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RHA PROJECTS\PriceScans\"/>
    </mc:Choice>
  </mc:AlternateContent>
  <xr:revisionPtr revIDLastSave="0" documentId="13_ncr:1_{1DF03690-276B-43A1-9A62-DCFEC721C384}" xr6:coauthVersionLast="47" xr6:coauthVersionMax="47" xr10:uidLastSave="{00000000-0000-0000-0000-000000000000}"/>
  <bookViews>
    <workbookView xWindow="-108" yWindow="-108" windowWidth="23256" windowHeight="12456" tabRatio="894" xr2:uid="{F1E22D13-67B2-4609-97F1-25033F7673DA}"/>
  </bookViews>
  <sheets>
    <sheet name="Summary" sheetId="83" r:id="rId1"/>
    <sheet name="NIFTYM" sheetId="57" state="hidden" r:id="rId2"/>
    <sheet name="NIFTYMR" sheetId="58" state="hidden" r:id="rId3"/>
    <sheet name="NIFTYANM" sheetId="59" state="hidden" r:id="rId4"/>
    <sheet name="RECANM" sheetId="60" state="hidden" r:id="rId5"/>
    <sheet name="RECMA" sheetId="61" state="hidden" r:id="rId6"/>
    <sheet name="Sheet7" sheetId="54" state="hidden" r:id="rId7"/>
    <sheet name="Sheet8" sheetId="55" state="hidden" r:id="rId8"/>
    <sheet name="Sheet9" sheetId="56" state="hidden" r:id="rId9"/>
    <sheet name="Sheet6" sheetId="53" state="hidden" r:id="rId10"/>
    <sheet name="Sheet4" sheetId="46" state="hidden" r:id="rId11"/>
    <sheet name="Sheet5" sheetId="47" state="hidden" r:id="rId12"/>
    <sheet name="NIFTYANX" sheetId="28" state="hidden" r:id="rId13"/>
    <sheet name="RECNR" sheetId="29" state="hidden" r:id="rId14"/>
    <sheet name="RECNX" sheetId="30" state="hidden" r:id="rId15"/>
    <sheet name="RECNRA1" sheetId="36" state="hidden" r:id="rId16"/>
    <sheet name="Sheet3" sheetId="42" state="hidden" r:id="rId17"/>
    <sheet name="RECNXA" sheetId="40" state="hidden" r:id="rId18"/>
    <sheet name="Sheet2" sheetId="41" state="hidden" r:id="rId19"/>
    <sheet name="Sheet1" sheetId="7" state="hidden" r:id="rId20"/>
  </sheets>
  <externalReferences>
    <externalReference r:id="rId21"/>
  </externalReferences>
  <definedNames>
    <definedName name="_xlnm._FilterDatabase" localSheetId="0" hidden="1">Summary!$A$1:$N$4257</definedName>
    <definedName name="ATM_SP" hidden="1">[1]OC!$H$2</definedName>
    <definedName name="ATM_SP_G" hidden="1">#REF!</definedName>
    <definedName name="C_DATE" hidden="1">#REF!</definedName>
    <definedName name="C_TIME_G" hidden="1">#REF!</definedName>
    <definedName name="COIPCR" hidden="1">[1]OC!$H$109</definedName>
    <definedName name="DOE" hidden="1">#REF!</definedName>
    <definedName name="DOE_G" hidden="1">#REF!</definedName>
    <definedName name="DY_G" hidden="1">#REF!</definedName>
    <definedName name="EXPIRY_G" hidden="1">#REF!</definedName>
    <definedName name="INTERVAL_C_G" hidden="1">#REF!</definedName>
    <definedName name="INTERVAL_G" hidden="1">#REF!</definedName>
    <definedName name="LOT_SIZE_G" hidden="1">#REF!</definedName>
    <definedName name="OIPCR" hidden="1">[1]OC!$H$108</definedName>
    <definedName name="RFR" hidden="1">#REF!</definedName>
    <definedName name="RFR_G" hidden="1">#REF!</definedName>
    <definedName name="SYMBOL_G" hidden="1">#REF!</definedName>
    <definedName name="UNDERLYING_G" hidden="1">#REF!</definedName>
    <definedName name="VPCR" hidden="1">[1]OC!$H$110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40" i="57" l="1"/>
  <c r="W40" i="57"/>
  <c r="V40" i="57"/>
  <c r="U40" i="57"/>
  <c r="T40" i="57"/>
  <c r="S40" i="57"/>
  <c r="R40" i="57"/>
  <c r="Q40" i="57"/>
  <c r="P40" i="57"/>
  <c r="O40" i="57"/>
  <c r="M40" i="57"/>
  <c r="L40" i="57"/>
  <c r="K40" i="57"/>
  <c r="J40" i="57"/>
  <c r="I40" i="57"/>
  <c r="H40" i="57"/>
  <c r="G40" i="57"/>
  <c r="F40" i="57"/>
  <c r="E40" i="57"/>
  <c r="D40" i="57"/>
  <c r="X39" i="57"/>
  <c r="W39" i="57"/>
  <c r="V39" i="57"/>
  <c r="U39" i="57"/>
  <c r="T39" i="57"/>
  <c r="S39" i="57"/>
  <c r="R39" i="57"/>
  <c r="Q39" i="57"/>
  <c r="P39" i="57"/>
  <c r="O39" i="57"/>
  <c r="N39" i="57"/>
  <c r="M39" i="57"/>
  <c r="L39" i="57"/>
  <c r="K39" i="57"/>
  <c r="J39" i="57"/>
  <c r="I39" i="57"/>
  <c r="H39" i="57"/>
  <c r="G39" i="57"/>
  <c r="F39" i="57"/>
  <c r="E39" i="57"/>
  <c r="D39" i="57"/>
  <c r="C36" i="57"/>
  <c r="B36" i="57" s="1"/>
  <c r="C35" i="57"/>
  <c r="B35" i="57" s="1"/>
  <c r="C34" i="57"/>
  <c r="B34" i="57" s="1"/>
  <c r="C33" i="57"/>
  <c r="B33" i="57" s="1"/>
  <c r="C32" i="57"/>
  <c r="B32" i="57" s="1"/>
  <c r="C31" i="57"/>
  <c r="B31" i="57" s="1"/>
  <c r="C30" i="57"/>
  <c r="B30" i="57" s="1"/>
  <c r="C29" i="57"/>
  <c r="B29" i="57" s="1"/>
  <c r="C28" i="57"/>
  <c r="B28" i="57" s="1"/>
  <c r="C27" i="57"/>
  <c r="B27" i="57" s="1"/>
  <c r="C26" i="57"/>
  <c r="B26" i="57" s="1"/>
  <c r="C25" i="57"/>
  <c r="B25" i="57" s="1"/>
  <c r="C24" i="57"/>
  <c r="B24" i="57" s="1"/>
  <c r="C23" i="57"/>
  <c r="B23" i="57" s="1"/>
  <c r="C22" i="57"/>
  <c r="B22" i="57" s="1"/>
  <c r="Y20" i="57"/>
  <c r="Z20" i="57" s="1"/>
  <c r="Y19" i="57"/>
  <c r="Z19" i="57" s="1"/>
  <c r="Y18" i="57"/>
  <c r="Z18" i="57" s="1"/>
  <c r="Y17" i="57"/>
  <c r="Z17" i="57" s="1"/>
  <c r="Y16" i="57"/>
  <c r="Z16" i="57" s="1"/>
  <c r="Y15" i="57"/>
  <c r="Z15" i="57" s="1"/>
  <c r="Y14" i="57"/>
  <c r="Z14" i="57" s="1"/>
  <c r="Y13" i="57"/>
  <c r="Z13" i="57" s="1"/>
  <c r="Y12" i="57"/>
  <c r="Z12" i="57" s="1"/>
  <c r="Y11" i="57"/>
  <c r="Y10" i="57"/>
  <c r="Z10" i="57" s="1"/>
  <c r="Y9" i="57"/>
  <c r="Z9" i="57" s="1"/>
  <c r="Y8" i="57"/>
  <c r="Z8" i="57" s="1"/>
  <c r="Y7" i="57"/>
  <c r="Z7" i="57" s="1"/>
  <c r="Y6" i="57"/>
  <c r="Z6" i="57" s="1"/>
  <c r="AH103" i="61"/>
  <c r="AG103" i="61"/>
  <c r="AF103" i="61"/>
  <c r="AE103" i="61"/>
  <c r="AB103" i="61"/>
  <c r="AA103" i="61"/>
  <c r="Z103" i="61"/>
  <c r="Y103" i="61"/>
  <c r="N103" i="61"/>
  <c r="AH102" i="61"/>
  <c r="AG102" i="61"/>
  <c r="AF102" i="61"/>
  <c r="AE102" i="61"/>
  <c r="AB102" i="61"/>
  <c r="AA102" i="61"/>
  <c r="Z102" i="61"/>
  <c r="Y102" i="61"/>
  <c r="N102" i="61"/>
  <c r="AH101" i="61"/>
  <c r="AG101" i="61"/>
  <c r="AF101" i="61"/>
  <c r="AE101" i="61"/>
  <c r="AB101" i="61"/>
  <c r="AA101" i="61"/>
  <c r="Z101" i="61"/>
  <c r="Y101" i="61"/>
  <c r="N101" i="61"/>
  <c r="AH100" i="61"/>
  <c r="AG100" i="61"/>
  <c r="AF100" i="61"/>
  <c r="AE100" i="61"/>
  <c r="AB100" i="61"/>
  <c r="AA100" i="61"/>
  <c r="Z100" i="61"/>
  <c r="Y100" i="61"/>
  <c r="N100" i="61"/>
  <c r="AH99" i="61"/>
  <c r="AG99" i="61"/>
  <c r="AF99" i="61"/>
  <c r="AE99" i="61"/>
  <c r="AB99" i="61"/>
  <c r="AA99" i="61"/>
  <c r="Z99" i="61"/>
  <c r="Y99" i="61"/>
  <c r="N99" i="61"/>
  <c r="AH98" i="61"/>
  <c r="AG98" i="61"/>
  <c r="AF98" i="61"/>
  <c r="AE98" i="61"/>
  <c r="AB98" i="61"/>
  <c r="AA98" i="61"/>
  <c r="Z98" i="61"/>
  <c r="Y98" i="61"/>
  <c r="N98" i="61"/>
  <c r="AH97" i="61"/>
  <c r="AG97" i="61"/>
  <c r="AF97" i="61"/>
  <c r="AE97" i="61"/>
  <c r="AB97" i="61"/>
  <c r="AA97" i="61"/>
  <c r="Z97" i="61"/>
  <c r="Y97" i="61"/>
  <c r="N97" i="61"/>
  <c r="AH96" i="61"/>
  <c r="AG96" i="61"/>
  <c r="AF96" i="61"/>
  <c r="AE96" i="61"/>
  <c r="AB96" i="61"/>
  <c r="AA96" i="61"/>
  <c r="Z96" i="61"/>
  <c r="Y96" i="61"/>
  <c r="N96" i="61"/>
  <c r="AH95" i="61"/>
  <c r="AG95" i="61"/>
  <c r="AF95" i="61"/>
  <c r="AE95" i="61"/>
  <c r="AB95" i="61"/>
  <c r="AA95" i="61"/>
  <c r="Z95" i="61"/>
  <c r="Y95" i="61"/>
  <c r="N95" i="61"/>
  <c r="AH94" i="61"/>
  <c r="AG94" i="61"/>
  <c r="AF94" i="61"/>
  <c r="AE94" i="61"/>
  <c r="AB94" i="61"/>
  <c r="AA94" i="61"/>
  <c r="Z94" i="61"/>
  <c r="Y94" i="61"/>
  <c r="N94" i="61"/>
  <c r="AH93" i="61"/>
  <c r="AG93" i="61"/>
  <c r="AF93" i="61"/>
  <c r="AE93" i="61"/>
  <c r="AB93" i="61"/>
  <c r="AA93" i="61"/>
  <c r="Z93" i="61"/>
  <c r="Y93" i="61"/>
  <c r="N93" i="61"/>
  <c r="AH92" i="61"/>
  <c r="AG92" i="61"/>
  <c r="AF92" i="61"/>
  <c r="AE92" i="61"/>
  <c r="AB92" i="61"/>
  <c r="AA92" i="61"/>
  <c r="Z92" i="61"/>
  <c r="Y92" i="61"/>
  <c r="N92" i="61"/>
  <c r="AH91" i="61"/>
  <c r="AG91" i="61"/>
  <c r="AF91" i="61"/>
  <c r="AE91" i="61"/>
  <c r="AB91" i="61"/>
  <c r="AA91" i="61"/>
  <c r="Z91" i="61"/>
  <c r="Y91" i="61"/>
  <c r="N91" i="61"/>
  <c r="AD91" i="61" s="1"/>
  <c r="AH90" i="61"/>
  <c r="AG90" i="61"/>
  <c r="AF90" i="61"/>
  <c r="AE90" i="61"/>
  <c r="AB90" i="61"/>
  <c r="AA90" i="61"/>
  <c r="Z90" i="61"/>
  <c r="Y90" i="61"/>
  <c r="N90" i="61"/>
  <c r="AH89" i="61"/>
  <c r="AG89" i="61"/>
  <c r="AF89" i="61"/>
  <c r="AE89" i="61"/>
  <c r="AB89" i="61"/>
  <c r="AA89" i="61"/>
  <c r="Z89" i="61"/>
  <c r="Y89" i="61"/>
  <c r="N89" i="61"/>
  <c r="AH88" i="61"/>
  <c r="AG88" i="61"/>
  <c r="AF88" i="61"/>
  <c r="AE88" i="61"/>
  <c r="AB88" i="61"/>
  <c r="AA88" i="61"/>
  <c r="Z88" i="61"/>
  <c r="Y88" i="61"/>
  <c r="N88" i="61"/>
  <c r="AH87" i="61"/>
  <c r="AG87" i="61"/>
  <c r="AF87" i="61"/>
  <c r="AE87" i="61"/>
  <c r="AB87" i="61"/>
  <c r="AA87" i="61"/>
  <c r="Z87" i="61"/>
  <c r="Y87" i="61"/>
  <c r="N87" i="61"/>
  <c r="AJ87" i="61" s="1"/>
  <c r="AH86" i="61"/>
  <c r="AG86" i="61"/>
  <c r="AF86" i="61"/>
  <c r="AE86" i="61"/>
  <c r="AB86" i="61"/>
  <c r="AA86" i="61"/>
  <c r="Z86" i="61"/>
  <c r="Y86" i="61"/>
  <c r="N86" i="61"/>
  <c r="AH85" i="61"/>
  <c r="AG85" i="61"/>
  <c r="AF85" i="61"/>
  <c r="AE85" i="61"/>
  <c r="AB85" i="61"/>
  <c r="AA85" i="61"/>
  <c r="Z85" i="61"/>
  <c r="Y85" i="61"/>
  <c r="N85" i="61"/>
  <c r="AH84" i="61"/>
  <c r="AG84" i="61"/>
  <c r="AF84" i="61"/>
  <c r="AE84" i="61"/>
  <c r="AB84" i="61"/>
  <c r="AA84" i="61"/>
  <c r="Z84" i="61"/>
  <c r="Y84" i="61"/>
  <c r="N84" i="61"/>
  <c r="AH83" i="61"/>
  <c r="AG83" i="61"/>
  <c r="AF83" i="61"/>
  <c r="AE83" i="61"/>
  <c r="AB83" i="61"/>
  <c r="AA83" i="61"/>
  <c r="Z83" i="61"/>
  <c r="Y83" i="61"/>
  <c r="N83" i="61"/>
  <c r="AH82" i="61"/>
  <c r="AG82" i="61"/>
  <c r="AF82" i="61"/>
  <c r="AE82" i="61"/>
  <c r="AB82" i="61"/>
  <c r="AA82" i="61"/>
  <c r="Z82" i="61"/>
  <c r="Y82" i="61"/>
  <c r="N82" i="61"/>
  <c r="AH81" i="61"/>
  <c r="AG81" i="61"/>
  <c r="AF81" i="61"/>
  <c r="AE81" i="61"/>
  <c r="AB81" i="61"/>
  <c r="AA81" i="61"/>
  <c r="Z81" i="61"/>
  <c r="Y81" i="61"/>
  <c r="N81" i="61"/>
  <c r="AH80" i="61"/>
  <c r="AG80" i="61"/>
  <c r="AF80" i="61"/>
  <c r="AE80" i="61"/>
  <c r="AB80" i="61"/>
  <c r="AA80" i="61"/>
  <c r="Z80" i="61"/>
  <c r="Y80" i="61"/>
  <c r="N80" i="61"/>
  <c r="AH79" i="61"/>
  <c r="AG79" i="61"/>
  <c r="AF79" i="61"/>
  <c r="AE79" i="61"/>
  <c r="AB79" i="61"/>
  <c r="AA79" i="61"/>
  <c r="Z79" i="61"/>
  <c r="Y79" i="61"/>
  <c r="N79" i="61"/>
  <c r="AH78" i="61"/>
  <c r="AG78" i="61"/>
  <c r="AF78" i="61"/>
  <c r="AE78" i="61"/>
  <c r="AB78" i="61"/>
  <c r="AA78" i="61"/>
  <c r="Z78" i="61"/>
  <c r="Y78" i="61"/>
  <c r="N78" i="61"/>
  <c r="AH77" i="61"/>
  <c r="AG77" i="61"/>
  <c r="AF77" i="61"/>
  <c r="AE77" i="61"/>
  <c r="AB77" i="61"/>
  <c r="AA77" i="61"/>
  <c r="Z77" i="61"/>
  <c r="Y77" i="61"/>
  <c r="N77" i="61"/>
  <c r="AH76" i="61"/>
  <c r="AG76" i="61"/>
  <c r="AF76" i="61"/>
  <c r="AE76" i="61"/>
  <c r="AB76" i="61"/>
  <c r="AA76" i="61"/>
  <c r="Z76" i="61"/>
  <c r="Y76" i="61"/>
  <c r="N76" i="61"/>
  <c r="AH75" i="61"/>
  <c r="AG75" i="61"/>
  <c r="AF75" i="61"/>
  <c r="AE75" i="61"/>
  <c r="AB75" i="61"/>
  <c r="AA75" i="61"/>
  <c r="Z75" i="61"/>
  <c r="Y75" i="61"/>
  <c r="N75" i="61"/>
  <c r="AH74" i="61"/>
  <c r="AG74" i="61"/>
  <c r="AF74" i="61"/>
  <c r="AE74" i="61"/>
  <c r="AB74" i="61"/>
  <c r="AA74" i="61"/>
  <c r="Z74" i="61"/>
  <c r="Y74" i="61"/>
  <c r="N74" i="61"/>
  <c r="AH73" i="61"/>
  <c r="AG73" i="61"/>
  <c r="AF73" i="61"/>
  <c r="AE73" i="61"/>
  <c r="AB73" i="61"/>
  <c r="AA73" i="61"/>
  <c r="Z73" i="61"/>
  <c r="Y73" i="61"/>
  <c r="N73" i="61"/>
  <c r="AH72" i="61"/>
  <c r="AG72" i="61"/>
  <c r="AF72" i="61"/>
  <c r="AE72" i="61"/>
  <c r="AB72" i="61"/>
  <c r="AA72" i="61"/>
  <c r="Z72" i="61"/>
  <c r="Y72" i="61"/>
  <c r="N72" i="61"/>
  <c r="AH71" i="61"/>
  <c r="AG71" i="61"/>
  <c r="AF71" i="61"/>
  <c r="AE71" i="61"/>
  <c r="AB71" i="61"/>
  <c r="AA71" i="61"/>
  <c r="Z71" i="61"/>
  <c r="Y71" i="61"/>
  <c r="N71" i="61"/>
  <c r="AH70" i="61"/>
  <c r="AG70" i="61"/>
  <c r="AF70" i="61"/>
  <c r="AE70" i="61"/>
  <c r="AB70" i="61"/>
  <c r="AA70" i="61"/>
  <c r="Z70" i="61"/>
  <c r="Y70" i="61"/>
  <c r="N70" i="61"/>
  <c r="AH69" i="61"/>
  <c r="AG69" i="61"/>
  <c r="AF69" i="61"/>
  <c r="AE69" i="61"/>
  <c r="AB69" i="61"/>
  <c r="AA69" i="61"/>
  <c r="Z69" i="61"/>
  <c r="Y69" i="61"/>
  <c r="N69" i="61"/>
  <c r="AH68" i="61"/>
  <c r="AG68" i="61"/>
  <c r="AF68" i="61"/>
  <c r="AE68" i="61"/>
  <c r="AB68" i="61"/>
  <c r="AA68" i="61"/>
  <c r="Z68" i="61"/>
  <c r="Y68" i="61"/>
  <c r="N68" i="61"/>
  <c r="AH67" i="61"/>
  <c r="AG67" i="61"/>
  <c r="AF67" i="61"/>
  <c r="AE67" i="61"/>
  <c r="AB67" i="61"/>
  <c r="AA67" i="61"/>
  <c r="Z67" i="61"/>
  <c r="Y67" i="61"/>
  <c r="N67" i="61"/>
  <c r="AH66" i="61"/>
  <c r="AG66" i="61"/>
  <c r="AF66" i="61"/>
  <c r="AE66" i="61"/>
  <c r="AB66" i="61"/>
  <c r="AA66" i="61"/>
  <c r="Z66" i="61"/>
  <c r="Y66" i="61"/>
  <c r="N66" i="61"/>
  <c r="AH65" i="61"/>
  <c r="AG65" i="61"/>
  <c r="AF65" i="61"/>
  <c r="AE65" i="61"/>
  <c r="AB65" i="61"/>
  <c r="AA65" i="61"/>
  <c r="Z65" i="61"/>
  <c r="Y65" i="61"/>
  <c r="N65" i="61"/>
  <c r="AH64" i="61"/>
  <c r="AG64" i="61"/>
  <c r="AF64" i="61"/>
  <c r="AE64" i="61"/>
  <c r="AB64" i="61"/>
  <c r="AA64" i="61"/>
  <c r="Z64" i="61"/>
  <c r="Y64" i="61"/>
  <c r="N64" i="61"/>
  <c r="AH63" i="61"/>
  <c r="AG63" i="61"/>
  <c r="AF63" i="61"/>
  <c r="AE63" i="61"/>
  <c r="AB63" i="61"/>
  <c r="AA63" i="61"/>
  <c r="Z63" i="61"/>
  <c r="Y63" i="61"/>
  <c r="N63" i="61"/>
  <c r="AH62" i="61"/>
  <c r="AG62" i="61"/>
  <c r="AF62" i="61"/>
  <c r="AE62" i="61"/>
  <c r="AB62" i="61"/>
  <c r="AA62" i="61"/>
  <c r="Z62" i="61"/>
  <c r="Y62" i="61"/>
  <c r="N62" i="61"/>
  <c r="AH61" i="61"/>
  <c r="AG61" i="61"/>
  <c r="AF61" i="61"/>
  <c r="AE61" i="61"/>
  <c r="AB61" i="61"/>
  <c r="AA61" i="61"/>
  <c r="Z61" i="61"/>
  <c r="Y61" i="61"/>
  <c r="N61" i="61"/>
  <c r="AH60" i="61"/>
  <c r="AG60" i="61"/>
  <c r="AF60" i="61"/>
  <c r="AE60" i="61"/>
  <c r="AB60" i="61"/>
  <c r="AA60" i="61"/>
  <c r="Z60" i="61"/>
  <c r="Y60" i="61"/>
  <c r="N60" i="61"/>
  <c r="AH59" i="61"/>
  <c r="AG59" i="61"/>
  <c r="AF59" i="61"/>
  <c r="AE59" i="61"/>
  <c r="AB59" i="61"/>
  <c r="AA59" i="61"/>
  <c r="Z59" i="61"/>
  <c r="Y59" i="61"/>
  <c r="N59" i="61"/>
  <c r="AH58" i="61"/>
  <c r="AG58" i="61"/>
  <c r="AF58" i="61"/>
  <c r="AE58" i="61"/>
  <c r="AB58" i="61"/>
  <c r="AA58" i="61"/>
  <c r="Z58" i="61"/>
  <c r="Y58" i="61"/>
  <c r="N58" i="61"/>
  <c r="AH57" i="61"/>
  <c r="AG57" i="61"/>
  <c r="AF57" i="61"/>
  <c r="AE57" i="61"/>
  <c r="AB57" i="61"/>
  <c r="AA57" i="61"/>
  <c r="Z57" i="61"/>
  <c r="Y57" i="61"/>
  <c r="N57" i="61"/>
  <c r="AH56" i="61"/>
  <c r="AG56" i="61"/>
  <c r="AF56" i="61"/>
  <c r="AE56" i="61"/>
  <c r="AB56" i="61"/>
  <c r="AA56" i="61"/>
  <c r="Z56" i="61"/>
  <c r="Y56" i="61"/>
  <c r="N56" i="61"/>
  <c r="AH55" i="61"/>
  <c r="AG55" i="61"/>
  <c r="AF55" i="61"/>
  <c r="AE55" i="61"/>
  <c r="AB55" i="61"/>
  <c r="AA55" i="61"/>
  <c r="Z55" i="61"/>
  <c r="Y55" i="61"/>
  <c r="N55" i="61"/>
  <c r="AH54" i="61"/>
  <c r="AG54" i="61"/>
  <c r="AF54" i="61"/>
  <c r="AE54" i="61"/>
  <c r="AB54" i="61"/>
  <c r="AA54" i="61"/>
  <c r="Z54" i="61"/>
  <c r="Y54" i="61"/>
  <c r="N54" i="61"/>
  <c r="AC54" i="61" s="1"/>
  <c r="AH53" i="61"/>
  <c r="AG53" i="61"/>
  <c r="AF53" i="61"/>
  <c r="AE53" i="61"/>
  <c r="AB53" i="61"/>
  <c r="AA53" i="61"/>
  <c r="Z53" i="61"/>
  <c r="Y53" i="61"/>
  <c r="N53" i="61"/>
  <c r="AH52" i="61"/>
  <c r="AG52" i="61"/>
  <c r="AF52" i="61"/>
  <c r="AE52" i="61"/>
  <c r="AB52" i="61"/>
  <c r="AA52" i="61"/>
  <c r="Z52" i="61"/>
  <c r="Y52" i="61"/>
  <c r="N52" i="61"/>
  <c r="AH51" i="61"/>
  <c r="AG51" i="61"/>
  <c r="AF51" i="61"/>
  <c r="AE51" i="61"/>
  <c r="AB51" i="61"/>
  <c r="AA51" i="61"/>
  <c r="Z51" i="61"/>
  <c r="Y51" i="61"/>
  <c r="N51" i="61"/>
  <c r="AH50" i="61"/>
  <c r="AG50" i="61"/>
  <c r="AF50" i="61"/>
  <c r="AE50" i="61"/>
  <c r="AB50" i="61"/>
  <c r="AA50" i="61"/>
  <c r="Z50" i="61"/>
  <c r="Y50" i="61"/>
  <c r="N50" i="61"/>
  <c r="AH49" i="61"/>
  <c r="AG49" i="61"/>
  <c r="AF49" i="61"/>
  <c r="AE49" i="61"/>
  <c r="AB49" i="61"/>
  <c r="AA49" i="61"/>
  <c r="Z49" i="61"/>
  <c r="Y49" i="61"/>
  <c r="N49" i="61"/>
  <c r="AH48" i="61"/>
  <c r="AG48" i="61"/>
  <c r="AF48" i="61"/>
  <c r="AE48" i="61"/>
  <c r="AB48" i="61"/>
  <c r="AA48" i="61"/>
  <c r="Z48" i="61"/>
  <c r="Y48" i="61"/>
  <c r="N48" i="61"/>
  <c r="AH47" i="61"/>
  <c r="AG47" i="61"/>
  <c r="AF47" i="61"/>
  <c r="AE47" i="61"/>
  <c r="AB47" i="61"/>
  <c r="AA47" i="61"/>
  <c r="Z47" i="61"/>
  <c r="Y47" i="61"/>
  <c r="N47" i="61"/>
  <c r="AH46" i="61"/>
  <c r="AG46" i="61"/>
  <c r="AF46" i="61"/>
  <c r="AE46" i="61"/>
  <c r="AB46" i="61"/>
  <c r="AA46" i="61"/>
  <c r="Z46" i="61"/>
  <c r="Y46" i="61"/>
  <c r="N46" i="61"/>
  <c r="AH45" i="61"/>
  <c r="AG45" i="61"/>
  <c r="AF45" i="61"/>
  <c r="AE45" i="61"/>
  <c r="AB45" i="61"/>
  <c r="AA45" i="61"/>
  <c r="Z45" i="61"/>
  <c r="Y45" i="61"/>
  <c r="N45" i="61"/>
  <c r="AH44" i="61"/>
  <c r="AG44" i="61"/>
  <c r="AF44" i="61"/>
  <c r="AE44" i="61"/>
  <c r="AB44" i="61"/>
  <c r="AA44" i="61"/>
  <c r="Z44" i="61"/>
  <c r="Y44" i="61"/>
  <c r="N44" i="61"/>
  <c r="AH43" i="61"/>
  <c r="AG43" i="61"/>
  <c r="AF43" i="61"/>
  <c r="AE43" i="61"/>
  <c r="AB43" i="61"/>
  <c r="AA43" i="61"/>
  <c r="Z43" i="61"/>
  <c r="Y43" i="61"/>
  <c r="N43" i="61"/>
  <c r="AH42" i="61"/>
  <c r="AG42" i="61"/>
  <c r="AF42" i="61"/>
  <c r="AE42" i="61"/>
  <c r="AB42" i="61"/>
  <c r="AA42" i="61"/>
  <c r="Z42" i="61"/>
  <c r="Y42" i="61"/>
  <c r="N42" i="61"/>
  <c r="AH41" i="61"/>
  <c r="AG41" i="61"/>
  <c r="AF41" i="61"/>
  <c r="AE41" i="61"/>
  <c r="AB41" i="61"/>
  <c r="AA41" i="61"/>
  <c r="Z41" i="61"/>
  <c r="Y41" i="61"/>
  <c r="N41" i="61"/>
  <c r="AH40" i="61"/>
  <c r="AG40" i="61"/>
  <c r="AF40" i="61"/>
  <c r="AE40" i="61"/>
  <c r="AB40" i="61"/>
  <c r="AA40" i="61"/>
  <c r="Z40" i="61"/>
  <c r="Y40" i="61"/>
  <c r="N40" i="61"/>
  <c r="AH39" i="61"/>
  <c r="AG39" i="61"/>
  <c r="AF39" i="61"/>
  <c r="AE39" i="61"/>
  <c r="AB39" i="61"/>
  <c r="AA39" i="61"/>
  <c r="Z39" i="61"/>
  <c r="Y39" i="61"/>
  <c r="N39" i="61"/>
  <c r="AH38" i="61"/>
  <c r="AG38" i="61"/>
  <c r="AF38" i="61"/>
  <c r="AE38" i="61"/>
  <c r="AB38" i="61"/>
  <c r="AA38" i="61"/>
  <c r="Z38" i="61"/>
  <c r="Y38" i="61"/>
  <c r="N38" i="61"/>
  <c r="AH37" i="61"/>
  <c r="AG37" i="61"/>
  <c r="AF37" i="61"/>
  <c r="AE37" i="61"/>
  <c r="AB37" i="61"/>
  <c r="AA37" i="61"/>
  <c r="Z37" i="61"/>
  <c r="Y37" i="61"/>
  <c r="N37" i="61"/>
  <c r="AH36" i="61"/>
  <c r="AG36" i="61"/>
  <c r="AF36" i="61"/>
  <c r="AE36" i="61"/>
  <c r="AB36" i="61"/>
  <c r="AA36" i="61"/>
  <c r="Z36" i="61"/>
  <c r="Y36" i="61"/>
  <c r="N36" i="61"/>
  <c r="AH35" i="61"/>
  <c r="AG35" i="61"/>
  <c r="AF35" i="61"/>
  <c r="AE35" i="61"/>
  <c r="AB35" i="61"/>
  <c r="AA35" i="61"/>
  <c r="Z35" i="61"/>
  <c r="Y35" i="61"/>
  <c r="N35" i="61"/>
  <c r="AH34" i="61"/>
  <c r="AG34" i="61"/>
  <c r="AF34" i="61"/>
  <c r="AE34" i="61"/>
  <c r="AB34" i="61"/>
  <c r="AA34" i="61"/>
  <c r="Z34" i="61"/>
  <c r="Y34" i="61"/>
  <c r="N34" i="61"/>
  <c r="AH33" i="61"/>
  <c r="AG33" i="61"/>
  <c r="AF33" i="61"/>
  <c r="AE33" i="61"/>
  <c r="AB33" i="61"/>
  <c r="AA33" i="61"/>
  <c r="Z33" i="61"/>
  <c r="Y33" i="61"/>
  <c r="N33" i="61"/>
  <c r="AH32" i="61"/>
  <c r="AG32" i="61"/>
  <c r="AF32" i="61"/>
  <c r="AE32" i="61"/>
  <c r="AB32" i="61"/>
  <c r="AA32" i="61"/>
  <c r="Z32" i="61"/>
  <c r="Y32" i="61"/>
  <c r="N32" i="61"/>
  <c r="AH31" i="61"/>
  <c r="AG31" i="61"/>
  <c r="AF31" i="61"/>
  <c r="AE31" i="61"/>
  <c r="AB31" i="61"/>
  <c r="AA31" i="61"/>
  <c r="Z31" i="61"/>
  <c r="Y31" i="61"/>
  <c r="N31" i="61"/>
  <c r="AH30" i="61"/>
  <c r="AG30" i="61"/>
  <c r="AF30" i="61"/>
  <c r="AE30" i="61"/>
  <c r="AB30" i="61"/>
  <c r="AA30" i="61"/>
  <c r="Z30" i="61"/>
  <c r="Y30" i="61"/>
  <c r="N30" i="61"/>
  <c r="AH29" i="61"/>
  <c r="AG29" i="61"/>
  <c r="AF29" i="61"/>
  <c r="AE29" i="61"/>
  <c r="AB29" i="61"/>
  <c r="AA29" i="61"/>
  <c r="Z29" i="61"/>
  <c r="Y29" i="61"/>
  <c r="N29" i="61"/>
  <c r="AH28" i="61"/>
  <c r="AG28" i="61"/>
  <c r="AF28" i="61"/>
  <c r="AE28" i="61"/>
  <c r="AB28" i="61"/>
  <c r="AA28" i="61"/>
  <c r="Z28" i="61"/>
  <c r="Y28" i="61"/>
  <c r="N28" i="61"/>
  <c r="AH27" i="61"/>
  <c r="AG27" i="61"/>
  <c r="AF27" i="61"/>
  <c r="AE27" i="61"/>
  <c r="AB27" i="61"/>
  <c r="AA27" i="61"/>
  <c r="Z27" i="61"/>
  <c r="Y27" i="61"/>
  <c r="N27" i="61"/>
  <c r="AH26" i="61"/>
  <c r="AG26" i="61"/>
  <c r="AF26" i="61"/>
  <c r="AE26" i="61"/>
  <c r="AB26" i="61"/>
  <c r="AA26" i="61"/>
  <c r="Z26" i="61"/>
  <c r="Y26" i="61"/>
  <c r="N26" i="61"/>
  <c r="AH25" i="61"/>
  <c r="AG25" i="61"/>
  <c r="AF25" i="61"/>
  <c r="AE25" i="61"/>
  <c r="AB25" i="61"/>
  <c r="AA25" i="61"/>
  <c r="Z25" i="61"/>
  <c r="Y25" i="61"/>
  <c r="N25" i="61"/>
  <c r="AH24" i="61"/>
  <c r="AG24" i="61"/>
  <c r="AF24" i="61"/>
  <c r="AE24" i="61"/>
  <c r="AB24" i="61"/>
  <c r="AA24" i="61"/>
  <c r="Z24" i="61"/>
  <c r="Y24" i="61"/>
  <c r="N24" i="61"/>
  <c r="AH23" i="61"/>
  <c r="AG23" i="61"/>
  <c r="AF23" i="61"/>
  <c r="AE23" i="61"/>
  <c r="AB23" i="61"/>
  <c r="AA23" i="61"/>
  <c r="Z23" i="61"/>
  <c r="Y23" i="61"/>
  <c r="N23" i="61"/>
  <c r="AH22" i="61"/>
  <c r="AG22" i="61"/>
  <c r="AF22" i="61"/>
  <c r="AE22" i="61"/>
  <c r="AB22" i="61"/>
  <c r="AA22" i="61"/>
  <c r="Z22" i="61"/>
  <c r="Y22" i="61"/>
  <c r="N22" i="61"/>
  <c r="AH21" i="61"/>
  <c r="AG21" i="61"/>
  <c r="AF21" i="61"/>
  <c r="AE21" i="61"/>
  <c r="AB21" i="61"/>
  <c r="AA21" i="61"/>
  <c r="Z21" i="61"/>
  <c r="Y21" i="61"/>
  <c r="N21" i="61"/>
  <c r="AH20" i="61"/>
  <c r="AG20" i="61"/>
  <c r="AF20" i="61"/>
  <c r="AE20" i="61"/>
  <c r="AB20" i="61"/>
  <c r="AA20" i="61"/>
  <c r="Z20" i="61"/>
  <c r="Y20" i="61"/>
  <c r="N20" i="61"/>
  <c r="AH19" i="61"/>
  <c r="AG19" i="61"/>
  <c r="AF19" i="61"/>
  <c r="AE19" i="61"/>
  <c r="AB19" i="61"/>
  <c r="AA19" i="61"/>
  <c r="Z19" i="61"/>
  <c r="Y19" i="61"/>
  <c r="N19" i="61"/>
  <c r="AH18" i="61"/>
  <c r="AG18" i="61"/>
  <c r="AF18" i="61"/>
  <c r="AE18" i="61"/>
  <c r="AB18" i="61"/>
  <c r="AA18" i="61"/>
  <c r="Z18" i="61"/>
  <c r="Y18" i="61"/>
  <c r="N18" i="61"/>
  <c r="AH17" i="61"/>
  <c r="AG17" i="61"/>
  <c r="AF17" i="61"/>
  <c r="AE17" i="61"/>
  <c r="AB17" i="61"/>
  <c r="AA17" i="61"/>
  <c r="Z17" i="61"/>
  <c r="Y17" i="61"/>
  <c r="N17" i="61"/>
  <c r="AH16" i="61"/>
  <c r="AG16" i="61"/>
  <c r="AF16" i="61"/>
  <c r="AE16" i="61"/>
  <c r="AB16" i="61"/>
  <c r="AA16" i="61"/>
  <c r="Z16" i="61"/>
  <c r="Y16" i="61"/>
  <c r="N16" i="61"/>
  <c r="AH15" i="61"/>
  <c r="AG15" i="61"/>
  <c r="AF15" i="61"/>
  <c r="AE15" i="61"/>
  <c r="AB15" i="61"/>
  <c r="AA15" i="61"/>
  <c r="Z15" i="61"/>
  <c r="Y15" i="61"/>
  <c r="N15" i="61"/>
  <c r="AH14" i="61"/>
  <c r="AG14" i="61"/>
  <c r="AF14" i="61"/>
  <c r="AE14" i="61"/>
  <c r="AB14" i="61"/>
  <c r="AA14" i="61"/>
  <c r="Z14" i="61"/>
  <c r="Y14" i="61"/>
  <c r="N14" i="61"/>
  <c r="AH13" i="61"/>
  <c r="AG13" i="61"/>
  <c r="AF13" i="61"/>
  <c r="AE13" i="61"/>
  <c r="AB13" i="61"/>
  <c r="AA13" i="61"/>
  <c r="Z13" i="61"/>
  <c r="Y13" i="61"/>
  <c r="N13" i="61"/>
  <c r="AH12" i="61"/>
  <c r="AG12" i="61"/>
  <c r="AF12" i="61"/>
  <c r="AE12" i="61"/>
  <c r="AB12" i="61"/>
  <c r="AA12" i="61"/>
  <c r="Z12" i="61"/>
  <c r="Y12" i="61"/>
  <c r="N12" i="61"/>
  <c r="AH11" i="61"/>
  <c r="AG11" i="61"/>
  <c r="AF11" i="61"/>
  <c r="AE11" i="61"/>
  <c r="AB11" i="61"/>
  <c r="AA11" i="61"/>
  <c r="Z11" i="61"/>
  <c r="Y11" i="61"/>
  <c r="N11" i="61"/>
  <c r="AH10" i="61"/>
  <c r="AG10" i="61"/>
  <c r="AF10" i="61"/>
  <c r="AE10" i="61"/>
  <c r="AB10" i="61"/>
  <c r="AA10" i="61"/>
  <c r="Z10" i="61"/>
  <c r="Y10" i="61"/>
  <c r="N10" i="61"/>
  <c r="AH9" i="61"/>
  <c r="AG9" i="61"/>
  <c r="AF9" i="61"/>
  <c r="AE9" i="61"/>
  <c r="AB9" i="61"/>
  <c r="AA9" i="61"/>
  <c r="Z9" i="61"/>
  <c r="Y9" i="61"/>
  <c r="N9" i="61"/>
  <c r="AH8" i="61"/>
  <c r="AG8" i="61"/>
  <c r="AF8" i="61"/>
  <c r="AE8" i="61"/>
  <c r="AB8" i="61"/>
  <c r="AA8" i="61"/>
  <c r="Z8" i="61"/>
  <c r="Y8" i="61"/>
  <c r="N8" i="61"/>
  <c r="AH7" i="61"/>
  <c r="AG7" i="61"/>
  <c r="AF7" i="61"/>
  <c r="AE7" i="61"/>
  <c r="AB7" i="61"/>
  <c r="AA7" i="61"/>
  <c r="Z7" i="61"/>
  <c r="Y7" i="61"/>
  <c r="N7" i="61"/>
  <c r="AH6" i="61"/>
  <c r="AG6" i="61"/>
  <c r="AF6" i="61"/>
  <c r="AE6" i="61"/>
  <c r="AB6" i="61"/>
  <c r="AA6" i="61"/>
  <c r="Z6" i="61"/>
  <c r="Y6" i="61"/>
  <c r="N6" i="61"/>
  <c r="AH5" i="61"/>
  <c r="AG5" i="61"/>
  <c r="AF5" i="61"/>
  <c r="AE5" i="61"/>
  <c r="AB5" i="61"/>
  <c r="AA5" i="61"/>
  <c r="Z5" i="61"/>
  <c r="Y5" i="61"/>
  <c r="N5" i="61"/>
  <c r="AH4" i="61"/>
  <c r="AG4" i="61"/>
  <c r="AF4" i="61"/>
  <c r="AE4" i="61"/>
  <c r="AB4" i="61"/>
  <c r="AA4" i="61"/>
  <c r="Z4" i="61"/>
  <c r="Y4" i="61"/>
  <c r="N4" i="61"/>
  <c r="AH3" i="61"/>
  <c r="AG3" i="61"/>
  <c r="AF3" i="61"/>
  <c r="AE3" i="61"/>
  <c r="AB3" i="61"/>
  <c r="AA3" i="61"/>
  <c r="Z3" i="61"/>
  <c r="Y3" i="61"/>
  <c r="N3" i="61"/>
  <c r="AJ3" i="61" s="1"/>
  <c r="M40" i="59"/>
  <c r="A40" i="59" s="1"/>
  <c r="Y40" i="59" s="1"/>
  <c r="M39" i="59"/>
  <c r="A39" i="59" s="1"/>
  <c r="Y39" i="59" s="1"/>
  <c r="M38" i="59"/>
  <c r="A38" i="59" s="1"/>
  <c r="Y38" i="59" s="1"/>
  <c r="M37" i="59"/>
  <c r="A37" i="59" s="1"/>
  <c r="Y37" i="59" s="1"/>
  <c r="M36" i="59"/>
  <c r="A36" i="59" s="1"/>
  <c r="Y36" i="59" s="1"/>
  <c r="M35" i="59"/>
  <c r="A35" i="59" s="1"/>
  <c r="Y35" i="59" s="1"/>
  <c r="M34" i="59"/>
  <c r="A34" i="59" s="1"/>
  <c r="Y34" i="59" s="1"/>
  <c r="M33" i="59"/>
  <c r="A33" i="59" s="1"/>
  <c r="Y33" i="59" s="1"/>
  <c r="M32" i="59"/>
  <c r="A32" i="59" s="1"/>
  <c r="Y32" i="59" s="1"/>
  <c r="M31" i="59"/>
  <c r="A31" i="59" s="1"/>
  <c r="Y31" i="59" s="1"/>
  <c r="M30" i="59"/>
  <c r="A30" i="59" s="1"/>
  <c r="Y30" i="59" s="1"/>
  <c r="M29" i="59"/>
  <c r="A29" i="59" s="1"/>
  <c r="Y29" i="59" s="1"/>
  <c r="M28" i="59"/>
  <c r="A28" i="59" s="1"/>
  <c r="Y28" i="59" s="1"/>
  <c r="M27" i="59"/>
  <c r="A27" i="59" s="1"/>
  <c r="Y27" i="59" s="1"/>
  <c r="M26" i="59"/>
  <c r="A26" i="59" s="1"/>
  <c r="Y26" i="59" s="1"/>
  <c r="M25" i="59"/>
  <c r="A25" i="59" s="1"/>
  <c r="Y25" i="59" s="1"/>
  <c r="M20" i="59"/>
  <c r="A20" i="59" s="1"/>
  <c r="Y20" i="59" s="1"/>
  <c r="M19" i="59"/>
  <c r="A19" i="59" s="1"/>
  <c r="Y19" i="59" s="1"/>
  <c r="M18" i="59"/>
  <c r="A18" i="59" s="1"/>
  <c r="Y18" i="59" s="1"/>
  <c r="M17" i="59"/>
  <c r="A17" i="59" s="1"/>
  <c r="Y17" i="59" s="1"/>
  <c r="M16" i="59"/>
  <c r="A16" i="59" s="1"/>
  <c r="Y16" i="59" s="1"/>
  <c r="M15" i="59"/>
  <c r="A15" i="59" s="1"/>
  <c r="Y15" i="59" s="1"/>
  <c r="M14" i="59"/>
  <c r="A14" i="59" s="1"/>
  <c r="Y14" i="59" s="1"/>
  <c r="M13" i="59"/>
  <c r="A13" i="59" s="1"/>
  <c r="Y13" i="59" s="1"/>
  <c r="M12" i="59"/>
  <c r="A12" i="59" s="1"/>
  <c r="Y12" i="59" s="1"/>
  <c r="M11" i="59"/>
  <c r="A11" i="59" s="1"/>
  <c r="Y11" i="59" s="1"/>
  <c r="M10" i="59"/>
  <c r="A10" i="59" s="1"/>
  <c r="Y10" i="59" s="1"/>
  <c r="M9" i="59"/>
  <c r="A9" i="59" s="1"/>
  <c r="Y9" i="59" s="1"/>
  <c r="M8" i="59"/>
  <c r="A8" i="59" s="1"/>
  <c r="Y8" i="59" s="1"/>
  <c r="M7" i="59"/>
  <c r="A7" i="59" s="1"/>
  <c r="Y7" i="59" s="1"/>
  <c r="M6" i="59"/>
  <c r="A6" i="59" s="1"/>
  <c r="Y6" i="59" s="1"/>
  <c r="M5" i="59"/>
  <c r="A5" i="59" s="1"/>
  <c r="Y5" i="59" s="1"/>
  <c r="W2" i="59"/>
  <c r="AI2" i="59" s="1"/>
  <c r="S2" i="59"/>
  <c r="AE2" i="59" s="1"/>
  <c r="N2" i="59"/>
  <c r="Z2" i="59" s="1"/>
  <c r="M2" i="59"/>
  <c r="Y2" i="59" s="1"/>
  <c r="K2" i="59"/>
  <c r="J2" i="59"/>
  <c r="V2" i="59" s="1"/>
  <c r="AH2" i="59" s="1"/>
  <c r="G2" i="59"/>
  <c r="B2" i="59"/>
  <c r="A2" i="59"/>
  <c r="AD41" i="61" l="1"/>
  <c r="AC8" i="61"/>
  <c r="AC96" i="61"/>
  <c r="AJ61" i="61"/>
  <c r="AC77" i="61"/>
  <c r="AC88" i="61"/>
  <c r="AD40" i="61"/>
  <c r="AD33" i="61"/>
  <c r="AD49" i="61"/>
  <c r="AC65" i="61"/>
  <c r="AJ11" i="61"/>
  <c r="AD58" i="61"/>
  <c r="AC19" i="61"/>
  <c r="AD35" i="61"/>
  <c r="AC51" i="61"/>
  <c r="AD67" i="61"/>
  <c r="AD83" i="61"/>
  <c r="AJ99" i="61"/>
  <c r="AD12" i="61"/>
  <c r="AD28" i="61"/>
  <c r="AC85" i="61"/>
  <c r="AD85" i="61"/>
  <c r="AD24" i="61"/>
  <c r="AJ79" i="61"/>
  <c r="AI18" i="61"/>
  <c r="AD57" i="61"/>
  <c r="AC72" i="61"/>
  <c r="AD86" i="61"/>
  <c r="AC93" i="61"/>
  <c r="AJ5" i="61"/>
  <c r="AC14" i="61"/>
  <c r="AC30" i="61"/>
  <c r="AJ37" i="61"/>
  <c r="AJ53" i="61"/>
  <c r="AC46" i="61"/>
  <c r="AC62" i="61"/>
  <c r="AD16" i="61"/>
  <c r="AD32" i="61"/>
  <c r="AI92" i="61"/>
  <c r="AI99" i="61"/>
  <c r="AD48" i="61"/>
  <c r="AC80" i="61"/>
  <c r="AD66" i="61"/>
  <c r="AD4" i="61"/>
  <c r="AD75" i="61"/>
  <c r="AI10" i="61"/>
  <c r="AJ19" i="61"/>
  <c r="AJ27" i="61"/>
  <c r="AI100" i="61"/>
  <c r="AC4" i="61"/>
  <c r="AI6" i="61"/>
  <c r="AD20" i="61"/>
  <c r="AJ69" i="61"/>
  <c r="AJ95" i="61"/>
  <c r="AJ43" i="61"/>
  <c r="AD64" i="61"/>
  <c r="AD102" i="61"/>
  <c r="AC22" i="61"/>
  <c r="AJ71" i="61"/>
  <c r="AC90" i="61"/>
  <c r="AC38" i="61"/>
  <c r="AJ45" i="61"/>
  <c r="AI59" i="61"/>
  <c r="AI98" i="61"/>
  <c r="AD56" i="61"/>
  <c r="AC82" i="61"/>
  <c r="AD94" i="61"/>
  <c r="Y40" i="57"/>
  <c r="AD11" i="61"/>
  <c r="AI26" i="61"/>
  <c r="AC74" i="61"/>
  <c r="AD59" i="61"/>
  <c r="AD8" i="61"/>
  <c r="AC64" i="61"/>
  <c r="AD6" i="61"/>
  <c r="AC11" i="61"/>
  <c r="AD19" i="61"/>
  <c r="AJ59" i="61"/>
  <c r="AJ74" i="61"/>
  <c r="AJ77" i="61"/>
  <c r="AC83" i="61"/>
  <c r="AD101" i="61"/>
  <c r="AC60" i="61"/>
  <c r="AC78" i="61"/>
  <c r="Z11" i="57"/>
  <c r="Z40" i="57" s="1"/>
  <c r="AC59" i="61"/>
  <c r="AJ83" i="61"/>
  <c r="AJ57" i="61"/>
  <c r="AD9" i="61"/>
  <c r="AC12" i="61"/>
  <c r="AC43" i="61"/>
  <c r="AJ49" i="61"/>
  <c r="AD51" i="61"/>
  <c r="AJ41" i="61"/>
  <c r="AJ4" i="61"/>
  <c r="AJ33" i="61"/>
  <c r="AJ67" i="61"/>
  <c r="AD27" i="61"/>
  <c r="AJ17" i="61"/>
  <c r="AJ21" i="61"/>
  <c r="AI27" i="61"/>
  <c r="AC48" i="61"/>
  <c r="AC66" i="61"/>
  <c r="AJ9" i="61"/>
  <c r="AJ13" i="61"/>
  <c r="AI19" i="61"/>
  <c r="AC40" i="61"/>
  <c r="AJ51" i="61"/>
  <c r="AI58" i="61"/>
  <c r="AD60" i="61"/>
  <c r="AD78" i="61"/>
  <c r="AD99" i="61"/>
  <c r="AC52" i="61"/>
  <c r="AC70" i="61"/>
  <c r="AJ91" i="61"/>
  <c r="AC36" i="61"/>
  <c r="AJ90" i="61"/>
  <c r="AI51" i="61"/>
  <c r="AC69" i="61"/>
  <c r="AI43" i="61"/>
  <c r="AJ25" i="61"/>
  <c r="AI35" i="61"/>
  <c r="AD69" i="61"/>
  <c r="AC102" i="61"/>
  <c r="AI11" i="61"/>
  <c r="AC32" i="61"/>
  <c r="AD52" i="61"/>
  <c r="AC75" i="61"/>
  <c r="AC94" i="61"/>
  <c r="AC24" i="61"/>
  <c r="AJ35" i="61"/>
  <c r="AI42" i="61"/>
  <c r="AD44" i="61"/>
  <c r="AI66" i="61"/>
  <c r="AD70" i="61"/>
  <c r="AC98" i="61"/>
  <c r="AC44" i="61"/>
  <c r="AJ101" i="61"/>
  <c r="AD25" i="61"/>
  <c r="AC28" i="61"/>
  <c r="AD17" i="61"/>
  <c r="AC20" i="61"/>
  <c r="AJ75" i="61"/>
  <c r="AJ93" i="61"/>
  <c r="AC35" i="61"/>
  <c r="AD43" i="61"/>
  <c r="AD77" i="61"/>
  <c r="AC6" i="61"/>
  <c r="AC27" i="61"/>
  <c r="AI82" i="61"/>
  <c r="AJ85" i="61"/>
  <c r="AI91" i="61"/>
  <c r="AJ6" i="61"/>
  <c r="AJ29" i="61"/>
  <c r="AC56" i="61"/>
  <c r="AI50" i="61"/>
  <c r="AD93" i="61"/>
  <c r="AC16" i="61"/>
  <c r="AI34" i="61"/>
  <c r="AD36" i="61"/>
  <c r="AC67" i="61"/>
  <c r="AC86" i="61"/>
  <c r="AJ103" i="61"/>
  <c r="B40" i="57"/>
  <c r="C40" i="57"/>
  <c r="AI40" i="61"/>
  <c r="AJ16" i="61"/>
  <c r="AD30" i="61"/>
  <c r="AD38" i="61"/>
  <c r="AI7" i="61"/>
  <c r="AJ10" i="61"/>
  <c r="AC13" i="61"/>
  <c r="AI15" i="61"/>
  <c r="AJ18" i="61"/>
  <c r="AC21" i="61"/>
  <c r="AI23" i="61"/>
  <c r="AJ26" i="61"/>
  <c r="AC29" i="61"/>
  <c r="AI31" i="61"/>
  <c r="AJ34" i="61"/>
  <c r="AC37" i="61"/>
  <c r="AI39" i="61"/>
  <c r="AJ42" i="61"/>
  <c r="AC45" i="61"/>
  <c r="AI47" i="61"/>
  <c r="AJ50" i="61"/>
  <c r="AC53" i="61"/>
  <c r="AI55" i="61"/>
  <c r="AJ58" i="61"/>
  <c r="AC61" i="61"/>
  <c r="AI63" i="61"/>
  <c r="AJ68" i="61"/>
  <c r="AC71" i="61"/>
  <c r="AI73" i="61"/>
  <c r="AD74" i="61"/>
  <c r="AJ76" i="61"/>
  <c r="AC79" i="61"/>
  <c r="AI81" i="61"/>
  <c r="AD82" i="61"/>
  <c r="AJ84" i="61"/>
  <c r="AC87" i="61"/>
  <c r="AI89" i="61"/>
  <c r="AD90" i="61"/>
  <c r="AJ92" i="61"/>
  <c r="AC95" i="61"/>
  <c r="AI97" i="61"/>
  <c r="AD98" i="61"/>
  <c r="AJ100" i="61"/>
  <c r="AC103" i="61"/>
  <c r="AI32" i="61"/>
  <c r="AI48" i="61"/>
  <c r="AI64" i="61"/>
  <c r="AI90" i="61"/>
  <c r="AD14" i="61"/>
  <c r="AC5" i="61"/>
  <c r="AJ7" i="61"/>
  <c r="AC10" i="61"/>
  <c r="AI12" i="61"/>
  <c r="AD13" i="61"/>
  <c r="AJ15" i="61"/>
  <c r="AC18" i="61"/>
  <c r="AI20" i="61"/>
  <c r="AD21" i="61"/>
  <c r="AJ23" i="61"/>
  <c r="AC26" i="61"/>
  <c r="AI28" i="61"/>
  <c r="AD29" i="61"/>
  <c r="AJ31" i="61"/>
  <c r="AC34" i="61"/>
  <c r="AI36" i="61"/>
  <c r="AD37" i="61"/>
  <c r="AJ39" i="61"/>
  <c r="AC42" i="61"/>
  <c r="AI44" i="61"/>
  <c r="AD45" i="61"/>
  <c r="AJ47" i="61"/>
  <c r="AC50" i="61"/>
  <c r="AI52" i="61"/>
  <c r="AD53" i="61"/>
  <c r="AJ55" i="61"/>
  <c r="AC58" i="61"/>
  <c r="AI60" i="61"/>
  <c r="AD61" i="61"/>
  <c r="AJ63" i="61"/>
  <c r="AI65" i="61"/>
  <c r="AC68" i="61"/>
  <c r="AI70" i="61"/>
  <c r="AD71" i="61"/>
  <c r="AJ73" i="61"/>
  <c r="AC76" i="61"/>
  <c r="AI78" i="61"/>
  <c r="AD79" i="61"/>
  <c r="AJ81" i="61"/>
  <c r="AC84" i="61"/>
  <c r="AI86" i="61"/>
  <c r="AD87" i="61"/>
  <c r="AJ89" i="61"/>
  <c r="AC92" i="61"/>
  <c r="AI94" i="61"/>
  <c r="AD95" i="61"/>
  <c r="AJ97" i="61"/>
  <c r="AC100" i="61"/>
  <c r="AI102" i="61"/>
  <c r="AD103" i="61"/>
  <c r="AI13" i="61"/>
  <c r="AI21" i="61"/>
  <c r="AI29" i="61"/>
  <c r="AJ40" i="61"/>
  <c r="AD46" i="61"/>
  <c r="AD5" i="61"/>
  <c r="AC7" i="61"/>
  <c r="AI9" i="61"/>
  <c r="AD10" i="61"/>
  <c r="AJ12" i="61"/>
  <c r="AC15" i="61"/>
  <c r="AI17" i="61"/>
  <c r="AD18" i="61"/>
  <c r="AJ20" i="61"/>
  <c r="AC23" i="61"/>
  <c r="AI25" i="61"/>
  <c r="AD26" i="61"/>
  <c r="AJ28" i="61"/>
  <c r="AC31" i="61"/>
  <c r="AI33" i="61"/>
  <c r="AD34" i="61"/>
  <c r="AJ36" i="61"/>
  <c r="AC39" i="61"/>
  <c r="AI41" i="61"/>
  <c r="AD42" i="61"/>
  <c r="AJ44" i="61"/>
  <c r="AC47" i="61"/>
  <c r="AI49" i="61"/>
  <c r="AD50" i="61"/>
  <c r="AJ52" i="61"/>
  <c r="AC55" i="61"/>
  <c r="AI57" i="61"/>
  <c r="AJ60" i="61"/>
  <c r="AC63" i="61"/>
  <c r="AI67" i="61"/>
  <c r="AD68" i="61"/>
  <c r="AJ70" i="61"/>
  <c r="AC73" i="61"/>
  <c r="AI75" i="61"/>
  <c r="AD76" i="61"/>
  <c r="AJ78" i="61"/>
  <c r="AC81" i="61"/>
  <c r="AI83" i="61"/>
  <c r="AD84" i="61"/>
  <c r="AJ86" i="61"/>
  <c r="AC89" i="61"/>
  <c r="AD92" i="61"/>
  <c r="AJ94" i="61"/>
  <c r="AC97" i="61"/>
  <c r="AD100" i="61"/>
  <c r="AJ102" i="61"/>
  <c r="AI8" i="61"/>
  <c r="AI14" i="61"/>
  <c r="AI22" i="61"/>
  <c r="AI30" i="61"/>
  <c r="AD31" i="61"/>
  <c r="AD39" i="61"/>
  <c r="AI46" i="61"/>
  <c r="AD47" i="61"/>
  <c r="AI54" i="61"/>
  <c r="AD55" i="61"/>
  <c r="AI62" i="61"/>
  <c r="AD63" i="61"/>
  <c r="AI72" i="61"/>
  <c r="AD73" i="61"/>
  <c r="AI80" i="61"/>
  <c r="AD81" i="61"/>
  <c r="AI88" i="61"/>
  <c r="AD89" i="61"/>
  <c r="AI96" i="61"/>
  <c r="AD97" i="61"/>
  <c r="AD7" i="61"/>
  <c r="AD15" i="61"/>
  <c r="AD23" i="61"/>
  <c r="AI38" i="61"/>
  <c r="AC9" i="61"/>
  <c r="AJ14" i="61"/>
  <c r="AC17" i="61"/>
  <c r="AJ22" i="61"/>
  <c r="AC25" i="61"/>
  <c r="AJ30" i="61"/>
  <c r="AC33" i="61"/>
  <c r="AJ38" i="61"/>
  <c r="AC41" i="61"/>
  <c r="AJ46" i="61"/>
  <c r="AC49" i="61"/>
  <c r="AJ54" i="61"/>
  <c r="AC57" i="61"/>
  <c r="AJ62" i="61"/>
  <c r="AD65" i="61"/>
  <c r="AI69" i="61"/>
  <c r="AJ72" i="61"/>
  <c r="AI77" i="61"/>
  <c r="AJ80" i="61"/>
  <c r="AI85" i="61"/>
  <c r="AJ88" i="61"/>
  <c r="AC91" i="61"/>
  <c r="AI93" i="61"/>
  <c r="AJ96" i="61"/>
  <c r="AC99" i="61"/>
  <c r="AI101" i="61"/>
  <c r="AI16" i="61"/>
  <c r="AI74" i="61"/>
  <c r="AJ8" i="61"/>
  <c r="AD22" i="61"/>
  <c r="AJ24" i="61"/>
  <c r="AI37" i="61"/>
  <c r="AI45" i="61"/>
  <c r="AJ48" i="61"/>
  <c r="AI53" i="61"/>
  <c r="AD54" i="61"/>
  <c r="AJ56" i="61"/>
  <c r="AI61" i="61"/>
  <c r="AD62" i="61"/>
  <c r="AJ66" i="61"/>
  <c r="AI71" i="61"/>
  <c r="AD72" i="61"/>
  <c r="AI79" i="61"/>
  <c r="AD80" i="61"/>
  <c r="AJ82" i="61"/>
  <c r="AI87" i="61"/>
  <c r="AD88" i="61"/>
  <c r="AI95" i="61"/>
  <c r="AD96" i="61"/>
  <c r="AJ98" i="61"/>
  <c r="AC101" i="61"/>
  <c r="AI103" i="61"/>
  <c r="AI24" i="61"/>
  <c r="AI56" i="61"/>
  <c r="AJ32" i="61"/>
  <c r="AI68" i="61"/>
  <c r="AI76" i="61"/>
  <c r="AI84" i="61"/>
  <c r="I12" i="56"/>
  <c r="J12" i="56" s="1"/>
  <c r="I11" i="56"/>
  <c r="J11" i="56" s="1"/>
  <c r="I10" i="56"/>
  <c r="J10" i="56" s="1"/>
  <c r="I9" i="56"/>
  <c r="J9" i="56" s="1"/>
  <c r="I8" i="56"/>
  <c r="J8" i="56" s="1"/>
  <c r="I7" i="56"/>
  <c r="J7" i="56" s="1"/>
  <c r="E17" i="56"/>
  <c r="K15" i="55"/>
  <c r="J13" i="55"/>
  <c r="J12" i="55"/>
  <c r="H12" i="55"/>
  <c r="H13" i="55"/>
  <c r="C20" i="54"/>
  <c r="C19" i="54"/>
  <c r="B20" i="54"/>
  <c r="B19" i="54"/>
  <c r="D18" i="54"/>
  <c r="D17" i="54"/>
  <c r="D16" i="54"/>
  <c r="D15" i="54"/>
  <c r="D14" i="54"/>
  <c r="D13" i="54"/>
  <c r="D12" i="54"/>
  <c r="D11" i="54"/>
  <c r="D10" i="54"/>
  <c r="D9" i="54"/>
  <c r="D8" i="54"/>
  <c r="D7" i="54"/>
  <c r="D6" i="54"/>
  <c r="D5" i="54"/>
  <c r="D4" i="54"/>
  <c r="D3" i="54"/>
  <c r="D2" i="54"/>
  <c r="C21" i="54" l="1"/>
  <c r="J13" i="56"/>
  <c r="D20" i="54"/>
  <c r="F20" i="54" s="1"/>
  <c r="B21" i="54"/>
  <c r="D19" i="54"/>
  <c r="G13" i="53"/>
  <c r="G12" i="53"/>
  <c r="E16" i="53"/>
  <c r="G16" i="53" s="1"/>
  <c r="E15" i="53"/>
  <c r="G15" i="53" s="1"/>
  <c r="E9" i="53"/>
  <c r="F9" i="53" s="1"/>
  <c r="E8" i="53"/>
  <c r="G9" i="53" l="1"/>
  <c r="D21" i="54"/>
  <c r="E20" i="54"/>
  <c r="H19" i="47"/>
  <c r="H18" i="47"/>
  <c r="H20" i="47" s="1"/>
  <c r="AH103" i="46"/>
  <c r="AG103" i="46"/>
  <c r="AF103" i="46"/>
  <c r="AE103" i="46"/>
  <c r="AB103" i="46"/>
  <c r="AA103" i="46"/>
  <c r="Z103" i="46"/>
  <c r="Y103" i="46"/>
  <c r="N103" i="46"/>
  <c r="AJ103" i="46" s="1"/>
  <c r="AH102" i="46"/>
  <c r="AG102" i="46"/>
  <c r="AF102" i="46"/>
  <c r="AE102" i="46"/>
  <c r="AB102" i="46"/>
  <c r="AA102" i="46"/>
  <c r="Z102" i="46"/>
  <c r="Y102" i="46"/>
  <c r="N102" i="46"/>
  <c r="AH101" i="46"/>
  <c r="AG101" i="46"/>
  <c r="AF101" i="46"/>
  <c r="AE101" i="46"/>
  <c r="AB101" i="46"/>
  <c r="AA101" i="46"/>
  <c r="Z101" i="46"/>
  <c r="Y101" i="46"/>
  <c r="N101" i="46"/>
  <c r="AC101" i="46" s="1"/>
  <c r="AH100" i="46"/>
  <c r="AG100" i="46"/>
  <c r="AF100" i="46"/>
  <c r="AE100" i="46"/>
  <c r="AB100" i="46"/>
  <c r="AA100" i="46"/>
  <c r="Z100" i="46"/>
  <c r="Y100" i="46"/>
  <c r="N100" i="46"/>
  <c r="AH99" i="46"/>
  <c r="AG99" i="46"/>
  <c r="AF99" i="46"/>
  <c r="AE99" i="46"/>
  <c r="AB99" i="46"/>
  <c r="AA99" i="46"/>
  <c r="Z99" i="46"/>
  <c r="Y99" i="46"/>
  <c r="N99" i="46"/>
  <c r="AH98" i="46"/>
  <c r="AG98" i="46"/>
  <c r="AF98" i="46"/>
  <c r="AE98" i="46"/>
  <c r="AB98" i="46"/>
  <c r="AA98" i="46"/>
  <c r="Z98" i="46"/>
  <c r="Y98" i="46"/>
  <c r="N98" i="46"/>
  <c r="AC98" i="46" s="1"/>
  <c r="AH97" i="46"/>
  <c r="AG97" i="46"/>
  <c r="AF97" i="46"/>
  <c r="AE97" i="46"/>
  <c r="AB97" i="46"/>
  <c r="AA97" i="46"/>
  <c r="Z97" i="46"/>
  <c r="Y97" i="46"/>
  <c r="N97" i="46"/>
  <c r="AH96" i="46"/>
  <c r="AG96" i="46"/>
  <c r="AF96" i="46"/>
  <c r="AE96" i="46"/>
  <c r="AB96" i="46"/>
  <c r="AA96" i="46"/>
  <c r="Z96" i="46"/>
  <c r="Y96" i="46"/>
  <c r="N96" i="46"/>
  <c r="AH95" i="46"/>
  <c r="AG95" i="46"/>
  <c r="AF95" i="46"/>
  <c r="AE95" i="46"/>
  <c r="AB95" i="46"/>
  <c r="AA95" i="46"/>
  <c r="Z95" i="46"/>
  <c r="Y95" i="46"/>
  <c r="N95" i="46"/>
  <c r="AH94" i="46"/>
  <c r="AG94" i="46"/>
  <c r="AF94" i="46"/>
  <c r="AE94" i="46"/>
  <c r="AB94" i="46"/>
  <c r="AA94" i="46"/>
  <c r="Z94" i="46"/>
  <c r="Y94" i="46"/>
  <c r="N94" i="46"/>
  <c r="AH93" i="46"/>
  <c r="AG93" i="46"/>
  <c r="AF93" i="46"/>
  <c r="AE93" i="46"/>
  <c r="AB93" i="46"/>
  <c r="AA93" i="46"/>
  <c r="Z93" i="46"/>
  <c r="Y93" i="46"/>
  <c r="N93" i="46"/>
  <c r="AC93" i="46" s="1"/>
  <c r="AH92" i="46"/>
  <c r="AG92" i="46"/>
  <c r="AF92" i="46"/>
  <c r="AE92" i="46"/>
  <c r="AB92" i="46"/>
  <c r="AA92" i="46"/>
  <c r="Z92" i="46"/>
  <c r="Y92" i="46"/>
  <c r="N92" i="46"/>
  <c r="AH91" i="46"/>
  <c r="AG91" i="46"/>
  <c r="AF91" i="46"/>
  <c r="AE91" i="46"/>
  <c r="AB91" i="46"/>
  <c r="AA91" i="46"/>
  <c r="Z91" i="46"/>
  <c r="Y91" i="46"/>
  <c r="N91" i="46"/>
  <c r="AH90" i="46"/>
  <c r="AG90" i="46"/>
  <c r="AF90" i="46"/>
  <c r="AE90" i="46"/>
  <c r="AB90" i="46"/>
  <c r="AA90" i="46"/>
  <c r="Z90" i="46"/>
  <c r="Y90" i="46"/>
  <c r="N90" i="46"/>
  <c r="AH89" i="46"/>
  <c r="AG89" i="46"/>
  <c r="AF89" i="46"/>
  <c r="AE89" i="46"/>
  <c r="AB89" i="46"/>
  <c r="AA89" i="46"/>
  <c r="Z89" i="46"/>
  <c r="Y89" i="46"/>
  <c r="N89" i="46"/>
  <c r="AH88" i="46"/>
  <c r="AG88" i="46"/>
  <c r="AF88" i="46"/>
  <c r="AE88" i="46"/>
  <c r="AB88" i="46"/>
  <c r="AA88" i="46"/>
  <c r="Z88" i="46"/>
  <c r="Y88" i="46"/>
  <c r="N88" i="46"/>
  <c r="AH87" i="46"/>
  <c r="AG87" i="46"/>
  <c r="AF87" i="46"/>
  <c r="AE87" i="46"/>
  <c r="AB87" i="46"/>
  <c r="AA87" i="46"/>
  <c r="Z87" i="46"/>
  <c r="Y87" i="46"/>
  <c r="N87" i="46"/>
  <c r="AH86" i="46"/>
  <c r="AG86" i="46"/>
  <c r="AF86" i="46"/>
  <c r="AE86" i="46"/>
  <c r="AB86" i="46"/>
  <c r="AA86" i="46"/>
  <c r="Z86" i="46"/>
  <c r="Y86" i="46"/>
  <c r="N86" i="46"/>
  <c r="AH85" i="46"/>
  <c r="AG85" i="46"/>
  <c r="AF85" i="46"/>
  <c r="AE85" i="46"/>
  <c r="AB85" i="46"/>
  <c r="AA85" i="46"/>
  <c r="Z85" i="46"/>
  <c r="Y85" i="46"/>
  <c r="N85" i="46"/>
  <c r="AH84" i="46"/>
  <c r="AG84" i="46"/>
  <c r="AF84" i="46"/>
  <c r="AE84" i="46"/>
  <c r="AB84" i="46"/>
  <c r="AA84" i="46"/>
  <c r="Z84" i="46"/>
  <c r="Y84" i="46"/>
  <c r="N84" i="46"/>
  <c r="AH83" i="46"/>
  <c r="AG83" i="46"/>
  <c r="AF83" i="46"/>
  <c r="AE83" i="46"/>
  <c r="AB83" i="46"/>
  <c r="AA83" i="46"/>
  <c r="Z83" i="46"/>
  <c r="Y83" i="46"/>
  <c r="N83" i="46"/>
  <c r="AH82" i="46"/>
  <c r="AG82" i="46"/>
  <c r="AF82" i="46"/>
  <c r="AE82" i="46"/>
  <c r="AB82" i="46"/>
  <c r="AA82" i="46"/>
  <c r="Z82" i="46"/>
  <c r="Y82" i="46"/>
  <c r="N82" i="46"/>
  <c r="AC82" i="46" s="1"/>
  <c r="AH81" i="46"/>
  <c r="AG81" i="46"/>
  <c r="AF81" i="46"/>
  <c r="AE81" i="46"/>
  <c r="AB81" i="46"/>
  <c r="AA81" i="46"/>
  <c r="Z81" i="46"/>
  <c r="Y81" i="46"/>
  <c r="N81" i="46"/>
  <c r="AH80" i="46"/>
  <c r="AG80" i="46"/>
  <c r="AF80" i="46"/>
  <c r="AE80" i="46"/>
  <c r="AB80" i="46"/>
  <c r="AA80" i="46"/>
  <c r="Z80" i="46"/>
  <c r="Y80" i="46"/>
  <c r="N80" i="46"/>
  <c r="AH79" i="46"/>
  <c r="AG79" i="46"/>
  <c r="AF79" i="46"/>
  <c r="AE79" i="46"/>
  <c r="AB79" i="46"/>
  <c r="AA79" i="46"/>
  <c r="Z79" i="46"/>
  <c r="Y79" i="46"/>
  <c r="N79" i="46"/>
  <c r="AH78" i="46"/>
  <c r="AG78" i="46"/>
  <c r="AF78" i="46"/>
  <c r="AE78" i="46"/>
  <c r="AB78" i="46"/>
  <c r="AA78" i="46"/>
  <c r="Z78" i="46"/>
  <c r="Y78" i="46"/>
  <c r="N78" i="46"/>
  <c r="AH77" i="46"/>
  <c r="AG77" i="46"/>
  <c r="AF77" i="46"/>
  <c r="AE77" i="46"/>
  <c r="AB77" i="46"/>
  <c r="AA77" i="46"/>
  <c r="Z77" i="46"/>
  <c r="Y77" i="46"/>
  <c r="N77" i="46"/>
  <c r="AI77" i="46" s="1"/>
  <c r="AH76" i="46"/>
  <c r="AG76" i="46"/>
  <c r="AF76" i="46"/>
  <c r="AE76" i="46"/>
  <c r="AB76" i="46"/>
  <c r="AA76" i="46"/>
  <c r="Z76" i="46"/>
  <c r="Y76" i="46"/>
  <c r="N76" i="46"/>
  <c r="AH75" i="46"/>
  <c r="AG75" i="46"/>
  <c r="AF75" i="46"/>
  <c r="AE75" i="46"/>
  <c r="AB75" i="46"/>
  <c r="AA75" i="46"/>
  <c r="Z75" i="46"/>
  <c r="Y75" i="46"/>
  <c r="N75" i="46"/>
  <c r="AH74" i="46"/>
  <c r="AG74" i="46"/>
  <c r="AF74" i="46"/>
  <c r="AE74" i="46"/>
  <c r="AB74" i="46"/>
  <c r="AA74" i="46"/>
  <c r="Z74" i="46"/>
  <c r="Y74" i="46"/>
  <c r="N74" i="46"/>
  <c r="AH73" i="46"/>
  <c r="AG73" i="46"/>
  <c r="AF73" i="46"/>
  <c r="AE73" i="46"/>
  <c r="AB73" i="46"/>
  <c r="AA73" i="46"/>
  <c r="Z73" i="46"/>
  <c r="Y73" i="46"/>
  <c r="N73" i="46"/>
  <c r="AH72" i="46"/>
  <c r="AG72" i="46"/>
  <c r="AF72" i="46"/>
  <c r="AE72" i="46"/>
  <c r="AB72" i="46"/>
  <c r="AA72" i="46"/>
  <c r="Z72" i="46"/>
  <c r="Y72" i="46"/>
  <c r="N72" i="46"/>
  <c r="AH71" i="46"/>
  <c r="AG71" i="46"/>
  <c r="AF71" i="46"/>
  <c r="AE71" i="46"/>
  <c r="AB71" i="46"/>
  <c r="AA71" i="46"/>
  <c r="Z71" i="46"/>
  <c r="Y71" i="46"/>
  <c r="N71" i="46"/>
  <c r="AH70" i="46"/>
  <c r="AG70" i="46"/>
  <c r="AF70" i="46"/>
  <c r="AE70" i="46"/>
  <c r="AB70" i="46"/>
  <c r="AA70" i="46"/>
  <c r="Z70" i="46"/>
  <c r="Y70" i="46"/>
  <c r="N70" i="46"/>
  <c r="AH69" i="46"/>
  <c r="AG69" i="46"/>
  <c r="AF69" i="46"/>
  <c r="AE69" i="46"/>
  <c r="AB69" i="46"/>
  <c r="AA69" i="46"/>
  <c r="Z69" i="46"/>
  <c r="Y69" i="46"/>
  <c r="N69" i="46"/>
  <c r="AH68" i="46"/>
  <c r="AG68" i="46"/>
  <c r="AF68" i="46"/>
  <c r="AE68" i="46"/>
  <c r="AB68" i="46"/>
  <c r="AA68" i="46"/>
  <c r="Z68" i="46"/>
  <c r="Y68" i="46"/>
  <c r="N68" i="46"/>
  <c r="AH67" i="46"/>
  <c r="AG67" i="46"/>
  <c r="AF67" i="46"/>
  <c r="AE67" i="46"/>
  <c r="AB67" i="46"/>
  <c r="AA67" i="46"/>
  <c r="Z67" i="46"/>
  <c r="Y67" i="46"/>
  <c r="N67" i="46"/>
  <c r="AH66" i="46"/>
  <c r="AG66" i="46"/>
  <c r="AF66" i="46"/>
  <c r="AE66" i="46"/>
  <c r="AB66" i="46"/>
  <c r="AA66" i="46"/>
  <c r="Z66" i="46"/>
  <c r="Y66" i="46"/>
  <c r="N66" i="46"/>
  <c r="AH65" i="46"/>
  <c r="AG65" i="46"/>
  <c r="AF65" i="46"/>
  <c r="AE65" i="46"/>
  <c r="AB65" i="46"/>
  <c r="AA65" i="46"/>
  <c r="Z65" i="46"/>
  <c r="Y65" i="46"/>
  <c r="N65" i="46"/>
  <c r="AH64" i="46"/>
  <c r="AG64" i="46"/>
  <c r="AF64" i="46"/>
  <c r="AE64" i="46"/>
  <c r="AB64" i="46"/>
  <c r="AA64" i="46"/>
  <c r="Z64" i="46"/>
  <c r="Y64" i="46"/>
  <c r="N64" i="46"/>
  <c r="AH63" i="46"/>
  <c r="AG63" i="46"/>
  <c r="AF63" i="46"/>
  <c r="AE63" i="46"/>
  <c r="AB63" i="46"/>
  <c r="AA63" i="46"/>
  <c r="Z63" i="46"/>
  <c r="Y63" i="46"/>
  <c r="N63" i="46"/>
  <c r="AH62" i="46"/>
  <c r="AG62" i="46"/>
  <c r="AF62" i="46"/>
  <c r="AE62" i="46"/>
  <c r="AB62" i="46"/>
  <c r="AA62" i="46"/>
  <c r="Z62" i="46"/>
  <c r="Y62" i="46"/>
  <c r="N62" i="46"/>
  <c r="AH61" i="46"/>
  <c r="AG61" i="46"/>
  <c r="AF61" i="46"/>
  <c r="AE61" i="46"/>
  <c r="AB61" i="46"/>
  <c r="AA61" i="46"/>
  <c r="Z61" i="46"/>
  <c r="Y61" i="46"/>
  <c r="N61" i="46"/>
  <c r="AH60" i="46"/>
  <c r="AG60" i="46"/>
  <c r="AF60" i="46"/>
  <c r="AE60" i="46"/>
  <c r="AB60" i="46"/>
  <c r="AA60" i="46"/>
  <c r="Z60" i="46"/>
  <c r="Y60" i="46"/>
  <c r="N60" i="46"/>
  <c r="AH59" i="46"/>
  <c r="AG59" i="46"/>
  <c r="AF59" i="46"/>
  <c r="AE59" i="46"/>
  <c r="AB59" i="46"/>
  <c r="AA59" i="46"/>
  <c r="Z59" i="46"/>
  <c r="Y59" i="46"/>
  <c r="N59" i="46"/>
  <c r="AJ60" i="46" s="1"/>
  <c r="AH58" i="46"/>
  <c r="AG58" i="46"/>
  <c r="AF58" i="46"/>
  <c r="AE58" i="46"/>
  <c r="AB58" i="46"/>
  <c r="AA58" i="46"/>
  <c r="Z58" i="46"/>
  <c r="Y58" i="46"/>
  <c r="N58" i="46"/>
  <c r="AH57" i="46"/>
  <c r="AG57" i="46"/>
  <c r="AF57" i="46"/>
  <c r="AE57" i="46"/>
  <c r="AB57" i="46"/>
  <c r="AA57" i="46"/>
  <c r="Z57" i="46"/>
  <c r="Y57" i="46"/>
  <c r="N57" i="46"/>
  <c r="AH56" i="46"/>
  <c r="AG56" i="46"/>
  <c r="AF56" i="46"/>
  <c r="AE56" i="46"/>
  <c r="AB56" i="46"/>
  <c r="AA56" i="46"/>
  <c r="Z56" i="46"/>
  <c r="Y56" i="46"/>
  <c r="N56" i="46"/>
  <c r="AH55" i="46"/>
  <c r="AG55" i="46"/>
  <c r="AF55" i="46"/>
  <c r="AE55" i="46"/>
  <c r="AB55" i="46"/>
  <c r="AA55" i="46"/>
  <c r="Z55" i="46"/>
  <c r="Y55" i="46"/>
  <c r="N55" i="46"/>
  <c r="AH54" i="46"/>
  <c r="AG54" i="46"/>
  <c r="AF54" i="46"/>
  <c r="AE54" i="46"/>
  <c r="AB54" i="46"/>
  <c r="AA54" i="46"/>
  <c r="Z54" i="46"/>
  <c r="Y54" i="46"/>
  <c r="N54" i="46"/>
  <c r="AH53" i="46"/>
  <c r="AG53" i="46"/>
  <c r="AF53" i="46"/>
  <c r="AE53" i="46"/>
  <c r="AB53" i="46"/>
  <c r="AA53" i="46"/>
  <c r="Z53" i="46"/>
  <c r="Y53" i="46"/>
  <c r="N53" i="46"/>
  <c r="AH52" i="46"/>
  <c r="AG52" i="46"/>
  <c r="AF52" i="46"/>
  <c r="AE52" i="46"/>
  <c r="AB52" i="46"/>
  <c r="AA52" i="46"/>
  <c r="Z52" i="46"/>
  <c r="Y52" i="46"/>
  <c r="N52" i="46"/>
  <c r="AH51" i="46"/>
  <c r="AG51" i="46"/>
  <c r="AF51" i="46"/>
  <c r="AE51" i="46"/>
  <c r="AB51" i="46"/>
  <c r="AA51" i="46"/>
  <c r="Z51" i="46"/>
  <c r="Y51" i="46"/>
  <c r="N51" i="46"/>
  <c r="AH50" i="46"/>
  <c r="AG50" i="46"/>
  <c r="AF50" i="46"/>
  <c r="AE50" i="46"/>
  <c r="AB50" i="46"/>
  <c r="AA50" i="46"/>
  <c r="Z50" i="46"/>
  <c r="Y50" i="46"/>
  <c r="N50" i="46"/>
  <c r="AH49" i="46"/>
  <c r="AG49" i="46"/>
  <c r="AF49" i="46"/>
  <c r="AE49" i="46"/>
  <c r="AB49" i="46"/>
  <c r="AA49" i="46"/>
  <c r="Z49" i="46"/>
  <c r="Y49" i="46"/>
  <c r="N49" i="46"/>
  <c r="AH48" i="46"/>
  <c r="AG48" i="46"/>
  <c r="AF48" i="46"/>
  <c r="AE48" i="46"/>
  <c r="AB48" i="46"/>
  <c r="AA48" i="46"/>
  <c r="Z48" i="46"/>
  <c r="Y48" i="46"/>
  <c r="N48" i="46"/>
  <c r="AH47" i="46"/>
  <c r="AG47" i="46"/>
  <c r="AF47" i="46"/>
  <c r="AE47" i="46"/>
  <c r="AB47" i="46"/>
  <c r="AA47" i="46"/>
  <c r="Z47" i="46"/>
  <c r="Y47" i="46"/>
  <c r="N47" i="46"/>
  <c r="AH46" i="46"/>
  <c r="AG46" i="46"/>
  <c r="AF46" i="46"/>
  <c r="AE46" i="46"/>
  <c r="AB46" i="46"/>
  <c r="AA46" i="46"/>
  <c r="Z46" i="46"/>
  <c r="Y46" i="46"/>
  <c r="N46" i="46"/>
  <c r="AH45" i="46"/>
  <c r="AG45" i="46"/>
  <c r="AF45" i="46"/>
  <c r="AE45" i="46"/>
  <c r="AB45" i="46"/>
  <c r="AA45" i="46"/>
  <c r="Z45" i="46"/>
  <c r="Y45" i="46"/>
  <c r="N45" i="46"/>
  <c r="AH44" i="46"/>
  <c r="AG44" i="46"/>
  <c r="AF44" i="46"/>
  <c r="AE44" i="46"/>
  <c r="AB44" i="46"/>
  <c r="AA44" i="46"/>
  <c r="Z44" i="46"/>
  <c r="Y44" i="46"/>
  <c r="N44" i="46"/>
  <c r="AH43" i="46"/>
  <c r="AG43" i="46"/>
  <c r="AF43" i="46"/>
  <c r="AE43" i="46"/>
  <c r="AB43" i="46"/>
  <c r="AA43" i="46"/>
  <c r="Z43" i="46"/>
  <c r="Y43" i="46"/>
  <c r="N43" i="46"/>
  <c r="AH42" i="46"/>
  <c r="AG42" i="46"/>
  <c r="AF42" i="46"/>
  <c r="AE42" i="46"/>
  <c r="AB42" i="46"/>
  <c r="AA42" i="46"/>
  <c r="Z42" i="46"/>
  <c r="Y42" i="46"/>
  <c r="N42" i="46"/>
  <c r="AH41" i="46"/>
  <c r="AG41" i="46"/>
  <c r="AF41" i="46"/>
  <c r="AE41" i="46"/>
  <c r="AB41" i="46"/>
  <c r="AA41" i="46"/>
  <c r="Z41" i="46"/>
  <c r="Y41" i="46"/>
  <c r="N41" i="46"/>
  <c r="AH40" i="46"/>
  <c r="AG40" i="46"/>
  <c r="AF40" i="46"/>
  <c r="AE40" i="46"/>
  <c r="AB40" i="46"/>
  <c r="AA40" i="46"/>
  <c r="Z40" i="46"/>
  <c r="Y40" i="46"/>
  <c r="N40" i="46"/>
  <c r="AH39" i="46"/>
  <c r="AG39" i="46"/>
  <c r="AF39" i="46"/>
  <c r="AE39" i="46"/>
  <c r="AB39" i="46"/>
  <c r="AA39" i="46"/>
  <c r="Z39" i="46"/>
  <c r="Y39" i="46"/>
  <c r="N39" i="46"/>
  <c r="AH38" i="46"/>
  <c r="AG38" i="46"/>
  <c r="AF38" i="46"/>
  <c r="AE38" i="46"/>
  <c r="AB38" i="46"/>
  <c r="AA38" i="46"/>
  <c r="Z38" i="46"/>
  <c r="Y38" i="46"/>
  <c r="N38" i="46"/>
  <c r="AH37" i="46"/>
  <c r="AG37" i="46"/>
  <c r="AF37" i="46"/>
  <c r="AE37" i="46"/>
  <c r="AB37" i="46"/>
  <c r="AA37" i="46"/>
  <c r="Z37" i="46"/>
  <c r="Y37" i="46"/>
  <c r="N37" i="46"/>
  <c r="AH36" i="46"/>
  <c r="AG36" i="46"/>
  <c r="AF36" i="46"/>
  <c r="AE36" i="46"/>
  <c r="AB36" i="46"/>
  <c r="AA36" i="46"/>
  <c r="Z36" i="46"/>
  <c r="Y36" i="46"/>
  <c r="N36" i="46"/>
  <c r="AH35" i="46"/>
  <c r="AG35" i="46"/>
  <c r="AF35" i="46"/>
  <c r="AE35" i="46"/>
  <c r="AB35" i="46"/>
  <c r="AA35" i="46"/>
  <c r="Z35" i="46"/>
  <c r="Y35" i="46"/>
  <c r="N35" i="46"/>
  <c r="AH34" i="46"/>
  <c r="AG34" i="46"/>
  <c r="AF34" i="46"/>
  <c r="AE34" i="46"/>
  <c r="AB34" i="46"/>
  <c r="AA34" i="46"/>
  <c r="Z34" i="46"/>
  <c r="Y34" i="46"/>
  <c r="N34" i="46"/>
  <c r="AH33" i="46"/>
  <c r="AG33" i="46"/>
  <c r="AF33" i="46"/>
  <c r="AE33" i="46"/>
  <c r="AB33" i="46"/>
  <c r="AA33" i="46"/>
  <c r="Z33" i="46"/>
  <c r="Y33" i="46"/>
  <c r="N33" i="46"/>
  <c r="AH32" i="46"/>
  <c r="AG32" i="46"/>
  <c r="AF32" i="46"/>
  <c r="AE32" i="46"/>
  <c r="AB32" i="46"/>
  <c r="AA32" i="46"/>
  <c r="Z32" i="46"/>
  <c r="Y32" i="46"/>
  <c r="N32" i="46"/>
  <c r="AH31" i="46"/>
  <c r="AG31" i="46"/>
  <c r="AF31" i="46"/>
  <c r="AE31" i="46"/>
  <c r="AB31" i="46"/>
  <c r="AA31" i="46"/>
  <c r="Z31" i="46"/>
  <c r="Y31" i="46"/>
  <c r="N31" i="46"/>
  <c r="AH30" i="46"/>
  <c r="AG30" i="46"/>
  <c r="AF30" i="46"/>
  <c r="AE30" i="46"/>
  <c r="AB30" i="46"/>
  <c r="AA30" i="46"/>
  <c r="Z30" i="46"/>
  <c r="Y30" i="46"/>
  <c r="N30" i="46"/>
  <c r="AH29" i="46"/>
  <c r="AG29" i="46"/>
  <c r="AF29" i="46"/>
  <c r="AE29" i="46"/>
  <c r="AB29" i="46"/>
  <c r="AA29" i="46"/>
  <c r="Z29" i="46"/>
  <c r="Y29" i="46"/>
  <c r="N29" i="46"/>
  <c r="AH28" i="46"/>
  <c r="AG28" i="46"/>
  <c r="AF28" i="46"/>
  <c r="AE28" i="46"/>
  <c r="AB28" i="46"/>
  <c r="AA28" i="46"/>
  <c r="Z28" i="46"/>
  <c r="Y28" i="46"/>
  <c r="N28" i="46"/>
  <c r="AH27" i="46"/>
  <c r="AG27" i="46"/>
  <c r="AF27" i="46"/>
  <c r="AE27" i="46"/>
  <c r="AB27" i="46"/>
  <c r="AA27" i="46"/>
  <c r="Z27" i="46"/>
  <c r="Y27" i="46"/>
  <c r="N27" i="46"/>
  <c r="AH26" i="46"/>
  <c r="AG26" i="46"/>
  <c r="AF26" i="46"/>
  <c r="AE26" i="46"/>
  <c r="AB26" i="46"/>
  <c r="AA26" i="46"/>
  <c r="Z26" i="46"/>
  <c r="Y26" i="46"/>
  <c r="N26" i="46"/>
  <c r="AH25" i="46"/>
  <c r="AG25" i="46"/>
  <c r="AF25" i="46"/>
  <c r="AE25" i="46"/>
  <c r="AB25" i="46"/>
  <c r="AA25" i="46"/>
  <c r="Z25" i="46"/>
  <c r="Y25" i="46"/>
  <c r="N25" i="46"/>
  <c r="AH24" i="46"/>
  <c r="AG24" i="46"/>
  <c r="AF24" i="46"/>
  <c r="AE24" i="46"/>
  <c r="AB24" i="46"/>
  <c r="AA24" i="46"/>
  <c r="Z24" i="46"/>
  <c r="Y24" i="46"/>
  <c r="N24" i="46"/>
  <c r="AH23" i="46"/>
  <c r="AG23" i="46"/>
  <c r="AF23" i="46"/>
  <c r="AE23" i="46"/>
  <c r="AB23" i="46"/>
  <c r="AA23" i="46"/>
  <c r="Z23" i="46"/>
  <c r="Y23" i="46"/>
  <c r="N23" i="46"/>
  <c r="AH22" i="46"/>
  <c r="AG22" i="46"/>
  <c r="AF22" i="46"/>
  <c r="AE22" i="46"/>
  <c r="AB22" i="46"/>
  <c r="AA22" i="46"/>
  <c r="Z22" i="46"/>
  <c r="Y22" i="46"/>
  <c r="N22" i="46"/>
  <c r="AH21" i="46"/>
  <c r="AG21" i="46"/>
  <c r="AF21" i="46"/>
  <c r="AE21" i="46"/>
  <c r="AB21" i="46"/>
  <c r="AA21" i="46"/>
  <c r="Z21" i="46"/>
  <c r="Y21" i="46"/>
  <c r="N21" i="46"/>
  <c r="AH20" i="46"/>
  <c r="AG20" i="46"/>
  <c r="AF20" i="46"/>
  <c r="AE20" i="46"/>
  <c r="AB20" i="46"/>
  <c r="AA20" i="46"/>
  <c r="Z20" i="46"/>
  <c r="Y20" i="46"/>
  <c r="N20" i="46"/>
  <c r="AH19" i="46"/>
  <c r="AG19" i="46"/>
  <c r="AF19" i="46"/>
  <c r="AE19" i="46"/>
  <c r="AB19" i="46"/>
  <c r="AA19" i="46"/>
  <c r="Z19" i="46"/>
  <c r="Y19" i="46"/>
  <c r="N19" i="46"/>
  <c r="AH18" i="46"/>
  <c r="AG18" i="46"/>
  <c r="AF18" i="46"/>
  <c r="AE18" i="46"/>
  <c r="AB18" i="46"/>
  <c r="AA18" i="46"/>
  <c r="Z18" i="46"/>
  <c r="Y18" i="46"/>
  <c r="N18" i="46"/>
  <c r="AH17" i="46"/>
  <c r="AG17" i="46"/>
  <c r="AF17" i="46"/>
  <c r="AE17" i="46"/>
  <c r="AB17" i="46"/>
  <c r="AA17" i="46"/>
  <c r="Z17" i="46"/>
  <c r="Y17" i="46"/>
  <c r="N17" i="46"/>
  <c r="AH16" i="46"/>
  <c r="AG16" i="46"/>
  <c r="AF16" i="46"/>
  <c r="AE16" i="46"/>
  <c r="AB16" i="46"/>
  <c r="AA16" i="46"/>
  <c r="Z16" i="46"/>
  <c r="Y16" i="46"/>
  <c r="N16" i="46"/>
  <c r="AH15" i="46"/>
  <c r="AG15" i="46"/>
  <c r="AF15" i="46"/>
  <c r="AE15" i="46"/>
  <c r="AB15" i="46"/>
  <c r="AA15" i="46"/>
  <c r="Z15" i="46"/>
  <c r="Y15" i="46"/>
  <c r="N15" i="46"/>
  <c r="AH14" i="46"/>
  <c r="AG14" i="46"/>
  <c r="AF14" i="46"/>
  <c r="AE14" i="46"/>
  <c r="AB14" i="46"/>
  <c r="AA14" i="46"/>
  <c r="Z14" i="46"/>
  <c r="Y14" i="46"/>
  <c r="N14" i="46"/>
  <c r="AH13" i="46"/>
  <c r="AG13" i="46"/>
  <c r="AF13" i="46"/>
  <c r="AE13" i="46"/>
  <c r="AB13" i="46"/>
  <c r="AA13" i="46"/>
  <c r="Z13" i="46"/>
  <c r="Y13" i="46"/>
  <c r="N13" i="46"/>
  <c r="AH12" i="46"/>
  <c r="AG12" i="46"/>
  <c r="AF12" i="46"/>
  <c r="AE12" i="46"/>
  <c r="AB12" i="46"/>
  <c r="AA12" i="46"/>
  <c r="Z12" i="46"/>
  <c r="Y12" i="46"/>
  <c r="N12" i="46"/>
  <c r="AH11" i="46"/>
  <c r="AG11" i="46"/>
  <c r="AF11" i="46"/>
  <c r="AE11" i="46"/>
  <c r="AB11" i="46"/>
  <c r="AA11" i="46"/>
  <c r="Z11" i="46"/>
  <c r="Y11" i="46"/>
  <c r="N11" i="46"/>
  <c r="AH10" i="46"/>
  <c r="AG10" i="46"/>
  <c r="AF10" i="46"/>
  <c r="AE10" i="46"/>
  <c r="AB10" i="46"/>
  <c r="AA10" i="46"/>
  <c r="Z10" i="46"/>
  <c r="Y10" i="46"/>
  <c r="N10" i="46"/>
  <c r="AH9" i="46"/>
  <c r="AG9" i="46"/>
  <c r="AF9" i="46"/>
  <c r="AE9" i="46"/>
  <c r="AB9" i="46"/>
  <c r="AA9" i="46"/>
  <c r="Z9" i="46"/>
  <c r="Y9" i="46"/>
  <c r="N9" i="46"/>
  <c r="AH8" i="46"/>
  <c r="AG8" i="46"/>
  <c r="AF8" i="46"/>
  <c r="AE8" i="46"/>
  <c r="AB8" i="46"/>
  <c r="AA8" i="46"/>
  <c r="Z8" i="46"/>
  <c r="Y8" i="46"/>
  <c r="N8" i="46"/>
  <c r="AH7" i="46"/>
  <c r="AG7" i="46"/>
  <c r="AF7" i="46"/>
  <c r="AE7" i="46"/>
  <c r="AB7" i="46"/>
  <c r="AA7" i="46"/>
  <c r="Z7" i="46"/>
  <c r="Y7" i="46"/>
  <c r="N7" i="46"/>
  <c r="AH6" i="46"/>
  <c r="AG6" i="46"/>
  <c r="AF6" i="46"/>
  <c r="AE6" i="46"/>
  <c r="AB6" i="46"/>
  <c r="AA6" i="46"/>
  <c r="Z6" i="46"/>
  <c r="Y6" i="46"/>
  <c r="N6" i="46"/>
  <c r="AH5" i="46"/>
  <c r="AG5" i="46"/>
  <c r="AF5" i="46"/>
  <c r="AE5" i="46"/>
  <c r="AB5" i="46"/>
  <c r="AA5" i="46"/>
  <c r="Z5" i="46"/>
  <c r="Y5" i="46"/>
  <c r="N5" i="46"/>
  <c r="AH4" i="46"/>
  <c r="AG4" i="46"/>
  <c r="AF4" i="46"/>
  <c r="AE4" i="46"/>
  <c r="AB4" i="46"/>
  <c r="AA4" i="46"/>
  <c r="Z4" i="46"/>
  <c r="Y4" i="46"/>
  <c r="N4" i="46"/>
  <c r="AH3" i="46"/>
  <c r="AG3" i="46"/>
  <c r="AF3" i="46"/>
  <c r="AE3" i="46"/>
  <c r="AB3" i="46"/>
  <c r="AA3" i="46"/>
  <c r="Z3" i="46"/>
  <c r="Y3" i="46"/>
  <c r="N3" i="46"/>
  <c r="N2" i="46"/>
  <c r="AJ94" i="46" l="1"/>
  <c r="AJ64" i="46"/>
  <c r="AC80" i="46"/>
  <c r="AD96" i="46"/>
  <c r="AJ52" i="46"/>
  <c r="AD68" i="46"/>
  <c r="AI84" i="46"/>
  <c r="AC50" i="46"/>
  <c r="AJ38" i="46"/>
  <c r="AJ56" i="46"/>
  <c r="AC49" i="46"/>
  <c r="AC37" i="46"/>
  <c r="AD32" i="46"/>
  <c r="AJ47" i="46"/>
  <c r="AJ63" i="46"/>
  <c r="AC17" i="46"/>
  <c r="AJ79" i="46"/>
  <c r="AD88" i="46"/>
  <c r="AD80" i="46"/>
  <c r="AJ102" i="46"/>
  <c r="AC74" i="46"/>
  <c r="AJ95" i="46"/>
  <c r="AD60" i="46"/>
  <c r="AI53" i="46"/>
  <c r="AJ55" i="46"/>
  <c r="AD85" i="46"/>
  <c r="AC88" i="46"/>
  <c r="AJ71" i="46"/>
  <c r="AI92" i="46"/>
  <c r="AC58" i="46"/>
  <c r="AJ72" i="46"/>
  <c r="AD81" i="46"/>
  <c r="AC96" i="46"/>
  <c r="AJ48" i="46"/>
  <c r="AJ68" i="46"/>
  <c r="AI100" i="46"/>
  <c r="AI69" i="46"/>
  <c r="AD4" i="46"/>
  <c r="AC90" i="46"/>
  <c r="AJ46" i="46"/>
  <c r="AD52" i="46"/>
  <c r="AC66" i="46"/>
  <c r="AJ87" i="46"/>
  <c r="AD97" i="46"/>
  <c r="AI61" i="46"/>
  <c r="AD89" i="46"/>
  <c r="AJ78" i="46"/>
  <c r="AJ62" i="46"/>
  <c r="AJ70" i="46"/>
  <c r="AC77" i="46"/>
  <c r="AC69" i="46"/>
  <c r="AD77" i="46"/>
  <c r="AD13" i="46"/>
  <c r="AJ14" i="46"/>
  <c r="AJ85" i="46"/>
  <c r="AJ7" i="46"/>
  <c r="AD45" i="46"/>
  <c r="AD49" i="46"/>
  <c r="AD57" i="46"/>
  <c r="AD65" i="46"/>
  <c r="AD73" i="46"/>
  <c r="AJ77" i="46"/>
  <c r="AD84" i="46"/>
  <c r="AI87" i="46"/>
  <c r="AC99" i="46"/>
  <c r="AJ53" i="46"/>
  <c r="AJ61" i="46"/>
  <c r="AJ69" i="46"/>
  <c r="AD76" i="46"/>
  <c r="AI79" i="46"/>
  <c r="AC91" i="46"/>
  <c r="AC73" i="46"/>
  <c r="AI99" i="46"/>
  <c r="AC64" i="46"/>
  <c r="AD48" i="46"/>
  <c r="AJ54" i="46"/>
  <c r="AD64" i="46"/>
  <c r="AJ93" i="46"/>
  <c r="AJ101" i="46"/>
  <c r="AD92" i="46"/>
  <c r="AD100" i="46"/>
  <c r="AJ30" i="46"/>
  <c r="AC9" i="46"/>
  <c r="AC32" i="46"/>
  <c r="AI47" i="46"/>
  <c r="AI55" i="46"/>
  <c r="AI63" i="46"/>
  <c r="AC97" i="46"/>
  <c r="AC57" i="46"/>
  <c r="AC65" i="46"/>
  <c r="AC48" i="46"/>
  <c r="AC72" i="46"/>
  <c r="AC85" i="46"/>
  <c r="AD56" i="46"/>
  <c r="AD72" i="46"/>
  <c r="AC53" i="46"/>
  <c r="AD61" i="46"/>
  <c r="AC61" i="46"/>
  <c r="AD69" i="46"/>
  <c r="AI95" i="46"/>
  <c r="AI103" i="46"/>
  <c r="AI71" i="46"/>
  <c r="AC83" i="46"/>
  <c r="AJ96" i="46"/>
  <c r="AC25" i="46"/>
  <c r="AD39" i="46"/>
  <c r="AI52" i="46"/>
  <c r="AI60" i="46"/>
  <c r="AI68" i="46"/>
  <c r="AC75" i="46"/>
  <c r="AJ88" i="46"/>
  <c r="AC89" i="46"/>
  <c r="AJ86" i="46"/>
  <c r="AC56" i="46"/>
  <c r="AD53" i="46"/>
  <c r="AJ80" i="46"/>
  <c r="AC81" i="46"/>
  <c r="AD93" i="46"/>
  <c r="AD101" i="46"/>
  <c r="S35" i="59"/>
  <c r="J35" i="59"/>
  <c r="B35" i="59"/>
  <c r="Q35" i="59"/>
  <c r="H35" i="59"/>
  <c r="P35" i="59"/>
  <c r="G35" i="59"/>
  <c r="W35" i="59"/>
  <c r="O35" i="59"/>
  <c r="F35" i="59"/>
  <c r="V35" i="59"/>
  <c r="N35" i="59"/>
  <c r="E35" i="59"/>
  <c r="U35" i="59"/>
  <c r="D35" i="59"/>
  <c r="K35" i="59"/>
  <c r="C35" i="59"/>
  <c r="I35" i="59"/>
  <c r="T35" i="59"/>
  <c r="R35" i="59"/>
  <c r="U27" i="59"/>
  <c r="D27" i="59"/>
  <c r="S27" i="59"/>
  <c r="J27" i="59"/>
  <c r="B27" i="59"/>
  <c r="R27" i="59"/>
  <c r="I27" i="59"/>
  <c r="Q27" i="59"/>
  <c r="H27" i="59"/>
  <c r="P27" i="59"/>
  <c r="G27" i="59"/>
  <c r="W27" i="59"/>
  <c r="O27" i="59"/>
  <c r="F27" i="59"/>
  <c r="E27" i="59"/>
  <c r="V27" i="59"/>
  <c r="T27" i="59"/>
  <c r="C27" i="59"/>
  <c r="N27" i="59"/>
  <c r="K27" i="59"/>
  <c r="P15" i="59"/>
  <c r="G15" i="59"/>
  <c r="V15" i="59"/>
  <c r="N15" i="59"/>
  <c r="E15" i="59"/>
  <c r="U15" i="59"/>
  <c r="D15" i="59"/>
  <c r="T15" i="59"/>
  <c r="K15" i="59"/>
  <c r="C15" i="59"/>
  <c r="S15" i="59"/>
  <c r="J15" i="59"/>
  <c r="B15" i="59"/>
  <c r="R15" i="59"/>
  <c r="I15" i="59"/>
  <c r="W15" i="59"/>
  <c r="O15" i="59"/>
  <c r="Q15" i="59"/>
  <c r="H15" i="59"/>
  <c r="F15" i="59"/>
  <c r="R7" i="59"/>
  <c r="I7" i="59"/>
  <c r="P7" i="59"/>
  <c r="Q7" i="59"/>
  <c r="H7" i="59"/>
  <c r="G7" i="59"/>
  <c r="S7" i="59"/>
  <c r="W7" i="59"/>
  <c r="O7" i="59"/>
  <c r="F7" i="59"/>
  <c r="K7" i="59"/>
  <c r="B7" i="59"/>
  <c r="V7" i="59"/>
  <c r="N7" i="59"/>
  <c r="E7" i="59"/>
  <c r="U7" i="59"/>
  <c r="D7" i="59"/>
  <c r="C7" i="59"/>
  <c r="J7" i="59"/>
  <c r="T7" i="59"/>
  <c r="S34" i="59"/>
  <c r="J34" i="59"/>
  <c r="B34" i="59"/>
  <c r="Q34" i="59"/>
  <c r="H34" i="59"/>
  <c r="P34" i="59"/>
  <c r="G34" i="59"/>
  <c r="W34" i="59"/>
  <c r="O34" i="59"/>
  <c r="F34" i="59"/>
  <c r="V34" i="59"/>
  <c r="N34" i="59"/>
  <c r="E34" i="59"/>
  <c r="U34" i="59"/>
  <c r="D34" i="59"/>
  <c r="I34" i="59"/>
  <c r="C34" i="59"/>
  <c r="T34" i="59"/>
  <c r="R34" i="59"/>
  <c r="K34" i="59"/>
  <c r="U26" i="59"/>
  <c r="D26" i="59"/>
  <c r="S26" i="59"/>
  <c r="J26" i="59"/>
  <c r="B26" i="59"/>
  <c r="R26" i="59"/>
  <c r="I26" i="59"/>
  <c r="Q26" i="59"/>
  <c r="H26" i="59"/>
  <c r="P26" i="59"/>
  <c r="G26" i="59"/>
  <c r="W26" i="59"/>
  <c r="O26" i="59"/>
  <c r="F26" i="59"/>
  <c r="V26" i="59"/>
  <c r="N26" i="59"/>
  <c r="T26" i="59"/>
  <c r="K26" i="59"/>
  <c r="E26" i="59"/>
  <c r="C26" i="59"/>
  <c r="P14" i="59"/>
  <c r="G14" i="59"/>
  <c r="V14" i="59"/>
  <c r="N14" i="59"/>
  <c r="E14" i="59"/>
  <c r="U14" i="59"/>
  <c r="D14" i="59"/>
  <c r="T14" i="59"/>
  <c r="K14" i="59"/>
  <c r="C14" i="59"/>
  <c r="S14" i="59"/>
  <c r="J14" i="59"/>
  <c r="B14" i="59"/>
  <c r="R14" i="59"/>
  <c r="I14" i="59"/>
  <c r="Q14" i="59"/>
  <c r="O14" i="59"/>
  <c r="W14" i="59"/>
  <c r="H14" i="59"/>
  <c r="F14" i="59"/>
  <c r="R6" i="59"/>
  <c r="I6" i="59"/>
  <c r="G6" i="59"/>
  <c r="T6" i="59"/>
  <c r="C6" i="59"/>
  <c r="S6" i="59"/>
  <c r="Q6" i="59"/>
  <c r="H6" i="59"/>
  <c r="P6" i="59"/>
  <c r="J6" i="59"/>
  <c r="W6" i="59"/>
  <c r="O6" i="59"/>
  <c r="F6" i="59"/>
  <c r="D6" i="59"/>
  <c r="V6" i="59"/>
  <c r="N6" i="59"/>
  <c r="E6" i="59"/>
  <c r="U6" i="59"/>
  <c r="K6" i="59"/>
  <c r="B6" i="59"/>
  <c r="T33" i="59"/>
  <c r="K33" i="59"/>
  <c r="C33" i="59"/>
  <c r="R33" i="59"/>
  <c r="I33" i="59"/>
  <c r="Q33" i="59"/>
  <c r="H33" i="59"/>
  <c r="P33" i="59"/>
  <c r="G33" i="59"/>
  <c r="W33" i="59"/>
  <c r="O33" i="59"/>
  <c r="F33" i="59"/>
  <c r="V33" i="59"/>
  <c r="N33" i="59"/>
  <c r="E33" i="59"/>
  <c r="B33" i="59"/>
  <c r="U33" i="59"/>
  <c r="D33" i="59"/>
  <c r="S33" i="59"/>
  <c r="J33" i="59"/>
  <c r="V25" i="59"/>
  <c r="N25" i="59"/>
  <c r="E25" i="59"/>
  <c r="T25" i="59"/>
  <c r="K25" i="59"/>
  <c r="C25" i="59"/>
  <c r="S25" i="59"/>
  <c r="J25" i="59"/>
  <c r="B25" i="59"/>
  <c r="R25" i="59"/>
  <c r="I25" i="59"/>
  <c r="Q25" i="59"/>
  <c r="H25" i="59"/>
  <c r="P25" i="59"/>
  <c r="G25" i="59"/>
  <c r="U25" i="59"/>
  <c r="W25" i="59"/>
  <c r="O25" i="59"/>
  <c r="F25" i="59"/>
  <c r="D25" i="59"/>
  <c r="V13" i="59"/>
  <c r="N13" i="59"/>
  <c r="E13" i="59"/>
  <c r="U13" i="59"/>
  <c r="D13" i="59"/>
  <c r="T13" i="59"/>
  <c r="K13" i="59"/>
  <c r="C13" i="59"/>
  <c r="S13" i="59"/>
  <c r="J13" i="59"/>
  <c r="B13" i="59"/>
  <c r="R13" i="59"/>
  <c r="I13" i="59"/>
  <c r="Q13" i="59"/>
  <c r="P13" i="59"/>
  <c r="O13" i="59"/>
  <c r="W13" i="59"/>
  <c r="H13" i="59"/>
  <c r="G13" i="59"/>
  <c r="F13" i="59"/>
  <c r="R5" i="59"/>
  <c r="I5" i="59"/>
  <c r="P5" i="59"/>
  <c r="D5" i="59"/>
  <c r="B5" i="59"/>
  <c r="Q5" i="59"/>
  <c r="H5" i="59"/>
  <c r="G5" i="59"/>
  <c r="U5" i="59"/>
  <c r="S5" i="59"/>
  <c r="W5" i="59"/>
  <c r="O5" i="59"/>
  <c r="F5" i="59"/>
  <c r="T5" i="59"/>
  <c r="V5" i="59"/>
  <c r="N5" i="59"/>
  <c r="E5" i="59"/>
  <c r="C5" i="59"/>
  <c r="K5" i="59"/>
  <c r="J5" i="59"/>
  <c r="Q40" i="59"/>
  <c r="H40" i="59"/>
  <c r="P40" i="59"/>
  <c r="W40" i="59"/>
  <c r="O40" i="59"/>
  <c r="F40" i="59"/>
  <c r="V40" i="59"/>
  <c r="N40" i="59"/>
  <c r="E40" i="59"/>
  <c r="U40" i="59"/>
  <c r="D40" i="59"/>
  <c r="T40" i="59"/>
  <c r="K40" i="59"/>
  <c r="C40" i="59"/>
  <c r="S40" i="59"/>
  <c r="J40" i="59"/>
  <c r="B40" i="59"/>
  <c r="R40" i="59"/>
  <c r="I40" i="59"/>
  <c r="G40" i="59"/>
  <c r="T32" i="59"/>
  <c r="K32" i="59"/>
  <c r="C32" i="59"/>
  <c r="R32" i="59"/>
  <c r="I32" i="59"/>
  <c r="Q32" i="59"/>
  <c r="H32" i="59"/>
  <c r="P32" i="59"/>
  <c r="G32" i="59"/>
  <c r="W32" i="59"/>
  <c r="O32" i="59"/>
  <c r="F32" i="59"/>
  <c r="V32" i="59"/>
  <c r="N32" i="59"/>
  <c r="E32" i="59"/>
  <c r="S32" i="59"/>
  <c r="U32" i="59"/>
  <c r="J32" i="59"/>
  <c r="D32" i="59"/>
  <c r="B32" i="59"/>
  <c r="V20" i="59"/>
  <c r="N20" i="59"/>
  <c r="E20" i="59"/>
  <c r="T20" i="59"/>
  <c r="K20" i="59"/>
  <c r="C20" i="59"/>
  <c r="S20" i="59"/>
  <c r="J20" i="59"/>
  <c r="B20" i="59"/>
  <c r="R20" i="59"/>
  <c r="I20" i="59"/>
  <c r="Q20" i="59"/>
  <c r="H20" i="59"/>
  <c r="P20" i="59"/>
  <c r="G20" i="59"/>
  <c r="D20" i="59"/>
  <c r="F20" i="59"/>
  <c r="O20" i="59"/>
  <c r="W20" i="59"/>
  <c r="U20" i="59"/>
  <c r="V12" i="59"/>
  <c r="N12" i="59"/>
  <c r="E12" i="59"/>
  <c r="U12" i="59"/>
  <c r="D12" i="59"/>
  <c r="T12" i="59"/>
  <c r="K12" i="59"/>
  <c r="C12" i="59"/>
  <c r="S12" i="59"/>
  <c r="J12" i="59"/>
  <c r="B12" i="59"/>
  <c r="R12" i="59"/>
  <c r="I12" i="59"/>
  <c r="F12" i="59"/>
  <c r="Q12" i="59"/>
  <c r="H12" i="59"/>
  <c r="W12" i="59"/>
  <c r="P12" i="59"/>
  <c r="O12" i="59"/>
  <c r="G12" i="59"/>
  <c r="R39" i="59"/>
  <c r="I39" i="59"/>
  <c r="P39" i="59"/>
  <c r="G39" i="59"/>
  <c r="W39" i="59"/>
  <c r="O39" i="59"/>
  <c r="F39" i="59"/>
  <c r="V39" i="59"/>
  <c r="N39" i="59"/>
  <c r="E39" i="59"/>
  <c r="U39" i="59"/>
  <c r="D39" i="59"/>
  <c r="T39" i="59"/>
  <c r="K39" i="59"/>
  <c r="C39" i="59"/>
  <c r="Q39" i="59"/>
  <c r="J39" i="59"/>
  <c r="H39" i="59"/>
  <c r="S39" i="59"/>
  <c r="B39" i="59"/>
  <c r="T31" i="59"/>
  <c r="K31" i="59"/>
  <c r="C31" i="59"/>
  <c r="R31" i="59"/>
  <c r="I31" i="59"/>
  <c r="Q31" i="59"/>
  <c r="H31" i="59"/>
  <c r="P31" i="59"/>
  <c r="G31" i="59"/>
  <c r="W31" i="59"/>
  <c r="O31" i="59"/>
  <c r="F31" i="59"/>
  <c r="V31" i="59"/>
  <c r="N31" i="59"/>
  <c r="E31" i="59"/>
  <c r="S31" i="59"/>
  <c r="J31" i="59"/>
  <c r="U31" i="59"/>
  <c r="D31" i="59"/>
  <c r="B31" i="59"/>
  <c r="W19" i="59"/>
  <c r="O19" i="59"/>
  <c r="F19" i="59"/>
  <c r="U19" i="59"/>
  <c r="D19" i="59"/>
  <c r="T19" i="59"/>
  <c r="K19" i="59"/>
  <c r="C19" i="59"/>
  <c r="S19" i="59"/>
  <c r="J19" i="59"/>
  <c r="B19" i="59"/>
  <c r="R19" i="59"/>
  <c r="I19" i="59"/>
  <c r="Q19" i="59"/>
  <c r="H19" i="59"/>
  <c r="G19" i="59"/>
  <c r="E19" i="59"/>
  <c r="N19" i="59"/>
  <c r="V19" i="59"/>
  <c r="P19" i="59"/>
  <c r="W11" i="59"/>
  <c r="O11" i="59"/>
  <c r="V11" i="59"/>
  <c r="N11" i="59"/>
  <c r="E11" i="59"/>
  <c r="U11" i="59"/>
  <c r="D11" i="59"/>
  <c r="T11" i="59"/>
  <c r="K11" i="59"/>
  <c r="C11" i="59"/>
  <c r="S11" i="59"/>
  <c r="I11" i="59"/>
  <c r="J11" i="59"/>
  <c r="H11" i="59"/>
  <c r="F11" i="59"/>
  <c r="G11" i="59"/>
  <c r="R11" i="59"/>
  <c r="B11" i="59"/>
  <c r="Q11" i="59"/>
  <c r="P11" i="59"/>
  <c r="R38" i="59"/>
  <c r="I38" i="59"/>
  <c r="P38" i="59"/>
  <c r="G38" i="59"/>
  <c r="W38" i="59"/>
  <c r="O38" i="59"/>
  <c r="F38" i="59"/>
  <c r="V38" i="59"/>
  <c r="N38" i="59"/>
  <c r="E38" i="59"/>
  <c r="U38" i="59"/>
  <c r="D38" i="59"/>
  <c r="T38" i="59"/>
  <c r="K38" i="59"/>
  <c r="C38" i="59"/>
  <c r="Q38" i="59"/>
  <c r="J38" i="59"/>
  <c r="H38" i="59"/>
  <c r="B38" i="59"/>
  <c r="S38" i="59"/>
  <c r="T30" i="59"/>
  <c r="K30" i="59"/>
  <c r="C30" i="59"/>
  <c r="R30" i="59"/>
  <c r="I30" i="59"/>
  <c r="Q30" i="59"/>
  <c r="H30" i="59"/>
  <c r="P30" i="59"/>
  <c r="G30" i="59"/>
  <c r="W30" i="59"/>
  <c r="O30" i="59"/>
  <c r="F30" i="59"/>
  <c r="V30" i="59"/>
  <c r="N30" i="59"/>
  <c r="E30" i="59"/>
  <c r="J30" i="59"/>
  <c r="B30" i="59"/>
  <c r="D30" i="59"/>
  <c r="U30" i="59"/>
  <c r="S30" i="59"/>
  <c r="W18" i="59"/>
  <c r="O18" i="59"/>
  <c r="F18" i="59"/>
  <c r="U18" i="59"/>
  <c r="D18" i="59"/>
  <c r="T18" i="59"/>
  <c r="K18" i="59"/>
  <c r="C18" i="59"/>
  <c r="S18" i="59"/>
  <c r="J18" i="59"/>
  <c r="B18" i="59"/>
  <c r="R18" i="59"/>
  <c r="I18" i="59"/>
  <c r="Q18" i="59"/>
  <c r="H18" i="59"/>
  <c r="E18" i="59"/>
  <c r="V18" i="59"/>
  <c r="P18" i="59"/>
  <c r="N18" i="59"/>
  <c r="G18" i="59"/>
  <c r="V10" i="59"/>
  <c r="N10" i="59"/>
  <c r="E10" i="59"/>
  <c r="U10" i="59"/>
  <c r="D10" i="59"/>
  <c r="T10" i="59"/>
  <c r="K10" i="59"/>
  <c r="C10" i="59"/>
  <c r="I10" i="59"/>
  <c r="B10" i="59"/>
  <c r="O10" i="59"/>
  <c r="J10" i="59"/>
  <c r="W10" i="59"/>
  <c r="S10" i="59"/>
  <c r="H10" i="59"/>
  <c r="P10" i="59"/>
  <c r="R10" i="59"/>
  <c r="G10" i="59"/>
  <c r="Q10" i="59"/>
  <c r="F10" i="59"/>
  <c r="S37" i="59"/>
  <c r="J37" i="59"/>
  <c r="B37" i="59"/>
  <c r="Q37" i="59"/>
  <c r="H37" i="59"/>
  <c r="P37" i="59"/>
  <c r="G37" i="59"/>
  <c r="W37" i="59"/>
  <c r="O37" i="59"/>
  <c r="F37" i="59"/>
  <c r="V37" i="59"/>
  <c r="N37" i="59"/>
  <c r="E37" i="59"/>
  <c r="U37" i="59"/>
  <c r="D37" i="59"/>
  <c r="R37" i="59"/>
  <c r="K37" i="59"/>
  <c r="T37" i="59"/>
  <c r="I37" i="59"/>
  <c r="C37" i="59"/>
  <c r="U29" i="59"/>
  <c r="D29" i="59"/>
  <c r="S29" i="59"/>
  <c r="J29" i="59"/>
  <c r="B29" i="59"/>
  <c r="R29" i="59"/>
  <c r="I29" i="59"/>
  <c r="Q29" i="59"/>
  <c r="H29" i="59"/>
  <c r="P29" i="59"/>
  <c r="G29" i="59"/>
  <c r="W29" i="59"/>
  <c r="O29" i="59"/>
  <c r="F29" i="59"/>
  <c r="E29" i="59"/>
  <c r="C29" i="59"/>
  <c r="V29" i="59"/>
  <c r="N29" i="59"/>
  <c r="T29" i="59"/>
  <c r="K29" i="59"/>
  <c r="W17" i="59"/>
  <c r="O17" i="59"/>
  <c r="F17" i="59"/>
  <c r="U17" i="59"/>
  <c r="D17" i="59"/>
  <c r="T17" i="59"/>
  <c r="K17" i="59"/>
  <c r="C17" i="59"/>
  <c r="S17" i="59"/>
  <c r="J17" i="59"/>
  <c r="B17" i="59"/>
  <c r="R17" i="59"/>
  <c r="I17" i="59"/>
  <c r="Q17" i="59"/>
  <c r="H17" i="59"/>
  <c r="V17" i="59"/>
  <c r="G17" i="59"/>
  <c r="E17" i="59"/>
  <c r="P17" i="59"/>
  <c r="N17" i="59"/>
  <c r="V9" i="59"/>
  <c r="N9" i="59"/>
  <c r="U9" i="59"/>
  <c r="T9" i="59"/>
  <c r="K9" i="59"/>
  <c r="C9" i="59"/>
  <c r="B9" i="59"/>
  <c r="W9" i="59"/>
  <c r="I9" i="59"/>
  <c r="E9" i="59"/>
  <c r="J9" i="59"/>
  <c r="D9" i="59"/>
  <c r="S9" i="59"/>
  <c r="H9" i="59"/>
  <c r="Q9" i="59"/>
  <c r="R9" i="59"/>
  <c r="G9" i="59"/>
  <c r="F9" i="59"/>
  <c r="P9" i="59"/>
  <c r="O9" i="59"/>
  <c r="S36" i="59"/>
  <c r="J36" i="59"/>
  <c r="B36" i="59"/>
  <c r="Q36" i="59"/>
  <c r="H36" i="59"/>
  <c r="P36" i="59"/>
  <c r="G36" i="59"/>
  <c r="W36" i="59"/>
  <c r="O36" i="59"/>
  <c r="F36" i="59"/>
  <c r="V36" i="59"/>
  <c r="N36" i="59"/>
  <c r="E36" i="59"/>
  <c r="U36" i="59"/>
  <c r="D36" i="59"/>
  <c r="I36" i="59"/>
  <c r="K36" i="59"/>
  <c r="T36" i="59"/>
  <c r="C36" i="59"/>
  <c r="R36" i="59"/>
  <c r="U28" i="59"/>
  <c r="D28" i="59"/>
  <c r="S28" i="59"/>
  <c r="J28" i="59"/>
  <c r="B28" i="59"/>
  <c r="R28" i="59"/>
  <c r="I28" i="59"/>
  <c r="Q28" i="59"/>
  <c r="H28" i="59"/>
  <c r="P28" i="59"/>
  <c r="G28" i="59"/>
  <c r="W28" i="59"/>
  <c r="O28" i="59"/>
  <c r="F28" i="59"/>
  <c r="C28" i="59"/>
  <c r="V28" i="59"/>
  <c r="T28" i="59"/>
  <c r="N28" i="59"/>
  <c r="E28" i="59"/>
  <c r="K28" i="59"/>
  <c r="W16" i="59"/>
  <c r="O16" i="59"/>
  <c r="F16" i="59"/>
  <c r="U16" i="59"/>
  <c r="D16" i="59"/>
  <c r="T16" i="59"/>
  <c r="K16" i="59"/>
  <c r="C16" i="59"/>
  <c r="S16" i="59"/>
  <c r="J16" i="59"/>
  <c r="B16" i="59"/>
  <c r="R16" i="59"/>
  <c r="I16" i="59"/>
  <c r="Q16" i="59"/>
  <c r="H16" i="59"/>
  <c r="P16" i="59"/>
  <c r="V16" i="59"/>
  <c r="N16" i="59"/>
  <c r="G16" i="59"/>
  <c r="E16" i="59"/>
  <c r="T8" i="59"/>
  <c r="K8" i="59"/>
  <c r="R8" i="59"/>
  <c r="H8" i="59"/>
  <c r="B8" i="59"/>
  <c r="I8" i="59"/>
  <c r="Q8" i="59"/>
  <c r="G8" i="59"/>
  <c r="F8" i="59"/>
  <c r="P8" i="59"/>
  <c r="J8" i="59"/>
  <c r="O8" i="59"/>
  <c r="E8" i="59"/>
  <c r="V8" i="59"/>
  <c r="C8" i="59"/>
  <c r="W8" i="59"/>
  <c r="N8" i="59"/>
  <c r="D8" i="59"/>
  <c r="U8" i="59"/>
  <c r="S8" i="59"/>
  <c r="AC8" i="46"/>
  <c r="AD15" i="46"/>
  <c r="AJ22" i="46"/>
  <c r="AC28" i="46"/>
  <c r="AC40" i="46"/>
  <c r="AC16" i="46"/>
  <c r="AD23" i="46"/>
  <c r="AD29" i="46"/>
  <c r="AI36" i="46"/>
  <c r="AJ3" i="46"/>
  <c r="AC10" i="46"/>
  <c r="AC24" i="46"/>
  <c r="AI37" i="46"/>
  <c r="AC18" i="46"/>
  <c r="AD31" i="46"/>
  <c r="AI44" i="46"/>
  <c r="AD40" i="46"/>
  <c r="AD21" i="46"/>
  <c r="AC23" i="46"/>
  <c r="AC26" i="46"/>
  <c r="AD12" i="46"/>
  <c r="AJ13" i="46"/>
  <c r="AC15" i="46"/>
  <c r="AD20" i="46"/>
  <c r="AJ21" i="46"/>
  <c r="AI7" i="46"/>
  <c r="AJ11" i="46"/>
  <c r="AJ19" i="46"/>
  <c r="AI28" i="46"/>
  <c r="AJ31" i="46"/>
  <c r="AC34" i="46"/>
  <c r="AJ39" i="46"/>
  <c r="AC42" i="46"/>
  <c r="AC36" i="46"/>
  <c r="AD37" i="46"/>
  <c r="AC45" i="46"/>
  <c r="AC13" i="46"/>
  <c r="AC21" i="46"/>
  <c r="AC29" i="46"/>
  <c r="AD8" i="46"/>
  <c r="AJ12" i="46"/>
  <c r="AD16" i="46"/>
  <c r="AJ20" i="46"/>
  <c r="AD24" i="46"/>
  <c r="AJ28" i="46"/>
  <c r="AJ32" i="46"/>
  <c r="AC33" i="46"/>
  <c r="AJ40" i="46"/>
  <c r="AC41" i="46"/>
  <c r="AI29" i="46"/>
  <c r="AJ44" i="46"/>
  <c r="AD9" i="46"/>
  <c r="AD17" i="46"/>
  <c r="AD25" i="46"/>
  <c r="AI45" i="46"/>
  <c r="AD28" i="46"/>
  <c r="AD33" i="46"/>
  <c r="AD41" i="46"/>
  <c r="AC7" i="46"/>
  <c r="AC5" i="46"/>
  <c r="AJ15" i="46"/>
  <c r="AJ23" i="46"/>
  <c r="AJ29" i="46"/>
  <c r="AD36" i="46"/>
  <c r="AJ37" i="46"/>
  <c r="AD44" i="46"/>
  <c r="AJ45" i="46"/>
  <c r="AD5" i="46"/>
  <c r="AI9" i="46"/>
  <c r="AD10" i="46"/>
  <c r="AI17" i="46"/>
  <c r="AD18" i="46"/>
  <c r="AI25" i="46"/>
  <c r="AD26" i="46"/>
  <c r="AC31" i="46"/>
  <c r="AI33" i="46"/>
  <c r="AD34" i="46"/>
  <c r="AJ36" i="46"/>
  <c r="AC39" i="46"/>
  <c r="AI41" i="46"/>
  <c r="AD42" i="46"/>
  <c r="AC47" i="46"/>
  <c r="AI49" i="46"/>
  <c r="AD50" i="46"/>
  <c r="AC55" i="46"/>
  <c r="AI57" i="46"/>
  <c r="AD58" i="46"/>
  <c r="AC63" i="46"/>
  <c r="AI65" i="46"/>
  <c r="AD66" i="46"/>
  <c r="AC71" i="46"/>
  <c r="AI73" i="46"/>
  <c r="AD74" i="46"/>
  <c r="AJ76" i="46"/>
  <c r="AC79" i="46"/>
  <c r="AI81" i="46"/>
  <c r="AD82" i="46"/>
  <c r="AJ84" i="46"/>
  <c r="AC87" i="46"/>
  <c r="AI89" i="46"/>
  <c r="AD90" i="46"/>
  <c r="AJ92" i="46"/>
  <c r="AC95" i="46"/>
  <c r="AI97" i="46"/>
  <c r="AD98" i="46"/>
  <c r="AJ100" i="46"/>
  <c r="AC103" i="46"/>
  <c r="AI51" i="46"/>
  <c r="AI59" i="46"/>
  <c r="AI83" i="46"/>
  <c r="AJ4" i="46"/>
  <c r="AI6" i="46"/>
  <c r="AD7" i="46"/>
  <c r="AJ9" i="46"/>
  <c r="AC12" i="46"/>
  <c r="AI14" i="46"/>
  <c r="AJ17" i="46"/>
  <c r="AC20" i="46"/>
  <c r="AI22" i="46"/>
  <c r="AJ25" i="46"/>
  <c r="AI30" i="46"/>
  <c r="AJ33" i="46"/>
  <c r="AI38" i="46"/>
  <c r="AJ41" i="46"/>
  <c r="AC44" i="46"/>
  <c r="AI46" i="46"/>
  <c r="AD47" i="46"/>
  <c r="AJ49" i="46"/>
  <c r="AC52" i="46"/>
  <c r="AI54" i="46"/>
  <c r="AD55" i="46"/>
  <c r="AJ57" i="46"/>
  <c r="AC60" i="46"/>
  <c r="AI62" i="46"/>
  <c r="AD63" i="46"/>
  <c r="AJ65" i="46"/>
  <c r="AC68" i="46"/>
  <c r="AI70" i="46"/>
  <c r="AD71" i="46"/>
  <c r="AJ73" i="46"/>
  <c r="AC76" i="46"/>
  <c r="AI78" i="46"/>
  <c r="AD79" i="46"/>
  <c r="AJ81" i="46"/>
  <c r="AC84" i="46"/>
  <c r="AI86" i="46"/>
  <c r="AD87" i="46"/>
  <c r="AJ89" i="46"/>
  <c r="AC92" i="46"/>
  <c r="AI94" i="46"/>
  <c r="AD95" i="46"/>
  <c r="AJ97" i="46"/>
  <c r="AC100" i="46"/>
  <c r="AI102" i="46"/>
  <c r="AD103" i="46"/>
  <c r="AJ6" i="46"/>
  <c r="AI43" i="46"/>
  <c r="AI67" i="46"/>
  <c r="AI91" i="46"/>
  <c r="AC4" i="46"/>
  <c r="AC6" i="46"/>
  <c r="AI8" i="46"/>
  <c r="AC14" i="46"/>
  <c r="AI16" i="46"/>
  <c r="AC22" i="46"/>
  <c r="AI24" i="46"/>
  <c r="AJ27" i="46"/>
  <c r="AC30" i="46"/>
  <c r="AI32" i="46"/>
  <c r="AJ35" i="46"/>
  <c r="AC38" i="46"/>
  <c r="AI40" i="46"/>
  <c r="AJ43" i="46"/>
  <c r="AC46" i="46"/>
  <c r="AI48" i="46"/>
  <c r="AJ51" i="46"/>
  <c r="AC54" i="46"/>
  <c r="AI56" i="46"/>
  <c r="AJ59" i="46"/>
  <c r="AC62" i="46"/>
  <c r="AI64" i="46"/>
  <c r="AJ67" i="46"/>
  <c r="AC70" i="46"/>
  <c r="AI72" i="46"/>
  <c r="AJ75" i="46"/>
  <c r="AC78" i="46"/>
  <c r="AI80" i="46"/>
  <c r="AJ83" i="46"/>
  <c r="AC86" i="46"/>
  <c r="AI88" i="46"/>
  <c r="AJ91" i="46"/>
  <c r="AC94" i="46"/>
  <c r="AI96" i="46"/>
  <c r="AJ99" i="46"/>
  <c r="AC102" i="46"/>
  <c r="AI19" i="46"/>
  <c r="AD6" i="46"/>
  <c r="AJ8" i="46"/>
  <c r="AC11" i="46"/>
  <c r="AI13" i="46"/>
  <c r="AD14" i="46"/>
  <c r="AJ16" i="46"/>
  <c r="AC19" i="46"/>
  <c r="AI21" i="46"/>
  <c r="AD22" i="46"/>
  <c r="AJ24" i="46"/>
  <c r="AC27" i="46"/>
  <c r="AD30" i="46"/>
  <c r="AC35" i="46"/>
  <c r="AD38" i="46"/>
  <c r="AC43" i="46"/>
  <c r="AD46" i="46"/>
  <c r="AC51" i="46"/>
  <c r="AD54" i="46"/>
  <c r="AC59" i="46"/>
  <c r="AD62" i="46"/>
  <c r="AC67" i="46"/>
  <c r="AD70" i="46"/>
  <c r="AD78" i="46"/>
  <c r="AI85" i="46"/>
  <c r="AD86" i="46"/>
  <c r="AI93" i="46"/>
  <c r="AD94" i="46"/>
  <c r="AI101" i="46"/>
  <c r="AD102" i="46"/>
  <c r="AJ5" i="46"/>
  <c r="AI10" i="46"/>
  <c r="AD11" i="46"/>
  <c r="AI18" i="46"/>
  <c r="AD19" i="46"/>
  <c r="AI26" i="46"/>
  <c r="AD27" i="46"/>
  <c r="AI34" i="46"/>
  <c r="AD35" i="46"/>
  <c r="AI42" i="46"/>
  <c r="AD43" i="46"/>
  <c r="AI50" i="46"/>
  <c r="AD51" i="46"/>
  <c r="AI58" i="46"/>
  <c r="AD59" i="46"/>
  <c r="AI66" i="46"/>
  <c r="AD67" i="46"/>
  <c r="AI74" i="46"/>
  <c r="AD75" i="46"/>
  <c r="AI82" i="46"/>
  <c r="AD83" i="46"/>
  <c r="AI90" i="46"/>
  <c r="AD91" i="46"/>
  <c r="AI98" i="46"/>
  <c r="AD99" i="46"/>
  <c r="AI11" i="46"/>
  <c r="AI75" i="46"/>
  <c r="AJ10" i="46"/>
  <c r="AI15" i="46"/>
  <c r="AJ18" i="46"/>
  <c r="AI23" i="46"/>
  <c r="AJ26" i="46"/>
  <c r="AI31" i="46"/>
  <c r="AJ34" i="46"/>
  <c r="AI39" i="46"/>
  <c r="AJ42" i="46"/>
  <c r="AJ50" i="46"/>
  <c r="AJ58" i="46"/>
  <c r="AJ66" i="46"/>
  <c r="AJ74" i="46"/>
  <c r="AJ82" i="46"/>
  <c r="AJ90" i="46"/>
  <c r="AJ98" i="46"/>
  <c r="AI27" i="46"/>
  <c r="AI35" i="46"/>
  <c r="AI12" i="46"/>
  <c r="AI20" i="46"/>
  <c r="AI76" i="46"/>
  <c r="AD33" i="59" l="1"/>
  <c r="AD31" i="59"/>
  <c r="AI27" i="59"/>
  <c r="AA34" i="59"/>
  <c r="AI11" i="59"/>
  <c r="Z10" i="59"/>
  <c r="AI35" i="59"/>
  <c r="AA11" i="59"/>
  <c r="AD26" i="59"/>
  <c r="AB40" i="59"/>
  <c r="AD27" i="59"/>
  <c r="AI29" i="59"/>
  <c r="AA35" i="59"/>
  <c r="AD29" i="59"/>
  <c r="AE26" i="59"/>
  <c r="AB8" i="59"/>
  <c r="AD32" i="59"/>
  <c r="AI28" i="59"/>
  <c r="AC40" i="59"/>
  <c r="AE29" i="59"/>
  <c r="AE17" i="59"/>
  <c r="AE20" i="59"/>
  <c r="AD30" i="59"/>
  <c r="AI6" i="59"/>
  <c r="AE28" i="59"/>
  <c r="AA13" i="59"/>
  <c r="AH38" i="59"/>
  <c r="AH15" i="59"/>
  <c r="AD28" i="59"/>
  <c r="Z39" i="59"/>
  <c r="AB32" i="59"/>
  <c r="AC18" i="59"/>
  <c r="AH11" i="59"/>
  <c r="AF12" i="59"/>
  <c r="AC33" i="59"/>
  <c r="AB36" i="59"/>
  <c r="AH40" i="59"/>
  <c r="AC8" i="59"/>
  <c r="AG17" i="59"/>
  <c r="AF29" i="59"/>
  <c r="AC37" i="59"/>
  <c r="AD10" i="59"/>
  <c r="AG10" i="59"/>
  <c r="AG18" i="59"/>
  <c r="AI38" i="59"/>
  <c r="Z11" i="59"/>
  <c r="AF19" i="59"/>
  <c r="AG12" i="59"/>
  <c r="AC32" i="59"/>
  <c r="AB34" i="59"/>
  <c r="AC28" i="59"/>
  <c r="AC38" i="59"/>
  <c r="AG16" i="59"/>
  <c r="AF20" i="59"/>
  <c r="AE27" i="59"/>
  <c r="AI19" i="59"/>
  <c r="AF32" i="59"/>
  <c r="Z9" i="59"/>
  <c r="AI26" i="59"/>
  <c r="AH7" i="59"/>
  <c r="AF16" i="59"/>
  <c r="AA6" i="59"/>
  <c r="AA14" i="59"/>
  <c r="AH12" i="59"/>
  <c r="Z40" i="59"/>
  <c r="AB33" i="59"/>
  <c r="AF14" i="59"/>
  <c r="AI34" i="59"/>
  <c r="AB7" i="59"/>
  <c r="AF38" i="59"/>
  <c r="AF31" i="59"/>
  <c r="AE33" i="59"/>
  <c r="AG26" i="59"/>
  <c r="AH32" i="59"/>
  <c r="AF15" i="59"/>
  <c r="AG28" i="59"/>
  <c r="AG9" i="59"/>
  <c r="AD12" i="59"/>
  <c r="AA36" i="59"/>
  <c r="AB17" i="59"/>
  <c r="AB30" i="59"/>
  <c r="AC6" i="59"/>
  <c r="Z27" i="59"/>
  <c r="AA39" i="59"/>
  <c r="Z13" i="59"/>
  <c r="AI13" i="59"/>
  <c r="Z26" i="59"/>
  <c r="AH26" i="59"/>
  <c r="AG7" i="59"/>
  <c r="AH8" i="59"/>
  <c r="AH28" i="59"/>
  <c r="AI36" i="59"/>
  <c r="AF9" i="59"/>
  <c r="AA9" i="59"/>
  <c r="Z17" i="59"/>
  <c r="AD17" i="59"/>
  <c r="AC29" i="59"/>
  <c r="AG37" i="59"/>
  <c r="Z37" i="59"/>
  <c r="AF10" i="59"/>
  <c r="AI10" i="59"/>
  <c r="Z18" i="59"/>
  <c r="AD18" i="59"/>
  <c r="AH30" i="59"/>
  <c r="AB38" i="59"/>
  <c r="AE38" i="59"/>
  <c r="AE11" i="59"/>
  <c r="AF13" i="59"/>
  <c r="AC34" i="59"/>
  <c r="AA7" i="59"/>
  <c r="AD7" i="59"/>
  <c r="AB35" i="59"/>
  <c r="AG38" i="59"/>
  <c r="AE14" i="59"/>
  <c r="Z34" i="59"/>
  <c r="Z15" i="59"/>
  <c r="AG27" i="59"/>
  <c r="AC35" i="59"/>
  <c r="AH9" i="59"/>
  <c r="AA17" i="59"/>
  <c r="AA18" i="59"/>
  <c r="AH19" i="59"/>
  <c r="AC16" i="59"/>
  <c r="AC36" i="59"/>
  <c r="AF17" i="59"/>
  <c r="AI17" i="59"/>
  <c r="AB37" i="59"/>
  <c r="AE37" i="59"/>
  <c r="AF39" i="59"/>
  <c r="AE7" i="59"/>
  <c r="AC27" i="59"/>
  <c r="AE10" i="59"/>
  <c r="AC11" i="59"/>
  <c r="AE19" i="59"/>
  <c r="AG20" i="59"/>
  <c r="AC20" i="59"/>
  <c r="AB13" i="59"/>
  <c r="AB14" i="59"/>
  <c r="AA26" i="59"/>
  <c r="AG34" i="59"/>
  <c r="AE15" i="59"/>
  <c r="AG35" i="59"/>
  <c r="AD35" i="59"/>
  <c r="Z8" i="59"/>
  <c r="AH16" i="59"/>
  <c r="Z36" i="59"/>
  <c r="AF37" i="59"/>
  <c r="AB18" i="59"/>
  <c r="AI30" i="59"/>
  <c r="AB31" i="59"/>
  <c r="AE40" i="59"/>
  <c r="AG33" i="59"/>
  <c r="AC26" i="59"/>
  <c r="AE34" i="59"/>
  <c r="Z7" i="59"/>
  <c r="Q21" i="59"/>
  <c r="AI15" i="59"/>
  <c r="Z28" i="59"/>
  <c r="AD36" i="59"/>
  <c r="AA29" i="59"/>
  <c r="AA37" i="59"/>
  <c r="AA10" i="59"/>
  <c r="AE18" i="59"/>
  <c r="Z30" i="59"/>
  <c r="AE30" i="59"/>
  <c r="AD39" i="59"/>
  <c r="AE12" i="59"/>
  <c r="AG40" i="59"/>
  <c r="AE13" i="59"/>
  <c r="AC13" i="59"/>
  <c r="Z6" i="59"/>
  <c r="AF6" i="59"/>
  <c r="AH27" i="59"/>
  <c r="AG19" i="59"/>
  <c r="AB19" i="59"/>
  <c r="AH31" i="59"/>
  <c r="AE31" i="59"/>
  <c r="AI39" i="59"/>
  <c r="Z12" i="59"/>
  <c r="AC12" i="59"/>
  <c r="AB20" i="59"/>
  <c r="AH20" i="59"/>
  <c r="AG32" i="59"/>
  <c r="AF40" i="59"/>
  <c r="T21" i="59"/>
  <c r="AH13" i="59"/>
  <c r="G41" i="59"/>
  <c r="AE25" i="59"/>
  <c r="S41" i="59"/>
  <c r="AA33" i="59"/>
  <c r="AH6" i="59"/>
  <c r="AD14" i="59"/>
  <c r="Z14" i="59"/>
  <c r="AF26" i="59"/>
  <c r="AF34" i="59"/>
  <c r="AB15" i="59"/>
  <c r="AE35" i="59"/>
  <c r="AI8" i="59"/>
  <c r="AI16" i="59"/>
  <c r="AG36" i="59"/>
  <c r="AE9" i="59"/>
  <c r="AI9" i="59"/>
  <c r="AC17" i="59"/>
  <c r="AH17" i="59"/>
  <c r="AD37" i="59"/>
  <c r="AH37" i="59"/>
  <c r="AH18" i="59"/>
  <c r="AC30" i="59"/>
  <c r="AF30" i="59"/>
  <c r="Z38" i="59"/>
  <c r="AD11" i="59"/>
  <c r="AB11" i="59"/>
  <c r="AB12" i="59"/>
  <c r="Z32" i="59"/>
  <c r="F21" i="59"/>
  <c r="AD5" i="59"/>
  <c r="B21" i="59"/>
  <c r="Z5" i="59"/>
  <c r="P41" i="59"/>
  <c r="C41" i="59"/>
  <c r="AA25" i="59"/>
  <c r="AI33" i="59"/>
  <c r="AB6" i="59"/>
  <c r="AH14" i="59"/>
  <c r="AG15" i="59"/>
  <c r="AA27" i="59"/>
  <c r="AB27" i="59"/>
  <c r="AE5" i="59"/>
  <c r="G21" i="59"/>
  <c r="AA16" i="59"/>
  <c r="AD8" i="59"/>
  <c r="AF8" i="59"/>
  <c r="AB28" i="59"/>
  <c r="AE36" i="59"/>
  <c r="AB9" i="59"/>
  <c r="Z29" i="59"/>
  <c r="AI37" i="59"/>
  <c r="AB10" i="59"/>
  <c r="AF11" i="59"/>
  <c r="U21" i="59"/>
  <c r="Z19" i="59"/>
  <c r="AD19" i="59"/>
  <c r="AC31" i="59"/>
  <c r="AB39" i="59"/>
  <c r="AE39" i="59"/>
  <c r="AA20" i="59"/>
  <c r="AA32" i="59"/>
  <c r="J21" i="59"/>
  <c r="AH5" i="59"/>
  <c r="O21" i="59"/>
  <c r="D21" i="59"/>
  <c r="AB5" i="59"/>
  <c r="AF25" i="59"/>
  <c r="H41" i="59"/>
  <c r="K41" i="59"/>
  <c r="AI25" i="59"/>
  <c r="AD6" i="59"/>
  <c r="AC15" i="59"/>
  <c r="AF27" i="59"/>
  <c r="AF35" i="59"/>
  <c r="AE8" i="59"/>
  <c r="AB16" i="59"/>
  <c r="AF28" i="59"/>
  <c r="AH29" i="59"/>
  <c r="AH10" i="59"/>
  <c r="AG30" i="59"/>
  <c r="C21" i="59"/>
  <c r="AA12" i="59"/>
  <c r="AI20" i="59"/>
  <c r="AI32" i="59"/>
  <c r="K21" i="59"/>
  <c r="AI5" i="59"/>
  <c r="W21" i="59"/>
  <c r="P21" i="59"/>
  <c r="D41" i="59"/>
  <c r="AB25" i="59"/>
  <c r="Q41" i="59"/>
  <c r="T41" i="59"/>
  <c r="Z33" i="59"/>
  <c r="AI14" i="59"/>
  <c r="AD34" i="59"/>
  <c r="AH34" i="59"/>
  <c r="AC7" i="59"/>
  <c r="AD15" i="59"/>
  <c r="AA31" i="59"/>
  <c r="AA8" i="59"/>
  <c r="AF36" i="59"/>
  <c r="AD9" i="59"/>
  <c r="AC9" i="59"/>
  <c r="AC10" i="59"/>
  <c r="AF18" i="59"/>
  <c r="AI18" i="59"/>
  <c r="AG11" i="59"/>
  <c r="AC19" i="59"/>
  <c r="AG31" i="59"/>
  <c r="AC39" i="59"/>
  <c r="AG39" i="59"/>
  <c r="AI12" i="59"/>
  <c r="AE32" i="59"/>
  <c r="AA40" i="59"/>
  <c r="AD40" i="59"/>
  <c r="AA5" i="59"/>
  <c r="S21" i="59"/>
  <c r="I21" i="59"/>
  <c r="AG5" i="59"/>
  <c r="F41" i="59"/>
  <c r="AD25" i="59"/>
  <c r="I41" i="59"/>
  <c r="AG25" i="59"/>
  <c r="E41" i="59"/>
  <c r="AC25" i="59"/>
  <c r="AF33" i="59"/>
  <c r="AE6" i="59"/>
  <c r="Z35" i="59"/>
  <c r="N21" i="59"/>
  <c r="AG29" i="59"/>
  <c r="AG8" i="59"/>
  <c r="AE16" i="59"/>
  <c r="Z16" i="59"/>
  <c r="AD16" i="59"/>
  <c r="AA28" i="59"/>
  <c r="AB29" i="59"/>
  <c r="AA30" i="59"/>
  <c r="AA38" i="59"/>
  <c r="AD38" i="59"/>
  <c r="AA19" i="59"/>
  <c r="Z31" i="59"/>
  <c r="AH39" i="59"/>
  <c r="AI40" i="59"/>
  <c r="E21" i="59"/>
  <c r="AC5" i="59"/>
  <c r="R21" i="59"/>
  <c r="AG13" i="59"/>
  <c r="O41" i="59"/>
  <c r="R41" i="59"/>
  <c r="N41" i="59"/>
  <c r="AG6" i="59"/>
  <c r="AG14" i="59"/>
  <c r="AF7" i="59"/>
  <c r="AA15" i="59"/>
  <c r="AH35" i="59"/>
  <c r="AD13" i="59"/>
  <c r="W41" i="59"/>
  <c r="B41" i="59"/>
  <c r="Z25" i="59"/>
  <c r="V41" i="59"/>
  <c r="AH36" i="59"/>
  <c r="AI31" i="59"/>
  <c r="AD20" i="59"/>
  <c r="Z20" i="59"/>
  <c r="V21" i="59"/>
  <c r="H21" i="59"/>
  <c r="AF5" i="59"/>
  <c r="U41" i="59"/>
  <c r="J41" i="59"/>
  <c r="AH25" i="59"/>
  <c r="AH33" i="59"/>
  <c r="AC14" i="59"/>
  <c r="AB26" i="59"/>
  <c r="AI7" i="59"/>
  <c r="A3" i="36"/>
  <c r="A4" i="36"/>
  <c r="A5" i="36"/>
  <c r="A6" i="36"/>
  <c r="A7" i="36"/>
  <c r="A8" i="36"/>
  <c r="A9" i="36"/>
  <c r="A10" i="36"/>
  <c r="A11" i="36"/>
  <c r="A12" i="36"/>
  <c r="A13" i="36"/>
  <c r="A14" i="36"/>
  <c r="A15" i="36"/>
  <c r="A16" i="36"/>
  <c r="A17" i="36"/>
  <c r="A18" i="36"/>
  <c r="A19" i="36"/>
  <c r="A20" i="36"/>
  <c r="A21" i="36"/>
  <c r="A22" i="36"/>
  <c r="A23" i="36"/>
  <c r="A24" i="36"/>
  <c r="A25" i="36"/>
  <c r="A26" i="36"/>
  <c r="A27" i="36"/>
  <c r="A28" i="36"/>
  <c r="A29" i="36"/>
  <c r="A30" i="36"/>
  <c r="A31" i="36"/>
  <c r="A32" i="36"/>
  <c r="A33" i="36"/>
  <c r="A34" i="36"/>
  <c r="A35" i="36"/>
  <c r="A36" i="36"/>
  <c r="A37" i="36"/>
  <c r="A38" i="36"/>
  <c r="A39" i="36"/>
  <c r="A40" i="36"/>
  <c r="A41" i="36"/>
  <c r="A42" i="36"/>
  <c r="A43" i="36"/>
  <c r="A44" i="36"/>
  <c r="A45" i="36"/>
  <c r="A46" i="36"/>
  <c r="A47" i="36"/>
  <c r="A48" i="36"/>
  <c r="A49" i="36"/>
  <c r="A50" i="36"/>
  <c r="A51" i="36"/>
  <c r="A52" i="36"/>
  <c r="A53" i="36"/>
  <c r="A54" i="36"/>
  <c r="A55" i="36"/>
  <c r="A56" i="36"/>
  <c r="A57" i="36"/>
  <c r="A58" i="36"/>
  <c r="A59" i="36"/>
  <c r="A60" i="36"/>
  <c r="A61" i="36"/>
  <c r="A62" i="36"/>
  <c r="A63" i="36"/>
  <c r="A64" i="36"/>
  <c r="A65" i="36"/>
  <c r="A66" i="36"/>
  <c r="A67" i="36"/>
  <c r="A68" i="36"/>
  <c r="A69" i="36"/>
  <c r="A70" i="36"/>
  <c r="A71" i="36"/>
  <c r="C3" i="36"/>
  <c r="C4" i="36"/>
  <c r="C5" i="36"/>
  <c r="C6" i="36"/>
  <c r="C7" i="36"/>
  <c r="C8" i="36"/>
  <c r="C9" i="36"/>
  <c r="C10" i="36"/>
  <c r="C11" i="36"/>
  <c r="C12" i="36"/>
  <c r="C13" i="36"/>
  <c r="C14" i="36"/>
  <c r="C15" i="36"/>
  <c r="C16" i="36"/>
  <c r="C17" i="36"/>
  <c r="C18" i="36"/>
  <c r="C19" i="36"/>
  <c r="C20" i="36"/>
  <c r="C21" i="36"/>
  <c r="C22" i="36"/>
  <c r="C23" i="36"/>
  <c r="C24" i="36"/>
  <c r="C25" i="36"/>
  <c r="C26" i="36"/>
  <c r="C27" i="36"/>
  <c r="C28" i="36"/>
  <c r="C29" i="36"/>
  <c r="C30" i="36"/>
  <c r="C31" i="36"/>
  <c r="C32" i="36"/>
  <c r="C33" i="36"/>
  <c r="C34" i="36"/>
  <c r="C35" i="36"/>
  <c r="C36" i="36"/>
  <c r="C37" i="36"/>
  <c r="C38" i="36"/>
  <c r="C39" i="36"/>
  <c r="C40" i="36"/>
  <c r="C41" i="36"/>
  <c r="C42" i="36"/>
  <c r="C43" i="36"/>
  <c r="C44" i="36"/>
  <c r="C45" i="36"/>
  <c r="C46" i="36"/>
  <c r="C47" i="36"/>
  <c r="C48" i="36"/>
  <c r="C49" i="36"/>
  <c r="C50" i="36"/>
  <c r="C51" i="36"/>
  <c r="C52" i="36"/>
  <c r="C53" i="36"/>
  <c r="C54" i="36"/>
  <c r="C55" i="36"/>
  <c r="C56" i="36"/>
  <c r="C57" i="36"/>
  <c r="C58" i="36"/>
  <c r="C59" i="36"/>
  <c r="C60" i="36"/>
  <c r="C61" i="36"/>
  <c r="C62" i="36"/>
  <c r="C63" i="36"/>
  <c r="C64" i="36"/>
  <c r="C65" i="36"/>
  <c r="C66" i="36"/>
  <c r="C67" i="36"/>
  <c r="C68" i="36"/>
  <c r="C69" i="36"/>
  <c r="C70" i="36"/>
  <c r="C71" i="36"/>
  <c r="D3" i="36"/>
  <c r="D4" i="36"/>
  <c r="D5" i="36"/>
  <c r="B5" i="36" s="1"/>
  <c r="D6" i="36"/>
  <c r="B6" i="36" s="1"/>
  <c r="D7" i="36"/>
  <c r="B7" i="36" s="1"/>
  <c r="D8" i="36"/>
  <c r="B8" i="36" s="1"/>
  <c r="D9" i="36"/>
  <c r="B9" i="36" s="1"/>
  <c r="D10" i="36"/>
  <c r="B10" i="36" s="1"/>
  <c r="D11" i="36"/>
  <c r="B11" i="36" s="1"/>
  <c r="D12" i="36"/>
  <c r="B12" i="36" s="1"/>
  <c r="D13" i="36"/>
  <c r="B13" i="36" s="1"/>
  <c r="D14" i="36"/>
  <c r="B14" i="36" s="1"/>
  <c r="D15" i="36"/>
  <c r="B15" i="36" s="1"/>
  <c r="D16" i="36"/>
  <c r="B16" i="36" s="1"/>
  <c r="D17" i="36"/>
  <c r="B17" i="36" s="1"/>
  <c r="D18" i="36"/>
  <c r="B18" i="36" s="1"/>
  <c r="D19" i="36"/>
  <c r="B19" i="36" s="1"/>
  <c r="D20" i="36"/>
  <c r="D21" i="36"/>
  <c r="B21" i="36" s="1"/>
  <c r="D22" i="36"/>
  <c r="B22" i="36" s="1"/>
  <c r="D23" i="36"/>
  <c r="B23" i="36" s="1"/>
  <c r="D24" i="36"/>
  <c r="B24" i="36" s="1"/>
  <c r="D25" i="36"/>
  <c r="B25" i="36" s="1"/>
  <c r="D26" i="36"/>
  <c r="B26" i="36" s="1"/>
  <c r="D27" i="36"/>
  <c r="B27" i="36" s="1"/>
  <c r="D28" i="36"/>
  <c r="B28" i="36" s="1"/>
  <c r="D29" i="36"/>
  <c r="B29" i="36" s="1"/>
  <c r="D30" i="36"/>
  <c r="B30" i="36" s="1"/>
  <c r="D31" i="36"/>
  <c r="B31" i="36" s="1"/>
  <c r="D32" i="36"/>
  <c r="B32" i="36" s="1"/>
  <c r="D33" i="36"/>
  <c r="B33" i="36" s="1"/>
  <c r="D34" i="36"/>
  <c r="B34" i="36" s="1"/>
  <c r="D35" i="36"/>
  <c r="D36" i="36"/>
  <c r="B36" i="36" s="1"/>
  <c r="D37" i="36"/>
  <c r="B37" i="36" s="1"/>
  <c r="D38" i="36"/>
  <c r="B38" i="36" s="1"/>
  <c r="D39" i="36"/>
  <c r="B39" i="36" s="1"/>
  <c r="D40" i="36"/>
  <c r="B40" i="36" s="1"/>
  <c r="D41" i="36"/>
  <c r="B41" i="36" s="1"/>
  <c r="D42" i="36"/>
  <c r="B42" i="36" s="1"/>
  <c r="D43" i="36"/>
  <c r="B43" i="36" s="1"/>
  <c r="D44" i="36"/>
  <c r="B44" i="36" s="1"/>
  <c r="D45" i="36"/>
  <c r="B45" i="36" s="1"/>
  <c r="D46" i="36"/>
  <c r="B46" i="36" s="1"/>
  <c r="D47" i="36"/>
  <c r="B47" i="36" s="1"/>
  <c r="D48" i="36"/>
  <c r="B48" i="36" s="1"/>
  <c r="D49" i="36"/>
  <c r="B49" i="36" s="1"/>
  <c r="D50" i="36"/>
  <c r="B50" i="36" s="1"/>
  <c r="D51" i="36"/>
  <c r="D52" i="36"/>
  <c r="B52" i="36" s="1"/>
  <c r="D53" i="36"/>
  <c r="B53" i="36" s="1"/>
  <c r="D54" i="36"/>
  <c r="B54" i="36" s="1"/>
  <c r="D55" i="36"/>
  <c r="B55" i="36" s="1"/>
  <c r="D56" i="36"/>
  <c r="B56" i="36" s="1"/>
  <c r="D57" i="36"/>
  <c r="B57" i="36" s="1"/>
  <c r="D58" i="36"/>
  <c r="B58" i="36" s="1"/>
  <c r="D59" i="36"/>
  <c r="B59" i="36" s="1"/>
  <c r="D60" i="36"/>
  <c r="B60" i="36" s="1"/>
  <c r="D61" i="36"/>
  <c r="B61" i="36" s="1"/>
  <c r="D62" i="36"/>
  <c r="B62" i="36" s="1"/>
  <c r="D63" i="36"/>
  <c r="B63" i="36" s="1"/>
  <c r="D64" i="36"/>
  <c r="B64" i="36" s="1"/>
  <c r="D65" i="36"/>
  <c r="B65" i="36" s="1"/>
  <c r="D66" i="36"/>
  <c r="B66" i="36" s="1"/>
  <c r="D67" i="36"/>
  <c r="D68" i="36"/>
  <c r="B68" i="36" s="1"/>
  <c r="D69" i="36"/>
  <c r="B69" i="36" s="1"/>
  <c r="D70" i="36"/>
  <c r="B70" i="36" s="1"/>
  <c r="D71" i="36"/>
  <c r="B71" i="36" s="1"/>
  <c r="E4" i="36"/>
  <c r="O4" i="36" s="1"/>
  <c r="F4" i="36"/>
  <c r="J4" i="36"/>
  <c r="P4" i="36" s="1"/>
  <c r="K4" i="36"/>
  <c r="R4" i="36" s="1"/>
  <c r="B20" i="36"/>
  <c r="B35" i="36"/>
  <c r="B51" i="36"/>
  <c r="E54" i="36"/>
  <c r="O54" i="36" s="1"/>
  <c r="F54" i="36"/>
  <c r="G54" i="36"/>
  <c r="S54" i="36" s="1"/>
  <c r="H54" i="36"/>
  <c r="I54" i="36"/>
  <c r="J54" i="36"/>
  <c r="P54" i="36" s="1"/>
  <c r="K54" i="36"/>
  <c r="R54" i="36" s="1"/>
  <c r="L54" i="36"/>
  <c r="T54" i="36" s="1"/>
  <c r="M54" i="36"/>
  <c r="N54" i="36"/>
  <c r="E55" i="36"/>
  <c r="O55" i="36" s="1"/>
  <c r="F55" i="36"/>
  <c r="Q55" i="36" s="1"/>
  <c r="G55" i="36"/>
  <c r="S55" i="36" s="1"/>
  <c r="H55" i="36"/>
  <c r="I55" i="36"/>
  <c r="J55" i="36"/>
  <c r="K55" i="36"/>
  <c r="R55" i="36" s="1"/>
  <c r="L55" i="36"/>
  <c r="T55" i="36" s="1"/>
  <c r="M55" i="36"/>
  <c r="N55" i="36"/>
  <c r="E56" i="36"/>
  <c r="O56" i="36" s="1"/>
  <c r="F56" i="36"/>
  <c r="G56" i="36"/>
  <c r="S56" i="36" s="1"/>
  <c r="H56" i="36"/>
  <c r="I56" i="36"/>
  <c r="J56" i="36"/>
  <c r="P56" i="36" s="1"/>
  <c r="K56" i="36"/>
  <c r="R56" i="36" s="1"/>
  <c r="L56" i="36"/>
  <c r="T56" i="36" s="1"/>
  <c r="M56" i="36"/>
  <c r="N56" i="36"/>
  <c r="E57" i="36"/>
  <c r="O57" i="36" s="1"/>
  <c r="F57" i="36"/>
  <c r="Q57" i="36" s="1"/>
  <c r="G57" i="36"/>
  <c r="S57" i="36" s="1"/>
  <c r="H57" i="36"/>
  <c r="I57" i="36"/>
  <c r="J57" i="36"/>
  <c r="K57" i="36"/>
  <c r="R57" i="36" s="1"/>
  <c r="L57" i="36"/>
  <c r="T57" i="36" s="1"/>
  <c r="M57" i="36"/>
  <c r="N57" i="36"/>
  <c r="E58" i="36"/>
  <c r="O58" i="36" s="1"/>
  <c r="F58" i="36"/>
  <c r="G58" i="36"/>
  <c r="S58" i="36" s="1"/>
  <c r="H58" i="36"/>
  <c r="I58" i="36"/>
  <c r="J58" i="36"/>
  <c r="P58" i="36" s="1"/>
  <c r="K58" i="36"/>
  <c r="R58" i="36" s="1"/>
  <c r="L58" i="36"/>
  <c r="T58" i="36" s="1"/>
  <c r="M58" i="36"/>
  <c r="N58" i="36"/>
  <c r="E59" i="36"/>
  <c r="O59" i="36" s="1"/>
  <c r="F59" i="36"/>
  <c r="Q59" i="36" s="1"/>
  <c r="G59" i="36"/>
  <c r="S59" i="36" s="1"/>
  <c r="H59" i="36"/>
  <c r="I59" i="36"/>
  <c r="E60" i="36"/>
  <c r="O60" i="36" s="1"/>
  <c r="F60" i="36"/>
  <c r="G60" i="36"/>
  <c r="S60" i="36" s="1"/>
  <c r="H60" i="36"/>
  <c r="I60" i="36"/>
  <c r="J60" i="36"/>
  <c r="P60" i="36" s="1"/>
  <c r="K60" i="36"/>
  <c r="R60" i="36" s="1"/>
  <c r="L60" i="36"/>
  <c r="T60" i="36" s="1"/>
  <c r="M60" i="36"/>
  <c r="N60" i="36"/>
  <c r="E61" i="36"/>
  <c r="O61" i="36" s="1"/>
  <c r="F61" i="36"/>
  <c r="Q61" i="36" s="1"/>
  <c r="G61" i="36"/>
  <c r="S61" i="36" s="1"/>
  <c r="H61" i="36"/>
  <c r="I61" i="36"/>
  <c r="J61" i="36"/>
  <c r="K61" i="36"/>
  <c r="R61" i="36" s="1"/>
  <c r="L61" i="36"/>
  <c r="T61" i="36" s="1"/>
  <c r="M61" i="36"/>
  <c r="N61" i="36"/>
  <c r="E62" i="36"/>
  <c r="O62" i="36" s="1"/>
  <c r="F62" i="36"/>
  <c r="G62" i="36"/>
  <c r="S62" i="36" s="1"/>
  <c r="H62" i="36"/>
  <c r="I62" i="36"/>
  <c r="J62" i="36"/>
  <c r="P62" i="36" s="1"/>
  <c r="K62" i="36"/>
  <c r="R62" i="36" s="1"/>
  <c r="L62" i="36"/>
  <c r="T62" i="36" s="1"/>
  <c r="M62" i="36"/>
  <c r="N62" i="36"/>
  <c r="E63" i="36"/>
  <c r="O63" i="36" s="1"/>
  <c r="F63" i="36"/>
  <c r="Q63" i="36" s="1"/>
  <c r="G63" i="36"/>
  <c r="H63" i="36"/>
  <c r="I63" i="36"/>
  <c r="J63" i="36"/>
  <c r="K63" i="36"/>
  <c r="R63" i="36" s="1"/>
  <c r="L63" i="36"/>
  <c r="T63" i="36" s="1"/>
  <c r="M63" i="36"/>
  <c r="N63" i="36"/>
  <c r="S63" i="36"/>
  <c r="E64" i="36"/>
  <c r="O64" i="36" s="1"/>
  <c r="F64" i="36"/>
  <c r="G64" i="36"/>
  <c r="S64" i="36" s="1"/>
  <c r="H64" i="36"/>
  <c r="I64" i="36"/>
  <c r="J64" i="36"/>
  <c r="P64" i="36" s="1"/>
  <c r="K64" i="36"/>
  <c r="R64" i="36" s="1"/>
  <c r="L64" i="36"/>
  <c r="T64" i="36" s="1"/>
  <c r="M64" i="36"/>
  <c r="N64" i="36"/>
  <c r="E65" i="36"/>
  <c r="O65" i="36" s="1"/>
  <c r="F65" i="36"/>
  <c r="Q65" i="36" s="1"/>
  <c r="G65" i="36"/>
  <c r="S65" i="36" s="1"/>
  <c r="H65" i="36"/>
  <c r="I65" i="36"/>
  <c r="J65" i="36"/>
  <c r="K65" i="36"/>
  <c r="R65" i="36" s="1"/>
  <c r="L65" i="36"/>
  <c r="M65" i="36"/>
  <c r="N65" i="36"/>
  <c r="E66" i="36"/>
  <c r="O66" i="36" s="1"/>
  <c r="F66" i="36"/>
  <c r="G66" i="36"/>
  <c r="S66" i="36" s="1"/>
  <c r="H66" i="36"/>
  <c r="I66" i="36"/>
  <c r="J66" i="36"/>
  <c r="P66" i="36" s="1"/>
  <c r="K66" i="36"/>
  <c r="R66" i="36" s="1"/>
  <c r="L66" i="36"/>
  <c r="T66" i="36" s="1"/>
  <c r="M66" i="36"/>
  <c r="N66" i="36"/>
  <c r="B67" i="36"/>
  <c r="E67" i="36"/>
  <c r="O67" i="36" s="1"/>
  <c r="F67" i="36"/>
  <c r="Q67" i="36" s="1"/>
  <c r="G67" i="36"/>
  <c r="S67" i="36" s="1"/>
  <c r="H67" i="36"/>
  <c r="I67" i="36"/>
  <c r="J67" i="36"/>
  <c r="K67" i="36"/>
  <c r="L67" i="36"/>
  <c r="T67" i="36" s="1"/>
  <c r="M67" i="36"/>
  <c r="N67" i="36"/>
  <c r="E68" i="36"/>
  <c r="O68" i="36" s="1"/>
  <c r="F68" i="36"/>
  <c r="G68" i="36"/>
  <c r="S68" i="36" s="1"/>
  <c r="H68" i="36"/>
  <c r="I68" i="36"/>
  <c r="J68" i="36"/>
  <c r="K68" i="36"/>
  <c r="R68" i="36" s="1"/>
  <c r="L68" i="36"/>
  <c r="T68" i="36" s="1"/>
  <c r="M68" i="36"/>
  <c r="N68" i="36"/>
  <c r="J69" i="36"/>
  <c r="K69" i="36"/>
  <c r="R69" i="36" s="1"/>
  <c r="L69" i="36"/>
  <c r="T69" i="36" s="1"/>
  <c r="M69" i="36"/>
  <c r="N69" i="36"/>
  <c r="E70" i="36"/>
  <c r="O70" i="36" s="1"/>
  <c r="F70" i="36"/>
  <c r="G70" i="36"/>
  <c r="S70" i="36" s="1"/>
  <c r="H70" i="36"/>
  <c r="I70" i="36"/>
  <c r="J70" i="36"/>
  <c r="P70" i="36" s="1"/>
  <c r="K70" i="36"/>
  <c r="R70" i="36" s="1"/>
  <c r="L70" i="36"/>
  <c r="T70" i="36" s="1"/>
  <c r="M70" i="36"/>
  <c r="N70" i="36"/>
  <c r="E71" i="36"/>
  <c r="O71" i="36" s="1"/>
  <c r="F71" i="36"/>
  <c r="Q71" i="36" s="1"/>
  <c r="G71" i="36"/>
  <c r="S71" i="36" s="1"/>
  <c r="H71" i="36"/>
  <c r="I71" i="36"/>
  <c r="J71" i="36"/>
  <c r="K71" i="36"/>
  <c r="R71" i="36" s="1"/>
  <c r="L71" i="36"/>
  <c r="T71" i="36" s="1"/>
  <c r="M71" i="36"/>
  <c r="N71" i="36"/>
  <c r="AH41" i="59" l="1"/>
  <c r="AB41" i="59"/>
  <c r="AB21" i="59"/>
  <c r="AE21" i="59"/>
  <c r="Z21" i="59"/>
  <c r="AF21" i="59"/>
  <c r="AC21" i="59"/>
  <c r="AD41" i="59"/>
  <c r="AE41" i="59"/>
  <c r="Z41" i="59"/>
  <c r="AG21" i="59"/>
  <c r="AH21" i="59"/>
  <c r="AI21" i="59"/>
  <c r="AI41" i="59"/>
  <c r="AD21" i="59"/>
  <c r="AC41" i="59"/>
  <c r="AA21" i="59"/>
  <c r="AG41" i="59"/>
  <c r="AF41" i="59"/>
  <c r="AA41" i="59"/>
  <c r="V68" i="36"/>
  <c r="V58" i="36"/>
  <c r="P68" i="36"/>
  <c r="V56" i="36"/>
  <c r="U68" i="36"/>
  <c r="U64" i="36"/>
  <c r="U66" i="36"/>
  <c r="V66" i="36"/>
  <c r="V62" i="36"/>
  <c r="P67" i="36"/>
  <c r="V67" i="36"/>
  <c r="U58" i="36"/>
  <c r="U56" i="36"/>
  <c r="T65" i="36"/>
  <c r="V64" i="36"/>
  <c r="V55" i="36"/>
  <c r="P55" i="36"/>
  <c r="Q70" i="36"/>
  <c r="U71" i="36"/>
  <c r="P63" i="36"/>
  <c r="V63" i="36"/>
  <c r="Q60" i="36"/>
  <c r="U61" i="36"/>
  <c r="Q4" i="36"/>
  <c r="P69" i="36"/>
  <c r="P57" i="36"/>
  <c r="V57" i="36"/>
  <c r="Q62" i="36"/>
  <c r="U63" i="36"/>
  <c r="R67" i="36"/>
  <c r="V65" i="36"/>
  <c r="P65" i="36"/>
  <c r="Q68" i="36"/>
  <c r="U62" i="36"/>
  <c r="Q58" i="36"/>
  <c r="Q64" i="36"/>
  <c r="U65" i="36"/>
  <c r="V71" i="36"/>
  <c r="P71" i="36"/>
  <c r="V61" i="36"/>
  <c r="P61" i="36"/>
  <c r="Q54" i="36"/>
  <c r="U55" i="36"/>
  <c r="Q66" i="36"/>
  <c r="U67" i="36"/>
  <c r="Q56" i="36"/>
  <c r="U57" i="36"/>
  <c r="W3" i="36" l="1"/>
  <c r="X3" i="36"/>
  <c r="W4" i="36"/>
  <c r="X4" i="36"/>
  <c r="W5" i="36"/>
  <c r="X5" i="36"/>
  <c r="W6" i="36"/>
  <c r="X6" i="36"/>
  <c r="Y7" i="36"/>
  <c r="W7" i="36"/>
  <c r="X7" i="36"/>
  <c r="Y8" i="36"/>
  <c r="W8" i="36"/>
  <c r="X8" i="36"/>
  <c r="W9" i="36"/>
  <c r="X9" i="36"/>
  <c r="W10" i="36"/>
  <c r="X10" i="36"/>
  <c r="W11" i="36"/>
  <c r="X11" i="36"/>
  <c r="W12" i="36"/>
  <c r="X12" i="36"/>
  <c r="Y13" i="36"/>
  <c r="W13" i="36"/>
  <c r="X13" i="36"/>
  <c r="W14" i="36"/>
  <c r="X14" i="36"/>
  <c r="W15" i="36"/>
  <c r="X15" i="36"/>
  <c r="Y16" i="36"/>
  <c r="W16" i="36"/>
  <c r="X16" i="36"/>
  <c r="W17" i="36"/>
  <c r="X17" i="36"/>
  <c r="Y18" i="36"/>
  <c r="W18" i="36"/>
  <c r="X18" i="36"/>
  <c r="W19" i="36"/>
  <c r="X19" i="36"/>
  <c r="W20" i="36"/>
  <c r="X20" i="36"/>
  <c r="Y21" i="36"/>
  <c r="W21" i="36"/>
  <c r="X21" i="36"/>
  <c r="Y22" i="36"/>
  <c r="W22" i="36"/>
  <c r="X22" i="36"/>
  <c r="W23" i="36"/>
  <c r="X23" i="36"/>
  <c r="Y24" i="36"/>
  <c r="W24" i="36"/>
  <c r="X24" i="36"/>
  <c r="W25" i="36"/>
  <c r="X25" i="36"/>
  <c r="Y26" i="36"/>
  <c r="W26" i="36"/>
  <c r="X26" i="36"/>
  <c r="W27" i="36"/>
  <c r="X27" i="36"/>
  <c r="W28" i="36"/>
  <c r="X28" i="36"/>
  <c r="Y29" i="36"/>
  <c r="W29" i="36"/>
  <c r="X29" i="36"/>
  <c r="W30" i="36"/>
  <c r="X30" i="36"/>
  <c r="W31" i="36"/>
  <c r="X31" i="36"/>
  <c r="W32" i="36"/>
  <c r="X32" i="36"/>
  <c r="W33" i="36"/>
  <c r="X33" i="36"/>
  <c r="W34" i="36"/>
  <c r="X34" i="36"/>
  <c r="W35" i="36"/>
  <c r="X35" i="36"/>
  <c r="W36" i="36"/>
  <c r="X36" i="36"/>
  <c r="Y37" i="36"/>
  <c r="W37" i="36"/>
  <c r="X37" i="36"/>
  <c r="W38" i="36"/>
  <c r="X38" i="36"/>
  <c r="W39" i="36"/>
  <c r="X39" i="36"/>
  <c r="W40" i="36"/>
  <c r="X40" i="36"/>
  <c r="W41" i="36"/>
  <c r="X41" i="36"/>
  <c r="W42" i="36"/>
  <c r="X42" i="36"/>
  <c r="W43" i="36"/>
  <c r="X43" i="36"/>
  <c r="W44" i="36"/>
  <c r="X44" i="36"/>
  <c r="W45" i="36"/>
  <c r="X45" i="36"/>
  <c r="Y46" i="36"/>
  <c r="W46" i="36"/>
  <c r="X46" i="36"/>
  <c r="W47" i="36"/>
  <c r="X47" i="36"/>
  <c r="W48" i="36"/>
  <c r="X48" i="36"/>
  <c r="Y49" i="36"/>
  <c r="W49" i="36"/>
  <c r="X49" i="36"/>
  <c r="W50" i="36"/>
  <c r="X50" i="36"/>
  <c r="W51" i="36"/>
  <c r="X51" i="36"/>
  <c r="W52" i="36"/>
  <c r="X52" i="36"/>
  <c r="W53" i="36"/>
  <c r="X53" i="36"/>
  <c r="W54" i="36"/>
  <c r="X54" i="36"/>
  <c r="Y54" i="36"/>
  <c r="W55" i="36"/>
  <c r="X55" i="36"/>
  <c r="W56" i="36"/>
  <c r="X56" i="36"/>
  <c r="Y57" i="36"/>
  <c r="W57" i="36"/>
  <c r="X57" i="36"/>
  <c r="W58" i="36"/>
  <c r="X58" i="36"/>
  <c r="W59" i="36"/>
  <c r="X59" i="36"/>
  <c r="W60" i="36"/>
  <c r="X60" i="36"/>
  <c r="W61" i="36"/>
  <c r="X61" i="36"/>
  <c r="Y62" i="36"/>
  <c r="W62" i="36"/>
  <c r="X62" i="36"/>
  <c r="W63" i="36"/>
  <c r="X63" i="36"/>
  <c r="W64" i="36"/>
  <c r="X64" i="36"/>
  <c r="Y65" i="36"/>
  <c r="W65" i="36"/>
  <c r="X65" i="36"/>
  <c r="W66" i="36"/>
  <c r="X66" i="36"/>
  <c r="W67" i="36"/>
  <c r="X67" i="36"/>
  <c r="W68" i="36"/>
  <c r="X68" i="36"/>
  <c r="W69" i="36"/>
  <c r="X69" i="36"/>
  <c r="W70" i="36"/>
  <c r="X70" i="36"/>
  <c r="W71" i="36"/>
  <c r="X71" i="36"/>
  <c r="P7" i="29"/>
  <c r="S7" i="29" s="1"/>
  <c r="P8" i="29"/>
  <c r="P9" i="29"/>
  <c r="Q9" i="29" s="1"/>
  <c r="P10" i="29"/>
  <c r="U10" i="29" s="1"/>
  <c r="P11" i="29"/>
  <c r="Q11" i="29" s="1"/>
  <c r="P12" i="29"/>
  <c r="S12" i="29" s="1"/>
  <c r="P13" i="29"/>
  <c r="X13" i="29" s="1"/>
  <c r="P14" i="29"/>
  <c r="U14" i="29" s="1"/>
  <c r="P15" i="29"/>
  <c r="R15" i="29" s="1"/>
  <c r="P16" i="29"/>
  <c r="X16" i="29" s="1"/>
  <c r="P17" i="29"/>
  <c r="Q17" i="29" s="1"/>
  <c r="P18" i="29"/>
  <c r="U18" i="29" s="1"/>
  <c r="P19" i="29"/>
  <c r="Q19" i="29" s="1"/>
  <c r="P20" i="29"/>
  <c r="S20" i="29" s="1"/>
  <c r="P21" i="29"/>
  <c r="X21" i="29" s="1"/>
  <c r="P22" i="29"/>
  <c r="U22" i="29" s="1"/>
  <c r="P27" i="29"/>
  <c r="P28" i="29"/>
  <c r="P29" i="29"/>
  <c r="Q29" i="29" s="1"/>
  <c r="P30" i="29"/>
  <c r="U30" i="29" s="1"/>
  <c r="P31" i="29"/>
  <c r="Q31" i="29" s="1"/>
  <c r="P32" i="29"/>
  <c r="S32" i="29" s="1"/>
  <c r="P33" i="29"/>
  <c r="V33" i="29" s="1"/>
  <c r="P34" i="29"/>
  <c r="U34" i="29" s="1"/>
  <c r="P35" i="29"/>
  <c r="P36" i="29"/>
  <c r="X36" i="29" s="1"/>
  <c r="P37" i="29"/>
  <c r="P38" i="29"/>
  <c r="P39" i="29"/>
  <c r="Q39" i="29" s="1"/>
  <c r="P40" i="29"/>
  <c r="S40" i="29" s="1"/>
  <c r="P41" i="29"/>
  <c r="AC41" i="29" s="1"/>
  <c r="P42" i="29"/>
  <c r="U42" i="29" s="1"/>
  <c r="P49" i="29"/>
  <c r="Y49" i="29" s="1"/>
  <c r="P50" i="29"/>
  <c r="X50" i="29" s="1"/>
  <c r="P51" i="29"/>
  <c r="Y51" i="29" s="1"/>
  <c r="P52" i="29"/>
  <c r="AA52" i="29" s="1"/>
  <c r="P53" i="29"/>
  <c r="R53" i="29" s="1"/>
  <c r="P54" i="29"/>
  <c r="S54" i="29" s="1"/>
  <c r="P55" i="29"/>
  <c r="U55" i="29" s="1"/>
  <c r="P56" i="29"/>
  <c r="X56" i="29" s="1"/>
  <c r="P57" i="29"/>
  <c r="AA57" i="29" s="1"/>
  <c r="P58" i="29"/>
  <c r="V58" i="29" s="1"/>
  <c r="P59" i="29"/>
  <c r="P60" i="29"/>
  <c r="S60" i="29" s="1"/>
  <c r="P61" i="29"/>
  <c r="V61" i="29" s="1"/>
  <c r="P62" i="29"/>
  <c r="T62" i="29" s="1"/>
  <c r="P63" i="29"/>
  <c r="V63" i="29" s="1"/>
  <c r="P64" i="29"/>
  <c r="P69" i="29"/>
  <c r="P70" i="29"/>
  <c r="Y70" i="29" s="1"/>
  <c r="P71" i="29"/>
  <c r="Y71" i="29" s="1"/>
  <c r="P72" i="29"/>
  <c r="P73" i="29"/>
  <c r="Q73" i="29" s="1"/>
  <c r="P74" i="29"/>
  <c r="AB74" i="29" s="1"/>
  <c r="P75" i="29"/>
  <c r="U75" i="29" s="1"/>
  <c r="P76" i="29"/>
  <c r="P77" i="29"/>
  <c r="P78" i="29"/>
  <c r="U78" i="29" s="1"/>
  <c r="P79" i="29"/>
  <c r="Y79" i="29" s="1"/>
  <c r="P80" i="29"/>
  <c r="S80" i="29" s="1"/>
  <c r="P81" i="29"/>
  <c r="AC81" i="29" s="1"/>
  <c r="P82" i="29"/>
  <c r="P83" i="29"/>
  <c r="Y83" i="29" s="1"/>
  <c r="P84" i="29"/>
  <c r="X84" i="29" s="1"/>
  <c r="P91" i="29"/>
  <c r="Y91" i="29" s="1"/>
  <c r="P92" i="29"/>
  <c r="X92" i="29" s="1"/>
  <c r="P93" i="29"/>
  <c r="P94" i="29"/>
  <c r="U94" i="29" s="1"/>
  <c r="P95" i="29"/>
  <c r="R95" i="29" s="1"/>
  <c r="P96" i="29"/>
  <c r="P97" i="29"/>
  <c r="AC97" i="29" s="1"/>
  <c r="P98" i="29"/>
  <c r="U98" i="29" s="1"/>
  <c r="P99" i="29"/>
  <c r="Y99" i="29" s="1"/>
  <c r="P100" i="29"/>
  <c r="P101" i="29"/>
  <c r="Y101" i="29" s="1"/>
  <c r="P102" i="29"/>
  <c r="Y102" i="29" s="1"/>
  <c r="P103" i="29"/>
  <c r="V103" i="29" s="1"/>
  <c r="P104" i="29"/>
  <c r="T104" i="29" s="1"/>
  <c r="P105" i="29"/>
  <c r="AC105" i="29" s="1"/>
  <c r="P106" i="29"/>
  <c r="P111" i="29"/>
  <c r="Y111" i="29" s="1"/>
  <c r="P112" i="29"/>
  <c r="P113" i="29"/>
  <c r="V113" i="29" s="1"/>
  <c r="P114" i="29"/>
  <c r="U114" i="29" s="1"/>
  <c r="P115" i="29"/>
  <c r="R115" i="29" s="1"/>
  <c r="P116" i="29"/>
  <c r="R116" i="29" s="1"/>
  <c r="P117" i="29"/>
  <c r="X117" i="29" s="1"/>
  <c r="P118" i="29"/>
  <c r="X118" i="29" s="1"/>
  <c r="P119" i="29"/>
  <c r="R119" i="29" s="1"/>
  <c r="P120" i="29"/>
  <c r="X120" i="29" s="1"/>
  <c r="P121" i="29"/>
  <c r="P122" i="29"/>
  <c r="V122" i="29" s="1"/>
  <c r="P123" i="29"/>
  <c r="P124" i="29"/>
  <c r="S124" i="29" s="1"/>
  <c r="P125" i="29"/>
  <c r="V125" i="29" s="1"/>
  <c r="P126" i="29"/>
  <c r="P133" i="29"/>
  <c r="R133" i="29" s="1"/>
  <c r="P134" i="29"/>
  <c r="V134" i="29" s="1"/>
  <c r="P135" i="29"/>
  <c r="R135" i="29" s="1"/>
  <c r="P136" i="29"/>
  <c r="U136" i="29" s="1"/>
  <c r="P137" i="29"/>
  <c r="U137" i="29" s="1"/>
  <c r="P138" i="29"/>
  <c r="Q138" i="29" s="1"/>
  <c r="P139" i="29"/>
  <c r="P140" i="29"/>
  <c r="U140" i="29" s="1"/>
  <c r="P141" i="29"/>
  <c r="S141" i="29" s="1"/>
  <c r="P142" i="29"/>
  <c r="U142" i="29" s="1"/>
  <c r="P143" i="29"/>
  <c r="P144" i="29"/>
  <c r="U144" i="29" s="1"/>
  <c r="P145" i="29"/>
  <c r="S145" i="29" s="1"/>
  <c r="P146" i="29"/>
  <c r="Z146" i="29" s="1"/>
  <c r="P147" i="29"/>
  <c r="S147" i="29" s="1"/>
  <c r="P148" i="29"/>
  <c r="V148" i="29" s="1"/>
  <c r="P153" i="29"/>
  <c r="R153" i="29" s="1"/>
  <c r="P154" i="29"/>
  <c r="P155" i="29"/>
  <c r="R155" i="29" s="1"/>
  <c r="P156" i="29"/>
  <c r="U156" i="29" s="1"/>
  <c r="P157" i="29"/>
  <c r="V157" i="29" s="1"/>
  <c r="P158" i="29"/>
  <c r="Q158" i="29" s="1"/>
  <c r="P159" i="29"/>
  <c r="Q159" i="29" s="1"/>
  <c r="P160" i="29"/>
  <c r="P161" i="29"/>
  <c r="P162" i="29"/>
  <c r="V162" i="29" s="1"/>
  <c r="P163" i="29"/>
  <c r="X163" i="29" s="1"/>
  <c r="P164" i="29"/>
  <c r="AA164" i="29" s="1"/>
  <c r="P165" i="29"/>
  <c r="S165" i="29" s="1"/>
  <c r="P166" i="29"/>
  <c r="P167" i="29"/>
  <c r="P168" i="29"/>
  <c r="S168" i="29" s="1"/>
  <c r="P175" i="29"/>
  <c r="Q175" i="29" s="1"/>
  <c r="P176" i="29"/>
  <c r="AA176" i="29" s="1"/>
  <c r="P177" i="29"/>
  <c r="R177" i="29" s="1"/>
  <c r="P178" i="29"/>
  <c r="U178" i="29" s="1"/>
  <c r="P179" i="29"/>
  <c r="U179" i="29" s="1"/>
  <c r="P180" i="29"/>
  <c r="Q180" i="29" s="1"/>
  <c r="P181" i="29"/>
  <c r="U181" i="29" s="1"/>
  <c r="P182" i="29"/>
  <c r="Z182" i="29" s="1"/>
  <c r="P183" i="29"/>
  <c r="Q183" i="29" s="1"/>
  <c r="P184" i="29"/>
  <c r="AA184" i="29" s="1"/>
  <c r="P185" i="29"/>
  <c r="X185" i="29" s="1"/>
  <c r="P186" i="29"/>
  <c r="U186" i="29" s="1"/>
  <c r="P187" i="29"/>
  <c r="S187" i="29" s="1"/>
  <c r="P188" i="29"/>
  <c r="Z188" i="29" s="1"/>
  <c r="P189" i="29"/>
  <c r="AC189" i="29" s="1"/>
  <c r="P190" i="29"/>
  <c r="Q190" i="29" s="1"/>
  <c r="P195" i="29"/>
  <c r="Q195" i="29" s="1"/>
  <c r="P196" i="29"/>
  <c r="AA196" i="29" s="1"/>
  <c r="P197" i="29"/>
  <c r="R197" i="29" s="1"/>
  <c r="P198" i="29"/>
  <c r="P199" i="29"/>
  <c r="U199" i="29" s="1"/>
  <c r="P200" i="29"/>
  <c r="Q200" i="29" s="1"/>
  <c r="P201" i="29"/>
  <c r="P202" i="29"/>
  <c r="AA202" i="29" s="1"/>
  <c r="P203" i="29"/>
  <c r="P204" i="29"/>
  <c r="P205" i="29"/>
  <c r="X205" i="29" s="1"/>
  <c r="P206" i="29"/>
  <c r="U206" i="29" s="1"/>
  <c r="P207" i="29"/>
  <c r="S207" i="29" s="1"/>
  <c r="P208" i="29"/>
  <c r="Z208" i="29" s="1"/>
  <c r="P209" i="29"/>
  <c r="AA209" i="29" s="1"/>
  <c r="P210" i="29"/>
  <c r="P217" i="29"/>
  <c r="T217" i="29" s="1"/>
  <c r="P218" i="29"/>
  <c r="V218" i="29" s="1"/>
  <c r="P219" i="29"/>
  <c r="R219" i="29" s="1"/>
  <c r="P220" i="29"/>
  <c r="U220" i="29" s="1"/>
  <c r="P221" i="29"/>
  <c r="U221" i="29" s="1"/>
  <c r="P222" i="29"/>
  <c r="Q222" i="29" s="1"/>
  <c r="P223" i="29"/>
  <c r="U223" i="29" s="1"/>
  <c r="P224" i="29"/>
  <c r="AC224" i="29" s="1"/>
  <c r="P225" i="29"/>
  <c r="Q225" i="29" s="1"/>
  <c r="P226" i="29"/>
  <c r="P227" i="29"/>
  <c r="X227" i="29" s="1"/>
  <c r="P228" i="29"/>
  <c r="P229" i="29"/>
  <c r="S229" i="29" s="1"/>
  <c r="P230" i="29"/>
  <c r="Z230" i="29" s="1"/>
  <c r="P231" i="29"/>
  <c r="U231" i="29" s="1"/>
  <c r="P232" i="29"/>
  <c r="Q232" i="29" s="1"/>
  <c r="P237" i="29"/>
  <c r="P238" i="29"/>
  <c r="AB238" i="29" s="1"/>
  <c r="P239" i="29"/>
  <c r="R239" i="29" s="1"/>
  <c r="P240" i="29"/>
  <c r="U240" i="29" s="1"/>
  <c r="P241" i="29"/>
  <c r="V241" i="29" s="1"/>
  <c r="P242" i="29"/>
  <c r="Q242" i="29" s="1"/>
  <c r="P243" i="29"/>
  <c r="X243" i="29" s="1"/>
  <c r="P244" i="29"/>
  <c r="Q244" i="29" s="1"/>
  <c r="P245" i="29"/>
  <c r="S245" i="29" s="1"/>
  <c r="P246" i="29"/>
  <c r="AB246" i="29" s="1"/>
  <c r="P247" i="29"/>
  <c r="X247" i="29" s="1"/>
  <c r="P248" i="29"/>
  <c r="P249" i="29"/>
  <c r="S249" i="29" s="1"/>
  <c r="P250" i="29"/>
  <c r="Z250" i="29" s="1"/>
  <c r="P251" i="29"/>
  <c r="U251" i="29" s="1"/>
  <c r="P252" i="29"/>
  <c r="T252" i="29" s="1"/>
  <c r="P259" i="29"/>
  <c r="P260" i="29"/>
  <c r="T260" i="29" s="1"/>
  <c r="P261" i="29"/>
  <c r="R261" i="29" s="1"/>
  <c r="P262" i="29"/>
  <c r="R262" i="29" s="1"/>
  <c r="P263" i="29"/>
  <c r="S263" i="29" s="1"/>
  <c r="P264" i="29"/>
  <c r="Q264" i="29" s="1"/>
  <c r="P265" i="29"/>
  <c r="U265" i="29" s="1"/>
  <c r="P266" i="29"/>
  <c r="S266" i="29" s="1"/>
  <c r="P267" i="29"/>
  <c r="P268" i="29"/>
  <c r="R268" i="29" s="1"/>
  <c r="P269" i="29"/>
  <c r="V269" i="29" s="1"/>
  <c r="P270" i="29"/>
  <c r="AB270" i="29" s="1"/>
  <c r="P271" i="29"/>
  <c r="T271" i="29" s="1"/>
  <c r="P272" i="29"/>
  <c r="AC272" i="29" s="1"/>
  <c r="P273" i="29"/>
  <c r="Q273" i="29" s="1"/>
  <c r="P274" i="29"/>
  <c r="Y274" i="29" s="1"/>
  <c r="P279" i="29"/>
  <c r="P280" i="29"/>
  <c r="Y280" i="29" s="1"/>
  <c r="P281" i="29"/>
  <c r="X281" i="29" s="1"/>
  <c r="P282" i="29"/>
  <c r="Q282" i="29" s="1"/>
  <c r="P283" i="29"/>
  <c r="T283" i="29" s="1"/>
  <c r="P284" i="29"/>
  <c r="T284" i="29" s="1"/>
  <c r="P285" i="29"/>
  <c r="U285" i="29" s="1"/>
  <c r="P286" i="29"/>
  <c r="S286" i="29" s="1"/>
  <c r="P287" i="29"/>
  <c r="AA287" i="29" s="1"/>
  <c r="P288" i="29"/>
  <c r="R288" i="29" s="1"/>
  <c r="P289" i="29"/>
  <c r="R289" i="29" s="1"/>
  <c r="P290" i="29"/>
  <c r="P291" i="29"/>
  <c r="P292" i="29"/>
  <c r="Y292" i="29" s="1"/>
  <c r="P293" i="29"/>
  <c r="V293" i="29" s="1"/>
  <c r="P294" i="29"/>
  <c r="Q294" i="29" s="1"/>
  <c r="P301" i="29"/>
  <c r="R301" i="29" s="1"/>
  <c r="P302" i="29"/>
  <c r="AB302" i="29" s="1"/>
  <c r="P303" i="29"/>
  <c r="Y303" i="29" s="1"/>
  <c r="P304" i="29"/>
  <c r="S304" i="29" s="1"/>
  <c r="P305" i="29"/>
  <c r="P306" i="29"/>
  <c r="Y306" i="29" s="1"/>
  <c r="P307" i="29"/>
  <c r="Y307" i="29" s="1"/>
  <c r="P308" i="29"/>
  <c r="X308" i="29" s="1"/>
  <c r="P309" i="29"/>
  <c r="Q309" i="29" s="1"/>
  <c r="P310" i="29"/>
  <c r="S310" i="29" s="1"/>
  <c r="P311" i="29"/>
  <c r="Y311" i="29" s="1"/>
  <c r="P312" i="29"/>
  <c r="P313" i="29"/>
  <c r="T313" i="29" s="1"/>
  <c r="P314" i="29"/>
  <c r="T314" i="29" s="1"/>
  <c r="P315" i="29"/>
  <c r="U315" i="29" s="1"/>
  <c r="P316" i="29"/>
  <c r="P321" i="29"/>
  <c r="X321" i="29" s="1"/>
  <c r="P322" i="29"/>
  <c r="X322" i="29" s="1"/>
  <c r="P323" i="29"/>
  <c r="U323" i="29" s="1"/>
  <c r="P324" i="29"/>
  <c r="AA324" i="29" s="1"/>
  <c r="P325" i="29"/>
  <c r="AC325" i="29" s="1"/>
  <c r="P326" i="29"/>
  <c r="AB326" i="29" s="1"/>
  <c r="P327" i="29"/>
  <c r="U327" i="29" s="1"/>
  <c r="P328" i="29"/>
  <c r="P329" i="29"/>
  <c r="AA329" i="29" s="1"/>
  <c r="P330" i="29"/>
  <c r="S330" i="29" s="1"/>
  <c r="P331" i="29"/>
  <c r="P332" i="29"/>
  <c r="R332" i="29" s="1"/>
  <c r="P333" i="29"/>
  <c r="S333" i="29" s="1"/>
  <c r="P334" i="29"/>
  <c r="T334" i="29" s="1"/>
  <c r="P335" i="29"/>
  <c r="U335" i="29" s="1"/>
  <c r="P336" i="29"/>
  <c r="R336" i="29" s="1"/>
  <c r="P343" i="29"/>
  <c r="Q343" i="29" s="1"/>
  <c r="P344" i="29"/>
  <c r="S344" i="29" s="1"/>
  <c r="P345" i="29"/>
  <c r="X345" i="29" s="1"/>
  <c r="P346" i="29"/>
  <c r="Q346" i="29" s="1"/>
  <c r="P347" i="29"/>
  <c r="U347" i="29" s="1"/>
  <c r="P348" i="29"/>
  <c r="P349" i="29"/>
  <c r="Y349" i="29" s="1"/>
  <c r="P350" i="29"/>
  <c r="V350" i="29" s="1"/>
  <c r="P351" i="29"/>
  <c r="R351" i="29" s="1"/>
  <c r="P352" i="29"/>
  <c r="X352" i="29" s="1"/>
  <c r="P353" i="29"/>
  <c r="R353" i="29" s="1"/>
  <c r="P354" i="29"/>
  <c r="P355" i="29"/>
  <c r="AB355" i="29" s="1"/>
  <c r="P356" i="29"/>
  <c r="AB356" i="29" s="1"/>
  <c r="P357" i="29"/>
  <c r="U357" i="29" s="1"/>
  <c r="P358" i="29"/>
  <c r="Q358" i="29" s="1"/>
  <c r="P363" i="29"/>
  <c r="P364" i="29"/>
  <c r="U364" i="29" s="1"/>
  <c r="P365" i="29"/>
  <c r="P366" i="29"/>
  <c r="U366" i="29" s="1"/>
  <c r="P367" i="29"/>
  <c r="T367" i="29" s="1"/>
  <c r="P368" i="29"/>
  <c r="T368" i="29" s="1"/>
  <c r="P369" i="29"/>
  <c r="Q369" i="29" s="1"/>
  <c r="P370" i="29"/>
  <c r="P371" i="29"/>
  <c r="P372" i="29"/>
  <c r="P373" i="29"/>
  <c r="U373" i="29" s="1"/>
  <c r="P374" i="29"/>
  <c r="S374" i="29" s="1"/>
  <c r="P375" i="29"/>
  <c r="AB375" i="29" s="1"/>
  <c r="P376" i="29"/>
  <c r="Z376" i="29" s="1"/>
  <c r="P377" i="29"/>
  <c r="V377" i="29" s="1"/>
  <c r="P378" i="29"/>
  <c r="AA378" i="29" s="1"/>
  <c r="P385" i="29"/>
  <c r="R385" i="29" s="1"/>
  <c r="P386" i="29"/>
  <c r="S386" i="29" s="1"/>
  <c r="P387" i="29"/>
  <c r="P388" i="29"/>
  <c r="P389" i="29"/>
  <c r="R389" i="29" s="1"/>
  <c r="P390" i="29"/>
  <c r="X390" i="29" s="1"/>
  <c r="P391" i="29"/>
  <c r="P392" i="29"/>
  <c r="Y392" i="29" s="1"/>
  <c r="P393" i="29"/>
  <c r="Q393" i="29" s="1"/>
  <c r="P394" i="29"/>
  <c r="V394" i="29" s="1"/>
  <c r="P395" i="29"/>
  <c r="R395" i="29" s="1"/>
  <c r="P396" i="29"/>
  <c r="V396" i="29" s="1"/>
  <c r="P397" i="29"/>
  <c r="X397" i="29" s="1"/>
  <c r="P398" i="29"/>
  <c r="U398" i="29" s="1"/>
  <c r="P399" i="29"/>
  <c r="S399" i="29" s="1"/>
  <c r="P400" i="29"/>
  <c r="P405" i="29"/>
  <c r="AB405" i="29" s="1"/>
  <c r="P406" i="29"/>
  <c r="S406" i="29" s="1"/>
  <c r="P407" i="29"/>
  <c r="R407" i="29" s="1"/>
  <c r="P408" i="29"/>
  <c r="P409" i="29"/>
  <c r="R409" i="29" s="1"/>
  <c r="P410" i="29"/>
  <c r="P411" i="29"/>
  <c r="U411" i="29" s="1"/>
  <c r="P412" i="29"/>
  <c r="P413" i="29"/>
  <c r="Q413" i="29" s="1"/>
  <c r="P414" i="29"/>
  <c r="T414" i="29" s="1"/>
  <c r="P415" i="29"/>
  <c r="T415" i="29" s="1"/>
  <c r="P416" i="29"/>
  <c r="R416" i="29" s="1"/>
  <c r="P417" i="29"/>
  <c r="U417" i="29" s="1"/>
  <c r="P418" i="29"/>
  <c r="R418" i="29" s="1"/>
  <c r="P419" i="29"/>
  <c r="S419" i="29" s="1"/>
  <c r="P420" i="29"/>
  <c r="S420" i="29" s="1"/>
  <c r="P427" i="29"/>
  <c r="Q427" i="29" s="1"/>
  <c r="P428" i="29"/>
  <c r="S428" i="29" s="1"/>
  <c r="P429" i="29"/>
  <c r="Z429" i="29" s="1"/>
  <c r="P430" i="29"/>
  <c r="P431" i="29"/>
  <c r="S431" i="29" s="1"/>
  <c r="P432" i="29"/>
  <c r="P433" i="29"/>
  <c r="P434" i="29"/>
  <c r="S434" i="29" s="1"/>
  <c r="P435" i="29"/>
  <c r="P436" i="29"/>
  <c r="U436" i="29" s="1"/>
  <c r="P437" i="29"/>
  <c r="T437" i="29" s="1"/>
  <c r="P438" i="29"/>
  <c r="V438" i="29" s="1"/>
  <c r="P439" i="29"/>
  <c r="U439" i="29" s="1"/>
  <c r="P440" i="29"/>
  <c r="P441" i="29"/>
  <c r="S441" i="29" s="1"/>
  <c r="P442" i="29"/>
  <c r="V442" i="29" s="1"/>
  <c r="P447" i="29"/>
  <c r="V447" i="29" s="1"/>
  <c r="P448" i="29"/>
  <c r="P449" i="29"/>
  <c r="V449" i="29" s="1"/>
  <c r="P450" i="29"/>
  <c r="V450" i="29" s="1"/>
  <c r="P451" i="29"/>
  <c r="S451" i="29" s="1"/>
  <c r="P452" i="29"/>
  <c r="P453" i="29"/>
  <c r="R453" i="29" s="1"/>
  <c r="P454" i="29"/>
  <c r="P455" i="29"/>
  <c r="Q455" i="29" s="1"/>
  <c r="P456" i="29"/>
  <c r="S456" i="29" s="1"/>
  <c r="P457" i="29"/>
  <c r="Q457" i="29" s="1"/>
  <c r="P458" i="29"/>
  <c r="AA458" i="29" s="1"/>
  <c r="P459" i="29"/>
  <c r="S459" i="29" s="1"/>
  <c r="P460" i="29"/>
  <c r="Z460" i="29" s="1"/>
  <c r="P461" i="29"/>
  <c r="AC461" i="29" s="1"/>
  <c r="P462" i="29"/>
  <c r="V462" i="29" s="1"/>
  <c r="P469" i="29"/>
  <c r="Q469" i="29" s="1"/>
  <c r="P470" i="29"/>
  <c r="U470" i="29" s="1"/>
  <c r="P471" i="29"/>
  <c r="T471" i="29" s="1"/>
  <c r="P472" i="29"/>
  <c r="R472" i="29" s="1"/>
  <c r="P473" i="29"/>
  <c r="AA473" i="29" s="1"/>
  <c r="P474" i="29"/>
  <c r="R474" i="29" s="1"/>
  <c r="P475" i="29"/>
  <c r="S475" i="29" s="1"/>
  <c r="P476" i="29"/>
  <c r="U476" i="29" s="1"/>
  <c r="P477" i="29"/>
  <c r="Q477" i="29" s="1"/>
  <c r="P478" i="29"/>
  <c r="P479" i="29"/>
  <c r="T479" i="29" s="1"/>
  <c r="P480" i="29"/>
  <c r="Z480" i="29" s="1"/>
  <c r="P481" i="29"/>
  <c r="S481" i="29" s="1"/>
  <c r="P482" i="29"/>
  <c r="U482" i="29" s="1"/>
  <c r="P483" i="29"/>
  <c r="AB483" i="29" s="1"/>
  <c r="P484" i="29"/>
  <c r="P489" i="29"/>
  <c r="P490" i="29"/>
  <c r="V490" i="29" s="1"/>
  <c r="P491" i="29"/>
  <c r="AB491" i="29" s="1"/>
  <c r="P492" i="29"/>
  <c r="X492" i="29" s="1"/>
  <c r="P493" i="29"/>
  <c r="S493" i="29" s="1"/>
  <c r="P494" i="29"/>
  <c r="AA494" i="29" s="1"/>
  <c r="P495" i="29"/>
  <c r="P496" i="29"/>
  <c r="AB496" i="29" s="1"/>
  <c r="P497" i="29"/>
  <c r="Q497" i="29" s="1"/>
  <c r="P498" i="29"/>
  <c r="P499" i="29"/>
  <c r="Z499" i="29" s="1"/>
  <c r="P500" i="29"/>
  <c r="S500" i="29" s="1"/>
  <c r="P501" i="29"/>
  <c r="X501" i="29" s="1"/>
  <c r="P502" i="29"/>
  <c r="P503" i="29"/>
  <c r="P504" i="29"/>
  <c r="Y504" i="29" s="1"/>
  <c r="P511" i="29"/>
  <c r="AA511" i="29" s="1"/>
  <c r="P512" i="29"/>
  <c r="T512" i="29" s="1"/>
  <c r="P513" i="29"/>
  <c r="Q513" i="29" s="1"/>
  <c r="P514" i="29"/>
  <c r="U514" i="29" s="1"/>
  <c r="P515" i="29"/>
  <c r="P516" i="29"/>
  <c r="Q516" i="29" s="1"/>
  <c r="P517" i="29"/>
  <c r="AB517" i="29" s="1"/>
  <c r="P518" i="29"/>
  <c r="P519" i="29"/>
  <c r="AA519" i="29" s="1"/>
  <c r="P520" i="29"/>
  <c r="S520" i="29" s="1"/>
  <c r="P521" i="29"/>
  <c r="AB521" i="29" s="1"/>
  <c r="P522" i="29"/>
  <c r="V522" i="29" s="1"/>
  <c r="P523" i="29"/>
  <c r="S523" i="29" s="1"/>
  <c r="P524" i="29"/>
  <c r="Y524" i="29" s="1"/>
  <c r="P525" i="29"/>
  <c r="AB525" i="29" s="1"/>
  <c r="P526" i="29"/>
  <c r="P531" i="29"/>
  <c r="AA531" i="29" s="1"/>
  <c r="P532" i="29"/>
  <c r="Q532" i="29" s="1"/>
  <c r="P533" i="29"/>
  <c r="Q533" i="29" s="1"/>
  <c r="P534" i="29"/>
  <c r="P535" i="29"/>
  <c r="Y535" i="29" s="1"/>
  <c r="P536" i="29"/>
  <c r="AA536" i="29" s="1"/>
  <c r="P537" i="29"/>
  <c r="AB537" i="29" s="1"/>
  <c r="P538" i="29"/>
  <c r="P539" i="29"/>
  <c r="AA539" i="29" s="1"/>
  <c r="P540" i="29"/>
  <c r="U540" i="29" s="1"/>
  <c r="P541" i="29"/>
  <c r="S541" i="29" s="1"/>
  <c r="P542" i="29"/>
  <c r="T542" i="29" s="1"/>
  <c r="P543" i="29"/>
  <c r="AC543" i="29" s="1"/>
  <c r="P544" i="29"/>
  <c r="V544" i="29" s="1"/>
  <c r="P545" i="29"/>
  <c r="P546" i="29"/>
  <c r="P553" i="29"/>
  <c r="U553" i="29" s="1"/>
  <c r="P554" i="29"/>
  <c r="Q554" i="29" s="1"/>
  <c r="P555" i="29"/>
  <c r="U555" i="29" s="1"/>
  <c r="P556" i="29"/>
  <c r="Y556" i="29" s="1"/>
  <c r="P557" i="29"/>
  <c r="X557" i="29" s="1"/>
  <c r="P558" i="29"/>
  <c r="P559" i="29"/>
  <c r="Y559" i="29" s="1"/>
  <c r="P560" i="29"/>
  <c r="Y560" i="29" s="1"/>
  <c r="P561" i="29"/>
  <c r="P562" i="29"/>
  <c r="V562" i="29" s="1"/>
  <c r="P563" i="29"/>
  <c r="S563" i="29" s="1"/>
  <c r="P564" i="29"/>
  <c r="P565" i="29"/>
  <c r="S565" i="29" s="1"/>
  <c r="P566" i="29"/>
  <c r="X566" i="29" s="1"/>
  <c r="P567" i="29"/>
  <c r="Y567" i="29" s="1"/>
  <c r="P568" i="29"/>
  <c r="Y568" i="29" s="1"/>
  <c r="P573" i="29"/>
  <c r="R573" i="29" s="1"/>
  <c r="P574" i="29"/>
  <c r="V574" i="29" s="1"/>
  <c r="P575" i="29"/>
  <c r="P576" i="29"/>
  <c r="Z576" i="29" s="1"/>
  <c r="P577" i="29"/>
  <c r="P578" i="29"/>
  <c r="T578" i="29" s="1"/>
  <c r="P579" i="29"/>
  <c r="Z579" i="29" s="1"/>
  <c r="P580" i="29"/>
  <c r="Y580" i="29" s="1"/>
  <c r="P581" i="29"/>
  <c r="X581" i="29" s="1"/>
  <c r="P582" i="29"/>
  <c r="U582" i="29" s="1"/>
  <c r="P583" i="29"/>
  <c r="R583" i="29" s="1"/>
  <c r="P584" i="29"/>
  <c r="Q584" i="29" s="1"/>
  <c r="P585" i="29"/>
  <c r="AB585" i="29" s="1"/>
  <c r="P586" i="29"/>
  <c r="U586" i="29" s="1"/>
  <c r="P587" i="29"/>
  <c r="Q587" i="29" s="1"/>
  <c r="P588" i="29"/>
  <c r="Y588" i="29" s="1"/>
  <c r="P595" i="29"/>
  <c r="U595" i="29" s="1"/>
  <c r="P596" i="29"/>
  <c r="Q596" i="29" s="1"/>
  <c r="P597" i="29"/>
  <c r="T597" i="29" s="1"/>
  <c r="P598" i="29"/>
  <c r="AC598" i="29" s="1"/>
  <c r="P599" i="29"/>
  <c r="R599" i="29" s="1"/>
  <c r="P600" i="29"/>
  <c r="P601" i="29"/>
  <c r="Y601" i="29" s="1"/>
  <c r="P602" i="29"/>
  <c r="Y602" i="29" s="1"/>
  <c r="P603" i="29"/>
  <c r="AB603" i="29" s="1"/>
  <c r="P604" i="29"/>
  <c r="P605" i="29"/>
  <c r="S605" i="29" s="1"/>
  <c r="P606" i="29"/>
  <c r="P607" i="29"/>
  <c r="S607" i="29" s="1"/>
  <c r="P608" i="29"/>
  <c r="Y608" i="29" s="1"/>
  <c r="P609" i="29"/>
  <c r="Y609" i="29" s="1"/>
  <c r="P610" i="29"/>
  <c r="Y610" i="29" s="1"/>
  <c r="P615" i="29"/>
  <c r="S615" i="29" s="1"/>
  <c r="P616" i="29"/>
  <c r="T616" i="29" s="1"/>
  <c r="P617" i="29"/>
  <c r="R617" i="29" s="1"/>
  <c r="P618" i="29"/>
  <c r="Y618" i="29" s="1"/>
  <c r="P619" i="29"/>
  <c r="AC619" i="29" s="1"/>
  <c r="P620" i="29"/>
  <c r="AC620" i="29" s="1"/>
  <c r="P621" i="29"/>
  <c r="P622" i="29"/>
  <c r="P623" i="29"/>
  <c r="P624" i="29"/>
  <c r="S624" i="29" s="1"/>
  <c r="P625" i="29"/>
  <c r="X625" i="29" s="1"/>
  <c r="P626" i="29"/>
  <c r="Y626" i="29" s="1"/>
  <c r="P627" i="29"/>
  <c r="P628" i="29"/>
  <c r="Q628" i="29" s="1"/>
  <c r="P629" i="29"/>
  <c r="R629" i="29" s="1"/>
  <c r="P630" i="29"/>
  <c r="Q630" i="29" s="1"/>
  <c r="P637" i="29"/>
  <c r="Q637" i="29" s="1"/>
  <c r="P638" i="29"/>
  <c r="X638" i="29" s="1"/>
  <c r="P639" i="29"/>
  <c r="Y639" i="29" s="1"/>
  <c r="P640" i="29"/>
  <c r="Y640" i="29" s="1"/>
  <c r="P641" i="29"/>
  <c r="Y641" i="29" s="1"/>
  <c r="P642" i="29"/>
  <c r="Q642" i="29" s="1"/>
  <c r="P643" i="29"/>
  <c r="P644" i="29"/>
  <c r="R644" i="29" s="1"/>
  <c r="P645" i="29"/>
  <c r="P646" i="29"/>
  <c r="R646" i="29" s="1"/>
  <c r="P647" i="29"/>
  <c r="AA647" i="29" s="1"/>
  <c r="P648" i="29"/>
  <c r="Y648" i="29" s="1"/>
  <c r="P649" i="29"/>
  <c r="U649" i="29" s="1"/>
  <c r="P650" i="29"/>
  <c r="S650" i="29" s="1"/>
  <c r="P651" i="29"/>
  <c r="P652" i="29"/>
  <c r="X652" i="29" s="1"/>
  <c r="P657" i="29"/>
  <c r="P658" i="29"/>
  <c r="P659" i="29"/>
  <c r="P660" i="29"/>
  <c r="Y660" i="29" s="1"/>
  <c r="P661" i="29"/>
  <c r="R661" i="29" s="1"/>
  <c r="P662" i="29"/>
  <c r="AC662" i="29" s="1"/>
  <c r="P663" i="29"/>
  <c r="Q663" i="29" s="1"/>
  <c r="P664" i="29"/>
  <c r="AC664" i="29" s="1"/>
  <c r="P665" i="29"/>
  <c r="P666" i="29"/>
  <c r="T666" i="29" s="1"/>
  <c r="P667" i="29"/>
  <c r="S667" i="29" s="1"/>
  <c r="P668" i="29"/>
  <c r="Y668" i="29" s="1"/>
  <c r="P669" i="29"/>
  <c r="P670" i="29"/>
  <c r="V670" i="29" s="1"/>
  <c r="P671" i="29"/>
  <c r="P672" i="29"/>
  <c r="X672" i="29" s="1"/>
  <c r="P679" i="29"/>
  <c r="X679" i="29" s="1"/>
  <c r="P680" i="29"/>
  <c r="P681" i="29"/>
  <c r="R681" i="29" s="1"/>
  <c r="P682" i="29"/>
  <c r="Q682" i="29" s="1"/>
  <c r="P683" i="29"/>
  <c r="U683" i="29" s="1"/>
  <c r="P684" i="29"/>
  <c r="Q684" i="29" s="1"/>
  <c r="P685" i="29"/>
  <c r="R685" i="29" s="1"/>
  <c r="P686" i="29"/>
  <c r="P687" i="29"/>
  <c r="X687" i="29" s="1"/>
  <c r="P688" i="29"/>
  <c r="R688" i="29" s="1"/>
  <c r="P689" i="29"/>
  <c r="U689" i="29" s="1"/>
  <c r="P690" i="29"/>
  <c r="P691" i="29"/>
  <c r="U691" i="29" s="1"/>
  <c r="P692" i="29"/>
  <c r="Q692" i="29" s="1"/>
  <c r="P693" i="29"/>
  <c r="Y693" i="29" s="1"/>
  <c r="P694" i="29"/>
  <c r="AC694" i="29" s="1"/>
  <c r="P699" i="29"/>
  <c r="Y699" i="29" s="1"/>
  <c r="P700" i="29"/>
  <c r="P701" i="29"/>
  <c r="P702" i="29"/>
  <c r="Z702" i="29" s="1"/>
  <c r="P703" i="29"/>
  <c r="P704" i="29"/>
  <c r="P705" i="29"/>
  <c r="R705" i="29" s="1"/>
  <c r="P706" i="29"/>
  <c r="P707" i="29"/>
  <c r="P708" i="29"/>
  <c r="R708" i="29" s="1"/>
  <c r="P709" i="29"/>
  <c r="X709" i="29" s="1"/>
  <c r="P710" i="29"/>
  <c r="Z710" i="29" s="1"/>
  <c r="P711" i="29"/>
  <c r="S711" i="29" s="1"/>
  <c r="P712" i="29"/>
  <c r="X712" i="29" s="1"/>
  <c r="P713" i="29"/>
  <c r="Y713" i="29" s="1"/>
  <c r="P714" i="29"/>
  <c r="P721" i="29"/>
  <c r="X721" i="29" s="1"/>
  <c r="P722" i="29"/>
  <c r="Q722" i="29" s="1"/>
  <c r="P723" i="29"/>
  <c r="P724" i="29"/>
  <c r="Q724" i="29" s="1"/>
  <c r="P725" i="29"/>
  <c r="Z725" i="29" s="1"/>
  <c r="P726" i="29"/>
  <c r="S726" i="29" s="1"/>
  <c r="P727" i="29"/>
  <c r="R727" i="29" s="1"/>
  <c r="P728" i="29"/>
  <c r="R728" i="29" s="1"/>
  <c r="P729" i="29"/>
  <c r="Y729" i="29" s="1"/>
  <c r="P730" i="29"/>
  <c r="R730" i="29" s="1"/>
  <c r="P731" i="29"/>
  <c r="P732" i="29"/>
  <c r="Z732" i="29" s="1"/>
  <c r="P733" i="29"/>
  <c r="S733" i="29" s="1"/>
  <c r="P734" i="29"/>
  <c r="P735" i="29"/>
  <c r="AA735" i="29" s="1"/>
  <c r="P736" i="29"/>
  <c r="X736" i="29" s="1"/>
  <c r="P741" i="29"/>
  <c r="X741" i="29" s="1"/>
  <c r="P742" i="29"/>
  <c r="Z742" i="29" s="1"/>
  <c r="P743" i="29"/>
  <c r="Q743" i="29" s="1"/>
  <c r="P744" i="29"/>
  <c r="Q744" i="29" s="1"/>
  <c r="P745" i="29"/>
  <c r="S745" i="29" s="1"/>
  <c r="P746" i="29"/>
  <c r="X746" i="29" s="1"/>
  <c r="P747" i="29"/>
  <c r="S747" i="29" s="1"/>
  <c r="P748" i="29"/>
  <c r="S748" i="29" s="1"/>
  <c r="P749" i="29"/>
  <c r="X749" i="29" s="1"/>
  <c r="P750" i="29"/>
  <c r="R750" i="29" s="1"/>
  <c r="P751" i="29"/>
  <c r="P752" i="29"/>
  <c r="Q752" i="29" s="1"/>
  <c r="P753" i="29"/>
  <c r="P754" i="29"/>
  <c r="P755" i="29"/>
  <c r="Y755" i="29" s="1"/>
  <c r="P756" i="29"/>
  <c r="R756" i="29" s="1"/>
  <c r="P763" i="29"/>
  <c r="V763" i="29" s="1"/>
  <c r="P764" i="29"/>
  <c r="Q764" i="29" s="1"/>
  <c r="P765" i="29"/>
  <c r="S765" i="29" s="1"/>
  <c r="P766" i="29"/>
  <c r="P767" i="29"/>
  <c r="Y767" i="29" s="1"/>
  <c r="P768" i="29"/>
  <c r="Y768" i="29" s="1"/>
  <c r="P769" i="29"/>
  <c r="Q769" i="29" s="1"/>
  <c r="P770" i="29"/>
  <c r="P771" i="29"/>
  <c r="P772" i="29"/>
  <c r="P773" i="29"/>
  <c r="R773" i="29" s="1"/>
  <c r="P774" i="29"/>
  <c r="Z774" i="29" s="1"/>
  <c r="P775" i="29"/>
  <c r="Q775" i="29" s="1"/>
  <c r="P776" i="29"/>
  <c r="T776" i="29" s="1"/>
  <c r="P777" i="29"/>
  <c r="Q777" i="29" s="1"/>
  <c r="P778" i="29"/>
  <c r="P783" i="29"/>
  <c r="P784" i="29"/>
  <c r="R784" i="29" s="1"/>
  <c r="P785" i="29"/>
  <c r="R785" i="29" s="1"/>
  <c r="P786" i="29"/>
  <c r="P787" i="29"/>
  <c r="P788" i="29"/>
  <c r="P789" i="29"/>
  <c r="P790" i="29"/>
  <c r="P791" i="29"/>
  <c r="V791" i="29" s="1"/>
  <c r="P792" i="29"/>
  <c r="P793" i="29"/>
  <c r="R793" i="29" s="1"/>
  <c r="P794" i="29"/>
  <c r="Q794" i="29" s="1"/>
  <c r="P795" i="29"/>
  <c r="P796" i="29"/>
  <c r="P797" i="29"/>
  <c r="Q797" i="29" s="1"/>
  <c r="P798" i="29"/>
  <c r="T798" i="29" s="1"/>
  <c r="P805" i="29"/>
  <c r="V805" i="29" s="1"/>
  <c r="P806" i="29"/>
  <c r="R806" i="29" s="1"/>
  <c r="P807" i="29"/>
  <c r="P808" i="29"/>
  <c r="Z808" i="29" s="1"/>
  <c r="P809" i="29"/>
  <c r="P810" i="29"/>
  <c r="T810" i="29" s="1"/>
  <c r="P811" i="29"/>
  <c r="Q811" i="29" s="1"/>
  <c r="P812" i="29"/>
  <c r="U812" i="29" s="1"/>
  <c r="P813" i="29"/>
  <c r="V813" i="29" s="1"/>
  <c r="P814" i="29"/>
  <c r="Q814" i="29" s="1"/>
  <c r="P815" i="29"/>
  <c r="T815" i="29" s="1"/>
  <c r="P816" i="29"/>
  <c r="Q816" i="29" s="1"/>
  <c r="P817" i="29"/>
  <c r="U817" i="29" s="1"/>
  <c r="P818" i="29"/>
  <c r="V818" i="29" s="1"/>
  <c r="P819" i="29"/>
  <c r="Q819" i="29" s="1"/>
  <c r="P820" i="29"/>
  <c r="T820" i="29" s="1"/>
  <c r="P825" i="29"/>
  <c r="V825" i="29" s="1"/>
  <c r="P826" i="29"/>
  <c r="Z826" i="29" s="1"/>
  <c r="P827" i="29"/>
  <c r="S827" i="29" s="1"/>
  <c r="P828" i="29"/>
  <c r="Q828" i="29" s="1"/>
  <c r="P829" i="29"/>
  <c r="U829" i="29" s="1"/>
  <c r="P830" i="29"/>
  <c r="P831" i="29"/>
  <c r="Q831" i="29" s="1"/>
  <c r="P832" i="29"/>
  <c r="P833" i="29"/>
  <c r="V833" i="29" s="1"/>
  <c r="P834" i="29"/>
  <c r="T834" i="29" s="1"/>
  <c r="P835" i="29"/>
  <c r="V835" i="29" s="1"/>
  <c r="P836" i="29"/>
  <c r="X836" i="29" s="1"/>
  <c r="P837" i="29"/>
  <c r="P838" i="29"/>
  <c r="Y838" i="29" s="1"/>
  <c r="P839" i="29"/>
  <c r="R839" i="29" s="1"/>
  <c r="P840" i="29"/>
  <c r="R840" i="29" s="1"/>
  <c r="P847" i="29"/>
  <c r="P848" i="29"/>
  <c r="T848" i="29" s="1"/>
  <c r="P849" i="29"/>
  <c r="P850" i="29"/>
  <c r="Q850" i="29" s="1"/>
  <c r="P851" i="29"/>
  <c r="V851" i="29" s="1"/>
  <c r="P852" i="29"/>
  <c r="Q852" i="29" s="1"/>
  <c r="P853" i="29"/>
  <c r="Q853" i="29" s="1"/>
  <c r="P854" i="29"/>
  <c r="AA854" i="29" s="1"/>
  <c r="P855" i="29"/>
  <c r="X855" i="29" s="1"/>
  <c r="P856" i="29"/>
  <c r="S856" i="29" s="1"/>
  <c r="P857" i="29"/>
  <c r="P858" i="29"/>
  <c r="Q858" i="29" s="1"/>
  <c r="P859" i="29"/>
  <c r="P860" i="29"/>
  <c r="AC860" i="29" s="1"/>
  <c r="P861" i="29"/>
  <c r="Q861" i="29" s="1"/>
  <c r="P862" i="29"/>
  <c r="T862" i="29" s="1"/>
  <c r="P867" i="29"/>
  <c r="Y867" i="29" s="1"/>
  <c r="P868" i="29"/>
  <c r="R868" i="29" s="1"/>
  <c r="P869" i="29"/>
  <c r="X869" i="29" s="1"/>
  <c r="P870" i="29"/>
  <c r="P871" i="29"/>
  <c r="V871" i="29" s="1"/>
  <c r="P872" i="29"/>
  <c r="P873" i="29"/>
  <c r="P874" i="29"/>
  <c r="U874" i="29" s="1"/>
  <c r="P875" i="29"/>
  <c r="U875" i="29" s="1"/>
  <c r="P876" i="29"/>
  <c r="P877" i="29"/>
  <c r="P878" i="29"/>
  <c r="V878" i="29" s="1"/>
  <c r="P879" i="29"/>
  <c r="R879" i="29" s="1"/>
  <c r="P880" i="29"/>
  <c r="P881" i="29"/>
  <c r="P882" i="29"/>
  <c r="S882" i="29" s="1"/>
  <c r="P889" i="29"/>
  <c r="U889" i="29" s="1"/>
  <c r="P890" i="29"/>
  <c r="P891" i="29"/>
  <c r="S891" i="29" s="1"/>
  <c r="P892" i="29"/>
  <c r="Q892" i="29" s="1"/>
  <c r="P893" i="29"/>
  <c r="P894" i="29"/>
  <c r="U894" i="29" s="1"/>
  <c r="P895" i="29"/>
  <c r="Z895" i="29" s="1"/>
  <c r="P896" i="29"/>
  <c r="R896" i="29" s="1"/>
  <c r="P897" i="29"/>
  <c r="AB897" i="29" s="1"/>
  <c r="P898" i="29"/>
  <c r="AA898" i="29" s="1"/>
  <c r="P899" i="29"/>
  <c r="S899" i="29" s="1"/>
  <c r="P900" i="29"/>
  <c r="Q900" i="29" s="1"/>
  <c r="P901" i="29"/>
  <c r="T901" i="29" s="1"/>
  <c r="P902" i="29"/>
  <c r="AC902" i="29" s="1"/>
  <c r="P903" i="29"/>
  <c r="R903" i="29" s="1"/>
  <c r="P904" i="29"/>
  <c r="P909" i="29"/>
  <c r="Z909" i="29" s="1"/>
  <c r="P910" i="29"/>
  <c r="X910" i="29" s="1"/>
  <c r="P911" i="29"/>
  <c r="Y911" i="29" s="1"/>
  <c r="P912" i="29"/>
  <c r="P913" i="29"/>
  <c r="Q913" i="29" s="1"/>
  <c r="P914" i="29"/>
  <c r="R914" i="29" s="1"/>
  <c r="P915" i="29"/>
  <c r="P916" i="29"/>
  <c r="R916" i="29" s="1"/>
  <c r="P917" i="29"/>
  <c r="P918" i="29"/>
  <c r="X918" i="29" s="1"/>
  <c r="P919" i="29"/>
  <c r="P920" i="29"/>
  <c r="X920" i="29" s="1"/>
  <c r="P921" i="29"/>
  <c r="P922" i="29"/>
  <c r="P923" i="29"/>
  <c r="T923" i="29" s="1"/>
  <c r="P924" i="29"/>
  <c r="Z924" i="29" s="1"/>
  <c r="P931" i="29"/>
  <c r="V931" i="29" s="1"/>
  <c r="P932" i="29"/>
  <c r="U932" i="29" s="1"/>
  <c r="P933" i="29"/>
  <c r="Y933" i="29" s="1"/>
  <c r="P934" i="29"/>
  <c r="Q934" i="29" s="1"/>
  <c r="P935" i="29"/>
  <c r="Q935" i="29" s="1"/>
  <c r="P936" i="29"/>
  <c r="X936" i="29" s="1"/>
  <c r="P937" i="29"/>
  <c r="P938" i="29"/>
  <c r="S938" i="29" s="1"/>
  <c r="P939" i="29"/>
  <c r="S939" i="29" s="1"/>
  <c r="P940" i="29"/>
  <c r="Q940" i="29" s="1"/>
  <c r="P941" i="29"/>
  <c r="Y941" i="29" s="1"/>
  <c r="P942" i="29"/>
  <c r="V942" i="29" s="1"/>
  <c r="P943" i="29"/>
  <c r="Y943" i="29" s="1"/>
  <c r="P944" i="29"/>
  <c r="Q944" i="29" s="1"/>
  <c r="P945" i="29"/>
  <c r="AC945" i="29" s="1"/>
  <c r="P946" i="29"/>
  <c r="P951" i="29"/>
  <c r="R951" i="29" s="1"/>
  <c r="P952" i="29"/>
  <c r="U952" i="29" s="1"/>
  <c r="P953" i="29"/>
  <c r="Y953" i="29" s="1"/>
  <c r="P954" i="29"/>
  <c r="T954" i="29" s="1"/>
  <c r="P955" i="29"/>
  <c r="V955" i="29" s="1"/>
  <c r="P956" i="29"/>
  <c r="Z956" i="29" s="1"/>
  <c r="P957" i="29"/>
  <c r="Y957" i="29" s="1"/>
  <c r="P958" i="29"/>
  <c r="X958" i="29" s="1"/>
  <c r="P959" i="29"/>
  <c r="AC959" i="29" s="1"/>
  <c r="P960" i="29"/>
  <c r="Y960" i="29" s="1"/>
  <c r="P961" i="29"/>
  <c r="R961" i="29" s="1"/>
  <c r="P962" i="29"/>
  <c r="X962" i="29" s="1"/>
  <c r="P963" i="29"/>
  <c r="P964" i="29"/>
  <c r="R964" i="29" s="1"/>
  <c r="P965" i="29"/>
  <c r="R965" i="29" s="1"/>
  <c r="P966" i="29"/>
  <c r="S966" i="29" s="1"/>
  <c r="P973" i="29"/>
  <c r="T973" i="29" s="1"/>
  <c r="P974" i="29"/>
  <c r="Q974" i="29" s="1"/>
  <c r="P975" i="29"/>
  <c r="R975" i="29" s="1"/>
  <c r="P976" i="29"/>
  <c r="X976" i="29" s="1"/>
  <c r="P977" i="29"/>
  <c r="V977" i="29" s="1"/>
  <c r="P978" i="29"/>
  <c r="P979" i="29"/>
  <c r="R979" i="29" s="1"/>
  <c r="P980" i="29"/>
  <c r="S980" i="29" s="1"/>
  <c r="P981" i="29"/>
  <c r="Y981" i="29" s="1"/>
  <c r="P982" i="29"/>
  <c r="Y982" i="29" s="1"/>
  <c r="P983" i="29"/>
  <c r="P984" i="29"/>
  <c r="Y984" i="29" s="1"/>
  <c r="P985" i="29"/>
  <c r="P986" i="29"/>
  <c r="U986" i="29" s="1"/>
  <c r="P987" i="29"/>
  <c r="T987" i="29" s="1"/>
  <c r="P988" i="29"/>
  <c r="R988" i="29" s="1"/>
  <c r="P993" i="29"/>
  <c r="V993" i="29" s="1"/>
  <c r="P994" i="29"/>
  <c r="P995" i="29"/>
  <c r="P996" i="29"/>
  <c r="X996" i="29" s="1"/>
  <c r="P997" i="29"/>
  <c r="V997" i="29" s="1"/>
  <c r="P998" i="29"/>
  <c r="P999" i="29"/>
  <c r="Y999" i="29" s="1"/>
  <c r="P1000" i="29"/>
  <c r="R1000" i="29" s="1"/>
  <c r="P1001" i="29"/>
  <c r="AA1001" i="29" s="1"/>
  <c r="P1002" i="29"/>
  <c r="U1002" i="29" s="1"/>
  <c r="P1003" i="29"/>
  <c r="R1003" i="29" s="1"/>
  <c r="P1004" i="29"/>
  <c r="X1004" i="29" s="1"/>
  <c r="P1005" i="29"/>
  <c r="Q1005" i="29" s="1"/>
  <c r="P1006" i="29"/>
  <c r="Y1006" i="29" s="1"/>
  <c r="P1007" i="29"/>
  <c r="P1008" i="29"/>
  <c r="S1008" i="29" s="1"/>
  <c r="P1015" i="29"/>
  <c r="AA1015" i="29" s="1"/>
  <c r="P1016" i="29"/>
  <c r="P1017" i="29"/>
  <c r="R1017" i="29" s="1"/>
  <c r="P1018" i="29"/>
  <c r="V1018" i="29" s="1"/>
  <c r="P1019" i="29"/>
  <c r="Z1019" i="29" s="1"/>
  <c r="P1020" i="29"/>
  <c r="Q1020" i="29" s="1"/>
  <c r="P1021" i="29"/>
  <c r="Q1021" i="29" s="1"/>
  <c r="P1022" i="29"/>
  <c r="Q1022" i="29" s="1"/>
  <c r="P1023" i="29"/>
  <c r="S1023" i="29" s="1"/>
  <c r="P1024" i="29"/>
  <c r="U1024" i="29" s="1"/>
  <c r="P1025" i="29"/>
  <c r="R1025" i="29" s="1"/>
  <c r="P1026" i="29"/>
  <c r="T1026" i="29" s="1"/>
  <c r="P1027" i="29"/>
  <c r="Q1027" i="29" s="1"/>
  <c r="P1028" i="29"/>
  <c r="U1028" i="29" s="1"/>
  <c r="P1029" i="29"/>
  <c r="S1029" i="29" s="1"/>
  <c r="P1030" i="29"/>
  <c r="P1035" i="29"/>
  <c r="AA1035" i="29" s="1"/>
  <c r="P1036" i="29"/>
  <c r="U1036" i="29" s="1"/>
  <c r="P1037" i="29"/>
  <c r="P1038" i="29"/>
  <c r="T1038" i="29" s="1"/>
  <c r="P1039" i="29"/>
  <c r="Q1039" i="29" s="1"/>
  <c r="P1040" i="29"/>
  <c r="Q1040" i="29" s="1"/>
  <c r="P1041" i="29"/>
  <c r="Q1041" i="29" s="1"/>
  <c r="P1042" i="29"/>
  <c r="Z1042" i="29" s="1"/>
  <c r="P1043" i="29"/>
  <c r="P1044" i="29"/>
  <c r="U1044" i="29" s="1"/>
  <c r="P1045" i="29"/>
  <c r="R1045" i="29" s="1"/>
  <c r="P1046" i="29"/>
  <c r="P1047" i="29"/>
  <c r="Q1047" i="29" s="1"/>
  <c r="P1048" i="29"/>
  <c r="R1048" i="29" s="1"/>
  <c r="P1049" i="29"/>
  <c r="Y1049" i="29" s="1"/>
  <c r="P1050" i="29"/>
  <c r="R1050" i="29" s="1"/>
  <c r="P1057" i="29"/>
  <c r="V1057" i="29" s="1"/>
  <c r="P1058" i="29"/>
  <c r="P1059" i="29"/>
  <c r="S1059" i="29" s="1"/>
  <c r="P1060" i="29"/>
  <c r="S1060" i="29" s="1"/>
  <c r="P1061" i="29"/>
  <c r="AC1061" i="29" s="1"/>
  <c r="P1062" i="29"/>
  <c r="U1062" i="29" s="1"/>
  <c r="P1063" i="29"/>
  <c r="P1064" i="29"/>
  <c r="U1064" i="29" s="1"/>
  <c r="P1065" i="29"/>
  <c r="P1066" i="29"/>
  <c r="X1066" i="29" s="1"/>
  <c r="P1067" i="29"/>
  <c r="S1067" i="29" s="1"/>
  <c r="P1068" i="29"/>
  <c r="AB1068" i="29" s="1"/>
  <c r="P1069" i="29"/>
  <c r="X1069" i="29" s="1"/>
  <c r="P1070" i="29"/>
  <c r="P1071" i="29"/>
  <c r="P1072" i="29"/>
  <c r="AA1072" i="29" s="1"/>
  <c r="P1077" i="29"/>
  <c r="AC1077" i="29" s="1"/>
  <c r="P1078" i="29"/>
  <c r="S1078" i="29" s="1"/>
  <c r="P1079" i="29"/>
  <c r="P1080" i="29"/>
  <c r="P1081" i="29"/>
  <c r="AC1081" i="29" s="1"/>
  <c r="P1082" i="29"/>
  <c r="T1082" i="29" s="1"/>
  <c r="P1083" i="29"/>
  <c r="AC1083" i="29" s="1"/>
  <c r="P1084" i="29"/>
  <c r="P1085" i="29"/>
  <c r="P1086" i="29"/>
  <c r="S1086" i="29" s="1"/>
  <c r="P1087" i="29"/>
  <c r="AB1087" i="29" s="1"/>
  <c r="P1088" i="29"/>
  <c r="T1088" i="29" s="1"/>
  <c r="P1089" i="29"/>
  <c r="Q1089" i="29" s="1"/>
  <c r="P1090" i="29"/>
  <c r="R1090" i="29" s="1"/>
  <c r="P1091" i="29"/>
  <c r="V1091" i="29" s="1"/>
  <c r="P1092" i="29"/>
  <c r="U1092" i="29" s="1"/>
  <c r="P1099" i="29"/>
  <c r="AA1099" i="29" s="1"/>
  <c r="P1100" i="29"/>
  <c r="P1101" i="29"/>
  <c r="R1101" i="29" s="1"/>
  <c r="P1102" i="29"/>
  <c r="Q1102" i="29" s="1"/>
  <c r="P1103" i="29"/>
  <c r="Q1103" i="29" s="1"/>
  <c r="P1104" i="29"/>
  <c r="R1104" i="29" s="1"/>
  <c r="P1105" i="29"/>
  <c r="AC1105" i="29" s="1"/>
  <c r="P1106" i="29"/>
  <c r="P1107" i="29"/>
  <c r="S1107" i="29" s="1"/>
  <c r="P1108" i="29"/>
  <c r="R1108" i="29" s="1"/>
  <c r="P1109" i="29"/>
  <c r="P1110" i="29"/>
  <c r="AB1110" i="29" s="1"/>
  <c r="P1111" i="29"/>
  <c r="Z1111" i="29" s="1"/>
  <c r="P1112" i="29"/>
  <c r="AC1112" i="29" s="1"/>
  <c r="P1113" i="29"/>
  <c r="R1113" i="29" s="1"/>
  <c r="P1114" i="29"/>
  <c r="Q1114" i="29" s="1"/>
  <c r="P1119" i="29"/>
  <c r="R1119" i="29" s="1"/>
  <c r="P1120" i="29"/>
  <c r="S1120" i="29" s="1"/>
  <c r="P1121" i="29"/>
  <c r="Q1121" i="29" s="1"/>
  <c r="P1122" i="29"/>
  <c r="Q1122" i="29" s="1"/>
  <c r="P1123" i="29"/>
  <c r="P1124" i="29"/>
  <c r="U1124" i="29" s="1"/>
  <c r="P1125" i="29"/>
  <c r="U1125" i="29" s="1"/>
  <c r="P1126" i="29"/>
  <c r="Q1126" i="29" s="1"/>
  <c r="P1127" i="29"/>
  <c r="T1127" i="29" s="1"/>
  <c r="P1128" i="29"/>
  <c r="R1128" i="29" s="1"/>
  <c r="P1129" i="29"/>
  <c r="P1130" i="29"/>
  <c r="S1130" i="29" s="1"/>
  <c r="P1131" i="29"/>
  <c r="AC1131" i="29" s="1"/>
  <c r="P1132" i="29"/>
  <c r="AA1132" i="29" s="1"/>
  <c r="P1133" i="29"/>
  <c r="X1133" i="29" s="1"/>
  <c r="P1134" i="29"/>
  <c r="Q1134" i="29" s="1"/>
  <c r="P1141" i="29"/>
  <c r="R1141" i="29" s="1"/>
  <c r="P1142" i="29"/>
  <c r="P1143" i="29"/>
  <c r="R1143" i="29" s="1"/>
  <c r="P1144" i="29"/>
  <c r="U1144" i="29" s="1"/>
  <c r="P1145" i="29"/>
  <c r="T1145" i="29" s="1"/>
  <c r="P1146" i="29"/>
  <c r="X1146" i="29" s="1"/>
  <c r="P1147" i="29"/>
  <c r="Q1147" i="29" s="1"/>
  <c r="P1148" i="29"/>
  <c r="P1149" i="29"/>
  <c r="T1149" i="29" s="1"/>
  <c r="P1150" i="29"/>
  <c r="U1150" i="29" s="1"/>
  <c r="P1151" i="29"/>
  <c r="Z1151" i="29" s="1"/>
  <c r="P1152" i="29"/>
  <c r="Z1152" i="29" s="1"/>
  <c r="P1153" i="29"/>
  <c r="AC1153" i="29" s="1"/>
  <c r="P1154" i="29"/>
  <c r="P1155" i="29"/>
  <c r="X1155" i="29" s="1"/>
  <c r="P1156" i="29"/>
  <c r="P1161" i="29"/>
  <c r="X1161" i="29" s="1"/>
  <c r="P1162" i="29"/>
  <c r="P1163" i="29"/>
  <c r="Q1163" i="29" s="1"/>
  <c r="P1164" i="29"/>
  <c r="Q1164" i="29" s="1"/>
  <c r="P1165" i="29"/>
  <c r="X1165" i="29" s="1"/>
  <c r="P1166" i="29"/>
  <c r="X1166" i="29" s="1"/>
  <c r="P1167" i="29"/>
  <c r="X1167" i="29" s="1"/>
  <c r="P1168" i="29"/>
  <c r="AC1168" i="29" s="1"/>
  <c r="P1169" i="29"/>
  <c r="S1169" i="29" s="1"/>
  <c r="P1170" i="29"/>
  <c r="Y1170" i="29" s="1"/>
  <c r="P1171" i="29"/>
  <c r="S1171" i="29" s="1"/>
  <c r="P1172" i="29"/>
  <c r="Q1172" i="29" s="1"/>
  <c r="P1173" i="29"/>
  <c r="AB1173" i="29" s="1"/>
  <c r="P1174" i="29"/>
  <c r="AB1174" i="29" s="1"/>
  <c r="P1175" i="29"/>
  <c r="T1175" i="29" s="1"/>
  <c r="P1176" i="29"/>
  <c r="Q1176" i="29" s="1"/>
  <c r="P1183" i="29"/>
  <c r="U1183" i="29" s="1"/>
  <c r="P1184" i="29"/>
  <c r="R1184" i="29" s="1"/>
  <c r="P1185" i="29"/>
  <c r="S1185" i="29" s="1"/>
  <c r="P1186" i="29"/>
  <c r="Z1186" i="29" s="1"/>
  <c r="P1187" i="29"/>
  <c r="X1187" i="29" s="1"/>
  <c r="P1188" i="29"/>
  <c r="T1188" i="29" s="1"/>
  <c r="P1189" i="29"/>
  <c r="P1190" i="29"/>
  <c r="AC1190" i="29" s="1"/>
  <c r="P1191" i="29"/>
  <c r="Q1191" i="29" s="1"/>
  <c r="P1192" i="29"/>
  <c r="AB1192" i="29" s="1"/>
  <c r="P1193" i="29"/>
  <c r="AB1193" i="29" s="1"/>
  <c r="P1194" i="29"/>
  <c r="Q1194" i="29" s="1"/>
  <c r="P1195" i="29"/>
  <c r="U1195" i="29" s="1"/>
  <c r="P1196" i="29"/>
  <c r="S1196" i="29" s="1"/>
  <c r="P1197" i="29"/>
  <c r="S1197" i="29" s="1"/>
  <c r="P1198" i="29"/>
  <c r="AA1198" i="29" s="1"/>
  <c r="P1203" i="29"/>
  <c r="P1204" i="29"/>
  <c r="S1204" i="29" s="1"/>
  <c r="P1205" i="29"/>
  <c r="Q1205" i="29" s="1"/>
  <c r="P1206" i="29"/>
  <c r="Q1206" i="29" s="1"/>
  <c r="P1207" i="29"/>
  <c r="P1208" i="29"/>
  <c r="T1208" i="29" s="1"/>
  <c r="P1209" i="29"/>
  <c r="Q1209" i="29" s="1"/>
  <c r="P1210" i="29"/>
  <c r="R1210" i="29" s="1"/>
  <c r="P1211" i="29"/>
  <c r="AB1211" i="29" s="1"/>
  <c r="P1212" i="29"/>
  <c r="R1212" i="29" s="1"/>
  <c r="P1213" i="29"/>
  <c r="Q1213" i="29" s="1"/>
  <c r="P1214" i="29"/>
  <c r="P1215" i="29"/>
  <c r="P1216" i="29"/>
  <c r="X1216" i="29" s="1"/>
  <c r="P1217" i="29"/>
  <c r="Y1217" i="29" s="1"/>
  <c r="P1218" i="29"/>
  <c r="R1218" i="29" s="1"/>
  <c r="P1225" i="29"/>
  <c r="AB1225" i="29" s="1"/>
  <c r="P1226" i="29"/>
  <c r="AB1226" i="29" s="1"/>
  <c r="P1227" i="29"/>
  <c r="R1227" i="29" s="1"/>
  <c r="P1228" i="29"/>
  <c r="P1229" i="29"/>
  <c r="P1230" i="29"/>
  <c r="R1230" i="29" s="1"/>
  <c r="P1231" i="29"/>
  <c r="U1231" i="29" s="1"/>
  <c r="P1232" i="29"/>
  <c r="AA1232" i="29" s="1"/>
  <c r="P1233" i="29"/>
  <c r="Q1233" i="29" s="1"/>
  <c r="P1234" i="29"/>
  <c r="S1234" i="29" s="1"/>
  <c r="P1235" i="29"/>
  <c r="P1236" i="29"/>
  <c r="P1237" i="29"/>
  <c r="Q1237" i="29" s="1"/>
  <c r="P1238" i="29"/>
  <c r="U1238" i="29" s="1"/>
  <c r="P1239" i="29"/>
  <c r="Q1239" i="29" s="1"/>
  <c r="P1240" i="29"/>
  <c r="R1240" i="29" s="1"/>
  <c r="P1245" i="29"/>
  <c r="S1245" i="29" s="1"/>
  <c r="P1246" i="29"/>
  <c r="Y1246" i="29" s="1"/>
  <c r="P1247" i="29"/>
  <c r="S1247" i="29" s="1"/>
  <c r="P1248" i="29"/>
  <c r="Q1248" i="29" s="1"/>
  <c r="P1249" i="29"/>
  <c r="S1249" i="29" s="1"/>
  <c r="P1250" i="29"/>
  <c r="R1250" i="29" s="1"/>
  <c r="P1251" i="29"/>
  <c r="AA1251" i="29" s="1"/>
  <c r="P1252" i="29"/>
  <c r="P1253" i="29"/>
  <c r="S1253" i="29" s="1"/>
  <c r="P1254" i="29"/>
  <c r="V1254" i="29" s="1"/>
  <c r="P1255" i="29"/>
  <c r="U1255" i="29" s="1"/>
  <c r="P1256" i="29"/>
  <c r="P1257" i="29"/>
  <c r="V1257" i="29" s="1"/>
  <c r="P1258" i="29"/>
  <c r="P1259" i="29"/>
  <c r="X1259" i="29" s="1"/>
  <c r="P1260" i="29"/>
  <c r="P1267" i="29"/>
  <c r="V1267" i="29" s="1"/>
  <c r="P1268" i="29"/>
  <c r="V1268" i="29" s="1"/>
  <c r="P1269" i="29"/>
  <c r="P1270" i="29"/>
  <c r="R1270" i="29" s="1"/>
  <c r="P1271" i="29"/>
  <c r="P1272" i="29"/>
  <c r="R1272" i="29" s="1"/>
  <c r="P1273" i="29"/>
  <c r="R1273" i="29" s="1"/>
  <c r="P1274" i="29"/>
  <c r="R1274" i="29" s="1"/>
  <c r="P1275" i="29"/>
  <c r="P1276" i="29"/>
  <c r="V1276" i="29" s="1"/>
  <c r="P1277" i="29"/>
  <c r="Q1277" i="29" s="1"/>
  <c r="P1278" i="29"/>
  <c r="T1278" i="29" s="1"/>
  <c r="P1279" i="29"/>
  <c r="V1279" i="29" s="1"/>
  <c r="P1280" i="29"/>
  <c r="Q1280" i="29" s="1"/>
  <c r="P1281" i="29"/>
  <c r="P1282" i="29"/>
  <c r="R1282" i="29" s="1"/>
  <c r="P1287" i="29"/>
  <c r="Y1287" i="29" s="1"/>
  <c r="P1288" i="29"/>
  <c r="P1289" i="29"/>
  <c r="Q1289" i="29" s="1"/>
  <c r="P1290" i="29"/>
  <c r="P1291" i="29"/>
  <c r="P1292" i="29"/>
  <c r="Q1292" i="29" s="1"/>
  <c r="P1293" i="29"/>
  <c r="Q1293" i="29" s="1"/>
  <c r="P1294" i="29"/>
  <c r="R1294" i="29" s="1"/>
  <c r="P1295" i="29"/>
  <c r="P1296" i="29"/>
  <c r="Y1296" i="29" s="1"/>
  <c r="P1297" i="29"/>
  <c r="AC1297" i="29" s="1"/>
  <c r="P1298" i="29"/>
  <c r="R1298" i="29" s="1"/>
  <c r="P1299" i="29"/>
  <c r="U1299" i="29" s="1"/>
  <c r="P1300" i="29"/>
  <c r="Z1300" i="29" s="1"/>
  <c r="P1301" i="29"/>
  <c r="Q1301" i="29" s="1"/>
  <c r="P1302" i="29"/>
  <c r="P1309" i="29"/>
  <c r="V1309" i="29" s="1"/>
  <c r="P1310" i="29"/>
  <c r="V1310" i="29" s="1"/>
  <c r="P1311" i="29"/>
  <c r="U1311" i="29" s="1"/>
  <c r="P1312" i="29"/>
  <c r="P1313" i="29"/>
  <c r="U1313" i="29" s="1"/>
  <c r="P1314" i="29"/>
  <c r="P1315" i="29"/>
  <c r="Q1315" i="29" s="1"/>
  <c r="P1316" i="29"/>
  <c r="R1316" i="29" s="1"/>
  <c r="P1317" i="29"/>
  <c r="V1317" i="29" s="1"/>
  <c r="P1318" i="29"/>
  <c r="V1318" i="29" s="1"/>
  <c r="P1319" i="29"/>
  <c r="U1319" i="29" s="1"/>
  <c r="P1320" i="29"/>
  <c r="R1320" i="29" s="1"/>
  <c r="P1321" i="29"/>
  <c r="P1322" i="29"/>
  <c r="T1322" i="29" s="1"/>
  <c r="P1323" i="29"/>
  <c r="P1324" i="29"/>
  <c r="R1324" i="29" s="1"/>
  <c r="P1329" i="29"/>
  <c r="P1330" i="29"/>
  <c r="P1331" i="29"/>
  <c r="U1331" i="29" s="1"/>
  <c r="P1332" i="29"/>
  <c r="T1332" i="29" s="1"/>
  <c r="P1333" i="29"/>
  <c r="Q1333" i="29" s="1"/>
  <c r="P1334" i="29"/>
  <c r="S1334" i="29" s="1"/>
  <c r="P1335" i="29"/>
  <c r="P1336" i="29"/>
  <c r="Y1336" i="29" s="1"/>
  <c r="P1337" i="29"/>
  <c r="V1337" i="29" s="1"/>
  <c r="P1338" i="29"/>
  <c r="V1338" i="29" s="1"/>
  <c r="P1339" i="29"/>
  <c r="U1339" i="29" s="1"/>
  <c r="P1340" i="29"/>
  <c r="AC1340" i="29" s="1"/>
  <c r="P1341" i="29"/>
  <c r="T1341" i="29" s="1"/>
  <c r="P1342" i="29"/>
  <c r="Y1342" i="29" s="1"/>
  <c r="P1343" i="29"/>
  <c r="P1344" i="29"/>
  <c r="R1344" i="29" s="1"/>
  <c r="P1351" i="29"/>
  <c r="V1351" i="29" s="1"/>
  <c r="P1352" i="29"/>
  <c r="P1353" i="29"/>
  <c r="Q1353" i="29" s="1"/>
  <c r="P1354" i="29"/>
  <c r="P1355" i="29"/>
  <c r="T1355" i="29" s="1"/>
  <c r="P1356" i="29"/>
  <c r="X1356" i="29" s="1"/>
  <c r="P1357" i="29"/>
  <c r="Q1357" i="29" s="1"/>
  <c r="P1358" i="29"/>
  <c r="P1359" i="29"/>
  <c r="P1360" i="29"/>
  <c r="V1360" i="29" s="1"/>
  <c r="P1361" i="29"/>
  <c r="P1362" i="29"/>
  <c r="R1362" i="29" s="1"/>
  <c r="P1363" i="29"/>
  <c r="AA1363" i="29" s="1"/>
  <c r="P1364" i="29"/>
  <c r="Z1364" i="29" s="1"/>
  <c r="P1365" i="29"/>
  <c r="P1366" i="29"/>
  <c r="R1366" i="29" s="1"/>
  <c r="P1371" i="29"/>
  <c r="V1371" i="29" s="1"/>
  <c r="P1372" i="29"/>
  <c r="P1373" i="29"/>
  <c r="P1374" i="29"/>
  <c r="R1374" i="29" s="1"/>
  <c r="P1375" i="29"/>
  <c r="AA1375" i="29" s="1"/>
  <c r="P1376" i="29"/>
  <c r="Y1376" i="29" s="1"/>
  <c r="P1377" i="29"/>
  <c r="P1378" i="29"/>
  <c r="Y1378" i="29" s="1"/>
  <c r="P1379" i="29"/>
  <c r="P1380" i="29"/>
  <c r="V1380" i="29" s="1"/>
  <c r="P1381" i="29"/>
  <c r="U1381" i="29" s="1"/>
  <c r="P1382" i="29"/>
  <c r="R1382" i="29" s="1"/>
  <c r="P1383" i="29"/>
  <c r="Z1383" i="29" s="1"/>
  <c r="P1384" i="29"/>
  <c r="Z1384" i="29" s="1"/>
  <c r="P1385" i="29"/>
  <c r="P1386" i="29"/>
  <c r="R1386" i="29" s="1"/>
  <c r="P1393" i="29"/>
  <c r="S1393" i="29" s="1"/>
  <c r="P1394" i="29"/>
  <c r="P1395" i="29"/>
  <c r="AC1395" i="29" s="1"/>
  <c r="P1396" i="29"/>
  <c r="Z1396" i="29" s="1"/>
  <c r="P1397" i="29"/>
  <c r="V1397" i="29" s="1"/>
  <c r="P1398" i="29"/>
  <c r="V1398" i="29" s="1"/>
  <c r="P1399" i="29"/>
  <c r="Q1399" i="29" s="1"/>
  <c r="P1400" i="29"/>
  <c r="P1401" i="29"/>
  <c r="AB1401" i="29" s="1"/>
  <c r="P1402" i="29"/>
  <c r="AB1402" i="29" s="1"/>
  <c r="P1403" i="29"/>
  <c r="AC1403" i="29" s="1"/>
  <c r="P1404" i="29"/>
  <c r="R1404" i="29" s="1"/>
  <c r="P1405" i="29"/>
  <c r="R1405" i="29" s="1"/>
  <c r="P1406" i="29"/>
  <c r="T1406" i="29" s="1"/>
  <c r="P1407" i="29"/>
  <c r="P1408" i="29"/>
  <c r="S1408" i="29" s="1"/>
  <c r="P1413" i="29"/>
  <c r="S1413" i="29" s="1"/>
  <c r="P1414" i="29"/>
  <c r="P1415" i="29"/>
  <c r="U1415" i="29" s="1"/>
  <c r="P1416" i="29"/>
  <c r="S1416" i="29" s="1"/>
  <c r="P1417" i="29"/>
  <c r="Z1417" i="29" s="1"/>
  <c r="P1418" i="29"/>
  <c r="V1418" i="29" s="1"/>
  <c r="P1419" i="29"/>
  <c r="R1419" i="29" s="1"/>
  <c r="P1420" i="29"/>
  <c r="P1421" i="29"/>
  <c r="U1421" i="29" s="1"/>
  <c r="P1422" i="29"/>
  <c r="Q1422" i="29" s="1"/>
  <c r="P1423" i="29"/>
  <c r="Y1423" i="29" s="1"/>
  <c r="P1424" i="29"/>
  <c r="Q1424" i="29" s="1"/>
  <c r="P1425" i="29"/>
  <c r="T1425" i="29" s="1"/>
  <c r="P1426" i="29"/>
  <c r="S1426" i="29" s="1"/>
  <c r="P1427" i="29"/>
  <c r="P1428" i="29"/>
  <c r="P1435" i="29"/>
  <c r="S1435" i="29" s="1"/>
  <c r="P1436" i="29"/>
  <c r="P1437" i="29"/>
  <c r="AB1437" i="29" s="1"/>
  <c r="P1438" i="29"/>
  <c r="T1438" i="29" s="1"/>
  <c r="P1439" i="29"/>
  <c r="X1439" i="29" s="1"/>
  <c r="P1440" i="29"/>
  <c r="R1440" i="29" s="1"/>
  <c r="P1441" i="29"/>
  <c r="P1442" i="29"/>
  <c r="AB1442" i="29" s="1"/>
  <c r="P1443" i="29"/>
  <c r="V1443" i="29" s="1"/>
  <c r="P1444" i="29"/>
  <c r="AA1444" i="29" s="1"/>
  <c r="P1445" i="29"/>
  <c r="P1446" i="29"/>
  <c r="Q1446" i="29" s="1"/>
  <c r="P1447" i="29"/>
  <c r="P1448" i="29"/>
  <c r="R1448" i="29" s="1"/>
  <c r="P1449" i="29"/>
  <c r="P1450" i="29"/>
  <c r="S1450" i="29" s="1"/>
  <c r="P1455" i="29"/>
  <c r="S1455" i="29" s="1"/>
  <c r="P1456" i="29"/>
  <c r="Q1456" i="29" s="1"/>
  <c r="P1457" i="29"/>
  <c r="P1458" i="29"/>
  <c r="Y1458" i="29" s="1"/>
  <c r="P1459" i="29"/>
  <c r="R1459" i="29" s="1"/>
  <c r="P1460" i="29"/>
  <c r="Q1460" i="29" s="1"/>
  <c r="P1461" i="29"/>
  <c r="AA1461" i="29" s="1"/>
  <c r="P1462" i="29"/>
  <c r="P1463" i="29"/>
  <c r="P1464" i="29"/>
  <c r="Q1464" i="29" s="1"/>
  <c r="P1465" i="29"/>
  <c r="T1465" i="29" s="1"/>
  <c r="P1466" i="29"/>
  <c r="S1466" i="29" s="1"/>
  <c r="P1467" i="29"/>
  <c r="Y1467" i="29" s="1"/>
  <c r="P1468" i="29"/>
  <c r="Q1468" i="29" s="1"/>
  <c r="P1469" i="29"/>
  <c r="AA1469" i="29" s="1"/>
  <c r="P1470" i="29"/>
  <c r="S1470" i="29" s="1"/>
  <c r="P1477" i="29"/>
  <c r="P1478" i="29"/>
  <c r="Y1478" i="29" s="1"/>
  <c r="P1479" i="29"/>
  <c r="Z1479" i="29" s="1"/>
  <c r="P1480" i="29"/>
  <c r="AB1480" i="29" s="1"/>
  <c r="P1481" i="29"/>
  <c r="T1481" i="29" s="1"/>
  <c r="P1482" i="29"/>
  <c r="AC1482" i="29" s="1"/>
  <c r="P1483" i="29"/>
  <c r="T1483" i="29" s="1"/>
  <c r="P1484" i="29"/>
  <c r="X1484" i="29" s="1"/>
  <c r="P1485" i="29"/>
  <c r="R1485" i="29" s="1"/>
  <c r="P1486" i="29"/>
  <c r="R1486" i="29" s="1"/>
  <c r="P1487" i="29"/>
  <c r="Y1487" i="29" s="1"/>
  <c r="P1488" i="29"/>
  <c r="S1488" i="29" s="1"/>
  <c r="P1489" i="29"/>
  <c r="Q1489" i="29" s="1"/>
  <c r="P1490" i="29"/>
  <c r="Q1490" i="29" s="1"/>
  <c r="P1491" i="29"/>
  <c r="AA1491" i="29" s="1"/>
  <c r="P1492" i="29"/>
  <c r="P1497" i="29"/>
  <c r="S1497" i="29" s="1"/>
  <c r="P1498" i="29"/>
  <c r="R1498" i="29" s="1"/>
  <c r="P1499" i="29"/>
  <c r="Y1499" i="29" s="1"/>
  <c r="P1500" i="29"/>
  <c r="AC1500" i="29" s="1"/>
  <c r="P1501" i="29"/>
  <c r="R1501" i="29" s="1"/>
  <c r="P1502" i="29"/>
  <c r="S1502" i="29" s="1"/>
  <c r="P1503" i="29"/>
  <c r="Q1503" i="29" s="1"/>
  <c r="P1504" i="29"/>
  <c r="X1504" i="29" s="1"/>
  <c r="P1505" i="29"/>
  <c r="Y1505" i="29" s="1"/>
  <c r="P1506" i="29"/>
  <c r="V1506" i="29" s="1"/>
  <c r="P1507" i="29"/>
  <c r="Y1507" i="29" s="1"/>
  <c r="P1508" i="29"/>
  <c r="AC1508" i="29" s="1"/>
  <c r="P1509" i="29"/>
  <c r="R1509" i="29" s="1"/>
  <c r="P1510" i="29"/>
  <c r="R1510" i="29" s="1"/>
  <c r="P1511" i="29"/>
  <c r="Z1511" i="29" s="1"/>
  <c r="P1512" i="29"/>
  <c r="P1519" i="29"/>
  <c r="T1519" i="29" s="1"/>
  <c r="P1520" i="29"/>
  <c r="P1521" i="29"/>
  <c r="Y1521" i="29" s="1"/>
  <c r="P1522" i="29"/>
  <c r="P1523" i="29"/>
  <c r="T1523" i="29" s="1"/>
  <c r="P1524" i="29"/>
  <c r="X1524" i="29" s="1"/>
  <c r="P1525" i="29"/>
  <c r="P1526" i="29"/>
  <c r="P1527" i="29"/>
  <c r="Y1527" i="29" s="1"/>
  <c r="P1528" i="29"/>
  <c r="P1529" i="29"/>
  <c r="Y1529" i="29" s="1"/>
  <c r="P1530" i="29"/>
  <c r="S1530" i="29" s="1"/>
  <c r="P1531" i="29"/>
  <c r="S1531" i="29" s="1"/>
  <c r="P1532" i="29"/>
  <c r="AC1532" i="29" s="1"/>
  <c r="P1533" i="29"/>
  <c r="P1534" i="29"/>
  <c r="Q1534" i="29" s="1"/>
  <c r="P1539" i="29"/>
  <c r="AA1539" i="29" s="1"/>
  <c r="P1540" i="29"/>
  <c r="V1540" i="29" s="1"/>
  <c r="P1541" i="29"/>
  <c r="P1542" i="29"/>
  <c r="U1542" i="29" s="1"/>
  <c r="P1543" i="29"/>
  <c r="Q1543" i="29" s="1"/>
  <c r="P1544" i="29"/>
  <c r="AB1544" i="29" s="1"/>
  <c r="P1545" i="29"/>
  <c r="T1545" i="29" s="1"/>
  <c r="P1546" i="29"/>
  <c r="Q1546" i="29" s="1"/>
  <c r="P1547" i="29"/>
  <c r="T1547" i="29" s="1"/>
  <c r="P1548" i="29"/>
  <c r="S1548" i="29" s="1"/>
  <c r="P1549" i="29"/>
  <c r="Y1549" i="29" s="1"/>
  <c r="P1550" i="29"/>
  <c r="P1551" i="29"/>
  <c r="AC1551" i="29" s="1"/>
  <c r="P1552" i="29"/>
  <c r="AC1552" i="29" s="1"/>
  <c r="P1553" i="29"/>
  <c r="T1553" i="29" s="1"/>
  <c r="P1554" i="29"/>
  <c r="P1561" i="29"/>
  <c r="S1561" i="29" s="1"/>
  <c r="P1562" i="29"/>
  <c r="X1562" i="29" s="1"/>
  <c r="P1563" i="29"/>
  <c r="Y1563" i="29" s="1"/>
  <c r="P1564" i="29"/>
  <c r="S1564" i="29" s="1"/>
  <c r="P1565" i="29"/>
  <c r="P1566" i="29"/>
  <c r="V1566" i="29" s="1"/>
  <c r="P1567" i="29"/>
  <c r="T1567" i="29" s="1"/>
  <c r="P1568" i="29"/>
  <c r="P1569" i="29"/>
  <c r="R1569" i="29" s="1"/>
  <c r="P1570" i="29"/>
  <c r="R1570" i="29" s="1"/>
  <c r="P1571" i="29"/>
  <c r="Y1571" i="29" s="1"/>
  <c r="P1572" i="29"/>
  <c r="Y1572" i="29" s="1"/>
  <c r="P1573" i="29"/>
  <c r="P1574" i="29"/>
  <c r="T1574" i="29" s="1"/>
  <c r="P1575" i="29"/>
  <c r="P1576" i="29"/>
  <c r="Y1576" i="29" s="1"/>
  <c r="P1581" i="29"/>
  <c r="X1581" i="29" s="1"/>
  <c r="P1582" i="29"/>
  <c r="S1582" i="29" s="1"/>
  <c r="P1583" i="29"/>
  <c r="Y1583" i="29" s="1"/>
  <c r="P1584" i="29"/>
  <c r="P1585" i="29"/>
  <c r="Z1585" i="29" s="1"/>
  <c r="P1586" i="29"/>
  <c r="Q1586" i="29" s="1"/>
  <c r="P1587" i="29"/>
  <c r="T1587" i="29" s="1"/>
  <c r="P1588" i="29"/>
  <c r="Q1588" i="29" s="1"/>
  <c r="P1589" i="29"/>
  <c r="P1590" i="29"/>
  <c r="V1590" i="29" s="1"/>
  <c r="P1591" i="29"/>
  <c r="Y1591" i="29" s="1"/>
  <c r="P1592" i="29"/>
  <c r="P1593" i="29"/>
  <c r="Y1593" i="29" s="1"/>
  <c r="P1594" i="29"/>
  <c r="P1595" i="29"/>
  <c r="P1596" i="29"/>
  <c r="Y1596" i="29" s="1"/>
  <c r="P1603" i="29"/>
  <c r="T1603" i="29" s="1"/>
  <c r="P1604" i="29"/>
  <c r="AA1604" i="29" s="1"/>
  <c r="P1605" i="29"/>
  <c r="Y1605" i="29" s="1"/>
  <c r="P1606" i="29"/>
  <c r="P1607" i="29"/>
  <c r="T1607" i="29" s="1"/>
  <c r="P1608" i="29"/>
  <c r="X1608" i="29" s="1"/>
  <c r="P1609" i="29"/>
  <c r="V1609" i="29" s="1"/>
  <c r="P1610" i="29"/>
  <c r="X1610" i="29" s="1"/>
  <c r="P1611" i="29"/>
  <c r="P1612" i="29"/>
  <c r="X1612" i="29" s="1"/>
  <c r="P1613" i="29"/>
  <c r="Y1613" i="29" s="1"/>
  <c r="P1614" i="29"/>
  <c r="S1614" i="29" s="1"/>
  <c r="P1615" i="29"/>
  <c r="R1615" i="29" s="1"/>
  <c r="P1616" i="29"/>
  <c r="T1616" i="29" s="1"/>
  <c r="P1617" i="29"/>
  <c r="P1618" i="29"/>
  <c r="P1623" i="29"/>
  <c r="P1624" i="29"/>
  <c r="P1625" i="29"/>
  <c r="Y1625" i="29" s="1"/>
  <c r="P1626" i="29"/>
  <c r="P1627" i="29"/>
  <c r="P1628" i="29"/>
  <c r="V1628" i="29" s="1"/>
  <c r="P1629" i="29"/>
  <c r="V1629" i="29" s="1"/>
  <c r="P1630" i="29"/>
  <c r="P1631" i="29"/>
  <c r="AA1631" i="29" s="1"/>
  <c r="P1632" i="29"/>
  <c r="X1632" i="29" s="1"/>
  <c r="P1633" i="29"/>
  <c r="Y1633" i="29" s="1"/>
  <c r="P1634" i="29"/>
  <c r="AC1634" i="29" s="1"/>
  <c r="P1635" i="29"/>
  <c r="P1636" i="29"/>
  <c r="T1636" i="29" s="1"/>
  <c r="P1637" i="29"/>
  <c r="P1638" i="29"/>
  <c r="P1645" i="29"/>
  <c r="Y1645" i="29" s="1"/>
  <c r="P1646" i="29"/>
  <c r="U1646" i="29" s="1"/>
  <c r="P1647" i="29"/>
  <c r="Y1647" i="29" s="1"/>
  <c r="P1648" i="29"/>
  <c r="AB1648" i="29" s="1"/>
  <c r="P1649" i="29"/>
  <c r="AB1649" i="29" s="1"/>
  <c r="P1650" i="29"/>
  <c r="R1650" i="29" s="1"/>
  <c r="P1651" i="29"/>
  <c r="T1651" i="29" s="1"/>
  <c r="P1652" i="29"/>
  <c r="P1653" i="29"/>
  <c r="S1653" i="29" s="1"/>
  <c r="P1654" i="29"/>
  <c r="V1654" i="29" s="1"/>
  <c r="P1655" i="29"/>
  <c r="Q1655" i="29" s="1"/>
  <c r="P1656" i="29"/>
  <c r="AB1656" i="29" s="1"/>
  <c r="P1657" i="29"/>
  <c r="T1657" i="29" s="1"/>
  <c r="P1658" i="29"/>
  <c r="T1658" i="29" s="1"/>
  <c r="P1659" i="29"/>
  <c r="Z1659" i="29" s="1"/>
  <c r="P1660" i="29"/>
  <c r="AC1660" i="29" s="1"/>
  <c r="P1665" i="29"/>
  <c r="T1665" i="29" s="1"/>
  <c r="P1666" i="29"/>
  <c r="S1666" i="29" s="1"/>
  <c r="P1667" i="29"/>
  <c r="P1668" i="29"/>
  <c r="AB1668" i="29" s="1"/>
  <c r="P1669" i="29"/>
  <c r="Q1669" i="29" s="1"/>
  <c r="P1670" i="29"/>
  <c r="Q1670" i="29" s="1"/>
  <c r="P1671" i="29"/>
  <c r="R1671" i="29" s="1"/>
  <c r="P1672" i="29"/>
  <c r="P1673" i="29"/>
  <c r="X1673" i="29" s="1"/>
  <c r="P1674" i="29"/>
  <c r="AA1674" i="29" s="1"/>
  <c r="P1675" i="29"/>
  <c r="P1676" i="29"/>
  <c r="P1677" i="29"/>
  <c r="R1677" i="29" s="1"/>
  <c r="P1678" i="29"/>
  <c r="AC1678" i="29" s="1"/>
  <c r="P1679" i="29"/>
  <c r="Y1679" i="29" s="1"/>
  <c r="P1680" i="29"/>
  <c r="U1680" i="29" s="1"/>
  <c r="P1687" i="29"/>
  <c r="Y1687" i="29" s="1"/>
  <c r="P1688" i="29"/>
  <c r="P1689" i="29"/>
  <c r="U1689" i="29" s="1"/>
  <c r="P1690" i="29"/>
  <c r="Z1690" i="29" s="1"/>
  <c r="P1691" i="29"/>
  <c r="Z1691" i="29" s="1"/>
  <c r="P1692" i="29"/>
  <c r="Q1692" i="29" s="1"/>
  <c r="P1693" i="29"/>
  <c r="U1693" i="29" s="1"/>
  <c r="P1694" i="29"/>
  <c r="P1695" i="29"/>
  <c r="R1695" i="29" s="1"/>
  <c r="P1696" i="29"/>
  <c r="R1696" i="29" s="1"/>
  <c r="P1697" i="29"/>
  <c r="Q1697" i="29" s="1"/>
  <c r="P1698" i="29"/>
  <c r="P1699" i="29"/>
  <c r="P1700" i="29"/>
  <c r="S1700" i="29" s="1"/>
  <c r="P1701" i="29"/>
  <c r="V1701" i="29" s="1"/>
  <c r="P1702" i="29"/>
  <c r="P1707" i="29"/>
  <c r="P1708" i="29"/>
  <c r="Q1708" i="29" s="1"/>
  <c r="P1709" i="29"/>
  <c r="P1710" i="29"/>
  <c r="AB1710" i="29" s="1"/>
  <c r="P1711" i="29"/>
  <c r="Y1711" i="29" s="1"/>
  <c r="P1712" i="29"/>
  <c r="P1713" i="29"/>
  <c r="Q1713" i="29" s="1"/>
  <c r="P1714" i="29"/>
  <c r="T1714" i="29" s="1"/>
  <c r="P1715" i="29"/>
  <c r="AA1715" i="29" s="1"/>
  <c r="P1716" i="29"/>
  <c r="V1716" i="29" s="1"/>
  <c r="P1717" i="29"/>
  <c r="S1717" i="29" s="1"/>
  <c r="P1718" i="29"/>
  <c r="R1718" i="29" s="1"/>
  <c r="P1719" i="29"/>
  <c r="R1719" i="29" s="1"/>
  <c r="P1720" i="29"/>
  <c r="T1720" i="29" s="1"/>
  <c r="P1721" i="29"/>
  <c r="P1722" i="29"/>
  <c r="Y1722" i="29" s="1"/>
  <c r="P1729" i="29"/>
  <c r="Z1729" i="29" s="1"/>
  <c r="P1730" i="29"/>
  <c r="Y1730" i="29" s="1"/>
  <c r="P1731" i="29"/>
  <c r="AC1731" i="29" s="1"/>
  <c r="P1732" i="29"/>
  <c r="V1732" i="29" s="1"/>
  <c r="P1733" i="29"/>
  <c r="Z1733" i="29" s="1"/>
  <c r="P1734" i="29"/>
  <c r="T1734" i="29" s="1"/>
  <c r="P1735" i="29"/>
  <c r="P1736" i="29"/>
  <c r="AA1736" i="29" s="1"/>
  <c r="P1737" i="29"/>
  <c r="P1738" i="29"/>
  <c r="Y1738" i="29" s="1"/>
  <c r="P1739" i="29"/>
  <c r="U1739" i="29" s="1"/>
  <c r="P1740" i="29"/>
  <c r="Z1740" i="29" s="1"/>
  <c r="P1741" i="29"/>
  <c r="Q1741" i="29" s="1"/>
  <c r="P1742" i="29"/>
  <c r="R1742" i="29" s="1"/>
  <c r="P1743" i="29"/>
  <c r="U1743" i="29" s="1"/>
  <c r="P1744" i="29"/>
  <c r="P1749" i="29"/>
  <c r="AA1749" i="29" s="1"/>
  <c r="P1750" i="29"/>
  <c r="Y1750" i="29" s="1"/>
  <c r="P1751" i="29"/>
  <c r="Q1751" i="29" s="1"/>
  <c r="P1752" i="29"/>
  <c r="Q1752" i="29" s="1"/>
  <c r="P1753" i="29"/>
  <c r="AA1753" i="29" s="1"/>
  <c r="P1754" i="29"/>
  <c r="AA1754" i="29" s="1"/>
  <c r="P1755" i="29"/>
  <c r="Y1755" i="29" s="1"/>
  <c r="P1756" i="29"/>
  <c r="Y1756" i="29" s="1"/>
  <c r="P1757" i="29"/>
  <c r="S1757" i="29" s="1"/>
  <c r="P1758" i="29"/>
  <c r="Y1758" i="29" s="1"/>
  <c r="P1759" i="29"/>
  <c r="S1759" i="29" s="1"/>
  <c r="P1760" i="29"/>
  <c r="R1760" i="29" s="1"/>
  <c r="P1761" i="29"/>
  <c r="T1761" i="29" s="1"/>
  <c r="P1762" i="29"/>
  <c r="P1763" i="29"/>
  <c r="P1764" i="29"/>
  <c r="T1764" i="29" s="1"/>
  <c r="P1771" i="29"/>
  <c r="X1771" i="29" s="1"/>
  <c r="P1772" i="29"/>
  <c r="Y1772" i="29" s="1"/>
  <c r="P1773" i="29"/>
  <c r="U1773" i="29" s="1"/>
  <c r="P1774" i="29"/>
  <c r="P1775" i="29"/>
  <c r="R1775" i="29" s="1"/>
  <c r="P1776" i="29"/>
  <c r="P1777" i="29"/>
  <c r="Q1777" i="29" s="1"/>
  <c r="P1778" i="29"/>
  <c r="S1778" i="29" s="1"/>
  <c r="P1779" i="29"/>
  <c r="X1779" i="29" s="1"/>
  <c r="P1780" i="29"/>
  <c r="Y1780" i="29" s="1"/>
  <c r="P1781" i="29"/>
  <c r="AC1781" i="29" s="1"/>
  <c r="P1782" i="29"/>
  <c r="R1782" i="29" s="1"/>
  <c r="P1783" i="29"/>
  <c r="T1783" i="29" s="1"/>
  <c r="P1784" i="29"/>
  <c r="V1784" i="29" s="1"/>
  <c r="P1785" i="29"/>
  <c r="Y1785" i="29" s="1"/>
  <c r="P1786" i="29"/>
  <c r="T1786" i="29" s="1"/>
  <c r="P1791" i="29"/>
  <c r="X1791" i="29" s="1"/>
  <c r="P1792" i="29"/>
  <c r="Y1792" i="29" s="1"/>
  <c r="P1793" i="29"/>
  <c r="U1793" i="29" s="1"/>
  <c r="P1794" i="29"/>
  <c r="U1794" i="29" s="1"/>
  <c r="P1795" i="29"/>
  <c r="R1795" i="29" s="1"/>
  <c r="P1796" i="29"/>
  <c r="P1797" i="29"/>
  <c r="Q1797" i="29" s="1"/>
  <c r="P1798" i="29"/>
  <c r="S1798" i="29" s="1"/>
  <c r="P1799" i="29"/>
  <c r="P1800" i="29"/>
  <c r="Y1800" i="29" s="1"/>
  <c r="P1801" i="29"/>
  <c r="Z1801" i="29" s="1"/>
  <c r="P1802" i="29"/>
  <c r="AB1802" i="29" s="1"/>
  <c r="P1803" i="29"/>
  <c r="R1803" i="29" s="1"/>
  <c r="P1804" i="29"/>
  <c r="V1804" i="29" s="1"/>
  <c r="P1805" i="29"/>
  <c r="P1806" i="29"/>
  <c r="T1806" i="29" s="1"/>
  <c r="P1813" i="29"/>
  <c r="X1813" i="29" s="1"/>
  <c r="P1814" i="29"/>
  <c r="Y1814" i="29" s="1"/>
  <c r="P1815" i="29"/>
  <c r="U1815" i="29" s="1"/>
  <c r="P1816" i="29"/>
  <c r="R1816" i="29" s="1"/>
  <c r="P1817" i="29"/>
  <c r="S1817" i="29" s="1"/>
  <c r="P1818" i="29"/>
  <c r="T1818" i="29" s="1"/>
  <c r="P1819" i="29"/>
  <c r="Q1819" i="29" s="1"/>
  <c r="P1820" i="29"/>
  <c r="AA1820" i="29" s="1"/>
  <c r="P1821" i="29"/>
  <c r="P1822" i="29"/>
  <c r="Y1822" i="29" s="1"/>
  <c r="P1823" i="29"/>
  <c r="P1824" i="29"/>
  <c r="Q1824" i="29" s="1"/>
  <c r="P1825" i="29"/>
  <c r="S1825" i="29" s="1"/>
  <c r="P1826" i="29"/>
  <c r="P1827" i="29"/>
  <c r="Q1827" i="29" s="1"/>
  <c r="P1828" i="29"/>
  <c r="R1828" i="29" s="1"/>
  <c r="P1833" i="29"/>
  <c r="X1833" i="29" s="1"/>
  <c r="P1834" i="29"/>
  <c r="Y1834" i="29" s="1"/>
  <c r="P1835" i="29"/>
  <c r="Q1835" i="29" s="1"/>
  <c r="P1836" i="29"/>
  <c r="R1836" i="29" s="1"/>
  <c r="P1837" i="29"/>
  <c r="S1837" i="29" s="1"/>
  <c r="P1838" i="29"/>
  <c r="AC1838" i="29" s="1"/>
  <c r="P1839" i="29"/>
  <c r="P1840" i="29"/>
  <c r="AA1840" i="29" s="1"/>
  <c r="P1841" i="29"/>
  <c r="Y1841" i="29" s="1"/>
  <c r="P1842" i="29"/>
  <c r="Y1842" i="29" s="1"/>
  <c r="P1843" i="29"/>
  <c r="U1843" i="29" s="1"/>
  <c r="P1844" i="29"/>
  <c r="R1844" i="29" s="1"/>
  <c r="P1845" i="29"/>
  <c r="P1846" i="29"/>
  <c r="V1846" i="29" s="1"/>
  <c r="P1847" i="29"/>
  <c r="Q1847" i="29" s="1"/>
  <c r="P1848" i="29"/>
  <c r="R1848" i="29" s="1"/>
  <c r="P1855" i="29"/>
  <c r="X1855" i="29" s="1"/>
  <c r="P1856" i="29"/>
  <c r="Y1856" i="29" s="1"/>
  <c r="P1857" i="29"/>
  <c r="Q1857" i="29" s="1"/>
  <c r="P1858" i="29"/>
  <c r="AA1858" i="29" s="1"/>
  <c r="P1859" i="29"/>
  <c r="Q1859" i="29" s="1"/>
  <c r="P1860" i="29"/>
  <c r="R1860" i="29" s="1"/>
  <c r="P1861" i="29"/>
  <c r="Q1861" i="29" s="1"/>
  <c r="P1862" i="29"/>
  <c r="Y1862" i="29" s="1"/>
  <c r="P1863" i="29"/>
  <c r="Q1863" i="29" s="1"/>
  <c r="P1864" i="29"/>
  <c r="Y1864" i="29" s="1"/>
  <c r="P1865" i="29"/>
  <c r="U1865" i="29" s="1"/>
  <c r="P1866" i="29"/>
  <c r="S1866" i="29" s="1"/>
  <c r="P1867" i="29"/>
  <c r="Q1867" i="29" s="1"/>
  <c r="P1868" i="29"/>
  <c r="V1868" i="29" s="1"/>
  <c r="P1869" i="29"/>
  <c r="Q1869" i="29" s="1"/>
  <c r="P1870" i="29"/>
  <c r="R1870" i="29" s="1"/>
  <c r="P1875" i="29"/>
  <c r="X1875" i="29" s="1"/>
  <c r="P1876" i="29"/>
  <c r="Y1876" i="29" s="1"/>
  <c r="P1877" i="29"/>
  <c r="S1877" i="29" s="1"/>
  <c r="P1878" i="29"/>
  <c r="Q1878" i="29" s="1"/>
  <c r="P1879" i="29"/>
  <c r="R1879" i="29" s="1"/>
  <c r="P1880" i="29"/>
  <c r="P1881" i="29"/>
  <c r="Q1881" i="29" s="1"/>
  <c r="P1882" i="29"/>
  <c r="Y1882" i="29" s="1"/>
  <c r="P1883" i="29"/>
  <c r="Q1883" i="29" s="1"/>
  <c r="P1884" i="29"/>
  <c r="Y1884" i="29" s="1"/>
  <c r="P1885" i="29"/>
  <c r="Q1885" i="29" s="1"/>
  <c r="P1886" i="29"/>
  <c r="U1886" i="29" s="1"/>
  <c r="P1887" i="29"/>
  <c r="P1888" i="29"/>
  <c r="U1888" i="29" s="1"/>
  <c r="P1889" i="29"/>
  <c r="Q1889" i="29" s="1"/>
  <c r="P1890" i="29"/>
  <c r="P1897" i="29"/>
  <c r="Q1897" i="29" s="1"/>
  <c r="P1898" i="29"/>
  <c r="Y1898" i="29" s="1"/>
  <c r="P1899" i="29"/>
  <c r="Q1899" i="29" s="1"/>
  <c r="P1900" i="29"/>
  <c r="P1901" i="29"/>
  <c r="S1901" i="29" s="1"/>
  <c r="P1902" i="29"/>
  <c r="R1902" i="29" s="1"/>
  <c r="P1903" i="29"/>
  <c r="Q1903" i="29" s="1"/>
  <c r="P1904" i="29"/>
  <c r="R1904" i="29" s="1"/>
  <c r="P1905" i="29"/>
  <c r="P1906" i="29"/>
  <c r="Y1906" i="29" s="1"/>
  <c r="P1907" i="29"/>
  <c r="Q1907" i="29" s="1"/>
  <c r="P1908" i="29"/>
  <c r="P1909" i="29"/>
  <c r="Q1909" i="29" s="1"/>
  <c r="P1910" i="29"/>
  <c r="P1911" i="29"/>
  <c r="P1912" i="29"/>
  <c r="T1912" i="29" s="1"/>
  <c r="P1917" i="29"/>
  <c r="X1917" i="29" s="1"/>
  <c r="P1918" i="29"/>
  <c r="Y1918" i="29" s="1"/>
  <c r="P1919" i="29"/>
  <c r="AB1919" i="29" s="1"/>
  <c r="P1920" i="29"/>
  <c r="Q1920" i="29" s="1"/>
  <c r="P1921" i="29"/>
  <c r="S1921" i="29" s="1"/>
  <c r="P1922" i="29"/>
  <c r="P1923" i="29"/>
  <c r="Q1923" i="29" s="1"/>
  <c r="P1924" i="29"/>
  <c r="R1924" i="29" s="1"/>
  <c r="P1925" i="29"/>
  <c r="P1926" i="29"/>
  <c r="Y1926" i="29" s="1"/>
  <c r="P1927" i="29"/>
  <c r="S1927" i="29" s="1"/>
  <c r="P1928" i="29"/>
  <c r="T1928" i="29" s="1"/>
  <c r="P1929" i="29"/>
  <c r="Y1929" i="29" s="1"/>
  <c r="P1930" i="29"/>
  <c r="P1931" i="29"/>
  <c r="P1932" i="29"/>
  <c r="T1932" i="29" s="1"/>
  <c r="P1939" i="29"/>
  <c r="X1939" i="29" s="1"/>
  <c r="P1940" i="29"/>
  <c r="Y1940" i="29" s="1"/>
  <c r="P1941" i="29"/>
  <c r="P1942" i="29"/>
  <c r="Q1942" i="29" s="1"/>
  <c r="P1943" i="29"/>
  <c r="U1943" i="29" s="1"/>
  <c r="P1944" i="29"/>
  <c r="P1945" i="29"/>
  <c r="P1946" i="29"/>
  <c r="P1947" i="29"/>
  <c r="P1948" i="29"/>
  <c r="Y1948" i="29" s="1"/>
  <c r="P1949" i="29"/>
  <c r="S1949" i="29" s="1"/>
  <c r="P1950" i="29"/>
  <c r="Y1950" i="29" s="1"/>
  <c r="P1951" i="29"/>
  <c r="Q1951" i="29" s="1"/>
  <c r="P1952" i="29"/>
  <c r="P1953" i="29"/>
  <c r="P1954" i="29"/>
  <c r="P1959" i="29"/>
  <c r="Q1959" i="29" s="1"/>
  <c r="P1960" i="29"/>
  <c r="Y1960" i="29" s="1"/>
  <c r="P1961" i="29"/>
  <c r="U1961" i="29" s="1"/>
  <c r="P1962" i="29"/>
  <c r="P1963" i="29"/>
  <c r="S1963" i="29" s="1"/>
  <c r="P1964" i="29"/>
  <c r="R1964" i="29" s="1"/>
  <c r="P1965" i="29"/>
  <c r="Q1965" i="29" s="1"/>
  <c r="P1966" i="29"/>
  <c r="S1966" i="29" s="1"/>
  <c r="P1967" i="29"/>
  <c r="Q1967" i="29" s="1"/>
  <c r="P1968" i="29"/>
  <c r="Y1968" i="29" s="1"/>
  <c r="P1969" i="29"/>
  <c r="T1969" i="29" s="1"/>
  <c r="P1970" i="29"/>
  <c r="Z1970" i="29" s="1"/>
  <c r="P1971" i="29"/>
  <c r="S1971" i="29" s="1"/>
  <c r="P1972" i="29"/>
  <c r="P1973" i="29"/>
  <c r="Q1973" i="29" s="1"/>
  <c r="P1974" i="29"/>
  <c r="T1974" i="29" s="1"/>
  <c r="P1981" i="29"/>
  <c r="V1981" i="29" s="1"/>
  <c r="P1982" i="29"/>
  <c r="Y1982" i="29" s="1"/>
  <c r="P1983" i="29"/>
  <c r="X1983" i="29" s="1"/>
  <c r="P1984" i="29"/>
  <c r="P1985" i="29"/>
  <c r="P1986" i="29"/>
  <c r="R1986" i="29" s="1"/>
  <c r="P1987" i="29"/>
  <c r="Q1987" i="29" s="1"/>
  <c r="P1988" i="29"/>
  <c r="T1988" i="29" s="1"/>
  <c r="P1989" i="29"/>
  <c r="Q1989" i="29" s="1"/>
  <c r="P1990" i="29"/>
  <c r="Y1990" i="29" s="1"/>
  <c r="P1991" i="29"/>
  <c r="S1991" i="29" s="1"/>
  <c r="P1992" i="29"/>
  <c r="V1992" i="29" s="1"/>
  <c r="P1993" i="29"/>
  <c r="T1993" i="29" s="1"/>
  <c r="P1994" i="29"/>
  <c r="Y1994" i="29" s="1"/>
  <c r="P1995" i="29"/>
  <c r="P1996" i="29"/>
  <c r="P2001" i="29"/>
  <c r="X2001" i="29" s="1"/>
  <c r="P2002" i="29"/>
  <c r="Y2002" i="29" s="1"/>
  <c r="P2003" i="29"/>
  <c r="U2003" i="29" s="1"/>
  <c r="P2004" i="29"/>
  <c r="Y2004" i="29" s="1"/>
  <c r="P2005" i="29"/>
  <c r="V2005" i="29" s="1"/>
  <c r="P2006" i="29"/>
  <c r="V2006" i="29" s="1"/>
  <c r="P2007" i="29"/>
  <c r="P2008" i="29"/>
  <c r="AA2008" i="29" s="1"/>
  <c r="P2009" i="29"/>
  <c r="Z2009" i="29" s="1"/>
  <c r="P2010" i="29"/>
  <c r="Y2010" i="29" s="1"/>
  <c r="P2011" i="29"/>
  <c r="U2011" i="29" s="1"/>
  <c r="P2012" i="29"/>
  <c r="P2013" i="29"/>
  <c r="P2014" i="29"/>
  <c r="V2014" i="29" s="1"/>
  <c r="P2015" i="29"/>
  <c r="Q2015" i="29" s="1"/>
  <c r="P2016" i="29"/>
  <c r="R2016" i="29" s="1"/>
  <c r="P2023" i="29"/>
  <c r="X2023" i="29" s="1"/>
  <c r="P2024" i="29"/>
  <c r="Y2024" i="29" s="1"/>
  <c r="P2025" i="29"/>
  <c r="P2026" i="29"/>
  <c r="P2027" i="29"/>
  <c r="Z2027" i="29" s="1"/>
  <c r="P2028" i="29"/>
  <c r="V2028" i="29" s="1"/>
  <c r="P2029" i="29"/>
  <c r="P2030" i="29"/>
  <c r="P2031" i="29"/>
  <c r="X2031" i="29" s="1"/>
  <c r="P2032" i="29"/>
  <c r="Y2032" i="29" s="1"/>
  <c r="P2033" i="29"/>
  <c r="U2033" i="29" s="1"/>
  <c r="P2034" i="29"/>
  <c r="U2034" i="29" s="1"/>
  <c r="P2035" i="29"/>
  <c r="X2035" i="29" s="1"/>
  <c r="P2036" i="29"/>
  <c r="P2037" i="29"/>
  <c r="Q2037" i="29" s="1"/>
  <c r="P2038" i="29"/>
  <c r="P2043" i="29"/>
  <c r="X2043" i="29" s="1"/>
  <c r="P2044" i="29"/>
  <c r="Y2044" i="29" s="1"/>
  <c r="P2045" i="29"/>
  <c r="S2045" i="29" s="1"/>
  <c r="P2046" i="29"/>
  <c r="AC2046" i="29" s="1"/>
  <c r="P2047" i="29"/>
  <c r="AB2047" i="29" s="1"/>
  <c r="P2048" i="29"/>
  <c r="V2048" i="29" s="1"/>
  <c r="P2049" i="29"/>
  <c r="P2050" i="29"/>
  <c r="P2051" i="29"/>
  <c r="X2051" i="29" s="1"/>
  <c r="P2052" i="29"/>
  <c r="Y2052" i="29" s="1"/>
  <c r="P2053" i="29"/>
  <c r="Q2053" i="29" s="1"/>
  <c r="P2054" i="29"/>
  <c r="U2054" i="29" s="1"/>
  <c r="P2055" i="29"/>
  <c r="Y2055" i="29" s="1"/>
  <c r="P2056" i="29"/>
  <c r="AC2056" i="29" s="1"/>
  <c r="P2057" i="29"/>
  <c r="Q2057" i="29" s="1"/>
  <c r="P2058" i="29"/>
  <c r="P2065" i="29"/>
  <c r="X2065" i="29" s="1"/>
  <c r="P2066" i="29"/>
  <c r="Q2066" i="29" s="1"/>
  <c r="P2067" i="29"/>
  <c r="Q2067" i="29" s="1"/>
  <c r="P2068" i="29"/>
  <c r="U2068" i="29" s="1"/>
  <c r="P2069" i="29"/>
  <c r="S2069" i="29" s="1"/>
  <c r="P2070" i="29"/>
  <c r="V2070" i="29" s="1"/>
  <c r="P2071" i="29"/>
  <c r="X2071" i="29" s="1"/>
  <c r="P2072" i="29"/>
  <c r="AA2072" i="29" s="1"/>
  <c r="P2073" i="29"/>
  <c r="Q2073" i="29" s="1"/>
  <c r="P2074" i="29"/>
  <c r="P2075" i="29"/>
  <c r="U2075" i="29" s="1"/>
  <c r="P2076" i="29"/>
  <c r="V2076" i="29" s="1"/>
  <c r="P2077" i="29"/>
  <c r="Q2077" i="29" s="1"/>
  <c r="P2078" i="29"/>
  <c r="V2078" i="29" s="1"/>
  <c r="P2079" i="29"/>
  <c r="U2079" i="29" s="1"/>
  <c r="P2080" i="29"/>
  <c r="P2085" i="29"/>
  <c r="U2085" i="29" s="1"/>
  <c r="P2086" i="29"/>
  <c r="Y2086" i="29" s="1"/>
  <c r="P2087" i="29"/>
  <c r="U2087" i="29" s="1"/>
  <c r="P2088" i="29"/>
  <c r="U2088" i="29" s="1"/>
  <c r="P2089" i="29"/>
  <c r="S2089" i="29" s="1"/>
  <c r="P2090" i="29"/>
  <c r="R2090" i="29" s="1"/>
  <c r="P2091" i="29"/>
  <c r="P2092" i="29"/>
  <c r="AA2092" i="29" s="1"/>
  <c r="P2093" i="29"/>
  <c r="X2093" i="29" s="1"/>
  <c r="P2094" i="29"/>
  <c r="Q2094" i="29" s="1"/>
  <c r="P2095" i="29"/>
  <c r="T2095" i="29" s="1"/>
  <c r="P2096" i="29"/>
  <c r="S2096" i="29" s="1"/>
  <c r="P2097" i="29"/>
  <c r="S2097" i="29" s="1"/>
  <c r="P2098" i="29"/>
  <c r="U2098" i="29" s="1"/>
  <c r="P2099" i="29"/>
  <c r="R2099" i="29" s="1"/>
  <c r="P2100" i="29"/>
  <c r="Y2100" i="29" s="1"/>
  <c r="P2107" i="29"/>
  <c r="Q2107" i="29" s="1"/>
  <c r="P2108" i="29"/>
  <c r="P2109" i="29"/>
  <c r="P2110" i="29"/>
  <c r="U2110" i="29" s="1"/>
  <c r="P2111" i="29"/>
  <c r="T2111" i="29" s="1"/>
  <c r="P2112" i="29"/>
  <c r="Y2112" i="29" s="1"/>
  <c r="P2113" i="29"/>
  <c r="P2114" i="29"/>
  <c r="S2114" i="29" s="1"/>
  <c r="P2115" i="29"/>
  <c r="AB2115" i="29" s="1"/>
  <c r="P2116" i="29"/>
  <c r="P2117" i="29"/>
  <c r="P2118" i="29"/>
  <c r="U2118" i="29" s="1"/>
  <c r="P2119" i="29"/>
  <c r="P2120" i="29"/>
  <c r="AC2120" i="29" s="1"/>
  <c r="P2121" i="29"/>
  <c r="AB2121" i="29" s="1"/>
  <c r="P2122" i="29"/>
  <c r="X2122" i="29" s="1"/>
  <c r="P2127" i="29"/>
  <c r="Q2127" i="29" s="1"/>
  <c r="P2128" i="29"/>
  <c r="P2129" i="29"/>
  <c r="S2129" i="29" s="1"/>
  <c r="P2130" i="29"/>
  <c r="S2130" i="29" s="1"/>
  <c r="P2131" i="29"/>
  <c r="P2132" i="29"/>
  <c r="Q2132" i="29" s="1"/>
  <c r="P2133" i="29"/>
  <c r="P2134" i="29"/>
  <c r="R2134" i="29" s="1"/>
  <c r="P2135" i="29"/>
  <c r="R2135" i="29" s="1"/>
  <c r="P2136" i="29"/>
  <c r="Q2136" i="29" s="1"/>
  <c r="P2137" i="29"/>
  <c r="S2137" i="29" s="1"/>
  <c r="P2138" i="29"/>
  <c r="P2139" i="29"/>
  <c r="R2139" i="29" s="1"/>
  <c r="P2140" i="29"/>
  <c r="P2141" i="29"/>
  <c r="R2141" i="29" s="1"/>
  <c r="P2142" i="29"/>
  <c r="P2149" i="29"/>
  <c r="Q2149" i="29" s="1"/>
  <c r="P2150" i="29"/>
  <c r="Z2150" i="29" s="1"/>
  <c r="P2151" i="29"/>
  <c r="P2152" i="29"/>
  <c r="V2152" i="29" s="1"/>
  <c r="P2153" i="29"/>
  <c r="Y2153" i="29" s="1"/>
  <c r="P2154" i="29"/>
  <c r="Q2154" i="29" s="1"/>
  <c r="P2155" i="29"/>
  <c r="S2155" i="29" s="1"/>
  <c r="P2156" i="29"/>
  <c r="AB2156" i="29" s="1"/>
  <c r="P2157" i="29"/>
  <c r="P2158" i="29"/>
  <c r="X2158" i="29" s="1"/>
  <c r="P2159" i="29"/>
  <c r="P2160" i="29"/>
  <c r="R2160" i="29" s="1"/>
  <c r="P2161" i="29"/>
  <c r="AC2161" i="29" s="1"/>
  <c r="P2162" i="29"/>
  <c r="Q2162" i="29" s="1"/>
  <c r="P2163" i="29"/>
  <c r="S2163" i="29" s="1"/>
  <c r="P2164" i="29"/>
  <c r="T2164" i="29" s="1"/>
  <c r="P2169" i="29"/>
  <c r="P2170" i="29"/>
  <c r="T2170" i="29" s="1"/>
  <c r="P2171" i="29"/>
  <c r="P2172" i="29"/>
  <c r="P2173" i="29"/>
  <c r="Y2173" i="29" s="1"/>
  <c r="P2174" i="29"/>
  <c r="U2174" i="29" s="1"/>
  <c r="P2175" i="29"/>
  <c r="V2175" i="29" s="1"/>
  <c r="P2176" i="29"/>
  <c r="S2176" i="29" s="1"/>
  <c r="P2177" i="29"/>
  <c r="P2178" i="29"/>
  <c r="Q2178" i="29" s="1"/>
  <c r="P2179" i="29"/>
  <c r="X2179" i="29" s="1"/>
  <c r="P2180" i="29"/>
  <c r="P2181" i="29"/>
  <c r="U2181" i="29" s="1"/>
  <c r="P2182" i="29"/>
  <c r="S2182" i="29" s="1"/>
  <c r="P2183" i="29"/>
  <c r="P2184" i="29"/>
  <c r="S2184" i="29" s="1"/>
  <c r="P2191" i="29"/>
  <c r="Q2191" i="29" s="1"/>
  <c r="P2192" i="29"/>
  <c r="S2192" i="29" s="1"/>
  <c r="P2193" i="29"/>
  <c r="Y2193" i="29" s="1"/>
  <c r="P2194" i="29"/>
  <c r="T2194" i="29" s="1"/>
  <c r="P2195" i="29"/>
  <c r="T2195" i="29" s="1"/>
  <c r="P2196" i="29"/>
  <c r="Y2196" i="29" s="1"/>
  <c r="P2197" i="29"/>
  <c r="R2197" i="29" s="1"/>
  <c r="P2198" i="29"/>
  <c r="R2198" i="29" s="1"/>
  <c r="P2199" i="29"/>
  <c r="P2200" i="29"/>
  <c r="S2200" i="29" s="1"/>
  <c r="P2201" i="29"/>
  <c r="Y2201" i="29" s="1"/>
  <c r="P2202" i="29"/>
  <c r="P2203" i="29"/>
  <c r="P2204" i="29"/>
  <c r="Q2204" i="29" s="1"/>
  <c r="P2205" i="29"/>
  <c r="P2206" i="29"/>
  <c r="Q2206" i="29" s="1"/>
  <c r="P2211" i="29"/>
  <c r="P2212" i="29"/>
  <c r="S2212" i="29" s="1"/>
  <c r="P2213" i="29"/>
  <c r="Y2213" i="29" s="1"/>
  <c r="P2214" i="29"/>
  <c r="P2215" i="29"/>
  <c r="V2215" i="29" s="1"/>
  <c r="P2216" i="29"/>
  <c r="P2217" i="29"/>
  <c r="T2217" i="29" s="1"/>
  <c r="P2218" i="29"/>
  <c r="R2218" i="29" s="1"/>
  <c r="P2219" i="29"/>
  <c r="P2220" i="29"/>
  <c r="Q2220" i="29" s="1"/>
  <c r="P2221" i="29"/>
  <c r="V2221" i="29" s="1"/>
  <c r="P2222" i="29"/>
  <c r="V2222" i="29" s="1"/>
  <c r="P2223" i="29"/>
  <c r="Y2223" i="29" s="1"/>
  <c r="P2224" i="29"/>
  <c r="S2224" i="29" s="1"/>
  <c r="P2225" i="29"/>
  <c r="P2226" i="29"/>
  <c r="AB2226" i="29" s="1"/>
  <c r="P2233" i="29"/>
  <c r="P2234" i="29"/>
  <c r="S2234" i="29" s="1"/>
  <c r="P2235" i="29"/>
  <c r="Y2235" i="29" s="1"/>
  <c r="P2236" i="29"/>
  <c r="AB2236" i="29" s="1"/>
  <c r="P2237" i="29"/>
  <c r="P2238" i="29"/>
  <c r="P2239" i="29"/>
  <c r="R2239" i="29" s="1"/>
  <c r="P2240" i="29"/>
  <c r="R2240" i="29" s="1"/>
  <c r="P2241" i="29"/>
  <c r="Q2241" i="29" s="1"/>
  <c r="P2242" i="29"/>
  <c r="T2242" i="29" s="1"/>
  <c r="P2243" i="29"/>
  <c r="X2243" i="29" s="1"/>
  <c r="P2244" i="29"/>
  <c r="R2244" i="29" s="1"/>
  <c r="P2245" i="29"/>
  <c r="U2245" i="29" s="1"/>
  <c r="P2246" i="29"/>
  <c r="U2246" i="29" s="1"/>
  <c r="P2247" i="29"/>
  <c r="P2248" i="29"/>
  <c r="Y2248" i="29" s="1"/>
  <c r="P2253" i="29"/>
  <c r="Q2253" i="29" s="1"/>
  <c r="P2254" i="29"/>
  <c r="X2254" i="29" s="1"/>
  <c r="P2255" i="29"/>
  <c r="Y2255" i="29" s="1"/>
  <c r="P2256" i="29"/>
  <c r="T2256" i="29" s="1"/>
  <c r="P2257" i="29"/>
  <c r="T2257" i="29" s="1"/>
  <c r="P2258" i="29"/>
  <c r="P2259" i="29"/>
  <c r="P2260" i="29"/>
  <c r="AC2260" i="29" s="1"/>
  <c r="P2261" i="29"/>
  <c r="Y2261" i="29" s="1"/>
  <c r="P2262" i="29"/>
  <c r="T2262" i="29" s="1"/>
  <c r="P2263" i="29"/>
  <c r="V2263" i="29" s="1"/>
  <c r="P2264" i="29"/>
  <c r="P2265" i="29"/>
  <c r="P2266" i="29"/>
  <c r="P2267" i="29"/>
  <c r="P2268" i="29"/>
  <c r="S2268" i="29" s="1"/>
  <c r="P2275" i="29"/>
  <c r="R2275" i="29" s="1"/>
  <c r="P2276" i="29"/>
  <c r="T2276" i="29" s="1"/>
  <c r="P2277" i="29"/>
  <c r="T2277" i="29" s="1"/>
  <c r="P2278" i="29"/>
  <c r="P2279" i="29"/>
  <c r="R2279" i="29" s="1"/>
  <c r="P2280" i="29"/>
  <c r="T2280" i="29" s="1"/>
  <c r="P2281" i="29"/>
  <c r="AC2281" i="29" s="1"/>
  <c r="P2282" i="29"/>
  <c r="Y2282" i="29" s="1"/>
  <c r="P2283" i="29"/>
  <c r="Y2283" i="29" s="1"/>
  <c r="P2284" i="29"/>
  <c r="Z2284" i="29" s="1"/>
  <c r="P2285" i="29"/>
  <c r="P2286" i="29"/>
  <c r="Q2286" i="29" s="1"/>
  <c r="P2287" i="29"/>
  <c r="Q2287" i="29" s="1"/>
  <c r="P2288" i="29"/>
  <c r="P2289" i="29"/>
  <c r="P2290" i="29"/>
  <c r="U2290" i="29" s="1"/>
  <c r="P2295" i="29"/>
  <c r="AA2295" i="29" s="1"/>
  <c r="P2296" i="29"/>
  <c r="P2297" i="29"/>
  <c r="R2297" i="29" s="1"/>
  <c r="P2298" i="29"/>
  <c r="AA2298" i="29" s="1"/>
  <c r="P2299" i="29"/>
  <c r="Z2299" i="29" s="1"/>
  <c r="P2300" i="29"/>
  <c r="Q2300" i="29" s="1"/>
  <c r="P2301" i="29"/>
  <c r="V2301" i="29" s="1"/>
  <c r="P2302" i="29"/>
  <c r="Q2302" i="29" s="1"/>
  <c r="P2303" i="29"/>
  <c r="P2304" i="29"/>
  <c r="T2304" i="29" s="1"/>
  <c r="P2305" i="29"/>
  <c r="P2306" i="29"/>
  <c r="P2307" i="29"/>
  <c r="AC2307" i="29" s="1"/>
  <c r="P2308" i="29"/>
  <c r="P2309" i="29"/>
  <c r="R2309" i="29" s="1"/>
  <c r="P2310" i="29"/>
  <c r="P2317" i="29"/>
  <c r="Q2317" i="29" s="1"/>
  <c r="P2318" i="29"/>
  <c r="Y2318" i="29" s="1"/>
  <c r="P2319" i="29"/>
  <c r="S2319" i="29" s="1"/>
  <c r="P2320" i="29"/>
  <c r="T2320" i="29" s="1"/>
  <c r="P2321" i="29"/>
  <c r="Q2321" i="29" s="1"/>
  <c r="P2322" i="29"/>
  <c r="S2322" i="29" s="1"/>
  <c r="P2323" i="29"/>
  <c r="P2324" i="29"/>
  <c r="R2324" i="29" s="1"/>
  <c r="P2325" i="29"/>
  <c r="P2326" i="29"/>
  <c r="T2326" i="29" s="1"/>
  <c r="P2327" i="29"/>
  <c r="R2327" i="29" s="1"/>
  <c r="P2328" i="29"/>
  <c r="U2328" i="29" s="1"/>
  <c r="P2329" i="29"/>
  <c r="AA2329" i="29" s="1"/>
  <c r="P2330" i="29"/>
  <c r="P2331" i="29"/>
  <c r="R2331" i="29" s="1"/>
  <c r="P2332" i="29"/>
  <c r="T2332" i="29" s="1"/>
  <c r="P2337" i="29"/>
  <c r="AA2337" i="29" s="1"/>
  <c r="P2338" i="29"/>
  <c r="T2338" i="29" s="1"/>
  <c r="P2339" i="29"/>
  <c r="X2339" i="29" s="1"/>
  <c r="P2340" i="29"/>
  <c r="T2340" i="29" s="1"/>
  <c r="P2341" i="29"/>
  <c r="P2342" i="29"/>
  <c r="P2343" i="29"/>
  <c r="P2344" i="29"/>
  <c r="R2344" i="29" s="1"/>
  <c r="P2345" i="29"/>
  <c r="T2345" i="29" s="1"/>
  <c r="P2346" i="29"/>
  <c r="AB2346" i="29" s="1"/>
  <c r="P2347" i="29"/>
  <c r="P2348" i="29"/>
  <c r="AB2348" i="29" s="1"/>
  <c r="P2349" i="29"/>
  <c r="T2349" i="29" s="1"/>
  <c r="P2350" i="29"/>
  <c r="Q2350" i="29" s="1"/>
  <c r="P2351" i="29"/>
  <c r="P2352" i="29"/>
  <c r="S2352" i="29" s="1"/>
  <c r="P2359" i="29"/>
  <c r="Z2359" i="29" s="1"/>
  <c r="P2360" i="29"/>
  <c r="Q2360" i="29" s="1"/>
  <c r="P2361" i="29"/>
  <c r="P2362" i="29"/>
  <c r="R2362" i="29" s="1"/>
  <c r="P2363" i="29"/>
  <c r="R2363" i="29" s="1"/>
  <c r="P2364" i="29"/>
  <c r="Q2364" i="29" s="1"/>
  <c r="P2365" i="29"/>
  <c r="P2366" i="29"/>
  <c r="P2367" i="29"/>
  <c r="P2368" i="29"/>
  <c r="Q2368" i="29" s="1"/>
  <c r="P2369" i="29"/>
  <c r="P2370" i="29"/>
  <c r="P2371" i="29"/>
  <c r="P2372" i="29"/>
  <c r="Q2372" i="29" s="1"/>
  <c r="P2373" i="29"/>
  <c r="AA2373" i="29" s="1"/>
  <c r="P2374" i="29"/>
  <c r="R2374" i="29" s="1"/>
  <c r="P2379" i="29"/>
  <c r="P2380" i="29"/>
  <c r="Q2380" i="29" s="1"/>
  <c r="P2381" i="29"/>
  <c r="P2382" i="29"/>
  <c r="R2382" i="29" s="1"/>
  <c r="P2383" i="29"/>
  <c r="R2383" i="29" s="1"/>
  <c r="P2384" i="29"/>
  <c r="Y2384" i="29" s="1"/>
  <c r="P2385" i="29"/>
  <c r="R2385" i="29" s="1"/>
  <c r="P2386" i="29"/>
  <c r="R2386" i="29" s="1"/>
  <c r="P2387" i="29"/>
  <c r="P2388" i="29"/>
  <c r="V2388" i="29" s="1"/>
  <c r="P2389" i="29"/>
  <c r="P2390" i="29"/>
  <c r="R2390" i="29" s="1"/>
  <c r="P2391" i="29"/>
  <c r="V2391" i="29" s="1"/>
  <c r="P2392" i="29"/>
  <c r="Y2392" i="29" s="1"/>
  <c r="P2393" i="29"/>
  <c r="P2394" i="29"/>
  <c r="R2394" i="29" s="1"/>
  <c r="P2401" i="29"/>
  <c r="U2401" i="29" s="1"/>
  <c r="P2402" i="29"/>
  <c r="S2402" i="29" s="1"/>
  <c r="P2403" i="29"/>
  <c r="P2404" i="29"/>
  <c r="V2404" i="29" s="1"/>
  <c r="P2405" i="29"/>
  <c r="S2405" i="29" s="1"/>
  <c r="P2406" i="29"/>
  <c r="Q2406" i="29" s="1"/>
  <c r="P2407" i="29"/>
  <c r="Q2407" i="29" s="1"/>
  <c r="P2408" i="29"/>
  <c r="T2408" i="29" s="1"/>
  <c r="P2409" i="29"/>
  <c r="R2409" i="29" s="1"/>
  <c r="P2410" i="29"/>
  <c r="R2410" i="29" s="1"/>
  <c r="P2411" i="29"/>
  <c r="S2411" i="29" s="1"/>
  <c r="P2412" i="29"/>
  <c r="P2413" i="29"/>
  <c r="AA2413" i="29" s="1"/>
  <c r="P2414" i="29"/>
  <c r="Q2414" i="29" s="1"/>
  <c r="P2415" i="29"/>
  <c r="S2415" i="29" s="1"/>
  <c r="P2416" i="29"/>
  <c r="AB2416" i="29" s="1"/>
  <c r="P2421" i="29"/>
  <c r="P2422" i="29"/>
  <c r="S2422" i="29" s="1"/>
  <c r="P2423" i="29"/>
  <c r="P2424" i="29"/>
  <c r="P2425" i="29"/>
  <c r="Q2425" i="29" s="1"/>
  <c r="P2426" i="29"/>
  <c r="Y2426" i="29" s="1"/>
  <c r="P2427" i="29"/>
  <c r="Q2427" i="29" s="1"/>
  <c r="P2428" i="29"/>
  <c r="S2428" i="29" s="1"/>
  <c r="P2429" i="29"/>
  <c r="Q2429" i="29" s="1"/>
  <c r="P2430" i="29"/>
  <c r="S2430" i="29" s="1"/>
  <c r="P2431" i="29"/>
  <c r="P2432" i="29"/>
  <c r="P2433" i="29"/>
  <c r="V2433" i="29" s="1"/>
  <c r="P2434" i="29"/>
  <c r="Y2434" i="29" s="1"/>
  <c r="P2435" i="29"/>
  <c r="P2436" i="29"/>
  <c r="P2443" i="29"/>
  <c r="Z2443" i="29" s="1"/>
  <c r="P2444" i="29"/>
  <c r="V2444" i="29" s="1"/>
  <c r="P2445" i="29"/>
  <c r="P2446" i="29"/>
  <c r="R2446" i="29" s="1"/>
  <c r="P2447" i="29"/>
  <c r="P2448" i="29"/>
  <c r="T2448" i="29" s="1"/>
  <c r="P2449" i="29"/>
  <c r="P2450" i="29"/>
  <c r="U2450" i="29" s="1"/>
  <c r="P2451" i="29"/>
  <c r="Q2451" i="29" s="1"/>
  <c r="P2452" i="29"/>
  <c r="P2453" i="29"/>
  <c r="S2453" i="29" s="1"/>
  <c r="P2454" i="29"/>
  <c r="P2455" i="29"/>
  <c r="X2455" i="29" s="1"/>
  <c r="P2456" i="29"/>
  <c r="Z2456" i="29" s="1"/>
  <c r="P2457" i="29"/>
  <c r="X2457" i="29" s="1"/>
  <c r="P2458" i="29"/>
  <c r="Q2458" i="29" s="1"/>
  <c r="P2463" i="29"/>
  <c r="Q2463" i="29" s="1"/>
  <c r="P2464" i="29"/>
  <c r="V2464" i="29" s="1"/>
  <c r="P2465" i="29"/>
  <c r="S2465" i="29" s="1"/>
  <c r="P2466" i="29"/>
  <c r="V2466" i="29" s="1"/>
  <c r="P2467" i="29"/>
  <c r="T2467" i="29" s="1"/>
  <c r="P2468" i="29"/>
  <c r="Z2468" i="29" s="1"/>
  <c r="P2469" i="29"/>
  <c r="P2470" i="29"/>
  <c r="P2471" i="29"/>
  <c r="Z2471" i="29" s="1"/>
  <c r="P2472" i="29"/>
  <c r="Y2472" i="29" s="1"/>
  <c r="P2473" i="29"/>
  <c r="P2474" i="29"/>
  <c r="V2474" i="29" s="1"/>
  <c r="P2475" i="29"/>
  <c r="X2475" i="29" s="1"/>
  <c r="P2476" i="29"/>
  <c r="T2476" i="29" s="1"/>
  <c r="P2477" i="29"/>
  <c r="X2477" i="29" s="1"/>
  <c r="P2478" i="29"/>
  <c r="P2485" i="29"/>
  <c r="Z2485" i="29" s="1"/>
  <c r="P2486" i="29"/>
  <c r="Q2486" i="29" s="1"/>
  <c r="P2487" i="29"/>
  <c r="P2488" i="29"/>
  <c r="P2489" i="29"/>
  <c r="X2489" i="29" s="1"/>
  <c r="P2490" i="29"/>
  <c r="P2491" i="29"/>
  <c r="AB2491" i="29" s="1"/>
  <c r="P2492" i="29"/>
  <c r="S2492" i="29" s="1"/>
  <c r="P2493" i="29"/>
  <c r="V2493" i="29" s="1"/>
  <c r="P2494" i="29"/>
  <c r="U2494" i="29" s="1"/>
  <c r="P2495" i="29"/>
  <c r="S2495" i="29" s="1"/>
  <c r="P2496" i="29"/>
  <c r="X2496" i="29" s="1"/>
  <c r="P2497" i="29"/>
  <c r="P2498" i="29"/>
  <c r="Z2498" i="29" s="1"/>
  <c r="P2499" i="29"/>
  <c r="X2499" i="29" s="1"/>
  <c r="P2500" i="29"/>
  <c r="V2500" i="29" s="1"/>
  <c r="P2505" i="29"/>
  <c r="Y2505" i="29" s="1"/>
  <c r="P2506" i="29"/>
  <c r="P2507" i="29"/>
  <c r="P2508" i="29"/>
  <c r="R2508" i="29" s="1"/>
  <c r="P2509" i="29"/>
  <c r="X2509" i="29" s="1"/>
  <c r="P2510" i="29"/>
  <c r="T2510" i="29" s="1"/>
  <c r="P2511" i="29"/>
  <c r="P2512" i="29"/>
  <c r="Q2512" i="29" s="1"/>
  <c r="P2513" i="29"/>
  <c r="V2513" i="29" s="1"/>
  <c r="P2514" i="29"/>
  <c r="Q2514" i="29" s="1"/>
  <c r="P2515" i="29"/>
  <c r="S2515" i="29" s="1"/>
  <c r="P2516" i="29"/>
  <c r="S2516" i="29" s="1"/>
  <c r="P2517" i="29"/>
  <c r="P2518" i="29"/>
  <c r="P2519" i="29"/>
  <c r="S2519" i="29" s="1"/>
  <c r="P2520" i="29"/>
  <c r="R2520" i="29" s="1"/>
  <c r="P2527" i="29"/>
  <c r="V2527" i="29" s="1"/>
  <c r="P2528" i="29"/>
  <c r="Q2528" i="29" s="1"/>
  <c r="P2529" i="29"/>
  <c r="P2530" i="29"/>
  <c r="X2530" i="29" s="1"/>
  <c r="P2531" i="29"/>
  <c r="Z2531" i="29" s="1"/>
  <c r="P2532" i="29"/>
  <c r="Y2532" i="29" s="1"/>
  <c r="P2533" i="29"/>
  <c r="P2534" i="29"/>
  <c r="Q2534" i="29" s="1"/>
  <c r="P2535" i="29"/>
  <c r="Y2535" i="29" s="1"/>
  <c r="P2536" i="29"/>
  <c r="P2537" i="29"/>
  <c r="P2538" i="29"/>
  <c r="R2538" i="29" s="1"/>
  <c r="P2539" i="29"/>
  <c r="X2539" i="29" s="1"/>
  <c r="P2540" i="29"/>
  <c r="T2540" i="29" s="1"/>
  <c r="P2541" i="29"/>
  <c r="U2541" i="29" s="1"/>
  <c r="P2542" i="29"/>
  <c r="Q2542" i="29" s="1"/>
  <c r="P2547" i="29"/>
  <c r="R2547" i="29" s="1"/>
  <c r="P2548" i="29"/>
  <c r="U2548" i="29" s="1"/>
  <c r="P2549" i="29"/>
  <c r="P2550" i="29"/>
  <c r="X2550" i="29" s="1"/>
  <c r="P2551" i="29"/>
  <c r="P2552" i="29"/>
  <c r="Q2552" i="29" s="1"/>
  <c r="P2553" i="29"/>
  <c r="R2553" i="29" s="1"/>
  <c r="P2554" i="29"/>
  <c r="AA2554" i="29" s="1"/>
  <c r="P2555" i="29"/>
  <c r="X2555" i="29" s="1"/>
  <c r="P2556" i="29"/>
  <c r="U2556" i="29" s="1"/>
  <c r="P2557" i="29"/>
  <c r="P2558" i="29"/>
  <c r="P2559" i="29"/>
  <c r="R2559" i="29" s="1"/>
  <c r="P2560" i="29"/>
  <c r="Z2560" i="29" s="1"/>
  <c r="P2561" i="29"/>
  <c r="Z2561" i="29" s="1"/>
  <c r="P2562" i="29"/>
  <c r="V2562" i="29" s="1"/>
  <c r="P2569" i="29"/>
  <c r="R2569" i="29" s="1"/>
  <c r="P2570" i="29"/>
  <c r="U2570" i="29" s="1"/>
  <c r="P2571" i="29"/>
  <c r="S2571" i="29" s="1"/>
  <c r="P2572" i="29"/>
  <c r="R2572" i="29" s="1"/>
  <c r="P2573" i="29"/>
  <c r="Q2573" i="29" s="1"/>
  <c r="P2574" i="29"/>
  <c r="Y2574" i="29" s="1"/>
  <c r="P2575" i="29"/>
  <c r="Q2575" i="29" s="1"/>
  <c r="P2576" i="29"/>
  <c r="T2576" i="29" s="1"/>
  <c r="P2577" i="29"/>
  <c r="P2578" i="29"/>
  <c r="U2578" i="29" s="1"/>
  <c r="P2579" i="29"/>
  <c r="S2579" i="29" s="1"/>
  <c r="P2580" i="29"/>
  <c r="P2581" i="29"/>
  <c r="R2581" i="29" s="1"/>
  <c r="P2582" i="29"/>
  <c r="Y2582" i="29" s="1"/>
  <c r="P2583" i="29"/>
  <c r="AA2583" i="29" s="1"/>
  <c r="P2584" i="29"/>
  <c r="AB2584" i="29" s="1"/>
  <c r="P2589" i="29"/>
  <c r="R2589" i="29" s="1"/>
  <c r="P2590" i="29"/>
  <c r="Y2590" i="29" s="1"/>
  <c r="P2591" i="29"/>
  <c r="P2592" i="29"/>
  <c r="R2592" i="29" s="1"/>
  <c r="P2593" i="29"/>
  <c r="P2594" i="29"/>
  <c r="Q2594" i="29" s="1"/>
  <c r="P2595" i="29"/>
  <c r="U2595" i="29" s="1"/>
  <c r="P2596" i="29"/>
  <c r="Q2596" i="29" s="1"/>
  <c r="P2597" i="29"/>
  <c r="V2597" i="29" s="1"/>
  <c r="P2598" i="29"/>
  <c r="U2598" i="29" s="1"/>
  <c r="P2599" i="29"/>
  <c r="P2600" i="29"/>
  <c r="P2601" i="29"/>
  <c r="R2601" i="29" s="1"/>
  <c r="P2602" i="29"/>
  <c r="P2603" i="29"/>
  <c r="AA2603" i="29" s="1"/>
  <c r="P2604" i="29"/>
  <c r="P2611" i="29"/>
  <c r="Y2611" i="29" s="1"/>
  <c r="P2612" i="29"/>
  <c r="P2613" i="29"/>
  <c r="S2613" i="29" s="1"/>
  <c r="P2614" i="29"/>
  <c r="R2614" i="29" s="1"/>
  <c r="P2615" i="29"/>
  <c r="V2615" i="29" s="1"/>
  <c r="P2616" i="29"/>
  <c r="T2616" i="29" s="1"/>
  <c r="P2617" i="29"/>
  <c r="U2617" i="29" s="1"/>
  <c r="P2618" i="29"/>
  <c r="R2618" i="29" s="1"/>
  <c r="P2619" i="29"/>
  <c r="R2619" i="29" s="1"/>
  <c r="P2620" i="29"/>
  <c r="P2621" i="29"/>
  <c r="S2621" i="29" s="1"/>
  <c r="P2622" i="29"/>
  <c r="S2622" i="29" s="1"/>
  <c r="P2623" i="29"/>
  <c r="V2623" i="29" s="1"/>
  <c r="P2624" i="29"/>
  <c r="Y2624" i="29" s="1"/>
  <c r="P2625" i="29"/>
  <c r="T2625" i="29" s="1"/>
  <c r="P2626" i="29"/>
  <c r="V2626" i="29" s="1"/>
  <c r="P2631" i="29"/>
  <c r="R2631" i="29" s="1"/>
  <c r="P2632" i="29"/>
  <c r="T2632" i="29" s="1"/>
  <c r="P2633" i="29"/>
  <c r="P2634" i="29"/>
  <c r="Q2634" i="29" s="1"/>
  <c r="P2635" i="29"/>
  <c r="Q2635" i="29" s="1"/>
  <c r="P2636" i="29"/>
  <c r="T2636" i="29" s="1"/>
  <c r="P2637" i="29"/>
  <c r="X2637" i="29" s="1"/>
  <c r="P2638" i="29"/>
  <c r="R2638" i="29" s="1"/>
  <c r="P2639" i="29"/>
  <c r="Q2639" i="29" s="1"/>
  <c r="P2640" i="29"/>
  <c r="P2641" i="29"/>
  <c r="P2642" i="29"/>
  <c r="X2642" i="29" s="1"/>
  <c r="P2643" i="29"/>
  <c r="T2643" i="29" s="1"/>
  <c r="P2644" i="29"/>
  <c r="Q2644" i="29" s="1"/>
  <c r="P2645" i="29"/>
  <c r="Q2645" i="29" s="1"/>
  <c r="P2646" i="29"/>
  <c r="R2646" i="29" s="1"/>
  <c r="P2653" i="29"/>
  <c r="Q2653" i="29" s="1"/>
  <c r="P2654" i="29"/>
  <c r="Q2654" i="29" s="1"/>
  <c r="P2655" i="29"/>
  <c r="S2655" i="29" s="1"/>
  <c r="P2656" i="29"/>
  <c r="R2656" i="29" s="1"/>
  <c r="P2657" i="29"/>
  <c r="X2657" i="29" s="1"/>
  <c r="P2658" i="29"/>
  <c r="Y2658" i="29" s="1"/>
  <c r="P2659" i="29"/>
  <c r="U2659" i="29" s="1"/>
  <c r="P2660" i="29"/>
  <c r="P2661" i="29"/>
  <c r="Q2661" i="29" s="1"/>
  <c r="P2662" i="29"/>
  <c r="U2662" i="29" s="1"/>
  <c r="P2663" i="29"/>
  <c r="S2663" i="29" s="1"/>
  <c r="P2664" i="29"/>
  <c r="AB2664" i="29" s="1"/>
  <c r="P2665" i="29"/>
  <c r="P2666" i="29"/>
  <c r="Y2666" i="29" s="1"/>
  <c r="P2667" i="29"/>
  <c r="R2667" i="29" s="1"/>
  <c r="P2668" i="29"/>
  <c r="Q2668" i="29" s="1"/>
  <c r="P2673" i="29"/>
  <c r="R2673" i="29" s="1"/>
  <c r="P2674" i="29"/>
  <c r="T2674" i="29" s="1"/>
  <c r="P2675" i="29"/>
  <c r="P2676" i="29"/>
  <c r="P2677" i="29"/>
  <c r="Z2677" i="29" s="1"/>
  <c r="P2678" i="29"/>
  <c r="P2679" i="29"/>
  <c r="P2680" i="29"/>
  <c r="P2681" i="29"/>
  <c r="P2682" i="29"/>
  <c r="U2682" i="29" s="1"/>
  <c r="P2683" i="29"/>
  <c r="S2683" i="29" s="1"/>
  <c r="P2684" i="29"/>
  <c r="P2685" i="29"/>
  <c r="Q2685" i="29" s="1"/>
  <c r="P2686" i="29"/>
  <c r="P2687" i="29"/>
  <c r="T2687" i="29" s="1"/>
  <c r="P2688" i="29"/>
  <c r="P2695" i="29"/>
  <c r="Q2695" i="29" s="1"/>
  <c r="P2696" i="29"/>
  <c r="T2696" i="29" s="1"/>
  <c r="P2697" i="29"/>
  <c r="S2697" i="29" s="1"/>
  <c r="P2698" i="29"/>
  <c r="S2698" i="29" s="1"/>
  <c r="P2699" i="29"/>
  <c r="U2699" i="29" s="1"/>
  <c r="P2700" i="29"/>
  <c r="P2701" i="29"/>
  <c r="P2702" i="29"/>
  <c r="P2703" i="29"/>
  <c r="Q2703" i="29" s="1"/>
  <c r="P2704" i="29"/>
  <c r="AC2704" i="29" s="1"/>
  <c r="P2705" i="29"/>
  <c r="Y2705" i="29" s="1"/>
  <c r="P2706" i="29"/>
  <c r="Q2706" i="29" s="1"/>
  <c r="P2707" i="29"/>
  <c r="P2708" i="29"/>
  <c r="Z2708" i="29" s="1"/>
  <c r="P2709" i="29"/>
  <c r="AB2709" i="29" s="1"/>
  <c r="P2710" i="29"/>
  <c r="V2710" i="29" s="1"/>
  <c r="P2715" i="29"/>
  <c r="Q2715" i="29" s="1"/>
  <c r="P2716" i="29"/>
  <c r="T2716" i="29" s="1"/>
  <c r="P2717" i="29"/>
  <c r="X2717" i="29" s="1"/>
  <c r="P2718" i="29"/>
  <c r="P2719" i="29"/>
  <c r="V2719" i="29" s="1"/>
  <c r="P2720" i="29"/>
  <c r="T2720" i="29" s="1"/>
  <c r="P2721" i="29"/>
  <c r="R2721" i="29" s="1"/>
  <c r="P2722" i="29"/>
  <c r="Q2722" i="29" s="1"/>
  <c r="P2723" i="29"/>
  <c r="R2723" i="29" s="1"/>
  <c r="P2724" i="29"/>
  <c r="P2725" i="29"/>
  <c r="S2725" i="29" s="1"/>
  <c r="P2726" i="29"/>
  <c r="X2726" i="29" s="1"/>
  <c r="P2727" i="29"/>
  <c r="Q2727" i="29" s="1"/>
  <c r="P2728" i="29"/>
  <c r="X2728" i="29" s="1"/>
  <c r="P2729" i="29"/>
  <c r="Q2729" i="29" s="1"/>
  <c r="P2730" i="29"/>
  <c r="T2730" i="29" s="1"/>
  <c r="P2737" i="29"/>
  <c r="Q2737" i="29" s="1"/>
  <c r="P2738" i="29"/>
  <c r="Q2738" i="29" s="1"/>
  <c r="P2739" i="29"/>
  <c r="S2739" i="29" s="1"/>
  <c r="P2740" i="29"/>
  <c r="Q2740" i="29" s="1"/>
  <c r="P2741" i="29"/>
  <c r="V2741" i="29" s="1"/>
  <c r="P2742" i="29"/>
  <c r="AC2742" i="29" s="1"/>
  <c r="P2743" i="29"/>
  <c r="R2743" i="29" s="1"/>
  <c r="P2744" i="29"/>
  <c r="P2745" i="29"/>
  <c r="Y2745" i="29" s="1"/>
  <c r="P2746" i="29"/>
  <c r="S2746" i="29" s="1"/>
  <c r="P2747" i="29"/>
  <c r="X2747" i="29" s="1"/>
  <c r="P2748" i="29"/>
  <c r="P2749" i="29"/>
  <c r="U2749" i="29" s="1"/>
  <c r="P2750" i="29"/>
  <c r="T2750" i="29" s="1"/>
  <c r="P2751" i="29"/>
  <c r="T2751" i="29" s="1"/>
  <c r="P2752" i="29"/>
  <c r="R2752" i="29" s="1"/>
  <c r="P2757" i="29"/>
  <c r="R2757" i="29" s="1"/>
  <c r="P2758" i="29"/>
  <c r="Q2758" i="29" s="1"/>
  <c r="P2759" i="29"/>
  <c r="AC2759" i="29" s="1"/>
  <c r="P2760" i="29"/>
  <c r="Z2760" i="29" s="1"/>
  <c r="P2761" i="29"/>
  <c r="R2761" i="29" s="1"/>
  <c r="P2762" i="29"/>
  <c r="P2763" i="29"/>
  <c r="P2764" i="29"/>
  <c r="AB2764" i="29" s="1"/>
  <c r="P2765" i="29"/>
  <c r="AA2765" i="29" s="1"/>
  <c r="P2766" i="29"/>
  <c r="Y2766" i="29" s="1"/>
  <c r="P2767" i="29"/>
  <c r="V2767" i="29" s="1"/>
  <c r="P2768" i="29"/>
  <c r="P2769" i="29"/>
  <c r="R2769" i="29" s="1"/>
  <c r="P2770" i="29"/>
  <c r="P2771" i="29"/>
  <c r="AB2771" i="29" s="1"/>
  <c r="P2772" i="29"/>
  <c r="S2772" i="29" s="1"/>
  <c r="P2779" i="29"/>
  <c r="Q2779" i="29" s="1"/>
  <c r="P2780" i="29"/>
  <c r="AB2780" i="29" s="1"/>
  <c r="P2781" i="29"/>
  <c r="U2781" i="29" s="1"/>
  <c r="P2782" i="29"/>
  <c r="P2783" i="29"/>
  <c r="Q2783" i="29" s="1"/>
  <c r="P2784" i="29"/>
  <c r="P2785" i="29"/>
  <c r="AC2785" i="29" s="1"/>
  <c r="P2786" i="29"/>
  <c r="T2786" i="29" s="1"/>
  <c r="P2787" i="29"/>
  <c r="R2787" i="29" s="1"/>
  <c r="P2788" i="29"/>
  <c r="P2789" i="29"/>
  <c r="T2789" i="29" s="1"/>
  <c r="P2790" i="29"/>
  <c r="P2791" i="29"/>
  <c r="AA2791" i="29" s="1"/>
  <c r="P2792" i="29"/>
  <c r="Q2792" i="29" s="1"/>
  <c r="P2793" i="29"/>
  <c r="Q2793" i="29" s="1"/>
  <c r="P2794" i="29"/>
  <c r="R2794" i="29" s="1"/>
  <c r="P2799" i="29"/>
  <c r="Z2799" i="29" s="1"/>
  <c r="P2800" i="29"/>
  <c r="P2801" i="29"/>
  <c r="P2802" i="29"/>
  <c r="P2803" i="29"/>
  <c r="Q2803" i="29" s="1"/>
  <c r="P2804" i="29"/>
  <c r="T2804" i="29" s="1"/>
  <c r="P2805" i="29"/>
  <c r="P2806" i="29"/>
  <c r="P2807" i="29"/>
  <c r="R2807" i="29" s="1"/>
  <c r="P2808" i="29"/>
  <c r="Q2808" i="29" s="1"/>
  <c r="P2809" i="29"/>
  <c r="AC2809" i="29" s="1"/>
  <c r="P2810" i="29"/>
  <c r="X2810" i="29" s="1"/>
  <c r="P2811" i="29"/>
  <c r="S2811" i="29" s="1"/>
  <c r="P2812" i="29"/>
  <c r="V2812" i="29" s="1"/>
  <c r="P2813" i="29"/>
  <c r="Q2813" i="29" s="1"/>
  <c r="P2814" i="29"/>
  <c r="Q2814" i="29" s="1"/>
  <c r="P2821" i="29"/>
  <c r="AA2821" i="29" s="1"/>
  <c r="P2822" i="29"/>
  <c r="Z2822" i="29" s="1"/>
  <c r="P2823" i="29"/>
  <c r="S2823" i="29" s="1"/>
  <c r="P2824" i="29"/>
  <c r="P2825" i="29"/>
  <c r="U2825" i="29" s="1"/>
  <c r="P2826" i="29"/>
  <c r="Z2826" i="29" s="1"/>
  <c r="P2827" i="29"/>
  <c r="P2828" i="29"/>
  <c r="AA2828" i="29" s="1"/>
  <c r="P2829" i="29"/>
  <c r="Q2829" i="29" s="1"/>
  <c r="P2830" i="29"/>
  <c r="P2831" i="29"/>
  <c r="V2831" i="29" s="1"/>
  <c r="P2832" i="29"/>
  <c r="P2833" i="29"/>
  <c r="Z2833" i="29" s="1"/>
  <c r="P2834" i="29"/>
  <c r="X2834" i="29" s="1"/>
  <c r="P2835" i="29"/>
  <c r="T2835" i="29" s="1"/>
  <c r="P2836" i="29"/>
  <c r="X2836" i="29" s="1"/>
  <c r="P2841" i="29"/>
  <c r="P2842" i="29"/>
  <c r="R2842" i="29" s="1"/>
  <c r="P2843" i="29"/>
  <c r="Y2843" i="29" s="1"/>
  <c r="P2844" i="29"/>
  <c r="X2844" i="29" s="1"/>
  <c r="P2845" i="29"/>
  <c r="Q2845" i="29" s="1"/>
  <c r="P2846" i="29"/>
  <c r="T2846" i="29" s="1"/>
  <c r="P2847" i="29"/>
  <c r="AA2847" i="29" s="1"/>
  <c r="P2848" i="29"/>
  <c r="Q2848" i="29" s="1"/>
  <c r="P2849" i="29"/>
  <c r="P2850" i="29"/>
  <c r="U2850" i="29" s="1"/>
  <c r="P2851" i="29"/>
  <c r="T2851" i="29" s="1"/>
  <c r="P2852" i="29"/>
  <c r="AB2852" i="29" s="1"/>
  <c r="P2853" i="29"/>
  <c r="P2854" i="29"/>
  <c r="P2855" i="29"/>
  <c r="Q2855" i="29" s="1"/>
  <c r="P2856" i="29"/>
  <c r="Z2856" i="29" s="1"/>
  <c r="P2863" i="29"/>
  <c r="Q2863" i="29" s="1"/>
  <c r="P2864" i="29"/>
  <c r="U2864" i="29" s="1"/>
  <c r="P2865" i="29"/>
  <c r="Y2865" i="29" s="1"/>
  <c r="P2866" i="29"/>
  <c r="Z2866" i="29" s="1"/>
  <c r="P2867" i="29"/>
  <c r="T2867" i="29" s="1"/>
  <c r="P2868" i="29"/>
  <c r="Q2868" i="29" s="1"/>
  <c r="P2869" i="29"/>
  <c r="Q2869" i="29" s="1"/>
  <c r="P2870" i="29"/>
  <c r="R2870" i="29" s="1"/>
  <c r="P2871" i="29"/>
  <c r="V2871" i="29" s="1"/>
  <c r="P2872" i="29"/>
  <c r="S2872" i="29" s="1"/>
  <c r="P2873" i="29"/>
  <c r="S2873" i="29" s="1"/>
  <c r="P2874" i="29"/>
  <c r="X2874" i="29" s="1"/>
  <c r="P2875" i="29"/>
  <c r="S2875" i="29" s="1"/>
  <c r="P2876" i="29"/>
  <c r="Q2876" i="29" s="1"/>
  <c r="P2877" i="29"/>
  <c r="Q2877" i="29" s="1"/>
  <c r="P2878" i="29"/>
  <c r="V2878" i="29" s="1"/>
  <c r="P2883" i="29"/>
  <c r="Q2883" i="29" s="1"/>
  <c r="P2884" i="29"/>
  <c r="AA2884" i="29" s="1"/>
  <c r="P2885" i="29"/>
  <c r="AB2885" i="29" s="1"/>
  <c r="P2886" i="29"/>
  <c r="Y2886" i="29" s="1"/>
  <c r="P2887" i="29"/>
  <c r="X2887" i="29" s="1"/>
  <c r="P2888" i="29"/>
  <c r="Q2888" i="29" s="1"/>
  <c r="P2889" i="29"/>
  <c r="Q2889" i="29" s="1"/>
  <c r="P2890" i="29"/>
  <c r="Q2890" i="29" s="1"/>
  <c r="P2891" i="29"/>
  <c r="Q2891" i="29" s="1"/>
  <c r="P2892" i="29"/>
  <c r="Q2892" i="29" s="1"/>
  <c r="P2893" i="29"/>
  <c r="S2893" i="29" s="1"/>
  <c r="P2894" i="29"/>
  <c r="P2895" i="29"/>
  <c r="R2895" i="29" s="1"/>
  <c r="P2896" i="29"/>
  <c r="V2896" i="29" s="1"/>
  <c r="P2897" i="29"/>
  <c r="Q2897" i="29" s="1"/>
  <c r="P2898" i="29"/>
  <c r="S2898" i="29" s="1"/>
  <c r="E6" i="42"/>
  <c r="E7" i="42"/>
  <c r="Q2874" i="29" l="1"/>
  <c r="AC667" i="29"/>
  <c r="Z2088" i="29"/>
  <c r="S2005" i="29"/>
  <c r="T2534" i="29"/>
  <c r="AC2181" i="29"/>
  <c r="AB2867" i="29"/>
  <c r="AB2408" i="29"/>
  <c r="V2408" i="29"/>
  <c r="AA608" i="29"/>
  <c r="U2256" i="29"/>
  <c r="S2256" i="29"/>
  <c r="S2539" i="29"/>
  <c r="S2496" i="29"/>
  <c r="AA2489" i="29"/>
  <c r="Z2476" i="29"/>
  <c r="Y2415" i="29"/>
  <c r="Z2111" i="29"/>
  <c r="R2534" i="29"/>
  <c r="AC2110" i="29"/>
  <c r="AB1371" i="29"/>
  <c r="AB898" i="29"/>
  <c r="T274" i="29"/>
  <c r="AC2033" i="29"/>
  <c r="AC1629" i="29"/>
  <c r="R898" i="29"/>
  <c r="Z2639" i="29"/>
  <c r="AB2033" i="29"/>
  <c r="X1669" i="29"/>
  <c r="Z688" i="29"/>
  <c r="AC2509" i="29"/>
  <c r="AC2257" i="29"/>
  <c r="X1671" i="29"/>
  <c r="Q942" i="29"/>
  <c r="V2331" i="29"/>
  <c r="AB1383" i="29"/>
  <c r="X190" i="29"/>
  <c r="Y2867" i="29"/>
  <c r="X2541" i="29"/>
  <c r="Y1716" i="29"/>
  <c r="Q923" i="29"/>
  <c r="AA581" i="29"/>
  <c r="S1668" i="29"/>
  <c r="T620" i="29"/>
  <c r="AB283" i="29"/>
  <c r="Z2719" i="29"/>
  <c r="S2889" i="29"/>
  <c r="AB2865" i="29"/>
  <c r="R2719" i="29"/>
  <c r="S2033" i="29"/>
  <c r="S1542" i="29"/>
  <c r="Q2719" i="29"/>
  <c r="R2539" i="29"/>
  <c r="S2095" i="29"/>
  <c r="AB2088" i="29"/>
  <c r="Y748" i="29"/>
  <c r="Z2595" i="29"/>
  <c r="AB2284" i="29"/>
  <c r="AB1969" i="29"/>
  <c r="Y1355" i="29"/>
  <c r="AA1342" i="29"/>
  <c r="T871" i="29"/>
  <c r="AC308" i="29"/>
  <c r="Y104" i="29"/>
  <c r="X2595" i="29"/>
  <c r="AB2562" i="29"/>
  <c r="S2301" i="29"/>
  <c r="T2290" i="29"/>
  <c r="R2068" i="29"/>
  <c r="Z1969" i="29"/>
  <c r="AB1322" i="29"/>
  <c r="AA987" i="29"/>
  <c r="T375" i="29"/>
  <c r="AB314" i="29"/>
  <c r="Y246" i="29"/>
  <c r="AC2846" i="29"/>
  <c r="AB2769" i="29"/>
  <c r="V2752" i="29"/>
  <c r="AC2746" i="29"/>
  <c r="Y2719" i="29"/>
  <c r="Z2657" i="29"/>
  <c r="Z2615" i="29"/>
  <c r="X2520" i="29"/>
  <c r="Z2513" i="29"/>
  <c r="Q2509" i="29"/>
  <c r="T2500" i="29"/>
  <c r="Y2477" i="29"/>
  <c r="S2466" i="29"/>
  <c r="AA2332" i="29"/>
  <c r="Y2328" i="29"/>
  <c r="U2111" i="29"/>
  <c r="AC2500" i="29"/>
  <c r="R2874" i="29"/>
  <c r="R2864" i="29"/>
  <c r="Q2780" i="29"/>
  <c r="S2752" i="29"/>
  <c r="Y2687" i="29"/>
  <c r="S2657" i="29"/>
  <c r="AB2637" i="29"/>
  <c r="AA2572" i="29"/>
  <c r="R2513" i="29"/>
  <c r="R2500" i="29"/>
  <c r="Y2332" i="29"/>
  <c r="AA2175" i="29"/>
  <c r="R2164" i="29"/>
  <c r="Y2136" i="29"/>
  <c r="Y2813" i="29"/>
  <c r="Z2666" i="29"/>
  <c r="AA2659" i="29"/>
  <c r="Z2625" i="29"/>
  <c r="Z2619" i="29"/>
  <c r="V2576" i="29"/>
  <c r="Q2541" i="29"/>
  <c r="AA2486" i="29"/>
  <c r="Q2476" i="29"/>
  <c r="AA2401" i="29"/>
  <c r="AB2340" i="29"/>
  <c r="AA2331" i="29"/>
  <c r="U2220" i="29"/>
  <c r="AA2110" i="29"/>
  <c r="V2895" i="29"/>
  <c r="AA2877" i="29"/>
  <c r="AA2766" i="29"/>
  <c r="Y2659" i="29"/>
  <c r="R2625" i="29"/>
  <c r="S2576" i="29"/>
  <c r="AB2162" i="29"/>
  <c r="R2110" i="29"/>
  <c r="R2766" i="29"/>
  <c r="Z2720" i="29"/>
  <c r="R2634" i="29"/>
  <c r="AC2556" i="29"/>
  <c r="AA2475" i="29"/>
  <c r="AB2374" i="29"/>
  <c r="Z2345" i="29"/>
  <c r="R2875" i="29"/>
  <c r="AC2769" i="29"/>
  <c r="AA2509" i="29"/>
  <c r="U2500" i="29"/>
  <c r="U2489" i="29"/>
  <c r="AB2477" i="29"/>
  <c r="AA2474" i="29"/>
  <c r="Y2456" i="29"/>
  <c r="AA2409" i="29"/>
  <c r="AA2404" i="29"/>
  <c r="V2093" i="29"/>
  <c r="AB2068" i="29"/>
  <c r="Z2033" i="29"/>
  <c r="AB2027" i="29"/>
  <c r="Y2046" i="29"/>
  <c r="S2046" i="29"/>
  <c r="Z1991" i="29"/>
  <c r="X1921" i="29"/>
  <c r="Q1886" i="29"/>
  <c r="Y1806" i="29"/>
  <c r="R1794" i="29"/>
  <c r="Z1783" i="29"/>
  <c r="Z1742" i="29"/>
  <c r="AC1593" i="29"/>
  <c r="AC1586" i="29"/>
  <c r="R1489" i="29"/>
  <c r="S1287" i="29"/>
  <c r="Z1062" i="29"/>
  <c r="R1023" i="29"/>
  <c r="U1029" i="29"/>
  <c r="AC1004" i="29"/>
  <c r="Z987" i="29"/>
  <c r="T1004" i="29"/>
  <c r="Y940" i="29"/>
  <c r="U957" i="29"/>
  <c r="AC898" i="29"/>
  <c r="S871" i="29"/>
  <c r="AA815" i="29"/>
  <c r="R742" i="29"/>
  <c r="AA689" i="29"/>
  <c r="AB625" i="29"/>
  <c r="AA625" i="29"/>
  <c r="X563" i="29"/>
  <c r="Y492" i="29"/>
  <c r="AA439" i="29"/>
  <c r="AB364" i="29"/>
  <c r="AA364" i="29"/>
  <c r="Y364" i="29"/>
  <c r="Y314" i="29"/>
  <c r="T288" i="29"/>
  <c r="U270" i="29"/>
  <c r="X251" i="29"/>
  <c r="Q252" i="29"/>
  <c r="AA251" i="29"/>
  <c r="R75" i="29"/>
  <c r="Z2791" i="29"/>
  <c r="AA2786" i="29"/>
  <c r="AB2642" i="29"/>
  <c r="AB2444" i="29"/>
  <c r="Y2340" i="29"/>
  <c r="S2110" i="29"/>
  <c r="U2093" i="29"/>
  <c r="X2088" i="29"/>
  <c r="AC1843" i="29"/>
  <c r="V1836" i="29"/>
  <c r="AC1817" i="29"/>
  <c r="R1806" i="29"/>
  <c r="U1742" i="29"/>
  <c r="AC1489" i="29"/>
  <c r="AB1255" i="29"/>
  <c r="S1195" i="29"/>
  <c r="R1166" i="29"/>
  <c r="AA1147" i="29"/>
  <c r="T996" i="29"/>
  <c r="X980" i="29"/>
  <c r="X940" i="29"/>
  <c r="T920" i="29"/>
  <c r="T492" i="29"/>
  <c r="R364" i="29"/>
  <c r="X314" i="29"/>
  <c r="T308" i="29"/>
  <c r="U246" i="29"/>
  <c r="U2828" i="29"/>
  <c r="U2803" i="29"/>
  <c r="AC2793" i="29"/>
  <c r="V2791" i="29"/>
  <c r="Z2786" i="29"/>
  <c r="AC2719" i="29"/>
  <c r="V2706" i="29"/>
  <c r="Y2642" i="29"/>
  <c r="Y2561" i="29"/>
  <c r="AA2550" i="29"/>
  <c r="AC2541" i="29"/>
  <c r="AC2539" i="29"/>
  <c r="AA2512" i="29"/>
  <c r="AB2464" i="29"/>
  <c r="Z2455" i="29"/>
  <c r="AA2444" i="29"/>
  <c r="V2340" i="29"/>
  <c r="AB2005" i="29"/>
  <c r="AB1509" i="29"/>
  <c r="AB1489" i="29"/>
  <c r="AB415" i="29"/>
  <c r="AC2444" i="29"/>
  <c r="AB2892" i="29"/>
  <c r="T2828" i="29"/>
  <c r="Y2821" i="29"/>
  <c r="R2803" i="29"/>
  <c r="AA2793" i="29"/>
  <c r="U2791" i="29"/>
  <c r="V2786" i="29"/>
  <c r="Q2730" i="29"/>
  <c r="Y2723" i="29"/>
  <c r="AA2719" i="29"/>
  <c r="AC2699" i="29"/>
  <c r="R2642" i="29"/>
  <c r="AB2617" i="29"/>
  <c r="AC2576" i="29"/>
  <c r="R2561" i="29"/>
  <c r="Y2550" i="29"/>
  <c r="AB2541" i="29"/>
  <c r="U2539" i="29"/>
  <c r="AC2534" i="29"/>
  <c r="T2512" i="29"/>
  <c r="Z2493" i="29"/>
  <c r="AB2467" i="29"/>
  <c r="R2464" i="29"/>
  <c r="V2455" i="29"/>
  <c r="Q2448" i="29"/>
  <c r="Z2444" i="29"/>
  <c r="Y2410" i="29"/>
  <c r="R2402" i="29"/>
  <c r="AB2382" i="29"/>
  <c r="S2364" i="29"/>
  <c r="V2344" i="29"/>
  <c r="Q2340" i="29"/>
  <c r="AB2331" i="29"/>
  <c r="U2244" i="29"/>
  <c r="AA2122" i="29"/>
  <c r="X2111" i="29"/>
  <c r="Q2110" i="29"/>
  <c r="AB2087" i="29"/>
  <c r="AC2034" i="29"/>
  <c r="AC2011" i="29"/>
  <c r="Y2005" i="29"/>
  <c r="AB1961" i="29"/>
  <c r="AA1816" i="29"/>
  <c r="AB1791" i="29"/>
  <c r="T1719" i="29"/>
  <c r="T1656" i="29"/>
  <c r="X1509" i="29"/>
  <c r="AA1497" i="29"/>
  <c r="V1489" i="29"/>
  <c r="AB1424" i="29"/>
  <c r="Z1381" i="29"/>
  <c r="S1371" i="29"/>
  <c r="Z1322" i="29"/>
  <c r="X1234" i="29"/>
  <c r="AC1132" i="29"/>
  <c r="X1006" i="29"/>
  <c r="AC965" i="29"/>
  <c r="U954" i="29"/>
  <c r="U869" i="29"/>
  <c r="AA481" i="29"/>
  <c r="Z415" i="29"/>
  <c r="Z2892" i="29"/>
  <c r="Z2886" i="29"/>
  <c r="S2855" i="29"/>
  <c r="V2821" i="29"/>
  <c r="Z2793" i="29"/>
  <c r="U2786" i="29"/>
  <c r="Q2771" i="29"/>
  <c r="AB2699" i="29"/>
  <c r="AA2657" i="29"/>
  <c r="Y2571" i="29"/>
  <c r="R2550" i="29"/>
  <c r="Y2541" i="29"/>
  <c r="Y2444" i="29"/>
  <c r="Q2426" i="29"/>
  <c r="AA2405" i="29"/>
  <c r="V2297" i="29"/>
  <c r="V2111" i="29"/>
  <c r="X2087" i="29"/>
  <c r="T2005" i="29"/>
  <c r="AB1886" i="29"/>
  <c r="Q1719" i="29"/>
  <c r="AC1701" i="29"/>
  <c r="X1615" i="29"/>
  <c r="T1509" i="29"/>
  <c r="X1502" i="29"/>
  <c r="R1497" i="29"/>
  <c r="S1489" i="29"/>
  <c r="Y1470" i="29"/>
  <c r="Y1424" i="29"/>
  <c r="AC1418" i="29"/>
  <c r="AB1374" i="29"/>
  <c r="R1006" i="29"/>
  <c r="V984" i="29"/>
  <c r="AA965" i="29"/>
  <c r="AB942" i="29"/>
  <c r="Z899" i="29"/>
  <c r="Z736" i="29"/>
  <c r="AC689" i="29"/>
  <c r="X629" i="29"/>
  <c r="AB490" i="29"/>
  <c r="AC459" i="29"/>
  <c r="S285" i="29"/>
  <c r="V244" i="29"/>
  <c r="S2786" i="29"/>
  <c r="V2781" i="29"/>
  <c r="Y2405" i="29"/>
  <c r="AA1886" i="29"/>
  <c r="AC1567" i="29"/>
  <c r="U1470" i="29"/>
  <c r="Y1374" i="29"/>
  <c r="Z1082" i="29"/>
  <c r="U965" i="29"/>
  <c r="AA694" i="29"/>
  <c r="Y2831" i="29"/>
  <c r="X2793" i="29"/>
  <c r="S2699" i="29"/>
  <c r="Z2635" i="29"/>
  <c r="Z2626" i="29"/>
  <c r="Z2616" i="29"/>
  <c r="S2444" i="29"/>
  <c r="AB2114" i="29"/>
  <c r="X2895" i="29"/>
  <c r="R2793" i="29"/>
  <c r="R2786" i="29"/>
  <c r="S2781" i="29"/>
  <c r="AC2721" i="29"/>
  <c r="Q2699" i="29"/>
  <c r="V2657" i="29"/>
  <c r="S2635" i="29"/>
  <c r="X2626" i="29"/>
  <c r="Q2616" i="29"/>
  <c r="S2541" i="29"/>
  <c r="AB2466" i="29"/>
  <c r="Q2444" i="29"/>
  <c r="AB2425" i="29"/>
  <c r="T2405" i="29"/>
  <c r="S2242" i="29"/>
  <c r="AB2182" i="29"/>
  <c r="V2137" i="29"/>
  <c r="Z2068" i="29"/>
  <c r="AC2028" i="29"/>
  <c r="R1886" i="29"/>
  <c r="AA1567" i="29"/>
  <c r="AC1501" i="29"/>
  <c r="T1470" i="29"/>
  <c r="Z1423" i="29"/>
  <c r="X1417" i="29"/>
  <c r="T1398" i="29"/>
  <c r="V1374" i="29"/>
  <c r="AB1320" i="29"/>
  <c r="R1082" i="29"/>
  <c r="Y1023" i="29"/>
  <c r="Q965" i="29"/>
  <c r="Z871" i="29"/>
  <c r="V855" i="29"/>
  <c r="U694" i="29"/>
  <c r="AB563" i="29"/>
  <c r="T493" i="29"/>
  <c r="T450" i="29"/>
  <c r="AC439" i="29"/>
  <c r="Y356" i="29"/>
  <c r="Y190" i="29"/>
  <c r="Y10" i="29"/>
  <c r="AB1927" i="29"/>
  <c r="Z1927" i="29"/>
  <c r="AA1901" i="29"/>
  <c r="AB1882" i="29"/>
  <c r="AB1875" i="29"/>
  <c r="V1875" i="29"/>
  <c r="Z1817" i="29"/>
  <c r="V1844" i="29"/>
  <c r="U1844" i="29"/>
  <c r="AC1815" i="29"/>
  <c r="S1844" i="29"/>
  <c r="Q1793" i="29"/>
  <c r="Y1791" i="29"/>
  <c r="AC1793" i="29"/>
  <c r="Z1779" i="29"/>
  <c r="T1793" i="29"/>
  <c r="Q1742" i="29"/>
  <c r="V1749" i="29"/>
  <c r="AC1754" i="29"/>
  <c r="AA1719" i="29"/>
  <c r="AA1718" i="29"/>
  <c r="AA1692" i="29"/>
  <c r="Y1651" i="29"/>
  <c r="AC1670" i="29"/>
  <c r="V1670" i="29"/>
  <c r="AA1679" i="29"/>
  <c r="T1670" i="29"/>
  <c r="Y1655" i="29"/>
  <c r="S1649" i="29"/>
  <c r="X1679" i="29"/>
  <c r="R1670" i="29"/>
  <c r="AC1648" i="29"/>
  <c r="U1671" i="29"/>
  <c r="Q1629" i="29"/>
  <c r="S1631" i="29"/>
  <c r="U1604" i="29"/>
  <c r="AC1609" i="29"/>
  <c r="AA1629" i="29"/>
  <c r="X1629" i="29"/>
  <c r="T1629" i="29"/>
  <c r="AB1585" i="29"/>
  <c r="X1585" i="29"/>
  <c r="V1585" i="29"/>
  <c r="X1523" i="29"/>
  <c r="AB1539" i="29"/>
  <c r="AC1502" i="29"/>
  <c r="Q1501" i="29"/>
  <c r="Y1489" i="29"/>
  <c r="Z1481" i="29"/>
  <c r="AB1506" i="29"/>
  <c r="AA1502" i="29"/>
  <c r="Z1491" i="29"/>
  <c r="AA1486" i="29"/>
  <c r="AC1509" i="29"/>
  <c r="Y1506" i="29"/>
  <c r="Z1502" i="29"/>
  <c r="X1491" i="29"/>
  <c r="T1489" i="29"/>
  <c r="V1486" i="29"/>
  <c r="T1491" i="29"/>
  <c r="AA1503" i="29"/>
  <c r="AB1501" i="29"/>
  <c r="S1443" i="29"/>
  <c r="R1426" i="29"/>
  <c r="AB1396" i="29"/>
  <c r="AB1426" i="29"/>
  <c r="V1426" i="29"/>
  <c r="S1398" i="29"/>
  <c r="R1363" i="29"/>
  <c r="S1381" i="29"/>
  <c r="Y1371" i="29"/>
  <c r="U1355" i="29"/>
  <c r="AC1384" i="29"/>
  <c r="X1382" i="29"/>
  <c r="X1320" i="29"/>
  <c r="AA1315" i="29"/>
  <c r="V1320" i="29"/>
  <c r="Y1315" i="29"/>
  <c r="Y1333" i="29"/>
  <c r="Q1320" i="29"/>
  <c r="R1315" i="29"/>
  <c r="V1322" i="29"/>
  <c r="AC1313" i="29"/>
  <c r="Y1313" i="29"/>
  <c r="AC1270" i="29"/>
  <c r="AA1301" i="29"/>
  <c r="AC1272" i="29"/>
  <c r="Q1250" i="29"/>
  <c r="AC1234" i="29"/>
  <c r="AA1231" i="29"/>
  <c r="Y1259" i="29"/>
  <c r="Z1255" i="29"/>
  <c r="U1259" i="29"/>
  <c r="AC1233" i="29"/>
  <c r="Z1233" i="29"/>
  <c r="AC1247" i="29"/>
  <c r="U1233" i="29"/>
  <c r="AC1257" i="29"/>
  <c r="AB1213" i="29"/>
  <c r="AC1188" i="29"/>
  <c r="U1190" i="29"/>
  <c r="R1190" i="29"/>
  <c r="R1175" i="29"/>
  <c r="U1169" i="29"/>
  <c r="AB1167" i="29"/>
  <c r="R1147" i="29"/>
  <c r="Y1167" i="29"/>
  <c r="AB1163" i="29"/>
  <c r="U1171" i="29"/>
  <c r="U1167" i="29"/>
  <c r="AA1151" i="29"/>
  <c r="S1167" i="29"/>
  <c r="R1124" i="29"/>
  <c r="AB1120" i="29"/>
  <c r="Y1122" i="29"/>
  <c r="Z1114" i="29"/>
  <c r="Z1104" i="29"/>
  <c r="U1122" i="29"/>
  <c r="U1114" i="29"/>
  <c r="R1126" i="29"/>
  <c r="T1122" i="29"/>
  <c r="T1114" i="29"/>
  <c r="AA1108" i="29"/>
  <c r="Y1103" i="29"/>
  <c r="V1103" i="29"/>
  <c r="AC1107" i="29"/>
  <c r="T1103" i="29"/>
  <c r="S1066" i="29"/>
  <c r="AC1088" i="29"/>
  <c r="AB1057" i="29"/>
  <c r="R1057" i="29"/>
  <c r="Q1092" i="29"/>
  <c r="V1028" i="29"/>
  <c r="AB1048" i="29"/>
  <c r="R1028" i="29"/>
  <c r="R1029" i="29"/>
  <c r="AC1021" i="29"/>
  <c r="Y1045" i="29"/>
  <c r="AC1028" i="29"/>
  <c r="AB1028" i="29"/>
  <c r="AA1028" i="29"/>
  <c r="AA1000" i="29"/>
  <c r="S987" i="29"/>
  <c r="AB1004" i="29"/>
  <c r="AC993" i="29"/>
  <c r="AC986" i="29"/>
  <c r="Z986" i="29"/>
  <c r="Y987" i="29"/>
  <c r="Q962" i="29"/>
  <c r="AC931" i="29"/>
  <c r="Z936" i="29"/>
  <c r="AC962" i="29"/>
  <c r="X901" i="29"/>
  <c r="V900" i="29"/>
  <c r="X899" i="29"/>
  <c r="U899" i="29"/>
  <c r="Y901" i="29"/>
  <c r="Z868" i="29"/>
  <c r="AA882" i="29"/>
  <c r="Q868" i="29"/>
  <c r="AA869" i="29"/>
  <c r="X867" i="29"/>
  <c r="AC851" i="29"/>
  <c r="Z869" i="29"/>
  <c r="V867" i="29"/>
  <c r="R851" i="29"/>
  <c r="AC871" i="29"/>
  <c r="Y869" i="29"/>
  <c r="U867" i="29"/>
  <c r="Y834" i="29"/>
  <c r="Y818" i="29"/>
  <c r="S826" i="29"/>
  <c r="Z817" i="29"/>
  <c r="S817" i="29"/>
  <c r="V820" i="29"/>
  <c r="U820" i="29"/>
  <c r="AA736" i="29"/>
  <c r="S736" i="29"/>
  <c r="Z689" i="29"/>
  <c r="Y689" i="29"/>
  <c r="AC709" i="29"/>
  <c r="X689" i="29"/>
  <c r="T689" i="29"/>
  <c r="S689" i="29"/>
  <c r="AA672" i="29"/>
  <c r="S603" i="29"/>
  <c r="U625" i="29"/>
  <c r="Y605" i="29"/>
  <c r="AC578" i="29"/>
  <c r="S555" i="29"/>
  <c r="AB574" i="29"/>
  <c r="AC563" i="29"/>
  <c r="V586" i="29"/>
  <c r="Q523" i="29"/>
  <c r="AB55" i="29"/>
  <c r="X73" i="29"/>
  <c r="T481" i="29"/>
  <c r="Q481" i="29"/>
  <c r="R482" i="29"/>
  <c r="T472" i="29"/>
  <c r="U481" i="29"/>
  <c r="V451" i="29"/>
  <c r="X457" i="29"/>
  <c r="T451" i="29"/>
  <c r="Y441" i="29"/>
  <c r="X449" i="29"/>
  <c r="Q439" i="29"/>
  <c r="AA390" i="29"/>
  <c r="Y393" i="29"/>
  <c r="AC415" i="29"/>
  <c r="AB357" i="29"/>
  <c r="Y357" i="29"/>
  <c r="X377" i="29"/>
  <c r="Y327" i="29"/>
  <c r="V314" i="29"/>
  <c r="V327" i="29"/>
  <c r="AC315" i="29"/>
  <c r="AC330" i="29"/>
  <c r="R315" i="29"/>
  <c r="X330" i="29"/>
  <c r="V283" i="29"/>
  <c r="R274" i="29"/>
  <c r="Q292" i="29"/>
  <c r="X266" i="29"/>
  <c r="R280" i="29"/>
  <c r="AC265" i="29"/>
  <c r="AA265" i="29"/>
  <c r="AC283" i="29"/>
  <c r="V265" i="29"/>
  <c r="AB251" i="29"/>
  <c r="AC244" i="29"/>
  <c r="Q251" i="29"/>
  <c r="S243" i="29"/>
  <c r="Y232" i="29"/>
  <c r="Z252" i="29"/>
  <c r="AC245" i="29"/>
  <c r="Y252" i="29"/>
  <c r="Z245" i="29"/>
  <c r="T245" i="29"/>
  <c r="V187" i="29"/>
  <c r="T190" i="29"/>
  <c r="AA125" i="29"/>
  <c r="Z53" i="29"/>
  <c r="U58" i="29"/>
  <c r="AA12" i="29"/>
  <c r="U2421" i="29"/>
  <c r="R2421" i="29"/>
  <c r="AA1575" i="29"/>
  <c r="Q1575" i="29"/>
  <c r="R1637" i="29"/>
  <c r="AA1637" i="29"/>
  <c r="V2898" i="29"/>
  <c r="AC2828" i="29"/>
  <c r="AB2889" i="29"/>
  <c r="Q2878" i="29"/>
  <c r="AB2874" i="29"/>
  <c r="S2825" i="29"/>
  <c r="Y2808" i="29"/>
  <c r="R2783" i="29"/>
  <c r="AA2783" i="29"/>
  <c r="Q2768" i="29"/>
  <c r="Y2768" i="29"/>
  <c r="AA2768" i="29"/>
  <c r="AC2762" i="29"/>
  <c r="X2762" i="29"/>
  <c r="V2762" i="29"/>
  <c r="Y2449" i="29"/>
  <c r="T2449" i="29"/>
  <c r="Z2449" i="29"/>
  <c r="AA2449" i="29"/>
  <c r="S2449" i="29"/>
  <c r="S2403" i="29"/>
  <c r="Y2403" i="29"/>
  <c r="Q1802" i="29"/>
  <c r="S1802" i="29"/>
  <c r="U1802" i="29"/>
  <c r="V1802" i="29"/>
  <c r="X1802" i="29"/>
  <c r="Y1802" i="29"/>
  <c r="AA1802" i="29"/>
  <c r="R1802" i="29"/>
  <c r="AC1802" i="29"/>
  <c r="V1617" i="29"/>
  <c r="Y1617" i="29"/>
  <c r="AC1617" i="29"/>
  <c r="R1617" i="29"/>
  <c r="U2744" i="29"/>
  <c r="Q2744" i="29"/>
  <c r="T2744" i="29"/>
  <c r="Q1735" i="29"/>
  <c r="Y1735" i="29"/>
  <c r="S2447" i="29"/>
  <c r="U2447" i="29"/>
  <c r="AB2447" i="29"/>
  <c r="AC2447" i="29"/>
  <c r="R2447" i="29"/>
  <c r="AB1626" i="29"/>
  <c r="AC1626" i="29"/>
  <c r="S1626" i="29"/>
  <c r="U1573" i="29"/>
  <c r="V1573" i="29"/>
  <c r="Z1573" i="29"/>
  <c r="T1573" i="29"/>
  <c r="X1528" i="29"/>
  <c r="R1528" i="29"/>
  <c r="V2852" i="29"/>
  <c r="S2852" i="29"/>
  <c r="R2828" i="29"/>
  <c r="Z2828" i="29"/>
  <c r="AB2895" i="29"/>
  <c r="Z2887" i="29"/>
  <c r="AC2878" i="29"/>
  <c r="T2805" i="29"/>
  <c r="Q2805" i="29"/>
  <c r="Q2788" i="29"/>
  <c r="AA2788" i="29"/>
  <c r="T2554" i="29"/>
  <c r="R2554" i="29"/>
  <c r="AC2554" i="29"/>
  <c r="S2554" i="29"/>
  <c r="U2554" i="29"/>
  <c r="X2554" i="29"/>
  <c r="Y2554" i="29"/>
  <c r="Z2554" i="29"/>
  <c r="Q2554" i="29"/>
  <c r="AB2554" i="29"/>
  <c r="R2387" i="29"/>
  <c r="Z2387" i="29"/>
  <c r="Y2387" i="29"/>
  <c r="Y1972" i="29"/>
  <c r="AA1972" i="29"/>
  <c r="S1908" i="29"/>
  <c r="AC1908" i="29"/>
  <c r="V1908" i="29"/>
  <c r="Q1698" i="29"/>
  <c r="AC1698" i="29"/>
  <c r="S1698" i="29"/>
  <c r="T1595" i="29"/>
  <c r="R1595" i="29"/>
  <c r="Z1447" i="29"/>
  <c r="AC1447" i="29"/>
  <c r="AB1447" i="29"/>
  <c r="Q2846" i="29"/>
  <c r="Z2846" i="29"/>
  <c r="Y2895" i="29"/>
  <c r="U2887" i="29"/>
  <c r="AB2878" i="29"/>
  <c r="R2856" i="29"/>
  <c r="AB2856" i="29"/>
  <c r="Z2844" i="29"/>
  <c r="X2826" i="29"/>
  <c r="X2580" i="29"/>
  <c r="S2580" i="29"/>
  <c r="AA2580" i="29"/>
  <c r="AB2580" i="29"/>
  <c r="R2580" i="29"/>
  <c r="X2558" i="29"/>
  <c r="V2558" i="29"/>
  <c r="R2558" i="29"/>
  <c r="V2452" i="29"/>
  <c r="AB2452" i="29"/>
  <c r="Y2202" i="29"/>
  <c r="S2202" i="29"/>
  <c r="Z2202" i="29"/>
  <c r="Q2202" i="29"/>
  <c r="T2878" i="29"/>
  <c r="Q2826" i="29"/>
  <c r="U2804" i="29"/>
  <c r="X2804" i="29"/>
  <c r="T2784" i="29"/>
  <c r="U2784" i="29"/>
  <c r="R1762" i="29"/>
  <c r="AC1762" i="29"/>
  <c r="AB1707" i="29"/>
  <c r="V1707" i="29"/>
  <c r="T1606" i="29"/>
  <c r="AB1606" i="29"/>
  <c r="Q1512" i="29"/>
  <c r="X1512" i="29"/>
  <c r="X2517" i="29"/>
  <c r="AC2517" i="29"/>
  <c r="Y2517" i="29"/>
  <c r="R2238" i="29"/>
  <c r="AC2238" i="29"/>
  <c r="U2025" i="29"/>
  <c r="AB2025" i="29"/>
  <c r="T2025" i="29"/>
  <c r="S2878" i="29"/>
  <c r="AA2808" i="29"/>
  <c r="U2780" i="29"/>
  <c r="Z2780" i="29"/>
  <c r="S2763" i="29"/>
  <c r="AA2763" i="29"/>
  <c r="AB2684" i="29"/>
  <c r="R2684" i="29"/>
  <c r="S2684" i="29"/>
  <c r="Q2684" i="29"/>
  <c r="V2412" i="29"/>
  <c r="R2412" i="29"/>
  <c r="V1952" i="29"/>
  <c r="U1952" i="29"/>
  <c r="R1952" i="29"/>
  <c r="V1826" i="29"/>
  <c r="AC1826" i="29"/>
  <c r="R1611" i="29"/>
  <c r="Y1611" i="29"/>
  <c r="Y2730" i="29"/>
  <c r="AB2687" i="29"/>
  <c r="Y2576" i="29"/>
  <c r="AC2408" i="29"/>
  <c r="T2301" i="29"/>
  <c r="AA2088" i="29"/>
  <c r="AC2087" i="29"/>
  <c r="AB1783" i="29"/>
  <c r="AA1779" i="29"/>
  <c r="AB1631" i="29"/>
  <c r="Y1523" i="29"/>
  <c r="Y1502" i="29"/>
  <c r="Z1291" i="29"/>
  <c r="R1291" i="29"/>
  <c r="Z1109" i="29"/>
  <c r="AA1109" i="29"/>
  <c r="S1109" i="29"/>
  <c r="Y1109" i="29"/>
  <c r="X946" i="29"/>
  <c r="Z946" i="29"/>
  <c r="R877" i="29"/>
  <c r="V877" i="29"/>
  <c r="Y877" i="29"/>
  <c r="Q877" i="29"/>
  <c r="T877" i="29"/>
  <c r="T849" i="29"/>
  <c r="AA849" i="29"/>
  <c r="S701" i="29"/>
  <c r="V701" i="29"/>
  <c r="AB701" i="29"/>
  <c r="V575" i="29"/>
  <c r="Z575" i="29"/>
  <c r="Q388" i="29"/>
  <c r="Z388" i="29"/>
  <c r="AA388" i="29"/>
  <c r="AB388" i="29"/>
  <c r="R388" i="29"/>
  <c r="S388" i="29"/>
  <c r="T82" i="29"/>
  <c r="Z82" i="29"/>
  <c r="AA82" i="29"/>
  <c r="AB82" i="29"/>
  <c r="R82" i="29"/>
  <c r="Y82" i="29"/>
  <c r="T978" i="29"/>
  <c r="AB978" i="29"/>
  <c r="AC978" i="29"/>
  <c r="S978" i="29"/>
  <c r="Z978" i="29"/>
  <c r="Z922" i="29"/>
  <c r="T922" i="29"/>
  <c r="X643" i="29"/>
  <c r="T643" i="29"/>
  <c r="X316" i="29"/>
  <c r="R316" i="29"/>
  <c r="Y316" i="29"/>
  <c r="T2811" i="29"/>
  <c r="R2791" i="29"/>
  <c r="AB2786" i="29"/>
  <c r="Q2786" i="29"/>
  <c r="AC2761" i="29"/>
  <c r="AA2740" i="29"/>
  <c r="Q2687" i="29"/>
  <c r="Z2659" i="29"/>
  <c r="Y2657" i="29"/>
  <c r="Y2654" i="29"/>
  <c r="Z2642" i="29"/>
  <c r="U2639" i="29"/>
  <c r="Y2635" i="29"/>
  <c r="AC2626" i="29"/>
  <c r="Y2616" i="29"/>
  <c r="U2576" i="29"/>
  <c r="T2561" i="29"/>
  <c r="AB2509" i="29"/>
  <c r="Q2493" i="29"/>
  <c r="AC2477" i="29"/>
  <c r="Y2455" i="29"/>
  <c r="AA2451" i="29"/>
  <c r="Z2448" i="29"/>
  <c r="R2444" i="29"/>
  <c r="Y2408" i="29"/>
  <c r="U2405" i="29"/>
  <c r="Y2402" i="29"/>
  <c r="X2386" i="29"/>
  <c r="Z2380" i="29"/>
  <c r="Q2345" i="29"/>
  <c r="Y2331" i="29"/>
  <c r="R2301" i="29"/>
  <c r="U2242" i="29"/>
  <c r="X2224" i="29"/>
  <c r="AB2141" i="29"/>
  <c r="AB2110" i="29"/>
  <c r="AC2095" i="29"/>
  <c r="Y2088" i="29"/>
  <c r="Z2087" i="29"/>
  <c r="AA1971" i="29"/>
  <c r="AA1963" i="29"/>
  <c r="Y1959" i="29"/>
  <c r="AC1951" i="29"/>
  <c r="U1921" i="29"/>
  <c r="S1907" i="29"/>
  <c r="Z1901" i="29"/>
  <c r="S1875" i="29"/>
  <c r="AB1843" i="29"/>
  <c r="Z1825" i="29"/>
  <c r="AC1801" i="29"/>
  <c r="AB1794" i="29"/>
  <c r="V1779" i="29"/>
  <c r="S1739" i="29"/>
  <c r="Z1718" i="29"/>
  <c r="AB1708" i="29"/>
  <c r="Q1679" i="29"/>
  <c r="AA1670" i="29"/>
  <c r="T1659" i="29"/>
  <c r="R1631" i="29"/>
  <c r="AA1574" i="29"/>
  <c r="Y1542" i="29"/>
  <c r="R1523" i="29"/>
  <c r="R1511" i="29"/>
  <c r="S1509" i="29"/>
  <c r="U1502" i="29"/>
  <c r="Z1468" i="29"/>
  <c r="AC1446" i="29"/>
  <c r="AA1418" i="29"/>
  <c r="T1249" i="29"/>
  <c r="U1249" i="29"/>
  <c r="Z1249" i="29"/>
  <c r="Z1080" i="29"/>
  <c r="Y1080" i="29"/>
  <c r="AC1080" i="29"/>
  <c r="Q1080" i="29"/>
  <c r="S1080" i="29"/>
  <c r="R706" i="29"/>
  <c r="Y706" i="29"/>
  <c r="V606" i="29"/>
  <c r="AB606" i="29"/>
  <c r="AC606" i="29"/>
  <c r="S606" i="29"/>
  <c r="Y606" i="29"/>
  <c r="V154" i="29"/>
  <c r="AC154" i="29"/>
  <c r="Q2791" i="29"/>
  <c r="S2761" i="29"/>
  <c r="V2740" i="29"/>
  <c r="AC2729" i="29"/>
  <c r="Z2004" i="29"/>
  <c r="Q1993" i="29"/>
  <c r="AA1988" i="29"/>
  <c r="X1971" i="29"/>
  <c r="Z1963" i="29"/>
  <c r="Z1951" i="29"/>
  <c r="AC1909" i="29"/>
  <c r="V1901" i="29"/>
  <c r="R1875" i="29"/>
  <c r="AC1844" i="29"/>
  <c r="Z1843" i="29"/>
  <c r="X1825" i="29"/>
  <c r="U1779" i="29"/>
  <c r="AA1741" i="29"/>
  <c r="T1718" i="29"/>
  <c r="AA1708" i="29"/>
  <c r="Y1670" i="29"/>
  <c r="AA1654" i="29"/>
  <c r="AC1628" i="29"/>
  <c r="Z1574" i="29"/>
  <c r="T1502" i="29"/>
  <c r="AC1483" i="29"/>
  <c r="Y1446" i="29"/>
  <c r="U1437" i="29"/>
  <c r="AC1437" i="29"/>
  <c r="Q1383" i="29"/>
  <c r="Y1383" i="29"/>
  <c r="Q1365" i="29"/>
  <c r="U1365" i="29"/>
  <c r="R1162" i="29"/>
  <c r="S1162" i="29"/>
  <c r="AB228" i="29"/>
  <c r="AA228" i="29"/>
  <c r="AA2771" i="29"/>
  <c r="AA2729" i="29"/>
  <c r="AA2723" i="29"/>
  <c r="X2659" i="29"/>
  <c r="U2657" i="29"/>
  <c r="S2642" i="29"/>
  <c r="Y2626" i="29"/>
  <c r="R2576" i="29"/>
  <c r="X2542" i="29"/>
  <c r="Y2514" i="29"/>
  <c r="Y2512" i="29"/>
  <c r="S2509" i="29"/>
  <c r="Y2500" i="29"/>
  <c r="Z2477" i="29"/>
  <c r="AA2466" i="29"/>
  <c r="U2458" i="29"/>
  <c r="R2455" i="29"/>
  <c r="Q2415" i="29"/>
  <c r="Q2408" i="29"/>
  <c r="AC2344" i="29"/>
  <c r="AA2340" i="29"/>
  <c r="AB2332" i="29"/>
  <c r="T2181" i="29"/>
  <c r="AB2158" i="29"/>
  <c r="AB2135" i="29"/>
  <c r="AB2130" i="29"/>
  <c r="U2122" i="29"/>
  <c r="Y2111" i="29"/>
  <c r="Z2110" i="29"/>
  <c r="Z2089" i="29"/>
  <c r="V2088" i="29"/>
  <c r="T2087" i="29"/>
  <c r="Y2053" i="29"/>
  <c r="AC2047" i="29"/>
  <c r="AA2034" i="29"/>
  <c r="X2027" i="29"/>
  <c r="AA2016" i="29"/>
  <c r="Y2011" i="29"/>
  <c r="T2006" i="29"/>
  <c r="S1988" i="29"/>
  <c r="Q1963" i="29"/>
  <c r="AB1909" i="29"/>
  <c r="R1901" i="29"/>
  <c r="Z1844" i="29"/>
  <c r="Y1843" i="29"/>
  <c r="U1825" i="29"/>
  <c r="U1804" i="29"/>
  <c r="S1779" i="29"/>
  <c r="Y1743" i="29"/>
  <c r="Z1741" i="29"/>
  <c r="Y1708" i="29"/>
  <c r="X1670" i="29"/>
  <c r="R1658" i="29"/>
  <c r="AA1650" i="29"/>
  <c r="AB1628" i="29"/>
  <c r="Q1574" i="29"/>
  <c r="AC1566" i="29"/>
  <c r="Y1546" i="29"/>
  <c r="AA1531" i="29"/>
  <c r="Q1502" i="29"/>
  <c r="AA1489" i="29"/>
  <c r="T1460" i="29"/>
  <c r="X1446" i="29"/>
  <c r="AA1426" i="29"/>
  <c r="Y1426" i="29"/>
  <c r="AB1421" i="29"/>
  <c r="Q1373" i="29"/>
  <c r="AB1373" i="29"/>
  <c r="Y1258" i="29"/>
  <c r="Z1258" i="29"/>
  <c r="AA1258" i="29"/>
  <c r="U1016" i="29"/>
  <c r="X1016" i="29"/>
  <c r="Q994" i="29"/>
  <c r="Y994" i="29"/>
  <c r="U778" i="29"/>
  <c r="V778" i="29"/>
  <c r="X2786" i="29"/>
  <c r="T2771" i="29"/>
  <c r="U2514" i="29"/>
  <c r="AC2301" i="29"/>
  <c r="AA2163" i="29"/>
  <c r="S2158" i="29"/>
  <c r="S2135" i="29"/>
  <c r="Z2130" i="29"/>
  <c r="Y2099" i="29"/>
  <c r="R2088" i="29"/>
  <c r="Q2087" i="29"/>
  <c r="X2053" i="29"/>
  <c r="X2047" i="29"/>
  <c r="Z2043" i="29"/>
  <c r="Y2034" i="29"/>
  <c r="X2011" i="29"/>
  <c r="T1992" i="29"/>
  <c r="AC1950" i="29"/>
  <c r="X1909" i="29"/>
  <c r="Q1877" i="29"/>
  <c r="AA1855" i="29"/>
  <c r="X1843" i="29"/>
  <c r="AA1837" i="29"/>
  <c r="Y1827" i="29"/>
  <c r="U1741" i="29"/>
  <c r="Z1732" i="29"/>
  <c r="U1708" i="29"/>
  <c r="AA1687" i="29"/>
  <c r="Y1650" i="29"/>
  <c r="R1552" i="29"/>
  <c r="X1546" i="29"/>
  <c r="U1498" i="29"/>
  <c r="V1483" i="29"/>
  <c r="Q1483" i="29"/>
  <c r="V1446" i="29"/>
  <c r="R937" i="29"/>
  <c r="S937" i="29"/>
  <c r="V937" i="29"/>
  <c r="Q872" i="29"/>
  <c r="U872" i="29"/>
  <c r="V872" i="29"/>
  <c r="AC686" i="29"/>
  <c r="AA686" i="29"/>
  <c r="V2728" i="29"/>
  <c r="U2723" i="29"/>
  <c r="Q2626" i="29"/>
  <c r="Y2621" i="29"/>
  <c r="AA2617" i="29"/>
  <c r="AB2576" i="29"/>
  <c r="T2514" i="29"/>
  <c r="Y2486" i="29"/>
  <c r="Q2477" i="29"/>
  <c r="R2474" i="29"/>
  <c r="Q2409" i="29"/>
  <c r="R2404" i="29"/>
  <c r="Q2401" i="29"/>
  <c r="X2374" i="29"/>
  <c r="Q2344" i="29"/>
  <c r="AB2301" i="29"/>
  <c r="Y2184" i="29"/>
  <c r="Q2135" i="29"/>
  <c r="AC2088" i="29"/>
  <c r="Q2088" i="29"/>
  <c r="Q2047" i="29"/>
  <c r="Q2034" i="29"/>
  <c r="X1987" i="29"/>
  <c r="X1869" i="29"/>
  <c r="S1843" i="29"/>
  <c r="X1827" i="29"/>
  <c r="X1824" i="29"/>
  <c r="Z1813" i="29"/>
  <c r="AC1803" i="29"/>
  <c r="AB1751" i="29"/>
  <c r="Y1736" i="29"/>
  <c r="S1708" i="29"/>
  <c r="Y1677" i="29"/>
  <c r="V1666" i="29"/>
  <c r="AA1653" i="29"/>
  <c r="AB1632" i="29"/>
  <c r="V1524" i="29"/>
  <c r="S1460" i="29"/>
  <c r="AA1460" i="29"/>
  <c r="Y1421" i="29"/>
  <c r="S1421" i="29"/>
  <c r="Q1385" i="29"/>
  <c r="U1385" i="29"/>
  <c r="AA1385" i="29"/>
  <c r="Q1343" i="29"/>
  <c r="Y1343" i="29"/>
  <c r="V1321" i="29"/>
  <c r="T1321" i="29"/>
  <c r="AC1321" i="29"/>
  <c r="Y837" i="29"/>
  <c r="AC837" i="29"/>
  <c r="Q809" i="29"/>
  <c r="AB809" i="29"/>
  <c r="T809" i="29"/>
  <c r="U809" i="29"/>
  <c r="R370" i="29"/>
  <c r="AC370" i="29"/>
  <c r="AA2667" i="29"/>
  <c r="S2656" i="29"/>
  <c r="Z2617" i="29"/>
  <c r="Z2576" i="29"/>
  <c r="X2301" i="29"/>
  <c r="Z1446" i="29"/>
  <c r="AB1446" i="29"/>
  <c r="R1281" i="29"/>
  <c r="U1281" i="29"/>
  <c r="X1046" i="29"/>
  <c r="V1046" i="29"/>
  <c r="Y1046" i="29"/>
  <c r="Z1046" i="29"/>
  <c r="AB1046" i="29"/>
  <c r="AC1046" i="29"/>
  <c r="Q1046" i="29"/>
  <c r="T1046" i="29"/>
  <c r="Y498" i="29"/>
  <c r="AB498" i="29"/>
  <c r="AC498" i="29"/>
  <c r="Q203" i="29"/>
  <c r="X203" i="29"/>
  <c r="AC203" i="29"/>
  <c r="Y1398" i="29"/>
  <c r="V1382" i="29"/>
  <c r="Y1319" i="29"/>
  <c r="AA1299" i="29"/>
  <c r="T1255" i="29"/>
  <c r="Z1175" i="29"/>
  <c r="Y1171" i="29"/>
  <c r="Y1166" i="29"/>
  <c r="S1153" i="29"/>
  <c r="T1092" i="29"/>
  <c r="T1048" i="29"/>
  <c r="X1036" i="29"/>
  <c r="Q1028" i="29"/>
  <c r="Q1004" i="29"/>
  <c r="AB987" i="29"/>
  <c r="Q987" i="29"/>
  <c r="AA966" i="29"/>
  <c r="AC901" i="29"/>
  <c r="AA900" i="29"/>
  <c r="X871" i="29"/>
  <c r="Q817" i="29"/>
  <c r="R625" i="29"/>
  <c r="T619" i="29"/>
  <c r="S597" i="29"/>
  <c r="Y523" i="29"/>
  <c r="AC493" i="29"/>
  <c r="R492" i="29"/>
  <c r="V457" i="29"/>
  <c r="AA451" i="29"/>
  <c r="AC364" i="29"/>
  <c r="Z349" i="29"/>
  <c r="U330" i="29"/>
  <c r="T327" i="29"/>
  <c r="AC314" i="29"/>
  <c r="AB307" i="29"/>
  <c r="Y288" i="29"/>
  <c r="Z285" i="29"/>
  <c r="AB252" i="29"/>
  <c r="S252" i="29"/>
  <c r="T244" i="29"/>
  <c r="R238" i="29"/>
  <c r="AA223" i="29"/>
  <c r="Y144" i="29"/>
  <c r="X1398" i="29"/>
  <c r="AC1195" i="29"/>
  <c r="S1175" i="29"/>
  <c r="V1171" i="29"/>
  <c r="S1166" i="29"/>
  <c r="Z1124" i="29"/>
  <c r="R1092" i="29"/>
  <c r="Z901" i="29"/>
  <c r="X900" i="29"/>
  <c r="U871" i="29"/>
  <c r="Y826" i="29"/>
  <c r="V523" i="29"/>
  <c r="AA493" i="29"/>
  <c r="Y482" i="29"/>
  <c r="Z451" i="29"/>
  <c r="Z449" i="29"/>
  <c r="X288" i="29"/>
  <c r="Y285" i="29"/>
  <c r="AA252" i="29"/>
  <c r="R252" i="29"/>
  <c r="Z104" i="29"/>
  <c r="AC75" i="29"/>
  <c r="AB53" i="29"/>
  <c r="U1333" i="29"/>
  <c r="S1313" i="29"/>
  <c r="U1301" i="29"/>
  <c r="Y1279" i="29"/>
  <c r="AC1238" i="29"/>
  <c r="AA1218" i="29"/>
  <c r="AC1194" i="29"/>
  <c r="X1151" i="29"/>
  <c r="V1108" i="29"/>
  <c r="AB1091" i="29"/>
  <c r="AB1066" i="29"/>
  <c r="T1062" i="29"/>
  <c r="AB1029" i="29"/>
  <c r="Y1028" i="29"/>
  <c r="Z1004" i="29"/>
  <c r="AC996" i="29"/>
  <c r="Y993" i="29"/>
  <c r="X987" i="29"/>
  <c r="Z965" i="29"/>
  <c r="Y962" i="29"/>
  <c r="AA953" i="29"/>
  <c r="S936" i="29"/>
  <c r="Y920" i="29"/>
  <c r="U901" i="29"/>
  <c r="AC899" i="29"/>
  <c r="Q898" i="29"/>
  <c r="Y878" i="29"/>
  <c r="AB871" i="29"/>
  <c r="R871" i="29"/>
  <c r="T869" i="29"/>
  <c r="Y856" i="29"/>
  <c r="Y851" i="29"/>
  <c r="AB835" i="29"/>
  <c r="Y825" i="29"/>
  <c r="AC817" i="29"/>
  <c r="U815" i="29"/>
  <c r="Y810" i="29"/>
  <c r="Q736" i="29"/>
  <c r="AA709" i="29"/>
  <c r="X699" i="29"/>
  <c r="Z672" i="29"/>
  <c r="AC628" i="29"/>
  <c r="Y625" i="29"/>
  <c r="Y616" i="29"/>
  <c r="Q605" i="29"/>
  <c r="AB599" i="29"/>
  <c r="AB578" i="29"/>
  <c r="Z574" i="29"/>
  <c r="Z541" i="29"/>
  <c r="V514" i="29"/>
  <c r="X496" i="29"/>
  <c r="AC492" i="29"/>
  <c r="R459" i="29"/>
  <c r="R451" i="29"/>
  <c r="V439" i="29"/>
  <c r="X364" i="29"/>
  <c r="V357" i="29"/>
  <c r="AA327" i="29"/>
  <c r="AA315" i="29"/>
  <c r="AA308" i="29"/>
  <c r="AA270" i="29"/>
  <c r="X252" i="29"/>
  <c r="R245" i="29"/>
  <c r="V232" i="29"/>
  <c r="AC190" i="29"/>
  <c r="AB158" i="29"/>
  <c r="AC95" i="29"/>
  <c r="R30" i="29"/>
  <c r="R1301" i="29"/>
  <c r="Q1238" i="29"/>
  <c r="S1230" i="29"/>
  <c r="Y1169" i="29"/>
  <c r="T1164" i="29"/>
  <c r="Z1155" i="29"/>
  <c r="V1151" i="29"/>
  <c r="AB1146" i="29"/>
  <c r="Z1126" i="29"/>
  <c r="U1108" i="29"/>
  <c r="AC1092" i="29"/>
  <c r="Z1091" i="29"/>
  <c r="V1066" i="29"/>
  <c r="Y1044" i="29"/>
  <c r="X1029" i="29"/>
  <c r="X1028" i="29"/>
  <c r="V1019" i="29"/>
  <c r="Y1004" i="29"/>
  <c r="AB996" i="29"/>
  <c r="U993" i="29"/>
  <c r="V987" i="29"/>
  <c r="V965" i="29"/>
  <c r="S962" i="29"/>
  <c r="R953" i="29"/>
  <c r="AA939" i="29"/>
  <c r="R936" i="29"/>
  <c r="AA924" i="29"/>
  <c r="V920" i="29"/>
  <c r="AA903" i="29"/>
  <c r="S901" i="29"/>
  <c r="Y874" i="29"/>
  <c r="AA871" i="29"/>
  <c r="Q871" i="29"/>
  <c r="S851" i="29"/>
  <c r="X835" i="29"/>
  <c r="AB829" i="29"/>
  <c r="AA817" i="29"/>
  <c r="R815" i="29"/>
  <c r="X810" i="29"/>
  <c r="AB775" i="29"/>
  <c r="X768" i="29"/>
  <c r="AC748" i="29"/>
  <c r="Y742" i="29"/>
  <c r="AB688" i="29"/>
  <c r="AA628" i="29"/>
  <c r="V625" i="29"/>
  <c r="X616" i="29"/>
  <c r="X599" i="29"/>
  <c r="Y587" i="29"/>
  <c r="R578" i="29"/>
  <c r="S574" i="29"/>
  <c r="U559" i="29"/>
  <c r="AB553" i="29"/>
  <c r="X541" i="29"/>
  <c r="T535" i="29"/>
  <c r="AA492" i="29"/>
  <c r="Q451" i="29"/>
  <c r="R439" i="29"/>
  <c r="Y373" i="29"/>
  <c r="T364" i="29"/>
  <c r="T357" i="29"/>
  <c r="AA351" i="29"/>
  <c r="Z327" i="29"/>
  <c r="Z315" i="29"/>
  <c r="Z308" i="29"/>
  <c r="AC286" i="29"/>
  <c r="Y270" i="29"/>
  <c r="V252" i="29"/>
  <c r="AB200" i="29"/>
  <c r="Y164" i="29"/>
  <c r="AC140" i="29"/>
  <c r="AB95" i="29"/>
  <c r="AC73" i="29"/>
  <c r="AC1175" i="29"/>
  <c r="AC1166" i="29"/>
  <c r="AA1092" i="29"/>
  <c r="U252" i="29"/>
  <c r="AB1398" i="29"/>
  <c r="AA1175" i="29"/>
  <c r="AA1171" i="29"/>
  <c r="AB1166" i="29"/>
  <c r="Z1092" i="29"/>
  <c r="S1004" i="29"/>
  <c r="R987" i="29"/>
  <c r="AC900" i="29"/>
  <c r="Y871" i="29"/>
  <c r="S625" i="29"/>
  <c r="AC523" i="29"/>
  <c r="AC451" i="29"/>
  <c r="AA285" i="29"/>
  <c r="AC252" i="29"/>
  <c r="V200" i="29"/>
  <c r="AB176" i="29"/>
  <c r="V158" i="29"/>
  <c r="T154" i="29"/>
  <c r="V140" i="29"/>
  <c r="AC134" i="29"/>
  <c r="AC162" i="29"/>
  <c r="S154" i="29"/>
  <c r="AB134" i="29"/>
  <c r="R162" i="29"/>
  <c r="R154" i="29"/>
  <c r="AA134" i="29"/>
  <c r="AB142" i="29"/>
  <c r="S137" i="29"/>
  <c r="AB154" i="29"/>
  <c r="T124" i="29"/>
  <c r="T95" i="29"/>
  <c r="R124" i="29"/>
  <c r="S95" i="29"/>
  <c r="Y98" i="29"/>
  <c r="Q95" i="29"/>
  <c r="AB75" i="29"/>
  <c r="T73" i="29"/>
  <c r="AB62" i="29"/>
  <c r="X62" i="29"/>
  <c r="Z74" i="29"/>
  <c r="X74" i="29"/>
  <c r="AC60" i="29"/>
  <c r="AC33" i="29"/>
  <c r="AC18" i="29"/>
  <c r="X39" i="29"/>
  <c r="AA33" i="29"/>
  <c r="AA18" i="29"/>
  <c r="U33" i="29"/>
  <c r="R21" i="29"/>
  <c r="R2718" i="29"/>
  <c r="AA2718" i="29"/>
  <c r="S2604" i="29"/>
  <c r="V2604" i="29"/>
  <c r="X2604" i="29"/>
  <c r="Y2604" i="29"/>
  <c r="X2551" i="29"/>
  <c r="Z2551" i="29"/>
  <c r="U2892" i="29"/>
  <c r="T2887" i="29"/>
  <c r="AB2726" i="29"/>
  <c r="U2701" i="29"/>
  <c r="R2701" i="29"/>
  <c r="X2701" i="29"/>
  <c r="AB2701" i="29"/>
  <c r="Q2686" i="29"/>
  <c r="Y2686" i="29"/>
  <c r="S2641" i="29"/>
  <c r="Y2641" i="29"/>
  <c r="Q2637" i="29"/>
  <c r="AA2637" i="29"/>
  <c r="S2637" i="29"/>
  <c r="AB2519" i="29"/>
  <c r="T2498" i="29"/>
  <c r="Q2498" i="29"/>
  <c r="Q2478" i="29"/>
  <c r="AC2478" i="29"/>
  <c r="R2443" i="29"/>
  <c r="Q2443" i="29"/>
  <c r="AA2443" i="29"/>
  <c r="U2203" i="29"/>
  <c r="T2203" i="29"/>
  <c r="T1954" i="29"/>
  <c r="R1954" i="29"/>
  <c r="V1930" i="29"/>
  <c r="T1930" i="29"/>
  <c r="Y1930" i="29"/>
  <c r="AA1930" i="29"/>
  <c r="AC1930" i="29"/>
  <c r="U1930" i="29"/>
  <c r="X1737" i="29"/>
  <c r="V1737" i="29"/>
  <c r="Y1737" i="29"/>
  <c r="AB1737" i="29"/>
  <c r="S1737" i="29"/>
  <c r="V1525" i="29"/>
  <c r="X1525" i="29"/>
  <c r="Y1525" i="29"/>
  <c r="AC1525" i="29"/>
  <c r="T1525" i="29"/>
  <c r="Q1335" i="29"/>
  <c r="AA1335" i="29"/>
  <c r="S1207" i="29"/>
  <c r="Y1207" i="29"/>
  <c r="R772" i="29"/>
  <c r="Z772" i="29"/>
  <c r="AA772" i="29"/>
  <c r="S680" i="29"/>
  <c r="Y680" i="29"/>
  <c r="S2665" i="29"/>
  <c r="AC2665" i="29"/>
  <c r="S2473" i="29"/>
  <c r="Y2473" i="29"/>
  <c r="AC2247" i="29"/>
  <c r="AA2247" i="29"/>
  <c r="Y2247" i="29"/>
  <c r="R2887" i="29"/>
  <c r="AC2873" i="29"/>
  <c r="AC2864" i="29"/>
  <c r="AC2855" i="29"/>
  <c r="AA2745" i="29"/>
  <c r="Y2743" i="29"/>
  <c r="AA2726" i="29"/>
  <c r="R2706" i="29"/>
  <c r="Y2706" i="29"/>
  <c r="Z2700" i="29"/>
  <c r="Q2700" i="29"/>
  <c r="Q2680" i="29"/>
  <c r="R2680" i="29"/>
  <c r="AC2646" i="29"/>
  <c r="T2640" i="29"/>
  <c r="U2640" i="29"/>
  <c r="X2615" i="29"/>
  <c r="Y2615" i="29"/>
  <c r="AA2615" i="29"/>
  <c r="AB2615" i="29"/>
  <c r="Q2615" i="29"/>
  <c r="T2603" i="29"/>
  <c r="AC2603" i="29"/>
  <c r="R2603" i="29"/>
  <c r="Q2590" i="29"/>
  <c r="T2590" i="29"/>
  <c r="AC2590" i="29"/>
  <c r="R2555" i="29"/>
  <c r="Y2555" i="29"/>
  <c r="X2531" i="29"/>
  <c r="R2531" i="29"/>
  <c r="U2497" i="29"/>
  <c r="Y2497" i="29"/>
  <c r="AA2472" i="29"/>
  <c r="Q2472" i="29"/>
  <c r="X2467" i="29"/>
  <c r="R2467" i="29"/>
  <c r="V2467" i="29"/>
  <c r="Y2467" i="29"/>
  <c r="Z2467" i="29"/>
  <c r="S2436" i="29"/>
  <c r="U2436" i="29"/>
  <c r="S2214" i="29"/>
  <c r="Q2214" i="29"/>
  <c r="T2138" i="29"/>
  <c r="R2138" i="29"/>
  <c r="R2058" i="29"/>
  <c r="AA2058" i="29"/>
  <c r="AA2646" i="29"/>
  <c r="U2519" i="29"/>
  <c r="Q2519" i="29"/>
  <c r="T2519" i="29"/>
  <c r="Z2519" i="29"/>
  <c r="AA2519" i="29"/>
  <c r="V2488" i="29"/>
  <c r="R2488" i="29"/>
  <c r="AB2488" i="29"/>
  <c r="R2435" i="29"/>
  <c r="S2435" i="29"/>
  <c r="AA2435" i="29"/>
  <c r="AB2435" i="29"/>
  <c r="T2172" i="29"/>
  <c r="V2172" i="29"/>
  <c r="X2172" i="29"/>
  <c r="R2172" i="29"/>
  <c r="Q2679" i="29"/>
  <c r="S2679" i="29"/>
  <c r="V2747" i="29"/>
  <c r="AC2744" i="29"/>
  <c r="V2726" i="29"/>
  <c r="Q2688" i="29"/>
  <c r="AA2688" i="29"/>
  <c r="T2658" i="29"/>
  <c r="Q2658" i="29"/>
  <c r="Z2658" i="29"/>
  <c r="Y2646" i="29"/>
  <c r="AA2492" i="29"/>
  <c r="R2492" i="29"/>
  <c r="Y2492" i="29"/>
  <c r="AB2492" i="29"/>
  <c r="S2487" i="29"/>
  <c r="Y2487" i="29"/>
  <c r="Z2450" i="29"/>
  <c r="U2306" i="29"/>
  <c r="Q2306" i="29"/>
  <c r="AB2306" i="29"/>
  <c r="Q2074" i="29"/>
  <c r="Z2074" i="29"/>
  <c r="U1941" i="29"/>
  <c r="AB1941" i="29"/>
  <c r="AA2891" i="29"/>
  <c r="Y2726" i="29"/>
  <c r="Y2891" i="29"/>
  <c r="AA2874" i="29"/>
  <c r="Y2897" i="29"/>
  <c r="X2891" i="29"/>
  <c r="Y2878" i="29"/>
  <c r="U2876" i="29"/>
  <c r="Z2874" i="29"/>
  <c r="Z2871" i="29"/>
  <c r="AB2845" i="29"/>
  <c r="AC2833" i="29"/>
  <c r="Q2828" i="29"/>
  <c r="Z2814" i="29"/>
  <c r="U2807" i="29"/>
  <c r="X2799" i="29"/>
  <c r="AB2751" i="29"/>
  <c r="U2747" i="29"/>
  <c r="Y2744" i="29"/>
  <c r="AA2730" i="29"/>
  <c r="S2726" i="29"/>
  <c r="X2719" i="29"/>
  <c r="S2719" i="29"/>
  <c r="U2703" i="29"/>
  <c r="R2660" i="29"/>
  <c r="S2660" i="29"/>
  <c r="T2660" i="29"/>
  <c r="AB2660" i="29"/>
  <c r="T2646" i="29"/>
  <c r="Q2612" i="29"/>
  <c r="T2612" i="29"/>
  <c r="X2600" i="29"/>
  <c r="AB2600" i="29"/>
  <c r="Q2584" i="29"/>
  <c r="S2584" i="29"/>
  <c r="X2584" i="29"/>
  <c r="Z2584" i="29"/>
  <c r="S2549" i="29"/>
  <c r="Y2549" i="29"/>
  <c r="U2511" i="29"/>
  <c r="X2511" i="29"/>
  <c r="AB2511" i="29"/>
  <c r="V2470" i="29"/>
  <c r="Y2470" i="29"/>
  <c r="X2450" i="29"/>
  <c r="T2342" i="29"/>
  <c r="U2342" i="29"/>
  <c r="R2133" i="29"/>
  <c r="U2133" i="29"/>
  <c r="Y2133" i="29"/>
  <c r="V1985" i="29"/>
  <c r="T1985" i="29"/>
  <c r="Z1985" i="29"/>
  <c r="U1985" i="29"/>
  <c r="Y1985" i="29"/>
  <c r="AC1985" i="29"/>
  <c r="Q1985" i="29"/>
  <c r="AC2747" i="29"/>
  <c r="Z2878" i="29"/>
  <c r="V2891" i="29"/>
  <c r="AB2887" i="29"/>
  <c r="X2878" i="29"/>
  <c r="S2874" i="29"/>
  <c r="AC2856" i="29"/>
  <c r="AB2848" i="29"/>
  <c r="R2845" i="29"/>
  <c r="Z2836" i="29"/>
  <c r="AA2833" i="29"/>
  <c r="AA2829" i="29"/>
  <c r="U2814" i="29"/>
  <c r="V2803" i="29"/>
  <c r="Y2786" i="29"/>
  <c r="X2781" i="29"/>
  <c r="X2779" i="29"/>
  <c r="AC2766" i="29"/>
  <c r="Y2762" i="29"/>
  <c r="X2759" i="29"/>
  <c r="X2751" i="29"/>
  <c r="S2747" i="29"/>
  <c r="V2744" i="29"/>
  <c r="AB2740" i="29"/>
  <c r="Z2730" i="29"/>
  <c r="Q2726" i="29"/>
  <c r="AB2722" i="29"/>
  <c r="AB2719" i="29"/>
  <c r="AB2718" i="29"/>
  <c r="Q2677" i="29"/>
  <c r="U2677" i="29"/>
  <c r="AA2677" i="29"/>
  <c r="AC2677" i="29"/>
  <c r="V2619" i="29"/>
  <c r="U2619" i="29"/>
  <c r="AA2619" i="29"/>
  <c r="Q2619" i="29"/>
  <c r="S2599" i="29"/>
  <c r="Y2599" i="29"/>
  <c r="X2593" i="29"/>
  <c r="AC2593" i="29"/>
  <c r="U2491" i="29"/>
  <c r="Q2491" i="29"/>
  <c r="X2491" i="29"/>
  <c r="Y2491" i="29"/>
  <c r="AC2491" i="29"/>
  <c r="X2469" i="29"/>
  <c r="T2469" i="29"/>
  <c r="V2454" i="29"/>
  <c r="S2454" i="29"/>
  <c r="Q2416" i="29"/>
  <c r="R2416" i="29"/>
  <c r="X2416" i="29"/>
  <c r="AA2416" i="29"/>
  <c r="Y2080" i="29"/>
  <c r="R2080" i="29"/>
  <c r="AA2080" i="29"/>
  <c r="U2012" i="29"/>
  <c r="T2012" i="29"/>
  <c r="AC2012" i="29"/>
  <c r="AA2012" i="29"/>
  <c r="V2012" i="29"/>
  <c r="R2891" i="29"/>
  <c r="AC2823" i="29"/>
  <c r="AA2810" i="29"/>
  <c r="R2779" i="29"/>
  <c r="AB2727" i="29"/>
  <c r="Z2722" i="29"/>
  <c r="Z2718" i="29"/>
  <c r="Q2707" i="29"/>
  <c r="U2707" i="29"/>
  <c r="V2703" i="29"/>
  <c r="R2703" i="29"/>
  <c r="AA2703" i="29"/>
  <c r="Q2676" i="29"/>
  <c r="V2676" i="29"/>
  <c r="S2646" i="29"/>
  <c r="AB2646" i="29"/>
  <c r="U2646" i="29"/>
  <c r="V2646" i="29"/>
  <c r="X2646" i="29"/>
  <c r="Q2646" i="29"/>
  <c r="Z2646" i="29"/>
  <c r="R2623" i="29"/>
  <c r="T2623" i="29"/>
  <c r="Y2623" i="29"/>
  <c r="Z2623" i="29"/>
  <c r="AB2623" i="29"/>
  <c r="Z2611" i="29"/>
  <c r="R2611" i="29"/>
  <c r="U2533" i="29"/>
  <c r="R2533" i="29"/>
  <c r="AA2533" i="29"/>
  <c r="Q2494" i="29"/>
  <c r="T2494" i="29"/>
  <c r="T2490" i="29"/>
  <c r="Q2490" i="29"/>
  <c r="T2450" i="29"/>
  <c r="Y2450" i="29"/>
  <c r="Q2450" i="29"/>
  <c r="AA2450" i="29"/>
  <c r="R2450" i="29"/>
  <c r="AB2450" i="29"/>
  <c r="S2450" i="29"/>
  <c r="V2450" i="29"/>
  <c r="AB2542" i="29"/>
  <c r="T2415" i="29"/>
  <c r="R2408" i="29"/>
  <c r="R2401" i="29"/>
  <c r="AB2380" i="29"/>
  <c r="T2364" i="29"/>
  <c r="AA2297" i="29"/>
  <c r="T2225" i="29"/>
  <c r="V2225" i="29"/>
  <c r="Z2184" i="29"/>
  <c r="Z2136" i="29"/>
  <c r="V2136" i="29"/>
  <c r="T2130" i="29"/>
  <c r="R2130" i="29"/>
  <c r="T2069" i="29"/>
  <c r="R2069" i="29"/>
  <c r="AB2053" i="29"/>
  <c r="X2009" i="29"/>
  <c r="V2009" i="29"/>
  <c r="T1996" i="29"/>
  <c r="AB1996" i="29"/>
  <c r="T1971" i="29"/>
  <c r="Z1971" i="29"/>
  <c r="R1971" i="29"/>
  <c r="U1971" i="29"/>
  <c r="X1959" i="29"/>
  <c r="U1959" i="29"/>
  <c r="AB1959" i="29"/>
  <c r="R1922" i="29"/>
  <c r="AC1922" i="29"/>
  <c r="T1887" i="29"/>
  <c r="U1887" i="29"/>
  <c r="U1885" i="29"/>
  <c r="S1885" i="29"/>
  <c r="S1522" i="29"/>
  <c r="AB1522" i="29"/>
  <c r="AA2699" i="29"/>
  <c r="U2542" i="29"/>
  <c r="Z2509" i="29"/>
  <c r="R2352" i="29"/>
  <c r="AB2352" i="29"/>
  <c r="U2344" i="29"/>
  <c r="Y2344" i="29"/>
  <c r="T2281" i="29"/>
  <c r="V2281" i="29"/>
  <c r="T2236" i="29"/>
  <c r="AA2236" i="29"/>
  <c r="AB2198" i="29"/>
  <c r="S2196" i="29"/>
  <c r="AB2196" i="29"/>
  <c r="X2184" i="29"/>
  <c r="X2171" i="29"/>
  <c r="AA2171" i="29"/>
  <c r="Z2162" i="29"/>
  <c r="AC2139" i="29"/>
  <c r="U2095" i="29"/>
  <c r="Z2095" i="29"/>
  <c r="AC2045" i="29"/>
  <c r="V2027" i="29"/>
  <c r="AC2027" i="29"/>
  <c r="Q2027" i="29"/>
  <c r="Y2027" i="29"/>
  <c r="AA1994" i="29"/>
  <c r="Y1991" i="29"/>
  <c r="U1984" i="29"/>
  <c r="AA1984" i="29"/>
  <c r="U1970" i="29"/>
  <c r="Y1970" i="29"/>
  <c r="T1966" i="29"/>
  <c r="AA1966" i="29"/>
  <c r="AB1929" i="29"/>
  <c r="S1627" i="29"/>
  <c r="AB1627" i="29"/>
  <c r="Z2699" i="29"/>
  <c r="U2696" i="29"/>
  <c r="Y2674" i="29"/>
  <c r="T2638" i="29"/>
  <c r="AA2631" i="29"/>
  <c r="AA2595" i="29"/>
  <c r="V2580" i="29"/>
  <c r="S2542" i="29"/>
  <c r="Q2517" i="29"/>
  <c r="AA2513" i="29"/>
  <c r="Y2509" i="29"/>
  <c r="R2449" i="29"/>
  <c r="Z2447" i="29"/>
  <c r="Z2414" i="29"/>
  <c r="S2410" i="29"/>
  <c r="AA2408" i="29"/>
  <c r="AC2407" i="29"/>
  <c r="Q2405" i="29"/>
  <c r="Z2402" i="29"/>
  <c r="AC2394" i="29"/>
  <c r="AA2387" i="29"/>
  <c r="AC2383" i="29"/>
  <c r="U2363" i="29"/>
  <c r="R2310" i="29"/>
  <c r="AB2310" i="29"/>
  <c r="AB2280" i="29"/>
  <c r="Y2245" i="29"/>
  <c r="X2198" i="29"/>
  <c r="V2184" i="29"/>
  <c r="U2162" i="29"/>
  <c r="AA2139" i="29"/>
  <c r="S2127" i="29"/>
  <c r="R2114" i="29"/>
  <c r="U2114" i="29"/>
  <c r="Z2045" i="29"/>
  <c r="R2038" i="29"/>
  <c r="AA2038" i="29"/>
  <c r="AA2030" i="29"/>
  <c r="AB2030" i="29"/>
  <c r="AB1971" i="29"/>
  <c r="AA1950" i="29"/>
  <c r="Z1950" i="29"/>
  <c r="AC1927" i="29"/>
  <c r="Q1927" i="29"/>
  <c r="X1927" i="29"/>
  <c r="Y2699" i="29"/>
  <c r="AA2625" i="29"/>
  <c r="V2509" i="29"/>
  <c r="V2447" i="29"/>
  <c r="Z2408" i="29"/>
  <c r="AB2328" i="29"/>
  <c r="U2223" i="29"/>
  <c r="V2223" i="29"/>
  <c r="S2217" i="29"/>
  <c r="V2217" i="29"/>
  <c r="V2198" i="29"/>
  <c r="S2174" i="29"/>
  <c r="Z2174" i="29"/>
  <c r="Z2139" i="29"/>
  <c r="AB2136" i="29"/>
  <c r="AC2118" i="29"/>
  <c r="T2077" i="29"/>
  <c r="V2056" i="29"/>
  <c r="U2056" i="29"/>
  <c r="U2053" i="29"/>
  <c r="S2053" i="29"/>
  <c r="Z2053" i="29"/>
  <c r="AC2053" i="29"/>
  <c r="Y2045" i="29"/>
  <c r="AC2003" i="29"/>
  <c r="V1994" i="29"/>
  <c r="U1994" i="29"/>
  <c r="U1991" i="29"/>
  <c r="V1991" i="29"/>
  <c r="U1983" i="29"/>
  <c r="AC1983" i="29"/>
  <c r="AB1949" i="29"/>
  <c r="R1944" i="29"/>
  <c r="AC1944" i="29"/>
  <c r="AA1929" i="29"/>
  <c r="Z1929" i="29"/>
  <c r="V1921" i="29"/>
  <c r="T1921" i="29"/>
  <c r="AC1921" i="29"/>
  <c r="V1910" i="29"/>
  <c r="U1910" i="29"/>
  <c r="R1890" i="29"/>
  <c r="Y1890" i="29"/>
  <c r="U1823" i="29"/>
  <c r="AC1823" i="29"/>
  <c r="V1776" i="29"/>
  <c r="U1776" i="29"/>
  <c r="R1776" i="29"/>
  <c r="Y2280" i="29"/>
  <c r="U2280" i="29"/>
  <c r="S2198" i="29"/>
  <c r="T2184" i="29"/>
  <c r="AB2184" i="29"/>
  <c r="U2184" i="29"/>
  <c r="R2162" i="29"/>
  <c r="X2162" i="29"/>
  <c r="AC2162" i="29"/>
  <c r="T2139" i="29"/>
  <c r="AB2134" i="29"/>
  <c r="AC2112" i="29"/>
  <c r="T2045" i="29"/>
  <c r="V2036" i="29"/>
  <c r="AC2036" i="29"/>
  <c r="Z1949" i="29"/>
  <c r="X1943" i="29"/>
  <c r="Y1928" i="29"/>
  <c r="Y1584" i="29"/>
  <c r="T1584" i="29"/>
  <c r="R2699" i="29"/>
  <c r="AB2659" i="29"/>
  <c r="AA2642" i="29"/>
  <c r="AB2626" i="29"/>
  <c r="Y2625" i="29"/>
  <c r="X2576" i="29"/>
  <c r="S2558" i="29"/>
  <c r="V2554" i="29"/>
  <c r="AA2539" i="29"/>
  <c r="Z2520" i="29"/>
  <c r="R2509" i="29"/>
  <c r="AA2500" i="29"/>
  <c r="Z2464" i="29"/>
  <c r="AB2449" i="29"/>
  <c r="Y2448" i="29"/>
  <c r="T2447" i="29"/>
  <c r="AA2421" i="29"/>
  <c r="AC2415" i="29"/>
  <c r="Y2412" i="29"/>
  <c r="Z2409" i="29"/>
  <c r="X2408" i="29"/>
  <c r="AC2405" i="29"/>
  <c r="Y2404" i="29"/>
  <c r="Q2349" i="29"/>
  <c r="AA2349" i="29"/>
  <c r="AA2344" i="29"/>
  <c r="T2341" i="29"/>
  <c r="U2341" i="29"/>
  <c r="X2338" i="29"/>
  <c r="T2284" i="29"/>
  <c r="S2284" i="29"/>
  <c r="AC2215" i="29"/>
  <c r="T2202" i="29"/>
  <c r="V2202" i="29"/>
  <c r="AA2202" i="29"/>
  <c r="S2156" i="29"/>
  <c r="AA2156" i="29"/>
  <c r="T2136" i="29"/>
  <c r="S2134" i="29"/>
  <c r="U2130" i="29"/>
  <c r="X2112" i="29"/>
  <c r="AB2069" i="29"/>
  <c r="AB2055" i="29"/>
  <c r="X2055" i="29"/>
  <c r="V2047" i="29"/>
  <c r="S2047" i="29"/>
  <c r="Y2047" i="29"/>
  <c r="S2013" i="29"/>
  <c r="AB2013" i="29"/>
  <c r="V1971" i="29"/>
  <c r="V1959" i="29"/>
  <c r="AC1885" i="29"/>
  <c r="R1880" i="29"/>
  <c r="T1880" i="29"/>
  <c r="Q1594" i="29"/>
  <c r="Z1594" i="29"/>
  <c r="T1533" i="29"/>
  <c r="Y1533" i="29"/>
  <c r="AA1533" i="29"/>
  <c r="R1533" i="29"/>
  <c r="R1312" i="29"/>
  <c r="Z1312" i="29"/>
  <c r="AC1312" i="29"/>
  <c r="T1312" i="29"/>
  <c r="S2328" i="29"/>
  <c r="AC2328" i="29"/>
  <c r="U2307" i="29"/>
  <c r="Q2307" i="29"/>
  <c r="R2289" i="29"/>
  <c r="V2289" i="29"/>
  <c r="V2226" i="29"/>
  <c r="AC2226" i="29"/>
  <c r="T2198" i="29"/>
  <c r="AA2198" i="29"/>
  <c r="Q2198" i="29"/>
  <c r="S2139" i="29"/>
  <c r="Q2139" i="29"/>
  <c r="X2139" i="29"/>
  <c r="T2076" i="29"/>
  <c r="Z2076" i="29"/>
  <c r="AA2050" i="29"/>
  <c r="AB2050" i="29"/>
  <c r="U2045" i="29"/>
  <c r="X2045" i="29"/>
  <c r="AB2045" i="29"/>
  <c r="Q2045" i="29"/>
  <c r="AC1949" i="29"/>
  <c r="Q1949" i="29"/>
  <c r="X1949" i="29"/>
  <c r="V1943" i="29"/>
  <c r="T1943" i="29"/>
  <c r="AC1943" i="29"/>
  <c r="AC1928" i="29"/>
  <c r="V1928" i="29"/>
  <c r="Z1928" i="29"/>
  <c r="U1919" i="29"/>
  <c r="Z1919" i="29"/>
  <c r="T1888" i="29"/>
  <c r="Y1888" i="29"/>
  <c r="X1624" i="29"/>
  <c r="U1624" i="29"/>
  <c r="Y1624" i="29"/>
  <c r="AB1624" i="29"/>
  <c r="R1624" i="29"/>
  <c r="T1844" i="29"/>
  <c r="AC1837" i="29"/>
  <c r="Y1825" i="29"/>
  <c r="AA1817" i="29"/>
  <c r="AA1791" i="29"/>
  <c r="T1741" i="29"/>
  <c r="V1741" i="29"/>
  <c r="Q1733" i="29"/>
  <c r="AB1733" i="29"/>
  <c r="U1714" i="29"/>
  <c r="Y1714" i="29"/>
  <c r="Z1677" i="29"/>
  <c r="Y1669" i="29"/>
  <c r="AC1637" i="29"/>
  <c r="Y1595" i="29"/>
  <c r="U1595" i="29"/>
  <c r="Z1595" i="29"/>
  <c r="T1565" i="29"/>
  <c r="S1565" i="29"/>
  <c r="X1498" i="29"/>
  <c r="Y1498" i="29"/>
  <c r="AA1498" i="29"/>
  <c r="Q1444" i="29"/>
  <c r="R1444" i="29"/>
  <c r="Y1444" i="29"/>
  <c r="U1373" i="29"/>
  <c r="S1373" i="29"/>
  <c r="Y1373" i="29"/>
  <c r="Z1373" i="29"/>
  <c r="AC1373" i="29"/>
  <c r="V1359" i="29"/>
  <c r="S1359" i="29"/>
  <c r="U1359" i="29"/>
  <c r="S1342" i="29"/>
  <c r="AC1342" i="29"/>
  <c r="Q1342" i="29"/>
  <c r="V1342" i="29"/>
  <c r="Q1290" i="29"/>
  <c r="Z1290" i="29"/>
  <c r="AC1290" i="29"/>
  <c r="T1235" i="29"/>
  <c r="AA1235" i="29"/>
  <c r="U1214" i="29"/>
  <c r="R1214" i="29"/>
  <c r="V1214" i="29"/>
  <c r="AA1214" i="29"/>
  <c r="AC1214" i="29"/>
  <c r="U518" i="29"/>
  <c r="Y518" i="29"/>
  <c r="R123" i="29"/>
  <c r="S123" i="29"/>
  <c r="X123" i="29"/>
  <c r="Y123" i="29"/>
  <c r="Z123" i="29"/>
  <c r="AB123" i="29"/>
  <c r="Q123" i="29"/>
  <c r="X2340" i="29"/>
  <c r="Z2135" i="29"/>
  <c r="AB2093" i="29"/>
  <c r="S2088" i="29"/>
  <c r="V2087" i="29"/>
  <c r="X1901" i="29"/>
  <c r="AC1886" i="29"/>
  <c r="Y1861" i="29"/>
  <c r="AB1844" i="29"/>
  <c r="Q1844" i="29"/>
  <c r="Z1837" i="29"/>
  <c r="AB1833" i="29"/>
  <c r="AA1826" i="29"/>
  <c r="V1825" i="29"/>
  <c r="Q1817" i="29"/>
  <c r="T1802" i="29"/>
  <c r="Y1793" i="29"/>
  <c r="Q1791" i="29"/>
  <c r="X1783" i="29"/>
  <c r="R1783" i="29"/>
  <c r="T1762" i="29"/>
  <c r="AA1757" i="29"/>
  <c r="U1740" i="29"/>
  <c r="AB1740" i="29"/>
  <c r="Q1718" i="29"/>
  <c r="X1718" i="29"/>
  <c r="Y1712" i="29"/>
  <c r="AB1712" i="29"/>
  <c r="S1669" i="29"/>
  <c r="X1654" i="29"/>
  <c r="R1654" i="29"/>
  <c r="S1654" i="29"/>
  <c r="V1651" i="29"/>
  <c r="AC1651" i="29"/>
  <c r="R1623" i="29"/>
  <c r="Y1623" i="29"/>
  <c r="AB1623" i="29"/>
  <c r="Y1551" i="29"/>
  <c r="U1510" i="29"/>
  <c r="Z1510" i="29"/>
  <c r="AC1510" i="29"/>
  <c r="Y1503" i="29"/>
  <c r="U1501" i="29"/>
  <c r="V1501" i="29"/>
  <c r="AA1501" i="29"/>
  <c r="V1491" i="29"/>
  <c r="Q1491" i="29"/>
  <c r="R1491" i="29"/>
  <c r="Y1491" i="29"/>
  <c r="AB1486" i="29"/>
  <c r="Y1468" i="29"/>
  <c r="S1464" i="29"/>
  <c r="AB1464" i="29"/>
  <c r="Q1415" i="29"/>
  <c r="T1383" i="29"/>
  <c r="R1383" i="29"/>
  <c r="S1383" i="29"/>
  <c r="V1383" i="29"/>
  <c r="AA1383" i="29"/>
  <c r="Q1341" i="29"/>
  <c r="V1341" i="29"/>
  <c r="X1341" i="29"/>
  <c r="Y1341" i="29"/>
  <c r="Y1260" i="29"/>
  <c r="R1260" i="29"/>
  <c r="AA1252" i="29"/>
  <c r="R1252" i="29"/>
  <c r="T1063" i="29"/>
  <c r="Z1063" i="29"/>
  <c r="S998" i="29"/>
  <c r="T998" i="29"/>
  <c r="AB998" i="29"/>
  <c r="AC998" i="29"/>
  <c r="R998" i="29"/>
  <c r="T893" i="29"/>
  <c r="Z893" i="29"/>
  <c r="Y1866" i="29"/>
  <c r="AA1833" i="29"/>
  <c r="Y1826" i="29"/>
  <c r="U1774" i="29"/>
  <c r="Z1774" i="29"/>
  <c r="Z1757" i="29"/>
  <c r="R1744" i="29"/>
  <c r="AA1744" i="29"/>
  <c r="R1694" i="29"/>
  <c r="T1694" i="29"/>
  <c r="Q1689" i="29"/>
  <c r="AC1677" i="29"/>
  <c r="X1677" i="29"/>
  <c r="U1666" i="29"/>
  <c r="AB1666" i="29"/>
  <c r="AB1653" i="29"/>
  <c r="V1637" i="29"/>
  <c r="T1637" i="29"/>
  <c r="Y1637" i="29"/>
  <c r="S1532" i="29"/>
  <c r="Z1532" i="29"/>
  <c r="AB1520" i="29"/>
  <c r="U1520" i="29"/>
  <c r="U1423" i="29"/>
  <c r="S1423" i="29"/>
  <c r="T1423" i="29"/>
  <c r="AB1423" i="29"/>
  <c r="R1396" i="29"/>
  <c r="AC1396" i="29"/>
  <c r="Y1396" i="29"/>
  <c r="S1314" i="29"/>
  <c r="Y1314" i="29"/>
  <c r="S1300" i="29"/>
  <c r="R1300" i="29"/>
  <c r="V1300" i="29"/>
  <c r="X1300" i="29"/>
  <c r="AB1300" i="29"/>
  <c r="Q1279" i="29"/>
  <c r="AA1279" i="29"/>
  <c r="R1279" i="29"/>
  <c r="U1279" i="29"/>
  <c r="X1256" i="29"/>
  <c r="AC1256" i="29"/>
  <c r="V1256" i="29"/>
  <c r="AB1256" i="29"/>
  <c r="S1030" i="29"/>
  <c r="R1030" i="29"/>
  <c r="Y1844" i="29"/>
  <c r="AA1836" i="29"/>
  <c r="U1826" i="29"/>
  <c r="V1762" i="29"/>
  <c r="U1762" i="29"/>
  <c r="V1757" i="29"/>
  <c r="U1753" i="29"/>
  <c r="Y1753" i="29"/>
  <c r="S1699" i="29"/>
  <c r="AC1699" i="29"/>
  <c r="AC1693" i="29"/>
  <c r="U1669" i="29"/>
  <c r="Z1669" i="29"/>
  <c r="R1669" i="29"/>
  <c r="U1592" i="29"/>
  <c r="T1592" i="29"/>
  <c r="Y1582" i="29"/>
  <c r="V1582" i="29"/>
  <c r="AC1550" i="29"/>
  <c r="S1550" i="29"/>
  <c r="T1550" i="29"/>
  <c r="V1503" i="29"/>
  <c r="R1503" i="29"/>
  <c r="T1503" i="29"/>
  <c r="AC1503" i="29"/>
  <c r="T1468" i="29"/>
  <c r="V1468" i="29"/>
  <c r="R1462" i="29"/>
  <c r="AC1462" i="29"/>
  <c r="Z1414" i="29"/>
  <c r="AB1414" i="29"/>
  <c r="U1403" i="29"/>
  <c r="Q1403" i="29"/>
  <c r="S1403" i="29"/>
  <c r="AB1403" i="29"/>
  <c r="X1363" i="29"/>
  <c r="T1363" i="29"/>
  <c r="U1363" i="29"/>
  <c r="Y1363" i="29"/>
  <c r="U1321" i="29"/>
  <c r="X1321" i="29"/>
  <c r="Z1321" i="29"/>
  <c r="AA1321" i="29"/>
  <c r="Q1321" i="29"/>
  <c r="S1321" i="29"/>
  <c r="S1271" i="29"/>
  <c r="AC1271" i="29"/>
  <c r="Q1251" i="29"/>
  <c r="U1251" i="29"/>
  <c r="R1251" i="29"/>
  <c r="X1251" i="29"/>
  <c r="AA2301" i="29"/>
  <c r="Z2046" i="29"/>
  <c r="Z2034" i="29"/>
  <c r="AC2025" i="29"/>
  <c r="U2005" i="29"/>
  <c r="Z1886" i="29"/>
  <c r="AC1865" i="29"/>
  <c r="AC1846" i="29"/>
  <c r="X1844" i="29"/>
  <c r="X1836" i="29"/>
  <c r="T1826" i="29"/>
  <c r="Y1824" i="29"/>
  <c r="U1781" i="29"/>
  <c r="T1781" i="29"/>
  <c r="AA1778" i="29"/>
  <c r="X1741" i="29"/>
  <c r="AB1718" i="29"/>
  <c r="Q1710" i="29"/>
  <c r="S1710" i="29"/>
  <c r="X1707" i="29"/>
  <c r="V1679" i="29"/>
  <c r="T1679" i="29"/>
  <c r="AC1679" i="29"/>
  <c r="U1675" i="29"/>
  <c r="Q1675" i="29"/>
  <c r="AC1669" i="29"/>
  <c r="X1660" i="29"/>
  <c r="R1653" i="29"/>
  <c r="X1646" i="29"/>
  <c r="Y1646" i="29"/>
  <c r="Y1635" i="29"/>
  <c r="S1635" i="29"/>
  <c r="X1607" i="29"/>
  <c r="AC1607" i="29"/>
  <c r="AA1595" i="29"/>
  <c r="V1567" i="29"/>
  <c r="R1567" i="29"/>
  <c r="AB1498" i="29"/>
  <c r="AC1491" i="29"/>
  <c r="S1384" i="29"/>
  <c r="R1384" i="29"/>
  <c r="V1384" i="29"/>
  <c r="X1384" i="29"/>
  <c r="Z1376" i="29"/>
  <c r="S1007" i="29"/>
  <c r="AA1007" i="29"/>
  <c r="AC1007" i="29"/>
  <c r="T1007" i="29"/>
  <c r="R1007" i="29"/>
  <c r="V1007" i="29"/>
  <c r="Y1007" i="29"/>
  <c r="Z1007" i="29"/>
  <c r="AA1846" i="29"/>
  <c r="X1757" i="29"/>
  <c r="U1757" i="29"/>
  <c r="Q1693" i="29"/>
  <c r="T1693" i="29"/>
  <c r="AB1669" i="29"/>
  <c r="T1650" i="29"/>
  <c r="S1650" i="29"/>
  <c r="X1650" i="29"/>
  <c r="AC1650" i="29"/>
  <c r="T1539" i="29"/>
  <c r="S1539" i="29"/>
  <c r="U1531" i="29"/>
  <c r="V1531" i="29"/>
  <c r="X1531" i="29"/>
  <c r="X1506" i="29"/>
  <c r="R1506" i="29"/>
  <c r="U1506" i="29"/>
  <c r="AA1506" i="29"/>
  <c r="AB1488" i="29"/>
  <c r="X1486" i="29"/>
  <c r="S1486" i="29"/>
  <c r="R1447" i="29"/>
  <c r="S1447" i="29"/>
  <c r="X1418" i="29"/>
  <c r="Y1418" i="29"/>
  <c r="V1402" i="29"/>
  <c r="S1402" i="29"/>
  <c r="AB1361" i="29"/>
  <c r="Y1361" i="29"/>
  <c r="V1678" i="29"/>
  <c r="S1678" i="29"/>
  <c r="AA1669" i="29"/>
  <c r="T1668" i="29"/>
  <c r="Y1668" i="29"/>
  <c r="T1634" i="29"/>
  <c r="S1634" i="29"/>
  <c r="AB1634" i="29"/>
  <c r="X1570" i="29"/>
  <c r="V1570" i="29"/>
  <c r="V1553" i="29"/>
  <c r="Y1553" i="29"/>
  <c r="AC1553" i="29"/>
  <c r="Q1466" i="29"/>
  <c r="Z1466" i="29"/>
  <c r="S1376" i="29"/>
  <c r="AA1376" i="29"/>
  <c r="R1376" i="29"/>
  <c r="X1376" i="29"/>
  <c r="Z1354" i="29"/>
  <c r="X1354" i="29"/>
  <c r="R1332" i="29"/>
  <c r="AB1332" i="29"/>
  <c r="U1291" i="29"/>
  <c r="S1291" i="29"/>
  <c r="V1291" i="29"/>
  <c r="Y1291" i="29"/>
  <c r="AA1291" i="29"/>
  <c r="AC1291" i="29"/>
  <c r="V1275" i="29"/>
  <c r="S1275" i="29"/>
  <c r="U1275" i="29"/>
  <c r="T1269" i="29"/>
  <c r="S1269" i="29"/>
  <c r="Q1228" i="29"/>
  <c r="Y1228" i="29"/>
  <c r="AC1719" i="29"/>
  <c r="Z1629" i="29"/>
  <c r="Z1617" i="29"/>
  <c r="AC1542" i="29"/>
  <c r="AB1497" i="29"/>
  <c r="AB1470" i="29"/>
  <c r="AC1460" i="29"/>
  <c r="T1426" i="29"/>
  <c r="V1421" i="29"/>
  <c r="U1398" i="29"/>
  <c r="AB1382" i="29"/>
  <c r="Z1334" i="29"/>
  <c r="R1322" i="29"/>
  <c r="AA1313" i="29"/>
  <c r="AB1311" i="29"/>
  <c r="AB1267" i="29"/>
  <c r="S1233" i="29"/>
  <c r="Y1233" i="29"/>
  <c r="Y1155" i="29"/>
  <c r="U1120" i="29"/>
  <c r="X1113" i="29"/>
  <c r="AA1107" i="29"/>
  <c r="X1091" i="29"/>
  <c r="X1089" i="29"/>
  <c r="Y1089" i="29"/>
  <c r="Z1089" i="29"/>
  <c r="X1072" i="29"/>
  <c r="X1042" i="29"/>
  <c r="Z1039" i="29"/>
  <c r="Y1039" i="29"/>
  <c r="AB1001" i="29"/>
  <c r="U1001" i="29"/>
  <c r="AA957" i="29"/>
  <c r="AC957" i="29"/>
  <c r="Q957" i="29"/>
  <c r="R957" i="29"/>
  <c r="AA904" i="29"/>
  <c r="R904" i="29"/>
  <c r="S904" i="29"/>
  <c r="AB904" i="29"/>
  <c r="R857" i="29"/>
  <c r="V857" i="29"/>
  <c r="AA857" i="29"/>
  <c r="V837" i="29"/>
  <c r="R837" i="29"/>
  <c r="U837" i="29"/>
  <c r="X837" i="29"/>
  <c r="Z837" i="29"/>
  <c r="AB837" i="29"/>
  <c r="R812" i="29"/>
  <c r="V812" i="29"/>
  <c r="AB812" i="29"/>
  <c r="AC812" i="29"/>
  <c r="V796" i="29"/>
  <c r="T796" i="29"/>
  <c r="Q788" i="29"/>
  <c r="V788" i="29"/>
  <c r="AC788" i="29"/>
  <c r="X778" i="29"/>
  <c r="Y778" i="29"/>
  <c r="Z778" i="29"/>
  <c r="AB778" i="29"/>
  <c r="R778" i="29"/>
  <c r="T778" i="29"/>
  <c r="V751" i="29"/>
  <c r="AA751" i="29"/>
  <c r="AB751" i="29"/>
  <c r="T731" i="29"/>
  <c r="S731" i="29"/>
  <c r="X731" i="29"/>
  <c r="Y731" i="29"/>
  <c r="AB731" i="29"/>
  <c r="T650" i="29"/>
  <c r="V650" i="29"/>
  <c r="X650" i="29"/>
  <c r="Z1319" i="29"/>
  <c r="S1258" i="29"/>
  <c r="T1258" i="29"/>
  <c r="R1217" i="29"/>
  <c r="AB1217" i="29"/>
  <c r="AA1186" i="29"/>
  <c r="AA1168" i="29"/>
  <c r="U1132" i="29"/>
  <c r="R1132" i="29"/>
  <c r="Q1083" i="29"/>
  <c r="R1083" i="29"/>
  <c r="U1048" i="29"/>
  <c r="X1048" i="29"/>
  <c r="Z1048" i="29"/>
  <c r="R924" i="29"/>
  <c r="Q924" i="29"/>
  <c r="Y924" i="29"/>
  <c r="S915" i="29"/>
  <c r="AA915" i="29"/>
  <c r="S795" i="29"/>
  <c r="T795" i="29"/>
  <c r="Z795" i="29"/>
  <c r="AC795" i="29"/>
  <c r="R787" i="29"/>
  <c r="U787" i="29"/>
  <c r="AA787" i="29"/>
  <c r="AC787" i="29"/>
  <c r="R723" i="29"/>
  <c r="Y723" i="29"/>
  <c r="AA723" i="29"/>
  <c r="V723" i="29"/>
  <c r="S237" i="29"/>
  <c r="Y237" i="29"/>
  <c r="Z237" i="29"/>
  <c r="Q237" i="29"/>
  <c r="T1155" i="29"/>
  <c r="S1155" i="29"/>
  <c r="V1120" i="29"/>
  <c r="Y1120" i="29"/>
  <c r="AA1120" i="29"/>
  <c r="Q1106" i="29"/>
  <c r="Z1106" i="29"/>
  <c r="S1091" i="29"/>
  <c r="R1091" i="29"/>
  <c r="T1091" i="29"/>
  <c r="Y1091" i="29"/>
  <c r="Y1037" i="29"/>
  <c r="S1037" i="29"/>
  <c r="Q659" i="29"/>
  <c r="X659" i="29"/>
  <c r="AA659" i="29"/>
  <c r="AB659" i="29"/>
  <c r="Y600" i="29"/>
  <c r="X600" i="29"/>
  <c r="AB600" i="29"/>
  <c r="X515" i="29"/>
  <c r="U515" i="29"/>
  <c r="Q515" i="29"/>
  <c r="V328" i="29"/>
  <c r="Z328" i="29"/>
  <c r="AA328" i="29"/>
  <c r="AB328" i="29"/>
  <c r="Q328" i="29"/>
  <c r="R328" i="29"/>
  <c r="S328" i="29"/>
  <c r="Y328" i="29"/>
  <c r="U1408" i="29"/>
  <c r="T1382" i="29"/>
  <c r="V1319" i="29"/>
  <c r="AC1289" i="29"/>
  <c r="V1278" i="29"/>
  <c r="AA1274" i="29"/>
  <c r="Y1231" i="29"/>
  <c r="Y1194" i="29"/>
  <c r="T1151" i="29"/>
  <c r="R1151" i="29"/>
  <c r="S1151" i="29"/>
  <c r="Y1151" i="29"/>
  <c r="AA1146" i="29"/>
  <c r="X1125" i="29"/>
  <c r="R1112" i="29"/>
  <c r="Z1112" i="29"/>
  <c r="AC1090" i="29"/>
  <c r="Z1088" i="29"/>
  <c r="V1088" i="29"/>
  <c r="AA1049" i="29"/>
  <c r="T1041" i="29"/>
  <c r="Z1041" i="29"/>
  <c r="U1006" i="29"/>
  <c r="Z1006" i="29"/>
  <c r="AB1006" i="29"/>
  <c r="AC1006" i="29"/>
  <c r="S1006" i="29"/>
  <c r="S1000" i="29"/>
  <c r="X1000" i="29"/>
  <c r="Y1000" i="29"/>
  <c r="Z1000" i="29"/>
  <c r="AC984" i="29"/>
  <c r="R862" i="29"/>
  <c r="AA862" i="29"/>
  <c r="U703" i="29"/>
  <c r="Q703" i="29"/>
  <c r="R703" i="29"/>
  <c r="T703" i="29"/>
  <c r="AB703" i="29"/>
  <c r="Y703" i="29"/>
  <c r="AA703" i="29"/>
  <c r="AC703" i="29"/>
  <c r="V526" i="29"/>
  <c r="Y526" i="29"/>
  <c r="S454" i="29"/>
  <c r="U454" i="29"/>
  <c r="V1502" i="29"/>
  <c r="AC1426" i="29"/>
  <c r="Q1382" i="29"/>
  <c r="R1336" i="29"/>
  <c r="Z1320" i="29"/>
  <c r="S1319" i="29"/>
  <c r="Y1289" i="29"/>
  <c r="S1278" i="29"/>
  <c r="Y1274" i="29"/>
  <c r="Y1253" i="29"/>
  <c r="Y1247" i="29"/>
  <c r="Q1247" i="29"/>
  <c r="T1237" i="29"/>
  <c r="AB1233" i="29"/>
  <c r="T1190" i="29"/>
  <c r="Z1190" i="29"/>
  <c r="AA1190" i="29"/>
  <c r="Y1133" i="29"/>
  <c r="AA1090" i="29"/>
  <c r="X1080" i="29"/>
  <c r="T1080" i="29"/>
  <c r="V1080" i="29"/>
  <c r="AB1080" i="29"/>
  <c r="R1065" i="29"/>
  <c r="AA1065" i="29"/>
  <c r="V1040" i="29"/>
  <c r="AC976" i="29"/>
  <c r="Y959" i="29"/>
  <c r="S959" i="29"/>
  <c r="U959" i="29"/>
  <c r="Q895" i="29"/>
  <c r="Q870" i="29"/>
  <c r="V870" i="29"/>
  <c r="R792" i="29"/>
  <c r="AA792" i="29"/>
  <c r="Q714" i="29"/>
  <c r="T714" i="29"/>
  <c r="Y714" i="29"/>
  <c r="AB714" i="29"/>
  <c r="AC714" i="29"/>
  <c r="S671" i="29"/>
  <c r="AA671" i="29"/>
  <c r="Q657" i="29"/>
  <c r="Y657" i="29"/>
  <c r="X657" i="29"/>
  <c r="V621" i="29"/>
  <c r="AC621" i="29"/>
  <c r="R621" i="29"/>
  <c r="X621" i="29"/>
  <c r="AA621" i="29"/>
  <c r="X607" i="29"/>
  <c r="AB607" i="29"/>
  <c r="Q1231" i="29"/>
  <c r="R1231" i="29"/>
  <c r="R1194" i="29"/>
  <c r="T1194" i="29"/>
  <c r="U1194" i="29"/>
  <c r="R1189" i="29"/>
  <c r="Y1189" i="29"/>
  <c r="V1146" i="29"/>
  <c r="Q1146" i="29"/>
  <c r="U1128" i="29"/>
  <c r="T1125" i="29"/>
  <c r="Z1125" i="29"/>
  <c r="AC1091" i="29"/>
  <c r="V1081" i="29"/>
  <c r="Q1079" i="29"/>
  <c r="AB1079" i="29"/>
  <c r="R1064" i="29"/>
  <c r="S1049" i="29"/>
  <c r="R1049" i="29"/>
  <c r="AA1017" i="29"/>
  <c r="S999" i="29"/>
  <c r="AB999" i="29"/>
  <c r="R995" i="29"/>
  <c r="AA995" i="29"/>
  <c r="S979" i="29"/>
  <c r="AC979" i="29"/>
  <c r="V945" i="29"/>
  <c r="Q945" i="29"/>
  <c r="T945" i="29"/>
  <c r="Z945" i="29"/>
  <c r="Q838" i="29"/>
  <c r="T838" i="29"/>
  <c r="U838" i="29"/>
  <c r="V838" i="29"/>
  <c r="Q754" i="29"/>
  <c r="V754" i="29"/>
  <c r="X754" i="29"/>
  <c r="X734" i="29"/>
  <c r="V734" i="29"/>
  <c r="S734" i="29"/>
  <c r="V664" i="29"/>
  <c r="R664" i="29"/>
  <c r="S664" i="29"/>
  <c r="T664" i="29"/>
  <c r="AA664" i="29"/>
  <c r="Y664" i="29"/>
  <c r="Z664" i="29"/>
  <c r="U1148" i="29"/>
  <c r="Y1148" i="29"/>
  <c r="T1133" i="29"/>
  <c r="Q1133" i="29"/>
  <c r="U1133" i="29"/>
  <c r="Z1133" i="29"/>
  <c r="U1090" i="29"/>
  <c r="Y1090" i="29"/>
  <c r="S1068" i="29"/>
  <c r="Q1068" i="29"/>
  <c r="U1068" i="29"/>
  <c r="U1058" i="29"/>
  <c r="V1058" i="29"/>
  <c r="R1040" i="29"/>
  <c r="Z1040" i="29"/>
  <c r="AB1040" i="29"/>
  <c r="Z1022" i="29"/>
  <c r="Y1022" i="29"/>
  <c r="X984" i="29"/>
  <c r="Q984" i="29"/>
  <c r="S984" i="29"/>
  <c r="T984" i="29"/>
  <c r="AB984" i="29"/>
  <c r="U922" i="29"/>
  <c r="AC922" i="29"/>
  <c r="Q922" i="29"/>
  <c r="R922" i="29"/>
  <c r="T917" i="29"/>
  <c r="U917" i="29"/>
  <c r="Y917" i="29"/>
  <c r="AB917" i="29"/>
  <c r="Q881" i="29"/>
  <c r="Y881" i="29"/>
  <c r="R859" i="29"/>
  <c r="T859" i="29"/>
  <c r="X859" i="29"/>
  <c r="Z859" i="29"/>
  <c r="V798" i="29"/>
  <c r="AA798" i="29"/>
  <c r="X790" i="29"/>
  <c r="Z790" i="29"/>
  <c r="AA790" i="29"/>
  <c r="Y707" i="29"/>
  <c r="X707" i="29"/>
  <c r="Z1167" i="29"/>
  <c r="V1166" i="29"/>
  <c r="AC1126" i="29"/>
  <c r="AB1124" i="29"/>
  <c r="X1092" i="29"/>
  <c r="Y1066" i="29"/>
  <c r="S1028" i="29"/>
  <c r="AC1023" i="29"/>
  <c r="V1004" i="29"/>
  <c r="X982" i="29"/>
  <c r="X965" i="29"/>
  <c r="AB962" i="29"/>
  <c r="U940" i="29"/>
  <c r="X932" i="29"/>
  <c r="V901" i="29"/>
  <c r="Z900" i="29"/>
  <c r="Y899" i="29"/>
  <c r="Z898" i="29"/>
  <c r="V869" i="29"/>
  <c r="AA861" i="29"/>
  <c r="AC835" i="29"/>
  <c r="X833" i="29"/>
  <c r="X829" i="29"/>
  <c r="Q826" i="29"/>
  <c r="R820" i="29"/>
  <c r="Y817" i="29"/>
  <c r="AA811" i="29"/>
  <c r="Y702" i="29"/>
  <c r="Q702" i="29"/>
  <c r="Y682" i="29"/>
  <c r="Z682" i="29"/>
  <c r="S583" i="29"/>
  <c r="AB583" i="29"/>
  <c r="AC583" i="29"/>
  <c r="AA562" i="29"/>
  <c r="Y562" i="29"/>
  <c r="AC562" i="29"/>
  <c r="V538" i="29"/>
  <c r="S538" i="29"/>
  <c r="Y532" i="29"/>
  <c r="Z532" i="29"/>
  <c r="AC532" i="29"/>
  <c r="Q408" i="29"/>
  <c r="AA408" i="29"/>
  <c r="Y396" i="29"/>
  <c r="AB294" i="29"/>
  <c r="Z160" i="29"/>
  <c r="T160" i="29"/>
  <c r="X160" i="29"/>
  <c r="Y160" i="29"/>
  <c r="AC160" i="29"/>
  <c r="S160" i="29"/>
  <c r="V726" i="29"/>
  <c r="Y726" i="29"/>
  <c r="R615" i="29"/>
  <c r="AC615" i="29"/>
  <c r="V480" i="29"/>
  <c r="Q480" i="29"/>
  <c r="T480" i="29"/>
  <c r="Y480" i="29"/>
  <c r="AC480" i="29"/>
  <c r="U453" i="29"/>
  <c r="S453" i="29"/>
  <c r="Y453" i="29"/>
  <c r="AB453" i="29"/>
  <c r="U434" i="29"/>
  <c r="Y434" i="29"/>
  <c r="Z307" i="29"/>
  <c r="Q307" i="29"/>
  <c r="X307" i="29"/>
  <c r="U286" i="29"/>
  <c r="T286" i="29"/>
  <c r="Y286" i="29"/>
  <c r="AB286" i="29"/>
  <c r="AA248" i="29"/>
  <c r="S248" i="29"/>
  <c r="T202" i="29"/>
  <c r="R202" i="29"/>
  <c r="AC202" i="29"/>
  <c r="S202" i="29"/>
  <c r="U202" i="29"/>
  <c r="V202" i="29"/>
  <c r="X202" i="29"/>
  <c r="Z202" i="29"/>
  <c r="Q202" i="29"/>
  <c r="AB202" i="29"/>
  <c r="X502" i="29"/>
  <c r="R502" i="29"/>
  <c r="Z502" i="29"/>
  <c r="AC502" i="29"/>
  <c r="S473" i="29"/>
  <c r="R473" i="29"/>
  <c r="V473" i="29"/>
  <c r="Z473" i="29"/>
  <c r="AC473" i="29"/>
  <c r="X396" i="29"/>
  <c r="Z396" i="29"/>
  <c r="AA396" i="29"/>
  <c r="AB396" i="29"/>
  <c r="Q396" i="29"/>
  <c r="S396" i="29"/>
  <c r="S376" i="29"/>
  <c r="Q376" i="29"/>
  <c r="V376" i="29"/>
  <c r="Y376" i="29"/>
  <c r="AB376" i="29"/>
  <c r="AC376" i="29"/>
  <c r="R366" i="29"/>
  <c r="Z366" i="29"/>
  <c r="S323" i="29"/>
  <c r="V323" i="29"/>
  <c r="U294" i="29"/>
  <c r="S294" i="29"/>
  <c r="T294" i="29"/>
  <c r="X294" i="29"/>
  <c r="AC294" i="29"/>
  <c r="U279" i="29"/>
  <c r="AA279" i="29"/>
  <c r="U201" i="29"/>
  <c r="R201" i="29"/>
  <c r="V201" i="29"/>
  <c r="X201" i="29"/>
  <c r="Z201" i="29"/>
  <c r="AA201" i="29"/>
  <c r="AB201" i="29"/>
  <c r="Q201" i="29"/>
  <c r="U189" i="29"/>
  <c r="R189" i="29"/>
  <c r="X189" i="29"/>
  <c r="Y189" i="29"/>
  <c r="Z189" i="29"/>
  <c r="AA189" i="29"/>
  <c r="AB189" i="29"/>
  <c r="Q189" i="29"/>
  <c r="Y986" i="29"/>
  <c r="AB956" i="29"/>
  <c r="Y931" i="29"/>
  <c r="AB914" i="29"/>
  <c r="AB901" i="29"/>
  <c r="R901" i="29"/>
  <c r="T900" i="29"/>
  <c r="T899" i="29"/>
  <c r="AC869" i="29"/>
  <c r="S869" i="29"/>
  <c r="Z849" i="29"/>
  <c r="S835" i="29"/>
  <c r="AA831" i="29"/>
  <c r="Z777" i="29"/>
  <c r="V768" i="29"/>
  <c r="U756" i="29"/>
  <c r="U748" i="29"/>
  <c r="S725" i="29"/>
  <c r="AB725" i="29"/>
  <c r="Z713" i="29"/>
  <c r="X647" i="29"/>
  <c r="Y647" i="29"/>
  <c r="AB576" i="29"/>
  <c r="T478" i="29"/>
  <c r="S478" i="29"/>
  <c r="Y478" i="29"/>
  <c r="Z456" i="29"/>
  <c r="R387" i="29"/>
  <c r="Q387" i="29"/>
  <c r="Y370" i="29"/>
  <c r="AC350" i="29"/>
  <c r="Z333" i="29"/>
  <c r="AC313" i="29"/>
  <c r="Z259" i="29"/>
  <c r="Q259" i="29"/>
  <c r="X182" i="29"/>
  <c r="R182" i="29"/>
  <c r="AB182" i="29"/>
  <c r="S182" i="29"/>
  <c r="AC182" i="29"/>
  <c r="T182" i="29"/>
  <c r="U182" i="29"/>
  <c r="V182" i="29"/>
  <c r="Y182" i="29"/>
  <c r="Q182" i="29"/>
  <c r="AA182" i="29"/>
  <c r="Q28" i="29"/>
  <c r="V28" i="29"/>
  <c r="AC1255" i="29"/>
  <c r="Z1029" i="29"/>
  <c r="Z1028" i="29"/>
  <c r="U987" i="29"/>
  <c r="S986" i="29"/>
  <c r="X956" i="29"/>
  <c r="Y952" i="29"/>
  <c r="AA938" i="29"/>
  <c r="S931" i="29"/>
  <c r="AC920" i="29"/>
  <c r="X914" i="29"/>
  <c r="AA901" i="29"/>
  <c r="Q901" i="29"/>
  <c r="Y879" i="29"/>
  <c r="AB869" i="29"/>
  <c r="Q869" i="29"/>
  <c r="AA851" i="29"/>
  <c r="Q849" i="29"/>
  <c r="Q835" i="29"/>
  <c r="R831" i="29"/>
  <c r="AB826" i="29"/>
  <c r="AC820" i="29"/>
  <c r="Y777" i="29"/>
  <c r="T768" i="29"/>
  <c r="T756" i="29"/>
  <c r="X729" i="29"/>
  <c r="R713" i="29"/>
  <c r="T709" i="29"/>
  <c r="R709" i="29"/>
  <c r="S709" i="29"/>
  <c r="V709" i="29"/>
  <c r="AB709" i="29"/>
  <c r="R651" i="29"/>
  <c r="Q651" i="29"/>
  <c r="Y586" i="29"/>
  <c r="AA586" i="29"/>
  <c r="T586" i="29"/>
  <c r="AC501" i="29"/>
  <c r="T501" i="29"/>
  <c r="U501" i="29"/>
  <c r="Y394" i="29"/>
  <c r="R363" i="29"/>
  <c r="Y363" i="29"/>
  <c r="AB350" i="29"/>
  <c r="Y345" i="29"/>
  <c r="AC293" i="29"/>
  <c r="Q293" i="29"/>
  <c r="S293" i="29"/>
  <c r="T293" i="29"/>
  <c r="Y293" i="29"/>
  <c r="Z293" i="29"/>
  <c r="AB282" i="29"/>
  <c r="V224" i="29"/>
  <c r="S224" i="29"/>
  <c r="T224" i="29"/>
  <c r="U224" i="29"/>
  <c r="Y224" i="29"/>
  <c r="Z224" i="29"/>
  <c r="AB224" i="29"/>
  <c r="Q224" i="29"/>
  <c r="X100" i="29"/>
  <c r="R100" i="29"/>
  <c r="AA820" i="29"/>
  <c r="Q748" i="29"/>
  <c r="AA748" i="29"/>
  <c r="T748" i="29"/>
  <c r="U627" i="29"/>
  <c r="Y627" i="29"/>
  <c r="X576" i="29"/>
  <c r="AC576" i="29"/>
  <c r="S576" i="29"/>
  <c r="T576" i="29"/>
  <c r="U573" i="29"/>
  <c r="V573" i="29"/>
  <c r="AB573" i="29"/>
  <c r="T534" i="29"/>
  <c r="V534" i="29"/>
  <c r="AA534" i="29"/>
  <c r="V484" i="29"/>
  <c r="X484" i="29"/>
  <c r="X456" i="29"/>
  <c r="T456" i="29"/>
  <c r="U456" i="29"/>
  <c r="V456" i="29"/>
  <c r="AB456" i="29"/>
  <c r="Q370" i="29"/>
  <c r="S370" i="29"/>
  <c r="T370" i="29"/>
  <c r="V370" i="29"/>
  <c r="AA370" i="29"/>
  <c r="AB370" i="29"/>
  <c r="T333" i="29"/>
  <c r="U333" i="29"/>
  <c r="V333" i="29"/>
  <c r="Y333" i="29"/>
  <c r="AB333" i="29"/>
  <c r="AC333" i="29"/>
  <c r="S313" i="29"/>
  <c r="U313" i="29"/>
  <c r="Y313" i="29"/>
  <c r="AB313" i="29"/>
  <c r="U38" i="29"/>
  <c r="T38" i="29"/>
  <c r="S354" i="29"/>
  <c r="Y354" i="29"/>
  <c r="Q350" i="29"/>
  <c r="R350" i="29"/>
  <c r="S350" i="29"/>
  <c r="T350" i="29"/>
  <c r="Y350" i="29"/>
  <c r="AA350" i="29"/>
  <c r="AA312" i="29"/>
  <c r="Y312" i="29"/>
  <c r="AB312" i="29"/>
  <c r="R282" i="29"/>
  <c r="U282" i="29"/>
  <c r="Y282" i="29"/>
  <c r="Z282" i="29"/>
  <c r="V167" i="29"/>
  <c r="R167" i="29"/>
  <c r="AB125" i="29"/>
  <c r="AA742" i="29"/>
  <c r="Y736" i="29"/>
  <c r="V689" i="29"/>
  <c r="AB672" i="29"/>
  <c r="AA616" i="29"/>
  <c r="Z578" i="29"/>
  <c r="U574" i="29"/>
  <c r="T523" i="29"/>
  <c r="AC514" i="29"/>
  <c r="V504" i="29"/>
  <c r="Z493" i="29"/>
  <c r="AB419" i="29"/>
  <c r="AB393" i="29"/>
  <c r="U390" i="29"/>
  <c r="Y369" i="29"/>
  <c r="S357" i="29"/>
  <c r="R349" i="29"/>
  <c r="AB344" i="29"/>
  <c r="R330" i="29"/>
  <c r="Q327" i="29"/>
  <c r="X315" i="29"/>
  <c r="AB266" i="29"/>
  <c r="Z265" i="29"/>
  <c r="AA261" i="29"/>
  <c r="V190" i="29"/>
  <c r="AB184" i="29"/>
  <c r="AB181" i="29"/>
  <c r="AB144" i="29"/>
  <c r="Y142" i="29"/>
  <c r="AB140" i="29"/>
  <c r="Y125" i="29"/>
  <c r="AB115" i="29"/>
  <c r="X104" i="29"/>
  <c r="AB99" i="29"/>
  <c r="V82" i="29"/>
  <c r="Y78" i="29"/>
  <c r="AA62" i="29"/>
  <c r="AA60" i="29"/>
  <c r="AB58" i="29"/>
  <c r="T50" i="29"/>
  <c r="AC39" i="29"/>
  <c r="Z33" i="29"/>
  <c r="AB30" i="29"/>
  <c r="Y578" i="29"/>
  <c r="T574" i="29"/>
  <c r="Y563" i="29"/>
  <c r="AB541" i="29"/>
  <c r="R523" i="29"/>
  <c r="Y514" i="29"/>
  <c r="Y493" i="29"/>
  <c r="V492" i="29"/>
  <c r="AC481" i="29"/>
  <c r="Y459" i="29"/>
  <c r="AA450" i="29"/>
  <c r="Z393" i="29"/>
  <c r="AC351" i="29"/>
  <c r="T315" i="29"/>
  <c r="Y308" i="29"/>
  <c r="U269" i="29"/>
  <c r="Y266" i="29"/>
  <c r="Y265" i="29"/>
  <c r="Z243" i="29"/>
  <c r="X232" i="29"/>
  <c r="Z209" i="29"/>
  <c r="Z200" i="29"/>
  <c r="U190" i="29"/>
  <c r="AB187" i="29"/>
  <c r="AA181" i="29"/>
  <c r="AB165" i="29"/>
  <c r="AA144" i="29"/>
  <c r="Y140" i="29"/>
  <c r="Y137" i="29"/>
  <c r="R125" i="29"/>
  <c r="Z115" i="29"/>
  <c r="S104" i="29"/>
  <c r="S82" i="29"/>
  <c r="Z62" i="29"/>
  <c r="Z60" i="29"/>
  <c r="X58" i="29"/>
  <c r="S50" i="29"/>
  <c r="AB39" i="29"/>
  <c r="AC36" i="29"/>
  <c r="Y33" i="29"/>
  <c r="Z30" i="29"/>
  <c r="X60" i="29"/>
  <c r="T712" i="29"/>
  <c r="AA701" i="29"/>
  <c r="Q694" i="29"/>
  <c r="AB689" i="29"/>
  <c r="R689" i="29"/>
  <c r="Z686" i="29"/>
  <c r="Y681" i="29"/>
  <c r="Q672" i="29"/>
  <c r="R667" i="29"/>
  <c r="Q652" i="29"/>
  <c r="AC649" i="29"/>
  <c r="T628" i="29"/>
  <c r="R616" i="29"/>
  <c r="R608" i="29"/>
  <c r="T514" i="29"/>
  <c r="U500" i="29"/>
  <c r="R493" i="29"/>
  <c r="Z481" i="29"/>
  <c r="Q459" i="29"/>
  <c r="S450" i="29"/>
  <c r="Q447" i="29"/>
  <c r="Z413" i="29"/>
  <c r="AB395" i="29"/>
  <c r="S393" i="29"/>
  <c r="R373" i="29"/>
  <c r="S367" i="29"/>
  <c r="Y351" i="29"/>
  <c r="AC336" i="29"/>
  <c r="AB330" i="29"/>
  <c r="S308" i="29"/>
  <c r="AC268" i="29"/>
  <c r="U266" i="29"/>
  <c r="T265" i="29"/>
  <c r="AB260" i="29"/>
  <c r="AA244" i="29"/>
  <c r="R243" i="29"/>
  <c r="R232" i="29"/>
  <c r="AB190" i="29"/>
  <c r="S190" i="29"/>
  <c r="Z168" i="29"/>
  <c r="Y154" i="29"/>
  <c r="Z147" i="29"/>
  <c r="S144" i="29"/>
  <c r="T141" i="29"/>
  <c r="T140" i="29"/>
  <c r="AC124" i="29"/>
  <c r="AC114" i="29"/>
  <c r="T105" i="29"/>
  <c r="Q82" i="29"/>
  <c r="R62" i="29"/>
  <c r="U60" i="29"/>
  <c r="T58" i="29"/>
  <c r="U39" i="29"/>
  <c r="R33" i="29"/>
  <c r="Z705" i="29"/>
  <c r="Q689" i="29"/>
  <c r="AB649" i="29"/>
  <c r="T644" i="29"/>
  <c r="Q541" i="29"/>
  <c r="R522" i="29"/>
  <c r="Q493" i="29"/>
  <c r="V481" i="29"/>
  <c r="Y476" i="29"/>
  <c r="R450" i="29"/>
  <c r="Z395" i="29"/>
  <c r="Q351" i="29"/>
  <c r="AA346" i="29"/>
  <c r="Z336" i="29"/>
  <c r="AA330" i="29"/>
  <c r="Q308" i="29"/>
  <c r="AB288" i="29"/>
  <c r="AB268" i="29"/>
  <c r="AB249" i="29"/>
  <c r="Y244" i="29"/>
  <c r="AA190" i="29"/>
  <c r="R190" i="29"/>
  <c r="Y186" i="29"/>
  <c r="V168" i="29"/>
  <c r="S157" i="29"/>
  <c r="X154" i="29"/>
  <c r="Y147" i="29"/>
  <c r="R144" i="29"/>
  <c r="R141" i="29"/>
  <c r="S140" i="29"/>
  <c r="Z124" i="29"/>
  <c r="Z114" i="29"/>
  <c r="T94" i="29"/>
  <c r="R60" i="29"/>
  <c r="Y42" i="29"/>
  <c r="R39" i="29"/>
  <c r="X34" i="29"/>
  <c r="Z29" i="29"/>
  <c r="AB736" i="29"/>
  <c r="Z605" i="29"/>
  <c r="AC482" i="29"/>
  <c r="T439" i="29"/>
  <c r="Y330" i="29"/>
  <c r="Y268" i="29"/>
  <c r="AA245" i="29"/>
  <c r="X244" i="29"/>
  <c r="Z242" i="29"/>
  <c r="Z231" i="29"/>
  <c r="AA206" i="29"/>
  <c r="Z190" i="29"/>
  <c r="R186" i="29"/>
  <c r="Q141" i="29"/>
  <c r="R140" i="29"/>
  <c r="AC125" i="29"/>
  <c r="X124" i="29"/>
  <c r="V114" i="29"/>
  <c r="AB104" i="29"/>
  <c r="S94" i="29"/>
  <c r="Q60" i="29"/>
  <c r="Y32" i="29"/>
  <c r="Z13" i="29"/>
  <c r="AC2388" i="29"/>
  <c r="AA2363" i="29"/>
  <c r="T2360" i="29"/>
  <c r="Z2391" i="29"/>
  <c r="AB2388" i="29"/>
  <c r="T2373" i="29"/>
  <c r="Y2391" i="29"/>
  <c r="AA2388" i="29"/>
  <c r="AC2359" i="29"/>
  <c r="S2391" i="29"/>
  <c r="Z2388" i="29"/>
  <c r="AB2383" i="29"/>
  <c r="S2380" i="29"/>
  <c r="AB2372" i="29"/>
  <c r="Y2362" i="29"/>
  <c r="AA2359" i="29"/>
  <c r="R2391" i="29"/>
  <c r="Y2388" i="29"/>
  <c r="AB2386" i="29"/>
  <c r="AB2364" i="29"/>
  <c r="X2362" i="29"/>
  <c r="Q2359" i="29"/>
  <c r="R2388" i="29"/>
  <c r="Q2388" i="29"/>
  <c r="S2386" i="29"/>
  <c r="S2382" i="29"/>
  <c r="Z2360" i="29"/>
  <c r="AC2345" i="29"/>
  <c r="Q2332" i="29"/>
  <c r="AB2327" i="29"/>
  <c r="X2324" i="29"/>
  <c r="V2320" i="29"/>
  <c r="U2318" i="29"/>
  <c r="AB2339" i="29"/>
  <c r="U2320" i="29"/>
  <c r="S2318" i="29"/>
  <c r="AA2339" i="29"/>
  <c r="AB2326" i="29"/>
  <c r="S2320" i="29"/>
  <c r="S2339" i="29"/>
  <c r="Z2332" i="29"/>
  <c r="S2326" i="29"/>
  <c r="Q2320" i="29"/>
  <c r="AA2317" i="29"/>
  <c r="X2332" i="29"/>
  <c r="AA2320" i="29"/>
  <c r="Q2346" i="29"/>
  <c r="Z2344" i="29"/>
  <c r="S2340" i="29"/>
  <c r="U2338" i="29"/>
  <c r="V2332" i="29"/>
  <c r="S2331" i="29"/>
  <c r="R2328" i="29"/>
  <c r="AB2324" i="29"/>
  <c r="Z2320" i="29"/>
  <c r="AB2318" i="29"/>
  <c r="R2332" i="29"/>
  <c r="Z2324" i="29"/>
  <c r="X2320" i="29"/>
  <c r="X2318" i="29"/>
  <c r="AA2310" i="29"/>
  <c r="T2289" i="29"/>
  <c r="Y2284" i="29"/>
  <c r="AC2282" i="29"/>
  <c r="Y2310" i="29"/>
  <c r="AB2297" i="29"/>
  <c r="R2295" i="29"/>
  <c r="U2284" i="29"/>
  <c r="AB2282" i="29"/>
  <c r="R2277" i="29"/>
  <c r="X2310" i="29"/>
  <c r="AB2300" i="29"/>
  <c r="X2282" i="29"/>
  <c r="S2310" i="29"/>
  <c r="Y2301" i="29"/>
  <c r="Z2300" i="29"/>
  <c r="Y2297" i="29"/>
  <c r="AC2290" i="29"/>
  <c r="Q2284" i="29"/>
  <c r="T2282" i="29"/>
  <c r="Z2280" i="29"/>
  <c r="Q2276" i="29"/>
  <c r="AB2302" i="29"/>
  <c r="S2282" i="29"/>
  <c r="AC2309" i="29"/>
  <c r="AA2306" i="29"/>
  <c r="X2302" i="29"/>
  <c r="AA2299" i="29"/>
  <c r="T2297" i="29"/>
  <c r="R2290" i="29"/>
  <c r="V2283" i="29"/>
  <c r="R2282" i="29"/>
  <c r="AC2310" i="29"/>
  <c r="AB2309" i="29"/>
  <c r="R2306" i="29"/>
  <c r="U2302" i="29"/>
  <c r="R2299" i="29"/>
  <c r="S2297" i="29"/>
  <c r="T2283" i="29"/>
  <c r="Q2262" i="29"/>
  <c r="X2234" i="29"/>
  <c r="AC2240" i="29"/>
  <c r="Z2238" i="29"/>
  <c r="AC2268" i="29"/>
  <c r="T2247" i="29"/>
  <c r="Y2243" i="29"/>
  <c r="Y2240" i="29"/>
  <c r="Y2238" i="29"/>
  <c r="Z2236" i="29"/>
  <c r="T2268" i="29"/>
  <c r="AB2262" i="29"/>
  <c r="V2243" i="29"/>
  <c r="V2240" i="29"/>
  <c r="X2238" i="29"/>
  <c r="R2236" i="29"/>
  <c r="Q2268" i="29"/>
  <c r="Y2262" i="29"/>
  <c r="S2254" i="29"/>
  <c r="S2246" i="29"/>
  <c r="T2240" i="29"/>
  <c r="T2238" i="29"/>
  <c r="Q2236" i="29"/>
  <c r="X2262" i="29"/>
  <c r="Q2240" i="29"/>
  <c r="Q2238" i="29"/>
  <c r="U2262" i="29"/>
  <c r="Q2226" i="29"/>
  <c r="R2217" i="29"/>
  <c r="Z2212" i="29"/>
  <c r="AC2194" i="29"/>
  <c r="Z2198" i="29"/>
  <c r="AC2197" i="29"/>
  <c r="Y2194" i="29"/>
  <c r="AC2225" i="29"/>
  <c r="AC2218" i="29"/>
  <c r="AB2202" i="29"/>
  <c r="Y2198" i="29"/>
  <c r="T2197" i="29"/>
  <c r="V2194" i="29"/>
  <c r="U2222" i="29"/>
  <c r="AA2218" i="29"/>
  <c r="Y2206" i="29"/>
  <c r="R2222" i="29"/>
  <c r="X2218" i="29"/>
  <c r="S2206" i="29"/>
  <c r="X2200" i="29"/>
  <c r="U2224" i="29"/>
  <c r="Y2191" i="29"/>
  <c r="S2160" i="29"/>
  <c r="AA2155" i="29"/>
  <c r="X2150" i="29"/>
  <c r="Z2156" i="29"/>
  <c r="AB2176" i="29"/>
  <c r="Y2156" i="29"/>
  <c r="U2154" i="29"/>
  <c r="Y2176" i="29"/>
  <c r="X2156" i="29"/>
  <c r="R2184" i="29"/>
  <c r="X2176" i="29"/>
  <c r="V2171" i="29"/>
  <c r="Y2163" i="29"/>
  <c r="U2156" i="29"/>
  <c r="AA2184" i="29"/>
  <c r="Q2184" i="29"/>
  <c r="U2176" i="29"/>
  <c r="R2163" i="29"/>
  <c r="R2156" i="29"/>
  <c r="Z2152" i="29"/>
  <c r="Y2179" i="29"/>
  <c r="Q2176" i="29"/>
  <c r="AA2172" i="29"/>
  <c r="Q2170" i="29"/>
  <c r="Q2156" i="29"/>
  <c r="S2152" i="29"/>
  <c r="Q2854" i="29"/>
  <c r="X2854" i="29"/>
  <c r="X2853" i="29"/>
  <c r="R2853" i="29"/>
  <c r="AC2853" i="29"/>
  <c r="Y2853" i="29"/>
  <c r="Z2841" i="29"/>
  <c r="X2841" i="29"/>
  <c r="Q2832" i="29"/>
  <c r="Y2832" i="29"/>
  <c r="T2830" i="29"/>
  <c r="AC2830" i="29"/>
  <c r="R2830" i="29"/>
  <c r="Q2806" i="29"/>
  <c r="Y2806" i="29"/>
  <c r="Z2806" i="29"/>
  <c r="S2806" i="29"/>
  <c r="AC2806" i="29"/>
  <c r="S2801" i="29"/>
  <c r="U2801" i="29"/>
  <c r="T2898" i="29"/>
  <c r="U2898" i="29"/>
  <c r="Q2886" i="29"/>
  <c r="V2886" i="29"/>
  <c r="T2876" i="29"/>
  <c r="Y2876" i="29"/>
  <c r="X2875" i="29"/>
  <c r="V2875" i="29"/>
  <c r="Q2875" i="29"/>
  <c r="AB2875" i="29"/>
  <c r="Q2871" i="29"/>
  <c r="AA2871" i="29"/>
  <c r="AB2853" i="29"/>
  <c r="V2851" i="29"/>
  <c r="X2851" i="29"/>
  <c r="Q2825" i="29"/>
  <c r="Y2825" i="29"/>
  <c r="AC2825" i="29"/>
  <c r="T2814" i="29"/>
  <c r="R2814" i="29"/>
  <c r="AB2814" i="29"/>
  <c r="S2814" i="29"/>
  <c r="X2814" i="29"/>
  <c r="Z2811" i="29"/>
  <c r="AA2811" i="29"/>
  <c r="Q2811" i="29"/>
  <c r="U2808" i="29"/>
  <c r="Q2807" i="29"/>
  <c r="V2807" i="29"/>
  <c r="X2807" i="29"/>
  <c r="AA2807" i="29"/>
  <c r="AA2805" i="29"/>
  <c r="S2789" i="29"/>
  <c r="X2789" i="29"/>
  <c r="Y2789" i="29"/>
  <c r="Q2785" i="29"/>
  <c r="R2785" i="29"/>
  <c r="X2785" i="29"/>
  <c r="Y2785" i="29"/>
  <c r="S2895" i="29"/>
  <c r="T2892" i="29"/>
  <c r="AC2885" i="29"/>
  <c r="AC2875" i="29"/>
  <c r="Y2870" i="29"/>
  <c r="V2867" i="29"/>
  <c r="S2865" i="29"/>
  <c r="V2865" i="29"/>
  <c r="Y2856" i="29"/>
  <c r="AA2853" i="29"/>
  <c r="Z2852" i="29"/>
  <c r="Q2824" i="29"/>
  <c r="S2824" i="29"/>
  <c r="R2808" i="29"/>
  <c r="AB2806" i="29"/>
  <c r="Y2805" i="29"/>
  <c r="AA2875" i="29"/>
  <c r="AA2872" i="29"/>
  <c r="X2856" i="29"/>
  <c r="AC2854" i="29"/>
  <c r="Z2853" i="29"/>
  <c r="AC2842" i="29"/>
  <c r="Q2836" i="29"/>
  <c r="AB2836" i="29"/>
  <c r="Q2833" i="29"/>
  <c r="U2833" i="29"/>
  <c r="S2831" i="29"/>
  <c r="AC2831" i="29"/>
  <c r="AA2814" i="29"/>
  <c r="AA2806" i="29"/>
  <c r="Q2895" i="29"/>
  <c r="T2895" i="29"/>
  <c r="AA2895" i="29"/>
  <c r="Y2892" i="29"/>
  <c r="AA2892" i="29"/>
  <c r="S2892" i="29"/>
  <c r="S2885" i="29"/>
  <c r="X2885" i="29"/>
  <c r="AC2876" i="29"/>
  <c r="Z2875" i="29"/>
  <c r="U2872" i="29"/>
  <c r="S2870" i="29"/>
  <c r="AA2870" i="29"/>
  <c r="X2867" i="29"/>
  <c r="Z2867" i="29"/>
  <c r="R2867" i="29"/>
  <c r="U2856" i="29"/>
  <c r="Z2854" i="29"/>
  <c r="V2853" i="29"/>
  <c r="AA2832" i="29"/>
  <c r="AB2830" i="29"/>
  <c r="S2808" i="29"/>
  <c r="T2808" i="29"/>
  <c r="Z2808" i="29"/>
  <c r="X2806" i="29"/>
  <c r="AB2794" i="29"/>
  <c r="AB2898" i="29"/>
  <c r="AC2895" i="29"/>
  <c r="Q2894" i="29"/>
  <c r="Z2894" i="29"/>
  <c r="AB2884" i="29"/>
  <c r="X2876" i="29"/>
  <c r="Y2875" i="29"/>
  <c r="AA2866" i="29"/>
  <c r="S2856" i="29"/>
  <c r="Y2854" i="29"/>
  <c r="U2853" i="29"/>
  <c r="X2852" i="29"/>
  <c r="Q2852" i="29"/>
  <c r="AA2852" i="29"/>
  <c r="S2848" i="29"/>
  <c r="AA2841" i="29"/>
  <c r="Y2835" i="29"/>
  <c r="AA2835" i="29"/>
  <c r="Z2832" i="29"/>
  <c r="AA2830" i="29"/>
  <c r="Y2822" i="29"/>
  <c r="Y2814" i="29"/>
  <c r="AC2811" i="29"/>
  <c r="AC2808" i="29"/>
  <c r="Z2807" i="29"/>
  <c r="V2806" i="29"/>
  <c r="X2805" i="29"/>
  <c r="AB2805" i="29"/>
  <c r="AC2805" i="29"/>
  <c r="R2805" i="29"/>
  <c r="Y2794" i="29"/>
  <c r="Y2898" i="29"/>
  <c r="AA2886" i="29"/>
  <c r="V2876" i="29"/>
  <c r="U2875" i="29"/>
  <c r="Q2872" i="29"/>
  <c r="Y2872" i="29"/>
  <c r="AC2868" i="29"/>
  <c r="V2854" i="29"/>
  <c r="S2853" i="29"/>
  <c r="AC2851" i="29"/>
  <c r="V2841" i="29"/>
  <c r="X2832" i="29"/>
  <c r="S2830" i="29"/>
  <c r="U2826" i="29"/>
  <c r="V2826" i="29"/>
  <c r="S2822" i="29"/>
  <c r="V2814" i="29"/>
  <c r="Y2811" i="29"/>
  <c r="AB2808" i="29"/>
  <c r="Y2807" i="29"/>
  <c r="T2806" i="29"/>
  <c r="AB2801" i="29"/>
  <c r="AC2792" i="29"/>
  <c r="Q2790" i="29"/>
  <c r="X2790" i="29"/>
  <c r="Q2764" i="29"/>
  <c r="AC2764" i="29"/>
  <c r="S2764" i="29"/>
  <c r="T2764" i="29"/>
  <c r="U2764" i="29"/>
  <c r="X2764" i="29"/>
  <c r="Y2764" i="29"/>
  <c r="Z2764" i="29"/>
  <c r="Q2884" i="29"/>
  <c r="U2884" i="29"/>
  <c r="Q2866" i="29"/>
  <c r="X2866" i="29"/>
  <c r="T2856" i="29"/>
  <c r="V2856" i="29"/>
  <c r="Q2856" i="29"/>
  <c r="AA2856" i="29"/>
  <c r="U2854" i="29"/>
  <c r="Q2853" i="29"/>
  <c r="Y2851" i="29"/>
  <c r="U2841" i="29"/>
  <c r="S2832" i="29"/>
  <c r="Q2830" i="29"/>
  <c r="R2806" i="29"/>
  <c r="X2801" i="29"/>
  <c r="T2794" i="29"/>
  <c r="U2794" i="29"/>
  <c r="V2794" i="29"/>
  <c r="AC2789" i="29"/>
  <c r="X2739" i="29"/>
  <c r="R2688" i="29"/>
  <c r="R2685" i="29"/>
  <c r="Q2678" i="29"/>
  <c r="Z2678" i="29"/>
  <c r="Z2668" i="29"/>
  <c r="V2665" i="29"/>
  <c r="Y2665" i="29"/>
  <c r="Z2665" i="29"/>
  <c r="AB2665" i="29"/>
  <c r="AA2757" i="29"/>
  <c r="S2751" i="29"/>
  <c r="AB2749" i="29"/>
  <c r="AB2746" i="29"/>
  <c r="AC2741" i="29"/>
  <c r="T2739" i="29"/>
  <c r="S2707" i="29"/>
  <c r="AC2701" i="29"/>
  <c r="Q2701" i="29"/>
  <c r="AB2688" i="29"/>
  <c r="Y2676" i="29"/>
  <c r="Z2676" i="29"/>
  <c r="AB2676" i="29"/>
  <c r="Y2668" i="29"/>
  <c r="S2667" i="29"/>
  <c r="T2667" i="29"/>
  <c r="Y2667" i="29"/>
  <c r="V2661" i="29"/>
  <c r="U2661" i="29"/>
  <c r="Z2661" i="29"/>
  <c r="AA2661" i="29"/>
  <c r="Y2780" i="29"/>
  <c r="U2766" i="29"/>
  <c r="Z2757" i="29"/>
  <c r="T2688" i="29"/>
  <c r="S2688" i="29"/>
  <c r="AC2688" i="29"/>
  <c r="U2685" i="29"/>
  <c r="Z2685" i="29"/>
  <c r="X2668" i="29"/>
  <c r="Q2664" i="29"/>
  <c r="S2664" i="29"/>
  <c r="Y2664" i="29"/>
  <c r="AA2664" i="29"/>
  <c r="R2751" i="29"/>
  <c r="AA2749" i="29"/>
  <c r="AA2746" i="29"/>
  <c r="Z2745" i="29"/>
  <c r="AB2741" i="29"/>
  <c r="V2887" i="29"/>
  <c r="U2878" i="29"/>
  <c r="V2828" i="29"/>
  <c r="AB2803" i="29"/>
  <c r="T2791" i="29"/>
  <c r="AB2783" i="29"/>
  <c r="AB2781" i="29"/>
  <c r="T2766" i="29"/>
  <c r="Q2757" i="29"/>
  <c r="AC2751" i="29"/>
  <c r="Q2751" i="29"/>
  <c r="Z2749" i="29"/>
  <c r="AB2747" i="29"/>
  <c r="Z2746" i="29"/>
  <c r="R2745" i="29"/>
  <c r="R2744" i="29"/>
  <c r="Z2741" i="29"/>
  <c r="Y2740" i="29"/>
  <c r="AA2738" i="29"/>
  <c r="X2730" i="29"/>
  <c r="AB2729" i="29"/>
  <c r="R2727" i="29"/>
  <c r="R2726" i="29"/>
  <c r="Q2720" i="29"/>
  <c r="U2719" i="29"/>
  <c r="S2718" i="29"/>
  <c r="Q2708" i="29"/>
  <c r="Z2706" i="29"/>
  <c r="Z2703" i="29"/>
  <c r="AA2701" i="29"/>
  <c r="Z2688" i="29"/>
  <c r="AC2687" i="29"/>
  <c r="AA2680" i="29"/>
  <c r="Y2663" i="29"/>
  <c r="V2749" i="29"/>
  <c r="Y2746" i="29"/>
  <c r="Y2741" i="29"/>
  <c r="V2730" i="29"/>
  <c r="Z2701" i="29"/>
  <c r="Q2696" i="29"/>
  <c r="Y2696" i="29"/>
  <c r="Y2688" i="29"/>
  <c r="AB2685" i="29"/>
  <c r="S2668" i="29"/>
  <c r="T2668" i="29"/>
  <c r="U2668" i="29"/>
  <c r="V2783" i="29"/>
  <c r="AB2752" i="29"/>
  <c r="AA2751" i="29"/>
  <c r="AC2750" i="29"/>
  <c r="T2749" i="29"/>
  <c r="T2746" i="29"/>
  <c r="T2741" i="29"/>
  <c r="R2737" i="29"/>
  <c r="U2730" i="29"/>
  <c r="X2729" i="29"/>
  <c r="AC2707" i="29"/>
  <c r="Y2701" i="29"/>
  <c r="T2700" i="29"/>
  <c r="Y2700" i="29"/>
  <c r="AA2695" i="29"/>
  <c r="X2688" i="29"/>
  <c r="AA2687" i="29"/>
  <c r="AA2685" i="29"/>
  <c r="AC2667" i="29"/>
  <c r="T2665" i="29"/>
  <c r="Y2662" i="29"/>
  <c r="AA2779" i="29"/>
  <c r="AA2758" i="29"/>
  <c r="Z2751" i="29"/>
  <c r="R2749" i="29"/>
  <c r="R2746" i="29"/>
  <c r="S2741" i="29"/>
  <c r="AC2739" i="29"/>
  <c r="Z2707" i="29"/>
  <c r="Z2695" i="29"/>
  <c r="V2688" i="29"/>
  <c r="V2685" i="29"/>
  <c r="AC2668" i="29"/>
  <c r="Z2804" i="29"/>
  <c r="AB2791" i="29"/>
  <c r="U2783" i="29"/>
  <c r="Y2752" i="29"/>
  <c r="Z2750" i="29"/>
  <c r="AA2744" i="29"/>
  <c r="S2730" i="29"/>
  <c r="Y2804" i="29"/>
  <c r="T2783" i="29"/>
  <c r="Y2779" i="29"/>
  <c r="Y2758" i="29"/>
  <c r="X2752" i="29"/>
  <c r="Y2751" i="29"/>
  <c r="U2750" i="29"/>
  <c r="Q2749" i="29"/>
  <c r="Q2746" i="29"/>
  <c r="Z2744" i="29"/>
  <c r="R2741" i="29"/>
  <c r="Y2739" i="29"/>
  <c r="AB2730" i="29"/>
  <c r="R2730" i="29"/>
  <c r="Z2726" i="29"/>
  <c r="Z2715" i="29"/>
  <c r="Y2707" i="29"/>
  <c r="S2701" i="29"/>
  <c r="X2699" i="29"/>
  <c r="V2699" i="29"/>
  <c r="R2695" i="29"/>
  <c r="U2688" i="29"/>
  <c r="R2687" i="29"/>
  <c r="T2685" i="29"/>
  <c r="X2684" i="29"/>
  <c r="Y2684" i="29"/>
  <c r="Z2684" i="29"/>
  <c r="AA2684" i="29"/>
  <c r="R2676" i="29"/>
  <c r="AB2668" i="29"/>
  <c r="Z2667" i="29"/>
  <c r="R2665" i="29"/>
  <c r="R2661" i="29"/>
  <c r="V2656" i="29"/>
  <c r="Z2653" i="29"/>
  <c r="AA2645" i="29"/>
  <c r="Z2636" i="29"/>
  <c r="AB2622" i="29"/>
  <c r="R2617" i="29"/>
  <c r="AA2604" i="29"/>
  <c r="R2604" i="29"/>
  <c r="S2600" i="29"/>
  <c r="Z2597" i="29"/>
  <c r="U2593" i="29"/>
  <c r="Y2583" i="29"/>
  <c r="AC2578" i="29"/>
  <c r="AA2575" i="29"/>
  <c r="R2573" i="29"/>
  <c r="AA2569" i="29"/>
  <c r="U2562" i="29"/>
  <c r="Y2548" i="29"/>
  <c r="Q2540" i="29"/>
  <c r="AA2535" i="29"/>
  <c r="R2393" i="29"/>
  <c r="AA2393" i="29"/>
  <c r="AB2393" i="29"/>
  <c r="U2379" i="29"/>
  <c r="Z2379" i="29"/>
  <c r="AA2379" i="29"/>
  <c r="Q2379" i="29"/>
  <c r="R2379" i="29"/>
  <c r="T2379" i="29"/>
  <c r="V2379" i="29"/>
  <c r="Y2379" i="29"/>
  <c r="Q2371" i="29"/>
  <c r="R2371" i="29"/>
  <c r="T2371" i="29"/>
  <c r="AA2371" i="29"/>
  <c r="Y2288" i="29"/>
  <c r="Z2288" i="29"/>
  <c r="Q2288" i="29"/>
  <c r="AC2288" i="29"/>
  <c r="S2288" i="29"/>
  <c r="T2288" i="29"/>
  <c r="U2288" i="29"/>
  <c r="X2288" i="29"/>
  <c r="Q2219" i="29"/>
  <c r="Y2219" i="29"/>
  <c r="R2180" i="29"/>
  <c r="U2180" i="29"/>
  <c r="Y2645" i="29"/>
  <c r="Q2636" i="29"/>
  <c r="AA2622" i="29"/>
  <c r="AC2617" i="29"/>
  <c r="Q2617" i="29"/>
  <c r="Z2604" i="29"/>
  <c r="Q2604" i="29"/>
  <c r="R2600" i="29"/>
  <c r="Y2597" i="29"/>
  <c r="AB2595" i="29"/>
  <c r="Z2594" i="29"/>
  <c r="T2593" i="29"/>
  <c r="T2583" i="29"/>
  <c r="T2578" i="29"/>
  <c r="Y2575" i="29"/>
  <c r="X2569" i="29"/>
  <c r="T2562" i="29"/>
  <c r="U2517" i="29"/>
  <c r="Q2513" i="29"/>
  <c r="R2512" i="29"/>
  <c r="S2511" i="29"/>
  <c r="Y2493" i="29"/>
  <c r="S2489" i="29"/>
  <c r="AA2478" i="29"/>
  <c r="Z2475" i="29"/>
  <c r="AB2474" i="29"/>
  <c r="U2470" i="29"/>
  <c r="R2469" i="29"/>
  <c r="AC2464" i="29"/>
  <c r="Q2464" i="29"/>
  <c r="S2458" i="29"/>
  <c r="AA2452" i="29"/>
  <c r="AC2433" i="29"/>
  <c r="V2425" i="29"/>
  <c r="V2370" i="29"/>
  <c r="AA2370" i="29"/>
  <c r="AB2370" i="29"/>
  <c r="Q2370" i="29"/>
  <c r="R2370" i="29"/>
  <c r="U2370" i="29"/>
  <c r="X2370" i="29"/>
  <c r="Z2370" i="29"/>
  <c r="T2216" i="29"/>
  <c r="Q2216" i="29"/>
  <c r="X2216" i="29"/>
  <c r="Z2216" i="29"/>
  <c r="AB2216" i="29"/>
  <c r="Q2131" i="29"/>
  <c r="U2131" i="29"/>
  <c r="AA2131" i="29"/>
  <c r="U2120" i="29"/>
  <c r="Z2120" i="29"/>
  <c r="AA2120" i="29"/>
  <c r="Q2120" i="29"/>
  <c r="R2120" i="29"/>
  <c r="T2120" i="29"/>
  <c r="X2120" i="29"/>
  <c r="Y2120" i="29"/>
  <c r="X2645" i="29"/>
  <c r="Y2622" i="29"/>
  <c r="AA2614" i="29"/>
  <c r="Q2600" i="29"/>
  <c r="U2597" i="29"/>
  <c r="S2593" i="29"/>
  <c r="S2583" i="29"/>
  <c r="R2575" i="29"/>
  <c r="S2562" i="29"/>
  <c r="AB2530" i="29"/>
  <c r="AC2528" i="29"/>
  <c r="T2517" i="29"/>
  <c r="R2511" i="29"/>
  <c r="U2493" i="29"/>
  <c r="S2491" i="29"/>
  <c r="AC2489" i="29"/>
  <c r="R2489" i="29"/>
  <c r="Z2478" i="29"/>
  <c r="Y2475" i="29"/>
  <c r="T2470" i="29"/>
  <c r="AB2454" i="29"/>
  <c r="Z2452" i="29"/>
  <c r="Y2443" i="29"/>
  <c r="Z2435" i="29"/>
  <c r="AB2433" i="29"/>
  <c r="U2425" i="29"/>
  <c r="Z2421" i="29"/>
  <c r="Z2416" i="29"/>
  <c r="AC2413" i="29"/>
  <c r="S2385" i="29"/>
  <c r="T2385" i="29"/>
  <c r="Z2385" i="29"/>
  <c r="AA2385" i="29"/>
  <c r="R2325" i="29"/>
  <c r="U2325" i="29"/>
  <c r="AA2325" i="29"/>
  <c r="U2265" i="29"/>
  <c r="T2265" i="29"/>
  <c r="V2265" i="29"/>
  <c r="Y2265" i="29"/>
  <c r="V2248" i="29"/>
  <c r="X2248" i="29"/>
  <c r="Q2248" i="29"/>
  <c r="Z2248" i="29"/>
  <c r="R2248" i="29"/>
  <c r="AA2248" i="29"/>
  <c r="S2248" i="29"/>
  <c r="AB2248" i="29"/>
  <c r="T2248" i="29"/>
  <c r="AC2248" i="29"/>
  <c r="U2248" i="29"/>
  <c r="AC2237" i="29"/>
  <c r="V2237" i="29"/>
  <c r="T2183" i="29"/>
  <c r="Y2183" i="29"/>
  <c r="AA2183" i="29"/>
  <c r="U2140" i="29"/>
  <c r="R2140" i="29"/>
  <c r="T2140" i="29"/>
  <c r="Y2140" i="29"/>
  <c r="AA2140" i="29"/>
  <c r="Q2119" i="29"/>
  <c r="AA2119" i="29"/>
  <c r="AC2119" i="29"/>
  <c r="R2119" i="29"/>
  <c r="T2119" i="29"/>
  <c r="V2119" i="29"/>
  <c r="X2119" i="29"/>
  <c r="Y2119" i="29"/>
  <c r="R2645" i="29"/>
  <c r="Y2632" i="29"/>
  <c r="Q2622" i="29"/>
  <c r="V2614" i="29"/>
  <c r="Q2597" i="29"/>
  <c r="Q2593" i="29"/>
  <c r="R2583" i="29"/>
  <c r="V2572" i="29"/>
  <c r="AC2562" i="29"/>
  <c r="Q2562" i="29"/>
  <c r="AB2551" i="29"/>
  <c r="V2550" i="29"/>
  <c r="U2547" i="29"/>
  <c r="R2541" i="29"/>
  <c r="AB2539" i="29"/>
  <c r="Q2539" i="29"/>
  <c r="AA2534" i="29"/>
  <c r="AC2533" i="29"/>
  <c r="AB2531" i="29"/>
  <c r="AA2530" i="29"/>
  <c r="U2528" i="29"/>
  <c r="S2517" i="29"/>
  <c r="AC2512" i="29"/>
  <c r="AC2511" i="29"/>
  <c r="Q2511" i="29"/>
  <c r="Y2494" i="29"/>
  <c r="R2493" i="29"/>
  <c r="R2491" i="29"/>
  <c r="AB2489" i="29"/>
  <c r="Q2489" i="29"/>
  <c r="Y2478" i="29"/>
  <c r="AA2477" i="29"/>
  <c r="Y2476" i="29"/>
  <c r="V2475" i="29"/>
  <c r="Y2474" i="29"/>
  <c r="R2470" i="29"/>
  <c r="Y2468" i="29"/>
  <c r="AA2464" i="29"/>
  <c r="AA2463" i="29"/>
  <c r="AB2457" i="29"/>
  <c r="AB2455" i="29"/>
  <c r="AA2454" i="29"/>
  <c r="Y2452" i="29"/>
  <c r="AC2450" i="29"/>
  <c r="U2444" i="29"/>
  <c r="T2435" i="29"/>
  <c r="Z2433" i="29"/>
  <c r="AC2430" i="29"/>
  <c r="AA2428" i="29"/>
  <c r="R2425" i="29"/>
  <c r="Y2421" i="29"/>
  <c r="Y2416" i="29"/>
  <c r="AA2415" i="29"/>
  <c r="Y2285" i="29"/>
  <c r="R2285" i="29"/>
  <c r="S2285" i="29"/>
  <c r="T2285" i="29"/>
  <c r="AC2285" i="29"/>
  <c r="V2264" i="29"/>
  <c r="AA2264" i="29"/>
  <c r="AB2264" i="29"/>
  <c r="Q2264" i="29"/>
  <c r="R2264" i="29"/>
  <c r="U2264" i="29"/>
  <c r="X2264" i="29"/>
  <c r="Z2264" i="29"/>
  <c r="Z2534" i="29"/>
  <c r="Y2530" i="29"/>
  <c r="V2478" i="29"/>
  <c r="U2475" i="29"/>
  <c r="AA2457" i="29"/>
  <c r="U2452" i="29"/>
  <c r="Y2433" i="29"/>
  <c r="Z2430" i="29"/>
  <c r="Q2413" i="29"/>
  <c r="Y2413" i="29"/>
  <c r="T2308" i="29"/>
  <c r="Q2308" i="29"/>
  <c r="U2308" i="29"/>
  <c r="Z2308" i="29"/>
  <c r="AC2308" i="29"/>
  <c r="X2159" i="29"/>
  <c r="AC2159" i="29"/>
  <c r="R2159" i="29"/>
  <c r="T2159" i="29"/>
  <c r="V2159" i="29"/>
  <c r="Y2159" i="29"/>
  <c r="AB2159" i="29"/>
  <c r="R2113" i="29"/>
  <c r="T2113" i="29"/>
  <c r="X2113" i="29"/>
  <c r="AA2113" i="29"/>
  <c r="AB2113" i="29"/>
  <c r="AC2682" i="29"/>
  <c r="S2659" i="29"/>
  <c r="AC2657" i="29"/>
  <c r="R2657" i="29"/>
  <c r="U2654" i="29"/>
  <c r="U2626" i="29"/>
  <c r="Y2617" i="29"/>
  <c r="U2615" i="29"/>
  <c r="U2604" i="29"/>
  <c r="Y2603" i="29"/>
  <c r="AA2600" i="29"/>
  <c r="AC2596" i="29"/>
  <c r="T2595" i="29"/>
  <c r="AA2593" i="29"/>
  <c r="AB2592" i="29"/>
  <c r="AB2573" i="29"/>
  <c r="Z2562" i="29"/>
  <c r="AC2561" i="29"/>
  <c r="U2551" i="29"/>
  <c r="Z2539" i="29"/>
  <c r="Y2534" i="29"/>
  <c r="Z2533" i="29"/>
  <c r="Y2531" i="29"/>
  <c r="V2530" i="29"/>
  <c r="Y2527" i="29"/>
  <c r="AA2511" i="29"/>
  <c r="Z2510" i="29"/>
  <c r="Z2489" i="29"/>
  <c r="U2478" i="29"/>
  <c r="S2475" i="29"/>
  <c r="AB2469" i="29"/>
  <c r="Y2464" i="29"/>
  <c r="AB2458" i="29"/>
  <c r="Z2457" i="29"/>
  <c r="S2452" i="29"/>
  <c r="T2433" i="29"/>
  <c r="Y2430" i="29"/>
  <c r="Q2421" i="29"/>
  <c r="V2416" i="29"/>
  <c r="AB2412" i="29"/>
  <c r="T2298" i="29"/>
  <c r="Y2298" i="29"/>
  <c r="Z2298" i="29"/>
  <c r="Q2298" i="29"/>
  <c r="AB2298" i="29"/>
  <c r="R2298" i="29"/>
  <c r="S2298" i="29"/>
  <c r="V2298" i="29"/>
  <c r="X2298" i="29"/>
  <c r="T2682" i="29"/>
  <c r="R2659" i="29"/>
  <c r="AB2657" i="29"/>
  <c r="Q2657" i="29"/>
  <c r="T2654" i="29"/>
  <c r="AB2643" i="29"/>
  <c r="Q2642" i="29"/>
  <c r="Y2631" i="29"/>
  <c r="T2626" i="29"/>
  <c r="AC2618" i="29"/>
  <c r="X2617" i="29"/>
  <c r="S2615" i="29"/>
  <c r="Y2612" i="29"/>
  <c r="AC2604" i="29"/>
  <c r="T2604" i="29"/>
  <c r="X2603" i="29"/>
  <c r="Z2600" i="29"/>
  <c r="AC2598" i="29"/>
  <c r="T2596" i="29"/>
  <c r="S2595" i="29"/>
  <c r="Z2593" i="29"/>
  <c r="Z2592" i="29"/>
  <c r="AA2589" i="29"/>
  <c r="AC2583" i="29"/>
  <c r="AC2581" i="29"/>
  <c r="Y2579" i="29"/>
  <c r="AA2576" i="29"/>
  <c r="Q2576" i="29"/>
  <c r="AA2573" i="29"/>
  <c r="Y2562" i="29"/>
  <c r="AA2561" i="29"/>
  <c r="AB2558" i="29"/>
  <c r="T2551" i="29"/>
  <c r="Z2542" i="29"/>
  <c r="AA2541" i="29"/>
  <c r="Z2540" i="29"/>
  <c r="Y2539" i="29"/>
  <c r="V2534" i="29"/>
  <c r="Y2533" i="29"/>
  <c r="V2531" i="29"/>
  <c r="S2530" i="29"/>
  <c r="X2527" i="29"/>
  <c r="AA2517" i="29"/>
  <c r="Y2513" i="29"/>
  <c r="X2512" i="29"/>
  <c r="Z2511" i="29"/>
  <c r="Y2510" i="29"/>
  <c r="AB2496" i="29"/>
  <c r="AA2491" i="29"/>
  <c r="Z2490" i="29"/>
  <c r="Y2489" i="29"/>
  <c r="AA2488" i="29"/>
  <c r="T2478" i="29"/>
  <c r="S2477" i="29"/>
  <c r="AC2475" i="29"/>
  <c r="R2475" i="29"/>
  <c r="AC2470" i="29"/>
  <c r="AA2469" i="29"/>
  <c r="U2464" i="29"/>
  <c r="Z2458" i="29"/>
  <c r="T2457" i="29"/>
  <c r="R2452" i="29"/>
  <c r="S2433" i="29"/>
  <c r="U2430" i="29"/>
  <c r="T2416" i="29"/>
  <c r="T2393" i="29"/>
  <c r="R2365" i="29"/>
  <c r="AB2365" i="29"/>
  <c r="AC2365" i="29"/>
  <c r="Q2278" i="29"/>
  <c r="AA2278" i="29"/>
  <c r="S2259" i="29"/>
  <c r="R2259" i="29"/>
  <c r="T2259" i="29"/>
  <c r="V2259" i="29"/>
  <c r="AA2259" i="29"/>
  <c r="AC2259" i="29"/>
  <c r="AC2659" i="29"/>
  <c r="Q2659" i="29"/>
  <c r="AC2645" i="29"/>
  <c r="U2638" i="29"/>
  <c r="V2634" i="29"/>
  <c r="S2626" i="29"/>
  <c r="Z2624" i="29"/>
  <c r="AB2618" i="29"/>
  <c r="S2617" i="29"/>
  <c r="AC2615" i="29"/>
  <c r="R2615" i="29"/>
  <c r="U2612" i="29"/>
  <c r="AB2604" i="29"/>
  <c r="Y2600" i="29"/>
  <c r="R2596" i="29"/>
  <c r="Q2595" i="29"/>
  <c r="Y2593" i="29"/>
  <c r="V2592" i="29"/>
  <c r="U2589" i="29"/>
  <c r="V2573" i="29"/>
  <c r="X2562" i="29"/>
  <c r="AA2558" i="29"/>
  <c r="R2551" i="29"/>
  <c r="Y2542" i="29"/>
  <c r="Z2541" i="29"/>
  <c r="Y2540" i="29"/>
  <c r="V2539" i="29"/>
  <c r="U2534" i="29"/>
  <c r="T2533" i="29"/>
  <c r="T2531" i="29"/>
  <c r="R2530" i="29"/>
  <c r="R2527" i="29"/>
  <c r="X2519" i="29"/>
  <c r="Z2517" i="29"/>
  <c r="U2513" i="29"/>
  <c r="V2512" i="29"/>
  <c r="Y2511" i="29"/>
  <c r="Q2510" i="29"/>
  <c r="U2509" i="29"/>
  <c r="AA2505" i="29"/>
  <c r="Y2496" i="29"/>
  <c r="AA2493" i="29"/>
  <c r="Z2491" i="29"/>
  <c r="Y2490" i="29"/>
  <c r="V2489" i="29"/>
  <c r="Y2488" i="29"/>
  <c r="R2478" i="29"/>
  <c r="R2477" i="29"/>
  <c r="AB2475" i="29"/>
  <c r="Q2475" i="29"/>
  <c r="AA2470" i="29"/>
  <c r="Z2469" i="29"/>
  <c r="S2464" i="29"/>
  <c r="V2458" i="29"/>
  <c r="R2457" i="29"/>
  <c r="T2455" i="29"/>
  <c r="AC2452" i="29"/>
  <c r="Q2452" i="29"/>
  <c r="Z2434" i="29"/>
  <c r="R2433" i="29"/>
  <c r="R2430" i="29"/>
  <c r="T2422" i="29"/>
  <c r="AC2416" i="29"/>
  <c r="S2416" i="29"/>
  <c r="S2412" i="29"/>
  <c r="S2393" i="29"/>
  <c r="AC2379" i="29"/>
  <c r="AB2323" i="29"/>
  <c r="AC2323" i="29"/>
  <c r="T2303" i="29"/>
  <c r="U2303" i="29"/>
  <c r="V2303" i="29"/>
  <c r="AB2288" i="29"/>
  <c r="R2258" i="29"/>
  <c r="AB2258" i="29"/>
  <c r="AC2258" i="29"/>
  <c r="Q2258" i="29"/>
  <c r="T2258" i="29"/>
  <c r="U2258" i="29"/>
  <c r="X2258" i="29"/>
  <c r="Z2258" i="29"/>
  <c r="X2142" i="29"/>
  <c r="S2142" i="29"/>
  <c r="U2142" i="29"/>
  <c r="AA2142" i="29"/>
  <c r="AC2142" i="29"/>
  <c r="T2109" i="29"/>
  <c r="Q2109" i="29"/>
  <c r="V2109" i="29"/>
  <c r="AB2109" i="29"/>
  <c r="AC2109" i="29"/>
  <c r="Y2359" i="29"/>
  <c r="Z2307" i="29"/>
  <c r="AB2276" i="29"/>
  <c r="Y2226" i="29"/>
  <c r="AA2214" i="29"/>
  <c r="S2194" i="29"/>
  <c r="AC2164" i="29"/>
  <c r="AB2138" i="29"/>
  <c r="Z2118" i="29"/>
  <c r="AA2407" i="29"/>
  <c r="S2394" i="29"/>
  <c r="Z2392" i="29"/>
  <c r="V2359" i="29"/>
  <c r="U2345" i="29"/>
  <c r="T2344" i="29"/>
  <c r="R2340" i="29"/>
  <c r="R2339" i="29"/>
  <c r="S2332" i="29"/>
  <c r="T2331" i="29"/>
  <c r="X2328" i="29"/>
  <c r="Q2326" i="29"/>
  <c r="S2324" i="29"/>
  <c r="AB2320" i="29"/>
  <c r="R2320" i="29"/>
  <c r="T2310" i="29"/>
  <c r="Y2307" i="29"/>
  <c r="Z2306" i="29"/>
  <c r="U2304" i="29"/>
  <c r="S2302" i="29"/>
  <c r="AA2290" i="29"/>
  <c r="S2280" i="29"/>
  <c r="Z2276" i="29"/>
  <c r="AB2268" i="29"/>
  <c r="AA2256" i="29"/>
  <c r="T2245" i="29"/>
  <c r="Y2241" i="29"/>
  <c r="S2238" i="29"/>
  <c r="Y2236" i="29"/>
  <c r="Z2234" i="29"/>
  <c r="X2226" i="29"/>
  <c r="AB2222" i="29"/>
  <c r="AB2220" i="29"/>
  <c r="T2218" i="29"/>
  <c r="Z2214" i="29"/>
  <c r="U2212" i="29"/>
  <c r="Q2194" i="29"/>
  <c r="Y2181" i="29"/>
  <c r="S2178" i="29"/>
  <c r="AB2172" i="29"/>
  <c r="Q2172" i="29"/>
  <c r="AB2170" i="29"/>
  <c r="AA2164" i="29"/>
  <c r="V2163" i="29"/>
  <c r="T2162" i="29"/>
  <c r="V2156" i="29"/>
  <c r="V2155" i="29"/>
  <c r="Y2152" i="29"/>
  <c r="Y2139" i="29"/>
  <c r="AA2138" i="29"/>
  <c r="T2137" i="29"/>
  <c r="V2134" i="29"/>
  <c r="AA2132" i="29"/>
  <c r="Y2130" i="29"/>
  <c r="S2122" i="29"/>
  <c r="X2118" i="29"/>
  <c r="AA2114" i="29"/>
  <c r="S2111" i="29"/>
  <c r="Y2110" i="29"/>
  <c r="AB2373" i="29"/>
  <c r="U2359" i="29"/>
  <c r="V2307" i="29"/>
  <c r="X2306" i="29"/>
  <c r="Z2290" i="29"/>
  <c r="Y2276" i="29"/>
  <c r="Z2268" i="29"/>
  <c r="Z2256" i="29"/>
  <c r="AB2254" i="29"/>
  <c r="AB2246" i="29"/>
  <c r="AB2242" i="29"/>
  <c r="X2236" i="29"/>
  <c r="U2226" i="29"/>
  <c r="Z2222" i="29"/>
  <c r="Y2214" i="29"/>
  <c r="AC2203" i="29"/>
  <c r="Z2170" i="29"/>
  <c r="Y2164" i="29"/>
  <c r="Y2138" i="29"/>
  <c r="X2130" i="29"/>
  <c r="S2118" i="29"/>
  <c r="Y2114" i="29"/>
  <c r="AB2111" i="29"/>
  <c r="R2111" i="29"/>
  <c r="X2110" i="29"/>
  <c r="AC2410" i="29"/>
  <c r="U2408" i="29"/>
  <c r="Z2406" i="29"/>
  <c r="Z2401" i="29"/>
  <c r="AC2391" i="29"/>
  <c r="S2390" i="29"/>
  <c r="U2388" i="29"/>
  <c r="Q2387" i="29"/>
  <c r="Y2383" i="29"/>
  <c r="X2373" i="29"/>
  <c r="T2359" i="29"/>
  <c r="AC2346" i="29"/>
  <c r="AC2338" i="29"/>
  <c r="T2307" i="29"/>
  <c r="V2306" i="29"/>
  <c r="Y2290" i="29"/>
  <c r="AA2282" i="29"/>
  <c r="U2276" i="29"/>
  <c r="X2268" i="29"/>
  <c r="Y2256" i="29"/>
  <c r="Z2254" i="29"/>
  <c r="Z2246" i="29"/>
  <c r="AB2244" i="29"/>
  <c r="Z2242" i="29"/>
  <c r="V2236" i="29"/>
  <c r="T2226" i="29"/>
  <c r="X2222" i="29"/>
  <c r="AC2217" i="29"/>
  <c r="V2214" i="29"/>
  <c r="Y2203" i="29"/>
  <c r="AA2194" i="29"/>
  <c r="Z2172" i="29"/>
  <c r="AC2171" i="29"/>
  <c r="X2170" i="29"/>
  <c r="U2164" i="29"/>
  <c r="AC2156" i="29"/>
  <c r="T2156" i="29"/>
  <c r="AC2154" i="29"/>
  <c r="V2139" i="29"/>
  <c r="V2138" i="29"/>
  <c r="AC2136" i="29"/>
  <c r="AA2135" i="29"/>
  <c r="V2130" i="29"/>
  <c r="R2118" i="29"/>
  <c r="X2114" i="29"/>
  <c r="AA2111" i="29"/>
  <c r="Q2111" i="29"/>
  <c r="V2110" i="29"/>
  <c r="AA2410" i="29"/>
  <c r="S2408" i="29"/>
  <c r="AB2404" i="29"/>
  <c r="AC2402" i="29"/>
  <c r="X2401" i="29"/>
  <c r="AB2391" i="29"/>
  <c r="S2388" i="29"/>
  <c r="V2373" i="29"/>
  <c r="R2359" i="29"/>
  <c r="AC2349" i="29"/>
  <c r="Z2340" i="29"/>
  <c r="AC2339" i="29"/>
  <c r="Z2338" i="29"/>
  <c r="Y2320" i="29"/>
  <c r="R2307" i="29"/>
  <c r="V2290" i="29"/>
  <c r="S2276" i="29"/>
  <c r="U2268" i="29"/>
  <c r="V2256" i="29"/>
  <c r="Y2246" i="29"/>
  <c r="Y2244" i="29"/>
  <c r="Y2242" i="29"/>
  <c r="AA2240" i="29"/>
  <c r="AB2238" i="29"/>
  <c r="S2236" i="29"/>
  <c r="S2226" i="29"/>
  <c r="AA2217" i="29"/>
  <c r="Z2206" i="29"/>
  <c r="V2203" i="29"/>
  <c r="X2202" i="29"/>
  <c r="Z2200" i="29"/>
  <c r="Z2194" i="29"/>
  <c r="AB2174" i="29"/>
  <c r="Y2172" i="29"/>
  <c r="AB2171" i="29"/>
  <c r="S2170" i="29"/>
  <c r="AB2154" i="29"/>
  <c r="S2138" i="29"/>
  <c r="AB2133" i="29"/>
  <c r="U2127" i="29"/>
  <c r="V2114" i="29"/>
  <c r="T2110" i="29"/>
  <c r="S2404" i="29"/>
  <c r="T2402" i="29"/>
  <c r="T2391" i="29"/>
  <c r="V2386" i="29"/>
  <c r="Z2384" i="29"/>
  <c r="AA2374" i="29"/>
  <c r="AC2372" i="29"/>
  <c r="AB2368" i="29"/>
  <c r="S2362" i="29"/>
  <c r="R2349" i="29"/>
  <c r="T2339" i="29"/>
  <c r="Q2338" i="29"/>
  <c r="AC2321" i="29"/>
  <c r="AA2307" i="29"/>
  <c r="Q2290" i="29"/>
  <c r="AA2286" i="29"/>
  <c r="R2283" i="29"/>
  <c r="V2257" i="29"/>
  <c r="Q2256" i="29"/>
  <c r="Y2253" i="29"/>
  <c r="AC2245" i="29"/>
  <c r="Q2242" i="29"/>
  <c r="Z2226" i="29"/>
  <c r="T2223" i="29"/>
  <c r="AC2202" i="29"/>
  <c r="R2202" i="29"/>
  <c r="T2196" i="29"/>
  <c r="U2194" i="29"/>
  <c r="V2179" i="29"/>
  <c r="S2172" i="29"/>
  <c r="S2171" i="29"/>
  <c r="Y2149" i="29"/>
  <c r="AB2137" i="29"/>
  <c r="S2133" i="29"/>
  <c r="AA2130" i="29"/>
  <c r="Q2130" i="29"/>
  <c r="AB2118" i="29"/>
  <c r="R2097" i="29"/>
  <c r="AA2089" i="29"/>
  <c r="Q2089" i="29"/>
  <c r="R2078" i="29"/>
  <c r="S2075" i="29"/>
  <c r="R2072" i="29"/>
  <c r="Q2095" i="29"/>
  <c r="Q2093" i="29"/>
  <c r="Y2090" i="29"/>
  <c r="Y2089" i="29"/>
  <c r="AC2077" i="29"/>
  <c r="AA2069" i="29"/>
  <c r="Y2068" i="29"/>
  <c r="Z2065" i="29"/>
  <c r="AB2100" i="29"/>
  <c r="U2090" i="29"/>
  <c r="X2089" i="29"/>
  <c r="Z2077" i="29"/>
  <c r="AC2070" i="29"/>
  <c r="Y2069" i="29"/>
  <c r="X2068" i="29"/>
  <c r="U2065" i="29"/>
  <c r="AA2100" i="29"/>
  <c r="AC2097" i="29"/>
  <c r="AB2095" i="29"/>
  <c r="T2094" i="29"/>
  <c r="AB2092" i="29"/>
  <c r="T2090" i="29"/>
  <c r="V2089" i="29"/>
  <c r="Y2077" i="29"/>
  <c r="AB2075" i="29"/>
  <c r="V2073" i="29"/>
  <c r="AA2070" i="29"/>
  <c r="V2069" i="29"/>
  <c r="T2068" i="29"/>
  <c r="S2065" i="29"/>
  <c r="U2100" i="29"/>
  <c r="Z2097" i="29"/>
  <c r="V2092" i="29"/>
  <c r="U2089" i="29"/>
  <c r="AA2078" i="29"/>
  <c r="Z2075" i="29"/>
  <c r="U2070" i="29"/>
  <c r="S2100" i="29"/>
  <c r="X2097" i="29"/>
  <c r="Y2095" i="29"/>
  <c r="S2092" i="29"/>
  <c r="AC2089" i="29"/>
  <c r="T2089" i="29"/>
  <c r="Y2078" i="29"/>
  <c r="Y2075" i="29"/>
  <c r="Y2072" i="29"/>
  <c r="T2070" i="29"/>
  <c r="R2100" i="29"/>
  <c r="T2097" i="29"/>
  <c r="X2095" i="29"/>
  <c r="Y2093" i="29"/>
  <c r="R2092" i="29"/>
  <c r="AB2089" i="29"/>
  <c r="R2089" i="29"/>
  <c r="AB2085" i="29"/>
  <c r="U2078" i="29"/>
  <c r="V2075" i="29"/>
  <c r="S2072" i="29"/>
  <c r="R2070" i="29"/>
  <c r="V2067" i="29"/>
  <c r="S2035" i="29"/>
  <c r="S2034" i="29"/>
  <c r="T2033" i="29"/>
  <c r="S2031" i="29"/>
  <c r="S2027" i="29"/>
  <c r="X2025" i="29"/>
  <c r="S2023" i="29"/>
  <c r="AA2054" i="29"/>
  <c r="T2056" i="29"/>
  <c r="Z2054" i="29"/>
  <c r="U2043" i="29"/>
  <c r="U2036" i="29"/>
  <c r="Q2033" i="29"/>
  <c r="S2025" i="29"/>
  <c r="Y2054" i="29"/>
  <c r="Z2047" i="29"/>
  <c r="S2043" i="29"/>
  <c r="T2036" i="29"/>
  <c r="Q2025" i="29"/>
  <c r="T2054" i="29"/>
  <c r="Z2051" i="29"/>
  <c r="AC2048" i="29"/>
  <c r="AB2035" i="29"/>
  <c r="AB2031" i="29"/>
  <c r="V2054" i="29"/>
  <c r="AB2051" i="29"/>
  <c r="X2057" i="29"/>
  <c r="S2055" i="29"/>
  <c r="S2054" i="29"/>
  <c r="V2053" i="29"/>
  <c r="V2051" i="29"/>
  <c r="Y2048" i="29"/>
  <c r="U2047" i="29"/>
  <c r="Y2035" i="29"/>
  <c r="V2034" i="29"/>
  <c r="Y2033" i="29"/>
  <c r="Z2031" i="29"/>
  <c r="Y2028" i="29"/>
  <c r="U2027" i="29"/>
  <c r="Z2025" i="29"/>
  <c r="Z2023" i="29"/>
  <c r="AC2054" i="29"/>
  <c r="Q2054" i="29"/>
  <c r="T2053" i="29"/>
  <c r="S2051" i="29"/>
  <c r="T2048" i="29"/>
  <c r="T2047" i="29"/>
  <c r="X2037" i="29"/>
  <c r="T2034" i="29"/>
  <c r="X2033" i="29"/>
  <c r="V2031" i="29"/>
  <c r="T2028" i="29"/>
  <c r="T2027" i="29"/>
  <c r="Y2025" i="29"/>
  <c r="U2023" i="29"/>
  <c r="AB2003" i="29"/>
  <c r="Z1984" i="29"/>
  <c r="X2013" i="29"/>
  <c r="S2012" i="29"/>
  <c r="T2011" i="29"/>
  <c r="S2009" i="29"/>
  <c r="AC2005" i="29"/>
  <c r="Q2005" i="29"/>
  <c r="Z2003" i="29"/>
  <c r="Y1996" i="29"/>
  <c r="R1994" i="29"/>
  <c r="Z1992" i="29"/>
  <c r="AB1985" i="29"/>
  <c r="S1985" i="29"/>
  <c r="Y1984" i="29"/>
  <c r="AB1983" i="29"/>
  <c r="Y1981" i="29"/>
  <c r="X2015" i="29"/>
  <c r="Q2012" i="29"/>
  <c r="S2011" i="29"/>
  <c r="Y2003" i="29"/>
  <c r="AB2001" i="29"/>
  <c r="S1996" i="29"/>
  <c r="Y1987" i="29"/>
  <c r="AA1985" i="29"/>
  <c r="R1985" i="29"/>
  <c r="X1984" i="29"/>
  <c r="Z1983" i="29"/>
  <c r="Q2011" i="29"/>
  <c r="Z2005" i="29"/>
  <c r="AC2004" i="29"/>
  <c r="X2003" i="29"/>
  <c r="Y2001" i="29"/>
  <c r="R1996" i="29"/>
  <c r="AC1993" i="29"/>
  <c r="V1984" i="29"/>
  <c r="AC2014" i="29"/>
  <c r="T2003" i="29"/>
  <c r="V2001" i="29"/>
  <c r="Z1993" i="29"/>
  <c r="S1984" i="29"/>
  <c r="V1983" i="29"/>
  <c r="U2014" i="29"/>
  <c r="Z2012" i="29"/>
  <c r="AB2011" i="29"/>
  <c r="AC2006" i="29"/>
  <c r="X2005" i="29"/>
  <c r="S2004" i="29"/>
  <c r="S2003" i="29"/>
  <c r="U2001" i="29"/>
  <c r="Y1993" i="29"/>
  <c r="AB1991" i="29"/>
  <c r="V1989" i="29"/>
  <c r="Y1986" i="29"/>
  <c r="X1985" i="29"/>
  <c r="AC1984" i="29"/>
  <c r="R1984" i="29"/>
  <c r="T1983" i="29"/>
  <c r="T2014" i="29"/>
  <c r="Y2012" i="29"/>
  <c r="Z2011" i="29"/>
  <c r="AB2009" i="29"/>
  <c r="Y2006" i="29"/>
  <c r="Q2003" i="29"/>
  <c r="Q2001" i="29"/>
  <c r="AB1984" i="29"/>
  <c r="Q1984" i="29"/>
  <c r="Q1983" i="29"/>
  <c r="Y1974" i="29"/>
  <c r="X1970" i="29"/>
  <c r="Z1941" i="29"/>
  <c r="S1974" i="29"/>
  <c r="Q1971" i="29"/>
  <c r="V1970" i="29"/>
  <c r="Y1963" i="29"/>
  <c r="Y1961" i="29"/>
  <c r="Y1951" i="29"/>
  <c r="V1950" i="29"/>
  <c r="S1943" i="29"/>
  <c r="Y1941" i="29"/>
  <c r="AB1939" i="29"/>
  <c r="T1970" i="29"/>
  <c r="Y1965" i="29"/>
  <c r="V1963" i="29"/>
  <c r="T1961" i="29"/>
  <c r="AA1952" i="29"/>
  <c r="T1951" i="29"/>
  <c r="T1950" i="29"/>
  <c r="X1941" i="29"/>
  <c r="Z1939" i="29"/>
  <c r="Y1973" i="29"/>
  <c r="Y1971" i="29"/>
  <c r="AC1970" i="29"/>
  <c r="S1970" i="29"/>
  <c r="X1965" i="29"/>
  <c r="U1963" i="29"/>
  <c r="S1961" i="29"/>
  <c r="Y1952" i="29"/>
  <c r="S1950" i="29"/>
  <c r="AB1943" i="29"/>
  <c r="AB1942" i="29"/>
  <c r="V1941" i="29"/>
  <c r="Y1939" i="29"/>
  <c r="X1973" i="29"/>
  <c r="AB1970" i="29"/>
  <c r="R1970" i="29"/>
  <c r="V1967" i="29"/>
  <c r="T1963" i="29"/>
  <c r="AB1954" i="29"/>
  <c r="Y1943" i="29"/>
  <c r="AA1942" i="29"/>
  <c r="T1941" i="29"/>
  <c r="V1939" i="29"/>
  <c r="AA1970" i="29"/>
  <c r="Q1970" i="29"/>
  <c r="Y1964" i="29"/>
  <c r="Y1954" i="29"/>
  <c r="S1941" i="29"/>
  <c r="U1939" i="29"/>
  <c r="S1954" i="29"/>
  <c r="AC1941" i="29"/>
  <c r="Q1941" i="29"/>
  <c r="S1939" i="29"/>
  <c r="X1929" i="29"/>
  <c r="Y1919" i="29"/>
  <c r="AB1917" i="29"/>
  <c r="AC1907" i="29"/>
  <c r="S1929" i="29"/>
  <c r="X1919" i="29"/>
  <c r="Z1917" i="29"/>
  <c r="AC1910" i="29"/>
  <c r="AA1909" i="29"/>
  <c r="AB1907" i="29"/>
  <c r="R1929" i="29"/>
  <c r="S1928" i="29"/>
  <c r="AB1921" i="29"/>
  <c r="AB1920" i="29"/>
  <c r="V1919" i="29"/>
  <c r="Y1917" i="29"/>
  <c r="AA1910" i="29"/>
  <c r="Z1909" i="29"/>
  <c r="Z1908" i="29"/>
  <c r="Z1907" i="29"/>
  <c r="U1901" i="29"/>
  <c r="V1897" i="29"/>
  <c r="AC1929" i="29"/>
  <c r="Q1929" i="29"/>
  <c r="Y1921" i="29"/>
  <c r="AA1920" i="29"/>
  <c r="T1919" i="29"/>
  <c r="V1917" i="29"/>
  <c r="Y1910" i="29"/>
  <c r="Y1909" i="29"/>
  <c r="Y1908" i="29"/>
  <c r="X1907" i="29"/>
  <c r="AC1902" i="29"/>
  <c r="T1901" i="29"/>
  <c r="S1897" i="29"/>
  <c r="S1919" i="29"/>
  <c r="U1917" i="29"/>
  <c r="AC1919" i="29"/>
  <c r="Q1919" i="29"/>
  <c r="S1917" i="29"/>
  <c r="T1910" i="29"/>
  <c r="S1909" i="29"/>
  <c r="T1908" i="29"/>
  <c r="AC1901" i="29"/>
  <c r="Q1901" i="29"/>
  <c r="R1909" i="29"/>
  <c r="T1886" i="29"/>
  <c r="X1885" i="29"/>
  <c r="Y1883" i="29"/>
  <c r="T1879" i="29"/>
  <c r="Z1877" i="29"/>
  <c r="T1868" i="29"/>
  <c r="AA1866" i="29"/>
  <c r="R1866" i="29"/>
  <c r="T1865" i="29"/>
  <c r="AA1862" i="29"/>
  <c r="AC1859" i="29"/>
  <c r="Z1855" i="29"/>
  <c r="AA1888" i="29"/>
  <c r="S1886" i="29"/>
  <c r="T1885" i="29"/>
  <c r="R1883" i="29"/>
  <c r="AA1880" i="29"/>
  <c r="Q1879" i="29"/>
  <c r="T1877" i="29"/>
  <c r="U1875" i="29"/>
  <c r="Y1869" i="29"/>
  <c r="R1868" i="29"/>
  <c r="Z1866" i="29"/>
  <c r="Q1866" i="29"/>
  <c r="S1865" i="29"/>
  <c r="AA1859" i="29"/>
  <c r="Y1855" i="29"/>
  <c r="V1855" i="29"/>
  <c r="AA1878" i="29"/>
  <c r="Y1867" i="29"/>
  <c r="X1866" i="29"/>
  <c r="X1861" i="29"/>
  <c r="U1855" i="29"/>
  <c r="S1890" i="29"/>
  <c r="R1888" i="29"/>
  <c r="AA1882" i="29"/>
  <c r="AC1879" i="29"/>
  <c r="X1878" i="29"/>
  <c r="Q1875" i="29"/>
  <c r="AC1868" i="29"/>
  <c r="X1867" i="29"/>
  <c r="V1866" i="29"/>
  <c r="AB1865" i="29"/>
  <c r="AA1863" i="29"/>
  <c r="S1855" i="29"/>
  <c r="U1866" i="29"/>
  <c r="Z1865" i="29"/>
  <c r="V1863" i="29"/>
  <c r="AC1860" i="29"/>
  <c r="R1855" i="29"/>
  <c r="AA1875" i="29"/>
  <c r="Y1870" i="29"/>
  <c r="Y1868" i="29"/>
  <c r="AC1866" i="29"/>
  <c r="T1866" i="29"/>
  <c r="Y1865" i="29"/>
  <c r="R1863" i="29"/>
  <c r="T1860" i="29"/>
  <c r="AB1855" i="29"/>
  <c r="Q1855" i="29"/>
  <c r="AA1879" i="29"/>
  <c r="V1878" i="29"/>
  <c r="AA1868" i="29"/>
  <c r="Y1889" i="29"/>
  <c r="Z1887" i="29"/>
  <c r="Y1886" i="29"/>
  <c r="Z1885" i="29"/>
  <c r="AB1883" i="29"/>
  <c r="Y1881" i="29"/>
  <c r="V1879" i="29"/>
  <c r="X1889" i="29"/>
  <c r="V1887" i="29"/>
  <c r="Y1885" i="29"/>
  <c r="AA1883" i="29"/>
  <c r="X1881" i="29"/>
  <c r="U1879" i="29"/>
  <c r="AB1877" i="29"/>
  <c r="Y1875" i="29"/>
  <c r="S1870" i="29"/>
  <c r="U1868" i="29"/>
  <c r="AB1866" i="29"/>
  <c r="X1865" i="29"/>
  <c r="Y1846" i="29"/>
  <c r="AA1844" i="29"/>
  <c r="T1843" i="29"/>
  <c r="AB1840" i="29"/>
  <c r="V1837" i="29"/>
  <c r="Y1833" i="29"/>
  <c r="R1826" i="29"/>
  <c r="Q1825" i="29"/>
  <c r="V1824" i="29"/>
  <c r="AB1823" i="29"/>
  <c r="V1817" i="29"/>
  <c r="AB1815" i="29"/>
  <c r="Y1813" i="29"/>
  <c r="U1846" i="29"/>
  <c r="T1837" i="29"/>
  <c r="V1833" i="29"/>
  <c r="U1824" i="29"/>
  <c r="Z1823" i="29"/>
  <c r="T1817" i="29"/>
  <c r="T1815" i="29"/>
  <c r="V1813" i="29"/>
  <c r="T1846" i="29"/>
  <c r="R1837" i="29"/>
  <c r="AC1835" i="29"/>
  <c r="U1833" i="29"/>
  <c r="AA1825" i="29"/>
  <c r="AC1824" i="29"/>
  <c r="T1824" i="29"/>
  <c r="Y1823" i="29"/>
  <c r="X1819" i="29"/>
  <c r="R1817" i="29"/>
  <c r="Q1815" i="29"/>
  <c r="U1813" i="29"/>
  <c r="R1846" i="29"/>
  <c r="T1838" i="29"/>
  <c r="Q1837" i="29"/>
  <c r="T1835" i="29"/>
  <c r="S1833" i="29"/>
  <c r="AB1824" i="29"/>
  <c r="S1824" i="29"/>
  <c r="X1823" i="29"/>
  <c r="S1813" i="29"/>
  <c r="Y1847" i="29"/>
  <c r="AA1841" i="29"/>
  <c r="R1833" i="29"/>
  <c r="AA1824" i="29"/>
  <c r="R1824" i="29"/>
  <c r="T1823" i="29"/>
  <c r="R1813" i="29"/>
  <c r="Z1841" i="29"/>
  <c r="Q1833" i="29"/>
  <c r="Z1824" i="29"/>
  <c r="S1823" i="29"/>
  <c r="R1841" i="29"/>
  <c r="AA1813" i="29"/>
  <c r="X1774" i="29"/>
  <c r="AB1773" i="29"/>
  <c r="S1806" i="29"/>
  <c r="T1804" i="29"/>
  <c r="X1801" i="29"/>
  <c r="AC1794" i="29"/>
  <c r="Q1794" i="29"/>
  <c r="S1793" i="29"/>
  <c r="V1791" i="29"/>
  <c r="AA1783" i="29"/>
  <c r="Q1783" i="29"/>
  <c r="Q1781" i="29"/>
  <c r="Y1777" i="29"/>
  <c r="V1774" i="29"/>
  <c r="Z1773" i="29"/>
  <c r="AB1771" i="29"/>
  <c r="Z1795" i="29"/>
  <c r="T1774" i="29"/>
  <c r="Y1773" i="29"/>
  <c r="AA1771" i="29"/>
  <c r="Y1795" i="29"/>
  <c r="AA1794" i="29"/>
  <c r="AC1784" i="29"/>
  <c r="Y1783" i="29"/>
  <c r="AB1782" i="29"/>
  <c r="R1779" i="29"/>
  <c r="AC1776" i="29"/>
  <c r="AC1774" i="29"/>
  <c r="S1774" i="29"/>
  <c r="X1773" i="29"/>
  <c r="Z1771" i="29"/>
  <c r="X1795" i="29"/>
  <c r="Z1794" i="29"/>
  <c r="AB1793" i="29"/>
  <c r="AB1786" i="29"/>
  <c r="AA1784" i="29"/>
  <c r="V1783" i="29"/>
  <c r="X1782" i="29"/>
  <c r="AB1779" i="29"/>
  <c r="Q1779" i="29"/>
  <c r="AA1776" i="29"/>
  <c r="AB1774" i="29"/>
  <c r="R1774" i="29"/>
  <c r="T1773" i="29"/>
  <c r="S1771" i="29"/>
  <c r="AC1804" i="29"/>
  <c r="V1795" i="29"/>
  <c r="V1794" i="29"/>
  <c r="Z1793" i="29"/>
  <c r="AA1786" i="29"/>
  <c r="R1784" i="29"/>
  <c r="U1783" i="29"/>
  <c r="Y1776" i="29"/>
  <c r="AA1774" i="29"/>
  <c r="Q1774" i="29"/>
  <c r="S1773" i="29"/>
  <c r="Q1771" i="29"/>
  <c r="AA1804" i="29"/>
  <c r="Y1797" i="29"/>
  <c r="U1795" i="29"/>
  <c r="T1794" i="29"/>
  <c r="Y1786" i="29"/>
  <c r="AB1806" i="29"/>
  <c r="Y1804" i="29"/>
  <c r="X1797" i="29"/>
  <c r="Q1795" i="29"/>
  <c r="S1794" i="29"/>
  <c r="X1793" i="29"/>
  <c r="Z1791" i="29"/>
  <c r="S1786" i="29"/>
  <c r="AC1783" i="29"/>
  <c r="S1783" i="29"/>
  <c r="AB1781" i="29"/>
  <c r="Y1779" i="29"/>
  <c r="T1776" i="29"/>
  <c r="Y1774" i="29"/>
  <c r="AC1773" i="29"/>
  <c r="R1764" i="29"/>
  <c r="Y1761" i="29"/>
  <c r="AB1757" i="29"/>
  <c r="Q1757" i="29"/>
  <c r="Y1754" i="29"/>
  <c r="Y1751" i="29"/>
  <c r="AB1741" i="29"/>
  <c r="R1741" i="29"/>
  <c r="X1740" i="29"/>
  <c r="AB1739" i="29"/>
  <c r="Q1737" i="29"/>
  <c r="X1733" i="29"/>
  <c r="Z1731" i="29"/>
  <c r="Y1729" i="29"/>
  <c r="V1761" i="29"/>
  <c r="U1754" i="29"/>
  <c r="AB1752" i="29"/>
  <c r="S1751" i="29"/>
  <c r="V1740" i="29"/>
  <c r="Z1739" i="29"/>
  <c r="AA1734" i="29"/>
  <c r="U1733" i="29"/>
  <c r="Y1731" i="29"/>
  <c r="U1729" i="29"/>
  <c r="AA1756" i="29"/>
  <c r="T1754" i="29"/>
  <c r="AA1752" i="29"/>
  <c r="T1740" i="29"/>
  <c r="Y1739" i="29"/>
  <c r="AA1737" i="29"/>
  <c r="AB1736" i="29"/>
  <c r="U1734" i="29"/>
  <c r="T1733" i="29"/>
  <c r="T1731" i="29"/>
  <c r="S1729" i="29"/>
  <c r="Y1757" i="29"/>
  <c r="R1756" i="29"/>
  <c r="Q1754" i="29"/>
  <c r="X1752" i="29"/>
  <c r="Y1741" i="29"/>
  <c r="AC1740" i="29"/>
  <c r="S1740" i="29"/>
  <c r="T1739" i="29"/>
  <c r="Z1737" i="29"/>
  <c r="R1734" i="29"/>
  <c r="S1733" i="29"/>
  <c r="Q1731" i="29"/>
  <c r="R1729" i="29"/>
  <c r="Y1759" i="29"/>
  <c r="R1740" i="29"/>
  <c r="AA1740" i="29"/>
  <c r="Q1740" i="29"/>
  <c r="Q1739" i="29"/>
  <c r="AA1729" i="29"/>
  <c r="AB1764" i="29"/>
  <c r="R1757" i="29"/>
  <c r="Z1751" i="29"/>
  <c r="S1741" i="29"/>
  <c r="Y1740" i="29"/>
  <c r="AC1739" i="29"/>
  <c r="R1737" i="29"/>
  <c r="X1735" i="29"/>
  <c r="Y1733" i="29"/>
  <c r="Q1720" i="29"/>
  <c r="AA1714" i="29"/>
  <c r="X1713" i="29"/>
  <c r="R1711" i="29"/>
  <c r="Q1701" i="29"/>
  <c r="R1700" i="29"/>
  <c r="AC1692" i="29"/>
  <c r="R1691" i="29"/>
  <c r="AB1687" i="29"/>
  <c r="S1697" i="29"/>
  <c r="AA1693" i="29"/>
  <c r="Z1692" i="29"/>
  <c r="U1687" i="29"/>
  <c r="AA1701" i="29"/>
  <c r="S1714" i="29"/>
  <c r="V1712" i="29"/>
  <c r="Z1701" i="29"/>
  <c r="AB1700" i="29"/>
  <c r="X1699" i="29"/>
  <c r="S1696" i="29"/>
  <c r="Z1693" i="29"/>
  <c r="V1692" i="29"/>
  <c r="S1687" i="29"/>
  <c r="V1719" i="29"/>
  <c r="V1718" i="29"/>
  <c r="R1714" i="29"/>
  <c r="Y1701" i="29"/>
  <c r="AA1700" i="29"/>
  <c r="X1693" i="29"/>
  <c r="V1689" i="29"/>
  <c r="R1687" i="29"/>
  <c r="AC1700" i="29"/>
  <c r="AC1720" i="29"/>
  <c r="AC1711" i="29"/>
  <c r="X1701" i="29"/>
  <c r="Y1700" i="29"/>
  <c r="S1695" i="29"/>
  <c r="U1720" i="29"/>
  <c r="AC1714" i="29"/>
  <c r="AA1713" i="29"/>
  <c r="AB1711" i="29"/>
  <c r="T1701" i="29"/>
  <c r="T1700" i="29"/>
  <c r="AB1691" i="29"/>
  <c r="AB1714" i="29"/>
  <c r="Z1713" i="29"/>
  <c r="R1701" i="29"/>
  <c r="R1680" i="29"/>
  <c r="R1679" i="29"/>
  <c r="T1678" i="29"/>
  <c r="S1677" i="29"/>
  <c r="U1670" i="29"/>
  <c r="R1665" i="29"/>
  <c r="X1659" i="29"/>
  <c r="X1657" i="29"/>
  <c r="AB1654" i="29"/>
  <c r="Z1651" i="29"/>
  <c r="AB1650" i="29"/>
  <c r="AA1646" i="29"/>
  <c r="R1678" i="29"/>
  <c r="AB1670" i="29"/>
  <c r="S1670" i="29"/>
  <c r="Y1660" i="29"/>
  <c r="Q1659" i="29"/>
  <c r="Y1654" i="29"/>
  <c r="X1651" i="29"/>
  <c r="V1646" i="29"/>
  <c r="AB1665" i="29"/>
  <c r="Z1679" i="29"/>
  <c r="AB1678" i="29"/>
  <c r="Y1675" i="29"/>
  <c r="Z1670" i="29"/>
  <c r="V1669" i="29"/>
  <c r="AA1665" i="29"/>
  <c r="T1660" i="29"/>
  <c r="Z1658" i="29"/>
  <c r="U1654" i="29"/>
  <c r="R1651" i="29"/>
  <c r="S1648" i="29"/>
  <c r="S1646" i="29"/>
  <c r="AA1678" i="29"/>
  <c r="Y1665" i="29"/>
  <c r="U1658" i="29"/>
  <c r="Z1655" i="29"/>
  <c r="Q1651" i="29"/>
  <c r="R1646" i="29"/>
  <c r="X1678" i="29"/>
  <c r="X1665" i="29"/>
  <c r="AA1659" i="29"/>
  <c r="Y1680" i="29"/>
  <c r="S1665" i="29"/>
  <c r="AA1651" i="29"/>
  <c r="AB1646" i="29"/>
  <c r="X1603" i="29"/>
  <c r="Q1637" i="29"/>
  <c r="AA1632" i="29"/>
  <c r="Y1629" i="29"/>
  <c r="AA1628" i="29"/>
  <c r="AA1624" i="29"/>
  <c r="S1623" i="29"/>
  <c r="X1617" i="29"/>
  <c r="T1615" i="29"/>
  <c r="AB1612" i="29"/>
  <c r="AB1611" i="29"/>
  <c r="AA1609" i="29"/>
  <c r="AB1608" i="29"/>
  <c r="S1607" i="29"/>
  <c r="AB1604" i="29"/>
  <c r="S1603" i="29"/>
  <c r="Y1632" i="29"/>
  <c r="Y1628" i="29"/>
  <c r="T1617" i="29"/>
  <c r="AA1612" i="29"/>
  <c r="AA1611" i="29"/>
  <c r="Z1609" i="29"/>
  <c r="R1607" i="29"/>
  <c r="V1604" i="29"/>
  <c r="R1603" i="29"/>
  <c r="AA1636" i="29"/>
  <c r="V1632" i="29"/>
  <c r="X1628" i="29"/>
  <c r="Y1612" i="29"/>
  <c r="Y1609" i="29"/>
  <c r="Z1637" i="29"/>
  <c r="X1636" i="29"/>
  <c r="U1632" i="29"/>
  <c r="R1629" i="29"/>
  <c r="T1628" i="29"/>
  <c r="S1624" i="29"/>
  <c r="Q1617" i="29"/>
  <c r="AC1614" i="29"/>
  <c r="V1612" i="29"/>
  <c r="X1609" i="29"/>
  <c r="AB1607" i="29"/>
  <c r="AC1606" i="29"/>
  <c r="S1604" i="29"/>
  <c r="V1636" i="29"/>
  <c r="S1632" i="29"/>
  <c r="S1628" i="29"/>
  <c r="T1614" i="29"/>
  <c r="U1612" i="29"/>
  <c r="T1609" i="29"/>
  <c r="Z1607" i="29"/>
  <c r="X1637" i="29"/>
  <c r="R1636" i="29"/>
  <c r="R1632" i="29"/>
  <c r="R1628" i="29"/>
  <c r="AA1617" i="29"/>
  <c r="Y1616" i="29"/>
  <c r="S1612" i="29"/>
  <c r="R1609" i="29"/>
  <c r="Y1607" i="29"/>
  <c r="AB1603" i="29"/>
  <c r="R1612" i="29"/>
  <c r="Q1609" i="29"/>
  <c r="AA1603" i="29"/>
  <c r="Z1567" i="29"/>
  <c r="AB1566" i="29"/>
  <c r="AB1565" i="29"/>
  <c r="AB1562" i="29"/>
  <c r="AA1561" i="29"/>
  <c r="AC1592" i="29"/>
  <c r="Y1586" i="29"/>
  <c r="T1585" i="29"/>
  <c r="Y1574" i="29"/>
  <c r="AC1573" i="29"/>
  <c r="S1573" i="29"/>
  <c r="AB1570" i="29"/>
  <c r="AA1569" i="29"/>
  <c r="Y1567" i="29"/>
  <c r="AA1566" i="29"/>
  <c r="Z1565" i="29"/>
  <c r="AA1562" i="29"/>
  <c r="Y1561" i="29"/>
  <c r="AB1592" i="29"/>
  <c r="Y1588" i="29"/>
  <c r="R1585" i="29"/>
  <c r="AA1582" i="29"/>
  <c r="X1574" i="29"/>
  <c r="AB1573" i="29"/>
  <c r="R1573" i="29"/>
  <c r="AA1570" i="29"/>
  <c r="S1569" i="29"/>
  <c r="X1567" i="29"/>
  <c r="Y1566" i="29"/>
  <c r="X1565" i="29"/>
  <c r="Y1562" i="29"/>
  <c r="AC1594" i="29"/>
  <c r="Y1592" i="29"/>
  <c r="X1588" i="29"/>
  <c r="Q1585" i="29"/>
  <c r="V1574" i="29"/>
  <c r="AA1573" i="29"/>
  <c r="Q1573" i="29"/>
  <c r="Y1570" i="29"/>
  <c r="X1566" i="29"/>
  <c r="V1562" i="29"/>
  <c r="U1574" i="29"/>
  <c r="T1566" i="29"/>
  <c r="U1562" i="29"/>
  <c r="S1592" i="29"/>
  <c r="AC1587" i="29"/>
  <c r="AA1585" i="29"/>
  <c r="AB1584" i="29"/>
  <c r="R1582" i="29"/>
  <c r="S1574" i="29"/>
  <c r="Y1573" i="29"/>
  <c r="U1570" i="29"/>
  <c r="Q1567" i="29"/>
  <c r="S1566" i="29"/>
  <c r="S1562" i="29"/>
  <c r="AB1574" i="29"/>
  <c r="R1574" i="29"/>
  <c r="X1573" i="29"/>
  <c r="S1570" i="29"/>
  <c r="R1566" i="29"/>
  <c r="R1562" i="29"/>
  <c r="Z1553" i="29"/>
  <c r="AA1552" i="29"/>
  <c r="R1547" i="29"/>
  <c r="R1545" i="29"/>
  <c r="T1542" i="29"/>
  <c r="X1534" i="29"/>
  <c r="AA1532" i="29"/>
  <c r="Q1532" i="29"/>
  <c r="T1524" i="29"/>
  <c r="S1520" i="29"/>
  <c r="X1553" i="29"/>
  <c r="Y1544" i="29"/>
  <c r="Y1539" i="29"/>
  <c r="Y1532" i="29"/>
  <c r="AC1531" i="29"/>
  <c r="R1531" i="29"/>
  <c r="AB1528" i="29"/>
  <c r="R1525" i="29"/>
  <c r="AC1523" i="29"/>
  <c r="T1522" i="29"/>
  <c r="AB1519" i="29"/>
  <c r="X1539" i="29"/>
  <c r="Z1533" i="29"/>
  <c r="X1532" i="29"/>
  <c r="AB1531" i="29"/>
  <c r="Q1531" i="29"/>
  <c r="AA1528" i="29"/>
  <c r="Q1525" i="29"/>
  <c r="Z1523" i="29"/>
  <c r="AA1519" i="29"/>
  <c r="R1553" i="29"/>
  <c r="AB1547" i="29"/>
  <c r="AB1540" i="29"/>
  <c r="V1532" i="29"/>
  <c r="Y1528" i="29"/>
  <c r="X1519" i="29"/>
  <c r="Q1553" i="29"/>
  <c r="AB1550" i="29"/>
  <c r="AA1547" i="29"/>
  <c r="AA1545" i="29"/>
  <c r="AA1540" i="29"/>
  <c r="R1539" i="29"/>
  <c r="U1532" i="29"/>
  <c r="Z1531" i="29"/>
  <c r="AC1530" i="29"/>
  <c r="U1528" i="29"/>
  <c r="AA1525" i="29"/>
  <c r="AB1524" i="29"/>
  <c r="S1519" i="29"/>
  <c r="X1547" i="29"/>
  <c r="Z1545" i="29"/>
  <c r="T1532" i="29"/>
  <c r="Y1531" i="29"/>
  <c r="S1528" i="29"/>
  <c r="Z1525" i="29"/>
  <c r="S1523" i="29"/>
  <c r="R1519" i="29"/>
  <c r="AA1553" i="29"/>
  <c r="S1547" i="29"/>
  <c r="Y1545" i="29"/>
  <c r="Y1534" i="29"/>
  <c r="R1532" i="29"/>
  <c r="T1511" i="29"/>
  <c r="T1510" i="29"/>
  <c r="S1506" i="29"/>
  <c r="Z1503" i="29"/>
  <c r="AB1502" i="29"/>
  <c r="R1502" i="29"/>
  <c r="X1501" i="29"/>
  <c r="S1500" i="29"/>
  <c r="S1498" i="29"/>
  <c r="X1489" i="29"/>
  <c r="AC1488" i="29"/>
  <c r="Y1486" i="29"/>
  <c r="S1485" i="29"/>
  <c r="X1483" i="29"/>
  <c r="AA1481" i="29"/>
  <c r="Q1481" i="29"/>
  <c r="X1503" i="29"/>
  <c r="S1501" i="29"/>
  <c r="U1489" i="29"/>
  <c r="Y1488" i="29"/>
  <c r="U1486" i="29"/>
  <c r="R1483" i="29"/>
  <c r="Y1481" i="29"/>
  <c r="X1481" i="29"/>
  <c r="Y1512" i="29"/>
  <c r="AB1510" i="29"/>
  <c r="V1481" i="29"/>
  <c r="AA1483" i="29"/>
  <c r="U1481" i="29"/>
  <c r="Y1510" i="29"/>
  <c r="Z1501" i="29"/>
  <c r="AB1500" i="29"/>
  <c r="Z1489" i="29"/>
  <c r="AA1485" i="29"/>
  <c r="Z1483" i="29"/>
  <c r="S1481" i="29"/>
  <c r="Y1501" i="29"/>
  <c r="Y1500" i="29"/>
  <c r="Y1485" i="29"/>
  <c r="Y1483" i="29"/>
  <c r="AB1481" i="29"/>
  <c r="R1481" i="29"/>
  <c r="AC1448" i="29"/>
  <c r="AB1455" i="29"/>
  <c r="Z1448" i="29"/>
  <c r="Z1437" i="29"/>
  <c r="AC1465" i="29"/>
  <c r="AA1464" i="29"/>
  <c r="Y1462" i="29"/>
  <c r="Z1460" i="29"/>
  <c r="AC1459" i="29"/>
  <c r="AB1456" i="29"/>
  <c r="U1455" i="29"/>
  <c r="Y1448" i="29"/>
  <c r="X1447" i="29"/>
  <c r="AB1443" i="29"/>
  <c r="Y1437" i="29"/>
  <c r="Z1467" i="29"/>
  <c r="AB1465" i="29"/>
  <c r="Z1464" i="29"/>
  <c r="X1462" i="29"/>
  <c r="Y1460" i="29"/>
  <c r="AB1459" i="29"/>
  <c r="AA1456" i="29"/>
  <c r="U1448" i="29"/>
  <c r="T1447" i="29"/>
  <c r="Y1443" i="29"/>
  <c r="T1437" i="29"/>
  <c r="T1467" i="29"/>
  <c r="Z1465" i="29"/>
  <c r="U1464" i="29"/>
  <c r="U1462" i="29"/>
  <c r="X1460" i="29"/>
  <c r="X1459" i="29"/>
  <c r="Y1456" i="29"/>
  <c r="T1448" i="29"/>
  <c r="X1443" i="29"/>
  <c r="Z1438" i="29"/>
  <c r="S1437" i="29"/>
  <c r="U1465" i="29"/>
  <c r="V1460" i="29"/>
  <c r="S1459" i="29"/>
  <c r="V1456" i="29"/>
  <c r="Q1438" i="29"/>
  <c r="Q1437" i="29"/>
  <c r="S1465" i="29"/>
  <c r="U1456" i="29"/>
  <c r="T1466" i="29"/>
  <c r="Q1465" i="29"/>
  <c r="R1460" i="29"/>
  <c r="S1458" i="29"/>
  <c r="Y1399" i="29"/>
  <c r="S1424" i="29"/>
  <c r="Q1423" i="29"/>
  <c r="U1418" i="29"/>
  <c r="AC1415" i="29"/>
  <c r="Y1414" i="29"/>
  <c r="AB1404" i="29"/>
  <c r="Z1403" i="29"/>
  <c r="AC1398" i="29"/>
  <c r="Q1398" i="29"/>
  <c r="X1396" i="29"/>
  <c r="AB1425" i="29"/>
  <c r="T1418" i="29"/>
  <c r="AB1415" i="29"/>
  <c r="S1414" i="29"/>
  <c r="Y1404" i="29"/>
  <c r="Y1403" i="29"/>
  <c r="T1396" i="29"/>
  <c r="Z1425" i="29"/>
  <c r="AC1423" i="29"/>
  <c r="V1422" i="29"/>
  <c r="R1418" i="29"/>
  <c r="Y1415" i="29"/>
  <c r="Q1414" i="29"/>
  <c r="AC1406" i="29"/>
  <c r="X1404" i="29"/>
  <c r="V1403" i="29"/>
  <c r="Z1398" i="29"/>
  <c r="Z1397" i="29"/>
  <c r="S1396" i="29"/>
  <c r="Y1425" i="29"/>
  <c r="V1415" i="29"/>
  <c r="V1406" i="29"/>
  <c r="V1404" i="29"/>
  <c r="T1403" i="29"/>
  <c r="Q1396" i="29"/>
  <c r="R1425" i="29"/>
  <c r="AA1417" i="29"/>
  <c r="T1415" i="29"/>
  <c r="Y1413" i="29"/>
  <c r="S1404" i="29"/>
  <c r="X1357" i="29"/>
  <c r="AB1355" i="29"/>
  <c r="S1355" i="29"/>
  <c r="AC1353" i="29"/>
  <c r="V1376" i="29"/>
  <c r="U1357" i="29"/>
  <c r="AA1355" i="29"/>
  <c r="R1355" i="29"/>
  <c r="Z1353" i="29"/>
  <c r="X1385" i="29"/>
  <c r="U1384" i="29"/>
  <c r="X1383" i="29"/>
  <c r="AC1382" i="29"/>
  <c r="AC1381" i="29"/>
  <c r="T1376" i="29"/>
  <c r="X1374" i="29"/>
  <c r="T1373" i="29"/>
  <c r="AC1363" i="29"/>
  <c r="AB1362" i="29"/>
  <c r="Y1359" i="29"/>
  <c r="R1357" i="29"/>
  <c r="Z1355" i="29"/>
  <c r="Q1355" i="29"/>
  <c r="Z1362" i="29"/>
  <c r="R1385" i="29"/>
  <c r="U1383" i="29"/>
  <c r="Z1382" i="29"/>
  <c r="Y1381" i="29"/>
  <c r="AC1376" i="29"/>
  <c r="Q1376" i="29"/>
  <c r="S1374" i="29"/>
  <c r="AA1365" i="29"/>
  <c r="Y1362" i="29"/>
  <c r="AA1356" i="29"/>
  <c r="X1355" i="29"/>
  <c r="AB1354" i="29"/>
  <c r="AC1383" i="29"/>
  <c r="V1381" i="29"/>
  <c r="Y1365" i="29"/>
  <c r="V1363" i="29"/>
  <c r="V1362" i="29"/>
  <c r="Q1356" i="29"/>
  <c r="V1355" i="29"/>
  <c r="AB1351" i="29"/>
  <c r="Y1386" i="29"/>
  <c r="AA1357" i="29"/>
  <c r="AC1355" i="29"/>
  <c r="Y1340" i="29"/>
  <c r="S1339" i="29"/>
  <c r="S1332" i="29"/>
  <c r="U1322" i="29"/>
  <c r="AB1317" i="29"/>
  <c r="V1313" i="29"/>
  <c r="Y1312" i="29"/>
  <c r="Z1311" i="29"/>
  <c r="Z1342" i="29"/>
  <c r="AC1341" i="29"/>
  <c r="Q1340" i="29"/>
  <c r="Q1339" i="29"/>
  <c r="AC1334" i="29"/>
  <c r="AC1332" i="29"/>
  <c r="Q1332" i="29"/>
  <c r="S1322" i="29"/>
  <c r="Y1321" i="29"/>
  <c r="AC1320" i="29"/>
  <c r="AC1319" i="29"/>
  <c r="U1317" i="29"/>
  <c r="Z1314" i="29"/>
  <c r="T1313" i="29"/>
  <c r="X1312" i="29"/>
  <c r="V1311" i="29"/>
  <c r="X1342" i="29"/>
  <c r="AC1339" i="29"/>
  <c r="R1334" i="29"/>
  <c r="Z1332" i="29"/>
  <c r="AC1331" i="29"/>
  <c r="AA1322" i="29"/>
  <c r="Q1322" i="29"/>
  <c r="Q1313" i="29"/>
  <c r="S1312" i="29"/>
  <c r="Y1310" i="29"/>
  <c r="AB1339" i="29"/>
  <c r="Y1332" i="29"/>
  <c r="S1331" i="29"/>
  <c r="Q1312" i="29"/>
  <c r="T1342" i="29"/>
  <c r="Z1339" i="29"/>
  <c r="X1332" i="29"/>
  <c r="Y1322" i="29"/>
  <c r="R1342" i="29"/>
  <c r="Y1339" i="29"/>
  <c r="X1333" i="29"/>
  <c r="V1332" i="29"/>
  <c r="X1322" i="29"/>
  <c r="AB1321" i="29"/>
  <c r="R1321" i="29"/>
  <c r="T1320" i="29"/>
  <c r="X1315" i="29"/>
  <c r="Z1313" i="29"/>
  <c r="AB1312" i="29"/>
  <c r="AC1311" i="29"/>
  <c r="AB1309" i="29"/>
  <c r="AB1340" i="29"/>
  <c r="T1339" i="29"/>
  <c r="U1300" i="29"/>
  <c r="Z1299" i="29"/>
  <c r="AB1298" i="29"/>
  <c r="X1292" i="29"/>
  <c r="Z1272" i="29"/>
  <c r="AB1271" i="29"/>
  <c r="AB1270" i="29"/>
  <c r="AB1269" i="29"/>
  <c r="Y1267" i="29"/>
  <c r="AC1300" i="29"/>
  <c r="T1300" i="29"/>
  <c r="Y1299" i="29"/>
  <c r="Z1298" i="29"/>
  <c r="AA1293" i="29"/>
  <c r="V1292" i="29"/>
  <c r="AB1291" i="29"/>
  <c r="Q1291" i="29"/>
  <c r="T1280" i="29"/>
  <c r="Z1278" i="29"/>
  <c r="AB1275" i="29"/>
  <c r="Y1272" i="29"/>
  <c r="Z1271" i="29"/>
  <c r="Z1270" i="29"/>
  <c r="Z1269" i="29"/>
  <c r="U1267" i="29"/>
  <c r="X1299" i="29"/>
  <c r="U1292" i="29"/>
  <c r="AB1287" i="29"/>
  <c r="Y1278" i="29"/>
  <c r="Y1275" i="29"/>
  <c r="AA1273" i="29"/>
  <c r="X1272" i="29"/>
  <c r="X1271" i="29"/>
  <c r="Y1270" i="29"/>
  <c r="V1269" i="29"/>
  <c r="S1267" i="29"/>
  <c r="Y1292" i="29"/>
  <c r="AA1300" i="29"/>
  <c r="Q1300" i="29"/>
  <c r="V1299" i="29"/>
  <c r="AC1292" i="29"/>
  <c r="T1292" i="29"/>
  <c r="Y1273" i="29"/>
  <c r="U1272" i="29"/>
  <c r="U1271" i="29"/>
  <c r="X1270" i="29"/>
  <c r="S1299" i="29"/>
  <c r="AB1292" i="29"/>
  <c r="S1292" i="29"/>
  <c r="X1273" i="29"/>
  <c r="T1272" i="29"/>
  <c r="T1271" i="29"/>
  <c r="T1270" i="29"/>
  <c r="X1301" i="29"/>
  <c r="Y1300" i="29"/>
  <c r="AC1299" i="29"/>
  <c r="R1299" i="29"/>
  <c r="V1296" i="29"/>
  <c r="AA1292" i="29"/>
  <c r="R1292" i="29"/>
  <c r="X1291" i="29"/>
  <c r="Y1282" i="29"/>
  <c r="Q1271" i="29"/>
  <c r="S1270" i="29"/>
  <c r="Y1268" i="29"/>
  <c r="AB1299" i="29"/>
  <c r="Q1299" i="29"/>
  <c r="Z1292" i="29"/>
  <c r="T1277" i="29"/>
  <c r="Q1270" i="29"/>
  <c r="R1257" i="29"/>
  <c r="U1250" i="29"/>
  <c r="V1249" i="29"/>
  <c r="X1248" i="29"/>
  <c r="V1239" i="29"/>
  <c r="S1238" i="29"/>
  <c r="AB1235" i="29"/>
  <c r="Q1235" i="29"/>
  <c r="X1230" i="29"/>
  <c r="X1227" i="29"/>
  <c r="Y1245" i="29"/>
  <c r="AB1257" i="29"/>
  <c r="Z1235" i="29"/>
  <c r="X1258" i="29"/>
  <c r="AA1257" i="29"/>
  <c r="AB1249" i="29"/>
  <c r="R1249" i="29"/>
  <c r="Z1247" i="29"/>
  <c r="AA1240" i="29"/>
  <c r="AA1238" i="29"/>
  <c r="AB1237" i="29"/>
  <c r="Y1235" i="29"/>
  <c r="AB1234" i="29"/>
  <c r="V1231" i="29"/>
  <c r="V1258" i="29"/>
  <c r="Y1257" i="29"/>
  <c r="Y1256" i="29"/>
  <c r="Y1255" i="29"/>
  <c r="AC1250" i="29"/>
  <c r="AA1249" i="29"/>
  <c r="Q1249" i="29"/>
  <c r="V1247" i="29"/>
  <c r="Z1238" i="29"/>
  <c r="X1237" i="29"/>
  <c r="X1235" i="29"/>
  <c r="AA1234" i="29"/>
  <c r="X1257" i="29"/>
  <c r="AA1250" i="29"/>
  <c r="X1238" i="29"/>
  <c r="V1235" i="29"/>
  <c r="R1258" i="29"/>
  <c r="T1257" i="29"/>
  <c r="S1256" i="29"/>
  <c r="S1255" i="29"/>
  <c r="X1250" i="29"/>
  <c r="Y1249" i="29"/>
  <c r="AC1248" i="29"/>
  <c r="AA1239" i="29"/>
  <c r="V1238" i="29"/>
  <c r="S1235" i="29"/>
  <c r="V1234" i="29"/>
  <c r="AB1227" i="29"/>
  <c r="AC1258" i="29"/>
  <c r="Q1258" i="29"/>
  <c r="S1257" i="29"/>
  <c r="Q1256" i="29"/>
  <c r="Q1255" i="29"/>
  <c r="V1250" i="29"/>
  <c r="X1249" i="29"/>
  <c r="AB1248" i="29"/>
  <c r="Z1239" i="29"/>
  <c r="T1238" i="29"/>
  <c r="R1235" i="29"/>
  <c r="AA1230" i="29"/>
  <c r="Z1227" i="29"/>
  <c r="AC1218" i="29"/>
  <c r="AA1217" i="29"/>
  <c r="AB1216" i="29"/>
  <c r="T1214" i="29"/>
  <c r="AA1208" i="29"/>
  <c r="U1207" i="29"/>
  <c r="AB1205" i="29"/>
  <c r="AC1197" i="29"/>
  <c r="Q1195" i="29"/>
  <c r="Y1190" i="29"/>
  <c r="V1189" i="29"/>
  <c r="R1186" i="29"/>
  <c r="V1184" i="29"/>
  <c r="Y1208" i="29"/>
  <c r="T1207" i="29"/>
  <c r="AA1205" i="29"/>
  <c r="AB1197" i="29"/>
  <c r="Y1218" i="29"/>
  <c r="X1217" i="29"/>
  <c r="Q1214" i="29"/>
  <c r="AA1209" i="29"/>
  <c r="V1208" i="29"/>
  <c r="Q1207" i="29"/>
  <c r="X1205" i="29"/>
  <c r="AA1197" i="29"/>
  <c r="AB1195" i="29"/>
  <c r="AB1185" i="29"/>
  <c r="U1218" i="29"/>
  <c r="V1217" i="29"/>
  <c r="Y1209" i="29"/>
  <c r="S1208" i="29"/>
  <c r="X1197" i="29"/>
  <c r="Z1195" i="29"/>
  <c r="AA1194" i="29"/>
  <c r="AB1191" i="29"/>
  <c r="Q1190" i="29"/>
  <c r="AB1188" i="29"/>
  <c r="Y1185" i="29"/>
  <c r="Q1218" i="29"/>
  <c r="T1217" i="29"/>
  <c r="V1209" i="29"/>
  <c r="AA1206" i="29"/>
  <c r="V1197" i="29"/>
  <c r="Y1195" i="29"/>
  <c r="V1188" i="29"/>
  <c r="X1185" i="29"/>
  <c r="S1217" i="29"/>
  <c r="Z1214" i="29"/>
  <c r="R1213" i="29"/>
  <c r="U1209" i="29"/>
  <c r="AC1207" i="29"/>
  <c r="V1206" i="29"/>
  <c r="T1197" i="29"/>
  <c r="X1195" i="29"/>
  <c r="AB1189" i="29"/>
  <c r="U1185" i="29"/>
  <c r="AC1217" i="29"/>
  <c r="Y1214" i="29"/>
  <c r="R1209" i="29"/>
  <c r="AB1207" i="29"/>
  <c r="T1206" i="29"/>
  <c r="R1197" i="29"/>
  <c r="T1195" i="29"/>
  <c r="AA1189" i="29"/>
  <c r="R1185" i="29"/>
  <c r="Y1175" i="29"/>
  <c r="Q1171" i="29"/>
  <c r="Z1168" i="29"/>
  <c r="R1167" i="29"/>
  <c r="X1163" i="29"/>
  <c r="AB1155" i="29"/>
  <c r="R1155" i="29"/>
  <c r="AB1151" i="29"/>
  <c r="Q1151" i="29"/>
  <c r="V1147" i="29"/>
  <c r="T1146" i="29"/>
  <c r="AB1144" i="29"/>
  <c r="AA1176" i="29"/>
  <c r="X1175" i="29"/>
  <c r="Q1168" i="29"/>
  <c r="Z1165" i="29"/>
  <c r="V1163" i="29"/>
  <c r="AA1155" i="29"/>
  <c r="Q1155" i="29"/>
  <c r="U1147" i="29"/>
  <c r="R1146" i="29"/>
  <c r="Q1144" i="29"/>
  <c r="R1176" i="29"/>
  <c r="V1175" i="29"/>
  <c r="T1172" i="29"/>
  <c r="Y1165" i="29"/>
  <c r="R1163" i="29"/>
  <c r="AA1150" i="29"/>
  <c r="S1143" i="29"/>
  <c r="Z1145" i="29"/>
  <c r="AB1175" i="29"/>
  <c r="Q1175" i="29"/>
  <c r="V1155" i="29"/>
  <c r="Y1145" i="29"/>
  <c r="U1155" i="29"/>
  <c r="Z1146" i="29"/>
  <c r="T1141" i="29"/>
  <c r="AC1134" i="29"/>
  <c r="AB1133" i="29"/>
  <c r="S1133" i="29"/>
  <c r="Y1132" i="29"/>
  <c r="AB1131" i="29"/>
  <c r="AB1127" i="29"/>
  <c r="AB1125" i="29"/>
  <c r="R1125" i="29"/>
  <c r="X1124" i="29"/>
  <c r="AB1122" i="29"/>
  <c r="V1121" i="29"/>
  <c r="R1120" i="29"/>
  <c r="AB1111" i="29"/>
  <c r="T1107" i="29"/>
  <c r="AB1103" i="29"/>
  <c r="V1102" i="29"/>
  <c r="X1099" i="29"/>
  <c r="Z1134" i="29"/>
  <c r="AA1133" i="29"/>
  <c r="R1133" i="29"/>
  <c r="X1132" i="29"/>
  <c r="X1131" i="29"/>
  <c r="AA1125" i="29"/>
  <c r="Q1125" i="29"/>
  <c r="V1124" i="29"/>
  <c r="Z1122" i="29"/>
  <c r="U1121" i="29"/>
  <c r="AB1113" i="29"/>
  <c r="T1111" i="29"/>
  <c r="AB1108" i="29"/>
  <c r="Z1103" i="29"/>
  <c r="U1102" i="29"/>
  <c r="T1099" i="29"/>
  <c r="Y1134" i="29"/>
  <c r="V1132" i="29"/>
  <c r="T1124" i="29"/>
  <c r="AB1119" i="29"/>
  <c r="AA1113" i="29"/>
  <c r="AA1106" i="29"/>
  <c r="R1099" i="29"/>
  <c r="X1134" i="29"/>
  <c r="S1132" i="29"/>
  <c r="T1130" i="29"/>
  <c r="Y1125" i="29"/>
  <c r="AC1124" i="29"/>
  <c r="S1124" i="29"/>
  <c r="AA1119" i="29"/>
  <c r="R1134" i="29"/>
  <c r="V1133" i="29"/>
  <c r="AB1132" i="29"/>
  <c r="Q1132" i="29"/>
  <c r="Y1126" i="29"/>
  <c r="V1125" i="29"/>
  <c r="AA1124" i="29"/>
  <c r="Q1124" i="29"/>
  <c r="S1122" i="29"/>
  <c r="S1103" i="29"/>
  <c r="AC1099" i="29"/>
  <c r="AB1099" i="29"/>
  <c r="AC1133" i="29"/>
  <c r="Z1132" i="29"/>
  <c r="S1125" i="29"/>
  <c r="Y1124" i="29"/>
  <c r="AA1121" i="29"/>
  <c r="AB1102" i="29"/>
  <c r="Y1099" i="29"/>
  <c r="U1063" i="29"/>
  <c r="X1090" i="29"/>
  <c r="S1063" i="29"/>
  <c r="Y1062" i="29"/>
  <c r="Y1057" i="29"/>
  <c r="Y1092" i="29"/>
  <c r="AA1091" i="29"/>
  <c r="Q1091" i="29"/>
  <c r="V1090" i="29"/>
  <c r="V1089" i="29"/>
  <c r="Q1088" i="29"/>
  <c r="Z1081" i="29"/>
  <c r="V1078" i="29"/>
  <c r="AA1067" i="29"/>
  <c r="AC1065" i="29"/>
  <c r="AB1063" i="29"/>
  <c r="R1063" i="29"/>
  <c r="X1062" i="29"/>
  <c r="U1060" i="29"/>
  <c r="U1057" i="29"/>
  <c r="S1090" i="29"/>
  <c r="T1089" i="29"/>
  <c r="AB1082" i="29"/>
  <c r="Y1081" i="29"/>
  <c r="AC1068" i="29"/>
  <c r="AB1065" i="29"/>
  <c r="AA1063" i="29"/>
  <c r="Q1063" i="29"/>
  <c r="V1062" i="29"/>
  <c r="T1057" i="29"/>
  <c r="AB1090" i="29"/>
  <c r="Q1090" i="29"/>
  <c r="X1082" i="29"/>
  <c r="Q1081" i="29"/>
  <c r="Y1068" i="29"/>
  <c r="S1065" i="29"/>
  <c r="Y1063" i="29"/>
  <c r="AC1062" i="29"/>
  <c r="S1062" i="29"/>
  <c r="V1082" i="29"/>
  <c r="X1063" i="29"/>
  <c r="AB1062" i="29"/>
  <c r="R1062" i="29"/>
  <c r="U1091" i="29"/>
  <c r="Z1090" i="29"/>
  <c r="AC1089" i="29"/>
  <c r="AB1088" i="29"/>
  <c r="U1066" i="29"/>
  <c r="AA1064" i="29"/>
  <c r="V1063" i="29"/>
  <c r="AA1062" i="29"/>
  <c r="Q1062" i="29"/>
  <c r="AC1057" i="29"/>
  <c r="AC1049" i="29"/>
  <c r="Q1049" i="29"/>
  <c r="V1048" i="29"/>
  <c r="Q1042" i="29"/>
  <c r="R1037" i="29"/>
  <c r="U1035" i="29"/>
  <c r="Q1030" i="29"/>
  <c r="V1029" i="29"/>
  <c r="Y1024" i="29"/>
  <c r="X1022" i="29"/>
  <c r="R1020" i="29"/>
  <c r="T1018" i="29"/>
  <c r="Y1016" i="29"/>
  <c r="S1015" i="29"/>
  <c r="Z1038" i="29"/>
  <c r="T1035" i="29"/>
  <c r="Z1027" i="29"/>
  <c r="Z1049" i="29"/>
  <c r="AC1048" i="29"/>
  <c r="S1048" i="29"/>
  <c r="AA1041" i="29"/>
  <c r="V1038" i="29"/>
  <c r="Y1036" i="29"/>
  <c r="S1035" i="29"/>
  <c r="AC1029" i="29"/>
  <c r="T1029" i="29"/>
  <c r="Y1027" i="29"/>
  <c r="Y1019" i="29"/>
  <c r="AB1017" i="29"/>
  <c r="X1049" i="29"/>
  <c r="AA1048" i="29"/>
  <c r="Q1048" i="29"/>
  <c r="V1041" i="29"/>
  <c r="AB1037" i="29"/>
  <c r="AA1030" i="29"/>
  <c r="AA1029" i="29"/>
  <c r="Q1029" i="29"/>
  <c r="AA1021" i="29"/>
  <c r="Q1019" i="29"/>
  <c r="Y1017" i="29"/>
  <c r="AC1015" i="29"/>
  <c r="V1049" i="29"/>
  <c r="AA1037" i="29"/>
  <c r="Z1030" i="29"/>
  <c r="AA1025" i="29"/>
  <c r="Z1021" i="29"/>
  <c r="S1017" i="29"/>
  <c r="AB1015" i="29"/>
  <c r="AA1050" i="29"/>
  <c r="T1049" i="29"/>
  <c r="Y1048" i="29"/>
  <c r="Y1047" i="29"/>
  <c r="S1046" i="29"/>
  <c r="Y1042" i="29"/>
  <c r="V1039" i="29"/>
  <c r="AC1035" i="29"/>
  <c r="X1030" i="29"/>
  <c r="Y1029" i="29"/>
  <c r="Y1025" i="29"/>
  <c r="T1021" i="29"/>
  <c r="AB1018" i="29"/>
  <c r="U1015" i="29"/>
  <c r="AB1035" i="29"/>
  <c r="Z1018" i="29"/>
  <c r="T1015" i="29"/>
  <c r="AA988" i="29"/>
  <c r="V976" i="29"/>
  <c r="AA1008" i="29"/>
  <c r="AB1007" i="29"/>
  <c r="Q1007" i="29"/>
  <c r="V1006" i="29"/>
  <c r="T1001" i="29"/>
  <c r="Q1000" i="29"/>
  <c r="Y998" i="29"/>
  <c r="Z996" i="29"/>
  <c r="Y995" i="29"/>
  <c r="AB993" i="29"/>
  <c r="Z988" i="29"/>
  <c r="AB986" i="29"/>
  <c r="R986" i="29"/>
  <c r="R980" i="29"/>
  <c r="R978" i="29"/>
  <c r="T976" i="29"/>
  <c r="Y974" i="29"/>
  <c r="Z1008" i="29"/>
  <c r="T1006" i="29"/>
  <c r="S1001" i="29"/>
  <c r="X998" i="29"/>
  <c r="Y996" i="29"/>
  <c r="AA993" i="29"/>
  <c r="Y988" i="29"/>
  <c r="AA986" i="29"/>
  <c r="Q986" i="29"/>
  <c r="AC981" i="29"/>
  <c r="Q980" i="29"/>
  <c r="S976" i="29"/>
  <c r="X974" i="29"/>
  <c r="Y1008" i="29"/>
  <c r="Y1002" i="29"/>
  <c r="V996" i="29"/>
  <c r="Q988" i="29"/>
  <c r="T981" i="29"/>
  <c r="Q976" i="29"/>
  <c r="U974" i="29"/>
  <c r="X1008" i="29"/>
  <c r="R1008" i="29"/>
  <c r="X1007" i="29"/>
  <c r="AA1006" i="29"/>
  <c r="Q1006" i="29"/>
  <c r="AC1001" i="29"/>
  <c r="T999" i="29"/>
  <c r="S996" i="29"/>
  <c r="X994" i="29"/>
  <c r="T993" i="29"/>
  <c r="X986" i="29"/>
  <c r="AA980" i="29"/>
  <c r="AB979" i="29"/>
  <c r="Y978" i="29"/>
  <c r="AB976" i="29"/>
  <c r="AA975" i="29"/>
  <c r="AA973" i="29"/>
  <c r="Q1008" i="29"/>
  <c r="Q996" i="29"/>
  <c r="U994" i="29"/>
  <c r="R993" i="29"/>
  <c r="V986" i="29"/>
  <c r="Z980" i="29"/>
  <c r="V979" i="29"/>
  <c r="X978" i="29"/>
  <c r="Z976" i="29"/>
  <c r="Y975" i="29"/>
  <c r="U973" i="29"/>
  <c r="Y1005" i="29"/>
  <c r="T986" i="29"/>
  <c r="Z984" i="29"/>
  <c r="Y980" i="29"/>
  <c r="Y976" i="29"/>
  <c r="Z966" i="29"/>
  <c r="V956" i="29"/>
  <c r="Z938" i="29"/>
  <c r="R931" i="29"/>
  <c r="X966" i="29"/>
  <c r="R959" i="29"/>
  <c r="T956" i="29"/>
  <c r="X938" i="29"/>
  <c r="R966" i="29"/>
  <c r="R956" i="29"/>
  <c r="AC944" i="29"/>
  <c r="R938" i="29"/>
  <c r="AC936" i="29"/>
  <c r="Y935" i="29"/>
  <c r="AB931" i="29"/>
  <c r="Q966" i="29"/>
  <c r="Z962" i="29"/>
  <c r="Z958" i="29"/>
  <c r="Q956" i="29"/>
  <c r="AA945" i="29"/>
  <c r="AA944" i="29"/>
  <c r="AB939" i="29"/>
  <c r="Q938" i="29"/>
  <c r="AB936" i="29"/>
  <c r="V935" i="29"/>
  <c r="AA931" i="29"/>
  <c r="Z944" i="29"/>
  <c r="V962" i="29"/>
  <c r="AA959" i="29"/>
  <c r="AA956" i="29"/>
  <c r="Y945" i="29"/>
  <c r="V944" i="29"/>
  <c r="T939" i="29"/>
  <c r="AB937" i="29"/>
  <c r="Y936" i="29"/>
  <c r="U931" i="29"/>
  <c r="Z964" i="29"/>
  <c r="T962" i="29"/>
  <c r="AB954" i="29"/>
  <c r="U945" i="29"/>
  <c r="S944" i="29"/>
  <c r="X937" i="29"/>
  <c r="T936" i="29"/>
  <c r="T931" i="29"/>
  <c r="U923" i="29"/>
  <c r="AC915" i="29"/>
  <c r="Q915" i="29"/>
  <c r="V913" i="29"/>
  <c r="T902" i="29"/>
  <c r="X895" i="29"/>
  <c r="AA893" i="29"/>
  <c r="Q893" i="29"/>
  <c r="Z915" i="29"/>
  <c r="Y893" i="29"/>
  <c r="S920" i="29"/>
  <c r="Y915" i="29"/>
  <c r="Y894" i="29"/>
  <c r="X893" i="29"/>
  <c r="AC891" i="29"/>
  <c r="AA922" i="29"/>
  <c r="Q920" i="29"/>
  <c r="R917" i="29"/>
  <c r="X915" i="29"/>
  <c r="V914" i="29"/>
  <c r="U910" i="29"/>
  <c r="V894" i="29"/>
  <c r="V893" i="29"/>
  <c r="Z891" i="29"/>
  <c r="AA923" i="29"/>
  <c r="V915" i="29"/>
  <c r="S914" i="29"/>
  <c r="AB896" i="29"/>
  <c r="U893" i="29"/>
  <c r="X891" i="29"/>
  <c r="Y923" i="29"/>
  <c r="Y922" i="29"/>
  <c r="AB920" i="29"/>
  <c r="T915" i="29"/>
  <c r="X902" i="29"/>
  <c r="S893" i="29"/>
  <c r="V923" i="29"/>
  <c r="V922" i="29"/>
  <c r="Z920" i="29"/>
  <c r="Y918" i="29"/>
  <c r="R915" i="29"/>
  <c r="Y913" i="29"/>
  <c r="AC904" i="29"/>
  <c r="U902" i="29"/>
  <c r="Y895" i="29"/>
  <c r="AB893" i="29"/>
  <c r="R893" i="29"/>
  <c r="V874" i="29"/>
  <c r="Z881" i="29"/>
  <c r="Z878" i="29"/>
  <c r="S874" i="29"/>
  <c r="T872" i="29"/>
  <c r="S857" i="29"/>
  <c r="AC852" i="29"/>
  <c r="AB851" i="29"/>
  <c r="Q851" i="29"/>
  <c r="Y849" i="29"/>
  <c r="AB848" i="29"/>
  <c r="AC854" i="29"/>
  <c r="Y852" i="29"/>
  <c r="X849" i="29"/>
  <c r="AA848" i="29"/>
  <c r="R881" i="29"/>
  <c r="Q878" i="29"/>
  <c r="R869" i="29"/>
  <c r="AA856" i="29"/>
  <c r="AB854" i="29"/>
  <c r="X852" i="29"/>
  <c r="Z851" i="29"/>
  <c r="X850" i="29"/>
  <c r="V849" i="29"/>
  <c r="Z848" i="29"/>
  <c r="AC872" i="29"/>
  <c r="X860" i="29"/>
  <c r="V854" i="29"/>
  <c r="V852" i="29"/>
  <c r="U849" i="29"/>
  <c r="S848" i="29"/>
  <c r="AC877" i="29"/>
  <c r="Y872" i="29"/>
  <c r="U860" i="29"/>
  <c r="AC857" i="29"/>
  <c r="R856" i="29"/>
  <c r="T854" i="29"/>
  <c r="U852" i="29"/>
  <c r="X851" i="29"/>
  <c r="AC849" i="29"/>
  <c r="S849" i="29"/>
  <c r="R848" i="29"/>
  <c r="AB879" i="29"/>
  <c r="AA877" i="29"/>
  <c r="AB874" i="29"/>
  <c r="X872" i="29"/>
  <c r="AB868" i="29"/>
  <c r="AC862" i="29"/>
  <c r="T860" i="29"/>
  <c r="AB857" i="29"/>
  <c r="R854" i="29"/>
  <c r="T852" i="29"/>
  <c r="U851" i="29"/>
  <c r="AB849" i="29"/>
  <c r="R849" i="29"/>
  <c r="Q848" i="29"/>
  <c r="AA829" i="29"/>
  <c r="Z828" i="29"/>
  <c r="U827" i="29"/>
  <c r="AA809" i="29"/>
  <c r="T837" i="29"/>
  <c r="Z835" i="29"/>
  <c r="AB834" i="29"/>
  <c r="Z829" i="29"/>
  <c r="Y828" i="29"/>
  <c r="T827" i="29"/>
  <c r="T817" i="29"/>
  <c r="Y815" i="29"/>
  <c r="AA812" i="29"/>
  <c r="AC810" i="29"/>
  <c r="Z809" i="29"/>
  <c r="Z806" i="29"/>
  <c r="Z839" i="29"/>
  <c r="S837" i="29"/>
  <c r="Y835" i="29"/>
  <c r="Z834" i="29"/>
  <c r="Y829" i="29"/>
  <c r="X828" i="29"/>
  <c r="Q827" i="29"/>
  <c r="AC838" i="29"/>
  <c r="AA837" i="29"/>
  <c r="Q837" i="29"/>
  <c r="U835" i="29"/>
  <c r="S834" i="29"/>
  <c r="T829" i="29"/>
  <c r="AC827" i="29"/>
  <c r="T812" i="29"/>
  <c r="U810" i="29"/>
  <c r="S809" i="29"/>
  <c r="T835" i="29"/>
  <c r="Q834" i="29"/>
  <c r="S829" i="29"/>
  <c r="AB827" i="29"/>
  <c r="Z816" i="29"/>
  <c r="AC829" i="29"/>
  <c r="R829" i="29"/>
  <c r="Z827" i="29"/>
  <c r="X827" i="29"/>
  <c r="R798" i="29"/>
  <c r="Y790" i="29"/>
  <c r="AA775" i="29"/>
  <c r="AA773" i="29"/>
  <c r="Y795" i="29"/>
  <c r="Z792" i="29"/>
  <c r="V790" i="29"/>
  <c r="Y788" i="29"/>
  <c r="Q787" i="29"/>
  <c r="AC778" i="29"/>
  <c r="S778" i="29"/>
  <c r="AC776" i="29"/>
  <c r="Z775" i="29"/>
  <c r="Z773" i="29"/>
  <c r="AC767" i="29"/>
  <c r="Y765" i="29"/>
  <c r="U790" i="29"/>
  <c r="Y776" i="29"/>
  <c r="U775" i="29"/>
  <c r="Y773" i="29"/>
  <c r="AA767" i="29"/>
  <c r="AC798" i="29"/>
  <c r="Y796" i="29"/>
  <c r="R795" i="29"/>
  <c r="S790" i="29"/>
  <c r="U788" i="29"/>
  <c r="AA778" i="29"/>
  <c r="Q778" i="29"/>
  <c r="X776" i="29"/>
  <c r="T775" i="29"/>
  <c r="U773" i="29"/>
  <c r="Z767" i="29"/>
  <c r="Z764" i="29"/>
  <c r="AB798" i="29"/>
  <c r="X796" i="29"/>
  <c r="AC790" i="29"/>
  <c r="R790" i="29"/>
  <c r="T788" i="29"/>
  <c r="V785" i="29"/>
  <c r="U776" i="29"/>
  <c r="S775" i="29"/>
  <c r="T767" i="29"/>
  <c r="S764" i="29"/>
  <c r="AB790" i="29"/>
  <c r="Q790" i="29"/>
  <c r="U785" i="29"/>
  <c r="AA777" i="29"/>
  <c r="S767" i="29"/>
  <c r="U798" i="29"/>
  <c r="Z793" i="29"/>
  <c r="R767" i="29"/>
  <c r="T751" i="29"/>
  <c r="Z748" i="29"/>
  <c r="Z747" i="29"/>
  <c r="AC736" i="29"/>
  <c r="R736" i="29"/>
  <c r="T734" i="29"/>
  <c r="AC731" i="29"/>
  <c r="R731" i="29"/>
  <c r="Y728" i="29"/>
  <c r="AC723" i="29"/>
  <c r="Q723" i="29"/>
  <c r="AC754" i="29"/>
  <c r="S751" i="29"/>
  <c r="Y747" i="29"/>
  <c r="U728" i="29"/>
  <c r="AB756" i="29"/>
  <c r="Y754" i="29"/>
  <c r="AC751" i="29"/>
  <c r="R751" i="29"/>
  <c r="R747" i="29"/>
  <c r="AA731" i="29"/>
  <c r="T728" i="29"/>
  <c r="Z723" i="29"/>
  <c r="Y722" i="29"/>
  <c r="Q747" i="29"/>
  <c r="Y735" i="29"/>
  <c r="AB733" i="29"/>
  <c r="Q728" i="29"/>
  <c r="U754" i="29"/>
  <c r="Y751" i="29"/>
  <c r="AC746" i="29"/>
  <c r="Q742" i="29"/>
  <c r="V736" i="29"/>
  <c r="AC734" i="29"/>
  <c r="Y732" i="29"/>
  <c r="V731" i="29"/>
  <c r="Z727" i="29"/>
  <c r="U723" i="29"/>
  <c r="T754" i="29"/>
  <c r="X751" i="29"/>
  <c r="U736" i="29"/>
  <c r="Y734" i="29"/>
  <c r="Q732" i="29"/>
  <c r="AC728" i="29"/>
  <c r="T723" i="29"/>
  <c r="AA747" i="29"/>
  <c r="AB728" i="29"/>
  <c r="AA714" i="29"/>
  <c r="S712" i="29"/>
  <c r="U706" i="29"/>
  <c r="R694" i="29"/>
  <c r="Y692" i="29"/>
  <c r="AC691" i="29"/>
  <c r="X688" i="29"/>
  <c r="Y686" i="29"/>
  <c r="AC684" i="29"/>
  <c r="AC683" i="29"/>
  <c r="T706" i="29"/>
  <c r="X692" i="29"/>
  <c r="AB691" i="29"/>
  <c r="S688" i="29"/>
  <c r="T686" i="29"/>
  <c r="AB684" i="29"/>
  <c r="AB683" i="29"/>
  <c r="U714" i="29"/>
  <c r="AB711" i="29"/>
  <c r="Y709" i="29"/>
  <c r="Q706" i="29"/>
  <c r="Z703" i="29"/>
  <c r="V692" i="29"/>
  <c r="AA691" i="29"/>
  <c r="R686" i="29"/>
  <c r="Y684" i="29"/>
  <c r="AA683" i="29"/>
  <c r="Y679" i="29"/>
  <c r="AC712" i="29"/>
  <c r="U692" i="29"/>
  <c r="Y691" i="29"/>
  <c r="X684" i="29"/>
  <c r="T683" i="29"/>
  <c r="R714" i="29"/>
  <c r="AB712" i="29"/>
  <c r="Y710" i="29"/>
  <c r="T692" i="29"/>
  <c r="T691" i="29"/>
  <c r="AA685" i="29"/>
  <c r="U684" i="29"/>
  <c r="S683" i="29"/>
  <c r="X681" i="29"/>
  <c r="Y712" i="29"/>
  <c r="Q710" i="29"/>
  <c r="AC706" i="29"/>
  <c r="S703" i="29"/>
  <c r="AC692" i="29"/>
  <c r="S692" i="29"/>
  <c r="S691" i="29"/>
  <c r="Z685" i="29"/>
  <c r="T684" i="29"/>
  <c r="R683" i="29"/>
  <c r="T681" i="29"/>
  <c r="AA692" i="29"/>
  <c r="V712" i="29"/>
  <c r="AB706" i="29"/>
  <c r="AB692" i="29"/>
  <c r="R692" i="29"/>
  <c r="R691" i="29"/>
  <c r="S684" i="29"/>
  <c r="X637" i="29"/>
  <c r="AB666" i="29"/>
  <c r="AB651" i="29"/>
  <c r="AB650" i="29"/>
  <c r="Y649" i="29"/>
  <c r="V647" i="29"/>
  <c r="AB644" i="29"/>
  <c r="AC642" i="29"/>
  <c r="AA639" i="29"/>
  <c r="Y672" i="29"/>
  <c r="Z671" i="29"/>
  <c r="AB667" i="29"/>
  <c r="AA666" i="29"/>
  <c r="AB664" i="29"/>
  <c r="Q664" i="29"/>
  <c r="AB661" i="29"/>
  <c r="V659" i="29"/>
  <c r="AC652" i="29"/>
  <c r="AA651" i="29"/>
  <c r="Y650" i="29"/>
  <c r="T649" i="29"/>
  <c r="U647" i="29"/>
  <c r="Y644" i="29"/>
  <c r="Y642" i="29"/>
  <c r="V672" i="29"/>
  <c r="Y671" i="29"/>
  <c r="AA667" i="29"/>
  <c r="Y666" i="29"/>
  <c r="S661" i="29"/>
  <c r="U659" i="29"/>
  <c r="AA652" i="29"/>
  <c r="Z651" i="29"/>
  <c r="S649" i="29"/>
  <c r="R647" i="29"/>
  <c r="V642" i="29"/>
  <c r="U672" i="29"/>
  <c r="Q671" i="29"/>
  <c r="Y667" i="29"/>
  <c r="X666" i="29"/>
  <c r="AA663" i="29"/>
  <c r="R659" i="29"/>
  <c r="Z652" i="29"/>
  <c r="V651" i="29"/>
  <c r="Y638" i="29"/>
  <c r="S672" i="29"/>
  <c r="T667" i="29"/>
  <c r="S666" i="29"/>
  <c r="Y663" i="29"/>
  <c r="U652" i="29"/>
  <c r="T651" i="29"/>
  <c r="AB646" i="29"/>
  <c r="AA643" i="29"/>
  <c r="AC672" i="29"/>
  <c r="R672" i="29"/>
  <c r="Q666" i="29"/>
  <c r="U664" i="29"/>
  <c r="AC659" i="29"/>
  <c r="R652" i="29"/>
  <c r="S651" i="29"/>
  <c r="AB647" i="29"/>
  <c r="S646" i="29"/>
  <c r="Z643" i="29"/>
  <c r="AC641" i="29"/>
  <c r="Y637" i="29"/>
  <c r="AC630" i="29"/>
  <c r="Y628" i="29"/>
  <c r="T627" i="29"/>
  <c r="Q621" i="29"/>
  <c r="S619" i="29"/>
  <c r="S616" i="29"/>
  <c r="V600" i="29"/>
  <c r="T599" i="29"/>
  <c r="AB597" i="29"/>
  <c r="AA595" i="29"/>
  <c r="X628" i="29"/>
  <c r="S627" i="29"/>
  <c r="AA601" i="29"/>
  <c r="S599" i="29"/>
  <c r="Z597" i="29"/>
  <c r="Y595" i="29"/>
  <c r="V628" i="29"/>
  <c r="AB621" i="29"/>
  <c r="X620" i="29"/>
  <c r="U601" i="29"/>
  <c r="AC599" i="29"/>
  <c r="Q599" i="29"/>
  <c r="V597" i="29"/>
  <c r="S595" i="29"/>
  <c r="S628" i="29"/>
  <c r="Z621" i="29"/>
  <c r="S620" i="29"/>
  <c r="AB616" i="29"/>
  <c r="Y615" i="29"/>
  <c r="T606" i="29"/>
  <c r="AC600" i="29"/>
  <c r="AA599" i="29"/>
  <c r="Z598" i="29"/>
  <c r="Q597" i="29"/>
  <c r="Z599" i="29"/>
  <c r="V598" i="29"/>
  <c r="AB628" i="29"/>
  <c r="AC627" i="29"/>
  <c r="AB619" i="29"/>
  <c r="Y599" i="29"/>
  <c r="T598" i="29"/>
  <c r="V596" i="29"/>
  <c r="AB584" i="29"/>
  <c r="Z584" i="29"/>
  <c r="V563" i="29"/>
  <c r="AC554" i="29"/>
  <c r="Z553" i="29"/>
  <c r="R586" i="29"/>
  <c r="Y584" i="29"/>
  <c r="AA583" i="29"/>
  <c r="Y576" i="29"/>
  <c r="AC574" i="29"/>
  <c r="Q574" i="29"/>
  <c r="Q563" i="29"/>
  <c r="AB554" i="29"/>
  <c r="Y553" i="29"/>
  <c r="AC584" i="29"/>
  <c r="AC586" i="29"/>
  <c r="Q586" i="29"/>
  <c r="X584" i="29"/>
  <c r="Y583" i="29"/>
  <c r="Y554" i="29"/>
  <c r="Q553" i="29"/>
  <c r="U584" i="29"/>
  <c r="AC559" i="29"/>
  <c r="Z555" i="29"/>
  <c r="V554" i="29"/>
  <c r="Z586" i="29"/>
  <c r="Z585" i="29"/>
  <c r="T584" i="29"/>
  <c r="Q583" i="29"/>
  <c r="AC579" i="29"/>
  <c r="Q576" i="29"/>
  <c r="Y574" i="29"/>
  <c r="Y573" i="29"/>
  <c r="AA563" i="29"/>
  <c r="AB562" i="29"/>
  <c r="AA559" i="29"/>
  <c r="Y555" i="29"/>
  <c r="T554" i="29"/>
  <c r="S584" i="29"/>
  <c r="X574" i="29"/>
  <c r="X573" i="29"/>
  <c r="Z566" i="29"/>
  <c r="Z563" i="29"/>
  <c r="Z559" i="29"/>
  <c r="X555" i="29"/>
  <c r="S554" i="29"/>
  <c r="R544" i="29"/>
  <c r="V532" i="29"/>
  <c r="U526" i="29"/>
  <c r="AB520" i="29"/>
  <c r="V518" i="29"/>
  <c r="AC515" i="29"/>
  <c r="AB514" i="29"/>
  <c r="S514" i="29"/>
  <c r="AC512" i="29"/>
  <c r="AA535" i="29"/>
  <c r="Z533" i="29"/>
  <c r="U532" i="29"/>
  <c r="S526" i="29"/>
  <c r="AA523" i="29"/>
  <c r="AC522" i="29"/>
  <c r="Z520" i="29"/>
  <c r="S518" i="29"/>
  <c r="AA515" i="29"/>
  <c r="AA514" i="29"/>
  <c r="R514" i="29"/>
  <c r="Y512" i="29"/>
  <c r="AC544" i="29"/>
  <c r="AC540" i="29"/>
  <c r="Y538" i="29"/>
  <c r="Z535" i="29"/>
  <c r="V533" i="29"/>
  <c r="T532" i="29"/>
  <c r="R526" i="29"/>
  <c r="Z523" i="29"/>
  <c r="Y522" i="29"/>
  <c r="Y520" i="29"/>
  <c r="R518" i="29"/>
  <c r="Z515" i="29"/>
  <c r="Z514" i="29"/>
  <c r="Q514" i="29"/>
  <c r="U512" i="29"/>
  <c r="AB544" i="29"/>
  <c r="Z540" i="29"/>
  <c r="S533" i="29"/>
  <c r="U520" i="29"/>
  <c r="S512" i="29"/>
  <c r="Y544" i="29"/>
  <c r="Y540" i="29"/>
  <c r="R515" i="29"/>
  <c r="X514" i="29"/>
  <c r="AB513" i="29"/>
  <c r="Q512" i="29"/>
  <c r="X544" i="29"/>
  <c r="T540" i="29"/>
  <c r="AC521" i="29"/>
  <c r="AA516" i="29"/>
  <c r="Z513" i="29"/>
  <c r="U544" i="29"/>
  <c r="Q540" i="29"/>
  <c r="AB532" i="29"/>
  <c r="AA526" i="29"/>
  <c r="V521" i="29"/>
  <c r="R516" i="29"/>
  <c r="V513" i="29"/>
  <c r="S498" i="29"/>
  <c r="S496" i="29"/>
  <c r="V493" i="29"/>
  <c r="U490" i="29"/>
  <c r="S484" i="29"/>
  <c r="R481" i="29"/>
  <c r="R480" i="29"/>
  <c r="S476" i="29"/>
  <c r="Y473" i="29"/>
  <c r="Y471" i="29"/>
  <c r="X500" i="29"/>
  <c r="Q498" i="29"/>
  <c r="S490" i="29"/>
  <c r="R484" i="29"/>
  <c r="T473" i="29"/>
  <c r="Y470" i="29"/>
  <c r="AA497" i="29"/>
  <c r="Z479" i="29"/>
  <c r="AB477" i="29"/>
  <c r="V497" i="29"/>
  <c r="AB484" i="29"/>
  <c r="Y481" i="29"/>
  <c r="AA480" i="29"/>
  <c r="X479" i="29"/>
  <c r="R477" i="29"/>
  <c r="Q473" i="29"/>
  <c r="AB469" i="29"/>
  <c r="AB504" i="29"/>
  <c r="Y484" i="29"/>
  <c r="Y469" i="29"/>
  <c r="U498" i="29"/>
  <c r="V496" i="29"/>
  <c r="U484" i="29"/>
  <c r="X476" i="29"/>
  <c r="T459" i="29"/>
  <c r="Z457" i="29"/>
  <c r="V454" i="29"/>
  <c r="S436" i="29"/>
  <c r="Q431" i="29"/>
  <c r="AC431" i="29"/>
  <c r="AA431" i="29"/>
  <c r="AA459" i="29"/>
  <c r="AC458" i="29"/>
  <c r="AC456" i="29"/>
  <c r="Q456" i="29"/>
  <c r="Y451" i="29"/>
  <c r="AC450" i="29"/>
  <c r="Z439" i="29"/>
  <c r="V434" i="29"/>
  <c r="Z431" i="29"/>
  <c r="AB428" i="29"/>
  <c r="AB462" i="29"/>
  <c r="Z459" i="29"/>
  <c r="X458" i="29"/>
  <c r="X451" i="29"/>
  <c r="AB450" i="29"/>
  <c r="AA441" i="29"/>
  <c r="X439" i="29"/>
  <c r="V431" i="29"/>
  <c r="AB436" i="29"/>
  <c r="T431" i="29"/>
  <c r="AB461" i="29"/>
  <c r="V459" i="29"/>
  <c r="AC457" i="29"/>
  <c r="Y456" i="29"/>
  <c r="AB454" i="29"/>
  <c r="U451" i="29"/>
  <c r="Y450" i="29"/>
  <c r="Z436" i="29"/>
  <c r="R431" i="29"/>
  <c r="Z427" i="29"/>
  <c r="R419" i="29"/>
  <c r="Y416" i="29"/>
  <c r="Z409" i="29"/>
  <c r="X408" i="29"/>
  <c r="AB407" i="29"/>
  <c r="U397" i="29"/>
  <c r="U396" i="29"/>
  <c r="X395" i="29"/>
  <c r="Y388" i="29"/>
  <c r="AC387" i="29"/>
  <c r="X416" i="29"/>
  <c r="AB411" i="29"/>
  <c r="X409" i="29"/>
  <c r="V408" i="29"/>
  <c r="Z407" i="29"/>
  <c r="V395" i="29"/>
  <c r="X388" i="29"/>
  <c r="AB387" i="29"/>
  <c r="Z385" i="29"/>
  <c r="X418" i="29"/>
  <c r="V416" i="29"/>
  <c r="AA411" i="29"/>
  <c r="U408" i="29"/>
  <c r="Y407" i="29"/>
  <c r="AC396" i="29"/>
  <c r="R396" i="29"/>
  <c r="T395" i="29"/>
  <c r="V393" i="29"/>
  <c r="Z389" i="29"/>
  <c r="V388" i="29"/>
  <c r="Z387" i="29"/>
  <c r="Y385" i="29"/>
  <c r="U416" i="29"/>
  <c r="AC414" i="29"/>
  <c r="Y411" i="29"/>
  <c r="T408" i="29"/>
  <c r="X407" i="29"/>
  <c r="U388" i="29"/>
  <c r="Y387" i="29"/>
  <c r="V385" i="29"/>
  <c r="V420" i="29"/>
  <c r="AA417" i="29"/>
  <c r="Q416" i="29"/>
  <c r="Q414" i="29"/>
  <c r="S411" i="29"/>
  <c r="AC408" i="29"/>
  <c r="S408" i="29"/>
  <c r="Q407" i="29"/>
  <c r="Y398" i="29"/>
  <c r="AC394" i="29"/>
  <c r="AC388" i="29"/>
  <c r="T388" i="29"/>
  <c r="X387" i="29"/>
  <c r="Q385" i="29"/>
  <c r="Q417" i="29"/>
  <c r="R411" i="29"/>
  <c r="AB408" i="29"/>
  <c r="R408" i="29"/>
  <c r="R398" i="29"/>
  <c r="Z416" i="29"/>
  <c r="Y408" i="29"/>
  <c r="AC407" i="29"/>
  <c r="Y395" i="29"/>
  <c r="Z378" i="29"/>
  <c r="AC375" i="29"/>
  <c r="Y367" i="29"/>
  <c r="T363" i="29"/>
  <c r="AA354" i="29"/>
  <c r="X353" i="29"/>
  <c r="X343" i="29"/>
  <c r="Y378" i="29"/>
  <c r="Y375" i="29"/>
  <c r="X370" i="29"/>
  <c r="AA369" i="29"/>
  <c r="U367" i="29"/>
  <c r="S364" i="29"/>
  <c r="Q363" i="29"/>
  <c r="Z357" i="29"/>
  <c r="AC356" i="29"/>
  <c r="Z354" i="29"/>
  <c r="U353" i="29"/>
  <c r="X351" i="29"/>
  <c r="X350" i="29"/>
  <c r="AB349" i="29"/>
  <c r="AB346" i="29"/>
  <c r="AC344" i="29"/>
  <c r="T343" i="29"/>
  <c r="T378" i="29"/>
  <c r="R378" i="29"/>
  <c r="Q375" i="29"/>
  <c r="U370" i="29"/>
  <c r="S369" i="29"/>
  <c r="Q367" i="29"/>
  <c r="AB358" i="29"/>
  <c r="X357" i="29"/>
  <c r="Q356" i="29"/>
  <c r="V354" i="29"/>
  <c r="AB352" i="29"/>
  <c r="U350" i="29"/>
  <c r="Y346" i="29"/>
  <c r="Y344" i="29"/>
  <c r="Q378" i="29"/>
  <c r="AC363" i="29"/>
  <c r="Z358" i="29"/>
  <c r="U354" i="29"/>
  <c r="U344" i="29"/>
  <c r="AA363" i="29"/>
  <c r="S358" i="29"/>
  <c r="T355" i="29"/>
  <c r="R354" i="29"/>
  <c r="AB345" i="29"/>
  <c r="T344" i="29"/>
  <c r="AC378" i="29"/>
  <c r="Z370" i="29"/>
  <c r="AC367" i="29"/>
  <c r="Q366" i="29"/>
  <c r="U363" i="29"/>
  <c r="AC357" i="29"/>
  <c r="R357" i="29"/>
  <c r="AB354" i="29"/>
  <c r="AB353" i="29"/>
  <c r="Z351" i="29"/>
  <c r="Z350" i="29"/>
  <c r="AA343" i="29"/>
  <c r="AC335" i="29"/>
  <c r="Y336" i="29"/>
  <c r="AB335" i="29"/>
  <c r="U328" i="29"/>
  <c r="X327" i="29"/>
  <c r="AB325" i="29"/>
  <c r="R323" i="29"/>
  <c r="V315" i="29"/>
  <c r="Z314" i="29"/>
  <c r="Z313" i="29"/>
  <c r="Q312" i="29"/>
  <c r="Y310" i="29"/>
  <c r="AB308" i="29"/>
  <c r="R308" i="29"/>
  <c r="T307" i="29"/>
  <c r="AB304" i="29"/>
  <c r="X336" i="29"/>
  <c r="AA335" i="29"/>
  <c r="AB332" i="29"/>
  <c r="AC329" i="29"/>
  <c r="Y325" i="29"/>
  <c r="T310" i="29"/>
  <c r="AA304" i="29"/>
  <c r="V336" i="29"/>
  <c r="Z335" i="29"/>
  <c r="AA332" i="29"/>
  <c r="Q325" i="29"/>
  <c r="S315" i="29"/>
  <c r="AB311" i="29"/>
  <c r="R310" i="29"/>
  <c r="Z304" i="29"/>
  <c r="X302" i="29"/>
  <c r="U336" i="29"/>
  <c r="V335" i="29"/>
  <c r="Z332" i="29"/>
  <c r="X311" i="29"/>
  <c r="AC306" i="29"/>
  <c r="Y304" i="29"/>
  <c r="T336" i="29"/>
  <c r="S335" i="29"/>
  <c r="Y332" i="29"/>
  <c r="AA321" i="29"/>
  <c r="AB315" i="29"/>
  <c r="Q315" i="29"/>
  <c r="S314" i="29"/>
  <c r="Q313" i="29"/>
  <c r="U311" i="29"/>
  <c r="AA309" i="29"/>
  <c r="V308" i="29"/>
  <c r="AA307" i="29"/>
  <c r="AB306" i="29"/>
  <c r="U304" i="29"/>
  <c r="U301" i="29"/>
  <c r="Q336" i="29"/>
  <c r="R335" i="29"/>
  <c r="U332" i="29"/>
  <c r="AC326" i="29"/>
  <c r="AB323" i="29"/>
  <c r="S311" i="29"/>
  <c r="T309" i="29"/>
  <c r="U308" i="29"/>
  <c r="Q306" i="29"/>
  <c r="R304" i="29"/>
  <c r="Q335" i="29"/>
  <c r="Q332" i="29"/>
  <c r="R311" i="29"/>
  <c r="Q304" i="29"/>
  <c r="Z264" i="29"/>
  <c r="X259" i="29"/>
  <c r="AA286" i="29"/>
  <c r="R286" i="29"/>
  <c r="X285" i="29"/>
  <c r="AB263" i="29"/>
  <c r="Z286" i="29"/>
  <c r="Q286" i="29"/>
  <c r="V285" i="29"/>
  <c r="Y283" i="29"/>
  <c r="X273" i="29"/>
  <c r="AB289" i="29"/>
  <c r="Y289" i="29"/>
  <c r="X286" i="29"/>
  <c r="AC285" i="29"/>
  <c r="R285" i="29"/>
  <c r="U283" i="29"/>
  <c r="AB272" i="29"/>
  <c r="U268" i="29"/>
  <c r="S265" i="29"/>
  <c r="AB262" i="29"/>
  <c r="Z292" i="29"/>
  <c r="U289" i="29"/>
  <c r="X287" i="29"/>
  <c r="V286" i="29"/>
  <c r="AB285" i="29"/>
  <c r="Q285" i="29"/>
  <c r="Q283" i="29"/>
  <c r="AB281" i="29"/>
  <c r="AA274" i="29"/>
  <c r="Y272" i="29"/>
  <c r="AB269" i="29"/>
  <c r="Q265" i="29"/>
  <c r="AC259" i="29"/>
  <c r="V292" i="29"/>
  <c r="U274" i="29"/>
  <c r="Q272" i="29"/>
  <c r="Y269" i="29"/>
  <c r="Z251" i="29"/>
  <c r="AC238" i="29"/>
  <c r="T237" i="29"/>
  <c r="S231" i="29"/>
  <c r="Y223" i="29"/>
  <c r="Z222" i="29"/>
  <c r="Y251" i="29"/>
  <c r="AC246" i="29"/>
  <c r="Y245" i="29"/>
  <c r="R237" i="29"/>
  <c r="T232" i="29"/>
  <c r="R231" i="29"/>
  <c r="AA224" i="29"/>
  <c r="R224" i="29"/>
  <c r="X223" i="29"/>
  <c r="V222" i="29"/>
  <c r="AB218" i="29"/>
  <c r="V223" i="29"/>
  <c r="AA218" i="29"/>
  <c r="V251" i="29"/>
  <c r="AC225" i="29"/>
  <c r="S223" i="29"/>
  <c r="Y221" i="29"/>
  <c r="Y218" i="29"/>
  <c r="S251" i="29"/>
  <c r="AB248" i="29"/>
  <c r="R246" i="29"/>
  <c r="Q245" i="29"/>
  <c r="R244" i="29"/>
  <c r="AC237" i="29"/>
  <c r="AC232" i="29"/>
  <c r="AC231" i="29"/>
  <c r="AB229" i="29"/>
  <c r="X225" i="29"/>
  <c r="X224" i="29"/>
  <c r="AC223" i="29"/>
  <c r="R223" i="29"/>
  <c r="V221" i="29"/>
  <c r="U218" i="29"/>
  <c r="AC251" i="29"/>
  <c r="R251" i="29"/>
  <c r="AA237" i="29"/>
  <c r="AA232" i="29"/>
  <c r="AB231" i="29"/>
  <c r="AB223" i="29"/>
  <c r="Q223" i="29"/>
  <c r="S221" i="29"/>
  <c r="S218" i="29"/>
  <c r="X231" i="29"/>
  <c r="Z223" i="29"/>
  <c r="AB222" i="29"/>
  <c r="V207" i="29"/>
  <c r="Y202" i="29"/>
  <c r="AC201" i="29"/>
  <c r="S201" i="29"/>
  <c r="Y199" i="29"/>
  <c r="T196" i="29"/>
  <c r="S189" i="29"/>
  <c r="AA186" i="29"/>
  <c r="AC181" i="29"/>
  <c r="R181" i="29"/>
  <c r="V179" i="29"/>
  <c r="V199" i="29"/>
  <c r="Q181" i="29"/>
  <c r="T209" i="29"/>
  <c r="Y206" i="29"/>
  <c r="Z181" i="29"/>
  <c r="AB180" i="29"/>
  <c r="Q209" i="29"/>
  <c r="R206" i="29"/>
  <c r="Y201" i="29"/>
  <c r="Y181" i="29"/>
  <c r="Z180" i="29"/>
  <c r="X181" i="29"/>
  <c r="V180" i="29"/>
  <c r="AB196" i="29"/>
  <c r="V181" i="29"/>
  <c r="AB207" i="29"/>
  <c r="T201" i="29"/>
  <c r="V189" i="29"/>
  <c r="S181" i="29"/>
  <c r="Y179" i="29"/>
  <c r="Z148" i="29"/>
  <c r="U168" i="29"/>
  <c r="AB162" i="29"/>
  <c r="Q160" i="29"/>
  <c r="Y148" i="29"/>
  <c r="Y134" i="29"/>
  <c r="AB148" i="29"/>
  <c r="AA162" i="29"/>
  <c r="X148" i="29"/>
  <c r="Q147" i="29"/>
  <c r="AC141" i="29"/>
  <c r="X134" i="29"/>
  <c r="AB167" i="29"/>
  <c r="Y162" i="29"/>
  <c r="AB160" i="29"/>
  <c r="AC159" i="29"/>
  <c r="AB157" i="29"/>
  <c r="AA153" i="29"/>
  <c r="U148" i="29"/>
  <c r="AA141" i="29"/>
  <c r="T134" i="29"/>
  <c r="AA167" i="29"/>
  <c r="X162" i="29"/>
  <c r="Z159" i="29"/>
  <c r="AA154" i="29"/>
  <c r="Z153" i="29"/>
  <c r="T148" i="29"/>
  <c r="Z141" i="29"/>
  <c r="AA140" i="29"/>
  <c r="AB138" i="29"/>
  <c r="S134" i="29"/>
  <c r="Z167" i="29"/>
  <c r="T162" i="29"/>
  <c r="T159" i="29"/>
  <c r="S148" i="29"/>
  <c r="V145" i="29"/>
  <c r="Y141" i="29"/>
  <c r="Z138" i="29"/>
  <c r="R134" i="29"/>
  <c r="S162" i="29"/>
  <c r="S159" i="29"/>
  <c r="AC148" i="29"/>
  <c r="Q148" i="29"/>
  <c r="AB119" i="29"/>
  <c r="Y115" i="29"/>
  <c r="U125" i="29"/>
  <c r="AA119" i="29"/>
  <c r="AA116" i="29"/>
  <c r="X115" i="29"/>
  <c r="T114" i="29"/>
  <c r="R104" i="29"/>
  <c r="Z100" i="29"/>
  <c r="X98" i="29"/>
  <c r="AA95" i="29"/>
  <c r="AC94" i="29"/>
  <c r="AB92" i="29"/>
  <c r="T125" i="29"/>
  <c r="Y119" i="29"/>
  <c r="Y116" i="29"/>
  <c r="T115" i="29"/>
  <c r="S114" i="29"/>
  <c r="AC104" i="29"/>
  <c r="Q104" i="29"/>
  <c r="Z95" i="29"/>
  <c r="AB94" i="29"/>
  <c r="V92" i="29"/>
  <c r="S119" i="29"/>
  <c r="S115" i="29"/>
  <c r="Y95" i="29"/>
  <c r="Z94" i="29"/>
  <c r="U92" i="29"/>
  <c r="AC115" i="29"/>
  <c r="Q115" i="29"/>
  <c r="AA104" i="29"/>
  <c r="Y97" i="29"/>
  <c r="X95" i="29"/>
  <c r="V94" i="29"/>
  <c r="S92" i="29"/>
  <c r="V120" i="29"/>
  <c r="S120" i="29"/>
  <c r="AA115" i="29"/>
  <c r="S102" i="29"/>
  <c r="S99" i="29"/>
  <c r="U84" i="29"/>
  <c r="X82" i="29"/>
  <c r="V81" i="29"/>
  <c r="V75" i="29"/>
  <c r="U70" i="29"/>
  <c r="U63" i="29"/>
  <c r="S62" i="29"/>
  <c r="Y60" i="29"/>
  <c r="AC58" i="29"/>
  <c r="X54" i="29"/>
  <c r="Q53" i="29"/>
  <c r="Y50" i="29"/>
  <c r="T75" i="29"/>
  <c r="T63" i="29"/>
  <c r="V50" i="29"/>
  <c r="U82" i="29"/>
  <c r="Y80" i="29"/>
  <c r="S75" i="29"/>
  <c r="AB73" i="29"/>
  <c r="R63" i="29"/>
  <c r="V60" i="29"/>
  <c r="Y58" i="29"/>
  <c r="AC53" i="29"/>
  <c r="U50" i="29"/>
  <c r="AC63" i="29"/>
  <c r="AA75" i="29"/>
  <c r="AB63" i="29"/>
  <c r="Y53" i="29"/>
  <c r="Y75" i="29"/>
  <c r="AA63" i="29"/>
  <c r="S58" i="29"/>
  <c r="Z54" i="29"/>
  <c r="X53" i="29"/>
  <c r="AC50" i="29"/>
  <c r="R49" i="29"/>
  <c r="X75" i="29"/>
  <c r="Z63" i="29"/>
  <c r="Y54" i="29"/>
  <c r="T53" i="29"/>
  <c r="AB50" i="29"/>
  <c r="V39" i="29"/>
  <c r="AA20" i="29"/>
  <c r="AB18" i="29"/>
  <c r="V16" i="29"/>
  <c r="AA13" i="29"/>
  <c r="AC11" i="29"/>
  <c r="AB10" i="29"/>
  <c r="R7" i="29"/>
  <c r="AB11" i="29"/>
  <c r="X40" i="29"/>
  <c r="T39" i="29"/>
  <c r="AB36" i="29"/>
  <c r="AB33" i="29"/>
  <c r="V29" i="29"/>
  <c r="AB21" i="29"/>
  <c r="AC19" i="29"/>
  <c r="S18" i="29"/>
  <c r="AA15" i="29"/>
  <c r="Y13" i="29"/>
  <c r="Y11" i="29"/>
  <c r="T10" i="29"/>
  <c r="Q40" i="29"/>
  <c r="Y36" i="29"/>
  <c r="X31" i="29"/>
  <c r="AA21" i="29"/>
  <c r="Y19" i="29"/>
  <c r="Q18" i="29"/>
  <c r="Y15" i="29"/>
  <c r="S13" i="29"/>
  <c r="U11" i="29"/>
  <c r="S10" i="29"/>
  <c r="S36" i="29"/>
  <c r="Z21" i="29"/>
  <c r="X19" i="29"/>
  <c r="S15" i="29"/>
  <c r="Q13" i="29"/>
  <c r="T11" i="29"/>
  <c r="Q10" i="29"/>
  <c r="AA38" i="29"/>
  <c r="AB28" i="29"/>
  <c r="T21" i="29"/>
  <c r="T19" i="29"/>
  <c r="Z17" i="29"/>
  <c r="S11" i="29"/>
  <c r="AB16" i="29"/>
  <c r="AC13" i="29"/>
  <c r="AC10" i="29"/>
  <c r="U2702" i="29"/>
  <c r="Q2702" i="29"/>
  <c r="Z2702" i="29"/>
  <c r="AC2892" i="29"/>
  <c r="R2892" i="29"/>
  <c r="U2891" i="29"/>
  <c r="X2890" i="29"/>
  <c r="AC2889" i="29"/>
  <c r="R2889" i="29"/>
  <c r="AC2887" i="29"/>
  <c r="S2887" i="29"/>
  <c r="X2886" i="29"/>
  <c r="Y2885" i="29"/>
  <c r="Z2884" i="29"/>
  <c r="AA2878" i="29"/>
  <c r="R2878" i="29"/>
  <c r="Z2870" i="29"/>
  <c r="Q2870" i="29"/>
  <c r="X2868" i="29"/>
  <c r="U2867" i="29"/>
  <c r="Y2866" i="29"/>
  <c r="Q2864" i="29"/>
  <c r="R2855" i="29"/>
  <c r="T2853" i="29"/>
  <c r="AC2848" i="29"/>
  <c r="V2846" i="29"/>
  <c r="U2846" i="29"/>
  <c r="AA2842" i="29"/>
  <c r="Y2836" i="29"/>
  <c r="Y2833" i="29"/>
  <c r="T2825" i="29"/>
  <c r="Q2822" i="29"/>
  <c r="U2822" i="29"/>
  <c r="AA2813" i="29"/>
  <c r="X2811" i="29"/>
  <c r="R2811" i="29"/>
  <c r="AB2811" i="29"/>
  <c r="V2811" i="29"/>
  <c r="T2803" i="29"/>
  <c r="V2801" i="29"/>
  <c r="T2785" i="29"/>
  <c r="R2780" i="29"/>
  <c r="T2780" i="29"/>
  <c r="AA2780" i="29"/>
  <c r="AA2772" i="29"/>
  <c r="Z2769" i="29"/>
  <c r="R2764" i="29"/>
  <c r="AA2764" i="29"/>
  <c r="V2764" i="29"/>
  <c r="T2762" i="29"/>
  <c r="Z2762" i="29"/>
  <c r="Q2762" i="29"/>
  <c r="T2752" i="29"/>
  <c r="X2750" i="29"/>
  <c r="X2740" i="29"/>
  <c r="Y2729" i="29"/>
  <c r="Q2728" i="29"/>
  <c r="AC2728" i="29"/>
  <c r="Y2722" i="29"/>
  <c r="AA2721" i="29"/>
  <c r="V2718" i="29"/>
  <c r="Z2710" i="29"/>
  <c r="T2707" i="29"/>
  <c r="AA2702" i="29"/>
  <c r="Y2697" i="29"/>
  <c r="Y2695" i="29"/>
  <c r="U2687" i="29"/>
  <c r="Z2687" i="29"/>
  <c r="S2687" i="29"/>
  <c r="AC2680" i="29"/>
  <c r="Y2677" i="29"/>
  <c r="R2668" i="29"/>
  <c r="AA2668" i="29"/>
  <c r="V2668" i="29"/>
  <c r="U2667" i="29"/>
  <c r="X2667" i="29"/>
  <c r="Q2667" i="29"/>
  <c r="AB2667" i="29"/>
  <c r="V2664" i="29"/>
  <c r="AC2660" i="29"/>
  <c r="AA2653" i="29"/>
  <c r="T2645" i="29"/>
  <c r="AA2643" i="29"/>
  <c r="U2637" i="29"/>
  <c r="R2637" i="29"/>
  <c r="AC2637" i="29"/>
  <c r="T2637" i="29"/>
  <c r="Y2637" i="29"/>
  <c r="U2635" i="29"/>
  <c r="AA2618" i="29"/>
  <c r="AB2614" i="29"/>
  <c r="V2611" i="29"/>
  <c r="Q2611" i="29"/>
  <c r="U2611" i="29"/>
  <c r="AB2601" i="29"/>
  <c r="Y2592" i="29"/>
  <c r="Y2584" i="29"/>
  <c r="AB2581" i="29"/>
  <c r="T2575" i="29"/>
  <c r="Z2573" i="29"/>
  <c r="Z2569" i="29"/>
  <c r="AB2559" i="29"/>
  <c r="Q2556" i="29"/>
  <c r="T2556" i="29"/>
  <c r="Y2556" i="29"/>
  <c r="T2552" i="29"/>
  <c r="Y2552" i="29"/>
  <c r="Z2552" i="29"/>
  <c r="Q2548" i="29"/>
  <c r="AC2548" i="29"/>
  <c r="T2548" i="29"/>
  <c r="Q2536" i="29"/>
  <c r="T2536" i="29"/>
  <c r="U2536" i="29"/>
  <c r="Y2536" i="29"/>
  <c r="AC2536" i="29"/>
  <c r="Q2506" i="29"/>
  <c r="T2506" i="29"/>
  <c r="U2506" i="29"/>
  <c r="Y2506" i="29"/>
  <c r="AC2506" i="29"/>
  <c r="V2472" i="29"/>
  <c r="R2472" i="29"/>
  <c r="AC2472" i="29"/>
  <c r="S2472" i="29"/>
  <c r="T2472" i="29"/>
  <c r="U2472" i="29"/>
  <c r="Z2472" i="29"/>
  <c r="AB2436" i="29"/>
  <c r="U2429" i="29"/>
  <c r="AA2429" i="29"/>
  <c r="R2429" i="29"/>
  <c r="X2429" i="29"/>
  <c r="Y2429" i="29"/>
  <c r="Z2429" i="29"/>
  <c r="S2423" i="29"/>
  <c r="Y2423" i="29"/>
  <c r="U2026" i="29"/>
  <c r="Q2026" i="29"/>
  <c r="AA2026" i="29"/>
  <c r="R2026" i="29"/>
  <c r="AB2026" i="29"/>
  <c r="T2026" i="29"/>
  <c r="V2026" i="29"/>
  <c r="X2026" i="29"/>
  <c r="S2026" i="29"/>
  <c r="Y2026" i="29"/>
  <c r="Z2026" i="29"/>
  <c r="AC2026" i="29"/>
  <c r="T1900" i="29"/>
  <c r="AC1900" i="29"/>
  <c r="U1900" i="29"/>
  <c r="Q1900" i="29"/>
  <c r="AB1900" i="29"/>
  <c r="R1900" i="29"/>
  <c r="S1900" i="29"/>
  <c r="V1900" i="29"/>
  <c r="X1900" i="29"/>
  <c r="Y1900" i="29"/>
  <c r="Z1900" i="29"/>
  <c r="AA1900" i="29"/>
  <c r="U2709" i="29"/>
  <c r="R2709" i="29"/>
  <c r="AC2709" i="29"/>
  <c r="Y2709" i="29"/>
  <c r="Q2620" i="29"/>
  <c r="T2620" i="29"/>
  <c r="Y2620" i="29"/>
  <c r="R1428" i="29"/>
  <c r="S1428" i="29"/>
  <c r="AB1428" i="29"/>
  <c r="U1428" i="29"/>
  <c r="V2890" i="29"/>
  <c r="R2848" i="29"/>
  <c r="AA2848" i="29"/>
  <c r="V2848" i="29"/>
  <c r="X2845" i="29"/>
  <c r="Y2845" i="29"/>
  <c r="S2845" i="29"/>
  <c r="AC2845" i="29"/>
  <c r="Z2842" i="29"/>
  <c r="X2824" i="29"/>
  <c r="R2824" i="29"/>
  <c r="AA2824" i="29"/>
  <c r="R2790" i="29"/>
  <c r="V2790" i="29"/>
  <c r="AB2790" i="29"/>
  <c r="AA2787" i="29"/>
  <c r="Q2784" i="29"/>
  <c r="V2784" i="29"/>
  <c r="AC2784" i="29"/>
  <c r="Y2772" i="29"/>
  <c r="Y2769" i="29"/>
  <c r="X2761" i="29"/>
  <c r="Q2761" i="29"/>
  <c r="AA2761" i="29"/>
  <c r="U2761" i="29"/>
  <c r="Q2743" i="29"/>
  <c r="AC2743" i="29"/>
  <c r="X2743" i="29"/>
  <c r="Z2737" i="29"/>
  <c r="U2737" i="29"/>
  <c r="X2727" i="29"/>
  <c r="Y2727" i="29"/>
  <c r="S2727" i="29"/>
  <c r="AC2727" i="29"/>
  <c r="X2722" i="29"/>
  <c r="Z2721" i="29"/>
  <c r="Y2710" i="29"/>
  <c r="AA2709" i="29"/>
  <c r="Y2702" i="29"/>
  <c r="AB2698" i="29"/>
  <c r="S2680" i="29"/>
  <c r="AB2680" i="29"/>
  <c r="X2680" i="29"/>
  <c r="U2679" i="29"/>
  <c r="Y2679" i="29"/>
  <c r="R2679" i="29"/>
  <c r="AC2679" i="29"/>
  <c r="Q2674" i="29"/>
  <c r="U2674" i="29"/>
  <c r="Q2662" i="29"/>
  <c r="T2662" i="29"/>
  <c r="Q2660" i="29"/>
  <c r="Z2660" i="29"/>
  <c r="U2660" i="29"/>
  <c r="X2656" i="29"/>
  <c r="Y2656" i="29"/>
  <c r="Q2656" i="29"/>
  <c r="Z2643" i="29"/>
  <c r="V2639" i="29"/>
  <c r="R2639" i="29"/>
  <c r="Y2639" i="29"/>
  <c r="AA2639" i="29"/>
  <c r="X2638" i="29"/>
  <c r="Q2638" i="29"/>
  <c r="Z2638" i="29"/>
  <c r="S2638" i="29"/>
  <c r="AB2638" i="29"/>
  <c r="X2634" i="29"/>
  <c r="S2634" i="29"/>
  <c r="Y2634" i="29"/>
  <c r="AA2634" i="29"/>
  <c r="V2631" i="29"/>
  <c r="Q2631" i="29"/>
  <c r="U2631" i="29"/>
  <c r="Z2631" i="29"/>
  <c r="Y2618" i="29"/>
  <c r="Z2601" i="29"/>
  <c r="S2596" i="29"/>
  <c r="AB2596" i="29"/>
  <c r="U2596" i="29"/>
  <c r="X2596" i="29"/>
  <c r="Z2581" i="29"/>
  <c r="X2572" i="29"/>
  <c r="S2572" i="29"/>
  <c r="Y2572" i="29"/>
  <c r="AB2572" i="29"/>
  <c r="Z2559" i="29"/>
  <c r="AC2553" i="29"/>
  <c r="Q2520" i="29"/>
  <c r="S2520" i="29"/>
  <c r="AB2520" i="29"/>
  <c r="T2520" i="29"/>
  <c r="AC2520" i="29"/>
  <c r="U2520" i="29"/>
  <c r="V2520" i="29"/>
  <c r="Y2520" i="29"/>
  <c r="V2486" i="29"/>
  <c r="R2486" i="29"/>
  <c r="AC2486" i="29"/>
  <c r="S2486" i="29"/>
  <c r="T2486" i="29"/>
  <c r="U2486" i="29"/>
  <c r="Z2486" i="29"/>
  <c r="Q2330" i="29"/>
  <c r="AB2330" i="29"/>
  <c r="X1947" i="29"/>
  <c r="V1947" i="29"/>
  <c r="Y1947" i="29"/>
  <c r="S1947" i="29"/>
  <c r="U1947" i="29"/>
  <c r="AB1947" i="29"/>
  <c r="Q1947" i="29"/>
  <c r="Z1947" i="29"/>
  <c r="Q1911" i="29"/>
  <c r="X1911" i="29"/>
  <c r="Y1911" i="29"/>
  <c r="X1905" i="29"/>
  <c r="V1905" i="29"/>
  <c r="Y1905" i="29"/>
  <c r="Q1905" i="29"/>
  <c r="S1905" i="29"/>
  <c r="U1905" i="29"/>
  <c r="Z1905" i="29"/>
  <c r="AB1905" i="29"/>
  <c r="V2681" i="29"/>
  <c r="AA2681" i="29"/>
  <c r="R2681" i="29"/>
  <c r="V2894" i="29"/>
  <c r="U2890" i="29"/>
  <c r="AA2889" i="29"/>
  <c r="AC2888" i="29"/>
  <c r="AA2887" i="29"/>
  <c r="Q2887" i="29"/>
  <c r="S2886" i="29"/>
  <c r="V2885" i="29"/>
  <c r="X2870" i="29"/>
  <c r="AA2869" i="29"/>
  <c r="AC2867" i="29"/>
  <c r="S2867" i="29"/>
  <c r="S2866" i="29"/>
  <c r="AB2864" i="29"/>
  <c r="AA2863" i="29"/>
  <c r="AA2855" i="29"/>
  <c r="S2851" i="29"/>
  <c r="AB2851" i="29"/>
  <c r="U2851" i="29"/>
  <c r="Z2848" i="29"/>
  <c r="AA2845" i="29"/>
  <c r="Y2842" i="29"/>
  <c r="U2836" i="29"/>
  <c r="Q2835" i="29"/>
  <c r="Z2835" i="29"/>
  <c r="T2833" i="29"/>
  <c r="S2828" i="29"/>
  <c r="AB2828" i="29"/>
  <c r="X2828" i="29"/>
  <c r="Y2826" i="29"/>
  <c r="T2826" i="29"/>
  <c r="Q2804" i="29"/>
  <c r="V2804" i="29"/>
  <c r="AC2804" i="29"/>
  <c r="Q2799" i="29"/>
  <c r="AA2799" i="29"/>
  <c r="Q2794" i="29"/>
  <c r="X2794" i="29"/>
  <c r="S2794" i="29"/>
  <c r="AC2794" i="29"/>
  <c r="Y2792" i="29"/>
  <c r="Y2787" i="29"/>
  <c r="X2783" i="29"/>
  <c r="Y2783" i="29"/>
  <c r="S2783" i="29"/>
  <c r="AC2783" i="29"/>
  <c r="T2781" i="29"/>
  <c r="Y2781" i="29"/>
  <c r="X2772" i="29"/>
  <c r="V2769" i="29"/>
  <c r="AC2767" i="29"/>
  <c r="AB2761" i="29"/>
  <c r="AA2760" i="29"/>
  <c r="S2759" i="29"/>
  <c r="U2759" i="29"/>
  <c r="AC2752" i="29"/>
  <c r="Q2745" i="29"/>
  <c r="X2745" i="29"/>
  <c r="T2729" i="29"/>
  <c r="AA2727" i="29"/>
  <c r="U2722" i="29"/>
  <c r="Y2721" i="29"/>
  <c r="Y2715" i="29"/>
  <c r="Z2709" i="29"/>
  <c r="T2708" i="29"/>
  <c r="Y2708" i="29"/>
  <c r="X2706" i="29"/>
  <c r="S2706" i="29"/>
  <c r="AA2706" i="29"/>
  <c r="X2702" i="29"/>
  <c r="AA2698" i="29"/>
  <c r="Q2682" i="29"/>
  <c r="Y2682" i="29"/>
  <c r="Z2680" i="29"/>
  <c r="AB2679" i="29"/>
  <c r="T2677" i="29"/>
  <c r="AA2673" i="29"/>
  <c r="AA2660" i="29"/>
  <c r="Y2655" i="29"/>
  <c r="Y2653" i="29"/>
  <c r="V2643" i="29"/>
  <c r="AC2640" i="29"/>
  <c r="AC2638" i="29"/>
  <c r="S2633" i="29"/>
  <c r="Y2633" i="29"/>
  <c r="U2625" i="29"/>
  <c r="Q2625" i="29"/>
  <c r="AB2625" i="29"/>
  <c r="S2625" i="29"/>
  <c r="X2625" i="29"/>
  <c r="X2622" i="29"/>
  <c r="R2622" i="29"/>
  <c r="V2622" i="29"/>
  <c r="Z2622" i="29"/>
  <c r="V2618" i="29"/>
  <c r="Z2614" i="29"/>
  <c r="V2601" i="29"/>
  <c r="AA2596" i="29"/>
  <c r="Y2589" i="29"/>
  <c r="U2584" i="29"/>
  <c r="V2581" i="29"/>
  <c r="Q2578" i="29"/>
  <c r="Y2578" i="29"/>
  <c r="T2573" i="29"/>
  <c r="Y2559" i="29"/>
  <c r="AA2553" i="29"/>
  <c r="T2518" i="29"/>
  <c r="Q2518" i="29"/>
  <c r="Y2518" i="29"/>
  <c r="Z2518" i="29"/>
  <c r="Z2497" i="29"/>
  <c r="Y2495" i="29"/>
  <c r="U2471" i="29"/>
  <c r="Q2471" i="29"/>
  <c r="R2471" i="29"/>
  <c r="X2471" i="29"/>
  <c r="Y2471" i="29"/>
  <c r="AA2471" i="29"/>
  <c r="T2468" i="29"/>
  <c r="Q2468" i="29"/>
  <c r="T2456" i="29"/>
  <c r="Q2456" i="29"/>
  <c r="R2343" i="29"/>
  <c r="AB2343" i="29"/>
  <c r="S2343" i="29"/>
  <c r="T2343" i="29"/>
  <c r="Q2296" i="29"/>
  <c r="AB2296" i="29"/>
  <c r="X2151" i="29"/>
  <c r="S2151" i="29"/>
  <c r="T2151" i="29"/>
  <c r="Y2151" i="29"/>
  <c r="AB2151" i="29"/>
  <c r="R2151" i="29"/>
  <c r="V2151" i="29"/>
  <c r="AA2151" i="29"/>
  <c r="AC2151" i="29"/>
  <c r="Y2890" i="29"/>
  <c r="Q2800" i="29"/>
  <c r="Z2800" i="29"/>
  <c r="AB2772" i="29"/>
  <c r="X2710" i="29"/>
  <c r="S2710" i="29"/>
  <c r="AB2710" i="29"/>
  <c r="AB2702" i="29"/>
  <c r="T2602" i="29"/>
  <c r="Z2602" i="29"/>
  <c r="V2577" i="29"/>
  <c r="U2577" i="29"/>
  <c r="Y2577" i="29"/>
  <c r="AA2577" i="29"/>
  <c r="Y2896" i="29"/>
  <c r="AC2890" i="29"/>
  <c r="T2890" i="29"/>
  <c r="Z2889" i="29"/>
  <c r="Z2888" i="29"/>
  <c r="R2886" i="29"/>
  <c r="U2885" i="29"/>
  <c r="AA2883" i="29"/>
  <c r="V2870" i="29"/>
  <c r="Z2869" i="29"/>
  <c r="AA2864" i="29"/>
  <c r="Z2855" i="29"/>
  <c r="AA2850" i="29"/>
  <c r="Y2848" i="29"/>
  <c r="Q2847" i="29"/>
  <c r="Y2847" i="29"/>
  <c r="Z2845" i="29"/>
  <c r="T2842" i="29"/>
  <c r="T2836" i="29"/>
  <c r="S2833" i="29"/>
  <c r="Q2827" i="29"/>
  <c r="AA2827" i="29"/>
  <c r="X2825" i="29"/>
  <c r="R2825" i="29"/>
  <c r="AB2825" i="29"/>
  <c r="V2825" i="29"/>
  <c r="Z2812" i="29"/>
  <c r="Q2810" i="29"/>
  <c r="Z2810" i="29"/>
  <c r="X2803" i="29"/>
  <c r="Y2803" i="29"/>
  <c r="S2803" i="29"/>
  <c r="AC2803" i="29"/>
  <c r="T2801" i="29"/>
  <c r="Y2801" i="29"/>
  <c r="X2787" i="29"/>
  <c r="S2785" i="29"/>
  <c r="Z2785" i="29"/>
  <c r="Q2782" i="29"/>
  <c r="AA2782" i="29"/>
  <c r="V2772" i="29"/>
  <c r="T2769" i="29"/>
  <c r="AB2767" i="29"/>
  <c r="Q2763" i="29"/>
  <c r="X2763" i="29"/>
  <c r="Z2761" i="29"/>
  <c r="Q2752" i="29"/>
  <c r="Z2752" i="29"/>
  <c r="U2752" i="29"/>
  <c r="Q2750" i="29"/>
  <c r="V2750" i="29"/>
  <c r="Q2742" i="29"/>
  <c r="Y2742" i="29"/>
  <c r="S2740" i="29"/>
  <c r="Z2740" i="29"/>
  <c r="R2740" i="29"/>
  <c r="AA2737" i="29"/>
  <c r="R2729" i="29"/>
  <c r="Z2727" i="29"/>
  <c r="X2725" i="29"/>
  <c r="T2722" i="29"/>
  <c r="T2721" i="29"/>
  <c r="X2718" i="29"/>
  <c r="Y2718" i="29"/>
  <c r="Q2718" i="29"/>
  <c r="U2715" i="29"/>
  <c r="U2710" i="29"/>
  <c r="X2709" i="29"/>
  <c r="X2707" i="29"/>
  <c r="R2707" i="29"/>
  <c r="AB2707" i="29"/>
  <c r="V2707" i="29"/>
  <c r="V2702" i="29"/>
  <c r="Z2698" i="29"/>
  <c r="V2695" i="29"/>
  <c r="U2695" i="29"/>
  <c r="T2686" i="29"/>
  <c r="Z2686" i="29"/>
  <c r="Z2681" i="29"/>
  <c r="Y2680" i="29"/>
  <c r="AA2679" i="29"/>
  <c r="S2677" i="29"/>
  <c r="Y2673" i="29"/>
  <c r="T2666" i="29"/>
  <c r="Q2666" i="29"/>
  <c r="X2664" i="29"/>
  <c r="Z2664" i="29"/>
  <c r="R2664" i="29"/>
  <c r="Y2660" i="29"/>
  <c r="AB2656" i="29"/>
  <c r="R2653" i="29"/>
  <c r="U2645" i="29"/>
  <c r="S2645" i="29"/>
  <c r="Z2645" i="29"/>
  <c r="U2643" i="29"/>
  <c r="AA2638" i="29"/>
  <c r="X2635" i="29"/>
  <c r="R2635" i="29"/>
  <c r="AB2635" i="29"/>
  <c r="T2635" i="29"/>
  <c r="V2635" i="29"/>
  <c r="T2618" i="29"/>
  <c r="U2601" i="29"/>
  <c r="Q2598" i="29"/>
  <c r="T2598" i="29"/>
  <c r="Y2598" i="29"/>
  <c r="Z2596" i="29"/>
  <c r="X2592" i="29"/>
  <c r="AA2592" i="29"/>
  <c r="Q2592" i="29"/>
  <c r="S2592" i="29"/>
  <c r="T2581" i="29"/>
  <c r="Z2577" i="29"/>
  <c r="U2575" i="29"/>
  <c r="S2575" i="29"/>
  <c r="X2575" i="29"/>
  <c r="Z2575" i="29"/>
  <c r="V2569" i="29"/>
  <c r="Q2569" i="29"/>
  <c r="U2569" i="29"/>
  <c r="Y2569" i="29"/>
  <c r="V2559" i="29"/>
  <c r="X2553" i="29"/>
  <c r="V2547" i="29"/>
  <c r="X2547" i="29"/>
  <c r="Y2547" i="29"/>
  <c r="Z2547" i="29"/>
  <c r="AA2547" i="29"/>
  <c r="Q2547" i="29"/>
  <c r="V2535" i="29"/>
  <c r="Q2535" i="29"/>
  <c r="R2535" i="29"/>
  <c r="U2535" i="29"/>
  <c r="X2535" i="29"/>
  <c r="Z2535" i="29"/>
  <c r="V2505" i="29"/>
  <c r="Q2505" i="29"/>
  <c r="R2505" i="29"/>
  <c r="U2505" i="29"/>
  <c r="X2505" i="29"/>
  <c r="Z2505" i="29"/>
  <c r="AA2499" i="29"/>
  <c r="U2485" i="29"/>
  <c r="Q2485" i="29"/>
  <c r="R2485" i="29"/>
  <c r="X2485" i="29"/>
  <c r="Y2485" i="29"/>
  <c r="AA2485" i="29"/>
  <c r="U2463" i="29"/>
  <c r="R2463" i="29"/>
  <c r="X2463" i="29"/>
  <c r="Y2463" i="29"/>
  <c r="Z2463" i="29"/>
  <c r="U2451" i="29"/>
  <c r="R2451" i="29"/>
  <c r="X2451" i="29"/>
  <c r="Y2451" i="29"/>
  <c r="Z2451" i="29"/>
  <c r="Q2436" i="29"/>
  <c r="T2436" i="29"/>
  <c r="AC2436" i="29"/>
  <c r="Y2436" i="29"/>
  <c r="V2436" i="29"/>
  <c r="X2436" i="29"/>
  <c r="Z2436" i="29"/>
  <c r="AA2436" i="29"/>
  <c r="R2436" i="29"/>
  <c r="Q2428" i="29"/>
  <c r="R2428" i="29"/>
  <c r="AB2428" i="29"/>
  <c r="V2428" i="29"/>
  <c r="T2428" i="29"/>
  <c r="U2428" i="29"/>
  <c r="X2428" i="29"/>
  <c r="Y2428" i="29"/>
  <c r="AC2428" i="29"/>
  <c r="V2422" i="29"/>
  <c r="Y2422" i="29"/>
  <c r="R2422" i="29"/>
  <c r="AC2422" i="29"/>
  <c r="U2422" i="29"/>
  <c r="Z2422" i="29"/>
  <c r="AA2422" i="29"/>
  <c r="AB2422" i="29"/>
  <c r="Q2422" i="29"/>
  <c r="R1962" i="29"/>
  <c r="AA1962" i="29"/>
  <c r="S1962" i="29"/>
  <c r="AB1962" i="29"/>
  <c r="U1962" i="29"/>
  <c r="V1962" i="29"/>
  <c r="X1962" i="29"/>
  <c r="Q1962" i="29"/>
  <c r="T1962" i="29"/>
  <c r="Y1962" i="29"/>
  <c r="Z1962" i="29"/>
  <c r="AC1962" i="29"/>
  <c r="Q2760" i="29"/>
  <c r="R2760" i="29"/>
  <c r="Y2760" i="29"/>
  <c r="S2537" i="29"/>
  <c r="Y2537" i="29"/>
  <c r="S2507" i="29"/>
  <c r="Y2507" i="29"/>
  <c r="V2432" i="29"/>
  <c r="Y2432" i="29"/>
  <c r="AB2432" i="29"/>
  <c r="R2432" i="29"/>
  <c r="X2898" i="29"/>
  <c r="U2896" i="29"/>
  <c r="U2895" i="29"/>
  <c r="AC2893" i="29"/>
  <c r="Z2891" i="29"/>
  <c r="AB2890" i="29"/>
  <c r="S2890" i="29"/>
  <c r="Y2889" i="29"/>
  <c r="Y2888" i="29"/>
  <c r="Y2887" i="29"/>
  <c r="AB2886" i="29"/>
  <c r="T2885" i="29"/>
  <c r="Y2883" i="29"/>
  <c r="T2875" i="29"/>
  <c r="V2874" i="29"/>
  <c r="Z2872" i="29"/>
  <c r="U2870" i="29"/>
  <c r="Y2869" i="29"/>
  <c r="AA2867" i="29"/>
  <c r="Q2867" i="29"/>
  <c r="AC2865" i="29"/>
  <c r="Z2864" i="29"/>
  <c r="Y2855" i="29"/>
  <c r="Y2852" i="29"/>
  <c r="R2852" i="29"/>
  <c r="X2848" i="29"/>
  <c r="V2845" i="29"/>
  <c r="Q2844" i="29"/>
  <c r="AA2844" i="29"/>
  <c r="S2842" i="29"/>
  <c r="Q2841" i="29"/>
  <c r="R2841" i="29"/>
  <c r="Y2841" i="29"/>
  <c r="S2836" i="29"/>
  <c r="Q2834" i="29"/>
  <c r="AC2834" i="29"/>
  <c r="Y2828" i="29"/>
  <c r="AC2826" i="29"/>
  <c r="AA2825" i="29"/>
  <c r="AB2824" i="29"/>
  <c r="AA2822" i="29"/>
  <c r="Q2821" i="29"/>
  <c r="Z2821" i="29"/>
  <c r="U2811" i="29"/>
  <c r="S2805" i="29"/>
  <c r="Z2805" i="29"/>
  <c r="AA2803" i="29"/>
  <c r="Q2802" i="29"/>
  <c r="AA2802" i="29"/>
  <c r="AA2800" i="29"/>
  <c r="AA2794" i="29"/>
  <c r="X2791" i="29"/>
  <c r="S2791" i="29"/>
  <c r="AC2791" i="29"/>
  <c r="Y2791" i="29"/>
  <c r="V2787" i="29"/>
  <c r="AB2785" i="29"/>
  <c r="Z2784" i="29"/>
  <c r="Z2783" i="29"/>
  <c r="AC2781" i="29"/>
  <c r="T2772" i="29"/>
  <c r="R2771" i="29"/>
  <c r="Z2771" i="29"/>
  <c r="S2769" i="29"/>
  <c r="Q2766" i="29"/>
  <c r="S2766" i="29"/>
  <c r="Z2766" i="29"/>
  <c r="Y2761" i="29"/>
  <c r="X2760" i="29"/>
  <c r="AA2752" i="29"/>
  <c r="X2749" i="29"/>
  <c r="Y2749" i="29"/>
  <c r="S2749" i="29"/>
  <c r="AC2749" i="29"/>
  <c r="T2747" i="29"/>
  <c r="Y2747" i="29"/>
  <c r="X2744" i="29"/>
  <c r="S2744" i="29"/>
  <c r="AB2744" i="29"/>
  <c r="X2741" i="29"/>
  <c r="U2741" i="29"/>
  <c r="Q2741" i="29"/>
  <c r="AA2741" i="29"/>
  <c r="Y2737" i="29"/>
  <c r="V2727" i="29"/>
  <c r="V2725" i="29"/>
  <c r="V2723" i="29"/>
  <c r="Z2723" i="29"/>
  <c r="Q2723" i="29"/>
  <c r="S2722" i="29"/>
  <c r="S2721" i="29"/>
  <c r="AB2717" i="29"/>
  <c r="T2710" i="29"/>
  <c r="T2709" i="29"/>
  <c r="AA2707" i="29"/>
  <c r="AB2706" i="29"/>
  <c r="T2702" i="29"/>
  <c r="V2698" i="29"/>
  <c r="X2687" i="29"/>
  <c r="X2685" i="29"/>
  <c r="Y2685" i="29"/>
  <c r="S2685" i="29"/>
  <c r="AC2685" i="29"/>
  <c r="Y2681" i="29"/>
  <c r="V2680" i="29"/>
  <c r="Z2679" i="29"/>
  <c r="T2678" i="29"/>
  <c r="Y2678" i="29"/>
  <c r="X2676" i="29"/>
  <c r="AA2676" i="29"/>
  <c r="S2676" i="29"/>
  <c r="U2673" i="29"/>
  <c r="X2665" i="29"/>
  <c r="U2665" i="29"/>
  <c r="Q2665" i="29"/>
  <c r="AA2665" i="29"/>
  <c r="X2660" i="29"/>
  <c r="AA2656" i="29"/>
  <c r="AB2645" i="29"/>
  <c r="Y2644" i="29"/>
  <c r="Y2638" i="29"/>
  <c r="Z2637" i="29"/>
  <c r="AC2635" i="29"/>
  <c r="AB2634" i="29"/>
  <c r="AC2625" i="29"/>
  <c r="X2623" i="29"/>
  <c r="Q2623" i="29"/>
  <c r="AA2623" i="29"/>
  <c r="S2623" i="29"/>
  <c r="AC2623" i="29"/>
  <c r="U2623" i="29"/>
  <c r="S2618" i="29"/>
  <c r="AA2611" i="29"/>
  <c r="U2603" i="29"/>
  <c r="Z2603" i="29"/>
  <c r="Q2603" i="29"/>
  <c r="AB2603" i="29"/>
  <c r="S2603" i="29"/>
  <c r="T2601" i="29"/>
  <c r="Y2596" i="29"/>
  <c r="T2594" i="29"/>
  <c r="Y2594" i="29"/>
  <c r="S2591" i="29"/>
  <c r="Y2591" i="29"/>
  <c r="U2583" i="29"/>
  <c r="X2583" i="29"/>
  <c r="Z2583" i="29"/>
  <c r="Q2583" i="29"/>
  <c r="AB2583" i="29"/>
  <c r="S2581" i="29"/>
  <c r="X2577" i="29"/>
  <c r="AC2575" i="29"/>
  <c r="AC2570" i="29"/>
  <c r="U2561" i="29"/>
  <c r="Q2561" i="29"/>
  <c r="AB2561" i="29"/>
  <c r="S2561" i="29"/>
  <c r="X2561" i="29"/>
  <c r="T2559" i="29"/>
  <c r="V2555" i="29"/>
  <c r="Z2555" i="29"/>
  <c r="AA2555" i="29"/>
  <c r="Q2555" i="29"/>
  <c r="U2555" i="29"/>
  <c r="T2553" i="29"/>
  <c r="AB2538" i="29"/>
  <c r="Z2532" i="29"/>
  <c r="V2516" i="29"/>
  <c r="AB2508" i="29"/>
  <c r="Z2499" i="29"/>
  <c r="T2492" i="29"/>
  <c r="AC2492" i="29"/>
  <c r="U2492" i="29"/>
  <c r="V2492" i="29"/>
  <c r="X2492" i="29"/>
  <c r="Q2492" i="29"/>
  <c r="Z2492" i="29"/>
  <c r="AB2472" i="29"/>
  <c r="AB2427" i="29"/>
  <c r="Q2108" i="29"/>
  <c r="U2108" i="29"/>
  <c r="Y2108" i="29"/>
  <c r="T2108" i="29"/>
  <c r="AB2108" i="29"/>
  <c r="Q2007" i="29"/>
  <c r="X2007" i="29"/>
  <c r="Y2007" i="29"/>
  <c r="X2812" i="29"/>
  <c r="AC2812" i="29"/>
  <c r="T2812" i="29"/>
  <c r="T2724" i="29"/>
  <c r="AC2724" i="29"/>
  <c r="AA2710" i="29"/>
  <c r="Q2704" i="29"/>
  <c r="T2704" i="29"/>
  <c r="X2643" i="29"/>
  <c r="S2643" i="29"/>
  <c r="AC2643" i="29"/>
  <c r="Y2643" i="29"/>
  <c r="V2424" i="29"/>
  <c r="R2424" i="29"/>
  <c r="AB2424" i="29"/>
  <c r="Y2424" i="29"/>
  <c r="AA2424" i="29"/>
  <c r="Y2893" i="29"/>
  <c r="AA2890" i="29"/>
  <c r="R2890" i="29"/>
  <c r="X2889" i="29"/>
  <c r="X2888" i="29"/>
  <c r="AC2870" i="29"/>
  <c r="T2870" i="29"/>
  <c r="T2869" i="29"/>
  <c r="T2864" i="29"/>
  <c r="X2855" i="29"/>
  <c r="Q2850" i="29"/>
  <c r="Z2850" i="29"/>
  <c r="U2848" i="29"/>
  <c r="U2845" i="29"/>
  <c r="AC2836" i="29"/>
  <c r="X2833" i="29"/>
  <c r="R2833" i="29"/>
  <c r="AB2833" i="29"/>
  <c r="V2833" i="29"/>
  <c r="Z2825" i="29"/>
  <c r="Z2824" i="29"/>
  <c r="U2812" i="29"/>
  <c r="S2809" i="29"/>
  <c r="Y2809" i="29"/>
  <c r="Z2803" i="29"/>
  <c r="AC2801" i="29"/>
  <c r="Y2800" i="29"/>
  <c r="AA2790" i="29"/>
  <c r="AA2785" i="29"/>
  <c r="Y2784" i="29"/>
  <c r="Q2770" i="29"/>
  <c r="AC2770" i="29"/>
  <c r="T2767" i="29"/>
  <c r="S2767" i="29"/>
  <c r="V2761" i="29"/>
  <c r="V2760" i="29"/>
  <c r="Q2748" i="29"/>
  <c r="AA2748" i="29"/>
  <c r="AA2743" i="29"/>
  <c r="X2737" i="29"/>
  <c r="U2729" i="29"/>
  <c r="Z2729" i="29"/>
  <c r="S2729" i="29"/>
  <c r="U2727" i="29"/>
  <c r="AC2722" i="29"/>
  <c r="Y2717" i="29"/>
  <c r="V2715" i="29"/>
  <c r="R2715" i="29"/>
  <c r="AA2715" i="29"/>
  <c r="R2710" i="29"/>
  <c r="S2709" i="29"/>
  <c r="Y2704" i="29"/>
  <c r="S2702" i="29"/>
  <c r="Y2683" i="29"/>
  <c r="U2681" i="29"/>
  <c r="U2680" i="29"/>
  <c r="X2679" i="29"/>
  <c r="X2677" i="29"/>
  <c r="V2677" i="29"/>
  <c r="R2677" i="29"/>
  <c r="AB2677" i="29"/>
  <c r="S2675" i="29"/>
  <c r="Y2675" i="29"/>
  <c r="V2660" i="29"/>
  <c r="Z2656" i="29"/>
  <c r="V2653" i="29"/>
  <c r="U2653" i="29"/>
  <c r="R2643" i="29"/>
  <c r="Q2640" i="29"/>
  <c r="Y2640" i="29"/>
  <c r="V2638" i="29"/>
  <c r="AA2635" i="29"/>
  <c r="Z2634" i="29"/>
  <c r="Q2632" i="29"/>
  <c r="U2632" i="29"/>
  <c r="AC2632" i="29"/>
  <c r="T2624" i="29"/>
  <c r="Q2624" i="29"/>
  <c r="AC2620" i="29"/>
  <c r="X2614" i="29"/>
  <c r="Q2614" i="29"/>
  <c r="S2614" i="29"/>
  <c r="Y2614" i="29"/>
  <c r="Y2602" i="29"/>
  <c r="V2596" i="29"/>
  <c r="V2589" i="29"/>
  <c r="Z2589" i="29"/>
  <c r="Q2589" i="29"/>
  <c r="R2584" i="29"/>
  <c r="AA2584" i="29"/>
  <c r="T2584" i="29"/>
  <c r="AC2584" i="29"/>
  <c r="V2584" i="29"/>
  <c r="R2577" i="29"/>
  <c r="AB2575" i="29"/>
  <c r="T2574" i="29"/>
  <c r="Q2574" i="29"/>
  <c r="Z2574" i="29"/>
  <c r="X2573" i="29"/>
  <c r="S2573" i="29"/>
  <c r="AC2573" i="29"/>
  <c r="U2573" i="29"/>
  <c r="Y2573" i="29"/>
  <c r="S2557" i="29"/>
  <c r="Y2557" i="29"/>
  <c r="S2529" i="29"/>
  <c r="Y2529" i="29"/>
  <c r="AA2520" i="29"/>
  <c r="X2497" i="29"/>
  <c r="Q2497" i="29"/>
  <c r="AA2497" i="29"/>
  <c r="R2497" i="29"/>
  <c r="AB2497" i="29"/>
  <c r="S2497" i="29"/>
  <c r="AC2497" i="29"/>
  <c r="T2497" i="29"/>
  <c r="V2497" i="29"/>
  <c r="AB2486" i="29"/>
  <c r="AA2432" i="29"/>
  <c r="V2367" i="29"/>
  <c r="R2367" i="29"/>
  <c r="AA2367" i="29"/>
  <c r="Q2367" i="29"/>
  <c r="T2367" i="29"/>
  <c r="U2367" i="29"/>
  <c r="Z2367" i="29"/>
  <c r="AC2367" i="29"/>
  <c r="T2361" i="29"/>
  <c r="S2361" i="29"/>
  <c r="R2361" i="29"/>
  <c r="AB2361" i="29"/>
  <c r="AC2361" i="29"/>
  <c r="R2305" i="29"/>
  <c r="AB2305" i="29"/>
  <c r="S2305" i="29"/>
  <c r="T2305" i="29"/>
  <c r="S2267" i="29"/>
  <c r="R2267" i="29"/>
  <c r="AA2267" i="29"/>
  <c r="T2267" i="29"/>
  <c r="V2267" i="29"/>
  <c r="Y2267" i="29"/>
  <c r="AC2267" i="29"/>
  <c r="U2260" i="29"/>
  <c r="X2260" i="29"/>
  <c r="Q2260" i="29"/>
  <c r="Z2260" i="29"/>
  <c r="R2260" i="29"/>
  <c r="S2260" i="29"/>
  <c r="T2260" i="29"/>
  <c r="V2260" i="29"/>
  <c r="Y2260" i="29"/>
  <c r="AA2260" i="29"/>
  <c r="AB2260" i="29"/>
  <c r="Q2849" i="29"/>
  <c r="Y2849" i="29"/>
  <c r="U2787" i="29"/>
  <c r="Z2787" i="29"/>
  <c r="U2772" i="29"/>
  <c r="Q2772" i="29"/>
  <c r="Z2772" i="29"/>
  <c r="X2698" i="29"/>
  <c r="Q2698" i="29"/>
  <c r="Y2698" i="29"/>
  <c r="T2560" i="29"/>
  <c r="Q2560" i="29"/>
  <c r="T2893" i="29"/>
  <c r="Z2890" i="29"/>
  <c r="T2889" i="29"/>
  <c r="U2888" i="29"/>
  <c r="AB2870" i="29"/>
  <c r="S2864" i="29"/>
  <c r="T2855" i="29"/>
  <c r="AA2849" i="29"/>
  <c r="T2848" i="29"/>
  <c r="T2845" i="29"/>
  <c r="S2843" i="29"/>
  <c r="AC2843" i="29"/>
  <c r="Q2842" i="29"/>
  <c r="AB2842" i="29"/>
  <c r="U2842" i="29"/>
  <c r="V2836" i="29"/>
  <c r="R2836" i="29"/>
  <c r="AA2836" i="29"/>
  <c r="V2824" i="29"/>
  <c r="Q2812" i="29"/>
  <c r="T2800" i="29"/>
  <c r="Y2790" i="29"/>
  <c r="Q2787" i="29"/>
  <c r="X2784" i="29"/>
  <c r="AC2772" i="29"/>
  <c r="R2772" i="29"/>
  <c r="X2769" i="29"/>
  <c r="Q2769" i="29"/>
  <c r="AA2769" i="29"/>
  <c r="U2769" i="29"/>
  <c r="Q2765" i="29"/>
  <c r="U2765" i="29"/>
  <c r="T2761" i="29"/>
  <c r="S2760" i="29"/>
  <c r="Z2743" i="29"/>
  <c r="V2737" i="29"/>
  <c r="T2727" i="29"/>
  <c r="Y2724" i="29"/>
  <c r="R2722" i="29"/>
  <c r="AA2722" i="29"/>
  <c r="V2722" i="29"/>
  <c r="U2721" i="29"/>
  <c r="X2721" i="29"/>
  <c r="Q2721" i="29"/>
  <c r="AB2721" i="29"/>
  <c r="S2717" i="29"/>
  <c r="AC2710" i="29"/>
  <c r="Q2710" i="29"/>
  <c r="Q2709" i="29"/>
  <c r="U2704" i="29"/>
  <c r="AC2702" i="29"/>
  <c r="R2702" i="29"/>
  <c r="R2698" i="29"/>
  <c r="Q2681" i="29"/>
  <c r="T2680" i="29"/>
  <c r="T2679" i="29"/>
  <c r="AC2674" i="29"/>
  <c r="V2673" i="29"/>
  <c r="Z2673" i="29"/>
  <c r="Q2673" i="29"/>
  <c r="AC2662" i="29"/>
  <c r="T2644" i="29"/>
  <c r="Z2644" i="29"/>
  <c r="Q2643" i="29"/>
  <c r="U2620" i="29"/>
  <c r="U2618" i="29"/>
  <c r="X2618" i="29"/>
  <c r="Q2618" i="29"/>
  <c r="Z2618" i="29"/>
  <c r="Y2613" i="29"/>
  <c r="Q2602" i="29"/>
  <c r="X2601" i="29"/>
  <c r="Y2601" i="29"/>
  <c r="Q2601" i="29"/>
  <c r="AA2601" i="29"/>
  <c r="S2601" i="29"/>
  <c r="AC2601" i="29"/>
  <c r="T2582" i="29"/>
  <c r="Q2582" i="29"/>
  <c r="Z2582" i="29"/>
  <c r="X2581" i="29"/>
  <c r="U2581" i="29"/>
  <c r="Y2581" i="29"/>
  <c r="Q2581" i="29"/>
  <c r="AA2581" i="29"/>
  <c r="Q2577" i="29"/>
  <c r="Q2570" i="29"/>
  <c r="T2570" i="29"/>
  <c r="Y2570" i="29"/>
  <c r="Y2560" i="29"/>
  <c r="X2559" i="29"/>
  <c r="Q2559" i="29"/>
  <c r="AA2559" i="29"/>
  <c r="S2559" i="29"/>
  <c r="AC2559" i="29"/>
  <c r="U2559" i="29"/>
  <c r="U2553" i="29"/>
  <c r="Y2553" i="29"/>
  <c r="Z2553" i="29"/>
  <c r="Q2553" i="29"/>
  <c r="AB2553" i="29"/>
  <c r="S2553" i="29"/>
  <c r="X2538" i="29"/>
  <c r="S2538" i="29"/>
  <c r="V2538" i="29"/>
  <c r="Y2538" i="29"/>
  <c r="AA2538" i="29"/>
  <c r="T2532" i="29"/>
  <c r="Q2532" i="29"/>
  <c r="X2516" i="29"/>
  <c r="Y2516" i="29"/>
  <c r="AA2516" i="29"/>
  <c r="AB2516" i="29"/>
  <c r="R2516" i="29"/>
  <c r="X2508" i="29"/>
  <c r="S2508" i="29"/>
  <c r="V2508" i="29"/>
  <c r="Y2508" i="29"/>
  <c r="AA2508" i="29"/>
  <c r="U2499" i="29"/>
  <c r="Q2499" i="29"/>
  <c r="AB2499" i="29"/>
  <c r="R2499" i="29"/>
  <c r="AC2499" i="29"/>
  <c r="S2499" i="29"/>
  <c r="T2499" i="29"/>
  <c r="Y2499" i="29"/>
  <c r="V2446" i="29"/>
  <c r="Y2446" i="29"/>
  <c r="S2446" i="29"/>
  <c r="AA2446" i="29"/>
  <c r="AB2446" i="29"/>
  <c r="S2432" i="29"/>
  <c r="X2427" i="29"/>
  <c r="S2427" i="29"/>
  <c r="AA2427" i="29"/>
  <c r="R2427" i="29"/>
  <c r="T2427" i="29"/>
  <c r="Y2427" i="29"/>
  <c r="Z2427" i="29"/>
  <c r="AC2427" i="29"/>
  <c r="S2424" i="29"/>
  <c r="T2366" i="29"/>
  <c r="V2366" i="29"/>
  <c r="Q2366" i="29"/>
  <c r="AA2366" i="29"/>
  <c r="R2366" i="29"/>
  <c r="S2366" i="29"/>
  <c r="U2366" i="29"/>
  <c r="X2366" i="29"/>
  <c r="Y2366" i="29"/>
  <c r="Z2366" i="29"/>
  <c r="AB2366" i="29"/>
  <c r="R2351" i="29"/>
  <c r="S2351" i="29"/>
  <c r="Y2351" i="29"/>
  <c r="T2351" i="29"/>
  <c r="V2351" i="29"/>
  <c r="X2351" i="29"/>
  <c r="AA2351" i="29"/>
  <c r="AB2351" i="29"/>
  <c r="T2348" i="29"/>
  <c r="S2348" i="29"/>
  <c r="Y2348" i="29"/>
  <c r="Q2348" i="29"/>
  <c r="R2348" i="29"/>
  <c r="U2348" i="29"/>
  <c r="V2348" i="29"/>
  <c r="X2348" i="29"/>
  <c r="Z2348" i="29"/>
  <c r="AA2348" i="29"/>
  <c r="R2266" i="29"/>
  <c r="T2266" i="29"/>
  <c r="Z2266" i="29"/>
  <c r="Q2266" i="29"/>
  <c r="S2266" i="29"/>
  <c r="U2266" i="29"/>
  <c r="X2266" i="29"/>
  <c r="Y2266" i="29"/>
  <c r="AB2266" i="29"/>
  <c r="AC2266" i="29"/>
  <c r="S2205" i="29"/>
  <c r="R2205" i="29"/>
  <c r="V2205" i="29"/>
  <c r="AA2205" i="29"/>
  <c r="T2205" i="29"/>
  <c r="Y2205" i="29"/>
  <c r="AC2205" i="29"/>
  <c r="U2806" i="29"/>
  <c r="AB2789" i="29"/>
  <c r="AC2786" i="29"/>
  <c r="Z2779" i="29"/>
  <c r="Y2703" i="29"/>
  <c r="T2701" i="29"/>
  <c r="T2699" i="29"/>
  <c r="AC2696" i="29"/>
  <c r="V2684" i="29"/>
  <c r="Y2636" i="29"/>
  <c r="AA2626" i="29"/>
  <c r="R2626" i="29"/>
  <c r="Y2619" i="29"/>
  <c r="T2617" i="29"/>
  <c r="T2615" i="29"/>
  <c r="AC2612" i="29"/>
  <c r="V2600" i="29"/>
  <c r="R2597" i="29"/>
  <c r="AC2595" i="29"/>
  <c r="R2595" i="29"/>
  <c r="AB2593" i="29"/>
  <c r="R2593" i="29"/>
  <c r="U2590" i="29"/>
  <c r="AA2562" i="29"/>
  <c r="R2562" i="29"/>
  <c r="Y2558" i="29"/>
  <c r="AC2551" i="29"/>
  <c r="S2551" i="29"/>
  <c r="S2550" i="29"/>
  <c r="V2542" i="29"/>
  <c r="AB2534" i="29"/>
  <c r="S2534" i="29"/>
  <c r="X2533" i="29"/>
  <c r="U2531" i="29"/>
  <c r="Y2528" i="29"/>
  <c r="U2527" i="29"/>
  <c r="AC2519" i="29"/>
  <c r="R2519" i="29"/>
  <c r="AB2517" i="29"/>
  <c r="R2517" i="29"/>
  <c r="U2512" i="29"/>
  <c r="AB2500" i="29"/>
  <c r="S2500" i="29"/>
  <c r="Y2498" i="29"/>
  <c r="AA2496" i="29"/>
  <c r="AC2494" i="29"/>
  <c r="X2493" i="29"/>
  <c r="T2491" i="29"/>
  <c r="T2489" i="29"/>
  <c r="S2488" i="29"/>
  <c r="AB2478" i="29"/>
  <c r="S2478" i="29"/>
  <c r="T2477" i="29"/>
  <c r="T2475" i="29"/>
  <c r="S2474" i="29"/>
  <c r="AB2470" i="29"/>
  <c r="S2470" i="29"/>
  <c r="Y2469" i="29"/>
  <c r="U2467" i="29"/>
  <c r="Y2466" i="29"/>
  <c r="AC2458" i="29"/>
  <c r="T2458" i="29"/>
  <c r="Y2457" i="29"/>
  <c r="U2455" i="29"/>
  <c r="Y2454" i="29"/>
  <c r="S2445" i="29"/>
  <c r="Y2445" i="29"/>
  <c r="U2443" i="29"/>
  <c r="X2443" i="29"/>
  <c r="X2435" i="29"/>
  <c r="Y2435" i="29"/>
  <c r="Q2435" i="29"/>
  <c r="AC2435" i="29"/>
  <c r="T2425" i="29"/>
  <c r="Z2413" i="29"/>
  <c r="Z2410" i="29"/>
  <c r="AB2407" i="29"/>
  <c r="X2393" i="29"/>
  <c r="Q2393" i="29"/>
  <c r="AC2393" i="29"/>
  <c r="Y2393" i="29"/>
  <c r="U2386" i="29"/>
  <c r="Z2383" i="29"/>
  <c r="AA2382" i="29"/>
  <c r="T2380" i="29"/>
  <c r="Y2374" i="29"/>
  <c r="V2363" i="29"/>
  <c r="U2362" i="29"/>
  <c r="AC2360" i="29"/>
  <c r="AC2352" i="29"/>
  <c r="AB2350" i="29"/>
  <c r="R2347" i="29"/>
  <c r="AB2347" i="29"/>
  <c r="X2342" i="29"/>
  <c r="Y2324" i="29"/>
  <c r="S2323" i="29"/>
  <c r="R2323" i="29"/>
  <c r="AA2321" i="29"/>
  <c r="U2310" i="29"/>
  <c r="Q2310" i="29"/>
  <c r="Z2310" i="29"/>
  <c r="X2304" i="29"/>
  <c r="T2302" i="29"/>
  <c r="Z2286" i="29"/>
  <c r="U2282" i="29"/>
  <c r="Q2282" i="29"/>
  <c r="Z2282" i="29"/>
  <c r="Z2278" i="29"/>
  <c r="T2254" i="29"/>
  <c r="Q2254" i="29"/>
  <c r="U2254" i="29"/>
  <c r="Y2254" i="29"/>
  <c r="Z2244" i="29"/>
  <c r="Y2234" i="29"/>
  <c r="Y2225" i="29"/>
  <c r="Y2220" i="29"/>
  <c r="Y2218" i="29"/>
  <c r="X2212" i="29"/>
  <c r="V2206" i="29"/>
  <c r="AC2204" i="29"/>
  <c r="X2201" i="29"/>
  <c r="V2201" i="29"/>
  <c r="U2196" i="29"/>
  <c r="S2183" i="29"/>
  <c r="R2183" i="29"/>
  <c r="V2183" i="29"/>
  <c r="Y2174" i="29"/>
  <c r="Y2154" i="29"/>
  <c r="Z2131" i="29"/>
  <c r="Q2129" i="29"/>
  <c r="AB2129" i="29"/>
  <c r="Z2112" i="29"/>
  <c r="AA2112" i="29"/>
  <c r="Q2112" i="29"/>
  <c r="R2112" i="29"/>
  <c r="T2112" i="29"/>
  <c r="U2076" i="29"/>
  <c r="X2076" i="29"/>
  <c r="Y2076" i="29"/>
  <c r="Q2076" i="29"/>
  <c r="AA2076" i="29"/>
  <c r="R2076" i="29"/>
  <c r="AB2076" i="29"/>
  <c r="S2076" i="29"/>
  <c r="AC2076" i="29"/>
  <c r="T2050" i="29"/>
  <c r="R2050" i="29"/>
  <c r="S2050" i="29"/>
  <c r="Y2050" i="29"/>
  <c r="Q2035" i="29"/>
  <c r="Z2035" i="29"/>
  <c r="R2035" i="29"/>
  <c r="AA2035" i="29"/>
  <c r="T2035" i="29"/>
  <c r="AC2035" i="29"/>
  <c r="U2035" i="29"/>
  <c r="V2035" i="29"/>
  <c r="T2016" i="29"/>
  <c r="S2016" i="29"/>
  <c r="Y2016" i="29"/>
  <c r="AB2016" i="29"/>
  <c r="Y2013" i="29"/>
  <c r="U1992" i="29"/>
  <c r="X1992" i="29"/>
  <c r="Y1992" i="29"/>
  <c r="Q1992" i="29"/>
  <c r="AA1992" i="29"/>
  <c r="R1992" i="29"/>
  <c r="AB1992" i="29"/>
  <c r="S1992" i="29"/>
  <c r="AC1992" i="29"/>
  <c r="X1981" i="29"/>
  <c r="Z1981" i="29"/>
  <c r="AB1981" i="29"/>
  <c r="Q1981" i="29"/>
  <c r="S1981" i="29"/>
  <c r="U1981" i="29"/>
  <c r="X1967" i="29"/>
  <c r="S1967" i="29"/>
  <c r="U1967" i="29"/>
  <c r="Y1967" i="29"/>
  <c r="Z1967" i="29"/>
  <c r="AB1967" i="29"/>
  <c r="T1946" i="29"/>
  <c r="S1946" i="29"/>
  <c r="Y1946" i="29"/>
  <c r="R1946" i="29"/>
  <c r="AA1946" i="29"/>
  <c r="AB1946" i="29"/>
  <c r="X1821" i="29"/>
  <c r="S1821" i="29"/>
  <c r="U1821" i="29"/>
  <c r="V1821" i="29"/>
  <c r="Z1821" i="29"/>
  <c r="Q1821" i="29"/>
  <c r="AB1821" i="29"/>
  <c r="R1821" i="29"/>
  <c r="Y1821" i="29"/>
  <c r="AA1821" i="29"/>
  <c r="V1796" i="29"/>
  <c r="AA1796" i="29"/>
  <c r="AC1796" i="29"/>
  <c r="R1796" i="29"/>
  <c r="U1796" i="29"/>
  <c r="T1796" i="29"/>
  <c r="Y1796" i="29"/>
  <c r="T2406" i="29"/>
  <c r="Y2406" i="29"/>
  <c r="Q2394" i="29"/>
  <c r="Y2394" i="29"/>
  <c r="T2394" i="29"/>
  <c r="V2390" i="29"/>
  <c r="Y2390" i="29"/>
  <c r="T2368" i="29"/>
  <c r="S2368" i="29"/>
  <c r="Q2352" i="29"/>
  <c r="Z2352" i="29"/>
  <c r="U2352" i="29"/>
  <c r="Q2341" i="29"/>
  <c r="R2341" i="29"/>
  <c r="Y2341" i="29"/>
  <c r="Q2329" i="29"/>
  <c r="R2329" i="29"/>
  <c r="AC2322" i="29"/>
  <c r="Y2321" i="29"/>
  <c r="Q2303" i="29"/>
  <c r="R2303" i="29"/>
  <c r="Y2303" i="29"/>
  <c r="X2289" i="29"/>
  <c r="AC2289" i="29"/>
  <c r="S2289" i="29"/>
  <c r="Y2286" i="29"/>
  <c r="Y2278" i="29"/>
  <c r="U2257" i="29"/>
  <c r="Y2257" i="29"/>
  <c r="R2224" i="29"/>
  <c r="Z2224" i="29"/>
  <c r="Q2224" i="29"/>
  <c r="AC2224" i="29"/>
  <c r="T2224" i="29"/>
  <c r="AB2204" i="29"/>
  <c r="X2193" i="29"/>
  <c r="V2193" i="29"/>
  <c r="T2180" i="29"/>
  <c r="Q2180" i="29"/>
  <c r="AA2180" i="29"/>
  <c r="S2180" i="29"/>
  <c r="V2180" i="29"/>
  <c r="T2178" i="29"/>
  <c r="X2178" i="29"/>
  <c r="Z2178" i="29"/>
  <c r="T2160" i="29"/>
  <c r="U2160" i="29"/>
  <c r="V2160" i="29"/>
  <c r="Y2160" i="29"/>
  <c r="Q2160" i="29"/>
  <c r="AA2160" i="29"/>
  <c r="Q2128" i="29"/>
  <c r="S2128" i="29"/>
  <c r="U2128" i="29"/>
  <c r="AB2128" i="29"/>
  <c r="S2099" i="29"/>
  <c r="U2099" i="29"/>
  <c r="AA2099" i="29"/>
  <c r="AB2099" i="29"/>
  <c r="U2067" i="29"/>
  <c r="S2067" i="29"/>
  <c r="T2067" i="29"/>
  <c r="X2067" i="29"/>
  <c r="Y2067" i="29"/>
  <c r="Z2067" i="29"/>
  <c r="T2058" i="29"/>
  <c r="S2058" i="29"/>
  <c r="Y2058" i="29"/>
  <c r="AB2058" i="29"/>
  <c r="Q2049" i="29"/>
  <c r="X2049" i="29"/>
  <c r="Y2049" i="29"/>
  <c r="Q1995" i="29"/>
  <c r="X1995" i="29"/>
  <c r="Y1995" i="29"/>
  <c r="V1972" i="29"/>
  <c r="AC1972" i="29"/>
  <c r="R1972" i="29"/>
  <c r="T1972" i="29"/>
  <c r="U1972" i="29"/>
  <c r="V1964" i="29"/>
  <c r="T1964" i="29"/>
  <c r="U1964" i="29"/>
  <c r="AA1964" i="29"/>
  <c r="AC1964" i="29"/>
  <c r="Q1953" i="29"/>
  <c r="X1953" i="29"/>
  <c r="Y1953" i="29"/>
  <c r="Q1945" i="29"/>
  <c r="X1945" i="29"/>
  <c r="Y1945" i="29"/>
  <c r="Q1763" i="29"/>
  <c r="X1763" i="29"/>
  <c r="Y1763" i="29"/>
  <c r="Y1688" i="29"/>
  <c r="AA1688" i="29"/>
  <c r="R1688" i="29"/>
  <c r="V1688" i="29"/>
  <c r="AB1688" i="29"/>
  <c r="S1688" i="29"/>
  <c r="U1688" i="29"/>
  <c r="AA2551" i="29"/>
  <c r="Q2551" i="29"/>
  <c r="AC2542" i="29"/>
  <c r="T2542" i="29"/>
  <c r="S2533" i="29"/>
  <c r="AC2531" i="29"/>
  <c r="S2531" i="29"/>
  <c r="T2528" i="29"/>
  <c r="Q2527" i="29"/>
  <c r="Y2515" i="29"/>
  <c r="AB2512" i="29"/>
  <c r="S2512" i="29"/>
  <c r="Z2500" i="29"/>
  <c r="Q2500" i="29"/>
  <c r="V2496" i="29"/>
  <c r="Z2470" i="29"/>
  <c r="Q2470" i="29"/>
  <c r="S2469" i="29"/>
  <c r="AC2467" i="29"/>
  <c r="S2467" i="29"/>
  <c r="R2466" i="29"/>
  <c r="AA2458" i="29"/>
  <c r="R2458" i="29"/>
  <c r="S2457" i="29"/>
  <c r="AC2455" i="29"/>
  <c r="S2455" i="29"/>
  <c r="R2454" i="29"/>
  <c r="X2447" i="29"/>
  <c r="Q2447" i="29"/>
  <c r="AA2447" i="29"/>
  <c r="S2431" i="29"/>
  <c r="Y2431" i="29"/>
  <c r="Q2430" i="29"/>
  <c r="AA2430" i="29"/>
  <c r="T2430" i="29"/>
  <c r="T2426" i="29"/>
  <c r="Z2426" i="29"/>
  <c r="X2415" i="29"/>
  <c r="R2415" i="29"/>
  <c r="Z2415" i="29"/>
  <c r="U2413" i="29"/>
  <c r="T2410" i="29"/>
  <c r="U2409" i="29"/>
  <c r="Y2409" i="29"/>
  <c r="Y2407" i="29"/>
  <c r="X2405" i="29"/>
  <c r="R2405" i="29"/>
  <c r="AB2405" i="29"/>
  <c r="V2405" i="29"/>
  <c r="V2402" i="29"/>
  <c r="U2402" i="29"/>
  <c r="Q2402" i="29"/>
  <c r="AB2402" i="29"/>
  <c r="AB2394" i="29"/>
  <c r="S2389" i="29"/>
  <c r="Y2389" i="29"/>
  <c r="U2387" i="29"/>
  <c r="X2387" i="29"/>
  <c r="X2385" i="29"/>
  <c r="Q2385" i="29"/>
  <c r="AC2385" i="29"/>
  <c r="Y2385" i="29"/>
  <c r="V2383" i="29"/>
  <c r="V2374" i="29"/>
  <c r="U2360" i="29"/>
  <c r="AA2352" i="29"/>
  <c r="V2345" i="29"/>
  <c r="R2345" i="29"/>
  <c r="AA2345" i="29"/>
  <c r="Y2338" i="29"/>
  <c r="S2338" i="29"/>
  <c r="T2328" i="29"/>
  <c r="V2328" i="29"/>
  <c r="Q2328" i="29"/>
  <c r="AA2328" i="29"/>
  <c r="V2325" i="29"/>
  <c r="U2324" i="29"/>
  <c r="AB2322" i="29"/>
  <c r="V2321" i="29"/>
  <c r="AB2319" i="29"/>
  <c r="X2308" i="29"/>
  <c r="S2308" i="29"/>
  <c r="AB2308" i="29"/>
  <c r="AC2302" i="29"/>
  <c r="Q2295" i="29"/>
  <c r="T2295" i="29"/>
  <c r="V2286" i="29"/>
  <c r="AA2281" i="29"/>
  <c r="V2278" i="29"/>
  <c r="R2268" i="29"/>
  <c r="AA2268" i="29"/>
  <c r="V2268" i="29"/>
  <c r="R2246" i="29"/>
  <c r="Q2246" i="29"/>
  <c r="AC2246" i="29"/>
  <c r="T2246" i="29"/>
  <c r="X2246" i="29"/>
  <c r="X2244" i="29"/>
  <c r="S2240" i="29"/>
  <c r="AB2240" i="29"/>
  <c r="U2240" i="29"/>
  <c r="X2240" i="29"/>
  <c r="U2237" i="29"/>
  <c r="T2237" i="29"/>
  <c r="Y2237" i="29"/>
  <c r="V2218" i="29"/>
  <c r="R2216" i="29"/>
  <c r="S2216" i="29"/>
  <c r="U2216" i="29"/>
  <c r="Y2216" i="29"/>
  <c r="Y2204" i="29"/>
  <c r="Y2200" i="29"/>
  <c r="Y2197" i="29"/>
  <c r="AB2192" i="29"/>
  <c r="Z2182" i="29"/>
  <c r="Q2177" i="29"/>
  <c r="Y2177" i="29"/>
  <c r="R2176" i="29"/>
  <c r="AA2176" i="29"/>
  <c r="T2176" i="29"/>
  <c r="AC2176" i="29"/>
  <c r="V2176" i="29"/>
  <c r="T2152" i="29"/>
  <c r="Q2152" i="29"/>
  <c r="AA2152" i="29"/>
  <c r="R2152" i="29"/>
  <c r="AB2152" i="29"/>
  <c r="U2152" i="29"/>
  <c r="X2152" i="29"/>
  <c r="T2150" i="29"/>
  <c r="Q2150" i="29"/>
  <c r="S2150" i="29"/>
  <c r="Y2150" i="29"/>
  <c r="AB2150" i="29"/>
  <c r="S2121" i="29"/>
  <c r="R2121" i="29"/>
  <c r="T2121" i="29"/>
  <c r="AC2121" i="29"/>
  <c r="AB2096" i="29"/>
  <c r="Z2086" i="29"/>
  <c r="Q2086" i="29"/>
  <c r="V2086" i="29"/>
  <c r="U2004" i="29"/>
  <c r="Q2004" i="29"/>
  <c r="AA2004" i="29"/>
  <c r="R2004" i="29"/>
  <c r="AB2004" i="29"/>
  <c r="T2004" i="29"/>
  <c r="V2004" i="29"/>
  <c r="X2004" i="29"/>
  <c r="Q1839" i="29"/>
  <c r="Y1839" i="29"/>
  <c r="X1839" i="29"/>
  <c r="Y1702" i="29"/>
  <c r="AC1702" i="29"/>
  <c r="T1702" i="29"/>
  <c r="R1702" i="29"/>
  <c r="U1702" i="29"/>
  <c r="X1702" i="29"/>
  <c r="AA1702" i="29"/>
  <c r="T2434" i="29"/>
  <c r="Q2434" i="29"/>
  <c r="X2425" i="29"/>
  <c r="S2425" i="29"/>
  <c r="AC2425" i="29"/>
  <c r="Y2425" i="29"/>
  <c r="T2413" i="29"/>
  <c r="T2407" i="29"/>
  <c r="AA2394" i="29"/>
  <c r="T2392" i="29"/>
  <c r="Q2392" i="29"/>
  <c r="Q2386" i="29"/>
  <c r="Y2386" i="29"/>
  <c r="T2386" i="29"/>
  <c r="AC2386" i="29"/>
  <c r="T2383" i="29"/>
  <c r="V2382" i="29"/>
  <c r="Y2382" i="29"/>
  <c r="V2380" i="29"/>
  <c r="R2380" i="29"/>
  <c r="AA2380" i="29"/>
  <c r="T2374" i="29"/>
  <c r="Q2363" i="29"/>
  <c r="T2363" i="29"/>
  <c r="T2362" i="29"/>
  <c r="V2362" i="29"/>
  <c r="Q2362" i="29"/>
  <c r="AA2362" i="29"/>
  <c r="Y2352" i="29"/>
  <c r="Q2342" i="29"/>
  <c r="S2342" i="29"/>
  <c r="AB2342" i="29"/>
  <c r="U2322" i="29"/>
  <c r="U2321" i="29"/>
  <c r="X2319" i="29"/>
  <c r="Q2304" i="29"/>
  <c r="S2304" i="29"/>
  <c r="AB2304" i="29"/>
  <c r="V2302" i="29"/>
  <c r="R2302" i="29"/>
  <c r="AA2302" i="29"/>
  <c r="U2286" i="29"/>
  <c r="U2278" i="29"/>
  <c r="X2255" i="29"/>
  <c r="V2255" i="29"/>
  <c r="AA2239" i="29"/>
  <c r="T2234" i="29"/>
  <c r="AB2234" i="29"/>
  <c r="Q2234" i="29"/>
  <c r="U2234" i="29"/>
  <c r="S2225" i="29"/>
  <c r="AA2225" i="29"/>
  <c r="R2225" i="29"/>
  <c r="T2220" i="29"/>
  <c r="S2220" i="29"/>
  <c r="X2220" i="29"/>
  <c r="Z2220" i="29"/>
  <c r="T2212" i="29"/>
  <c r="Y2212" i="29"/>
  <c r="AB2212" i="29"/>
  <c r="Q2212" i="29"/>
  <c r="T2206" i="29"/>
  <c r="R2206" i="29"/>
  <c r="AB2206" i="29"/>
  <c r="U2206" i="29"/>
  <c r="X2206" i="29"/>
  <c r="U2204" i="29"/>
  <c r="R2196" i="29"/>
  <c r="X2196" i="29"/>
  <c r="Z2196" i="29"/>
  <c r="Q2196" i="29"/>
  <c r="AC2196" i="29"/>
  <c r="Z2192" i="29"/>
  <c r="Y2182" i="29"/>
  <c r="AB2180" i="29"/>
  <c r="R2174" i="29"/>
  <c r="Q2174" i="29"/>
  <c r="AC2174" i="29"/>
  <c r="T2174" i="29"/>
  <c r="X2174" i="29"/>
  <c r="U2161" i="29"/>
  <c r="T2161" i="29"/>
  <c r="Y2161" i="29"/>
  <c r="R2154" i="29"/>
  <c r="S2154" i="29"/>
  <c r="T2154" i="29"/>
  <c r="X2154" i="29"/>
  <c r="Z2154" i="29"/>
  <c r="S2131" i="29"/>
  <c r="R2131" i="29"/>
  <c r="AC2131" i="29"/>
  <c r="T2131" i="29"/>
  <c r="V2131" i="29"/>
  <c r="X2131" i="29"/>
  <c r="Y2131" i="29"/>
  <c r="Q2117" i="29"/>
  <c r="AB2117" i="29"/>
  <c r="R2098" i="29"/>
  <c r="T2098" i="29"/>
  <c r="Y2098" i="29"/>
  <c r="AA2098" i="29"/>
  <c r="AC2098" i="29"/>
  <c r="Y2096" i="29"/>
  <c r="X2073" i="29"/>
  <c r="S2073" i="29"/>
  <c r="U2073" i="29"/>
  <c r="Y2073" i="29"/>
  <c r="Z2073" i="29"/>
  <c r="AB2073" i="29"/>
  <c r="T2030" i="29"/>
  <c r="R2030" i="29"/>
  <c r="S2030" i="29"/>
  <c r="Y2030" i="29"/>
  <c r="Q2013" i="29"/>
  <c r="Z2013" i="29"/>
  <c r="R2013" i="29"/>
  <c r="AA2013" i="29"/>
  <c r="T2013" i="29"/>
  <c r="AC2013" i="29"/>
  <c r="U2013" i="29"/>
  <c r="V2013" i="29"/>
  <c r="X1989" i="29"/>
  <c r="S1989" i="29"/>
  <c r="U1989" i="29"/>
  <c r="Y1989" i="29"/>
  <c r="Z1989" i="29"/>
  <c r="AB1989" i="29"/>
  <c r="Q1931" i="29"/>
  <c r="X1931" i="29"/>
  <c r="Y1931" i="29"/>
  <c r="X1925" i="29"/>
  <c r="V1925" i="29"/>
  <c r="Y1925" i="29"/>
  <c r="Q1925" i="29"/>
  <c r="S1925" i="29"/>
  <c r="U1925" i="29"/>
  <c r="Z1925" i="29"/>
  <c r="AB1925" i="29"/>
  <c r="X1799" i="29"/>
  <c r="V1799" i="29"/>
  <c r="Y1799" i="29"/>
  <c r="Z1799" i="29"/>
  <c r="Q1799" i="29"/>
  <c r="AB1799" i="29"/>
  <c r="S1799" i="29"/>
  <c r="R1799" i="29"/>
  <c r="U1799" i="29"/>
  <c r="AA1799" i="29"/>
  <c r="T1589" i="29"/>
  <c r="AA1589" i="29"/>
  <c r="R1589" i="29"/>
  <c r="X1589" i="29"/>
  <c r="S1589" i="29"/>
  <c r="Y1589" i="29"/>
  <c r="AB1589" i="29"/>
  <c r="Z2830" i="29"/>
  <c r="AC2814" i="29"/>
  <c r="U2746" i="29"/>
  <c r="AB2739" i="29"/>
  <c r="AC2730" i="29"/>
  <c r="T2719" i="29"/>
  <c r="Y2661" i="29"/>
  <c r="T2659" i="29"/>
  <c r="T2657" i="29"/>
  <c r="AC2654" i="29"/>
  <c r="V2642" i="29"/>
  <c r="AA2597" i="29"/>
  <c r="Y2595" i="29"/>
  <c r="V2593" i="29"/>
  <c r="Y2580" i="29"/>
  <c r="Y2551" i="29"/>
  <c r="AB2550" i="29"/>
  <c r="AA2542" i="29"/>
  <c r="R2542" i="29"/>
  <c r="T2541" i="29"/>
  <c r="T2539" i="29"/>
  <c r="X2534" i="29"/>
  <c r="AB2533" i="29"/>
  <c r="Q2533" i="29"/>
  <c r="AA2531" i="29"/>
  <c r="Q2531" i="29"/>
  <c r="AA2527" i="29"/>
  <c r="Y2519" i="29"/>
  <c r="V2517" i="29"/>
  <c r="AC2514" i="29"/>
  <c r="X2513" i="29"/>
  <c r="Z2512" i="29"/>
  <c r="T2511" i="29"/>
  <c r="T2509" i="29"/>
  <c r="X2500" i="29"/>
  <c r="R2496" i="29"/>
  <c r="X2478" i="29"/>
  <c r="X2470" i="29"/>
  <c r="AC2469" i="29"/>
  <c r="Q2469" i="29"/>
  <c r="AA2467" i="29"/>
  <c r="Q2467" i="29"/>
  <c r="Y2465" i="29"/>
  <c r="T2464" i="29"/>
  <c r="Y2458" i="29"/>
  <c r="AC2457" i="29"/>
  <c r="Q2457" i="29"/>
  <c r="AA2455" i="29"/>
  <c r="Q2455" i="29"/>
  <c r="Y2453" i="29"/>
  <c r="T2452" i="29"/>
  <c r="X2449" i="29"/>
  <c r="Q2449" i="29"/>
  <c r="AC2449" i="29"/>
  <c r="Y2447" i="29"/>
  <c r="X2433" i="29"/>
  <c r="U2433" i="29"/>
  <c r="Q2433" i="29"/>
  <c r="AA2433" i="29"/>
  <c r="AB2430" i="29"/>
  <c r="AA2425" i="29"/>
  <c r="AB2415" i="29"/>
  <c r="S2413" i="29"/>
  <c r="Y2411" i="29"/>
  <c r="S2407" i="29"/>
  <c r="Z2405" i="29"/>
  <c r="AA2402" i="29"/>
  <c r="X2394" i="29"/>
  <c r="Z2393" i="29"/>
  <c r="X2391" i="29"/>
  <c r="Q2391" i="29"/>
  <c r="AA2391" i="29"/>
  <c r="U2391" i="29"/>
  <c r="AA2386" i="29"/>
  <c r="AB2385" i="29"/>
  <c r="S2383" i="29"/>
  <c r="S2381" i="29"/>
  <c r="Y2381" i="29"/>
  <c r="S2374" i="29"/>
  <c r="R2373" i="29"/>
  <c r="S2373" i="29"/>
  <c r="Y2373" i="29"/>
  <c r="T2370" i="29"/>
  <c r="S2370" i="29"/>
  <c r="Y2370" i="29"/>
  <c r="AB2362" i="29"/>
  <c r="X2352" i="29"/>
  <c r="T2346" i="29"/>
  <c r="S2346" i="29"/>
  <c r="X2344" i="29"/>
  <c r="S2344" i="29"/>
  <c r="AB2344" i="29"/>
  <c r="AA2341" i="29"/>
  <c r="AB2338" i="29"/>
  <c r="Q2337" i="29"/>
  <c r="Z2337" i="29"/>
  <c r="Z2328" i="29"/>
  <c r="T2322" i="29"/>
  <c r="R2321" i="29"/>
  <c r="V2319" i="29"/>
  <c r="Q2318" i="29"/>
  <c r="Z2318" i="29"/>
  <c r="T2318" i="29"/>
  <c r="V2310" i="29"/>
  <c r="T2309" i="29"/>
  <c r="S2309" i="29"/>
  <c r="T2306" i="29"/>
  <c r="Y2306" i="29"/>
  <c r="S2306" i="29"/>
  <c r="AA2303" i="29"/>
  <c r="Z2302" i="29"/>
  <c r="T2299" i="29"/>
  <c r="Q2299" i="29"/>
  <c r="AC2299" i="29"/>
  <c r="X2290" i="29"/>
  <c r="S2290" i="29"/>
  <c r="AB2290" i="29"/>
  <c r="AA2287" i="29"/>
  <c r="S2286" i="29"/>
  <c r="V2282" i="29"/>
  <c r="R2280" i="29"/>
  <c r="X2280" i="29"/>
  <c r="Q2280" i="29"/>
  <c r="AC2280" i="29"/>
  <c r="S2278" i="29"/>
  <c r="Y2268" i="29"/>
  <c r="T2264" i="29"/>
  <c r="S2264" i="29"/>
  <c r="Y2264" i="29"/>
  <c r="S2247" i="29"/>
  <c r="R2247" i="29"/>
  <c r="V2247" i="29"/>
  <c r="Z2240" i="29"/>
  <c r="V2239" i="29"/>
  <c r="Q2233" i="29"/>
  <c r="Y2233" i="29"/>
  <c r="AB2224" i="29"/>
  <c r="T2222" i="29"/>
  <c r="Y2222" i="29"/>
  <c r="Q2222" i="29"/>
  <c r="AA2222" i="29"/>
  <c r="S2222" i="29"/>
  <c r="AC2216" i="29"/>
  <c r="T2214" i="29"/>
  <c r="R2214" i="29"/>
  <c r="AB2214" i="29"/>
  <c r="U2214" i="29"/>
  <c r="X2214" i="29"/>
  <c r="Q2211" i="29"/>
  <c r="Y2211" i="29"/>
  <c r="S2204" i="29"/>
  <c r="Y2195" i="29"/>
  <c r="X2192" i="29"/>
  <c r="AC2183" i="29"/>
  <c r="U2182" i="29"/>
  <c r="Z2180" i="29"/>
  <c r="Z2176" i="29"/>
  <c r="AC2173" i="29"/>
  <c r="V2164" i="29"/>
  <c r="X2164" i="29"/>
  <c r="Q2164" i="29"/>
  <c r="Z2164" i="29"/>
  <c r="S2164" i="29"/>
  <c r="AB2164" i="29"/>
  <c r="AB2160" i="29"/>
  <c r="T2158" i="29"/>
  <c r="Y2158" i="29"/>
  <c r="Z2158" i="29"/>
  <c r="Q2158" i="29"/>
  <c r="S2141" i="29"/>
  <c r="T2141" i="29"/>
  <c r="AA2141" i="29"/>
  <c r="AC2141" i="29"/>
  <c r="Q2116" i="29"/>
  <c r="S2116" i="29"/>
  <c r="AB2116" i="29"/>
  <c r="X2096" i="29"/>
  <c r="R2077" i="29"/>
  <c r="AA2077" i="29"/>
  <c r="S2077" i="29"/>
  <c r="AB2077" i="29"/>
  <c r="U2077" i="29"/>
  <c r="V2077" i="29"/>
  <c r="X2077" i="29"/>
  <c r="Q2055" i="29"/>
  <c r="Z2055" i="29"/>
  <c r="R2055" i="29"/>
  <c r="AA2055" i="29"/>
  <c r="T2055" i="29"/>
  <c r="AC2055" i="29"/>
  <c r="U2055" i="29"/>
  <c r="V2055" i="29"/>
  <c r="U2046" i="29"/>
  <c r="Q2046" i="29"/>
  <c r="AA2046" i="29"/>
  <c r="R2046" i="29"/>
  <c r="AB2046" i="29"/>
  <c r="T2046" i="29"/>
  <c r="V2046" i="29"/>
  <c r="X2046" i="29"/>
  <c r="Q2029" i="29"/>
  <c r="X2029" i="29"/>
  <c r="Y2029" i="29"/>
  <c r="AB2008" i="29"/>
  <c r="R1993" i="29"/>
  <c r="AA1993" i="29"/>
  <c r="S1993" i="29"/>
  <c r="AB1993" i="29"/>
  <c r="U1993" i="29"/>
  <c r="V1993" i="29"/>
  <c r="X1993" i="29"/>
  <c r="V1986" i="29"/>
  <c r="T1986" i="29"/>
  <c r="U1986" i="29"/>
  <c r="AA1986" i="29"/>
  <c r="AC1986" i="29"/>
  <c r="U1969" i="29"/>
  <c r="Q1969" i="29"/>
  <c r="AC1969" i="29"/>
  <c r="S1969" i="29"/>
  <c r="V1969" i="29"/>
  <c r="X1969" i="29"/>
  <c r="Y1969" i="29"/>
  <c r="R1951" i="29"/>
  <c r="AA1951" i="29"/>
  <c r="S1951" i="29"/>
  <c r="AB1951" i="29"/>
  <c r="U1951" i="29"/>
  <c r="V1951" i="29"/>
  <c r="X1951" i="29"/>
  <c r="V2551" i="29"/>
  <c r="Z2527" i="29"/>
  <c r="X2458" i="29"/>
  <c r="Z2425" i="29"/>
  <c r="T2414" i="29"/>
  <c r="Y2414" i="29"/>
  <c r="V2410" i="29"/>
  <c r="U2410" i="29"/>
  <c r="Q2410" i="29"/>
  <c r="AB2410" i="29"/>
  <c r="V2394" i="29"/>
  <c r="AB2390" i="29"/>
  <c r="Z2386" i="29"/>
  <c r="T2384" i="29"/>
  <c r="Q2384" i="29"/>
  <c r="AC2380" i="29"/>
  <c r="AC2374" i="29"/>
  <c r="R2369" i="29"/>
  <c r="AB2369" i="29"/>
  <c r="Z2362" i="29"/>
  <c r="X2360" i="29"/>
  <c r="S2360" i="29"/>
  <c r="AB2360" i="29"/>
  <c r="V2352" i="29"/>
  <c r="Z2341" i="29"/>
  <c r="Q2325" i="29"/>
  <c r="T2325" i="29"/>
  <c r="T2324" i="29"/>
  <c r="V2324" i="29"/>
  <c r="Q2324" i="29"/>
  <c r="AA2324" i="29"/>
  <c r="Z2303" i="29"/>
  <c r="Y2302" i="29"/>
  <c r="AB2289" i="29"/>
  <c r="Z2287" i="29"/>
  <c r="R2281" i="29"/>
  <c r="Y2281" i="29"/>
  <c r="AC2279" i="29"/>
  <c r="T2244" i="29"/>
  <c r="Q2244" i="29"/>
  <c r="AA2244" i="29"/>
  <c r="S2244" i="29"/>
  <c r="V2244" i="29"/>
  <c r="Y2224" i="29"/>
  <c r="Q2218" i="29"/>
  <c r="Z2218" i="29"/>
  <c r="S2218" i="29"/>
  <c r="AB2218" i="29"/>
  <c r="U2218" i="29"/>
  <c r="U2215" i="29"/>
  <c r="T2215" i="29"/>
  <c r="Y2215" i="29"/>
  <c r="AA2206" i="29"/>
  <c r="T2200" i="29"/>
  <c r="AB2200" i="29"/>
  <c r="Q2200" i="29"/>
  <c r="U2200" i="29"/>
  <c r="S2197" i="29"/>
  <c r="V2197" i="29"/>
  <c r="AA2197" i="29"/>
  <c r="Y2180" i="29"/>
  <c r="AB2178" i="29"/>
  <c r="S2175" i="29"/>
  <c r="R2175" i="29"/>
  <c r="Y2175" i="29"/>
  <c r="Q2169" i="29"/>
  <c r="Y2169" i="29"/>
  <c r="Z2160" i="29"/>
  <c r="Q2157" i="29"/>
  <c r="Y2157" i="29"/>
  <c r="U2153" i="29"/>
  <c r="T2153" i="29"/>
  <c r="AC2153" i="29"/>
  <c r="S2091" i="29"/>
  <c r="Y2091" i="29"/>
  <c r="AB2091" i="29"/>
  <c r="X2085" i="29"/>
  <c r="Q2085" i="29"/>
  <c r="S2085" i="29"/>
  <c r="V2085" i="29"/>
  <c r="Y2085" i="29"/>
  <c r="Z2085" i="29"/>
  <c r="AC2067" i="29"/>
  <c r="T2038" i="29"/>
  <c r="S2038" i="29"/>
  <c r="Y2038" i="29"/>
  <c r="AB2038" i="29"/>
  <c r="S1845" i="29"/>
  <c r="R1845" i="29"/>
  <c r="AC1845" i="29"/>
  <c r="T1845" i="29"/>
  <c r="Q1845" i="29"/>
  <c r="U1845" i="29"/>
  <c r="V1845" i="29"/>
  <c r="X1845" i="29"/>
  <c r="Y1845" i="29"/>
  <c r="Z1845" i="29"/>
  <c r="AA1845" i="29"/>
  <c r="X2413" i="29"/>
  <c r="R2413" i="29"/>
  <c r="AB2413" i="29"/>
  <c r="V2413" i="29"/>
  <c r="X2407" i="29"/>
  <c r="R2407" i="29"/>
  <c r="Z2407" i="29"/>
  <c r="U2394" i="29"/>
  <c r="AA2390" i="29"/>
  <c r="X2383" i="29"/>
  <c r="Q2383" i="29"/>
  <c r="AA2383" i="29"/>
  <c r="U2383" i="29"/>
  <c r="Q2374" i="29"/>
  <c r="Z2374" i="29"/>
  <c r="U2374" i="29"/>
  <c r="AC2368" i="29"/>
  <c r="T2352" i="29"/>
  <c r="V2341" i="29"/>
  <c r="X2322" i="29"/>
  <c r="Q2322" i="29"/>
  <c r="Z2322" i="29"/>
  <c r="T2321" i="29"/>
  <c r="Z2321" i="29"/>
  <c r="R2319" i="29"/>
  <c r="T2319" i="29"/>
  <c r="T2286" i="29"/>
  <c r="X2286" i="29"/>
  <c r="R2286" i="29"/>
  <c r="AB2286" i="29"/>
  <c r="T2278" i="29"/>
  <c r="R2278" i="29"/>
  <c r="AB2278" i="29"/>
  <c r="X2278" i="29"/>
  <c r="X2263" i="29"/>
  <c r="Y2263" i="29"/>
  <c r="S2239" i="29"/>
  <c r="T2239" i="29"/>
  <c r="Y2239" i="29"/>
  <c r="AC2239" i="29"/>
  <c r="X2235" i="29"/>
  <c r="V2235" i="29"/>
  <c r="X2221" i="29"/>
  <c r="Y2221" i="29"/>
  <c r="X2213" i="29"/>
  <c r="V2213" i="29"/>
  <c r="R2204" i="29"/>
  <c r="T2204" i="29"/>
  <c r="X2204" i="29"/>
  <c r="Z2204" i="29"/>
  <c r="Q2199" i="29"/>
  <c r="Y2199" i="29"/>
  <c r="U2195" i="29"/>
  <c r="V2195" i="29"/>
  <c r="AC2195" i="29"/>
  <c r="T2192" i="29"/>
  <c r="Q2192" i="29"/>
  <c r="U2192" i="29"/>
  <c r="Y2192" i="29"/>
  <c r="R2182" i="29"/>
  <c r="Q2182" i="29"/>
  <c r="AC2182" i="29"/>
  <c r="T2182" i="29"/>
  <c r="X2182" i="29"/>
  <c r="X2180" i="29"/>
  <c r="Y2178" i="29"/>
  <c r="U2173" i="29"/>
  <c r="T2173" i="29"/>
  <c r="X2160" i="29"/>
  <c r="Q2115" i="29"/>
  <c r="R2115" i="29"/>
  <c r="U2115" i="29"/>
  <c r="AA2115" i="29"/>
  <c r="Q2096" i="29"/>
  <c r="Z2096" i="29"/>
  <c r="R2096" i="29"/>
  <c r="AA2096" i="29"/>
  <c r="T2096" i="29"/>
  <c r="AC2096" i="29"/>
  <c r="U2096" i="29"/>
  <c r="V2096" i="29"/>
  <c r="AB2067" i="29"/>
  <c r="T2008" i="29"/>
  <c r="R2008" i="29"/>
  <c r="S2008" i="29"/>
  <c r="Y2008" i="29"/>
  <c r="S1858" i="29"/>
  <c r="AB1858" i="29"/>
  <c r="T1858" i="29"/>
  <c r="AC1858" i="29"/>
  <c r="Q1858" i="29"/>
  <c r="R1858" i="29"/>
  <c r="U1858" i="29"/>
  <c r="V1858" i="29"/>
  <c r="X1858" i="29"/>
  <c r="Y1858" i="29"/>
  <c r="Z1858" i="29"/>
  <c r="Q1721" i="29"/>
  <c r="U1721" i="29"/>
  <c r="X1721" i="29"/>
  <c r="Y1721" i="29"/>
  <c r="T2444" i="29"/>
  <c r="U2416" i="29"/>
  <c r="AA2412" i="29"/>
  <c r="AC2320" i="29"/>
  <c r="AC2265" i="29"/>
  <c r="S2262" i="29"/>
  <c r="S2258" i="29"/>
  <c r="AB2256" i="29"/>
  <c r="R2256" i="29"/>
  <c r="V2245" i="29"/>
  <c r="AA2226" i="29"/>
  <c r="R2226" i="29"/>
  <c r="Y2217" i="29"/>
  <c r="AB2194" i="29"/>
  <c r="R2194" i="29"/>
  <c r="AC2184" i="29"/>
  <c r="V2181" i="29"/>
  <c r="U2172" i="29"/>
  <c r="Y2171" i="29"/>
  <c r="Y2170" i="29"/>
  <c r="S2162" i="29"/>
  <c r="S2159" i="29"/>
  <c r="R2142" i="29"/>
  <c r="AC2140" i="29"/>
  <c r="Q2140" i="29"/>
  <c r="U2139" i="29"/>
  <c r="Z2138" i="29"/>
  <c r="Q2138" i="29"/>
  <c r="Q2137" i="29"/>
  <c r="S2136" i="29"/>
  <c r="T2133" i="29"/>
  <c r="AC2130" i="29"/>
  <c r="R2127" i="29"/>
  <c r="R2122" i="29"/>
  <c r="U2119" i="29"/>
  <c r="AA2118" i="29"/>
  <c r="Q2118" i="29"/>
  <c r="U2113" i="29"/>
  <c r="S2109" i="29"/>
  <c r="AA2107" i="29"/>
  <c r="AA2097" i="29"/>
  <c r="Q2097" i="29"/>
  <c r="S2093" i="29"/>
  <c r="S2087" i="29"/>
  <c r="S2080" i="29"/>
  <c r="T2078" i="29"/>
  <c r="X2075" i="29"/>
  <c r="AB2072" i="29"/>
  <c r="Y2070" i="29"/>
  <c r="Z2069" i="29"/>
  <c r="Q2069" i="29"/>
  <c r="V2068" i="29"/>
  <c r="Z2066" i="29"/>
  <c r="Q2065" i="29"/>
  <c r="Y2057" i="29"/>
  <c r="R2056" i="29"/>
  <c r="AB2054" i="29"/>
  <c r="R2054" i="29"/>
  <c r="Y2051" i="29"/>
  <c r="AA2048" i="29"/>
  <c r="AA2047" i="29"/>
  <c r="R2047" i="29"/>
  <c r="Q2043" i="29"/>
  <c r="Y2037" i="29"/>
  <c r="R2036" i="29"/>
  <c r="AB2034" i="29"/>
  <c r="R2034" i="29"/>
  <c r="V2033" i="29"/>
  <c r="Y2031" i="29"/>
  <c r="AA2028" i="29"/>
  <c r="AA2027" i="29"/>
  <c r="R2027" i="29"/>
  <c r="Q2023" i="29"/>
  <c r="Y2015" i="29"/>
  <c r="R2014" i="29"/>
  <c r="AB2012" i="29"/>
  <c r="R2012" i="29"/>
  <c r="V2011" i="29"/>
  <c r="Y2009" i="29"/>
  <c r="AA2006" i="29"/>
  <c r="AA2005" i="29"/>
  <c r="R2005" i="29"/>
  <c r="S2001" i="29"/>
  <c r="T1994" i="29"/>
  <c r="X1991" i="29"/>
  <c r="AB1988" i="29"/>
  <c r="S1983" i="29"/>
  <c r="R1974" i="29"/>
  <c r="AB1966" i="29"/>
  <c r="AC1963" i="29"/>
  <c r="R1963" i="29"/>
  <c r="AC1961" i="29"/>
  <c r="Q1961" i="29"/>
  <c r="S1959" i="29"/>
  <c r="T1952" i="29"/>
  <c r="U1950" i="29"/>
  <c r="Q1950" i="29"/>
  <c r="R1950" i="29"/>
  <c r="AB1950" i="29"/>
  <c r="U1949" i="29"/>
  <c r="T1949" i="29"/>
  <c r="V1949" i="29"/>
  <c r="U1944" i="29"/>
  <c r="Z1942" i="29"/>
  <c r="U1929" i="29"/>
  <c r="V1929" i="29"/>
  <c r="U1928" i="29"/>
  <c r="Q1928" i="29"/>
  <c r="AA1928" i="29"/>
  <c r="R1928" i="29"/>
  <c r="AB1928" i="29"/>
  <c r="U1927" i="29"/>
  <c r="T1927" i="29"/>
  <c r="V1927" i="29"/>
  <c r="AB1924" i="29"/>
  <c r="U1922" i="29"/>
  <c r="Z1920" i="29"/>
  <c r="U1909" i="29"/>
  <c r="V1909" i="29"/>
  <c r="U1908" i="29"/>
  <c r="Q1908" i="29"/>
  <c r="AA1908" i="29"/>
  <c r="R1908" i="29"/>
  <c r="AB1908" i="29"/>
  <c r="U1907" i="29"/>
  <c r="T1907" i="29"/>
  <c r="V1907" i="29"/>
  <c r="AB1904" i="29"/>
  <c r="U1902" i="29"/>
  <c r="AC1899" i="29"/>
  <c r="Y1897" i="29"/>
  <c r="Z1883" i="29"/>
  <c r="U1878" i="29"/>
  <c r="V1867" i="29"/>
  <c r="Z1859" i="29"/>
  <c r="AC1857" i="29"/>
  <c r="S1836" i="29"/>
  <c r="AB1836" i="29"/>
  <c r="T1836" i="29"/>
  <c r="AC1836" i="29"/>
  <c r="U1836" i="29"/>
  <c r="Q1836" i="29"/>
  <c r="Z1836" i="29"/>
  <c r="AA1828" i="29"/>
  <c r="Y1816" i="29"/>
  <c r="Q1805" i="29"/>
  <c r="X1805" i="29"/>
  <c r="Y1805" i="29"/>
  <c r="Z1803" i="29"/>
  <c r="Q1785" i="29"/>
  <c r="X1785" i="29"/>
  <c r="T1778" i="29"/>
  <c r="AB1778" i="29"/>
  <c r="R1778" i="29"/>
  <c r="Y1778" i="29"/>
  <c r="U1691" i="29"/>
  <c r="Y1691" i="29"/>
  <c r="S1691" i="29"/>
  <c r="AC1691" i="29"/>
  <c r="T1691" i="29"/>
  <c r="V1691" i="29"/>
  <c r="X1691" i="29"/>
  <c r="AA1691" i="29"/>
  <c r="Q1691" i="29"/>
  <c r="X1674" i="29"/>
  <c r="U1674" i="29"/>
  <c r="AB1674" i="29"/>
  <c r="S1674" i="29"/>
  <c r="R1674" i="29"/>
  <c r="V1674" i="29"/>
  <c r="Y1674" i="29"/>
  <c r="T1645" i="29"/>
  <c r="X1645" i="29"/>
  <c r="R1645" i="29"/>
  <c r="AB1645" i="29"/>
  <c r="AA1645" i="29"/>
  <c r="S1645" i="29"/>
  <c r="T1944" i="29"/>
  <c r="Y1942" i="29"/>
  <c r="AB1932" i="29"/>
  <c r="AA1924" i="29"/>
  <c r="T1922" i="29"/>
  <c r="Y1920" i="29"/>
  <c r="AB1912" i="29"/>
  <c r="AA1904" i="29"/>
  <c r="T1902" i="29"/>
  <c r="AB1899" i="29"/>
  <c r="T1890" i="29"/>
  <c r="AA1890" i="29"/>
  <c r="AB1890" i="29"/>
  <c r="S1887" i="29"/>
  <c r="Q1887" i="29"/>
  <c r="AA1887" i="29"/>
  <c r="R1887" i="29"/>
  <c r="AC1887" i="29"/>
  <c r="T1882" i="29"/>
  <c r="R1882" i="29"/>
  <c r="S1882" i="29"/>
  <c r="V1880" i="29"/>
  <c r="U1880" i="29"/>
  <c r="Y1880" i="29"/>
  <c r="R1878" i="29"/>
  <c r="T1870" i="29"/>
  <c r="AB1870" i="29"/>
  <c r="U1867" i="29"/>
  <c r="X1863" i="29"/>
  <c r="S1863" i="29"/>
  <c r="U1863" i="29"/>
  <c r="V1859" i="29"/>
  <c r="AB1857" i="29"/>
  <c r="S1828" i="29"/>
  <c r="T1820" i="29"/>
  <c r="R1820" i="29"/>
  <c r="S1820" i="29"/>
  <c r="Y1820" i="29"/>
  <c r="AB1820" i="29"/>
  <c r="V1816" i="29"/>
  <c r="X1803" i="29"/>
  <c r="T1798" i="29"/>
  <c r="Y1798" i="29"/>
  <c r="AA1798" i="29"/>
  <c r="AB1798" i="29"/>
  <c r="R1798" i="29"/>
  <c r="Q1761" i="29"/>
  <c r="Z1761" i="29"/>
  <c r="R1761" i="29"/>
  <c r="AA1761" i="29"/>
  <c r="S1761" i="29"/>
  <c r="AB1761" i="29"/>
  <c r="U1761" i="29"/>
  <c r="X1761" i="29"/>
  <c r="U1759" i="29"/>
  <c r="Z1759" i="29"/>
  <c r="AB1759" i="29"/>
  <c r="AC1759" i="29"/>
  <c r="Q1759" i="29"/>
  <c r="T1759" i="29"/>
  <c r="U1657" i="29"/>
  <c r="S1657" i="29"/>
  <c r="AC1657" i="29"/>
  <c r="Y1657" i="29"/>
  <c r="R1657" i="29"/>
  <c r="Z1657" i="29"/>
  <c r="AA1657" i="29"/>
  <c r="AB1657" i="29"/>
  <c r="Q1657" i="29"/>
  <c r="V1657" i="29"/>
  <c r="Q1638" i="29"/>
  <c r="Y1638" i="29"/>
  <c r="X1638" i="29"/>
  <c r="Q1616" i="29"/>
  <c r="Z1616" i="29"/>
  <c r="U1616" i="29"/>
  <c r="R1616" i="29"/>
  <c r="AC1616" i="29"/>
  <c r="X1616" i="29"/>
  <c r="AA1616" i="29"/>
  <c r="AB1616" i="29"/>
  <c r="S1616" i="29"/>
  <c r="V1616" i="29"/>
  <c r="U1439" i="29"/>
  <c r="S1439" i="29"/>
  <c r="AC1439" i="29"/>
  <c r="V1439" i="29"/>
  <c r="Y1439" i="29"/>
  <c r="R1439" i="29"/>
  <c r="T1439" i="29"/>
  <c r="Z1439" i="29"/>
  <c r="AA1439" i="29"/>
  <c r="Q1439" i="29"/>
  <c r="AB1439" i="29"/>
  <c r="T2171" i="29"/>
  <c r="Y2155" i="29"/>
  <c r="AB2142" i="29"/>
  <c r="Z2140" i="29"/>
  <c r="X2138" i="29"/>
  <c r="AC2137" i="29"/>
  <c r="AB2122" i="29"/>
  <c r="AB2119" i="29"/>
  <c r="S2119" i="29"/>
  <c r="Y2118" i="29"/>
  <c r="Y2097" i="29"/>
  <c r="T2075" i="29"/>
  <c r="X2069" i="29"/>
  <c r="AC2068" i="29"/>
  <c r="S2068" i="29"/>
  <c r="AB2065" i="29"/>
  <c r="U2051" i="29"/>
  <c r="U2048" i="29"/>
  <c r="AB2043" i="29"/>
  <c r="U2031" i="29"/>
  <c r="U2028" i="29"/>
  <c r="AB2023" i="29"/>
  <c r="U2009" i="29"/>
  <c r="U2006" i="29"/>
  <c r="T1991" i="29"/>
  <c r="Y1988" i="29"/>
  <c r="Y1966" i="29"/>
  <c r="Z1961" i="29"/>
  <c r="T1942" i="29"/>
  <c r="AA1932" i="29"/>
  <c r="T1920" i="29"/>
  <c r="AA1912" i="29"/>
  <c r="X1899" i="29"/>
  <c r="U1897" i="29"/>
  <c r="V1888" i="29"/>
  <c r="AC1888" i="29"/>
  <c r="V1883" i="29"/>
  <c r="S1879" i="29"/>
  <c r="X1879" i="29"/>
  <c r="Y1879" i="29"/>
  <c r="U1877" i="29"/>
  <c r="X1877" i="29"/>
  <c r="Y1877" i="29"/>
  <c r="AB1863" i="29"/>
  <c r="AB1862" i="29"/>
  <c r="AA1860" i="29"/>
  <c r="U1859" i="29"/>
  <c r="Z1857" i="29"/>
  <c r="AA1848" i="29"/>
  <c r="X1841" i="29"/>
  <c r="S1841" i="29"/>
  <c r="U1841" i="29"/>
  <c r="V1841" i="29"/>
  <c r="Q1841" i="29"/>
  <c r="AB1841" i="29"/>
  <c r="V1838" i="29"/>
  <c r="U1838" i="29"/>
  <c r="Y1838" i="29"/>
  <c r="AA1838" i="29"/>
  <c r="R1838" i="29"/>
  <c r="AB1835" i="29"/>
  <c r="U1801" i="29"/>
  <c r="Q1801" i="29"/>
  <c r="S1801" i="29"/>
  <c r="T1801" i="29"/>
  <c r="Y1801" i="29"/>
  <c r="AB1801" i="29"/>
  <c r="Z1782" i="29"/>
  <c r="AB1775" i="29"/>
  <c r="AB1760" i="29"/>
  <c r="X1749" i="29"/>
  <c r="Y1749" i="29"/>
  <c r="R1749" i="29"/>
  <c r="Q1749" i="29"/>
  <c r="S1749" i="29"/>
  <c r="U1749" i="29"/>
  <c r="Z1749" i="29"/>
  <c r="AB1749" i="29"/>
  <c r="AC1732" i="29"/>
  <c r="R1715" i="29"/>
  <c r="AC1715" i="29"/>
  <c r="S1715" i="29"/>
  <c r="U1712" i="29"/>
  <c r="Q1712" i="29"/>
  <c r="Z1712" i="29"/>
  <c r="R1712" i="29"/>
  <c r="AC1712" i="29"/>
  <c r="S1712" i="29"/>
  <c r="T1712" i="29"/>
  <c r="X1712" i="29"/>
  <c r="AA1712" i="29"/>
  <c r="Y1690" i="29"/>
  <c r="AC1690" i="29"/>
  <c r="T1690" i="29"/>
  <c r="Q1690" i="29"/>
  <c r="S1690" i="29"/>
  <c r="V1690" i="29"/>
  <c r="AB1690" i="29"/>
  <c r="T1673" i="29"/>
  <c r="S1673" i="29"/>
  <c r="AB1673" i="29"/>
  <c r="Y1673" i="29"/>
  <c r="R1673" i="29"/>
  <c r="AA1673" i="29"/>
  <c r="U1635" i="29"/>
  <c r="V1635" i="29"/>
  <c r="Q1635" i="29"/>
  <c r="AA1635" i="29"/>
  <c r="AB1635" i="29"/>
  <c r="T1635" i="29"/>
  <c r="Z1635" i="29"/>
  <c r="AC1635" i="29"/>
  <c r="R1635" i="29"/>
  <c r="X1635" i="29"/>
  <c r="Q1554" i="29"/>
  <c r="Y1554" i="29"/>
  <c r="X1554" i="29"/>
  <c r="U1551" i="29"/>
  <c r="Q1551" i="29"/>
  <c r="AA1551" i="29"/>
  <c r="V1551" i="29"/>
  <c r="T1551" i="29"/>
  <c r="AB1551" i="29"/>
  <c r="R1551" i="29"/>
  <c r="S1551" i="29"/>
  <c r="X1551" i="29"/>
  <c r="Z1551" i="29"/>
  <c r="R1544" i="29"/>
  <c r="AA1544" i="29"/>
  <c r="V1544" i="29"/>
  <c r="Q1544" i="29"/>
  <c r="AC1544" i="29"/>
  <c r="S1544" i="29"/>
  <c r="U1544" i="29"/>
  <c r="X1544" i="29"/>
  <c r="T1544" i="29"/>
  <c r="Z1544" i="29"/>
  <c r="Q1526" i="29"/>
  <c r="Y1526" i="29"/>
  <c r="X1526" i="29"/>
  <c r="S1482" i="29"/>
  <c r="Y1482" i="29"/>
  <c r="T1482" i="29"/>
  <c r="Q1482" i="29"/>
  <c r="R1482" i="29"/>
  <c r="V1482" i="29"/>
  <c r="X1482" i="29"/>
  <c r="U1482" i="29"/>
  <c r="Z1482" i="29"/>
  <c r="AA1482" i="29"/>
  <c r="Z1478" i="29"/>
  <c r="R1478" i="29"/>
  <c r="U1478" i="29"/>
  <c r="V1478" i="29"/>
  <c r="AA1478" i="29"/>
  <c r="AB1478" i="29"/>
  <c r="Q1478" i="29"/>
  <c r="Q1445" i="29"/>
  <c r="T1445" i="29"/>
  <c r="AB1445" i="29"/>
  <c r="V1944" i="29"/>
  <c r="Y1944" i="29"/>
  <c r="AA1944" i="29"/>
  <c r="S1942" i="29"/>
  <c r="Y1932" i="29"/>
  <c r="T1924" i="29"/>
  <c r="S1924" i="29"/>
  <c r="Y1924" i="29"/>
  <c r="V1922" i="29"/>
  <c r="Y1922" i="29"/>
  <c r="AA1922" i="29"/>
  <c r="S1920" i="29"/>
  <c r="Y1912" i="29"/>
  <c r="T1904" i="29"/>
  <c r="S1904" i="29"/>
  <c r="Y1904" i="29"/>
  <c r="V1902" i="29"/>
  <c r="Y1902" i="29"/>
  <c r="AA1902" i="29"/>
  <c r="T1899" i="29"/>
  <c r="S1878" i="29"/>
  <c r="AB1878" i="29"/>
  <c r="T1878" i="29"/>
  <c r="AC1878" i="29"/>
  <c r="S1867" i="29"/>
  <c r="R1867" i="29"/>
  <c r="AC1867" i="29"/>
  <c r="T1867" i="29"/>
  <c r="T1859" i="29"/>
  <c r="T1857" i="29"/>
  <c r="Y1848" i="29"/>
  <c r="T1828" i="29"/>
  <c r="AB1828" i="29"/>
  <c r="Y1828" i="29"/>
  <c r="S1816" i="29"/>
  <c r="AB1816" i="29"/>
  <c r="T1816" i="29"/>
  <c r="AC1816" i="29"/>
  <c r="U1816" i="29"/>
  <c r="X1816" i="29"/>
  <c r="Q1816" i="29"/>
  <c r="Z1816" i="29"/>
  <c r="S1803" i="29"/>
  <c r="T1803" i="29"/>
  <c r="U1803" i="29"/>
  <c r="V1803" i="29"/>
  <c r="Y1803" i="29"/>
  <c r="Q1803" i="29"/>
  <c r="AA1803" i="29"/>
  <c r="Z1775" i="29"/>
  <c r="Z1760" i="29"/>
  <c r="Q1709" i="29"/>
  <c r="S1709" i="29"/>
  <c r="U1709" i="29"/>
  <c r="AB1709" i="29"/>
  <c r="AC1709" i="29"/>
  <c r="Q1568" i="29"/>
  <c r="Y1568" i="29"/>
  <c r="X1568" i="29"/>
  <c r="R1477" i="29"/>
  <c r="AA1477" i="29"/>
  <c r="S1477" i="29"/>
  <c r="U1477" i="29"/>
  <c r="AB1477" i="29"/>
  <c r="Y2401" i="29"/>
  <c r="T2388" i="29"/>
  <c r="U2340" i="29"/>
  <c r="V2339" i="29"/>
  <c r="U2332" i="29"/>
  <c r="X2331" i="29"/>
  <c r="AC2326" i="29"/>
  <c r="U2298" i="29"/>
  <c r="X2297" i="29"/>
  <c r="V2285" i="29"/>
  <c r="X2284" i="29"/>
  <c r="X2276" i="29"/>
  <c r="Z2262" i="29"/>
  <c r="Y2259" i="29"/>
  <c r="Y2258" i="29"/>
  <c r="X2256" i="29"/>
  <c r="X2242" i="29"/>
  <c r="U2238" i="29"/>
  <c r="U2236" i="29"/>
  <c r="AC2223" i="29"/>
  <c r="U2202" i="29"/>
  <c r="U2198" i="29"/>
  <c r="X2194" i="29"/>
  <c r="R2171" i="29"/>
  <c r="Y2162" i="29"/>
  <c r="AA2159" i="29"/>
  <c r="R2155" i="29"/>
  <c r="Y2142" i="29"/>
  <c r="X2140" i="29"/>
  <c r="U2138" i="29"/>
  <c r="Z2137" i="29"/>
  <c r="AA2127" i="29"/>
  <c r="Y2122" i="29"/>
  <c r="Z2119" i="29"/>
  <c r="V2118" i="29"/>
  <c r="AC2111" i="29"/>
  <c r="V2097" i="29"/>
  <c r="V2095" i="29"/>
  <c r="Z2093" i="29"/>
  <c r="AC2090" i="29"/>
  <c r="T2088" i="29"/>
  <c r="Y2087" i="29"/>
  <c r="AC2078" i="29"/>
  <c r="AC2075" i="29"/>
  <c r="Q2075" i="29"/>
  <c r="U2069" i="29"/>
  <c r="AA2068" i="29"/>
  <c r="Q2068" i="29"/>
  <c r="Y2065" i="29"/>
  <c r="AA2056" i="29"/>
  <c r="X2054" i="29"/>
  <c r="Q2051" i="29"/>
  <c r="R2048" i="29"/>
  <c r="V2045" i="29"/>
  <c r="Y2043" i="29"/>
  <c r="AA2036" i="29"/>
  <c r="X2034" i="29"/>
  <c r="Q2031" i="29"/>
  <c r="R2028" i="29"/>
  <c r="V2025" i="29"/>
  <c r="Y2023" i="29"/>
  <c r="AA2014" i="29"/>
  <c r="X2012" i="29"/>
  <c r="Q2009" i="29"/>
  <c r="R2006" i="29"/>
  <c r="V2003" i="29"/>
  <c r="Z2001" i="29"/>
  <c r="AA1996" i="29"/>
  <c r="AC1994" i="29"/>
  <c r="AC1991" i="29"/>
  <c r="Q1991" i="29"/>
  <c r="R1988" i="29"/>
  <c r="T1984" i="29"/>
  <c r="Y1983" i="29"/>
  <c r="AB1974" i="29"/>
  <c r="AC1971" i="29"/>
  <c r="R1966" i="29"/>
  <c r="X1963" i="29"/>
  <c r="X1961" i="29"/>
  <c r="Z1959" i="29"/>
  <c r="AA1954" i="29"/>
  <c r="AC1952" i="29"/>
  <c r="X1950" i="29"/>
  <c r="Y1949" i="29"/>
  <c r="Q1943" i="29"/>
  <c r="Z1943" i="29"/>
  <c r="R1943" i="29"/>
  <c r="AA1943" i="29"/>
  <c r="R1942" i="29"/>
  <c r="S1932" i="29"/>
  <c r="T1929" i="29"/>
  <c r="X1928" i="29"/>
  <c r="Y1927" i="29"/>
  <c r="Y1923" i="29"/>
  <c r="Q1921" i="29"/>
  <c r="Z1921" i="29"/>
  <c r="R1921" i="29"/>
  <c r="AA1921" i="29"/>
  <c r="R1920" i="29"/>
  <c r="S1912" i="29"/>
  <c r="T1909" i="29"/>
  <c r="X1908" i="29"/>
  <c r="Y1907" i="29"/>
  <c r="Y1903" i="29"/>
  <c r="S1899" i="29"/>
  <c r="Y1887" i="29"/>
  <c r="V1886" i="29"/>
  <c r="X1886" i="29"/>
  <c r="Z1879" i="29"/>
  <c r="Z1878" i="29"/>
  <c r="AC1877" i="29"/>
  <c r="AA1867" i="29"/>
  <c r="Z1863" i="29"/>
  <c r="R1859" i="29"/>
  <c r="S1857" i="29"/>
  <c r="S1848" i="29"/>
  <c r="Y1836" i="29"/>
  <c r="AC1818" i="29"/>
  <c r="X1775" i="29"/>
  <c r="T1760" i="29"/>
  <c r="X1753" i="29"/>
  <c r="S1753" i="29"/>
  <c r="AB1753" i="29"/>
  <c r="Q1753" i="29"/>
  <c r="AC1753" i="29"/>
  <c r="R1753" i="29"/>
  <c r="T1753" i="29"/>
  <c r="V1753" i="29"/>
  <c r="Z1753" i="29"/>
  <c r="Z1717" i="29"/>
  <c r="U1699" i="29"/>
  <c r="Q1699" i="29"/>
  <c r="AA1699" i="29"/>
  <c r="V1699" i="29"/>
  <c r="Y1699" i="29"/>
  <c r="Z1699" i="29"/>
  <c r="AB1699" i="29"/>
  <c r="R1699" i="29"/>
  <c r="T1699" i="29"/>
  <c r="U1572" i="29"/>
  <c r="T1572" i="29"/>
  <c r="AB1572" i="29"/>
  <c r="S1572" i="29"/>
  <c r="AC1572" i="29"/>
  <c r="AC2138" i="29"/>
  <c r="X2137" i="29"/>
  <c r="Y2127" i="29"/>
  <c r="T2118" i="29"/>
  <c r="U2097" i="29"/>
  <c r="AC2069" i="29"/>
  <c r="V2065" i="29"/>
  <c r="Y2056" i="29"/>
  <c r="V2043" i="29"/>
  <c r="Y2036" i="29"/>
  <c r="V2023" i="29"/>
  <c r="Y2014" i="29"/>
  <c r="AA1974" i="29"/>
  <c r="V1961" i="29"/>
  <c r="AC1942" i="29"/>
  <c r="R1932" i="29"/>
  <c r="X1923" i="29"/>
  <c r="AC1920" i="29"/>
  <c r="R1912" i="29"/>
  <c r="X1903" i="29"/>
  <c r="X1897" i="29"/>
  <c r="Z1897" i="29"/>
  <c r="AB1897" i="29"/>
  <c r="X1887" i="29"/>
  <c r="X1883" i="29"/>
  <c r="S1883" i="29"/>
  <c r="U1883" i="29"/>
  <c r="AC1880" i="29"/>
  <c r="Y1878" i="29"/>
  <c r="AA1870" i="29"/>
  <c r="Z1867" i="29"/>
  <c r="Y1863" i="29"/>
  <c r="T1862" i="29"/>
  <c r="R1862" i="29"/>
  <c r="S1862" i="29"/>
  <c r="V1860" i="29"/>
  <c r="U1860" i="29"/>
  <c r="Y1860" i="29"/>
  <c r="T1840" i="29"/>
  <c r="R1840" i="29"/>
  <c r="S1840" i="29"/>
  <c r="Y1840" i="29"/>
  <c r="U1835" i="29"/>
  <c r="X1835" i="29"/>
  <c r="Y1835" i="29"/>
  <c r="Z1835" i="29"/>
  <c r="S1835" i="29"/>
  <c r="U1782" i="29"/>
  <c r="S1782" i="29"/>
  <c r="AC1782" i="29"/>
  <c r="T1782" i="29"/>
  <c r="V1782" i="29"/>
  <c r="Y1782" i="29"/>
  <c r="Q1782" i="29"/>
  <c r="AA1782" i="29"/>
  <c r="AC1761" i="29"/>
  <c r="U1732" i="29"/>
  <c r="X1732" i="29"/>
  <c r="R1732" i="29"/>
  <c r="AB1732" i="29"/>
  <c r="Q1732" i="29"/>
  <c r="S1732" i="29"/>
  <c r="T1732" i="29"/>
  <c r="Y1732" i="29"/>
  <c r="AA1732" i="29"/>
  <c r="Q1652" i="29"/>
  <c r="Y1652" i="29"/>
  <c r="X1652" i="29"/>
  <c r="Q1618" i="29"/>
  <c r="Y1618" i="29"/>
  <c r="X1618" i="29"/>
  <c r="U1608" i="29"/>
  <c r="Q1608" i="29"/>
  <c r="Z1608" i="29"/>
  <c r="T1608" i="29"/>
  <c r="AA1608" i="29"/>
  <c r="R1608" i="29"/>
  <c r="S1608" i="29"/>
  <c r="V1608" i="29"/>
  <c r="Y1608" i="29"/>
  <c r="AC1608" i="29"/>
  <c r="U1593" i="29"/>
  <c r="X1593" i="29"/>
  <c r="R1593" i="29"/>
  <c r="AB1593" i="29"/>
  <c r="T1593" i="29"/>
  <c r="AA1593" i="29"/>
  <c r="Q1593" i="29"/>
  <c r="S1593" i="29"/>
  <c r="V1593" i="29"/>
  <c r="Z1593" i="29"/>
  <c r="U1508" i="29"/>
  <c r="Y1508" i="29"/>
  <c r="T1508" i="29"/>
  <c r="AB1508" i="29"/>
  <c r="S1508" i="29"/>
  <c r="R1463" i="29"/>
  <c r="AA1463" i="29"/>
  <c r="AB1463" i="29"/>
  <c r="S1436" i="29"/>
  <c r="Z1436" i="29"/>
  <c r="AB1436" i="29"/>
  <c r="Y1436" i="29"/>
  <c r="Q1436" i="29"/>
  <c r="U1942" i="29"/>
  <c r="V1942" i="29"/>
  <c r="X1942" i="29"/>
  <c r="U1920" i="29"/>
  <c r="V1920" i="29"/>
  <c r="X1920" i="29"/>
  <c r="U1899" i="29"/>
  <c r="Y1899" i="29"/>
  <c r="Z1899" i="29"/>
  <c r="S1859" i="29"/>
  <c r="X1859" i="29"/>
  <c r="Y1859" i="29"/>
  <c r="U1857" i="29"/>
  <c r="X1857" i="29"/>
  <c r="Y1857" i="29"/>
  <c r="T1848" i="29"/>
  <c r="AB1848" i="29"/>
  <c r="V1818" i="29"/>
  <c r="U1818" i="29"/>
  <c r="Y1818" i="29"/>
  <c r="AA1818" i="29"/>
  <c r="R1818" i="29"/>
  <c r="S1775" i="29"/>
  <c r="T1775" i="29"/>
  <c r="AC1775" i="29"/>
  <c r="U1775" i="29"/>
  <c r="V1775" i="29"/>
  <c r="Y1775" i="29"/>
  <c r="Q1775" i="29"/>
  <c r="AA1775" i="29"/>
  <c r="U1760" i="29"/>
  <c r="V1760" i="29"/>
  <c r="X1760" i="29"/>
  <c r="Y1760" i="29"/>
  <c r="Q1760" i="29"/>
  <c r="AA1760" i="29"/>
  <c r="S1760" i="29"/>
  <c r="AC1760" i="29"/>
  <c r="U1717" i="29"/>
  <c r="T1717" i="29"/>
  <c r="AC1717" i="29"/>
  <c r="AB1717" i="29"/>
  <c r="Q1717" i="29"/>
  <c r="Y1717" i="29"/>
  <c r="Q1630" i="29"/>
  <c r="Y1630" i="29"/>
  <c r="X1630" i="29"/>
  <c r="X1590" i="29"/>
  <c r="AA1590" i="29"/>
  <c r="S1590" i="29"/>
  <c r="R1590" i="29"/>
  <c r="AB1590" i="29"/>
  <c r="U1590" i="29"/>
  <c r="Y1590" i="29"/>
  <c r="Q1457" i="29"/>
  <c r="Z1457" i="29"/>
  <c r="AB1457" i="29"/>
  <c r="U1837" i="29"/>
  <c r="Y1819" i="29"/>
  <c r="U1817" i="29"/>
  <c r="S1815" i="29"/>
  <c r="AA1806" i="29"/>
  <c r="S1781" i="29"/>
  <c r="R1771" i="29"/>
  <c r="AB1756" i="29"/>
  <c r="U1752" i="29"/>
  <c r="S1752" i="29"/>
  <c r="AC1752" i="29"/>
  <c r="Y1752" i="29"/>
  <c r="Y1742" i="29"/>
  <c r="Z1734" i="29"/>
  <c r="S1722" i="29"/>
  <c r="R1722" i="29"/>
  <c r="U1719" i="29"/>
  <c r="U1711" i="29"/>
  <c r="Q1711" i="29"/>
  <c r="AA1711" i="29"/>
  <c r="V1711" i="29"/>
  <c r="S1692" i="29"/>
  <c r="AB1692" i="29"/>
  <c r="X1692" i="29"/>
  <c r="Z1689" i="29"/>
  <c r="AA1680" i="29"/>
  <c r="Y1658" i="29"/>
  <c r="U1649" i="29"/>
  <c r="Q1649" i="29"/>
  <c r="AA1649" i="29"/>
  <c r="V1649" i="29"/>
  <c r="Y1649" i="29"/>
  <c r="R1649" i="29"/>
  <c r="U1627" i="29"/>
  <c r="Q1627" i="29"/>
  <c r="AA1627" i="29"/>
  <c r="V1627" i="29"/>
  <c r="R1627" i="29"/>
  <c r="Y1627" i="29"/>
  <c r="R1594" i="29"/>
  <c r="AA1594" i="29"/>
  <c r="V1594" i="29"/>
  <c r="S1594" i="29"/>
  <c r="Y1594" i="29"/>
  <c r="V1587" i="29"/>
  <c r="R1587" i="29"/>
  <c r="Y1587" i="29"/>
  <c r="Q1587" i="29"/>
  <c r="Z1587" i="29"/>
  <c r="X1586" i="29"/>
  <c r="S1586" i="29"/>
  <c r="AB1586" i="29"/>
  <c r="T1586" i="29"/>
  <c r="Z1586" i="29"/>
  <c r="T1581" i="29"/>
  <c r="S1581" i="29"/>
  <c r="AB1581" i="29"/>
  <c r="R1581" i="29"/>
  <c r="V1575" i="29"/>
  <c r="Z1575" i="29"/>
  <c r="T1575" i="29"/>
  <c r="AC1575" i="29"/>
  <c r="U1575" i="29"/>
  <c r="U1564" i="29"/>
  <c r="Y1564" i="29"/>
  <c r="T1564" i="29"/>
  <c r="U1552" i="29"/>
  <c r="Q1552" i="29"/>
  <c r="Z1552" i="29"/>
  <c r="S1552" i="29"/>
  <c r="Y1552" i="29"/>
  <c r="X1548" i="29"/>
  <c r="R1548" i="29"/>
  <c r="Y1548" i="29"/>
  <c r="U1548" i="29"/>
  <c r="V1548" i="29"/>
  <c r="U1543" i="29"/>
  <c r="X1543" i="29"/>
  <c r="R1543" i="29"/>
  <c r="AB1543" i="29"/>
  <c r="S1543" i="29"/>
  <c r="T1543" i="29"/>
  <c r="Y1543" i="29"/>
  <c r="Z1543" i="29"/>
  <c r="Q1504" i="29"/>
  <c r="Y1504" i="29"/>
  <c r="S1490" i="29"/>
  <c r="T1490" i="29"/>
  <c r="Y1490" i="29"/>
  <c r="U1490" i="29"/>
  <c r="V1490" i="29"/>
  <c r="Z1490" i="29"/>
  <c r="AA1490" i="29"/>
  <c r="AA1467" i="29"/>
  <c r="X1450" i="29"/>
  <c r="R1450" i="29"/>
  <c r="AC1450" i="29"/>
  <c r="U1450" i="29"/>
  <c r="Y1450" i="29"/>
  <c r="AB1450" i="29"/>
  <c r="U1405" i="29"/>
  <c r="V1405" i="29"/>
  <c r="X1405" i="29"/>
  <c r="Y1405" i="29"/>
  <c r="Q1405" i="29"/>
  <c r="AA1405" i="29"/>
  <c r="S1405" i="29"/>
  <c r="T1405" i="29"/>
  <c r="AB1405" i="29"/>
  <c r="AC1405" i="29"/>
  <c r="Z1752" i="29"/>
  <c r="S1744" i="29"/>
  <c r="Y1744" i="29"/>
  <c r="S1736" i="29"/>
  <c r="R1736" i="29"/>
  <c r="V1720" i="29"/>
  <c r="R1720" i="29"/>
  <c r="Z1720" i="29"/>
  <c r="Z1711" i="29"/>
  <c r="R1707" i="29"/>
  <c r="AA1707" i="29"/>
  <c r="U1700" i="29"/>
  <c r="Q1700" i="29"/>
  <c r="Z1700" i="29"/>
  <c r="Y1692" i="29"/>
  <c r="V1671" i="29"/>
  <c r="Z1671" i="29"/>
  <c r="T1671" i="29"/>
  <c r="Q1671" i="29"/>
  <c r="Y1671" i="29"/>
  <c r="AC1649" i="29"/>
  <c r="AC1627" i="29"/>
  <c r="U1615" i="29"/>
  <c r="V1615" i="29"/>
  <c r="Q1615" i="29"/>
  <c r="AA1615" i="29"/>
  <c r="S1615" i="29"/>
  <c r="Z1615" i="29"/>
  <c r="Q1596" i="29"/>
  <c r="X1596" i="29"/>
  <c r="AB1594" i="29"/>
  <c r="AA1586" i="29"/>
  <c r="Q1576" i="29"/>
  <c r="X1576" i="29"/>
  <c r="T1569" i="29"/>
  <c r="X1569" i="29"/>
  <c r="Y1569" i="29"/>
  <c r="AB1552" i="29"/>
  <c r="X1540" i="29"/>
  <c r="Y1540" i="29"/>
  <c r="R1540" i="29"/>
  <c r="S1540" i="29"/>
  <c r="U1540" i="29"/>
  <c r="U1530" i="29"/>
  <c r="T1530" i="29"/>
  <c r="Y1530" i="29"/>
  <c r="AB1530" i="29"/>
  <c r="V1511" i="29"/>
  <c r="Q1511" i="29"/>
  <c r="AC1511" i="29"/>
  <c r="X1511" i="29"/>
  <c r="U1511" i="29"/>
  <c r="Y1511" i="29"/>
  <c r="AA1511" i="29"/>
  <c r="Q1492" i="29"/>
  <c r="Y1492" i="29"/>
  <c r="X1492" i="29"/>
  <c r="Z1815" i="29"/>
  <c r="AC1795" i="29"/>
  <c r="T1795" i="29"/>
  <c r="U1791" i="29"/>
  <c r="Y1784" i="29"/>
  <c r="Z1781" i="29"/>
  <c r="Y1771" i="29"/>
  <c r="AA1764" i="29"/>
  <c r="T1756" i="29"/>
  <c r="S1756" i="29"/>
  <c r="V1752" i="29"/>
  <c r="V1742" i="29"/>
  <c r="AA1742" i="29"/>
  <c r="T1742" i="29"/>
  <c r="V1734" i="29"/>
  <c r="Y1734" i="29"/>
  <c r="Q1734" i="29"/>
  <c r="X1719" i="29"/>
  <c r="S1719" i="29"/>
  <c r="AB1719" i="29"/>
  <c r="X1711" i="29"/>
  <c r="U1692" i="29"/>
  <c r="Y1689" i="29"/>
  <c r="AB1689" i="29"/>
  <c r="S1689" i="29"/>
  <c r="X1680" i="29"/>
  <c r="T1680" i="29"/>
  <c r="T1672" i="29"/>
  <c r="X1672" i="29"/>
  <c r="Y1672" i="29"/>
  <c r="X1658" i="29"/>
  <c r="S1658" i="29"/>
  <c r="AB1658" i="29"/>
  <c r="Q1658" i="29"/>
  <c r="AC1658" i="29"/>
  <c r="V1658" i="29"/>
  <c r="Z1649" i="29"/>
  <c r="U1648" i="29"/>
  <c r="Y1648" i="29"/>
  <c r="T1648" i="29"/>
  <c r="Q1636" i="29"/>
  <c r="Z1636" i="29"/>
  <c r="U1636" i="29"/>
  <c r="Y1636" i="29"/>
  <c r="S1636" i="29"/>
  <c r="Z1627" i="29"/>
  <c r="U1626" i="29"/>
  <c r="Y1626" i="29"/>
  <c r="T1626" i="29"/>
  <c r="AC1615" i="29"/>
  <c r="T1611" i="29"/>
  <c r="X1611" i="29"/>
  <c r="S1611" i="29"/>
  <c r="U1606" i="29"/>
  <c r="Y1606" i="29"/>
  <c r="S1606" i="29"/>
  <c r="X1594" i="29"/>
  <c r="AA1587" i="29"/>
  <c r="V1586" i="29"/>
  <c r="Y1575" i="29"/>
  <c r="U1565" i="29"/>
  <c r="V1565" i="29"/>
  <c r="Q1565" i="29"/>
  <c r="AA1565" i="29"/>
  <c r="R1565" i="29"/>
  <c r="Y1565" i="29"/>
  <c r="X1552" i="29"/>
  <c r="AC1543" i="29"/>
  <c r="AC1490" i="29"/>
  <c r="U1480" i="29"/>
  <c r="T1480" i="29"/>
  <c r="S1480" i="29"/>
  <c r="Y1480" i="29"/>
  <c r="AC1480" i="29"/>
  <c r="X1467" i="29"/>
  <c r="S1467" i="29"/>
  <c r="AB1467" i="29"/>
  <c r="Q1467" i="29"/>
  <c r="AC1467" i="29"/>
  <c r="R1467" i="29"/>
  <c r="U1467" i="29"/>
  <c r="V1467" i="29"/>
  <c r="AC1440" i="29"/>
  <c r="U1417" i="29"/>
  <c r="S1417" i="29"/>
  <c r="AC1417" i="29"/>
  <c r="T1417" i="29"/>
  <c r="V1417" i="29"/>
  <c r="Y1417" i="29"/>
  <c r="AB1417" i="29"/>
  <c r="Q1417" i="29"/>
  <c r="R1417" i="29"/>
  <c r="V1379" i="29"/>
  <c r="AB1379" i="29"/>
  <c r="S1379" i="29"/>
  <c r="U1379" i="29"/>
  <c r="Y1379" i="29"/>
  <c r="S1364" i="29"/>
  <c r="Q1364" i="29"/>
  <c r="AA1364" i="29"/>
  <c r="R1364" i="29"/>
  <c r="AC1364" i="29"/>
  <c r="T1364" i="29"/>
  <c r="U1364" i="29"/>
  <c r="X1364" i="29"/>
  <c r="V1364" i="29"/>
  <c r="Y1364" i="29"/>
  <c r="Q1939" i="29"/>
  <c r="R1930" i="29"/>
  <c r="Q1917" i="29"/>
  <c r="R1910" i="29"/>
  <c r="Q1865" i="29"/>
  <c r="X1847" i="29"/>
  <c r="Q1843" i="29"/>
  <c r="Y1837" i="29"/>
  <c r="T1825" i="29"/>
  <c r="Q1823" i="29"/>
  <c r="Y1817" i="29"/>
  <c r="Y1815" i="29"/>
  <c r="AB1813" i="29"/>
  <c r="Q1813" i="29"/>
  <c r="R1804" i="29"/>
  <c r="Z1802" i="29"/>
  <c r="AB1795" i="29"/>
  <c r="S1795" i="29"/>
  <c r="Y1794" i="29"/>
  <c r="S1791" i="29"/>
  <c r="R1786" i="29"/>
  <c r="U1784" i="29"/>
  <c r="Y1781" i="29"/>
  <c r="X1777" i="29"/>
  <c r="Q1773" i="29"/>
  <c r="V1771" i="29"/>
  <c r="Y1764" i="29"/>
  <c r="AA1762" i="29"/>
  <c r="V1754" i="29"/>
  <c r="R1754" i="29"/>
  <c r="Z1754" i="29"/>
  <c r="T1752" i="29"/>
  <c r="Q1743" i="29"/>
  <c r="X1743" i="29"/>
  <c r="AC1733" i="29"/>
  <c r="U1731" i="29"/>
  <c r="AB1731" i="29"/>
  <c r="S1731" i="29"/>
  <c r="X1729" i="29"/>
  <c r="Q1729" i="29"/>
  <c r="AB1729" i="29"/>
  <c r="V1729" i="29"/>
  <c r="AA1720" i="29"/>
  <c r="Z1719" i="29"/>
  <c r="U1718" i="29"/>
  <c r="S1718" i="29"/>
  <c r="AC1718" i="29"/>
  <c r="Y1718" i="29"/>
  <c r="T1711" i="29"/>
  <c r="X1700" i="29"/>
  <c r="T1692" i="29"/>
  <c r="U1677" i="29"/>
  <c r="V1677" i="29"/>
  <c r="Q1677" i="29"/>
  <c r="AA1677" i="29"/>
  <c r="AB1677" i="29"/>
  <c r="T1677" i="29"/>
  <c r="AC1671" i="29"/>
  <c r="V1659" i="29"/>
  <c r="R1659" i="29"/>
  <c r="Y1659" i="29"/>
  <c r="AC1659" i="29"/>
  <c r="U1659" i="29"/>
  <c r="X1649" i="29"/>
  <c r="AC1636" i="29"/>
  <c r="X1627" i="29"/>
  <c r="AB1615" i="29"/>
  <c r="U1594" i="29"/>
  <c r="X1587" i="29"/>
  <c r="U1586" i="29"/>
  <c r="AA1581" i="29"/>
  <c r="X1575" i="29"/>
  <c r="AC1564" i="29"/>
  <c r="T1561" i="29"/>
  <c r="X1561" i="29"/>
  <c r="AB1561" i="29"/>
  <c r="R1561" i="29"/>
  <c r="V1552" i="29"/>
  <c r="AB1548" i="29"/>
  <c r="AA1543" i="29"/>
  <c r="T1527" i="29"/>
  <c r="X1527" i="29"/>
  <c r="R1527" i="29"/>
  <c r="S1527" i="29"/>
  <c r="AA1527" i="29"/>
  <c r="AB1527" i="29"/>
  <c r="Q1524" i="29"/>
  <c r="Z1524" i="29"/>
  <c r="U1524" i="29"/>
  <c r="Y1524" i="29"/>
  <c r="AA1524" i="29"/>
  <c r="R1524" i="29"/>
  <c r="AC1524" i="29"/>
  <c r="S1524" i="29"/>
  <c r="X1520" i="29"/>
  <c r="Y1520" i="29"/>
  <c r="R1520" i="29"/>
  <c r="V1520" i="29"/>
  <c r="AA1520" i="29"/>
  <c r="X1490" i="29"/>
  <c r="AA1450" i="29"/>
  <c r="V1440" i="29"/>
  <c r="T1416" i="29"/>
  <c r="Q1406" i="29"/>
  <c r="Z1406" i="29"/>
  <c r="R1406" i="29"/>
  <c r="AA1406" i="29"/>
  <c r="S1406" i="29"/>
  <c r="AB1406" i="29"/>
  <c r="U1406" i="29"/>
  <c r="X1406" i="29"/>
  <c r="Y1406" i="29"/>
  <c r="Y1901" i="29"/>
  <c r="AB1885" i="29"/>
  <c r="Z1875" i="29"/>
  <c r="X1837" i="29"/>
  <c r="Z1833" i="29"/>
  <c r="AC1825" i="29"/>
  <c r="R1825" i="29"/>
  <c r="X1817" i="29"/>
  <c r="X1815" i="29"/>
  <c r="AA1795" i="29"/>
  <c r="X1794" i="29"/>
  <c r="R1791" i="29"/>
  <c r="T1784" i="29"/>
  <c r="X1781" i="29"/>
  <c r="U1771" i="29"/>
  <c r="S1764" i="29"/>
  <c r="Y1762" i="29"/>
  <c r="Q1755" i="29"/>
  <c r="X1755" i="29"/>
  <c r="R1752" i="29"/>
  <c r="U1751" i="29"/>
  <c r="T1751" i="29"/>
  <c r="AC1751" i="29"/>
  <c r="AC1742" i="29"/>
  <c r="AC1734" i="29"/>
  <c r="R1733" i="29"/>
  <c r="AA1733" i="29"/>
  <c r="V1733" i="29"/>
  <c r="AA1722" i="29"/>
  <c r="Y1720" i="29"/>
  <c r="Y1719" i="29"/>
  <c r="T1716" i="29"/>
  <c r="Z1716" i="29"/>
  <c r="S1711" i="29"/>
  <c r="V1708" i="29"/>
  <c r="R1708" i="29"/>
  <c r="Z1708" i="29"/>
  <c r="V1700" i="29"/>
  <c r="V1693" i="29"/>
  <c r="Y1693" i="29"/>
  <c r="R1693" i="29"/>
  <c r="R1692" i="29"/>
  <c r="Q1678" i="29"/>
  <c r="Z1678" i="29"/>
  <c r="U1678" i="29"/>
  <c r="Y1678" i="29"/>
  <c r="AA1671" i="29"/>
  <c r="AA1658" i="29"/>
  <c r="U1656" i="29"/>
  <c r="S1656" i="29"/>
  <c r="AC1656" i="29"/>
  <c r="Y1656" i="29"/>
  <c r="T1653" i="29"/>
  <c r="X1653" i="29"/>
  <c r="Y1653" i="29"/>
  <c r="T1649" i="29"/>
  <c r="AB1636" i="29"/>
  <c r="T1631" i="29"/>
  <c r="X1631" i="29"/>
  <c r="Y1631" i="29"/>
  <c r="T1627" i="29"/>
  <c r="Y1615" i="29"/>
  <c r="U1614" i="29"/>
  <c r="Y1614" i="29"/>
  <c r="AB1614" i="29"/>
  <c r="T1594" i="29"/>
  <c r="U1587" i="29"/>
  <c r="R1586" i="29"/>
  <c r="Y1581" i="29"/>
  <c r="R1575" i="29"/>
  <c r="AB1569" i="29"/>
  <c r="AC1565" i="29"/>
  <c r="AB1564" i="29"/>
  <c r="T1552" i="29"/>
  <c r="AA1548" i="29"/>
  <c r="V1543" i="29"/>
  <c r="T1505" i="29"/>
  <c r="X1505" i="29"/>
  <c r="R1505" i="29"/>
  <c r="S1505" i="29"/>
  <c r="AA1505" i="29"/>
  <c r="AB1505" i="29"/>
  <c r="R1490" i="29"/>
  <c r="X1479" i="29"/>
  <c r="Y1479" i="29"/>
  <c r="U1459" i="29"/>
  <c r="Q1459" i="29"/>
  <c r="Z1459" i="29"/>
  <c r="T1459" i="29"/>
  <c r="V1459" i="29"/>
  <c r="Y1459" i="29"/>
  <c r="AA1459" i="29"/>
  <c r="T1450" i="29"/>
  <c r="Z1405" i="29"/>
  <c r="R1400" i="29"/>
  <c r="Y1400" i="29"/>
  <c r="X1440" i="29"/>
  <c r="Q1440" i="29"/>
  <c r="Z1440" i="29"/>
  <c r="S1440" i="29"/>
  <c r="AB1440" i="29"/>
  <c r="T1440" i="29"/>
  <c r="U1440" i="29"/>
  <c r="Y1440" i="29"/>
  <c r="AA1440" i="29"/>
  <c r="R1416" i="29"/>
  <c r="X1416" i="29"/>
  <c r="Y1416" i="29"/>
  <c r="Z1416" i="29"/>
  <c r="Q1416" i="29"/>
  <c r="AC1416" i="29"/>
  <c r="V1416" i="29"/>
  <c r="AB1416" i="29"/>
  <c r="U1395" i="29"/>
  <c r="V1395" i="29"/>
  <c r="Y1395" i="29"/>
  <c r="Z1395" i="29"/>
  <c r="AB1395" i="29"/>
  <c r="Q1395" i="29"/>
  <c r="S1395" i="29"/>
  <c r="T1395" i="29"/>
  <c r="Q1377" i="29"/>
  <c r="Y1377" i="29"/>
  <c r="AA1377" i="29"/>
  <c r="R1377" i="29"/>
  <c r="T1375" i="29"/>
  <c r="AC1375" i="29"/>
  <c r="U1375" i="29"/>
  <c r="V1375" i="29"/>
  <c r="X1375" i="29"/>
  <c r="Q1375" i="29"/>
  <c r="Z1375" i="29"/>
  <c r="V1295" i="29"/>
  <c r="S1295" i="29"/>
  <c r="U1295" i="29"/>
  <c r="Y1295" i="29"/>
  <c r="AB1295" i="29"/>
  <c r="Y1229" i="29"/>
  <c r="S1229" i="29"/>
  <c r="Q1229" i="29"/>
  <c r="T1229" i="29"/>
  <c r="U1229" i="29"/>
  <c r="X1229" i="29"/>
  <c r="Z1229" i="29"/>
  <c r="AB1229" i="29"/>
  <c r="AC1229" i="29"/>
  <c r="T1203" i="29"/>
  <c r="U1203" i="29"/>
  <c r="AB1203" i="29"/>
  <c r="Q1203" i="29"/>
  <c r="S1203" i="29"/>
  <c r="X1203" i="29"/>
  <c r="Y1203" i="29"/>
  <c r="Z1203" i="29"/>
  <c r="AC1203" i="29"/>
  <c r="U1154" i="29"/>
  <c r="S1154" i="29"/>
  <c r="Y1154" i="29"/>
  <c r="R1154" i="29"/>
  <c r="T1154" i="29"/>
  <c r="V1154" i="29"/>
  <c r="X1154" i="29"/>
  <c r="AA1154" i="29"/>
  <c r="AB1154" i="29"/>
  <c r="AC1154" i="29"/>
  <c r="V1043" i="29"/>
  <c r="AB1043" i="29"/>
  <c r="T1043" i="29"/>
  <c r="U1043" i="29"/>
  <c r="AA1043" i="29"/>
  <c r="R1043" i="29"/>
  <c r="S1043" i="29"/>
  <c r="Y1043" i="29"/>
  <c r="AC1043" i="29"/>
  <c r="V753" i="29"/>
  <c r="S753" i="29"/>
  <c r="Z753" i="29"/>
  <c r="Q753" i="29"/>
  <c r="T753" i="29"/>
  <c r="Y753" i="29"/>
  <c r="R753" i="29"/>
  <c r="U753" i="29"/>
  <c r="AA753" i="29"/>
  <c r="AB753" i="29"/>
  <c r="AC753" i="29"/>
  <c r="T700" i="29"/>
  <c r="Z700" i="29"/>
  <c r="Q700" i="29"/>
  <c r="R700" i="29"/>
  <c r="Y700" i="29"/>
  <c r="S700" i="29"/>
  <c r="AA700" i="29"/>
  <c r="AB700" i="29"/>
  <c r="Q577" i="29"/>
  <c r="X577" i="29"/>
  <c r="T577" i="29"/>
  <c r="Y577" i="29"/>
  <c r="AC577" i="29"/>
  <c r="V577" i="29"/>
  <c r="AB577" i="29"/>
  <c r="S545" i="29"/>
  <c r="AB545" i="29"/>
  <c r="R545" i="29"/>
  <c r="T545" i="29"/>
  <c r="AA545" i="29"/>
  <c r="X545" i="29"/>
  <c r="V204" i="29"/>
  <c r="S204" i="29"/>
  <c r="U204" i="29"/>
  <c r="X204" i="29"/>
  <c r="Y204" i="29"/>
  <c r="R204" i="29"/>
  <c r="AC204" i="29"/>
  <c r="AA204" i="29"/>
  <c r="T204" i="29"/>
  <c r="AB204" i="29"/>
  <c r="Z1675" i="29"/>
  <c r="V1675" i="29"/>
  <c r="X1666" i="29"/>
  <c r="Y1666" i="29"/>
  <c r="R1666" i="29"/>
  <c r="U1650" i="29"/>
  <c r="Q1650" i="29"/>
  <c r="Z1650" i="29"/>
  <c r="U1634" i="29"/>
  <c r="Y1634" i="29"/>
  <c r="T1623" i="29"/>
  <c r="X1623" i="29"/>
  <c r="U1607" i="29"/>
  <c r="Q1607" i="29"/>
  <c r="AA1607" i="29"/>
  <c r="V1607" i="29"/>
  <c r="U1585" i="29"/>
  <c r="S1585" i="29"/>
  <c r="AC1585" i="29"/>
  <c r="Y1585" i="29"/>
  <c r="U1545" i="29"/>
  <c r="U1533" i="29"/>
  <c r="U1522" i="29"/>
  <c r="Y1522" i="29"/>
  <c r="S1510" i="29"/>
  <c r="V1510" i="29"/>
  <c r="Q1510" i="29"/>
  <c r="AA1510" i="29"/>
  <c r="Y1497" i="29"/>
  <c r="U1468" i="29"/>
  <c r="Y1464" i="29"/>
  <c r="R1464" i="29"/>
  <c r="AB1458" i="29"/>
  <c r="R1455" i="29"/>
  <c r="AA1455" i="29"/>
  <c r="S1448" i="29"/>
  <c r="Q1448" i="29"/>
  <c r="AA1448" i="29"/>
  <c r="V1448" i="29"/>
  <c r="X1438" i="29"/>
  <c r="X1425" i="29"/>
  <c r="R1408" i="29"/>
  <c r="AA1408" i="29"/>
  <c r="AB1408" i="29"/>
  <c r="AC1361" i="29"/>
  <c r="Z1356" i="29"/>
  <c r="U1353" i="29"/>
  <c r="S1353" i="29"/>
  <c r="T1353" i="29"/>
  <c r="V1353" i="29"/>
  <c r="Y1353" i="29"/>
  <c r="AB1353" i="29"/>
  <c r="R1100" i="29"/>
  <c r="AA1100" i="29"/>
  <c r="AB1100" i="29"/>
  <c r="X912" i="29"/>
  <c r="Y912" i="29"/>
  <c r="S912" i="29"/>
  <c r="Q912" i="29"/>
  <c r="T912" i="29"/>
  <c r="U912" i="29"/>
  <c r="V912" i="29"/>
  <c r="AB912" i="29"/>
  <c r="Z912" i="29"/>
  <c r="AC912" i="29"/>
  <c r="U1509" i="29"/>
  <c r="Q1509" i="29"/>
  <c r="AA1509" i="29"/>
  <c r="V1509" i="29"/>
  <c r="U1488" i="29"/>
  <c r="T1488" i="29"/>
  <c r="T1485" i="29"/>
  <c r="X1485" i="29"/>
  <c r="X1470" i="29"/>
  <c r="R1470" i="29"/>
  <c r="AC1470" i="29"/>
  <c r="S1462" i="29"/>
  <c r="AA1462" i="29"/>
  <c r="U1447" i="29"/>
  <c r="V1447" i="29"/>
  <c r="Q1447" i="29"/>
  <c r="AA1447" i="29"/>
  <c r="R1424" i="29"/>
  <c r="T1424" i="29"/>
  <c r="V1424" i="29"/>
  <c r="X1424" i="29"/>
  <c r="Z1424" i="29"/>
  <c r="AB1375" i="29"/>
  <c r="Y1358" i="29"/>
  <c r="R1358" i="29"/>
  <c r="V1329" i="29"/>
  <c r="S1329" i="29"/>
  <c r="U1329" i="29"/>
  <c r="Y1329" i="29"/>
  <c r="AB1329" i="29"/>
  <c r="U1105" i="29"/>
  <c r="X1105" i="29"/>
  <c r="Q1105" i="29"/>
  <c r="Z1105" i="29"/>
  <c r="R1105" i="29"/>
  <c r="S1105" i="29"/>
  <c r="T1105" i="29"/>
  <c r="V1105" i="29"/>
  <c r="Y1105" i="29"/>
  <c r="AA1105" i="29"/>
  <c r="AB1105" i="29"/>
  <c r="S1071" i="29"/>
  <c r="Q1071" i="29"/>
  <c r="AA1071" i="29"/>
  <c r="T1071" i="29"/>
  <c r="AC1071" i="29"/>
  <c r="V1071" i="29"/>
  <c r="R1071" i="29"/>
  <c r="U1071" i="29"/>
  <c r="X1071" i="29"/>
  <c r="Y1071" i="29"/>
  <c r="Z1071" i="29"/>
  <c r="AB1071" i="29"/>
  <c r="Q1236" i="29"/>
  <c r="R1236" i="29"/>
  <c r="V1236" i="29"/>
  <c r="Z1236" i="29"/>
  <c r="AA1236" i="29"/>
  <c r="Q1215" i="29"/>
  <c r="X1215" i="29"/>
  <c r="S1215" i="29"/>
  <c r="Z1215" i="29"/>
  <c r="AB1215" i="29"/>
  <c r="T1193" i="29"/>
  <c r="S1193" i="29"/>
  <c r="Y1193" i="29"/>
  <c r="Q1193" i="29"/>
  <c r="R1193" i="29"/>
  <c r="U1193" i="29"/>
  <c r="V1193" i="29"/>
  <c r="X1193" i="29"/>
  <c r="Z1193" i="29"/>
  <c r="AA1193" i="29"/>
  <c r="U1070" i="29"/>
  <c r="V1070" i="29"/>
  <c r="Y1070" i="29"/>
  <c r="Q1070" i="29"/>
  <c r="AA1070" i="29"/>
  <c r="R1070" i="29"/>
  <c r="S1070" i="29"/>
  <c r="T1070" i="29"/>
  <c r="X1070" i="29"/>
  <c r="Z1070" i="29"/>
  <c r="AB1070" i="29"/>
  <c r="AC1070" i="29"/>
  <c r="Q921" i="29"/>
  <c r="Y921" i="29"/>
  <c r="V921" i="29"/>
  <c r="V1545" i="29"/>
  <c r="X1545" i="29"/>
  <c r="Q1545" i="29"/>
  <c r="AC1545" i="29"/>
  <c r="V1533" i="29"/>
  <c r="Q1533" i="29"/>
  <c r="AC1533" i="29"/>
  <c r="X1533" i="29"/>
  <c r="U1523" i="29"/>
  <c r="V1523" i="29"/>
  <c r="Q1523" i="29"/>
  <c r="AA1523" i="29"/>
  <c r="Z1509" i="29"/>
  <c r="T1497" i="29"/>
  <c r="X1497" i="29"/>
  <c r="Q1484" i="29"/>
  <c r="Y1484" i="29"/>
  <c r="S1468" i="29"/>
  <c r="R1468" i="29"/>
  <c r="AC1468" i="29"/>
  <c r="X1468" i="29"/>
  <c r="Q1461" i="29"/>
  <c r="T1461" i="29"/>
  <c r="Q1458" i="29"/>
  <c r="X1458" i="29"/>
  <c r="R1438" i="29"/>
  <c r="V1438" i="29"/>
  <c r="Y1438" i="29"/>
  <c r="AC1438" i="29"/>
  <c r="U1425" i="29"/>
  <c r="Q1425" i="29"/>
  <c r="AA1425" i="29"/>
  <c r="S1425" i="29"/>
  <c r="AC1425" i="29"/>
  <c r="V1425" i="29"/>
  <c r="AA1419" i="29"/>
  <c r="U1419" i="29"/>
  <c r="X1419" i="29"/>
  <c r="Y1419" i="29"/>
  <c r="S1401" i="29"/>
  <c r="U1401" i="29"/>
  <c r="Y1401" i="29"/>
  <c r="Y1397" i="29"/>
  <c r="Y1375" i="29"/>
  <c r="U1361" i="29"/>
  <c r="Q1361" i="29"/>
  <c r="S1361" i="29"/>
  <c r="T1361" i="29"/>
  <c r="V1361" i="29"/>
  <c r="Z1361" i="29"/>
  <c r="S1356" i="29"/>
  <c r="R1356" i="29"/>
  <c r="AC1356" i="29"/>
  <c r="T1356" i="29"/>
  <c r="U1356" i="29"/>
  <c r="V1356" i="29"/>
  <c r="Y1356" i="29"/>
  <c r="Q1323" i="29"/>
  <c r="R1323" i="29"/>
  <c r="U1323" i="29"/>
  <c r="X1323" i="29"/>
  <c r="Y1323" i="29"/>
  <c r="AA1323" i="29"/>
  <c r="U1297" i="29"/>
  <c r="Q1297" i="29"/>
  <c r="S1297" i="29"/>
  <c r="T1297" i="29"/>
  <c r="V1297" i="29"/>
  <c r="Y1297" i="29"/>
  <c r="Z1297" i="29"/>
  <c r="AB1297" i="29"/>
  <c r="AA1666" i="29"/>
  <c r="V1650" i="29"/>
  <c r="U1628" i="29"/>
  <c r="Q1628" i="29"/>
  <c r="Z1628" i="29"/>
  <c r="AA1623" i="29"/>
  <c r="Q1610" i="29"/>
  <c r="Y1610" i="29"/>
  <c r="X1604" i="29"/>
  <c r="R1604" i="29"/>
  <c r="Y1604" i="29"/>
  <c r="V1595" i="29"/>
  <c r="X1595" i="29"/>
  <c r="Q1595" i="29"/>
  <c r="AC1595" i="29"/>
  <c r="U1584" i="29"/>
  <c r="S1584" i="29"/>
  <c r="AC1584" i="29"/>
  <c r="X1582" i="29"/>
  <c r="U1582" i="29"/>
  <c r="AB1582" i="29"/>
  <c r="Q1566" i="29"/>
  <c r="Z1566" i="29"/>
  <c r="U1566" i="29"/>
  <c r="U1550" i="29"/>
  <c r="Y1550" i="29"/>
  <c r="AB1523" i="29"/>
  <c r="AC1522" i="29"/>
  <c r="X1510" i="29"/>
  <c r="Y1509" i="29"/>
  <c r="U1500" i="29"/>
  <c r="T1500" i="29"/>
  <c r="AB1485" i="29"/>
  <c r="AA1470" i="29"/>
  <c r="AA1468" i="29"/>
  <c r="V1464" i="29"/>
  <c r="AB1462" i="29"/>
  <c r="Z1456" i="29"/>
  <c r="R1456" i="29"/>
  <c r="X1448" i="29"/>
  <c r="Y1447" i="29"/>
  <c r="AA1443" i="29"/>
  <c r="R1443" i="29"/>
  <c r="U1443" i="29"/>
  <c r="U1426" i="29"/>
  <c r="X1426" i="29"/>
  <c r="Q1426" i="29"/>
  <c r="Z1426" i="29"/>
  <c r="AC1424" i="29"/>
  <c r="X1377" i="29"/>
  <c r="S1375" i="29"/>
  <c r="R1354" i="29"/>
  <c r="Q1354" i="29"/>
  <c r="AC1354" i="29"/>
  <c r="S1354" i="29"/>
  <c r="T1354" i="29"/>
  <c r="V1354" i="29"/>
  <c r="Y1354" i="29"/>
  <c r="Y1344" i="29"/>
  <c r="R1340" i="29"/>
  <c r="S1340" i="29"/>
  <c r="T1340" i="29"/>
  <c r="V1340" i="29"/>
  <c r="X1340" i="29"/>
  <c r="Z1340" i="29"/>
  <c r="U1397" i="29"/>
  <c r="Q1397" i="29"/>
  <c r="AA1397" i="29"/>
  <c r="R1397" i="29"/>
  <c r="AB1397" i="29"/>
  <c r="S1397" i="29"/>
  <c r="AC1397" i="29"/>
  <c r="T1397" i="29"/>
  <c r="X1397" i="29"/>
  <c r="V1393" i="29"/>
  <c r="U1393" i="29"/>
  <c r="Y1393" i="29"/>
  <c r="AB1393" i="29"/>
  <c r="U1377" i="29"/>
  <c r="R1375" i="29"/>
  <c r="U1701" i="29"/>
  <c r="T1669" i="29"/>
  <c r="U1651" i="29"/>
  <c r="U1629" i="29"/>
  <c r="V1624" i="29"/>
  <c r="U1609" i="29"/>
  <c r="Y1603" i="29"/>
  <c r="U1553" i="29"/>
  <c r="Y1547" i="29"/>
  <c r="T1531" i="29"/>
  <c r="V1528" i="29"/>
  <c r="U1491" i="29"/>
  <c r="U1460" i="29"/>
  <c r="S1446" i="29"/>
  <c r="V1444" i="29"/>
  <c r="AB1418" i="29"/>
  <c r="S1418" i="29"/>
  <c r="S1415" i="29"/>
  <c r="T1404" i="29"/>
  <c r="AA1399" i="29"/>
  <c r="AA1398" i="29"/>
  <c r="R1398" i="29"/>
  <c r="AA1386" i="29"/>
  <c r="T1384" i="29"/>
  <c r="S1382" i="29"/>
  <c r="T1381" i="29"/>
  <c r="U1376" i="29"/>
  <c r="T1374" i="29"/>
  <c r="V1373" i="29"/>
  <c r="U1371" i="29"/>
  <c r="X1365" i="29"/>
  <c r="AB1363" i="29"/>
  <c r="S1363" i="29"/>
  <c r="X1362" i="29"/>
  <c r="AB1359" i="29"/>
  <c r="Y1357" i="29"/>
  <c r="AA1343" i="29"/>
  <c r="U1341" i="29"/>
  <c r="AA1334" i="29"/>
  <c r="Q1334" i="29"/>
  <c r="V1333" i="29"/>
  <c r="Q1331" i="29"/>
  <c r="Y1324" i="29"/>
  <c r="AC1322" i="29"/>
  <c r="S1320" i="29"/>
  <c r="T1319" i="29"/>
  <c r="Y1317" i="29"/>
  <c r="U1315" i="29"/>
  <c r="X1314" i="29"/>
  <c r="AB1313" i="29"/>
  <c r="R1313" i="29"/>
  <c r="V1312" i="29"/>
  <c r="Y1311" i="29"/>
  <c r="Y1301" i="29"/>
  <c r="T1299" i="29"/>
  <c r="Y1298" i="29"/>
  <c r="AB1290" i="29"/>
  <c r="Z1289" i="29"/>
  <c r="T1279" i="29"/>
  <c r="Q1273" i="29"/>
  <c r="U1273" i="29"/>
  <c r="S1272" i="29"/>
  <c r="V1272" i="29"/>
  <c r="Q1272" i="29"/>
  <c r="AA1272" i="29"/>
  <c r="Q1259" i="29"/>
  <c r="AA1259" i="29"/>
  <c r="R1259" i="29"/>
  <c r="Z1248" i="29"/>
  <c r="Y1239" i="29"/>
  <c r="T1234" i="29"/>
  <c r="R1234" i="29"/>
  <c r="Y1234" i="29"/>
  <c r="T1231" i="29"/>
  <c r="AC1228" i="29"/>
  <c r="Y1227" i="29"/>
  <c r="Q1225" i="29"/>
  <c r="S1225" i="29"/>
  <c r="Q1217" i="29"/>
  <c r="Z1217" i="29"/>
  <c r="U1217" i="29"/>
  <c r="T1209" i="29"/>
  <c r="Z1205" i="29"/>
  <c r="R1204" i="29"/>
  <c r="AB1204" i="29"/>
  <c r="X1189" i="29"/>
  <c r="X1188" i="29"/>
  <c r="Q1173" i="29"/>
  <c r="S1173" i="29"/>
  <c r="T1165" i="29"/>
  <c r="S1165" i="29"/>
  <c r="AB1165" i="29"/>
  <c r="U1163" i="29"/>
  <c r="R1150" i="29"/>
  <c r="T1148" i="29"/>
  <c r="T1147" i="29"/>
  <c r="Q1145" i="29"/>
  <c r="S1145" i="29"/>
  <c r="AB1145" i="29"/>
  <c r="AA1134" i="29"/>
  <c r="T1134" i="29"/>
  <c r="X1126" i="29"/>
  <c r="Y1113" i="29"/>
  <c r="AB1112" i="29"/>
  <c r="Q1109" i="29"/>
  <c r="R1109" i="29"/>
  <c r="U1109" i="29"/>
  <c r="X1107" i="29"/>
  <c r="AB1104" i="29"/>
  <c r="U1082" i="29"/>
  <c r="Y1082" i="29"/>
  <c r="Q1082" i="29"/>
  <c r="AA1082" i="29"/>
  <c r="S1082" i="29"/>
  <c r="AC1082" i="29"/>
  <c r="V1079" i="29"/>
  <c r="Q1072" i="29"/>
  <c r="U1072" i="29"/>
  <c r="X1068" i="29"/>
  <c r="T1068" i="29"/>
  <c r="V1068" i="29"/>
  <c r="Z1068" i="29"/>
  <c r="U1040" i="29"/>
  <c r="Y1040" i="29"/>
  <c r="S1040" i="29"/>
  <c r="AC1040" i="29"/>
  <c r="T1040" i="29"/>
  <c r="X1040" i="29"/>
  <c r="AA1040" i="29"/>
  <c r="V1023" i="29"/>
  <c r="T1023" i="29"/>
  <c r="AB1023" i="29"/>
  <c r="U1023" i="29"/>
  <c r="AA1023" i="29"/>
  <c r="V1021" i="29"/>
  <c r="V999" i="29"/>
  <c r="U979" i="29"/>
  <c r="Q979" i="29"/>
  <c r="Z979" i="29"/>
  <c r="T979" i="29"/>
  <c r="X979" i="29"/>
  <c r="AA979" i="29"/>
  <c r="V973" i="29"/>
  <c r="Y973" i="29"/>
  <c r="R973" i="29"/>
  <c r="AB973" i="29"/>
  <c r="S973" i="29"/>
  <c r="AB964" i="29"/>
  <c r="AA961" i="29"/>
  <c r="V954" i="29"/>
  <c r="S946" i="29"/>
  <c r="R946" i="29"/>
  <c r="AA946" i="29"/>
  <c r="Q946" i="29"/>
  <c r="Y946" i="29"/>
  <c r="Q943" i="29"/>
  <c r="V943" i="29"/>
  <c r="R604" i="29"/>
  <c r="Z604" i="29"/>
  <c r="S604" i="29"/>
  <c r="AA604" i="29"/>
  <c r="AC604" i="29"/>
  <c r="Q604" i="29"/>
  <c r="X604" i="29"/>
  <c r="Y604" i="29"/>
  <c r="AB604" i="29"/>
  <c r="V604" i="29"/>
  <c r="V1314" i="29"/>
  <c r="X1298" i="29"/>
  <c r="Q1281" i="29"/>
  <c r="X1281" i="29"/>
  <c r="S1280" i="29"/>
  <c r="R1280" i="29"/>
  <c r="AC1280" i="29"/>
  <c r="X1280" i="29"/>
  <c r="U1277" i="29"/>
  <c r="S1277" i="29"/>
  <c r="Z1277" i="29"/>
  <c r="V1253" i="29"/>
  <c r="U1253" i="29"/>
  <c r="V1245" i="29"/>
  <c r="U1245" i="29"/>
  <c r="T1213" i="29"/>
  <c r="Y1213" i="29"/>
  <c r="S1213" i="29"/>
  <c r="Q1210" i="29"/>
  <c r="AA1210" i="29"/>
  <c r="T1184" i="29"/>
  <c r="S1184" i="29"/>
  <c r="AA1184" i="29"/>
  <c r="Q1162" i="29"/>
  <c r="AB1162" i="29"/>
  <c r="V1162" i="29"/>
  <c r="Q1143" i="29"/>
  <c r="U1143" i="29"/>
  <c r="U1141" i="29"/>
  <c r="AA1141" i="29"/>
  <c r="S1141" i="29"/>
  <c r="Q1130" i="29"/>
  <c r="Y1130" i="29"/>
  <c r="Y1128" i="29"/>
  <c r="S1128" i="29"/>
  <c r="S1083" i="29"/>
  <c r="AB1083" i="29"/>
  <c r="U1083" i="29"/>
  <c r="X1083" i="29"/>
  <c r="Q1069" i="29"/>
  <c r="V1069" i="29"/>
  <c r="AC1069" i="29"/>
  <c r="X1060" i="29"/>
  <c r="Q1060" i="29"/>
  <c r="AC1060" i="29"/>
  <c r="T1060" i="29"/>
  <c r="V1060" i="29"/>
  <c r="AB1058" i="29"/>
  <c r="S1058" i="29"/>
  <c r="X1038" i="29"/>
  <c r="Y1038" i="29"/>
  <c r="S1038" i="29"/>
  <c r="AC1038" i="29"/>
  <c r="Q1038" i="29"/>
  <c r="U1038" i="29"/>
  <c r="U1020" i="29"/>
  <c r="S1020" i="29"/>
  <c r="AC1020" i="29"/>
  <c r="Y1020" i="29"/>
  <c r="T1020" i="29"/>
  <c r="X1020" i="29"/>
  <c r="AA1020" i="29"/>
  <c r="V985" i="29"/>
  <c r="Y985" i="29"/>
  <c r="Q952" i="29"/>
  <c r="X952" i="29"/>
  <c r="S807" i="29"/>
  <c r="AB807" i="29"/>
  <c r="X807" i="29"/>
  <c r="Q807" i="29"/>
  <c r="AC807" i="29"/>
  <c r="T807" i="29"/>
  <c r="V807" i="29"/>
  <c r="R807" i="29"/>
  <c r="U807" i="29"/>
  <c r="Y807" i="29"/>
  <c r="Z807" i="29"/>
  <c r="AA807" i="29"/>
  <c r="Z1418" i="29"/>
  <c r="Q1418" i="29"/>
  <c r="AC1404" i="29"/>
  <c r="Q1404" i="29"/>
  <c r="X1399" i="29"/>
  <c r="AA1384" i="29"/>
  <c r="Q1384" i="29"/>
  <c r="Q1381" i="29"/>
  <c r="R1378" i="29"/>
  <c r="AC1374" i="29"/>
  <c r="Q1374" i="29"/>
  <c r="R1365" i="29"/>
  <c r="Z1363" i="29"/>
  <c r="Q1363" i="29"/>
  <c r="T1362" i="29"/>
  <c r="Y1351" i="29"/>
  <c r="X1343" i="29"/>
  <c r="AB1341" i="29"/>
  <c r="S1341" i="29"/>
  <c r="AB1337" i="29"/>
  <c r="Y1335" i="29"/>
  <c r="Y1334" i="29"/>
  <c r="AC1333" i="29"/>
  <c r="T1333" i="29"/>
  <c r="AB1331" i="29"/>
  <c r="Q1319" i="29"/>
  <c r="S1317" i="29"/>
  <c r="U1314" i="29"/>
  <c r="T1311" i="29"/>
  <c r="Y1309" i="29"/>
  <c r="V1298" i="29"/>
  <c r="Y1293" i="29"/>
  <c r="X1290" i="29"/>
  <c r="V1289" i="29"/>
  <c r="V1287" i="29"/>
  <c r="U1287" i="29"/>
  <c r="AA1280" i="29"/>
  <c r="AC1279" i="29"/>
  <c r="R1278" i="29"/>
  <c r="Q1278" i="29"/>
  <c r="AC1278" i="29"/>
  <c r="X1278" i="29"/>
  <c r="R1271" i="29"/>
  <c r="AA1271" i="29"/>
  <c r="V1271" i="29"/>
  <c r="U1269" i="29"/>
  <c r="Y1269" i="29"/>
  <c r="Q1269" i="29"/>
  <c r="S1250" i="29"/>
  <c r="T1250" i="29"/>
  <c r="Y1250" i="29"/>
  <c r="V1248" i="29"/>
  <c r="U1239" i="29"/>
  <c r="AC1231" i="29"/>
  <c r="V1228" i="29"/>
  <c r="U1227" i="29"/>
  <c r="AA1213" i="29"/>
  <c r="AB1212" i="29"/>
  <c r="AC1209" i="29"/>
  <c r="R1208" i="29"/>
  <c r="AC1208" i="29"/>
  <c r="X1208" i="29"/>
  <c r="V1205" i="29"/>
  <c r="Q1197" i="29"/>
  <c r="Z1197" i="29"/>
  <c r="U1197" i="29"/>
  <c r="S1191" i="29"/>
  <c r="T1189" i="29"/>
  <c r="Q1186" i="29"/>
  <c r="V1186" i="29"/>
  <c r="T1185" i="29"/>
  <c r="Q1185" i="29"/>
  <c r="AA1185" i="29"/>
  <c r="V1185" i="29"/>
  <c r="AC1183" i="29"/>
  <c r="T1171" i="29"/>
  <c r="R1171" i="29"/>
  <c r="AB1171" i="29"/>
  <c r="X1171" i="29"/>
  <c r="T1153" i="29"/>
  <c r="Y1153" i="29"/>
  <c r="Z1149" i="29"/>
  <c r="AC1147" i="29"/>
  <c r="U1142" i="29"/>
  <c r="V1142" i="29"/>
  <c r="Q1129" i="29"/>
  <c r="AB1129" i="29"/>
  <c r="V1113" i="29"/>
  <c r="Y1112" i="29"/>
  <c r="Q1111" i="29"/>
  <c r="S1111" i="29"/>
  <c r="Y1111" i="29"/>
  <c r="Y1104" i="29"/>
  <c r="AA1101" i="29"/>
  <c r="AA1083" i="29"/>
  <c r="Q1064" i="29"/>
  <c r="Z1064" i="29"/>
  <c r="AB1059" i="29"/>
  <c r="Y1050" i="29"/>
  <c r="S1041" i="29"/>
  <c r="AB1041" i="29"/>
  <c r="X1041" i="29"/>
  <c r="R1041" i="29"/>
  <c r="U1041" i="29"/>
  <c r="Y1041" i="29"/>
  <c r="AB1026" i="29"/>
  <c r="X1018" i="29"/>
  <c r="S1018" i="29"/>
  <c r="Y1018" i="29"/>
  <c r="AC1018" i="29"/>
  <c r="Q1018" i="29"/>
  <c r="U1018" i="29"/>
  <c r="V981" i="29"/>
  <c r="R981" i="29"/>
  <c r="AA981" i="29"/>
  <c r="U981" i="29"/>
  <c r="AB981" i="29"/>
  <c r="V964" i="29"/>
  <c r="AA951" i="29"/>
  <c r="S916" i="29"/>
  <c r="Q916" i="29"/>
  <c r="Z916" i="29"/>
  <c r="X916" i="29"/>
  <c r="Y916" i="29"/>
  <c r="AA916" i="29"/>
  <c r="X832" i="29"/>
  <c r="S832" i="29"/>
  <c r="U832" i="29"/>
  <c r="Y832" i="29"/>
  <c r="R832" i="29"/>
  <c r="T832" i="29"/>
  <c r="V832" i="29"/>
  <c r="AA832" i="29"/>
  <c r="AB832" i="29"/>
  <c r="AC832" i="29"/>
  <c r="Y766" i="29"/>
  <c r="Q766" i="29"/>
  <c r="X766" i="29"/>
  <c r="Z766" i="29"/>
  <c r="T658" i="29"/>
  <c r="AA658" i="29"/>
  <c r="R658" i="29"/>
  <c r="AB658" i="29"/>
  <c r="S658" i="29"/>
  <c r="X658" i="29"/>
  <c r="Y658" i="29"/>
  <c r="U1399" i="29"/>
  <c r="AA1366" i="29"/>
  <c r="S1362" i="29"/>
  <c r="U1351" i="29"/>
  <c r="U1343" i="29"/>
  <c r="AA1341" i="29"/>
  <c r="R1341" i="29"/>
  <c r="Y1337" i="29"/>
  <c r="X1335" i="29"/>
  <c r="X1334" i="29"/>
  <c r="AB1333" i="29"/>
  <c r="S1333" i="29"/>
  <c r="Z1331" i="29"/>
  <c r="AC1314" i="29"/>
  <c r="T1314" i="29"/>
  <c r="S1311" i="29"/>
  <c r="U1309" i="29"/>
  <c r="T1298" i="29"/>
  <c r="X1293" i="29"/>
  <c r="V1290" i="29"/>
  <c r="S1289" i="29"/>
  <c r="Z1280" i="29"/>
  <c r="X1279" i="29"/>
  <c r="S1279" i="29"/>
  <c r="AB1279" i="29"/>
  <c r="AC1277" i="29"/>
  <c r="T1248" i="29"/>
  <c r="T1239" i="29"/>
  <c r="X1231" i="29"/>
  <c r="S1231" i="29"/>
  <c r="AB1231" i="29"/>
  <c r="U1228" i="29"/>
  <c r="S1227" i="29"/>
  <c r="R1216" i="29"/>
  <c r="T1216" i="29"/>
  <c r="Z1213" i="29"/>
  <c r="AA1212" i="29"/>
  <c r="X1209" i="29"/>
  <c r="S1209" i="29"/>
  <c r="AB1209" i="29"/>
  <c r="U1205" i="29"/>
  <c r="AB1196" i="29"/>
  <c r="S1189" i="29"/>
  <c r="S1188" i="29"/>
  <c r="Y1188" i="29"/>
  <c r="R1188" i="29"/>
  <c r="AC1184" i="29"/>
  <c r="Z1183" i="29"/>
  <c r="T1163" i="29"/>
  <c r="Y1163" i="29"/>
  <c r="S1163" i="29"/>
  <c r="AC1163" i="29"/>
  <c r="S1161" i="29"/>
  <c r="AB1161" i="29"/>
  <c r="U1149" i="29"/>
  <c r="X1147" i="29"/>
  <c r="S1147" i="29"/>
  <c r="AB1147" i="29"/>
  <c r="AC1141" i="29"/>
  <c r="AB1128" i="29"/>
  <c r="U1126" i="29"/>
  <c r="T1126" i="29"/>
  <c r="AA1126" i="29"/>
  <c r="T1113" i="29"/>
  <c r="X1112" i="29"/>
  <c r="U1107" i="29"/>
  <c r="Y1107" i="29"/>
  <c r="AB1107" i="29"/>
  <c r="R1107" i="29"/>
  <c r="X1104" i="29"/>
  <c r="Y1101" i="29"/>
  <c r="Z1083" i="29"/>
  <c r="Q1067" i="29"/>
  <c r="R1067" i="29"/>
  <c r="Z1067" i="29"/>
  <c r="AB1067" i="29"/>
  <c r="Q1061" i="29"/>
  <c r="V1061" i="29"/>
  <c r="AA1059" i="29"/>
  <c r="X1050" i="29"/>
  <c r="Z1026" i="29"/>
  <c r="X1021" i="29"/>
  <c r="S1021" i="29"/>
  <c r="AB1021" i="29"/>
  <c r="R1021" i="29"/>
  <c r="U1021" i="29"/>
  <c r="Y1021" i="29"/>
  <c r="Q999" i="29"/>
  <c r="Z999" i="29"/>
  <c r="U999" i="29"/>
  <c r="X999" i="29"/>
  <c r="AA999" i="29"/>
  <c r="R999" i="29"/>
  <c r="AC999" i="29"/>
  <c r="T964" i="29"/>
  <c r="Q960" i="29"/>
  <c r="X960" i="29"/>
  <c r="U960" i="29"/>
  <c r="X954" i="29"/>
  <c r="S954" i="29"/>
  <c r="Y954" i="29"/>
  <c r="Z954" i="29"/>
  <c r="AC954" i="29"/>
  <c r="Q954" i="29"/>
  <c r="U951" i="29"/>
  <c r="X903" i="29"/>
  <c r="Q903" i="29"/>
  <c r="AB903" i="29"/>
  <c r="S903" i="29"/>
  <c r="U903" i="29"/>
  <c r="Y903" i="29"/>
  <c r="Z903" i="29"/>
  <c r="AC1741" i="29"/>
  <c r="U1737" i="29"/>
  <c r="X1714" i="29"/>
  <c r="X1687" i="29"/>
  <c r="U1679" i="29"/>
  <c r="U1637" i="29"/>
  <c r="U1617" i="29"/>
  <c r="AC1574" i="29"/>
  <c r="U1567" i="29"/>
  <c r="AB1542" i="29"/>
  <c r="U1525" i="29"/>
  <c r="Y1519" i="29"/>
  <c r="U1503" i="29"/>
  <c r="T1501" i="29"/>
  <c r="V1498" i="29"/>
  <c r="U1483" i="29"/>
  <c r="AC1481" i="29"/>
  <c r="AB1466" i="29"/>
  <c r="V1465" i="29"/>
  <c r="V1437" i="29"/>
  <c r="V1423" i="29"/>
  <c r="Z1415" i="29"/>
  <c r="Z1404" i="29"/>
  <c r="R1399" i="29"/>
  <c r="V1396" i="29"/>
  <c r="Y1385" i="29"/>
  <c r="Y1384" i="29"/>
  <c r="Y1382" i="29"/>
  <c r="AB1381" i="29"/>
  <c r="Z1374" i="29"/>
  <c r="Y1366" i="29"/>
  <c r="AC1362" i="29"/>
  <c r="Q1362" i="29"/>
  <c r="S1351" i="29"/>
  <c r="R1343" i="29"/>
  <c r="U1342" i="29"/>
  <c r="Z1341" i="29"/>
  <c r="V1339" i="29"/>
  <c r="U1337" i="29"/>
  <c r="U1335" i="29"/>
  <c r="V1334" i="29"/>
  <c r="AA1333" i="29"/>
  <c r="R1333" i="29"/>
  <c r="Y1331" i="29"/>
  <c r="Y1320" i="29"/>
  <c r="AB1319" i="29"/>
  <c r="Y1318" i="29"/>
  <c r="AB1314" i="29"/>
  <c r="R1314" i="29"/>
  <c r="X1313" i="29"/>
  <c r="Q1311" i="29"/>
  <c r="S1309" i="29"/>
  <c r="S1298" i="29"/>
  <c r="U1293" i="29"/>
  <c r="T1290" i="29"/>
  <c r="Y1280" i="29"/>
  <c r="Z1279" i="29"/>
  <c r="AB1278" i="29"/>
  <c r="AB1277" i="29"/>
  <c r="Y1271" i="29"/>
  <c r="AC1269" i="29"/>
  <c r="U1257" i="29"/>
  <c r="Q1257" i="29"/>
  <c r="Z1257" i="29"/>
  <c r="R1256" i="29"/>
  <c r="Z1256" i="29"/>
  <c r="T1256" i="29"/>
  <c r="S1252" i="29"/>
  <c r="Y1252" i="29"/>
  <c r="Z1250" i="29"/>
  <c r="U1247" i="29"/>
  <c r="T1247" i="29"/>
  <c r="AB1247" i="29"/>
  <c r="S1240" i="29"/>
  <c r="Y1240" i="29"/>
  <c r="R1239" i="29"/>
  <c r="Z1231" i="29"/>
  <c r="X1213" i="29"/>
  <c r="Y1212" i="29"/>
  <c r="Z1209" i="29"/>
  <c r="AB1208" i="29"/>
  <c r="R1205" i="29"/>
  <c r="Y1197" i="29"/>
  <c r="AA1196" i="29"/>
  <c r="AC1189" i="29"/>
  <c r="AB1187" i="29"/>
  <c r="Z1185" i="29"/>
  <c r="AB1184" i="29"/>
  <c r="Y1183" i="29"/>
  <c r="Z1171" i="29"/>
  <c r="R1170" i="29"/>
  <c r="V1170" i="29"/>
  <c r="R1168" i="29"/>
  <c r="U1168" i="29"/>
  <c r="T1167" i="29"/>
  <c r="Q1167" i="29"/>
  <c r="AA1167" i="29"/>
  <c r="V1167" i="29"/>
  <c r="U1166" i="29"/>
  <c r="T1166" i="29"/>
  <c r="AA1166" i="29"/>
  <c r="AA1163" i="29"/>
  <c r="AA1162" i="29"/>
  <c r="Q1152" i="29"/>
  <c r="U1152" i="29"/>
  <c r="Z1147" i="29"/>
  <c r="U1146" i="29"/>
  <c r="S1146" i="29"/>
  <c r="AC1146" i="29"/>
  <c r="Y1146" i="29"/>
  <c r="AA1143" i="29"/>
  <c r="AB1141" i="29"/>
  <c r="Q1131" i="29"/>
  <c r="V1131" i="29"/>
  <c r="AA1128" i="29"/>
  <c r="R1127" i="29"/>
  <c r="U1127" i="29"/>
  <c r="S1113" i="29"/>
  <c r="T1112" i="29"/>
  <c r="T1104" i="29"/>
  <c r="X1088" i="29"/>
  <c r="S1088" i="29"/>
  <c r="U1088" i="29"/>
  <c r="Y1088" i="29"/>
  <c r="Y1083" i="29"/>
  <c r="AB1060" i="29"/>
  <c r="AC1041" i="29"/>
  <c r="Y1026" i="29"/>
  <c r="AB1020" i="29"/>
  <c r="Y1003" i="29"/>
  <c r="Y979" i="29"/>
  <c r="AC973" i="29"/>
  <c r="S957" i="29"/>
  <c r="AB957" i="29"/>
  <c r="X957" i="29"/>
  <c r="T957" i="29"/>
  <c r="V957" i="29"/>
  <c r="Z957" i="29"/>
  <c r="X942" i="29"/>
  <c r="Z942" i="29"/>
  <c r="T942" i="29"/>
  <c r="S942" i="29"/>
  <c r="U942" i="29"/>
  <c r="Y942" i="29"/>
  <c r="AC942" i="29"/>
  <c r="AB934" i="29"/>
  <c r="Q704" i="29"/>
  <c r="T704" i="29"/>
  <c r="Y704" i="29"/>
  <c r="S704" i="29"/>
  <c r="V704" i="29"/>
  <c r="AB704" i="29"/>
  <c r="U704" i="29"/>
  <c r="X704" i="29"/>
  <c r="AC704" i="29"/>
  <c r="Q665" i="29"/>
  <c r="X665" i="29"/>
  <c r="Y665" i="29"/>
  <c r="S1337" i="29"/>
  <c r="R1335" i="29"/>
  <c r="U1334" i="29"/>
  <c r="Z1333" i="29"/>
  <c r="V1331" i="29"/>
  <c r="AA1314" i="29"/>
  <c r="Q1314" i="29"/>
  <c r="AC1298" i="29"/>
  <c r="Q1298" i="29"/>
  <c r="R1293" i="29"/>
  <c r="U1289" i="29"/>
  <c r="AB1289" i="29"/>
  <c r="T1289" i="29"/>
  <c r="AA1281" i="29"/>
  <c r="V1280" i="29"/>
  <c r="Y1277" i="29"/>
  <c r="R1248" i="29"/>
  <c r="S1248" i="29"/>
  <c r="Y1248" i="29"/>
  <c r="AC1239" i="29"/>
  <c r="R1228" i="29"/>
  <c r="AA1228" i="29"/>
  <c r="T1228" i="29"/>
  <c r="T1227" i="29"/>
  <c r="Q1227" i="29"/>
  <c r="AA1227" i="29"/>
  <c r="V1227" i="29"/>
  <c r="V1213" i="29"/>
  <c r="U1189" i="29"/>
  <c r="Q1189" i="29"/>
  <c r="Z1189" i="29"/>
  <c r="Y1184" i="29"/>
  <c r="Z1163" i="29"/>
  <c r="Y1162" i="29"/>
  <c r="AA1149" i="29"/>
  <c r="Q1149" i="29"/>
  <c r="Y1147" i="29"/>
  <c r="Z1143" i="29"/>
  <c r="Y1141" i="29"/>
  <c r="AB1130" i="29"/>
  <c r="X1128" i="29"/>
  <c r="AC1113" i="29"/>
  <c r="Q1101" i="29"/>
  <c r="S1101" i="29"/>
  <c r="Z1101" i="29"/>
  <c r="V1083" i="29"/>
  <c r="R1077" i="29"/>
  <c r="U1077" i="29"/>
  <c r="Z1060" i="29"/>
  <c r="Q1059" i="29"/>
  <c r="R1059" i="29"/>
  <c r="Z1059" i="29"/>
  <c r="S1050" i="29"/>
  <c r="Z1050" i="29"/>
  <c r="Q1050" i="29"/>
  <c r="AB1038" i="29"/>
  <c r="Z1020" i="29"/>
  <c r="U964" i="29"/>
  <c r="S964" i="29"/>
  <c r="AC964" i="29"/>
  <c r="Y964" i="29"/>
  <c r="X964" i="29"/>
  <c r="AA964" i="29"/>
  <c r="Q964" i="29"/>
  <c r="S958" i="29"/>
  <c r="AA958" i="29"/>
  <c r="R958" i="29"/>
  <c r="Q958" i="29"/>
  <c r="Y958" i="29"/>
  <c r="V951" i="29"/>
  <c r="T951" i="29"/>
  <c r="AB951" i="29"/>
  <c r="S951" i="29"/>
  <c r="Y951" i="29"/>
  <c r="AC951" i="29"/>
  <c r="X896" i="29"/>
  <c r="AA896" i="29"/>
  <c r="T896" i="29"/>
  <c r="S896" i="29"/>
  <c r="U896" i="29"/>
  <c r="V896" i="29"/>
  <c r="Y896" i="29"/>
  <c r="AC896" i="29"/>
  <c r="X770" i="29"/>
  <c r="Q770" i="29"/>
  <c r="AA770" i="29"/>
  <c r="U770" i="29"/>
  <c r="R770" i="29"/>
  <c r="T770" i="29"/>
  <c r="Y770" i="29"/>
  <c r="S770" i="29"/>
  <c r="V770" i="29"/>
  <c r="Z770" i="29"/>
  <c r="AB770" i="29"/>
  <c r="AC770" i="29"/>
  <c r="T1334" i="29"/>
  <c r="T1331" i="29"/>
  <c r="R1290" i="29"/>
  <c r="Y1290" i="29"/>
  <c r="S1290" i="29"/>
  <c r="V1288" i="29"/>
  <c r="Y1288" i="29"/>
  <c r="Y1281" i="29"/>
  <c r="U1280" i="29"/>
  <c r="V1277" i="29"/>
  <c r="AB1253" i="29"/>
  <c r="AB1245" i="29"/>
  <c r="S1239" i="29"/>
  <c r="AB1239" i="29"/>
  <c r="X1239" i="29"/>
  <c r="U1213" i="29"/>
  <c r="S1212" i="29"/>
  <c r="AC1212" i="29"/>
  <c r="V1212" i="29"/>
  <c r="T1205" i="29"/>
  <c r="Y1205" i="29"/>
  <c r="S1205" i="29"/>
  <c r="R1196" i="29"/>
  <c r="X1196" i="29"/>
  <c r="Q1187" i="29"/>
  <c r="T1187" i="29"/>
  <c r="X1184" i="29"/>
  <c r="S1183" i="29"/>
  <c r="Q1183" i="29"/>
  <c r="AB1183" i="29"/>
  <c r="X1162" i="29"/>
  <c r="Z1148" i="29"/>
  <c r="Y1143" i="29"/>
  <c r="X1141" i="29"/>
  <c r="Z1130" i="29"/>
  <c r="V1128" i="29"/>
  <c r="U1113" i="29"/>
  <c r="Q1113" i="29"/>
  <c r="Z1113" i="29"/>
  <c r="U1112" i="29"/>
  <c r="Q1112" i="29"/>
  <c r="AA1112" i="29"/>
  <c r="S1112" i="29"/>
  <c r="V1112" i="29"/>
  <c r="U1104" i="29"/>
  <c r="Q1104" i="29"/>
  <c r="AA1104" i="29"/>
  <c r="S1104" i="29"/>
  <c r="AC1104" i="29"/>
  <c r="V1104" i="29"/>
  <c r="T1083" i="29"/>
  <c r="Y1060" i="29"/>
  <c r="Y1058" i="29"/>
  <c r="X1026" i="29"/>
  <c r="V1026" i="29"/>
  <c r="Q1026" i="29"/>
  <c r="AC1026" i="29"/>
  <c r="S1026" i="29"/>
  <c r="U1026" i="29"/>
  <c r="V1020" i="29"/>
  <c r="Y963" i="29"/>
  <c r="V963" i="29"/>
  <c r="X934" i="29"/>
  <c r="S934" i="29"/>
  <c r="Y934" i="29"/>
  <c r="T934" i="29"/>
  <c r="U934" i="29"/>
  <c r="V934" i="29"/>
  <c r="Z934" i="29"/>
  <c r="AC934" i="29"/>
  <c r="Q880" i="29"/>
  <c r="Y880" i="29"/>
  <c r="T880" i="29"/>
  <c r="U880" i="29"/>
  <c r="V880" i="29"/>
  <c r="X880" i="29"/>
  <c r="AC880" i="29"/>
  <c r="Q830" i="29"/>
  <c r="Y830" i="29"/>
  <c r="T830" i="29"/>
  <c r="U830" i="29"/>
  <c r="V830" i="29"/>
  <c r="X830" i="29"/>
  <c r="AC830" i="29"/>
  <c r="Q690" i="29"/>
  <c r="Y690" i="29"/>
  <c r="Z690" i="29"/>
  <c r="U1258" i="29"/>
  <c r="V1255" i="29"/>
  <c r="Y1251" i="29"/>
  <c r="AC1249" i="29"/>
  <c r="U1235" i="29"/>
  <c r="V1194" i="29"/>
  <c r="V1190" i="29"/>
  <c r="U1175" i="29"/>
  <c r="AC1155" i="29"/>
  <c r="T1132" i="29"/>
  <c r="AC1125" i="29"/>
  <c r="X1120" i="29"/>
  <c r="AA1114" i="29"/>
  <c r="S1099" i="29"/>
  <c r="T1090" i="29"/>
  <c r="T1081" i="29"/>
  <c r="U1080" i="29"/>
  <c r="X1078" i="29"/>
  <c r="T1065" i="29"/>
  <c r="AC1063" i="29"/>
  <c r="S1057" i="29"/>
  <c r="U1049" i="29"/>
  <c r="U1046" i="29"/>
  <c r="V1001" i="29"/>
  <c r="Y1001" i="29"/>
  <c r="R1001" i="29"/>
  <c r="Q982" i="29"/>
  <c r="U982" i="29"/>
  <c r="U978" i="29"/>
  <c r="Q978" i="29"/>
  <c r="AA978" i="29"/>
  <c r="V978" i="29"/>
  <c r="S965" i="29"/>
  <c r="Y965" i="29"/>
  <c r="T965" i="29"/>
  <c r="V959" i="29"/>
  <c r="AB959" i="29"/>
  <c r="T959" i="29"/>
  <c r="U956" i="29"/>
  <c r="Y956" i="29"/>
  <c r="S956" i="29"/>
  <c r="AC956" i="29"/>
  <c r="Y944" i="29"/>
  <c r="U939" i="29"/>
  <c r="T937" i="29"/>
  <c r="T914" i="29"/>
  <c r="R900" i="29"/>
  <c r="Y900" i="29"/>
  <c r="R899" i="29"/>
  <c r="V899" i="29"/>
  <c r="Q899" i="29"/>
  <c r="AB899" i="29"/>
  <c r="T894" i="29"/>
  <c r="X894" i="29"/>
  <c r="Y891" i="29"/>
  <c r="AB882" i="29"/>
  <c r="Z879" i="29"/>
  <c r="AB862" i="29"/>
  <c r="U859" i="29"/>
  <c r="Y857" i="29"/>
  <c r="AC840" i="29"/>
  <c r="AA806" i="29"/>
  <c r="AA793" i="29"/>
  <c r="T772" i="29"/>
  <c r="S772" i="29"/>
  <c r="AB772" i="29"/>
  <c r="Q772" i="29"/>
  <c r="Y772" i="29"/>
  <c r="AA769" i="29"/>
  <c r="AB765" i="29"/>
  <c r="X756" i="29"/>
  <c r="S756" i="29"/>
  <c r="AC756" i="29"/>
  <c r="Y756" i="29"/>
  <c r="V756" i="29"/>
  <c r="AA756" i="29"/>
  <c r="Q756" i="29"/>
  <c r="AC743" i="29"/>
  <c r="Q726" i="29"/>
  <c r="AA726" i="29"/>
  <c r="U726" i="29"/>
  <c r="T726" i="29"/>
  <c r="X726" i="29"/>
  <c r="AB726" i="29"/>
  <c r="AA722" i="29"/>
  <c r="Y701" i="29"/>
  <c r="V694" i="29"/>
  <c r="S694" i="29"/>
  <c r="Z694" i="29"/>
  <c r="T694" i="29"/>
  <c r="Y694" i="29"/>
  <c r="AB694" i="29"/>
  <c r="T680" i="29"/>
  <c r="R680" i="29"/>
  <c r="X680" i="29"/>
  <c r="Z680" i="29"/>
  <c r="AA680" i="29"/>
  <c r="AB680" i="29"/>
  <c r="Q680" i="29"/>
  <c r="Q662" i="29"/>
  <c r="U662" i="29"/>
  <c r="X662" i="29"/>
  <c r="AB662" i="29"/>
  <c r="S662" i="29"/>
  <c r="T662" i="29"/>
  <c r="V662" i="29"/>
  <c r="Y662" i="29"/>
  <c r="T624" i="29"/>
  <c r="R624" i="29"/>
  <c r="X624" i="29"/>
  <c r="AA624" i="29"/>
  <c r="Y624" i="29"/>
  <c r="AB624" i="29"/>
  <c r="Q582" i="29"/>
  <c r="Y582" i="29"/>
  <c r="S582" i="29"/>
  <c r="R582" i="29"/>
  <c r="V582" i="29"/>
  <c r="Z582" i="29"/>
  <c r="X582" i="29"/>
  <c r="AA582" i="29"/>
  <c r="AB582" i="29"/>
  <c r="AB840" i="29"/>
  <c r="Q839" i="29"/>
  <c r="Y839" i="29"/>
  <c r="AA839" i="29"/>
  <c r="Q818" i="29"/>
  <c r="AC818" i="29"/>
  <c r="U818" i="29"/>
  <c r="T818" i="29"/>
  <c r="X818" i="29"/>
  <c r="Y808" i="29"/>
  <c r="X808" i="29"/>
  <c r="Q808" i="29"/>
  <c r="T792" i="29"/>
  <c r="AB792" i="29"/>
  <c r="S792" i="29"/>
  <c r="Q792" i="29"/>
  <c r="Y792" i="29"/>
  <c r="X785" i="29"/>
  <c r="S785" i="29"/>
  <c r="AB785" i="29"/>
  <c r="Z785" i="29"/>
  <c r="Q785" i="29"/>
  <c r="AC785" i="29"/>
  <c r="T785" i="29"/>
  <c r="T764" i="29"/>
  <c r="AA764" i="29"/>
  <c r="R764" i="29"/>
  <c r="Y764" i="29"/>
  <c r="AB764" i="29"/>
  <c r="Q746" i="29"/>
  <c r="V746" i="29"/>
  <c r="U746" i="29"/>
  <c r="Y746" i="29"/>
  <c r="AA743" i="29"/>
  <c r="Q645" i="29"/>
  <c r="Y645" i="29"/>
  <c r="X645" i="29"/>
  <c r="Q623" i="29"/>
  <c r="Y623" i="29"/>
  <c r="X623" i="29"/>
  <c r="U998" i="29"/>
  <c r="V998" i="29"/>
  <c r="Q998" i="29"/>
  <c r="AA998" i="29"/>
  <c r="S988" i="29"/>
  <c r="X988" i="29"/>
  <c r="T944" i="29"/>
  <c r="AC937" i="29"/>
  <c r="S924" i="29"/>
  <c r="X924" i="29"/>
  <c r="S923" i="29"/>
  <c r="R923" i="29"/>
  <c r="AC923" i="29"/>
  <c r="X923" i="29"/>
  <c r="V917" i="29"/>
  <c r="S917" i="29"/>
  <c r="AA917" i="29"/>
  <c r="AC914" i="29"/>
  <c r="Q910" i="29"/>
  <c r="Y910" i="29"/>
  <c r="U891" i="29"/>
  <c r="Y882" i="29"/>
  <c r="X879" i="29"/>
  <c r="S877" i="29"/>
  <c r="AB877" i="29"/>
  <c r="U877" i="29"/>
  <c r="X877" i="29"/>
  <c r="X874" i="29"/>
  <c r="AA874" i="29"/>
  <c r="R874" i="29"/>
  <c r="AC874" i="29"/>
  <c r="T874" i="29"/>
  <c r="S868" i="29"/>
  <c r="Y868" i="29"/>
  <c r="AA868" i="29"/>
  <c r="V862" i="29"/>
  <c r="T857" i="29"/>
  <c r="T856" i="29"/>
  <c r="Z856" i="29"/>
  <c r="AB856" i="29"/>
  <c r="Q856" i="29"/>
  <c r="Y840" i="29"/>
  <c r="S815" i="29"/>
  <c r="AB815" i="29"/>
  <c r="X815" i="29"/>
  <c r="V815" i="29"/>
  <c r="Z815" i="29"/>
  <c r="Q815" i="29"/>
  <c r="AC815" i="29"/>
  <c r="Y793" i="29"/>
  <c r="V787" i="29"/>
  <c r="Z787" i="29"/>
  <c r="S787" i="29"/>
  <c r="T787" i="29"/>
  <c r="Y787" i="29"/>
  <c r="AB787" i="29"/>
  <c r="Z784" i="29"/>
  <c r="U765" i="29"/>
  <c r="S755" i="29"/>
  <c r="Q755" i="29"/>
  <c r="AA755" i="29"/>
  <c r="R755" i="29"/>
  <c r="Z755" i="29"/>
  <c r="AA745" i="29"/>
  <c r="Z743" i="29"/>
  <c r="S735" i="29"/>
  <c r="R735" i="29"/>
  <c r="Q735" i="29"/>
  <c r="Z735" i="29"/>
  <c r="AA733" i="29"/>
  <c r="AA711" i="29"/>
  <c r="S693" i="29"/>
  <c r="Q693" i="29"/>
  <c r="AA693" i="29"/>
  <c r="R693" i="29"/>
  <c r="Z693" i="29"/>
  <c r="V622" i="29"/>
  <c r="T622" i="29"/>
  <c r="U622" i="29"/>
  <c r="Z622" i="29"/>
  <c r="AC622" i="29"/>
  <c r="Q622" i="29"/>
  <c r="R622" i="29"/>
  <c r="Y622" i="29"/>
  <c r="AA622" i="29"/>
  <c r="Q565" i="29"/>
  <c r="V565" i="29"/>
  <c r="Y565" i="29"/>
  <c r="AB565" i="29"/>
  <c r="X565" i="29"/>
  <c r="AC565" i="29"/>
  <c r="T565" i="29"/>
  <c r="AA565" i="29"/>
  <c r="T558" i="29"/>
  <c r="AA558" i="29"/>
  <c r="R558" i="29"/>
  <c r="Y558" i="29"/>
  <c r="X542" i="29"/>
  <c r="Q542" i="29"/>
  <c r="Z542" i="29"/>
  <c r="S542" i="29"/>
  <c r="AB542" i="29"/>
  <c r="R542" i="29"/>
  <c r="U542" i="29"/>
  <c r="Y542" i="29"/>
  <c r="V542" i="29"/>
  <c r="AA542" i="29"/>
  <c r="AC542" i="29"/>
  <c r="V939" i="29"/>
  <c r="Y939" i="29"/>
  <c r="R939" i="29"/>
  <c r="Q937" i="29"/>
  <c r="Z937" i="29"/>
  <c r="U937" i="29"/>
  <c r="Q932" i="29"/>
  <c r="Y932" i="29"/>
  <c r="Q918" i="29"/>
  <c r="U918" i="29"/>
  <c r="Q914" i="29"/>
  <c r="Z914" i="29"/>
  <c r="U914" i="29"/>
  <c r="T891" i="29"/>
  <c r="U882" i="29"/>
  <c r="T879" i="29"/>
  <c r="Q873" i="29"/>
  <c r="AA873" i="29"/>
  <c r="V859" i="29"/>
  <c r="Y859" i="29"/>
  <c r="Q859" i="29"/>
  <c r="AA859" i="29"/>
  <c r="S859" i="29"/>
  <c r="AC859" i="29"/>
  <c r="U840" i="29"/>
  <c r="Z814" i="29"/>
  <c r="T806" i="29"/>
  <c r="S806" i="29"/>
  <c r="AB806" i="29"/>
  <c r="Q806" i="29"/>
  <c r="Y806" i="29"/>
  <c r="U793" i="29"/>
  <c r="X786" i="29"/>
  <c r="Q786" i="29"/>
  <c r="Y784" i="29"/>
  <c r="T765" i="29"/>
  <c r="AB750" i="29"/>
  <c r="Z745" i="29"/>
  <c r="V743" i="29"/>
  <c r="Z733" i="29"/>
  <c r="AB730" i="29"/>
  <c r="S727" i="29"/>
  <c r="AA727" i="29"/>
  <c r="Q727" i="29"/>
  <c r="Y727" i="29"/>
  <c r="T722" i="29"/>
  <c r="AB722" i="29"/>
  <c r="S722" i="29"/>
  <c r="R722" i="29"/>
  <c r="Z722" i="29"/>
  <c r="Z711" i="29"/>
  <c r="AB708" i="29"/>
  <c r="S705" i="29"/>
  <c r="Q705" i="29"/>
  <c r="AA705" i="29"/>
  <c r="Y705" i="29"/>
  <c r="U701" i="29"/>
  <c r="Q701" i="29"/>
  <c r="Z701" i="29"/>
  <c r="R701" i="29"/>
  <c r="AC701" i="29"/>
  <c r="T701" i="29"/>
  <c r="X701" i="29"/>
  <c r="X670" i="29"/>
  <c r="U561" i="29"/>
  <c r="S561" i="29"/>
  <c r="Y561" i="29"/>
  <c r="AB561" i="29"/>
  <c r="X448" i="29"/>
  <c r="Z448" i="29"/>
  <c r="Q448" i="29"/>
  <c r="AC448" i="29"/>
  <c r="T448" i="29"/>
  <c r="V448" i="29"/>
  <c r="Y448" i="29"/>
  <c r="AB448" i="29"/>
  <c r="S448" i="29"/>
  <c r="U448" i="29"/>
  <c r="T1291" i="29"/>
  <c r="V1270" i="29"/>
  <c r="AB1230" i="29"/>
  <c r="Z1218" i="29"/>
  <c r="U1151" i="29"/>
  <c r="AA1057" i="29"/>
  <c r="S1042" i="29"/>
  <c r="AA1042" i="29"/>
  <c r="R1042" i="29"/>
  <c r="V1035" i="29"/>
  <c r="R1035" i="29"/>
  <c r="Y1035" i="29"/>
  <c r="S1022" i="29"/>
  <c r="R1022" i="29"/>
  <c r="AA1022" i="29"/>
  <c r="V1015" i="29"/>
  <c r="Y1015" i="29"/>
  <c r="R1015" i="29"/>
  <c r="Z998" i="29"/>
  <c r="S945" i="29"/>
  <c r="X945" i="29"/>
  <c r="R945" i="29"/>
  <c r="AB945" i="29"/>
  <c r="AA937" i="29"/>
  <c r="U936" i="29"/>
  <c r="V936" i="29"/>
  <c r="Q936" i="29"/>
  <c r="AA936" i="29"/>
  <c r="Z923" i="29"/>
  <c r="X922" i="29"/>
  <c r="S922" i="29"/>
  <c r="AB922" i="29"/>
  <c r="AC917" i="29"/>
  <c r="AA914" i="29"/>
  <c r="R902" i="29"/>
  <c r="V902" i="29"/>
  <c r="R895" i="29"/>
  <c r="AB895" i="29"/>
  <c r="S895" i="29"/>
  <c r="Z892" i="29"/>
  <c r="Z877" i="29"/>
  <c r="Q860" i="29"/>
  <c r="V860" i="29"/>
  <c r="Y860" i="29"/>
  <c r="X854" i="29"/>
  <c r="S854" i="29"/>
  <c r="U854" i="29"/>
  <c r="Y854" i="29"/>
  <c r="S840" i="29"/>
  <c r="Z836" i="29"/>
  <c r="AA819" i="29"/>
  <c r="Y816" i="29"/>
  <c r="X816" i="29"/>
  <c r="R814" i="29"/>
  <c r="AA785" i="29"/>
  <c r="S773" i="29"/>
  <c r="AB773" i="29"/>
  <c r="X773" i="29"/>
  <c r="Q773" i="29"/>
  <c r="AC773" i="29"/>
  <c r="T773" i="29"/>
  <c r="V773" i="29"/>
  <c r="Z756" i="29"/>
  <c r="Y750" i="29"/>
  <c r="Y745" i="29"/>
  <c r="T743" i="29"/>
  <c r="Y730" i="29"/>
  <c r="AC726" i="29"/>
  <c r="U725" i="29"/>
  <c r="Q725" i="29"/>
  <c r="AC725" i="29"/>
  <c r="Y725" i="29"/>
  <c r="R725" i="29"/>
  <c r="T725" i="29"/>
  <c r="AA725" i="29"/>
  <c r="Y708" i="29"/>
  <c r="X639" i="29"/>
  <c r="S639" i="29"/>
  <c r="R639" i="29"/>
  <c r="V639" i="29"/>
  <c r="AB639" i="29"/>
  <c r="U639" i="29"/>
  <c r="V630" i="29"/>
  <c r="Z630" i="29"/>
  <c r="R630" i="29"/>
  <c r="T630" i="29"/>
  <c r="Y630" i="29"/>
  <c r="S630" i="29"/>
  <c r="U630" i="29"/>
  <c r="AA630" i="29"/>
  <c r="AB630" i="29"/>
  <c r="X609" i="29"/>
  <c r="AC609" i="29"/>
  <c r="T609" i="29"/>
  <c r="U609" i="29"/>
  <c r="AB609" i="29"/>
  <c r="S609" i="29"/>
  <c r="U944" i="29"/>
  <c r="R944" i="29"/>
  <c r="AB944" i="29"/>
  <c r="X944" i="29"/>
  <c r="AC939" i="29"/>
  <c r="Y937" i="29"/>
  <c r="Y914" i="29"/>
  <c r="R891" i="29"/>
  <c r="V891" i="29"/>
  <c r="Q891" i="29"/>
  <c r="AB891" i="29"/>
  <c r="X882" i="29"/>
  <c r="R882" i="29"/>
  <c r="AC882" i="29"/>
  <c r="T882" i="29"/>
  <c r="V882" i="29"/>
  <c r="V879" i="29"/>
  <c r="Q879" i="29"/>
  <c r="AA879" i="29"/>
  <c r="S879" i="29"/>
  <c r="AC879" i="29"/>
  <c r="U879" i="29"/>
  <c r="X862" i="29"/>
  <c r="S862" i="29"/>
  <c r="U862" i="29"/>
  <c r="Y862" i="29"/>
  <c r="AB859" i="29"/>
  <c r="U857" i="29"/>
  <c r="X857" i="29"/>
  <c r="Q857" i="29"/>
  <c r="Z857" i="29"/>
  <c r="R853" i="29"/>
  <c r="X793" i="29"/>
  <c r="S793" i="29"/>
  <c r="AB793" i="29"/>
  <c r="Q793" i="29"/>
  <c r="AC793" i="29"/>
  <c r="T793" i="29"/>
  <c r="V793" i="29"/>
  <c r="Y785" i="29"/>
  <c r="T784" i="29"/>
  <c r="AB784" i="29"/>
  <c r="S784" i="29"/>
  <c r="AA784" i="29"/>
  <c r="Q784" i="29"/>
  <c r="V765" i="29"/>
  <c r="R765" i="29"/>
  <c r="AA765" i="29"/>
  <c r="X765" i="29"/>
  <c r="Z765" i="29"/>
  <c r="Q765" i="29"/>
  <c r="AC765" i="29"/>
  <c r="U733" i="29"/>
  <c r="Q733" i="29"/>
  <c r="AC733" i="29"/>
  <c r="Y733" i="29"/>
  <c r="R733" i="29"/>
  <c r="T733" i="29"/>
  <c r="U711" i="29"/>
  <c r="Y711" i="29"/>
  <c r="Q711" i="29"/>
  <c r="AC711" i="29"/>
  <c r="R711" i="29"/>
  <c r="T711" i="29"/>
  <c r="Q670" i="29"/>
  <c r="AB670" i="29"/>
  <c r="S670" i="29"/>
  <c r="U670" i="29"/>
  <c r="Y670" i="29"/>
  <c r="AC670" i="29"/>
  <c r="T670" i="29"/>
  <c r="X840" i="29"/>
  <c r="T840" i="29"/>
  <c r="V840" i="29"/>
  <c r="AA840" i="29"/>
  <c r="Q836" i="29"/>
  <c r="Y836" i="29"/>
  <c r="Y819" i="29"/>
  <c r="Z819" i="29"/>
  <c r="R819" i="29"/>
  <c r="T814" i="29"/>
  <c r="S814" i="29"/>
  <c r="AB814" i="29"/>
  <c r="Y814" i="29"/>
  <c r="AA814" i="29"/>
  <c r="Q774" i="29"/>
  <c r="Y774" i="29"/>
  <c r="X774" i="29"/>
  <c r="T750" i="29"/>
  <c r="Q750" i="29"/>
  <c r="Z750" i="29"/>
  <c r="S750" i="29"/>
  <c r="AA750" i="29"/>
  <c r="V745" i="29"/>
  <c r="U745" i="29"/>
  <c r="Q745" i="29"/>
  <c r="AB745" i="29"/>
  <c r="AC745" i="29"/>
  <c r="R745" i="29"/>
  <c r="T745" i="29"/>
  <c r="S743" i="29"/>
  <c r="AB743" i="29"/>
  <c r="X743" i="29"/>
  <c r="R743" i="29"/>
  <c r="U743" i="29"/>
  <c r="Y743" i="29"/>
  <c r="T730" i="29"/>
  <c r="Q730" i="29"/>
  <c r="Z730" i="29"/>
  <c r="S730" i="29"/>
  <c r="AA730" i="29"/>
  <c r="T708" i="29"/>
  <c r="Z708" i="29"/>
  <c r="Q708" i="29"/>
  <c r="S708" i="29"/>
  <c r="AA708" i="29"/>
  <c r="U669" i="29"/>
  <c r="AC669" i="29"/>
  <c r="R669" i="29"/>
  <c r="T669" i="29"/>
  <c r="S669" i="29"/>
  <c r="Y669" i="29"/>
  <c r="AA669" i="29"/>
  <c r="AB669" i="29"/>
  <c r="T617" i="29"/>
  <c r="Q617" i="29"/>
  <c r="AA617" i="29"/>
  <c r="V617" i="29"/>
  <c r="S617" i="29"/>
  <c r="X617" i="29"/>
  <c r="Z617" i="29"/>
  <c r="U617" i="29"/>
  <c r="Y617" i="29"/>
  <c r="AB617" i="29"/>
  <c r="AC617" i="29"/>
  <c r="Y1030" i="29"/>
  <c r="T1028" i="29"/>
  <c r="U1007" i="29"/>
  <c r="U1004" i="29"/>
  <c r="U996" i="29"/>
  <c r="U962" i="29"/>
  <c r="AC893" i="29"/>
  <c r="X881" i="29"/>
  <c r="X878" i="29"/>
  <c r="T851" i="29"/>
  <c r="Y848" i="29"/>
  <c r="X838" i="29"/>
  <c r="AA835" i="29"/>
  <c r="R835" i="29"/>
  <c r="R834" i="29"/>
  <c r="Z831" i="29"/>
  <c r="T826" i="29"/>
  <c r="AA826" i="29"/>
  <c r="R826" i="29"/>
  <c r="X812" i="29"/>
  <c r="Y812" i="29"/>
  <c r="S812" i="29"/>
  <c r="Q810" i="29"/>
  <c r="V810" i="29"/>
  <c r="V809" i="29"/>
  <c r="R809" i="29"/>
  <c r="AC809" i="29"/>
  <c r="Y809" i="29"/>
  <c r="Q776" i="29"/>
  <c r="V776" i="29"/>
  <c r="V775" i="29"/>
  <c r="R775" i="29"/>
  <c r="AC775" i="29"/>
  <c r="Y775" i="29"/>
  <c r="Q751" i="29"/>
  <c r="Z751" i="29"/>
  <c r="U751" i="29"/>
  <c r="X748" i="29"/>
  <c r="V748" i="29"/>
  <c r="R748" i="29"/>
  <c r="AB748" i="29"/>
  <c r="Q731" i="29"/>
  <c r="Z731" i="29"/>
  <c r="U731" i="29"/>
  <c r="X723" i="29"/>
  <c r="S723" i="29"/>
  <c r="AB723" i="29"/>
  <c r="V714" i="29"/>
  <c r="S714" i="29"/>
  <c r="Z714" i="29"/>
  <c r="U709" i="29"/>
  <c r="Q709" i="29"/>
  <c r="Z709" i="29"/>
  <c r="S685" i="29"/>
  <c r="Q685" i="29"/>
  <c r="Y685" i="29"/>
  <c r="V681" i="29"/>
  <c r="U667" i="29"/>
  <c r="X667" i="29"/>
  <c r="Q667" i="29"/>
  <c r="Z667" i="29"/>
  <c r="S663" i="29"/>
  <c r="R663" i="29"/>
  <c r="Z663" i="29"/>
  <c r="Y661" i="29"/>
  <c r="Z644" i="29"/>
  <c r="R642" i="29"/>
  <c r="T642" i="29"/>
  <c r="S642" i="29"/>
  <c r="X642" i="29"/>
  <c r="Z642" i="29"/>
  <c r="Z629" i="29"/>
  <c r="AB615" i="29"/>
  <c r="Q607" i="29"/>
  <c r="V607" i="29"/>
  <c r="AC607" i="29"/>
  <c r="Y607" i="29"/>
  <c r="AC581" i="29"/>
  <c r="X579" i="29"/>
  <c r="U579" i="29"/>
  <c r="Y579" i="29"/>
  <c r="X567" i="29"/>
  <c r="U567" i="29"/>
  <c r="V564" i="29"/>
  <c r="T564" i="29"/>
  <c r="AC564" i="29"/>
  <c r="Y564" i="29"/>
  <c r="U538" i="29"/>
  <c r="X538" i="29"/>
  <c r="AA538" i="29"/>
  <c r="AB538" i="29"/>
  <c r="R538" i="29"/>
  <c r="S535" i="29"/>
  <c r="R535" i="29"/>
  <c r="AC535" i="29"/>
  <c r="U535" i="29"/>
  <c r="X535" i="29"/>
  <c r="Q535" i="29"/>
  <c r="V535" i="29"/>
  <c r="V479" i="29"/>
  <c r="Y479" i="29"/>
  <c r="AC479" i="29"/>
  <c r="Q479" i="29"/>
  <c r="U474" i="29"/>
  <c r="Q474" i="29"/>
  <c r="X474" i="29"/>
  <c r="Z474" i="29"/>
  <c r="Y474" i="29"/>
  <c r="Z470" i="29"/>
  <c r="V405" i="29"/>
  <c r="Q405" i="29"/>
  <c r="S405" i="29"/>
  <c r="Y405" i="29"/>
  <c r="Z405" i="29"/>
  <c r="R500" i="29"/>
  <c r="AA500" i="29"/>
  <c r="T500" i="29"/>
  <c r="AC500" i="29"/>
  <c r="V500" i="29"/>
  <c r="Y500" i="29"/>
  <c r="AB500" i="29"/>
  <c r="Q500" i="29"/>
  <c r="S462" i="29"/>
  <c r="U462" i="29"/>
  <c r="Y462" i="29"/>
  <c r="V827" i="29"/>
  <c r="R827" i="29"/>
  <c r="AA827" i="29"/>
  <c r="X820" i="29"/>
  <c r="S820" i="29"/>
  <c r="Y820" i="29"/>
  <c r="Q796" i="29"/>
  <c r="AC796" i="29"/>
  <c r="U796" i="29"/>
  <c r="V795" i="29"/>
  <c r="Q795" i="29"/>
  <c r="AB795" i="29"/>
  <c r="U795" i="29"/>
  <c r="V728" i="29"/>
  <c r="Z728" i="29"/>
  <c r="S728" i="29"/>
  <c r="V706" i="29"/>
  <c r="S706" i="29"/>
  <c r="Z706" i="29"/>
  <c r="Y646" i="29"/>
  <c r="V644" i="29"/>
  <c r="S643" i="29"/>
  <c r="Q643" i="29"/>
  <c r="AC643" i="29"/>
  <c r="R643" i="29"/>
  <c r="V643" i="29"/>
  <c r="Y643" i="29"/>
  <c r="AA638" i="29"/>
  <c r="V615" i="29"/>
  <c r="AB587" i="29"/>
  <c r="Q585" i="29"/>
  <c r="Y585" i="29"/>
  <c r="AC585" i="29"/>
  <c r="X585" i="29"/>
  <c r="AA585" i="29"/>
  <c r="Q543" i="29"/>
  <c r="Z543" i="29"/>
  <c r="R543" i="29"/>
  <c r="Y534" i="29"/>
  <c r="R525" i="29"/>
  <c r="X525" i="29"/>
  <c r="T525" i="29"/>
  <c r="Q522" i="29"/>
  <c r="Z522" i="29"/>
  <c r="S522" i="29"/>
  <c r="AB522" i="29"/>
  <c r="U522" i="29"/>
  <c r="T522" i="29"/>
  <c r="X522" i="29"/>
  <c r="AA522" i="29"/>
  <c r="AA504" i="29"/>
  <c r="R504" i="29"/>
  <c r="U504" i="29"/>
  <c r="S504" i="29"/>
  <c r="X504" i="29"/>
  <c r="T482" i="29"/>
  <c r="X482" i="29"/>
  <c r="Z482" i="29"/>
  <c r="AA482" i="29"/>
  <c r="Q482" i="29"/>
  <c r="AA472" i="29"/>
  <c r="Q458" i="29"/>
  <c r="Z458" i="29"/>
  <c r="S458" i="29"/>
  <c r="AB458" i="29"/>
  <c r="U458" i="29"/>
  <c r="R458" i="29"/>
  <c r="T458" i="29"/>
  <c r="V458" i="29"/>
  <c r="Y458" i="29"/>
  <c r="Z455" i="29"/>
  <c r="S433" i="29"/>
  <c r="R433" i="29"/>
  <c r="AB433" i="29"/>
  <c r="Q681" i="29"/>
  <c r="Z681" i="29"/>
  <c r="S681" i="29"/>
  <c r="AB681" i="29"/>
  <c r="U681" i="29"/>
  <c r="U661" i="29"/>
  <c r="T661" i="29"/>
  <c r="AA661" i="29"/>
  <c r="AC661" i="29"/>
  <c r="U641" i="29"/>
  <c r="S641" i="29"/>
  <c r="T641" i="29"/>
  <c r="AB641" i="29"/>
  <c r="S629" i="29"/>
  <c r="AA629" i="29"/>
  <c r="Q629" i="29"/>
  <c r="V629" i="29"/>
  <c r="Y629" i="29"/>
  <c r="U581" i="29"/>
  <c r="AB581" i="29"/>
  <c r="T581" i="29"/>
  <c r="S581" i="29"/>
  <c r="Y581" i="29"/>
  <c r="T566" i="29"/>
  <c r="V566" i="29"/>
  <c r="Y566" i="29"/>
  <c r="AA566" i="29"/>
  <c r="R566" i="29"/>
  <c r="Q557" i="29"/>
  <c r="U557" i="29"/>
  <c r="Y557" i="29"/>
  <c r="R503" i="29"/>
  <c r="AB503" i="29"/>
  <c r="X503" i="29"/>
  <c r="S499" i="29"/>
  <c r="Q499" i="29"/>
  <c r="X499" i="29"/>
  <c r="AB499" i="29"/>
  <c r="V499" i="29"/>
  <c r="AC499" i="29"/>
  <c r="Q494" i="29"/>
  <c r="R494" i="29"/>
  <c r="X470" i="29"/>
  <c r="Q470" i="29"/>
  <c r="AC470" i="29"/>
  <c r="T470" i="29"/>
  <c r="V470" i="29"/>
  <c r="AB470" i="29"/>
  <c r="S470" i="29"/>
  <c r="Z438" i="29"/>
  <c r="AC987" i="29"/>
  <c r="U984" i="29"/>
  <c r="U976" i="29"/>
  <c r="Y966" i="29"/>
  <c r="Y938" i="29"/>
  <c r="U920" i="29"/>
  <c r="U915" i="29"/>
  <c r="AA834" i="29"/>
  <c r="V829" i="29"/>
  <c r="Q829" i="29"/>
  <c r="Y827" i="29"/>
  <c r="AB820" i="29"/>
  <c r="V817" i="29"/>
  <c r="R817" i="29"/>
  <c r="AB817" i="29"/>
  <c r="X817" i="29"/>
  <c r="X798" i="29"/>
  <c r="Y798" i="29"/>
  <c r="S798" i="29"/>
  <c r="AA795" i="29"/>
  <c r="V771" i="29"/>
  <c r="Y771" i="29"/>
  <c r="Q768" i="29"/>
  <c r="U768" i="29"/>
  <c r="AC768" i="29"/>
  <c r="V767" i="29"/>
  <c r="U767" i="29"/>
  <c r="Q767" i="29"/>
  <c r="AB767" i="29"/>
  <c r="T742" i="29"/>
  <c r="S742" i="29"/>
  <c r="AB742" i="29"/>
  <c r="Q734" i="29"/>
  <c r="AB734" i="29"/>
  <c r="U734" i="29"/>
  <c r="AA728" i="29"/>
  <c r="S713" i="29"/>
  <c r="Q713" i="29"/>
  <c r="AA713" i="29"/>
  <c r="Q712" i="29"/>
  <c r="U712" i="29"/>
  <c r="AA712" i="29"/>
  <c r="AA706" i="29"/>
  <c r="T688" i="29"/>
  <c r="Y688" i="29"/>
  <c r="AA688" i="29"/>
  <c r="Q688" i="29"/>
  <c r="V686" i="29"/>
  <c r="Q686" i="29"/>
  <c r="AB686" i="29"/>
  <c r="S686" i="29"/>
  <c r="U686" i="29"/>
  <c r="AC681" i="29"/>
  <c r="V667" i="29"/>
  <c r="S652" i="29"/>
  <c r="AB652" i="29"/>
  <c r="T652" i="29"/>
  <c r="V652" i="29"/>
  <c r="Y652" i="29"/>
  <c r="AB642" i="29"/>
  <c r="Q620" i="29"/>
  <c r="Y620" i="29"/>
  <c r="V620" i="29"/>
  <c r="AB620" i="29"/>
  <c r="X598" i="29"/>
  <c r="Y598" i="29"/>
  <c r="Q598" i="29"/>
  <c r="AB598" i="29"/>
  <c r="S598" i="29"/>
  <c r="Q539" i="29"/>
  <c r="V539" i="29"/>
  <c r="S539" i="29"/>
  <c r="R524" i="29"/>
  <c r="X524" i="29"/>
  <c r="Z524" i="29"/>
  <c r="T524" i="29"/>
  <c r="AA524" i="29"/>
  <c r="S501" i="29"/>
  <c r="V501" i="29"/>
  <c r="Y501" i="29"/>
  <c r="Q501" i="29"/>
  <c r="AA501" i="29"/>
  <c r="Z501" i="29"/>
  <c r="R501" i="29"/>
  <c r="X478" i="29"/>
  <c r="V478" i="29"/>
  <c r="Z478" i="29"/>
  <c r="Q478" i="29"/>
  <c r="AC478" i="29"/>
  <c r="U478" i="29"/>
  <c r="AB478" i="29"/>
  <c r="AC475" i="29"/>
  <c r="R449" i="29"/>
  <c r="Y449" i="29"/>
  <c r="AC449" i="29"/>
  <c r="Q449" i="29"/>
  <c r="T449" i="29"/>
  <c r="Y438" i="29"/>
  <c r="S430" i="29"/>
  <c r="AB430" i="29"/>
  <c r="T430" i="29"/>
  <c r="AC430" i="29"/>
  <c r="U430" i="29"/>
  <c r="Q430" i="29"/>
  <c r="Z430" i="29"/>
  <c r="R430" i="29"/>
  <c r="X430" i="29"/>
  <c r="V430" i="29"/>
  <c r="Y430" i="29"/>
  <c r="AA430" i="29"/>
  <c r="AA681" i="29"/>
  <c r="T646" i="29"/>
  <c r="X646" i="29"/>
  <c r="AA646" i="29"/>
  <c r="X644" i="29"/>
  <c r="Q644" i="29"/>
  <c r="AA644" i="29"/>
  <c r="S644" i="29"/>
  <c r="AC644" i="29"/>
  <c r="U644" i="29"/>
  <c r="T638" i="29"/>
  <c r="R638" i="29"/>
  <c r="AB638" i="29"/>
  <c r="S638" i="29"/>
  <c r="U615" i="29"/>
  <c r="Q615" i="29"/>
  <c r="Z615" i="29"/>
  <c r="T615" i="29"/>
  <c r="X615" i="29"/>
  <c r="AA615" i="29"/>
  <c r="X587" i="29"/>
  <c r="AA587" i="29"/>
  <c r="T587" i="29"/>
  <c r="U587" i="29"/>
  <c r="Z587" i="29"/>
  <c r="AC587" i="29"/>
  <c r="V556" i="29"/>
  <c r="AC556" i="29"/>
  <c r="R556" i="29"/>
  <c r="T556" i="29"/>
  <c r="AA556" i="29"/>
  <c r="X534" i="29"/>
  <c r="Q534" i="29"/>
  <c r="Z534" i="29"/>
  <c r="S534" i="29"/>
  <c r="AB534" i="29"/>
  <c r="AC534" i="29"/>
  <c r="R534" i="29"/>
  <c r="U534" i="29"/>
  <c r="Q519" i="29"/>
  <c r="S519" i="29"/>
  <c r="V519" i="29"/>
  <c r="Z500" i="29"/>
  <c r="Q472" i="29"/>
  <c r="Z472" i="29"/>
  <c r="S472" i="29"/>
  <c r="AB472" i="29"/>
  <c r="U472" i="29"/>
  <c r="V472" i="29"/>
  <c r="X472" i="29"/>
  <c r="Y472" i="29"/>
  <c r="AC472" i="29"/>
  <c r="Q491" i="29"/>
  <c r="V491" i="29"/>
  <c r="Z491" i="29"/>
  <c r="T475" i="29"/>
  <c r="U475" i="29"/>
  <c r="AA475" i="29"/>
  <c r="R475" i="29"/>
  <c r="Y475" i="29"/>
  <c r="S438" i="29"/>
  <c r="AB438" i="29"/>
  <c r="T438" i="29"/>
  <c r="AC438" i="29"/>
  <c r="Q438" i="29"/>
  <c r="U438" i="29"/>
  <c r="X438" i="29"/>
  <c r="AA438" i="29"/>
  <c r="R438" i="29"/>
  <c r="R429" i="29"/>
  <c r="V429" i="29"/>
  <c r="X429" i="29"/>
  <c r="Y429" i="29"/>
  <c r="Q429" i="29"/>
  <c r="AC429" i="29"/>
  <c r="T429" i="29"/>
  <c r="T736" i="29"/>
  <c r="V684" i="29"/>
  <c r="Y683" i="29"/>
  <c r="T672" i="29"/>
  <c r="R671" i="29"/>
  <c r="R666" i="29"/>
  <c r="S659" i="29"/>
  <c r="AC651" i="29"/>
  <c r="AB627" i="29"/>
  <c r="S621" i="29"/>
  <c r="Y621" i="29"/>
  <c r="T600" i="29"/>
  <c r="R600" i="29"/>
  <c r="AA600" i="29"/>
  <c r="Y596" i="29"/>
  <c r="S586" i="29"/>
  <c r="AB586" i="29"/>
  <c r="X586" i="29"/>
  <c r="S575" i="29"/>
  <c r="Q575" i="29"/>
  <c r="Y575" i="29"/>
  <c r="Q562" i="29"/>
  <c r="S562" i="29"/>
  <c r="X562" i="29"/>
  <c r="Z562" i="29"/>
  <c r="Q520" i="29"/>
  <c r="AC520" i="29"/>
  <c r="T520" i="29"/>
  <c r="V520" i="29"/>
  <c r="Q492" i="29"/>
  <c r="Z492" i="29"/>
  <c r="S492" i="29"/>
  <c r="AB492" i="29"/>
  <c r="U492" i="29"/>
  <c r="T490" i="29"/>
  <c r="Y490" i="29"/>
  <c r="AC490" i="29"/>
  <c r="Q490" i="29"/>
  <c r="Z471" i="29"/>
  <c r="U441" i="29"/>
  <c r="AB441" i="29"/>
  <c r="R441" i="29"/>
  <c r="S409" i="29"/>
  <c r="T409" i="29"/>
  <c r="U409" i="29"/>
  <c r="V409" i="29"/>
  <c r="Q409" i="29"/>
  <c r="AA409" i="29"/>
  <c r="Y409" i="29"/>
  <c r="AC409" i="29"/>
  <c r="S400" i="29"/>
  <c r="Y400" i="29"/>
  <c r="V400" i="29"/>
  <c r="S397" i="29"/>
  <c r="Q397" i="29"/>
  <c r="AA397" i="29"/>
  <c r="R397" i="29"/>
  <c r="AC397" i="29"/>
  <c r="T397" i="29"/>
  <c r="Y397" i="29"/>
  <c r="V397" i="29"/>
  <c r="Z397" i="29"/>
  <c r="U386" i="29"/>
  <c r="T386" i="29"/>
  <c r="V386" i="29"/>
  <c r="Y386" i="29"/>
  <c r="Q386" i="29"/>
  <c r="Z386" i="29"/>
  <c r="AB386" i="29"/>
  <c r="AC386" i="29"/>
  <c r="U377" i="29"/>
  <c r="Q377" i="29"/>
  <c r="AA377" i="29"/>
  <c r="R377" i="29"/>
  <c r="AB377" i="29"/>
  <c r="S377" i="29"/>
  <c r="AC377" i="29"/>
  <c r="Y377" i="29"/>
  <c r="Z377" i="29"/>
  <c r="T377" i="29"/>
  <c r="X210" i="29"/>
  <c r="Q210" i="29"/>
  <c r="Z210" i="29"/>
  <c r="R210" i="29"/>
  <c r="AA210" i="29"/>
  <c r="S210" i="29"/>
  <c r="AB210" i="29"/>
  <c r="V210" i="29"/>
  <c r="T210" i="29"/>
  <c r="U210" i="29"/>
  <c r="Y210" i="29"/>
  <c r="AC210" i="29"/>
  <c r="U651" i="29"/>
  <c r="Y651" i="29"/>
  <c r="R650" i="29"/>
  <c r="Q650" i="29"/>
  <c r="AC650" i="29"/>
  <c r="T608" i="29"/>
  <c r="Z608" i="29"/>
  <c r="X601" i="29"/>
  <c r="R601" i="29"/>
  <c r="Q559" i="29"/>
  <c r="AB559" i="29"/>
  <c r="S559" i="29"/>
  <c r="X559" i="29"/>
  <c r="R555" i="29"/>
  <c r="Q555" i="29"/>
  <c r="AA555" i="29"/>
  <c r="T555" i="29"/>
  <c r="AC555" i="29"/>
  <c r="V555" i="29"/>
  <c r="S521" i="29"/>
  <c r="Q521" i="29"/>
  <c r="Z521" i="29"/>
  <c r="T502" i="29"/>
  <c r="Y502" i="29"/>
  <c r="AA502" i="29"/>
  <c r="R483" i="29"/>
  <c r="X483" i="29"/>
  <c r="R461" i="29"/>
  <c r="U461" i="29"/>
  <c r="S447" i="29"/>
  <c r="Y447" i="29"/>
  <c r="AC437" i="29"/>
  <c r="X436" i="29"/>
  <c r="V436" i="29"/>
  <c r="Y436" i="29"/>
  <c r="AC436" i="29"/>
  <c r="Q436" i="29"/>
  <c r="T436" i="29"/>
  <c r="R432" i="29"/>
  <c r="Y432" i="29"/>
  <c r="S417" i="29"/>
  <c r="V417" i="29"/>
  <c r="X417" i="29"/>
  <c r="Y417" i="29"/>
  <c r="T417" i="29"/>
  <c r="R417" i="29"/>
  <c r="Z417" i="29"/>
  <c r="AC417" i="29"/>
  <c r="U414" i="29"/>
  <c r="V414" i="29"/>
  <c r="Y414" i="29"/>
  <c r="Z414" i="29"/>
  <c r="S414" i="29"/>
  <c r="AB414" i="29"/>
  <c r="U399" i="29"/>
  <c r="Y399" i="29"/>
  <c r="AA399" i="29"/>
  <c r="R399" i="29"/>
  <c r="AB399" i="29"/>
  <c r="V226" i="29"/>
  <c r="S226" i="29"/>
  <c r="U226" i="29"/>
  <c r="X226" i="29"/>
  <c r="Y226" i="29"/>
  <c r="R226" i="29"/>
  <c r="AC226" i="29"/>
  <c r="AA226" i="29"/>
  <c r="T226" i="29"/>
  <c r="AB226" i="29"/>
  <c r="V471" i="29"/>
  <c r="Q471" i="29"/>
  <c r="X471" i="29"/>
  <c r="Z437" i="29"/>
  <c r="S435" i="29"/>
  <c r="Q435" i="29"/>
  <c r="V435" i="29"/>
  <c r="Y435" i="29"/>
  <c r="AB406" i="29"/>
  <c r="S389" i="29"/>
  <c r="T389" i="29"/>
  <c r="U389" i="29"/>
  <c r="V389" i="29"/>
  <c r="Q389" i="29"/>
  <c r="AA389" i="29"/>
  <c r="X389" i="29"/>
  <c r="Y389" i="29"/>
  <c r="AC389" i="29"/>
  <c r="T790" i="29"/>
  <c r="X788" i="29"/>
  <c r="Z666" i="29"/>
  <c r="Y659" i="29"/>
  <c r="X651" i="29"/>
  <c r="Z650" i="29"/>
  <c r="U619" i="29"/>
  <c r="Y619" i="29"/>
  <c r="U603" i="29"/>
  <c r="Y603" i="29"/>
  <c r="AB555" i="29"/>
  <c r="Q536" i="29"/>
  <c r="R536" i="29"/>
  <c r="S515" i="29"/>
  <c r="T515" i="29"/>
  <c r="V515" i="29"/>
  <c r="Y515" i="29"/>
  <c r="T498" i="29"/>
  <c r="V498" i="29"/>
  <c r="Z498" i="29"/>
  <c r="U496" i="29"/>
  <c r="Y496" i="29"/>
  <c r="R496" i="29"/>
  <c r="S480" i="29"/>
  <c r="AB480" i="29"/>
  <c r="U480" i="29"/>
  <c r="X480" i="29"/>
  <c r="Q460" i="29"/>
  <c r="X460" i="29"/>
  <c r="AA460" i="29"/>
  <c r="U450" i="29"/>
  <c r="X450" i="29"/>
  <c r="Q450" i="29"/>
  <c r="Z450" i="29"/>
  <c r="S442" i="29"/>
  <c r="U442" i="29"/>
  <c r="AB442" i="29"/>
  <c r="X428" i="29"/>
  <c r="V428" i="29"/>
  <c r="Y428" i="29"/>
  <c r="Z428" i="29"/>
  <c r="T428" i="29"/>
  <c r="Q428" i="29"/>
  <c r="U428" i="29"/>
  <c r="AC428" i="29"/>
  <c r="R437" i="29"/>
  <c r="V437" i="29"/>
  <c r="X437" i="29"/>
  <c r="Q437" i="29"/>
  <c r="Y437" i="29"/>
  <c r="U406" i="29"/>
  <c r="T406" i="29"/>
  <c r="V406" i="29"/>
  <c r="Y406" i="29"/>
  <c r="Q406" i="29"/>
  <c r="Z406" i="29"/>
  <c r="AC406" i="29"/>
  <c r="Y267" i="29"/>
  <c r="AC267" i="29"/>
  <c r="T348" i="29"/>
  <c r="X348" i="29"/>
  <c r="Y348" i="29"/>
  <c r="Z348" i="29"/>
  <c r="AB348" i="29"/>
  <c r="S348" i="29"/>
  <c r="Q348" i="29"/>
  <c r="V348" i="29"/>
  <c r="AC348" i="29"/>
  <c r="R303" i="29"/>
  <c r="U303" i="29"/>
  <c r="AB303" i="29"/>
  <c r="X303" i="29"/>
  <c r="AA574" i="29"/>
  <c r="R574" i="29"/>
  <c r="S573" i="29"/>
  <c r="S553" i="29"/>
  <c r="S544" i="29"/>
  <c r="V541" i="29"/>
  <c r="S540" i="29"/>
  <c r="S532" i="29"/>
  <c r="U369" i="29"/>
  <c r="T369" i="29"/>
  <c r="V369" i="29"/>
  <c r="X369" i="29"/>
  <c r="R369" i="29"/>
  <c r="AB369" i="29"/>
  <c r="Y358" i="29"/>
  <c r="S347" i="29"/>
  <c r="Y347" i="29"/>
  <c r="Z347" i="29"/>
  <c r="AB347" i="29"/>
  <c r="AC347" i="29"/>
  <c r="Q347" i="29"/>
  <c r="R345" i="29"/>
  <c r="S345" i="29"/>
  <c r="U345" i="29"/>
  <c r="V345" i="29"/>
  <c r="AA345" i="29"/>
  <c r="R329" i="29"/>
  <c r="Q329" i="29"/>
  <c r="T329" i="29"/>
  <c r="U329" i="29"/>
  <c r="Y329" i="29"/>
  <c r="R322" i="29"/>
  <c r="Y322" i="29"/>
  <c r="AB322" i="29"/>
  <c r="T322" i="29"/>
  <c r="S316" i="29"/>
  <c r="AB316" i="29"/>
  <c r="T316" i="29"/>
  <c r="AC316" i="29"/>
  <c r="U316" i="29"/>
  <c r="V316" i="29"/>
  <c r="Q316" i="29"/>
  <c r="Z316" i="29"/>
  <c r="AB291" i="29"/>
  <c r="Q291" i="29"/>
  <c r="Y291" i="29"/>
  <c r="AC291" i="29"/>
  <c r="T280" i="29"/>
  <c r="X280" i="29"/>
  <c r="AA280" i="29"/>
  <c r="S280" i="29"/>
  <c r="AB280" i="29"/>
  <c r="AC280" i="29"/>
  <c r="U280" i="29"/>
  <c r="X8" i="29"/>
  <c r="R8" i="29"/>
  <c r="AC8" i="29"/>
  <c r="S8" i="29"/>
  <c r="T8" i="29"/>
  <c r="U8" i="29"/>
  <c r="V8" i="29"/>
  <c r="Y8" i="29"/>
  <c r="AA8" i="29"/>
  <c r="AB8" i="29"/>
  <c r="X523" i="29"/>
  <c r="AB518" i="29"/>
  <c r="AB512" i="29"/>
  <c r="X493" i="29"/>
  <c r="X473" i="29"/>
  <c r="X459" i="29"/>
  <c r="Y420" i="29"/>
  <c r="U420" i="29"/>
  <c r="R415" i="29"/>
  <c r="V415" i="29"/>
  <c r="X415" i="29"/>
  <c r="Y415" i="29"/>
  <c r="Q415" i="29"/>
  <c r="S412" i="29"/>
  <c r="U412" i="29"/>
  <c r="V412" i="29"/>
  <c r="Z394" i="29"/>
  <c r="S373" i="29"/>
  <c r="AB373" i="29"/>
  <c r="V373" i="29"/>
  <c r="AC369" i="29"/>
  <c r="U349" i="29"/>
  <c r="S349" i="29"/>
  <c r="AC349" i="29"/>
  <c r="T349" i="29"/>
  <c r="V349" i="29"/>
  <c r="X349" i="29"/>
  <c r="Q349" i="29"/>
  <c r="AA349" i="29"/>
  <c r="R372" i="29"/>
  <c r="T372" i="29"/>
  <c r="Y372" i="29"/>
  <c r="AB372" i="29"/>
  <c r="T358" i="29"/>
  <c r="AC358" i="29"/>
  <c r="U358" i="29"/>
  <c r="V358" i="29"/>
  <c r="X358" i="29"/>
  <c r="R358" i="29"/>
  <c r="AA358" i="29"/>
  <c r="U273" i="29"/>
  <c r="S273" i="29"/>
  <c r="AC273" i="29"/>
  <c r="V273" i="29"/>
  <c r="Y273" i="29"/>
  <c r="R273" i="29"/>
  <c r="AB273" i="29"/>
  <c r="Z273" i="29"/>
  <c r="AA273" i="29"/>
  <c r="T273" i="29"/>
  <c r="AC217" i="29"/>
  <c r="V599" i="29"/>
  <c r="Y597" i="29"/>
  <c r="AB595" i="29"/>
  <c r="V584" i="29"/>
  <c r="Z583" i="29"/>
  <c r="AA578" i="29"/>
  <c r="V576" i="29"/>
  <c r="AA573" i="29"/>
  <c r="Z544" i="29"/>
  <c r="AC541" i="29"/>
  <c r="AB540" i="29"/>
  <c r="AB533" i="29"/>
  <c r="AB526" i="29"/>
  <c r="U523" i="29"/>
  <c r="X518" i="29"/>
  <c r="V512" i="29"/>
  <c r="U493" i="29"/>
  <c r="AA484" i="29"/>
  <c r="X481" i="29"/>
  <c r="U473" i="29"/>
  <c r="U459" i="29"/>
  <c r="AA453" i="29"/>
  <c r="S439" i="29"/>
  <c r="Y439" i="29"/>
  <c r="U378" i="29"/>
  <c r="V378" i="29"/>
  <c r="X378" i="29"/>
  <c r="S378" i="29"/>
  <c r="AB378" i="29"/>
  <c r="AA371" i="29"/>
  <c r="X371" i="29"/>
  <c r="Z369" i="29"/>
  <c r="S326" i="29"/>
  <c r="Q326" i="29"/>
  <c r="V326" i="29"/>
  <c r="Y326" i="29"/>
  <c r="Z326" i="29"/>
  <c r="AA316" i="29"/>
  <c r="X301" i="29"/>
  <c r="Q301" i="29"/>
  <c r="AC301" i="29"/>
  <c r="Y301" i="29"/>
  <c r="Z301" i="29"/>
  <c r="AA301" i="29"/>
  <c r="T301" i="29"/>
  <c r="U394" i="29"/>
  <c r="Q394" i="29"/>
  <c r="S394" i="29"/>
  <c r="T394" i="29"/>
  <c r="AB394" i="29"/>
  <c r="U392" i="29"/>
  <c r="S392" i="29"/>
  <c r="S217" i="29"/>
  <c r="R217" i="29"/>
  <c r="X217" i="29"/>
  <c r="Y217" i="29"/>
  <c r="Z217" i="29"/>
  <c r="Q217" i="29"/>
  <c r="AA217" i="29"/>
  <c r="U431" i="29"/>
  <c r="T396" i="29"/>
  <c r="V367" i="29"/>
  <c r="Y366" i="29"/>
  <c r="Y353" i="29"/>
  <c r="Y343" i="29"/>
  <c r="T335" i="29"/>
  <c r="AC328" i="29"/>
  <c r="T328" i="29"/>
  <c r="Y323" i="29"/>
  <c r="V311" i="29"/>
  <c r="U310" i="29"/>
  <c r="U307" i="29"/>
  <c r="V307" i="29"/>
  <c r="AA290" i="29"/>
  <c r="S290" i="29"/>
  <c r="Y262" i="29"/>
  <c r="AA262" i="29"/>
  <c r="Q262" i="29"/>
  <c r="U262" i="29"/>
  <c r="V260" i="29"/>
  <c r="S260" i="29"/>
  <c r="U260" i="29"/>
  <c r="Y260" i="29"/>
  <c r="R260" i="29"/>
  <c r="AC260" i="29"/>
  <c r="U241" i="29"/>
  <c r="S241" i="29"/>
  <c r="V238" i="29"/>
  <c r="T238" i="29"/>
  <c r="X238" i="29"/>
  <c r="AA238" i="29"/>
  <c r="S238" i="29"/>
  <c r="S195" i="29"/>
  <c r="T195" i="29"/>
  <c r="Y195" i="29"/>
  <c r="Z195" i="29"/>
  <c r="AA195" i="29"/>
  <c r="R195" i="29"/>
  <c r="S183" i="29"/>
  <c r="T183" i="29"/>
  <c r="X183" i="29"/>
  <c r="Y183" i="29"/>
  <c r="Z183" i="29"/>
  <c r="AA183" i="29"/>
  <c r="R183" i="29"/>
  <c r="S175" i="29"/>
  <c r="T175" i="29"/>
  <c r="X175" i="29"/>
  <c r="Y175" i="29"/>
  <c r="Z175" i="29"/>
  <c r="AA175" i="29"/>
  <c r="R175" i="29"/>
  <c r="R27" i="29"/>
  <c r="S27" i="29"/>
  <c r="AA27" i="29"/>
  <c r="S292" i="29"/>
  <c r="AB292" i="29"/>
  <c r="T292" i="29"/>
  <c r="U243" i="29"/>
  <c r="V243" i="29"/>
  <c r="Y243" i="29"/>
  <c r="Q243" i="29"/>
  <c r="AA243" i="29"/>
  <c r="T243" i="29"/>
  <c r="S161" i="29"/>
  <c r="Q161" i="29"/>
  <c r="Y161" i="29"/>
  <c r="T161" i="29"/>
  <c r="X161" i="29"/>
  <c r="Z161" i="29"/>
  <c r="AA161" i="29"/>
  <c r="AC161" i="29"/>
  <c r="R161" i="29"/>
  <c r="U52" i="29"/>
  <c r="Q52" i="29"/>
  <c r="AB52" i="29"/>
  <c r="R52" i="29"/>
  <c r="AC52" i="29"/>
  <c r="S52" i="29"/>
  <c r="T52" i="29"/>
  <c r="V52" i="29"/>
  <c r="Y52" i="29"/>
  <c r="Z52" i="29"/>
  <c r="V41" i="29"/>
  <c r="R41" i="29"/>
  <c r="S41" i="29"/>
  <c r="T41" i="29"/>
  <c r="U41" i="29"/>
  <c r="Y41" i="29"/>
  <c r="AA41" i="29"/>
  <c r="AB41" i="29"/>
  <c r="AC416" i="29"/>
  <c r="T416" i="29"/>
  <c r="V407" i="29"/>
  <c r="S395" i="29"/>
  <c r="V387" i="29"/>
  <c r="U351" i="29"/>
  <c r="R294" i="29"/>
  <c r="AA294" i="29"/>
  <c r="V294" i="29"/>
  <c r="X274" i="29"/>
  <c r="Q274" i="29"/>
  <c r="Z274" i="29"/>
  <c r="S274" i="29"/>
  <c r="AB274" i="29"/>
  <c r="V274" i="29"/>
  <c r="S270" i="29"/>
  <c r="R270" i="29"/>
  <c r="V270" i="29"/>
  <c r="Z270" i="29"/>
  <c r="Q270" i="29"/>
  <c r="V246" i="29"/>
  <c r="T246" i="29"/>
  <c r="X246" i="29"/>
  <c r="AA246" i="29"/>
  <c r="S246" i="29"/>
  <c r="U209" i="29"/>
  <c r="S209" i="29"/>
  <c r="AC209" i="29"/>
  <c r="V209" i="29"/>
  <c r="X209" i="29"/>
  <c r="Y209" i="29"/>
  <c r="R209" i="29"/>
  <c r="AB209" i="29"/>
  <c r="V196" i="29"/>
  <c r="S196" i="29"/>
  <c r="U196" i="29"/>
  <c r="X196" i="29"/>
  <c r="Y196" i="29"/>
  <c r="R196" i="29"/>
  <c r="AC196" i="29"/>
  <c r="Q103" i="29"/>
  <c r="T103" i="29"/>
  <c r="X103" i="29"/>
  <c r="AB103" i="29"/>
  <c r="AC103" i="29"/>
  <c r="Y103" i="29"/>
  <c r="Q61" i="29"/>
  <c r="T61" i="29"/>
  <c r="X61" i="29"/>
  <c r="AC61" i="29"/>
  <c r="Y61" i="29"/>
  <c r="Y431" i="29"/>
  <c r="AB416" i="29"/>
  <c r="S416" i="29"/>
  <c r="Z408" i="29"/>
  <c r="T407" i="29"/>
  <c r="AC395" i="29"/>
  <c r="Q395" i="29"/>
  <c r="R390" i="29"/>
  <c r="T387" i="29"/>
  <c r="AB367" i="29"/>
  <c r="AB366" i="29"/>
  <c r="AA357" i="29"/>
  <c r="Q357" i="29"/>
  <c r="Q354" i="29"/>
  <c r="T351" i="29"/>
  <c r="R344" i="29"/>
  <c r="AB336" i="29"/>
  <c r="S336" i="29"/>
  <c r="Y335" i="29"/>
  <c r="Q333" i="29"/>
  <c r="T330" i="29"/>
  <c r="X328" i="29"/>
  <c r="AC327" i="29"/>
  <c r="S327" i="29"/>
  <c r="S324" i="29"/>
  <c r="Q314" i="29"/>
  <c r="AA311" i="29"/>
  <c r="AC310" i="29"/>
  <c r="Y309" i="29"/>
  <c r="S307" i="29"/>
  <c r="Z294" i="29"/>
  <c r="U293" i="29"/>
  <c r="X293" i="29"/>
  <c r="R293" i="29"/>
  <c r="AB293" i="29"/>
  <c r="S289" i="29"/>
  <c r="V289" i="29"/>
  <c r="R279" i="29"/>
  <c r="T279" i="29"/>
  <c r="Y279" i="29"/>
  <c r="AC279" i="29"/>
  <c r="Q279" i="29"/>
  <c r="R266" i="29"/>
  <c r="AA266" i="29"/>
  <c r="T266" i="29"/>
  <c r="AC266" i="29"/>
  <c r="V266" i="29"/>
  <c r="Q266" i="29"/>
  <c r="Z266" i="29"/>
  <c r="Z262" i="29"/>
  <c r="AA260" i="29"/>
  <c r="S259" i="29"/>
  <c r="T259" i="29"/>
  <c r="Y259" i="29"/>
  <c r="AA259" i="29"/>
  <c r="R259" i="29"/>
  <c r="U248" i="29"/>
  <c r="R248" i="29"/>
  <c r="Y248" i="29"/>
  <c r="AC243" i="29"/>
  <c r="Y238" i="29"/>
  <c r="U228" i="29"/>
  <c r="R228" i="29"/>
  <c r="S228" i="29"/>
  <c r="Y228" i="29"/>
  <c r="AC195" i="29"/>
  <c r="V184" i="29"/>
  <c r="S184" i="29"/>
  <c r="T184" i="29"/>
  <c r="U184" i="29"/>
  <c r="X184" i="29"/>
  <c r="Y184" i="29"/>
  <c r="R184" i="29"/>
  <c r="AC184" i="29"/>
  <c r="V176" i="29"/>
  <c r="S176" i="29"/>
  <c r="T176" i="29"/>
  <c r="U176" i="29"/>
  <c r="X176" i="29"/>
  <c r="Y176" i="29"/>
  <c r="R176" i="29"/>
  <c r="AC176" i="29"/>
  <c r="U139" i="29"/>
  <c r="Y139" i="29"/>
  <c r="Q139" i="29"/>
  <c r="AA139" i="29"/>
  <c r="S139" i="29"/>
  <c r="AC139" i="29"/>
  <c r="T139" i="29"/>
  <c r="V139" i="29"/>
  <c r="X139" i="29"/>
  <c r="Z139" i="29"/>
  <c r="AB139" i="29"/>
  <c r="R139" i="29"/>
  <c r="S96" i="29"/>
  <c r="Z96" i="29"/>
  <c r="Q96" i="29"/>
  <c r="AC96" i="29"/>
  <c r="T96" i="29"/>
  <c r="V96" i="29"/>
  <c r="X96" i="29"/>
  <c r="Y96" i="29"/>
  <c r="AA96" i="29"/>
  <c r="R96" i="29"/>
  <c r="X431" i="29"/>
  <c r="Y418" i="29"/>
  <c r="AA416" i="29"/>
  <c r="S407" i="29"/>
  <c r="S387" i="29"/>
  <c r="Z367" i="29"/>
  <c r="AA366" i="29"/>
  <c r="AA336" i="29"/>
  <c r="X335" i="29"/>
  <c r="AB327" i="29"/>
  <c r="R327" i="29"/>
  <c r="Y315" i="29"/>
  <c r="AB310" i="29"/>
  <c r="X309" i="29"/>
  <c r="AC307" i="29"/>
  <c r="R307" i="29"/>
  <c r="Y294" i="29"/>
  <c r="AA293" i="29"/>
  <c r="AC292" i="29"/>
  <c r="AC274" i="29"/>
  <c r="V268" i="29"/>
  <c r="T268" i="29"/>
  <c r="X268" i="29"/>
  <c r="AA268" i="29"/>
  <c r="S268" i="29"/>
  <c r="S262" i="29"/>
  <c r="X260" i="29"/>
  <c r="AB243" i="29"/>
  <c r="Y241" i="29"/>
  <c r="U238" i="29"/>
  <c r="S225" i="29"/>
  <c r="T225" i="29"/>
  <c r="Y225" i="29"/>
  <c r="Z225" i="29"/>
  <c r="AA225" i="29"/>
  <c r="R225" i="29"/>
  <c r="S203" i="29"/>
  <c r="T203" i="29"/>
  <c r="Y203" i="29"/>
  <c r="Z203" i="29"/>
  <c r="AA203" i="29"/>
  <c r="R203" i="29"/>
  <c r="X195" i="29"/>
  <c r="AC183" i="29"/>
  <c r="AC175" i="29"/>
  <c r="R91" i="29"/>
  <c r="S91" i="29"/>
  <c r="AA91" i="29"/>
  <c r="AB91" i="29"/>
  <c r="U72" i="29"/>
  <c r="Q72" i="29"/>
  <c r="T72" i="29"/>
  <c r="Y72" i="29"/>
  <c r="Z72" i="29"/>
  <c r="AB72" i="29"/>
  <c r="V72" i="29"/>
  <c r="AC72" i="29"/>
  <c r="S72" i="29"/>
  <c r="T231" i="29"/>
  <c r="AB206" i="29"/>
  <c r="AB199" i="29"/>
  <c r="AB186" i="29"/>
  <c r="AB179" i="29"/>
  <c r="X168" i="29"/>
  <c r="U167" i="29"/>
  <c r="S167" i="29"/>
  <c r="Y167" i="29"/>
  <c r="U164" i="29"/>
  <c r="AB164" i="29"/>
  <c r="R164" i="29"/>
  <c r="V159" i="29"/>
  <c r="AC153" i="29"/>
  <c r="AA147" i="29"/>
  <c r="U122" i="29"/>
  <c r="Q122" i="29"/>
  <c r="T122" i="29"/>
  <c r="Y122" i="29"/>
  <c r="Z122" i="29"/>
  <c r="AB122" i="29"/>
  <c r="V117" i="29"/>
  <c r="U117" i="29"/>
  <c r="Y117" i="29"/>
  <c r="Q117" i="29"/>
  <c r="AA117" i="29"/>
  <c r="R117" i="29"/>
  <c r="AB117" i="29"/>
  <c r="S117" i="29"/>
  <c r="AC117" i="29"/>
  <c r="X112" i="29"/>
  <c r="AB112" i="29"/>
  <c r="S112" i="29"/>
  <c r="U112" i="29"/>
  <c r="V112" i="29"/>
  <c r="V83" i="29"/>
  <c r="R83" i="29"/>
  <c r="U83" i="29"/>
  <c r="AA83" i="29"/>
  <c r="AC83" i="29"/>
  <c r="R81" i="29"/>
  <c r="Q81" i="29"/>
  <c r="AB81" i="29"/>
  <c r="T81" i="29"/>
  <c r="X81" i="29"/>
  <c r="Y81" i="29"/>
  <c r="Z81" i="29"/>
  <c r="R77" i="29"/>
  <c r="S77" i="29"/>
  <c r="AA77" i="29"/>
  <c r="U74" i="29"/>
  <c r="Y74" i="29"/>
  <c r="Q74" i="29"/>
  <c r="AA74" i="29"/>
  <c r="S74" i="29"/>
  <c r="AC74" i="29"/>
  <c r="T74" i="29"/>
  <c r="V74" i="29"/>
  <c r="U64" i="29"/>
  <c r="Y64" i="29"/>
  <c r="S283" i="29"/>
  <c r="S282" i="29"/>
  <c r="AA269" i="29"/>
  <c r="AB265" i="29"/>
  <c r="R265" i="29"/>
  <c r="U244" i="29"/>
  <c r="U232" i="29"/>
  <c r="AA231" i="29"/>
  <c r="Q231" i="29"/>
  <c r="X218" i="29"/>
  <c r="S206" i="29"/>
  <c r="S199" i="29"/>
  <c r="S186" i="29"/>
  <c r="S179" i="29"/>
  <c r="AC168" i="29"/>
  <c r="T168" i="29"/>
  <c r="X167" i="29"/>
  <c r="V165" i="29"/>
  <c r="V160" i="29"/>
  <c r="R160" i="29"/>
  <c r="AA160" i="29"/>
  <c r="U157" i="29"/>
  <c r="Y157" i="29"/>
  <c r="V142" i="29"/>
  <c r="X142" i="29"/>
  <c r="AA142" i="29"/>
  <c r="R142" i="29"/>
  <c r="AC142" i="29"/>
  <c r="S142" i="29"/>
  <c r="T142" i="29"/>
  <c r="Y118" i="29"/>
  <c r="T100" i="29"/>
  <c r="Y100" i="29"/>
  <c r="Q100" i="29"/>
  <c r="AA100" i="29"/>
  <c r="S100" i="29"/>
  <c r="AC100" i="29"/>
  <c r="U100" i="29"/>
  <c r="V100" i="29"/>
  <c r="U80" i="29"/>
  <c r="Q80" i="29"/>
  <c r="T80" i="29"/>
  <c r="Z80" i="29"/>
  <c r="AB80" i="29"/>
  <c r="AC80" i="29"/>
  <c r="AB168" i="29"/>
  <c r="R168" i="29"/>
  <c r="U159" i="29"/>
  <c r="R159" i="29"/>
  <c r="AB159" i="29"/>
  <c r="X159" i="29"/>
  <c r="S153" i="29"/>
  <c r="Q153" i="29"/>
  <c r="T153" i="29"/>
  <c r="X153" i="29"/>
  <c r="Y153" i="29"/>
  <c r="S116" i="29"/>
  <c r="Z116" i="29"/>
  <c r="Q116" i="29"/>
  <c r="AC116" i="29"/>
  <c r="T116" i="29"/>
  <c r="V116" i="29"/>
  <c r="X116" i="29"/>
  <c r="V55" i="29"/>
  <c r="Y55" i="29"/>
  <c r="Z55" i="29"/>
  <c r="AA55" i="29"/>
  <c r="R55" i="29"/>
  <c r="AC55" i="29"/>
  <c r="S55" i="29"/>
  <c r="T55" i="29"/>
  <c r="X269" i="29"/>
  <c r="AB244" i="29"/>
  <c r="S244" i="29"/>
  <c r="AB242" i="29"/>
  <c r="AB232" i="29"/>
  <c r="S232" i="29"/>
  <c r="Y231" i="29"/>
  <c r="T218" i="29"/>
  <c r="AA168" i="29"/>
  <c r="Q168" i="29"/>
  <c r="T167" i="29"/>
  <c r="AA159" i="29"/>
  <c r="U147" i="29"/>
  <c r="R147" i="29"/>
  <c r="AB147" i="29"/>
  <c r="T147" i="29"/>
  <c r="V147" i="29"/>
  <c r="X147" i="29"/>
  <c r="AC122" i="29"/>
  <c r="Z117" i="29"/>
  <c r="V105" i="29"/>
  <c r="R105" i="29"/>
  <c r="U105" i="29"/>
  <c r="Y105" i="29"/>
  <c r="AA105" i="29"/>
  <c r="U102" i="29"/>
  <c r="Q102" i="29"/>
  <c r="T102" i="29"/>
  <c r="Z102" i="29"/>
  <c r="AB102" i="29"/>
  <c r="AC102" i="29"/>
  <c r="V97" i="29"/>
  <c r="AA97" i="29"/>
  <c r="R97" i="29"/>
  <c r="T97" i="29"/>
  <c r="U97" i="29"/>
  <c r="AA81" i="29"/>
  <c r="X70" i="29"/>
  <c r="S70" i="29"/>
  <c r="V70" i="29"/>
  <c r="AB70" i="29"/>
  <c r="Q113" i="29"/>
  <c r="Z113" i="29"/>
  <c r="R69" i="29"/>
  <c r="S69" i="29"/>
  <c r="AA69" i="29"/>
  <c r="V304" i="29"/>
  <c r="T285" i="29"/>
  <c r="Z283" i="29"/>
  <c r="AA282" i="29"/>
  <c r="R269" i="29"/>
  <c r="X265" i="29"/>
  <c r="T251" i="29"/>
  <c r="V249" i="29"/>
  <c r="X245" i="29"/>
  <c r="Z244" i="29"/>
  <c r="V242" i="29"/>
  <c r="X237" i="29"/>
  <c r="Z232" i="29"/>
  <c r="V231" i="29"/>
  <c r="V229" i="29"/>
  <c r="T223" i="29"/>
  <c r="AC218" i="29"/>
  <c r="R218" i="29"/>
  <c r="T189" i="29"/>
  <c r="T181" i="29"/>
  <c r="Y168" i="29"/>
  <c r="AC167" i="29"/>
  <c r="Q167" i="29"/>
  <c r="S164" i="29"/>
  <c r="U160" i="29"/>
  <c r="Y159" i="29"/>
  <c r="AC147" i="29"/>
  <c r="S122" i="29"/>
  <c r="T117" i="29"/>
  <c r="Y112" i="29"/>
  <c r="AB100" i="29"/>
  <c r="T83" i="29"/>
  <c r="S81" i="29"/>
  <c r="X78" i="29"/>
  <c r="S78" i="29"/>
  <c r="V78" i="29"/>
  <c r="AB78" i="29"/>
  <c r="R74" i="29"/>
  <c r="X64" i="29"/>
  <c r="R57" i="29"/>
  <c r="S57" i="29"/>
  <c r="Y57" i="29"/>
  <c r="R35" i="29"/>
  <c r="Y35" i="29"/>
  <c r="AB35" i="29"/>
  <c r="U162" i="29"/>
  <c r="Z158" i="29"/>
  <c r="U154" i="29"/>
  <c r="AA148" i="29"/>
  <c r="R148" i="29"/>
  <c r="AB145" i="29"/>
  <c r="X141" i="29"/>
  <c r="Z140" i="29"/>
  <c r="Q140" i="29"/>
  <c r="V138" i="29"/>
  <c r="U134" i="29"/>
  <c r="Q124" i="29"/>
  <c r="V123" i="29"/>
  <c r="Q114" i="29"/>
  <c r="Q101" i="29"/>
  <c r="Q94" i="29"/>
  <c r="AC82" i="29"/>
  <c r="Z75" i="29"/>
  <c r="Q75" i="29"/>
  <c r="AA73" i="29"/>
  <c r="Q62" i="29"/>
  <c r="T60" i="29"/>
  <c r="AA58" i="29"/>
  <c r="R58" i="29"/>
  <c r="R54" i="29"/>
  <c r="V53" i="29"/>
  <c r="AA40" i="29"/>
  <c r="S38" i="29"/>
  <c r="V36" i="29"/>
  <c r="X32" i="29"/>
  <c r="V31" i="29"/>
  <c r="Y30" i="29"/>
  <c r="U28" i="29"/>
  <c r="Y22" i="29"/>
  <c r="Y21" i="29"/>
  <c r="Z20" i="29"/>
  <c r="Z18" i="29"/>
  <c r="Y17" i="29"/>
  <c r="U16" i="29"/>
  <c r="V13" i="29"/>
  <c r="Z12" i="29"/>
  <c r="AA7" i="29"/>
  <c r="U123" i="29"/>
  <c r="AB120" i="29"/>
  <c r="Z73" i="29"/>
  <c r="AB60" i="29"/>
  <c r="Z58" i="29"/>
  <c r="Q58" i="29"/>
  <c r="Q54" i="29"/>
  <c r="U53" i="29"/>
  <c r="Z40" i="29"/>
  <c r="AA39" i="29"/>
  <c r="AC38" i="29"/>
  <c r="R38" i="29"/>
  <c r="U36" i="29"/>
  <c r="T33" i="29"/>
  <c r="R32" i="29"/>
  <c r="U31" i="29"/>
  <c r="T30" i="29"/>
  <c r="T28" i="29"/>
  <c r="X22" i="29"/>
  <c r="V21" i="29"/>
  <c r="Y20" i="29"/>
  <c r="V19" i="29"/>
  <c r="Y18" i="29"/>
  <c r="V17" i="29"/>
  <c r="T16" i="29"/>
  <c r="U13" i="29"/>
  <c r="Y12" i="29"/>
  <c r="X11" i="29"/>
  <c r="AA10" i="29"/>
  <c r="Z9" i="29"/>
  <c r="Y7" i="29"/>
  <c r="X140" i="29"/>
  <c r="AB137" i="29"/>
  <c r="AA124" i="29"/>
  <c r="AC123" i="29"/>
  <c r="T123" i="29"/>
  <c r="Y120" i="29"/>
  <c r="AB114" i="29"/>
  <c r="Y73" i="29"/>
  <c r="Y40" i="29"/>
  <c r="Y39" i="29"/>
  <c r="AB38" i="29"/>
  <c r="Q38" i="29"/>
  <c r="T36" i="29"/>
  <c r="S33" i="29"/>
  <c r="Q32" i="29"/>
  <c r="T31" i="29"/>
  <c r="S30" i="29"/>
  <c r="AC28" i="29"/>
  <c r="S28" i="29"/>
  <c r="U21" i="29"/>
  <c r="X20" i="29"/>
  <c r="U19" i="29"/>
  <c r="T18" i="29"/>
  <c r="S16" i="29"/>
  <c r="T13" i="29"/>
  <c r="X12" i="29"/>
  <c r="V11" i="29"/>
  <c r="Z10" i="29"/>
  <c r="Y9" i="29"/>
  <c r="R20" i="29"/>
  <c r="R12" i="29"/>
  <c r="V9" i="29"/>
  <c r="V137" i="29"/>
  <c r="X125" i="29"/>
  <c r="Y124" i="29"/>
  <c r="AA123" i="29"/>
  <c r="U120" i="29"/>
  <c r="V115" i="29"/>
  <c r="Y114" i="29"/>
  <c r="V104" i="29"/>
  <c r="V95" i="29"/>
  <c r="Y94" i="29"/>
  <c r="Y92" i="29"/>
  <c r="V73" i="29"/>
  <c r="Y63" i="29"/>
  <c r="Y62" i="29"/>
  <c r="AA54" i="29"/>
  <c r="R40" i="29"/>
  <c r="Z38" i="29"/>
  <c r="AC31" i="29"/>
  <c r="AC30" i="29"/>
  <c r="Q30" i="29"/>
  <c r="AA28" i="29"/>
  <c r="AC21" i="29"/>
  <c r="S21" i="29"/>
  <c r="Q20" i="29"/>
  <c r="R18" i="29"/>
  <c r="AC16" i="29"/>
  <c r="AB15" i="29"/>
  <c r="AB13" i="29"/>
  <c r="R13" i="29"/>
  <c r="Q12" i="29"/>
  <c r="Y38" i="29"/>
  <c r="AA32" i="29"/>
  <c r="AB31" i="29"/>
  <c r="Y28" i="29"/>
  <c r="X38" i="29"/>
  <c r="Z32" i="29"/>
  <c r="Y31" i="29"/>
  <c r="AA30" i="29"/>
  <c r="X28" i="29"/>
  <c r="Y16" i="29"/>
  <c r="R10" i="29"/>
  <c r="AA2898" i="29"/>
  <c r="R2898" i="29"/>
  <c r="X2897" i="29"/>
  <c r="AC2896" i="29"/>
  <c r="T2896" i="29"/>
  <c r="Z2895" i="29"/>
  <c r="U2894" i="29"/>
  <c r="X2893" i="29"/>
  <c r="V2892" i="29"/>
  <c r="X2892" i="29"/>
  <c r="T2888" i="29"/>
  <c r="T2886" i="29"/>
  <c r="AC2886" i="29"/>
  <c r="U2886" i="29"/>
  <c r="T2884" i="29"/>
  <c r="X2883" i="29"/>
  <c r="Z2877" i="29"/>
  <c r="R2876" i="29"/>
  <c r="AA2876" i="29"/>
  <c r="S2876" i="29"/>
  <c r="AB2876" i="29"/>
  <c r="Y2874" i="29"/>
  <c r="AB2873" i="29"/>
  <c r="AC2872" i="29"/>
  <c r="R2872" i="29"/>
  <c r="U2871" i="29"/>
  <c r="S2869" i="29"/>
  <c r="V2868" i="29"/>
  <c r="R2866" i="29"/>
  <c r="U2865" i="29"/>
  <c r="Y2864" i="29"/>
  <c r="Z2863" i="29"/>
  <c r="AB2855" i="29"/>
  <c r="T2854" i="29"/>
  <c r="T2852" i="29"/>
  <c r="AC2852" i="29"/>
  <c r="U2852" i="29"/>
  <c r="T2850" i="29"/>
  <c r="X2849" i="29"/>
  <c r="X2847" i="29"/>
  <c r="Y2846" i="29"/>
  <c r="V2844" i="29"/>
  <c r="X2843" i="29"/>
  <c r="V2842" i="29"/>
  <c r="X2842" i="29"/>
  <c r="S2835" i="29"/>
  <c r="V2834" i="29"/>
  <c r="R2832" i="29"/>
  <c r="U2831" i="29"/>
  <c r="Y2830" i="29"/>
  <c r="Z2829" i="29"/>
  <c r="Z2827" i="29"/>
  <c r="R2826" i="29"/>
  <c r="AA2826" i="29"/>
  <c r="S2826" i="29"/>
  <c r="AB2826" i="29"/>
  <c r="Y2824" i="29"/>
  <c r="AB2823" i="29"/>
  <c r="AC2822" i="29"/>
  <c r="R2822" i="29"/>
  <c r="U2821" i="29"/>
  <c r="X2813" i="29"/>
  <c r="Y2812" i="29"/>
  <c r="V2810" i="29"/>
  <c r="X2809" i="29"/>
  <c r="V2808" i="29"/>
  <c r="X2808" i="29"/>
  <c r="U2805" i="29"/>
  <c r="V2805" i="29"/>
  <c r="Z2802" i="29"/>
  <c r="Q2801" i="29"/>
  <c r="Z2801" i="29"/>
  <c r="R2801" i="29"/>
  <c r="AA2801" i="29"/>
  <c r="S2800" i="29"/>
  <c r="V2799" i="29"/>
  <c r="T2793" i="29"/>
  <c r="X2792" i="29"/>
  <c r="S2790" i="29"/>
  <c r="V2789" i="29"/>
  <c r="Z2788" i="29"/>
  <c r="S2787" i="29"/>
  <c r="AB2787" i="29"/>
  <c r="T2787" i="29"/>
  <c r="AC2787" i="29"/>
  <c r="U2785" i="29"/>
  <c r="V2785" i="29"/>
  <c r="Z2782" i="29"/>
  <c r="Q2781" i="29"/>
  <c r="Z2781" i="29"/>
  <c r="R2781" i="29"/>
  <c r="AA2781" i="29"/>
  <c r="S2780" i="29"/>
  <c r="V2779" i="29"/>
  <c r="Y2771" i="29"/>
  <c r="Z2770" i="29"/>
  <c r="X2768" i="29"/>
  <c r="Y2767" i="29"/>
  <c r="AB2766" i="29"/>
  <c r="R2765" i="29"/>
  <c r="AC2763" i="29"/>
  <c r="R2763" i="29"/>
  <c r="U2762" i="29"/>
  <c r="AB2760" i="29"/>
  <c r="T2759" i="29"/>
  <c r="U2758" i="29"/>
  <c r="Y2757" i="29"/>
  <c r="U2751" i="29"/>
  <c r="V2751" i="29"/>
  <c r="Z2748" i="29"/>
  <c r="Q2747" i="29"/>
  <c r="Z2747" i="29"/>
  <c r="R2747" i="29"/>
  <c r="AA2747" i="29"/>
  <c r="V2745" i="29"/>
  <c r="T2743" i="29"/>
  <c r="X2742" i="29"/>
  <c r="V2739" i="29"/>
  <c r="Z2738" i="29"/>
  <c r="S2737" i="29"/>
  <c r="AB2737" i="29"/>
  <c r="T2737" i="29"/>
  <c r="AC2737" i="29"/>
  <c r="Y2725" i="29"/>
  <c r="T2717" i="29"/>
  <c r="AC2717" i="29"/>
  <c r="U2717" i="29"/>
  <c r="V2717" i="29"/>
  <c r="Q2717" i="29"/>
  <c r="Z2717" i="29"/>
  <c r="R2717" i="29"/>
  <c r="AA2717" i="29"/>
  <c r="Z2898" i="29"/>
  <c r="Q2898" i="29"/>
  <c r="V2897" i="29"/>
  <c r="AB2896" i="29"/>
  <c r="S2896" i="29"/>
  <c r="S2894" i="29"/>
  <c r="V2893" i="29"/>
  <c r="S2891" i="29"/>
  <c r="AB2891" i="29"/>
  <c r="T2891" i="29"/>
  <c r="AC2891" i="29"/>
  <c r="U2889" i="29"/>
  <c r="V2889" i="29"/>
  <c r="Q2885" i="29"/>
  <c r="Z2885" i="29"/>
  <c r="R2885" i="29"/>
  <c r="AA2885" i="29"/>
  <c r="S2884" i="29"/>
  <c r="V2883" i="29"/>
  <c r="Y2877" i="29"/>
  <c r="Z2876" i="29"/>
  <c r="Y2873" i="29"/>
  <c r="AB2872" i="29"/>
  <c r="R2871" i="29"/>
  <c r="AC2869" i="29"/>
  <c r="R2869" i="29"/>
  <c r="U2868" i="29"/>
  <c r="AB2866" i="29"/>
  <c r="T2865" i="29"/>
  <c r="Y2863" i="29"/>
  <c r="U2855" i="29"/>
  <c r="V2855" i="29"/>
  <c r="Q2851" i="29"/>
  <c r="Z2851" i="29"/>
  <c r="R2851" i="29"/>
  <c r="AA2851" i="29"/>
  <c r="S2850" i="29"/>
  <c r="V2849" i="29"/>
  <c r="T2847" i="29"/>
  <c r="X2846" i="29"/>
  <c r="S2844" i="29"/>
  <c r="V2843" i="29"/>
  <c r="S2841" i="29"/>
  <c r="AB2841" i="29"/>
  <c r="T2841" i="29"/>
  <c r="AC2841" i="29"/>
  <c r="AC2835" i="29"/>
  <c r="R2835" i="29"/>
  <c r="U2834" i="29"/>
  <c r="AB2832" i="29"/>
  <c r="T2831" i="29"/>
  <c r="U2830" i="29"/>
  <c r="Y2829" i="29"/>
  <c r="Y2827" i="29"/>
  <c r="Y2823" i="29"/>
  <c r="AB2822" i="29"/>
  <c r="R2821" i="29"/>
  <c r="T2813" i="29"/>
  <c r="S2810" i="29"/>
  <c r="V2809" i="29"/>
  <c r="S2807" i="29"/>
  <c r="AB2807" i="29"/>
  <c r="T2807" i="29"/>
  <c r="AC2807" i="29"/>
  <c r="R2804" i="29"/>
  <c r="AA2804" i="29"/>
  <c r="S2804" i="29"/>
  <c r="AB2804" i="29"/>
  <c r="Y2802" i="29"/>
  <c r="AC2800" i="29"/>
  <c r="R2800" i="29"/>
  <c r="U2799" i="29"/>
  <c r="S2793" i="29"/>
  <c r="V2792" i="29"/>
  <c r="U2789" i="29"/>
  <c r="Y2788" i="29"/>
  <c r="R2784" i="29"/>
  <c r="AA2784" i="29"/>
  <c r="S2784" i="29"/>
  <c r="AB2784" i="29"/>
  <c r="Y2782" i="29"/>
  <c r="AC2780" i="29"/>
  <c r="U2779" i="29"/>
  <c r="X2771" i="29"/>
  <c r="Y2770" i="29"/>
  <c r="V2768" i="29"/>
  <c r="X2767" i="29"/>
  <c r="V2766" i="29"/>
  <c r="X2766" i="29"/>
  <c r="AB2763" i="29"/>
  <c r="T2760" i="29"/>
  <c r="AC2760" i="29"/>
  <c r="U2760" i="29"/>
  <c r="T2758" i="29"/>
  <c r="X2757" i="29"/>
  <c r="R2750" i="29"/>
  <c r="AA2750" i="29"/>
  <c r="S2750" i="29"/>
  <c r="AB2750" i="29"/>
  <c r="Y2748" i="29"/>
  <c r="U2745" i="29"/>
  <c r="S2743" i="29"/>
  <c r="V2742" i="29"/>
  <c r="U2739" i="29"/>
  <c r="Y2738" i="29"/>
  <c r="U2728" i="29"/>
  <c r="R2728" i="29"/>
  <c r="AA2728" i="29"/>
  <c r="S2728" i="29"/>
  <c r="AB2728" i="29"/>
  <c r="Q2724" i="29"/>
  <c r="Z2724" i="29"/>
  <c r="R2724" i="29"/>
  <c r="AA2724" i="29"/>
  <c r="S2724" i="29"/>
  <c r="AB2724" i="29"/>
  <c r="V2724" i="29"/>
  <c r="X2724" i="29"/>
  <c r="AC2720" i="29"/>
  <c r="AC2716" i="29"/>
  <c r="U2897" i="29"/>
  <c r="AA2896" i="29"/>
  <c r="R2896" i="29"/>
  <c r="AB2894" i="29"/>
  <c r="R2894" i="29"/>
  <c r="U2893" i="29"/>
  <c r="R2888" i="29"/>
  <c r="AA2888" i="29"/>
  <c r="S2888" i="29"/>
  <c r="AB2888" i="29"/>
  <c r="AC2884" i="29"/>
  <c r="R2884" i="29"/>
  <c r="U2883" i="29"/>
  <c r="X2877" i="29"/>
  <c r="X2873" i="29"/>
  <c r="V2872" i="29"/>
  <c r="X2872" i="29"/>
  <c r="AB2869" i="29"/>
  <c r="T2868" i="29"/>
  <c r="T2866" i="29"/>
  <c r="AC2866" i="29"/>
  <c r="U2866" i="29"/>
  <c r="X2863" i="29"/>
  <c r="R2854" i="29"/>
  <c r="AA2854" i="29"/>
  <c r="S2854" i="29"/>
  <c r="AB2854" i="29"/>
  <c r="AC2850" i="29"/>
  <c r="R2850" i="29"/>
  <c r="U2849" i="29"/>
  <c r="S2847" i="29"/>
  <c r="R2844" i="29"/>
  <c r="U2843" i="29"/>
  <c r="AB2835" i="29"/>
  <c r="T2834" i="29"/>
  <c r="T2832" i="29"/>
  <c r="AC2832" i="29"/>
  <c r="U2832" i="29"/>
  <c r="X2829" i="29"/>
  <c r="X2827" i="29"/>
  <c r="X2823" i="29"/>
  <c r="V2822" i="29"/>
  <c r="X2822" i="29"/>
  <c r="S2813" i="29"/>
  <c r="R2810" i="29"/>
  <c r="U2809" i="29"/>
  <c r="X2802" i="29"/>
  <c r="AB2800" i="29"/>
  <c r="R2799" i="29"/>
  <c r="U2792" i="29"/>
  <c r="U2788" i="29"/>
  <c r="X2782" i="29"/>
  <c r="X2770" i="29"/>
  <c r="S2768" i="29"/>
  <c r="S2765" i="29"/>
  <c r="AB2765" i="29"/>
  <c r="T2765" i="29"/>
  <c r="AC2765" i="29"/>
  <c r="U2763" i="29"/>
  <c r="V2763" i="29"/>
  <c r="Q2759" i="29"/>
  <c r="Z2759" i="29"/>
  <c r="R2759" i="29"/>
  <c r="AA2759" i="29"/>
  <c r="S2758" i="29"/>
  <c r="V2757" i="29"/>
  <c r="X2748" i="29"/>
  <c r="U2742" i="29"/>
  <c r="U2738" i="29"/>
  <c r="Y2716" i="29"/>
  <c r="AC2897" i="29"/>
  <c r="T2897" i="29"/>
  <c r="Z2896" i="29"/>
  <c r="Q2896" i="29"/>
  <c r="AA2894" i="29"/>
  <c r="R2883" i="29"/>
  <c r="T2877" i="29"/>
  <c r="V2873" i="29"/>
  <c r="S2871" i="29"/>
  <c r="AB2871" i="29"/>
  <c r="T2871" i="29"/>
  <c r="AC2871" i="29"/>
  <c r="U2869" i="29"/>
  <c r="V2869" i="29"/>
  <c r="Q2865" i="29"/>
  <c r="Z2865" i="29"/>
  <c r="R2865" i="29"/>
  <c r="AA2865" i="29"/>
  <c r="V2863" i="29"/>
  <c r="AB2850" i="29"/>
  <c r="R2849" i="29"/>
  <c r="AC2847" i="29"/>
  <c r="R2847" i="29"/>
  <c r="AB2844" i="29"/>
  <c r="T2843" i="29"/>
  <c r="U2835" i="29"/>
  <c r="V2835" i="29"/>
  <c r="Q2831" i="29"/>
  <c r="Z2831" i="29"/>
  <c r="R2831" i="29"/>
  <c r="AA2831" i="29"/>
  <c r="V2829" i="29"/>
  <c r="T2827" i="29"/>
  <c r="V2823" i="29"/>
  <c r="S2821" i="29"/>
  <c r="AB2821" i="29"/>
  <c r="T2821" i="29"/>
  <c r="AC2821" i="29"/>
  <c r="AC2813" i="29"/>
  <c r="R2813" i="29"/>
  <c r="AB2810" i="29"/>
  <c r="T2809" i="29"/>
  <c r="V2802" i="29"/>
  <c r="V2800" i="29"/>
  <c r="X2800" i="29"/>
  <c r="AB2793" i="29"/>
  <c r="T2792" i="29"/>
  <c r="T2790" i="29"/>
  <c r="AC2790" i="29"/>
  <c r="U2790" i="29"/>
  <c r="T2788" i="29"/>
  <c r="V2782" i="29"/>
  <c r="V2780" i="29"/>
  <c r="X2780" i="29"/>
  <c r="S2771" i="29"/>
  <c r="V2770" i="29"/>
  <c r="R2768" i="29"/>
  <c r="U2767" i="29"/>
  <c r="Z2765" i="29"/>
  <c r="Z2763" i="29"/>
  <c r="R2762" i="29"/>
  <c r="AA2762" i="29"/>
  <c r="S2762" i="29"/>
  <c r="AB2762" i="29"/>
  <c r="AB2759" i="29"/>
  <c r="AC2758" i="29"/>
  <c r="R2758" i="29"/>
  <c r="U2757" i="29"/>
  <c r="Y2750" i="29"/>
  <c r="V2748" i="29"/>
  <c r="V2746" i="29"/>
  <c r="X2746" i="29"/>
  <c r="AB2743" i="29"/>
  <c r="T2742" i="29"/>
  <c r="T2740" i="29"/>
  <c r="AC2740" i="29"/>
  <c r="U2740" i="29"/>
  <c r="T2738" i="29"/>
  <c r="Z2728" i="29"/>
  <c r="Y2720" i="29"/>
  <c r="U2716" i="29"/>
  <c r="AB2897" i="29"/>
  <c r="S2897" i="29"/>
  <c r="T2894" i="29"/>
  <c r="AC2894" i="29"/>
  <c r="V2884" i="29"/>
  <c r="X2884" i="29"/>
  <c r="S2877" i="29"/>
  <c r="U2873" i="29"/>
  <c r="R2868" i="29"/>
  <c r="AA2868" i="29"/>
  <c r="S2868" i="29"/>
  <c r="AB2868" i="29"/>
  <c r="U2863" i="29"/>
  <c r="V2850" i="29"/>
  <c r="X2850" i="29"/>
  <c r="AB2847" i="29"/>
  <c r="T2844" i="29"/>
  <c r="AC2844" i="29"/>
  <c r="U2844" i="29"/>
  <c r="R2834" i="29"/>
  <c r="AA2834" i="29"/>
  <c r="S2834" i="29"/>
  <c r="AB2834" i="29"/>
  <c r="AB2831" i="29"/>
  <c r="U2829" i="29"/>
  <c r="S2827" i="29"/>
  <c r="U2823" i="29"/>
  <c r="AB2813" i="29"/>
  <c r="T2810" i="29"/>
  <c r="AC2810" i="29"/>
  <c r="U2810" i="29"/>
  <c r="S2802" i="29"/>
  <c r="S2799" i="29"/>
  <c r="AB2799" i="29"/>
  <c r="T2799" i="29"/>
  <c r="AC2799" i="29"/>
  <c r="U2793" i="29"/>
  <c r="V2793" i="29"/>
  <c r="Z2790" i="29"/>
  <c r="Q2789" i="29"/>
  <c r="Z2789" i="29"/>
  <c r="R2789" i="29"/>
  <c r="AA2789" i="29"/>
  <c r="S2788" i="29"/>
  <c r="S2782" i="29"/>
  <c r="S2779" i="29"/>
  <c r="AB2779" i="29"/>
  <c r="T2779" i="29"/>
  <c r="AC2779" i="29"/>
  <c r="AC2771" i="29"/>
  <c r="U2770" i="29"/>
  <c r="AB2768" i="29"/>
  <c r="Y2765" i="29"/>
  <c r="Y2763" i="29"/>
  <c r="Y2759" i="29"/>
  <c r="AB2758" i="29"/>
  <c r="S2748" i="29"/>
  <c r="S2745" i="29"/>
  <c r="AB2745" i="29"/>
  <c r="T2745" i="29"/>
  <c r="AC2745" i="29"/>
  <c r="U2743" i="29"/>
  <c r="V2743" i="29"/>
  <c r="Q2739" i="29"/>
  <c r="Z2739" i="29"/>
  <c r="R2739" i="29"/>
  <c r="AA2739" i="29"/>
  <c r="S2738" i="29"/>
  <c r="Y2728" i="29"/>
  <c r="T2725" i="29"/>
  <c r="AC2725" i="29"/>
  <c r="U2725" i="29"/>
  <c r="Q2725" i="29"/>
  <c r="Z2725" i="29"/>
  <c r="R2725" i="29"/>
  <c r="AA2725" i="29"/>
  <c r="AA2897" i="29"/>
  <c r="R2897" i="29"/>
  <c r="X2896" i="29"/>
  <c r="Y2894" i="29"/>
  <c r="Q2893" i="29"/>
  <c r="Z2893" i="29"/>
  <c r="R2893" i="29"/>
  <c r="AA2893" i="29"/>
  <c r="S2883" i="29"/>
  <c r="AB2883" i="29"/>
  <c r="T2883" i="29"/>
  <c r="AC2883" i="29"/>
  <c r="AC2877" i="29"/>
  <c r="R2877" i="29"/>
  <c r="T2873" i="29"/>
  <c r="Y2871" i="29"/>
  <c r="Z2868" i="29"/>
  <c r="R2863" i="29"/>
  <c r="S2849" i="29"/>
  <c r="AB2849" i="29"/>
  <c r="T2849" i="29"/>
  <c r="AC2849" i="29"/>
  <c r="U2847" i="29"/>
  <c r="V2847" i="29"/>
  <c r="Q2843" i="29"/>
  <c r="Z2843" i="29"/>
  <c r="R2843" i="29"/>
  <c r="AA2843" i="29"/>
  <c r="Z2834" i="29"/>
  <c r="R2829" i="29"/>
  <c r="AC2827" i="29"/>
  <c r="R2827" i="29"/>
  <c r="T2823" i="29"/>
  <c r="U2813" i="29"/>
  <c r="V2813" i="29"/>
  <c r="Q2809" i="29"/>
  <c r="Z2809" i="29"/>
  <c r="R2809" i="29"/>
  <c r="AA2809" i="29"/>
  <c r="R2802" i="29"/>
  <c r="R2792" i="29"/>
  <c r="AA2792" i="29"/>
  <c r="S2792" i="29"/>
  <c r="AB2792" i="29"/>
  <c r="AC2788" i="29"/>
  <c r="R2788" i="29"/>
  <c r="R2782" i="29"/>
  <c r="T2770" i="29"/>
  <c r="T2768" i="29"/>
  <c r="AC2768" i="29"/>
  <c r="U2768" i="29"/>
  <c r="X2765" i="29"/>
  <c r="V2758" i="29"/>
  <c r="X2758" i="29"/>
  <c r="R2748" i="29"/>
  <c r="R2742" i="29"/>
  <c r="AA2742" i="29"/>
  <c r="S2742" i="29"/>
  <c r="AB2742" i="29"/>
  <c r="AC2738" i="29"/>
  <c r="R2738" i="29"/>
  <c r="Q2716" i="29"/>
  <c r="Z2716" i="29"/>
  <c r="R2716" i="29"/>
  <c r="AA2716" i="29"/>
  <c r="S2716" i="29"/>
  <c r="AB2716" i="29"/>
  <c r="V2716" i="29"/>
  <c r="X2716" i="29"/>
  <c r="AC2898" i="29"/>
  <c r="Z2897" i="29"/>
  <c r="X2894" i="29"/>
  <c r="AB2893" i="29"/>
  <c r="V2888" i="29"/>
  <c r="Y2884" i="29"/>
  <c r="Z2883" i="29"/>
  <c r="AB2877" i="29"/>
  <c r="T2874" i="29"/>
  <c r="AC2874" i="29"/>
  <c r="U2874" i="29"/>
  <c r="T2872" i="29"/>
  <c r="X2871" i="29"/>
  <c r="X2869" i="29"/>
  <c r="Y2868" i="29"/>
  <c r="V2866" i="29"/>
  <c r="X2865" i="29"/>
  <c r="V2864" i="29"/>
  <c r="X2864" i="29"/>
  <c r="Y2850" i="29"/>
  <c r="Z2849" i="29"/>
  <c r="Z2847" i="29"/>
  <c r="R2846" i="29"/>
  <c r="AA2846" i="29"/>
  <c r="S2846" i="29"/>
  <c r="AB2846" i="29"/>
  <c r="Y2844" i="29"/>
  <c r="AB2843" i="29"/>
  <c r="X2835" i="29"/>
  <c r="Y2834" i="29"/>
  <c r="V2832" i="29"/>
  <c r="X2831" i="29"/>
  <c r="V2830" i="29"/>
  <c r="X2830" i="29"/>
  <c r="AB2827" i="29"/>
  <c r="T2824" i="29"/>
  <c r="AC2824" i="29"/>
  <c r="U2824" i="29"/>
  <c r="T2822" i="29"/>
  <c r="X2821" i="29"/>
  <c r="Z2813" i="29"/>
  <c r="R2812" i="29"/>
  <c r="AA2812" i="29"/>
  <c r="S2812" i="29"/>
  <c r="AB2812" i="29"/>
  <c r="Y2810" i="29"/>
  <c r="AB2809" i="29"/>
  <c r="AB2802" i="29"/>
  <c r="U2800" i="29"/>
  <c r="Y2799" i="29"/>
  <c r="Y2793" i="29"/>
  <c r="Z2792" i="29"/>
  <c r="AB2788" i="29"/>
  <c r="AB2782" i="29"/>
  <c r="U2771" i="29"/>
  <c r="V2771" i="29"/>
  <c r="Z2768" i="29"/>
  <c r="Q2767" i="29"/>
  <c r="Z2767" i="29"/>
  <c r="R2767" i="29"/>
  <c r="AA2767" i="29"/>
  <c r="V2765" i="29"/>
  <c r="T2763" i="29"/>
  <c r="V2759" i="29"/>
  <c r="Z2758" i="29"/>
  <c r="S2757" i="29"/>
  <c r="AB2757" i="29"/>
  <c r="T2757" i="29"/>
  <c r="AC2757" i="29"/>
  <c r="AB2748" i="29"/>
  <c r="Z2742" i="29"/>
  <c r="AB2738" i="29"/>
  <c r="U2720" i="29"/>
  <c r="V2720" i="29"/>
  <c r="X2720" i="29"/>
  <c r="R2720" i="29"/>
  <c r="AA2720" i="29"/>
  <c r="S2720" i="29"/>
  <c r="AB2720" i="29"/>
  <c r="U2877" i="29"/>
  <c r="V2877" i="29"/>
  <c r="Q2873" i="29"/>
  <c r="Z2873" i="29"/>
  <c r="R2873" i="29"/>
  <c r="AA2873" i="29"/>
  <c r="S2863" i="29"/>
  <c r="AB2863" i="29"/>
  <c r="T2863" i="29"/>
  <c r="AC2863" i="29"/>
  <c r="S2829" i="29"/>
  <c r="AB2829" i="29"/>
  <c r="T2829" i="29"/>
  <c r="AC2829" i="29"/>
  <c r="U2827" i="29"/>
  <c r="V2827" i="29"/>
  <c r="Q2823" i="29"/>
  <c r="Z2823" i="29"/>
  <c r="R2823" i="29"/>
  <c r="AA2823" i="29"/>
  <c r="T2802" i="29"/>
  <c r="AC2802" i="29"/>
  <c r="U2802" i="29"/>
  <c r="V2788" i="29"/>
  <c r="X2788" i="29"/>
  <c r="T2782" i="29"/>
  <c r="AC2782" i="29"/>
  <c r="U2782" i="29"/>
  <c r="R2770" i="29"/>
  <c r="AA2770" i="29"/>
  <c r="S2770" i="29"/>
  <c r="AB2770" i="29"/>
  <c r="T2748" i="29"/>
  <c r="AC2748" i="29"/>
  <c r="U2748" i="29"/>
  <c r="V2738" i="29"/>
  <c r="X2738" i="29"/>
  <c r="T2728" i="29"/>
  <c r="AB2725" i="29"/>
  <c r="U2724" i="29"/>
  <c r="S2705" i="29"/>
  <c r="AB2705" i="29"/>
  <c r="T2705" i="29"/>
  <c r="AC2705" i="29"/>
  <c r="U2705" i="29"/>
  <c r="V2705" i="29"/>
  <c r="X2705" i="29"/>
  <c r="Q2705" i="29"/>
  <c r="Z2705" i="29"/>
  <c r="R2705" i="29"/>
  <c r="AA2705" i="29"/>
  <c r="Z2794" i="29"/>
  <c r="V2729" i="29"/>
  <c r="U2726" i="29"/>
  <c r="AC2723" i="29"/>
  <c r="T2723" i="29"/>
  <c r="V2721" i="29"/>
  <c r="U2718" i="29"/>
  <c r="AC2715" i="29"/>
  <c r="T2715" i="29"/>
  <c r="V2709" i="29"/>
  <c r="AB2708" i="29"/>
  <c r="S2708" i="29"/>
  <c r="U2706" i="29"/>
  <c r="X2704" i="29"/>
  <c r="AC2703" i="29"/>
  <c r="T2703" i="29"/>
  <c r="V2701" i="29"/>
  <c r="AB2700" i="29"/>
  <c r="S2700" i="29"/>
  <c r="U2698" i="29"/>
  <c r="AA2697" i="29"/>
  <c r="R2697" i="29"/>
  <c r="X2696" i="29"/>
  <c r="AC2695" i="29"/>
  <c r="T2695" i="29"/>
  <c r="V2687" i="29"/>
  <c r="AB2686" i="29"/>
  <c r="S2686" i="29"/>
  <c r="U2684" i="29"/>
  <c r="AA2683" i="29"/>
  <c r="R2683" i="29"/>
  <c r="X2682" i="29"/>
  <c r="AC2681" i="29"/>
  <c r="T2681" i="29"/>
  <c r="V2679" i="29"/>
  <c r="AB2678" i="29"/>
  <c r="S2678" i="29"/>
  <c r="U2676" i="29"/>
  <c r="AA2675" i="29"/>
  <c r="R2675" i="29"/>
  <c r="X2674" i="29"/>
  <c r="AC2673" i="29"/>
  <c r="T2673" i="29"/>
  <c r="V2667" i="29"/>
  <c r="AB2666" i="29"/>
  <c r="S2666" i="29"/>
  <c r="U2664" i="29"/>
  <c r="AA2663" i="29"/>
  <c r="R2663" i="29"/>
  <c r="X2662" i="29"/>
  <c r="AC2661" i="29"/>
  <c r="T2661" i="29"/>
  <c r="V2659" i="29"/>
  <c r="AB2658" i="29"/>
  <c r="S2658" i="29"/>
  <c r="U2656" i="29"/>
  <c r="AA2655" i="29"/>
  <c r="R2655" i="29"/>
  <c r="X2654" i="29"/>
  <c r="AC2653" i="29"/>
  <c r="T2653" i="29"/>
  <c r="V2645" i="29"/>
  <c r="AB2644" i="29"/>
  <c r="S2644" i="29"/>
  <c r="U2642" i="29"/>
  <c r="AA2641" i="29"/>
  <c r="R2641" i="29"/>
  <c r="X2640" i="29"/>
  <c r="AC2639" i="29"/>
  <c r="T2639" i="29"/>
  <c r="V2637" i="29"/>
  <c r="AB2636" i="29"/>
  <c r="S2636" i="29"/>
  <c r="U2634" i="29"/>
  <c r="AA2633" i="29"/>
  <c r="R2633" i="29"/>
  <c r="X2632" i="29"/>
  <c r="AC2631" i="29"/>
  <c r="T2631" i="29"/>
  <c r="V2625" i="29"/>
  <c r="AB2624" i="29"/>
  <c r="S2624" i="29"/>
  <c r="U2622" i="29"/>
  <c r="AA2621" i="29"/>
  <c r="R2621" i="29"/>
  <c r="X2620" i="29"/>
  <c r="AC2619" i="29"/>
  <c r="T2619" i="29"/>
  <c r="V2617" i="29"/>
  <c r="AB2616" i="29"/>
  <c r="S2616" i="29"/>
  <c r="U2614" i="29"/>
  <c r="AA2613" i="29"/>
  <c r="R2613" i="29"/>
  <c r="X2612" i="29"/>
  <c r="AC2611" i="29"/>
  <c r="T2611" i="29"/>
  <c r="V2603" i="29"/>
  <c r="AB2602" i="29"/>
  <c r="S2602" i="29"/>
  <c r="U2600" i="29"/>
  <c r="AA2599" i="29"/>
  <c r="R2599" i="29"/>
  <c r="X2598" i="29"/>
  <c r="AC2597" i="29"/>
  <c r="T2597" i="29"/>
  <c r="V2595" i="29"/>
  <c r="AB2594" i="29"/>
  <c r="S2594" i="29"/>
  <c r="U2592" i="29"/>
  <c r="AA2591" i="29"/>
  <c r="R2591" i="29"/>
  <c r="X2590" i="29"/>
  <c r="AC2589" i="29"/>
  <c r="T2589" i="29"/>
  <c r="V2583" i="29"/>
  <c r="AB2582" i="29"/>
  <c r="S2582" i="29"/>
  <c r="U2580" i="29"/>
  <c r="AA2579" i="29"/>
  <c r="R2579" i="29"/>
  <c r="X2578" i="29"/>
  <c r="AC2577" i="29"/>
  <c r="T2577" i="29"/>
  <c r="V2575" i="29"/>
  <c r="AB2574" i="29"/>
  <c r="S2574" i="29"/>
  <c r="U2572" i="29"/>
  <c r="AA2571" i="29"/>
  <c r="R2571" i="29"/>
  <c r="X2570" i="29"/>
  <c r="AC2569" i="29"/>
  <c r="T2569" i="29"/>
  <c r="V2561" i="29"/>
  <c r="AB2560" i="29"/>
  <c r="S2560" i="29"/>
  <c r="U2558" i="29"/>
  <c r="AA2557" i="29"/>
  <c r="R2557" i="29"/>
  <c r="X2556" i="29"/>
  <c r="AC2555" i="29"/>
  <c r="T2555" i="29"/>
  <c r="V2553" i="29"/>
  <c r="AB2552" i="29"/>
  <c r="S2552" i="29"/>
  <c r="U2550" i="29"/>
  <c r="AA2549" i="29"/>
  <c r="R2549" i="29"/>
  <c r="X2548" i="29"/>
  <c r="AC2547" i="29"/>
  <c r="T2547" i="29"/>
  <c r="V2541" i="29"/>
  <c r="AB2540" i="29"/>
  <c r="S2540" i="29"/>
  <c r="U2538" i="29"/>
  <c r="AA2537" i="29"/>
  <c r="R2537" i="29"/>
  <c r="X2536" i="29"/>
  <c r="AC2535" i="29"/>
  <c r="T2535" i="29"/>
  <c r="V2533" i="29"/>
  <c r="AB2532" i="29"/>
  <c r="S2532" i="29"/>
  <c r="U2530" i="29"/>
  <c r="AA2529" i="29"/>
  <c r="R2529" i="29"/>
  <c r="X2528" i="29"/>
  <c r="AC2527" i="29"/>
  <c r="T2527" i="29"/>
  <c r="V2519" i="29"/>
  <c r="AB2518" i="29"/>
  <c r="S2518" i="29"/>
  <c r="U2516" i="29"/>
  <c r="AA2515" i="29"/>
  <c r="R2515" i="29"/>
  <c r="X2514" i="29"/>
  <c r="AC2513" i="29"/>
  <c r="T2513" i="29"/>
  <c r="V2511" i="29"/>
  <c r="AB2510" i="29"/>
  <c r="S2510" i="29"/>
  <c r="U2508" i="29"/>
  <c r="AA2507" i="29"/>
  <c r="R2507" i="29"/>
  <c r="X2506" i="29"/>
  <c r="AC2505" i="29"/>
  <c r="T2505" i="29"/>
  <c r="V2499" i="29"/>
  <c r="AB2498" i="29"/>
  <c r="S2498" i="29"/>
  <c r="U2496" i="29"/>
  <c r="AA2495" i="29"/>
  <c r="R2495" i="29"/>
  <c r="X2494" i="29"/>
  <c r="AC2493" i="29"/>
  <c r="T2493" i="29"/>
  <c r="V2491" i="29"/>
  <c r="AB2490" i="29"/>
  <c r="S2490" i="29"/>
  <c r="U2488" i="29"/>
  <c r="AA2487" i="29"/>
  <c r="R2487" i="29"/>
  <c r="X2486" i="29"/>
  <c r="AC2485" i="29"/>
  <c r="T2485" i="29"/>
  <c r="V2477" i="29"/>
  <c r="AB2476" i="29"/>
  <c r="S2476" i="29"/>
  <c r="U2474" i="29"/>
  <c r="AA2473" i="29"/>
  <c r="R2473" i="29"/>
  <c r="X2472" i="29"/>
  <c r="AC2471" i="29"/>
  <c r="T2471" i="29"/>
  <c r="V2469" i="29"/>
  <c r="AB2468" i="29"/>
  <c r="S2468" i="29"/>
  <c r="U2466" i="29"/>
  <c r="AA2465" i="29"/>
  <c r="R2465" i="29"/>
  <c r="X2464" i="29"/>
  <c r="AC2463" i="29"/>
  <c r="T2463" i="29"/>
  <c r="V2457" i="29"/>
  <c r="AB2456" i="29"/>
  <c r="S2456" i="29"/>
  <c r="U2454" i="29"/>
  <c r="AA2453" i="29"/>
  <c r="R2453" i="29"/>
  <c r="X2452" i="29"/>
  <c r="AC2451" i="29"/>
  <c r="T2451" i="29"/>
  <c r="V2449" i="29"/>
  <c r="AB2448" i="29"/>
  <c r="S2448" i="29"/>
  <c r="U2446" i="29"/>
  <c r="AA2445" i="29"/>
  <c r="R2445" i="29"/>
  <c r="X2444" i="29"/>
  <c r="AC2443" i="29"/>
  <c r="T2443" i="29"/>
  <c r="V2435" i="29"/>
  <c r="AB2434" i="29"/>
  <c r="S2434" i="29"/>
  <c r="U2432" i="29"/>
  <c r="AA2431" i="29"/>
  <c r="R2431" i="29"/>
  <c r="X2430" i="29"/>
  <c r="AC2429" i="29"/>
  <c r="T2429" i="29"/>
  <c r="Z2428" i="29"/>
  <c r="V2427" i="29"/>
  <c r="AB2426" i="29"/>
  <c r="S2426" i="29"/>
  <c r="U2424" i="29"/>
  <c r="AA2423" i="29"/>
  <c r="R2423" i="29"/>
  <c r="X2422" i="29"/>
  <c r="AC2421" i="29"/>
  <c r="T2421" i="29"/>
  <c r="V2415" i="29"/>
  <c r="AB2414" i="29"/>
  <c r="S2414" i="29"/>
  <c r="U2412" i="29"/>
  <c r="AA2411" i="29"/>
  <c r="R2411" i="29"/>
  <c r="X2410" i="29"/>
  <c r="AC2409" i="29"/>
  <c r="T2409" i="29"/>
  <c r="V2407" i="29"/>
  <c r="AB2406" i="29"/>
  <c r="S2406" i="29"/>
  <c r="U2404" i="29"/>
  <c r="AA2403" i="29"/>
  <c r="R2403" i="29"/>
  <c r="X2402" i="29"/>
  <c r="AC2401" i="29"/>
  <c r="T2401" i="29"/>
  <c r="Z2394" i="29"/>
  <c r="V2393" i="29"/>
  <c r="AB2392" i="29"/>
  <c r="S2392" i="29"/>
  <c r="U2390" i="29"/>
  <c r="AA2389" i="29"/>
  <c r="R2389" i="29"/>
  <c r="X2388" i="29"/>
  <c r="AC2387" i="29"/>
  <c r="T2387" i="29"/>
  <c r="V2385" i="29"/>
  <c r="AB2384" i="29"/>
  <c r="S2384" i="29"/>
  <c r="U2382" i="29"/>
  <c r="AA2381" i="29"/>
  <c r="R2381" i="29"/>
  <c r="X2380" i="29"/>
  <c r="S2379" i="29"/>
  <c r="AB2379" i="29"/>
  <c r="X2379" i="29"/>
  <c r="AC2373" i="29"/>
  <c r="T2372" i="29"/>
  <c r="V2371" i="29"/>
  <c r="S2369" i="29"/>
  <c r="U2368" i="29"/>
  <c r="Y2367" i="29"/>
  <c r="T2365" i="29"/>
  <c r="X2364" i="29"/>
  <c r="Z2363" i="29"/>
  <c r="V2361" i="29"/>
  <c r="Y2360" i="29"/>
  <c r="S2359" i="29"/>
  <c r="AB2359" i="29"/>
  <c r="X2359" i="29"/>
  <c r="AC2351" i="29"/>
  <c r="T2350" i="29"/>
  <c r="V2349" i="29"/>
  <c r="S2347" i="29"/>
  <c r="U2346" i="29"/>
  <c r="Y2345" i="29"/>
  <c r="X2343" i="29"/>
  <c r="Z2342" i="29"/>
  <c r="AC2341" i="29"/>
  <c r="Y2339" i="29"/>
  <c r="V2338" i="29"/>
  <c r="R2338" i="29"/>
  <c r="AA2338" i="29"/>
  <c r="R2337" i="29"/>
  <c r="AC2331" i="29"/>
  <c r="T2330" i="29"/>
  <c r="V2329" i="29"/>
  <c r="T2327" i="29"/>
  <c r="X2326" i="29"/>
  <c r="Z2325" i="29"/>
  <c r="V2323" i="29"/>
  <c r="Y2322" i="29"/>
  <c r="X2321" i="29"/>
  <c r="S2321" i="29"/>
  <c r="AB2321" i="29"/>
  <c r="AA2319" i="29"/>
  <c r="AC2318" i="29"/>
  <c r="T2317" i="29"/>
  <c r="V2309" i="29"/>
  <c r="Y2308" i="29"/>
  <c r="X2307" i="29"/>
  <c r="S2307" i="29"/>
  <c r="AB2307" i="29"/>
  <c r="X2305" i="29"/>
  <c r="Z2304" i="29"/>
  <c r="AC2303" i="29"/>
  <c r="U2301" i="29"/>
  <c r="Q2301" i="29"/>
  <c r="Z2301" i="29"/>
  <c r="S2300" i="29"/>
  <c r="U2299" i="29"/>
  <c r="AC2297" i="29"/>
  <c r="T2296" i="29"/>
  <c r="V2295" i="29"/>
  <c r="Y2289" i="29"/>
  <c r="R2288" i="29"/>
  <c r="AA2288" i="29"/>
  <c r="V2288" i="29"/>
  <c r="R2287" i="29"/>
  <c r="AA2285" i="29"/>
  <c r="AA2283" i="29"/>
  <c r="T2279" i="29"/>
  <c r="Y2277" i="29"/>
  <c r="V2275" i="29"/>
  <c r="Q2261" i="29"/>
  <c r="Z2261" i="29"/>
  <c r="R2261" i="29"/>
  <c r="AA2261" i="29"/>
  <c r="S2261" i="29"/>
  <c r="AB2261" i="29"/>
  <c r="T2261" i="29"/>
  <c r="AC2261" i="29"/>
  <c r="U2261" i="29"/>
  <c r="V2261" i="29"/>
  <c r="X2261" i="29"/>
  <c r="AC2726" i="29"/>
  <c r="T2726" i="29"/>
  <c r="AB2723" i="29"/>
  <c r="S2723" i="29"/>
  <c r="AC2718" i="29"/>
  <c r="T2718" i="29"/>
  <c r="AB2715" i="29"/>
  <c r="S2715" i="29"/>
  <c r="AA2708" i="29"/>
  <c r="R2708" i="29"/>
  <c r="AC2706" i="29"/>
  <c r="T2706" i="29"/>
  <c r="V2704" i="29"/>
  <c r="AB2703" i="29"/>
  <c r="S2703" i="29"/>
  <c r="AA2700" i="29"/>
  <c r="R2700" i="29"/>
  <c r="AC2698" i="29"/>
  <c r="T2698" i="29"/>
  <c r="Z2697" i="29"/>
  <c r="Q2697" i="29"/>
  <c r="V2696" i="29"/>
  <c r="AB2695" i="29"/>
  <c r="S2695" i="29"/>
  <c r="AA2686" i="29"/>
  <c r="R2686" i="29"/>
  <c r="AC2684" i="29"/>
  <c r="T2684" i="29"/>
  <c r="Z2683" i="29"/>
  <c r="Q2683" i="29"/>
  <c r="V2682" i="29"/>
  <c r="AB2681" i="29"/>
  <c r="S2681" i="29"/>
  <c r="AA2678" i="29"/>
  <c r="R2678" i="29"/>
  <c r="AC2676" i="29"/>
  <c r="T2676" i="29"/>
  <c r="Z2675" i="29"/>
  <c r="Q2675" i="29"/>
  <c r="V2674" i="29"/>
  <c r="AB2673" i="29"/>
  <c r="S2673" i="29"/>
  <c r="AA2666" i="29"/>
  <c r="R2666" i="29"/>
  <c r="AC2664" i="29"/>
  <c r="T2664" i="29"/>
  <c r="Z2663" i="29"/>
  <c r="Q2663" i="29"/>
  <c r="V2662" i="29"/>
  <c r="AB2661" i="29"/>
  <c r="S2661" i="29"/>
  <c r="AA2658" i="29"/>
  <c r="R2658" i="29"/>
  <c r="AC2656" i="29"/>
  <c r="T2656" i="29"/>
  <c r="Z2655" i="29"/>
  <c r="Q2655" i="29"/>
  <c r="V2654" i="29"/>
  <c r="AB2653" i="29"/>
  <c r="S2653" i="29"/>
  <c r="AA2644" i="29"/>
  <c r="R2644" i="29"/>
  <c r="AC2642" i="29"/>
  <c r="T2642" i="29"/>
  <c r="Z2641" i="29"/>
  <c r="Q2641" i="29"/>
  <c r="V2640" i="29"/>
  <c r="AB2639" i="29"/>
  <c r="S2639" i="29"/>
  <c r="AA2636" i="29"/>
  <c r="R2636" i="29"/>
  <c r="AC2634" i="29"/>
  <c r="T2634" i="29"/>
  <c r="Z2633" i="29"/>
  <c r="Q2633" i="29"/>
  <c r="V2632" i="29"/>
  <c r="AB2631" i="29"/>
  <c r="S2631" i="29"/>
  <c r="AA2624" i="29"/>
  <c r="R2624" i="29"/>
  <c r="AC2622" i="29"/>
  <c r="T2622" i="29"/>
  <c r="Z2621" i="29"/>
  <c r="Q2621" i="29"/>
  <c r="V2620" i="29"/>
  <c r="AB2619" i="29"/>
  <c r="S2619" i="29"/>
  <c r="AA2616" i="29"/>
  <c r="R2616" i="29"/>
  <c r="AC2614" i="29"/>
  <c r="T2614" i="29"/>
  <c r="Z2613" i="29"/>
  <c r="Q2613" i="29"/>
  <c r="V2612" i="29"/>
  <c r="AB2611" i="29"/>
  <c r="S2611" i="29"/>
  <c r="AA2602" i="29"/>
  <c r="R2602" i="29"/>
  <c r="AC2600" i="29"/>
  <c r="T2600" i="29"/>
  <c r="Z2599" i="29"/>
  <c r="Q2599" i="29"/>
  <c r="V2598" i="29"/>
  <c r="AB2597" i="29"/>
  <c r="S2597" i="29"/>
  <c r="AA2594" i="29"/>
  <c r="R2594" i="29"/>
  <c r="AC2592" i="29"/>
  <c r="T2592" i="29"/>
  <c r="Z2591" i="29"/>
  <c r="Q2591" i="29"/>
  <c r="V2590" i="29"/>
  <c r="AB2589" i="29"/>
  <c r="S2589" i="29"/>
  <c r="AA2582" i="29"/>
  <c r="R2582" i="29"/>
  <c r="AC2580" i="29"/>
  <c r="T2580" i="29"/>
  <c r="Z2579" i="29"/>
  <c r="Q2579" i="29"/>
  <c r="V2578" i="29"/>
  <c r="AB2577" i="29"/>
  <c r="S2577" i="29"/>
  <c r="AA2574" i="29"/>
  <c r="R2574" i="29"/>
  <c r="AC2572" i="29"/>
  <c r="T2572" i="29"/>
  <c r="Z2571" i="29"/>
  <c r="Q2571" i="29"/>
  <c r="V2570" i="29"/>
  <c r="AB2569" i="29"/>
  <c r="S2569" i="29"/>
  <c r="AA2560" i="29"/>
  <c r="R2560" i="29"/>
  <c r="AC2558" i="29"/>
  <c r="T2558" i="29"/>
  <c r="Z2557" i="29"/>
  <c r="Q2557" i="29"/>
  <c r="V2556" i="29"/>
  <c r="AB2555" i="29"/>
  <c r="S2555" i="29"/>
  <c r="AA2552" i="29"/>
  <c r="R2552" i="29"/>
  <c r="AC2550" i="29"/>
  <c r="T2550" i="29"/>
  <c r="Z2549" i="29"/>
  <c r="Q2549" i="29"/>
  <c r="V2548" i="29"/>
  <c r="AB2547" i="29"/>
  <c r="S2547" i="29"/>
  <c r="AA2540" i="29"/>
  <c r="R2540" i="29"/>
  <c r="AC2538" i="29"/>
  <c r="T2538" i="29"/>
  <c r="Z2537" i="29"/>
  <c r="Q2537" i="29"/>
  <c r="V2536" i="29"/>
  <c r="AB2535" i="29"/>
  <c r="S2535" i="29"/>
  <c r="AA2532" i="29"/>
  <c r="R2532" i="29"/>
  <c r="AC2530" i="29"/>
  <c r="T2530" i="29"/>
  <c r="Z2529" i="29"/>
  <c r="Q2529" i="29"/>
  <c r="V2528" i="29"/>
  <c r="AB2527" i="29"/>
  <c r="S2527" i="29"/>
  <c r="AA2518" i="29"/>
  <c r="R2518" i="29"/>
  <c r="AC2516" i="29"/>
  <c r="T2516" i="29"/>
  <c r="Z2515" i="29"/>
  <c r="Q2515" i="29"/>
  <c r="V2514" i="29"/>
  <c r="AB2513" i="29"/>
  <c r="S2513" i="29"/>
  <c r="AA2510" i="29"/>
  <c r="R2510" i="29"/>
  <c r="AC2508" i="29"/>
  <c r="T2508" i="29"/>
  <c r="Z2507" i="29"/>
  <c r="Q2507" i="29"/>
  <c r="V2506" i="29"/>
  <c r="AB2505" i="29"/>
  <c r="S2505" i="29"/>
  <c r="AA2498" i="29"/>
  <c r="R2498" i="29"/>
  <c r="AC2496" i="29"/>
  <c r="T2496" i="29"/>
  <c r="Z2495" i="29"/>
  <c r="Q2495" i="29"/>
  <c r="V2494" i="29"/>
  <c r="AB2493" i="29"/>
  <c r="S2493" i="29"/>
  <c r="AA2490" i="29"/>
  <c r="R2490" i="29"/>
  <c r="AC2488" i="29"/>
  <c r="T2488" i="29"/>
  <c r="Z2487" i="29"/>
  <c r="Q2487" i="29"/>
  <c r="AB2485" i="29"/>
  <c r="S2485" i="29"/>
  <c r="U2477" i="29"/>
  <c r="AA2476" i="29"/>
  <c r="R2476" i="29"/>
  <c r="AC2474" i="29"/>
  <c r="T2474" i="29"/>
  <c r="Z2473" i="29"/>
  <c r="Q2473" i="29"/>
  <c r="AB2471" i="29"/>
  <c r="S2471" i="29"/>
  <c r="U2469" i="29"/>
  <c r="AA2468" i="29"/>
  <c r="R2468" i="29"/>
  <c r="AC2466" i="29"/>
  <c r="T2466" i="29"/>
  <c r="Z2465" i="29"/>
  <c r="Q2465" i="29"/>
  <c r="AB2463" i="29"/>
  <c r="S2463" i="29"/>
  <c r="U2457" i="29"/>
  <c r="AA2456" i="29"/>
  <c r="R2456" i="29"/>
  <c r="AC2454" i="29"/>
  <c r="T2454" i="29"/>
  <c r="Z2453" i="29"/>
  <c r="Q2453" i="29"/>
  <c r="AB2451" i="29"/>
  <c r="S2451" i="29"/>
  <c r="U2449" i="29"/>
  <c r="AA2448" i="29"/>
  <c r="R2448" i="29"/>
  <c r="AC2446" i="29"/>
  <c r="T2446" i="29"/>
  <c r="Z2445" i="29"/>
  <c r="Q2445" i="29"/>
  <c r="AB2443" i="29"/>
  <c r="S2443" i="29"/>
  <c r="U2435" i="29"/>
  <c r="AA2434" i="29"/>
  <c r="R2434" i="29"/>
  <c r="AC2432" i="29"/>
  <c r="T2432" i="29"/>
  <c r="Z2431" i="29"/>
  <c r="Q2431" i="29"/>
  <c r="V2430" i="29"/>
  <c r="AB2429" i="29"/>
  <c r="S2429" i="29"/>
  <c r="U2427" i="29"/>
  <c r="AA2426" i="29"/>
  <c r="R2426" i="29"/>
  <c r="AC2424" i="29"/>
  <c r="T2424" i="29"/>
  <c r="Z2423" i="29"/>
  <c r="Q2423" i="29"/>
  <c r="AB2421" i="29"/>
  <c r="S2421" i="29"/>
  <c r="U2415" i="29"/>
  <c r="AA2414" i="29"/>
  <c r="R2414" i="29"/>
  <c r="AC2412" i="29"/>
  <c r="T2412" i="29"/>
  <c r="Z2411" i="29"/>
  <c r="Q2411" i="29"/>
  <c r="AB2409" i="29"/>
  <c r="S2409" i="29"/>
  <c r="U2407" i="29"/>
  <c r="AA2406" i="29"/>
  <c r="R2406" i="29"/>
  <c r="AC2404" i="29"/>
  <c r="T2404" i="29"/>
  <c r="Z2403" i="29"/>
  <c r="Q2403" i="29"/>
  <c r="AB2401" i="29"/>
  <c r="S2401" i="29"/>
  <c r="U2393" i="29"/>
  <c r="AA2392" i="29"/>
  <c r="R2392" i="29"/>
  <c r="AC2390" i="29"/>
  <c r="T2390" i="29"/>
  <c r="Z2389" i="29"/>
  <c r="Q2389" i="29"/>
  <c r="AB2387" i="29"/>
  <c r="S2387" i="29"/>
  <c r="U2385" i="29"/>
  <c r="AA2384" i="29"/>
  <c r="R2384" i="29"/>
  <c r="AC2382" i="29"/>
  <c r="T2382" i="29"/>
  <c r="Z2381" i="29"/>
  <c r="Q2381" i="29"/>
  <c r="U2380" i="29"/>
  <c r="U2373" i="29"/>
  <c r="Q2373" i="29"/>
  <c r="Z2373" i="29"/>
  <c r="S2372" i="29"/>
  <c r="U2371" i="29"/>
  <c r="AC2369" i="29"/>
  <c r="S2365" i="29"/>
  <c r="U2364" i="29"/>
  <c r="Y2363" i="29"/>
  <c r="U2351" i="29"/>
  <c r="Q2351" i="29"/>
  <c r="Z2351" i="29"/>
  <c r="S2350" i="29"/>
  <c r="U2349" i="29"/>
  <c r="AC2347" i="29"/>
  <c r="V2343" i="29"/>
  <c r="Y2342" i="29"/>
  <c r="X2341" i="29"/>
  <c r="S2341" i="29"/>
  <c r="AB2341" i="29"/>
  <c r="AC2337" i="29"/>
  <c r="U2331" i="29"/>
  <c r="Q2331" i="29"/>
  <c r="Z2331" i="29"/>
  <c r="S2330" i="29"/>
  <c r="U2329" i="29"/>
  <c r="S2327" i="29"/>
  <c r="U2326" i="29"/>
  <c r="Y2325" i="29"/>
  <c r="T2323" i="29"/>
  <c r="Y2319" i="29"/>
  <c r="V2318" i="29"/>
  <c r="R2318" i="29"/>
  <c r="AA2318" i="29"/>
  <c r="R2317" i="29"/>
  <c r="V2305" i="29"/>
  <c r="Y2304" i="29"/>
  <c r="S2303" i="29"/>
  <c r="AB2303" i="29"/>
  <c r="X2303" i="29"/>
  <c r="AC2300" i="29"/>
  <c r="Q2297" i="29"/>
  <c r="Z2297" i="29"/>
  <c r="U2297" i="29"/>
  <c r="S2296" i="29"/>
  <c r="U2295" i="29"/>
  <c r="AC2287" i="29"/>
  <c r="S2281" i="29"/>
  <c r="AB2281" i="29"/>
  <c r="U2281" i="29"/>
  <c r="X2281" i="29"/>
  <c r="Q2281" i="29"/>
  <c r="Z2281" i="29"/>
  <c r="V2277" i="29"/>
  <c r="T2275" i="29"/>
  <c r="Q2369" i="29"/>
  <c r="Z2369" i="29"/>
  <c r="U2369" i="29"/>
  <c r="AC2350" i="29"/>
  <c r="Q2347" i="29"/>
  <c r="Z2347" i="29"/>
  <c r="U2347" i="29"/>
  <c r="S2337" i="29"/>
  <c r="AB2337" i="29"/>
  <c r="X2337" i="29"/>
  <c r="AC2330" i="29"/>
  <c r="T2329" i="29"/>
  <c r="AC2327" i="29"/>
  <c r="AC2317" i="29"/>
  <c r="R2300" i="29"/>
  <c r="AA2300" i="29"/>
  <c r="V2300" i="29"/>
  <c r="AC2296" i="29"/>
  <c r="X2287" i="29"/>
  <c r="S2287" i="29"/>
  <c r="AB2287" i="29"/>
  <c r="U2279" i="29"/>
  <c r="X2279" i="29"/>
  <c r="Q2279" i="29"/>
  <c r="Z2279" i="29"/>
  <c r="S2279" i="29"/>
  <c r="AB2279" i="29"/>
  <c r="X2697" i="29"/>
  <c r="X2683" i="29"/>
  <c r="X2675" i="29"/>
  <c r="X2663" i="29"/>
  <c r="X2655" i="29"/>
  <c r="X2641" i="29"/>
  <c r="X2633" i="29"/>
  <c r="X2621" i="29"/>
  <c r="X2613" i="29"/>
  <c r="X2599" i="29"/>
  <c r="X2591" i="29"/>
  <c r="X2579" i="29"/>
  <c r="X2571" i="29"/>
  <c r="X2557" i="29"/>
  <c r="X2549" i="29"/>
  <c r="X2537" i="29"/>
  <c r="X2529" i="29"/>
  <c r="X2515" i="29"/>
  <c r="X2507" i="29"/>
  <c r="X2495" i="29"/>
  <c r="X2487" i="29"/>
  <c r="X2473" i="29"/>
  <c r="X2465" i="29"/>
  <c r="X2453" i="29"/>
  <c r="X2445" i="29"/>
  <c r="X2431" i="29"/>
  <c r="X2423" i="29"/>
  <c r="X2411" i="29"/>
  <c r="X2403" i="29"/>
  <c r="X2389" i="29"/>
  <c r="X2381" i="29"/>
  <c r="R2372" i="29"/>
  <c r="AA2372" i="29"/>
  <c r="V2372" i="29"/>
  <c r="AA2369" i="29"/>
  <c r="U2365" i="29"/>
  <c r="Q2365" i="29"/>
  <c r="Z2365" i="29"/>
  <c r="R2350" i="29"/>
  <c r="AA2350" i="29"/>
  <c r="V2350" i="29"/>
  <c r="AA2347" i="29"/>
  <c r="R2330" i="29"/>
  <c r="AA2330" i="29"/>
  <c r="V2330" i="29"/>
  <c r="Q2327" i="29"/>
  <c r="Z2327" i="29"/>
  <c r="U2327" i="29"/>
  <c r="S2317" i="29"/>
  <c r="AB2317" i="29"/>
  <c r="X2317" i="29"/>
  <c r="V2296" i="29"/>
  <c r="R2296" i="29"/>
  <c r="AA2296" i="29"/>
  <c r="Q2275" i="29"/>
  <c r="Z2275" i="29"/>
  <c r="S2275" i="29"/>
  <c r="AB2275" i="29"/>
  <c r="U2275" i="29"/>
  <c r="X2275" i="29"/>
  <c r="X2708" i="29"/>
  <c r="AB2704" i="29"/>
  <c r="S2704" i="29"/>
  <c r="X2700" i="29"/>
  <c r="V2697" i="29"/>
  <c r="AB2696" i="29"/>
  <c r="S2696" i="29"/>
  <c r="X2686" i="29"/>
  <c r="V2683" i="29"/>
  <c r="AB2682" i="29"/>
  <c r="S2682" i="29"/>
  <c r="X2678" i="29"/>
  <c r="V2675" i="29"/>
  <c r="AB2674" i="29"/>
  <c r="S2674" i="29"/>
  <c r="X2666" i="29"/>
  <c r="V2663" i="29"/>
  <c r="AB2662" i="29"/>
  <c r="S2662" i="29"/>
  <c r="X2658" i="29"/>
  <c r="V2655" i="29"/>
  <c r="AB2654" i="29"/>
  <c r="S2654" i="29"/>
  <c r="X2644" i="29"/>
  <c r="V2641" i="29"/>
  <c r="AB2640" i="29"/>
  <c r="S2640" i="29"/>
  <c r="X2636" i="29"/>
  <c r="V2633" i="29"/>
  <c r="AB2632" i="29"/>
  <c r="S2632" i="29"/>
  <c r="X2624" i="29"/>
  <c r="V2621" i="29"/>
  <c r="AB2620" i="29"/>
  <c r="S2620" i="29"/>
  <c r="X2616" i="29"/>
  <c r="V2613" i="29"/>
  <c r="AB2612" i="29"/>
  <c r="S2612" i="29"/>
  <c r="X2602" i="29"/>
  <c r="V2599" i="29"/>
  <c r="AB2598" i="29"/>
  <c r="S2598" i="29"/>
  <c r="X2594" i="29"/>
  <c r="V2591" i="29"/>
  <c r="AB2590" i="29"/>
  <c r="S2590" i="29"/>
  <c r="X2582" i="29"/>
  <c r="Z2580" i="29"/>
  <c r="Q2580" i="29"/>
  <c r="V2579" i="29"/>
  <c r="AB2578" i="29"/>
  <c r="S2578" i="29"/>
  <c r="X2574" i="29"/>
  <c r="Z2572" i="29"/>
  <c r="Q2572" i="29"/>
  <c r="V2571" i="29"/>
  <c r="AB2570" i="29"/>
  <c r="S2570" i="29"/>
  <c r="X2560" i="29"/>
  <c r="Z2558" i="29"/>
  <c r="Q2558" i="29"/>
  <c r="V2557" i="29"/>
  <c r="AB2556" i="29"/>
  <c r="S2556" i="29"/>
  <c r="X2552" i="29"/>
  <c r="Z2550" i="29"/>
  <c r="Q2550" i="29"/>
  <c r="V2549" i="29"/>
  <c r="AB2548" i="29"/>
  <c r="S2548" i="29"/>
  <c r="X2540" i="29"/>
  <c r="Z2538" i="29"/>
  <c r="Q2538" i="29"/>
  <c r="V2537" i="29"/>
  <c r="AB2536" i="29"/>
  <c r="S2536" i="29"/>
  <c r="X2532" i="29"/>
  <c r="Z2530" i="29"/>
  <c r="Q2530" i="29"/>
  <c r="V2529" i="29"/>
  <c r="AB2528" i="29"/>
  <c r="S2528" i="29"/>
  <c r="X2518" i="29"/>
  <c r="Z2516" i="29"/>
  <c r="Q2516" i="29"/>
  <c r="V2515" i="29"/>
  <c r="AB2514" i="29"/>
  <c r="S2514" i="29"/>
  <c r="X2510" i="29"/>
  <c r="Z2508" i="29"/>
  <c r="Q2508" i="29"/>
  <c r="V2507" i="29"/>
  <c r="AB2506" i="29"/>
  <c r="S2506" i="29"/>
  <c r="X2498" i="29"/>
  <c r="Z2496" i="29"/>
  <c r="Q2496" i="29"/>
  <c r="V2495" i="29"/>
  <c r="AB2494" i="29"/>
  <c r="S2494" i="29"/>
  <c r="X2490" i="29"/>
  <c r="Z2488" i="29"/>
  <c r="Q2488" i="29"/>
  <c r="V2487" i="29"/>
  <c r="X2476" i="29"/>
  <c r="Z2474" i="29"/>
  <c r="Q2474" i="29"/>
  <c r="V2473" i="29"/>
  <c r="X2468" i="29"/>
  <c r="Z2466" i="29"/>
  <c r="Q2466" i="29"/>
  <c r="V2465" i="29"/>
  <c r="X2456" i="29"/>
  <c r="Z2454" i="29"/>
  <c r="Q2454" i="29"/>
  <c r="V2453" i="29"/>
  <c r="X2448" i="29"/>
  <c r="Z2446" i="29"/>
  <c r="Q2446" i="29"/>
  <c r="V2445" i="29"/>
  <c r="X2434" i="29"/>
  <c r="Z2432" i="29"/>
  <c r="Q2432" i="29"/>
  <c r="V2431" i="29"/>
  <c r="X2426" i="29"/>
  <c r="Z2424" i="29"/>
  <c r="Q2424" i="29"/>
  <c r="V2423" i="29"/>
  <c r="X2414" i="29"/>
  <c r="Z2412" i="29"/>
  <c r="Q2412" i="29"/>
  <c r="V2411" i="29"/>
  <c r="X2406" i="29"/>
  <c r="Z2404" i="29"/>
  <c r="Q2404" i="29"/>
  <c r="V2403" i="29"/>
  <c r="X2392" i="29"/>
  <c r="Z2390" i="29"/>
  <c r="Q2390" i="29"/>
  <c r="V2389" i="29"/>
  <c r="X2384" i="29"/>
  <c r="Z2382" i="29"/>
  <c r="Q2382" i="29"/>
  <c r="V2381" i="29"/>
  <c r="Z2372" i="29"/>
  <c r="AC2371" i="29"/>
  <c r="Y2369" i="29"/>
  <c r="V2368" i="29"/>
  <c r="R2368" i="29"/>
  <c r="AA2368" i="29"/>
  <c r="AA2365" i="29"/>
  <c r="AC2364" i="29"/>
  <c r="Q2361" i="29"/>
  <c r="Z2361" i="29"/>
  <c r="U2361" i="29"/>
  <c r="Z2350" i="29"/>
  <c r="Y2347" i="29"/>
  <c r="V2346" i="29"/>
  <c r="R2346" i="29"/>
  <c r="AA2346" i="29"/>
  <c r="AC2343" i="29"/>
  <c r="Y2337" i="29"/>
  <c r="Z2330" i="29"/>
  <c r="AC2329" i="29"/>
  <c r="AA2327" i="29"/>
  <c r="U2323" i="29"/>
  <c r="Q2323" i="29"/>
  <c r="Z2323" i="29"/>
  <c r="Z2317" i="29"/>
  <c r="U2309" i="29"/>
  <c r="Q2309" i="29"/>
  <c r="Z2309" i="29"/>
  <c r="AC2305" i="29"/>
  <c r="Y2300" i="29"/>
  <c r="X2299" i="29"/>
  <c r="S2299" i="29"/>
  <c r="AB2299" i="29"/>
  <c r="Z2296" i="29"/>
  <c r="AC2295" i="29"/>
  <c r="Y2287" i="29"/>
  <c r="X2277" i="29"/>
  <c r="Q2277" i="29"/>
  <c r="Z2277" i="29"/>
  <c r="S2277" i="29"/>
  <c r="AB2277" i="29"/>
  <c r="U2277" i="29"/>
  <c r="X2723" i="29"/>
  <c r="X2715" i="29"/>
  <c r="V2708" i="29"/>
  <c r="AA2704" i="29"/>
  <c r="R2704" i="29"/>
  <c r="X2703" i="29"/>
  <c r="V2700" i="29"/>
  <c r="U2697" i="29"/>
  <c r="AA2696" i="29"/>
  <c r="R2696" i="29"/>
  <c r="X2695" i="29"/>
  <c r="V2686" i="29"/>
  <c r="U2683" i="29"/>
  <c r="AA2682" i="29"/>
  <c r="R2682" i="29"/>
  <c r="X2681" i="29"/>
  <c r="V2678" i="29"/>
  <c r="U2675" i="29"/>
  <c r="AA2674" i="29"/>
  <c r="R2674" i="29"/>
  <c r="X2673" i="29"/>
  <c r="V2666" i="29"/>
  <c r="U2663" i="29"/>
  <c r="AA2662" i="29"/>
  <c r="R2662" i="29"/>
  <c r="X2661" i="29"/>
  <c r="V2658" i="29"/>
  <c r="U2655" i="29"/>
  <c r="AA2654" i="29"/>
  <c r="R2654" i="29"/>
  <c r="X2653" i="29"/>
  <c r="V2644" i="29"/>
  <c r="U2641" i="29"/>
  <c r="AA2640" i="29"/>
  <c r="R2640" i="29"/>
  <c r="X2639" i="29"/>
  <c r="V2636" i="29"/>
  <c r="U2633" i="29"/>
  <c r="AA2632" i="29"/>
  <c r="R2632" i="29"/>
  <c r="X2631" i="29"/>
  <c r="V2624" i="29"/>
  <c r="U2621" i="29"/>
  <c r="AA2620" i="29"/>
  <c r="R2620" i="29"/>
  <c r="X2619" i="29"/>
  <c r="V2616" i="29"/>
  <c r="U2613" i="29"/>
  <c r="AA2612" i="29"/>
  <c r="R2612" i="29"/>
  <c r="X2611" i="29"/>
  <c r="V2602" i="29"/>
  <c r="U2599" i="29"/>
  <c r="AA2598" i="29"/>
  <c r="R2598" i="29"/>
  <c r="X2597" i="29"/>
  <c r="V2594" i="29"/>
  <c r="U2591" i="29"/>
  <c r="AA2590" i="29"/>
  <c r="R2590" i="29"/>
  <c r="X2589" i="29"/>
  <c r="V2582" i="29"/>
  <c r="U2579" i="29"/>
  <c r="AA2578" i="29"/>
  <c r="R2578" i="29"/>
  <c r="V2574" i="29"/>
  <c r="U2571" i="29"/>
  <c r="AA2570" i="29"/>
  <c r="R2570" i="29"/>
  <c r="V2560" i="29"/>
  <c r="U2557" i="29"/>
  <c r="AA2556" i="29"/>
  <c r="R2556" i="29"/>
  <c r="V2552" i="29"/>
  <c r="U2549" i="29"/>
  <c r="AA2548" i="29"/>
  <c r="R2548" i="29"/>
  <c r="V2540" i="29"/>
  <c r="U2537" i="29"/>
  <c r="AA2536" i="29"/>
  <c r="R2536" i="29"/>
  <c r="V2532" i="29"/>
  <c r="U2529" i="29"/>
  <c r="AA2528" i="29"/>
  <c r="R2528" i="29"/>
  <c r="V2518" i="29"/>
  <c r="U2515" i="29"/>
  <c r="AA2514" i="29"/>
  <c r="R2514" i="29"/>
  <c r="V2510" i="29"/>
  <c r="U2507" i="29"/>
  <c r="AA2506" i="29"/>
  <c r="R2506" i="29"/>
  <c r="V2498" i="29"/>
  <c r="U2495" i="29"/>
  <c r="AA2494" i="29"/>
  <c r="R2494" i="29"/>
  <c r="V2490" i="29"/>
  <c r="U2487" i="29"/>
  <c r="V2476" i="29"/>
  <c r="U2473" i="29"/>
  <c r="V2468" i="29"/>
  <c r="U2465" i="29"/>
  <c r="V2456" i="29"/>
  <c r="U2453" i="29"/>
  <c r="V2448" i="29"/>
  <c r="U2445" i="29"/>
  <c r="V2434" i="29"/>
  <c r="U2431" i="29"/>
  <c r="V2426" i="29"/>
  <c r="U2423" i="29"/>
  <c r="X2421" i="29"/>
  <c r="V2414" i="29"/>
  <c r="U2411" i="29"/>
  <c r="X2409" i="29"/>
  <c r="V2406" i="29"/>
  <c r="U2403" i="29"/>
  <c r="V2392" i="29"/>
  <c r="U2389" i="29"/>
  <c r="V2384" i="29"/>
  <c r="U2381" i="29"/>
  <c r="Y2372" i="29"/>
  <c r="X2371" i="29"/>
  <c r="S2371" i="29"/>
  <c r="AB2371" i="29"/>
  <c r="X2369" i="29"/>
  <c r="Z2368" i="29"/>
  <c r="Y2365" i="29"/>
  <c r="R2364" i="29"/>
  <c r="AA2364" i="29"/>
  <c r="V2364" i="29"/>
  <c r="AA2361" i="29"/>
  <c r="Y2350" i="29"/>
  <c r="X2349" i="29"/>
  <c r="S2349" i="29"/>
  <c r="AB2349" i="29"/>
  <c r="X2347" i="29"/>
  <c r="Z2346" i="29"/>
  <c r="U2343" i="29"/>
  <c r="Q2343" i="29"/>
  <c r="Z2343" i="29"/>
  <c r="V2337" i="29"/>
  <c r="Y2330" i="29"/>
  <c r="X2329" i="29"/>
  <c r="S2329" i="29"/>
  <c r="AB2329" i="29"/>
  <c r="Y2327" i="29"/>
  <c r="V2326" i="29"/>
  <c r="R2326" i="29"/>
  <c r="AA2326" i="29"/>
  <c r="AA2323" i="29"/>
  <c r="Y2317" i="29"/>
  <c r="AA2309" i="29"/>
  <c r="Q2305" i="29"/>
  <c r="Z2305" i="29"/>
  <c r="U2305" i="29"/>
  <c r="X2300" i="29"/>
  <c r="Y2296" i="29"/>
  <c r="S2295" i="29"/>
  <c r="AB2295" i="29"/>
  <c r="X2295" i="29"/>
  <c r="V2287" i="29"/>
  <c r="Q2283" i="29"/>
  <c r="Z2283" i="29"/>
  <c r="S2283" i="29"/>
  <c r="AB2283" i="29"/>
  <c r="U2283" i="29"/>
  <c r="X2283" i="29"/>
  <c r="AA2279" i="29"/>
  <c r="AC2275" i="29"/>
  <c r="U2708" i="29"/>
  <c r="Z2704" i="29"/>
  <c r="U2700" i="29"/>
  <c r="AC2697" i="29"/>
  <c r="T2697" i="29"/>
  <c r="Z2696" i="29"/>
  <c r="U2686" i="29"/>
  <c r="AC2683" i="29"/>
  <c r="T2683" i="29"/>
  <c r="Z2682" i="29"/>
  <c r="U2678" i="29"/>
  <c r="AC2675" i="29"/>
  <c r="T2675" i="29"/>
  <c r="Z2674" i="29"/>
  <c r="U2666" i="29"/>
  <c r="AC2663" i="29"/>
  <c r="T2663" i="29"/>
  <c r="Z2662" i="29"/>
  <c r="U2658" i="29"/>
  <c r="AC2655" i="29"/>
  <c r="T2655" i="29"/>
  <c r="Z2654" i="29"/>
  <c r="U2644" i="29"/>
  <c r="AC2641" i="29"/>
  <c r="T2641" i="29"/>
  <c r="Z2640" i="29"/>
  <c r="U2636" i="29"/>
  <c r="AC2633" i="29"/>
  <c r="T2633" i="29"/>
  <c r="Z2632" i="29"/>
  <c r="U2624" i="29"/>
  <c r="AC2621" i="29"/>
  <c r="T2621" i="29"/>
  <c r="Z2620" i="29"/>
  <c r="U2616" i="29"/>
  <c r="AC2613" i="29"/>
  <c r="T2613" i="29"/>
  <c r="Z2612" i="29"/>
  <c r="U2602" i="29"/>
  <c r="AC2599" i="29"/>
  <c r="T2599" i="29"/>
  <c r="Z2598" i="29"/>
  <c r="U2594" i="29"/>
  <c r="AC2591" i="29"/>
  <c r="T2591" i="29"/>
  <c r="Z2590" i="29"/>
  <c r="U2582" i="29"/>
  <c r="AC2579" i="29"/>
  <c r="T2579" i="29"/>
  <c r="Z2578" i="29"/>
  <c r="U2574" i="29"/>
  <c r="AC2571" i="29"/>
  <c r="T2571" i="29"/>
  <c r="Z2570" i="29"/>
  <c r="U2560" i="29"/>
  <c r="AC2557" i="29"/>
  <c r="T2557" i="29"/>
  <c r="Z2556" i="29"/>
  <c r="U2552" i="29"/>
  <c r="AC2549" i="29"/>
  <c r="T2549" i="29"/>
  <c r="Z2548" i="29"/>
  <c r="U2540" i="29"/>
  <c r="AC2537" i="29"/>
  <c r="T2537" i="29"/>
  <c r="Z2536" i="29"/>
  <c r="U2532" i="29"/>
  <c r="AC2529" i="29"/>
  <c r="T2529" i="29"/>
  <c r="Z2528" i="29"/>
  <c r="U2518" i="29"/>
  <c r="AC2515" i="29"/>
  <c r="T2515" i="29"/>
  <c r="Z2514" i="29"/>
  <c r="U2510" i="29"/>
  <c r="AC2507" i="29"/>
  <c r="T2507" i="29"/>
  <c r="Z2506" i="29"/>
  <c r="U2498" i="29"/>
  <c r="AC2495" i="29"/>
  <c r="T2495" i="29"/>
  <c r="Z2494" i="29"/>
  <c r="U2490" i="29"/>
  <c r="X2488" i="29"/>
  <c r="AC2487" i="29"/>
  <c r="T2487" i="29"/>
  <c r="V2485" i="29"/>
  <c r="U2476" i="29"/>
  <c r="X2474" i="29"/>
  <c r="AC2473" i="29"/>
  <c r="T2473" i="29"/>
  <c r="V2471" i="29"/>
  <c r="U2468" i="29"/>
  <c r="X2466" i="29"/>
  <c r="AC2465" i="29"/>
  <c r="T2465" i="29"/>
  <c r="V2463" i="29"/>
  <c r="U2456" i="29"/>
  <c r="X2454" i="29"/>
  <c r="AC2453" i="29"/>
  <c r="T2453" i="29"/>
  <c r="V2451" i="29"/>
  <c r="U2448" i="29"/>
  <c r="X2446" i="29"/>
  <c r="AC2445" i="29"/>
  <c r="T2445" i="29"/>
  <c r="V2443" i="29"/>
  <c r="U2434" i="29"/>
  <c r="X2432" i="29"/>
  <c r="AC2431" i="29"/>
  <c r="T2431" i="29"/>
  <c r="V2429" i="29"/>
  <c r="U2426" i="29"/>
  <c r="X2424" i="29"/>
  <c r="AC2423" i="29"/>
  <c r="T2423" i="29"/>
  <c r="V2421" i="29"/>
  <c r="U2414" i="29"/>
  <c r="X2412" i="29"/>
  <c r="AC2411" i="29"/>
  <c r="T2411" i="29"/>
  <c r="V2409" i="29"/>
  <c r="U2406" i="29"/>
  <c r="X2404" i="29"/>
  <c r="AC2403" i="29"/>
  <c r="T2403" i="29"/>
  <c r="V2401" i="29"/>
  <c r="U2392" i="29"/>
  <c r="X2390" i="29"/>
  <c r="AC2389" i="29"/>
  <c r="T2389" i="29"/>
  <c r="V2387" i="29"/>
  <c r="U2384" i="29"/>
  <c r="X2382" i="29"/>
  <c r="AC2381" i="29"/>
  <c r="T2381" i="29"/>
  <c r="X2372" i="29"/>
  <c r="Z2371" i="29"/>
  <c r="V2369" i="29"/>
  <c r="Y2368" i="29"/>
  <c r="S2367" i="29"/>
  <c r="AB2367" i="29"/>
  <c r="X2367" i="29"/>
  <c r="X2365" i="29"/>
  <c r="Z2364" i="29"/>
  <c r="AC2363" i="29"/>
  <c r="Y2361" i="29"/>
  <c r="V2360" i="29"/>
  <c r="R2360" i="29"/>
  <c r="AA2360" i="29"/>
  <c r="X2350" i="29"/>
  <c r="Z2349" i="29"/>
  <c r="V2347" i="29"/>
  <c r="Y2346" i="29"/>
  <c r="S2345" i="29"/>
  <c r="AB2345" i="29"/>
  <c r="X2345" i="29"/>
  <c r="AA2343" i="29"/>
  <c r="AC2342" i="29"/>
  <c r="Q2339" i="29"/>
  <c r="Z2339" i="29"/>
  <c r="U2339" i="29"/>
  <c r="U2337" i="29"/>
  <c r="X2330" i="29"/>
  <c r="Z2329" i="29"/>
  <c r="X2327" i="29"/>
  <c r="Z2326" i="29"/>
  <c r="AC2325" i="29"/>
  <c r="Y2323" i="29"/>
  <c r="R2322" i="29"/>
  <c r="AA2322" i="29"/>
  <c r="V2322" i="29"/>
  <c r="AC2319" i="29"/>
  <c r="V2317" i="29"/>
  <c r="Y2309" i="29"/>
  <c r="R2308" i="29"/>
  <c r="AA2308" i="29"/>
  <c r="V2308" i="29"/>
  <c r="AA2305" i="29"/>
  <c r="AC2304" i="29"/>
  <c r="U2300" i="29"/>
  <c r="Y2299" i="29"/>
  <c r="X2296" i="29"/>
  <c r="Z2295" i="29"/>
  <c r="U2289" i="29"/>
  <c r="Q2289" i="29"/>
  <c r="Z2289" i="29"/>
  <c r="U2287" i="29"/>
  <c r="X2285" i="29"/>
  <c r="Q2285" i="29"/>
  <c r="Z2285" i="29"/>
  <c r="U2285" i="29"/>
  <c r="Y2279" i="29"/>
  <c r="AC2277" i="29"/>
  <c r="AA2275" i="29"/>
  <c r="AC2708" i="29"/>
  <c r="AC2700" i="29"/>
  <c r="AB2697" i="29"/>
  <c r="AC2686" i="29"/>
  <c r="AB2683" i="29"/>
  <c r="AC2678" i="29"/>
  <c r="AB2675" i="29"/>
  <c r="AC2666" i="29"/>
  <c r="AB2663" i="29"/>
  <c r="AC2658" i="29"/>
  <c r="AB2655" i="29"/>
  <c r="AC2644" i="29"/>
  <c r="AB2641" i="29"/>
  <c r="AC2636" i="29"/>
  <c r="AB2633" i="29"/>
  <c r="AC2624" i="29"/>
  <c r="AB2621" i="29"/>
  <c r="AC2616" i="29"/>
  <c r="AB2613" i="29"/>
  <c r="AC2602" i="29"/>
  <c r="AB2599" i="29"/>
  <c r="AC2594" i="29"/>
  <c r="AB2591" i="29"/>
  <c r="AC2582" i="29"/>
  <c r="AB2579" i="29"/>
  <c r="AC2574" i="29"/>
  <c r="AB2571" i="29"/>
  <c r="AC2560" i="29"/>
  <c r="AB2557" i="29"/>
  <c r="AC2552" i="29"/>
  <c r="AB2549" i="29"/>
  <c r="AC2540" i="29"/>
  <c r="AB2537" i="29"/>
  <c r="AC2532" i="29"/>
  <c r="AB2529" i="29"/>
  <c r="AC2518" i="29"/>
  <c r="AB2515" i="29"/>
  <c r="AC2510" i="29"/>
  <c r="AB2507" i="29"/>
  <c r="AC2498" i="29"/>
  <c r="AB2495" i="29"/>
  <c r="AC2490" i="29"/>
  <c r="AB2487" i="29"/>
  <c r="AC2476" i="29"/>
  <c r="AB2473" i="29"/>
  <c r="AC2468" i="29"/>
  <c r="AB2465" i="29"/>
  <c r="AC2456" i="29"/>
  <c r="AB2453" i="29"/>
  <c r="AC2448" i="29"/>
  <c r="AB2445" i="29"/>
  <c r="AC2434" i="29"/>
  <c r="AB2431" i="29"/>
  <c r="AC2426" i="29"/>
  <c r="AB2423" i="29"/>
  <c r="AC2414" i="29"/>
  <c r="AB2411" i="29"/>
  <c r="AC2406" i="29"/>
  <c r="AB2403" i="29"/>
  <c r="AC2392" i="29"/>
  <c r="AB2389" i="29"/>
  <c r="AC2384" i="29"/>
  <c r="AB2381" i="29"/>
  <c r="Y2380" i="29"/>
  <c r="U2372" i="29"/>
  <c r="Y2371" i="29"/>
  <c r="T2369" i="29"/>
  <c r="X2368" i="29"/>
  <c r="V2365" i="29"/>
  <c r="Y2364" i="29"/>
  <c r="X2363" i="29"/>
  <c r="S2363" i="29"/>
  <c r="AB2363" i="29"/>
  <c r="X2361" i="29"/>
  <c r="U2350" i="29"/>
  <c r="Y2349" i="29"/>
  <c r="T2347" i="29"/>
  <c r="X2346" i="29"/>
  <c r="Y2343" i="29"/>
  <c r="R2342" i="29"/>
  <c r="AA2342" i="29"/>
  <c r="V2342" i="29"/>
  <c r="T2337" i="29"/>
  <c r="U2330" i="29"/>
  <c r="Y2329" i="29"/>
  <c r="V2327" i="29"/>
  <c r="Y2326" i="29"/>
  <c r="S2325" i="29"/>
  <c r="AB2325" i="29"/>
  <c r="X2325" i="29"/>
  <c r="X2323" i="29"/>
  <c r="Q2319" i="29"/>
  <c r="Z2319" i="29"/>
  <c r="U2319" i="29"/>
  <c r="U2317" i="29"/>
  <c r="X2309" i="29"/>
  <c r="Y2305" i="29"/>
  <c r="V2304" i="29"/>
  <c r="R2304" i="29"/>
  <c r="AA2304" i="29"/>
  <c r="T2300" i="29"/>
  <c r="V2299" i="29"/>
  <c r="U2296" i="29"/>
  <c r="Y2295" i="29"/>
  <c r="AA2289" i="29"/>
  <c r="T2287" i="29"/>
  <c r="AB2285" i="29"/>
  <c r="AC2283" i="29"/>
  <c r="V2279" i="29"/>
  <c r="AA2277" i="29"/>
  <c r="Y2275" i="29"/>
  <c r="AC2366" i="29"/>
  <c r="AC2332" i="29"/>
  <c r="AC2324" i="29"/>
  <c r="AA2284" i="29"/>
  <c r="R2284" i="29"/>
  <c r="V2280" i="29"/>
  <c r="AA2276" i="29"/>
  <c r="R2276" i="29"/>
  <c r="Z2267" i="29"/>
  <c r="Q2267" i="29"/>
  <c r="V2266" i="29"/>
  <c r="AB2265" i="29"/>
  <c r="S2265" i="29"/>
  <c r="U2263" i="29"/>
  <c r="AA2262" i="29"/>
  <c r="R2262" i="29"/>
  <c r="Z2259" i="29"/>
  <c r="Q2259" i="29"/>
  <c r="V2258" i="29"/>
  <c r="AB2257" i="29"/>
  <c r="S2257" i="29"/>
  <c r="U2255" i="29"/>
  <c r="AA2254" i="29"/>
  <c r="R2254" i="29"/>
  <c r="X2253" i="29"/>
  <c r="Z2247" i="29"/>
  <c r="Q2247" i="29"/>
  <c r="V2246" i="29"/>
  <c r="AB2245" i="29"/>
  <c r="S2245" i="29"/>
  <c r="U2243" i="29"/>
  <c r="AA2242" i="29"/>
  <c r="R2242" i="29"/>
  <c r="X2241" i="29"/>
  <c r="Z2239" i="29"/>
  <c r="Q2239" i="29"/>
  <c r="V2238" i="29"/>
  <c r="AB2237" i="29"/>
  <c r="S2237" i="29"/>
  <c r="U2235" i="29"/>
  <c r="AA2234" i="29"/>
  <c r="R2234" i="29"/>
  <c r="X2233" i="29"/>
  <c r="Z2225" i="29"/>
  <c r="Q2225" i="29"/>
  <c r="V2224" i="29"/>
  <c r="AB2223" i="29"/>
  <c r="S2223" i="29"/>
  <c r="U2221" i="29"/>
  <c r="AA2220" i="29"/>
  <c r="R2220" i="29"/>
  <c r="X2219" i="29"/>
  <c r="Z2217" i="29"/>
  <c r="Q2217" i="29"/>
  <c r="V2216" i="29"/>
  <c r="AB2215" i="29"/>
  <c r="S2215" i="29"/>
  <c r="U2213" i="29"/>
  <c r="AA2212" i="29"/>
  <c r="R2212" i="29"/>
  <c r="X2211" i="29"/>
  <c r="AC2206" i="29"/>
  <c r="Z2205" i="29"/>
  <c r="Q2205" i="29"/>
  <c r="V2204" i="29"/>
  <c r="AB2203" i="29"/>
  <c r="S2203" i="29"/>
  <c r="U2201" i="29"/>
  <c r="AA2200" i="29"/>
  <c r="R2200" i="29"/>
  <c r="X2199" i="29"/>
  <c r="AC2198" i="29"/>
  <c r="Z2197" i="29"/>
  <c r="Q2197" i="29"/>
  <c r="V2196" i="29"/>
  <c r="AB2195" i="29"/>
  <c r="S2195" i="29"/>
  <c r="U2193" i="29"/>
  <c r="AA2192" i="29"/>
  <c r="R2192" i="29"/>
  <c r="X2191" i="29"/>
  <c r="Z2183" i="29"/>
  <c r="Q2183" i="29"/>
  <c r="V2182" i="29"/>
  <c r="AB2181" i="29"/>
  <c r="S2181" i="29"/>
  <c r="U2179" i="29"/>
  <c r="AA2178" i="29"/>
  <c r="R2178" i="29"/>
  <c r="X2177" i="29"/>
  <c r="Z2175" i="29"/>
  <c r="Q2175" i="29"/>
  <c r="V2174" i="29"/>
  <c r="AB2173" i="29"/>
  <c r="S2173" i="29"/>
  <c r="U2171" i="29"/>
  <c r="AA2170" i="29"/>
  <c r="R2170" i="29"/>
  <c r="X2169" i="29"/>
  <c r="Z2163" i="29"/>
  <c r="Q2163" i="29"/>
  <c r="V2162" i="29"/>
  <c r="AB2161" i="29"/>
  <c r="S2161" i="29"/>
  <c r="U2159" i="29"/>
  <c r="AA2158" i="29"/>
  <c r="R2158" i="29"/>
  <c r="X2157" i="29"/>
  <c r="Z2155" i="29"/>
  <c r="Q2155" i="29"/>
  <c r="V2154" i="29"/>
  <c r="AB2153" i="29"/>
  <c r="S2153" i="29"/>
  <c r="U2151" i="29"/>
  <c r="AA2150" i="29"/>
  <c r="R2150" i="29"/>
  <c r="X2149" i="29"/>
  <c r="T2142" i="29"/>
  <c r="Q2142" i="29"/>
  <c r="Z2142" i="29"/>
  <c r="Y2137" i="29"/>
  <c r="R2136" i="29"/>
  <c r="AA2136" i="29"/>
  <c r="X2136" i="29"/>
  <c r="U2134" i="29"/>
  <c r="X2133" i="29"/>
  <c r="Z2132" i="29"/>
  <c r="AC2129" i="29"/>
  <c r="T2128" i="29"/>
  <c r="V2127" i="29"/>
  <c r="T2122" i="29"/>
  <c r="AC2122" i="29"/>
  <c r="Q2122" i="29"/>
  <c r="Z2122" i="29"/>
  <c r="Z2117" i="29"/>
  <c r="AC2116" i="29"/>
  <c r="S2115" i="29"/>
  <c r="Y2113" i="29"/>
  <c r="V2112" i="29"/>
  <c r="S2112" i="29"/>
  <c r="AB2112" i="29"/>
  <c r="V2108" i="29"/>
  <c r="Z2107" i="29"/>
  <c r="T2100" i="29"/>
  <c r="AC2100" i="29"/>
  <c r="X2100" i="29"/>
  <c r="Q2100" i="29"/>
  <c r="Z2100" i="29"/>
  <c r="Q2099" i="29"/>
  <c r="Z2099" i="29"/>
  <c r="T2099" i="29"/>
  <c r="AC2099" i="29"/>
  <c r="V2099" i="29"/>
  <c r="V2098" i="29"/>
  <c r="Q2098" i="29"/>
  <c r="Z2098" i="29"/>
  <c r="S2098" i="29"/>
  <c r="AB2098" i="29"/>
  <c r="T2092" i="29"/>
  <c r="AC2092" i="29"/>
  <c r="U2092" i="29"/>
  <c r="X2092" i="29"/>
  <c r="Q2092" i="29"/>
  <c r="Z2092" i="29"/>
  <c r="AA2090" i="29"/>
  <c r="Q1884" i="29"/>
  <c r="Z1884" i="29"/>
  <c r="R1884" i="29"/>
  <c r="AA1884" i="29"/>
  <c r="S1884" i="29"/>
  <c r="AB1884" i="29"/>
  <c r="T1884" i="29"/>
  <c r="AC1884" i="29"/>
  <c r="U1884" i="29"/>
  <c r="V1884" i="29"/>
  <c r="X1884" i="29"/>
  <c r="Q1772" i="29"/>
  <c r="Z1772" i="29"/>
  <c r="R1772" i="29"/>
  <c r="AA1772" i="29"/>
  <c r="S1772" i="29"/>
  <c r="AB1772" i="29"/>
  <c r="T1772" i="29"/>
  <c r="AC1772" i="29"/>
  <c r="U1772" i="29"/>
  <c r="V1772" i="29"/>
  <c r="X1772" i="29"/>
  <c r="Q1758" i="29"/>
  <c r="Z1758" i="29"/>
  <c r="R1758" i="29"/>
  <c r="AA1758" i="29"/>
  <c r="S1758" i="29"/>
  <c r="AB1758" i="29"/>
  <c r="T1758" i="29"/>
  <c r="AC1758" i="29"/>
  <c r="U1758" i="29"/>
  <c r="V1758" i="29"/>
  <c r="X1758" i="29"/>
  <c r="Q1738" i="29"/>
  <c r="Z1738" i="29"/>
  <c r="R1738" i="29"/>
  <c r="AA1738" i="29"/>
  <c r="S1738" i="29"/>
  <c r="AB1738" i="29"/>
  <c r="T1738" i="29"/>
  <c r="AC1738" i="29"/>
  <c r="U1738" i="29"/>
  <c r="V1738" i="29"/>
  <c r="X1738" i="29"/>
  <c r="AA2265" i="29"/>
  <c r="R2265" i="29"/>
  <c r="AC2263" i="29"/>
  <c r="T2263" i="29"/>
  <c r="AA2257" i="29"/>
  <c r="R2257" i="29"/>
  <c r="AC2255" i="29"/>
  <c r="T2255" i="29"/>
  <c r="V2253" i="29"/>
  <c r="AA2245" i="29"/>
  <c r="R2245" i="29"/>
  <c r="AC2243" i="29"/>
  <c r="T2243" i="29"/>
  <c r="V2241" i="29"/>
  <c r="AA2237" i="29"/>
  <c r="R2237" i="29"/>
  <c r="AC2235" i="29"/>
  <c r="T2235" i="29"/>
  <c r="V2233" i="29"/>
  <c r="AA2223" i="29"/>
  <c r="R2223" i="29"/>
  <c r="AC2221" i="29"/>
  <c r="T2221" i="29"/>
  <c r="V2219" i="29"/>
  <c r="AA2215" i="29"/>
  <c r="R2215" i="29"/>
  <c r="AC2213" i="29"/>
  <c r="T2213" i="29"/>
  <c r="V2211" i="29"/>
  <c r="AA2203" i="29"/>
  <c r="R2203" i="29"/>
  <c r="AC2201" i="29"/>
  <c r="T2201" i="29"/>
  <c r="V2199" i="29"/>
  <c r="AA2195" i="29"/>
  <c r="R2195" i="29"/>
  <c r="AC2193" i="29"/>
  <c r="T2193" i="29"/>
  <c r="V2191" i="29"/>
  <c r="AA2181" i="29"/>
  <c r="R2181" i="29"/>
  <c r="AC2179" i="29"/>
  <c r="T2179" i="29"/>
  <c r="V2177" i="29"/>
  <c r="AA2173" i="29"/>
  <c r="R2173" i="29"/>
  <c r="V2169" i="29"/>
  <c r="AA2161" i="29"/>
  <c r="R2161" i="29"/>
  <c r="V2157" i="29"/>
  <c r="AA2153" i="29"/>
  <c r="R2153" i="29"/>
  <c r="V2149" i="29"/>
  <c r="Y2132" i="29"/>
  <c r="U2129" i="29"/>
  <c r="R2129" i="29"/>
  <c r="AA2129" i="29"/>
  <c r="Y2117" i="29"/>
  <c r="R2116" i="29"/>
  <c r="AA2116" i="29"/>
  <c r="X2116" i="29"/>
  <c r="Y2107" i="29"/>
  <c r="R2094" i="29"/>
  <c r="AA2094" i="29"/>
  <c r="S2094" i="29"/>
  <c r="AB2094" i="29"/>
  <c r="U2094" i="29"/>
  <c r="X2094" i="29"/>
  <c r="Q1982" i="29"/>
  <c r="Z1982" i="29"/>
  <c r="R1982" i="29"/>
  <c r="AA1982" i="29"/>
  <c r="S1982" i="29"/>
  <c r="AB1982" i="29"/>
  <c r="T1982" i="29"/>
  <c r="AC1982" i="29"/>
  <c r="U1982" i="29"/>
  <c r="V1982" i="29"/>
  <c r="X1982" i="29"/>
  <c r="Q1968" i="29"/>
  <c r="Z1968" i="29"/>
  <c r="R1968" i="29"/>
  <c r="AA1968" i="29"/>
  <c r="S1968" i="29"/>
  <c r="AB1968" i="29"/>
  <c r="T1968" i="29"/>
  <c r="AC1968" i="29"/>
  <c r="U1968" i="29"/>
  <c r="V1968" i="29"/>
  <c r="X1968" i="29"/>
  <c r="X2267" i="29"/>
  <c r="Z2265" i="29"/>
  <c r="Q2265" i="29"/>
  <c r="AB2263" i="29"/>
  <c r="S2263" i="29"/>
  <c r="X2259" i="29"/>
  <c r="Z2257" i="29"/>
  <c r="Q2257" i="29"/>
  <c r="AB2255" i="29"/>
  <c r="S2255" i="29"/>
  <c r="U2253" i="29"/>
  <c r="X2247" i="29"/>
  <c r="Z2245" i="29"/>
  <c r="Q2245" i="29"/>
  <c r="AB2243" i="29"/>
  <c r="S2243" i="29"/>
  <c r="U2241" i="29"/>
  <c r="X2239" i="29"/>
  <c r="Z2237" i="29"/>
  <c r="Q2237" i="29"/>
  <c r="AB2235" i="29"/>
  <c r="S2235" i="29"/>
  <c r="U2233" i="29"/>
  <c r="X2225" i="29"/>
  <c r="Z2223" i="29"/>
  <c r="Q2223" i="29"/>
  <c r="AB2221" i="29"/>
  <c r="S2221" i="29"/>
  <c r="U2219" i="29"/>
  <c r="X2217" i="29"/>
  <c r="Z2215" i="29"/>
  <c r="Q2215" i="29"/>
  <c r="AB2213" i="29"/>
  <c r="S2213" i="29"/>
  <c r="U2211" i="29"/>
  <c r="X2205" i="29"/>
  <c r="Z2203" i="29"/>
  <c r="Q2203" i="29"/>
  <c r="AB2201" i="29"/>
  <c r="S2201" i="29"/>
  <c r="U2199" i="29"/>
  <c r="X2197" i="29"/>
  <c r="Z2195" i="29"/>
  <c r="Q2195" i="29"/>
  <c r="AB2193" i="29"/>
  <c r="S2193" i="29"/>
  <c r="U2191" i="29"/>
  <c r="X2183" i="29"/>
  <c r="Z2181" i="29"/>
  <c r="Q2181" i="29"/>
  <c r="AB2179" i="29"/>
  <c r="S2179" i="29"/>
  <c r="U2177" i="29"/>
  <c r="X2175" i="29"/>
  <c r="Z2173" i="29"/>
  <c r="Q2173" i="29"/>
  <c r="U2169" i="29"/>
  <c r="X2163" i="29"/>
  <c r="Z2161" i="29"/>
  <c r="Q2161" i="29"/>
  <c r="U2157" i="29"/>
  <c r="X2155" i="29"/>
  <c r="Z2153" i="29"/>
  <c r="Q2153" i="29"/>
  <c r="U2149" i="29"/>
  <c r="Q2141" i="29"/>
  <c r="Z2141" i="29"/>
  <c r="V2141" i="29"/>
  <c r="X2135" i="29"/>
  <c r="T2135" i="29"/>
  <c r="AC2135" i="29"/>
  <c r="X2132" i="29"/>
  <c r="Z2129" i="29"/>
  <c r="AC2128" i="29"/>
  <c r="Q2121" i="29"/>
  <c r="Z2121" i="29"/>
  <c r="V2121" i="29"/>
  <c r="X2117" i="29"/>
  <c r="Z2116" i="29"/>
  <c r="V2107" i="29"/>
  <c r="Q2044" i="29"/>
  <c r="Z2044" i="29"/>
  <c r="R2044" i="29"/>
  <c r="AA2044" i="29"/>
  <c r="S2044" i="29"/>
  <c r="AB2044" i="29"/>
  <c r="T2044" i="29"/>
  <c r="AC2044" i="29"/>
  <c r="U2044" i="29"/>
  <c r="V2044" i="29"/>
  <c r="X2044" i="29"/>
  <c r="Q2032" i="29"/>
  <c r="Z2032" i="29"/>
  <c r="R2032" i="29"/>
  <c r="AA2032" i="29"/>
  <c r="S2032" i="29"/>
  <c r="AB2032" i="29"/>
  <c r="T2032" i="29"/>
  <c r="AC2032" i="29"/>
  <c r="U2032" i="29"/>
  <c r="V2032" i="29"/>
  <c r="X2032" i="29"/>
  <c r="Q1940" i="29"/>
  <c r="Z1940" i="29"/>
  <c r="R1940" i="29"/>
  <c r="AA1940" i="29"/>
  <c r="S1940" i="29"/>
  <c r="AB1940" i="29"/>
  <c r="T1940" i="29"/>
  <c r="AC1940" i="29"/>
  <c r="U1940" i="29"/>
  <c r="V1940" i="29"/>
  <c r="X1940" i="29"/>
  <c r="Q1926" i="29"/>
  <c r="Z1926" i="29"/>
  <c r="R1926" i="29"/>
  <c r="AA1926" i="29"/>
  <c r="S1926" i="29"/>
  <c r="AB1926" i="29"/>
  <c r="T1926" i="29"/>
  <c r="AC1926" i="29"/>
  <c r="U1926" i="29"/>
  <c r="V1926" i="29"/>
  <c r="X1926" i="29"/>
  <c r="Q1898" i="29"/>
  <c r="Z1898" i="29"/>
  <c r="R1898" i="29"/>
  <c r="AA1898" i="29"/>
  <c r="S1898" i="29"/>
  <c r="AB1898" i="29"/>
  <c r="T1898" i="29"/>
  <c r="AC1898" i="29"/>
  <c r="U1898" i="29"/>
  <c r="V1898" i="29"/>
  <c r="X1898" i="29"/>
  <c r="Q1856" i="29"/>
  <c r="Z1856" i="29"/>
  <c r="R1856" i="29"/>
  <c r="AA1856" i="29"/>
  <c r="S1856" i="29"/>
  <c r="AB1856" i="29"/>
  <c r="T1856" i="29"/>
  <c r="AC1856" i="29"/>
  <c r="U1856" i="29"/>
  <c r="V1856" i="29"/>
  <c r="X1856" i="29"/>
  <c r="Q1842" i="29"/>
  <c r="Z1842" i="29"/>
  <c r="R1842" i="29"/>
  <c r="AA1842" i="29"/>
  <c r="S1842" i="29"/>
  <c r="AB1842" i="29"/>
  <c r="T1842" i="29"/>
  <c r="AC1842" i="29"/>
  <c r="U1842" i="29"/>
  <c r="V1842" i="29"/>
  <c r="X1842" i="29"/>
  <c r="Q1792" i="29"/>
  <c r="Z1792" i="29"/>
  <c r="R1792" i="29"/>
  <c r="AA1792" i="29"/>
  <c r="S1792" i="29"/>
  <c r="AB1792" i="29"/>
  <c r="T1792" i="29"/>
  <c r="AC1792" i="29"/>
  <c r="U1792" i="29"/>
  <c r="V1792" i="29"/>
  <c r="X1792" i="29"/>
  <c r="AA2263" i="29"/>
  <c r="R2263" i="29"/>
  <c r="AA2255" i="29"/>
  <c r="R2255" i="29"/>
  <c r="AC2253" i="29"/>
  <c r="T2253" i="29"/>
  <c r="AA2243" i="29"/>
  <c r="R2243" i="29"/>
  <c r="AC2241" i="29"/>
  <c r="T2241" i="29"/>
  <c r="AA2235" i="29"/>
  <c r="R2235" i="29"/>
  <c r="AC2233" i="29"/>
  <c r="T2233" i="29"/>
  <c r="AA2221" i="29"/>
  <c r="R2221" i="29"/>
  <c r="AC2219" i="29"/>
  <c r="T2219" i="29"/>
  <c r="AA2213" i="29"/>
  <c r="R2213" i="29"/>
  <c r="AC2211" i="29"/>
  <c r="T2211" i="29"/>
  <c r="AA2201" i="29"/>
  <c r="R2201" i="29"/>
  <c r="AC2199" i="29"/>
  <c r="T2199" i="29"/>
  <c r="AA2193" i="29"/>
  <c r="R2193" i="29"/>
  <c r="AC2191" i="29"/>
  <c r="T2191" i="29"/>
  <c r="AA2179" i="29"/>
  <c r="R2179" i="29"/>
  <c r="AC2177" i="29"/>
  <c r="T2177" i="29"/>
  <c r="AC2169" i="29"/>
  <c r="T2169" i="29"/>
  <c r="AC2157" i="29"/>
  <c r="T2157" i="29"/>
  <c r="AC2149" i="29"/>
  <c r="T2149" i="29"/>
  <c r="T2134" i="29"/>
  <c r="AC2134" i="29"/>
  <c r="Q2134" i="29"/>
  <c r="Z2134" i="29"/>
  <c r="U2132" i="29"/>
  <c r="Y2129" i="29"/>
  <c r="R2128" i="29"/>
  <c r="AA2128" i="29"/>
  <c r="X2128" i="29"/>
  <c r="AA2121" i="29"/>
  <c r="V2117" i="29"/>
  <c r="Y2116" i="29"/>
  <c r="X2115" i="29"/>
  <c r="T2115" i="29"/>
  <c r="AC2115" i="29"/>
  <c r="U2109" i="29"/>
  <c r="R2109" i="29"/>
  <c r="AA2109" i="29"/>
  <c r="S2108" i="29"/>
  <c r="U2107" i="29"/>
  <c r="AC2094" i="29"/>
  <c r="X2091" i="29"/>
  <c r="T2080" i="29"/>
  <c r="AC2080" i="29"/>
  <c r="U2080" i="29"/>
  <c r="V2080" i="29"/>
  <c r="X2080" i="29"/>
  <c r="Q2080" i="29"/>
  <c r="Z2080" i="29"/>
  <c r="Y2074" i="29"/>
  <c r="Y2066" i="29"/>
  <c r="Q1780" i="29"/>
  <c r="Z1780" i="29"/>
  <c r="R1780" i="29"/>
  <c r="AA1780" i="29"/>
  <c r="S1780" i="29"/>
  <c r="AB1780" i="29"/>
  <c r="T1780" i="29"/>
  <c r="AC1780" i="29"/>
  <c r="U1780" i="29"/>
  <c r="V1780" i="29"/>
  <c r="X1780" i="29"/>
  <c r="AC2370" i="29"/>
  <c r="AC2362" i="29"/>
  <c r="AC2348" i="29"/>
  <c r="AC2340" i="29"/>
  <c r="AC2306" i="29"/>
  <c r="AC2298" i="29"/>
  <c r="AC2286" i="29"/>
  <c r="V2284" i="29"/>
  <c r="AA2280" i="29"/>
  <c r="AC2278" i="29"/>
  <c r="V2276" i="29"/>
  <c r="U2267" i="29"/>
  <c r="AA2266" i="29"/>
  <c r="X2265" i="29"/>
  <c r="AC2264" i="29"/>
  <c r="Z2263" i="29"/>
  <c r="Q2263" i="29"/>
  <c r="V2262" i="29"/>
  <c r="U2259" i="29"/>
  <c r="AA2258" i="29"/>
  <c r="X2257" i="29"/>
  <c r="AC2256" i="29"/>
  <c r="Z2255" i="29"/>
  <c r="Q2255" i="29"/>
  <c r="V2254" i="29"/>
  <c r="AB2253" i="29"/>
  <c r="S2253" i="29"/>
  <c r="U2247" i="29"/>
  <c r="AA2246" i="29"/>
  <c r="X2245" i="29"/>
  <c r="AC2244" i="29"/>
  <c r="Z2243" i="29"/>
  <c r="Q2243" i="29"/>
  <c r="V2242" i="29"/>
  <c r="AB2241" i="29"/>
  <c r="S2241" i="29"/>
  <c r="U2239" i="29"/>
  <c r="AA2238" i="29"/>
  <c r="X2237" i="29"/>
  <c r="AC2236" i="29"/>
  <c r="Z2235" i="29"/>
  <c r="Q2235" i="29"/>
  <c r="V2234" i="29"/>
  <c r="AB2233" i="29"/>
  <c r="S2233" i="29"/>
  <c r="U2225" i="29"/>
  <c r="AA2224" i="29"/>
  <c r="X2223" i="29"/>
  <c r="AC2222" i="29"/>
  <c r="Z2221" i="29"/>
  <c r="Q2221" i="29"/>
  <c r="V2220" i="29"/>
  <c r="AB2219" i="29"/>
  <c r="S2219" i="29"/>
  <c r="U2217" i="29"/>
  <c r="AA2216" i="29"/>
  <c r="X2215" i="29"/>
  <c r="AC2214" i="29"/>
  <c r="Z2213" i="29"/>
  <c r="Q2213" i="29"/>
  <c r="V2212" i="29"/>
  <c r="AB2211" i="29"/>
  <c r="S2211" i="29"/>
  <c r="U2205" i="29"/>
  <c r="AA2204" i="29"/>
  <c r="X2203" i="29"/>
  <c r="Z2201" i="29"/>
  <c r="Q2201" i="29"/>
  <c r="V2200" i="29"/>
  <c r="AB2199" i="29"/>
  <c r="S2199" i="29"/>
  <c r="U2197" i="29"/>
  <c r="AA2196" i="29"/>
  <c r="X2195" i="29"/>
  <c r="Z2193" i="29"/>
  <c r="Q2193" i="29"/>
  <c r="V2192" i="29"/>
  <c r="AB2191" i="29"/>
  <c r="S2191" i="29"/>
  <c r="U2183" i="29"/>
  <c r="AA2182" i="29"/>
  <c r="X2181" i="29"/>
  <c r="AC2180" i="29"/>
  <c r="Z2179" i="29"/>
  <c r="Q2179" i="29"/>
  <c r="V2178" i="29"/>
  <c r="AB2177" i="29"/>
  <c r="S2177" i="29"/>
  <c r="U2175" i="29"/>
  <c r="AA2174" i="29"/>
  <c r="X2173" i="29"/>
  <c r="AC2172" i="29"/>
  <c r="Z2171" i="29"/>
  <c r="Q2171" i="29"/>
  <c r="V2170" i="29"/>
  <c r="AB2169" i="29"/>
  <c r="S2169" i="29"/>
  <c r="U2163" i="29"/>
  <c r="AA2162" i="29"/>
  <c r="X2161" i="29"/>
  <c r="AC2160" i="29"/>
  <c r="Z2159" i="29"/>
  <c r="Q2159" i="29"/>
  <c r="V2158" i="29"/>
  <c r="AB2157" i="29"/>
  <c r="S2157" i="29"/>
  <c r="U2155" i="29"/>
  <c r="AA2154" i="29"/>
  <c r="X2153" i="29"/>
  <c r="AC2152" i="29"/>
  <c r="Z2151" i="29"/>
  <c r="Q2151" i="29"/>
  <c r="V2150" i="29"/>
  <c r="AB2149" i="29"/>
  <c r="S2149" i="29"/>
  <c r="V2142" i="29"/>
  <c r="Y2141" i="29"/>
  <c r="V2140" i="29"/>
  <c r="S2140" i="29"/>
  <c r="AB2140" i="29"/>
  <c r="U2136" i="29"/>
  <c r="Y2135" i="29"/>
  <c r="AA2134" i="29"/>
  <c r="AC2133" i="29"/>
  <c r="T2132" i="29"/>
  <c r="X2129" i="29"/>
  <c r="Z2128" i="29"/>
  <c r="AB2127" i="29"/>
  <c r="V2122" i="29"/>
  <c r="Y2121" i="29"/>
  <c r="V2120" i="29"/>
  <c r="S2120" i="29"/>
  <c r="AB2120" i="29"/>
  <c r="T2117" i="29"/>
  <c r="V2116" i="29"/>
  <c r="Z2115" i="29"/>
  <c r="T2114" i="29"/>
  <c r="AC2114" i="29"/>
  <c r="Q2114" i="29"/>
  <c r="Z2114" i="29"/>
  <c r="S2113" i="29"/>
  <c r="U2112" i="29"/>
  <c r="Z2109" i="29"/>
  <c r="AC2108" i="29"/>
  <c r="S2107" i="29"/>
  <c r="V2100" i="29"/>
  <c r="X2099" i="29"/>
  <c r="X2098" i="29"/>
  <c r="Z2094" i="29"/>
  <c r="Y2092" i="29"/>
  <c r="U2091" i="29"/>
  <c r="R2086" i="29"/>
  <c r="AA2086" i="29"/>
  <c r="S2086" i="29"/>
  <c r="AB2086" i="29"/>
  <c r="T2086" i="29"/>
  <c r="AC2086" i="29"/>
  <c r="U2086" i="29"/>
  <c r="X2086" i="29"/>
  <c r="Y2079" i="29"/>
  <c r="V2074" i="29"/>
  <c r="T2072" i="29"/>
  <c r="AC2072" i="29"/>
  <c r="U2072" i="29"/>
  <c r="V2072" i="29"/>
  <c r="X2072" i="29"/>
  <c r="Q2072" i="29"/>
  <c r="Z2072" i="29"/>
  <c r="Q2002" i="29"/>
  <c r="Z2002" i="29"/>
  <c r="R2002" i="29"/>
  <c r="AA2002" i="29"/>
  <c r="S2002" i="29"/>
  <c r="AB2002" i="29"/>
  <c r="T2002" i="29"/>
  <c r="AC2002" i="29"/>
  <c r="U2002" i="29"/>
  <c r="V2002" i="29"/>
  <c r="X2002" i="29"/>
  <c r="Q1990" i="29"/>
  <c r="Z1990" i="29"/>
  <c r="R1990" i="29"/>
  <c r="AA1990" i="29"/>
  <c r="S1990" i="29"/>
  <c r="AB1990" i="29"/>
  <c r="T1990" i="29"/>
  <c r="AC1990" i="29"/>
  <c r="U1990" i="29"/>
  <c r="V1990" i="29"/>
  <c r="X1990" i="29"/>
  <c r="Q1814" i="29"/>
  <c r="Z1814" i="29"/>
  <c r="R1814" i="29"/>
  <c r="AA1814" i="29"/>
  <c r="S1814" i="29"/>
  <c r="AB1814" i="29"/>
  <c r="T1814" i="29"/>
  <c r="AC1814" i="29"/>
  <c r="U1814" i="29"/>
  <c r="V1814" i="29"/>
  <c r="X1814" i="29"/>
  <c r="Q1800" i="29"/>
  <c r="Z1800" i="29"/>
  <c r="R1800" i="29"/>
  <c r="AA1800" i="29"/>
  <c r="S1800" i="29"/>
  <c r="AB1800" i="29"/>
  <c r="T1800" i="29"/>
  <c r="AC1800" i="29"/>
  <c r="U1800" i="29"/>
  <c r="V1800" i="29"/>
  <c r="X1800" i="29"/>
  <c r="AA2253" i="29"/>
  <c r="R2253" i="29"/>
  <c r="AA2241" i="29"/>
  <c r="R2241" i="29"/>
  <c r="AA2233" i="29"/>
  <c r="R2233" i="29"/>
  <c r="AA2219" i="29"/>
  <c r="R2219" i="29"/>
  <c r="AA2211" i="29"/>
  <c r="R2211" i="29"/>
  <c r="AA2199" i="29"/>
  <c r="R2199" i="29"/>
  <c r="AA2191" i="29"/>
  <c r="R2191" i="29"/>
  <c r="U2178" i="29"/>
  <c r="AA2177" i="29"/>
  <c r="R2177" i="29"/>
  <c r="AC2175" i="29"/>
  <c r="T2175" i="29"/>
  <c r="V2173" i="29"/>
  <c r="U2170" i="29"/>
  <c r="AA2169" i="29"/>
  <c r="R2169" i="29"/>
  <c r="AC2163" i="29"/>
  <c r="T2163" i="29"/>
  <c r="V2161" i="29"/>
  <c r="U2158" i="29"/>
  <c r="AA2157" i="29"/>
  <c r="R2157" i="29"/>
  <c r="AC2155" i="29"/>
  <c r="T2155" i="29"/>
  <c r="V2153" i="29"/>
  <c r="U2150" i="29"/>
  <c r="AA2149" i="29"/>
  <c r="R2149" i="29"/>
  <c r="X2141" i="29"/>
  <c r="V2135" i="29"/>
  <c r="Y2134" i="29"/>
  <c r="Q2133" i="29"/>
  <c r="Z2133" i="29"/>
  <c r="V2133" i="29"/>
  <c r="R2132" i="29"/>
  <c r="V2129" i="29"/>
  <c r="Y2128" i="29"/>
  <c r="X2127" i="29"/>
  <c r="T2127" i="29"/>
  <c r="AC2127" i="29"/>
  <c r="X2121" i="29"/>
  <c r="S2117" i="29"/>
  <c r="U2116" i="29"/>
  <c r="Y2115" i="29"/>
  <c r="AC2113" i="29"/>
  <c r="Y2109" i="29"/>
  <c r="R2108" i="29"/>
  <c r="AA2108" i="29"/>
  <c r="X2108" i="29"/>
  <c r="R2107" i="29"/>
  <c r="Y2094" i="29"/>
  <c r="V2090" i="29"/>
  <c r="X2090" i="29"/>
  <c r="Q2090" i="29"/>
  <c r="Z2090" i="29"/>
  <c r="S2090" i="29"/>
  <c r="AB2090" i="29"/>
  <c r="X2079" i="29"/>
  <c r="Y2071" i="29"/>
  <c r="R2066" i="29"/>
  <c r="AA2066" i="29"/>
  <c r="S2066" i="29"/>
  <c r="AB2066" i="29"/>
  <c r="T2066" i="29"/>
  <c r="AC2066" i="29"/>
  <c r="U2066" i="29"/>
  <c r="V2066" i="29"/>
  <c r="X2066" i="29"/>
  <c r="Q2052" i="29"/>
  <c r="Z2052" i="29"/>
  <c r="R2052" i="29"/>
  <c r="AA2052" i="29"/>
  <c r="S2052" i="29"/>
  <c r="AB2052" i="29"/>
  <c r="T2052" i="29"/>
  <c r="AC2052" i="29"/>
  <c r="U2052" i="29"/>
  <c r="V2052" i="29"/>
  <c r="X2052" i="29"/>
  <c r="Q1960" i="29"/>
  <c r="Z1960" i="29"/>
  <c r="R1960" i="29"/>
  <c r="AA1960" i="29"/>
  <c r="S1960" i="29"/>
  <c r="AB1960" i="29"/>
  <c r="T1960" i="29"/>
  <c r="AC1960" i="29"/>
  <c r="U1960" i="29"/>
  <c r="V1960" i="29"/>
  <c r="X1960" i="29"/>
  <c r="Q1948" i="29"/>
  <c r="Z1948" i="29"/>
  <c r="R1948" i="29"/>
  <c r="AA1948" i="29"/>
  <c r="S1948" i="29"/>
  <c r="AB1948" i="29"/>
  <c r="T1948" i="29"/>
  <c r="AC1948" i="29"/>
  <c r="U1948" i="29"/>
  <c r="V1948" i="29"/>
  <c r="X1948" i="29"/>
  <c r="Q1876" i="29"/>
  <c r="Z1876" i="29"/>
  <c r="R1876" i="29"/>
  <c r="AA1876" i="29"/>
  <c r="S1876" i="29"/>
  <c r="AB1876" i="29"/>
  <c r="T1876" i="29"/>
  <c r="AC1876" i="29"/>
  <c r="U1876" i="29"/>
  <c r="V1876" i="29"/>
  <c r="X1876" i="29"/>
  <c r="Q1864" i="29"/>
  <c r="Z1864" i="29"/>
  <c r="R1864" i="29"/>
  <c r="AA1864" i="29"/>
  <c r="S1864" i="29"/>
  <c r="AB1864" i="29"/>
  <c r="T1864" i="29"/>
  <c r="AC1864" i="29"/>
  <c r="U1864" i="29"/>
  <c r="V1864" i="29"/>
  <c r="X1864" i="29"/>
  <c r="AC2284" i="29"/>
  <c r="AC2276" i="29"/>
  <c r="AB2267" i="29"/>
  <c r="AC2262" i="29"/>
  <c r="AB2259" i="29"/>
  <c r="AC2254" i="29"/>
  <c r="Z2253" i="29"/>
  <c r="AB2247" i="29"/>
  <c r="AC2242" i="29"/>
  <c r="Z2241" i="29"/>
  <c r="AB2239" i="29"/>
  <c r="AC2234" i="29"/>
  <c r="Z2233" i="29"/>
  <c r="AB2225" i="29"/>
  <c r="AC2220" i="29"/>
  <c r="Z2219" i="29"/>
  <c r="AB2217" i="29"/>
  <c r="AC2212" i="29"/>
  <c r="Z2211" i="29"/>
  <c r="AB2205" i="29"/>
  <c r="AC2200" i="29"/>
  <c r="Z2199" i="29"/>
  <c r="AB2197" i="29"/>
  <c r="AC2192" i="29"/>
  <c r="Z2191" i="29"/>
  <c r="AB2183" i="29"/>
  <c r="AC2178" i="29"/>
  <c r="Z2177" i="29"/>
  <c r="AB2175" i="29"/>
  <c r="AC2170" i="29"/>
  <c r="Z2169" i="29"/>
  <c r="AB2163" i="29"/>
  <c r="AC2158" i="29"/>
  <c r="Z2157" i="29"/>
  <c r="AB2155" i="29"/>
  <c r="AC2150" i="29"/>
  <c r="Z2149" i="29"/>
  <c r="U2141" i="29"/>
  <c r="U2137" i="29"/>
  <c r="R2137" i="29"/>
  <c r="AA2137" i="29"/>
  <c r="U2135" i="29"/>
  <c r="X2134" i="29"/>
  <c r="AA2133" i="29"/>
  <c r="AC2132" i="29"/>
  <c r="T2129" i="29"/>
  <c r="V2128" i="29"/>
  <c r="Z2127" i="29"/>
  <c r="U2121" i="29"/>
  <c r="AC2117" i="29"/>
  <c r="T2116" i="29"/>
  <c r="V2115" i="29"/>
  <c r="Q2113" i="29"/>
  <c r="Z2113" i="29"/>
  <c r="V2113" i="29"/>
  <c r="X2109" i="29"/>
  <c r="Z2108" i="29"/>
  <c r="AB2107" i="29"/>
  <c r="V2094" i="29"/>
  <c r="Q2091" i="29"/>
  <c r="Z2091" i="29"/>
  <c r="R2091" i="29"/>
  <c r="AA2091" i="29"/>
  <c r="T2091" i="29"/>
  <c r="AC2091" i="29"/>
  <c r="V2091" i="29"/>
  <c r="AB2080" i="29"/>
  <c r="R2074" i="29"/>
  <c r="AA2074" i="29"/>
  <c r="S2074" i="29"/>
  <c r="AB2074" i="29"/>
  <c r="T2074" i="29"/>
  <c r="AC2074" i="29"/>
  <c r="U2074" i="29"/>
  <c r="X2074" i="29"/>
  <c r="Q1730" i="29"/>
  <c r="Z1730" i="29"/>
  <c r="R1730" i="29"/>
  <c r="AA1730" i="29"/>
  <c r="S1730" i="29"/>
  <c r="AB1730" i="29"/>
  <c r="T1730" i="29"/>
  <c r="AC1730" i="29"/>
  <c r="U1730" i="29"/>
  <c r="V1730" i="29"/>
  <c r="X1730" i="29"/>
  <c r="V2132" i="29"/>
  <c r="S2132" i="29"/>
  <c r="AB2132" i="29"/>
  <c r="U2117" i="29"/>
  <c r="R2117" i="29"/>
  <c r="AA2117" i="29"/>
  <c r="X2107" i="29"/>
  <c r="T2107" i="29"/>
  <c r="AC2107" i="29"/>
  <c r="Q2079" i="29"/>
  <c r="Z2079" i="29"/>
  <c r="R2079" i="29"/>
  <c r="AA2079" i="29"/>
  <c r="S2079" i="29"/>
  <c r="AB2079" i="29"/>
  <c r="T2079" i="29"/>
  <c r="AC2079" i="29"/>
  <c r="V2079" i="29"/>
  <c r="Q2071" i="29"/>
  <c r="Z2071" i="29"/>
  <c r="R2071" i="29"/>
  <c r="AA2071" i="29"/>
  <c r="S2071" i="29"/>
  <c r="AB2071" i="29"/>
  <c r="T2071" i="29"/>
  <c r="AC2071" i="29"/>
  <c r="U2071" i="29"/>
  <c r="V2071" i="29"/>
  <c r="Q2024" i="29"/>
  <c r="Z2024" i="29"/>
  <c r="R2024" i="29"/>
  <c r="AA2024" i="29"/>
  <c r="S2024" i="29"/>
  <c r="AB2024" i="29"/>
  <c r="T2024" i="29"/>
  <c r="AC2024" i="29"/>
  <c r="U2024" i="29"/>
  <c r="V2024" i="29"/>
  <c r="X2024" i="29"/>
  <c r="Q2010" i="29"/>
  <c r="Z2010" i="29"/>
  <c r="R2010" i="29"/>
  <c r="AA2010" i="29"/>
  <c r="S2010" i="29"/>
  <c r="AB2010" i="29"/>
  <c r="T2010" i="29"/>
  <c r="AC2010" i="29"/>
  <c r="U2010" i="29"/>
  <c r="V2010" i="29"/>
  <c r="X2010" i="29"/>
  <c r="Q1918" i="29"/>
  <c r="Z1918" i="29"/>
  <c r="R1918" i="29"/>
  <c r="AA1918" i="29"/>
  <c r="S1918" i="29"/>
  <c r="AB1918" i="29"/>
  <c r="T1918" i="29"/>
  <c r="AC1918" i="29"/>
  <c r="U1918" i="29"/>
  <c r="V1918" i="29"/>
  <c r="X1918" i="29"/>
  <c r="Q1906" i="29"/>
  <c r="Z1906" i="29"/>
  <c r="R1906" i="29"/>
  <c r="AA1906" i="29"/>
  <c r="S1906" i="29"/>
  <c r="AB1906" i="29"/>
  <c r="T1906" i="29"/>
  <c r="AC1906" i="29"/>
  <c r="U1906" i="29"/>
  <c r="V1906" i="29"/>
  <c r="X1906" i="29"/>
  <c r="Q1834" i="29"/>
  <c r="Z1834" i="29"/>
  <c r="R1834" i="29"/>
  <c r="AA1834" i="29"/>
  <c r="S1834" i="29"/>
  <c r="AB1834" i="29"/>
  <c r="T1834" i="29"/>
  <c r="AC1834" i="29"/>
  <c r="U1834" i="29"/>
  <c r="V1834" i="29"/>
  <c r="X1834" i="29"/>
  <c r="Q1822" i="29"/>
  <c r="Z1822" i="29"/>
  <c r="R1822" i="29"/>
  <c r="AA1822" i="29"/>
  <c r="S1822" i="29"/>
  <c r="AB1822" i="29"/>
  <c r="T1822" i="29"/>
  <c r="AC1822" i="29"/>
  <c r="U1822" i="29"/>
  <c r="V1822" i="29"/>
  <c r="X1822" i="29"/>
  <c r="Q1750" i="29"/>
  <c r="Z1750" i="29"/>
  <c r="R1750" i="29"/>
  <c r="AA1750" i="29"/>
  <c r="S1750" i="29"/>
  <c r="AB1750" i="29"/>
  <c r="T1750" i="29"/>
  <c r="AC1750" i="29"/>
  <c r="U1750" i="29"/>
  <c r="V1750" i="29"/>
  <c r="X1750" i="29"/>
  <c r="U1676" i="29"/>
  <c r="V1676" i="29"/>
  <c r="X1676" i="29"/>
  <c r="R1676" i="29"/>
  <c r="AA1676" i="29"/>
  <c r="R1667" i="29"/>
  <c r="AA1667" i="29"/>
  <c r="S1667" i="29"/>
  <c r="AB1667" i="29"/>
  <c r="T1667" i="29"/>
  <c r="AC1667" i="29"/>
  <c r="V1667" i="29"/>
  <c r="X1667" i="29"/>
  <c r="Q1541" i="29"/>
  <c r="Z1541" i="29"/>
  <c r="R1541" i="29"/>
  <c r="AA1541" i="29"/>
  <c r="S1541" i="29"/>
  <c r="AB1541" i="29"/>
  <c r="T1541" i="29"/>
  <c r="AC1541" i="29"/>
  <c r="U1541" i="29"/>
  <c r="V1541" i="29"/>
  <c r="X1541" i="29"/>
  <c r="S1449" i="29"/>
  <c r="AB1449" i="29"/>
  <c r="V1449" i="29"/>
  <c r="Q1449" i="29"/>
  <c r="AC1449" i="29"/>
  <c r="R1449" i="29"/>
  <c r="T1449" i="29"/>
  <c r="U1449" i="29"/>
  <c r="X1449" i="29"/>
  <c r="Y1449" i="29"/>
  <c r="Z1449" i="29"/>
  <c r="Q1372" i="29"/>
  <c r="Z1372" i="29"/>
  <c r="R1372" i="29"/>
  <c r="AA1372" i="29"/>
  <c r="S1372" i="29"/>
  <c r="AB1372" i="29"/>
  <c r="T1372" i="29"/>
  <c r="AC1372" i="29"/>
  <c r="U1372" i="29"/>
  <c r="X1372" i="29"/>
  <c r="V1372" i="29"/>
  <c r="Y1372" i="29"/>
  <c r="AA2095" i="29"/>
  <c r="R2095" i="29"/>
  <c r="AC2093" i="29"/>
  <c r="T2093" i="29"/>
  <c r="AA2087" i="29"/>
  <c r="R2087" i="29"/>
  <c r="AC2085" i="29"/>
  <c r="T2085" i="29"/>
  <c r="AB2078" i="29"/>
  <c r="S2078" i="29"/>
  <c r="AA2075" i="29"/>
  <c r="R2075" i="29"/>
  <c r="AC2073" i="29"/>
  <c r="T2073" i="29"/>
  <c r="AB2070" i="29"/>
  <c r="S2070" i="29"/>
  <c r="AA2067" i="29"/>
  <c r="R2067" i="29"/>
  <c r="AC2065" i="29"/>
  <c r="T2065" i="29"/>
  <c r="Z2058" i="29"/>
  <c r="Q2058" i="29"/>
  <c r="V2057" i="29"/>
  <c r="AB2056" i="29"/>
  <c r="S2056" i="29"/>
  <c r="AA2053" i="29"/>
  <c r="R2053" i="29"/>
  <c r="AC2051" i="29"/>
  <c r="T2051" i="29"/>
  <c r="Z2050" i="29"/>
  <c r="Q2050" i="29"/>
  <c r="V2049" i="29"/>
  <c r="AB2048" i="29"/>
  <c r="S2048" i="29"/>
  <c r="AA2045" i="29"/>
  <c r="R2045" i="29"/>
  <c r="AC2043" i="29"/>
  <c r="T2043" i="29"/>
  <c r="Z2038" i="29"/>
  <c r="Q2038" i="29"/>
  <c r="V2037" i="29"/>
  <c r="AB2036" i="29"/>
  <c r="S2036" i="29"/>
  <c r="AA2033" i="29"/>
  <c r="R2033" i="29"/>
  <c r="AC2031" i="29"/>
  <c r="T2031" i="29"/>
  <c r="Z2030" i="29"/>
  <c r="Q2030" i="29"/>
  <c r="V2029" i="29"/>
  <c r="AB2028" i="29"/>
  <c r="S2028" i="29"/>
  <c r="AA2025" i="29"/>
  <c r="R2025" i="29"/>
  <c r="AC2023" i="29"/>
  <c r="T2023" i="29"/>
  <c r="Z2016" i="29"/>
  <c r="Q2016" i="29"/>
  <c r="V2015" i="29"/>
  <c r="AB2014" i="29"/>
  <c r="S2014" i="29"/>
  <c r="AA2011" i="29"/>
  <c r="R2011" i="29"/>
  <c r="AC2009" i="29"/>
  <c r="T2009" i="29"/>
  <c r="Z2008" i="29"/>
  <c r="Q2008" i="29"/>
  <c r="V2007" i="29"/>
  <c r="AB2006" i="29"/>
  <c r="S2006" i="29"/>
  <c r="AA2003" i="29"/>
  <c r="R2003" i="29"/>
  <c r="AC2001" i="29"/>
  <c r="T2001" i="29"/>
  <c r="Z1996" i="29"/>
  <c r="Q1996" i="29"/>
  <c r="V1995" i="29"/>
  <c r="AB1994" i="29"/>
  <c r="S1994" i="29"/>
  <c r="AA1991" i="29"/>
  <c r="R1991" i="29"/>
  <c r="AC1989" i="29"/>
  <c r="T1989" i="29"/>
  <c r="Z1988" i="29"/>
  <c r="Q1988" i="29"/>
  <c r="V1987" i="29"/>
  <c r="AB1986" i="29"/>
  <c r="S1986" i="29"/>
  <c r="AA1983" i="29"/>
  <c r="R1983" i="29"/>
  <c r="AC1981" i="29"/>
  <c r="T1981" i="29"/>
  <c r="Z1974" i="29"/>
  <c r="Q1974" i="29"/>
  <c r="V1973" i="29"/>
  <c r="AB1972" i="29"/>
  <c r="S1972" i="29"/>
  <c r="AA1969" i="29"/>
  <c r="R1969" i="29"/>
  <c r="AC1967" i="29"/>
  <c r="T1967" i="29"/>
  <c r="Z1966" i="29"/>
  <c r="Q1966" i="29"/>
  <c r="V1965" i="29"/>
  <c r="AB1964" i="29"/>
  <c r="S1964" i="29"/>
  <c r="AA1961" i="29"/>
  <c r="R1961" i="29"/>
  <c r="AC1959" i="29"/>
  <c r="T1959" i="29"/>
  <c r="Z1954" i="29"/>
  <c r="Q1954" i="29"/>
  <c r="V1953" i="29"/>
  <c r="AB1952" i="29"/>
  <c r="S1952" i="29"/>
  <c r="AA1949" i="29"/>
  <c r="R1949" i="29"/>
  <c r="AC1947" i="29"/>
  <c r="T1947" i="29"/>
  <c r="Z1946" i="29"/>
  <c r="Q1946" i="29"/>
  <c r="V1945" i="29"/>
  <c r="AB1944" i="29"/>
  <c r="S1944" i="29"/>
  <c r="AA1941" i="29"/>
  <c r="R1941" i="29"/>
  <c r="AC1939" i="29"/>
  <c r="T1939" i="29"/>
  <c r="Z1932" i="29"/>
  <c r="Q1932" i="29"/>
  <c r="V1931" i="29"/>
  <c r="AB1930" i="29"/>
  <c r="S1930" i="29"/>
  <c r="AA1927" i="29"/>
  <c r="R1927" i="29"/>
  <c r="AC1925" i="29"/>
  <c r="T1925" i="29"/>
  <c r="Z1924" i="29"/>
  <c r="Q1924" i="29"/>
  <c r="V1923" i="29"/>
  <c r="AB1922" i="29"/>
  <c r="S1922" i="29"/>
  <c r="AA1919" i="29"/>
  <c r="R1919" i="29"/>
  <c r="AC1917" i="29"/>
  <c r="T1917" i="29"/>
  <c r="Z1912" i="29"/>
  <c r="Q1912" i="29"/>
  <c r="V1911" i="29"/>
  <c r="AB1910" i="29"/>
  <c r="S1910" i="29"/>
  <c r="AA1907" i="29"/>
  <c r="R1907" i="29"/>
  <c r="AC1905" i="29"/>
  <c r="T1905" i="29"/>
  <c r="Z1904" i="29"/>
  <c r="Q1904" i="29"/>
  <c r="V1903" i="29"/>
  <c r="AB1902" i="29"/>
  <c r="S1902" i="29"/>
  <c r="AA1899" i="29"/>
  <c r="R1899" i="29"/>
  <c r="AC1897" i="29"/>
  <c r="T1897" i="29"/>
  <c r="Z1890" i="29"/>
  <c r="Q1890" i="29"/>
  <c r="V1889" i="29"/>
  <c r="AB1888" i="29"/>
  <c r="S1888" i="29"/>
  <c r="AA1885" i="29"/>
  <c r="R1885" i="29"/>
  <c r="AC1883" i="29"/>
  <c r="T1883" i="29"/>
  <c r="Z1882" i="29"/>
  <c r="Q1882" i="29"/>
  <c r="V1881" i="29"/>
  <c r="AB1880" i="29"/>
  <c r="S1880" i="29"/>
  <c r="AA1877" i="29"/>
  <c r="R1877" i="29"/>
  <c r="AC1875" i="29"/>
  <c r="T1875" i="29"/>
  <c r="Z1870" i="29"/>
  <c r="Q1870" i="29"/>
  <c r="V1869" i="29"/>
  <c r="AB1868" i="29"/>
  <c r="S1868" i="29"/>
  <c r="AA1865" i="29"/>
  <c r="R1865" i="29"/>
  <c r="AC1863" i="29"/>
  <c r="T1863" i="29"/>
  <c r="Z1862" i="29"/>
  <c r="Q1862" i="29"/>
  <c r="V1861" i="29"/>
  <c r="AB1860" i="29"/>
  <c r="S1860" i="29"/>
  <c r="AA1857" i="29"/>
  <c r="R1857" i="29"/>
  <c r="AC1855" i="29"/>
  <c r="T1855" i="29"/>
  <c r="Z1848" i="29"/>
  <c r="Q1848" i="29"/>
  <c r="V1847" i="29"/>
  <c r="AB1846" i="29"/>
  <c r="S1846" i="29"/>
  <c r="AA1843" i="29"/>
  <c r="R1843" i="29"/>
  <c r="AC1841" i="29"/>
  <c r="T1841" i="29"/>
  <c r="Z1840" i="29"/>
  <c r="Q1840" i="29"/>
  <c r="V1839" i="29"/>
  <c r="AB1838" i="29"/>
  <c r="S1838" i="29"/>
  <c r="AA1835" i="29"/>
  <c r="R1835" i="29"/>
  <c r="AC1833" i="29"/>
  <c r="T1833" i="29"/>
  <c r="Z1828" i="29"/>
  <c r="Q1828" i="29"/>
  <c r="V1827" i="29"/>
  <c r="AB1826" i="29"/>
  <c r="S1826" i="29"/>
  <c r="AA1823" i="29"/>
  <c r="R1823" i="29"/>
  <c r="AC1821" i="29"/>
  <c r="T1821" i="29"/>
  <c r="Z1820" i="29"/>
  <c r="Q1820" i="29"/>
  <c r="V1819" i="29"/>
  <c r="AB1818" i="29"/>
  <c r="S1818" i="29"/>
  <c r="AA1815" i="29"/>
  <c r="R1815" i="29"/>
  <c r="AC1813" i="29"/>
  <c r="T1813" i="29"/>
  <c r="Z1806" i="29"/>
  <c r="Q1806" i="29"/>
  <c r="V1805" i="29"/>
  <c r="AB1804" i="29"/>
  <c r="S1804" i="29"/>
  <c r="AA1801" i="29"/>
  <c r="R1801" i="29"/>
  <c r="AC1799" i="29"/>
  <c r="T1799" i="29"/>
  <c r="Z1798" i="29"/>
  <c r="Q1798" i="29"/>
  <c r="V1797" i="29"/>
  <c r="AB1796" i="29"/>
  <c r="S1796" i="29"/>
  <c r="AA1793" i="29"/>
  <c r="R1793" i="29"/>
  <c r="AC1791" i="29"/>
  <c r="T1791" i="29"/>
  <c r="Z1786" i="29"/>
  <c r="Q1786" i="29"/>
  <c r="V1785" i="29"/>
  <c r="AB1784" i="29"/>
  <c r="S1784" i="29"/>
  <c r="AA1781" i="29"/>
  <c r="R1781" i="29"/>
  <c r="AC1779" i="29"/>
  <c r="T1779" i="29"/>
  <c r="Z1778" i="29"/>
  <c r="Q1778" i="29"/>
  <c r="V1777" i="29"/>
  <c r="AB1776" i="29"/>
  <c r="S1776" i="29"/>
  <c r="AA1773" i="29"/>
  <c r="R1773" i="29"/>
  <c r="AC1771" i="29"/>
  <c r="T1771" i="29"/>
  <c r="Z1764" i="29"/>
  <c r="Q1764" i="29"/>
  <c r="V1763" i="29"/>
  <c r="AB1762" i="29"/>
  <c r="S1762" i="29"/>
  <c r="AA1759" i="29"/>
  <c r="R1759" i="29"/>
  <c r="AC1757" i="29"/>
  <c r="T1757" i="29"/>
  <c r="Z1756" i="29"/>
  <c r="Q1756" i="29"/>
  <c r="V1755" i="29"/>
  <c r="AB1754" i="29"/>
  <c r="S1754" i="29"/>
  <c r="AA1751" i="29"/>
  <c r="R1751" i="29"/>
  <c r="AC1749" i="29"/>
  <c r="T1749" i="29"/>
  <c r="Z1744" i="29"/>
  <c r="Q1744" i="29"/>
  <c r="V1743" i="29"/>
  <c r="AB1742" i="29"/>
  <c r="S1742" i="29"/>
  <c r="AA1739" i="29"/>
  <c r="R1739" i="29"/>
  <c r="AC1737" i="29"/>
  <c r="T1737" i="29"/>
  <c r="Z1736" i="29"/>
  <c r="Q1736" i="29"/>
  <c r="V1735" i="29"/>
  <c r="AB1734" i="29"/>
  <c r="S1734" i="29"/>
  <c r="AA1731" i="29"/>
  <c r="R1731" i="29"/>
  <c r="AC1729" i="29"/>
  <c r="T1729" i="29"/>
  <c r="Z1722" i="29"/>
  <c r="Q1722" i="29"/>
  <c r="V1721" i="29"/>
  <c r="AB1720" i="29"/>
  <c r="S1720" i="29"/>
  <c r="AA1717" i="29"/>
  <c r="R1717" i="29"/>
  <c r="X1716" i="29"/>
  <c r="AB1715" i="29"/>
  <c r="Y1713" i="29"/>
  <c r="AC1710" i="29"/>
  <c r="T1709" i="29"/>
  <c r="Y1707" i="29"/>
  <c r="AC1676" i="29"/>
  <c r="Q1605" i="29"/>
  <c r="Z1605" i="29"/>
  <c r="R1605" i="29"/>
  <c r="AA1605" i="29"/>
  <c r="S1605" i="29"/>
  <c r="AB1605" i="29"/>
  <c r="T1605" i="29"/>
  <c r="AC1605" i="29"/>
  <c r="U1605" i="29"/>
  <c r="V1605" i="29"/>
  <c r="X1605" i="29"/>
  <c r="Q1591" i="29"/>
  <c r="Z1591" i="29"/>
  <c r="R1591" i="29"/>
  <c r="AA1591" i="29"/>
  <c r="S1591" i="29"/>
  <c r="AB1591" i="29"/>
  <c r="T1591" i="29"/>
  <c r="AC1591" i="29"/>
  <c r="U1591" i="29"/>
  <c r="V1591" i="29"/>
  <c r="X1591" i="29"/>
  <c r="T1420" i="29"/>
  <c r="AC1420" i="29"/>
  <c r="V1420" i="29"/>
  <c r="X1420" i="29"/>
  <c r="Q1420" i="29"/>
  <c r="Z1420" i="29"/>
  <c r="R1420" i="29"/>
  <c r="S1420" i="29"/>
  <c r="U1420" i="29"/>
  <c r="Y1420" i="29"/>
  <c r="AA1420" i="29"/>
  <c r="AB1420" i="29"/>
  <c r="U2057" i="29"/>
  <c r="U2049" i="29"/>
  <c r="U2037" i="29"/>
  <c r="U2029" i="29"/>
  <c r="U2015" i="29"/>
  <c r="U2007" i="29"/>
  <c r="U1995" i="29"/>
  <c r="U1987" i="29"/>
  <c r="U1973" i="29"/>
  <c r="U1965" i="29"/>
  <c r="U1953" i="29"/>
  <c r="U1945" i="29"/>
  <c r="U1931" i="29"/>
  <c r="U1923" i="29"/>
  <c r="U1911" i="29"/>
  <c r="U1903" i="29"/>
  <c r="U1889" i="29"/>
  <c r="U1881" i="29"/>
  <c r="U1869" i="29"/>
  <c r="U1861" i="29"/>
  <c r="U1847" i="29"/>
  <c r="U1839" i="29"/>
  <c r="U1827" i="29"/>
  <c r="U1819" i="29"/>
  <c r="U1805" i="29"/>
  <c r="U1797" i="29"/>
  <c r="U1785" i="29"/>
  <c r="U1777" i="29"/>
  <c r="U1763" i="29"/>
  <c r="U1755" i="29"/>
  <c r="U1735" i="29"/>
  <c r="Q1715" i="29"/>
  <c r="Z1715" i="29"/>
  <c r="U1710" i="29"/>
  <c r="R1710" i="29"/>
  <c r="AA1710" i="29"/>
  <c r="U1698" i="29"/>
  <c r="X1698" i="29"/>
  <c r="R1698" i="29"/>
  <c r="AA1698" i="29"/>
  <c r="R1697" i="29"/>
  <c r="AA1697" i="29"/>
  <c r="T1697" i="29"/>
  <c r="AC1697" i="29"/>
  <c r="X1697" i="29"/>
  <c r="X1696" i="29"/>
  <c r="Q1696" i="29"/>
  <c r="Z1696" i="29"/>
  <c r="T1696" i="29"/>
  <c r="AC1696" i="29"/>
  <c r="T1695" i="29"/>
  <c r="AC1695" i="29"/>
  <c r="V1695" i="29"/>
  <c r="Q1695" i="29"/>
  <c r="Z1695" i="29"/>
  <c r="Q1694" i="29"/>
  <c r="Z1694" i="29"/>
  <c r="S1694" i="29"/>
  <c r="AB1694" i="29"/>
  <c r="V1694" i="29"/>
  <c r="AB1676" i="29"/>
  <c r="Q1672" i="29"/>
  <c r="Z1672" i="29"/>
  <c r="R1672" i="29"/>
  <c r="AA1672" i="29"/>
  <c r="S1672" i="29"/>
  <c r="AB1672" i="29"/>
  <c r="U1672" i="29"/>
  <c r="V1672" i="29"/>
  <c r="R1655" i="29"/>
  <c r="AA1655" i="29"/>
  <c r="S1655" i="29"/>
  <c r="AB1655" i="29"/>
  <c r="T1655" i="29"/>
  <c r="AC1655" i="29"/>
  <c r="U1655" i="29"/>
  <c r="V1655" i="29"/>
  <c r="X1655" i="29"/>
  <c r="Q1507" i="29"/>
  <c r="Z1507" i="29"/>
  <c r="R1507" i="29"/>
  <c r="AA1507" i="29"/>
  <c r="S1507" i="29"/>
  <c r="AB1507" i="29"/>
  <c r="T1507" i="29"/>
  <c r="AC1507" i="29"/>
  <c r="U1507" i="29"/>
  <c r="V1507" i="29"/>
  <c r="X1507" i="29"/>
  <c r="Q1407" i="29"/>
  <c r="Z1407" i="29"/>
  <c r="S1407" i="29"/>
  <c r="AB1407" i="29"/>
  <c r="T1407" i="29"/>
  <c r="AC1407" i="29"/>
  <c r="V1407" i="29"/>
  <c r="R1407" i="29"/>
  <c r="U1407" i="29"/>
  <c r="X1407" i="29"/>
  <c r="Y1407" i="29"/>
  <c r="AA1407" i="29"/>
  <c r="AA2093" i="29"/>
  <c r="R2093" i="29"/>
  <c r="AA2085" i="29"/>
  <c r="R2085" i="29"/>
  <c r="Z2078" i="29"/>
  <c r="Q2078" i="29"/>
  <c r="AA2073" i="29"/>
  <c r="R2073" i="29"/>
  <c r="Z2070" i="29"/>
  <c r="Q2070" i="29"/>
  <c r="AA2065" i="29"/>
  <c r="R2065" i="29"/>
  <c r="X2058" i="29"/>
  <c r="AC2057" i="29"/>
  <c r="T2057" i="29"/>
  <c r="Z2056" i="29"/>
  <c r="Q2056" i="29"/>
  <c r="AA2051" i="29"/>
  <c r="R2051" i="29"/>
  <c r="X2050" i="29"/>
  <c r="AC2049" i="29"/>
  <c r="T2049" i="29"/>
  <c r="Z2048" i="29"/>
  <c r="Q2048" i="29"/>
  <c r="AA2043" i="29"/>
  <c r="R2043" i="29"/>
  <c r="X2038" i="29"/>
  <c r="AC2037" i="29"/>
  <c r="T2037" i="29"/>
  <c r="Z2036" i="29"/>
  <c r="Q2036" i="29"/>
  <c r="AA2031" i="29"/>
  <c r="R2031" i="29"/>
  <c r="X2030" i="29"/>
  <c r="AC2029" i="29"/>
  <c r="T2029" i="29"/>
  <c r="Z2028" i="29"/>
  <c r="Q2028" i="29"/>
  <c r="AA2023" i="29"/>
  <c r="R2023" i="29"/>
  <c r="X2016" i="29"/>
  <c r="AC2015" i="29"/>
  <c r="T2015" i="29"/>
  <c r="Z2014" i="29"/>
  <c r="Q2014" i="29"/>
  <c r="AA2009" i="29"/>
  <c r="R2009" i="29"/>
  <c r="X2008" i="29"/>
  <c r="AC2007" i="29"/>
  <c r="T2007" i="29"/>
  <c r="Z2006" i="29"/>
  <c r="Q2006" i="29"/>
  <c r="AA2001" i="29"/>
  <c r="R2001" i="29"/>
  <c r="X1996" i="29"/>
  <c r="AC1995" i="29"/>
  <c r="T1995" i="29"/>
  <c r="Z1994" i="29"/>
  <c r="Q1994" i="29"/>
  <c r="AA1989" i="29"/>
  <c r="R1989" i="29"/>
  <c r="X1988" i="29"/>
  <c r="AC1987" i="29"/>
  <c r="T1987" i="29"/>
  <c r="Z1986" i="29"/>
  <c r="Q1986" i="29"/>
  <c r="AA1981" i="29"/>
  <c r="R1981" i="29"/>
  <c r="X1974" i="29"/>
  <c r="AC1973" i="29"/>
  <c r="T1973" i="29"/>
  <c r="Z1972" i="29"/>
  <c r="Q1972" i="29"/>
  <c r="AA1967" i="29"/>
  <c r="R1967" i="29"/>
  <c r="X1966" i="29"/>
  <c r="AC1965" i="29"/>
  <c r="T1965" i="29"/>
  <c r="Z1964" i="29"/>
  <c r="Q1964" i="29"/>
  <c r="AA1959" i="29"/>
  <c r="R1959" i="29"/>
  <c r="X1954" i="29"/>
  <c r="AC1953" i="29"/>
  <c r="T1953" i="29"/>
  <c r="Z1952" i="29"/>
  <c r="Q1952" i="29"/>
  <c r="AA1947" i="29"/>
  <c r="R1947" i="29"/>
  <c r="X1946" i="29"/>
  <c r="AC1945" i="29"/>
  <c r="T1945" i="29"/>
  <c r="Z1944" i="29"/>
  <c r="Q1944" i="29"/>
  <c r="AA1939" i="29"/>
  <c r="R1939" i="29"/>
  <c r="X1932" i="29"/>
  <c r="AC1931" i="29"/>
  <c r="T1931" i="29"/>
  <c r="Z1930" i="29"/>
  <c r="Q1930" i="29"/>
  <c r="AA1925" i="29"/>
  <c r="R1925" i="29"/>
  <c r="X1924" i="29"/>
  <c r="AC1923" i="29"/>
  <c r="T1923" i="29"/>
  <c r="Z1922" i="29"/>
  <c r="Q1922" i="29"/>
  <c r="AA1917" i="29"/>
  <c r="R1917" i="29"/>
  <c r="X1912" i="29"/>
  <c r="AC1911" i="29"/>
  <c r="T1911" i="29"/>
  <c r="Z1910" i="29"/>
  <c r="Q1910" i="29"/>
  <c r="AA1905" i="29"/>
  <c r="R1905" i="29"/>
  <c r="X1904" i="29"/>
  <c r="AC1903" i="29"/>
  <c r="T1903" i="29"/>
  <c r="Z1902" i="29"/>
  <c r="Q1902" i="29"/>
  <c r="AA1897" i="29"/>
  <c r="R1897" i="29"/>
  <c r="X1890" i="29"/>
  <c r="AC1889" i="29"/>
  <c r="T1889" i="29"/>
  <c r="Z1888" i="29"/>
  <c r="Q1888" i="29"/>
  <c r="X1882" i="29"/>
  <c r="AC1881" i="29"/>
  <c r="T1881" i="29"/>
  <c r="Z1880" i="29"/>
  <c r="Q1880" i="29"/>
  <c r="X1870" i="29"/>
  <c r="AC1869" i="29"/>
  <c r="T1869" i="29"/>
  <c r="Z1868" i="29"/>
  <c r="Q1868" i="29"/>
  <c r="X1862" i="29"/>
  <c r="AC1861" i="29"/>
  <c r="T1861" i="29"/>
  <c r="Z1860" i="29"/>
  <c r="Q1860" i="29"/>
  <c r="X1848" i="29"/>
  <c r="AC1847" i="29"/>
  <c r="T1847" i="29"/>
  <c r="Z1846" i="29"/>
  <c r="Q1846" i="29"/>
  <c r="X1840" i="29"/>
  <c r="AC1839" i="29"/>
  <c r="T1839" i="29"/>
  <c r="Z1838" i="29"/>
  <c r="Q1838" i="29"/>
  <c r="X1828" i="29"/>
  <c r="AC1827" i="29"/>
  <c r="T1827" i="29"/>
  <c r="Z1826" i="29"/>
  <c r="Q1826" i="29"/>
  <c r="X1820" i="29"/>
  <c r="AC1819" i="29"/>
  <c r="T1819" i="29"/>
  <c r="Z1818" i="29"/>
  <c r="Q1818" i="29"/>
  <c r="X1806" i="29"/>
  <c r="AC1805" i="29"/>
  <c r="T1805" i="29"/>
  <c r="Z1804" i="29"/>
  <c r="Q1804" i="29"/>
  <c r="X1798" i="29"/>
  <c r="AC1797" i="29"/>
  <c r="T1797" i="29"/>
  <c r="Z1796" i="29"/>
  <c r="Q1796" i="29"/>
  <c r="X1786" i="29"/>
  <c r="AC1785" i="29"/>
  <c r="T1785" i="29"/>
  <c r="Z1784" i="29"/>
  <c r="Q1784" i="29"/>
  <c r="X1778" i="29"/>
  <c r="AC1777" i="29"/>
  <c r="T1777" i="29"/>
  <c r="Z1776" i="29"/>
  <c r="Q1776" i="29"/>
  <c r="X1764" i="29"/>
  <c r="AC1763" i="29"/>
  <c r="T1763" i="29"/>
  <c r="Z1762" i="29"/>
  <c r="Q1762" i="29"/>
  <c r="X1756" i="29"/>
  <c r="AC1755" i="29"/>
  <c r="T1755" i="29"/>
  <c r="X1744" i="29"/>
  <c r="AC1743" i="29"/>
  <c r="T1743" i="29"/>
  <c r="X1736" i="29"/>
  <c r="AC1735" i="29"/>
  <c r="T1735" i="29"/>
  <c r="X1722" i="29"/>
  <c r="AC1721" i="29"/>
  <c r="T1721" i="29"/>
  <c r="U1716" i="29"/>
  <c r="Y1715" i="29"/>
  <c r="U1713" i="29"/>
  <c r="Z1710" i="29"/>
  <c r="AB1698" i="29"/>
  <c r="AB1697" i="29"/>
  <c r="AB1696" i="29"/>
  <c r="AB1695" i="29"/>
  <c r="AC1694" i="29"/>
  <c r="Z1676" i="29"/>
  <c r="U1668" i="29"/>
  <c r="V1668" i="29"/>
  <c r="X1668" i="29"/>
  <c r="Q1668" i="29"/>
  <c r="Z1668" i="29"/>
  <c r="R1668" i="29"/>
  <c r="AA1668" i="29"/>
  <c r="Q1563" i="29"/>
  <c r="Z1563" i="29"/>
  <c r="R1563" i="29"/>
  <c r="AA1563" i="29"/>
  <c r="S1563" i="29"/>
  <c r="AB1563" i="29"/>
  <c r="T1563" i="29"/>
  <c r="AC1563" i="29"/>
  <c r="U1563" i="29"/>
  <c r="V1563" i="29"/>
  <c r="X1563" i="29"/>
  <c r="Q1549" i="29"/>
  <c r="Z1549" i="29"/>
  <c r="R1549" i="29"/>
  <c r="AA1549" i="29"/>
  <c r="S1549" i="29"/>
  <c r="AB1549" i="29"/>
  <c r="T1549" i="29"/>
  <c r="AC1549" i="29"/>
  <c r="U1549" i="29"/>
  <c r="V1549" i="29"/>
  <c r="X1549" i="29"/>
  <c r="Q1521" i="29"/>
  <c r="Z1521" i="29"/>
  <c r="R1521" i="29"/>
  <c r="AA1521" i="29"/>
  <c r="S1521" i="29"/>
  <c r="AB1521" i="29"/>
  <c r="T1521" i="29"/>
  <c r="AC1521" i="29"/>
  <c r="U1521" i="29"/>
  <c r="V1521" i="29"/>
  <c r="X1521" i="29"/>
  <c r="V1442" i="29"/>
  <c r="Q1442" i="29"/>
  <c r="Z1442" i="29"/>
  <c r="R1442" i="29"/>
  <c r="AC1442" i="29"/>
  <c r="S1442" i="29"/>
  <c r="T1442" i="29"/>
  <c r="U1442" i="29"/>
  <c r="X1442" i="29"/>
  <c r="Y1442" i="29"/>
  <c r="AA1442" i="29"/>
  <c r="V2058" i="29"/>
  <c r="AB2057" i="29"/>
  <c r="S2057" i="29"/>
  <c r="V2050" i="29"/>
  <c r="AB2049" i="29"/>
  <c r="S2049" i="29"/>
  <c r="V2038" i="29"/>
  <c r="AB2037" i="29"/>
  <c r="S2037" i="29"/>
  <c r="V2030" i="29"/>
  <c r="AB2029" i="29"/>
  <c r="S2029" i="29"/>
  <c r="V2016" i="29"/>
  <c r="AB2015" i="29"/>
  <c r="S2015" i="29"/>
  <c r="V2008" i="29"/>
  <c r="AB2007" i="29"/>
  <c r="S2007" i="29"/>
  <c r="V1996" i="29"/>
  <c r="AB1995" i="29"/>
  <c r="S1995" i="29"/>
  <c r="V1988" i="29"/>
  <c r="AB1987" i="29"/>
  <c r="S1987" i="29"/>
  <c r="V1974" i="29"/>
  <c r="AB1973" i="29"/>
  <c r="S1973" i="29"/>
  <c r="V1966" i="29"/>
  <c r="AB1965" i="29"/>
  <c r="S1965" i="29"/>
  <c r="V1954" i="29"/>
  <c r="AB1953" i="29"/>
  <c r="S1953" i="29"/>
  <c r="V1946" i="29"/>
  <c r="AB1945" i="29"/>
  <c r="S1945" i="29"/>
  <c r="V1932" i="29"/>
  <c r="AB1931" i="29"/>
  <c r="S1931" i="29"/>
  <c r="V1924" i="29"/>
  <c r="AB1923" i="29"/>
  <c r="S1923" i="29"/>
  <c r="V1912" i="29"/>
  <c r="AB1911" i="29"/>
  <c r="S1911" i="29"/>
  <c r="V1904" i="29"/>
  <c r="AB1903" i="29"/>
  <c r="S1903" i="29"/>
  <c r="V1890" i="29"/>
  <c r="AB1889" i="29"/>
  <c r="S1889" i="29"/>
  <c r="V1882" i="29"/>
  <c r="AB1881" i="29"/>
  <c r="S1881" i="29"/>
  <c r="V1870" i="29"/>
  <c r="AB1869" i="29"/>
  <c r="S1869" i="29"/>
  <c r="V1862" i="29"/>
  <c r="AB1861" i="29"/>
  <c r="S1861" i="29"/>
  <c r="V1848" i="29"/>
  <c r="AB1847" i="29"/>
  <c r="S1847" i="29"/>
  <c r="V1840" i="29"/>
  <c r="AB1839" i="29"/>
  <c r="S1839" i="29"/>
  <c r="V1828" i="29"/>
  <c r="AB1827" i="29"/>
  <c r="S1827" i="29"/>
  <c r="V1820" i="29"/>
  <c r="AB1819" i="29"/>
  <c r="S1819" i="29"/>
  <c r="V1806" i="29"/>
  <c r="AB1805" i="29"/>
  <c r="S1805" i="29"/>
  <c r="V1798" i="29"/>
  <c r="AB1797" i="29"/>
  <c r="S1797" i="29"/>
  <c r="V1786" i="29"/>
  <c r="AB1785" i="29"/>
  <c r="S1785" i="29"/>
  <c r="V1778" i="29"/>
  <c r="AB1777" i="29"/>
  <c r="S1777" i="29"/>
  <c r="V1764" i="29"/>
  <c r="AB1763" i="29"/>
  <c r="S1763" i="29"/>
  <c r="X1759" i="29"/>
  <c r="V1756" i="29"/>
  <c r="AB1755" i="29"/>
  <c r="S1755" i="29"/>
  <c r="X1751" i="29"/>
  <c r="V1744" i="29"/>
  <c r="AB1743" i="29"/>
  <c r="S1743" i="29"/>
  <c r="X1739" i="29"/>
  <c r="V1736" i="29"/>
  <c r="AB1735" i="29"/>
  <c r="S1735" i="29"/>
  <c r="X1731" i="29"/>
  <c r="V1722" i="29"/>
  <c r="AB1721" i="29"/>
  <c r="S1721" i="29"/>
  <c r="X1717" i="29"/>
  <c r="AC1716" i="29"/>
  <c r="S1716" i="29"/>
  <c r="X1715" i="29"/>
  <c r="T1713" i="29"/>
  <c r="Y1710" i="29"/>
  <c r="R1709" i="29"/>
  <c r="AA1709" i="29"/>
  <c r="X1709" i="29"/>
  <c r="U1707" i="29"/>
  <c r="Z1698" i="29"/>
  <c r="Z1697" i="29"/>
  <c r="AA1696" i="29"/>
  <c r="AA1695" i="29"/>
  <c r="AA1694" i="29"/>
  <c r="Y1676" i="29"/>
  <c r="Z1667" i="29"/>
  <c r="Q1625" i="29"/>
  <c r="Z1625" i="29"/>
  <c r="R1625" i="29"/>
  <c r="AA1625" i="29"/>
  <c r="S1625" i="29"/>
  <c r="AB1625" i="29"/>
  <c r="T1625" i="29"/>
  <c r="AC1625" i="29"/>
  <c r="U1625" i="29"/>
  <c r="V1625" i="29"/>
  <c r="X1625" i="29"/>
  <c r="Q1613" i="29"/>
  <c r="Z1613" i="29"/>
  <c r="R1613" i="29"/>
  <c r="AA1613" i="29"/>
  <c r="S1613" i="29"/>
  <c r="AB1613" i="29"/>
  <c r="T1613" i="29"/>
  <c r="AC1613" i="29"/>
  <c r="U1613" i="29"/>
  <c r="V1613" i="29"/>
  <c r="X1613" i="29"/>
  <c r="S1441" i="29"/>
  <c r="AB1441" i="29"/>
  <c r="T1441" i="29"/>
  <c r="AC1441" i="29"/>
  <c r="V1441" i="29"/>
  <c r="Q1441" i="29"/>
  <c r="R1441" i="29"/>
  <c r="U1441" i="29"/>
  <c r="X1441" i="29"/>
  <c r="Y1441" i="29"/>
  <c r="Z1441" i="29"/>
  <c r="AA1441" i="29"/>
  <c r="Q1427" i="29"/>
  <c r="Z1427" i="29"/>
  <c r="S1427" i="29"/>
  <c r="AB1427" i="29"/>
  <c r="T1427" i="29"/>
  <c r="AC1427" i="29"/>
  <c r="V1427" i="29"/>
  <c r="R1427" i="29"/>
  <c r="U1427" i="29"/>
  <c r="X1427" i="29"/>
  <c r="Y1427" i="29"/>
  <c r="AA1427" i="29"/>
  <c r="Q1394" i="29"/>
  <c r="Z1394" i="29"/>
  <c r="R1394" i="29"/>
  <c r="AA1394" i="29"/>
  <c r="S1394" i="29"/>
  <c r="AB1394" i="29"/>
  <c r="T1394" i="29"/>
  <c r="AC1394" i="29"/>
  <c r="U1394" i="29"/>
  <c r="X1394" i="29"/>
  <c r="V1394" i="29"/>
  <c r="Y1394" i="29"/>
  <c r="Q1352" i="29"/>
  <c r="Z1352" i="29"/>
  <c r="R1352" i="29"/>
  <c r="AA1352" i="29"/>
  <c r="S1352" i="29"/>
  <c r="AB1352" i="29"/>
  <c r="T1352" i="29"/>
  <c r="AC1352" i="29"/>
  <c r="U1352" i="29"/>
  <c r="X1352" i="29"/>
  <c r="V1352" i="29"/>
  <c r="Y1352" i="29"/>
  <c r="X2078" i="29"/>
  <c r="X2070" i="29"/>
  <c r="U2058" i="29"/>
  <c r="AA2057" i="29"/>
  <c r="R2057" i="29"/>
  <c r="X2056" i="29"/>
  <c r="U2050" i="29"/>
  <c r="AA2049" i="29"/>
  <c r="R2049" i="29"/>
  <c r="X2048" i="29"/>
  <c r="U2038" i="29"/>
  <c r="AA2037" i="29"/>
  <c r="R2037" i="29"/>
  <c r="X2036" i="29"/>
  <c r="U2030" i="29"/>
  <c r="AA2029" i="29"/>
  <c r="R2029" i="29"/>
  <c r="X2028" i="29"/>
  <c r="U2016" i="29"/>
  <c r="AA2015" i="29"/>
  <c r="R2015" i="29"/>
  <c r="X2014" i="29"/>
  <c r="U2008" i="29"/>
  <c r="AA2007" i="29"/>
  <c r="R2007" i="29"/>
  <c r="X2006" i="29"/>
  <c r="U1996" i="29"/>
  <c r="AA1995" i="29"/>
  <c r="R1995" i="29"/>
  <c r="X1994" i="29"/>
  <c r="U1988" i="29"/>
  <c r="AA1987" i="29"/>
  <c r="R1987" i="29"/>
  <c r="X1986" i="29"/>
  <c r="U1974" i="29"/>
  <c r="AA1973" i="29"/>
  <c r="R1973" i="29"/>
  <c r="X1972" i="29"/>
  <c r="U1966" i="29"/>
  <c r="AA1965" i="29"/>
  <c r="R1965" i="29"/>
  <c r="X1964" i="29"/>
  <c r="U1954" i="29"/>
  <c r="AA1953" i="29"/>
  <c r="R1953" i="29"/>
  <c r="X1952" i="29"/>
  <c r="U1946" i="29"/>
  <c r="AA1945" i="29"/>
  <c r="R1945" i="29"/>
  <c r="X1944" i="29"/>
  <c r="U1932" i="29"/>
  <c r="AA1931" i="29"/>
  <c r="R1931" i="29"/>
  <c r="X1930" i="29"/>
  <c r="U1924" i="29"/>
  <c r="AA1923" i="29"/>
  <c r="R1923" i="29"/>
  <c r="X1922" i="29"/>
  <c r="U1912" i="29"/>
  <c r="AA1911" i="29"/>
  <c r="R1911" i="29"/>
  <c r="X1910" i="29"/>
  <c r="U1904" i="29"/>
  <c r="AA1903" i="29"/>
  <c r="R1903" i="29"/>
  <c r="X1902" i="29"/>
  <c r="V1899" i="29"/>
  <c r="U1890" i="29"/>
  <c r="AA1889" i="29"/>
  <c r="R1889" i="29"/>
  <c r="X1888" i="29"/>
  <c r="V1885" i="29"/>
  <c r="U1882" i="29"/>
  <c r="AA1881" i="29"/>
  <c r="R1881" i="29"/>
  <c r="X1880" i="29"/>
  <c r="V1877" i="29"/>
  <c r="U1870" i="29"/>
  <c r="AA1869" i="29"/>
  <c r="R1869" i="29"/>
  <c r="X1868" i="29"/>
  <c r="V1865" i="29"/>
  <c r="U1862" i="29"/>
  <c r="AA1861" i="29"/>
  <c r="R1861" i="29"/>
  <c r="X1860" i="29"/>
  <c r="V1857" i="29"/>
  <c r="U1848" i="29"/>
  <c r="AA1847" i="29"/>
  <c r="R1847" i="29"/>
  <c r="X1846" i="29"/>
  <c r="V1843" i="29"/>
  <c r="U1840" i="29"/>
  <c r="AA1839" i="29"/>
  <c r="R1839" i="29"/>
  <c r="X1838" i="29"/>
  <c r="V1835" i="29"/>
  <c r="U1828" i="29"/>
  <c r="AA1827" i="29"/>
  <c r="R1827" i="29"/>
  <c r="X1826" i="29"/>
  <c r="V1823" i="29"/>
  <c r="U1820" i="29"/>
  <c r="AA1819" i="29"/>
  <c r="R1819" i="29"/>
  <c r="X1818" i="29"/>
  <c r="V1815" i="29"/>
  <c r="U1806" i="29"/>
  <c r="AA1805" i="29"/>
  <c r="R1805" i="29"/>
  <c r="X1804" i="29"/>
  <c r="V1801" i="29"/>
  <c r="U1798" i="29"/>
  <c r="AA1797" i="29"/>
  <c r="R1797" i="29"/>
  <c r="X1796" i="29"/>
  <c r="V1793" i="29"/>
  <c r="U1786" i="29"/>
  <c r="AA1785" i="29"/>
  <c r="R1785" i="29"/>
  <c r="X1784" i="29"/>
  <c r="V1781" i="29"/>
  <c r="U1778" i="29"/>
  <c r="AA1777" i="29"/>
  <c r="R1777" i="29"/>
  <c r="X1776" i="29"/>
  <c r="V1773" i="29"/>
  <c r="U1764" i="29"/>
  <c r="AA1763" i="29"/>
  <c r="R1763" i="29"/>
  <c r="X1762" i="29"/>
  <c r="V1759" i="29"/>
  <c r="U1756" i="29"/>
  <c r="AA1755" i="29"/>
  <c r="R1755" i="29"/>
  <c r="X1754" i="29"/>
  <c r="V1751" i="29"/>
  <c r="U1744" i="29"/>
  <c r="AA1743" i="29"/>
  <c r="R1743" i="29"/>
  <c r="X1742" i="29"/>
  <c r="V1739" i="29"/>
  <c r="U1736" i="29"/>
  <c r="AA1735" i="29"/>
  <c r="R1735" i="29"/>
  <c r="X1734" i="29"/>
  <c r="V1731" i="29"/>
  <c r="U1722" i="29"/>
  <c r="AA1721" i="29"/>
  <c r="R1721" i="29"/>
  <c r="X1720" i="29"/>
  <c r="V1717" i="29"/>
  <c r="AB1716" i="29"/>
  <c r="R1716" i="29"/>
  <c r="V1715" i="29"/>
  <c r="Q1714" i="29"/>
  <c r="V1714" i="29"/>
  <c r="R1713" i="29"/>
  <c r="X1710" i="29"/>
  <c r="Z1709" i="29"/>
  <c r="S1707" i="29"/>
  <c r="Y1698" i="29"/>
  <c r="Y1697" i="29"/>
  <c r="Y1696" i="29"/>
  <c r="Y1695" i="29"/>
  <c r="Y1694" i="29"/>
  <c r="Q1680" i="29"/>
  <c r="Z1680" i="29"/>
  <c r="S1680" i="29"/>
  <c r="AB1680" i="29"/>
  <c r="V1680" i="29"/>
  <c r="T1676" i="29"/>
  <c r="Y1667" i="29"/>
  <c r="Q1660" i="29"/>
  <c r="Z1660" i="29"/>
  <c r="R1660" i="29"/>
  <c r="AA1660" i="29"/>
  <c r="S1660" i="29"/>
  <c r="AB1660" i="29"/>
  <c r="U1660" i="29"/>
  <c r="V1660" i="29"/>
  <c r="Q1487" i="29"/>
  <c r="Z1487" i="29"/>
  <c r="R1487" i="29"/>
  <c r="AA1487" i="29"/>
  <c r="S1487" i="29"/>
  <c r="AB1487" i="29"/>
  <c r="T1487" i="29"/>
  <c r="AC1487" i="29"/>
  <c r="U1487" i="29"/>
  <c r="V1487" i="29"/>
  <c r="X1487" i="29"/>
  <c r="S1302" i="29"/>
  <c r="AB1302" i="29"/>
  <c r="T1302" i="29"/>
  <c r="AC1302" i="29"/>
  <c r="U1302" i="29"/>
  <c r="V1302" i="29"/>
  <c r="X1302" i="29"/>
  <c r="Q1302" i="29"/>
  <c r="Z1302" i="29"/>
  <c r="R1302" i="29"/>
  <c r="Y1302" i="29"/>
  <c r="AA1302" i="29"/>
  <c r="AB2139" i="29"/>
  <c r="AB2131" i="29"/>
  <c r="AB2097" i="29"/>
  <c r="AC2058" i="29"/>
  <c r="Z2057" i="29"/>
  <c r="AC2050" i="29"/>
  <c r="Z2049" i="29"/>
  <c r="AC2038" i="29"/>
  <c r="Z2037" i="29"/>
  <c r="AC2030" i="29"/>
  <c r="Z2029" i="29"/>
  <c r="AC2016" i="29"/>
  <c r="Z2015" i="29"/>
  <c r="AC2008" i="29"/>
  <c r="Z2007" i="29"/>
  <c r="AC1996" i="29"/>
  <c r="Z1995" i="29"/>
  <c r="AC1988" i="29"/>
  <c r="Z1987" i="29"/>
  <c r="AC1974" i="29"/>
  <c r="Z1973" i="29"/>
  <c r="AC1966" i="29"/>
  <c r="Z1965" i="29"/>
  <c r="AB1963" i="29"/>
  <c r="AC1954" i="29"/>
  <c r="Z1953" i="29"/>
  <c r="AC1946" i="29"/>
  <c r="Z1945" i="29"/>
  <c r="AC1932" i="29"/>
  <c r="Z1931" i="29"/>
  <c r="AC1924" i="29"/>
  <c r="Z1923" i="29"/>
  <c r="AC1912" i="29"/>
  <c r="Z1911" i="29"/>
  <c r="AC1904" i="29"/>
  <c r="Z1903" i="29"/>
  <c r="AB1901" i="29"/>
  <c r="AC1890" i="29"/>
  <c r="Z1889" i="29"/>
  <c r="AB1887" i="29"/>
  <c r="AC1882" i="29"/>
  <c r="Z1881" i="29"/>
  <c r="AB1879" i="29"/>
  <c r="AC1870" i="29"/>
  <c r="Z1869" i="29"/>
  <c r="AB1867" i="29"/>
  <c r="AC1862" i="29"/>
  <c r="Z1861" i="29"/>
  <c r="AB1859" i="29"/>
  <c r="AC1848" i="29"/>
  <c r="Z1847" i="29"/>
  <c r="AB1845" i="29"/>
  <c r="AC1840" i="29"/>
  <c r="Z1839" i="29"/>
  <c r="AB1837" i="29"/>
  <c r="AC1828" i="29"/>
  <c r="Z1827" i="29"/>
  <c r="AB1825" i="29"/>
  <c r="AC1820" i="29"/>
  <c r="Z1819" i="29"/>
  <c r="AB1817" i="29"/>
  <c r="AC1806" i="29"/>
  <c r="Z1805" i="29"/>
  <c r="AB1803" i="29"/>
  <c r="AC1798" i="29"/>
  <c r="Z1797" i="29"/>
  <c r="AC1786" i="29"/>
  <c r="Z1785" i="29"/>
  <c r="AC1778" i="29"/>
  <c r="Z1777" i="29"/>
  <c r="AC1764" i="29"/>
  <c r="Z1763" i="29"/>
  <c r="AC1756" i="29"/>
  <c r="Z1755" i="29"/>
  <c r="AC1744" i="29"/>
  <c r="T1744" i="29"/>
  <c r="Z1743" i="29"/>
  <c r="AC1736" i="29"/>
  <c r="T1736" i="29"/>
  <c r="Z1735" i="29"/>
  <c r="AC1722" i="29"/>
  <c r="T1722" i="29"/>
  <c r="Z1721" i="29"/>
  <c r="AA1716" i="29"/>
  <c r="Q1716" i="29"/>
  <c r="U1715" i="29"/>
  <c r="Z1714" i="29"/>
  <c r="AC1713" i="29"/>
  <c r="V1710" i="29"/>
  <c r="Y1709" i="29"/>
  <c r="X1708" i="29"/>
  <c r="T1708" i="29"/>
  <c r="AC1708" i="29"/>
  <c r="Q1702" i="29"/>
  <c r="Z1702" i="29"/>
  <c r="S1702" i="29"/>
  <c r="AB1702" i="29"/>
  <c r="V1702" i="29"/>
  <c r="V1698" i="29"/>
  <c r="V1697" i="29"/>
  <c r="V1696" i="29"/>
  <c r="X1695" i="29"/>
  <c r="X1694" i="29"/>
  <c r="U1690" i="29"/>
  <c r="X1690" i="29"/>
  <c r="R1690" i="29"/>
  <c r="AA1690" i="29"/>
  <c r="R1689" i="29"/>
  <c r="AA1689" i="29"/>
  <c r="T1689" i="29"/>
  <c r="AC1689" i="29"/>
  <c r="X1689" i="29"/>
  <c r="X1688" i="29"/>
  <c r="Q1688" i="29"/>
  <c r="Z1688" i="29"/>
  <c r="T1688" i="29"/>
  <c r="AC1688" i="29"/>
  <c r="T1687" i="29"/>
  <c r="AC1687" i="29"/>
  <c r="V1687" i="29"/>
  <c r="Q1687" i="29"/>
  <c r="Z1687" i="29"/>
  <c r="AC1680" i="29"/>
  <c r="S1676" i="29"/>
  <c r="R1675" i="29"/>
  <c r="AA1675" i="29"/>
  <c r="S1675" i="29"/>
  <c r="AB1675" i="29"/>
  <c r="T1675" i="29"/>
  <c r="AC1675" i="29"/>
  <c r="X1675" i="29"/>
  <c r="AC1672" i="29"/>
  <c r="AC1668" i="29"/>
  <c r="U1667" i="29"/>
  <c r="Q1583" i="29"/>
  <c r="Z1583" i="29"/>
  <c r="R1583" i="29"/>
  <c r="AA1583" i="29"/>
  <c r="S1583" i="29"/>
  <c r="AB1583" i="29"/>
  <c r="T1583" i="29"/>
  <c r="AC1583" i="29"/>
  <c r="U1583" i="29"/>
  <c r="V1583" i="29"/>
  <c r="X1583" i="29"/>
  <c r="Q1571" i="29"/>
  <c r="Z1571" i="29"/>
  <c r="R1571" i="29"/>
  <c r="AA1571" i="29"/>
  <c r="S1571" i="29"/>
  <c r="AB1571" i="29"/>
  <c r="T1571" i="29"/>
  <c r="AC1571" i="29"/>
  <c r="U1571" i="29"/>
  <c r="V1571" i="29"/>
  <c r="X1571" i="29"/>
  <c r="Q1529" i="29"/>
  <c r="Z1529" i="29"/>
  <c r="R1529" i="29"/>
  <c r="AA1529" i="29"/>
  <c r="S1529" i="29"/>
  <c r="AB1529" i="29"/>
  <c r="T1529" i="29"/>
  <c r="AC1529" i="29"/>
  <c r="U1529" i="29"/>
  <c r="V1529" i="29"/>
  <c r="X1529" i="29"/>
  <c r="Q1499" i="29"/>
  <c r="Z1499" i="29"/>
  <c r="R1499" i="29"/>
  <c r="AA1499" i="29"/>
  <c r="S1499" i="29"/>
  <c r="AB1499" i="29"/>
  <c r="T1499" i="29"/>
  <c r="AC1499" i="29"/>
  <c r="U1499" i="29"/>
  <c r="V1499" i="29"/>
  <c r="X1499" i="29"/>
  <c r="S1469" i="29"/>
  <c r="AB1469" i="29"/>
  <c r="V1469" i="29"/>
  <c r="Q1469" i="29"/>
  <c r="AC1469" i="29"/>
  <c r="R1469" i="29"/>
  <c r="T1469" i="29"/>
  <c r="U1469" i="29"/>
  <c r="X1469" i="29"/>
  <c r="Y1469" i="29"/>
  <c r="Z1469" i="29"/>
  <c r="AB1744" i="29"/>
  <c r="AB1722" i="29"/>
  <c r="T1715" i="29"/>
  <c r="V1713" i="29"/>
  <c r="S1713" i="29"/>
  <c r="AB1713" i="29"/>
  <c r="T1710" i="29"/>
  <c r="V1709" i="29"/>
  <c r="T1707" i="29"/>
  <c r="AC1707" i="29"/>
  <c r="Q1707" i="29"/>
  <c r="Z1707" i="29"/>
  <c r="T1698" i="29"/>
  <c r="U1697" i="29"/>
  <c r="U1696" i="29"/>
  <c r="U1695" i="29"/>
  <c r="U1694" i="29"/>
  <c r="Q1676" i="29"/>
  <c r="Q1667" i="29"/>
  <c r="Q1647" i="29"/>
  <c r="Z1647" i="29"/>
  <c r="R1647" i="29"/>
  <c r="AA1647" i="29"/>
  <c r="S1647" i="29"/>
  <c r="AB1647" i="29"/>
  <c r="T1647" i="29"/>
  <c r="AC1647" i="29"/>
  <c r="U1647" i="29"/>
  <c r="V1647" i="29"/>
  <c r="X1647" i="29"/>
  <c r="Q1633" i="29"/>
  <c r="Z1633" i="29"/>
  <c r="R1633" i="29"/>
  <c r="AA1633" i="29"/>
  <c r="S1633" i="29"/>
  <c r="AB1633" i="29"/>
  <c r="T1633" i="29"/>
  <c r="AC1633" i="29"/>
  <c r="U1633" i="29"/>
  <c r="V1633" i="29"/>
  <c r="X1633" i="29"/>
  <c r="Y1541" i="29"/>
  <c r="AA1449" i="29"/>
  <c r="Q1330" i="29"/>
  <c r="Z1330" i="29"/>
  <c r="R1330" i="29"/>
  <c r="AA1330" i="29"/>
  <c r="S1330" i="29"/>
  <c r="AB1330" i="29"/>
  <c r="T1330" i="29"/>
  <c r="AC1330" i="29"/>
  <c r="U1330" i="29"/>
  <c r="X1330" i="29"/>
  <c r="V1330" i="29"/>
  <c r="Y1330" i="29"/>
  <c r="AB1701" i="29"/>
  <c r="S1701" i="29"/>
  <c r="AB1693" i="29"/>
  <c r="S1693" i="29"/>
  <c r="AB1679" i="29"/>
  <c r="S1679" i="29"/>
  <c r="AC1674" i="29"/>
  <c r="T1674" i="29"/>
  <c r="Z1673" i="29"/>
  <c r="Q1673" i="29"/>
  <c r="AB1671" i="29"/>
  <c r="S1671" i="29"/>
  <c r="AC1666" i="29"/>
  <c r="T1666" i="29"/>
  <c r="Z1665" i="29"/>
  <c r="Q1665" i="29"/>
  <c r="AB1659" i="29"/>
  <c r="S1659" i="29"/>
  <c r="AA1656" i="29"/>
  <c r="R1656" i="29"/>
  <c r="AC1654" i="29"/>
  <c r="T1654" i="29"/>
  <c r="Z1653" i="29"/>
  <c r="Q1653" i="29"/>
  <c r="V1652" i="29"/>
  <c r="AB1651" i="29"/>
  <c r="S1651" i="29"/>
  <c r="AA1648" i="29"/>
  <c r="R1648" i="29"/>
  <c r="AC1646" i="29"/>
  <c r="T1646" i="29"/>
  <c r="Z1645" i="29"/>
  <c r="Q1645" i="29"/>
  <c r="V1638" i="29"/>
  <c r="AB1637" i="29"/>
  <c r="S1637" i="29"/>
  <c r="AA1634" i="29"/>
  <c r="R1634" i="29"/>
  <c r="AC1632" i="29"/>
  <c r="T1632" i="29"/>
  <c r="Z1631" i="29"/>
  <c r="Q1631" i="29"/>
  <c r="V1630" i="29"/>
  <c r="AB1629" i="29"/>
  <c r="S1629" i="29"/>
  <c r="AA1626" i="29"/>
  <c r="R1626" i="29"/>
  <c r="AC1624" i="29"/>
  <c r="T1624" i="29"/>
  <c r="Z1623" i="29"/>
  <c r="Q1623" i="29"/>
  <c r="V1618" i="29"/>
  <c r="AB1617" i="29"/>
  <c r="S1617" i="29"/>
  <c r="AA1614" i="29"/>
  <c r="R1614" i="29"/>
  <c r="AC1612" i="29"/>
  <c r="T1612" i="29"/>
  <c r="Z1611" i="29"/>
  <c r="Q1611" i="29"/>
  <c r="V1610" i="29"/>
  <c r="AB1609" i="29"/>
  <c r="S1609" i="29"/>
  <c r="AA1606" i="29"/>
  <c r="R1606" i="29"/>
  <c r="AC1604" i="29"/>
  <c r="T1604" i="29"/>
  <c r="Z1603" i="29"/>
  <c r="Q1603" i="29"/>
  <c r="V1596" i="29"/>
  <c r="AB1595" i="29"/>
  <c r="S1595" i="29"/>
  <c r="AA1592" i="29"/>
  <c r="R1592" i="29"/>
  <c r="AC1590" i="29"/>
  <c r="T1590" i="29"/>
  <c r="Z1589" i="29"/>
  <c r="Q1589" i="29"/>
  <c r="V1588" i="29"/>
  <c r="AB1587" i="29"/>
  <c r="S1587" i="29"/>
  <c r="AA1584" i="29"/>
  <c r="R1584" i="29"/>
  <c r="AC1582" i="29"/>
  <c r="T1582" i="29"/>
  <c r="Z1581" i="29"/>
  <c r="Q1581" i="29"/>
  <c r="V1576" i="29"/>
  <c r="AB1575" i="29"/>
  <c r="S1575" i="29"/>
  <c r="AA1572" i="29"/>
  <c r="R1572" i="29"/>
  <c r="AC1570" i="29"/>
  <c r="T1570" i="29"/>
  <c r="Z1569" i="29"/>
  <c r="Q1569" i="29"/>
  <c r="V1568" i="29"/>
  <c r="AB1567" i="29"/>
  <c r="S1567" i="29"/>
  <c r="AA1564" i="29"/>
  <c r="R1564" i="29"/>
  <c r="AC1562" i="29"/>
  <c r="T1562" i="29"/>
  <c r="Z1561" i="29"/>
  <c r="Q1561" i="29"/>
  <c r="V1554" i="29"/>
  <c r="AB1553" i="29"/>
  <c r="S1553" i="29"/>
  <c r="AA1550" i="29"/>
  <c r="R1550" i="29"/>
  <c r="AC1548" i="29"/>
  <c r="T1548" i="29"/>
  <c r="Z1547" i="29"/>
  <c r="Q1547" i="29"/>
  <c r="V1546" i="29"/>
  <c r="AB1545" i="29"/>
  <c r="S1545" i="29"/>
  <c r="AA1542" i="29"/>
  <c r="R1542" i="29"/>
  <c r="AC1540" i="29"/>
  <c r="T1540" i="29"/>
  <c r="Z1539" i="29"/>
  <c r="Q1539" i="29"/>
  <c r="V1534" i="29"/>
  <c r="AB1533" i="29"/>
  <c r="S1533" i="29"/>
  <c r="AA1530" i="29"/>
  <c r="R1530" i="29"/>
  <c r="AC1528" i="29"/>
  <c r="T1528" i="29"/>
  <c r="Z1527" i="29"/>
  <c r="Q1527" i="29"/>
  <c r="V1526" i="29"/>
  <c r="AB1525" i="29"/>
  <c r="S1525" i="29"/>
  <c r="AA1522" i="29"/>
  <c r="R1522" i="29"/>
  <c r="AC1520" i="29"/>
  <c r="T1520" i="29"/>
  <c r="Z1519" i="29"/>
  <c r="Q1519" i="29"/>
  <c r="V1512" i="29"/>
  <c r="AB1511" i="29"/>
  <c r="S1511" i="29"/>
  <c r="AA1508" i="29"/>
  <c r="R1508" i="29"/>
  <c r="AC1506" i="29"/>
  <c r="T1506" i="29"/>
  <c r="Z1505" i="29"/>
  <c r="Q1505" i="29"/>
  <c r="V1504" i="29"/>
  <c r="AB1503" i="29"/>
  <c r="S1503" i="29"/>
  <c r="AA1500" i="29"/>
  <c r="R1500" i="29"/>
  <c r="AC1498" i="29"/>
  <c r="T1498" i="29"/>
  <c r="Z1497" i="29"/>
  <c r="Q1497" i="29"/>
  <c r="V1492" i="29"/>
  <c r="AB1491" i="29"/>
  <c r="S1491" i="29"/>
  <c r="AA1488" i="29"/>
  <c r="R1488" i="29"/>
  <c r="AC1486" i="29"/>
  <c r="T1486" i="29"/>
  <c r="Z1485" i="29"/>
  <c r="Q1485" i="29"/>
  <c r="V1484" i="29"/>
  <c r="AB1483" i="29"/>
  <c r="S1483" i="29"/>
  <c r="AA1480" i="29"/>
  <c r="R1480" i="29"/>
  <c r="V1479" i="29"/>
  <c r="T1478" i="29"/>
  <c r="AC1478" i="29"/>
  <c r="X1478" i="29"/>
  <c r="AC1466" i="29"/>
  <c r="Y1463" i="29"/>
  <c r="V1462" i="29"/>
  <c r="Q1462" i="29"/>
  <c r="Z1462" i="29"/>
  <c r="R1461" i="29"/>
  <c r="V1458" i="29"/>
  <c r="Y1457" i="29"/>
  <c r="T1456" i="29"/>
  <c r="AC1456" i="29"/>
  <c r="X1456" i="29"/>
  <c r="R1446" i="29"/>
  <c r="AA1446" i="29"/>
  <c r="U1446" i="29"/>
  <c r="S1445" i="29"/>
  <c r="U1444" i="29"/>
  <c r="R1436" i="29"/>
  <c r="AA1436" i="29"/>
  <c r="T1436" i="29"/>
  <c r="AC1436" i="29"/>
  <c r="U1436" i="29"/>
  <c r="X1436" i="29"/>
  <c r="S1422" i="29"/>
  <c r="X1421" i="29"/>
  <c r="Q1421" i="29"/>
  <c r="Z1421" i="29"/>
  <c r="R1421" i="29"/>
  <c r="AA1421" i="29"/>
  <c r="T1421" i="29"/>
  <c r="AC1421" i="29"/>
  <c r="R1414" i="29"/>
  <c r="AA1414" i="29"/>
  <c r="T1414" i="29"/>
  <c r="AC1414" i="29"/>
  <c r="U1414" i="29"/>
  <c r="X1414" i="29"/>
  <c r="Q1402" i="29"/>
  <c r="Z1402" i="29"/>
  <c r="R1402" i="29"/>
  <c r="AA1402" i="29"/>
  <c r="T1402" i="29"/>
  <c r="AC1402" i="29"/>
  <c r="U1402" i="29"/>
  <c r="X1402" i="29"/>
  <c r="U1400" i="29"/>
  <c r="Y1380" i="29"/>
  <c r="AA1378" i="29"/>
  <c r="Y1360" i="29"/>
  <c r="AA1358" i="29"/>
  <c r="Y1338" i="29"/>
  <c r="AA1336" i="29"/>
  <c r="Q1310" i="29"/>
  <c r="Z1310" i="29"/>
  <c r="R1310" i="29"/>
  <c r="AA1310" i="29"/>
  <c r="S1310" i="29"/>
  <c r="AB1310" i="29"/>
  <c r="T1310" i="29"/>
  <c r="AC1310" i="29"/>
  <c r="U1310" i="29"/>
  <c r="X1310" i="29"/>
  <c r="S1282" i="29"/>
  <c r="AB1282" i="29"/>
  <c r="T1282" i="29"/>
  <c r="AC1282" i="29"/>
  <c r="U1282" i="29"/>
  <c r="V1282" i="29"/>
  <c r="X1282" i="29"/>
  <c r="Q1282" i="29"/>
  <c r="Z1282" i="29"/>
  <c r="S1260" i="29"/>
  <c r="AB1260" i="29"/>
  <c r="T1260" i="29"/>
  <c r="AC1260" i="29"/>
  <c r="U1260" i="29"/>
  <c r="V1260" i="29"/>
  <c r="X1260" i="29"/>
  <c r="Q1260" i="29"/>
  <c r="Z1260" i="29"/>
  <c r="Q1246" i="29"/>
  <c r="Z1246" i="29"/>
  <c r="R1246" i="29"/>
  <c r="AA1246" i="29"/>
  <c r="S1246" i="29"/>
  <c r="AB1246" i="29"/>
  <c r="T1246" i="29"/>
  <c r="AC1246" i="29"/>
  <c r="U1246" i="29"/>
  <c r="V1246" i="29"/>
  <c r="X1246" i="29"/>
  <c r="S1232" i="29"/>
  <c r="AB1232" i="29"/>
  <c r="X1232" i="29"/>
  <c r="Q1232" i="29"/>
  <c r="AC1232" i="29"/>
  <c r="R1232" i="29"/>
  <c r="T1232" i="29"/>
  <c r="U1232" i="29"/>
  <c r="V1232" i="29"/>
  <c r="Y1232" i="29"/>
  <c r="Z1232" i="29"/>
  <c r="Z1656" i="29"/>
  <c r="Q1656" i="29"/>
  <c r="U1652" i="29"/>
  <c r="Z1648" i="29"/>
  <c r="Q1648" i="29"/>
  <c r="U1638" i="29"/>
  <c r="Z1634" i="29"/>
  <c r="Q1634" i="29"/>
  <c r="U1630" i="29"/>
  <c r="Z1626" i="29"/>
  <c r="Q1626" i="29"/>
  <c r="U1618" i="29"/>
  <c r="Z1614" i="29"/>
  <c r="Q1614" i="29"/>
  <c r="U1610" i="29"/>
  <c r="Z1606" i="29"/>
  <c r="Q1606" i="29"/>
  <c r="U1596" i="29"/>
  <c r="Z1592" i="29"/>
  <c r="Q1592" i="29"/>
  <c r="U1588" i="29"/>
  <c r="Z1584" i="29"/>
  <c r="Q1584" i="29"/>
  <c r="U1576" i="29"/>
  <c r="Z1572" i="29"/>
  <c r="Q1572" i="29"/>
  <c r="U1568" i="29"/>
  <c r="Z1564" i="29"/>
  <c r="Q1564" i="29"/>
  <c r="U1554" i="29"/>
  <c r="Z1550" i="29"/>
  <c r="Q1550" i="29"/>
  <c r="U1546" i="29"/>
  <c r="Z1542" i="29"/>
  <c r="Q1542" i="29"/>
  <c r="U1534" i="29"/>
  <c r="Z1530" i="29"/>
  <c r="Q1530" i="29"/>
  <c r="U1526" i="29"/>
  <c r="Z1522" i="29"/>
  <c r="Q1522" i="29"/>
  <c r="U1512" i="29"/>
  <c r="Z1508" i="29"/>
  <c r="Q1508" i="29"/>
  <c r="U1504" i="29"/>
  <c r="Z1500" i="29"/>
  <c r="Q1500" i="29"/>
  <c r="U1492" i="29"/>
  <c r="Z1488" i="29"/>
  <c r="Q1488" i="29"/>
  <c r="U1484" i="29"/>
  <c r="Z1480" i="29"/>
  <c r="Q1480" i="29"/>
  <c r="U1479" i="29"/>
  <c r="Q1477" i="29"/>
  <c r="Z1477" i="29"/>
  <c r="T1477" i="29"/>
  <c r="AC1477" i="29"/>
  <c r="R1466" i="29"/>
  <c r="AA1466" i="29"/>
  <c r="U1466" i="29"/>
  <c r="X1463" i="29"/>
  <c r="AC1461" i="29"/>
  <c r="T1458" i="29"/>
  <c r="V1457" i="29"/>
  <c r="Q1455" i="29"/>
  <c r="Z1455" i="29"/>
  <c r="T1455" i="29"/>
  <c r="AC1455" i="29"/>
  <c r="AC1445" i="29"/>
  <c r="S1444" i="29"/>
  <c r="AB1435" i="29"/>
  <c r="T1428" i="29"/>
  <c r="AC1428" i="29"/>
  <c r="V1428" i="29"/>
  <c r="X1428" i="29"/>
  <c r="Q1428" i="29"/>
  <c r="Z1428" i="29"/>
  <c r="AB1413" i="29"/>
  <c r="T1408" i="29"/>
  <c r="AC1408" i="29"/>
  <c r="V1408" i="29"/>
  <c r="X1408" i="29"/>
  <c r="Q1408" i="29"/>
  <c r="Z1408" i="29"/>
  <c r="AA1316" i="29"/>
  <c r="AA1294" i="29"/>
  <c r="Q1288" i="29"/>
  <c r="Z1288" i="29"/>
  <c r="R1288" i="29"/>
  <c r="AA1288" i="29"/>
  <c r="S1288" i="29"/>
  <c r="AB1288" i="29"/>
  <c r="T1288" i="29"/>
  <c r="AC1288" i="29"/>
  <c r="U1288" i="29"/>
  <c r="X1288" i="29"/>
  <c r="Q1268" i="29"/>
  <c r="Z1268" i="29"/>
  <c r="R1268" i="29"/>
  <c r="AA1268" i="29"/>
  <c r="S1268" i="29"/>
  <c r="AB1268" i="29"/>
  <c r="T1268" i="29"/>
  <c r="AC1268" i="29"/>
  <c r="U1268" i="29"/>
  <c r="X1268" i="29"/>
  <c r="Q1226" i="29"/>
  <c r="Z1226" i="29"/>
  <c r="U1226" i="29"/>
  <c r="R1226" i="29"/>
  <c r="AC1226" i="29"/>
  <c r="S1226" i="29"/>
  <c r="T1226" i="29"/>
  <c r="V1226" i="29"/>
  <c r="X1226" i="29"/>
  <c r="Y1226" i="29"/>
  <c r="AA1226" i="29"/>
  <c r="V1211" i="29"/>
  <c r="R1211" i="29"/>
  <c r="AA1211" i="29"/>
  <c r="Q1211" i="29"/>
  <c r="AC1211" i="29"/>
  <c r="S1211" i="29"/>
  <c r="T1211" i="29"/>
  <c r="U1211" i="29"/>
  <c r="X1211" i="29"/>
  <c r="Y1211" i="29"/>
  <c r="Z1211" i="29"/>
  <c r="S1198" i="29"/>
  <c r="AB1198" i="29"/>
  <c r="X1198" i="29"/>
  <c r="Q1198" i="29"/>
  <c r="AC1198" i="29"/>
  <c r="R1198" i="29"/>
  <c r="T1198" i="29"/>
  <c r="U1198" i="29"/>
  <c r="V1198" i="29"/>
  <c r="Y1198" i="29"/>
  <c r="Z1198" i="29"/>
  <c r="R1123" i="29"/>
  <c r="AA1123" i="29"/>
  <c r="U1123" i="29"/>
  <c r="S1123" i="29"/>
  <c r="T1123" i="29"/>
  <c r="V1123" i="29"/>
  <c r="X1123" i="29"/>
  <c r="Y1123" i="29"/>
  <c r="Z1123" i="29"/>
  <c r="Q1123" i="29"/>
  <c r="AB1123" i="29"/>
  <c r="AC1123" i="29"/>
  <c r="AC1652" i="29"/>
  <c r="T1652" i="29"/>
  <c r="AC1638" i="29"/>
  <c r="T1638" i="29"/>
  <c r="AC1630" i="29"/>
  <c r="T1630" i="29"/>
  <c r="AC1618" i="29"/>
  <c r="T1618" i="29"/>
  <c r="AC1610" i="29"/>
  <c r="T1610" i="29"/>
  <c r="AC1596" i="29"/>
  <c r="T1596" i="29"/>
  <c r="AC1588" i="29"/>
  <c r="T1588" i="29"/>
  <c r="AC1576" i="29"/>
  <c r="T1576" i="29"/>
  <c r="AC1568" i="29"/>
  <c r="T1568" i="29"/>
  <c r="AC1554" i="29"/>
  <c r="T1554" i="29"/>
  <c r="AC1546" i="29"/>
  <c r="T1546" i="29"/>
  <c r="AC1534" i="29"/>
  <c r="T1534" i="29"/>
  <c r="AC1526" i="29"/>
  <c r="T1526" i="29"/>
  <c r="AC1512" i="29"/>
  <c r="T1512" i="29"/>
  <c r="AC1504" i="29"/>
  <c r="T1504" i="29"/>
  <c r="AC1492" i="29"/>
  <c r="T1492" i="29"/>
  <c r="AC1484" i="29"/>
  <c r="T1484" i="29"/>
  <c r="T1479" i="29"/>
  <c r="V1463" i="29"/>
  <c r="S1461" i="29"/>
  <c r="AB1461" i="29"/>
  <c r="V1461" i="29"/>
  <c r="U1457" i="29"/>
  <c r="X1445" i="29"/>
  <c r="R1445" i="29"/>
  <c r="AA1445" i="29"/>
  <c r="Y1435" i="29"/>
  <c r="R1422" i="29"/>
  <c r="AA1422" i="29"/>
  <c r="T1422" i="29"/>
  <c r="AC1422" i="29"/>
  <c r="U1422" i="29"/>
  <c r="X1422" i="29"/>
  <c r="S1400" i="29"/>
  <c r="AB1400" i="29"/>
  <c r="T1400" i="29"/>
  <c r="AC1400" i="29"/>
  <c r="V1400" i="29"/>
  <c r="X1400" i="29"/>
  <c r="Q1400" i="29"/>
  <c r="Z1400" i="29"/>
  <c r="Q1380" i="29"/>
  <c r="Z1380" i="29"/>
  <c r="R1380" i="29"/>
  <c r="AA1380" i="29"/>
  <c r="S1380" i="29"/>
  <c r="AB1380" i="29"/>
  <c r="T1380" i="29"/>
  <c r="AC1380" i="29"/>
  <c r="U1380" i="29"/>
  <c r="X1380" i="29"/>
  <c r="Q1360" i="29"/>
  <c r="Z1360" i="29"/>
  <c r="R1360" i="29"/>
  <c r="AA1360" i="29"/>
  <c r="S1360" i="29"/>
  <c r="AB1360" i="29"/>
  <c r="T1360" i="29"/>
  <c r="AC1360" i="29"/>
  <c r="U1360" i="29"/>
  <c r="X1360" i="29"/>
  <c r="Q1338" i="29"/>
  <c r="Z1338" i="29"/>
  <c r="R1338" i="29"/>
  <c r="AA1338" i="29"/>
  <c r="S1338" i="29"/>
  <c r="AB1338" i="29"/>
  <c r="T1338" i="29"/>
  <c r="AC1338" i="29"/>
  <c r="U1338" i="29"/>
  <c r="X1338" i="29"/>
  <c r="Y1316" i="29"/>
  <c r="Y1294" i="29"/>
  <c r="Y1276" i="29"/>
  <c r="Y1254" i="29"/>
  <c r="Q1192" i="29"/>
  <c r="Z1192" i="29"/>
  <c r="U1192" i="29"/>
  <c r="R1192" i="29"/>
  <c r="AC1192" i="29"/>
  <c r="S1192" i="29"/>
  <c r="T1192" i="29"/>
  <c r="V1192" i="29"/>
  <c r="X1192" i="29"/>
  <c r="Y1192" i="29"/>
  <c r="AA1192" i="29"/>
  <c r="V1085" i="29"/>
  <c r="X1085" i="29"/>
  <c r="Q1085" i="29"/>
  <c r="Z1085" i="29"/>
  <c r="R1085" i="29"/>
  <c r="S1085" i="29"/>
  <c r="T1085" i="29"/>
  <c r="U1085" i="29"/>
  <c r="Y1085" i="29"/>
  <c r="AA1085" i="29"/>
  <c r="AB1085" i="29"/>
  <c r="AC1085" i="29"/>
  <c r="Z1674" i="29"/>
  <c r="Q1674" i="29"/>
  <c r="V1673" i="29"/>
  <c r="Z1666" i="29"/>
  <c r="Q1666" i="29"/>
  <c r="V1665" i="29"/>
  <c r="X1656" i="29"/>
  <c r="Z1654" i="29"/>
  <c r="Q1654" i="29"/>
  <c r="V1653" i="29"/>
  <c r="AB1652" i="29"/>
  <c r="S1652" i="29"/>
  <c r="X1648" i="29"/>
  <c r="Z1646" i="29"/>
  <c r="Q1646" i="29"/>
  <c r="V1645" i="29"/>
  <c r="AB1638" i="29"/>
  <c r="S1638" i="29"/>
  <c r="X1634" i="29"/>
  <c r="Z1632" i="29"/>
  <c r="Q1632" i="29"/>
  <c r="V1631" i="29"/>
  <c r="AB1630" i="29"/>
  <c r="S1630" i="29"/>
  <c r="X1626" i="29"/>
  <c r="Z1624" i="29"/>
  <c r="Q1624" i="29"/>
  <c r="V1623" i="29"/>
  <c r="AB1618" i="29"/>
  <c r="S1618" i="29"/>
  <c r="X1614" i="29"/>
  <c r="Z1612" i="29"/>
  <c r="Q1612" i="29"/>
  <c r="V1611" i="29"/>
  <c r="AB1610" i="29"/>
  <c r="S1610" i="29"/>
  <c r="X1606" i="29"/>
  <c r="Z1604" i="29"/>
  <c r="Q1604" i="29"/>
  <c r="V1603" i="29"/>
  <c r="AB1596" i="29"/>
  <c r="S1596" i="29"/>
  <c r="X1592" i="29"/>
  <c r="Z1590" i="29"/>
  <c r="Q1590" i="29"/>
  <c r="V1589" i="29"/>
  <c r="AB1588" i="29"/>
  <c r="S1588" i="29"/>
  <c r="X1584" i="29"/>
  <c r="Z1582" i="29"/>
  <c r="Q1582" i="29"/>
  <c r="V1581" i="29"/>
  <c r="AB1576" i="29"/>
  <c r="S1576" i="29"/>
  <c r="X1572" i="29"/>
  <c r="Z1570" i="29"/>
  <c r="Q1570" i="29"/>
  <c r="V1569" i="29"/>
  <c r="AB1568" i="29"/>
  <c r="S1568" i="29"/>
  <c r="X1564" i="29"/>
  <c r="Z1562" i="29"/>
  <c r="Q1562" i="29"/>
  <c r="V1561" i="29"/>
  <c r="AB1554" i="29"/>
  <c r="S1554" i="29"/>
  <c r="X1550" i="29"/>
  <c r="Z1548" i="29"/>
  <c r="Q1548" i="29"/>
  <c r="V1547" i="29"/>
  <c r="AB1546" i="29"/>
  <c r="S1546" i="29"/>
  <c r="X1542" i="29"/>
  <c r="Z1540" i="29"/>
  <c r="Q1540" i="29"/>
  <c r="V1539" i="29"/>
  <c r="AB1534" i="29"/>
  <c r="S1534" i="29"/>
  <c r="X1530" i="29"/>
  <c r="Z1528" i="29"/>
  <c r="Q1528" i="29"/>
  <c r="V1527" i="29"/>
  <c r="AB1526" i="29"/>
  <c r="S1526" i="29"/>
  <c r="X1522" i="29"/>
  <c r="Z1520" i="29"/>
  <c r="Q1520" i="29"/>
  <c r="V1519" i="29"/>
  <c r="AB1512" i="29"/>
  <c r="S1512" i="29"/>
  <c r="X1508" i="29"/>
  <c r="Z1506" i="29"/>
  <c r="Q1506" i="29"/>
  <c r="V1505" i="29"/>
  <c r="AB1504" i="29"/>
  <c r="S1504" i="29"/>
  <c r="X1500" i="29"/>
  <c r="Z1498" i="29"/>
  <c r="Q1498" i="29"/>
  <c r="V1497" i="29"/>
  <c r="AB1492" i="29"/>
  <c r="S1492" i="29"/>
  <c r="X1488" i="29"/>
  <c r="Z1486" i="29"/>
  <c r="Q1486" i="29"/>
  <c r="V1485" i="29"/>
  <c r="AB1484" i="29"/>
  <c r="S1484" i="29"/>
  <c r="X1480" i="29"/>
  <c r="AC1479" i="29"/>
  <c r="S1479" i="29"/>
  <c r="Y1477" i="29"/>
  <c r="Y1466" i="29"/>
  <c r="X1465" i="29"/>
  <c r="R1465" i="29"/>
  <c r="AA1465" i="29"/>
  <c r="U1463" i="29"/>
  <c r="Z1461" i="29"/>
  <c r="AC1458" i="29"/>
  <c r="T1457" i="29"/>
  <c r="Y1455" i="29"/>
  <c r="Z1445" i="29"/>
  <c r="AB1444" i="29"/>
  <c r="V1435" i="29"/>
  <c r="V1413" i="29"/>
  <c r="S1378" i="29"/>
  <c r="AB1378" i="29"/>
  <c r="T1378" i="29"/>
  <c r="AC1378" i="29"/>
  <c r="U1378" i="29"/>
  <c r="V1378" i="29"/>
  <c r="X1378" i="29"/>
  <c r="Q1378" i="29"/>
  <c r="Z1378" i="29"/>
  <c r="S1358" i="29"/>
  <c r="AB1358" i="29"/>
  <c r="T1358" i="29"/>
  <c r="AC1358" i="29"/>
  <c r="U1358" i="29"/>
  <c r="V1358" i="29"/>
  <c r="X1358" i="29"/>
  <c r="Q1358" i="29"/>
  <c r="Z1358" i="29"/>
  <c r="AA1344" i="29"/>
  <c r="S1336" i="29"/>
  <c r="AB1336" i="29"/>
  <c r="T1336" i="29"/>
  <c r="AC1336" i="29"/>
  <c r="U1336" i="29"/>
  <c r="V1336" i="29"/>
  <c r="X1336" i="29"/>
  <c r="Q1336" i="29"/>
  <c r="Z1336" i="29"/>
  <c r="AA1324" i="29"/>
  <c r="Q1318" i="29"/>
  <c r="Z1318" i="29"/>
  <c r="R1318" i="29"/>
  <c r="AA1318" i="29"/>
  <c r="S1318" i="29"/>
  <c r="AB1318" i="29"/>
  <c r="T1318" i="29"/>
  <c r="AC1318" i="29"/>
  <c r="U1318" i="29"/>
  <c r="X1318" i="29"/>
  <c r="Q1296" i="29"/>
  <c r="Z1296" i="29"/>
  <c r="R1296" i="29"/>
  <c r="AA1296" i="29"/>
  <c r="S1296" i="29"/>
  <c r="AB1296" i="29"/>
  <c r="T1296" i="29"/>
  <c r="AC1296" i="29"/>
  <c r="U1296" i="29"/>
  <c r="X1296" i="29"/>
  <c r="U1174" i="29"/>
  <c r="Q1174" i="29"/>
  <c r="Z1174" i="29"/>
  <c r="R1174" i="29"/>
  <c r="AC1174" i="29"/>
  <c r="S1174" i="29"/>
  <c r="T1174" i="29"/>
  <c r="V1174" i="29"/>
  <c r="X1174" i="29"/>
  <c r="Y1174" i="29"/>
  <c r="AA1174" i="29"/>
  <c r="U1673" i="29"/>
  <c r="U1665" i="29"/>
  <c r="V1656" i="29"/>
  <c r="U1653" i="29"/>
  <c r="AA1652" i="29"/>
  <c r="R1652" i="29"/>
  <c r="V1648" i="29"/>
  <c r="U1645" i="29"/>
  <c r="AA1638" i="29"/>
  <c r="R1638" i="29"/>
  <c r="V1634" i="29"/>
  <c r="U1631" i="29"/>
  <c r="AA1630" i="29"/>
  <c r="R1630" i="29"/>
  <c r="V1626" i="29"/>
  <c r="U1623" i="29"/>
  <c r="AA1618" i="29"/>
  <c r="R1618" i="29"/>
  <c r="V1614" i="29"/>
  <c r="U1611" i="29"/>
  <c r="AA1610" i="29"/>
  <c r="R1610" i="29"/>
  <c r="V1606" i="29"/>
  <c r="U1603" i="29"/>
  <c r="AA1596" i="29"/>
  <c r="R1596" i="29"/>
  <c r="V1592" i="29"/>
  <c r="U1589" i="29"/>
  <c r="AA1588" i="29"/>
  <c r="R1588" i="29"/>
  <c r="V1584" i="29"/>
  <c r="U1581" i="29"/>
  <c r="AA1576" i="29"/>
  <c r="R1576" i="29"/>
  <c r="V1572" i="29"/>
  <c r="U1569" i="29"/>
  <c r="AA1568" i="29"/>
  <c r="R1568" i="29"/>
  <c r="V1564" i="29"/>
  <c r="U1561" i="29"/>
  <c r="AA1554" i="29"/>
  <c r="R1554" i="29"/>
  <c r="V1550" i="29"/>
  <c r="U1547" i="29"/>
  <c r="AA1546" i="29"/>
  <c r="R1546" i="29"/>
  <c r="V1542" i="29"/>
  <c r="U1539" i="29"/>
  <c r="AA1534" i="29"/>
  <c r="R1534" i="29"/>
  <c r="V1530" i="29"/>
  <c r="U1527" i="29"/>
  <c r="AA1526" i="29"/>
  <c r="R1526" i="29"/>
  <c r="V1522" i="29"/>
  <c r="U1519" i="29"/>
  <c r="AA1512" i="29"/>
  <c r="R1512" i="29"/>
  <c r="V1508" i="29"/>
  <c r="U1505" i="29"/>
  <c r="AA1504" i="29"/>
  <c r="R1504" i="29"/>
  <c r="V1500" i="29"/>
  <c r="U1497" i="29"/>
  <c r="AA1492" i="29"/>
  <c r="R1492" i="29"/>
  <c r="V1488" i="29"/>
  <c r="U1485" i="29"/>
  <c r="AA1484" i="29"/>
  <c r="R1484" i="29"/>
  <c r="V1480" i="29"/>
  <c r="AB1479" i="29"/>
  <c r="R1479" i="29"/>
  <c r="X1477" i="29"/>
  <c r="X1466" i="29"/>
  <c r="S1463" i="29"/>
  <c r="Y1461" i="29"/>
  <c r="R1458" i="29"/>
  <c r="AA1458" i="29"/>
  <c r="U1458" i="29"/>
  <c r="S1457" i="29"/>
  <c r="X1455" i="29"/>
  <c r="Y1445" i="29"/>
  <c r="T1444" i="29"/>
  <c r="AC1444" i="29"/>
  <c r="X1444" i="29"/>
  <c r="U1435" i="29"/>
  <c r="AA1428" i="29"/>
  <c r="AB1422" i="29"/>
  <c r="U1413" i="29"/>
  <c r="S1316" i="29"/>
  <c r="AB1316" i="29"/>
  <c r="T1316" i="29"/>
  <c r="AC1316" i="29"/>
  <c r="U1316" i="29"/>
  <c r="V1316" i="29"/>
  <c r="X1316" i="29"/>
  <c r="Q1316" i="29"/>
  <c r="Z1316" i="29"/>
  <c r="S1294" i="29"/>
  <c r="AB1294" i="29"/>
  <c r="T1294" i="29"/>
  <c r="AC1294" i="29"/>
  <c r="U1294" i="29"/>
  <c r="V1294" i="29"/>
  <c r="X1294" i="29"/>
  <c r="Q1294" i="29"/>
  <c r="Z1294" i="29"/>
  <c r="Q1276" i="29"/>
  <c r="Z1276" i="29"/>
  <c r="R1276" i="29"/>
  <c r="AA1276" i="29"/>
  <c r="S1276" i="29"/>
  <c r="AB1276" i="29"/>
  <c r="T1276" i="29"/>
  <c r="AC1276" i="29"/>
  <c r="U1276" i="29"/>
  <c r="X1276" i="29"/>
  <c r="Q1254" i="29"/>
  <c r="Z1254" i="29"/>
  <c r="R1254" i="29"/>
  <c r="AA1254" i="29"/>
  <c r="S1254" i="29"/>
  <c r="AB1254" i="29"/>
  <c r="T1254" i="29"/>
  <c r="AC1254" i="29"/>
  <c r="U1254" i="29"/>
  <c r="X1254" i="29"/>
  <c r="AC1673" i="29"/>
  <c r="AC1665" i="29"/>
  <c r="AC1653" i="29"/>
  <c r="Z1652" i="29"/>
  <c r="AC1645" i="29"/>
  <c r="Z1638" i="29"/>
  <c r="AC1631" i="29"/>
  <c r="Z1630" i="29"/>
  <c r="AC1623" i="29"/>
  <c r="Z1618" i="29"/>
  <c r="AC1611" i="29"/>
  <c r="Z1610" i="29"/>
  <c r="AC1603" i="29"/>
  <c r="Z1596" i="29"/>
  <c r="AC1589" i="29"/>
  <c r="Z1588" i="29"/>
  <c r="AC1581" i="29"/>
  <c r="Z1576" i="29"/>
  <c r="AC1569" i="29"/>
  <c r="Z1568" i="29"/>
  <c r="AC1561" i="29"/>
  <c r="Z1554" i="29"/>
  <c r="AC1547" i="29"/>
  <c r="Z1546" i="29"/>
  <c r="AC1539" i="29"/>
  <c r="Z1534" i="29"/>
  <c r="AB1532" i="29"/>
  <c r="AC1527" i="29"/>
  <c r="Z1526" i="29"/>
  <c r="AC1519" i="29"/>
  <c r="Z1512" i="29"/>
  <c r="AC1505" i="29"/>
  <c r="Z1504" i="29"/>
  <c r="AC1497" i="29"/>
  <c r="Z1492" i="29"/>
  <c r="AB1490" i="29"/>
  <c r="AC1485" i="29"/>
  <c r="Z1484" i="29"/>
  <c r="AB1482" i="29"/>
  <c r="AA1479" i="29"/>
  <c r="Q1479" i="29"/>
  <c r="S1478" i="29"/>
  <c r="V1477" i="29"/>
  <c r="V1470" i="29"/>
  <c r="Q1470" i="29"/>
  <c r="Z1470" i="29"/>
  <c r="V1466" i="29"/>
  <c r="Y1465" i="29"/>
  <c r="T1464" i="29"/>
  <c r="AC1464" i="29"/>
  <c r="X1464" i="29"/>
  <c r="T1462" i="29"/>
  <c r="X1461" i="29"/>
  <c r="Z1458" i="29"/>
  <c r="AC1457" i="29"/>
  <c r="S1456" i="29"/>
  <c r="V1455" i="29"/>
  <c r="V1450" i="29"/>
  <c r="Q1450" i="29"/>
  <c r="Z1450" i="29"/>
  <c r="T1446" i="29"/>
  <c r="V1445" i="29"/>
  <c r="Z1444" i="29"/>
  <c r="Q1443" i="29"/>
  <c r="Z1443" i="29"/>
  <c r="T1443" i="29"/>
  <c r="AC1443" i="29"/>
  <c r="V1436" i="29"/>
  <c r="Y1428" i="29"/>
  <c r="Z1422" i="29"/>
  <c r="Q1419" i="29"/>
  <c r="Z1419" i="29"/>
  <c r="S1419" i="29"/>
  <c r="AB1419" i="29"/>
  <c r="T1419" i="29"/>
  <c r="AC1419" i="29"/>
  <c r="V1419" i="29"/>
  <c r="V1414" i="29"/>
  <c r="Y1408" i="29"/>
  <c r="Y1402" i="29"/>
  <c r="V1401" i="29"/>
  <c r="X1401" i="29"/>
  <c r="Q1401" i="29"/>
  <c r="Z1401" i="29"/>
  <c r="R1401" i="29"/>
  <c r="AA1401" i="29"/>
  <c r="T1401" i="29"/>
  <c r="AC1401" i="29"/>
  <c r="AA1282" i="29"/>
  <c r="S1274" i="29"/>
  <c r="AB1274" i="29"/>
  <c r="T1274" i="29"/>
  <c r="AC1274" i="29"/>
  <c r="U1274" i="29"/>
  <c r="V1274" i="29"/>
  <c r="X1274" i="29"/>
  <c r="Q1274" i="29"/>
  <c r="Z1274" i="29"/>
  <c r="AA1260" i="29"/>
  <c r="Q1463" i="29"/>
  <c r="Z1463" i="29"/>
  <c r="T1463" i="29"/>
  <c r="AC1463" i="29"/>
  <c r="U1461" i="29"/>
  <c r="X1457" i="29"/>
  <c r="R1457" i="29"/>
  <c r="AA1457" i="29"/>
  <c r="U1445" i="29"/>
  <c r="X1435" i="29"/>
  <c r="Q1435" i="29"/>
  <c r="Z1435" i="29"/>
  <c r="R1435" i="29"/>
  <c r="AA1435" i="29"/>
  <c r="T1435" i="29"/>
  <c r="AC1435" i="29"/>
  <c r="Y1422" i="29"/>
  <c r="X1413" i="29"/>
  <c r="Q1413" i="29"/>
  <c r="Z1413" i="29"/>
  <c r="R1413" i="29"/>
  <c r="AA1413" i="29"/>
  <c r="T1413" i="29"/>
  <c r="AC1413" i="29"/>
  <c r="AA1400" i="29"/>
  <c r="S1386" i="29"/>
  <c r="AB1386" i="29"/>
  <c r="T1386" i="29"/>
  <c r="AC1386" i="29"/>
  <c r="U1386" i="29"/>
  <c r="V1386" i="29"/>
  <c r="X1386" i="29"/>
  <c r="Q1386" i="29"/>
  <c r="Z1386" i="29"/>
  <c r="S1366" i="29"/>
  <c r="AB1366" i="29"/>
  <c r="T1366" i="29"/>
  <c r="AC1366" i="29"/>
  <c r="U1366" i="29"/>
  <c r="V1366" i="29"/>
  <c r="X1366" i="29"/>
  <c r="Q1366" i="29"/>
  <c r="Z1366" i="29"/>
  <c r="S1344" i="29"/>
  <c r="AB1344" i="29"/>
  <c r="T1344" i="29"/>
  <c r="AC1344" i="29"/>
  <c r="U1344" i="29"/>
  <c r="V1344" i="29"/>
  <c r="X1344" i="29"/>
  <c r="Q1344" i="29"/>
  <c r="Z1344" i="29"/>
  <c r="S1324" i="29"/>
  <c r="AB1324" i="29"/>
  <c r="T1324" i="29"/>
  <c r="AC1324" i="29"/>
  <c r="U1324" i="29"/>
  <c r="V1324" i="29"/>
  <c r="X1324" i="29"/>
  <c r="Q1324" i="29"/>
  <c r="Z1324" i="29"/>
  <c r="R1156" i="29"/>
  <c r="AA1156" i="29"/>
  <c r="S1156" i="29"/>
  <c r="AB1156" i="29"/>
  <c r="V1156" i="29"/>
  <c r="X1156" i="29"/>
  <c r="Q1156" i="29"/>
  <c r="T1156" i="29"/>
  <c r="U1156" i="29"/>
  <c r="Y1156" i="29"/>
  <c r="Z1156" i="29"/>
  <c r="AC1156" i="29"/>
  <c r="AB1468" i="29"/>
  <c r="AB1460" i="29"/>
  <c r="AB1448" i="29"/>
  <c r="U1438" i="29"/>
  <c r="AA1437" i="29"/>
  <c r="R1437" i="29"/>
  <c r="U1424" i="29"/>
  <c r="AA1423" i="29"/>
  <c r="R1423" i="29"/>
  <c r="U1416" i="29"/>
  <c r="AA1415" i="29"/>
  <c r="R1415" i="29"/>
  <c r="U1404" i="29"/>
  <c r="AA1403" i="29"/>
  <c r="R1403" i="29"/>
  <c r="V1399" i="29"/>
  <c r="U1396" i="29"/>
  <c r="AA1395" i="29"/>
  <c r="R1395" i="29"/>
  <c r="AC1393" i="29"/>
  <c r="T1393" i="29"/>
  <c r="V1385" i="29"/>
  <c r="AB1384" i="29"/>
  <c r="U1382" i="29"/>
  <c r="AA1381" i="29"/>
  <c r="R1381" i="29"/>
  <c r="AC1379" i="29"/>
  <c r="T1379" i="29"/>
  <c r="V1377" i="29"/>
  <c r="AB1376" i="29"/>
  <c r="U1374" i="29"/>
  <c r="AA1373" i="29"/>
  <c r="R1373" i="29"/>
  <c r="AC1371" i="29"/>
  <c r="T1371" i="29"/>
  <c r="V1365" i="29"/>
  <c r="AB1364" i="29"/>
  <c r="U1362" i="29"/>
  <c r="AA1361" i="29"/>
  <c r="R1361" i="29"/>
  <c r="AC1359" i="29"/>
  <c r="T1359" i="29"/>
  <c r="V1357" i="29"/>
  <c r="AB1356" i="29"/>
  <c r="U1354" i="29"/>
  <c r="AA1353" i="29"/>
  <c r="R1353" i="29"/>
  <c r="AC1351" i="29"/>
  <c r="T1351" i="29"/>
  <c r="V1343" i="29"/>
  <c r="AB1342" i="29"/>
  <c r="U1340" i="29"/>
  <c r="AA1339" i="29"/>
  <c r="R1339" i="29"/>
  <c r="AC1337" i="29"/>
  <c r="T1337" i="29"/>
  <c r="V1335" i="29"/>
  <c r="AB1334" i="29"/>
  <c r="U1332" i="29"/>
  <c r="AA1331" i="29"/>
  <c r="R1331" i="29"/>
  <c r="AC1329" i="29"/>
  <c r="T1329" i="29"/>
  <c r="V1323" i="29"/>
  <c r="U1320" i="29"/>
  <c r="AA1319" i="29"/>
  <c r="R1319" i="29"/>
  <c r="AC1317" i="29"/>
  <c r="T1317" i="29"/>
  <c r="V1315" i="29"/>
  <c r="U1312" i="29"/>
  <c r="AA1311" i="29"/>
  <c r="R1311" i="29"/>
  <c r="AC1309" i="29"/>
  <c r="T1309" i="29"/>
  <c r="V1301" i="29"/>
  <c r="U1298" i="29"/>
  <c r="AA1297" i="29"/>
  <c r="R1297" i="29"/>
  <c r="AC1295" i="29"/>
  <c r="T1295" i="29"/>
  <c r="V1293" i="29"/>
  <c r="U1290" i="29"/>
  <c r="AA1289" i="29"/>
  <c r="R1289" i="29"/>
  <c r="AC1287" i="29"/>
  <c r="T1287" i="29"/>
  <c r="V1281" i="29"/>
  <c r="AB1280" i="29"/>
  <c r="U1278" i="29"/>
  <c r="AA1277" i="29"/>
  <c r="R1277" i="29"/>
  <c r="AC1275" i="29"/>
  <c r="T1275" i="29"/>
  <c r="V1273" i="29"/>
  <c r="AB1272" i="29"/>
  <c r="U1270" i="29"/>
  <c r="AA1269" i="29"/>
  <c r="R1269" i="29"/>
  <c r="AC1267" i="29"/>
  <c r="T1267" i="29"/>
  <c r="V1259" i="29"/>
  <c r="AB1258" i="29"/>
  <c r="U1256" i="29"/>
  <c r="AA1255" i="29"/>
  <c r="R1255" i="29"/>
  <c r="AC1253" i="29"/>
  <c r="T1253" i="29"/>
  <c r="Z1252" i="29"/>
  <c r="Q1252" i="29"/>
  <c r="V1251" i="29"/>
  <c r="AB1250" i="29"/>
  <c r="U1248" i="29"/>
  <c r="AA1247" i="29"/>
  <c r="R1247" i="29"/>
  <c r="AC1245" i="29"/>
  <c r="T1245" i="29"/>
  <c r="Z1240" i="29"/>
  <c r="Q1240" i="29"/>
  <c r="AB1238" i="29"/>
  <c r="R1238" i="29"/>
  <c r="U1237" i="29"/>
  <c r="Y1236" i="29"/>
  <c r="X1233" i="29"/>
  <c r="Y1230" i="29"/>
  <c r="R1229" i="29"/>
  <c r="AA1229" i="29"/>
  <c r="V1229" i="29"/>
  <c r="AC1225" i="29"/>
  <c r="V1218" i="29"/>
  <c r="V1216" i="29"/>
  <c r="Y1215" i="29"/>
  <c r="X1214" i="29"/>
  <c r="S1214" i="29"/>
  <c r="AB1214" i="29"/>
  <c r="X1212" i="29"/>
  <c r="AC1210" i="29"/>
  <c r="U1208" i="29"/>
  <c r="Q1208" i="29"/>
  <c r="Z1208" i="29"/>
  <c r="U1206" i="29"/>
  <c r="AC1204" i="29"/>
  <c r="Y1196" i="29"/>
  <c r="R1195" i="29"/>
  <c r="AA1195" i="29"/>
  <c r="V1195" i="29"/>
  <c r="AC1191" i="29"/>
  <c r="U1187" i="29"/>
  <c r="Y1186" i="29"/>
  <c r="X1183" i="29"/>
  <c r="AC1176" i="29"/>
  <c r="AC1173" i="29"/>
  <c r="X1170" i="29"/>
  <c r="X1169" i="29"/>
  <c r="Y1168" i="29"/>
  <c r="Y1161" i="29"/>
  <c r="AB1153" i="29"/>
  <c r="Y1152" i="29"/>
  <c r="AB1150" i="29"/>
  <c r="S1148" i="29"/>
  <c r="AB1148" i="29"/>
  <c r="V1148" i="29"/>
  <c r="X1148" i="29"/>
  <c r="Q1148" i="29"/>
  <c r="AA1148" i="29"/>
  <c r="R1148" i="29"/>
  <c r="AC1148" i="29"/>
  <c r="AC1144" i="29"/>
  <c r="S1084" i="29"/>
  <c r="AB1084" i="29"/>
  <c r="T1084" i="29"/>
  <c r="AC1084" i="29"/>
  <c r="V1084" i="29"/>
  <c r="Q1084" i="29"/>
  <c r="R1084" i="29"/>
  <c r="U1084" i="29"/>
  <c r="X1084" i="29"/>
  <c r="Y1084" i="29"/>
  <c r="Z1084" i="29"/>
  <c r="AA1084" i="29"/>
  <c r="V1225" i="29"/>
  <c r="R1225" i="29"/>
  <c r="AA1225" i="29"/>
  <c r="S1210" i="29"/>
  <c r="AB1210" i="29"/>
  <c r="X1210" i="29"/>
  <c r="Q1204" i="29"/>
  <c r="Z1204" i="29"/>
  <c r="U1204" i="29"/>
  <c r="V1191" i="29"/>
  <c r="R1191" i="29"/>
  <c r="AA1191" i="29"/>
  <c r="S1176" i="29"/>
  <c r="AB1176" i="29"/>
  <c r="X1176" i="29"/>
  <c r="R1173" i="29"/>
  <c r="AA1173" i="29"/>
  <c r="V1173" i="29"/>
  <c r="X1172" i="29"/>
  <c r="R1172" i="29"/>
  <c r="AA1172" i="29"/>
  <c r="S1172" i="29"/>
  <c r="AB1172" i="29"/>
  <c r="V1164" i="29"/>
  <c r="X1164" i="29"/>
  <c r="R1164" i="29"/>
  <c r="AA1164" i="29"/>
  <c r="S1164" i="29"/>
  <c r="AB1164" i="29"/>
  <c r="Q1142" i="29"/>
  <c r="Z1142" i="29"/>
  <c r="T1142" i="29"/>
  <c r="AC1142" i="29"/>
  <c r="X1142" i="29"/>
  <c r="Y1142" i="29"/>
  <c r="R1142" i="29"/>
  <c r="S1142" i="29"/>
  <c r="AB1438" i="29"/>
  <c r="S1438" i="29"/>
  <c r="AC1399" i="29"/>
  <c r="T1399" i="29"/>
  <c r="AA1393" i="29"/>
  <c r="R1393" i="29"/>
  <c r="AC1385" i="29"/>
  <c r="T1385" i="29"/>
  <c r="AA1379" i="29"/>
  <c r="R1379" i="29"/>
  <c r="AC1377" i="29"/>
  <c r="T1377" i="29"/>
  <c r="AA1371" i="29"/>
  <c r="R1371" i="29"/>
  <c r="AC1365" i="29"/>
  <c r="T1365" i="29"/>
  <c r="AA1359" i="29"/>
  <c r="R1359" i="29"/>
  <c r="AC1357" i="29"/>
  <c r="T1357" i="29"/>
  <c r="AA1351" i="29"/>
  <c r="R1351" i="29"/>
  <c r="AC1343" i="29"/>
  <c r="T1343" i="29"/>
  <c r="AA1337" i="29"/>
  <c r="R1337" i="29"/>
  <c r="AC1335" i="29"/>
  <c r="T1335" i="29"/>
  <c r="AA1329" i="29"/>
  <c r="R1329" i="29"/>
  <c r="AC1323" i="29"/>
  <c r="T1323" i="29"/>
  <c r="AA1317" i="29"/>
  <c r="R1317" i="29"/>
  <c r="AC1315" i="29"/>
  <c r="T1315" i="29"/>
  <c r="AA1309" i="29"/>
  <c r="R1309" i="29"/>
  <c r="AC1301" i="29"/>
  <c r="T1301" i="29"/>
  <c r="AA1295" i="29"/>
  <c r="R1295" i="29"/>
  <c r="AC1293" i="29"/>
  <c r="T1293" i="29"/>
  <c r="AA1287" i="29"/>
  <c r="R1287" i="29"/>
  <c r="AC1281" i="29"/>
  <c r="T1281" i="29"/>
  <c r="AA1275" i="29"/>
  <c r="R1275" i="29"/>
  <c r="AC1273" i="29"/>
  <c r="T1273" i="29"/>
  <c r="AA1267" i="29"/>
  <c r="R1267" i="29"/>
  <c r="AC1259" i="29"/>
  <c r="T1259" i="29"/>
  <c r="AA1253" i="29"/>
  <c r="R1253" i="29"/>
  <c r="X1252" i="29"/>
  <c r="AC1251" i="29"/>
  <c r="T1251" i="29"/>
  <c r="AA1245" i="29"/>
  <c r="R1245" i="29"/>
  <c r="X1240" i="29"/>
  <c r="S1237" i="29"/>
  <c r="U1236" i="29"/>
  <c r="T1233" i="29"/>
  <c r="V1230" i="29"/>
  <c r="X1228" i="29"/>
  <c r="S1228" i="29"/>
  <c r="AB1228" i="29"/>
  <c r="Z1225" i="29"/>
  <c r="T1218" i="29"/>
  <c r="S1216" i="29"/>
  <c r="U1215" i="29"/>
  <c r="T1212" i="29"/>
  <c r="Z1210" i="29"/>
  <c r="R1207" i="29"/>
  <c r="AA1207" i="29"/>
  <c r="V1207" i="29"/>
  <c r="R1206" i="29"/>
  <c r="AA1204" i="29"/>
  <c r="V1196" i="29"/>
  <c r="X1194" i="29"/>
  <c r="S1194" i="29"/>
  <c r="AB1194" i="29"/>
  <c r="Z1191" i="29"/>
  <c r="U1188" i="29"/>
  <c r="Q1188" i="29"/>
  <c r="Z1188" i="29"/>
  <c r="S1187" i="29"/>
  <c r="U1186" i="29"/>
  <c r="T1183" i="29"/>
  <c r="Z1176" i="29"/>
  <c r="Z1173" i="29"/>
  <c r="AC1172" i="29"/>
  <c r="S1170" i="29"/>
  <c r="T1169" i="29"/>
  <c r="T1168" i="29"/>
  <c r="Q1165" i="29"/>
  <c r="R1165" i="29"/>
  <c r="AA1165" i="29"/>
  <c r="U1165" i="29"/>
  <c r="V1165" i="29"/>
  <c r="T1161" i="29"/>
  <c r="X1153" i="29"/>
  <c r="T1152" i="29"/>
  <c r="V1150" i="29"/>
  <c r="V1144" i="29"/>
  <c r="AA1129" i="29"/>
  <c r="S983" i="29"/>
  <c r="AB983" i="29"/>
  <c r="T983" i="29"/>
  <c r="AC983" i="29"/>
  <c r="U983" i="29"/>
  <c r="V983" i="29"/>
  <c r="X983" i="29"/>
  <c r="Q983" i="29"/>
  <c r="Z983" i="29"/>
  <c r="R983" i="29"/>
  <c r="Y983" i="29"/>
  <c r="AA983" i="29"/>
  <c r="AA1438" i="29"/>
  <c r="X1437" i="29"/>
  <c r="AA1424" i="29"/>
  <c r="X1423" i="29"/>
  <c r="AA1416" i="29"/>
  <c r="X1415" i="29"/>
  <c r="AA1404" i="29"/>
  <c r="X1403" i="29"/>
  <c r="AB1399" i="29"/>
  <c r="S1399" i="29"/>
  <c r="AA1396" i="29"/>
  <c r="X1395" i="29"/>
  <c r="Z1393" i="29"/>
  <c r="Q1393" i="29"/>
  <c r="AB1385" i="29"/>
  <c r="S1385" i="29"/>
  <c r="AA1382" i="29"/>
  <c r="X1381" i="29"/>
  <c r="Z1379" i="29"/>
  <c r="Q1379" i="29"/>
  <c r="AB1377" i="29"/>
  <c r="S1377" i="29"/>
  <c r="AA1374" i="29"/>
  <c r="X1373" i="29"/>
  <c r="Z1371" i="29"/>
  <c r="Q1371" i="29"/>
  <c r="AB1365" i="29"/>
  <c r="S1365" i="29"/>
  <c r="AA1362" i="29"/>
  <c r="X1361" i="29"/>
  <c r="Z1359" i="29"/>
  <c r="Q1359" i="29"/>
  <c r="AB1357" i="29"/>
  <c r="S1357" i="29"/>
  <c r="AA1354" i="29"/>
  <c r="X1353" i="29"/>
  <c r="Z1351" i="29"/>
  <c r="Q1351" i="29"/>
  <c r="AB1343" i="29"/>
  <c r="S1343" i="29"/>
  <c r="AA1340" i="29"/>
  <c r="X1339" i="29"/>
  <c r="Z1337" i="29"/>
  <c r="Q1337" i="29"/>
  <c r="AB1335" i="29"/>
  <c r="S1335" i="29"/>
  <c r="AA1332" i="29"/>
  <c r="X1331" i="29"/>
  <c r="Z1329" i="29"/>
  <c r="Q1329" i="29"/>
  <c r="AB1323" i="29"/>
  <c r="S1323" i="29"/>
  <c r="AA1320" i="29"/>
  <c r="X1319" i="29"/>
  <c r="Z1317" i="29"/>
  <c r="Q1317" i="29"/>
  <c r="AB1315" i="29"/>
  <c r="S1315" i="29"/>
  <c r="AA1312" i="29"/>
  <c r="X1311" i="29"/>
  <c r="Z1309" i="29"/>
  <c r="Q1309" i="29"/>
  <c r="AB1301" i="29"/>
  <c r="S1301" i="29"/>
  <c r="AA1298" i="29"/>
  <c r="X1297" i="29"/>
  <c r="Z1295" i="29"/>
  <c r="Q1295" i="29"/>
  <c r="AB1293" i="29"/>
  <c r="S1293" i="29"/>
  <c r="AA1290" i="29"/>
  <c r="X1289" i="29"/>
  <c r="Z1287" i="29"/>
  <c r="Q1287" i="29"/>
  <c r="AB1281" i="29"/>
  <c r="S1281" i="29"/>
  <c r="AA1278" i="29"/>
  <c r="X1277" i="29"/>
  <c r="Z1275" i="29"/>
  <c r="Q1275" i="29"/>
  <c r="AB1273" i="29"/>
  <c r="S1273" i="29"/>
  <c r="AA1270" i="29"/>
  <c r="X1269" i="29"/>
  <c r="Z1267" i="29"/>
  <c r="Q1267" i="29"/>
  <c r="AB1259" i="29"/>
  <c r="S1259" i="29"/>
  <c r="AA1256" i="29"/>
  <c r="X1255" i="29"/>
  <c r="Z1253" i="29"/>
  <c r="Q1253" i="29"/>
  <c r="V1252" i="29"/>
  <c r="AB1251" i="29"/>
  <c r="S1251" i="29"/>
  <c r="AA1248" i="29"/>
  <c r="X1247" i="29"/>
  <c r="Z1245" i="29"/>
  <c r="Q1245" i="29"/>
  <c r="V1240" i="29"/>
  <c r="Y1238" i="29"/>
  <c r="AC1237" i="29"/>
  <c r="T1236" i="29"/>
  <c r="Q1234" i="29"/>
  <c r="Z1234" i="29"/>
  <c r="U1234" i="29"/>
  <c r="T1230" i="29"/>
  <c r="Z1228" i="29"/>
  <c r="Y1225" i="29"/>
  <c r="AC1216" i="29"/>
  <c r="T1215" i="29"/>
  <c r="Y1210" i="29"/>
  <c r="Z1207" i="29"/>
  <c r="AC1206" i="29"/>
  <c r="Y1204" i="29"/>
  <c r="V1203" i="29"/>
  <c r="R1203" i="29"/>
  <c r="AA1203" i="29"/>
  <c r="T1196" i="29"/>
  <c r="Z1194" i="29"/>
  <c r="Y1191" i="29"/>
  <c r="S1190" i="29"/>
  <c r="AB1190" i="29"/>
  <c r="X1190" i="29"/>
  <c r="AA1188" i="29"/>
  <c r="AC1187" i="29"/>
  <c r="T1186" i="29"/>
  <c r="Q1184" i="29"/>
  <c r="Z1184" i="29"/>
  <c r="U1184" i="29"/>
  <c r="Y1176" i="29"/>
  <c r="Y1173" i="29"/>
  <c r="Z1172" i="29"/>
  <c r="AC1165" i="29"/>
  <c r="AC1164" i="29"/>
  <c r="V1149" i="29"/>
  <c r="R1149" i="29"/>
  <c r="AB1149" i="29"/>
  <c r="S1149" i="29"/>
  <c r="AC1149" i="29"/>
  <c r="X1149" i="29"/>
  <c r="Y1149" i="29"/>
  <c r="U1252" i="29"/>
  <c r="U1240" i="29"/>
  <c r="R1237" i="29"/>
  <c r="AA1237" i="29"/>
  <c r="V1237" i="29"/>
  <c r="X1225" i="29"/>
  <c r="U1216" i="29"/>
  <c r="Q1216" i="29"/>
  <c r="Z1216" i="29"/>
  <c r="V1210" i="29"/>
  <c r="X1206" i="29"/>
  <c r="S1206" i="29"/>
  <c r="AB1206" i="29"/>
  <c r="X1204" i="29"/>
  <c r="X1191" i="29"/>
  <c r="R1187" i="29"/>
  <c r="AA1187" i="29"/>
  <c r="V1187" i="29"/>
  <c r="V1176" i="29"/>
  <c r="X1173" i="29"/>
  <c r="Y1172" i="29"/>
  <c r="Q1170" i="29"/>
  <c r="Z1170" i="29"/>
  <c r="T1170" i="29"/>
  <c r="AC1170" i="29"/>
  <c r="U1170" i="29"/>
  <c r="V1169" i="29"/>
  <c r="Q1169" i="29"/>
  <c r="Z1169" i="29"/>
  <c r="R1169" i="29"/>
  <c r="AA1169" i="29"/>
  <c r="Z1164" i="29"/>
  <c r="U1161" i="29"/>
  <c r="V1161" i="29"/>
  <c r="Q1161" i="29"/>
  <c r="Z1161" i="29"/>
  <c r="R1161" i="29"/>
  <c r="AA1161" i="29"/>
  <c r="V1152" i="29"/>
  <c r="X1152" i="29"/>
  <c r="R1152" i="29"/>
  <c r="AA1152" i="29"/>
  <c r="S1152" i="29"/>
  <c r="AB1152" i="29"/>
  <c r="T1129" i="29"/>
  <c r="AC1129" i="29"/>
  <c r="X1129" i="29"/>
  <c r="R1129" i="29"/>
  <c r="S1129" i="29"/>
  <c r="U1129" i="29"/>
  <c r="V1129" i="29"/>
  <c r="Y1129" i="29"/>
  <c r="Z1129" i="29"/>
  <c r="T1087" i="29"/>
  <c r="AC1087" i="29"/>
  <c r="U1087" i="29"/>
  <c r="X1087" i="29"/>
  <c r="Q1087" i="29"/>
  <c r="R1087" i="29"/>
  <c r="S1087" i="29"/>
  <c r="V1087" i="29"/>
  <c r="Y1087" i="29"/>
  <c r="Z1087" i="29"/>
  <c r="AA1087" i="29"/>
  <c r="Z1399" i="29"/>
  <c r="X1393" i="29"/>
  <c r="Z1385" i="29"/>
  <c r="X1379" i="29"/>
  <c r="Z1377" i="29"/>
  <c r="X1371" i="29"/>
  <c r="Z1365" i="29"/>
  <c r="X1359" i="29"/>
  <c r="Z1357" i="29"/>
  <c r="X1351" i="29"/>
  <c r="Z1343" i="29"/>
  <c r="X1337" i="29"/>
  <c r="Z1335" i="29"/>
  <c r="X1329" i="29"/>
  <c r="Z1323" i="29"/>
  <c r="X1317" i="29"/>
  <c r="Z1315" i="29"/>
  <c r="X1309" i="29"/>
  <c r="Z1301" i="29"/>
  <c r="X1295" i="29"/>
  <c r="Z1293" i="29"/>
  <c r="X1287" i="29"/>
  <c r="Z1281" i="29"/>
  <c r="X1275" i="29"/>
  <c r="Z1273" i="29"/>
  <c r="X1267" i="29"/>
  <c r="Z1259" i="29"/>
  <c r="X1253" i="29"/>
  <c r="AC1252" i="29"/>
  <c r="T1252" i="29"/>
  <c r="Z1251" i="29"/>
  <c r="X1245" i="29"/>
  <c r="AC1240" i="29"/>
  <c r="T1240" i="29"/>
  <c r="Z1237" i="29"/>
  <c r="AC1236" i="29"/>
  <c r="V1233" i="29"/>
  <c r="R1233" i="29"/>
  <c r="AA1233" i="29"/>
  <c r="AC1230" i="29"/>
  <c r="U1225" i="29"/>
  <c r="S1218" i="29"/>
  <c r="AB1218" i="29"/>
  <c r="X1218" i="29"/>
  <c r="AA1216" i="29"/>
  <c r="AC1215" i="29"/>
  <c r="Q1212" i="29"/>
  <c r="Z1212" i="29"/>
  <c r="U1212" i="29"/>
  <c r="U1210" i="29"/>
  <c r="X1207" i="29"/>
  <c r="Z1206" i="29"/>
  <c r="V1204" i="29"/>
  <c r="AC1196" i="29"/>
  <c r="U1191" i="29"/>
  <c r="Z1187" i="29"/>
  <c r="AC1186" i="29"/>
  <c r="V1183" i="29"/>
  <c r="R1183" i="29"/>
  <c r="AA1183" i="29"/>
  <c r="U1176" i="29"/>
  <c r="U1173" i="29"/>
  <c r="V1172" i="29"/>
  <c r="AB1170" i="29"/>
  <c r="AC1169" i="29"/>
  <c r="S1168" i="29"/>
  <c r="AB1168" i="29"/>
  <c r="V1168" i="29"/>
  <c r="X1168" i="29"/>
  <c r="Y1164" i="29"/>
  <c r="Q1153" i="29"/>
  <c r="Z1153" i="29"/>
  <c r="R1153" i="29"/>
  <c r="AA1153" i="29"/>
  <c r="U1153" i="29"/>
  <c r="V1153" i="29"/>
  <c r="Q1150" i="29"/>
  <c r="Z1150" i="29"/>
  <c r="X1150" i="29"/>
  <c r="Y1150" i="29"/>
  <c r="S1150" i="29"/>
  <c r="AC1150" i="29"/>
  <c r="T1150" i="29"/>
  <c r="X1144" i="29"/>
  <c r="R1144" i="29"/>
  <c r="AA1144" i="29"/>
  <c r="S1144" i="29"/>
  <c r="T1144" i="29"/>
  <c r="Y1144" i="29"/>
  <c r="Z1144" i="29"/>
  <c r="AB1142" i="29"/>
  <c r="R919" i="29"/>
  <c r="AA919" i="29"/>
  <c r="S919" i="29"/>
  <c r="AB919" i="29"/>
  <c r="T919" i="29"/>
  <c r="AC919" i="29"/>
  <c r="U919" i="29"/>
  <c r="V919" i="29"/>
  <c r="X919" i="29"/>
  <c r="Q919" i="29"/>
  <c r="Z919" i="29"/>
  <c r="Y919" i="29"/>
  <c r="AB1252" i="29"/>
  <c r="AB1240" i="29"/>
  <c r="Y1237" i="29"/>
  <c r="X1236" i="29"/>
  <c r="S1236" i="29"/>
  <c r="AB1236" i="29"/>
  <c r="U1230" i="29"/>
  <c r="Q1230" i="29"/>
  <c r="Z1230" i="29"/>
  <c r="T1225" i="29"/>
  <c r="Y1216" i="29"/>
  <c r="R1215" i="29"/>
  <c r="AA1215" i="29"/>
  <c r="V1215" i="29"/>
  <c r="T1210" i="29"/>
  <c r="Y1206" i="29"/>
  <c r="T1204" i="29"/>
  <c r="U1196" i="29"/>
  <c r="Q1196" i="29"/>
  <c r="Z1196" i="29"/>
  <c r="T1191" i="29"/>
  <c r="Y1187" i="29"/>
  <c r="X1186" i="29"/>
  <c r="S1186" i="29"/>
  <c r="AB1186" i="29"/>
  <c r="T1176" i="29"/>
  <c r="T1173" i="29"/>
  <c r="U1172" i="29"/>
  <c r="AA1170" i="29"/>
  <c r="AB1169" i="29"/>
  <c r="U1164" i="29"/>
  <c r="AC1161" i="29"/>
  <c r="AC1152" i="29"/>
  <c r="AA1142" i="29"/>
  <c r="X1110" i="29"/>
  <c r="R1110" i="29"/>
  <c r="AA1110" i="29"/>
  <c r="Q1110" i="29"/>
  <c r="AC1110" i="29"/>
  <c r="S1110" i="29"/>
  <c r="T1110" i="29"/>
  <c r="U1110" i="29"/>
  <c r="V1110" i="29"/>
  <c r="Y1110" i="29"/>
  <c r="Z1110" i="29"/>
  <c r="AC1167" i="29"/>
  <c r="Z1166" i="29"/>
  <c r="Q1166" i="29"/>
  <c r="U1162" i="29"/>
  <c r="Z1154" i="29"/>
  <c r="Q1154" i="29"/>
  <c r="X1145" i="29"/>
  <c r="AB1143" i="29"/>
  <c r="S1134" i="29"/>
  <c r="AB1134" i="29"/>
  <c r="V1134" i="29"/>
  <c r="T1131" i="29"/>
  <c r="V1130" i="29"/>
  <c r="Q1128" i="29"/>
  <c r="Z1128" i="29"/>
  <c r="T1128" i="29"/>
  <c r="AC1128" i="29"/>
  <c r="S1127" i="29"/>
  <c r="AC1122" i="29"/>
  <c r="S1121" i="29"/>
  <c r="Y1119" i="29"/>
  <c r="R1114" i="29"/>
  <c r="X1111" i="29"/>
  <c r="AB1109" i="29"/>
  <c r="S1108" i="29"/>
  <c r="Y1106" i="29"/>
  <c r="AC1103" i="29"/>
  <c r="T1102" i="29"/>
  <c r="V1101" i="29"/>
  <c r="Y1100" i="29"/>
  <c r="V1099" i="29"/>
  <c r="Q1099" i="29"/>
  <c r="Z1099" i="29"/>
  <c r="AB1086" i="29"/>
  <c r="R1081" i="29"/>
  <c r="AA1081" i="29"/>
  <c r="S1081" i="29"/>
  <c r="AB1081" i="29"/>
  <c r="U1081" i="29"/>
  <c r="S1079" i="29"/>
  <c r="U1078" i="29"/>
  <c r="T1077" i="29"/>
  <c r="R1072" i="29"/>
  <c r="T1069" i="29"/>
  <c r="Y1067" i="29"/>
  <c r="Y1065" i="29"/>
  <c r="Y1064" i="29"/>
  <c r="Z1061" i="29"/>
  <c r="Q1058" i="29"/>
  <c r="Z1058" i="29"/>
  <c r="R1058" i="29"/>
  <c r="AA1058" i="29"/>
  <c r="T1058" i="29"/>
  <c r="AC1058" i="29"/>
  <c r="X1044" i="29"/>
  <c r="R1039" i="29"/>
  <c r="AA1039" i="29"/>
  <c r="S1039" i="29"/>
  <c r="AB1039" i="29"/>
  <c r="T1039" i="29"/>
  <c r="AC1039" i="29"/>
  <c r="U1039" i="29"/>
  <c r="X1039" i="29"/>
  <c r="T1037" i="29"/>
  <c r="AC1037" i="29"/>
  <c r="U1037" i="29"/>
  <c r="V1037" i="29"/>
  <c r="X1037" i="29"/>
  <c r="Q1037" i="29"/>
  <c r="Z1037" i="29"/>
  <c r="V1027" i="29"/>
  <c r="S1025" i="29"/>
  <c r="Q1016" i="29"/>
  <c r="Z1016" i="29"/>
  <c r="R1016" i="29"/>
  <c r="AA1016" i="29"/>
  <c r="S1016" i="29"/>
  <c r="AB1016" i="29"/>
  <c r="T1016" i="29"/>
  <c r="AC1016" i="29"/>
  <c r="V1016" i="29"/>
  <c r="X1002" i="29"/>
  <c r="Q963" i="29"/>
  <c r="Z963" i="29"/>
  <c r="R963" i="29"/>
  <c r="AA963" i="29"/>
  <c r="S963" i="29"/>
  <c r="AB963" i="29"/>
  <c r="T963" i="29"/>
  <c r="AC963" i="29"/>
  <c r="U963" i="29"/>
  <c r="X963" i="29"/>
  <c r="T909" i="29"/>
  <c r="AC909" i="29"/>
  <c r="R909" i="29"/>
  <c r="AB909" i="29"/>
  <c r="S909" i="29"/>
  <c r="U909" i="29"/>
  <c r="V909" i="29"/>
  <c r="X909" i="29"/>
  <c r="Y909" i="29"/>
  <c r="Q909" i="29"/>
  <c r="AA909" i="29"/>
  <c r="Q783" i="29"/>
  <c r="Z783" i="29"/>
  <c r="R783" i="29"/>
  <c r="AA783" i="29"/>
  <c r="S783" i="29"/>
  <c r="AB783" i="29"/>
  <c r="T783" i="29"/>
  <c r="AC783" i="29"/>
  <c r="U783" i="29"/>
  <c r="X783" i="29"/>
  <c r="Y783" i="29"/>
  <c r="V783" i="29"/>
  <c r="R546" i="29"/>
  <c r="AA546" i="29"/>
  <c r="S546" i="29"/>
  <c r="AB546" i="29"/>
  <c r="T546" i="29"/>
  <c r="AC546" i="29"/>
  <c r="U546" i="29"/>
  <c r="V546" i="29"/>
  <c r="X546" i="29"/>
  <c r="Q546" i="29"/>
  <c r="Z546" i="29"/>
  <c r="Y546" i="29"/>
  <c r="AC1162" i="29"/>
  <c r="T1162" i="29"/>
  <c r="V1145" i="29"/>
  <c r="T1143" i="29"/>
  <c r="AC1143" i="29"/>
  <c r="X1143" i="29"/>
  <c r="S1131" i="29"/>
  <c r="U1130" i="29"/>
  <c r="AC1127" i="29"/>
  <c r="X1122" i="29"/>
  <c r="R1122" i="29"/>
  <c r="AA1122" i="29"/>
  <c r="R1121" i="29"/>
  <c r="X1119" i="29"/>
  <c r="AC1114" i="29"/>
  <c r="V1111" i="29"/>
  <c r="T1109" i="29"/>
  <c r="AC1109" i="29"/>
  <c r="X1109" i="29"/>
  <c r="X1106" i="29"/>
  <c r="R1103" i="29"/>
  <c r="AA1103" i="29"/>
  <c r="U1103" i="29"/>
  <c r="S1102" i="29"/>
  <c r="U1101" i="29"/>
  <c r="X1100" i="29"/>
  <c r="Y1086" i="29"/>
  <c r="R1079" i="29"/>
  <c r="S1077" i="29"/>
  <c r="V1067" i="29"/>
  <c r="U1065" i="29"/>
  <c r="X1064" i="29"/>
  <c r="Y1061" i="29"/>
  <c r="T1059" i="29"/>
  <c r="AC1059" i="29"/>
  <c r="U1059" i="29"/>
  <c r="X1059" i="29"/>
  <c r="AB1045" i="29"/>
  <c r="AB1003" i="29"/>
  <c r="Q985" i="29"/>
  <c r="Z985" i="29"/>
  <c r="R985" i="29"/>
  <c r="AA985" i="29"/>
  <c r="S985" i="29"/>
  <c r="AB985" i="29"/>
  <c r="T985" i="29"/>
  <c r="AC985" i="29"/>
  <c r="U985" i="29"/>
  <c r="X985" i="29"/>
  <c r="R933" i="29"/>
  <c r="AA933" i="29"/>
  <c r="S933" i="29"/>
  <c r="AB933" i="29"/>
  <c r="T933" i="29"/>
  <c r="AC933" i="29"/>
  <c r="U933" i="29"/>
  <c r="V933" i="29"/>
  <c r="X933" i="29"/>
  <c r="Q933" i="29"/>
  <c r="Z933" i="29"/>
  <c r="V1127" i="29"/>
  <c r="Q1127" i="29"/>
  <c r="Z1127" i="29"/>
  <c r="AB1121" i="29"/>
  <c r="U1119" i="29"/>
  <c r="S1114" i="29"/>
  <c r="AB1114" i="29"/>
  <c r="V1114" i="29"/>
  <c r="Q1108" i="29"/>
  <c r="Z1108" i="29"/>
  <c r="T1108" i="29"/>
  <c r="AC1108" i="29"/>
  <c r="U1106" i="29"/>
  <c r="AC1102" i="29"/>
  <c r="V1100" i="29"/>
  <c r="X1086" i="29"/>
  <c r="Q1078" i="29"/>
  <c r="Z1078" i="29"/>
  <c r="R1078" i="29"/>
  <c r="AA1078" i="29"/>
  <c r="T1078" i="29"/>
  <c r="AC1078" i="29"/>
  <c r="S1072" i="29"/>
  <c r="AB1072" i="29"/>
  <c r="T1072" i="29"/>
  <c r="AC1072" i="29"/>
  <c r="V1072" i="29"/>
  <c r="R1069" i="29"/>
  <c r="AA1069" i="29"/>
  <c r="S1069" i="29"/>
  <c r="AB1069" i="29"/>
  <c r="U1069" i="29"/>
  <c r="X1061" i="29"/>
  <c r="Z1047" i="29"/>
  <c r="AA1045" i="29"/>
  <c r="Q1044" i="29"/>
  <c r="Z1044" i="29"/>
  <c r="R1044" i="29"/>
  <c r="AA1044" i="29"/>
  <c r="S1044" i="29"/>
  <c r="AB1044" i="29"/>
  <c r="T1044" i="29"/>
  <c r="AC1044" i="29"/>
  <c r="V1044" i="29"/>
  <c r="R1027" i="29"/>
  <c r="AA1027" i="29"/>
  <c r="S1027" i="29"/>
  <c r="AB1027" i="29"/>
  <c r="T1027" i="29"/>
  <c r="AC1027" i="29"/>
  <c r="U1027" i="29"/>
  <c r="X1027" i="29"/>
  <c r="T1025" i="29"/>
  <c r="AC1025" i="29"/>
  <c r="U1025" i="29"/>
  <c r="V1025" i="29"/>
  <c r="X1025" i="29"/>
  <c r="Q1025" i="29"/>
  <c r="Z1025" i="29"/>
  <c r="Z1005" i="29"/>
  <c r="AA1003" i="29"/>
  <c r="Q1002" i="29"/>
  <c r="Z1002" i="29"/>
  <c r="R1002" i="29"/>
  <c r="AA1002" i="29"/>
  <c r="S1002" i="29"/>
  <c r="AB1002" i="29"/>
  <c r="T1002" i="29"/>
  <c r="AC1002" i="29"/>
  <c r="V1002" i="29"/>
  <c r="R911" i="29"/>
  <c r="AA911" i="29"/>
  <c r="S911" i="29"/>
  <c r="AB911" i="29"/>
  <c r="T911" i="29"/>
  <c r="AC911" i="29"/>
  <c r="U911" i="29"/>
  <c r="V911" i="29"/>
  <c r="X911" i="29"/>
  <c r="Q911" i="29"/>
  <c r="Z911" i="29"/>
  <c r="Q847" i="29"/>
  <c r="Z847" i="29"/>
  <c r="R847" i="29"/>
  <c r="AA847" i="29"/>
  <c r="S847" i="29"/>
  <c r="AB847" i="29"/>
  <c r="T847" i="29"/>
  <c r="AC847" i="29"/>
  <c r="U847" i="29"/>
  <c r="X847" i="29"/>
  <c r="Y847" i="29"/>
  <c r="V847" i="29"/>
  <c r="R1131" i="29"/>
  <c r="AA1131" i="29"/>
  <c r="U1131" i="29"/>
  <c r="AA1127" i="29"/>
  <c r="T1121" i="29"/>
  <c r="AC1121" i="29"/>
  <c r="X1121" i="29"/>
  <c r="T1119" i="29"/>
  <c r="T1106" i="29"/>
  <c r="X1102" i="29"/>
  <c r="R1102" i="29"/>
  <c r="AA1102" i="29"/>
  <c r="U1100" i="29"/>
  <c r="V1086" i="29"/>
  <c r="T1079" i="29"/>
  <c r="AC1079" i="29"/>
  <c r="U1079" i="29"/>
  <c r="X1079" i="29"/>
  <c r="V1077" i="29"/>
  <c r="X1077" i="29"/>
  <c r="Q1077" i="29"/>
  <c r="Z1077" i="29"/>
  <c r="R897" i="29"/>
  <c r="AA897" i="29"/>
  <c r="T897" i="29"/>
  <c r="AC897" i="29"/>
  <c r="S897" i="29"/>
  <c r="U897" i="29"/>
  <c r="V897" i="29"/>
  <c r="X897" i="29"/>
  <c r="Y897" i="29"/>
  <c r="Z897" i="29"/>
  <c r="Q897" i="29"/>
  <c r="AC1235" i="29"/>
  <c r="AC1227" i="29"/>
  <c r="AC1213" i="29"/>
  <c r="AC1205" i="29"/>
  <c r="AC1193" i="29"/>
  <c r="AC1185" i="29"/>
  <c r="AC1171" i="29"/>
  <c r="Z1162" i="29"/>
  <c r="AC1151" i="29"/>
  <c r="AC1145" i="29"/>
  <c r="V1143" i="29"/>
  <c r="V1141" i="29"/>
  <c r="Q1141" i="29"/>
  <c r="Z1141" i="29"/>
  <c r="U1134" i="29"/>
  <c r="Z1131" i="29"/>
  <c r="AC1130" i="29"/>
  <c r="Y1127" i="29"/>
  <c r="S1126" i="29"/>
  <c r="AB1126" i="29"/>
  <c r="V1126" i="29"/>
  <c r="V1122" i="29"/>
  <c r="Z1121" i="29"/>
  <c r="Q1120" i="29"/>
  <c r="Z1120" i="29"/>
  <c r="T1120" i="29"/>
  <c r="AC1120" i="29"/>
  <c r="S1119" i="29"/>
  <c r="Y1114" i="29"/>
  <c r="AC1111" i="29"/>
  <c r="V1109" i="29"/>
  <c r="Y1108" i="29"/>
  <c r="V1107" i="29"/>
  <c r="Q1107" i="29"/>
  <c r="Z1107" i="29"/>
  <c r="R1106" i="29"/>
  <c r="X1103" i="29"/>
  <c r="Z1102" i="29"/>
  <c r="AB1101" i="29"/>
  <c r="S1100" i="29"/>
  <c r="U1099" i="29"/>
  <c r="S1092" i="29"/>
  <c r="AB1092" i="29"/>
  <c r="V1092" i="29"/>
  <c r="R1089" i="29"/>
  <c r="AA1089" i="29"/>
  <c r="S1089" i="29"/>
  <c r="AB1089" i="29"/>
  <c r="U1089" i="29"/>
  <c r="U1086" i="29"/>
  <c r="X1081" i="29"/>
  <c r="AA1079" i="29"/>
  <c r="AB1078" i="29"/>
  <c r="AB1077" i="29"/>
  <c r="Z1072" i="29"/>
  <c r="Z1069" i="29"/>
  <c r="Q1066" i="29"/>
  <c r="Z1066" i="29"/>
  <c r="R1066" i="29"/>
  <c r="AA1066" i="29"/>
  <c r="T1066" i="29"/>
  <c r="AC1066" i="29"/>
  <c r="T1061" i="29"/>
  <c r="Y1059" i="29"/>
  <c r="X1058" i="29"/>
  <c r="V1047" i="29"/>
  <c r="S1045" i="29"/>
  <c r="Q1036" i="29"/>
  <c r="Z1036" i="29"/>
  <c r="R1036" i="29"/>
  <c r="AA1036" i="29"/>
  <c r="S1036" i="29"/>
  <c r="AB1036" i="29"/>
  <c r="T1036" i="29"/>
  <c r="AC1036" i="29"/>
  <c r="V1036" i="29"/>
  <c r="X1024" i="29"/>
  <c r="R1019" i="29"/>
  <c r="AA1019" i="29"/>
  <c r="S1019" i="29"/>
  <c r="AB1019" i="29"/>
  <c r="T1019" i="29"/>
  <c r="AC1019" i="29"/>
  <c r="U1019" i="29"/>
  <c r="X1019" i="29"/>
  <c r="T1017" i="29"/>
  <c r="AC1017" i="29"/>
  <c r="U1017" i="29"/>
  <c r="V1017" i="29"/>
  <c r="X1017" i="29"/>
  <c r="Q1017" i="29"/>
  <c r="Z1017" i="29"/>
  <c r="V1005" i="29"/>
  <c r="S1003" i="29"/>
  <c r="Y997" i="29"/>
  <c r="S995" i="29"/>
  <c r="AB995" i="29"/>
  <c r="T995" i="29"/>
  <c r="AC995" i="29"/>
  <c r="U995" i="29"/>
  <c r="V995" i="29"/>
  <c r="X995" i="29"/>
  <c r="Q995" i="29"/>
  <c r="Z995" i="29"/>
  <c r="Y977" i="29"/>
  <c r="S975" i="29"/>
  <c r="AB975" i="29"/>
  <c r="T975" i="29"/>
  <c r="AC975" i="29"/>
  <c r="U975" i="29"/>
  <c r="V975" i="29"/>
  <c r="X975" i="29"/>
  <c r="Q975" i="29"/>
  <c r="Z975" i="29"/>
  <c r="Y961" i="29"/>
  <c r="Y955" i="29"/>
  <c r="S953" i="29"/>
  <c r="AB953" i="29"/>
  <c r="T953" i="29"/>
  <c r="AC953" i="29"/>
  <c r="U953" i="29"/>
  <c r="V953" i="29"/>
  <c r="X953" i="29"/>
  <c r="Q953" i="29"/>
  <c r="Z953" i="29"/>
  <c r="T890" i="29"/>
  <c r="AC890" i="29"/>
  <c r="U890" i="29"/>
  <c r="V890" i="29"/>
  <c r="X890" i="29"/>
  <c r="R890" i="29"/>
  <c r="S890" i="29"/>
  <c r="Y890" i="29"/>
  <c r="Z890" i="29"/>
  <c r="AA890" i="29"/>
  <c r="AB890" i="29"/>
  <c r="Q890" i="29"/>
  <c r="T876" i="29"/>
  <c r="AC876" i="29"/>
  <c r="U876" i="29"/>
  <c r="V876" i="29"/>
  <c r="X876" i="29"/>
  <c r="R876" i="29"/>
  <c r="S876" i="29"/>
  <c r="Y876" i="29"/>
  <c r="Z876" i="29"/>
  <c r="AA876" i="29"/>
  <c r="AB876" i="29"/>
  <c r="Q876" i="29"/>
  <c r="R1145" i="29"/>
  <c r="AA1145" i="29"/>
  <c r="U1145" i="29"/>
  <c r="Y1131" i="29"/>
  <c r="X1130" i="29"/>
  <c r="R1130" i="29"/>
  <c r="AA1130" i="29"/>
  <c r="X1127" i="29"/>
  <c r="Y1121" i="29"/>
  <c r="AC1119" i="29"/>
  <c r="X1114" i="29"/>
  <c r="R1111" i="29"/>
  <c r="AA1111" i="29"/>
  <c r="U1111" i="29"/>
  <c r="X1108" i="29"/>
  <c r="AC1106" i="29"/>
  <c r="Y1102" i="29"/>
  <c r="T1101" i="29"/>
  <c r="AC1101" i="29"/>
  <c r="X1101" i="29"/>
  <c r="Z1079" i="29"/>
  <c r="Y1078" i="29"/>
  <c r="AA1077" i="29"/>
  <c r="Y1072" i="29"/>
  <c r="Y1069" i="29"/>
  <c r="T1067" i="29"/>
  <c r="AC1067" i="29"/>
  <c r="U1067" i="29"/>
  <c r="X1067" i="29"/>
  <c r="V1065" i="29"/>
  <c r="X1065" i="29"/>
  <c r="Q1065" i="29"/>
  <c r="Z1065" i="29"/>
  <c r="S1064" i="29"/>
  <c r="AB1064" i="29"/>
  <c r="T1064" i="29"/>
  <c r="AC1064" i="29"/>
  <c r="V1064" i="29"/>
  <c r="V1059" i="29"/>
  <c r="AB1025" i="29"/>
  <c r="R941" i="29"/>
  <c r="AA941" i="29"/>
  <c r="S941" i="29"/>
  <c r="AB941" i="29"/>
  <c r="T941" i="29"/>
  <c r="AC941" i="29"/>
  <c r="U941" i="29"/>
  <c r="V941" i="29"/>
  <c r="X941" i="29"/>
  <c r="Q941" i="29"/>
  <c r="Z941" i="29"/>
  <c r="S789" i="29"/>
  <c r="AB789" i="29"/>
  <c r="T789" i="29"/>
  <c r="AC789" i="29"/>
  <c r="U789" i="29"/>
  <c r="V789" i="29"/>
  <c r="X789" i="29"/>
  <c r="R789" i="29"/>
  <c r="Y789" i="29"/>
  <c r="Z789" i="29"/>
  <c r="AA789" i="29"/>
  <c r="Q789" i="29"/>
  <c r="V1119" i="29"/>
  <c r="Q1119" i="29"/>
  <c r="Z1119" i="29"/>
  <c r="S1106" i="29"/>
  <c r="AB1106" i="29"/>
  <c r="V1106" i="29"/>
  <c r="Q1100" i="29"/>
  <c r="Z1100" i="29"/>
  <c r="T1100" i="29"/>
  <c r="AC1100" i="29"/>
  <c r="Q1086" i="29"/>
  <c r="Z1086" i="29"/>
  <c r="R1086" i="29"/>
  <c r="AA1086" i="29"/>
  <c r="T1086" i="29"/>
  <c r="AC1086" i="29"/>
  <c r="Y1079" i="29"/>
  <c r="Y1077" i="29"/>
  <c r="R1061" i="29"/>
  <c r="AA1061" i="29"/>
  <c r="S1061" i="29"/>
  <c r="AB1061" i="29"/>
  <c r="U1061" i="29"/>
  <c r="R1047" i="29"/>
  <c r="AA1047" i="29"/>
  <c r="S1047" i="29"/>
  <c r="AB1047" i="29"/>
  <c r="T1047" i="29"/>
  <c r="AC1047" i="29"/>
  <c r="U1047" i="29"/>
  <c r="X1047" i="29"/>
  <c r="T1045" i="29"/>
  <c r="AC1045" i="29"/>
  <c r="U1045" i="29"/>
  <c r="V1045" i="29"/>
  <c r="X1045" i="29"/>
  <c r="Q1045" i="29"/>
  <c r="Z1045" i="29"/>
  <c r="Q1024" i="29"/>
  <c r="Z1024" i="29"/>
  <c r="R1024" i="29"/>
  <c r="AA1024" i="29"/>
  <c r="S1024" i="29"/>
  <c r="AB1024" i="29"/>
  <c r="T1024" i="29"/>
  <c r="AC1024" i="29"/>
  <c r="V1024" i="29"/>
  <c r="R1005" i="29"/>
  <c r="AA1005" i="29"/>
  <c r="S1005" i="29"/>
  <c r="AB1005" i="29"/>
  <c r="T1005" i="29"/>
  <c r="AC1005" i="29"/>
  <c r="U1005" i="29"/>
  <c r="X1005" i="29"/>
  <c r="T1003" i="29"/>
  <c r="AC1003" i="29"/>
  <c r="U1003" i="29"/>
  <c r="V1003" i="29"/>
  <c r="X1003" i="29"/>
  <c r="Q1003" i="29"/>
  <c r="Z1003" i="29"/>
  <c r="Q997" i="29"/>
  <c r="Z997" i="29"/>
  <c r="R997" i="29"/>
  <c r="AA997" i="29"/>
  <c r="S997" i="29"/>
  <c r="AB997" i="29"/>
  <c r="T997" i="29"/>
  <c r="AC997" i="29"/>
  <c r="U997" i="29"/>
  <c r="X997" i="29"/>
  <c r="Q977" i="29"/>
  <c r="Z977" i="29"/>
  <c r="R977" i="29"/>
  <c r="AA977" i="29"/>
  <c r="S977" i="29"/>
  <c r="AB977" i="29"/>
  <c r="T977" i="29"/>
  <c r="AC977" i="29"/>
  <c r="U977" i="29"/>
  <c r="X977" i="29"/>
  <c r="S961" i="29"/>
  <c r="AB961" i="29"/>
  <c r="T961" i="29"/>
  <c r="AC961" i="29"/>
  <c r="U961" i="29"/>
  <c r="V961" i="29"/>
  <c r="X961" i="29"/>
  <c r="Q961" i="29"/>
  <c r="Z961" i="29"/>
  <c r="Q955" i="29"/>
  <c r="Z955" i="29"/>
  <c r="R955" i="29"/>
  <c r="AA955" i="29"/>
  <c r="S955" i="29"/>
  <c r="AB955" i="29"/>
  <c r="T955" i="29"/>
  <c r="AC955" i="29"/>
  <c r="U955" i="29"/>
  <c r="X955" i="29"/>
  <c r="V994" i="29"/>
  <c r="S993" i="29"/>
  <c r="V982" i="29"/>
  <c r="S981" i="29"/>
  <c r="V974" i="29"/>
  <c r="V960" i="29"/>
  <c r="V952" i="29"/>
  <c r="X943" i="29"/>
  <c r="V940" i="29"/>
  <c r="X935" i="29"/>
  <c r="V932" i="29"/>
  <c r="X921" i="29"/>
  <c r="V918" i="29"/>
  <c r="X913" i="29"/>
  <c r="V910" i="29"/>
  <c r="X904" i="29"/>
  <c r="Q904" i="29"/>
  <c r="Z904" i="29"/>
  <c r="U898" i="29"/>
  <c r="X898" i="29"/>
  <c r="R870" i="29"/>
  <c r="AA870" i="29"/>
  <c r="S870" i="29"/>
  <c r="AB870" i="29"/>
  <c r="T870" i="29"/>
  <c r="AC870" i="29"/>
  <c r="U870" i="29"/>
  <c r="Q855" i="29"/>
  <c r="Z855" i="29"/>
  <c r="R855" i="29"/>
  <c r="AA855" i="29"/>
  <c r="S855" i="29"/>
  <c r="AB855" i="29"/>
  <c r="T855" i="29"/>
  <c r="AC855" i="29"/>
  <c r="U855" i="29"/>
  <c r="S853" i="29"/>
  <c r="AB853" i="29"/>
  <c r="T853" i="29"/>
  <c r="AC853" i="29"/>
  <c r="U853" i="29"/>
  <c r="V853" i="29"/>
  <c r="X853" i="29"/>
  <c r="R850" i="29"/>
  <c r="AA850" i="29"/>
  <c r="S850" i="29"/>
  <c r="AB850" i="29"/>
  <c r="T850" i="29"/>
  <c r="AC850" i="29"/>
  <c r="U850" i="29"/>
  <c r="V850" i="29"/>
  <c r="Y833" i="29"/>
  <c r="Y831" i="29"/>
  <c r="R786" i="29"/>
  <c r="AA786" i="29"/>
  <c r="S786" i="29"/>
  <c r="AB786" i="29"/>
  <c r="T786" i="29"/>
  <c r="AC786" i="29"/>
  <c r="U786" i="29"/>
  <c r="V786" i="29"/>
  <c r="R626" i="29"/>
  <c r="AA626" i="29"/>
  <c r="S626" i="29"/>
  <c r="AB626" i="29"/>
  <c r="T626" i="29"/>
  <c r="AC626" i="29"/>
  <c r="U626" i="29"/>
  <c r="V626" i="29"/>
  <c r="X626" i="29"/>
  <c r="Q626" i="29"/>
  <c r="Z626" i="29"/>
  <c r="T489" i="29"/>
  <c r="AC489" i="29"/>
  <c r="X489" i="29"/>
  <c r="R489" i="29"/>
  <c r="S489" i="29"/>
  <c r="U489" i="29"/>
  <c r="V489" i="29"/>
  <c r="Y489" i="29"/>
  <c r="Z489" i="29"/>
  <c r="Q489" i="29"/>
  <c r="AB489" i="29"/>
  <c r="AA489" i="29"/>
  <c r="AA1088" i="29"/>
  <c r="R1088" i="29"/>
  <c r="AA1080" i="29"/>
  <c r="R1080" i="29"/>
  <c r="AA1068" i="29"/>
  <c r="R1068" i="29"/>
  <c r="AA1060" i="29"/>
  <c r="R1060" i="29"/>
  <c r="Z1057" i="29"/>
  <c r="Q1057" i="29"/>
  <c r="V1050" i="29"/>
  <c r="AB1049" i="29"/>
  <c r="AA1046" i="29"/>
  <c r="R1046" i="29"/>
  <c r="Z1043" i="29"/>
  <c r="Q1043" i="29"/>
  <c r="V1042" i="29"/>
  <c r="AA1038" i="29"/>
  <c r="R1038" i="29"/>
  <c r="Z1035" i="29"/>
  <c r="Q1035" i="29"/>
  <c r="V1030" i="29"/>
  <c r="AA1026" i="29"/>
  <c r="R1026" i="29"/>
  <c r="Z1023" i="29"/>
  <c r="Q1023" i="29"/>
  <c r="V1022" i="29"/>
  <c r="AA1018" i="29"/>
  <c r="R1018" i="29"/>
  <c r="Z1015" i="29"/>
  <c r="Q1015" i="29"/>
  <c r="V1008" i="29"/>
  <c r="AA1004" i="29"/>
  <c r="R1004" i="29"/>
  <c r="Z1001" i="29"/>
  <c r="Q1001" i="29"/>
  <c r="V1000" i="29"/>
  <c r="AA996" i="29"/>
  <c r="R996" i="29"/>
  <c r="AC994" i="29"/>
  <c r="T994" i="29"/>
  <c r="Z993" i="29"/>
  <c r="Q993" i="29"/>
  <c r="V988" i="29"/>
  <c r="AA984" i="29"/>
  <c r="R984" i="29"/>
  <c r="AC982" i="29"/>
  <c r="T982" i="29"/>
  <c r="Z981" i="29"/>
  <c r="Q981" i="29"/>
  <c r="V980" i="29"/>
  <c r="AA976" i="29"/>
  <c r="R976" i="29"/>
  <c r="AC974" i="29"/>
  <c r="T974" i="29"/>
  <c r="Z973" i="29"/>
  <c r="Q973" i="29"/>
  <c r="V966" i="29"/>
  <c r="AB965" i="29"/>
  <c r="AA962" i="29"/>
  <c r="R962" i="29"/>
  <c r="AC960" i="29"/>
  <c r="T960" i="29"/>
  <c r="Z959" i="29"/>
  <c r="Q959" i="29"/>
  <c r="V958" i="29"/>
  <c r="AA954" i="29"/>
  <c r="R954" i="29"/>
  <c r="AC952" i="29"/>
  <c r="T952" i="29"/>
  <c r="Z951" i="29"/>
  <c r="Q951" i="29"/>
  <c r="V946" i="29"/>
  <c r="U943" i="29"/>
  <c r="AA942" i="29"/>
  <c r="R942" i="29"/>
  <c r="AC940" i="29"/>
  <c r="T940" i="29"/>
  <c r="Z939" i="29"/>
  <c r="Q939" i="29"/>
  <c r="V938" i="29"/>
  <c r="U935" i="29"/>
  <c r="AA934" i="29"/>
  <c r="R934" i="29"/>
  <c r="AC932" i="29"/>
  <c r="T932" i="29"/>
  <c r="Z931" i="29"/>
  <c r="Q931" i="29"/>
  <c r="V924" i="29"/>
  <c r="AB923" i="29"/>
  <c r="U921" i="29"/>
  <c r="AA920" i="29"/>
  <c r="R920" i="29"/>
  <c r="AC918" i="29"/>
  <c r="T918" i="29"/>
  <c r="Z917" i="29"/>
  <c r="Q917" i="29"/>
  <c r="V916" i="29"/>
  <c r="AB915" i="29"/>
  <c r="U913" i="29"/>
  <c r="AA912" i="29"/>
  <c r="R912" i="29"/>
  <c r="AC910" i="29"/>
  <c r="T910" i="29"/>
  <c r="Y904" i="29"/>
  <c r="T903" i="29"/>
  <c r="AC903" i="29"/>
  <c r="V903" i="29"/>
  <c r="S900" i="29"/>
  <c r="AB900" i="29"/>
  <c r="U900" i="29"/>
  <c r="Y898" i="29"/>
  <c r="Y892" i="29"/>
  <c r="Y889" i="29"/>
  <c r="Y875" i="29"/>
  <c r="Z873" i="29"/>
  <c r="Q867" i="29"/>
  <c r="Z867" i="29"/>
  <c r="R867" i="29"/>
  <c r="AA867" i="29"/>
  <c r="S867" i="29"/>
  <c r="AB867" i="29"/>
  <c r="T867" i="29"/>
  <c r="AC867" i="29"/>
  <c r="Z861" i="29"/>
  <c r="S839" i="29"/>
  <c r="AB839" i="29"/>
  <c r="T839" i="29"/>
  <c r="AC839" i="29"/>
  <c r="U839" i="29"/>
  <c r="V839" i="29"/>
  <c r="X839" i="29"/>
  <c r="R836" i="29"/>
  <c r="AA836" i="29"/>
  <c r="S836" i="29"/>
  <c r="AB836" i="29"/>
  <c r="T836" i="29"/>
  <c r="AC836" i="29"/>
  <c r="U836" i="29"/>
  <c r="V836" i="29"/>
  <c r="X825" i="29"/>
  <c r="Z811" i="29"/>
  <c r="AA797" i="29"/>
  <c r="Z794" i="29"/>
  <c r="R777" i="29"/>
  <c r="X771" i="29"/>
  <c r="Z769" i="29"/>
  <c r="Y687" i="29"/>
  <c r="R682" i="29"/>
  <c r="AA682" i="29"/>
  <c r="S682" i="29"/>
  <c r="AB682" i="29"/>
  <c r="T682" i="29"/>
  <c r="AC682" i="29"/>
  <c r="U682" i="29"/>
  <c r="V682" i="29"/>
  <c r="X682" i="29"/>
  <c r="U1050" i="29"/>
  <c r="U1042" i="29"/>
  <c r="U1030" i="29"/>
  <c r="U1022" i="29"/>
  <c r="U1008" i="29"/>
  <c r="U1000" i="29"/>
  <c r="AB994" i="29"/>
  <c r="S994" i="29"/>
  <c r="U988" i="29"/>
  <c r="AB982" i="29"/>
  <c r="S982" i="29"/>
  <c r="U980" i="29"/>
  <c r="AB974" i="29"/>
  <c r="S974" i="29"/>
  <c r="U966" i="29"/>
  <c r="AB960" i="29"/>
  <c r="S960" i="29"/>
  <c r="U958" i="29"/>
  <c r="AB952" i="29"/>
  <c r="S952" i="29"/>
  <c r="U946" i="29"/>
  <c r="AC943" i="29"/>
  <c r="T943" i="29"/>
  <c r="AB940" i="29"/>
  <c r="S940" i="29"/>
  <c r="U938" i="29"/>
  <c r="AC935" i="29"/>
  <c r="T935" i="29"/>
  <c r="AB932" i="29"/>
  <c r="S932" i="29"/>
  <c r="U924" i="29"/>
  <c r="AC921" i="29"/>
  <c r="T921" i="29"/>
  <c r="AB918" i="29"/>
  <c r="S918" i="29"/>
  <c r="U916" i="29"/>
  <c r="AC913" i="29"/>
  <c r="T913" i="29"/>
  <c r="AB910" i="29"/>
  <c r="S910" i="29"/>
  <c r="V904" i="29"/>
  <c r="Q902" i="29"/>
  <c r="Z902" i="29"/>
  <c r="S902" i="29"/>
  <c r="AB902" i="29"/>
  <c r="V898" i="29"/>
  <c r="Q894" i="29"/>
  <c r="Z894" i="29"/>
  <c r="R894" i="29"/>
  <c r="AA894" i="29"/>
  <c r="S894" i="29"/>
  <c r="AB894" i="29"/>
  <c r="X892" i="29"/>
  <c r="X889" i="29"/>
  <c r="S881" i="29"/>
  <c r="AB881" i="29"/>
  <c r="T881" i="29"/>
  <c r="AC881" i="29"/>
  <c r="U881" i="29"/>
  <c r="V881" i="29"/>
  <c r="X875" i="29"/>
  <c r="Y873" i="29"/>
  <c r="Z870" i="29"/>
  <c r="Y861" i="29"/>
  <c r="Z858" i="29"/>
  <c r="AA853" i="29"/>
  <c r="Q833" i="29"/>
  <c r="Z833" i="29"/>
  <c r="R833" i="29"/>
  <c r="AA833" i="29"/>
  <c r="S833" i="29"/>
  <c r="AB833" i="29"/>
  <c r="T833" i="29"/>
  <c r="AC833" i="29"/>
  <c r="U833" i="29"/>
  <c r="S831" i="29"/>
  <c r="AB831" i="29"/>
  <c r="T831" i="29"/>
  <c r="AC831" i="29"/>
  <c r="U831" i="29"/>
  <c r="V831" i="29"/>
  <c r="X831" i="29"/>
  <c r="R828" i="29"/>
  <c r="AA828" i="29"/>
  <c r="S828" i="29"/>
  <c r="AB828" i="29"/>
  <c r="T828" i="29"/>
  <c r="AC828" i="29"/>
  <c r="U828" i="29"/>
  <c r="V828" i="29"/>
  <c r="Y813" i="29"/>
  <c r="Y811" i="29"/>
  <c r="Y805" i="29"/>
  <c r="Z797" i="29"/>
  <c r="Y794" i="29"/>
  <c r="R774" i="29"/>
  <c r="AA774" i="29"/>
  <c r="S774" i="29"/>
  <c r="AB774" i="29"/>
  <c r="T774" i="29"/>
  <c r="AC774" i="29"/>
  <c r="U774" i="29"/>
  <c r="V774" i="29"/>
  <c r="Y769" i="29"/>
  <c r="Y763" i="29"/>
  <c r="Z744" i="29"/>
  <c r="Z724" i="29"/>
  <c r="R690" i="29"/>
  <c r="AA690" i="29"/>
  <c r="S690" i="29"/>
  <c r="AB690" i="29"/>
  <c r="T690" i="29"/>
  <c r="AC690" i="29"/>
  <c r="U690" i="29"/>
  <c r="V690" i="29"/>
  <c r="X690" i="29"/>
  <c r="Q679" i="29"/>
  <c r="Z679" i="29"/>
  <c r="R679" i="29"/>
  <c r="AA679" i="29"/>
  <c r="S679" i="29"/>
  <c r="AB679" i="29"/>
  <c r="T679" i="29"/>
  <c r="AC679" i="29"/>
  <c r="U679" i="29"/>
  <c r="V679" i="29"/>
  <c r="R660" i="29"/>
  <c r="AA660" i="29"/>
  <c r="S660" i="29"/>
  <c r="AB660" i="29"/>
  <c r="T660" i="29"/>
  <c r="AC660" i="29"/>
  <c r="U660" i="29"/>
  <c r="V660" i="29"/>
  <c r="X660" i="29"/>
  <c r="Q660" i="29"/>
  <c r="Z660" i="29"/>
  <c r="X1057" i="29"/>
  <c r="AC1050" i="29"/>
  <c r="T1050" i="29"/>
  <c r="X1043" i="29"/>
  <c r="AC1042" i="29"/>
  <c r="T1042" i="29"/>
  <c r="X1035" i="29"/>
  <c r="AC1030" i="29"/>
  <c r="T1030" i="29"/>
  <c r="X1023" i="29"/>
  <c r="AC1022" i="29"/>
  <c r="T1022" i="29"/>
  <c r="X1015" i="29"/>
  <c r="AC1008" i="29"/>
  <c r="T1008" i="29"/>
  <c r="X1001" i="29"/>
  <c r="AC1000" i="29"/>
  <c r="T1000" i="29"/>
  <c r="AA994" i="29"/>
  <c r="R994" i="29"/>
  <c r="X993" i="29"/>
  <c r="AC988" i="29"/>
  <c r="T988" i="29"/>
  <c r="AA982" i="29"/>
  <c r="R982" i="29"/>
  <c r="X981" i="29"/>
  <c r="AC980" i="29"/>
  <c r="T980" i="29"/>
  <c r="AA974" i="29"/>
  <c r="R974" i="29"/>
  <c r="X973" i="29"/>
  <c r="AC966" i="29"/>
  <c r="T966" i="29"/>
  <c r="AA960" i="29"/>
  <c r="R960" i="29"/>
  <c r="X959" i="29"/>
  <c r="AC958" i="29"/>
  <c r="T958" i="29"/>
  <c r="AA952" i="29"/>
  <c r="R952" i="29"/>
  <c r="X951" i="29"/>
  <c r="AC946" i="29"/>
  <c r="T946" i="29"/>
  <c r="AB943" i="29"/>
  <c r="S943" i="29"/>
  <c r="AA940" i="29"/>
  <c r="R940" i="29"/>
  <c r="X939" i="29"/>
  <c r="AC938" i="29"/>
  <c r="T938" i="29"/>
  <c r="AB935" i="29"/>
  <c r="S935" i="29"/>
  <c r="AA932" i="29"/>
  <c r="R932" i="29"/>
  <c r="X931" i="29"/>
  <c r="AC924" i="29"/>
  <c r="T924" i="29"/>
  <c r="AB921" i="29"/>
  <c r="S921" i="29"/>
  <c r="AA918" i="29"/>
  <c r="R918" i="29"/>
  <c r="X917" i="29"/>
  <c r="AC916" i="29"/>
  <c r="T916" i="29"/>
  <c r="AB913" i="29"/>
  <c r="S913" i="29"/>
  <c r="AA910" i="29"/>
  <c r="R910" i="29"/>
  <c r="U904" i="29"/>
  <c r="AA902" i="29"/>
  <c r="T898" i="29"/>
  <c r="T895" i="29"/>
  <c r="AC895" i="29"/>
  <c r="U895" i="29"/>
  <c r="V895" i="29"/>
  <c r="V892" i="29"/>
  <c r="V889" i="29"/>
  <c r="R878" i="29"/>
  <c r="AA878" i="29"/>
  <c r="S878" i="29"/>
  <c r="AB878" i="29"/>
  <c r="T878" i="29"/>
  <c r="AC878" i="29"/>
  <c r="U878" i="29"/>
  <c r="V875" i="29"/>
  <c r="X873" i="29"/>
  <c r="Y870" i="29"/>
  <c r="X861" i="29"/>
  <c r="Y858" i="29"/>
  <c r="Z853" i="29"/>
  <c r="Z850" i="29"/>
  <c r="Q825" i="29"/>
  <c r="Z825" i="29"/>
  <c r="R825" i="29"/>
  <c r="AA825" i="29"/>
  <c r="S825" i="29"/>
  <c r="AB825" i="29"/>
  <c r="T825" i="29"/>
  <c r="AC825" i="29"/>
  <c r="U825" i="29"/>
  <c r="X813" i="29"/>
  <c r="R811" i="29"/>
  <c r="X805" i="29"/>
  <c r="Y797" i="29"/>
  <c r="X794" i="29"/>
  <c r="Y791" i="29"/>
  <c r="Z786" i="29"/>
  <c r="S777" i="29"/>
  <c r="AB777" i="29"/>
  <c r="T777" i="29"/>
  <c r="AC777" i="29"/>
  <c r="U777" i="29"/>
  <c r="V777" i="29"/>
  <c r="X777" i="29"/>
  <c r="Q771" i="29"/>
  <c r="Z771" i="29"/>
  <c r="R771" i="29"/>
  <c r="AA771" i="29"/>
  <c r="S771" i="29"/>
  <c r="AB771" i="29"/>
  <c r="T771" i="29"/>
  <c r="AC771" i="29"/>
  <c r="U771" i="29"/>
  <c r="R769" i="29"/>
  <c r="X763" i="29"/>
  <c r="Z752" i="29"/>
  <c r="Y744" i="29"/>
  <c r="Y741" i="29"/>
  <c r="Y724" i="29"/>
  <c r="Y721" i="29"/>
  <c r="Q687" i="29"/>
  <c r="Z687" i="29"/>
  <c r="R687" i="29"/>
  <c r="AA687" i="29"/>
  <c r="S687" i="29"/>
  <c r="AB687" i="29"/>
  <c r="T687" i="29"/>
  <c r="AC687" i="29"/>
  <c r="U687" i="29"/>
  <c r="V687" i="29"/>
  <c r="AB1050" i="29"/>
  <c r="AB1042" i="29"/>
  <c r="AB1030" i="29"/>
  <c r="AB1022" i="29"/>
  <c r="AB1008" i="29"/>
  <c r="AB1000" i="29"/>
  <c r="Z994" i="29"/>
  <c r="AB988" i="29"/>
  <c r="Z982" i="29"/>
  <c r="AB980" i="29"/>
  <c r="Z974" i="29"/>
  <c r="AB966" i="29"/>
  <c r="Z960" i="29"/>
  <c r="AB958" i="29"/>
  <c r="Z952" i="29"/>
  <c r="AB946" i="29"/>
  <c r="AA943" i="29"/>
  <c r="R943" i="29"/>
  <c r="Z940" i="29"/>
  <c r="AB938" i="29"/>
  <c r="AA935" i="29"/>
  <c r="R935" i="29"/>
  <c r="Z932" i="29"/>
  <c r="AB924" i="29"/>
  <c r="AA921" i="29"/>
  <c r="R921" i="29"/>
  <c r="Z918" i="29"/>
  <c r="AB916" i="29"/>
  <c r="AA913" i="29"/>
  <c r="R913" i="29"/>
  <c r="Z910" i="29"/>
  <c r="T904" i="29"/>
  <c r="Y902" i="29"/>
  <c r="S898" i="29"/>
  <c r="AA895" i="29"/>
  <c r="AC894" i="29"/>
  <c r="AA881" i="29"/>
  <c r="R873" i="29"/>
  <c r="X870" i="29"/>
  <c r="T868" i="29"/>
  <c r="AC868" i="29"/>
  <c r="U868" i="29"/>
  <c r="V868" i="29"/>
  <c r="X868" i="29"/>
  <c r="R861" i="29"/>
  <c r="X858" i="29"/>
  <c r="Y855" i="29"/>
  <c r="Y853" i="29"/>
  <c r="Y850" i="29"/>
  <c r="S819" i="29"/>
  <c r="AB819" i="29"/>
  <c r="T819" i="29"/>
  <c r="AC819" i="29"/>
  <c r="U819" i="29"/>
  <c r="V819" i="29"/>
  <c r="X819" i="29"/>
  <c r="R816" i="29"/>
  <c r="AA816" i="29"/>
  <c r="S816" i="29"/>
  <c r="AB816" i="29"/>
  <c r="T816" i="29"/>
  <c r="AC816" i="29"/>
  <c r="U816" i="29"/>
  <c r="V816" i="29"/>
  <c r="R808" i="29"/>
  <c r="AA808" i="29"/>
  <c r="S808" i="29"/>
  <c r="AB808" i="29"/>
  <c r="T808" i="29"/>
  <c r="AC808" i="29"/>
  <c r="U808" i="29"/>
  <c r="V808" i="29"/>
  <c r="R797" i="29"/>
  <c r="X791" i="29"/>
  <c r="Y786" i="29"/>
  <c r="R766" i="29"/>
  <c r="AA766" i="29"/>
  <c r="S766" i="29"/>
  <c r="AB766" i="29"/>
  <c r="T766" i="29"/>
  <c r="AC766" i="29"/>
  <c r="U766" i="29"/>
  <c r="V766" i="29"/>
  <c r="Y752" i="29"/>
  <c r="Y749" i="29"/>
  <c r="R732" i="29"/>
  <c r="AA732" i="29"/>
  <c r="S732" i="29"/>
  <c r="AB732" i="29"/>
  <c r="T732" i="29"/>
  <c r="AC732" i="29"/>
  <c r="U732" i="29"/>
  <c r="V732" i="29"/>
  <c r="X732" i="29"/>
  <c r="Q729" i="29"/>
  <c r="Z729" i="29"/>
  <c r="R729" i="29"/>
  <c r="AA729" i="29"/>
  <c r="S729" i="29"/>
  <c r="AB729" i="29"/>
  <c r="T729" i="29"/>
  <c r="AC729" i="29"/>
  <c r="U729" i="29"/>
  <c r="V729" i="29"/>
  <c r="R710" i="29"/>
  <c r="AA710" i="29"/>
  <c r="S710" i="29"/>
  <c r="AB710" i="29"/>
  <c r="T710" i="29"/>
  <c r="AC710" i="29"/>
  <c r="U710" i="29"/>
  <c r="V710" i="29"/>
  <c r="X710" i="29"/>
  <c r="Q707" i="29"/>
  <c r="Z707" i="29"/>
  <c r="R707" i="29"/>
  <c r="AA707" i="29"/>
  <c r="S707" i="29"/>
  <c r="AB707" i="29"/>
  <c r="T707" i="29"/>
  <c r="AC707" i="29"/>
  <c r="U707" i="29"/>
  <c r="V707" i="29"/>
  <c r="R702" i="29"/>
  <c r="AA702" i="29"/>
  <c r="S702" i="29"/>
  <c r="AB702" i="29"/>
  <c r="T702" i="29"/>
  <c r="AC702" i="29"/>
  <c r="U702" i="29"/>
  <c r="V702" i="29"/>
  <c r="X702" i="29"/>
  <c r="Q699" i="29"/>
  <c r="Z699" i="29"/>
  <c r="R699" i="29"/>
  <c r="AA699" i="29"/>
  <c r="S699" i="29"/>
  <c r="AB699" i="29"/>
  <c r="T699" i="29"/>
  <c r="AC699" i="29"/>
  <c r="U699" i="29"/>
  <c r="V699" i="29"/>
  <c r="R648" i="29"/>
  <c r="AA648" i="29"/>
  <c r="S648" i="29"/>
  <c r="AB648" i="29"/>
  <c r="T648" i="29"/>
  <c r="AC648" i="29"/>
  <c r="U648" i="29"/>
  <c r="V648" i="29"/>
  <c r="X648" i="29"/>
  <c r="Q648" i="29"/>
  <c r="Z648" i="29"/>
  <c r="R618" i="29"/>
  <c r="AA618" i="29"/>
  <c r="S618" i="29"/>
  <c r="AB618" i="29"/>
  <c r="T618" i="29"/>
  <c r="AC618" i="29"/>
  <c r="U618" i="29"/>
  <c r="V618" i="29"/>
  <c r="X618" i="29"/>
  <c r="Q618" i="29"/>
  <c r="Z618" i="29"/>
  <c r="Z943" i="29"/>
  <c r="Z935" i="29"/>
  <c r="Z921" i="29"/>
  <c r="Z913" i="29"/>
  <c r="R892" i="29"/>
  <c r="AA892" i="29"/>
  <c r="S892" i="29"/>
  <c r="AB892" i="29"/>
  <c r="T892" i="29"/>
  <c r="AC892" i="29"/>
  <c r="U892" i="29"/>
  <c r="Q889" i="29"/>
  <c r="Z889" i="29"/>
  <c r="R889" i="29"/>
  <c r="AA889" i="29"/>
  <c r="S889" i="29"/>
  <c r="AB889" i="29"/>
  <c r="T889" i="29"/>
  <c r="AC889" i="29"/>
  <c r="Q875" i="29"/>
  <c r="Z875" i="29"/>
  <c r="R875" i="29"/>
  <c r="AA875" i="29"/>
  <c r="S875" i="29"/>
  <c r="AB875" i="29"/>
  <c r="T875" i="29"/>
  <c r="AC875" i="29"/>
  <c r="Q813" i="29"/>
  <c r="Z813" i="29"/>
  <c r="R813" i="29"/>
  <c r="AA813" i="29"/>
  <c r="S813" i="29"/>
  <c r="AB813" i="29"/>
  <c r="T813" i="29"/>
  <c r="AC813" i="29"/>
  <c r="U813" i="29"/>
  <c r="S811" i="29"/>
  <c r="AB811" i="29"/>
  <c r="T811" i="29"/>
  <c r="AC811" i="29"/>
  <c r="U811" i="29"/>
  <c r="V811" i="29"/>
  <c r="X811" i="29"/>
  <c r="Q805" i="29"/>
  <c r="Z805" i="29"/>
  <c r="R805" i="29"/>
  <c r="AA805" i="29"/>
  <c r="S805" i="29"/>
  <c r="AB805" i="29"/>
  <c r="T805" i="29"/>
  <c r="AC805" i="29"/>
  <c r="U805" i="29"/>
  <c r="R794" i="29"/>
  <c r="AA794" i="29"/>
  <c r="S794" i="29"/>
  <c r="AB794" i="29"/>
  <c r="T794" i="29"/>
  <c r="AC794" i="29"/>
  <c r="U794" i="29"/>
  <c r="V794" i="29"/>
  <c r="S769" i="29"/>
  <c r="AB769" i="29"/>
  <c r="T769" i="29"/>
  <c r="AC769" i="29"/>
  <c r="U769" i="29"/>
  <c r="V769" i="29"/>
  <c r="X769" i="29"/>
  <c r="Q763" i="29"/>
  <c r="Z763" i="29"/>
  <c r="R763" i="29"/>
  <c r="AA763" i="29"/>
  <c r="S763" i="29"/>
  <c r="AB763" i="29"/>
  <c r="T763" i="29"/>
  <c r="AC763" i="29"/>
  <c r="U763" i="29"/>
  <c r="R744" i="29"/>
  <c r="AA744" i="29"/>
  <c r="S744" i="29"/>
  <c r="AB744" i="29"/>
  <c r="T744" i="29"/>
  <c r="AC744" i="29"/>
  <c r="U744" i="29"/>
  <c r="V744" i="29"/>
  <c r="X744" i="29"/>
  <c r="Q741" i="29"/>
  <c r="Z741" i="29"/>
  <c r="R741" i="29"/>
  <c r="AA741" i="29"/>
  <c r="S741" i="29"/>
  <c r="AB741" i="29"/>
  <c r="T741" i="29"/>
  <c r="AC741" i="29"/>
  <c r="U741" i="29"/>
  <c r="V741" i="29"/>
  <c r="R724" i="29"/>
  <c r="AA724" i="29"/>
  <c r="S724" i="29"/>
  <c r="AB724" i="29"/>
  <c r="T724" i="29"/>
  <c r="AC724" i="29"/>
  <c r="U724" i="29"/>
  <c r="V724" i="29"/>
  <c r="X724" i="29"/>
  <c r="Q721" i="29"/>
  <c r="Z721" i="29"/>
  <c r="R721" i="29"/>
  <c r="AA721" i="29"/>
  <c r="S721" i="29"/>
  <c r="AB721" i="29"/>
  <c r="T721" i="29"/>
  <c r="AC721" i="29"/>
  <c r="U721" i="29"/>
  <c r="V721" i="29"/>
  <c r="R668" i="29"/>
  <c r="AA668" i="29"/>
  <c r="S668" i="29"/>
  <c r="AB668" i="29"/>
  <c r="T668" i="29"/>
  <c r="AC668" i="29"/>
  <c r="U668" i="29"/>
  <c r="V668" i="29"/>
  <c r="X668" i="29"/>
  <c r="Q668" i="29"/>
  <c r="Z668" i="29"/>
  <c r="S873" i="29"/>
  <c r="AB873" i="29"/>
  <c r="T873" i="29"/>
  <c r="AC873" i="29"/>
  <c r="U873" i="29"/>
  <c r="V873" i="29"/>
  <c r="S861" i="29"/>
  <c r="AB861" i="29"/>
  <c r="T861" i="29"/>
  <c r="AC861" i="29"/>
  <c r="U861" i="29"/>
  <c r="V861" i="29"/>
  <c r="R858" i="29"/>
  <c r="AA858" i="29"/>
  <c r="S858" i="29"/>
  <c r="AB858" i="29"/>
  <c r="T858" i="29"/>
  <c r="AC858" i="29"/>
  <c r="U858" i="29"/>
  <c r="V858" i="29"/>
  <c r="S797" i="29"/>
  <c r="AB797" i="29"/>
  <c r="T797" i="29"/>
  <c r="AC797" i="29"/>
  <c r="U797" i="29"/>
  <c r="V797" i="29"/>
  <c r="X797" i="29"/>
  <c r="Q791" i="29"/>
  <c r="Z791" i="29"/>
  <c r="R791" i="29"/>
  <c r="AA791" i="29"/>
  <c r="S791" i="29"/>
  <c r="AB791" i="29"/>
  <c r="T791" i="29"/>
  <c r="AC791" i="29"/>
  <c r="U791" i="29"/>
  <c r="R752" i="29"/>
  <c r="AA752" i="29"/>
  <c r="S752" i="29"/>
  <c r="AB752" i="29"/>
  <c r="T752" i="29"/>
  <c r="AC752" i="29"/>
  <c r="U752" i="29"/>
  <c r="V752" i="29"/>
  <c r="X752" i="29"/>
  <c r="Q749" i="29"/>
  <c r="Z749" i="29"/>
  <c r="R749" i="29"/>
  <c r="AA749" i="29"/>
  <c r="S749" i="29"/>
  <c r="AB749" i="29"/>
  <c r="T749" i="29"/>
  <c r="AC749" i="29"/>
  <c r="U749" i="29"/>
  <c r="V749" i="29"/>
  <c r="R640" i="29"/>
  <c r="AA640" i="29"/>
  <c r="S640" i="29"/>
  <c r="AB640" i="29"/>
  <c r="T640" i="29"/>
  <c r="AC640" i="29"/>
  <c r="U640" i="29"/>
  <c r="V640" i="29"/>
  <c r="X640" i="29"/>
  <c r="Q640" i="29"/>
  <c r="Z640" i="29"/>
  <c r="V495" i="29"/>
  <c r="Q495" i="29"/>
  <c r="Z495" i="29"/>
  <c r="S495" i="29"/>
  <c r="T495" i="29"/>
  <c r="U495" i="29"/>
  <c r="X495" i="29"/>
  <c r="Y495" i="29"/>
  <c r="AA495" i="29"/>
  <c r="R495" i="29"/>
  <c r="AC495" i="29"/>
  <c r="Q331" i="29"/>
  <c r="Z331" i="29"/>
  <c r="T331" i="29"/>
  <c r="AC331" i="29"/>
  <c r="R331" i="29"/>
  <c r="S331" i="29"/>
  <c r="U331" i="29"/>
  <c r="V331" i="29"/>
  <c r="Y331" i="29"/>
  <c r="AA331" i="29"/>
  <c r="AB331" i="29"/>
  <c r="X331" i="29"/>
  <c r="Q143" i="29"/>
  <c r="Z143" i="29"/>
  <c r="S143" i="29"/>
  <c r="AB143" i="29"/>
  <c r="T143" i="29"/>
  <c r="AC143" i="29"/>
  <c r="V143" i="29"/>
  <c r="Y143" i="29"/>
  <c r="AA143" i="29"/>
  <c r="R143" i="29"/>
  <c r="U143" i="29"/>
  <c r="X143" i="29"/>
  <c r="V665" i="29"/>
  <c r="T659" i="29"/>
  <c r="Z658" i="29"/>
  <c r="Q658" i="29"/>
  <c r="V657" i="29"/>
  <c r="U650" i="29"/>
  <c r="AA649" i="29"/>
  <c r="R649" i="29"/>
  <c r="AC647" i="29"/>
  <c r="T647" i="29"/>
  <c r="Z646" i="29"/>
  <c r="Q646" i="29"/>
  <c r="V645" i="29"/>
  <c r="U642" i="29"/>
  <c r="AA641" i="29"/>
  <c r="R641" i="29"/>
  <c r="AC639" i="29"/>
  <c r="T639" i="29"/>
  <c r="Z638" i="29"/>
  <c r="Q638" i="29"/>
  <c r="V637" i="29"/>
  <c r="U628" i="29"/>
  <c r="AA627" i="29"/>
  <c r="R627" i="29"/>
  <c r="AC625" i="29"/>
  <c r="T625" i="29"/>
  <c r="Z624" i="29"/>
  <c r="Q624" i="29"/>
  <c r="V623" i="29"/>
  <c r="AB622" i="29"/>
  <c r="S622" i="29"/>
  <c r="U620" i="29"/>
  <c r="AA619" i="29"/>
  <c r="R619" i="29"/>
  <c r="Z616" i="29"/>
  <c r="Q616" i="29"/>
  <c r="R602" i="29"/>
  <c r="AA602" i="29"/>
  <c r="S602" i="29"/>
  <c r="AB602" i="29"/>
  <c r="T602" i="29"/>
  <c r="AC602" i="29"/>
  <c r="U602" i="29"/>
  <c r="V602" i="29"/>
  <c r="X602" i="29"/>
  <c r="Q602" i="29"/>
  <c r="Z602" i="29"/>
  <c r="R580" i="29"/>
  <c r="AA580" i="29"/>
  <c r="S580" i="29"/>
  <c r="AB580" i="29"/>
  <c r="T580" i="29"/>
  <c r="AC580" i="29"/>
  <c r="U580" i="29"/>
  <c r="V580" i="29"/>
  <c r="X580" i="29"/>
  <c r="Q580" i="29"/>
  <c r="Z580" i="29"/>
  <c r="T391" i="29"/>
  <c r="AC391" i="29"/>
  <c r="V391" i="29"/>
  <c r="X391" i="29"/>
  <c r="Q391" i="29"/>
  <c r="Z391" i="29"/>
  <c r="S391" i="29"/>
  <c r="U391" i="29"/>
  <c r="Y391" i="29"/>
  <c r="AA391" i="29"/>
  <c r="AB391" i="29"/>
  <c r="R391" i="29"/>
  <c r="X305" i="29"/>
  <c r="R305" i="29"/>
  <c r="AA305" i="29"/>
  <c r="U305" i="29"/>
  <c r="V305" i="29"/>
  <c r="Y305" i="29"/>
  <c r="Z305" i="29"/>
  <c r="Q305" i="29"/>
  <c r="AC305" i="29"/>
  <c r="S305" i="29"/>
  <c r="AB305" i="29"/>
  <c r="T305" i="29"/>
  <c r="X755" i="29"/>
  <c r="X747" i="29"/>
  <c r="T746" i="29"/>
  <c r="X735" i="29"/>
  <c r="X727" i="29"/>
  <c r="X713" i="29"/>
  <c r="X705" i="29"/>
  <c r="X693" i="29"/>
  <c r="Z691" i="29"/>
  <c r="Q691" i="29"/>
  <c r="X685" i="29"/>
  <c r="Z683" i="29"/>
  <c r="Q683" i="29"/>
  <c r="X671" i="29"/>
  <c r="Z669" i="29"/>
  <c r="Q669" i="29"/>
  <c r="U665" i="29"/>
  <c r="X663" i="29"/>
  <c r="Z661" i="29"/>
  <c r="Q661" i="29"/>
  <c r="U657" i="29"/>
  <c r="Z649" i="29"/>
  <c r="Q649" i="29"/>
  <c r="S647" i="29"/>
  <c r="U645" i="29"/>
  <c r="Z641" i="29"/>
  <c r="Q641" i="29"/>
  <c r="U637" i="29"/>
  <c r="Z627" i="29"/>
  <c r="Q627" i="29"/>
  <c r="U623" i="29"/>
  <c r="Z619" i="29"/>
  <c r="Q619" i="29"/>
  <c r="T531" i="29"/>
  <c r="AC531" i="29"/>
  <c r="X531" i="29"/>
  <c r="R531" i="29"/>
  <c r="S531" i="29"/>
  <c r="U531" i="29"/>
  <c r="V531" i="29"/>
  <c r="Y531" i="29"/>
  <c r="Z531" i="29"/>
  <c r="Q531" i="29"/>
  <c r="AB531" i="29"/>
  <c r="AA899" i="29"/>
  <c r="Z896" i="29"/>
  <c r="Q896" i="29"/>
  <c r="AA891" i="29"/>
  <c r="Z882" i="29"/>
  <c r="Q882" i="29"/>
  <c r="AB880" i="29"/>
  <c r="S880" i="29"/>
  <c r="Z874" i="29"/>
  <c r="Q874" i="29"/>
  <c r="AB872" i="29"/>
  <c r="S872" i="29"/>
  <c r="Z862" i="29"/>
  <c r="Q862" i="29"/>
  <c r="AB860" i="29"/>
  <c r="S860" i="29"/>
  <c r="X856" i="29"/>
  <c r="Z854" i="29"/>
  <c r="Q854" i="29"/>
  <c r="AB852" i="29"/>
  <c r="S852" i="29"/>
  <c r="X848" i="29"/>
  <c r="Z840" i="29"/>
  <c r="Q840" i="29"/>
  <c r="AB838" i="29"/>
  <c r="S838" i="29"/>
  <c r="X834" i="29"/>
  <c r="Z832" i="29"/>
  <c r="Q832" i="29"/>
  <c r="AB830" i="29"/>
  <c r="S830" i="29"/>
  <c r="X826" i="29"/>
  <c r="Z820" i="29"/>
  <c r="Q820" i="29"/>
  <c r="AB818" i="29"/>
  <c r="S818" i="29"/>
  <c r="X814" i="29"/>
  <c r="Z812" i="29"/>
  <c r="Q812" i="29"/>
  <c r="AB810" i="29"/>
  <c r="S810" i="29"/>
  <c r="X806" i="29"/>
  <c r="Z798" i="29"/>
  <c r="Q798" i="29"/>
  <c r="AB796" i="29"/>
  <c r="S796" i="29"/>
  <c r="X792" i="29"/>
  <c r="AB788" i="29"/>
  <c r="S788" i="29"/>
  <c r="X784" i="29"/>
  <c r="AB776" i="29"/>
  <c r="S776" i="29"/>
  <c r="X772" i="29"/>
  <c r="AB768" i="29"/>
  <c r="S768" i="29"/>
  <c r="X764" i="29"/>
  <c r="V755" i="29"/>
  <c r="AB754" i="29"/>
  <c r="S754" i="29"/>
  <c r="X750" i="29"/>
  <c r="V747" i="29"/>
  <c r="AB746" i="29"/>
  <c r="S746" i="29"/>
  <c r="X742" i="29"/>
  <c r="V735" i="29"/>
  <c r="X730" i="29"/>
  <c r="V727" i="29"/>
  <c r="X722" i="29"/>
  <c r="V713" i="29"/>
  <c r="X708" i="29"/>
  <c r="V705" i="29"/>
  <c r="X700" i="29"/>
  <c r="V693" i="29"/>
  <c r="V685" i="29"/>
  <c r="V671" i="29"/>
  <c r="AC665" i="29"/>
  <c r="T665" i="29"/>
  <c r="V663" i="29"/>
  <c r="AC657" i="29"/>
  <c r="T657" i="29"/>
  <c r="AC645" i="29"/>
  <c r="T645" i="29"/>
  <c r="AC637" i="29"/>
  <c r="T637" i="29"/>
  <c r="AC623" i="29"/>
  <c r="T623" i="29"/>
  <c r="R560" i="29"/>
  <c r="AA560" i="29"/>
  <c r="S560" i="29"/>
  <c r="AB560" i="29"/>
  <c r="T560" i="29"/>
  <c r="AC560" i="29"/>
  <c r="U560" i="29"/>
  <c r="V560" i="29"/>
  <c r="X560" i="29"/>
  <c r="Q560" i="29"/>
  <c r="Z560" i="29"/>
  <c r="V517" i="29"/>
  <c r="Q517" i="29"/>
  <c r="Z517" i="29"/>
  <c r="S517" i="29"/>
  <c r="T517" i="29"/>
  <c r="U517" i="29"/>
  <c r="X517" i="29"/>
  <c r="Y517" i="29"/>
  <c r="AA517" i="29"/>
  <c r="R517" i="29"/>
  <c r="AC517" i="29"/>
  <c r="Q452" i="29"/>
  <c r="Z452" i="29"/>
  <c r="S452" i="29"/>
  <c r="AB452" i="29"/>
  <c r="T452" i="29"/>
  <c r="AC452" i="29"/>
  <c r="V452" i="29"/>
  <c r="U452" i="29"/>
  <c r="X452" i="29"/>
  <c r="Y452" i="29"/>
  <c r="AA452" i="29"/>
  <c r="R452" i="29"/>
  <c r="R59" i="29"/>
  <c r="AA59" i="29"/>
  <c r="S59" i="29"/>
  <c r="AB59" i="29"/>
  <c r="T59" i="29"/>
  <c r="AC59" i="29"/>
  <c r="U59" i="29"/>
  <c r="X59" i="29"/>
  <c r="V59" i="29"/>
  <c r="Z59" i="29"/>
  <c r="Q59" i="29"/>
  <c r="Y59" i="29"/>
  <c r="AA880" i="29"/>
  <c r="R880" i="29"/>
  <c r="AA872" i="29"/>
  <c r="R872" i="29"/>
  <c r="AA860" i="29"/>
  <c r="R860" i="29"/>
  <c r="V856" i="29"/>
  <c r="AA852" i="29"/>
  <c r="R852" i="29"/>
  <c r="V848" i="29"/>
  <c r="AA838" i="29"/>
  <c r="R838" i="29"/>
  <c r="V834" i="29"/>
  <c r="AA830" i="29"/>
  <c r="R830" i="29"/>
  <c r="V826" i="29"/>
  <c r="AA818" i="29"/>
  <c r="R818" i="29"/>
  <c r="V814" i="29"/>
  <c r="AA810" i="29"/>
  <c r="R810" i="29"/>
  <c r="X809" i="29"/>
  <c r="V806" i="29"/>
  <c r="AA796" i="29"/>
  <c r="R796" i="29"/>
  <c r="X795" i="29"/>
  <c r="V792" i="29"/>
  <c r="AA788" i="29"/>
  <c r="R788" i="29"/>
  <c r="X787" i="29"/>
  <c r="V784" i="29"/>
  <c r="AA776" i="29"/>
  <c r="R776" i="29"/>
  <c r="X775" i="29"/>
  <c r="V772" i="29"/>
  <c r="AA768" i="29"/>
  <c r="R768" i="29"/>
  <c r="X767" i="29"/>
  <c r="V764" i="29"/>
  <c r="U755" i="29"/>
  <c r="AA754" i="29"/>
  <c r="R754" i="29"/>
  <c r="X753" i="29"/>
  <c r="V750" i="29"/>
  <c r="U747" i="29"/>
  <c r="AA746" i="29"/>
  <c r="R746" i="29"/>
  <c r="X745" i="29"/>
  <c r="V742" i="29"/>
  <c r="U735" i="29"/>
  <c r="AA734" i="29"/>
  <c r="R734" i="29"/>
  <c r="X733" i="29"/>
  <c r="V730" i="29"/>
  <c r="U727" i="29"/>
  <c r="R726" i="29"/>
  <c r="X725" i="29"/>
  <c r="V722" i="29"/>
  <c r="U713" i="29"/>
  <c r="R712" i="29"/>
  <c r="X711" i="29"/>
  <c r="V708" i="29"/>
  <c r="U705" i="29"/>
  <c r="AA704" i="29"/>
  <c r="R704" i="29"/>
  <c r="X703" i="29"/>
  <c r="V700" i="29"/>
  <c r="U693" i="29"/>
  <c r="X691" i="29"/>
  <c r="V688" i="29"/>
  <c r="U685" i="29"/>
  <c r="AA684" i="29"/>
  <c r="R684" i="29"/>
  <c r="X683" i="29"/>
  <c r="V680" i="29"/>
  <c r="U671" i="29"/>
  <c r="AA670" i="29"/>
  <c r="R670" i="29"/>
  <c r="X669" i="29"/>
  <c r="V666" i="29"/>
  <c r="AB665" i="29"/>
  <c r="S665" i="29"/>
  <c r="U663" i="29"/>
  <c r="AA662" i="29"/>
  <c r="R662" i="29"/>
  <c r="X661" i="29"/>
  <c r="Z659" i="29"/>
  <c r="V658" i="29"/>
  <c r="AB657" i="29"/>
  <c r="S657" i="29"/>
  <c r="AA650" i="29"/>
  <c r="X649" i="29"/>
  <c r="Z647" i="29"/>
  <c r="Q647" i="29"/>
  <c r="V646" i="29"/>
  <c r="AB645" i="29"/>
  <c r="S645" i="29"/>
  <c r="U643" i="29"/>
  <c r="AA642" i="29"/>
  <c r="X641" i="29"/>
  <c r="Z639" i="29"/>
  <c r="Q639" i="29"/>
  <c r="V638" i="29"/>
  <c r="AB637" i="29"/>
  <c r="S637" i="29"/>
  <c r="U629" i="29"/>
  <c r="R628" i="29"/>
  <c r="X627" i="29"/>
  <c r="Z625" i="29"/>
  <c r="Q625" i="29"/>
  <c r="V624" i="29"/>
  <c r="AB623" i="29"/>
  <c r="S623" i="29"/>
  <c r="U621" i="29"/>
  <c r="AA620" i="29"/>
  <c r="R620" i="29"/>
  <c r="X619" i="29"/>
  <c r="V616" i="29"/>
  <c r="R610" i="29"/>
  <c r="AA610" i="29"/>
  <c r="S610" i="29"/>
  <c r="AB610" i="29"/>
  <c r="T610" i="29"/>
  <c r="AC610" i="29"/>
  <c r="U610" i="29"/>
  <c r="V610" i="29"/>
  <c r="X610" i="29"/>
  <c r="Q610" i="29"/>
  <c r="Z610" i="29"/>
  <c r="R568" i="29"/>
  <c r="AA568" i="29"/>
  <c r="S568" i="29"/>
  <c r="AB568" i="29"/>
  <c r="T568" i="29"/>
  <c r="AC568" i="29"/>
  <c r="U568" i="29"/>
  <c r="V568" i="29"/>
  <c r="X568" i="29"/>
  <c r="Q568" i="29"/>
  <c r="Z568" i="29"/>
  <c r="T511" i="29"/>
  <c r="AC511" i="29"/>
  <c r="X511" i="29"/>
  <c r="R511" i="29"/>
  <c r="S511" i="29"/>
  <c r="U511" i="29"/>
  <c r="V511" i="29"/>
  <c r="Y511" i="29"/>
  <c r="Z511" i="29"/>
  <c r="Q511" i="29"/>
  <c r="AB511" i="29"/>
  <c r="Q410" i="29"/>
  <c r="Z410" i="29"/>
  <c r="S410" i="29"/>
  <c r="AB410" i="29"/>
  <c r="T410" i="29"/>
  <c r="AC410" i="29"/>
  <c r="V410" i="29"/>
  <c r="U410" i="29"/>
  <c r="X410" i="29"/>
  <c r="Y410" i="29"/>
  <c r="AA410" i="29"/>
  <c r="R410" i="29"/>
  <c r="Q365" i="29"/>
  <c r="Z365" i="29"/>
  <c r="T365" i="29"/>
  <c r="AC365" i="29"/>
  <c r="R365" i="29"/>
  <c r="S365" i="29"/>
  <c r="U365" i="29"/>
  <c r="V365" i="29"/>
  <c r="Y365" i="29"/>
  <c r="AA365" i="29"/>
  <c r="AB365" i="29"/>
  <c r="X365" i="29"/>
  <c r="Z880" i="29"/>
  <c r="Z872" i="29"/>
  <c r="Z860" i="29"/>
  <c r="U856" i="29"/>
  <c r="Z852" i="29"/>
  <c r="U848" i="29"/>
  <c r="Z838" i="29"/>
  <c r="U834" i="29"/>
  <c r="Z830" i="29"/>
  <c r="U826" i="29"/>
  <c r="Z818" i="29"/>
  <c r="U814" i="29"/>
  <c r="Z810" i="29"/>
  <c r="U806" i="29"/>
  <c r="Z796" i="29"/>
  <c r="U792" i="29"/>
  <c r="Z788" i="29"/>
  <c r="U784" i="29"/>
  <c r="Z776" i="29"/>
  <c r="U772" i="29"/>
  <c r="Z768" i="29"/>
  <c r="U764" i="29"/>
  <c r="AC755" i="29"/>
  <c r="T755" i="29"/>
  <c r="Z754" i="29"/>
  <c r="U750" i="29"/>
  <c r="AC747" i="29"/>
  <c r="T747" i="29"/>
  <c r="Z746" i="29"/>
  <c r="U742" i="29"/>
  <c r="AC735" i="29"/>
  <c r="T735" i="29"/>
  <c r="Z734" i="29"/>
  <c r="V733" i="29"/>
  <c r="U730" i="29"/>
  <c r="X728" i="29"/>
  <c r="AC727" i="29"/>
  <c r="T727" i="29"/>
  <c r="Z726" i="29"/>
  <c r="V725" i="29"/>
  <c r="U722" i="29"/>
  <c r="X714" i="29"/>
  <c r="AC713" i="29"/>
  <c r="T713" i="29"/>
  <c r="Z712" i="29"/>
  <c r="V711" i="29"/>
  <c r="U708" i="29"/>
  <c r="X706" i="29"/>
  <c r="AC705" i="29"/>
  <c r="T705" i="29"/>
  <c r="Z704" i="29"/>
  <c r="V703" i="29"/>
  <c r="U700" i="29"/>
  <c r="X694" i="29"/>
  <c r="AC693" i="29"/>
  <c r="T693" i="29"/>
  <c r="Z692" i="29"/>
  <c r="V691" i="29"/>
  <c r="U688" i="29"/>
  <c r="X686" i="29"/>
  <c r="AC685" i="29"/>
  <c r="T685" i="29"/>
  <c r="Z684" i="29"/>
  <c r="V683" i="29"/>
  <c r="U680" i="29"/>
  <c r="AC671" i="29"/>
  <c r="T671" i="29"/>
  <c r="Z670" i="29"/>
  <c r="V669" i="29"/>
  <c r="U666" i="29"/>
  <c r="AA665" i="29"/>
  <c r="R665" i="29"/>
  <c r="X664" i="29"/>
  <c r="AC663" i="29"/>
  <c r="T663" i="29"/>
  <c r="Z662" i="29"/>
  <c r="V661" i="29"/>
  <c r="U658" i="29"/>
  <c r="AA657" i="29"/>
  <c r="R657" i="29"/>
  <c r="V649" i="29"/>
  <c r="U646" i="29"/>
  <c r="AA645" i="29"/>
  <c r="R645" i="29"/>
  <c r="V641" i="29"/>
  <c r="U638" i="29"/>
  <c r="AA637" i="29"/>
  <c r="R637" i="29"/>
  <c r="X630" i="29"/>
  <c r="AC629" i="29"/>
  <c r="T629" i="29"/>
  <c r="Z628" i="29"/>
  <c r="V627" i="29"/>
  <c r="U624" i="29"/>
  <c r="AA623" i="29"/>
  <c r="R623" i="29"/>
  <c r="X622" i="29"/>
  <c r="T621" i="29"/>
  <c r="Z620" i="29"/>
  <c r="V619" i="29"/>
  <c r="U616" i="29"/>
  <c r="Q440" i="29"/>
  <c r="Z440" i="29"/>
  <c r="S440" i="29"/>
  <c r="AB440" i="29"/>
  <c r="T440" i="29"/>
  <c r="AC440" i="29"/>
  <c r="V440" i="29"/>
  <c r="U440" i="29"/>
  <c r="X440" i="29"/>
  <c r="Y440" i="29"/>
  <c r="AA440" i="29"/>
  <c r="R440" i="29"/>
  <c r="T198" i="29"/>
  <c r="AC198" i="29"/>
  <c r="V198" i="29"/>
  <c r="X198" i="29"/>
  <c r="Q198" i="29"/>
  <c r="Z198" i="29"/>
  <c r="Y198" i="29"/>
  <c r="AA198" i="29"/>
  <c r="AB198" i="29"/>
  <c r="R198" i="29"/>
  <c r="S198" i="29"/>
  <c r="U198" i="29"/>
  <c r="R166" i="29"/>
  <c r="AA166" i="29"/>
  <c r="T166" i="29"/>
  <c r="AC166" i="29"/>
  <c r="U166" i="29"/>
  <c r="X166" i="29"/>
  <c r="Q166" i="29"/>
  <c r="S166" i="29"/>
  <c r="V166" i="29"/>
  <c r="Y166" i="29"/>
  <c r="AB166" i="29"/>
  <c r="Z166" i="29"/>
  <c r="AC856" i="29"/>
  <c r="AC848" i="29"/>
  <c r="AC834" i="29"/>
  <c r="AC826" i="29"/>
  <c r="AC814" i="29"/>
  <c r="AC806" i="29"/>
  <c r="AC792" i="29"/>
  <c r="AC784" i="29"/>
  <c r="AC772" i="29"/>
  <c r="AC764" i="29"/>
  <c r="AB755" i="29"/>
  <c r="AC750" i="29"/>
  <c r="AB747" i="29"/>
  <c r="AC742" i="29"/>
  <c r="AB735" i="29"/>
  <c r="AC730" i="29"/>
  <c r="AB727" i="29"/>
  <c r="AC722" i="29"/>
  <c r="AB713" i="29"/>
  <c r="AC708" i="29"/>
  <c r="AB705" i="29"/>
  <c r="AC700" i="29"/>
  <c r="AB693" i="29"/>
  <c r="AC688" i="29"/>
  <c r="AB685" i="29"/>
  <c r="AC680" i="29"/>
  <c r="AB671" i="29"/>
  <c r="AC666" i="29"/>
  <c r="Z665" i="29"/>
  <c r="AB663" i="29"/>
  <c r="AC658" i="29"/>
  <c r="Z657" i="29"/>
  <c r="AC646" i="29"/>
  <c r="Z645" i="29"/>
  <c r="AB643" i="29"/>
  <c r="AC638" i="29"/>
  <c r="Z637" i="29"/>
  <c r="AB629" i="29"/>
  <c r="AC624" i="29"/>
  <c r="Z623" i="29"/>
  <c r="AC616" i="29"/>
  <c r="R588" i="29"/>
  <c r="AA588" i="29"/>
  <c r="S588" i="29"/>
  <c r="AB588" i="29"/>
  <c r="T588" i="29"/>
  <c r="AC588" i="29"/>
  <c r="U588" i="29"/>
  <c r="V588" i="29"/>
  <c r="X588" i="29"/>
  <c r="Q588" i="29"/>
  <c r="Z588" i="29"/>
  <c r="V537" i="29"/>
  <c r="Q537" i="29"/>
  <c r="Z537" i="29"/>
  <c r="S537" i="29"/>
  <c r="T537" i="29"/>
  <c r="U537" i="29"/>
  <c r="X537" i="29"/>
  <c r="Y537" i="29"/>
  <c r="AA537" i="29"/>
  <c r="R537" i="29"/>
  <c r="AC537" i="29"/>
  <c r="AB495" i="29"/>
  <c r="R121" i="29"/>
  <c r="AA121" i="29"/>
  <c r="S121" i="29"/>
  <c r="AB121" i="29"/>
  <c r="T121" i="29"/>
  <c r="AC121" i="29"/>
  <c r="U121" i="29"/>
  <c r="X121" i="29"/>
  <c r="Z121" i="29"/>
  <c r="Q121" i="29"/>
  <c r="V121" i="29"/>
  <c r="Y121" i="29"/>
  <c r="V609" i="29"/>
  <c r="AB608" i="29"/>
  <c r="S608" i="29"/>
  <c r="U606" i="29"/>
  <c r="AA605" i="29"/>
  <c r="R605" i="29"/>
  <c r="AC603" i="29"/>
  <c r="T603" i="29"/>
  <c r="V601" i="29"/>
  <c r="S600" i="29"/>
  <c r="U598" i="29"/>
  <c r="AA597" i="29"/>
  <c r="R597" i="29"/>
  <c r="X596" i="29"/>
  <c r="AC595" i="29"/>
  <c r="T595" i="29"/>
  <c r="V587" i="29"/>
  <c r="V579" i="29"/>
  <c r="S578" i="29"/>
  <c r="U576" i="29"/>
  <c r="AA575" i="29"/>
  <c r="R575" i="29"/>
  <c r="AC573" i="29"/>
  <c r="T573" i="29"/>
  <c r="V567" i="29"/>
  <c r="AB566" i="29"/>
  <c r="S566" i="29"/>
  <c r="U564" i="29"/>
  <c r="R563" i="29"/>
  <c r="AC561" i="29"/>
  <c r="T561" i="29"/>
  <c r="V559" i="29"/>
  <c r="AB558" i="29"/>
  <c r="S558" i="29"/>
  <c r="U556" i="29"/>
  <c r="X554" i="29"/>
  <c r="AC553" i="29"/>
  <c r="T553" i="29"/>
  <c r="U545" i="29"/>
  <c r="T543" i="29"/>
  <c r="Y539" i="29"/>
  <c r="T536" i="29"/>
  <c r="X533" i="29"/>
  <c r="Y525" i="29"/>
  <c r="S524" i="29"/>
  <c r="AB524" i="29"/>
  <c r="V524" i="29"/>
  <c r="Y519" i="29"/>
  <c r="AA518" i="29"/>
  <c r="T516" i="29"/>
  <c r="X513" i="29"/>
  <c r="Z512" i="29"/>
  <c r="Y503" i="29"/>
  <c r="S502" i="29"/>
  <c r="AB502" i="29"/>
  <c r="V502" i="29"/>
  <c r="Y497" i="29"/>
  <c r="AA496" i="29"/>
  <c r="T494" i="29"/>
  <c r="X491" i="29"/>
  <c r="Z490" i="29"/>
  <c r="Y483" i="29"/>
  <c r="S482" i="29"/>
  <c r="AB482" i="29"/>
  <c r="V482" i="29"/>
  <c r="R479" i="29"/>
  <c r="AA479" i="29"/>
  <c r="S479" i="29"/>
  <c r="AB479" i="29"/>
  <c r="U479" i="29"/>
  <c r="S477" i="29"/>
  <c r="Z469" i="29"/>
  <c r="X462" i="29"/>
  <c r="Y461" i="29"/>
  <c r="Y460" i="29"/>
  <c r="Y457" i="29"/>
  <c r="AB455" i="29"/>
  <c r="Y454" i="29"/>
  <c r="Y442" i="29"/>
  <c r="X434" i="29"/>
  <c r="Q434" i="29"/>
  <c r="Z434" i="29"/>
  <c r="R434" i="29"/>
  <c r="AA434" i="29"/>
  <c r="T434" i="29"/>
  <c r="AC434" i="29"/>
  <c r="AA432" i="29"/>
  <c r="AB427" i="29"/>
  <c r="X420" i="29"/>
  <c r="Q420" i="29"/>
  <c r="Z420" i="29"/>
  <c r="R420" i="29"/>
  <c r="AA420" i="29"/>
  <c r="T420" i="29"/>
  <c r="AC420" i="29"/>
  <c r="AA418" i="29"/>
  <c r="AB413" i="29"/>
  <c r="Y412" i="29"/>
  <c r="AB400" i="29"/>
  <c r="V352" i="29"/>
  <c r="Q352" i="29"/>
  <c r="Z352" i="29"/>
  <c r="R352" i="29"/>
  <c r="AC352" i="29"/>
  <c r="S352" i="29"/>
  <c r="T352" i="29"/>
  <c r="U352" i="29"/>
  <c r="Y352" i="29"/>
  <c r="AA352" i="29"/>
  <c r="S321" i="29"/>
  <c r="AB321" i="29"/>
  <c r="V321" i="29"/>
  <c r="Q321" i="29"/>
  <c r="AC321" i="29"/>
  <c r="R321" i="29"/>
  <c r="T321" i="29"/>
  <c r="U321" i="29"/>
  <c r="Y321" i="29"/>
  <c r="Z321" i="29"/>
  <c r="S287" i="29"/>
  <c r="AB287" i="29"/>
  <c r="V287" i="29"/>
  <c r="Q287" i="29"/>
  <c r="AC287" i="29"/>
  <c r="R287" i="29"/>
  <c r="T287" i="29"/>
  <c r="U287" i="29"/>
  <c r="Y287" i="29"/>
  <c r="Z287" i="29"/>
  <c r="Q281" i="29"/>
  <c r="Z281" i="29"/>
  <c r="T281" i="29"/>
  <c r="AC281" i="29"/>
  <c r="R281" i="29"/>
  <c r="S281" i="29"/>
  <c r="U281" i="29"/>
  <c r="V281" i="29"/>
  <c r="Y281" i="29"/>
  <c r="AA281" i="29"/>
  <c r="T240" i="29"/>
  <c r="AC240" i="29"/>
  <c r="V240" i="29"/>
  <c r="X240" i="29"/>
  <c r="Q240" i="29"/>
  <c r="Z240" i="29"/>
  <c r="Y240" i="29"/>
  <c r="AA240" i="29"/>
  <c r="AB240" i="29"/>
  <c r="R240" i="29"/>
  <c r="S240" i="29"/>
  <c r="T136" i="29"/>
  <c r="AC136" i="29"/>
  <c r="V136" i="29"/>
  <c r="X136" i="29"/>
  <c r="Q136" i="29"/>
  <c r="Z136" i="29"/>
  <c r="Y136" i="29"/>
  <c r="AA136" i="29"/>
  <c r="AB136" i="29"/>
  <c r="R136" i="29"/>
  <c r="S136" i="29"/>
  <c r="Q126" i="29"/>
  <c r="Z126" i="29"/>
  <c r="R126" i="29"/>
  <c r="AA126" i="29"/>
  <c r="S126" i="29"/>
  <c r="AB126" i="29"/>
  <c r="T126" i="29"/>
  <c r="AC126" i="29"/>
  <c r="V126" i="29"/>
  <c r="U126" i="29"/>
  <c r="X126" i="29"/>
  <c r="Y126" i="29"/>
  <c r="Q106" i="29"/>
  <c r="Z106" i="29"/>
  <c r="R106" i="29"/>
  <c r="AA106" i="29"/>
  <c r="S106" i="29"/>
  <c r="AB106" i="29"/>
  <c r="T106" i="29"/>
  <c r="AC106" i="29"/>
  <c r="V106" i="29"/>
  <c r="U106" i="29"/>
  <c r="X106" i="29"/>
  <c r="Y106" i="29"/>
  <c r="Q608" i="29"/>
  <c r="U604" i="29"/>
  <c r="AA603" i="29"/>
  <c r="R603" i="29"/>
  <c r="AC601" i="29"/>
  <c r="T601" i="29"/>
  <c r="Z600" i="29"/>
  <c r="Q600" i="29"/>
  <c r="U596" i="29"/>
  <c r="R595" i="29"/>
  <c r="V585" i="29"/>
  <c r="R581" i="29"/>
  <c r="T579" i="29"/>
  <c r="Q578" i="29"/>
  <c r="AC567" i="29"/>
  <c r="T567" i="29"/>
  <c r="Q566" i="29"/>
  <c r="AB564" i="29"/>
  <c r="S564" i="29"/>
  <c r="U562" i="29"/>
  <c r="AA561" i="29"/>
  <c r="R561" i="29"/>
  <c r="T559" i="29"/>
  <c r="Z558" i="29"/>
  <c r="Q558" i="29"/>
  <c r="V557" i="29"/>
  <c r="AB556" i="29"/>
  <c r="S556" i="29"/>
  <c r="U554" i="29"/>
  <c r="AA553" i="29"/>
  <c r="R553" i="29"/>
  <c r="AC545" i="29"/>
  <c r="AA543" i="29"/>
  <c r="R541" i="29"/>
  <c r="AA541" i="29"/>
  <c r="U541" i="29"/>
  <c r="U539" i="29"/>
  <c r="AC536" i="29"/>
  <c r="T533" i="29"/>
  <c r="U525" i="29"/>
  <c r="R521" i="29"/>
  <c r="AA521" i="29"/>
  <c r="U521" i="29"/>
  <c r="U519" i="29"/>
  <c r="AC516" i="29"/>
  <c r="T513" i="29"/>
  <c r="U503" i="29"/>
  <c r="R499" i="29"/>
  <c r="AA499" i="29"/>
  <c r="U499" i="29"/>
  <c r="U497" i="29"/>
  <c r="AC494" i="29"/>
  <c r="T491" i="29"/>
  <c r="U483" i="29"/>
  <c r="Q476" i="29"/>
  <c r="Z476" i="29"/>
  <c r="R476" i="29"/>
  <c r="AA476" i="29"/>
  <c r="T476" i="29"/>
  <c r="AC476" i="29"/>
  <c r="V469" i="29"/>
  <c r="T461" i="29"/>
  <c r="U460" i="29"/>
  <c r="Y455" i="29"/>
  <c r="R447" i="29"/>
  <c r="AA447" i="29"/>
  <c r="T447" i="29"/>
  <c r="AC447" i="29"/>
  <c r="U447" i="29"/>
  <c r="X447" i="29"/>
  <c r="R435" i="29"/>
  <c r="AA435" i="29"/>
  <c r="T435" i="29"/>
  <c r="AC435" i="29"/>
  <c r="U435" i="29"/>
  <c r="X435" i="29"/>
  <c r="AA433" i="29"/>
  <c r="X432" i="29"/>
  <c r="Y427" i="29"/>
  <c r="AA419" i="29"/>
  <c r="Y413" i="29"/>
  <c r="Q398" i="29"/>
  <c r="Z398" i="29"/>
  <c r="S398" i="29"/>
  <c r="AB398" i="29"/>
  <c r="T398" i="29"/>
  <c r="AC398" i="29"/>
  <c r="V398" i="29"/>
  <c r="X392" i="29"/>
  <c r="Q392" i="29"/>
  <c r="Z392" i="29"/>
  <c r="R392" i="29"/>
  <c r="AA392" i="29"/>
  <c r="T392" i="29"/>
  <c r="AC392" i="29"/>
  <c r="S371" i="29"/>
  <c r="AB371" i="29"/>
  <c r="V371" i="29"/>
  <c r="Q371" i="29"/>
  <c r="AC371" i="29"/>
  <c r="R371" i="29"/>
  <c r="T371" i="29"/>
  <c r="U371" i="29"/>
  <c r="Y371" i="29"/>
  <c r="Z371" i="29"/>
  <c r="T324" i="29"/>
  <c r="AC324" i="29"/>
  <c r="X324" i="29"/>
  <c r="U324" i="29"/>
  <c r="V324" i="29"/>
  <c r="Y324" i="29"/>
  <c r="Z324" i="29"/>
  <c r="Q324" i="29"/>
  <c r="AB324" i="29"/>
  <c r="R324" i="29"/>
  <c r="V302" i="29"/>
  <c r="Q302" i="29"/>
  <c r="Z302" i="29"/>
  <c r="R302" i="29"/>
  <c r="AC302" i="29"/>
  <c r="S302" i="29"/>
  <c r="T302" i="29"/>
  <c r="U302" i="29"/>
  <c r="Y302" i="29"/>
  <c r="AA302" i="29"/>
  <c r="T290" i="29"/>
  <c r="AC290" i="29"/>
  <c r="X290" i="29"/>
  <c r="U290" i="29"/>
  <c r="V290" i="29"/>
  <c r="Y290" i="29"/>
  <c r="Z290" i="29"/>
  <c r="Q290" i="29"/>
  <c r="AB290" i="29"/>
  <c r="R290" i="29"/>
  <c r="AB284" i="29"/>
  <c r="Q247" i="29"/>
  <c r="Z247" i="29"/>
  <c r="S247" i="29"/>
  <c r="AB247" i="29"/>
  <c r="T247" i="29"/>
  <c r="AC247" i="29"/>
  <c r="V247" i="29"/>
  <c r="Y247" i="29"/>
  <c r="AA247" i="29"/>
  <c r="R247" i="29"/>
  <c r="U247" i="29"/>
  <c r="Q205" i="29"/>
  <c r="Z205" i="29"/>
  <c r="S205" i="29"/>
  <c r="AB205" i="29"/>
  <c r="T205" i="29"/>
  <c r="AC205" i="29"/>
  <c r="V205" i="29"/>
  <c r="Y205" i="29"/>
  <c r="AA205" i="29"/>
  <c r="R205" i="29"/>
  <c r="U205" i="29"/>
  <c r="U607" i="29"/>
  <c r="AA606" i="29"/>
  <c r="R606" i="29"/>
  <c r="X605" i="29"/>
  <c r="T604" i="29"/>
  <c r="Z603" i="29"/>
  <c r="Q603" i="29"/>
  <c r="AB601" i="29"/>
  <c r="S601" i="29"/>
  <c r="U599" i="29"/>
  <c r="AA598" i="29"/>
  <c r="R598" i="29"/>
  <c r="X597" i="29"/>
  <c r="AC596" i="29"/>
  <c r="T596" i="29"/>
  <c r="Z595" i="29"/>
  <c r="Q595" i="29"/>
  <c r="S587" i="29"/>
  <c r="U585" i="29"/>
  <c r="AA584" i="29"/>
  <c r="R584" i="29"/>
  <c r="X583" i="29"/>
  <c r="AC582" i="29"/>
  <c r="T582" i="29"/>
  <c r="Z581" i="29"/>
  <c r="Q581" i="29"/>
  <c r="AB579" i="29"/>
  <c r="S579" i="29"/>
  <c r="U577" i="29"/>
  <c r="AA576" i="29"/>
  <c r="R576" i="29"/>
  <c r="X575" i="29"/>
  <c r="Z573" i="29"/>
  <c r="Q573" i="29"/>
  <c r="AB567" i="29"/>
  <c r="S567" i="29"/>
  <c r="U565" i="29"/>
  <c r="AA564" i="29"/>
  <c r="R564" i="29"/>
  <c r="T562" i="29"/>
  <c r="Z561" i="29"/>
  <c r="Q561" i="29"/>
  <c r="S543" i="29"/>
  <c r="AB543" i="29"/>
  <c r="S536" i="29"/>
  <c r="AB536" i="29"/>
  <c r="V536" i="29"/>
  <c r="S516" i="29"/>
  <c r="AB516" i="29"/>
  <c r="V516" i="29"/>
  <c r="S513" i="29"/>
  <c r="T503" i="29"/>
  <c r="S497" i="29"/>
  <c r="S494" i="29"/>
  <c r="AB494" i="29"/>
  <c r="V494" i="29"/>
  <c r="S491" i="29"/>
  <c r="T483" i="29"/>
  <c r="T477" i="29"/>
  <c r="AC477" i="29"/>
  <c r="U477" i="29"/>
  <c r="X477" i="29"/>
  <c r="V475" i="29"/>
  <c r="X475" i="29"/>
  <c r="Q475" i="29"/>
  <c r="Z475" i="29"/>
  <c r="S474" i="29"/>
  <c r="AB474" i="29"/>
  <c r="T474" i="29"/>
  <c r="AC474" i="29"/>
  <c r="V474" i="29"/>
  <c r="R471" i="29"/>
  <c r="AA471" i="29"/>
  <c r="S471" i="29"/>
  <c r="AB471" i="29"/>
  <c r="U471" i="29"/>
  <c r="S469" i="29"/>
  <c r="S461" i="29"/>
  <c r="R460" i="29"/>
  <c r="T457" i="29"/>
  <c r="V455" i="29"/>
  <c r="T453" i="29"/>
  <c r="AC453" i="29"/>
  <c r="V453" i="29"/>
  <c r="X453" i="29"/>
  <c r="Q453" i="29"/>
  <c r="Z453" i="29"/>
  <c r="T441" i="29"/>
  <c r="AC441" i="29"/>
  <c r="V441" i="29"/>
  <c r="X441" i="29"/>
  <c r="Q441" i="29"/>
  <c r="Z441" i="29"/>
  <c r="AB434" i="29"/>
  <c r="Y433" i="29"/>
  <c r="U432" i="29"/>
  <c r="V427" i="29"/>
  <c r="AB420" i="29"/>
  <c r="Y419" i="29"/>
  <c r="U418" i="29"/>
  <c r="V413" i="29"/>
  <c r="T411" i="29"/>
  <c r="AC411" i="29"/>
  <c r="V411" i="29"/>
  <c r="X411" i="29"/>
  <c r="Q411" i="29"/>
  <c r="Z411" i="29"/>
  <c r="R405" i="29"/>
  <c r="AA405" i="29"/>
  <c r="T405" i="29"/>
  <c r="AC405" i="29"/>
  <c r="U405" i="29"/>
  <c r="X405" i="29"/>
  <c r="U400" i="29"/>
  <c r="Y390" i="29"/>
  <c r="AA374" i="29"/>
  <c r="S267" i="29"/>
  <c r="AB267" i="29"/>
  <c r="U267" i="29"/>
  <c r="V267" i="29"/>
  <c r="Q267" i="29"/>
  <c r="R267" i="29"/>
  <c r="T267" i="29"/>
  <c r="X267" i="29"/>
  <c r="Z267" i="29"/>
  <c r="AA267" i="29"/>
  <c r="R230" i="29"/>
  <c r="AA230" i="29"/>
  <c r="T230" i="29"/>
  <c r="AC230" i="29"/>
  <c r="U230" i="29"/>
  <c r="X230" i="29"/>
  <c r="Q230" i="29"/>
  <c r="S230" i="29"/>
  <c r="V230" i="29"/>
  <c r="Y230" i="29"/>
  <c r="AB230" i="29"/>
  <c r="T156" i="29"/>
  <c r="AC156" i="29"/>
  <c r="V156" i="29"/>
  <c r="X156" i="29"/>
  <c r="Q156" i="29"/>
  <c r="Z156" i="29"/>
  <c r="Y156" i="29"/>
  <c r="AA156" i="29"/>
  <c r="AB156" i="29"/>
  <c r="R156" i="29"/>
  <c r="S156" i="29"/>
  <c r="AA609" i="29"/>
  <c r="R609" i="29"/>
  <c r="X608" i="29"/>
  <c r="T607" i="29"/>
  <c r="Z606" i="29"/>
  <c r="Q606" i="29"/>
  <c r="V605" i="29"/>
  <c r="AB596" i="29"/>
  <c r="S596" i="29"/>
  <c r="R587" i="29"/>
  <c r="T585" i="29"/>
  <c r="V583" i="29"/>
  <c r="AA579" i="29"/>
  <c r="R579" i="29"/>
  <c r="X578" i="29"/>
  <c r="AA567" i="29"/>
  <c r="R567" i="29"/>
  <c r="Z564" i="29"/>
  <c r="Q564" i="29"/>
  <c r="R559" i="29"/>
  <c r="X558" i="29"/>
  <c r="AC557" i="29"/>
  <c r="T557" i="29"/>
  <c r="Z556" i="29"/>
  <c r="Q556" i="29"/>
  <c r="Q545" i="29"/>
  <c r="Z545" i="29"/>
  <c r="T544" i="29"/>
  <c r="Y543" i="29"/>
  <c r="Y541" i="29"/>
  <c r="X540" i="29"/>
  <c r="R540" i="29"/>
  <c r="AA540" i="29"/>
  <c r="R539" i="29"/>
  <c r="Z536" i="29"/>
  <c r="AC533" i="29"/>
  <c r="Q526" i="29"/>
  <c r="Z526" i="29"/>
  <c r="T526" i="29"/>
  <c r="AC526" i="29"/>
  <c r="S525" i="29"/>
  <c r="U524" i="29"/>
  <c r="Y521" i="29"/>
  <c r="X520" i="29"/>
  <c r="R520" i="29"/>
  <c r="AA520" i="29"/>
  <c r="R519" i="29"/>
  <c r="Z516" i="29"/>
  <c r="AC513" i="29"/>
  <c r="Q504" i="29"/>
  <c r="Z504" i="29"/>
  <c r="T504" i="29"/>
  <c r="AC504" i="29"/>
  <c r="S503" i="29"/>
  <c r="U502" i="29"/>
  <c r="Y499" i="29"/>
  <c r="X498" i="29"/>
  <c r="R498" i="29"/>
  <c r="AA498" i="29"/>
  <c r="R497" i="29"/>
  <c r="Z494" i="29"/>
  <c r="AC491" i="29"/>
  <c r="Q484" i="29"/>
  <c r="Z484" i="29"/>
  <c r="T484" i="29"/>
  <c r="AC484" i="29"/>
  <c r="S483" i="29"/>
  <c r="AA477" i="29"/>
  <c r="AB476" i="29"/>
  <c r="AB475" i="29"/>
  <c r="AA474" i="29"/>
  <c r="AC471" i="29"/>
  <c r="R469" i="29"/>
  <c r="Q462" i="29"/>
  <c r="Z462" i="29"/>
  <c r="R462" i="29"/>
  <c r="AA462" i="29"/>
  <c r="T462" i="29"/>
  <c r="AC462" i="29"/>
  <c r="S455" i="29"/>
  <c r="X454" i="29"/>
  <c r="Q454" i="29"/>
  <c r="Z454" i="29"/>
  <c r="R454" i="29"/>
  <c r="AA454" i="29"/>
  <c r="T454" i="29"/>
  <c r="AC454" i="29"/>
  <c r="AB447" i="29"/>
  <c r="X442" i="29"/>
  <c r="Q442" i="29"/>
  <c r="Z442" i="29"/>
  <c r="R442" i="29"/>
  <c r="AA442" i="29"/>
  <c r="T442" i="29"/>
  <c r="AC442" i="29"/>
  <c r="AB435" i="29"/>
  <c r="U433" i="29"/>
  <c r="S427" i="29"/>
  <c r="U419" i="29"/>
  <c r="S413" i="29"/>
  <c r="X412" i="29"/>
  <c r="Q412" i="29"/>
  <c r="Z412" i="29"/>
  <c r="R412" i="29"/>
  <c r="AA412" i="29"/>
  <c r="T412" i="29"/>
  <c r="AC412" i="29"/>
  <c r="T399" i="29"/>
  <c r="AC399" i="29"/>
  <c r="V399" i="29"/>
  <c r="X399" i="29"/>
  <c r="Q399" i="29"/>
  <c r="Z399" i="29"/>
  <c r="R393" i="29"/>
  <c r="AA393" i="29"/>
  <c r="T393" i="29"/>
  <c r="AC393" i="29"/>
  <c r="U393" i="29"/>
  <c r="X393" i="29"/>
  <c r="AB368" i="29"/>
  <c r="AB334" i="29"/>
  <c r="R284" i="29"/>
  <c r="AA284" i="29"/>
  <c r="U284" i="29"/>
  <c r="V284" i="29"/>
  <c r="X284" i="29"/>
  <c r="Y284" i="29"/>
  <c r="Z284" i="29"/>
  <c r="Q284" i="29"/>
  <c r="AC284" i="29"/>
  <c r="S284" i="29"/>
  <c r="AB271" i="29"/>
  <c r="T220" i="29"/>
  <c r="AC220" i="29"/>
  <c r="V220" i="29"/>
  <c r="X220" i="29"/>
  <c r="Q220" i="29"/>
  <c r="Z220" i="29"/>
  <c r="Y220" i="29"/>
  <c r="AA220" i="29"/>
  <c r="AB220" i="29"/>
  <c r="R220" i="29"/>
  <c r="S220" i="29"/>
  <c r="R188" i="29"/>
  <c r="AA188" i="29"/>
  <c r="T188" i="29"/>
  <c r="AC188" i="29"/>
  <c r="U188" i="29"/>
  <c r="X188" i="29"/>
  <c r="Q188" i="29"/>
  <c r="S188" i="29"/>
  <c r="V188" i="29"/>
  <c r="Y188" i="29"/>
  <c r="AB188" i="29"/>
  <c r="Q163" i="29"/>
  <c r="Z163" i="29"/>
  <c r="S163" i="29"/>
  <c r="AB163" i="29"/>
  <c r="T163" i="29"/>
  <c r="AC163" i="29"/>
  <c r="V163" i="29"/>
  <c r="Y163" i="29"/>
  <c r="AA163" i="29"/>
  <c r="R163" i="29"/>
  <c r="U163" i="29"/>
  <c r="R93" i="29"/>
  <c r="AA93" i="29"/>
  <c r="S93" i="29"/>
  <c r="AB93" i="29"/>
  <c r="T93" i="29"/>
  <c r="AC93" i="29"/>
  <c r="U93" i="29"/>
  <c r="X93" i="29"/>
  <c r="V93" i="29"/>
  <c r="Z93" i="29"/>
  <c r="Q93" i="29"/>
  <c r="Y93" i="29"/>
  <c r="Z609" i="29"/>
  <c r="Q609" i="29"/>
  <c r="V608" i="29"/>
  <c r="U605" i="29"/>
  <c r="X603" i="29"/>
  <c r="Z601" i="29"/>
  <c r="Q601" i="29"/>
  <c r="U597" i="29"/>
  <c r="AA596" i="29"/>
  <c r="R596" i="29"/>
  <c r="X595" i="29"/>
  <c r="S585" i="29"/>
  <c r="U583" i="29"/>
  <c r="Q579" i="29"/>
  <c r="V578" i="29"/>
  <c r="S577" i="29"/>
  <c r="U575" i="29"/>
  <c r="Z567" i="29"/>
  <c r="Q567" i="29"/>
  <c r="U563" i="29"/>
  <c r="R562" i="29"/>
  <c r="X561" i="29"/>
  <c r="V558" i="29"/>
  <c r="AB557" i="29"/>
  <c r="S557" i="29"/>
  <c r="AA554" i="29"/>
  <c r="R554" i="29"/>
  <c r="X553" i="29"/>
  <c r="Y545" i="29"/>
  <c r="X543" i="29"/>
  <c r="AB539" i="29"/>
  <c r="Y536" i="29"/>
  <c r="R533" i="29"/>
  <c r="AA533" i="29"/>
  <c r="U533" i="29"/>
  <c r="AC525" i="29"/>
  <c r="X521" i="29"/>
  <c r="AB519" i="29"/>
  <c r="Y516" i="29"/>
  <c r="R513" i="29"/>
  <c r="AA513" i="29"/>
  <c r="U513" i="29"/>
  <c r="AC503" i="29"/>
  <c r="AB497" i="29"/>
  <c r="Y494" i="29"/>
  <c r="R491" i="29"/>
  <c r="AA491" i="29"/>
  <c r="U491" i="29"/>
  <c r="AC483" i="29"/>
  <c r="Z477" i="29"/>
  <c r="V461" i="29"/>
  <c r="X461" i="29"/>
  <c r="Q461" i="29"/>
  <c r="Z461" i="29"/>
  <c r="S460" i="29"/>
  <c r="AB460" i="29"/>
  <c r="T460" i="29"/>
  <c r="AC460" i="29"/>
  <c r="V460" i="29"/>
  <c r="R457" i="29"/>
  <c r="AA457" i="29"/>
  <c r="S457" i="29"/>
  <c r="AB457" i="29"/>
  <c r="U457" i="29"/>
  <c r="Z447" i="29"/>
  <c r="Z435" i="29"/>
  <c r="Q432" i="29"/>
  <c r="Z432" i="29"/>
  <c r="S432" i="29"/>
  <c r="AB432" i="29"/>
  <c r="T432" i="29"/>
  <c r="AC432" i="29"/>
  <c r="V432" i="29"/>
  <c r="Q418" i="29"/>
  <c r="Z418" i="29"/>
  <c r="S418" i="29"/>
  <c r="AB418" i="29"/>
  <c r="T418" i="29"/>
  <c r="AC418" i="29"/>
  <c r="V418" i="29"/>
  <c r="X400" i="29"/>
  <c r="Q400" i="29"/>
  <c r="Z400" i="29"/>
  <c r="R400" i="29"/>
  <c r="AA400" i="29"/>
  <c r="T400" i="29"/>
  <c r="AC400" i="29"/>
  <c r="AA398" i="29"/>
  <c r="AB392" i="29"/>
  <c r="T374" i="29"/>
  <c r="AC374" i="29"/>
  <c r="X374" i="29"/>
  <c r="U374" i="29"/>
  <c r="V374" i="29"/>
  <c r="Y374" i="29"/>
  <c r="Z374" i="29"/>
  <c r="Q374" i="29"/>
  <c r="AB374" i="29"/>
  <c r="R374" i="29"/>
  <c r="U608" i="29"/>
  <c r="AA607" i="29"/>
  <c r="R607" i="29"/>
  <c r="X606" i="29"/>
  <c r="AC605" i="29"/>
  <c r="T605" i="29"/>
  <c r="V603" i="29"/>
  <c r="U600" i="29"/>
  <c r="AC597" i="29"/>
  <c r="Z596" i="29"/>
  <c r="V595" i="29"/>
  <c r="R585" i="29"/>
  <c r="T583" i="29"/>
  <c r="V581" i="29"/>
  <c r="U578" i="29"/>
  <c r="AA577" i="29"/>
  <c r="R577" i="29"/>
  <c r="AC575" i="29"/>
  <c r="T575" i="29"/>
  <c r="U566" i="29"/>
  <c r="R565" i="29"/>
  <c r="X564" i="29"/>
  <c r="T563" i="29"/>
  <c r="V561" i="29"/>
  <c r="U558" i="29"/>
  <c r="AA557" i="29"/>
  <c r="R557" i="29"/>
  <c r="X556" i="29"/>
  <c r="Z554" i="29"/>
  <c r="V553" i="29"/>
  <c r="V543" i="29"/>
  <c r="T539" i="29"/>
  <c r="AC539" i="29"/>
  <c r="X539" i="29"/>
  <c r="X536" i="29"/>
  <c r="V525" i="29"/>
  <c r="Q525" i="29"/>
  <c r="Z525" i="29"/>
  <c r="T519" i="29"/>
  <c r="AC519" i="29"/>
  <c r="X519" i="29"/>
  <c r="X516" i="29"/>
  <c r="V503" i="29"/>
  <c r="Q503" i="29"/>
  <c r="Z503" i="29"/>
  <c r="T497" i="29"/>
  <c r="AC497" i="29"/>
  <c r="X497" i="29"/>
  <c r="X494" i="29"/>
  <c r="V483" i="29"/>
  <c r="Q483" i="29"/>
  <c r="Z483" i="29"/>
  <c r="Y477" i="29"/>
  <c r="T469" i="29"/>
  <c r="AC469" i="29"/>
  <c r="U469" i="29"/>
  <c r="X469" i="29"/>
  <c r="R455" i="29"/>
  <c r="AA455" i="29"/>
  <c r="T455" i="29"/>
  <c r="AC455" i="29"/>
  <c r="U455" i="29"/>
  <c r="X455" i="29"/>
  <c r="R427" i="29"/>
  <c r="AA427" i="29"/>
  <c r="T427" i="29"/>
  <c r="AC427" i="29"/>
  <c r="U427" i="29"/>
  <c r="X427" i="29"/>
  <c r="R413" i="29"/>
  <c r="AA413" i="29"/>
  <c r="T413" i="29"/>
  <c r="AC413" i="29"/>
  <c r="U413" i="29"/>
  <c r="X413" i="29"/>
  <c r="R368" i="29"/>
  <c r="AA368" i="29"/>
  <c r="U368" i="29"/>
  <c r="V368" i="29"/>
  <c r="X368" i="29"/>
  <c r="Y368" i="29"/>
  <c r="Z368" i="29"/>
  <c r="Q368" i="29"/>
  <c r="AC368" i="29"/>
  <c r="S368" i="29"/>
  <c r="R334" i="29"/>
  <c r="AA334" i="29"/>
  <c r="U334" i="29"/>
  <c r="V334" i="29"/>
  <c r="X334" i="29"/>
  <c r="Y334" i="29"/>
  <c r="Z334" i="29"/>
  <c r="Q334" i="29"/>
  <c r="AC334" i="29"/>
  <c r="S334" i="29"/>
  <c r="X271" i="29"/>
  <c r="R271" i="29"/>
  <c r="AA271" i="29"/>
  <c r="U271" i="29"/>
  <c r="V271" i="29"/>
  <c r="Y271" i="29"/>
  <c r="Z271" i="29"/>
  <c r="Q271" i="29"/>
  <c r="AC271" i="29"/>
  <c r="S271" i="29"/>
  <c r="Q227" i="29"/>
  <c r="Z227" i="29"/>
  <c r="S227" i="29"/>
  <c r="AB227" i="29"/>
  <c r="T227" i="29"/>
  <c r="AC227" i="29"/>
  <c r="V227" i="29"/>
  <c r="Y227" i="29"/>
  <c r="AA227" i="29"/>
  <c r="R227" i="29"/>
  <c r="U227" i="29"/>
  <c r="T178" i="29"/>
  <c r="AC178" i="29"/>
  <c r="V178" i="29"/>
  <c r="X178" i="29"/>
  <c r="Q178" i="29"/>
  <c r="Z178" i="29"/>
  <c r="Y178" i="29"/>
  <c r="AA178" i="29"/>
  <c r="AB178" i="29"/>
  <c r="R178" i="29"/>
  <c r="S178" i="29"/>
  <c r="R146" i="29"/>
  <c r="AA146" i="29"/>
  <c r="T146" i="29"/>
  <c r="AC146" i="29"/>
  <c r="U146" i="29"/>
  <c r="X146" i="29"/>
  <c r="Q146" i="29"/>
  <c r="S146" i="29"/>
  <c r="V146" i="29"/>
  <c r="Y146" i="29"/>
  <c r="AB146" i="29"/>
  <c r="AC608" i="29"/>
  <c r="Z607" i="29"/>
  <c r="AB605" i="29"/>
  <c r="Z577" i="29"/>
  <c r="AB575" i="29"/>
  <c r="AC566" i="29"/>
  <c r="Z565" i="29"/>
  <c r="AC558" i="29"/>
  <c r="Z557" i="29"/>
  <c r="V545" i="29"/>
  <c r="AA544" i="29"/>
  <c r="Q544" i="29"/>
  <c r="U543" i="29"/>
  <c r="T541" i="29"/>
  <c r="V540" i="29"/>
  <c r="Z539" i="29"/>
  <c r="Q538" i="29"/>
  <c r="Z538" i="29"/>
  <c r="T538" i="29"/>
  <c r="AC538" i="29"/>
  <c r="U536" i="29"/>
  <c r="Y533" i="29"/>
  <c r="X532" i="29"/>
  <c r="R532" i="29"/>
  <c r="AA532" i="29"/>
  <c r="X526" i="29"/>
  <c r="AA525" i="29"/>
  <c r="AC524" i="29"/>
  <c r="Q524" i="29"/>
  <c r="T521" i="29"/>
  <c r="Z519" i="29"/>
  <c r="Q518" i="29"/>
  <c r="Z518" i="29"/>
  <c r="T518" i="29"/>
  <c r="AC518" i="29"/>
  <c r="U516" i="29"/>
  <c r="Y513" i="29"/>
  <c r="X512" i="29"/>
  <c r="R512" i="29"/>
  <c r="AA512" i="29"/>
  <c r="AA503" i="29"/>
  <c r="Q502" i="29"/>
  <c r="T499" i="29"/>
  <c r="Z497" i="29"/>
  <c r="Q496" i="29"/>
  <c r="Z496" i="29"/>
  <c r="T496" i="29"/>
  <c r="AC496" i="29"/>
  <c r="U494" i="29"/>
  <c r="Y491" i="29"/>
  <c r="X490" i="29"/>
  <c r="R490" i="29"/>
  <c r="AA490" i="29"/>
  <c r="AA483" i="29"/>
  <c r="V477" i="29"/>
  <c r="V476" i="29"/>
  <c r="AA469" i="29"/>
  <c r="AA461" i="29"/>
  <c r="T433" i="29"/>
  <c r="AC433" i="29"/>
  <c r="V433" i="29"/>
  <c r="X433" i="29"/>
  <c r="Q433" i="29"/>
  <c r="Z433" i="29"/>
  <c r="T419" i="29"/>
  <c r="AC419" i="29"/>
  <c r="V419" i="29"/>
  <c r="X419" i="29"/>
  <c r="Q419" i="29"/>
  <c r="Z419" i="29"/>
  <c r="AB412" i="29"/>
  <c r="X398" i="29"/>
  <c r="V392" i="29"/>
  <c r="Q390" i="29"/>
  <c r="Z390" i="29"/>
  <c r="S390" i="29"/>
  <c r="AB390" i="29"/>
  <c r="T390" i="29"/>
  <c r="AC390" i="29"/>
  <c r="V390" i="29"/>
  <c r="X355" i="29"/>
  <c r="R355" i="29"/>
  <c r="AA355" i="29"/>
  <c r="U355" i="29"/>
  <c r="V355" i="29"/>
  <c r="Y355" i="29"/>
  <c r="Z355" i="29"/>
  <c r="Q355" i="29"/>
  <c r="AC355" i="29"/>
  <c r="S355" i="29"/>
  <c r="R250" i="29"/>
  <c r="AA250" i="29"/>
  <c r="T250" i="29"/>
  <c r="AC250" i="29"/>
  <c r="U250" i="29"/>
  <c r="X250" i="29"/>
  <c r="Q250" i="29"/>
  <c r="S250" i="29"/>
  <c r="V250" i="29"/>
  <c r="Y250" i="29"/>
  <c r="AB250" i="29"/>
  <c r="R208" i="29"/>
  <c r="AA208" i="29"/>
  <c r="T208" i="29"/>
  <c r="AC208" i="29"/>
  <c r="U208" i="29"/>
  <c r="X208" i="29"/>
  <c r="Q208" i="29"/>
  <c r="S208" i="29"/>
  <c r="V208" i="29"/>
  <c r="Y208" i="29"/>
  <c r="AB208" i="29"/>
  <c r="Q185" i="29"/>
  <c r="Z185" i="29"/>
  <c r="S185" i="29"/>
  <c r="AB185" i="29"/>
  <c r="T185" i="29"/>
  <c r="AC185" i="29"/>
  <c r="V185" i="29"/>
  <c r="Y185" i="29"/>
  <c r="AA185" i="29"/>
  <c r="R185" i="29"/>
  <c r="U185" i="29"/>
  <c r="Q76" i="29"/>
  <c r="Z76" i="29"/>
  <c r="R76" i="29"/>
  <c r="AA76" i="29"/>
  <c r="S76" i="29"/>
  <c r="AB76" i="29"/>
  <c r="T76" i="29"/>
  <c r="AC76" i="29"/>
  <c r="V76" i="29"/>
  <c r="U76" i="29"/>
  <c r="X76" i="29"/>
  <c r="Y76" i="29"/>
  <c r="X375" i="29"/>
  <c r="R375" i="29"/>
  <c r="AA375" i="29"/>
  <c r="X372" i="29"/>
  <c r="R356" i="29"/>
  <c r="AA356" i="29"/>
  <c r="U356" i="29"/>
  <c r="T346" i="29"/>
  <c r="AC346" i="29"/>
  <c r="X346" i="29"/>
  <c r="X325" i="29"/>
  <c r="R325" i="29"/>
  <c r="AA325" i="29"/>
  <c r="T312" i="29"/>
  <c r="AC312" i="29"/>
  <c r="X312" i="29"/>
  <c r="R306" i="29"/>
  <c r="AA306" i="29"/>
  <c r="U306" i="29"/>
  <c r="X291" i="29"/>
  <c r="R291" i="29"/>
  <c r="AA291" i="29"/>
  <c r="R272" i="29"/>
  <c r="AA272" i="29"/>
  <c r="U272" i="29"/>
  <c r="R264" i="29"/>
  <c r="AA264" i="29"/>
  <c r="T264" i="29"/>
  <c r="AC264" i="29"/>
  <c r="U264" i="29"/>
  <c r="X263" i="29"/>
  <c r="Q263" i="29"/>
  <c r="Z263" i="29"/>
  <c r="R263" i="29"/>
  <c r="AA263" i="29"/>
  <c r="Q261" i="29"/>
  <c r="Z261" i="29"/>
  <c r="S261" i="29"/>
  <c r="AB261" i="29"/>
  <c r="T261" i="29"/>
  <c r="AC261" i="29"/>
  <c r="Q239" i="29"/>
  <c r="Z239" i="29"/>
  <c r="S239" i="29"/>
  <c r="AB239" i="29"/>
  <c r="T239" i="29"/>
  <c r="AC239" i="29"/>
  <c r="V239" i="29"/>
  <c r="Q219" i="29"/>
  <c r="Z219" i="29"/>
  <c r="S219" i="29"/>
  <c r="AB219" i="29"/>
  <c r="T219" i="29"/>
  <c r="AC219" i="29"/>
  <c r="V219" i="29"/>
  <c r="Q197" i="29"/>
  <c r="Z197" i="29"/>
  <c r="S197" i="29"/>
  <c r="AB197" i="29"/>
  <c r="T197" i="29"/>
  <c r="AC197" i="29"/>
  <c r="V197" i="29"/>
  <c r="Q177" i="29"/>
  <c r="Z177" i="29"/>
  <c r="S177" i="29"/>
  <c r="AB177" i="29"/>
  <c r="T177" i="29"/>
  <c r="AC177" i="29"/>
  <c r="V177" i="29"/>
  <c r="Q155" i="29"/>
  <c r="Z155" i="29"/>
  <c r="S155" i="29"/>
  <c r="AB155" i="29"/>
  <c r="T155" i="29"/>
  <c r="AC155" i="29"/>
  <c r="V155" i="29"/>
  <c r="Q135" i="29"/>
  <c r="Z135" i="29"/>
  <c r="S135" i="29"/>
  <c r="AB135" i="29"/>
  <c r="T135" i="29"/>
  <c r="AC135" i="29"/>
  <c r="V135" i="29"/>
  <c r="T133" i="29"/>
  <c r="AC133" i="29"/>
  <c r="Q133" i="29"/>
  <c r="AA133" i="29"/>
  <c r="S133" i="29"/>
  <c r="U133" i="29"/>
  <c r="X133" i="29"/>
  <c r="T111" i="29"/>
  <c r="AC111" i="29"/>
  <c r="U111" i="29"/>
  <c r="V111" i="29"/>
  <c r="X111" i="29"/>
  <c r="Q111" i="29"/>
  <c r="Z111" i="29"/>
  <c r="R111" i="29"/>
  <c r="S111" i="29"/>
  <c r="AA111" i="29"/>
  <c r="AB535" i="29"/>
  <c r="AB523" i="29"/>
  <c r="AB515" i="29"/>
  <c r="AB501" i="29"/>
  <c r="AB493" i="29"/>
  <c r="AB481" i="29"/>
  <c r="AA478" i="29"/>
  <c r="R478" i="29"/>
  <c r="AB473" i="29"/>
  <c r="AA470" i="29"/>
  <c r="R470" i="29"/>
  <c r="AB459" i="29"/>
  <c r="AA456" i="29"/>
  <c r="R456" i="29"/>
  <c r="AB451" i="29"/>
  <c r="U449" i="29"/>
  <c r="AA448" i="29"/>
  <c r="R448" i="29"/>
  <c r="AB439" i="29"/>
  <c r="U437" i="29"/>
  <c r="AA436" i="29"/>
  <c r="R436" i="29"/>
  <c r="AB431" i="29"/>
  <c r="U429" i="29"/>
  <c r="AA428" i="29"/>
  <c r="R428" i="29"/>
  <c r="AB417" i="29"/>
  <c r="U415" i="29"/>
  <c r="AA414" i="29"/>
  <c r="R414" i="29"/>
  <c r="AB409" i="29"/>
  <c r="U407" i="29"/>
  <c r="AA406" i="29"/>
  <c r="R406" i="29"/>
  <c r="AB397" i="29"/>
  <c r="U395" i="29"/>
  <c r="AA394" i="29"/>
  <c r="R394" i="29"/>
  <c r="AB389" i="29"/>
  <c r="U387" i="29"/>
  <c r="AA386" i="29"/>
  <c r="R386" i="29"/>
  <c r="X385" i="29"/>
  <c r="X376" i="29"/>
  <c r="Z375" i="29"/>
  <c r="U372" i="29"/>
  <c r="V366" i="29"/>
  <c r="V364" i="29"/>
  <c r="Q364" i="29"/>
  <c r="Z364" i="29"/>
  <c r="Z356" i="29"/>
  <c r="V353" i="29"/>
  <c r="S351" i="29"/>
  <c r="AB351" i="29"/>
  <c r="V351" i="29"/>
  <c r="V347" i="29"/>
  <c r="Z346" i="29"/>
  <c r="Q345" i="29"/>
  <c r="Z345" i="29"/>
  <c r="T345" i="29"/>
  <c r="AC345" i="29"/>
  <c r="U343" i="29"/>
  <c r="V332" i="29"/>
  <c r="V330" i="29"/>
  <c r="Q330" i="29"/>
  <c r="Z330" i="29"/>
  <c r="X326" i="29"/>
  <c r="Z325" i="29"/>
  <c r="U322" i="29"/>
  <c r="V313" i="29"/>
  <c r="Z312" i="29"/>
  <c r="Q311" i="29"/>
  <c r="Z311" i="29"/>
  <c r="T311" i="29"/>
  <c r="AC311" i="29"/>
  <c r="U309" i="29"/>
  <c r="Z306" i="29"/>
  <c r="V303" i="29"/>
  <c r="S301" i="29"/>
  <c r="AB301" i="29"/>
  <c r="V301" i="29"/>
  <c r="X292" i="29"/>
  <c r="Z291" i="29"/>
  <c r="U288" i="29"/>
  <c r="V282" i="29"/>
  <c r="V280" i="29"/>
  <c r="Q280" i="29"/>
  <c r="Z280" i="29"/>
  <c r="Z272" i="29"/>
  <c r="AB264" i="29"/>
  <c r="AC263" i="29"/>
  <c r="T262" i="29"/>
  <c r="AC262" i="29"/>
  <c r="V262" i="29"/>
  <c r="X262" i="29"/>
  <c r="Y249" i="29"/>
  <c r="Y242" i="29"/>
  <c r="Y229" i="29"/>
  <c r="Y222" i="29"/>
  <c r="Y207" i="29"/>
  <c r="Y200" i="29"/>
  <c r="Y187" i="29"/>
  <c r="Y180" i="29"/>
  <c r="Y165" i="29"/>
  <c r="Y158" i="29"/>
  <c r="Y145" i="29"/>
  <c r="Y138" i="29"/>
  <c r="Q118" i="29"/>
  <c r="Z118" i="29"/>
  <c r="R118" i="29"/>
  <c r="AA118" i="29"/>
  <c r="S118" i="29"/>
  <c r="AB118" i="29"/>
  <c r="T118" i="29"/>
  <c r="AC118" i="29"/>
  <c r="V118" i="29"/>
  <c r="U118" i="29"/>
  <c r="R37" i="29"/>
  <c r="AA37" i="29"/>
  <c r="S37" i="29"/>
  <c r="AB37" i="29"/>
  <c r="T37" i="29"/>
  <c r="AC37" i="29"/>
  <c r="U37" i="29"/>
  <c r="X37" i="29"/>
  <c r="Q37" i="29"/>
  <c r="V37" i="29"/>
  <c r="Y37" i="29"/>
  <c r="Z37" i="29"/>
  <c r="AB449" i="29"/>
  <c r="S449" i="29"/>
  <c r="AB437" i="29"/>
  <c r="S437" i="29"/>
  <c r="AB429" i="29"/>
  <c r="S429" i="29"/>
  <c r="S415" i="29"/>
  <c r="U385" i="29"/>
  <c r="T376" i="29"/>
  <c r="V375" i="29"/>
  <c r="Q373" i="29"/>
  <c r="Z373" i="29"/>
  <c r="T373" i="29"/>
  <c r="AC373" i="29"/>
  <c r="S372" i="29"/>
  <c r="S366" i="29"/>
  <c r="S363" i="29"/>
  <c r="AB363" i="29"/>
  <c r="V363" i="29"/>
  <c r="X356" i="29"/>
  <c r="S353" i="29"/>
  <c r="T347" i="29"/>
  <c r="V346" i="29"/>
  <c r="V344" i="29"/>
  <c r="Q344" i="29"/>
  <c r="Z344" i="29"/>
  <c r="R343" i="29"/>
  <c r="S332" i="29"/>
  <c r="S329" i="29"/>
  <c r="AB329" i="29"/>
  <c r="V329" i="29"/>
  <c r="T326" i="29"/>
  <c r="V325" i="29"/>
  <c r="Q323" i="29"/>
  <c r="Z323" i="29"/>
  <c r="T323" i="29"/>
  <c r="AC323" i="29"/>
  <c r="S322" i="29"/>
  <c r="V312" i="29"/>
  <c r="V310" i="29"/>
  <c r="Q310" i="29"/>
  <c r="Z310" i="29"/>
  <c r="R309" i="29"/>
  <c r="X306" i="29"/>
  <c r="S303" i="29"/>
  <c r="V291" i="29"/>
  <c r="Q289" i="29"/>
  <c r="Z289" i="29"/>
  <c r="T289" i="29"/>
  <c r="AC289" i="29"/>
  <c r="S288" i="29"/>
  <c r="S279" i="29"/>
  <c r="AB279" i="29"/>
  <c r="V279" i="29"/>
  <c r="X272" i="29"/>
  <c r="Y264" i="29"/>
  <c r="Y263" i="29"/>
  <c r="Y261" i="29"/>
  <c r="U249" i="29"/>
  <c r="S242" i="29"/>
  <c r="X241" i="29"/>
  <c r="Q241" i="29"/>
  <c r="Z241" i="29"/>
  <c r="R241" i="29"/>
  <c r="AA241" i="29"/>
  <c r="T241" i="29"/>
  <c r="AC241" i="29"/>
  <c r="AA239" i="29"/>
  <c r="U229" i="29"/>
  <c r="S222" i="29"/>
  <c r="X221" i="29"/>
  <c r="Q221" i="29"/>
  <c r="Z221" i="29"/>
  <c r="R221" i="29"/>
  <c r="AA221" i="29"/>
  <c r="T221" i="29"/>
  <c r="AC221" i="29"/>
  <c r="AA219" i="29"/>
  <c r="U207" i="29"/>
  <c r="S200" i="29"/>
  <c r="X199" i="29"/>
  <c r="Q199" i="29"/>
  <c r="Z199" i="29"/>
  <c r="R199" i="29"/>
  <c r="AA199" i="29"/>
  <c r="T199" i="29"/>
  <c r="AC199" i="29"/>
  <c r="AA197" i="29"/>
  <c r="U187" i="29"/>
  <c r="S180" i="29"/>
  <c r="X179" i="29"/>
  <c r="Q179" i="29"/>
  <c r="Z179" i="29"/>
  <c r="R179" i="29"/>
  <c r="AA179" i="29"/>
  <c r="T179" i="29"/>
  <c r="AC179" i="29"/>
  <c r="AA177" i="29"/>
  <c r="U165" i="29"/>
  <c r="S158" i="29"/>
  <c r="X157" i="29"/>
  <c r="Q157" i="29"/>
  <c r="Z157" i="29"/>
  <c r="R157" i="29"/>
  <c r="AA157" i="29"/>
  <c r="T157" i="29"/>
  <c r="AC157" i="29"/>
  <c r="AA155" i="29"/>
  <c r="U145" i="29"/>
  <c r="S138" i="29"/>
  <c r="X137" i="29"/>
  <c r="Q137" i="29"/>
  <c r="Z137" i="29"/>
  <c r="R137" i="29"/>
  <c r="AA137" i="29"/>
  <c r="T137" i="29"/>
  <c r="AC137" i="29"/>
  <c r="AA135" i="29"/>
  <c r="AB133" i="29"/>
  <c r="R101" i="29"/>
  <c r="AA101" i="29"/>
  <c r="S101" i="29"/>
  <c r="AB101" i="29"/>
  <c r="T101" i="29"/>
  <c r="AC101" i="29"/>
  <c r="U101" i="29"/>
  <c r="X101" i="29"/>
  <c r="V101" i="29"/>
  <c r="Z101" i="29"/>
  <c r="T99" i="29"/>
  <c r="AC99" i="29"/>
  <c r="U99" i="29"/>
  <c r="V99" i="29"/>
  <c r="X99" i="29"/>
  <c r="Q99" i="29"/>
  <c r="Z99" i="29"/>
  <c r="AA99" i="29"/>
  <c r="R99" i="29"/>
  <c r="R79" i="29"/>
  <c r="AA79" i="29"/>
  <c r="S79" i="29"/>
  <c r="AB79" i="29"/>
  <c r="T79" i="29"/>
  <c r="AC79" i="29"/>
  <c r="U79" i="29"/>
  <c r="X79" i="29"/>
  <c r="Q79" i="29"/>
  <c r="V79" i="29"/>
  <c r="Z79" i="29"/>
  <c r="Q56" i="29"/>
  <c r="Z56" i="29"/>
  <c r="R56" i="29"/>
  <c r="AA56" i="29"/>
  <c r="S56" i="29"/>
  <c r="AB56" i="29"/>
  <c r="T56" i="29"/>
  <c r="AC56" i="29"/>
  <c r="V56" i="29"/>
  <c r="U56" i="29"/>
  <c r="Y56" i="29"/>
  <c r="R51" i="29"/>
  <c r="AA51" i="29"/>
  <c r="S51" i="29"/>
  <c r="AB51" i="29"/>
  <c r="T51" i="29"/>
  <c r="AC51" i="29"/>
  <c r="U51" i="29"/>
  <c r="X51" i="29"/>
  <c r="Z51" i="29"/>
  <c r="Q51" i="29"/>
  <c r="V51" i="29"/>
  <c r="AA449" i="29"/>
  <c r="AA437" i="29"/>
  <c r="AA429" i="29"/>
  <c r="AA415" i="29"/>
  <c r="X414" i="29"/>
  <c r="AA407" i="29"/>
  <c r="X406" i="29"/>
  <c r="AA395" i="29"/>
  <c r="X394" i="29"/>
  <c r="AA387" i="29"/>
  <c r="X386" i="29"/>
  <c r="AC385" i="29"/>
  <c r="T385" i="29"/>
  <c r="U375" i="29"/>
  <c r="AA373" i="29"/>
  <c r="AC372" i="29"/>
  <c r="X367" i="29"/>
  <c r="R367" i="29"/>
  <c r="AA367" i="29"/>
  <c r="Z363" i="29"/>
  <c r="V356" i="29"/>
  <c r="T354" i="29"/>
  <c r="AC354" i="29"/>
  <c r="X354" i="29"/>
  <c r="R348" i="29"/>
  <c r="AA348" i="29"/>
  <c r="U348" i="29"/>
  <c r="U346" i="29"/>
  <c r="AA344" i="29"/>
  <c r="AC343" i="29"/>
  <c r="X333" i="29"/>
  <c r="R333" i="29"/>
  <c r="AA333" i="29"/>
  <c r="Z329" i="29"/>
  <c r="U325" i="29"/>
  <c r="AA323" i="29"/>
  <c r="AC322" i="29"/>
  <c r="R314" i="29"/>
  <c r="AA314" i="29"/>
  <c r="U314" i="29"/>
  <c r="U312" i="29"/>
  <c r="AA310" i="29"/>
  <c r="AC309" i="29"/>
  <c r="V306" i="29"/>
  <c r="T304" i="29"/>
  <c r="AC304" i="29"/>
  <c r="X304" i="29"/>
  <c r="U291" i="29"/>
  <c r="AA289" i="29"/>
  <c r="AC288" i="29"/>
  <c r="X283" i="29"/>
  <c r="R283" i="29"/>
  <c r="AA283" i="29"/>
  <c r="Z279" i="29"/>
  <c r="V272" i="29"/>
  <c r="T270" i="29"/>
  <c r="AC270" i="29"/>
  <c r="X270" i="29"/>
  <c r="Q269" i="29"/>
  <c r="Z269" i="29"/>
  <c r="S269" i="29"/>
  <c r="T269" i="29"/>
  <c r="AC269" i="29"/>
  <c r="X264" i="29"/>
  <c r="V263" i="29"/>
  <c r="X261" i="29"/>
  <c r="T248" i="29"/>
  <c r="AC248" i="29"/>
  <c r="V248" i="29"/>
  <c r="X248" i="29"/>
  <c r="Q248" i="29"/>
  <c r="Z248" i="29"/>
  <c r="Y239" i="29"/>
  <c r="T228" i="29"/>
  <c r="AC228" i="29"/>
  <c r="V228" i="29"/>
  <c r="X228" i="29"/>
  <c r="Q228" i="29"/>
  <c r="Z228" i="29"/>
  <c r="Y219" i="29"/>
  <c r="T206" i="29"/>
  <c r="AC206" i="29"/>
  <c r="V206" i="29"/>
  <c r="X206" i="29"/>
  <c r="Q206" i="29"/>
  <c r="Z206" i="29"/>
  <c r="Y197" i="29"/>
  <c r="T186" i="29"/>
  <c r="AC186" i="29"/>
  <c r="V186" i="29"/>
  <c r="X186" i="29"/>
  <c r="Q186" i="29"/>
  <c r="Z186" i="29"/>
  <c r="Y177" i="29"/>
  <c r="T164" i="29"/>
  <c r="AC164" i="29"/>
  <c r="V164" i="29"/>
  <c r="X164" i="29"/>
  <c r="Q164" i="29"/>
  <c r="Z164" i="29"/>
  <c r="Y155" i="29"/>
  <c r="T144" i="29"/>
  <c r="AC144" i="29"/>
  <c r="V144" i="29"/>
  <c r="X144" i="29"/>
  <c r="Q144" i="29"/>
  <c r="Z144" i="29"/>
  <c r="Y135" i="29"/>
  <c r="Z133" i="29"/>
  <c r="R71" i="29"/>
  <c r="AA71" i="29"/>
  <c r="S71" i="29"/>
  <c r="AB71" i="29"/>
  <c r="T71" i="29"/>
  <c r="AC71" i="29"/>
  <c r="U71" i="29"/>
  <c r="X71" i="29"/>
  <c r="Q71" i="29"/>
  <c r="V71" i="29"/>
  <c r="Z71" i="29"/>
  <c r="Y70" i="36"/>
  <c r="AB385" i="29"/>
  <c r="S385" i="29"/>
  <c r="V372" i="29"/>
  <c r="Q372" i="29"/>
  <c r="Z372" i="29"/>
  <c r="T356" i="29"/>
  <c r="Q353" i="29"/>
  <c r="Z353" i="29"/>
  <c r="T353" i="29"/>
  <c r="AC353" i="29"/>
  <c r="S346" i="29"/>
  <c r="S343" i="29"/>
  <c r="AB343" i="29"/>
  <c r="V343" i="29"/>
  <c r="T325" i="29"/>
  <c r="V322" i="29"/>
  <c r="Q322" i="29"/>
  <c r="Z322" i="29"/>
  <c r="S312" i="29"/>
  <c r="S309" i="29"/>
  <c r="AB309" i="29"/>
  <c r="V309" i="29"/>
  <c r="T306" i="29"/>
  <c r="Q303" i="29"/>
  <c r="Z303" i="29"/>
  <c r="T303" i="29"/>
  <c r="AC303" i="29"/>
  <c r="T291" i="29"/>
  <c r="V288" i="29"/>
  <c r="Q288" i="29"/>
  <c r="Z288" i="29"/>
  <c r="T272" i="29"/>
  <c r="V264" i="29"/>
  <c r="U263" i="29"/>
  <c r="V261" i="29"/>
  <c r="X249" i="29"/>
  <c r="Q249" i="29"/>
  <c r="Z249" i="29"/>
  <c r="R249" i="29"/>
  <c r="AA249" i="29"/>
  <c r="T249" i="29"/>
  <c r="AC249" i="29"/>
  <c r="R242" i="29"/>
  <c r="AA242" i="29"/>
  <c r="T242" i="29"/>
  <c r="AC242" i="29"/>
  <c r="U242" i="29"/>
  <c r="X242" i="29"/>
  <c r="X239" i="29"/>
  <c r="X229" i="29"/>
  <c r="Q229" i="29"/>
  <c r="Z229" i="29"/>
  <c r="R229" i="29"/>
  <c r="AA229" i="29"/>
  <c r="T229" i="29"/>
  <c r="AC229" i="29"/>
  <c r="R222" i="29"/>
  <c r="AA222" i="29"/>
  <c r="T222" i="29"/>
  <c r="AC222" i="29"/>
  <c r="U222" i="29"/>
  <c r="X222" i="29"/>
  <c r="X219" i="29"/>
  <c r="X207" i="29"/>
  <c r="Q207" i="29"/>
  <c r="Z207" i="29"/>
  <c r="R207" i="29"/>
  <c r="AA207" i="29"/>
  <c r="T207" i="29"/>
  <c r="AC207" i="29"/>
  <c r="R200" i="29"/>
  <c r="AA200" i="29"/>
  <c r="T200" i="29"/>
  <c r="AC200" i="29"/>
  <c r="U200" i="29"/>
  <c r="X200" i="29"/>
  <c r="X197" i="29"/>
  <c r="X187" i="29"/>
  <c r="Q187" i="29"/>
  <c r="Z187" i="29"/>
  <c r="R187" i="29"/>
  <c r="AA187" i="29"/>
  <c r="T187" i="29"/>
  <c r="AC187" i="29"/>
  <c r="R180" i="29"/>
  <c r="AA180" i="29"/>
  <c r="T180" i="29"/>
  <c r="AC180" i="29"/>
  <c r="U180" i="29"/>
  <c r="X180" i="29"/>
  <c r="X177" i="29"/>
  <c r="X165" i="29"/>
  <c r="Q165" i="29"/>
  <c r="Z165" i="29"/>
  <c r="R165" i="29"/>
  <c r="AA165" i="29"/>
  <c r="T165" i="29"/>
  <c r="AC165" i="29"/>
  <c r="R158" i="29"/>
  <c r="AA158" i="29"/>
  <c r="T158" i="29"/>
  <c r="AC158" i="29"/>
  <c r="U158" i="29"/>
  <c r="X158" i="29"/>
  <c r="X155" i="29"/>
  <c r="X145" i="29"/>
  <c r="Q145" i="29"/>
  <c r="Z145" i="29"/>
  <c r="R145" i="29"/>
  <c r="AA145" i="29"/>
  <c r="T145" i="29"/>
  <c r="AC145" i="29"/>
  <c r="R138" i="29"/>
  <c r="AA138" i="29"/>
  <c r="T138" i="29"/>
  <c r="AC138" i="29"/>
  <c r="U138" i="29"/>
  <c r="X138" i="29"/>
  <c r="X135" i="29"/>
  <c r="Y133" i="29"/>
  <c r="Y48" i="36"/>
  <c r="AA385" i="29"/>
  <c r="R376" i="29"/>
  <c r="AA376" i="29"/>
  <c r="U376" i="29"/>
  <c r="S375" i="29"/>
  <c r="X373" i="29"/>
  <c r="AA372" i="29"/>
  <c r="T366" i="29"/>
  <c r="AC366" i="29"/>
  <c r="X366" i="29"/>
  <c r="X363" i="29"/>
  <c r="S356" i="29"/>
  <c r="AA353" i="29"/>
  <c r="X347" i="29"/>
  <c r="R347" i="29"/>
  <c r="AA347" i="29"/>
  <c r="R346" i="29"/>
  <c r="X344" i="29"/>
  <c r="Z343" i="29"/>
  <c r="T332" i="29"/>
  <c r="AC332" i="29"/>
  <c r="X332" i="29"/>
  <c r="X329" i="29"/>
  <c r="R326" i="29"/>
  <c r="AA326" i="29"/>
  <c r="U326" i="29"/>
  <c r="S325" i="29"/>
  <c r="X323" i="29"/>
  <c r="AA322" i="29"/>
  <c r="X313" i="29"/>
  <c r="R313" i="29"/>
  <c r="AA313" i="29"/>
  <c r="R312" i="29"/>
  <c r="X310" i="29"/>
  <c r="Z309" i="29"/>
  <c r="S306" i="29"/>
  <c r="AA303" i="29"/>
  <c r="R292" i="29"/>
  <c r="AA292" i="29"/>
  <c r="U292" i="29"/>
  <c r="S291" i="29"/>
  <c r="X289" i="29"/>
  <c r="AA288" i="29"/>
  <c r="T282" i="29"/>
  <c r="AC282" i="29"/>
  <c r="X282" i="29"/>
  <c r="X279" i="29"/>
  <c r="S272" i="29"/>
  <c r="S264" i="29"/>
  <c r="T263" i="29"/>
  <c r="U261" i="29"/>
  <c r="AB241" i="29"/>
  <c r="U239" i="29"/>
  <c r="AB221" i="29"/>
  <c r="U219" i="29"/>
  <c r="U197" i="29"/>
  <c r="U177" i="29"/>
  <c r="U155" i="29"/>
  <c r="U135" i="29"/>
  <c r="V133" i="29"/>
  <c r="AB111" i="29"/>
  <c r="T49" i="29"/>
  <c r="AC49" i="29"/>
  <c r="U49" i="29"/>
  <c r="V49" i="29"/>
  <c r="X49" i="29"/>
  <c r="Q49" i="29"/>
  <c r="Z49" i="29"/>
  <c r="Q14" i="29"/>
  <c r="Z14" i="29"/>
  <c r="R14" i="29"/>
  <c r="AA14" i="29"/>
  <c r="S14" i="29"/>
  <c r="AB14" i="29"/>
  <c r="T14" i="29"/>
  <c r="AC14" i="29"/>
  <c r="V14" i="29"/>
  <c r="Y71" i="36"/>
  <c r="Y59" i="36"/>
  <c r="Y45" i="36"/>
  <c r="Y30" i="36"/>
  <c r="R113" i="29"/>
  <c r="AA113" i="29"/>
  <c r="S113" i="29"/>
  <c r="AB113" i="29"/>
  <c r="T113" i="29"/>
  <c r="AC113" i="29"/>
  <c r="U113" i="29"/>
  <c r="X113" i="29"/>
  <c r="Q84" i="29"/>
  <c r="Z84" i="29"/>
  <c r="R84" i="29"/>
  <c r="AA84" i="29"/>
  <c r="S84" i="29"/>
  <c r="AB84" i="29"/>
  <c r="T84" i="29"/>
  <c r="AC84" i="29"/>
  <c r="V84" i="29"/>
  <c r="T77" i="29"/>
  <c r="AC77" i="29"/>
  <c r="U77" i="29"/>
  <c r="V77" i="29"/>
  <c r="X77" i="29"/>
  <c r="Q77" i="29"/>
  <c r="Z77" i="29"/>
  <c r="T69" i="29"/>
  <c r="AC69" i="29"/>
  <c r="U69" i="29"/>
  <c r="V69" i="29"/>
  <c r="X69" i="29"/>
  <c r="Q69" i="29"/>
  <c r="Z69" i="29"/>
  <c r="AA35" i="29"/>
  <c r="Q34" i="29"/>
  <c r="Z34" i="29"/>
  <c r="R34" i="29"/>
  <c r="AA34" i="29"/>
  <c r="S34" i="29"/>
  <c r="AB34" i="29"/>
  <c r="T34" i="29"/>
  <c r="AC34" i="29"/>
  <c r="V34" i="29"/>
  <c r="R29" i="29"/>
  <c r="AA29" i="29"/>
  <c r="S29" i="29"/>
  <c r="AB29" i="29"/>
  <c r="T29" i="29"/>
  <c r="AC29" i="29"/>
  <c r="U29" i="29"/>
  <c r="X29" i="29"/>
  <c r="T27" i="29"/>
  <c r="AC27" i="29"/>
  <c r="U27" i="29"/>
  <c r="V27" i="29"/>
  <c r="X27" i="29"/>
  <c r="Q27" i="29"/>
  <c r="Z27" i="29"/>
  <c r="Y38" i="36"/>
  <c r="Y51" i="36"/>
  <c r="Z268" i="29"/>
  <c r="Q268" i="29"/>
  <c r="Z260" i="29"/>
  <c r="Q260" i="29"/>
  <c r="V259" i="29"/>
  <c r="Z246" i="29"/>
  <c r="Q246" i="29"/>
  <c r="V245" i="29"/>
  <c r="Z238" i="29"/>
  <c r="Q238" i="29"/>
  <c r="V237" i="29"/>
  <c r="Z226" i="29"/>
  <c r="Q226" i="29"/>
  <c r="V225" i="29"/>
  <c r="Z218" i="29"/>
  <c r="Q218" i="29"/>
  <c r="V217" i="29"/>
  <c r="Z204" i="29"/>
  <c r="Q204" i="29"/>
  <c r="V203" i="29"/>
  <c r="Z196" i="29"/>
  <c r="Q196" i="29"/>
  <c r="V195" i="29"/>
  <c r="Z184" i="29"/>
  <c r="Q184" i="29"/>
  <c r="V183" i="29"/>
  <c r="Z176" i="29"/>
  <c r="Q176" i="29"/>
  <c r="V175" i="29"/>
  <c r="Z162" i="29"/>
  <c r="Q162" i="29"/>
  <c r="V161" i="29"/>
  <c r="Z154" i="29"/>
  <c r="Q154" i="29"/>
  <c r="V153" i="29"/>
  <c r="Z142" i="29"/>
  <c r="Q142" i="29"/>
  <c r="V141" i="29"/>
  <c r="Z134" i="29"/>
  <c r="Q134" i="29"/>
  <c r="T57" i="29"/>
  <c r="AC57" i="29"/>
  <c r="U57" i="29"/>
  <c r="V57" i="29"/>
  <c r="X57" i="29"/>
  <c r="Q57" i="29"/>
  <c r="Z57" i="29"/>
  <c r="AB49" i="29"/>
  <c r="X42" i="29"/>
  <c r="S35" i="29"/>
  <c r="R9" i="29"/>
  <c r="AA9" i="29"/>
  <c r="S9" i="29"/>
  <c r="AB9" i="29"/>
  <c r="T9" i="29"/>
  <c r="AC9" i="29"/>
  <c r="U9" i="29"/>
  <c r="X9" i="29"/>
  <c r="T7" i="29"/>
  <c r="AC7" i="29"/>
  <c r="U7" i="29"/>
  <c r="V7" i="29"/>
  <c r="X7" i="29"/>
  <c r="Q7" i="29"/>
  <c r="Z7" i="29"/>
  <c r="U259" i="29"/>
  <c r="U245" i="29"/>
  <c r="U237" i="29"/>
  <c r="U225" i="29"/>
  <c r="U217" i="29"/>
  <c r="U203" i="29"/>
  <c r="U195" i="29"/>
  <c r="U183" i="29"/>
  <c r="U175" i="29"/>
  <c r="U161" i="29"/>
  <c r="U153" i="29"/>
  <c r="U141" i="29"/>
  <c r="T91" i="29"/>
  <c r="AC91" i="29"/>
  <c r="U91" i="29"/>
  <c r="V91" i="29"/>
  <c r="X91" i="29"/>
  <c r="Q91" i="29"/>
  <c r="Z91" i="29"/>
  <c r="AB77" i="29"/>
  <c r="AB69" i="29"/>
  <c r="AA49" i="29"/>
  <c r="AB27" i="29"/>
  <c r="T15" i="29"/>
  <c r="AC15" i="29"/>
  <c r="U15" i="29"/>
  <c r="V15" i="29"/>
  <c r="X15" i="29"/>
  <c r="Q15" i="29"/>
  <c r="Z15" i="29"/>
  <c r="Y64" i="36"/>
  <c r="Y58" i="36"/>
  <c r="Y50" i="36"/>
  <c r="Y6" i="36"/>
  <c r="Q42" i="29"/>
  <c r="Z42" i="29"/>
  <c r="R42" i="29"/>
  <c r="AA42" i="29"/>
  <c r="S42" i="29"/>
  <c r="AB42" i="29"/>
  <c r="T42" i="29"/>
  <c r="AC42" i="29"/>
  <c r="V42" i="29"/>
  <c r="T35" i="29"/>
  <c r="AC35" i="29"/>
  <c r="U35" i="29"/>
  <c r="V35" i="29"/>
  <c r="X35" i="29"/>
  <c r="Q35" i="29"/>
  <c r="Z35" i="29"/>
  <c r="Y14" i="29"/>
  <c r="AB259" i="29"/>
  <c r="AB245" i="29"/>
  <c r="AB237" i="29"/>
  <c r="AB225" i="29"/>
  <c r="AB217" i="29"/>
  <c r="AB203" i="29"/>
  <c r="AB195" i="29"/>
  <c r="AB183" i="29"/>
  <c r="AB175" i="29"/>
  <c r="AB161" i="29"/>
  <c r="AB153" i="29"/>
  <c r="AB141" i="29"/>
  <c r="T119" i="29"/>
  <c r="AC119" i="29"/>
  <c r="U119" i="29"/>
  <c r="V119" i="29"/>
  <c r="X119" i="29"/>
  <c r="Q119" i="29"/>
  <c r="Z119" i="29"/>
  <c r="Y113" i="29"/>
  <c r="Q98" i="29"/>
  <c r="Z98" i="29"/>
  <c r="R98" i="29"/>
  <c r="AA98" i="29"/>
  <c r="S98" i="29"/>
  <c r="AB98" i="29"/>
  <c r="T98" i="29"/>
  <c r="AC98" i="29"/>
  <c r="V98" i="29"/>
  <c r="Y84" i="29"/>
  <c r="Y77" i="29"/>
  <c r="Y69" i="29"/>
  <c r="Q64" i="29"/>
  <c r="Z64" i="29"/>
  <c r="R64" i="29"/>
  <c r="AA64" i="29"/>
  <c r="S64" i="29"/>
  <c r="AB64" i="29"/>
  <c r="T64" i="29"/>
  <c r="AC64" i="29"/>
  <c r="V64" i="29"/>
  <c r="AB57" i="29"/>
  <c r="S49" i="29"/>
  <c r="Y34" i="29"/>
  <c r="Y29" i="29"/>
  <c r="Y27" i="29"/>
  <c r="Q22" i="29"/>
  <c r="Z22" i="29"/>
  <c r="R22" i="29"/>
  <c r="AA22" i="29"/>
  <c r="S22" i="29"/>
  <c r="AB22" i="29"/>
  <c r="T22" i="29"/>
  <c r="AC22" i="29"/>
  <c r="V22" i="29"/>
  <c r="R17" i="29"/>
  <c r="AA17" i="29"/>
  <c r="S17" i="29"/>
  <c r="AB17" i="29"/>
  <c r="T17" i="29"/>
  <c r="AC17" i="29"/>
  <c r="U17" i="29"/>
  <c r="X17" i="29"/>
  <c r="X14" i="29"/>
  <c r="AB7" i="29"/>
  <c r="Y67" i="36"/>
  <c r="Y47" i="36"/>
  <c r="Y33" i="36"/>
  <c r="Y28" i="36"/>
  <c r="S125" i="29"/>
  <c r="AA122" i="29"/>
  <c r="R122" i="29"/>
  <c r="AC120" i="29"/>
  <c r="T120" i="29"/>
  <c r="U115" i="29"/>
  <c r="AA114" i="29"/>
  <c r="R114" i="29"/>
  <c r="AC112" i="29"/>
  <c r="T112" i="29"/>
  <c r="AB105" i="29"/>
  <c r="S105" i="29"/>
  <c r="U103" i="29"/>
  <c r="AA102" i="29"/>
  <c r="R102" i="29"/>
  <c r="AB97" i="29"/>
  <c r="S97" i="29"/>
  <c r="U95" i="29"/>
  <c r="AA94" i="29"/>
  <c r="R94" i="29"/>
  <c r="AC92" i="29"/>
  <c r="T92" i="29"/>
  <c r="AB83" i="29"/>
  <c r="S83" i="29"/>
  <c r="U81" i="29"/>
  <c r="AA80" i="29"/>
  <c r="R80" i="29"/>
  <c r="AC78" i="29"/>
  <c r="T78" i="29"/>
  <c r="U73" i="29"/>
  <c r="AA72" i="29"/>
  <c r="R72" i="29"/>
  <c r="AC70" i="29"/>
  <c r="T70" i="29"/>
  <c r="S63" i="29"/>
  <c r="U61" i="29"/>
  <c r="Y68" i="36"/>
  <c r="Y66" i="36"/>
  <c r="Y60" i="36"/>
  <c r="Y25" i="36"/>
  <c r="Z125" i="29"/>
  <c r="Q125" i="29"/>
  <c r="V124" i="29"/>
  <c r="AA120" i="29"/>
  <c r="R120" i="29"/>
  <c r="AA112" i="29"/>
  <c r="R112" i="29"/>
  <c r="Z105" i="29"/>
  <c r="Q105" i="29"/>
  <c r="S103" i="29"/>
  <c r="Z97" i="29"/>
  <c r="Q97" i="29"/>
  <c r="AA92" i="29"/>
  <c r="R92" i="29"/>
  <c r="Z83" i="29"/>
  <c r="Q83" i="29"/>
  <c r="AA78" i="29"/>
  <c r="R78" i="29"/>
  <c r="S73" i="29"/>
  <c r="AA70" i="29"/>
  <c r="R70" i="29"/>
  <c r="Q63" i="29"/>
  <c r="V62" i="29"/>
  <c r="AB61" i="29"/>
  <c r="S61" i="29"/>
  <c r="Q55" i="29"/>
  <c r="V54" i="29"/>
  <c r="S53" i="29"/>
  <c r="AA50" i="29"/>
  <c r="R50" i="29"/>
  <c r="Z41" i="29"/>
  <c r="Q41" i="29"/>
  <c r="V40" i="29"/>
  <c r="S39" i="29"/>
  <c r="AA36" i="29"/>
  <c r="R36" i="29"/>
  <c r="Q33" i="29"/>
  <c r="V32" i="29"/>
  <c r="S31" i="29"/>
  <c r="R28" i="29"/>
  <c r="Q21" i="29"/>
  <c r="V20" i="29"/>
  <c r="AB19" i="29"/>
  <c r="S19" i="29"/>
  <c r="AA16" i="29"/>
  <c r="R16" i="29"/>
  <c r="V12" i="29"/>
  <c r="Y63" i="36"/>
  <c r="Y56" i="36"/>
  <c r="AC3" i="36"/>
  <c r="AD3" i="36"/>
  <c r="AE3" i="36"/>
  <c r="Y3" i="36"/>
  <c r="U124" i="29"/>
  <c r="X122" i="29"/>
  <c r="Z120" i="29"/>
  <c r="Q120" i="29"/>
  <c r="U116" i="29"/>
  <c r="X114" i="29"/>
  <c r="Z112" i="29"/>
  <c r="Q112" i="29"/>
  <c r="U104" i="29"/>
  <c r="AA103" i="29"/>
  <c r="R103" i="29"/>
  <c r="X102" i="29"/>
  <c r="U96" i="29"/>
  <c r="X94" i="29"/>
  <c r="Z92" i="29"/>
  <c r="Q92" i="29"/>
  <c r="X80" i="29"/>
  <c r="Z78" i="29"/>
  <c r="Q78" i="29"/>
  <c r="R73" i="29"/>
  <c r="X72" i="29"/>
  <c r="Z70" i="29"/>
  <c r="Q70" i="29"/>
  <c r="U62" i="29"/>
  <c r="AA61" i="29"/>
  <c r="R61" i="29"/>
  <c r="U54" i="29"/>
  <c r="AA53" i="29"/>
  <c r="X52" i="29"/>
  <c r="Z50" i="29"/>
  <c r="Q50" i="29"/>
  <c r="U40" i="29"/>
  <c r="Z36" i="29"/>
  <c r="Q36" i="29"/>
  <c r="U32" i="29"/>
  <c r="AA31" i="29"/>
  <c r="R31" i="29"/>
  <c r="X30" i="29"/>
  <c r="Z28" i="29"/>
  <c r="U20" i="29"/>
  <c r="AA19" i="29"/>
  <c r="R19" i="29"/>
  <c r="X18" i="29"/>
  <c r="Z16" i="29"/>
  <c r="Q16" i="29"/>
  <c r="U12" i="29"/>
  <c r="AA11" i="29"/>
  <c r="R11" i="29"/>
  <c r="X10" i="29"/>
  <c r="Z8" i="29"/>
  <c r="Q8" i="29"/>
  <c r="X105" i="29"/>
  <c r="Z103" i="29"/>
  <c r="V102" i="29"/>
  <c r="X97" i="29"/>
  <c r="X83" i="29"/>
  <c r="V80" i="29"/>
  <c r="X63" i="29"/>
  <c r="AC62" i="29"/>
  <c r="Z61" i="29"/>
  <c r="X55" i="29"/>
  <c r="AC54" i="29"/>
  <c r="T54" i="29"/>
  <c r="X41" i="29"/>
  <c r="AC40" i="29"/>
  <c r="T40" i="29"/>
  <c r="Z39" i="29"/>
  <c r="V38" i="29"/>
  <c r="X33" i="29"/>
  <c r="AC32" i="29"/>
  <c r="T32" i="29"/>
  <c r="Z31" i="29"/>
  <c r="V30" i="29"/>
  <c r="AC20" i="29"/>
  <c r="T20" i="29"/>
  <c r="Z19" i="29"/>
  <c r="V18" i="29"/>
  <c r="AC12" i="29"/>
  <c r="T12" i="29"/>
  <c r="Z11" i="29"/>
  <c r="V10" i="29"/>
  <c r="Y55" i="36"/>
  <c r="AB124" i="29"/>
  <c r="AB116" i="29"/>
  <c r="AB96" i="29"/>
  <c r="AB54" i="29"/>
  <c r="AB40" i="29"/>
  <c r="AB32" i="29"/>
  <c r="AB20" i="29"/>
  <c r="AB12" i="29"/>
  <c r="Y69" i="36"/>
  <c r="Y52" i="36"/>
  <c r="Y44" i="36"/>
  <c r="Y43" i="36"/>
  <c r="Y42" i="36"/>
  <c r="Y15" i="36"/>
  <c r="Y9" i="36"/>
  <c r="Y17" i="36"/>
  <c r="Y41" i="36"/>
  <c r="Y39" i="36"/>
  <c r="Y31" i="36"/>
  <c r="Y61" i="36"/>
  <c r="Y53" i="36"/>
  <c r="Y35" i="36"/>
  <c r="Y27" i="36"/>
  <c r="Y23" i="36"/>
  <c r="Y40" i="36"/>
  <c r="Y36" i="36"/>
  <c r="Y34" i="36"/>
  <c r="Y32" i="36"/>
  <c r="Y10" i="36"/>
  <c r="Y20" i="36"/>
  <c r="Y12" i="36"/>
  <c r="Y4" i="36"/>
  <c r="Y14" i="36"/>
  <c r="Y19" i="36"/>
  <c r="Y11" i="36"/>
  <c r="Y5" i="36"/>
  <c r="E8" i="42"/>
  <c r="E9" i="42" s="1"/>
  <c r="AB275" i="29" l="1"/>
  <c r="M275" i="29" s="1"/>
  <c r="AD9" i="36" s="1"/>
  <c r="X2798" i="29"/>
  <c r="I2799" i="29" s="1"/>
  <c r="Y2711" i="29"/>
  <c r="J2711" i="29" s="1"/>
  <c r="Z67" i="36" s="1"/>
  <c r="Y1283" i="29"/>
  <c r="J1283" i="29" s="1"/>
  <c r="Z33" i="36" s="1"/>
  <c r="Y275" i="29"/>
  <c r="J275" i="29" s="1"/>
  <c r="Z9" i="36" s="1"/>
  <c r="X866" i="29"/>
  <c r="I867" i="29" s="1"/>
  <c r="AB2879" i="29"/>
  <c r="M2879" i="29" s="1"/>
  <c r="AD71" i="36" s="1"/>
  <c r="Y1325" i="29"/>
  <c r="J1325" i="29" s="1"/>
  <c r="Z34" i="36" s="1"/>
  <c r="Y1913" i="29"/>
  <c r="J1913" i="29" s="1"/>
  <c r="Z48" i="36" s="1"/>
  <c r="Y1829" i="29"/>
  <c r="J1829" i="29" s="1"/>
  <c r="Z46" i="36" s="1"/>
  <c r="Y1790" i="29"/>
  <c r="J1791" i="29" s="1"/>
  <c r="AF45" i="36" s="1"/>
  <c r="Y656" i="29"/>
  <c r="J657" i="29" s="1"/>
  <c r="AF18" i="36" s="1"/>
  <c r="AA2714" i="29"/>
  <c r="L2715" i="29" s="1"/>
  <c r="AI67" i="36" s="1"/>
  <c r="Y611" i="29"/>
  <c r="J611" i="29" s="1"/>
  <c r="Z17" i="36" s="1"/>
  <c r="Q2689" i="29"/>
  <c r="I2689" i="29" s="1"/>
  <c r="Y401" i="29"/>
  <c r="J401" i="29" s="1"/>
  <c r="Z12" i="36" s="1"/>
  <c r="Y446" i="29"/>
  <c r="J447" i="29" s="1"/>
  <c r="AF13" i="36" s="1"/>
  <c r="Y1496" i="29"/>
  <c r="J1497" i="29" s="1"/>
  <c r="AF38" i="36" s="1"/>
  <c r="Y1619" i="29"/>
  <c r="J1619" i="29" s="1"/>
  <c r="Z41" i="36" s="1"/>
  <c r="Q1345" i="29"/>
  <c r="I1345" i="29" s="1"/>
  <c r="S1392" i="29"/>
  <c r="K1393" i="29" s="1"/>
  <c r="F36" i="36" s="1"/>
  <c r="Z1157" i="29"/>
  <c r="K1157" i="29" s="1"/>
  <c r="AA30" i="36" s="1"/>
  <c r="Q2190" i="29"/>
  <c r="I2191" i="29" s="1"/>
  <c r="Z443" i="29"/>
  <c r="K443" i="29" s="1"/>
  <c r="AA13" i="36" s="1"/>
  <c r="BJ13" i="36" s="1"/>
  <c r="Y404" i="29"/>
  <c r="J405" i="29" s="1"/>
  <c r="AF12" i="36" s="1"/>
  <c r="Y1871" i="29"/>
  <c r="J1871" i="29" s="1"/>
  <c r="Z47" i="36" s="1"/>
  <c r="Y1916" i="29"/>
  <c r="J1917" i="29" s="1"/>
  <c r="AF48" i="36" s="1"/>
  <c r="Y2039" i="29"/>
  <c r="J2039" i="29" s="1"/>
  <c r="Z51" i="36" s="1"/>
  <c r="Y2420" i="29"/>
  <c r="J2421" i="29" s="1"/>
  <c r="AF60" i="36" s="1"/>
  <c r="Y23" i="29"/>
  <c r="J23" i="29" s="1"/>
  <c r="Z3" i="36" s="1"/>
  <c r="X236" i="29"/>
  <c r="I237" i="29" s="1"/>
  <c r="AB401" i="29"/>
  <c r="M401" i="29" s="1"/>
  <c r="AD12" i="36" s="1"/>
  <c r="Y1535" i="29"/>
  <c r="J1535" i="29" s="1"/>
  <c r="Z39" i="36" s="1"/>
  <c r="Y1832" i="29"/>
  <c r="J1833" i="29" s="1"/>
  <c r="AF46" i="36" s="1"/>
  <c r="Y359" i="29"/>
  <c r="J359" i="29" s="1"/>
  <c r="Z11" i="36" s="1"/>
  <c r="R1009" i="29"/>
  <c r="J1009" i="29" s="1"/>
  <c r="J26" i="36" s="1"/>
  <c r="Z1118" i="29"/>
  <c r="K1119" i="29" s="1"/>
  <c r="AG29" i="36" s="1"/>
  <c r="BK29" i="36" s="1"/>
  <c r="S1308" i="29"/>
  <c r="K1309" i="29" s="1"/>
  <c r="F34" i="36" s="1"/>
  <c r="X2837" i="29"/>
  <c r="I2837" i="29" s="1"/>
  <c r="U1303" i="29"/>
  <c r="M1303" i="29" s="1"/>
  <c r="M33" i="36" s="1"/>
  <c r="Z1412" i="29"/>
  <c r="K1413" i="29" s="1"/>
  <c r="AG36" i="36" s="1"/>
  <c r="BK36" i="36" s="1"/>
  <c r="Y1244" i="29"/>
  <c r="J1245" i="29" s="1"/>
  <c r="AF32" i="36" s="1"/>
  <c r="Z2840" i="29"/>
  <c r="K2841" i="29" s="1"/>
  <c r="AG70" i="36" s="1"/>
  <c r="BK70" i="36" s="1"/>
  <c r="Y1787" i="29"/>
  <c r="J1787" i="29" s="1"/>
  <c r="Z45" i="36" s="1"/>
  <c r="Z401" i="29"/>
  <c r="K401" i="29" s="1"/>
  <c r="AA12" i="36" s="1"/>
  <c r="BJ12" i="36" s="1"/>
  <c r="Y950" i="29"/>
  <c r="J951" i="29" s="1"/>
  <c r="AF25" i="36" s="1"/>
  <c r="R1513" i="29"/>
  <c r="J1513" i="29" s="1"/>
  <c r="J38" i="36" s="1"/>
  <c r="X1955" i="29"/>
  <c r="I1955" i="29" s="1"/>
  <c r="X1958" i="29"/>
  <c r="I1959" i="29" s="1"/>
  <c r="Q2022" i="29"/>
  <c r="I2023" i="29" s="1"/>
  <c r="R2484" i="29"/>
  <c r="J2485" i="29" s="1"/>
  <c r="AB362" i="29"/>
  <c r="M363" i="29" s="1"/>
  <c r="AJ11" i="36" s="1"/>
  <c r="Q384" i="29"/>
  <c r="I385" i="29" s="1"/>
  <c r="Q1308" i="29"/>
  <c r="I1309" i="29" s="1"/>
  <c r="AB1622" i="29"/>
  <c r="M1623" i="29" s="1"/>
  <c r="AJ41" i="36" s="1"/>
  <c r="R2694" i="29"/>
  <c r="J2695" i="29" s="1"/>
  <c r="Q2857" i="29"/>
  <c r="I2857" i="29" s="1"/>
  <c r="Y1745" i="29"/>
  <c r="J1745" i="29" s="1"/>
  <c r="Z44" i="36" s="1"/>
  <c r="AB359" i="29"/>
  <c r="M359" i="29" s="1"/>
  <c r="AD11" i="36" s="1"/>
  <c r="Y485" i="29"/>
  <c r="J485" i="29" s="1"/>
  <c r="Z14" i="36" s="1"/>
  <c r="AC614" i="29"/>
  <c r="N615" i="29" s="1"/>
  <c r="AK17" i="36" s="1"/>
  <c r="Q2316" i="29"/>
  <c r="I2317" i="29" s="1"/>
  <c r="AA2378" i="29"/>
  <c r="L2379" i="29" s="1"/>
  <c r="AI59" i="36" s="1"/>
  <c r="Q2605" i="29"/>
  <c r="I2605" i="29" s="1"/>
  <c r="Y2840" i="29"/>
  <c r="J2841" i="29" s="1"/>
  <c r="AF70" i="36" s="1"/>
  <c r="Y2252" i="29"/>
  <c r="J2253" i="29" s="1"/>
  <c r="AF56" i="36" s="1"/>
  <c r="Y194" i="29"/>
  <c r="J195" i="29" s="1"/>
  <c r="AF7" i="36" s="1"/>
  <c r="S463" i="29"/>
  <c r="K463" i="29" s="1"/>
  <c r="K13" i="36" s="1"/>
  <c r="R13" i="36" s="1"/>
  <c r="T384" i="29"/>
  <c r="L385" i="29" s="1"/>
  <c r="G12" i="36" s="1"/>
  <c r="S12" i="36" s="1"/>
  <c r="Y695" i="29"/>
  <c r="J695" i="29" s="1"/>
  <c r="Z19" i="36" s="1"/>
  <c r="U1056" i="29"/>
  <c r="M1057" i="29" s="1"/>
  <c r="H28" i="36" s="1"/>
  <c r="Y989" i="29"/>
  <c r="J989" i="29" s="1"/>
  <c r="Z26" i="36" s="1"/>
  <c r="U1387" i="29"/>
  <c r="M1387" i="29" s="1"/>
  <c r="M35" i="36" s="1"/>
  <c r="AC1412" i="29"/>
  <c r="N1413" i="29" s="1"/>
  <c r="AK36" i="36" s="1"/>
  <c r="AC1451" i="29"/>
  <c r="N1451" i="29" s="1"/>
  <c r="AE37" i="36" s="1"/>
  <c r="AA1454" i="29"/>
  <c r="L1455" i="29" s="1"/>
  <c r="AI37" i="36" s="1"/>
  <c r="V1476" i="29"/>
  <c r="N1477" i="29" s="1"/>
  <c r="I38" i="36" s="1"/>
  <c r="U2059" i="29"/>
  <c r="M2059" i="29" s="1"/>
  <c r="M51" i="36" s="1"/>
  <c r="X2462" i="29"/>
  <c r="I2463" i="29" s="1"/>
  <c r="Z2588" i="29"/>
  <c r="K2589" i="29" s="1"/>
  <c r="AG64" i="36" s="1"/>
  <c r="Z2672" i="29"/>
  <c r="K2673" i="29" s="1"/>
  <c r="AG66" i="36" s="1"/>
  <c r="AB2294" i="29"/>
  <c r="M2295" i="29" s="1"/>
  <c r="AJ57" i="36" s="1"/>
  <c r="U2610" i="29"/>
  <c r="M2611" i="29" s="1"/>
  <c r="R2647" i="29"/>
  <c r="J2647" i="29" s="1"/>
  <c r="Y947" i="29"/>
  <c r="J947" i="29" s="1"/>
  <c r="Z25" i="36" s="1"/>
  <c r="Q169" i="29"/>
  <c r="I169" i="29" s="1"/>
  <c r="Q253" i="29"/>
  <c r="I253" i="29" s="1"/>
  <c r="S169" i="29"/>
  <c r="K169" i="29" s="1"/>
  <c r="K6" i="36" s="1"/>
  <c r="R6" i="36" s="1"/>
  <c r="Y278" i="29"/>
  <c r="J279" i="29" s="1"/>
  <c r="AF9" i="36" s="1"/>
  <c r="AA989" i="29"/>
  <c r="L989" i="29" s="1"/>
  <c r="AC26" i="36" s="1"/>
  <c r="X992" i="29"/>
  <c r="I993" i="29" s="1"/>
  <c r="V1308" i="29"/>
  <c r="N1309" i="29" s="1"/>
  <c r="I34" i="36" s="1"/>
  <c r="Q1896" i="29"/>
  <c r="I1897" i="29" s="1"/>
  <c r="Q1728" i="29"/>
  <c r="I1729" i="29" s="1"/>
  <c r="Y569" i="29"/>
  <c r="J569" i="29" s="1"/>
  <c r="Z16" i="36" s="1"/>
  <c r="Y572" i="29"/>
  <c r="J573" i="29" s="1"/>
  <c r="AF16" i="36" s="1"/>
  <c r="Y1874" i="29"/>
  <c r="J1875" i="29" s="1"/>
  <c r="AF47" i="36" s="1"/>
  <c r="Y1997" i="29"/>
  <c r="J1997" i="29" s="1"/>
  <c r="Z50" i="36" s="1"/>
  <c r="Y2207" i="29"/>
  <c r="J2207" i="29" s="1"/>
  <c r="Z55" i="36" s="1"/>
  <c r="V2521" i="29"/>
  <c r="N2521" i="29" s="1"/>
  <c r="V2605" i="29"/>
  <c r="N2605" i="29" s="1"/>
  <c r="V2689" i="29"/>
  <c r="N2689" i="29" s="1"/>
  <c r="R2274" i="29"/>
  <c r="J2275" i="29" s="1"/>
  <c r="X2123" i="29"/>
  <c r="I2123" i="29" s="1"/>
  <c r="R2311" i="29"/>
  <c r="J2311" i="29" s="1"/>
  <c r="Z2504" i="29"/>
  <c r="K2505" i="29" s="1"/>
  <c r="AG62" i="36" s="1"/>
  <c r="BK62" i="36" s="1"/>
  <c r="Z2546" i="29"/>
  <c r="K2547" i="29" s="1"/>
  <c r="AG63" i="36" s="1"/>
  <c r="BK63" i="36" s="1"/>
  <c r="Z2630" i="29"/>
  <c r="K2631" i="29" s="1"/>
  <c r="AG65" i="36" s="1"/>
  <c r="BK65" i="36" s="1"/>
  <c r="U2694" i="29"/>
  <c r="M2695" i="29" s="1"/>
  <c r="AB2714" i="29"/>
  <c r="M2715" i="29" s="1"/>
  <c r="AJ67" i="36" s="1"/>
  <c r="Y2630" i="29"/>
  <c r="J2631" i="29" s="1"/>
  <c r="AF65" i="36" s="1"/>
  <c r="Y2588" i="29"/>
  <c r="J2589" i="29" s="1"/>
  <c r="AF64" i="36" s="1"/>
  <c r="Q2227" i="29"/>
  <c r="I2227" i="29" s="1"/>
  <c r="T2269" i="29"/>
  <c r="L2269" i="29" s="1"/>
  <c r="AB2795" i="29"/>
  <c r="M2795" i="29" s="1"/>
  <c r="AD69" i="36" s="1"/>
  <c r="Y2165" i="29"/>
  <c r="J2165" i="29" s="1"/>
  <c r="Z54" i="36" s="1"/>
  <c r="S2269" i="29"/>
  <c r="K2269" i="29" s="1"/>
  <c r="S2479" i="29"/>
  <c r="K2479" i="29" s="1"/>
  <c r="AA2168" i="29"/>
  <c r="L2169" i="29" s="1"/>
  <c r="AI54" i="36" s="1"/>
  <c r="R2190" i="29"/>
  <c r="J2191" i="29" s="1"/>
  <c r="R2232" i="29"/>
  <c r="J2233" i="29" s="1"/>
  <c r="Y2672" i="29"/>
  <c r="J2673" i="29" s="1"/>
  <c r="AF66" i="36" s="1"/>
  <c r="S2185" i="29"/>
  <c r="K2185" i="29" s="1"/>
  <c r="Y2291" i="29"/>
  <c r="J2291" i="29" s="1"/>
  <c r="Z57" i="36" s="1"/>
  <c r="R2736" i="29"/>
  <c r="J2737" i="29" s="1"/>
  <c r="Q2736" i="29"/>
  <c r="I2737" i="29" s="1"/>
  <c r="Q2148" i="29"/>
  <c r="I2149" i="29" s="1"/>
  <c r="Q2269" i="29"/>
  <c r="I2269" i="29" s="1"/>
  <c r="Z2336" i="29"/>
  <c r="K2337" i="29" s="1"/>
  <c r="AG58" i="36" s="1"/>
  <c r="BK58" i="36" s="1"/>
  <c r="Y2585" i="29"/>
  <c r="J2585" i="29" s="1"/>
  <c r="Z64" i="36" s="1"/>
  <c r="Y2546" i="29"/>
  <c r="J2547" i="29" s="1"/>
  <c r="AF63" i="36" s="1"/>
  <c r="AB2081" i="29"/>
  <c r="M2081" i="29" s="1"/>
  <c r="AD52" i="36" s="1"/>
  <c r="Z2084" i="29"/>
  <c r="K2085" i="29" s="1"/>
  <c r="AG52" i="36" s="1"/>
  <c r="BK52" i="36" s="1"/>
  <c r="U2022" i="29"/>
  <c r="M2023" i="29" s="1"/>
  <c r="H51" i="36" s="1"/>
  <c r="Y2042" i="29"/>
  <c r="J2043" i="29" s="1"/>
  <c r="AF51" i="36" s="1"/>
  <c r="X2000" i="29"/>
  <c r="I2001" i="29" s="1"/>
  <c r="Y2000" i="29"/>
  <c r="J2001" i="29" s="1"/>
  <c r="AF50" i="36" s="1"/>
  <c r="V1938" i="29"/>
  <c r="N1939" i="29" s="1"/>
  <c r="I49" i="36" s="1"/>
  <c r="Y1958" i="29"/>
  <c r="J1959" i="29" s="1"/>
  <c r="AF49" i="36" s="1"/>
  <c r="Y1955" i="29"/>
  <c r="J1955" i="29" s="1"/>
  <c r="Z49" i="36" s="1"/>
  <c r="U1933" i="29"/>
  <c r="M1933" i="29" s="1"/>
  <c r="M48" i="36" s="1"/>
  <c r="X1829" i="29"/>
  <c r="I1829" i="29" s="1"/>
  <c r="Q1812" i="29"/>
  <c r="I1813" i="29" s="1"/>
  <c r="U1807" i="29"/>
  <c r="M1807" i="29" s="1"/>
  <c r="M45" i="36" s="1"/>
  <c r="U1770" i="29"/>
  <c r="M1771" i="29" s="1"/>
  <c r="H45" i="36" s="1"/>
  <c r="Y1748" i="29"/>
  <c r="J1749" i="29" s="1"/>
  <c r="AF44" i="36" s="1"/>
  <c r="R1686" i="29"/>
  <c r="J1687" i="29" s="1"/>
  <c r="E43" i="36" s="1"/>
  <c r="O43" i="36" s="1"/>
  <c r="Y1661" i="29"/>
  <c r="J1661" i="29" s="1"/>
  <c r="Z42" i="36" s="1"/>
  <c r="Y1622" i="29"/>
  <c r="J1623" i="29" s="1"/>
  <c r="AF41" i="36" s="1"/>
  <c r="R1602" i="29"/>
  <c r="J1603" i="29" s="1"/>
  <c r="E41" i="36" s="1"/>
  <c r="O41" i="36" s="1"/>
  <c r="T1639" i="29"/>
  <c r="L1639" i="29" s="1"/>
  <c r="L41" i="36" s="1"/>
  <c r="T41" i="36" s="1"/>
  <c r="X1619" i="29"/>
  <c r="I1619" i="29" s="1"/>
  <c r="Y1580" i="29"/>
  <c r="J1581" i="29" s="1"/>
  <c r="AF40" i="36" s="1"/>
  <c r="Y1577" i="29"/>
  <c r="J1577" i="29" s="1"/>
  <c r="Z40" i="36" s="1"/>
  <c r="T1555" i="29"/>
  <c r="L1555" i="29" s="1"/>
  <c r="L39" i="36" s="1"/>
  <c r="T39" i="36" s="1"/>
  <c r="R1476" i="29"/>
  <c r="J1477" i="29" s="1"/>
  <c r="E38" i="36" s="1"/>
  <c r="O38" i="36" s="1"/>
  <c r="AA1493" i="29"/>
  <c r="L1493" i="29" s="1"/>
  <c r="AC38" i="36" s="1"/>
  <c r="AB1370" i="29"/>
  <c r="M1371" i="29" s="1"/>
  <c r="AJ35" i="36" s="1"/>
  <c r="S1350" i="29"/>
  <c r="K1351" i="29" s="1"/>
  <c r="F35" i="36" s="1"/>
  <c r="Q1387" i="29"/>
  <c r="I1387" i="29" s="1"/>
  <c r="Y1367" i="29"/>
  <c r="J1367" i="29" s="1"/>
  <c r="Z35" i="36" s="1"/>
  <c r="V1303" i="29"/>
  <c r="N1303" i="29" s="1"/>
  <c r="N33" i="36" s="1"/>
  <c r="Y1286" i="29"/>
  <c r="J1287" i="29" s="1"/>
  <c r="AF33" i="36" s="1"/>
  <c r="V1266" i="29"/>
  <c r="N1267" i="29" s="1"/>
  <c r="I33" i="36" s="1"/>
  <c r="S1266" i="29"/>
  <c r="K1267" i="29" s="1"/>
  <c r="F33" i="36" s="1"/>
  <c r="Q1303" i="29"/>
  <c r="I1303" i="29" s="1"/>
  <c r="U1261" i="29"/>
  <c r="M1261" i="29" s="1"/>
  <c r="M32" i="36" s="1"/>
  <c r="S1219" i="29"/>
  <c r="K1219" i="29" s="1"/>
  <c r="K31" i="36" s="1"/>
  <c r="R31" i="36" s="1"/>
  <c r="U1182" i="29"/>
  <c r="M1183" i="29" s="1"/>
  <c r="H31" i="36" s="1"/>
  <c r="U1219" i="29"/>
  <c r="M1219" i="29" s="1"/>
  <c r="M31" i="36" s="1"/>
  <c r="AC1199" i="29"/>
  <c r="N1199" i="29" s="1"/>
  <c r="AE31" i="36" s="1"/>
  <c r="R1182" i="29"/>
  <c r="J1183" i="29" s="1"/>
  <c r="E31" i="36" s="1"/>
  <c r="O31" i="36" s="1"/>
  <c r="AB1199" i="29"/>
  <c r="M1199" i="29" s="1"/>
  <c r="AD31" i="36" s="1"/>
  <c r="AC1157" i="29"/>
  <c r="N1157" i="29" s="1"/>
  <c r="AE30" i="36" s="1"/>
  <c r="S1098" i="29"/>
  <c r="K1099" i="29" s="1"/>
  <c r="F29" i="36" s="1"/>
  <c r="AB1118" i="29"/>
  <c r="M1119" i="29" s="1"/>
  <c r="AJ29" i="36" s="1"/>
  <c r="R1135" i="29"/>
  <c r="J1135" i="29" s="1"/>
  <c r="J29" i="36" s="1"/>
  <c r="S1056" i="29"/>
  <c r="K1057" i="29" s="1"/>
  <c r="F28" i="36" s="1"/>
  <c r="Y1076" i="29"/>
  <c r="J1077" i="29" s="1"/>
  <c r="AF28" i="36" s="1"/>
  <c r="AB1076" i="29"/>
  <c r="M1077" i="29" s="1"/>
  <c r="AJ28" i="36" s="1"/>
  <c r="AC1076" i="29"/>
  <c r="N1077" i="29" s="1"/>
  <c r="AK28" i="36" s="1"/>
  <c r="Y1073" i="29"/>
  <c r="J1073" i="29" s="1"/>
  <c r="Z28" i="36" s="1"/>
  <c r="T1056" i="29"/>
  <c r="L1057" i="29" s="1"/>
  <c r="G28" i="36" s="1"/>
  <c r="S28" i="36" s="1"/>
  <c r="AB1073" i="29"/>
  <c r="M1073" i="29" s="1"/>
  <c r="AD28" i="36" s="1"/>
  <c r="R1051" i="29"/>
  <c r="J1051" i="29" s="1"/>
  <c r="J27" i="36" s="1"/>
  <c r="AA1031" i="29"/>
  <c r="L1031" i="29" s="1"/>
  <c r="AC27" i="36" s="1"/>
  <c r="X1031" i="29"/>
  <c r="I1031" i="29" s="1"/>
  <c r="AC1034" i="29"/>
  <c r="N1035" i="29" s="1"/>
  <c r="AK27" i="36" s="1"/>
  <c r="Y1031" i="29"/>
  <c r="J1031" i="29" s="1"/>
  <c r="Z27" i="36" s="1"/>
  <c r="Y1034" i="29"/>
  <c r="J1035" i="29" s="1"/>
  <c r="AF27" i="36" s="1"/>
  <c r="AB992" i="29"/>
  <c r="M993" i="29" s="1"/>
  <c r="AJ26" i="36" s="1"/>
  <c r="U972" i="29"/>
  <c r="M973" i="29" s="1"/>
  <c r="H26" i="36" s="1"/>
  <c r="V967" i="29"/>
  <c r="N967" i="29" s="1"/>
  <c r="N25" i="36" s="1"/>
  <c r="V888" i="29"/>
  <c r="N889" i="29" s="1"/>
  <c r="I24" i="36" s="1"/>
  <c r="AC905" i="29"/>
  <c r="N905" i="29" s="1"/>
  <c r="AE24" i="36" s="1"/>
  <c r="S888" i="29"/>
  <c r="K889" i="29" s="1"/>
  <c r="F24" i="36" s="1"/>
  <c r="Q762" i="29"/>
  <c r="I763" i="29" s="1"/>
  <c r="X740" i="29"/>
  <c r="I741" i="29" s="1"/>
  <c r="S715" i="29"/>
  <c r="K715" i="29" s="1"/>
  <c r="K19" i="36" s="1"/>
  <c r="R19" i="36" s="1"/>
  <c r="Y698" i="29"/>
  <c r="J699" i="29" s="1"/>
  <c r="AF19" i="36" s="1"/>
  <c r="Y653" i="29"/>
  <c r="J653" i="29" s="1"/>
  <c r="Z18" i="36" s="1"/>
  <c r="Y614" i="29"/>
  <c r="J615" i="29" s="1"/>
  <c r="AF17" i="36" s="1"/>
  <c r="X614" i="29"/>
  <c r="I615" i="29" s="1"/>
  <c r="U468" i="29"/>
  <c r="M469" i="29" s="1"/>
  <c r="H14" i="36" s="1"/>
  <c r="AC485" i="29"/>
  <c r="N485" i="29" s="1"/>
  <c r="AE14" i="36" s="1"/>
  <c r="Q379" i="29"/>
  <c r="I379" i="29" s="1"/>
  <c r="R379" i="29"/>
  <c r="J379" i="29" s="1"/>
  <c r="J11" i="36" s="1"/>
  <c r="Y317" i="29"/>
  <c r="J317" i="29" s="1"/>
  <c r="Z10" i="36" s="1"/>
  <c r="Z317" i="29"/>
  <c r="K317" i="29" s="1"/>
  <c r="AA10" i="36" s="1"/>
  <c r="X278" i="29"/>
  <c r="I279" i="29" s="1"/>
  <c r="X275" i="29"/>
  <c r="I275" i="29" s="1"/>
  <c r="R258" i="29"/>
  <c r="J259" i="29" s="1"/>
  <c r="E9" i="36" s="1"/>
  <c r="O9" i="36" s="1"/>
  <c r="U295" i="29"/>
  <c r="M295" i="29" s="1"/>
  <c r="M9" i="36" s="1"/>
  <c r="Y236" i="29"/>
  <c r="J237" i="29" s="1"/>
  <c r="AF8" i="36" s="1"/>
  <c r="S253" i="29"/>
  <c r="K253" i="29" s="1"/>
  <c r="K8" i="36" s="1"/>
  <c r="R8" i="36" s="1"/>
  <c r="S216" i="29"/>
  <c r="K217" i="29" s="1"/>
  <c r="F8" i="36" s="1"/>
  <c r="S174" i="29"/>
  <c r="K175" i="29" s="1"/>
  <c r="F7" i="36" s="1"/>
  <c r="S211" i="29"/>
  <c r="K211" i="29" s="1"/>
  <c r="K7" i="36" s="1"/>
  <c r="R7" i="36" s="1"/>
  <c r="Y152" i="29"/>
  <c r="J153" i="29" s="1"/>
  <c r="AF6" i="36" s="1"/>
  <c r="X152" i="29"/>
  <c r="I153" i="29" s="1"/>
  <c r="Y107" i="29"/>
  <c r="J107" i="29" s="1"/>
  <c r="Z5" i="36" s="1"/>
  <c r="Y65" i="29"/>
  <c r="Z4" i="36" s="1"/>
  <c r="AA947" i="29"/>
  <c r="L947" i="29" s="1"/>
  <c r="AC25" i="36" s="1"/>
  <c r="AB194" i="29"/>
  <c r="M195" i="29" s="1"/>
  <c r="AJ7" i="36" s="1"/>
  <c r="Z152" i="29"/>
  <c r="K153" i="29" s="1"/>
  <c r="AG6" i="36" s="1"/>
  <c r="Z236" i="29"/>
  <c r="K237" i="29" s="1"/>
  <c r="AG8" i="36" s="1"/>
  <c r="BK8" i="36" s="1"/>
  <c r="Y149" i="29"/>
  <c r="J149" i="29" s="1"/>
  <c r="Z6" i="36" s="1"/>
  <c r="Q342" i="29"/>
  <c r="I343" i="29" s="1"/>
  <c r="T174" i="29"/>
  <c r="L175" i="29" s="1"/>
  <c r="G7" i="36" s="1"/>
  <c r="S7" i="36" s="1"/>
  <c r="AA275" i="29"/>
  <c r="L275" i="29" s="1"/>
  <c r="AC9" i="36" s="1"/>
  <c r="Q426" i="29"/>
  <c r="I427" i="29" s="1"/>
  <c r="Q468" i="29"/>
  <c r="I469" i="29" s="1"/>
  <c r="U631" i="29"/>
  <c r="M631" i="29" s="1"/>
  <c r="M17" i="36" s="1"/>
  <c r="X698" i="29"/>
  <c r="I699" i="29" s="1"/>
  <c r="U888" i="29"/>
  <c r="M889" i="29" s="1"/>
  <c r="H24" i="36" s="1"/>
  <c r="T1014" i="29"/>
  <c r="L1015" i="29" s="1"/>
  <c r="G27" i="36" s="1"/>
  <c r="S27" i="36" s="1"/>
  <c r="S930" i="29"/>
  <c r="K931" i="29" s="1"/>
  <c r="F25" i="36" s="1"/>
  <c r="S972" i="29"/>
  <c r="K973" i="29" s="1"/>
  <c r="F26" i="36" s="1"/>
  <c r="V1056" i="29"/>
  <c r="N1057" i="29" s="1"/>
  <c r="I28" i="36" s="1"/>
  <c r="U1009" i="29"/>
  <c r="M1009" i="29" s="1"/>
  <c r="M26" i="36" s="1"/>
  <c r="Q1140" i="29"/>
  <c r="I1141" i="29" s="1"/>
  <c r="AB1325" i="29"/>
  <c r="M1325" i="29" s="1"/>
  <c r="AD34" i="36" s="1"/>
  <c r="AB1409" i="29"/>
  <c r="M1409" i="29" s="1"/>
  <c r="AD36" i="36" s="1"/>
  <c r="Z1202" i="29"/>
  <c r="K1203" i="29" s="1"/>
  <c r="AG31" i="36" s="1"/>
  <c r="U1350" i="29"/>
  <c r="M1351" i="29" s="1"/>
  <c r="H35" i="36" s="1"/>
  <c r="V1387" i="29"/>
  <c r="N1387" i="29" s="1"/>
  <c r="N35" i="36" s="1"/>
  <c r="T1429" i="29"/>
  <c r="L1429" i="29" s="1"/>
  <c r="L36" i="36" s="1"/>
  <c r="T36" i="36" s="1"/>
  <c r="T1434" i="29"/>
  <c r="L1435" i="29" s="1"/>
  <c r="G37" i="36" s="1"/>
  <c r="S37" i="36" s="1"/>
  <c r="R1471" i="29"/>
  <c r="J1471" i="29" s="1"/>
  <c r="J37" i="36" s="1"/>
  <c r="S1476" i="29"/>
  <c r="K1477" i="29" s="1"/>
  <c r="F38" i="36" s="1"/>
  <c r="X1535" i="29"/>
  <c r="I1535" i="29" s="1"/>
  <c r="AB1496" i="29"/>
  <c r="M1497" i="29" s="1"/>
  <c r="AJ38" i="36" s="1"/>
  <c r="AB1580" i="29"/>
  <c r="M1581" i="29" s="1"/>
  <c r="AJ40" i="36" s="1"/>
  <c r="S1644" i="29"/>
  <c r="K1645" i="29" s="1"/>
  <c r="F42" i="36" s="1"/>
  <c r="V1723" i="29"/>
  <c r="N1723" i="29" s="1"/>
  <c r="N43" i="36" s="1"/>
  <c r="AA1703" i="29"/>
  <c r="L1703" i="29" s="1"/>
  <c r="AC43" i="36" s="1"/>
  <c r="AA1706" i="29"/>
  <c r="L1707" i="29" s="1"/>
  <c r="AI43" i="36" s="1"/>
  <c r="S1518" i="29"/>
  <c r="K1519" i="29" s="1"/>
  <c r="F39" i="36" s="1"/>
  <c r="X1577" i="29"/>
  <c r="I1577" i="29" s="1"/>
  <c r="R1560" i="29"/>
  <c r="J1561" i="29" s="1"/>
  <c r="E40" i="36" s="1"/>
  <c r="O40" i="36" s="1"/>
  <c r="Y1706" i="29"/>
  <c r="J1707" i="29" s="1"/>
  <c r="AF43" i="36" s="1"/>
  <c r="AB1790" i="29"/>
  <c r="M1791" i="29" s="1"/>
  <c r="AJ45" i="36" s="1"/>
  <c r="AB2042" i="29"/>
  <c r="M2043" i="29" s="1"/>
  <c r="AJ51" i="36" s="1"/>
  <c r="AA1748" i="29"/>
  <c r="L1749" i="29" s="1"/>
  <c r="AI44" i="36" s="1"/>
  <c r="AB2039" i="29"/>
  <c r="M2039" i="29" s="1"/>
  <c r="AD51" i="36" s="1"/>
  <c r="S2143" i="29"/>
  <c r="K2143" i="29" s="1"/>
  <c r="K53" i="36" s="1"/>
  <c r="R53" i="36" s="1"/>
  <c r="S1728" i="29"/>
  <c r="K1729" i="29" s="1"/>
  <c r="F44" i="36" s="1"/>
  <c r="Z2207" i="29"/>
  <c r="K2207" i="29" s="1"/>
  <c r="AA55" i="36" s="1"/>
  <c r="BJ55" i="36" s="1"/>
  <c r="Q2101" i="29"/>
  <c r="I2101" i="29" s="1"/>
  <c r="X2126" i="29"/>
  <c r="I2127" i="29" s="1"/>
  <c r="AA2207" i="29"/>
  <c r="L2207" i="29" s="1"/>
  <c r="AC55" i="36" s="1"/>
  <c r="AB2084" i="29"/>
  <c r="M2085" i="29" s="1"/>
  <c r="AJ52" i="36" s="1"/>
  <c r="S2148" i="29"/>
  <c r="K2149" i="29" s="1"/>
  <c r="K59" i="36" s="1"/>
  <c r="Q1770" i="29"/>
  <c r="I1771" i="29" s="1"/>
  <c r="R2358" i="29"/>
  <c r="J2359" i="29" s="1"/>
  <c r="S2311" i="29"/>
  <c r="K2311" i="29" s="1"/>
  <c r="U2437" i="29"/>
  <c r="M2437" i="29" s="1"/>
  <c r="U2479" i="29"/>
  <c r="M2479" i="29" s="1"/>
  <c r="AA2630" i="29"/>
  <c r="L2631" i="29" s="1"/>
  <c r="AI65" i="36" s="1"/>
  <c r="X2669" i="29"/>
  <c r="I2669" i="29" s="1"/>
  <c r="Q2358" i="29"/>
  <c r="I2359" i="29" s="1"/>
  <c r="X2546" i="29"/>
  <c r="I2547" i="29" s="1"/>
  <c r="Q2311" i="29"/>
  <c r="I2311" i="29" s="1"/>
  <c r="Z2420" i="29"/>
  <c r="K2421" i="29" s="1"/>
  <c r="AG60" i="36" s="1"/>
  <c r="BK60" i="36" s="1"/>
  <c r="S2442" i="29"/>
  <c r="K2443" i="29" s="1"/>
  <c r="Q2521" i="29"/>
  <c r="I2521" i="29" s="1"/>
  <c r="X2504" i="29"/>
  <c r="I2505" i="29" s="1"/>
  <c r="U2736" i="29"/>
  <c r="M2737" i="29" s="1"/>
  <c r="Q2773" i="29"/>
  <c r="I2773" i="29" s="1"/>
  <c r="U2899" i="29"/>
  <c r="M2899" i="29" s="1"/>
  <c r="V2857" i="29"/>
  <c r="N2857" i="29" s="1"/>
  <c r="Y2168" i="29"/>
  <c r="J2169" i="29" s="1"/>
  <c r="AF54" i="36" s="1"/>
  <c r="Y2459" i="29"/>
  <c r="J2459" i="29" s="1"/>
  <c r="Z61" i="36" s="1"/>
  <c r="R43" i="29"/>
  <c r="J43" i="29" s="1"/>
  <c r="J3" i="36" s="1"/>
  <c r="Y26" i="29"/>
  <c r="J27" i="29" s="1"/>
  <c r="AF3" i="36" s="1"/>
  <c r="U216" i="29"/>
  <c r="M217" i="29" s="1"/>
  <c r="H8" i="36" s="1"/>
  <c r="Q216" i="29"/>
  <c r="I217" i="29" s="1"/>
  <c r="S43" i="29"/>
  <c r="K43" i="29" s="1"/>
  <c r="K3" i="36" s="1"/>
  <c r="R3" i="36" s="1"/>
  <c r="AC278" i="29"/>
  <c r="N279" i="29" s="1"/>
  <c r="AK9" i="36" s="1"/>
  <c r="AA320" i="29"/>
  <c r="L321" i="29" s="1"/>
  <c r="AI10" i="36" s="1"/>
  <c r="X233" i="29"/>
  <c r="I233" i="29" s="1"/>
  <c r="R174" i="29"/>
  <c r="J175" i="29" s="1"/>
  <c r="E7" i="36" s="1"/>
  <c r="O7" i="36" s="1"/>
  <c r="U384" i="29"/>
  <c r="M385" i="29" s="1"/>
  <c r="H12" i="36" s="1"/>
  <c r="R384" i="29"/>
  <c r="J385" i="29" s="1"/>
  <c r="E12" i="36" s="1"/>
  <c r="O12" i="36" s="1"/>
  <c r="T169" i="29"/>
  <c r="L169" i="29" s="1"/>
  <c r="L6" i="36" s="1"/>
  <c r="T6" i="36" s="1"/>
  <c r="T468" i="29"/>
  <c r="L469" i="29" s="1"/>
  <c r="G14" i="36" s="1"/>
  <c r="S14" i="36" s="1"/>
  <c r="V552" i="29"/>
  <c r="N553" i="29" s="1"/>
  <c r="I16" i="36" s="1"/>
  <c r="V421" i="29"/>
  <c r="N421" i="29" s="1"/>
  <c r="N12" i="36" s="1"/>
  <c r="X572" i="29"/>
  <c r="I573" i="29" s="1"/>
  <c r="T762" i="29"/>
  <c r="L763" i="29" s="1"/>
  <c r="G21" i="36" s="1"/>
  <c r="S21" i="36" s="1"/>
  <c r="T804" i="29"/>
  <c r="L805" i="29" s="1"/>
  <c r="G22" i="36" s="1"/>
  <c r="S22" i="36" s="1"/>
  <c r="T888" i="29"/>
  <c r="L889" i="29" s="1"/>
  <c r="G24" i="36" s="1"/>
  <c r="S24" i="36" s="1"/>
  <c r="T631" i="29"/>
  <c r="L631" i="29" s="1"/>
  <c r="L17" i="36" s="1"/>
  <c r="T17" i="36" s="1"/>
  <c r="Z908" i="29"/>
  <c r="K909" i="29" s="1"/>
  <c r="AG24" i="36" s="1"/>
  <c r="BK24" i="36" s="1"/>
  <c r="AA992" i="29"/>
  <c r="L993" i="29" s="1"/>
  <c r="AI26" i="36" s="1"/>
  <c r="U930" i="29"/>
  <c r="M931" i="29" s="1"/>
  <c r="H25" i="36" s="1"/>
  <c r="Q1056" i="29"/>
  <c r="I1057" i="29" s="1"/>
  <c r="S1135" i="29"/>
  <c r="K1135" i="29" s="1"/>
  <c r="K29" i="36" s="1"/>
  <c r="R29" i="36" s="1"/>
  <c r="AC1202" i="29"/>
  <c r="N1203" i="29" s="1"/>
  <c r="AK31" i="36" s="1"/>
  <c r="R1093" i="29"/>
  <c r="J1093" i="29" s="1"/>
  <c r="J28" i="36" s="1"/>
  <c r="X1283" i="29"/>
  <c r="I1283" i="29" s="1"/>
  <c r="X1325" i="29"/>
  <c r="I1325" i="29" s="1"/>
  <c r="X1367" i="29"/>
  <c r="I1367" i="29" s="1"/>
  <c r="X1409" i="29"/>
  <c r="I1409" i="29" s="1"/>
  <c r="V1177" i="29"/>
  <c r="N1177" i="29" s="1"/>
  <c r="N30" i="36" s="1"/>
  <c r="Q1182" i="29"/>
  <c r="I1183" i="29" s="1"/>
  <c r="S1434" i="29"/>
  <c r="K1435" i="29" s="1"/>
  <c r="F37" i="36" s="1"/>
  <c r="AB1367" i="29"/>
  <c r="M1367" i="29" s="1"/>
  <c r="AD35" i="36" s="1"/>
  <c r="AA1451" i="29"/>
  <c r="L1451" i="29" s="1"/>
  <c r="AC37" i="36" s="1"/>
  <c r="S1429" i="29"/>
  <c r="K1429" i="29" s="1"/>
  <c r="K36" i="36" s="1"/>
  <c r="R36" i="36" s="1"/>
  <c r="X1493" i="29"/>
  <c r="I1493" i="29" s="1"/>
  <c r="T1560" i="29"/>
  <c r="L1561" i="29" s="1"/>
  <c r="G40" i="36" s="1"/>
  <c r="S40" i="36" s="1"/>
  <c r="S1602" i="29"/>
  <c r="K1603" i="29" s="1"/>
  <c r="F41" i="36" s="1"/>
  <c r="T1644" i="29"/>
  <c r="L1645" i="29" s="1"/>
  <c r="G42" i="36" s="1"/>
  <c r="S42" i="36" s="1"/>
  <c r="V1345" i="29"/>
  <c r="N1345" i="29" s="1"/>
  <c r="N34" i="36" s="1"/>
  <c r="AA1661" i="29"/>
  <c r="L1661" i="29" s="1"/>
  <c r="AC42" i="36" s="1"/>
  <c r="S1513" i="29"/>
  <c r="K1513" i="29" s="1"/>
  <c r="K38" i="36" s="1"/>
  <c r="R38" i="36" s="1"/>
  <c r="R1723" i="29"/>
  <c r="J1723" i="29" s="1"/>
  <c r="J43" i="36" s="1"/>
  <c r="S1975" i="29"/>
  <c r="K1975" i="29" s="1"/>
  <c r="K49" i="36" s="1"/>
  <c r="R49" i="36" s="1"/>
  <c r="AA1535" i="29"/>
  <c r="L1535" i="29" s="1"/>
  <c r="AC39" i="36" s="1"/>
  <c r="R1765" i="29"/>
  <c r="J1765" i="29" s="1"/>
  <c r="J44" i="36" s="1"/>
  <c r="T2101" i="29"/>
  <c r="L2101" i="29" s="1"/>
  <c r="L52" i="36" s="1"/>
  <c r="T52" i="36" s="1"/>
  <c r="X1748" i="29"/>
  <c r="I1749" i="29" s="1"/>
  <c r="U1849" i="29"/>
  <c r="M1849" i="29" s="1"/>
  <c r="M46" i="36" s="1"/>
  <c r="Y2126" i="29"/>
  <c r="J2127" i="29" s="1"/>
  <c r="AF53" i="36" s="1"/>
  <c r="AC2375" i="29"/>
  <c r="N2375" i="29" s="1"/>
  <c r="AE59" i="36" s="1"/>
  <c r="AB1955" i="29"/>
  <c r="M1955" i="29" s="1"/>
  <c r="AD49" i="36" s="1"/>
  <c r="S2059" i="29"/>
  <c r="K2059" i="29" s="1"/>
  <c r="K51" i="36" s="1"/>
  <c r="R51" i="36" s="1"/>
  <c r="X1997" i="29"/>
  <c r="I1997" i="29" s="1"/>
  <c r="U2143" i="29"/>
  <c r="M2143" i="29" s="1"/>
  <c r="M53" i="36" s="1"/>
  <c r="V2185" i="29"/>
  <c r="N2185" i="29" s="1"/>
  <c r="Y2378" i="29"/>
  <c r="J2379" i="29" s="1"/>
  <c r="AF59" i="36" s="1"/>
  <c r="V2358" i="29"/>
  <c r="N2359" i="29" s="1"/>
  <c r="R2652" i="29"/>
  <c r="J2653" i="29" s="1"/>
  <c r="V2395" i="29"/>
  <c r="N2395" i="29" s="1"/>
  <c r="AA2294" i="29"/>
  <c r="L2295" i="29" s="1"/>
  <c r="AI57" i="36" s="1"/>
  <c r="R2400" i="29"/>
  <c r="J2401" i="29" s="1"/>
  <c r="V2526" i="29"/>
  <c r="N2527" i="29" s="1"/>
  <c r="V2610" i="29"/>
  <c r="N2611" i="29" s="1"/>
  <c r="V2694" i="29"/>
  <c r="N2695" i="29" s="1"/>
  <c r="AB2375" i="29"/>
  <c r="M2375" i="29" s="1"/>
  <c r="AD59" i="36" s="1"/>
  <c r="AA2420" i="29"/>
  <c r="L2421" i="29" s="1"/>
  <c r="AI60" i="36" s="1"/>
  <c r="Y2882" i="29"/>
  <c r="J2883" i="29" s="1"/>
  <c r="AF71" i="36" s="1"/>
  <c r="AA2840" i="29"/>
  <c r="L2841" i="29" s="1"/>
  <c r="AI70" i="36" s="1"/>
  <c r="AC2882" i="29"/>
  <c r="N2883" i="29" s="1"/>
  <c r="AK71" i="36" s="1"/>
  <c r="R2778" i="29"/>
  <c r="J2779" i="29" s="1"/>
  <c r="Y2249" i="29"/>
  <c r="J2249" i="29" s="1"/>
  <c r="Z56" i="36" s="1"/>
  <c r="Y2417" i="29"/>
  <c r="J2417" i="29" s="1"/>
  <c r="Z60" i="36" s="1"/>
  <c r="Y2627" i="29"/>
  <c r="J2627" i="29" s="1"/>
  <c r="Z65" i="36" s="1"/>
  <c r="T211" i="29"/>
  <c r="L211" i="29" s="1"/>
  <c r="L7" i="36" s="1"/>
  <c r="T7" i="36" s="1"/>
  <c r="X1160" i="29"/>
  <c r="I1161" i="29" s="1"/>
  <c r="R1849" i="29"/>
  <c r="J1849" i="29" s="1"/>
  <c r="J46" i="36" s="1"/>
  <c r="Y2504" i="29"/>
  <c r="J2505" i="29" s="1"/>
  <c r="AF62" i="36" s="1"/>
  <c r="AA26" i="29"/>
  <c r="L27" i="29" s="1"/>
  <c r="AI3" i="36" s="1"/>
  <c r="S90" i="29"/>
  <c r="K91" i="29" s="1"/>
  <c r="F5" i="36" s="1"/>
  <c r="Z233" i="29"/>
  <c r="K233" i="29" s="1"/>
  <c r="AA8" i="36" s="1"/>
  <c r="BJ8" i="36" s="1"/>
  <c r="T295" i="29"/>
  <c r="L295" i="29" s="1"/>
  <c r="L9" i="36" s="1"/>
  <c r="T9" i="36" s="1"/>
  <c r="X320" i="29"/>
  <c r="I321" i="29" s="1"/>
  <c r="V342" i="29"/>
  <c r="N343" i="29" s="1"/>
  <c r="I11" i="36" s="1"/>
  <c r="Y233" i="29"/>
  <c r="J233" i="29" s="1"/>
  <c r="Z8" i="36" s="1"/>
  <c r="R300" i="29"/>
  <c r="J301" i="29" s="1"/>
  <c r="E10" i="36" s="1"/>
  <c r="O10" i="36" s="1"/>
  <c r="V384" i="29"/>
  <c r="N385" i="29" s="1"/>
  <c r="I12" i="36" s="1"/>
  <c r="AA530" i="29"/>
  <c r="L531" i="29" s="1"/>
  <c r="AI15" i="36" s="1"/>
  <c r="U589" i="29"/>
  <c r="M589" i="29" s="1"/>
  <c r="M16" i="36" s="1"/>
  <c r="U552" i="29"/>
  <c r="M553" i="29" s="1"/>
  <c r="H16" i="36" s="1"/>
  <c r="R295" i="29"/>
  <c r="J295" i="29" s="1"/>
  <c r="J9" i="36" s="1"/>
  <c r="S421" i="29"/>
  <c r="K421" i="29" s="1"/>
  <c r="K12" i="36" s="1"/>
  <c r="R12" i="36" s="1"/>
  <c r="S673" i="29"/>
  <c r="K673" i="29" s="1"/>
  <c r="K18" i="36" s="1"/>
  <c r="R18" i="36" s="1"/>
  <c r="Q720" i="29"/>
  <c r="I721" i="29" s="1"/>
  <c r="Y737" i="29"/>
  <c r="J737" i="29" s="1"/>
  <c r="Z20" i="36" s="1"/>
  <c r="T841" i="29"/>
  <c r="L841" i="29" s="1"/>
  <c r="L22" i="36" s="1"/>
  <c r="T22" i="36" s="1"/>
  <c r="S967" i="29"/>
  <c r="K967" i="29" s="1"/>
  <c r="K25" i="36" s="1"/>
  <c r="R25" i="36" s="1"/>
  <c r="V930" i="29"/>
  <c r="N931" i="29" s="1"/>
  <c r="I25" i="36" s="1"/>
  <c r="Q972" i="29"/>
  <c r="I973" i="29" s="1"/>
  <c r="T1009" i="29"/>
  <c r="L1009" i="29" s="1"/>
  <c r="L26" i="36" s="1"/>
  <c r="T26" i="36" s="1"/>
  <c r="V1051" i="29"/>
  <c r="N1051" i="29" s="1"/>
  <c r="N27" i="36" s="1"/>
  <c r="Z1073" i="29"/>
  <c r="K1073" i="29" s="1"/>
  <c r="AA28" i="36" s="1"/>
  <c r="BJ28" i="36" s="1"/>
  <c r="Y824" i="29"/>
  <c r="J825" i="29" s="1"/>
  <c r="AF22" i="36" s="1"/>
  <c r="V972" i="29"/>
  <c r="N973" i="29" s="1"/>
  <c r="I26" i="36" s="1"/>
  <c r="AA1115" i="29"/>
  <c r="L1115" i="29" s="1"/>
  <c r="AC29" i="36" s="1"/>
  <c r="X1157" i="29"/>
  <c r="I1157" i="29" s="1"/>
  <c r="Y908" i="29"/>
  <c r="J909" i="29" s="1"/>
  <c r="AF24" i="36" s="1"/>
  <c r="S1014" i="29"/>
  <c r="K1015" i="29" s="1"/>
  <c r="F27" i="36" s="1"/>
  <c r="T1224" i="29"/>
  <c r="L1225" i="29" s="1"/>
  <c r="G32" i="36" s="1"/>
  <c r="S32" i="36" s="1"/>
  <c r="S1261" i="29"/>
  <c r="K1261" i="29" s="1"/>
  <c r="K32" i="36" s="1"/>
  <c r="R32" i="36" s="1"/>
  <c r="U1345" i="29"/>
  <c r="M1345" i="29" s="1"/>
  <c r="M34" i="36" s="1"/>
  <c r="V1350" i="29"/>
  <c r="N1351" i="29" s="1"/>
  <c r="I35" i="36" s="1"/>
  <c r="Y1409" i="29"/>
  <c r="J1409" i="29" s="1"/>
  <c r="Z36" i="36" s="1"/>
  <c r="S1471" i="29"/>
  <c r="K1471" i="29" s="1"/>
  <c r="K37" i="36" s="1"/>
  <c r="R37" i="36" s="1"/>
  <c r="AA1538" i="29"/>
  <c r="L1539" i="29" s="1"/>
  <c r="AI39" i="36" s="1"/>
  <c r="T1681" i="29"/>
  <c r="L1681" i="29" s="1"/>
  <c r="L42" i="36" s="1"/>
  <c r="T42" i="36" s="1"/>
  <c r="X1661" i="29"/>
  <c r="I1661" i="29" s="1"/>
  <c r="R1644" i="29"/>
  <c r="J1645" i="29" s="1"/>
  <c r="E42" i="36" s="1"/>
  <c r="O42" i="36" s="1"/>
  <c r="AB1706" i="29"/>
  <c r="M1707" i="29" s="1"/>
  <c r="AJ43" i="36" s="1"/>
  <c r="AA1496" i="29"/>
  <c r="L1497" i="29" s="1"/>
  <c r="AI38" i="36" s="1"/>
  <c r="S1597" i="29"/>
  <c r="K1597" i="29" s="1"/>
  <c r="K40" i="36" s="1"/>
  <c r="R40" i="36" s="1"/>
  <c r="X1664" i="29"/>
  <c r="I1665" i="29" s="1"/>
  <c r="X1706" i="29"/>
  <c r="I1707" i="29" s="1"/>
  <c r="AB1874" i="29"/>
  <c r="M1875" i="29" s="1"/>
  <c r="AJ47" i="36" s="1"/>
  <c r="V1770" i="29"/>
  <c r="N1771" i="29" s="1"/>
  <c r="I45" i="36" s="1"/>
  <c r="V1854" i="29"/>
  <c r="N1855" i="29" s="1"/>
  <c r="I47" i="36" s="1"/>
  <c r="U1896" i="29"/>
  <c r="M1897" i="29" s="1"/>
  <c r="H48" i="36" s="1"/>
  <c r="U1938" i="29"/>
  <c r="M1939" i="29" s="1"/>
  <c r="H49" i="36" s="1"/>
  <c r="S1639" i="29"/>
  <c r="K1639" i="29" s="1"/>
  <c r="K41" i="36" s="1"/>
  <c r="R41" i="36" s="1"/>
  <c r="R1518" i="29"/>
  <c r="J1519" i="29" s="1"/>
  <c r="E39" i="36" s="1"/>
  <c r="O39" i="36" s="1"/>
  <c r="AB1997" i="29"/>
  <c r="M1997" i="29" s="1"/>
  <c r="AD50" i="36" s="1"/>
  <c r="AA1664" i="29"/>
  <c r="L1665" i="29" s="1"/>
  <c r="AI42" i="36" s="1"/>
  <c r="AB1916" i="29"/>
  <c r="M1917" i="29" s="1"/>
  <c r="AJ48" i="36" s="1"/>
  <c r="T2106" i="29"/>
  <c r="L2107" i="29" s="1"/>
  <c r="G53" i="36" s="1"/>
  <c r="S53" i="36" s="1"/>
  <c r="Z2168" i="29"/>
  <c r="K2169" i="29" s="1"/>
  <c r="AG54" i="36" s="1"/>
  <c r="BK54" i="36" s="1"/>
  <c r="Z2252" i="29"/>
  <c r="K2253" i="29" s="1"/>
  <c r="AG56" i="36" s="1"/>
  <c r="BK56" i="36" s="1"/>
  <c r="V2101" i="29"/>
  <c r="N2101" i="29" s="1"/>
  <c r="N52" i="36" s="1"/>
  <c r="V1812" i="29"/>
  <c r="N1813" i="29" s="1"/>
  <c r="I46" i="36" s="1"/>
  <c r="U2017" i="29"/>
  <c r="M2017" i="29" s="1"/>
  <c r="M50" i="36" s="1"/>
  <c r="U2400" i="29"/>
  <c r="M2401" i="29" s="1"/>
  <c r="R2526" i="29"/>
  <c r="J2527" i="29" s="1"/>
  <c r="R2568" i="29"/>
  <c r="J2569" i="29" s="1"/>
  <c r="Q2442" i="29"/>
  <c r="I2443" i="29" s="1"/>
  <c r="Q2526" i="29"/>
  <c r="I2527" i="29" s="1"/>
  <c r="AB2546" i="29"/>
  <c r="M2547" i="29" s="1"/>
  <c r="AJ63" i="36" s="1"/>
  <c r="Q2610" i="29"/>
  <c r="I2611" i="29" s="1"/>
  <c r="AB2630" i="29"/>
  <c r="M2631" i="29" s="1"/>
  <c r="AJ65" i="36" s="1"/>
  <c r="Q2694" i="29"/>
  <c r="I2695" i="29" s="1"/>
  <c r="Z2795" i="29"/>
  <c r="K2795" i="29" s="1"/>
  <c r="AA69" i="36" s="1"/>
  <c r="BJ69" i="36" s="1"/>
  <c r="AA2798" i="29"/>
  <c r="L2799" i="29" s="1"/>
  <c r="AI69" i="36" s="1"/>
  <c r="Y2543" i="29"/>
  <c r="J2543" i="29" s="1"/>
  <c r="Z63" i="36" s="1"/>
  <c r="AA362" i="29"/>
  <c r="L363" i="29" s="1"/>
  <c r="AI11" i="36" s="1"/>
  <c r="X1832" i="29"/>
  <c r="I1833" i="29" s="1"/>
  <c r="X2840" i="29"/>
  <c r="I2841" i="29" s="1"/>
  <c r="R48" i="29"/>
  <c r="R90" i="29"/>
  <c r="J91" i="29" s="1"/>
  <c r="E5" i="36" s="1"/>
  <c r="O5" i="36" s="1"/>
  <c r="Y110" i="29"/>
  <c r="J111" i="29" s="1"/>
  <c r="AF5" i="36" s="1"/>
  <c r="U169" i="29"/>
  <c r="M169" i="29" s="1"/>
  <c r="M6" i="36" s="1"/>
  <c r="U253" i="29"/>
  <c r="M253" i="29" s="1"/>
  <c r="M8" i="36" s="1"/>
  <c r="Q211" i="29"/>
  <c r="I211" i="29" s="1"/>
  <c r="Z359" i="29"/>
  <c r="K359" i="29" s="1"/>
  <c r="AA11" i="36" s="1"/>
  <c r="BJ11" i="36" s="1"/>
  <c r="X362" i="29"/>
  <c r="I363" i="29" s="1"/>
  <c r="X194" i="29"/>
  <c r="I195" i="29" s="1"/>
  <c r="AC275" i="29"/>
  <c r="N275" i="29" s="1"/>
  <c r="AE9" i="36" s="1"/>
  <c r="R132" i="29"/>
  <c r="J133" i="29" s="1"/>
  <c r="E6" i="36" s="1"/>
  <c r="O6" i="36" s="1"/>
  <c r="R211" i="29"/>
  <c r="J211" i="29" s="1"/>
  <c r="J7" i="36" s="1"/>
  <c r="T258" i="29"/>
  <c r="L259" i="29" s="1"/>
  <c r="G9" i="36" s="1"/>
  <c r="S9" i="36" s="1"/>
  <c r="AA527" i="29"/>
  <c r="L527" i="29" s="1"/>
  <c r="AC15" i="36" s="1"/>
  <c r="S589" i="29"/>
  <c r="K589" i="29" s="1"/>
  <c r="K16" i="36" s="1"/>
  <c r="R16" i="36" s="1"/>
  <c r="AB107" i="29"/>
  <c r="M107" i="29" s="1"/>
  <c r="AD5" i="36" s="1"/>
  <c r="S552" i="29"/>
  <c r="K553" i="29" s="1"/>
  <c r="F16" i="36" s="1"/>
  <c r="R253" i="29"/>
  <c r="J253" i="29" s="1"/>
  <c r="J8" i="36" s="1"/>
  <c r="AA572" i="29"/>
  <c r="L573" i="29" s="1"/>
  <c r="AI16" i="36" s="1"/>
  <c r="Z404" i="29"/>
  <c r="K405" i="29" s="1"/>
  <c r="AG12" i="36" s="1"/>
  <c r="BK12" i="36" s="1"/>
  <c r="S636" i="29"/>
  <c r="K637" i="29" s="1"/>
  <c r="F18" i="36" s="1"/>
  <c r="Q463" i="29"/>
  <c r="I463" i="29" s="1"/>
  <c r="Q636" i="29"/>
  <c r="I637" i="29" s="1"/>
  <c r="Q673" i="29"/>
  <c r="I673" i="29" s="1"/>
  <c r="Q715" i="29"/>
  <c r="I715" i="29" s="1"/>
  <c r="X950" i="29"/>
  <c r="I951" i="29" s="1"/>
  <c r="X1073" i="29"/>
  <c r="I1073" i="29" s="1"/>
  <c r="AB950" i="29"/>
  <c r="M951" i="29" s="1"/>
  <c r="AJ25" i="36" s="1"/>
  <c r="Q930" i="29"/>
  <c r="I931" i="29" s="1"/>
  <c r="Q967" i="29"/>
  <c r="I967" i="29" s="1"/>
  <c r="AC992" i="29"/>
  <c r="N993" i="29" s="1"/>
  <c r="AK26" i="36" s="1"/>
  <c r="X1115" i="29"/>
  <c r="I1115" i="29" s="1"/>
  <c r="U967" i="29"/>
  <c r="M967" i="29" s="1"/>
  <c r="M25" i="36" s="1"/>
  <c r="T1051" i="29"/>
  <c r="L1051" i="29" s="1"/>
  <c r="L27" i="36" s="1"/>
  <c r="T27" i="36" s="1"/>
  <c r="V1093" i="29"/>
  <c r="N1093" i="29" s="1"/>
  <c r="N28" i="36" s="1"/>
  <c r="R1098" i="29"/>
  <c r="J1099" i="29" s="1"/>
  <c r="E29" i="36" s="1"/>
  <c r="O29" i="36" s="1"/>
  <c r="T1219" i="29"/>
  <c r="L1219" i="29" s="1"/>
  <c r="L31" i="36" s="1"/>
  <c r="T31" i="36" s="1"/>
  <c r="Q1266" i="29"/>
  <c r="I1267" i="29" s="1"/>
  <c r="S1303" i="29"/>
  <c r="K1303" i="29" s="1"/>
  <c r="K33" i="36" s="1"/>
  <c r="R33" i="36" s="1"/>
  <c r="S1345" i="29"/>
  <c r="K1345" i="29" s="1"/>
  <c r="K34" i="36" s="1"/>
  <c r="R34" i="36" s="1"/>
  <c r="Q1350" i="29"/>
  <c r="I1351" i="29" s="1"/>
  <c r="S1387" i="29"/>
  <c r="K1387" i="29" s="1"/>
  <c r="K35" i="36" s="1"/>
  <c r="R35" i="36" s="1"/>
  <c r="Q1392" i="29"/>
  <c r="I1393" i="29" s="1"/>
  <c r="S1140" i="29"/>
  <c r="K1141" i="29" s="1"/>
  <c r="F30" i="36" s="1"/>
  <c r="AB1160" i="29"/>
  <c r="M1161" i="29" s="1"/>
  <c r="AJ30" i="36" s="1"/>
  <c r="AC1325" i="29"/>
  <c r="N1325" i="29" s="1"/>
  <c r="AE34" i="36" s="1"/>
  <c r="AB1328" i="29"/>
  <c r="M1329" i="29" s="1"/>
  <c r="AJ34" i="36" s="1"/>
  <c r="AC1370" i="29"/>
  <c r="N1371" i="29" s="1"/>
  <c r="AK35" i="36" s="1"/>
  <c r="AB1454" i="29"/>
  <c r="M1455" i="29" s="1"/>
  <c r="AJ37" i="36" s="1"/>
  <c r="U1513" i="29"/>
  <c r="M1513" i="29" s="1"/>
  <c r="M38" i="36" s="1"/>
  <c r="U1518" i="29"/>
  <c r="M1519" i="29" s="1"/>
  <c r="H39" i="36" s="1"/>
  <c r="U1555" i="29"/>
  <c r="M1555" i="29" s="1"/>
  <c r="M39" i="36" s="1"/>
  <c r="U1560" i="29"/>
  <c r="M1561" i="29" s="1"/>
  <c r="H40" i="36" s="1"/>
  <c r="U1597" i="29"/>
  <c r="M1597" i="29" s="1"/>
  <c r="M40" i="36" s="1"/>
  <c r="U1602" i="29"/>
  <c r="M1603" i="29" s="1"/>
  <c r="H41" i="36" s="1"/>
  <c r="U1639" i="29"/>
  <c r="M1639" i="29" s="1"/>
  <c r="M41" i="36" s="1"/>
  <c r="U1644" i="29"/>
  <c r="M1645" i="29" s="1"/>
  <c r="H42" i="36" s="1"/>
  <c r="T1513" i="29"/>
  <c r="L1513" i="29" s="1"/>
  <c r="L38" i="36" s="1"/>
  <c r="T38" i="36" s="1"/>
  <c r="Q1518" i="29"/>
  <c r="I1519" i="29" s="1"/>
  <c r="S1555" i="29"/>
  <c r="K1555" i="29" s="1"/>
  <c r="K39" i="36" s="1"/>
  <c r="R39" i="36" s="1"/>
  <c r="T1597" i="29"/>
  <c r="L1597" i="29" s="1"/>
  <c r="L40" i="36" s="1"/>
  <c r="T40" i="36" s="1"/>
  <c r="Q1602" i="29"/>
  <c r="I1603" i="29" s="1"/>
  <c r="X1496" i="29"/>
  <c r="I1497" i="29" s="1"/>
  <c r="AA1580" i="29"/>
  <c r="L1581" i="29" s="1"/>
  <c r="AI40" i="36" s="1"/>
  <c r="Y1703" i="29"/>
  <c r="J1703" i="29" s="1"/>
  <c r="Z43" i="36" s="1"/>
  <c r="X1871" i="29"/>
  <c r="I1871" i="29" s="1"/>
  <c r="X1745" i="29"/>
  <c r="I1745" i="29" s="1"/>
  <c r="R1975" i="29"/>
  <c r="J1975" i="29" s="1"/>
  <c r="J49" i="36" s="1"/>
  <c r="R2059" i="29"/>
  <c r="J2059" i="29" s="1"/>
  <c r="J51" i="36" s="1"/>
  <c r="Q2064" i="29"/>
  <c r="I2065" i="29" s="1"/>
  <c r="U1812" i="29"/>
  <c r="M1813" i="29" s="1"/>
  <c r="H46" i="36" s="1"/>
  <c r="AA1619" i="29"/>
  <c r="L1619" i="29" s="1"/>
  <c r="AC41" i="36" s="1"/>
  <c r="V1980" i="29"/>
  <c r="N1981" i="29" s="1"/>
  <c r="I50" i="36" s="1"/>
  <c r="S2017" i="29"/>
  <c r="K2017" i="29" s="1"/>
  <c r="K50" i="36" s="1"/>
  <c r="R50" i="36" s="1"/>
  <c r="R1681" i="29"/>
  <c r="J1681" i="29" s="1"/>
  <c r="J42" i="36" s="1"/>
  <c r="X2039" i="29"/>
  <c r="I2039" i="29" s="1"/>
  <c r="V1728" i="29"/>
  <c r="N1729" i="29" s="1"/>
  <c r="I44" i="36" s="1"/>
  <c r="V2064" i="29"/>
  <c r="N2065" i="29" s="1"/>
  <c r="I52" i="36" s="1"/>
  <c r="X2042" i="29"/>
  <c r="I2043" i="29" s="1"/>
  <c r="U1980" i="29"/>
  <c r="M1981" i="29" s="1"/>
  <c r="H50" i="36" s="1"/>
  <c r="Q1980" i="29"/>
  <c r="I1981" i="29" s="1"/>
  <c r="Y2375" i="29"/>
  <c r="J2375" i="29" s="1"/>
  <c r="Z59" i="36" s="1"/>
  <c r="AA2504" i="29"/>
  <c r="L2505" i="29" s="1"/>
  <c r="AI62" i="36" s="1"/>
  <c r="AA2546" i="29"/>
  <c r="L2547" i="29" s="1"/>
  <c r="AI63" i="36" s="1"/>
  <c r="R2605" i="29"/>
  <c r="J2605" i="29" s="1"/>
  <c r="U2652" i="29"/>
  <c r="M2653" i="29" s="1"/>
  <c r="R2689" i="29"/>
  <c r="J2689" i="29" s="1"/>
  <c r="V2563" i="29"/>
  <c r="N2563" i="29" s="1"/>
  <c r="AA2336" i="29"/>
  <c r="L2337" i="29" s="1"/>
  <c r="AI58" i="36" s="1"/>
  <c r="R2442" i="29"/>
  <c r="J2443" i="29" s="1"/>
  <c r="AA2879" i="29"/>
  <c r="L2879" i="29" s="1"/>
  <c r="AC71" i="36" s="1"/>
  <c r="V2820" i="29"/>
  <c r="N2821" i="29" s="1"/>
  <c r="Q2778" i="29"/>
  <c r="I2779" i="29" s="1"/>
  <c r="Y2210" i="29"/>
  <c r="J2211" i="29" s="1"/>
  <c r="AF55" i="36" s="1"/>
  <c r="Y2462" i="29"/>
  <c r="J2463" i="29" s="1"/>
  <c r="AF61" i="36" s="1"/>
  <c r="Y2501" i="29"/>
  <c r="J2501" i="29" s="1"/>
  <c r="Z62" i="36" s="1"/>
  <c r="R85" i="29"/>
  <c r="AA107" i="29"/>
  <c r="L107" i="29" s="1"/>
  <c r="AC5" i="36" s="1"/>
  <c r="AB152" i="29"/>
  <c r="M153" i="29" s="1"/>
  <c r="AJ6" i="36" s="1"/>
  <c r="AB236" i="29"/>
  <c r="M237" i="29" s="1"/>
  <c r="AJ8" i="36" s="1"/>
  <c r="S6" i="29"/>
  <c r="K7" i="29" s="1"/>
  <c r="F3" i="36" s="1"/>
  <c r="V174" i="29"/>
  <c r="N175" i="29" s="1"/>
  <c r="I7" i="36" s="1"/>
  <c r="Z194" i="29"/>
  <c r="K195" i="29" s="1"/>
  <c r="AG7" i="36" s="1"/>
  <c r="BK7" i="36" s="1"/>
  <c r="V258" i="29"/>
  <c r="N259" i="29" s="1"/>
  <c r="I9" i="36" s="1"/>
  <c r="X317" i="29"/>
  <c r="I317" i="29" s="1"/>
  <c r="X359" i="29"/>
  <c r="I359" i="29" s="1"/>
  <c r="AC233" i="29"/>
  <c r="N233" i="29" s="1"/>
  <c r="AE8" i="36" s="1"/>
  <c r="Y191" i="29"/>
  <c r="J191" i="29" s="1"/>
  <c r="Z7" i="36" s="1"/>
  <c r="AB278" i="29"/>
  <c r="M279" i="29" s="1"/>
  <c r="AJ9" i="36" s="1"/>
  <c r="Q295" i="29"/>
  <c r="I295" i="29" s="1"/>
  <c r="AB404" i="29"/>
  <c r="M405" i="29" s="1"/>
  <c r="AJ12" i="36" s="1"/>
  <c r="V594" i="29"/>
  <c r="N595" i="29" s="1"/>
  <c r="I17" i="36" s="1"/>
  <c r="Q552" i="29"/>
  <c r="I553" i="29" s="1"/>
  <c r="S594" i="29"/>
  <c r="K595" i="29" s="1"/>
  <c r="F17" i="36" s="1"/>
  <c r="AB569" i="29"/>
  <c r="M569" i="29" s="1"/>
  <c r="AD16" i="36" s="1"/>
  <c r="Z614" i="29"/>
  <c r="K615" i="29" s="1"/>
  <c r="AG17" i="36" s="1"/>
  <c r="BK17" i="36" s="1"/>
  <c r="Z656" i="29"/>
  <c r="K657" i="29" s="1"/>
  <c r="AG18" i="36" s="1"/>
  <c r="AB614" i="29"/>
  <c r="M615" i="29" s="1"/>
  <c r="AJ17" i="36" s="1"/>
  <c r="V841" i="29"/>
  <c r="N841" i="29" s="1"/>
  <c r="N22" i="36" s="1"/>
  <c r="T636" i="29"/>
  <c r="L637" i="29" s="1"/>
  <c r="G18" i="36" s="1"/>
  <c r="S18" i="36" s="1"/>
  <c r="X737" i="29"/>
  <c r="I737" i="29" s="1"/>
  <c r="R967" i="29"/>
  <c r="J967" i="29" s="1"/>
  <c r="J25" i="36" s="1"/>
  <c r="T972" i="29"/>
  <c r="L973" i="29" s="1"/>
  <c r="G26" i="36" s="1"/>
  <c r="S26" i="36" s="1"/>
  <c r="Q1014" i="29"/>
  <c r="I1015" i="29" s="1"/>
  <c r="AA1073" i="29"/>
  <c r="L1073" i="29" s="1"/>
  <c r="AC28" i="36" s="1"/>
  <c r="AC1115" i="29"/>
  <c r="N1115" i="29" s="1"/>
  <c r="AE29" i="36" s="1"/>
  <c r="Q1135" i="29"/>
  <c r="I1135" i="29" s="1"/>
  <c r="U1140" i="29"/>
  <c r="M1141" i="29" s="1"/>
  <c r="H30" i="36" s="1"/>
  <c r="V1014" i="29"/>
  <c r="N1015" i="29" s="1"/>
  <c r="I27" i="36" s="1"/>
  <c r="AA1118" i="29"/>
  <c r="L1119" i="29" s="1"/>
  <c r="AI29" i="36" s="1"/>
  <c r="S1182" i="29"/>
  <c r="K1183" i="29" s="1"/>
  <c r="F31" i="36" s="1"/>
  <c r="Q1224" i="29"/>
  <c r="I1225" i="29" s="1"/>
  <c r="Q1219" i="29"/>
  <c r="I1219" i="29" s="1"/>
  <c r="R1219" i="29"/>
  <c r="J1219" i="29" s="1"/>
  <c r="J31" i="36" s="1"/>
  <c r="Y1241" i="29"/>
  <c r="J1241" i="29" s="1"/>
  <c r="Z32" i="36" s="1"/>
  <c r="Z1283" i="29"/>
  <c r="K1283" i="29" s="1"/>
  <c r="AA33" i="36" s="1"/>
  <c r="AB1286" i="29"/>
  <c r="M1287" i="29" s="1"/>
  <c r="AJ33" i="36" s="1"/>
  <c r="Z1325" i="29"/>
  <c r="K1325" i="29" s="1"/>
  <c r="AA34" i="36" s="1"/>
  <c r="BJ34" i="36" s="1"/>
  <c r="Z1367" i="29"/>
  <c r="K1367" i="29" s="1"/>
  <c r="AA35" i="36" s="1"/>
  <c r="BJ35" i="36" s="1"/>
  <c r="Z1409" i="29"/>
  <c r="K1409" i="29" s="1"/>
  <c r="AA36" i="36" s="1"/>
  <c r="BJ36" i="36" s="1"/>
  <c r="AB1241" i="29"/>
  <c r="M1241" i="29" s="1"/>
  <c r="AD32" i="36" s="1"/>
  <c r="S1177" i="29"/>
  <c r="K1177" i="29" s="1"/>
  <c r="K30" i="36" s="1"/>
  <c r="R30" i="36" s="1"/>
  <c r="U1266" i="29"/>
  <c r="M1267" i="29" s="1"/>
  <c r="H33" i="36" s="1"/>
  <c r="U1392" i="29"/>
  <c r="M1393" i="29" s="1"/>
  <c r="H36" i="36" s="1"/>
  <c r="Q1434" i="29"/>
  <c r="I1435" i="29" s="1"/>
  <c r="AC1535" i="29"/>
  <c r="N1535" i="29" s="1"/>
  <c r="AE39" i="36" s="1"/>
  <c r="X1538" i="29"/>
  <c r="I1539" i="29" s="1"/>
  <c r="AA1577" i="29"/>
  <c r="L1577" i="29" s="1"/>
  <c r="AC40" i="36" s="1"/>
  <c r="S1686" i="29"/>
  <c r="K1687" i="29" s="1"/>
  <c r="F43" i="36" s="1"/>
  <c r="Z1706" i="29"/>
  <c r="K1707" i="29" s="1"/>
  <c r="AG43" i="36" s="1"/>
  <c r="BK43" i="36" s="1"/>
  <c r="X1580" i="29"/>
  <c r="I1581" i="29" s="1"/>
  <c r="R1597" i="29"/>
  <c r="J1597" i="29" s="1"/>
  <c r="J40" i="36" s="1"/>
  <c r="Q1686" i="29"/>
  <c r="I1687" i="29" s="1"/>
  <c r="X1703" i="29"/>
  <c r="I1703" i="29" s="1"/>
  <c r="Y1664" i="29"/>
  <c r="J1665" i="29" s="1"/>
  <c r="AF42" i="36" s="1"/>
  <c r="U1765" i="29"/>
  <c r="M1765" i="29" s="1"/>
  <c r="M44" i="36" s="1"/>
  <c r="X1622" i="29"/>
  <c r="I1623" i="29" s="1"/>
  <c r="R1639" i="29"/>
  <c r="J1639" i="29" s="1"/>
  <c r="J41" i="36" s="1"/>
  <c r="Z2081" i="29"/>
  <c r="K2081" i="29" s="1"/>
  <c r="AA52" i="36" s="1"/>
  <c r="BJ52" i="36" s="1"/>
  <c r="U1728" i="29"/>
  <c r="M1729" i="29" s="1"/>
  <c r="H44" i="36" s="1"/>
  <c r="AB2000" i="29"/>
  <c r="M2001" i="29" s="1"/>
  <c r="AJ50" i="36" s="1"/>
  <c r="AB1832" i="29"/>
  <c r="M1833" i="29" s="1"/>
  <c r="AJ46" i="36" s="1"/>
  <c r="V2022" i="29"/>
  <c r="N2023" i="29" s="1"/>
  <c r="I51" i="36" s="1"/>
  <c r="Q2106" i="29"/>
  <c r="I2107" i="29" s="1"/>
  <c r="Z2165" i="29"/>
  <c r="K2165" i="29" s="1"/>
  <c r="AA54" i="36" s="1"/>
  <c r="BJ54" i="36" s="1"/>
  <c r="Z2249" i="29"/>
  <c r="K2249" i="29" s="1"/>
  <c r="AA56" i="36" s="1"/>
  <c r="BJ56" i="36" s="1"/>
  <c r="X1874" i="29"/>
  <c r="I1875" i="29" s="1"/>
  <c r="R1891" i="29"/>
  <c r="J1891" i="29" s="1"/>
  <c r="J47" i="36" s="1"/>
  <c r="U2064" i="29"/>
  <c r="M2065" i="29" s="1"/>
  <c r="H52" i="36" s="1"/>
  <c r="X2084" i="29"/>
  <c r="I2085" i="29" s="1"/>
  <c r="S2190" i="29"/>
  <c r="K2191" i="29" s="1"/>
  <c r="S2227" i="29"/>
  <c r="K2227" i="29" s="1"/>
  <c r="AA1790" i="29"/>
  <c r="L1791" i="29" s="1"/>
  <c r="AI45" i="36" s="1"/>
  <c r="U2442" i="29"/>
  <c r="M2443" i="29" s="1"/>
  <c r="U2484" i="29"/>
  <c r="M2485" i="29" s="1"/>
  <c r="U2521" i="29"/>
  <c r="M2521" i="29" s="1"/>
  <c r="U2526" i="29"/>
  <c r="M2527" i="29" s="1"/>
  <c r="U2563" i="29"/>
  <c r="M2563" i="29" s="1"/>
  <c r="U2568" i="29"/>
  <c r="M2569" i="29" s="1"/>
  <c r="AA2588" i="29"/>
  <c r="L2589" i="29" s="1"/>
  <c r="AI64" i="36" s="1"/>
  <c r="X2627" i="29"/>
  <c r="I2627" i="29" s="1"/>
  <c r="AA2672" i="29"/>
  <c r="L2673" i="29" s="1"/>
  <c r="AI66" i="36" s="1"/>
  <c r="X2711" i="29"/>
  <c r="I2711" i="29" s="1"/>
  <c r="Z2378" i="29"/>
  <c r="K2379" i="29" s="1"/>
  <c r="AG59" i="36" s="1"/>
  <c r="BK59" i="36" s="1"/>
  <c r="Q2479" i="29"/>
  <c r="I2479" i="29" s="1"/>
  <c r="Q2563" i="29"/>
  <c r="I2563" i="29" s="1"/>
  <c r="Q2647" i="29"/>
  <c r="I2647" i="29" s="1"/>
  <c r="Q2899" i="29"/>
  <c r="I2899" i="29" s="1"/>
  <c r="Z2798" i="29"/>
  <c r="K2799" i="29" s="1"/>
  <c r="AG69" i="36" s="1"/>
  <c r="BK69" i="36" s="1"/>
  <c r="T342" i="29"/>
  <c r="L343" i="29" s="1"/>
  <c r="G11" i="36" s="1"/>
  <c r="S11" i="36" s="1"/>
  <c r="AA68" i="29"/>
  <c r="L69" i="29" s="1"/>
  <c r="AI4" i="36" s="1"/>
  <c r="U258" i="29"/>
  <c r="M259" i="29" s="1"/>
  <c r="H9" i="36" s="1"/>
  <c r="AA23" i="29"/>
  <c r="L23" i="29" s="1"/>
  <c r="Q174" i="29"/>
  <c r="I175" i="29" s="1"/>
  <c r="Q258" i="29"/>
  <c r="I259" i="29" s="1"/>
  <c r="S258" i="29"/>
  <c r="K259" i="29" s="1"/>
  <c r="F9" i="36" s="1"/>
  <c r="AC362" i="29"/>
  <c r="N363" i="29" s="1"/>
  <c r="AK11" i="36" s="1"/>
  <c r="AA401" i="29"/>
  <c r="L401" i="29" s="1"/>
  <c r="AC12" i="36" s="1"/>
  <c r="X191" i="29"/>
  <c r="I191" i="29" s="1"/>
  <c r="AC317" i="29"/>
  <c r="N317" i="29" s="1"/>
  <c r="AE10" i="36" s="1"/>
  <c r="AA359" i="29"/>
  <c r="L359" i="29" s="1"/>
  <c r="AC11" i="36" s="1"/>
  <c r="U379" i="29"/>
  <c r="M379" i="29" s="1"/>
  <c r="M11" i="36" s="1"/>
  <c r="T253" i="29"/>
  <c r="L253" i="29" s="1"/>
  <c r="L8" i="36" s="1"/>
  <c r="T8" i="36" s="1"/>
  <c r="Y362" i="29"/>
  <c r="J363" i="29" s="1"/>
  <c r="AF11" i="36" s="1"/>
  <c r="AB611" i="29"/>
  <c r="M611" i="29" s="1"/>
  <c r="AD17" i="36" s="1"/>
  <c r="AA278" i="29"/>
  <c r="L279" i="29" s="1"/>
  <c r="AI9" i="36" s="1"/>
  <c r="R636" i="29"/>
  <c r="J637" i="29" s="1"/>
  <c r="E18" i="36" s="1"/>
  <c r="O18" i="36" s="1"/>
  <c r="R673" i="29"/>
  <c r="J673" i="29" s="1"/>
  <c r="J18" i="36" s="1"/>
  <c r="V762" i="29"/>
  <c r="N763" i="29" s="1"/>
  <c r="I21" i="36" s="1"/>
  <c r="V804" i="29"/>
  <c r="N805" i="29" s="1"/>
  <c r="I22" i="36" s="1"/>
  <c r="X653" i="29"/>
  <c r="I653" i="29" s="1"/>
  <c r="R888" i="29"/>
  <c r="J889" i="29" s="1"/>
  <c r="E24" i="36" s="1"/>
  <c r="O24" i="36" s="1"/>
  <c r="R631" i="29"/>
  <c r="J631" i="29" s="1"/>
  <c r="J17" i="36" s="1"/>
  <c r="V883" i="29"/>
  <c r="N883" i="29" s="1"/>
  <c r="N23" i="36" s="1"/>
  <c r="Y866" i="29"/>
  <c r="J867" i="29" s="1"/>
  <c r="AF23" i="36" s="1"/>
  <c r="X947" i="29"/>
  <c r="I947" i="29" s="1"/>
  <c r="AA950" i="29"/>
  <c r="L951" i="29" s="1"/>
  <c r="AI25" i="36" s="1"/>
  <c r="X989" i="29"/>
  <c r="I989" i="29" s="1"/>
  <c r="X1034" i="29"/>
  <c r="I1035" i="29" s="1"/>
  <c r="Y779" i="29"/>
  <c r="J779" i="29" s="1"/>
  <c r="Z21" i="36" s="1"/>
  <c r="T930" i="29"/>
  <c r="L931" i="29" s="1"/>
  <c r="G25" i="36" s="1"/>
  <c r="S25" i="36" s="1"/>
  <c r="T967" i="29"/>
  <c r="L967" i="29" s="1"/>
  <c r="L25" i="36" s="1"/>
  <c r="T25" i="36" s="1"/>
  <c r="AC989" i="29"/>
  <c r="N989" i="29" s="1"/>
  <c r="AE26" i="36" s="1"/>
  <c r="Z1031" i="29"/>
  <c r="K1031" i="29" s="1"/>
  <c r="AA27" i="36" s="1"/>
  <c r="BJ27" i="36" s="1"/>
  <c r="T1098" i="29"/>
  <c r="L1099" i="29" s="1"/>
  <c r="G29" i="36" s="1"/>
  <c r="S29" i="36" s="1"/>
  <c r="V1135" i="29"/>
  <c r="N1135" i="29" s="1"/>
  <c r="N29" i="36" s="1"/>
  <c r="AC1118" i="29"/>
  <c r="N1119" i="29" s="1"/>
  <c r="AK29" i="36" s="1"/>
  <c r="Y992" i="29"/>
  <c r="J993" i="29" s="1"/>
  <c r="AF26" i="36" s="1"/>
  <c r="U1014" i="29"/>
  <c r="M1015" i="29" s="1"/>
  <c r="H27" i="36" s="1"/>
  <c r="U1051" i="29"/>
  <c r="M1051" i="29" s="1"/>
  <c r="M27" i="36" s="1"/>
  <c r="X1286" i="29"/>
  <c r="I1287" i="29" s="1"/>
  <c r="X1328" i="29"/>
  <c r="I1329" i="29" s="1"/>
  <c r="X1370" i="29"/>
  <c r="I1371" i="29" s="1"/>
  <c r="S1224" i="29"/>
  <c r="K1225" i="29" s="1"/>
  <c r="F32" i="36" s="1"/>
  <c r="R1266" i="29"/>
  <c r="J1267" i="29" s="1"/>
  <c r="E33" i="36" s="1"/>
  <c r="O33" i="36" s="1"/>
  <c r="R1303" i="29"/>
  <c r="J1303" i="29" s="1"/>
  <c r="J33" i="36" s="1"/>
  <c r="R1308" i="29"/>
  <c r="J1309" i="29" s="1"/>
  <c r="E34" i="36" s="1"/>
  <c r="O34" i="36" s="1"/>
  <c r="R1345" i="29"/>
  <c r="J1345" i="29" s="1"/>
  <c r="J34" i="36" s="1"/>
  <c r="R1392" i="29"/>
  <c r="J1393" i="29" s="1"/>
  <c r="E36" i="36" s="1"/>
  <c r="O36" i="36" s="1"/>
  <c r="AB1244" i="29"/>
  <c r="M1245" i="29" s="1"/>
  <c r="AJ32" i="36" s="1"/>
  <c r="AB1283" i="29"/>
  <c r="M1283" i="29" s="1"/>
  <c r="AD33" i="36" s="1"/>
  <c r="V1392" i="29"/>
  <c r="N1393" i="29" s="1"/>
  <c r="I36" i="36" s="1"/>
  <c r="AC1577" i="29"/>
  <c r="N1577" i="29" s="1"/>
  <c r="AE40" i="36" s="1"/>
  <c r="AC1619" i="29"/>
  <c r="N1619" i="29" s="1"/>
  <c r="AE41" i="36" s="1"/>
  <c r="AC1661" i="29"/>
  <c r="N1661" i="29" s="1"/>
  <c r="AE42" i="36" s="1"/>
  <c r="R1555" i="29"/>
  <c r="J1555" i="29" s="1"/>
  <c r="J39" i="36" s="1"/>
  <c r="Y1493" i="29"/>
  <c r="J1493" i="29" s="1"/>
  <c r="Z38" i="36" s="1"/>
  <c r="T1518" i="29"/>
  <c r="L1519" i="29" s="1"/>
  <c r="G39" i="36" s="1"/>
  <c r="S39" i="36" s="1"/>
  <c r="T1602" i="29"/>
  <c r="L1603" i="29" s="1"/>
  <c r="G41" i="36" s="1"/>
  <c r="S41" i="36" s="1"/>
  <c r="AB1664" i="29"/>
  <c r="M1665" i="29" s="1"/>
  <c r="AJ42" i="36" s="1"/>
  <c r="Y1538" i="29"/>
  <c r="J1539" i="29" s="1"/>
  <c r="AF39" i="36" s="1"/>
  <c r="Q1723" i="29"/>
  <c r="I1723" i="29" s="1"/>
  <c r="V1686" i="29"/>
  <c r="N1687" i="29" s="1"/>
  <c r="I43" i="36" s="1"/>
  <c r="U1686" i="29"/>
  <c r="M1687" i="29" s="1"/>
  <c r="H43" i="36" s="1"/>
  <c r="AB1958" i="29"/>
  <c r="M1959" i="29" s="1"/>
  <c r="AJ49" i="36" s="1"/>
  <c r="X1790" i="29"/>
  <c r="I1791" i="29" s="1"/>
  <c r="Y1412" i="29"/>
  <c r="J1413" i="29" s="1"/>
  <c r="AF36" i="36" s="1"/>
  <c r="R1807" i="29"/>
  <c r="J1807" i="29" s="1"/>
  <c r="J45" i="36" s="1"/>
  <c r="AB1538" i="29"/>
  <c r="M1539" i="29" s="1"/>
  <c r="AJ39" i="36" s="1"/>
  <c r="S1849" i="29"/>
  <c r="K1849" i="29" s="1"/>
  <c r="K46" i="36" s="1"/>
  <c r="R46" i="36" s="1"/>
  <c r="X1916" i="29"/>
  <c r="I1917" i="29" s="1"/>
  <c r="Y2084" i="29"/>
  <c r="J2085" i="29" s="1"/>
  <c r="AF52" i="36" s="1"/>
  <c r="Q2185" i="29"/>
  <c r="I2185" i="29" s="1"/>
  <c r="AA2126" i="29"/>
  <c r="L2127" i="29" s="1"/>
  <c r="AI53" i="36" s="1"/>
  <c r="U1854" i="29"/>
  <c r="M1855" i="29" s="1"/>
  <c r="H47" i="36" s="1"/>
  <c r="Q1854" i="29"/>
  <c r="I1855" i="29" s="1"/>
  <c r="U2148" i="29"/>
  <c r="M2149" i="29" s="1"/>
  <c r="M59" i="36" s="1"/>
  <c r="U2185" i="29"/>
  <c r="M2185" i="29" s="1"/>
  <c r="Q2353" i="29"/>
  <c r="I2353" i="29" s="1"/>
  <c r="R2610" i="29"/>
  <c r="J2611" i="29" s="1"/>
  <c r="V2647" i="29"/>
  <c r="N2647" i="29" s="1"/>
  <c r="V2652" i="29"/>
  <c r="N2653" i="29" s="1"/>
  <c r="Q2400" i="29"/>
  <c r="I2401" i="29" s="1"/>
  <c r="Z2462" i="29"/>
  <c r="K2463" i="29" s="1"/>
  <c r="AG61" i="36" s="1"/>
  <c r="BK61" i="36" s="1"/>
  <c r="V2568" i="29"/>
  <c r="N2569" i="29" s="1"/>
  <c r="V2731" i="29"/>
  <c r="N2731" i="29" s="1"/>
  <c r="Y2798" i="29"/>
  <c r="J2799" i="29" s="1"/>
  <c r="AF69" i="36" s="1"/>
  <c r="AA2882" i="29"/>
  <c r="L2883" i="29" s="1"/>
  <c r="AI71" i="36" s="1"/>
  <c r="Q2731" i="29"/>
  <c r="I2731" i="29" s="1"/>
  <c r="S2815" i="29"/>
  <c r="K2815" i="29" s="1"/>
  <c r="AA2756" i="29"/>
  <c r="L2757" i="29" s="1"/>
  <c r="AI68" i="36" s="1"/>
  <c r="Q2815" i="29"/>
  <c r="I2815" i="29" s="1"/>
  <c r="Y2669" i="29"/>
  <c r="J2669" i="29" s="1"/>
  <c r="Z66" i="36" s="1"/>
  <c r="AB191" i="29"/>
  <c r="M191" i="29" s="1"/>
  <c r="AD7" i="36" s="1"/>
  <c r="R6" i="29"/>
  <c r="J7" i="29" s="1"/>
  <c r="E3" i="36" s="1"/>
  <c r="O3" i="36" s="1"/>
  <c r="Z191" i="29"/>
  <c r="K191" i="29" s="1"/>
  <c r="AA7" i="36" s="1"/>
  <c r="BJ7" i="36" s="1"/>
  <c r="T379" i="29"/>
  <c r="L379" i="29" s="1"/>
  <c r="L11" i="36" s="1"/>
  <c r="T11" i="36" s="1"/>
  <c r="S384" i="29"/>
  <c r="K385" i="29" s="1"/>
  <c r="F12" i="36" s="1"/>
  <c r="AC401" i="29"/>
  <c r="N401" i="29" s="1"/>
  <c r="AE12" i="36" s="1"/>
  <c r="R169" i="29"/>
  <c r="J169" i="29" s="1"/>
  <c r="J6" i="36" s="1"/>
  <c r="AC191" i="29"/>
  <c r="N191" i="29" s="1"/>
  <c r="AE7" i="36" s="1"/>
  <c r="R216" i="29"/>
  <c r="J217" i="29" s="1"/>
  <c r="E8" i="36" s="1"/>
  <c r="O8" i="36" s="1"/>
  <c r="T216" i="29"/>
  <c r="L217" i="29" s="1"/>
  <c r="G8" i="36" s="1"/>
  <c r="S8" i="36" s="1"/>
  <c r="AB572" i="29"/>
  <c r="M573" i="29" s="1"/>
  <c r="AJ16" i="36" s="1"/>
  <c r="X485" i="29"/>
  <c r="I485" i="29" s="1"/>
  <c r="U594" i="29"/>
  <c r="M595" i="29" s="1"/>
  <c r="H17" i="36" s="1"/>
  <c r="AA614" i="29"/>
  <c r="L615" i="29" s="1"/>
  <c r="AI17" i="36" s="1"/>
  <c r="AA653" i="29"/>
  <c r="L653" i="29" s="1"/>
  <c r="AC18" i="36" s="1"/>
  <c r="AA656" i="29"/>
  <c r="L657" i="29" s="1"/>
  <c r="AI18" i="36" s="1"/>
  <c r="X656" i="29"/>
  <c r="I657" i="29" s="1"/>
  <c r="U883" i="29"/>
  <c r="M883" i="29" s="1"/>
  <c r="M23" i="36" s="1"/>
  <c r="AB1034" i="29"/>
  <c r="M1035" i="29" s="1"/>
  <c r="AJ27" i="36" s="1"/>
  <c r="R930" i="29"/>
  <c r="J931" i="29" s="1"/>
  <c r="E25" i="36" s="1"/>
  <c r="O25" i="36" s="1"/>
  <c r="R972" i="29"/>
  <c r="J973" i="29" s="1"/>
  <c r="E26" i="36" s="1"/>
  <c r="O26" i="36" s="1"/>
  <c r="X695" i="29"/>
  <c r="I695" i="29" s="1"/>
  <c r="AC947" i="29"/>
  <c r="N947" i="29" s="1"/>
  <c r="AE25" i="36" s="1"/>
  <c r="AC950" i="29"/>
  <c r="N951" i="29" s="1"/>
  <c r="AK25" i="36" s="1"/>
  <c r="Q1051" i="29"/>
  <c r="I1051" i="29" s="1"/>
  <c r="V1009" i="29"/>
  <c r="N1009" i="29" s="1"/>
  <c r="N26" i="36" s="1"/>
  <c r="AC1031" i="29"/>
  <c r="N1031" i="29" s="1"/>
  <c r="AE27" i="36" s="1"/>
  <c r="AA1034" i="29"/>
  <c r="L1035" i="29" s="1"/>
  <c r="AI27" i="36" s="1"/>
  <c r="AB1115" i="29"/>
  <c r="M1115" i="29" s="1"/>
  <c r="AD29" i="36" s="1"/>
  <c r="U1093" i="29"/>
  <c r="M1093" i="29" s="1"/>
  <c r="M28" i="36" s="1"/>
  <c r="Y1199" i="29"/>
  <c r="J1199" i="29" s="1"/>
  <c r="Z31" i="36" s="1"/>
  <c r="R1140" i="29"/>
  <c r="J1141" i="29" s="1"/>
  <c r="E30" i="36" s="1"/>
  <c r="O30" i="36" s="1"/>
  <c r="AB1202" i="29"/>
  <c r="M1203" i="29" s="1"/>
  <c r="AJ31" i="36" s="1"/>
  <c r="Y1202" i="29"/>
  <c r="J1203" i="29" s="1"/>
  <c r="AF31" i="36" s="1"/>
  <c r="U1308" i="29"/>
  <c r="M1309" i="29" s="1"/>
  <c r="H34" i="36" s="1"/>
  <c r="AA1622" i="29"/>
  <c r="L1623" i="29" s="1"/>
  <c r="AI41" i="36" s="1"/>
  <c r="V1896" i="29"/>
  <c r="N1897" i="29" s="1"/>
  <c r="I48" i="36" s="1"/>
  <c r="S1560" i="29"/>
  <c r="K1561" i="29" s="1"/>
  <c r="F40" i="36" s="1"/>
  <c r="AA1874" i="29"/>
  <c r="L1875" i="29" s="1"/>
  <c r="AI47" i="36" s="1"/>
  <c r="AC2081" i="29"/>
  <c r="N2081" i="29" s="1"/>
  <c r="AE52" i="36" s="1"/>
  <c r="AB1748" i="29"/>
  <c r="M1749" i="29" s="1"/>
  <c r="AJ44" i="36" s="1"/>
  <c r="AA1832" i="29"/>
  <c r="L1833" i="29" s="1"/>
  <c r="AI46" i="36" s="1"/>
  <c r="U1891" i="29"/>
  <c r="M1891" i="29" s="1"/>
  <c r="M47" i="36" s="1"/>
  <c r="U1975" i="29"/>
  <c r="M1975" i="29" s="1"/>
  <c r="M49" i="36" s="1"/>
  <c r="AA2123" i="29"/>
  <c r="L2123" i="29" s="1"/>
  <c r="G69" i="36" s="1"/>
  <c r="S69" i="36" s="1"/>
  <c r="Q2143" i="29"/>
  <c r="I2143" i="29" s="1"/>
  <c r="R2185" i="29"/>
  <c r="J2185" i="29" s="1"/>
  <c r="S2232" i="29"/>
  <c r="K2233" i="29" s="1"/>
  <c r="Y2081" i="29"/>
  <c r="J2081" i="29" s="1"/>
  <c r="Z52" i="36" s="1"/>
  <c r="R2143" i="29"/>
  <c r="J2143" i="29" s="1"/>
  <c r="J53" i="36" s="1"/>
  <c r="X1913" i="29"/>
  <c r="I1913" i="29" s="1"/>
  <c r="Q1938" i="29"/>
  <c r="I1939" i="29" s="1"/>
  <c r="X1787" i="29"/>
  <c r="I1787" i="29" s="1"/>
  <c r="Q2232" i="29"/>
  <c r="I2233" i="29" s="1"/>
  <c r="T2358" i="29"/>
  <c r="L2359" i="29" s="1"/>
  <c r="AC2378" i="29"/>
  <c r="N2379" i="29" s="1"/>
  <c r="AK59" i="36" s="1"/>
  <c r="AA2627" i="29"/>
  <c r="L2627" i="29" s="1"/>
  <c r="AC65" i="36" s="1"/>
  <c r="X2630" i="29"/>
  <c r="I2631" i="29" s="1"/>
  <c r="AA2711" i="29"/>
  <c r="L2711" i="29" s="1"/>
  <c r="AC67" i="36" s="1"/>
  <c r="U2358" i="29"/>
  <c r="M2359" i="29" s="1"/>
  <c r="Q2484" i="29"/>
  <c r="I2485" i="29" s="1"/>
  <c r="Q2568" i="29"/>
  <c r="I2569" i="29" s="1"/>
  <c r="Q2652" i="29"/>
  <c r="I2653" i="29" s="1"/>
  <c r="AA2462" i="29"/>
  <c r="L2463" i="29" s="1"/>
  <c r="AI61" i="36" s="1"/>
  <c r="Q2820" i="29"/>
  <c r="I2821" i="29" s="1"/>
  <c r="Z2756" i="29"/>
  <c r="K2757" i="29" s="1"/>
  <c r="AG68" i="36" s="1"/>
  <c r="Z2714" i="29"/>
  <c r="K2715" i="29" s="1"/>
  <c r="AG67" i="36" s="1"/>
  <c r="BK67" i="36" s="1"/>
  <c r="Q2862" i="29"/>
  <c r="I2863" i="29" s="1"/>
  <c r="R2773" i="29"/>
  <c r="J2773" i="29" s="1"/>
  <c r="AC53" i="36"/>
  <c r="BK31" i="36"/>
  <c r="AB233" i="29"/>
  <c r="M233" i="29" s="1"/>
  <c r="AD8" i="36" s="1"/>
  <c r="AB68" i="29"/>
  <c r="M69" i="29" s="1"/>
  <c r="AJ4" i="36" s="1"/>
  <c r="T90" i="29"/>
  <c r="L91" i="29" s="1"/>
  <c r="G5" i="36" s="1"/>
  <c r="S5" i="36" s="1"/>
  <c r="Q6" i="29"/>
  <c r="I7" i="29" s="1"/>
  <c r="AB65" i="29"/>
  <c r="M65" i="29" s="1"/>
  <c r="AD4" i="36" s="1"/>
  <c r="X26" i="29"/>
  <c r="I27" i="29" s="1"/>
  <c r="Q85" i="29"/>
  <c r="AC65" i="29"/>
  <c r="N65" i="29" s="1"/>
  <c r="AE4" i="36" s="1"/>
  <c r="R342" i="29"/>
  <c r="J343" i="29" s="1"/>
  <c r="E11" i="36" s="1"/>
  <c r="O11" i="36" s="1"/>
  <c r="V379" i="29"/>
  <c r="N379" i="29" s="1"/>
  <c r="N11" i="36" s="1"/>
  <c r="V300" i="29"/>
  <c r="N301" i="29" s="1"/>
  <c r="I10" i="36" s="1"/>
  <c r="S127" i="29"/>
  <c r="K127" i="29" s="1"/>
  <c r="K5" i="36" s="1"/>
  <c r="R5" i="36" s="1"/>
  <c r="T127" i="29"/>
  <c r="L127" i="29" s="1"/>
  <c r="L5" i="36" s="1"/>
  <c r="T5" i="36" s="1"/>
  <c r="AC152" i="29"/>
  <c r="N153" i="29" s="1"/>
  <c r="AK6" i="36" s="1"/>
  <c r="U426" i="29"/>
  <c r="M427" i="29" s="1"/>
  <c r="H13" i="36" s="1"/>
  <c r="Z569" i="29"/>
  <c r="K569" i="29" s="1"/>
  <c r="AA16" i="36" s="1"/>
  <c r="Q589" i="29"/>
  <c r="I589" i="29" s="1"/>
  <c r="AA317" i="29"/>
  <c r="L317" i="29" s="1"/>
  <c r="AC10" i="36" s="1"/>
  <c r="Q300" i="29"/>
  <c r="I301" i="29" s="1"/>
  <c r="Y443" i="29"/>
  <c r="J443" i="29" s="1"/>
  <c r="Z13" i="36" s="1"/>
  <c r="R552" i="29"/>
  <c r="J553" i="29" s="1"/>
  <c r="E16" i="36" s="1"/>
  <c r="O16" i="36" s="1"/>
  <c r="Y320" i="29"/>
  <c r="J321" i="29" s="1"/>
  <c r="AF10" i="36" s="1"/>
  <c r="S337" i="29"/>
  <c r="K337" i="29" s="1"/>
  <c r="K10" i="36" s="1"/>
  <c r="R10" i="36" s="1"/>
  <c r="AC572" i="29"/>
  <c r="N573" i="29" s="1"/>
  <c r="AK16" i="36" s="1"/>
  <c r="AC611" i="29"/>
  <c r="N611" i="29" s="1"/>
  <c r="AE17" i="36" s="1"/>
  <c r="Z653" i="29"/>
  <c r="K653" i="29" s="1"/>
  <c r="AA18" i="36" s="1"/>
  <c r="Y527" i="29"/>
  <c r="J527" i="29" s="1"/>
  <c r="Z15" i="36" s="1"/>
  <c r="V463" i="29"/>
  <c r="N463" i="29" s="1"/>
  <c r="N13" i="36" s="1"/>
  <c r="AC656" i="29"/>
  <c r="N657" i="29" s="1"/>
  <c r="AK18" i="36" s="1"/>
  <c r="Q547" i="29"/>
  <c r="I547" i="29" s="1"/>
  <c r="AC530" i="29"/>
  <c r="N531" i="29" s="1"/>
  <c r="AK15" i="36" s="1"/>
  <c r="U673" i="29"/>
  <c r="M673" i="29" s="1"/>
  <c r="M18" i="36" s="1"/>
  <c r="AA737" i="29"/>
  <c r="L737" i="29" s="1"/>
  <c r="AC20" i="36" s="1"/>
  <c r="T757" i="29"/>
  <c r="L757" i="29" s="1"/>
  <c r="L20" i="36" s="1"/>
  <c r="T20" i="36" s="1"/>
  <c r="U762" i="29"/>
  <c r="M763" i="29" s="1"/>
  <c r="H21" i="36" s="1"/>
  <c r="U804" i="29"/>
  <c r="M805" i="29" s="1"/>
  <c r="H22" i="36" s="1"/>
  <c r="Q804" i="29"/>
  <c r="I805" i="29" s="1"/>
  <c r="Q888" i="29"/>
  <c r="I889" i="29" s="1"/>
  <c r="Y740" i="29"/>
  <c r="J741" i="29" s="1"/>
  <c r="AF20" i="36" s="1"/>
  <c r="S841" i="29"/>
  <c r="K841" i="29" s="1"/>
  <c r="K22" i="36" s="1"/>
  <c r="R22" i="36" s="1"/>
  <c r="AB695" i="29"/>
  <c r="M695" i="29" s="1"/>
  <c r="AD19" i="36" s="1"/>
  <c r="AA866" i="29"/>
  <c r="L867" i="29" s="1"/>
  <c r="AI23" i="36" s="1"/>
  <c r="Z989" i="29"/>
  <c r="K989" i="29" s="1"/>
  <c r="AA26" i="36" s="1"/>
  <c r="AA488" i="29"/>
  <c r="L489" i="29" s="1"/>
  <c r="AI14" i="36" s="1"/>
  <c r="R505" i="29"/>
  <c r="J505" i="29" s="1"/>
  <c r="J14" i="36" s="1"/>
  <c r="X1076" i="29"/>
  <c r="I1077" i="29" s="1"/>
  <c r="Y863" i="29"/>
  <c r="J863" i="29" s="1"/>
  <c r="Z23" i="36" s="1"/>
  <c r="R846" i="29"/>
  <c r="J847" i="29" s="1"/>
  <c r="E23" i="36" s="1"/>
  <c r="O23" i="36" s="1"/>
  <c r="V799" i="29"/>
  <c r="N799" i="29" s="1"/>
  <c r="N21" i="36" s="1"/>
  <c r="AA782" i="29"/>
  <c r="L783" i="29" s="1"/>
  <c r="AI21" i="36" s="1"/>
  <c r="V925" i="29"/>
  <c r="N925" i="29" s="1"/>
  <c r="N24" i="36" s="1"/>
  <c r="V1098" i="29"/>
  <c r="N1099" i="29" s="1"/>
  <c r="I29" i="36" s="1"/>
  <c r="Q1177" i="29"/>
  <c r="I1177" i="29" s="1"/>
  <c r="AA1202" i="29"/>
  <c r="L1203" i="29" s="1"/>
  <c r="AI31" i="36" s="1"/>
  <c r="T1177" i="29"/>
  <c r="L1177" i="29" s="1"/>
  <c r="L30" i="36" s="1"/>
  <c r="T30" i="36" s="1"/>
  <c r="V1224" i="29"/>
  <c r="N1225" i="29" s="1"/>
  <c r="I32" i="36" s="1"/>
  <c r="T1308" i="29"/>
  <c r="L1309" i="29" s="1"/>
  <c r="G34" i="36" s="1"/>
  <c r="S34" i="36" s="1"/>
  <c r="T1387" i="29"/>
  <c r="L1387" i="29" s="1"/>
  <c r="L35" i="36" s="1"/>
  <c r="T35" i="36" s="1"/>
  <c r="V1434" i="29"/>
  <c r="N1435" i="29" s="1"/>
  <c r="I37" i="36" s="1"/>
  <c r="V1513" i="29"/>
  <c r="N1513" i="29" s="1"/>
  <c r="N38" i="36" s="1"/>
  <c r="V1555" i="29"/>
  <c r="N1555" i="29" s="1"/>
  <c r="N39" i="36" s="1"/>
  <c r="V1597" i="29"/>
  <c r="N1597" i="29" s="1"/>
  <c r="N40" i="36" s="1"/>
  <c r="V1639" i="29"/>
  <c r="N1639" i="29" s="1"/>
  <c r="N41" i="36" s="1"/>
  <c r="Z1454" i="29"/>
  <c r="K1455" i="29" s="1"/>
  <c r="AG37" i="36" s="1"/>
  <c r="V1261" i="29"/>
  <c r="N1261" i="29" s="1"/>
  <c r="N32" i="36" s="1"/>
  <c r="Z1496" i="29"/>
  <c r="K1497" i="29" s="1"/>
  <c r="AG38" i="36" s="1"/>
  <c r="Z1580" i="29"/>
  <c r="K1581" i="29" s="1"/>
  <c r="AG40" i="36" s="1"/>
  <c r="AA1913" i="29"/>
  <c r="L1913" i="29" s="1"/>
  <c r="AC48" i="36" s="1"/>
  <c r="AA1997" i="29"/>
  <c r="L1997" i="29" s="1"/>
  <c r="AC50" i="36" s="1"/>
  <c r="AA2081" i="29"/>
  <c r="L2081" i="29" s="1"/>
  <c r="AC52" i="36" s="1"/>
  <c r="AA2084" i="29"/>
  <c r="L2085" i="29" s="1"/>
  <c r="AI52" i="36" s="1"/>
  <c r="T1765" i="29"/>
  <c r="L1765" i="29" s="1"/>
  <c r="L44" i="36" s="1"/>
  <c r="T44" i="36" s="1"/>
  <c r="T1849" i="29"/>
  <c r="L1849" i="29" s="1"/>
  <c r="L46" i="36" s="1"/>
  <c r="T46" i="36" s="1"/>
  <c r="T1933" i="29"/>
  <c r="L1933" i="29" s="1"/>
  <c r="L48" i="36" s="1"/>
  <c r="T48" i="36" s="1"/>
  <c r="T2017" i="29"/>
  <c r="L2017" i="29" s="1"/>
  <c r="L50" i="36" s="1"/>
  <c r="T50" i="36" s="1"/>
  <c r="Q1933" i="29"/>
  <c r="I1933" i="29" s="1"/>
  <c r="R1728" i="29"/>
  <c r="J1729" i="29" s="1"/>
  <c r="E44" i="36" s="1"/>
  <c r="O44" i="36" s="1"/>
  <c r="Z2126" i="29"/>
  <c r="K2127" i="29" s="1"/>
  <c r="AG53" i="36" s="1"/>
  <c r="S2064" i="29"/>
  <c r="K2065" i="29" s="1"/>
  <c r="F52" i="36" s="1"/>
  <c r="T2143" i="29"/>
  <c r="L2143" i="29" s="1"/>
  <c r="L53" i="36" s="1"/>
  <c r="T53" i="36" s="1"/>
  <c r="U2101" i="29"/>
  <c r="M2101" i="29" s="1"/>
  <c r="M52" i="36" s="1"/>
  <c r="AB2207" i="29"/>
  <c r="M2207" i="29" s="1"/>
  <c r="AD55" i="36" s="1"/>
  <c r="AB2210" i="29"/>
  <c r="M2211" i="29" s="1"/>
  <c r="AJ55" i="36" s="1"/>
  <c r="AC2168" i="29"/>
  <c r="N2169" i="29" s="1"/>
  <c r="AK54" i="36" s="1"/>
  <c r="Z1871" i="29"/>
  <c r="K1871" i="29" s="1"/>
  <c r="AA47" i="36" s="1"/>
  <c r="AB1913" i="29"/>
  <c r="M1913" i="29" s="1"/>
  <c r="AD48" i="36" s="1"/>
  <c r="S1938" i="29"/>
  <c r="K1939" i="29" s="1"/>
  <c r="F49" i="36" s="1"/>
  <c r="Z1997" i="29"/>
  <c r="K1997" i="29" s="1"/>
  <c r="AA50" i="36" s="1"/>
  <c r="AA1787" i="29"/>
  <c r="L1787" i="29" s="1"/>
  <c r="AC45" i="36" s="1"/>
  <c r="X2165" i="29"/>
  <c r="I2165" i="29" s="1"/>
  <c r="X2210" i="29"/>
  <c r="I2211" i="29" s="1"/>
  <c r="AA2291" i="29"/>
  <c r="L2291" i="29" s="1"/>
  <c r="AC57" i="36" s="1"/>
  <c r="U2353" i="29"/>
  <c r="M2353" i="29" s="1"/>
  <c r="V2442" i="29"/>
  <c r="N2443" i="29" s="1"/>
  <c r="U2605" i="29"/>
  <c r="M2605" i="29" s="1"/>
  <c r="U2689" i="29"/>
  <c r="M2689" i="29" s="1"/>
  <c r="X2714" i="29"/>
  <c r="I2715" i="29" s="1"/>
  <c r="AB2459" i="29"/>
  <c r="M2459" i="29" s="1"/>
  <c r="AD61" i="36" s="1"/>
  <c r="S2563" i="29"/>
  <c r="K2563" i="29" s="1"/>
  <c r="S2647" i="29"/>
  <c r="K2647" i="29" s="1"/>
  <c r="X2375" i="29"/>
  <c r="I2375" i="29" s="1"/>
  <c r="S2395" i="29"/>
  <c r="K2395" i="29" s="1"/>
  <c r="R2437" i="29"/>
  <c r="J2437" i="29" s="1"/>
  <c r="T2442" i="29"/>
  <c r="L2443" i="29" s="1"/>
  <c r="AA2501" i="29"/>
  <c r="L2501" i="29" s="1"/>
  <c r="AC62" i="36" s="1"/>
  <c r="T2526" i="29"/>
  <c r="L2527" i="29" s="1"/>
  <c r="T2610" i="29"/>
  <c r="L2611" i="29" s="1"/>
  <c r="T2694" i="29"/>
  <c r="L2695" i="29" s="1"/>
  <c r="T2731" i="29"/>
  <c r="L2731" i="29" s="1"/>
  <c r="T2862" i="29"/>
  <c r="L2863" i="29" s="1"/>
  <c r="T2778" i="29"/>
  <c r="L2779" i="29" s="1"/>
  <c r="U2731" i="29"/>
  <c r="M2731" i="29" s="1"/>
  <c r="Y2714" i="29"/>
  <c r="J2715" i="29" s="1"/>
  <c r="AF67" i="36" s="1"/>
  <c r="T2857" i="29"/>
  <c r="L2857" i="29" s="1"/>
  <c r="AA2795" i="29"/>
  <c r="L2795" i="29" s="1"/>
  <c r="AC69" i="36" s="1"/>
  <c r="V2815" i="29"/>
  <c r="N2815" i="29" s="1"/>
  <c r="X23" i="29"/>
  <c r="I23" i="29" s="1"/>
  <c r="V211" i="29"/>
  <c r="N211" i="29" s="1"/>
  <c r="N7" i="36" s="1"/>
  <c r="V43" i="29"/>
  <c r="N43" i="29" s="1"/>
  <c r="N3" i="36" s="1"/>
  <c r="X68" i="29"/>
  <c r="T48" i="29"/>
  <c r="L49" i="29" s="1"/>
  <c r="G4" i="36" s="1"/>
  <c r="Z362" i="29"/>
  <c r="K363" i="29" s="1"/>
  <c r="AG11" i="36" s="1"/>
  <c r="AB317" i="29"/>
  <c r="M317" i="29" s="1"/>
  <c r="AD10" i="36" s="1"/>
  <c r="R127" i="29"/>
  <c r="J127" i="29" s="1"/>
  <c r="J5" i="36" s="1"/>
  <c r="X149" i="29"/>
  <c r="I149" i="29" s="1"/>
  <c r="AC443" i="29"/>
  <c r="N443" i="29" s="1"/>
  <c r="AE13" i="36" s="1"/>
  <c r="Z446" i="29"/>
  <c r="K447" i="29" s="1"/>
  <c r="AG13" i="36" s="1"/>
  <c r="AA611" i="29"/>
  <c r="L611" i="29" s="1"/>
  <c r="AC17" i="36" s="1"/>
  <c r="S426" i="29"/>
  <c r="K427" i="29" s="1"/>
  <c r="F13" i="36" s="1"/>
  <c r="X404" i="29"/>
  <c r="I405" i="29" s="1"/>
  <c r="V426" i="29"/>
  <c r="N427" i="29" s="1"/>
  <c r="I13" i="36" s="1"/>
  <c r="Z572" i="29"/>
  <c r="K573" i="29" s="1"/>
  <c r="AG16" i="36" s="1"/>
  <c r="Q594" i="29"/>
  <c r="I595" i="29" s="1"/>
  <c r="X446" i="29"/>
  <c r="I447" i="29" s="1"/>
  <c r="AA569" i="29"/>
  <c r="L569" i="29" s="1"/>
  <c r="AC16" i="36" s="1"/>
  <c r="U337" i="29"/>
  <c r="M337" i="29" s="1"/>
  <c r="M10" i="36" s="1"/>
  <c r="T552" i="29"/>
  <c r="L553" i="29" s="1"/>
  <c r="G16" i="36" s="1"/>
  <c r="S16" i="36" s="1"/>
  <c r="R589" i="29"/>
  <c r="J589" i="29" s="1"/>
  <c r="J16" i="36" s="1"/>
  <c r="V510" i="29"/>
  <c r="N511" i="29" s="1"/>
  <c r="I15" i="36" s="1"/>
  <c r="Z530" i="29"/>
  <c r="K531" i="29" s="1"/>
  <c r="AG15" i="36" s="1"/>
  <c r="T547" i="29"/>
  <c r="L547" i="29" s="1"/>
  <c r="L15" i="36" s="1"/>
  <c r="T15" i="36" s="1"/>
  <c r="U636" i="29"/>
  <c r="M637" i="29" s="1"/>
  <c r="H18" i="36" s="1"/>
  <c r="V636" i="29"/>
  <c r="N637" i="29" s="1"/>
  <c r="I18" i="36" s="1"/>
  <c r="V673" i="29"/>
  <c r="N673" i="29" s="1"/>
  <c r="N18" i="36" s="1"/>
  <c r="R720" i="29"/>
  <c r="J721" i="29" s="1"/>
  <c r="E20" i="36" s="1"/>
  <c r="O20" i="36" s="1"/>
  <c r="AB740" i="29"/>
  <c r="M741" i="29" s="1"/>
  <c r="AJ20" i="36" s="1"/>
  <c r="AC779" i="29"/>
  <c r="N779" i="29" s="1"/>
  <c r="AE21" i="36" s="1"/>
  <c r="AC821" i="29"/>
  <c r="N821" i="29" s="1"/>
  <c r="AE22" i="36" s="1"/>
  <c r="AA698" i="29"/>
  <c r="L699" i="29" s="1"/>
  <c r="AI19" i="36" s="1"/>
  <c r="X821" i="29"/>
  <c r="I821" i="29" s="1"/>
  <c r="AA824" i="29"/>
  <c r="L825" i="29" s="1"/>
  <c r="AI22" i="36" s="1"/>
  <c r="S678" i="29"/>
  <c r="K679" i="29" s="1"/>
  <c r="F19" i="36" s="1"/>
  <c r="R883" i="29"/>
  <c r="J883" i="29" s="1"/>
  <c r="J23" i="36" s="1"/>
  <c r="Z947" i="29"/>
  <c r="K947" i="29" s="1"/>
  <c r="AA25" i="36" s="1"/>
  <c r="Z950" i="29"/>
  <c r="K951" i="29" s="1"/>
  <c r="AG25" i="36" s="1"/>
  <c r="AB488" i="29"/>
  <c r="M489" i="29" s="1"/>
  <c r="AJ14" i="36" s="1"/>
  <c r="X488" i="29"/>
  <c r="I489" i="29" s="1"/>
  <c r="X863" i="29"/>
  <c r="I863" i="29" s="1"/>
  <c r="Z863" i="29"/>
  <c r="K863" i="29" s="1"/>
  <c r="AA23" i="36" s="1"/>
  <c r="S1093" i="29"/>
  <c r="K1093" i="29" s="1"/>
  <c r="K28" i="36" s="1"/>
  <c r="R28" i="36" s="1"/>
  <c r="X1118" i="29"/>
  <c r="I1119" i="29" s="1"/>
  <c r="Y782" i="29"/>
  <c r="J783" i="29" s="1"/>
  <c r="AF21" i="36" s="1"/>
  <c r="R799" i="29"/>
  <c r="J799" i="29" s="1"/>
  <c r="J21" i="36" s="1"/>
  <c r="U925" i="29"/>
  <c r="M925" i="29" s="1"/>
  <c r="M24" i="36" s="1"/>
  <c r="AB1031" i="29"/>
  <c r="M1031" i="29" s="1"/>
  <c r="AD27" i="36" s="1"/>
  <c r="AC1073" i="29"/>
  <c r="N1073" i="29" s="1"/>
  <c r="AE28" i="36" s="1"/>
  <c r="Y1115" i="29"/>
  <c r="J1115" i="29" s="1"/>
  <c r="Z29" i="36" s="1"/>
  <c r="BF35" i="36"/>
  <c r="T1140" i="29"/>
  <c r="L1141" i="29" s="1"/>
  <c r="G30" i="36" s="1"/>
  <c r="S30" i="36" s="1"/>
  <c r="AA1412" i="29"/>
  <c r="L1413" i="29" s="1"/>
  <c r="AI36" i="36" s="1"/>
  <c r="AB1493" i="29"/>
  <c r="M1493" i="29" s="1"/>
  <c r="AD38" i="36" s="1"/>
  <c r="Q1471" i="29"/>
  <c r="I1471" i="29" s="1"/>
  <c r="AC1493" i="29"/>
  <c r="N1493" i="29" s="1"/>
  <c r="AE38" i="36" s="1"/>
  <c r="AC1748" i="29"/>
  <c r="N1749" i="29" s="1"/>
  <c r="AK44" i="36" s="1"/>
  <c r="AC1832" i="29"/>
  <c r="N1833" i="29" s="1"/>
  <c r="AK46" i="36" s="1"/>
  <c r="AC1916" i="29"/>
  <c r="N1917" i="29" s="1"/>
  <c r="AK48" i="36" s="1"/>
  <c r="AC2000" i="29"/>
  <c r="N2001" i="29" s="1"/>
  <c r="AK50" i="36" s="1"/>
  <c r="S1681" i="29"/>
  <c r="K1681" i="29" s="1"/>
  <c r="K42" i="36" s="1"/>
  <c r="R42" i="36" s="1"/>
  <c r="Z1745" i="29"/>
  <c r="K1745" i="29" s="1"/>
  <c r="AA44" i="36" s="1"/>
  <c r="V2017" i="29"/>
  <c r="N2017" i="29" s="1"/>
  <c r="N50" i="36" s="1"/>
  <c r="Z2000" i="29"/>
  <c r="K2001" i="29" s="1"/>
  <c r="AG50" i="36" s="1"/>
  <c r="V1807" i="29"/>
  <c r="N1807" i="29" s="1"/>
  <c r="N45" i="36" s="1"/>
  <c r="Z1790" i="29"/>
  <c r="K1791" i="29" s="1"/>
  <c r="AG45" i="36" s="1"/>
  <c r="S1896" i="29"/>
  <c r="K1897" i="29" s="1"/>
  <c r="F48" i="36" s="1"/>
  <c r="V2190" i="29"/>
  <c r="N2191" i="29" s="1"/>
  <c r="R1770" i="29"/>
  <c r="J1771" i="29" s="1"/>
  <c r="E45" i="36" s="1"/>
  <c r="O45" i="36" s="1"/>
  <c r="Y2333" i="29"/>
  <c r="J2333" i="29" s="1"/>
  <c r="Z58" i="36" s="1"/>
  <c r="U2395" i="29"/>
  <c r="M2395" i="29" s="1"/>
  <c r="AC2459" i="29"/>
  <c r="N2459" i="29" s="1"/>
  <c r="AE61" i="36" s="1"/>
  <c r="AC2543" i="29"/>
  <c r="N2543" i="29" s="1"/>
  <c r="AE63" i="36" s="1"/>
  <c r="AC2627" i="29"/>
  <c r="N2627" i="29" s="1"/>
  <c r="AE65" i="36" s="1"/>
  <c r="AC2711" i="29"/>
  <c r="N2711" i="29" s="1"/>
  <c r="AE67" i="36" s="1"/>
  <c r="AC2714" i="29"/>
  <c r="N2715" i="29" s="1"/>
  <c r="AK67" i="36" s="1"/>
  <c r="AB2840" i="29"/>
  <c r="M2841" i="29" s="1"/>
  <c r="AJ70" i="36" s="1"/>
  <c r="AC2753" i="29"/>
  <c r="N2753" i="29" s="1"/>
  <c r="AE68" i="36" s="1"/>
  <c r="Y2756" i="29"/>
  <c r="J2757" i="29" s="1"/>
  <c r="AF68" i="36" s="1"/>
  <c r="S48" i="29"/>
  <c r="Z107" i="29"/>
  <c r="K107" i="29" s="1"/>
  <c r="AA5" i="36" s="1"/>
  <c r="V6" i="29"/>
  <c r="N7" i="29" s="1"/>
  <c r="I3" i="36" s="1"/>
  <c r="U43" i="29"/>
  <c r="M43" i="29" s="1"/>
  <c r="M3" i="36" s="1"/>
  <c r="V85" i="29"/>
  <c r="N85" i="29" s="1"/>
  <c r="N4" i="36" s="1"/>
  <c r="AB110" i="29"/>
  <c r="M111" i="29" s="1"/>
  <c r="AJ5" i="36" s="1"/>
  <c r="AA233" i="29"/>
  <c r="L233" i="29" s="1"/>
  <c r="AC8" i="36" s="1"/>
  <c r="S379" i="29"/>
  <c r="K379" i="29" s="1"/>
  <c r="K11" i="36" s="1"/>
  <c r="R11" i="36" s="1"/>
  <c r="S300" i="29"/>
  <c r="K301" i="29" s="1"/>
  <c r="F10" i="36" s="1"/>
  <c r="Z110" i="29"/>
  <c r="K111" i="29" s="1"/>
  <c r="AG5" i="36" s="1"/>
  <c r="U132" i="29"/>
  <c r="M133" i="29" s="1"/>
  <c r="H6" i="36" s="1"/>
  <c r="T426" i="29"/>
  <c r="L427" i="29" s="1"/>
  <c r="G13" i="36" s="1"/>
  <c r="S13" i="36" s="1"/>
  <c r="R468" i="29"/>
  <c r="J469" i="29" s="1"/>
  <c r="E14" i="36" s="1"/>
  <c r="O14" i="36" s="1"/>
  <c r="U421" i="29"/>
  <c r="M421" i="29" s="1"/>
  <c r="M12" i="36" s="1"/>
  <c r="Z611" i="29"/>
  <c r="K611" i="29" s="1"/>
  <c r="AA17" i="36" s="1"/>
  <c r="U300" i="29"/>
  <c r="M301" i="29" s="1"/>
  <c r="H10" i="36" s="1"/>
  <c r="U463" i="29"/>
  <c r="M463" i="29" s="1"/>
  <c r="M13" i="36" s="1"/>
  <c r="V468" i="29"/>
  <c r="N469" i="29" s="1"/>
  <c r="I14" i="36" s="1"/>
  <c r="T337" i="29"/>
  <c r="L337" i="29" s="1"/>
  <c r="L10" i="36" s="1"/>
  <c r="T10" i="36" s="1"/>
  <c r="AC569" i="29"/>
  <c r="N569" i="29" s="1"/>
  <c r="AE16" i="36" s="1"/>
  <c r="U510" i="29"/>
  <c r="M511" i="29" s="1"/>
  <c r="H15" i="36" s="1"/>
  <c r="Y530" i="29"/>
  <c r="J531" i="29" s="1"/>
  <c r="AF15" i="36" s="1"/>
  <c r="Q631" i="29"/>
  <c r="I631" i="29" s="1"/>
  <c r="V720" i="29"/>
  <c r="N721" i="29" s="1"/>
  <c r="I20" i="36" s="1"/>
  <c r="Z737" i="29"/>
  <c r="K737" i="29" s="1"/>
  <c r="AA20" i="36" s="1"/>
  <c r="S757" i="29"/>
  <c r="K757" i="29" s="1"/>
  <c r="K20" i="36" s="1"/>
  <c r="R20" i="36" s="1"/>
  <c r="R715" i="29"/>
  <c r="J715" i="29" s="1"/>
  <c r="J19" i="36" s="1"/>
  <c r="R841" i="29"/>
  <c r="J841" i="29" s="1"/>
  <c r="J22" i="36" s="1"/>
  <c r="AA695" i="29"/>
  <c r="L695" i="29" s="1"/>
  <c r="AC19" i="36" s="1"/>
  <c r="Z866" i="29"/>
  <c r="K867" i="29" s="1"/>
  <c r="AG23" i="36" s="1"/>
  <c r="Q505" i="29"/>
  <c r="I505" i="29" s="1"/>
  <c r="AC488" i="29"/>
  <c r="N489" i="29" s="1"/>
  <c r="AK14" i="36" s="1"/>
  <c r="AA1076" i="29"/>
  <c r="L1077" i="29" s="1"/>
  <c r="AI28" i="36" s="1"/>
  <c r="S1051" i="29"/>
  <c r="K1051" i="29" s="1"/>
  <c r="K27" i="36" s="1"/>
  <c r="R27" i="36" s="1"/>
  <c r="U1098" i="29"/>
  <c r="M1099" i="29" s="1"/>
  <c r="H29" i="36" s="1"/>
  <c r="U846" i="29"/>
  <c r="M847" i="29" s="1"/>
  <c r="H23" i="36" s="1"/>
  <c r="Q846" i="29"/>
  <c r="I847" i="29" s="1"/>
  <c r="X782" i="29"/>
  <c r="I783" i="29" s="1"/>
  <c r="Z782" i="29"/>
  <c r="K783" i="29" s="1"/>
  <c r="AG21" i="36" s="1"/>
  <c r="S925" i="29"/>
  <c r="K925" i="29" s="1"/>
  <c r="K24" i="36" s="1"/>
  <c r="R24" i="36" s="1"/>
  <c r="Y1118" i="29"/>
  <c r="J1119" i="29" s="1"/>
  <c r="AF29" i="36" s="1"/>
  <c r="AA1199" i="29"/>
  <c r="L1199" i="29" s="1"/>
  <c r="AC31" i="36" s="1"/>
  <c r="U1177" i="29"/>
  <c r="M1177" i="29" s="1"/>
  <c r="M30" i="36" s="1"/>
  <c r="V1219" i="29"/>
  <c r="N1219" i="29" s="1"/>
  <c r="N31" i="36" s="1"/>
  <c r="Z1241" i="29"/>
  <c r="K1241" i="29" s="1"/>
  <c r="AA32" i="36" s="1"/>
  <c r="AC1241" i="29"/>
  <c r="N1241" i="29" s="1"/>
  <c r="AE32" i="36" s="1"/>
  <c r="T1350" i="29"/>
  <c r="L1351" i="29" s="1"/>
  <c r="G35" i="36" s="1"/>
  <c r="S35" i="36" s="1"/>
  <c r="R1429" i="29"/>
  <c r="J1429" i="29" s="1"/>
  <c r="J36" i="36" s="1"/>
  <c r="R1434" i="29"/>
  <c r="J1435" i="29" s="1"/>
  <c r="E37" i="36" s="1"/>
  <c r="O37" i="36" s="1"/>
  <c r="U1434" i="29"/>
  <c r="M1435" i="29" s="1"/>
  <c r="H37" i="36" s="1"/>
  <c r="T1476" i="29"/>
  <c r="L1477" i="29" s="1"/>
  <c r="G38" i="36" s="1"/>
  <c r="S38" i="36" s="1"/>
  <c r="Z1535" i="29"/>
  <c r="K1535" i="29" s="1"/>
  <c r="AA39" i="36" s="1"/>
  <c r="Z1619" i="29"/>
  <c r="K1619" i="29" s="1"/>
  <c r="AA41" i="36" s="1"/>
  <c r="AC1703" i="29"/>
  <c r="N1703" i="29" s="1"/>
  <c r="AE43" i="36" s="1"/>
  <c r="AA1958" i="29"/>
  <c r="L1959" i="29" s="1"/>
  <c r="AI49" i="36" s="1"/>
  <c r="AA2042" i="29"/>
  <c r="L2043" i="29" s="1"/>
  <c r="AI51" i="36" s="1"/>
  <c r="T1770" i="29"/>
  <c r="L1771" i="29" s="1"/>
  <c r="G45" i="36" s="1"/>
  <c r="S45" i="36" s="1"/>
  <c r="T1854" i="29"/>
  <c r="L1855" i="29" s="1"/>
  <c r="G47" i="36" s="1"/>
  <c r="S47" i="36" s="1"/>
  <c r="T1938" i="29"/>
  <c r="L1939" i="29" s="1"/>
  <c r="G49" i="36" s="1"/>
  <c r="S49" i="36" s="1"/>
  <c r="T2022" i="29"/>
  <c r="L2023" i="29" s="1"/>
  <c r="G51" i="36" s="1"/>
  <c r="S51" i="36" s="1"/>
  <c r="Y1370" i="29"/>
  <c r="J1371" i="29" s="1"/>
  <c r="AF35" i="36" s="1"/>
  <c r="S1765" i="29"/>
  <c r="K1765" i="29" s="1"/>
  <c r="K44" i="36" s="1"/>
  <c r="R44" i="36" s="1"/>
  <c r="V1891" i="29"/>
  <c r="N1891" i="29" s="1"/>
  <c r="N47" i="36" s="1"/>
  <c r="Z1874" i="29"/>
  <c r="K1875" i="29" s="1"/>
  <c r="AG47" i="36" s="1"/>
  <c r="X2081" i="29"/>
  <c r="I2081" i="29" s="1"/>
  <c r="AA2249" i="29"/>
  <c r="L2249" i="29" s="1"/>
  <c r="AC56" i="36" s="1"/>
  <c r="Q2017" i="29"/>
  <c r="I2017" i="29" s="1"/>
  <c r="AB2249" i="29"/>
  <c r="M2249" i="29" s="1"/>
  <c r="AD56" i="36" s="1"/>
  <c r="Q1807" i="29"/>
  <c r="I1807" i="29" s="1"/>
  <c r="V2106" i="29"/>
  <c r="N2107" i="29" s="1"/>
  <c r="I53" i="36" s="1"/>
  <c r="Y2123" i="29"/>
  <c r="J2123" i="29" s="1"/>
  <c r="E69" i="36" s="1"/>
  <c r="O69" i="36" s="1"/>
  <c r="Z1787" i="29"/>
  <c r="K1787" i="29" s="1"/>
  <c r="AA45" i="36" s="1"/>
  <c r="X2168" i="29"/>
  <c r="I2169" i="29" s="1"/>
  <c r="X2249" i="29"/>
  <c r="I2249" i="29" s="1"/>
  <c r="V2479" i="29"/>
  <c r="N2479" i="29" s="1"/>
  <c r="X2420" i="29"/>
  <c r="I2421" i="29" s="1"/>
  <c r="X2291" i="29"/>
  <c r="I2291" i="29" s="1"/>
  <c r="T2274" i="29"/>
  <c r="L2275" i="29" s="1"/>
  <c r="Q2395" i="29"/>
  <c r="I2395" i="29" s="1"/>
  <c r="S2400" i="29"/>
  <c r="K2401" i="29" s="1"/>
  <c r="Z2459" i="29"/>
  <c r="K2459" i="29" s="1"/>
  <c r="AA61" i="36" s="1"/>
  <c r="AB2462" i="29"/>
  <c r="M2463" i="29" s="1"/>
  <c r="AJ61" i="36" s="1"/>
  <c r="S2568" i="29"/>
  <c r="K2569" i="29" s="1"/>
  <c r="S2652" i="29"/>
  <c r="K2653" i="29" s="1"/>
  <c r="V2274" i="29"/>
  <c r="N2275" i="29" s="1"/>
  <c r="R2353" i="29"/>
  <c r="J2353" i="29" s="1"/>
  <c r="S2358" i="29"/>
  <c r="K2359" i="29" s="1"/>
  <c r="X2459" i="29"/>
  <c r="I2459" i="29" s="1"/>
  <c r="T2479" i="29"/>
  <c r="L2479" i="29" s="1"/>
  <c r="X2543" i="29"/>
  <c r="I2543" i="29" s="1"/>
  <c r="T2563" i="29"/>
  <c r="L2563" i="29" s="1"/>
  <c r="T2647" i="29"/>
  <c r="L2647" i="29" s="1"/>
  <c r="S2862" i="29"/>
  <c r="K2863" i="29" s="1"/>
  <c r="Z2882" i="29"/>
  <c r="K2883" i="29" s="1"/>
  <c r="AG71" i="36" s="1"/>
  <c r="S2778" i="29"/>
  <c r="K2779" i="29" s="1"/>
  <c r="U2778" i="29"/>
  <c r="M2779" i="29" s="1"/>
  <c r="S2857" i="29"/>
  <c r="K2857" i="29" s="1"/>
  <c r="V2899" i="29"/>
  <c r="N2899" i="29" s="1"/>
  <c r="T2736" i="29"/>
  <c r="L2737" i="29" s="1"/>
  <c r="Q90" i="29"/>
  <c r="I91" i="29" s="1"/>
  <c r="U6" i="29"/>
  <c r="M7" i="29" s="1"/>
  <c r="H3" i="36" s="1"/>
  <c r="AC26" i="29"/>
  <c r="N27" i="29" s="1"/>
  <c r="AK3" i="36" s="1"/>
  <c r="U85" i="29"/>
  <c r="M85" i="29" s="1"/>
  <c r="M4" i="36" s="1"/>
  <c r="BJ30" i="36"/>
  <c r="Z65" i="29"/>
  <c r="AA4" i="36" s="1"/>
  <c r="V132" i="29"/>
  <c r="N133" i="29" s="1"/>
  <c r="I6" i="36" s="1"/>
  <c r="S342" i="29"/>
  <c r="K343" i="29" s="1"/>
  <c r="F11" i="36" s="1"/>
  <c r="AB149" i="29"/>
  <c r="M149" i="29" s="1"/>
  <c r="AD6" i="36" s="1"/>
  <c r="AA191" i="29"/>
  <c r="L191" i="29" s="1"/>
  <c r="AC7" i="36" s="1"/>
  <c r="U342" i="29"/>
  <c r="M343" i="29" s="1"/>
  <c r="H11" i="36" s="1"/>
  <c r="Q127" i="29"/>
  <c r="I127" i="29" s="1"/>
  <c r="S132" i="29"/>
  <c r="K133" i="29" s="1"/>
  <c r="F6" i="36" s="1"/>
  <c r="AA485" i="29"/>
  <c r="L485" i="29" s="1"/>
  <c r="AC14" i="36" s="1"/>
  <c r="AA443" i="29"/>
  <c r="L443" i="29" s="1"/>
  <c r="AC13" i="36" s="1"/>
  <c r="V589" i="29"/>
  <c r="N589" i="29" s="1"/>
  <c r="N16" i="36" s="1"/>
  <c r="AB446" i="29"/>
  <c r="M447" i="29" s="1"/>
  <c r="AJ13" i="36" s="1"/>
  <c r="AC404" i="29"/>
  <c r="N405" i="29" s="1"/>
  <c r="AK12" i="36" s="1"/>
  <c r="T300" i="29"/>
  <c r="L301" i="29" s="1"/>
  <c r="G10" i="36" s="1"/>
  <c r="S10" i="36" s="1"/>
  <c r="AC446" i="29"/>
  <c r="N447" i="29" s="1"/>
  <c r="AK13" i="36" s="1"/>
  <c r="R337" i="29"/>
  <c r="J337" i="29" s="1"/>
  <c r="J10" i="36" s="1"/>
  <c r="S510" i="29"/>
  <c r="K511" i="29" s="1"/>
  <c r="F15" i="36" s="1"/>
  <c r="Q15" i="36" s="1"/>
  <c r="V547" i="29"/>
  <c r="N547" i="29" s="1"/>
  <c r="N15" i="36" s="1"/>
  <c r="U720" i="29"/>
  <c r="M721" i="29" s="1"/>
  <c r="H20" i="36" s="1"/>
  <c r="AA740" i="29"/>
  <c r="L741" i="29" s="1"/>
  <c r="AI20" i="36" s="1"/>
  <c r="AB779" i="29"/>
  <c r="M779" i="29" s="1"/>
  <c r="AD21" i="36" s="1"/>
  <c r="AB821" i="29"/>
  <c r="M821" i="29" s="1"/>
  <c r="AD22" i="36" s="1"/>
  <c r="AB905" i="29"/>
  <c r="M905" i="29" s="1"/>
  <c r="AD24" i="36" s="1"/>
  <c r="V715" i="29"/>
  <c r="N715" i="29" s="1"/>
  <c r="N19" i="36" s="1"/>
  <c r="Z698" i="29"/>
  <c r="K699" i="29" s="1"/>
  <c r="AG19" i="36" s="1"/>
  <c r="X779" i="29"/>
  <c r="I779" i="29" s="1"/>
  <c r="Z824" i="29"/>
  <c r="K825" i="29" s="1"/>
  <c r="AG22" i="36" s="1"/>
  <c r="R678" i="29"/>
  <c r="J679" i="29" s="1"/>
  <c r="E19" i="36" s="1"/>
  <c r="O19" i="36" s="1"/>
  <c r="X824" i="29"/>
  <c r="I825" i="29" s="1"/>
  <c r="Q883" i="29"/>
  <c r="I883" i="29" s="1"/>
  <c r="Z488" i="29"/>
  <c r="K489" i="29" s="1"/>
  <c r="AG14" i="36" s="1"/>
  <c r="T505" i="29"/>
  <c r="L505" i="29" s="1"/>
  <c r="L14" i="36" s="1"/>
  <c r="T14" i="36" s="1"/>
  <c r="AC863" i="29"/>
  <c r="N863" i="29" s="1"/>
  <c r="AE23" i="36" s="1"/>
  <c r="U799" i="29"/>
  <c r="M799" i="29" s="1"/>
  <c r="M21" i="36" s="1"/>
  <c r="Q799" i="29"/>
  <c r="I799" i="29" s="1"/>
  <c r="AB908" i="29"/>
  <c r="M909" i="29" s="1"/>
  <c r="AJ24" i="36" s="1"/>
  <c r="AB1157" i="29"/>
  <c r="M1157" i="29" s="1"/>
  <c r="AD30" i="36" s="1"/>
  <c r="Q1261" i="29"/>
  <c r="I1261" i="29" s="1"/>
  <c r="R1261" i="29"/>
  <c r="J1261" i="29" s="1"/>
  <c r="J32" i="36" s="1"/>
  <c r="AC1367" i="29"/>
  <c r="N1367" i="29" s="1"/>
  <c r="AE35" i="36" s="1"/>
  <c r="Z1451" i="29"/>
  <c r="K1451" i="29" s="1"/>
  <c r="AA37" i="36" s="1"/>
  <c r="Y1454" i="29"/>
  <c r="J1455" i="29" s="1"/>
  <c r="AF37" i="36" s="1"/>
  <c r="U1471" i="29"/>
  <c r="M1471" i="29" s="1"/>
  <c r="M37" i="36" s="1"/>
  <c r="AB1451" i="29"/>
  <c r="M1451" i="29" s="1"/>
  <c r="AD37" i="36" s="1"/>
  <c r="Z1493" i="29"/>
  <c r="K1493" i="29" s="1"/>
  <c r="AA38" i="36" s="1"/>
  <c r="Q1555" i="29"/>
  <c r="I1555" i="29" s="1"/>
  <c r="Q1639" i="29"/>
  <c r="I1639" i="29" s="1"/>
  <c r="AB1703" i="29"/>
  <c r="M1703" i="29" s="1"/>
  <c r="AD43" i="36" s="1"/>
  <c r="T1686" i="29"/>
  <c r="L1687" i="29" s="1"/>
  <c r="G43" i="36" s="1"/>
  <c r="S43" i="36" s="1"/>
  <c r="R1938" i="29"/>
  <c r="J1939" i="29" s="1"/>
  <c r="E49" i="36" s="1"/>
  <c r="O49" i="36" s="1"/>
  <c r="R2022" i="29"/>
  <c r="J2023" i="29" s="1"/>
  <c r="E51" i="36" s="1"/>
  <c r="O51" i="36" s="1"/>
  <c r="AC1787" i="29"/>
  <c r="N1787" i="29" s="1"/>
  <c r="AE45" i="36" s="1"/>
  <c r="AC1871" i="29"/>
  <c r="N1871" i="29" s="1"/>
  <c r="AE47" i="36" s="1"/>
  <c r="AC1955" i="29"/>
  <c r="N1955" i="29" s="1"/>
  <c r="AE49" i="36" s="1"/>
  <c r="AC2039" i="29"/>
  <c r="N2039" i="29" s="1"/>
  <c r="AE51" i="36" s="1"/>
  <c r="AC2084" i="29"/>
  <c r="N2085" i="29" s="1"/>
  <c r="AK52" i="36" s="1"/>
  <c r="Q1891" i="29"/>
  <c r="I1891" i="29" s="1"/>
  <c r="V1975" i="29"/>
  <c r="N1975" i="29" s="1"/>
  <c r="N49" i="36" s="1"/>
  <c r="Z1958" i="29"/>
  <c r="K1959" i="29" s="1"/>
  <c r="AG49" i="36" s="1"/>
  <c r="AB1829" i="29"/>
  <c r="M1829" i="29" s="1"/>
  <c r="AD46" i="36" s="1"/>
  <c r="T2148" i="29"/>
  <c r="L2149" i="29" s="1"/>
  <c r="L59" i="36" s="1"/>
  <c r="T59" i="36" s="1"/>
  <c r="Z1955" i="29"/>
  <c r="K1955" i="29" s="1"/>
  <c r="AA49" i="36" s="1"/>
  <c r="U2190" i="29"/>
  <c r="M2191" i="29" s="1"/>
  <c r="U2232" i="29"/>
  <c r="M2233" i="29" s="1"/>
  <c r="V2148" i="29"/>
  <c r="N2149" i="29" s="1"/>
  <c r="N59" i="36" s="1"/>
  <c r="V2227" i="29"/>
  <c r="N2227" i="29" s="1"/>
  <c r="V2143" i="29"/>
  <c r="N2143" i="29" s="1"/>
  <c r="N53" i="36" s="1"/>
  <c r="T2353" i="29"/>
  <c r="L2353" i="29" s="1"/>
  <c r="Z2294" i="29"/>
  <c r="K2295" i="29" s="1"/>
  <c r="AG57" i="36" s="1"/>
  <c r="T2395" i="29"/>
  <c r="L2395" i="29" s="1"/>
  <c r="V2353" i="29"/>
  <c r="N2353" i="29" s="1"/>
  <c r="U2274" i="29"/>
  <c r="M2275" i="29" s="1"/>
  <c r="X2336" i="29"/>
  <c r="I2337" i="29" s="1"/>
  <c r="U2311" i="29"/>
  <c r="M2311" i="29" s="1"/>
  <c r="AB2417" i="29"/>
  <c r="M2417" i="29" s="1"/>
  <c r="AD60" i="36" s="1"/>
  <c r="S2484" i="29"/>
  <c r="K2485" i="29" s="1"/>
  <c r="AB2585" i="29"/>
  <c r="M2585" i="29" s="1"/>
  <c r="AD64" i="36" s="1"/>
  <c r="AB2669" i="29"/>
  <c r="M2669" i="29" s="1"/>
  <c r="AD66" i="36" s="1"/>
  <c r="R2395" i="29"/>
  <c r="J2395" i="29" s="1"/>
  <c r="T2400" i="29"/>
  <c r="L2401" i="29" s="1"/>
  <c r="AC2462" i="29"/>
  <c r="N2463" i="29" s="1"/>
  <c r="AK61" i="36" s="1"/>
  <c r="AC2546" i="29"/>
  <c r="N2547" i="29" s="1"/>
  <c r="AK63" i="36" s="1"/>
  <c r="AC2630" i="29"/>
  <c r="N2631" i="29" s="1"/>
  <c r="AK65" i="36" s="1"/>
  <c r="X2753" i="29"/>
  <c r="I2753" i="29" s="1"/>
  <c r="X2795" i="29"/>
  <c r="I2795" i="29" s="1"/>
  <c r="AC2837" i="29"/>
  <c r="N2837" i="29" s="1"/>
  <c r="AE70" i="36" s="1"/>
  <c r="R2899" i="29"/>
  <c r="J2899" i="29" s="1"/>
  <c r="AB2753" i="29"/>
  <c r="M2753" i="29" s="1"/>
  <c r="AD68" i="36" s="1"/>
  <c r="AB23" i="29"/>
  <c r="M23" i="29" s="1"/>
  <c r="X107" i="29"/>
  <c r="I107" i="29" s="1"/>
  <c r="U174" i="29"/>
  <c r="M175" i="29" s="1"/>
  <c r="H7" i="36" s="1"/>
  <c r="AC23" i="29"/>
  <c r="N23" i="29" s="1"/>
  <c r="T43" i="29"/>
  <c r="L43" i="29" s="1"/>
  <c r="L3" i="36" s="1"/>
  <c r="AC68" i="29"/>
  <c r="N69" i="29" s="1"/>
  <c r="AK4" i="36" s="1"/>
  <c r="Q48" i="29"/>
  <c r="S85" i="29"/>
  <c r="X110" i="29"/>
  <c r="I111" i="29" s="1"/>
  <c r="AA149" i="29"/>
  <c r="L149" i="29" s="1"/>
  <c r="AC6" i="36" s="1"/>
  <c r="AC236" i="29"/>
  <c r="N237" i="29" s="1"/>
  <c r="AK8" i="36" s="1"/>
  <c r="R426" i="29"/>
  <c r="J427" i="29" s="1"/>
  <c r="E13" i="36" s="1"/>
  <c r="O13" i="36" s="1"/>
  <c r="T421" i="29"/>
  <c r="L421" i="29" s="1"/>
  <c r="L12" i="36" s="1"/>
  <c r="T12" i="36" s="1"/>
  <c r="T463" i="29"/>
  <c r="L463" i="29" s="1"/>
  <c r="L13" i="36" s="1"/>
  <c r="T13" i="36" s="1"/>
  <c r="AC320" i="29"/>
  <c r="N321" i="29" s="1"/>
  <c r="AK10" i="36" s="1"/>
  <c r="Q421" i="29"/>
  <c r="I421" i="29" s="1"/>
  <c r="R510" i="29"/>
  <c r="J511" i="29" s="1"/>
  <c r="E15" i="36" s="1"/>
  <c r="O15" i="36" s="1"/>
  <c r="AB656" i="29"/>
  <c r="M657" i="29" s="1"/>
  <c r="AJ18" i="36" s="1"/>
  <c r="AC653" i="29"/>
  <c r="N653" i="29" s="1"/>
  <c r="AE18" i="36" s="1"/>
  <c r="U547" i="29"/>
  <c r="M547" i="29" s="1"/>
  <c r="M15" i="36" s="1"/>
  <c r="AC737" i="29"/>
  <c r="N737" i="29" s="1"/>
  <c r="AE20" i="36" s="1"/>
  <c r="R757" i="29"/>
  <c r="J757" i="29" s="1"/>
  <c r="J20" i="36" s="1"/>
  <c r="S762" i="29"/>
  <c r="K763" i="29" s="1"/>
  <c r="F21" i="36" s="1"/>
  <c r="S804" i="29"/>
  <c r="K805" i="29" s="1"/>
  <c r="F22" i="36" s="1"/>
  <c r="S631" i="29"/>
  <c r="K631" i="29" s="1"/>
  <c r="K17" i="36" s="1"/>
  <c r="R17" i="36" s="1"/>
  <c r="U715" i="29"/>
  <c r="M715" i="29" s="1"/>
  <c r="M19" i="36" s="1"/>
  <c r="U841" i="29"/>
  <c r="M841" i="29" s="1"/>
  <c r="M22" i="36" s="1"/>
  <c r="Q841" i="29"/>
  <c r="I841" i="29" s="1"/>
  <c r="V678" i="29"/>
  <c r="N679" i="29" s="1"/>
  <c r="I19" i="36" s="1"/>
  <c r="Z695" i="29"/>
  <c r="K695" i="29" s="1"/>
  <c r="AA19" i="36" s="1"/>
  <c r="AC866" i="29"/>
  <c r="N867" i="29" s="1"/>
  <c r="AK23" i="36" s="1"/>
  <c r="Z1034" i="29"/>
  <c r="K1035" i="29" s="1"/>
  <c r="AG27" i="36" s="1"/>
  <c r="Y488" i="29"/>
  <c r="J489" i="29" s="1"/>
  <c r="AF14" i="36" s="1"/>
  <c r="T846" i="29"/>
  <c r="L847" i="29" s="1"/>
  <c r="G23" i="36" s="1"/>
  <c r="S23" i="36" s="1"/>
  <c r="U1135" i="29"/>
  <c r="M1135" i="29" s="1"/>
  <c r="M29" i="36" s="1"/>
  <c r="AC782" i="29"/>
  <c r="N783" i="29" s="1"/>
  <c r="AK21" i="36" s="1"/>
  <c r="AA908" i="29"/>
  <c r="L909" i="29" s="1"/>
  <c r="AI24" i="36" s="1"/>
  <c r="R925" i="29"/>
  <c r="J925" i="29" s="1"/>
  <c r="J24" i="36" s="1"/>
  <c r="R1014" i="29"/>
  <c r="J1015" i="29" s="1"/>
  <c r="E27" i="36" s="1"/>
  <c r="O27" i="36" s="1"/>
  <c r="R1056" i="29"/>
  <c r="J1057" i="29" s="1"/>
  <c r="E28" i="36" s="1"/>
  <c r="O28" i="36" s="1"/>
  <c r="AA1157" i="29"/>
  <c r="L1157" i="29" s="1"/>
  <c r="AC30" i="36" s="1"/>
  <c r="V1182" i="29"/>
  <c r="N1183" i="29" s="1"/>
  <c r="I31" i="36" s="1"/>
  <c r="Z1244" i="29"/>
  <c r="K1245" i="29" s="1"/>
  <c r="AG32" i="36" s="1"/>
  <c r="T1182" i="29"/>
  <c r="L1183" i="29" s="1"/>
  <c r="G31" i="36" s="1"/>
  <c r="S31" i="36" s="1"/>
  <c r="AA1244" i="29"/>
  <c r="L1245" i="29" s="1"/>
  <c r="AI32" i="36" s="1"/>
  <c r="R1350" i="29"/>
  <c r="J1351" i="29" s="1"/>
  <c r="E35" i="36" s="1"/>
  <c r="O35" i="36" s="1"/>
  <c r="R1387" i="29"/>
  <c r="J1387" i="29" s="1"/>
  <c r="J35" i="36" s="1"/>
  <c r="T1303" i="29"/>
  <c r="L1303" i="29" s="1"/>
  <c r="L33" i="36" s="1"/>
  <c r="T33" i="36" s="1"/>
  <c r="T1345" i="29"/>
  <c r="L1345" i="29" s="1"/>
  <c r="L34" i="36" s="1"/>
  <c r="T34" i="36" s="1"/>
  <c r="Q1429" i="29"/>
  <c r="I1429" i="29" s="1"/>
  <c r="V1518" i="29"/>
  <c r="N1519" i="29" s="1"/>
  <c r="I39" i="36" s="1"/>
  <c r="V1560" i="29"/>
  <c r="N1561" i="29" s="1"/>
  <c r="I40" i="36" s="1"/>
  <c r="V1602" i="29"/>
  <c r="N1603" i="29" s="1"/>
  <c r="I41" i="36" s="1"/>
  <c r="V1644" i="29"/>
  <c r="N1645" i="29" s="1"/>
  <c r="I42" i="36" s="1"/>
  <c r="AB1412" i="29"/>
  <c r="M1413" i="29" s="1"/>
  <c r="AJ36" i="36" s="1"/>
  <c r="Q1476" i="29"/>
  <c r="I1477" i="29" s="1"/>
  <c r="Z1538" i="29"/>
  <c r="K1539" i="29" s="1"/>
  <c r="AG39" i="36" s="1"/>
  <c r="Z1622" i="29"/>
  <c r="K1623" i="29" s="1"/>
  <c r="AG41" i="36" s="1"/>
  <c r="U1723" i="29"/>
  <c r="M1723" i="29" s="1"/>
  <c r="M43" i="36" s="1"/>
  <c r="AA1955" i="29"/>
  <c r="L1955" i="29" s="1"/>
  <c r="AC49" i="36" s="1"/>
  <c r="AA2039" i="29"/>
  <c r="L2039" i="29" s="1"/>
  <c r="AC51" i="36" s="1"/>
  <c r="T1807" i="29"/>
  <c r="L1807" i="29" s="1"/>
  <c r="L45" i="36" s="1"/>
  <c r="T45" i="36" s="1"/>
  <c r="T1891" i="29"/>
  <c r="L1891" i="29" s="1"/>
  <c r="L47" i="36" s="1"/>
  <c r="T47" i="36" s="1"/>
  <c r="T1975" i="29"/>
  <c r="L1975" i="29" s="1"/>
  <c r="L49" i="36" s="1"/>
  <c r="T49" i="36" s="1"/>
  <c r="T2059" i="29"/>
  <c r="L2059" i="29" s="1"/>
  <c r="L51" i="36" s="1"/>
  <c r="T51" i="36" s="1"/>
  <c r="V1849" i="29"/>
  <c r="N1849" i="29" s="1"/>
  <c r="N46" i="36" s="1"/>
  <c r="Z1832" i="29"/>
  <c r="K1833" i="29" s="1"/>
  <c r="AG46" i="36" s="1"/>
  <c r="S1933" i="29"/>
  <c r="K1933" i="29" s="1"/>
  <c r="K48" i="36" s="1"/>
  <c r="R48" i="36" s="1"/>
  <c r="S2022" i="29"/>
  <c r="K2023" i="29" s="1"/>
  <c r="F51" i="36" s="1"/>
  <c r="Q1975" i="29"/>
  <c r="I1975" i="29" s="1"/>
  <c r="R2148" i="29"/>
  <c r="J2149" i="29" s="1"/>
  <c r="J59" i="36" s="1"/>
  <c r="S1812" i="29"/>
  <c r="K1813" i="29" s="1"/>
  <c r="F46" i="36" s="1"/>
  <c r="S2101" i="29"/>
  <c r="K2101" i="29" s="1"/>
  <c r="K52" i="36" s="1"/>
  <c r="R52" i="36" s="1"/>
  <c r="AB2165" i="29"/>
  <c r="M2165" i="29" s="1"/>
  <c r="AD54" i="36" s="1"/>
  <c r="AB2252" i="29"/>
  <c r="M2253" i="29" s="1"/>
  <c r="AJ56" i="36" s="1"/>
  <c r="AC2165" i="29"/>
  <c r="N2165" i="29" s="1"/>
  <c r="AE54" i="36" s="1"/>
  <c r="AB1871" i="29"/>
  <c r="M1871" i="29" s="1"/>
  <c r="AD47" i="36" s="1"/>
  <c r="Z1913" i="29"/>
  <c r="K1913" i="29" s="1"/>
  <c r="AA48" i="36" s="1"/>
  <c r="X2207" i="29"/>
  <c r="I2207" i="29" s="1"/>
  <c r="X2252" i="29"/>
  <c r="I2253" i="29" s="1"/>
  <c r="V2400" i="29"/>
  <c r="N2401" i="29" s="1"/>
  <c r="V2484" i="29"/>
  <c r="N2485" i="29" s="1"/>
  <c r="U2647" i="29"/>
  <c r="M2647" i="29" s="1"/>
  <c r="AC2294" i="29"/>
  <c r="N2295" i="29" s="1"/>
  <c r="AK57" i="36" s="1"/>
  <c r="AB2291" i="29"/>
  <c r="M2291" i="29" s="1"/>
  <c r="AD57" i="36" s="1"/>
  <c r="X2333" i="29"/>
  <c r="I2333" i="29" s="1"/>
  <c r="AB2336" i="29"/>
  <c r="M2337" i="29" s="1"/>
  <c r="AJ58" i="36" s="1"/>
  <c r="AC2336" i="29"/>
  <c r="N2337" i="29" s="1"/>
  <c r="AK58" i="36" s="1"/>
  <c r="S2437" i="29"/>
  <c r="K2437" i="29" s="1"/>
  <c r="AB2501" i="29"/>
  <c r="M2501" i="29" s="1"/>
  <c r="AD62" i="36" s="1"/>
  <c r="S2521" i="29"/>
  <c r="K2521" i="29" s="1"/>
  <c r="S2605" i="29"/>
  <c r="K2605" i="29" s="1"/>
  <c r="S2689" i="29"/>
  <c r="K2689" i="29" s="1"/>
  <c r="V2311" i="29"/>
  <c r="N2311" i="29" s="1"/>
  <c r="T2316" i="29"/>
  <c r="L2317" i="29" s="1"/>
  <c r="AC2417" i="29"/>
  <c r="N2417" i="29" s="1"/>
  <c r="AE60" i="36" s="1"/>
  <c r="AA2459" i="29"/>
  <c r="L2459" i="29" s="1"/>
  <c r="AC61" i="36" s="1"/>
  <c r="T2484" i="29"/>
  <c r="L2485" i="29" s="1"/>
  <c r="T2568" i="29"/>
  <c r="L2569" i="29" s="1"/>
  <c r="T2652" i="29"/>
  <c r="L2653" i="29" s="1"/>
  <c r="V2736" i="29"/>
  <c r="N2737" i="29" s="1"/>
  <c r="AC2756" i="29"/>
  <c r="N2757" i="29" s="1"/>
  <c r="AK68" i="36" s="1"/>
  <c r="R2857" i="29"/>
  <c r="J2857" i="29" s="1"/>
  <c r="T2899" i="29"/>
  <c r="L2899" i="29" s="1"/>
  <c r="AC2798" i="29"/>
  <c r="N2799" i="29" s="1"/>
  <c r="AK69" i="36" s="1"/>
  <c r="U2862" i="29"/>
  <c r="M2863" i="29" s="1"/>
  <c r="T2820" i="29"/>
  <c r="L2821" i="29" s="1"/>
  <c r="V2773" i="29"/>
  <c r="N2773" i="29" s="1"/>
  <c r="Y2753" i="29"/>
  <c r="J2753" i="29" s="1"/>
  <c r="Z68" i="36" s="1"/>
  <c r="Y2795" i="29"/>
  <c r="J2795" i="29" s="1"/>
  <c r="Z69" i="36" s="1"/>
  <c r="R2820" i="29"/>
  <c r="J2821" i="29" s="1"/>
  <c r="S2736" i="29"/>
  <c r="K2737" i="29" s="1"/>
  <c r="Z2879" i="29"/>
  <c r="K2879" i="29" s="1"/>
  <c r="AA71" i="36" s="1"/>
  <c r="X2882" i="29"/>
  <c r="I2883" i="29" s="1"/>
  <c r="Y68" i="29"/>
  <c r="AF4" i="36" s="1"/>
  <c r="V90" i="29"/>
  <c r="N91" i="29" s="1"/>
  <c r="I5" i="36" s="1"/>
  <c r="T6" i="29"/>
  <c r="L7" i="29" s="1"/>
  <c r="G3" i="36" s="1"/>
  <c r="V169" i="29"/>
  <c r="N169" i="29" s="1"/>
  <c r="N6" i="36" s="1"/>
  <c r="V253" i="29"/>
  <c r="N253" i="29" s="1"/>
  <c r="N8" i="36" s="1"/>
  <c r="Z275" i="29"/>
  <c r="K275" i="29" s="1"/>
  <c r="AA9" i="36" s="1"/>
  <c r="T85" i="29"/>
  <c r="L85" i="29" s="1"/>
  <c r="L4" i="36" s="1"/>
  <c r="T4" i="36" s="1"/>
  <c r="X65" i="29"/>
  <c r="AA236" i="29"/>
  <c r="L237" i="29" s="1"/>
  <c r="AI8" i="36" s="1"/>
  <c r="V295" i="29"/>
  <c r="N295" i="29" s="1"/>
  <c r="N9" i="36" s="1"/>
  <c r="V127" i="29"/>
  <c r="N127" i="29" s="1"/>
  <c r="N5" i="36" s="1"/>
  <c r="Q132" i="29"/>
  <c r="I133" i="29" s="1"/>
  <c r="AA404" i="29"/>
  <c r="L405" i="29" s="1"/>
  <c r="AI12" i="36" s="1"/>
  <c r="S468" i="29"/>
  <c r="K469" i="29" s="1"/>
  <c r="F14" i="36" s="1"/>
  <c r="AA446" i="29"/>
  <c r="L447" i="29" s="1"/>
  <c r="AI13" i="36" s="1"/>
  <c r="R594" i="29"/>
  <c r="J595" i="29" s="1"/>
  <c r="E17" i="36" s="1"/>
  <c r="O17" i="36" s="1"/>
  <c r="Q337" i="29"/>
  <c r="I337" i="29" s="1"/>
  <c r="AB527" i="29"/>
  <c r="M527" i="29" s="1"/>
  <c r="AD15" i="36" s="1"/>
  <c r="X527" i="29"/>
  <c r="I527" i="29" s="1"/>
  <c r="AB653" i="29"/>
  <c r="M653" i="29" s="1"/>
  <c r="AD18" i="36" s="1"/>
  <c r="S547" i="29"/>
  <c r="K547" i="29" s="1"/>
  <c r="K15" i="36" s="1"/>
  <c r="R15" i="36" s="1"/>
  <c r="T720" i="29"/>
  <c r="L721" i="29" s="1"/>
  <c r="G20" i="36" s="1"/>
  <c r="S20" i="36" s="1"/>
  <c r="V757" i="29"/>
  <c r="N757" i="29" s="1"/>
  <c r="N20" i="36" s="1"/>
  <c r="Z740" i="29"/>
  <c r="K741" i="29" s="1"/>
  <c r="AG20" i="36" s="1"/>
  <c r="AA779" i="29"/>
  <c r="L779" i="29" s="1"/>
  <c r="AC21" i="36" s="1"/>
  <c r="AA821" i="29"/>
  <c r="L821" i="29" s="1"/>
  <c r="AC22" i="36" s="1"/>
  <c r="AA905" i="29"/>
  <c r="L905" i="29" s="1"/>
  <c r="AC24" i="36" s="1"/>
  <c r="AC698" i="29"/>
  <c r="N699" i="29" s="1"/>
  <c r="AK19" i="36" s="1"/>
  <c r="AC824" i="29"/>
  <c r="N825" i="29" s="1"/>
  <c r="AK22" i="36" s="1"/>
  <c r="U678" i="29"/>
  <c r="M679" i="29" s="1"/>
  <c r="H19" i="36" s="1"/>
  <c r="Q678" i="29"/>
  <c r="I679" i="29" s="1"/>
  <c r="X905" i="29"/>
  <c r="I905" i="29" s="1"/>
  <c r="T883" i="29"/>
  <c r="L883" i="29" s="1"/>
  <c r="L23" i="36" s="1"/>
  <c r="T23" i="36" s="1"/>
  <c r="Q1009" i="29"/>
  <c r="I1009" i="29" s="1"/>
  <c r="V505" i="29"/>
  <c r="N505" i="29" s="1"/>
  <c r="N14" i="36" s="1"/>
  <c r="S1009" i="29"/>
  <c r="K1009" i="29" s="1"/>
  <c r="K26" i="36" s="1"/>
  <c r="R26" i="36" s="1"/>
  <c r="AB863" i="29"/>
  <c r="M863" i="29" s="1"/>
  <c r="AD23" i="36" s="1"/>
  <c r="T799" i="29"/>
  <c r="L799" i="29" s="1"/>
  <c r="L21" i="36" s="1"/>
  <c r="T21" i="36" s="1"/>
  <c r="Q925" i="29"/>
  <c r="I925" i="29" s="1"/>
  <c r="AC908" i="29"/>
  <c r="N909" i="29" s="1"/>
  <c r="AK24" i="36" s="1"/>
  <c r="T1093" i="29"/>
  <c r="L1093" i="29" s="1"/>
  <c r="L28" i="36" s="1"/>
  <c r="T28" i="36" s="1"/>
  <c r="AA1160" i="29"/>
  <c r="L1161" i="29" s="1"/>
  <c r="AI30" i="36" s="1"/>
  <c r="Z1199" i="29"/>
  <c r="K1199" i="29" s="1"/>
  <c r="AA31" i="36" s="1"/>
  <c r="Z1286" i="29"/>
  <c r="K1287" i="29" s="1"/>
  <c r="AG33" i="36" s="1"/>
  <c r="Z1328" i="29"/>
  <c r="K1329" i="29" s="1"/>
  <c r="AG34" i="36" s="1"/>
  <c r="Z1370" i="29"/>
  <c r="K1371" i="29" s="1"/>
  <c r="AG35" i="36" s="1"/>
  <c r="AA1283" i="29"/>
  <c r="L1283" i="29" s="1"/>
  <c r="AC33" i="36" s="1"/>
  <c r="AA1286" i="29"/>
  <c r="L1287" i="29" s="1"/>
  <c r="AI33" i="36" s="1"/>
  <c r="AA1325" i="29"/>
  <c r="L1325" i="29" s="1"/>
  <c r="AC34" i="36" s="1"/>
  <c r="AA1328" i="29"/>
  <c r="L1329" i="29" s="1"/>
  <c r="AI34" i="36" s="1"/>
  <c r="AA1367" i="29"/>
  <c r="L1367" i="29" s="1"/>
  <c r="AC35" i="36" s="1"/>
  <c r="AA1370" i="29"/>
  <c r="L1371" i="29" s="1"/>
  <c r="AI35" i="36" s="1"/>
  <c r="AA1409" i="29"/>
  <c r="L1409" i="29" s="1"/>
  <c r="AC36" i="36" s="1"/>
  <c r="X1199" i="29"/>
  <c r="I1199" i="29" s="1"/>
  <c r="AC1286" i="29"/>
  <c r="N1287" i="29" s="1"/>
  <c r="AK33" i="36" s="1"/>
  <c r="AC1328" i="29"/>
  <c r="N1329" i="29" s="1"/>
  <c r="AK34" i="36" s="1"/>
  <c r="X1412" i="29"/>
  <c r="I1413" i="29" s="1"/>
  <c r="X1451" i="29"/>
  <c r="I1451" i="29" s="1"/>
  <c r="U1476" i="29"/>
  <c r="M1477" i="29" s="1"/>
  <c r="H38" i="36" s="1"/>
  <c r="Q1560" i="29"/>
  <c r="I1561" i="29" s="1"/>
  <c r="Q1644" i="29"/>
  <c r="I1645" i="29" s="1"/>
  <c r="R1933" i="29"/>
  <c r="J1933" i="29" s="1"/>
  <c r="J48" i="36" s="1"/>
  <c r="R2017" i="29"/>
  <c r="J2017" i="29" s="1"/>
  <c r="J50" i="36" s="1"/>
  <c r="AC1790" i="29"/>
  <c r="N1791" i="29" s="1"/>
  <c r="AK45" i="36" s="1"/>
  <c r="AC1874" i="29"/>
  <c r="N1875" i="29" s="1"/>
  <c r="AK47" i="36" s="1"/>
  <c r="AC1958" i="29"/>
  <c r="N1959" i="29" s="1"/>
  <c r="AK49" i="36" s="1"/>
  <c r="AC2042" i="29"/>
  <c r="N2043" i="29" s="1"/>
  <c r="AK51" i="36" s="1"/>
  <c r="V1765" i="29"/>
  <c r="N1765" i="29" s="1"/>
  <c r="N44" i="36" s="1"/>
  <c r="Z1748" i="29"/>
  <c r="K1749" i="29" s="1"/>
  <c r="AG44" i="36" s="1"/>
  <c r="Q1849" i="29"/>
  <c r="I1849" i="29" s="1"/>
  <c r="AC2123" i="29"/>
  <c r="N2123" i="29" s="1"/>
  <c r="I69" i="36" s="1"/>
  <c r="AB1745" i="29"/>
  <c r="M1745" i="29" s="1"/>
  <c r="AD44" i="36" s="1"/>
  <c r="Z2210" i="29"/>
  <c r="K2211" i="29" s="1"/>
  <c r="AG55" i="36" s="1"/>
  <c r="R2106" i="29"/>
  <c r="J2107" i="29" s="1"/>
  <c r="E53" i="36" s="1"/>
  <c r="O53" i="36" s="1"/>
  <c r="AA2165" i="29"/>
  <c r="L2165" i="29" s="1"/>
  <c r="AC54" i="36" s="1"/>
  <c r="R2227" i="29"/>
  <c r="J2227" i="29" s="1"/>
  <c r="R2269" i="29"/>
  <c r="J2269" i="29" s="1"/>
  <c r="AA1829" i="29"/>
  <c r="L1829" i="29" s="1"/>
  <c r="AC46" i="36" s="1"/>
  <c r="S2106" i="29"/>
  <c r="K2107" i="29" s="1"/>
  <c r="F53" i="36" s="1"/>
  <c r="T2190" i="29"/>
  <c r="L2191" i="29" s="1"/>
  <c r="T2227" i="29"/>
  <c r="L2227" i="29" s="1"/>
  <c r="T2232" i="29"/>
  <c r="L2233" i="29" s="1"/>
  <c r="S1854" i="29"/>
  <c r="K1855" i="29" s="1"/>
  <c r="F47" i="36" s="1"/>
  <c r="S1980" i="29"/>
  <c r="K1981" i="29" s="1"/>
  <c r="F50" i="36" s="1"/>
  <c r="V2232" i="29"/>
  <c r="N2233" i="29" s="1"/>
  <c r="V2316" i="29"/>
  <c r="N2317" i="29" s="1"/>
  <c r="AA2375" i="29"/>
  <c r="L2375" i="29" s="1"/>
  <c r="AC59" i="36" s="1"/>
  <c r="Z2543" i="29"/>
  <c r="K2543" i="29" s="1"/>
  <c r="AA63" i="36" s="1"/>
  <c r="Z2585" i="29"/>
  <c r="K2585" i="29" s="1"/>
  <c r="AA64" i="36" s="1"/>
  <c r="Z2627" i="29"/>
  <c r="K2627" i="29" s="1"/>
  <c r="AA65" i="36" s="1"/>
  <c r="Z2669" i="29"/>
  <c r="K2669" i="29" s="1"/>
  <c r="AA66" i="36" s="1"/>
  <c r="Z2711" i="29"/>
  <c r="K2711" i="29" s="1"/>
  <c r="AA67" i="36" s="1"/>
  <c r="R2521" i="29"/>
  <c r="J2521" i="29" s="1"/>
  <c r="R2563" i="29"/>
  <c r="J2563" i="29" s="1"/>
  <c r="X2588" i="29"/>
  <c r="I2589" i="29" s="1"/>
  <c r="AA2669" i="29"/>
  <c r="L2669" i="29" s="1"/>
  <c r="AC66" i="36" s="1"/>
  <c r="X2672" i="29"/>
  <c r="I2673" i="29" s="1"/>
  <c r="Y2336" i="29"/>
  <c r="J2337" i="29" s="1"/>
  <c r="AF58" i="36" s="1"/>
  <c r="Z2375" i="29"/>
  <c r="K2375" i="29" s="1"/>
  <c r="AA59" i="36" s="1"/>
  <c r="S2274" i="29"/>
  <c r="K2275" i="29" s="1"/>
  <c r="AB2333" i="29"/>
  <c r="M2333" i="29" s="1"/>
  <c r="AD58" i="36" s="1"/>
  <c r="S2353" i="29"/>
  <c r="K2353" i="29" s="1"/>
  <c r="Z2417" i="29"/>
  <c r="K2417" i="29" s="1"/>
  <c r="AA60" i="36" s="1"/>
  <c r="AB2420" i="29"/>
  <c r="M2421" i="29" s="1"/>
  <c r="AJ60" i="36" s="1"/>
  <c r="AB2504" i="29"/>
  <c r="M2505" i="29" s="1"/>
  <c r="AJ62" i="36" s="1"/>
  <c r="AB2588" i="29"/>
  <c r="M2589" i="29" s="1"/>
  <c r="AJ64" i="36" s="1"/>
  <c r="AB2672" i="29"/>
  <c r="M2673" i="29" s="1"/>
  <c r="AJ66" i="36" s="1"/>
  <c r="T2311" i="29"/>
  <c r="L2311" i="29" s="1"/>
  <c r="X2417" i="29"/>
  <c r="I2417" i="29" s="1"/>
  <c r="T2437" i="29"/>
  <c r="L2437" i="29" s="1"/>
  <c r="R2479" i="29"/>
  <c r="J2479" i="29" s="1"/>
  <c r="AC2501" i="29"/>
  <c r="N2501" i="29" s="1"/>
  <c r="AE62" i="36" s="1"/>
  <c r="AC2585" i="29"/>
  <c r="N2585" i="29" s="1"/>
  <c r="AE64" i="36" s="1"/>
  <c r="AC2669" i="29"/>
  <c r="N2669" i="29" s="1"/>
  <c r="AE66" i="36" s="1"/>
  <c r="AA2837" i="29"/>
  <c r="L2837" i="29" s="1"/>
  <c r="AC70" i="36" s="1"/>
  <c r="T2773" i="29"/>
  <c r="L2773" i="29" s="1"/>
  <c r="R2862" i="29"/>
  <c r="J2863" i="29" s="1"/>
  <c r="AB2882" i="29"/>
  <c r="M2883" i="29" s="1"/>
  <c r="AJ71" i="36" s="1"/>
  <c r="AA2753" i="29"/>
  <c r="L2753" i="29" s="1"/>
  <c r="AC68" i="36" s="1"/>
  <c r="T2815" i="29"/>
  <c r="L2815" i="29" s="1"/>
  <c r="U2773" i="29"/>
  <c r="M2773" i="29" s="1"/>
  <c r="AB2837" i="29"/>
  <c r="M2837" i="29" s="1"/>
  <c r="AD70" i="36" s="1"/>
  <c r="R2815" i="29"/>
  <c r="J2815" i="29" s="1"/>
  <c r="U2857" i="29"/>
  <c r="M2857" i="29" s="1"/>
  <c r="U2815" i="29"/>
  <c r="M2815" i="29" s="1"/>
  <c r="Z2753" i="29"/>
  <c r="K2753" i="29" s="1"/>
  <c r="AA68" i="36" s="1"/>
  <c r="AB26" i="29"/>
  <c r="M27" i="29" s="1"/>
  <c r="AJ3" i="36" s="1"/>
  <c r="U90" i="29"/>
  <c r="M91" i="29" s="1"/>
  <c r="H5" i="36" s="1"/>
  <c r="U211" i="29"/>
  <c r="M211" i="29" s="1"/>
  <c r="M7" i="36" s="1"/>
  <c r="Z26" i="29"/>
  <c r="K27" i="29" s="1"/>
  <c r="AG3" i="36" s="1"/>
  <c r="V48" i="29"/>
  <c r="N49" i="29" s="1"/>
  <c r="I4" i="36" s="1"/>
  <c r="Z278" i="29"/>
  <c r="K279" i="29" s="1"/>
  <c r="AG9" i="36" s="1"/>
  <c r="AA194" i="29"/>
  <c r="L195" i="29" s="1"/>
  <c r="AI7" i="36" s="1"/>
  <c r="X401" i="29"/>
  <c r="I401" i="29" s="1"/>
  <c r="U127" i="29"/>
  <c r="M127" i="29" s="1"/>
  <c r="M5" i="36" s="1"/>
  <c r="AC149" i="29"/>
  <c r="N149" i="29" s="1"/>
  <c r="AE6" i="36" s="1"/>
  <c r="AC194" i="29"/>
  <c r="N195" i="29" s="1"/>
  <c r="AK7" i="36" s="1"/>
  <c r="X569" i="29"/>
  <c r="I569" i="29" s="1"/>
  <c r="R421" i="29"/>
  <c r="J421" i="29" s="1"/>
  <c r="J12" i="36" s="1"/>
  <c r="R463" i="29"/>
  <c r="J463" i="29" s="1"/>
  <c r="J13" i="36" s="1"/>
  <c r="V337" i="29"/>
  <c r="N337" i="29" s="1"/>
  <c r="N10" i="36" s="1"/>
  <c r="Q510" i="29"/>
  <c r="I511" i="29" s="1"/>
  <c r="AC527" i="29"/>
  <c r="N527" i="29" s="1"/>
  <c r="AE15" i="36" s="1"/>
  <c r="R547" i="29"/>
  <c r="J547" i="29" s="1"/>
  <c r="J15" i="36" s="1"/>
  <c r="P15" i="36" s="1"/>
  <c r="AB737" i="29"/>
  <c r="M737" i="29" s="1"/>
  <c r="AD20" i="36" s="1"/>
  <c r="U757" i="29"/>
  <c r="M757" i="29" s="1"/>
  <c r="M20" i="36" s="1"/>
  <c r="Q757" i="29"/>
  <c r="I757" i="29" s="1"/>
  <c r="R762" i="29"/>
  <c r="J763" i="29" s="1"/>
  <c r="E21" i="36" s="1"/>
  <c r="O21" i="36" s="1"/>
  <c r="R804" i="29"/>
  <c r="J805" i="29" s="1"/>
  <c r="E22" i="36" s="1"/>
  <c r="O22" i="36" s="1"/>
  <c r="T715" i="29"/>
  <c r="L715" i="29" s="1"/>
  <c r="L19" i="36" s="1"/>
  <c r="T19" i="36" s="1"/>
  <c r="AC695" i="29"/>
  <c r="N695" i="29" s="1"/>
  <c r="AE19" i="36" s="1"/>
  <c r="Y821" i="29"/>
  <c r="J821" i="29" s="1"/>
  <c r="Z22" i="36" s="1"/>
  <c r="AB947" i="29"/>
  <c r="M947" i="29" s="1"/>
  <c r="AD25" i="36" s="1"/>
  <c r="AB989" i="29"/>
  <c r="M989" i="29" s="1"/>
  <c r="AD26" i="36" s="1"/>
  <c r="AB866" i="29"/>
  <c r="M867" i="29" s="1"/>
  <c r="AJ23" i="36" s="1"/>
  <c r="Y905" i="29"/>
  <c r="J905" i="29" s="1"/>
  <c r="Z24" i="36" s="1"/>
  <c r="Z992" i="29"/>
  <c r="K993" i="29" s="1"/>
  <c r="AG26" i="36" s="1"/>
  <c r="U505" i="29"/>
  <c r="M505" i="29" s="1"/>
  <c r="M14" i="36" s="1"/>
  <c r="Z1076" i="29"/>
  <c r="K1077" i="29" s="1"/>
  <c r="AG28" i="36" s="1"/>
  <c r="T1135" i="29"/>
  <c r="L1135" i="29" s="1"/>
  <c r="L29" i="36" s="1"/>
  <c r="T29" i="36" s="1"/>
  <c r="S846" i="29"/>
  <c r="K847" i="29" s="1"/>
  <c r="F23" i="36" s="1"/>
  <c r="AB782" i="29"/>
  <c r="M783" i="29" s="1"/>
  <c r="AJ21" i="36" s="1"/>
  <c r="T925" i="29"/>
  <c r="L925" i="29" s="1"/>
  <c r="L24" i="36" s="1"/>
  <c r="T24" i="36" s="1"/>
  <c r="Z1115" i="29"/>
  <c r="K1115" i="29" s="1"/>
  <c r="AA29" i="36" s="1"/>
  <c r="BF30" i="36" s="1"/>
  <c r="AC1160" i="29"/>
  <c r="N1161" i="29" s="1"/>
  <c r="AK30" i="36" s="1"/>
  <c r="U1224" i="29"/>
  <c r="M1225" i="29" s="1"/>
  <c r="H32" i="36" s="1"/>
  <c r="R1177" i="29"/>
  <c r="J1177" i="29" s="1"/>
  <c r="J30" i="36" s="1"/>
  <c r="X1202" i="29"/>
  <c r="I1203" i="29" s="1"/>
  <c r="X1241" i="29"/>
  <c r="I1241" i="29" s="1"/>
  <c r="Y1157" i="29"/>
  <c r="J1157" i="29" s="1"/>
  <c r="Z30" i="36" s="1"/>
  <c r="AA1241" i="29"/>
  <c r="L1241" i="29" s="1"/>
  <c r="AC32" i="36" s="1"/>
  <c r="T1261" i="29"/>
  <c r="L1261" i="29" s="1"/>
  <c r="L32" i="36" s="1"/>
  <c r="T32" i="36" s="1"/>
  <c r="T1266" i="29"/>
  <c r="L1267" i="29" s="1"/>
  <c r="G33" i="36" s="1"/>
  <c r="S33" i="36" s="1"/>
  <c r="T1392" i="29"/>
  <c r="L1393" i="29" s="1"/>
  <c r="G36" i="36" s="1"/>
  <c r="S36" i="36" s="1"/>
  <c r="AC1496" i="29"/>
  <c r="N1497" i="29" s="1"/>
  <c r="AK38" i="36" s="1"/>
  <c r="AC1664" i="29"/>
  <c r="N1665" i="29" s="1"/>
  <c r="AK42" i="36" s="1"/>
  <c r="V1681" i="29"/>
  <c r="N1681" i="29" s="1"/>
  <c r="N42" i="36" s="1"/>
  <c r="AC1454" i="29"/>
  <c r="N1455" i="29" s="1"/>
  <c r="AK37" i="36" s="1"/>
  <c r="Z1577" i="29"/>
  <c r="K1577" i="29" s="1"/>
  <c r="AA40" i="36" s="1"/>
  <c r="Z1661" i="29"/>
  <c r="K1661" i="29" s="1"/>
  <c r="AA42" i="36" s="1"/>
  <c r="Q1681" i="29"/>
  <c r="I1681" i="29" s="1"/>
  <c r="AB1661" i="29"/>
  <c r="M1661" i="29" s="1"/>
  <c r="AD42" i="36" s="1"/>
  <c r="AC1706" i="29"/>
  <c r="N1707" i="29" s="1"/>
  <c r="AK43" i="36" s="1"/>
  <c r="AB1577" i="29"/>
  <c r="M1577" i="29" s="1"/>
  <c r="AD40" i="36" s="1"/>
  <c r="AA1916" i="29"/>
  <c r="L1917" i="29" s="1"/>
  <c r="AI48" i="36" s="1"/>
  <c r="AA2000" i="29"/>
  <c r="L2001" i="29" s="1"/>
  <c r="AI50" i="36" s="1"/>
  <c r="T1728" i="29"/>
  <c r="L1729" i="29" s="1"/>
  <c r="G44" i="36" s="1"/>
  <c r="S44" i="36" s="1"/>
  <c r="T1812" i="29"/>
  <c r="L1813" i="29" s="1"/>
  <c r="G46" i="36" s="1"/>
  <c r="S46" i="36" s="1"/>
  <c r="T1896" i="29"/>
  <c r="L1897" i="29" s="1"/>
  <c r="G48" i="36" s="1"/>
  <c r="S48" i="36" s="1"/>
  <c r="T1980" i="29"/>
  <c r="L1981" i="29" s="1"/>
  <c r="G50" i="36" s="1"/>
  <c r="S50" i="36" s="1"/>
  <c r="T2064" i="29"/>
  <c r="L2065" i="29" s="1"/>
  <c r="G52" i="36" s="1"/>
  <c r="S52" i="36" s="1"/>
  <c r="Q1765" i="29"/>
  <c r="I1765" i="29" s="1"/>
  <c r="AB2123" i="29"/>
  <c r="M2123" i="29" s="1"/>
  <c r="H69" i="36" s="1"/>
  <c r="AA2210" i="29"/>
  <c r="L2211" i="29" s="1"/>
  <c r="AI55" i="36" s="1"/>
  <c r="AA2252" i="29"/>
  <c r="L2253" i="29" s="1"/>
  <c r="AI56" i="36" s="1"/>
  <c r="R1812" i="29"/>
  <c r="J1813" i="29" s="1"/>
  <c r="E46" i="36" s="1"/>
  <c r="O46" i="36" s="1"/>
  <c r="AB2126" i="29"/>
  <c r="M2127" i="29" s="1"/>
  <c r="AJ53" i="36" s="1"/>
  <c r="AB2168" i="29"/>
  <c r="M2169" i="29" s="1"/>
  <c r="AJ54" i="36" s="1"/>
  <c r="AC2207" i="29"/>
  <c r="N2207" i="29" s="1"/>
  <c r="AE55" i="36" s="1"/>
  <c r="AC2210" i="29"/>
  <c r="N2211" i="29" s="1"/>
  <c r="AK55" i="36" s="1"/>
  <c r="AC2249" i="29"/>
  <c r="N2249" i="29" s="1"/>
  <c r="AE56" i="36" s="1"/>
  <c r="AC2252" i="29"/>
  <c r="N2253" i="29" s="1"/>
  <c r="AK56" i="36" s="1"/>
  <c r="S1807" i="29"/>
  <c r="K1807" i="29" s="1"/>
  <c r="K45" i="36" s="1"/>
  <c r="R45" i="36" s="1"/>
  <c r="AA1871" i="29"/>
  <c r="L1871" i="29" s="1"/>
  <c r="AC47" i="36" s="1"/>
  <c r="V2059" i="29"/>
  <c r="N2059" i="29" s="1"/>
  <c r="N51" i="36" s="1"/>
  <c r="Z2042" i="29"/>
  <c r="K2043" i="29" s="1"/>
  <c r="AG51" i="36" s="1"/>
  <c r="AB1787" i="29"/>
  <c r="M1787" i="29" s="1"/>
  <c r="AD45" i="36" s="1"/>
  <c r="Z2123" i="29"/>
  <c r="K2123" i="29" s="1"/>
  <c r="F69" i="36" s="1"/>
  <c r="Y2294" i="29"/>
  <c r="J2295" i="29" s="1"/>
  <c r="AF57" i="36" s="1"/>
  <c r="V2437" i="29"/>
  <c r="N2437" i="29" s="1"/>
  <c r="AC2291" i="29"/>
  <c r="N2291" i="29" s="1"/>
  <c r="AE57" i="36" s="1"/>
  <c r="AA2543" i="29"/>
  <c r="L2543" i="29" s="1"/>
  <c r="AC63" i="36" s="1"/>
  <c r="AA2585" i="29"/>
  <c r="L2585" i="29" s="1"/>
  <c r="AC64" i="36" s="1"/>
  <c r="Z2333" i="29"/>
  <c r="K2333" i="29" s="1"/>
  <c r="AA58" i="36" s="1"/>
  <c r="Z2291" i="29"/>
  <c r="K2291" i="29" s="1"/>
  <c r="AA57" i="36" s="1"/>
  <c r="S2316" i="29"/>
  <c r="K2317" i="29" s="1"/>
  <c r="R2316" i="29"/>
  <c r="J2317" i="29" s="1"/>
  <c r="Q2437" i="29"/>
  <c r="I2437" i="29" s="1"/>
  <c r="Z2501" i="29"/>
  <c r="K2501" i="29" s="1"/>
  <c r="AA62" i="36" s="1"/>
  <c r="S2526" i="29"/>
  <c r="K2527" i="29" s="1"/>
  <c r="S2610" i="29"/>
  <c r="K2611" i="29" s="1"/>
  <c r="S2694" i="29"/>
  <c r="K2695" i="29" s="1"/>
  <c r="S2731" i="29"/>
  <c r="K2731" i="29" s="1"/>
  <c r="X2378" i="29"/>
  <c r="I2379" i="29" s="1"/>
  <c r="AC2420" i="29"/>
  <c r="N2421" i="29" s="1"/>
  <c r="AK60" i="36" s="1"/>
  <c r="X2501" i="29"/>
  <c r="I2501" i="29" s="1"/>
  <c r="T2521" i="29"/>
  <c r="L2521" i="29" s="1"/>
  <c r="X2585" i="29"/>
  <c r="I2585" i="29" s="1"/>
  <c r="T2605" i="29"/>
  <c r="L2605" i="29" s="1"/>
  <c r="T2689" i="29"/>
  <c r="L2689" i="29" s="1"/>
  <c r="AB2756" i="29"/>
  <c r="M2757" i="29" s="1"/>
  <c r="AJ68" i="36" s="1"/>
  <c r="R2731" i="29"/>
  <c r="J2731" i="29" s="1"/>
  <c r="S2899" i="29"/>
  <c r="K2899" i="29" s="1"/>
  <c r="AB2798" i="29"/>
  <c r="M2799" i="29" s="1"/>
  <c r="AJ69" i="36" s="1"/>
  <c r="S2820" i="29"/>
  <c r="K2821" i="29" s="1"/>
  <c r="V2862" i="29"/>
  <c r="N2863" i="29" s="1"/>
  <c r="X2756" i="29"/>
  <c r="I2757" i="29" s="1"/>
  <c r="Y2837" i="29"/>
  <c r="J2837" i="29" s="1"/>
  <c r="Z70" i="36" s="1"/>
  <c r="V2778" i="29"/>
  <c r="N2779" i="29" s="1"/>
  <c r="AA65" i="29"/>
  <c r="L65" i="29" s="1"/>
  <c r="AC4" i="36" s="1"/>
  <c r="AC107" i="29"/>
  <c r="N107" i="29" s="1"/>
  <c r="AE5" i="36" s="1"/>
  <c r="Z23" i="29"/>
  <c r="K23" i="29" s="1"/>
  <c r="V216" i="29"/>
  <c r="N217" i="29" s="1"/>
  <c r="I8" i="36" s="1"/>
  <c r="Q43" i="29"/>
  <c r="I43" i="29" s="1"/>
  <c r="Z68" i="29"/>
  <c r="AG4" i="36" s="1"/>
  <c r="U48" i="29"/>
  <c r="M49" i="29" s="1"/>
  <c r="H4" i="36" s="1"/>
  <c r="Z149" i="29"/>
  <c r="K149" i="29" s="1"/>
  <c r="AA6" i="36" s="1"/>
  <c r="AC359" i="29"/>
  <c r="N359" i="29" s="1"/>
  <c r="AE11" i="36" s="1"/>
  <c r="AA152" i="29"/>
  <c r="L153" i="29" s="1"/>
  <c r="AI6" i="36" s="1"/>
  <c r="S295" i="29"/>
  <c r="K295" i="29" s="1"/>
  <c r="K9" i="36" s="1"/>
  <c r="R9" i="36" s="1"/>
  <c r="AA110" i="29"/>
  <c r="L111" i="29" s="1"/>
  <c r="AI5" i="36" s="1"/>
  <c r="AC110" i="29"/>
  <c r="N111" i="29" s="1"/>
  <c r="AK5" i="36" s="1"/>
  <c r="T132" i="29"/>
  <c r="L133" i="29" s="1"/>
  <c r="G6" i="36" s="1"/>
  <c r="S6" i="36" s="1"/>
  <c r="X443" i="29"/>
  <c r="I443" i="29" s="1"/>
  <c r="X611" i="29"/>
  <c r="I611" i="29" s="1"/>
  <c r="AB485" i="29"/>
  <c r="M485" i="29" s="1"/>
  <c r="AD14" i="36" s="1"/>
  <c r="Z320" i="29"/>
  <c r="K321" i="29" s="1"/>
  <c r="AG10" i="36" s="1"/>
  <c r="AB320" i="29"/>
  <c r="M321" i="29" s="1"/>
  <c r="AJ10" i="36" s="1"/>
  <c r="AB443" i="29"/>
  <c r="M443" i="29" s="1"/>
  <c r="AD13" i="36" s="1"/>
  <c r="Z485" i="29"/>
  <c r="K485" i="29" s="1"/>
  <c r="AA14" i="36" s="1"/>
  <c r="T589" i="29"/>
  <c r="L589" i="29" s="1"/>
  <c r="L16" i="36" s="1"/>
  <c r="T16" i="36" s="1"/>
  <c r="T594" i="29"/>
  <c r="L595" i="29" s="1"/>
  <c r="G17" i="36" s="1"/>
  <c r="S17" i="36" s="1"/>
  <c r="Z527" i="29"/>
  <c r="K527" i="29" s="1"/>
  <c r="AA15" i="36" s="1"/>
  <c r="T510" i="29"/>
  <c r="L511" i="29" s="1"/>
  <c r="G15" i="36" s="1"/>
  <c r="S15" i="36" s="1"/>
  <c r="V631" i="29"/>
  <c r="N631" i="29" s="1"/>
  <c r="N17" i="36" s="1"/>
  <c r="T673" i="29"/>
  <c r="L673" i="29" s="1"/>
  <c r="L18" i="36" s="1"/>
  <c r="T18" i="36" s="1"/>
  <c r="AB530" i="29"/>
  <c r="M531" i="29" s="1"/>
  <c r="AJ15" i="36" s="1"/>
  <c r="X530" i="29"/>
  <c r="I531" i="29" s="1"/>
  <c r="S720" i="29"/>
  <c r="K721" i="29" s="1"/>
  <c r="F20" i="36" s="1"/>
  <c r="AC740" i="29"/>
  <c r="N741" i="29" s="1"/>
  <c r="AK20" i="36" s="1"/>
  <c r="Z779" i="29"/>
  <c r="K779" i="29" s="1"/>
  <c r="AA21" i="36" s="1"/>
  <c r="Z821" i="29"/>
  <c r="K821" i="29" s="1"/>
  <c r="AA22" i="36" s="1"/>
  <c r="Z905" i="29"/>
  <c r="K905" i="29" s="1"/>
  <c r="AA24" i="36" s="1"/>
  <c r="AB698" i="29"/>
  <c r="M699" i="29" s="1"/>
  <c r="AJ19" i="36" s="1"/>
  <c r="AB824" i="29"/>
  <c r="M825" i="29" s="1"/>
  <c r="AJ22" i="36" s="1"/>
  <c r="T678" i="29"/>
  <c r="L679" i="29" s="1"/>
  <c r="G19" i="36" s="1"/>
  <c r="S19" i="36" s="1"/>
  <c r="S883" i="29"/>
  <c r="K883" i="29" s="1"/>
  <c r="K23" i="36" s="1"/>
  <c r="R23" i="36" s="1"/>
  <c r="S505" i="29"/>
  <c r="K505" i="29" s="1"/>
  <c r="K14" i="36" s="1"/>
  <c r="R14" i="36" s="1"/>
  <c r="V1140" i="29"/>
  <c r="N1141" i="29" s="1"/>
  <c r="I30" i="36" s="1"/>
  <c r="Q1093" i="29"/>
  <c r="I1093" i="29" s="1"/>
  <c r="V846" i="29"/>
  <c r="N847" i="29" s="1"/>
  <c r="I23" i="36" s="1"/>
  <c r="AA863" i="29"/>
  <c r="L863" i="29" s="1"/>
  <c r="AC23" i="36" s="1"/>
  <c r="S799" i="29"/>
  <c r="K799" i="29" s="1"/>
  <c r="K21" i="36" s="1"/>
  <c r="R21" i="36" s="1"/>
  <c r="X908" i="29"/>
  <c r="I909" i="29" s="1"/>
  <c r="Q1098" i="29"/>
  <c r="I1099" i="29" s="1"/>
  <c r="X1244" i="29"/>
  <c r="I1245" i="29" s="1"/>
  <c r="Z1160" i="29"/>
  <c r="K1161" i="29" s="1"/>
  <c r="AG30" i="36" s="1"/>
  <c r="BH31" i="36" s="1"/>
  <c r="R1224" i="29"/>
  <c r="J1225" i="29" s="1"/>
  <c r="E32" i="36" s="1"/>
  <c r="O32" i="36" s="1"/>
  <c r="Y1160" i="29"/>
  <c r="J1161" i="29" s="1"/>
  <c r="AF30" i="36" s="1"/>
  <c r="AC1244" i="29"/>
  <c r="N1245" i="29" s="1"/>
  <c r="AK32" i="36" s="1"/>
  <c r="AC1283" i="29"/>
  <c r="N1283" i="29" s="1"/>
  <c r="AE33" i="36" s="1"/>
  <c r="AC1409" i="29"/>
  <c r="N1409" i="29" s="1"/>
  <c r="AE36" i="36" s="1"/>
  <c r="V1471" i="29"/>
  <c r="N1471" i="29" s="1"/>
  <c r="N37" i="36" s="1"/>
  <c r="AC1538" i="29"/>
  <c r="N1539" i="29" s="1"/>
  <c r="AK39" i="36" s="1"/>
  <c r="AC1580" i="29"/>
  <c r="N1581" i="29" s="1"/>
  <c r="AK40" i="36" s="1"/>
  <c r="AC1622" i="29"/>
  <c r="N1623" i="29" s="1"/>
  <c r="AK41" i="36" s="1"/>
  <c r="U1429" i="29"/>
  <c r="M1429" i="29" s="1"/>
  <c r="M36" i="36" s="1"/>
  <c r="X1454" i="29"/>
  <c r="I1455" i="29" s="1"/>
  <c r="U1681" i="29"/>
  <c r="M1681" i="29" s="1"/>
  <c r="M42" i="36" s="1"/>
  <c r="V1429" i="29"/>
  <c r="N1429" i="29" s="1"/>
  <c r="N36" i="36" s="1"/>
  <c r="Y1451" i="29"/>
  <c r="J1451" i="29" s="1"/>
  <c r="Z37" i="36" s="1"/>
  <c r="T1471" i="29"/>
  <c r="L1471" i="29" s="1"/>
  <c r="L37" i="36" s="1"/>
  <c r="T37" i="36" s="1"/>
  <c r="Q1513" i="29"/>
  <c r="I1513" i="29" s="1"/>
  <c r="Q1597" i="29"/>
  <c r="I1597" i="29" s="1"/>
  <c r="Z1664" i="29"/>
  <c r="K1665" i="29" s="1"/>
  <c r="AG42" i="36" s="1"/>
  <c r="Y1328" i="29"/>
  <c r="J1329" i="29" s="1"/>
  <c r="AF34" i="36" s="1"/>
  <c r="T1723" i="29"/>
  <c r="L1723" i="29" s="1"/>
  <c r="L43" i="36" s="1"/>
  <c r="T43" i="36" s="1"/>
  <c r="Z1703" i="29"/>
  <c r="K1703" i="29" s="1"/>
  <c r="AA43" i="36" s="1"/>
  <c r="S1723" i="29"/>
  <c r="K1723" i="29" s="1"/>
  <c r="K43" i="36" s="1"/>
  <c r="R43" i="36" s="1"/>
  <c r="AB1535" i="29"/>
  <c r="M1535" i="29" s="1"/>
  <c r="AD39" i="36" s="1"/>
  <c r="R1896" i="29"/>
  <c r="J1897" i="29" s="1"/>
  <c r="E48" i="36" s="1"/>
  <c r="O48" i="36" s="1"/>
  <c r="R1980" i="29"/>
  <c r="J1981" i="29" s="1"/>
  <c r="E50" i="36" s="1"/>
  <c r="O50" i="36" s="1"/>
  <c r="R2064" i="29"/>
  <c r="J2065" i="29" s="1"/>
  <c r="E52" i="36" s="1"/>
  <c r="O52" i="36" s="1"/>
  <c r="R2101" i="29"/>
  <c r="J2101" i="29" s="1"/>
  <c r="J52" i="36" s="1"/>
  <c r="AB1619" i="29"/>
  <c r="M1619" i="29" s="1"/>
  <c r="AD41" i="36" s="1"/>
  <c r="AC1745" i="29"/>
  <c r="N1745" i="29" s="1"/>
  <c r="AE44" i="36" s="1"/>
  <c r="AC1829" i="29"/>
  <c r="N1829" i="29" s="1"/>
  <c r="AE46" i="36" s="1"/>
  <c r="AC1913" i="29"/>
  <c r="N1913" i="29" s="1"/>
  <c r="AE48" i="36" s="1"/>
  <c r="AC1997" i="29"/>
  <c r="N1997" i="29" s="1"/>
  <c r="AE50" i="36" s="1"/>
  <c r="V1933" i="29"/>
  <c r="N1933" i="29" s="1"/>
  <c r="N48" i="36" s="1"/>
  <c r="Z1916" i="29"/>
  <c r="K1917" i="29" s="1"/>
  <c r="AG48" i="36" s="1"/>
  <c r="Z2039" i="29"/>
  <c r="K2039" i="29" s="1"/>
  <c r="AA51" i="36" s="1"/>
  <c r="AA1745" i="29"/>
  <c r="L1745" i="29" s="1"/>
  <c r="AC44" i="36" s="1"/>
  <c r="S1891" i="29"/>
  <c r="K1891" i="29" s="1"/>
  <c r="K47" i="36" s="1"/>
  <c r="R47" i="36" s="1"/>
  <c r="AC2126" i="29"/>
  <c r="N2127" i="29" s="1"/>
  <c r="AK53" i="36" s="1"/>
  <c r="Z1829" i="29"/>
  <c r="K1829" i="29" s="1"/>
  <c r="AA46" i="36" s="1"/>
  <c r="U2106" i="29"/>
  <c r="M2107" i="29" s="1"/>
  <c r="H53" i="36" s="1"/>
  <c r="T2185" i="29"/>
  <c r="L2185" i="29" s="1"/>
  <c r="R1854" i="29"/>
  <c r="J1855" i="29" s="1"/>
  <c r="E47" i="36" s="1"/>
  <c r="O47" i="36" s="1"/>
  <c r="Q2059" i="29"/>
  <c r="I2059" i="29" s="1"/>
  <c r="U2227" i="29"/>
  <c r="M2227" i="29" s="1"/>
  <c r="U2269" i="29"/>
  <c r="M2269" i="29" s="1"/>
  <c r="V2269" i="29"/>
  <c r="N2269" i="29" s="1"/>
  <c r="S1770" i="29"/>
  <c r="K1771" i="29" s="1"/>
  <c r="F45" i="36" s="1"/>
  <c r="U2316" i="29"/>
  <c r="M2317" i="29" s="1"/>
  <c r="X2294" i="29"/>
  <c r="I2295" i="29" s="1"/>
  <c r="Q2274" i="29"/>
  <c r="I2275" i="29" s="1"/>
  <c r="AC2333" i="29"/>
  <c r="N2333" i="29" s="1"/>
  <c r="AE58" i="36" s="1"/>
  <c r="AA2333" i="29"/>
  <c r="L2333" i="29" s="1"/>
  <c r="AC58" i="36" s="1"/>
  <c r="AB2543" i="29"/>
  <c r="M2543" i="29" s="1"/>
  <c r="AD63" i="36" s="1"/>
  <c r="AB2627" i="29"/>
  <c r="M2627" i="29" s="1"/>
  <c r="AD65" i="36" s="1"/>
  <c r="AB2711" i="29"/>
  <c r="M2711" i="29" s="1"/>
  <c r="AD67" i="36" s="1"/>
  <c r="AB2378" i="29"/>
  <c r="M2379" i="29" s="1"/>
  <c r="AJ59" i="36" s="1"/>
  <c r="AA2417" i="29"/>
  <c r="L2417" i="29" s="1"/>
  <c r="AC60" i="36" s="1"/>
  <c r="AC2504" i="29"/>
  <c r="N2505" i="29" s="1"/>
  <c r="AK62" i="36" s="1"/>
  <c r="AC2588" i="29"/>
  <c r="N2589" i="29" s="1"/>
  <c r="AK64" i="36" s="1"/>
  <c r="AC2672" i="29"/>
  <c r="N2673" i="29" s="1"/>
  <c r="AK66" i="36" s="1"/>
  <c r="Z2837" i="29"/>
  <c r="K2837" i="29" s="1"/>
  <c r="AA70" i="36" s="1"/>
  <c r="AC2879" i="29"/>
  <c r="N2879" i="29" s="1"/>
  <c r="AE71" i="36" s="1"/>
  <c r="S2773" i="29"/>
  <c r="K2773" i="29" s="1"/>
  <c r="AC2795" i="29"/>
  <c r="N2795" i="29" s="1"/>
  <c r="AE69" i="36" s="1"/>
  <c r="X2879" i="29"/>
  <c r="I2879" i="29" s="1"/>
  <c r="AC2840" i="29"/>
  <c r="N2841" i="29" s="1"/>
  <c r="AK70" i="36" s="1"/>
  <c r="Y2879" i="29"/>
  <c r="J2879" i="29" s="1"/>
  <c r="Z71" i="36" s="1"/>
  <c r="U2820" i="29"/>
  <c r="M2821" i="29" s="1"/>
  <c r="BL11" i="36" l="1"/>
  <c r="V53" i="36"/>
  <c r="V54" i="36"/>
  <c r="P53" i="36"/>
  <c r="Q42" i="36"/>
  <c r="U42" i="36"/>
  <c r="Q26" i="36"/>
  <c r="U26" i="36"/>
  <c r="Q23" i="36"/>
  <c r="U23" i="36"/>
  <c r="P28" i="36"/>
  <c r="V28" i="36"/>
  <c r="Q69" i="36"/>
  <c r="V70" i="36"/>
  <c r="U70" i="36"/>
  <c r="U69" i="36"/>
  <c r="V69" i="36"/>
  <c r="Q45" i="36"/>
  <c r="U45" i="36"/>
  <c r="Q53" i="36"/>
  <c r="U54" i="36"/>
  <c r="U53" i="36"/>
  <c r="P50" i="36"/>
  <c r="V50" i="36"/>
  <c r="V33" i="36"/>
  <c r="P33" i="36"/>
  <c r="Q30" i="36"/>
  <c r="U30" i="36"/>
  <c r="Q41" i="36"/>
  <c r="U41" i="36"/>
  <c r="Q25" i="36"/>
  <c r="U25" i="36"/>
  <c r="Q20" i="36"/>
  <c r="U20" i="36"/>
  <c r="P48" i="36"/>
  <c r="V48" i="36"/>
  <c r="P36" i="36"/>
  <c r="V36" i="36"/>
  <c r="P42" i="36"/>
  <c r="V42" i="36"/>
  <c r="V35" i="36"/>
  <c r="P35" i="36"/>
  <c r="P32" i="36"/>
  <c r="V32" i="36"/>
  <c r="V21" i="36"/>
  <c r="P21" i="36"/>
  <c r="Q32" i="36"/>
  <c r="U32" i="36"/>
  <c r="P25" i="36"/>
  <c r="V25" i="36"/>
  <c r="Q44" i="36"/>
  <c r="U44" i="36"/>
  <c r="Q35" i="36"/>
  <c r="U35" i="36"/>
  <c r="P22" i="36"/>
  <c r="V22" i="36"/>
  <c r="P30" i="36"/>
  <c r="V30" i="36"/>
  <c r="V17" i="36"/>
  <c r="P17" i="36"/>
  <c r="Q43" i="36"/>
  <c r="U43" i="36"/>
  <c r="P51" i="36"/>
  <c r="V51" i="36"/>
  <c r="Q18" i="36"/>
  <c r="U18" i="36"/>
  <c r="Q34" i="36"/>
  <c r="U34" i="36"/>
  <c r="Q52" i="36"/>
  <c r="U52" i="36"/>
  <c r="V39" i="36"/>
  <c r="P39" i="36"/>
  <c r="P49" i="36"/>
  <c r="V49" i="36"/>
  <c r="P44" i="36"/>
  <c r="V44" i="36"/>
  <c r="Q33" i="36"/>
  <c r="U33" i="36"/>
  <c r="Q36" i="36"/>
  <c r="U36" i="36"/>
  <c r="Q49" i="36"/>
  <c r="U49" i="36"/>
  <c r="P34" i="36"/>
  <c r="V34" i="36"/>
  <c r="P52" i="36"/>
  <c r="V52" i="36"/>
  <c r="P37" i="36"/>
  <c r="V37" i="36"/>
  <c r="U46" i="36"/>
  <c r="Q46" i="36"/>
  <c r="Q22" i="36"/>
  <c r="U22" i="36"/>
  <c r="BH63" i="36"/>
  <c r="Q31" i="36"/>
  <c r="U31" i="36"/>
  <c r="P46" i="36"/>
  <c r="V46" i="36"/>
  <c r="U24" i="36"/>
  <c r="Q24" i="36"/>
  <c r="P26" i="36"/>
  <c r="V26" i="36"/>
  <c r="Q19" i="36"/>
  <c r="U19" i="36"/>
  <c r="Q29" i="36"/>
  <c r="U29" i="36"/>
  <c r="U38" i="36"/>
  <c r="Q38" i="36"/>
  <c r="P47" i="36"/>
  <c r="V47" i="36"/>
  <c r="P19" i="36"/>
  <c r="V19" i="36"/>
  <c r="V60" i="36"/>
  <c r="P59" i="36"/>
  <c r="V59" i="36"/>
  <c r="Q21" i="36"/>
  <c r="U21" i="36"/>
  <c r="P45" i="36"/>
  <c r="V45" i="36"/>
  <c r="Q17" i="36"/>
  <c r="U17" i="36"/>
  <c r="Q27" i="36"/>
  <c r="U27" i="36"/>
  <c r="U48" i="36"/>
  <c r="Q48" i="36"/>
  <c r="V41" i="36"/>
  <c r="P41" i="36"/>
  <c r="P38" i="36"/>
  <c r="V38" i="36"/>
  <c r="P40" i="36"/>
  <c r="V40" i="36"/>
  <c r="V27" i="36"/>
  <c r="P27" i="36"/>
  <c r="BL33" i="36"/>
  <c r="U50" i="36"/>
  <c r="Q50" i="36"/>
  <c r="P24" i="36"/>
  <c r="V24" i="36"/>
  <c r="P20" i="36"/>
  <c r="V20" i="36"/>
  <c r="P16" i="36"/>
  <c r="V16" i="36"/>
  <c r="Q40" i="36"/>
  <c r="U40" i="36"/>
  <c r="Q16" i="36"/>
  <c r="U16" i="36"/>
  <c r="P43" i="36"/>
  <c r="V43" i="36"/>
  <c r="Q39" i="36"/>
  <c r="U39" i="36"/>
  <c r="Q28" i="36"/>
  <c r="U28" i="36"/>
  <c r="V31" i="36"/>
  <c r="P31" i="36"/>
  <c r="Q37" i="36"/>
  <c r="U37" i="36"/>
  <c r="Q47" i="36"/>
  <c r="U47" i="36"/>
  <c r="Q51" i="36"/>
  <c r="U51" i="36"/>
  <c r="V23" i="36"/>
  <c r="P23" i="36"/>
  <c r="P18" i="36"/>
  <c r="V18" i="36"/>
  <c r="R59" i="36"/>
  <c r="U59" i="36"/>
  <c r="U60" i="36"/>
  <c r="P29" i="36"/>
  <c r="V29" i="36"/>
  <c r="P14" i="36"/>
  <c r="V15" i="36"/>
  <c r="U15" i="36"/>
  <c r="Q14" i="36"/>
  <c r="V14" i="36"/>
  <c r="P13" i="36"/>
  <c r="Q13" i="36"/>
  <c r="U14" i="36"/>
  <c r="P12" i="36"/>
  <c r="V13" i="36"/>
  <c r="Q12" i="36"/>
  <c r="U13" i="36"/>
  <c r="Q11" i="36"/>
  <c r="U12" i="36"/>
  <c r="V12" i="36"/>
  <c r="P11" i="36"/>
  <c r="Q10" i="36"/>
  <c r="U11" i="36"/>
  <c r="P10" i="36"/>
  <c r="V11" i="36"/>
  <c r="Q9" i="36"/>
  <c r="U10" i="36"/>
  <c r="V10" i="36"/>
  <c r="P9" i="36"/>
  <c r="Q8" i="36"/>
  <c r="U9" i="36"/>
  <c r="P8" i="36"/>
  <c r="V9" i="36"/>
  <c r="V8" i="36"/>
  <c r="P7" i="36"/>
  <c r="Q7" i="36"/>
  <c r="U8" i="36"/>
  <c r="Q6" i="36"/>
  <c r="U7" i="36"/>
  <c r="P6" i="36"/>
  <c r="V7" i="36"/>
  <c r="Q5" i="36"/>
  <c r="U6" i="36"/>
  <c r="V6" i="36"/>
  <c r="P5" i="36"/>
  <c r="S4" i="36"/>
  <c r="U5" i="36"/>
  <c r="V5" i="36"/>
  <c r="Q3" i="36"/>
  <c r="U3" i="36"/>
  <c r="U4" i="36"/>
  <c r="V3" i="36"/>
  <c r="P3" i="36"/>
  <c r="V4" i="36"/>
  <c r="BM17" i="36"/>
  <c r="BM11" i="36"/>
  <c r="BH52" i="36"/>
  <c r="BL17" i="36"/>
  <c r="BH43" i="36"/>
  <c r="BF36" i="36"/>
  <c r="BF56" i="36"/>
  <c r="BF7" i="36"/>
  <c r="BH12" i="36"/>
  <c r="BG56" i="36"/>
  <c r="BH62" i="36"/>
  <c r="BF12" i="36"/>
  <c r="BM28" i="36"/>
  <c r="BH68" i="36"/>
  <c r="BL9" i="36"/>
  <c r="BM71" i="36"/>
  <c r="BL71" i="36"/>
  <c r="BH65" i="36"/>
  <c r="BH61" i="36"/>
  <c r="BH69" i="36"/>
  <c r="BL52" i="36"/>
  <c r="BL34" i="36"/>
  <c r="BM31" i="36"/>
  <c r="BH29" i="36"/>
  <c r="BH18" i="36"/>
  <c r="BK68" i="36"/>
  <c r="BF13" i="36"/>
  <c r="BL28" i="36"/>
  <c r="BF55" i="36"/>
  <c r="BK18" i="36"/>
  <c r="BH8" i="36"/>
  <c r="BH54" i="36"/>
  <c r="BL31" i="36"/>
  <c r="BF8" i="36"/>
  <c r="BH70" i="36"/>
  <c r="BL29" i="36"/>
  <c r="BF34" i="36"/>
  <c r="BH67" i="36"/>
  <c r="BM35" i="36"/>
  <c r="BL16" i="36"/>
  <c r="BM16" i="36"/>
  <c r="BL12" i="36"/>
  <c r="BF11" i="36"/>
  <c r="BM9" i="36"/>
  <c r="BM33" i="36"/>
  <c r="BM52" i="36"/>
  <c r="BL35" i="36"/>
  <c r="BK64" i="36"/>
  <c r="BM34" i="36"/>
  <c r="BL50" i="36"/>
  <c r="BH64" i="36"/>
  <c r="BL49" i="36"/>
  <c r="BL7" i="36"/>
  <c r="BM12" i="36"/>
  <c r="BH24" i="36"/>
  <c r="BG55" i="36"/>
  <c r="BM49" i="36"/>
  <c r="BM50" i="36"/>
  <c r="BM7" i="36"/>
  <c r="BH7" i="36"/>
  <c r="BG34" i="36"/>
  <c r="BF28" i="36"/>
  <c r="BH6" i="36"/>
  <c r="BH36" i="36"/>
  <c r="BJ33" i="36"/>
  <c r="BL32" i="36"/>
  <c r="BK6" i="36"/>
  <c r="BF33" i="36"/>
  <c r="BJ10" i="36"/>
  <c r="BK66" i="36"/>
  <c r="BM32" i="36"/>
  <c r="BM51" i="36"/>
  <c r="BL51" i="36"/>
  <c r="BH66" i="36"/>
  <c r="BM29" i="36"/>
  <c r="BF27" i="36"/>
  <c r="BH60" i="36"/>
  <c r="BH59" i="36"/>
  <c r="BL59" i="36"/>
  <c r="AH67" i="36"/>
  <c r="AH57" i="36"/>
  <c r="AH61" i="36"/>
  <c r="BG33" i="36"/>
  <c r="BL36" i="36"/>
  <c r="BG28" i="36"/>
  <c r="BG30" i="36"/>
  <c r="BG54" i="36"/>
  <c r="BL5" i="36"/>
  <c r="BL69" i="36"/>
  <c r="BL41" i="36"/>
  <c r="BM41" i="36"/>
  <c r="BL13" i="36"/>
  <c r="BM13" i="36"/>
  <c r="AH5" i="36"/>
  <c r="AH13" i="36"/>
  <c r="AH10" i="36"/>
  <c r="AH18" i="36"/>
  <c r="AH7" i="36"/>
  <c r="AH15" i="36"/>
  <c r="AH4" i="36"/>
  <c r="AH12" i="36"/>
  <c r="AH20" i="36"/>
  <c r="AH9" i="36"/>
  <c r="AH17" i="36"/>
  <c r="AH6" i="36"/>
  <c r="AH21" i="36"/>
  <c r="AH29" i="36"/>
  <c r="AH37" i="36"/>
  <c r="AH8" i="36"/>
  <c r="AH16" i="36"/>
  <c r="AH26" i="36"/>
  <c r="AH34" i="36"/>
  <c r="AH42" i="36"/>
  <c r="AH23" i="36"/>
  <c r="AH31" i="36"/>
  <c r="AH39" i="36"/>
  <c r="AH28" i="36"/>
  <c r="AH36" i="36"/>
  <c r="AH44" i="36"/>
  <c r="AH22" i="36"/>
  <c r="AH30" i="36"/>
  <c r="AH27" i="36"/>
  <c r="AH33" i="36"/>
  <c r="AH35" i="36"/>
  <c r="AH43" i="36"/>
  <c r="AH46" i="36"/>
  <c r="AH51" i="36"/>
  <c r="AH14" i="36"/>
  <c r="AH24" i="36"/>
  <c r="AH38" i="36"/>
  <c r="AH48" i="36"/>
  <c r="AH53" i="36"/>
  <c r="AH32" i="36"/>
  <c r="AH45" i="36"/>
  <c r="AH50" i="36"/>
  <c r="AH19" i="36"/>
  <c r="AH40" i="36"/>
  <c r="AH41" i="36"/>
  <c r="AH47" i="36"/>
  <c r="AH11" i="36"/>
  <c r="AH52" i="36"/>
  <c r="AH25" i="36"/>
  <c r="AH49" i="36"/>
  <c r="BJ62" i="36"/>
  <c r="BF62" i="36"/>
  <c r="BG62" i="36"/>
  <c r="BF40" i="36"/>
  <c r="BJ40" i="36"/>
  <c r="BG40" i="36"/>
  <c r="BL70" i="36"/>
  <c r="BM70" i="36"/>
  <c r="BF65" i="36"/>
  <c r="BG65" i="36"/>
  <c r="BJ65" i="36"/>
  <c r="BL15" i="36"/>
  <c r="BM15" i="36"/>
  <c r="BI43" i="36"/>
  <c r="BL66" i="36"/>
  <c r="BM66" i="36"/>
  <c r="BF49" i="36"/>
  <c r="BG49" i="36"/>
  <c r="BJ49" i="36"/>
  <c r="BH19" i="36"/>
  <c r="BK19" i="36"/>
  <c r="AH68" i="36"/>
  <c r="BI19" i="36"/>
  <c r="AB11" i="36"/>
  <c r="AB19" i="36"/>
  <c r="AB8" i="36"/>
  <c r="AB16" i="36"/>
  <c r="AB5" i="36"/>
  <c r="AB13" i="36"/>
  <c r="AB10" i="36"/>
  <c r="AB18" i="36"/>
  <c r="AB7" i="36"/>
  <c r="AB15" i="36"/>
  <c r="AB4" i="36"/>
  <c r="AB27" i="36"/>
  <c r="AB35" i="36"/>
  <c r="AB43" i="36"/>
  <c r="AB24" i="36"/>
  <c r="AB32" i="36"/>
  <c r="AB40" i="36"/>
  <c r="AB9" i="36"/>
  <c r="AB17" i="36"/>
  <c r="AB21" i="36"/>
  <c r="AB29" i="36"/>
  <c r="AB37" i="36"/>
  <c r="AB45" i="36"/>
  <c r="AB26" i="36"/>
  <c r="AB34" i="36"/>
  <c r="AB42" i="36"/>
  <c r="AB28" i="36"/>
  <c r="AB20" i="36"/>
  <c r="AB22" i="36"/>
  <c r="AB38" i="36"/>
  <c r="AB39" i="36"/>
  <c r="AB52" i="36"/>
  <c r="AB12" i="36"/>
  <c r="AB14" i="36"/>
  <c r="AB44" i="36"/>
  <c r="AB49" i="36"/>
  <c r="AB6" i="36"/>
  <c r="AB30" i="36"/>
  <c r="AB46" i="36"/>
  <c r="AB23" i="36"/>
  <c r="AB41" i="36"/>
  <c r="AB51" i="36"/>
  <c r="AB25" i="36"/>
  <c r="AB48" i="36"/>
  <c r="AB31" i="36"/>
  <c r="AB33" i="36"/>
  <c r="AB36" i="36"/>
  <c r="AB47" i="36"/>
  <c r="AB50" i="36"/>
  <c r="BF17" i="36"/>
  <c r="BG17" i="36"/>
  <c r="BJ17" i="36"/>
  <c r="BH50" i="36"/>
  <c r="BI50" i="36"/>
  <c r="BK50" i="36"/>
  <c r="BJ44" i="36"/>
  <c r="BF44" i="36"/>
  <c r="BG44" i="36"/>
  <c r="BM59" i="36"/>
  <c r="BK40" i="36"/>
  <c r="BI40" i="36"/>
  <c r="BH40" i="36"/>
  <c r="BJ26" i="36"/>
  <c r="BF26" i="36"/>
  <c r="BG26" i="36"/>
  <c r="BM5" i="36"/>
  <c r="BI31" i="36"/>
  <c r="BI52" i="36"/>
  <c r="BJ51" i="36"/>
  <c r="BF51" i="36"/>
  <c r="BG51" i="36"/>
  <c r="BL26" i="36"/>
  <c r="BM26" i="36"/>
  <c r="BJ64" i="36"/>
  <c r="BG64" i="36"/>
  <c r="BF64" i="36"/>
  <c r="BH55" i="36"/>
  <c r="BI55" i="36"/>
  <c r="BK55" i="36"/>
  <c r="BL64" i="36"/>
  <c r="BM64" i="36"/>
  <c r="BK57" i="36"/>
  <c r="BH57" i="36"/>
  <c r="BI57" i="36"/>
  <c r="BF38" i="36"/>
  <c r="BG38" i="36"/>
  <c r="BJ38" i="36"/>
  <c r="BG61" i="36"/>
  <c r="BJ61" i="36"/>
  <c r="BF61" i="36"/>
  <c r="BG36" i="36"/>
  <c r="BL27" i="36"/>
  <c r="BM27" i="36"/>
  <c r="BL61" i="36"/>
  <c r="BM61" i="36"/>
  <c r="BM55" i="36"/>
  <c r="BL55" i="36"/>
  <c r="BH38" i="36"/>
  <c r="BI38" i="36"/>
  <c r="BK38" i="36"/>
  <c r="BJ18" i="36"/>
  <c r="BF18" i="36"/>
  <c r="BG18" i="36"/>
  <c r="BG11" i="36"/>
  <c r="AH55" i="36"/>
  <c r="BG13" i="36"/>
  <c r="BI60" i="36"/>
  <c r="BI66" i="36"/>
  <c r="BG52" i="36"/>
  <c r="BI17" i="36"/>
  <c r="BL67" i="36"/>
  <c r="BM67" i="36"/>
  <c r="BJ46" i="36"/>
  <c r="BF46" i="36"/>
  <c r="BG46" i="36"/>
  <c r="BH48" i="36"/>
  <c r="BI48" i="36"/>
  <c r="BK48" i="36"/>
  <c r="BI42" i="36"/>
  <c r="BK42" i="36"/>
  <c r="BH42" i="36"/>
  <c r="BF24" i="36"/>
  <c r="BG24" i="36"/>
  <c r="BJ24" i="36"/>
  <c r="BI10" i="36"/>
  <c r="BK10" i="36"/>
  <c r="BH10" i="36"/>
  <c r="AH59" i="36"/>
  <c r="AD53" i="36"/>
  <c r="BL25" i="36"/>
  <c r="BM25" i="36"/>
  <c r="BM20" i="36"/>
  <c r="BL20" i="36"/>
  <c r="BF68" i="36"/>
  <c r="BG68" i="36"/>
  <c r="BJ68" i="36"/>
  <c r="BF63" i="36"/>
  <c r="BG63" i="36"/>
  <c r="BJ63" i="36"/>
  <c r="BL44" i="36"/>
  <c r="BM44" i="36"/>
  <c r="BH20" i="36"/>
  <c r="BI20" i="36"/>
  <c r="BK20" i="36"/>
  <c r="AH69" i="36"/>
  <c r="BF9" i="36"/>
  <c r="BG9" i="36"/>
  <c r="BJ9" i="36"/>
  <c r="BH41" i="36"/>
  <c r="BI41" i="36"/>
  <c r="BK41" i="36"/>
  <c r="BL46" i="36"/>
  <c r="BM46" i="36"/>
  <c r="BL37" i="36"/>
  <c r="BM37" i="36"/>
  <c r="BH14" i="36"/>
  <c r="BI14" i="36"/>
  <c r="BK14" i="36"/>
  <c r="AH63" i="36"/>
  <c r="BL24" i="36"/>
  <c r="BM24" i="36"/>
  <c r="BJ45" i="36"/>
  <c r="BF45" i="36"/>
  <c r="BG45" i="36"/>
  <c r="BH47" i="36"/>
  <c r="BI47" i="36"/>
  <c r="BK47" i="36"/>
  <c r="BH15" i="36"/>
  <c r="BI15" i="36"/>
  <c r="BK15" i="36"/>
  <c r="AH64" i="36"/>
  <c r="BK16" i="36"/>
  <c r="BH16" i="36"/>
  <c r="BI16" i="36"/>
  <c r="AH65" i="36"/>
  <c r="BL19" i="36"/>
  <c r="BM19" i="36"/>
  <c r="BM36" i="36"/>
  <c r="BF69" i="36"/>
  <c r="BI63" i="36"/>
  <c r="BI59" i="36"/>
  <c r="BF52" i="36"/>
  <c r="BH17" i="36"/>
  <c r="BI61" i="36"/>
  <c r="BL65" i="36"/>
  <c r="BM65" i="36"/>
  <c r="BF22" i="36"/>
  <c r="BG22" i="36"/>
  <c r="BJ22" i="36"/>
  <c r="BM14" i="36"/>
  <c r="BL14" i="36"/>
  <c r="AA53" i="36"/>
  <c r="AB53" i="36" s="1"/>
  <c r="BL40" i="36"/>
  <c r="BM40" i="36"/>
  <c r="BF60" i="36"/>
  <c r="BG60" i="36"/>
  <c r="BJ60" i="36"/>
  <c r="AE53" i="36"/>
  <c r="BJ48" i="36"/>
  <c r="BF48" i="36"/>
  <c r="BG48" i="36"/>
  <c r="BH39" i="36"/>
  <c r="BI39" i="36"/>
  <c r="BK39" i="36"/>
  <c r="BL60" i="36"/>
  <c r="BM60" i="36"/>
  <c r="BK49" i="36"/>
  <c r="BH49" i="36"/>
  <c r="BI49" i="36"/>
  <c r="BM22" i="36"/>
  <c r="BL22" i="36"/>
  <c r="Z53" i="36"/>
  <c r="BK21" i="36"/>
  <c r="AH70" i="36"/>
  <c r="BH21" i="36"/>
  <c r="BI21" i="36"/>
  <c r="BI56" i="36"/>
  <c r="BG35" i="36"/>
  <c r="BH25" i="36"/>
  <c r="BI25" i="36"/>
  <c r="BK25" i="36"/>
  <c r="BL10" i="36"/>
  <c r="BM10" i="36"/>
  <c r="BF50" i="36"/>
  <c r="BG50" i="36"/>
  <c r="BJ50" i="36"/>
  <c r="BK37" i="36"/>
  <c r="BH37" i="36"/>
  <c r="BI37" i="36"/>
  <c r="BF16" i="36"/>
  <c r="BG16" i="36"/>
  <c r="BJ16" i="36"/>
  <c r="BI6" i="36"/>
  <c r="BI24" i="36"/>
  <c r="BI65" i="36"/>
  <c r="AH56" i="36"/>
  <c r="BJ70" i="36"/>
  <c r="BF70" i="36"/>
  <c r="BG70" i="36"/>
  <c r="BM63" i="36"/>
  <c r="BL63" i="36"/>
  <c r="BH30" i="36"/>
  <c r="BI30" i="36"/>
  <c r="BK30" i="36"/>
  <c r="BJ21" i="36"/>
  <c r="BG21" i="36"/>
  <c r="BF21" i="36"/>
  <c r="BJ15" i="36"/>
  <c r="BF15" i="36"/>
  <c r="BG15" i="36"/>
  <c r="BF6" i="36"/>
  <c r="BG6" i="36"/>
  <c r="BJ6" i="36"/>
  <c r="BF57" i="36"/>
  <c r="BG57" i="36"/>
  <c r="BJ57" i="36"/>
  <c r="BL45" i="36"/>
  <c r="BM45" i="36"/>
  <c r="BH28" i="36"/>
  <c r="BI28" i="36"/>
  <c r="BK28" i="36"/>
  <c r="BH35" i="36"/>
  <c r="BI35" i="36"/>
  <c r="BK35" i="36"/>
  <c r="BI18" i="36"/>
  <c r="BL57" i="36"/>
  <c r="BM57" i="36"/>
  <c r="BM47" i="36"/>
  <c r="BL47" i="36"/>
  <c r="BL68" i="36"/>
  <c r="BM68" i="36"/>
  <c r="BM30" i="36"/>
  <c r="BL30" i="36"/>
  <c r="BL21" i="36"/>
  <c r="BM21" i="36"/>
  <c r="BH71" i="36"/>
  <c r="BI71" i="36"/>
  <c r="BK71" i="36"/>
  <c r="BG20" i="36"/>
  <c r="BJ20" i="36"/>
  <c r="BF20" i="36"/>
  <c r="BM69" i="36"/>
  <c r="BH56" i="36"/>
  <c r="BM38" i="36"/>
  <c r="BL38" i="36"/>
  <c r="BF25" i="36"/>
  <c r="BG25" i="36"/>
  <c r="BJ25" i="36"/>
  <c r="BL8" i="36"/>
  <c r="BM8" i="36"/>
  <c r="BI70" i="36"/>
  <c r="BG69" i="36"/>
  <c r="BI67" i="36"/>
  <c r="BI58" i="36"/>
  <c r="BL39" i="36"/>
  <c r="BM39" i="36"/>
  <c r="BF58" i="36"/>
  <c r="BG58" i="36"/>
  <c r="BJ58" i="36"/>
  <c r="BI51" i="36"/>
  <c r="BK51" i="36"/>
  <c r="BH51" i="36"/>
  <c r="BL42" i="36"/>
  <c r="BM42" i="36"/>
  <c r="BL58" i="36"/>
  <c r="BM58" i="36"/>
  <c r="BH44" i="36"/>
  <c r="BI44" i="36"/>
  <c r="BK44" i="36"/>
  <c r="BI34" i="36"/>
  <c r="BK34" i="36"/>
  <c r="BH34" i="36"/>
  <c r="BM23" i="36"/>
  <c r="BL23" i="36"/>
  <c r="BK32" i="36"/>
  <c r="BH32" i="36"/>
  <c r="BI32" i="36"/>
  <c r="BI27" i="36"/>
  <c r="BH27" i="36"/>
  <c r="BK27" i="36"/>
  <c r="BJ37" i="36"/>
  <c r="BF37" i="36"/>
  <c r="BG37" i="36"/>
  <c r="BM6" i="36"/>
  <c r="BL6" i="36"/>
  <c r="BF41" i="36"/>
  <c r="BG41" i="36"/>
  <c r="BJ41" i="36"/>
  <c r="BF32" i="36"/>
  <c r="BG32" i="36"/>
  <c r="BJ32" i="36"/>
  <c r="BG27" i="36"/>
  <c r="BK5" i="36"/>
  <c r="BH5" i="36"/>
  <c r="AH54" i="36"/>
  <c r="BI5" i="36"/>
  <c r="BJ5" i="36"/>
  <c r="BF5" i="36"/>
  <c r="BG5" i="36"/>
  <c r="BI54" i="36"/>
  <c r="BL48" i="36"/>
  <c r="BM48" i="36"/>
  <c r="BH53" i="36"/>
  <c r="BI53" i="36"/>
  <c r="BK53" i="36"/>
  <c r="BG10" i="36"/>
  <c r="BI62" i="36"/>
  <c r="BI7" i="36"/>
  <c r="BH58" i="36"/>
  <c r="BI26" i="36"/>
  <c r="BK26" i="36"/>
  <c r="BH26" i="36"/>
  <c r="BJ67" i="36"/>
  <c r="BF67" i="36"/>
  <c r="BG67" i="36"/>
  <c r="BH33" i="36"/>
  <c r="BI33" i="36"/>
  <c r="BK33" i="36"/>
  <c r="BL18" i="36"/>
  <c r="BM18" i="36"/>
  <c r="BK46" i="36"/>
  <c r="BH46" i="36"/>
  <c r="BI46" i="36"/>
  <c r="BM43" i="36"/>
  <c r="BL43" i="36"/>
  <c r="BH22" i="36"/>
  <c r="BI22" i="36"/>
  <c r="BK22" i="36"/>
  <c r="AH71" i="36"/>
  <c r="BL56" i="36"/>
  <c r="BM56" i="36"/>
  <c r="BJ39" i="36"/>
  <c r="BG39" i="36"/>
  <c r="BF39" i="36"/>
  <c r="BK45" i="36"/>
  <c r="BI45" i="36"/>
  <c r="BH45" i="36"/>
  <c r="BH11" i="36"/>
  <c r="BK11" i="36"/>
  <c r="BI11" i="36"/>
  <c r="AH60" i="36"/>
  <c r="BF47" i="36"/>
  <c r="BG47" i="36"/>
  <c r="BJ47" i="36"/>
  <c r="BI8" i="36"/>
  <c r="BF10" i="36"/>
  <c r="BI69" i="36"/>
  <c r="BI68" i="36"/>
  <c r="BG12" i="36"/>
  <c r="BF43" i="36"/>
  <c r="BG43" i="36"/>
  <c r="BJ43" i="36"/>
  <c r="BF14" i="36"/>
  <c r="BG14" i="36"/>
  <c r="BJ14" i="36"/>
  <c r="BJ42" i="36"/>
  <c r="BF42" i="36"/>
  <c r="BG42" i="36"/>
  <c r="BJ29" i="36"/>
  <c r="BG29" i="36"/>
  <c r="BF29" i="36"/>
  <c r="BH9" i="36"/>
  <c r="BI9" i="36"/>
  <c r="AH58" i="36"/>
  <c r="BK9" i="36"/>
  <c r="BJ59" i="36"/>
  <c r="BF59" i="36"/>
  <c r="BG59" i="36"/>
  <c r="BF66" i="36"/>
  <c r="BG66" i="36"/>
  <c r="BJ66" i="36"/>
  <c r="BJ31" i="36"/>
  <c r="BF31" i="36"/>
  <c r="BG31" i="36"/>
  <c r="BF71" i="36"/>
  <c r="BG71" i="36"/>
  <c r="BJ71" i="36"/>
  <c r="BL62" i="36"/>
  <c r="BM62" i="36"/>
  <c r="BL54" i="36"/>
  <c r="BM54" i="36"/>
  <c r="BI29" i="36"/>
  <c r="BF19" i="36"/>
  <c r="BG19" i="36"/>
  <c r="BJ19" i="36"/>
  <c r="BI36" i="36"/>
  <c r="BH23" i="36"/>
  <c r="BI23" i="36"/>
  <c r="BK23" i="36"/>
  <c r="BJ23" i="36"/>
  <c r="BG23" i="36"/>
  <c r="BF23" i="36"/>
  <c r="BK13" i="36"/>
  <c r="AH62" i="36"/>
  <c r="BH13" i="36"/>
  <c r="BI13" i="36"/>
  <c r="BI12" i="36"/>
  <c r="BG7" i="36"/>
  <c r="BI64" i="36"/>
  <c r="AH66" i="36"/>
  <c r="BG8" i="36"/>
  <c r="AB68" i="36" l="1"/>
  <c r="AB55" i="36"/>
  <c r="AB63" i="36"/>
  <c r="AB57" i="36"/>
  <c r="AB54" i="36"/>
  <c r="AB69" i="36"/>
  <c r="AB60" i="36"/>
  <c r="AB64" i="36"/>
  <c r="AB56" i="36"/>
  <c r="AB70" i="36"/>
  <c r="AB66" i="36"/>
  <c r="AB61" i="36"/>
  <c r="AB65" i="36"/>
  <c r="AB59" i="36"/>
  <c r="AB71" i="36"/>
  <c r="AB58" i="36"/>
  <c r="BG53" i="36"/>
  <c r="BJ53" i="36"/>
  <c r="BF53" i="36"/>
  <c r="BF54" i="36"/>
  <c r="BL53" i="36"/>
  <c r="BM53" i="36"/>
  <c r="AB67" i="36"/>
  <c r="AB62" i="36"/>
  <c r="A25" i="41"/>
  <c r="P2142" i="30" l="1"/>
  <c r="Z2142" i="30" s="1"/>
  <c r="P2141" i="30"/>
  <c r="AC2141" i="30" s="1"/>
  <c r="P2140" i="30"/>
  <c r="Y2140" i="30" s="1"/>
  <c r="P2139" i="30"/>
  <c r="AB2139" i="30" s="1"/>
  <c r="P2138" i="30"/>
  <c r="P2137" i="30"/>
  <c r="AC2137" i="30" s="1"/>
  <c r="P2136" i="30"/>
  <c r="AB2136" i="30" s="1"/>
  <c r="P2135" i="30"/>
  <c r="P2134" i="30"/>
  <c r="Z2134" i="30" s="1"/>
  <c r="P2133" i="30"/>
  <c r="AC2133" i="30" s="1"/>
  <c r="P2132" i="30"/>
  <c r="P2131" i="30"/>
  <c r="P2130" i="30"/>
  <c r="P2129" i="30"/>
  <c r="AC2129" i="30" s="1"/>
  <c r="P2128" i="30"/>
  <c r="P2127" i="30"/>
  <c r="Y2127" i="30" s="1"/>
  <c r="P2122" i="30"/>
  <c r="P2121" i="30"/>
  <c r="AC2121" i="30" s="1"/>
  <c r="P2120" i="30"/>
  <c r="R2120" i="30" s="1"/>
  <c r="P2119" i="30"/>
  <c r="AA2119" i="30" s="1"/>
  <c r="P2118" i="30"/>
  <c r="AC2118" i="30" s="1"/>
  <c r="P2117" i="30"/>
  <c r="AA2117" i="30" s="1"/>
  <c r="P2116" i="30"/>
  <c r="AB2116" i="30" s="1"/>
  <c r="P2115" i="30"/>
  <c r="Y2115" i="30" s="1"/>
  <c r="P2114" i="30"/>
  <c r="Q2114" i="30" s="1"/>
  <c r="P2113" i="30"/>
  <c r="P2112" i="30"/>
  <c r="Y2112" i="30" s="1"/>
  <c r="P2111" i="30"/>
  <c r="AA2111" i="30" s="1"/>
  <c r="P2110" i="30"/>
  <c r="AC2110" i="30" s="1"/>
  <c r="P2109" i="30"/>
  <c r="AC2109" i="30" s="1"/>
  <c r="P2108" i="30"/>
  <c r="AB2108" i="30" s="1"/>
  <c r="P2107" i="30"/>
  <c r="Y2107" i="30" s="1"/>
  <c r="P2100" i="30"/>
  <c r="AB2100" i="30" s="1"/>
  <c r="P2099" i="30"/>
  <c r="AC2099" i="30" s="1"/>
  <c r="P2098" i="30"/>
  <c r="P2097" i="30"/>
  <c r="R2097" i="30" s="1"/>
  <c r="P2096" i="30"/>
  <c r="AC2096" i="30" s="1"/>
  <c r="P2095" i="30"/>
  <c r="P2094" i="30"/>
  <c r="AB2094" i="30" s="1"/>
  <c r="P2093" i="30"/>
  <c r="P2092" i="30"/>
  <c r="X2092" i="30" s="1"/>
  <c r="P2091" i="30"/>
  <c r="AC2091" i="30" s="1"/>
  <c r="P2090" i="30"/>
  <c r="P2089" i="30"/>
  <c r="R2089" i="30" s="1"/>
  <c r="P2088" i="30"/>
  <c r="AC2088" i="30" s="1"/>
  <c r="P2087" i="30"/>
  <c r="Z2087" i="30" s="1"/>
  <c r="P2086" i="30"/>
  <c r="AB2086" i="30" s="1"/>
  <c r="P2085" i="30"/>
  <c r="Y2085" i="30" s="1"/>
  <c r="P2080" i="30"/>
  <c r="P2079" i="30"/>
  <c r="P2078" i="30"/>
  <c r="Y2078" i="30" s="1"/>
  <c r="P2077" i="30"/>
  <c r="P2076" i="30"/>
  <c r="Y2076" i="30" s="1"/>
  <c r="P2075" i="30"/>
  <c r="U2075" i="30" s="1"/>
  <c r="P2074" i="30"/>
  <c r="P2073" i="30"/>
  <c r="P2072" i="30"/>
  <c r="AC2072" i="30" s="1"/>
  <c r="P2071" i="30"/>
  <c r="Z2071" i="30" s="1"/>
  <c r="P2070" i="30"/>
  <c r="X2070" i="30" s="1"/>
  <c r="P2069" i="30"/>
  <c r="V2069" i="30" s="1"/>
  <c r="P2068" i="30"/>
  <c r="Y2068" i="30" s="1"/>
  <c r="P2067" i="30"/>
  <c r="AA2067" i="30" s="1"/>
  <c r="P2066" i="30"/>
  <c r="AC2066" i="30" s="1"/>
  <c r="P2065" i="30"/>
  <c r="Z2065" i="30" s="1"/>
  <c r="P2058" i="30"/>
  <c r="Z2058" i="30" s="1"/>
  <c r="P2057" i="30"/>
  <c r="P2056" i="30"/>
  <c r="Z2056" i="30" s="1"/>
  <c r="P2055" i="30"/>
  <c r="Y2055" i="30" s="1"/>
  <c r="P2054" i="30"/>
  <c r="P2053" i="30"/>
  <c r="P2052" i="30"/>
  <c r="P2051" i="30"/>
  <c r="P2050" i="30"/>
  <c r="Y2050" i="30" s="1"/>
  <c r="P2049" i="30"/>
  <c r="R2049" i="30" s="1"/>
  <c r="P2048" i="30"/>
  <c r="P2047" i="30"/>
  <c r="P2046" i="30"/>
  <c r="Y2046" i="30" s="1"/>
  <c r="P2045" i="30"/>
  <c r="P2044" i="30"/>
  <c r="Y2044" i="30" s="1"/>
  <c r="P2043" i="30"/>
  <c r="P2038" i="30"/>
  <c r="Z2038" i="30" s="1"/>
  <c r="P2037" i="30"/>
  <c r="AC2037" i="30" s="1"/>
  <c r="P2036" i="30"/>
  <c r="X2036" i="30" s="1"/>
  <c r="P2035" i="30"/>
  <c r="S2035" i="30" s="1"/>
  <c r="P2034" i="30"/>
  <c r="AC2034" i="30" s="1"/>
  <c r="P2033" i="30"/>
  <c r="Y2033" i="30" s="1"/>
  <c r="P2032" i="30"/>
  <c r="Z2032" i="30" s="1"/>
  <c r="P2031" i="30"/>
  <c r="AB2031" i="30" s="1"/>
  <c r="P2030" i="30"/>
  <c r="Y2030" i="30" s="1"/>
  <c r="P2029" i="30"/>
  <c r="AB2029" i="30" s="1"/>
  <c r="P2028" i="30"/>
  <c r="Z2028" i="30" s="1"/>
  <c r="P2027" i="30"/>
  <c r="P2026" i="30"/>
  <c r="P2025" i="30"/>
  <c r="P2024" i="30"/>
  <c r="Y2024" i="30" s="1"/>
  <c r="P2023" i="30"/>
  <c r="Z2023" i="30" s="1"/>
  <c r="P2016" i="30"/>
  <c r="P2015" i="30"/>
  <c r="AB2015" i="30" s="1"/>
  <c r="P2014" i="30"/>
  <c r="R2014" i="30" s="1"/>
  <c r="P2013" i="30"/>
  <c r="AC2013" i="30" s="1"/>
  <c r="P2012" i="30"/>
  <c r="AB2012" i="30" s="1"/>
  <c r="P2011" i="30"/>
  <c r="P2010" i="30"/>
  <c r="Y2010" i="30" s="1"/>
  <c r="P2009" i="30"/>
  <c r="P2008" i="30"/>
  <c r="AC2008" i="30" s="1"/>
  <c r="P2007" i="30"/>
  <c r="V2007" i="30" s="1"/>
  <c r="P2006" i="30"/>
  <c r="P2005" i="30"/>
  <c r="AC2005" i="30" s="1"/>
  <c r="P2004" i="30"/>
  <c r="U2004" i="30" s="1"/>
  <c r="P2003" i="30"/>
  <c r="V2003" i="30" s="1"/>
  <c r="P2002" i="30"/>
  <c r="P2001" i="30"/>
  <c r="P1996" i="30"/>
  <c r="P1995" i="30"/>
  <c r="Y1995" i="30" s="1"/>
  <c r="P1994" i="30"/>
  <c r="T1994" i="30" s="1"/>
  <c r="P1993" i="30"/>
  <c r="P1992" i="30"/>
  <c r="Z1992" i="30" s="1"/>
  <c r="P1991" i="30"/>
  <c r="AB1991" i="30" s="1"/>
  <c r="P1990" i="30"/>
  <c r="P1989" i="30"/>
  <c r="Z1989" i="30" s="1"/>
  <c r="P1988" i="30"/>
  <c r="V1988" i="30" s="1"/>
  <c r="P1987" i="30"/>
  <c r="AC1987" i="30" s="1"/>
  <c r="P1986" i="30"/>
  <c r="P1985" i="30"/>
  <c r="V1985" i="30" s="1"/>
  <c r="P1984" i="30"/>
  <c r="Z1984" i="30" s="1"/>
  <c r="P1983" i="30"/>
  <c r="P1982" i="30"/>
  <c r="P1981" i="30"/>
  <c r="P1974" i="30"/>
  <c r="X1974" i="30" s="1"/>
  <c r="P1973" i="30"/>
  <c r="AB1973" i="30" s="1"/>
  <c r="P1972" i="30"/>
  <c r="T1972" i="30" s="1"/>
  <c r="P1971" i="30"/>
  <c r="P1970" i="30"/>
  <c r="AB1970" i="30" s="1"/>
  <c r="P1969" i="30"/>
  <c r="P1968" i="30"/>
  <c r="Y1968" i="30" s="1"/>
  <c r="P1967" i="30"/>
  <c r="Q1967" i="30" s="1"/>
  <c r="P1966" i="30"/>
  <c r="V1966" i="30" s="1"/>
  <c r="P1965" i="30"/>
  <c r="P1964" i="30"/>
  <c r="Y1964" i="30" s="1"/>
  <c r="P1963" i="30"/>
  <c r="Z1963" i="30" s="1"/>
  <c r="P1962" i="30"/>
  <c r="P1961" i="30"/>
  <c r="S1961" i="30" s="1"/>
  <c r="P1960" i="30"/>
  <c r="P1959" i="30"/>
  <c r="Z1959" i="30" s="1"/>
  <c r="P1954" i="30"/>
  <c r="P1953" i="30"/>
  <c r="AA1953" i="30" s="1"/>
  <c r="P1952" i="30"/>
  <c r="P1951" i="30"/>
  <c r="P1950" i="30"/>
  <c r="AB1950" i="30" s="1"/>
  <c r="P1949" i="30"/>
  <c r="P1948" i="30"/>
  <c r="U1948" i="30" s="1"/>
  <c r="P1947" i="30"/>
  <c r="P1946" i="30"/>
  <c r="P1945" i="30"/>
  <c r="T1945" i="30" s="1"/>
  <c r="P1944" i="30"/>
  <c r="P1943" i="30"/>
  <c r="U1943" i="30" s="1"/>
  <c r="P1942" i="30"/>
  <c r="P1941" i="30"/>
  <c r="P1940" i="30"/>
  <c r="P1939" i="30"/>
  <c r="P1932" i="30"/>
  <c r="Z1932" i="30" s="1"/>
  <c r="P1931" i="30"/>
  <c r="AB1931" i="30" s="1"/>
  <c r="P1930" i="30"/>
  <c r="P1929" i="30"/>
  <c r="P1928" i="30"/>
  <c r="P1927" i="30"/>
  <c r="S1927" i="30" s="1"/>
  <c r="P1926" i="30"/>
  <c r="Y1926" i="30" s="1"/>
  <c r="P1925" i="30"/>
  <c r="X1925" i="30" s="1"/>
  <c r="P1924" i="30"/>
  <c r="X1924" i="30" s="1"/>
  <c r="P1923" i="30"/>
  <c r="Y1923" i="30" s="1"/>
  <c r="P1922" i="30"/>
  <c r="P1921" i="30"/>
  <c r="AC1921" i="30" s="1"/>
  <c r="P1920" i="30"/>
  <c r="Y1920" i="30" s="1"/>
  <c r="P1919" i="30"/>
  <c r="S1919" i="30" s="1"/>
  <c r="P1918" i="30"/>
  <c r="X1918" i="30" s="1"/>
  <c r="P1917" i="30"/>
  <c r="P1912" i="30"/>
  <c r="R1912" i="30" s="1"/>
  <c r="P1911" i="30"/>
  <c r="AB1911" i="30" s="1"/>
  <c r="P1910" i="30"/>
  <c r="S1910" i="30" s="1"/>
  <c r="P1909" i="30"/>
  <c r="P1908" i="30"/>
  <c r="V1908" i="30" s="1"/>
  <c r="P1907" i="30"/>
  <c r="Y1907" i="30" s="1"/>
  <c r="P1906" i="30"/>
  <c r="AB1906" i="30" s="1"/>
  <c r="P1905" i="30"/>
  <c r="P1904" i="30"/>
  <c r="AB1904" i="30" s="1"/>
  <c r="P1903" i="30"/>
  <c r="P1902" i="30"/>
  <c r="P1901" i="30"/>
  <c r="P1900" i="30"/>
  <c r="AA1900" i="30" s="1"/>
  <c r="P1899" i="30"/>
  <c r="P1898" i="30"/>
  <c r="AA1898" i="30" s="1"/>
  <c r="P1897" i="30"/>
  <c r="P1890" i="30"/>
  <c r="AC1890" i="30" s="1"/>
  <c r="P1889" i="30"/>
  <c r="AC1889" i="30" s="1"/>
  <c r="P1888" i="30"/>
  <c r="S1888" i="30" s="1"/>
  <c r="P1887" i="30"/>
  <c r="U1887" i="30" s="1"/>
  <c r="P1886" i="30"/>
  <c r="U1886" i="30" s="1"/>
  <c r="P1885" i="30"/>
  <c r="U1885" i="30" s="1"/>
  <c r="P1884" i="30"/>
  <c r="V1884" i="30" s="1"/>
  <c r="P1883" i="30"/>
  <c r="T1883" i="30" s="1"/>
  <c r="P1882" i="30"/>
  <c r="P1881" i="30"/>
  <c r="Y1881" i="30" s="1"/>
  <c r="P1880" i="30"/>
  <c r="P1879" i="30"/>
  <c r="P1878" i="30"/>
  <c r="Y1878" i="30" s="1"/>
  <c r="P1877" i="30"/>
  <c r="P1876" i="30"/>
  <c r="X1876" i="30" s="1"/>
  <c r="P1875" i="30"/>
  <c r="P1870" i="30"/>
  <c r="V1870" i="30" s="1"/>
  <c r="P1869" i="30"/>
  <c r="AC1869" i="30" s="1"/>
  <c r="P1868" i="30"/>
  <c r="P1867" i="30"/>
  <c r="T1867" i="30" s="1"/>
  <c r="P1866" i="30"/>
  <c r="U1866" i="30" s="1"/>
  <c r="P1865" i="30"/>
  <c r="AA1865" i="30" s="1"/>
  <c r="P1864" i="30"/>
  <c r="P1863" i="30"/>
  <c r="P1862" i="30"/>
  <c r="Q1862" i="30" s="1"/>
  <c r="P1861" i="30"/>
  <c r="V1861" i="30" s="1"/>
  <c r="P1860" i="30"/>
  <c r="P1859" i="30"/>
  <c r="X1859" i="30" s="1"/>
  <c r="P1858" i="30"/>
  <c r="R1858" i="30" s="1"/>
  <c r="P1857" i="30"/>
  <c r="P1856" i="30"/>
  <c r="AC1856" i="30" s="1"/>
  <c r="P1855" i="30"/>
  <c r="V1855" i="30" s="1"/>
  <c r="P1848" i="30"/>
  <c r="Y1848" i="30" s="1"/>
  <c r="P1847" i="30"/>
  <c r="AB1847" i="30" s="1"/>
  <c r="P1846" i="30"/>
  <c r="AB1846" i="30" s="1"/>
  <c r="P1845" i="30"/>
  <c r="X1845" i="30" s="1"/>
  <c r="P1844" i="30"/>
  <c r="AA1844" i="30" s="1"/>
  <c r="P1843" i="30"/>
  <c r="P1842" i="30"/>
  <c r="P1841" i="30"/>
  <c r="AA1841" i="30" s="1"/>
  <c r="P1840" i="30"/>
  <c r="Q1840" i="30" s="1"/>
  <c r="P1839" i="30"/>
  <c r="AB1839" i="30" s="1"/>
  <c r="P1838" i="30"/>
  <c r="AB1838" i="30" s="1"/>
  <c r="P1837" i="30"/>
  <c r="Y1837" i="30" s="1"/>
  <c r="P1836" i="30"/>
  <c r="P1835" i="30"/>
  <c r="R1835" i="30" s="1"/>
  <c r="P1834" i="30"/>
  <c r="P1833" i="30"/>
  <c r="AB1833" i="30" s="1"/>
  <c r="P1828" i="30"/>
  <c r="Z1828" i="30" s="1"/>
  <c r="P1827" i="30"/>
  <c r="P1826" i="30"/>
  <c r="P1825" i="30"/>
  <c r="Y1825" i="30" s="1"/>
  <c r="P1824" i="30"/>
  <c r="AB1824" i="30" s="1"/>
  <c r="P1823" i="30"/>
  <c r="X1823" i="30" s="1"/>
  <c r="P1822" i="30"/>
  <c r="P1821" i="30"/>
  <c r="P1820" i="30"/>
  <c r="P1819" i="30"/>
  <c r="U1819" i="30" s="1"/>
  <c r="P1818" i="30"/>
  <c r="AB1818" i="30" s="1"/>
  <c r="P1817" i="30"/>
  <c r="U1817" i="30" s="1"/>
  <c r="P1816" i="30"/>
  <c r="T1816" i="30" s="1"/>
  <c r="P1815" i="30"/>
  <c r="T1815" i="30" s="1"/>
  <c r="P1814" i="30"/>
  <c r="AC1814" i="30" s="1"/>
  <c r="P1813" i="30"/>
  <c r="P1806" i="30"/>
  <c r="V1806" i="30" s="1"/>
  <c r="P1805" i="30"/>
  <c r="P1804" i="30"/>
  <c r="P1803" i="30"/>
  <c r="P1802" i="30"/>
  <c r="P1801" i="30"/>
  <c r="AA1801" i="30" s="1"/>
  <c r="P1800" i="30"/>
  <c r="T1800" i="30" s="1"/>
  <c r="P1799" i="30"/>
  <c r="AC1799" i="30" s="1"/>
  <c r="P1798" i="30"/>
  <c r="Z1798" i="30" s="1"/>
  <c r="P1797" i="30"/>
  <c r="P1796" i="30"/>
  <c r="AB1796" i="30" s="1"/>
  <c r="P1795" i="30"/>
  <c r="P1794" i="30"/>
  <c r="AC1794" i="30" s="1"/>
  <c r="P1793" i="30"/>
  <c r="AA1793" i="30" s="1"/>
  <c r="P1792" i="30"/>
  <c r="X1792" i="30" s="1"/>
  <c r="P1791" i="30"/>
  <c r="U1791" i="30" s="1"/>
  <c r="P1786" i="30"/>
  <c r="P1785" i="30"/>
  <c r="P1784" i="30"/>
  <c r="S1784" i="30" s="1"/>
  <c r="P1783" i="30"/>
  <c r="P1782" i="30"/>
  <c r="X1782" i="30" s="1"/>
  <c r="P1781" i="30"/>
  <c r="AC1781" i="30" s="1"/>
  <c r="P1780" i="30"/>
  <c r="P1779" i="30"/>
  <c r="AB1779" i="30" s="1"/>
  <c r="P1778" i="30"/>
  <c r="AB1778" i="30" s="1"/>
  <c r="P1777" i="30"/>
  <c r="P1776" i="30"/>
  <c r="P1775" i="30"/>
  <c r="P1774" i="30"/>
  <c r="P1773" i="30"/>
  <c r="X1773" i="30" s="1"/>
  <c r="P1772" i="30"/>
  <c r="U1772" i="30" s="1"/>
  <c r="P1771" i="30"/>
  <c r="AA1771" i="30" s="1"/>
  <c r="P1764" i="30"/>
  <c r="AB1764" i="30" s="1"/>
  <c r="P1763" i="30"/>
  <c r="X1763" i="30" s="1"/>
  <c r="P1762" i="30"/>
  <c r="S1762" i="30" s="1"/>
  <c r="P1761" i="30"/>
  <c r="P1760" i="30"/>
  <c r="Y1760" i="30" s="1"/>
  <c r="P1759" i="30"/>
  <c r="AC1759" i="30" s="1"/>
  <c r="P1758" i="30"/>
  <c r="P1757" i="30"/>
  <c r="P1756" i="30"/>
  <c r="AB1756" i="30" s="1"/>
  <c r="P1755" i="30"/>
  <c r="P1754" i="30"/>
  <c r="AC1754" i="30" s="1"/>
  <c r="P1753" i="30"/>
  <c r="P1752" i="30"/>
  <c r="U1752" i="30" s="1"/>
  <c r="P1751" i="30"/>
  <c r="Z1751" i="30" s="1"/>
  <c r="P1750" i="30"/>
  <c r="Z1750" i="30" s="1"/>
  <c r="P1749" i="30"/>
  <c r="P1744" i="30"/>
  <c r="P1743" i="30"/>
  <c r="Y1743" i="30" s="1"/>
  <c r="P1742" i="30"/>
  <c r="AA1742" i="30" s="1"/>
  <c r="P1741" i="30"/>
  <c r="AA1741" i="30" s="1"/>
  <c r="P1740" i="30"/>
  <c r="U1740" i="30" s="1"/>
  <c r="P1739" i="30"/>
  <c r="U1739" i="30" s="1"/>
  <c r="P1738" i="30"/>
  <c r="P1737" i="30"/>
  <c r="AB1737" i="30" s="1"/>
  <c r="P1736" i="30"/>
  <c r="P1735" i="30"/>
  <c r="Y1735" i="30" s="1"/>
  <c r="P1734" i="30"/>
  <c r="P1733" i="30"/>
  <c r="P1732" i="30"/>
  <c r="U1732" i="30" s="1"/>
  <c r="P1731" i="30"/>
  <c r="AC1731" i="30" s="1"/>
  <c r="P1730" i="30"/>
  <c r="P1729" i="30"/>
  <c r="AB1729" i="30" s="1"/>
  <c r="P1722" i="30"/>
  <c r="AB1722" i="30" s="1"/>
  <c r="P1721" i="30"/>
  <c r="P1720" i="30"/>
  <c r="P1719" i="30"/>
  <c r="Y1719" i="30" s="1"/>
  <c r="P1718" i="30"/>
  <c r="P1717" i="30"/>
  <c r="Y1717" i="30" s="1"/>
  <c r="P1716" i="30"/>
  <c r="P1715" i="30"/>
  <c r="P1714" i="30"/>
  <c r="R1714" i="30" s="1"/>
  <c r="P1713" i="30"/>
  <c r="Y1713" i="30" s="1"/>
  <c r="P1712" i="30"/>
  <c r="AB1712" i="30" s="1"/>
  <c r="P1711" i="30"/>
  <c r="AA1711" i="30" s="1"/>
  <c r="P1710" i="30"/>
  <c r="X1710" i="30" s="1"/>
  <c r="P1709" i="30"/>
  <c r="AA1709" i="30" s="1"/>
  <c r="P1708" i="30"/>
  <c r="Y1708" i="30" s="1"/>
  <c r="P1707" i="30"/>
  <c r="P1702" i="30"/>
  <c r="P1701" i="30"/>
  <c r="Y1701" i="30" s="1"/>
  <c r="P1700" i="30"/>
  <c r="X1700" i="30" s="1"/>
  <c r="P1699" i="30"/>
  <c r="Y1699" i="30" s="1"/>
  <c r="P1698" i="30"/>
  <c r="U1698" i="30" s="1"/>
  <c r="P1697" i="30"/>
  <c r="P1696" i="30"/>
  <c r="P1695" i="30"/>
  <c r="AC1695" i="30" s="1"/>
  <c r="P1694" i="30"/>
  <c r="R1694" i="30" s="1"/>
  <c r="P1693" i="30"/>
  <c r="Y1693" i="30" s="1"/>
  <c r="P1692" i="30"/>
  <c r="X1692" i="30" s="1"/>
  <c r="P1691" i="30"/>
  <c r="Y1691" i="30" s="1"/>
  <c r="P1690" i="30"/>
  <c r="U1690" i="30" s="1"/>
  <c r="P1689" i="30"/>
  <c r="P1688" i="30"/>
  <c r="Z1688" i="30" s="1"/>
  <c r="P1687" i="30"/>
  <c r="P1680" i="30"/>
  <c r="P1679" i="30"/>
  <c r="Y1679" i="30" s="1"/>
  <c r="P1678" i="30"/>
  <c r="P1677" i="30"/>
  <c r="Y1677" i="30" s="1"/>
  <c r="P1676" i="30"/>
  <c r="P1675" i="30"/>
  <c r="P1674" i="30"/>
  <c r="V1674" i="30" s="1"/>
  <c r="P1673" i="30"/>
  <c r="S1673" i="30" s="1"/>
  <c r="P1672" i="30"/>
  <c r="P1671" i="30"/>
  <c r="P1670" i="30"/>
  <c r="P1669" i="30"/>
  <c r="Y1669" i="30" s="1"/>
  <c r="P1668" i="30"/>
  <c r="X1668" i="30" s="1"/>
  <c r="P1667" i="30"/>
  <c r="AA1667" i="30" s="1"/>
  <c r="P1666" i="30"/>
  <c r="AB1666" i="30" s="1"/>
  <c r="P1665" i="30"/>
  <c r="S1665" i="30" s="1"/>
  <c r="P1660" i="30"/>
  <c r="AA1660" i="30" s="1"/>
  <c r="P1659" i="30"/>
  <c r="P1658" i="30"/>
  <c r="P1657" i="30"/>
  <c r="P1656" i="30"/>
  <c r="Z1656" i="30" s="1"/>
  <c r="P1655" i="30"/>
  <c r="AA1655" i="30" s="1"/>
  <c r="P1654" i="30"/>
  <c r="P1653" i="30"/>
  <c r="P1652" i="30"/>
  <c r="AA1652" i="30" s="1"/>
  <c r="P1651" i="30"/>
  <c r="R1651" i="30" s="1"/>
  <c r="P1650" i="30"/>
  <c r="T1650" i="30" s="1"/>
  <c r="P1649" i="30"/>
  <c r="P1648" i="30"/>
  <c r="P1647" i="30"/>
  <c r="AB1647" i="30" s="1"/>
  <c r="P1646" i="30"/>
  <c r="P1645" i="30"/>
  <c r="P1638" i="30"/>
  <c r="Y1638" i="30" s="1"/>
  <c r="P1637" i="30"/>
  <c r="Z1637" i="30" s="1"/>
  <c r="P1636" i="30"/>
  <c r="P1635" i="30"/>
  <c r="Q1635" i="30" s="1"/>
  <c r="P1634" i="30"/>
  <c r="P1633" i="30"/>
  <c r="P1632" i="30"/>
  <c r="P1631" i="30"/>
  <c r="AB1631" i="30" s="1"/>
  <c r="P1630" i="30"/>
  <c r="T1630" i="30" s="1"/>
  <c r="P1629" i="30"/>
  <c r="U1629" i="30" s="1"/>
  <c r="P1628" i="30"/>
  <c r="Y1628" i="30" s="1"/>
  <c r="P1627" i="30"/>
  <c r="P1626" i="30"/>
  <c r="P1625" i="30"/>
  <c r="Y1625" i="30" s="1"/>
  <c r="P1624" i="30"/>
  <c r="U1624" i="30" s="1"/>
  <c r="P1623" i="30"/>
  <c r="Y1623" i="30" s="1"/>
  <c r="P1618" i="30"/>
  <c r="AA1618" i="30" s="1"/>
  <c r="P1617" i="30"/>
  <c r="P1616" i="30"/>
  <c r="AB1616" i="30" s="1"/>
  <c r="P1615" i="30"/>
  <c r="P1614" i="30"/>
  <c r="AC1614" i="30" s="1"/>
  <c r="P1613" i="30"/>
  <c r="P1612" i="30"/>
  <c r="P1611" i="30"/>
  <c r="P1610" i="30"/>
  <c r="AC1610" i="30" s="1"/>
  <c r="P1609" i="30"/>
  <c r="P1608" i="30"/>
  <c r="Q1608" i="30" s="1"/>
  <c r="P1607" i="30"/>
  <c r="V1607" i="30" s="1"/>
  <c r="P1606" i="30"/>
  <c r="AC1606" i="30" s="1"/>
  <c r="P1605" i="30"/>
  <c r="S1605" i="30" s="1"/>
  <c r="P1604" i="30"/>
  <c r="P1603" i="30"/>
  <c r="Z1603" i="30" s="1"/>
  <c r="P1596" i="30"/>
  <c r="AB1596" i="30" s="1"/>
  <c r="P1595" i="30"/>
  <c r="P1594" i="30"/>
  <c r="Q1594" i="30" s="1"/>
  <c r="P1593" i="30"/>
  <c r="P1592" i="30"/>
  <c r="P1591" i="30"/>
  <c r="P1590" i="30"/>
  <c r="X1590" i="30" s="1"/>
  <c r="P1589" i="30"/>
  <c r="Q1589" i="30" s="1"/>
  <c r="P1588" i="30"/>
  <c r="AB1588" i="30" s="1"/>
  <c r="P1587" i="30"/>
  <c r="U1587" i="30" s="1"/>
  <c r="P1586" i="30"/>
  <c r="AC1586" i="30" s="1"/>
  <c r="P1585" i="30"/>
  <c r="AB1585" i="30" s="1"/>
  <c r="P1584" i="30"/>
  <c r="P1583" i="30"/>
  <c r="AB1583" i="30" s="1"/>
  <c r="P1582" i="30"/>
  <c r="Y1582" i="30" s="1"/>
  <c r="P1581" i="30"/>
  <c r="AB1581" i="30" s="1"/>
  <c r="P1576" i="30"/>
  <c r="AB1576" i="30" s="1"/>
  <c r="P1575" i="30"/>
  <c r="Z1575" i="30" s="1"/>
  <c r="P1574" i="30"/>
  <c r="U1574" i="30" s="1"/>
  <c r="P1573" i="30"/>
  <c r="Y1573" i="30" s="1"/>
  <c r="P1572" i="30"/>
  <c r="V1572" i="30" s="1"/>
  <c r="P1571" i="30"/>
  <c r="U1571" i="30" s="1"/>
  <c r="P1570" i="30"/>
  <c r="P1569" i="30"/>
  <c r="AB1569" i="30" s="1"/>
  <c r="P1568" i="30"/>
  <c r="Q1568" i="30" s="1"/>
  <c r="P1567" i="30"/>
  <c r="V1567" i="30" s="1"/>
  <c r="P1566" i="30"/>
  <c r="P1565" i="30"/>
  <c r="P1564" i="30"/>
  <c r="AB1564" i="30" s="1"/>
  <c r="P1563" i="30"/>
  <c r="P1562" i="30"/>
  <c r="P1561" i="30"/>
  <c r="Z1561" i="30" s="1"/>
  <c r="P1554" i="30"/>
  <c r="T1554" i="30" s="1"/>
  <c r="P1553" i="30"/>
  <c r="P1552" i="30"/>
  <c r="AA1552" i="30" s="1"/>
  <c r="P1551" i="30"/>
  <c r="AA1551" i="30" s="1"/>
  <c r="P1550" i="30"/>
  <c r="U1550" i="30" s="1"/>
  <c r="P1549" i="30"/>
  <c r="P1548" i="30"/>
  <c r="AC1548" i="30" s="1"/>
  <c r="P1547" i="30"/>
  <c r="P1546" i="30"/>
  <c r="P1545" i="30"/>
  <c r="AA1545" i="30" s="1"/>
  <c r="P1544" i="30"/>
  <c r="T1544" i="30" s="1"/>
  <c r="P1543" i="30"/>
  <c r="P1542" i="30"/>
  <c r="P1541" i="30"/>
  <c r="P1540" i="30"/>
  <c r="U1540" i="30" s="1"/>
  <c r="P1539" i="30"/>
  <c r="P1534" i="30"/>
  <c r="AA1534" i="30" s="1"/>
  <c r="P1533" i="30"/>
  <c r="R1533" i="30" s="1"/>
  <c r="P1532" i="30"/>
  <c r="Y1532" i="30" s="1"/>
  <c r="P1531" i="30"/>
  <c r="AB1531" i="30" s="1"/>
  <c r="P1530" i="30"/>
  <c r="P1529" i="30"/>
  <c r="P1528" i="30"/>
  <c r="P1527" i="30"/>
  <c r="P1526" i="30"/>
  <c r="AC1526" i="30" s="1"/>
  <c r="P1525" i="30"/>
  <c r="Y1525" i="30" s="1"/>
  <c r="P1524" i="30"/>
  <c r="AB1524" i="30" s="1"/>
  <c r="P1523" i="30"/>
  <c r="Y1523" i="30" s="1"/>
  <c r="P1522" i="30"/>
  <c r="V1522" i="30" s="1"/>
  <c r="P1521" i="30"/>
  <c r="P1520" i="30"/>
  <c r="Y1520" i="30" s="1"/>
  <c r="P1519" i="30"/>
  <c r="AC1519" i="30" s="1"/>
  <c r="P1512" i="30"/>
  <c r="U1512" i="30" s="1"/>
  <c r="P1511" i="30"/>
  <c r="Y1511" i="30" s="1"/>
  <c r="P1510" i="30"/>
  <c r="AC1510" i="30" s="1"/>
  <c r="P1509" i="30"/>
  <c r="AB1509" i="30" s="1"/>
  <c r="P1508" i="30"/>
  <c r="U1508" i="30" s="1"/>
  <c r="P1507" i="30"/>
  <c r="P1506" i="30"/>
  <c r="AC1506" i="30" s="1"/>
  <c r="P1505" i="30"/>
  <c r="X1505" i="30" s="1"/>
  <c r="P1504" i="30"/>
  <c r="AC1504" i="30" s="1"/>
  <c r="P1503" i="30"/>
  <c r="Q1503" i="30" s="1"/>
  <c r="P1502" i="30"/>
  <c r="AC1502" i="30" s="1"/>
  <c r="P1501" i="30"/>
  <c r="P1500" i="30"/>
  <c r="P1499" i="30"/>
  <c r="P1498" i="30"/>
  <c r="AC1498" i="30" s="1"/>
  <c r="P1497" i="30"/>
  <c r="P1492" i="30"/>
  <c r="U1492" i="30" s="1"/>
  <c r="P1491" i="30"/>
  <c r="Y1491" i="30" s="1"/>
  <c r="P1490" i="30"/>
  <c r="AB1490" i="30" s="1"/>
  <c r="P1489" i="30"/>
  <c r="P1488" i="30"/>
  <c r="P1487" i="30"/>
  <c r="X1487" i="30" s="1"/>
  <c r="P1486" i="30"/>
  <c r="P1485" i="30"/>
  <c r="U1485" i="30" s="1"/>
  <c r="P1484" i="30"/>
  <c r="P1483" i="30"/>
  <c r="AA1483" i="30" s="1"/>
  <c r="P1482" i="30"/>
  <c r="P1481" i="30"/>
  <c r="Z1481" i="30" s="1"/>
  <c r="P1480" i="30"/>
  <c r="Z1480" i="30" s="1"/>
  <c r="P1479" i="30"/>
  <c r="P1478" i="30"/>
  <c r="AC1478" i="30" s="1"/>
  <c r="P1477" i="30"/>
  <c r="P1470" i="30"/>
  <c r="Q1470" i="30" s="1"/>
  <c r="P1469" i="30"/>
  <c r="AB1469" i="30" s="1"/>
  <c r="P1468" i="30"/>
  <c r="AB1468" i="30" s="1"/>
  <c r="P1467" i="30"/>
  <c r="P1466" i="30"/>
  <c r="AB1466" i="30" s="1"/>
  <c r="P1465" i="30"/>
  <c r="P1464" i="30"/>
  <c r="T1464" i="30" s="1"/>
  <c r="P1463" i="30"/>
  <c r="P1462" i="30"/>
  <c r="AC1462" i="30" s="1"/>
  <c r="P1461" i="30"/>
  <c r="Y1461" i="30" s="1"/>
  <c r="P1460" i="30"/>
  <c r="P1459" i="30"/>
  <c r="P1458" i="30"/>
  <c r="Q1458" i="30" s="1"/>
  <c r="P1457" i="30"/>
  <c r="P1456" i="30"/>
  <c r="T1456" i="30" s="1"/>
  <c r="P1455" i="30"/>
  <c r="P1450" i="30"/>
  <c r="AC1450" i="30" s="1"/>
  <c r="P1449" i="30"/>
  <c r="Y1449" i="30" s="1"/>
  <c r="P1448" i="30"/>
  <c r="S1448" i="30" s="1"/>
  <c r="P1447" i="30"/>
  <c r="S1447" i="30" s="1"/>
  <c r="P1446" i="30"/>
  <c r="Q1446" i="30" s="1"/>
  <c r="P1445" i="30"/>
  <c r="P1444" i="30"/>
  <c r="AC1444" i="30" s="1"/>
  <c r="P1443" i="30"/>
  <c r="P1442" i="30"/>
  <c r="AA1442" i="30" s="1"/>
  <c r="P1441" i="30"/>
  <c r="Q1441" i="30" s="1"/>
  <c r="P1440" i="30"/>
  <c r="U1440" i="30" s="1"/>
  <c r="P1439" i="30"/>
  <c r="Z1439" i="30" s="1"/>
  <c r="P1438" i="30"/>
  <c r="AA1438" i="30" s="1"/>
  <c r="P1437" i="30"/>
  <c r="V1437" i="30" s="1"/>
  <c r="P1436" i="30"/>
  <c r="P1435" i="30"/>
  <c r="P1428" i="30"/>
  <c r="AA1428" i="30" s="1"/>
  <c r="P1427" i="30"/>
  <c r="AB1427" i="30" s="1"/>
  <c r="P1426" i="30"/>
  <c r="AB1426" i="30" s="1"/>
  <c r="P1425" i="30"/>
  <c r="P1424" i="30"/>
  <c r="T1424" i="30" s="1"/>
  <c r="P1423" i="30"/>
  <c r="AA1423" i="30" s="1"/>
  <c r="P1422" i="30"/>
  <c r="AB1422" i="30" s="1"/>
  <c r="P1421" i="30"/>
  <c r="P1420" i="30"/>
  <c r="AA1420" i="30" s="1"/>
  <c r="P1419" i="30"/>
  <c r="X1419" i="30" s="1"/>
  <c r="P1418" i="30"/>
  <c r="P1417" i="30"/>
  <c r="Z1417" i="30" s="1"/>
  <c r="P1416" i="30"/>
  <c r="U1416" i="30" s="1"/>
  <c r="P1415" i="30"/>
  <c r="P1414" i="30"/>
  <c r="P1413" i="30"/>
  <c r="R1413" i="30" s="1"/>
  <c r="P1408" i="30"/>
  <c r="P1407" i="30"/>
  <c r="AA1407" i="30" s="1"/>
  <c r="P1406" i="30"/>
  <c r="T1406" i="30" s="1"/>
  <c r="P1405" i="30"/>
  <c r="Y1405" i="30" s="1"/>
  <c r="P1404" i="30"/>
  <c r="AA1404" i="30" s="1"/>
  <c r="P1403" i="30"/>
  <c r="AB1403" i="30" s="1"/>
  <c r="P1402" i="30"/>
  <c r="AB1402" i="30" s="1"/>
  <c r="P1401" i="30"/>
  <c r="P1400" i="30"/>
  <c r="P1399" i="30"/>
  <c r="P1398" i="30"/>
  <c r="T1398" i="30" s="1"/>
  <c r="P1397" i="30"/>
  <c r="P1396" i="30"/>
  <c r="AA1396" i="30" s="1"/>
  <c r="P1395" i="30"/>
  <c r="P1394" i="30"/>
  <c r="P1393" i="30"/>
  <c r="AA1393" i="30" s="1"/>
  <c r="P1386" i="30"/>
  <c r="X1386" i="30" s="1"/>
  <c r="P1385" i="30"/>
  <c r="P1384" i="30"/>
  <c r="AB1384" i="30" s="1"/>
  <c r="P1383" i="30"/>
  <c r="P1382" i="30"/>
  <c r="P1381" i="30"/>
  <c r="AA1381" i="30" s="1"/>
  <c r="P1380" i="30"/>
  <c r="P1379" i="30"/>
  <c r="AB1379" i="30" s="1"/>
  <c r="P1378" i="30"/>
  <c r="R1378" i="30" s="1"/>
  <c r="P1377" i="30"/>
  <c r="P1376" i="30"/>
  <c r="Y1376" i="30" s="1"/>
  <c r="P1375" i="30"/>
  <c r="T1375" i="30" s="1"/>
  <c r="P1374" i="30"/>
  <c r="T1374" i="30" s="1"/>
  <c r="P1373" i="30"/>
  <c r="P1372" i="30"/>
  <c r="AB1372" i="30" s="1"/>
  <c r="P1371" i="30"/>
  <c r="AB1371" i="30" s="1"/>
  <c r="P1366" i="30"/>
  <c r="P1365" i="30"/>
  <c r="AB1365" i="30" s="1"/>
  <c r="P1364" i="30"/>
  <c r="AC1364" i="30" s="1"/>
  <c r="P1363" i="30"/>
  <c r="P1362" i="30"/>
  <c r="Q1362" i="30" s="1"/>
  <c r="P1361" i="30"/>
  <c r="Z1361" i="30" s="1"/>
  <c r="P1360" i="30"/>
  <c r="Y1360" i="30" s="1"/>
  <c r="P1359" i="30"/>
  <c r="P1358" i="30"/>
  <c r="P1357" i="30"/>
  <c r="P1356" i="30"/>
  <c r="Y1356" i="30" s="1"/>
  <c r="P1355" i="30"/>
  <c r="Q1355" i="30" s="1"/>
  <c r="P1354" i="30"/>
  <c r="Z1354" i="30" s="1"/>
  <c r="P1353" i="30"/>
  <c r="R1353" i="30" s="1"/>
  <c r="P1352" i="30"/>
  <c r="Y1352" i="30" s="1"/>
  <c r="P1351" i="30"/>
  <c r="T1351" i="30" s="1"/>
  <c r="P1344" i="30"/>
  <c r="X1344" i="30" s="1"/>
  <c r="P1343" i="30"/>
  <c r="P1342" i="30"/>
  <c r="Y1342" i="30" s="1"/>
  <c r="P1341" i="30"/>
  <c r="AC1341" i="30" s="1"/>
  <c r="P1340" i="30"/>
  <c r="P1339" i="30"/>
  <c r="Y1339" i="30" s="1"/>
  <c r="P1338" i="30"/>
  <c r="P1337" i="30"/>
  <c r="X1337" i="30" s="1"/>
  <c r="P1336" i="30"/>
  <c r="P1335" i="30"/>
  <c r="P1334" i="30"/>
  <c r="V1334" i="30" s="1"/>
  <c r="P1333" i="30"/>
  <c r="P1332" i="30"/>
  <c r="Q1332" i="30" s="1"/>
  <c r="P1331" i="30"/>
  <c r="Y1331" i="30" s="1"/>
  <c r="P1330" i="30"/>
  <c r="P1329" i="30"/>
  <c r="T1329" i="30" s="1"/>
  <c r="P1324" i="30"/>
  <c r="X1324" i="30" s="1"/>
  <c r="P1323" i="30"/>
  <c r="P1322" i="30"/>
  <c r="Z1322" i="30" s="1"/>
  <c r="P1321" i="30"/>
  <c r="Q1321" i="30" s="1"/>
  <c r="P1320" i="30"/>
  <c r="T1320" i="30" s="1"/>
  <c r="P1319" i="30"/>
  <c r="Z1319" i="30" s="1"/>
  <c r="P1318" i="30"/>
  <c r="R1318" i="30" s="1"/>
  <c r="P1317" i="30"/>
  <c r="AA1317" i="30" s="1"/>
  <c r="P1316" i="30"/>
  <c r="P1315" i="30"/>
  <c r="AA1315" i="30" s="1"/>
  <c r="P1314" i="30"/>
  <c r="Z1314" i="30" s="1"/>
  <c r="P1313" i="30"/>
  <c r="Q1313" i="30" s="1"/>
  <c r="P1312" i="30"/>
  <c r="P1311" i="30"/>
  <c r="P1310" i="30"/>
  <c r="X1310" i="30" s="1"/>
  <c r="P1309" i="30"/>
  <c r="AA1309" i="30" s="1"/>
  <c r="P1302" i="30"/>
  <c r="Y1302" i="30" s="1"/>
  <c r="P1301" i="30"/>
  <c r="AC1301" i="30" s="1"/>
  <c r="P1300" i="30"/>
  <c r="T1300" i="30" s="1"/>
  <c r="P1299" i="30"/>
  <c r="P1298" i="30"/>
  <c r="P1297" i="30"/>
  <c r="P1296" i="30"/>
  <c r="R1296" i="30" s="1"/>
  <c r="P1295" i="30"/>
  <c r="S1295" i="30" s="1"/>
  <c r="P1294" i="30"/>
  <c r="X1294" i="30" s="1"/>
  <c r="P1293" i="30"/>
  <c r="AC1293" i="30" s="1"/>
  <c r="P1292" i="30"/>
  <c r="R1292" i="30" s="1"/>
  <c r="P1291" i="30"/>
  <c r="AA1291" i="30" s="1"/>
  <c r="P1290" i="30"/>
  <c r="S1290" i="30" s="1"/>
  <c r="P1289" i="30"/>
  <c r="P1288" i="30"/>
  <c r="Q1288" i="30" s="1"/>
  <c r="P1287" i="30"/>
  <c r="AA1287" i="30" s="1"/>
  <c r="P1282" i="30"/>
  <c r="S1282" i="30" s="1"/>
  <c r="P1281" i="30"/>
  <c r="P1280" i="30"/>
  <c r="AA1280" i="30" s="1"/>
  <c r="P1279" i="30"/>
  <c r="Z1279" i="30" s="1"/>
  <c r="P1278" i="30"/>
  <c r="S1278" i="30" s="1"/>
  <c r="P1277" i="30"/>
  <c r="Y1277" i="30" s="1"/>
  <c r="P1276" i="30"/>
  <c r="Y1276" i="30" s="1"/>
  <c r="P1275" i="30"/>
  <c r="P1274" i="30"/>
  <c r="S1274" i="30" s="1"/>
  <c r="P1273" i="30"/>
  <c r="AC1273" i="30" s="1"/>
  <c r="P1272" i="30"/>
  <c r="AA1272" i="30" s="1"/>
  <c r="P1271" i="30"/>
  <c r="AA1271" i="30" s="1"/>
  <c r="P1270" i="30"/>
  <c r="AC1270" i="30" s="1"/>
  <c r="P1269" i="30"/>
  <c r="P1268" i="30"/>
  <c r="Y1268" i="30" s="1"/>
  <c r="P1267" i="30"/>
  <c r="R1267" i="30" s="1"/>
  <c r="P1260" i="30"/>
  <c r="AC1260" i="30" s="1"/>
  <c r="P1259" i="30"/>
  <c r="P1258" i="30"/>
  <c r="AA1258" i="30" s="1"/>
  <c r="P1257" i="30"/>
  <c r="X1257" i="30" s="1"/>
  <c r="P1256" i="30"/>
  <c r="P1255" i="30"/>
  <c r="V1255" i="30" s="1"/>
  <c r="P1254" i="30"/>
  <c r="Y1254" i="30" s="1"/>
  <c r="P1253" i="30"/>
  <c r="AB1253" i="30" s="1"/>
  <c r="P1252" i="30"/>
  <c r="P1251" i="30"/>
  <c r="P1250" i="30"/>
  <c r="T1250" i="30" s="1"/>
  <c r="P1249" i="30"/>
  <c r="Y1249" i="30" s="1"/>
  <c r="P1248" i="30"/>
  <c r="P1247" i="30"/>
  <c r="P1246" i="30"/>
  <c r="U1246" i="30" s="1"/>
  <c r="P1245" i="30"/>
  <c r="X1245" i="30" s="1"/>
  <c r="P1240" i="30"/>
  <c r="AB1240" i="30" s="1"/>
  <c r="P1239" i="30"/>
  <c r="Z1239" i="30" s="1"/>
  <c r="P1238" i="30"/>
  <c r="P1237" i="30"/>
  <c r="Z1237" i="30" s="1"/>
  <c r="P1236" i="30"/>
  <c r="P1235" i="30"/>
  <c r="U1235" i="30" s="1"/>
  <c r="P1234" i="30"/>
  <c r="P1233" i="30"/>
  <c r="Y1233" i="30" s="1"/>
  <c r="P1232" i="30"/>
  <c r="P1231" i="30"/>
  <c r="Y1231" i="30" s="1"/>
  <c r="P1230" i="30"/>
  <c r="P1229" i="30"/>
  <c r="AB1229" i="30" s="1"/>
  <c r="P1228" i="30"/>
  <c r="S1228" i="30" s="1"/>
  <c r="P1227" i="30"/>
  <c r="P1226" i="30"/>
  <c r="P1225" i="30"/>
  <c r="U1225" i="30" s="1"/>
  <c r="P1218" i="30"/>
  <c r="AA1218" i="30" s="1"/>
  <c r="P1217" i="30"/>
  <c r="AA1217" i="30" s="1"/>
  <c r="P1216" i="30"/>
  <c r="Q1216" i="30" s="1"/>
  <c r="P1215" i="30"/>
  <c r="R1215" i="30" s="1"/>
  <c r="P1214" i="30"/>
  <c r="AB1214" i="30" s="1"/>
  <c r="P1213" i="30"/>
  <c r="P1212" i="30"/>
  <c r="P1211" i="30"/>
  <c r="X1211" i="30" s="1"/>
  <c r="P1210" i="30"/>
  <c r="P1209" i="30"/>
  <c r="Z1209" i="30" s="1"/>
  <c r="P1208" i="30"/>
  <c r="Z1208" i="30" s="1"/>
  <c r="P1207" i="30"/>
  <c r="AC1207" i="30" s="1"/>
  <c r="P1206" i="30"/>
  <c r="P1205" i="30"/>
  <c r="AB1205" i="30" s="1"/>
  <c r="P1204" i="30"/>
  <c r="P1203" i="30"/>
  <c r="P1198" i="30"/>
  <c r="AC1198" i="30" s="1"/>
  <c r="P1197" i="30"/>
  <c r="T1197" i="30" s="1"/>
  <c r="P1196" i="30"/>
  <c r="P1195" i="30"/>
  <c r="AC1195" i="30" s="1"/>
  <c r="P1194" i="30"/>
  <c r="P1193" i="30"/>
  <c r="AB1193" i="30" s="1"/>
  <c r="P1192" i="30"/>
  <c r="P1191" i="30"/>
  <c r="P1190" i="30"/>
  <c r="AC1190" i="30" s="1"/>
  <c r="P1189" i="30"/>
  <c r="U1189" i="30" s="1"/>
  <c r="P1188" i="30"/>
  <c r="P1187" i="30"/>
  <c r="R1187" i="30" s="1"/>
  <c r="P1186" i="30"/>
  <c r="S1186" i="30" s="1"/>
  <c r="P1185" i="30"/>
  <c r="P1184" i="30"/>
  <c r="T1184" i="30" s="1"/>
  <c r="P1183" i="30"/>
  <c r="Y1183" i="30" s="1"/>
  <c r="P1176" i="30"/>
  <c r="P1175" i="30"/>
  <c r="AB1175" i="30" s="1"/>
  <c r="P1174" i="30"/>
  <c r="V1174" i="30" s="1"/>
  <c r="P1173" i="30"/>
  <c r="Y1173" i="30" s="1"/>
  <c r="P1172" i="30"/>
  <c r="Y1172" i="30" s="1"/>
  <c r="P1171" i="30"/>
  <c r="AB1171" i="30" s="1"/>
  <c r="P1170" i="30"/>
  <c r="R1170" i="30" s="1"/>
  <c r="P1169" i="30"/>
  <c r="P1168" i="30"/>
  <c r="P1167" i="30"/>
  <c r="AC1167" i="30" s="1"/>
  <c r="P1166" i="30"/>
  <c r="T1166" i="30" s="1"/>
  <c r="P1165" i="30"/>
  <c r="P1164" i="30"/>
  <c r="P1163" i="30"/>
  <c r="P1162" i="30"/>
  <c r="P1161" i="30"/>
  <c r="P1156" i="30"/>
  <c r="T1156" i="30" s="1"/>
  <c r="P1155" i="30"/>
  <c r="Z1155" i="30" s="1"/>
  <c r="P1154" i="30"/>
  <c r="AA1154" i="30" s="1"/>
  <c r="P1153" i="30"/>
  <c r="Y1153" i="30" s="1"/>
  <c r="P1152" i="30"/>
  <c r="X1152" i="30" s="1"/>
  <c r="P1151" i="30"/>
  <c r="Z1151" i="30" s="1"/>
  <c r="P1150" i="30"/>
  <c r="P1149" i="30"/>
  <c r="Y1149" i="30" s="1"/>
  <c r="P1148" i="30"/>
  <c r="S1148" i="30" s="1"/>
  <c r="P1147" i="30"/>
  <c r="P1146" i="30"/>
  <c r="X1146" i="30" s="1"/>
  <c r="P1145" i="30"/>
  <c r="P1144" i="30"/>
  <c r="P1143" i="30"/>
  <c r="AB1143" i="30" s="1"/>
  <c r="P1142" i="30"/>
  <c r="P1141" i="30"/>
  <c r="AB1141" i="30" s="1"/>
  <c r="P1134" i="30"/>
  <c r="AB1134" i="30" s="1"/>
  <c r="P1133" i="30"/>
  <c r="U1133" i="30" s="1"/>
  <c r="P1132" i="30"/>
  <c r="P1131" i="30"/>
  <c r="AA1131" i="30" s="1"/>
  <c r="P1130" i="30"/>
  <c r="U1130" i="30" s="1"/>
  <c r="P1129" i="30"/>
  <c r="R1129" i="30" s="1"/>
  <c r="P1128" i="30"/>
  <c r="Z1128" i="30" s="1"/>
  <c r="P1127" i="30"/>
  <c r="X1127" i="30" s="1"/>
  <c r="P1126" i="30"/>
  <c r="Z1126" i="30" s="1"/>
  <c r="P1125" i="30"/>
  <c r="T1125" i="30" s="1"/>
  <c r="P1124" i="30"/>
  <c r="AB1124" i="30" s="1"/>
  <c r="P1123" i="30"/>
  <c r="R1123" i="30" s="1"/>
  <c r="P1122" i="30"/>
  <c r="P1121" i="30"/>
  <c r="P1120" i="30"/>
  <c r="AA1120" i="30" s="1"/>
  <c r="P1119" i="30"/>
  <c r="AA1119" i="30" s="1"/>
  <c r="P1114" i="30"/>
  <c r="AC1114" i="30" s="1"/>
  <c r="P1113" i="30"/>
  <c r="Y1113" i="30" s="1"/>
  <c r="P1112" i="30"/>
  <c r="AC1112" i="30" s="1"/>
  <c r="P1111" i="30"/>
  <c r="P1110" i="30"/>
  <c r="P1109" i="30"/>
  <c r="U1109" i="30" s="1"/>
  <c r="P1108" i="30"/>
  <c r="P1107" i="30"/>
  <c r="AC1107" i="30" s="1"/>
  <c r="P1106" i="30"/>
  <c r="P1105" i="30"/>
  <c r="Z1105" i="30" s="1"/>
  <c r="P1104" i="30"/>
  <c r="AB1104" i="30" s="1"/>
  <c r="P1103" i="30"/>
  <c r="P1102" i="30"/>
  <c r="V1102" i="30" s="1"/>
  <c r="P1101" i="30"/>
  <c r="Y1101" i="30" s="1"/>
  <c r="P1100" i="30"/>
  <c r="X1100" i="30" s="1"/>
  <c r="P1099" i="30"/>
  <c r="R1099" i="30" s="1"/>
  <c r="P1092" i="30"/>
  <c r="Z1092" i="30" s="1"/>
  <c r="P1091" i="30"/>
  <c r="P1090" i="30"/>
  <c r="T1090" i="30" s="1"/>
  <c r="P1089" i="30"/>
  <c r="V1089" i="30" s="1"/>
  <c r="P1088" i="30"/>
  <c r="Y1088" i="30" s="1"/>
  <c r="P1087" i="30"/>
  <c r="P1086" i="30"/>
  <c r="S1086" i="30" s="1"/>
  <c r="P1085" i="30"/>
  <c r="P1084" i="30"/>
  <c r="R1084" i="30" s="1"/>
  <c r="P1083" i="30"/>
  <c r="P1082" i="30"/>
  <c r="P1081" i="30"/>
  <c r="Z1081" i="30" s="1"/>
  <c r="P1080" i="30"/>
  <c r="P1079" i="30"/>
  <c r="P1078" i="30"/>
  <c r="P1077" i="30"/>
  <c r="Z1077" i="30" s="1"/>
  <c r="P1072" i="30"/>
  <c r="V1072" i="30" s="1"/>
  <c r="P1071" i="30"/>
  <c r="Z1071" i="30" s="1"/>
  <c r="P1070" i="30"/>
  <c r="Z1070" i="30" s="1"/>
  <c r="P1069" i="30"/>
  <c r="P1068" i="30"/>
  <c r="P1067" i="30"/>
  <c r="Y1067" i="30" s="1"/>
  <c r="P1066" i="30"/>
  <c r="AA1066" i="30" s="1"/>
  <c r="P1065" i="30"/>
  <c r="Z1065" i="30" s="1"/>
  <c r="P1064" i="30"/>
  <c r="P1063" i="30"/>
  <c r="P1062" i="30"/>
  <c r="T1062" i="30" s="1"/>
  <c r="P1061" i="30"/>
  <c r="P1060" i="30"/>
  <c r="S1060" i="30" s="1"/>
  <c r="P1059" i="30"/>
  <c r="Y1059" i="30" s="1"/>
  <c r="P1058" i="30"/>
  <c r="Y1058" i="30" s="1"/>
  <c r="P1057" i="30"/>
  <c r="P1050" i="30"/>
  <c r="P1049" i="30"/>
  <c r="Z1049" i="30" s="1"/>
  <c r="P1048" i="30"/>
  <c r="P1047" i="30"/>
  <c r="AB1047" i="30" s="1"/>
  <c r="P1046" i="30"/>
  <c r="Q1046" i="30" s="1"/>
  <c r="P1045" i="30"/>
  <c r="U1045" i="30" s="1"/>
  <c r="P1044" i="30"/>
  <c r="AB1044" i="30" s="1"/>
  <c r="P1043" i="30"/>
  <c r="P1042" i="30"/>
  <c r="Q1042" i="30" s="1"/>
  <c r="P1041" i="30"/>
  <c r="AA1041" i="30" s="1"/>
  <c r="P1040" i="30"/>
  <c r="P1039" i="30"/>
  <c r="P1038" i="30"/>
  <c r="P1037" i="30"/>
  <c r="AC1037" i="30" s="1"/>
  <c r="P1036" i="30"/>
  <c r="AA1036" i="30" s="1"/>
  <c r="P1035" i="30"/>
  <c r="P1030" i="30"/>
  <c r="Z1030" i="30" s="1"/>
  <c r="P1029" i="30"/>
  <c r="P1028" i="30"/>
  <c r="AC1028" i="30" s="1"/>
  <c r="P1027" i="30"/>
  <c r="P1026" i="30"/>
  <c r="AC1026" i="30" s="1"/>
  <c r="P1025" i="30"/>
  <c r="AC1025" i="30" s="1"/>
  <c r="P1024" i="30"/>
  <c r="V1024" i="30" s="1"/>
  <c r="P1023" i="30"/>
  <c r="P1022" i="30"/>
  <c r="AC1022" i="30" s="1"/>
  <c r="P1021" i="30"/>
  <c r="AC1021" i="30" s="1"/>
  <c r="P1020" i="30"/>
  <c r="AB1020" i="30" s="1"/>
  <c r="P1019" i="30"/>
  <c r="S1019" i="30" s="1"/>
  <c r="P1018" i="30"/>
  <c r="P1017" i="30"/>
  <c r="Z1017" i="30" s="1"/>
  <c r="P1016" i="30"/>
  <c r="P1015" i="30"/>
  <c r="P1008" i="30"/>
  <c r="AC1008" i="30" s="1"/>
  <c r="P1007" i="30"/>
  <c r="R1007" i="30" s="1"/>
  <c r="P1006" i="30"/>
  <c r="Y1006" i="30" s="1"/>
  <c r="P1005" i="30"/>
  <c r="AC1005" i="30" s="1"/>
  <c r="P1004" i="30"/>
  <c r="AC1004" i="30" s="1"/>
  <c r="P1003" i="30"/>
  <c r="P1002" i="30"/>
  <c r="P1001" i="30"/>
  <c r="AC1001" i="30" s="1"/>
  <c r="P1000" i="30"/>
  <c r="P999" i="30"/>
  <c r="P998" i="30"/>
  <c r="P997" i="30"/>
  <c r="P996" i="30"/>
  <c r="AC996" i="30" s="1"/>
  <c r="P995" i="30"/>
  <c r="Y995" i="30" s="1"/>
  <c r="P994" i="30"/>
  <c r="X994" i="30" s="1"/>
  <c r="P993" i="30"/>
  <c r="P988" i="30"/>
  <c r="AC988" i="30" s="1"/>
  <c r="P987" i="30"/>
  <c r="P986" i="30"/>
  <c r="Y986" i="30" s="1"/>
  <c r="P985" i="30"/>
  <c r="P984" i="30"/>
  <c r="AC984" i="30" s="1"/>
  <c r="P983" i="30"/>
  <c r="U983" i="30" s="1"/>
  <c r="P982" i="30"/>
  <c r="P981" i="30"/>
  <c r="AC981" i="30" s="1"/>
  <c r="P980" i="30"/>
  <c r="P979" i="30"/>
  <c r="R979" i="30" s="1"/>
  <c r="P978" i="30"/>
  <c r="P977" i="30"/>
  <c r="P976" i="30"/>
  <c r="P975" i="30"/>
  <c r="Y975" i="30" s="1"/>
  <c r="P974" i="30"/>
  <c r="P973" i="30"/>
  <c r="P966" i="30"/>
  <c r="AC966" i="30" s="1"/>
  <c r="P965" i="30"/>
  <c r="AC965" i="30" s="1"/>
  <c r="P964" i="30"/>
  <c r="Z964" i="30" s="1"/>
  <c r="P963" i="30"/>
  <c r="P962" i="30"/>
  <c r="AC962" i="30" s="1"/>
  <c r="P961" i="30"/>
  <c r="Y961" i="30" s="1"/>
  <c r="P960" i="30"/>
  <c r="U960" i="30" s="1"/>
  <c r="P959" i="30"/>
  <c r="P958" i="30"/>
  <c r="Z958" i="30" s="1"/>
  <c r="P957" i="30"/>
  <c r="P956" i="30"/>
  <c r="AA956" i="30" s="1"/>
  <c r="P955" i="30"/>
  <c r="AB955" i="30" s="1"/>
  <c r="P954" i="30"/>
  <c r="P953" i="30"/>
  <c r="AC953" i="30" s="1"/>
  <c r="P952" i="30"/>
  <c r="P951" i="30"/>
  <c r="AB951" i="30" s="1"/>
  <c r="P946" i="30"/>
  <c r="Z946" i="30" s="1"/>
  <c r="P945" i="30"/>
  <c r="Z945" i="30" s="1"/>
  <c r="P944" i="30"/>
  <c r="Z944" i="30" s="1"/>
  <c r="P943" i="30"/>
  <c r="P942" i="30"/>
  <c r="Z942" i="30" s="1"/>
  <c r="P941" i="30"/>
  <c r="AB941" i="30" s="1"/>
  <c r="P940" i="30"/>
  <c r="Z940" i="30" s="1"/>
  <c r="P939" i="30"/>
  <c r="P938" i="30"/>
  <c r="Y938" i="30" s="1"/>
  <c r="P937" i="30"/>
  <c r="AB937" i="30" s="1"/>
  <c r="P936" i="30"/>
  <c r="P935" i="30"/>
  <c r="AA935" i="30" s="1"/>
  <c r="P934" i="30"/>
  <c r="P933" i="30"/>
  <c r="V933" i="30" s="1"/>
  <c r="P932" i="30"/>
  <c r="P931" i="30"/>
  <c r="P924" i="30"/>
  <c r="T924" i="30" s="1"/>
  <c r="P923" i="30"/>
  <c r="Y923" i="30" s="1"/>
  <c r="P922" i="30"/>
  <c r="Y922" i="30" s="1"/>
  <c r="P921" i="30"/>
  <c r="P920" i="30"/>
  <c r="P919" i="30"/>
  <c r="X919" i="30" s="1"/>
  <c r="P918" i="30"/>
  <c r="Z918" i="30" s="1"/>
  <c r="P917" i="30"/>
  <c r="P916" i="30"/>
  <c r="V916" i="30" s="1"/>
  <c r="P915" i="30"/>
  <c r="P914" i="30"/>
  <c r="P913" i="30"/>
  <c r="P912" i="30"/>
  <c r="R912" i="30" s="1"/>
  <c r="P911" i="30"/>
  <c r="AC911" i="30" s="1"/>
  <c r="P910" i="30"/>
  <c r="P909" i="30"/>
  <c r="Y909" i="30" s="1"/>
  <c r="P904" i="30"/>
  <c r="P903" i="30"/>
  <c r="P902" i="30"/>
  <c r="Y902" i="30" s="1"/>
  <c r="P901" i="30"/>
  <c r="S901" i="30" s="1"/>
  <c r="P900" i="30"/>
  <c r="P899" i="30"/>
  <c r="Z899" i="30" s="1"/>
  <c r="P898" i="30"/>
  <c r="AB898" i="30" s="1"/>
  <c r="P897" i="30"/>
  <c r="P896" i="30"/>
  <c r="P895" i="30"/>
  <c r="R895" i="30" s="1"/>
  <c r="P894" i="30"/>
  <c r="X894" i="30" s="1"/>
  <c r="P893" i="30"/>
  <c r="AA893" i="30" s="1"/>
  <c r="P892" i="30"/>
  <c r="P891" i="30"/>
  <c r="V891" i="30" s="1"/>
  <c r="P890" i="30"/>
  <c r="AC890" i="30" s="1"/>
  <c r="P889" i="30"/>
  <c r="Y889" i="30" s="1"/>
  <c r="P882" i="30"/>
  <c r="P881" i="30"/>
  <c r="Y881" i="30" s="1"/>
  <c r="P880" i="30"/>
  <c r="X880" i="30" s="1"/>
  <c r="P879" i="30"/>
  <c r="V879" i="30" s="1"/>
  <c r="P878" i="30"/>
  <c r="Z878" i="30" s="1"/>
  <c r="P877" i="30"/>
  <c r="V877" i="30" s="1"/>
  <c r="P876" i="30"/>
  <c r="AC876" i="30" s="1"/>
  <c r="P875" i="30"/>
  <c r="P874" i="30"/>
  <c r="AC874" i="30" s="1"/>
  <c r="P873" i="30"/>
  <c r="P872" i="30"/>
  <c r="P871" i="30"/>
  <c r="P870" i="30"/>
  <c r="Y870" i="30" s="1"/>
  <c r="P869" i="30"/>
  <c r="U869" i="30" s="1"/>
  <c r="P868" i="30"/>
  <c r="T868" i="30" s="1"/>
  <c r="P867" i="30"/>
  <c r="X867" i="30" s="1"/>
  <c r="P862" i="30"/>
  <c r="P861" i="30"/>
  <c r="Z861" i="30" s="1"/>
  <c r="P860" i="30"/>
  <c r="P859" i="30"/>
  <c r="AA859" i="30" s="1"/>
  <c r="P858" i="30"/>
  <c r="P857" i="30"/>
  <c r="Z857" i="30" s="1"/>
  <c r="P856" i="30"/>
  <c r="T856" i="30" s="1"/>
  <c r="P855" i="30"/>
  <c r="P854" i="30"/>
  <c r="AC854" i="30" s="1"/>
  <c r="P853" i="30"/>
  <c r="AA853" i="30" s="1"/>
  <c r="P852" i="30"/>
  <c r="R852" i="30" s="1"/>
  <c r="P851" i="30"/>
  <c r="P850" i="30"/>
  <c r="P849" i="30"/>
  <c r="P848" i="30"/>
  <c r="P847" i="30"/>
  <c r="P840" i="30"/>
  <c r="P839" i="30"/>
  <c r="AB839" i="30" s="1"/>
  <c r="P838" i="30"/>
  <c r="AA838" i="30" s="1"/>
  <c r="P837" i="30"/>
  <c r="P836" i="30"/>
  <c r="P835" i="30"/>
  <c r="Z835" i="30" s="1"/>
  <c r="P834" i="30"/>
  <c r="Q834" i="30" s="1"/>
  <c r="P833" i="30"/>
  <c r="S833" i="30" s="1"/>
  <c r="P832" i="30"/>
  <c r="Y832" i="30" s="1"/>
  <c r="P831" i="30"/>
  <c r="P830" i="30"/>
  <c r="P829" i="30"/>
  <c r="T829" i="30" s="1"/>
  <c r="P828" i="30"/>
  <c r="P827" i="30"/>
  <c r="Z827" i="30" s="1"/>
  <c r="P826" i="30"/>
  <c r="AB826" i="30" s="1"/>
  <c r="P825" i="30"/>
  <c r="AA825" i="30" s="1"/>
  <c r="P820" i="30"/>
  <c r="Y820" i="30" s="1"/>
  <c r="P819" i="30"/>
  <c r="P818" i="30"/>
  <c r="P817" i="30"/>
  <c r="U817" i="30" s="1"/>
  <c r="P816" i="30"/>
  <c r="T816" i="30" s="1"/>
  <c r="P815" i="30"/>
  <c r="P814" i="30"/>
  <c r="Z814" i="30" s="1"/>
  <c r="P813" i="30"/>
  <c r="P812" i="30"/>
  <c r="AB812" i="30" s="1"/>
  <c r="P811" i="30"/>
  <c r="Y811" i="30" s="1"/>
  <c r="P810" i="30"/>
  <c r="P809" i="30"/>
  <c r="P808" i="30"/>
  <c r="AA808" i="30" s="1"/>
  <c r="P807" i="30"/>
  <c r="Z807" i="30" s="1"/>
  <c r="P806" i="30"/>
  <c r="U806" i="30" s="1"/>
  <c r="P805" i="30"/>
  <c r="AB805" i="30" s="1"/>
  <c r="P798" i="30"/>
  <c r="P797" i="30"/>
  <c r="Y797" i="30" s="1"/>
  <c r="P796" i="30"/>
  <c r="P795" i="30"/>
  <c r="R795" i="30" s="1"/>
  <c r="P794" i="30"/>
  <c r="P793" i="30"/>
  <c r="Z793" i="30" s="1"/>
  <c r="P792" i="30"/>
  <c r="Q792" i="30" s="1"/>
  <c r="P791" i="30"/>
  <c r="AA791" i="30" s="1"/>
  <c r="P790" i="30"/>
  <c r="Y790" i="30" s="1"/>
  <c r="P789" i="30"/>
  <c r="Y789" i="30" s="1"/>
  <c r="P788" i="30"/>
  <c r="P787" i="30"/>
  <c r="P786" i="30"/>
  <c r="P785" i="30"/>
  <c r="P784" i="30"/>
  <c r="P783" i="30"/>
  <c r="P778" i="30"/>
  <c r="P777" i="30"/>
  <c r="P776" i="30"/>
  <c r="P775" i="30"/>
  <c r="X775" i="30" s="1"/>
  <c r="P774" i="30"/>
  <c r="P773" i="30"/>
  <c r="AC773" i="30" s="1"/>
  <c r="P772" i="30"/>
  <c r="P771" i="30"/>
  <c r="AB771" i="30" s="1"/>
  <c r="P770" i="30"/>
  <c r="S770" i="30" s="1"/>
  <c r="P769" i="30"/>
  <c r="P768" i="30"/>
  <c r="Z768" i="30" s="1"/>
  <c r="P767" i="30"/>
  <c r="U767" i="30" s="1"/>
  <c r="P766" i="30"/>
  <c r="AB766" i="30" s="1"/>
  <c r="P765" i="30"/>
  <c r="T765" i="30" s="1"/>
  <c r="P764" i="30"/>
  <c r="X764" i="30" s="1"/>
  <c r="P763" i="30"/>
  <c r="P756" i="30"/>
  <c r="Y756" i="30" s="1"/>
  <c r="P755" i="30"/>
  <c r="P754" i="30"/>
  <c r="P753" i="30"/>
  <c r="X753" i="30" s="1"/>
  <c r="P752" i="30"/>
  <c r="X752" i="30" s="1"/>
  <c r="P751" i="30"/>
  <c r="Z751" i="30" s="1"/>
  <c r="P750" i="30"/>
  <c r="R750" i="30" s="1"/>
  <c r="P749" i="30"/>
  <c r="P748" i="30"/>
  <c r="Y748" i="30" s="1"/>
  <c r="P747" i="30"/>
  <c r="Y747" i="30" s="1"/>
  <c r="P746" i="30"/>
  <c r="Z746" i="30" s="1"/>
  <c r="P745" i="30"/>
  <c r="U745" i="30" s="1"/>
  <c r="P744" i="30"/>
  <c r="AC744" i="30" s="1"/>
  <c r="P743" i="30"/>
  <c r="P742" i="30"/>
  <c r="Z742" i="30" s="1"/>
  <c r="P741" i="30"/>
  <c r="AB741" i="30" s="1"/>
  <c r="P736" i="30"/>
  <c r="AB736" i="30" s="1"/>
  <c r="P735" i="30"/>
  <c r="P734" i="30"/>
  <c r="P733" i="30"/>
  <c r="P732" i="30"/>
  <c r="X732" i="30" s="1"/>
  <c r="P731" i="30"/>
  <c r="P730" i="30"/>
  <c r="AC730" i="30" s="1"/>
  <c r="P729" i="30"/>
  <c r="R729" i="30" s="1"/>
  <c r="P728" i="30"/>
  <c r="P727" i="30"/>
  <c r="Y727" i="30" s="1"/>
  <c r="P726" i="30"/>
  <c r="Y726" i="30" s="1"/>
  <c r="P725" i="30"/>
  <c r="P724" i="30"/>
  <c r="T724" i="30" s="1"/>
  <c r="P723" i="30"/>
  <c r="Y723" i="30" s="1"/>
  <c r="P722" i="30"/>
  <c r="V722" i="30" s="1"/>
  <c r="P721" i="30"/>
  <c r="Z721" i="30" s="1"/>
  <c r="P714" i="30"/>
  <c r="AB714" i="30" s="1"/>
  <c r="P713" i="30"/>
  <c r="Y713" i="30" s="1"/>
  <c r="P712" i="30"/>
  <c r="U712" i="30" s="1"/>
  <c r="P711" i="30"/>
  <c r="P710" i="30"/>
  <c r="AA710" i="30" s="1"/>
  <c r="P709" i="30"/>
  <c r="Y709" i="30" s="1"/>
  <c r="P708" i="30"/>
  <c r="AB708" i="30" s="1"/>
  <c r="P707" i="30"/>
  <c r="S707" i="30" s="1"/>
  <c r="P706" i="30"/>
  <c r="AB706" i="30" s="1"/>
  <c r="P705" i="30"/>
  <c r="Y705" i="30" s="1"/>
  <c r="P704" i="30"/>
  <c r="P703" i="30"/>
  <c r="P702" i="30"/>
  <c r="P701" i="30"/>
  <c r="P700" i="30"/>
  <c r="S700" i="30" s="1"/>
  <c r="P699" i="30"/>
  <c r="P694" i="30"/>
  <c r="Y694" i="30" s="1"/>
  <c r="P693" i="30"/>
  <c r="P692" i="30"/>
  <c r="U692" i="30" s="1"/>
  <c r="P691" i="30"/>
  <c r="V691" i="30" s="1"/>
  <c r="P690" i="30"/>
  <c r="AA690" i="30" s="1"/>
  <c r="P689" i="30"/>
  <c r="P688" i="30"/>
  <c r="P687" i="30"/>
  <c r="AC687" i="30" s="1"/>
  <c r="P686" i="30"/>
  <c r="P685" i="30"/>
  <c r="P684" i="30"/>
  <c r="P683" i="30"/>
  <c r="V683" i="30" s="1"/>
  <c r="P682" i="30"/>
  <c r="P681" i="30"/>
  <c r="Y681" i="30" s="1"/>
  <c r="P680" i="30"/>
  <c r="V680" i="30" s="1"/>
  <c r="P679" i="30"/>
  <c r="AA679" i="30" s="1"/>
  <c r="P672" i="30"/>
  <c r="P671" i="30"/>
  <c r="Y671" i="30" s="1"/>
  <c r="P670" i="30"/>
  <c r="Z670" i="30" s="1"/>
  <c r="P669" i="30"/>
  <c r="X669" i="30" s="1"/>
  <c r="P668" i="30"/>
  <c r="AC668" i="30" s="1"/>
  <c r="P667" i="30"/>
  <c r="AC667" i="30" s="1"/>
  <c r="P666" i="30"/>
  <c r="P665" i="30"/>
  <c r="P664" i="30"/>
  <c r="P663" i="30"/>
  <c r="Y663" i="30" s="1"/>
  <c r="P662" i="30"/>
  <c r="Z662" i="30" s="1"/>
  <c r="P661" i="30"/>
  <c r="U661" i="30" s="1"/>
  <c r="P660" i="30"/>
  <c r="S660" i="30" s="1"/>
  <c r="P659" i="30"/>
  <c r="P658" i="30"/>
  <c r="P657" i="30"/>
  <c r="AB657" i="30" s="1"/>
  <c r="P652" i="30"/>
  <c r="P651" i="30"/>
  <c r="Y651" i="30" s="1"/>
  <c r="P650" i="30"/>
  <c r="U650" i="30" s="1"/>
  <c r="P649" i="30"/>
  <c r="P648" i="30"/>
  <c r="X648" i="30" s="1"/>
  <c r="P647" i="30"/>
  <c r="Y647" i="30" s="1"/>
  <c r="P646" i="30"/>
  <c r="P645" i="30"/>
  <c r="P644" i="30"/>
  <c r="Y644" i="30" s="1"/>
  <c r="P643" i="30"/>
  <c r="Y643" i="30" s="1"/>
  <c r="P642" i="30"/>
  <c r="Z642" i="30" s="1"/>
  <c r="P641" i="30"/>
  <c r="P640" i="30"/>
  <c r="U640" i="30" s="1"/>
  <c r="P639" i="30"/>
  <c r="P638" i="30"/>
  <c r="X638" i="30" s="1"/>
  <c r="P637" i="30"/>
  <c r="T637" i="30" s="1"/>
  <c r="P630" i="30"/>
  <c r="P629" i="30"/>
  <c r="P628" i="30"/>
  <c r="Y628" i="30" s="1"/>
  <c r="P627" i="30"/>
  <c r="X627" i="30" s="1"/>
  <c r="P626" i="30"/>
  <c r="U626" i="30" s="1"/>
  <c r="P625" i="30"/>
  <c r="P624" i="30"/>
  <c r="P623" i="30"/>
  <c r="AB623" i="30" s="1"/>
  <c r="P622" i="30"/>
  <c r="S622" i="30" s="1"/>
  <c r="P621" i="30"/>
  <c r="Y621" i="30" s="1"/>
  <c r="P620" i="30"/>
  <c r="Y620" i="30" s="1"/>
  <c r="P619" i="30"/>
  <c r="P618" i="30"/>
  <c r="AB618" i="30" s="1"/>
  <c r="P617" i="30"/>
  <c r="Y617" i="30" s="1"/>
  <c r="P616" i="30"/>
  <c r="X616" i="30" s="1"/>
  <c r="P615" i="30"/>
  <c r="Z615" i="30" s="1"/>
  <c r="P610" i="30"/>
  <c r="Y610" i="30" s="1"/>
  <c r="P609" i="30"/>
  <c r="Y609" i="30" s="1"/>
  <c r="P608" i="30"/>
  <c r="Y608" i="30" s="1"/>
  <c r="P607" i="30"/>
  <c r="P606" i="30"/>
  <c r="P605" i="30"/>
  <c r="AC605" i="30" s="1"/>
  <c r="P604" i="30"/>
  <c r="R604" i="30" s="1"/>
  <c r="P603" i="30"/>
  <c r="T603" i="30" s="1"/>
  <c r="P602" i="30"/>
  <c r="X602" i="30" s="1"/>
  <c r="P601" i="30"/>
  <c r="Y601" i="30" s="1"/>
  <c r="P600" i="30"/>
  <c r="AC600" i="30" s="1"/>
  <c r="P599" i="30"/>
  <c r="AA599" i="30" s="1"/>
  <c r="P598" i="30"/>
  <c r="R598" i="30" s="1"/>
  <c r="P597" i="30"/>
  <c r="AC597" i="30" s="1"/>
  <c r="P596" i="30"/>
  <c r="Z596" i="30" s="1"/>
  <c r="P595" i="30"/>
  <c r="P588" i="30"/>
  <c r="P587" i="30"/>
  <c r="AC587" i="30" s="1"/>
  <c r="P586" i="30"/>
  <c r="P585" i="30"/>
  <c r="AA585" i="30" s="1"/>
  <c r="P584" i="30"/>
  <c r="AA584" i="30" s="1"/>
  <c r="P583" i="30"/>
  <c r="S583" i="30" s="1"/>
  <c r="P582" i="30"/>
  <c r="T582" i="30" s="1"/>
  <c r="P581" i="30"/>
  <c r="AC581" i="30" s="1"/>
  <c r="P580" i="30"/>
  <c r="P579" i="30"/>
  <c r="AC579" i="30" s="1"/>
  <c r="P578" i="30"/>
  <c r="AB578" i="30" s="1"/>
  <c r="P577" i="30"/>
  <c r="P576" i="30"/>
  <c r="P575" i="30"/>
  <c r="AC575" i="30" s="1"/>
  <c r="P574" i="30"/>
  <c r="P573" i="30"/>
  <c r="T573" i="30" s="1"/>
  <c r="P568" i="30"/>
  <c r="V568" i="30" s="1"/>
  <c r="P567" i="30"/>
  <c r="V567" i="30" s="1"/>
  <c r="P566" i="30"/>
  <c r="T566" i="30" s="1"/>
  <c r="P565" i="30"/>
  <c r="V565" i="30" s="1"/>
  <c r="P564" i="30"/>
  <c r="Y564" i="30" s="1"/>
  <c r="P563" i="30"/>
  <c r="AB563" i="30" s="1"/>
  <c r="P562" i="30"/>
  <c r="P561" i="30"/>
  <c r="AA561" i="30" s="1"/>
  <c r="P560" i="30"/>
  <c r="X560" i="30" s="1"/>
  <c r="P559" i="30"/>
  <c r="Y559" i="30" s="1"/>
  <c r="P558" i="30"/>
  <c r="Y558" i="30" s="1"/>
  <c r="P557" i="30"/>
  <c r="R557" i="30" s="1"/>
  <c r="P556" i="30"/>
  <c r="Y556" i="30" s="1"/>
  <c r="P555" i="30"/>
  <c r="P554" i="30"/>
  <c r="Z554" i="30" s="1"/>
  <c r="P553" i="30"/>
  <c r="Z553" i="30" s="1"/>
  <c r="P546" i="30"/>
  <c r="AA546" i="30" s="1"/>
  <c r="P545" i="30"/>
  <c r="T545" i="30" s="1"/>
  <c r="P544" i="30"/>
  <c r="P543" i="30"/>
  <c r="P542" i="30"/>
  <c r="AA542" i="30" s="1"/>
  <c r="P541" i="30"/>
  <c r="AA541" i="30" s="1"/>
  <c r="P540" i="30"/>
  <c r="AC540" i="30" s="1"/>
  <c r="P539" i="30"/>
  <c r="Y539" i="30" s="1"/>
  <c r="P538" i="30"/>
  <c r="AC538" i="30" s="1"/>
  <c r="P537" i="30"/>
  <c r="X537" i="30" s="1"/>
  <c r="P536" i="30"/>
  <c r="AB536" i="30" s="1"/>
  <c r="P535" i="30"/>
  <c r="AA535" i="30" s="1"/>
  <c r="P534" i="30"/>
  <c r="AB534" i="30" s="1"/>
  <c r="P533" i="30"/>
  <c r="AC533" i="30" s="1"/>
  <c r="P532" i="30"/>
  <c r="P531" i="30"/>
  <c r="Y531" i="30" s="1"/>
  <c r="P526" i="30"/>
  <c r="AC526" i="30" s="1"/>
  <c r="P525" i="30"/>
  <c r="P524" i="30"/>
  <c r="T524" i="30" s="1"/>
  <c r="P523" i="30"/>
  <c r="Z523" i="30" s="1"/>
  <c r="P522" i="30"/>
  <c r="P521" i="30"/>
  <c r="T521" i="30" s="1"/>
  <c r="P520" i="30"/>
  <c r="Z520" i="30" s="1"/>
  <c r="P519" i="30"/>
  <c r="P518" i="30"/>
  <c r="Z518" i="30" s="1"/>
  <c r="P517" i="30"/>
  <c r="AC517" i="30" s="1"/>
  <c r="P516" i="30"/>
  <c r="P515" i="30"/>
  <c r="P514" i="30"/>
  <c r="AB514" i="30" s="1"/>
  <c r="P513" i="30"/>
  <c r="P512" i="30"/>
  <c r="T512" i="30" s="1"/>
  <c r="P511" i="30"/>
  <c r="Y511" i="30" s="1"/>
  <c r="P504" i="30"/>
  <c r="U504" i="30" s="1"/>
  <c r="P503" i="30"/>
  <c r="AC503" i="30" s="1"/>
  <c r="P502" i="30"/>
  <c r="P501" i="30"/>
  <c r="Y501" i="30" s="1"/>
  <c r="P500" i="30"/>
  <c r="Z500" i="30" s="1"/>
  <c r="P499" i="30"/>
  <c r="AC499" i="30" s="1"/>
  <c r="P498" i="30"/>
  <c r="P497" i="30"/>
  <c r="R497" i="30" s="1"/>
  <c r="P496" i="30"/>
  <c r="AC496" i="30" s="1"/>
  <c r="P495" i="30"/>
  <c r="P494" i="30"/>
  <c r="AB494" i="30" s="1"/>
  <c r="P493" i="30"/>
  <c r="AA493" i="30" s="1"/>
  <c r="P492" i="30"/>
  <c r="AB492" i="30" s="1"/>
  <c r="P491" i="30"/>
  <c r="X491" i="30" s="1"/>
  <c r="P490" i="30"/>
  <c r="P489" i="30"/>
  <c r="P484" i="30"/>
  <c r="AC484" i="30" s="1"/>
  <c r="P483" i="30"/>
  <c r="X483" i="30" s="1"/>
  <c r="P482" i="30"/>
  <c r="Y482" i="30" s="1"/>
  <c r="P481" i="30"/>
  <c r="Y481" i="30" s="1"/>
  <c r="P480" i="30"/>
  <c r="R480" i="30" s="1"/>
  <c r="P479" i="30"/>
  <c r="X479" i="30" s="1"/>
  <c r="P478" i="30"/>
  <c r="Y478" i="30" s="1"/>
  <c r="P477" i="30"/>
  <c r="P476" i="30"/>
  <c r="X476" i="30" s="1"/>
  <c r="P475" i="30"/>
  <c r="AC475" i="30" s="1"/>
  <c r="P474" i="30"/>
  <c r="P473" i="30"/>
  <c r="V473" i="30" s="1"/>
  <c r="P472" i="30"/>
  <c r="Q472" i="30" s="1"/>
  <c r="P471" i="30"/>
  <c r="T471" i="30" s="1"/>
  <c r="P470" i="30"/>
  <c r="Q470" i="30" s="1"/>
  <c r="P469" i="30"/>
  <c r="P462" i="30"/>
  <c r="AC462" i="30" s="1"/>
  <c r="P461" i="30"/>
  <c r="P460" i="30"/>
  <c r="P459" i="30"/>
  <c r="V459" i="30" s="1"/>
  <c r="P458" i="30"/>
  <c r="AA458" i="30" s="1"/>
  <c r="P457" i="30"/>
  <c r="AB457" i="30" s="1"/>
  <c r="P456" i="30"/>
  <c r="Y456" i="30" s="1"/>
  <c r="P455" i="30"/>
  <c r="R455" i="30" s="1"/>
  <c r="P454" i="30"/>
  <c r="AB454" i="30" s="1"/>
  <c r="P453" i="30"/>
  <c r="X453" i="30" s="1"/>
  <c r="P452" i="30"/>
  <c r="Z452" i="30" s="1"/>
  <c r="P451" i="30"/>
  <c r="P450" i="30"/>
  <c r="S450" i="30" s="1"/>
  <c r="P449" i="30"/>
  <c r="R449" i="30" s="1"/>
  <c r="P448" i="30"/>
  <c r="P447" i="30"/>
  <c r="Q447" i="30" s="1"/>
  <c r="P442" i="30"/>
  <c r="AC442" i="30" s="1"/>
  <c r="P441" i="30"/>
  <c r="S441" i="30" s="1"/>
  <c r="P440" i="30"/>
  <c r="P439" i="30"/>
  <c r="U439" i="30" s="1"/>
  <c r="P438" i="30"/>
  <c r="Y438" i="30" s="1"/>
  <c r="P437" i="30"/>
  <c r="AC437" i="30" s="1"/>
  <c r="P436" i="30"/>
  <c r="X436" i="30" s="1"/>
  <c r="P435" i="30"/>
  <c r="AC435" i="30" s="1"/>
  <c r="P434" i="30"/>
  <c r="S434" i="30" s="1"/>
  <c r="P433" i="30"/>
  <c r="AC433" i="30" s="1"/>
  <c r="P432" i="30"/>
  <c r="P431" i="30"/>
  <c r="V431" i="30" s="1"/>
  <c r="P430" i="30"/>
  <c r="AC430" i="30" s="1"/>
  <c r="P429" i="30"/>
  <c r="P428" i="30"/>
  <c r="Y428" i="30" s="1"/>
  <c r="P427" i="30"/>
  <c r="Y427" i="30" s="1"/>
  <c r="P420" i="30"/>
  <c r="AB420" i="30" s="1"/>
  <c r="P419" i="30"/>
  <c r="P418" i="30"/>
  <c r="AC418" i="30" s="1"/>
  <c r="P417" i="30"/>
  <c r="P416" i="30"/>
  <c r="AB416" i="30" s="1"/>
  <c r="P415" i="30"/>
  <c r="P414" i="30"/>
  <c r="AC414" i="30" s="1"/>
  <c r="P413" i="30"/>
  <c r="P412" i="30"/>
  <c r="P411" i="30"/>
  <c r="V411" i="30" s="1"/>
  <c r="P410" i="30"/>
  <c r="AB410" i="30" s="1"/>
  <c r="P409" i="30"/>
  <c r="Q409" i="30" s="1"/>
  <c r="P408" i="30"/>
  <c r="Y408" i="30" s="1"/>
  <c r="P407" i="30"/>
  <c r="AA407" i="30" s="1"/>
  <c r="P406" i="30"/>
  <c r="P405" i="30"/>
  <c r="U405" i="30" s="1"/>
  <c r="P400" i="30"/>
  <c r="P399" i="30"/>
  <c r="S399" i="30" s="1"/>
  <c r="P398" i="30"/>
  <c r="P397" i="30"/>
  <c r="P396" i="30"/>
  <c r="Y396" i="30" s="1"/>
  <c r="P395" i="30"/>
  <c r="Y395" i="30" s="1"/>
  <c r="P394" i="30"/>
  <c r="Y394" i="30" s="1"/>
  <c r="P393" i="30"/>
  <c r="T393" i="30" s="1"/>
  <c r="P392" i="30"/>
  <c r="Z392" i="30" s="1"/>
  <c r="P391" i="30"/>
  <c r="AC391" i="30" s="1"/>
  <c r="P390" i="30"/>
  <c r="Q390" i="30" s="1"/>
  <c r="P389" i="30"/>
  <c r="Y389" i="30" s="1"/>
  <c r="P388" i="30"/>
  <c r="P387" i="30"/>
  <c r="P386" i="30"/>
  <c r="AC386" i="30" s="1"/>
  <c r="P385" i="30"/>
  <c r="T385" i="30" s="1"/>
  <c r="P378" i="30"/>
  <c r="P377" i="30"/>
  <c r="AB377" i="30" s="1"/>
  <c r="P376" i="30"/>
  <c r="P375" i="30"/>
  <c r="Z375" i="30" s="1"/>
  <c r="P374" i="30"/>
  <c r="X374" i="30" s="1"/>
  <c r="P373" i="30"/>
  <c r="AC373" i="30" s="1"/>
  <c r="P372" i="30"/>
  <c r="AC372" i="30" s="1"/>
  <c r="P371" i="30"/>
  <c r="P370" i="30"/>
  <c r="P369" i="30"/>
  <c r="AC369" i="30" s="1"/>
  <c r="P368" i="30"/>
  <c r="X368" i="30" s="1"/>
  <c r="P367" i="30"/>
  <c r="AA367" i="30" s="1"/>
  <c r="P366" i="30"/>
  <c r="AA366" i="30" s="1"/>
  <c r="P365" i="30"/>
  <c r="AC365" i="30" s="1"/>
  <c r="P364" i="30"/>
  <c r="U364" i="30" s="1"/>
  <c r="P363" i="30"/>
  <c r="P358" i="30"/>
  <c r="P357" i="30"/>
  <c r="X357" i="30" s="1"/>
  <c r="P356" i="30"/>
  <c r="Z356" i="30" s="1"/>
  <c r="P355" i="30"/>
  <c r="AA355" i="30" s="1"/>
  <c r="P354" i="30"/>
  <c r="AA354" i="30" s="1"/>
  <c r="P353" i="30"/>
  <c r="P352" i="30"/>
  <c r="Z352" i="30" s="1"/>
  <c r="P351" i="30"/>
  <c r="V351" i="30" s="1"/>
  <c r="P350" i="30"/>
  <c r="V350" i="30" s="1"/>
  <c r="P349" i="30"/>
  <c r="AB349" i="30" s="1"/>
  <c r="P348" i="30"/>
  <c r="Y348" i="30" s="1"/>
  <c r="P347" i="30"/>
  <c r="P346" i="30"/>
  <c r="AA346" i="30" s="1"/>
  <c r="P345" i="30"/>
  <c r="R345" i="30" s="1"/>
  <c r="P344" i="30"/>
  <c r="AB344" i="30" s="1"/>
  <c r="P343" i="30"/>
  <c r="AC343" i="30" s="1"/>
  <c r="P336" i="30"/>
  <c r="P335" i="30"/>
  <c r="AA335" i="30" s="1"/>
  <c r="P334" i="30"/>
  <c r="AB334" i="30" s="1"/>
  <c r="P333" i="30"/>
  <c r="Y333" i="30" s="1"/>
  <c r="P332" i="30"/>
  <c r="Y332" i="30" s="1"/>
  <c r="P331" i="30"/>
  <c r="P330" i="30"/>
  <c r="U330" i="30" s="1"/>
  <c r="P329" i="30"/>
  <c r="P328" i="30"/>
  <c r="P327" i="30"/>
  <c r="Z327" i="30" s="1"/>
  <c r="P326" i="30"/>
  <c r="AB326" i="30" s="1"/>
  <c r="P325" i="30"/>
  <c r="AC325" i="30" s="1"/>
  <c r="P324" i="30"/>
  <c r="P323" i="30"/>
  <c r="P322" i="30"/>
  <c r="S322" i="30" s="1"/>
  <c r="P321" i="30"/>
  <c r="AC321" i="30" s="1"/>
  <c r="P316" i="30"/>
  <c r="V316" i="30" s="1"/>
  <c r="P315" i="30"/>
  <c r="AB315" i="30" s="1"/>
  <c r="P314" i="30"/>
  <c r="P313" i="30"/>
  <c r="P312" i="30"/>
  <c r="AA312" i="30" s="1"/>
  <c r="P311" i="30"/>
  <c r="AC311" i="30" s="1"/>
  <c r="P310" i="30"/>
  <c r="AA310" i="30" s="1"/>
  <c r="P309" i="30"/>
  <c r="AC309" i="30" s="1"/>
  <c r="P308" i="30"/>
  <c r="Q308" i="30" s="1"/>
  <c r="P307" i="30"/>
  <c r="P306" i="30"/>
  <c r="Y306" i="30" s="1"/>
  <c r="P305" i="30"/>
  <c r="AC305" i="30" s="1"/>
  <c r="P304" i="30"/>
  <c r="Q304" i="30" s="1"/>
  <c r="P303" i="30"/>
  <c r="Z303" i="30" s="1"/>
  <c r="P302" i="30"/>
  <c r="AB302" i="30" s="1"/>
  <c r="P301" i="30"/>
  <c r="AC301" i="30" s="1"/>
  <c r="P294" i="30"/>
  <c r="P293" i="30"/>
  <c r="AB293" i="30" s="1"/>
  <c r="P292" i="30"/>
  <c r="V292" i="30" s="1"/>
  <c r="P291" i="30"/>
  <c r="AB291" i="30" s="1"/>
  <c r="P290" i="30"/>
  <c r="Q290" i="30" s="1"/>
  <c r="P289" i="30"/>
  <c r="AC289" i="30" s="1"/>
  <c r="P288" i="30"/>
  <c r="X288" i="30" s="1"/>
  <c r="P287" i="30"/>
  <c r="P286" i="30"/>
  <c r="Z286" i="30" s="1"/>
  <c r="P285" i="30"/>
  <c r="AB285" i="30" s="1"/>
  <c r="P284" i="30"/>
  <c r="AB284" i="30" s="1"/>
  <c r="P283" i="30"/>
  <c r="P282" i="30"/>
  <c r="P281" i="30"/>
  <c r="AA281" i="30" s="1"/>
  <c r="P280" i="30"/>
  <c r="Y280" i="30" s="1"/>
  <c r="P279" i="30"/>
  <c r="Y279" i="30" s="1"/>
  <c r="P274" i="30"/>
  <c r="P273" i="30"/>
  <c r="AB273" i="30" s="1"/>
  <c r="P272" i="30"/>
  <c r="S272" i="30" s="1"/>
  <c r="P271" i="30"/>
  <c r="AC271" i="30" s="1"/>
  <c r="P270" i="30"/>
  <c r="Z270" i="30" s="1"/>
  <c r="P269" i="30"/>
  <c r="AC269" i="30" s="1"/>
  <c r="P268" i="30"/>
  <c r="U268" i="30" s="1"/>
  <c r="P267" i="30"/>
  <c r="Y267" i="30" s="1"/>
  <c r="P266" i="30"/>
  <c r="AA266" i="30" s="1"/>
  <c r="P265" i="30"/>
  <c r="AB265" i="30" s="1"/>
  <c r="P264" i="30"/>
  <c r="Y264" i="30" s="1"/>
  <c r="P263" i="30"/>
  <c r="AC263" i="30" s="1"/>
  <c r="P262" i="30"/>
  <c r="AA262" i="30" s="1"/>
  <c r="P261" i="30"/>
  <c r="P260" i="30"/>
  <c r="Z260" i="30" s="1"/>
  <c r="P259" i="30"/>
  <c r="AC259" i="30" s="1"/>
  <c r="P252" i="30"/>
  <c r="AC252" i="30" s="1"/>
  <c r="P251" i="30"/>
  <c r="P250" i="30"/>
  <c r="Y250" i="30" s="1"/>
  <c r="P249" i="30"/>
  <c r="AB249" i="30" s="1"/>
  <c r="P248" i="30"/>
  <c r="AA248" i="30" s="1"/>
  <c r="P247" i="30"/>
  <c r="AB247" i="30" s="1"/>
  <c r="P246" i="30"/>
  <c r="V246" i="30" s="1"/>
  <c r="P245" i="30"/>
  <c r="Y245" i="30" s="1"/>
  <c r="P244" i="30"/>
  <c r="P243" i="30"/>
  <c r="AB243" i="30" s="1"/>
  <c r="P242" i="30"/>
  <c r="Y242" i="30" s="1"/>
  <c r="P241" i="30"/>
  <c r="Y241" i="30" s="1"/>
  <c r="P240" i="30"/>
  <c r="P239" i="30"/>
  <c r="AC239" i="30" s="1"/>
  <c r="P238" i="30"/>
  <c r="S238" i="30" s="1"/>
  <c r="P237" i="30"/>
  <c r="Y237" i="30" s="1"/>
  <c r="P232" i="30"/>
  <c r="Y232" i="30" s="1"/>
  <c r="P231" i="30"/>
  <c r="V231" i="30" s="1"/>
  <c r="P230" i="30"/>
  <c r="P229" i="30"/>
  <c r="AC229" i="30" s="1"/>
  <c r="P228" i="30"/>
  <c r="P227" i="30"/>
  <c r="AB227" i="30" s="1"/>
  <c r="P226" i="30"/>
  <c r="AB226" i="30" s="1"/>
  <c r="P225" i="30"/>
  <c r="AA225" i="30" s="1"/>
  <c r="P224" i="30"/>
  <c r="AC224" i="30" s="1"/>
  <c r="P223" i="30"/>
  <c r="P222" i="30"/>
  <c r="P221" i="30"/>
  <c r="X221" i="30" s="1"/>
  <c r="P220" i="30"/>
  <c r="V220" i="30" s="1"/>
  <c r="P219" i="30"/>
  <c r="AC219" i="30" s="1"/>
  <c r="P218" i="30"/>
  <c r="Z218" i="30" s="1"/>
  <c r="P217" i="30"/>
  <c r="AB217" i="30" s="1"/>
  <c r="P210" i="30"/>
  <c r="AB210" i="30" s="1"/>
  <c r="P209" i="30"/>
  <c r="X209" i="30" s="1"/>
  <c r="P208" i="30"/>
  <c r="Y208" i="30" s="1"/>
  <c r="P207" i="30"/>
  <c r="V207" i="30" s="1"/>
  <c r="P206" i="30"/>
  <c r="V206" i="30" s="1"/>
  <c r="P205" i="30"/>
  <c r="P204" i="30"/>
  <c r="Y204" i="30" s="1"/>
  <c r="P203" i="30"/>
  <c r="U203" i="30" s="1"/>
  <c r="P202" i="30"/>
  <c r="Y202" i="30" s="1"/>
  <c r="P201" i="30"/>
  <c r="X201" i="30" s="1"/>
  <c r="P200" i="30"/>
  <c r="AC200" i="30" s="1"/>
  <c r="P199" i="30"/>
  <c r="AC199" i="30" s="1"/>
  <c r="P198" i="30"/>
  <c r="AC198" i="30" s="1"/>
  <c r="P197" i="30"/>
  <c r="Z197" i="30" s="1"/>
  <c r="P196" i="30"/>
  <c r="R196" i="30" s="1"/>
  <c r="P195" i="30"/>
  <c r="AA195" i="30" s="1"/>
  <c r="P190" i="30"/>
  <c r="Y190" i="30" s="1"/>
  <c r="P189" i="30"/>
  <c r="U189" i="30" s="1"/>
  <c r="P188" i="30"/>
  <c r="AA188" i="30" s="1"/>
  <c r="P187" i="30"/>
  <c r="P186" i="30"/>
  <c r="P185" i="30"/>
  <c r="U185" i="30" s="1"/>
  <c r="P184" i="30"/>
  <c r="P183" i="30"/>
  <c r="AB183" i="30" s="1"/>
  <c r="P182" i="30"/>
  <c r="AC182" i="30" s="1"/>
  <c r="P181" i="30"/>
  <c r="U181" i="30" s="1"/>
  <c r="P180" i="30"/>
  <c r="P179" i="30"/>
  <c r="AB179" i="30" s="1"/>
  <c r="P178" i="30"/>
  <c r="P177" i="30"/>
  <c r="P176" i="30"/>
  <c r="AA176" i="30" s="1"/>
  <c r="P175" i="30"/>
  <c r="AB175" i="30" s="1"/>
  <c r="P168" i="30"/>
  <c r="AC168" i="30" s="1"/>
  <c r="P167" i="30"/>
  <c r="U167" i="30" s="1"/>
  <c r="P166" i="30"/>
  <c r="AA166" i="30" s="1"/>
  <c r="P165" i="30"/>
  <c r="V165" i="30" s="1"/>
  <c r="P164" i="30"/>
  <c r="AC164" i="30" s="1"/>
  <c r="P163" i="30"/>
  <c r="Z163" i="30" s="1"/>
  <c r="P162" i="30"/>
  <c r="U162" i="30" s="1"/>
  <c r="P161" i="30"/>
  <c r="S161" i="30" s="1"/>
  <c r="P160" i="30"/>
  <c r="AC160" i="30" s="1"/>
  <c r="P159" i="30"/>
  <c r="U159" i="30" s="1"/>
  <c r="P158" i="30"/>
  <c r="U158" i="30" s="1"/>
  <c r="P157" i="30"/>
  <c r="R157" i="30" s="1"/>
  <c r="P156" i="30"/>
  <c r="P155" i="30"/>
  <c r="AC155" i="30" s="1"/>
  <c r="P154" i="30"/>
  <c r="R154" i="30" s="1"/>
  <c r="P153" i="30"/>
  <c r="AB153" i="30" s="1"/>
  <c r="P148" i="30"/>
  <c r="AC148" i="30" s="1"/>
  <c r="P147" i="30"/>
  <c r="U147" i="30" s="1"/>
  <c r="P146" i="30"/>
  <c r="AA146" i="30" s="1"/>
  <c r="P145" i="30"/>
  <c r="V145" i="30" s="1"/>
  <c r="P144" i="30"/>
  <c r="AC144" i="30" s="1"/>
  <c r="P143" i="30"/>
  <c r="P142" i="30"/>
  <c r="Q142" i="30" s="1"/>
  <c r="P141" i="30"/>
  <c r="P140" i="30"/>
  <c r="Y140" i="30" s="1"/>
  <c r="P139" i="30"/>
  <c r="U139" i="30" s="1"/>
  <c r="P138" i="30"/>
  <c r="Z138" i="30" s="1"/>
  <c r="P137" i="30"/>
  <c r="P136" i="30"/>
  <c r="AB136" i="30" s="1"/>
  <c r="P135" i="30"/>
  <c r="Z135" i="30" s="1"/>
  <c r="P134" i="30"/>
  <c r="U134" i="30" s="1"/>
  <c r="P133" i="30"/>
  <c r="AA133" i="30" s="1"/>
  <c r="P126" i="30"/>
  <c r="P125" i="30"/>
  <c r="U125" i="30" s="1"/>
  <c r="P124" i="30"/>
  <c r="AA124" i="30" s="1"/>
  <c r="P123" i="30"/>
  <c r="X123" i="30" s="1"/>
  <c r="P122" i="30"/>
  <c r="P121" i="30"/>
  <c r="AC121" i="30" s="1"/>
  <c r="P120" i="30"/>
  <c r="Q120" i="30" s="1"/>
  <c r="P119" i="30"/>
  <c r="AB119" i="30" s="1"/>
  <c r="P118" i="30"/>
  <c r="R118" i="30" s="1"/>
  <c r="P117" i="30"/>
  <c r="U117" i="30" s="1"/>
  <c r="P116" i="30"/>
  <c r="AA116" i="30" s="1"/>
  <c r="P115" i="30"/>
  <c r="T115" i="30" s="1"/>
  <c r="P114" i="30"/>
  <c r="P113" i="30"/>
  <c r="Z113" i="30" s="1"/>
  <c r="P112" i="30"/>
  <c r="V112" i="30" s="1"/>
  <c r="P111" i="30"/>
  <c r="P106" i="30"/>
  <c r="P105" i="30"/>
  <c r="U105" i="30" s="1"/>
  <c r="P104" i="30"/>
  <c r="AA104" i="30" s="1"/>
  <c r="P103" i="30"/>
  <c r="X103" i="30" s="1"/>
  <c r="P102" i="30"/>
  <c r="P101" i="30"/>
  <c r="Z101" i="30" s="1"/>
  <c r="P100" i="30"/>
  <c r="V100" i="30" s="1"/>
  <c r="P99" i="30"/>
  <c r="P98" i="30"/>
  <c r="Y98" i="30" s="1"/>
  <c r="P97" i="30"/>
  <c r="U97" i="30" s="1"/>
  <c r="P96" i="30"/>
  <c r="AA96" i="30" s="1"/>
  <c r="P95" i="30"/>
  <c r="P94" i="30"/>
  <c r="AC94" i="30" s="1"/>
  <c r="P93" i="30"/>
  <c r="Z93" i="30" s="1"/>
  <c r="P92" i="30"/>
  <c r="Q92" i="30" s="1"/>
  <c r="P91" i="30"/>
  <c r="AB91" i="30" s="1"/>
  <c r="P84" i="30"/>
  <c r="Y84" i="30" s="1"/>
  <c r="P83" i="30"/>
  <c r="U83" i="30" s="1"/>
  <c r="P82" i="30"/>
  <c r="AA82" i="30" s="1"/>
  <c r="P81" i="30"/>
  <c r="AA81" i="30" s="1"/>
  <c r="P80" i="30"/>
  <c r="AC80" i="30" s="1"/>
  <c r="P79" i="30"/>
  <c r="T79" i="30" s="1"/>
  <c r="P78" i="30"/>
  <c r="Z78" i="30" s="1"/>
  <c r="P77" i="30"/>
  <c r="AB77" i="30" s="1"/>
  <c r="P76" i="30"/>
  <c r="P75" i="30"/>
  <c r="U75" i="30" s="1"/>
  <c r="P74" i="30"/>
  <c r="P73" i="30"/>
  <c r="X73" i="30" s="1"/>
  <c r="P72" i="30"/>
  <c r="AC72" i="30" s="1"/>
  <c r="P71" i="30"/>
  <c r="P70" i="30"/>
  <c r="P69" i="30"/>
  <c r="P64" i="30"/>
  <c r="Y64" i="30" s="1"/>
  <c r="P63" i="30"/>
  <c r="U63" i="30" s="1"/>
  <c r="P62" i="30"/>
  <c r="AA62" i="30" s="1"/>
  <c r="P61" i="30"/>
  <c r="P60" i="30"/>
  <c r="AC60" i="30" s="1"/>
  <c r="P59" i="30"/>
  <c r="Z59" i="30" s="1"/>
  <c r="P58" i="30"/>
  <c r="Q58" i="30" s="1"/>
  <c r="P57" i="30"/>
  <c r="AB57" i="30" s="1"/>
  <c r="P56" i="30"/>
  <c r="Y56" i="30" s="1"/>
  <c r="P55" i="30"/>
  <c r="U55" i="30" s="1"/>
  <c r="P54" i="30"/>
  <c r="AA54" i="30" s="1"/>
  <c r="P53" i="30"/>
  <c r="P52" i="30"/>
  <c r="AC52" i="30" s="1"/>
  <c r="P51" i="30"/>
  <c r="T51" i="30" s="1"/>
  <c r="P50" i="30"/>
  <c r="P49" i="30"/>
  <c r="P42" i="30"/>
  <c r="Y42" i="30" s="1"/>
  <c r="P41" i="30"/>
  <c r="U41" i="30" s="1"/>
  <c r="P40" i="30"/>
  <c r="Z40" i="30" s="1"/>
  <c r="P39" i="30"/>
  <c r="V39" i="30" s="1"/>
  <c r="P38" i="30"/>
  <c r="AB38" i="30" s="1"/>
  <c r="P37" i="30"/>
  <c r="P36" i="30"/>
  <c r="V36" i="30" s="1"/>
  <c r="P35" i="30"/>
  <c r="AB35" i="30" s="1"/>
  <c r="P34" i="30"/>
  <c r="P33" i="30"/>
  <c r="U33" i="30" s="1"/>
  <c r="P32" i="30"/>
  <c r="AA32" i="30" s="1"/>
  <c r="P31" i="30"/>
  <c r="X31" i="30" s="1"/>
  <c r="P30" i="30"/>
  <c r="P29" i="30"/>
  <c r="Z29" i="30" s="1"/>
  <c r="P28" i="30"/>
  <c r="P27" i="30"/>
  <c r="P22" i="30"/>
  <c r="Y22" i="30" s="1"/>
  <c r="P21" i="30"/>
  <c r="U21" i="30" s="1"/>
  <c r="P20" i="30"/>
  <c r="AA20" i="30" s="1"/>
  <c r="P19" i="30"/>
  <c r="P18" i="30"/>
  <c r="AC18" i="30" s="1"/>
  <c r="P17" i="30"/>
  <c r="Z17" i="30" s="1"/>
  <c r="P16" i="30"/>
  <c r="Q16" i="30" s="1"/>
  <c r="P15" i="30"/>
  <c r="AB15" i="30" s="1"/>
  <c r="P14" i="30"/>
  <c r="Y14" i="30" s="1"/>
  <c r="P13" i="30"/>
  <c r="U13" i="30" s="1"/>
  <c r="P12" i="30"/>
  <c r="AA12" i="30" s="1"/>
  <c r="P11" i="30"/>
  <c r="P10" i="30"/>
  <c r="AC10" i="30" s="1"/>
  <c r="P9" i="30"/>
  <c r="T9" i="30" s="1"/>
  <c r="P8" i="30"/>
  <c r="Z8" i="30" s="1"/>
  <c r="P7" i="30"/>
  <c r="AB7" i="30" s="1"/>
  <c r="S2" i="28"/>
  <c r="R53" i="40"/>
  <c r="Q53" i="40"/>
  <c r="P53" i="40"/>
  <c r="C53" i="40"/>
  <c r="B53" i="40"/>
  <c r="A53" i="40"/>
  <c r="R52" i="40"/>
  <c r="Q52" i="40"/>
  <c r="P52" i="40"/>
  <c r="C52" i="40"/>
  <c r="B52" i="40"/>
  <c r="A52" i="40"/>
  <c r="R51" i="40"/>
  <c r="Q51" i="40"/>
  <c r="P51" i="40"/>
  <c r="C51" i="40"/>
  <c r="B51" i="40"/>
  <c r="A51" i="40"/>
  <c r="R50" i="40"/>
  <c r="Q50" i="40"/>
  <c r="P50" i="40"/>
  <c r="C50" i="40"/>
  <c r="B50" i="40"/>
  <c r="A50" i="40"/>
  <c r="R49" i="40"/>
  <c r="Q49" i="40"/>
  <c r="P49" i="40"/>
  <c r="C49" i="40"/>
  <c r="B49" i="40"/>
  <c r="A49" i="40"/>
  <c r="R48" i="40"/>
  <c r="Q48" i="40"/>
  <c r="P48" i="40"/>
  <c r="C48" i="40"/>
  <c r="B48" i="40"/>
  <c r="A48" i="40"/>
  <c r="R47" i="40"/>
  <c r="Q47" i="40"/>
  <c r="P47" i="40"/>
  <c r="C47" i="40"/>
  <c r="B47" i="40"/>
  <c r="A47" i="40"/>
  <c r="R46" i="40"/>
  <c r="Q46" i="40"/>
  <c r="P46" i="40"/>
  <c r="C46" i="40"/>
  <c r="B46" i="40"/>
  <c r="A46" i="40"/>
  <c r="R45" i="40"/>
  <c r="Q45" i="40"/>
  <c r="P45" i="40"/>
  <c r="C45" i="40"/>
  <c r="B45" i="40"/>
  <c r="A45" i="40"/>
  <c r="R44" i="40"/>
  <c r="Q44" i="40"/>
  <c r="P44" i="40"/>
  <c r="C44" i="40"/>
  <c r="B44" i="40"/>
  <c r="A44" i="40"/>
  <c r="R43" i="40"/>
  <c r="Q43" i="40"/>
  <c r="P43" i="40"/>
  <c r="C43" i="40"/>
  <c r="B43" i="40"/>
  <c r="A43" i="40"/>
  <c r="R42" i="40"/>
  <c r="Q42" i="40"/>
  <c r="P42" i="40"/>
  <c r="C42" i="40"/>
  <c r="B42" i="40"/>
  <c r="A42" i="40"/>
  <c r="R41" i="40"/>
  <c r="Q41" i="40"/>
  <c r="P41" i="40"/>
  <c r="C41" i="40"/>
  <c r="B41" i="40"/>
  <c r="A41" i="40"/>
  <c r="R40" i="40"/>
  <c r="Q40" i="40"/>
  <c r="P40" i="40"/>
  <c r="C40" i="40"/>
  <c r="B40" i="40"/>
  <c r="A40" i="40"/>
  <c r="R39" i="40"/>
  <c r="Q39" i="40"/>
  <c r="P39" i="40"/>
  <c r="C39" i="40"/>
  <c r="B39" i="40"/>
  <c r="A39" i="40"/>
  <c r="R38" i="40"/>
  <c r="Q38" i="40"/>
  <c r="P38" i="40"/>
  <c r="C38" i="40"/>
  <c r="B38" i="40"/>
  <c r="A38" i="40"/>
  <c r="R37" i="40"/>
  <c r="Q37" i="40"/>
  <c r="P37" i="40"/>
  <c r="C37" i="40"/>
  <c r="B37" i="40"/>
  <c r="A37" i="40"/>
  <c r="R36" i="40"/>
  <c r="Q36" i="40"/>
  <c r="P36" i="40"/>
  <c r="C36" i="40"/>
  <c r="B36" i="40"/>
  <c r="A36" i="40"/>
  <c r="R35" i="40"/>
  <c r="Q35" i="40"/>
  <c r="P35" i="40"/>
  <c r="C35" i="40"/>
  <c r="B35" i="40"/>
  <c r="A35" i="40"/>
  <c r="R34" i="40"/>
  <c r="Q34" i="40"/>
  <c r="P34" i="40"/>
  <c r="C34" i="40"/>
  <c r="B34" i="40"/>
  <c r="A34" i="40"/>
  <c r="R33" i="40"/>
  <c r="Q33" i="40"/>
  <c r="P33" i="40"/>
  <c r="C33" i="40"/>
  <c r="B33" i="40"/>
  <c r="A33" i="40"/>
  <c r="R32" i="40"/>
  <c r="Q32" i="40"/>
  <c r="P32" i="40"/>
  <c r="C32" i="40"/>
  <c r="B32" i="40"/>
  <c r="A32" i="40"/>
  <c r="R31" i="40"/>
  <c r="Q31" i="40"/>
  <c r="P31" i="40"/>
  <c r="C31" i="40"/>
  <c r="B31" i="40"/>
  <c r="A31" i="40"/>
  <c r="R30" i="40"/>
  <c r="Q30" i="40"/>
  <c r="P30" i="40"/>
  <c r="C30" i="40"/>
  <c r="B30" i="40"/>
  <c r="A30" i="40"/>
  <c r="R29" i="40"/>
  <c r="Q29" i="40"/>
  <c r="P29" i="40"/>
  <c r="C29" i="40"/>
  <c r="B29" i="40"/>
  <c r="A29" i="40"/>
  <c r="R28" i="40"/>
  <c r="Q28" i="40"/>
  <c r="P28" i="40"/>
  <c r="C28" i="40"/>
  <c r="B28" i="40"/>
  <c r="A28" i="40"/>
  <c r="R27" i="40"/>
  <c r="Q27" i="40"/>
  <c r="P27" i="40"/>
  <c r="C27" i="40"/>
  <c r="B27" i="40"/>
  <c r="A27" i="40"/>
  <c r="R26" i="40"/>
  <c r="Q26" i="40"/>
  <c r="P26" i="40"/>
  <c r="C26" i="40"/>
  <c r="B26" i="40"/>
  <c r="A26" i="40"/>
  <c r="R25" i="40"/>
  <c r="Q25" i="40"/>
  <c r="P25" i="40"/>
  <c r="C25" i="40"/>
  <c r="B25" i="40"/>
  <c r="A25" i="40"/>
  <c r="R24" i="40"/>
  <c r="Q24" i="40"/>
  <c r="P24" i="40"/>
  <c r="C24" i="40"/>
  <c r="B24" i="40"/>
  <c r="A24" i="40"/>
  <c r="R23" i="40"/>
  <c r="Q23" i="40"/>
  <c r="P23" i="40"/>
  <c r="C23" i="40"/>
  <c r="B23" i="40"/>
  <c r="A23" i="40"/>
  <c r="R22" i="40"/>
  <c r="Q22" i="40"/>
  <c r="P22" i="40"/>
  <c r="C22" i="40"/>
  <c r="B22" i="40"/>
  <c r="A22" i="40"/>
  <c r="R21" i="40"/>
  <c r="Q21" i="40"/>
  <c r="P21" i="40"/>
  <c r="C21" i="40"/>
  <c r="B21" i="40"/>
  <c r="A21" i="40"/>
  <c r="R20" i="40"/>
  <c r="Q20" i="40"/>
  <c r="P20" i="40"/>
  <c r="C20" i="40"/>
  <c r="B20" i="40"/>
  <c r="A20" i="40"/>
  <c r="R19" i="40"/>
  <c r="Q19" i="40"/>
  <c r="P19" i="40"/>
  <c r="C19" i="40"/>
  <c r="B19" i="40"/>
  <c r="A19" i="40"/>
  <c r="R18" i="40"/>
  <c r="Q18" i="40"/>
  <c r="P18" i="40"/>
  <c r="C18" i="40"/>
  <c r="B18" i="40"/>
  <c r="A18" i="40"/>
  <c r="R17" i="40"/>
  <c r="Q17" i="40"/>
  <c r="P17" i="40"/>
  <c r="C17" i="40"/>
  <c r="B17" i="40"/>
  <c r="A17" i="40"/>
  <c r="R16" i="40"/>
  <c r="Q16" i="40"/>
  <c r="P16" i="40"/>
  <c r="C16" i="40"/>
  <c r="B16" i="40"/>
  <c r="A16" i="40"/>
  <c r="R15" i="40"/>
  <c r="Q15" i="40"/>
  <c r="P15" i="40"/>
  <c r="C15" i="40"/>
  <c r="B15" i="40"/>
  <c r="A15" i="40"/>
  <c r="R14" i="40"/>
  <c r="Q14" i="40"/>
  <c r="P14" i="40"/>
  <c r="C14" i="40"/>
  <c r="B14" i="40"/>
  <c r="A14" i="40"/>
  <c r="R13" i="40"/>
  <c r="Q13" i="40"/>
  <c r="P13" i="40"/>
  <c r="C13" i="40"/>
  <c r="B13" i="40"/>
  <c r="A13" i="40"/>
  <c r="R12" i="40"/>
  <c r="Q12" i="40"/>
  <c r="P12" i="40"/>
  <c r="C12" i="40"/>
  <c r="B12" i="40"/>
  <c r="A12" i="40"/>
  <c r="R11" i="40"/>
  <c r="Q11" i="40"/>
  <c r="P11" i="40"/>
  <c r="C11" i="40"/>
  <c r="B11" i="40"/>
  <c r="A11" i="40"/>
  <c r="R10" i="40"/>
  <c r="Q10" i="40"/>
  <c r="P10" i="40"/>
  <c r="C10" i="40"/>
  <c r="B10" i="40"/>
  <c r="A10" i="40"/>
  <c r="R9" i="40"/>
  <c r="Q9" i="40"/>
  <c r="P9" i="40"/>
  <c r="C9" i="40"/>
  <c r="B9" i="40"/>
  <c r="A9" i="40"/>
  <c r="R8" i="40"/>
  <c r="Q8" i="40"/>
  <c r="P8" i="40"/>
  <c r="C8" i="40"/>
  <c r="B8" i="40"/>
  <c r="A8" i="40"/>
  <c r="R7" i="40"/>
  <c r="Q7" i="40"/>
  <c r="P7" i="40"/>
  <c r="C7" i="40"/>
  <c r="B7" i="40"/>
  <c r="A7" i="40"/>
  <c r="R6" i="40"/>
  <c r="Q6" i="40"/>
  <c r="P6" i="40"/>
  <c r="C6" i="40"/>
  <c r="B6" i="40"/>
  <c r="A6" i="40"/>
  <c r="R5" i="40"/>
  <c r="Q5" i="40"/>
  <c r="P5" i="40"/>
  <c r="C5" i="40"/>
  <c r="B5" i="40"/>
  <c r="A5" i="40"/>
  <c r="R4" i="40"/>
  <c r="Q4" i="40"/>
  <c r="P4" i="40"/>
  <c r="C4" i="40"/>
  <c r="B4" i="40"/>
  <c r="A4" i="40"/>
  <c r="R3" i="40"/>
  <c r="Q3" i="40"/>
  <c r="P3" i="40"/>
  <c r="C3" i="40"/>
  <c r="B3" i="40"/>
  <c r="A3" i="40"/>
  <c r="A39" i="41"/>
  <c r="A38" i="41"/>
  <c r="A37" i="41"/>
  <c r="A36" i="41"/>
  <c r="A35" i="41"/>
  <c r="A34" i="41"/>
  <c r="A33" i="41"/>
  <c r="A32" i="41"/>
  <c r="A31" i="41"/>
  <c r="A30" i="41"/>
  <c r="A29" i="41"/>
  <c r="A28" i="41"/>
  <c r="A27" i="41"/>
  <c r="A26" i="41"/>
  <c r="A24" i="41"/>
  <c r="A23" i="41"/>
  <c r="A22" i="41"/>
  <c r="A21" i="41"/>
  <c r="A20" i="41"/>
  <c r="A19" i="41"/>
  <c r="A18" i="41"/>
  <c r="A17" i="41"/>
  <c r="A16" i="41"/>
  <c r="A15" i="41"/>
  <c r="A14" i="41"/>
  <c r="A13" i="41"/>
  <c r="A12" i="41"/>
  <c r="A11" i="41"/>
  <c r="A10" i="41"/>
  <c r="A9" i="41"/>
  <c r="A8" i="41"/>
  <c r="A7" i="41"/>
  <c r="A6" i="41"/>
  <c r="A5" i="41"/>
  <c r="A4" i="41"/>
  <c r="A3" i="41"/>
  <c r="A2" i="41"/>
  <c r="I26" i="28"/>
  <c r="I27" i="28"/>
  <c r="I28" i="28"/>
  <c r="I29" i="28"/>
  <c r="I30" i="28"/>
  <c r="I31" i="28"/>
  <c r="I32" i="28"/>
  <c r="Q33" i="28"/>
  <c r="I34" i="28"/>
  <c r="I35" i="28"/>
  <c r="I36" i="28"/>
  <c r="I37" i="28"/>
  <c r="I38" i="28"/>
  <c r="I39" i="28"/>
  <c r="Q40" i="28"/>
  <c r="I25" i="28"/>
  <c r="Q6" i="28"/>
  <c r="I7" i="28"/>
  <c r="I8" i="28"/>
  <c r="I9" i="28"/>
  <c r="I10" i="28"/>
  <c r="Q11" i="28"/>
  <c r="Q12" i="28"/>
  <c r="I13" i="28"/>
  <c r="I14" i="28"/>
  <c r="I15" i="28"/>
  <c r="I16" i="28"/>
  <c r="I17" i="28"/>
  <c r="I18" i="28"/>
  <c r="I19" i="28"/>
  <c r="I20" i="28"/>
  <c r="I5" i="28"/>
  <c r="W2" i="28"/>
  <c r="R2" i="28"/>
  <c r="Q2" i="28"/>
  <c r="X1995" i="30" l="1"/>
  <c r="X2100" i="30"/>
  <c r="S1923" i="30"/>
  <c r="X1923" i="30"/>
  <c r="V1923" i="30"/>
  <c r="AC2115" i="30"/>
  <c r="T1995" i="30"/>
  <c r="Z2094" i="30"/>
  <c r="R2071" i="30"/>
  <c r="AB2004" i="30"/>
  <c r="S369" i="30"/>
  <c r="AC302" i="30"/>
  <c r="AB1900" i="30"/>
  <c r="X1907" i="30"/>
  <c r="AB1923" i="30"/>
  <c r="R2010" i="30"/>
  <c r="V2029" i="30"/>
  <c r="X2010" i="30"/>
  <c r="V2071" i="30"/>
  <c r="AC1995" i="30"/>
  <c r="AB1356" i="30"/>
  <c r="AC1356" i="30"/>
  <c r="S876" i="30"/>
  <c r="AB876" i="30"/>
  <c r="S306" i="30"/>
  <c r="X302" i="30"/>
  <c r="S1791" i="30"/>
  <c r="AB2089" i="30"/>
  <c r="V392" i="30"/>
  <c r="T960" i="30"/>
  <c r="U1950" i="30"/>
  <c r="U1973" i="30"/>
  <c r="R2056" i="30"/>
  <c r="Y2097" i="30"/>
  <c r="X2108" i="30"/>
  <c r="V175" i="30"/>
  <c r="S935" i="30"/>
  <c r="X1084" i="30"/>
  <c r="T1561" i="30"/>
  <c r="Q1651" i="30"/>
  <c r="Z1911" i="30"/>
  <c r="R1932" i="30"/>
  <c r="Z1988" i="30"/>
  <c r="R2033" i="30"/>
  <c r="AC2038" i="30"/>
  <c r="AC2056" i="30"/>
  <c r="Z2108" i="30"/>
  <c r="X1904" i="30"/>
  <c r="Q2038" i="30"/>
  <c r="AB1669" i="30"/>
  <c r="AC1911" i="30"/>
  <c r="V1932" i="30"/>
  <c r="AA1970" i="30"/>
  <c r="V2086" i="30"/>
  <c r="AC2108" i="30"/>
  <c r="X2115" i="30"/>
  <c r="R2065" i="30"/>
  <c r="S392" i="30"/>
  <c r="U1352" i="30"/>
  <c r="R1992" i="30"/>
  <c r="X2107" i="30"/>
  <c r="U1992" i="30"/>
  <c r="V960" i="30"/>
  <c r="V1272" i="30"/>
  <c r="AB1313" i="30"/>
  <c r="AC1904" i="30"/>
  <c r="Z1920" i="30"/>
  <c r="AA1992" i="30"/>
  <c r="Y2038" i="30"/>
  <c r="R2085" i="30"/>
  <c r="V302" i="30"/>
  <c r="AC680" i="30"/>
  <c r="Q984" i="30"/>
  <c r="R1067" i="30"/>
  <c r="R1356" i="30"/>
  <c r="X1743" i="30"/>
  <c r="Q2010" i="30"/>
  <c r="Z2115" i="30"/>
  <c r="S1838" i="30"/>
  <c r="Z1752" i="30"/>
  <c r="Z1699" i="30"/>
  <c r="AC1650" i="30"/>
  <c r="Z1587" i="30"/>
  <c r="S1545" i="30"/>
  <c r="T1545" i="30"/>
  <c r="AB1545" i="30"/>
  <c r="S1491" i="30"/>
  <c r="AB1491" i="30"/>
  <c r="V1481" i="30"/>
  <c r="Q1438" i="30"/>
  <c r="AA1456" i="30"/>
  <c r="AC1398" i="30"/>
  <c r="X1356" i="30"/>
  <c r="R1376" i="30"/>
  <c r="Z1376" i="30"/>
  <c r="T1356" i="30"/>
  <c r="Z1339" i="30"/>
  <c r="X1301" i="30"/>
  <c r="AB1295" i="30"/>
  <c r="R1254" i="30"/>
  <c r="AA1254" i="30"/>
  <c r="X1198" i="30"/>
  <c r="X1167" i="30"/>
  <c r="U1173" i="30"/>
  <c r="Q1143" i="30"/>
  <c r="S1143" i="30"/>
  <c r="S1173" i="30"/>
  <c r="X1143" i="30"/>
  <c r="Q1021" i="30"/>
  <c r="R1021" i="30"/>
  <c r="R975" i="30"/>
  <c r="AA975" i="30"/>
  <c r="Z935" i="30"/>
  <c r="AC960" i="30"/>
  <c r="S964" i="30"/>
  <c r="T935" i="30"/>
  <c r="S923" i="30"/>
  <c r="AB808" i="30"/>
  <c r="S826" i="30"/>
  <c r="AB832" i="30"/>
  <c r="AC808" i="30"/>
  <c r="X826" i="30"/>
  <c r="S744" i="30"/>
  <c r="V615" i="30"/>
  <c r="AB472" i="30"/>
  <c r="U442" i="30"/>
  <c r="S457" i="30"/>
  <c r="U408" i="30"/>
  <c r="V385" i="30"/>
  <c r="Y368" i="30"/>
  <c r="X321" i="30"/>
  <c r="S330" i="30"/>
  <c r="AB330" i="30"/>
  <c r="S302" i="30"/>
  <c r="V280" i="30"/>
  <c r="T286" i="30"/>
  <c r="X280" i="30"/>
  <c r="Z227" i="30"/>
  <c r="Q246" i="30"/>
  <c r="Q218" i="30"/>
  <c r="T218" i="30"/>
  <c r="X218" i="30"/>
  <c r="X175" i="30"/>
  <c r="T195" i="30"/>
  <c r="AC195" i="30"/>
  <c r="AA123" i="30"/>
  <c r="S118" i="30"/>
  <c r="Z143" i="30"/>
  <c r="AC143" i="30"/>
  <c r="Y1657" i="30"/>
  <c r="X1657" i="30"/>
  <c r="U1657" i="30"/>
  <c r="Y1965" i="30"/>
  <c r="AC1965" i="30"/>
  <c r="Z1965" i="30"/>
  <c r="X1965" i="30"/>
  <c r="R1965" i="30"/>
  <c r="V328" i="30"/>
  <c r="Q328" i="30"/>
  <c r="AA576" i="30"/>
  <c r="Z576" i="30"/>
  <c r="Q709" i="30"/>
  <c r="V1104" i="30"/>
  <c r="Q1149" i="30"/>
  <c r="AA1379" i="30"/>
  <c r="AA1484" i="30"/>
  <c r="AC1484" i="30"/>
  <c r="Z1484" i="30"/>
  <c r="Q1581" i="30"/>
  <c r="Y1753" i="30"/>
  <c r="X1753" i="30"/>
  <c r="S2112" i="30"/>
  <c r="AA49" i="30"/>
  <c r="S49" i="30"/>
  <c r="AC987" i="30"/>
  <c r="R987" i="30"/>
  <c r="AA1232" i="30"/>
  <c r="AC1232" i="30"/>
  <c r="U1232" i="30"/>
  <c r="Z1315" i="30"/>
  <c r="AA1571" i="30"/>
  <c r="AA1824" i="30"/>
  <c r="V1839" i="30"/>
  <c r="X1898" i="30"/>
  <c r="AC1951" i="30"/>
  <c r="V1951" i="30"/>
  <c r="S2005" i="30"/>
  <c r="Y2098" i="30"/>
  <c r="U2098" i="30"/>
  <c r="AA2098" i="30"/>
  <c r="V28" i="30"/>
  <c r="Q28" i="30"/>
  <c r="R642" i="30"/>
  <c r="S679" i="30"/>
  <c r="R704" i="30"/>
  <c r="Z704" i="30"/>
  <c r="T1105" i="30"/>
  <c r="Z1212" i="30"/>
  <c r="S1212" i="30"/>
  <c r="X1465" i="30"/>
  <c r="U1465" i="30"/>
  <c r="AB1678" i="30"/>
  <c r="AA1678" i="30"/>
  <c r="T1678" i="30"/>
  <c r="U1821" i="30"/>
  <c r="AA1821" i="30"/>
  <c r="Z1821" i="30"/>
  <c r="U1951" i="30"/>
  <c r="AB2054" i="30"/>
  <c r="V2054" i="30"/>
  <c r="AC2079" i="30"/>
  <c r="V2079" i="30"/>
  <c r="R2079" i="30"/>
  <c r="T2079" i="30"/>
  <c r="Q2098" i="30"/>
  <c r="V247" i="30"/>
  <c r="Z274" i="30"/>
  <c r="V274" i="30"/>
  <c r="Y343" i="30"/>
  <c r="U349" i="30"/>
  <c r="V409" i="30"/>
  <c r="S462" i="30"/>
  <c r="AC474" i="30"/>
  <c r="Q474" i="30"/>
  <c r="U523" i="30"/>
  <c r="AC554" i="30"/>
  <c r="AB694" i="30"/>
  <c r="V829" i="30"/>
  <c r="T861" i="30"/>
  <c r="Y873" i="30"/>
  <c r="AC873" i="30"/>
  <c r="V1203" i="30"/>
  <c r="AA1203" i="30"/>
  <c r="AA1207" i="30"/>
  <c r="AC1281" i="30"/>
  <c r="Y1281" i="30"/>
  <c r="AB1377" i="30"/>
  <c r="AC1377" i="30"/>
  <c r="X1377" i="30"/>
  <c r="Z1377" i="30"/>
  <c r="T1377" i="30"/>
  <c r="V1442" i="30"/>
  <c r="X1497" i="30"/>
  <c r="U1497" i="30"/>
  <c r="R1497" i="30"/>
  <c r="AC1497" i="30"/>
  <c r="T1636" i="30"/>
  <c r="AA1636" i="30"/>
  <c r="Z1718" i="30"/>
  <c r="Q1718" i="30"/>
  <c r="S1821" i="30"/>
  <c r="AA1905" i="30"/>
  <c r="AC1905" i="30"/>
  <c r="Q1985" i="30"/>
  <c r="Y1990" i="30"/>
  <c r="U1990" i="30"/>
  <c r="Q2003" i="30"/>
  <c r="X2023" i="30"/>
  <c r="Y2090" i="30"/>
  <c r="AA2090" i="30"/>
  <c r="V2090" i="30"/>
  <c r="S2090" i="30"/>
  <c r="R2090" i="30"/>
  <c r="Z2090" i="30"/>
  <c r="Z2095" i="30"/>
  <c r="AA2095" i="30"/>
  <c r="AB658" i="30"/>
  <c r="Z658" i="30"/>
  <c r="T658" i="30"/>
  <c r="V658" i="30"/>
  <c r="U658" i="30"/>
  <c r="Z2057" i="30"/>
  <c r="T2057" i="30"/>
  <c r="AB2092" i="30"/>
  <c r="Y2092" i="30"/>
  <c r="X136" i="30"/>
  <c r="Q647" i="30"/>
  <c r="Q658" i="30"/>
  <c r="R1824" i="30"/>
  <c r="S1839" i="30"/>
  <c r="AB1912" i="30"/>
  <c r="X1912" i="30"/>
  <c r="T1912" i="30"/>
  <c r="AC1996" i="30"/>
  <c r="Q1996" i="30"/>
  <c r="X1996" i="30"/>
  <c r="U1996" i="30"/>
  <c r="U229" i="30"/>
  <c r="X448" i="30"/>
  <c r="Q448" i="30"/>
  <c r="R576" i="30"/>
  <c r="X852" i="30"/>
  <c r="AB1309" i="30"/>
  <c r="Y1394" i="30"/>
  <c r="U1394" i="30"/>
  <c r="U1753" i="30"/>
  <c r="U163" i="30"/>
  <c r="Q439" i="30"/>
  <c r="AA553" i="30"/>
  <c r="AA623" i="30"/>
  <c r="Z660" i="30"/>
  <c r="X660" i="30"/>
  <c r="T904" i="30"/>
  <c r="V904" i="30"/>
  <c r="U940" i="30"/>
  <c r="AB981" i="30"/>
  <c r="AC1749" i="30"/>
  <c r="V1749" i="30"/>
  <c r="V120" i="30"/>
  <c r="Z120" i="30"/>
  <c r="R199" i="30"/>
  <c r="S241" i="30"/>
  <c r="Q473" i="30"/>
  <c r="S598" i="30"/>
  <c r="AC751" i="30"/>
  <c r="R1212" i="30"/>
  <c r="Z1546" i="30"/>
  <c r="AA1546" i="30"/>
  <c r="AB1618" i="30"/>
  <c r="V1628" i="30"/>
  <c r="U1749" i="30"/>
  <c r="Q1821" i="30"/>
  <c r="T1869" i="30"/>
  <c r="AA1989" i="30"/>
  <c r="Y2049" i="30"/>
  <c r="AB2049" i="30"/>
  <c r="R242" i="30"/>
  <c r="Z247" i="30"/>
  <c r="X260" i="30"/>
  <c r="R374" i="30"/>
  <c r="Y409" i="30"/>
  <c r="S458" i="30"/>
  <c r="AB458" i="30"/>
  <c r="Y469" i="30"/>
  <c r="R469" i="30"/>
  <c r="AA523" i="30"/>
  <c r="S766" i="30"/>
  <c r="AA829" i="30"/>
  <c r="S873" i="30"/>
  <c r="V936" i="30"/>
  <c r="Y936" i="30"/>
  <c r="AC977" i="30"/>
  <c r="X977" i="30"/>
  <c r="AB977" i="30"/>
  <c r="Y977" i="30"/>
  <c r="U1203" i="30"/>
  <c r="R1377" i="30"/>
  <c r="Z1442" i="30"/>
  <c r="AC1449" i="30"/>
  <c r="Z1489" i="30"/>
  <c r="U1489" i="30"/>
  <c r="Q1526" i="30"/>
  <c r="Q1532" i="30"/>
  <c r="AB1543" i="30"/>
  <c r="U1543" i="30"/>
  <c r="V1623" i="30"/>
  <c r="T1629" i="30"/>
  <c r="U1655" i="30"/>
  <c r="AB1694" i="30"/>
  <c r="AA1791" i="30"/>
  <c r="AC1791" i="30"/>
  <c r="X1791" i="30"/>
  <c r="AB1864" i="30"/>
  <c r="S1864" i="30"/>
  <c r="R1905" i="30"/>
  <c r="Q1964" i="30"/>
  <c r="S2013" i="30"/>
  <c r="AB2023" i="30"/>
  <c r="S2044" i="30"/>
  <c r="T2049" i="30"/>
  <c r="Q2090" i="30"/>
  <c r="R2095" i="30"/>
  <c r="Z595" i="30"/>
  <c r="Q595" i="30"/>
  <c r="AC973" i="30"/>
  <c r="AB973" i="30"/>
  <c r="S973" i="30"/>
  <c r="T143" i="30"/>
  <c r="V188" i="30"/>
  <c r="V322" i="30"/>
  <c r="AA322" i="30"/>
  <c r="Z322" i="30"/>
  <c r="AB370" i="30"/>
  <c r="V370" i="30"/>
  <c r="T447" i="30"/>
  <c r="AC858" i="30"/>
  <c r="Z858" i="30"/>
  <c r="T858" i="30"/>
  <c r="AB921" i="30"/>
  <c r="T921" i="30"/>
  <c r="R921" i="30"/>
  <c r="AB1399" i="30"/>
  <c r="Z1399" i="30"/>
  <c r="AA945" i="30"/>
  <c r="AB1211" i="30"/>
  <c r="Y1835" i="30"/>
  <c r="Z1835" i="30"/>
  <c r="Q282" i="30"/>
  <c r="Z282" i="30"/>
  <c r="T322" i="30"/>
  <c r="S354" i="30"/>
  <c r="Q427" i="30"/>
  <c r="V433" i="30"/>
  <c r="Z637" i="30"/>
  <c r="AB637" i="30"/>
  <c r="V637" i="30"/>
  <c r="AA852" i="30"/>
  <c r="V1279" i="30"/>
  <c r="AC1648" i="30"/>
  <c r="U1648" i="30"/>
  <c r="X1709" i="30"/>
  <c r="AC1824" i="30"/>
  <c r="Z1880" i="30"/>
  <c r="S1880" i="30"/>
  <c r="Y1967" i="30"/>
  <c r="R1967" i="30"/>
  <c r="U1967" i="30"/>
  <c r="U184" i="30"/>
  <c r="AA184" i="30"/>
  <c r="Y206" i="30"/>
  <c r="V273" i="30"/>
  <c r="V427" i="30"/>
  <c r="X433" i="30"/>
  <c r="S637" i="30"/>
  <c r="R660" i="30"/>
  <c r="U784" i="30"/>
  <c r="Z784" i="30"/>
  <c r="AA834" i="30"/>
  <c r="U834" i="30"/>
  <c r="AB834" i="30"/>
  <c r="AA940" i="30"/>
  <c r="S1207" i="30"/>
  <c r="V1660" i="30"/>
  <c r="V1717" i="30"/>
  <c r="Y1862" i="30"/>
  <c r="R1880" i="30"/>
  <c r="R2003" i="30"/>
  <c r="Z2003" i="30"/>
  <c r="S2023" i="30"/>
  <c r="Z2043" i="30"/>
  <c r="AC2043" i="30"/>
  <c r="T2043" i="30"/>
  <c r="AA2043" i="30"/>
  <c r="R2043" i="30"/>
  <c r="Y2120" i="30"/>
  <c r="Z2120" i="30"/>
  <c r="AB196" i="30"/>
  <c r="T196" i="30"/>
  <c r="AA238" i="30"/>
  <c r="V238" i="30"/>
  <c r="AA344" i="30"/>
  <c r="AB374" i="30"/>
  <c r="U452" i="30"/>
  <c r="Q458" i="30"/>
  <c r="Q681" i="30"/>
  <c r="R830" i="30"/>
  <c r="Z830" i="30"/>
  <c r="Z873" i="30"/>
  <c r="Z919" i="30"/>
  <c r="Q1064" i="30"/>
  <c r="Z1064" i="30"/>
  <c r="X1203" i="30"/>
  <c r="S1331" i="30"/>
  <c r="AB1398" i="30"/>
  <c r="T1404" i="30"/>
  <c r="T1489" i="30"/>
  <c r="T1520" i="30"/>
  <c r="U1526" i="30"/>
  <c r="Y1533" i="30"/>
  <c r="S1533" i="30"/>
  <c r="AA1608" i="30"/>
  <c r="U1608" i="30"/>
  <c r="U1614" i="30"/>
  <c r="V1651" i="30"/>
  <c r="AB1651" i="30"/>
  <c r="AA1702" i="30"/>
  <c r="S1702" i="30"/>
  <c r="Y1702" i="30"/>
  <c r="Q1791" i="30"/>
  <c r="AC1964" i="30"/>
  <c r="AA1974" i="30"/>
  <c r="Y2014" i="30"/>
  <c r="Z2014" i="30"/>
  <c r="Z2030" i="30"/>
  <c r="AC2044" i="30"/>
  <c r="S2114" i="30"/>
  <c r="X18" i="30"/>
  <c r="V77" i="30"/>
  <c r="Q220" i="30"/>
  <c r="R226" i="30"/>
  <c r="T288" i="30"/>
  <c r="X668" i="30"/>
  <c r="AB724" i="30"/>
  <c r="S853" i="30"/>
  <c r="AC951" i="30"/>
  <c r="U962" i="30"/>
  <c r="V1271" i="30"/>
  <c r="Q1276" i="30"/>
  <c r="Z1292" i="30"/>
  <c r="AC1439" i="30"/>
  <c r="Q1931" i="30"/>
  <c r="R2024" i="30"/>
  <c r="T2046" i="30"/>
  <c r="Q2058" i="30"/>
  <c r="AB2088" i="30"/>
  <c r="AB84" i="30"/>
  <c r="R134" i="30"/>
  <c r="X144" i="30"/>
  <c r="U155" i="30"/>
  <c r="S179" i="30"/>
  <c r="AC197" i="30"/>
  <c r="R231" i="30"/>
  <c r="R239" i="30"/>
  <c r="T310" i="30"/>
  <c r="Y352" i="30"/>
  <c r="Q396" i="30"/>
  <c r="Q436" i="30"/>
  <c r="V441" i="30"/>
  <c r="R459" i="30"/>
  <c r="U573" i="30"/>
  <c r="T680" i="30"/>
  <c r="V700" i="30"/>
  <c r="AC724" i="30"/>
  <c r="R768" i="30"/>
  <c r="AC827" i="30"/>
  <c r="AB853" i="30"/>
  <c r="T893" i="30"/>
  <c r="AC937" i="30"/>
  <c r="T988" i="30"/>
  <c r="U1059" i="30"/>
  <c r="Q1153" i="30"/>
  <c r="Y1197" i="30"/>
  <c r="AC1271" i="30"/>
  <c r="X1329" i="30"/>
  <c r="V1364" i="30"/>
  <c r="R1461" i="30"/>
  <c r="Q1480" i="30"/>
  <c r="Q1534" i="30"/>
  <c r="AC1567" i="30"/>
  <c r="U1583" i="30"/>
  <c r="S1616" i="30"/>
  <c r="T1631" i="30"/>
  <c r="U1692" i="30"/>
  <c r="V1750" i="30"/>
  <c r="Q1841" i="30"/>
  <c r="S1861" i="30"/>
  <c r="AC1876" i="30"/>
  <c r="Q1900" i="30"/>
  <c r="R1904" i="30"/>
  <c r="R1911" i="30"/>
  <c r="Q1988" i="30"/>
  <c r="Q1995" i="30"/>
  <c r="S2004" i="30"/>
  <c r="Y2012" i="30"/>
  <c r="Q2015" i="30"/>
  <c r="T2024" i="30"/>
  <c r="Q2029" i="30"/>
  <c r="AB2046" i="30"/>
  <c r="X2050" i="30"/>
  <c r="R2055" i="30"/>
  <c r="X2058" i="30"/>
  <c r="V2075" i="30"/>
  <c r="Q2094" i="30"/>
  <c r="AB2096" i="30"/>
  <c r="Y2099" i="30"/>
  <c r="T2108" i="30"/>
  <c r="AB2110" i="30"/>
  <c r="R2115" i="30"/>
  <c r="Z2133" i="30"/>
  <c r="S2068" i="30"/>
  <c r="Q2108" i="30"/>
  <c r="AC2116" i="30"/>
  <c r="U138" i="30"/>
  <c r="S190" i="30"/>
  <c r="T269" i="30"/>
  <c r="Q310" i="30"/>
  <c r="AB356" i="30"/>
  <c r="S366" i="30"/>
  <c r="S410" i="30"/>
  <c r="Q520" i="30"/>
  <c r="R573" i="30"/>
  <c r="Q680" i="30"/>
  <c r="U690" i="30"/>
  <c r="T827" i="30"/>
  <c r="R898" i="30"/>
  <c r="Q933" i="30"/>
  <c r="V941" i="30"/>
  <c r="AB958" i="30"/>
  <c r="AC1189" i="30"/>
  <c r="X1208" i="30"/>
  <c r="Y1572" i="30"/>
  <c r="Y1818" i="30"/>
  <c r="Q1904" i="30"/>
  <c r="S2096" i="30"/>
  <c r="R2108" i="30"/>
  <c r="Q162" i="30"/>
  <c r="R195" i="30"/>
  <c r="S221" i="30"/>
  <c r="X227" i="30"/>
  <c r="Z231" i="30"/>
  <c r="Q280" i="30"/>
  <c r="Q302" i="30"/>
  <c r="R330" i="30"/>
  <c r="Q408" i="30"/>
  <c r="S538" i="30"/>
  <c r="Z573" i="30"/>
  <c r="AA597" i="30"/>
  <c r="R615" i="30"/>
  <c r="X691" i="30"/>
  <c r="AB700" i="30"/>
  <c r="S732" i="30"/>
  <c r="AB768" i="30"/>
  <c r="S808" i="30"/>
  <c r="S820" i="30"/>
  <c r="U893" i="30"/>
  <c r="R918" i="30"/>
  <c r="T1084" i="30"/>
  <c r="Y1228" i="30"/>
  <c r="X1287" i="30"/>
  <c r="Y1329" i="30"/>
  <c r="Z1364" i="30"/>
  <c r="Y1446" i="30"/>
  <c r="U1456" i="30"/>
  <c r="T1461" i="30"/>
  <c r="R1505" i="30"/>
  <c r="Z1512" i="30"/>
  <c r="R1545" i="30"/>
  <c r="R1638" i="30"/>
  <c r="V1650" i="30"/>
  <c r="Z1669" i="30"/>
  <c r="S1674" i="30"/>
  <c r="R1699" i="30"/>
  <c r="AA1861" i="30"/>
  <c r="Z1900" i="30"/>
  <c r="T1904" i="30"/>
  <c r="R1907" i="30"/>
  <c r="V1911" i="30"/>
  <c r="Q1923" i="30"/>
  <c r="Q1932" i="30"/>
  <c r="U1968" i="30"/>
  <c r="S1995" i="30"/>
  <c r="Y2004" i="30"/>
  <c r="V2024" i="30"/>
  <c r="T2029" i="30"/>
  <c r="Z2050" i="30"/>
  <c r="Y2089" i="30"/>
  <c r="U2094" i="30"/>
  <c r="V2108" i="30"/>
  <c r="T2115" i="30"/>
  <c r="T2127" i="30"/>
  <c r="Q1855" i="30"/>
  <c r="Q1881" i="30"/>
  <c r="U1884" i="30"/>
  <c r="U1855" i="30"/>
  <c r="T1881" i="30"/>
  <c r="AB1884" i="30"/>
  <c r="Z1855" i="30"/>
  <c r="Z1881" i="30"/>
  <c r="X1889" i="30"/>
  <c r="AB1855" i="30"/>
  <c r="R1861" i="30"/>
  <c r="AA1864" i="30"/>
  <c r="Z1870" i="30"/>
  <c r="AB1881" i="30"/>
  <c r="T1856" i="30"/>
  <c r="T1887" i="30"/>
  <c r="Q1815" i="30"/>
  <c r="T1821" i="30"/>
  <c r="U1824" i="30"/>
  <c r="S1833" i="30"/>
  <c r="AB1835" i="30"/>
  <c r="R1844" i="30"/>
  <c r="R1815" i="30"/>
  <c r="S1815" i="30"/>
  <c r="Z1840" i="30"/>
  <c r="Z1815" i="30"/>
  <c r="Q1835" i="30"/>
  <c r="R1846" i="30"/>
  <c r="AA1815" i="30"/>
  <c r="Z1814" i="30"/>
  <c r="Q1823" i="30"/>
  <c r="S1835" i="30"/>
  <c r="U1847" i="30"/>
  <c r="X1835" i="30"/>
  <c r="T1771" i="30"/>
  <c r="AB1784" i="30"/>
  <c r="X1800" i="30"/>
  <c r="V1771" i="30"/>
  <c r="AC1800" i="30"/>
  <c r="X1771" i="30"/>
  <c r="R1781" i="30"/>
  <c r="AC1771" i="30"/>
  <c r="U1781" i="30"/>
  <c r="Q1798" i="30"/>
  <c r="T1801" i="30"/>
  <c r="Q1772" i="30"/>
  <c r="Q1799" i="30"/>
  <c r="Z1772" i="30"/>
  <c r="V1778" i="30"/>
  <c r="Q1771" i="30"/>
  <c r="T1732" i="30"/>
  <c r="Q1739" i="30"/>
  <c r="R1742" i="30"/>
  <c r="R1753" i="30"/>
  <c r="T1740" i="30"/>
  <c r="X1759" i="30"/>
  <c r="V1740" i="30"/>
  <c r="AB1731" i="30"/>
  <c r="Z1740" i="30"/>
  <c r="Q1752" i="30"/>
  <c r="S1749" i="30"/>
  <c r="X1752" i="30"/>
  <c r="U1691" i="30"/>
  <c r="AC1698" i="30"/>
  <c r="U1709" i="30"/>
  <c r="AA1712" i="30"/>
  <c r="U1717" i="30"/>
  <c r="Z1719" i="30"/>
  <c r="Z1691" i="30"/>
  <c r="V1709" i="30"/>
  <c r="AB1691" i="30"/>
  <c r="Q1690" i="30"/>
  <c r="S1695" i="30"/>
  <c r="U1699" i="30"/>
  <c r="Z1690" i="30"/>
  <c r="AC1690" i="30"/>
  <c r="AB1699" i="30"/>
  <c r="U1711" i="30"/>
  <c r="R1719" i="30"/>
  <c r="AB1711" i="30"/>
  <c r="S1719" i="30"/>
  <c r="R1691" i="30"/>
  <c r="T1698" i="30"/>
  <c r="Q1709" i="30"/>
  <c r="R1717" i="30"/>
  <c r="U1719" i="30"/>
  <c r="T1656" i="30"/>
  <c r="Q1668" i="30"/>
  <c r="V1652" i="30"/>
  <c r="X1656" i="30"/>
  <c r="Z1657" i="30"/>
  <c r="Y1665" i="30"/>
  <c r="Y1656" i="30"/>
  <c r="AB1657" i="30"/>
  <c r="R1679" i="30"/>
  <c r="Q1669" i="30"/>
  <c r="T1677" i="30"/>
  <c r="S1651" i="30"/>
  <c r="Q1657" i="30"/>
  <c r="Q1667" i="30"/>
  <c r="R1669" i="30"/>
  <c r="U1677" i="30"/>
  <c r="Y1651" i="30"/>
  <c r="R1657" i="30"/>
  <c r="U1667" i="30"/>
  <c r="S1669" i="30"/>
  <c r="U1650" i="30"/>
  <c r="AA1651" i="30"/>
  <c r="V1655" i="30"/>
  <c r="S1657" i="30"/>
  <c r="T1660" i="30"/>
  <c r="V1667" i="30"/>
  <c r="X1669" i="30"/>
  <c r="R1678" i="30"/>
  <c r="R1608" i="30"/>
  <c r="R1610" i="30"/>
  <c r="V1629" i="30"/>
  <c r="S1608" i="30"/>
  <c r="S1610" i="30"/>
  <c r="Z1629" i="30"/>
  <c r="T1608" i="30"/>
  <c r="X1610" i="30"/>
  <c r="Q1616" i="30"/>
  <c r="AB1623" i="30"/>
  <c r="U1628" i="30"/>
  <c r="AC1629" i="30"/>
  <c r="Q1638" i="30"/>
  <c r="AB1606" i="30"/>
  <c r="V1608" i="30"/>
  <c r="T1616" i="30"/>
  <c r="X1624" i="30"/>
  <c r="AC1628" i="30"/>
  <c r="S1630" i="30"/>
  <c r="X1638" i="30"/>
  <c r="Z1608" i="30"/>
  <c r="AB1630" i="30"/>
  <c r="AC1638" i="30"/>
  <c r="R1625" i="30"/>
  <c r="Q1629" i="30"/>
  <c r="S1636" i="30"/>
  <c r="AA1586" i="30"/>
  <c r="T1589" i="30"/>
  <c r="R1594" i="30"/>
  <c r="AA1574" i="30"/>
  <c r="AB1589" i="30"/>
  <c r="S1594" i="30"/>
  <c r="S1571" i="30"/>
  <c r="AB1574" i="30"/>
  <c r="X1587" i="30"/>
  <c r="AC1589" i="30"/>
  <c r="AC1594" i="30"/>
  <c r="T1575" i="30"/>
  <c r="T1588" i="30"/>
  <c r="R1596" i="30"/>
  <c r="T1596" i="30"/>
  <c r="X1569" i="30"/>
  <c r="X1520" i="30"/>
  <c r="R1525" i="30"/>
  <c r="T1532" i="30"/>
  <c r="T1534" i="30"/>
  <c r="X1545" i="30"/>
  <c r="R1550" i="30"/>
  <c r="S1525" i="30"/>
  <c r="AC1534" i="30"/>
  <c r="T1550" i="30"/>
  <c r="Z1525" i="30"/>
  <c r="V1544" i="30"/>
  <c r="X1550" i="30"/>
  <c r="S1554" i="30"/>
  <c r="AB1525" i="30"/>
  <c r="Z1544" i="30"/>
  <c r="S1531" i="30"/>
  <c r="Z1533" i="30"/>
  <c r="S1551" i="30"/>
  <c r="T1531" i="30"/>
  <c r="AB1533" i="30"/>
  <c r="AB1551" i="30"/>
  <c r="U1480" i="30"/>
  <c r="Y1485" i="30"/>
  <c r="V1508" i="30"/>
  <c r="Q1511" i="30"/>
  <c r="AB1480" i="30"/>
  <c r="T1483" i="30"/>
  <c r="AC1485" i="30"/>
  <c r="Q1492" i="30"/>
  <c r="Q1505" i="30"/>
  <c r="Z1508" i="30"/>
  <c r="R1511" i="30"/>
  <c r="V1483" i="30"/>
  <c r="X1511" i="30"/>
  <c r="U1478" i="30"/>
  <c r="Q1481" i="30"/>
  <c r="Z1483" i="30"/>
  <c r="Z1505" i="30"/>
  <c r="S1509" i="30"/>
  <c r="Z1511" i="30"/>
  <c r="Y1478" i="30"/>
  <c r="S1481" i="30"/>
  <c r="R1491" i="30"/>
  <c r="AC1505" i="30"/>
  <c r="T1509" i="30"/>
  <c r="AB1511" i="30"/>
  <c r="AC1481" i="30"/>
  <c r="Z1491" i="30"/>
  <c r="Y1497" i="30"/>
  <c r="T1510" i="30"/>
  <c r="X1512" i="30"/>
  <c r="S1438" i="30"/>
  <c r="S1440" i="30"/>
  <c r="AC1447" i="30"/>
  <c r="AC1461" i="30"/>
  <c r="T1438" i="30"/>
  <c r="T1440" i="30"/>
  <c r="S1458" i="30"/>
  <c r="Z1438" i="30"/>
  <c r="AB1444" i="30"/>
  <c r="U1462" i="30"/>
  <c r="AB1438" i="30"/>
  <c r="Q1449" i="30"/>
  <c r="S1456" i="30"/>
  <c r="R1449" i="30"/>
  <c r="V1439" i="30"/>
  <c r="R1442" i="30"/>
  <c r="T1449" i="30"/>
  <c r="X1456" i="30"/>
  <c r="Q1461" i="30"/>
  <c r="U1396" i="30"/>
  <c r="R1399" i="30"/>
  <c r="U1413" i="30"/>
  <c r="Z1424" i="30"/>
  <c r="Z1427" i="30"/>
  <c r="V1396" i="30"/>
  <c r="T1399" i="30"/>
  <c r="S1404" i="30"/>
  <c r="Y1413" i="30"/>
  <c r="AB1424" i="30"/>
  <c r="AC1427" i="30"/>
  <c r="V1394" i="30"/>
  <c r="AC1399" i="30"/>
  <c r="U1404" i="30"/>
  <c r="V1407" i="30"/>
  <c r="S1422" i="30"/>
  <c r="X1428" i="30"/>
  <c r="X1394" i="30"/>
  <c r="AB1404" i="30"/>
  <c r="Z1407" i="30"/>
  <c r="U1422" i="30"/>
  <c r="X1422" i="30"/>
  <c r="V1405" i="30"/>
  <c r="R1427" i="30"/>
  <c r="T1396" i="30"/>
  <c r="X1405" i="30"/>
  <c r="S1413" i="30"/>
  <c r="T1427" i="30"/>
  <c r="S1353" i="30"/>
  <c r="S1356" i="30"/>
  <c r="U1371" i="30"/>
  <c r="Z1375" i="30"/>
  <c r="Q1377" i="30"/>
  <c r="Z1378" i="30"/>
  <c r="Y1381" i="30"/>
  <c r="Z1353" i="30"/>
  <c r="Y1371" i="30"/>
  <c r="AC1375" i="30"/>
  <c r="AA1353" i="30"/>
  <c r="Y1379" i="30"/>
  <c r="S1361" i="30"/>
  <c r="X1372" i="30"/>
  <c r="S1352" i="30"/>
  <c r="AA1361" i="30"/>
  <c r="T1365" i="30"/>
  <c r="T1376" i="30"/>
  <c r="U1365" i="30"/>
  <c r="AB1352" i="30"/>
  <c r="U1362" i="30"/>
  <c r="V1374" i="30"/>
  <c r="AB1376" i="30"/>
  <c r="Q1381" i="30"/>
  <c r="R1381" i="30"/>
  <c r="T1342" i="30"/>
  <c r="AA1344" i="30"/>
  <c r="R1322" i="30"/>
  <c r="R1339" i="30"/>
  <c r="AB1342" i="30"/>
  <c r="T1322" i="30"/>
  <c r="S1339" i="30"/>
  <c r="AC1342" i="30"/>
  <c r="AB1322" i="30"/>
  <c r="AA1314" i="30"/>
  <c r="V1319" i="30"/>
  <c r="Z1331" i="30"/>
  <c r="R1337" i="30"/>
  <c r="Q1344" i="30"/>
  <c r="AC1314" i="30"/>
  <c r="S1337" i="30"/>
  <c r="R1344" i="30"/>
  <c r="AC1332" i="30"/>
  <c r="S1342" i="30"/>
  <c r="Y1344" i="30"/>
  <c r="S1268" i="30"/>
  <c r="AB1278" i="30"/>
  <c r="T1290" i="30"/>
  <c r="U1268" i="30"/>
  <c r="AC1290" i="30"/>
  <c r="T1302" i="30"/>
  <c r="U1302" i="30"/>
  <c r="Z1272" i="30"/>
  <c r="R1276" i="30"/>
  <c r="X1279" i="30"/>
  <c r="T1291" i="30"/>
  <c r="R1300" i="30"/>
  <c r="V1276" i="30"/>
  <c r="V1291" i="30"/>
  <c r="S1271" i="30"/>
  <c r="Y1273" i="30"/>
  <c r="AA1276" i="30"/>
  <c r="U1288" i="30"/>
  <c r="Q1301" i="30"/>
  <c r="Y1267" i="30"/>
  <c r="T1271" i="30"/>
  <c r="Z1296" i="30"/>
  <c r="T1301" i="30"/>
  <c r="AB1235" i="30"/>
  <c r="R1249" i="30"/>
  <c r="S1229" i="30"/>
  <c r="T1249" i="30"/>
  <c r="V1253" i="30"/>
  <c r="U1260" i="30"/>
  <c r="V1229" i="30"/>
  <c r="X1249" i="30"/>
  <c r="X1260" i="30"/>
  <c r="R1233" i="30"/>
  <c r="R1237" i="30"/>
  <c r="AA1249" i="30"/>
  <c r="S1233" i="30"/>
  <c r="T1237" i="30"/>
  <c r="X1233" i="30"/>
  <c r="AB1237" i="30"/>
  <c r="S1254" i="30"/>
  <c r="T1258" i="30"/>
  <c r="X1228" i="30"/>
  <c r="Z1254" i="30"/>
  <c r="V1258" i="30"/>
  <c r="AA1190" i="30"/>
  <c r="V1195" i="30"/>
  <c r="AB1198" i="30"/>
  <c r="AC1209" i="30"/>
  <c r="Y1212" i="30"/>
  <c r="T1218" i="30"/>
  <c r="U1218" i="30"/>
  <c r="T1183" i="30"/>
  <c r="R1189" i="30"/>
  <c r="T1193" i="30"/>
  <c r="Q1197" i="30"/>
  <c r="R1211" i="30"/>
  <c r="Y1189" i="30"/>
  <c r="Z1193" i="30"/>
  <c r="R1197" i="30"/>
  <c r="AA1208" i="30"/>
  <c r="R1149" i="30"/>
  <c r="AC1155" i="30"/>
  <c r="X1173" i="30"/>
  <c r="T1149" i="30"/>
  <c r="V1166" i="30"/>
  <c r="Z1173" i="30"/>
  <c r="AA1141" i="30"/>
  <c r="U1149" i="30"/>
  <c r="V1153" i="30"/>
  <c r="V1156" i="30"/>
  <c r="R1172" i="30"/>
  <c r="U1146" i="30"/>
  <c r="V1149" i="30"/>
  <c r="X1153" i="30"/>
  <c r="Q1174" i="30"/>
  <c r="X1149" i="30"/>
  <c r="Z1153" i="30"/>
  <c r="Q1173" i="30"/>
  <c r="R1174" i="30"/>
  <c r="AB1153" i="30"/>
  <c r="R1173" i="30"/>
  <c r="R1107" i="30"/>
  <c r="S1112" i="30"/>
  <c r="Q1119" i="30"/>
  <c r="S1126" i="30"/>
  <c r="S1105" i="30"/>
  <c r="Z1107" i="30"/>
  <c r="Z1112" i="30"/>
  <c r="S1119" i="30"/>
  <c r="V1126" i="30"/>
  <c r="T1119" i="30"/>
  <c r="V1105" i="30"/>
  <c r="S1113" i="30"/>
  <c r="V1119" i="30"/>
  <c r="Q1127" i="30"/>
  <c r="S1131" i="30"/>
  <c r="X1105" i="30"/>
  <c r="AB1113" i="30"/>
  <c r="X1119" i="30"/>
  <c r="U1127" i="30"/>
  <c r="X1131" i="30"/>
  <c r="AA1105" i="30"/>
  <c r="AC1113" i="30"/>
  <c r="Z1119" i="30"/>
  <c r="V1124" i="30"/>
  <c r="Z1127" i="30"/>
  <c r="AA1127" i="30"/>
  <c r="Q1112" i="30"/>
  <c r="X1133" i="30"/>
  <c r="Y1060" i="30"/>
  <c r="Y1062" i="30"/>
  <c r="AC1065" i="30"/>
  <c r="AA1071" i="30"/>
  <c r="R1058" i="30"/>
  <c r="Z1060" i="30"/>
  <c r="Z1062" i="30"/>
  <c r="Q1070" i="30"/>
  <c r="AC1071" i="30"/>
  <c r="S1081" i="30"/>
  <c r="S1058" i="30"/>
  <c r="AB1060" i="30"/>
  <c r="X1066" i="30"/>
  <c r="S1070" i="30"/>
  <c r="Y1081" i="30"/>
  <c r="Z1084" i="30"/>
  <c r="R1088" i="30"/>
  <c r="R1092" i="30"/>
  <c r="AC1070" i="30"/>
  <c r="AA1072" i="30"/>
  <c r="AC1081" i="30"/>
  <c r="AA1084" i="30"/>
  <c r="AB1088" i="30"/>
  <c r="T1092" i="30"/>
  <c r="AA1092" i="30"/>
  <c r="S1062" i="30"/>
  <c r="S1071" i="30"/>
  <c r="Q1060" i="30"/>
  <c r="V1062" i="30"/>
  <c r="R1065" i="30"/>
  <c r="V1071" i="30"/>
  <c r="Y1086" i="30"/>
  <c r="S1090" i="30"/>
  <c r="R1060" i="30"/>
  <c r="X1062" i="30"/>
  <c r="T1065" i="30"/>
  <c r="X1071" i="30"/>
  <c r="AC1086" i="30"/>
  <c r="AC1090" i="30"/>
  <c r="AA1021" i="30"/>
  <c r="Z1025" i="30"/>
  <c r="S1044" i="30"/>
  <c r="S1047" i="30"/>
  <c r="AC1047" i="30"/>
  <c r="R1020" i="30"/>
  <c r="U1041" i="30"/>
  <c r="Q1045" i="30"/>
  <c r="S1020" i="30"/>
  <c r="V1041" i="30"/>
  <c r="V1045" i="30"/>
  <c r="V1020" i="30"/>
  <c r="Q1024" i="30"/>
  <c r="R1028" i="30"/>
  <c r="T1037" i="30"/>
  <c r="AA1045" i="30"/>
  <c r="AA1037" i="30"/>
  <c r="AC1045" i="30"/>
  <c r="T1025" i="30"/>
  <c r="AC1030" i="30"/>
  <c r="R1044" i="30"/>
  <c r="T986" i="30"/>
  <c r="Z987" i="30"/>
  <c r="R995" i="30"/>
  <c r="R1006" i="30"/>
  <c r="U986" i="30"/>
  <c r="AA995" i="30"/>
  <c r="S1006" i="30"/>
  <c r="U1008" i="30"/>
  <c r="V986" i="30"/>
  <c r="T1006" i="30"/>
  <c r="U984" i="30"/>
  <c r="X986" i="30"/>
  <c r="U988" i="30"/>
  <c r="Z1004" i="30"/>
  <c r="V1006" i="30"/>
  <c r="AA986" i="30"/>
  <c r="X1006" i="30"/>
  <c r="AB1005" i="30"/>
  <c r="AC1006" i="30"/>
  <c r="Q986" i="30"/>
  <c r="R986" i="30"/>
  <c r="U987" i="30"/>
  <c r="Q1006" i="30"/>
  <c r="T937" i="30"/>
  <c r="T940" i="30"/>
  <c r="T942" i="30"/>
  <c r="X955" i="30"/>
  <c r="Q960" i="30"/>
  <c r="T961" i="30"/>
  <c r="V965" i="30"/>
  <c r="U961" i="30"/>
  <c r="Z965" i="30"/>
  <c r="X961" i="30"/>
  <c r="U935" i="30"/>
  <c r="R938" i="30"/>
  <c r="AC940" i="30"/>
  <c r="U944" i="30"/>
  <c r="X960" i="30"/>
  <c r="Z961" i="30"/>
  <c r="U964" i="30"/>
  <c r="X938" i="30"/>
  <c r="Z960" i="30"/>
  <c r="AC961" i="30"/>
  <c r="V964" i="30"/>
  <c r="AA938" i="30"/>
  <c r="AB964" i="30"/>
  <c r="Q942" i="30"/>
  <c r="AB946" i="30"/>
  <c r="T955" i="30"/>
  <c r="R961" i="30"/>
  <c r="Z962" i="30"/>
  <c r="U965" i="30"/>
  <c r="T901" i="30"/>
  <c r="AC904" i="30"/>
  <c r="V918" i="30"/>
  <c r="S921" i="30"/>
  <c r="AA923" i="30"/>
  <c r="V893" i="30"/>
  <c r="X901" i="30"/>
  <c r="AA918" i="30"/>
  <c r="X891" i="30"/>
  <c r="AB893" i="30"/>
  <c r="AB901" i="30"/>
  <c r="AB918" i="30"/>
  <c r="V921" i="30"/>
  <c r="U924" i="30"/>
  <c r="U899" i="30"/>
  <c r="AC921" i="30"/>
  <c r="V924" i="30"/>
  <c r="V899" i="30"/>
  <c r="Q911" i="30"/>
  <c r="R893" i="30"/>
  <c r="V911" i="30"/>
  <c r="S893" i="30"/>
  <c r="X911" i="30"/>
  <c r="R923" i="30"/>
  <c r="V856" i="30"/>
  <c r="AA856" i="30"/>
  <c r="Q881" i="30"/>
  <c r="AB856" i="30"/>
  <c r="U874" i="30"/>
  <c r="R881" i="30"/>
  <c r="V854" i="30"/>
  <c r="AC856" i="30"/>
  <c r="AB859" i="30"/>
  <c r="X869" i="30"/>
  <c r="Q873" i="30"/>
  <c r="R878" i="30"/>
  <c r="S881" i="30"/>
  <c r="Z881" i="30"/>
  <c r="Y852" i="30"/>
  <c r="U857" i="30"/>
  <c r="Q870" i="30"/>
  <c r="T873" i="30"/>
  <c r="R876" i="30"/>
  <c r="AC881" i="30"/>
  <c r="R870" i="30"/>
  <c r="S856" i="30"/>
  <c r="AA870" i="30"/>
  <c r="AA873" i="30"/>
  <c r="U876" i="30"/>
  <c r="X817" i="30"/>
  <c r="R829" i="30"/>
  <c r="S832" i="30"/>
  <c r="Z834" i="30"/>
  <c r="X838" i="30"/>
  <c r="V805" i="30"/>
  <c r="U839" i="30"/>
  <c r="T835" i="30"/>
  <c r="AC835" i="30"/>
  <c r="T807" i="30"/>
  <c r="V825" i="30"/>
  <c r="S834" i="30"/>
  <c r="AC807" i="30"/>
  <c r="S790" i="30"/>
  <c r="AC793" i="30"/>
  <c r="Q764" i="30"/>
  <c r="R767" i="30"/>
  <c r="R775" i="30"/>
  <c r="S791" i="30"/>
  <c r="V764" i="30"/>
  <c r="V767" i="30"/>
  <c r="V791" i="30"/>
  <c r="X767" i="30"/>
  <c r="AA767" i="30"/>
  <c r="T771" i="30"/>
  <c r="T793" i="30"/>
  <c r="V721" i="30"/>
  <c r="Z726" i="30"/>
  <c r="V741" i="30"/>
  <c r="AB748" i="30"/>
  <c r="R753" i="30"/>
  <c r="AB721" i="30"/>
  <c r="V753" i="30"/>
  <c r="Q746" i="30"/>
  <c r="Q723" i="30"/>
  <c r="U730" i="30"/>
  <c r="R721" i="30"/>
  <c r="T723" i="30"/>
  <c r="Q726" i="30"/>
  <c r="V730" i="30"/>
  <c r="T744" i="30"/>
  <c r="S756" i="30"/>
  <c r="S721" i="30"/>
  <c r="Z723" i="30"/>
  <c r="U726" i="30"/>
  <c r="AB744" i="30"/>
  <c r="S748" i="30"/>
  <c r="S690" i="30"/>
  <c r="T709" i="30"/>
  <c r="Q712" i="30"/>
  <c r="T690" i="30"/>
  <c r="AC709" i="30"/>
  <c r="T681" i="30"/>
  <c r="X690" i="30"/>
  <c r="S710" i="30"/>
  <c r="Z681" i="30"/>
  <c r="S687" i="30"/>
  <c r="AC690" i="30"/>
  <c r="Q704" i="30"/>
  <c r="Q708" i="30"/>
  <c r="X710" i="30"/>
  <c r="U708" i="30"/>
  <c r="AB710" i="30"/>
  <c r="T647" i="30"/>
  <c r="AC647" i="30"/>
  <c r="S644" i="30"/>
  <c r="U662" i="30"/>
  <c r="R670" i="30"/>
  <c r="R637" i="30"/>
  <c r="AB644" i="30"/>
  <c r="Q660" i="30"/>
  <c r="Q668" i="30"/>
  <c r="U670" i="30"/>
  <c r="T668" i="30"/>
  <c r="S604" i="30"/>
  <c r="AC617" i="30"/>
  <c r="T596" i="30"/>
  <c r="V598" i="30"/>
  <c r="Z601" i="30"/>
  <c r="U604" i="30"/>
  <c r="Q608" i="30"/>
  <c r="V627" i="30"/>
  <c r="X596" i="30"/>
  <c r="U608" i="30"/>
  <c r="S618" i="30"/>
  <c r="AC596" i="30"/>
  <c r="U599" i="30"/>
  <c r="Y605" i="30"/>
  <c r="Z608" i="30"/>
  <c r="Q616" i="30"/>
  <c r="Z605" i="30"/>
  <c r="Q628" i="30"/>
  <c r="U628" i="30"/>
  <c r="T595" i="30"/>
  <c r="U600" i="30"/>
  <c r="Q604" i="30"/>
  <c r="Q617" i="30"/>
  <c r="R620" i="30"/>
  <c r="Z628" i="30"/>
  <c r="Z617" i="30"/>
  <c r="Z620" i="30"/>
  <c r="AA628" i="30"/>
  <c r="R556" i="30"/>
  <c r="S558" i="30"/>
  <c r="Z561" i="30"/>
  <c r="T564" i="30"/>
  <c r="Z578" i="30"/>
  <c r="R561" i="30"/>
  <c r="R564" i="30"/>
  <c r="S587" i="30"/>
  <c r="U561" i="30"/>
  <c r="S564" i="30"/>
  <c r="Q578" i="30"/>
  <c r="Q553" i="30"/>
  <c r="T556" i="30"/>
  <c r="Z558" i="30"/>
  <c r="U564" i="30"/>
  <c r="U556" i="30"/>
  <c r="X564" i="30"/>
  <c r="X556" i="30"/>
  <c r="AB556" i="30"/>
  <c r="V526" i="30"/>
  <c r="Y536" i="30"/>
  <c r="Z538" i="30"/>
  <c r="Z540" i="30"/>
  <c r="Z526" i="30"/>
  <c r="S517" i="30"/>
  <c r="Y520" i="30"/>
  <c r="AB526" i="30"/>
  <c r="S534" i="30"/>
  <c r="Q539" i="30"/>
  <c r="Y541" i="30"/>
  <c r="V546" i="30"/>
  <c r="X517" i="30"/>
  <c r="T539" i="30"/>
  <c r="X546" i="30"/>
  <c r="Q511" i="30"/>
  <c r="Q514" i="30"/>
  <c r="AB517" i="30"/>
  <c r="S521" i="30"/>
  <c r="R531" i="30"/>
  <c r="Q535" i="30"/>
  <c r="R538" i="30"/>
  <c r="V539" i="30"/>
  <c r="Z542" i="30"/>
  <c r="R511" i="30"/>
  <c r="U514" i="30"/>
  <c r="U531" i="30"/>
  <c r="R535" i="30"/>
  <c r="T511" i="30"/>
  <c r="R518" i="30"/>
  <c r="Q526" i="30"/>
  <c r="V531" i="30"/>
  <c r="U538" i="30"/>
  <c r="Q540" i="30"/>
  <c r="V511" i="30"/>
  <c r="U526" i="30"/>
  <c r="S536" i="30"/>
  <c r="V538" i="30"/>
  <c r="X540" i="30"/>
  <c r="U469" i="30"/>
  <c r="S494" i="30"/>
  <c r="AC497" i="30"/>
  <c r="V501" i="30"/>
  <c r="S504" i="30"/>
  <c r="U474" i="30"/>
  <c r="Q484" i="30"/>
  <c r="Q496" i="30"/>
  <c r="R484" i="30"/>
  <c r="R492" i="30"/>
  <c r="R496" i="30"/>
  <c r="S500" i="30"/>
  <c r="T503" i="30"/>
  <c r="S484" i="30"/>
  <c r="U496" i="30"/>
  <c r="U500" i="30"/>
  <c r="X503" i="30"/>
  <c r="Q469" i="30"/>
  <c r="V484" i="30"/>
  <c r="AB496" i="30"/>
  <c r="U427" i="30"/>
  <c r="Q435" i="30"/>
  <c r="Q438" i="30"/>
  <c r="Y439" i="30"/>
  <c r="V442" i="30"/>
  <c r="R454" i="30"/>
  <c r="Y457" i="30"/>
  <c r="Y459" i="30"/>
  <c r="U462" i="30"/>
  <c r="R435" i="30"/>
  <c r="R438" i="30"/>
  <c r="U454" i="30"/>
  <c r="Z459" i="30"/>
  <c r="Z462" i="30"/>
  <c r="AA427" i="30"/>
  <c r="T435" i="30"/>
  <c r="T438" i="30"/>
  <c r="AB462" i="30"/>
  <c r="U438" i="30"/>
  <c r="X438" i="30"/>
  <c r="AA438" i="30"/>
  <c r="Q462" i="30"/>
  <c r="R442" i="30"/>
  <c r="Y453" i="30"/>
  <c r="Q459" i="30"/>
  <c r="R462" i="30"/>
  <c r="X395" i="30"/>
  <c r="AB396" i="30"/>
  <c r="AC395" i="30"/>
  <c r="R409" i="30"/>
  <c r="R389" i="30"/>
  <c r="R396" i="30"/>
  <c r="Q420" i="30"/>
  <c r="U389" i="30"/>
  <c r="S396" i="30"/>
  <c r="V408" i="30"/>
  <c r="X420" i="30"/>
  <c r="U396" i="30"/>
  <c r="Z408" i="30"/>
  <c r="U410" i="30"/>
  <c r="R416" i="30"/>
  <c r="Z396" i="30"/>
  <c r="AB408" i="30"/>
  <c r="X344" i="30"/>
  <c r="V348" i="30"/>
  <c r="Y364" i="30"/>
  <c r="Q368" i="30"/>
  <c r="R370" i="30"/>
  <c r="Q349" i="30"/>
  <c r="AA349" i="30"/>
  <c r="T369" i="30"/>
  <c r="Q372" i="30"/>
  <c r="Q375" i="30"/>
  <c r="Z367" i="30"/>
  <c r="Y369" i="30"/>
  <c r="U372" i="30"/>
  <c r="U375" i="30"/>
  <c r="Z343" i="30"/>
  <c r="U350" i="30"/>
  <c r="V375" i="30"/>
  <c r="S348" i="30"/>
  <c r="Y375" i="30"/>
  <c r="T303" i="30"/>
  <c r="X306" i="30"/>
  <c r="T325" i="30"/>
  <c r="Q335" i="30"/>
  <c r="X303" i="30"/>
  <c r="U325" i="30"/>
  <c r="AA303" i="30"/>
  <c r="AA311" i="30"/>
  <c r="V308" i="30"/>
  <c r="Q316" i="30"/>
  <c r="R312" i="30"/>
  <c r="U316" i="30"/>
  <c r="R327" i="30"/>
  <c r="AB305" i="30"/>
  <c r="U312" i="30"/>
  <c r="AC316" i="30"/>
  <c r="V327" i="30"/>
  <c r="X330" i="30"/>
  <c r="V334" i="30"/>
  <c r="Z330" i="30"/>
  <c r="X334" i="30"/>
  <c r="Q260" i="30"/>
  <c r="S265" i="30"/>
  <c r="Q270" i="30"/>
  <c r="Q274" i="30"/>
  <c r="S291" i="30"/>
  <c r="T260" i="30"/>
  <c r="R270" i="30"/>
  <c r="T274" i="30"/>
  <c r="AC280" i="30"/>
  <c r="X284" i="30"/>
  <c r="Z285" i="30"/>
  <c r="R273" i="30"/>
  <c r="T289" i="30"/>
  <c r="T220" i="30"/>
  <c r="AA242" i="30"/>
  <c r="T249" i="30"/>
  <c r="Y220" i="30"/>
  <c r="Q227" i="30"/>
  <c r="Q237" i="30"/>
  <c r="Q247" i="30"/>
  <c r="Y249" i="30"/>
  <c r="AA220" i="30"/>
  <c r="R227" i="30"/>
  <c r="X219" i="30"/>
  <c r="AC220" i="30"/>
  <c r="V225" i="30"/>
  <c r="T227" i="30"/>
  <c r="Q231" i="30"/>
  <c r="Q238" i="30"/>
  <c r="X241" i="30"/>
  <c r="X247" i="30"/>
  <c r="S250" i="30"/>
  <c r="R220" i="30"/>
  <c r="S226" i="30"/>
  <c r="AB231" i="30"/>
  <c r="V242" i="30"/>
  <c r="Z246" i="30"/>
  <c r="R248" i="30"/>
  <c r="V252" i="30"/>
  <c r="S220" i="30"/>
  <c r="Z226" i="30"/>
  <c r="X242" i="30"/>
  <c r="AA246" i="30"/>
  <c r="Q182" i="30"/>
  <c r="V196" i="30"/>
  <c r="X198" i="30"/>
  <c r="R201" i="30"/>
  <c r="Q209" i="30"/>
  <c r="X196" i="30"/>
  <c r="Y201" i="30"/>
  <c r="V209" i="30"/>
  <c r="Q188" i="30"/>
  <c r="Z196" i="30"/>
  <c r="U188" i="30"/>
  <c r="AC196" i="30"/>
  <c r="S199" i="30"/>
  <c r="Q202" i="30"/>
  <c r="V210" i="30"/>
  <c r="AA199" i="30"/>
  <c r="T207" i="30"/>
  <c r="R175" i="30"/>
  <c r="Q196" i="30"/>
  <c r="T197" i="30"/>
  <c r="AB199" i="30"/>
  <c r="X203" i="30"/>
  <c r="U207" i="30"/>
  <c r="T204" i="30"/>
  <c r="V153" i="30"/>
  <c r="T163" i="30"/>
  <c r="U166" i="30"/>
  <c r="S148" i="30"/>
  <c r="X148" i="30"/>
  <c r="AB160" i="30"/>
  <c r="X164" i="30"/>
  <c r="T135" i="30"/>
  <c r="S140" i="30"/>
  <c r="AB148" i="30"/>
  <c r="AB140" i="30"/>
  <c r="X133" i="30"/>
  <c r="Q146" i="30"/>
  <c r="R153" i="30"/>
  <c r="Q166" i="30"/>
  <c r="AC101" i="30"/>
  <c r="T113" i="30"/>
  <c r="AA103" i="30"/>
  <c r="U124" i="30"/>
  <c r="T101" i="30"/>
  <c r="U49" i="30"/>
  <c r="R73" i="30"/>
  <c r="V57" i="30"/>
  <c r="X52" i="30"/>
  <c r="U82" i="30"/>
  <c r="V15" i="30"/>
  <c r="U32" i="30"/>
  <c r="AA39" i="30"/>
  <c r="AC29" i="30"/>
  <c r="AC378" i="30"/>
  <c r="U378" i="30"/>
  <c r="Z378" i="30"/>
  <c r="AC580" i="30"/>
  <c r="V580" i="30"/>
  <c r="S580" i="30"/>
  <c r="T38" i="30"/>
  <c r="R40" i="30"/>
  <c r="V49" i="30"/>
  <c r="S64" i="30"/>
  <c r="AA73" i="30"/>
  <c r="T93" i="30"/>
  <c r="S98" i="30"/>
  <c r="U121" i="30"/>
  <c r="AC135" i="30"/>
  <c r="U146" i="30"/>
  <c r="AC163" i="30"/>
  <c r="V166" i="30"/>
  <c r="X195" i="30"/>
  <c r="Q200" i="30"/>
  <c r="X202" i="30"/>
  <c r="AA218" i="30"/>
  <c r="U226" i="30"/>
  <c r="U227" i="30"/>
  <c r="T238" i="30"/>
  <c r="AC246" i="30"/>
  <c r="AC247" i="30"/>
  <c r="Q259" i="30"/>
  <c r="AA260" i="30"/>
  <c r="Q266" i="30"/>
  <c r="Q268" i="30"/>
  <c r="AA280" i="30"/>
  <c r="T283" i="30"/>
  <c r="AC283" i="30"/>
  <c r="X289" i="30"/>
  <c r="S293" i="30"/>
  <c r="Y302" i="30"/>
  <c r="AA302" i="30"/>
  <c r="R302" i="30"/>
  <c r="R310" i="30"/>
  <c r="X310" i="30"/>
  <c r="AA332" i="30"/>
  <c r="Z332" i="30"/>
  <c r="U354" i="30"/>
  <c r="R365" i="30"/>
  <c r="Q378" i="30"/>
  <c r="Z406" i="30"/>
  <c r="X406" i="30"/>
  <c r="Y441" i="30"/>
  <c r="T441" i="30"/>
  <c r="Y447" i="30"/>
  <c r="V447" i="30"/>
  <c r="R447" i="30"/>
  <c r="R450" i="30"/>
  <c r="AC454" i="30"/>
  <c r="S454" i="30"/>
  <c r="Q454" i="30"/>
  <c r="Z454" i="30"/>
  <c r="Q456" i="30"/>
  <c r="Y479" i="30"/>
  <c r="AC504" i="30"/>
  <c r="V504" i="30"/>
  <c r="R504" i="30"/>
  <c r="U518" i="30"/>
  <c r="AA521" i="30"/>
  <c r="Y521" i="30"/>
  <c r="R521" i="30"/>
  <c r="Y557" i="30"/>
  <c r="V557" i="30"/>
  <c r="Q557" i="30"/>
  <c r="AA560" i="30"/>
  <c r="R580" i="30"/>
  <c r="Y642" i="30"/>
  <c r="AB642" i="30"/>
  <c r="U642" i="30"/>
  <c r="S642" i="30"/>
  <c r="Y664" i="30"/>
  <c r="S664" i="30"/>
  <c r="AB664" i="30"/>
  <c r="U683" i="30"/>
  <c r="R683" i="30"/>
  <c r="X683" i="30"/>
  <c r="AA683" i="30"/>
  <c r="Z763" i="30"/>
  <c r="R763" i="30"/>
  <c r="AA763" i="30"/>
  <c r="V763" i="30"/>
  <c r="S763" i="30"/>
  <c r="AA851" i="30"/>
  <c r="AB851" i="30"/>
  <c r="U851" i="30"/>
  <c r="AC851" i="30"/>
  <c r="X851" i="30"/>
  <c r="T851" i="30"/>
  <c r="S851" i="30"/>
  <c r="S390" i="30"/>
  <c r="X390" i="30"/>
  <c r="AB913" i="30"/>
  <c r="X913" i="30"/>
  <c r="T913" i="30"/>
  <c r="S913" i="30"/>
  <c r="U12" i="30"/>
  <c r="T29" i="30"/>
  <c r="X38" i="30"/>
  <c r="U40" i="30"/>
  <c r="AB49" i="30"/>
  <c r="U54" i="30"/>
  <c r="T59" i="30"/>
  <c r="AB64" i="30"/>
  <c r="S84" i="30"/>
  <c r="AC93" i="30"/>
  <c r="AB98" i="30"/>
  <c r="V146" i="30"/>
  <c r="Z176" i="30"/>
  <c r="U200" i="30"/>
  <c r="X226" i="30"/>
  <c r="U238" i="30"/>
  <c r="S259" i="30"/>
  <c r="T266" i="30"/>
  <c r="R268" i="30"/>
  <c r="AB280" i="30"/>
  <c r="AA289" i="30"/>
  <c r="Q345" i="30"/>
  <c r="X345" i="30"/>
  <c r="V365" i="30"/>
  <c r="R378" i="30"/>
  <c r="AB387" i="30"/>
  <c r="Y387" i="30"/>
  <c r="S411" i="30"/>
  <c r="T411" i="30"/>
  <c r="AC434" i="30"/>
  <c r="U434" i="30"/>
  <c r="R434" i="30"/>
  <c r="Y480" i="30"/>
  <c r="U480" i="30"/>
  <c r="Q480" i="30"/>
  <c r="Z480" i="30"/>
  <c r="AC512" i="30"/>
  <c r="Q512" i="30"/>
  <c r="Y566" i="30"/>
  <c r="Z566" i="30"/>
  <c r="S566" i="30"/>
  <c r="Y565" i="30"/>
  <c r="Q565" i="30"/>
  <c r="R565" i="30"/>
  <c r="U641" i="30"/>
  <c r="R641" i="30"/>
  <c r="AA641" i="30"/>
  <c r="V641" i="30"/>
  <c r="AC38" i="30"/>
  <c r="AA40" i="30"/>
  <c r="V200" i="30"/>
  <c r="Y259" i="30"/>
  <c r="U266" i="30"/>
  <c r="T268" i="30"/>
  <c r="AA294" i="30"/>
  <c r="Q294" i="30"/>
  <c r="Z307" i="30"/>
  <c r="V307" i="30"/>
  <c r="Y344" i="30"/>
  <c r="R344" i="30"/>
  <c r="V344" i="30"/>
  <c r="AA365" i="30"/>
  <c r="V378" i="30"/>
  <c r="V417" i="30"/>
  <c r="Y417" i="30"/>
  <c r="Y477" i="30"/>
  <c r="AA477" i="30"/>
  <c r="U477" i="30"/>
  <c r="Q477" i="30"/>
  <c r="Y519" i="30"/>
  <c r="R519" i="30"/>
  <c r="AC666" i="30"/>
  <c r="V666" i="30"/>
  <c r="Q666" i="30"/>
  <c r="Y684" i="30"/>
  <c r="R684" i="30"/>
  <c r="Z684" i="30"/>
  <c r="Q684" i="30"/>
  <c r="AB749" i="30"/>
  <c r="V749" i="30"/>
  <c r="X749" i="30"/>
  <c r="AC645" i="30"/>
  <c r="S645" i="30"/>
  <c r="T17" i="30"/>
  <c r="S22" i="30"/>
  <c r="X60" i="30"/>
  <c r="X94" i="30"/>
  <c r="AC113" i="30"/>
  <c r="R145" i="30"/>
  <c r="X153" i="30"/>
  <c r="Z162" i="30"/>
  <c r="Q183" i="30"/>
  <c r="V190" i="30"/>
  <c r="U199" i="30"/>
  <c r="X207" i="30"/>
  <c r="X217" i="30"/>
  <c r="X225" i="30"/>
  <c r="AC227" i="30"/>
  <c r="S231" i="30"/>
  <c r="X237" i="30"/>
  <c r="Z238" i="30"/>
  <c r="AB241" i="30"/>
  <c r="Q243" i="30"/>
  <c r="R246" i="30"/>
  <c r="R247" i="30"/>
  <c r="U248" i="30"/>
  <c r="Z259" i="30"/>
  <c r="V266" i="30"/>
  <c r="X268" i="30"/>
  <c r="U270" i="30"/>
  <c r="R280" i="30"/>
  <c r="Y284" i="30"/>
  <c r="Z288" i="30"/>
  <c r="R288" i="30"/>
  <c r="AB288" i="30"/>
  <c r="T291" i="30"/>
  <c r="Y291" i="30"/>
  <c r="T294" i="30"/>
  <c r="T302" i="30"/>
  <c r="R307" i="30"/>
  <c r="U310" i="30"/>
  <c r="AC323" i="30"/>
  <c r="AA323" i="30"/>
  <c r="S333" i="30"/>
  <c r="R335" i="30"/>
  <c r="Q344" i="30"/>
  <c r="T345" i="30"/>
  <c r="R355" i="30"/>
  <c r="X369" i="30"/>
  <c r="R369" i="30"/>
  <c r="S374" i="30"/>
  <c r="X378" i="30"/>
  <c r="AC389" i="30"/>
  <c r="T389" i="30"/>
  <c r="Q389" i="30"/>
  <c r="Z389" i="30"/>
  <c r="AB411" i="30"/>
  <c r="U418" i="30"/>
  <c r="Y418" i="30"/>
  <c r="V434" i="30"/>
  <c r="AB441" i="30"/>
  <c r="AB452" i="30"/>
  <c r="Y452" i="30"/>
  <c r="Q452" i="30"/>
  <c r="X454" i="30"/>
  <c r="U470" i="30"/>
  <c r="R477" i="30"/>
  <c r="V480" i="30"/>
  <c r="Z504" i="30"/>
  <c r="T519" i="30"/>
  <c r="AB567" i="30"/>
  <c r="S567" i="30"/>
  <c r="Y567" i="30"/>
  <c r="T567" i="30"/>
  <c r="U627" i="30"/>
  <c r="AA627" i="30"/>
  <c r="R627" i="30"/>
  <c r="AC638" i="30"/>
  <c r="Q638" i="30"/>
  <c r="V638" i="30"/>
  <c r="U638" i="30"/>
  <c r="T666" i="30"/>
  <c r="Y728" i="30"/>
  <c r="AB728" i="30"/>
  <c r="S728" i="30"/>
  <c r="AA809" i="30"/>
  <c r="X809" i="30"/>
  <c r="R809" i="30"/>
  <c r="S429" i="30"/>
  <c r="R429" i="30"/>
  <c r="Y450" i="30"/>
  <c r="Q450" i="30"/>
  <c r="V450" i="30"/>
  <c r="AA682" i="30"/>
  <c r="R682" i="30"/>
  <c r="AC682" i="30"/>
  <c r="T682" i="30"/>
  <c r="AB682" i="30"/>
  <c r="X682" i="30"/>
  <c r="U682" i="30"/>
  <c r="S682" i="30"/>
  <c r="S14" i="30"/>
  <c r="AC17" i="30"/>
  <c r="AB22" i="30"/>
  <c r="Q36" i="30"/>
  <c r="R39" i="30"/>
  <c r="V91" i="30"/>
  <c r="Q100" i="30"/>
  <c r="U104" i="30"/>
  <c r="AA145" i="30"/>
  <c r="AA162" i="30"/>
  <c r="V183" i="30"/>
  <c r="AB190" i="30"/>
  <c r="X199" i="30"/>
  <c r="Z237" i="30"/>
  <c r="U243" i="30"/>
  <c r="S246" i="30"/>
  <c r="U247" i="30"/>
  <c r="AC266" i="30"/>
  <c r="Z268" i="30"/>
  <c r="Y270" i="30"/>
  <c r="S280" i="30"/>
  <c r="AA285" i="30"/>
  <c r="S285" i="30"/>
  <c r="U294" i="30"/>
  <c r="AB307" i="30"/>
  <c r="Z310" i="30"/>
  <c r="AB333" i="30"/>
  <c r="U335" i="30"/>
  <c r="T344" i="30"/>
  <c r="AA345" i="30"/>
  <c r="AC355" i="30"/>
  <c r="Z364" i="30"/>
  <c r="Q364" i="30"/>
  <c r="AC364" i="30"/>
  <c r="Z372" i="30"/>
  <c r="Y372" i="30"/>
  <c r="U374" i="30"/>
  <c r="AB378" i="30"/>
  <c r="Y432" i="30"/>
  <c r="AC432" i="30"/>
  <c r="Z434" i="30"/>
  <c r="T477" i="30"/>
  <c r="X480" i="30"/>
  <c r="Y492" i="30"/>
  <c r="U492" i="30"/>
  <c r="Q492" i="30"/>
  <c r="Y500" i="30"/>
  <c r="V500" i="30"/>
  <c r="R500" i="30"/>
  <c r="S503" i="30"/>
  <c r="Y503" i="30"/>
  <c r="V503" i="30"/>
  <c r="Y514" i="30"/>
  <c r="R514" i="30"/>
  <c r="V519" i="30"/>
  <c r="AB583" i="30"/>
  <c r="Y583" i="30"/>
  <c r="R583" i="30"/>
  <c r="AA618" i="30"/>
  <c r="AC618" i="30"/>
  <c r="X618" i="30"/>
  <c r="T618" i="30"/>
  <c r="Y630" i="30"/>
  <c r="S630" i="30"/>
  <c r="AB630" i="30"/>
  <c r="Y662" i="30"/>
  <c r="Q662" i="30"/>
  <c r="R662" i="30"/>
  <c r="AA787" i="30"/>
  <c r="X787" i="30"/>
  <c r="X836" i="30"/>
  <c r="Y836" i="30"/>
  <c r="S836" i="30"/>
  <c r="T836" i="30"/>
  <c r="AB14" i="30"/>
  <c r="AA31" i="30"/>
  <c r="Z36" i="30"/>
  <c r="X39" i="30"/>
  <c r="AB145" i="30"/>
  <c r="Z243" i="30"/>
  <c r="AA268" i="30"/>
  <c r="AA270" i="30"/>
  <c r="T280" i="30"/>
  <c r="R282" i="30"/>
  <c r="Y282" i="30"/>
  <c r="V294" i="30"/>
  <c r="Q322" i="30"/>
  <c r="U322" i="30"/>
  <c r="Y325" i="30"/>
  <c r="S325" i="30"/>
  <c r="AC333" i="30"/>
  <c r="AB335" i="30"/>
  <c r="U344" i="30"/>
  <c r="AC345" i="30"/>
  <c r="Y367" i="30"/>
  <c r="T367" i="30"/>
  <c r="Z374" i="30"/>
  <c r="R377" i="30"/>
  <c r="S377" i="30"/>
  <c r="Z385" i="30"/>
  <c r="AC385" i="30"/>
  <c r="AC393" i="30"/>
  <c r="Z393" i="30"/>
  <c r="Q410" i="30"/>
  <c r="Y410" i="30"/>
  <c r="T410" i="30"/>
  <c r="AC413" i="30"/>
  <c r="U413" i="30"/>
  <c r="S433" i="30"/>
  <c r="T433" i="30"/>
  <c r="Y433" i="30"/>
  <c r="AC449" i="30"/>
  <c r="X449" i="30"/>
  <c r="Y455" i="30"/>
  <c r="U455" i="30"/>
  <c r="Q455" i="30"/>
  <c r="S472" i="30"/>
  <c r="AA472" i="30"/>
  <c r="Z477" i="30"/>
  <c r="AB480" i="30"/>
  <c r="AC545" i="30"/>
  <c r="S545" i="30"/>
  <c r="AB559" i="30"/>
  <c r="V559" i="30"/>
  <c r="S559" i="30"/>
  <c r="T559" i="30"/>
  <c r="X568" i="30"/>
  <c r="AA568" i="30"/>
  <c r="Q599" i="30"/>
  <c r="R599" i="30"/>
  <c r="AC616" i="30"/>
  <c r="U616" i="30"/>
  <c r="AA648" i="30"/>
  <c r="AB648" i="30"/>
  <c r="U648" i="30"/>
  <c r="T648" i="30"/>
  <c r="AA293" i="30"/>
  <c r="V293" i="30"/>
  <c r="AC331" i="30"/>
  <c r="T331" i="30"/>
  <c r="AC294" i="30"/>
  <c r="V354" i="30"/>
  <c r="R354" i="30"/>
  <c r="Z354" i="30"/>
  <c r="AC405" i="30"/>
  <c r="Q405" i="30"/>
  <c r="AA481" i="30"/>
  <c r="R481" i="30"/>
  <c r="AC518" i="30"/>
  <c r="V518" i="30"/>
  <c r="S518" i="30"/>
  <c r="AB541" i="30"/>
  <c r="X541" i="30"/>
  <c r="Z562" i="30"/>
  <c r="AC562" i="30"/>
  <c r="R584" i="30"/>
  <c r="Z584" i="30"/>
  <c r="Y597" i="30"/>
  <c r="X597" i="30"/>
  <c r="S597" i="30"/>
  <c r="T597" i="30"/>
  <c r="Z603" i="30"/>
  <c r="AA603" i="30"/>
  <c r="S603" i="30"/>
  <c r="AB327" i="30"/>
  <c r="T330" i="30"/>
  <c r="AB348" i="30"/>
  <c r="AA370" i="30"/>
  <c r="AA392" i="30"/>
  <c r="X408" i="30"/>
  <c r="AA409" i="30"/>
  <c r="Z427" i="30"/>
  <c r="AB438" i="30"/>
  <c r="Z442" i="30"/>
  <c r="X526" i="30"/>
  <c r="AA531" i="30"/>
  <c r="Y573" i="30"/>
  <c r="Q573" i="30"/>
  <c r="Y598" i="30"/>
  <c r="Z598" i="30"/>
  <c r="U598" i="30"/>
  <c r="AB600" i="30"/>
  <c r="Y600" i="30"/>
  <c r="T600" i="30"/>
  <c r="AC604" i="30"/>
  <c r="X604" i="30"/>
  <c r="AB680" i="30"/>
  <c r="Z680" i="30"/>
  <c r="U680" i="30"/>
  <c r="AC700" i="30"/>
  <c r="Q700" i="30"/>
  <c r="U700" i="30"/>
  <c r="Y704" i="30"/>
  <c r="U704" i="30"/>
  <c r="Y714" i="30"/>
  <c r="S714" i="30"/>
  <c r="R746" i="30"/>
  <c r="AC766" i="30"/>
  <c r="T766" i="30"/>
  <c r="Y768" i="30"/>
  <c r="U768" i="30"/>
  <c r="Q768" i="30"/>
  <c r="AA768" i="30"/>
  <c r="AC784" i="30"/>
  <c r="Q784" i="30"/>
  <c r="AB791" i="30"/>
  <c r="Q791" i="30"/>
  <c r="U861" i="30"/>
  <c r="Z892" i="30"/>
  <c r="Y892" i="30"/>
  <c r="R892" i="30"/>
  <c r="Y1003" i="30"/>
  <c r="Z1003" i="30"/>
  <c r="V1003" i="30"/>
  <c r="R1003" i="30"/>
  <c r="Q1003" i="30"/>
  <c r="AA1003" i="30"/>
  <c r="U1003" i="30"/>
  <c r="U1142" i="30"/>
  <c r="AA1142" i="30"/>
  <c r="Y1142" i="30"/>
  <c r="X1142" i="30"/>
  <c r="V1142" i="30"/>
  <c r="R1142" i="30"/>
  <c r="Q1142" i="30"/>
  <c r="AC1161" i="30"/>
  <c r="Z1161" i="30"/>
  <c r="V1161" i="30"/>
  <c r="U1161" i="30"/>
  <c r="T1161" i="30"/>
  <c r="AC1194" i="30"/>
  <c r="Q1194" i="30"/>
  <c r="AB1194" i="30"/>
  <c r="V1194" i="30"/>
  <c r="U733" i="30"/>
  <c r="R733" i="30"/>
  <c r="Z772" i="30"/>
  <c r="U772" i="30"/>
  <c r="Y776" i="30"/>
  <c r="Q776" i="30"/>
  <c r="Y788" i="30"/>
  <c r="Q788" i="30"/>
  <c r="U788" i="30"/>
  <c r="Z794" i="30"/>
  <c r="U794" i="30"/>
  <c r="R794" i="30"/>
  <c r="AA794" i="30"/>
  <c r="Y895" i="30"/>
  <c r="AC895" i="30"/>
  <c r="AA895" i="30"/>
  <c r="Z895" i="30"/>
  <c r="T895" i="30"/>
  <c r="Q895" i="30"/>
  <c r="AC915" i="30"/>
  <c r="T915" i="30"/>
  <c r="R915" i="30"/>
  <c r="AA915" i="30"/>
  <c r="U980" i="30"/>
  <c r="Q980" i="30"/>
  <c r="Y667" i="30"/>
  <c r="Q667" i="30"/>
  <c r="Z667" i="30"/>
  <c r="AC669" i="30"/>
  <c r="AA669" i="30"/>
  <c r="V669" i="30"/>
  <c r="Y672" i="30"/>
  <c r="S672" i="30"/>
  <c r="V729" i="30"/>
  <c r="V733" i="30"/>
  <c r="AC745" i="30"/>
  <c r="V745" i="30"/>
  <c r="S745" i="30"/>
  <c r="AB745" i="30"/>
  <c r="Q772" i="30"/>
  <c r="R776" i="30"/>
  <c r="R788" i="30"/>
  <c r="S794" i="30"/>
  <c r="Y810" i="30"/>
  <c r="Q810" i="30"/>
  <c r="U810" i="30"/>
  <c r="AB848" i="30"/>
  <c r="AA848" i="30"/>
  <c r="T848" i="30"/>
  <c r="AC862" i="30"/>
  <c r="V862" i="30"/>
  <c r="AC952" i="30"/>
  <c r="X952" i="30"/>
  <c r="V952" i="30"/>
  <c r="S952" i="30"/>
  <c r="R952" i="30"/>
  <c r="AA952" i="30"/>
  <c r="AB952" i="30"/>
  <c r="T952" i="30"/>
  <c r="Q952" i="30"/>
  <c r="Z976" i="30"/>
  <c r="U976" i="30"/>
  <c r="T976" i="30"/>
  <c r="AC976" i="30"/>
  <c r="T1106" i="30"/>
  <c r="R1106" i="30"/>
  <c r="AA1106" i="30"/>
  <c r="U1106" i="30"/>
  <c r="Z1106" i="30"/>
  <c r="V1106" i="30"/>
  <c r="Y553" i="30"/>
  <c r="U553" i="30"/>
  <c r="R553" i="30"/>
  <c r="Y595" i="30"/>
  <c r="AA595" i="30"/>
  <c r="U595" i="30"/>
  <c r="T667" i="30"/>
  <c r="U669" i="30"/>
  <c r="AB672" i="30"/>
  <c r="X733" i="30"/>
  <c r="R745" i="30"/>
  <c r="T751" i="30"/>
  <c r="V772" i="30"/>
  <c r="Z776" i="30"/>
  <c r="Z785" i="30"/>
  <c r="AC785" i="30"/>
  <c r="Z788" i="30"/>
  <c r="X794" i="30"/>
  <c r="R810" i="30"/>
  <c r="AC816" i="30"/>
  <c r="AB816" i="30"/>
  <c r="AA830" i="30"/>
  <c r="V830" i="30"/>
  <c r="Z833" i="30"/>
  <c r="AA833" i="30"/>
  <c r="R833" i="30"/>
  <c r="R848" i="30"/>
  <c r="S895" i="30"/>
  <c r="Y1017" i="30"/>
  <c r="R1017" i="30"/>
  <c r="Q1017" i="30"/>
  <c r="AA1017" i="30"/>
  <c r="T1017" i="30"/>
  <c r="U1017" i="30"/>
  <c r="X1043" i="30"/>
  <c r="S1043" i="30"/>
  <c r="Y679" i="30"/>
  <c r="V679" i="30"/>
  <c r="R679" i="30"/>
  <c r="AB679" i="30"/>
  <c r="Y701" i="30"/>
  <c r="AC701" i="30"/>
  <c r="T701" i="30"/>
  <c r="AA733" i="30"/>
  <c r="AA776" i="30"/>
  <c r="AA786" i="30"/>
  <c r="S786" i="30"/>
  <c r="AB786" i="30"/>
  <c r="AB794" i="30"/>
  <c r="Z810" i="30"/>
  <c r="Z825" i="30"/>
  <c r="R825" i="30"/>
  <c r="Z839" i="30"/>
  <c r="S839" i="30"/>
  <c r="V848" i="30"/>
  <c r="AC375" i="30"/>
  <c r="X396" i="30"/>
  <c r="R408" i="30"/>
  <c r="U409" i="30"/>
  <c r="R427" i="30"/>
  <c r="V438" i="30"/>
  <c r="S442" i="30"/>
  <c r="AA459" i="30"/>
  <c r="X462" i="30"/>
  <c r="AB484" i="30"/>
  <c r="T520" i="30"/>
  <c r="R526" i="30"/>
  <c r="T531" i="30"/>
  <c r="R539" i="30"/>
  <c r="T553" i="30"/>
  <c r="T558" i="30"/>
  <c r="Y561" i="30"/>
  <c r="T561" i="30"/>
  <c r="Q561" i="30"/>
  <c r="AA573" i="30"/>
  <c r="R595" i="30"/>
  <c r="Z604" i="30"/>
  <c r="S620" i="30"/>
  <c r="AA626" i="30"/>
  <c r="AB626" i="30"/>
  <c r="T626" i="30"/>
  <c r="AC661" i="30"/>
  <c r="X661" i="30"/>
  <c r="R661" i="30"/>
  <c r="Z668" i="30"/>
  <c r="U668" i="30"/>
  <c r="R668" i="30"/>
  <c r="AA668" i="30"/>
  <c r="Y670" i="30"/>
  <c r="AA670" i="30"/>
  <c r="Q670" i="30"/>
  <c r="Q679" i="30"/>
  <c r="Y686" i="30"/>
  <c r="AB686" i="30"/>
  <c r="Z701" i="30"/>
  <c r="Y706" i="30"/>
  <c r="S706" i="30"/>
  <c r="AA724" i="30"/>
  <c r="S724" i="30"/>
  <c r="X724" i="30"/>
  <c r="AA745" i="30"/>
  <c r="T786" i="30"/>
  <c r="V792" i="30"/>
  <c r="AA795" i="30"/>
  <c r="X795" i="30"/>
  <c r="AA805" i="30"/>
  <c r="AC817" i="30"/>
  <c r="R817" i="30"/>
  <c r="V817" i="30"/>
  <c r="S825" i="30"/>
  <c r="S830" i="30"/>
  <c r="AB833" i="30"/>
  <c r="R839" i="30"/>
  <c r="AC857" i="30"/>
  <c r="X857" i="30"/>
  <c r="Q857" i="30"/>
  <c r="Y746" i="30"/>
  <c r="U746" i="30"/>
  <c r="S771" i="30"/>
  <c r="AA771" i="30"/>
  <c r="U775" i="30"/>
  <c r="AA775" i="30"/>
  <c r="V775" i="30"/>
  <c r="AC786" i="30"/>
  <c r="AC806" i="30"/>
  <c r="Q806" i="30"/>
  <c r="Z806" i="30"/>
  <c r="Y812" i="30"/>
  <c r="S812" i="30"/>
  <c r="AB861" i="30"/>
  <c r="AC861" i="30"/>
  <c r="S861" i="30"/>
  <c r="Z898" i="30"/>
  <c r="AA898" i="30"/>
  <c r="U898" i="30"/>
  <c r="T898" i="30"/>
  <c r="S898" i="30"/>
  <c r="AA974" i="30"/>
  <c r="V974" i="30"/>
  <c r="U901" i="30"/>
  <c r="V1049" i="30"/>
  <c r="U1049" i="30"/>
  <c r="AA1067" i="30"/>
  <c r="U1067" i="30"/>
  <c r="S1067" i="30"/>
  <c r="Z1082" i="30"/>
  <c r="V1082" i="30"/>
  <c r="AC1091" i="30"/>
  <c r="AA1091" i="30"/>
  <c r="X1091" i="30"/>
  <c r="S1091" i="30"/>
  <c r="Y1147" i="30"/>
  <c r="AB1147" i="30"/>
  <c r="T1147" i="30"/>
  <c r="Q1147" i="30"/>
  <c r="AC1185" i="30"/>
  <c r="X1185" i="30"/>
  <c r="S1185" i="30"/>
  <c r="Q1185" i="30"/>
  <c r="AB963" i="30"/>
  <c r="AC963" i="30"/>
  <c r="Y963" i="30"/>
  <c r="T963" i="30"/>
  <c r="S963" i="30"/>
  <c r="AC982" i="30"/>
  <c r="X982" i="30"/>
  <c r="V982" i="30"/>
  <c r="R982" i="30"/>
  <c r="Q982" i="30"/>
  <c r="Z982" i="30"/>
  <c r="Z998" i="30"/>
  <c r="S998" i="30"/>
  <c r="AA998" i="30"/>
  <c r="AC1035" i="30"/>
  <c r="AB1035" i="30"/>
  <c r="X1035" i="30"/>
  <c r="AA1078" i="30"/>
  <c r="T1078" i="30"/>
  <c r="S1078" i="30"/>
  <c r="AC1078" i="30"/>
  <c r="Y1083" i="30"/>
  <c r="R1083" i="30"/>
  <c r="AC1083" i="30"/>
  <c r="Q1083" i="30"/>
  <c r="AA1083" i="30"/>
  <c r="X1083" i="30"/>
  <c r="S1083" i="30"/>
  <c r="R1091" i="30"/>
  <c r="AC1169" i="30"/>
  <c r="Z1169" i="30"/>
  <c r="V1169" i="30"/>
  <c r="U1169" i="30"/>
  <c r="T1169" i="30"/>
  <c r="S1169" i="30"/>
  <c r="AB1501" i="30"/>
  <c r="V1501" i="30"/>
  <c r="T1501" i="30"/>
  <c r="S1501" i="30"/>
  <c r="AB564" i="30"/>
  <c r="AC637" i="30"/>
  <c r="AC658" i="30"/>
  <c r="AC681" i="30"/>
  <c r="AA721" i="30"/>
  <c r="AC723" i="30"/>
  <c r="X834" i="30"/>
  <c r="V876" i="30"/>
  <c r="T881" i="30"/>
  <c r="R890" i="30"/>
  <c r="X893" i="30"/>
  <c r="X902" i="30"/>
  <c r="X963" i="30"/>
  <c r="U982" i="30"/>
  <c r="AB994" i="30"/>
  <c r="Z994" i="30"/>
  <c r="AC998" i="30"/>
  <c r="T1035" i="30"/>
  <c r="AB1039" i="30"/>
  <c r="X1039" i="30"/>
  <c r="T1039" i="30"/>
  <c r="T1083" i="30"/>
  <c r="Z1091" i="30"/>
  <c r="U1101" i="30"/>
  <c r="AB1101" i="30"/>
  <c r="AA1101" i="30"/>
  <c r="S1101" i="30"/>
  <c r="R1101" i="30"/>
  <c r="Q1415" i="30"/>
  <c r="Z1415" i="30"/>
  <c r="V1415" i="30"/>
  <c r="R1415" i="30"/>
  <c r="Y1415" i="30"/>
  <c r="S890" i="30"/>
  <c r="Y937" i="30"/>
  <c r="X937" i="30"/>
  <c r="V937" i="30"/>
  <c r="S937" i="30"/>
  <c r="R937" i="30"/>
  <c r="Z937" i="30"/>
  <c r="AB982" i="30"/>
  <c r="AC999" i="30"/>
  <c r="Z999" i="30"/>
  <c r="U999" i="30"/>
  <c r="R999" i="30"/>
  <c r="AB1016" i="30"/>
  <c r="AA1016" i="30"/>
  <c r="V1016" i="30"/>
  <c r="R1036" i="30"/>
  <c r="Q1036" i="30"/>
  <c r="AB1036" i="30"/>
  <c r="V1036" i="30"/>
  <c r="AC1040" i="30"/>
  <c r="Z1040" i="30"/>
  <c r="V1083" i="30"/>
  <c r="AC1121" i="30"/>
  <c r="AA1121" i="30"/>
  <c r="T1121" i="30"/>
  <c r="S1121" i="30"/>
  <c r="Q1121" i="30"/>
  <c r="AB1165" i="30"/>
  <c r="AA1165" i="30"/>
  <c r="X1165" i="30"/>
  <c r="S1165" i="30"/>
  <c r="AB1196" i="30"/>
  <c r="Z1196" i="30"/>
  <c r="T1196" i="30"/>
  <c r="R1196" i="30"/>
  <c r="V1196" i="30"/>
  <c r="U1196" i="30"/>
  <c r="U1259" i="30"/>
  <c r="AC1259" i="30"/>
  <c r="Y1259" i="30"/>
  <c r="AB1275" i="30"/>
  <c r="AA1275" i="30"/>
  <c r="X1275" i="30"/>
  <c r="AB1335" i="30"/>
  <c r="U1335" i="30"/>
  <c r="T1335" i="30"/>
  <c r="R1335" i="30"/>
  <c r="Z1335" i="30"/>
  <c r="V1335" i="30"/>
  <c r="S556" i="30"/>
  <c r="U578" i="30"/>
  <c r="Y587" i="30"/>
  <c r="R608" i="30"/>
  <c r="S615" i="30"/>
  <c r="T617" i="30"/>
  <c r="R628" i="30"/>
  <c r="AA691" i="30"/>
  <c r="R708" i="30"/>
  <c r="T710" i="30"/>
  <c r="R726" i="30"/>
  <c r="AB756" i="30"/>
  <c r="S764" i="30"/>
  <c r="AB790" i="30"/>
  <c r="T808" i="30"/>
  <c r="AB820" i="30"/>
  <c r="U826" i="30"/>
  <c r="Z853" i="30"/>
  <c r="R873" i="30"/>
  <c r="AA881" i="30"/>
  <c r="V890" i="30"/>
  <c r="U911" i="30"/>
  <c r="Q937" i="30"/>
  <c r="T953" i="30"/>
  <c r="Q953" i="30"/>
  <c r="Y958" i="30"/>
  <c r="S958" i="30"/>
  <c r="Q958" i="30"/>
  <c r="U958" i="30"/>
  <c r="Y983" i="30"/>
  <c r="AA983" i="30"/>
  <c r="V983" i="30"/>
  <c r="T983" i="30"/>
  <c r="R983" i="30"/>
  <c r="V999" i="30"/>
  <c r="S1016" i="30"/>
  <c r="X1036" i="30"/>
  <c r="AA1063" i="30"/>
  <c r="S1063" i="30"/>
  <c r="AC1063" i="30"/>
  <c r="AB1083" i="30"/>
  <c r="AC1064" i="30"/>
  <c r="AA1064" i="30"/>
  <c r="V1064" i="30"/>
  <c r="R1064" i="30"/>
  <c r="Z1072" i="30"/>
  <c r="T1072" i="30"/>
  <c r="R1072" i="30"/>
  <c r="U1072" i="30"/>
  <c r="AB1323" i="30"/>
  <c r="Z1323" i="30"/>
  <c r="X1323" i="30"/>
  <c r="V1323" i="30"/>
  <c r="R1323" i="30"/>
  <c r="Q1323" i="30"/>
  <c r="AC1323" i="30"/>
  <c r="U1323" i="30"/>
  <c r="V938" i="30"/>
  <c r="AB944" i="30"/>
  <c r="Z975" i="30"/>
  <c r="V995" i="30"/>
  <c r="V1133" i="30"/>
  <c r="AB1146" i="30"/>
  <c r="Y1155" i="30"/>
  <c r="AA1156" i="30"/>
  <c r="U1166" i="30"/>
  <c r="S1183" i="30"/>
  <c r="X1186" i="30"/>
  <c r="AC1205" i="30"/>
  <c r="Y1205" i="30"/>
  <c r="U1205" i="30"/>
  <c r="AA1216" i="30"/>
  <c r="AC1216" i="30"/>
  <c r="U1216" i="30"/>
  <c r="U1239" i="30"/>
  <c r="T1239" i="30"/>
  <c r="AA1292" i="30"/>
  <c r="AC1292" i="30"/>
  <c r="V1292" i="30"/>
  <c r="U1292" i="30"/>
  <c r="S1360" i="30"/>
  <c r="AB1360" i="30"/>
  <c r="X1360" i="30"/>
  <c r="U1360" i="30"/>
  <c r="Z1395" i="30"/>
  <c r="AA1395" i="30"/>
  <c r="Z1446" i="30"/>
  <c r="AB1446" i="30"/>
  <c r="V1446" i="30"/>
  <c r="S1446" i="30"/>
  <c r="Z1468" i="30"/>
  <c r="X1468" i="30"/>
  <c r="T1468" i="30"/>
  <c r="Q1542" i="30"/>
  <c r="Y1542" i="30"/>
  <c r="S1542" i="30"/>
  <c r="AB1954" i="30"/>
  <c r="R1954" i="30"/>
  <c r="Z1954" i="30"/>
  <c r="V1954" i="30"/>
  <c r="AC1954" i="30"/>
  <c r="X1954" i="30"/>
  <c r="T1954" i="30"/>
  <c r="Q1954" i="30"/>
  <c r="AC2051" i="30"/>
  <c r="Z2051" i="30"/>
  <c r="S2051" i="30"/>
  <c r="AB2077" i="30"/>
  <c r="U2077" i="30"/>
  <c r="AB2128" i="30"/>
  <c r="R2128" i="30"/>
  <c r="Q2128" i="30"/>
  <c r="AC2128" i="30"/>
  <c r="Z2128" i="30"/>
  <c r="X2128" i="30"/>
  <c r="V2128" i="30"/>
  <c r="Y2135" i="30"/>
  <c r="S2135" i="30"/>
  <c r="Q2135" i="30"/>
  <c r="AB2135" i="30"/>
  <c r="Y1133" i="30"/>
  <c r="Y1166" i="30"/>
  <c r="V1183" i="30"/>
  <c r="X1256" i="30"/>
  <c r="Z1256" i="30"/>
  <c r="T1256" i="30"/>
  <c r="Q1256" i="30"/>
  <c r="Q1297" i="30"/>
  <c r="Z1297" i="30"/>
  <c r="Y1297" i="30"/>
  <c r="AA1382" i="30"/>
  <c r="AB1382" i="30"/>
  <c r="Z1382" i="30"/>
  <c r="U1382" i="30"/>
  <c r="S1382" i="30"/>
  <c r="Y1426" i="30"/>
  <c r="S1426" i="30"/>
  <c r="R1426" i="30"/>
  <c r="AC1426" i="30"/>
  <c r="Q1426" i="30"/>
  <c r="Z1426" i="30"/>
  <c r="X1426" i="30"/>
  <c r="Z1463" i="30"/>
  <c r="Y1463" i="30"/>
  <c r="Y1469" i="30"/>
  <c r="X1469" i="30"/>
  <c r="V1469" i="30"/>
  <c r="U1469" i="30"/>
  <c r="R1469" i="30"/>
  <c r="Q1469" i="30"/>
  <c r="T923" i="30"/>
  <c r="AB938" i="30"/>
  <c r="Y984" i="30"/>
  <c r="Z1044" i="30"/>
  <c r="Y1065" i="30"/>
  <c r="X1070" i="30"/>
  <c r="V1092" i="30"/>
  <c r="Y1109" i="30"/>
  <c r="S1114" i="30"/>
  <c r="Q1124" i="30"/>
  <c r="AC1126" i="30"/>
  <c r="AB1133" i="30"/>
  <c r="T1143" i="30"/>
  <c r="Q1146" i="30"/>
  <c r="R1156" i="30"/>
  <c r="Z1166" i="30"/>
  <c r="X1183" i="30"/>
  <c r="Y1210" i="30"/>
  <c r="S1210" i="30"/>
  <c r="AA1257" i="30"/>
  <c r="AB1257" i="30"/>
  <c r="V1257" i="30"/>
  <c r="T1257" i="30"/>
  <c r="Y1298" i="30"/>
  <c r="AB1298" i="30"/>
  <c r="T1298" i="30"/>
  <c r="S1298" i="30"/>
  <c r="Q1382" i="30"/>
  <c r="T1426" i="30"/>
  <c r="AB1450" i="30"/>
  <c r="Z1450" i="30"/>
  <c r="X1450" i="30"/>
  <c r="V1450" i="30"/>
  <c r="R1450" i="30"/>
  <c r="Q1450" i="30"/>
  <c r="T1469" i="30"/>
  <c r="U923" i="30"/>
  <c r="V935" i="30"/>
  <c r="Q938" i="30"/>
  <c r="AC938" i="30"/>
  <c r="S944" i="30"/>
  <c r="AB960" i="30"/>
  <c r="X964" i="30"/>
  <c r="Q975" i="30"/>
  <c r="Z984" i="30"/>
  <c r="Q1008" i="30"/>
  <c r="Y1070" i="30"/>
  <c r="X1077" i="30"/>
  <c r="Q1081" i="30"/>
  <c r="Q1088" i="30"/>
  <c r="Q1090" i="30"/>
  <c r="T1104" i="30"/>
  <c r="AB1109" i="30"/>
  <c r="Q1113" i="30"/>
  <c r="T1114" i="30"/>
  <c r="R1124" i="30"/>
  <c r="U1143" i="30"/>
  <c r="R1146" i="30"/>
  <c r="S1156" i="30"/>
  <c r="AA1183" i="30"/>
  <c r="AA1195" i="30"/>
  <c r="R1195" i="30"/>
  <c r="T1231" i="30"/>
  <c r="Y1246" i="30"/>
  <c r="AA1246" i="30"/>
  <c r="Z1246" i="30"/>
  <c r="V1246" i="30"/>
  <c r="R1246" i="30"/>
  <c r="Q1246" i="30"/>
  <c r="S1257" i="30"/>
  <c r="AC1298" i="30"/>
  <c r="Y1324" i="30"/>
  <c r="AC1324" i="30"/>
  <c r="U1324" i="30"/>
  <c r="R1324" i="30"/>
  <c r="V1382" i="30"/>
  <c r="Y1406" i="30"/>
  <c r="S1406" i="30"/>
  <c r="R1406" i="30"/>
  <c r="AC1406" i="30"/>
  <c r="Q1406" i="30"/>
  <c r="AA1406" i="30"/>
  <c r="X1406" i="30"/>
  <c r="V1426" i="30"/>
  <c r="AC1441" i="30"/>
  <c r="AB1441" i="30"/>
  <c r="V1441" i="30"/>
  <c r="R1441" i="30"/>
  <c r="U1450" i="30"/>
  <c r="AA1469" i="30"/>
  <c r="Y1503" i="30"/>
  <c r="AB1503" i="30"/>
  <c r="Z1503" i="30"/>
  <c r="X1503" i="30"/>
  <c r="T1503" i="30"/>
  <c r="S1503" i="30"/>
  <c r="R1503" i="30"/>
  <c r="V1758" i="30"/>
  <c r="Q1758" i="30"/>
  <c r="Z1758" i="30"/>
  <c r="X1758" i="30"/>
  <c r="T1758" i="30"/>
  <c r="Y1758" i="30"/>
  <c r="R1758" i="30"/>
  <c r="AA1114" i="30"/>
  <c r="AB1183" i="30"/>
  <c r="AB1238" i="30"/>
  <c r="Z1238" i="30"/>
  <c r="X1238" i="30"/>
  <c r="V1238" i="30"/>
  <c r="R1238" i="30"/>
  <c r="Q1238" i="30"/>
  <c r="X1299" i="30"/>
  <c r="AA1299" i="30"/>
  <c r="Z1299" i="30"/>
  <c r="V1299" i="30"/>
  <c r="S1299" i="30"/>
  <c r="Q1299" i="30"/>
  <c r="AC1397" i="30"/>
  <c r="Y1397" i="30"/>
  <c r="T1397" i="30"/>
  <c r="Q1397" i="30"/>
  <c r="AB1435" i="30"/>
  <c r="U1435" i="30"/>
  <c r="R1435" i="30"/>
  <c r="AA1539" i="30"/>
  <c r="Z1539" i="30"/>
  <c r="Y1539" i="30"/>
  <c r="U1539" i="30"/>
  <c r="Q1539" i="30"/>
  <c r="AB1566" i="30"/>
  <c r="S1566" i="30"/>
  <c r="AC1566" i="30"/>
  <c r="U1566" i="30"/>
  <c r="R1566" i="30"/>
  <c r="Q1566" i="30"/>
  <c r="Y1604" i="30"/>
  <c r="U1604" i="30"/>
  <c r="AC1715" i="30"/>
  <c r="V1715" i="30"/>
  <c r="U1715" i="30"/>
  <c r="S1715" i="30"/>
  <c r="S918" i="30"/>
  <c r="S938" i="30"/>
  <c r="X941" i="30"/>
  <c r="V944" i="30"/>
  <c r="R960" i="30"/>
  <c r="X973" i="30"/>
  <c r="T975" i="30"/>
  <c r="AB986" i="30"/>
  <c r="Y988" i="30"/>
  <c r="T995" i="30"/>
  <c r="AA1006" i="30"/>
  <c r="Y1008" i="30"/>
  <c r="U1021" i="30"/>
  <c r="U1037" i="30"/>
  <c r="R1045" i="30"/>
  <c r="T1047" i="30"/>
  <c r="V1059" i="30"/>
  <c r="U1081" i="30"/>
  <c r="V1088" i="30"/>
  <c r="Y1090" i="30"/>
  <c r="AC1104" i="30"/>
  <c r="T1107" i="30"/>
  <c r="U1113" i="30"/>
  <c r="R1127" i="30"/>
  <c r="R1130" i="30"/>
  <c r="Q1133" i="30"/>
  <c r="AA1143" i="30"/>
  <c r="Y1146" i="30"/>
  <c r="X1148" i="30"/>
  <c r="AA1149" i="30"/>
  <c r="R1153" i="30"/>
  <c r="Q1155" i="30"/>
  <c r="X1156" i="30"/>
  <c r="Q1166" i="30"/>
  <c r="Z1167" i="30"/>
  <c r="AB1173" i="30"/>
  <c r="Q1183" i="30"/>
  <c r="AC1183" i="30"/>
  <c r="R1186" i="30"/>
  <c r="T1189" i="30"/>
  <c r="X1195" i="30"/>
  <c r="V1214" i="30"/>
  <c r="U1238" i="30"/>
  <c r="Z1280" i="30"/>
  <c r="U1280" i="30"/>
  <c r="T1280" i="30"/>
  <c r="R1280" i="30"/>
  <c r="T1299" i="30"/>
  <c r="Z1358" i="30"/>
  <c r="AA1358" i="30"/>
  <c r="U1358" i="30"/>
  <c r="R1358" i="30"/>
  <c r="Z1366" i="30"/>
  <c r="AA1366" i="30"/>
  <c r="Z1397" i="30"/>
  <c r="V1406" i="30"/>
  <c r="AA1441" i="30"/>
  <c r="U1445" i="30"/>
  <c r="AA1445" i="30"/>
  <c r="Y1445" i="30"/>
  <c r="X1445" i="30"/>
  <c r="S1445" i="30"/>
  <c r="R1445" i="30"/>
  <c r="AA1455" i="30"/>
  <c r="AC1455" i="30"/>
  <c r="Y1455" i="30"/>
  <c r="U1455" i="30"/>
  <c r="AC1503" i="30"/>
  <c r="AA1697" i="30"/>
  <c r="AB1697" i="30"/>
  <c r="T1697" i="30"/>
  <c r="Q1697" i="30"/>
  <c r="U1697" i="30"/>
  <c r="Z909" i="30"/>
  <c r="U918" i="30"/>
  <c r="X936" i="30"/>
  <c r="T938" i="30"/>
  <c r="S940" i="30"/>
  <c r="X944" i="30"/>
  <c r="S960" i="30"/>
  <c r="Q961" i="30"/>
  <c r="Q962" i="30"/>
  <c r="R965" i="30"/>
  <c r="Y973" i="30"/>
  <c r="U975" i="30"/>
  <c r="Z988" i="30"/>
  <c r="U995" i="30"/>
  <c r="AB1006" i="30"/>
  <c r="Z1008" i="30"/>
  <c r="V1021" i="30"/>
  <c r="Q1025" i="30"/>
  <c r="Z1037" i="30"/>
  <c r="Y1047" i="30"/>
  <c r="Q1062" i="30"/>
  <c r="U1066" i="30"/>
  <c r="R1071" i="30"/>
  <c r="V1081" i="30"/>
  <c r="Z1090" i="30"/>
  <c r="X1107" i="30"/>
  <c r="V1113" i="30"/>
  <c r="X1125" i="30"/>
  <c r="T1127" i="30"/>
  <c r="S1133" i="30"/>
  <c r="R1141" i="30"/>
  <c r="AA1146" i="30"/>
  <c r="AB1149" i="30"/>
  <c r="U1153" i="30"/>
  <c r="T1155" i="30"/>
  <c r="Y1156" i="30"/>
  <c r="R1166" i="30"/>
  <c r="R1183" i="30"/>
  <c r="X1189" i="30"/>
  <c r="Z1195" i="30"/>
  <c r="AA1225" i="30"/>
  <c r="Y1225" i="30"/>
  <c r="AC1238" i="30"/>
  <c r="V1280" i="30"/>
  <c r="X1366" i="30"/>
  <c r="AA1384" i="30"/>
  <c r="Y1398" i="30"/>
  <c r="Z1398" i="30"/>
  <c r="X1398" i="30"/>
  <c r="V1398" i="30"/>
  <c r="R1398" i="30"/>
  <c r="Q1398" i="30"/>
  <c r="AB1406" i="30"/>
  <c r="V1445" i="30"/>
  <c r="Z1455" i="30"/>
  <c r="AB1462" i="30"/>
  <c r="Z1462" i="30"/>
  <c r="X1462" i="30"/>
  <c r="V1462" i="30"/>
  <c r="R1462" i="30"/>
  <c r="Q1462" i="30"/>
  <c r="Y1547" i="30"/>
  <c r="Z1547" i="30"/>
  <c r="X1547" i="30"/>
  <c r="AB1687" i="30"/>
  <c r="V1687" i="30"/>
  <c r="AB1228" i="30"/>
  <c r="AB1249" i="30"/>
  <c r="X1258" i="30"/>
  <c r="Z1268" i="30"/>
  <c r="AC1272" i="30"/>
  <c r="AA1279" i="30"/>
  <c r="U1342" i="30"/>
  <c r="AC1376" i="30"/>
  <c r="Z1405" i="30"/>
  <c r="AC1424" i="30"/>
  <c r="U1427" i="30"/>
  <c r="AC1491" i="30"/>
  <c r="AB1508" i="30"/>
  <c r="Y1510" i="30"/>
  <c r="AA1512" i="30"/>
  <c r="AC1525" i="30"/>
  <c r="AC1533" i="30"/>
  <c r="Y1554" i="30"/>
  <c r="Q1554" i="30"/>
  <c r="Z1554" i="30"/>
  <c r="AC1574" i="30"/>
  <c r="T1581" i="30"/>
  <c r="Y1583" i="30"/>
  <c r="Z1645" i="30"/>
  <c r="X1645" i="30"/>
  <c r="T1645" i="30"/>
  <c r="Z1716" i="30"/>
  <c r="Y1716" i="30"/>
  <c r="Z1738" i="30"/>
  <c r="Y1738" i="30"/>
  <c r="Q1738" i="30"/>
  <c r="AB1774" i="30"/>
  <c r="AC1774" i="30"/>
  <c r="R1774" i="30"/>
  <c r="U1774" i="30"/>
  <c r="T1774" i="30"/>
  <c r="U1780" i="30"/>
  <c r="AC1780" i="30"/>
  <c r="Q1780" i="30"/>
  <c r="T1780" i="30"/>
  <c r="AB1203" i="30"/>
  <c r="R1207" i="30"/>
  <c r="R1218" i="30"/>
  <c r="Q1237" i="30"/>
  <c r="Q1249" i="30"/>
  <c r="Q1254" i="30"/>
  <c r="AC1258" i="30"/>
  <c r="AA1268" i="30"/>
  <c r="Z1271" i="30"/>
  <c r="AC1279" i="30"/>
  <c r="U1281" i="30"/>
  <c r="S1291" i="30"/>
  <c r="T1315" i="30"/>
  <c r="U1319" i="30"/>
  <c r="Q1322" i="30"/>
  <c r="X1342" i="30"/>
  <c r="Z1344" i="30"/>
  <c r="R1365" i="30"/>
  <c r="Q1376" i="30"/>
  <c r="AB1394" i="30"/>
  <c r="AB1396" i="30"/>
  <c r="Q1399" i="30"/>
  <c r="V1404" i="30"/>
  <c r="AC1405" i="30"/>
  <c r="Y1422" i="30"/>
  <c r="X1427" i="30"/>
  <c r="U1438" i="30"/>
  <c r="R1440" i="30"/>
  <c r="Y1456" i="30"/>
  <c r="AC1483" i="30"/>
  <c r="Q1489" i="30"/>
  <c r="Q1491" i="30"/>
  <c r="Z1497" i="30"/>
  <c r="AC1511" i="30"/>
  <c r="AC1512" i="30"/>
  <c r="Q1525" i="30"/>
  <c r="Q1531" i="30"/>
  <c r="Q1533" i="30"/>
  <c r="Q1544" i="30"/>
  <c r="R1554" i="30"/>
  <c r="U1569" i="30"/>
  <c r="U1581" i="30"/>
  <c r="AC1611" i="30"/>
  <c r="Z1611" i="30"/>
  <c r="X1611" i="30"/>
  <c r="Y1632" i="30"/>
  <c r="U1632" i="30"/>
  <c r="U1668" i="30"/>
  <c r="AC1668" i="30"/>
  <c r="Z1668" i="30"/>
  <c r="T1668" i="30"/>
  <c r="R1668" i="30"/>
  <c r="AA1694" i="30"/>
  <c r="Y1694" i="30"/>
  <c r="S1694" i="30"/>
  <c r="Q1716" i="30"/>
  <c r="Y1739" i="30"/>
  <c r="AA1739" i="30"/>
  <c r="X1739" i="30"/>
  <c r="V1739" i="30"/>
  <c r="S1739" i="30"/>
  <c r="R1739" i="30"/>
  <c r="Y1744" i="30"/>
  <c r="AB1744" i="30"/>
  <c r="V1754" i="30"/>
  <c r="U1754" i="30"/>
  <c r="T1754" i="30"/>
  <c r="R1754" i="30"/>
  <c r="AA1774" i="30"/>
  <c r="Y1868" i="30"/>
  <c r="X1868" i="30"/>
  <c r="S1868" i="30"/>
  <c r="AA1543" i="30"/>
  <c r="Z1543" i="30"/>
  <c r="V1581" i="30"/>
  <c r="Y1584" i="30"/>
  <c r="U1584" i="30"/>
  <c r="S1584" i="30"/>
  <c r="AB1633" i="30"/>
  <c r="AA1633" i="30"/>
  <c r="S1633" i="30"/>
  <c r="R1633" i="30"/>
  <c r="Z1689" i="30"/>
  <c r="U1689" i="30"/>
  <c r="Q1689" i="30"/>
  <c r="Z1730" i="30"/>
  <c r="V1730" i="30"/>
  <c r="Q1730" i="30"/>
  <c r="AA1733" i="30"/>
  <c r="Z1733" i="30"/>
  <c r="X1834" i="30"/>
  <c r="Q1834" i="30"/>
  <c r="AC1834" i="30"/>
  <c r="Z1834" i="30"/>
  <c r="T1834" i="30"/>
  <c r="Q1903" i="30"/>
  <c r="AB1903" i="30"/>
  <c r="AA1946" i="30"/>
  <c r="U1946" i="30"/>
  <c r="Y1960" i="30"/>
  <c r="U1960" i="30"/>
  <c r="R1484" i="30"/>
  <c r="R1508" i="30"/>
  <c r="Q1512" i="30"/>
  <c r="Q1519" i="30"/>
  <c r="Q1543" i="30"/>
  <c r="AA1581" i="30"/>
  <c r="AB1584" i="30"/>
  <c r="U1617" i="30"/>
  <c r="V1617" i="30"/>
  <c r="T1617" i="30"/>
  <c r="Q1617" i="30"/>
  <c r="AC1634" i="30"/>
  <c r="U1634" i="30"/>
  <c r="Z1653" i="30"/>
  <c r="U1653" i="30"/>
  <c r="Q1653" i="30"/>
  <c r="U1676" i="30"/>
  <c r="Z1676" i="30"/>
  <c r="R1676" i="30"/>
  <c r="Q1676" i="30"/>
  <c r="AB1689" i="30"/>
  <c r="Y1731" i="30"/>
  <c r="AA1731" i="30"/>
  <c r="X1731" i="30"/>
  <c r="V1731" i="30"/>
  <c r="S1731" i="30"/>
  <c r="R1731" i="30"/>
  <c r="T1733" i="30"/>
  <c r="T1741" i="30"/>
  <c r="Y1755" i="30"/>
  <c r="V1755" i="30"/>
  <c r="Q1755" i="30"/>
  <c r="Y1813" i="30"/>
  <c r="V1813" i="30"/>
  <c r="Q1813" i="30"/>
  <c r="AB1813" i="30"/>
  <c r="AA1813" i="30"/>
  <c r="T1813" i="30"/>
  <c r="R1813" i="30"/>
  <c r="S1860" i="30"/>
  <c r="X1860" i="30"/>
  <c r="Z1860" i="30"/>
  <c r="V1860" i="30"/>
  <c r="AB1941" i="30"/>
  <c r="S1941" i="30"/>
  <c r="AC1971" i="30"/>
  <c r="U1971" i="30"/>
  <c r="Y1218" i="30"/>
  <c r="T1235" i="30"/>
  <c r="V1237" i="30"/>
  <c r="R1240" i="30"/>
  <c r="U1249" i="30"/>
  <c r="U1254" i="30"/>
  <c r="Q1268" i="30"/>
  <c r="AB1270" i="30"/>
  <c r="R1272" i="30"/>
  <c r="R1279" i="30"/>
  <c r="Z1291" i="30"/>
  <c r="Q1296" i="30"/>
  <c r="S1310" i="30"/>
  <c r="S1314" i="30"/>
  <c r="S1320" i="30"/>
  <c r="V1322" i="30"/>
  <c r="V1365" i="30"/>
  <c r="V1375" i="30"/>
  <c r="V1376" i="30"/>
  <c r="AB1393" i="30"/>
  <c r="U1399" i="30"/>
  <c r="Q1405" i="30"/>
  <c r="X1440" i="30"/>
  <c r="R1444" i="30"/>
  <c r="R1478" i="30"/>
  <c r="U1484" i="30"/>
  <c r="Y1489" i="30"/>
  <c r="T1491" i="30"/>
  <c r="T1502" i="30"/>
  <c r="U1505" i="30"/>
  <c r="S1508" i="30"/>
  <c r="V1509" i="30"/>
  <c r="S1511" i="30"/>
  <c r="T1512" i="30"/>
  <c r="Z1519" i="30"/>
  <c r="T1525" i="30"/>
  <c r="Z1531" i="30"/>
  <c r="T1533" i="30"/>
  <c r="Z1534" i="30"/>
  <c r="S1543" i="30"/>
  <c r="Y1545" i="30"/>
  <c r="V1545" i="30"/>
  <c r="AC1545" i="30"/>
  <c r="Q1545" i="30"/>
  <c r="V1546" i="30"/>
  <c r="AC1552" i="30"/>
  <c r="V1552" i="30"/>
  <c r="AA1554" i="30"/>
  <c r="S1564" i="30"/>
  <c r="Q1574" i="30"/>
  <c r="AC1576" i="30"/>
  <c r="Z1576" i="30"/>
  <c r="Y1589" i="30"/>
  <c r="AA1589" i="30"/>
  <c r="X1589" i="30"/>
  <c r="V1589" i="30"/>
  <c r="S1589" i="30"/>
  <c r="R1589" i="30"/>
  <c r="T1609" i="30"/>
  <c r="X1609" i="30"/>
  <c r="Q1609" i="30"/>
  <c r="Z1617" i="30"/>
  <c r="S1634" i="30"/>
  <c r="Y1653" i="30"/>
  <c r="X1676" i="30"/>
  <c r="Q1731" i="30"/>
  <c r="AB1734" i="30"/>
  <c r="AA1734" i="30"/>
  <c r="X1734" i="30"/>
  <c r="R1734" i="30"/>
  <c r="AB1739" i="30"/>
  <c r="X1755" i="30"/>
  <c r="U1813" i="30"/>
  <c r="R1203" i="30"/>
  <c r="V1208" i="30"/>
  <c r="AC1218" i="30"/>
  <c r="AA1237" i="30"/>
  <c r="V1249" i="30"/>
  <c r="V1254" i="30"/>
  <c r="R1258" i="30"/>
  <c r="R1268" i="30"/>
  <c r="U1272" i="30"/>
  <c r="Z1276" i="30"/>
  <c r="S1279" i="30"/>
  <c r="AC1291" i="30"/>
  <c r="Y1320" i="30"/>
  <c r="AA1322" i="30"/>
  <c r="AB1332" i="30"/>
  <c r="R1342" i="30"/>
  <c r="U1356" i="30"/>
  <c r="R1361" i="30"/>
  <c r="R1364" i="30"/>
  <c r="Z1365" i="30"/>
  <c r="V1372" i="30"/>
  <c r="Y1375" i="30"/>
  <c r="X1376" i="30"/>
  <c r="U1377" i="30"/>
  <c r="S1379" i="30"/>
  <c r="Z1381" i="30"/>
  <c r="S1396" i="30"/>
  <c r="X1399" i="30"/>
  <c r="T1405" i="30"/>
  <c r="R1407" i="30"/>
  <c r="AA1413" i="30"/>
  <c r="Q1427" i="30"/>
  <c r="U1428" i="30"/>
  <c r="T1439" i="30"/>
  <c r="AA1440" i="30"/>
  <c r="AA1444" i="30"/>
  <c r="AB1449" i="30"/>
  <c r="R1456" i="30"/>
  <c r="AB1461" i="30"/>
  <c r="S1465" i="30"/>
  <c r="S1478" i="30"/>
  <c r="S1483" i="30"/>
  <c r="V1484" i="30"/>
  <c r="AC1489" i="30"/>
  <c r="X1491" i="30"/>
  <c r="Q1497" i="30"/>
  <c r="Y1502" i="30"/>
  <c r="Y1505" i="30"/>
  <c r="T1511" i="30"/>
  <c r="X1525" i="30"/>
  <c r="X1533" i="30"/>
  <c r="T1543" i="30"/>
  <c r="X1546" i="30"/>
  <c r="U1552" i="30"/>
  <c r="AC1554" i="30"/>
  <c r="Y1564" i="30"/>
  <c r="R1574" i="30"/>
  <c r="AB1603" i="30"/>
  <c r="X1603" i="30"/>
  <c r="V1603" i="30"/>
  <c r="U1603" i="30"/>
  <c r="AC1617" i="30"/>
  <c r="Y1714" i="30"/>
  <c r="AB1714" i="30"/>
  <c r="AA1714" i="30"/>
  <c r="U1731" i="30"/>
  <c r="AC1739" i="30"/>
  <c r="Y1826" i="30"/>
  <c r="R1826" i="30"/>
  <c r="AB1826" i="30"/>
  <c r="AB1561" i="30"/>
  <c r="R1561" i="30"/>
  <c r="AC1568" i="30"/>
  <c r="T1568" i="30"/>
  <c r="Y1581" i="30"/>
  <c r="R1581" i="30"/>
  <c r="X1581" i="30"/>
  <c r="R1583" i="30"/>
  <c r="AA1583" i="30"/>
  <c r="Y1631" i="30"/>
  <c r="AA1631" i="30"/>
  <c r="V1631" i="30"/>
  <c r="U1631" i="30"/>
  <c r="R1631" i="30"/>
  <c r="Q1631" i="30"/>
  <c r="AA1659" i="30"/>
  <c r="X1659" i="30"/>
  <c r="U1718" i="30"/>
  <c r="AC1718" i="30"/>
  <c r="X1718" i="30"/>
  <c r="T1718" i="30"/>
  <c r="Y1803" i="30"/>
  <c r="U1803" i="30"/>
  <c r="AA1816" i="30"/>
  <c r="R1816" i="30"/>
  <c r="AC1816" i="30"/>
  <c r="X1875" i="30"/>
  <c r="Q1875" i="30"/>
  <c r="Z1875" i="30"/>
  <c r="T1875" i="30"/>
  <c r="AB1875" i="30"/>
  <c r="Y1875" i="30"/>
  <c r="S1875" i="30"/>
  <c r="U1594" i="30"/>
  <c r="AA1596" i="30"/>
  <c r="AC1655" i="30"/>
  <c r="AB1677" i="30"/>
  <c r="AC1691" i="30"/>
  <c r="AC1699" i="30"/>
  <c r="AB1702" i="30"/>
  <c r="AA1760" i="30"/>
  <c r="R1760" i="30"/>
  <c r="Z1781" i="30"/>
  <c r="AA1796" i="30"/>
  <c r="R1796" i="30"/>
  <c r="U1800" i="30"/>
  <c r="V1800" i="30"/>
  <c r="Z1800" i="30"/>
  <c r="AB1802" i="30"/>
  <c r="R1802" i="30"/>
  <c r="AA1802" i="30"/>
  <c r="T1844" i="30"/>
  <c r="Z1856" i="30"/>
  <c r="Y1877" i="30"/>
  <c r="Z1877" i="30"/>
  <c r="Z1909" i="30"/>
  <c r="S1909" i="30"/>
  <c r="Y1909" i="30"/>
  <c r="AB1924" i="30"/>
  <c r="R1924" i="30"/>
  <c r="AC1929" i="30"/>
  <c r="Z1929" i="30"/>
  <c r="Y1947" i="30"/>
  <c r="R1947" i="30"/>
  <c r="AB1966" i="30"/>
  <c r="U1966" i="30"/>
  <c r="Q1966" i="30"/>
  <c r="Y1972" i="30"/>
  <c r="Z1972" i="30"/>
  <c r="Y1986" i="30"/>
  <c r="Q1986" i="30"/>
  <c r="AB2001" i="30"/>
  <c r="R2001" i="30"/>
  <c r="V1586" i="30"/>
  <c r="S1588" i="30"/>
  <c r="AB1594" i="30"/>
  <c r="AC1596" i="30"/>
  <c r="AC1608" i="30"/>
  <c r="AB1610" i="30"/>
  <c r="S1614" i="30"/>
  <c r="R1628" i="30"/>
  <c r="Q1650" i="30"/>
  <c r="U1669" i="30"/>
  <c r="Q1691" i="30"/>
  <c r="Q1699" i="30"/>
  <c r="AC1709" i="30"/>
  <c r="T1712" i="30"/>
  <c r="X1719" i="30"/>
  <c r="Q1732" i="30"/>
  <c r="Q1740" i="30"/>
  <c r="AC1753" i="30"/>
  <c r="V1760" i="30"/>
  <c r="Z1764" i="30"/>
  <c r="Q1764" i="30"/>
  <c r="U1779" i="30"/>
  <c r="AB1793" i="30"/>
  <c r="U1793" i="30"/>
  <c r="S1796" i="30"/>
  <c r="Q1800" i="30"/>
  <c r="X1802" i="30"/>
  <c r="V1877" i="30"/>
  <c r="T1909" i="30"/>
  <c r="T1924" i="30"/>
  <c r="U1929" i="30"/>
  <c r="AC1943" i="30"/>
  <c r="V1943" i="30"/>
  <c r="U1947" i="30"/>
  <c r="T1966" i="30"/>
  <c r="Q1972" i="30"/>
  <c r="Z1986" i="30"/>
  <c r="R1989" i="30"/>
  <c r="Y2001" i="30"/>
  <c r="AB2007" i="30"/>
  <c r="R2007" i="30"/>
  <c r="Q2007" i="30"/>
  <c r="AA2007" i="30"/>
  <c r="T2007" i="30"/>
  <c r="V2027" i="30"/>
  <c r="Y2027" i="30"/>
  <c r="S2027" i="30"/>
  <c r="AC1836" i="30"/>
  <c r="X1836" i="30"/>
  <c r="T1836" i="30"/>
  <c r="U1843" i="30"/>
  <c r="R1843" i="30"/>
  <c r="AB1843" i="30"/>
  <c r="X1843" i="30"/>
  <c r="AC1857" i="30"/>
  <c r="R1857" i="30"/>
  <c r="Z1857" i="30"/>
  <c r="Y1939" i="30"/>
  <c r="U1939" i="30"/>
  <c r="Y1962" i="30"/>
  <c r="Q1962" i="30"/>
  <c r="Z1962" i="30"/>
  <c r="S1962" i="30"/>
  <c r="Y2002" i="30"/>
  <c r="X2002" i="30"/>
  <c r="U2002" i="30"/>
  <c r="AA2002" i="30"/>
  <c r="Y2011" i="30"/>
  <c r="R2011" i="30"/>
  <c r="Q2011" i="30"/>
  <c r="AA2011" i="30"/>
  <c r="V2011" i="30"/>
  <c r="X1588" i="30"/>
  <c r="V1614" i="30"/>
  <c r="S1691" i="30"/>
  <c r="S1699" i="30"/>
  <c r="AC1712" i="30"/>
  <c r="AB1719" i="30"/>
  <c r="V1732" i="30"/>
  <c r="Z1761" i="30"/>
  <c r="X1761" i="30"/>
  <c r="AB1794" i="30"/>
  <c r="AA1794" i="30"/>
  <c r="AC1819" i="30"/>
  <c r="S1819" i="30"/>
  <c r="V1819" i="30"/>
  <c r="Q1828" i="30"/>
  <c r="U1836" i="30"/>
  <c r="Q1843" i="30"/>
  <c r="X1857" i="30"/>
  <c r="Z1876" i="30"/>
  <c r="S1876" i="30"/>
  <c r="AA1876" i="30"/>
  <c r="V1876" i="30"/>
  <c r="Y1889" i="30"/>
  <c r="S1889" i="30"/>
  <c r="AA1889" i="30"/>
  <c r="U1889" i="30"/>
  <c r="Z1898" i="30"/>
  <c r="AC1898" i="30"/>
  <c r="T1898" i="30"/>
  <c r="R1898" i="30"/>
  <c r="AB1910" i="30"/>
  <c r="U1920" i="30"/>
  <c r="S1920" i="30"/>
  <c r="Q1920" i="30"/>
  <c r="Q1939" i="30"/>
  <c r="Y1944" i="30"/>
  <c r="Z1944" i="30"/>
  <c r="Q1944" i="30"/>
  <c r="Y1952" i="30"/>
  <c r="Q1952" i="30"/>
  <c r="Z1952" i="30"/>
  <c r="R1962" i="30"/>
  <c r="Z1966" i="30"/>
  <c r="AC1972" i="30"/>
  <c r="U1984" i="30"/>
  <c r="AB1984" i="30"/>
  <c r="R1984" i="30"/>
  <c r="AB1988" i="30"/>
  <c r="T1988" i="30"/>
  <c r="AC1988" i="30"/>
  <c r="X1988" i="30"/>
  <c r="Q2002" i="30"/>
  <c r="Z2011" i="30"/>
  <c r="AA2074" i="30"/>
  <c r="T2074" i="30"/>
  <c r="T1587" i="30"/>
  <c r="Z1588" i="30"/>
  <c r="U1606" i="30"/>
  <c r="R1623" i="30"/>
  <c r="AC1719" i="30"/>
  <c r="Z1732" i="30"/>
  <c r="Y1756" i="30"/>
  <c r="Y1759" i="30"/>
  <c r="U1759" i="30"/>
  <c r="AC1762" i="30"/>
  <c r="Y1762" i="30"/>
  <c r="Y1773" i="30"/>
  <c r="U1773" i="30"/>
  <c r="AC1773" i="30"/>
  <c r="Y1781" i="30"/>
  <c r="S1781" i="30"/>
  <c r="AB1781" i="30"/>
  <c r="X1781" i="30"/>
  <c r="R1794" i="30"/>
  <c r="U1814" i="30"/>
  <c r="Q1814" i="30"/>
  <c r="Z1822" i="30"/>
  <c r="Q1822" i="30"/>
  <c r="T1843" i="30"/>
  <c r="R1876" i="30"/>
  <c r="V1885" i="30"/>
  <c r="Q1889" i="30"/>
  <c r="S1898" i="30"/>
  <c r="AC1910" i="30"/>
  <c r="R1920" i="30"/>
  <c r="T1939" i="30"/>
  <c r="T1944" i="30"/>
  <c r="Z1950" i="30"/>
  <c r="S1950" i="30"/>
  <c r="AA1950" i="30"/>
  <c r="T1952" i="30"/>
  <c r="Y1959" i="30"/>
  <c r="U1959" i="30"/>
  <c r="AA1959" i="30"/>
  <c r="V1962" i="30"/>
  <c r="AC1966" i="30"/>
  <c r="S2002" i="30"/>
  <c r="AA2009" i="30"/>
  <c r="S2009" i="30"/>
  <c r="R2009" i="30"/>
  <c r="AB2009" i="30"/>
  <c r="T2009" i="30"/>
  <c r="X1582" i="30"/>
  <c r="V1587" i="30"/>
  <c r="Q1596" i="30"/>
  <c r="V1606" i="30"/>
  <c r="U1623" i="30"/>
  <c r="Z1638" i="30"/>
  <c r="S1648" i="30"/>
  <c r="T1652" i="30"/>
  <c r="Q1655" i="30"/>
  <c r="AC1657" i="30"/>
  <c r="AC1667" i="30"/>
  <c r="AC1669" i="30"/>
  <c r="Q1677" i="30"/>
  <c r="AC1678" i="30"/>
  <c r="T1690" i="30"/>
  <c r="X1691" i="30"/>
  <c r="AB1695" i="30"/>
  <c r="Q1698" i="30"/>
  <c r="X1699" i="30"/>
  <c r="R1702" i="30"/>
  <c r="S1709" i="30"/>
  <c r="Q1711" i="30"/>
  <c r="AB1717" i="30"/>
  <c r="Q1719" i="30"/>
  <c r="AC1732" i="30"/>
  <c r="AC1740" i="30"/>
  <c r="U1743" i="30"/>
  <c r="R1759" i="30"/>
  <c r="R1762" i="30"/>
  <c r="R1773" i="30"/>
  <c r="Q1781" i="30"/>
  <c r="AA1784" i="30"/>
  <c r="Y1784" i="30"/>
  <c r="R1784" i="30"/>
  <c r="T1794" i="30"/>
  <c r="Z1806" i="30"/>
  <c r="Q1806" i="30"/>
  <c r="Y1806" i="30"/>
  <c r="T1814" i="30"/>
  <c r="V1822" i="30"/>
  <c r="AA1843" i="30"/>
  <c r="AA1858" i="30"/>
  <c r="Y1870" i="30"/>
  <c r="T1876" i="30"/>
  <c r="T1889" i="30"/>
  <c r="V1898" i="30"/>
  <c r="Y1911" i="30"/>
  <c r="Q1911" i="30"/>
  <c r="X1911" i="30"/>
  <c r="S1911" i="30"/>
  <c r="V1920" i="30"/>
  <c r="AC1926" i="30"/>
  <c r="AB1932" i="30"/>
  <c r="T1932" i="30"/>
  <c r="AC1932" i="30"/>
  <c r="X1932" i="30"/>
  <c r="Z1939" i="30"/>
  <c r="R1950" i="30"/>
  <c r="AB1953" i="30"/>
  <c r="T1953" i="30"/>
  <c r="Q1959" i="30"/>
  <c r="AA1962" i="30"/>
  <c r="U1985" i="30"/>
  <c r="Z1985" i="30"/>
  <c r="R1988" i="30"/>
  <c r="AC1994" i="30"/>
  <c r="AC2002" i="30"/>
  <c r="Y2009" i="30"/>
  <c r="AB1823" i="30"/>
  <c r="U1823" i="30"/>
  <c r="AA1838" i="30"/>
  <c r="R1838" i="30"/>
  <c r="Y1838" i="30"/>
  <c r="AB1844" i="30"/>
  <c r="U1844" i="30"/>
  <c r="AC1844" i="30"/>
  <c r="U1856" i="30"/>
  <c r="V1856" i="30"/>
  <c r="Q1856" i="30"/>
  <c r="Z1833" i="30"/>
  <c r="S1881" i="30"/>
  <c r="Z1904" i="30"/>
  <c r="V1907" i="30"/>
  <c r="AC1923" i="30"/>
  <c r="Z1964" i="30"/>
  <c r="AA1995" i="30"/>
  <c r="V2010" i="30"/>
  <c r="AA2015" i="30"/>
  <c r="T2030" i="30"/>
  <c r="Q2044" i="30"/>
  <c r="R2046" i="30"/>
  <c r="AC2068" i="30"/>
  <c r="AC2071" i="30"/>
  <c r="R2075" i="30"/>
  <c r="AC2085" i="30"/>
  <c r="AC2086" i="30"/>
  <c r="AA2089" i="30"/>
  <c r="T2094" i="30"/>
  <c r="S2098" i="30"/>
  <c r="AB2111" i="30"/>
  <c r="Q2116" i="30"/>
  <c r="AB2119" i="30"/>
  <c r="Q2140" i="30"/>
  <c r="T2116" i="30"/>
  <c r="R2140" i="30"/>
  <c r="S1771" i="30"/>
  <c r="X1772" i="30"/>
  <c r="V1791" i="30"/>
  <c r="V1799" i="30"/>
  <c r="U1815" i="30"/>
  <c r="T1824" i="30"/>
  <c r="U1835" i="30"/>
  <c r="X1841" i="30"/>
  <c r="T1855" i="30"/>
  <c r="U1881" i="30"/>
  <c r="S1900" i="30"/>
  <c r="AA1907" i="30"/>
  <c r="R1923" i="30"/>
  <c r="AA1967" i="30"/>
  <c r="AA2010" i="30"/>
  <c r="V2014" i="30"/>
  <c r="AB2024" i="30"/>
  <c r="U2044" i="30"/>
  <c r="V2046" i="30"/>
  <c r="Y2056" i="30"/>
  <c r="U2058" i="30"/>
  <c r="R2067" i="30"/>
  <c r="Q2072" i="30"/>
  <c r="X2075" i="30"/>
  <c r="S2079" i="30"/>
  <c r="Q2086" i="30"/>
  <c r="AA2087" i="30"/>
  <c r="V2094" i="30"/>
  <c r="Y2096" i="30"/>
  <c r="V2098" i="30"/>
  <c r="Q2112" i="30"/>
  <c r="S2115" i="30"/>
  <c r="Z2116" i="30"/>
  <c r="Q2120" i="30"/>
  <c r="R2127" i="30"/>
  <c r="X2136" i="30"/>
  <c r="V2140" i="30"/>
  <c r="AB2010" i="30"/>
  <c r="X2044" i="30"/>
  <c r="V2072" i="30"/>
  <c r="R2086" i="30"/>
  <c r="Z2140" i="30"/>
  <c r="AC2010" i="30"/>
  <c r="AA2044" i="30"/>
  <c r="Q2068" i="30"/>
  <c r="V2076" i="30"/>
  <c r="T2086" i="30"/>
  <c r="S2088" i="30"/>
  <c r="AA2112" i="30"/>
  <c r="V2120" i="30"/>
  <c r="AC2127" i="30"/>
  <c r="AB2134" i="30"/>
  <c r="AA2140" i="30"/>
  <c r="Z1771" i="30"/>
  <c r="X1821" i="30"/>
  <c r="AC1835" i="30"/>
  <c r="AC1855" i="30"/>
  <c r="AC1861" i="30"/>
  <c r="V1904" i="30"/>
  <c r="Z1923" i="30"/>
  <c r="U1995" i="30"/>
  <c r="AB1996" i="30"/>
  <c r="S2010" i="30"/>
  <c r="T2015" i="30"/>
  <c r="AA2029" i="30"/>
  <c r="U2055" i="30"/>
  <c r="V2057" i="30"/>
  <c r="Y2065" i="30"/>
  <c r="U2068" i="30"/>
  <c r="T2071" i="30"/>
  <c r="X2086" i="30"/>
  <c r="AA2120" i="30"/>
  <c r="U2010" i="30"/>
  <c r="V2015" i="30"/>
  <c r="X2055" i="30"/>
  <c r="AA2057" i="30"/>
  <c r="AA2068" i="30"/>
  <c r="Z2086" i="30"/>
  <c r="AB2142" i="30"/>
  <c r="Z71" i="30"/>
  <c r="AC71" i="30"/>
  <c r="Z9" i="30"/>
  <c r="AC9" i="30"/>
  <c r="U20" i="30"/>
  <c r="Z28" i="30"/>
  <c r="S56" i="30"/>
  <c r="AC59" i="30"/>
  <c r="R71" i="30"/>
  <c r="AA74" i="30"/>
  <c r="U74" i="30"/>
  <c r="Z79" i="30"/>
  <c r="AC79" i="30"/>
  <c r="U96" i="30"/>
  <c r="Z100" i="30"/>
  <c r="Q112" i="30"/>
  <c r="Q115" i="30"/>
  <c r="Y118" i="30"/>
  <c r="AB118" i="30"/>
  <c r="AC136" i="30"/>
  <c r="S136" i="30"/>
  <c r="Y148" i="30"/>
  <c r="T148" i="30"/>
  <c r="AA179" i="30"/>
  <c r="S182" i="30"/>
  <c r="Z183" i="30"/>
  <c r="Z185" i="30"/>
  <c r="AC185" i="30"/>
  <c r="T185" i="30"/>
  <c r="Y195" i="30"/>
  <c r="AB195" i="30"/>
  <c r="Q195" i="30"/>
  <c r="Z195" i="30"/>
  <c r="V195" i="30"/>
  <c r="S195" i="30"/>
  <c r="AC205" i="30"/>
  <c r="Y205" i="30"/>
  <c r="X205" i="30"/>
  <c r="V205" i="30"/>
  <c r="T205" i="30"/>
  <c r="R205" i="30"/>
  <c r="Y287" i="30"/>
  <c r="Z287" i="30"/>
  <c r="AC287" i="30"/>
  <c r="Q287" i="30"/>
  <c r="AA353" i="30"/>
  <c r="Y353" i="30"/>
  <c r="AC353" i="30"/>
  <c r="X353" i="30"/>
  <c r="V353" i="30"/>
  <c r="R353" i="30"/>
  <c r="Z363" i="30"/>
  <c r="AA363" i="30"/>
  <c r="AC400" i="30"/>
  <c r="U400" i="30"/>
  <c r="AB400" i="30"/>
  <c r="Q400" i="30"/>
  <c r="AA400" i="30"/>
  <c r="Z400" i="30"/>
  <c r="X400" i="30"/>
  <c r="V400" i="30"/>
  <c r="S400" i="30"/>
  <c r="R400" i="30"/>
  <c r="AC412" i="30"/>
  <c r="U412" i="30"/>
  <c r="S412" i="30"/>
  <c r="AB412" i="30"/>
  <c r="Q412" i="30"/>
  <c r="AA412" i="30"/>
  <c r="Z412" i="30"/>
  <c r="X412" i="30"/>
  <c r="V412" i="30"/>
  <c r="R412" i="30"/>
  <c r="Y818" i="30"/>
  <c r="R818" i="30"/>
  <c r="AA818" i="30"/>
  <c r="U818" i="30"/>
  <c r="Z818" i="30"/>
  <c r="Q818" i="30"/>
  <c r="Z871" i="30"/>
  <c r="X871" i="30"/>
  <c r="T871" i="30"/>
  <c r="AB871" i="30"/>
  <c r="AA871" i="30"/>
  <c r="V871" i="30"/>
  <c r="U871" i="30"/>
  <c r="R871" i="30"/>
  <c r="AC871" i="30"/>
  <c r="S871" i="30"/>
  <c r="AC954" i="30"/>
  <c r="Y954" i="30"/>
  <c r="X954" i="30"/>
  <c r="T954" i="30"/>
  <c r="U954" i="30"/>
  <c r="AA158" i="30"/>
  <c r="Q158" i="30"/>
  <c r="Y985" i="30"/>
  <c r="X985" i="30"/>
  <c r="T985" i="30"/>
  <c r="S985" i="30"/>
  <c r="AC985" i="30"/>
  <c r="AB985" i="30"/>
  <c r="AB56" i="30"/>
  <c r="T71" i="30"/>
  <c r="Z112" i="30"/>
  <c r="Z121" i="30"/>
  <c r="T121" i="30"/>
  <c r="V134" i="30"/>
  <c r="Q134" i="30"/>
  <c r="V154" i="30"/>
  <c r="U154" i="30"/>
  <c r="AC156" i="30"/>
  <c r="X156" i="30"/>
  <c r="V158" i="30"/>
  <c r="AB161" i="30"/>
  <c r="Q161" i="30"/>
  <c r="X161" i="30"/>
  <c r="X165" i="30"/>
  <c r="S165" i="30"/>
  <c r="Z177" i="30"/>
  <c r="T177" i="30"/>
  <c r="V182" i="30"/>
  <c r="AA183" i="30"/>
  <c r="X222" i="30"/>
  <c r="Y222" i="30"/>
  <c r="Z329" i="30"/>
  <c r="AC329" i="30"/>
  <c r="Y329" i="30"/>
  <c r="T329" i="30"/>
  <c r="Q329" i="30"/>
  <c r="AB516" i="30"/>
  <c r="Z516" i="30"/>
  <c r="Y516" i="30"/>
  <c r="S516" i="30"/>
  <c r="U516" i="30"/>
  <c r="Q516" i="30"/>
  <c r="U607" i="30"/>
  <c r="AA607" i="30"/>
  <c r="V607" i="30"/>
  <c r="X607" i="30"/>
  <c r="R607" i="30"/>
  <c r="AB855" i="30"/>
  <c r="X855" i="30"/>
  <c r="Z934" i="30"/>
  <c r="AA934" i="30"/>
  <c r="Y934" i="30"/>
  <c r="Q934" i="30"/>
  <c r="R934" i="30"/>
  <c r="X115" i="30"/>
  <c r="R115" i="30"/>
  <c r="Z115" i="30"/>
  <c r="X251" i="30"/>
  <c r="AA251" i="30"/>
  <c r="U251" i="30"/>
  <c r="AB251" i="30"/>
  <c r="Z251" i="30"/>
  <c r="V251" i="30"/>
  <c r="S251" i="30"/>
  <c r="R251" i="30"/>
  <c r="Q251" i="30"/>
  <c r="Y37" i="30"/>
  <c r="Q37" i="30"/>
  <c r="X53" i="30"/>
  <c r="R53" i="30"/>
  <c r="Y76" i="30"/>
  <c r="AB76" i="30"/>
  <c r="U115" i="30"/>
  <c r="Q154" i="30"/>
  <c r="X157" i="30"/>
  <c r="V157" i="30"/>
  <c r="Z158" i="30"/>
  <c r="R161" i="30"/>
  <c r="R165" i="30"/>
  <c r="U177" i="30"/>
  <c r="AA180" i="30"/>
  <c r="V180" i="30"/>
  <c r="Q180" i="30"/>
  <c r="Z182" i="30"/>
  <c r="AC186" i="30"/>
  <c r="X186" i="30"/>
  <c r="AB440" i="30"/>
  <c r="Z440" i="30"/>
  <c r="U440" i="30"/>
  <c r="Y440" i="30"/>
  <c r="T440" i="30"/>
  <c r="S440" i="30"/>
  <c r="Q440" i="30"/>
  <c r="AB513" i="30"/>
  <c r="Y513" i="30"/>
  <c r="S513" i="30"/>
  <c r="R513" i="30"/>
  <c r="AC688" i="30"/>
  <c r="Z688" i="30"/>
  <c r="X688" i="30"/>
  <c r="V688" i="30"/>
  <c r="U688" i="30"/>
  <c r="Q688" i="30"/>
  <c r="R688" i="30"/>
  <c r="AC358" i="30"/>
  <c r="Z358" i="30"/>
  <c r="U358" i="30"/>
  <c r="AB358" i="30"/>
  <c r="AA358" i="30"/>
  <c r="X358" i="30"/>
  <c r="V358" i="30"/>
  <c r="S358" i="30"/>
  <c r="R358" i="30"/>
  <c r="Q358" i="30"/>
  <c r="Y1330" i="30"/>
  <c r="V1330" i="30"/>
  <c r="U1330" i="30"/>
  <c r="AA1330" i="30"/>
  <c r="X10" i="30"/>
  <c r="Y34" i="30"/>
  <c r="S34" i="30"/>
  <c r="T37" i="30"/>
  <c r="V50" i="30"/>
  <c r="Z50" i="30"/>
  <c r="AA53" i="30"/>
  <c r="X61" i="30"/>
  <c r="AA61" i="30"/>
  <c r="AB69" i="30"/>
  <c r="U69" i="30"/>
  <c r="U72" i="30"/>
  <c r="S76" i="30"/>
  <c r="X80" i="30"/>
  <c r="Y106" i="30"/>
  <c r="S106" i="30"/>
  <c r="V115" i="30"/>
  <c r="Y126" i="30"/>
  <c r="S126" i="30"/>
  <c r="X137" i="30"/>
  <c r="R137" i="30"/>
  <c r="Y168" i="30"/>
  <c r="T168" i="30"/>
  <c r="AC177" i="30"/>
  <c r="U180" i="30"/>
  <c r="AB184" i="30"/>
  <c r="V184" i="30"/>
  <c r="T184" i="30"/>
  <c r="AC184" i="30"/>
  <c r="Q184" i="30"/>
  <c r="Z184" i="30"/>
  <c r="X187" i="30"/>
  <c r="AA187" i="30"/>
  <c r="U187" i="30"/>
  <c r="R187" i="30"/>
  <c r="S376" i="30"/>
  <c r="Z376" i="30"/>
  <c r="AC376" i="30"/>
  <c r="Y376" i="30"/>
  <c r="X376" i="30"/>
  <c r="U376" i="30"/>
  <c r="T376" i="30"/>
  <c r="Q376" i="30"/>
  <c r="AB460" i="30"/>
  <c r="Z460" i="30"/>
  <c r="Y460" i="30"/>
  <c r="U460" i="30"/>
  <c r="Q460" i="30"/>
  <c r="S460" i="30"/>
  <c r="Y489" i="30"/>
  <c r="AA489" i="30"/>
  <c r="Z489" i="30"/>
  <c r="V489" i="30"/>
  <c r="U489" i="30"/>
  <c r="R489" i="30"/>
  <c r="AC489" i="30"/>
  <c r="T489" i="30"/>
  <c r="Q489" i="30"/>
  <c r="V142" i="30"/>
  <c r="Z142" i="30"/>
  <c r="X314" i="30"/>
  <c r="Y314" i="30"/>
  <c r="AB314" i="30"/>
  <c r="X11" i="30"/>
  <c r="R11" i="30"/>
  <c r="AC30" i="30"/>
  <c r="X30" i="30"/>
  <c r="AB34" i="30"/>
  <c r="Z37" i="30"/>
  <c r="S42" i="30"/>
  <c r="Q50" i="30"/>
  <c r="V58" i="30"/>
  <c r="Z58" i="30"/>
  <c r="R61" i="30"/>
  <c r="V69" i="30"/>
  <c r="X72" i="30"/>
  <c r="X81" i="30"/>
  <c r="R81" i="30"/>
  <c r="AC102" i="30"/>
  <c r="X102" i="30"/>
  <c r="AB106" i="30"/>
  <c r="AA115" i="30"/>
  <c r="U119" i="30"/>
  <c r="AC122" i="30"/>
  <c r="X122" i="30"/>
  <c r="AB126" i="30"/>
  <c r="Z134" i="30"/>
  <c r="V137" i="30"/>
  <c r="Z154" i="30"/>
  <c r="S157" i="30"/>
  <c r="Y160" i="30"/>
  <c r="X160" i="30"/>
  <c r="V161" i="30"/>
  <c r="AA165" i="30"/>
  <c r="S168" i="30"/>
  <c r="V176" i="30"/>
  <c r="U176" i="30"/>
  <c r="AC178" i="30"/>
  <c r="X178" i="30"/>
  <c r="Z180" i="30"/>
  <c r="Y183" i="30"/>
  <c r="X183" i="30"/>
  <c r="T183" i="30"/>
  <c r="AC183" i="30"/>
  <c r="R183" i="30"/>
  <c r="R184" i="30"/>
  <c r="S187" i="30"/>
  <c r="AB261" i="30"/>
  <c r="R261" i="30"/>
  <c r="Z261" i="30"/>
  <c r="AC261" i="30"/>
  <c r="AA261" i="30"/>
  <c r="X261" i="30"/>
  <c r="V261" i="30"/>
  <c r="U261" i="30"/>
  <c r="T261" i="30"/>
  <c r="Q261" i="30"/>
  <c r="AA336" i="30"/>
  <c r="Z336" i="30"/>
  <c r="T336" i="30"/>
  <c r="AC336" i="30"/>
  <c r="V336" i="30"/>
  <c r="U336" i="30"/>
  <c r="Q336" i="30"/>
  <c r="V7" i="30"/>
  <c r="AA11" i="30"/>
  <c r="X19" i="30"/>
  <c r="AA19" i="30"/>
  <c r="AB27" i="30"/>
  <c r="V27" i="30"/>
  <c r="AC37" i="30"/>
  <c r="AB42" i="30"/>
  <c r="Z51" i="30"/>
  <c r="AC51" i="30"/>
  <c r="V70" i="30"/>
  <c r="Z70" i="30"/>
  <c r="X95" i="30"/>
  <c r="AA95" i="30"/>
  <c r="AB99" i="30"/>
  <c r="V99" i="30"/>
  <c r="AB111" i="30"/>
  <c r="V111" i="30"/>
  <c r="AC114" i="30"/>
  <c r="S114" i="30"/>
  <c r="V119" i="30"/>
  <c r="AB133" i="30"/>
  <c r="V133" i="30"/>
  <c r="AA137" i="30"/>
  <c r="AB141" i="30"/>
  <c r="U141" i="30"/>
  <c r="AA154" i="30"/>
  <c r="AA157" i="30"/>
  <c r="S160" i="30"/>
  <c r="AA161" i="30"/>
  <c r="AB165" i="30"/>
  <c r="X168" i="30"/>
  <c r="Q176" i="30"/>
  <c r="X179" i="30"/>
  <c r="V179" i="30"/>
  <c r="V187" i="30"/>
  <c r="AA397" i="30"/>
  <c r="Y397" i="30"/>
  <c r="R397" i="30"/>
  <c r="Q397" i="30"/>
  <c r="AC588" i="30"/>
  <c r="U588" i="30"/>
  <c r="S588" i="30"/>
  <c r="R588" i="30"/>
  <c r="AB588" i="30"/>
  <c r="Q588" i="30"/>
  <c r="Z588" i="30"/>
  <c r="AA588" i="30"/>
  <c r="X588" i="30"/>
  <c r="V588" i="30"/>
  <c r="AA702" i="30"/>
  <c r="AC702" i="30"/>
  <c r="AB702" i="30"/>
  <c r="X702" i="30"/>
  <c r="T702" i="30"/>
  <c r="R702" i="30"/>
  <c r="S702" i="30"/>
  <c r="Z837" i="30"/>
  <c r="U837" i="30"/>
  <c r="R837" i="30"/>
  <c r="AC837" i="30"/>
  <c r="AB837" i="30"/>
  <c r="AA837" i="30"/>
  <c r="X837" i="30"/>
  <c r="S837" i="30"/>
  <c r="T837" i="30"/>
  <c r="Z875" i="30"/>
  <c r="X875" i="30"/>
  <c r="Y875" i="30"/>
  <c r="Z917" i="30"/>
  <c r="Y917" i="30"/>
  <c r="Q917" i="30"/>
  <c r="X917" i="30"/>
  <c r="V8" i="30"/>
  <c r="Q8" i="30"/>
  <c r="V16" i="30"/>
  <c r="Z16" i="30"/>
  <c r="R19" i="30"/>
  <c r="R31" i="30"/>
  <c r="V35" i="30"/>
  <c r="Q51" i="30"/>
  <c r="U62" i="30"/>
  <c r="Q70" i="30"/>
  <c r="V78" i="30"/>
  <c r="Q78" i="30"/>
  <c r="V92" i="30"/>
  <c r="Z92" i="30"/>
  <c r="R95" i="30"/>
  <c r="R103" i="30"/>
  <c r="Q111" i="30"/>
  <c r="X114" i="30"/>
  <c r="U116" i="30"/>
  <c r="R123" i="30"/>
  <c r="R133" i="30"/>
  <c r="AA138" i="30"/>
  <c r="Q138" i="30"/>
  <c r="V141" i="30"/>
  <c r="X145" i="30"/>
  <c r="S145" i="30"/>
  <c r="Z155" i="30"/>
  <c r="T155" i="30"/>
  <c r="AB157" i="30"/>
  <c r="T160" i="30"/>
  <c r="V162" i="30"/>
  <c r="R162" i="30"/>
  <c r="AB168" i="30"/>
  <c r="R176" i="30"/>
  <c r="R179" i="30"/>
  <c r="Y182" i="30"/>
  <c r="AB182" i="30"/>
  <c r="X182" i="30"/>
  <c r="T182" i="30"/>
  <c r="S183" i="30"/>
  <c r="X184" i="30"/>
  <c r="AB187" i="30"/>
  <c r="Y388" i="30"/>
  <c r="R388" i="30"/>
  <c r="Z388" i="30"/>
  <c r="AB388" i="30"/>
  <c r="AA388" i="30"/>
  <c r="X388" i="30"/>
  <c r="V388" i="30"/>
  <c r="U388" i="30"/>
  <c r="S388" i="30"/>
  <c r="Q388" i="30"/>
  <c r="AA451" i="30"/>
  <c r="Z451" i="30"/>
  <c r="V451" i="30"/>
  <c r="Y451" i="30"/>
  <c r="Q451" i="30"/>
  <c r="X49" i="30"/>
  <c r="Z146" i="30"/>
  <c r="Z166" i="30"/>
  <c r="T190" i="30"/>
  <c r="AA196" i="30"/>
  <c r="T201" i="30"/>
  <c r="V202" i="30"/>
  <c r="Y203" i="30"/>
  <c r="U204" i="30"/>
  <c r="U209" i="30"/>
  <c r="X210" i="30"/>
  <c r="AA217" i="30"/>
  <c r="AA219" i="30"/>
  <c r="Y226" i="30"/>
  <c r="T226" i="30"/>
  <c r="AA226" i="30"/>
  <c r="Q226" i="30"/>
  <c r="AC226" i="30"/>
  <c r="X229" i="30"/>
  <c r="T237" i="30"/>
  <c r="U239" i="30"/>
  <c r="U241" i="30"/>
  <c r="Y246" i="30"/>
  <c r="X246" i="30"/>
  <c r="T246" i="30"/>
  <c r="AB246" i="30"/>
  <c r="AC249" i="30"/>
  <c r="S249" i="30"/>
  <c r="Y252" i="30"/>
  <c r="R260" i="30"/>
  <c r="U265" i="30"/>
  <c r="U269" i="30"/>
  <c r="S273" i="30"/>
  <c r="Z289" i="30"/>
  <c r="AC291" i="30"/>
  <c r="Y310" i="30"/>
  <c r="V310" i="30"/>
  <c r="AC310" i="30"/>
  <c r="S310" i="30"/>
  <c r="AB310" i="30"/>
  <c r="AA316" i="30"/>
  <c r="Z316" i="30"/>
  <c r="T316" i="30"/>
  <c r="Y322" i="30"/>
  <c r="AB322" i="30"/>
  <c r="R322" i="30"/>
  <c r="X322" i="30"/>
  <c r="AC322" i="30"/>
  <c r="AB325" i="30"/>
  <c r="U331" i="30"/>
  <c r="X335" i="30"/>
  <c r="Z335" i="30"/>
  <c r="S335" i="30"/>
  <c r="AB345" i="30"/>
  <c r="Z345" i="30"/>
  <c r="U345" i="30"/>
  <c r="R349" i="30"/>
  <c r="Y356" i="30"/>
  <c r="T356" i="30"/>
  <c r="T365" i="30"/>
  <c r="V366" i="30"/>
  <c r="Z368" i="30"/>
  <c r="AC368" i="30"/>
  <c r="U368" i="30"/>
  <c r="Z370" i="30"/>
  <c r="Y374" i="30"/>
  <c r="T374" i="30"/>
  <c r="AA374" i="30"/>
  <c r="Q374" i="30"/>
  <c r="AC374" i="30"/>
  <c r="X377" i="30"/>
  <c r="T405" i="30"/>
  <c r="Y406" i="30"/>
  <c r="V413" i="30"/>
  <c r="U416" i="30"/>
  <c r="S420" i="30"/>
  <c r="Y435" i="30"/>
  <c r="AA435" i="30"/>
  <c r="Z435" i="30"/>
  <c r="U435" i="30"/>
  <c r="AC470" i="30"/>
  <c r="Z470" i="30"/>
  <c r="Y470" i="30"/>
  <c r="X470" i="30"/>
  <c r="T470" i="30"/>
  <c r="Z494" i="30"/>
  <c r="Y494" i="30"/>
  <c r="U494" i="30"/>
  <c r="T494" i="30"/>
  <c r="Q494" i="30"/>
  <c r="Z524" i="30"/>
  <c r="AB524" i="30"/>
  <c r="AA534" i="30"/>
  <c r="AC546" i="30"/>
  <c r="U546" i="30"/>
  <c r="S546" i="30"/>
  <c r="R546" i="30"/>
  <c r="AB546" i="30"/>
  <c r="Q546" i="30"/>
  <c r="Z546" i="30"/>
  <c r="AA563" i="30"/>
  <c r="T563" i="30"/>
  <c r="AA577" i="30"/>
  <c r="Z577" i="30"/>
  <c r="Y577" i="30"/>
  <c r="Q577" i="30"/>
  <c r="V585" i="30"/>
  <c r="Z585" i="30"/>
  <c r="Y585" i="30"/>
  <c r="R585" i="30"/>
  <c r="Q585" i="30"/>
  <c r="AC750" i="30"/>
  <c r="U750" i="30"/>
  <c r="Z750" i="30"/>
  <c r="V750" i="30"/>
  <c r="Q750" i="30"/>
  <c r="Y778" i="30"/>
  <c r="S778" i="30"/>
  <c r="AB778" i="30"/>
  <c r="AB792" i="30"/>
  <c r="Z792" i="30"/>
  <c r="T792" i="30"/>
  <c r="AC792" i="30"/>
  <c r="U792" i="30"/>
  <c r="Y796" i="30"/>
  <c r="AA796" i="30"/>
  <c r="R796" i="30"/>
  <c r="Z796" i="30"/>
  <c r="U796" i="30"/>
  <c r="Q796" i="30"/>
  <c r="Z859" i="30"/>
  <c r="X859" i="30"/>
  <c r="T859" i="30"/>
  <c r="V859" i="30"/>
  <c r="U859" i="30"/>
  <c r="S859" i="30"/>
  <c r="R859" i="30"/>
  <c r="AC859" i="30"/>
  <c r="AC869" i="30"/>
  <c r="Q869" i="30"/>
  <c r="Z869" i="30"/>
  <c r="V869" i="30"/>
  <c r="AC877" i="30"/>
  <c r="Z877" i="30"/>
  <c r="U877" i="30"/>
  <c r="X877" i="30"/>
  <c r="Q877" i="30"/>
  <c r="AB1050" i="30"/>
  <c r="AC1050" i="30"/>
  <c r="R1050" i="30"/>
  <c r="X1050" i="30"/>
  <c r="Z1050" i="30"/>
  <c r="V1050" i="30"/>
  <c r="U1050" i="30"/>
  <c r="T1050" i="30"/>
  <c r="Q1050" i="30"/>
  <c r="AA1050" i="30"/>
  <c r="S1050" i="30"/>
  <c r="Y1162" i="30"/>
  <c r="V1162" i="30"/>
  <c r="T1162" i="30"/>
  <c r="Z1162" i="30"/>
  <c r="U1162" i="30"/>
  <c r="R1162" i="30"/>
  <c r="Q1162" i="30"/>
  <c r="AC1162" i="30"/>
  <c r="U201" i="30"/>
  <c r="AB203" i="30"/>
  <c r="V204" i="30"/>
  <c r="Y210" i="30"/>
  <c r="X223" i="30"/>
  <c r="U223" i="30"/>
  <c r="X228" i="30"/>
  <c r="Y228" i="30"/>
  <c r="Y229" i="30"/>
  <c r="V239" i="30"/>
  <c r="AC244" i="30"/>
  <c r="Q244" i="30"/>
  <c r="V265" i="30"/>
  <c r="V269" i="30"/>
  <c r="AB281" i="30"/>
  <c r="U281" i="30"/>
  <c r="AC281" i="30"/>
  <c r="Q281" i="30"/>
  <c r="AB311" i="30"/>
  <c r="R311" i="30"/>
  <c r="Z311" i="30"/>
  <c r="X315" i="30"/>
  <c r="Z315" i="30"/>
  <c r="S315" i="30"/>
  <c r="AB323" i="30"/>
  <c r="X323" i="30"/>
  <c r="T323" i="30"/>
  <c r="Y324" i="30"/>
  <c r="AA324" i="30"/>
  <c r="Q324" i="30"/>
  <c r="X331" i="30"/>
  <c r="X366" i="30"/>
  <c r="X373" i="30"/>
  <c r="S373" i="30"/>
  <c r="Z413" i="30"/>
  <c r="Z416" i="30"/>
  <c r="Y419" i="30"/>
  <c r="X419" i="30"/>
  <c r="T419" i="30"/>
  <c r="Y430" i="30"/>
  <c r="AB430" i="30"/>
  <c r="R430" i="30"/>
  <c r="AA430" i="30"/>
  <c r="Q430" i="30"/>
  <c r="X430" i="30"/>
  <c r="AC461" i="30"/>
  <c r="AB461" i="30"/>
  <c r="X461" i="30"/>
  <c r="Y502" i="30"/>
  <c r="U502" i="30"/>
  <c r="Y522" i="30"/>
  <c r="U522" i="30"/>
  <c r="S522" i="30"/>
  <c r="R522" i="30"/>
  <c r="AB522" i="30"/>
  <c r="Q522" i="30"/>
  <c r="Z522" i="30"/>
  <c r="Y543" i="30"/>
  <c r="U543" i="30"/>
  <c r="R543" i="30"/>
  <c r="Q543" i="30"/>
  <c r="AC624" i="30"/>
  <c r="X624" i="30"/>
  <c r="V624" i="30"/>
  <c r="U624" i="30"/>
  <c r="Q624" i="30"/>
  <c r="AC646" i="30"/>
  <c r="Z646" i="30"/>
  <c r="X646" i="30"/>
  <c r="V646" i="30"/>
  <c r="Q646" i="30"/>
  <c r="Y652" i="30"/>
  <c r="AB652" i="30"/>
  <c r="Z665" i="30"/>
  <c r="AB665" i="30"/>
  <c r="AA665" i="30"/>
  <c r="V665" i="30"/>
  <c r="R665" i="30"/>
  <c r="Y689" i="30"/>
  <c r="AC689" i="30"/>
  <c r="T689" i="30"/>
  <c r="U703" i="30"/>
  <c r="AA703" i="30"/>
  <c r="V703" i="30"/>
  <c r="U725" i="30"/>
  <c r="AA725" i="30"/>
  <c r="V725" i="30"/>
  <c r="Z783" i="30"/>
  <c r="R783" i="30"/>
  <c r="AB783" i="30"/>
  <c r="AA783" i="30"/>
  <c r="V783" i="30"/>
  <c r="S783" i="30"/>
  <c r="Y840" i="30"/>
  <c r="T840" i="30"/>
  <c r="V840" i="30"/>
  <c r="AA900" i="30"/>
  <c r="Z900" i="30"/>
  <c r="Z932" i="30"/>
  <c r="AA932" i="30"/>
  <c r="V932" i="30"/>
  <c r="T932" i="30"/>
  <c r="AC932" i="30"/>
  <c r="AB932" i="30"/>
  <c r="S932" i="30"/>
  <c r="Z1234" i="30"/>
  <c r="V1234" i="30"/>
  <c r="AB1234" i="30"/>
  <c r="U1234" i="30"/>
  <c r="Y1234" i="30"/>
  <c r="R1234" i="30"/>
  <c r="Q1234" i="30"/>
  <c r="V1269" i="30"/>
  <c r="AC1269" i="30"/>
  <c r="U1269" i="30"/>
  <c r="X190" i="30"/>
  <c r="V201" i="30"/>
  <c r="AB202" i="30"/>
  <c r="AC203" i="30"/>
  <c r="X204" i="30"/>
  <c r="AA209" i="30"/>
  <c r="AC210" i="30"/>
  <c r="Y218" i="30"/>
  <c r="U218" i="30"/>
  <c r="AB218" i="30"/>
  <c r="R218" i="30"/>
  <c r="AC218" i="30"/>
  <c r="AC221" i="30"/>
  <c r="V221" i="30"/>
  <c r="T223" i="30"/>
  <c r="T228" i="30"/>
  <c r="Z239" i="30"/>
  <c r="X243" i="30"/>
  <c r="R243" i="30"/>
  <c r="AA243" i="30"/>
  <c r="T244" i="30"/>
  <c r="Q248" i="30"/>
  <c r="Z248" i="30"/>
  <c r="U260" i="30"/>
  <c r="S264" i="30"/>
  <c r="AA265" i="30"/>
  <c r="AC267" i="30"/>
  <c r="X267" i="30"/>
  <c r="X269" i="30"/>
  <c r="Z273" i="30"/>
  <c r="Q279" i="30"/>
  <c r="R281" i="30"/>
  <c r="AA286" i="30"/>
  <c r="V286" i="30"/>
  <c r="Q286" i="30"/>
  <c r="Y288" i="30"/>
  <c r="AA288" i="30"/>
  <c r="Q288" i="30"/>
  <c r="V288" i="30"/>
  <c r="AC288" i="30"/>
  <c r="X292" i="30"/>
  <c r="AA304" i="30"/>
  <c r="U304" i="30"/>
  <c r="AA308" i="30"/>
  <c r="AC308" i="30"/>
  <c r="U308" i="30"/>
  <c r="Q311" i="30"/>
  <c r="Q315" i="30"/>
  <c r="Q323" i="30"/>
  <c r="R324" i="30"/>
  <c r="AA328" i="30"/>
  <c r="AC328" i="30"/>
  <c r="U328" i="30"/>
  <c r="Z331" i="30"/>
  <c r="V349" i="30"/>
  <c r="AA351" i="30"/>
  <c r="Y365" i="30"/>
  <c r="Z366" i="30"/>
  <c r="R373" i="30"/>
  <c r="AC377" i="30"/>
  <c r="Y393" i="30"/>
  <c r="AA393" i="30"/>
  <c r="U393" i="30"/>
  <c r="X394" i="30"/>
  <c r="AB398" i="30"/>
  <c r="S398" i="30"/>
  <c r="V405" i="30"/>
  <c r="S407" i="30"/>
  <c r="R407" i="30"/>
  <c r="AA416" i="30"/>
  <c r="S419" i="30"/>
  <c r="Z420" i="30"/>
  <c r="S430" i="30"/>
  <c r="AA439" i="30"/>
  <c r="Z439" i="30"/>
  <c r="V439" i="30"/>
  <c r="S461" i="30"/>
  <c r="Y497" i="30"/>
  <c r="Z497" i="30"/>
  <c r="V497" i="30"/>
  <c r="U497" i="30"/>
  <c r="T497" i="30"/>
  <c r="Q497" i="30"/>
  <c r="AC502" i="30"/>
  <c r="V522" i="30"/>
  <c r="Y525" i="30"/>
  <c r="X525" i="30"/>
  <c r="T525" i="30"/>
  <c r="S525" i="30"/>
  <c r="Z543" i="30"/>
  <c r="Y581" i="30"/>
  <c r="AA581" i="30"/>
  <c r="Z581" i="30"/>
  <c r="V581" i="30"/>
  <c r="U581" i="30"/>
  <c r="R581" i="30"/>
  <c r="U586" i="30"/>
  <c r="AB586" i="30"/>
  <c r="Z586" i="30"/>
  <c r="Y586" i="30"/>
  <c r="Q586" i="30"/>
  <c r="Z624" i="30"/>
  <c r="U646" i="30"/>
  <c r="S652" i="30"/>
  <c r="Q665" i="30"/>
  <c r="Q689" i="30"/>
  <c r="R703" i="30"/>
  <c r="R725" i="30"/>
  <c r="Z813" i="30"/>
  <c r="AA813" i="30"/>
  <c r="S813" i="30"/>
  <c r="AB813" i="30"/>
  <c r="X813" i="30"/>
  <c r="V813" i="30"/>
  <c r="R813" i="30"/>
  <c r="AA828" i="30"/>
  <c r="AC828" i="30"/>
  <c r="T828" i="30"/>
  <c r="AB828" i="30"/>
  <c r="S828" i="30"/>
  <c r="U840" i="30"/>
  <c r="AC849" i="30"/>
  <c r="U849" i="30"/>
  <c r="Z849" i="30"/>
  <c r="X849" i="30"/>
  <c r="V849" i="30"/>
  <c r="Q849" i="30"/>
  <c r="V872" i="30"/>
  <c r="X872" i="30"/>
  <c r="AB882" i="30"/>
  <c r="V882" i="30"/>
  <c r="AC882" i="30"/>
  <c r="T882" i="30"/>
  <c r="AB896" i="30"/>
  <c r="V896" i="30"/>
  <c r="U896" i="30"/>
  <c r="Y903" i="30"/>
  <c r="T903" i="30"/>
  <c r="AC903" i="30"/>
  <c r="Q903" i="30"/>
  <c r="Z903" i="30"/>
  <c r="U903" i="30"/>
  <c r="S903" i="30"/>
  <c r="R903" i="30"/>
  <c r="R932" i="30"/>
  <c r="Z1227" i="30"/>
  <c r="AB1227" i="30"/>
  <c r="T1227" i="30"/>
  <c r="S1227" i="30"/>
  <c r="Z204" i="30"/>
  <c r="U217" i="30"/>
  <c r="Y217" i="30"/>
  <c r="T217" i="30"/>
  <c r="Q219" i="30"/>
  <c r="Y219" i="30"/>
  <c r="U228" i="30"/>
  <c r="Y230" i="30"/>
  <c r="AA230" i="30"/>
  <c r="AC232" i="30"/>
  <c r="Z232" i="30"/>
  <c r="AA239" i="30"/>
  <c r="Y244" i="30"/>
  <c r="V264" i="30"/>
  <c r="AA269" i="30"/>
  <c r="T279" i="30"/>
  <c r="T281" i="30"/>
  <c r="X285" i="30"/>
  <c r="V285" i="30"/>
  <c r="R285" i="30"/>
  <c r="AB289" i="30"/>
  <c r="V289" i="30"/>
  <c r="R289" i="30"/>
  <c r="X293" i="30"/>
  <c r="Q293" i="30"/>
  <c r="Z293" i="30"/>
  <c r="AB303" i="30"/>
  <c r="U303" i="30"/>
  <c r="AC303" i="30"/>
  <c r="Q303" i="30"/>
  <c r="X307" i="30"/>
  <c r="AA307" i="30"/>
  <c r="U307" i="30"/>
  <c r="T311" i="30"/>
  <c r="R315" i="30"/>
  <c r="R323" i="30"/>
  <c r="Z324" i="30"/>
  <c r="X327" i="30"/>
  <c r="AA327" i="30"/>
  <c r="U327" i="30"/>
  <c r="AA331" i="30"/>
  <c r="AC351" i="30"/>
  <c r="AA357" i="30"/>
  <c r="AC357" i="30"/>
  <c r="V357" i="30"/>
  <c r="AC370" i="30"/>
  <c r="X370" i="30"/>
  <c r="S370" i="30"/>
  <c r="T373" i="30"/>
  <c r="Q385" i="30"/>
  <c r="Y385" i="30"/>
  <c r="AC392" i="30"/>
  <c r="AB392" i="30"/>
  <c r="Q392" i="30"/>
  <c r="X392" i="30"/>
  <c r="Q393" i="30"/>
  <c r="Q398" i="30"/>
  <c r="Z405" i="30"/>
  <c r="X407" i="30"/>
  <c r="V419" i="30"/>
  <c r="AA420" i="30"/>
  <c r="T430" i="30"/>
  <c r="Y461" i="30"/>
  <c r="AB471" i="30"/>
  <c r="AA471" i="30"/>
  <c r="Y471" i="30"/>
  <c r="X471" i="30"/>
  <c r="S471" i="30"/>
  <c r="AC476" i="30"/>
  <c r="U476" i="30"/>
  <c r="S476" i="30"/>
  <c r="R476" i="30"/>
  <c r="AB476" i="30"/>
  <c r="Q476" i="30"/>
  <c r="Z476" i="30"/>
  <c r="AC490" i="30"/>
  <c r="Z490" i="30"/>
  <c r="Y490" i="30"/>
  <c r="X490" i="30"/>
  <c r="Q490" i="30"/>
  <c r="AB495" i="30"/>
  <c r="Y495" i="30"/>
  <c r="V495" i="30"/>
  <c r="S495" i="30"/>
  <c r="X522" i="30"/>
  <c r="AB525" i="30"/>
  <c r="Z544" i="30"/>
  <c r="Y544" i="30"/>
  <c r="T544" i="30"/>
  <c r="Q544" i="30"/>
  <c r="AC560" i="30"/>
  <c r="U560" i="30"/>
  <c r="S560" i="30"/>
  <c r="R560" i="30"/>
  <c r="AB560" i="30"/>
  <c r="Q560" i="30"/>
  <c r="Z560" i="30"/>
  <c r="Q581" i="30"/>
  <c r="S586" i="30"/>
  <c r="Y625" i="30"/>
  <c r="AC625" i="30"/>
  <c r="Z625" i="30"/>
  <c r="Q625" i="30"/>
  <c r="Z657" i="30"/>
  <c r="V657" i="30"/>
  <c r="S657" i="30"/>
  <c r="R657" i="30"/>
  <c r="Q657" i="30"/>
  <c r="S665" i="30"/>
  <c r="Z689" i="30"/>
  <c r="AA699" i="30"/>
  <c r="AB699" i="30"/>
  <c r="S699" i="30"/>
  <c r="X703" i="30"/>
  <c r="AC722" i="30"/>
  <c r="Z722" i="30"/>
  <c r="U722" i="30"/>
  <c r="X725" i="30"/>
  <c r="Y731" i="30"/>
  <c r="AC731" i="30"/>
  <c r="Z731" i="30"/>
  <c r="T731" i="30"/>
  <c r="Q731" i="30"/>
  <c r="AC742" i="30"/>
  <c r="V742" i="30"/>
  <c r="U742" i="30"/>
  <c r="Y754" i="30"/>
  <c r="R754" i="30"/>
  <c r="AA754" i="30"/>
  <c r="Z754" i="30"/>
  <c r="Q754" i="30"/>
  <c r="AA774" i="30"/>
  <c r="X774" i="30"/>
  <c r="AC774" i="30"/>
  <c r="AB774" i="30"/>
  <c r="S774" i="30"/>
  <c r="Y798" i="30"/>
  <c r="X798" i="30"/>
  <c r="S798" i="30"/>
  <c r="AC814" i="30"/>
  <c r="V814" i="30"/>
  <c r="U814" i="30"/>
  <c r="X828" i="30"/>
  <c r="AC840" i="30"/>
  <c r="AC850" i="30"/>
  <c r="R850" i="30"/>
  <c r="AA850" i="30"/>
  <c r="AA860" i="30"/>
  <c r="X860" i="30"/>
  <c r="Y872" i="30"/>
  <c r="U882" i="30"/>
  <c r="T896" i="30"/>
  <c r="AA903" i="30"/>
  <c r="Z910" i="30"/>
  <c r="R910" i="30"/>
  <c r="AA910" i="30"/>
  <c r="AC910" i="30"/>
  <c r="AB910" i="30"/>
  <c r="V910" i="30"/>
  <c r="U910" i="30"/>
  <c r="S910" i="30"/>
  <c r="AA920" i="30"/>
  <c r="Y920" i="30"/>
  <c r="Q920" i="30"/>
  <c r="U932" i="30"/>
  <c r="AB943" i="30"/>
  <c r="AC943" i="30"/>
  <c r="R943" i="30"/>
  <c r="AC1002" i="30"/>
  <c r="Z1002" i="30"/>
  <c r="X1002" i="30"/>
  <c r="V1002" i="30"/>
  <c r="U1002" i="30"/>
  <c r="R1002" i="30"/>
  <c r="AB1002" i="30"/>
  <c r="AA1002" i="30"/>
  <c r="S1002" i="30"/>
  <c r="Q1002" i="30"/>
  <c r="Y1048" i="30"/>
  <c r="U1048" i="30"/>
  <c r="AB1048" i="30"/>
  <c r="R1048" i="30"/>
  <c r="V1048" i="30"/>
  <c r="T1048" i="30"/>
  <c r="S1048" i="30"/>
  <c r="Q1048" i="30"/>
  <c r="AA1048" i="30"/>
  <c r="AC1048" i="30"/>
  <c r="Z1048" i="30"/>
  <c r="X1048" i="30"/>
  <c r="AA153" i="30"/>
  <c r="AA175" i="30"/>
  <c r="Z188" i="30"/>
  <c r="AC190" i="30"/>
  <c r="U196" i="30"/>
  <c r="U197" i="30"/>
  <c r="V199" i="30"/>
  <c r="Z200" i="30"/>
  <c r="AA201" i="30"/>
  <c r="R203" i="30"/>
  <c r="Q204" i="30"/>
  <c r="AA204" i="30"/>
  <c r="Y207" i="30"/>
  <c r="Q210" i="30"/>
  <c r="Q217" i="30"/>
  <c r="S218" i="30"/>
  <c r="R219" i="30"/>
  <c r="T221" i="30"/>
  <c r="U225" i="30"/>
  <c r="Q225" i="30"/>
  <c r="V226" i="30"/>
  <c r="Z228" i="30"/>
  <c r="X231" i="30"/>
  <c r="AA231" i="30"/>
  <c r="U231" i="30"/>
  <c r="Q232" i="30"/>
  <c r="Y238" i="30"/>
  <c r="AB238" i="30"/>
  <c r="R238" i="30"/>
  <c r="X238" i="30"/>
  <c r="AC238" i="30"/>
  <c r="S242" i="30"/>
  <c r="AB242" i="30"/>
  <c r="S243" i="30"/>
  <c r="Z244" i="30"/>
  <c r="U246" i="30"/>
  <c r="T248" i="30"/>
  <c r="AB250" i="30"/>
  <c r="AA250" i="30"/>
  <c r="R250" i="30"/>
  <c r="AB264" i="30"/>
  <c r="Y268" i="30"/>
  <c r="V268" i="30"/>
  <c r="AC268" i="30"/>
  <c r="S268" i="30"/>
  <c r="AB268" i="30"/>
  <c r="AA274" i="30"/>
  <c r="AC274" i="30"/>
  <c r="U274" i="30"/>
  <c r="X279" i="30"/>
  <c r="V281" i="30"/>
  <c r="AA282" i="30"/>
  <c r="Q285" i="30"/>
  <c r="U286" i="30"/>
  <c r="S288" i="30"/>
  <c r="Q289" i="30"/>
  <c r="R293" i="30"/>
  <c r="R303" i="30"/>
  <c r="Y304" i="30"/>
  <c r="Q307" i="30"/>
  <c r="T308" i="30"/>
  <c r="U311" i="30"/>
  <c r="U315" i="30"/>
  <c r="U323" i="30"/>
  <c r="Q327" i="30"/>
  <c r="T328" i="30"/>
  <c r="Y330" i="30"/>
  <c r="AA330" i="30"/>
  <c r="Q330" i="30"/>
  <c r="V330" i="30"/>
  <c r="AC330" i="30"/>
  <c r="Y334" i="30"/>
  <c r="S334" i="30"/>
  <c r="V335" i="30"/>
  <c r="V345" i="30"/>
  <c r="AB352" i="30"/>
  <c r="T352" i="30"/>
  <c r="Y354" i="30"/>
  <c r="AB354" i="30"/>
  <c r="Q354" i="30"/>
  <c r="X354" i="30"/>
  <c r="Q355" i="30"/>
  <c r="R357" i="30"/>
  <c r="AA369" i="30"/>
  <c r="V369" i="30"/>
  <c r="Q370" i="30"/>
  <c r="V373" i="30"/>
  <c r="V374" i="30"/>
  <c r="R385" i="30"/>
  <c r="T387" i="30"/>
  <c r="R392" i="30"/>
  <c r="R393" i="30"/>
  <c r="Y398" i="30"/>
  <c r="Y407" i="30"/>
  <c r="AB419" i="30"/>
  <c r="AC428" i="30"/>
  <c r="T428" i="30"/>
  <c r="Q428" i="30"/>
  <c r="U430" i="30"/>
  <c r="V435" i="30"/>
  <c r="R439" i="30"/>
  <c r="Y458" i="30"/>
  <c r="Z458" i="30"/>
  <c r="X458" i="30"/>
  <c r="V458" i="30"/>
  <c r="U458" i="30"/>
  <c r="R458" i="30"/>
  <c r="R471" i="30"/>
  <c r="V476" i="30"/>
  <c r="T490" i="30"/>
  <c r="T495" i="30"/>
  <c r="AA497" i="30"/>
  <c r="AA522" i="30"/>
  <c r="AC525" i="30"/>
  <c r="S544" i="30"/>
  <c r="V560" i="30"/>
  <c r="Y576" i="30"/>
  <c r="X576" i="30"/>
  <c r="V576" i="30"/>
  <c r="U576" i="30"/>
  <c r="S576" i="30"/>
  <c r="AB576" i="30"/>
  <c r="Q576" i="30"/>
  <c r="T581" i="30"/>
  <c r="Y584" i="30"/>
  <c r="X584" i="30"/>
  <c r="V584" i="30"/>
  <c r="U584" i="30"/>
  <c r="S584" i="30"/>
  <c r="AB584" i="30"/>
  <c r="Q584" i="30"/>
  <c r="Y622" i="30"/>
  <c r="AB622" i="30"/>
  <c r="T625" i="30"/>
  <c r="Y639" i="30"/>
  <c r="AC639" i="30"/>
  <c r="Z639" i="30"/>
  <c r="T639" i="30"/>
  <c r="Q639" i="30"/>
  <c r="U649" i="30"/>
  <c r="AA649" i="30"/>
  <c r="X649" i="30"/>
  <c r="V649" i="30"/>
  <c r="R649" i="30"/>
  <c r="AA657" i="30"/>
  <c r="Z687" i="30"/>
  <c r="AB687" i="30"/>
  <c r="AA687" i="30"/>
  <c r="V687" i="30"/>
  <c r="T687" i="30"/>
  <c r="R687" i="30"/>
  <c r="V699" i="30"/>
  <c r="Q722" i="30"/>
  <c r="AA732" i="30"/>
  <c r="AC732" i="30"/>
  <c r="AB732" i="30"/>
  <c r="T732" i="30"/>
  <c r="Y734" i="30"/>
  <c r="U734" i="30"/>
  <c r="AA734" i="30"/>
  <c r="Z734" i="30"/>
  <c r="R734" i="30"/>
  <c r="Q734" i="30"/>
  <c r="Q742" i="30"/>
  <c r="U754" i="30"/>
  <c r="T774" i="30"/>
  <c r="AB798" i="30"/>
  <c r="Q814" i="30"/>
  <c r="T850" i="30"/>
  <c r="AC896" i="30"/>
  <c r="AB903" i="30"/>
  <c r="T910" i="30"/>
  <c r="R920" i="30"/>
  <c r="X922" i="30"/>
  <c r="V922" i="30"/>
  <c r="AB201" i="30"/>
  <c r="S203" i="30"/>
  <c r="R204" i="30"/>
  <c r="AB204" i="30"/>
  <c r="S210" i="30"/>
  <c r="R217" i="30"/>
  <c r="U219" i="30"/>
  <c r="R229" i="30"/>
  <c r="AA229" i="30"/>
  <c r="AB239" i="30"/>
  <c r="X239" i="30"/>
  <c r="T239" i="30"/>
  <c r="Z240" i="30"/>
  <c r="AA240" i="30"/>
  <c r="AB245" i="30"/>
  <c r="Z245" i="30"/>
  <c r="Q245" i="30"/>
  <c r="X265" i="30"/>
  <c r="Q265" i="30"/>
  <c r="Z265" i="30"/>
  <c r="AB269" i="30"/>
  <c r="R269" i="30"/>
  <c r="Z269" i="30"/>
  <c r="X273" i="30"/>
  <c r="AA273" i="30"/>
  <c r="U273" i="30"/>
  <c r="Z279" i="30"/>
  <c r="X281" i="30"/>
  <c r="V311" i="30"/>
  <c r="AC313" i="30"/>
  <c r="U313" i="30"/>
  <c r="V315" i="30"/>
  <c r="V323" i="30"/>
  <c r="AB331" i="30"/>
  <c r="V331" i="30"/>
  <c r="R331" i="30"/>
  <c r="Y350" i="30"/>
  <c r="AA350" i="30"/>
  <c r="T350" i="30"/>
  <c r="Y366" i="30"/>
  <c r="U366" i="30"/>
  <c r="AB366" i="30"/>
  <c r="Q366" i="30"/>
  <c r="Y373" i="30"/>
  <c r="Q406" i="30"/>
  <c r="AC406" i="30"/>
  <c r="Y413" i="30"/>
  <c r="R413" i="30"/>
  <c r="Q413" i="30"/>
  <c r="AA413" i="30"/>
  <c r="Y416" i="30"/>
  <c r="X416" i="30"/>
  <c r="V416" i="30"/>
  <c r="S416" i="30"/>
  <c r="AC419" i="30"/>
  <c r="V430" i="30"/>
  <c r="AB482" i="30"/>
  <c r="S482" i="30"/>
  <c r="AB491" i="30"/>
  <c r="AA491" i="30"/>
  <c r="Y491" i="30"/>
  <c r="S491" i="30"/>
  <c r="Z493" i="30"/>
  <c r="Y493" i="30"/>
  <c r="V493" i="30"/>
  <c r="U493" i="30"/>
  <c r="Q493" i="30"/>
  <c r="AA515" i="30"/>
  <c r="Z515" i="30"/>
  <c r="Y515" i="30"/>
  <c r="V515" i="30"/>
  <c r="Q515" i="30"/>
  <c r="Y534" i="30"/>
  <c r="Z534" i="30"/>
  <c r="X534" i="30"/>
  <c r="V534" i="30"/>
  <c r="U534" i="30"/>
  <c r="R534" i="30"/>
  <c r="Y542" i="30"/>
  <c r="X542" i="30"/>
  <c r="V542" i="30"/>
  <c r="U542" i="30"/>
  <c r="S542" i="30"/>
  <c r="AB542" i="30"/>
  <c r="Q542" i="30"/>
  <c r="AA555" i="30"/>
  <c r="T555" i="30"/>
  <c r="AA606" i="30"/>
  <c r="AC606" i="30"/>
  <c r="AB606" i="30"/>
  <c r="X606" i="30"/>
  <c r="U606" i="30"/>
  <c r="S606" i="30"/>
  <c r="U619" i="30"/>
  <c r="AA619" i="30"/>
  <c r="X619" i="30"/>
  <c r="R619" i="30"/>
  <c r="AA640" i="30"/>
  <c r="AC640" i="30"/>
  <c r="AB640" i="30"/>
  <c r="X640" i="30"/>
  <c r="T640" i="30"/>
  <c r="Y650" i="30"/>
  <c r="AA650" i="30"/>
  <c r="Z650" i="30"/>
  <c r="R650" i="30"/>
  <c r="Y659" i="30"/>
  <c r="AC659" i="30"/>
  <c r="Z659" i="30"/>
  <c r="Q659" i="30"/>
  <c r="Z692" i="30"/>
  <c r="AA692" i="30"/>
  <c r="R692" i="30"/>
  <c r="Z707" i="30"/>
  <c r="AB707" i="30"/>
  <c r="AA707" i="30"/>
  <c r="V707" i="30"/>
  <c r="R707" i="30"/>
  <c r="U711" i="30"/>
  <c r="AA711" i="30"/>
  <c r="X711" i="30"/>
  <c r="V711" i="30"/>
  <c r="R711" i="30"/>
  <c r="Z729" i="30"/>
  <c r="AB729" i="30"/>
  <c r="AA729" i="30"/>
  <c r="S729" i="30"/>
  <c r="AA752" i="30"/>
  <c r="AC752" i="30"/>
  <c r="T752" i="30"/>
  <c r="AB752" i="30"/>
  <c r="S752" i="30"/>
  <c r="Z879" i="30"/>
  <c r="U879" i="30"/>
  <c r="AC879" i="30"/>
  <c r="R879" i="30"/>
  <c r="AB879" i="30"/>
  <c r="AA879" i="30"/>
  <c r="X879" i="30"/>
  <c r="T879" i="30"/>
  <c r="Y957" i="30"/>
  <c r="V957" i="30"/>
  <c r="U957" i="30"/>
  <c r="R957" i="30"/>
  <c r="Q957" i="30"/>
  <c r="Z957" i="30"/>
  <c r="AA1188" i="30"/>
  <c r="T1188" i="30"/>
  <c r="Z1188" i="30"/>
  <c r="Q1188" i="30"/>
  <c r="Q201" i="30"/>
  <c r="V203" i="30"/>
  <c r="S204" i="30"/>
  <c r="AC204" i="30"/>
  <c r="U210" i="30"/>
  <c r="V217" i="30"/>
  <c r="V218" i="30"/>
  <c r="V219" i="30"/>
  <c r="Y221" i="30"/>
  <c r="S229" i="30"/>
  <c r="S237" i="30"/>
  <c r="AB237" i="30"/>
  <c r="Q239" i="30"/>
  <c r="T241" i="30"/>
  <c r="AC241" i="30"/>
  <c r="V243" i="30"/>
  <c r="S245" i="30"/>
  <c r="Y248" i="30"/>
  <c r="Y260" i="30"/>
  <c r="V260" i="30"/>
  <c r="AC260" i="30"/>
  <c r="S260" i="30"/>
  <c r="AB260" i="30"/>
  <c r="R265" i="30"/>
  <c r="Q269" i="30"/>
  <c r="Q273" i="30"/>
  <c r="AC279" i="30"/>
  <c r="Z281" i="30"/>
  <c r="U283" i="30"/>
  <c r="U285" i="30"/>
  <c r="AC286" i="30"/>
  <c r="U288" i="30"/>
  <c r="U289" i="30"/>
  <c r="U293" i="30"/>
  <c r="V303" i="30"/>
  <c r="Y305" i="30"/>
  <c r="S307" i="30"/>
  <c r="Z308" i="30"/>
  <c r="X311" i="30"/>
  <c r="Y313" i="30"/>
  <c r="AA315" i="30"/>
  <c r="T321" i="30"/>
  <c r="Z323" i="30"/>
  <c r="S327" i="30"/>
  <c r="Z328" i="30"/>
  <c r="Q331" i="30"/>
  <c r="X349" i="30"/>
  <c r="Z349" i="30"/>
  <c r="S349" i="30"/>
  <c r="Q350" i="30"/>
  <c r="V355" i="30"/>
  <c r="Y357" i="30"/>
  <c r="X365" i="30"/>
  <c r="S365" i="30"/>
  <c r="R366" i="30"/>
  <c r="U370" i="30"/>
  <c r="AA373" i="30"/>
  <c r="U385" i="30"/>
  <c r="AA387" i="30"/>
  <c r="Z390" i="30"/>
  <c r="AC390" i="30"/>
  <c r="U392" i="30"/>
  <c r="V393" i="30"/>
  <c r="Y405" i="30"/>
  <c r="R405" i="30"/>
  <c r="AA405" i="30"/>
  <c r="T406" i="30"/>
  <c r="AB407" i="30"/>
  <c r="T413" i="30"/>
  <c r="Q416" i="30"/>
  <c r="AC420" i="30"/>
  <c r="V420" i="30"/>
  <c r="U420" i="30"/>
  <c r="R420" i="30"/>
  <c r="AB429" i="30"/>
  <c r="Y429" i="30"/>
  <c r="Z430" i="30"/>
  <c r="AC456" i="30"/>
  <c r="T456" i="30"/>
  <c r="Y472" i="30"/>
  <c r="Z472" i="30"/>
  <c r="X472" i="30"/>
  <c r="V472" i="30"/>
  <c r="U472" i="30"/>
  <c r="R472" i="30"/>
  <c r="AA476" i="30"/>
  <c r="Q482" i="30"/>
  <c r="R491" i="30"/>
  <c r="R493" i="30"/>
  <c r="R515" i="30"/>
  <c r="Q534" i="30"/>
  <c r="R542" i="30"/>
  <c r="AB555" i="30"/>
  <c r="AC568" i="30"/>
  <c r="U568" i="30"/>
  <c r="S568" i="30"/>
  <c r="R568" i="30"/>
  <c r="AB568" i="30"/>
  <c r="Q568" i="30"/>
  <c r="Z568" i="30"/>
  <c r="AC582" i="30"/>
  <c r="Y582" i="30"/>
  <c r="Q582" i="30"/>
  <c r="T606" i="30"/>
  <c r="V619" i="30"/>
  <c r="Z623" i="30"/>
  <c r="V623" i="30"/>
  <c r="T623" i="30"/>
  <c r="S623" i="30"/>
  <c r="R623" i="30"/>
  <c r="AC623" i="30"/>
  <c r="S640" i="30"/>
  <c r="Z645" i="30"/>
  <c r="AB645" i="30"/>
  <c r="AA645" i="30"/>
  <c r="V645" i="30"/>
  <c r="T645" i="30"/>
  <c r="R645" i="30"/>
  <c r="Q650" i="30"/>
  <c r="T659" i="30"/>
  <c r="Q692" i="30"/>
  <c r="Q707" i="30"/>
  <c r="Y712" i="30"/>
  <c r="AA712" i="30"/>
  <c r="Z712" i="30"/>
  <c r="R712" i="30"/>
  <c r="Y736" i="30"/>
  <c r="S736" i="30"/>
  <c r="Z868" i="30"/>
  <c r="S868" i="30"/>
  <c r="AB868" i="30"/>
  <c r="AC868" i="30"/>
  <c r="AA868" i="30"/>
  <c r="V868" i="30"/>
  <c r="U868" i="30"/>
  <c r="R868" i="30"/>
  <c r="S879" i="30"/>
  <c r="AA957" i="30"/>
  <c r="AA1176" i="30"/>
  <c r="AC1176" i="30"/>
  <c r="T1176" i="30"/>
  <c r="Y1176" i="30"/>
  <c r="R1176" i="30"/>
  <c r="X220" i="30"/>
  <c r="V227" i="30"/>
  <c r="AA247" i="30"/>
  <c r="Z266" i="30"/>
  <c r="U280" i="30"/>
  <c r="Z294" i="30"/>
  <c r="U302" i="30"/>
  <c r="Z344" i="30"/>
  <c r="AA378" i="30"/>
  <c r="V389" i="30"/>
  <c r="V396" i="30"/>
  <c r="AA408" i="30"/>
  <c r="Z409" i="30"/>
  <c r="Z410" i="30"/>
  <c r="AC427" i="30"/>
  <c r="AB433" i="30"/>
  <c r="X434" i="30"/>
  <c r="Z438" i="30"/>
  <c r="X442" i="30"/>
  <c r="U447" i="30"/>
  <c r="U450" i="30"/>
  <c r="V454" i="30"/>
  <c r="T455" i="30"/>
  <c r="V462" i="30"/>
  <c r="T469" i="30"/>
  <c r="V477" i="30"/>
  <c r="AA480" i="30"/>
  <c r="U484" i="30"/>
  <c r="S492" i="30"/>
  <c r="S496" i="30"/>
  <c r="X500" i="30"/>
  <c r="AB503" i="30"/>
  <c r="X504" i="30"/>
  <c r="U511" i="30"/>
  <c r="Y512" i="30"/>
  <c r="S514" i="30"/>
  <c r="Y517" i="30"/>
  <c r="X518" i="30"/>
  <c r="U519" i="30"/>
  <c r="U520" i="30"/>
  <c r="AA526" i="30"/>
  <c r="Z531" i="30"/>
  <c r="X538" i="30"/>
  <c r="U539" i="30"/>
  <c r="Y540" i="30"/>
  <c r="Y545" i="30"/>
  <c r="V553" i="30"/>
  <c r="V556" i="30"/>
  <c r="U557" i="30"/>
  <c r="U558" i="30"/>
  <c r="V561" i="30"/>
  <c r="V564" i="30"/>
  <c r="U565" i="30"/>
  <c r="U566" i="30"/>
  <c r="V573" i="30"/>
  <c r="Y578" i="30"/>
  <c r="U580" i="30"/>
  <c r="AB587" i="30"/>
  <c r="V595" i="30"/>
  <c r="Y596" i="30"/>
  <c r="AB597" i="30"/>
  <c r="X598" i="30"/>
  <c r="Z599" i="30"/>
  <c r="V603" i="30"/>
  <c r="V604" i="30"/>
  <c r="AA608" i="30"/>
  <c r="T615" i="30"/>
  <c r="V616" i="30"/>
  <c r="U620" i="30"/>
  <c r="X626" i="30"/>
  <c r="AA637" i="30"/>
  <c r="Z638" i="30"/>
  <c r="X641" i="30"/>
  <c r="AA642" i="30"/>
  <c r="Z647" i="30"/>
  <c r="AC648" i="30"/>
  <c r="T660" i="30"/>
  <c r="V661" i="30"/>
  <c r="AA662" i="30"/>
  <c r="U666" i="30"/>
  <c r="AB668" i="30"/>
  <c r="Z679" i="30"/>
  <c r="X680" i="30"/>
  <c r="U684" i="30"/>
  <c r="AB690" i="30"/>
  <c r="Z700" i="30"/>
  <c r="AA704" i="30"/>
  <c r="T708" i="30"/>
  <c r="Z709" i="30"/>
  <c r="AC710" i="30"/>
  <c r="AA726" i="30"/>
  <c r="Z730" i="30"/>
  <c r="U764" i="30"/>
  <c r="U766" i="30"/>
  <c r="Y770" i="30"/>
  <c r="AB770" i="30"/>
  <c r="AC772" i="30"/>
  <c r="X772" i="30"/>
  <c r="Y791" i="30"/>
  <c r="Z791" i="30"/>
  <c r="R791" i="30"/>
  <c r="V826" i="30"/>
  <c r="Y830" i="30"/>
  <c r="AB830" i="30"/>
  <c r="Q830" i="30"/>
  <c r="X830" i="30"/>
  <c r="AC834" i="30"/>
  <c r="V834" i="30"/>
  <c r="R834" i="30"/>
  <c r="Y839" i="30"/>
  <c r="Q839" i="30"/>
  <c r="AA839" i="30"/>
  <c r="Z856" i="30"/>
  <c r="U856" i="30"/>
  <c r="R856" i="30"/>
  <c r="Z876" i="30"/>
  <c r="AA876" i="30"/>
  <c r="T876" i="30"/>
  <c r="U890" i="30"/>
  <c r="AA901" i="30"/>
  <c r="AC901" i="30"/>
  <c r="V901" i="30"/>
  <c r="AB904" i="30"/>
  <c r="U904" i="30"/>
  <c r="U913" i="30"/>
  <c r="U915" i="30"/>
  <c r="Z921" i="30"/>
  <c r="AA921" i="30"/>
  <c r="X921" i="30"/>
  <c r="U921" i="30"/>
  <c r="AB924" i="30"/>
  <c r="AC924" i="30"/>
  <c r="X974" i="30"/>
  <c r="T1028" i="30"/>
  <c r="Y1063" i="30"/>
  <c r="AB1063" i="30"/>
  <c r="R1063" i="30"/>
  <c r="X1063" i="30"/>
  <c r="Z1063" i="30"/>
  <c r="V1063" i="30"/>
  <c r="U1063" i="30"/>
  <c r="T1063" i="30"/>
  <c r="Q1063" i="30"/>
  <c r="AB1357" i="30"/>
  <c r="V1357" i="30"/>
  <c r="U1357" i="30"/>
  <c r="R1357" i="30"/>
  <c r="AC1357" i="30"/>
  <c r="AA1357" i="30"/>
  <c r="Z1357" i="30"/>
  <c r="T1357" i="30"/>
  <c r="X1357" i="30"/>
  <c r="Q1357" i="30"/>
  <c r="Z978" i="30"/>
  <c r="AA978" i="30"/>
  <c r="X978" i="30"/>
  <c r="V978" i="30"/>
  <c r="U978" i="30"/>
  <c r="R978" i="30"/>
  <c r="Z1068" i="30"/>
  <c r="R1068" i="30"/>
  <c r="AB1068" i="30"/>
  <c r="Y1068" i="30"/>
  <c r="Q1068" i="30"/>
  <c r="Y1085" i="30"/>
  <c r="U1085" i="30"/>
  <c r="T1085" i="30"/>
  <c r="V1145" i="30"/>
  <c r="AB1145" i="30"/>
  <c r="Z1145" i="30"/>
  <c r="Z1163" i="30"/>
  <c r="X1163" i="30"/>
  <c r="S1163" i="30"/>
  <c r="AC1163" i="30"/>
  <c r="Q1163" i="30"/>
  <c r="Y1191" i="30"/>
  <c r="X1191" i="30"/>
  <c r="U1191" i="30"/>
  <c r="AA1191" i="30"/>
  <c r="V1191" i="30"/>
  <c r="S1191" i="30"/>
  <c r="R1191" i="30"/>
  <c r="AB1230" i="30"/>
  <c r="Z1230" i="30"/>
  <c r="U1230" i="30"/>
  <c r="AA1230" i="30"/>
  <c r="X1230" i="30"/>
  <c r="T1230" i="30"/>
  <c r="AC1230" i="30"/>
  <c r="V1230" i="30"/>
  <c r="Q1230" i="30"/>
  <c r="U1252" i="30"/>
  <c r="X1252" i="30"/>
  <c r="AA434" i="30"/>
  <c r="AA442" i="30"/>
  <c r="Z447" i="30"/>
  <c r="X450" i="30"/>
  <c r="V455" i="30"/>
  <c r="V469" i="30"/>
  <c r="X484" i="30"/>
  <c r="V492" i="30"/>
  <c r="V496" i="30"/>
  <c r="AA500" i="30"/>
  <c r="AA504" i="30"/>
  <c r="Z511" i="30"/>
  <c r="V514" i="30"/>
  <c r="AA518" i="30"/>
  <c r="Z519" i="30"/>
  <c r="AC531" i="30"/>
  <c r="AA538" i="30"/>
  <c r="Z539" i="30"/>
  <c r="Z556" i="30"/>
  <c r="Z557" i="30"/>
  <c r="AB558" i="30"/>
  <c r="Z564" i="30"/>
  <c r="Z565" i="30"/>
  <c r="AB566" i="30"/>
  <c r="X580" i="30"/>
  <c r="AA598" i="30"/>
  <c r="AB603" i="30"/>
  <c r="AA615" i="30"/>
  <c r="Z616" i="30"/>
  <c r="AA620" i="30"/>
  <c r="AC626" i="30"/>
  <c r="AA660" i="30"/>
  <c r="AA661" i="30"/>
  <c r="Z666" i="30"/>
  <c r="AA684" i="30"/>
  <c r="V708" i="30"/>
  <c r="Z741" i="30"/>
  <c r="AA741" i="30"/>
  <c r="R741" i="30"/>
  <c r="Z743" i="30"/>
  <c r="T743" i="30"/>
  <c r="Z749" i="30"/>
  <c r="AA749" i="30"/>
  <c r="S749" i="30"/>
  <c r="Z771" i="30"/>
  <c r="AC771" i="30"/>
  <c r="V771" i="30"/>
  <c r="U787" i="30"/>
  <c r="V787" i="30"/>
  <c r="Z805" i="30"/>
  <c r="R805" i="30"/>
  <c r="Z815" i="30"/>
  <c r="T815" i="30"/>
  <c r="AA826" i="30"/>
  <c r="AB847" i="30"/>
  <c r="X847" i="30"/>
  <c r="Y854" i="30"/>
  <c r="T854" i="30"/>
  <c r="Y861" i="30"/>
  <c r="R861" i="30"/>
  <c r="AA861" i="30"/>
  <c r="AB874" i="30"/>
  <c r="V874" i="30"/>
  <c r="AB890" i="30"/>
  <c r="AC899" i="30"/>
  <c r="X899" i="30"/>
  <c r="AB915" i="30"/>
  <c r="AC919" i="30"/>
  <c r="U919" i="30"/>
  <c r="Q919" i="30"/>
  <c r="Z939" i="30"/>
  <c r="X939" i="30"/>
  <c r="S978" i="30"/>
  <c r="Y998" i="30"/>
  <c r="X998" i="30"/>
  <c r="V998" i="30"/>
  <c r="U998" i="30"/>
  <c r="T998" i="30"/>
  <c r="AB998" i="30"/>
  <c r="R998" i="30"/>
  <c r="AC1029" i="30"/>
  <c r="Z1029" i="30"/>
  <c r="R1029" i="30"/>
  <c r="AA1029" i="30"/>
  <c r="V1029" i="30"/>
  <c r="Q1029" i="30"/>
  <c r="Y1040" i="30"/>
  <c r="AA1040" i="30"/>
  <c r="Q1040" i="30"/>
  <c r="V1040" i="30"/>
  <c r="U1040" i="30"/>
  <c r="T1040" i="30"/>
  <c r="S1040" i="30"/>
  <c r="R1040" i="30"/>
  <c r="AB1040" i="30"/>
  <c r="V1068" i="30"/>
  <c r="Z1085" i="30"/>
  <c r="U1134" i="30"/>
  <c r="AC1134" i="30"/>
  <c r="R1134" i="30"/>
  <c r="Y1134" i="30"/>
  <c r="AA1134" i="30"/>
  <c r="X1134" i="30"/>
  <c r="V1134" i="30"/>
  <c r="T1134" i="30"/>
  <c r="Q1134" i="30"/>
  <c r="V1152" i="30"/>
  <c r="R1152" i="30"/>
  <c r="AC1152" i="30"/>
  <c r="AA1152" i="30"/>
  <c r="Y1152" i="30"/>
  <c r="T1152" i="30"/>
  <c r="U1163" i="30"/>
  <c r="AB1192" i="30"/>
  <c r="Y1192" i="30"/>
  <c r="R1230" i="30"/>
  <c r="AC1316" i="30"/>
  <c r="X1316" i="30"/>
  <c r="Z1316" i="30"/>
  <c r="Y1316" i="30"/>
  <c r="R1316" i="30"/>
  <c r="U1316" i="30"/>
  <c r="Q1316" i="30"/>
  <c r="AB220" i="30"/>
  <c r="AA227" i="30"/>
  <c r="T247" i="30"/>
  <c r="Z280" i="30"/>
  <c r="Z302" i="30"/>
  <c r="AB306" i="30"/>
  <c r="S344" i="30"/>
  <c r="AC344" i="30"/>
  <c r="X364" i="30"/>
  <c r="X372" i="30"/>
  <c r="S378" i="30"/>
  <c r="AA396" i="30"/>
  <c r="S408" i="30"/>
  <c r="T427" i="30"/>
  <c r="Q434" i="30"/>
  <c r="AB434" i="30"/>
  <c r="S438" i="30"/>
  <c r="AC438" i="30"/>
  <c r="Q442" i="30"/>
  <c r="AB442" i="30"/>
  <c r="AA447" i="30"/>
  <c r="Z450" i="30"/>
  <c r="AA454" i="30"/>
  <c r="Z455" i="30"/>
  <c r="R457" i="30"/>
  <c r="AA462" i="30"/>
  <c r="Z469" i="30"/>
  <c r="AC477" i="30"/>
  <c r="S480" i="30"/>
  <c r="Q481" i="30"/>
  <c r="S483" i="30"/>
  <c r="Z484" i="30"/>
  <c r="X492" i="30"/>
  <c r="X496" i="30"/>
  <c r="Q500" i="30"/>
  <c r="AB500" i="30"/>
  <c r="Q504" i="30"/>
  <c r="AB504" i="30"/>
  <c r="AA511" i="30"/>
  <c r="X514" i="30"/>
  <c r="Q518" i="30"/>
  <c r="AB518" i="30"/>
  <c r="AA519" i="30"/>
  <c r="S526" i="30"/>
  <c r="Q531" i="30"/>
  <c r="Y535" i="30"/>
  <c r="Q538" i="30"/>
  <c r="AB538" i="30"/>
  <c r="AA539" i="30"/>
  <c r="R541" i="30"/>
  <c r="AC553" i="30"/>
  <c r="Q556" i="30"/>
  <c r="AA556" i="30"/>
  <c r="AA557" i="30"/>
  <c r="AC561" i="30"/>
  <c r="Q564" i="30"/>
  <c r="AA564" i="30"/>
  <c r="AA565" i="30"/>
  <c r="AC573" i="30"/>
  <c r="X579" i="30"/>
  <c r="Z580" i="30"/>
  <c r="AC595" i="30"/>
  <c r="R597" i="30"/>
  <c r="Q598" i="30"/>
  <c r="AB598" i="30"/>
  <c r="S600" i="30"/>
  <c r="AB615" i="30"/>
  <c r="U618" i="30"/>
  <c r="AB620" i="30"/>
  <c r="S628" i="30"/>
  <c r="Q642" i="30"/>
  <c r="S648" i="30"/>
  <c r="AB660" i="30"/>
  <c r="S668" i="30"/>
  <c r="R669" i="30"/>
  <c r="R691" i="30"/>
  <c r="Q701" i="30"/>
  <c r="Z708" i="30"/>
  <c r="R710" i="30"/>
  <c r="S741" i="30"/>
  <c r="AC743" i="30"/>
  <c r="R749" i="30"/>
  <c r="U753" i="30"/>
  <c r="AA753" i="30"/>
  <c r="Z765" i="30"/>
  <c r="AC765" i="30"/>
  <c r="R771" i="30"/>
  <c r="T785" i="30"/>
  <c r="R787" i="30"/>
  <c r="S805" i="30"/>
  <c r="U809" i="30"/>
  <c r="V809" i="30"/>
  <c r="AC815" i="30"/>
  <c r="U829" i="30"/>
  <c r="X829" i="30"/>
  <c r="U830" i="30"/>
  <c r="Z848" i="30"/>
  <c r="S848" i="30"/>
  <c r="AC848" i="30"/>
  <c r="U854" i="30"/>
  <c r="Q861" i="30"/>
  <c r="T874" i="30"/>
  <c r="Z889" i="30"/>
  <c r="X889" i="30"/>
  <c r="Q899" i="30"/>
  <c r="AA912" i="30"/>
  <c r="Y912" i="30"/>
  <c r="V919" i="30"/>
  <c r="Y939" i="30"/>
  <c r="Y953" i="30"/>
  <c r="AA953" i="30"/>
  <c r="Z953" i="30"/>
  <c r="V953" i="30"/>
  <c r="U953" i="30"/>
  <c r="R953" i="30"/>
  <c r="AB978" i="30"/>
  <c r="Q998" i="30"/>
  <c r="Y1004" i="30"/>
  <c r="U1004" i="30"/>
  <c r="T1004" i="30"/>
  <c r="Q1004" i="30"/>
  <c r="AC1007" i="30"/>
  <c r="AA1007" i="30"/>
  <c r="Z1007" i="30"/>
  <c r="V1007" i="30"/>
  <c r="U1007" i="30"/>
  <c r="Q1007" i="30"/>
  <c r="U1029" i="30"/>
  <c r="X1040" i="30"/>
  <c r="V1099" i="30"/>
  <c r="AA1099" i="30"/>
  <c r="U1099" i="30"/>
  <c r="AC1099" i="30"/>
  <c r="Z1099" i="30"/>
  <c r="X1099" i="30"/>
  <c r="T1099" i="30"/>
  <c r="Q1099" i="30"/>
  <c r="AA1111" i="30"/>
  <c r="Z1111" i="30"/>
  <c r="Q1111" i="30"/>
  <c r="AB1111" i="30"/>
  <c r="V1111" i="30"/>
  <c r="S1111" i="30"/>
  <c r="Y1130" i="30"/>
  <c r="X1130" i="30"/>
  <c r="AB1130" i="30"/>
  <c r="T1130" i="30"/>
  <c r="S1134" i="30"/>
  <c r="S1152" i="30"/>
  <c r="AC1170" i="30"/>
  <c r="Z1170" i="30"/>
  <c r="U1170" i="30"/>
  <c r="V1170" i="30"/>
  <c r="Q1170" i="30"/>
  <c r="R1192" i="30"/>
  <c r="Y1338" i="30"/>
  <c r="AA1338" i="30"/>
  <c r="V1338" i="30"/>
  <c r="U1338" i="30"/>
  <c r="AB1343" i="30"/>
  <c r="V1343" i="30"/>
  <c r="U1343" i="30"/>
  <c r="R1343" i="30"/>
  <c r="AC1343" i="30"/>
  <c r="AA1343" i="30"/>
  <c r="Z1343" i="30"/>
  <c r="T1343" i="30"/>
  <c r="X1343" i="30"/>
  <c r="Q1343" i="30"/>
  <c r="AC447" i="30"/>
  <c r="AA450" i="30"/>
  <c r="AA455" i="30"/>
  <c r="AA469" i="30"/>
  <c r="AA484" i="30"/>
  <c r="Z492" i="30"/>
  <c r="Z496" i="30"/>
  <c r="AC511" i="30"/>
  <c r="Z514" i="30"/>
  <c r="AC519" i="30"/>
  <c r="AC539" i="30"/>
  <c r="AA580" i="30"/>
  <c r="AC615" i="30"/>
  <c r="AC660" i="30"/>
  <c r="AC708" i="30"/>
  <c r="AA744" i="30"/>
  <c r="X744" i="30"/>
  <c r="AA816" i="30"/>
  <c r="X816" i="30"/>
  <c r="AC826" i="30"/>
  <c r="R826" i="30"/>
  <c r="Z826" i="30"/>
  <c r="Y853" i="30"/>
  <c r="U853" i="30"/>
  <c r="Q853" i="30"/>
  <c r="Y858" i="30"/>
  <c r="AA858" i="30"/>
  <c r="R858" i="30"/>
  <c r="Z867" i="30"/>
  <c r="Y867" i="30"/>
  <c r="AC891" i="30"/>
  <c r="Z891" i="30"/>
  <c r="U891" i="30"/>
  <c r="Y915" i="30"/>
  <c r="Z915" i="30"/>
  <c r="S915" i="30"/>
  <c r="AB916" i="30"/>
  <c r="AC916" i="30"/>
  <c r="T916" i="30"/>
  <c r="Z931" i="30"/>
  <c r="X931" i="30"/>
  <c r="Q931" i="30"/>
  <c r="AC933" i="30"/>
  <c r="Z933" i="30"/>
  <c r="X933" i="30"/>
  <c r="U933" i="30"/>
  <c r="Z956" i="30"/>
  <c r="V956" i="30"/>
  <c r="U956" i="30"/>
  <c r="S956" i="30"/>
  <c r="R956" i="30"/>
  <c r="AB956" i="30"/>
  <c r="AC979" i="30"/>
  <c r="AA979" i="30"/>
  <c r="Z979" i="30"/>
  <c r="V979" i="30"/>
  <c r="U979" i="30"/>
  <c r="Q979" i="30"/>
  <c r="AC1120" i="30"/>
  <c r="Q1120" i="30"/>
  <c r="X1120" i="30"/>
  <c r="V1120" i="30"/>
  <c r="U1120" i="30"/>
  <c r="T1120" i="30"/>
  <c r="R1120" i="30"/>
  <c r="Y1215" i="30"/>
  <c r="AB1215" i="30"/>
  <c r="X1215" i="30"/>
  <c r="Z1215" i="30"/>
  <c r="V1215" i="30"/>
  <c r="S1215" i="30"/>
  <c r="AC1215" i="30"/>
  <c r="AA1215" i="30"/>
  <c r="T1215" i="30"/>
  <c r="Q1215" i="30"/>
  <c r="Z1236" i="30"/>
  <c r="Y1236" i="30"/>
  <c r="Q1236" i="30"/>
  <c r="AC1236" i="30"/>
  <c r="S1236" i="30"/>
  <c r="X1236" i="30"/>
  <c r="AB450" i="30"/>
  <c r="AC455" i="30"/>
  <c r="AC469" i="30"/>
  <c r="AA492" i="30"/>
  <c r="AA496" i="30"/>
  <c r="AA514" i="30"/>
  <c r="Q519" i="30"/>
  <c r="Q536" i="30"/>
  <c r="U554" i="30"/>
  <c r="Q558" i="30"/>
  <c r="U562" i="30"/>
  <c r="Q566" i="30"/>
  <c r="Q580" i="30"/>
  <c r="AB580" i="30"/>
  <c r="Q596" i="30"/>
  <c r="R603" i="30"/>
  <c r="Q620" i="30"/>
  <c r="S626" i="30"/>
  <c r="S686" i="30"/>
  <c r="S694" i="30"/>
  <c r="Q730" i="30"/>
  <c r="AC764" i="30"/>
  <c r="R764" i="30"/>
  <c r="Z764" i="30"/>
  <c r="AA766" i="30"/>
  <c r="X766" i="30"/>
  <c r="Z773" i="30"/>
  <c r="T773" i="30"/>
  <c r="U795" i="30"/>
  <c r="V795" i="30"/>
  <c r="S816" i="30"/>
  <c r="Q826" i="30"/>
  <c r="R853" i="30"/>
  <c r="Q858" i="30"/>
  <c r="Q867" i="30"/>
  <c r="Z890" i="30"/>
  <c r="AA890" i="30"/>
  <c r="T890" i="30"/>
  <c r="Q891" i="30"/>
  <c r="Y894" i="30"/>
  <c r="X909" i="30"/>
  <c r="AA913" i="30"/>
  <c r="AC913" i="30"/>
  <c r="V913" i="30"/>
  <c r="Q915" i="30"/>
  <c r="U916" i="30"/>
  <c r="Y931" i="30"/>
  <c r="X942" i="30"/>
  <c r="AC942" i="30"/>
  <c r="Y942" i="30"/>
  <c r="U942" i="30"/>
  <c r="R942" i="30"/>
  <c r="X956" i="30"/>
  <c r="U994" i="30"/>
  <c r="V994" i="30"/>
  <c r="S994" i="30"/>
  <c r="R994" i="30"/>
  <c r="Q994" i="30"/>
  <c r="AA994" i="30"/>
  <c r="AC1000" i="30"/>
  <c r="Z1000" i="30"/>
  <c r="U1024" i="30"/>
  <c r="Z1024" i="30"/>
  <c r="S1024" i="30"/>
  <c r="AB1024" i="30"/>
  <c r="AA1024" i="30"/>
  <c r="X1024" i="30"/>
  <c r="R1024" i="30"/>
  <c r="AA1100" i="30"/>
  <c r="Y1100" i="30"/>
  <c r="Y1102" i="30"/>
  <c r="S1102" i="30"/>
  <c r="AB1102" i="30"/>
  <c r="U1102" i="30"/>
  <c r="Y1120" i="30"/>
  <c r="Y1141" i="30"/>
  <c r="X1141" i="30"/>
  <c r="T1141" i="30"/>
  <c r="Z1141" i="30"/>
  <c r="V1141" i="30"/>
  <c r="U1141" i="30"/>
  <c r="S1141" i="30"/>
  <c r="AC1141" i="30"/>
  <c r="Q1141" i="30"/>
  <c r="Y1187" i="30"/>
  <c r="Z1187" i="30"/>
  <c r="X1187" i="30"/>
  <c r="U1187" i="30"/>
  <c r="AB1187" i="30"/>
  <c r="AA1187" i="30"/>
  <c r="V1187" i="30"/>
  <c r="S1187" i="30"/>
  <c r="Q1187" i="30"/>
  <c r="Y1300" i="30"/>
  <c r="AA1300" i="30"/>
  <c r="Q1300" i="30"/>
  <c r="V1300" i="30"/>
  <c r="AB1300" i="30"/>
  <c r="Z1300" i="30"/>
  <c r="U1300" i="30"/>
  <c r="AC1300" i="30"/>
  <c r="X1300" i="30"/>
  <c r="S1300" i="30"/>
  <c r="AA1318" i="30"/>
  <c r="S1318" i="30"/>
  <c r="X1318" i="30"/>
  <c r="Y1318" i="30"/>
  <c r="AC974" i="30"/>
  <c r="U974" i="30"/>
  <c r="S974" i="30"/>
  <c r="R974" i="30"/>
  <c r="AB974" i="30"/>
  <c r="Q974" i="30"/>
  <c r="Z974" i="30"/>
  <c r="AC980" i="30"/>
  <c r="Z980" i="30"/>
  <c r="Y980" i="30"/>
  <c r="T980" i="30"/>
  <c r="Y1028" i="30"/>
  <c r="AA1028" i="30"/>
  <c r="Q1028" i="30"/>
  <c r="V1028" i="30"/>
  <c r="AB1028" i="30"/>
  <c r="Z1028" i="30"/>
  <c r="X1028" i="30"/>
  <c r="U1028" i="30"/>
  <c r="S1028" i="30"/>
  <c r="Z1038" i="30"/>
  <c r="Y1038" i="30"/>
  <c r="Q1038" i="30"/>
  <c r="AC1038" i="30"/>
  <c r="U1038" i="30"/>
  <c r="T1038" i="30"/>
  <c r="Z1089" i="30"/>
  <c r="U1089" i="30"/>
  <c r="Y1108" i="30"/>
  <c r="U1108" i="30"/>
  <c r="R1108" i="30"/>
  <c r="AB1123" i="30"/>
  <c r="V1123" i="30"/>
  <c r="AA1123" i="30"/>
  <c r="Y1123" i="30"/>
  <c r="U1123" i="30"/>
  <c r="Q1123" i="30"/>
  <c r="U1210" i="30"/>
  <c r="T1210" i="30"/>
  <c r="R1210" i="30"/>
  <c r="AC1210" i="30"/>
  <c r="AA1210" i="30"/>
  <c r="X1210" i="30"/>
  <c r="Z1226" i="30"/>
  <c r="Y1226" i="30"/>
  <c r="R1226" i="30"/>
  <c r="AB1226" i="30"/>
  <c r="V1226" i="30"/>
  <c r="Q1226" i="30"/>
  <c r="U1226" i="30"/>
  <c r="AB1250" i="30"/>
  <c r="Z1250" i="30"/>
  <c r="U1250" i="30"/>
  <c r="X1250" i="30"/>
  <c r="V1250" i="30"/>
  <c r="R1250" i="30"/>
  <c r="AC1250" i="30"/>
  <c r="AA1250" i="30"/>
  <c r="Q1250" i="30"/>
  <c r="X1333" i="30"/>
  <c r="V1333" i="30"/>
  <c r="S1333" i="30"/>
  <c r="Z1333" i="30"/>
  <c r="Y1333" i="30"/>
  <c r="T1333" i="30"/>
  <c r="Q1333" i="30"/>
  <c r="AC1333" i="30"/>
  <c r="X745" i="30"/>
  <c r="AA746" i="30"/>
  <c r="AB763" i="30"/>
  <c r="AA788" i="30"/>
  <c r="AC794" i="30"/>
  <c r="AA810" i="30"/>
  <c r="AA817" i="30"/>
  <c r="AB825" i="30"/>
  <c r="U873" i="30"/>
  <c r="U881" i="30"/>
  <c r="AC893" i="30"/>
  <c r="U895" i="30"/>
  <c r="V898" i="30"/>
  <c r="Z911" i="30"/>
  <c r="AC918" i="30"/>
  <c r="Z923" i="30"/>
  <c r="X935" i="30"/>
  <c r="AA937" i="30"/>
  <c r="U938" i="30"/>
  <c r="AB940" i="30"/>
  <c r="AA944" i="30"/>
  <c r="U952" i="30"/>
  <c r="Y955" i="30"/>
  <c r="AA960" i="30"/>
  <c r="V961" i="30"/>
  <c r="Y962" i="30"/>
  <c r="AA964" i="30"/>
  <c r="AA965" i="30"/>
  <c r="V975" i="30"/>
  <c r="Y976" i="30"/>
  <c r="AA982" i="30"/>
  <c r="Z983" i="30"/>
  <c r="Z986" i="30"/>
  <c r="V987" i="30"/>
  <c r="Z995" i="30"/>
  <c r="AA999" i="30"/>
  <c r="AC1003" i="30"/>
  <c r="U1006" i="30"/>
  <c r="X1016" i="30"/>
  <c r="U1020" i="30"/>
  <c r="U1025" i="30"/>
  <c r="AB1043" i="30"/>
  <c r="AC1043" i="30"/>
  <c r="T1043" i="30"/>
  <c r="X1044" i="30"/>
  <c r="AA1058" i="30"/>
  <c r="AC1058" i="30"/>
  <c r="U1058" i="30"/>
  <c r="AA1059" i="30"/>
  <c r="AB1064" i="30"/>
  <c r="X1064" i="30"/>
  <c r="T1064" i="30"/>
  <c r="U1065" i="30"/>
  <c r="Q1065" i="30"/>
  <c r="AB1084" i="30"/>
  <c r="U1084" i="30"/>
  <c r="AC1084" i="30"/>
  <c r="Q1084" i="30"/>
  <c r="Z1088" i="30"/>
  <c r="U1088" i="30"/>
  <c r="Y1091" i="30"/>
  <c r="T1091" i="30"/>
  <c r="AB1091" i="30"/>
  <c r="Q1091" i="30"/>
  <c r="AB1092" i="30"/>
  <c r="AC1092" i="30"/>
  <c r="Q1092" i="30"/>
  <c r="X1092" i="30"/>
  <c r="V1112" i="30"/>
  <c r="Y1119" i="30"/>
  <c r="U1119" i="30"/>
  <c r="AB1119" i="30"/>
  <c r="R1119" i="30"/>
  <c r="AC1119" i="30"/>
  <c r="V1121" i="30"/>
  <c r="X1121" i="30"/>
  <c r="T1124" i="30"/>
  <c r="V1143" i="30"/>
  <c r="AC1143" i="30"/>
  <c r="R1143" i="30"/>
  <c r="Y1143" i="30"/>
  <c r="Z1165" i="30"/>
  <c r="Y1169" i="30"/>
  <c r="AB1169" i="30"/>
  <c r="R1169" i="30"/>
  <c r="AA1169" i="30"/>
  <c r="Q1169" i="30"/>
  <c r="X1169" i="30"/>
  <c r="AC1174" i="30"/>
  <c r="Z1174" i="30"/>
  <c r="U1174" i="30"/>
  <c r="T1185" i="30"/>
  <c r="Y1195" i="30"/>
  <c r="T1195" i="30"/>
  <c r="S1195" i="30"/>
  <c r="AB1195" i="30"/>
  <c r="Q1195" i="30"/>
  <c r="V1207" i="30"/>
  <c r="AB1232" i="30"/>
  <c r="R1232" i="30"/>
  <c r="Y1278" i="30"/>
  <c r="T1278" i="30"/>
  <c r="AC1278" i="30"/>
  <c r="X1278" i="30"/>
  <c r="Y1288" i="30"/>
  <c r="V1288" i="30"/>
  <c r="AA1288" i="30"/>
  <c r="Z1288" i="30"/>
  <c r="R1288" i="30"/>
  <c r="AC1295" i="30"/>
  <c r="AA1295" i="30"/>
  <c r="U1295" i="30"/>
  <c r="X1295" i="30"/>
  <c r="V1295" i="30"/>
  <c r="R1295" i="30"/>
  <c r="Y1314" i="30"/>
  <c r="T1314" i="30"/>
  <c r="AB1314" i="30"/>
  <c r="Q1314" i="30"/>
  <c r="X1314" i="30"/>
  <c r="V1314" i="30"/>
  <c r="R1314" i="30"/>
  <c r="AA1362" i="30"/>
  <c r="Z1362" i="30"/>
  <c r="V1362" i="30"/>
  <c r="T1362" i="30"/>
  <c r="AC1362" i="30"/>
  <c r="AB1362" i="30"/>
  <c r="S1362" i="30"/>
  <c r="AA1374" i="30"/>
  <c r="S1374" i="30"/>
  <c r="Q1374" i="30"/>
  <c r="AB1374" i="30"/>
  <c r="AC1374" i="30"/>
  <c r="Z1374" i="30"/>
  <c r="U1374" i="30"/>
  <c r="S1423" i="30"/>
  <c r="R1423" i="30"/>
  <c r="Z1423" i="30"/>
  <c r="AB1436" i="30"/>
  <c r="X1436" i="30"/>
  <c r="V1436" i="30"/>
  <c r="AC1443" i="30"/>
  <c r="Y1443" i="30"/>
  <c r="T1443" i="30"/>
  <c r="AA1464" i="30"/>
  <c r="U1464" i="30"/>
  <c r="AC1464" i="30"/>
  <c r="Y1464" i="30"/>
  <c r="X1464" i="30"/>
  <c r="S1464" i="30"/>
  <c r="R1464" i="30"/>
  <c r="Z1477" i="30"/>
  <c r="Y1477" i="30"/>
  <c r="T1477" i="30"/>
  <c r="AC1477" i="30"/>
  <c r="U1477" i="30"/>
  <c r="X1477" i="30"/>
  <c r="Q1477" i="30"/>
  <c r="AA1521" i="30"/>
  <c r="U1521" i="30"/>
  <c r="Y1521" i="30"/>
  <c r="X1521" i="30"/>
  <c r="R1521" i="30"/>
  <c r="V1521" i="30"/>
  <c r="AB1385" i="30"/>
  <c r="U1385" i="30"/>
  <c r="T1385" i="30"/>
  <c r="AC1385" i="30"/>
  <c r="Q1385" i="30"/>
  <c r="Z1385" i="30"/>
  <c r="X1385" i="30"/>
  <c r="V1385" i="30"/>
  <c r="R1385" i="30"/>
  <c r="Y1418" i="30"/>
  <c r="Z1418" i="30"/>
  <c r="X1418" i="30"/>
  <c r="T1418" i="30"/>
  <c r="AC1418" i="30"/>
  <c r="AB1418" i="30"/>
  <c r="AA1418" i="30"/>
  <c r="V1418" i="30"/>
  <c r="R1418" i="30"/>
  <c r="AB1421" i="30"/>
  <c r="T1421" i="30"/>
  <c r="S1421" i="30"/>
  <c r="AB1457" i="30"/>
  <c r="X1457" i="30"/>
  <c r="V1457" i="30"/>
  <c r="U1457" i="30"/>
  <c r="S1457" i="30"/>
  <c r="U1595" i="30"/>
  <c r="Z1595" i="30"/>
  <c r="X1595" i="30"/>
  <c r="T1595" i="30"/>
  <c r="AC1595" i="30"/>
  <c r="V1595" i="30"/>
  <c r="Q1595" i="30"/>
  <c r="AB923" i="30"/>
  <c r="AB935" i="30"/>
  <c r="AC983" i="30"/>
  <c r="AA987" i="30"/>
  <c r="AC995" i="30"/>
  <c r="X1020" i="30"/>
  <c r="AA1025" i="30"/>
  <c r="Y1037" i="30"/>
  <c r="V1037" i="30"/>
  <c r="R1037" i="30"/>
  <c r="AC1041" i="30"/>
  <c r="Z1041" i="30"/>
  <c r="R1041" i="30"/>
  <c r="AC1049" i="30"/>
  <c r="Q1049" i="30"/>
  <c r="AA1049" i="30"/>
  <c r="AA1086" i="30"/>
  <c r="X1086" i="30"/>
  <c r="Y1105" i="30"/>
  <c r="U1105" i="30"/>
  <c r="AB1105" i="30"/>
  <c r="R1105" i="30"/>
  <c r="AC1105" i="30"/>
  <c r="V1107" i="30"/>
  <c r="AA1107" i="30"/>
  <c r="U1107" i="30"/>
  <c r="Y1124" i="30"/>
  <c r="Y1161" i="30"/>
  <c r="AB1161" i="30"/>
  <c r="R1161" i="30"/>
  <c r="AA1161" i="30"/>
  <c r="Q1161" i="30"/>
  <c r="X1161" i="30"/>
  <c r="S1167" i="30"/>
  <c r="Q1167" i="30"/>
  <c r="Y1206" i="30"/>
  <c r="AB1206" i="30"/>
  <c r="Z1206" i="30"/>
  <c r="S1206" i="30"/>
  <c r="AB1207" i="30"/>
  <c r="T1209" i="30"/>
  <c r="Q1209" i="30"/>
  <c r="Z1217" i="30"/>
  <c r="Q1217" i="30"/>
  <c r="AC1217" i="30"/>
  <c r="X1217" i="30"/>
  <c r="Y1229" i="30"/>
  <c r="AC1229" i="30"/>
  <c r="R1229" i="30"/>
  <c r="Z1229" i="30"/>
  <c r="AA1229" i="30"/>
  <c r="X1229" i="30"/>
  <c r="T1229" i="30"/>
  <c r="Q1239" i="30"/>
  <c r="Y1239" i="30"/>
  <c r="AC1239" i="30"/>
  <c r="X1239" i="30"/>
  <c r="T1255" i="30"/>
  <c r="AC1255" i="30"/>
  <c r="Z1255" i="30"/>
  <c r="Y1255" i="30"/>
  <c r="U1255" i="30"/>
  <c r="Z1311" i="30"/>
  <c r="V1311" i="30"/>
  <c r="AA1354" i="30"/>
  <c r="U1354" i="30"/>
  <c r="T1354" i="30"/>
  <c r="Q1354" i="30"/>
  <c r="AC1354" i="30"/>
  <c r="AB1354" i="30"/>
  <c r="V1354" i="30"/>
  <c r="AA1385" i="30"/>
  <c r="Q1418" i="30"/>
  <c r="AA1421" i="30"/>
  <c r="X1486" i="30"/>
  <c r="Y1486" i="30"/>
  <c r="S1486" i="30"/>
  <c r="AC1486" i="30"/>
  <c r="AA1486" i="30"/>
  <c r="U1486" i="30"/>
  <c r="R1486" i="30"/>
  <c r="S768" i="30"/>
  <c r="U776" i="30"/>
  <c r="V784" i="30"/>
  <c r="X786" i="30"/>
  <c r="T794" i="30"/>
  <c r="V806" i="30"/>
  <c r="X808" i="30"/>
  <c r="V833" i="30"/>
  <c r="V857" i="30"/>
  <c r="AB873" i="30"/>
  <c r="AB881" i="30"/>
  <c r="AB895" i="30"/>
  <c r="AC898" i="30"/>
  <c r="T918" i="30"/>
  <c r="Q923" i="30"/>
  <c r="AC923" i="30"/>
  <c r="Q935" i="30"/>
  <c r="AC935" i="30"/>
  <c r="Z938" i="30"/>
  <c r="R940" i="30"/>
  <c r="U941" i="30"/>
  <c r="R944" i="30"/>
  <c r="Z952" i="30"/>
  <c r="T958" i="30"/>
  <c r="AA961" i="30"/>
  <c r="R964" i="30"/>
  <c r="Q965" i="30"/>
  <c r="AC975" i="30"/>
  <c r="T977" i="30"/>
  <c r="S982" i="30"/>
  <c r="Q983" i="30"/>
  <c r="S986" i="30"/>
  <c r="AC986" i="30"/>
  <c r="Q995" i="30"/>
  <c r="Q999" i="30"/>
  <c r="T1003" i="30"/>
  <c r="Z1006" i="30"/>
  <c r="Z1020" i="30"/>
  <c r="U1036" i="30"/>
  <c r="Z1036" i="30"/>
  <c r="S1036" i="30"/>
  <c r="Q1037" i="30"/>
  <c r="Q1041" i="30"/>
  <c r="Y1043" i="30"/>
  <c r="Y1045" i="30"/>
  <c r="Z1045" i="30"/>
  <c r="T1045" i="30"/>
  <c r="R1049" i="30"/>
  <c r="X1058" i="30"/>
  <c r="U1064" i="30"/>
  <c r="X1065" i="30"/>
  <c r="Y1071" i="30"/>
  <c r="T1071" i="30"/>
  <c r="AB1071" i="30"/>
  <c r="Q1071" i="30"/>
  <c r="AB1072" i="30"/>
  <c r="AC1072" i="30"/>
  <c r="Q1072" i="30"/>
  <c r="X1072" i="30"/>
  <c r="U1077" i="30"/>
  <c r="Y1082" i="30"/>
  <c r="T1082" i="30"/>
  <c r="V1084" i="30"/>
  <c r="R1086" i="30"/>
  <c r="S1088" i="30"/>
  <c r="V1091" i="30"/>
  <c r="U1092" i="30"/>
  <c r="Q1105" i="30"/>
  <c r="AB1106" i="30"/>
  <c r="AC1106" i="30"/>
  <c r="Q1106" i="30"/>
  <c r="X1106" i="30"/>
  <c r="Q1107" i="30"/>
  <c r="X1113" i="30"/>
  <c r="T1113" i="30"/>
  <c r="U1114" i="30"/>
  <c r="X1114" i="30"/>
  <c r="Q1114" i="30"/>
  <c r="Y1127" i="30"/>
  <c r="V1127" i="30"/>
  <c r="AC1127" i="30"/>
  <c r="S1127" i="30"/>
  <c r="AB1127" i="30"/>
  <c r="Y1131" i="30"/>
  <c r="Q1131" i="30"/>
  <c r="S1161" i="30"/>
  <c r="U1167" i="30"/>
  <c r="Z1184" i="30"/>
  <c r="AC1184" i="30"/>
  <c r="Y1184" i="30"/>
  <c r="Q1184" i="30"/>
  <c r="AC1186" i="30"/>
  <c r="AA1186" i="30"/>
  <c r="V1186" i="30"/>
  <c r="R1198" i="30"/>
  <c r="V1206" i="30"/>
  <c r="X1209" i="30"/>
  <c r="T1217" i="30"/>
  <c r="Q1229" i="30"/>
  <c r="R1239" i="30"/>
  <c r="Y1245" i="30"/>
  <c r="AC1247" i="30"/>
  <c r="U1247" i="30"/>
  <c r="Q1255" i="30"/>
  <c r="AB1274" i="30"/>
  <c r="Y1274" i="30"/>
  <c r="X1274" i="30"/>
  <c r="Y1282" i="30"/>
  <c r="X1282" i="30"/>
  <c r="AB1282" i="30"/>
  <c r="Y1296" i="30"/>
  <c r="AA1296" i="30"/>
  <c r="U1296" i="30"/>
  <c r="V1296" i="30"/>
  <c r="U1311" i="30"/>
  <c r="Y1334" i="30"/>
  <c r="T1334" i="30"/>
  <c r="S1334" i="30"/>
  <c r="AB1334" i="30"/>
  <c r="Q1334" i="30"/>
  <c r="AC1334" i="30"/>
  <c r="AA1334" i="30"/>
  <c r="Z1334" i="30"/>
  <c r="X1334" i="30"/>
  <c r="R1334" i="30"/>
  <c r="S1354" i="30"/>
  <c r="Y1386" i="30"/>
  <c r="R1386" i="30"/>
  <c r="Q1386" i="30"/>
  <c r="AA1386" i="30"/>
  <c r="Z1386" i="30"/>
  <c r="U1386" i="30"/>
  <c r="S1418" i="30"/>
  <c r="T1486" i="30"/>
  <c r="U1016" i="30"/>
  <c r="Q1016" i="30"/>
  <c r="Z1016" i="30"/>
  <c r="U1044" i="30"/>
  <c r="AA1044" i="30"/>
  <c r="V1044" i="30"/>
  <c r="U1104" i="30"/>
  <c r="Z1104" i="30"/>
  <c r="S1104" i="30"/>
  <c r="Y1165" i="30"/>
  <c r="V1165" i="30"/>
  <c r="U1165" i="30"/>
  <c r="R1165" i="30"/>
  <c r="AA1204" i="30"/>
  <c r="S1204" i="30"/>
  <c r="Y1207" i="30"/>
  <c r="Z1207" i="30"/>
  <c r="X1207" i="30"/>
  <c r="T1207" i="30"/>
  <c r="AB1208" i="30"/>
  <c r="U1208" i="30"/>
  <c r="T1208" i="30"/>
  <c r="AC1208" i="30"/>
  <c r="Q1208" i="30"/>
  <c r="AC1213" i="30"/>
  <c r="U1213" i="30"/>
  <c r="X1231" i="30"/>
  <c r="R1231" i="30"/>
  <c r="AC1231" i="30"/>
  <c r="Z1231" i="30"/>
  <c r="U1231" i="30"/>
  <c r="X1248" i="30"/>
  <c r="T1248" i="30"/>
  <c r="U1251" i="30"/>
  <c r="AC1251" i="30"/>
  <c r="Y1290" i="30"/>
  <c r="AB1290" i="30"/>
  <c r="X1290" i="30"/>
  <c r="AB1301" i="30"/>
  <c r="V1301" i="30"/>
  <c r="R1301" i="30"/>
  <c r="AA1301" i="30"/>
  <c r="Z1301" i="30"/>
  <c r="U1301" i="30"/>
  <c r="Z1312" i="30"/>
  <c r="S1312" i="30"/>
  <c r="Y1312" i="30"/>
  <c r="T1312" i="30"/>
  <c r="AC1340" i="30"/>
  <c r="Q1340" i="30"/>
  <c r="AB1419" i="30"/>
  <c r="U1419" i="30"/>
  <c r="T1419" i="30"/>
  <c r="AC1419" i="30"/>
  <c r="Q1419" i="30"/>
  <c r="AA1419" i="30"/>
  <c r="Z1419" i="30"/>
  <c r="V1419" i="30"/>
  <c r="Q1500" i="30"/>
  <c r="Y1500" i="30"/>
  <c r="AB1500" i="30"/>
  <c r="Z1500" i="30"/>
  <c r="V1500" i="30"/>
  <c r="U1500" i="30"/>
  <c r="R1500" i="30"/>
  <c r="S1500" i="30"/>
  <c r="S955" i="30"/>
  <c r="Q976" i="30"/>
  <c r="Q987" i="30"/>
  <c r="R1016" i="30"/>
  <c r="Y1020" i="30"/>
  <c r="T1020" i="30"/>
  <c r="AA1020" i="30"/>
  <c r="Q1020" i="30"/>
  <c r="AC1020" i="30"/>
  <c r="Y1025" i="30"/>
  <c r="V1025" i="30"/>
  <c r="R1025" i="30"/>
  <c r="AC1039" i="30"/>
  <c r="Y1039" i="30"/>
  <c r="Q1044" i="30"/>
  <c r="Y1078" i="30"/>
  <c r="R1078" i="30"/>
  <c r="Q1104" i="30"/>
  <c r="S1109" i="30"/>
  <c r="U1112" i="30"/>
  <c r="AB1112" i="30"/>
  <c r="T1112" i="30"/>
  <c r="X1124" i="30"/>
  <c r="AA1124" i="30"/>
  <c r="U1124" i="30"/>
  <c r="AC1151" i="30"/>
  <c r="Q1165" i="30"/>
  <c r="AA1172" i="30"/>
  <c r="AC1172" i="30"/>
  <c r="T1172" i="30"/>
  <c r="Z1185" i="30"/>
  <c r="Y1185" i="30"/>
  <c r="U1185" i="30"/>
  <c r="U1197" i="30"/>
  <c r="AC1197" i="30"/>
  <c r="Z1197" i="30"/>
  <c r="X1197" i="30"/>
  <c r="Z1204" i="30"/>
  <c r="Q1207" i="30"/>
  <c r="R1208" i="30"/>
  <c r="AB1216" i="30"/>
  <c r="X1216" i="30"/>
  <c r="T1216" i="30"/>
  <c r="Z1216" i="30"/>
  <c r="V1216" i="30"/>
  <c r="R1216" i="30"/>
  <c r="Q1231" i="30"/>
  <c r="AC1248" i="30"/>
  <c r="Q1251" i="30"/>
  <c r="S1256" i="30"/>
  <c r="AB1256" i="30"/>
  <c r="Y1256" i="30"/>
  <c r="U1275" i="30"/>
  <c r="S1275" i="30"/>
  <c r="V1275" i="30"/>
  <c r="R1275" i="30"/>
  <c r="U1287" i="30"/>
  <c r="AB1287" i="30"/>
  <c r="V1287" i="30"/>
  <c r="S1287" i="30"/>
  <c r="R1287" i="30"/>
  <c r="AB1315" i="30"/>
  <c r="AC1315" i="30"/>
  <c r="Q1315" i="30"/>
  <c r="X1315" i="30"/>
  <c r="V1315" i="30"/>
  <c r="U1315" i="30"/>
  <c r="R1315" i="30"/>
  <c r="R1419" i="30"/>
  <c r="AA1359" i="30"/>
  <c r="AB1359" i="30"/>
  <c r="T1359" i="30"/>
  <c r="S1359" i="30"/>
  <c r="Y1384" i="30"/>
  <c r="Z1384" i="30"/>
  <c r="X1384" i="30"/>
  <c r="T1384" i="30"/>
  <c r="V1384" i="30"/>
  <c r="S1384" i="30"/>
  <c r="R1384" i="30"/>
  <c r="Q1384" i="30"/>
  <c r="AC1384" i="30"/>
  <c r="AA1416" i="30"/>
  <c r="S1416" i="30"/>
  <c r="Q1416" i="30"/>
  <c r="AB1416" i="30"/>
  <c r="AC1416" i="30"/>
  <c r="Z1416" i="30"/>
  <c r="V1416" i="30"/>
  <c r="T1416" i="30"/>
  <c r="AB1470" i="30"/>
  <c r="Z1470" i="30"/>
  <c r="U1470" i="30"/>
  <c r="AC1470" i="30"/>
  <c r="AA1470" i="30"/>
  <c r="X1470" i="30"/>
  <c r="V1470" i="30"/>
  <c r="R1470" i="30"/>
  <c r="T1470" i="30"/>
  <c r="AB1479" i="30"/>
  <c r="AA1479" i="30"/>
  <c r="X1479" i="30"/>
  <c r="V1017" i="30"/>
  <c r="Z1021" i="30"/>
  <c r="AC1062" i="30"/>
  <c r="U1083" i="30"/>
  <c r="AC1133" i="30"/>
  <c r="AC1142" i="30"/>
  <c r="Z1149" i="30"/>
  <c r="AA1153" i="30"/>
  <c r="AC1156" i="30"/>
  <c r="AC1166" i="30"/>
  <c r="V1173" i="30"/>
  <c r="U1183" i="30"/>
  <c r="Z1189" i="30"/>
  <c r="X1196" i="30"/>
  <c r="Q1228" i="30"/>
  <c r="AC1228" i="30"/>
  <c r="V1233" i="30"/>
  <c r="AA1233" i="30"/>
  <c r="U1233" i="30"/>
  <c r="Z1320" i="30"/>
  <c r="X1352" i="30"/>
  <c r="X1364" i="30"/>
  <c r="AC1383" i="30"/>
  <c r="X1383" i="30"/>
  <c r="V1383" i="30"/>
  <c r="X1407" i="30"/>
  <c r="Y1439" i="30"/>
  <c r="Y1441" i="30"/>
  <c r="Z1441" i="30"/>
  <c r="X1441" i="30"/>
  <c r="T1441" i="30"/>
  <c r="AB1442" i="30"/>
  <c r="U1442" i="30"/>
  <c r="T1442" i="30"/>
  <c r="AC1442" i="30"/>
  <c r="Q1442" i="30"/>
  <c r="V1447" i="30"/>
  <c r="Z1447" i="30"/>
  <c r="Y1447" i="30"/>
  <c r="U1447" i="30"/>
  <c r="T1447" i="30"/>
  <c r="Q1447" i="30"/>
  <c r="V1458" i="30"/>
  <c r="AB1458" i="30"/>
  <c r="Z1458" i="30"/>
  <c r="Y1458" i="30"/>
  <c r="U1458" i="30"/>
  <c r="R1458" i="30"/>
  <c r="AB1777" i="30"/>
  <c r="S1777" i="30"/>
  <c r="AA1196" i="30"/>
  <c r="V1225" i="30"/>
  <c r="X1225" i="30"/>
  <c r="R1225" i="30"/>
  <c r="Y1257" i="30"/>
  <c r="AC1257" i="30"/>
  <c r="R1257" i="30"/>
  <c r="Z1257" i="30"/>
  <c r="AB1258" i="30"/>
  <c r="Z1258" i="30"/>
  <c r="U1258" i="30"/>
  <c r="Y1271" i="30"/>
  <c r="AB1271" i="30"/>
  <c r="Q1271" i="30"/>
  <c r="X1271" i="30"/>
  <c r="AB1272" i="30"/>
  <c r="X1272" i="30"/>
  <c r="T1272" i="30"/>
  <c r="U1273" i="30"/>
  <c r="Z1273" i="30"/>
  <c r="Q1273" i="30"/>
  <c r="Y1291" i="30"/>
  <c r="AB1291" i="30"/>
  <c r="Q1291" i="30"/>
  <c r="X1291" i="30"/>
  <c r="AB1292" i="30"/>
  <c r="X1292" i="30"/>
  <c r="T1292" i="30"/>
  <c r="Z1293" i="30"/>
  <c r="T1293" i="30"/>
  <c r="AA1329" i="30"/>
  <c r="R1329" i="30"/>
  <c r="AC1329" i="30"/>
  <c r="AA1364" i="30"/>
  <c r="AA1378" i="30"/>
  <c r="Y1378" i="30"/>
  <c r="AB1380" i="30"/>
  <c r="Y1380" i="30"/>
  <c r="S1380" i="30"/>
  <c r="AA1424" i="30"/>
  <c r="V1424" i="30"/>
  <c r="U1424" i="30"/>
  <c r="S1424" i="30"/>
  <c r="Z1488" i="30"/>
  <c r="U1488" i="30"/>
  <c r="AB1488" i="30"/>
  <c r="Q1488" i="30"/>
  <c r="Z1615" i="30"/>
  <c r="Y1615" i="30"/>
  <c r="V1615" i="30"/>
  <c r="Q1615" i="30"/>
  <c r="AC1017" i="30"/>
  <c r="Y1035" i="30"/>
  <c r="X1047" i="30"/>
  <c r="V1070" i="30"/>
  <c r="Z1083" i="30"/>
  <c r="T1146" i="30"/>
  <c r="X1147" i="30"/>
  <c r="S1149" i="30"/>
  <c r="AC1149" i="30"/>
  <c r="S1153" i="30"/>
  <c r="AA1173" i="30"/>
  <c r="Z1183" i="30"/>
  <c r="Q1189" i="30"/>
  <c r="T1190" i="30"/>
  <c r="Q1196" i="30"/>
  <c r="AC1196" i="30"/>
  <c r="Q1205" i="30"/>
  <c r="X1218" i="30"/>
  <c r="S1218" i="30"/>
  <c r="S1225" i="30"/>
  <c r="Y1237" i="30"/>
  <c r="X1237" i="30"/>
  <c r="S1237" i="30"/>
  <c r="AC1237" i="30"/>
  <c r="Q1257" i="30"/>
  <c r="Q1258" i="30"/>
  <c r="Q1259" i="30"/>
  <c r="X1267" i="30"/>
  <c r="R1271" i="30"/>
  <c r="Q1272" i="30"/>
  <c r="T1273" i="30"/>
  <c r="Y1279" i="30"/>
  <c r="T1279" i="30"/>
  <c r="AB1279" i="30"/>
  <c r="Q1279" i="30"/>
  <c r="AB1280" i="30"/>
  <c r="AC1280" i="30"/>
  <c r="Q1280" i="30"/>
  <c r="X1280" i="30"/>
  <c r="T1281" i="30"/>
  <c r="R1291" i="30"/>
  <c r="Q1292" i="30"/>
  <c r="U1293" i="30"/>
  <c r="Y1299" i="30"/>
  <c r="U1299" i="30"/>
  <c r="AB1299" i="30"/>
  <c r="R1299" i="30"/>
  <c r="AC1299" i="30"/>
  <c r="AA1310" i="30"/>
  <c r="Y1310" i="30"/>
  <c r="R1310" i="30"/>
  <c r="Y1322" i="30"/>
  <c r="X1322" i="30"/>
  <c r="S1322" i="30"/>
  <c r="AC1322" i="30"/>
  <c r="S1329" i="30"/>
  <c r="R1331" i="30"/>
  <c r="AB1351" i="30"/>
  <c r="AA1351" i="30"/>
  <c r="S1351" i="30"/>
  <c r="U1366" i="30"/>
  <c r="Q1378" i="30"/>
  <c r="X1380" i="30"/>
  <c r="Q1424" i="30"/>
  <c r="S1441" i="30"/>
  <c r="X1442" i="30"/>
  <c r="AB1448" i="30"/>
  <c r="AC1448" i="30"/>
  <c r="Z1448" i="30"/>
  <c r="X1448" i="30"/>
  <c r="Q1448" i="30"/>
  <c r="AA1488" i="30"/>
  <c r="AC1523" i="30"/>
  <c r="T1523" i="30"/>
  <c r="AB1549" i="30"/>
  <c r="AA1549" i="30"/>
  <c r="Y1549" i="30"/>
  <c r="Z1549" i="30"/>
  <c r="R1549" i="30"/>
  <c r="Q1549" i="30"/>
  <c r="Q1324" i="30"/>
  <c r="Z1324" i="30"/>
  <c r="AA1373" i="30"/>
  <c r="Y1373" i="30"/>
  <c r="U1420" i="30"/>
  <c r="R1420" i="30"/>
  <c r="AA1437" i="30"/>
  <c r="Y1437" i="30"/>
  <c r="Q1437" i="30"/>
  <c r="AB1460" i="30"/>
  <c r="Z1460" i="30"/>
  <c r="Y1460" i="30"/>
  <c r="T1460" i="30"/>
  <c r="X1482" i="30"/>
  <c r="T1482" i="30"/>
  <c r="S1482" i="30"/>
  <c r="AB1504" i="30"/>
  <c r="V1504" i="30"/>
  <c r="R1504" i="30"/>
  <c r="AA1504" i="30"/>
  <c r="Z1504" i="30"/>
  <c r="X1504" i="30"/>
  <c r="U1504" i="30"/>
  <c r="Q1504" i="30"/>
  <c r="AA1528" i="30"/>
  <c r="Y1528" i="30"/>
  <c r="AA1337" i="30"/>
  <c r="AC1337" i="30"/>
  <c r="Y1337" i="30"/>
  <c r="T1337" i="30"/>
  <c r="Y1364" i="30"/>
  <c r="T1364" i="30"/>
  <c r="S1364" i="30"/>
  <c r="AB1364" i="30"/>
  <c r="Q1364" i="30"/>
  <c r="V1373" i="30"/>
  <c r="AB1407" i="30"/>
  <c r="U1407" i="30"/>
  <c r="T1407" i="30"/>
  <c r="AC1407" i="30"/>
  <c r="Q1407" i="30"/>
  <c r="Z1420" i="30"/>
  <c r="X1460" i="30"/>
  <c r="V1466" i="30"/>
  <c r="Q1466" i="30"/>
  <c r="Z1466" i="30"/>
  <c r="Y1466" i="30"/>
  <c r="U1466" i="30"/>
  <c r="S1466" i="30"/>
  <c r="R1466" i="30"/>
  <c r="AB1482" i="30"/>
  <c r="AB1492" i="30"/>
  <c r="V1492" i="30"/>
  <c r="R1492" i="30"/>
  <c r="AC1492" i="30"/>
  <c r="AA1492" i="30"/>
  <c r="Z1492" i="30"/>
  <c r="X1492" i="30"/>
  <c r="T1492" i="30"/>
  <c r="T1504" i="30"/>
  <c r="AA1529" i="30"/>
  <c r="X1529" i="30"/>
  <c r="Y1529" i="30"/>
  <c r="V1529" i="30"/>
  <c r="U1529" i="30"/>
  <c r="R1529" i="30"/>
  <c r="AA1238" i="30"/>
  <c r="AB1246" i="30"/>
  <c r="Z1249" i="30"/>
  <c r="AB1254" i="30"/>
  <c r="V1268" i="30"/>
  <c r="AA1323" i="30"/>
  <c r="X1335" i="30"/>
  <c r="V1342" i="30"/>
  <c r="V1356" i="30"/>
  <c r="X1365" i="30"/>
  <c r="AA1376" i="30"/>
  <c r="V1377" i="30"/>
  <c r="AC1382" i="30"/>
  <c r="Z1396" i="30"/>
  <c r="AA1398" i="30"/>
  <c r="V1399" i="30"/>
  <c r="Z1404" i="30"/>
  <c r="U1406" i="30"/>
  <c r="AB1413" i="30"/>
  <c r="AA1415" i="30"/>
  <c r="AA1426" i="30"/>
  <c r="V1427" i="30"/>
  <c r="V1438" i="30"/>
  <c r="Y1440" i="30"/>
  <c r="S1449" i="30"/>
  <c r="AA1450" i="30"/>
  <c r="AC1456" i="30"/>
  <c r="S1461" i="30"/>
  <c r="AA1462" i="30"/>
  <c r="Y1481" i="30"/>
  <c r="T1481" i="30"/>
  <c r="Q1508" i="30"/>
  <c r="Y1508" i="30"/>
  <c r="AB1512" i="30"/>
  <c r="V1512" i="30"/>
  <c r="R1512" i="30"/>
  <c r="T1526" i="30"/>
  <c r="AB1534" i="30"/>
  <c r="V1534" i="30"/>
  <c r="U1534" i="30"/>
  <c r="R1534" i="30"/>
  <c r="AA1542" i="30"/>
  <c r="Z1542" i="30"/>
  <c r="V1542" i="30"/>
  <c r="AA1547" i="30"/>
  <c r="U1547" i="30"/>
  <c r="Q1547" i="30"/>
  <c r="Z1552" i="30"/>
  <c r="X1561" i="30"/>
  <c r="V1564" i="30"/>
  <c r="R1568" i="30"/>
  <c r="V1569" i="30"/>
  <c r="Y1574" i="30"/>
  <c r="Z1574" i="30"/>
  <c r="V1574" i="30"/>
  <c r="T1574" i="30"/>
  <c r="U1575" i="30"/>
  <c r="X1575" i="30"/>
  <c r="V1575" i="30"/>
  <c r="Q1575" i="30"/>
  <c r="AA1576" i="30"/>
  <c r="AA1582" i="30"/>
  <c r="Z1586" i="30"/>
  <c r="Y1588" i="30"/>
  <c r="R1588" i="30"/>
  <c r="AC1588" i="30"/>
  <c r="Q1588" i="30"/>
  <c r="AA1588" i="30"/>
  <c r="AA1594" i="30"/>
  <c r="Z1594" i="30"/>
  <c r="V1594" i="30"/>
  <c r="T1594" i="30"/>
  <c r="AA1616" i="30"/>
  <c r="Z1616" i="30"/>
  <c r="V1616" i="30"/>
  <c r="R1616" i="30"/>
  <c r="AC1616" i="30"/>
  <c r="U1616" i="30"/>
  <c r="AB1720" i="30"/>
  <c r="AC1720" i="30"/>
  <c r="AA1720" i="30"/>
  <c r="U1720" i="30"/>
  <c r="T1720" i="30"/>
  <c r="R1720" i="30"/>
  <c r="X1720" i="30"/>
  <c r="Y1591" i="30"/>
  <c r="R1591" i="30"/>
  <c r="Y1611" i="30"/>
  <c r="AB1611" i="30"/>
  <c r="V1611" i="30"/>
  <c r="U1611" i="30"/>
  <c r="T1611" i="30"/>
  <c r="R1611" i="30"/>
  <c r="R1613" i="30"/>
  <c r="AA1613" i="30"/>
  <c r="S1613" i="30"/>
  <c r="AC1626" i="30"/>
  <c r="U1626" i="30"/>
  <c r="S1626" i="30"/>
  <c r="AB1626" i="30"/>
  <c r="V1626" i="30"/>
  <c r="Y1658" i="30"/>
  <c r="R1658" i="30"/>
  <c r="AB1670" i="30"/>
  <c r="AC1670" i="30"/>
  <c r="AA1670" i="30"/>
  <c r="U1670" i="30"/>
  <c r="T1670" i="30"/>
  <c r="R1670" i="30"/>
  <c r="X1670" i="30"/>
  <c r="AA1675" i="30"/>
  <c r="X1675" i="30"/>
  <c r="V1675" i="30"/>
  <c r="T1675" i="30"/>
  <c r="S1675" i="30"/>
  <c r="AC1675" i="30"/>
  <c r="Q1675" i="30"/>
  <c r="AB1675" i="30"/>
  <c r="Z1675" i="30"/>
  <c r="U1675" i="30"/>
  <c r="X1721" i="30"/>
  <c r="U1721" i="30"/>
  <c r="AA1757" i="30"/>
  <c r="Z1757" i="30"/>
  <c r="X1757" i="30"/>
  <c r="U1757" i="30"/>
  <c r="T1757" i="30"/>
  <c r="S1757" i="30"/>
  <c r="AC1757" i="30"/>
  <c r="AB1757" i="30"/>
  <c r="Q1757" i="30"/>
  <c r="AC1827" i="30"/>
  <c r="S1827" i="30"/>
  <c r="AB1827" i="30"/>
  <c r="V1827" i="30"/>
  <c r="U1827" i="30"/>
  <c r="Z1863" i="30"/>
  <c r="S1863" i="30"/>
  <c r="Y1863" i="30"/>
  <c r="X1863" i="30"/>
  <c r="AA1335" i="30"/>
  <c r="Z1342" i="30"/>
  <c r="Z1356" i="30"/>
  <c r="AA1365" i="30"/>
  <c r="AC1396" i="30"/>
  <c r="AC1404" i="30"/>
  <c r="AB1440" i="30"/>
  <c r="V1449" i="30"/>
  <c r="V1461" i="30"/>
  <c r="AA1463" i="30"/>
  <c r="AC1463" i="30"/>
  <c r="U1463" i="30"/>
  <c r="Y1483" i="30"/>
  <c r="AB1483" i="30"/>
  <c r="Q1483" i="30"/>
  <c r="X1483" i="30"/>
  <c r="AB1484" i="30"/>
  <c r="X1484" i="30"/>
  <c r="T1484" i="30"/>
  <c r="Z1485" i="30"/>
  <c r="X1485" i="30"/>
  <c r="Q1485" i="30"/>
  <c r="X1490" i="30"/>
  <c r="S1490" i="30"/>
  <c r="AC1524" i="30"/>
  <c r="Q1524" i="30"/>
  <c r="X1526" i="30"/>
  <c r="AB1546" i="30"/>
  <c r="U1546" i="30"/>
  <c r="T1546" i="30"/>
  <c r="AC1546" i="30"/>
  <c r="Q1546" i="30"/>
  <c r="AA1561" i="30"/>
  <c r="AB1565" i="30"/>
  <c r="V1565" i="30"/>
  <c r="U1567" i="30"/>
  <c r="Z1567" i="30"/>
  <c r="X1567" i="30"/>
  <c r="T1567" i="30"/>
  <c r="AA1568" i="30"/>
  <c r="Z1569" i="30"/>
  <c r="AA1591" i="30"/>
  <c r="Y1603" i="30"/>
  <c r="T1603" i="30"/>
  <c r="AC1603" i="30"/>
  <c r="S1603" i="30"/>
  <c r="AA1603" i="30"/>
  <c r="Q1603" i="30"/>
  <c r="Y1610" i="30"/>
  <c r="AA1610" i="30"/>
  <c r="Z1610" i="30"/>
  <c r="T1610" i="30"/>
  <c r="Q1611" i="30"/>
  <c r="AB1613" i="30"/>
  <c r="AA1649" i="30"/>
  <c r="V1649" i="30"/>
  <c r="Q1649" i="30"/>
  <c r="AA1671" i="30"/>
  <c r="X1671" i="30"/>
  <c r="Y1751" i="30"/>
  <c r="X1751" i="30"/>
  <c r="V1751" i="30"/>
  <c r="T1751" i="30"/>
  <c r="AC1751" i="30"/>
  <c r="S1751" i="30"/>
  <c r="AB1751" i="30"/>
  <c r="R1751" i="30"/>
  <c r="AA1751" i="30"/>
  <c r="U1751" i="30"/>
  <c r="V1757" i="30"/>
  <c r="AC1785" i="30"/>
  <c r="AB1785" i="30"/>
  <c r="V1785" i="30"/>
  <c r="U1785" i="30"/>
  <c r="AB1804" i="30"/>
  <c r="AA1804" i="30"/>
  <c r="S1804" i="30"/>
  <c r="T1238" i="30"/>
  <c r="S1246" i="30"/>
  <c r="S1249" i="30"/>
  <c r="AC1249" i="30"/>
  <c r="AB1268" i="30"/>
  <c r="U1276" i="30"/>
  <c r="X1298" i="30"/>
  <c r="Z1302" i="30"/>
  <c r="T1323" i="30"/>
  <c r="Q1335" i="30"/>
  <c r="AC1335" i="30"/>
  <c r="Q1342" i="30"/>
  <c r="AA1342" i="30"/>
  <c r="Q1356" i="30"/>
  <c r="AA1356" i="30"/>
  <c r="Q1365" i="30"/>
  <c r="AC1365" i="30"/>
  <c r="S1376" i="30"/>
  <c r="AA1377" i="30"/>
  <c r="R1379" i="30"/>
  <c r="T1382" i="30"/>
  <c r="S1394" i="30"/>
  <c r="Q1396" i="30"/>
  <c r="S1398" i="30"/>
  <c r="AA1399" i="30"/>
  <c r="Q1404" i="30"/>
  <c r="Z1406" i="30"/>
  <c r="AC1417" i="30"/>
  <c r="AA1427" i="30"/>
  <c r="Y1435" i="30"/>
  <c r="AC1438" i="30"/>
  <c r="Q1440" i="30"/>
  <c r="AC1440" i="30"/>
  <c r="U1446" i="30"/>
  <c r="X1449" i="30"/>
  <c r="T1450" i="30"/>
  <c r="Q1455" i="30"/>
  <c r="X1461" i="30"/>
  <c r="T1462" i="30"/>
  <c r="Q1463" i="30"/>
  <c r="X1478" i="30"/>
  <c r="AA1478" i="30"/>
  <c r="T1478" i="30"/>
  <c r="U1481" i="30"/>
  <c r="R1483" i="30"/>
  <c r="Q1484" i="30"/>
  <c r="T1485" i="30"/>
  <c r="V1489" i="30"/>
  <c r="S1489" i="30"/>
  <c r="T1490" i="30"/>
  <c r="AA1520" i="30"/>
  <c r="AB1520" i="30"/>
  <c r="Z1524" i="30"/>
  <c r="Z1526" i="30"/>
  <c r="X1534" i="30"/>
  <c r="Y1544" i="30"/>
  <c r="AC1544" i="30"/>
  <c r="X1544" i="30"/>
  <c r="R1546" i="30"/>
  <c r="Y1550" i="30"/>
  <c r="AB1550" i="30"/>
  <c r="V1550" i="30"/>
  <c r="AA1566" i="30"/>
  <c r="Z1566" i="30"/>
  <c r="V1566" i="30"/>
  <c r="T1566" i="30"/>
  <c r="Q1567" i="30"/>
  <c r="AB1568" i="30"/>
  <c r="S1574" i="30"/>
  <c r="AC1575" i="30"/>
  <c r="Q1585" i="30"/>
  <c r="AB1591" i="30"/>
  <c r="Y1596" i="30"/>
  <c r="Z1596" i="30"/>
  <c r="X1596" i="30"/>
  <c r="S1596" i="30"/>
  <c r="R1603" i="30"/>
  <c r="Z1607" i="30"/>
  <c r="Q1607" i="30"/>
  <c r="Q1610" i="30"/>
  <c r="S1611" i="30"/>
  <c r="Y1618" i="30"/>
  <c r="Z1618" i="30"/>
  <c r="X1618" i="30"/>
  <c r="S1618" i="30"/>
  <c r="AC1618" i="30"/>
  <c r="Q1618" i="30"/>
  <c r="T1618" i="30"/>
  <c r="R1618" i="30"/>
  <c r="AC1737" i="30"/>
  <c r="V1737" i="30"/>
  <c r="U1737" i="30"/>
  <c r="S1737" i="30"/>
  <c r="Q1751" i="30"/>
  <c r="S1785" i="30"/>
  <c r="Z1449" i="30"/>
  <c r="Z1461" i="30"/>
  <c r="AA1522" i="30"/>
  <c r="R1522" i="30"/>
  <c r="AA1526" i="30"/>
  <c r="AB1540" i="30"/>
  <c r="AA1540" i="30"/>
  <c r="Y1540" i="30"/>
  <c r="T1540" i="30"/>
  <c r="Z1548" i="30"/>
  <c r="V1548" i="30"/>
  <c r="R1548" i="30"/>
  <c r="Y1552" i="30"/>
  <c r="T1552" i="30"/>
  <c r="S1552" i="30"/>
  <c r="AB1552" i="30"/>
  <c r="Q1552" i="30"/>
  <c r="Y1561" i="30"/>
  <c r="V1561" i="30"/>
  <c r="U1561" i="30"/>
  <c r="AC1561" i="30"/>
  <c r="S1561" i="30"/>
  <c r="X1562" i="30"/>
  <c r="R1562" i="30"/>
  <c r="Y1576" i="30"/>
  <c r="X1576" i="30"/>
  <c r="T1576" i="30"/>
  <c r="R1576" i="30"/>
  <c r="Y1586" i="30"/>
  <c r="T1586" i="30"/>
  <c r="S1586" i="30"/>
  <c r="AB1586" i="30"/>
  <c r="Q1586" i="30"/>
  <c r="AC1592" i="30"/>
  <c r="AB1592" i="30"/>
  <c r="U1592" i="30"/>
  <c r="Z1635" i="30"/>
  <c r="Y1635" i="30"/>
  <c r="V1635" i="30"/>
  <c r="AB1680" i="30"/>
  <c r="R1680" i="30"/>
  <c r="AC1707" i="30"/>
  <c r="AB1707" i="30"/>
  <c r="V1707" i="30"/>
  <c r="U1707" i="30"/>
  <c r="S1707" i="30"/>
  <c r="Y1783" i="30"/>
  <c r="R1783" i="30"/>
  <c r="AC1797" i="30"/>
  <c r="V1797" i="30"/>
  <c r="U1797" i="30"/>
  <c r="S1797" i="30"/>
  <c r="AB1797" i="30"/>
  <c r="AA1449" i="30"/>
  <c r="AA1461" i="30"/>
  <c r="AB1465" i="30"/>
  <c r="V1465" i="30"/>
  <c r="AB1487" i="30"/>
  <c r="AA1487" i="30"/>
  <c r="S1522" i="30"/>
  <c r="R1540" i="30"/>
  <c r="U1548" i="30"/>
  <c r="R1552" i="30"/>
  <c r="Q1561" i="30"/>
  <c r="Y1569" i="30"/>
  <c r="T1569" i="30"/>
  <c r="AC1569" i="30"/>
  <c r="S1569" i="30"/>
  <c r="AA1569" i="30"/>
  <c r="Q1569" i="30"/>
  <c r="AB1571" i="30"/>
  <c r="Y1571" i="30"/>
  <c r="AB1573" i="30"/>
  <c r="Z1573" i="30"/>
  <c r="S1573" i="30"/>
  <c r="Q1576" i="30"/>
  <c r="R1582" i="30"/>
  <c r="R1586" i="30"/>
  <c r="S1592" i="30"/>
  <c r="R1605" i="30"/>
  <c r="Y1646" i="30"/>
  <c r="U1646" i="30"/>
  <c r="AA1775" i="30"/>
  <c r="X1775" i="30"/>
  <c r="AB1526" i="30"/>
  <c r="V1526" i="30"/>
  <c r="R1526" i="30"/>
  <c r="Y1568" i="30"/>
  <c r="Z1568" i="30"/>
  <c r="X1568" i="30"/>
  <c r="S1568" i="30"/>
  <c r="R1569" i="30"/>
  <c r="R1571" i="30"/>
  <c r="Q1573" i="30"/>
  <c r="S1576" i="30"/>
  <c r="U1582" i="30"/>
  <c r="U1586" i="30"/>
  <c r="V1592" i="30"/>
  <c r="AB1605" i="30"/>
  <c r="U1609" i="30"/>
  <c r="AC1609" i="30"/>
  <c r="Z1609" i="30"/>
  <c r="V1609" i="30"/>
  <c r="AA1611" i="30"/>
  <c r="Z1469" i="30"/>
  <c r="V1491" i="30"/>
  <c r="V1503" i="30"/>
  <c r="V1511" i="30"/>
  <c r="V1525" i="30"/>
  <c r="V1533" i="30"/>
  <c r="V1543" i="30"/>
  <c r="U1545" i="30"/>
  <c r="X1554" i="30"/>
  <c r="Z1581" i="30"/>
  <c r="AC1587" i="30"/>
  <c r="U1589" i="30"/>
  <c r="Y1630" i="30"/>
  <c r="R1630" i="30"/>
  <c r="AC1630" i="30"/>
  <c r="Q1630" i="30"/>
  <c r="AA1630" i="30"/>
  <c r="Z1630" i="30"/>
  <c r="X1630" i="30"/>
  <c r="Y1636" i="30"/>
  <c r="AC1636" i="30"/>
  <c r="R1636" i="30"/>
  <c r="AB1636" i="30"/>
  <c r="Q1636" i="30"/>
  <c r="Z1636" i="30"/>
  <c r="V1636" i="30"/>
  <c r="U1636" i="30"/>
  <c r="AB1692" i="30"/>
  <c r="T1692" i="30"/>
  <c r="R1692" i="30"/>
  <c r="AC1692" i="30"/>
  <c r="AA1692" i="30"/>
  <c r="AB1700" i="30"/>
  <c r="AC1700" i="30"/>
  <c r="AA1700" i="30"/>
  <c r="U1700" i="30"/>
  <c r="T1700" i="30"/>
  <c r="R1700" i="30"/>
  <c r="AB1742" i="30"/>
  <c r="AC1742" i="30"/>
  <c r="X1742" i="30"/>
  <c r="U1742" i="30"/>
  <c r="T1742" i="30"/>
  <c r="Z1786" i="30"/>
  <c r="Q1786" i="30"/>
  <c r="U1792" i="30"/>
  <c r="AC1792" i="30"/>
  <c r="Z1792" i="30"/>
  <c r="V1792" i="30"/>
  <c r="T1792" i="30"/>
  <c r="Q1792" i="30"/>
  <c r="Y1801" i="30"/>
  <c r="Z1801" i="30"/>
  <c r="X1801" i="30"/>
  <c r="U1801" i="30"/>
  <c r="S1801" i="30"/>
  <c r="AC1801" i="30"/>
  <c r="R1801" i="30"/>
  <c r="AB1801" i="30"/>
  <c r="Q1801" i="30"/>
  <c r="Y1763" i="30"/>
  <c r="Z1763" i="30"/>
  <c r="V1763" i="30"/>
  <c r="U1763" i="30"/>
  <c r="S1763" i="30"/>
  <c r="Y1793" i="30"/>
  <c r="Z1793" i="30"/>
  <c r="X1793" i="30"/>
  <c r="T1793" i="30"/>
  <c r="S1793" i="30"/>
  <c r="AC1793" i="30"/>
  <c r="R1793" i="30"/>
  <c r="AC1805" i="30"/>
  <c r="V1805" i="30"/>
  <c r="U1805" i="30"/>
  <c r="S1805" i="30"/>
  <c r="U1842" i="30"/>
  <c r="AC1842" i="30"/>
  <c r="T1842" i="30"/>
  <c r="Z1842" i="30"/>
  <c r="X1842" i="30"/>
  <c r="V1842" i="30"/>
  <c r="Q1842" i="30"/>
  <c r="Z1942" i="30"/>
  <c r="AB1942" i="30"/>
  <c r="V1942" i="30"/>
  <c r="S1942" i="30"/>
  <c r="AA1942" i="30"/>
  <c r="R1942" i="30"/>
  <c r="S1469" i="30"/>
  <c r="AC1469" i="30"/>
  <c r="AA1480" i="30"/>
  <c r="AA1491" i="30"/>
  <c r="T1497" i="30"/>
  <c r="AA1503" i="30"/>
  <c r="T1505" i="30"/>
  <c r="AA1511" i="30"/>
  <c r="AA1519" i="30"/>
  <c r="AA1525" i="30"/>
  <c r="AA1533" i="30"/>
  <c r="X1539" i="30"/>
  <c r="AC1543" i="30"/>
  <c r="Z1545" i="30"/>
  <c r="AB1554" i="30"/>
  <c r="S1581" i="30"/>
  <c r="AC1581" i="30"/>
  <c r="Q1587" i="30"/>
  <c r="Z1589" i="30"/>
  <c r="S1606" i="30"/>
  <c r="AB1608" i="30"/>
  <c r="S1647" i="30"/>
  <c r="U1710" i="30"/>
  <c r="AC1710" i="30"/>
  <c r="Z1710" i="30"/>
  <c r="V1710" i="30"/>
  <c r="T1710" i="30"/>
  <c r="Q1710" i="30"/>
  <c r="Y1733" i="30"/>
  <c r="X1733" i="30"/>
  <c r="U1733" i="30"/>
  <c r="S1733" i="30"/>
  <c r="AC1733" i="30"/>
  <c r="R1733" i="30"/>
  <c r="AB1733" i="30"/>
  <c r="Q1733" i="30"/>
  <c r="Q1763" i="30"/>
  <c r="Q1793" i="30"/>
  <c r="AB1805" i="30"/>
  <c r="U1637" i="30"/>
  <c r="AC1637" i="30"/>
  <c r="X1637" i="30"/>
  <c r="V1637" i="30"/>
  <c r="T1637" i="30"/>
  <c r="AA1654" i="30"/>
  <c r="S1654" i="30"/>
  <c r="AC1729" i="30"/>
  <c r="U1729" i="30"/>
  <c r="S1729" i="30"/>
  <c r="Y1736" i="30"/>
  <c r="R1736" i="30"/>
  <c r="Y1741" i="30"/>
  <c r="AC1741" i="30"/>
  <c r="R1741" i="30"/>
  <c r="AB1741" i="30"/>
  <c r="Q1741" i="30"/>
  <c r="Z1741" i="30"/>
  <c r="X1741" i="30"/>
  <c r="U1741" i="30"/>
  <c r="AA1779" i="30"/>
  <c r="S1779" i="30"/>
  <c r="AC1779" i="30"/>
  <c r="Q1779" i="30"/>
  <c r="Z1779" i="30"/>
  <c r="X1779" i="30"/>
  <c r="V1779" i="30"/>
  <c r="AA1901" i="30"/>
  <c r="V1901" i="30"/>
  <c r="T1901" i="30"/>
  <c r="S1901" i="30"/>
  <c r="AC1901" i="30"/>
  <c r="U1901" i="30"/>
  <c r="Q1637" i="30"/>
  <c r="Y1645" i="30"/>
  <c r="V1645" i="30"/>
  <c r="U1645" i="30"/>
  <c r="AC1645" i="30"/>
  <c r="S1645" i="30"/>
  <c r="AB1645" i="30"/>
  <c r="R1645" i="30"/>
  <c r="AA1645" i="30"/>
  <c r="Q1645" i="30"/>
  <c r="AA1689" i="30"/>
  <c r="X1689" i="30"/>
  <c r="V1689" i="30"/>
  <c r="T1689" i="30"/>
  <c r="S1689" i="30"/>
  <c r="AC1689" i="30"/>
  <c r="R1689" i="30"/>
  <c r="Z1696" i="30"/>
  <c r="Q1696" i="30"/>
  <c r="Y1711" i="30"/>
  <c r="Z1711" i="30"/>
  <c r="X1711" i="30"/>
  <c r="T1711" i="30"/>
  <c r="S1711" i="30"/>
  <c r="AC1711" i="30"/>
  <c r="R1711" i="30"/>
  <c r="V1729" i="30"/>
  <c r="AA1736" i="30"/>
  <c r="S1741" i="30"/>
  <c r="T1779" i="30"/>
  <c r="AB1782" i="30"/>
  <c r="AC1782" i="30"/>
  <c r="AA1782" i="30"/>
  <c r="U1782" i="30"/>
  <c r="T1782" i="30"/>
  <c r="R1782" i="30"/>
  <c r="AA1799" i="30"/>
  <c r="AB1799" i="30"/>
  <c r="Z1799" i="30"/>
  <c r="X1799" i="30"/>
  <c r="U1799" i="30"/>
  <c r="T1799" i="30"/>
  <c r="S1799" i="30"/>
  <c r="Z1897" i="30"/>
  <c r="X1897" i="30"/>
  <c r="Q1897" i="30"/>
  <c r="AA1897" i="30"/>
  <c r="Y1897" i="30"/>
  <c r="AB1614" i="30"/>
  <c r="X1623" i="30"/>
  <c r="Z1628" i="30"/>
  <c r="X1629" i="30"/>
  <c r="S1631" i="30"/>
  <c r="AC1631" i="30"/>
  <c r="S1638" i="30"/>
  <c r="X1650" i="30"/>
  <c r="T1651" i="30"/>
  <c r="Y1652" i="30"/>
  <c r="X1655" i="30"/>
  <c r="AA1657" i="30"/>
  <c r="X1667" i="30"/>
  <c r="V1668" i="30"/>
  <c r="T1669" i="30"/>
  <c r="AA1676" i="30"/>
  <c r="X1677" i="30"/>
  <c r="U1678" i="30"/>
  <c r="AA1691" i="30"/>
  <c r="V1697" i="30"/>
  <c r="V1698" i="30"/>
  <c r="T1699" i="30"/>
  <c r="T1709" i="30"/>
  <c r="X1717" i="30"/>
  <c r="V1718" i="30"/>
  <c r="T1719" i="30"/>
  <c r="T1731" i="30"/>
  <c r="AC1734" i="30"/>
  <c r="Z1739" i="30"/>
  <c r="X1740" i="30"/>
  <c r="AB1749" i="30"/>
  <c r="AC1752" i="30"/>
  <c r="Z1753" i="30"/>
  <c r="Y1754" i="30"/>
  <c r="Z1755" i="30"/>
  <c r="AC1758" i="30"/>
  <c r="Z1759" i="30"/>
  <c r="T1762" i="30"/>
  <c r="AB1771" i="30"/>
  <c r="AC1772" i="30"/>
  <c r="Z1773" i="30"/>
  <c r="X1774" i="30"/>
  <c r="V1780" i="30"/>
  <c r="T1781" i="30"/>
  <c r="T1791" i="30"/>
  <c r="AC1802" i="30"/>
  <c r="X1813" i="30"/>
  <c r="V1814" i="30"/>
  <c r="X1816" i="30"/>
  <c r="X1822" i="30"/>
  <c r="AA1823" i="30"/>
  <c r="T1833" i="30"/>
  <c r="AC1839" i="30"/>
  <c r="U1839" i="30"/>
  <c r="S1841" i="30"/>
  <c r="V1847" i="30"/>
  <c r="AA1857" i="30"/>
  <c r="AB1860" i="30"/>
  <c r="Y1860" i="30"/>
  <c r="Q1860" i="30"/>
  <c r="T1861" i="30"/>
  <c r="Y1880" i="30"/>
  <c r="X1880" i="30"/>
  <c r="V1880" i="30"/>
  <c r="Q1880" i="30"/>
  <c r="Z1884" i="30"/>
  <c r="AC1884" i="30"/>
  <c r="R1884" i="30"/>
  <c r="AA1884" i="30"/>
  <c r="X1884" i="30"/>
  <c r="T1884" i="30"/>
  <c r="S1884" i="30"/>
  <c r="Z1908" i="30"/>
  <c r="Y1908" i="30"/>
  <c r="U1908" i="30"/>
  <c r="S1908" i="30"/>
  <c r="Y1918" i="30"/>
  <c r="U1918" i="30"/>
  <c r="R1918" i="30"/>
  <c r="AC1918" i="30"/>
  <c r="AA1918" i="30"/>
  <c r="V1946" i="30"/>
  <c r="U2053" i="30"/>
  <c r="AA2053" i="30"/>
  <c r="V2053" i="30"/>
  <c r="T2053" i="30"/>
  <c r="Q2053" i="30"/>
  <c r="X2053" i="30"/>
  <c r="Z1623" i="30"/>
  <c r="AA1628" i="30"/>
  <c r="T1638" i="30"/>
  <c r="Y1650" i="30"/>
  <c r="Z1655" i="30"/>
  <c r="Z1667" i="30"/>
  <c r="AC1676" i="30"/>
  <c r="Z1677" i="30"/>
  <c r="X1678" i="30"/>
  <c r="X1697" i="30"/>
  <c r="X1698" i="30"/>
  <c r="Z1717" i="30"/>
  <c r="AA1753" i="30"/>
  <c r="AA1759" i="30"/>
  <c r="U1762" i="30"/>
  <c r="AA1773" i="30"/>
  <c r="X1780" i="30"/>
  <c r="Z1813" i="30"/>
  <c r="X1814" i="30"/>
  <c r="U1833" i="30"/>
  <c r="T1841" i="30"/>
  <c r="Y1869" i="30"/>
  <c r="AB1869" i="30"/>
  <c r="Q1869" i="30"/>
  <c r="Z1869" i="30"/>
  <c r="V1869" i="30"/>
  <c r="S1869" i="30"/>
  <c r="Y1899" i="30"/>
  <c r="X1899" i="30"/>
  <c r="Y1945" i="30"/>
  <c r="U1945" i="30"/>
  <c r="AC1945" i="30"/>
  <c r="S1945" i="30"/>
  <c r="AB1945" i="30"/>
  <c r="R1945" i="30"/>
  <c r="X1945" i="30"/>
  <c r="V1945" i="30"/>
  <c r="AC1963" i="30"/>
  <c r="V1963" i="30"/>
  <c r="U1963" i="30"/>
  <c r="Q1623" i="30"/>
  <c r="AA1623" i="30"/>
  <c r="Q1628" i="30"/>
  <c r="AB1628" i="30"/>
  <c r="AA1650" i="30"/>
  <c r="AB1655" i="30"/>
  <c r="AB1667" i="30"/>
  <c r="AA1677" i="30"/>
  <c r="Z1697" i="30"/>
  <c r="Z1698" i="30"/>
  <c r="R1712" i="30"/>
  <c r="Q1717" i="30"/>
  <c r="AA1717" i="30"/>
  <c r="R1722" i="30"/>
  <c r="Q1750" i="30"/>
  <c r="Q1753" i="30"/>
  <c r="AB1753" i="30"/>
  <c r="Q1756" i="30"/>
  <c r="Q1759" i="30"/>
  <c r="AB1759" i="30"/>
  <c r="S1761" i="30"/>
  <c r="V1762" i="30"/>
  <c r="Q1773" i="30"/>
  <c r="AB1773" i="30"/>
  <c r="Z1780" i="30"/>
  <c r="Y1823" i="30"/>
  <c r="Z1823" i="30"/>
  <c r="S1823" i="30"/>
  <c r="AC1823" i="30"/>
  <c r="X1833" i="30"/>
  <c r="U1841" i="30"/>
  <c r="Y1857" i="30"/>
  <c r="AB1857" i="30"/>
  <c r="Q1857" i="30"/>
  <c r="U1857" i="30"/>
  <c r="AB1858" i="30"/>
  <c r="AC1858" i="30"/>
  <c r="T1858" i="30"/>
  <c r="Z1864" i="30"/>
  <c r="T1864" i="30"/>
  <c r="AC1864" i="30"/>
  <c r="R1864" i="30"/>
  <c r="V1864" i="30"/>
  <c r="AB1867" i="30"/>
  <c r="X1867" i="30"/>
  <c r="R1869" i="30"/>
  <c r="Y1903" i="30"/>
  <c r="V1903" i="30"/>
  <c r="S1903" i="30"/>
  <c r="AC1903" i="30"/>
  <c r="R1903" i="30"/>
  <c r="Z1903" i="30"/>
  <c r="X1903" i="30"/>
  <c r="Y1919" i="30"/>
  <c r="V1919" i="30"/>
  <c r="U1919" i="30"/>
  <c r="AA1919" i="30"/>
  <c r="Y1931" i="30"/>
  <c r="V1931" i="30"/>
  <c r="S1931" i="30"/>
  <c r="AC1931" i="30"/>
  <c r="R1931" i="30"/>
  <c r="Z1931" i="30"/>
  <c r="X1931" i="30"/>
  <c r="Q1945" i="30"/>
  <c r="Q1963" i="30"/>
  <c r="AB1882" i="30"/>
  <c r="X1882" i="30"/>
  <c r="U1882" i="30"/>
  <c r="T1882" i="30"/>
  <c r="AC1882" i="30"/>
  <c r="Z1882" i="30"/>
  <c r="Z1928" i="30"/>
  <c r="R1928" i="30"/>
  <c r="V1928" i="30"/>
  <c r="S1928" i="30"/>
  <c r="Y2006" i="30"/>
  <c r="Q2006" i="30"/>
  <c r="AA2006" i="30"/>
  <c r="Z2006" i="30"/>
  <c r="X2006" i="30"/>
  <c r="S2006" i="30"/>
  <c r="AB2006" i="30"/>
  <c r="V2006" i="30"/>
  <c r="R2006" i="30"/>
  <c r="X1617" i="30"/>
  <c r="S1623" i="30"/>
  <c r="AC1623" i="30"/>
  <c r="S1628" i="30"/>
  <c r="X1631" i="30"/>
  <c r="V1634" i="30"/>
  <c r="AA1638" i="30"/>
  <c r="V1648" i="30"/>
  <c r="R1650" i="30"/>
  <c r="AC1651" i="30"/>
  <c r="V1653" i="30"/>
  <c r="S1655" i="30"/>
  <c r="T1657" i="30"/>
  <c r="Y1660" i="30"/>
  <c r="S1667" i="30"/>
  <c r="AA1669" i="30"/>
  <c r="T1676" i="30"/>
  <c r="R1677" i="30"/>
  <c r="AC1677" i="30"/>
  <c r="V1690" i="30"/>
  <c r="T1691" i="30"/>
  <c r="U1695" i="30"/>
  <c r="R1697" i="30"/>
  <c r="AC1697" i="30"/>
  <c r="AA1699" i="30"/>
  <c r="Z1709" i="30"/>
  <c r="U1712" i="30"/>
  <c r="S1714" i="30"/>
  <c r="AB1715" i="30"/>
  <c r="S1717" i="30"/>
  <c r="AC1717" i="30"/>
  <c r="AA1719" i="30"/>
  <c r="Z1731" i="30"/>
  <c r="X1732" i="30"/>
  <c r="T1734" i="30"/>
  <c r="T1739" i="30"/>
  <c r="Y1750" i="30"/>
  <c r="T1752" i="30"/>
  <c r="S1753" i="30"/>
  <c r="S1755" i="30"/>
  <c r="AA1756" i="30"/>
  <c r="S1759" i="30"/>
  <c r="Y1761" i="30"/>
  <c r="AA1762" i="30"/>
  <c r="U1771" i="30"/>
  <c r="T1772" i="30"/>
  <c r="S1773" i="30"/>
  <c r="AA1781" i="30"/>
  <c r="Z1791" i="30"/>
  <c r="U1794" i="30"/>
  <c r="Y1796" i="30"/>
  <c r="T1802" i="30"/>
  <c r="S1813" i="30"/>
  <c r="AC1813" i="30"/>
  <c r="Y1815" i="30"/>
  <c r="X1815" i="30"/>
  <c r="AC1815" i="30"/>
  <c r="AB1815" i="30"/>
  <c r="Y1821" i="30"/>
  <c r="AB1821" i="30"/>
  <c r="R1821" i="30"/>
  <c r="V1821" i="30"/>
  <c r="AC1821" i="30"/>
  <c r="R1823" i="30"/>
  <c r="S1826" i="30"/>
  <c r="AB1836" i="30"/>
  <c r="R1836" i="30"/>
  <c r="AA1836" i="30"/>
  <c r="Z1841" i="30"/>
  <c r="Y1843" i="30"/>
  <c r="Z1843" i="30"/>
  <c r="S1843" i="30"/>
  <c r="AC1843" i="30"/>
  <c r="AA1855" i="30"/>
  <c r="S1855" i="30"/>
  <c r="X1855" i="30"/>
  <c r="S1857" i="30"/>
  <c r="U1858" i="30"/>
  <c r="Z1862" i="30"/>
  <c r="V1862" i="30"/>
  <c r="U1864" i="30"/>
  <c r="V1867" i="30"/>
  <c r="U1869" i="30"/>
  <c r="Q1882" i="30"/>
  <c r="AB1890" i="30"/>
  <c r="V1890" i="30"/>
  <c r="T1890" i="30"/>
  <c r="Q1890" i="30"/>
  <c r="Z1890" i="30"/>
  <c r="X1890" i="30"/>
  <c r="T1903" i="30"/>
  <c r="X1919" i="30"/>
  <c r="Y1925" i="30"/>
  <c r="Z1925" i="30"/>
  <c r="U1925" i="30"/>
  <c r="R1925" i="30"/>
  <c r="AA1925" i="30"/>
  <c r="AA1928" i="30"/>
  <c r="T1931" i="30"/>
  <c r="Z1945" i="30"/>
  <c r="Y1953" i="30"/>
  <c r="V1953" i="30"/>
  <c r="S1953" i="30"/>
  <c r="AC1953" i="30"/>
  <c r="R1953" i="30"/>
  <c r="Z1953" i="30"/>
  <c r="X1953" i="30"/>
  <c r="Y1970" i="30"/>
  <c r="U1970" i="30"/>
  <c r="R1970" i="30"/>
  <c r="Q1970" i="30"/>
  <c r="Z1970" i="30"/>
  <c r="V1970" i="30"/>
  <c r="V2048" i="30"/>
  <c r="U2048" i="30"/>
  <c r="S2048" i="30"/>
  <c r="AC2048" i="30"/>
  <c r="R2048" i="30"/>
  <c r="AB2048" i="30"/>
  <c r="Q2048" i="30"/>
  <c r="Y2048" i="30"/>
  <c r="AA2048" i="30"/>
  <c r="X2048" i="30"/>
  <c r="T2048" i="30"/>
  <c r="T1623" i="30"/>
  <c r="T1628" i="30"/>
  <c r="Z1631" i="30"/>
  <c r="AB1634" i="30"/>
  <c r="AB1638" i="30"/>
  <c r="AB1648" i="30"/>
  <c r="X1653" i="30"/>
  <c r="T1655" i="30"/>
  <c r="T1667" i="30"/>
  <c r="V1676" i="30"/>
  <c r="S1677" i="30"/>
  <c r="X1690" i="30"/>
  <c r="V1695" i="30"/>
  <c r="S1697" i="30"/>
  <c r="AB1709" i="30"/>
  <c r="X1712" i="30"/>
  <c r="T1717" i="30"/>
  <c r="U1734" i="30"/>
  <c r="V1752" i="30"/>
  <c r="T1753" i="30"/>
  <c r="U1755" i="30"/>
  <c r="T1759" i="30"/>
  <c r="V1772" i="30"/>
  <c r="T1773" i="30"/>
  <c r="AB1791" i="30"/>
  <c r="X1794" i="30"/>
  <c r="U1802" i="30"/>
  <c r="AB1816" i="30"/>
  <c r="U1816" i="30"/>
  <c r="U1822" i="30"/>
  <c r="AC1822" i="30"/>
  <c r="T1822" i="30"/>
  <c r="T1823" i="30"/>
  <c r="AA1826" i="30"/>
  <c r="U1834" i="30"/>
  <c r="V1834" i="30"/>
  <c r="T1857" i="30"/>
  <c r="X1858" i="30"/>
  <c r="Y1861" i="30"/>
  <c r="Z1861" i="30"/>
  <c r="U1861" i="30"/>
  <c r="AB1861" i="30"/>
  <c r="Q1861" i="30"/>
  <c r="X1864" i="30"/>
  <c r="Q1868" i="30"/>
  <c r="AB1868" i="30"/>
  <c r="Z1868" i="30"/>
  <c r="V1868" i="30"/>
  <c r="AA1869" i="30"/>
  <c r="Z1878" i="30"/>
  <c r="U1878" i="30"/>
  <c r="S1878" i="30"/>
  <c r="V1882" i="30"/>
  <c r="U1890" i="30"/>
  <c r="AA1903" i="30"/>
  <c r="AB1921" i="30"/>
  <c r="Q1925" i="30"/>
  <c r="AB1928" i="30"/>
  <c r="AA1931" i="30"/>
  <c r="AA1945" i="30"/>
  <c r="Q1953" i="30"/>
  <c r="S1970" i="30"/>
  <c r="AA1833" i="30"/>
  <c r="V1833" i="30"/>
  <c r="AC1833" i="30"/>
  <c r="Q1833" i="30"/>
  <c r="Y1841" i="30"/>
  <c r="AB1841" i="30"/>
  <c r="R1841" i="30"/>
  <c r="V1841" i="30"/>
  <c r="AC1841" i="30"/>
  <c r="AC1847" i="30"/>
  <c r="S1847" i="30"/>
  <c r="AA1883" i="30"/>
  <c r="Z1883" i="30"/>
  <c r="Y1883" i="30"/>
  <c r="Y1886" i="30"/>
  <c r="S1886" i="30"/>
  <c r="Q1886" i="30"/>
  <c r="AA1886" i="30"/>
  <c r="Z1886" i="30"/>
  <c r="AB1946" i="30"/>
  <c r="AC1946" i="30"/>
  <c r="Q1946" i="30"/>
  <c r="Z1946" i="30"/>
  <c r="X1946" i="30"/>
  <c r="T1946" i="30"/>
  <c r="R1946" i="30"/>
  <c r="AC1909" i="30"/>
  <c r="AA1912" i="30"/>
  <c r="AA1924" i="30"/>
  <c r="T1965" i="30"/>
  <c r="Z1971" i="30"/>
  <c r="R1973" i="30"/>
  <c r="U1974" i="30"/>
  <c r="AC2026" i="30"/>
  <c r="S2026" i="30"/>
  <c r="Z2031" i="30"/>
  <c r="AA2031" i="30"/>
  <c r="T2031" i="30"/>
  <c r="S2031" i="30"/>
  <c r="R2031" i="30"/>
  <c r="AC2031" i="30"/>
  <c r="AB2037" i="30"/>
  <c r="Z2037" i="30"/>
  <c r="U2037" i="30"/>
  <c r="T2037" i="30"/>
  <c r="Q2037" i="30"/>
  <c r="AB2052" i="30"/>
  <c r="Q2052" i="30"/>
  <c r="Z2052" i="30"/>
  <c r="AB1819" i="30"/>
  <c r="AA1835" i="30"/>
  <c r="X1856" i="30"/>
  <c r="U1876" i="30"/>
  <c r="R1881" i="30"/>
  <c r="AC1881" i="30"/>
  <c r="R1889" i="30"/>
  <c r="AB1889" i="30"/>
  <c r="AB1898" i="30"/>
  <c r="U1904" i="30"/>
  <c r="Q1909" i="30"/>
  <c r="T1911" i="30"/>
  <c r="Q1912" i="30"/>
  <c r="AC1912" i="30"/>
  <c r="AB1920" i="30"/>
  <c r="T1923" i="30"/>
  <c r="Q1924" i="30"/>
  <c r="AC1924" i="30"/>
  <c r="U1932" i="30"/>
  <c r="R1939" i="30"/>
  <c r="Q1943" i="30"/>
  <c r="AC1944" i="30"/>
  <c r="Q1947" i="30"/>
  <c r="Q1951" i="30"/>
  <c r="AC1952" i="30"/>
  <c r="U1954" i="30"/>
  <c r="R1959" i="30"/>
  <c r="AB1962" i="30"/>
  <c r="T1964" i="30"/>
  <c r="V1965" i="30"/>
  <c r="R1966" i="30"/>
  <c r="T1973" i="30"/>
  <c r="X2031" i="30"/>
  <c r="V2037" i="30"/>
  <c r="AC2047" i="30"/>
  <c r="AA2047" i="30"/>
  <c r="Y2052" i="30"/>
  <c r="V1973" i="30"/>
  <c r="Z1981" i="30"/>
  <c r="R1981" i="30"/>
  <c r="AA1981" i="30"/>
  <c r="Y1987" i="30"/>
  <c r="AB1987" i="30"/>
  <c r="Q1987" i="30"/>
  <c r="Z1987" i="30"/>
  <c r="V1987" i="30"/>
  <c r="S1987" i="30"/>
  <c r="Z2016" i="30"/>
  <c r="Q2016" i="30"/>
  <c r="AC2016" i="30"/>
  <c r="X2016" i="30"/>
  <c r="Y2032" i="30"/>
  <c r="U2032" i="30"/>
  <c r="AC2032" i="30"/>
  <c r="S2032" i="30"/>
  <c r="AB2032" i="30"/>
  <c r="R2032" i="30"/>
  <c r="AA2032" i="30"/>
  <c r="Q2032" i="30"/>
  <c r="X2032" i="30"/>
  <c r="Y2093" i="30"/>
  <c r="Z2093" i="30"/>
  <c r="X2093" i="30"/>
  <c r="V2093" i="30"/>
  <c r="T2093" i="30"/>
  <c r="S2093" i="30"/>
  <c r="AC2093" i="30"/>
  <c r="R2093" i="30"/>
  <c r="AB2093" i="30"/>
  <c r="Q2093" i="30"/>
  <c r="U1909" i="30"/>
  <c r="U1912" i="30"/>
  <c r="U1924" i="30"/>
  <c r="Z1943" i="30"/>
  <c r="Z1947" i="30"/>
  <c r="Z1951" i="30"/>
  <c r="AA1965" i="30"/>
  <c r="Z1973" i="30"/>
  <c r="U1981" i="30"/>
  <c r="R1987" i="30"/>
  <c r="U1993" i="30"/>
  <c r="Z1993" i="30"/>
  <c r="V1993" i="30"/>
  <c r="Q1993" i="30"/>
  <c r="Y2008" i="30"/>
  <c r="Z2008" i="30"/>
  <c r="X2008" i="30"/>
  <c r="U2008" i="30"/>
  <c r="Q2008" i="30"/>
  <c r="T2016" i="30"/>
  <c r="Y2028" i="30"/>
  <c r="X2028" i="30"/>
  <c r="S2028" i="30"/>
  <c r="R2028" i="30"/>
  <c r="Q2028" i="30"/>
  <c r="AA2028" i="30"/>
  <c r="T2032" i="30"/>
  <c r="Y2036" i="30"/>
  <c r="Z2036" i="30"/>
  <c r="V2036" i="30"/>
  <c r="U2036" i="30"/>
  <c r="S2036" i="30"/>
  <c r="AB2036" i="30"/>
  <c r="Q2036" i="30"/>
  <c r="Y2054" i="30"/>
  <c r="X2054" i="30"/>
  <c r="U2054" i="30"/>
  <c r="T2054" i="30"/>
  <c r="AC2054" i="30"/>
  <c r="S2054" i="30"/>
  <c r="AA2054" i="30"/>
  <c r="Q2054" i="30"/>
  <c r="AA2066" i="30"/>
  <c r="AB2066" i="30"/>
  <c r="U2066" i="30"/>
  <c r="T2066" i="30"/>
  <c r="S2066" i="30"/>
  <c r="AA2093" i="30"/>
  <c r="AC2113" i="30"/>
  <c r="Z2113" i="30"/>
  <c r="Y2113" i="30"/>
  <c r="T2113" i="30"/>
  <c r="Q2113" i="30"/>
  <c r="X1824" i="30"/>
  <c r="T1835" i="30"/>
  <c r="X1844" i="30"/>
  <c r="AB1876" i="30"/>
  <c r="V1881" i="30"/>
  <c r="V1889" i="30"/>
  <c r="U1898" i="30"/>
  <c r="AA1904" i="30"/>
  <c r="V1909" i="30"/>
  <c r="AA1911" i="30"/>
  <c r="V1912" i="30"/>
  <c r="AA1923" i="30"/>
  <c r="V1924" i="30"/>
  <c r="Q1929" i="30"/>
  <c r="AA1932" i="30"/>
  <c r="AA1939" i="30"/>
  <c r="AA1947" i="30"/>
  <c r="V1950" i="30"/>
  <c r="AA1954" i="30"/>
  <c r="U1962" i="30"/>
  <c r="Q1965" i="30"/>
  <c r="AB1965" i="30"/>
  <c r="X1966" i="30"/>
  <c r="Z1967" i="30"/>
  <c r="Q1971" i="30"/>
  <c r="T1987" i="30"/>
  <c r="Y1994" i="30"/>
  <c r="Q1994" i="30"/>
  <c r="Z1994" i="30"/>
  <c r="U2001" i="30"/>
  <c r="AA2001" i="30"/>
  <c r="X2001" i="30"/>
  <c r="V2001" i="30"/>
  <c r="T2001" i="30"/>
  <c r="Q2001" i="30"/>
  <c r="T2008" i="30"/>
  <c r="Z2012" i="30"/>
  <c r="U2012" i="30"/>
  <c r="S2012" i="30"/>
  <c r="Q2012" i="30"/>
  <c r="Y2016" i="30"/>
  <c r="V2028" i="30"/>
  <c r="V2032" i="30"/>
  <c r="R2036" i="30"/>
  <c r="R2054" i="30"/>
  <c r="X2066" i="30"/>
  <c r="Y1973" i="30"/>
  <c r="X1973" i="30"/>
  <c r="AC1973" i="30"/>
  <c r="S1973" i="30"/>
  <c r="AA1973" i="30"/>
  <c r="AB1974" i="30"/>
  <c r="T1974" i="30"/>
  <c r="AC1974" i="30"/>
  <c r="Q1974" i="30"/>
  <c r="Z1974" i="30"/>
  <c r="V1974" i="30"/>
  <c r="X1987" i="30"/>
  <c r="Y2132" i="30"/>
  <c r="AA2132" i="30"/>
  <c r="Z2132" i="30"/>
  <c r="V2132" i="30"/>
  <c r="U2132" i="30"/>
  <c r="S2132" i="30"/>
  <c r="R2132" i="30"/>
  <c r="Q2132" i="30"/>
  <c r="AA1881" i="30"/>
  <c r="Z1889" i="30"/>
  <c r="Z1912" i="30"/>
  <c r="Z1924" i="30"/>
  <c r="V1929" i="30"/>
  <c r="S1965" i="30"/>
  <c r="AA1966" i="30"/>
  <c r="V1971" i="30"/>
  <c r="Q1973" i="30"/>
  <c r="R1974" i="30"/>
  <c r="Y1984" i="30"/>
  <c r="S1984" i="30"/>
  <c r="Q1984" i="30"/>
  <c r="AA1984" i="30"/>
  <c r="V1984" i="30"/>
  <c r="AA1987" i="30"/>
  <c r="AA2025" i="30"/>
  <c r="Z2025" i="30"/>
  <c r="AB2028" i="30"/>
  <c r="Z2033" i="30"/>
  <c r="Q2033" i="30"/>
  <c r="AA2033" i="30"/>
  <c r="U2033" i="30"/>
  <c r="AA2036" i="30"/>
  <c r="Z2054" i="30"/>
  <c r="AB2122" i="30"/>
  <c r="Z2122" i="30"/>
  <c r="Y2122" i="30"/>
  <c r="S2122" i="30"/>
  <c r="Q2122" i="30"/>
  <c r="AB2132" i="30"/>
  <c r="AA1988" i="30"/>
  <c r="AB1992" i="30"/>
  <c r="V1995" i="30"/>
  <c r="S1996" i="30"/>
  <c r="Z2002" i="30"/>
  <c r="Y2003" i="30"/>
  <c r="Z2004" i="30"/>
  <c r="X2014" i="30"/>
  <c r="U2015" i="30"/>
  <c r="AA2023" i="30"/>
  <c r="U2024" i="30"/>
  <c r="AB2027" i="30"/>
  <c r="Z2029" i="30"/>
  <c r="AC2030" i="30"/>
  <c r="S2043" i="30"/>
  <c r="R2044" i="30"/>
  <c r="AB2044" i="30"/>
  <c r="U2046" i="30"/>
  <c r="X2049" i="30"/>
  <c r="V2055" i="30"/>
  <c r="AB2056" i="30"/>
  <c r="X2057" i="30"/>
  <c r="V2058" i="30"/>
  <c r="AC2065" i="30"/>
  <c r="T2068" i="30"/>
  <c r="U2071" i="30"/>
  <c r="U2072" i="30"/>
  <c r="U2074" i="30"/>
  <c r="AA2075" i="30"/>
  <c r="X2076" i="30"/>
  <c r="AC2077" i="30"/>
  <c r="U2079" i="30"/>
  <c r="S2085" i="30"/>
  <c r="AA2086" i="30"/>
  <c r="Y2088" i="30"/>
  <c r="AB2090" i="30"/>
  <c r="X2094" i="30"/>
  <c r="AA2097" i="30"/>
  <c r="Z2098" i="30"/>
  <c r="Y2100" i="30"/>
  <c r="Z2107" i="30"/>
  <c r="U2108" i="30"/>
  <c r="R2112" i="30"/>
  <c r="Y2114" i="30"/>
  <c r="V2115" i="30"/>
  <c r="R2116" i="30"/>
  <c r="AB2120" i="30"/>
  <c r="S2127" i="30"/>
  <c r="AA2128" i="30"/>
  <c r="R2135" i="30"/>
  <c r="AC2135" i="30"/>
  <c r="Z2136" i="30"/>
  <c r="AB2140" i="30"/>
  <c r="X2074" i="30"/>
  <c r="Z2076" i="30"/>
  <c r="T2085" i="30"/>
  <c r="AB2097" i="30"/>
  <c r="AA2107" i="30"/>
  <c r="Z2114" i="30"/>
  <c r="AA2136" i="30"/>
  <c r="T1986" i="30"/>
  <c r="Z1995" i="30"/>
  <c r="V1996" i="30"/>
  <c r="R2002" i="30"/>
  <c r="AB2002" i="30"/>
  <c r="AA2003" i="30"/>
  <c r="U2007" i="30"/>
  <c r="X2009" i="30"/>
  <c r="T2010" i="30"/>
  <c r="AB2013" i="30"/>
  <c r="AA2014" i="30"/>
  <c r="Z2015" i="30"/>
  <c r="AC2023" i="30"/>
  <c r="X2024" i="30"/>
  <c r="AC2029" i="30"/>
  <c r="T2038" i="30"/>
  <c r="X2043" i="30"/>
  <c r="T2044" i="30"/>
  <c r="X2046" i="30"/>
  <c r="AC2049" i="30"/>
  <c r="T2051" i="30"/>
  <c r="AA2055" i="30"/>
  <c r="AB2057" i="30"/>
  <c r="Y2058" i="30"/>
  <c r="V2067" i="30"/>
  <c r="V2068" i="30"/>
  <c r="X2071" i="30"/>
  <c r="X2072" i="30"/>
  <c r="AB2074" i="30"/>
  <c r="Q2076" i="30"/>
  <c r="AA2076" i="30"/>
  <c r="X2078" i="30"/>
  <c r="Y2079" i="30"/>
  <c r="V2085" i="30"/>
  <c r="V2091" i="30"/>
  <c r="AA2094" i="30"/>
  <c r="AB2098" i="30"/>
  <c r="Q2107" i="30"/>
  <c r="AB2107" i="30"/>
  <c r="U2112" i="30"/>
  <c r="AB2114" i="30"/>
  <c r="U2116" i="30"/>
  <c r="Q2121" i="30"/>
  <c r="V2127" i="30"/>
  <c r="T2135" i="30"/>
  <c r="Q2136" i="30"/>
  <c r="AC2136" i="30"/>
  <c r="Z2141" i="30"/>
  <c r="AB2014" i="30"/>
  <c r="Z2024" i="30"/>
  <c r="Z2046" i="30"/>
  <c r="R2057" i="30"/>
  <c r="AC2057" i="30"/>
  <c r="X2068" i="30"/>
  <c r="S2070" i="30"/>
  <c r="AA2071" i="30"/>
  <c r="Z2072" i="30"/>
  <c r="AC2074" i="30"/>
  <c r="R2076" i="30"/>
  <c r="AB2076" i="30"/>
  <c r="X2085" i="30"/>
  <c r="R2087" i="30"/>
  <c r="Y2091" i="30"/>
  <c r="AC2094" i="30"/>
  <c r="R2107" i="30"/>
  <c r="AC2107" i="30"/>
  <c r="V2112" i="30"/>
  <c r="AA2115" i="30"/>
  <c r="V2116" i="30"/>
  <c r="AB2118" i="30"/>
  <c r="S2120" i="30"/>
  <c r="T2121" i="30"/>
  <c r="X2127" i="30"/>
  <c r="T2128" i="30"/>
  <c r="Q2129" i="30"/>
  <c r="V2135" i="30"/>
  <c r="R2136" i="30"/>
  <c r="S2140" i="30"/>
  <c r="AC1986" i="30"/>
  <c r="U1988" i="30"/>
  <c r="U1989" i="30"/>
  <c r="S1992" i="30"/>
  <c r="R1995" i="30"/>
  <c r="AB1995" i="30"/>
  <c r="Y1996" i="30"/>
  <c r="T2002" i="30"/>
  <c r="Q2004" i="30"/>
  <c r="AB2005" i="30"/>
  <c r="Z2007" i="30"/>
  <c r="Q2014" i="30"/>
  <c r="AC2015" i="30"/>
  <c r="R2023" i="30"/>
  <c r="Q2024" i="30"/>
  <c r="AA2024" i="30"/>
  <c r="R2029" i="30"/>
  <c r="Q2030" i="30"/>
  <c r="AB2034" i="30"/>
  <c r="AB2043" i="30"/>
  <c r="V2044" i="30"/>
  <c r="Q2046" i="30"/>
  <c r="AA2046" i="30"/>
  <c r="S2050" i="30"/>
  <c r="Q2055" i="30"/>
  <c r="Q2056" i="30"/>
  <c r="S2057" i="30"/>
  <c r="Q2065" i="30"/>
  <c r="Z2068" i="30"/>
  <c r="AB2071" i="30"/>
  <c r="S2076" i="30"/>
  <c r="AC2076" i="30"/>
  <c r="Z2085" i="30"/>
  <c r="U2086" i="30"/>
  <c r="U2090" i="30"/>
  <c r="R2094" i="30"/>
  <c r="R2098" i="30"/>
  <c r="V2099" i="30"/>
  <c r="S2107" i="30"/>
  <c r="AA2108" i="30"/>
  <c r="Z2112" i="30"/>
  <c r="Q2115" i="30"/>
  <c r="AB2115" i="30"/>
  <c r="X2116" i="30"/>
  <c r="U2120" i="30"/>
  <c r="Y2121" i="30"/>
  <c r="Z2127" i="30"/>
  <c r="U2128" i="30"/>
  <c r="X2135" i="30"/>
  <c r="T2136" i="30"/>
  <c r="U2140" i="30"/>
  <c r="T2076" i="30"/>
  <c r="AA2085" i="30"/>
  <c r="T2107" i="30"/>
  <c r="Z2121" i="30"/>
  <c r="AA2127" i="30"/>
  <c r="Z2135" i="30"/>
  <c r="U2136" i="30"/>
  <c r="V1992" i="30"/>
  <c r="V2002" i="30"/>
  <c r="AC2007" i="30"/>
  <c r="Z2010" i="30"/>
  <c r="S2014" i="30"/>
  <c r="R2015" i="30"/>
  <c r="T2023" i="30"/>
  <c r="S2024" i="30"/>
  <c r="AC2024" i="30"/>
  <c r="U2029" i="30"/>
  <c r="Z2044" i="30"/>
  <c r="S2046" i="30"/>
  <c r="AC2046" i="30"/>
  <c r="S2049" i="30"/>
  <c r="T2055" i="30"/>
  <c r="S2056" i="30"/>
  <c r="U2057" i="30"/>
  <c r="R2058" i="30"/>
  <c r="S2065" i="30"/>
  <c r="R2068" i="30"/>
  <c r="AB2068" i="30"/>
  <c r="S2071" i="30"/>
  <c r="S2074" i="30"/>
  <c r="U2076" i="30"/>
  <c r="T2077" i="30"/>
  <c r="Q2085" i="30"/>
  <c r="AB2085" i="30"/>
  <c r="V2107" i="30"/>
  <c r="AB2112" i="30"/>
  <c r="AA2116" i="30"/>
  <c r="Q2127" i="30"/>
  <c r="AB2127" i="30"/>
  <c r="AA2135" i="30"/>
  <c r="V2136" i="30"/>
  <c r="Y21" i="30"/>
  <c r="Z347" i="30"/>
  <c r="Q347" i="30"/>
  <c r="X347" i="30"/>
  <c r="V347" i="30"/>
  <c r="AA347" i="30"/>
  <c r="R347" i="30"/>
  <c r="T7" i="30"/>
  <c r="AC7" i="30"/>
  <c r="X8" i="30"/>
  <c r="R9" i="30"/>
  <c r="AA9" i="30"/>
  <c r="U10" i="30"/>
  <c r="Y11" i="30"/>
  <c r="S12" i="30"/>
  <c r="AB12" i="30"/>
  <c r="V13" i="30"/>
  <c r="Q14" i="30"/>
  <c r="Z14" i="30"/>
  <c r="T15" i="30"/>
  <c r="AC15" i="30"/>
  <c r="X16" i="30"/>
  <c r="R17" i="30"/>
  <c r="AA17" i="30"/>
  <c r="U18" i="30"/>
  <c r="Y19" i="30"/>
  <c r="S20" i="30"/>
  <c r="AB20" i="30"/>
  <c r="V21" i="30"/>
  <c r="Q22" i="30"/>
  <c r="Z22" i="30"/>
  <c r="T27" i="30"/>
  <c r="AC27" i="30"/>
  <c r="X28" i="30"/>
  <c r="R29" i="30"/>
  <c r="AA29" i="30"/>
  <c r="U30" i="30"/>
  <c r="Y31" i="30"/>
  <c r="S32" i="30"/>
  <c r="AB32" i="30"/>
  <c r="V33" i="30"/>
  <c r="Q34" i="30"/>
  <c r="Z34" i="30"/>
  <c r="T35" i="30"/>
  <c r="AC35" i="30"/>
  <c r="X36" i="30"/>
  <c r="R37" i="30"/>
  <c r="AA37" i="30"/>
  <c r="U38" i="30"/>
  <c r="Y39" i="30"/>
  <c r="S40" i="30"/>
  <c r="AB40" i="30"/>
  <c r="V41" i="30"/>
  <c r="Q42" i="30"/>
  <c r="Z42" i="30"/>
  <c r="T49" i="30"/>
  <c r="AC49" i="30"/>
  <c r="X50" i="30"/>
  <c r="R51" i="30"/>
  <c r="AA51" i="30"/>
  <c r="U52" i="30"/>
  <c r="Y53" i="30"/>
  <c r="S54" i="30"/>
  <c r="AB54" i="30"/>
  <c r="V55" i="30"/>
  <c r="Q56" i="30"/>
  <c r="Z56" i="30"/>
  <c r="T57" i="30"/>
  <c r="AC57" i="30"/>
  <c r="X58" i="30"/>
  <c r="R59" i="30"/>
  <c r="AA59" i="30"/>
  <c r="U60" i="30"/>
  <c r="Y61" i="30"/>
  <c r="S62" i="30"/>
  <c r="AB62" i="30"/>
  <c r="V63" i="30"/>
  <c r="Q64" i="30"/>
  <c r="Z64" i="30"/>
  <c r="T69" i="30"/>
  <c r="AC69" i="30"/>
  <c r="X70" i="30"/>
  <c r="AA71" i="30"/>
  <c r="Y73" i="30"/>
  <c r="S74" i="30"/>
  <c r="AB74" i="30"/>
  <c r="V75" i="30"/>
  <c r="Q76" i="30"/>
  <c r="Z76" i="30"/>
  <c r="T77" i="30"/>
  <c r="AC77" i="30"/>
  <c r="X78" i="30"/>
  <c r="R79" i="30"/>
  <c r="AA79" i="30"/>
  <c r="U80" i="30"/>
  <c r="Y81" i="30"/>
  <c r="S82" i="30"/>
  <c r="AB82" i="30"/>
  <c r="V83" i="30"/>
  <c r="Q84" i="30"/>
  <c r="Z84" i="30"/>
  <c r="T91" i="30"/>
  <c r="AC91" i="30"/>
  <c r="X92" i="30"/>
  <c r="R93" i="30"/>
  <c r="AA93" i="30"/>
  <c r="U94" i="30"/>
  <c r="Y95" i="30"/>
  <c r="S96" i="30"/>
  <c r="AB96" i="30"/>
  <c r="V97" i="30"/>
  <c r="Q98" i="30"/>
  <c r="Z98" i="30"/>
  <c r="T99" i="30"/>
  <c r="AC99" i="30"/>
  <c r="X100" i="30"/>
  <c r="R101" i="30"/>
  <c r="AA101" i="30"/>
  <c r="U102" i="30"/>
  <c r="Y103" i="30"/>
  <c r="S104" i="30"/>
  <c r="AB104" i="30"/>
  <c r="V105" i="30"/>
  <c r="Q106" i="30"/>
  <c r="Z106" i="30"/>
  <c r="T111" i="30"/>
  <c r="AC111" i="30"/>
  <c r="X112" i="30"/>
  <c r="R113" i="30"/>
  <c r="AA113" i="30"/>
  <c r="U114" i="30"/>
  <c r="Y115" i="30"/>
  <c r="S116" i="30"/>
  <c r="AB116" i="30"/>
  <c r="V117" i="30"/>
  <c r="Q118" i="30"/>
  <c r="Z118" i="30"/>
  <c r="T119" i="30"/>
  <c r="AC119" i="30"/>
  <c r="X120" i="30"/>
  <c r="R121" i="30"/>
  <c r="AA121" i="30"/>
  <c r="U122" i="30"/>
  <c r="Y123" i="30"/>
  <c r="S124" i="30"/>
  <c r="AB124" i="30"/>
  <c r="V125" i="30"/>
  <c r="Q126" i="30"/>
  <c r="Z126" i="30"/>
  <c r="T133" i="30"/>
  <c r="AC133" i="30"/>
  <c r="X134" i="30"/>
  <c r="R135" i="30"/>
  <c r="AA135" i="30"/>
  <c r="U136" i="30"/>
  <c r="Y137" i="30"/>
  <c r="S138" i="30"/>
  <c r="AB138" i="30"/>
  <c r="V139" i="30"/>
  <c r="Q140" i="30"/>
  <c r="Z140" i="30"/>
  <c r="T141" i="30"/>
  <c r="AC141" i="30"/>
  <c r="X142" i="30"/>
  <c r="R143" i="30"/>
  <c r="AA143" i="30"/>
  <c r="U144" i="30"/>
  <c r="Y145" i="30"/>
  <c r="S146" i="30"/>
  <c r="AB146" i="30"/>
  <c r="V147" i="30"/>
  <c r="Q148" i="30"/>
  <c r="Z148" i="30"/>
  <c r="T153" i="30"/>
  <c r="AC153" i="30"/>
  <c r="X154" i="30"/>
  <c r="R155" i="30"/>
  <c r="AA155" i="30"/>
  <c r="U156" i="30"/>
  <c r="Y157" i="30"/>
  <c r="S158" i="30"/>
  <c r="AB158" i="30"/>
  <c r="V159" i="30"/>
  <c r="Q160" i="30"/>
  <c r="Z160" i="30"/>
  <c r="T161" i="30"/>
  <c r="AC161" i="30"/>
  <c r="X162" i="30"/>
  <c r="R163" i="30"/>
  <c r="AA163" i="30"/>
  <c r="U164" i="30"/>
  <c r="Y165" i="30"/>
  <c r="S166" i="30"/>
  <c r="AB166" i="30"/>
  <c r="V167" i="30"/>
  <c r="Q168" i="30"/>
  <c r="Z168" i="30"/>
  <c r="T175" i="30"/>
  <c r="AC175" i="30"/>
  <c r="X176" i="30"/>
  <c r="R177" i="30"/>
  <c r="AA177" i="30"/>
  <c r="U178" i="30"/>
  <c r="Y179" i="30"/>
  <c r="S180" i="30"/>
  <c r="AB180" i="30"/>
  <c r="V181" i="30"/>
  <c r="R185" i="30"/>
  <c r="AA185" i="30"/>
  <c r="U186" i="30"/>
  <c r="Y187" i="30"/>
  <c r="S188" i="30"/>
  <c r="AB188" i="30"/>
  <c r="V189" i="30"/>
  <c r="Q190" i="30"/>
  <c r="Z190" i="30"/>
  <c r="R197" i="30"/>
  <c r="AA197" i="30"/>
  <c r="U198" i="30"/>
  <c r="Y199" i="30"/>
  <c r="S200" i="30"/>
  <c r="AB200" i="30"/>
  <c r="T202" i="30"/>
  <c r="Z203" i="30"/>
  <c r="AB205" i="30"/>
  <c r="S205" i="30"/>
  <c r="Z205" i="30"/>
  <c r="U206" i="30"/>
  <c r="R207" i="30"/>
  <c r="AB207" i="30"/>
  <c r="X208" i="30"/>
  <c r="S209" i="30"/>
  <c r="AC209" i="30"/>
  <c r="Z221" i="30"/>
  <c r="Q221" i="30"/>
  <c r="AA221" i="30"/>
  <c r="V222" i="30"/>
  <c r="R223" i="30"/>
  <c r="AB223" i="30"/>
  <c r="X224" i="30"/>
  <c r="S225" i="30"/>
  <c r="AC225" i="30"/>
  <c r="Q228" i="30"/>
  <c r="AC228" i="30"/>
  <c r="X230" i="30"/>
  <c r="U232" i="30"/>
  <c r="Y240" i="30"/>
  <c r="U244" i="30"/>
  <c r="T245" i="30"/>
  <c r="U249" i="30"/>
  <c r="V250" i="30"/>
  <c r="T252" i="30"/>
  <c r="T259" i="30"/>
  <c r="Z262" i="30"/>
  <c r="Q267" i="30"/>
  <c r="AB271" i="30"/>
  <c r="Z283" i="30"/>
  <c r="Q283" i="30"/>
  <c r="X283" i="30"/>
  <c r="V283" i="30"/>
  <c r="AA283" i="30"/>
  <c r="R283" i="30"/>
  <c r="S284" i="30"/>
  <c r="X287" i="30"/>
  <c r="AA290" i="30"/>
  <c r="AC292" i="30"/>
  <c r="T292" i="30"/>
  <c r="AA292" i="30"/>
  <c r="R292" i="30"/>
  <c r="Z292" i="30"/>
  <c r="Q292" i="30"/>
  <c r="U292" i="30"/>
  <c r="T305" i="30"/>
  <c r="Z309" i="30"/>
  <c r="V312" i="30"/>
  <c r="AC312" i="30"/>
  <c r="T312" i="30"/>
  <c r="AB312" i="30"/>
  <c r="S312" i="30"/>
  <c r="X312" i="30"/>
  <c r="S313" i="30"/>
  <c r="V314" i="30"/>
  <c r="U321" i="30"/>
  <c r="AB321" i="30"/>
  <c r="S321" i="30"/>
  <c r="AA321" i="30"/>
  <c r="R321" i="30"/>
  <c r="V321" i="30"/>
  <c r="U324" i="30"/>
  <c r="R332" i="30"/>
  <c r="U333" i="30"/>
  <c r="T343" i="30"/>
  <c r="Z346" i="30"/>
  <c r="AC347" i="30"/>
  <c r="R351" i="30"/>
  <c r="Y363" i="30"/>
  <c r="AB414" i="30"/>
  <c r="S414" i="30"/>
  <c r="AA414" i="30"/>
  <c r="R414" i="30"/>
  <c r="V414" i="30"/>
  <c r="X414" i="30"/>
  <c r="T414" i="30"/>
  <c r="Q414" i="30"/>
  <c r="Z414" i="30"/>
  <c r="Y414" i="30"/>
  <c r="X432" i="30"/>
  <c r="V432" i="30"/>
  <c r="AA432" i="30"/>
  <c r="R432" i="30"/>
  <c r="Q432" i="30"/>
  <c r="AB432" i="30"/>
  <c r="Z432" i="30"/>
  <c r="T432" i="30"/>
  <c r="S432" i="30"/>
  <c r="AA475" i="30"/>
  <c r="R475" i="30"/>
  <c r="Z475" i="30"/>
  <c r="Q475" i="30"/>
  <c r="U475" i="30"/>
  <c r="X475" i="30"/>
  <c r="T475" i="30"/>
  <c r="S475" i="30"/>
  <c r="AB475" i="30"/>
  <c r="Y475" i="30"/>
  <c r="AB499" i="30"/>
  <c r="V533" i="30"/>
  <c r="U533" i="30"/>
  <c r="Z533" i="30"/>
  <c r="Q533" i="30"/>
  <c r="R533" i="30"/>
  <c r="AB533" i="30"/>
  <c r="AA533" i="30"/>
  <c r="Y533" i="30"/>
  <c r="T533" i="30"/>
  <c r="S533" i="30"/>
  <c r="Y97" i="30"/>
  <c r="Y159" i="30"/>
  <c r="Z208" i="30"/>
  <c r="Z263" i="30"/>
  <c r="Q263" i="30"/>
  <c r="X263" i="30"/>
  <c r="V263" i="30"/>
  <c r="AA263" i="30"/>
  <c r="R263" i="30"/>
  <c r="U7" i="30"/>
  <c r="Y8" i="30"/>
  <c r="S9" i="30"/>
  <c r="AB9" i="30"/>
  <c r="V10" i="30"/>
  <c r="Q11" i="30"/>
  <c r="Z11" i="30"/>
  <c r="T12" i="30"/>
  <c r="AC12" i="30"/>
  <c r="X13" i="30"/>
  <c r="R14" i="30"/>
  <c r="AA14" i="30"/>
  <c r="U15" i="30"/>
  <c r="Y16" i="30"/>
  <c r="S17" i="30"/>
  <c r="AB17" i="30"/>
  <c r="V18" i="30"/>
  <c r="Q19" i="30"/>
  <c r="Z19" i="30"/>
  <c r="T20" i="30"/>
  <c r="AC20" i="30"/>
  <c r="X21" i="30"/>
  <c r="R22" i="30"/>
  <c r="AA22" i="30"/>
  <c r="U27" i="30"/>
  <c r="Y28" i="30"/>
  <c r="S29" i="30"/>
  <c r="AB29" i="30"/>
  <c r="V30" i="30"/>
  <c r="Q31" i="30"/>
  <c r="Z31" i="30"/>
  <c r="T32" i="30"/>
  <c r="AC32" i="30"/>
  <c r="X33" i="30"/>
  <c r="R34" i="30"/>
  <c r="AA34" i="30"/>
  <c r="U35" i="30"/>
  <c r="Y36" i="30"/>
  <c r="S37" i="30"/>
  <c r="AB37" i="30"/>
  <c r="V38" i="30"/>
  <c r="Q39" i="30"/>
  <c r="Z39" i="30"/>
  <c r="T40" i="30"/>
  <c r="AC40" i="30"/>
  <c r="X41" i="30"/>
  <c r="R42" i="30"/>
  <c r="AA42" i="30"/>
  <c r="Y50" i="30"/>
  <c r="S51" i="30"/>
  <c r="AB51" i="30"/>
  <c r="V52" i="30"/>
  <c r="Q53" i="30"/>
  <c r="Z53" i="30"/>
  <c r="T54" i="30"/>
  <c r="AC54" i="30"/>
  <c r="X55" i="30"/>
  <c r="R56" i="30"/>
  <c r="AA56" i="30"/>
  <c r="U57" i="30"/>
  <c r="Y58" i="30"/>
  <c r="S59" i="30"/>
  <c r="AB59" i="30"/>
  <c r="V60" i="30"/>
  <c r="Q61" i="30"/>
  <c r="Z61" i="30"/>
  <c r="T62" i="30"/>
  <c r="AC62" i="30"/>
  <c r="X63" i="30"/>
  <c r="R64" i="30"/>
  <c r="AA64" i="30"/>
  <c r="Y70" i="30"/>
  <c r="S71" i="30"/>
  <c r="AB71" i="30"/>
  <c r="V72" i="30"/>
  <c r="Q73" i="30"/>
  <c r="Z73" i="30"/>
  <c r="T74" i="30"/>
  <c r="AC74" i="30"/>
  <c r="X75" i="30"/>
  <c r="R76" i="30"/>
  <c r="AA76" i="30"/>
  <c r="U77" i="30"/>
  <c r="Y78" i="30"/>
  <c r="S79" i="30"/>
  <c r="AB79" i="30"/>
  <c r="V80" i="30"/>
  <c r="Q81" i="30"/>
  <c r="Z81" i="30"/>
  <c r="T82" i="30"/>
  <c r="AC82" i="30"/>
  <c r="X83" i="30"/>
  <c r="R84" i="30"/>
  <c r="AA84" i="30"/>
  <c r="U91" i="30"/>
  <c r="Y92" i="30"/>
  <c r="S93" i="30"/>
  <c r="AB93" i="30"/>
  <c r="V94" i="30"/>
  <c r="Q95" i="30"/>
  <c r="Z95" i="30"/>
  <c r="T96" i="30"/>
  <c r="AC96" i="30"/>
  <c r="X97" i="30"/>
  <c r="R98" i="30"/>
  <c r="AA98" i="30"/>
  <c r="U99" i="30"/>
  <c r="Y100" i="30"/>
  <c r="S101" i="30"/>
  <c r="AB101" i="30"/>
  <c r="V102" i="30"/>
  <c r="Q103" i="30"/>
  <c r="Z103" i="30"/>
  <c r="T104" i="30"/>
  <c r="AC104" i="30"/>
  <c r="X105" i="30"/>
  <c r="R106" i="30"/>
  <c r="AA106" i="30"/>
  <c r="U111" i="30"/>
  <c r="Y112" i="30"/>
  <c r="S113" i="30"/>
  <c r="AB113" i="30"/>
  <c r="V114" i="30"/>
  <c r="T116" i="30"/>
  <c r="AC116" i="30"/>
  <c r="X117" i="30"/>
  <c r="AA118" i="30"/>
  <c r="Y120" i="30"/>
  <c r="S121" i="30"/>
  <c r="AB121" i="30"/>
  <c r="V122" i="30"/>
  <c r="Q123" i="30"/>
  <c r="Z123" i="30"/>
  <c r="T124" i="30"/>
  <c r="AC124" i="30"/>
  <c r="X125" i="30"/>
  <c r="R126" i="30"/>
  <c r="AA126" i="30"/>
  <c r="U133" i="30"/>
  <c r="Y134" i="30"/>
  <c r="S135" i="30"/>
  <c r="AB135" i="30"/>
  <c r="V136" i="30"/>
  <c r="Q137" i="30"/>
  <c r="Z137" i="30"/>
  <c r="T138" i="30"/>
  <c r="AC138" i="30"/>
  <c r="X139" i="30"/>
  <c r="R140" i="30"/>
  <c r="AA140" i="30"/>
  <c r="Y142" i="30"/>
  <c r="S143" i="30"/>
  <c r="AB143" i="30"/>
  <c r="V144" i="30"/>
  <c r="Q145" i="30"/>
  <c r="Z145" i="30"/>
  <c r="T146" i="30"/>
  <c r="AC146" i="30"/>
  <c r="X147" i="30"/>
  <c r="R148" i="30"/>
  <c r="AA148" i="30"/>
  <c r="U153" i="30"/>
  <c r="Y154" i="30"/>
  <c r="S155" i="30"/>
  <c r="AB155" i="30"/>
  <c r="V156" i="30"/>
  <c r="Q157" i="30"/>
  <c r="Z157" i="30"/>
  <c r="T158" i="30"/>
  <c r="AC158" i="30"/>
  <c r="X159" i="30"/>
  <c r="R160" i="30"/>
  <c r="AA160" i="30"/>
  <c r="U161" i="30"/>
  <c r="Y162" i="30"/>
  <c r="S163" i="30"/>
  <c r="AB163" i="30"/>
  <c r="V164" i="30"/>
  <c r="Q165" i="30"/>
  <c r="Z165" i="30"/>
  <c r="T166" i="30"/>
  <c r="AC166" i="30"/>
  <c r="X167" i="30"/>
  <c r="R168" i="30"/>
  <c r="AA168" i="30"/>
  <c r="U175" i="30"/>
  <c r="Y176" i="30"/>
  <c r="S177" i="30"/>
  <c r="AB177" i="30"/>
  <c r="V178" i="30"/>
  <c r="Q179" i="30"/>
  <c r="Z179" i="30"/>
  <c r="T180" i="30"/>
  <c r="AC180" i="30"/>
  <c r="X181" i="30"/>
  <c r="R182" i="30"/>
  <c r="AA182" i="30"/>
  <c r="U183" i="30"/>
  <c r="Y184" i="30"/>
  <c r="S185" i="30"/>
  <c r="AB185" i="30"/>
  <c r="V186" i="30"/>
  <c r="Q187" i="30"/>
  <c r="Z187" i="30"/>
  <c r="T188" i="30"/>
  <c r="AC188" i="30"/>
  <c r="X189" i="30"/>
  <c r="R190" i="30"/>
  <c r="AA190" i="30"/>
  <c r="U195" i="30"/>
  <c r="Y196" i="30"/>
  <c r="S197" i="30"/>
  <c r="AB197" i="30"/>
  <c r="V198" i="30"/>
  <c r="Q199" i="30"/>
  <c r="Z199" i="30"/>
  <c r="T200" i="30"/>
  <c r="Z201" i="30"/>
  <c r="U202" i="30"/>
  <c r="Q203" i="30"/>
  <c r="AA203" i="30"/>
  <c r="Q205" i="30"/>
  <c r="AA205" i="30"/>
  <c r="X206" i="30"/>
  <c r="S207" i="30"/>
  <c r="AC207" i="30"/>
  <c r="T209" i="30"/>
  <c r="AA210" i="30"/>
  <c r="R210" i="30"/>
  <c r="Z210" i="30"/>
  <c r="Z217" i="30"/>
  <c r="AB219" i="30"/>
  <c r="S219" i="30"/>
  <c r="Z219" i="30"/>
  <c r="U220" i="30"/>
  <c r="R221" i="30"/>
  <c r="AB221" i="30"/>
  <c r="S223" i="30"/>
  <c r="AC223" i="30"/>
  <c r="Y224" i="30"/>
  <c r="T225" i="30"/>
  <c r="R228" i="30"/>
  <c r="Z229" i="30"/>
  <c r="Q229" i="30"/>
  <c r="V229" i="30"/>
  <c r="AB229" i="30"/>
  <c r="V232" i="30"/>
  <c r="V244" i="30"/>
  <c r="X245" i="30"/>
  <c r="X249" i="30"/>
  <c r="X250" i="30"/>
  <c r="U252" i="30"/>
  <c r="X259" i="30"/>
  <c r="AC264" i="30"/>
  <c r="T264" i="30"/>
  <c r="AA264" i="30"/>
  <c r="R264" i="30"/>
  <c r="Z264" i="30"/>
  <c r="Q264" i="30"/>
  <c r="U264" i="30"/>
  <c r="T267" i="30"/>
  <c r="V282" i="30"/>
  <c r="AC282" i="30"/>
  <c r="T282" i="30"/>
  <c r="AB282" i="30"/>
  <c r="S282" i="30"/>
  <c r="X282" i="30"/>
  <c r="S283" i="30"/>
  <c r="V284" i="30"/>
  <c r="Z291" i="30"/>
  <c r="Q291" i="30"/>
  <c r="X291" i="30"/>
  <c r="V291" i="30"/>
  <c r="AA291" i="30"/>
  <c r="R291" i="30"/>
  <c r="S292" i="30"/>
  <c r="R304" i="30"/>
  <c r="U305" i="30"/>
  <c r="Q312" i="30"/>
  <c r="T313" i="30"/>
  <c r="Q321" i="30"/>
  <c r="U329" i="30"/>
  <c r="AB329" i="30"/>
  <c r="S329" i="30"/>
  <c r="AA329" i="30"/>
  <c r="R329" i="30"/>
  <c r="V329" i="30"/>
  <c r="U332" i="30"/>
  <c r="X343" i="30"/>
  <c r="AC348" i="30"/>
  <c r="T348" i="30"/>
  <c r="AA348" i="30"/>
  <c r="R348" i="30"/>
  <c r="Z348" i="30"/>
  <c r="Q348" i="30"/>
  <c r="U348" i="30"/>
  <c r="AB355" i="30"/>
  <c r="S355" i="30"/>
  <c r="X355" i="30"/>
  <c r="Y355" i="30"/>
  <c r="U355" i="30"/>
  <c r="T355" i="30"/>
  <c r="Z355" i="30"/>
  <c r="Z377" i="30"/>
  <c r="Q377" i="30"/>
  <c r="U377" i="30"/>
  <c r="Y377" i="30"/>
  <c r="V377" i="30"/>
  <c r="T377" i="30"/>
  <c r="AA377" i="30"/>
  <c r="U387" i="30"/>
  <c r="Z387" i="30"/>
  <c r="Q387" i="30"/>
  <c r="V387" i="30"/>
  <c r="S387" i="30"/>
  <c r="AC387" i="30"/>
  <c r="R387" i="30"/>
  <c r="X387" i="30"/>
  <c r="U414" i="30"/>
  <c r="AC417" i="30"/>
  <c r="T417" i="30"/>
  <c r="AB417" i="30"/>
  <c r="S417" i="30"/>
  <c r="X417" i="30"/>
  <c r="Q417" i="30"/>
  <c r="AA417" i="30"/>
  <c r="Z417" i="30"/>
  <c r="U417" i="30"/>
  <c r="R417" i="30"/>
  <c r="U432" i="30"/>
  <c r="AB448" i="30"/>
  <c r="S448" i="30"/>
  <c r="AA448" i="30"/>
  <c r="R448" i="30"/>
  <c r="V448" i="30"/>
  <c r="Y448" i="30"/>
  <c r="U448" i="30"/>
  <c r="T448" i="30"/>
  <c r="AC448" i="30"/>
  <c r="Z448" i="30"/>
  <c r="AC473" i="30"/>
  <c r="T473" i="30"/>
  <c r="AB473" i="30"/>
  <c r="S473" i="30"/>
  <c r="X473" i="30"/>
  <c r="Y473" i="30"/>
  <c r="U473" i="30"/>
  <c r="R473" i="30"/>
  <c r="AA473" i="30"/>
  <c r="Z473" i="30"/>
  <c r="V475" i="30"/>
  <c r="V479" i="30"/>
  <c r="U479" i="30"/>
  <c r="Z479" i="30"/>
  <c r="Q479" i="30"/>
  <c r="R479" i="30"/>
  <c r="AB479" i="30"/>
  <c r="AA479" i="30"/>
  <c r="T479" i="30"/>
  <c r="S479" i="30"/>
  <c r="X533" i="30"/>
  <c r="AC208" i="30"/>
  <c r="T208" i="30"/>
  <c r="U301" i="30"/>
  <c r="AB301" i="30"/>
  <c r="S301" i="30"/>
  <c r="AA301" i="30"/>
  <c r="R301" i="30"/>
  <c r="V301" i="30"/>
  <c r="X371" i="30"/>
  <c r="AB371" i="30"/>
  <c r="S371" i="30"/>
  <c r="U371" i="30"/>
  <c r="R371" i="30"/>
  <c r="AC371" i="30"/>
  <c r="Q371" i="30"/>
  <c r="V371" i="30"/>
  <c r="X7" i="30"/>
  <c r="R8" i="30"/>
  <c r="AA8" i="30"/>
  <c r="U9" i="30"/>
  <c r="Y10" i="30"/>
  <c r="S11" i="30"/>
  <c r="AB11" i="30"/>
  <c r="V12" i="30"/>
  <c r="Q13" i="30"/>
  <c r="Z13" i="30"/>
  <c r="T14" i="30"/>
  <c r="AC14" i="30"/>
  <c r="X15" i="30"/>
  <c r="R16" i="30"/>
  <c r="AA16" i="30"/>
  <c r="U17" i="30"/>
  <c r="Y18" i="30"/>
  <c r="S19" i="30"/>
  <c r="AB19" i="30"/>
  <c r="V20" i="30"/>
  <c r="Q21" i="30"/>
  <c r="Z21" i="30"/>
  <c r="T22" i="30"/>
  <c r="AC22" i="30"/>
  <c r="X27" i="30"/>
  <c r="R28" i="30"/>
  <c r="AA28" i="30"/>
  <c r="U29" i="30"/>
  <c r="Y30" i="30"/>
  <c r="S31" i="30"/>
  <c r="AB31" i="30"/>
  <c r="V32" i="30"/>
  <c r="Q33" i="30"/>
  <c r="Z33" i="30"/>
  <c r="T34" i="30"/>
  <c r="AC34" i="30"/>
  <c r="X35" i="30"/>
  <c r="R36" i="30"/>
  <c r="AA36" i="30"/>
  <c r="U37" i="30"/>
  <c r="Y38" i="30"/>
  <c r="S39" i="30"/>
  <c r="AB39" i="30"/>
  <c r="V40" i="30"/>
  <c r="Q41" i="30"/>
  <c r="Z41" i="30"/>
  <c r="T42" i="30"/>
  <c r="AC42" i="30"/>
  <c r="R50" i="30"/>
  <c r="AA50" i="30"/>
  <c r="U51" i="30"/>
  <c r="Y52" i="30"/>
  <c r="S53" i="30"/>
  <c r="AB53" i="30"/>
  <c r="V54" i="30"/>
  <c r="Q55" i="30"/>
  <c r="Z55" i="30"/>
  <c r="T56" i="30"/>
  <c r="AC56" i="30"/>
  <c r="X57" i="30"/>
  <c r="R58" i="30"/>
  <c r="AA58" i="30"/>
  <c r="U59" i="30"/>
  <c r="Y60" i="30"/>
  <c r="S61" i="30"/>
  <c r="AB61" i="30"/>
  <c r="V62" i="30"/>
  <c r="Q63" i="30"/>
  <c r="Z63" i="30"/>
  <c r="T64" i="30"/>
  <c r="AC64" i="30"/>
  <c r="X69" i="30"/>
  <c r="R70" i="30"/>
  <c r="AA70" i="30"/>
  <c r="U71" i="30"/>
  <c r="Y72" i="30"/>
  <c r="S73" i="30"/>
  <c r="AB73" i="30"/>
  <c r="V74" i="30"/>
  <c r="Q75" i="30"/>
  <c r="Z75" i="30"/>
  <c r="T76" i="30"/>
  <c r="AC76" i="30"/>
  <c r="X77" i="30"/>
  <c r="R78" i="30"/>
  <c r="AA78" i="30"/>
  <c r="U79" i="30"/>
  <c r="Y80" i="30"/>
  <c r="S81" i="30"/>
  <c r="AB81" i="30"/>
  <c r="V82" i="30"/>
  <c r="Q83" i="30"/>
  <c r="Z83" i="30"/>
  <c r="T84" i="30"/>
  <c r="AC84" i="30"/>
  <c r="X91" i="30"/>
  <c r="R92" i="30"/>
  <c r="AA92" i="30"/>
  <c r="U93" i="30"/>
  <c r="Y94" i="30"/>
  <c r="S95" i="30"/>
  <c r="AB95" i="30"/>
  <c r="V96" i="30"/>
  <c r="Q97" i="30"/>
  <c r="Z97" i="30"/>
  <c r="T98" i="30"/>
  <c r="AC98" i="30"/>
  <c r="X99" i="30"/>
  <c r="R100" i="30"/>
  <c r="AA100" i="30"/>
  <c r="U101" i="30"/>
  <c r="Y102" i="30"/>
  <c r="S103" i="30"/>
  <c r="AB103" i="30"/>
  <c r="V104" i="30"/>
  <c r="Q105" i="30"/>
  <c r="Z105" i="30"/>
  <c r="T106" i="30"/>
  <c r="AC106" i="30"/>
  <c r="X111" i="30"/>
  <c r="R112" i="30"/>
  <c r="AA112" i="30"/>
  <c r="U113" i="30"/>
  <c r="Y114" i="30"/>
  <c r="S115" i="30"/>
  <c r="AB115" i="30"/>
  <c r="V116" i="30"/>
  <c r="Q117" i="30"/>
  <c r="Z117" i="30"/>
  <c r="T118" i="30"/>
  <c r="AC118" i="30"/>
  <c r="X119" i="30"/>
  <c r="R120" i="30"/>
  <c r="AA120" i="30"/>
  <c r="Y122" i="30"/>
  <c r="S123" i="30"/>
  <c r="AB123" i="30"/>
  <c r="V124" i="30"/>
  <c r="Q125" i="30"/>
  <c r="Z125" i="30"/>
  <c r="T126" i="30"/>
  <c r="AC126" i="30"/>
  <c r="AA134" i="30"/>
  <c r="U135" i="30"/>
  <c r="Y136" i="30"/>
  <c r="S137" i="30"/>
  <c r="AB137" i="30"/>
  <c r="V138" i="30"/>
  <c r="Q139" i="30"/>
  <c r="Z139" i="30"/>
  <c r="T140" i="30"/>
  <c r="AC140" i="30"/>
  <c r="X141" i="30"/>
  <c r="R142" i="30"/>
  <c r="AA142" i="30"/>
  <c r="U143" i="30"/>
  <c r="Y144" i="30"/>
  <c r="Q147" i="30"/>
  <c r="Z147" i="30"/>
  <c r="Y156" i="30"/>
  <c r="Q159" i="30"/>
  <c r="Z159" i="30"/>
  <c r="Y164" i="30"/>
  <c r="Q167" i="30"/>
  <c r="Z167" i="30"/>
  <c r="Y178" i="30"/>
  <c r="Q181" i="30"/>
  <c r="Z181" i="30"/>
  <c r="Y186" i="30"/>
  <c r="Q189" i="30"/>
  <c r="Z189" i="30"/>
  <c r="Y198" i="30"/>
  <c r="Z206" i="30"/>
  <c r="Q208" i="30"/>
  <c r="AA208" i="30"/>
  <c r="AC222" i="30"/>
  <c r="T222" i="30"/>
  <c r="Z222" i="30"/>
  <c r="Q224" i="30"/>
  <c r="AB224" i="30"/>
  <c r="AC230" i="30"/>
  <c r="T230" i="30"/>
  <c r="Z230" i="30"/>
  <c r="Q230" i="30"/>
  <c r="AB230" i="30"/>
  <c r="V240" i="30"/>
  <c r="AB240" i="30"/>
  <c r="S240" i="30"/>
  <c r="X240" i="30"/>
  <c r="AC240" i="30"/>
  <c r="V262" i="30"/>
  <c r="AC262" i="30"/>
  <c r="T262" i="30"/>
  <c r="AB262" i="30"/>
  <c r="S262" i="30"/>
  <c r="X262" i="30"/>
  <c r="S263" i="30"/>
  <c r="Z271" i="30"/>
  <c r="Q271" i="30"/>
  <c r="X271" i="30"/>
  <c r="V271" i="30"/>
  <c r="AA271" i="30"/>
  <c r="R271" i="30"/>
  <c r="Q301" i="30"/>
  <c r="U309" i="30"/>
  <c r="AB309" i="30"/>
  <c r="S309" i="30"/>
  <c r="AA309" i="30"/>
  <c r="R309" i="30"/>
  <c r="V309" i="30"/>
  <c r="AC326" i="30"/>
  <c r="T326" i="30"/>
  <c r="AA326" i="30"/>
  <c r="R326" i="30"/>
  <c r="Z326" i="30"/>
  <c r="Q326" i="30"/>
  <c r="U326" i="30"/>
  <c r="V346" i="30"/>
  <c r="AC346" i="30"/>
  <c r="T346" i="30"/>
  <c r="AB346" i="30"/>
  <c r="S346" i="30"/>
  <c r="X346" i="30"/>
  <c r="S347" i="30"/>
  <c r="T371" i="30"/>
  <c r="AA386" i="30"/>
  <c r="R386" i="30"/>
  <c r="V386" i="30"/>
  <c r="Y386" i="30"/>
  <c r="U386" i="30"/>
  <c r="T386" i="30"/>
  <c r="Z386" i="30"/>
  <c r="V415" i="30"/>
  <c r="U415" i="30"/>
  <c r="Z415" i="30"/>
  <c r="Q415" i="30"/>
  <c r="X415" i="30"/>
  <c r="S415" i="30"/>
  <c r="R415" i="30"/>
  <c r="AA415" i="30"/>
  <c r="Y415" i="30"/>
  <c r="R437" i="30"/>
  <c r="AB498" i="30"/>
  <c r="S498" i="30"/>
  <c r="AA498" i="30"/>
  <c r="R498" i="30"/>
  <c r="V498" i="30"/>
  <c r="X498" i="30"/>
  <c r="T498" i="30"/>
  <c r="Q498" i="30"/>
  <c r="Z498" i="30"/>
  <c r="Y498" i="30"/>
  <c r="Y13" i="30"/>
  <c r="Y41" i="30"/>
  <c r="Y55" i="30"/>
  <c r="Y63" i="30"/>
  <c r="Y189" i="30"/>
  <c r="AC272" i="30"/>
  <c r="T272" i="30"/>
  <c r="AA272" i="30"/>
  <c r="R272" i="30"/>
  <c r="Z272" i="30"/>
  <c r="Q272" i="30"/>
  <c r="U272" i="30"/>
  <c r="V290" i="30"/>
  <c r="AC290" i="30"/>
  <c r="T290" i="30"/>
  <c r="AB290" i="30"/>
  <c r="S290" i="30"/>
  <c r="X290" i="30"/>
  <c r="Y7" i="30"/>
  <c r="S8" i="30"/>
  <c r="AB8" i="30"/>
  <c r="V9" i="30"/>
  <c r="Q10" i="30"/>
  <c r="Z10" i="30"/>
  <c r="T11" i="30"/>
  <c r="AC11" i="30"/>
  <c r="X12" i="30"/>
  <c r="R13" i="30"/>
  <c r="AA13" i="30"/>
  <c r="U14" i="30"/>
  <c r="Y15" i="30"/>
  <c r="S16" i="30"/>
  <c r="AB16" i="30"/>
  <c r="V17" i="30"/>
  <c r="Q18" i="30"/>
  <c r="Z18" i="30"/>
  <c r="T19" i="30"/>
  <c r="AC19" i="30"/>
  <c r="X20" i="30"/>
  <c r="R21" i="30"/>
  <c r="AA21" i="30"/>
  <c r="U22" i="30"/>
  <c r="Y27" i="30"/>
  <c r="S28" i="30"/>
  <c r="AB28" i="30"/>
  <c r="V29" i="30"/>
  <c r="Q30" i="30"/>
  <c r="Z30" i="30"/>
  <c r="T31" i="30"/>
  <c r="AC31" i="30"/>
  <c r="X32" i="30"/>
  <c r="R33" i="30"/>
  <c r="AA33" i="30"/>
  <c r="U34" i="30"/>
  <c r="Y35" i="30"/>
  <c r="S36" i="30"/>
  <c r="AB36" i="30"/>
  <c r="V37" i="30"/>
  <c r="Q38" i="30"/>
  <c r="Z38" i="30"/>
  <c r="T39" i="30"/>
  <c r="AC39" i="30"/>
  <c r="X40" i="30"/>
  <c r="R41" i="30"/>
  <c r="AA41" i="30"/>
  <c r="U42" i="30"/>
  <c r="Y49" i="30"/>
  <c r="S50" i="30"/>
  <c r="AB50" i="30"/>
  <c r="V51" i="30"/>
  <c r="Q52" i="30"/>
  <c r="Z52" i="30"/>
  <c r="T53" i="30"/>
  <c r="AC53" i="30"/>
  <c r="X54" i="30"/>
  <c r="R55" i="30"/>
  <c r="AA55" i="30"/>
  <c r="U56" i="30"/>
  <c r="Y57" i="30"/>
  <c r="S58" i="30"/>
  <c r="AB58" i="30"/>
  <c r="V59" i="30"/>
  <c r="Q60" i="30"/>
  <c r="Z60" i="30"/>
  <c r="T61" i="30"/>
  <c r="AC61" i="30"/>
  <c r="X62" i="30"/>
  <c r="R63" i="30"/>
  <c r="AA63" i="30"/>
  <c r="U64" i="30"/>
  <c r="Y69" i="30"/>
  <c r="S70" i="30"/>
  <c r="AB70" i="30"/>
  <c r="V71" i="30"/>
  <c r="Q72" i="30"/>
  <c r="Z72" i="30"/>
  <c r="T73" i="30"/>
  <c r="AC73" i="30"/>
  <c r="X74" i="30"/>
  <c r="R75" i="30"/>
  <c r="AA75" i="30"/>
  <c r="U76" i="30"/>
  <c r="Y77" i="30"/>
  <c r="S78" i="30"/>
  <c r="AB78" i="30"/>
  <c r="V79" i="30"/>
  <c r="Q80" i="30"/>
  <c r="Z80" i="30"/>
  <c r="T81" i="30"/>
  <c r="AC81" i="30"/>
  <c r="X82" i="30"/>
  <c r="R83" i="30"/>
  <c r="AA83" i="30"/>
  <c r="U84" i="30"/>
  <c r="Y91" i="30"/>
  <c r="S92" i="30"/>
  <c r="AB92" i="30"/>
  <c r="V93" i="30"/>
  <c r="Q94" i="30"/>
  <c r="Z94" i="30"/>
  <c r="T95" i="30"/>
  <c r="AC95" i="30"/>
  <c r="X96" i="30"/>
  <c r="R97" i="30"/>
  <c r="AA97" i="30"/>
  <c r="U98" i="30"/>
  <c r="Y99" i="30"/>
  <c r="S100" i="30"/>
  <c r="AB100" i="30"/>
  <c r="V101" i="30"/>
  <c r="Q102" i="30"/>
  <c r="Z102" i="30"/>
  <c r="T103" i="30"/>
  <c r="AC103" i="30"/>
  <c r="X104" i="30"/>
  <c r="R105" i="30"/>
  <c r="AA105" i="30"/>
  <c r="U106" i="30"/>
  <c r="Y111" i="30"/>
  <c r="S112" i="30"/>
  <c r="AB112" i="30"/>
  <c r="V113" i="30"/>
  <c r="Q114" i="30"/>
  <c r="Z114" i="30"/>
  <c r="AC115" i="30"/>
  <c r="X116" i="30"/>
  <c r="R117" i="30"/>
  <c r="AA117" i="30"/>
  <c r="U118" i="30"/>
  <c r="Y119" i="30"/>
  <c r="S120" i="30"/>
  <c r="AB120" i="30"/>
  <c r="V121" i="30"/>
  <c r="Q122" i="30"/>
  <c r="Z122" i="30"/>
  <c r="T123" i="30"/>
  <c r="AC123" i="30"/>
  <c r="X124" i="30"/>
  <c r="R125" i="30"/>
  <c r="AA125" i="30"/>
  <c r="U126" i="30"/>
  <c r="Y133" i="30"/>
  <c r="S134" i="30"/>
  <c r="AB134" i="30"/>
  <c r="V135" i="30"/>
  <c r="Q136" i="30"/>
  <c r="Z136" i="30"/>
  <c r="T137" i="30"/>
  <c r="AC137" i="30"/>
  <c r="X138" i="30"/>
  <c r="R139" i="30"/>
  <c r="AA139" i="30"/>
  <c r="U140" i="30"/>
  <c r="Y141" i="30"/>
  <c r="S142" i="30"/>
  <c r="AB142" i="30"/>
  <c r="V143" i="30"/>
  <c r="Q144" i="30"/>
  <c r="Z144" i="30"/>
  <c r="T145" i="30"/>
  <c r="AC145" i="30"/>
  <c r="X146" i="30"/>
  <c r="R147" i="30"/>
  <c r="AA147" i="30"/>
  <c r="U148" i="30"/>
  <c r="Y153" i="30"/>
  <c r="S154" i="30"/>
  <c r="AB154" i="30"/>
  <c r="V155" i="30"/>
  <c r="Q156" i="30"/>
  <c r="Z156" i="30"/>
  <c r="T157" i="30"/>
  <c r="AC157" i="30"/>
  <c r="X158" i="30"/>
  <c r="R159" i="30"/>
  <c r="AA159" i="30"/>
  <c r="U160" i="30"/>
  <c r="Y161" i="30"/>
  <c r="S162" i="30"/>
  <c r="AB162" i="30"/>
  <c r="V163" i="30"/>
  <c r="Q164" i="30"/>
  <c r="Z164" i="30"/>
  <c r="T165" i="30"/>
  <c r="AC165" i="30"/>
  <c r="X166" i="30"/>
  <c r="R167" i="30"/>
  <c r="AA167" i="30"/>
  <c r="U168" i="30"/>
  <c r="Y175" i="30"/>
  <c r="S176" i="30"/>
  <c r="AB176" i="30"/>
  <c r="V177" i="30"/>
  <c r="Q178" i="30"/>
  <c r="Z178" i="30"/>
  <c r="T179" i="30"/>
  <c r="AC179" i="30"/>
  <c r="X180" i="30"/>
  <c r="R181" i="30"/>
  <c r="AA181" i="30"/>
  <c r="U182" i="30"/>
  <c r="S184" i="30"/>
  <c r="V185" i="30"/>
  <c r="Q186" i="30"/>
  <c r="Z186" i="30"/>
  <c r="T187" i="30"/>
  <c r="AC187" i="30"/>
  <c r="X188" i="30"/>
  <c r="R189" i="30"/>
  <c r="AA189" i="30"/>
  <c r="U190" i="30"/>
  <c r="S196" i="30"/>
  <c r="V197" i="30"/>
  <c r="Q198" i="30"/>
  <c r="Z198" i="30"/>
  <c r="T199" i="30"/>
  <c r="X200" i="30"/>
  <c r="S201" i="30"/>
  <c r="AC201" i="30"/>
  <c r="T203" i="30"/>
  <c r="U205" i="30"/>
  <c r="Q206" i="30"/>
  <c r="AA206" i="30"/>
  <c r="R208" i="30"/>
  <c r="AB208" i="30"/>
  <c r="Y209" i="30"/>
  <c r="T210" i="30"/>
  <c r="S217" i="30"/>
  <c r="AC217" i="30"/>
  <c r="T219" i="30"/>
  <c r="Z220" i="30"/>
  <c r="U221" i="30"/>
  <c r="Q222" i="30"/>
  <c r="AA222" i="30"/>
  <c r="V223" i="30"/>
  <c r="S224" i="30"/>
  <c r="Y225" i="30"/>
  <c r="T229" i="30"/>
  <c r="R230" i="30"/>
  <c r="U237" i="30"/>
  <c r="AA237" i="30"/>
  <c r="R237" i="30"/>
  <c r="V237" i="30"/>
  <c r="AC237" i="30"/>
  <c r="Q240" i="30"/>
  <c r="Z241" i="30"/>
  <c r="Q241" i="30"/>
  <c r="V241" i="30"/>
  <c r="AA241" i="30"/>
  <c r="R241" i="30"/>
  <c r="AC242" i="30"/>
  <c r="T242" i="30"/>
  <c r="Z242" i="30"/>
  <c r="Q242" i="30"/>
  <c r="U242" i="30"/>
  <c r="V248" i="30"/>
  <c r="AB248" i="30"/>
  <c r="S248" i="30"/>
  <c r="X248" i="30"/>
  <c r="AC248" i="30"/>
  <c r="Z252" i="30"/>
  <c r="Q262" i="30"/>
  <c r="T263" i="30"/>
  <c r="X264" i="30"/>
  <c r="Z267" i="30"/>
  <c r="V270" i="30"/>
  <c r="AC270" i="30"/>
  <c r="T270" i="30"/>
  <c r="AB270" i="30"/>
  <c r="S270" i="30"/>
  <c r="X270" i="30"/>
  <c r="S271" i="30"/>
  <c r="V272" i="30"/>
  <c r="U279" i="30"/>
  <c r="AB279" i="30"/>
  <c r="S279" i="30"/>
  <c r="AA279" i="30"/>
  <c r="R279" i="30"/>
  <c r="V279" i="30"/>
  <c r="U282" i="30"/>
  <c r="Y283" i="30"/>
  <c r="R290" i="30"/>
  <c r="U291" i="30"/>
  <c r="Y292" i="30"/>
  <c r="T301" i="30"/>
  <c r="Z304" i="30"/>
  <c r="Q309" i="30"/>
  <c r="Y312" i="30"/>
  <c r="AB313" i="30"/>
  <c r="Y321" i="30"/>
  <c r="Z325" i="30"/>
  <c r="Q325" i="30"/>
  <c r="X325" i="30"/>
  <c r="V325" i="30"/>
  <c r="AA325" i="30"/>
  <c r="R325" i="30"/>
  <c r="S326" i="30"/>
  <c r="X329" i="30"/>
  <c r="AC334" i="30"/>
  <c r="T334" i="30"/>
  <c r="AA334" i="30"/>
  <c r="R334" i="30"/>
  <c r="Z334" i="30"/>
  <c r="Q334" i="30"/>
  <c r="U334" i="30"/>
  <c r="Q346" i="30"/>
  <c r="T347" i="30"/>
  <c r="X348" i="30"/>
  <c r="AA352" i="30"/>
  <c r="R352" i="30"/>
  <c r="V352" i="30"/>
  <c r="U352" i="30"/>
  <c r="S352" i="30"/>
  <c r="AC352" i="30"/>
  <c r="Q352" i="30"/>
  <c r="X352" i="30"/>
  <c r="AB367" i="30"/>
  <c r="S367" i="30"/>
  <c r="X367" i="30"/>
  <c r="U367" i="30"/>
  <c r="R367" i="30"/>
  <c r="AC367" i="30"/>
  <c r="Q367" i="30"/>
  <c r="V367" i="30"/>
  <c r="Y371" i="30"/>
  <c r="Q386" i="30"/>
  <c r="AB394" i="30"/>
  <c r="S394" i="30"/>
  <c r="AA394" i="30"/>
  <c r="R394" i="30"/>
  <c r="V394" i="30"/>
  <c r="Q394" i="30"/>
  <c r="AC394" i="30"/>
  <c r="Z394" i="30"/>
  <c r="U394" i="30"/>
  <c r="T394" i="30"/>
  <c r="T415" i="30"/>
  <c r="X418" i="30"/>
  <c r="V418" i="30"/>
  <c r="AA418" i="30"/>
  <c r="R418" i="30"/>
  <c r="Q418" i="30"/>
  <c r="AB418" i="30"/>
  <c r="Z418" i="30"/>
  <c r="T418" i="30"/>
  <c r="S418" i="30"/>
  <c r="X437" i="30"/>
  <c r="V449" i="30"/>
  <c r="U449" i="30"/>
  <c r="Z449" i="30"/>
  <c r="Q449" i="30"/>
  <c r="Y449" i="30"/>
  <c r="T449" i="30"/>
  <c r="S449" i="30"/>
  <c r="AB449" i="30"/>
  <c r="AA449" i="30"/>
  <c r="AA453" i="30"/>
  <c r="R453" i="30"/>
  <c r="Z453" i="30"/>
  <c r="Q453" i="30"/>
  <c r="U453" i="30"/>
  <c r="S453" i="30"/>
  <c r="AC453" i="30"/>
  <c r="AB453" i="30"/>
  <c r="V453" i="30"/>
  <c r="T453" i="30"/>
  <c r="X474" i="30"/>
  <c r="V474" i="30"/>
  <c r="AA474" i="30"/>
  <c r="R474" i="30"/>
  <c r="Y474" i="30"/>
  <c r="T474" i="30"/>
  <c r="S474" i="30"/>
  <c r="AB474" i="30"/>
  <c r="Z474" i="30"/>
  <c r="AC479" i="30"/>
  <c r="U498" i="30"/>
  <c r="AC501" i="30"/>
  <c r="T501" i="30"/>
  <c r="AB501" i="30"/>
  <c r="S501" i="30"/>
  <c r="X501" i="30"/>
  <c r="Q501" i="30"/>
  <c r="AA501" i="30"/>
  <c r="Z501" i="30"/>
  <c r="U501" i="30"/>
  <c r="R501" i="30"/>
  <c r="AB574" i="30"/>
  <c r="S574" i="30"/>
  <c r="AA574" i="30"/>
  <c r="R574" i="30"/>
  <c r="V574" i="30"/>
  <c r="Y574" i="30"/>
  <c r="X574" i="30"/>
  <c r="U574" i="30"/>
  <c r="T574" i="30"/>
  <c r="Q574" i="30"/>
  <c r="AC574" i="30"/>
  <c r="Z574" i="30"/>
  <c r="Y75" i="30"/>
  <c r="Y83" i="30"/>
  <c r="Y125" i="30"/>
  <c r="Y139" i="30"/>
  <c r="AA224" i="30"/>
  <c r="R224" i="30"/>
  <c r="Q7" i="30"/>
  <c r="Z7" i="30"/>
  <c r="T8" i="30"/>
  <c r="AC8" i="30"/>
  <c r="X9" i="30"/>
  <c r="R10" i="30"/>
  <c r="AA10" i="30"/>
  <c r="U11" i="30"/>
  <c r="Y12" i="30"/>
  <c r="S13" i="30"/>
  <c r="AB13" i="30"/>
  <c r="V14" i="30"/>
  <c r="Q15" i="30"/>
  <c r="Z15" i="30"/>
  <c r="T16" i="30"/>
  <c r="AC16" i="30"/>
  <c r="X17" i="30"/>
  <c r="R18" i="30"/>
  <c r="AA18" i="30"/>
  <c r="U19" i="30"/>
  <c r="Y20" i="30"/>
  <c r="S21" i="30"/>
  <c r="AB21" i="30"/>
  <c r="V22" i="30"/>
  <c r="Q27" i="30"/>
  <c r="Z27" i="30"/>
  <c r="T28" i="30"/>
  <c r="AC28" i="30"/>
  <c r="X29" i="30"/>
  <c r="R30" i="30"/>
  <c r="AA30" i="30"/>
  <c r="U31" i="30"/>
  <c r="Y32" i="30"/>
  <c r="S33" i="30"/>
  <c r="AB33" i="30"/>
  <c r="V34" i="30"/>
  <c r="Q35" i="30"/>
  <c r="Z35" i="30"/>
  <c r="T36" i="30"/>
  <c r="AC36" i="30"/>
  <c r="X37" i="30"/>
  <c r="R38" i="30"/>
  <c r="AA38" i="30"/>
  <c r="U39" i="30"/>
  <c r="Y40" i="30"/>
  <c r="S41" i="30"/>
  <c r="AB41" i="30"/>
  <c r="V42" i="30"/>
  <c r="Q49" i="30"/>
  <c r="Z49" i="30"/>
  <c r="T50" i="30"/>
  <c r="AC50" i="30"/>
  <c r="X51" i="30"/>
  <c r="R52" i="30"/>
  <c r="AA52" i="30"/>
  <c r="U53" i="30"/>
  <c r="Y54" i="30"/>
  <c r="S55" i="30"/>
  <c r="AB55" i="30"/>
  <c r="V56" i="30"/>
  <c r="Q57" i="30"/>
  <c r="Z57" i="30"/>
  <c r="T58" i="30"/>
  <c r="AC58" i="30"/>
  <c r="X59" i="30"/>
  <c r="R60" i="30"/>
  <c r="AA60" i="30"/>
  <c r="U61" i="30"/>
  <c r="Y62" i="30"/>
  <c r="S63" i="30"/>
  <c r="AB63" i="30"/>
  <c r="V64" i="30"/>
  <c r="Q69" i="30"/>
  <c r="Z69" i="30"/>
  <c r="T70" i="30"/>
  <c r="AC70" i="30"/>
  <c r="X71" i="30"/>
  <c r="R72" i="30"/>
  <c r="AA72" i="30"/>
  <c r="U73" i="30"/>
  <c r="Y74" i="30"/>
  <c r="S75" i="30"/>
  <c r="AB75" i="30"/>
  <c r="V76" i="30"/>
  <c r="Q77" i="30"/>
  <c r="Z77" i="30"/>
  <c r="T78" i="30"/>
  <c r="AC78" i="30"/>
  <c r="X79" i="30"/>
  <c r="R80" i="30"/>
  <c r="AA80" i="30"/>
  <c r="U81" i="30"/>
  <c r="Y82" i="30"/>
  <c r="S83" i="30"/>
  <c r="AB83" i="30"/>
  <c r="V84" i="30"/>
  <c r="Q91" i="30"/>
  <c r="Z91" i="30"/>
  <c r="T92" i="30"/>
  <c r="AC92" i="30"/>
  <c r="X93" i="30"/>
  <c r="R94" i="30"/>
  <c r="AA94" i="30"/>
  <c r="U95" i="30"/>
  <c r="Y96" i="30"/>
  <c r="S97" i="30"/>
  <c r="AB97" i="30"/>
  <c r="V98" i="30"/>
  <c r="Q99" i="30"/>
  <c r="Z99" i="30"/>
  <c r="T100" i="30"/>
  <c r="AC100" i="30"/>
  <c r="X101" i="30"/>
  <c r="R102" i="30"/>
  <c r="AA102" i="30"/>
  <c r="U103" i="30"/>
  <c r="Y104" i="30"/>
  <c r="S105" i="30"/>
  <c r="AB105" i="30"/>
  <c r="V106" i="30"/>
  <c r="Z111" i="30"/>
  <c r="T112" i="30"/>
  <c r="AC112" i="30"/>
  <c r="X113" i="30"/>
  <c r="R114" i="30"/>
  <c r="AA114" i="30"/>
  <c r="Y116" i="30"/>
  <c r="S117" i="30"/>
  <c r="AB117" i="30"/>
  <c r="V118" i="30"/>
  <c r="Q119" i="30"/>
  <c r="Z119" i="30"/>
  <c r="T120" i="30"/>
  <c r="AC120" i="30"/>
  <c r="X121" i="30"/>
  <c r="R122" i="30"/>
  <c r="AA122" i="30"/>
  <c r="U123" i="30"/>
  <c r="Y124" i="30"/>
  <c r="S125" i="30"/>
  <c r="AB125" i="30"/>
  <c r="V126" i="30"/>
  <c r="Q133" i="30"/>
  <c r="Z133" i="30"/>
  <c r="T134" i="30"/>
  <c r="AC134" i="30"/>
  <c r="X135" i="30"/>
  <c r="R136" i="30"/>
  <c r="AA136" i="30"/>
  <c r="U137" i="30"/>
  <c r="Y138" i="30"/>
  <c r="S139" i="30"/>
  <c r="AB139" i="30"/>
  <c r="V140" i="30"/>
  <c r="Q141" i="30"/>
  <c r="Z141" i="30"/>
  <c r="T142" i="30"/>
  <c r="AC142" i="30"/>
  <c r="X143" i="30"/>
  <c r="R144" i="30"/>
  <c r="AA144" i="30"/>
  <c r="U145" i="30"/>
  <c r="Y146" i="30"/>
  <c r="S147" i="30"/>
  <c r="AB147" i="30"/>
  <c r="V148" i="30"/>
  <c r="Q153" i="30"/>
  <c r="Z153" i="30"/>
  <c r="T154" i="30"/>
  <c r="AC154" i="30"/>
  <c r="X155" i="30"/>
  <c r="R156" i="30"/>
  <c r="AA156" i="30"/>
  <c r="U157" i="30"/>
  <c r="Y158" i="30"/>
  <c r="S159" i="30"/>
  <c r="AB159" i="30"/>
  <c r="V160" i="30"/>
  <c r="Z161" i="30"/>
  <c r="T162" i="30"/>
  <c r="AC162" i="30"/>
  <c r="X163" i="30"/>
  <c r="R164" i="30"/>
  <c r="AA164" i="30"/>
  <c r="U165" i="30"/>
  <c r="Y166" i="30"/>
  <c r="S167" i="30"/>
  <c r="AB167" i="30"/>
  <c r="V168" i="30"/>
  <c r="Q175" i="30"/>
  <c r="Z175" i="30"/>
  <c r="T176" i="30"/>
  <c r="AC176" i="30"/>
  <c r="X177" i="30"/>
  <c r="R178" i="30"/>
  <c r="AA178" i="30"/>
  <c r="U179" i="30"/>
  <c r="Y180" i="30"/>
  <c r="S181" i="30"/>
  <c r="AB181" i="30"/>
  <c r="X185" i="30"/>
  <c r="R186" i="30"/>
  <c r="AA186" i="30"/>
  <c r="Y188" i="30"/>
  <c r="S189" i="30"/>
  <c r="AB189" i="30"/>
  <c r="X197" i="30"/>
  <c r="R198" i="30"/>
  <c r="AA198" i="30"/>
  <c r="Y200" i="30"/>
  <c r="AA202" i="30"/>
  <c r="R202" i="30"/>
  <c r="Z202" i="30"/>
  <c r="R206" i="30"/>
  <c r="AB206" i="30"/>
  <c r="S208" i="30"/>
  <c r="Z209" i="30"/>
  <c r="R222" i="30"/>
  <c r="AB222" i="30"/>
  <c r="Y223" i="30"/>
  <c r="T224" i="30"/>
  <c r="Z225" i="30"/>
  <c r="S230" i="30"/>
  <c r="AA232" i="30"/>
  <c r="R232" i="30"/>
  <c r="X232" i="30"/>
  <c r="AB232" i="30"/>
  <c r="S232" i="30"/>
  <c r="R240" i="30"/>
  <c r="AA244" i="30"/>
  <c r="R244" i="30"/>
  <c r="X244" i="30"/>
  <c r="AB244" i="30"/>
  <c r="S244" i="30"/>
  <c r="U245" i="30"/>
  <c r="AA245" i="30"/>
  <c r="R245" i="30"/>
  <c r="V245" i="30"/>
  <c r="AC245" i="30"/>
  <c r="Z249" i="30"/>
  <c r="Q249" i="30"/>
  <c r="V249" i="30"/>
  <c r="AA249" i="30"/>
  <c r="R249" i="30"/>
  <c r="AC250" i="30"/>
  <c r="T250" i="30"/>
  <c r="Z250" i="30"/>
  <c r="Q250" i="30"/>
  <c r="U250" i="30"/>
  <c r="U259" i="30"/>
  <c r="AB259" i="30"/>
  <c r="AA259" i="30"/>
  <c r="R259" i="30"/>
  <c r="V259" i="30"/>
  <c r="R262" i="30"/>
  <c r="U263" i="30"/>
  <c r="T271" i="30"/>
  <c r="X272" i="30"/>
  <c r="AB283" i="30"/>
  <c r="U287" i="30"/>
  <c r="AB287" i="30"/>
  <c r="S287" i="30"/>
  <c r="AA287" i="30"/>
  <c r="R287" i="30"/>
  <c r="V287" i="30"/>
  <c r="U290" i="30"/>
  <c r="AB292" i="30"/>
  <c r="X301" i="30"/>
  <c r="AC306" i="30"/>
  <c r="T306" i="30"/>
  <c r="AA306" i="30"/>
  <c r="R306" i="30"/>
  <c r="Z306" i="30"/>
  <c r="Q306" i="30"/>
  <c r="U306" i="30"/>
  <c r="T309" i="30"/>
  <c r="Z312" i="30"/>
  <c r="Z321" i="30"/>
  <c r="V324" i="30"/>
  <c r="AC324" i="30"/>
  <c r="T324" i="30"/>
  <c r="AB324" i="30"/>
  <c r="S324" i="30"/>
  <c r="X324" i="30"/>
  <c r="V326" i="30"/>
  <c r="Z333" i="30"/>
  <c r="Q333" i="30"/>
  <c r="X333" i="30"/>
  <c r="V333" i="30"/>
  <c r="AA333" i="30"/>
  <c r="R333" i="30"/>
  <c r="R346" i="30"/>
  <c r="U347" i="30"/>
  <c r="Z371" i="30"/>
  <c r="S386" i="30"/>
  <c r="AA399" i="30"/>
  <c r="R399" i="30"/>
  <c r="Z399" i="30"/>
  <c r="Q399" i="30"/>
  <c r="U399" i="30"/>
  <c r="Y399" i="30"/>
  <c r="V399" i="30"/>
  <c r="T399" i="30"/>
  <c r="AC399" i="30"/>
  <c r="AB399" i="30"/>
  <c r="AB415" i="30"/>
  <c r="AC431" i="30"/>
  <c r="T431" i="30"/>
  <c r="AB431" i="30"/>
  <c r="S431" i="30"/>
  <c r="X431" i="30"/>
  <c r="Q431" i="30"/>
  <c r="AA431" i="30"/>
  <c r="Z431" i="30"/>
  <c r="U431" i="30"/>
  <c r="R431" i="30"/>
  <c r="AC498" i="30"/>
  <c r="AA537" i="30"/>
  <c r="R537" i="30"/>
  <c r="Z537" i="30"/>
  <c r="Q537" i="30"/>
  <c r="U537" i="30"/>
  <c r="Y537" i="30"/>
  <c r="V537" i="30"/>
  <c r="T537" i="30"/>
  <c r="S537" i="30"/>
  <c r="AC537" i="30"/>
  <c r="AB537" i="30"/>
  <c r="V575" i="30"/>
  <c r="U575" i="30"/>
  <c r="Z575" i="30"/>
  <c r="Q575" i="30"/>
  <c r="Y575" i="30"/>
  <c r="X575" i="30"/>
  <c r="T575" i="30"/>
  <c r="S575" i="30"/>
  <c r="R575" i="30"/>
  <c r="AB575" i="30"/>
  <c r="AA575" i="30"/>
  <c r="Y33" i="30"/>
  <c r="Y105" i="30"/>
  <c r="Y147" i="30"/>
  <c r="Y167" i="30"/>
  <c r="Z224" i="30"/>
  <c r="V437" i="30"/>
  <c r="U437" i="30"/>
  <c r="Z437" i="30"/>
  <c r="Q437" i="30"/>
  <c r="Y437" i="30"/>
  <c r="T437" i="30"/>
  <c r="S437" i="30"/>
  <c r="AB437" i="30"/>
  <c r="AA437" i="30"/>
  <c r="R7" i="30"/>
  <c r="AA7" i="30"/>
  <c r="U8" i="30"/>
  <c r="Y9" i="30"/>
  <c r="S10" i="30"/>
  <c r="AB10" i="30"/>
  <c r="V11" i="30"/>
  <c r="Q12" i="30"/>
  <c r="Z12" i="30"/>
  <c r="T13" i="30"/>
  <c r="AC13" i="30"/>
  <c r="X14" i="30"/>
  <c r="R15" i="30"/>
  <c r="AA15" i="30"/>
  <c r="U16" i="30"/>
  <c r="Y17" i="30"/>
  <c r="S18" i="30"/>
  <c r="AB18" i="30"/>
  <c r="V19" i="30"/>
  <c r="Q20" i="30"/>
  <c r="Z20" i="30"/>
  <c r="T21" i="30"/>
  <c r="AC21" i="30"/>
  <c r="X22" i="30"/>
  <c r="R27" i="30"/>
  <c r="AA27" i="30"/>
  <c r="U28" i="30"/>
  <c r="Y29" i="30"/>
  <c r="S30" i="30"/>
  <c r="AB30" i="30"/>
  <c r="V31" i="30"/>
  <c r="Q32" i="30"/>
  <c r="Z32" i="30"/>
  <c r="T33" i="30"/>
  <c r="AC33" i="30"/>
  <c r="X34" i="30"/>
  <c r="R35" i="30"/>
  <c r="AA35" i="30"/>
  <c r="U36" i="30"/>
  <c r="S38" i="30"/>
  <c r="Q40" i="30"/>
  <c r="T41" i="30"/>
  <c r="AC41" i="30"/>
  <c r="X42" i="30"/>
  <c r="R49" i="30"/>
  <c r="U50" i="30"/>
  <c r="Y51" i="30"/>
  <c r="S52" i="30"/>
  <c r="AB52" i="30"/>
  <c r="V53" i="30"/>
  <c r="Q54" i="30"/>
  <c r="Z54" i="30"/>
  <c r="T55" i="30"/>
  <c r="AC55" i="30"/>
  <c r="X56" i="30"/>
  <c r="R57" i="30"/>
  <c r="AA57" i="30"/>
  <c r="U58" i="30"/>
  <c r="Y59" i="30"/>
  <c r="S60" i="30"/>
  <c r="AB60" i="30"/>
  <c r="V61" i="30"/>
  <c r="Q62" i="30"/>
  <c r="Z62" i="30"/>
  <c r="T63" i="30"/>
  <c r="AC63" i="30"/>
  <c r="X64" i="30"/>
  <c r="R69" i="30"/>
  <c r="AA69" i="30"/>
  <c r="U70" i="30"/>
  <c r="Y71" i="30"/>
  <c r="S72" i="30"/>
  <c r="AB72" i="30"/>
  <c r="V73" i="30"/>
  <c r="Q74" i="30"/>
  <c r="Z74" i="30"/>
  <c r="T75" i="30"/>
  <c r="AC75" i="30"/>
  <c r="X76" i="30"/>
  <c r="R77" i="30"/>
  <c r="AA77" i="30"/>
  <c r="U78" i="30"/>
  <c r="Y79" i="30"/>
  <c r="S80" i="30"/>
  <c r="AB80" i="30"/>
  <c r="V81" i="30"/>
  <c r="Q82" i="30"/>
  <c r="Z82" i="30"/>
  <c r="T83" i="30"/>
  <c r="AC83" i="30"/>
  <c r="X84" i="30"/>
  <c r="R91" i="30"/>
  <c r="AA91" i="30"/>
  <c r="U92" i="30"/>
  <c r="Y93" i="30"/>
  <c r="S94" i="30"/>
  <c r="AB94" i="30"/>
  <c r="V95" i="30"/>
  <c r="Q96" i="30"/>
  <c r="Z96" i="30"/>
  <c r="T97" i="30"/>
  <c r="AC97" i="30"/>
  <c r="X98" i="30"/>
  <c r="R99" i="30"/>
  <c r="AA99" i="30"/>
  <c r="U100" i="30"/>
  <c r="Y101" i="30"/>
  <c r="S102" i="30"/>
  <c r="AB102" i="30"/>
  <c r="V103" i="30"/>
  <c r="Q104" i="30"/>
  <c r="Z104" i="30"/>
  <c r="T105" i="30"/>
  <c r="AC105" i="30"/>
  <c r="X106" i="30"/>
  <c r="R111" i="30"/>
  <c r="AA111" i="30"/>
  <c r="U112" i="30"/>
  <c r="Y113" i="30"/>
  <c r="AB114" i="30"/>
  <c r="Q116" i="30"/>
  <c r="Z116" i="30"/>
  <c r="T117" i="30"/>
  <c r="AC117" i="30"/>
  <c r="X118" i="30"/>
  <c r="R119" i="30"/>
  <c r="AA119" i="30"/>
  <c r="U120" i="30"/>
  <c r="Y121" i="30"/>
  <c r="S122" i="30"/>
  <c r="AB122" i="30"/>
  <c r="V123" i="30"/>
  <c r="Q124" i="30"/>
  <c r="Z124" i="30"/>
  <c r="T125" i="30"/>
  <c r="AC125" i="30"/>
  <c r="X126" i="30"/>
  <c r="Y135" i="30"/>
  <c r="T139" i="30"/>
  <c r="AC139" i="30"/>
  <c r="X140" i="30"/>
  <c r="R141" i="30"/>
  <c r="AA141" i="30"/>
  <c r="U142" i="30"/>
  <c r="Y143" i="30"/>
  <c r="S144" i="30"/>
  <c r="AB144" i="30"/>
  <c r="T147" i="30"/>
  <c r="AC147" i="30"/>
  <c r="Y155" i="30"/>
  <c r="S156" i="30"/>
  <c r="AB156" i="30"/>
  <c r="T159" i="30"/>
  <c r="AC159" i="30"/>
  <c r="Y163" i="30"/>
  <c r="S164" i="30"/>
  <c r="AB164" i="30"/>
  <c r="T167" i="30"/>
  <c r="AC167" i="30"/>
  <c r="Y177" i="30"/>
  <c r="S178" i="30"/>
  <c r="AB178" i="30"/>
  <c r="T181" i="30"/>
  <c r="AC181" i="30"/>
  <c r="Y185" i="30"/>
  <c r="S186" i="30"/>
  <c r="AB186" i="30"/>
  <c r="T189" i="30"/>
  <c r="AC189" i="30"/>
  <c r="Y197" i="30"/>
  <c r="S198" i="30"/>
  <c r="AB198" i="30"/>
  <c r="S206" i="30"/>
  <c r="AC206" i="30"/>
  <c r="U208" i="30"/>
  <c r="S222" i="30"/>
  <c r="Z223" i="30"/>
  <c r="U224" i="30"/>
  <c r="U230" i="30"/>
  <c r="T240" i="30"/>
  <c r="AA252" i="30"/>
  <c r="R252" i="30"/>
  <c r="X252" i="30"/>
  <c r="AB252" i="30"/>
  <c r="S252" i="30"/>
  <c r="U262" i="30"/>
  <c r="Y263" i="30"/>
  <c r="U271" i="30"/>
  <c r="Y272" i="30"/>
  <c r="Y290" i="30"/>
  <c r="Y301" i="30"/>
  <c r="Z305" i="30"/>
  <c r="Q305" i="30"/>
  <c r="X305" i="30"/>
  <c r="V305" i="30"/>
  <c r="AA305" i="30"/>
  <c r="R305" i="30"/>
  <c r="X309" i="30"/>
  <c r="AC314" i="30"/>
  <c r="T314" i="30"/>
  <c r="AA314" i="30"/>
  <c r="R314" i="30"/>
  <c r="Z314" i="30"/>
  <c r="Q314" i="30"/>
  <c r="U314" i="30"/>
  <c r="X326" i="30"/>
  <c r="V332" i="30"/>
  <c r="AC332" i="30"/>
  <c r="T332" i="30"/>
  <c r="AB332" i="30"/>
  <c r="S332" i="30"/>
  <c r="X332" i="30"/>
  <c r="U343" i="30"/>
  <c r="AB343" i="30"/>
  <c r="S343" i="30"/>
  <c r="AA343" i="30"/>
  <c r="R343" i="30"/>
  <c r="V343" i="30"/>
  <c r="U346" i="30"/>
  <c r="Y347" i="30"/>
  <c r="X351" i="30"/>
  <c r="AB351" i="30"/>
  <c r="S351" i="30"/>
  <c r="Y351" i="30"/>
  <c r="U351" i="30"/>
  <c r="T351" i="30"/>
  <c r="Z351" i="30"/>
  <c r="X363" i="30"/>
  <c r="AB363" i="30"/>
  <c r="S363" i="30"/>
  <c r="U363" i="30"/>
  <c r="R363" i="30"/>
  <c r="AC363" i="30"/>
  <c r="Q363" i="30"/>
  <c r="V363" i="30"/>
  <c r="AA371" i="30"/>
  <c r="X386" i="30"/>
  <c r="AA391" i="30"/>
  <c r="R391" i="30"/>
  <c r="Z391" i="30"/>
  <c r="Q391" i="30"/>
  <c r="U391" i="30"/>
  <c r="X391" i="30"/>
  <c r="T391" i="30"/>
  <c r="S391" i="30"/>
  <c r="AB391" i="30"/>
  <c r="Y391" i="30"/>
  <c r="AC415" i="30"/>
  <c r="AB478" i="30"/>
  <c r="S478" i="30"/>
  <c r="AA478" i="30"/>
  <c r="R478" i="30"/>
  <c r="V478" i="30"/>
  <c r="Q478" i="30"/>
  <c r="AC478" i="30"/>
  <c r="Z478" i="30"/>
  <c r="U478" i="30"/>
  <c r="T478" i="30"/>
  <c r="V499" i="30"/>
  <c r="U499" i="30"/>
  <c r="Z499" i="30"/>
  <c r="Q499" i="30"/>
  <c r="X499" i="30"/>
  <c r="S499" i="30"/>
  <c r="R499" i="30"/>
  <c r="AA499" i="30"/>
  <c r="Y499" i="30"/>
  <c r="AB532" i="30"/>
  <c r="S532" i="30"/>
  <c r="AA532" i="30"/>
  <c r="R532" i="30"/>
  <c r="V532" i="30"/>
  <c r="Q532" i="30"/>
  <c r="AC532" i="30"/>
  <c r="Z532" i="30"/>
  <c r="Y532" i="30"/>
  <c r="U532" i="30"/>
  <c r="T532" i="30"/>
  <c r="U685" i="30"/>
  <c r="AC685" i="30"/>
  <c r="T685" i="30"/>
  <c r="AB685" i="30"/>
  <c r="S685" i="30"/>
  <c r="AA685" i="30"/>
  <c r="R685" i="30"/>
  <c r="Z685" i="30"/>
  <c r="Q685" i="30"/>
  <c r="X685" i="30"/>
  <c r="V685" i="30"/>
  <c r="Y685" i="30"/>
  <c r="Y117" i="30"/>
  <c r="Y181" i="30"/>
  <c r="S7" i="30"/>
  <c r="Q9" i="30"/>
  <c r="T10" i="30"/>
  <c r="R12" i="30"/>
  <c r="S15" i="30"/>
  <c r="Q17" i="30"/>
  <c r="T18" i="30"/>
  <c r="R20" i="30"/>
  <c r="S27" i="30"/>
  <c r="Q29" i="30"/>
  <c r="T30" i="30"/>
  <c r="R32" i="30"/>
  <c r="S35" i="30"/>
  <c r="T52" i="30"/>
  <c r="R54" i="30"/>
  <c r="S57" i="30"/>
  <c r="Q59" i="30"/>
  <c r="T60" i="30"/>
  <c r="R62" i="30"/>
  <c r="S69" i="30"/>
  <c r="Q71" i="30"/>
  <c r="T72" i="30"/>
  <c r="R74" i="30"/>
  <c r="S77" i="30"/>
  <c r="Q79" i="30"/>
  <c r="T80" i="30"/>
  <c r="R82" i="30"/>
  <c r="S91" i="30"/>
  <c r="Q93" i="30"/>
  <c r="T94" i="30"/>
  <c r="R96" i="30"/>
  <c r="S99" i="30"/>
  <c r="Q101" i="30"/>
  <c r="T102" i="30"/>
  <c r="R104" i="30"/>
  <c r="S111" i="30"/>
  <c r="Q113" i="30"/>
  <c r="T114" i="30"/>
  <c r="R116" i="30"/>
  <c r="S119" i="30"/>
  <c r="Q121" i="30"/>
  <c r="T122" i="30"/>
  <c r="R124" i="30"/>
  <c r="S133" i="30"/>
  <c r="Q135" i="30"/>
  <c r="T136" i="30"/>
  <c r="R138" i="30"/>
  <c r="S141" i="30"/>
  <c r="Q143" i="30"/>
  <c r="T144" i="30"/>
  <c r="R146" i="30"/>
  <c r="S153" i="30"/>
  <c r="Q155" i="30"/>
  <c r="T156" i="30"/>
  <c r="R158" i="30"/>
  <c r="Q163" i="30"/>
  <c r="T164" i="30"/>
  <c r="R166" i="30"/>
  <c r="S175" i="30"/>
  <c r="Q177" i="30"/>
  <c r="T178" i="30"/>
  <c r="R180" i="30"/>
  <c r="Q185" i="30"/>
  <c r="T186" i="30"/>
  <c r="R188" i="30"/>
  <c r="Q197" i="30"/>
  <c r="T198" i="30"/>
  <c r="R200" i="30"/>
  <c r="AA200" i="30"/>
  <c r="S202" i="30"/>
  <c r="AC202" i="30"/>
  <c r="T206" i="30"/>
  <c r="Z207" i="30"/>
  <c r="Q207" i="30"/>
  <c r="AA207" i="30"/>
  <c r="V208" i="30"/>
  <c r="R209" i="30"/>
  <c r="AB209" i="30"/>
  <c r="U222" i="30"/>
  <c r="Q223" i="30"/>
  <c r="AA223" i="30"/>
  <c r="V224" i="30"/>
  <c r="R225" i="30"/>
  <c r="AB225" i="30"/>
  <c r="V228" i="30"/>
  <c r="AB228" i="30"/>
  <c r="S228" i="30"/>
  <c r="AA228" i="30"/>
  <c r="V230" i="30"/>
  <c r="T232" i="30"/>
  <c r="U240" i="30"/>
  <c r="Q252" i="30"/>
  <c r="Y262" i="30"/>
  <c r="AB263" i="30"/>
  <c r="U267" i="30"/>
  <c r="AB267" i="30"/>
  <c r="S267" i="30"/>
  <c r="AA267" i="30"/>
  <c r="R267" i="30"/>
  <c r="V267" i="30"/>
  <c r="Y271" i="30"/>
  <c r="AB272" i="30"/>
  <c r="AC284" i="30"/>
  <c r="T284" i="30"/>
  <c r="AA284" i="30"/>
  <c r="R284" i="30"/>
  <c r="Z284" i="30"/>
  <c r="Q284" i="30"/>
  <c r="U284" i="30"/>
  <c r="T287" i="30"/>
  <c r="Z290" i="30"/>
  <c r="Z301" i="30"/>
  <c r="V304" i="30"/>
  <c r="AC304" i="30"/>
  <c r="T304" i="30"/>
  <c r="AB304" i="30"/>
  <c r="S304" i="30"/>
  <c r="X304" i="30"/>
  <c r="S305" i="30"/>
  <c r="V306" i="30"/>
  <c r="Y309" i="30"/>
  <c r="Z313" i="30"/>
  <c r="Q313" i="30"/>
  <c r="X313" i="30"/>
  <c r="V313" i="30"/>
  <c r="AA313" i="30"/>
  <c r="R313" i="30"/>
  <c r="S314" i="30"/>
  <c r="Y326" i="30"/>
  <c r="Q332" i="30"/>
  <c r="T333" i="30"/>
  <c r="Q343" i="30"/>
  <c r="Y346" i="30"/>
  <c r="AB347" i="30"/>
  <c r="Q351" i="30"/>
  <c r="V356" i="30"/>
  <c r="AA356" i="30"/>
  <c r="R356" i="30"/>
  <c r="U356" i="30"/>
  <c r="S356" i="30"/>
  <c r="AC356" i="30"/>
  <c r="Q356" i="30"/>
  <c r="X356" i="30"/>
  <c r="T363" i="30"/>
  <c r="AB386" i="30"/>
  <c r="V391" i="30"/>
  <c r="V395" i="30"/>
  <c r="U395" i="30"/>
  <c r="Z395" i="30"/>
  <c r="Q395" i="30"/>
  <c r="R395" i="30"/>
  <c r="AB395" i="30"/>
  <c r="AA395" i="30"/>
  <c r="T395" i="30"/>
  <c r="S395" i="30"/>
  <c r="X399" i="30"/>
  <c r="Y431" i="30"/>
  <c r="AB436" i="30"/>
  <c r="S436" i="30"/>
  <c r="AA436" i="30"/>
  <c r="R436" i="30"/>
  <c r="V436" i="30"/>
  <c r="Y436" i="30"/>
  <c r="U436" i="30"/>
  <c r="T436" i="30"/>
  <c r="AC436" i="30"/>
  <c r="Z436" i="30"/>
  <c r="X478" i="30"/>
  <c r="AA483" i="30"/>
  <c r="R483" i="30"/>
  <c r="Z483" i="30"/>
  <c r="Q483" i="30"/>
  <c r="U483" i="30"/>
  <c r="Y483" i="30"/>
  <c r="V483" i="30"/>
  <c r="T483" i="30"/>
  <c r="AC483" i="30"/>
  <c r="AB483" i="30"/>
  <c r="T499" i="30"/>
  <c r="X502" i="30"/>
  <c r="V502" i="30"/>
  <c r="AA502" i="30"/>
  <c r="R502" i="30"/>
  <c r="Q502" i="30"/>
  <c r="AB502" i="30"/>
  <c r="Z502" i="30"/>
  <c r="T502" i="30"/>
  <c r="S502" i="30"/>
  <c r="X532" i="30"/>
  <c r="Y231" i="30"/>
  <c r="Y243" i="30"/>
  <c r="Y251" i="30"/>
  <c r="Y265" i="30"/>
  <c r="S266" i="30"/>
  <c r="AB266" i="30"/>
  <c r="Y273" i="30"/>
  <c r="S274" i="30"/>
  <c r="AB274" i="30"/>
  <c r="Y285" i="30"/>
  <c r="S286" i="30"/>
  <c r="AB286" i="30"/>
  <c r="Y293" i="30"/>
  <c r="S294" i="30"/>
  <c r="AB294" i="30"/>
  <c r="Y307" i="30"/>
  <c r="S308" i="30"/>
  <c r="AB308" i="30"/>
  <c r="Y315" i="30"/>
  <c r="S316" i="30"/>
  <c r="AB316" i="30"/>
  <c r="Y327" i="30"/>
  <c r="S328" i="30"/>
  <c r="AB328" i="30"/>
  <c r="Y335" i="30"/>
  <c r="S336" i="30"/>
  <c r="AB336" i="30"/>
  <c r="Y349" i="30"/>
  <c r="S350" i="30"/>
  <c r="AC350" i="30"/>
  <c r="T353" i="30"/>
  <c r="T357" i="30"/>
  <c r="T364" i="30"/>
  <c r="T368" i="30"/>
  <c r="T372" i="30"/>
  <c r="T375" i="30"/>
  <c r="AA411" i="30"/>
  <c r="R411" i="30"/>
  <c r="Z411" i="30"/>
  <c r="Q411" i="30"/>
  <c r="U411" i="30"/>
  <c r="AA441" i="30"/>
  <c r="R441" i="30"/>
  <c r="Z441" i="30"/>
  <c r="Q441" i="30"/>
  <c r="U441" i="30"/>
  <c r="U451" i="30"/>
  <c r="T452" i="30"/>
  <c r="V461" i="30"/>
  <c r="AA495" i="30"/>
  <c r="R495" i="30"/>
  <c r="Z495" i="30"/>
  <c r="Q495" i="30"/>
  <c r="U495" i="30"/>
  <c r="V517" i="30"/>
  <c r="AB520" i="30"/>
  <c r="S520" i="30"/>
  <c r="AA520" i="30"/>
  <c r="R520" i="30"/>
  <c r="V520" i="30"/>
  <c r="V521" i="30"/>
  <c r="U521" i="30"/>
  <c r="Z521" i="30"/>
  <c r="Q521" i="30"/>
  <c r="AC521" i="30"/>
  <c r="Y523" i="30"/>
  <c r="Y524" i="30"/>
  <c r="U540" i="30"/>
  <c r="T541" i="30"/>
  <c r="AC543" i="30"/>
  <c r="T543" i="30"/>
  <c r="AB543" i="30"/>
  <c r="S543" i="30"/>
  <c r="X543" i="30"/>
  <c r="X544" i="30"/>
  <c r="V544" i="30"/>
  <c r="AA544" i="30"/>
  <c r="R544" i="30"/>
  <c r="AC544" i="30"/>
  <c r="Y554" i="30"/>
  <c r="Y555" i="30"/>
  <c r="AA559" i="30"/>
  <c r="R559" i="30"/>
  <c r="Z559" i="30"/>
  <c r="Q559" i="30"/>
  <c r="U559" i="30"/>
  <c r="Y562" i="30"/>
  <c r="Y563" i="30"/>
  <c r="AA567" i="30"/>
  <c r="R567" i="30"/>
  <c r="Z567" i="30"/>
  <c r="Q567" i="30"/>
  <c r="U567" i="30"/>
  <c r="U577" i="30"/>
  <c r="T578" i="30"/>
  <c r="T579" i="30"/>
  <c r="V587" i="30"/>
  <c r="V599" i="30"/>
  <c r="AC599" i="30"/>
  <c r="T599" i="30"/>
  <c r="AB599" i="30"/>
  <c r="S599" i="30"/>
  <c r="X599" i="30"/>
  <c r="X601" i="30"/>
  <c r="V610" i="30"/>
  <c r="U610" i="30"/>
  <c r="AC610" i="30"/>
  <c r="T610" i="30"/>
  <c r="AA610" i="30"/>
  <c r="R610" i="30"/>
  <c r="Z610" i="30"/>
  <c r="Q610" i="30"/>
  <c r="AB610" i="30"/>
  <c r="X610" i="30"/>
  <c r="S610" i="30"/>
  <c r="U629" i="30"/>
  <c r="AC629" i="30"/>
  <c r="T629" i="30"/>
  <c r="AB629" i="30"/>
  <c r="S629" i="30"/>
  <c r="AA629" i="30"/>
  <c r="R629" i="30"/>
  <c r="Z629" i="30"/>
  <c r="Q629" i="30"/>
  <c r="X629" i="30"/>
  <c r="V629" i="30"/>
  <c r="Y629" i="30"/>
  <c r="V390" i="30"/>
  <c r="AA390" i="30"/>
  <c r="R390" i="30"/>
  <c r="AB390" i="30"/>
  <c r="AC397" i="30"/>
  <c r="T397" i="30"/>
  <c r="AB397" i="30"/>
  <c r="S397" i="30"/>
  <c r="X397" i="30"/>
  <c r="X398" i="30"/>
  <c r="V398" i="30"/>
  <c r="AA398" i="30"/>
  <c r="R398" i="30"/>
  <c r="AC398" i="30"/>
  <c r="AB428" i="30"/>
  <c r="S428" i="30"/>
  <c r="AA428" i="30"/>
  <c r="R428" i="30"/>
  <c r="V428" i="30"/>
  <c r="V429" i="30"/>
  <c r="U429" i="30"/>
  <c r="Z429" i="30"/>
  <c r="Q429" i="30"/>
  <c r="AC429" i="30"/>
  <c r="AB456" i="30"/>
  <c r="S456" i="30"/>
  <c r="AA456" i="30"/>
  <c r="R456" i="30"/>
  <c r="V456" i="30"/>
  <c r="V457" i="30"/>
  <c r="U457" i="30"/>
  <c r="Z457" i="30"/>
  <c r="Q457" i="30"/>
  <c r="AC457" i="30"/>
  <c r="AC481" i="30"/>
  <c r="T481" i="30"/>
  <c r="AB481" i="30"/>
  <c r="S481" i="30"/>
  <c r="X481" i="30"/>
  <c r="X482" i="30"/>
  <c r="V482" i="30"/>
  <c r="AA482" i="30"/>
  <c r="R482" i="30"/>
  <c r="AC482" i="30"/>
  <c r="AB512" i="30"/>
  <c r="S512" i="30"/>
  <c r="AA512" i="30"/>
  <c r="R512" i="30"/>
  <c r="V512" i="30"/>
  <c r="V513" i="30"/>
  <c r="U513" i="30"/>
  <c r="Z513" i="30"/>
  <c r="Q513" i="30"/>
  <c r="AC513" i="30"/>
  <c r="AC535" i="30"/>
  <c r="T535" i="30"/>
  <c r="AB535" i="30"/>
  <c r="S535" i="30"/>
  <c r="X535" i="30"/>
  <c r="X536" i="30"/>
  <c r="V536" i="30"/>
  <c r="AA536" i="30"/>
  <c r="R536" i="30"/>
  <c r="AC536" i="30"/>
  <c r="AA545" i="30"/>
  <c r="R545" i="30"/>
  <c r="Z545" i="30"/>
  <c r="Q545" i="30"/>
  <c r="U545" i="30"/>
  <c r="V577" i="30"/>
  <c r="V579" i="30"/>
  <c r="AB582" i="30"/>
  <c r="S582" i="30"/>
  <c r="AA582" i="30"/>
  <c r="R582" i="30"/>
  <c r="V582" i="30"/>
  <c r="V583" i="30"/>
  <c r="U583" i="30"/>
  <c r="Z583" i="30"/>
  <c r="Q583" i="30"/>
  <c r="AC583" i="30"/>
  <c r="X587" i="30"/>
  <c r="AC523" i="30"/>
  <c r="T523" i="30"/>
  <c r="AB523" i="30"/>
  <c r="S523" i="30"/>
  <c r="X523" i="30"/>
  <c r="X524" i="30"/>
  <c r="V524" i="30"/>
  <c r="AA524" i="30"/>
  <c r="R524" i="30"/>
  <c r="AC524" i="30"/>
  <c r="AB554" i="30"/>
  <c r="S554" i="30"/>
  <c r="AA554" i="30"/>
  <c r="R554" i="30"/>
  <c r="V554" i="30"/>
  <c r="V555" i="30"/>
  <c r="U555" i="30"/>
  <c r="Z555" i="30"/>
  <c r="Q555" i="30"/>
  <c r="AC555" i="30"/>
  <c r="AB562" i="30"/>
  <c r="S562" i="30"/>
  <c r="AA562" i="30"/>
  <c r="R562" i="30"/>
  <c r="V562" i="30"/>
  <c r="V563" i="30"/>
  <c r="U563" i="30"/>
  <c r="Z563" i="30"/>
  <c r="Q563" i="30"/>
  <c r="AC563" i="30"/>
  <c r="Y579" i="30"/>
  <c r="V602" i="30"/>
  <c r="AC602" i="30"/>
  <c r="AA602" i="30"/>
  <c r="R602" i="30"/>
  <c r="Q602" i="30"/>
  <c r="Z602" i="30"/>
  <c r="Y602" i="30"/>
  <c r="S602" i="30"/>
  <c r="U693" i="30"/>
  <c r="AC693" i="30"/>
  <c r="T693" i="30"/>
  <c r="AB693" i="30"/>
  <c r="S693" i="30"/>
  <c r="AA693" i="30"/>
  <c r="R693" i="30"/>
  <c r="Z693" i="30"/>
  <c r="Q693" i="30"/>
  <c r="X693" i="30"/>
  <c r="V693" i="30"/>
  <c r="Y227" i="30"/>
  <c r="T231" i="30"/>
  <c r="AC231" i="30"/>
  <c r="Y239" i="30"/>
  <c r="T243" i="30"/>
  <c r="AC243" i="30"/>
  <c r="Y247" i="30"/>
  <c r="T251" i="30"/>
  <c r="AC251" i="30"/>
  <c r="Y261" i="30"/>
  <c r="T265" i="30"/>
  <c r="AC265" i="30"/>
  <c r="X266" i="30"/>
  <c r="Y269" i="30"/>
  <c r="T273" i="30"/>
  <c r="AC273" i="30"/>
  <c r="X274" i="30"/>
  <c r="Y281" i="30"/>
  <c r="T285" i="30"/>
  <c r="AC285" i="30"/>
  <c r="X286" i="30"/>
  <c r="Y289" i="30"/>
  <c r="T293" i="30"/>
  <c r="AC293" i="30"/>
  <c r="X294" i="30"/>
  <c r="Y303" i="30"/>
  <c r="T307" i="30"/>
  <c r="AC307" i="30"/>
  <c r="X308" i="30"/>
  <c r="Y311" i="30"/>
  <c r="T315" i="30"/>
  <c r="AC315" i="30"/>
  <c r="X316" i="30"/>
  <c r="Y323" i="30"/>
  <c r="T327" i="30"/>
  <c r="AC327" i="30"/>
  <c r="X328" i="30"/>
  <c r="Y331" i="30"/>
  <c r="T335" i="30"/>
  <c r="AC335" i="30"/>
  <c r="X336" i="30"/>
  <c r="Y345" i="30"/>
  <c r="T349" i="30"/>
  <c r="AC349" i="30"/>
  <c r="X350" i="30"/>
  <c r="T390" i="30"/>
  <c r="U397" i="30"/>
  <c r="T398" i="30"/>
  <c r="AB406" i="30"/>
  <c r="S406" i="30"/>
  <c r="AA406" i="30"/>
  <c r="R406" i="30"/>
  <c r="V406" i="30"/>
  <c r="V407" i="30"/>
  <c r="U407" i="30"/>
  <c r="Z407" i="30"/>
  <c r="Q407" i="30"/>
  <c r="AC407" i="30"/>
  <c r="X411" i="30"/>
  <c r="U428" i="30"/>
  <c r="T429" i="30"/>
  <c r="X441" i="30"/>
  <c r="U456" i="30"/>
  <c r="T457" i="30"/>
  <c r="AC459" i="30"/>
  <c r="T459" i="30"/>
  <c r="AB459" i="30"/>
  <c r="S459" i="30"/>
  <c r="X459" i="30"/>
  <c r="X460" i="30"/>
  <c r="V460" i="30"/>
  <c r="AA460" i="30"/>
  <c r="R460" i="30"/>
  <c r="AC460" i="30"/>
  <c r="U481" i="30"/>
  <c r="T482" i="30"/>
  <c r="AB490" i="30"/>
  <c r="S490" i="30"/>
  <c r="AA490" i="30"/>
  <c r="R490" i="30"/>
  <c r="V490" i="30"/>
  <c r="V491" i="30"/>
  <c r="U491" i="30"/>
  <c r="Z491" i="30"/>
  <c r="Q491" i="30"/>
  <c r="AC491" i="30"/>
  <c r="X495" i="30"/>
  <c r="U512" i="30"/>
  <c r="T513" i="30"/>
  <c r="AC515" i="30"/>
  <c r="T515" i="30"/>
  <c r="AB515" i="30"/>
  <c r="S515" i="30"/>
  <c r="X515" i="30"/>
  <c r="X516" i="30"/>
  <c r="V516" i="30"/>
  <c r="AA516" i="30"/>
  <c r="R516" i="30"/>
  <c r="AC516" i="30"/>
  <c r="X520" i="30"/>
  <c r="X521" i="30"/>
  <c r="Q523" i="30"/>
  <c r="Q524" i="30"/>
  <c r="AA525" i="30"/>
  <c r="R525" i="30"/>
  <c r="Z525" i="30"/>
  <c r="Q525" i="30"/>
  <c r="U525" i="30"/>
  <c r="U535" i="30"/>
  <c r="T536" i="30"/>
  <c r="V543" i="30"/>
  <c r="U544" i="30"/>
  <c r="V545" i="30"/>
  <c r="Q554" i="30"/>
  <c r="R555" i="30"/>
  <c r="X559" i="30"/>
  <c r="Q562" i="30"/>
  <c r="R563" i="30"/>
  <c r="X567" i="30"/>
  <c r="AB579" i="30"/>
  <c r="U582" i="30"/>
  <c r="T583" i="30"/>
  <c r="AC585" i="30"/>
  <c r="T585" i="30"/>
  <c r="AB585" i="30"/>
  <c r="S585" i="30"/>
  <c r="X585" i="30"/>
  <c r="X586" i="30"/>
  <c r="V586" i="30"/>
  <c r="AA586" i="30"/>
  <c r="R586" i="30"/>
  <c r="AC586" i="30"/>
  <c r="Y599" i="30"/>
  <c r="T602" i="30"/>
  <c r="U671" i="30"/>
  <c r="AC671" i="30"/>
  <c r="T671" i="30"/>
  <c r="AB671" i="30"/>
  <c r="S671" i="30"/>
  <c r="AA671" i="30"/>
  <c r="R671" i="30"/>
  <c r="Z671" i="30"/>
  <c r="Q671" i="30"/>
  <c r="X671" i="30"/>
  <c r="V671" i="30"/>
  <c r="Y693" i="30"/>
  <c r="U777" i="30"/>
  <c r="AC777" i="30"/>
  <c r="T777" i="30"/>
  <c r="AB777" i="30"/>
  <c r="S777" i="30"/>
  <c r="AA777" i="30"/>
  <c r="R777" i="30"/>
  <c r="Z777" i="30"/>
  <c r="Q777" i="30"/>
  <c r="X777" i="30"/>
  <c r="V777" i="30"/>
  <c r="Y777" i="30"/>
  <c r="Y266" i="30"/>
  <c r="Y274" i="30"/>
  <c r="Y286" i="30"/>
  <c r="Y294" i="30"/>
  <c r="Y308" i="30"/>
  <c r="Y316" i="30"/>
  <c r="Y328" i="30"/>
  <c r="Y336" i="30"/>
  <c r="Z350" i="30"/>
  <c r="U353" i="30"/>
  <c r="Z353" i="30"/>
  <c r="Q353" i="30"/>
  <c r="AB353" i="30"/>
  <c r="Z357" i="30"/>
  <c r="Q357" i="30"/>
  <c r="U357" i="30"/>
  <c r="AB357" i="30"/>
  <c r="AA364" i="30"/>
  <c r="R364" i="30"/>
  <c r="V364" i="30"/>
  <c r="AB364" i="30"/>
  <c r="V368" i="30"/>
  <c r="AA368" i="30"/>
  <c r="R368" i="30"/>
  <c r="AB368" i="30"/>
  <c r="AA372" i="30"/>
  <c r="R372" i="30"/>
  <c r="V372" i="30"/>
  <c r="AB372" i="30"/>
  <c r="AB375" i="30"/>
  <c r="S375" i="30"/>
  <c r="X375" i="30"/>
  <c r="AA375" i="30"/>
  <c r="U390" i="30"/>
  <c r="V397" i="30"/>
  <c r="U398" i="30"/>
  <c r="Y411" i="30"/>
  <c r="X428" i="30"/>
  <c r="X429" i="30"/>
  <c r="AC451" i="30"/>
  <c r="T451" i="30"/>
  <c r="AB451" i="30"/>
  <c r="S451" i="30"/>
  <c r="X451" i="30"/>
  <c r="X452" i="30"/>
  <c r="V452" i="30"/>
  <c r="AA452" i="30"/>
  <c r="R452" i="30"/>
  <c r="AC452" i="30"/>
  <c r="X456" i="30"/>
  <c r="X457" i="30"/>
  <c r="AA461" i="30"/>
  <c r="R461" i="30"/>
  <c r="Z461" i="30"/>
  <c r="Q461" i="30"/>
  <c r="U461" i="30"/>
  <c r="V481" i="30"/>
  <c r="U482" i="30"/>
  <c r="X512" i="30"/>
  <c r="X513" i="30"/>
  <c r="AA517" i="30"/>
  <c r="R517" i="30"/>
  <c r="Z517" i="30"/>
  <c r="Q517" i="30"/>
  <c r="U517" i="30"/>
  <c r="R523" i="30"/>
  <c r="S524" i="30"/>
  <c r="V535" i="30"/>
  <c r="U536" i="30"/>
  <c r="AB540" i="30"/>
  <c r="S540" i="30"/>
  <c r="AA540" i="30"/>
  <c r="R540" i="30"/>
  <c r="V540" i="30"/>
  <c r="V541" i="30"/>
  <c r="U541" i="30"/>
  <c r="Z541" i="30"/>
  <c r="Q541" i="30"/>
  <c r="AC541" i="30"/>
  <c r="X545" i="30"/>
  <c r="T554" i="30"/>
  <c r="S555" i="30"/>
  <c r="T562" i="30"/>
  <c r="S563" i="30"/>
  <c r="AC577" i="30"/>
  <c r="T577" i="30"/>
  <c r="AB577" i="30"/>
  <c r="S577" i="30"/>
  <c r="X577" i="30"/>
  <c r="X578" i="30"/>
  <c r="V578" i="30"/>
  <c r="AA578" i="30"/>
  <c r="R578" i="30"/>
  <c r="AC578" i="30"/>
  <c r="X582" i="30"/>
  <c r="X583" i="30"/>
  <c r="AA587" i="30"/>
  <c r="R587" i="30"/>
  <c r="Z587" i="30"/>
  <c r="Q587" i="30"/>
  <c r="U587" i="30"/>
  <c r="U602" i="30"/>
  <c r="AB609" i="30"/>
  <c r="S609" i="30"/>
  <c r="AA609" i="30"/>
  <c r="R609" i="30"/>
  <c r="Z609" i="30"/>
  <c r="Q609" i="30"/>
  <c r="X609" i="30"/>
  <c r="V609" i="30"/>
  <c r="T609" i="30"/>
  <c r="U609" i="30"/>
  <c r="U643" i="30"/>
  <c r="AC643" i="30"/>
  <c r="T643" i="30"/>
  <c r="AB643" i="30"/>
  <c r="S643" i="30"/>
  <c r="AA643" i="30"/>
  <c r="R643" i="30"/>
  <c r="Z643" i="30"/>
  <c r="Q643" i="30"/>
  <c r="X643" i="30"/>
  <c r="V643" i="30"/>
  <c r="AA579" i="30"/>
  <c r="R579" i="30"/>
  <c r="Z579" i="30"/>
  <c r="Q579" i="30"/>
  <c r="U579" i="30"/>
  <c r="AB601" i="30"/>
  <c r="S601" i="30"/>
  <c r="U601" i="30"/>
  <c r="AC601" i="30"/>
  <c r="R601" i="30"/>
  <c r="AA601" i="30"/>
  <c r="Q601" i="30"/>
  <c r="V601" i="30"/>
  <c r="U819" i="30"/>
  <c r="AC819" i="30"/>
  <c r="T819" i="30"/>
  <c r="AB819" i="30"/>
  <c r="S819" i="30"/>
  <c r="AA819" i="30"/>
  <c r="R819" i="30"/>
  <c r="Z819" i="30"/>
  <c r="Q819" i="30"/>
  <c r="X819" i="30"/>
  <c r="V819" i="30"/>
  <c r="Y819" i="30"/>
  <c r="S227" i="30"/>
  <c r="S239" i="30"/>
  <c r="S247" i="30"/>
  <c r="S261" i="30"/>
  <c r="R266" i="30"/>
  <c r="S269" i="30"/>
  <c r="R274" i="30"/>
  <c r="S281" i="30"/>
  <c r="R286" i="30"/>
  <c r="S289" i="30"/>
  <c r="R294" i="30"/>
  <c r="S303" i="30"/>
  <c r="R308" i="30"/>
  <c r="S311" i="30"/>
  <c r="R316" i="30"/>
  <c r="S323" i="30"/>
  <c r="R328" i="30"/>
  <c r="S331" i="30"/>
  <c r="R336" i="30"/>
  <c r="S345" i="30"/>
  <c r="R350" i="30"/>
  <c r="AB350" i="30"/>
  <c r="S353" i="30"/>
  <c r="S357" i="30"/>
  <c r="S364" i="30"/>
  <c r="U365" i="30"/>
  <c r="Z365" i="30"/>
  <c r="Q365" i="30"/>
  <c r="AB365" i="30"/>
  <c r="S368" i="30"/>
  <c r="Z369" i="30"/>
  <c r="Q369" i="30"/>
  <c r="U369" i="30"/>
  <c r="AB369" i="30"/>
  <c r="S372" i="30"/>
  <c r="U373" i="30"/>
  <c r="Z373" i="30"/>
  <c r="Q373" i="30"/>
  <c r="AB373" i="30"/>
  <c r="R375" i="30"/>
  <c r="V376" i="30"/>
  <c r="AA376" i="30"/>
  <c r="R376" i="30"/>
  <c r="AB376" i="30"/>
  <c r="X385" i="30"/>
  <c r="AB385" i="30"/>
  <c r="S385" i="30"/>
  <c r="AA385" i="30"/>
  <c r="AB389" i="30"/>
  <c r="S389" i="30"/>
  <c r="X389" i="30"/>
  <c r="AA389" i="30"/>
  <c r="Y390" i="30"/>
  <c r="Z397" i="30"/>
  <c r="Z398" i="30"/>
  <c r="U406" i="30"/>
  <c r="T407" i="30"/>
  <c r="AC409" i="30"/>
  <c r="T409" i="30"/>
  <c r="AB409" i="30"/>
  <c r="S409" i="30"/>
  <c r="X409" i="30"/>
  <c r="X410" i="30"/>
  <c r="V410" i="30"/>
  <c r="AA410" i="30"/>
  <c r="R410" i="30"/>
  <c r="AC410" i="30"/>
  <c r="AC411" i="30"/>
  <c r="AA419" i="30"/>
  <c r="R419" i="30"/>
  <c r="Z419" i="30"/>
  <c r="Q419" i="30"/>
  <c r="U419" i="30"/>
  <c r="Z428" i="30"/>
  <c r="AA429" i="30"/>
  <c r="AA433" i="30"/>
  <c r="R433" i="30"/>
  <c r="Z433" i="30"/>
  <c r="Q433" i="30"/>
  <c r="U433" i="30"/>
  <c r="AC439" i="30"/>
  <c r="T439" i="30"/>
  <c r="AB439" i="30"/>
  <c r="S439" i="30"/>
  <c r="X439" i="30"/>
  <c r="X440" i="30"/>
  <c r="V440" i="30"/>
  <c r="AA440" i="30"/>
  <c r="R440" i="30"/>
  <c r="AC440" i="30"/>
  <c r="AC441" i="30"/>
  <c r="R451" i="30"/>
  <c r="S452" i="30"/>
  <c r="Z456" i="30"/>
  <c r="AA457" i="30"/>
  <c r="U459" i="30"/>
  <c r="T460" i="30"/>
  <c r="T461" i="30"/>
  <c r="AB470" i="30"/>
  <c r="S470" i="30"/>
  <c r="AA470" i="30"/>
  <c r="R470" i="30"/>
  <c r="V470" i="30"/>
  <c r="V471" i="30"/>
  <c r="U471" i="30"/>
  <c r="Z471" i="30"/>
  <c r="Q471" i="30"/>
  <c r="AC471" i="30"/>
  <c r="Z481" i="30"/>
  <c r="Z482" i="30"/>
  <c r="U490" i="30"/>
  <c r="T491" i="30"/>
  <c r="AC493" i="30"/>
  <c r="T493" i="30"/>
  <c r="AB493" i="30"/>
  <c r="S493" i="30"/>
  <c r="X493" i="30"/>
  <c r="X494" i="30"/>
  <c r="V494" i="30"/>
  <c r="AA494" i="30"/>
  <c r="R494" i="30"/>
  <c r="AC494" i="30"/>
  <c r="AC495" i="30"/>
  <c r="AA503" i="30"/>
  <c r="R503" i="30"/>
  <c r="Z503" i="30"/>
  <c r="Q503" i="30"/>
  <c r="U503" i="30"/>
  <c r="Z512" i="30"/>
  <c r="AA513" i="30"/>
  <c r="U515" i="30"/>
  <c r="T516" i="30"/>
  <c r="T517" i="30"/>
  <c r="AC520" i="30"/>
  <c r="AB521" i="30"/>
  <c r="V523" i="30"/>
  <c r="U524" i="30"/>
  <c r="V525" i="30"/>
  <c r="Z535" i="30"/>
  <c r="Z536" i="30"/>
  <c r="T540" i="30"/>
  <c r="S541" i="30"/>
  <c r="AA543" i="30"/>
  <c r="AB544" i="30"/>
  <c r="AB545" i="30"/>
  <c r="X554" i="30"/>
  <c r="X555" i="30"/>
  <c r="AC557" i="30"/>
  <c r="T557" i="30"/>
  <c r="AB557" i="30"/>
  <c r="S557" i="30"/>
  <c r="X557" i="30"/>
  <c r="X558" i="30"/>
  <c r="V558" i="30"/>
  <c r="AA558" i="30"/>
  <c r="R558" i="30"/>
  <c r="AC558" i="30"/>
  <c r="AC559" i="30"/>
  <c r="X562" i="30"/>
  <c r="X563" i="30"/>
  <c r="AC565" i="30"/>
  <c r="T565" i="30"/>
  <c r="AB565" i="30"/>
  <c r="S565" i="30"/>
  <c r="X565" i="30"/>
  <c r="X566" i="30"/>
  <c r="V566" i="30"/>
  <c r="AA566" i="30"/>
  <c r="R566" i="30"/>
  <c r="AC566" i="30"/>
  <c r="AC567" i="30"/>
  <c r="R577" i="30"/>
  <c r="S578" i="30"/>
  <c r="S579" i="30"/>
  <c r="Z582" i="30"/>
  <c r="AA583" i="30"/>
  <c r="U585" i="30"/>
  <c r="T586" i="30"/>
  <c r="T587" i="30"/>
  <c r="U596" i="30"/>
  <c r="AB596" i="30"/>
  <c r="S596" i="30"/>
  <c r="AA596" i="30"/>
  <c r="R596" i="30"/>
  <c r="V596" i="30"/>
  <c r="Z600" i="30"/>
  <c r="Q600" i="30"/>
  <c r="X600" i="30"/>
  <c r="V600" i="30"/>
  <c r="AA600" i="30"/>
  <c r="R600" i="30"/>
  <c r="T601" i="30"/>
  <c r="AB602" i="30"/>
  <c r="X605" i="30"/>
  <c r="V605" i="30"/>
  <c r="U605" i="30"/>
  <c r="AB605" i="30"/>
  <c r="S605" i="30"/>
  <c r="AA605" i="30"/>
  <c r="R605" i="30"/>
  <c r="Q605" i="30"/>
  <c r="T605" i="30"/>
  <c r="AC609" i="30"/>
  <c r="T354" i="30"/>
  <c r="AC354" i="30"/>
  <c r="Y358" i="30"/>
  <c r="T366" i="30"/>
  <c r="AC366" i="30"/>
  <c r="Y370" i="30"/>
  <c r="Y378" i="30"/>
  <c r="T388" i="30"/>
  <c r="AC388" i="30"/>
  <c r="Y392" i="30"/>
  <c r="S393" i="30"/>
  <c r="AB393" i="30"/>
  <c r="T396" i="30"/>
  <c r="AC396" i="30"/>
  <c r="Y400" i="30"/>
  <c r="S405" i="30"/>
  <c r="AB405" i="30"/>
  <c r="T408" i="30"/>
  <c r="AC408" i="30"/>
  <c r="Y412" i="30"/>
  <c r="S413" i="30"/>
  <c r="AB413" i="30"/>
  <c r="T416" i="30"/>
  <c r="AC416" i="30"/>
  <c r="Y420" i="30"/>
  <c r="S427" i="30"/>
  <c r="AB427" i="30"/>
  <c r="Y434" i="30"/>
  <c r="S435" i="30"/>
  <c r="AB435" i="30"/>
  <c r="Y442" i="30"/>
  <c r="S447" i="30"/>
  <c r="AB447" i="30"/>
  <c r="T450" i="30"/>
  <c r="AC450" i="30"/>
  <c r="Y454" i="30"/>
  <c r="S455" i="30"/>
  <c r="AB455" i="30"/>
  <c r="T458" i="30"/>
  <c r="AC458" i="30"/>
  <c r="Y462" i="30"/>
  <c r="S469" i="30"/>
  <c r="AB469" i="30"/>
  <c r="T472" i="30"/>
  <c r="AC472" i="30"/>
  <c r="Y476" i="30"/>
  <c r="S477" i="30"/>
  <c r="AB477" i="30"/>
  <c r="T480" i="30"/>
  <c r="AC480" i="30"/>
  <c r="Y484" i="30"/>
  <c r="S489" i="30"/>
  <c r="AB489" i="30"/>
  <c r="T492" i="30"/>
  <c r="AC492" i="30"/>
  <c r="Y496" i="30"/>
  <c r="S497" i="30"/>
  <c r="AB497" i="30"/>
  <c r="T500" i="30"/>
  <c r="AC500" i="30"/>
  <c r="Y504" i="30"/>
  <c r="S511" i="30"/>
  <c r="AB511" i="30"/>
  <c r="T514" i="30"/>
  <c r="AC514" i="30"/>
  <c r="Y518" i="30"/>
  <c r="S519" i="30"/>
  <c r="AB519" i="30"/>
  <c r="T522" i="30"/>
  <c r="AC522" i="30"/>
  <c r="Y526" i="30"/>
  <c r="S531" i="30"/>
  <c r="AB531" i="30"/>
  <c r="T534" i="30"/>
  <c r="AC534" i="30"/>
  <c r="Y538" i="30"/>
  <c r="S539" i="30"/>
  <c r="AB539" i="30"/>
  <c r="T542" i="30"/>
  <c r="AC542" i="30"/>
  <c r="Y546" i="30"/>
  <c r="S553" i="30"/>
  <c r="AB553" i="30"/>
  <c r="AC556" i="30"/>
  <c r="Y560" i="30"/>
  <c r="S561" i="30"/>
  <c r="AB561" i="30"/>
  <c r="AC564" i="30"/>
  <c r="Y568" i="30"/>
  <c r="S573" i="30"/>
  <c r="AB573" i="30"/>
  <c r="T576" i="30"/>
  <c r="AC576" i="30"/>
  <c r="Y580" i="30"/>
  <c r="S581" i="30"/>
  <c r="AB581" i="30"/>
  <c r="T584" i="30"/>
  <c r="AC584" i="30"/>
  <c r="Y588" i="30"/>
  <c r="S595" i="30"/>
  <c r="AB595" i="30"/>
  <c r="Q597" i="30"/>
  <c r="Z597" i="30"/>
  <c r="T598" i="30"/>
  <c r="AC598" i="30"/>
  <c r="U621" i="30"/>
  <c r="AC621" i="30"/>
  <c r="T621" i="30"/>
  <c r="AB621" i="30"/>
  <c r="S621" i="30"/>
  <c r="AA621" i="30"/>
  <c r="R621" i="30"/>
  <c r="Z621" i="30"/>
  <c r="Q621" i="30"/>
  <c r="X621" i="30"/>
  <c r="V621" i="30"/>
  <c r="U727" i="30"/>
  <c r="AC727" i="30"/>
  <c r="T727" i="30"/>
  <c r="AB727" i="30"/>
  <c r="S727" i="30"/>
  <c r="AA727" i="30"/>
  <c r="R727" i="30"/>
  <c r="Z727" i="30"/>
  <c r="Q727" i="30"/>
  <c r="X727" i="30"/>
  <c r="V727" i="30"/>
  <c r="U747" i="30"/>
  <c r="AC747" i="30"/>
  <c r="T747" i="30"/>
  <c r="AB747" i="30"/>
  <c r="S747" i="30"/>
  <c r="AA747" i="30"/>
  <c r="R747" i="30"/>
  <c r="Z747" i="30"/>
  <c r="Q747" i="30"/>
  <c r="X747" i="30"/>
  <c r="V747" i="30"/>
  <c r="U914" i="30"/>
  <c r="AC914" i="30"/>
  <c r="T914" i="30"/>
  <c r="AB914" i="30"/>
  <c r="S914" i="30"/>
  <c r="AA914" i="30"/>
  <c r="R914" i="30"/>
  <c r="Z914" i="30"/>
  <c r="Q914" i="30"/>
  <c r="Y914" i="30"/>
  <c r="X914" i="30"/>
  <c r="V914" i="30"/>
  <c r="U789" i="30"/>
  <c r="AC789" i="30"/>
  <c r="T789" i="30"/>
  <c r="AB789" i="30"/>
  <c r="S789" i="30"/>
  <c r="AA789" i="30"/>
  <c r="R789" i="30"/>
  <c r="Z789" i="30"/>
  <c r="Q789" i="30"/>
  <c r="X789" i="30"/>
  <c r="V789" i="30"/>
  <c r="U769" i="30"/>
  <c r="AC769" i="30"/>
  <c r="T769" i="30"/>
  <c r="AB769" i="30"/>
  <c r="S769" i="30"/>
  <c r="AA769" i="30"/>
  <c r="R769" i="30"/>
  <c r="Z769" i="30"/>
  <c r="Q769" i="30"/>
  <c r="X769" i="30"/>
  <c r="V769" i="30"/>
  <c r="U831" i="30"/>
  <c r="AC831" i="30"/>
  <c r="T831" i="30"/>
  <c r="AB831" i="30"/>
  <c r="S831" i="30"/>
  <c r="AA831" i="30"/>
  <c r="R831" i="30"/>
  <c r="Z831" i="30"/>
  <c r="Q831" i="30"/>
  <c r="X831" i="30"/>
  <c r="V831" i="30"/>
  <c r="T358" i="30"/>
  <c r="T370" i="30"/>
  <c r="T378" i="30"/>
  <c r="T392" i="30"/>
  <c r="X393" i="30"/>
  <c r="T400" i="30"/>
  <c r="X405" i="30"/>
  <c r="T412" i="30"/>
  <c r="X413" i="30"/>
  <c r="T420" i="30"/>
  <c r="X427" i="30"/>
  <c r="T434" i="30"/>
  <c r="X435" i="30"/>
  <c r="T442" i="30"/>
  <c r="X447" i="30"/>
  <c r="T454" i="30"/>
  <c r="X455" i="30"/>
  <c r="T462" i="30"/>
  <c r="X469" i="30"/>
  <c r="T476" i="30"/>
  <c r="X477" i="30"/>
  <c r="T484" i="30"/>
  <c r="X489" i="30"/>
  <c r="T496" i="30"/>
  <c r="X497" i="30"/>
  <c r="T504" i="30"/>
  <c r="X511" i="30"/>
  <c r="T518" i="30"/>
  <c r="X519" i="30"/>
  <c r="T526" i="30"/>
  <c r="X531" i="30"/>
  <c r="T538" i="30"/>
  <c r="X539" i="30"/>
  <c r="T546" i="30"/>
  <c r="X553" i="30"/>
  <c r="T560" i="30"/>
  <c r="X561" i="30"/>
  <c r="T568" i="30"/>
  <c r="X573" i="30"/>
  <c r="T580" i="30"/>
  <c r="X581" i="30"/>
  <c r="T588" i="30"/>
  <c r="X595" i="30"/>
  <c r="U597" i="30"/>
  <c r="U651" i="30"/>
  <c r="AC651" i="30"/>
  <c r="T651" i="30"/>
  <c r="AB651" i="30"/>
  <c r="S651" i="30"/>
  <c r="AA651" i="30"/>
  <c r="R651" i="30"/>
  <c r="Z651" i="30"/>
  <c r="Q651" i="30"/>
  <c r="X651" i="30"/>
  <c r="V651" i="30"/>
  <c r="U663" i="30"/>
  <c r="AC663" i="30"/>
  <c r="T663" i="30"/>
  <c r="AB663" i="30"/>
  <c r="S663" i="30"/>
  <c r="AA663" i="30"/>
  <c r="R663" i="30"/>
  <c r="Z663" i="30"/>
  <c r="Q663" i="30"/>
  <c r="X663" i="30"/>
  <c r="V663" i="30"/>
  <c r="U705" i="30"/>
  <c r="AC705" i="30"/>
  <c r="T705" i="30"/>
  <c r="AB705" i="30"/>
  <c r="S705" i="30"/>
  <c r="AA705" i="30"/>
  <c r="R705" i="30"/>
  <c r="Z705" i="30"/>
  <c r="Q705" i="30"/>
  <c r="X705" i="30"/>
  <c r="V705" i="30"/>
  <c r="Y769" i="30"/>
  <c r="U797" i="30"/>
  <c r="AC797" i="30"/>
  <c r="T797" i="30"/>
  <c r="AB797" i="30"/>
  <c r="S797" i="30"/>
  <c r="AA797" i="30"/>
  <c r="R797" i="30"/>
  <c r="Z797" i="30"/>
  <c r="Q797" i="30"/>
  <c r="X797" i="30"/>
  <c r="V797" i="30"/>
  <c r="U811" i="30"/>
  <c r="AC811" i="30"/>
  <c r="T811" i="30"/>
  <c r="AB811" i="30"/>
  <c r="S811" i="30"/>
  <c r="AA811" i="30"/>
  <c r="R811" i="30"/>
  <c r="Z811" i="30"/>
  <c r="Q811" i="30"/>
  <c r="X811" i="30"/>
  <c r="V811" i="30"/>
  <c r="Y831" i="30"/>
  <c r="V597" i="30"/>
  <c r="V897" i="30"/>
  <c r="U897" i="30"/>
  <c r="AC897" i="30"/>
  <c r="T897" i="30"/>
  <c r="AB897" i="30"/>
  <c r="S897" i="30"/>
  <c r="AA897" i="30"/>
  <c r="R897" i="30"/>
  <c r="Z897" i="30"/>
  <c r="Y897" i="30"/>
  <c r="X897" i="30"/>
  <c r="Q897" i="30"/>
  <c r="AA959" i="30"/>
  <c r="R959" i="30"/>
  <c r="Z959" i="30"/>
  <c r="Q959" i="30"/>
  <c r="U959" i="30"/>
  <c r="AC959" i="30"/>
  <c r="AB959" i="30"/>
  <c r="Y959" i="30"/>
  <c r="X959" i="30"/>
  <c r="V959" i="30"/>
  <c r="T959" i="30"/>
  <c r="S959" i="30"/>
  <c r="U735" i="30"/>
  <c r="AC735" i="30"/>
  <c r="T735" i="30"/>
  <c r="AB735" i="30"/>
  <c r="S735" i="30"/>
  <c r="AA735" i="30"/>
  <c r="R735" i="30"/>
  <c r="Z735" i="30"/>
  <c r="Q735" i="30"/>
  <c r="X735" i="30"/>
  <c r="V735" i="30"/>
  <c r="U755" i="30"/>
  <c r="AC755" i="30"/>
  <c r="T755" i="30"/>
  <c r="AB755" i="30"/>
  <c r="S755" i="30"/>
  <c r="AA755" i="30"/>
  <c r="R755" i="30"/>
  <c r="Z755" i="30"/>
  <c r="Q755" i="30"/>
  <c r="X755" i="30"/>
  <c r="V755" i="30"/>
  <c r="AA993" i="30"/>
  <c r="R993" i="30"/>
  <c r="Z993" i="30"/>
  <c r="Q993" i="30"/>
  <c r="V993" i="30"/>
  <c r="U993" i="30"/>
  <c r="AC993" i="30"/>
  <c r="AB993" i="30"/>
  <c r="Y993" i="30"/>
  <c r="X993" i="30"/>
  <c r="T993" i="30"/>
  <c r="S993" i="30"/>
  <c r="U713" i="30"/>
  <c r="AC713" i="30"/>
  <c r="T713" i="30"/>
  <c r="AB713" i="30"/>
  <c r="S713" i="30"/>
  <c r="AA713" i="30"/>
  <c r="R713" i="30"/>
  <c r="Z713" i="30"/>
  <c r="Q713" i="30"/>
  <c r="X713" i="30"/>
  <c r="V713" i="30"/>
  <c r="Y735" i="30"/>
  <c r="Y755" i="30"/>
  <c r="AC603" i="30"/>
  <c r="Y607" i="30"/>
  <c r="S608" i="30"/>
  <c r="AB608" i="30"/>
  <c r="R617" i="30"/>
  <c r="AA617" i="30"/>
  <c r="Y619" i="30"/>
  <c r="Q622" i="30"/>
  <c r="Z622" i="30"/>
  <c r="R625" i="30"/>
  <c r="AA625" i="30"/>
  <c r="Y627" i="30"/>
  <c r="AB628" i="30"/>
  <c r="Q630" i="30"/>
  <c r="Z630" i="30"/>
  <c r="R639" i="30"/>
  <c r="AA639" i="30"/>
  <c r="Y641" i="30"/>
  <c r="Q644" i="30"/>
  <c r="Z644" i="30"/>
  <c r="R647" i="30"/>
  <c r="AA647" i="30"/>
  <c r="Y649" i="30"/>
  <c r="S650" i="30"/>
  <c r="AB650" i="30"/>
  <c r="Q652" i="30"/>
  <c r="Z652" i="30"/>
  <c r="T657" i="30"/>
  <c r="AC657" i="30"/>
  <c r="X658" i="30"/>
  <c r="R659" i="30"/>
  <c r="AA659" i="30"/>
  <c r="U660" i="30"/>
  <c r="Y661" i="30"/>
  <c r="S662" i="30"/>
  <c r="AB662" i="30"/>
  <c r="Q664" i="30"/>
  <c r="Z664" i="30"/>
  <c r="T665" i="30"/>
  <c r="AC665" i="30"/>
  <c r="X666" i="30"/>
  <c r="R667" i="30"/>
  <c r="AA667" i="30"/>
  <c r="Y669" i="30"/>
  <c r="S670" i="30"/>
  <c r="AB670" i="30"/>
  <c r="Q672" i="30"/>
  <c r="Z672" i="30"/>
  <c r="T679" i="30"/>
  <c r="AC679" i="30"/>
  <c r="R681" i="30"/>
  <c r="AA681" i="30"/>
  <c r="Y683" i="30"/>
  <c r="S684" i="30"/>
  <c r="AB684" i="30"/>
  <c r="Q686" i="30"/>
  <c r="Z686" i="30"/>
  <c r="R689" i="30"/>
  <c r="AA689" i="30"/>
  <c r="Y691" i="30"/>
  <c r="S692" i="30"/>
  <c r="AB692" i="30"/>
  <c r="Q694" i="30"/>
  <c r="Z694" i="30"/>
  <c r="T699" i="30"/>
  <c r="AC699" i="30"/>
  <c r="X700" i="30"/>
  <c r="R701" i="30"/>
  <c r="AA701" i="30"/>
  <c r="U702" i="30"/>
  <c r="Y703" i="30"/>
  <c r="S704" i="30"/>
  <c r="AB704" i="30"/>
  <c r="Q706" i="30"/>
  <c r="Z706" i="30"/>
  <c r="T707" i="30"/>
  <c r="AC707" i="30"/>
  <c r="X708" i="30"/>
  <c r="R709" i="30"/>
  <c r="AA709" i="30"/>
  <c r="U710" i="30"/>
  <c r="Y711" i="30"/>
  <c r="S712" i="30"/>
  <c r="AB712" i="30"/>
  <c r="Q714" i="30"/>
  <c r="Z714" i="30"/>
  <c r="T721" i="30"/>
  <c r="AC721" i="30"/>
  <c r="X722" i="30"/>
  <c r="R723" i="30"/>
  <c r="AA723" i="30"/>
  <c r="U724" i="30"/>
  <c r="Y725" i="30"/>
  <c r="S726" i="30"/>
  <c r="AB726" i="30"/>
  <c r="Q728" i="30"/>
  <c r="Z728" i="30"/>
  <c r="T729" i="30"/>
  <c r="AC729" i="30"/>
  <c r="X730" i="30"/>
  <c r="R731" i="30"/>
  <c r="AA731" i="30"/>
  <c r="U732" i="30"/>
  <c r="Y733" i="30"/>
  <c r="S734" i="30"/>
  <c r="AB734" i="30"/>
  <c r="Q736" i="30"/>
  <c r="Z736" i="30"/>
  <c r="T741" i="30"/>
  <c r="AC741" i="30"/>
  <c r="X742" i="30"/>
  <c r="R743" i="30"/>
  <c r="AA743" i="30"/>
  <c r="U744" i="30"/>
  <c r="Y745" i="30"/>
  <c r="S746" i="30"/>
  <c r="AB746" i="30"/>
  <c r="Q748" i="30"/>
  <c r="Z748" i="30"/>
  <c r="T749" i="30"/>
  <c r="AC749" i="30"/>
  <c r="X750" i="30"/>
  <c r="R751" i="30"/>
  <c r="AA751" i="30"/>
  <c r="U752" i="30"/>
  <c r="Y753" i="30"/>
  <c r="S754" i="30"/>
  <c r="AB754" i="30"/>
  <c r="Q756" i="30"/>
  <c r="Z756" i="30"/>
  <c r="T763" i="30"/>
  <c r="AC763" i="30"/>
  <c r="R765" i="30"/>
  <c r="AA765" i="30"/>
  <c r="Y767" i="30"/>
  <c r="Q770" i="30"/>
  <c r="Z770" i="30"/>
  <c r="R773" i="30"/>
  <c r="AA773" i="30"/>
  <c r="U774" i="30"/>
  <c r="Y775" i="30"/>
  <c r="S776" i="30"/>
  <c r="AB776" i="30"/>
  <c r="Q778" i="30"/>
  <c r="Z778" i="30"/>
  <c r="T783" i="30"/>
  <c r="AC783" i="30"/>
  <c r="X784" i="30"/>
  <c r="R785" i="30"/>
  <c r="AA785" i="30"/>
  <c r="U786" i="30"/>
  <c r="Y787" i="30"/>
  <c r="S788" i="30"/>
  <c r="AB788" i="30"/>
  <c r="Q790" i="30"/>
  <c r="Z790" i="30"/>
  <c r="T791" i="30"/>
  <c r="AC791" i="30"/>
  <c r="X792" i="30"/>
  <c r="R793" i="30"/>
  <c r="AA793" i="30"/>
  <c r="Y795" i="30"/>
  <c r="S796" i="30"/>
  <c r="AB796" i="30"/>
  <c r="Q798" i="30"/>
  <c r="Z798" i="30"/>
  <c r="T805" i="30"/>
  <c r="AC805" i="30"/>
  <c r="X806" i="30"/>
  <c r="R807" i="30"/>
  <c r="AA807" i="30"/>
  <c r="U808" i="30"/>
  <c r="Y809" i="30"/>
  <c r="S810" i="30"/>
  <c r="AB810" i="30"/>
  <c r="Q812" i="30"/>
  <c r="Z812" i="30"/>
  <c r="T813" i="30"/>
  <c r="AC813" i="30"/>
  <c r="X814" i="30"/>
  <c r="R815" i="30"/>
  <c r="AA815" i="30"/>
  <c r="U816" i="30"/>
  <c r="Y817" i="30"/>
  <c r="S818" i="30"/>
  <c r="AB818" i="30"/>
  <c r="Q820" i="30"/>
  <c r="Z820" i="30"/>
  <c r="T825" i="30"/>
  <c r="AC825" i="30"/>
  <c r="R827" i="30"/>
  <c r="AA827" i="30"/>
  <c r="U828" i="30"/>
  <c r="Y829" i="30"/>
  <c r="Q832" i="30"/>
  <c r="Z832" i="30"/>
  <c r="T833" i="30"/>
  <c r="AC833" i="30"/>
  <c r="R835" i="30"/>
  <c r="AA835" i="30"/>
  <c r="U836" i="30"/>
  <c r="R838" i="30"/>
  <c r="Q847" i="30"/>
  <c r="Y850" i="30"/>
  <c r="Q855" i="30"/>
  <c r="R860" i="30"/>
  <c r="T862" i="30"/>
  <c r="X878" i="30"/>
  <c r="V878" i="30"/>
  <c r="U878" i="30"/>
  <c r="AC878" i="30"/>
  <c r="T878" i="30"/>
  <c r="AB878" i="30"/>
  <c r="S878" i="30"/>
  <c r="U880" i="30"/>
  <c r="AC880" i="30"/>
  <c r="T880" i="30"/>
  <c r="AB880" i="30"/>
  <c r="S880" i="30"/>
  <c r="AA880" i="30"/>
  <c r="R880" i="30"/>
  <c r="Z880" i="30"/>
  <c r="Q880" i="30"/>
  <c r="X892" i="30"/>
  <c r="V892" i="30"/>
  <c r="U892" i="30"/>
  <c r="AC892" i="30"/>
  <c r="T892" i="30"/>
  <c r="AB892" i="30"/>
  <c r="S892" i="30"/>
  <c r="V894" i="30"/>
  <c r="R900" i="30"/>
  <c r="V909" i="30"/>
  <c r="U909" i="30"/>
  <c r="AC909" i="30"/>
  <c r="T909" i="30"/>
  <c r="AB909" i="30"/>
  <c r="S909" i="30"/>
  <c r="AA909" i="30"/>
  <c r="R909" i="30"/>
  <c r="Z912" i="30"/>
  <c r="AA1015" i="30"/>
  <c r="R1015" i="30"/>
  <c r="Z1015" i="30"/>
  <c r="Q1015" i="30"/>
  <c r="V1015" i="30"/>
  <c r="U1015" i="30"/>
  <c r="AC1015" i="30"/>
  <c r="AB1015" i="30"/>
  <c r="Y1015" i="30"/>
  <c r="X1015" i="30"/>
  <c r="T1015" i="30"/>
  <c r="U603" i="30"/>
  <c r="Y604" i="30"/>
  <c r="V606" i="30"/>
  <c r="Q607" i="30"/>
  <c r="Z607" i="30"/>
  <c r="T608" i="30"/>
  <c r="AC608" i="30"/>
  <c r="U615" i="30"/>
  <c r="Y616" i="30"/>
  <c r="S617" i="30"/>
  <c r="AB617" i="30"/>
  <c r="V618" i="30"/>
  <c r="Q619" i="30"/>
  <c r="Z619" i="30"/>
  <c r="T620" i="30"/>
  <c r="AC620" i="30"/>
  <c r="R622" i="30"/>
  <c r="AA622" i="30"/>
  <c r="U623" i="30"/>
  <c r="Y624" i="30"/>
  <c r="S625" i="30"/>
  <c r="AB625" i="30"/>
  <c r="V626" i="30"/>
  <c r="Q627" i="30"/>
  <c r="Z627" i="30"/>
  <c r="T628" i="30"/>
  <c r="AC628" i="30"/>
  <c r="R630" i="30"/>
  <c r="AA630" i="30"/>
  <c r="U637" i="30"/>
  <c r="Y638" i="30"/>
  <c r="S639" i="30"/>
  <c r="AB639" i="30"/>
  <c r="V640" i="30"/>
  <c r="Q641" i="30"/>
  <c r="Z641" i="30"/>
  <c r="T642" i="30"/>
  <c r="AC642" i="30"/>
  <c r="R644" i="30"/>
  <c r="AA644" i="30"/>
  <c r="U645" i="30"/>
  <c r="Y646" i="30"/>
  <c r="S647" i="30"/>
  <c r="AB647" i="30"/>
  <c r="V648" i="30"/>
  <c r="Q649" i="30"/>
  <c r="Z649" i="30"/>
  <c r="T650" i="30"/>
  <c r="AC650" i="30"/>
  <c r="R652" i="30"/>
  <c r="AA652" i="30"/>
  <c r="U657" i="30"/>
  <c r="Y658" i="30"/>
  <c r="S659" i="30"/>
  <c r="AB659" i="30"/>
  <c r="V660" i="30"/>
  <c r="Q661" i="30"/>
  <c r="Z661" i="30"/>
  <c r="T662" i="30"/>
  <c r="AC662" i="30"/>
  <c r="R664" i="30"/>
  <c r="AA664" i="30"/>
  <c r="U665" i="30"/>
  <c r="Y666" i="30"/>
  <c r="S667" i="30"/>
  <c r="AB667" i="30"/>
  <c r="V668" i="30"/>
  <c r="Q669" i="30"/>
  <c r="Z669" i="30"/>
  <c r="T670" i="30"/>
  <c r="AC670" i="30"/>
  <c r="R672" i="30"/>
  <c r="AA672" i="30"/>
  <c r="U679" i="30"/>
  <c r="Y680" i="30"/>
  <c r="S681" i="30"/>
  <c r="AB681" i="30"/>
  <c r="V682" i="30"/>
  <c r="Q683" i="30"/>
  <c r="Z683" i="30"/>
  <c r="T684" i="30"/>
  <c r="AC684" i="30"/>
  <c r="R686" i="30"/>
  <c r="AA686" i="30"/>
  <c r="U687" i="30"/>
  <c r="Y688" i="30"/>
  <c r="S689" i="30"/>
  <c r="AB689" i="30"/>
  <c r="V690" i="30"/>
  <c r="Q691" i="30"/>
  <c r="Z691" i="30"/>
  <c r="T692" i="30"/>
  <c r="AC692" i="30"/>
  <c r="R694" i="30"/>
  <c r="AA694" i="30"/>
  <c r="U699" i="30"/>
  <c r="Y700" i="30"/>
  <c r="S701" i="30"/>
  <c r="AB701" i="30"/>
  <c r="V702" i="30"/>
  <c r="Q703" i="30"/>
  <c r="Z703" i="30"/>
  <c r="T704" i="30"/>
  <c r="AC704" i="30"/>
  <c r="R706" i="30"/>
  <c r="AA706" i="30"/>
  <c r="U707" i="30"/>
  <c r="Y708" i="30"/>
  <c r="S709" i="30"/>
  <c r="AB709" i="30"/>
  <c r="V710" i="30"/>
  <c r="Q711" i="30"/>
  <c r="Z711" i="30"/>
  <c r="T712" i="30"/>
  <c r="AC712" i="30"/>
  <c r="R714" i="30"/>
  <c r="AA714" i="30"/>
  <c r="U721" i="30"/>
  <c r="Y722" i="30"/>
  <c r="S723" i="30"/>
  <c r="AB723" i="30"/>
  <c r="V724" i="30"/>
  <c r="Q725" i="30"/>
  <c r="Z725" i="30"/>
  <c r="T726" i="30"/>
  <c r="AC726" i="30"/>
  <c r="R728" i="30"/>
  <c r="AA728" i="30"/>
  <c r="U729" i="30"/>
  <c r="Y730" i="30"/>
  <c r="S731" i="30"/>
  <c r="AB731" i="30"/>
  <c r="V732" i="30"/>
  <c r="Q733" i="30"/>
  <c r="Z733" i="30"/>
  <c r="T734" i="30"/>
  <c r="AC734" i="30"/>
  <c r="R736" i="30"/>
  <c r="AA736" i="30"/>
  <c r="U741" i="30"/>
  <c r="Y742" i="30"/>
  <c r="S743" i="30"/>
  <c r="AB743" i="30"/>
  <c r="V744" i="30"/>
  <c r="Q745" i="30"/>
  <c r="Z745" i="30"/>
  <c r="T746" i="30"/>
  <c r="AC746" i="30"/>
  <c r="R748" i="30"/>
  <c r="AA748" i="30"/>
  <c r="U749" i="30"/>
  <c r="Y750" i="30"/>
  <c r="S751" i="30"/>
  <c r="AB751" i="30"/>
  <c r="V752" i="30"/>
  <c r="Q753" i="30"/>
  <c r="Z753" i="30"/>
  <c r="T754" i="30"/>
  <c r="AC754" i="30"/>
  <c r="R756" i="30"/>
  <c r="AA756" i="30"/>
  <c r="U763" i="30"/>
  <c r="Y764" i="30"/>
  <c r="S765" i="30"/>
  <c r="AB765" i="30"/>
  <c r="V766" i="30"/>
  <c r="Q767" i="30"/>
  <c r="Z767" i="30"/>
  <c r="T768" i="30"/>
  <c r="AC768" i="30"/>
  <c r="R770" i="30"/>
  <c r="AA770" i="30"/>
  <c r="U771" i="30"/>
  <c r="Y772" i="30"/>
  <c r="S773" i="30"/>
  <c r="AB773" i="30"/>
  <c r="V774" i="30"/>
  <c r="Q775" i="30"/>
  <c r="Z775" i="30"/>
  <c r="T776" i="30"/>
  <c r="AC776" i="30"/>
  <c r="R778" i="30"/>
  <c r="AA778" i="30"/>
  <c r="U783" i="30"/>
  <c r="Y784" i="30"/>
  <c r="S785" i="30"/>
  <c r="AB785" i="30"/>
  <c r="V786" i="30"/>
  <c r="Q787" i="30"/>
  <c r="Z787" i="30"/>
  <c r="T788" i="30"/>
  <c r="AC788" i="30"/>
  <c r="R790" i="30"/>
  <c r="AA790" i="30"/>
  <c r="U791" i="30"/>
  <c r="Y792" i="30"/>
  <c r="S793" i="30"/>
  <c r="AB793" i="30"/>
  <c r="V794" i="30"/>
  <c r="Q795" i="30"/>
  <c r="Z795" i="30"/>
  <c r="T796" i="30"/>
  <c r="AC796" i="30"/>
  <c r="R798" i="30"/>
  <c r="AA798" i="30"/>
  <c r="U805" i="30"/>
  <c r="Y806" i="30"/>
  <c r="S807" i="30"/>
  <c r="AB807" i="30"/>
  <c r="V808" i="30"/>
  <c r="Q809" i="30"/>
  <c r="Z809" i="30"/>
  <c r="T810" i="30"/>
  <c r="AC810" i="30"/>
  <c r="R812" i="30"/>
  <c r="AA812" i="30"/>
  <c r="U813" i="30"/>
  <c r="Y814" i="30"/>
  <c r="S815" i="30"/>
  <c r="AB815" i="30"/>
  <c r="V816" i="30"/>
  <c r="Q817" i="30"/>
  <c r="Z817" i="30"/>
  <c r="T818" i="30"/>
  <c r="AC818" i="30"/>
  <c r="R820" i="30"/>
  <c r="AA820" i="30"/>
  <c r="U825" i="30"/>
  <c r="Y826" i="30"/>
  <c r="S827" i="30"/>
  <c r="AB827" i="30"/>
  <c r="V828" i="30"/>
  <c r="Q829" i="30"/>
  <c r="Z829" i="30"/>
  <c r="T830" i="30"/>
  <c r="AC830" i="30"/>
  <c r="R832" i="30"/>
  <c r="AA832" i="30"/>
  <c r="U833" i="30"/>
  <c r="Y834" i="30"/>
  <c r="S835" i="30"/>
  <c r="AB835" i="30"/>
  <c r="V838" i="30"/>
  <c r="S847" i="30"/>
  <c r="Z850" i="30"/>
  <c r="AB854" i="30"/>
  <c r="S854" i="30"/>
  <c r="AA854" i="30"/>
  <c r="R854" i="30"/>
  <c r="Z854" i="30"/>
  <c r="Q854" i="30"/>
  <c r="X854" i="30"/>
  <c r="S855" i="30"/>
  <c r="V860" i="30"/>
  <c r="U862" i="30"/>
  <c r="X870" i="30"/>
  <c r="V870" i="30"/>
  <c r="U870" i="30"/>
  <c r="AC870" i="30"/>
  <c r="T870" i="30"/>
  <c r="AB870" i="30"/>
  <c r="S870" i="30"/>
  <c r="U872" i="30"/>
  <c r="AC872" i="30"/>
  <c r="T872" i="30"/>
  <c r="AB872" i="30"/>
  <c r="S872" i="30"/>
  <c r="AA872" i="30"/>
  <c r="R872" i="30"/>
  <c r="Z872" i="30"/>
  <c r="Q872" i="30"/>
  <c r="Q878" i="30"/>
  <c r="V880" i="30"/>
  <c r="Q892" i="30"/>
  <c r="Y900" i="30"/>
  <c r="Q909" i="30"/>
  <c r="X920" i="30"/>
  <c r="V920" i="30"/>
  <c r="U920" i="30"/>
  <c r="AC920" i="30"/>
  <c r="T920" i="30"/>
  <c r="AB920" i="30"/>
  <c r="S920" i="30"/>
  <c r="U922" i="30"/>
  <c r="AC922" i="30"/>
  <c r="T922" i="30"/>
  <c r="AB922" i="30"/>
  <c r="S922" i="30"/>
  <c r="AA922" i="30"/>
  <c r="R922" i="30"/>
  <c r="Z922" i="30"/>
  <c r="Q922" i="30"/>
  <c r="X934" i="30"/>
  <c r="V934" i="30"/>
  <c r="U934" i="30"/>
  <c r="AC934" i="30"/>
  <c r="T934" i="30"/>
  <c r="AB934" i="30"/>
  <c r="S934" i="30"/>
  <c r="U936" i="30"/>
  <c r="AC936" i="30"/>
  <c r="T936" i="30"/>
  <c r="AB936" i="30"/>
  <c r="S936" i="30"/>
  <c r="AA936" i="30"/>
  <c r="R936" i="30"/>
  <c r="Z936" i="30"/>
  <c r="Q936" i="30"/>
  <c r="S1015" i="30"/>
  <c r="V1027" i="30"/>
  <c r="U1027" i="30"/>
  <c r="AA1027" i="30"/>
  <c r="R1027" i="30"/>
  <c r="Z1027" i="30"/>
  <c r="Q1027" i="30"/>
  <c r="AC1027" i="30"/>
  <c r="AB1027" i="30"/>
  <c r="Y1027" i="30"/>
  <c r="X1027" i="30"/>
  <c r="T1027" i="30"/>
  <c r="S1027" i="30"/>
  <c r="AB1046" i="30"/>
  <c r="S1046" i="30"/>
  <c r="AA1046" i="30"/>
  <c r="R1046" i="30"/>
  <c r="X1046" i="30"/>
  <c r="V1046" i="30"/>
  <c r="AC1046" i="30"/>
  <c r="Z1046" i="30"/>
  <c r="Y1046" i="30"/>
  <c r="U1046" i="30"/>
  <c r="T1046" i="30"/>
  <c r="X603" i="30"/>
  <c r="AA604" i="30"/>
  <c r="Y606" i="30"/>
  <c r="S607" i="30"/>
  <c r="AB607" i="30"/>
  <c r="V608" i="30"/>
  <c r="X615" i="30"/>
  <c r="R616" i="30"/>
  <c r="AA616" i="30"/>
  <c r="U617" i="30"/>
  <c r="Y618" i="30"/>
  <c r="S619" i="30"/>
  <c r="AB619" i="30"/>
  <c r="V620" i="30"/>
  <c r="T622" i="30"/>
  <c r="AC622" i="30"/>
  <c r="X623" i="30"/>
  <c r="R624" i="30"/>
  <c r="AA624" i="30"/>
  <c r="U625" i="30"/>
  <c r="Y626" i="30"/>
  <c r="S627" i="30"/>
  <c r="AB627" i="30"/>
  <c r="V628" i="30"/>
  <c r="T630" i="30"/>
  <c r="AC630" i="30"/>
  <c r="X637" i="30"/>
  <c r="R638" i="30"/>
  <c r="AA638" i="30"/>
  <c r="U639" i="30"/>
  <c r="Y640" i="30"/>
  <c r="S641" i="30"/>
  <c r="AB641" i="30"/>
  <c r="V642" i="30"/>
  <c r="T644" i="30"/>
  <c r="AC644" i="30"/>
  <c r="X645" i="30"/>
  <c r="R646" i="30"/>
  <c r="AA646" i="30"/>
  <c r="U647" i="30"/>
  <c r="Y648" i="30"/>
  <c r="S649" i="30"/>
  <c r="AB649" i="30"/>
  <c r="V650" i="30"/>
  <c r="T652" i="30"/>
  <c r="AC652" i="30"/>
  <c r="X657" i="30"/>
  <c r="R658" i="30"/>
  <c r="AA658" i="30"/>
  <c r="U659" i="30"/>
  <c r="Y660" i="30"/>
  <c r="S661" i="30"/>
  <c r="AB661" i="30"/>
  <c r="V662" i="30"/>
  <c r="T664" i="30"/>
  <c r="AC664" i="30"/>
  <c r="X665" i="30"/>
  <c r="R666" i="30"/>
  <c r="AA666" i="30"/>
  <c r="U667" i="30"/>
  <c r="Y668" i="30"/>
  <c r="S669" i="30"/>
  <c r="AB669" i="30"/>
  <c r="V670" i="30"/>
  <c r="T672" i="30"/>
  <c r="AC672" i="30"/>
  <c r="X679" i="30"/>
  <c r="R680" i="30"/>
  <c r="AA680" i="30"/>
  <c r="U681" i="30"/>
  <c r="Y682" i="30"/>
  <c r="S683" i="30"/>
  <c r="AB683" i="30"/>
  <c r="V684" i="30"/>
  <c r="T686" i="30"/>
  <c r="AC686" i="30"/>
  <c r="X687" i="30"/>
  <c r="AA688" i="30"/>
  <c r="U689" i="30"/>
  <c r="Y690" i="30"/>
  <c r="S691" i="30"/>
  <c r="AB691" i="30"/>
  <c r="V692" i="30"/>
  <c r="T694" i="30"/>
  <c r="AC694" i="30"/>
  <c r="X699" i="30"/>
  <c r="R700" i="30"/>
  <c r="AA700" i="30"/>
  <c r="U701" i="30"/>
  <c r="Y702" i="30"/>
  <c r="S703" i="30"/>
  <c r="AB703" i="30"/>
  <c r="V704" i="30"/>
  <c r="T706" i="30"/>
  <c r="AC706" i="30"/>
  <c r="X707" i="30"/>
  <c r="AA708" i="30"/>
  <c r="U709" i="30"/>
  <c r="Y710" i="30"/>
  <c r="S711" i="30"/>
  <c r="AB711" i="30"/>
  <c r="V712" i="30"/>
  <c r="T714" i="30"/>
  <c r="AC714" i="30"/>
  <c r="X721" i="30"/>
  <c r="R722" i="30"/>
  <c r="AA722" i="30"/>
  <c r="U723" i="30"/>
  <c r="Y724" i="30"/>
  <c r="S725" i="30"/>
  <c r="AB725" i="30"/>
  <c r="V726" i="30"/>
  <c r="T728" i="30"/>
  <c r="AC728" i="30"/>
  <c r="X729" i="30"/>
  <c r="R730" i="30"/>
  <c r="AA730" i="30"/>
  <c r="U731" i="30"/>
  <c r="Y732" i="30"/>
  <c r="S733" i="30"/>
  <c r="AB733" i="30"/>
  <c r="V734" i="30"/>
  <c r="T736" i="30"/>
  <c r="AC736" i="30"/>
  <c r="X741" i="30"/>
  <c r="R742" i="30"/>
  <c r="AA742" i="30"/>
  <c r="U743" i="30"/>
  <c r="Y744" i="30"/>
  <c r="V746" i="30"/>
  <c r="T748" i="30"/>
  <c r="AC748" i="30"/>
  <c r="AA750" i="30"/>
  <c r="U751" i="30"/>
  <c r="Y752" i="30"/>
  <c r="S753" i="30"/>
  <c r="AB753" i="30"/>
  <c r="V754" i="30"/>
  <c r="T756" i="30"/>
  <c r="AC756" i="30"/>
  <c r="X763" i="30"/>
  <c r="AA764" i="30"/>
  <c r="U765" i="30"/>
  <c r="Y766" i="30"/>
  <c r="S767" i="30"/>
  <c r="AB767" i="30"/>
  <c r="V768" i="30"/>
  <c r="T770" i="30"/>
  <c r="AC770" i="30"/>
  <c r="X771" i="30"/>
  <c r="R772" i="30"/>
  <c r="AA772" i="30"/>
  <c r="U773" i="30"/>
  <c r="Y774" i="30"/>
  <c r="S775" i="30"/>
  <c r="AB775" i="30"/>
  <c r="V776" i="30"/>
  <c r="T778" i="30"/>
  <c r="AC778" i="30"/>
  <c r="X783" i="30"/>
  <c r="R784" i="30"/>
  <c r="AA784" i="30"/>
  <c r="U785" i="30"/>
  <c r="Y786" i="30"/>
  <c r="S787" i="30"/>
  <c r="AB787" i="30"/>
  <c r="V788" i="30"/>
  <c r="T790" i="30"/>
  <c r="AC790" i="30"/>
  <c r="X791" i="30"/>
  <c r="R792" i="30"/>
  <c r="AA792" i="30"/>
  <c r="U793" i="30"/>
  <c r="Y794" i="30"/>
  <c r="S795" i="30"/>
  <c r="AB795" i="30"/>
  <c r="V796" i="30"/>
  <c r="T798" i="30"/>
  <c r="AC798" i="30"/>
  <c r="X805" i="30"/>
  <c r="R806" i="30"/>
  <c r="AA806" i="30"/>
  <c r="U807" i="30"/>
  <c r="Y808" i="30"/>
  <c r="S809" i="30"/>
  <c r="AB809" i="30"/>
  <c r="V810" i="30"/>
  <c r="T812" i="30"/>
  <c r="AC812" i="30"/>
  <c r="R814" i="30"/>
  <c r="AA814" i="30"/>
  <c r="U815" i="30"/>
  <c r="Y816" i="30"/>
  <c r="S817" i="30"/>
  <c r="AB817" i="30"/>
  <c r="V818" i="30"/>
  <c r="T820" i="30"/>
  <c r="AC820" i="30"/>
  <c r="X825" i="30"/>
  <c r="U827" i="30"/>
  <c r="Y828" i="30"/>
  <c r="S829" i="30"/>
  <c r="AB829" i="30"/>
  <c r="T832" i="30"/>
  <c r="AC832" i="30"/>
  <c r="X833" i="30"/>
  <c r="U835" i="30"/>
  <c r="V836" i="30"/>
  <c r="AB836" i="30"/>
  <c r="Z836" i="30"/>
  <c r="Y838" i="30"/>
  <c r="Y847" i="30"/>
  <c r="U852" i="30"/>
  <c r="AC852" i="30"/>
  <c r="T852" i="30"/>
  <c r="AB852" i="30"/>
  <c r="S852" i="30"/>
  <c r="Z852" i="30"/>
  <c r="Q852" i="30"/>
  <c r="Y855" i="30"/>
  <c r="Y860" i="30"/>
  <c r="Y878" i="30"/>
  <c r="Y880" i="30"/>
  <c r="Y603" i="30"/>
  <c r="AB604" i="30"/>
  <c r="Q606" i="30"/>
  <c r="Z606" i="30"/>
  <c r="T607" i="30"/>
  <c r="AC607" i="30"/>
  <c r="X608" i="30"/>
  <c r="Y615" i="30"/>
  <c r="S616" i="30"/>
  <c r="AB616" i="30"/>
  <c r="V617" i="30"/>
  <c r="Q618" i="30"/>
  <c r="Z618" i="30"/>
  <c r="T619" i="30"/>
  <c r="AC619" i="30"/>
  <c r="X620" i="30"/>
  <c r="U622" i="30"/>
  <c r="Y623" i="30"/>
  <c r="S624" i="30"/>
  <c r="AB624" i="30"/>
  <c r="V625" i="30"/>
  <c r="Q626" i="30"/>
  <c r="Z626" i="30"/>
  <c r="T627" i="30"/>
  <c r="AC627" i="30"/>
  <c r="X628" i="30"/>
  <c r="U630" i="30"/>
  <c r="Y637" i="30"/>
  <c r="S638" i="30"/>
  <c r="AB638" i="30"/>
  <c r="V639" i="30"/>
  <c r="Q640" i="30"/>
  <c r="Z640" i="30"/>
  <c r="T641" i="30"/>
  <c r="AC641" i="30"/>
  <c r="X642" i="30"/>
  <c r="U644" i="30"/>
  <c r="Y645" i="30"/>
  <c r="S646" i="30"/>
  <c r="AB646" i="30"/>
  <c r="V647" i="30"/>
  <c r="Q648" i="30"/>
  <c r="Z648" i="30"/>
  <c r="T649" i="30"/>
  <c r="AC649" i="30"/>
  <c r="X650" i="30"/>
  <c r="U652" i="30"/>
  <c r="Y657" i="30"/>
  <c r="S658" i="30"/>
  <c r="V659" i="30"/>
  <c r="T661" i="30"/>
  <c r="X662" i="30"/>
  <c r="U664" i="30"/>
  <c r="Y665" i="30"/>
  <c r="S666" i="30"/>
  <c r="AB666" i="30"/>
  <c r="V667" i="30"/>
  <c r="T669" i="30"/>
  <c r="X670" i="30"/>
  <c r="U672" i="30"/>
  <c r="S680" i="30"/>
  <c r="V681" i="30"/>
  <c r="Q682" i="30"/>
  <c r="Z682" i="30"/>
  <c r="T683" i="30"/>
  <c r="AC683" i="30"/>
  <c r="X684" i="30"/>
  <c r="U686" i="30"/>
  <c r="Y687" i="30"/>
  <c r="S688" i="30"/>
  <c r="AB688" i="30"/>
  <c r="V689" i="30"/>
  <c r="Q690" i="30"/>
  <c r="Z690" i="30"/>
  <c r="T691" i="30"/>
  <c r="AC691" i="30"/>
  <c r="X692" i="30"/>
  <c r="U694" i="30"/>
  <c r="Y699" i="30"/>
  <c r="V701" i="30"/>
  <c r="Q702" i="30"/>
  <c r="Z702" i="30"/>
  <c r="T703" i="30"/>
  <c r="AC703" i="30"/>
  <c r="X704" i="30"/>
  <c r="U706" i="30"/>
  <c r="Y707" i="30"/>
  <c r="S708" i="30"/>
  <c r="V709" i="30"/>
  <c r="Q710" i="30"/>
  <c r="Z710" i="30"/>
  <c r="T711" i="30"/>
  <c r="AC711" i="30"/>
  <c r="X712" i="30"/>
  <c r="U714" i="30"/>
  <c r="Y721" i="30"/>
  <c r="S722" i="30"/>
  <c r="AB722" i="30"/>
  <c r="V723" i="30"/>
  <c r="Q724" i="30"/>
  <c r="Z724" i="30"/>
  <c r="T725" i="30"/>
  <c r="AC725" i="30"/>
  <c r="X726" i="30"/>
  <c r="U728" i="30"/>
  <c r="Y729" i="30"/>
  <c r="S730" i="30"/>
  <c r="AB730" i="30"/>
  <c r="V731" i="30"/>
  <c r="Q732" i="30"/>
  <c r="Z732" i="30"/>
  <c r="T733" i="30"/>
  <c r="AC733" i="30"/>
  <c r="X734" i="30"/>
  <c r="U736" i="30"/>
  <c r="Y741" i="30"/>
  <c r="S742" i="30"/>
  <c r="AB742" i="30"/>
  <c r="V743" i="30"/>
  <c r="Q744" i="30"/>
  <c r="Z744" i="30"/>
  <c r="T745" i="30"/>
  <c r="X746" i="30"/>
  <c r="U748" i="30"/>
  <c r="Y749" i="30"/>
  <c r="S750" i="30"/>
  <c r="AB750" i="30"/>
  <c r="V751" i="30"/>
  <c r="Q752" i="30"/>
  <c r="Z752" i="30"/>
  <c r="T753" i="30"/>
  <c r="AC753" i="30"/>
  <c r="X754" i="30"/>
  <c r="U756" i="30"/>
  <c r="Y763" i="30"/>
  <c r="AB764" i="30"/>
  <c r="V765" i="30"/>
  <c r="Q766" i="30"/>
  <c r="Z766" i="30"/>
  <c r="T767" i="30"/>
  <c r="AC767" i="30"/>
  <c r="X768" i="30"/>
  <c r="U770" i="30"/>
  <c r="Y771" i="30"/>
  <c r="S772" i="30"/>
  <c r="AB772" i="30"/>
  <c r="V773" i="30"/>
  <c r="Q774" i="30"/>
  <c r="Z774" i="30"/>
  <c r="T775" i="30"/>
  <c r="AC775" i="30"/>
  <c r="X776" i="30"/>
  <c r="U778" i="30"/>
  <c r="Y783" i="30"/>
  <c r="S784" i="30"/>
  <c r="AB784" i="30"/>
  <c r="V785" i="30"/>
  <c r="Q786" i="30"/>
  <c r="Z786" i="30"/>
  <c r="T787" i="30"/>
  <c r="AC787" i="30"/>
  <c r="X788" i="30"/>
  <c r="U790" i="30"/>
  <c r="S792" i="30"/>
  <c r="V793" i="30"/>
  <c r="Q794" i="30"/>
  <c r="T795" i="30"/>
  <c r="AC795" i="30"/>
  <c r="X796" i="30"/>
  <c r="U798" i="30"/>
  <c r="Y805" i="30"/>
  <c r="S806" i="30"/>
  <c r="AB806" i="30"/>
  <c r="V807" i="30"/>
  <c r="Q808" i="30"/>
  <c r="Z808" i="30"/>
  <c r="T809" i="30"/>
  <c r="AC809" i="30"/>
  <c r="X810" i="30"/>
  <c r="U812" i="30"/>
  <c r="Y813" i="30"/>
  <c r="S814" i="30"/>
  <c r="AB814" i="30"/>
  <c r="V815" i="30"/>
  <c r="Q816" i="30"/>
  <c r="Z816" i="30"/>
  <c r="T817" i="30"/>
  <c r="X818" i="30"/>
  <c r="U820" i="30"/>
  <c r="Y825" i="30"/>
  <c r="V827" i="30"/>
  <c r="Q828" i="30"/>
  <c r="Z828" i="30"/>
  <c r="AC829" i="30"/>
  <c r="U832" i="30"/>
  <c r="Y833" i="30"/>
  <c r="V835" i="30"/>
  <c r="Q836" i="30"/>
  <c r="AA836" i="30"/>
  <c r="Z847" i="30"/>
  <c r="X850" i="30"/>
  <c r="V850" i="30"/>
  <c r="U850" i="30"/>
  <c r="AB850" i="30"/>
  <c r="S850" i="30"/>
  <c r="Z855" i="30"/>
  <c r="V875" i="30"/>
  <c r="U875" i="30"/>
  <c r="AC875" i="30"/>
  <c r="T875" i="30"/>
  <c r="AB875" i="30"/>
  <c r="S875" i="30"/>
  <c r="AA875" i="30"/>
  <c r="R875" i="30"/>
  <c r="V889" i="30"/>
  <c r="U889" i="30"/>
  <c r="AC889" i="30"/>
  <c r="T889" i="30"/>
  <c r="AB889" i="30"/>
  <c r="S889" i="30"/>
  <c r="AA889" i="30"/>
  <c r="R889" i="30"/>
  <c r="U902" i="30"/>
  <c r="AC902" i="30"/>
  <c r="T902" i="30"/>
  <c r="AB902" i="30"/>
  <c r="S902" i="30"/>
  <c r="AA902" i="30"/>
  <c r="R902" i="30"/>
  <c r="Z902" i="30"/>
  <c r="Q902" i="30"/>
  <c r="X912" i="30"/>
  <c r="V912" i="30"/>
  <c r="U912" i="30"/>
  <c r="AC912" i="30"/>
  <c r="T912" i="30"/>
  <c r="AB912" i="30"/>
  <c r="S912" i="30"/>
  <c r="V939" i="30"/>
  <c r="U939" i="30"/>
  <c r="AC939" i="30"/>
  <c r="T939" i="30"/>
  <c r="AB939" i="30"/>
  <c r="S939" i="30"/>
  <c r="AA939" i="30"/>
  <c r="R939" i="30"/>
  <c r="AB1018" i="30"/>
  <c r="S1018" i="30"/>
  <c r="AA1018" i="30"/>
  <c r="R1018" i="30"/>
  <c r="X1018" i="30"/>
  <c r="V1018" i="30"/>
  <c r="AC1018" i="30"/>
  <c r="Z1018" i="30"/>
  <c r="Y1018" i="30"/>
  <c r="U1018" i="30"/>
  <c r="T1018" i="30"/>
  <c r="Q1018" i="30"/>
  <c r="AA1023" i="30"/>
  <c r="R1023" i="30"/>
  <c r="Z1023" i="30"/>
  <c r="Q1023" i="30"/>
  <c r="V1023" i="30"/>
  <c r="U1023" i="30"/>
  <c r="AC1023" i="30"/>
  <c r="AB1023" i="30"/>
  <c r="Y1023" i="30"/>
  <c r="X1023" i="30"/>
  <c r="T1023" i="30"/>
  <c r="S1023" i="30"/>
  <c r="AA1061" i="30"/>
  <c r="R1061" i="30"/>
  <c r="X1061" i="30"/>
  <c r="V1061" i="30"/>
  <c r="T1061" i="30"/>
  <c r="S1061" i="30"/>
  <c r="Z1061" i="30"/>
  <c r="Y1061" i="30"/>
  <c r="AC1061" i="30"/>
  <c r="AB1061" i="30"/>
  <c r="U1061" i="30"/>
  <c r="Q1061" i="30"/>
  <c r="Z1144" i="30"/>
  <c r="Q1144" i="30"/>
  <c r="U1144" i="30"/>
  <c r="AC1144" i="30"/>
  <c r="S1144" i="30"/>
  <c r="AB1144" i="30"/>
  <c r="R1144" i="30"/>
  <c r="Y1144" i="30"/>
  <c r="X1144" i="30"/>
  <c r="AA1144" i="30"/>
  <c r="V1144" i="30"/>
  <c r="T1144" i="30"/>
  <c r="AB1150" i="30"/>
  <c r="S1150" i="30"/>
  <c r="Y1150" i="30"/>
  <c r="V1150" i="30"/>
  <c r="U1150" i="30"/>
  <c r="AC1150" i="30"/>
  <c r="R1150" i="30"/>
  <c r="AA1150" i="30"/>
  <c r="Q1150" i="30"/>
  <c r="Z1150" i="30"/>
  <c r="X1150" i="30"/>
  <c r="T1150" i="30"/>
  <c r="Q603" i="30"/>
  <c r="T604" i="30"/>
  <c r="R606" i="30"/>
  <c r="Q615" i="30"/>
  <c r="T616" i="30"/>
  <c r="X617" i="30"/>
  <c r="R618" i="30"/>
  <c r="V622" i="30"/>
  <c r="Q623" i="30"/>
  <c r="T624" i="30"/>
  <c r="X625" i="30"/>
  <c r="R626" i="30"/>
  <c r="V630" i="30"/>
  <c r="Q637" i="30"/>
  <c r="T638" i="30"/>
  <c r="X639" i="30"/>
  <c r="R640" i="30"/>
  <c r="V644" i="30"/>
  <c r="Q645" i="30"/>
  <c r="T646" i="30"/>
  <c r="X647" i="30"/>
  <c r="R648" i="30"/>
  <c r="V652" i="30"/>
  <c r="X659" i="30"/>
  <c r="V664" i="30"/>
  <c r="X667" i="30"/>
  <c r="V672" i="30"/>
  <c r="X681" i="30"/>
  <c r="V686" i="30"/>
  <c r="Q687" i="30"/>
  <c r="T688" i="30"/>
  <c r="X689" i="30"/>
  <c r="R690" i="30"/>
  <c r="U691" i="30"/>
  <c r="Y692" i="30"/>
  <c r="V694" i="30"/>
  <c r="Q699" i="30"/>
  <c r="Z699" i="30"/>
  <c r="T700" i="30"/>
  <c r="X701" i="30"/>
  <c r="V706" i="30"/>
  <c r="X709" i="30"/>
  <c r="V714" i="30"/>
  <c r="Q721" i="30"/>
  <c r="T722" i="30"/>
  <c r="X723" i="30"/>
  <c r="R724" i="30"/>
  <c r="V728" i="30"/>
  <c r="Q729" i="30"/>
  <c r="T730" i="30"/>
  <c r="X731" i="30"/>
  <c r="R732" i="30"/>
  <c r="V736" i="30"/>
  <c r="Q741" i="30"/>
  <c r="T742" i="30"/>
  <c r="X743" i="30"/>
  <c r="R744" i="30"/>
  <c r="V748" i="30"/>
  <c r="Q749" i="30"/>
  <c r="T750" i="30"/>
  <c r="X751" i="30"/>
  <c r="R752" i="30"/>
  <c r="V756" i="30"/>
  <c r="Q763" i="30"/>
  <c r="T764" i="30"/>
  <c r="X765" i="30"/>
  <c r="R766" i="30"/>
  <c r="V770" i="30"/>
  <c r="Q771" i="30"/>
  <c r="T772" i="30"/>
  <c r="X773" i="30"/>
  <c r="R774" i="30"/>
  <c r="V778" i="30"/>
  <c r="Q783" i="30"/>
  <c r="T784" i="30"/>
  <c r="X785" i="30"/>
  <c r="R786" i="30"/>
  <c r="V790" i="30"/>
  <c r="X793" i="30"/>
  <c r="V798" i="30"/>
  <c r="Q805" i="30"/>
  <c r="T806" i="30"/>
  <c r="X807" i="30"/>
  <c r="R808" i="30"/>
  <c r="V812" i="30"/>
  <c r="Q813" i="30"/>
  <c r="T814" i="30"/>
  <c r="X815" i="30"/>
  <c r="R816" i="30"/>
  <c r="V820" i="30"/>
  <c r="Q825" i="30"/>
  <c r="T826" i="30"/>
  <c r="X827" i="30"/>
  <c r="R828" i="30"/>
  <c r="V832" i="30"/>
  <c r="Q833" i="30"/>
  <c r="T834" i="30"/>
  <c r="X835" i="30"/>
  <c r="R836" i="30"/>
  <c r="AC836" i="30"/>
  <c r="AB840" i="30"/>
  <c r="S840" i="30"/>
  <c r="AA840" i="30"/>
  <c r="R840" i="30"/>
  <c r="Z840" i="30"/>
  <c r="Q840" i="30"/>
  <c r="X840" i="30"/>
  <c r="Q850" i="30"/>
  <c r="V852" i="30"/>
  <c r="X858" i="30"/>
  <c r="V858" i="30"/>
  <c r="U858" i="30"/>
  <c r="AB858" i="30"/>
  <c r="S858" i="30"/>
  <c r="V867" i="30"/>
  <c r="U867" i="30"/>
  <c r="AC867" i="30"/>
  <c r="T867" i="30"/>
  <c r="AB867" i="30"/>
  <c r="S867" i="30"/>
  <c r="AA867" i="30"/>
  <c r="R867" i="30"/>
  <c r="Z870" i="30"/>
  <c r="Q875" i="30"/>
  <c r="AA878" i="30"/>
  <c r="Q889" i="30"/>
  <c r="AA892" i="30"/>
  <c r="V902" i="30"/>
  <c r="Q912" i="30"/>
  <c r="V917" i="30"/>
  <c r="U917" i="30"/>
  <c r="AC917" i="30"/>
  <c r="T917" i="30"/>
  <c r="AB917" i="30"/>
  <c r="S917" i="30"/>
  <c r="AA917" i="30"/>
  <c r="R917" i="30"/>
  <c r="Z920" i="30"/>
  <c r="V931" i="30"/>
  <c r="U931" i="30"/>
  <c r="AC931" i="30"/>
  <c r="T931" i="30"/>
  <c r="AB931" i="30"/>
  <c r="S931" i="30"/>
  <c r="AA931" i="30"/>
  <c r="R931" i="30"/>
  <c r="Q939" i="30"/>
  <c r="V943" i="30"/>
  <c r="U943" i="30"/>
  <c r="Z943" i="30"/>
  <c r="Q943" i="30"/>
  <c r="AA943" i="30"/>
  <c r="Y943" i="30"/>
  <c r="X943" i="30"/>
  <c r="T943" i="30"/>
  <c r="S943" i="30"/>
  <c r="V1019" i="30"/>
  <c r="U1019" i="30"/>
  <c r="AA1019" i="30"/>
  <c r="R1019" i="30"/>
  <c r="Z1019" i="30"/>
  <c r="Q1019" i="30"/>
  <c r="AC1019" i="30"/>
  <c r="AB1019" i="30"/>
  <c r="Y1019" i="30"/>
  <c r="X1019" i="30"/>
  <c r="T1019" i="30"/>
  <c r="X622" i="30"/>
  <c r="X630" i="30"/>
  <c r="X644" i="30"/>
  <c r="X652" i="30"/>
  <c r="X664" i="30"/>
  <c r="X672" i="30"/>
  <c r="X686" i="30"/>
  <c r="X694" i="30"/>
  <c r="R699" i="30"/>
  <c r="X706" i="30"/>
  <c r="X714" i="30"/>
  <c r="X728" i="30"/>
  <c r="X736" i="30"/>
  <c r="Y743" i="30"/>
  <c r="X748" i="30"/>
  <c r="Y751" i="30"/>
  <c r="X756" i="30"/>
  <c r="Y765" i="30"/>
  <c r="X770" i="30"/>
  <c r="Y773" i="30"/>
  <c r="X778" i="30"/>
  <c r="Y785" i="30"/>
  <c r="X790" i="30"/>
  <c r="Y793" i="30"/>
  <c r="Y807" i="30"/>
  <c r="X812" i="30"/>
  <c r="Y815" i="30"/>
  <c r="X820" i="30"/>
  <c r="Y827" i="30"/>
  <c r="X832" i="30"/>
  <c r="Y835" i="30"/>
  <c r="X900" i="30"/>
  <c r="V900" i="30"/>
  <c r="U900" i="30"/>
  <c r="AC900" i="30"/>
  <c r="T900" i="30"/>
  <c r="AB900" i="30"/>
  <c r="S900" i="30"/>
  <c r="X1132" i="30"/>
  <c r="Y1132" i="30"/>
  <c r="U1132" i="30"/>
  <c r="T1132" i="30"/>
  <c r="AB1132" i="30"/>
  <c r="R1132" i="30"/>
  <c r="AA1132" i="30"/>
  <c r="Q1132" i="30"/>
  <c r="AC1132" i="30"/>
  <c r="Z1132" i="30"/>
  <c r="V1132" i="30"/>
  <c r="S1132" i="30"/>
  <c r="Q743" i="30"/>
  <c r="Q751" i="30"/>
  <c r="Q765" i="30"/>
  <c r="Q773" i="30"/>
  <c r="Q785" i="30"/>
  <c r="Q793" i="30"/>
  <c r="Q807" i="30"/>
  <c r="Q815" i="30"/>
  <c r="Q827" i="30"/>
  <c r="Q835" i="30"/>
  <c r="U838" i="30"/>
  <c r="AC838" i="30"/>
  <c r="T838" i="30"/>
  <c r="AB838" i="30"/>
  <c r="S838" i="30"/>
  <c r="Z838" i="30"/>
  <c r="Q838" i="30"/>
  <c r="V847" i="30"/>
  <c r="U847" i="30"/>
  <c r="AC847" i="30"/>
  <c r="T847" i="30"/>
  <c r="AA847" i="30"/>
  <c r="R847" i="30"/>
  <c r="V855" i="30"/>
  <c r="U855" i="30"/>
  <c r="AC855" i="30"/>
  <c r="T855" i="30"/>
  <c r="AA855" i="30"/>
  <c r="R855" i="30"/>
  <c r="U860" i="30"/>
  <c r="AC860" i="30"/>
  <c r="T860" i="30"/>
  <c r="AB860" i="30"/>
  <c r="S860" i="30"/>
  <c r="Z860" i="30"/>
  <c r="Q860" i="30"/>
  <c r="AB862" i="30"/>
  <c r="S862" i="30"/>
  <c r="AA862" i="30"/>
  <c r="R862" i="30"/>
  <c r="Z862" i="30"/>
  <c r="Q862" i="30"/>
  <c r="Y862" i="30"/>
  <c r="X862" i="30"/>
  <c r="U894" i="30"/>
  <c r="AC894" i="30"/>
  <c r="T894" i="30"/>
  <c r="AB894" i="30"/>
  <c r="S894" i="30"/>
  <c r="AA894" i="30"/>
  <c r="R894" i="30"/>
  <c r="Z894" i="30"/>
  <c r="Q894" i="30"/>
  <c r="Q900" i="30"/>
  <c r="V997" i="30"/>
  <c r="U997" i="30"/>
  <c r="AA997" i="30"/>
  <c r="R997" i="30"/>
  <c r="Z997" i="30"/>
  <c r="Q997" i="30"/>
  <c r="AC997" i="30"/>
  <c r="AB997" i="30"/>
  <c r="Y997" i="30"/>
  <c r="X997" i="30"/>
  <c r="T997" i="30"/>
  <c r="S997" i="30"/>
  <c r="X1042" i="30"/>
  <c r="V1042" i="30"/>
  <c r="AB1042" i="30"/>
  <c r="S1042" i="30"/>
  <c r="AA1042" i="30"/>
  <c r="R1042" i="30"/>
  <c r="AC1042" i="30"/>
  <c r="Z1042" i="30"/>
  <c r="Y1042" i="30"/>
  <c r="U1042" i="30"/>
  <c r="T1042" i="30"/>
  <c r="AC945" i="30"/>
  <c r="T945" i="30"/>
  <c r="AB945" i="30"/>
  <c r="S945" i="30"/>
  <c r="X945" i="30"/>
  <c r="X946" i="30"/>
  <c r="V946" i="30"/>
  <c r="AA946" i="30"/>
  <c r="R946" i="30"/>
  <c r="AC946" i="30"/>
  <c r="AA951" i="30"/>
  <c r="R951" i="30"/>
  <c r="Z951" i="30"/>
  <c r="Q951" i="30"/>
  <c r="U951" i="30"/>
  <c r="X966" i="30"/>
  <c r="V966" i="30"/>
  <c r="AB966" i="30"/>
  <c r="S966" i="30"/>
  <c r="AA966" i="30"/>
  <c r="R966" i="30"/>
  <c r="AB996" i="30"/>
  <c r="S996" i="30"/>
  <c r="AA996" i="30"/>
  <c r="R996" i="30"/>
  <c r="X996" i="30"/>
  <c r="V996" i="30"/>
  <c r="AA1001" i="30"/>
  <c r="R1001" i="30"/>
  <c r="Z1001" i="30"/>
  <c r="Q1001" i="30"/>
  <c r="V1001" i="30"/>
  <c r="U1001" i="30"/>
  <c r="X1022" i="30"/>
  <c r="V1022" i="30"/>
  <c r="AB1022" i="30"/>
  <c r="S1022" i="30"/>
  <c r="AA1022" i="30"/>
  <c r="R1022" i="30"/>
  <c r="AB1026" i="30"/>
  <c r="S1026" i="30"/>
  <c r="AA1026" i="30"/>
  <c r="R1026" i="30"/>
  <c r="X1026" i="30"/>
  <c r="V1026" i="30"/>
  <c r="AC1079" i="30"/>
  <c r="T1079" i="30"/>
  <c r="Z1079" i="30"/>
  <c r="Q1079" i="30"/>
  <c r="X1079" i="30"/>
  <c r="V1079" i="30"/>
  <c r="U1079" i="30"/>
  <c r="S1079" i="30"/>
  <c r="AA1079" i="30"/>
  <c r="Y1079" i="30"/>
  <c r="V837" i="30"/>
  <c r="T839" i="30"/>
  <c r="AC839" i="30"/>
  <c r="U848" i="30"/>
  <c r="Y849" i="30"/>
  <c r="V851" i="30"/>
  <c r="T853" i="30"/>
  <c r="AC853" i="30"/>
  <c r="Y857" i="30"/>
  <c r="Y869" i="30"/>
  <c r="X874" i="30"/>
  <c r="Y877" i="30"/>
  <c r="X882" i="30"/>
  <c r="Y891" i="30"/>
  <c r="X896" i="30"/>
  <c r="Y899" i="30"/>
  <c r="X904" i="30"/>
  <c r="Y911" i="30"/>
  <c r="X916" i="30"/>
  <c r="Y919" i="30"/>
  <c r="X924" i="30"/>
  <c r="Y933" i="30"/>
  <c r="Y941" i="30"/>
  <c r="Q945" i="30"/>
  <c r="Q946" i="30"/>
  <c r="S951" i="30"/>
  <c r="Q966" i="30"/>
  <c r="AA981" i="30"/>
  <c r="R981" i="30"/>
  <c r="Z981" i="30"/>
  <c r="Q981" i="30"/>
  <c r="V981" i="30"/>
  <c r="U981" i="30"/>
  <c r="Q996" i="30"/>
  <c r="X1000" i="30"/>
  <c r="V1000" i="30"/>
  <c r="AB1000" i="30"/>
  <c r="S1000" i="30"/>
  <c r="AA1000" i="30"/>
  <c r="R1000" i="30"/>
  <c r="S1001" i="30"/>
  <c r="V1005" i="30"/>
  <c r="U1005" i="30"/>
  <c r="AA1005" i="30"/>
  <c r="R1005" i="30"/>
  <c r="Z1005" i="30"/>
  <c r="Q1005" i="30"/>
  <c r="Q1022" i="30"/>
  <c r="Q1026" i="30"/>
  <c r="X1030" i="30"/>
  <c r="V1030" i="30"/>
  <c r="AB1030" i="30"/>
  <c r="S1030" i="30"/>
  <c r="AA1030" i="30"/>
  <c r="R1030" i="30"/>
  <c r="V1057" i="30"/>
  <c r="AB1057" i="30"/>
  <c r="S1057" i="30"/>
  <c r="U1057" i="30"/>
  <c r="R1057" i="30"/>
  <c r="AC1057" i="30"/>
  <c r="Q1057" i="30"/>
  <c r="Y1057" i="30"/>
  <c r="X1057" i="30"/>
  <c r="R1079" i="30"/>
  <c r="AC1087" i="30"/>
  <c r="T1087" i="30"/>
  <c r="Z1087" i="30"/>
  <c r="Q1087" i="30"/>
  <c r="V1087" i="30"/>
  <c r="U1087" i="30"/>
  <c r="S1087" i="30"/>
  <c r="R1087" i="30"/>
  <c r="Y1087" i="30"/>
  <c r="X1087" i="30"/>
  <c r="AA1103" i="30"/>
  <c r="R1103" i="30"/>
  <c r="X1103" i="30"/>
  <c r="U1103" i="30"/>
  <c r="AC1103" i="30"/>
  <c r="T1103" i="30"/>
  <c r="Z1103" i="30"/>
  <c r="Y1103" i="30"/>
  <c r="V1103" i="30"/>
  <c r="S1103" i="30"/>
  <c r="AB1103" i="30"/>
  <c r="Y874" i="30"/>
  <c r="Y882" i="30"/>
  <c r="Y896" i="30"/>
  <c r="Y904" i="30"/>
  <c r="Y916" i="30"/>
  <c r="Y924" i="30"/>
  <c r="U937" i="30"/>
  <c r="V940" i="30"/>
  <c r="Q941" i="30"/>
  <c r="Z941" i="30"/>
  <c r="R945" i="30"/>
  <c r="S946" i="30"/>
  <c r="T951" i="30"/>
  <c r="Z954" i="30"/>
  <c r="AA955" i="30"/>
  <c r="V963" i="30"/>
  <c r="U963" i="30"/>
  <c r="AA963" i="30"/>
  <c r="R963" i="30"/>
  <c r="Z963" i="30"/>
  <c r="Q963" i="30"/>
  <c r="T966" i="30"/>
  <c r="X980" i="30"/>
  <c r="V980" i="30"/>
  <c r="AB980" i="30"/>
  <c r="S980" i="30"/>
  <c r="AA980" i="30"/>
  <c r="R980" i="30"/>
  <c r="S981" i="30"/>
  <c r="V985" i="30"/>
  <c r="U985" i="30"/>
  <c r="AA985" i="30"/>
  <c r="R985" i="30"/>
  <c r="Z985" i="30"/>
  <c r="Q985" i="30"/>
  <c r="T996" i="30"/>
  <c r="Q1000" i="30"/>
  <c r="T1001" i="30"/>
  <c r="AB1004" i="30"/>
  <c r="S1004" i="30"/>
  <c r="AA1004" i="30"/>
  <c r="R1004" i="30"/>
  <c r="X1004" i="30"/>
  <c r="V1004" i="30"/>
  <c r="S1005" i="30"/>
  <c r="T1022" i="30"/>
  <c r="T1026" i="30"/>
  <c r="Q1030" i="30"/>
  <c r="T1057" i="30"/>
  <c r="AB1079" i="30"/>
  <c r="AA1087" i="30"/>
  <c r="Q1103" i="30"/>
  <c r="V1129" i="30"/>
  <c r="AA1129" i="30"/>
  <c r="Q1129" i="30"/>
  <c r="Y1129" i="30"/>
  <c r="X1129" i="30"/>
  <c r="T1129" i="30"/>
  <c r="AC1129" i="30"/>
  <c r="S1129" i="30"/>
  <c r="AB1129" i="30"/>
  <c r="Z1129" i="30"/>
  <c r="U1129" i="30"/>
  <c r="Y837" i="30"/>
  <c r="V839" i="30"/>
  <c r="X848" i="30"/>
  <c r="R849" i="30"/>
  <c r="AA849" i="30"/>
  <c r="Y851" i="30"/>
  <c r="V853" i="30"/>
  <c r="X856" i="30"/>
  <c r="R857" i="30"/>
  <c r="AA857" i="30"/>
  <c r="Y859" i="30"/>
  <c r="V861" i="30"/>
  <c r="X868" i="30"/>
  <c r="R869" i="30"/>
  <c r="AA869" i="30"/>
  <c r="Y871" i="30"/>
  <c r="V873" i="30"/>
  <c r="Q874" i="30"/>
  <c r="Z874" i="30"/>
  <c r="X876" i="30"/>
  <c r="R877" i="30"/>
  <c r="AA877" i="30"/>
  <c r="Y879" i="30"/>
  <c r="V881" i="30"/>
  <c r="Q882" i="30"/>
  <c r="Z882" i="30"/>
  <c r="X890" i="30"/>
  <c r="R891" i="30"/>
  <c r="AA891" i="30"/>
  <c r="Y893" i="30"/>
  <c r="V895" i="30"/>
  <c r="Q896" i="30"/>
  <c r="Z896" i="30"/>
  <c r="X898" i="30"/>
  <c r="R899" i="30"/>
  <c r="AA899" i="30"/>
  <c r="Y901" i="30"/>
  <c r="V903" i="30"/>
  <c r="Q904" i="30"/>
  <c r="Z904" i="30"/>
  <c r="X910" i="30"/>
  <c r="R911" i="30"/>
  <c r="AA911" i="30"/>
  <c r="Y913" i="30"/>
  <c r="V915" i="30"/>
  <c r="Q916" i="30"/>
  <c r="Z916" i="30"/>
  <c r="X918" i="30"/>
  <c r="R919" i="30"/>
  <c r="AA919" i="30"/>
  <c r="Y921" i="30"/>
  <c r="V923" i="30"/>
  <c r="Q924" i="30"/>
  <c r="Z924" i="30"/>
  <c r="X932" i="30"/>
  <c r="R933" i="30"/>
  <c r="AA933" i="30"/>
  <c r="Y935" i="30"/>
  <c r="X940" i="30"/>
  <c r="R941" i="30"/>
  <c r="AA941" i="30"/>
  <c r="U945" i="30"/>
  <c r="T946" i="30"/>
  <c r="V951" i="30"/>
  <c r="AB962" i="30"/>
  <c r="S962" i="30"/>
  <c r="AA962" i="30"/>
  <c r="R962" i="30"/>
  <c r="X962" i="30"/>
  <c r="V962" i="30"/>
  <c r="U966" i="30"/>
  <c r="AA973" i="30"/>
  <c r="R973" i="30"/>
  <c r="Z973" i="30"/>
  <c r="Q973" i="30"/>
  <c r="V973" i="30"/>
  <c r="U973" i="30"/>
  <c r="T981" i="30"/>
  <c r="AB984" i="30"/>
  <c r="S984" i="30"/>
  <c r="AA984" i="30"/>
  <c r="R984" i="30"/>
  <c r="X984" i="30"/>
  <c r="V984" i="30"/>
  <c r="U996" i="30"/>
  <c r="T1000" i="30"/>
  <c r="X1001" i="30"/>
  <c r="T1005" i="30"/>
  <c r="X1008" i="30"/>
  <c r="V1008" i="30"/>
  <c r="AB1008" i="30"/>
  <c r="S1008" i="30"/>
  <c r="AA1008" i="30"/>
  <c r="R1008" i="30"/>
  <c r="U1022" i="30"/>
  <c r="U1026" i="30"/>
  <c r="T1030" i="30"/>
  <c r="Z1057" i="30"/>
  <c r="AA1069" i="30"/>
  <c r="R1069" i="30"/>
  <c r="X1069" i="30"/>
  <c r="U1069" i="30"/>
  <c r="T1069" i="30"/>
  <c r="S1069" i="30"/>
  <c r="AC1069" i="30"/>
  <c r="Q1069" i="30"/>
  <c r="Y1069" i="30"/>
  <c r="V1069" i="30"/>
  <c r="X1080" i="30"/>
  <c r="AC1080" i="30"/>
  <c r="T1080" i="30"/>
  <c r="U1080" i="30"/>
  <c r="S1080" i="30"/>
  <c r="R1080" i="30"/>
  <c r="AB1080" i="30"/>
  <c r="Q1080" i="30"/>
  <c r="Y1080" i="30"/>
  <c r="V1080" i="30"/>
  <c r="AB1087" i="30"/>
  <c r="X1110" i="30"/>
  <c r="U1110" i="30"/>
  <c r="AC1110" i="30"/>
  <c r="T1110" i="30"/>
  <c r="AA1110" i="30"/>
  <c r="R1110" i="30"/>
  <c r="Z1110" i="30"/>
  <c r="Q1110" i="30"/>
  <c r="AB1110" i="30"/>
  <c r="Y1110" i="30"/>
  <c r="V1110" i="30"/>
  <c r="Z1122" i="30"/>
  <c r="Q1122" i="30"/>
  <c r="AB1122" i="30"/>
  <c r="R1122" i="30"/>
  <c r="Y1122" i="30"/>
  <c r="X1122" i="30"/>
  <c r="U1122" i="30"/>
  <c r="T1122" i="30"/>
  <c r="AC1122" i="30"/>
  <c r="AA1122" i="30"/>
  <c r="V1122" i="30"/>
  <c r="S1122" i="30"/>
  <c r="U1164" i="30"/>
  <c r="Z1164" i="30"/>
  <c r="Q1164" i="30"/>
  <c r="V1164" i="30"/>
  <c r="S1164" i="30"/>
  <c r="AC1164" i="30"/>
  <c r="R1164" i="30"/>
  <c r="AA1164" i="30"/>
  <c r="Y1164" i="30"/>
  <c r="AB1164" i="30"/>
  <c r="X1164" i="30"/>
  <c r="Q837" i="30"/>
  <c r="X839" i="30"/>
  <c r="Y848" i="30"/>
  <c r="S849" i="30"/>
  <c r="AB849" i="30"/>
  <c r="Q851" i="30"/>
  <c r="Z851" i="30"/>
  <c r="X853" i="30"/>
  <c r="Y856" i="30"/>
  <c r="S857" i="30"/>
  <c r="AB857" i="30"/>
  <c r="Q859" i="30"/>
  <c r="X861" i="30"/>
  <c r="Y868" i="30"/>
  <c r="S869" i="30"/>
  <c r="AB869" i="30"/>
  <c r="Q871" i="30"/>
  <c r="X873" i="30"/>
  <c r="R874" i="30"/>
  <c r="AA874" i="30"/>
  <c r="Y876" i="30"/>
  <c r="S877" i="30"/>
  <c r="AB877" i="30"/>
  <c r="Q879" i="30"/>
  <c r="X881" i="30"/>
  <c r="R882" i="30"/>
  <c r="AA882" i="30"/>
  <c r="Y890" i="30"/>
  <c r="S891" i="30"/>
  <c r="AB891" i="30"/>
  <c r="Q893" i="30"/>
  <c r="Z893" i="30"/>
  <c r="X895" i="30"/>
  <c r="R896" i="30"/>
  <c r="AA896" i="30"/>
  <c r="Y898" i="30"/>
  <c r="S899" i="30"/>
  <c r="AB899" i="30"/>
  <c r="Q901" i="30"/>
  <c r="Z901" i="30"/>
  <c r="X903" i="30"/>
  <c r="R904" i="30"/>
  <c r="AA904" i="30"/>
  <c r="Y910" i="30"/>
  <c r="S911" i="30"/>
  <c r="AB911" i="30"/>
  <c r="Q913" i="30"/>
  <c r="Z913" i="30"/>
  <c r="X915" i="30"/>
  <c r="R916" i="30"/>
  <c r="AA916" i="30"/>
  <c r="Y918" i="30"/>
  <c r="S919" i="30"/>
  <c r="AB919" i="30"/>
  <c r="Q921" i="30"/>
  <c r="X923" i="30"/>
  <c r="R924" i="30"/>
  <c r="AA924" i="30"/>
  <c r="Y932" i="30"/>
  <c r="S933" i="30"/>
  <c r="AB933" i="30"/>
  <c r="Y940" i="30"/>
  <c r="S941" i="30"/>
  <c r="AC941" i="30"/>
  <c r="V945" i="30"/>
  <c r="U946" i="30"/>
  <c r="X951" i="30"/>
  <c r="AB954" i="30"/>
  <c r="S954" i="30"/>
  <c r="AA954" i="30"/>
  <c r="R954" i="30"/>
  <c r="V954" i="30"/>
  <c r="V955" i="30"/>
  <c r="U955" i="30"/>
  <c r="Z955" i="30"/>
  <c r="Q955" i="30"/>
  <c r="AC955" i="30"/>
  <c r="Y966" i="30"/>
  <c r="V977" i="30"/>
  <c r="U977" i="30"/>
  <c r="AA977" i="30"/>
  <c r="R977" i="30"/>
  <c r="Z977" i="30"/>
  <c r="Q977" i="30"/>
  <c r="X981" i="30"/>
  <c r="X988" i="30"/>
  <c r="V988" i="30"/>
  <c r="AB988" i="30"/>
  <c r="S988" i="30"/>
  <c r="AA988" i="30"/>
  <c r="R988" i="30"/>
  <c r="Y996" i="30"/>
  <c r="U1000" i="30"/>
  <c r="Y1001" i="30"/>
  <c r="X1005" i="30"/>
  <c r="Y1022" i="30"/>
  <c r="Y1026" i="30"/>
  <c r="U1030" i="30"/>
  <c r="AA1035" i="30"/>
  <c r="R1035" i="30"/>
  <c r="Z1035" i="30"/>
  <c r="Q1035" i="30"/>
  <c r="V1035" i="30"/>
  <c r="U1035" i="30"/>
  <c r="V1039" i="30"/>
  <c r="U1039" i="30"/>
  <c r="AA1039" i="30"/>
  <c r="R1039" i="30"/>
  <c r="Z1039" i="30"/>
  <c r="Q1039" i="30"/>
  <c r="AA1057" i="30"/>
  <c r="Z1069" i="30"/>
  <c r="Z1080" i="30"/>
  <c r="S1110" i="30"/>
  <c r="T1164" i="30"/>
  <c r="Q848" i="30"/>
  <c r="T849" i="30"/>
  <c r="R851" i="30"/>
  <c r="Q856" i="30"/>
  <c r="T857" i="30"/>
  <c r="Q868" i="30"/>
  <c r="T869" i="30"/>
  <c r="S874" i="30"/>
  <c r="Q876" i="30"/>
  <c r="T877" i="30"/>
  <c r="S882" i="30"/>
  <c r="Q890" i="30"/>
  <c r="T891" i="30"/>
  <c r="S896" i="30"/>
  <c r="Q898" i="30"/>
  <c r="T899" i="30"/>
  <c r="R901" i="30"/>
  <c r="S904" i="30"/>
  <c r="Q910" i="30"/>
  <c r="T911" i="30"/>
  <c r="R913" i="30"/>
  <c r="S916" i="30"/>
  <c r="Q918" i="30"/>
  <c r="T919" i="30"/>
  <c r="S924" i="30"/>
  <c r="Q932" i="30"/>
  <c r="T933" i="30"/>
  <c r="R935" i="30"/>
  <c r="Q940" i="30"/>
  <c r="T941" i="30"/>
  <c r="AB942" i="30"/>
  <c r="S942" i="30"/>
  <c r="V942" i="30"/>
  <c r="AA942" i="30"/>
  <c r="Y945" i="30"/>
  <c r="Y946" i="30"/>
  <c r="Y951" i="30"/>
  <c r="Q954" i="30"/>
  <c r="R955" i="30"/>
  <c r="AC957" i="30"/>
  <c r="T957" i="30"/>
  <c r="AB957" i="30"/>
  <c r="S957" i="30"/>
  <c r="X957" i="30"/>
  <c r="X958" i="30"/>
  <c r="V958" i="30"/>
  <c r="AA958" i="30"/>
  <c r="R958" i="30"/>
  <c r="AC958" i="30"/>
  <c r="T962" i="30"/>
  <c r="Z966" i="30"/>
  <c r="T973" i="30"/>
  <c r="AB976" i="30"/>
  <c r="S976" i="30"/>
  <c r="AA976" i="30"/>
  <c r="R976" i="30"/>
  <c r="X976" i="30"/>
  <c r="V976" i="30"/>
  <c r="S977" i="30"/>
  <c r="Y981" i="30"/>
  <c r="T984" i="30"/>
  <c r="Q988" i="30"/>
  <c r="Z996" i="30"/>
  <c r="Y1000" i="30"/>
  <c r="AB1001" i="30"/>
  <c r="Y1005" i="30"/>
  <c r="T1008" i="30"/>
  <c r="Z1022" i="30"/>
  <c r="Z1026" i="30"/>
  <c r="Y1030" i="30"/>
  <c r="S1035" i="30"/>
  <c r="AB1038" i="30"/>
  <c r="S1038" i="30"/>
  <c r="AA1038" i="30"/>
  <c r="R1038" i="30"/>
  <c r="X1038" i="30"/>
  <c r="V1038" i="30"/>
  <c r="S1039" i="30"/>
  <c r="AA1043" i="30"/>
  <c r="R1043" i="30"/>
  <c r="Z1043" i="30"/>
  <c r="Q1043" i="30"/>
  <c r="V1043" i="30"/>
  <c r="U1043" i="30"/>
  <c r="V1047" i="30"/>
  <c r="U1047" i="30"/>
  <c r="AA1047" i="30"/>
  <c r="R1047" i="30"/>
  <c r="Z1047" i="30"/>
  <c r="Q1047" i="30"/>
  <c r="AB1069" i="30"/>
  <c r="AA1080" i="30"/>
  <c r="T944" i="30"/>
  <c r="AC944" i="30"/>
  <c r="Y952" i="30"/>
  <c r="S953" i="30"/>
  <c r="AB953" i="30"/>
  <c r="T956" i="30"/>
  <c r="AC956" i="30"/>
  <c r="Y960" i="30"/>
  <c r="S961" i="30"/>
  <c r="AB961" i="30"/>
  <c r="T964" i="30"/>
  <c r="AC964" i="30"/>
  <c r="X965" i="30"/>
  <c r="Y974" i="30"/>
  <c r="S975" i="30"/>
  <c r="AB975" i="30"/>
  <c r="T978" i="30"/>
  <c r="AC978" i="30"/>
  <c r="X979" i="30"/>
  <c r="Y982" i="30"/>
  <c r="S983" i="30"/>
  <c r="AB983" i="30"/>
  <c r="X987" i="30"/>
  <c r="Y994" i="30"/>
  <c r="S995" i="30"/>
  <c r="AB995" i="30"/>
  <c r="X999" i="30"/>
  <c r="Y1002" i="30"/>
  <c r="S1003" i="30"/>
  <c r="AB1003" i="30"/>
  <c r="X1007" i="30"/>
  <c r="Y1016" i="30"/>
  <c r="S1017" i="30"/>
  <c r="AB1017" i="30"/>
  <c r="X1021" i="30"/>
  <c r="Y1024" i="30"/>
  <c r="S1025" i="30"/>
  <c r="AB1025" i="30"/>
  <c r="X1029" i="30"/>
  <c r="Y1036" i="30"/>
  <c r="S1037" i="30"/>
  <c r="AB1037" i="30"/>
  <c r="X1041" i="30"/>
  <c r="Y1044" i="30"/>
  <c r="S1045" i="30"/>
  <c r="AB1045" i="30"/>
  <c r="X1049" i="30"/>
  <c r="T1058" i="30"/>
  <c r="R1059" i="30"/>
  <c r="X1060" i="30"/>
  <c r="AC1060" i="30"/>
  <c r="T1060" i="30"/>
  <c r="AA1060" i="30"/>
  <c r="S1066" i="30"/>
  <c r="AC1067" i="30"/>
  <c r="T1067" i="30"/>
  <c r="Z1067" i="30"/>
  <c r="Q1067" i="30"/>
  <c r="AB1067" i="30"/>
  <c r="T1070" i="30"/>
  <c r="R1077" i="30"/>
  <c r="Z1078" i="30"/>
  <c r="Q1078" i="30"/>
  <c r="V1078" i="30"/>
  <c r="AB1078" i="30"/>
  <c r="T1081" i="30"/>
  <c r="Q1082" i="30"/>
  <c r="AC1082" i="30"/>
  <c r="Q1085" i="30"/>
  <c r="AC1085" i="30"/>
  <c r="S1089" i="30"/>
  <c r="U1090" i="30"/>
  <c r="AA1090" i="30"/>
  <c r="R1090" i="30"/>
  <c r="AB1090" i="30"/>
  <c r="R1100" i="30"/>
  <c r="Z1108" i="30"/>
  <c r="Q1108" i="30"/>
  <c r="X1108" i="30"/>
  <c r="V1108" i="30"/>
  <c r="AC1108" i="30"/>
  <c r="T1108" i="30"/>
  <c r="AB1108" i="30"/>
  <c r="S1108" i="30"/>
  <c r="V1128" i="30"/>
  <c r="R1145" i="30"/>
  <c r="U1151" i="30"/>
  <c r="V1154" i="30"/>
  <c r="Z1168" i="30"/>
  <c r="Q1168" i="30"/>
  <c r="U1168" i="30"/>
  <c r="X1168" i="30"/>
  <c r="V1168" i="30"/>
  <c r="T1168" i="30"/>
  <c r="S1168" i="30"/>
  <c r="AC1168" i="30"/>
  <c r="R1168" i="30"/>
  <c r="AA1168" i="30"/>
  <c r="Y1168" i="30"/>
  <c r="Y965" i="30"/>
  <c r="Y979" i="30"/>
  <c r="Y987" i="30"/>
  <c r="Y999" i="30"/>
  <c r="Y1007" i="30"/>
  <c r="Y1021" i="30"/>
  <c r="Y1029" i="30"/>
  <c r="Y1041" i="30"/>
  <c r="Y1049" i="30"/>
  <c r="S1059" i="30"/>
  <c r="T1066" i="30"/>
  <c r="X1068" i="30"/>
  <c r="AC1068" i="30"/>
  <c r="T1068" i="30"/>
  <c r="AA1068" i="30"/>
  <c r="T1077" i="30"/>
  <c r="S1082" i="30"/>
  <c r="R1085" i="30"/>
  <c r="Z1086" i="30"/>
  <c r="Q1086" i="30"/>
  <c r="V1086" i="30"/>
  <c r="AB1086" i="30"/>
  <c r="T1089" i="30"/>
  <c r="U1100" i="30"/>
  <c r="AA1125" i="30"/>
  <c r="R1125" i="30"/>
  <c r="Y1125" i="30"/>
  <c r="V1125" i="30"/>
  <c r="U1125" i="30"/>
  <c r="AC1125" i="30"/>
  <c r="S1125" i="30"/>
  <c r="AB1125" i="30"/>
  <c r="Q1125" i="30"/>
  <c r="U1148" i="30"/>
  <c r="Y1148" i="30"/>
  <c r="V1148" i="30"/>
  <c r="T1148" i="30"/>
  <c r="AB1148" i="30"/>
  <c r="R1148" i="30"/>
  <c r="AA1148" i="30"/>
  <c r="Q1148" i="30"/>
  <c r="AB1168" i="30"/>
  <c r="Y944" i="30"/>
  <c r="X953" i="30"/>
  <c r="Y956" i="30"/>
  <c r="Y964" i="30"/>
  <c r="S965" i="30"/>
  <c r="AB965" i="30"/>
  <c r="T974" i="30"/>
  <c r="X975" i="30"/>
  <c r="Y978" i="30"/>
  <c r="S979" i="30"/>
  <c r="AB979" i="30"/>
  <c r="T982" i="30"/>
  <c r="X983" i="30"/>
  <c r="S987" i="30"/>
  <c r="AB987" i="30"/>
  <c r="T994" i="30"/>
  <c r="AC994" i="30"/>
  <c r="X995" i="30"/>
  <c r="S999" i="30"/>
  <c r="AB999" i="30"/>
  <c r="T1002" i="30"/>
  <c r="X1003" i="30"/>
  <c r="S1007" i="30"/>
  <c r="AB1007" i="30"/>
  <c r="T1016" i="30"/>
  <c r="AC1016" i="30"/>
  <c r="X1017" i="30"/>
  <c r="S1021" i="30"/>
  <c r="AB1021" i="30"/>
  <c r="T1024" i="30"/>
  <c r="AC1024" i="30"/>
  <c r="X1025" i="30"/>
  <c r="S1029" i="30"/>
  <c r="AB1029" i="30"/>
  <c r="T1036" i="30"/>
  <c r="AC1036" i="30"/>
  <c r="X1037" i="30"/>
  <c r="S1041" i="30"/>
  <c r="AB1041" i="30"/>
  <c r="T1044" i="30"/>
  <c r="AC1044" i="30"/>
  <c r="X1045" i="30"/>
  <c r="S1049" i="30"/>
  <c r="AB1049" i="30"/>
  <c r="X1059" i="30"/>
  <c r="U1060" i="30"/>
  <c r="U1062" i="30"/>
  <c r="AA1062" i="30"/>
  <c r="R1062" i="30"/>
  <c r="AB1062" i="30"/>
  <c r="V1065" i="30"/>
  <c r="AB1065" i="30"/>
  <c r="S1065" i="30"/>
  <c r="AA1065" i="30"/>
  <c r="Y1066" i="30"/>
  <c r="V1067" i="30"/>
  <c r="S1068" i="30"/>
  <c r="Y1077" i="30"/>
  <c r="U1078" i="30"/>
  <c r="X1082" i="30"/>
  <c r="X1085" i="30"/>
  <c r="T1086" i="30"/>
  <c r="X1088" i="30"/>
  <c r="AC1088" i="30"/>
  <c r="T1088" i="30"/>
  <c r="AA1088" i="30"/>
  <c r="Y1089" i="30"/>
  <c r="V1090" i="30"/>
  <c r="X1102" i="30"/>
  <c r="AC1102" i="30"/>
  <c r="T1102" i="30"/>
  <c r="AA1102" i="30"/>
  <c r="R1102" i="30"/>
  <c r="Z1102" i="30"/>
  <c r="Q1102" i="30"/>
  <c r="AA1108" i="30"/>
  <c r="Z1125" i="30"/>
  <c r="Z1148" i="30"/>
  <c r="Q944" i="30"/>
  <c r="Q956" i="30"/>
  <c r="Q964" i="30"/>
  <c r="T965" i="30"/>
  <c r="Q978" i="30"/>
  <c r="T979" i="30"/>
  <c r="T987" i="30"/>
  <c r="T999" i="30"/>
  <c r="T1007" i="30"/>
  <c r="T1021" i="30"/>
  <c r="T1029" i="30"/>
  <c r="T1041" i="30"/>
  <c r="T1049" i="30"/>
  <c r="Z1058" i="30"/>
  <c r="Q1058" i="30"/>
  <c r="V1058" i="30"/>
  <c r="AB1058" i="30"/>
  <c r="V1060" i="30"/>
  <c r="X1067" i="30"/>
  <c r="U1068" i="30"/>
  <c r="U1070" i="30"/>
  <c r="AA1070" i="30"/>
  <c r="R1070" i="30"/>
  <c r="AB1070" i="30"/>
  <c r="X1078" i="30"/>
  <c r="AA1081" i="30"/>
  <c r="R1081" i="30"/>
  <c r="X1081" i="30"/>
  <c r="AB1081" i="30"/>
  <c r="U1086" i="30"/>
  <c r="X1090" i="30"/>
  <c r="AC1101" i="30"/>
  <c r="T1101" i="30"/>
  <c r="Z1101" i="30"/>
  <c r="Q1101" i="30"/>
  <c r="X1101" i="30"/>
  <c r="V1101" i="30"/>
  <c r="AC1109" i="30"/>
  <c r="T1109" i="30"/>
  <c r="AA1109" i="30"/>
  <c r="R1109" i="30"/>
  <c r="Z1109" i="30"/>
  <c r="Q1109" i="30"/>
  <c r="X1109" i="30"/>
  <c r="V1109" i="30"/>
  <c r="U1126" i="30"/>
  <c r="T1126" i="30"/>
  <c r="AB1126" i="30"/>
  <c r="R1126" i="30"/>
  <c r="AA1126" i="30"/>
  <c r="Q1126" i="30"/>
  <c r="Y1126" i="30"/>
  <c r="X1126" i="30"/>
  <c r="AC1148" i="30"/>
  <c r="AA1171" i="30"/>
  <c r="R1171" i="30"/>
  <c r="V1171" i="30"/>
  <c r="X1171" i="30"/>
  <c r="U1171" i="30"/>
  <c r="T1171" i="30"/>
  <c r="S1171" i="30"/>
  <c r="AC1171" i="30"/>
  <c r="Q1171" i="30"/>
  <c r="Z1171" i="30"/>
  <c r="Y1171" i="30"/>
  <c r="V1175" i="30"/>
  <c r="AA1175" i="30"/>
  <c r="R1175" i="30"/>
  <c r="X1175" i="30"/>
  <c r="U1175" i="30"/>
  <c r="T1175" i="30"/>
  <c r="S1175" i="30"/>
  <c r="AC1175" i="30"/>
  <c r="Q1175" i="30"/>
  <c r="Z1175" i="30"/>
  <c r="Y1175" i="30"/>
  <c r="Z1066" i="30"/>
  <c r="Q1066" i="30"/>
  <c r="V1066" i="30"/>
  <c r="AB1066" i="30"/>
  <c r="V1077" i="30"/>
  <c r="AB1077" i="30"/>
  <c r="S1077" i="30"/>
  <c r="AA1077" i="30"/>
  <c r="AA1089" i="30"/>
  <c r="R1089" i="30"/>
  <c r="X1089" i="30"/>
  <c r="AB1089" i="30"/>
  <c r="AB1128" i="30"/>
  <c r="S1128" i="30"/>
  <c r="U1128" i="30"/>
  <c r="AC1128" i="30"/>
  <c r="R1128" i="30"/>
  <c r="AA1128" i="30"/>
  <c r="Q1128" i="30"/>
  <c r="Y1128" i="30"/>
  <c r="X1128" i="30"/>
  <c r="V1151" i="30"/>
  <c r="T1151" i="30"/>
  <c r="AB1151" i="30"/>
  <c r="R1151" i="30"/>
  <c r="AA1151" i="30"/>
  <c r="Q1151" i="30"/>
  <c r="Y1151" i="30"/>
  <c r="X1151" i="30"/>
  <c r="AB1154" i="30"/>
  <c r="S1154" i="30"/>
  <c r="X1154" i="30"/>
  <c r="U1154" i="30"/>
  <c r="R1154" i="30"/>
  <c r="AC1154" i="30"/>
  <c r="Q1154" i="30"/>
  <c r="Z1154" i="30"/>
  <c r="Y1154" i="30"/>
  <c r="AC1059" i="30"/>
  <c r="T1059" i="30"/>
  <c r="Z1059" i="30"/>
  <c r="Q1059" i="30"/>
  <c r="AB1059" i="30"/>
  <c r="R1066" i="30"/>
  <c r="AC1066" i="30"/>
  <c r="Q1077" i="30"/>
  <c r="AC1077" i="30"/>
  <c r="U1082" i="30"/>
  <c r="AA1082" i="30"/>
  <c r="R1082" i="30"/>
  <c r="AB1082" i="30"/>
  <c r="V1085" i="30"/>
  <c r="AB1085" i="30"/>
  <c r="S1085" i="30"/>
  <c r="AA1085" i="30"/>
  <c r="Q1089" i="30"/>
  <c r="AC1089" i="30"/>
  <c r="Z1100" i="30"/>
  <c r="Q1100" i="30"/>
  <c r="V1100" i="30"/>
  <c r="AC1100" i="30"/>
  <c r="T1100" i="30"/>
  <c r="AB1100" i="30"/>
  <c r="S1100" i="30"/>
  <c r="T1128" i="30"/>
  <c r="AC1145" i="30"/>
  <c r="T1145" i="30"/>
  <c r="AA1145" i="30"/>
  <c r="Q1145" i="30"/>
  <c r="Y1145" i="30"/>
  <c r="X1145" i="30"/>
  <c r="U1145" i="30"/>
  <c r="S1145" i="30"/>
  <c r="S1151" i="30"/>
  <c r="T1154" i="30"/>
  <c r="U1289" i="30"/>
  <c r="AC1289" i="30"/>
  <c r="T1289" i="30"/>
  <c r="AB1289" i="30"/>
  <c r="S1289" i="30"/>
  <c r="AA1289" i="30"/>
  <c r="R1289" i="30"/>
  <c r="X1289" i="30"/>
  <c r="V1289" i="30"/>
  <c r="Y1289" i="30"/>
  <c r="Q1289" i="30"/>
  <c r="Z1289" i="30"/>
  <c r="Y1099" i="30"/>
  <c r="X1104" i="30"/>
  <c r="Y1107" i="30"/>
  <c r="T1111" i="30"/>
  <c r="AC1111" i="30"/>
  <c r="X1112" i="30"/>
  <c r="Y1114" i="30"/>
  <c r="Y1121" i="30"/>
  <c r="AC1123" i="30"/>
  <c r="T1123" i="30"/>
  <c r="Z1123" i="30"/>
  <c r="U1131" i="30"/>
  <c r="Z1146" i="30"/>
  <c r="U1147" i="30"/>
  <c r="U1155" i="30"/>
  <c r="AA1163" i="30"/>
  <c r="R1163" i="30"/>
  <c r="V1163" i="30"/>
  <c r="AB1163" i="30"/>
  <c r="V1167" i="30"/>
  <c r="AA1167" i="30"/>
  <c r="R1167" i="30"/>
  <c r="AB1167" i="30"/>
  <c r="X1170" i="30"/>
  <c r="AB1170" i="30"/>
  <c r="S1170" i="30"/>
  <c r="AA1170" i="30"/>
  <c r="V1172" i="30"/>
  <c r="AB1174" i="30"/>
  <c r="S1174" i="30"/>
  <c r="X1174" i="30"/>
  <c r="AA1174" i="30"/>
  <c r="V1176" i="30"/>
  <c r="U1184" i="30"/>
  <c r="U1186" i="30"/>
  <c r="Z1186" i="30"/>
  <c r="Q1186" i="30"/>
  <c r="AB1186" i="30"/>
  <c r="U1188" i="30"/>
  <c r="U1190" i="30"/>
  <c r="U1192" i="30"/>
  <c r="U1193" i="30"/>
  <c r="X1194" i="30"/>
  <c r="U1204" i="30"/>
  <c r="V1205" i="30"/>
  <c r="V1209" i="30"/>
  <c r="AB1209" i="30"/>
  <c r="S1209" i="30"/>
  <c r="Y1209" i="30"/>
  <c r="R1209" i="30"/>
  <c r="X1212" i="30"/>
  <c r="AC1212" i="30"/>
  <c r="T1212" i="30"/>
  <c r="AB1212" i="30"/>
  <c r="Q1212" i="30"/>
  <c r="V1212" i="30"/>
  <c r="Q1213" i="30"/>
  <c r="S1214" i="30"/>
  <c r="AA1227" i="30"/>
  <c r="R1227" i="30"/>
  <c r="X1227" i="30"/>
  <c r="Y1227" i="30"/>
  <c r="V1227" i="30"/>
  <c r="AC1227" i="30"/>
  <c r="Q1227" i="30"/>
  <c r="AA1235" i="30"/>
  <c r="R1235" i="30"/>
  <c r="X1235" i="30"/>
  <c r="Y1235" i="30"/>
  <c r="V1235" i="30"/>
  <c r="S1235" i="30"/>
  <c r="AC1235" i="30"/>
  <c r="Q1235" i="30"/>
  <c r="R1245" i="30"/>
  <c r="V1248" i="30"/>
  <c r="U1248" i="30"/>
  <c r="AA1248" i="30"/>
  <c r="R1248" i="30"/>
  <c r="Z1248" i="30"/>
  <c r="Y1248" i="30"/>
  <c r="S1248" i="30"/>
  <c r="Q1248" i="30"/>
  <c r="AA1252" i="30"/>
  <c r="R1252" i="30"/>
  <c r="Z1252" i="30"/>
  <c r="Q1252" i="30"/>
  <c r="V1252" i="30"/>
  <c r="AB1252" i="30"/>
  <c r="Y1252" i="30"/>
  <c r="T1252" i="30"/>
  <c r="S1252" i="30"/>
  <c r="T1270" i="30"/>
  <c r="Y1104" i="30"/>
  <c r="U1111" i="30"/>
  <c r="Y1112" i="30"/>
  <c r="Z1114" i="30"/>
  <c r="Z1121" i="30"/>
  <c r="Z1130" i="30"/>
  <c r="Q1130" i="30"/>
  <c r="AA1130" i="30"/>
  <c r="V1131" i="30"/>
  <c r="V1147" i="30"/>
  <c r="X1155" i="30"/>
  <c r="X1172" i="30"/>
  <c r="X1176" i="30"/>
  <c r="V1184" i="30"/>
  <c r="V1188" i="30"/>
  <c r="X1190" i="30"/>
  <c r="V1192" i="30"/>
  <c r="Y1193" i="30"/>
  <c r="Y1194" i="30"/>
  <c r="Z1198" i="30"/>
  <c r="Q1198" i="30"/>
  <c r="V1198" i="30"/>
  <c r="Y1198" i="30"/>
  <c r="S1198" i="30"/>
  <c r="Y1204" i="30"/>
  <c r="AC1211" i="30"/>
  <c r="T1211" i="30"/>
  <c r="Z1211" i="30"/>
  <c r="Q1211" i="30"/>
  <c r="S1211" i="30"/>
  <c r="Y1211" i="30"/>
  <c r="S1213" i="30"/>
  <c r="T1214" i="30"/>
  <c r="Z1240" i="30"/>
  <c r="Q1240" i="30"/>
  <c r="V1240" i="30"/>
  <c r="T1240" i="30"/>
  <c r="S1240" i="30"/>
  <c r="AA1240" i="30"/>
  <c r="Y1240" i="30"/>
  <c r="X1270" i="30"/>
  <c r="U1277" i="30"/>
  <c r="AB1277" i="30"/>
  <c r="S1277" i="30"/>
  <c r="AA1277" i="30"/>
  <c r="R1277" i="30"/>
  <c r="X1277" i="30"/>
  <c r="V1277" i="30"/>
  <c r="AC1277" i="30"/>
  <c r="T1277" i="30"/>
  <c r="Q1277" i="30"/>
  <c r="U1363" i="30"/>
  <c r="AB1363" i="30"/>
  <c r="S1363" i="30"/>
  <c r="AA1363" i="30"/>
  <c r="R1363" i="30"/>
  <c r="Y1363" i="30"/>
  <c r="X1363" i="30"/>
  <c r="V1363" i="30"/>
  <c r="T1363" i="30"/>
  <c r="Q1363" i="30"/>
  <c r="AC1363" i="30"/>
  <c r="Z1363" i="30"/>
  <c r="Y1050" i="30"/>
  <c r="Y1064" i="30"/>
  <c r="U1071" i="30"/>
  <c r="Y1072" i="30"/>
  <c r="Y1084" i="30"/>
  <c r="U1091" i="30"/>
  <c r="Y1092" i="30"/>
  <c r="S1099" i="30"/>
  <c r="AB1099" i="30"/>
  <c r="R1104" i="30"/>
  <c r="AA1104" i="30"/>
  <c r="Y1106" i="30"/>
  <c r="S1107" i="30"/>
  <c r="AB1107" i="30"/>
  <c r="X1111" i="30"/>
  <c r="R1112" i="30"/>
  <c r="AA1112" i="30"/>
  <c r="R1114" i="30"/>
  <c r="AB1114" i="30"/>
  <c r="R1121" i="30"/>
  <c r="AB1121" i="30"/>
  <c r="S1123" i="30"/>
  <c r="Z1124" i="30"/>
  <c r="S1130" i="30"/>
  <c r="AC1130" i="30"/>
  <c r="AA1133" i="30"/>
  <c r="R1133" i="30"/>
  <c r="Z1133" i="30"/>
  <c r="AB1142" i="30"/>
  <c r="S1142" i="30"/>
  <c r="Z1142" i="30"/>
  <c r="S1146" i="30"/>
  <c r="AC1146" i="30"/>
  <c r="T1163" i="30"/>
  <c r="T1167" i="30"/>
  <c r="T1170" i="30"/>
  <c r="T1174" i="30"/>
  <c r="T1186" i="30"/>
  <c r="AB1190" i="30"/>
  <c r="AA1192" i="30"/>
  <c r="T1198" i="30"/>
  <c r="U1209" i="30"/>
  <c r="U1211" i="30"/>
  <c r="U1212" i="30"/>
  <c r="V1213" i="30"/>
  <c r="Y1214" i="30"/>
  <c r="V1217" i="30"/>
  <c r="AB1217" i="30"/>
  <c r="S1217" i="30"/>
  <c r="Y1217" i="30"/>
  <c r="R1217" i="30"/>
  <c r="U1227" i="30"/>
  <c r="Z1232" i="30"/>
  <c r="Q1232" i="30"/>
  <c r="V1232" i="30"/>
  <c r="T1232" i="30"/>
  <c r="S1232" i="30"/>
  <c r="Y1232" i="30"/>
  <c r="Z1235" i="30"/>
  <c r="U1240" i="30"/>
  <c r="AB1248" i="30"/>
  <c r="X1251" i="30"/>
  <c r="V1251" i="30"/>
  <c r="AB1251" i="30"/>
  <c r="S1251" i="30"/>
  <c r="AA1251" i="30"/>
  <c r="Z1251" i="30"/>
  <c r="T1251" i="30"/>
  <c r="R1251" i="30"/>
  <c r="AC1252" i="30"/>
  <c r="AA1260" i="30"/>
  <c r="R1260" i="30"/>
  <c r="Z1260" i="30"/>
  <c r="Q1260" i="30"/>
  <c r="V1260" i="30"/>
  <c r="AB1260" i="30"/>
  <c r="Y1260" i="30"/>
  <c r="T1260" i="30"/>
  <c r="S1260" i="30"/>
  <c r="AB1269" i="30"/>
  <c r="S1269" i="30"/>
  <c r="AA1269" i="30"/>
  <c r="R1269" i="30"/>
  <c r="X1269" i="30"/>
  <c r="Z1269" i="30"/>
  <c r="Y1269" i="30"/>
  <c r="T1269" i="30"/>
  <c r="Q1269" i="30"/>
  <c r="Z1277" i="30"/>
  <c r="AC1294" i="30"/>
  <c r="T1294" i="30"/>
  <c r="AB1294" i="30"/>
  <c r="S1294" i="30"/>
  <c r="AA1294" i="30"/>
  <c r="R1294" i="30"/>
  <c r="Z1294" i="30"/>
  <c r="Q1294" i="30"/>
  <c r="V1294" i="30"/>
  <c r="U1294" i="30"/>
  <c r="Y1294" i="30"/>
  <c r="U1321" i="30"/>
  <c r="AA1321" i="30"/>
  <c r="R1321" i="30"/>
  <c r="X1321" i="30"/>
  <c r="V1321" i="30"/>
  <c r="T1321" i="30"/>
  <c r="S1321" i="30"/>
  <c r="Z1321" i="30"/>
  <c r="Y1321" i="30"/>
  <c r="AC1321" i="30"/>
  <c r="AB1321" i="30"/>
  <c r="U1425" i="30"/>
  <c r="AB1425" i="30"/>
  <c r="S1425" i="30"/>
  <c r="AA1425" i="30"/>
  <c r="R1425" i="30"/>
  <c r="Y1425" i="30"/>
  <c r="X1425" i="30"/>
  <c r="V1425" i="30"/>
  <c r="T1425" i="30"/>
  <c r="Q1425" i="30"/>
  <c r="AC1425" i="30"/>
  <c r="Z1425" i="30"/>
  <c r="Y1111" i="30"/>
  <c r="AC1131" i="30"/>
  <c r="T1131" i="30"/>
  <c r="Z1131" i="30"/>
  <c r="AA1147" i="30"/>
  <c r="R1147" i="30"/>
  <c r="Z1147" i="30"/>
  <c r="V1155" i="30"/>
  <c r="AA1155" i="30"/>
  <c r="R1155" i="30"/>
  <c r="AB1155" i="30"/>
  <c r="U1172" i="30"/>
  <c r="Z1172" i="30"/>
  <c r="Q1172" i="30"/>
  <c r="AB1172" i="30"/>
  <c r="Z1176" i="30"/>
  <c r="Q1176" i="30"/>
  <c r="U1176" i="30"/>
  <c r="AB1176" i="30"/>
  <c r="X1184" i="30"/>
  <c r="AB1184" i="30"/>
  <c r="S1184" i="30"/>
  <c r="AA1184" i="30"/>
  <c r="AB1188" i="30"/>
  <c r="Y1188" i="30"/>
  <c r="S1188" i="30"/>
  <c r="X1188" i="30"/>
  <c r="AC1188" i="30"/>
  <c r="U1194" i="30"/>
  <c r="AA1194" i="30"/>
  <c r="R1194" i="30"/>
  <c r="Z1194" i="30"/>
  <c r="T1194" i="30"/>
  <c r="U1198" i="30"/>
  <c r="AA1205" i="30"/>
  <c r="R1205" i="30"/>
  <c r="X1205" i="30"/>
  <c r="Z1205" i="30"/>
  <c r="T1205" i="30"/>
  <c r="U1206" i="30"/>
  <c r="AA1206" i="30"/>
  <c r="R1206" i="30"/>
  <c r="X1206" i="30"/>
  <c r="AC1206" i="30"/>
  <c r="Q1206" i="30"/>
  <c r="V1211" i="30"/>
  <c r="Y1213" i="30"/>
  <c r="Z1214" i="30"/>
  <c r="X1240" i="30"/>
  <c r="AB1247" i="30"/>
  <c r="S1247" i="30"/>
  <c r="AA1247" i="30"/>
  <c r="R1247" i="30"/>
  <c r="X1247" i="30"/>
  <c r="Z1247" i="30"/>
  <c r="Y1247" i="30"/>
  <c r="T1247" i="30"/>
  <c r="Q1247" i="30"/>
  <c r="U1253" i="30"/>
  <c r="AC1253" i="30"/>
  <c r="T1253" i="30"/>
  <c r="Z1253" i="30"/>
  <c r="Q1253" i="30"/>
  <c r="AA1253" i="30"/>
  <c r="Y1253" i="30"/>
  <c r="S1253" i="30"/>
  <c r="R1253" i="30"/>
  <c r="Z1317" i="30"/>
  <c r="Q1317" i="30"/>
  <c r="V1317" i="30"/>
  <c r="U1317" i="30"/>
  <c r="T1317" i="30"/>
  <c r="S1317" i="30"/>
  <c r="AC1317" i="30"/>
  <c r="R1317" i="30"/>
  <c r="Y1317" i="30"/>
  <c r="X1317" i="30"/>
  <c r="AB1317" i="30"/>
  <c r="V1408" i="30"/>
  <c r="AC1408" i="30"/>
  <c r="T1408" i="30"/>
  <c r="AB1408" i="30"/>
  <c r="S1408" i="30"/>
  <c r="Y1408" i="30"/>
  <c r="X1408" i="30"/>
  <c r="U1408" i="30"/>
  <c r="R1408" i="30"/>
  <c r="Q1408" i="30"/>
  <c r="AA1408" i="30"/>
  <c r="Z1408" i="30"/>
  <c r="Z1190" i="30"/>
  <c r="Q1190" i="30"/>
  <c r="V1190" i="30"/>
  <c r="Y1190" i="30"/>
  <c r="S1190" i="30"/>
  <c r="X1192" i="30"/>
  <c r="AC1192" i="30"/>
  <c r="T1192" i="30"/>
  <c r="S1192" i="30"/>
  <c r="Z1192" i="30"/>
  <c r="AA1193" i="30"/>
  <c r="R1193" i="30"/>
  <c r="X1193" i="30"/>
  <c r="AC1193" i="30"/>
  <c r="Q1193" i="30"/>
  <c r="V1193" i="30"/>
  <c r="X1204" i="30"/>
  <c r="AC1204" i="30"/>
  <c r="T1204" i="30"/>
  <c r="AB1204" i="30"/>
  <c r="Q1204" i="30"/>
  <c r="V1204" i="30"/>
  <c r="AB1213" i="30"/>
  <c r="V1336" i="30"/>
  <c r="AB1336" i="30"/>
  <c r="S1336" i="30"/>
  <c r="U1336" i="30"/>
  <c r="T1336" i="30"/>
  <c r="R1336" i="30"/>
  <c r="AC1336" i="30"/>
  <c r="Q1336" i="30"/>
  <c r="Y1336" i="30"/>
  <c r="X1336" i="30"/>
  <c r="AA1336" i="30"/>
  <c r="S1064" i="30"/>
  <c r="S1072" i="30"/>
  <c r="S1084" i="30"/>
  <c r="S1092" i="30"/>
  <c r="S1106" i="30"/>
  <c r="R1111" i="30"/>
  <c r="AA1113" i="30"/>
  <c r="R1113" i="30"/>
  <c r="Z1113" i="30"/>
  <c r="V1114" i="30"/>
  <c r="AB1120" i="30"/>
  <c r="S1120" i="30"/>
  <c r="Z1120" i="30"/>
  <c r="U1121" i="30"/>
  <c r="X1123" i="30"/>
  <c r="S1124" i="30"/>
  <c r="AC1124" i="30"/>
  <c r="V1130" i="30"/>
  <c r="R1131" i="30"/>
  <c r="AB1131" i="30"/>
  <c r="T1133" i="30"/>
  <c r="Z1134" i="30"/>
  <c r="T1142" i="30"/>
  <c r="Z1143" i="30"/>
  <c r="V1146" i="30"/>
  <c r="S1147" i="30"/>
  <c r="AC1147" i="30"/>
  <c r="U1152" i="30"/>
  <c r="Z1152" i="30"/>
  <c r="Q1152" i="30"/>
  <c r="AB1152" i="30"/>
  <c r="S1155" i="30"/>
  <c r="Z1156" i="30"/>
  <c r="Q1156" i="30"/>
  <c r="U1156" i="30"/>
  <c r="AB1156" i="30"/>
  <c r="X1162" i="30"/>
  <c r="AB1162" i="30"/>
  <c r="S1162" i="30"/>
  <c r="AA1162" i="30"/>
  <c r="Y1163" i="30"/>
  <c r="AB1166" i="30"/>
  <c r="S1166" i="30"/>
  <c r="X1166" i="30"/>
  <c r="AA1166" i="30"/>
  <c r="Y1167" i="30"/>
  <c r="Y1170" i="30"/>
  <c r="S1172" i="30"/>
  <c r="Y1174" i="30"/>
  <c r="S1176" i="30"/>
  <c r="R1184" i="30"/>
  <c r="AA1185" i="30"/>
  <c r="R1185" i="30"/>
  <c r="V1185" i="30"/>
  <c r="AB1185" i="30"/>
  <c r="Y1186" i="30"/>
  <c r="R1188" i="30"/>
  <c r="R1190" i="30"/>
  <c r="Q1192" i="30"/>
  <c r="S1193" i="30"/>
  <c r="S1194" i="30"/>
  <c r="AA1198" i="30"/>
  <c r="AC1203" i="30"/>
  <c r="T1203" i="30"/>
  <c r="Z1203" i="30"/>
  <c r="Q1203" i="30"/>
  <c r="S1203" i="30"/>
  <c r="Y1203" i="30"/>
  <c r="R1204" i="30"/>
  <c r="S1205" i="30"/>
  <c r="T1206" i="30"/>
  <c r="AA1209" i="30"/>
  <c r="AA1211" i="30"/>
  <c r="AA1212" i="30"/>
  <c r="U1217" i="30"/>
  <c r="U1228" i="30"/>
  <c r="AA1228" i="30"/>
  <c r="R1228" i="30"/>
  <c r="V1228" i="30"/>
  <c r="T1228" i="30"/>
  <c r="Z1228" i="30"/>
  <c r="X1232" i="30"/>
  <c r="AC1240" i="30"/>
  <c r="V1247" i="30"/>
  <c r="Y1251" i="30"/>
  <c r="X1253" i="30"/>
  <c r="X1259" i="30"/>
  <c r="V1259" i="30"/>
  <c r="AB1259" i="30"/>
  <c r="S1259" i="30"/>
  <c r="AA1259" i="30"/>
  <c r="Z1259" i="30"/>
  <c r="T1259" i="30"/>
  <c r="R1259" i="30"/>
  <c r="U1267" i="30"/>
  <c r="AC1267" i="30"/>
  <c r="T1267" i="30"/>
  <c r="Z1267" i="30"/>
  <c r="Q1267" i="30"/>
  <c r="AB1267" i="30"/>
  <c r="AA1267" i="30"/>
  <c r="V1267" i="30"/>
  <c r="S1267" i="30"/>
  <c r="Z1336" i="30"/>
  <c r="AA1213" i="30"/>
  <c r="R1213" i="30"/>
  <c r="X1213" i="30"/>
  <c r="Z1213" i="30"/>
  <c r="T1213" i="30"/>
  <c r="U1214" i="30"/>
  <c r="AA1214" i="30"/>
  <c r="R1214" i="30"/>
  <c r="X1214" i="30"/>
  <c r="AC1214" i="30"/>
  <c r="Q1214" i="30"/>
  <c r="U1245" i="30"/>
  <c r="AC1245" i="30"/>
  <c r="T1245" i="30"/>
  <c r="Z1245" i="30"/>
  <c r="Q1245" i="30"/>
  <c r="AB1245" i="30"/>
  <c r="AA1245" i="30"/>
  <c r="V1245" i="30"/>
  <c r="S1245" i="30"/>
  <c r="V1270" i="30"/>
  <c r="U1270" i="30"/>
  <c r="AA1270" i="30"/>
  <c r="R1270" i="30"/>
  <c r="Z1270" i="30"/>
  <c r="Y1270" i="30"/>
  <c r="S1270" i="30"/>
  <c r="Q1270" i="30"/>
  <c r="T1153" i="30"/>
  <c r="AC1153" i="30"/>
  <c r="T1165" i="30"/>
  <c r="AC1165" i="30"/>
  <c r="T1173" i="30"/>
  <c r="AC1173" i="30"/>
  <c r="T1187" i="30"/>
  <c r="AC1187" i="30"/>
  <c r="AC1191" i="30"/>
  <c r="T1191" i="30"/>
  <c r="Z1191" i="30"/>
  <c r="Q1191" i="30"/>
  <c r="AB1191" i="30"/>
  <c r="Z1210" i="30"/>
  <c r="Q1210" i="30"/>
  <c r="V1210" i="30"/>
  <c r="AB1210" i="30"/>
  <c r="Z1218" i="30"/>
  <c r="Q1218" i="30"/>
  <c r="V1218" i="30"/>
  <c r="AB1218" i="30"/>
  <c r="S1226" i="30"/>
  <c r="V1231" i="30"/>
  <c r="AB1231" i="30"/>
  <c r="S1231" i="30"/>
  <c r="AA1231" i="30"/>
  <c r="S1234" i="30"/>
  <c r="V1239" i="30"/>
  <c r="AB1239" i="30"/>
  <c r="S1239" i="30"/>
  <c r="AA1239" i="30"/>
  <c r="AB1255" i="30"/>
  <c r="S1255" i="30"/>
  <c r="AA1255" i="30"/>
  <c r="R1255" i="30"/>
  <c r="X1255" i="30"/>
  <c r="V1256" i="30"/>
  <c r="U1256" i="30"/>
  <c r="AA1256" i="30"/>
  <c r="R1256" i="30"/>
  <c r="AC1256" i="30"/>
  <c r="Z1281" i="30"/>
  <c r="Q1281" i="30"/>
  <c r="X1281" i="30"/>
  <c r="V1281" i="30"/>
  <c r="AB1281" i="30"/>
  <c r="S1281" i="30"/>
  <c r="AA1281" i="30"/>
  <c r="R1281" i="30"/>
  <c r="AA1332" i="30"/>
  <c r="R1332" i="30"/>
  <c r="X1332" i="30"/>
  <c r="V1332" i="30"/>
  <c r="U1332" i="30"/>
  <c r="T1332" i="30"/>
  <c r="S1332" i="30"/>
  <c r="Z1332" i="30"/>
  <c r="Y1332" i="30"/>
  <c r="U1341" i="30"/>
  <c r="AB1341" i="30"/>
  <c r="S1341" i="30"/>
  <c r="AA1341" i="30"/>
  <c r="R1341" i="30"/>
  <c r="X1341" i="30"/>
  <c r="V1341" i="30"/>
  <c r="T1341" i="30"/>
  <c r="Q1341" i="30"/>
  <c r="Z1341" i="30"/>
  <c r="Y1341" i="30"/>
  <c r="U1236" i="30"/>
  <c r="AA1236" i="30"/>
  <c r="R1236" i="30"/>
  <c r="AB1236" i="30"/>
  <c r="Z1309" i="30"/>
  <c r="Q1309" i="30"/>
  <c r="V1309" i="30"/>
  <c r="U1309" i="30"/>
  <c r="T1309" i="30"/>
  <c r="S1309" i="30"/>
  <c r="AC1309" i="30"/>
  <c r="R1309" i="30"/>
  <c r="Y1309" i="30"/>
  <c r="X1309" i="30"/>
  <c r="U1313" i="30"/>
  <c r="AA1313" i="30"/>
  <c r="R1313" i="30"/>
  <c r="X1313" i="30"/>
  <c r="V1313" i="30"/>
  <c r="T1313" i="30"/>
  <c r="S1313" i="30"/>
  <c r="Z1313" i="30"/>
  <c r="Y1313" i="30"/>
  <c r="X1403" i="30"/>
  <c r="U1403" i="30"/>
  <c r="AC1403" i="30"/>
  <c r="T1403" i="30"/>
  <c r="Y1403" i="30"/>
  <c r="V1403" i="30"/>
  <c r="S1403" i="30"/>
  <c r="R1403" i="30"/>
  <c r="Q1403" i="30"/>
  <c r="AA1403" i="30"/>
  <c r="Z1403" i="30"/>
  <c r="V1189" i="30"/>
  <c r="AB1189" i="30"/>
  <c r="S1189" i="30"/>
  <c r="AA1189" i="30"/>
  <c r="V1197" i="30"/>
  <c r="AB1197" i="30"/>
  <c r="S1197" i="30"/>
  <c r="AA1197" i="30"/>
  <c r="AC1225" i="30"/>
  <c r="T1225" i="30"/>
  <c r="Z1225" i="30"/>
  <c r="Q1225" i="30"/>
  <c r="AB1225" i="30"/>
  <c r="AC1233" i="30"/>
  <c r="T1233" i="30"/>
  <c r="Z1233" i="30"/>
  <c r="Q1233" i="30"/>
  <c r="AB1233" i="30"/>
  <c r="T1236" i="30"/>
  <c r="AC1274" i="30"/>
  <c r="T1274" i="30"/>
  <c r="AA1274" i="30"/>
  <c r="R1274" i="30"/>
  <c r="Z1274" i="30"/>
  <c r="Q1274" i="30"/>
  <c r="V1274" i="30"/>
  <c r="U1274" i="30"/>
  <c r="U1297" i="30"/>
  <c r="AC1297" i="30"/>
  <c r="T1297" i="30"/>
  <c r="AB1297" i="30"/>
  <c r="S1297" i="30"/>
  <c r="AA1297" i="30"/>
  <c r="R1297" i="30"/>
  <c r="X1297" i="30"/>
  <c r="V1297" i="30"/>
  <c r="AC1313" i="30"/>
  <c r="U1355" i="30"/>
  <c r="AB1355" i="30"/>
  <c r="S1355" i="30"/>
  <c r="AA1355" i="30"/>
  <c r="R1355" i="30"/>
  <c r="Y1355" i="30"/>
  <c r="X1355" i="30"/>
  <c r="V1355" i="30"/>
  <c r="T1355" i="30"/>
  <c r="AC1355" i="30"/>
  <c r="Z1355" i="30"/>
  <c r="AC1414" i="30"/>
  <c r="T1414" i="30"/>
  <c r="AA1414" i="30"/>
  <c r="R1414" i="30"/>
  <c r="Z1414" i="30"/>
  <c r="Q1414" i="30"/>
  <c r="Y1414" i="30"/>
  <c r="X1414" i="30"/>
  <c r="V1414" i="30"/>
  <c r="U1414" i="30"/>
  <c r="S1414" i="30"/>
  <c r="AB1414" i="30"/>
  <c r="AC1541" i="30"/>
  <c r="T1541" i="30"/>
  <c r="AA1541" i="30"/>
  <c r="R1541" i="30"/>
  <c r="Z1541" i="30"/>
  <c r="Q1541" i="30"/>
  <c r="U1541" i="30"/>
  <c r="S1541" i="30"/>
  <c r="AB1541" i="30"/>
  <c r="Y1541" i="30"/>
  <c r="X1541" i="30"/>
  <c r="V1541" i="30"/>
  <c r="Z1563" i="30"/>
  <c r="Q1563" i="30"/>
  <c r="X1563" i="30"/>
  <c r="V1563" i="30"/>
  <c r="AC1563" i="30"/>
  <c r="T1563" i="30"/>
  <c r="R1563" i="30"/>
  <c r="AB1563" i="30"/>
  <c r="AA1563" i="30"/>
  <c r="U1563" i="30"/>
  <c r="S1563" i="30"/>
  <c r="Y1563" i="30"/>
  <c r="X1226" i="30"/>
  <c r="AC1226" i="30"/>
  <c r="T1226" i="30"/>
  <c r="AA1226" i="30"/>
  <c r="X1234" i="30"/>
  <c r="AC1234" i="30"/>
  <c r="T1234" i="30"/>
  <c r="AA1234" i="30"/>
  <c r="V1236" i="30"/>
  <c r="X1273" i="30"/>
  <c r="V1273" i="30"/>
  <c r="AB1273" i="30"/>
  <c r="S1273" i="30"/>
  <c r="AA1273" i="30"/>
  <c r="R1273" i="30"/>
  <c r="AC1282" i="30"/>
  <c r="T1282" i="30"/>
  <c r="AA1282" i="30"/>
  <c r="R1282" i="30"/>
  <c r="Z1282" i="30"/>
  <c r="Q1282" i="30"/>
  <c r="V1282" i="30"/>
  <c r="U1282" i="30"/>
  <c r="AA1340" i="30"/>
  <c r="R1340" i="30"/>
  <c r="Y1340" i="30"/>
  <c r="X1340" i="30"/>
  <c r="V1340" i="30"/>
  <c r="U1340" i="30"/>
  <c r="T1340" i="30"/>
  <c r="S1340" i="30"/>
  <c r="AB1340" i="30"/>
  <c r="Z1340" i="30"/>
  <c r="V1400" i="30"/>
  <c r="AC1400" i="30"/>
  <c r="T1400" i="30"/>
  <c r="AB1400" i="30"/>
  <c r="S1400" i="30"/>
  <c r="Y1400" i="30"/>
  <c r="X1400" i="30"/>
  <c r="U1400" i="30"/>
  <c r="R1400" i="30"/>
  <c r="Q1400" i="30"/>
  <c r="AA1400" i="30"/>
  <c r="Z1400" i="30"/>
  <c r="AA1459" i="30"/>
  <c r="R1459" i="30"/>
  <c r="X1459" i="30"/>
  <c r="Y1459" i="30"/>
  <c r="U1459" i="30"/>
  <c r="T1459" i="30"/>
  <c r="AB1459" i="30"/>
  <c r="Z1459" i="30"/>
  <c r="V1459" i="30"/>
  <c r="S1459" i="30"/>
  <c r="Q1459" i="30"/>
  <c r="AC1459" i="30"/>
  <c r="AA1467" i="30"/>
  <c r="R1467" i="30"/>
  <c r="X1467" i="30"/>
  <c r="Y1467" i="30"/>
  <c r="U1467" i="30"/>
  <c r="T1467" i="30"/>
  <c r="AB1467" i="30"/>
  <c r="Z1467" i="30"/>
  <c r="V1467" i="30"/>
  <c r="S1467" i="30"/>
  <c r="Q1467" i="30"/>
  <c r="AC1467" i="30"/>
  <c r="Z1401" i="30"/>
  <c r="Q1401" i="30"/>
  <c r="X1401" i="30"/>
  <c r="V1401" i="30"/>
  <c r="Y1401" i="30"/>
  <c r="U1401" i="30"/>
  <c r="T1401" i="30"/>
  <c r="S1401" i="30"/>
  <c r="R1401" i="30"/>
  <c r="AB1401" i="30"/>
  <c r="AA1401" i="30"/>
  <c r="AC1401" i="30"/>
  <c r="AC1499" i="30"/>
  <c r="T1499" i="30"/>
  <c r="Z1499" i="30"/>
  <c r="Q1499" i="30"/>
  <c r="V1499" i="30"/>
  <c r="S1499" i="30"/>
  <c r="R1499" i="30"/>
  <c r="AB1499" i="30"/>
  <c r="AA1499" i="30"/>
  <c r="Y1499" i="30"/>
  <c r="X1499" i="30"/>
  <c r="U1499" i="30"/>
  <c r="AC1507" i="30"/>
  <c r="T1507" i="30"/>
  <c r="Z1507" i="30"/>
  <c r="Q1507" i="30"/>
  <c r="V1507" i="30"/>
  <c r="S1507" i="30"/>
  <c r="R1507" i="30"/>
  <c r="AB1507" i="30"/>
  <c r="AA1507" i="30"/>
  <c r="Y1507" i="30"/>
  <c r="X1507" i="30"/>
  <c r="U1507" i="30"/>
  <c r="V1527" i="30"/>
  <c r="AB1527" i="30"/>
  <c r="S1527" i="30"/>
  <c r="Z1527" i="30"/>
  <c r="Y1527" i="30"/>
  <c r="U1527" i="30"/>
  <c r="T1527" i="30"/>
  <c r="AC1527" i="30"/>
  <c r="AA1527" i="30"/>
  <c r="X1527" i="30"/>
  <c r="R1527" i="30"/>
  <c r="Q1527" i="30"/>
  <c r="Y1275" i="30"/>
  <c r="S1276" i="30"/>
  <c r="AB1276" i="30"/>
  <c r="Q1278" i="30"/>
  <c r="Z1278" i="30"/>
  <c r="Y1287" i="30"/>
  <c r="S1288" i="30"/>
  <c r="AB1288" i="30"/>
  <c r="Q1290" i="30"/>
  <c r="Z1290" i="30"/>
  <c r="R1293" i="30"/>
  <c r="AA1293" i="30"/>
  <c r="Y1295" i="30"/>
  <c r="S1296" i="30"/>
  <c r="AB1296" i="30"/>
  <c r="Q1298" i="30"/>
  <c r="Z1298" i="30"/>
  <c r="Q1302" i="30"/>
  <c r="AC1302" i="30"/>
  <c r="U1310" i="30"/>
  <c r="R1311" i="30"/>
  <c r="AA1312" i="30"/>
  <c r="R1312" i="30"/>
  <c r="X1312" i="30"/>
  <c r="AB1312" i="30"/>
  <c r="U1318" i="30"/>
  <c r="R1319" i="30"/>
  <c r="AA1320" i="30"/>
  <c r="R1320" i="30"/>
  <c r="X1320" i="30"/>
  <c r="AB1320" i="30"/>
  <c r="R1330" i="30"/>
  <c r="X1331" i="30"/>
  <c r="AC1331" i="30"/>
  <c r="T1331" i="30"/>
  <c r="AA1331" i="30"/>
  <c r="R1338" i="30"/>
  <c r="X1339" i="30"/>
  <c r="AC1339" i="30"/>
  <c r="T1339" i="30"/>
  <c r="AA1339" i="30"/>
  <c r="Z1351" i="30"/>
  <c r="Q1351" i="30"/>
  <c r="X1351" i="30"/>
  <c r="V1351" i="30"/>
  <c r="AC1351" i="30"/>
  <c r="X1353" i="30"/>
  <c r="U1353" i="30"/>
  <c r="AC1353" i="30"/>
  <c r="T1353" i="30"/>
  <c r="AB1353" i="30"/>
  <c r="V1358" i="30"/>
  <c r="AC1358" i="30"/>
  <c r="T1358" i="30"/>
  <c r="AB1358" i="30"/>
  <c r="S1358" i="30"/>
  <c r="Z1359" i="30"/>
  <c r="Q1359" i="30"/>
  <c r="X1359" i="30"/>
  <c r="V1359" i="30"/>
  <c r="AC1359" i="30"/>
  <c r="X1361" i="30"/>
  <c r="U1361" i="30"/>
  <c r="AC1361" i="30"/>
  <c r="T1361" i="30"/>
  <c r="AB1361" i="30"/>
  <c r="Q1366" i="30"/>
  <c r="S1371" i="30"/>
  <c r="S1372" i="30"/>
  <c r="R1373" i="30"/>
  <c r="U1375" i="30"/>
  <c r="AB1375" i="30"/>
  <c r="S1375" i="30"/>
  <c r="AA1375" i="30"/>
  <c r="R1375" i="30"/>
  <c r="U1378" i="30"/>
  <c r="T1379" i="30"/>
  <c r="U1380" i="30"/>
  <c r="S1381" i="30"/>
  <c r="Q1383" i="30"/>
  <c r="Y1393" i="30"/>
  <c r="Y1395" i="30"/>
  <c r="V1397" i="30"/>
  <c r="Y1402" i="30"/>
  <c r="Y1417" i="30"/>
  <c r="V1420" i="30"/>
  <c r="AC1420" i="30"/>
  <c r="T1420" i="30"/>
  <c r="AB1420" i="30"/>
  <c r="S1420" i="30"/>
  <c r="Z1421" i="30"/>
  <c r="Q1421" i="30"/>
  <c r="X1421" i="30"/>
  <c r="V1421" i="30"/>
  <c r="AC1421" i="30"/>
  <c r="X1423" i="30"/>
  <c r="U1423" i="30"/>
  <c r="AC1423" i="30"/>
  <c r="T1423" i="30"/>
  <c r="AB1423" i="30"/>
  <c r="Q1428" i="30"/>
  <c r="S1435" i="30"/>
  <c r="S1436" i="30"/>
  <c r="R1437" i="30"/>
  <c r="U1439" i="30"/>
  <c r="AB1439" i="30"/>
  <c r="S1439" i="30"/>
  <c r="AA1439" i="30"/>
  <c r="R1439" i="30"/>
  <c r="Q1443" i="30"/>
  <c r="U1444" i="30"/>
  <c r="R1479" i="30"/>
  <c r="Y1480" i="30"/>
  <c r="V1482" i="30"/>
  <c r="R1487" i="30"/>
  <c r="Y1488" i="30"/>
  <c r="V1490" i="30"/>
  <c r="AB1498" i="30"/>
  <c r="Q1502" i="30"/>
  <c r="AB1506" i="30"/>
  <c r="Q1510" i="30"/>
  <c r="R1519" i="30"/>
  <c r="Q1523" i="30"/>
  <c r="V1524" i="30"/>
  <c r="Z1528" i="30"/>
  <c r="Q1528" i="30"/>
  <c r="V1528" i="30"/>
  <c r="X1528" i="30"/>
  <c r="U1528" i="30"/>
  <c r="S1528" i="30"/>
  <c r="AC1528" i="30"/>
  <c r="R1528" i="30"/>
  <c r="U1195" i="30"/>
  <c r="Y1196" i="30"/>
  <c r="U1207" i="30"/>
  <c r="Y1208" i="30"/>
  <c r="U1215" i="30"/>
  <c r="Y1216" i="30"/>
  <c r="U1229" i="30"/>
  <c r="Y1230" i="30"/>
  <c r="U1237" i="30"/>
  <c r="Y1238" i="30"/>
  <c r="T1246" i="30"/>
  <c r="AC1246" i="30"/>
  <c r="Y1250" i="30"/>
  <c r="T1254" i="30"/>
  <c r="AC1254" i="30"/>
  <c r="U1257" i="30"/>
  <c r="Y1258" i="30"/>
  <c r="T1268" i="30"/>
  <c r="AC1268" i="30"/>
  <c r="U1271" i="30"/>
  <c r="Y1272" i="30"/>
  <c r="Q1275" i="30"/>
  <c r="Z1275" i="30"/>
  <c r="T1276" i="30"/>
  <c r="AC1276" i="30"/>
  <c r="R1278" i="30"/>
  <c r="AA1278" i="30"/>
  <c r="U1279" i="30"/>
  <c r="Y1280" i="30"/>
  <c r="Q1287" i="30"/>
  <c r="Z1287" i="30"/>
  <c r="T1288" i="30"/>
  <c r="AC1288" i="30"/>
  <c r="R1290" i="30"/>
  <c r="AA1290" i="30"/>
  <c r="U1291" i="30"/>
  <c r="Y1292" i="30"/>
  <c r="S1293" i="30"/>
  <c r="AB1293" i="30"/>
  <c r="Q1295" i="30"/>
  <c r="Z1295" i="30"/>
  <c r="T1296" i="30"/>
  <c r="AC1296" i="30"/>
  <c r="R1298" i="30"/>
  <c r="AA1298" i="30"/>
  <c r="R1302" i="30"/>
  <c r="V1310" i="30"/>
  <c r="S1311" i="30"/>
  <c r="Q1312" i="30"/>
  <c r="AC1312" i="30"/>
  <c r="V1316" i="30"/>
  <c r="AB1316" i="30"/>
  <c r="S1316" i="30"/>
  <c r="AA1316" i="30"/>
  <c r="V1318" i="30"/>
  <c r="S1319" i="30"/>
  <c r="Q1320" i="30"/>
  <c r="AC1320" i="30"/>
  <c r="V1324" i="30"/>
  <c r="AB1324" i="30"/>
  <c r="S1324" i="30"/>
  <c r="AA1324" i="30"/>
  <c r="U1329" i="30"/>
  <c r="S1330" i="30"/>
  <c r="Q1331" i="30"/>
  <c r="AB1331" i="30"/>
  <c r="U1337" i="30"/>
  <c r="S1338" i="30"/>
  <c r="Q1339" i="30"/>
  <c r="AB1339" i="30"/>
  <c r="V1344" i="30"/>
  <c r="AC1344" i="30"/>
  <c r="T1344" i="30"/>
  <c r="AB1344" i="30"/>
  <c r="S1344" i="30"/>
  <c r="R1351" i="30"/>
  <c r="AC1352" i="30"/>
  <c r="T1352" i="30"/>
  <c r="AA1352" i="30"/>
  <c r="R1352" i="30"/>
  <c r="Z1352" i="30"/>
  <c r="Q1352" i="30"/>
  <c r="Q1353" i="30"/>
  <c r="Q1358" i="30"/>
  <c r="R1359" i="30"/>
  <c r="AC1360" i="30"/>
  <c r="T1360" i="30"/>
  <c r="AA1360" i="30"/>
  <c r="R1360" i="30"/>
  <c r="Z1360" i="30"/>
  <c r="Q1360" i="30"/>
  <c r="Q1361" i="30"/>
  <c r="R1366" i="30"/>
  <c r="T1371" i="30"/>
  <c r="U1372" i="30"/>
  <c r="S1373" i="30"/>
  <c r="Q1375" i="30"/>
  <c r="X1378" i="30"/>
  <c r="U1379" i="30"/>
  <c r="V1380" i="30"/>
  <c r="V1381" i="30"/>
  <c r="T1383" i="30"/>
  <c r="X1397" i="30"/>
  <c r="Z1413" i="30"/>
  <c r="Q1413" i="30"/>
  <c r="X1413" i="30"/>
  <c r="V1413" i="30"/>
  <c r="AC1413" i="30"/>
  <c r="X1415" i="30"/>
  <c r="U1415" i="30"/>
  <c r="AC1415" i="30"/>
  <c r="T1415" i="30"/>
  <c r="AB1415" i="30"/>
  <c r="Q1420" i="30"/>
  <c r="R1421" i="30"/>
  <c r="AC1422" i="30"/>
  <c r="T1422" i="30"/>
  <c r="AA1422" i="30"/>
  <c r="R1422" i="30"/>
  <c r="Z1422" i="30"/>
  <c r="Q1422" i="30"/>
  <c r="Q1423" i="30"/>
  <c r="R1428" i="30"/>
  <c r="T1435" i="30"/>
  <c r="U1436" i="30"/>
  <c r="S1437" i="30"/>
  <c r="Q1439" i="30"/>
  <c r="R1443" i="30"/>
  <c r="Y1444" i="30"/>
  <c r="U1460" i="30"/>
  <c r="AA1460" i="30"/>
  <c r="R1460" i="30"/>
  <c r="V1460" i="30"/>
  <c r="S1460" i="30"/>
  <c r="AC1460" i="30"/>
  <c r="Q1460" i="30"/>
  <c r="U1468" i="30"/>
  <c r="AA1468" i="30"/>
  <c r="R1468" i="30"/>
  <c r="V1468" i="30"/>
  <c r="S1468" i="30"/>
  <c r="AC1468" i="30"/>
  <c r="Q1468" i="30"/>
  <c r="S1479" i="30"/>
  <c r="S1487" i="30"/>
  <c r="AA1501" i="30"/>
  <c r="R1501" i="30"/>
  <c r="X1501" i="30"/>
  <c r="AC1501" i="30"/>
  <c r="Q1501" i="30"/>
  <c r="Z1501" i="30"/>
  <c r="Y1501" i="30"/>
  <c r="S1502" i="30"/>
  <c r="AA1509" i="30"/>
  <c r="R1509" i="30"/>
  <c r="X1509" i="30"/>
  <c r="AC1509" i="30"/>
  <c r="Q1509" i="30"/>
  <c r="Z1509" i="30"/>
  <c r="Y1509" i="30"/>
  <c r="S1510" i="30"/>
  <c r="X1519" i="30"/>
  <c r="X1522" i="30"/>
  <c r="AC1522" i="30"/>
  <c r="T1522" i="30"/>
  <c r="AB1522" i="30"/>
  <c r="Q1522" i="30"/>
  <c r="Z1522" i="30"/>
  <c r="Y1522" i="30"/>
  <c r="S1523" i="30"/>
  <c r="Y1524" i="30"/>
  <c r="T1528" i="30"/>
  <c r="Z1393" i="30"/>
  <c r="Q1393" i="30"/>
  <c r="X1393" i="30"/>
  <c r="V1393" i="30"/>
  <c r="AC1393" i="30"/>
  <c r="X1395" i="30"/>
  <c r="U1395" i="30"/>
  <c r="AC1395" i="30"/>
  <c r="T1395" i="30"/>
  <c r="AB1395" i="30"/>
  <c r="AC1402" i="30"/>
  <c r="T1402" i="30"/>
  <c r="AA1402" i="30"/>
  <c r="R1402" i="30"/>
  <c r="Z1402" i="30"/>
  <c r="Q1402" i="30"/>
  <c r="U1417" i="30"/>
  <c r="AB1417" i="30"/>
  <c r="S1417" i="30"/>
  <c r="AA1417" i="30"/>
  <c r="R1417" i="30"/>
  <c r="Z1498" i="30"/>
  <c r="Q1498" i="30"/>
  <c r="V1498" i="30"/>
  <c r="Y1498" i="30"/>
  <c r="U1498" i="30"/>
  <c r="T1498" i="30"/>
  <c r="Z1506" i="30"/>
  <c r="Q1506" i="30"/>
  <c r="V1506" i="30"/>
  <c r="Y1506" i="30"/>
  <c r="U1506" i="30"/>
  <c r="T1506" i="30"/>
  <c r="X1530" i="30"/>
  <c r="AC1530" i="30"/>
  <c r="T1530" i="30"/>
  <c r="R1530" i="30"/>
  <c r="AB1530" i="30"/>
  <c r="Q1530" i="30"/>
  <c r="Z1530" i="30"/>
  <c r="Y1530" i="30"/>
  <c r="U1553" i="30"/>
  <c r="AB1553" i="30"/>
  <c r="S1553" i="30"/>
  <c r="AA1553" i="30"/>
  <c r="R1553" i="30"/>
  <c r="Q1553" i="30"/>
  <c r="AC1553" i="30"/>
  <c r="Z1553" i="30"/>
  <c r="V1553" i="30"/>
  <c r="T1553" i="30"/>
  <c r="V1570" i="30"/>
  <c r="AC1570" i="30"/>
  <c r="T1570" i="30"/>
  <c r="AB1570" i="30"/>
  <c r="S1570" i="30"/>
  <c r="Z1570" i="30"/>
  <c r="Q1570" i="30"/>
  <c r="Y1570" i="30"/>
  <c r="X1570" i="30"/>
  <c r="AA1570" i="30"/>
  <c r="U1570" i="30"/>
  <c r="R1570" i="30"/>
  <c r="S1196" i="30"/>
  <c r="S1208" i="30"/>
  <c r="S1216" i="30"/>
  <c r="S1230" i="30"/>
  <c r="S1238" i="30"/>
  <c r="X1246" i="30"/>
  <c r="S1250" i="30"/>
  <c r="X1254" i="30"/>
  <c r="S1258" i="30"/>
  <c r="X1268" i="30"/>
  <c r="S1272" i="30"/>
  <c r="T1275" i="30"/>
  <c r="AC1275" i="30"/>
  <c r="X1276" i="30"/>
  <c r="U1278" i="30"/>
  <c r="S1280" i="30"/>
  <c r="T1287" i="30"/>
  <c r="AC1287" i="30"/>
  <c r="X1288" i="30"/>
  <c r="U1290" i="30"/>
  <c r="S1292" i="30"/>
  <c r="V1293" i="30"/>
  <c r="T1295" i="30"/>
  <c r="X1296" i="30"/>
  <c r="U1298" i="30"/>
  <c r="X1302" i="30"/>
  <c r="Y1311" i="30"/>
  <c r="U1312" i="30"/>
  <c r="T1316" i="30"/>
  <c r="Y1319" i="30"/>
  <c r="U1320" i="30"/>
  <c r="T1324" i="30"/>
  <c r="X1330" i="30"/>
  <c r="U1331" i="30"/>
  <c r="U1333" i="30"/>
  <c r="AA1333" i="30"/>
  <c r="R1333" i="30"/>
  <c r="AB1333" i="30"/>
  <c r="X1338" i="30"/>
  <c r="U1339" i="30"/>
  <c r="U1344" i="30"/>
  <c r="U1351" i="30"/>
  <c r="V1352" i="30"/>
  <c r="V1353" i="30"/>
  <c r="X1358" i="30"/>
  <c r="U1359" i="30"/>
  <c r="V1360" i="30"/>
  <c r="V1361" i="30"/>
  <c r="Y1366" i="30"/>
  <c r="AA1371" i="30"/>
  <c r="Y1372" i="30"/>
  <c r="Z1373" i="30"/>
  <c r="X1375" i="30"/>
  <c r="Y1383" i="30"/>
  <c r="V1386" i="30"/>
  <c r="AC1386" i="30"/>
  <c r="T1386" i="30"/>
  <c r="AB1386" i="30"/>
  <c r="S1386" i="30"/>
  <c r="R1393" i="30"/>
  <c r="AC1394" i="30"/>
  <c r="T1394" i="30"/>
  <c r="AA1394" i="30"/>
  <c r="R1394" i="30"/>
  <c r="Z1394" i="30"/>
  <c r="Q1394" i="30"/>
  <c r="Q1395" i="30"/>
  <c r="S1402" i="30"/>
  <c r="U1405" i="30"/>
  <c r="AB1405" i="30"/>
  <c r="S1405" i="30"/>
  <c r="AA1405" i="30"/>
  <c r="R1405" i="30"/>
  <c r="T1413" i="30"/>
  <c r="S1415" i="30"/>
  <c r="Q1417" i="30"/>
  <c r="X1420" i="30"/>
  <c r="U1421" i="30"/>
  <c r="V1422" i="30"/>
  <c r="V1423" i="30"/>
  <c r="Y1428" i="30"/>
  <c r="AA1435" i="30"/>
  <c r="Y1436" i="30"/>
  <c r="Z1437" i="30"/>
  <c r="X1439" i="30"/>
  <c r="AA1443" i="30"/>
  <c r="U1448" i="30"/>
  <c r="AA1448" i="30"/>
  <c r="R1448" i="30"/>
  <c r="Y1448" i="30"/>
  <c r="V1448" i="30"/>
  <c r="T1448" i="30"/>
  <c r="V1455" i="30"/>
  <c r="AB1455" i="30"/>
  <c r="S1455" i="30"/>
  <c r="X1455" i="30"/>
  <c r="T1455" i="30"/>
  <c r="R1455" i="30"/>
  <c r="AC1457" i="30"/>
  <c r="T1457" i="30"/>
  <c r="Z1457" i="30"/>
  <c r="Q1457" i="30"/>
  <c r="R1457" i="30"/>
  <c r="AA1457" i="30"/>
  <c r="Y1457" i="30"/>
  <c r="V1463" i="30"/>
  <c r="AB1463" i="30"/>
  <c r="S1463" i="30"/>
  <c r="X1463" i="30"/>
  <c r="T1463" i="30"/>
  <c r="R1463" i="30"/>
  <c r="AC1465" i="30"/>
  <c r="T1465" i="30"/>
  <c r="Z1465" i="30"/>
  <c r="Q1465" i="30"/>
  <c r="R1465" i="30"/>
  <c r="AA1465" i="30"/>
  <c r="Y1465" i="30"/>
  <c r="Y1468" i="30"/>
  <c r="R1498" i="30"/>
  <c r="U1501" i="30"/>
  <c r="AB1502" i="30"/>
  <c r="R1506" i="30"/>
  <c r="U1509" i="30"/>
  <c r="AB1510" i="30"/>
  <c r="U1522" i="30"/>
  <c r="AB1523" i="30"/>
  <c r="AB1528" i="30"/>
  <c r="S1530" i="30"/>
  <c r="AC1551" i="30"/>
  <c r="T1551" i="30"/>
  <c r="Y1551" i="30"/>
  <c r="V1551" i="30"/>
  <c r="U1551" i="30"/>
  <c r="Z1551" i="30"/>
  <c r="X1551" i="30"/>
  <c r="R1551" i="30"/>
  <c r="Q1551" i="30"/>
  <c r="X1553" i="30"/>
  <c r="V1278" i="30"/>
  <c r="V1290" i="30"/>
  <c r="X1293" i="30"/>
  <c r="V1298" i="30"/>
  <c r="AC1310" i="30"/>
  <c r="T1310" i="30"/>
  <c r="Z1310" i="30"/>
  <c r="Q1310" i="30"/>
  <c r="AB1310" i="30"/>
  <c r="V1312" i="30"/>
  <c r="AC1318" i="30"/>
  <c r="T1318" i="30"/>
  <c r="Z1318" i="30"/>
  <c r="Q1318" i="30"/>
  <c r="AB1318" i="30"/>
  <c r="V1320" i="30"/>
  <c r="Z1329" i="30"/>
  <c r="Q1329" i="30"/>
  <c r="V1329" i="30"/>
  <c r="AB1329" i="30"/>
  <c r="V1331" i="30"/>
  <c r="Z1337" i="30"/>
  <c r="Q1337" i="30"/>
  <c r="V1337" i="30"/>
  <c r="AB1337" i="30"/>
  <c r="V1339" i="30"/>
  <c r="Y1351" i="30"/>
  <c r="Y1353" i="30"/>
  <c r="Y1358" i="30"/>
  <c r="Y1359" i="30"/>
  <c r="Y1361" i="30"/>
  <c r="V1378" i="30"/>
  <c r="AC1378" i="30"/>
  <c r="T1378" i="30"/>
  <c r="AB1378" i="30"/>
  <c r="S1378" i="30"/>
  <c r="Z1379" i="30"/>
  <c r="Q1379" i="30"/>
  <c r="X1379" i="30"/>
  <c r="V1379" i="30"/>
  <c r="AC1379" i="30"/>
  <c r="X1381" i="30"/>
  <c r="U1381" i="30"/>
  <c r="AC1381" i="30"/>
  <c r="T1381" i="30"/>
  <c r="AB1381" i="30"/>
  <c r="Z1383" i="30"/>
  <c r="S1393" i="30"/>
  <c r="R1395" i="30"/>
  <c r="U1397" i="30"/>
  <c r="AB1397" i="30"/>
  <c r="S1397" i="30"/>
  <c r="AA1397" i="30"/>
  <c r="R1397" i="30"/>
  <c r="U1402" i="30"/>
  <c r="T1417" i="30"/>
  <c r="Y1420" i="30"/>
  <c r="Y1421" i="30"/>
  <c r="Y1423" i="30"/>
  <c r="Z1428" i="30"/>
  <c r="X1480" i="30"/>
  <c r="AC1480" i="30"/>
  <c r="T1480" i="30"/>
  <c r="V1480" i="30"/>
  <c r="S1480" i="30"/>
  <c r="R1480" i="30"/>
  <c r="U1482" i="30"/>
  <c r="AA1482" i="30"/>
  <c r="R1482" i="30"/>
  <c r="AC1482" i="30"/>
  <c r="Q1482" i="30"/>
  <c r="Z1482" i="30"/>
  <c r="Y1482" i="30"/>
  <c r="X1488" i="30"/>
  <c r="AC1488" i="30"/>
  <c r="T1488" i="30"/>
  <c r="V1488" i="30"/>
  <c r="S1488" i="30"/>
  <c r="R1488" i="30"/>
  <c r="U1490" i="30"/>
  <c r="AA1490" i="30"/>
  <c r="R1490" i="30"/>
  <c r="AC1490" i="30"/>
  <c r="Q1490" i="30"/>
  <c r="Z1490" i="30"/>
  <c r="Y1490" i="30"/>
  <c r="S1498" i="30"/>
  <c r="S1506" i="30"/>
  <c r="Z1520" i="30"/>
  <c r="Q1520" i="30"/>
  <c r="V1520" i="30"/>
  <c r="U1520" i="30"/>
  <c r="S1520" i="30"/>
  <c r="AC1520" i="30"/>
  <c r="R1520" i="30"/>
  <c r="U1530" i="30"/>
  <c r="U1532" i="30"/>
  <c r="AB1532" i="30"/>
  <c r="S1532" i="30"/>
  <c r="AA1532" i="30"/>
  <c r="R1532" i="30"/>
  <c r="AC1532" i="30"/>
  <c r="Z1532" i="30"/>
  <c r="X1532" i="30"/>
  <c r="V1532" i="30"/>
  <c r="Y1553" i="30"/>
  <c r="X1593" i="30"/>
  <c r="U1593" i="30"/>
  <c r="AC1593" i="30"/>
  <c r="T1593" i="30"/>
  <c r="AB1593" i="30"/>
  <c r="S1593" i="30"/>
  <c r="AA1593" i="30"/>
  <c r="R1593" i="30"/>
  <c r="Z1593" i="30"/>
  <c r="Y1593" i="30"/>
  <c r="V1593" i="30"/>
  <c r="Q1593" i="30"/>
  <c r="V1612" i="30"/>
  <c r="AC1612" i="30"/>
  <c r="T1612" i="30"/>
  <c r="AB1612" i="30"/>
  <c r="S1612" i="30"/>
  <c r="AA1612" i="30"/>
  <c r="R1612" i="30"/>
  <c r="Z1612" i="30"/>
  <c r="Q1612" i="30"/>
  <c r="Y1612" i="30"/>
  <c r="X1612" i="30"/>
  <c r="U1612" i="30"/>
  <c r="Y1293" i="30"/>
  <c r="X1311" i="30"/>
  <c r="AC1311" i="30"/>
  <c r="T1311" i="30"/>
  <c r="AA1311" i="30"/>
  <c r="X1319" i="30"/>
  <c r="AC1319" i="30"/>
  <c r="T1319" i="30"/>
  <c r="AA1319" i="30"/>
  <c r="Z1371" i="30"/>
  <c r="Q1371" i="30"/>
  <c r="X1371" i="30"/>
  <c r="V1371" i="30"/>
  <c r="AC1371" i="30"/>
  <c r="X1373" i="30"/>
  <c r="U1373" i="30"/>
  <c r="AC1373" i="30"/>
  <c r="T1373" i="30"/>
  <c r="AB1373" i="30"/>
  <c r="AC1380" i="30"/>
  <c r="T1380" i="30"/>
  <c r="AA1380" i="30"/>
  <c r="R1380" i="30"/>
  <c r="Z1380" i="30"/>
  <c r="Q1380" i="30"/>
  <c r="T1393" i="30"/>
  <c r="S1395" i="30"/>
  <c r="V1402" i="30"/>
  <c r="V1417" i="30"/>
  <c r="Z1435" i="30"/>
  <c r="Q1435" i="30"/>
  <c r="X1435" i="30"/>
  <c r="V1435" i="30"/>
  <c r="AC1435" i="30"/>
  <c r="X1437" i="30"/>
  <c r="U1437" i="30"/>
  <c r="AC1437" i="30"/>
  <c r="T1437" i="30"/>
  <c r="AB1437" i="30"/>
  <c r="Z1444" i="30"/>
  <c r="Q1444" i="30"/>
  <c r="V1444" i="30"/>
  <c r="X1444" i="30"/>
  <c r="T1444" i="30"/>
  <c r="S1444" i="30"/>
  <c r="X1498" i="30"/>
  <c r="X1506" i="30"/>
  <c r="V1519" i="30"/>
  <c r="AB1519" i="30"/>
  <c r="S1519" i="30"/>
  <c r="Y1519" i="30"/>
  <c r="U1519" i="30"/>
  <c r="T1519" i="30"/>
  <c r="U1524" i="30"/>
  <c r="AA1524" i="30"/>
  <c r="R1524" i="30"/>
  <c r="X1524" i="30"/>
  <c r="T1524" i="30"/>
  <c r="S1524" i="30"/>
  <c r="V1530" i="30"/>
  <c r="Q1293" i="30"/>
  <c r="V1302" i="30"/>
  <c r="AB1302" i="30"/>
  <c r="S1302" i="30"/>
  <c r="AA1302" i="30"/>
  <c r="Q1311" i="30"/>
  <c r="AB1311" i="30"/>
  <c r="Q1319" i="30"/>
  <c r="AB1319" i="30"/>
  <c r="AC1330" i="30"/>
  <c r="T1330" i="30"/>
  <c r="Z1330" i="30"/>
  <c r="Q1330" i="30"/>
  <c r="AB1330" i="30"/>
  <c r="AC1338" i="30"/>
  <c r="T1338" i="30"/>
  <c r="Z1338" i="30"/>
  <c r="Q1338" i="30"/>
  <c r="AB1338" i="30"/>
  <c r="V1366" i="30"/>
  <c r="AC1366" i="30"/>
  <c r="T1366" i="30"/>
  <c r="AB1366" i="30"/>
  <c r="S1366" i="30"/>
  <c r="R1371" i="30"/>
  <c r="AC1372" i="30"/>
  <c r="T1372" i="30"/>
  <c r="AA1372" i="30"/>
  <c r="R1372" i="30"/>
  <c r="Z1372" i="30"/>
  <c r="Q1372" i="30"/>
  <c r="Q1373" i="30"/>
  <c r="U1383" i="30"/>
  <c r="AB1383" i="30"/>
  <c r="S1383" i="30"/>
  <c r="AA1383" i="30"/>
  <c r="R1383" i="30"/>
  <c r="U1393" i="30"/>
  <c r="V1395" i="30"/>
  <c r="X1402" i="30"/>
  <c r="X1417" i="30"/>
  <c r="V1428" i="30"/>
  <c r="AC1428" i="30"/>
  <c r="T1428" i="30"/>
  <c r="AB1428" i="30"/>
  <c r="S1428" i="30"/>
  <c r="AC1436" i="30"/>
  <c r="T1436" i="30"/>
  <c r="AA1436" i="30"/>
  <c r="R1436" i="30"/>
  <c r="Z1436" i="30"/>
  <c r="Q1436" i="30"/>
  <c r="V1443" i="30"/>
  <c r="AB1443" i="30"/>
  <c r="S1443" i="30"/>
  <c r="Z1443" i="30"/>
  <c r="X1443" i="30"/>
  <c r="U1443" i="30"/>
  <c r="AC1479" i="30"/>
  <c r="T1479" i="30"/>
  <c r="Z1479" i="30"/>
  <c r="Q1479" i="30"/>
  <c r="Y1479" i="30"/>
  <c r="V1479" i="30"/>
  <c r="U1479" i="30"/>
  <c r="AC1487" i="30"/>
  <c r="T1487" i="30"/>
  <c r="Z1487" i="30"/>
  <c r="Q1487" i="30"/>
  <c r="Y1487" i="30"/>
  <c r="V1487" i="30"/>
  <c r="U1487" i="30"/>
  <c r="AA1498" i="30"/>
  <c r="U1502" i="30"/>
  <c r="AA1502" i="30"/>
  <c r="R1502" i="30"/>
  <c r="Z1502" i="30"/>
  <c r="X1502" i="30"/>
  <c r="V1502" i="30"/>
  <c r="AA1506" i="30"/>
  <c r="U1510" i="30"/>
  <c r="AA1510" i="30"/>
  <c r="R1510" i="30"/>
  <c r="Z1510" i="30"/>
  <c r="X1510" i="30"/>
  <c r="V1510" i="30"/>
  <c r="AA1523" i="30"/>
  <c r="R1523" i="30"/>
  <c r="X1523" i="30"/>
  <c r="Z1523" i="30"/>
  <c r="V1523" i="30"/>
  <c r="U1523" i="30"/>
  <c r="AA1530" i="30"/>
  <c r="Y1301" i="30"/>
  <c r="U1314" i="30"/>
  <c r="Y1315" i="30"/>
  <c r="U1322" i="30"/>
  <c r="Y1323" i="30"/>
  <c r="U1334" i="30"/>
  <c r="Y1335" i="30"/>
  <c r="Y1343" i="30"/>
  <c r="X1354" i="30"/>
  <c r="Y1357" i="30"/>
  <c r="X1362" i="30"/>
  <c r="U1364" i="30"/>
  <c r="Y1365" i="30"/>
  <c r="X1374" i="30"/>
  <c r="U1376" i="30"/>
  <c r="Y1377" i="30"/>
  <c r="X1382" i="30"/>
  <c r="U1384" i="30"/>
  <c r="Y1385" i="30"/>
  <c r="X1396" i="30"/>
  <c r="U1398" i="30"/>
  <c r="Y1399" i="30"/>
  <c r="X1404" i="30"/>
  <c r="Y1407" i="30"/>
  <c r="X1416" i="30"/>
  <c r="U1418" i="30"/>
  <c r="Y1419" i="30"/>
  <c r="X1424" i="30"/>
  <c r="U1426" i="30"/>
  <c r="Y1427" i="30"/>
  <c r="X1438" i="30"/>
  <c r="V1440" i="30"/>
  <c r="AC1445" i="30"/>
  <c r="T1445" i="30"/>
  <c r="Z1445" i="30"/>
  <c r="Q1445" i="30"/>
  <c r="AB1445" i="30"/>
  <c r="Z1456" i="30"/>
  <c r="Q1456" i="30"/>
  <c r="V1456" i="30"/>
  <c r="AB1456" i="30"/>
  <c r="Z1464" i="30"/>
  <c r="Q1464" i="30"/>
  <c r="V1464" i="30"/>
  <c r="AB1464" i="30"/>
  <c r="AA1481" i="30"/>
  <c r="R1481" i="30"/>
  <c r="X1481" i="30"/>
  <c r="AB1481" i="30"/>
  <c r="AA1489" i="30"/>
  <c r="R1489" i="30"/>
  <c r="X1489" i="30"/>
  <c r="AB1489" i="30"/>
  <c r="X1500" i="30"/>
  <c r="AC1500" i="30"/>
  <c r="T1500" i="30"/>
  <c r="AA1500" i="30"/>
  <c r="X1508" i="30"/>
  <c r="AC1508" i="30"/>
  <c r="T1508" i="30"/>
  <c r="AA1508" i="30"/>
  <c r="U1531" i="30"/>
  <c r="V1549" i="30"/>
  <c r="X1549" i="30"/>
  <c r="T1549" i="30"/>
  <c r="AC1549" i="30"/>
  <c r="S1549" i="30"/>
  <c r="U1562" i="30"/>
  <c r="Y1585" i="30"/>
  <c r="Z1647" i="30"/>
  <c r="Q1647" i="30"/>
  <c r="X1647" i="30"/>
  <c r="V1647" i="30"/>
  <c r="U1647" i="30"/>
  <c r="AC1647" i="30"/>
  <c r="T1647" i="30"/>
  <c r="R1647" i="30"/>
  <c r="AA1647" i="30"/>
  <c r="Y1647" i="30"/>
  <c r="Y1354" i="30"/>
  <c r="Y1362" i="30"/>
  <c r="Y1374" i="30"/>
  <c r="Y1382" i="30"/>
  <c r="Y1396" i="30"/>
  <c r="Y1404" i="30"/>
  <c r="Y1416" i="30"/>
  <c r="Y1424" i="30"/>
  <c r="Y1438" i="30"/>
  <c r="X1446" i="30"/>
  <c r="AC1446" i="30"/>
  <c r="T1446" i="30"/>
  <c r="AA1446" i="30"/>
  <c r="V1477" i="30"/>
  <c r="AB1477" i="30"/>
  <c r="S1477" i="30"/>
  <c r="AA1477" i="30"/>
  <c r="V1485" i="30"/>
  <c r="AB1485" i="30"/>
  <c r="S1485" i="30"/>
  <c r="AA1485" i="30"/>
  <c r="AC1521" i="30"/>
  <c r="T1521" i="30"/>
  <c r="Z1521" i="30"/>
  <c r="Q1521" i="30"/>
  <c r="AB1521" i="30"/>
  <c r="AC1529" i="30"/>
  <c r="T1529" i="30"/>
  <c r="Z1529" i="30"/>
  <c r="Q1529" i="30"/>
  <c r="AB1529" i="30"/>
  <c r="V1531" i="30"/>
  <c r="V1539" i="30"/>
  <c r="AC1539" i="30"/>
  <c r="T1539" i="30"/>
  <c r="AB1539" i="30"/>
  <c r="S1539" i="30"/>
  <c r="Z1540" i="30"/>
  <c r="Q1540" i="30"/>
  <c r="X1540" i="30"/>
  <c r="V1540" i="30"/>
  <c r="AC1540" i="30"/>
  <c r="X1542" i="30"/>
  <c r="U1542" i="30"/>
  <c r="AC1542" i="30"/>
  <c r="T1542" i="30"/>
  <c r="AB1542" i="30"/>
  <c r="V1547" i="30"/>
  <c r="AC1547" i="30"/>
  <c r="T1547" i="30"/>
  <c r="AB1547" i="30"/>
  <c r="S1547" i="30"/>
  <c r="AB1548" i="30"/>
  <c r="S1548" i="30"/>
  <c r="AA1548" i="30"/>
  <c r="Q1548" i="30"/>
  <c r="Y1548" i="30"/>
  <c r="X1548" i="30"/>
  <c r="Z1625" i="30"/>
  <c r="Q1625" i="30"/>
  <c r="X1625" i="30"/>
  <c r="V1625" i="30"/>
  <c r="U1625" i="30"/>
  <c r="AC1625" i="30"/>
  <c r="T1625" i="30"/>
  <c r="AB1625" i="30"/>
  <c r="AA1625" i="30"/>
  <c r="AC1572" i="30"/>
  <c r="T1572" i="30"/>
  <c r="AA1572" i="30"/>
  <c r="R1572" i="30"/>
  <c r="Z1572" i="30"/>
  <c r="Q1572" i="30"/>
  <c r="X1572" i="30"/>
  <c r="S1572" i="30"/>
  <c r="V1590" i="30"/>
  <c r="AC1590" i="30"/>
  <c r="T1590" i="30"/>
  <c r="AB1590" i="30"/>
  <c r="S1590" i="30"/>
  <c r="AA1590" i="30"/>
  <c r="R1590" i="30"/>
  <c r="Z1590" i="30"/>
  <c r="Q1590" i="30"/>
  <c r="Y1590" i="30"/>
  <c r="X1627" i="30"/>
  <c r="U1627" i="30"/>
  <c r="AC1627" i="30"/>
  <c r="T1627" i="30"/>
  <c r="AB1627" i="30"/>
  <c r="S1627" i="30"/>
  <c r="AA1627" i="30"/>
  <c r="R1627" i="30"/>
  <c r="Z1627" i="30"/>
  <c r="V1627" i="30"/>
  <c r="Q1627" i="30"/>
  <c r="S1301" i="30"/>
  <c r="S1315" i="30"/>
  <c r="S1323" i="30"/>
  <c r="S1335" i="30"/>
  <c r="S1343" i="30"/>
  <c r="R1354" i="30"/>
  <c r="S1357" i="30"/>
  <c r="R1362" i="30"/>
  <c r="S1365" i="30"/>
  <c r="R1374" i="30"/>
  <c r="S1377" i="30"/>
  <c r="R1382" i="30"/>
  <c r="S1385" i="30"/>
  <c r="R1396" i="30"/>
  <c r="S1399" i="30"/>
  <c r="R1404" i="30"/>
  <c r="S1407" i="30"/>
  <c r="R1416" i="30"/>
  <c r="S1419" i="30"/>
  <c r="R1424" i="30"/>
  <c r="S1427" i="30"/>
  <c r="R1438" i="30"/>
  <c r="Z1440" i="30"/>
  <c r="R1446" i="30"/>
  <c r="AA1447" i="30"/>
  <c r="R1447" i="30"/>
  <c r="X1447" i="30"/>
  <c r="AB1447" i="30"/>
  <c r="X1458" i="30"/>
  <c r="AC1458" i="30"/>
  <c r="T1458" i="30"/>
  <c r="AA1458" i="30"/>
  <c r="X1466" i="30"/>
  <c r="AC1466" i="30"/>
  <c r="T1466" i="30"/>
  <c r="AA1466" i="30"/>
  <c r="R1477" i="30"/>
  <c r="Z1478" i="30"/>
  <c r="Q1478" i="30"/>
  <c r="V1478" i="30"/>
  <c r="AB1478" i="30"/>
  <c r="R1485" i="30"/>
  <c r="Z1486" i="30"/>
  <c r="Q1486" i="30"/>
  <c r="V1486" i="30"/>
  <c r="AB1486" i="30"/>
  <c r="V1497" i="30"/>
  <c r="AB1497" i="30"/>
  <c r="S1497" i="30"/>
  <c r="AA1497" i="30"/>
  <c r="V1505" i="30"/>
  <c r="AB1505" i="30"/>
  <c r="S1505" i="30"/>
  <c r="AA1505" i="30"/>
  <c r="S1521" i="30"/>
  <c r="S1529" i="30"/>
  <c r="R1539" i="30"/>
  <c r="S1540" i="30"/>
  <c r="R1542" i="30"/>
  <c r="U1544" i="30"/>
  <c r="AB1544" i="30"/>
  <c r="S1544" i="30"/>
  <c r="AA1544" i="30"/>
  <c r="R1544" i="30"/>
  <c r="R1547" i="30"/>
  <c r="T1548" i="30"/>
  <c r="U1549" i="30"/>
  <c r="U1572" i="30"/>
  <c r="U1590" i="30"/>
  <c r="Z1605" i="30"/>
  <c r="Q1605" i="30"/>
  <c r="X1605" i="30"/>
  <c r="V1605" i="30"/>
  <c r="U1605" i="30"/>
  <c r="AC1605" i="30"/>
  <c r="T1605" i="30"/>
  <c r="AA1605" i="30"/>
  <c r="Y1605" i="30"/>
  <c r="S1625" i="30"/>
  <c r="Y1627" i="30"/>
  <c r="AA1531" i="30"/>
  <c r="R1531" i="30"/>
  <c r="Y1531" i="30"/>
  <c r="X1531" i="30"/>
  <c r="AC1531" i="30"/>
  <c r="X1565" i="30"/>
  <c r="U1565" i="30"/>
  <c r="AC1565" i="30"/>
  <c r="T1565" i="30"/>
  <c r="AA1565" i="30"/>
  <c r="R1565" i="30"/>
  <c r="Y1565" i="30"/>
  <c r="S1565" i="30"/>
  <c r="Q1565" i="30"/>
  <c r="V1632" i="30"/>
  <c r="AC1632" i="30"/>
  <c r="T1632" i="30"/>
  <c r="AB1632" i="30"/>
  <c r="S1632" i="30"/>
  <c r="AA1632" i="30"/>
  <c r="R1632" i="30"/>
  <c r="Z1632" i="30"/>
  <c r="Q1632" i="30"/>
  <c r="Z1672" i="30"/>
  <c r="Q1672" i="30"/>
  <c r="X1672" i="30"/>
  <c r="V1672" i="30"/>
  <c r="AC1672" i="30"/>
  <c r="T1672" i="30"/>
  <c r="AB1672" i="30"/>
  <c r="Y1672" i="30"/>
  <c r="U1672" i="30"/>
  <c r="S1672" i="30"/>
  <c r="R1672" i="30"/>
  <c r="AA1672" i="30"/>
  <c r="V1562" i="30"/>
  <c r="AC1562" i="30"/>
  <c r="T1562" i="30"/>
  <c r="AB1562" i="30"/>
  <c r="S1562" i="30"/>
  <c r="Z1562" i="30"/>
  <c r="Q1562" i="30"/>
  <c r="AA1562" i="30"/>
  <c r="Y1562" i="30"/>
  <c r="Z1565" i="30"/>
  <c r="AB1572" i="30"/>
  <c r="X1585" i="30"/>
  <c r="U1585" i="30"/>
  <c r="AC1585" i="30"/>
  <c r="T1585" i="30"/>
  <c r="AA1585" i="30"/>
  <c r="R1585" i="30"/>
  <c r="Z1585" i="30"/>
  <c r="V1585" i="30"/>
  <c r="S1585" i="30"/>
  <c r="X1632" i="30"/>
  <c r="U1441" i="30"/>
  <c r="Y1442" i="30"/>
  <c r="U1449" i="30"/>
  <c r="Y1450" i="30"/>
  <c r="U1461" i="30"/>
  <c r="Y1462" i="30"/>
  <c r="Y1470" i="30"/>
  <c r="U1483" i="30"/>
  <c r="Y1484" i="30"/>
  <c r="U1491" i="30"/>
  <c r="Y1492" i="30"/>
  <c r="U1503" i="30"/>
  <c r="Y1504" i="30"/>
  <c r="U1511" i="30"/>
  <c r="Y1512" i="30"/>
  <c r="U1525" i="30"/>
  <c r="Y1526" i="30"/>
  <c r="U1533" i="30"/>
  <c r="Y1534" i="30"/>
  <c r="X1543" i="30"/>
  <c r="Y1546" i="30"/>
  <c r="X1573" i="30"/>
  <c r="U1573" i="30"/>
  <c r="AC1573" i="30"/>
  <c r="T1573" i="30"/>
  <c r="AA1573" i="30"/>
  <c r="R1573" i="30"/>
  <c r="AC1584" i="30"/>
  <c r="T1584" i="30"/>
  <c r="AA1584" i="30"/>
  <c r="R1584" i="30"/>
  <c r="Z1584" i="30"/>
  <c r="Q1584" i="30"/>
  <c r="X1584" i="30"/>
  <c r="X1607" i="30"/>
  <c r="U1607" i="30"/>
  <c r="AC1607" i="30"/>
  <c r="T1607" i="30"/>
  <c r="AB1607" i="30"/>
  <c r="S1607" i="30"/>
  <c r="AA1607" i="30"/>
  <c r="R1607" i="30"/>
  <c r="Z1613" i="30"/>
  <c r="Q1613" i="30"/>
  <c r="X1613" i="30"/>
  <c r="V1613" i="30"/>
  <c r="U1613" i="30"/>
  <c r="AC1613" i="30"/>
  <c r="T1613" i="30"/>
  <c r="V1624" i="30"/>
  <c r="AC1624" i="30"/>
  <c r="T1624" i="30"/>
  <c r="AB1624" i="30"/>
  <c r="S1624" i="30"/>
  <c r="AA1624" i="30"/>
  <c r="R1624" i="30"/>
  <c r="Z1624" i="30"/>
  <c r="Q1624" i="30"/>
  <c r="Z1633" i="30"/>
  <c r="Q1633" i="30"/>
  <c r="X1633" i="30"/>
  <c r="V1633" i="30"/>
  <c r="U1633" i="30"/>
  <c r="AC1633" i="30"/>
  <c r="T1633" i="30"/>
  <c r="Y1649" i="30"/>
  <c r="X1649" i="30"/>
  <c r="U1649" i="30"/>
  <c r="T1649" i="30"/>
  <c r="AC1649" i="30"/>
  <c r="S1649" i="30"/>
  <c r="AB1649" i="30"/>
  <c r="R1649" i="30"/>
  <c r="AB1658" i="30"/>
  <c r="S1658" i="30"/>
  <c r="Z1658" i="30"/>
  <c r="Q1658" i="30"/>
  <c r="AA1658" i="30"/>
  <c r="X1658" i="30"/>
  <c r="V1658" i="30"/>
  <c r="U1658" i="30"/>
  <c r="T1658" i="30"/>
  <c r="Y1543" i="30"/>
  <c r="Z1550" i="30"/>
  <c r="Q1550" i="30"/>
  <c r="AA1550" i="30"/>
  <c r="AC1564" i="30"/>
  <c r="T1564" i="30"/>
  <c r="AA1564" i="30"/>
  <c r="R1564" i="30"/>
  <c r="Z1564" i="30"/>
  <c r="Q1564" i="30"/>
  <c r="X1564" i="30"/>
  <c r="Z1583" i="30"/>
  <c r="Q1583" i="30"/>
  <c r="X1583" i="30"/>
  <c r="V1583" i="30"/>
  <c r="AC1583" i="30"/>
  <c r="T1583" i="30"/>
  <c r="Z1591" i="30"/>
  <c r="Q1591" i="30"/>
  <c r="X1591" i="30"/>
  <c r="V1591" i="30"/>
  <c r="U1591" i="30"/>
  <c r="AC1591" i="30"/>
  <c r="T1591" i="30"/>
  <c r="V1604" i="30"/>
  <c r="AC1604" i="30"/>
  <c r="T1604" i="30"/>
  <c r="AB1604" i="30"/>
  <c r="S1604" i="30"/>
  <c r="AA1604" i="30"/>
  <c r="R1604" i="30"/>
  <c r="Z1604" i="30"/>
  <c r="Q1604" i="30"/>
  <c r="V1646" i="30"/>
  <c r="AC1646" i="30"/>
  <c r="T1646" i="30"/>
  <c r="AB1646" i="30"/>
  <c r="S1646" i="30"/>
  <c r="AA1646" i="30"/>
  <c r="R1646" i="30"/>
  <c r="Z1646" i="30"/>
  <c r="Q1646" i="30"/>
  <c r="AC1673" i="30"/>
  <c r="T1673" i="30"/>
  <c r="AA1673" i="30"/>
  <c r="R1673" i="30"/>
  <c r="Z1673" i="30"/>
  <c r="Q1673" i="30"/>
  <c r="X1673" i="30"/>
  <c r="AB1673" i="30"/>
  <c r="Y1673" i="30"/>
  <c r="V1673" i="30"/>
  <c r="U1673" i="30"/>
  <c r="X1688" i="30"/>
  <c r="U1688" i="30"/>
  <c r="AC1688" i="30"/>
  <c r="T1688" i="30"/>
  <c r="AB1688" i="30"/>
  <c r="AA1688" i="30"/>
  <c r="R1688" i="30"/>
  <c r="Y1688" i="30"/>
  <c r="V1688" i="30"/>
  <c r="S1688" i="30"/>
  <c r="Q1688" i="30"/>
  <c r="X1654" i="30"/>
  <c r="U1654" i="30"/>
  <c r="AB1654" i="30"/>
  <c r="Q1654" i="30"/>
  <c r="Z1654" i="30"/>
  <c r="Y1654" i="30"/>
  <c r="V1654" i="30"/>
  <c r="T1654" i="30"/>
  <c r="S1442" i="30"/>
  <c r="S1450" i="30"/>
  <c r="S1462" i="30"/>
  <c r="S1470" i="30"/>
  <c r="S1484" i="30"/>
  <c r="S1492" i="30"/>
  <c r="S1504" i="30"/>
  <c r="S1512" i="30"/>
  <c r="S1526" i="30"/>
  <c r="S1534" i="30"/>
  <c r="R1543" i="30"/>
  <c r="S1546" i="30"/>
  <c r="S1550" i="30"/>
  <c r="AC1550" i="30"/>
  <c r="U1564" i="30"/>
  <c r="Z1571" i="30"/>
  <c r="Q1571" i="30"/>
  <c r="X1571" i="30"/>
  <c r="V1571" i="30"/>
  <c r="AC1571" i="30"/>
  <c r="T1571" i="30"/>
  <c r="V1573" i="30"/>
  <c r="V1582" i="30"/>
  <c r="AC1582" i="30"/>
  <c r="T1582" i="30"/>
  <c r="AB1582" i="30"/>
  <c r="S1582" i="30"/>
  <c r="Z1582" i="30"/>
  <c r="Q1582" i="30"/>
  <c r="S1583" i="30"/>
  <c r="V1584" i="30"/>
  <c r="S1591" i="30"/>
  <c r="X1604" i="30"/>
  <c r="Y1607" i="30"/>
  <c r="Y1613" i="30"/>
  <c r="X1615" i="30"/>
  <c r="U1615" i="30"/>
  <c r="AC1615" i="30"/>
  <c r="T1615" i="30"/>
  <c r="AB1615" i="30"/>
  <c r="S1615" i="30"/>
  <c r="AA1615" i="30"/>
  <c r="R1615" i="30"/>
  <c r="Y1624" i="30"/>
  <c r="Y1633" i="30"/>
  <c r="X1635" i="30"/>
  <c r="U1635" i="30"/>
  <c r="AC1635" i="30"/>
  <c r="T1635" i="30"/>
  <c r="AB1635" i="30"/>
  <c r="S1635" i="30"/>
  <c r="AA1635" i="30"/>
  <c r="R1635" i="30"/>
  <c r="X1646" i="30"/>
  <c r="Z1649" i="30"/>
  <c r="R1654" i="30"/>
  <c r="AC1658" i="30"/>
  <c r="X1674" i="30"/>
  <c r="U1674" i="30"/>
  <c r="AC1674" i="30"/>
  <c r="T1674" i="30"/>
  <c r="AA1674" i="30"/>
  <c r="R1674" i="30"/>
  <c r="Q1674" i="30"/>
  <c r="AB1674" i="30"/>
  <c r="Z1674" i="30"/>
  <c r="Y1674" i="30"/>
  <c r="V1659" i="30"/>
  <c r="AC1659" i="30"/>
  <c r="T1659" i="30"/>
  <c r="Y1659" i="30"/>
  <c r="U1659" i="30"/>
  <c r="S1659" i="30"/>
  <c r="R1659" i="30"/>
  <c r="AB1659" i="30"/>
  <c r="Q1659" i="30"/>
  <c r="X1666" i="30"/>
  <c r="U1666" i="30"/>
  <c r="AC1666" i="30"/>
  <c r="T1666" i="30"/>
  <c r="AA1666" i="30"/>
  <c r="R1666" i="30"/>
  <c r="Z1666" i="30"/>
  <c r="Y1666" i="30"/>
  <c r="V1666" i="30"/>
  <c r="S1666" i="30"/>
  <c r="AC1654" i="30"/>
  <c r="Z1659" i="30"/>
  <c r="Q1666" i="30"/>
  <c r="Z1680" i="30"/>
  <c r="Q1680" i="30"/>
  <c r="X1680" i="30"/>
  <c r="V1680" i="30"/>
  <c r="AC1680" i="30"/>
  <c r="T1680" i="30"/>
  <c r="AA1680" i="30"/>
  <c r="Y1680" i="30"/>
  <c r="U1680" i="30"/>
  <c r="S1680" i="30"/>
  <c r="Y1567" i="30"/>
  <c r="Y1575" i="30"/>
  <c r="Y1587" i="30"/>
  <c r="X1592" i="30"/>
  <c r="Y1595" i="30"/>
  <c r="X1606" i="30"/>
  <c r="Y1609" i="30"/>
  <c r="X1614" i="30"/>
  <c r="Y1617" i="30"/>
  <c r="X1626" i="30"/>
  <c r="Y1629" i="30"/>
  <c r="X1634" i="30"/>
  <c r="Y1637" i="30"/>
  <c r="X1648" i="30"/>
  <c r="AC1665" i="30"/>
  <c r="T1665" i="30"/>
  <c r="AA1665" i="30"/>
  <c r="R1665" i="30"/>
  <c r="Z1665" i="30"/>
  <c r="Q1665" i="30"/>
  <c r="X1665" i="30"/>
  <c r="V1679" i="30"/>
  <c r="AC1679" i="30"/>
  <c r="T1679" i="30"/>
  <c r="AB1679" i="30"/>
  <c r="S1679" i="30"/>
  <c r="Z1679" i="30"/>
  <c r="Q1679" i="30"/>
  <c r="X1696" i="30"/>
  <c r="U1696" i="30"/>
  <c r="AC1696" i="30"/>
  <c r="T1696" i="30"/>
  <c r="AB1696" i="30"/>
  <c r="S1696" i="30"/>
  <c r="AA1696" i="30"/>
  <c r="R1696" i="30"/>
  <c r="X1716" i="30"/>
  <c r="U1716" i="30"/>
  <c r="AC1716" i="30"/>
  <c r="T1716" i="30"/>
  <c r="AB1716" i="30"/>
  <c r="S1716" i="30"/>
  <c r="AA1716" i="30"/>
  <c r="R1716" i="30"/>
  <c r="S1722" i="30"/>
  <c r="Z1736" i="30"/>
  <c r="Q1736" i="30"/>
  <c r="X1736" i="30"/>
  <c r="V1736" i="30"/>
  <c r="U1736" i="30"/>
  <c r="AC1736" i="30"/>
  <c r="T1736" i="30"/>
  <c r="Y1592" i="30"/>
  <c r="Y1606" i="30"/>
  <c r="Y1614" i="30"/>
  <c r="Y1626" i="30"/>
  <c r="Y1634" i="30"/>
  <c r="Y1648" i="30"/>
  <c r="Z1652" i="30"/>
  <c r="Q1652" i="30"/>
  <c r="X1652" i="30"/>
  <c r="AB1652" i="30"/>
  <c r="U1656" i="30"/>
  <c r="AB1656" i="30"/>
  <c r="S1656" i="30"/>
  <c r="AA1656" i="30"/>
  <c r="Z1660" i="30"/>
  <c r="Q1660" i="30"/>
  <c r="X1660" i="30"/>
  <c r="AB1660" i="30"/>
  <c r="V1671" i="30"/>
  <c r="AC1671" i="30"/>
  <c r="T1671" i="30"/>
  <c r="AB1671" i="30"/>
  <c r="S1671" i="30"/>
  <c r="Z1671" i="30"/>
  <c r="Q1671" i="30"/>
  <c r="AC1687" i="30"/>
  <c r="T1687" i="30"/>
  <c r="AA1687" i="30"/>
  <c r="R1687" i="30"/>
  <c r="Z1687" i="30"/>
  <c r="Q1687" i="30"/>
  <c r="X1687" i="30"/>
  <c r="V1693" i="30"/>
  <c r="AC1693" i="30"/>
  <c r="T1693" i="30"/>
  <c r="AB1693" i="30"/>
  <c r="S1693" i="30"/>
  <c r="AA1693" i="30"/>
  <c r="R1693" i="30"/>
  <c r="Z1693" i="30"/>
  <c r="Q1693" i="30"/>
  <c r="V1701" i="30"/>
  <c r="AC1701" i="30"/>
  <c r="T1701" i="30"/>
  <c r="AB1701" i="30"/>
  <c r="S1701" i="30"/>
  <c r="AA1701" i="30"/>
  <c r="R1701" i="30"/>
  <c r="Z1701" i="30"/>
  <c r="Q1701" i="30"/>
  <c r="X1708" i="30"/>
  <c r="U1708" i="30"/>
  <c r="AC1708" i="30"/>
  <c r="T1708" i="30"/>
  <c r="AB1708" i="30"/>
  <c r="S1708" i="30"/>
  <c r="AA1708" i="30"/>
  <c r="R1708" i="30"/>
  <c r="V1713" i="30"/>
  <c r="AC1713" i="30"/>
  <c r="T1713" i="30"/>
  <c r="AB1713" i="30"/>
  <c r="S1713" i="30"/>
  <c r="AA1713" i="30"/>
  <c r="R1713" i="30"/>
  <c r="Z1713" i="30"/>
  <c r="Q1713" i="30"/>
  <c r="Y1722" i="30"/>
  <c r="Z1744" i="30"/>
  <c r="Q1744" i="30"/>
  <c r="X1744" i="30"/>
  <c r="V1744" i="30"/>
  <c r="U1744" i="30"/>
  <c r="AC1744" i="30"/>
  <c r="T1744" i="30"/>
  <c r="U1902" i="30"/>
  <c r="AA1902" i="30"/>
  <c r="R1902" i="30"/>
  <c r="Y1902" i="30"/>
  <c r="X1902" i="30"/>
  <c r="V1902" i="30"/>
  <c r="T1902" i="30"/>
  <c r="AC1902" i="30"/>
  <c r="AB1902" i="30"/>
  <c r="Z1902" i="30"/>
  <c r="S1902" i="30"/>
  <c r="Q1902" i="30"/>
  <c r="X1552" i="30"/>
  <c r="U1554" i="30"/>
  <c r="X1566" i="30"/>
  <c r="R1567" i="30"/>
  <c r="AA1567" i="30"/>
  <c r="U1568" i="30"/>
  <c r="X1574" i="30"/>
  <c r="R1575" i="30"/>
  <c r="AA1575" i="30"/>
  <c r="U1576" i="30"/>
  <c r="X1586" i="30"/>
  <c r="R1587" i="30"/>
  <c r="AA1587" i="30"/>
  <c r="U1588" i="30"/>
  <c r="Q1592" i="30"/>
  <c r="Z1592" i="30"/>
  <c r="X1594" i="30"/>
  <c r="R1595" i="30"/>
  <c r="AA1595" i="30"/>
  <c r="U1596" i="30"/>
  <c r="Q1606" i="30"/>
  <c r="Z1606" i="30"/>
  <c r="X1608" i="30"/>
  <c r="R1609" i="30"/>
  <c r="AA1609" i="30"/>
  <c r="U1610" i="30"/>
  <c r="Q1614" i="30"/>
  <c r="Z1614" i="30"/>
  <c r="X1616" i="30"/>
  <c r="R1617" i="30"/>
  <c r="AA1617" i="30"/>
  <c r="U1618" i="30"/>
  <c r="Q1626" i="30"/>
  <c r="Z1626" i="30"/>
  <c r="X1628" i="30"/>
  <c r="R1629" i="30"/>
  <c r="AA1629" i="30"/>
  <c r="U1630" i="30"/>
  <c r="Q1634" i="30"/>
  <c r="Z1634" i="30"/>
  <c r="X1636" i="30"/>
  <c r="R1637" i="30"/>
  <c r="AA1637" i="30"/>
  <c r="U1638" i="30"/>
  <c r="Q1648" i="30"/>
  <c r="Z1648" i="30"/>
  <c r="AB1650" i="30"/>
  <c r="S1650" i="30"/>
  <c r="Z1650" i="30"/>
  <c r="U1651" i="30"/>
  <c r="R1652" i="30"/>
  <c r="AC1652" i="30"/>
  <c r="Q1656" i="30"/>
  <c r="AC1656" i="30"/>
  <c r="R1660" i="30"/>
  <c r="AC1660" i="30"/>
  <c r="U1665" i="30"/>
  <c r="R1671" i="30"/>
  <c r="U1679" i="30"/>
  <c r="S1687" i="30"/>
  <c r="U1693" i="30"/>
  <c r="V1696" i="30"/>
  <c r="U1701" i="30"/>
  <c r="Q1708" i="30"/>
  <c r="U1713" i="30"/>
  <c r="V1716" i="30"/>
  <c r="V1721" i="30"/>
  <c r="AC1721" i="30"/>
  <c r="T1721" i="30"/>
  <c r="AB1721" i="30"/>
  <c r="S1721" i="30"/>
  <c r="AA1721" i="30"/>
  <c r="R1721" i="30"/>
  <c r="Z1721" i="30"/>
  <c r="Q1721" i="30"/>
  <c r="AA1722" i="30"/>
  <c r="X1730" i="30"/>
  <c r="U1730" i="30"/>
  <c r="AC1730" i="30"/>
  <c r="T1730" i="30"/>
  <c r="AB1730" i="30"/>
  <c r="S1730" i="30"/>
  <c r="AA1730" i="30"/>
  <c r="R1730" i="30"/>
  <c r="S1736" i="30"/>
  <c r="R1744" i="30"/>
  <c r="V1554" i="30"/>
  <c r="Y1566" i="30"/>
  <c r="S1567" i="30"/>
  <c r="AB1567" i="30"/>
  <c r="V1568" i="30"/>
  <c r="S1575" i="30"/>
  <c r="AB1575" i="30"/>
  <c r="V1576" i="30"/>
  <c r="S1587" i="30"/>
  <c r="AB1587" i="30"/>
  <c r="V1588" i="30"/>
  <c r="R1592" i="30"/>
  <c r="AA1592" i="30"/>
  <c r="Y1594" i="30"/>
  <c r="S1595" i="30"/>
  <c r="AB1595" i="30"/>
  <c r="V1596" i="30"/>
  <c r="R1606" i="30"/>
  <c r="AA1606" i="30"/>
  <c r="Y1608" i="30"/>
  <c r="S1609" i="30"/>
  <c r="AB1609" i="30"/>
  <c r="V1610" i="30"/>
  <c r="R1614" i="30"/>
  <c r="AA1614" i="30"/>
  <c r="Y1616" i="30"/>
  <c r="S1617" i="30"/>
  <c r="AB1617" i="30"/>
  <c r="V1618" i="30"/>
  <c r="R1626" i="30"/>
  <c r="AA1626" i="30"/>
  <c r="S1629" i="30"/>
  <c r="AB1629" i="30"/>
  <c r="V1630" i="30"/>
  <c r="R1634" i="30"/>
  <c r="AA1634" i="30"/>
  <c r="S1637" i="30"/>
  <c r="AB1637" i="30"/>
  <c r="V1638" i="30"/>
  <c r="R1648" i="30"/>
  <c r="AA1648" i="30"/>
  <c r="X1651" i="30"/>
  <c r="S1652" i="30"/>
  <c r="AC1653" i="30"/>
  <c r="T1653" i="30"/>
  <c r="AA1653" i="30"/>
  <c r="R1653" i="30"/>
  <c r="AB1653" i="30"/>
  <c r="R1656" i="30"/>
  <c r="S1660" i="30"/>
  <c r="V1665" i="30"/>
  <c r="U1671" i="30"/>
  <c r="X1679" i="30"/>
  <c r="U1687" i="30"/>
  <c r="X1693" i="30"/>
  <c r="Y1696" i="30"/>
  <c r="X1701" i="30"/>
  <c r="V1708" i="30"/>
  <c r="X1713" i="30"/>
  <c r="X1738" i="30"/>
  <c r="U1738" i="30"/>
  <c r="AC1738" i="30"/>
  <c r="T1738" i="30"/>
  <c r="AB1738" i="30"/>
  <c r="S1738" i="30"/>
  <c r="AA1738" i="30"/>
  <c r="R1738" i="30"/>
  <c r="S1744" i="30"/>
  <c r="Z1776" i="30"/>
  <c r="Q1776" i="30"/>
  <c r="X1776" i="30"/>
  <c r="V1776" i="30"/>
  <c r="AC1776" i="30"/>
  <c r="T1776" i="30"/>
  <c r="AB1776" i="30"/>
  <c r="AA1776" i="30"/>
  <c r="Y1776" i="30"/>
  <c r="U1776" i="30"/>
  <c r="S1776" i="30"/>
  <c r="R1776" i="30"/>
  <c r="V1735" i="30"/>
  <c r="AC1735" i="30"/>
  <c r="T1735" i="30"/>
  <c r="AB1735" i="30"/>
  <c r="S1735" i="30"/>
  <c r="AA1735" i="30"/>
  <c r="R1735" i="30"/>
  <c r="Z1735" i="30"/>
  <c r="Q1735" i="30"/>
  <c r="T1592" i="30"/>
  <c r="T1606" i="30"/>
  <c r="T1614" i="30"/>
  <c r="T1626" i="30"/>
  <c r="T1634" i="30"/>
  <c r="T1648" i="30"/>
  <c r="Z1651" i="30"/>
  <c r="U1652" i="30"/>
  <c r="S1653" i="30"/>
  <c r="V1656" i="30"/>
  <c r="U1660" i="30"/>
  <c r="AB1665" i="30"/>
  <c r="Y1671" i="30"/>
  <c r="AA1679" i="30"/>
  <c r="Y1687" i="30"/>
  <c r="Z1694" i="30"/>
  <c r="Q1694" i="30"/>
  <c r="X1694" i="30"/>
  <c r="V1694" i="30"/>
  <c r="U1694" i="30"/>
  <c r="AC1694" i="30"/>
  <c r="T1694" i="30"/>
  <c r="Z1702" i="30"/>
  <c r="Q1702" i="30"/>
  <c r="X1702" i="30"/>
  <c r="V1702" i="30"/>
  <c r="U1702" i="30"/>
  <c r="AC1702" i="30"/>
  <c r="T1702" i="30"/>
  <c r="Z1708" i="30"/>
  <c r="Z1714" i="30"/>
  <c r="Q1714" i="30"/>
  <c r="X1714" i="30"/>
  <c r="V1714" i="30"/>
  <c r="U1714" i="30"/>
  <c r="AC1714" i="30"/>
  <c r="T1714" i="30"/>
  <c r="Y1721" i="30"/>
  <c r="Y1730" i="30"/>
  <c r="U1735" i="30"/>
  <c r="AB1736" i="30"/>
  <c r="V1738" i="30"/>
  <c r="V1743" i="30"/>
  <c r="AC1743" i="30"/>
  <c r="T1743" i="30"/>
  <c r="AB1743" i="30"/>
  <c r="S1743" i="30"/>
  <c r="AA1743" i="30"/>
  <c r="R1743" i="30"/>
  <c r="Z1743" i="30"/>
  <c r="Q1743" i="30"/>
  <c r="AA1744" i="30"/>
  <c r="X1750" i="30"/>
  <c r="U1750" i="30"/>
  <c r="AC1750" i="30"/>
  <c r="T1750" i="30"/>
  <c r="AB1750" i="30"/>
  <c r="S1750" i="30"/>
  <c r="AA1750" i="30"/>
  <c r="R1750" i="30"/>
  <c r="X1756" i="30"/>
  <c r="U1756" i="30"/>
  <c r="Z1756" i="30"/>
  <c r="V1756" i="30"/>
  <c r="T1756" i="30"/>
  <c r="S1756" i="30"/>
  <c r="AC1756" i="30"/>
  <c r="R1756" i="30"/>
  <c r="Z1722" i="30"/>
  <c r="Q1722" i="30"/>
  <c r="X1722" i="30"/>
  <c r="V1722" i="30"/>
  <c r="U1722" i="30"/>
  <c r="AC1722" i="30"/>
  <c r="T1722" i="30"/>
  <c r="X1735" i="30"/>
  <c r="V1795" i="30"/>
  <c r="AC1795" i="30"/>
  <c r="T1795" i="30"/>
  <c r="AB1795" i="30"/>
  <c r="S1795" i="30"/>
  <c r="AA1795" i="30"/>
  <c r="R1795" i="30"/>
  <c r="Z1795" i="30"/>
  <c r="Q1795" i="30"/>
  <c r="Y1795" i="30"/>
  <c r="X1795" i="30"/>
  <c r="U1795" i="30"/>
  <c r="X1820" i="30"/>
  <c r="U1820" i="30"/>
  <c r="AC1820" i="30"/>
  <c r="T1820" i="30"/>
  <c r="AB1820" i="30"/>
  <c r="S1820" i="30"/>
  <c r="AA1820" i="30"/>
  <c r="R1820" i="30"/>
  <c r="Z1820" i="30"/>
  <c r="Y1820" i="30"/>
  <c r="V1820" i="30"/>
  <c r="Q1820" i="30"/>
  <c r="AA1879" i="30"/>
  <c r="R1879" i="30"/>
  <c r="Z1879" i="30"/>
  <c r="Q1879" i="30"/>
  <c r="S1879" i="30"/>
  <c r="AB1879" i="30"/>
  <c r="Y1879" i="30"/>
  <c r="X1879" i="30"/>
  <c r="V1879" i="30"/>
  <c r="AC1879" i="30"/>
  <c r="U1879" i="30"/>
  <c r="T1879" i="30"/>
  <c r="Y1668" i="30"/>
  <c r="V1670" i="30"/>
  <c r="Y1676" i="30"/>
  <c r="V1678" i="30"/>
  <c r="Y1690" i="30"/>
  <c r="V1692" i="30"/>
  <c r="X1695" i="30"/>
  <c r="Y1698" i="30"/>
  <c r="V1700" i="30"/>
  <c r="X1707" i="30"/>
  <c r="Y1710" i="30"/>
  <c r="V1712" i="30"/>
  <c r="X1715" i="30"/>
  <c r="Y1718" i="30"/>
  <c r="V1720" i="30"/>
  <c r="X1729" i="30"/>
  <c r="Y1732" i="30"/>
  <c r="V1734" i="30"/>
  <c r="X1737" i="30"/>
  <c r="Y1740" i="30"/>
  <c r="V1742" i="30"/>
  <c r="X1749" i="30"/>
  <c r="Y1752" i="30"/>
  <c r="AB1760" i="30"/>
  <c r="S1760" i="30"/>
  <c r="Z1760" i="30"/>
  <c r="Q1760" i="30"/>
  <c r="AC1760" i="30"/>
  <c r="R1764" i="30"/>
  <c r="AC1764" i="30"/>
  <c r="U1777" i="30"/>
  <c r="Y1778" i="30"/>
  <c r="U1783" i="30"/>
  <c r="V1786" i="30"/>
  <c r="V1798" i="30"/>
  <c r="X1803" i="30"/>
  <c r="V1817" i="30"/>
  <c r="AC1817" i="30"/>
  <c r="T1817" i="30"/>
  <c r="AB1817" i="30"/>
  <c r="S1817" i="30"/>
  <c r="AA1817" i="30"/>
  <c r="R1817" i="30"/>
  <c r="Z1817" i="30"/>
  <c r="Q1817" i="30"/>
  <c r="AA1818" i="30"/>
  <c r="X1828" i="30"/>
  <c r="U1828" i="30"/>
  <c r="AC1828" i="30"/>
  <c r="T1828" i="30"/>
  <c r="AB1828" i="30"/>
  <c r="S1828" i="30"/>
  <c r="AA1828" i="30"/>
  <c r="R1828" i="30"/>
  <c r="X1840" i="30"/>
  <c r="U1840" i="30"/>
  <c r="AC1840" i="30"/>
  <c r="T1840" i="30"/>
  <c r="AB1840" i="30"/>
  <c r="S1840" i="30"/>
  <c r="AA1840" i="30"/>
  <c r="R1840" i="30"/>
  <c r="S1846" i="30"/>
  <c r="X1866" i="30"/>
  <c r="V1866" i="30"/>
  <c r="Y1866" i="30"/>
  <c r="T1866" i="30"/>
  <c r="S1866" i="30"/>
  <c r="AC1866" i="30"/>
  <c r="R1866" i="30"/>
  <c r="AB1866" i="30"/>
  <c r="Q1866" i="30"/>
  <c r="U1888" i="30"/>
  <c r="AC1888" i="30"/>
  <c r="T1888" i="30"/>
  <c r="AB1888" i="30"/>
  <c r="AA1888" i="30"/>
  <c r="R1888" i="30"/>
  <c r="Q1888" i="30"/>
  <c r="Z1888" i="30"/>
  <c r="Y1888" i="30"/>
  <c r="X1888" i="30"/>
  <c r="Y1695" i="30"/>
  <c r="Y1707" i="30"/>
  <c r="Y1715" i="30"/>
  <c r="Y1729" i="30"/>
  <c r="Y1737" i="30"/>
  <c r="Y1749" i="30"/>
  <c r="V1761" i="30"/>
  <c r="AC1761" i="30"/>
  <c r="T1761" i="30"/>
  <c r="AA1761" i="30"/>
  <c r="S1764" i="30"/>
  <c r="V1775" i="30"/>
  <c r="AC1775" i="30"/>
  <c r="T1775" i="30"/>
  <c r="AB1775" i="30"/>
  <c r="S1775" i="30"/>
  <c r="Z1775" i="30"/>
  <c r="Q1775" i="30"/>
  <c r="V1777" i="30"/>
  <c r="Z1778" i="30"/>
  <c r="X1783" i="30"/>
  <c r="Y1786" i="30"/>
  <c r="Y1798" i="30"/>
  <c r="V1825" i="30"/>
  <c r="AC1825" i="30"/>
  <c r="T1825" i="30"/>
  <c r="AB1825" i="30"/>
  <c r="S1825" i="30"/>
  <c r="AA1825" i="30"/>
  <c r="R1825" i="30"/>
  <c r="Z1825" i="30"/>
  <c r="Q1825" i="30"/>
  <c r="V1837" i="30"/>
  <c r="AC1837" i="30"/>
  <c r="T1837" i="30"/>
  <c r="AB1837" i="30"/>
  <c r="S1837" i="30"/>
  <c r="AA1837" i="30"/>
  <c r="R1837" i="30"/>
  <c r="Z1837" i="30"/>
  <c r="Q1837" i="30"/>
  <c r="Y1846" i="30"/>
  <c r="X1848" i="30"/>
  <c r="U1848" i="30"/>
  <c r="AC1848" i="30"/>
  <c r="T1848" i="30"/>
  <c r="AB1848" i="30"/>
  <c r="S1848" i="30"/>
  <c r="AA1848" i="30"/>
  <c r="R1848" i="30"/>
  <c r="V1917" i="30"/>
  <c r="AB1917" i="30"/>
  <c r="S1917" i="30"/>
  <c r="X1917" i="30"/>
  <c r="U1917" i="30"/>
  <c r="T1917" i="30"/>
  <c r="R1917" i="30"/>
  <c r="AC1917" i="30"/>
  <c r="AA1917" i="30"/>
  <c r="Z1917" i="30"/>
  <c r="Y1917" i="30"/>
  <c r="Q1917" i="30"/>
  <c r="AA1668" i="30"/>
  <c r="Y1670" i="30"/>
  <c r="Y1678" i="30"/>
  <c r="R1690" i="30"/>
  <c r="AA1690" i="30"/>
  <c r="Y1692" i="30"/>
  <c r="Q1695" i="30"/>
  <c r="Z1695" i="30"/>
  <c r="R1698" i="30"/>
  <c r="AA1698" i="30"/>
  <c r="Y1700" i="30"/>
  <c r="Q1707" i="30"/>
  <c r="Z1707" i="30"/>
  <c r="R1710" i="30"/>
  <c r="AA1710" i="30"/>
  <c r="Y1712" i="30"/>
  <c r="Q1715" i="30"/>
  <c r="Z1715" i="30"/>
  <c r="R1718" i="30"/>
  <c r="AA1718" i="30"/>
  <c r="Y1720" i="30"/>
  <c r="Q1729" i="30"/>
  <c r="Z1729" i="30"/>
  <c r="R1732" i="30"/>
  <c r="AA1732" i="30"/>
  <c r="Y1734" i="30"/>
  <c r="Q1737" i="30"/>
  <c r="Z1737" i="30"/>
  <c r="R1740" i="30"/>
  <c r="AA1740" i="30"/>
  <c r="Y1742" i="30"/>
  <c r="Q1749" i="30"/>
  <c r="Z1749" i="30"/>
  <c r="R1752" i="30"/>
  <c r="AA1752" i="30"/>
  <c r="Z1754" i="30"/>
  <c r="X1754" i="30"/>
  <c r="AA1754" i="30"/>
  <c r="T1760" i="30"/>
  <c r="Q1761" i="30"/>
  <c r="AB1761" i="30"/>
  <c r="T1764" i="30"/>
  <c r="R1775" i="30"/>
  <c r="Y1777" i="30"/>
  <c r="Z1804" i="30"/>
  <c r="Q1804" i="30"/>
  <c r="X1804" i="30"/>
  <c r="V1804" i="30"/>
  <c r="U1804" i="30"/>
  <c r="AC1804" i="30"/>
  <c r="T1804" i="30"/>
  <c r="X1817" i="30"/>
  <c r="U1825" i="30"/>
  <c r="V1828" i="30"/>
  <c r="U1837" i="30"/>
  <c r="V1840" i="30"/>
  <c r="V1845" i="30"/>
  <c r="AC1845" i="30"/>
  <c r="T1845" i="30"/>
  <c r="AB1845" i="30"/>
  <c r="S1845" i="30"/>
  <c r="AA1845" i="30"/>
  <c r="R1845" i="30"/>
  <c r="Z1845" i="30"/>
  <c r="Q1845" i="30"/>
  <c r="AA1846" i="30"/>
  <c r="Q1848" i="30"/>
  <c r="Z1859" i="30"/>
  <c r="V1859" i="30"/>
  <c r="T1859" i="30"/>
  <c r="AC1859" i="30"/>
  <c r="S1859" i="30"/>
  <c r="AB1859" i="30"/>
  <c r="R1859" i="30"/>
  <c r="AA1859" i="30"/>
  <c r="Q1859" i="30"/>
  <c r="Z1866" i="30"/>
  <c r="V1888" i="30"/>
  <c r="Y1655" i="30"/>
  <c r="V1657" i="30"/>
  <c r="Y1667" i="30"/>
  <c r="S1668" i="30"/>
  <c r="AB1668" i="30"/>
  <c r="V1669" i="30"/>
  <c r="Q1670" i="30"/>
  <c r="Z1670" i="30"/>
  <c r="Y1675" i="30"/>
  <c r="S1676" i="30"/>
  <c r="AB1676" i="30"/>
  <c r="V1677" i="30"/>
  <c r="Q1678" i="30"/>
  <c r="Z1678" i="30"/>
  <c r="Y1689" i="30"/>
  <c r="S1690" i="30"/>
  <c r="AB1690" i="30"/>
  <c r="V1691" i="30"/>
  <c r="Q1692" i="30"/>
  <c r="Z1692" i="30"/>
  <c r="R1695" i="30"/>
  <c r="AA1695" i="30"/>
  <c r="Y1697" i="30"/>
  <c r="S1698" i="30"/>
  <c r="AB1698" i="30"/>
  <c r="V1699" i="30"/>
  <c r="Q1700" i="30"/>
  <c r="Z1700" i="30"/>
  <c r="R1707" i="30"/>
  <c r="AA1707" i="30"/>
  <c r="Y1709" i="30"/>
  <c r="S1710" i="30"/>
  <c r="AB1710" i="30"/>
  <c r="V1711" i="30"/>
  <c r="Q1712" i="30"/>
  <c r="Z1712" i="30"/>
  <c r="R1715" i="30"/>
  <c r="AA1715" i="30"/>
  <c r="S1718" i="30"/>
  <c r="AB1718" i="30"/>
  <c r="V1719" i="30"/>
  <c r="Q1720" i="30"/>
  <c r="Z1720" i="30"/>
  <c r="R1729" i="30"/>
  <c r="AA1729" i="30"/>
  <c r="S1732" i="30"/>
  <c r="AB1732" i="30"/>
  <c r="V1733" i="30"/>
  <c r="Q1734" i="30"/>
  <c r="Z1734" i="30"/>
  <c r="R1737" i="30"/>
  <c r="AA1737" i="30"/>
  <c r="S1740" i="30"/>
  <c r="AB1740" i="30"/>
  <c r="V1741" i="30"/>
  <c r="Q1742" i="30"/>
  <c r="Z1742" i="30"/>
  <c r="R1749" i="30"/>
  <c r="AA1749" i="30"/>
  <c r="S1752" i="30"/>
  <c r="AB1752" i="30"/>
  <c r="V1753" i="30"/>
  <c r="Q1754" i="30"/>
  <c r="AB1754" i="30"/>
  <c r="U1758" i="30"/>
  <c r="AB1758" i="30"/>
  <c r="S1758" i="30"/>
  <c r="AA1758" i="30"/>
  <c r="U1760" i="30"/>
  <c r="R1761" i="30"/>
  <c r="Z1762" i="30"/>
  <c r="Q1762" i="30"/>
  <c r="X1762" i="30"/>
  <c r="AB1762" i="30"/>
  <c r="V1764" i="30"/>
  <c r="U1775" i="30"/>
  <c r="Z1784" i="30"/>
  <c r="Q1784" i="30"/>
  <c r="X1784" i="30"/>
  <c r="V1784" i="30"/>
  <c r="U1784" i="30"/>
  <c r="AC1784" i="30"/>
  <c r="T1784" i="30"/>
  <c r="Z1796" i="30"/>
  <c r="Q1796" i="30"/>
  <c r="X1796" i="30"/>
  <c r="V1796" i="30"/>
  <c r="U1796" i="30"/>
  <c r="AC1796" i="30"/>
  <c r="T1796" i="30"/>
  <c r="R1804" i="30"/>
  <c r="Y1817" i="30"/>
  <c r="X1825" i="30"/>
  <c r="Y1828" i="30"/>
  <c r="X1837" i="30"/>
  <c r="Y1840" i="30"/>
  <c r="U1845" i="30"/>
  <c r="V1848" i="30"/>
  <c r="U1859" i="30"/>
  <c r="AA1866" i="30"/>
  <c r="AC1885" i="30"/>
  <c r="T1885" i="30"/>
  <c r="AB1885" i="30"/>
  <c r="S1885" i="30"/>
  <c r="Z1885" i="30"/>
  <c r="Q1885" i="30"/>
  <c r="R1885" i="30"/>
  <c r="AA1885" i="30"/>
  <c r="Y1885" i="30"/>
  <c r="X1885" i="30"/>
  <c r="Y1764" i="30"/>
  <c r="X1778" i="30"/>
  <c r="U1778" i="30"/>
  <c r="AC1778" i="30"/>
  <c r="T1778" i="30"/>
  <c r="AA1778" i="30"/>
  <c r="R1778" i="30"/>
  <c r="Z1818" i="30"/>
  <c r="Q1818" i="30"/>
  <c r="X1818" i="30"/>
  <c r="V1818" i="30"/>
  <c r="U1818" i="30"/>
  <c r="AC1818" i="30"/>
  <c r="T1818" i="30"/>
  <c r="AC1865" i="30"/>
  <c r="T1865" i="30"/>
  <c r="AB1865" i="30"/>
  <c r="S1865" i="30"/>
  <c r="Z1865" i="30"/>
  <c r="X1865" i="30"/>
  <c r="V1865" i="30"/>
  <c r="U1865" i="30"/>
  <c r="R1865" i="30"/>
  <c r="R1655" i="30"/>
  <c r="R1667" i="30"/>
  <c r="S1670" i="30"/>
  <c r="R1675" i="30"/>
  <c r="S1678" i="30"/>
  <c r="S1692" i="30"/>
  <c r="T1695" i="30"/>
  <c r="S1700" i="30"/>
  <c r="T1707" i="30"/>
  <c r="R1709" i="30"/>
  <c r="S1712" i="30"/>
  <c r="T1715" i="30"/>
  <c r="S1720" i="30"/>
  <c r="T1729" i="30"/>
  <c r="S1734" i="30"/>
  <c r="T1737" i="30"/>
  <c r="S1742" i="30"/>
  <c r="T1749" i="30"/>
  <c r="S1754" i="30"/>
  <c r="AC1755" i="30"/>
  <c r="T1755" i="30"/>
  <c r="AA1755" i="30"/>
  <c r="R1755" i="30"/>
  <c r="AB1755" i="30"/>
  <c r="X1760" i="30"/>
  <c r="U1761" i="30"/>
  <c r="AC1763" i="30"/>
  <c r="T1763" i="30"/>
  <c r="AA1763" i="30"/>
  <c r="R1763" i="30"/>
  <c r="AB1763" i="30"/>
  <c r="Y1775" i="30"/>
  <c r="Q1778" i="30"/>
  <c r="Y1804" i="30"/>
  <c r="X1806" i="30"/>
  <c r="U1806" i="30"/>
  <c r="AC1806" i="30"/>
  <c r="T1806" i="30"/>
  <c r="AB1806" i="30"/>
  <c r="S1806" i="30"/>
  <c r="AA1806" i="30"/>
  <c r="R1806" i="30"/>
  <c r="R1818" i="30"/>
  <c r="Z1826" i="30"/>
  <c r="Q1826" i="30"/>
  <c r="X1826" i="30"/>
  <c r="V1826" i="30"/>
  <c r="U1826" i="30"/>
  <c r="AC1826" i="30"/>
  <c r="T1826" i="30"/>
  <c r="Z1838" i="30"/>
  <c r="Q1838" i="30"/>
  <c r="X1838" i="30"/>
  <c r="V1838" i="30"/>
  <c r="U1838" i="30"/>
  <c r="AC1838" i="30"/>
  <c r="T1838" i="30"/>
  <c r="Y1845" i="30"/>
  <c r="Z1848" i="30"/>
  <c r="Y1859" i="30"/>
  <c r="Q1865" i="30"/>
  <c r="AA1887" i="30"/>
  <c r="R1887" i="30"/>
  <c r="Z1887" i="30"/>
  <c r="Q1887" i="30"/>
  <c r="X1887" i="30"/>
  <c r="S1887" i="30"/>
  <c r="AC1887" i="30"/>
  <c r="AB1887" i="30"/>
  <c r="Y1887" i="30"/>
  <c r="V1887" i="30"/>
  <c r="X1764" i="30"/>
  <c r="U1764" i="30"/>
  <c r="AA1764" i="30"/>
  <c r="AC1777" i="30"/>
  <c r="T1777" i="30"/>
  <c r="AA1777" i="30"/>
  <c r="R1777" i="30"/>
  <c r="Z1777" i="30"/>
  <c r="Q1777" i="30"/>
  <c r="X1777" i="30"/>
  <c r="S1778" i="30"/>
  <c r="V1783" i="30"/>
  <c r="AC1783" i="30"/>
  <c r="T1783" i="30"/>
  <c r="AB1783" i="30"/>
  <c r="S1783" i="30"/>
  <c r="AA1783" i="30"/>
  <c r="Z1783" i="30"/>
  <c r="Q1783" i="30"/>
  <c r="X1786" i="30"/>
  <c r="U1786" i="30"/>
  <c r="AC1786" i="30"/>
  <c r="T1786" i="30"/>
  <c r="AB1786" i="30"/>
  <c r="S1786" i="30"/>
  <c r="AA1786" i="30"/>
  <c r="R1786" i="30"/>
  <c r="X1798" i="30"/>
  <c r="U1798" i="30"/>
  <c r="AC1798" i="30"/>
  <c r="T1798" i="30"/>
  <c r="AB1798" i="30"/>
  <c r="S1798" i="30"/>
  <c r="AA1798" i="30"/>
  <c r="R1798" i="30"/>
  <c r="V1803" i="30"/>
  <c r="AC1803" i="30"/>
  <c r="T1803" i="30"/>
  <c r="AB1803" i="30"/>
  <c r="S1803" i="30"/>
  <c r="AA1803" i="30"/>
  <c r="R1803" i="30"/>
  <c r="Z1803" i="30"/>
  <c r="Q1803" i="30"/>
  <c r="S1818" i="30"/>
  <c r="Z1846" i="30"/>
  <c r="Q1846" i="30"/>
  <c r="X1846" i="30"/>
  <c r="V1846" i="30"/>
  <c r="U1846" i="30"/>
  <c r="AC1846" i="30"/>
  <c r="T1846" i="30"/>
  <c r="Y1865" i="30"/>
  <c r="Y1772" i="30"/>
  <c r="V1774" i="30"/>
  <c r="Y1780" i="30"/>
  <c r="V1782" i="30"/>
  <c r="X1785" i="30"/>
  <c r="Y1792" i="30"/>
  <c r="V1794" i="30"/>
  <c r="X1797" i="30"/>
  <c r="Y1800" i="30"/>
  <c r="V1802" i="30"/>
  <c r="X1805" i="30"/>
  <c r="Y1814" i="30"/>
  <c r="V1816" i="30"/>
  <c r="X1819" i="30"/>
  <c r="Y1822" i="30"/>
  <c r="V1824" i="30"/>
  <c r="X1827" i="30"/>
  <c r="Y1834" i="30"/>
  <c r="V1836" i="30"/>
  <c r="X1839" i="30"/>
  <c r="Y1842" i="30"/>
  <c r="V1844" i="30"/>
  <c r="X1847" i="30"/>
  <c r="Y1856" i="30"/>
  <c r="V1858" i="30"/>
  <c r="AB1862" i="30"/>
  <c r="S1862" i="30"/>
  <c r="AA1862" i="30"/>
  <c r="R1862" i="30"/>
  <c r="AC1862" i="30"/>
  <c r="Y1867" i="30"/>
  <c r="AB1870" i="30"/>
  <c r="S1870" i="30"/>
  <c r="AA1870" i="30"/>
  <c r="R1870" i="30"/>
  <c r="AC1870" i="30"/>
  <c r="AC1877" i="30"/>
  <c r="T1877" i="30"/>
  <c r="AB1877" i="30"/>
  <c r="S1877" i="30"/>
  <c r="AA1877" i="30"/>
  <c r="Z1906" i="30"/>
  <c r="Q1906" i="30"/>
  <c r="V1906" i="30"/>
  <c r="X1906" i="30"/>
  <c r="U1906" i="30"/>
  <c r="T1906" i="30"/>
  <c r="S1906" i="30"/>
  <c r="X1930" i="30"/>
  <c r="V1930" i="30"/>
  <c r="U1930" i="30"/>
  <c r="AB1930" i="30"/>
  <c r="S1930" i="30"/>
  <c r="AA1930" i="30"/>
  <c r="R1930" i="30"/>
  <c r="AC1930" i="30"/>
  <c r="Z1930" i="30"/>
  <c r="Y1930" i="30"/>
  <c r="T1930" i="30"/>
  <c r="AC1982" i="30"/>
  <c r="T1982" i="30"/>
  <c r="AB1982" i="30"/>
  <c r="S1982" i="30"/>
  <c r="AA1982" i="30"/>
  <c r="R1982" i="30"/>
  <c r="Z1982" i="30"/>
  <c r="Q1982" i="30"/>
  <c r="X1982" i="30"/>
  <c r="V1982" i="30"/>
  <c r="U1982" i="30"/>
  <c r="Y1785" i="30"/>
  <c r="Y1797" i="30"/>
  <c r="Y1805" i="30"/>
  <c r="Y1819" i="30"/>
  <c r="Y1827" i="30"/>
  <c r="Y1839" i="30"/>
  <c r="Y1847" i="30"/>
  <c r="V1863" i="30"/>
  <c r="U1863" i="30"/>
  <c r="AA1863" i="30"/>
  <c r="Q1870" i="30"/>
  <c r="Q1877" i="30"/>
  <c r="X1878" i="30"/>
  <c r="V1878" i="30"/>
  <c r="AA1878" i="30"/>
  <c r="V1883" i="30"/>
  <c r="U1883" i="30"/>
  <c r="AB1883" i="30"/>
  <c r="S1883" i="30"/>
  <c r="AC1883" i="30"/>
  <c r="X1900" i="30"/>
  <c r="V1900" i="30"/>
  <c r="U1900" i="30"/>
  <c r="AC1900" i="30"/>
  <c r="T1900" i="30"/>
  <c r="R1906" i="30"/>
  <c r="X1922" i="30"/>
  <c r="U1922" i="30"/>
  <c r="AB1922" i="30"/>
  <c r="S1922" i="30"/>
  <c r="AA1922" i="30"/>
  <c r="R1922" i="30"/>
  <c r="Z1922" i="30"/>
  <c r="Y1922" i="30"/>
  <c r="V1922" i="30"/>
  <c r="T1922" i="30"/>
  <c r="Q1930" i="30"/>
  <c r="Y1982" i="30"/>
  <c r="R1772" i="30"/>
  <c r="AA1772" i="30"/>
  <c r="Y1774" i="30"/>
  <c r="R1780" i="30"/>
  <c r="AA1780" i="30"/>
  <c r="Y1782" i="30"/>
  <c r="Q1785" i="30"/>
  <c r="Z1785" i="30"/>
  <c r="R1792" i="30"/>
  <c r="AA1792" i="30"/>
  <c r="Y1794" i="30"/>
  <c r="Q1797" i="30"/>
  <c r="Z1797" i="30"/>
  <c r="R1800" i="30"/>
  <c r="AA1800" i="30"/>
  <c r="Y1802" i="30"/>
  <c r="Q1805" i="30"/>
  <c r="Z1805" i="30"/>
  <c r="R1814" i="30"/>
  <c r="AA1814" i="30"/>
  <c r="Y1816" i="30"/>
  <c r="Q1819" i="30"/>
  <c r="Z1819" i="30"/>
  <c r="R1822" i="30"/>
  <c r="AA1822" i="30"/>
  <c r="Y1824" i="30"/>
  <c r="Q1827" i="30"/>
  <c r="Z1827" i="30"/>
  <c r="R1834" i="30"/>
  <c r="AA1834" i="30"/>
  <c r="Y1836" i="30"/>
  <c r="Q1839" i="30"/>
  <c r="Z1839" i="30"/>
  <c r="R1842" i="30"/>
  <c r="AA1842" i="30"/>
  <c r="Y1844" i="30"/>
  <c r="Q1847" i="30"/>
  <c r="Z1847" i="30"/>
  <c r="R1856" i="30"/>
  <c r="AA1856" i="30"/>
  <c r="Y1858" i="30"/>
  <c r="T1862" i="30"/>
  <c r="Q1863" i="30"/>
  <c r="AB1863" i="30"/>
  <c r="AA1867" i="30"/>
  <c r="R1867" i="30"/>
  <c r="Z1867" i="30"/>
  <c r="Q1867" i="30"/>
  <c r="AC1867" i="30"/>
  <c r="T1870" i="30"/>
  <c r="R1877" i="30"/>
  <c r="Q1878" i="30"/>
  <c r="AB1878" i="30"/>
  <c r="Q1883" i="30"/>
  <c r="V1905" i="30"/>
  <c r="AB1905" i="30"/>
  <c r="S1905" i="30"/>
  <c r="Z1905" i="30"/>
  <c r="Y1905" i="30"/>
  <c r="X1905" i="30"/>
  <c r="U1905" i="30"/>
  <c r="Y1906" i="30"/>
  <c r="U1910" i="30"/>
  <c r="AA1910" i="30"/>
  <c r="R1910" i="30"/>
  <c r="Y1910" i="30"/>
  <c r="X1910" i="30"/>
  <c r="V1910" i="30"/>
  <c r="T1910" i="30"/>
  <c r="Q1922" i="30"/>
  <c r="X1983" i="30"/>
  <c r="V1983" i="30"/>
  <c r="U1983" i="30"/>
  <c r="AC1983" i="30"/>
  <c r="T1983" i="30"/>
  <c r="AA1983" i="30"/>
  <c r="R1983" i="30"/>
  <c r="Z1983" i="30"/>
  <c r="Q1983" i="30"/>
  <c r="AB1983" i="30"/>
  <c r="Y1983" i="30"/>
  <c r="S1983" i="30"/>
  <c r="Y1757" i="30"/>
  <c r="V1759" i="30"/>
  <c r="Y1771" i="30"/>
  <c r="S1772" i="30"/>
  <c r="AB1772" i="30"/>
  <c r="V1773" i="30"/>
  <c r="Q1774" i="30"/>
  <c r="Z1774" i="30"/>
  <c r="Y1779" i="30"/>
  <c r="S1780" i="30"/>
  <c r="AB1780" i="30"/>
  <c r="V1781" i="30"/>
  <c r="Q1782" i="30"/>
  <c r="Z1782" i="30"/>
  <c r="R1785" i="30"/>
  <c r="AA1785" i="30"/>
  <c r="Y1791" i="30"/>
  <c r="S1792" i="30"/>
  <c r="AB1792" i="30"/>
  <c r="V1793" i="30"/>
  <c r="Q1794" i="30"/>
  <c r="Z1794" i="30"/>
  <c r="R1797" i="30"/>
  <c r="AA1797" i="30"/>
  <c r="Y1799" i="30"/>
  <c r="S1800" i="30"/>
  <c r="AB1800" i="30"/>
  <c r="V1801" i="30"/>
  <c r="Q1802" i="30"/>
  <c r="Z1802" i="30"/>
  <c r="R1805" i="30"/>
  <c r="AA1805" i="30"/>
  <c r="S1814" i="30"/>
  <c r="AB1814" i="30"/>
  <c r="V1815" i="30"/>
  <c r="Q1816" i="30"/>
  <c r="Z1816" i="30"/>
  <c r="R1819" i="30"/>
  <c r="AA1819" i="30"/>
  <c r="S1822" i="30"/>
  <c r="AB1822" i="30"/>
  <c r="V1823" i="30"/>
  <c r="Q1824" i="30"/>
  <c r="Z1824" i="30"/>
  <c r="R1827" i="30"/>
  <c r="AA1827" i="30"/>
  <c r="Y1833" i="30"/>
  <c r="S1834" i="30"/>
  <c r="AB1834" i="30"/>
  <c r="V1835" i="30"/>
  <c r="Q1836" i="30"/>
  <c r="Z1836" i="30"/>
  <c r="R1839" i="30"/>
  <c r="AA1839" i="30"/>
  <c r="S1842" i="30"/>
  <c r="AB1842" i="30"/>
  <c r="V1843" i="30"/>
  <c r="Q1844" i="30"/>
  <c r="Z1844" i="30"/>
  <c r="R1847" i="30"/>
  <c r="AA1847" i="30"/>
  <c r="Y1855" i="30"/>
  <c r="S1856" i="30"/>
  <c r="AB1856" i="30"/>
  <c r="V1857" i="30"/>
  <c r="Q1858" i="30"/>
  <c r="Z1858" i="30"/>
  <c r="U1860" i="30"/>
  <c r="AC1860" i="30"/>
  <c r="T1860" i="30"/>
  <c r="AA1860" i="30"/>
  <c r="U1862" i="30"/>
  <c r="R1863" i="30"/>
  <c r="AC1863" i="30"/>
  <c r="S1867" i="30"/>
  <c r="U1868" i="30"/>
  <c r="AC1868" i="30"/>
  <c r="T1868" i="30"/>
  <c r="AA1868" i="30"/>
  <c r="U1870" i="30"/>
  <c r="V1875" i="30"/>
  <c r="U1875" i="30"/>
  <c r="AA1875" i="30"/>
  <c r="U1877" i="30"/>
  <c r="R1878" i="30"/>
  <c r="AC1878" i="30"/>
  <c r="R1883" i="30"/>
  <c r="X1886" i="30"/>
  <c r="V1886" i="30"/>
  <c r="AC1886" i="30"/>
  <c r="T1886" i="30"/>
  <c r="AB1886" i="30"/>
  <c r="V1897" i="30"/>
  <c r="U1897" i="30"/>
  <c r="AC1897" i="30"/>
  <c r="T1897" i="30"/>
  <c r="AB1897" i="30"/>
  <c r="S1897" i="30"/>
  <c r="R1900" i="30"/>
  <c r="Q1905" i="30"/>
  <c r="AA1906" i="30"/>
  <c r="Q1910" i="30"/>
  <c r="AC1922" i="30"/>
  <c r="V1927" i="30"/>
  <c r="U1927" i="30"/>
  <c r="AC1927" i="30"/>
  <c r="T1927" i="30"/>
  <c r="AA1927" i="30"/>
  <c r="R1927" i="30"/>
  <c r="Z1927" i="30"/>
  <c r="Q1927" i="30"/>
  <c r="AB1927" i="30"/>
  <c r="Y1927" i="30"/>
  <c r="X1927" i="30"/>
  <c r="X1941" i="30"/>
  <c r="V1941" i="30"/>
  <c r="U1941" i="30"/>
  <c r="AC1941" i="30"/>
  <c r="T1941" i="30"/>
  <c r="AA1941" i="30"/>
  <c r="R1941" i="30"/>
  <c r="Z1941" i="30"/>
  <c r="Q1941" i="30"/>
  <c r="AC1948" i="30"/>
  <c r="T1948" i="30"/>
  <c r="AB1948" i="30"/>
  <c r="S1948" i="30"/>
  <c r="AA1948" i="30"/>
  <c r="R1948" i="30"/>
  <c r="Z1948" i="30"/>
  <c r="Q1948" i="30"/>
  <c r="X1948" i="30"/>
  <c r="V1948" i="30"/>
  <c r="AC1899" i="30"/>
  <c r="T1899" i="30"/>
  <c r="AB1899" i="30"/>
  <c r="S1899" i="30"/>
  <c r="AA1899" i="30"/>
  <c r="R1899" i="30"/>
  <c r="Z1899" i="30"/>
  <c r="Q1899" i="30"/>
  <c r="AA1921" i="30"/>
  <c r="R1921" i="30"/>
  <c r="Y1921" i="30"/>
  <c r="X1921" i="30"/>
  <c r="Z1921" i="30"/>
  <c r="V1921" i="30"/>
  <c r="U1921" i="30"/>
  <c r="T1921" i="30"/>
  <c r="X1969" i="30"/>
  <c r="V1969" i="30"/>
  <c r="U1969" i="30"/>
  <c r="AC1969" i="30"/>
  <c r="T1969" i="30"/>
  <c r="AA1969" i="30"/>
  <c r="R1969" i="30"/>
  <c r="Z1969" i="30"/>
  <c r="Q1969" i="30"/>
  <c r="AB1969" i="30"/>
  <c r="R1757" i="30"/>
  <c r="R1771" i="30"/>
  <c r="S1774" i="30"/>
  <c r="R1779" i="30"/>
  <c r="S1782" i="30"/>
  <c r="T1785" i="30"/>
  <c r="R1791" i="30"/>
  <c r="S1794" i="30"/>
  <c r="T1797" i="30"/>
  <c r="R1799" i="30"/>
  <c r="S1802" i="30"/>
  <c r="T1805" i="30"/>
  <c r="S1816" i="30"/>
  <c r="T1819" i="30"/>
  <c r="S1824" i="30"/>
  <c r="T1827" i="30"/>
  <c r="R1833" i="30"/>
  <c r="S1836" i="30"/>
  <c r="T1839" i="30"/>
  <c r="S1844" i="30"/>
  <c r="T1847" i="30"/>
  <c r="R1855" i="30"/>
  <c r="S1858" i="30"/>
  <c r="R1860" i="30"/>
  <c r="X1862" i="30"/>
  <c r="T1863" i="30"/>
  <c r="U1867" i="30"/>
  <c r="R1868" i="30"/>
  <c r="X1870" i="30"/>
  <c r="R1875" i="30"/>
  <c r="AC1875" i="30"/>
  <c r="X1877" i="30"/>
  <c r="T1878" i="30"/>
  <c r="U1880" i="30"/>
  <c r="AC1880" i="30"/>
  <c r="T1880" i="30"/>
  <c r="AA1880" i="30"/>
  <c r="AB1880" i="30"/>
  <c r="X1883" i="30"/>
  <c r="R1886" i="30"/>
  <c r="R1897" i="30"/>
  <c r="U1899" i="30"/>
  <c r="Y1900" i="30"/>
  <c r="T1905" i="30"/>
  <c r="AC1906" i="30"/>
  <c r="Z1910" i="30"/>
  <c r="Q1921" i="30"/>
  <c r="Y1941" i="30"/>
  <c r="Y1948" i="30"/>
  <c r="S1969" i="30"/>
  <c r="V1899" i="30"/>
  <c r="S1921" i="30"/>
  <c r="X1949" i="30"/>
  <c r="V1949" i="30"/>
  <c r="U1949" i="30"/>
  <c r="AC1949" i="30"/>
  <c r="T1949" i="30"/>
  <c r="AA1949" i="30"/>
  <c r="R1949" i="30"/>
  <c r="Z1949" i="30"/>
  <c r="Q1949" i="30"/>
  <c r="AB1949" i="30"/>
  <c r="Y1949" i="30"/>
  <c r="S1949" i="30"/>
  <c r="AC1960" i="30"/>
  <c r="T1960" i="30"/>
  <c r="AB1960" i="30"/>
  <c r="S1960" i="30"/>
  <c r="AA1960" i="30"/>
  <c r="R1960" i="30"/>
  <c r="Z1960" i="30"/>
  <c r="Q1960" i="30"/>
  <c r="X1960" i="30"/>
  <c r="V1960" i="30"/>
  <c r="Y1969" i="30"/>
  <c r="Y1882" i="30"/>
  <c r="Y1890" i="30"/>
  <c r="X1901" i="30"/>
  <c r="AC1907" i="30"/>
  <c r="T1907" i="30"/>
  <c r="Z1907" i="30"/>
  <c r="Q1907" i="30"/>
  <c r="AB1907" i="30"/>
  <c r="Z1918" i="30"/>
  <c r="Q1918" i="30"/>
  <c r="V1918" i="30"/>
  <c r="AB1918" i="30"/>
  <c r="X1961" i="30"/>
  <c r="V1961" i="30"/>
  <c r="U1961" i="30"/>
  <c r="AC1961" i="30"/>
  <c r="T1961" i="30"/>
  <c r="AA1961" i="30"/>
  <c r="R1961" i="30"/>
  <c r="Z1961" i="30"/>
  <c r="Q1961" i="30"/>
  <c r="Y1901" i="30"/>
  <c r="X1908" i="30"/>
  <c r="AC1908" i="30"/>
  <c r="T1908" i="30"/>
  <c r="AA1908" i="30"/>
  <c r="AB1926" i="30"/>
  <c r="S1926" i="30"/>
  <c r="AA1926" i="30"/>
  <c r="R1926" i="30"/>
  <c r="Z1926" i="30"/>
  <c r="Q1926" i="30"/>
  <c r="X1926" i="30"/>
  <c r="V1926" i="30"/>
  <c r="AC1940" i="30"/>
  <c r="T1940" i="30"/>
  <c r="AB1940" i="30"/>
  <c r="S1940" i="30"/>
  <c r="AA1940" i="30"/>
  <c r="R1940" i="30"/>
  <c r="Z1940" i="30"/>
  <c r="Q1940" i="30"/>
  <c r="X1940" i="30"/>
  <c r="V1940" i="30"/>
  <c r="X1991" i="30"/>
  <c r="V1991" i="30"/>
  <c r="U1991" i="30"/>
  <c r="AC1991" i="30"/>
  <c r="T1991" i="30"/>
  <c r="AA1991" i="30"/>
  <c r="R1991" i="30"/>
  <c r="Z1991" i="30"/>
  <c r="Q1991" i="30"/>
  <c r="X1861" i="30"/>
  <c r="Y1864" i="30"/>
  <c r="X1869" i="30"/>
  <c r="Y1876" i="30"/>
  <c r="X1881" i="30"/>
  <c r="R1882" i="30"/>
  <c r="AA1882" i="30"/>
  <c r="Y1884" i="30"/>
  <c r="R1890" i="30"/>
  <c r="AA1890" i="30"/>
  <c r="Y1898" i="30"/>
  <c r="Q1901" i="30"/>
  <c r="Z1901" i="30"/>
  <c r="S1907" i="30"/>
  <c r="Q1908" i="30"/>
  <c r="AB1908" i="30"/>
  <c r="S1918" i="30"/>
  <c r="AC1919" i="30"/>
  <c r="T1919" i="30"/>
  <c r="Z1919" i="30"/>
  <c r="Q1919" i="30"/>
  <c r="AB1919" i="30"/>
  <c r="T1926" i="30"/>
  <c r="U1940" i="30"/>
  <c r="Y1961" i="30"/>
  <c r="AC1968" i="30"/>
  <c r="T1968" i="30"/>
  <c r="AB1968" i="30"/>
  <c r="S1968" i="30"/>
  <c r="AA1968" i="30"/>
  <c r="R1968" i="30"/>
  <c r="Z1968" i="30"/>
  <c r="Q1968" i="30"/>
  <c r="X1968" i="30"/>
  <c r="V1968" i="30"/>
  <c r="S1991" i="30"/>
  <c r="Q1864" i="30"/>
  <c r="Q1876" i="30"/>
  <c r="S1882" i="30"/>
  <c r="Q1884" i="30"/>
  <c r="S1890" i="30"/>
  <c r="Q1898" i="30"/>
  <c r="R1901" i="30"/>
  <c r="AB1901" i="30"/>
  <c r="U1907" i="30"/>
  <c r="R1908" i="30"/>
  <c r="AA1909" i="30"/>
  <c r="R1909" i="30"/>
  <c r="X1909" i="30"/>
  <c r="AB1909" i="30"/>
  <c r="T1918" i="30"/>
  <c r="R1919" i="30"/>
  <c r="X1920" i="30"/>
  <c r="AC1920" i="30"/>
  <c r="T1920" i="30"/>
  <c r="AA1920" i="30"/>
  <c r="U1926" i="30"/>
  <c r="Y1940" i="30"/>
  <c r="AB1961" i="30"/>
  <c r="Y1991" i="30"/>
  <c r="AC1990" i="30"/>
  <c r="T1990" i="30"/>
  <c r="AB1990" i="30"/>
  <c r="S1990" i="30"/>
  <c r="AA1990" i="30"/>
  <c r="R1990" i="30"/>
  <c r="Z1990" i="30"/>
  <c r="Q1990" i="30"/>
  <c r="X1990" i="30"/>
  <c r="V1990" i="30"/>
  <c r="U2045" i="30"/>
  <c r="Y2045" i="30"/>
  <c r="X2045" i="30"/>
  <c r="T2045" i="30"/>
  <c r="AC2045" i="30"/>
  <c r="S2045" i="30"/>
  <c r="U1903" i="30"/>
  <c r="Y1904" i="30"/>
  <c r="U1911" i="30"/>
  <c r="Y1912" i="30"/>
  <c r="U1923" i="30"/>
  <c r="Y1924" i="30"/>
  <c r="S1925" i="30"/>
  <c r="AB1925" i="30"/>
  <c r="T1928" i="30"/>
  <c r="AC1928" i="30"/>
  <c r="X1929" i="30"/>
  <c r="U1931" i="30"/>
  <c r="Y1932" i="30"/>
  <c r="S1939" i="30"/>
  <c r="AB1939" i="30"/>
  <c r="T1942" i="30"/>
  <c r="AC1942" i="30"/>
  <c r="X1943" i="30"/>
  <c r="R1944" i="30"/>
  <c r="AA1944" i="30"/>
  <c r="Y1946" i="30"/>
  <c r="S1947" i="30"/>
  <c r="AB1947" i="30"/>
  <c r="T1950" i="30"/>
  <c r="AC1950" i="30"/>
  <c r="X1951" i="30"/>
  <c r="R1952" i="30"/>
  <c r="AA1952" i="30"/>
  <c r="U1953" i="30"/>
  <c r="Y1954" i="30"/>
  <c r="S1959" i="30"/>
  <c r="AB1959" i="30"/>
  <c r="T1962" i="30"/>
  <c r="AC1962" i="30"/>
  <c r="X1963" i="30"/>
  <c r="R1964" i="30"/>
  <c r="AA1964" i="30"/>
  <c r="U1965" i="30"/>
  <c r="Y1966" i="30"/>
  <c r="S1967" i="30"/>
  <c r="AB1967" i="30"/>
  <c r="T1970" i="30"/>
  <c r="AC1970" i="30"/>
  <c r="X1971" i="30"/>
  <c r="R1972" i="30"/>
  <c r="AA1972" i="30"/>
  <c r="Y1974" i="30"/>
  <c r="S1981" i="30"/>
  <c r="AB1981" i="30"/>
  <c r="T1984" i="30"/>
  <c r="AC1984" i="30"/>
  <c r="X1985" i="30"/>
  <c r="R1986" i="30"/>
  <c r="AA1986" i="30"/>
  <c r="U1987" i="30"/>
  <c r="Y1988" i="30"/>
  <c r="S1989" i="30"/>
  <c r="AB1989" i="30"/>
  <c r="T1992" i="30"/>
  <c r="AC1992" i="30"/>
  <c r="X1993" i="30"/>
  <c r="R1994" i="30"/>
  <c r="AA1994" i="30"/>
  <c r="AA1996" i="30"/>
  <c r="R1996" i="30"/>
  <c r="Z1996" i="30"/>
  <c r="Z2001" i="30"/>
  <c r="X2003" i="30"/>
  <c r="AC2003" i="30"/>
  <c r="T2003" i="30"/>
  <c r="AB2003" i="30"/>
  <c r="S2003" i="30"/>
  <c r="AA2004" i="30"/>
  <c r="R2004" i="30"/>
  <c r="X2004" i="30"/>
  <c r="V2004" i="30"/>
  <c r="AC2004" i="30"/>
  <c r="X2011" i="30"/>
  <c r="AC2011" i="30"/>
  <c r="T2011" i="30"/>
  <c r="AB2011" i="30"/>
  <c r="S2011" i="30"/>
  <c r="AA2012" i="30"/>
  <c r="R2012" i="30"/>
  <c r="X2012" i="30"/>
  <c r="V2012" i="30"/>
  <c r="AC2012" i="30"/>
  <c r="U2027" i="30"/>
  <c r="AC2027" i="30"/>
  <c r="T2027" i="30"/>
  <c r="AA2027" i="30"/>
  <c r="R2027" i="30"/>
  <c r="Z2027" i="30"/>
  <c r="Q2027" i="30"/>
  <c r="V2030" i="30"/>
  <c r="U2030" i="30"/>
  <c r="AB2030" i="30"/>
  <c r="S2030" i="30"/>
  <c r="AA2030" i="30"/>
  <c r="R2030" i="30"/>
  <c r="V2038" i="30"/>
  <c r="U2038" i="30"/>
  <c r="AB2038" i="30"/>
  <c r="S2038" i="30"/>
  <c r="AA2038" i="30"/>
  <c r="R2038" i="30"/>
  <c r="Q2045" i="30"/>
  <c r="X2051" i="30"/>
  <c r="AB2051" i="30"/>
  <c r="R2051" i="30"/>
  <c r="AA2051" i="30"/>
  <c r="Q2051" i="30"/>
  <c r="Y2051" i="30"/>
  <c r="V2051" i="30"/>
  <c r="U2052" i="30"/>
  <c r="T1925" i="30"/>
  <c r="AC1925" i="30"/>
  <c r="U1928" i="30"/>
  <c r="Y1929" i="30"/>
  <c r="AC1939" i="30"/>
  <c r="U1942" i="30"/>
  <c r="Y1943" i="30"/>
  <c r="S1944" i="30"/>
  <c r="AB1944" i="30"/>
  <c r="T1947" i="30"/>
  <c r="AC1947" i="30"/>
  <c r="Y1951" i="30"/>
  <c r="S1952" i="30"/>
  <c r="AB1952" i="30"/>
  <c r="T1959" i="30"/>
  <c r="AC1959" i="30"/>
  <c r="Y1963" i="30"/>
  <c r="S1964" i="30"/>
  <c r="AB1964" i="30"/>
  <c r="T1967" i="30"/>
  <c r="AC1967" i="30"/>
  <c r="Y1971" i="30"/>
  <c r="S1972" i="30"/>
  <c r="AB1972" i="30"/>
  <c r="T1981" i="30"/>
  <c r="AC1981" i="30"/>
  <c r="Y1985" i="30"/>
  <c r="S1986" i="30"/>
  <c r="AB1986" i="30"/>
  <c r="T1989" i="30"/>
  <c r="AC1989" i="30"/>
  <c r="Y1993" i="30"/>
  <c r="S1994" i="30"/>
  <c r="AB1994" i="30"/>
  <c r="U2005" i="30"/>
  <c r="AA2005" i="30"/>
  <c r="R2005" i="30"/>
  <c r="Z2005" i="30"/>
  <c r="Q2005" i="30"/>
  <c r="U2013" i="30"/>
  <c r="AA2013" i="30"/>
  <c r="R2013" i="30"/>
  <c r="Z2013" i="30"/>
  <c r="Q2013" i="30"/>
  <c r="AA2026" i="30"/>
  <c r="R2026" i="30"/>
  <c r="Z2026" i="30"/>
  <c r="Q2026" i="30"/>
  <c r="X2026" i="30"/>
  <c r="V2026" i="30"/>
  <c r="U2035" i="30"/>
  <c r="AC2035" i="30"/>
  <c r="T2035" i="30"/>
  <c r="AA2035" i="30"/>
  <c r="R2035" i="30"/>
  <c r="Z2035" i="30"/>
  <c r="Q2035" i="30"/>
  <c r="R2045" i="30"/>
  <c r="X2073" i="30"/>
  <c r="V2073" i="30"/>
  <c r="U2073" i="30"/>
  <c r="AB2073" i="30"/>
  <c r="S2073" i="30"/>
  <c r="AA2073" i="30"/>
  <c r="R2073" i="30"/>
  <c r="T2073" i="30"/>
  <c r="Q2073" i="30"/>
  <c r="X2025" i="30"/>
  <c r="V2025" i="30"/>
  <c r="AC2025" i="30"/>
  <c r="T2025" i="30"/>
  <c r="AB2025" i="30"/>
  <c r="S2025" i="30"/>
  <c r="AA2034" i="30"/>
  <c r="R2034" i="30"/>
  <c r="Z2034" i="30"/>
  <c r="Q2034" i="30"/>
  <c r="X2034" i="30"/>
  <c r="V2034" i="30"/>
  <c r="V2045" i="30"/>
  <c r="AB2047" i="30"/>
  <c r="S2047" i="30"/>
  <c r="Y2047" i="30"/>
  <c r="X2047" i="30"/>
  <c r="U2047" i="30"/>
  <c r="T2047" i="30"/>
  <c r="Y2073" i="30"/>
  <c r="S1904" i="30"/>
  <c r="S1912" i="30"/>
  <c r="S1924" i="30"/>
  <c r="V1925" i="30"/>
  <c r="X1928" i="30"/>
  <c r="R1929" i="30"/>
  <c r="AA1929" i="30"/>
  <c r="S1932" i="30"/>
  <c r="V1939" i="30"/>
  <c r="X1942" i="30"/>
  <c r="R1943" i="30"/>
  <c r="AA1943" i="30"/>
  <c r="U1944" i="30"/>
  <c r="S1946" i="30"/>
  <c r="V1947" i="30"/>
  <c r="X1950" i="30"/>
  <c r="R1951" i="30"/>
  <c r="AA1951" i="30"/>
  <c r="U1952" i="30"/>
  <c r="S1954" i="30"/>
  <c r="V1959" i="30"/>
  <c r="X1962" i="30"/>
  <c r="R1963" i="30"/>
  <c r="AA1963" i="30"/>
  <c r="U1964" i="30"/>
  <c r="S1966" i="30"/>
  <c r="V1967" i="30"/>
  <c r="X1970" i="30"/>
  <c r="R1971" i="30"/>
  <c r="AA1971" i="30"/>
  <c r="U1972" i="30"/>
  <c r="S1974" i="30"/>
  <c r="V1981" i="30"/>
  <c r="X1984" i="30"/>
  <c r="R1985" i="30"/>
  <c r="AA1985" i="30"/>
  <c r="U1986" i="30"/>
  <c r="S1988" i="30"/>
  <c r="V1989" i="30"/>
  <c r="X1992" i="30"/>
  <c r="R1993" i="30"/>
  <c r="AA1993" i="30"/>
  <c r="U1994" i="30"/>
  <c r="T1996" i="30"/>
  <c r="S2001" i="30"/>
  <c r="AC2001" i="30"/>
  <c r="U2003" i="30"/>
  <c r="T2004" i="30"/>
  <c r="T2005" i="30"/>
  <c r="V2008" i="30"/>
  <c r="AB2008" i="30"/>
  <c r="S2008" i="30"/>
  <c r="AA2008" i="30"/>
  <c r="R2008" i="30"/>
  <c r="Z2009" i="30"/>
  <c r="Q2009" i="30"/>
  <c r="V2009" i="30"/>
  <c r="U2009" i="30"/>
  <c r="AC2009" i="30"/>
  <c r="U2011" i="30"/>
  <c r="T2012" i="30"/>
  <c r="T2013" i="30"/>
  <c r="V2016" i="30"/>
  <c r="U2016" i="30"/>
  <c r="AB2016" i="30"/>
  <c r="S2016" i="30"/>
  <c r="AA2016" i="30"/>
  <c r="R2016" i="30"/>
  <c r="Q2025" i="30"/>
  <c r="T2026" i="30"/>
  <c r="X2027" i="30"/>
  <c r="X2030" i="30"/>
  <c r="X2033" i="30"/>
  <c r="V2033" i="30"/>
  <c r="AC2033" i="30"/>
  <c r="T2033" i="30"/>
  <c r="AB2033" i="30"/>
  <c r="S2033" i="30"/>
  <c r="S2034" i="30"/>
  <c r="V2035" i="30"/>
  <c r="X2038" i="30"/>
  <c r="Z2045" i="30"/>
  <c r="Q2047" i="30"/>
  <c r="AC2050" i="30"/>
  <c r="T2050" i="30"/>
  <c r="V2050" i="30"/>
  <c r="U2050" i="30"/>
  <c r="AB2050" i="30"/>
  <c r="R2050" i="30"/>
  <c r="AA2050" i="30"/>
  <c r="Q2050" i="30"/>
  <c r="U2051" i="30"/>
  <c r="Z2073" i="30"/>
  <c r="X2117" i="30"/>
  <c r="V2117" i="30"/>
  <c r="AB2117" i="30"/>
  <c r="S2117" i="30"/>
  <c r="Z2117" i="30"/>
  <c r="Y2117" i="30"/>
  <c r="U2117" i="30"/>
  <c r="T2117" i="30"/>
  <c r="R2117" i="30"/>
  <c r="Q2117" i="30"/>
  <c r="AC2117" i="30"/>
  <c r="Y1928" i="30"/>
  <c r="S1929" i="30"/>
  <c r="AB1929" i="30"/>
  <c r="X1939" i="30"/>
  <c r="Y1942" i="30"/>
  <c r="S1943" i="30"/>
  <c r="AB1943" i="30"/>
  <c r="V1944" i="30"/>
  <c r="X1947" i="30"/>
  <c r="Y1950" i="30"/>
  <c r="S1951" i="30"/>
  <c r="AB1951" i="30"/>
  <c r="V1952" i="30"/>
  <c r="X1959" i="30"/>
  <c r="S1963" i="30"/>
  <c r="AB1963" i="30"/>
  <c r="V1964" i="30"/>
  <c r="X1967" i="30"/>
  <c r="S1971" i="30"/>
  <c r="AB1971" i="30"/>
  <c r="V1972" i="30"/>
  <c r="X1981" i="30"/>
  <c r="S1985" i="30"/>
  <c r="AB1985" i="30"/>
  <c r="V1986" i="30"/>
  <c r="X1989" i="30"/>
  <c r="Y1992" i="30"/>
  <c r="S1993" i="30"/>
  <c r="AB1993" i="30"/>
  <c r="V1994" i="30"/>
  <c r="V2005" i="30"/>
  <c r="V2013" i="30"/>
  <c r="R2025" i="30"/>
  <c r="U2026" i="30"/>
  <c r="T2034" i="30"/>
  <c r="X2035" i="30"/>
  <c r="AA2045" i="30"/>
  <c r="R2047" i="30"/>
  <c r="U2067" i="30"/>
  <c r="AC2067" i="30"/>
  <c r="T2067" i="30"/>
  <c r="AB2067" i="30"/>
  <c r="S2067" i="30"/>
  <c r="Z2067" i="30"/>
  <c r="Q2067" i="30"/>
  <c r="Y2067" i="30"/>
  <c r="X2067" i="30"/>
  <c r="AB2069" i="30"/>
  <c r="S2069" i="30"/>
  <c r="AA2069" i="30"/>
  <c r="R2069" i="30"/>
  <c r="Z2069" i="30"/>
  <c r="Q2069" i="30"/>
  <c r="X2069" i="30"/>
  <c r="AC2069" i="30"/>
  <c r="Y2069" i="30"/>
  <c r="U2069" i="30"/>
  <c r="T2069" i="30"/>
  <c r="AC2073" i="30"/>
  <c r="U2080" i="30"/>
  <c r="AA2080" i="30"/>
  <c r="R2080" i="30"/>
  <c r="Y2080" i="30"/>
  <c r="X2080" i="30"/>
  <c r="V2080" i="30"/>
  <c r="T2080" i="30"/>
  <c r="S2080" i="30"/>
  <c r="AC2080" i="30"/>
  <c r="Q2080" i="30"/>
  <c r="AB2080" i="30"/>
  <c r="Z2080" i="30"/>
  <c r="Q1928" i="30"/>
  <c r="T1929" i="30"/>
  <c r="Q1942" i="30"/>
  <c r="T1943" i="30"/>
  <c r="X1944" i="30"/>
  <c r="Q1950" i="30"/>
  <c r="T1951" i="30"/>
  <c r="X1952" i="30"/>
  <c r="T1963" i="30"/>
  <c r="X1964" i="30"/>
  <c r="T1971" i="30"/>
  <c r="X1972" i="30"/>
  <c r="Y1981" i="30"/>
  <c r="T1985" i="30"/>
  <c r="AC1985" i="30"/>
  <c r="X1986" i="30"/>
  <c r="Y1989" i="30"/>
  <c r="Q1992" i="30"/>
  <c r="T1993" i="30"/>
  <c r="AC1993" i="30"/>
  <c r="X1994" i="30"/>
  <c r="X2005" i="30"/>
  <c r="X2013" i="30"/>
  <c r="U2025" i="30"/>
  <c r="Y2026" i="30"/>
  <c r="U2034" i="30"/>
  <c r="Y2035" i="30"/>
  <c r="AB2045" i="30"/>
  <c r="V2047" i="30"/>
  <c r="Q1981" i="30"/>
  <c r="Q1989" i="30"/>
  <c r="Y2005" i="30"/>
  <c r="Y2013" i="30"/>
  <c r="Y2025" i="30"/>
  <c r="AB2026" i="30"/>
  <c r="Y2034" i="30"/>
  <c r="AB2035" i="30"/>
  <c r="Z2047" i="30"/>
  <c r="AA2052" i="30"/>
  <c r="R2052" i="30"/>
  <c r="X2052" i="30"/>
  <c r="V2052" i="30"/>
  <c r="T2052" i="30"/>
  <c r="AC2052" i="30"/>
  <c r="S2052" i="30"/>
  <c r="V2070" i="30"/>
  <c r="U2070" i="30"/>
  <c r="AC2070" i="30"/>
  <c r="T2070" i="30"/>
  <c r="AA2070" i="30"/>
  <c r="R2070" i="30"/>
  <c r="Z2070" i="30"/>
  <c r="Q2070" i="30"/>
  <c r="AB2070" i="30"/>
  <c r="Y2070" i="30"/>
  <c r="T2006" i="30"/>
  <c r="AC2006" i="30"/>
  <c r="X2007" i="30"/>
  <c r="T2014" i="30"/>
  <c r="AC2014" i="30"/>
  <c r="X2015" i="30"/>
  <c r="U2023" i="30"/>
  <c r="T2028" i="30"/>
  <c r="AC2028" i="30"/>
  <c r="X2029" i="30"/>
  <c r="U2031" i="30"/>
  <c r="T2036" i="30"/>
  <c r="AC2036" i="30"/>
  <c r="X2037" i="30"/>
  <c r="U2043" i="30"/>
  <c r="Z2048" i="30"/>
  <c r="U2049" i="30"/>
  <c r="Y2053" i="30"/>
  <c r="T2056" i="30"/>
  <c r="T2065" i="30"/>
  <c r="AA2130" i="30"/>
  <c r="R2130" i="30"/>
  <c r="Z2130" i="30"/>
  <c r="Q2130" i="30"/>
  <c r="V2130" i="30"/>
  <c r="AB2130" i="30"/>
  <c r="Y2130" i="30"/>
  <c r="X2130" i="30"/>
  <c r="U2130" i="30"/>
  <c r="T2130" i="30"/>
  <c r="S2130" i="30"/>
  <c r="X2137" i="30"/>
  <c r="V2137" i="30"/>
  <c r="AB2137" i="30"/>
  <c r="S2137" i="30"/>
  <c r="AA2137" i="30"/>
  <c r="Z2137" i="30"/>
  <c r="Y2137" i="30"/>
  <c r="U2137" i="30"/>
  <c r="T2137" i="30"/>
  <c r="R2137" i="30"/>
  <c r="U2006" i="30"/>
  <c r="Y2007" i="30"/>
  <c r="U2014" i="30"/>
  <c r="Y2015" i="30"/>
  <c r="V2023" i="30"/>
  <c r="U2028" i="30"/>
  <c r="Y2029" i="30"/>
  <c r="V2031" i="30"/>
  <c r="Y2037" i="30"/>
  <c r="V2043" i="30"/>
  <c r="V2049" i="30"/>
  <c r="Z2053" i="30"/>
  <c r="AB2055" i="30"/>
  <c r="S2055" i="30"/>
  <c r="Z2055" i="30"/>
  <c r="X2056" i="30"/>
  <c r="AC2058" i="30"/>
  <c r="T2058" i="30"/>
  <c r="AB2058" i="30"/>
  <c r="S2058" i="30"/>
  <c r="AA2058" i="30"/>
  <c r="U2065" i="30"/>
  <c r="AC2130" i="30"/>
  <c r="Q2137" i="30"/>
  <c r="U2131" i="30"/>
  <c r="AC2131" i="30"/>
  <c r="T2131" i="30"/>
  <c r="Z2131" i="30"/>
  <c r="Q2131" i="30"/>
  <c r="AA2131" i="30"/>
  <c r="Y2131" i="30"/>
  <c r="X2131" i="30"/>
  <c r="V2131" i="30"/>
  <c r="S2131" i="30"/>
  <c r="R2131" i="30"/>
  <c r="Y2023" i="30"/>
  <c r="Y2031" i="30"/>
  <c r="R2037" i="30"/>
  <c r="AA2037" i="30"/>
  <c r="Y2043" i="30"/>
  <c r="R2053" i="30"/>
  <c r="AB2053" i="30"/>
  <c r="AC2055" i="30"/>
  <c r="X2109" i="30"/>
  <c r="V2109" i="30"/>
  <c r="AB2109" i="30"/>
  <c r="S2109" i="30"/>
  <c r="Z2109" i="30"/>
  <c r="Y2109" i="30"/>
  <c r="U2109" i="30"/>
  <c r="T2109" i="30"/>
  <c r="R2109" i="30"/>
  <c r="Q2109" i="30"/>
  <c r="AB2131" i="30"/>
  <c r="AA2138" i="30"/>
  <c r="R2138" i="30"/>
  <c r="Z2138" i="30"/>
  <c r="Q2138" i="30"/>
  <c r="V2138" i="30"/>
  <c r="AB2138" i="30"/>
  <c r="Y2138" i="30"/>
  <c r="X2138" i="30"/>
  <c r="U2138" i="30"/>
  <c r="T2138" i="30"/>
  <c r="S2138" i="30"/>
  <c r="S2007" i="30"/>
  <c r="S2015" i="30"/>
  <c r="Q2023" i="30"/>
  <c r="S2029" i="30"/>
  <c r="Q2031" i="30"/>
  <c r="S2037" i="30"/>
  <c r="Q2043" i="30"/>
  <c r="Z2049" i="30"/>
  <c r="Q2049" i="30"/>
  <c r="AA2049" i="30"/>
  <c r="S2053" i="30"/>
  <c r="AC2053" i="30"/>
  <c r="V2056" i="30"/>
  <c r="U2056" i="30"/>
  <c r="AA2056" i="30"/>
  <c r="X2065" i="30"/>
  <c r="V2065" i="30"/>
  <c r="AB2065" i="30"/>
  <c r="AA2065" i="30"/>
  <c r="V2078" i="30"/>
  <c r="U2078" i="30"/>
  <c r="AC2078" i="30"/>
  <c r="T2078" i="30"/>
  <c r="AB2078" i="30"/>
  <c r="S2078" i="30"/>
  <c r="AA2078" i="30"/>
  <c r="R2078" i="30"/>
  <c r="Z2078" i="30"/>
  <c r="Q2078" i="30"/>
  <c r="AA2109" i="30"/>
  <c r="AC2138" i="30"/>
  <c r="X2129" i="30"/>
  <c r="V2129" i="30"/>
  <c r="AB2129" i="30"/>
  <c r="S2129" i="30"/>
  <c r="AA2129" i="30"/>
  <c r="Z2129" i="30"/>
  <c r="Y2129" i="30"/>
  <c r="U2129" i="30"/>
  <c r="T2129" i="30"/>
  <c r="R2129" i="30"/>
  <c r="U2139" i="30"/>
  <c r="AC2139" i="30"/>
  <c r="T2139" i="30"/>
  <c r="Z2139" i="30"/>
  <c r="Q2139" i="30"/>
  <c r="AA2139" i="30"/>
  <c r="Y2139" i="30"/>
  <c r="X2139" i="30"/>
  <c r="V2139" i="30"/>
  <c r="S2139" i="30"/>
  <c r="R2139" i="30"/>
  <c r="Y2075" i="30"/>
  <c r="V2077" i="30"/>
  <c r="X2087" i="30"/>
  <c r="V2087" i="30"/>
  <c r="AB2087" i="30"/>
  <c r="S2087" i="30"/>
  <c r="AC2087" i="30"/>
  <c r="Z2091" i="30"/>
  <c r="Z2092" i="30"/>
  <c r="X2095" i="30"/>
  <c r="V2095" i="30"/>
  <c r="AB2095" i="30"/>
  <c r="S2095" i="30"/>
  <c r="AC2095" i="30"/>
  <c r="Z2099" i="30"/>
  <c r="Z2100" i="30"/>
  <c r="AA2110" i="30"/>
  <c r="R2110" i="30"/>
  <c r="Z2110" i="30"/>
  <c r="Q2110" i="30"/>
  <c r="V2110" i="30"/>
  <c r="U2111" i="30"/>
  <c r="AC2111" i="30"/>
  <c r="T2111" i="30"/>
  <c r="Z2111" i="30"/>
  <c r="Q2111" i="30"/>
  <c r="AA2118" i="30"/>
  <c r="R2118" i="30"/>
  <c r="Z2118" i="30"/>
  <c r="Q2118" i="30"/>
  <c r="V2118" i="30"/>
  <c r="U2119" i="30"/>
  <c r="AC2119" i="30"/>
  <c r="T2119" i="30"/>
  <c r="Z2119" i="30"/>
  <c r="Q2119" i="30"/>
  <c r="AB2133" i="30"/>
  <c r="S2133" i="30"/>
  <c r="AA2133" i="30"/>
  <c r="R2133" i="30"/>
  <c r="X2133" i="30"/>
  <c r="V2134" i="30"/>
  <c r="U2134" i="30"/>
  <c r="AA2134" i="30"/>
  <c r="R2134" i="30"/>
  <c r="AC2134" i="30"/>
  <c r="AB2141" i="30"/>
  <c r="S2141" i="30"/>
  <c r="AA2141" i="30"/>
  <c r="R2141" i="30"/>
  <c r="X2141" i="30"/>
  <c r="V2142" i="30"/>
  <c r="U2142" i="30"/>
  <c r="AA2142" i="30"/>
  <c r="R2142" i="30"/>
  <c r="AC2142" i="30"/>
  <c r="V2066" i="30"/>
  <c r="Y2072" i="30"/>
  <c r="V2074" i="30"/>
  <c r="Q2075" i="30"/>
  <c r="Z2075" i="30"/>
  <c r="X2077" i="30"/>
  <c r="Q2087" i="30"/>
  <c r="AA2088" i="30"/>
  <c r="R2088" i="30"/>
  <c r="Z2088" i="30"/>
  <c r="Q2088" i="30"/>
  <c r="V2088" i="30"/>
  <c r="U2089" i="30"/>
  <c r="AC2089" i="30"/>
  <c r="T2089" i="30"/>
  <c r="Z2089" i="30"/>
  <c r="Q2089" i="30"/>
  <c r="Q2095" i="30"/>
  <c r="AA2096" i="30"/>
  <c r="R2096" i="30"/>
  <c r="Z2096" i="30"/>
  <c r="Q2096" i="30"/>
  <c r="V2096" i="30"/>
  <c r="U2097" i="30"/>
  <c r="AC2097" i="30"/>
  <c r="T2097" i="30"/>
  <c r="Z2097" i="30"/>
  <c r="Q2097" i="30"/>
  <c r="S2110" i="30"/>
  <c r="R2111" i="30"/>
  <c r="AB2113" i="30"/>
  <c r="S2113" i="30"/>
  <c r="AA2113" i="30"/>
  <c r="R2113" i="30"/>
  <c r="X2113" i="30"/>
  <c r="V2114" i="30"/>
  <c r="U2114" i="30"/>
  <c r="AA2114" i="30"/>
  <c r="R2114" i="30"/>
  <c r="AC2114" i="30"/>
  <c r="S2118" i="30"/>
  <c r="R2119" i="30"/>
  <c r="AB2121" i="30"/>
  <c r="S2121" i="30"/>
  <c r="AA2121" i="30"/>
  <c r="R2121" i="30"/>
  <c r="X2121" i="30"/>
  <c r="V2122" i="30"/>
  <c r="U2122" i="30"/>
  <c r="AA2122" i="30"/>
  <c r="R2122" i="30"/>
  <c r="AC2122" i="30"/>
  <c r="Q2133" i="30"/>
  <c r="Q2134" i="30"/>
  <c r="Q2141" i="30"/>
  <c r="Q2142" i="30"/>
  <c r="Y2077" i="30"/>
  <c r="AB2091" i="30"/>
  <c r="S2091" i="30"/>
  <c r="AA2091" i="30"/>
  <c r="R2091" i="30"/>
  <c r="X2091" i="30"/>
  <c r="V2092" i="30"/>
  <c r="U2092" i="30"/>
  <c r="AA2092" i="30"/>
  <c r="R2092" i="30"/>
  <c r="AC2092" i="30"/>
  <c r="AB2099" i="30"/>
  <c r="S2099" i="30"/>
  <c r="AA2099" i="30"/>
  <c r="R2099" i="30"/>
  <c r="X2099" i="30"/>
  <c r="V2100" i="30"/>
  <c r="U2100" i="30"/>
  <c r="AA2100" i="30"/>
  <c r="R2100" i="30"/>
  <c r="AC2100" i="30"/>
  <c r="T2110" i="30"/>
  <c r="S2111" i="30"/>
  <c r="T2118" i="30"/>
  <c r="S2119" i="30"/>
  <c r="T2133" i="30"/>
  <c r="S2134" i="30"/>
  <c r="T2141" i="30"/>
  <c r="S2142" i="30"/>
  <c r="Y2066" i="30"/>
  <c r="R2072" i="30"/>
  <c r="AA2072" i="30"/>
  <c r="Y2074" i="30"/>
  <c r="S2075" i="30"/>
  <c r="AB2075" i="30"/>
  <c r="Q2077" i="30"/>
  <c r="Z2077" i="30"/>
  <c r="T2087" i="30"/>
  <c r="T2088" i="30"/>
  <c r="S2089" i="30"/>
  <c r="Q2091" i="30"/>
  <c r="Q2092" i="30"/>
  <c r="T2095" i="30"/>
  <c r="T2096" i="30"/>
  <c r="S2097" i="30"/>
  <c r="Q2099" i="30"/>
  <c r="Q2100" i="30"/>
  <c r="U2110" i="30"/>
  <c r="V2111" i="30"/>
  <c r="U2118" i="30"/>
  <c r="V2119" i="30"/>
  <c r="U2133" i="30"/>
  <c r="T2134" i="30"/>
  <c r="U2141" i="30"/>
  <c r="T2142" i="30"/>
  <c r="Y2057" i="30"/>
  <c r="Q2066" i="30"/>
  <c r="Z2066" i="30"/>
  <c r="Y2071" i="30"/>
  <c r="S2072" i="30"/>
  <c r="AB2072" i="30"/>
  <c r="Q2074" i="30"/>
  <c r="Z2074" i="30"/>
  <c r="T2075" i="30"/>
  <c r="AC2075" i="30"/>
  <c r="R2077" i="30"/>
  <c r="AA2077" i="30"/>
  <c r="AA2079" i="30"/>
  <c r="X2079" i="30"/>
  <c r="Z2079" i="30"/>
  <c r="U2087" i="30"/>
  <c r="U2088" i="30"/>
  <c r="V2089" i="30"/>
  <c r="T2091" i="30"/>
  <c r="S2092" i="30"/>
  <c r="U2095" i="30"/>
  <c r="U2096" i="30"/>
  <c r="V2097" i="30"/>
  <c r="T2099" i="30"/>
  <c r="S2100" i="30"/>
  <c r="X2110" i="30"/>
  <c r="X2111" i="30"/>
  <c r="U2113" i="30"/>
  <c r="T2114" i="30"/>
  <c r="X2118" i="30"/>
  <c r="X2119" i="30"/>
  <c r="U2121" i="30"/>
  <c r="T2122" i="30"/>
  <c r="V2133" i="30"/>
  <c r="X2134" i="30"/>
  <c r="V2141" i="30"/>
  <c r="X2142" i="30"/>
  <c r="Q2057" i="30"/>
  <c r="R2066" i="30"/>
  <c r="Q2071" i="30"/>
  <c r="T2072" i="30"/>
  <c r="R2074" i="30"/>
  <c r="S2077" i="30"/>
  <c r="Q2079" i="30"/>
  <c r="AB2079" i="30"/>
  <c r="Y2087" i="30"/>
  <c r="X2088" i="30"/>
  <c r="X2089" i="30"/>
  <c r="U2091" i="30"/>
  <c r="T2092" i="30"/>
  <c r="Y2095" i="30"/>
  <c r="X2096" i="30"/>
  <c r="X2097" i="30"/>
  <c r="U2099" i="30"/>
  <c r="T2100" i="30"/>
  <c r="Y2110" i="30"/>
  <c r="Y2111" i="30"/>
  <c r="V2113" i="30"/>
  <c r="X2114" i="30"/>
  <c r="Y2118" i="30"/>
  <c r="Y2119" i="30"/>
  <c r="V2121" i="30"/>
  <c r="X2122" i="30"/>
  <c r="Y2133" i="30"/>
  <c r="Y2134" i="30"/>
  <c r="Y2141" i="30"/>
  <c r="Y2142" i="30"/>
  <c r="U2085" i="30"/>
  <c r="Y2086" i="30"/>
  <c r="T2090" i="30"/>
  <c r="AC2090" i="30"/>
  <c r="U2093" i="30"/>
  <c r="Y2094" i="30"/>
  <c r="T2098" i="30"/>
  <c r="AC2098" i="30"/>
  <c r="U2107" i="30"/>
  <c r="Y2108" i="30"/>
  <c r="T2112" i="30"/>
  <c r="AC2112" i="30"/>
  <c r="U2115" i="30"/>
  <c r="Y2116" i="30"/>
  <c r="T2120" i="30"/>
  <c r="AC2120" i="30"/>
  <c r="U2127" i="30"/>
  <c r="Y2128" i="30"/>
  <c r="T2132" i="30"/>
  <c r="AC2132" i="30"/>
  <c r="U2135" i="30"/>
  <c r="Y2136" i="30"/>
  <c r="T2140" i="30"/>
  <c r="AC2140" i="30"/>
  <c r="S2086" i="30"/>
  <c r="X2090" i="30"/>
  <c r="S2094" i="30"/>
  <c r="X2098" i="30"/>
  <c r="S2108" i="30"/>
  <c r="X2112" i="30"/>
  <c r="S2116" i="30"/>
  <c r="X2120" i="30"/>
  <c r="S2128" i="30"/>
  <c r="X2132" i="30"/>
  <c r="S2136" i="30"/>
  <c r="X2140" i="30"/>
  <c r="Q30" i="28"/>
  <c r="I40" i="28"/>
  <c r="I12" i="28"/>
  <c r="I11" i="28"/>
  <c r="Q32" i="28"/>
  <c r="R34" i="28"/>
  <c r="R26" i="28"/>
  <c r="F21" i="28"/>
  <c r="E21" i="28"/>
  <c r="R30" i="28"/>
  <c r="F41" i="28"/>
  <c r="R38" i="28"/>
  <c r="V9" i="28"/>
  <c r="R9" i="28"/>
  <c r="S9" i="28"/>
  <c r="T9" i="28"/>
  <c r="U9" i="28"/>
  <c r="W37" i="28"/>
  <c r="R37" i="28"/>
  <c r="S37" i="28"/>
  <c r="T37" i="28"/>
  <c r="U37" i="28"/>
  <c r="V37" i="28"/>
  <c r="R31" i="28"/>
  <c r="R29" i="28"/>
  <c r="U36" i="28"/>
  <c r="W36" i="28"/>
  <c r="R36" i="28"/>
  <c r="S36" i="28"/>
  <c r="T36" i="28"/>
  <c r="R28" i="28"/>
  <c r="W9" i="28"/>
  <c r="R39" i="28"/>
  <c r="R35" i="28"/>
  <c r="R27" i="28"/>
  <c r="I6" i="28"/>
  <c r="R32" i="28"/>
  <c r="Q7" i="28"/>
  <c r="Q15" i="28"/>
  <c r="Q37" i="28"/>
  <c r="R25" i="28"/>
  <c r="I33" i="28"/>
  <c r="Q20" i="28"/>
  <c r="G41" i="28"/>
  <c r="Q25" i="28"/>
  <c r="G21" i="28"/>
  <c r="B21" i="28"/>
  <c r="Q19" i="28"/>
  <c r="C21" i="28"/>
  <c r="B41" i="28"/>
  <c r="Q29" i="28"/>
  <c r="C41" i="28"/>
  <c r="V36" i="28"/>
  <c r="Q38" i="28"/>
  <c r="Q14" i="28"/>
  <c r="D41" i="28"/>
  <c r="D21" i="28"/>
  <c r="E41" i="28"/>
  <c r="Q8" i="28"/>
  <c r="Q16" i="28"/>
  <c r="Q26" i="28"/>
  <c r="Q34" i="28"/>
  <c r="Q5" i="28"/>
  <c r="Q13" i="28"/>
  <c r="Q31" i="28"/>
  <c r="Q39" i="28"/>
  <c r="Q10" i="28"/>
  <c r="Q18" i="28"/>
  <c r="Q28" i="28"/>
  <c r="Q36" i="28"/>
  <c r="Q9" i="28"/>
  <c r="Q17" i="28"/>
  <c r="Q27" i="28"/>
  <c r="Q35" i="28"/>
  <c r="Y236" i="30" l="1"/>
  <c r="J237" i="30" s="1"/>
  <c r="Q295" i="30"/>
  <c r="I295" i="30" s="1"/>
  <c r="Z485" i="30"/>
  <c r="K485" i="30" s="1"/>
  <c r="T14" i="40" s="1"/>
  <c r="R421" i="30"/>
  <c r="J421" i="30" s="1"/>
  <c r="S253" i="30"/>
  <c r="K253" i="30" s="1"/>
  <c r="H8" i="40" s="1"/>
  <c r="M8" i="40" s="1"/>
  <c r="AB2084" i="30"/>
  <c r="M2085" i="30" s="1"/>
  <c r="AA52" i="40" s="1"/>
  <c r="Z2084" i="30"/>
  <c r="K2085" i="30" s="1"/>
  <c r="Y52" i="40" s="1"/>
  <c r="AF52" i="40" s="1"/>
  <c r="Z1955" i="30"/>
  <c r="K1955" i="30" s="1"/>
  <c r="T49" i="40" s="1"/>
  <c r="Y1829" i="30"/>
  <c r="J1829" i="30" s="1"/>
  <c r="S46" i="40" s="1"/>
  <c r="AC46" i="40" s="1"/>
  <c r="AC1619" i="30"/>
  <c r="N1619" i="30" s="1"/>
  <c r="W41" i="40" s="1"/>
  <c r="AB779" i="30"/>
  <c r="M779" i="30" s="1"/>
  <c r="V21" i="40" s="1"/>
  <c r="Q1849" i="30"/>
  <c r="I1849" i="30" s="1"/>
  <c r="U1812" i="30"/>
  <c r="M1813" i="30" s="1"/>
  <c r="AA1661" i="30"/>
  <c r="L1661" i="30" s="1"/>
  <c r="U42" i="40" s="1"/>
  <c r="AG42" i="40" s="1"/>
  <c r="X1580" i="30"/>
  <c r="I1581" i="30" s="1"/>
  <c r="AA1538" i="30"/>
  <c r="L1539" i="30" s="1"/>
  <c r="Z39" i="40" s="1"/>
  <c r="AH39" i="40" s="1"/>
  <c r="AC611" i="30"/>
  <c r="N611" i="30" s="1"/>
  <c r="W17" i="40" s="1"/>
  <c r="Z443" i="30"/>
  <c r="K443" i="30" s="1"/>
  <c r="T13" i="40" s="1"/>
  <c r="X233" i="30"/>
  <c r="I233" i="30" s="1"/>
  <c r="X2042" i="30"/>
  <c r="I2043" i="30" s="1"/>
  <c r="T2017" i="30"/>
  <c r="L2017" i="30" s="1"/>
  <c r="I50" i="40" s="1"/>
  <c r="O50" i="40" s="1"/>
  <c r="AB1706" i="30"/>
  <c r="M1707" i="30" s="1"/>
  <c r="AA43" i="40" s="1"/>
  <c r="U1597" i="30"/>
  <c r="M1597" i="30" s="1"/>
  <c r="Z1115" i="30"/>
  <c r="K1115" i="30" s="1"/>
  <c r="T29" i="40" s="1"/>
  <c r="AC1034" i="30"/>
  <c r="N1035" i="30" s="1"/>
  <c r="AB27" i="40" s="1"/>
  <c r="AB821" i="30"/>
  <c r="M821" i="30" s="1"/>
  <c r="V22" i="40" s="1"/>
  <c r="Q468" i="30"/>
  <c r="I469" i="30" s="1"/>
  <c r="Z1874" i="30"/>
  <c r="K1875" i="30" s="1"/>
  <c r="Y47" i="40" s="1"/>
  <c r="AF47" i="40" s="1"/>
  <c r="Z1493" i="30"/>
  <c r="K1493" i="30" s="1"/>
  <c r="T38" i="40" s="1"/>
  <c r="AC1493" i="30"/>
  <c r="N1493" i="30" s="1"/>
  <c r="W38" i="40" s="1"/>
  <c r="AC1202" i="30"/>
  <c r="N1203" i="30" s="1"/>
  <c r="AB31" i="40" s="1"/>
  <c r="T1140" i="30"/>
  <c r="L1141" i="30" s="1"/>
  <c r="F30" i="40" s="1"/>
  <c r="N30" i="40" s="1"/>
  <c r="T1135" i="30"/>
  <c r="L1135" i="30" s="1"/>
  <c r="Y1283" i="30"/>
  <c r="J1283" i="30" s="1"/>
  <c r="S1140" i="30"/>
  <c r="K1141" i="30" s="1"/>
  <c r="E30" i="40" s="1"/>
  <c r="L30" i="40" s="1"/>
  <c r="R1177" i="30"/>
  <c r="J1177" i="30" s="1"/>
  <c r="U1140" i="30"/>
  <c r="M1141" i="30" s="1"/>
  <c r="S972" i="30"/>
  <c r="K973" i="30" s="1"/>
  <c r="AA359" i="30"/>
  <c r="L359" i="30" s="1"/>
  <c r="U11" i="40" s="1"/>
  <c r="AG11" i="40" s="1"/>
  <c r="AA2039" i="30"/>
  <c r="L2039" i="30" s="1"/>
  <c r="U51" i="40" s="1"/>
  <c r="AG51" i="40" s="1"/>
  <c r="U1975" i="30"/>
  <c r="M1975" i="30" s="1"/>
  <c r="AC1790" i="30"/>
  <c r="N1791" i="30" s="1"/>
  <c r="AB45" i="40" s="1"/>
  <c r="V1602" i="30"/>
  <c r="N1603" i="30" s="1"/>
  <c r="R1476" i="30"/>
  <c r="J1477" i="30" s="1"/>
  <c r="D38" i="40" s="1"/>
  <c r="J38" i="40" s="1"/>
  <c r="T1350" i="30"/>
  <c r="L1351" i="30" s="1"/>
  <c r="F35" i="40" s="1"/>
  <c r="N35" i="40" s="1"/>
  <c r="R1219" i="30"/>
  <c r="J1219" i="30" s="1"/>
  <c r="G31" i="40" s="1"/>
  <c r="K31" i="40" s="1"/>
  <c r="Y1118" i="30"/>
  <c r="J1119" i="30" s="1"/>
  <c r="X29" i="40" s="1"/>
  <c r="AB737" i="30"/>
  <c r="M737" i="30" s="1"/>
  <c r="V20" i="40" s="1"/>
  <c r="Z611" i="30"/>
  <c r="K611" i="30" s="1"/>
  <c r="AB1871" i="30"/>
  <c r="M1871" i="30" s="1"/>
  <c r="V47" i="40" s="1"/>
  <c r="S1849" i="30"/>
  <c r="K1849" i="30" s="1"/>
  <c r="H46" i="40" s="1"/>
  <c r="M46" i="40" s="1"/>
  <c r="U1980" i="30"/>
  <c r="M1981" i="30" s="1"/>
  <c r="AB1580" i="30"/>
  <c r="M1581" i="30" s="1"/>
  <c r="AA40" i="40" s="1"/>
  <c r="AB1703" i="30"/>
  <c r="M1703" i="30" s="1"/>
  <c r="V43" i="40" s="1"/>
  <c r="Z653" i="30"/>
  <c r="K653" i="30" s="1"/>
  <c r="T18" i="40" s="1"/>
  <c r="Y611" i="30"/>
  <c r="J611" i="30" s="1"/>
  <c r="S17" i="40" s="1"/>
  <c r="AC17" i="40" s="1"/>
  <c r="AA824" i="30"/>
  <c r="L825" i="30" s="1"/>
  <c r="AA656" i="30"/>
  <c r="L657" i="30" s="1"/>
  <c r="Z18" i="40" s="1"/>
  <c r="AH18" i="40" s="1"/>
  <c r="T468" i="30"/>
  <c r="L469" i="30" s="1"/>
  <c r="F14" i="40" s="1"/>
  <c r="N14" i="40" s="1"/>
  <c r="V468" i="30"/>
  <c r="N469" i="30" s="1"/>
  <c r="Q421" i="30"/>
  <c r="I421" i="30" s="1"/>
  <c r="U1938" i="30"/>
  <c r="M1939" i="30" s="1"/>
  <c r="Q1975" i="30"/>
  <c r="I1975" i="30" s="1"/>
  <c r="Q1770" i="30"/>
  <c r="I1771" i="30" s="1"/>
  <c r="U1434" i="30"/>
  <c r="M1435" i="30" s="1"/>
  <c r="R841" i="30"/>
  <c r="J841" i="30" s="1"/>
  <c r="V715" i="30"/>
  <c r="N715" i="30" s="1"/>
  <c r="Z695" i="30"/>
  <c r="K695" i="30" s="1"/>
  <c r="T19" i="40" s="1"/>
  <c r="Y866" i="30"/>
  <c r="J867" i="30" s="1"/>
  <c r="X23" i="40" s="1"/>
  <c r="S799" i="30"/>
  <c r="K799" i="30" s="1"/>
  <c r="H21" i="40" s="1"/>
  <c r="M21" i="40" s="1"/>
  <c r="AA740" i="30"/>
  <c r="L741" i="30" s="1"/>
  <c r="Z20" i="40" s="1"/>
  <c r="AH20" i="40" s="1"/>
  <c r="AB698" i="30"/>
  <c r="M699" i="30" s="1"/>
  <c r="AA19" i="40" s="1"/>
  <c r="Y2000" i="30"/>
  <c r="J2001" i="30" s="1"/>
  <c r="T1854" i="30"/>
  <c r="L1855" i="30" s="1"/>
  <c r="F47" i="40" s="1"/>
  <c r="N47" i="40" s="1"/>
  <c r="X1913" i="30"/>
  <c r="I1913" i="30" s="1"/>
  <c r="AA1412" i="30"/>
  <c r="L1413" i="30" s="1"/>
  <c r="Z36" i="40" s="1"/>
  <c r="AH36" i="40" s="1"/>
  <c r="V1303" i="30"/>
  <c r="N1303" i="30" s="1"/>
  <c r="AC1118" i="30"/>
  <c r="N1119" i="30" s="1"/>
  <c r="AB29" i="40" s="1"/>
  <c r="Z779" i="30"/>
  <c r="K779" i="30" s="1"/>
  <c r="T21" i="40" s="1"/>
  <c r="U552" i="30"/>
  <c r="M553" i="30" s="1"/>
  <c r="V2106" i="30"/>
  <c r="N2107" i="30" s="1"/>
  <c r="R2022" i="30"/>
  <c r="J2023" i="30" s="1"/>
  <c r="D51" i="40" s="1"/>
  <c r="J51" i="40" s="1"/>
  <c r="AB2039" i="30"/>
  <c r="M2039" i="30" s="1"/>
  <c r="V51" i="40" s="1"/>
  <c r="Z2039" i="30"/>
  <c r="K2039" i="30" s="1"/>
  <c r="AB1370" i="30"/>
  <c r="M1371" i="30" s="1"/>
  <c r="AA35" i="40" s="1"/>
  <c r="X905" i="30"/>
  <c r="I905" i="30" s="1"/>
  <c r="X863" i="30"/>
  <c r="I863" i="30" s="1"/>
  <c r="S426" i="30"/>
  <c r="K427" i="30" s="1"/>
  <c r="E13" i="40" s="1"/>
  <c r="L13" i="40" s="1"/>
  <c r="R505" i="30"/>
  <c r="J505" i="30" s="1"/>
  <c r="U216" i="30"/>
  <c r="M217" i="30" s="1"/>
  <c r="Y194" i="30"/>
  <c r="J195" i="30" s="1"/>
  <c r="X7" i="40" s="1"/>
  <c r="AA233" i="30"/>
  <c r="L233" i="30" s="1"/>
  <c r="U8" i="40" s="1"/>
  <c r="AG8" i="40" s="1"/>
  <c r="AB1790" i="30"/>
  <c r="M1791" i="30" s="1"/>
  <c r="AA45" i="40" s="1"/>
  <c r="U1849" i="30"/>
  <c r="M1849" i="30" s="1"/>
  <c r="V1644" i="30"/>
  <c r="N1645" i="30" s="1"/>
  <c r="AA1577" i="30"/>
  <c r="L1577" i="30" s="1"/>
  <c r="U40" i="40" s="1"/>
  <c r="AG40" i="40" s="1"/>
  <c r="AA1409" i="30"/>
  <c r="L1409" i="30" s="1"/>
  <c r="U36" i="40" s="1"/>
  <c r="AG36" i="40" s="1"/>
  <c r="Z1496" i="30"/>
  <c r="K1497" i="30" s="1"/>
  <c r="Y38" i="40" s="1"/>
  <c r="AF38" i="40" s="1"/>
  <c r="R1303" i="30"/>
  <c r="J1303" i="30" s="1"/>
  <c r="G33" i="40" s="1"/>
  <c r="K33" i="40" s="1"/>
  <c r="Q1177" i="30"/>
  <c r="I1177" i="30" s="1"/>
  <c r="AC989" i="30"/>
  <c r="N989" i="30" s="1"/>
  <c r="W26" i="40" s="1"/>
  <c r="Q883" i="30"/>
  <c r="I883" i="30" s="1"/>
  <c r="S258" i="30"/>
  <c r="K259" i="30" s="1"/>
  <c r="E9" i="40" s="1"/>
  <c r="L9" i="40" s="1"/>
  <c r="R426" i="30"/>
  <c r="J427" i="30" s="1"/>
  <c r="D13" i="40" s="1"/>
  <c r="J13" i="40" s="1"/>
  <c r="V463" i="30"/>
  <c r="N463" i="30" s="1"/>
  <c r="Z530" i="30"/>
  <c r="K531" i="30" s="1"/>
  <c r="Y15" i="40" s="1"/>
  <c r="AF15" i="40" s="1"/>
  <c r="Q216" i="30"/>
  <c r="I217" i="30" s="1"/>
  <c r="V174" i="30"/>
  <c r="N175" i="30" s="1"/>
  <c r="V169" i="30"/>
  <c r="N169" i="30" s="1"/>
  <c r="V132" i="30"/>
  <c r="N133" i="30" s="1"/>
  <c r="AB107" i="30"/>
  <c r="M107" i="30" s="1"/>
  <c r="V5" i="40" s="1"/>
  <c r="AB68" i="30"/>
  <c r="M69" i="30" s="1"/>
  <c r="AA4" i="40" s="1"/>
  <c r="AB65" i="30"/>
  <c r="M65" i="30" s="1"/>
  <c r="V4" i="40" s="1"/>
  <c r="AB26" i="30"/>
  <c r="M27" i="30" s="1"/>
  <c r="AA3" i="40" s="1"/>
  <c r="AB23" i="30"/>
  <c r="M23" i="30" s="1"/>
  <c r="V3" i="40" s="1"/>
  <c r="AA1790" i="30"/>
  <c r="L1791" i="30" s="1"/>
  <c r="Z275" i="30"/>
  <c r="K275" i="30" s="1"/>
  <c r="T9" i="40" s="1"/>
  <c r="X2123" i="30"/>
  <c r="I2123" i="30" s="1"/>
  <c r="Q2064" i="30"/>
  <c r="I2065" i="30" s="1"/>
  <c r="Q2017" i="30"/>
  <c r="I2017" i="30" s="1"/>
  <c r="R2017" i="30"/>
  <c r="J2017" i="30" s="1"/>
  <c r="Y1913" i="30"/>
  <c r="J1913" i="30" s="1"/>
  <c r="S48" i="40" s="1"/>
  <c r="AC48" i="40" s="1"/>
  <c r="X1874" i="30"/>
  <c r="I1875" i="30" s="1"/>
  <c r="S1854" i="30"/>
  <c r="K1855" i="30" s="1"/>
  <c r="E47" i="40" s="1"/>
  <c r="L47" i="40" s="1"/>
  <c r="X1787" i="30"/>
  <c r="I1787" i="30" s="1"/>
  <c r="X1832" i="30"/>
  <c r="I1833" i="30" s="1"/>
  <c r="U1807" i="30"/>
  <c r="M1807" i="30" s="1"/>
  <c r="V1728" i="30"/>
  <c r="N1729" i="30" s="1"/>
  <c r="S1723" i="30"/>
  <c r="K1723" i="30" s="1"/>
  <c r="X1745" i="30"/>
  <c r="I1745" i="30" s="1"/>
  <c r="AB1748" i="30"/>
  <c r="M1749" i="30" s="1"/>
  <c r="AA44" i="40" s="1"/>
  <c r="AB1745" i="30"/>
  <c r="M1745" i="30" s="1"/>
  <c r="V44" i="40" s="1"/>
  <c r="U1681" i="30"/>
  <c r="M1681" i="30" s="1"/>
  <c r="Q1639" i="30"/>
  <c r="I1639" i="30" s="1"/>
  <c r="X1664" i="30"/>
  <c r="I1665" i="30" s="1"/>
  <c r="T1597" i="30"/>
  <c r="L1597" i="30" s="1"/>
  <c r="I40" i="40" s="1"/>
  <c r="O40" i="40" s="1"/>
  <c r="Z1661" i="30"/>
  <c r="K1661" i="30" s="1"/>
  <c r="T42" i="40" s="1"/>
  <c r="Z1577" i="30"/>
  <c r="K1577" i="30" s="1"/>
  <c r="T40" i="40" s="1"/>
  <c r="T1639" i="30"/>
  <c r="L1639" i="30" s="1"/>
  <c r="I41" i="40" s="1"/>
  <c r="O41" i="40" s="1"/>
  <c r="R1597" i="30"/>
  <c r="J1597" i="30" s="1"/>
  <c r="G40" i="40" s="1"/>
  <c r="K40" i="40" s="1"/>
  <c r="Y1577" i="30"/>
  <c r="J1577" i="30" s="1"/>
  <c r="S40" i="40" s="1"/>
  <c r="AC40" i="40" s="1"/>
  <c r="V1560" i="30"/>
  <c r="N1561" i="30" s="1"/>
  <c r="U1555" i="30"/>
  <c r="M1555" i="30" s="1"/>
  <c r="AB1538" i="30"/>
  <c r="M1539" i="30" s="1"/>
  <c r="AA39" i="40" s="1"/>
  <c r="U1513" i="30"/>
  <c r="M1513" i="30" s="1"/>
  <c r="R1434" i="30"/>
  <c r="J1435" i="30" s="1"/>
  <c r="T1345" i="30"/>
  <c r="L1345" i="30" s="1"/>
  <c r="I34" i="40" s="1"/>
  <c r="O34" i="40" s="1"/>
  <c r="X1244" i="30"/>
  <c r="I1245" i="30" s="1"/>
  <c r="AA1367" i="30"/>
  <c r="L1367" i="30" s="1"/>
  <c r="U35" i="40" s="1"/>
  <c r="AG35" i="40" s="1"/>
  <c r="X1160" i="30"/>
  <c r="I1161" i="30" s="1"/>
  <c r="Z1118" i="30"/>
  <c r="K1119" i="30" s="1"/>
  <c r="Y29" i="40" s="1"/>
  <c r="AF29" i="40" s="1"/>
  <c r="X1157" i="30"/>
  <c r="I1157" i="30" s="1"/>
  <c r="U1093" i="30"/>
  <c r="M1093" i="30" s="1"/>
  <c r="T1051" i="30"/>
  <c r="L1051" i="30" s="1"/>
  <c r="I27" i="40" s="1"/>
  <c r="O27" i="40" s="1"/>
  <c r="AB989" i="30"/>
  <c r="M989" i="30" s="1"/>
  <c r="V26" i="40" s="1"/>
  <c r="U1051" i="30"/>
  <c r="M1051" i="30" s="1"/>
  <c r="U846" i="30"/>
  <c r="M847" i="30" s="1"/>
  <c r="AA1118" i="30"/>
  <c r="L1119" i="30" s="1"/>
  <c r="Z29" i="40" s="1"/>
  <c r="AH29" i="40" s="1"/>
  <c r="T631" i="30"/>
  <c r="L631" i="30" s="1"/>
  <c r="I17" i="40" s="1"/>
  <c r="O17" i="40" s="1"/>
  <c r="V841" i="30"/>
  <c r="N841" i="30" s="1"/>
  <c r="Z782" i="30"/>
  <c r="K783" i="30" s="1"/>
  <c r="Y21" i="40" s="1"/>
  <c r="AF21" i="40" s="1"/>
  <c r="Y779" i="30"/>
  <c r="J779" i="30" s="1"/>
  <c r="V757" i="30"/>
  <c r="N757" i="30" s="1"/>
  <c r="Z737" i="30"/>
  <c r="K737" i="30" s="1"/>
  <c r="Y698" i="30"/>
  <c r="J699" i="30" s="1"/>
  <c r="X19" i="40" s="1"/>
  <c r="Q678" i="30"/>
  <c r="I679" i="30" s="1"/>
  <c r="V636" i="30"/>
  <c r="N637" i="30" s="1"/>
  <c r="AC614" i="30"/>
  <c r="N615" i="30" s="1"/>
  <c r="AB17" i="40" s="1"/>
  <c r="AA779" i="30"/>
  <c r="L779" i="30" s="1"/>
  <c r="R757" i="30"/>
  <c r="J757" i="30" s="1"/>
  <c r="G20" i="40" s="1"/>
  <c r="K20" i="40" s="1"/>
  <c r="S715" i="30"/>
  <c r="K715" i="30" s="1"/>
  <c r="H19" i="40" s="1"/>
  <c r="M19" i="40" s="1"/>
  <c r="S510" i="30"/>
  <c r="K511" i="30" s="1"/>
  <c r="E15" i="40" s="1"/>
  <c r="L15" i="40" s="1"/>
  <c r="Y485" i="30"/>
  <c r="J485" i="30" s="1"/>
  <c r="S14" i="40" s="1"/>
  <c r="AC14" i="40" s="1"/>
  <c r="V594" i="30"/>
  <c r="N595" i="30" s="1"/>
  <c r="Z527" i="30"/>
  <c r="K527" i="30" s="1"/>
  <c r="T15" i="40" s="1"/>
  <c r="U468" i="30"/>
  <c r="M469" i="30" s="1"/>
  <c r="T421" i="30"/>
  <c r="L421" i="30" s="1"/>
  <c r="I12" i="40" s="1"/>
  <c r="O12" i="40" s="1"/>
  <c r="AA446" i="30"/>
  <c r="L447" i="30" s="1"/>
  <c r="Q505" i="30"/>
  <c r="I505" i="30" s="1"/>
  <c r="T426" i="30"/>
  <c r="L427" i="30" s="1"/>
  <c r="V421" i="30"/>
  <c r="N421" i="30" s="1"/>
  <c r="T253" i="30"/>
  <c r="L253" i="30" s="1"/>
  <c r="I8" i="40" s="1"/>
  <c r="O8" i="40" s="1"/>
  <c r="AA443" i="30"/>
  <c r="L443" i="30" s="1"/>
  <c r="U13" i="40" s="1"/>
  <c r="AG13" i="40" s="1"/>
  <c r="Y569" i="30"/>
  <c r="J569" i="30" s="1"/>
  <c r="S16" i="40" s="1"/>
  <c r="AC16" i="40" s="1"/>
  <c r="Y359" i="30"/>
  <c r="J359" i="30" s="1"/>
  <c r="S11" i="40" s="1"/>
  <c r="AC11" i="40" s="1"/>
  <c r="AC530" i="30"/>
  <c r="N531" i="30" s="1"/>
  <c r="AB15" i="40" s="1"/>
  <c r="AB191" i="30"/>
  <c r="M191" i="30" s="1"/>
  <c r="V7" i="40" s="1"/>
  <c r="AB152" i="30"/>
  <c r="M153" i="30" s="1"/>
  <c r="AA6" i="40" s="1"/>
  <c r="Z401" i="30"/>
  <c r="K401" i="30" s="1"/>
  <c r="AC275" i="30"/>
  <c r="N275" i="30" s="1"/>
  <c r="W9" i="40" s="1"/>
  <c r="X278" i="30"/>
  <c r="I279" i="30" s="1"/>
  <c r="AC2081" i="30"/>
  <c r="N2081" i="30" s="1"/>
  <c r="W52" i="40" s="1"/>
  <c r="V1266" i="30"/>
  <c r="N1267" i="30" s="1"/>
  <c r="Z947" i="30"/>
  <c r="K947" i="30" s="1"/>
  <c r="AA2084" i="30"/>
  <c r="L2085" i="30" s="1"/>
  <c r="Z52" i="40" s="1"/>
  <c r="AH52" i="40" s="1"/>
  <c r="AC2042" i="30"/>
  <c r="N2043" i="30" s="1"/>
  <c r="AB51" i="40" s="1"/>
  <c r="Q2106" i="30"/>
  <c r="I2107" i="30" s="1"/>
  <c r="U2017" i="30"/>
  <c r="M2017" i="30" s="1"/>
  <c r="R1975" i="30"/>
  <c r="J1975" i="30" s="1"/>
  <c r="G49" i="40" s="1"/>
  <c r="K49" i="40" s="1"/>
  <c r="AC2039" i="30"/>
  <c r="N2039" i="30" s="1"/>
  <c r="W51" i="40" s="1"/>
  <c r="AA2000" i="30"/>
  <c r="L2001" i="30" s="1"/>
  <c r="Z1790" i="30"/>
  <c r="K1791" i="30" s="1"/>
  <c r="Z1787" i="30"/>
  <c r="K1787" i="30" s="1"/>
  <c r="T45" i="40" s="1"/>
  <c r="AA1871" i="30"/>
  <c r="L1871" i="30" s="1"/>
  <c r="U47" i="40" s="1"/>
  <c r="AG47" i="40" s="1"/>
  <c r="S1807" i="30"/>
  <c r="K1807" i="30" s="1"/>
  <c r="H45" i="40" s="1"/>
  <c r="M45" i="40" s="1"/>
  <c r="Z1745" i="30"/>
  <c r="K1745" i="30" s="1"/>
  <c r="T44" i="40" s="1"/>
  <c r="Y1916" i="30"/>
  <c r="J1917" i="30" s="1"/>
  <c r="X48" i="40" s="1"/>
  <c r="AC1787" i="30"/>
  <c r="N1787" i="30" s="1"/>
  <c r="W45" i="40" s="1"/>
  <c r="T1812" i="30"/>
  <c r="L1813" i="30" s="1"/>
  <c r="F46" i="40" s="1"/>
  <c r="N46" i="40" s="1"/>
  <c r="T1807" i="30"/>
  <c r="L1807" i="30" s="1"/>
  <c r="I45" i="40" s="1"/>
  <c r="O45" i="40" s="1"/>
  <c r="U1644" i="30"/>
  <c r="M1645" i="30" s="1"/>
  <c r="AC1580" i="30"/>
  <c r="N1581" i="30" s="1"/>
  <c r="AB40" i="40" s="1"/>
  <c r="R1644" i="30"/>
  <c r="J1645" i="30" s="1"/>
  <c r="D42" i="40" s="1"/>
  <c r="J42" i="40" s="1"/>
  <c r="Z1619" i="30"/>
  <c r="K1619" i="30" s="1"/>
  <c r="T41" i="40" s="1"/>
  <c r="AC1622" i="30"/>
  <c r="N1623" i="30" s="1"/>
  <c r="AB41" i="40" s="1"/>
  <c r="U1476" i="30"/>
  <c r="M1477" i="30" s="1"/>
  <c r="X1451" i="30"/>
  <c r="I1451" i="30" s="1"/>
  <c r="Q1518" i="30"/>
  <c r="I1519" i="30" s="1"/>
  <c r="Z1412" i="30"/>
  <c r="K1413" i="30" s="1"/>
  <c r="Y36" i="40" s="1"/>
  <c r="AF36" i="40" s="1"/>
  <c r="S1345" i="30"/>
  <c r="K1345" i="30" s="1"/>
  <c r="H34" i="40" s="1"/>
  <c r="M34" i="40" s="1"/>
  <c r="AC1496" i="30"/>
  <c r="N1497" i="30" s="1"/>
  <c r="AB38" i="40" s="1"/>
  <c r="AA1241" i="30"/>
  <c r="L1241" i="30" s="1"/>
  <c r="U32" i="40" s="1"/>
  <c r="AG32" i="40" s="1"/>
  <c r="S1350" i="30"/>
  <c r="K1351" i="30" s="1"/>
  <c r="E35" i="40" s="1"/>
  <c r="L35" i="40" s="1"/>
  <c r="AC1199" i="30"/>
  <c r="N1199" i="30" s="1"/>
  <c r="W31" i="40" s="1"/>
  <c r="S1135" i="30"/>
  <c r="K1135" i="30" s="1"/>
  <c r="Y1244" i="30"/>
  <c r="J1245" i="30" s="1"/>
  <c r="X32" i="40" s="1"/>
  <c r="R1135" i="30"/>
  <c r="J1135" i="30" s="1"/>
  <c r="G29" i="40" s="1"/>
  <c r="K29" i="40" s="1"/>
  <c r="V1224" i="30"/>
  <c r="N1225" i="30" s="1"/>
  <c r="U1182" i="30"/>
  <c r="M1183" i="30" s="1"/>
  <c r="T1098" i="30"/>
  <c r="L1099" i="30" s="1"/>
  <c r="F29" i="40" s="1"/>
  <c r="N29" i="40" s="1"/>
  <c r="Q1093" i="30"/>
  <c r="I1093" i="30" s="1"/>
  <c r="X1115" i="30"/>
  <c r="I1115" i="30" s="1"/>
  <c r="Y1034" i="30"/>
  <c r="J1035" i="30" s="1"/>
  <c r="X27" i="40" s="1"/>
  <c r="Z908" i="30"/>
  <c r="K909" i="30" s="1"/>
  <c r="Y24" i="40" s="1"/>
  <c r="AF24" i="40" s="1"/>
  <c r="Z905" i="30"/>
  <c r="K905" i="30" s="1"/>
  <c r="T24" i="40" s="1"/>
  <c r="U1135" i="30"/>
  <c r="M1135" i="30" s="1"/>
  <c r="X908" i="30"/>
  <c r="I909" i="30" s="1"/>
  <c r="V804" i="30"/>
  <c r="N805" i="30" s="1"/>
  <c r="AB740" i="30"/>
  <c r="M741" i="30" s="1"/>
  <c r="AA20" i="40" s="1"/>
  <c r="V678" i="30"/>
  <c r="N679" i="30" s="1"/>
  <c r="AB653" i="30"/>
  <c r="M653" i="30" s="1"/>
  <c r="V18" i="40" s="1"/>
  <c r="AA695" i="30"/>
  <c r="L695" i="30" s="1"/>
  <c r="U19" i="40" s="1"/>
  <c r="AG19" i="40" s="1"/>
  <c r="AA653" i="30"/>
  <c r="L653" i="30" s="1"/>
  <c r="U18" i="40" s="1"/>
  <c r="AG18" i="40" s="1"/>
  <c r="R799" i="30"/>
  <c r="J799" i="30" s="1"/>
  <c r="Q673" i="30"/>
  <c r="I673" i="30" s="1"/>
  <c r="AC653" i="30"/>
  <c r="N653" i="30" s="1"/>
  <c r="W18" i="40" s="1"/>
  <c r="AC824" i="30"/>
  <c r="N825" i="30" s="1"/>
  <c r="AB22" i="40" s="1"/>
  <c r="AA821" i="30"/>
  <c r="L821" i="30" s="1"/>
  <c r="U22" i="40" s="1"/>
  <c r="AG22" i="40" s="1"/>
  <c r="AC572" i="30"/>
  <c r="N573" i="30" s="1"/>
  <c r="AB16" i="40" s="1"/>
  <c r="U421" i="30"/>
  <c r="M421" i="30" s="1"/>
  <c r="AA401" i="30"/>
  <c r="L401" i="30" s="1"/>
  <c r="U12" i="40" s="1"/>
  <c r="AG12" i="40" s="1"/>
  <c r="U426" i="30"/>
  <c r="M427" i="30" s="1"/>
  <c r="R510" i="30"/>
  <c r="J511" i="30" s="1"/>
  <c r="D15" i="40" s="1"/>
  <c r="J15" i="40" s="1"/>
  <c r="AC443" i="30"/>
  <c r="N443" i="30" s="1"/>
  <c r="W13" i="40" s="1"/>
  <c r="Q127" i="30"/>
  <c r="I127" i="30" s="1"/>
  <c r="Q547" i="30"/>
  <c r="I547" i="30" s="1"/>
  <c r="U589" i="30"/>
  <c r="M589" i="30" s="1"/>
  <c r="R216" i="30"/>
  <c r="J217" i="30" s="1"/>
  <c r="Z26" i="30"/>
  <c r="K27" i="30" s="1"/>
  <c r="Y3" i="40" s="1"/>
  <c r="AF3" i="40" s="1"/>
  <c r="R589" i="30"/>
  <c r="J589" i="30" s="1"/>
  <c r="G16" i="40" s="1"/>
  <c r="K16" i="40" s="1"/>
  <c r="Q463" i="30"/>
  <c r="I463" i="30" s="1"/>
  <c r="AA149" i="30"/>
  <c r="L149" i="30" s="1"/>
  <c r="U6" i="40" s="1"/>
  <c r="AG6" i="40" s="1"/>
  <c r="T295" i="30"/>
  <c r="L295" i="30" s="1"/>
  <c r="I9" i="40" s="1"/>
  <c r="O9" i="40" s="1"/>
  <c r="AA191" i="30"/>
  <c r="L191" i="30" s="1"/>
  <c r="U7" i="40" s="1"/>
  <c r="AG7" i="40" s="1"/>
  <c r="AA152" i="30"/>
  <c r="L153" i="30" s="1"/>
  <c r="Z6" i="40" s="1"/>
  <c r="AH6" i="40" s="1"/>
  <c r="Q2101" i="30"/>
  <c r="I2101" i="30" s="1"/>
  <c r="AC2084" i="30"/>
  <c r="N2085" i="30" s="1"/>
  <c r="AB52" i="40" s="1"/>
  <c r="Q2143" i="30"/>
  <c r="I2143" i="30" s="1"/>
  <c r="V2022" i="30"/>
  <c r="N2023" i="30" s="1"/>
  <c r="S2059" i="30"/>
  <c r="K2059" i="30" s="1"/>
  <c r="H51" i="40" s="1"/>
  <c r="M51" i="40" s="1"/>
  <c r="Q1938" i="30"/>
  <c r="I1939" i="30" s="1"/>
  <c r="AA2042" i="30"/>
  <c r="L2043" i="30" s="1"/>
  <c r="Z51" i="40" s="1"/>
  <c r="AH51" i="40" s="1"/>
  <c r="AA1958" i="30"/>
  <c r="L1959" i="30" s="1"/>
  <c r="Z1913" i="30"/>
  <c r="K1913" i="30" s="1"/>
  <c r="R1891" i="30"/>
  <c r="J1891" i="30" s="1"/>
  <c r="Z1958" i="30"/>
  <c r="K1959" i="30" s="1"/>
  <c r="Z1829" i="30"/>
  <c r="K1829" i="30" s="1"/>
  <c r="Q1807" i="30"/>
  <c r="I1807" i="30" s="1"/>
  <c r="AB1787" i="30"/>
  <c r="M1787" i="30" s="1"/>
  <c r="V45" i="40" s="1"/>
  <c r="V1765" i="30"/>
  <c r="N1765" i="30" s="1"/>
  <c r="S1728" i="30"/>
  <c r="K1729" i="30" s="1"/>
  <c r="AC1829" i="30"/>
  <c r="N1829" i="30" s="1"/>
  <c r="W46" i="40" s="1"/>
  <c r="AC1748" i="30"/>
  <c r="N1749" i="30" s="1"/>
  <c r="AB44" i="40" s="1"/>
  <c r="AC1745" i="30"/>
  <c r="N1745" i="30" s="1"/>
  <c r="W44" i="40" s="1"/>
  <c r="X1619" i="30"/>
  <c r="I1619" i="30" s="1"/>
  <c r="Y1661" i="30"/>
  <c r="J1661" i="30" s="1"/>
  <c r="S42" i="40" s="1"/>
  <c r="AC42" i="40" s="1"/>
  <c r="Z1664" i="30"/>
  <c r="K1665" i="30" s="1"/>
  <c r="Y42" i="40" s="1"/>
  <c r="AF42" i="40" s="1"/>
  <c r="Y1580" i="30"/>
  <c r="J1581" i="30" s="1"/>
  <c r="X40" i="40" s="1"/>
  <c r="V1597" i="30"/>
  <c r="N1597" i="30" s="1"/>
  <c r="R1602" i="30"/>
  <c r="J1603" i="30" s="1"/>
  <c r="Q1560" i="30"/>
  <c r="I1561" i="30" s="1"/>
  <c r="U1602" i="30"/>
  <c r="M1603" i="30" s="1"/>
  <c r="R1429" i="30"/>
  <c r="J1429" i="30" s="1"/>
  <c r="R1387" i="30"/>
  <c r="J1387" i="30" s="1"/>
  <c r="G35" i="40" s="1"/>
  <c r="K35" i="40" s="1"/>
  <c r="X1496" i="30"/>
  <c r="I1497" i="30" s="1"/>
  <c r="AB1451" i="30"/>
  <c r="M1451" i="30" s="1"/>
  <c r="V37" i="40" s="1"/>
  <c r="Z1535" i="30"/>
  <c r="K1535" i="30" s="1"/>
  <c r="T39" i="40" s="1"/>
  <c r="AB1325" i="30"/>
  <c r="M1325" i="30" s="1"/>
  <c r="V34" i="40" s="1"/>
  <c r="U1387" i="30"/>
  <c r="M1387" i="30" s="1"/>
  <c r="AA1328" i="30"/>
  <c r="L1329" i="30" s="1"/>
  <c r="Z34" i="40" s="1"/>
  <c r="AH34" i="40" s="1"/>
  <c r="R1182" i="30"/>
  <c r="J1183" i="30" s="1"/>
  <c r="D31" i="40" s="1"/>
  <c r="J31" i="40" s="1"/>
  <c r="AB1118" i="30"/>
  <c r="M1119" i="30" s="1"/>
  <c r="AA29" i="40" s="1"/>
  <c r="R1266" i="30"/>
  <c r="J1267" i="30" s="1"/>
  <c r="D33" i="40" s="1"/>
  <c r="J33" i="40" s="1"/>
  <c r="AA1115" i="30"/>
  <c r="L1115" i="30" s="1"/>
  <c r="U29" i="40" s="1"/>
  <c r="AG29" i="40" s="1"/>
  <c r="Y1241" i="30"/>
  <c r="J1241" i="30" s="1"/>
  <c r="S32" i="40" s="1"/>
  <c r="AC32" i="40" s="1"/>
  <c r="AC1115" i="30"/>
  <c r="N1115" i="30" s="1"/>
  <c r="W29" i="40" s="1"/>
  <c r="AB1076" i="30"/>
  <c r="M1077" i="30" s="1"/>
  <c r="AA28" i="40" s="1"/>
  <c r="Z866" i="30"/>
  <c r="K867" i="30" s="1"/>
  <c r="Y23" i="40" s="1"/>
  <c r="AF23" i="40" s="1"/>
  <c r="V799" i="30"/>
  <c r="N799" i="30" s="1"/>
  <c r="S757" i="30"/>
  <c r="K757" i="30" s="1"/>
  <c r="H20" i="40" s="1"/>
  <c r="M20" i="40" s="1"/>
  <c r="Z614" i="30"/>
  <c r="K615" i="30" s="1"/>
  <c r="Y17" i="40" s="1"/>
  <c r="AF17" i="40" s="1"/>
  <c r="R678" i="30"/>
  <c r="J679" i="30" s="1"/>
  <c r="D19" i="40" s="1"/>
  <c r="J19" i="40" s="1"/>
  <c r="R636" i="30"/>
  <c r="J637" i="30" s="1"/>
  <c r="Z1031" i="30"/>
  <c r="K1031" i="30" s="1"/>
  <c r="T27" i="40" s="1"/>
  <c r="R762" i="30"/>
  <c r="J763" i="30" s="1"/>
  <c r="D21" i="40" s="1"/>
  <c r="J21" i="40" s="1"/>
  <c r="S594" i="30"/>
  <c r="K595" i="30" s="1"/>
  <c r="E17" i="40" s="1"/>
  <c r="L17" i="40" s="1"/>
  <c r="T589" i="30"/>
  <c r="L589" i="30" s="1"/>
  <c r="I16" i="40" s="1"/>
  <c r="O16" i="40" s="1"/>
  <c r="AC569" i="30"/>
  <c r="N569" i="30" s="1"/>
  <c r="W16" i="40" s="1"/>
  <c r="S505" i="30"/>
  <c r="K505" i="30" s="1"/>
  <c r="H14" i="40" s="1"/>
  <c r="M14" i="40" s="1"/>
  <c r="Y443" i="30"/>
  <c r="J443" i="30" s="1"/>
  <c r="S13" i="40" s="1"/>
  <c r="AC13" i="40" s="1"/>
  <c r="U505" i="30"/>
  <c r="M505" i="30" s="1"/>
  <c r="AA572" i="30"/>
  <c r="L573" i="30" s="1"/>
  <c r="V547" i="30"/>
  <c r="N547" i="30" s="1"/>
  <c r="Y404" i="30"/>
  <c r="J405" i="30" s="1"/>
  <c r="AA404" i="30"/>
  <c r="L405" i="30" s="1"/>
  <c r="Z12" i="40" s="1"/>
  <c r="AH12" i="40" s="1"/>
  <c r="AA569" i="30"/>
  <c r="L569" i="30" s="1"/>
  <c r="U16" i="40" s="1"/>
  <c r="AG16" i="40" s="1"/>
  <c r="Q426" i="30"/>
  <c r="I427" i="30" s="1"/>
  <c r="V589" i="30"/>
  <c r="N589" i="30" s="1"/>
  <c r="T337" i="30"/>
  <c r="L337" i="30" s="1"/>
  <c r="I10" i="40" s="1"/>
  <c r="O10" i="40" s="1"/>
  <c r="Q253" i="30"/>
  <c r="I253" i="30" s="1"/>
  <c r="Z110" i="30"/>
  <c r="K111" i="30" s="1"/>
  <c r="Y5" i="40" s="1"/>
  <c r="AF5" i="40" s="1"/>
  <c r="Q43" i="30"/>
  <c r="I43" i="30" s="1"/>
  <c r="Q6" i="30"/>
  <c r="I7" i="30" s="1"/>
  <c r="Z236" i="30"/>
  <c r="K237" i="30" s="1"/>
  <c r="Y8" i="40" s="1"/>
  <c r="AF8" i="40" s="1"/>
  <c r="T216" i="30"/>
  <c r="L217" i="30" s="1"/>
  <c r="F8" i="40" s="1"/>
  <c r="N8" i="40" s="1"/>
  <c r="AC278" i="30"/>
  <c r="N279" i="30" s="1"/>
  <c r="AB9" i="40" s="1"/>
  <c r="AB233" i="30"/>
  <c r="M233" i="30" s="1"/>
  <c r="V8" i="40" s="1"/>
  <c r="Z194" i="30"/>
  <c r="K195" i="30" s="1"/>
  <c r="Y7" i="40" s="1"/>
  <c r="AF7" i="40" s="1"/>
  <c r="Z278" i="30"/>
  <c r="K279" i="30" s="1"/>
  <c r="Y9" i="40" s="1"/>
  <c r="AF9" i="40" s="1"/>
  <c r="R174" i="30"/>
  <c r="J175" i="30" s="1"/>
  <c r="D7" i="40" s="1"/>
  <c r="J7" i="40" s="1"/>
  <c r="R169" i="30"/>
  <c r="J169" i="30" s="1"/>
  <c r="G6" i="40" s="1"/>
  <c r="K6" i="40" s="1"/>
  <c r="AA1787" i="30"/>
  <c r="L1787" i="30" s="1"/>
  <c r="U45" i="40" s="1"/>
  <c r="AG45" i="40" s="1"/>
  <c r="S1765" i="30"/>
  <c r="K1765" i="30" s="1"/>
  <c r="H44" i="40" s="1"/>
  <c r="M44" i="40" s="1"/>
  <c r="AB1622" i="30"/>
  <c r="M1623" i="30" s="1"/>
  <c r="AA41" i="40" s="1"/>
  <c r="AC488" i="30"/>
  <c r="N489" i="30" s="1"/>
  <c r="AB14" i="40" s="1"/>
  <c r="AB110" i="30"/>
  <c r="M111" i="30" s="1"/>
  <c r="AA5" i="40" s="1"/>
  <c r="AC2126" i="30"/>
  <c r="N2127" i="30" s="1"/>
  <c r="AB53" i="40" s="1"/>
  <c r="AC2123" i="30"/>
  <c r="N2123" i="30" s="1"/>
  <c r="W53" i="40" s="1"/>
  <c r="Z2081" i="30"/>
  <c r="K2081" i="30" s="1"/>
  <c r="T52" i="40" s="1"/>
  <c r="T2101" i="30"/>
  <c r="L2101" i="30" s="1"/>
  <c r="I52" i="40" s="1"/>
  <c r="O52" i="40" s="1"/>
  <c r="Y2081" i="30"/>
  <c r="J2081" i="30" s="1"/>
  <c r="S52" i="40" s="1"/>
  <c r="AC52" i="40" s="1"/>
  <c r="AB2126" i="30"/>
  <c r="M2127" i="30" s="1"/>
  <c r="AA53" i="40" s="1"/>
  <c r="AB2081" i="30"/>
  <c r="M2081" i="30" s="1"/>
  <c r="V52" i="40" s="1"/>
  <c r="T2106" i="30"/>
  <c r="L2107" i="30" s="1"/>
  <c r="V1975" i="30"/>
  <c r="N1975" i="30" s="1"/>
  <c r="AB2000" i="30"/>
  <c r="M2001" i="30" s="1"/>
  <c r="AA50" i="40" s="1"/>
  <c r="AB1955" i="30"/>
  <c r="M1955" i="30" s="1"/>
  <c r="V49" i="40" s="1"/>
  <c r="Y1874" i="30"/>
  <c r="J1875" i="30" s="1"/>
  <c r="X47" i="40" s="1"/>
  <c r="Z1832" i="30"/>
  <c r="K1833" i="30" s="1"/>
  <c r="Y46" i="40" s="1"/>
  <c r="AF46" i="40" s="1"/>
  <c r="Q1812" i="30"/>
  <c r="I1813" i="30" s="1"/>
  <c r="V1807" i="30"/>
  <c r="N1807" i="30" s="1"/>
  <c r="S1770" i="30"/>
  <c r="K1771" i="30" s="1"/>
  <c r="E45" i="40" s="1"/>
  <c r="L45" i="40" s="1"/>
  <c r="Z1997" i="30"/>
  <c r="K1997" i="30" s="1"/>
  <c r="T50" i="40" s="1"/>
  <c r="Q1891" i="30"/>
  <c r="I1891" i="30" s="1"/>
  <c r="AA1832" i="30"/>
  <c r="L1833" i="30" s="1"/>
  <c r="Z46" i="40" s="1"/>
  <c r="AH46" i="40" s="1"/>
  <c r="T1728" i="30"/>
  <c r="L1729" i="30" s="1"/>
  <c r="F44" i="40" s="1"/>
  <c r="N44" i="40" s="1"/>
  <c r="U1765" i="30"/>
  <c r="M1765" i="30" s="1"/>
  <c r="AA1745" i="30"/>
  <c r="L1745" i="30" s="1"/>
  <c r="U44" i="40" s="1"/>
  <c r="AG44" i="40" s="1"/>
  <c r="T1849" i="30"/>
  <c r="L1849" i="30" s="1"/>
  <c r="I46" i="40" s="1"/>
  <c r="O46" i="40" s="1"/>
  <c r="U1728" i="30"/>
  <c r="M1729" i="30" s="1"/>
  <c r="AC1706" i="30"/>
  <c r="N1707" i="30" s="1"/>
  <c r="AB43" i="40" s="1"/>
  <c r="S1681" i="30"/>
  <c r="K1681" i="30" s="1"/>
  <c r="H42" i="40" s="1"/>
  <c r="M42" i="40" s="1"/>
  <c r="V1686" i="30"/>
  <c r="N1687" i="30" s="1"/>
  <c r="AA1619" i="30"/>
  <c r="L1619" i="30" s="1"/>
  <c r="U41" i="40" s="1"/>
  <c r="AG41" i="40" s="1"/>
  <c r="S1303" i="30"/>
  <c r="K1303" i="30" s="1"/>
  <c r="H33" i="40" s="1"/>
  <c r="M33" i="40" s="1"/>
  <c r="AA1535" i="30"/>
  <c r="L1535" i="30" s="1"/>
  <c r="U39" i="40" s="1"/>
  <c r="AG39" i="40" s="1"/>
  <c r="Z1451" i="30"/>
  <c r="K1451" i="30" s="1"/>
  <c r="T37" i="40" s="1"/>
  <c r="AC1370" i="30"/>
  <c r="N1371" i="30" s="1"/>
  <c r="AB35" i="40" s="1"/>
  <c r="AC1454" i="30"/>
  <c r="N1455" i="30" s="1"/>
  <c r="AB37" i="40" s="1"/>
  <c r="Y1451" i="30"/>
  <c r="J1451" i="30" s="1"/>
  <c r="S37" i="40" s="1"/>
  <c r="AC37" i="40" s="1"/>
  <c r="Y1370" i="30"/>
  <c r="J1371" i="30" s="1"/>
  <c r="X35" i="40" s="1"/>
  <c r="X1286" i="30"/>
  <c r="I1287" i="30" s="1"/>
  <c r="AB1409" i="30"/>
  <c r="M1409" i="30" s="1"/>
  <c r="V36" i="40" s="1"/>
  <c r="Q1513" i="30"/>
  <c r="I1513" i="30" s="1"/>
  <c r="AB1367" i="30"/>
  <c r="M1367" i="30" s="1"/>
  <c r="V35" i="40" s="1"/>
  <c r="T1308" i="30"/>
  <c r="L1309" i="30" s="1"/>
  <c r="F34" i="40" s="1"/>
  <c r="N34" i="40" s="1"/>
  <c r="S1224" i="30"/>
  <c r="K1225" i="30" s="1"/>
  <c r="E32" i="40" s="1"/>
  <c r="L32" i="40" s="1"/>
  <c r="AA1244" i="30"/>
  <c r="L1245" i="30" s="1"/>
  <c r="AB1202" i="30"/>
  <c r="M1203" i="30" s="1"/>
  <c r="AA31" i="40" s="1"/>
  <c r="T1177" i="30"/>
  <c r="L1177" i="30" s="1"/>
  <c r="I30" i="40" s="1"/>
  <c r="O30" i="40" s="1"/>
  <c r="Q1182" i="30"/>
  <c r="I1183" i="30" s="1"/>
  <c r="Z1157" i="30"/>
  <c r="K1157" i="30" s="1"/>
  <c r="T30" i="40" s="1"/>
  <c r="U1303" i="30"/>
  <c r="M1303" i="30" s="1"/>
  <c r="V1098" i="30"/>
  <c r="N1099" i="30" s="1"/>
  <c r="Z1076" i="30"/>
  <c r="K1077" i="30" s="1"/>
  <c r="Y28" i="40" s="1"/>
  <c r="AF28" i="40" s="1"/>
  <c r="Q930" i="30"/>
  <c r="I931" i="30" s="1"/>
  <c r="X947" i="30"/>
  <c r="I947" i="30" s="1"/>
  <c r="AA1157" i="30"/>
  <c r="L1157" i="30" s="1"/>
  <c r="U30" i="40" s="1"/>
  <c r="AG30" i="40" s="1"/>
  <c r="Q1140" i="30"/>
  <c r="I1141" i="30" s="1"/>
  <c r="AB782" i="30"/>
  <c r="M783" i="30" s="1"/>
  <c r="AA21" i="40" s="1"/>
  <c r="AA737" i="30"/>
  <c r="L737" i="30" s="1"/>
  <c r="U20" i="40" s="1"/>
  <c r="AG20" i="40" s="1"/>
  <c r="AB824" i="30"/>
  <c r="M825" i="30" s="1"/>
  <c r="AA22" i="40" s="1"/>
  <c r="Z821" i="30"/>
  <c r="K821" i="30" s="1"/>
  <c r="T22" i="40" s="1"/>
  <c r="R804" i="30"/>
  <c r="J805" i="30" s="1"/>
  <c r="D22" i="40" s="1"/>
  <c r="J22" i="40" s="1"/>
  <c r="AB656" i="30"/>
  <c r="M657" i="30" s="1"/>
  <c r="AA18" i="40" s="1"/>
  <c r="T384" i="30"/>
  <c r="L385" i="30" s="1"/>
  <c r="F12" i="40" s="1"/>
  <c r="N12" i="40" s="1"/>
  <c r="R468" i="30"/>
  <c r="J469" i="30" s="1"/>
  <c r="D14" i="40" s="1"/>
  <c r="J14" i="40" s="1"/>
  <c r="AC527" i="30"/>
  <c r="N527" i="30" s="1"/>
  <c r="W15" i="40" s="1"/>
  <c r="AC404" i="30"/>
  <c r="N405" i="30" s="1"/>
  <c r="AB12" i="40" s="1"/>
  <c r="Y278" i="30"/>
  <c r="J279" i="30" s="1"/>
  <c r="X9" i="40" s="1"/>
  <c r="Y275" i="30"/>
  <c r="J275" i="30" s="1"/>
  <c r="S9" i="40" s="1"/>
  <c r="AC9" i="40" s="1"/>
  <c r="Z488" i="30"/>
  <c r="K489" i="30" s="1"/>
  <c r="Y14" i="40" s="1"/>
  <c r="AF14" i="40" s="1"/>
  <c r="AC317" i="30"/>
  <c r="N317" i="30" s="1"/>
  <c r="W10" i="40" s="1"/>
  <c r="T211" i="30"/>
  <c r="L211" i="30" s="1"/>
  <c r="I7" i="40" s="1"/>
  <c r="O7" i="40" s="1"/>
  <c r="R547" i="30"/>
  <c r="J547" i="30" s="1"/>
  <c r="G15" i="40" s="1"/>
  <c r="K15" i="40" s="1"/>
  <c r="V6" i="30"/>
  <c r="N7" i="30" s="1"/>
  <c r="AC320" i="30"/>
  <c r="N321" i="30" s="1"/>
  <c r="AB10" i="40" s="1"/>
  <c r="Q589" i="30"/>
  <c r="I589" i="30" s="1"/>
  <c r="U463" i="30"/>
  <c r="M463" i="30" s="1"/>
  <c r="V211" i="30"/>
  <c r="N211" i="30" s="1"/>
  <c r="R463" i="30"/>
  <c r="J463" i="30" s="1"/>
  <c r="G13" i="40" s="1"/>
  <c r="K13" i="40" s="1"/>
  <c r="Z359" i="30"/>
  <c r="K359" i="30" s="1"/>
  <c r="T11" i="40" s="1"/>
  <c r="X152" i="30"/>
  <c r="I153" i="30" s="1"/>
  <c r="AC1871" i="30"/>
  <c r="N1871" i="30" s="1"/>
  <c r="W47" i="40" s="1"/>
  <c r="AA2123" i="30"/>
  <c r="L2123" i="30" s="1"/>
  <c r="R2143" i="30"/>
  <c r="J2143" i="30" s="1"/>
  <c r="G53" i="40" s="1"/>
  <c r="K53" i="40" s="1"/>
  <c r="R2064" i="30"/>
  <c r="J2065" i="30" s="1"/>
  <c r="D52" i="40" s="1"/>
  <c r="J52" i="40" s="1"/>
  <c r="T2059" i="30"/>
  <c r="L2059" i="30" s="1"/>
  <c r="I51" i="40" s="1"/>
  <c r="O51" i="40" s="1"/>
  <c r="AB2042" i="30"/>
  <c r="M2043" i="30" s="1"/>
  <c r="AA51" i="40" s="1"/>
  <c r="Z1871" i="30"/>
  <c r="K1871" i="30" s="1"/>
  <c r="T47" i="40" s="1"/>
  <c r="U1854" i="30"/>
  <c r="M1855" i="30" s="1"/>
  <c r="U1770" i="30"/>
  <c r="M1771" i="30" s="1"/>
  <c r="X1829" i="30"/>
  <c r="I1829" i="30" s="1"/>
  <c r="AC1832" i="30"/>
  <c r="N1833" i="30" s="1"/>
  <c r="AB46" i="40" s="1"/>
  <c r="U1723" i="30"/>
  <c r="M1723" i="30" s="1"/>
  <c r="Q1597" i="30"/>
  <c r="I1597" i="30" s="1"/>
  <c r="AB1661" i="30"/>
  <c r="M1661" i="30" s="1"/>
  <c r="V42" i="40" s="1"/>
  <c r="X1538" i="30"/>
  <c r="I1539" i="30" s="1"/>
  <c r="Q1476" i="30"/>
  <c r="I1477" i="30" s="1"/>
  <c r="AC1328" i="30"/>
  <c r="N1329" i="30" s="1"/>
  <c r="AB34" i="40" s="1"/>
  <c r="V1387" i="30"/>
  <c r="N1387" i="30" s="1"/>
  <c r="AA1325" i="30"/>
  <c r="L1325" i="30" s="1"/>
  <c r="U34" i="40" s="1"/>
  <c r="AG34" i="40" s="1"/>
  <c r="Y1496" i="30"/>
  <c r="J1497" i="30" s="1"/>
  <c r="X38" i="40" s="1"/>
  <c r="X1241" i="30"/>
  <c r="I1241" i="30" s="1"/>
  <c r="Y1160" i="30"/>
  <c r="J1161" i="30" s="1"/>
  <c r="X30" i="40" s="1"/>
  <c r="V1140" i="30"/>
  <c r="N1141" i="30" s="1"/>
  <c r="AB1199" i="30"/>
  <c r="M1199" i="30" s="1"/>
  <c r="V31" i="40" s="1"/>
  <c r="T1182" i="30"/>
  <c r="L1183" i="30" s="1"/>
  <c r="F31" i="40" s="1"/>
  <c r="N31" i="40" s="1"/>
  <c r="U1219" i="30"/>
  <c r="M1219" i="30" s="1"/>
  <c r="Z1199" i="30"/>
  <c r="K1199" i="30" s="1"/>
  <c r="T31" i="40" s="1"/>
  <c r="X1076" i="30"/>
  <c r="I1077" i="30" s="1"/>
  <c r="V1135" i="30"/>
  <c r="N1135" i="30" s="1"/>
  <c r="AB950" i="30"/>
  <c r="M951" i="30" s="1"/>
  <c r="AA25" i="40" s="1"/>
  <c r="AC950" i="30"/>
  <c r="N951" i="30" s="1"/>
  <c r="AB25" i="40" s="1"/>
  <c r="Y905" i="30"/>
  <c r="J905" i="30" s="1"/>
  <c r="S24" i="40" s="1"/>
  <c r="AC24" i="40" s="1"/>
  <c r="X866" i="30"/>
  <c r="I867" i="30" s="1"/>
  <c r="V720" i="30"/>
  <c r="N721" i="30" s="1"/>
  <c r="V631" i="30"/>
  <c r="N631" i="30" s="1"/>
  <c r="AA782" i="30"/>
  <c r="L783" i="30" s="1"/>
  <c r="Z21" i="40" s="1"/>
  <c r="AH21" i="40" s="1"/>
  <c r="R720" i="30"/>
  <c r="J721" i="30" s="1"/>
  <c r="D20" i="40" s="1"/>
  <c r="J20" i="40" s="1"/>
  <c r="AA611" i="30"/>
  <c r="L611" i="30" s="1"/>
  <c r="U17" i="40" s="1"/>
  <c r="AG17" i="40" s="1"/>
  <c r="S841" i="30"/>
  <c r="K841" i="30" s="1"/>
  <c r="H22" i="40" s="1"/>
  <c r="M22" i="40" s="1"/>
  <c r="Q1009" i="30"/>
  <c r="I1009" i="30" s="1"/>
  <c r="X569" i="30"/>
  <c r="I569" i="30" s="1"/>
  <c r="X527" i="30"/>
  <c r="I527" i="30" s="1"/>
  <c r="X485" i="30"/>
  <c r="I485" i="30" s="1"/>
  <c r="X443" i="30"/>
  <c r="I443" i="30" s="1"/>
  <c r="S589" i="30"/>
  <c r="K589" i="30" s="1"/>
  <c r="H16" i="40" s="1"/>
  <c r="M16" i="40" s="1"/>
  <c r="S552" i="30"/>
  <c r="K553" i="30" s="1"/>
  <c r="E16" i="40" s="1"/>
  <c r="L16" i="40" s="1"/>
  <c r="T547" i="30"/>
  <c r="L547" i="30" s="1"/>
  <c r="I15" i="40" s="1"/>
  <c r="O15" i="40" s="1"/>
  <c r="Y527" i="30"/>
  <c r="J527" i="30" s="1"/>
  <c r="S15" i="40" s="1"/>
  <c r="AC15" i="40" s="1"/>
  <c r="S468" i="30"/>
  <c r="K469" i="30" s="1"/>
  <c r="E14" i="40" s="1"/>
  <c r="L14" i="40" s="1"/>
  <c r="Y401" i="30"/>
  <c r="J401" i="30" s="1"/>
  <c r="S12" i="40" s="1"/>
  <c r="AC12" i="40" s="1"/>
  <c r="V505" i="30"/>
  <c r="N505" i="30" s="1"/>
  <c r="Q510" i="30"/>
  <c r="I511" i="30" s="1"/>
  <c r="Q211" i="30"/>
  <c r="I211" i="30" s="1"/>
  <c r="U48" i="30"/>
  <c r="M49" i="30" s="1"/>
  <c r="X194" i="30"/>
  <c r="I195" i="30" s="1"/>
  <c r="Z191" i="30"/>
  <c r="K191" i="30" s="1"/>
  <c r="T7" i="40" s="1"/>
  <c r="Q169" i="30"/>
  <c r="I169" i="30" s="1"/>
  <c r="T1891" i="30"/>
  <c r="L1891" i="30" s="1"/>
  <c r="U1429" i="30"/>
  <c r="M1429" i="30" s="1"/>
  <c r="Y695" i="30"/>
  <c r="J695" i="30" s="1"/>
  <c r="S19" i="40" s="1"/>
  <c r="AC19" i="40" s="1"/>
  <c r="T463" i="30"/>
  <c r="L463" i="30" s="1"/>
  <c r="Y2126" i="30"/>
  <c r="J2127" i="30" s="1"/>
  <c r="Y2084" i="30"/>
  <c r="J2085" i="30" s="1"/>
  <c r="X52" i="40" s="1"/>
  <c r="S2064" i="30"/>
  <c r="K2065" i="30" s="1"/>
  <c r="E52" i="40" s="1"/>
  <c r="L52" i="40" s="1"/>
  <c r="R2106" i="30"/>
  <c r="J2107" i="30" s="1"/>
  <c r="D53" i="40" s="1"/>
  <c r="J53" i="40" s="1"/>
  <c r="V2101" i="30"/>
  <c r="N2101" i="30" s="1"/>
  <c r="T2143" i="30"/>
  <c r="L2143" i="30" s="1"/>
  <c r="I53" i="40" s="1"/>
  <c r="O53" i="40" s="1"/>
  <c r="X2126" i="30"/>
  <c r="I2127" i="30" s="1"/>
  <c r="Z2123" i="30"/>
  <c r="K2123" i="30" s="1"/>
  <c r="T53" i="40" s="1"/>
  <c r="Z2042" i="30"/>
  <c r="K2043" i="30" s="1"/>
  <c r="Y51" i="40" s="1"/>
  <c r="AF51" i="40" s="1"/>
  <c r="R2059" i="30"/>
  <c r="J2059" i="30" s="1"/>
  <c r="G51" i="40" s="1"/>
  <c r="K51" i="40" s="1"/>
  <c r="AC1997" i="30"/>
  <c r="N1997" i="30" s="1"/>
  <c r="W50" i="40" s="1"/>
  <c r="Y1955" i="30"/>
  <c r="J1955" i="30" s="1"/>
  <c r="S49" i="40" s="1"/>
  <c r="AC49" i="40" s="1"/>
  <c r="Q1896" i="30"/>
  <c r="I1897" i="30" s="1"/>
  <c r="AA1955" i="30"/>
  <c r="L1955" i="30" s="1"/>
  <c r="U49" i="40" s="1"/>
  <c r="AG49" i="40" s="1"/>
  <c r="AA1913" i="30"/>
  <c r="L1913" i="30" s="1"/>
  <c r="U48" i="40" s="1"/>
  <c r="AG48" i="40" s="1"/>
  <c r="Q1854" i="30"/>
  <c r="I1855" i="30" s="1"/>
  <c r="AB1829" i="30"/>
  <c r="M1829" i="30" s="1"/>
  <c r="V46" i="40" s="1"/>
  <c r="AA1997" i="30"/>
  <c r="L1997" i="30" s="1"/>
  <c r="U50" i="40" s="1"/>
  <c r="AG50" i="40" s="1"/>
  <c r="S1891" i="30"/>
  <c r="K1891" i="30" s="1"/>
  <c r="H47" i="40" s="1"/>
  <c r="M47" i="40" s="1"/>
  <c r="T1770" i="30"/>
  <c r="L1771" i="30" s="1"/>
  <c r="F45" i="40" s="1"/>
  <c r="N45" i="40" s="1"/>
  <c r="Y1664" i="30"/>
  <c r="J1665" i="30" s="1"/>
  <c r="X42" i="40" s="1"/>
  <c r="Y1622" i="30"/>
  <c r="J1623" i="30" s="1"/>
  <c r="X41" i="40" s="1"/>
  <c r="AC1577" i="30"/>
  <c r="N1577" i="30" s="1"/>
  <c r="W40" i="40" s="1"/>
  <c r="T1644" i="30"/>
  <c r="L1645" i="30" s="1"/>
  <c r="F42" i="40" s="1"/>
  <c r="N42" i="40" s="1"/>
  <c r="AA1622" i="30"/>
  <c r="L1623" i="30" s="1"/>
  <c r="Z41" i="40" s="1"/>
  <c r="AH41" i="40" s="1"/>
  <c r="U1560" i="30"/>
  <c r="M1561" i="30" s="1"/>
  <c r="Q1555" i="30"/>
  <c r="I1555" i="30" s="1"/>
  <c r="Q1471" i="30"/>
  <c r="I1471" i="30" s="1"/>
  <c r="Y1328" i="30"/>
  <c r="J1329" i="30" s="1"/>
  <c r="X34" i="40" s="1"/>
  <c r="AC1535" i="30"/>
  <c r="N1535" i="30" s="1"/>
  <c r="W39" i="40" s="1"/>
  <c r="X1328" i="30"/>
  <c r="I1329" i="30" s="1"/>
  <c r="AB1412" i="30"/>
  <c r="M1413" i="30" s="1"/>
  <c r="AA36" i="40" s="1"/>
  <c r="X1283" i="30"/>
  <c r="I1283" i="30" s="1"/>
  <c r="Y1199" i="30"/>
  <c r="J1199" i="30" s="1"/>
  <c r="S31" i="40" s="1"/>
  <c r="AC31" i="40" s="1"/>
  <c r="AC1157" i="30"/>
  <c r="N1157" i="30" s="1"/>
  <c r="W30" i="40" s="1"/>
  <c r="AA863" i="30"/>
  <c r="L863" i="30" s="1"/>
  <c r="U23" i="40" s="1"/>
  <c r="AG23" i="40" s="1"/>
  <c r="Y1157" i="30"/>
  <c r="J1157" i="30" s="1"/>
  <c r="V673" i="30"/>
  <c r="N673" i="30" s="1"/>
  <c r="AB614" i="30"/>
  <c r="M615" i="30" s="1"/>
  <c r="AA17" i="40" s="1"/>
  <c r="AA614" i="30"/>
  <c r="L615" i="30" s="1"/>
  <c r="Z17" i="40" s="1"/>
  <c r="AH17" i="40" s="1"/>
  <c r="AB695" i="30"/>
  <c r="M695" i="30" s="1"/>
  <c r="V19" i="40" s="1"/>
  <c r="AB404" i="30"/>
  <c r="M405" i="30" s="1"/>
  <c r="AA12" i="40" s="1"/>
  <c r="AC401" i="30"/>
  <c r="N401" i="30" s="1"/>
  <c r="W12" i="40" s="1"/>
  <c r="U594" i="30"/>
  <c r="M595" i="30" s="1"/>
  <c r="AC485" i="30"/>
  <c r="N485" i="30" s="1"/>
  <c r="W14" i="40" s="1"/>
  <c r="T552" i="30"/>
  <c r="L553" i="30" s="1"/>
  <c r="AA362" i="30"/>
  <c r="L363" i="30" s="1"/>
  <c r="Z11" i="40" s="1"/>
  <c r="AH11" i="40" s="1"/>
  <c r="U510" i="30"/>
  <c r="M511" i="30" s="1"/>
  <c r="Z404" i="30"/>
  <c r="K405" i="30" s="1"/>
  <c r="Y12" i="40" s="1"/>
  <c r="AF12" i="40" s="1"/>
  <c r="Z569" i="30"/>
  <c r="K569" i="30" s="1"/>
  <c r="T16" i="40" s="1"/>
  <c r="S43" i="30"/>
  <c r="K43" i="30" s="1"/>
  <c r="H3" i="40" s="1"/>
  <c r="M3" i="40" s="1"/>
  <c r="S6" i="30"/>
  <c r="K7" i="30" s="1"/>
  <c r="E3" i="40" s="1"/>
  <c r="L3" i="40" s="1"/>
  <c r="U547" i="30"/>
  <c r="M547" i="30" s="1"/>
  <c r="U342" i="30"/>
  <c r="M343" i="30" s="1"/>
  <c r="AA110" i="30"/>
  <c r="L111" i="30" s="1"/>
  <c r="Z5" i="40" s="1"/>
  <c r="AH5" i="40" s="1"/>
  <c r="AA107" i="30"/>
  <c r="L107" i="30" s="1"/>
  <c r="U5" i="40" s="1"/>
  <c r="AG5" i="40" s="1"/>
  <c r="AA68" i="30"/>
  <c r="L69" i="30" s="1"/>
  <c r="Z4" i="40" s="1"/>
  <c r="AH4" i="40" s="1"/>
  <c r="V258" i="30"/>
  <c r="N259" i="30" s="1"/>
  <c r="AC194" i="30"/>
  <c r="N195" i="30" s="1"/>
  <c r="AB7" i="40" s="1"/>
  <c r="R384" i="30"/>
  <c r="J385" i="30" s="1"/>
  <c r="D12" i="40" s="1"/>
  <c r="J12" i="40" s="1"/>
  <c r="AC359" i="30"/>
  <c r="N359" i="30" s="1"/>
  <c r="W11" i="40" s="1"/>
  <c r="AB236" i="30"/>
  <c r="M237" i="30" s="1"/>
  <c r="AA8" i="40" s="1"/>
  <c r="AB149" i="30"/>
  <c r="M149" i="30" s="1"/>
  <c r="V6" i="40" s="1"/>
  <c r="V85" i="30"/>
  <c r="N85" i="30" s="1"/>
  <c r="U85" i="30"/>
  <c r="M85" i="30" s="1"/>
  <c r="AB194" i="30"/>
  <c r="M195" i="30" s="1"/>
  <c r="AA7" i="40" s="1"/>
  <c r="R1639" i="30"/>
  <c r="J1639" i="30" s="1"/>
  <c r="G41" i="40" s="1"/>
  <c r="K41" i="40" s="1"/>
  <c r="Y233" i="30"/>
  <c r="J233" i="30" s="1"/>
  <c r="S8" i="40" s="1"/>
  <c r="AC8" i="40" s="1"/>
  <c r="S2143" i="30"/>
  <c r="K2143" i="30" s="1"/>
  <c r="S2101" i="30"/>
  <c r="K2101" i="30" s="1"/>
  <c r="H52" i="40" s="1"/>
  <c r="M52" i="40" s="1"/>
  <c r="S2022" i="30"/>
  <c r="K2023" i="30" s="1"/>
  <c r="E51" i="40" s="1"/>
  <c r="L51" i="40" s="1"/>
  <c r="X2039" i="30"/>
  <c r="I2039" i="30" s="1"/>
  <c r="Y1958" i="30"/>
  <c r="J1959" i="30" s="1"/>
  <c r="X49" i="40" s="1"/>
  <c r="X1871" i="30"/>
  <c r="I1871" i="30" s="1"/>
  <c r="AB1832" i="30"/>
  <c r="M1833" i="30" s="1"/>
  <c r="AA46" i="40" s="1"/>
  <c r="S1812" i="30"/>
  <c r="K1813" i="30" s="1"/>
  <c r="E46" i="40" s="1"/>
  <c r="L46" i="40" s="1"/>
  <c r="AB1874" i="30"/>
  <c r="M1875" i="30" s="1"/>
  <c r="AA47" i="40" s="1"/>
  <c r="X1706" i="30"/>
  <c r="I1707" i="30" s="1"/>
  <c r="AC1703" i="30"/>
  <c r="N1703" i="30" s="1"/>
  <c r="W43" i="40" s="1"/>
  <c r="Y1619" i="30"/>
  <c r="J1619" i="30" s="1"/>
  <c r="S1597" i="30"/>
  <c r="K1597" i="30" s="1"/>
  <c r="AC1661" i="30"/>
  <c r="N1661" i="30" s="1"/>
  <c r="W42" i="40" s="1"/>
  <c r="T1602" i="30"/>
  <c r="L1603" i="30" s="1"/>
  <c r="F41" i="40" s="1"/>
  <c r="N41" i="40" s="1"/>
  <c r="X1577" i="30"/>
  <c r="I1577" i="30" s="1"/>
  <c r="V1639" i="30"/>
  <c r="N1639" i="30" s="1"/>
  <c r="S1639" i="30"/>
  <c r="K1639" i="30" s="1"/>
  <c r="H41" i="40" s="1"/>
  <c r="M41" i="40" s="1"/>
  <c r="AA1580" i="30"/>
  <c r="L1581" i="30" s="1"/>
  <c r="Z40" i="40" s="1"/>
  <c r="AH40" i="40" s="1"/>
  <c r="T1560" i="30"/>
  <c r="L1561" i="30" s="1"/>
  <c r="F40" i="40" s="1"/>
  <c r="N40" i="40" s="1"/>
  <c r="Z1538" i="30"/>
  <c r="K1539" i="30" s="1"/>
  <c r="Y39" i="40" s="1"/>
  <c r="AF39" i="40" s="1"/>
  <c r="Z1454" i="30"/>
  <c r="K1455" i="30" s="1"/>
  <c r="Y37" i="40" s="1"/>
  <c r="AF37" i="40" s="1"/>
  <c r="R1513" i="30"/>
  <c r="J1513" i="30" s="1"/>
  <c r="G38" i="40" s="1"/>
  <c r="K38" i="40" s="1"/>
  <c r="T1476" i="30"/>
  <c r="L1477" i="30" s="1"/>
  <c r="F38" i="40" s="1"/>
  <c r="N38" i="40" s="1"/>
  <c r="AA1286" i="30"/>
  <c r="L1287" i="30" s="1"/>
  <c r="Z33" i="40" s="1"/>
  <c r="AH33" i="40" s="1"/>
  <c r="X1493" i="30"/>
  <c r="I1493" i="30" s="1"/>
  <c r="AA1454" i="30"/>
  <c r="L1455" i="30" s="1"/>
  <c r="Z37" i="40" s="1"/>
  <c r="AH37" i="40" s="1"/>
  <c r="R1345" i="30"/>
  <c r="J1345" i="30" s="1"/>
  <c r="G34" i="40" s="1"/>
  <c r="K34" i="40" s="1"/>
  <c r="AB1286" i="30"/>
  <c r="M1287" i="30" s="1"/>
  <c r="AA33" i="40" s="1"/>
  <c r="S1429" i="30"/>
  <c r="K1429" i="30" s="1"/>
  <c r="H36" i="40" s="1"/>
  <c r="M36" i="40" s="1"/>
  <c r="Q1224" i="30"/>
  <c r="I1225" i="30" s="1"/>
  <c r="AA1199" i="30"/>
  <c r="L1199" i="30" s="1"/>
  <c r="U31" i="40" s="1"/>
  <c r="AG31" i="40" s="1"/>
  <c r="S1177" i="30"/>
  <c r="K1177" i="30" s="1"/>
  <c r="H30" i="40" s="1"/>
  <c r="M30" i="40" s="1"/>
  <c r="X1202" i="30"/>
  <c r="I1203" i="30" s="1"/>
  <c r="AA1202" i="30"/>
  <c r="L1203" i="30" s="1"/>
  <c r="Z31" i="40" s="1"/>
  <c r="AH31" i="40" s="1"/>
  <c r="X1199" i="30"/>
  <c r="I1199" i="30" s="1"/>
  <c r="AB1160" i="30"/>
  <c r="M1161" i="30" s="1"/>
  <c r="AA30" i="40" s="1"/>
  <c r="V1177" i="30"/>
  <c r="N1177" i="30" s="1"/>
  <c r="U1098" i="30"/>
  <c r="M1099" i="30" s="1"/>
  <c r="U1177" i="30"/>
  <c r="M1177" i="30" s="1"/>
  <c r="X989" i="30"/>
  <c r="I989" i="30" s="1"/>
  <c r="Y947" i="30"/>
  <c r="J947" i="30" s="1"/>
  <c r="S25" i="40" s="1"/>
  <c r="AC25" i="40" s="1"/>
  <c r="AC1160" i="30"/>
  <c r="N1161" i="30" s="1"/>
  <c r="AB30" i="40" s="1"/>
  <c r="Q1135" i="30"/>
  <c r="I1135" i="30" s="1"/>
  <c r="V972" i="30"/>
  <c r="N973" i="30" s="1"/>
  <c r="Y908" i="30"/>
  <c r="J909" i="30" s="1"/>
  <c r="T636" i="30"/>
  <c r="L637" i="30" s="1"/>
  <c r="F18" i="40" s="1"/>
  <c r="N18" i="40" s="1"/>
  <c r="AC905" i="30"/>
  <c r="N905" i="30" s="1"/>
  <c r="W24" i="40" s="1"/>
  <c r="Z824" i="30"/>
  <c r="K825" i="30" s="1"/>
  <c r="V762" i="30"/>
  <c r="N763" i="30" s="1"/>
  <c r="Z740" i="30"/>
  <c r="K741" i="30" s="1"/>
  <c r="Y20" i="40" s="1"/>
  <c r="AF20" i="40" s="1"/>
  <c r="S673" i="30"/>
  <c r="K673" i="30" s="1"/>
  <c r="S631" i="30"/>
  <c r="K631" i="30" s="1"/>
  <c r="H17" i="40" s="1"/>
  <c r="M17" i="40" s="1"/>
  <c r="AB863" i="30"/>
  <c r="M863" i="30" s="1"/>
  <c r="V23" i="40" s="1"/>
  <c r="X782" i="30"/>
  <c r="I783" i="30" s="1"/>
  <c r="AA698" i="30"/>
  <c r="L699" i="30" s="1"/>
  <c r="Z19" i="40" s="1"/>
  <c r="AH19" i="40" s="1"/>
  <c r="R673" i="30"/>
  <c r="J673" i="30" s="1"/>
  <c r="R631" i="30"/>
  <c r="J631" i="30" s="1"/>
  <c r="T594" i="30"/>
  <c r="L595" i="30" s="1"/>
  <c r="F17" i="40" s="1"/>
  <c r="N17" i="40" s="1"/>
  <c r="T510" i="30"/>
  <c r="L511" i="30" s="1"/>
  <c r="F15" i="40" s="1"/>
  <c r="N15" i="40" s="1"/>
  <c r="Y488" i="30"/>
  <c r="J489" i="30" s="1"/>
  <c r="X14" i="40" s="1"/>
  <c r="Z362" i="30"/>
  <c r="K363" i="30" s="1"/>
  <c r="Y11" i="40" s="1"/>
  <c r="AF11" i="40" s="1"/>
  <c r="AA530" i="30"/>
  <c r="L531" i="30" s="1"/>
  <c r="Z15" i="40" s="1"/>
  <c r="AH15" i="40" s="1"/>
  <c r="AA488" i="30"/>
  <c r="L489" i="30" s="1"/>
  <c r="Z14" i="40" s="1"/>
  <c r="AH14" i="40" s="1"/>
  <c r="V426" i="30"/>
  <c r="N427" i="30" s="1"/>
  <c r="V127" i="30"/>
  <c r="N127" i="30" s="1"/>
  <c r="V90" i="30"/>
  <c r="N91" i="30" s="1"/>
  <c r="V48" i="30"/>
  <c r="N49" i="30" s="1"/>
  <c r="V43" i="30"/>
  <c r="N43" i="30" s="1"/>
  <c r="AA65" i="30"/>
  <c r="L65" i="30" s="1"/>
  <c r="U4" i="40" s="1"/>
  <c r="AG4" i="40" s="1"/>
  <c r="AC446" i="30"/>
  <c r="N447" i="30" s="1"/>
  <c r="AB13" i="40" s="1"/>
  <c r="S1975" i="30"/>
  <c r="K1975" i="30" s="1"/>
  <c r="H49" i="40" s="1"/>
  <c r="M49" i="40" s="1"/>
  <c r="R1723" i="30"/>
  <c r="J1723" i="30" s="1"/>
  <c r="R1392" i="30"/>
  <c r="J1393" i="30" s="1"/>
  <c r="D36" i="40" s="1"/>
  <c r="J36" i="40" s="1"/>
  <c r="AB908" i="30"/>
  <c r="M909" i="30" s="1"/>
  <c r="AA24" i="40" s="1"/>
  <c r="S1009" i="30"/>
  <c r="K1009" i="30" s="1"/>
  <c r="H26" i="40" s="1"/>
  <c r="M26" i="40" s="1"/>
  <c r="Y2123" i="30"/>
  <c r="J2123" i="30" s="1"/>
  <c r="S53" i="40" s="1"/>
  <c r="AC53" i="40" s="1"/>
  <c r="AB1997" i="30"/>
  <c r="M1997" i="30" s="1"/>
  <c r="V50" i="40" s="1"/>
  <c r="R1854" i="30"/>
  <c r="J1855" i="30" s="1"/>
  <c r="D47" i="40" s="1"/>
  <c r="J47" i="40" s="1"/>
  <c r="U1896" i="30"/>
  <c r="M1897" i="30" s="1"/>
  <c r="Y1871" i="30"/>
  <c r="J1871" i="30" s="1"/>
  <c r="S47" i="40" s="1"/>
  <c r="AC47" i="40" s="1"/>
  <c r="V1770" i="30"/>
  <c r="N1771" i="30" s="1"/>
  <c r="Z1748" i="30"/>
  <c r="K1749" i="30" s="1"/>
  <c r="Y44" i="40" s="1"/>
  <c r="AF44" i="40" s="1"/>
  <c r="U1933" i="30"/>
  <c r="M1933" i="30" s="1"/>
  <c r="Y1706" i="30"/>
  <c r="J1707" i="30" s="1"/>
  <c r="X43" i="40" s="1"/>
  <c r="AA1703" i="30"/>
  <c r="L1703" i="30" s="1"/>
  <c r="U43" i="40" s="1"/>
  <c r="AG43" i="40" s="1"/>
  <c r="AB1496" i="30"/>
  <c r="M1497" i="30" s="1"/>
  <c r="AA38" i="40" s="1"/>
  <c r="V1476" i="30"/>
  <c r="N1477" i="30" s="1"/>
  <c r="Z1328" i="30"/>
  <c r="K1329" i="30" s="1"/>
  <c r="Y34" i="40" s="1"/>
  <c r="AF34" i="40" s="1"/>
  <c r="AB1454" i="30"/>
  <c r="M1455" i="30" s="1"/>
  <c r="AA37" i="40" s="1"/>
  <c r="Q1392" i="30"/>
  <c r="I1393" i="30" s="1"/>
  <c r="X1412" i="30"/>
  <c r="I1413" i="30" s="1"/>
  <c r="Z1367" i="30"/>
  <c r="K1367" i="30" s="1"/>
  <c r="T35" i="40" s="1"/>
  <c r="U1471" i="30"/>
  <c r="M1471" i="30" s="1"/>
  <c r="AC1325" i="30"/>
  <c r="N1325" i="30" s="1"/>
  <c r="W34" i="40" s="1"/>
  <c r="S1261" i="30"/>
  <c r="K1261" i="30" s="1"/>
  <c r="H32" i="40" s="1"/>
  <c r="M32" i="40" s="1"/>
  <c r="U1261" i="30"/>
  <c r="M1261" i="30" s="1"/>
  <c r="AC1283" i="30"/>
  <c r="N1283" i="30" s="1"/>
  <c r="W33" i="40" s="1"/>
  <c r="Z1202" i="30"/>
  <c r="K1203" i="30" s="1"/>
  <c r="Y31" i="40" s="1"/>
  <c r="AF31" i="40" s="1"/>
  <c r="V1219" i="30"/>
  <c r="N1219" i="30" s="1"/>
  <c r="AA1076" i="30"/>
  <c r="L1077" i="30" s="1"/>
  <c r="Z28" i="40" s="1"/>
  <c r="AH28" i="40" s="1"/>
  <c r="R1093" i="30"/>
  <c r="J1093" i="30" s="1"/>
  <c r="G28" i="40" s="1"/>
  <c r="K28" i="40" s="1"/>
  <c r="T967" i="30"/>
  <c r="L967" i="30" s="1"/>
  <c r="I25" i="40" s="1"/>
  <c r="O25" i="40" s="1"/>
  <c r="U1056" i="30"/>
  <c r="M1057" i="30" s="1"/>
  <c r="Q967" i="30"/>
  <c r="I967" i="30" s="1"/>
  <c r="T846" i="30"/>
  <c r="L847" i="30" s="1"/>
  <c r="F23" i="40" s="1"/>
  <c r="N23" i="40" s="1"/>
  <c r="R930" i="30"/>
  <c r="J931" i="30" s="1"/>
  <c r="R883" i="30"/>
  <c r="J883" i="30" s="1"/>
  <c r="G23" i="40" s="1"/>
  <c r="K23" i="40" s="1"/>
  <c r="Q799" i="30"/>
  <c r="I799" i="30" s="1"/>
  <c r="S720" i="30"/>
  <c r="K721" i="30" s="1"/>
  <c r="E20" i="40" s="1"/>
  <c r="L20" i="40" s="1"/>
  <c r="V1014" i="30"/>
  <c r="N1015" i="30" s="1"/>
  <c r="AA908" i="30"/>
  <c r="L909" i="30" s="1"/>
  <c r="Z24" i="40" s="1"/>
  <c r="AH24" i="40" s="1"/>
  <c r="AC821" i="30"/>
  <c r="N821" i="30" s="1"/>
  <c r="W22" i="40" s="1"/>
  <c r="AC737" i="30"/>
  <c r="N737" i="30" s="1"/>
  <c r="W20" i="40" s="1"/>
  <c r="U1009" i="30"/>
  <c r="M1009" i="30" s="1"/>
  <c r="X611" i="30"/>
  <c r="I611" i="30" s="1"/>
  <c r="U379" i="30"/>
  <c r="M379" i="30" s="1"/>
  <c r="S342" i="30"/>
  <c r="K343" i="30" s="1"/>
  <c r="E11" i="40" s="1"/>
  <c r="L11" i="40" s="1"/>
  <c r="Y317" i="30"/>
  <c r="J317" i="30" s="1"/>
  <c r="S10" i="40" s="1"/>
  <c r="AC10" i="40" s="1"/>
  <c r="Q90" i="30"/>
  <c r="I91" i="30" s="1"/>
  <c r="Q85" i="30"/>
  <c r="I85" i="30" s="1"/>
  <c r="Q48" i="30"/>
  <c r="I49" i="30" s="1"/>
  <c r="Z572" i="30"/>
  <c r="K573" i="30" s="1"/>
  <c r="Y16" i="40" s="1"/>
  <c r="AF16" i="40" s="1"/>
  <c r="AB278" i="30"/>
  <c r="M279" i="30" s="1"/>
  <c r="AA9" i="40" s="1"/>
  <c r="V253" i="30"/>
  <c r="N253" i="30" s="1"/>
  <c r="AA317" i="30"/>
  <c r="L317" i="30" s="1"/>
  <c r="U10" i="40" s="1"/>
  <c r="AG10" i="40" s="1"/>
  <c r="U211" i="30"/>
  <c r="M211" i="30" s="1"/>
  <c r="U174" i="30"/>
  <c r="M175" i="30" s="1"/>
  <c r="U169" i="30"/>
  <c r="M169" i="30" s="1"/>
  <c r="U337" i="30"/>
  <c r="M337" i="30" s="1"/>
  <c r="Q1051" i="30"/>
  <c r="I1051" i="30" s="1"/>
  <c r="U2143" i="30"/>
  <c r="M2143" i="30" s="1"/>
  <c r="U2106" i="30"/>
  <c r="M2107" i="30" s="1"/>
  <c r="U2101" i="30"/>
  <c r="M2101" i="30" s="1"/>
  <c r="V2143" i="30"/>
  <c r="N2143" i="30" s="1"/>
  <c r="AA2081" i="30"/>
  <c r="L2081" i="30" s="1"/>
  <c r="U52" i="40" s="1"/>
  <c r="AG52" i="40" s="1"/>
  <c r="Q2022" i="30"/>
  <c r="I2023" i="30" s="1"/>
  <c r="V2059" i="30"/>
  <c r="N2059" i="30" s="1"/>
  <c r="T2064" i="30"/>
  <c r="L2065" i="30" s="1"/>
  <c r="Q1980" i="30"/>
  <c r="I1981" i="30" s="1"/>
  <c r="AC2000" i="30"/>
  <c r="N2001" i="30" s="1"/>
  <c r="AB50" i="40" s="1"/>
  <c r="T2022" i="30"/>
  <c r="L2023" i="30" s="1"/>
  <c r="F51" i="40" s="1"/>
  <c r="N51" i="40" s="1"/>
  <c r="S1980" i="30"/>
  <c r="K1981" i="30" s="1"/>
  <c r="E50" i="40" s="1"/>
  <c r="L50" i="40" s="1"/>
  <c r="AB1958" i="30"/>
  <c r="M1959" i="30" s="1"/>
  <c r="AA49" i="40" s="1"/>
  <c r="V1896" i="30"/>
  <c r="N1897" i="30" s="1"/>
  <c r="AA1706" i="30"/>
  <c r="L1707" i="30" s="1"/>
  <c r="Z43" i="40" s="1"/>
  <c r="AH43" i="40" s="1"/>
  <c r="Q1765" i="30"/>
  <c r="I1765" i="30" s="1"/>
  <c r="Q1933" i="30"/>
  <c r="I1933" i="30" s="1"/>
  <c r="X1916" i="30"/>
  <c r="I1917" i="30" s="1"/>
  <c r="T1686" i="30"/>
  <c r="L1687" i="30" s="1"/>
  <c r="F43" i="40" s="1"/>
  <c r="N43" i="40" s="1"/>
  <c r="Q1681" i="30"/>
  <c r="I1681" i="30" s="1"/>
  <c r="S1602" i="30"/>
  <c r="K1603" i="30" s="1"/>
  <c r="E41" i="40" s="1"/>
  <c r="L41" i="40" s="1"/>
  <c r="V1513" i="30"/>
  <c r="N1513" i="30" s="1"/>
  <c r="S1555" i="30"/>
  <c r="K1555" i="30" s="1"/>
  <c r="H39" i="40" s="1"/>
  <c r="M39" i="40" s="1"/>
  <c r="Y1493" i="30"/>
  <c r="J1493" i="30" s="1"/>
  <c r="S38" i="40" s="1"/>
  <c r="AC38" i="40" s="1"/>
  <c r="Q1434" i="30"/>
  <c r="I1435" i="30" s="1"/>
  <c r="S1392" i="30"/>
  <c r="K1393" i="30" s="1"/>
  <c r="E36" i="40" s="1"/>
  <c r="L36" i="40" s="1"/>
  <c r="V1471" i="30"/>
  <c r="N1471" i="30" s="1"/>
  <c r="Z1409" i="30"/>
  <c r="K1409" i="30" s="1"/>
  <c r="T36" i="40" s="1"/>
  <c r="Q1429" i="30"/>
  <c r="I1429" i="30" s="1"/>
  <c r="Y1409" i="30"/>
  <c r="J1409" i="30" s="1"/>
  <c r="S36" i="40" s="1"/>
  <c r="AC36" i="40" s="1"/>
  <c r="AB1241" i="30"/>
  <c r="M1241" i="30" s="1"/>
  <c r="V32" i="40" s="1"/>
  <c r="S1308" i="30"/>
  <c r="K1309" i="30" s="1"/>
  <c r="E34" i="40" s="1"/>
  <c r="L34" i="40" s="1"/>
  <c r="V1261" i="30"/>
  <c r="N1261" i="30" s="1"/>
  <c r="S1266" i="30"/>
  <c r="K1267" i="30" s="1"/>
  <c r="E33" i="40" s="1"/>
  <c r="L33" i="40" s="1"/>
  <c r="U1266" i="30"/>
  <c r="M1267" i="30" s="1"/>
  <c r="T1219" i="30"/>
  <c r="L1219" i="30" s="1"/>
  <c r="I31" i="40" s="1"/>
  <c r="O31" i="40" s="1"/>
  <c r="AA1160" i="30"/>
  <c r="L1161" i="30" s="1"/>
  <c r="Z30" i="40" s="1"/>
  <c r="AH30" i="40" s="1"/>
  <c r="AC1076" i="30"/>
  <c r="N1077" i="30" s="1"/>
  <c r="AB28" i="40" s="1"/>
  <c r="S1093" i="30"/>
  <c r="K1093" i="30" s="1"/>
  <c r="H28" i="40" s="1"/>
  <c r="M28" i="40" s="1"/>
  <c r="Y1076" i="30"/>
  <c r="J1077" i="30" s="1"/>
  <c r="X28" i="40" s="1"/>
  <c r="R1098" i="30"/>
  <c r="J1099" i="30" s="1"/>
  <c r="AA1073" i="30"/>
  <c r="L1073" i="30" s="1"/>
  <c r="U28" i="40" s="1"/>
  <c r="AG28" i="40" s="1"/>
  <c r="V1051" i="30"/>
  <c r="N1051" i="30" s="1"/>
  <c r="U972" i="30"/>
  <c r="M973" i="30" s="1"/>
  <c r="S1056" i="30"/>
  <c r="K1057" i="30" s="1"/>
  <c r="E28" i="40" s="1"/>
  <c r="L28" i="40" s="1"/>
  <c r="S967" i="30"/>
  <c r="K967" i="30" s="1"/>
  <c r="Z950" i="30"/>
  <c r="K951" i="30" s="1"/>
  <c r="Y25" i="40" s="1"/>
  <c r="AF25" i="40" s="1"/>
  <c r="AC863" i="30"/>
  <c r="N863" i="30" s="1"/>
  <c r="W23" i="40" s="1"/>
  <c r="R715" i="30"/>
  <c r="J715" i="30" s="1"/>
  <c r="G19" i="40" s="1"/>
  <c r="K19" i="40" s="1"/>
  <c r="AA947" i="30"/>
  <c r="L947" i="30" s="1"/>
  <c r="U25" i="40" s="1"/>
  <c r="AG25" i="40" s="1"/>
  <c r="AA866" i="30"/>
  <c r="L867" i="30" s="1"/>
  <c r="Z23" i="40" s="1"/>
  <c r="AH23" i="40" s="1"/>
  <c r="Q804" i="30"/>
  <c r="I805" i="30" s="1"/>
  <c r="U888" i="30"/>
  <c r="M889" i="30" s="1"/>
  <c r="Z863" i="30"/>
  <c r="K863" i="30" s="1"/>
  <c r="T23" i="40" s="1"/>
  <c r="Y737" i="30"/>
  <c r="J737" i="30" s="1"/>
  <c r="S20" i="40" s="1"/>
  <c r="AC20" i="40" s="1"/>
  <c r="Y656" i="30"/>
  <c r="J657" i="30" s="1"/>
  <c r="Y614" i="30"/>
  <c r="J615" i="30" s="1"/>
  <c r="X17" i="40" s="1"/>
  <c r="X737" i="30"/>
  <c r="I737" i="30" s="1"/>
  <c r="U799" i="30"/>
  <c r="M799" i="30" s="1"/>
  <c r="U715" i="30"/>
  <c r="M715" i="30" s="1"/>
  <c r="U631" i="30"/>
  <c r="M631" i="30" s="1"/>
  <c r="Q1014" i="30"/>
  <c r="I1015" i="30" s="1"/>
  <c r="S925" i="30"/>
  <c r="K925" i="30" s="1"/>
  <c r="H24" i="40" s="1"/>
  <c r="M24" i="40" s="1"/>
  <c r="T804" i="30"/>
  <c r="L805" i="30" s="1"/>
  <c r="F22" i="40" s="1"/>
  <c r="N22" i="40" s="1"/>
  <c r="T720" i="30"/>
  <c r="L721" i="30" s="1"/>
  <c r="F20" i="40" s="1"/>
  <c r="N20" i="40" s="1"/>
  <c r="V1009" i="30"/>
  <c r="N1009" i="30" s="1"/>
  <c r="AB572" i="30"/>
  <c r="M573" i="30" s="1"/>
  <c r="AA16" i="40" s="1"/>
  <c r="AB569" i="30"/>
  <c r="M569" i="30" s="1"/>
  <c r="V16" i="40" s="1"/>
  <c r="AB485" i="30"/>
  <c r="M485" i="30" s="1"/>
  <c r="V14" i="40" s="1"/>
  <c r="AB443" i="30"/>
  <c r="M443" i="30" s="1"/>
  <c r="V13" i="40" s="1"/>
  <c r="R594" i="30"/>
  <c r="J595" i="30" s="1"/>
  <c r="D17" i="40" s="1"/>
  <c r="J17" i="40" s="1"/>
  <c r="V510" i="30"/>
  <c r="N511" i="30" s="1"/>
  <c r="S379" i="30"/>
  <c r="K379" i="30" s="1"/>
  <c r="H11" i="40" s="1"/>
  <c r="M11" i="40" s="1"/>
  <c r="AB359" i="30"/>
  <c r="M359" i="30" s="1"/>
  <c r="V11" i="40" s="1"/>
  <c r="Z320" i="30"/>
  <c r="K321" i="30" s="1"/>
  <c r="Y10" i="40" s="1"/>
  <c r="AF10" i="40" s="1"/>
  <c r="Z152" i="30"/>
  <c r="K153" i="30" s="1"/>
  <c r="Y6" i="40" s="1"/>
  <c r="AF6" i="40" s="1"/>
  <c r="Z149" i="30"/>
  <c r="K149" i="30" s="1"/>
  <c r="T6" i="40" s="1"/>
  <c r="Y320" i="30"/>
  <c r="J321" i="30" s="1"/>
  <c r="X10" i="40" s="1"/>
  <c r="U295" i="30"/>
  <c r="M295" i="30" s="1"/>
  <c r="R253" i="30"/>
  <c r="J253" i="30" s="1"/>
  <c r="G8" i="40" s="1"/>
  <c r="K8" i="40" s="1"/>
  <c r="S300" i="30"/>
  <c r="K301" i="30" s="1"/>
  <c r="E10" i="40" s="1"/>
  <c r="L10" i="40" s="1"/>
  <c r="U43" i="30"/>
  <c r="M43" i="30" s="1"/>
  <c r="U6" i="30"/>
  <c r="M7" i="30" s="1"/>
  <c r="T505" i="30"/>
  <c r="L505" i="30" s="1"/>
  <c r="I14" i="40" s="1"/>
  <c r="O14" i="40" s="1"/>
  <c r="AB362" i="30"/>
  <c r="M363" i="30" s="1"/>
  <c r="AA11" i="40" s="1"/>
  <c r="R48" i="30"/>
  <c r="J49" i="30" s="1"/>
  <c r="D4" i="40" s="1"/>
  <c r="J4" i="40" s="1"/>
  <c r="Q132" i="30"/>
  <c r="I133" i="30" s="1"/>
  <c r="AA236" i="30"/>
  <c r="L237" i="30" s="1"/>
  <c r="Z8" i="40" s="1"/>
  <c r="AH8" i="40" s="1"/>
  <c r="AB317" i="30"/>
  <c r="M317" i="30" s="1"/>
  <c r="V10" i="40" s="1"/>
  <c r="Z446" i="30"/>
  <c r="K447" i="30" s="1"/>
  <c r="Y13" i="40" s="1"/>
  <c r="AF13" i="40" s="1"/>
  <c r="AA194" i="30"/>
  <c r="L195" i="30" s="1"/>
  <c r="Z7" i="40" s="1"/>
  <c r="AH7" i="40" s="1"/>
  <c r="X65" i="30"/>
  <c r="I65" i="30" s="1"/>
  <c r="S883" i="30"/>
  <c r="K883" i="30" s="1"/>
  <c r="H23" i="40" s="1"/>
  <c r="M23" i="40" s="1"/>
  <c r="V888" i="30"/>
  <c r="N889" i="30" s="1"/>
  <c r="T1014" i="30"/>
  <c r="L1015" i="30" s="1"/>
  <c r="F27" i="40" s="1"/>
  <c r="N27" i="40" s="1"/>
  <c r="AC740" i="30"/>
  <c r="N741" i="30" s="1"/>
  <c r="AB20" i="40" s="1"/>
  <c r="X2084" i="30"/>
  <c r="I2085" i="30" s="1"/>
  <c r="V2064" i="30"/>
  <c r="N2065" i="30" s="1"/>
  <c r="Y2039" i="30"/>
  <c r="J2039" i="30" s="1"/>
  <c r="S51" i="40" s="1"/>
  <c r="AC51" i="40" s="1"/>
  <c r="Y1997" i="30"/>
  <c r="J1997" i="30" s="1"/>
  <c r="S50" i="40" s="1"/>
  <c r="AC50" i="40" s="1"/>
  <c r="T1980" i="30"/>
  <c r="L1981" i="30" s="1"/>
  <c r="F50" i="40" s="1"/>
  <c r="N50" i="40" s="1"/>
  <c r="S1938" i="30"/>
  <c r="K1939" i="30" s="1"/>
  <c r="E49" i="40" s="1"/>
  <c r="L49" i="40" s="1"/>
  <c r="R1938" i="30"/>
  <c r="J1939" i="30" s="1"/>
  <c r="D49" i="40" s="1"/>
  <c r="J49" i="40" s="1"/>
  <c r="AA1874" i="30"/>
  <c r="L1875" i="30" s="1"/>
  <c r="Z47" i="40" s="1"/>
  <c r="AH47" i="40" s="1"/>
  <c r="V1812" i="30"/>
  <c r="N1813" i="30" s="1"/>
  <c r="Y1787" i="30"/>
  <c r="J1787" i="30" s="1"/>
  <c r="S45" i="40" s="1"/>
  <c r="AC45" i="40" s="1"/>
  <c r="R1728" i="30"/>
  <c r="J1729" i="30" s="1"/>
  <c r="D44" i="40" s="1"/>
  <c r="J44" i="40" s="1"/>
  <c r="Q1728" i="30"/>
  <c r="I1729" i="30" s="1"/>
  <c r="Z1916" i="30"/>
  <c r="K1917" i="30" s="1"/>
  <c r="Y48" i="40" s="1"/>
  <c r="AF48" i="40" s="1"/>
  <c r="AB1916" i="30"/>
  <c r="M1917" i="30" s="1"/>
  <c r="AA48" i="40" s="1"/>
  <c r="Y1703" i="30"/>
  <c r="J1703" i="30" s="1"/>
  <c r="S43" i="40" s="1"/>
  <c r="AC43" i="40" s="1"/>
  <c r="U1686" i="30"/>
  <c r="M1687" i="30" s="1"/>
  <c r="R1681" i="30"/>
  <c r="J1681" i="30" s="1"/>
  <c r="G42" i="40" s="1"/>
  <c r="K42" i="40" s="1"/>
  <c r="X1661" i="30"/>
  <c r="I1661" i="30" s="1"/>
  <c r="Q1644" i="30"/>
  <c r="I1645" i="30" s="1"/>
  <c r="T1555" i="30"/>
  <c r="L1555" i="30" s="1"/>
  <c r="I39" i="40" s="1"/>
  <c r="O39" i="40" s="1"/>
  <c r="U1392" i="30"/>
  <c r="M1393" i="30" s="1"/>
  <c r="U1518" i="30"/>
  <c r="M1519" i="30" s="1"/>
  <c r="U1345" i="30"/>
  <c r="M1345" i="30" s="1"/>
  <c r="Z1286" i="30"/>
  <c r="K1287" i="30" s="1"/>
  <c r="Y33" i="40" s="1"/>
  <c r="AF33" i="40" s="1"/>
  <c r="R1560" i="30"/>
  <c r="J1561" i="30" s="1"/>
  <c r="D40" i="40" s="1"/>
  <c r="J40" i="40" s="1"/>
  <c r="Z1241" i="30"/>
  <c r="K1241" i="30" s="1"/>
  <c r="T32" i="40" s="1"/>
  <c r="U1308" i="30"/>
  <c r="M1309" i="30" s="1"/>
  <c r="AB1244" i="30"/>
  <c r="M1245" i="30" s="1"/>
  <c r="AA32" i="40" s="1"/>
  <c r="AA1283" i="30"/>
  <c r="L1283" i="30" s="1"/>
  <c r="U33" i="40" s="1"/>
  <c r="AG33" i="40" s="1"/>
  <c r="AB1115" i="30"/>
  <c r="M1115" i="30" s="1"/>
  <c r="V29" i="40" s="1"/>
  <c r="V1093" i="30"/>
  <c r="N1093" i="30" s="1"/>
  <c r="AB1034" i="30"/>
  <c r="M1035" i="30" s="1"/>
  <c r="AA27" i="40" s="1"/>
  <c r="S1051" i="30"/>
  <c r="K1051" i="30" s="1"/>
  <c r="H27" i="40" s="1"/>
  <c r="M27" i="40" s="1"/>
  <c r="Z1034" i="30"/>
  <c r="K1035" i="30" s="1"/>
  <c r="Y27" i="40" s="1"/>
  <c r="AF27" i="40" s="1"/>
  <c r="X1118" i="30"/>
  <c r="I1119" i="30" s="1"/>
  <c r="Q972" i="30"/>
  <c r="I973" i="30" s="1"/>
  <c r="X1073" i="30"/>
  <c r="I1073" i="30" s="1"/>
  <c r="V1056" i="30"/>
  <c r="N1057" i="30" s="1"/>
  <c r="AA950" i="30"/>
  <c r="L951" i="30" s="1"/>
  <c r="Z25" i="40" s="1"/>
  <c r="AH25" i="40" s="1"/>
  <c r="V846" i="30"/>
  <c r="N847" i="30" s="1"/>
  <c r="AB947" i="30"/>
  <c r="M947" i="30" s="1"/>
  <c r="V25" i="40" s="1"/>
  <c r="AB866" i="30"/>
  <c r="M867" i="30" s="1"/>
  <c r="AA23" i="40" s="1"/>
  <c r="R1140" i="30"/>
  <c r="J1141" i="30" s="1"/>
  <c r="D30" i="40" s="1"/>
  <c r="J30" i="40" s="1"/>
  <c r="R888" i="30"/>
  <c r="J889" i="30" s="1"/>
  <c r="D24" i="40" s="1"/>
  <c r="J24" i="40" s="1"/>
  <c r="Y824" i="30"/>
  <c r="J825" i="30" s="1"/>
  <c r="X22" i="40" s="1"/>
  <c r="X824" i="30"/>
  <c r="I825" i="30" s="1"/>
  <c r="X656" i="30"/>
  <c r="I657" i="30" s="1"/>
  <c r="X614" i="30"/>
  <c r="I615" i="30" s="1"/>
  <c r="S1014" i="30"/>
  <c r="K1015" i="30" s="1"/>
  <c r="E27" i="40" s="1"/>
  <c r="L27" i="40" s="1"/>
  <c r="U804" i="30"/>
  <c r="M805" i="30" s="1"/>
  <c r="U720" i="30"/>
  <c r="M721" i="30" s="1"/>
  <c r="U636" i="30"/>
  <c r="M637" i="30" s="1"/>
  <c r="X1031" i="30"/>
  <c r="I1031" i="30" s="1"/>
  <c r="R1014" i="30"/>
  <c r="J1015" i="30" s="1"/>
  <c r="D27" i="40" s="1"/>
  <c r="J27" i="40" s="1"/>
  <c r="T925" i="30"/>
  <c r="L925" i="30" s="1"/>
  <c r="I24" i="40" s="1"/>
  <c r="O24" i="40" s="1"/>
  <c r="T841" i="30"/>
  <c r="L841" i="30" s="1"/>
  <c r="I22" i="40" s="1"/>
  <c r="O22" i="40" s="1"/>
  <c r="T757" i="30"/>
  <c r="L757" i="30" s="1"/>
  <c r="I20" i="40" s="1"/>
  <c r="O20" i="40" s="1"/>
  <c r="AC656" i="30"/>
  <c r="N657" i="30" s="1"/>
  <c r="AB18" i="40" s="1"/>
  <c r="T1009" i="30"/>
  <c r="L1009" i="30" s="1"/>
  <c r="I26" i="40" s="1"/>
  <c r="O26" i="40" s="1"/>
  <c r="Z992" i="30"/>
  <c r="K993" i="30" s="1"/>
  <c r="Y26" i="40" s="1"/>
  <c r="AF26" i="40" s="1"/>
  <c r="AB530" i="30"/>
  <c r="M531" i="30" s="1"/>
  <c r="AA15" i="40" s="1"/>
  <c r="AB446" i="30"/>
  <c r="M447" i="30" s="1"/>
  <c r="AA13" i="40" s="1"/>
  <c r="S384" i="30"/>
  <c r="K385" i="30" s="1"/>
  <c r="E12" i="40" s="1"/>
  <c r="L12" i="40" s="1"/>
  <c r="V552" i="30"/>
  <c r="N553" i="30" s="1"/>
  <c r="AA527" i="30"/>
  <c r="L527" i="30" s="1"/>
  <c r="U15" i="40" s="1"/>
  <c r="AG15" i="40" s="1"/>
  <c r="Q342" i="30"/>
  <c r="I343" i="30" s="1"/>
  <c r="X362" i="30"/>
  <c r="I363" i="30" s="1"/>
  <c r="R127" i="30"/>
  <c r="J127" i="30" s="1"/>
  <c r="G5" i="40" s="1"/>
  <c r="K5" i="40" s="1"/>
  <c r="R90" i="30"/>
  <c r="J91" i="30" s="1"/>
  <c r="D5" i="40" s="1"/>
  <c r="J5" i="40" s="1"/>
  <c r="R85" i="30"/>
  <c r="J85" i="30" s="1"/>
  <c r="G4" i="40" s="1"/>
  <c r="K4" i="40" s="1"/>
  <c r="X320" i="30"/>
  <c r="I321" i="30" s="1"/>
  <c r="X317" i="30"/>
  <c r="I317" i="30" s="1"/>
  <c r="R258" i="30"/>
  <c r="J259" i="30" s="1"/>
  <c r="Q174" i="30"/>
  <c r="I175" i="30" s="1"/>
  <c r="U253" i="30"/>
  <c r="M253" i="30" s="1"/>
  <c r="S48" i="30"/>
  <c r="K49" i="30" s="1"/>
  <c r="E4" i="40" s="1"/>
  <c r="L4" i="40" s="1"/>
  <c r="U300" i="30"/>
  <c r="M301" i="30" s="1"/>
  <c r="Z233" i="30"/>
  <c r="K233" i="30" s="1"/>
  <c r="U127" i="30"/>
  <c r="M127" i="30" s="1"/>
  <c r="U90" i="30"/>
  <c r="M91" i="30" s="1"/>
  <c r="Y362" i="30"/>
  <c r="J363" i="30" s="1"/>
  <c r="X11" i="40" s="1"/>
  <c r="V337" i="30"/>
  <c r="N337" i="30" s="1"/>
  <c r="R211" i="30"/>
  <c r="J211" i="30" s="1"/>
  <c r="G7" i="40" s="1"/>
  <c r="K7" i="40" s="1"/>
  <c r="R132" i="30"/>
  <c r="J133" i="30" s="1"/>
  <c r="D6" i="40" s="1"/>
  <c r="J6" i="40" s="1"/>
  <c r="AC68" i="30"/>
  <c r="N69" i="30" s="1"/>
  <c r="AB4" i="40" s="1"/>
  <c r="AC65" i="30"/>
  <c r="N65" i="30" s="1"/>
  <c r="W4" i="40" s="1"/>
  <c r="AC26" i="30"/>
  <c r="N27" i="30" s="1"/>
  <c r="AB3" i="40" s="1"/>
  <c r="AC23" i="30"/>
  <c r="N23" i="30" s="1"/>
  <c r="W3" i="40" s="1"/>
  <c r="T1518" i="30"/>
  <c r="L1519" i="30" s="1"/>
  <c r="R1224" i="30"/>
  <c r="J1225" i="30" s="1"/>
  <c r="D32" i="40" s="1"/>
  <c r="J32" i="40" s="1"/>
  <c r="R967" i="30"/>
  <c r="J967" i="30" s="1"/>
  <c r="G25" i="40" s="1"/>
  <c r="K25" i="40" s="1"/>
  <c r="X2081" i="30"/>
  <c r="I2081" i="30" s="1"/>
  <c r="X1997" i="30"/>
  <c r="I1997" i="30" s="1"/>
  <c r="X1958" i="30"/>
  <c r="I1959" i="30" s="1"/>
  <c r="AC1958" i="30"/>
  <c r="N1959" i="30" s="1"/>
  <c r="AB49" i="40" s="1"/>
  <c r="R1770" i="30"/>
  <c r="J1771" i="30" s="1"/>
  <c r="D45" i="40" s="1"/>
  <c r="J45" i="40" s="1"/>
  <c r="S1896" i="30"/>
  <c r="K1897" i="30" s="1"/>
  <c r="E48" i="40" s="1"/>
  <c r="L48" i="40" s="1"/>
  <c r="U1891" i="30"/>
  <c r="M1891" i="30" s="1"/>
  <c r="V1849" i="30"/>
  <c r="N1849" i="30" s="1"/>
  <c r="AA1748" i="30"/>
  <c r="L1749" i="30" s="1"/>
  <c r="Z44" i="40" s="1"/>
  <c r="AH44" i="40" s="1"/>
  <c r="Z1706" i="30"/>
  <c r="K1707" i="30" s="1"/>
  <c r="Y43" i="40" s="1"/>
  <c r="AF43" i="40" s="1"/>
  <c r="AA1916" i="30"/>
  <c r="L1917" i="30" s="1"/>
  <c r="V1933" i="30"/>
  <c r="N1933" i="30" s="1"/>
  <c r="Y1748" i="30"/>
  <c r="J1749" i="30" s="1"/>
  <c r="X1748" i="30"/>
  <c r="I1749" i="30" s="1"/>
  <c r="X1703" i="30"/>
  <c r="I1703" i="30" s="1"/>
  <c r="AA1664" i="30"/>
  <c r="L1665" i="30" s="1"/>
  <c r="Z42" i="40" s="1"/>
  <c r="AH42" i="40" s="1"/>
  <c r="S1560" i="30"/>
  <c r="K1561" i="30" s="1"/>
  <c r="E40" i="40" s="1"/>
  <c r="L40" i="40" s="1"/>
  <c r="U1639" i="30"/>
  <c r="M1639" i="30" s="1"/>
  <c r="AC1538" i="30"/>
  <c r="N1539" i="30" s="1"/>
  <c r="AB39" i="40" s="1"/>
  <c r="Y1535" i="30"/>
  <c r="J1535" i="30" s="1"/>
  <c r="S39" i="40" s="1"/>
  <c r="AC39" i="40" s="1"/>
  <c r="X1370" i="30"/>
  <c r="I1371" i="30" s="1"/>
  <c r="R1471" i="30"/>
  <c r="J1471" i="30" s="1"/>
  <c r="G37" i="40" s="1"/>
  <c r="K37" i="40" s="1"/>
  <c r="AA1451" i="30"/>
  <c r="L1451" i="30" s="1"/>
  <c r="U37" i="40" s="1"/>
  <c r="AG37" i="40" s="1"/>
  <c r="T1429" i="30"/>
  <c r="L1429" i="30" s="1"/>
  <c r="I36" i="40" s="1"/>
  <c r="O36" i="40" s="1"/>
  <c r="AA1370" i="30"/>
  <c r="L1371" i="30" s="1"/>
  <c r="Z35" i="40" s="1"/>
  <c r="AH35" i="40" s="1"/>
  <c r="U1350" i="30"/>
  <c r="M1351" i="30" s="1"/>
  <c r="AC1286" i="30"/>
  <c r="N1287" i="30" s="1"/>
  <c r="AB33" i="40" s="1"/>
  <c r="T1387" i="30"/>
  <c r="L1387" i="30" s="1"/>
  <c r="I35" i="40" s="1"/>
  <c r="O35" i="40" s="1"/>
  <c r="Q1303" i="30"/>
  <c r="I1303" i="30" s="1"/>
  <c r="S1434" i="30"/>
  <c r="K1435" i="30" s="1"/>
  <c r="E37" i="40" s="1"/>
  <c r="L37" i="40" s="1"/>
  <c r="AC1367" i="30"/>
  <c r="N1367" i="30" s="1"/>
  <c r="W35" i="40" s="1"/>
  <c r="Y1538" i="30"/>
  <c r="J1539" i="30" s="1"/>
  <c r="X39" i="40" s="1"/>
  <c r="Y1412" i="30"/>
  <c r="J1413" i="30" s="1"/>
  <c r="X36" i="40" s="1"/>
  <c r="T1224" i="30"/>
  <c r="L1225" i="30" s="1"/>
  <c r="F32" i="40" s="1"/>
  <c r="N32" i="40" s="1"/>
  <c r="V1308" i="30"/>
  <c r="N1309" i="30" s="1"/>
  <c r="Q1261" i="30"/>
  <c r="I1261" i="30" s="1"/>
  <c r="AB1283" i="30"/>
  <c r="M1283" i="30" s="1"/>
  <c r="V33" i="40" s="1"/>
  <c r="S1098" i="30"/>
  <c r="K1099" i="30" s="1"/>
  <c r="E29" i="40" s="1"/>
  <c r="L29" i="40" s="1"/>
  <c r="R1261" i="30"/>
  <c r="J1261" i="30" s="1"/>
  <c r="G32" i="40" s="1"/>
  <c r="K32" i="40" s="1"/>
  <c r="T1093" i="30"/>
  <c r="L1093" i="30" s="1"/>
  <c r="I28" i="40" s="1"/>
  <c r="O28" i="40" s="1"/>
  <c r="R1051" i="30"/>
  <c r="J1051" i="30" s="1"/>
  <c r="G27" i="40" s="1"/>
  <c r="K27" i="40" s="1"/>
  <c r="Z1073" i="30"/>
  <c r="K1073" i="30" s="1"/>
  <c r="T28" i="40" s="1"/>
  <c r="Z989" i="30"/>
  <c r="K989" i="30" s="1"/>
  <c r="T26" i="40" s="1"/>
  <c r="T1056" i="30"/>
  <c r="L1057" i="30" s="1"/>
  <c r="F28" i="40" s="1"/>
  <c r="N28" i="40" s="1"/>
  <c r="Y1073" i="30"/>
  <c r="J1073" i="30" s="1"/>
  <c r="S28" i="40" s="1"/>
  <c r="AC28" i="40" s="1"/>
  <c r="T930" i="30"/>
  <c r="L931" i="30" s="1"/>
  <c r="F25" i="40" s="1"/>
  <c r="N25" i="40" s="1"/>
  <c r="Q888" i="30"/>
  <c r="I889" i="30" s="1"/>
  <c r="T883" i="30"/>
  <c r="L883" i="30" s="1"/>
  <c r="I23" i="40" s="1"/>
  <c r="O23" i="40" s="1"/>
  <c r="Q757" i="30"/>
  <c r="I757" i="30" s="1"/>
  <c r="Z698" i="30"/>
  <c r="K699" i="30" s="1"/>
  <c r="Y19" i="40" s="1"/>
  <c r="AF19" i="40" s="1"/>
  <c r="Q636" i="30"/>
  <c r="I637" i="30" s="1"/>
  <c r="AA905" i="30"/>
  <c r="L905" i="30" s="1"/>
  <c r="U24" i="40" s="1"/>
  <c r="AG24" i="40" s="1"/>
  <c r="S678" i="30"/>
  <c r="K679" i="30" s="1"/>
  <c r="E19" i="40" s="1"/>
  <c r="L19" i="40" s="1"/>
  <c r="S636" i="30"/>
  <c r="K637" i="30" s="1"/>
  <c r="E18" i="40" s="1"/>
  <c r="L18" i="40" s="1"/>
  <c r="X698" i="30"/>
  <c r="I699" i="30" s="1"/>
  <c r="Y1031" i="30"/>
  <c r="J1031" i="30" s="1"/>
  <c r="S27" i="40" s="1"/>
  <c r="AC27" i="40" s="1"/>
  <c r="AA1031" i="30"/>
  <c r="L1031" i="30" s="1"/>
  <c r="U27" i="40" s="1"/>
  <c r="AG27" i="40" s="1"/>
  <c r="AC908" i="30"/>
  <c r="N909" i="30" s="1"/>
  <c r="AB24" i="40" s="1"/>
  <c r="AC779" i="30"/>
  <c r="N779" i="30" s="1"/>
  <c r="W21" i="40" s="1"/>
  <c r="T673" i="30"/>
  <c r="L673" i="30" s="1"/>
  <c r="I18" i="40" s="1"/>
  <c r="O18" i="40" s="1"/>
  <c r="X992" i="30"/>
  <c r="I993" i="30" s="1"/>
  <c r="R1009" i="30"/>
  <c r="J1009" i="30" s="1"/>
  <c r="G26" i="40" s="1"/>
  <c r="K26" i="40" s="1"/>
  <c r="X572" i="30"/>
  <c r="I573" i="30" s="1"/>
  <c r="X530" i="30"/>
  <c r="I531" i="30" s="1"/>
  <c r="X488" i="30"/>
  <c r="I489" i="30" s="1"/>
  <c r="X446" i="30"/>
  <c r="I447" i="30" s="1"/>
  <c r="X404" i="30"/>
  <c r="I405" i="30" s="1"/>
  <c r="S547" i="30"/>
  <c r="K547" i="30" s="1"/>
  <c r="H15" i="40" s="1"/>
  <c r="M15" i="40" s="1"/>
  <c r="S463" i="30"/>
  <c r="K463" i="30" s="1"/>
  <c r="H13" i="40" s="1"/>
  <c r="M13" i="40" s="1"/>
  <c r="S421" i="30"/>
  <c r="K421" i="30" s="1"/>
  <c r="H12" i="40" s="1"/>
  <c r="M12" i="40" s="1"/>
  <c r="AB401" i="30"/>
  <c r="M401" i="30" s="1"/>
  <c r="V12" i="40" s="1"/>
  <c r="R552" i="30"/>
  <c r="J553" i="30" s="1"/>
  <c r="D16" i="40" s="1"/>
  <c r="J16" i="40" s="1"/>
  <c r="V379" i="30"/>
  <c r="N379" i="30" s="1"/>
  <c r="AA275" i="30"/>
  <c r="L275" i="30" s="1"/>
  <c r="U9" i="40" s="1"/>
  <c r="AG9" i="40" s="1"/>
  <c r="Q384" i="30"/>
  <c r="I385" i="30" s="1"/>
  <c r="V295" i="30"/>
  <c r="N295" i="30" s="1"/>
  <c r="Y110" i="30"/>
  <c r="J111" i="30" s="1"/>
  <c r="Y107" i="30"/>
  <c r="J107" i="30" s="1"/>
  <c r="S5" i="40" s="1"/>
  <c r="AC5" i="40" s="1"/>
  <c r="Y68" i="30"/>
  <c r="J69" i="30" s="1"/>
  <c r="X4" i="40" s="1"/>
  <c r="Y65" i="30"/>
  <c r="J65" i="30" s="1"/>
  <c r="S4" i="40" s="1"/>
  <c r="AC4" i="40" s="1"/>
  <c r="Y26" i="30"/>
  <c r="J27" i="30" s="1"/>
  <c r="X3" i="40" s="1"/>
  <c r="Y23" i="30"/>
  <c r="J23" i="30" s="1"/>
  <c r="S3" i="40" s="1"/>
  <c r="AC3" i="40" s="1"/>
  <c r="U384" i="30"/>
  <c r="M385" i="30" s="1"/>
  <c r="X26" i="30"/>
  <c r="I27" i="30" s="1"/>
  <c r="X23" i="30"/>
  <c r="I23" i="30" s="1"/>
  <c r="X275" i="30"/>
  <c r="I275" i="30" s="1"/>
  <c r="R337" i="30"/>
  <c r="J337" i="30" s="1"/>
  <c r="G10" i="40" s="1"/>
  <c r="K10" i="40" s="1"/>
  <c r="X191" i="30"/>
  <c r="I191" i="30" s="1"/>
  <c r="X149" i="30"/>
  <c r="I149" i="30" s="1"/>
  <c r="T85" i="30"/>
  <c r="L85" i="30" s="1"/>
  <c r="I4" i="40" s="1"/>
  <c r="O4" i="40" s="1"/>
  <c r="T48" i="30"/>
  <c r="L49" i="30" s="1"/>
  <c r="T43" i="30"/>
  <c r="L43" i="30" s="1"/>
  <c r="I3" i="40" s="1"/>
  <c r="T6" i="30"/>
  <c r="L7" i="30" s="1"/>
  <c r="F3" i="40" s="1"/>
  <c r="S2017" i="30"/>
  <c r="K2017" i="30" s="1"/>
  <c r="H50" i="40" s="1"/>
  <c r="M50" i="40" s="1"/>
  <c r="Z1160" i="30"/>
  <c r="K1161" i="30" s="1"/>
  <c r="Y30" i="40" s="1"/>
  <c r="AF30" i="40" s="1"/>
  <c r="AB1073" i="30"/>
  <c r="M1073" i="30" s="1"/>
  <c r="V28" i="40" s="1"/>
  <c r="S2106" i="30"/>
  <c r="K2107" i="30" s="1"/>
  <c r="E53" i="40" s="1"/>
  <c r="L53" i="40" s="1"/>
  <c r="R2101" i="30"/>
  <c r="J2101" i="30" s="1"/>
  <c r="G52" i="40" s="1"/>
  <c r="K52" i="40" s="1"/>
  <c r="Z2126" i="30"/>
  <c r="K2127" i="30" s="1"/>
  <c r="Y53" i="40" s="1"/>
  <c r="AF53" i="40" s="1"/>
  <c r="Q2059" i="30"/>
  <c r="I2059" i="30" s="1"/>
  <c r="U2064" i="30"/>
  <c r="M2065" i="30" s="1"/>
  <c r="T1975" i="30"/>
  <c r="L1975" i="30" s="1"/>
  <c r="I49" i="40" s="1"/>
  <c r="O49" i="40" s="1"/>
  <c r="V2017" i="30"/>
  <c r="N2017" i="30" s="1"/>
  <c r="X2000" i="30"/>
  <c r="I2001" i="30" s="1"/>
  <c r="R1896" i="30"/>
  <c r="J1897" i="30" s="1"/>
  <c r="D48" i="40" s="1"/>
  <c r="J48" i="40" s="1"/>
  <c r="R1849" i="30"/>
  <c r="J1849" i="30" s="1"/>
  <c r="G46" i="40" s="1"/>
  <c r="K46" i="40" s="1"/>
  <c r="AB1913" i="30"/>
  <c r="M1913" i="30" s="1"/>
  <c r="V48" i="40" s="1"/>
  <c r="V1891" i="30"/>
  <c r="N1891" i="30" s="1"/>
  <c r="V1854" i="30"/>
  <c r="N1855" i="30" s="1"/>
  <c r="Y1790" i="30"/>
  <c r="J1791" i="30" s="1"/>
  <c r="X45" i="40" s="1"/>
  <c r="R1765" i="30"/>
  <c r="J1765" i="30" s="1"/>
  <c r="G44" i="40" s="1"/>
  <c r="K44" i="40" s="1"/>
  <c r="Q1723" i="30"/>
  <c r="I1723" i="30" s="1"/>
  <c r="AC1916" i="30"/>
  <c r="N1917" i="30" s="1"/>
  <c r="AB48" i="40" s="1"/>
  <c r="S1686" i="30"/>
  <c r="K1687" i="30" s="1"/>
  <c r="E43" i="40" s="1"/>
  <c r="L43" i="40" s="1"/>
  <c r="Q1686" i="30"/>
  <c r="I1687" i="30" s="1"/>
  <c r="T1681" i="30"/>
  <c r="L1681" i="30" s="1"/>
  <c r="I42" i="40" s="1"/>
  <c r="O42" i="40" s="1"/>
  <c r="Q1602" i="30"/>
  <c r="I1603" i="30" s="1"/>
  <c r="Z1622" i="30"/>
  <c r="K1623" i="30" s="1"/>
  <c r="Y41" i="40" s="1"/>
  <c r="AF41" i="40" s="1"/>
  <c r="AB1577" i="30"/>
  <c r="M1577" i="30" s="1"/>
  <c r="V40" i="40" s="1"/>
  <c r="V1555" i="30"/>
  <c r="N1555" i="30" s="1"/>
  <c r="AA1493" i="30"/>
  <c r="L1493" i="30" s="1"/>
  <c r="U38" i="40" s="1"/>
  <c r="AG38" i="40" s="1"/>
  <c r="S1518" i="30"/>
  <c r="K1519" i="30" s="1"/>
  <c r="E39" i="40" s="1"/>
  <c r="L39" i="40" s="1"/>
  <c r="Q1387" i="30"/>
  <c r="I1387" i="30" s="1"/>
  <c r="AB1328" i="30"/>
  <c r="M1329" i="30" s="1"/>
  <c r="AA34" i="40" s="1"/>
  <c r="Y1454" i="30"/>
  <c r="J1455" i="30" s="1"/>
  <c r="X37" i="40" s="1"/>
  <c r="T1471" i="30"/>
  <c r="L1471" i="30" s="1"/>
  <c r="I37" i="40" s="1"/>
  <c r="O37" i="40" s="1"/>
  <c r="T1303" i="30"/>
  <c r="L1303" i="30" s="1"/>
  <c r="I33" i="40" s="1"/>
  <c r="O33" i="40" s="1"/>
  <c r="T1513" i="30"/>
  <c r="L1513" i="30" s="1"/>
  <c r="I38" i="40" s="1"/>
  <c r="O38" i="40" s="1"/>
  <c r="AC1409" i="30"/>
  <c r="N1409" i="30" s="1"/>
  <c r="W36" i="40" s="1"/>
  <c r="V1350" i="30"/>
  <c r="N1351" i="30" s="1"/>
  <c r="Y1286" i="30"/>
  <c r="J1287" i="30" s="1"/>
  <c r="X33" i="40" s="1"/>
  <c r="AC1241" i="30"/>
  <c r="N1241" i="30" s="1"/>
  <c r="W32" i="40" s="1"/>
  <c r="X1325" i="30"/>
  <c r="I1325" i="30" s="1"/>
  <c r="Q1308" i="30"/>
  <c r="I1309" i="30" s="1"/>
  <c r="Z1244" i="30"/>
  <c r="K1245" i="30" s="1"/>
  <c r="Y32" i="40" s="1"/>
  <c r="AF32" i="40" s="1"/>
  <c r="Q1266" i="30"/>
  <c r="I1267" i="30" s="1"/>
  <c r="Y1202" i="30"/>
  <c r="J1203" i="30" s="1"/>
  <c r="X31" i="40" s="1"/>
  <c r="Q1098" i="30"/>
  <c r="I1099" i="30" s="1"/>
  <c r="Y950" i="30"/>
  <c r="J951" i="30" s="1"/>
  <c r="AA1034" i="30"/>
  <c r="L1035" i="30" s="1"/>
  <c r="Z27" i="40" s="1"/>
  <c r="AH27" i="40" s="1"/>
  <c r="R972" i="30"/>
  <c r="J973" i="30" s="1"/>
  <c r="Q1056" i="30"/>
  <c r="I1057" i="30" s="1"/>
  <c r="AC947" i="30"/>
  <c r="N947" i="30" s="1"/>
  <c r="W25" i="40" s="1"/>
  <c r="AC866" i="30"/>
  <c r="N867" i="30" s="1"/>
  <c r="AB23" i="40" s="1"/>
  <c r="Q715" i="30"/>
  <c r="I715" i="30" s="1"/>
  <c r="S888" i="30"/>
  <c r="K889" i="30" s="1"/>
  <c r="E24" i="40" s="1"/>
  <c r="L24" i="40" s="1"/>
  <c r="S804" i="30"/>
  <c r="K805" i="30" s="1"/>
  <c r="E22" i="40" s="1"/>
  <c r="L22" i="40" s="1"/>
  <c r="Y740" i="30"/>
  <c r="J741" i="30" s="1"/>
  <c r="X20" i="40" s="1"/>
  <c r="Y653" i="30"/>
  <c r="J653" i="30" s="1"/>
  <c r="S18" i="40" s="1"/>
  <c r="AC18" i="40" s="1"/>
  <c r="X779" i="30"/>
  <c r="I779" i="30" s="1"/>
  <c r="X740" i="30"/>
  <c r="I741" i="30" s="1"/>
  <c r="Q925" i="30"/>
  <c r="I925" i="30" s="1"/>
  <c r="S846" i="30"/>
  <c r="K847" i="30" s="1"/>
  <c r="E23" i="40" s="1"/>
  <c r="L23" i="40" s="1"/>
  <c r="U841" i="30"/>
  <c r="M841" i="30" s="1"/>
  <c r="S762" i="30"/>
  <c r="K763" i="30" s="1"/>
  <c r="E21" i="40" s="1"/>
  <c r="L21" i="40" s="1"/>
  <c r="U757" i="30"/>
  <c r="M757" i="30" s="1"/>
  <c r="U673" i="30"/>
  <c r="M673" i="30" s="1"/>
  <c r="AB1031" i="30"/>
  <c r="M1031" i="30" s="1"/>
  <c r="V27" i="40" s="1"/>
  <c r="U925" i="30"/>
  <c r="M925" i="30" s="1"/>
  <c r="Q846" i="30"/>
  <c r="I847" i="30" s="1"/>
  <c r="AC782" i="30"/>
  <c r="N783" i="30" s="1"/>
  <c r="AB21" i="40" s="1"/>
  <c r="T762" i="30"/>
  <c r="L763" i="30" s="1"/>
  <c r="F21" i="40" s="1"/>
  <c r="N21" i="40" s="1"/>
  <c r="Y992" i="30"/>
  <c r="J993" i="30" s="1"/>
  <c r="X26" i="40" s="1"/>
  <c r="AA992" i="30"/>
  <c r="L993" i="30" s="1"/>
  <c r="Z26" i="40" s="1"/>
  <c r="AH26" i="40" s="1"/>
  <c r="AB527" i="30"/>
  <c r="M527" i="30" s="1"/>
  <c r="V15" i="40" s="1"/>
  <c r="AA485" i="30"/>
  <c r="L485" i="30" s="1"/>
  <c r="U14" i="40" s="1"/>
  <c r="AG14" i="40" s="1"/>
  <c r="X401" i="30"/>
  <c r="I401" i="30" s="1"/>
  <c r="S169" i="30"/>
  <c r="K169" i="30" s="1"/>
  <c r="H6" i="40" s="1"/>
  <c r="M6" i="40" s="1"/>
  <c r="S132" i="30"/>
  <c r="K133" i="30" s="1"/>
  <c r="E6" i="40" s="1"/>
  <c r="L6" i="40" s="1"/>
  <c r="S127" i="30"/>
  <c r="K127" i="30" s="1"/>
  <c r="H5" i="40" s="1"/>
  <c r="M5" i="40" s="1"/>
  <c r="S90" i="30"/>
  <c r="K91" i="30" s="1"/>
  <c r="E5" i="40" s="1"/>
  <c r="L5" i="40" s="1"/>
  <c r="S85" i="30"/>
  <c r="K85" i="30" s="1"/>
  <c r="H4" i="40" s="1"/>
  <c r="M4" i="40" s="1"/>
  <c r="Y530" i="30"/>
  <c r="J531" i="30" s="1"/>
  <c r="X15" i="40" s="1"/>
  <c r="Q379" i="30"/>
  <c r="I379" i="30" s="1"/>
  <c r="V342" i="30"/>
  <c r="N343" i="30" s="1"/>
  <c r="AA26" i="30"/>
  <c r="L27" i="30" s="1"/>
  <c r="Z3" i="40" s="1"/>
  <c r="AH3" i="40" s="1"/>
  <c r="AA23" i="30"/>
  <c r="L23" i="30" s="1"/>
  <c r="U3" i="40" s="1"/>
  <c r="AG3" i="40" s="1"/>
  <c r="AB275" i="30"/>
  <c r="M275" i="30" s="1"/>
  <c r="V9" i="40" s="1"/>
  <c r="R295" i="30"/>
  <c r="J295" i="30" s="1"/>
  <c r="G9" i="40" s="1"/>
  <c r="K9" i="40" s="1"/>
  <c r="Q258" i="30"/>
  <c r="I259" i="30" s="1"/>
  <c r="Y191" i="30"/>
  <c r="J191" i="30" s="1"/>
  <c r="S7" i="40" s="1"/>
  <c r="AC7" i="40" s="1"/>
  <c r="Y152" i="30"/>
  <c r="J153" i="30" s="1"/>
  <c r="X6" i="40" s="1"/>
  <c r="Y149" i="30"/>
  <c r="J149" i="30" s="1"/>
  <c r="S6" i="40" s="1"/>
  <c r="AC6" i="40" s="1"/>
  <c r="X110" i="30"/>
  <c r="I111" i="30" s="1"/>
  <c r="X107" i="30"/>
  <c r="I107" i="30" s="1"/>
  <c r="X68" i="30"/>
  <c r="I69" i="30" s="1"/>
  <c r="AA320" i="30"/>
  <c r="L321" i="30" s="1"/>
  <c r="Z10" i="40" s="1"/>
  <c r="AH10" i="40" s="1"/>
  <c r="AC191" i="30"/>
  <c r="N191" i="30" s="1"/>
  <c r="W7" i="40" s="1"/>
  <c r="AC152" i="30"/>
  <c r="N153" i="30" s="1"/>
  <c r="AB6" i="40" s="1"/>
  <c r="AC149" i="30"/>
  <c r="N149" i="30" s="1"/>
  <c r="W6" i="40" s="1"/>
  <c r="AC110" i="30"/>
  <c r="N111" i="30" s="1"/>
  <c r="AB5" i="40" s="1"/>
  <c r="AC107" i="30"/>
  <c r="N107" i="30" s="1"/>
  <c r="W5" i="40" s="1"/>
  <c r="S1933" i="30"/>
  <c r="K1933" i="30" s="1"/>
  <c r="H48" i="40" s="1"/>
  <c r="M48" i="40" s="1"/>
  <c r="AB1619" i="30"/>
  <c r="M1619" i="30" s="1"/>
  <c r="V41" i="40" s="1"/>
  <c r="Q762" i="30"/>
  <c r="I763" i="30" s="1"/>
  <c r="AA2126" i="30"/>
  <c r="L2127" i="30" s="1"/>
  <c r="Z53" i="40" s="1"/>
  <c r="AH53" i="40" s="1"/>
  <c r="U2059" i="30"/>
  <c r="M2059" i="30" s="1"/>
  <c r="U2022" i="30"/>
  <c r="M2023" i="30" s="1"/>
  <c r="X1955" i="30"/>
  <c r="I1955" i="30" s="1"/>
  <c r="V1980" i="30"/>
  <c r="N1981" i="30" s="1"/>
  <c r="V1938" i="30"/>
  <c r="N1939" i="30" s="1"/>
  <c r="Z2000" i="30"/>
  <c r="K2001" i="30" s="1"/>
  <c r="Y50" i="40" s="1"/>
  <c r="AF50" i="40" s="1"/>
  <c r="T1896" i="30"/>
  <c r="L1897" i="30" s="1"/>
  <c r="F48" i="40" s="1"/>
  <c r="N48" i="40" s="1"/>
  <c r="AA1829" i="30"/>
  <c r="L1829" i="30" s="1"/>
  <c r="U46" i="40" s="1"/>
  <c r="AG46" i="40" s="1"/>
  <c r="T1765" i="30"/>
  <c r="L1765" i="30" s="1"/>
  <c r="R1933" i="30"/>
  <c r="J1933" i="30" s="1"/>
  <c r="G48" i="40" s="1"/>
  <c r="K48" i="40" s="1"/>
  <c r="Y1745" i="30"/>
  <c r="J1745" i="30" s="1"/>
  <c r="S44" i="40" s="1"/>
  <c r="AC44" i="40" s="1"/>
  <c r="X1790" i="30"/>
  <c r="I1791" i="30" s="1"/>
  <c r="AB1664" i="30"/>
  <c r="M1665" i="30" s="1"/>
  <c r="AA42" i="40" s="1"/>
  <c r="V1681" i="30"/>
  <c r="N1681" i="30" s="1"/>
  <c r="Z1703" i="30"/>
  <c r="K1703" i="30" s="1"/>
  <c r="T43" i="40" s="1"/>
  <c r="AC1664" i="30"/>
  <c r="N1665" i="30" s="1"/>
  <c r="AB42" i="40" s="1"/>
  <c r="AA1496" i="30"/>
  <c r="L1497" i="30" s="1"/>
  <c r="Z38" i="40" s="1"/>
  <c r="AH38" i="40" s="1"/>
  <c r="X1622" i="30"/>
  <c r="I1623" i="30" s="1"/>
  <c r="S1476" i="30"/>
  <c r="K1477" i="30" s="1"/>
  <c r="E38" i="40" s="1"/>
  <c r="L38" i="40" s="1"/>
  <c r="AB1535" i="30"/>
  <c r="M1535" i="30" s="1"/>
  <c r="V39" i="40" s="1"/>
  <c r="AC1451" i="30"/>
  <c r="N1451" i="30" s="1"/>
  <c r="W37" i="40" s="1"/>
  <c r="T1392" i="30"/>
  <c r="L1393" i="30" s="1"/>
  <c r="F36" i="40" s="1"/>
  <c r="N36" i="40" s="1"/>
  <c r="Z1370" i="30"/>
  <c r="K1371" i="30" s="1"/>
  <c r="Y35" i="40" s="1"/>
  <c r="AF35" i="40" s="1"/>
  <c r="Y1367" i="30"/>
  <c r="J1367" i="30" s="1"/>
  <c r="S35" i="40" s="1"/>
  <c r="AC35" i="40" s="1"/>
  <c r="V1345" i="30"/>
  <c r="N1345" i="30" s="1"/>
  <c r="X1454" i="30"/>
  <c r="I1455" i="30" s="1"/>
  <c r="V1392" i="30"/>
  <c r="N1393" i="30" s="1"/>
  <c r="X1535" i="30"/>
  <c r="I1535" i="30" s="1"/>
  <c r="T1434" i="30"/>
  <c r="L1435" i="30" s="1"/>
  <c r="F37" i="40" s="1"/>
  <c r="N37" i="40" s="1"/>
  <c r="AC1412" i="30"/>
  <c r="N1413" i="30" s="1"/>
  <c r="AB36" i="40" s="1"/>
  <c r="R1350" i="30"/>
  <c r="J1351" i="30" s="1"/>
  <c r="D35" i="40" s="1"/>
  <c r="J35" i="40" s="1"/>
  <c r="R1518" i="30"/>
  <c r="J1519" i="30" s="1"/>
  <c r="D39" i="40" s="1"/>
  <c r="J39" i="40" s="1"/>
  <c r="S1387" i="30"/>
  <c r="K1387" i="30" s="1"/>
  <c r="H35" i="40" s="1"/>
  <c r="M35" i="40" s="1"/>
  <c r="X1367" i="30"/>
  <c r="I1367" i="30" s="1"/>
  <c r="Y1325" i="30"/>
  <c r="J1325" i="30" s="1"/>
  <c r="S34" i="40" s="1"/>
  <c r="AC34" i="40" s="1"/>
  <c r="Z1325" i="30"/>
  <c r="K1325" i="30" s="1"/>
  <c r="T34" i="40" s="1"/>
  <c r="T1261" i="30"/>
  <c r="L1261" i="30" s="1"/>
  <c r="I32" i="40" s="1"/>
  <c r="O32" i="40" s="1"/>
  <c r="Z1283" i="30"/>
  <c r="K1283" i="30" s="1"/>
  <c r="T33" i="40" s="1"/>
  <c r="S1219" i="30"/>
  <c r="K1219" i="30" s="1"/>
  <c r="H31" i="40" s="1"/>
  <c r="M31" i="40" s="1"/>
  <c r="Y1115" i="30"/>
  <c r="J1115" i="30" s="1"/>
  <c r="S29" i="40" s="1"/>
  <c r="AC29" i="40" s="1"/>
  <c r="X1034" i="30"/>
  <c r="I1035" i="30" s="1"/>
  <c r="T972" i="30"/>
  <c r="L973" i="30" s="1"/>
  <c r="F26" i="40" s="1"/>
  <c r="N26" i="40" s="1"/>
  <c r="X950" i="30"/>
  <c r="I951" i="30" s="1"/>
  <c r="AA989" i="30"/>
  <c r="L989" i="30" s="1"/>
  <c r="U26" i="40" s="1"/>
  <c r="AG26" i="40" s="1"/>
  <c r="V967" i="30"/>
  <c r="N967" i="30" s="1"/>
  <c r="AC1073" i="30"/>
  <c r="N1073" i="30" s="1"/>
  <c r="W28" i="40" s="1"/>
  <c r="R846" i="30"/>
  <c r="J847" i="30" s="1"/>
  <c r="D23" i="40" s="1"/>
  <c r="J23" i="40" s="1"/>
  <c r="U930" i="30"/>
  <c r="M931" i="30" s="1"/>
  <c r="U883" i="30"/>
  <c r="M883" i="30" s="1"/>
  <c r="Q720" i="30"/>
  <c r="I721" i="30" s="1"/>
  <c r="Q631" i="30"/>
  <c r="I631" i="30" s="1"/>
  <c r="AB905" i="30"/>
  <c r="M905" i="30" s="1"/>
  <c r="V24" i="40" s="1"/>
  <c r="Y821" i="30"/>
  <c r="J821" i="30" s="1"/>
  <c r="S22" i="40" s="1"/>
  <c r="AC22" i="40" s="1"/>
  <c r="Y863" i="30"/>
  <c r="J863" i="30" s="1"/>
  <c r="S23" i="40" s="1"/>
  <c r="AC23" i="40" s="1"/>
  <c r="X821" i="30"/>
  <c r="I821" i="30" s="1"/>
  <c r="AC1031" i="30"/>
  <c r="N1031" i="30" s="1"/>
  <c r="W27" i="40" s="1"/>
  <c r="V925" i="30"/>
  <c r="N925" i="30" s="1"/>
  <c r="T799" i="30"/>
  <c r="L799" i="30" s="1"/>
  <c r="I21" i="40" s="1"/>
  <c r="O21" i="40" s="1"/>
  <c r="AC698" i="30"/>
  <c r="N699" i="30" s="1"/>
  <c r="AB19" i="40" s="1"/>
  <c r="AC695" i="30"/>
  <c r="N695" i="30" s="1"/>
  <c r="W19" i="40" s="1"/>
  <c r="AB992" i="30"/>
  <c r="M993" i="30" s="1"/>
  <c r="AA26" i="40" s="1"/>
  <c r="Q594" i="30"/>
  <c r="I595" i="30" s="1"/>
  <c r="S174" i="30"/>
  <c r="K175" i="30" s="1"/>
  <c r="E7" i="40" s="1"/>
  <c r="L7" i="40" s="1"/>
  <c r="AC362" i="30"/>
  <c r="N363" i="30" s="1"/>
  <c r="AB11" i="40" s="1"/>
  <c r="R342" i="30"/>
  <c r="J343" i="30" s="1"/>
  <c r="D11" i="40" s="1"/>
  <c r="J11" i="40" s="1"/>
  <c r="R43" i="30"/>
  <c r="J43" i="30" s="1"/>
  <c r="G3" i="40" s="1"/>
  <c r="K3" i="40" s="1"/>
  <c r="R6" i="30"/>
  <c r="J7" i="30" s="1"/>
  <c r="D3" i="40" s="1"/>
  <c r="J3" i="40" s="1"/>
  <c r="U258" i="30"/>
  <c r="M259" i="30" s="1"/>
  <c r="Y572" i="30"/>
  <c r="J573" i="30" s="1"/>
  <c r="X16" i="40" s="1"/>
  <c r="T300" i="30"/>
  <c r="L301" i="30" s="1"/>
  <c r="F10" i="40" s="1"/>
  <c r="N10" i="40" s="1"/>
  <c r="AA278" i="30"/>
  <c r="L279" i="30" s="1"/>
  <c r="Z9" i="40" s="1"/>
  <c r="AH9" i="40" s="1"/>
  <c r="AC233" i="30"/>
  <c r="N233" i="30" s="1"/>
  <c r="W8" i="40" s="1"/>
  <c r="V384" i="30"/>
  <c r="N385" i="30" s="1"/>
  <c r="X236" i="30"/>
  <c r="I237" i="30" s="1"/>
  <c r="V300" i="30"/>
  <c r="N301" i="30" s="1"/>
  <c r="Y446" i="30"/>
  <c r="J447" i="30" s="1"/>
  <c r="X13" i="40" s="1"/>
  <c r="S337" i="30"/>
  <c r="K337" i="30" s="1"/>
  <c r="H10" i="40" s="1"/>
  <c r="M10" i="40" s="1"/>
  <c r="T174" i="30"/>
  <c r="L175" i="30" s="1"/>
  <c r="F7" i="40" s="1"/>
  <c r="N7" i="40" s="1"/>
  <c r="T169" i="30"/>
  <c r="L169" i="30" s="1"/>
  <c r="I6" i="40" s="1"/>
  <c r="O6" i="40" s="1"/>
  <c r="T132" i="30"/>
  <c r="L133" i="30" s="1"/>
  <c r="F6" i="40" s="1"/>
  <c r="N6" i="40" s="1"/>
  <c r="T127" i="30"/>
  <c r="L127" i="30" s="1"/>
  <c r="I5" i="40" s="1"/>
  <c r="O5" i="40" s="1"/>
  <c r="T90" i="30"/>
  <c r="L91" i="30" s="1"/>
  <c r="F5" i="40" s="1"/>
  <c r="N5" i="40" s="1"/>
  <c r="S930" i="30"/>
  <c r="K931" i="30" s="1"/>
  <c r="E25" i="40" s="1"/>
  <c r="L25" i="40" s="1"/>
  <c r="AB2123" i="30"/>
  <c r="M2123" i="30" s="1"/>
  <c r="V53" i="40" s="1"/>
  <c r="Y2042" i="30"/>
  <c r="J2043" i="30" s="1"/>
  <c r="X51" i="40" s="1"/>
  <c r="AC1955" i="30"/>
  <c r="N1955" i="30" s="1"/>
  <c r="W49" i="40" s="1"/>
  <c r="T1938" i="30"/>
  <c r="L1939" i="30" s="1"/>
  <c r="AC1874" i="30"/>
  <c r="N1875" i="30" s="1"/>
  <c r="AB47" i="40" s="1"/>
  <c r="R1807" i="30"/>
  <c r="J1807" i="30" s="1"/>
  <c r="G45" i="40" s="1"/>
  <c r="K45" i="40" s="1"/>
  <c r="AC1913" i="30"/>
  <c r="N1913" i="30" s="1"/>
  <c r="W48" i="40" s="1"/>
  <c r="Y1832" i="30"/>
  <c r="J1833" i="30" s="1"/>
  <c r="X46" i="40" s="1"/>
  <c r="R1812" i="30"/>
  <c r="J1813" i="30" s="1"/>
  <c r="D46" i="40" s="1"/>
  <c r="J46" i="40" s="1"/>
  <c r="R1980" i="30"/>
  <c r="J1981" i="30" s="1"/>
  <c r="D50" i="40" s="1"/>
  <c r="J50" i="40" s="1"/>
  <c r="T1723" i="30"/>
  <c r="L1723" i="30" s="1"/>
  <c r="I43" i="40" s="1"/>
  <c r="O43" i="40" s="1"/>
  <c r="T1933" i="30"/>
  <c r="L1933" i="30" s="1"/>
  <c r="I48" i="40" s="1"/>
  <c r="O48" i="40" s="1"/>
  <c r="V1723" i="30"/>
  <c r="N1723" i="30" s="1"/>
  <c r="R1686" i="30"/>
  <c r="J1687" i="30" s="1"/>
  <c r="D43" i="40" s="1"/>
  <c r="J43" i="40" s="1"/>
  <c r="Z1580" i="30"/>
  <c r="K1581" i="30" s="1"/>
  <c r="Y40" i="40" s="1"/>
  <c r="AF40" i="40" s="1"/>
  <c r="S1644" i="30"/>
  <c r="K1645" i="30" s="1"/>
  <c r="E42" i="40" s="1"/>
  <c r="L42" i="40" s="1"/>
  <c r="R1555" i="30"/>
  <c r="J1555" i="30" s="1"/>
  <c r="G39" i="40" s="1"/>
  <c r="K39" i="40" s="1"/>
  <c r="S1513" i="30"/>
  <c r="K1513" i="30" s="1"/>
  <c r="H38" i="40" s="1"/>
  <c r="M38" i="40" s="1"/>
  <c r="AB1493" i="30"/>
  <c r="M1493" i="30" s="1"/>
  <c r="V38" i="40" s="1"/>
  <c r="V1518" i="30"/>
  <c r="N1519" i="30" s="1"/>
  <c r="V1434" i="30"/>
  <c r="N1435" i="30" s="1"/>
  <c r="Q1345" i="30"/>
  <c r="I1345" i="30" s="1"/>
  <c r="S1471" i="30"/>
  <c r="K1471" i="30" s="1"/>
  <c r="H37" i="40" s="1"/>
  <c r="M37" i="40" s="1"/>
  <c r="X1409" i="30"/>
  <c r="I1409" i="30" s="1"/>
  <c r="V1429" i="30"/>
  <c r="N1429" i="30" s="1"/>
  <c r="Q1350" i="30"/>
  <c r="I1351" i="30" s="1"/>
  <c r="R1308" i="30"/>
  <c r="J1309" i="30" s="1"/>
  <c r="D34" i="40" s="1"/>
  <c r="J34" i="40" s="1"/>
  <c r="AC1244" i="30"/>
  <c r="N1245" i="30" s="1"/>
  <c r="AB32" i="40" s="1"/>
  <c r="T1266" i="30"/>
  <c r="L1267" i="30" s="1"/>
  <c r="F33" i="40" s="1"/>
  <c r="N33" i="40" s="1"/>
  <c r="Q1219" i="30"/>
  <c r="I1219" i="30" s="1"/>
  <c r="S1182" i="30"/>
  <c r="K1183" i="30" s="1"/>
  <c r="E31" i="40" s="1"/>
  <c r="L31" i="40" s="1"/>
  <c r="U1224" i="30"/>
  <c r="M1225" i="30" s="1"/>
  <c r="AB1157" i="30"/>
  <c r="M1157" i="30" s="1"/>
  <c r="V30" i="40" s="1"/>
  <c r="V1182" i="30"/>
  <c r="N1183" i="30" s="1"/>
  <c r="Y989" i="30"/>
  <c r="J989" i="30" s="1"/>
  <c r="S26" i="40" s="1"/>
  <c r="AC26" i="40" s="1"/>
  <c r="R1056" i="30"/>
  <c r="J1057" i="30" s="1"/>
  <c r="D28" i="40" s="1"/>
  <c r="J28" i="40" s="1"/>
  <c r="U967" i="30"/>
  <c r="M967" i="30" s="1"/>
  <c r="V930" i="30"/>
  <c r="N931" i="30" s="1"/>
  <c r="V883" i="30"/>
  <c r="N883" i="30" s="1"/>
  <c r="Q841" i="30"/>
  <c r="I841" i="30" s="1"/>
  <c r="T888" i="30"/>
  <c r="L889" i="30" s="1"/>
  <c r="F24" i="40" s="1"/>
  <c r="N24" i="40" s="1"/>
  <c r="Y782" i="30"/>
  <c r="J783" i="30" s="1"/>
  <c r="X21" i="40" s="1"/>
  <c r="X695" i="30"/>
  <c r="I695" i="30" s="1"/>
  <c r="X653" i="30"/>
  <c r="I653" i="30" s="1"/>
  <c r="U762" i="30"/>
  <c r="M763" i="30" s="1"/>
  <c r="U678" i="30"/>
  <c r="M679" i="30" s="1"/>
  <c r="Z656" i="30"/>
  <c r="K657" i="30" s="1"/>
  <c r="Y18" i="40" s="1"/>
  <c r="AF18" i="40" s="1"/>
  <c r="U1014" i="30"/>
  <c r="M1015" i="30" s="1"/>
  <c r="R925" i="30"/>
  <c r="J925" i="30" s="1"/>
  <c r="G24" i="40" s="1"/>
  <c r="K24" i="40" s="1"/>
  <c r="T715" i="30"/>
  <c r="L715" i="30" s="1"/>
  <c r="I19" i="40" s="1"/>
  <c r="O19" i="40" s="1"/>
  <c r="T678" i="30"/>
  <c r="L679" i="30" s="1"/>
  <c r="F19" i="40" s="1"/>
  <c r="N19" i="40" s="1"/>
  <c r="AC992" i="30"/>
  <c r="N993" i="30" s="1"/>
  <c r="AB26" i="40" s="1"/>
  <c r="AB611" i="30"/>
  <c r="M611" i="30" s="1"/>
  <c r="V17" i="40" s="1"/>
  <c r="AB488" i="30"/>
  <c r="M489" i="30" s="1"/>
  <c r="AA14" i="40" s="1"/>
  <c r="Q552" i="30"/>
  <c r="I553" i="30" s="1"/>
  <c r="T379" i="30"/>
  <c r="L379" i="30" s="1"/>
  <c r="I11" i="40" s="1"/>
  <c r="O11" i="40" s="1"/>
  <c r="Z317" i="30"/>
  <c r="K317" i="30" s="1"/>
  <c r="T10" i="40" s="1"/>
  <c r="R379" i="30"/>
  <c r="J379" i="30" s="1"/>
  <c r="G11" i="40" s="1"/>
  <c r="K11" i="40" s="1"/>
  <c r="Z107" i="30"/>
  <c r="K107" i="30" s="1"/>
  <c r="T5" i="40" s="1"/>
  <c r="Z68" i="30"/>
  <c r="K69" i="30" s="1"/>
  <c r="Y4" i="40" s="1"/>
  <c r="AF4" i="40" s="1"/>
  <c r="Z65" i="30"/>
  <c r="K65" i="30" s="1"/>
  <c r="T4" i="40" s="1"/>
  <c r="Z23" i="30"/>
  <c r="K23" i="30" s="1"/>
  <c r="T3" i="40" s="1"/>
  <c r="S295" i="30"/>
  <c r="K295" i="30" s="1"/>
  <c r="H9" i="40" s="1"/>
  <c r="M9" i="40" s="1"/>
  <c r="AC236" i="30"/>
  <c r="N237" i="30" s="1"/>
  <c r="AB8" i="40" s="1"/>
  <c r="S216" i="30"/>
  <c r="K217" i="30" s="1"/>
  <c r="E8" i="40" s="1"/>
  <c r="L8" i="40" s="1"/>
  <c r="S211" i="30"/>
  <c r="K211" i="30" s="1"/>
  <c r="H7" i="40" s="1"/>
  <c r="M7" i="40" s="1"/>
  <c r="Q300" i="30"/>
  <c r="I301" i="30" s="1"/>
  <c r="R300" i="30"/>
  <c r="J301" i="30" s="1"/>
  <c r="D10" i="40" s="1"/>
  <c r="J10" i="40" s="1"/>
  <c r="X359" i="30"/>
  <c r="I359" i="30" s="1"/>
  <c r="Q337" i="30"/>
  <c r="I337" i="30" s="1"/>
  <c r="U132" i="30"/>
  <c r="M133" i="30" s="1"/>
  <c r="T342" i="30"/>
  <c r="L343" i="30" s="1"/>
  <c r="F11" i="40" s="1"/>
  <c r="N11" i="40" s="1"/>
  <c r="AB320" i="30"/>
  <c r="M321" i="30" s="1"/>
  <c r="AA10" i="40" s="1"/>
  <c r="T258" i="30"/>
  <c r="L259" i="30" s="1"/>
  <c r="F9" i="40" s="1"/>
  <c r="N9" i="40" s="1"/>
  <c r="V216" i="30"/>
  <c r="N217" i="30" s="1"/>
  <c r="H29" i="40"/>
  <c r="M29" i="40" s="1"/>
  <c r="S30" i="40"/>
  <c r="AC30" i="40" s="1"/>
  <c r="X5" i="40"/>
  <c r="U53" i="40"/>
  <c r="AG53" i="40" s="1"/>
  <c r="G22" i="40"/>
  <c r="K22" i="40" s="1"/>
  <c r="F26" i="41"/>
  <c r="F25" i="41"/>
  <c r="G50" i="40"/>
  <c r="K50" i="40" s="1"/>
  <c r="F49" i="40"/>
  <c r="N49" i="40" s="1"/>
  <c r="S41" i="40"/>
  <c r="AC41" i="40" s="1"/>
  <c r="Z32" i="40"/>
  <c r="AH32" i="40" s="1"/>
  <c r="E26" i="40"/>
  <c r="L26" i="40" s="1"/>
  <c r="X24" i="40"/>
  <c r="G21" i="40"/>
  <c r="K21" i="40" s="1"/>
  <c r="Z49" i="40"/>
  <c r="AH49" i="40" s="1"/>
  <c r="X53" i="40"/>
  <c r="X50" i="40"/>
  <c r="G18" i="40"/>
  <c r="K18" i="40" s="1"/>
  <c r="Z16" i="40"/>
  <c r="AH16" i="40" s="1"/>
  <c r="E44" i="40"/>
  <c r="L44" i="40" s="1"/>
  <c r="H53" i="40"/>
  <c r="M53" i="40" s="1"/>
  <c r="T17" i="40"/>
  <c r="F13" i="40"/>
  <c r="N13" i="40" s="1"/>
  <c r="T20" i="40"/>
  <c r="X8" i="40"/>
  <c r="Z22" i="40"/>
  <c r="AH22" i="40" s="1"/>
  <c r="X12" i="40"/>
  <c r="T8" i="40"/>
  <c r="G47" i="40"/>
  <c r="K47" i="40" s="1"/>
  <c r="D18" i="40"/>
  <c r="J18" i="40" s="1"/>
  <c r="H40" i="40"/>
  <c r="M40" i="40" s="1"/>
  <c r="G36" i="40"/>
  <c r="K36" i="40" s="1"/>
  <c r="G30" i="40"/>
  <c r="K30" i="40" s="1"/>
  <c r="U21" i="40"/>
  <c r="AG21" i="40" s="1"/>
  <c r="T48" i="40"/>
  <c r="G43" i="40"/>
  <c r="K43" i="40" s="1"/>
  <c r="D41" i="40"/>
  <c r="J41" i="40" s="1"/>
  <c r="Y22" i="40"/>
  <c r="AF22" i="40" s="1"/>
  <c r="X25" i="40"/>
  <c r="G17" i="40"/>
  <c r="K17" i="40" s="1"/>
  <c r="D8" i="40"/>
  <c r="J8" i="40" s="1"/>
  <c r="F4" i="40"/>
  <c r="N4" i="40" s="1"/>
  <c r="T46" i="40"/>
  <c r="H25" i="40"/>
  <c r="M25" i="40" s="1"/>
  <c r="G12" i="40"/>
  <c r="K12" i="40" s="1"/>
  <c r="Z50" i="40"/>
  <c r="AH50" i="40" s="1"/>
  <c r="Y49" i="40"/>
  <c r="AF49" i="40" s="1"/>
  <c r="Z48" i="40"/>
  <c r="AH48" i="40" s="1"/>
  <c r="Z45" i="40"/>
  <c r="AH45" i="40" s="1"/>
  <c r="T25" i="40"/>
  <c r="Z13" i="40"/>
  <c r="AH13" i="40" s="1"/>
  <c r="G14" i="40"/>
  <c r="K14" i="40" s="1"/>
  <c r="I13" i="40"/>
  <c r="O13" i="40" s="1"/>
  <c r="S33" i="40"/>
  <c r="AC33" i="40" s="1"/>
  <c r="D25" i="40"/>
  <c r="J25" i="40" s="1"/>
  <c r="D9" i="40"/>
  <c r="J9" i="40" s="1"/>
  <c r="T12" i="40"/>
  <c r="F52" i="40"/>
  <c r="N52" i="40" s="1"/>
  <c r="I47" i="40"/>
  <c r="O47" i="40" s="1"/>
  <c r="Y45" i="40"/>
  <c r="AF45" i="40" s="1"/>
  <c r="X44" i="40"/>
  <c r="F39" i="40"/>
  <c r="N39" i="40" s="1"/>
  <c r="I29" i="40"/>
  <c r="O29" i="40" s="1"/>
  <c r="S21" i="40"/>
  <c r="AC21" i="40" s="1"/>
  <c r="F16" i="40"/>
  <c r="N16" i="40" s="1"/>
  <c r="T51" i="40"/>
  <c r="H43" i="40"/>
  <c r="M43" i="40" s="1"/>
  <c r="I44" i="40"/>
  <c r="O44" i="40" s="1"/>
  <c r="D37" i="40"/>
  <c r="J37" i="40" s="1"/>
  <c r="D26" i="40"/>
  <c r="J26" i="40" s="1"/>
  <c r="X18" i="40"/>
  <c r="H18" i="40"/>
  <c r="M18" i="40" s="1"/>
  <c r="F53" i="40"/>
  <c r="N53" i="40" s="1"/>
  <c r="D29" i="40"/>
  <c r="J29" i="40" s="1"/>
  <c r="F37" i="41"/>
  <c r="F33" i="41"/>
  <c r="F32" i="41"/>
  <c r="F29" i="41"/>
  <c r="F28" i="41"/>
  <c r="F24" i="41"/>
  <c r="F22" i="41"/>
  <c r="F19" i="41"/>
  <c r="F17" i="41"/>
  <c r="F15" i="41"/>
  <c r="F14" i="41"/>
  <c r="F11" i="41"/>
  <c r="F10" i="41"/>
  <c r="F8" i="41"/>
  <c r="F7" i="41"/>
  <c r="F6" i="41"/>
  <c r="F4" i="41"/>
  <c r="F39" i="41"/>
  <c r="F38" i="41"/>
  <c r="F36" i="41"/>
  <c r="F35" i="41"/>
  <c r="F34" i="41"/>
  <c r="F31" i="41"/>
  <c r="F30" i="41"/>
  <c r="F27" i="41"/>
  <c r="F23" i="41"/>
  <c r="F21" i="41"/>
  <c r="F20" i="41"/>
  <c r="F18" i="41"/>
  <c r="F16" i="41"/>
  <c r="F13" i="41"/>
  <c r="F12" i="41"/>
  <c r="F9" i="41"/>
  <c r="F5" i="41"/>
  <c r="E3" i="41"/>
  <c r="F3" i="41"/>
  <c r="U40" i="28"/>
  <c r="S40" i="28"/>
  <c r="R40" i="28"/>
  <c r="W12" i="28"/>
  <c r="W40" i="28"/>
  <c r="T40" i="28"/>
  <c r="S12" i="28"/>
  <c r="T12" i="28"/>
  <c r="R12" i="28"/>
  <c r="V12" i="28"/>
  <c r="V40" i="28"/>
  <c r="V11" i="28"/>
  <c r="U12" i="28"/>
  <c r="R11" i="28"/>
  <c r="W11" i="28"/>
  <c r="W33" i="28"/>
  <c r="R33" i="28"/>
  <c r="S33" i="28"/>
  <c r="T33" i="28"/>
  <c r="U33" i="28"/>
  <c r="V33" i="28"/>
  <c r="R6" i="28"/>
  <c r="S6" i="28"/>
  <c r="T6" i="28"/>
  <c r="U6" i="28"/>
  <c r="V6" i="28"/>
  <c r="W6" i="28"/>
  <c r="U19" i="28"/>
  <c r="T19" i="28"/>
  <c r="S19" i="28"/>
  <c r="R19" i="28"/>
  <c r="V19" i="28"/>
  <c r="W19" i="28"/>
  <c r="S25" i="28"/>
  <c r="W14" i="28"/>
  <c r="V14" i="28"/>
  <c r="U14" i="28"/>
  <c r="T14" i="28"/>
  <c r="R14" i="28"/>
  <c r="S14" i="28"/>
  <c r="T30" i="28"/>
  <c r="S30" i="28"/>
  <c r="U30" i="28"/>
  <c r="W30" i="28"/>
  <c r="V30" i="28"/>
  <c r="W13" i="28"/>
  <c r="R13" i="28"/>
  <c r="V13" i="28"/>
  <c r="U13" i="28"/>
  <c r="T13" i="28"/>
  <c r="S13" i="28"/>
  <c r="S29" i="28"/>
  <c r="T29" i="28"/>
  <c r="W29" i="28"/>
  <c r="V29" i="28"/>
  <c r="U29" i="28"/>
  <c r="W38" i="28"/>
  <c r="V38" i="28"/>
  <c r="U38" i="28"/>
  <c r="S38" i="28"/>
  <c r="T38" i="28"/>
  <c r="U32" i="28"/>
  <c r="T32" i="28"/>
  <c r="S32" i="28"/>
  <c r="V32" i="28"/>
  <c r="W32" i="28"/>
  <c r="S5" i="28"/>
  <c r="R5" i="28"/>
  <c r="T5" i="28"/>
  <c r="W5" i="28"/>
  <c r="V5" i="28"/>
  <c r="U5" i="28"/>
  <c r="W27" i="28"/>
  <c r="V27" i="28"/>
  <c r="U27" i="28"/>
  <c r="T27" i="28"/>
  <c r="S27" i="28"/>
  <c r="U10" i="28"/>
  <c r="T10" i="28"/>
  <c r="S10" i="28"/>
  <c r="W28" i="28"/>
  <c r="V28" i="28"/>
  <c r="U28" i="28"/>
  <c r="S28" i="28"/>
  <c r="T28" i="28"/>
  <c r="V35" i="28"/>
  <c r="U35" i="28"/>
  <c r="T35" i="28"/>
  <c r="W35" i="28"/>
  <c r="S35" i="28"/>
  <c r="T18" i="28"/>
  <c r="S18" i="28"/>
  <c r="U18" i="28"/>
  <c r="R18" i="28"/>
  <c r="W18" i="28"/>
  <c r="V18" i="28"/>
  <c r="R17" i="28"/>
  <c r="W17" i="28"/>
  <c r="V17" i="28"/>
  <c r="U17" i="28"/>
  <c r="S17" i="28"/>
  <c r="T17" i="28"/>
  <c r="R7" i="28"/>
  <c r="S7" i="28"/>
  <c r="W7" i="28"/>
  <c r="V7" i="28"/>
  <c r="U7" i="28"/>
  <c r="T7" i="28"/>
  <c r="U31" i="28"/>
  <c r="V31" i="28"/>
  <c r="T31" i="28"/>
  <c r="W31" i="28"/>
  <c r="V20" i="28"/>
  <c r="U20" i="28"/>
  <c r="T20" i="28"/>
  <c r="S20" i="28"/>
  <c r="W20" i="28"/>
  <c r="R20" i="28"/>
  <c r="V26" i="28"/>
  <c r="U26" i="28"/>
  <c r="T26" i="28"/>
  <c r="W26" i="28"/>
  <c r="S26" i="28"/>
  <c r="W15" i="28"/>
  <c r="V15" i="28"/>
  <c r="U15" i="28"/>
  <c r="T15" i="28"/>
  <c r="S15" i="28"/>
  <c r="R15" i="28"/>
  <c r="S39" i="28"/>
  <c r="W39" i="28"/>
  <c r="V39" i="28"/>
  <c r="U39" i="28"/>
  <c r="T39" i="28"/>
  <c r="W16" i="28"/>
  <c r="V16" i="28"/>
  <c r="U16" i="28"/>
  <c r="T16" i="28"/>
  <c r="S16" i="28"/>
  <c r="R16" i="28"/>
  <c r="T34" i="28"/>
  <c r="S34" i="28"/>
  <c r="U34" i="28"/>
  <c r="W34" i="28"/>
  <c r="V34" i="28"/>
  <c r="R8" i="28"/>
  <c r="W8" i="28"/>
  <c r="V8" i="28"/>
  <c r="U8" i="28"/>
  <c r="T8" i="28"/>
  <c r="S8" i="28"/>
  <c r="AV69" i="7"/>
  <c r="AD69" i="7"/>
  <c r="L69" i="7"/>
  <c r="AP68" i="7"/>
  <c r="AQ68" i="7" s="1"/>
  <c r="AR68" i="7" s="1"/>
  <c r="AX68" i="7" s="1"/>
  <c r="X68" i="7"/>
  <c r="Y68" i="7" s="1"/>
  <c r="Z68" i="7" s="1"/>
  <c r="AF68" i="7" s="1"/>
  <c r="F68" i="7"/>
  <c r="G68" i="7" s="1"/>
  <c r="H68" i="7" s="1"/>
  <c r="N68" i="7" s="1"/>
  <c r="AP67" i="7"/>
  <c r="AQ67" i="7" s="1"/>
  <c r="AR67" i="7" s="1"/>
  <c r="AX67" i="7" s="1"/>
  <c r="X67" i="7"/>
  <c r="Y67" i="7" s="1"/>
  <c r="Z67" i="7" s="1"/>
  <c r="AF67" i="7" s="1"/>
  <c r="F67" i="7"/>
  <c r="G67" i="7" s="1"/>
  <c r="H67" i="7" s="1"/>
  <c r="N67" i="7" s="1"/>
  <c r="AP66" i="7"/>
  <c r="AQ66" i="7" s="1"/>
  <c r="AR66" i="7" s="1"/>
  <c r="AX66" i="7" s="1"/>
  <c r="X66" i="7"/>
  <c r="Y66" i="7" s="1"/>
  <c r="Z66" i="7" s="1"/>
  <c r="AF66" i="7" s="1"/>
  <c r="F66" i="7"/>
  <c r="G66" i="7" s="1"/>
  <c r="H66" i="7" s="1"/>
  <c r="N66" i="7" s="1"/>
  <c r="AP65" i="7"/>
  <c r="AQ65" i="7" s="1"/>
  <c r="AR65" i="7" s="1"/>
  <c r="AX65" i="7" s="1"/>
  <c r="X65" i="7"/>
  <c r="Y65" i="7" s="1"/>
  <c r="Z65" i="7" s="1"/>
  <c r="AF65" i="7" s="1"/>
  <c r="F65" i="7"/>
  <c r="G65" i="7" s="1"/>
  <c r="H65" i="7" s="1"/>
  <c r="N65" i="7" s="1"/>
  <c r="AP64" i="7"/>
  <c r="AQ64" i="7" s="1"/>
  <c r="AR64" i="7" s="1"/>
  <c r="X64" i="7"/>
  <c r="Y64" i="7" s="1"/>
  <c r="Z64" i="7" s="1"/>
  <c r="F64" i="7"/>
  <c r="G64" i="7" s="1"/>
  <c r="H64" i="7" s="1"/>
  <c r="AV62" i="7"/>
  <c r="AD62" i="7"/>
  <c r="L62" i="7"/>
  <c r="AP61" i="7"/>
  <c r="AQ61" i="7" s="1"/>
  <c r="AR61" i="7" s="1"/>
  <c r="AX61" i="7" s="1"/>
  <c r="X61" i="7"/>
  <c r="Y61" i="7" s="1"/>
  <c r="Z61" i="7" s="1"/>
  <c r="AF61" i="7" s="1"/>
  <c r="F61" i="7"/>
  <c r="G61" i="7" s="1"/>
  <c r="H61" i="7" s="1"/>
  <c r="N61" i="7" s="1"/>
  <c r="AP60" i="7"/>
  <c r="AQ60" i="7" s="1"/>
  <c r="AR60" i="7" s="1"/>
  <c r="AX60" i="7" s="1"/>
  <c r="X60" i="7"/>
  <c r="Y60" i="7" s="1"/>
  <c r="Z60" i="7" s="1"/>
  <c r="AF60" i="7" s="1"/>
  <c r="F60" i="7"/>
  <c r="G60" i="7" s="1"/>
  <c r="H60" i="7" s="1"/>
  <c r="N60" i="7" s="1"/>
  <c r="AP59" i="7"/>
  <c r="AQ59" i="7" s="1"/>
  <c r="AR59" i="7" s="1"/>
  <c r="AX59" i="7" s="1"/>
  <c r="X59" i="7"/>
  <c r="Y59" i="7" s="1"/>
  <c r="Z59" i="7" s="1"/>
  <c r="AF59" i="7" s="1"/>
  <c r="F59" i="7"/>
  <c r="G59" i="7" s="1"/>
  <c r="H59" i="7" s="1"/>
  <c r="N59" i="7" s="1"/>
  <c r="AP58" i="7"/>
  <c r="AQ58" i="7" s="1"/>
  <c r="AR58" i="7" s="1"/>
  <c r="AX58" i="7" s="1"/>
  <c r="X58" i="7"/>
  <c r="Y58" i="7" s="1"/>
  <c r="Z58" i="7" s="1"/>
  <c r="AF58" i="7" s="1"/>
  <c r="F58" i="7"/>
  <c r="G58" i="7" s="1"/>
  <c r="H58" i="7" s="1"/>
  <c r="N58" i="7" s="1"/>
  <c r="AP57" i="7"/>
  <c r="AQ57" i="7" s="1"/>
  <c r="AR57" i="7" s="1"/>
  <c r="AX57" i="7" s="1"/>
  <c r="X57" i="7"/>
  <c r="Y57" i="7" s="1"/>
  <c r="Z57" i="7" s="1"/>
  <c r="F57" i="7"/>
  <c r="G57" i="7" s="1"/>
  <c r="H57" i="7" s="1"/>
  <c r="AY54" i="7"/>
  <c r="AX54" i="7"/>
  <c r="AW54" i="7"/>
  <c r="AV54" i="7"/>
  <c r="AU54" i="7"/>
  <c r="AT54" i="7"/>
  <c r="AS54" i="7"/>
  <c r="AR54" i="7"/>
  <c r="AQ54" i="7"/>
  <c r="AP54" i="7"/>
  <c r="AG54" i="7"/>
  <c r="AF54" i="7"/>
  <c r="AE54" i="7"/>
  <c r="O54" i="7"/>
  <c r="N54" i="7"/>
  <c r="M54" i="7"/>
  <c r="L54" i="7"/>
  <c r="K54" i="7"/>
  <c r="J54" i="7"/>
  <c r="I54" i="7"/>
  <c r="H54" i="7"/>
  <c r="G54" i="7"/>
  <c r="F54" i="7"/>
  <c r="H62" i="7" l="1"/>
  <c r="E13" i="41"/>
  <c r="E31" i="41"/>
  <c r="E32" i="41"/>
  <c r="E16" i="41"/>
  <c r="E35" i="41"/>
  <c r="E10" i="41"/>
  <c r="E25" i="41"/>
  <c r="E28" i="41"/>
  <c r="E5" i="41"/>
  <c r="E20" i="41"/>
  <c r="E23" i="41"/>
  <c r="E30" i="41"/>
  <c r="E4" i="41"/>
  <c r="E7" i="41"/>
  <c r="E22" i="41"/>
  <c r="E12" i="41"/>
  <c r="E15" i="41"/>
  <c r="E9" i="41"/>
  <c r="E21" i="41"/>
  <c r="E27" i="41"/>
  <c r="E29" i="41"/>
  <c r="E37" i="41"/>
  <c r="E38" i="41"/>
  <c r="E6" i="41"/>
  <c r="E8" i="41"/>
  <c r="E18" i="41"/>
  <c r="E17" i="41"/>
  <c r="E19" i="41"/>
  <c r="E36" i="41"/>
  <c r="E26" i="41"/>
  <c r="E34" i="41"/>
  <c r="E11" i="41"/>
  <c r="E14" i="41"/>
  <c r="E24" i="41"/>
  <c r="E33" i="41"/>
  <c r="E39" i="41"/>
  <c r="D4" i="41"/>
  <c r="D3" i="41"/>
  <c r="E2" i="41"/>
  <c r="F2" i="41"/>
  <c r="AD10" i="40"/>
  <c r="AJ10" i="40"/>
  <c r="AD41" i="40"/>
  <c r="AJ41" i="40"/>
  <c r="AE31" i="40"/>
  <c r="AI31" i="40"/>
  <c r="AD32" i="40"/>
  <c r="AJ32" i="40"/>
  <c r="AD40" i="40"/>
  <c r="AJ40" i="40"/>
  <c r="AE29" i="40"/>
  <c r="AI29" i="40"/>
  <c r="AE7" i="40"/>
  <c r="AI7" i="40"/>
  <c r="AD29" i="40"/>
  <c r="AJ29" i="40"/>
  <c r="AD46" i="40"/>
  <c r="AJ46" i="40"/>
  <c r="AD4" i="40"/>
  <c r="AJ4" i="40"/>
  <c r="AE32" i="40"/>
  <c r="AI32" i="40"/>
  <c r="AE35" i="40"/>
  <c r="AI35" i="40"/>
  <c r="AD52" i="40"/>
  <c r="AJ52" i="40"/>
  <c r="AE11" i="40"/>
  <c r="AI11" i="40"/>
  <c r="AJ47" i="40"/>
  <c r="AE41" i="40"/>
  <c r="AI41" i="40"/>
  <c r="AE44" i="40"/>
  <c r="AI44" i="40"/>
  <c r="AE23" i="40"/>
  <c r="AI23" i="40"/>
  <c r="AE13" i="40"/>
  <c r="AI13" i="40"/>
  <c r="AD36" i="40"/>
  <c r="AJ36" i="40"/>
  <c r="AE30" i="40"/>
  <c r="AI30" i="40"/>
  <c r="AE10" i="40"/>
  <c r="AI10" i="40"/>
  <c r="AE21" i="40"/>
  <c r="AI21" i="40"/>
  <c r="AD49" i="40"/>
  <c r="AJ49" i="40"/>
  <c r="AD19" i="40"/>
  <c r="AJ19" i="40"/>
  <c r="AE43" i="40"/>
  <c r="AI43" i="40"/>
  <c r="AE36" i="40"/>
  <c r="AI36" i="40"/>
  <c r="AE49" i="40"/>
  <c r="AI49" i="40"/>
  <c r="AE34" i="40"/>
  <c r="AI34" i="40"/>
  <c r="AE51" i="40"/>
  <c r="AI51" i="40"/>
  <c r="AE8" i="40"/>
  <c r="AI8" i="40"/>
  <c r="AE18" i="40"/>
  <c r="AI18" i="40"/>
  <c r="AD21" i="40"/>
  <c r="AJ21" i="40"/>
  <c r="AD51" i="40"/>
  <c r="AJ51" i="40"/>
  <c r="AD3" i="40"/>
  <c r="AJ3" i="40"/>
  <c r="AD24" i="40"/>
  <c r="AJ24" i="40"/>
  <c r="AE15" i="40"/>
  <c r="AI15" i="40"/>
  <c r="AD13" i="40"/>
  <c r="AJ13" i="40"/>
  <c r="AD7" i="40"/>
  <c r="AJ7" i="40"/>
  <c r="AE9" i="40"/>
  <c r="AI9" i="40"/>
  <c r="AD6" i="40"/>
  <c r="AJ6" i="40"/>
  <c r="AE14" i="40"/>
  <c r="AI14" i="40"/>
  <c r="AD44" i="40"/>
  <c r="AJ44" i="40"/>
  <c r="AD28" i="40"/>
  <c r="AJ28" i="40"/>
  <c r="AE53" i="40"/>
  <c r="AI53" i="40"/>
  <c r="AD26" i="40"/>
  <c r="AJ26" i="40"/>
  <c r="AE26" i="40"/>
  <c r="AI26" i="40"/>
  <c r="AD9" i="40"/>
  <c r="AJ9" i="40"/>
  <c r="AE40" i="40"/>
  <c r="AI40" i="40"/>
  <c r="AD27" i="40"/>
  <c r="AJ27" i="40"/>
  <c r="AE33" i="40"/>
  <c r="AI33" i="40"/>
  <c r="AE20" i="40"/>
  <c r="AI20" i="40"/>
  <c r="AE17" i="40"/>
  <c r="AI17" i="40"/>
  <c r="AE6" i="40"/>
  <c r="AI6" i="40"/>
  <c r="AE5" i="40"/>
  <c r="AI5" i="40"/>
  <c r="AE37" i="40"/>
  <c r="AI37" i="40"/>
  <c r="AD43" i="40"/>
  <c r="AJ43" i="40"/>
  <c r="AE12" i="40"/>
  <c r="AI12" i="40"/>
  <c r="AD31" i="40"/>
  <c r="AJ31" i="40"/>
  <c r="AD18" i="40"/>
  <c r="AJ18" i="40"/>
  <c r="AD30" i="40"/>
  <c r="AJ30" i="40"/>
  <c r="AE46" i="40"/>
  <c r="AI46" i="40"/>
  <c r="AD25" i="40"/>
  <c r="AJ25" i="40"/>
  <c r="AD50" i="40"/>
  <c r="AJ50" i="40"/>
  <c r="AD48" i="40"/>
  <c r="AJ48" i="40"/>
  <c r="AE25" i="40"/>
  <c r="AI25" i="40"/>
  <c r="AE52" i="40"/>
  <c r="AI52" i="40"/>
  <c r="AD5" i="40"/>
  <c r="AJ5" i="40"/>
  <c r="AE16" i="40"/>
  <c r="AI16" i="40"/>
  <c r="AE27" i="40"/>
  <c r="AI27" i="40"/>
  <c r="AE28" i="40"/>
  <c r="AI28" i="40"/>
  <c r="AE48" i="40"/>
  <c r="AI48" i="40"/>
  <c r="AD8" i="40"/>
  <c r="AJ8" i="40"/>
  <c r="AD53" i="40"/>
  <c r="AJ53" i="40"/>
  <c r="AD17" i="40"/>
  <c r="AJ17" i="40"/>
  <c r="AD45" i="40"/>
  <c r="AJ45" i="40"/>
  <c r="AE39" i="40"/>
  <c r="AI39" i="40"/>
  <c r="AD12" i="40"/>
  <c r="AJ12" i="40"/>
  <c r="AD15" i="40"/>
  <c r="AJ15" i="40"/>
  <c r="AD37" i="40"/>
  <c r="AJ37" i="40"/>
  <c r="AD34" i="40"/>
  <c r="AJ34" i="40"/>
  <c r="AE3" i="40"/>
  <c r="AI3" i="40"/>
  <c r="AD23" i="40"/>
  <c r="AJ23" i="40"/>
  <c r="AD35" i="40"/>
  <c r="AJ35" i="40"/>
  <c r="AD42" i="40"/>
  <c r="AJ42" i="40"/>
  <c r="AD16" i="40"/>
  <c r="AJ16" i="40"/>
  <c r="AD39" i="40"/>
  <c r="AJ39" i="40"/>
  <c r="AI47" i="40"/>
  <c r="AD14" i="40"/>
  <c r="AJ14" i="40"/>
  <c r="AE38" i="40"/>
  <c r="AI38" i="40"/>
  <c r="AD11" i="40"/>
  <c r="AJ11" i="40"/>
  <c r="AD33" i="40"/>
  <c r="AJ33" i="40"/>
  <c r="AD22" i="40"/>
  <c r="AJ22" i="40"/>
  <c r="AD20" i="40"/>
  <c r="AJ20" i="40"/>
  <c r="AE42" i="40"/>
  <c r="AI42" i="40"/>
  <c r="AE19" i="40"/>
  <c r="AI19" i="40"/>
  <c r="AE4" i="40"/>
  <c r="AI4" i="40"/>
  <c r="AD38" i="40"/>
  <c r="AJ38" i="40"/>
  <c r="AE22" i="40"/>
  <c r="AI22" i="40"/>
  <c r="AE50" i="40"/>
  <c r="AI50" i="40"/>
  <c r="AE24" i="40"/>
  <c r="AI24" i="40"/>
  <c r="AE45" i="40"/>
  <c r="AI45" i="40"/>
  <c r="AD47" i="40"/>
  <c r="AE47" i="40"/>
  <c r="M41" i="28"/>
  <c r="U25" i="28"/>
  <c r="U41" i="28" s="1"/>
  <c r="M21" i="28"/>
  <c r="U11" i="28"/>
  <c r="U21" i="28" s="1"/>
  <c r="N41" i="28"/>
  <c r="V25" i="28"/>
  <c r="V41" i="28" s="1"/>
  <c r="N21" i="28"/>
  <c r="V10" i="28"/>
  <c r="V21" i="28" s="1"/>
  <c r="K41" i="28"/>
  <c r="S31" i="28"/>
  <c r="S41" i="28" s="1"/>
  <c r="L21" i="28"/>
  <c r="T11" i="28"/>
  <c r="T21" i="28" s="1"/>
  <c r="O21" i="28"/>
  <c r="W10" i="28"/>
  <c r="W21" i="28" s="1"/>
  <c r="J41" i="28"/>
  <c r="R41" i="28"/>
  <c r="R10" i="28"/>
  <c r="R21" i="28" s="1"/>
  <c r="J21" i="28"/>
  <c r="T25" i="28"/>
  <c r="T41" i="28" s="1"/>
  <c r="L41" i="28"/>
  <c r="K21" i="28"/>
  <c r="S11" i="28"/>
  <c r="S21" i="28" s="1"/>
  <c r="O41" i="28"/>
  <c r="W25" i="28"/>
  <c r="W41" i="28" s="1"/>
  <c r="H69" i="7"/>
  <c r="N64" i="7"/>
  <c r="N69" i="7" s="1"/>
  <c r="Z69" i="7"/>
  <c r="AF64" i="7"/>
  <c r="AF69" i="7" s="1"/>
  <c r="AX64" i="7"/>
  <c r="AX69" i="7" s="1"/>
  <c r="AR69" i="7"/>
  <c r="AX62" i="7"/>
  <c r="Z62" i="7"/>
  <c r="AF57" i="7"/>
  <c r="AF62" i="7" s="1"/>
  <c r="AR62" i="7"/>
  <c r="N57" i="7"/>
  <c r="N62" i="7" s="1"/>
  <c r="D38" i="41" l="1"/>
  <c r="D21" i="41"/>
  <c r="D11" i="41"/>
  <c r="D23" i="41"/>
  <c r="D12" i="41"/>
  <c r="D24" i="41"/>
  <c r="D17" i="41"/>
  <c r="D10" i="41"/>
  <c r="D31" i="41"/>
  <c r="D9" i="41"/>
  <c r="D32" i="41"/>
  <c r="D8" i="41"/>
  <c r="D34" i="41"/>
  <c r="D16" i="41"/>
  <c r="D30" i="41"/>
  <c r="D15" i="41"/>
  <c r="D33" i="41"/>
  <c r="D20" i="41"/>
  <c r="D14" i="41"/>
  <c r="D39" i="41"/>
  <c r="D27" i="41"/>
  <c r="D26" i="41"/>
  <c r="D36" i="41"/>
  <c r="D35" i="41"/>
  <c r="D22" i="41"/>
  <c r="D37" i="41"/>
  <c r="D25" i="41"/>
  <c r="D18" i="41"/>
  <c r="D28" i="41"/>
  <c r="D19" i="41"/>
  <c r="D29" i="41"/>
  <c r="D13" i="41"/>
  <c r="D7" i="41"/>
  <c r="D6" i="41"/>
  <c r="D5" i="41"/>
  <c r="D2" i="41" l="1"/>
</calcChain>
</file>

<file path=xl/sharedStrings.xml><?xml version="1.0" encoding="utf-8"?>
<sst xmlns="http://schemas.openxmlformats.org/spreadsheetml/2006/main" count="6767" uniqueCount="4470">
  <si>
    <t>SR.NO.</t>
  </si>
  <si>
    <t>INTERVAL</t>
  </si>
  <si>
    <t>SYMBOL</t>
  </si>
  <si>
    <t>UNDERLYING</t>
  </si>
  <si>
    <t>EXPIRY</t>
  </si>
  <si>
    <t>ATM SP</t>
  </si>
  <si>
    <t>TIME</t>
  </si>
  <si>
    <t>LOT SIZE</t>
  </si>
  <si>
    <t>NIFTY</t>
  </si>
  <si>
    <t>CALL</t>
  </si>
  <si>
    <t>STRIKE PRICE</t>
  </si>
  <si>
    <t>PUT</t>
  </si>
  <si>
    <t>TIME STAMP</t>
  </si>
  <si>
    <t>SPOT PRICE</t>
  </si>
  <si>
    <t>ACTUAL STANCE</t>
  </si>
  <si>
    <t>DIFFERENCE</t>
  </si>
  <si>
    <t>AVERAGE</t>
  </si>
  <si>
    <t>CE AVG</t>
  </si>
  <si>
    <t>PE AVG</t>
  </si>
  <si>
    <t>PDA STANCE</t>
  </si>
  <si>
    <t>CCNR MAX OI</t>
  </si>
  <si>
    <t>CCNR STRIKE</t>
  </si>
  <si>
    <t>CCNR LTP</t>
  </si>
  <si>
    <t>PCNR MAX OI</t>
  </si>
  <si>
    <t>PCNR STRIKE</t>
  </si>
  <si>
    <t>PCNR LTP</t>
  </si>
  <si>
    <t>PPNR STRIKE</t>
  </si>
  <si>
    <t>PPNR MAX OI</t>
  </si>
  <si>
    <t>PPNR LTP</t>
  </si>
  <si>
    <t>OI_CE</t>
  </si>
  <si>
    <t>COI_CE</t>
  </si>
  <si>
    <t>volume_CE</t>
  </si>
  <si>
    <t>IV_CE</t>
  </si>
  <si>
    <t>LTP_CE</t>
  </si>
  <si>
    <t>CHG_CE</t>
  </si>
  <si>
    <t>CHG_PE</t>
  </si>
  <si>
    <t>LTP_PE</t>
  </si>
  <si>
    <t>IV_PE</t>
  </si>
  <si>
    <t>volume_PE</t>
  </si>
  <si>
    <t>COI_PE</t>
  </si>
  <si>
    <t>OI_PE</t>
  </si>
  <si>
    <t>NR OI PCR</t>
  </si>
  <si>
    <t>NR COI PCR</t>
  </si>
  <si>
    <t>ATM STRIKE</t>
  </si>
  <si>
    <t>STRIKE</t>
  </si>
  <si>
    <t>NR CALL5</t>
  </si>
  <si>
    <t>NR CALL4</t>
  </si>
  <si>
    <t>NR CALL3</t>
  </si>
  <si>
    <t>NR CALL2</t>
  </si>
  <si>
    <t>NR CALL1</t>
  </si>
  <si>
    <t>NR PUT5</t>
  </si>
  <si>
    <t>NR PUT4</t>
  </si>
  <si>
    <t>NR PUT3</t>
  </si>
  <si>
    <t>NR PUT2</t>
  </si>
  <si>
    <t>NR PUT1</t>
  </si>
  <si>
    <t>NR PUT 2</t>
  </si>
  <si>
    <t>P NR CALL5</t>
  </si>
  <si>
    <t>P NR CALL4</t>
  </si>
  <si>
    <t>P NR CALL3</t>
  </si>
  <si>
    <t>P NR CALL2</t>
  </si>
  <si>
    <t>P NR CALL1</t>
  </si>
  <si>
    <t>P NR PUT5</t>
  </si>
  <si>
    <t>P NR PUT4</t>
  </si>
  <si>
    <t>P NR PUT3</t>
  </si>
  <si>
    <t>P NR PUT2</t>
  </si>
  <si>
    <t>P NR PUT1</t>
  </si>
  <si>
    <t>NX CALL5</t>
  </si>
  <si>
    <t>NX CALL4</t>
  </si>
  <si>
    <t>NX CALL3</t>
  </si>
  <si>
    <t>NX CALL2</t>
  </si>
  <si>
    <t>NX CALL1</t>
  </si>
  <si>
    <t>NX PUT5</t>
  </si>
  <si>
    <t>NX PUT4</t>
  </si>
  <si>
    <t>NX PUT3</t>
  </si>
  <si>
    <t>NX PUT 2</t>
  </si>
  <si>
    <t>NX PUT1</t>
  </si>
  <si>
    <t>NX PUT2</t>
  </si>
  <si>
    <t>P NX CALL5</t>
  </si>
  <si>
    <t>P NX CALL4</t>
  </si>
  <si>
    <t>P NX CALL3</t>
  </si>
  <si>
    <t>P NX CALL2</t>
  </si>
  <si>
    <t>P NX CALL1</t>
  </si>
  <si>
    <t>P NX PUT5</t>
  </si>
  <si>
    <t>P NX PUT4</t>
  </si>
  <si>
    <t>P NX PUT3</t>
  </si>
  <si>
    <t>P NX PUT2</t>
  </si>
  <si>
    <t>P NX PUT1</t>
  </si>
  <si>
    <t>FR CALL5</t>
  </si>
  <si>
    <t>FR CALL4</t>
  </si>
  <si>
    <t>FR CALL3</t>
  </si>
  <si>
    <t>FR CALL2</t>
  </si>
  <si>
    <t>FR CALL1</t>
  </si>
  <si>
    <t>FR PUT5</t>
  </si>
  <si>
    <t>FR PUT4</t>
  </si>
  <si>
    <t>FR PUT3</t>
  </si>
  <si>
    <t>FR PUT2</t>
  </si>
  <si>
    <t>FR PUT1</t>
  </si>
  <si>
    <t>P FR CALL5</t>
  </si>
  <si>
    <t>P FR CALL4</t>
  </si>
  <si>
    <t>P FR CALL3</t>
  </si>
  <si>
    <t>P FR CALL2</t>
  </si>
  <si>
    <t>P FR CALL1</t>
  </si>
  <si>
    <t>P FR PUT5</t>
  </si>
  <si>
    <t>P FR PUT4</t>
  </si>
  <si>
    <t>P FR PUT3</t>
  </si>
  <si>
    <t>P FR PUT2</t>
  </si>
  <si>
    <t>P FR PUT1</t>
  </si>
  <si>
    <t>FR PUT 2</t>
  </si>
  <si>
    <t>NR VOL PCR</t>
  </si>
  <si>
    <t>FR VOL PCR</t>
  </si>
  <si>
    <t>FR OI PCR</t>
  </si>
  <si>
    <t>FR COI PCR</t>
  </si>
  <si>
    <t>TH_CE</t>
  </si>
  <si>
    <t>V_CE</t>
  </si>
  <si>
    <t>D_CE</t>
  </si>
  <si>
    <t>G_CE</t>
  </si>
  <si>
    <t>G_PE</t>
  </si>
  <si>
    <t>D_PE</t>
  </si>
  <si>
    <t>V_PE</t>
  </si>
  <si>
    <t>TH_PE</t>
  </si>
  <si>
    <t>TOTAL</t>
  </si>
  <si>
    <t>J</t>
  </si>
  <si>
    <t>H</t>
  </si>
  <si>
    <t>I</t>
  </si>
  <si>
    <t>M</t>
  </si>
  <si>
    <t>G</t>
  </si>
  <si>
    <t>L</t>
  </si>
  <si>
    <t>R</t>
  </si>
  <si>
    <t>N</t>
  </si>
  <si>
    <t>T</t>
  </si>
  <si>
    <t>S</t>
  </si>
  <si>
    <t>O</t>
  </si>
  <si>
    <t>U</t>
  </si>
  <si>
    <t>P</t>
  </si>
  <si>
    <t>SPOT</t>
  </si>
  <si>
    <t>ATM</t>
  </si>
  <si>
    <t>DATE</t>
  </si>
  <si>
    <t>STRENGTH</t>
  </si>
  <si>
    <t>BULL</t>
  </si>
  <si>
    <t>BEAR</t>
  </si>
  <si>
    <t>VEGA DIRECTION</t>
  </si>
  <si>
    <t>IV DIRECTION</t>
  </si>
  <si>
    <t>DIRECTION</t>
  </si>
  <si>
    <t>SENTIMENTS</t>
  </si>
  <si>
    <t>VEGA</t>
  </si>
  <si>
    <t>THETA</t>
  </si>
  <si>
    <t>DELTA</t>
  </si>
  <si>
    <t>NIFTY CE</t>
  </si>
  <si>
    <t>NIFTY PE</t>
  </si>
  <si>
    <t>AVG_VCE</t>
  </si>
  <si>
    <t>AVG_VPE</t>
  </si>
  <si>
    <t>CALLC</t>
  </si>
  <si>
    <t>PUTC</t>
  </si>
  <si>
    <t>CONFIRMATION</t>
  </si>
  <si>
    <t>THETA DELTA</t>
  </si>
  <si>
    <t>DIFF_CE</t>
  </si>
  <si>
    <t>DIFF_PE</t>
  </si>
  <si>
    <t>CBT</t>
  </si>
  <si>
    <t>ITM_P_CE</t>
  </si>
  <si>
    <t>ITM_P_PE</t>
  </si>
  <si>
    <t>CAT</t>
  </si>
  <si>
    <t>PCR</t>
  </si>
  <si>
    <t>CALL VEGA BASED</t>
  </si>
  <si>
    <t>PUT VEGA BASED</t>
  </si>
  <si>
    <t>T-D C</t>
  </si>
  <si>
    <t>T-D P</t>
  </si>
  <si>
    <t>LC</t>
  </si>
  <si>
    <t>LP</t>
  </si>
  <si>
    <t>SCC</t>
  </si>
  <si>
    <t>SPC</t>
  </si>
  <si>
    <t>CURRENT</t>
  </si>
  <si>
    <t>ITM</t>
  </si>
  <si>
    <t>OTM</t>
  </si>
  <si>
    <t>N1</t>
  </si>
  <si>
    <t>N2</t>
  </si>
  <si>
    <t>N3</t>
  </si>
  <si>
    <t>N4</t>
  </si>
  <si>
    <t>D1</t>
  </si>
  <si>
    <t>D2</t>
  </si>
  <si>
    <t>D3</t>
  </si>
  <si>
    <t>D4</t>
  </si>
  <si>
    <t>J1</t>
  </si>
  <si>
    <t>J2</t>
  </si>
  <si>
    <t>J3</t>
  </si>
  <si>
    <t>J4</t>
  </si>
  <si>
    <t>J5</t>
  </si>
  <si>
    <t>F1</t>
  </si>
  <si>
    <t>F2</t>
  </si>
  <si>
    <t>F3</t>
  </si>
  <si>
    <t>F4</t>
  </si>
  <si>
    <t>ACTIAL RANGE</t>
  </si>
  <si>
    <t>TRADE RANGE</t>
  </si>
  <si>
    <t>MEAN</t>
  </si>
  <si>
    <t>SD</t>
  </si>
  <si>
    <t>CV</t>
  </si>
  <si>
    <t>PROFIT</t>
  </si>
  <si>
    <t>IN NIFTY TERMS</t>
  </si>
  <si>
    <t>Python Conditional Loops</t>
  </si>
  <si>
    <t>Python Functions</t>
  </si>
  <si>
    <t>Python File Handling</t>
  </si>
  <si>
    <t>Python Data Science</t>
  </si>
  <si>
    <t>Python IDE Installation</t>
  </si>
  <si>
    <t>Python First Prgoram - Hello World</t>
  </si>
  <si>
    <t>Python print() Function</t>
  </si>
  <si>
    <t>Python Variables Definition</t>
  </si>
  <si>
    <t>Check Python Version</t>
  </si>
  <si>
    <t>Run Python Scripts</t>
  </si>
  <si>
    <t>Python Data Structures</t>
  </si>
  <si>
    <t>Python Basics</t>
  </si>
  <si>
    <t>Python Tuple (Pack, Unpack, Compare, Slicing, Delete, Key)</t>
  </si>
  <si>
    <t>Python Dictionary (Update, Cmp, Len, Sort, Copy, Items, Str</t>
  </si>
  <si>
    <t>Python Dictionary Append (Key/Value Pair)</t>
  </si>
  <si>
    <t>Python Operators (Arithmetic, Logical, Comparison, Assignment, Bitwise &amp; Precedence)</t>
  </si>
  <si>
    <t>Python Not Equal Operator</t>
  </si>
  <si>
    <t>Python 2D Arrays (Two Dimensional)</t>
  </si>
  <si>
    <t>Python Conditional Statements - If, Else, Elif</t>
  </si>
  <si>
    <t>Python For &amp; While Loops - Enumerate, Break, Continue Statement</t>
  </si>
  <si>
    <t>Python break, continue, pass statements</t>
  </si>
  <si>
    <t>Python OOPS - Class, object, Inheritance and Constructor</t>
  </si>
  <si>
    <t>Python Polymorphism</t>
  </si>
  <si>
    <t>Mutable &amp; Immutable objects</t>
  </si>
  <si>
    <t>Python Scripts</t>
  </si>
  <si>
    <t>Python Strings - Replace, Join, Split, Reverse, Uppercase &amp; Lowercase</t>
  </si>
  <si>
    <t>Python String strip() Function</t>
  </si>
  <si>
    <t>Python String count()</t>
  </si>
  <si>
    <t>Python String format()</t>
  </si>
  <si>
    <t>Python String len() Method</t>
  </si>
  <si>
    <t>Python String find() Method</t>
  </si>
  <si>
    <t>Python String split() Method</t>
  </si>
  <si>
    <t>Python String Reverse Method</t>
  </si>
  <si>
    <t>Python Main Function &amp; Method</t>
  </si>
  <si>
    <t>Python Fuctions - Call, Indentation, Arguments &amp; Return Values</t>
  </si>
  <si>
    <t>Python Lambda Functions</t>
  </si>
  <si>
    <t>Python abs() Function</t>
  </si>
  <si>
    <t>Python round() Function</t>
  </si>
  <si>
    <t>Python range() Function - Float, List, For Loop</t>
  </si>
  <si>
    <t>Python map() Function</t>
  </si>
  <si>
    <t>Python Timeit()</t>
  </si>
  <si>
    <t>Python Queue - FIFO, LIFO</t>
  </si>
  <si>
    <t>Python Counter in Collections</t>
  </si>
  <si>
    <t>Python Functions - List, Tuple, String</t>
  </si>
  <si>
    <t>Python time.sleep()</t>
  </si>
  <si>
    <t>Python Timer Function</t>
  </si>
  <si>
    <t>Python New Line</t>
  </si>
  <si>
    <t>Python File Handling - Create, Open, Append, Read, Write</t>
  </si>
  <si>
    <t>Python Check - File / Directory</t>
  </si>
  <si>
    <t>Python Copy File Methods - shutil.copy(), shutil.copystat()</t>
  </si>
  <si>
    <t>Python Rename Method</t>
  </si>
  <si>
    <t>Python ZIP File</t>
  </si>
  <si>
    <t>Python Exception Handling - Try, Catch, Finally</t>
  </si>
  <si>
    <t>Python readline() Method</t>
  </si>
  <si>
    <t>Python Scipy Module</t>
  </si>
  <si>
    <t>Python reading and writing CSV Files</t>
  </si>
  <si>
    <t>Python Pandas Module</t>
  </si>
  <si>
    <t>Python Json</t>
  </si>
  <si>
    <t>PyUnit Tutorial</t>
  </si>
  <si>
    <t>Facebook Login using Python</t>
  </si>
  <si>
    <t>Python Matrix - Transpose, Multiplication, Numpy Arrays</t>
  </si>
  <si>
    <t>Python Others</t>
  </si>
  <si>
    <t>Python RegEx (re.mach(), re.search(), re.findall())</t>
  </si>
  <si>
    <t>Python DateTime</t>
  </si>
  <si>
    <t>Python Calendar</t>
  </si>
  <si>
    <t>PyTest</t>
  </si>
  <si>
    <t>Python Modules - Import modules</t>
  </si>
  <si>
    <t>Projects</t>
  </si>
  <si>
    <t>Project 1</t>
  </si>
  <si>
    <t>Project 2</t>
  </si>
  <si>
    <t>Project 3</t>
  </si>
  <si>
    <t>Project 4</t>
  </si>
  <si>
    <t>Project 5</t>
  </si>
  <si>
    <t>RIL</t>
  </si>
  <si>
    <t>HDFCBANK</t>
  </si>
  <si>
    <t>ICICIBANK</t>
  </si>
  <si>
    <t>INFY</t>
  </si>
  <si>
    <t>ITC</t>
  </si>
  <si>
    <t>TCS</t>
  </si>
  <si>
    <t>LT</t>
  </si>
  <si>
    <t>KOTAK</t>
  </si>
  <si>
    <t>AXIS</t>
  </si>
  <si>
    <t>ICICBANK</t>
  </si>
  <si>
    <t>AXISBANK</t>
  </si>
  <si>
    <t>SBIN</t>
  </si>
  <si>
    <t>KOTAKBANK</t>
  </si>
  <si>
    <t>INDUSIND BANK</t>
  </si>
  <si>
    <t>DATE1</t>
  </si>
  <si>
    <t>CLOSE</t>
  </si>
  <si>
    <t>1STCUS</t>
  </si>
  <si>
    <t>20MICRONS</t>
  </si>
  <si>
    <t>21STCENMGM</t>
  </si>
  <si>
    <t>360ONE</t>
  </si>
  <si>
    <t>3BBLACKBIO</t>
  </si>
  <si>
    <t>3IINFOLTD</t>
  </si>
  <si>
    <t>3MINDIA</t>
  </si>
  <si>
    <t>3PLAND</t>
  </si>
  <si>
    <t>5PAISA</t>
  </si>
  <si>
    <t>63MOONS</t>
  </si>
  <si>
    <t>7SEASL</t>
  </si>
  <si>
    <t>7TEC</t>
  </si>
  <si>
    <t>A2ZINFRA</t>
  </si>
  <si>
    <t>AAATECH</t>
  </si>
  <si>
    <t>AADIIND</t>
  </si>
  <si>
    <t>AAIL</t>
  </si>
  <si>
    <t>AAKASH</t>
  </si>
  <si>
    <t>AAREYDRUGS</t>
  </si>
  <si>
    <t>AARNAV</t>
  </si>
  <si>
    <t>AARON</t>
  </si>
  <si>
    <t>AARTECH</t>
  </si>
  <si>
    <t>AARTIDRUGS</t>
  </si>
  <si>
    <t>AARTIIND</t>
  </si>
  <si>
    <t>AARTIPHARM</t>
  </si>
  <si>
    <t>AARTISURF</t>
  </si>
  <si>
    <t>AARVEEDEN</t>
  </si>
  <si>
    <t>AARVI</t>
  </si>
  <si>
    <t>AASHKA</t>
  </si>
  <si>
    <t>AASTAFIN</t>
  </si>
  <si>
    <t>AATMAJ</t>
  </si>
  <si>
    <t>AAVAS</t>
  </si>
  <si>
    <t>AAYUSH</t>
  </si>
  <si>
    <t>ABAN</t>
  </si>
  <si>
    <t>ABANSENT</t>
  </si>
  <si>
    <t>ABB</t>
  </si>
  <si>
    <t>ABCAPITAL</t>
  </si>
  <si>
    <t>ABCINDQ</t>
  </si>
  <si>
    <t>ABCOTS</t>
  </si>
  <si>
    <t>ABFRL</t>
  </si>
  <si>
    <t>ABHICAP</t>
  </si>
  <si>
    <t>ABHIFIN</t>
  </si>
  <si>
    <t>ABHIINFRA</t>
  </si>
  <si>
    <t>ABINFRA</t>
  </si>
  <si>
    <t>ABIRAFN</t>
  </si>
  <si>
    <t>ABMINTLLTD</t>
  </si>
  <si>
    <t>ABMKNO</t>
  </si>
  <si>
    <t>ABSLAMC</t>
  </si>
  <si>
    <t>ABSLNN50ET</t>
  </si>
  <si>
    <t>ABVL</t>
  </si>
  <si>
    <t>ACC</t>
  </si>
  <si>
    <t>ACCEL</t>
  </si>
  <si>
    <t>ACCELYA</t>
  </si>
  <si>
    <t>ACCENTMIC</t>
  </si>
  <si>
    <t>ACCURACY</t>
  </si>
  <si>
    <t>ACE</t>
  </si>
  <si>
    <t>ACEINTEG</t>
  </si>
  <si>
    <t>ACEMEN</t>
  </si>
  <si>
    <t>ACESOFT</t>
  </si>
  <si>
    <t>ACGL</t>
  </si>
  <si>
    <t>ACHYUT</t>
  </si>
  <si>
    <t>ACI</t>
  </si>
  <si>
    <t>ACIIN</t>
  </si>
  <si>
    <t>ACKNIT</t>
  </si>
  <si>
    <t>ACL</t>
  </si>
  <si>
    <t>ACLGATI</t>
  </si>
  <si>
    <t>ACME</t>
  </si>
  <si>
    <t>ACML</t>
  </si>
  <si>
    <t>ACROW</t>
  </si>
  <si>
    <t>ACTIVE</t>
  </si>
  <si>
    <t>ADANIENSOL</t>
  </si>
  <si>
    <t>ADANIENT</t>
  </si>
  <si>
    <t>ADANIGREEN</t>
  </si>
  <si>
    <t>ADANIPORTS</t>
  </si>
  <si>
    <t>ADANIPOWER</t>
  </si>
  <si>
    <t>ADARSHPL</t>
  </si>
  <si>
    <t>ADCINDIA</t>
  </si>
  <si>
    <t>ADCON</t>
  </si>
  <si>
    <t>ADDIND</t>
  </si>
  <si>
    <t>ADFFOODS</t>
  </si>
  <si>
    <t>ADHBHUTIN</t>
  </si>
  <si>
    <t>ADIEXRE</t>
  </si>
  <si>
    <t>ADINATH</t>
  </si>
  <si>
    <t>ADITYA</t>
  </si>
  <si>
    <t>ADITYASP</t>
  </si>
  <si>
    <t>ADL</t>
  </si>
  <si>
    <t>ADMANUM</t>
  </si>
  <si>
    <t>ADORMUL</t>
  </si>
  <si>
    <t>ADORWELD</t>
  </si>
  <si>
    <t>ADROITINFO</t>
  </si>
  <si>
    <t>ADSL</t>
  </si>
  <si>
    <t>ADVAIT</t>
  </si>
  <si>
    <t>ADVANIHOTR</t>
  </si>
  <si>
    <t>ADVENZYMES</t>
  </si>
  <si>
    <t>ADVIKCA</t>
  </si>
  <si>
    <t>ADVLIFE</t>
  </si>
  <si>
    <t>AEGISLOG</t>
  </si>
  <si>
    <t>AEL</t>
  </si>
  <si>
    <t>AEONXDIGI</t>
  </si>
  <si>
    <t>AEPL</t>
  </si>
  <si>
    <t>AEROFLEX</t>
  </si>
  <si>
    <t>AERPACE</t>
  </si>
  <si>
    <t>AETHER</t>
  </si>
  <si>
    <t>AFFLE</t>
  </si>
  <si>
    <t>AFFORDABLE</t>
  </si>
  <si>
    <t>AGARIND</t>
  </si>
  <si>
    <t>AGARWAL</t>
  </si>
  <si>
    <t>AGI</t>
  </si>
  <si>
    <t>AGIIL</t>
  </si>
  <si>
    <t>AGIOPAPER</t>
  </si>
  <si>
    <t>AGNI</t>
  </si>
  <si>
    <t>AGOL</t>
  </si>
  <si>
    <t>AGRITECH</t>
  </si>
  <si>
    <t>AGROPHOS</t>
  </si>
  <si>
    <t>AGSTRA</t>
  </si>
  <si>
    <t>AGUL</t>
  </si>
  <si>
    <t>AHASOLAR</t>
  </si>
  <si>
    <t>AHL</t>
  </si>
  <si>
    <t>AHLADA</t>
  </si>
  <si>
    <t>AHLEAST</t>
  </si>
  <si>
    <t>AHLUCONT</t>
  </si>
  <si>
    <t>AHMDSTE</t>
  </si>
  <si>
    <t>AICHAMP</t>
  </si>
  <si>
    <t>AIIL</t>
  </si>
  <si>
    <t>AIKPIPES</t>
  </si>
  <si>
    <t>AIMCOPEST</t>
  </si>
  <si>
    <t>AIML</t>
  </si>
  <si>
    <t>AIRAN</t>
  </si>
  <si>
    <t>AIROLAM</t>
  </si>
  <si>
    <t>AJANTPHARM</t>
  </si>
  <si>
    <t>AJANTSOY</t>
  </si>
  <si>
    <t>AJCON</t>
  </si>
  <si>
    <t>AJMERA</t>
  </si>
  <si>
    <t>AJOONI</t>
  </si>
  <si>
    <t>AKANKSHA</t>
  </si>
  <si>
    <t>AKASH</t>
  </si>
  <si>
    <t>AKCAPIT</t>
  </si>
  <si>
    <t>AKG</t>
  </si>
  <si>
    <t>AKI</t>
  </si>
  <si>
    <t>AKSHAR</t>
  </si>
  <si>
    <t>AKSHARCHEM</t>
  </si>
  <si>
    <t>AKSHOPTFBR</t>
  </si>
  <si>
    <t>AKSPINTEX</t>
  </si>
  <si>
    <t>AKZOINDIA</t>
  </si>
  <si>
    <t>ALANKIT</t>
  </si>
  <si>
    <t>ALBERTDAVD</t>
  </si>
  <si>
    <t>ALEMBICLTD</t>
  </si>
  <si>
    <t>ALEXANDER</t>
  </si>
  <si>
    <t>ALFAICA</t>
  </si>
  <si>
    <t>ALFATRAN</t>
  </si>
  <si>
    <t>ALFAVIO</t>
  </si>
  <si>
    <t>ALFL</t>
  </si>
  <si>
    <t>ALFREDHE</t>
  </si>
  <si>
    <t>ALKALI</t>
  </si>
  <si>
    <t>ALKEM</t>
  </si>
  <si>
    <t>ALKOSIGN</t>
  </si>
  <si>
    <t>ALKYLAMINE</t>
  </si>
  <si>
    <t>ALLCARGO</t>
  </si>
  <si>
    <t>ALLETEC</t>
  </si>
  <si>
    <t>ALMONDZ</t>
  </si>
  <si>
    <t>ALOKINDS</t>
  </si>
  <si>
    <t>ALPA</t>
  </si>
  <si>
    <t>ALPEXSOLAR</t>
  </si>
  <si>
    <t>ALPHAGEO</t>
  </si>
  <si>
    <t>ALPHAIND</t>
  </si>
  <si>
    <t>ALPHALOGIC</t>
  </si>
  <si>
    <t>ALPINEHOU</t>
  </si>
  <si>
    <t>ALPSINDUS</t>
  </si>
  <si>
    <t>ALSL</t>
  </si>
  <si>
    <t>ALSTONE</t>
  </si>
  <si>
    <t>ALUFLUOR</t>
  </si>
  <si>
    <t>AMAL</t>
  </si>
  <si>
    <t>AMALGAM</t>
  </si>
  <si>
    <t>AMARSEC</t>
  </si>
  <si>
    <t>AMBALALSA</t>
  </si>
  <si>
    <t>AMBARPIL</t>
  </si>
  <si>
    <t>AMBER</t>
  </si>
  <si>
    <t>AMBICAAGAR</t>
  </si>
  <si>
    <t>AMBIKCO</t>
  </si>
  <si>
    <t>AMBOAGRI</t>
  </si>
  <si>
    <t>AMBUJACEM</t>
  </si>
  <si>
    <t>AMCOIND</t>
  </si>
  <si>
    <t>AMDIND</t>
  </si>
  <si>
    <t>AMERISE</t>
  </si>
  <si>
    <t>AMEYA</t>
  </si>
  <si>
    <t>AMFORG</t>
  </si>
  <si>
    <t>AMIABLE</t>
  </si>
  <si>
    <t>AMIC</t>
  </si>
  <si>
    <t>AMINTAN</t>
  </si>
  <si>
    <t>AMIORG</t>
  </si>
  <si>
    <t>AMJLAND</t>
  </si>
  <si>
    <t>AMKAY</t>
  </si>
  <si>
    <t>AMNPLST</t>
  </si>
  <si>
    <t>AMRAAGRI</t>
  </si>
  <si>
    <t>AMRAPLIN</t>
  </si>
  <si>
    <t>AMRUTANJAN</t>
  </si>
  <si>
    <t>AMTL</t>
  </si>
  <si>
    <t>ANANDRATHI</t>
  </si>
  <si>
    <t>ANANTRAJ</t>
  </si>
  <si>
    <t>ANDHRAPAP</t>
  </si>
  <si>
    <t>ANDHRSUGAR</t>
  </si>
  <si>
    <t>ANG</t>
  </si>
  <si>
    <t>ANGELONE</t>
  </si>
  <si>
    <t>ANIKINDS</t>
  </si>
  <si>
    <t>ANJANI</t>
  </si>
  <si>
    <t>ANJANIFIN</t>
  </si>
  <si>
    <t>ANJANIFOODS</t>
  </si>
  <si>
    <t>ANKIN</t>
  </si>
  <si>
    <t>ANLON</t>
  </si>
  <si>
    <t>ANMOL</t>
  </si>
  <si>
    <t>ANNAINFRA</t>
  </si>
  <si>
    <t>ANNAPURNA</t>
  </si>
  <si>
    <t>ANSALBU</t>
  </si>
  <si>
    <t>ANSALHSG</t>
  </si>
  <si>
    <t>ANTGRAPHIC</t>
  </si>
  <si>
    <t>ANUP</t>
  </si>
  <si>
    <t>ANUPAM</t>
  </si>
  <si>
    <t>ANURAS</t>
  </si>
  <si>
    <t>ANUROOP</t>
  </si>
  <si>
    <t>APARINDS</t>
  </si>
  <si>
    <t>APCL</t>
  </si>
  <si>
    <t>APCOTEXIND</t>
  </si>
  <si>
    <t>APEX</t>
  </si>
  <si>
    <t>APIL</t>
  </si>
  <si>
    <t>APLAB</t>
  </si>
  <si>
    <t>APLAPOLLO</t>
  </si>
  <si>
    <t>APLLTD</t>
  </si>
  <si>
    <t>APMIN</t>
  </si>
  <si>
    <t>APOLLO</t>
  </si>
  <si>
    <t>APOLLOFI</t>
  </si>
  <si>
    <t>APOLLOHOSP</t>
  </si>
  <si>
    <t>APOLLOPIPE</t>
  </si>
  <si>
    <t>APOLLOTYRE</t>
  </si>
  <si>
    <t>APOLSINHOT</t>
  </si>
  <si>
    <t>APOORVA</t>
  </si>
  <si>
    <t>APS</t>
  </si>
  <si>
    <t>APTECHT</t>
  </si>
  <si>
    <t>APTPACK</t>
  </si>
  <si>
    <t>APTUS</t>
  </si>
  <si>
    <t>AQFINTECH</t>
  </si>
  <si>
    <t>ARABIAN</t>
  </si>
  <si>
    <t>ARAVALIS</t>
  </si>
  <si>
    <t>ARCEEIN</t>
  </si>
  <si>
    <t>ARCFIN</t>
  </si>
  <si>
    <t>ARCHIDPLY</t>
  </si>
  <si>
    <t>ARCHIES</t>
  </si>
  <si>
    <t>ARCHITORG</t>
  </si>
  <si>
    <t>ARENTERP</t>
  </si>
  <si>
    <t>AREXMIS</t>
  </si>
  <si>
    <t>ARFIN</t>
  </si>
  <si>
    <t>ARIES</t>
  </si>
  <si>
    <t>ARIGATO</t>
  </si>
  <si>
    <t>ARIHANT</t>
  </si>
  <si>
    <t>ARIHANTACA</t>
  </si>
  <si>
    <t>ARIHANTCAP</t>
  </si>
  <si>
    <t>ARIHANTSUP</t>
  </si>
  <si>
    <t>ARISE</t>
  </si>
  <si>
    <t>ARISTO</t>
  </si>
  <si>
    <t>ARL</t>
  </si>
  <si>
    <t>ARMANFIN</t>
  </si>
  <si>
    <t>ARNOLD</t>
  </si>
  <si>
    <t>AROGRANITE</t>
  </si>
  <si>
    <t>ARROWGREEN</t>
  </si>
  <si>
    <t>ARSHIYA</t>
  </si>
  <si>
    <t>ARTEFACT</t>
  </si>
  <si>
    <t>ARTEMISMED</t>
  </si>
  <si>
    <t>ARTNIRMAN</t>
  </si>
  <si>
    <t>ARUNAHTEL</t>
  </si>
  <si>
    <t>ARVEE</t>
  </si>
  <si>
    <t>ARVIND</t>
  </si>
  <si>
    <t>ARVINDFASN</t>
  </si>
  <si>
    <t>ARVSMART</t>
  </si>
  <si>
    <t>ARYAMAN</t>
  </si>
  <si>
    <t>ARYAN</t>
  </si>
  <si>
    <t>ASAHIINDIA</t>
  </si>
  <si>
    <t>ASAHISONG</t>
  </si>
  <si>
    <t>ASAL</t>
  </si>
  <si>
    <t>ASALCBR</t>
  </si>
  <si>
    <t>ASARFI</t>
  </si>
  <si>
    <t>ASHAI</t>
  </si>
  <si>
    <t>ASHAPURMIN</t>
  </si>
  <si>
    <t>ASHCAP</t>
  </si>
  <si>
    <t>ASHIANA</t>
  </si>
  <si>
    <t>ASHIKA</t>
  </si>
  <si>
    <t>ASHIMASYN</t>
  </si>
  <si>
    <t>ASHIS</t>
  </si>
  <si>
    <t>ASHISHPO</t>
  </si>
  <si>
    <t>ASHNOOR</t>
  </si>
  <si>
    <t>ASHOKA</t>
  </si>
  <si>
    <t>ASHOKAMET</t>
  </si>
  <si>
    <t>ASHOKLEY</t>
  </si>
  <si>
    <t>ASHRAM</t>
  </si>
  <si>
    <t>ASHSI</t>
  </si>
  <si>
    <t>ASHUTPM</t>
  </si>
  <si>
    <t>ASIAN</t>
  </si>
  <si>
    <t>ASIANENE</t>
  </si>
  <si>
    <t>ASIANHOTNR</t>
  </si>
  <si>
    <t>ASIANPAINT</t>
  </si>
  <si>
    <t>ASIANTILES</t>
  </si>
  <si>
    <t>ASIANTNE</t>
  </si>
  <si>
    <t>ASIAPAK</t>
  </si>
  <si>
    <t>ASIIL</t>
  </si>
  <si>
    <t>ASINPET</t>
  </si>
  <si>
    <t>ASITCFIN</t>
  </si>
  <si>
    <t>ASKAUTOLTD</t>
  </si>
  <si>
    <t>ASMS</t>
  </si>
  <si>
    <t>ASMTEC</t>
  </si>
  <si>
    <t>ASPINWALL</t>
  </si>
  <si>
    <t>ASPIRA</t>
  </si>
  <si>
    <t>ASRL</t>
  </si>
  <si>
    <t>ASSOCER</t>
  </si>
  <si>
    <t>ASTAR</t>
  </si>
  <si>
    <t>ASTEC</t>
  </si>
  <si>
    <t>ASTERDM</t>
  </si>
  <si>
    <t>ASTRAL</t>
  </si>
  <si>
    <t>ASTRAMICRO</t>
  </si>
  <si>
    <t>ASTRAZEN</t>
  </si>
  <si>
    <t>ASTRON</t>
  </si>
  <si>
    <t>ATALREAL</t>
  </si>
  <si>
    <t>ATAM</t>
  </si>
  <si>
    <t>ATFL</t>
  </si>
  <si>
    <t>ATGL</t>
  </si>
  <si>
    <t>ATHARVENT</t>
  </si>
  <si>
    <t>ATHENAGLO</t>
  </si>
  <si>
    <t>ATISHAY</t>
  </si>
  <si>
    <t>ATL</t>
  </si>
  <si>
    <t>ATLANTAA</t>
  </si>
  <si>
    <t>ATLASCYCLE</t>
  </si>
  <si>
    <t>ATMASTCO</t>
  </si>
  <si>
    <t>ATUL</t>
  </si>
  <si>
    <t>ATULAUTO</t>
  </si>
  <si>
    <t>ATVPR</t>
  </si>
  <si>
    <t>AUBANK</t>
  </si>
  <si>
    <t>AURDIS</t>
  </si>
  <si>
    <t>AURIONPRO</t>
  </si>
  <si>
    <t>AUROIMPEX</t>
  </si>
  <si>
    <t>AUROLAB</t>
  </si>
  <si>
    <t>AUROPHARMA</t>
  </si>
  <si>
    <t>AURUM</t>
  </si>
  <si>
    <t>AUSOMENT</t>
  </si>
  <si>
    <t>AUSTENG</t>
  </si>
  <si>
    <t>AUTOAXLES</t>
  </si>
  <si>
    <t>AUTOIND</t>
  </si>
  <si>
    <t>AVADHSUGAR</t>
  </si>
  <si>
    <t>AVAILFC</t>
  </si>
  <si>
    <t>AVALON</t>
  </si>
  <si>
    <t>AVANCE</t>
  </si>
  <si>
    <t>AVANTEL</t>
  </si>
  <si>
    <t>AVANTIFEED</t>
  </si>
  <si>
    <t>AVEER</t>
  </si>
  <si>
    <t>AVG</t>
  </si>
  <si>
    <t>AVI</t>
  </si>
  <si>
    <t>AVL</t>
  </si>
  <si>
    <t>AVONMORE</t>
  </si>
  <si>
    <t>AVPINFRA</t>
  </si>
  <si>
    <t>AVROIND</t>
  </si>
  <si>
    <t>AVTNPL</t>
  </si>
  <si>
    <t>AWHCL</t>
  </si>
  <si>
    <t>AWL</t>
  </si>
  <si>
    <t>AXELPOLY</t>
  </si>
  <si>
    <t>AXISCADES</t>
  </si>
  <si>
    <t>AXITA</t>
  </si>
  <si>
    <t>AXTEL</t>
  </si>
  <si>
    <t>AYMSYNTEX</t>
  </si>
  <si>
    <t>AZAD</t>
  </si>
  <si>
    <t>B2BSOFT</t>
  </si>
  <si>
    <t>BABA</t>
  </si>
  <si>
    <t>BABAFP</t>
  </si>
  <si>
    <t>BACPHAR</t>
  </si>
  <si>
    <t>BAGFILMS</t>
  </si>
  <si>
    <t>BAHETI</t>
  </si>
  <si>
    <t>BAIDFIN</t>
  </si>
  <si>
    <t>BAJAJCON</t>
  </si>
  <si>
    <t>BAJAJELEC</t>
  </si>
  <si>
    <t>BAJAJFINSV</t>
  </si>
  <si>
    <t>BAJAJHCARE</t>
  </si>
  <si>
    <t>BAJAJHIND</t>
  </si>
  <si>
    <t>BAJAJHLDNG</t>
  </si>
  <si>
    <t>BAJAJST</t>
  </si>
  <si>
    <t>BAJEL</t>
  </si>
  <si>
    <t>BAJFINANCE</t>
  </si>
  <si>
    <t>BALAJITELE</t>
  </si>
  <si>
    <t>BALAMINES</t>
  </si>
  <si>
    <t>BALAXI</t>
  </si>
  <si>
    <t>BALGOPAL</t>
  </si>
  <si>
    <t>BALKRISHNA</t>
  </si>
  <si>
    <t>BALKRISIND</t>
  </si>
  <si>
    <t>BALMLAWRIE</t>
  </si>
  <si>
    <t>BALPHARMA</t>
  </si>
  <si>
    <t>BALRAMCHIN</t>
  </si>
  <si>
    <t>BALTE</t>
  </si>
  <si>
    <t>BALUFORGE</t>
  </si>
  <si>
    <t>BAMBINO</t>
  </si>
  <si>
    <t>BAMPSL</t>
  </si>
  <si>
    <t>BANARBEADS</t>
  </si>
  <si>
    <t>BANARISUG</t>
  </si>
  <si>
    <t>BANASFN</t>
  </si>
  <si>
    <t>BANCOINDIA</t>
  </si>
  <si>
    <t>BANDARAM</t>
  </si>
  <si>
    <t>BANDHANBNK</t>
  </si>
  <si>
    <t>BANG</t>
  </si>
  <si>
    <t>BANKA</t>
  </si>
  <si>
    <t>BANKBARODA</t>
  </si>
  <si>
    <t>BANKINDIA</t>
  </si>
  <si>
    <t>BANSWRAS</t>
  </si>
  <si>
    <t>BAPACK</t>
  </si>
  <si>
    <t>BARBEQUE</t>
  </si>
  <si>
    <t>BAROEXT</t>
  </si>
  <si>
    <t>BASANTGL</t>
  </si>
  <si>
    <t>BASF</t>
  </si>
  <si>
    <t>BASILIC</t>
  </si>
  <si>
    <t>BASML</t>
  </si>
  <si>
    <t>BATAINDIA</t>
  </si>
  <si>
    <t>BATLIBOI</t>
  </si>
  <si>
    <t>BAWEJA</t>
  </si>
  <si>
    <t>BAYERCROP</t>
  </si>
  <si>
    <t>BAZELINTER</t>
  </si>
  <si>
    <t>BBOX</t>
  </si>
  <si>
    <t>BBTC</t>
  </si>
  <si>
    <t>BBTCL</t>
  </si>
  <si>
    <t>BCCFUBA</t>
  </si>
  <si>
    <t>BCLENTERPR</t>
  </si>
  <si>
    <t>BCLIND</t>
  </si>
  <si>
    <t>BCONCEPTS</t>
  </si>
  <si>
    <t>BCP</t>
  </si>
  <si>
    <t>BCPL</t>
  </si>
  <si>
    <t>BDH</t>
  </si>
  <si>
    <t>BDL</t>
  </si>
  <si>
    <t>BECTORFOOD</t>
  </si>
  <si>
    <t>BEDMUTHA</t>
  </si>
  <si>
    <t>BEEKAY</t>
  </si>
  <si>
    <t>BEEYU</t>
  </si>
  <si>
    <t>BEL</t>
  </si>
  <si>
    <t>BELLACASA</t>
  </si>
  <si>
    <t>BEMHY</t>
  </si>
  <si>
    <t>BEML</t>
  </si>
  <si>
    <t>BENARA</t>
  </si>
  <si>
    <t>BENARAS</t>
  </si>
  <si>
    <t>BENCHMARK</t>
  </si>
  <si>
    <t>BENGALASM</t>
  </si>
  <si>
    <t>BENGALT</t>
  </si>
  <si>
    <t>BEPL</t>
  </si>
  <si>
    <t>BERGEPAINT</t>
  </si>
  <si>
    <t>BERLDRG</t>
  </si>
  <si>
    <t>BERVINL</t>
  </si>
  <si>
    <t>BERYLSE</t>
  </si>
  <si>
    <t>BESTEAST</t>
  </si>
  <si>
    <t>BETA</t>
  </si>
  <si>
    <t>BETXIND</t>
  </si>
  <si>
    <t>BEWLTD</t>
  </si>
  <si>
    <t>BFINVEST</t>
  </si>
  <si>
    <t>BFLAFL</t>
  </si>
  <si>
    <t>BFSI</t>
  </si>
  <si>
    <t>BFUTILITIE</t>
  </si>
  <si>
    <t>BGIL</t>
  </si>
  <si>
    <t>BGJL</t>
  </si>
  <si>
    <t>BGRENERGY</t>
  </si>
  <si>
    <t>BGWTATO</t>
  </si>
  <si>
    <t>BHAGCHEM</t>
  </si>
  <si>
    <t>BHAGERIA</t>
  </si>
  <si>
    <t>BHAGYANGR</t>
  </si>
  <si>
    <t>BHANDARI</t>
  </si>
  <si>
    <t>BHARAT</t>
  </si>
  <si>
    <t>BHARATAGRI</t>
  </si>
  <si>
    <t>BHARATFORG</t>
  </si>
  <si>
    <t>BHARATGEAR</t>
  </si>
  <si>
    <t>BHARATRAS</t>
  </si>
  <si>
    <t>BHARATSE</t>
  </si>
  <si>
    <t>BHARATWIRE</t>
  </si>
  <si>
    <t>BHARTIARTL</t>
  </si>
  <si>
    <t>BHARTIHEXA</t>
  </si>
  <si>
    <t>BHASKAGR</t>
  </si>
  <si>
    <t>BHATIA</t>
  </si>
  <si>
    <t>BHEL</t>
  </si>
  <si>
    <t>BHILSPIN</t>
  </si>
  <si>
    <t>BI</t>
  </si>
  <si>
    <t>BIBCL</t>
  </si>
  <si>
    <t>BIGBLOC</t>
  </si>
  <si>
    <t>BIHSPONG</t>
  </si>
  <si>
    <t>BIKAJI</t>
  </si>
  <si>
    <t>BIL</t>
  </si>
  <si>
    <t>BILLWIN</t>
  </si>
  <si>
    <t>BIMETAL</t>
  </si>
  <si>
    <t>BINANIIND</t>
  </si>
  <si>
    <t>BIOCON</t>
  </si>
  <si>
    <t>BIOFILCHEM</t>
  </si>
  <si>
    <t>BIOGEN</t>
  </si>
  <si>
    <t>BIRLACABLE</t>
  </si>
  <si>
    <t>BIRLACORPN</t>
  </si>
  <si>
    <t>BIRLAMONEY</t>
  </si>
  <si>
    <t>BIRLAPREC</t>
  </si>
  <si>
    <t>BISIL</t>
  </si>
  <si>
    <t>BITS</t>
  </si>
  <si>
    <t>BKV</t>
  </si>
  <si>
    <t>BLACKROSE</t>
  </si>
  <si>
    <t>BLAL</t>
  </si>
  <si>
    <t>BLBLIMITED</t>
  </si>
  <si>
    <t>BLIL</t>
  </si>
  <si>
    <t>BLISSGVS</t>
  </si>
  <si>
    <t>BLKASHYAP</t>
  </si>
  <si>
    <t>BLOIN</t>
  </si>
  <si>
    <t>BLS</t>
  </si>
  <si>
    <t>BLSE</t>
  </si>
  <si>
    <t>BLUECHIP</t>
  </si>
  <si>
    <t>BLUECHIPT</t>
  </si>
  <si>
    <t>BLUECLOUDS</t>
  </si>
  <si>
    <t>BLUECOAST</t>
  </si>
  <si>
    <t>BLUEDART</t>
  </si>
  <si>
    <t>BLUEJET</t>
  </si>
  <si>
    <t>BLUESTARCO</t>
  </si>
  <si>
    <t>BMETRICS</t>
  </si>
  <si>
    <t>BMW</t>
  </si>
  <si>
    <t>BNALTD</t>
  </si>
  <si>
    <t>BNHOLDINGS</t>
  </si>
  <si>
    <t>BNRSEC</t>
  </si>
  <si>
    <t>BNRUDY</t>
  </si>
  <si>
    <t>BODALCHEM</t>
  </si>
  <si>
    <t>BOMBCYC</t>
  </si>
  <si>
    <t>BOMBWIR</t>
  </si>
  <si>
    <t>BOMDYEING</t>
  </si>
  <si>
    <t>BONDADA</t>
  </si>
  <si>
    <t>BONLON</t>
  </si>
  <si>
    <t>BOROLTD</t>
  </si>
  <si>
    <t>BORORENEW</t>
  </si>
  <si>
    <t>BOSCHLTD</t>
  </si>
  <si>
    <t>BPCL</t>
  </si>
  <si>
    <t>BPL</t>
  </si>
  <si>
    <t>BPLPHARMA</t>
  </si>
  <si>
    <t>BRADYM</t>
  </si>
  <si>
    <t>BRAHMINFRA</t>
  </si>
  <si>
    <t>BRANDBUCKT</t>
  </si>
  <si>
    <t>BRIDGESE</t>
  </si>
  <si>
    <t>BRIGADE</t>
  </si>
  <si>
    <t>BRIGHT</t>
  </si>
  <si>
    <t>BRIGHTBR</t>
  </si>
  <si>
    <t>BRIJLEAS</t>
  </si>
  <si>
    <t>BRISK</t>
  </si>
  <si>
    <t>BRITANNIA</t>
  </si>
  <si>
    <t>BRNL</t>
  </si>
  <si>
    <t>BROOKS</t>
  </si>
  <si>
    <t>BRPL</t>
  </si>
  <si>
    <t>BSE</t>
  </si>
  <si>
    <t>BSELALGO</t>
  </si>
  <si>
    <t>BSHSL</t>
  </si>
  <si>
    <t>BSL</t>
  </si>
  <si>
    <t>BSOFT</t>
  </si>
  <si>
    <t>BTML</t>
  </si>
  <si>
    <t>BTTL</t>
  </si>
  <si>
    <t>BURNPUR</t>
  </si>
  <si>
    <t>BUTTERFLY</t>
  </si>
  <si>
    <t>BVCL</t>
  </si>
  <si>
    <t>BYKE</t>
  </si>
  <si>
    <t>CALCOM</t>
  </si>
  <si>
    <t>CALSOFT</t>
  </si>
  <si>
    <t>CAMEXLTD</t>
  </si>
  <si>
    <t>CAMLINFINE</t>
  </si>
  <si>
    <t>CAMPUS</t>
  </si>
  <si>
    <t>CAMS</t>
  </si>
  <si>
    <t>CANARYS</t>
  </si>
  <si>
    <t>CANBK</t>
  </si>
  <si>
    <t>CANDOUR</t>
  </si>
  <si>
    <t>CANFINHOME</t>
  </si>
  <si>
    <t>CANTABIL</t>
  </si>
  <si>
    <t>CAPACITE</t>
  </si>
  <si>
    <t>CAPITALSFB</t>
  </si>
  <si>
    <t>CAPLIPOINT</t>
  </si>
  <si>
    <t>CAPPIPES</t>
  </si>
  <si>
    <t>CAPRIHANS</t>
  </si>
  <si>
    <t>CAPRO</t>
  </si>
  <si>
    <t>CAPTRUST</t>
  </si>
  <si>
    <t>CARBORUNIV</t>
  </si>
  <si>
    <t>CAREERP</t>
  </si>
  <si>
    <t>CARERATING</t>
  </si>
  <si>
    <t>CARTRADE</t>
  </si>
  <si>
    <t>CARYSIL</t>
  </si>
  <si>
    <t>CASPIAN</t>
  </si>
  <si>
    <t>CASTROLIND</t>
  </si>
  <si>
    <t>CATVISION</t>
  </si>
  <si>
    <t>CBPL</t>
  </si>
  <si>
    <t>CCCL</t>
  </si>
  <si>
    <t>CCHHL</t>
  </si>
  <si>
    <t>CCL</t>
  </si>
  <si>
    <t>CCLINTER</t>
  </si>
  <si>
    <t>CDG</t>
  </si>
  <si>
    <t>CEATLTD</t>
  </si>
  <si>
    <t>CEEJAY</t>
  </si>
  <si>
    <t>CEENIK</t>
  </si>
  <si>
    <t>CEETAIN</t>
  </si>
  <si>
    <t>CEINSYSTECH</t>
  </si>
  <si>
    <t>CELEBRITY</t>
  </si>
  <si>
    <t>CELLA</t>
  </si>
  <si>
    <t>CELLECOR</t>
  </si>
  <si>
    <t>CELLO</t>
  </si>
  <si>
    <t>CELLPOINT</t>
  </si>
  <si>
    <t>CENLUB</t>
  </si>
  <si>
    <t>CENTENKA</t>
  </si>
  <si>
    <t>CENTEXT</t>
  </si>
  <si>
    <t>CENTRALBK</t>
  </si>
  <si>
    <t>CENTRUM</t>
  </si>
  <si>
    <t>CENTUM</t>
  </si>
  <si>
    <t>CENTURYPLY</t>
  </si>
  <si>
    <t>CERA</t>
  </si>
  <si>
    <t>CEREBRAINT</t>
  </si>
  <si>
    <t>CESC</t>
  </si>
  <si>
    <t>CFEL</t>
  </si>
  <si>
    <t>CFF</t>
  </si>
  <si>
    <t>CFL</t>
  </si>
  <si>
    <t>CGCL</t>
  </si>
  <si>
    <t>CGFL</t>
  </si>
  <si>
    <t>CGPOWER</t>
  </si>
  <si>
    <t>CGVAK</t>
  </si>
  <si>
    <t>CHALET</t>
  </si>
  <si>
    <t>CHALLANI</t>
  </si>
  <si>
    <t>CHAMBLFERT</t>
  </si>
  <si>
    <t>CHANDNIMACH</t>
  </si>
  <si>
    <t>CHANDRAP</t>
  </si>
  <si>
    <t>CHANDRIMA</t>
  </si>
  <si>
    <t>CHATHA</t>
  </si>
  <si>
    <t>CHAVDA</t>
  </si>
  <si>
    <t>CHCL</t>
  </si>
  <si>
    <t>CHDCHEM</t>
  </si>
  <si>
    <t>CHECKPOINT</t>
  </si>
  <si>
    <t>CHEMBOND</t>
  </si>
  <si>
    <t>CHEMCON</t>
  </si>
  <si>
    <t>CHEMCRUX</t>
  </si>
  <si>
    <t>CHEMFAB</t>
  </si>
  <si>
    <t>CHEMOPH</t>
  </si>
  <si>
    <t>CHEMPLASTS</t>
  </si>
  <si>
    <t>CHEMTECH</t>
  </si>
  <si>
    <t>CHENFERRO</t>
  </si>
  <si>
    <t>CHENNPETRO</t>
  </si>
  <si>
    <t>CHEVIOT</t>
  </si>
  <si>
    <t>CHLLTD</t>
  </si>
  <si>
    <t>CHLOGIST</t>
  </si>
  <si>
    <t>CHOICEIN</t>
  </si>
  <si>
    <t>CHOKSI</t>
  </si>
  <si>
    <t>CHOKSILA</t>
  </si>
  <si>
    <t>CHOLAFIN</t>
  </si>
  <si>
    <t>CHOLAHLDNG</t>
  </si>
  <si>
    <t>CHOTHANI</t>
  </si>
  <si>
    <t>CHOWGULSTM</t>
  </si>
  <si>
    <t>CHROME</t>
  </si>
  <si>
    <t>CHRTEDCA</t>
  </si>
  <si>
    <t>CIANAGRO</t>
  </si>
  <si>
    <t>CIEINDIA</t>
  </si>
  <si>
    <t>CIFL</t>
  </si>
  <si>
    <t>CIGNITITEC</t>
  </si>
  <si>
    <t>CILSEC</t>
  </si>
  <si>
    <t>CINDHO</t>
  </si>
  <si>
    <t>CINDRELL</t>
  </si>
  <si>
    <t>CINELINE</t>
  </si>
  <si>
    <t>CINEVISTA</t>
  </si>
  <si>
    <t>CIPLA</t>
  </si>
  <si>
    <t>CITADEL</t>
  </si>
  <si>
    <t>CITIPOR</t>
  </si>
  <si>
    <t>CJGEL</t>
  </si>
  <si>
    <t>CLEAN</t>
  </si>
  <si>
    <t>CLEDUCATE</t>
  </si>
  <si>
    <t>CLFL</t>
  </si>
  <si>
    <t>CLIOINFO</t>
  </si>
  <si>
    <t>CLSEL</t>
  </si>
  <si>
    <t>CLSL</t>
  </si>
  <si>
    <t>CMMHOSP</t>
  </si>
  <si>
    <t>CMNL</t>
  </si>
  <si>
    <t>CMRSL</t>
  </si>
  <si>
    <t>CMSINFO</t>
  </si>
  <si>
    <t>CNCRD</t>
  </si>
  <si>
    <t>CNIRESLTD</t>
  </si>
  <si>
    <t>CNOVAPETRO</t>
  </si>
  <si>
    <t>COALINDIA</t>
  </si>
  <si>
    <t>COASTCORP</t>
  </si>
  <si>
    <t>COCHINM</t>
  </si>
  <si>
    <t>COCHINSHIP</t>
  </si>
  <si>
    <t>COCHMAL</t>
  </si>
  <si>
    <t>COCKERILL</t>
  </si>
  <si>
    <t>COFORGE</t>
  </si>
  <si>
    <t>COLABCLOUD</t>
  </si>
  <si>
    <t>COLINZ</t>
  </si>
  <si>
    <t>COLPAL</t>
  </si>
  <si>
    <t>COMCL</t>
  </si>
  <si>
    <t>COMFINTE</t>
  </si>
  <si>
    <t>COMMITTED</t>
  </si>
  <si>
    <t>COMPEAU</t>
  </si>
  <si>
    <t>COMPUPN</t>
  </si>
  <si>
    <t>COMPUSOFT</t>
  </si>
  <si>
    <t>COMRADE</t>
  </si>
  <si>
    <t>COMSYN</t>
  </si>
  <si>
    <t>CONART</t>
  </si>
  <si>
    <t>CONCOR</t>
  </si>
  <si>
    <t>CONCORD</t>
  </si>
  <si>
    <t>CONCORDBIO</t>
  </si>
  <si>
    <t>CONFIPET</t>
  </si>
  <si>
    <t>CONSOFINVT</t>
  </si>
  <si>
    <t>CONSTRONIC</t>
  </si>
  <si>
    <t>CONTAINE</t>
  </si>
  <si>
    <t>CONTCHM</t>
  </si>
  <si>
    <t>CONTI</t>
  </si>
  <si>
    <t>CONTICON</t>
  </si>
  <si>
    <t>CONTILI</t>
  </si>
  <si>
    <t>CONTPTR</t>
  </si>
  <si>
    <t>CONTROLPR</t>
  </si>
  <si>
    <t>COOLCAPS</t>
  </si>
  <si>
    <t>CORALAB</t>
  </si>
  <si>
    <t>CORALFINAC</t>
  </si>
  <si>
    <t>CORDSCABLE</t>
  </si>
  <si>
    <t>CORNE</t>
  </si>
  <si>
    <t>COROMANDEL</t>
  </si>
  <si>
    <t>COSCO</t>
  </si>
  <si>
    <t>COSMICCRF</t>
  </si>
  <si>
    <t>COSMOFE</t>
  </si>
  <si>
    <t>COSMOFIRST</t>
  </si>
  <si>
    <t>COSYN</t>
  </si>
  <si>
    <t>COUNCODOS</t>
  </si>
  <si>
    <t>CPL</t>
  </si>
  <si>
    <t>CRAFTSMAN</t>
  </si>
  <si>
    <t>CRANEINFRA</t>
  </si>
  <si>
    <t>CRANESSOFT</t>
  </si>
  <si>
    <t>CRANEX</t>
  </si>
  <si>
    <t>CRAVATEX</t>
  </si>
  <si>
    <t>CRAYONS</t>
  </si>
  <si>
    <t>CREATIVE</t>
  </si>
  <si>
    <t>CREATIVEYE</t>
  </si>
  <si>
    <t>CREDITACC</t>
  </si>
  <si>
    <t>CRESSAN</t>
  </si>
  <si>
    <t>CREST</t>
  </si>
  <si>
    <t>CRISIL</t>
  </si>
  <si>
    <t>CROISSANCE</t>
  </si>
  <si>
    <t>CROMPTON</t>
  </si>
  <si>
    <t>CROPSTER</t>
  </si>
  <si>
    <t>CROWN</t>
  </si>
  <si>
    <t>CRPRISK</t>
  </si>
  <si>
    <t>CRSTCHM</t>
  </si>
  <si>
    <t>CSBBANK</t>
  </si>
  <si>
    <t>CSL</t>
  </si>
  <si>
    <t>CSLFINANCE</t>
  </si>
  <si>
    <t>CSURGSU</t>
  </si>
  <si>
    <t>CTE</t>
  </si>
  <si>
    <t>CTL</t>
  </si>
  <si>
    <t>CUBEXTUB</t>
  </si>
  <si>
    <t>CUBIFIN</t>
  </si>
  <si>
    <t>CUMMINSIND</t>
  </si>
  <si>
    <t>CUPID</t>
  </si>
  <si>
    <t>CYBELEIND</t>
  </si>
  <si>
    <t>CYBERMEDIA</t>
  </si>
  <si>
    <t>CYBERTECH</t>
  </si>
  <si>
    <t>CYIENT</t>
  </si>
  <si>
    <t>CYIENTDLM</t>
  </si>
  <si>
    <t>DABUR</t>
  </si>
  <si>
    <t>DAICHI</t>
  </si>
  <si>
    <t>DAIKAFFI</t>
  </si>
  <si>
    <t>DALBHARAT</t>
  </si>
  <si>
    <t>DALMIASUG</t>
  </si>
  <si>
    <t>DAMODARIND</t>
  </si>
  <si>
    <t>DANGEE</t>
  </si>
  <si>
    <t>DANLAW</t>
  </si>
  <si>
    <t>DANUBE</t>
  </si>
  <si>
    <t>DARJEELING</t>
  </si>
  <si>
    <t>DARSHANORNA</t>
  </si>
  <si>
    <t>DATAMATICS</t>
  </si>
  <si>
    <t>DATAPATTNS</t>
  </si>
  <si>
    <t>DAULAT</t>
  </si>
  <si>
    <t>DAVANGERE</t>
  </si>
  <si>
    <t>DBCORP</t>
  </si>
  <si>
    <t>DBL</t>
  </si>
  <si>
    <t>DBOL</t>
  </si>
  <si>
    <t>DBREALTY</t>
  </si>
  <si>
    <t>DBSTOCKBRO</t>
  </si>
  <si>
    <t>DCAL</t>
  </si>
  <si>
    <t>DCBBANK</t>
  </si>
  <si>
    <t>DCM</t>
  </si>
  <si>
    <t>DCMFINSERV</t>
  </si>
  <si>
    <t>DCMNVL</t>
  </si>
  <si>
    <t>DCMSHRIRAM</t>
  </si>
  <si>
    <t>DCMSRIND</t>
  </si>
  <si>
    <t>DCW</t>
  </si>
  <si>
    <t>DCXINDIA</t>
  </si>
  <si>
    <t>DDIL</t>
  </si>
  <si>
    <t>DECCAN</t>
  </si>
  <si>
    <t>DECCANCE</t>
  </si>
  <si>
    <t>DECIPHER</t>
  </si>
  <si>
    <t>DECNGOLD</t>
  </si>
  <si>
    <t>DECOMIC</t>
  </si>
  <si>
    <t>DEEM</t>
  </si>
  <si>
    <t>DEEP</t>
  </si>
  <si>
    <t>DEEPAKCHEM</t>
  </si>
  <si>
    <t>DEEPAKFERT</t>
  </si>
  <si>
    <t>DEEPAKNTR</t>
  </si>
  <si>
    <t>DEEPAKSP</t>
  </si>
  <si>
    <t>DEEPINDS</t>
  </si>
  <si>
    <t>DEL</t>
  </si>
  <si>
    <t>DELAPLEX</t>
  </si>
  <si>
    <t>DELHIVERY</t>
  </si>
  <si>
    <t>DELPHIFX</t>
  </si>
  <si>
    <t>DELTACORP</t>
  </si>
  <si>
    <t>DELTAMAGNT</t>
  </si>
  <si>
    <t>DEN</t>
  </si>
  <si>
    <t>DENEERS</t>
  </si>
  <si>
    <t>DENISCHEM</t>
  </si>
  <si>
    <t>DENORA</t>
  </si>
  <si>
    <t>DENTALKART</t>
  </si>
  <si>
    <t>DEVINE</t>
  </si>
  <si>
    <t>DEVIT</t>
  </si>
  <si>
    <t>DEVLAB</t>
  </si>
  <si>
    <t>DEVYANI</t>
  </si>
  <si>
    <t>DGCONTENT</t>
  </si>
  <si>
    <t>DGL</t>
  </si>
  <si>
    <t>DHABRIYA</t>
  </si>
  <si>
    <t>DHAMPURE</t>
  </si>
  <si>
    <t>DHAMPURSUG</t>
  </si>
  <si>
    <t>DHANBANK</t>
  </si>
  <si>
    <t>DHANI</t>
  </si>
  <si>
    <t>DHANROTO</t>
  </si>
  <si>
    <t>DHANUKA</t>
  </si>
  <si>
    <t>DHARFIN</t>
  </si>
  <si>
    <t>DHARMAJ</t>
  </si>
  <si>
    <t>DHATRE</t>
  </si>
  <si>
    <t>DHINDIA</t>
  </si>
  <si>
    <t>DHOOTIN</t>
  </si>
  <si>
    <t>DHPIND</t>
  </si>
  <si>
    <t>DHRUV</t>
  </si>
  <si>
    <t>DHTL</t>
  </si>
  <si>
    <t>DHUNINV</t>
  </si>
  <si>
    <t>DHYAANITR</t>
  </si>
  <si>
    <t>DIACABS</t>
  </si>
  <si>
    <t>DIAMINESQ</t>
  </si>
  <si>
    <t>DIAMONDYD</t>
  </si>
  <si>
    <t>DIANATEA</t>
  </si>
  <si>
    <t>DICIND</t>
  </si>
  <si>
    <t>DIGIDRIVE</t>
  </si>
  <si>
    <t>DIGIKORE</t>
  </si>
  <si>
    <t>DIGISPICE</t>
  </si>
  <si>
    <t>DIGJAMLMTD</t>
  </si>
  <si>
    <t>DIL</t>
  </si>
  <si>
    <t>DISAQ</t>
  </si>
  <si>
    <t>DISHTV</t>
  </si>
  <si>
    <t>DITCO</t>
  </si>
  <si>
    <t>DIVGIITTS</t>
  </si>
  <si>
    <t>DIVISLAB</t>
  </si>
  <si>
    <t>DIVSHKT</t>
  </si>
  <si>
    <t>DIXON</t>
  </si>
  <si>
    <t>DJML</t>
  </si>
  <si>
    <t>DKEGL</t>
  </si>
  <si>
    <t>DLINKINDIA</t>
  </si>
  <si>
    <t>DLTNCBL</t>
  </si>
  <si>
    <t>DMART</t>
  </si>
  <si>
    <t>DMCC</t>
  </si>
  <si>
    <t>DMR</t>
  </si>
  <si>
    <t>DNAMEDIA</t>
  </si>
  <si>
    <t>DOLATALGO</t>
  </si>
  <si>
    <t>DOLFIN</t>
  </si>
  <si>
    <t>DOLLAR</t>
  </si>
  <si>
    <t>DOLLEX</t>
  </si>
  <si>
    <t>DOLPHIN</t>
  </si>
  <si>
    <t>DOMS</t>
  </si>
  <si>
    <t>DONEAR</t>
  </si>
  <si>
    <t>DPABHUSHAN</t>
  </si>
  <si>
    <t>DPL</t>
  </si>
  <si>
    <t>DPSCLTD</t>
  </si>
  <si>
    <t>DPWIRES</t>
  </si>
  <si>
    <t>DRA</t>
  </si>
  <si>
    <t>DRAGARWQ</t>
  </si>
  <si>
    <t>DRCSYSTEMS</t>
  </si>
  <si>
    <t>DREAMFOLKS</t>
  </si>
  <si>
    <t>DREDGECORP</t>
  </si>
  <si>
    <t>DRL</t>
  </si>
  <si>
    <t>DRONACHRYA</t>
  </si>
  <si>
    <t>DRONE</t>
  </si>
  <si>
    <t>DRREDDY</t>
  </si>
  <si>
    <t>DSINVEST</t>
  </si>
  <si>
    <t>DSSL</t>
  </si>
  <si>
    <t>DTIL</t>
  </si>
  <si>
    <t>DUCOL</t>
  </si>
  <si>
    <t>DUCON</t>
  </si>
  <si>
    <t>DUGLOBAL</t>
  </si>
  <si>
    <t>DUKEOFS</t>
  </si>
  <si>
    <t>DUNCANENG</t>
  </si>
  <si>
    <t>DUROPACK</t>
  </si>
  <si>
    <t>DUTRON</t>
  </si>
  <si>
    <t>DVL</t>
  </si>
  <si>
    <t>DWARKESH</t>
  </si>
  <si>
    <t>DYCL</t>
  </si>
  <si>
    <t>DYNAMATECH</t>
  </si>
  <si>
    <t>DYNAMIC</t>
  </si>
  <si>
    <t>DYNAMICP</t>
  </si>
  <si>
    <t>DYNAMIND</t>
  </si>
  <si>
    <t>DYNAVSN</t>
  </si>
  <si>
    <t>DYNPRO</t>
  </si>
  <si>
    <t>E2E</t>
  </si>
  <si>
    <t>EASEMYTRIP</t>
  </si>
  <si>
    <t>EASTRED</t>
  </si>
  <si>
    <t>EASTWEST</t>
  </si>
  <si>
    <t>ECLERX</t>
  </si>
  <si>
    <t>ECOHOTELS</t>
  </si>
  <si>
    <t>ECOPLAST</t>
  </si>
  <si>
    <t>ECORECO</t>
  </si>
  <si>
    <t>ECS</t>
  </si>
  <si>
    <t>EDELWEISS</t>
  </si>
  <si>
    <t>EDVENSWA</t>
  </si>
  <si>
    <t>EFACTOR</t>
  </si>
  <si>
    <t>EFCIL</t>
  </si>
  <si>
    <t>EFORCE</t>
  </si>
  <si>
    <t>EICHERMOT</t>
  </si>
  <si>
    <t>EIDPARRY</t>
  </si>
  <si>
    <t>EIFFL</t>
  </si>
  <si>
    <t>EIHAHOTELS</t>
  </si>
  <si>
    <t>EIHOTEL</t>
  </si>
  <si>
    <t>EIKO</t>
  </si>
  <si>
    <t>EIMCOELECO</t>
  </si>
  <si>
    <t>EKAMLEA</t>
  </si>
  <si>
    <t>EKANSH</t>
  </si>
  <si>
    <t>EKC</t>
  </si>
  <si>
    <t>EKI</t>
  </si>
  <si>
    <t>ELAND</t>
  </si>
  <si>
    <t>ELANGO</t>
  </si>
  <si>
    <t>ELANTAS</t>
  </si>
  <si>
    <t>ELDEHSG</t>
  </si>
  <si>
    <t>ELECON</t>
  </si>
  <si>
    <t>ELECTCAST</t>
  </si>
  <si>
    <t>ELECTHERM</t>
  </si>
  <si>
    <t>ELEFLOR</t>
  </si>
  <si>
    <t>ELEMARB</t>
  </si>
  <si>
    <t>ELFORGE</t>
  </si>
  <si>
    <t>ELGIEQUIP</t>
  </si>
  <si>
    <t>ELGIRUBCO</t>
  </si>
  <si>
    <t>ELIN</t>
  </si>
  <si>
    <t>ELIXIR</t>
  </si>
  <si>
    <t>ELNET</t>
  </si>
  <si>
    <t>ELPROINTL</t>
  </si>
  <si>
    <t>EMAINDIA</t>
  </si>
  <si>
    <t>EMAMILTD</t>
  </si>
  <si>
    <t>EMAMIPAP</t>
  </si>
  <si>
    <t>EMERALD</t>
  </si>
  <si>
    <t>EMERALL</t>
  </si>
  <si>
    <t>EMIL</t>
  </si>
  <si>
    <t>EMKAY</t>
  </si>
  <si>
    <t>EMKAYTOOLS</t>
  </si>
  <si>
    <t>EMMBI</t>
  </si>
  <si>
    <t>EMMESSA</t>
  </si>
  <si>
    <t>EMMFORCE</t>
  </si>
  <si>
    <t>EMPIND</t>
  </si>
  <si>
    <t>EMPOWER</t>
  </si>
  <si>
    <t>EMSLIMITED</t>
  </si>
  <si>
    <t>EMUDHRA</t>
  </si>
  <si>
    <t>ENBETRD</t>
  </si>
  <si>
    <t>ENCODE</t>
  </si>
  <si>
    <t>ENDURANCE</t>
  </si>
  <si>
    <t>ENERGYDEV</t>
  </si>
  <si>
    <t>ENFUSE</t>
  </si>
  <si>
    <t>ENGINERSIN</t>
  </si>
  <si>
    <t>ENIL</t>
  </si>
  <si>
    <t>ENKEIWHEL</t>
  </si>
  <si>
    <t>ENSER</t>
  </si>
  <si>
    <t>ENTERO</t>
  </si>
  <si>
    <t>ENTRINT</t>
  </si>
  <si>
    <t>ENVAIREL</t>
  </si>
  <si>
    <t>EPACK</t>
  </si>
  <si>
    <t>EPBIO</t>
  </si>
  <si>
    <t>EPIC</t>
  </si>
  <si>
    <t>EPIGRAL</t>
  </si>
  <si>
    <t>EPL</t>
  </si>
  <si>
    <t>EPSOMPRO</t>
  </si>
  <si>
    <t>EPUJA</t>
  </si>
  <si>
    <t>EQUAL50ADD</t>
  </si>
  <si>
    <t>EQUIPPP</t>
  </si>
  <si>
    <t>EQUITASBNK</t>
  </si>
  <si>
    <t>ERAAYA</t>
  </si>
  <si>
    <t>ERIS</t>
  </si>
  <si>
    <t>ESABINDIA</t>
  </si>
  <si>
    <t>ESAFSFB</t>
  </si>
  <si>
    <t>ESARIND</t>
  </si>
  <si>
    <t>ESCONET</t>
  </si>
  <si>
    <t>ESCORTS</t>
  </si>
  <si>
    <t>ESFL</t>
  </si>
  <si>
    <t>ESG</t>
  </si>
  <si>
    <t>ESHAMEDIA</t>
  </si>
  <si>
    <t>ESPIRE</t>
  </si>
  <si>
    <t>ESSARSHPNG</t>
  </si>
  <si>
    <t>ESSENTIA</t>
  </si>
  <si>
    <t>ESTER</t>
  </si>
  <si>
    <t>ETHOSLTD</t>
  </si>
  <si>
    <t>ETIL</t>
  </si>
  <si>
    <t>ETT</t>
  </si>
  <si>
    <t>EUPHORIAIT</t>
  </si>
  <si>
    <t>EUREKAI</t>
  </si>
  <si>
    <t>EUROBOND</t>
  </si>
  <si>
    <t>EUROLED</t>
  </si>
  <si>
    <t>EUROTEXIND</t>
  </si>
  <si>
    <t>EVANS</t>
  </si>
  <si>
    <t>EVEREADY</t>
  </si>
  <si>
    <t>EVERESTIND</t>
  </si>
  <si>
    <t>EVERESTO</t>
  </si>
  <si>
    <t>EVERFIN</t>
  </si>
  <si>
    <t>EVEXIA</t>
  </si>
  <si>
    <t>EVOQ</t>
  </si>
  <si>
    <t>EXCEL</t>
  </si>
  <si>
    <t>EXCELINDUS</t>
  </si>
  <si>
    <t>EXHICON</t>
  </si>
  <si>
    <t>EXICOM</t>
  </si>
  <si>
    <t>EXIDEIND</t>
  </si>
  <si>
    <t>EXPLEOSOL</t>
  </si>
  <si>
    <t>EXPLICITFIN</t>
  </si>
  <si>
    <t>EXPOGAS</t>
  </si>
  <si>
    <t>EXXARO</t>
  </si>
  <si>
    <t>FAALCON</t>
  </si>
  <si>
    <t>FACORALL</t>
  </si>
  <si>
    <t>FACT</t>
  </si>
  <si>
    <t>FAIRCHEMOR</t>
  </si>
  <si>
    <t>FAMILYCARE</t>
  </si>
  <si>
    <t>FAZE3Q</t>
  </si>
  <si>
    <t>FCL</t>
  </si>
  <si>
    <t>FCSSOFT</t>
  </si>
  <si>
    <t>FDC</t>
  </si>
  <si>
    <t>FEDERALBNK</t>
  </si>
  <si>
    <t>FEDFINA</t>
  </si>
  <si>
    <t>FEL</t>
  </si>
  <si>
    <t>FELDVR</t>
  </si>
  <si>
    <t>FELIX</t>
  </si>
  <si>
    <t>FERMENTA</t>
  </si>
  <si>
    <t>FERVENTSYN</t>
  </si>
  <si>
    <t>FGP</t>
  </si>
  <si>
    <t>FIBERWEB</t>
  </si>
  <si>
    <t>FIDEL</t>
  </si>
  <si>
    <t>FIEMIND</t>
  </si>
  <si>
    <t>FILATEX</t>
  </si>
  <si>
    <t>FILATFASH</t>
  </si>
  <si>
    <t>FINCABLES</t>
  </si>
  <si>
    <t>FINEORG</t>
  </si>
  <si>
    <t>FINKURVE</t>
  </si>
  <si>
    <t>FINOPB</t>
  </si>
  <si>
    <t>FINPIPE</t>
  </si>
  <si>
    <t>FIRSTFIN</t>
  </si>
  <si>
    <t>FISCHER</t>
  </si>
  <si>
    <t>FIVESTAR</t>
  </si>
  <si>
    <t>FLAIR</t>
  </si>
  <si>
    <t>FLEXFO</t>
  </si>
  <si>
    <t>FLEXITUFF</t>
  </si>
  <si>
    <t>FLFL</t>
  </si>
  <si>
    <t>FLOMIC</t>
  </si>
  <si>
    <t>FLORACORP</t>
  </si>
  <si>
    <t>FLUIDOM</t>
  </si>
  <si>
    <t>FLUOROCHEM</t>
  </si>
  <si>
    <t>FMEC</t>
  </si>
  <si>
    <t>FMGOETZE</t>
  </si>
  <si>
    <t>FMNL</t>
  </si>
  <si>
    <t>FOCE</t>
  </si>
  <si>
    <t>FOCUS</t>
  </si>
  <si>
    <t>FONE4</t>
  </si>
  <si>
    <t>FONEBOX</t>
  </si>
  <si>
    <t>FOODSIN</t>
  </si>
  <si>
    <t>FORBESCO</t>
  </si>
  <si>
    <t>FORCEMOT</t>
  </si>
  <si>
    <t>FORINTL</t>
  </si>
  <si>
    <t>FORTIS</t>
  </si>
  <si>
    <t>FORTISMLR</t>
  </si>
  <si>
    <t>FOSECOIND</t>
  </si>
  <si>
    <t>FRANKLININD</t>
  </si>
  <si>
    <t>FRASER</t>
  </si>
  <si>
    <t>FREDUN</t>
  </si>
  <si>
    <t>FROG</t>
  </si>
  <si>
    <t>FRONTCAP</t>
  </si>
  <si>
    <t>FRONTCORP</t>
  </si>
  <si>
    <t>FRONTSP</t>
  </si>
  <si>
    <t>FSL</t>
  </si>
  <si>
    <t>FUNDVISER</t>
  </si>
  <si>
    <t>FUSION</t>
  </si>
  <si>
    <t>FUTSOL</t>
  </si>
  <si>
    <t>GABRIEL</t>
  </si>
  <si>
    <t>GAEL</t>
  </si>
  <si>
    <t>GAGAN</t>
  </si>
  <si>
    <t>GAIL</t>
  </si>
  <si>
    <t>GAJANANSEC</t>
  </si>
  <si>
    <t>GALACTICO</t>
  </si>
  <si>
    <t>GALADAFIN</t>
  </si>
  <si>
    <t>GALAGEX</t>
  </si>
  <si>
    <t>GALAXYSURF</t>
  </si>
  <si>
    <t>GALLANTT</t>
  </si>
  <si>
    <t>GALLOPENT</t>
  </si>
  <si>
    <t>GALXBRG</t>
  </si>
  <si>
    <t>GANDHAR</t>
  </si>
  <si>
    <t>GANDHITUBE</t>
  </si>
  <si>
    <t>GANECOS</t>
  </si>
  <si>
    <t>GANESHBE</t>
  </si>
  <si>
    <t>GANESHHOUC</t>
  </si>
  <si>
    <t>GANGAFORGE</t>
  </si>
  <si>
    <t>GANGAPA</t>
  </si>
  <si>
    <t>GANGESSECU</t>
  </si>
  <si>
    <t>GANONPRO</t>
  </si>
  <si>
    <t>GANVERSE</t>
  </si>
  <si>
    <t>GARBIFIN</t>
  </si>
  <si>
    <t>GARFIBRES</t>
  </si>
  <si>
    <t>GARGFUR</t>
  </si>
  <si>
    <t>GARGI</t>
  </si>
  <si>
    <t>GARMNTMNTR</t>
  </si>
  <si>
    <t>GARNET</t>
  </si>
  <si>
    <t>GARNETINT</t>
  </si>
  <si>
    <t>GARWAMAR</t>
  </si>
  <si>
    <t>GARWSYN</t>
  </si>
  <si>
    <t>GATECH</t>
  </si>
  <si>
    <t>GATECHDVR</t>
  </si>
  <si>
    <t>GATEWAY</t>
  </si>
  <si>
    <t>GAYAPROJ</t>
  </si>
  <si>
    <t>GAYATRI</t>
  </si>
  <si>
    <t>GAYATRIBI</t>
  </si>
  <si>
    <t>GBFL</t>
  </si>
  <si>
    <t>GCKL</t>
  </si>
  <si>
    <t>GCMCAPI</t>
  </si>
  <si>
    <t>GCMSECU</t>
  </si>
  <si>
    <t>GCONNECT</t>
  </si>
  <si>
    <t>GEE</t>
  </si>
  <si>
    <t>GEECEE</t>
  </si>
  <si>
    <t>GEMSI</t>
  </si>
  <si>
    <t>GEMSPIN</t>
  </si>
  <si>
    <t>GENCON</t>
  </si>
  <si>
    <t>GENESYS</t>
  </si>
  <si>
    <t>GENNEX</t>
  </si>
  <si>
    <t>GENPHARMA</t>
  </si>
  <si>
    <t>GENSOL</t>
  </si>
  <si>
    <t>GENUSPAPER</t>
  </si>
  <si>
    <t>GENUSPOWER</t>
  </si>
  <si>
    <t>GENUSPRIME</t>
  </si>
  <si>
    <t>GEOJITFSL</t>
  </si>
  <si>
    <t>GEPIL</t>
  </si>
  <si>
    <t>GESHIP</t>
  </si>
  <si>
    <t>GFLLIMITED</t>
  </si>
  <si>
    <t>GGAUTO</t>
  </si>
  <si>
    <t>GGDPROP</t>
  </si>
  <si>
    <t>GGENG</t>
  </si>
  <si>
    <t>GGL</t>
  </si>
  <si>
    <t>GGPL</t>
  </si>
  <si>
    <t>GHCL</t>
  </si>
  <si>
    <t>GHCLTEXTIL</t>
  </si>
  <si>
    <t>GIANLIFE</t>
  </si>
  <si>
    <t>GICHSGFIN</t>
  </si>
  <si>
    <t>GICRE</t>
  </si>
  <si>
    <t>GILADAFINS</t>
  </si>
  <si>
    <t>GILLANDERS</t>
  </si>
  <si>
    <t>GILLETTE</t>
  </si>
  <si>
    <t>GINISILK</t>
  </si>
  <si>
    <t>GINNIFILA</t>
  </si>
  <si>
    <t>GIPCL</t>
  </si>
  <si>
    <t>GITARENEW</t>
  </si>
  <si>
    <t>GKWLIMITED</t>
  </si>
  <si>
    <t>GLANCE</t>
  </si>
  <si>
    <t>GLAND</t>
  </si>
  <si>
    <t>GLAXO</t>
  </si>
  <si>
    <t>GLENMARK</t>
  </si>
  <si>
    <t>GLFL</t>
  </si>
  <si>
    <t>GLITTEKG</t>
  </si>
  <si>
    <t>GLOBAL</t>
  </si>
  <si>
    <t>GLOBALCA</t>
  </si>
  <si>
    <t>GLOBALPET</t>
  </si>
  <si>
    <t>GLOBALVECT</t>
  </si>
  <si>
    <t>GLOBE</t>
  </si>
  <si>
    <t>GLOBOFFS</t>
  </si>
  <si>
    <t>GLOBUSCON</t>
  </si>
  <si>
    <t>GLOBUSSPR</t>
  </si>
  <si>
    <t>GLOSTERLTD</t>
  </si>
  <si>
    <t>GMBREW</t>
  </si>
  <si>
    <t>GMDCLTD</t>
  </si>
  <si>
    <t>GMMPFAUDLR</t>
  </si>
  <si>
    <t>GMPL</t>
  </si>
  <si>
    <t>GMRINFRA</t>
  </si>
  <si>
    <t>GNA</t>
  </si>
  <si>
    <t>GNFC</t>
  </si>
  <si>
    <t>GNRL</t>
  </si>
  <si>
    <t>GOACARBON</t>
  </si>
  <si>
    <t>GOBLIN</t>
  </si>
  <si>
    <t>GOCLCORP</t>
  </si>
  <si>
    <t>GOCOLORS</t>
  </si>
  <si>
    <t>GODAVARI</t>
  </si>
  <si>
    <t>GODFRYPHLP</t>
  </si>
  <si>
    <t>GODREJAGRO</t>
  </si>
  <si>
    <t>GODREJCP</t>
  </si>
  <si>
    <t>GODREJIND</t>
  </si>
  <si>
    <t>GODREJPROP</t>
  </si>
  <si>
    <t>GOEL</t>
  </si>
  <si>
    <t>GOKAKTEX</t>
  </si>
  <si>
    <t>GOKEX</t>
  </si>
  <si>
    <t>GOKUL</t>
  </si>
  <si>
    <t>GOKULAGRO</t>
  </si>
  <si>
    <t>GOLDCOINHF</t>
  </si>
  <si>
    <t>GOLDENTOBC</t>
  </si>
  <si>
    <t>GOLDIAM</t>
  </si>
  <si>
    <t>GOLDSTAR</t>
  </si>
  <si>
    <t>GOLDTECH</t>
  </si>
  <si>
    <t>GOLECHA</t>
  </si>
  <si>
    <t>GOLKONDA</t>
  </si>
  <si>
    <t>GOLKUNDIA</t>
  </si>
  <si>
    <t>GOODLUCK</t>
  </si>
  <si>
    <t>GOODRICKE</t>
  </si>
  <si>
    <t>GOODYEAR</t>
  </si>
  <si>
    <t>GOPAIST</t>
  </si>
  <si>
    <t>GOPAL</t>
  </si>
  <si>
    <t>GORANIN</t>
  </si>
  <si>
    <t>GOTHIPL</t>
  </si>
  <si>
    <t>GOWRALE</t>
  </si>
  <si>
    <t>GOYALALUM</t>
  </si>
  <si>
    <t>GOYALASS</t>
  </si>
  <si>
    <t>GOYALSALT</t>
  </si>
  <si>
    <t>GPIL</t>
  </si>
  <si>
    <t>GPPL</t>
  </si>
  <si>
    <t>GPSL</t>
  </si>
  <si>
    <t>GPTHEALTH</t>
  </si>
  <si>
    <t>GPTINFRA</t>
  </si>
  <si>
    <t>GRANDMA</t>
  </si>
  <si>
    <t>GRANULES</t>
  </si>
  <si>
    <t>GRAPHISAD</t>
  </si>
  <si>
    <t>GRAPHITE</t>
  </si>
  <si>
    <t>GRASIM</t>
  </si>
  <si>
    <t>GRATEXI</t>
  </si>
  <si>
    <t>GRAUWEIL</t>
  </si>
  <si>
    <t>GRAVISSHO</t>
  </si>
  <si>
    <t>GRAVITA</t>
  </si>
  <si>
    <t>GRAVITY</t>
  </si>
  <si>
    <t>GRCL</t>
  </si>
  <si>
    <t>GREAVESCOT</t>
  </si>
  <si>
    <t>GREENCHEF</t>
  </si>
  <si>
    <t>GREENCREST</t>
  </si>
  <si>
    <t>GREENLAM</t>
  </si>
  <si>
    <t>GREENPANEL</t>
  </si>
  <si>
    <t>GREENPLY</t>
  </si>
  <si>
    <t>GREENPOWER</t>
  </si>
  <si>
    <t>GRINDWELL</t>
  </si>
  <si>
    <t>GRINFRA</t>
  </si>
  <si>
    <t>GRMOVER</t>
  </si>
  <si>
    <t>GROBTEA</t>
  </si>
  <si>
    <t>GROVY</t>
  </si>
  <si>
    <t>GROWINGTON</t>
  </si>
  <si>
    <t>GRPLTD</t>
  </si>
  <si>
    <t>GRSE</t>
  </si>
  <si>
    <t>GRWRHITECH</t>
  </si>
  <si>
    <t>GSAUTO</t>
  </si>
  <si>
    <t>GSBFIN</t>
  </si>
  <si>
    <t>GSFC</t>
  </si>
  <si>
    <t>GSLSEC</t>
  </si>
  <si>
    <t>GSLSU</t>
  </si>
  <si>
    <t>GSPL</t>
  </si>
  <si>
    <t>GSS</t>
  </si>
  <si>
    <t>GSTL</t>
  </si>
  <si>
    <t>GTECJAINX</t>
  </si>
  <si>
    <t>GTL</t>
  </si>
  <si>
    <t>GTLINFRA</t>
  </si>
  <si>
    <t>GTNINDS</t>
  </si>
  <si>
    <t>GTNTEX</t>
  </si>
  <si>
    <t>GTPL</t>
  </si>
  <si>
    <t>GTV</t>
  </si>
  <si>
    <t>GUFICBIO</t>
  </si>
  <si>
    <t>GUJALKALI</t>
  </si>
  <si>
    <t>GUJAPOLLO</t>
  </si>
  <si>
    <t>GUJARATPOLY</t>
  </si>
  <si>
    <t>GUJCMDS</t>
  </si>
  <si>
    <t>GUJCONT</t>
  </si>
  <si>
    <t>GUJCOTEX</t>
  </si>
  <si>
    <t>GUJCRAFT</t>
  </si>
  <si>
    <t>GUJGASLTD</t>
  </si>
  <si>
    <t>GUJHOTE</t>
  </si>
  <si>
    <t>GUJINTRX</t>
  </si>
  <si>
    <t>GUJINV</t>
  </si>
  <si>
    <t>GUJPETR</t>
  </si>
  <si>
    <t>GUJRAFFIA</t>
  </si>
  <si>
    <t>GUJSTATFIN</t>
  </si>
  <si>
    <t>GUJTERC</t>
  </si>
  <si>
    <t>GUJTHEM</t>
  </si>
  <si>
    <t>GULFOILLUB</t>
  </si>
  <si>
    <t>GULFPETRO</t>
  </si>
  <si>
    <t>GULPOLY</t>
  </si>
  <si>
    <t>GVBL</t>
  </si>
  <si>
    <t>GVFILM</t>
  </si>
  <si>
    <t>GVKPIL</t>
  </si>
  <si>
    <t>GVL</t>
  </si>
  <si>
    <t>GVPTECH</t>
  </si>
  <si>
    <t>HAL</t>
  </si>
  <si>
    <t>HALDER</t>
  </si>
  <si>
    <t>HALDYNGL</t>
  </si>
  <si>
    <t>HAMPTON</t>
  </si>
  <si>
    <t>HANMAN</t>
  </si>
  <si>
    <t>HANSUGAR</t>
  </si>
  <si>
    <t>HAPPSTMNDS</t>
  </si>
  <si>
    <t>HAPPYFORGE</t>
  </si>
  <si>
    <t>HARDCAS</t>
  </si>
  <si>
    <t>HARDWYN</t>
  </si>
  <si>
    <t>HARIAAPL</t>
  </si>
  <si>
    <t>HARIAEXPO</t>
  </si>
  <si>
    <t>HARIOMPIPE</t>
  </si>
  <si>
    <t>HARISH</t>
  </si>
  <si>
    <t>HARLETH</t>
  </si>
  <si>
    <t>HARRMALAYA</t>
  </si>
  <si>
    <t>HARSHA</t>
  </si>
  <si>
    <t>HARSHDEEP</t>
  </si>
  <si>
    <t>HARSHILAGR</t>
  </si>
  <si>
    <t>HARYNACAP</t>
  </si>
  <si>
    <t>HATHWAY</t>
  </si>
  <si>
    <t>HATHWAYB</t>
  </si>
  <si>
    <t>HATSUN</t>
  </si>
  <si>
    <t>HAVELLS</t>
  </si>
  <si>
    <t>HAVISHA</t>
  </si>
  <si>
    <t>HAWAENG</t>
  </si>
  <si>
    <t>HAWKINCOOK</t>
  </si>
  <si>
    <t>HAZOOR</t>
  </si>
  <si>
    <t>HBESD</t>
  </si>
  <si>
    <t>HBLEAS</t>
  </si>
  <si>
    <t>HBLPOWER</t>
  </si>
  <si>
    <t>HBPOR</t>
  </si>
  <si>
    <t>HBSL</t>
  </si>
  <si>
    <t>HCC</t>
  </si>
  <si>
    <t>HCG</t>
  </si>
  <si>
    <t>HCLTECH</t>
  </si>
  <si>
    <t>HDFCAMC</t>
  </si>
  <si>
    <t>HDFCBSE500</t>
  </si>
  <si>
    <t>HDFCGROWTH</t>
  </si>
  <si>
    <t>HDFCLIFE</t>
  </si>
  <si>
    <t>HDFCLOWVOL</t>
  </si>
  <si>
    <t>HDFCMID150</t>
  </si>
  <si>
    <t>HDFCMOMENT</t>
  </si>
  <si>
    <t>HDFCNEXT50</t>
  </si>
  <si>
    <t>HDFCNIF100</t>
  </si>
  <si>
    <t>HDFCNIFIT</t>
  </si>
  <si>
    <t>HDFCPSUBK</t>
  </si>
  <si>
    <t>HDFCPVTBAN</t>
  </si>
  <si>
    <t>HDFCQUAL</t>
  </si>
  <si>
    <t>HDFCSML250</t>
  </si>
  <si>
    <t>HDFCVALUE</t>
  </si>
  <si>
    <t>HDIL</t>
  </si>
  <si>
    <t>HEADSUP</t>
  </si>
  <si>
    <t>HEALTHY</t>
  </si>
  <si>
    <t>HECPROJECT</t>
  </si>
  <si>
    <t>HEERAISP</t>
  </si>
  <si>
    <t>HEG</t>
  </si>
  <si>
    <t>HEIDELBERG</t>
  </si>
  <si>
    <t>HELPAGE</t>
  </si>
  <si>
    <t>HEMACEM</t>
  </si>
  <si>
    <t>HEMANG</t>
  </si>
  <si>
    <t>HEMIPROP</t>
  </si>
  <si>
    <t>HEMORGANIC</t>
  </si>
  <si>
    <t>HERANBA</t>
  </si>
  <si>
    <t>HERCULES</t>
  </si>
  <si>
    <t>HERITGFOOD</t>
  </si>
  <si>
    <t>HEROMOTOCO</t>
  </si>
  <si>
    <t>HESTERBIO</t>
  </si>
  <si>
    <t>HEUBACHIND</t>
  </si>
  <si>
    <t>HEXATRADEX</t>
  </si>
  <si>
    <t>HFCL</t>
  </si>
  <si>
    <t>HFIL</t>
  </si>
  <si>
    <t>HGINFRA</t>
  </si>
  <si>
    <t>HGS</t>
  </si>
  <si>
    <t>HIGHENE</t>
  </si>
  <si>
    <t>HIGREEN</t>
  </si>
  <si>
    <t>HIKAL</t>
  </si>
  <si>
    <t>HIL</t>
  </si>
  <si>
    <t>HILIKS</t>
  </si>
  <si>
    <t>HILTON</t>
  </si>
  <si>
    <t>HIMATSEIDE</t>
  </si>
  <si>
    <t>HIMTEK</t>
  </si>
  <si>
    <t>HINDADH</t>
  </si>
  <si>
    <t>HINDALCO</t>
  </si>
  <si>
    <t>HINDALUMI</t>
  </si>
  <si>
    <t>HINDBIO</t>
  </si>
  <si>
    <t>HINDCOMPOS</t>
  </si>
  <si>
    <t>HINDCON</t>
  </si>
  <si>
    <t>HINDCOPPER</t>
  </si>
  <si>
    <t>HINDHARD</t>
  </si>
  <si>
    <t>HINDMILL</t>
  </si>
  <si>
    <t>HINDMOTORS</t>
  </si>
  <si>
    <t>HINDNATGLS</t>
  </si>
  <si>
    <t>HINDOILEXP</t>
  </si>
  <si>
    <t>HINDPETRO</t>
  </si>
  <si>
    <t>HINDTIN</t>
  </si>
  <si>
    <t>HINDUNILVR</t>
  </si>
  <si>
    <t>HINDUST</t>
  </si>
  <si>
    <t>HINDWAREAP</t>
  </si>
  <si>
    <t>HINDZINC</t>
  </si>
  <si>
    <t>HINFLUR</t>
  </si>
  <si>
    <t>HIPOLIN</t>
  </si>
  <si>
    <t>HIRECT</t>
  </si>
  <si>
    <t>HISARMETAL</t>
  </si>
  <si>
    <t>HITECH</t>
  </si>
  <si>
    <t>HITECHCORP</t>
  </si>
  <si>
    <t>HITECHGEAR</t>
  </si>
  <si>
    <t>HITTCO</t>
  </si>
  <si>
    <t>HLEGLAS</t>
  </si>
  <si>
    <t>HLVLTD</t>
  </si>
  <si>
    <t>HMAAGRO</t>
  </si>
  <si>
    <t>HMT</t>
  </si>
  <si>
    <t>HMVL</t>
  </si>
  <si>
    <t>HNDFDS</t>
  </si>
  <si>
    <t>HOCL</t>
  </si>
  <si>
    <t>HOLMARC</t>
  </si>
  <si>
    <t>HOMEFIRST</t>
  </si>
  <si>
    <t>HONASA</t>
  </si>
  <si>
    <t>HONDAPOWER</t>
  </si>
  <si>
    <t>HOVS</t>
  </si>
  <si>
    <t>HOWARHO</t>
  </si>
  <si>
    <t>HPAL</t>
  </si>
  <si>
    <t>HPBL</t>
  </si>
  <si>
    <t>HPCOTTON</t>
  </si>
  <si>
    <t>HPIL</t>
  </si>
  <si>
    <t>HPL</t>
  </si>
  <si>
    <t>HRHNEXT</t>
  </si>
  <si>
    <t>HRYNSHP</t>
  </si>
  <si>
    <t>HSCL</t>
  </si>
  <si>
    <t>HSIL</t>
  </si>
  <si>
    <t>HTMEDIA</t>
  </si>
  <si>
    <t>HUBTOWN</t>
  </si>
  <si>
    <t>HUDCO</t>
  </si>
  <si>
    <t>HUHTAMAKI</t>
  </si>
  <si>
    <t>HUIL</t>
  </si>
  <si>
    <t>HYBRIDFIN</t>
  </si>
  <si>
    <t>IBINFO</t>
  </si>
  <si>
    <t>IBLFL</t>
  </si>
  <si>
    <t>ICDSLTD</t>
  </si>
  <si>
    <t>ICEMAKE</t>
  </si>
  <si>
    <t>ICICIB22</t>
  </si>
  <si>
    <t>ICICIGI</t>
  </si>
  <si>
    <t>ICICIPRULI</t>
  </si>
  <si>
    <t>ICIL</t>
  </si>
  <si>
    <t>ICL</t>
  </si>
  <si>
    <t>ICRA</t>
  </si>
  <si>
    <t>ICSL</t>
  </si>
  <si>
    <t>IDBI</t>
  </si>
  <si>
    <t>IDEA</t>
  </si>
  <si>
    <t>IDFCFIRSTB</t>
  </si>
  <si>
    <t>IEL</t>
  </si>
  <si>
    <t>IEX</t>
  </si>
  <si>
    <t>IFBAGRO</t>
  </si>
  <si>
    <t>IFBIND</t>
  </si>
  <si>
    <t>IFCI</t>
  </si>
  <si>
    <t>IFGLEXPOR</t>
  </si>
  <si>
    <t>IFINSEC</t>
  </si>
  <si>
    <t>IFINSER</t>
  </si>
  <si>
    <t>IFL</t>
  </si>
  <si>
    <t>IGARASHI</t>
  </si>
  <si>
    <t>IGL</t>
  </si>
  <si>
    <t>IGPL</t>
  </si>
  <si>
    <t>IIFL</t>
  </si>
  <si>
    <t>IIFLSEC</t>
  </si>
  <si>
    <t>IIL</t>
  </si>
  <si>
    <t>IIRM</t>
  </si>
  <si>
    <t>IISL</t>
  </si>
  <si>
    <t>IITL</t>
  </si>
  <si>
    <t>IITLPROJ</t>
  </si>
  <si>
    <t>IKIO</t>
  </si>
  <si>
    <t>IMAGICAA</t>
  </si>
  <si>
    <t>IMFA</t>
  </si>
  <si>
    <t>IMPAL</t>
  </si>
  <si>
    <t>IMPEXFERRO</t>
  </si>
  <si>
    <t>INA</t>
  </si>
  <si>
    <t>INANI</t>
  </si>
  <si>
    <t>INANISEC</t>
  </si>
  <si>
    <t>INCAP</t>
  </si>
  <si>
    <t>INCON</t>
  </si>
  <si>
    <t>INCREDIBLE</t>
  </si>
  <si>
    <t>INDAG</t>
  </si>
  <si>
    <t>INDBANK</t>
  </si>
  <si>
    <t>INDBNK</t>
  </si>
  <si>
    <t>INDCEMCAP</t>
  </si>
  <si>
    <t>INDCTST</t>
  </si>
  <si>
    <t>INDGELA</t>
  </si>
  <si>
    <t>INDHOTEL</t>
  </si>
  <si>
    <t>INDIACEM</t>
  </si>
  <si>
    <t>INDIAGLYCO</t>
  </si>
  <si>
    <t>INDIAHOME</t>
  </si>
  <si>
    <t>INDIAMART</t>
  </si>
  <si>
    <t>INDIANACRY</t>
  </si>
  <si>
    <t>INDIANB</t>
  </si>
  <si>
    <t>INDIANCARD</t>
  </si>
  <si>
    <t>INDIANHUME</t>
  </si>
  <si>
    <t>INDIANVSH</t>
  </si>
  <si>
    <t>INDIASHLTR</t>
  </si>
  <si>
    <t>INDICAP</t>
  </si>
  <si>
    <t>INDIGO</t>
  </si>
  <si>
    <t>INDIGOPNTS</t>
  </si>
  <si>
    <t>INDINFO</t>
  </si>
  <si>
    <t>INDLEASE</t>
  </si>
  <si>
    <t>INDNIPPON</t>
  </si>
  <si>
    <t>INDOAMIN</t>
  </si>
  <si>
    <t>INDOBORAX</t>
  </si>
  <si>
    <t>INDOCITY</t>
  </si>
  <si>
    <t>INDOCO</t>
  </si>
  <si>
    <t>INDOEURO</t>
  </si>
  <si>
    <t>INDOKEM</t>
  </si>
  <si>
    <t>INDONG</t>
  </si>
  <si>
    <t>INDORAMA</t>
  </si>
  <si>
    <t>INDOSTAR</t>
  </si>
  <si>
    <t>INDOTECH</t>
  </si>
  <si>
    <t>INDOTHAI</t>
  </si>
  <si>
    <t>INDOUS</t>
  </si>
  <si>
    <t>INDOWIND</t>
  </si>
  <si>
    <t>INDPRUD</t>
  </si>
  <si>
    <t>INDRAIND</t>
  </si>
  <si>
    <t>INDRAMEDCO</t>
  </si>
  <si>
    <t>INDRANIB</t>
  </si>
  <si>
    <t>INDRENEW</t>
  </si>
  <si>
    <t>INDSWFTLAB</t>
  </si>
  <si>
    <t>INDSWFTLTD</t>
  </si>
  <si>
    <t>INDTERRAIN</t>
  </si>
  <si>
    <t>INDTONER</t>
  </si>
  <si>
    <t>INDUSFINL</t>
  </si>
  <si>
    <t>INDUSINDBK</t>
  </si>
  <si>
    <t>INDUSTOWER</t>
  </si>
  <si>
    <t>INDXTRA</t>
  </si>
  <si>
    <t>INFIBEAM</t>
  </si>
  <si>
    <t>INFINIUM</t>
  </si>
  <si>
    <t>INFLAME</t>
  </si>
  <si>
    <t>INFOBEAN</t>
  </si>
  <si>
    <t>INFOLLION</t>
  </si>
  <si>
    <t>INFOMEDIA</t>
  </si>
  <si>
    <t>INFORTEC</t>
  </si>
  <si>
    <t>INFRONICS</t>
  </si>
  <si>
    <t>INGERRAND</t>
  </si>
  <si>
    <t>INLANPR</t>
  </si>
  <si>
    <t>INNOCORP</t>
  </si>
  <si>
    <t>INNOVACAP</t>
  </si>
  <si>
    <t>INNOVANA</t>
  </si>
  <si>
    <t>INNOVATIVE</t>
  </si>
  <si>
    <t>INNOVATORS</t>
  </si>
  <si>
    <t>INNOVATUS</t>
  </si>
  <si>
    <t>INNOVTEC</t>
  </si>
  <si>
    <t>INOVSYNTH</t>
  </si>
  <si>
    <t>INOXGREEN</t>
  </si>
  <si>
    <t>INOXINDIA</t>
  </si>
  <si>
    <t>INOXWIND</t>
  </si>
  <si>
    <t>INSECTICID</t>
  </si>
  <si>
    <t>INSPIRE</t>
  </si>
  <si>
    <t>INSPIRISYS</t>
  </si>
  <si>
    <t>INTCAPL</t>
  </si>
  <si>
    <t>INTECCAP</t>
  </si>
  <si>
    <t>INTEGFD</t>
  </si>
  <si>
    <t>INTEGHIT</t>
  </si>
  <si>
    <t>INTEGRAEN</t>
  </si>
  <si>
    <t>INTEGSW</t>
  </si>
  <si>
    <t>INTELLECT</t>
  </si>
  <si>
    <t>INTENTECH</t>
  </si>
  <si>
    <t>INTLCOMBQ</t>
  </si>
  <si>
    <t>INTLCONV</t>
  </si>
  <si>
    <t>INTRGLB</t>
  </si>
  <si>
    <t>INTSTOIL</t>
  </si>
  <si>
    <t>INVENTURE</t>
  </si>
  <si>
    <t>INVPRECQ</t>
  </si>
  <si>
    <t>IOB</t>
  </si>
  <si>
    <t>IOC</t>
  </si>
  <si>
    <t>IOLCP</t>
  </si>
  <si>
    <t>IONEXCHANG</t>
  </si>
  <si>
    <t>IPCALAB</t>
  </si>
  <si>
    <t>IPL</t>
  </si>
  <si>
    <t>IPRINGLTD</t>
  </si>
  <si>
    <t>IRB</t>
  </si>
  <si>
    <t>IRCON</t>
  </si>
  <si>
    <t>IRCTC</t>
  </si>
  <si>
    <t>IREDA</t>
  </si>
  <si>
    <t>IRFC</t>
  </si>
  <si>
    <t>IRIS</t>
  </si>
  <si>
    <t>IRISDOREME</t>
  </si>
  <si>
    <t>IRMENERGY</t>
  </si>
  <si>
    <t>ISEC</t>
  </si>
  <si>
    <t>ISFL</t>
  </si>
  <si>
    <t>ISFT</t>
  </si>
  <si>
    <t>ISGEC</t>
  </si>
  <si>
    <t>ISHAN</t>
  </si>
  <si>
    <t>ISHANCH</t>
  </si>
  <si>
    <t>ISHITADR</t>
  </si>
  <si>
    <t>ISLCONSUL</t>
  </si>
  <si>
    <t>ISTLTD</t>
  </si>
  <si>
    <t>ISWL</t>
  </si>
  <si>
    <t>ITALIANE</t>
  </si>
  <si>
    <t>ITCONS</t>
  </si>
  <si>
    <t>ITDC</t>
  </si>
  <si>
    <t>ITDCEM</t>
  </si>
  <si>
    <t>ITHL</t>
  </si>
  <si>
    <t>ITI</t>
  </si>
  <si>
    <t>ITL</t>
  </si>
  <si>
    <t>IVC</t>
  </si>
  <si>
    <t>IVP</t>
  </si>
  <si>
    <t>IWEL</t>
  </si>
  <si>
    <t>IWP</t>
  </si>
  <si>
    <t>IZMO</t>
  </si>
  <si>
    <t>JACKSON</t>
  </si>
  <si>
    <t>JAGAJITIND</t>
  </si>
  <si>
    <t>JAGANLAM</t>
  </si>
  <si>
    <t>JAGJANANI</t>
  </si>
  <si>
    <t>JAGRAN</t>
  </si>
  <si>
    <t>JAGSNPHARM</t>
  </si>
  <si>
    <t>JAGSONFI</t>
  </si>
  <si>
    <t>JAIBALAJI</t>
  </si>
  <si>
    <t>JAICORPLTD</t>
  </si>
  <si>
    <t>JAIHINDS</t>
  </si>
  <si>
    <t>JAIMATAG</t>
  </si>
  <si>
    <t>JAINCO</t>
  </si>
  <si>
    <t>JAINEX</t>
  </si>
  <si>
    <t>JAIPAN</t>
  </si>
  <si>
    <t>JAIPURKURT</t>
  </si>
  <si>
    <t>JALAN</t>
  </si>
  <si>
    <t>JAMESWARREN</t>
  </si>
  <si>
    <t>JAMNAAUTO</t>
  </si>
  <si>
    <t>JAMSHRI</t>
  </si>
  <si>
    <t>JANUSCORP</t>
  </si>
  <si>
    <t>JASCH</t>
  </si>
  <si>
    <t>JASH</t>
  </si>
  <si>
    <t>JATTAINDUS</t>
  </si>
  <si>
    <t>JAUSPOL</t>
  </si>
  <si>
    <t>JAYAGROGN</t>
  </si>
  <si>
    <t>JAYANT</t>
  </si>
  <si>
    <t>JAYBARMARU</t>
  </si>
  <si>
    <t>JAYBHCR</t>
  </si>
  <si>
    <t>JAYCH</t>
  </si>
  <si>
    <t>JAYKAILASH</t>
  </si>
  <si>
    <t>JAYKAY</t>
  </si>
  <si>
    <t>JAYNECOIND</t>
  </si>
  <si>
    <t>JAYSREETEA</t>
  </si>
  <si>
    <t>JAYUSH</t>
  </si>
  <si>
    <t>JBCHEPHARM</t>
  </si>
  <si>
    <t>JBMA</t>
  </si>
  <si>
    <t>JCHAC</t>
  </si>
  <si>
    <t>JENBURPH</t>
  </si>
  <si>
    <t>JETFREIGHT</t>
  </si>
  <si>
    <t>JETKINGQ</t>
  </si>
  <si>
    <t>JFLLIFE</t>
  </si>
  <si>
    <t>JGCHEM</t>
  </si>
  <si>
    <t>JGTL</t>
  </si>
  <si>
    <t>JHS</t>
  </si>
  <si>
    <t>JINDALPHOT</t>
  </si>
  <si>
    <t>JINDALPOLY</t>
  </si>
  <si>
    <t>JINDALSAW</t>
  </si>
  <si>
    <t>JINDALSTEL</t>
  </si>
  <si>
    <t>JINDCAP</t>
  </si>
  <si>
    <t>JINDHOT</t>
  </si>
  <si>
    <t>JINDRILL</t>
  </si>
  <si>
    <t>JINDWORLD</t>
  </si>
  <si>
    <t>JIOFIN</t>
  </si>
  <si>
    <t>JISLDVREQS</t>
  </si>
  <si>
    <t>JISLJALEQS</t>
  </si>
  <si>
    <t>JITFINFRA</t>
  </si>
  <si>
    <t>JIWANRAM</t>
  </si>
  <si>
    <t>JJFINCOR</t>
  </si>
  <si>
    <t>JKCEMENT</t>
  </si>
  <si>
    <t>JKIL</t>
  </si>
  <si>
    <t>JKLAKSHMI</t>
  </si>
  <si>
    <t>JKPAPER</t>
  </si>
  <si>
    <t>JKTYRE</t>
  </si>
  <si>
    <t>JLHL</t>
  </si>
  <si>
    <t>JLL</t>
  </si>
  <si>
    <t>JMA</t>
  </si>
  <si>
    <t>JMDVL</t>
  </si>
  <si>
    <t>JMFINANCIL</t>
  </si>
  <si>
    <t>JMJFIN</t>
  </si>
  <si>
    <t>JNKINDIA</t>
  </si>
  <si>
    <t>JOCIL</t>
  </si>
  <si>
    <t>JOHNPHARMA</t>
  </si>
  <si>
    <t>JOINDRE</t>
  </si>
  <si>
    <t>JOINTECAED</t>
  </si>
  <si>
    <t>JONJUA</t>
  </si>
  <si>
    <t>JOSTS</t>
  </si>
  <si>
    <t>JPOLYINVST</t>
  </si>
  <si>
    <t>JPPOWER</t>
  </si>
  <si>
    <t>JSFB</t>
  </si>
  <si>
    <t>JSL</t>
  </si>
  <si>
    <t>JSLINDL</t>
  </si>
  <si>
    <t>JSTL</t>
  </si>
  <si>
    <t>JSWENERGY</t>
  </si>
  <si>
    <t>JSWHL</t>
  </si>
  <si>
    <t>JSWINFRA</t>
  </si>
  <si>
    <t>JSWSTEEL</t>
  </si>
  <si>
    <t>JTEKTINDIA</t>
  </si>
  <si>
    <t>JTLIND</t>
  </si>
  <si>
    <t>JUBLFOOD</t>
  </si>
  <si>
    <t>JUBLINGREA</t>
  </si>
  <si>
    <t>JUBLPHARMA</t>
  </si>
  <si>
    <t>JULIEN</t>
  </si>
  <si>
    <t>JUMBO</t>
  </si>
  <si>
    <t>JUNIPER</t>
  </si>
  <si>
    <t>JUPITERIN</t>
  </si>
  <si>
    <t>JUSTDIAL</t>
  </si>
  <si>
    <t>JWL</t>
  </si>
  <si>
    <t>JYOTHI</t>
  </si>
  <si>
    <t>JYOTHYLAB</t>
  </si>
  <si>
    <t>JYOTI</t>
  </si>
  <si>
    <t>JYOTICNC</t>
  </si>
  <si>
    <t>JYOTIRES</t>
  </si>
  <si>
    <t>JYOTISTRUC</t>
  </si>
  <si>
    <t>KABRAEXTRU</t>
  </si>
  <si>
    <t>KABSON</t>
  </si>
  <si>
    <t>KACHCHH</t>
  </si>
  <si>
    <t>KACL</t>
  </si>
  <si>
    <t>KAIRA</t>
  </si>
  <si>
    <t>KAIZENAGRO</t>
  </si>
  <si>
    <t>KAJARIACER</t>
  </si>
  <si>
    <t>KAJARIR</t>
  </si>
  <si>
    <t>KAKA</t>
  </si>
  <si>
    <t>KAKATCEM</t>
  </si>
  <si>
    <t>KAKTEX</t>
  </si>
  <si>
    <t>KALAMANDIR</t>
  </si>
  <si>
    <t>KALLAM</t>
  </si>
  <si>
    <t>KALYANCAP</t>
  </si>
  <si>
    <t>KALYANI</t>
  </si>
  <si>
    <t>KALYANIFRG</t>
  </si>
  <si>
    <t>KALYANKJIL</t>
  </si>
  <si>
    <t>KAMADGIRI</t>
  </si>
  <si>
    <t>KAMAHOLD</t>
  </si>
  <si>
    <t>KAMANWALA</t>
  </si>
  <si>
    <t>KAMDHENU</t>
  </si>
  <si>
    <t>KAMOPAINTS</t>
  </si>
  <si>
    <t>KANANIIND</t>
  </si>
  <si>
    <t>KANCHI</t>
  </si>
  <si>
    <t>KANCOTEA</t>
  </si>
  <si>
    <t>KANORICHEM</t>
  </si>
  <si>
    <t>KANPRPLA</t>
  </si>
  <si>
    <t>KANSAINER</t>
  </si>
  <si>
    <t>KANSHST</t>
  </si>
  <si>
    <t>KANUNGO</t>
  </si>
  <si>
    <t>KAPILCO</t>
  </si>
  <si>
    <t>KAPILRAJ</t>
  </si>
  <si>
    <t>KAPSTON</t>
  </si>
  <si>
    <t>KARMAENG</t>
  </si>
  <si>
    <t>KARNAVATI</t>
  </si>
  <si>
    <t>KARNIKA</t>
  </si>
  <si>
    <t>KARURVYSYA</t>
  </si>
  <si>
    <t>KASHYAP</t>
  </si>
  <si>
    <t>KATRSPG</t>
  </si>
  <si>
    <t>KAVVERITEL</t>
  </si>
  <si>
    <t>KAYA</t>
  </si>
  <si>
    <t>KAYCEEI</t>
  </si>
  <si>
    <t>KAYNES</t>
  </si>
  <si>
    <t>KAYPOWR</t>
  </si>
  <si>
    <t>KBCGLOBAL</t>
  </si>
  <si>
    <t>KBSINDIA</t>
  </si>
  <si>
    <t>KCDGROUP</t>
  </si>
  <si>
    <t>KCEIL</t>
  </si>
  <si>
    <t>KCLINFRA</t>
  </si>
  <si>
    <t>KCP</t>
  </si>
  <si>
    <t>KCPSUGIND</t>
  </si>
  <si>
    <t>KDDL</t>
  </si>
  <si>
    <t>KEC</t>
  </si>
  <si>
    <t>KECL</t>
  </si>
  <si>
    <t>KEERTHI</t>
  </si>
  <si>
    <t>KEI</t>
  </si>
  <si>
    <t>KEIL</t>
  </si>
  <si>
    <t>KEL</t>
  </si>
  <si>
    <t>KELENRG</t>
  </si>
  <si>
    <t>KELLTONTEC</t>
  </si>
  <si>
    <t>KEMISTAR</t>
  </si>
  <si>
    <t>KEMP</t>
  </si>
  <si>
    <t>KENFIN</t>
  </si>
  <si>
    <t>KENNAMET</t>
  </si>
  <si>
    <t>KENVI</t>
  </si>
  <si>
    <t>KERALAYUR</t>
  </si>
  <si>
    <t>KERNEX</t>
  </si>
  <si>
    <t>KESARENT</t>
  </si>
  <si>
    <t>KESARPE</t>
  </si>
  <si>
    <t>KESORAMIND</t>
  </si>
  <si>
    <t>KEYFINSERV</t>
  </si>
  <si>
    <t>KFINTECH</t>
  </si>
  <si>
    <t>KGDENIM</t>
  </si>
  <si>
    <t>KGPETRO</t>
  </si>
  <si>
    <t>KHADIM</t>
  </si>
  <si>
    <t>KHAICHEM</t>
  </si>
  <si>
    <t>KHAITANLTD</t>
  </si>
  <si>
    <t>KHANDSE</t>
  </si>
  <si>
    <t>KHAZANCHI</t>
  </si>
  <si>
    <t>KHFM</t>
  </si>
  <si>
    <t>KHOOBSURAT</t>
  </si>
  <si>
    <t>KHYATI</t>
  </si>
  <si>
    <t>KICL</t>
  </si>
  <si>
    <t>KIDUJA</t>
  </si>
  <si>
    <t>KIFS</t>
  </si>
  <si>
    <t>KILITCH</t>
  </si>
  <si>
    <t>KIMIABL</t>
  </si>
  <si>
    <t>KIMS</t>
  </si>
  <si>
    <t>KINETICENG</t>
  </si>
  <si>
    <t>KINGFA</t>
  </si>
  <si>
    <t>KINGSINFR</t>
  </si>
  <si>
    <t>KIOCL</t>
  </si>
  <si>
    <t>KIRANPR</t>
  </si>
  <si>
    <t>KIRANVYPAR</t>
  </si>
  <si>
    <t>KIRIINDUS</t>
  </si>
  <si>
    <t>KIRLOSBROS</t>
  </si>
  <si>
    <t>KIRLOSENG</t>
  </si>
  <si>
    <t>KIRLOSIND</t>
  </si>
  <si>
    <t>KIRLPNU</t>
  </si>
  <si>
    <t>KISAN</t>
  </si>
  <si>
    <t>KITEX</t>
  </si>
  <si>
    <t>KJMCCORP</t>
  </si>
  <si>
    <t>KJMCFIN</t>
  </si>
  <si>
    <t>KKALPANAIND</t>
  </si>
  <si>
    <t>KKCL</t>
  </si>
  <si>
    <t>KKPLASTICK</t>
  </si>
  <si>
    <t>KLL</t>
  </si>
  <si>
    <t>KMCSHIL</t>
  </si>
  <si>
    <t>KMEW</t>
  </si>
  <si>
    <t>KMFBLDR</t>
  </si>
  <si>
    <t>KMSUGAR</t>
  </si>
  <si>
    <t>KNAGRI</t>
  </si>
  <si>
    <t>KNRCON</t>
  </si>
  <si>
    <t>KODYTECH</t>
  </si>
  <si>
    <t>KOHINOOR</t>
  </si>
  <si>
    <t>KOKUYOCMLN</t>
  </si>
  <si>
    <t>KOLTEPATIL</t>
  </si>
  <si>
    <t>KONARKSY</t>
  </si>
  <si>
    <t>KONNDOR</t>
  </si>
  <si>
    <t>KONSTELEC</t>
  </si>
  <si>
    <t>KONTOR</t>
  </si>
  <si>
    <t>KOPRAN</t>
  </si>
  <si>
    <t>KORE</t>
  </si>
  <si>
    <t>KOTARISUG</t>
  </si>
  <si>
    <t>KOTHARIPET</t>
  </si>
  <si>
    <t>KOTHARIPRO</t>
  </si>
  <si>
    <t>KOTIC</t>
  </si>
  <si>
    <t>KOTYARK</t>
  </si>
  <si>
    <t>KOVAI</t>
  </si>
  <si>
    <t>KPEL</t>
  </si>
  <si>
    <t>KPGEL</t>
  </si>
  <si>
    <t>KPIGREEN</t>
  </si>
  <si>
    <t>KPIL</t>
  </si>
  <si>
    <t>KPITTECH</t>
  </si>
  <si>
    <t>KPL</t>
  </si>
  <si>
    <t>KPRMILL</t>
  </si>
  <si>
    <t>KPT</t>
  </si>
  <si>
    <t>KRANTI</t>
  </si>
  <si>
    <t>KRBL</t>
  </si>
  <si>
    <t>KREBSBIO</t>
  </si>
  <si>
    <t>KREONFIN</t>
  </si>
  <si>
    <t>KRETTOSYS</t>
  </si>
  <si>
    <t>KRIDHANINF</t>
  </si>
  <si>
    <t>KRIFILIND</t>
  </si>
  <si>
    <t>KRISHANA</t>
  </si>
  <si>
    <t>KRISHNA</t>
  </si>
  <si>
    <t>KRISHNACAP</t>
  </si>
  <si>
    <t>KRISHNADEF</t>
  </si>
  <si>
    <t>KRITI</t>
  </si>
  <si>
    <t>KRITINUT</t>
  </si>
  <si>
    <t>KRRAIL</t>
  </si>
  <si>
    <t>KRSNAA</t>
  </si>
  <si>
    <t>KRYPTONQ</t>
  </si>
  <si>
    <t>KRYSTAL</t>
  </si>
  <si>
    <t>KSB</t>
  </si>
  <si>
    <t>KSCL</t>
  </si>
  <si>
    <t>KSE</t>
  </si>
  <si>
    <t>KSHITIJPOL</t>
  </si>
  <si>
    <t>KSL</t>
  </si>
  <si>
    <t>KSOLVES</t>
  </si>
  <si>
    <t>KTIL</t>
  </si>
  <si>
    <t>KTKBANK</t>
  </si>
  <si>
    <t>KTL</t>
  </si>
  <si>
    <t>KUANTUM</t>
  </si>
  <si>
    <t>KUBERJI</t>
  </si>
  <si>
    <t>KUMPFIN</t>
  </si>
  <si>
    <t>KUNSTOFF</t>
  </si>
  <si>
    <t>KUSHIND</t>
  </si>
  <si>
    <t>KUWERIN</t>
  </si>
  <si>
    <t>KVFORGE</t>
  </si>
  <si>
    <t>KZLFIN</t>
  </si>
  <si>
    <t>LACTOSE</t>
  </si>
  <si>
    <t>LADDERUP</t>
  </si>
  <si>
    <t>LAFFANSQ</t>
  </si>
  <si>
    <t>LAGNAM</t>
  </si>
  <si>
    <t>LAHL</t>
  </si>
  <si>
    <t>LAHOTIOV</t>
  </si>
  <si>
    <t>LAKHOTIA</t>
  </si>
  <si>
    <t>LAKSELEC</t>
  </si>
  <si>
    <t>LAKSHMIMIL</t>
  </si>
  <si>
    <t>LAL</t>
  </si>
  <si>
    <t>LALPATHLAB</t>
  </si>
  <si>
    <t>LAMBODHARA</t>
  </si>
  <si>
    <t>LANCER</t>
  </si>
  <si>
    <t>LANCORHOL</t>
  </si>
  <si>
    <t>LANDMARK</t>
  </si>
  <si>
    <t>LAOPALA</t>
  </si>
  <si>
    <t>LASA</t>
  </si>
  <si>
    <t>LASTMILE</t>
  </si>
  <si>
    <t>LATENTVIEW</t>
  </si>
  <si>
    <t>LATIMMETAL</t>
  </si>
  <si>
    <t>LATTEYS</t>
  </si>
  <si>
    <t>LAURUSLABS</t>
  </si>
  <si>
    <t>LAWSIKHO</t>
  </si>
  <si>
    <t>LAXMICOT</t>
  </si>
  <si>
    <t>LCCINFOTEC</t>
  </si>
  <si>
    <t>LEENEE</t>
  </si>
  <si>
    <t>LEHAR</t>
  </si>
  <si>
    <t>LEMERITE</t>
  </si>
  <si>
    <t>LEMONTREE</t>
  </si>
  <si>
    <t>LERTHAI</t>
  </si>
  <si>
    <t>LESHAIND</t>
  </si>
  <si>
    <t>LFIC</t>
  </si>
  <si>
    <t>LGBBROSLTD</t>
  </si>
  <si>
    <t>LGBFORGE</t>
  </si>
  <si>
    <t>LGHL</t>
  </si>
  <si>
    <t>LIBAS</t>
  </si>
  <si>
    <t>LIBERTSHOE</t>
  </si>
  <si>
    <t>LIBORD</t>
  </si>
  <si>
    <t>LIBORDFIN</t>
  </si>
  <si>
    <t>LICHSGFIN</t>
  </si>
  <si>
    <t>LICI</t>
  </si>
  <si>
    <t>LICNFNHGP</t>
  </si>
  <si>
    <t>LICNMID100</t>
  </si>
  <si>
    <t>LIKHITHA</t>
  </si>
  <si>
    <t>LIMECHM</t>
  </si>
  <si>
    <t>LINC</t>
  </si>
  <si>
    <t>LINCOLN</t>
  </si>
  <si>
    <t>LINDEINDIA</t>
  </si>
  <si>
    <t>LINKPH</t>
  </si>
  <si>
    <t>LIPPISYS</t>
  </si>
  <si>
    <t>LKPFIN</t>
  </si>
  <si>
    <t>LKPSEC</t>
  </si>
  <si>
    <t>LLFICL</t>
  </si>
  <si>
    <t>LLOYDS</t>
  </si>
  <si>
    <t>LLOYDSENGG</t>
  </si>
  <si>
    <t>LLOYDSENT</t>
  </si>
  <si>
    <t>LLOYDSME</t>
  </si>
  <si>
    <t>LODHA</t>
  </si>
  <si>
    <t>LOKESHMACH</t>
  </si>
  <si>
    <t>LONTE</t>
  </si>
  <si>
    <t>LOOKS</t>
  </si>
  <si>
    <t>LORDSCHLO</t>
  </si>
  <si>
    <t>LORDSHOTL</t>
  </si>
  <si>
    <t>LOTUSCHO</t>
  </si>
  <si>
    <t>LOTUSEYE</t>
  </si>
  <si>
    <t>LOVABLE</t>
  </si>
  <si>
    <t>LOWVOL</t>
  </si>
  <si>
    <t>LOYAL</t>
  </si>
  <si>
    <t>LOYALTEX</t>
  </si>
  <si>
    <t>LPDC</t>
  </si>
  <si>
    <t>LTF</t>
  </si>
  <si>
    <t>LTFOODS</t>
  </si>
  <si>
    <t>LTIM</t>
  </si>
  <si>
    <t>LTTS</t>
  </si>
  <si>
    <t>LUDLOWJUT</t>
  </si>
  <si>
    <t>LUHARUKA</t>
  </si>
  <si>
    <t>LUMAXIND</t>
  </si>
  <si>
    <t>LUMAXTECH</t>
  </si>
  <si>
    <t>LUPIN</t>
  </si>
  <si>
    <t>LUXIND</t>
  </si>
  <si>
    <t>LWSKNIT</t>
  </si>
  <si>
    <t>LXCHEM</t>
  </si>
  <si>
    <t>LYKALABS</t>
  </si>
  <si>
    <t>LYKISLTD</t>
  </si>
  <si>
    <t>LYONSCO</t>
  </si>
  <si>
    <t>LYPSAGEMS</t>
  </si>
  <si>
    <t>MAAGHADV</t>
  </si>
  <si>
    <t>MAANALU</t>
  </si>
  <si>
    <t>MACPLASQ</t>
  </si>
  <si>
    <t>MACPOWER</t>
  </si>
  <si>
    <t>MADHAV</t>
  </si>
  <si>
    <t>MADHAVBAUG</t>
  </si>
  <si>
    <t>MADHAVIPL</t>
  </si>
  <si>
    <t>MADHUCON</t>
  </si>
  <si>
    <t>MADHUDIN</t>
  </si>
  <si>
    <t>MADHUSE</t>
  </si>
  <si>
    <t>MADHUSUDAN</t>
  </si>
  <si>
    <t>MADHUVEER</t>
  </si>
  <si>
    <t>MADRASFERT</t>
  </si>
  <si>
    <t>MAFANG</t>
  </si>
  <si>
    <t>MAFATIND</t>
  </si>
  <si>
    <t>MAGADSUGAR</t>
  </si>
  <si>
    <t>MAGNAELQ</t>
  </si>
  <si>
    <t>MAGNUM</t>
  </si>
  <si>
    <t>MAHAANF</t>
  </si>
  <si>
    <t>MAHABANK</t>
  </si>
  <si>
    <t>MAHACORP</t>
  </si>
  <si>
    <t>MAHALXSE</t>
  </si>
  <si>
    <t>MAHAPEXLTD</t>
  </si>
  <si>
    <t>MAHASTEEL</t>
  </si>
  <si>
    <t>MAHEPC</t>
  </si>
  <si>
    <t>MAHESHWARI</t>
  </si>
  <si>
    <t>MAHKTECH</t>
  </si>
  <si>
    <t>MAHLIFE</t>
  </si>
  <si>
    <t>MAHLOG</t>
  </si>
  <si>
    <t>MAHSCOOTER</t>
  </si>
  <si>
    <t>MAHSEAMLES</t>
  </si>
  <si>
    <t>MAIDEN</t>
  </si>
  <si>
    <t>MAINFRA</t>
  </si>
  <si>
    <t>MAITHANALL</t>
  </si>
  <si>
    <t>MAITREYA</t>
  </si>
  <si>
    <t>MAITRI</t>
  </si>
  <si>
    <t>MAJESAUT</t>
  </si>
  <si>
    <t>MAKEINDIA</t>
  </si>
  <si>
    <t>MAKERSL</t>
  </si>
  <si>
    <t>MAL</t>
  </si>
  <si>
    <t>MALLCOM</t>
  </si>
  <si>
    <t>MALUPAPER</t>
  </si>
  <si>
    <t>MANAKALUCO</t>
  </si>
  <si>
    <t>MANAKCOAT</t>
  </si>
  <si>
    <t>MANAKSIA</t>
  </si>
  <si>
    <t>MANAKSTEEL</t>
  </si>
  <si>
    <t>MANALIPETC</t>
  </si>
  <si>
    <t>MANAPPURAM</t>
  </si>
  <si>
    <t>MANBRO</t>
  </si>
  <si>
    <t>MANCREDIT</t>
  </si>
  <si>
    <t>MANGALAM</t>
  </si>
  <si>
    <t>MANGCHEFER</t>
  </si>
  <si>
    <t>MANGIND</t>
  </si>
  <si>
    <t>MANGLMCEM</t>
  </si>
  <si>
    <t>MANINDS</t>
  </si>
  <si>
    <t>MANINFRA</t>
  </si>
  <si>
    <t>MANKIND</t>
  </si>
  <si>
    <t>MANOMAY</t>
  </si>
  <si>
    <t>MANORAMA</t>
  </si>
  <si>
    <t>MANORG</t>
  </si>
  <si>
    <t>MANSIFIN</t>
  </si>
  <si>
    <t>MANUGRAPH</t>
  </si>
  <si>
    <t>MANYAVAR</t>
  </si>
  <si>
    <t>MAPMYINDIA</t>
  </si>
  <si>
    <t>MARALOVER</t>
  </si>
  <si>
    <t>MARATHON</t>
  </si>
  <si>
    <t>MARBU</t>
  </si>
  <si>
    <t>MARCO</t>
  </si>
  <si>
    <t>MARGOFIN</t>
  </si>
  <si>
    <t>MARICO</t>
  </si>
  <si>
    <t>MARINE</t>
  </si>
  <si>
    <t>MARIS</t>
  </si>
  <si>
    <t>MARKOLINES</t>
  </si>
  <si>
    <t>MARKSANS</t>
  </si>
  <si>
    <t>MARSHALL</t>
  </si>
  <si>
    <t>MARSONS</t>
  </si>
  <si>
    <t>MARUTI</t>
  </si>
  <si>
    <t>MASFIN</t>
  </si>
  <si>
    <t>MASPTOP50</t>
  </si>
  <si>
    <t>MASTEK</t>
  </si>
  <si>
    <t>MASTER</t>
  </si>
  <si>
    <t>MASTERTR</t>
  </si>
  <si>
    <t>MATRIMONY</t>
  </si>
  <si>
    <t>MAWANASUG</t>
  </si>
  <si>
    <t>MAXESTATES</t>
  </si>
  <si>
    <t>MAXHEALTH</t>
  </si>
  <si>
    <t>MAXHEIGHTS</t>
  </si>
  <si>
    <t>MAXIMUS</t>
  </si>
  <si>
    <t>MAXIND</t>
  </si>
  <si>
    <t>MAXPOSURE</t>
  </si>
  <si>
    <t>MAYURUNIQ</t>
  </si>
  <si>
    <t>MAZDA</t>
  </si>
  <si>
    <t>MAZDOCK</t>
  </si>
  <si>
    <t>MBAPL</t>
  </si>
  <si>
    <t>MBECL</t>
  </si>
  <si>
    <t>MBLINFRA</t>
  </si>
  <si>
    <t>MCFL</t>
  </si>
  <si>
    <t>MCLEODRUSS</t>
  </si>
  <si>
    <t>MCLOUD</t>
  </si>
  <si>
    <t>MCON</t>
  </si>
  <si>
    <t>MCPL</t>
  </si>
  <si>
    <t>MCX</t>
  </si>
  <si>
    <t>MDL</t>
  </si>
  <si>
    <t>MDRNSTL</t>
  </si>
  <si>
    <t>MEAPL</t>
  </si>
  <si>
    <t>MEDANTA</t>
  </si>
  <si>
    <t>MEDIAONE</t>
  </si>
  <si>
    <t>MEDIASSIST</t>
  </si>
  <si>
    <t>MEDICAMEQ</t>
  </si>
  <si>
    <t>MEDICAPQ</t>
  </si>
  <si>
    <t>MEDICO</t>
  </si>
  <si>
    <t>MEDINOV</t>
  </si>
  <si>
    <t>MEDPLUS</t>
  </si>
  <si>
    <t>MEERA</t>
  </si>
  <si>
    <t>MEFCOMCAP</t>
  </si>
  <si>
    <t>MEGACOR</t>
  </si>
  <si>
    <t>MEGASOFT</t>
  </si>
  <si>
    <t>MEGASTAR</t>
  </si>
  <si>
    <t>MEGATHERM</t>
  </si>
  <si>
    <t>MEGRISOFT</t>
  </si>
  <si>
    <t>MEHAI</t>
  </si>
  <si>
    <t>MEHIF</t>
  </si>
  <si>
    <t>MEHTAHG</t>
  </si>
  <si>
    <t>MENNPIS</t>
  </si>
  <si>
    <t>MENONBE</t>
  </si>
  <si>
    <t>MEP</t>
  </si>
  <si>
    <t>MERCANTILE</t>
  </si>
  <si>
    <t>MERCTRD</t>
  </si>
  <si>
    <t>MERCURYEV</t>
  </si>
  <si>
    <t>MERCURYLAB</t>
  </si>
  <si>
    <t>MESON</t>
  </si>
  <si>
    <t>METALCO</t>
  </si>
  <si>
    <t>METROBRAND</t>
  </si>
  <si>
    <t>METROGLOBL</t>
  </si>
  <si>
    <t>METROPOLIS</t>
  </si>
  <si>
    <t>METSL</t>
  </si>
  <si>
    <t>MFLINDIA</t>
  </si>
  <si>
    <t>MFSINTRCRP</t>
  </si>
  <si>
    <t>MFSL</t>
  </si>
  <si>
    <t>MGEL</t>
  </si>
  <si>
    <t>MGL</t>
  </si>
  <si>
    <t>MHHL</t>
  </si>
  <si>
    <t>MHLXMIRU</t>
  </si>
  <si>
    <t>MHRIL</t>
  </si>
  <si>
    <t>MICEL</t>
  </si>
  <si>
    <t>MICROPRO</t>
  </si>
  <si>
    <t>MIDEASTP</t>
  </si>
  <si>
    <t>MIDHANI</t>
  </si>
  <si>
    <t>MIDINDIA</t>
  </si>
  <si>
    <t>MIDQ50ADD</t>
  </si>
  <si>
    <t>MIHIKA</t>
  </si>
  <si>
    <t>MIL</t>
  </si>
  <si>
    <t>MILEFUR</t>
  </si>
  <si>
    <t>MILLENNIUM</t>
  </si>
  <si>
    <t>MINALIND</t>
  </si>
  <si>
    <t>MINAXI</t>
  </si>
  <si>
    <t>MINDACORP</t>
  </si>
  <si>
    <t>MINDTECK</t>
  </si>
  <si>
    <t>MINFY</t>
  </si>
  <si>
    <t>MINID</t>
  </si>
  <si>
    <t>MIRCELECTR</t>
  </si>
  <si>
    <t>MIRZAINT</t>
  </si>
  <si>
    <t>MISHDESIGN</t>
  </si>
  <si>
    <t>MISHTANN</t>
  </si>
  <si>
    <t>MITCON</t>
  </si>
  <si>
    <t>MITSHI</t>
  </si>
  <si>
    <t>MITSU</t>
  </si>
  <si>
    <t>MITTAL</t>
  </si>
  <si>
    <t>MIVENMACH</t>
  </si>
  <si>
    <t>MKEXIM</t>
  </si>
  <si>
    <t>MKPL</t>
  </si>
  <si>
    <t>MKPMOB</t>
  </si>
  <si>
    <t>MKTCREAT</t>
  </si>
  <si>
    <t>MKVENTURES</t>
  </si>
  <si>
    <t>MLKFOOD</t>
  </si>
  <si>
    <t>MMFL</t>
  </si>
  <si>
    <t>MMLF</t>
  </si>
  <si>
    <t>MMP</t>
  </si>
  <si>
    <t>MMTC</t>
  </si>
  <si>
    <t>MMWL</t>
  </si>
  <si>
    <t>MNIL</t>
  </si>
  <si>
    <t>MODAIRY</t>
  </si>
  <si>
    <t>MODINATUR</t>
  </si>
  <si>
    <t>MODINSU</t>
  </si>
  <si>
    <t>MODIPON</t>
  </si>
  <si>
    <t>MODIRUBBER</t>
  </si>
  <si>
    <t>MODISONLTD</t>
  </si>
  <si>
    <t>MODRNSH</t>
  </si>
  <si>
    <t>MODTHREAD</t>
  </si>
  <si>
    <t>MODULEX</t>
  </si>
  <si>
    <t>MODWOOL</t>
  </si>
  <si>
    <t>MOHEALTH</t>
  </si>
  <si>
    <t>MOHITIND</t>
  </si>
  <si>
    <t>MOHITPPR</t>
  </si>
  <si>
    <t>MOIL</t>
  </si>
  <si>
    <t>MOKSH</t>
  </si>
  <si>
    <t>MOL</t>
  </si>
  <si>
    <t>MOLDTECH</t>
  </si>
  <si>
    <t>MOLDTKPAC</t>
  </si>
  <si>
    <t>MOLOWVOL</t>
  </si>
  <si>
    <t>MOM100</t>
  </si>
  <si>
    <t>MOMENTUM</t>
  </si>
  <si>
    <t>MOMOMENTUM</t>
  </si>
  <si>
    <t>MONARCH</t>
  </si>
  <si>
    <t>MONEYBOXX</t>
  </si>
  <si>
    <t>MONGIPA</t>
  </si>
  <si>
    <t>MONOPHARMA</t>
  </si>
  <si>
    <t>MONOT</t>
  </si>
  <si>
    <t>MONQ50</t>
  </si>
  <si>
    <t>MONTECARLO</t>
  </si>
  <si>
    <t>MOQUALITY</t>
  </si>
  <si>
    <t>MORARJEE</t>
  </si>
  <si>
    <t>MOREPENLAB</t>
  </si>
  <si>
    <t>MORGAN</t>
  </si>
  <si>
    <t>MORGANITE</t>
  </si>
  <si>
    <t>MOS</t>
  </si>
  <si>
    <t>MOSCHIP</t>
  </si>
  <si>
    <t>MOTHERSON</t>
  </si>
  <si>
    <t>MOTILALOFS</t>
  </si>
  <si>
    <t>MOTISONS</t>
  </si>
  <si>
    <t>MOTOGENFIN</t>
  </si>
  <si>
    <t>MOVALUE</t>
  </si>
  <si>
    <t>MPAGI</t>
  </si>
  <si>
    <t>MPDL</t>
  </si>
  <si>
    <t>MPHASIS</t>
  </si>
  <si>
    <t>MPL</t>
  </si>
  <si>
    <t>MPSLTD</t>
  </si>
  <si>
    <t>MRCAGRO</t>
  </si>
  <si>
    <t>MRF</t>
  </si>
  <si>
    <t>MRP</t>
  </si>
  <si>
    <t>MRPL</t>
  </si>
  <si>
    <t>MSL</t>
  </si>
  <si>
    <t>MSPL</t>
  </si>
  <si>
    <t>MSRINDIA</t>
  </si>
  <si>
    <t>MSTCLTD</t>
  </si>
  <si>
    <t>MSUMI</t>
  </si>
  <si>
    <t>MTNL</t>
  </si>
  <si>
    <t>MUFTI</t>
  </si>
  <si>
    <t>MUKANDLTD</t>
  </si>
  <si>
    <t>MUKATPIP</t>
  </si>
  <si>
    <t>MUKESHB</t>
  </si>
  <si>
    <t>MUKKA</t>
  </si>
  <si>
    <t>MUKTA</t>
  </si>
  <si>
    <t>MUKTAARTS</t>
  </si>
  <si>
    <t>MUL</t>
  </si>
  <si>
    <t>MULLER</t>
  </si>
  <si>
    <t>MULTIBASE</t>
  </si>
  <si>
    <t>MUNCAPM</t>
  </si>
  <si>
    <t>MUNJALAU</t>
  </si>
  <si>
    <t>MUNJALSHOW</t>
  </si>
  <si>
    <t>MURAE</t>
  </si>
  <si>
    <t>MURUDCERA</t>
  </si>
  <si>
    <t>MUTHOOTCAP</t>
  </si>
  <si>
    <t>MUTHOOTFIN</t>
  </si>
  <si>
    <t>MUTHOOTMF</t>
  </si>
  <si>
    <t>MVGJL</t>
  </si>
  <si>
    <t>MWL</t>
  </si>
  <si>
    <t>MYSTICELE</t>
  </si>
  <si>
    <t>NACLIND</t>
  </si>
  <si>
    <t>NAGAFERT</t>
  </si>
  <si>
    <t>NAGPI</t>
  </si>
  <si>
    <t>NAGREEKCAP</t>
  </si>
  <si>
    <t>NAGREEKEXP</t>
  </si>
  <si>
    <t>NAHARCAP</t>
  </si>
  <si>
    <t>NAHARINDUS</t>
  </si>
  <si>
    <t>NAHARPOLY</t>
  </si>
  <si>
    <t>NAHARSPING</t>
  </si>
  <si>
    <t>NAKSH</t>
  </si>
  <si>
    <t>NAM</t>
  </si>
  <si>
    <t>NAPEROL</t>
  </si>
  <si>
    <t>NARBADA</t>
  </si>
  <si>
    <t>NARMADA</t>
  </si>
  <si>
    <t>NARMP</t>
  </si>
  <si>
    <t>NARPROP</t>
  </si>
  <si>
    <t>NATCAPSUQ</t>
  </si>
  <si>
    <t>NATCOPHARM</t>
  </si>
  <si>
    <t>NATFIT</t>
  </si>
  <si>
    <t>NATGENI</t>
  </si>
  <si>
    <t>NATHBIOGEN</t>
  </si>
  <si>
    <t>NATHIND</t>
  </si>
  <si>
    <t>NATHUEC</t>
  </si>
  <si>
    <t>NATIONALUM</t>
  </si>
  <si>
    <t>NATIONSTD</t>
  </si>
  <si>
    <t>NATPLAS</t>
  </si>
  <si>
    <t>NATPLASTI</t>
  </si>
  <si>
    <t>NATRAJPR</t>
  </si>
  <si>
    <t>NATURAL</t>
  </si>
  <si>
    <t>NATURO</t>
  </si>
  <si>
    <t>NAUKRI</t>
  </si>
  <si>
    <t>NAVA</t>
  </si>
  <si>
    <t>NAVINFLUOR</t>
  </si>
  <si>
    <t>NAVKARCORP</t>
  </si>
  <si>
    <t>NAVNETEDUL</t>
  </si>
  <si>
    <t>NAZARA</t>
  </si>
  <si>
    <t>NBCC</t>
  </si>
  <si>
    <t>NBFOOT</t>
  </si>
  <si>
    <t>NBIFIN</t>
  </si>
  <si>
    <t>NCC</t>
  </si>
  <si>
    <t>NCLIND</t>
  </si>
  <si>
    <t>NCLRESE</t>
  </si>
  <si>
    <t>NDASEC</t>
  </si>
  <si>
    <t>NDGL</t>
  </si>
  <si>
    <t>NDL</t>
  </si>
  <si>
    <t>NDLVENTURE</t>
  </si>
  <si>
    <t>NDRAUTO</t>
  </si>
  <si>
    <t>NDTV</t>
  </si>
  <si>
    <t>NEAGI</t>
  </si>
  <si>
    <t>NECCLTD</t>
  </si>
  <si>
    <t>NECLIFE</t>
  </si>
  <si>
    <t>NEELKAN</t>
  </si>
  <si>
    <t>NEERAJ</t>
  </si>
  <si>
    <t>NEIL</t>
  </si>
  <si>
    <t>NELCAST</t>
  </si>
  <si>
    <t>NELCO</t>
  </si>
  <si>
    <t>NEOGEN</t>
  </si>
  <si>
    <t>NESCO</t>
  </si>
  <si>
    <t>NESTLEIND</t>
  </si>
  <si>
    <t>NETLINK</t>
  </si>
  <si>
    <t>NETTLINX</t>
  </si>
  <si>
    <t>NETWEB</t>
  </si>
  <si>
    <t>NETWORK18</t>
  </si>
  <si>
    <t>NEULANDLAB</t>
  </si>
  <si>
    <t>NEWGEN</t>
  </si>
  <si>
    <t>NEWINFRA</t>
  </si>
  <si>
    <t>NEWJAISA</t>
  </si>
  <si>
    <t>NEXT50</t>
  </si>
  <si>
    <t>NEXTMEDIA</t>
  </si>
  <si>
    <t>NEXUSSURGL</t>
  </si>
  <si>
    <t>NFL</t>
  </si>
  <si>
    <t>NGIL</t>
  </si>
  <si>
    <t>NGIND</t>
  </si>
  <si>
    <t>NGLFINE</t>
  </si>
  <si>
    <t>NH</t>
  </si>
  <si>
    <t>NHCFOODS</t>
  </si>
  <si>
    <t>NHPC</t>
  </si>
  <si>
    <t>NIACL</t>
  </si>
  <si>
    <t>NIBE</t>
  </si>
  <si>
    <t>NIBL</t>
  </si>
  <si>
    <t>NICCOPAR</t>
  </si>
  <si>
    <t>NIDAN</t>
  </si>
  <si>
    <t>NIDHGRN</t>
  </si>
  <si>
    <t>NIEHSPH</t>
  </si>
  <si>
    <t>NIEHSPJ</t>
  </si>
  <si>
    <t>NIEHSPL</t>
  </si>
  <si>
    <t>NIESSPA</t>
  </si>
  <si>
    <t>NIESSPE</t>
  </si>
  <si>
    <t>NIESSPJ</t>
  </si>
  <si>
    <t>NIESSPL</t>
  </si>
  <si>
    <t>NIESSPM</t>
  </si>
  <si>
    <t>NIFMID150</t>
  </si>
  <si>
    <t>NIHARINF</t>
  </si>
  <si>
    <t>NIITLTD</t>
  </si>
  <si>
    <t>NIITMTS</t>
  </si>
  <si>
    <t>NIKHILAD</t>
  </si>
  <si>
    <t>NIKKIGL</t>
  </si>
  <si>
    <t>NILACHAL</t>
  </si>
  <si>
    <t>NILAINFRA</t>
  </si>
  <si>
    <t>NILASPACES</t>
  </si>
  <si>
    <t>NILE</t>
  </si>
  <si>
    <t>NILKAMAL</t>
  </si>
  <si>
    <t>NIMBSPROJ</t>
  </si>
  <si>
    <t>NINSYS</t>
  </si>
  <si>
    <t>NIPPOBATRY</t>
  </si>
  <si>
    <t>NIRAJ</t>
  </si>
  <si>
    <t>NIRAVCOM</t>
  </si>
  <si>
    <t>NIRLON</t>
  </si>
  <si>
    <t>NIRMAN</t>
  </si>
  <si>
    <t>NITCO</t>
  </si>
  <si>
    <t>NITINCAST</t>
  </si>
  <si>
    <t>NITINSPIN</t>
  </si>
  <si>
    <t>NITIRAJ</t>
  </si>
  <si>
    <t>NITTAGELA</t>
  </si>
  <si>
    <t>NIVAKA</t>
  </si>
  <si>
    <t>NIYOGIN</t>
  </si>
  <si>
    <t>NKIND</t>
  </si>
  <si>
    <t>NLCINDIA</t>
  </si>
  <si>
    <t>NLFL</t>
  </si>
  <si>
    <t>NMDC</t>
  </si>
  <si>
    <t>NMSRESRC</t>
  </si>
  <si>
    <t>NOCIL</t>
  </si>
  <si>
    <t>NOIDATOLL</t>
  </si>
  <si>
    <t>NOL</t>
  </si>
  <si>
    <t>NORBTEAEXP</t>
  </si>
  <si>
    <t>NORRIS</t>
  </si>
  <si>
    <t>NORTHLINK</t>
  </si>
  <si>
    <t>NOUVEAU</t>
  </si>
  <si>
    <t>NOVAAGRI</t>
  </si>
  <si>
    <t>NOVARTIND</t>
  </si>
  <si>
    <t>NOVIS</t>
  </si>
  <si>
    <t>NPRFIN</t>
  </si>
  <si>
    <t>NPST</t>
  </si>
  <si>
    <t>NRAIL</t>
  </si>
  <si>
    <t>NRBBEARING</t>
  </si>
  <si>
    <t>NRL</t>
  </si>
  <si>
    <t>NSIL</t>
  </si>
  <si>
    <t>NSL</t>
  </si>
  <si>
    <t>NSLNISP</t>
  </si>
  <si>
    <t>NTCIND</t>
  </si>
  <si>
    <t>NTPC</t>
  </si>
  <si>
    <t>NUCLEUS</t>
  </si>
  <si>
    <t>NURECA</t>
  </si>
  <si>
    <t>NUVAMA</t>
  </si>
  <si>
    <t>NUVOCO</t>
  </si>
  <si>
    <t>NVENTURES</t>
  </si>
  <si>
    <t>NYKAA</t>
  </si>
  <si>
    <t>NYSSACORP</t>
  </si>
  <si>
    <t>OAL</t>
  </si>
  <si>
    <t>OASISEC</t>
  </si>
  <si>
    <t>OBCL</t>
  </si>
  <si>
    <t>OBEROIRLTY</t>
  </si>
  <si>
    <t>OCCL</t>
  </si>
  <si>
    <t>OCTAL</t>
  </si>
  <si>
    <t>OCTAVE</t>
  </si>
  <si>
    <t>OCTAVIUSPL</t>
  </si>
  <si>
    <t>ODYCORP</t>
  </si>
  <si>
    <t>ODYSSEY</t>
  </si>
  <si>
    <t>OFSS</t>
  </si>
  <si>
    <t>OIL</t>
  </si>
  <si>
    <t>OILCOUNTUB</t>
  </si>
  <si>
    <t>OIVL</t>
  </si>
  <si>
    <t>OKPLA</t>
  </si>
  <si>
    <t>OLECTRA</t>
  </si>
  <si>
    <t>OLPCL</t>
  </si>
  <si>
    <t>OLYMPTX</t>
  </si>
  <si>
    <t>OLYOI</t>
  </si>
  <si>
    <t>OMAXAUTO</t>
  </si>
  <si>
    <t>OMAXE</t>
  </si>
  <si>
    <t>OMEGAIN</t>
  </si>
  <si>
    <t>OMFURN</t>
  </si>
  <si>
    <t>OMINFRAL</t>
  </si>
  <si>
    <t>OMNIAX</t>
  </si>
  <si>
    <t>OMNIPOTENT</t>
  </si>
  <si>
    <t>OMNITEX</t>
  </si>
  <si>
    <t>ONDOOR</t>
  </si>
  <si>
    <t>ONEGLOBAL</t>
  </si>
  <si>
    <t>ONELIFECAP</t>
  </si>
  <si>
    <t>ONGC</t>
  </si>
  <si>
    <t>ONMOBILE</t>
  </si>
  <si>
    <t>ONWARDTEC</t>
  </si>
  <si>
    <t>OONE</t>
  </si>
  <si>
    <t>OPTIEMUS</t>
  </si>
  <si>
    <t>OPTIFIN</t>
  </si>
  <si>
    <t>ORBTEXP</t>
  </si>
  <si>
    <t>ORCHASP</t>
  </si>
  <si>
    <t>ORCHPHARMA</t>
  </si>
  <si>
    <t>ORGANICREC</t>
  </si>
  <si>
    <t>ORGCOAT</t>
  </si>
  <si>
    <t>ORIANA</t>
  </si>
  <si>
    <t>ORIBEVER</t>
  </si>
  <si>
    <t>ORICONENT</t>
  </si>
  <si>
    <t>ORIENTALTL</t>
  </si>
  <si>
    <t>ORIENTBELL</t>
  </si>
  <si>
    <t>ORIENTCEM</t>
  </si>
  <si>
    <t>ORIENTCER</t>
  </si>
  <si>
    <t>ORIENTELEC</t>
  </si>
  <si>
    <t>ORIENTHOT</t>
  </si>
  <si>
    <t>ORIENTLTD</t>
  </si>
  <si>
    <t>ORIENTPPR</t>
  </si>
  <si>
    <t>ORIENTTR</t>
  </si>
  <si>
    <t>ORIRAIL</t>
  </si>
  <si>
    <t>ORISSAMINE</t>
  </si>
  <si>
    <t>OSIAHYPER</t>
  </si>
  <si>
    <t>OSIAJEE</t>
  </si>
  <si>
    <t>OSWALAGRO</t>
  </si>
  <si>
    <t>OSWALGREEN</t>
  </si>
  <si>
    <t>OSWALSEEDS</t>
  </si>
  <si>
    <t>OSWAYRN</t>
  </si>
  <si>
    <t>OTCO</t>
  </si>
  <si>
    <t>OVOBELE</t>
  </si>
  <si>
    <t>OWAIS</t>
  </si>
  <si>
    <t>OXYGENTAPH</t>
  </si>
  <si>
    <t>PACE</t>
  </si>
  <si>
    <t>PACIFICI</t>
  </si>
  <si>
    <t>PADALPO</t>
  </si>
  <si>
    <t>PADAMCO</t>
  </si>
  <si>
    <t>PADMAIND</t>
  </si>
  <si>
    <t>PADMALAYAT</t>
  </si>
  <si>
    <t>PAGEIND</t>
  </si>
  <si>
    <t>PAISALO</t>
  </si>
  <si>
    <t>PAKKA</t>
  </si>
  <si>
    <t>PALASHSECU</t>
  </si>
  <si>
    <t>PALCO</t>
  </si>
  <si>
    <t>PALMJEWELS</t>
  </si>
  <si>
    <t>PALREDTEC</t>
  </si>
  <si>
    <t>PANABYTE</t>
  </si>
  <si>
    <t>PANACEABIO</t>
  </si>
  <si>
    <t>PANACHE</t>
  </si>
  <si>
    <t>PANAENERG</t>
  </si>
  <si>
    <t>PANAFIC</t>
  </si>
  <si>
    <t>PANAMAPET</t>
  </si>
  <si>
    <t>PANCARBON</t>
  </si>
  <si>
    <t>PANCHMAHQ</t>
  </si>
  <si>
    <t>PANCHSHEEL</t>
  </si>
  <si>
    <t>PANCM</t>
  </si>
  <si>
    <t>PANELEC</t>
  </si>
  <si>
    <t>PANINDIAC</t>
  </si>
  <si>
    <t>PANJON</t>
  </si>
  <si>
    <t>PANKAJPO</t>
  </si>
  <si>
    <t>PANORAMA</t>
  </si>
  <si>
    <t>PANSARI</t>
  </si>
  <si>
    <t>PANTH</t>
  </si>
  <si>
    <t>PAOS</t>
  </si>
  <si>
    <t>PAR</t>
  </si>
  <si>
    <t>PARACABLES</t>
  </si>
  <si>
    <t>PARADEEP</t>
  </si>
  <si>
    <t>PARAGMILK</t>
  </si>
  <si>
    <t>PARAGON</t>
  </si>
  <si>
    <t>PARAGONF</t>
  </si>
  <si>
    <t>PARAS</t>
  </si>
  <si>
    <t>PARASPETRO</t>
  </si>
  <si>
    <t>PARIN</t>
  </si>
  <si>
    <t>PARKERAC</t>
  </si>
  <si>
    <t>PARKHOTELS</t>
  </si>
  <si>
    <t>PARLEIND</t>
  </si>
  <si>
    <t>PARMAX</t>
  </si>
  <si>
    <t>PARNAXLAB</t>
  </si>
  <si>
    <t>PARSHVA</t>
  </si>
  <si>
    <t>PARSHWANA</t>
  </si>
  <si>
    <t>PARSVNATH</t>
  </si>
  <si>
    <t>PARTYCRUS</t>
  </si>
  <si>
    <t>PARVATI</t>
  </si>
  <si>
    <t>PASARI</t>
  </si>
  <si>
    <t>PASHUPATI</t>
  </si>
  <si>
    <t>PASUFIN</t>
  </si>
  <si>
    <t>PASUPTAC</t>
  </si>
  <si>
    <t>PASUSPG</t>
  </si>
  <si>
    <t>PATANJALI</t>
  </si>
  <si>
    <t>PATELENG</t>
  </si>
  <si>
    <t>PATELSAI</t>
  </si>
  <si>
    <t>PATIDAR</t>
  </si>
  <si>
    <t>PATINTLOG</t>
  </si>
  <si>
    <t>PATSPINLTD</t>
  </si>
  <si>
    <t>PAUSHAKLTD</t>
  </si>
  <si>
    <t>PAVNAIND</t>
  </si>
  <si>
    <t>PAYTM</t>
  </si>
  <si>
    <t>PBAINFRA</t>
  </si>
  <si>
    <t>PBMPOLY</t>
  </si>
  <si>
    <t>PCBL</t>
  </si>
  <si>
    <t>PCCOSMA</t>
  </si>
  <si>
    <t>PCJEWELLER</t>
  </si>
  <si>
    <t>PCL</t>
  </si>
  <si>
    <t>PCS</t>
  </si>
  <si>
    <t>PDMJEPAPER</t>
  </si>
  <si>
    <t>PDSL</t>
  </si>
  <si>
    <t>PEARLPOLY</t>
  </si>
  <si>
    <t>PEETISEC</t>
  </si>
  <si>
    <t>PEL</t>
  </si>
  <si>
    <t>PENIND</t>
  </si>
  <si>
    <t>PENINLAND</t>
  </si>
  <si>
    <t>PENTAGON</t>
  </si>
  <si>
    <t>PEOPLIN</t>
  </si>
  <si>
    <t>PERFECT</t>
  </si>
  <si>
    <t>PERFEPA</t>
  </si>
  <si>
    <t>PERMAGN</t>
  </si>
  <si>
    <t>PERSISTENT</t>
  </si>
  <si>
    <t>PESB</t>
  </si>
  <si>
    <t>PETRONET</t>
  </si>
  <si>
    <t>PFC</t>
  </si>
  <si>
    <t>PFIZER</t>
  </si>
  <si>
    <t>PFOCUS</t>
  </si>
  <si>
    <t>PFS</t>
  </si>
  <si>
    <t>PGCRL</t>
  </si>
  <si>
    <t>PGEL</t>
  </si>
  <si>
    <t>PGFOILQ</t>
  </si>
  <si>
    <t>PGHH</t>
  </si>
  <si>
    <t>PGHL</t>
  </si>
  <si>
    <t>PGIL</t>
  </si>
  <si>
    <t>PHANTOMFX</t>
  </si>
  <si>
    <t>PHARMAID</t>
  </si>
  <si>
    <t>PHCAP</t>
  </si>
  <si>
    <t>PHOENIXLTD</t>
  </si>
  <si>
    <t>PHOENIXTN</t>
  </si>
  <si>
    <t>PHOENXINTL</t>
  </si>
  <si>
    <t>PHOSPHATE</t>
  </si>
  <si>
    <t>PHRMASI</t>
  </si>
  <si>
    <t>PHYTO</t>
  </si>
  <si>
    <t>PICCADIL</t>
  </si>
  <si>
    <t>PICCASUG</t>
  </si>
  <si>
    <t>PIDILITIND</t>
  </si>
  <si>
    <t>PIGL</t>
  </si>
  <si>
    <t>PIIND</t>
  </si>
  <si>
    <t>PILANIINVS</t>
  </si>
  <si>
    <t>PILITA</t>
  </si>
  <si>
    <t>PIONEEREMB</t>
  </si>
  <si>
    <t>PIONRINV</t>
  </si>
  <si>
    <t>PIXTRANS</t>
  </si>
  <si>
    <t>PKTEA</t>
  </si>
  <si>
    <t>PLADAINFO</t>
  </si>
  <si>
    <t>PLASTIBLEN</t>
  </si>
  <si>
    <t>PLATIND</t>
  </si>
  <si>
    <t>PLAZACABLE</t>
  </si>
  <si>
    <t>PMCFIN</t>
  </si>
  <si>
    <t>PML</t>
  </si>
  <si>
    <t>PMTELELIN</t>
  </si>
  <si>
    <t>PNB</t>
  </si>
  <si>
    <t>PNBGILTS</t>
  </si>
  <si>
    <t>PNBHOUSING</t>
  </si>
  <si>
    <t>PNC</t>
  </si>
  <si>
    <t>PNCINFRA</t>
  </si>
  <si>
    <t>PNTKYOR</t>
  </si>
  <si>
    <t>POCL</t>
  </si>
  <si>
    <t>PODDARMENT</t>
  </si>
  <si>
    <t>POEL</t>
  </si>
  <si>
    <t>POKARNA</t>
  </si>
  <si>
    <t>POLICYBZR</t>
  </si>
  <si>
    <t>POLYCAB</t>
  </si>
  <si>
    <t>POLYCHEM</t>
  </si>
  <si>
    <t>POLYCHMP</t>
  </si>
  <si>
    <t>POLYLINK</t>
  </si>
  <si>
    <t>POLYMAC</t>
  </si>
  <si>
    <t>POLYMED</t>
  </si>
  <si>
    <t>POLYPLEX</t>
  </si>
  <si>
    <t>POLYSPIN</t>
  </si>
  <si>
    <t>PONNIERODE</t>
  </si>
  <si>
    <t>POOJA</t>
  </si>
  <si>
    <t>POOJAENT</t>
  </si>
  <si>
    <t>POONADAL</t>
  </si>
  <si>
    <t>POONAWALLA</t>
  </si>
  <si>
    <t>POPEES</t>
  </si>
  <si>
    <t>PORWAL</t>
  </si>
  <si>
    <t>POWERGRID</t>
  </si>
  <si>
    <t>POWERINDIA</t>
  </si>
  <si>
    <t>POWERMECH</t>
  </si>
  <si>
    <t>PPAP</t>
  </si>
  <si>
    <t>PPL</t>
  </si>
  <si>
    <t>PPLPHARMA</t>
  </si>
  <si>
    <t>PQIF</t>
  </si>
  <si>
    <t>PRABHHANS</t>
  </si>
  <si>
    <t>PRADHIN</t>
  </si>
  <si>
    <t>PRADPME</t>
  </si>
  <si>
    <t>PRAENG</t>
  </si>
  <si>
    <t>PRAGBOS</t>
  </si>
  <si>
    <t>PRAJIND</t>
  </si>
  <si>
    <t>PRAKASH</t>
  </si>
  <si>
    <t>PRAKASHSTL</t>
  </si>
  <si>
    <t>PRAMARA</t>
  </si>
  <si>
    <t>PRATHAM</t>
  </si>
  <si>
    <t>PRATIK</t>
  </si>
  <si>
    <t>PRATIKSH</t>
  </si>
  <si>
    <t>PRAVEG</t>
  </si>
  <si>
    <t>PRAXIS</t>
  </si>
  <si>
    <t>PRECAM</t>
  </si>
  <si>
    <t>PRECISIO</t>
  </si>
  <si>
    <t>PRECOT</t>
  </si>
  <si>
    <t>PRECWIRE</t>
  </si>
  <si>
    <t>PREMCAP</t>
  </si>
  <si>
    <t>PREMCO</t>
  </si>
  <si>
    <t>PREMEXPLN</t>
  </si>
  <si>
    <t>PREMIER</t>
  </si>
  <si>
    <t>PREMIERPOL</t>
  </si>
  <si>
    <t>PREMSYN</t>
  </si>
  <si>
    <t>PRESSTONIC</t>
  </si>
  <si>
    <t>PRESSURS</t>
  </si>
  <si>
    <t>PRESTIGE</t>
  </si>
  <si>
    <t>PREVEST</t>
  </si>
  <si>
    <t>PRICOLLTD</t>
  </si>
  <si>
    <t>PRIMAGR</t>
  </si>
  <si>
    <t>PRIMAIN</t>
  </si>
  <si>
    <t>PRIMAPLA</t>
  </si>
  <si>
    <t>PRIMECAPM</t>
  </si>
  <si>
    <t>PRIMEFRESH</t>
  </si>
  <si>
    <t>PRIMEPRO</t>
  </si>
  <si>
    <t>PRIMESECU</t>
  </si>
  <si>
    <t>PRIMIND</t>
  </si>
  <si>
    <t>PRIMO</t>
  </si>
  <si>
    <t>PRINCEPIPE</t>
  </si>
  <si>
    <t>PRISMMEDI</t>
  </si>
  <si>
    <t>PRISMX</t>
  </si>
  <si>
    <t>PRITHVIEXCH</t>
  </si>
  <si>
    <t>PRITI</t>
  </si>
  <si>
    <t>PRITIKA</t>
  </si>
  <si>
    <t>PRITIKAUTO</t>
  </si>
  <si>
    <t>PRIVISCL</t>
  </si>
  <si>
    <t>PROFINC</t>
  </si>
  <si>
    <t>PROLIFE</t>
  </si>
  <si>
    <t>PROMACT</t>
  </si>
  <si>
    <t>PROMAX</t>
  </si>
  <si>
    <t>PROPEQUITY</t>
  </si>
  <si>
    <t>PROTEAN</t>
  </si>
  <si>
    <t>PROZONER</t>
  </si>
  <si>
    <t>PRSMJOHNSN</t>
  </si>
  <si>
    <t>PRSNTIN</t>
  </si>
  <si>
    <t>PRUDENT</t>
  </si>
  <si>
    <t>PRUDMOULI</t>
  </si>
  <si>
    <t>PSB</t>
  </si>
  <si>
    <t>PSITINFRA</t>
  </si>
  <si>
    <t>PSPPROJECT</t>
  </si>
  <si>
    <t>PTC</t>
  </si>
  <si>
    <t>PTCIL</t>
  </si>
  <si>
    <t>PTL</t>
  </si>
  <si>
    <t>PULSRIN</t>
  </si>
  <si>
    <t>PULZ</t>
  </si>
  <si>
    <t>PUNJABCHEM</t>
  </si>
  <si>
    <t>PUNJCOMMU</t>
  </si>
  <si>
    <t>PURPLE</t>
  </si>
  <si>
    <t>PURSHOTTAM</t>
  </si>
  <si>
    <t>PURVA</t>
  </si>
  <si>
    <t>PURVFLEXI</t>
  </si>
  <si>
    <t>PVP</t>
  </si>
  <si>
    <t>PVRINOX</t>
  </si>
  <si>
    <t>PVSL</t>
  </si>
  <si>
    <t>PVVINFRA</t>
  </si>
  <si>
    <t>PWASML</t>
  </si>
  <si>
    <t>PYRAMID</t>
  </si>
  <si>
    <t>QFIL</t>
  </si>
  <si>
    <t>QGO</t>
  </si>
  <si>
    <t>QLL</t>
  </si>
  <si>
    <t>QMSMEDI</t>
  </si>
  <si>
    <t>QUADRANT</t>
  </si>
  <si>
    <t>QUANTBUILD</t>
  </si>
  <si>
    <t>QUANTDIA</t>
  </si>
  <si>
    <t>QUASAR</t>
  </si>
  <si>
    <t>QUESS</t>
  </si>
  <si>
    <t>QUESTCAP</t>
  </si>
  <si>
    <t>QUICKHEAL</t>
  </si>
  <si>
    <t>QUICKTOUCH</t>
  </si>
  <si>
    <t>RAAJMEDI</t>
  </si>
  <si>
    <t>RACE</t>
  </si>
  <si>
    <t>RACLGEAR</t>
  </si>
  <si>
    <t>RACONTEUR</t>
  </si>
  <si>
    <t>RADAAN</t>
  </si>
  <si>
    <t>RADHEDE</t>
  </si>
  <si>
    <t>RADHIKAJWE</t>
  </si>
  <si>
    <t>RADIANTCMS</t>
  </si>
  <si>
    <t>RADICO</t>
  </si>
  <si>
    <t>RADIOCITY</t>
  </si>
  <si>
    <t>RADIXIND</t>
  </si>
  <si>
    <t>RAFL</t>
  </si>
  <si>
    <t>RAGHUNAT</t>
  </si>
  <si>
    <t>RAGHUSYN</t>
  </si>
  <si>
    <t>RAGHUTOB</t>
  </si>
  <si>
    <t>RAILTEL</t>
  </si>
  <si>
    <t>RAIN</t>
  </si>
  <si>
    <t>RAINBOW</t>
  </si>
  <si>
    <t>RAINBOWF</t>
  </si>
  <si>
    <t>RAJABAH</t>
  </si>
  <si>
    <t>RAJESHEXPO</t>
  </si>
  <si>
    <t>RAJGASES</t>
  </si>
  <si>
    <t>RAJKOTINV</t>
  </si>
  <si>
    <t>RAJKSYN</t>
  </si>
  <si>
    <t>RAJMET</t>
  </si>
  <si>
    <t>RAJNISH</t>
  </si>
  <si>
    <t>RAJOOENG</t>
  </si>
  <si>
    <t>RAJPACK</t>
  </si>
  <si>
    <t>RAJPALAYAM</t>
  </si>
  <si>
    <t>RAJPUTANA</t>
  </si>
  <si>
    <t>RAJRATAN</t>
  </si>
  <si>
    <t>RAJRILTD</t>
  </si>
  <si>
    <t>RAJSREESUG</t>
  </si>
  <si>
    <t>RAJTUBE</t>
  </si>
  <si>
    <t>RAJTV</t>
  </si>
  <si>
    <t>RALEGRA</t>
  </si>
  <si>
    <t>RALLIS</t>
  </si>
  <si>
    <t>RAMANEWS</t>
  </si>
  <si>
    <t>RAMAPHO</t>
  </si>
  <si>
    <t>RAMASIGNS</t>
  </si>
  <si>
    <t>RAMASTEEL</t>
  </si>
  <si>
    <t>RAMAVISION</t>
  </si>
  <si>
    <t>RAMCOCEM</t>
  </si>
  <si>
    <t>RAMCOIND</t>
  </si>
  <si>
    <t>RAMCOSYS</t>
  </si>
  <si>
    <t>RAMGOPOLY</t>
  </si>
  <si>
    <t>RAMINFO</t>
  </si>
  <si>
    <t>RAMKY</t>
  </si>
  <si>
    <t>RAMRAT</t>
  </si>
  <si>
    <t>RANASUG</t>
  </si>
  <si>
    <t>RANDER</t>
  </si>
  <si>
    <t>RANEENGINE</t>
  </si>
  <si>
    <t>RANEHOLDIN</t>
  </si>
  <si>
    <t>RAP</t>
  </si>
  <si>
    <t>RAPICUT</t>
  </si>
  <si>
    <t>RASANDIK</t>
  </si>
  <si>
    <t>RASRESOR</t>
  </si>
  <si>
    <t>RATEGAIN</t>
  </si>
  <si>
    <t>RATHIBAR</t>
  </si>
  <si>
    <t>RATHIST</t>
  </si>
  <si>
    <t>RATNABHUMI</t>
  </si>
  <si>
    <t>RATNAMANI</t>
  </si>
  <si>
    <t>RATNAVEER</t>
  </si>
  <si>
    <t>RAVALSUGAR</t>
  </si>
  <si>
    <t>RAWEDGE</t>
  </si>
  <si>
    <t>RAYALEMA</t>
  </si>
  <si>
    <t>RBA</t>
  </si>
  <si>
    <t>RBLBANK</t>
  </si>
  <si>
    <t>RBMINFRA</t>
  </si>
  <si>
    <t>RBZJEWEL</t>
  </si>
  <si>
    <t>RCCL</t>
  </si>
  <si>
    <t>RCDL</t>
  </si>
  <si>
    <t>RCF</t>
  </si>
  <si>
    <t>RCL</t>
  </si>
  <si>
    <t>RDBRIL</t>
  </si>
  <si>
    <t>RDBRL</t>
  </si>
  <si>
    <t>REALECO</t>
  </si>
  <si>
    <t>RECLTD</t>
  </si>
  <si>
    <t>REDINGTON</t>
  </si>
  <si>
    <t>REDTAPE</t>
  </si>
  <si>
    <t>REFEX</t>
  </si>
  <si>
    <t>REFEXRENEW</t>
  </si>
  <si>
    <t>REGENCERAM</t>
  </si>
  <si>
    <t>REGENCY</t>
  </si>
  <si>
    <t>REGIS</t>
  </si>
  <si>
    <t>RELAXO</t>
  </si>
  <si>
    <t>RELCHEMQ</t>
  </si>
  <si>
    <t>RELIABVEN</t>
  </si>
  <si>
    <t>RELIANCE</t>
  </si>
  <si>
    <t>RELICAB</t>
  </si>
  <si>
    <t>RELICTEC</t>
  </si>
  <si>
    <t>RELIGARE</t>
  </si>
  <si>
    <t>RELTD</t>
  </si>
  <si>
    <t>REMIEDEL</t>
  </si>
  <si>
    <t>REMLIFE</t>
  </si>
  <si>
    <t>REMSONSIND</t>
  </si>
  <si>
    <t>REMUS</t>
  </si>
  <si>
    <t>RENUKA</t>
  </si>
  <si>
    <t>REPCOHOME</t>
  </si>
  <si>
    <t>REPL</t>
  </si>
  <si>
    <t>REPRO</t>
  </si>
  <si>
    <t>RESGEN</t>
  </si>
  <si>
    <t>RESONANCE</t>
  </si>
  <si>
    <t>RESPONIND</t>
  </si>
  <si>
    <t>RESPONSINF</t>
  </si>
  <si>
    <t>RESTILE</t>
  </si>
  <si>
    <t>RETINA</t>
  </si>
  <si>
    <t>REXNORD</t>
  </si>
  <si>
    <t>REXPIPES</t>
  </si>
  <si>
    <t>RFLL</t>
  </si>
  <si>
    <t>RFSL</t>
  </si>
  <si>
    <t>RGF</t>
  </si>
  <si>
    <t>RGL</t>
  </si>
  <si>
    <t>RGRL</t>
  </si>
  <si>
    <t>RHETAN</t>
  </si>
  <si>
    <t>RHFL</t>
  </si>
  <si>
    <t>RHIM</t>
  </si>
  <si>
    <t>RHL</t>
  </si>
  <si>
    <t>RIBATEX</t>
  </si>
  <si>
    <t>RICHA</t>
  </si>
  <si>
    <t>RICHAIND</t>
  </si>
  <si>
    <t>RICOAUTO</t>
  </si>
  <si>
    <t>RIDDHI</t>
  </si>
  <si>
    <t>RIDDHICORP</t>
  </si>
  <si>
    <t>RIIL</t>
  </si>
  <si>
    <t>RILINFRA</t>
  </si>
  <si>
    <t>RIR</t>
  </si>
  <si>
    <t>RISHABH</t>
  </si>
  <si>
    <t>RISHDIGA</t>
  </si>
  <si>
    <t>RISHILASE</t>
  </si>
  <si>
    <t>RISHIROOP</t>
  </si>
  <si>
    <t>RISHITECH</t>
  </si>
  <si>
    <t>RITCO</t>
  </si>
  <si>
    <t>RITES</t>
  </si>
  <si>
    <t>RITESHIN</t>
  </si>
  <si>
    <t>RITEZONE</t>
  </si>
  <si>
    <t>RKDL</t>
  </si>
  <si>
    <t>RKEC</t>
  </si>
  <si>
    <t>RKFORGE</t>
  </si>
  <si>
    <t>RKSWAMY</t>
  </si>
  <si>
    <t>RLF</t>
  </si>
  <si>
    <t>RLFL</t>
  </si>
  <si>
    <t>RMC</t>
  </si>
  <si>
    <t>RMDRIP</t>
  </si>
  <si>
    <t>RML</t>
  </si>
  <si>
    <t>RNBDENIMS</t>
  </si>
  <si>
    <t>ROBU</t>
  </si>
  <si>
    <t>ROCKINGDCE</t>
  </si>
  <si>
    <t>RODIUM</t>
  </si>
  <si>
    <t>ROHLTD</t>
  </si>
  <si>
    <t>ROJL</t>
  </si>
  <si>
    <t>ROLEXRINGS</t>
  </si>
  <si>
    <t>ROLLT</t>
  </si>
  <si>
    <t>ROML</t>
  </si>
  <si>
    <t>ROSELABS</t>
  </si>
  <si>
    <t>ROSEMER</t>
  </si>
  <si>
    <t>ROSSARI</t>
  </si>
  <si>
    <t>ROSSELLIND</t>
  </si>
  <si>
    <t>ROUTE</t>
  </si>
  <si>
    <t>ROXHITECH</t>
  </si>
  <si>
    <t>ROYAL</t>
  </si>
  <si>
    <t>ROYALCU</t>
  </si>
  <si>
    <t>ROYALIND</t>
  </si>
  <si>
    <t>RPEL</t>
  </si>
  <si>
    <t>RPGLIFE</t>
  </si>
  <si>
    <t>RPOWER</t>
  </si>
  <si>
    <t>RPPINFRA</t>
  </si>
  <si>
    <t>RPPL</t>
  </si>
  <si>
    <t>RPSGVENT</t>
  </si>
  <si>
    <t>RPTECH</t>
  </si>
  <si>
    <t>RRETAIL</t>
  </si>
  <si>
    <t>RRFIN</t>
  </si>
  <si>
    <t>RRIL</t>
  </si>
  <si>
    <t>RRKABEL</t>
  </si>
  <si>
    <t>RSDFIN</t>
  </si>
  <si>
    <t>RSSOFTWARE</t>
  </si>
  <si>
    <t>RSWM</t>
  </si>
  <si>
    <t>RSYSTEMS</t>
  </si>
  <si>
    <t>RTNINDIA</t>
  </si>
  <si>
    <t>RTNPOWER</t>
  </si>
  <si>
    <t>RTSPOWR</t>
  </si>
  <si>
    <t>RUBFILA</t>
  </si>
  <si>
    <t>RUBYMILLS</t>
  </si>
  <si>
    <t>RUCHINFRA</t>
  </si>
  <si>
    <t>RUCHIRA</t>
  </si>
  <si>
    <t>RUDRA</t>
  </si>
  <si>
    <t>RUDRAECO</t>
  </si>
  <si>
    <t>RUDRAGAS</t>
  </si>
  <si>
    <t>RUNGTAIR</t>
  </si>
  <si>
    <t>RUPA</t>
  </si>
  <si>
    <t>RUSHIL</t>
  </si>
  <si>
    <t>RUSTOMJEE</t>
  </si>
  <si>
    <t>RVHL</t>
  </si>
  <si>
    <t>RVNL</t>
  </si>
  <si>
    <t>SAAKSHI</t>
  </si>
  <si>
    <t>SAB</t>
  </si>
  <si>
    <t>SABAR</t>
  </si>
  <si>
    <t>SABEVENTS</t>
  </si>
  <si>
    <t>SABOOSOD</t>
  </si>
  <si>
    <t>SABTNL</t>
  </si>
  <si>
    <t>SACHEMT</t>
  </si>
  <si>
    <t>SADBHAV</t>
  </si>
  <si>
    <t>SADBHIN</t>
  </si>
  <si>
    <t>SADHAV</t>
  </si>
  <si>
    <t>SADHNA</t>
  </si>
  <si>
    <t>SADHNANIQ</t>
  </si>
  <si>
    <t>SAFARI</t>
  </si>
  <si>
    <t>SAFFRON</t>
  </si>
  <si>
    <t>SAGARDEEP</t>
  </si>
  <si>
    <t>SAGARSOFT</t>
  </si>
  <si>
    <t>SAGCEM</t>
  </si>
  <si>
    <t>SAH</t>
  </si>
  <si>
    <t>SAHANA</t>
  </si>
  <si>
    <t>SAHARAHOUS</t>
  </si>
  <si>
    <t>SAHLIBHFI</t>
  </si>
  <si>
    <t>SAHYADRI</t>
  </si>
  <si>
    <t>SAI</t>
  </si>
  <si>
    <t>SAICAPI</t>
  </si>
  <si>
    <t>SAICOM</t>
  </si>
  <si>
    <t>SAIFL</t>
  </si>
  <si>
    <t>SAIL</t>
  </si>
  <si>
    <t>SAINIK</t>
  </si>
  <si>
    <t>SAINTGOBAIN</t>
  </si>
  <si>
    <t>SAKAR</t>
  </si>
  <si>
    <t>SAKHTISUG</t>
  </si>
  <si>
    <t>SAKSOFT</t>
  </si>
  <si>
    <t>SAKTHIFIN</t>
  </si>
  <si>
    <t>SAKUMA</t>
  </si>
  <si>
    <t>SALASAR</t>
  </si>
  <si>
    <t>SALEM</t>
  </si>
  <si>
    <t>SALONA</t>
  </si>
  <si>
    <t>SALORAINTL</t>
  </si>
  <si>
    <t>SALSTEEL</t>
  </si>
  <si>
    <t>SALZERELEC</t>
  </si>
  <si>
    <t>SAMBANDAM</t>
  </si>
  <si>
    <t>SAMBHAAV</t>
  </si>
  <si>
    <t>SAMHI</t>
  </si>
  <si>
    <t>SAMINDUS</t>
  </si>
  <si>
    <t>SAMKRG</t>
  </si>
  <si>
    <t>SAMOR</t>
  </si>
  <si>
    <t>SAMPANN</t>
  </si>
  <si>
    <t>SAMPRE</t>
  </si>
  <si>
    <t>SAMRATFORG</t>
  </si>
  <si>
    <t>SAMRATPH</t>
  </si>
  <si>
    <t>SAMSRITA</t>
  </si>
  <si>
    <t>SAMTEX</t>
  </si>
  <si>
    <t>SAMYAKINT</t>
  </si>
  <si>
    <t>SANBLUE</t>
  </si>
  <si>
    <t>SANDESH</t>
  </si>
  <si>
    <t>SANDHAR</t>
  </si>
  <si>
    <t>SANDUMA</t>
  </si>
  <si>
    <t>SANDUPHQ</t>
  </si>
  <si>
    <t>SANGAMIND</t>
  </si>
  <si>
    <t>SANGANI</t>
  </si>
  <si>
    <t>SANGHIIND</t>
  </si>
  <si>
    <t>SANGHVIMOV</t>
  </si>
  <si>
    <t>SANGINITA</t>
  </si>
  <si>
    <t>SANINFRA</t>
  </si>
  <si>
    <t>SANJIVIN</t>
  </si>
  <si>
    <t>SANOFI</t>
  </si>
  <si>
    <t>SANPA</t>
  </si>
  <si>
    <t>SANSERA</t>
  </si>
  <si>
    <t>SANTETX</t>
  </si>
  <si>
    <t>SANWARIA</t>
  </si>
  <si>
    <t>SAPPHIRE</t>
  </si>
  <si>
    <t>SAPPL</t>
  </si>
  <si>
    <t>SARDAEN</t>
  </si>
  <si>
    <t>SAREGAMA</t>
  </si>
  <si>
    <t>SARLAPOLY</t>
  </si>
  <si>
    <t>SARTELE</t>
  </si>
  <si>
    <t>SARTHAKIND</t>
  </si>
  <si>
    <t>SARUPINDUS</t>
  </si>
  <si>
    <t>SARVESHWAR</t>
  </si>
  <si>
    <t>SARVOTTAM</t>
  </si>
  <si>
    <t>SASKEN</t>
  </si>
  <si>
    <t>SASTASUNDR</t>
  </si>
  <si>
    <t>SATIA</t>
  </si>
  <si>
    <t>SATIN</t>
  </si>
  <si>
    <t>SATINDLTD</t>
  </si>
  <si>
    <t>SAUMYA</t>
  </si>
  <si>
    <t>SAURASHCEM</t>
  </si>
  <si>
    <t>SAVERA</t>
  </si>
  <si>
    <t>SAYAJIHOTL</t>
  </si>
  <si>
    <t>SAYAJIIND</t>
  </si>
  <si>
    <t>SBC</t>
  </si>
  <si>
    <t>SBCL</t>
  </si>
  <si>
    <t>SBECSUG</t>
  </si>
  <si>
    <t>SBECSYS</t>
  </si>
  <si>
    <t>SBFC</t>
  </si>
  <si>
    <t>SBFL</t>
  </si>
  <si>
    <t>SBGLP</t>
  </si>
  <si>
    <t>SBICARD</t>
  </si>
  <si>
    <t>SBILIFE</t>
  </si>
  <si>
    <t>SBLI</t>
  </si>
  <si>
    <t>SBRANDS</t>
  </si>
  <si>
    <t>SBVCL</t>
  </si>
  <si>
    <t>SCANPRO</t>
  </si>
  <si>
    <t>SCBL</t>
  </si>
  <si>
    <t>SCHAEFFLER</t>
  </si>
  <si>
    <t>SCHAND</t>
  </si>
  <si>
    <t>SCHNEIDER</t>
  </si>
  <si>
    <t>SCI</t>
  </si>
  <si>
    <t>SCILAL</t>
  </si>
  <si>
    <t>SCL</t>
  </si>
  <si>
    <t>SCML</t>
  </si>
  <si>
    <t>SCOOBEEDAY</t>
  </si>
  <si>
    <t>SCPL</t>
  </si>
  <si>
    <t>SCTL</t>
  </si>
  <si>
    <t>SDBL</t>
  </si>
  <si>
    <t>SDL</t>
  </si>
  <si>
    <t>SEACOAST</t>
  </si>
  <si>
    <t>SEALMATIC</t>
  </si>
  <si>
    <t>SEAMECLTD</t>
  </si>
  <si>
    <t>SEASONST</t>
  </si>
  <si>
    <t>SEATV</t>
  </si>
  <si>
    <t>SECMARK</t>
  </si>
  <si>
    <t>SECURKLOUD</t>
  </si>
  <si>
    <t>SEIL</t>
  </si>
  <si>
    <t>SEJALLTD</t>
  </si>
  <si>
    <t>SEL</t>
  </si>
  <si>
    <t>SELAN</t>
  </si>
  <si>
    <t>SELLWIN</t>
  </si>
  <si>
    <t>SELMC</t>
  </si>
  <si>
    <t>SEMAC</t>
  </si>
  <si>
    <t>SEML</t>
  </si>
  <si>
    <t>SENCO</t>
  </si>
  <si>
    <t>SEPC</t>
  </si>
  <si>
    <t>SEQUENT</t>
  </si>
  <si>
    <t>SERA</t>
  </si>
  <si>
    <t>SERVOTECH</t>
  </si>
  <si>
    <t>SESHAPAPER</t>
  </si>
  <si>
    <t>SETCO</t>
  </si>
  <si>
    <t>SETUINFRA</t>
  </si>
  <si>
    <t>SEVENHILL</t>
  </si>
  <si>
    <t>SFL</t>
  </si>
  <si>
    <t>SFPIL</t>
  </si>
  <si>
    <t>SGFIN</t>
  </si>
  <si>
    <t>SGFRL</t>
  </si>
  <si>
    <t>SGIL</t>
  </si>
  <si>
    <t>SGL</t>
  </si>
  <si>
    <t>SGMART</t>
  </si>
  <si>
    <t>SGNTE</t>
  </si>
  <si>
    <t>SGRL</t>
  </si>
  <si>
    <t>SHAH</t>
  </si>
  <si>
    <t>SHAHALLOYS</t>
  </si>
  <si>
    <t>SHAHISHIP</t>
  </si>
  <si>
    <t>SHAHLON</t>
  </si>
  <si>
    <t>SHAILY</t>
  </si>
  <si>
    <t>SHAKTIPR</t>
  </si>
  <si>
    <t>SHAKTIPUMP</t>
  </si>
  <si>
    <t>SHALBY</t>
  </si>
  <si>
    <t>SHALIWIR</t>
  </si>
  <si>
    <t>SHALPAINTS</t>
  </si>
  <si>
    <t>SHALPRO</t>
  </si>
  <si>
    <t>SHAMROIN</t>
  </si>
  <si>
    <t>SHANKARA</t>
  </si>
  <si>
    <t>SHANTI</t>
  </si>
  <si>
    <t>SHANTIDENM</t>
  </si>
  <si>
    <t>SHANTIGEAR</t>
  </si>
  <si>
    <t>SHANTIGURU</t>
  </si>
  <si>
    <t>SHAQUAK</t>
  </si>
  <si>
    <t>SHARDACROP</t>
  </si>
  <si>
    <t>SHARDAMOTR</t>
  </si>
  <si>
    <t>SHARDUL</t>
  </si>
  <si>
    <t>SHAREINDIA</t>
  </si>
  <si>
    <t>SHARIKA</t>
  </si>
  <si>
    <t>SHARMEH</t>
  </si>
  <si>
    <t>SHARPINV</t>
  </si>
  <si>
    <t>SHARPLINE</t>
  </si>
  <si>
    <t>SHASHIJIT</t>
  </si>
  <si>
    <t>SHAWGELTIN</t>
  </si>
  <si>
    <t>SHBAJRG</t>
  </si>
  <si>
    <t>SHELTER</t>
  </si>
  <si>
    <t>SHEMAROO</t>
  </si>
  <si>
    <t>SHERA</t>
  </si>
  <si>
    <t>SHERVANI</t>
  </si>
  <si>
    <t>SHESHAINDS</t>
  </si>
  <si>
    <t>SHETR</t>
  </si>
  <si>
    <t>SHHARICH</t>
  </si>
  <si>
    <t>SHIGAN</t>
  </si>
  <si>
    <t>SHILCTECH</t>
  </si>
  <si>
    <t>SHILGRAVQ</t>
  </si>
  <si>
    <t>SHILINDORE</t>
  </si>
  <si>
    <t>SHILPAMED</t>
  </si>
  <si>
    <t>SHINDL</t>
  </si>
  <si>
    <t>SHISHIND</t>
  </si>
  <si>
    <t>SHIVA</t>
  </si>
  <si>
    <t>SHIVAAGRO</t>
  </si>
  <si>
    <t>SHIVACEM</t>
  </si>
  <si>
    <t>SHIVAGR</t>
  </si>
  <si>
    <t>SHIVALIK</t>
  </si>
  <si>
    <t>SHIVAM</t>
  </si>
  <si>
    <t>SHIVAMAUTO</t>
  </si>
  <si>
    <t>SHIVAMILLS</t>
  </si>
  <si>
    <t>SHIVATEX</t>
  </si>
  <si>
    <t>SHK</t>
  </si>
  <si>
    <t>SHKARTP</t>
  </si>
  <si>
    <t>SHOPERSTOP</t>
  </si>
  <si>
    <t>SHPLPUNE</t>
  </si>
  <si>
    <t>SHRAAITECH</t>
  </si>
  <si>
    <t>SHRADDHA</t>
  </si>
  <si>
    <t>SHRADHA</t>
  </si>
  <si>
    <t>SHRAJSYNQ</t>
  </si>
  <si>
    <t>SHRDAIS</t>
  </si>
  <si>
    <t>SHREDIGCEM</t>
  </si>
  <si>
    <t>SHREE</t>
  </si>
  <si>
    <t>SHREEGANES</t>
  </si>
  <si>
    <t>SHREEKARNI</t>
  </si>
  <si>
    <t>SHREEOSFM</t>
  </si>
  <si>
    <t>SHREEPAC</t>
  </si>
  <si>
    <t>SHREEPUSHK</t>
  </si>
  <si>
    <t>SHREERAMA</t>
  </si>
  <si>
    <t>SHREESEC</t>
  </si>
  <si>
    <t>SHREESHAY</t>
  </si>
  <si>
    <t>SHREMETAL</t>
  </si>
  <si>
    <t>SHRENIK</t>
  </si>
  <si>
    <t>SHREYANIND</t>
  </si>
  <si>
    <t>SHREYAS</t>
  </si>
  <si>
    <t>SHREYASI</t>
  </si>
  <si>
    <t>SHRIDINE</t>
  </si>
  <si>
    <t>SHRIGANG</t>
  </si>
  <si>
    <t>SHRIKRISH</t>
  </si>
  <si>
    <t>SHRIPISTON</t>
  </si>
  <si>
    <t>SHRIRAMFIN</t>
  </si>
  <si>
    <t>SHRIRAMPPS</t>
  </si>
  <si>
    <t>SHRISTI</t>
  </si>
  <si>
    <t>SHRITECH</t>
  </si>
  <si>
    <t>SHRJAGP</t>
  </si>
  <si>
    <t>SHRYDUS</t>
  </si>
  <si>
    <t>SHUBHLAXMI</t>
  </si>
  <si>
    <t>SHUKJEW</t>
  </si>
  <si>
    <t>SHVFL</t>
  </si>
  <si>
    <t>SHYAMCENT</t>
  </si>
  <si>
    <t>SHYAMMETL</t>
  </si>
  <si>
    <t>SHYAMTEL</t>
  </si>
  <si>
    <t>SHYMINV</t>
  </si>
  <si>
    <t>SIBARAUT</t>
  </si>
  <si>
    <t>SICAGEN</t>
  </si>
  <si>
    <t>SICALLOG</t>
  </si>
  <si>
    <t>SIDDHA</t>
  </si>
  <si>
    <t>SIDDHEGA</t>
  </si>
  <si>
    <t>SIDDHIKA</t>
  </si>
  <si>
    <t>SIEL</t>
  </si>
  <si>
    <t>SIELFNS</t>
  </si>
  <si>
    <t>SIEMENS</t>
  </si>
  <si>
    <t>SIGIND</t>
  </si>
  <si>
    <t>SIGMA</t>
  </si>
  <si>
    <t>SIGNATURE</t>
  </si>
  <si>
    <t>SIGNPOST</t>
  </si>
  <si>
    <t>SIIL</t>
  </si>
  <si>
    <t>SIKA</t>
  </si>
  <si>
    <t>SIKKO</t>
  </si>
  <si>
    <t>SIKOZY</t>
  </si>
  <si>
    <t>SIL</t>
  </si>
  <si>
    <t>SILGO</t>
  </si>
  <si>
    <t>SILINV</t>
  </si>
  <si>
    <t>SILLYMONKS</t>
  </si>
  <si>
    <t>SILVERTUC</t>
  </si>
  <si>
    <t>SIMBHALS</t>
  </si>
  <si>
    <t>SIMMOND</t>
  </si>
  <si>
    <t>SIMPLEXCAS</t>
  </si>
  <si>
    <t>SIMPLEXINF</t>
  </si>
  <si>
    <t>SIMPLXPAP</t>
  </si>
  <si>
    <t>SIMPLXREA</t>
  </si>
  <si>
    <t>SIMRAN</t>
  </si>
  <si>
    <t>SINCLAIR</t>
  </si>
  <si>
    <t>SINDHUTRAD</t>
  </si>
  <si>
    <t>SINGER</t>
  </si>
  <si>
    <t>SINNAR</t>
  </si>
  <si>
    <t>SINTERCOM</t>
  </si>
  <si>
    <t>SIPL</t>
  </si>
  <si>
    <t>SIPTL</t>
  </si>
  <si>
    <t>SIRCA</t>
  </si>
  <si>
    <t>SIS</t>
  </si>
  <si>
    <t>SITAENT</t>
  </si>
  <si>
    <t>SITINET</t>
  </si>
  <si>
    <t>SIYARAM</t>
  </si>
  <si>
    <t>SIYSIL</t>
  </si>
  <si>
    <t>SIZEMASTER</t>
  </si>
  <si>
    <t>SJLOGISTIC</t>
  </si>
  <si>
    <t>SJS</t>
  </si>
  <si>
    <t>SJVN</t>
  </si>
  <si>
    <t>SKCIL</t>
  </si>
  <si>
    <t>SKFINDIA</t>
  </si>
  <si>
    <t>SKILVEN</t>
  </si>
  <si>
    <t>SKIPPER</t>
  </si>
  <si>
    <t>SKMEGGPROD</t>
  </si>
  <si>
    <t>SKP</t>
  </si>
  <si>
    <t>SKPMIL</t>
  </si>
  <si>
    <t>SKPSEC</t>
  </si>
  <si>
    <t>SKRABUL</t>
  </si>
  <si>
    <t>SKYGOLD</t>
  </si>
  <si>
    <t>SKYIND</t>
  </si>
  <si>
    <t>SKYLMILAR</t>
  </si>
  <si>
    <t>SMALLCAP</t>
  </si>
  <si>
    <t>SMARTFIN</t>
  </si>
  <si>
    <t>SMARTLINK</t>
  </si>
  <si>
    <t>SMAUTO</t>
  </si>
  <si>
    <t>SMCGLOBAL</t>
  </si>
  <si>
    <t>SMFIL</t>
  </si>
  <si>
    <t>SMGOLD</t>
  </si>
  <si>
    <t>SMIFS</t>
  </si>
  <si>
    <t>SML</t>
  </si>
  <si>
    <t>SMLISUZU</t>
  </si>
  <si>
    <t>SMLT</t>
  </si>
  <si>
    <t>SMRUTHIORG</t>
  </si>
  <si>
    <t>SMSLIFE</t>
  </si>
  <si>
    <t>SMSPHARMA</t>
  </si>
  <si>
    <t>SNL</t>
  </si>
  <si>
    <t>SNOWMAN</t>
  </si>
  <si>
    <t>SOBHA</t>
  </si>
  <si>
    <t>SOBME</t>
  </si>
  <si>
    <t>SODFC</t>
  </si>
  <si>
    <t>SOFCOM</t>
  </si>
  <si>
    <t>SOFTRAKV</t>
  </si>
  <si>
    <t>SOFTSOL</t>
  </si>
  <si>
    <t>SOFTTECH</t>
  </si>
  <si>
    <t>SOLARA</t>
  </si>
  <si>
    <t>SOLARINDS</t>
  </si>
  <si>
    <t>SOLEX</t>
  </si>
  <si>
    <t>SOLIDSTON</t>
  </si>
  <si>
    <t>SOMANYCERA</t>
  </si>
  <si>
    <t>SOMATEX</t>
  </si>
  <si>
    <t>SOMICONVEY</t>
  </si>
  <si>
    <t>SONACOMS</t>
  </si>
  <si>
    <t>SONAL</t>
  </si>
  <si>
    <t>SONALAD</t>
  </si>
  <si>
    <t>SONALIS</t>
  </si>
  <si>
    <t>SONAMAC</t>
  </si>
  <si>
    <t>SONAMLTD</t>
  </si>
  <si>
    <t>SONATSOFTW</t>
  </si>
  <si>
    <t>SONUINFRA</t>
  </si>
  <si>
    <t>SOTL</t>
  </si>
  <si>
    <t>SOURCENTRL</t>
  </si>
  <si>
    <t>SOUTHBANK</t>
  </si>
  <si>
    <t>SOUTHERNIN</t>
  </si>
  <si>
    <t>SOUTHMG</t>
  </si>
  <si>
    <t>SOUTHWEST</t>
  </si>
  <si>
    <t>SOVERDIA</t>
  </si>
  <si>
    <t>SPACAPS</t>
  </si>
  <si>
    <t>SPACEINCUBA</t>
  </si>
  <si>
    <t>SPAL</t>
  </si>
  <si>
    <t>SPAR</t>
  </si>
  <si>
    <t>SPARC</t>
  </si>
  <si>
    <t>SPCENET</t>
  </si>
  <si>
    <t>SPECFOOD</t>
  </si>
  <si>
    <t>SPECIALITY</t>
  </si>
  <si>
    <t>SPECTRA</t>
  </si>
  <si>
    <t>SPECTRUM</t>
  </si>
  <si>
    <t>SPECTSTM</t>
  </si>
  <si>
    <t>SPELS</t>
  </si>
  <si>
    <t>SPENCERS</t>
  </si>
  <si>
    <t>SPENTA</t>
  </si>
  <si>
    <t>SPIC</t>
  </si>
  <si>
    <t>SPICEJET</t>
  </si>
  <si>
    <t>SPITZE</t>
  </si>
  <si>
    <t>SPLIL</t>
  </si>
  <si>
    <t>SPLPETRO</t>
  </si>
  <si>
    <t>SPMLINFRA</t>
  </si>
  <si>
    <t>SPORTKING</t>
  </si>
  <si>
    <t>SPRAYKING</t>
  </si>
  <si>
    <t>SPRIGHT</t>
  </si>
  <si>
    <t>SPSL</t>
  </si>
  <si>
    <t>SPTRSHI</t>
  </si>
  <si>
    <t>SRD</t>
  </si>
  <si>
    <t>SRECR</t>
  </si>
  <si>
    <t>SREEJAYA</t>
  </si>
  <si>
    <t>SREEL</t>
  </si>
  <si>
    <t>SRESTHA</t>
  </si>
  <si>
    <t>SRF</t>
  </si>
  <si>
    <t>SRGHFL</t>
  </si>
  <si>
    <t>SRHHYPOLTD</t>
  </si>
  <si>
    <t>SRICC</t>
  </si>
  <si>
    <t>SRIKPRIND</t>
  </si>
  <si>
    <t>SRINACHA</t>
  </si>
  <si>
    <t>SRIVASAVI</t>
  </si>
  <si>
    <t>SRM</t>
  </si>
  <si>
    <t>SRMCL</t>
  </si>
  <si>
    <t>SRPL</t>
  </si>
  <si>
    <t>SRSOLTD</t>
  </si>
  <si>
    <t>SRUSTEELS</t>
  </si>
  <si>
    <t>SSFL</t>
  </si>
  <si>
    <t>SSLEL</t>
  </si>
  <si>
    <t>SSPDL</t>
  </si>
  <si>
    <t>SSTL</t>
  </si>
  <si>
    <t>SSWL</t>
  </si>
  <si>
    <t>SSWRL</t>
  </si>
  <si>
    <t>STAL</t>
  </si>
  <si>
    <t>STANCAP</t>
  </si>
  <si>
    <t>STANPACK</t>
  </si>
  <si>
    <t>STANROS</t>
  </si>
  <si>
    <t>STAR</t>
  </si>
  <si>
    <t>STARCEMENT</t>
  </si>
  <si>
    <t>STARDELTA</t>
  </si>
  <si>
    <t>STARHEALTH</t>
  </si>
  <si>
    <t>STARHFL</t>
  </si>
  <si>
    <t>STARLENT</t>
  </si>
  <si>
    <t>STARLOG</t>
  </si>
  <si>
    <t>STARPAPER</t>
  </si>
  <si>
    <t>STARTECK</t>
  </si>
  <si>
    <t>STCINDIA</t>
  </si>
  <si>
    <t>STCORP</t>
  </si>
  <si>
    <t>STDBAT</t>
  </si>
  <si>
    <t>STDSFAC</t>
  </si>
  <si>
    <t>STEELCAS</t>
  </si>
  <si>
    <t>STEELCITY</t>
  </si>
  <si>
    <t>STEELXIND</t>
  </si>
  <si>
    <t>STEL</t>
  </si>
  <si>
    <t>STELLANT</t>
  </si>
  <si>
    <t>STELLAR</t>
  </si>
  <si>
    <t>STERPOW</t>
  </si>
  <si>
    <t>STERTOOLS</t>
  </si>
  <si>
    <t>STHINPA</t>
  </si>
  <si>
    <t>STL</t>
  </si>
  <si>
    <t>STLSTRINF</t>
  </si>
  <si>
    <t>STLTECH</t>
  </si>
  <si>
    <t>STML</t>
  </si>
  <si>
    <t>STOVACQ</t>
  </si>
  <si>
    <t>STOVEKRAFT</t>
  </si>
  <si>
    <t>STRATMONT</t>
  </si>
  <si>
    <t>STRGRENWO</t>
  </si>
  <si>
    <t>STYLAMIND</t>
  </si>
  <si>
    <t>STYRENIX</t>
  </si>
  <si>
    <t>SUBEXLTD</t>
  </si>
  <si>
    <t>SUBROS</t>
  </si>
  <si>
    <t>SUCROSA</t>
  </si>
  <si>
    <t>SUDAI</t>
  </si>
  <si>
    <t>SUDARSCHEM</t>
  </si>
  <si>
    <t>SUDARSHAN</t>
  </si>
  <si>
    <t>SUGALDAM</t>
  </si>
  <si>
    <t>SUJALA</t>
  </si>
  <si>
    <t>SUKHJITS</t>
  </si>
  <si>
    <t>SULA</t>
  </si>
  <si>
    <t>SULABEN</t>
  </si>
  <si>
    <t>SUMEDHA</t>
  </si>
  <si>
    <t>SUMERUIND</t>
  </si>
  <si>
    <t>SUMICHEM</t>
  </si>
  <si>
    <t>SUMIT</t>
  </si>
  <si>
    <t>SUMMITSEC</t>
  </si>
  <si>
    <t>SUMUKA</t>
  </si>
  <si>
    <t>SUNCITYSY</t>
  </si>
  <si>
    <t>SUNCLAY</t>
  </si>
  <si>
    <t>SUNDARAM</t>
  </si>
  <si>
    <t>SUNDARMFIN</t>
  </si>
  <si>
    <t>SUNDARMHLD</t>
  </si>
  <si>
    <t>SUNDRMBRAK</t>
  </si>
  <si>
    <t>SUNDRMFAST</t>
  </si>
  <si>
    <t>SUNFLAG</t>
  </si>
  <si>
    <t>SUNGOLD</t>
  </si>
  <si>
    <t>SUNILAGR</t>
  </si>
  <si>
    <t>SUNITATOOL</t>
  </si>
  <si>
    <t>SUNLOC</t>
  </si>
  <si>
    <t>SUNPHARMA</t>
  </si>
  <si>
    <t>SUNREST</t>
  </si>
  <si>
    <t>SUNRETAIL</t>
  </si>
  <si>
    <t>SUNSHIEL</t>
  </si>
  <si>
    <t>SUNTECK</t>
  </si>
  <si>
    <t>SUNTV</t>
  </si>
  <si>
    <t>SUPER</t>
  </si>
  <si>
    <t>SUPERBAK</t>
  </si>
  <si>
    <t>SUPERHOUSE</t>
  </si>
  <si>
    <t>SUPERIOR</t>
  </si>
  <si>
    <t>SUPERSPIN</t>
  </si>
  <si>
    <t>SUPRAJIT</t>
  </si>
  <si>
    <t>SUPRAPFSL</t>
  </si>
  <si>
    <t>SUPREME</t>
  </si>
  <si>
    <t>SUPREMEENG</t>
  </si>
  <si>
    <t>SUPREMEIND</t>
  </si>
  <si>
    <t>SUPREMEINF</t>
  </si>
  <si>
    <t>SUPREMEPWR</t>
  </si>
  <si>
    <t>SUPRIYA</t>
  </si>
  <si>
    <t>SUPTANERY</t>
  </si>
  <si>
    <t>SURAJ</t>
  </si>
  <si>
    <t>SURAJEST</t>
  </si>
  <si>
    <t>SURANASOL</t>
  </si>
  <si>
    <t>SURANI</t>
  </si>
  <si>
    <t>SURATRAML</t>
  </si>
  <si>
    <t>SURFI</t>
  </si>
  <si>
    <t>SURJIND</t>
  </si>
  <si>
    <t>SURYALA</t>
  </si>
  <si>
    <t>SURYALAXMI</t>
  </si>
  <si>
    <t>SURYAROSNI</t>
  </si>
  <si>
    <t>SURYODAY</t>
  </si>
  <si>
    <t>SURYVANSP</t>
  </si>
  <si>
    <t>SUTLEJTEX</t>
  </si>
  <si>
    <t>SUULD</t>
  </si>
  <si>
    <t>SUUMAYA</t>
  </si>
  <si>
    <t>SUVEN</t>
  </si>
  <si>
    <t>SUVENPHAR</t>
  </si>
  <si>
    <t>SUVIDHAA</t>
  </si>
  <si>
    <t>SUYOG</t>
  </si>
  <si>
    <t>SUZLON</t>
  </si>
  <si>
    <t>SVAMSOF</t>
  </si>
  <si>
    <t>SVARTCORP</t>
  </si>
  <si>
    <t>SVCIND</t>
  </si>
  <si>
    <t>SVGLOBAL</t>
  </si>
  <si>
    <t>SVLL</t>
  </si>
  <si>
    <t>SVPGLOB</t>
  </si>
  <si>
    <t>SVRL</t>
  </si>
  <si>
    <t>SVS</t>
  </si>
  <si>
    <t>SW1</t>
  </si>
  <si>
    <t>SWADPOL</t>
  </si>
  <si>
    <t>SWANENERGY</t>
  </si>
  <si>
    <t>SWARAJ</t>
  </si>
  <si>
    <t>SWARAJENG</t>
  </si>
  <si>
    <t>SWARNSAR</t>
  </si>
  <si>
    <t>SWASTIK</t>
  </si>
  <si>
    <t>SWASTIKA</t>
  </si>
  <si>
    <t>SWASTIVI</t>
  </si>
  <si>
    <t>SWATIPRO</t>
  </si>
  <si>
    <t>SWELECTES</t>
  </si>
  <si>
    <t>SWISSMLTRY</t>
  </si>
  <si>
    <t>SWRNASE</t>
  </si>
  <si>
    <t>SWSOLAR</t>
  </si>
  <si>
    <t>SYBLY</t>
  </si>
  <si>
    <t>SYLPH</t>
  </si>
  <si>
    <t>SYMBIOX</t>
  </si>
  <si>
    <t>SYMPHONY</t>
  </si>
  <si>
    <t>SYNCOMF</t>
  </si>
  <si>
    <t>SYNGENE</t>
  </si>
  <si>
    <t>SYNOPTICS</t>
  </si>
  <si>
    <t>SYNTHFO</t>
  </si>
  <si>
    <t>SYRMA</t>
  </si>
  <si>
    <t>SYSCHEM</t>
  </si>
  <si>
    <t>SYSTANGO</t>
  </si>
  <si>
    <t>SYSTMTXC</t>
  </si>
  <si>
    <t>SYTIXSE</t>
  </si>
  <si>
    <t>TAALENT</t>
  </si>
  <si>
    <t>TAHMARENT</t>
  </si>
  <si>
    <t>TAIIND</t>
  </si>
  <si>
    <t>TAINWALCHM</t>
  </si>
  <si>
    <t>TAJGVK</t>
  </si>
  <si>
    <t>TAKE</t>
  </si>
  <si>
    <t>TALBROAUTO</t>
  </si>
  <si>
    <t>TALBROSENG</t>
  </si>
  <si>
    <t>TAMBOLIIN</t>
  </si>
  <si>
    <t>TANAA</t>
  </si>
  <si>
    <t>TANFACIND</t>
  </si>
  <si>
    <t>TANLA</t>
  </si>
  <si>
    <t>TARACHAND</t>
  </si>
  <si>
    <t>TARAI</t>
  </si>
  <si>
    <t>TARAPUR</t>
  </si>
  <si>
    <t>TARC</t>
  </si>
  <si>
    <t>TARINI</t>
  </si>
  <si>
    <t>TARMAT</t>
  </si>
  <si>
    <t>TARSONS</t>
  </si>
  <si>
    <t>TASTYBITE</t>
  </si>
  <si>
    <t>TATACHEM</t>
  </si>
  <si>
    <t>TATACOMM</t>
  </si>
  <si>
    <t>TATACONSUM</t>
  </si>
  <si>
    <t>TATAELXSI</t>
  </si>
  <si>
    <t>TATAINVEST</t>
  </si>
  <si>
    <t>TATAMOTORS</t>
  </si>
  <si>
    <t>TATAPOWER</t>
  </si>
  <si>
    <t>TATASTEEL</t>
  </si>
  <si>
    <t>TATATECH</t>
  </si>
  <si>
    <t>TATIAGLOB</t>
  </si>
  <si>
    <t>TATVA</t>
  </si>
  <si>
    <t>TBZ</t>
  </si>
  <si>
    <t>TCC</t>
  </si>
  <si>
    <t>TCFCFINQ</t>
  </si>
  <si>
    <t>TCI</t>
  </si>
  <si>
    <t>TCIEXP</t>
  </si>
  <si>
    <t>TCIFINANCE</t>
  </si>
  <si>
    <t>TCIIND</t>
  </si>
  <si>
    <t>TCL</t>
  </si>
  <si>
    <t>TCLCONS</t>
  </si>
  <si>
    <t>TCMLMTD</t>
  </si>
  <si>
    <t>TCPLPACK</t>
  </si>
  <si>
    <t>TDPOWERSYS</t>
  </si>
  <si>
    <t>TDSL</t>
  </si>
  <si>
    <t>TEAMLEASE</t>
  </si>
  <si>
    <t>TECH</t>
  </si>
  <si>
    <t>TECHKGREEN</t>
  </si>
  <si>
    <t>TECHLABS</t>
  </si>
  <si>
    <t>TECHM</t>
  </si>
  <si>
    <t>TECHNOE</t>
  </si>
  <si>
    <t>TECHNOPACK</t>
  </si>
  <si>
    <t>TECHNVISN</t>
  </si>
  <si>
    <t>TECILCHEM</t>
  </si>
  <si>
    <t>TEEAI</t>
  </si>
  <si>
    <t>TEGA</t>
  </si>
  <si>
    <t>TEJASNET</t>
  </si>
  <si>
    <t>TEJASSVI</t>
  </si>
  <si>
    <t>TEJNAKSH</t>
  </si>
  <si>
    <t>TELECANOR</t>
  </si>
  <si>
    <t>TELOGICA</t>
  </si>
  <si>
    <t>TEMBO</t>
  </si>
  <si>
    <t>TERAI</t>
  </si>
  <si>
    <t>TERASOFT</t>
  </si>
  <si>
    <t>TEXELIN</t>
  </si>
  <si>
    <t>TEXINFRA</t>
  </si>
  <si>
    <t>TEXMOPIPES</t>
  </si>
  <si>
    <t>TEXRAIL</t>
  </si>
  <si>
    <t>TFCILTD</t>
  </si>
  <si>
    <t>TFL</t>
  </si>
  <si>
    <t>TGBHOTELS</t>
  </si>
  <si>
    <t>TGVSL</t>
  </si>
  <si>
    <t>THACKER</t>
  </si>
  <si>
    <t>THAKDEV</t>
  </si>
  <si>
    <t>THAKRAL</t>
  </si>
  <si>
    <t>THANGAMAYL</t>
  </si>
  <si>
    <t>THEINVEST</t>
  </si>
  <si>
    <t>THEJO</t>
  </si>
  <si>
    <t>THEMISMED</t>
  </si>
  <si>
    <t>THERMAX</t>
  </si>
  <si>
    <t>THINKINK</t>
  </si>
  <si>
    <t>THIRDFIN</t>
  </si>
  <si>
    <t>THOMASCOOK</t>
  </si>
  <si>
    <t>THOMASCOTT</t>
  </si>
  <si>
    <t>THYROCARE</t>
  </si>
  <si>
    <t>TI</t>
  </si>
  <si>
    <t>TIAANC</t>
  </si>
  <si>
    <t>TIDEWATER</t>
  </si>
  <si>
    <t>TIERRA</t>
  </si>
  <si>
    <t>TIGERLOGS</t>
  </si>
  <si>
    <t>TIHIL</t>
  </si>
  <si>
    <t>TIIL</t>
  </si>
  <si>
    <t>TIINDIA</t>
  </si>
  <si>
    <t>TIJARIA</t>
  </si>
  <si>
    <t>TIL</t>
  </si>
  <si>
    <t>TILAK</t>
  </si>
  <si>
    <t>TIMESCAN</t>
  </si>
  <si>
    <t>TIMESGTY</t>
  </si>
  <si>
    <t>TIMETECHNO</t>
  </si>
  <si>
    <t>TIMEX</t>
  </si>
  <si>
    <t>TIMKEN</t>
  </si>
  <si>
    <t>TINNARUBR</t>
  </si>
  <si>
    <t>TIPSFILMS</t>
  </si>
  <si>
    <t>TIRUMALCHM</t>
  </si>
  <si>
    <t>TIRUPATI</t>
  </si>
  <si>
    <t>TIRUPATIFL</t>
  </si>
  <si>
    <t>TIRUSTA</t>
  </si>
  <si>
    <t>TITAGARH</t>
  </si>
  <si>
    <t>TITAN</t>
  </si>
  <si>
    <t>TITANBIO</t>
  </si>
  <si>
    <t>TITANIN</t>
  </si>
  <si>
    <t>TITANSEC</t>
  </si>
  <si>
    <t>TLL</t>
  </si>
  <si>
    <t>TMB</t>
  </si>
  <si>
    <t>TNPETRO</t>
  </si>
  <si>
    <t>TNPL</t>
  </si>
  <si>
    <t>TNSTLTU</t>
  </si>
  <si>
    <t>TNTELE</t>
  </si>
  <si>
    <t>TOKYOFIN</t>
  </si>
  <si>
    <t>TOKYOPLAST</t>
  </si>
  <si>
    <t>TORNTPHARM</t>
  </si>
  <si>
    <t>TORNTPOWER</t>
  </si>
  <si>
    <t>TOUCHWOOD</t>
  </si>
  <si>
    <t>TOYAMSL</t>
  </si>
  <si>
    <t>TPHQ</t>
  </si>
  <si>
    <t>TPINDIA</t>
  </si>
  <si>
    <t>TPLPLASTEH</t>
  </si>
  <si>
    <t>TPROJECT</t>
  </si>
  <si>
    <t>TRABI</t>
  </si>
  <si>
    <t>TRACXN</t>
  </si>
  <si>
    <t>TRANSCHEM</t>
  </si>
  <si>
    <t>TRANSCOR</t>
  </si>
  <si>
    <t>TRANSFD</t>
  </si>
  <si>
    <t>TRANSFRE</t>
  </si>
  <si>
    <t>TRANSPEK</t>
  </si>
  <si>
    <t>TRANSTEEL</t>
  </si>
  <si>
    <t>TRANSVOY</t>
  </si>
  <si>
    <t>TREEHOUSE</t>
  </si>
  <si>
    <t>TREJHARA</t>
  </si>
  <si>
    <t>TREL</t>
  </si>
  <si>
    <t>TRENT</t>
  </si>
  <si>
    <t>TRESCON</t>
  </si>
  <si>
    <t>TRF</t>
  </si>
  <si>
    <t>TRIDENT</t>
  </si>
  <si>
    <t>TRIDHYA</t>
  </si>
  <si>
    <t>TRIGYN</t>
  </si>
  <si>
    <t>TRINITYLEA</t>
  </si>
  <si>
    <t>TRIOMERC</t>
  </si>
  <si>
    <t>TRISHAKT</t>
  </si>
  <si>
    <t>TRITONV</t>
  </si>
  <si>
    <t>TRITURBINE</t>
  </si>
  <si>
    <t>TRIVENI</t>
  </si>
  <si>
    <t>TRIVENIENT</t>
  </si>
  <si>
    <t>TRIVENIGQ</t>
  </si>
  <si>
    <t>TRL</t>
  </si>
  <si>
    <t>TRU</t>
  </si>
  <si>
    <t>TSPIRITUAL</t>
  </si>
  <si>
    <t>TTFL</t>
  </si>
  <si>
    <t>TTIENT</t>
  </si>
  <si>
    <t>TTIL</t>
  </si>
  <si>
    <t>TTKHLTCARE</t>
  </si>
  <si>
    <t>TTKPRESTIG</t>
  </si>
  <si>
    <t>TTL</t>
  </si>
  <si>
    <t>TTML</t>
  </si>
  <si>
    <t>TULSYAN</t>
  </si>
  <si>
    <t>TUTIALKA</t>
  </si>
  <si>
    <t>TVSELECT</t>
  </si>
  <si>
    <t>TVSHLTD</t>
  </si>
  <si>
    <t>TVSMOTOR</t>
  </si>
  <si>
    <t>TVSSCS</t>
  </si>
  <si>
    <t>TVSSRICHAK</t>
  </si>
  <si>
    <t>TVTODAY</t>
  </si>
  <si>
    <t>TVVISION</t>
  </si>
  <si>
    <t>TYCHE</t>
  </si>
  <si>
    <t>TYROON</t>
  </si>
  <si>
    <t>UBL</t>
  </si>
  <si>
    <t>UCAL</t>
  </si>
  <si>
    <t>UCIL</t>
  </si>
  <si>
    <t>UCOBANK</t>
  </si>
  <si>
    <t>UDAICEMENT</t>
  </si>
  <si>
    <t>UDAYJEW</t>
  </si>
  <si>
    <t>UDS</t>
  </si>
  <si>
    <t>UFLEX</t>
  </si>
  <si>
    <t>UFO</t>
  </si>
  <si>
    <t>UGARSUGAR</t>
  </si>
  <si>
    <t>UGROCAP</t>
  </si>
  <si>
    <t>UHZAVERI</t>
  </si>
  <si>
    <t>UJJIVANSFB</t>
  </si>
  <si>
    <t>ULTRACAB</t>
  </si>
  <si>
    <t>ULTRACEMCO</t>
  </si>
  <si>
    <t>ULTRAMAR</t>
  </si>
  <si>
    <t>UMA</t>
  </si>
  <si>
    <t>UMAEXPORTS</t>
  </si>
  <si>
    <t>UMANGDAIRY</t>
  </si>
  <si>
    <t>UMESLTD</t>
  </si>
  <si>
    <t>UMIYA</t>
  </si>
  <si>
    <t>UNIABEXAL</t>
  </si>
  <si>
    <t>UNIAUTO</t>
  </si>
  <si>
    <t>UNICHEMLAB</t>
  </si>
  <si>
    <t>UNIDT</t>
  </si>
  <si>
    <t>UNIENTER</t>
  </si>
  <si>
    <t>UNIINFO</t>
  </si>
  <si>
    <t>UNIOFFICE</t>
  </si>
  <si>
    <t>UNIONBANK</t>
  </si>
  <si>
    <t>UNIPARTS</t>
  </si>
  <si>
    <t>UNIQUEO</t>
  </si>
  <si>
    <t>UNIROYAL</t>
  </si>
  <si>
    <t>UNISHIRE</t>
  </si>
  <si>
    <t>UNISON</t>
  </si>
  <si>
    <t>UNITDCR</t>
  </si>
  <si>
    <t>UNITDSPR</t>
  </si>
  <si>
    <t>UNITECH</t>
  </si>
  <si>
    <t>UNITEDINT</t>
  </si>
  <si>
    <t>UNITEDPOLY</t>
  </si>
  <si>
    <t>UNITEDTEA</t>
  </si>
  <si>
    <t>UNITINT</t>
  </si>
  <si>
    <t>UNIVARTS</t>
  </si>
  <si>
    <t>UNIVASTU</t>
  </si>
  <si>
    <t>UNIVCABLES</t>
  </si>
  <si>
    <t>UNIVPHOTO</t>
  </si>
  <si>
    <t>UNIVSTAR</t>
  </si>
  <si>
    <t>UNJHAFOR</t>
  </si>
  <si>
    <t>UNOMINDA</t>
  </si>
  <si>
    <t>UNRYLMA</t>
  </si>
  <si>
    <t>UPHOT</t>
  </si>
  <si>
    <t>UPL</t>
  </si>
  <si>
    <t>UPSURGE</t>
  </si>
  <si>
    <t>URBAN</t>
  </si>
  <si>
    <t>URJA</t>
  </si>
  <si>
    <t>URSUGAR</t>
  </si>
  <si>
    <t>USASEEDS</t>
  </si>
  <si>
    <t>USGTECH</t>
  </si>
  <si>
    <t>USHAMART</t>
  </si>
  <si>
    <t>USK</t>
  </si>
  <si>
    <t>UTIAMC</t>
  </si>
  <si>
    <t>UTINEXT50</t>
  </si>
  <si>
    <t>UTIQUE</t>
  </si>
  <si>
    <t>UTISXN50</t>
  </si>
  <si>
    <t>UTKARSHBNK</t>
  </si>
  <si>
    <t>UTLINDS</t>
  </si>
  <si>
    <t>UTTAMSUGAR</t>
  </si>
  <si>
    <t>UVDRHOR</t>
  </si>
  <si>
    <t>UYFINCORP</t>
  </si>
  <si>
    <t>V2RETAIL</t>
  </si>
  <si>
    <t>VAARAD</t>
  </si>
  <si>
    <t>VADILALIND</t>
  </si>
  <si>
    <t>VADILENT</t>
  </si>
  <si>
    <t>VAIBHAVGBL</t>
  </si>
  <si>
    <t>VAISHALI</t>
  </si>
  <si>
    <t>VAKRANGEE</t>
  </si>
  <si>
    <t>VALIANT</t>
  </si>
  <si>
    <t>VALIANTLAB</t>
  </si>
  <si>
    <t>VALIANTORG</t>
  </si>
  <si>
    <t>VALLABHSQ</t>
  </si>
  <si>
    <t>VALSONQ</t>
  </si>
  <si>
    <t>VAMA</t>
  </si>
  <si>
    <t>VAMSHIRU</t>
  </si>
  <si>
    <t>VANDANA</t>
  </si>
  <si>
    <t>VANICOM</t>
  </si>
  <si>
    <t>VANTABIO</t>
  </si>
  <si>
    <t>VAPIENTER</t>
  </si>
  <si>
    <t>VARDHACRLC</t>
  </si>
  <si>
    <t>VARDHMAN</t>
  </si>
  <si>
    <t>VARDMNPOLY</t>
  </si>
  <si>
    <t>VARIMAN</t>
  </si>
  <si>
    <t>VARROC</t>
  </si>
  <si>
    <t>VARYAA</t>
  </si>
  <si>
    <t>VASCONEQ</t>
  </si>
  <si>
    <t>VASUDHAGAM</t>
  </si>
  <si>
    <t>VASUPRADA</t>
  </si>
  <si>
    <t>VASWANI</t>
  </si>
  <si>
    <t>VBDESAI</t>
  </si>
  <si>
    <t>VBIND</t>
  </si>
  <si>
    <t>VBL</t>
  </si>
  <si>
    <t>VCL</t>
  </si>
  <si>
    <t>VCU</t>
  </si>
  <si>
    <t>VEDANTASSET</t>
  </si>
  <si>
    <t>VEDAVAAG</t>
  </si>
  <si>
    <t>VEDL</t>
  </si>
  <si>
    <t>VEEFIN</t>
  </si>
  <si>
    <t>VEEKAYEM</t>
  </si>
  <si>
    <t>VEERENRGY</t>
  </si>
  <si>
    <t>VEERHEALTH</t>
  </si>
  <si>
    <t>VEL</t>
  </si>
  <si>
    <t>VELHO</t>
  </si>
  <si>
    <t>VELJAN</t>
  </si>
  <si>
    <t>VENKEYS</t>
  </si>
  <si>
    <t>VENLONENT</t>
  </si>
  <si>
    <t>VENTURA</t>
  </si>
  <si>
    <t>VENUSPIPES</t>
  </si>
  <si>
    <t>VENUSREM</t>
  </si>
  <si>
    <t>VERANDA</t>
  </si>
  <si>
    <t>VERITAS</t>
  </si>
  <si>
    <t>VERTEX</t>
  </si>
  <si>
    <t>VERTOZ</t>
  </si>
  <si>
    <t>VESUVIUS</t>
  </si>
  <si>
    <t>VETO</t>
  </si>
  <si>
    <t>VGCL</t>
  </si>
  <si>
    <t>VGIL</t>
  </si>
  <si>
    <t>VGUARD</t>
  </si>
  <si>
    <t>VHL</t>
  </si>
  <si>
    <t>VICTMILL</t>
  </si>
  <si>
    <t>VIDHIING</t>
  </si>
  <si>
    <t>VIJAYA</t>
  </si>
  <si>
    <t>VIJIFIN</t>
  </si>
  <si>
    <t>VIJSOLX</t>
  </si>
  <si>
    <t>VIKASECO</t>
  </si>
  <si>
    <t>VIKASLIFE</t>
  </si>
  <si>
    <t>VIKASPROP</t>
  </si>
  <si>
    <t>VIKASWSP</t>
  </si>
  <si>
    <t>VIKRAMTH</t>
  </si>
  <si>
    <t>VILINBIO</t>
  </si>
  <si>
    <t>VIMTALABS</t>
  </si>
  <si>
    <t>VINATIORGA</t>
  </si>
  <si>
    <t>VINCOFE</t>
  </si>
  <si>
    <t>VINDHYATEL</t>
  </si>
  <si>
    <t>VINEETLAB</t>
  </si>
  <si>
    <t>VINNY</t>
  </si>
  <si>
    <t>VINSYS</t>
  </si>
  <si>
    <t>VINTAGES</t>
  </si>
  <si>
    <t>VINTRON</t>
  </si>
  <si>
    <t>VINYAS</t>
  </si>
  <si>
    <t>VINYLINDIA</t>
  </si>
  <si>
    <t>VINYOFL</t>
  </si>
  <si>
    <t>VIPCLOTHNG</t>
  </si>
  <si>
    <t>VIPIND</t>
  </si>
  <si>
    <t>VIPPYSP</t>
  </si>
  <si>
    <t>VIPULLTD</t>
  </si>
  <si>
    <t>VIPULORG</t>
  </si>
  <si>
    <t>VIRAT</t>
  </si>
  <si>
    <t>VIRATCRA</t>
  </si>
  <si>
    <t>VIRGOGLOB</t>
  </si>
  <si>
    <t>VIRINCHI</t>
  </si>
  <si>
    <t>VIRTUALG</t>
  </si>
  <si>
    <t>VISAGAR</t>
  </si>
  <si>
    <t>VISAKAIND</t>
  </si>
  <si>
    <t>VISCO</t>
  </si>
  <si>
    <t>VISHAL</t>
  </si>
  <si>
    <t>VISHALBL</t>
  </si>
  <si>
    <t>VISHNU</t>
  </si>
  <si>
    <t>VISHNUINFR</t>
  </si>
  <si>
    <t>VISHWARAJ</t>
  </si>
  <si>
    <t>VISIONCINE</t>
  </si>
  <si>
    <t>VISIONCO</t>
  </si>
  <si>
    <t>VISTAPH</t>
  </si>
  <si>
    <t>VISTARAMAR</t>
  </si>
  <si>
    <t>VISVEN</t>
  </si>
  <si>
    <t>VITAL</t>
  </si>
  <si>
    <t>VIVAA</t>
  </si>
  <si>
    <t>VIVANTA</t>
  </si>
  <si>
    <t>VIVANZA</t>
  </si>
  <si>
    <t>VIVIANA</t>
  </si>
  <si>
    <t>VIVIDHA</t>
  </si>
  <si>
    <t>VIVIDIND</t>
  </si>
  <si>
    <t>VIVIDM</t>
  </si>
  <si>
    <t>VIVOBIOT</t>
  </si>
  <si>
    <t>VJLAXMIE</t>
  </si>
  <si>
    <t>VJTFEDU</t>
  </si>
  <si>
    <t>VKAL</t>
  </si>
  <si>
    <t>VLEGOV</t>
  </si>
  <si>
    <t>VLL</t>
  </si>
  <si>
    <t>VLSFINANCE</t>
  </si>
  <si>
    <t>VMARCIND</t>
  </si>
  <si>
    <t>VMART</t>
  </si>
  <si>
    <t>VMS</t>
  </si>
  <si>
    <t>VOEPL</t>
  </si>
  <si>
    <t>VOITHPAPR</t>
  </si>
  <si>
    <t>VOLLF</t>
  </si>
  <si>
    <t>VOLTAMP</t>
  </si>
  <si>
    <t>VOLTAS</t>
  </si>
  <si>
    <t>VPRPL</t>
  </si>
  <si>
    <t>VRFILMS</t>
  </si>
  <si>
    <t>VRL</t>
  </si>
  <si>
    <t>VRLLOG</t>
  </si>
  <si>
    <t>VSFPROJ</t>
  </si>
  <si>
    <t>VSL</t>
  </si>
  <si>
    <t>VSSL</t>
  </si>
  <si>
    <t>VSTIND</t>
  </si>
  <si>
    <t>VSTL</t>
  </si>
  <si>
    <t>VSTTILLERS</t>
  </si>
  <si>
    <t>VTL</t>
  </si>
  <si>
    <t>VTMLTD</t>
  </si>
  <si>
    <t>VUENOW</t>
  </si>
  <si>
    <t>VXLINSTR</t>
  </si>
  <si>
    <t>WAA</t>
  </si>
  <si>
    <t>WAAREE</t>
  </si>
  <si>
    <t>WAAREERTL</t>
  </si>
  <si>
    <t>WABAG</t>
  </si>
  <si>
    <t>WAGEND</t>
  </si>
  <si>
    <t>WALCHANNAG</t>
  </si>
  <si>
    <t>WALCHPF</t>
  </si>
  <si>
    <t>WALPAR</t>
  </si>
  <si>
    <t>WANBURY</t>
  </si>
  <si>
    <t>WARDINMOBI</t>
  </si>
  <si>
    <t>WARDWIZFBL</t>
  </si>
  <si>
    <t>WARRENTEA</t>
  </si>
  <si>
    <t>WATERBASE</t>
  </si>
  <si>
    <t>WEALTH</t>
  </si>
  <si>
    <t>WEBELSOLAR</t>
  </si>
  <si>
    <t>WEIZMANIND</t>
  </si>
  <si>
    <t>WEL</t>
  </si>
  <si>
    <t>WELCORP</t>
  </si>
  <si>
    <t>WELCURE</t>
  </si>
  <si>
    <t>WELENT</t>
  </si>
  <si>
    <t>WELINV</t>
  </si>
  <si>
    <t>WELSPLSOL</t>
  </si>
  <si>
    <t>WELSPUNLIV</t>
  </si>
  <si>
    <t>WENDT</t>
  </si>
  <si>
    <t>WESTLIFE</t>
  </si>
  <si>
    <t>WEWIN</t>
  </si>
  <si>
    <t>WHBRADY</t>
  </si>
  <si>
    <t>WHEELS</t>
  </si>
  <si>
    <t>WHIRLPOOL</t>
  </si>
  <si>
    <t>WHITEORG</t>
  </si>
  <si>
    <t>WILLAMAGOR</t>
  </si>
  <si>
    <t>WILLIMFI</t>
  </si>
  <si>
    <t>WIMPLAST</t>
  </si>
  <si>
    <t>WINDLAS</t>
  </si>
  <si>
    <t>WINDMACHIN</t>
  </si>
  <si>
    <t>WINPRO</t>
  </si>
  <si>
    <t>WINSOMBR</t>
  </si>
  <si>
    <t>WINSOME</t>
  </si>
  <si>
    <t>WINSOMTX</t>
  </si>
  <si>
    <t>WIPL</t>
  </si>
  <si>
    <t>WIPRO</t>
  </si>
  <si>
    <t>WIREFABR</t>
  </si>
  <si>
    <t>WOCKPHARMA</t>
  </si>
  <si>
    <t>WOMANCART</t>
  </si>
  <si>
    <t>WONDERLA</t>
  </si>
  <si>
    <t>WORL</t>
  </si>
  <si>
    <t>WORTH</t>
  </si>
  <si>
    <t>WPIL</t>
  </si>
  <si>
    <t>WSFX</t>
  </si>
  <si>
    <t>WSI</t>
  </si>
  <si>
    <t>WSTCSTPAPR</t>
  </si>
  <si>
    <t>WTICAB</t>
  </si>
  <si>
    <t>XCHANGING</t>
  </si>
  <si>
    <t>XELPMOC</t>
  </si>
  <si>
    <t>XPROINDIA</t>
  </si>
  <si>
    <t>XTGLOBAL</t>
  </si>
  <si>
    <t>YAANENT</t>
  </si>
  <si>
    <t>YAARI</t>
  </si>
  <si>
    <t>YAMNINV</t>
  </si>
  <si>
    <t>YARNSYN</t>
  </si>
  <si>
    <t>YASHCHEM</t>
  </si>
  <si>
    <t>YASHINNO</t>
  </si>
  <si>
    <t>YASHMGM</t>
  </si>
  <si>
    <t>YASHO</t>
  </si>
  <si>
    <t>YATHARTH</t>
  </si>
  <si>
    <t>YATRA</t>
  </si>
  <si>
    <t>YCCL</t>
  </si>
  <si>
    <t>YESBANK</t>
  </si>
  <si>
    <t>YOGI</t>
  </si>
  <si>
    <t>YOGISUNG</t>
  </si>
  <si>
    <t>YSL</t>
  </si>
  <si>
    <t>YUG</t>
  </si>
  <si>
    <t>YUKEN</t>
  </si>
  <si>
    <t>YURANUS</t>
  </si>
  <si>
    <t>ZAGGLE</t>
  </si>
  <si>
    <t>ZDHJERK</t>
  </si>
  <si>
    <t>ZEAL</t>
  </si>
  <si>
    <t>ZEEL</t>
  </si>
  <si>
    <t>ZEELEARN</t>
  </si>
  <si>
    <t>ZEEMEDIA</t>
  </si>
  <si>
    <t>ZENIFIB</t>
  </si>
  <si>
    <t>ZENITHDRUG</t>
  </si>
  <si>
    <t>ZENITHEXPO</t>
  </si>
  <si>
    <t>ZENITHHE</t>
  </si>
  <si>
    <t>ZENITHSTL</t>
  </si>
  <si>
    <t>ZENLABS</t>
  </si>
  <si>
    <t>ZENOTECH</t>
  </si>
  <si>
    <t>ZENSARTECH</t>
  </si>
  <si>
    <t>ZENTEC</t>
  </si>
  <si>
    <t>ZFCVINDIA</t>
  </si>
  <si>
    <t>ZFSTEERING</t>
  </si>
  <si>
    <t>ZIMLAB</t>
  </si>
  <si>
    <t>ZKHANDEN</t>
  </si>
  <si>
    <t>ZMILGFIN</t>
  </si>
  <si>
    <t>ZMULTIPU</t>
  </si>
  <si>
    <t>ZODIAC</t>
  </si>
  <si>
    <t>ZODIACLOTH</t>
  </si>
  <si>
    <t>ZODIACVEN</t>
  </si>
  <si>
    <t>ZODJRDMKJ</t>
  </si>
  <si>
    <t>ZOMATO</t>
  </si>
  <si>
    <t>ZOTA</t>
  </si>
  <si>
    <t>ZSARACOM</t>
  </si>
  <si>
    <t>ZSVARAJT</t>
  </si>
  <si>
    <t>ZUARI</t>
  </si>
  <si>
    <t>ZUARIIND</t>
  </si>
  <si>
    <t>ZWELCAST</t>
  </si>
  <si>
    <t>ZYDUSLIFE</t>
  </si>
  <si>
    <t>ZYDUSWELL</t>
  </si>
  <si>
    <t>TARIL</t>
  </si>
  <si>
    <t>SAGILITY</t>
  </si>
  <si>
    <t>AMARJOTHI</t>
  </si>
  <si>
    <t>COMFINCAP</t>
  </si>
  <si>
    <t>GKCONS</t>
  </si>
  <si>
    <t>GKP</t>
  </si>
  <si>
    <t>GODHA</t>
  </si>
  <si>
    <t>JHACC</t>
  </si>
  <si>
    <t>KANDARP</t>
  </si>
  <si>
    <t>KOURA</t>
  </si>
  <si>
    <t>KRITIKA</t>
  </si>
  <si>
    <t>LEXUS</t>
  </si>
  <si>
    <t>MAGSON</t>
  </si>
  <si>
    <t>MASKINVEST</t>
  </si>
  <si>
    <t>MORARKFI</t>
  </si>
  <si>
    <t>MVKAGRO</t>
  </si>
  <si>
    <t>ONEPOINT</t>
  </si>
  <si>
    <t>OROSMITHS</t>
  </si>
  <si>
    <t>POLYSIL</t>
  </si>
  <si>
    <t>REGENTRP</t>
  </si>
  <si>
    <t>RISAINTL</t>
  </si>
  <si>
    <t>ROOPAIND</t>
  </si>
  <si>
    <t>SATCH</t>
  </si>
  <si>
    <t>SCAGRO</t>
  </si>
  <si>
    <t>SCANSTL</t>
  </si>
  <si>
    <t>SHGANEL</t>
  </si>
  <si>
    <t>SHUBHAM</t>
  </si>
  <si>
    <t>SHUKRAPHAR</t>
  </si>
  <si>
    <t>SOLIMAC</t>
  </si>
  <si>
    <t>SPL</t>
  </si>
  <si>
    <t>SUPERTEX</t>
  </si>
  <si>
    <t>TIGLOB</t>
  </si>
  <si>
    <t>USHAKIRA</t>
  </si>
  <si>
    <t>WESTLEIRES</t>
  </si>
  <si>
    <t>YUNIKM</t>
  </si>
  <si>
    <t>LastWeekROI</t>
  </si>
  <si>
    <t>ACCEDERE</t>
  </si>
  <si>
    <t>ACCELERATE</t>
  </si>
  <si>
    <t>ADLINE</t>
  </si>
  <si>
    <t>AFEL</t>
  </si>
  <si>
    <t>AIFL</t>
  </si>
  <si>
    <t>AJEL</t>
  </si>
  <si>
    <t>AMITINT</t>
  </si>
  <si>
    <t>AMJUMBO</t>
  </si>
  <si>
    <t>ANSALAPI</t>
  </si>
  <si>
    <t>ARSSINFRA</t>
  </si>
  <si>
    <t>BAFNAPH</t>
  </si>
  <si>
    <t>BFFL</t>
  </si>
  <si>
    <t>BGLOBAL</t>
  </si>
  <si>
    <t>BHEEMACEM</t>
  </si>
  <si>
    <t>BIZOTIC</t>
  </si>
  <si>
    <t>BLSINFOTE</t>
  </si>
  <si>
    <t>CAPFIN</t>
  </si>
  <si>
    <t>CBAZAAR</t>
  </si>
  <si>
    <t>CHMBBRW</t>
  </si>
  <si>
    <t>CMICABLES</t>
  </si>
  <si>
    <t>COFFEEDAY</t>
  </si>
  <si>
    <t>COMPINFO</t>
  </si>
  <si>
    <t>CPML</t>
  </si>
  <si>
    <t>DECANBRG</t>
  </si>
  <si>
    <t>EARTH</t>
  </si>
  <si>
    <t>EDUCOMP</t>
  </si>
  <si>
    <t>EMAMIREAL</t>
  </si>
  <si>
    <t>EROSMEDIA</t>
  </si>
  <si>
    <t>EY</t>
  </si>
  <si>
    <t>FCONSUMER</t>
  </si>
  <si>
    <t>FSC</t>
  </si>
  <si>
    <t>FUTURSEC</t>
  </si>
  <si>
    <t>GANGOTRI</t>
  </si>
  <si>
    <t>GANHOLD</t>
  </si>
  <si>
    <t>GFSTEELS</t>
  </si>
  <si>
    <t>GOENKA</t>
  </si>
  <si>
    <t>GUJCRED</t>
  </si>
  <si>
    <t>HASTIFIN</t>
  </si>
  <si>
    <t>IDM</t>
  </si>
  <si>
    <t>IRONWOOD</t>
  </si>
  <si>
    <t>ISTRNETWK</t>
  </si>
  <si>
    <t>JPASSOCIAT</t>
  </si>
  <si>
    <t>KOBO</t>
  </si>
  <si>
    <t>LAKPRE</t>
  </si>
  <si>
    <t>MEGAFLEX</t>
  </si>
  <si>
    <t>MINOLTAF</t>
  </si>
  <si>
    <t>MOHITE</t>
  </si>
  <si>
    <t>MPCOSEMB</t>
  </si>
  <si>
    <t>MPILCORPL</t>
  </si>
  <si>
    <t>MTEDUCARE</t>
  </si>
  <si>
    <t>NCCBLUE</t>
  </si>
  <si>
    <t>NEELKANTH</t>
  </si>
  <si>
    <t>NEWLIGHT</t>
  </si>
  <si>
    <t>ORTEL</t>
  </si>
  <si>
    <t>PATRON</t>
  </si>
  <si>
    <t>PECOS</t>
  </si>
  <si>
    <t>PODDARHOUS</t>
  </si>
  <si>
    <t>POLSON</t>
  </si>
  <si>
    <t>QUINTEGRA</t>
  </si>
  <si>
    <t>RAINBOWPAP</t>
  </si>
  <si>
    <t>RAJINFRA</t>
  </si>
  <si>
    <t>RAJSPTR</t>
  </si>
  <si>
    <t>RAJVIR</t>
  </si>
  <si>
    <t>RCAN</t>
  </si>
  <si>
    <t>RCOM</t>
  </si>
  <si>
    <t>ROLTA</t>
  </si>
  <si>
    <t>RTFL</t>
  </si>
  <si>
    <t>SECURCRED</t>
  </si>
  <si>
    <t>SEYAIND</t>
  </si>
  <si>
    <t>SHANTHALA</t>
  </si>
  <si>
    <t>SHRICON</t>
  </si>
  <si>
    <t>SIMPLXMIL</t>
  </si>
  <si>
    <t>SKIL</t>
  </si>
  <si>
    <t>SOMAPPR</t>
  </si>
  <si>
    <t>SRMENERGY</t>
  </si>
  <si>
    <t>SURAJLTD</t>
  </si>
  <si>
    <t>SWITCHTE</t>
  </si>
  <si>
    <t>TECHIN</t>
  </si>
  <si>
    <t>TIRTPLS</t>
  </si>
  <si>
    <t>TRADEWELL</t>
  </si>
  <si>
    <t>TRICOMFRU</t>
  </si>
  <si>
    <t>UNISTRMU</t>
  </si>
  <si>
    <t>VASINFRA</t>
  </si>
  <si>
    <t>VIAZ</t>
  </si>
  <si>
    <t>VISASTEEL</t>
  </si>
  <si>
    <t>VR</t>
  </si>
  <si>
    <t>WOMENNET</t>
  </si>
  <si>
    <t>ZBINTXPP</t>
  </si>
  <si>
    <t>MONDAY</t>
  </si>
  <si>
    <t>TUESDAY</t>
  </si>
  <si>
    <t>WEDNESDAY</t>
  </si>
  <si>
    <t>AAPLUSTRAD</t>
  </si>
  <si>
    <t>ABBOTINDIA</t>
  </si>
  <si>
    <t>ABHISHEK</t>
  </si>
  <si>
    <t>AHLWEST</t>
  </si>
  <si>
    <t>AIHL</t>
  </si>
  <si>
    <t>AJRINFRA</t>
  </si>
  <si>
    <t>ALCHEM</t>
  </si>
  <si>
    <t>ANDREWYU</t>
  </si>
  <si>
    <t>ANKITMETAL</t>
  </si>
  <si>
    <t>ANSINDUS</t>
  </si>
  <si>
    <t>ARCL</t>
  </si>
  <si>
    <t>ARCOTECH</t>
  </si>
  <si>
    <t>ARMAN</t>
  </si>
  <si>
    <t>ASIL</t>
  </si>
  <si>
    <t>ATCOM</t>
  </si>
  <si>
    <t>ATHCON</t>
  </si>
  <si>
    <t>ATNINTER</t>
  </si>
  <si>
    <t>AVSL</t>
  </si>
  <si>
    <t>BALLARPUR</t>
  </si>
  <si>
    <t>BARODARY</t>
  </si>
  <si>
    <t>BCG</t>
  </si>
  <si>
    <t>BHAGWOX</t>
  </si>
  <si>
    <t>BHARATIDIL</t>
  </si>
  <si>
    <t>BILENERGY</t>
  </si>
  <si>
    <t>BJDUP</t>
  </si>
  <si>
    <t>BKMINDST</t>
  </si>
  <si>
    <t>BOMTALKIES</t>
  </si>
  <si>
    <t>BRFL</t>
  </si>
  <si>
    <t>CANDC</t>
  </si>
  <si>
    <t>CARGOSOL</t>
  </si>
  <si>
    <t>CKFSL</t>
  </si>
  <si>
    <t>COMMAND</t>
  </si>
  <si>
    <t>COSPOWER</t>
  </si>
  <si>
    <t>CURATECH</t>
  </si>
  <si>
    <t>DAPS</t>
  </si>
  <si>
    <t>DATIWARE</t>
  </si>
  <si>
    <t>DHANFAB</t>
  </si>
  <si>
    <t>DHARSUGAR</t>
  </si>
  <si>
    <t>DILIGENT</t>
  </si>
  <si>
    <t>DQE</t>
  </si>
  <si>
    <t>DSKULKARNI</t>
  </si>
  <si>
    <t>DUGARHOU</t>
  </si>
  <si>
    <t>EASTSILK</t>
  </si>
  <si>
    <t>EASUNREYRL</t>
  </si>
  <si>
    <t>ECOBOAR</t>
  </si>
  <si>
    <t>EKENNIS</t>
  </si>
  <si>
    <t>EON</t>
  </si>
  <si>
    <t>ERPSOFT</t>
  </si>
  <si>
    <t>EUROCERA</t>
  </si>
  <si>
    <t>EUROMULTI</t>
  </si>
  <si>
    <t>FEDDERELEC</t>
  </si>
  <si>
    <t>FILTRA</t>
  </si>
  <si>
    <t>FINELINE</t>
  </si>
  <si>
    <t>FRETAIL</t>
  </si>
  <si>
    <t>GAYAHWS</t>
  </si>
  <si>
    <t>GBGLOBAL</t>
  </si>
  <si>
    <t>GCMCOMM</t>
  </si>
  <si>
    <t>GCSL</t>
  </si>
  <si>
    <t>GICL</t>
  </si>
  <si>
    <t>GITANJALI</t>
  </si>
  <si>
    <t>GOLDKART</t>
  </si>
  <si>
    <t>HBEL</t>
  </si>
  <si>
    <t>HEALTHADD</t>
  </si>
  <si>
    <t>HISARSP</t>
  </si>
  <si>
    <t>HOTLSILV</t>
  </si>
  <si>
    <t>ICSA</t>
  </si>
  <si>
    <t>IGCIL</t>
  </si>
  <si>
    <t>INDERGR</t>
  </si>
  <si>
    <t>INDIFRA</t>
  </si>
  <si>
    <t>INDLMETER</t>
  </si>
  <si>
    <t>INDOSOLAR</t>
  </si>
  <si>
    <t>INDSILHYD</t>
  </si>
  <si>
    <t>INDSUCR</t>
  </si>
  <si>
    <t>INDUSFILA</t>
  </si>
  <si>
    <t>IVRCLINFRA</t>
  </si>
  <si>
    <t>JAINAM</t>
  </si>
  <si>
    <t>JAINMARMO</t>
  </si>
  <si>
    <t>JAINSTUDIO</t>
  </si>
  <si>
    <t>JBFIND</t>
  </si>
  <si>
    <t>JEL</t>
  </si>
  <si>
    <t>JETAIRWAYS</t>
  </si>
  <si>
    <t>JPINFRATEC</t>
  </si>
  <si>
    <t>KANELIND</t>
  </si>
  <si>
    <t>KGL</t>
  </si>
  <si>
    <t>KIRLFER</t>
  </si>
  <si>
    <t>KSERASERA</t>
  </si>
  <si>
    <t>KSK</t>
  </si>
  <si>
    <t>LEADFIN</t>
  </si>
  <si>
    <t>LEEL</t>
  </si>
  <si>
    <t>LELAVOIR</t>
  </si>
  <si>
    <t>LRRPL</t>
  </si>
  <si>
    <t>MAHANIN</t>
  </si>
  <si>
    <t>MAHICKRA</t>
  </si>
  <si>
    <t>MAKS</t>
  </si>
  <si>
    <t>MANPASAND</t>
  </si>
  <si>
    <t>MANRAJH</t>
  </si>
  <si>
    <t>MARKOBENZ</t>
  </si>
  <si>
    <t>MATHEWE</t>
  </si>
  <si>
    <t>MAYURFL</t>
  </si>
  <si>
    <t>MCDHOLDING</t>
  </si>
  <si>
    <t>MELSTAR</t>
  </si>
  <si>
    <t>MERCATOR</t>
  </si>
  <si>
    <t>METALFORGE</t>
  </si>
  <si>
    <t>METKORE</t>
  </si>
  <si>
    <t>MHSGRMS</t>
  </si>
  <si>
    <t>MILTON</t>
  </si>
  <si>
    <t>MISQUITA</t>
  </si>
  <si>
    <t>MLINDLTD</t>
  </si>
  <si>
    <t>MPTODAY</t>
  </si>
  <si>
    <t>MVL</t>
  </si>
  <si>
    <t>MYSORPETRO</t>
  </si>
  <si>
    <t>NAKODA</t>
  </si>
  <si>
    <t>NAVODAYENT</t>
  </si>
  <si>
    <t>NEOINFRA</t>
  </si>
  <si>
    <t>NITINFIRE</t>
  </si>
  <si>
    <t>NTL</t>
  </si>
  <si>
    <t>NUTEK</t>
  </si>
  <si>
    <t>OCTAWARE</t>
  </si>
  <si>
    <t>OLATECH</t>
  </si>
  <si>
    <t>OLIL</t>
  </si>
  <si>
    <t>OMKARCHEM</t>
  </si>
  <si>
    <t>OPTOCIRCUI</t>
  </si>
  <si>
    <t>PINCON</t>
  </si>
  <si>
    <t>POBS</t>
  </si>
  <si>
    <t>POLOHOT</t>
  </si>
  <si>
    <t>POLYCON</t>
  </si>
  <si>
    <t>PRATIBHA</t>
  </si>
  <si>
    <t>PRIMEURB</t>
  </si>
  <si>
    <t>PUNJLLOYD</t>
  </si>
  <si>
    <t>RANJEET</t>
  </si>
  <si>
    <t>RASIELEC</t>
  </si>
  <si>
    <t>RELCAPITAL</t>
  </si>
  <si>
    <t>RJSHAH</t>
  </si>
  <si>
    <t>RMCL</t>
  </si>
  <si>
    <t>RMMIL</t>
  </si>
  <si>
    <t>RRMETAL</t>
  </si>
  <si>
    <t>RSTL</t>
  </si>
  <si>
    <t>SAILANI</t>
  </si>
  <si>
    <t>SANCF</t>
  </si>
  <si>
    <t>SANTOSHF</t>
  </si>
  <si>
    <t>SATHAISPAT</t>
  </si>
  <si>
    <t>SATRAPROP</t>
  </si>
  <si>
    <t>SDC</t>
  </si>
  <si>
    <t>SENINFO</t>
  </si>
  <si>
    <t>SHANGAR</t>
  </si>
  <si>
    <t>SIGNORIA</t>
  </si>
  <si>
    <t>SIROHIA</t>
  </si>
  <si>
    <t>SOTAC</t>
  </si>
  <si>
    <t>SPENTEX</t>
  </si>
  <si>
    <t>SPTL</t>
  </si>
  <si>
    <t>SRAMSET</t>
  </si>
  <si>
    <t>SRGSFL</t>
  </si>
  <si>
    <t>SRIND</t>
  </si>
  <si>
    <t>STARLIT</t>
  </si>
  <si>
    <t>STEP2COR</t>
  </si>
  <si>
    <t>SUMEETINDS</t>
  </si>
  <si>
    <t>SUNILTX</t>
  </si>
  <si>
    <t>SUNRAJDI</t>
  </si>
  <si>
    <t>SUPERSHAKT</t>
  </si>
  <si>
    <t>TALWALKARS</t>
  </si>
  <si>
    <t>TALWGYM</t>
  </si>
  <si>
    <t>TANVI</t>
  </si>
  <si>
    <t>TAPIFRUIT</t>
  </si>
  <si>
    <t>TATAYODOGA</t>
  </si>
  <si>
    <t>TECHNOFAB</t>
  </si>
  <si>
    <t>TIRSARJ</t>
  </si>
  <si>
    <t>TIRUFOAM</t>
  </si>
  <si>
    <t>TRANSWIND</t>
  </si>
  <si>
    <t>TULASEEBIOE</t>
  </si>
  <si>
    <t>UNIHEALTH</t>
  </si>
  <si>
    <t>UNIPLY</t>
  </si>
  <si>
    <t>UNITY</t>
  </si>
  <si>
    <t>UNIVAFOODS</t>
  </si>
  <si>
    <t>VALECHAENG</t>
  </si>
  <si>
    <t>VALUEIND</t>
  </si>
  <si>
    <t>VASA</t>
  </si>
  <si>
    <t>VERA</t>
  </si>
  <si>
    <t>VIDEOIND</t>
  </si>
  <si>
    <t>VINAYAKPOL</t>
  </si>
  <si>
    <t>VISESHINFO</t>
  </si>
  <si>
    <t>VISUINTL</t>
  </si>
  <si>
    <t>VIVIMEDLAB</t>
  </si>
  <si>
    <t>VRUDDHI</t>
  </si>
  <si>
    <t>WWALUM</t>
  </si>
  <si>
    <t>YASHRAJC</t>
  </si>
  <si>
    <t>ZICOM</t>
  </si>
  <si>
    <t>OLAELEC</t>
  </si>
  <si>
    <t>REVAORG</t>
  </si>
  <si>
    <t>ZPRBHSTE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</si>
</sst>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 * #,##0.00_ ;_ * \-#,##0.00_ ;_ * &quot;-&quot;??_ ;_ @_ "/>
    <numFmt numFmtId="164" formatCode="_(* #,##0_);_(* \(#,##0\);_(* &quot;-&quot;??_);_(@_)"/>
    <numFmt numFmtId="165" formatCode="0_ ;\-0\ "/>
    <numFmt numFmtId="166" formatCode="_ * #,##0_ ;_ * \-#,##0_ ;_ * &quot;-&quot;??_ ;_ @_ "/>
    <numFmt numFmtId="167" formatCode="[$-10409]h\.mm\.ss\ AM/PM;@"/>
    <numFmt numFmtId="168" formatCode="[$-14009]dd/mm/yyyy;@"/>
    <numFmt numFmtId="169" formatCode="_ * #,##0.0000_ ;_ * \-#,##0.0000_ ;_ * &quot;-&quot;??_ ;_ @_ "/>
    <numFmt numFmtId="170" formatCode="0.00000"/>
    <numFmt numFmtId="171" formatCode="_ * #,##0.00000_ ;_ * \-#,##0.00000_ ;_ * &quot;-&quot;??_ ;_ @_ "/>
    <numFmt numFmtId="172" formatCode="[$-14009]hh:mm;@"/>
    <numFmt numFmtId="173" formatCode="0.000"/>
    <numFmt numFmtId="174" formatCode="_(* #,##0.00_);_(* \(#,##0.00\);_(* &quot;-&quot;??_);_(@_)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1"/>
      <color theme="1"/>
      <name val="Arial"/>
      <family val="2"/>
    </font>
    <font>
      <sz val="16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B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575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71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7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47">
    <xf numFmtId="0" fontId="0" fillId="0" borderId="0" xfId="0"/>
    <xf numFmtId="0" fontId="16" fillId="33" borderId="1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43" fontId="16" fillId="33" borderId="10" xfId="1" applyFont="1" applyFill="1" applyBorder="1" applyAlignment="1">
      <alignment horizontal="center" vertical="center"/>
    </xf>
    <xf numFmtId="49" fontId="16" fillId="34" borderId="10" xfId="0" applyNumberFormat="1" applyFont="1" applyFill="1" applyBorder="1" applyAlignment="1">
      <alignment horizontal="center"/>
    </xf>
    <xf numFmtId="43" fontId="16" fillId="34" borderId="10" xfId="1" applyFont="1" applyFill="1" applyBorder="1" applyAlignment="1">
      <alignment horizontal="center"/>
    </xf>
    <xf numFmtId="15" fontId="16" fillId="34" borderId="10" xfId="0" applyNumberFormat="1" applyFont="1" applyFill="1" applyBorder="1" applyAlignment="1">
      <alignment horizontal="center"/>
    </xf>
    <xf numFmtId="43" fontId="16" fillId="34" borderId="10" xfId="1" applyFont="1" applyFill="1" applyBorder="1" applyAlignment="1">
      <alignment horizontal="center" vertical="center"/>
    </xf>
    <xf numFmtId="20" fontId="16" fillId="34" borderId="10" xfId="0" applyNumberFormat="1" applyFont="1" applyFill="1" applyBorder="1" applyAlignment="1">
      <alignment horizontal="center"/>
    </xf>
    <xf numFmtId="43" fontId="16" fillId="0" borderId="0" xfId="1" applyFont="1" applyAlignment="1">
      <alignment horizontal="center"/>
    </xf>
    <xf numFmtId="164" fontId="1" fillId="33" borderId="10" xfId="1" applyNumberFormat="1" applyFont="1" applyFill="1" applyBorder="1"/>
    <xf numFmtId="43" fontId="1" fillId="33" borderId="10" xfId="1" applyFont="1" applyFill="1" applyBorder="1"/>
    <xf numFmtId="43" fontId="0" fillId="34" borderId="10" xfId="1" applyFont="1" applyFill="1" applyBorder="1" applyAlignment="1">
      <alignment horizontal="center" vertical="center"/>
    </xf>
    <xf numFmtId="43" fontId="0" fillId="35" borderId="10" xfId="1" applyFont="1" applyFill="1" applyBorder="1"/>
    <xf numFmtId="164" fontId="0" fillId="35" borderId="10" xfId="1" applyNumberFormat="1" applyFont="1" applyFill="1" applyBorder="1"/>
    <xf numFmtId="164" fontId="16" fillId="33" borderId="10" xfId="1" applyNumberFormat="1" applyFont="1" applyFill="1" applyBorder="1"/>
    <xf numFmtId="43" fontId="16" fillId="33" borderId="10" xfId="1" applyFont="1" applyFill="1" applyBorder="1"/>
    <xf numFmtId="43" fontId="0" fillId="0" borderId="0" xfId="1" applyFont="1" applyAlignment="1">
      <alignment horizontal="center" vertical="center"/>
    </xf>
    <xf numFmtId="0" fontId="21" fillId="0" borderId="0" xfId="0" applyFont="1"/>
    <xf numFmtId="0" fontId="0" fillId="0" borderId="10" xfId="0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20" fillId="0" borderId="10" xfId="0" applyFont="1" applyBorder="1" applyAlignment="1">
      <alignment vertical="center" wrapText="1"/>
    </xf>
    <xf numFmtId="0" fontId="20" fillId="0" borderId="10" xfId="0" applyFont="1" applyBorder="1" applyAlignment="1">
      <alignment vertical="center"/>
    </xf>
    <xf numFmtId="164" fontId="20" fillId="0" borderId="10" xfId="0" applyNumberFormat="1" applyFont="1" applyBorder="1"/>
    <xf numFmtId="0" fontId="20" fillId="0" borderId="10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 wrapText="1"/>
    </xf>
    <xf numFmtId="43" fontId="0" fillId="0" borderId="10" xfId="1" applyFont="1" applyFill="1" applyBorder="1" applyAlignment="1">
      <alignment horizontal="center"/>
    </xf>
    <xf numFmtId="43" fontId="16" fillId="0" borderId="10" xfId="1" applyFont="1" applyFill="1" applyBorder="1" applyAlignment="1">
      <alignment horizontal="center"/>
    </xf>
    <xf numFmtId="164" fontId="20" fillId="0" borderId="10" xfId="0" applyNumberFormat="1" applyFont="1" applyBorder="1" applyAlignment="1">
      <alignment horizontal="center"/>
    </xf>
    <xf numFmtId="43" fontId="0" fillId="0" borderId="10" xfId="0" applyNumberFormat="1" applyBorder="1" applyAlignment="1">
      <alignment horizontal="center"/>
    </xf>
    <xf numFmtId="0" fontId="16" fillId="34" borderId="10" xfId="0" applyFont="1" applyFill="1" applyBorder="1" applyAlignment="1">
      <alignment horizontal="center"/>
    </xf>
    <xf numFmtId="0" fontId="0" fillId="0" borderId="10" xfId="0" applyBorder="1"/>
    <xf numFmtId="0" fontId="20" fillId="37" borderId="10" xfId="0" applyFont="1" applyFill="1" applyBorder="1" applyAlignment="1">
      <alignment horizontal="center" vertical="center"/>
    </xf>
    <xf numFmtId="0" fontId="20" fillId="38" borderId="10" xfId="0" applyFont="1" applyFill="1" applyBorder="1" applyAlignment="1">
      <alignment horizontal="center" vertical="center"/>
    </xf>
    <xf numFmtId="43" fontId="0" fillId="38" borderId="10" xfId="1" applyFont="1" applyFill="1" applyBorder="1" applyAlignment="1">
      <alignment horizontal="center"/>
    </xf>
    <xf numFmtId="0" fontId="0" fillId="38" borderId="10" xfId="0" applyFill="1" applyBorder="1" applyAlignment="1">
      <alignment horizontal="center"/>
    </xf>
    <xf numFmtId="43" fontId="0" fillId="37" borderId="10" xfId="1" applyFont="1" applyFill="1" applyBorder="1" applyAlignment="1">
      <alignment horizontal="center"/>
    </xf>
    <xf numFmtId="0" fontId="0" fillId="37" borderId="10" xfId="0" applyFill="1" applyBorder="1" applyAlignment="1">
      <alignment horizontal="center"/>
    </xf>
    <xf numFmtId="43" fontId="16" fillId="37" borderId="10" xfId="1" applyFont="1" applyFill="1" applyBorder="1" applyAlignment="1">
      <alignment horizontal="center"/>
    </xf>
    <xf numFmtId="43" fontId="16" fillId="38" borderId="10" xfId="1" applyFont="1" applyFill="1" applyBorder="1" applyAlignment="1">
      <alignment horizontal="center"/>
    </xf>
    <xf numFmtId="0" fontId="19" fillId="39" borderId="10" xfId="0" applyFont="1" applyFill="1" applyBorder="1" applyAlignment="1">
      <alignment horizontal="center"/>
    </xf>
    <xf numFmtId="43" fontId="19" fillId="39" borderId="10" xfId="1" applyFont="1" applyFill="1" applyBorder="1" applyAlignment="1">
      <alignment horizontal="center" vertical="center"/>
    </xf>
    <xf numFmtId="0" fontId="16" fillId="39" borderId="10" xfId="0" applyFont="1" applyFill="1" applyBorder="1" applyAlignment="1">
      <alignment horizontal="center"/>
    </xf>
    <xf numFmtId="43" fontId="19" fillId="36" borderId="10" xfId="1" applyFont="1" applyFill="1" applyBorder="1" applyAlignment="1">
      <alignment horizontal="center"/>
    </xf>
    <xf numFmtId="15" fontId="19" fillId="36" borderId="10" xfId="0" applyNumberFormat="1" applyFont="1" applyFill="1" applyBorder="1" applyAlignment="1">
      <alignment horizontal="center"/>
    </xf>
    <xf numFmtId="43" fontId="19" fillId="36" borderId="10" xfId="1" applyFont="1" applyFill="1" applyBorder="1" applyAlignment="1">
      <alignment horizontal="center" vertical="center"/>
    </xf>
    <xf numFmtId="20" fontId="19" fillId="36" borderId="10" xfId="0" applyNumberFormat="1" applyFont="1" applyFill="1" applyBorder="1" applyAlignment="1">
      <alignment horizontal="center"/>
    </xf>
    <xf numFmtId="0" fontId="18" fillId="36" borderId="10" xfId="0" applyFont="1" applyFill="1" applyBorder="1" applyAlignment="1">
      <alignment horizontal="center"/>
    </xf>
    <xf numFmtId="0" fontId="16" fillId="40" borderId="10" xfId="0" applyFont="1" applyFill="1" applyBorder="1" applyAlignment="1">
      <alignment horizontal="center"/>
    </xf>
    <xf numFmtId="165" fontId="0" fillId="34" borderId="10" xfId="1" applyNumberFormat="1" applyFont="1" applyFill="1" applyBorder="1" applyAlignment="1">
      <alignment horizontal="center" vertical="center"/>
    </xf>
    <xf numFmtId="165" fontId="16" fillId="34" borderId="10" xfId="1" applyNumberFormat="1" applyFont="1" applyFill="1" applyBorder="1" applyAlignment="1">
      <alignment horizontal="center" vertical="center"/>
    </xf>
    <xf numFmtId="166" fontId="1" fillId="33" borderId="10" xfId="1" applyNumberFormat="1" applyFont="1" applyFill="1" applyBorder="1"/>
    <xf numFmtId="166" fontId="16" fillId="33" borderId="10" xfId="1" applyNumberFormat="1" applyFont="1" applyFill="1" applyBorder="1"/>
    <xf numFmtId="166" fontId="0" fillId="35" borderId="10" xfId="1" applyNumberFormat="1" applyFont="1" applyFill="1" applyBorder="1"/>
    <xf numFmtId="165" fontId="0" fillId="37" borderId="10" xfId="0" applyNumberFormat="1" applyFill="1" applyBorder="1" applyAlignment="1">
      <alignment horizontal="right"/>
    </xf>
    <xf numFmtId="165" fontId="0" fillId="38" borderId="10" xfId="0" applyNumberFormat="1" applyFill="1" applyBorder="1" applyAlignment="1">
      <alignment horizontal="right"/>
    </xf>
    <xf numFmtId="165" fontId="0" fillId="37" borderId="10" xfId="1" applyNumberFormat="1" applyFont="1" applyFill="1" applyBorder="1" applyAlignment="1">
      <alignment horizontal="right"/>
    </xf>
    <xf numFmtId="165" fontId="0" fillId="38" borderId="10" xfId="1" applyNumberFormat="1" applyFont="1" applyFill="1" applyBorder="1" applyAlignment="1">
      <alignment horizontal="right"/>
    </xf>
    <xf numFmtId="43" fontId="0" fillId="37" borderId="10" xfId="0" applyNumberFormat="1" applyFill="1" applyBorder="1" applyAlignment="1">
      <alignment horizontal="right"/>
    </xf>
    <xf numFmtId="43" fontId="0" fillId="37" borderId="10" xfId="1" applyFont="1" applyFill="1" applyBorder="1" applyAlignment="1">
      <alignment horizontal="right"/>
    </xf>
    <xf numFmtId="0" fontId="0" fillId="38" borderId="10" xfId="0" applyFill="1" applyBorder="1" applyAlignment="1">
      <alignment horizontal="right"/>
    </xf>
    <xf numFmtId="43" fontId="0" fillId="38" borderId="10" xfId="1" applyFont="1" applyFill="1" applyBorder="1" applyAlignment="1">
      <alignment horizontal="right"/>
    </xf>
    <xf numFmtId="49" fontId="19" fillId="36" borderId="10" xfId="1" applyNumberFormat="1" applyFont="1" applyFill="1" applyBorder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0" fontId="22" fillId="41" borderId="10" xfId="0" applyFont="1" applyFill="1" applyBorder="1" applyAlignment="1">
      <alignment horizontal="center"/>
    </xf>
    <xf numFmtId="0" fontId="19" fillId="41" borderId="10" xfId="0" applyFont="1" applyFill="1" applyBorder="1" applyAlignment="1">
      <alignment horizontal="center"/>
    </xf>
    <xf numFmtId="0" fontId="19" fillId="33" borderId="10" xfId="0" applyFont="1" applyFill="1" applyBorder="1" applyAlignment="1">
      <alignment horizontal="center"/>
    </xf>
    <xf numFmtId="43" fontId="22" fillId="33" borderId="10" xfId="1" applyFont="1" applyFill="1" applyBorder="1"/>
    <xf numFmtId="166" fontId="22" fillId="33" borderId="10" xfId="1" applyNumberFormat="1" applyFont="1" applyFill="1" applyBorder="1"/>
    <xf numFmtId="10" fontId="22" fillId="0" borderId="10" xfId="0" applyNumberFormat="1" applyFont="1" applyBorder="1"/>
    <xf numFmtId="10" fontId="22" fillId="0" borderId="10" xfId="44" applyNumberFormat="1" applyFont="1" applyFill="1" applyBorder="1"/>
    <xf numFmtId="166" fontId="22" fillId="0" borderId="10" xfId="1" applyNumberFormat="1" applyFont="1" applyFill="1" applyBorder="1"/>
    <xf numFmtId="43" fontId="22" fillId="0" borderId="10" xfId="1" applyFont="1" applyFill="1" applyBorder="1"/>
    <xf numFmtId="169" fontId="21" fillId="0" borderId="0" xfId="1" applyNumberFormat="1" applyFont="1"/>
    <xf numFmtId="0" fontId="22" fillId="0" borderId="10" xfId="0" applyFont="1" applyBorder="1"/>
    <xf numFmtId="166" fontId="22" fillId="0" borderId="10" xfId="0" applyNumberFormat="1" applyFont="1" applyBorder="1"/>
    <xf numFmtId="43" fontId="22" fillId="0" borderId="10" xfId="0" applyNumberFormat="1" applyFont="1" applyBorder="1"/>
    <xf numFmtId="43" fontId="22" fillId="0" borderId="10" xfId="1" applyFont="1" applyBorder="1"/>
    <xf numFmtId="0" fontId="22" fillId="0" borderId="10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0" xfId="0" applyFont="1" applyBorder="1" applyAlignment="1">
      <alignment horizontal="center"/>
    </xf>
    <xf numFmtId="43" fontId="22" fillId="0" borderId="10" xfId="1" applyFont="1" applyFill="1" applyBorder="1" applyAlignment="1">
      <alignment horizontal="center"/>
    </xf>
    <xf numFmtId="43" fontId="0" fillId="0" borderId="10" xfId="1" applyFont="1" applyBorder="1"/>
    <xf numFmtId="43" fontId="19" fillId="41" borderId="10" xfId="0" applyNumberFormat="1" applyFont="1" applyFill="1" applyBorder="1" applyAlignment="1">
      <alignment horizontal="center"/>
    </xf>
    <xf numFmtId="43" fontId="19" fillId="41" borderId="10" xfId="1" applyFont="1" applyFill="1" applyBorder="1" applyAlignment="1">
      <alignment horizontal="center"/>
    </xf>
    <xf numFmtId="43" fontId="22" fillId="0" borderId="10" xfId="0" applyNumberFormat="1" applyFont="1" applyBorder="1" applyAlignment="1">
      <alignment horizontal="center"/>
    </xf>
    <xf numFmtId="43" fontId="19" fillId="0" borderId="0" xfId="0" applyNumberFormat="1" applyFont="1" applyAlignment="1">
      <alignment horizontal="center"/>
    </xf>
    <xf numFmtId="168" fontId="16" fillId="0" borderId="0" xfId="0" applyNumberFormat="1" applyFont="1"/>
    <xf numFmtId="0" fontId="17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7" fillId="0" borderId="0" xfId="0" applyFont="1"/>
    <xf numFmtId="0" fontId="16" fillId="0" borderId="10" xfId="0" applyFont="1" applyBorder="1"/>
    <xf numFmtId="168" fontId="16" fillId="0" borderId="10" xfId="0" applyNumberFormat="1" applyFont="1" applyBorder="1"/>
    <xf numFmtId="167" fontId="16" fillId="0" borderId="10" xfId="0" applyNumberFormat="1" applyFont="1" applyBorder="1"/>
    <xf numFmtId="0" fontId="0" fillId="33" borderId="10" xfId="0" applyFill="1" applyBorder="1"/>
    <xf numFmtId="14" fontId="16" fillId="0" borderId="10" xfId="0" applyNumberFormat="1" applyFont="1" applyBorder="1"/>
    <xf numFmtId="43" fontId="22" fillId="0" borderId="0" xfId="1" applyFont="1"/>
    <xf numFmtId="43" fontId="0" fillId="0" borderId="0" xfId="1" applyFont="1"/>
    <xf numFmtId="43" fontId="16" fillId="0" borderId="10" xfId="1" applyFont="1" applyBorder="1"/>
    <xf numFmtId="43" fontId="19" fillId="33" borderId="10" xfId="1" applyFont="1" applyFill="1" applyBorder="1" applyAlignment="1">
      <alignment horizontal="center"/>
    </xf>
    <xf numFmtId="0" fontId="16" fillId="0" borderId="0" xfId="0" applyFont="1"/>
    <xf numFmtId="43" fontId="0" fillId="0" borderId="10" xfId="1" applyFont="1" applyBorder="1" applyAlignment="1">
      <alignment horizontal="center"/>
    </xf>
    <xf numFmtId="43" fontId="16" fillId="0" borderId="0" xfId="0" applyNumberFormat="1" applyFont="1"/>
    <xf numFmtId="43" fontId="16" fillId="0" borderId="10" xfId="0" applyNumberFormat="1" applyFont="1" applyBorder="1"/>
    <xf numFmtId="14" fontId="19" fillId="0" borderId="10" xfId="0" applyNumberFormat="1" applyFont="1" applyBorder="1"/>
    <xf numFmtId="167" fontId="19" fillId="0" borderId="10" xfId="0" applyNumberFormat="1" applyFont="1" applyBorder="1"/>
    <xf numFmtId="43" fontId="19" fillId="0" borderId="10" xfId="1" applyFont="1" applyBorder="1"/>
    <xf numFmtId="43" fontId="22" fillId="0" borderId="10" xfId="1" applyFont="1" applyBorder="1" applyAlignment="1">
      <alignment horizontal="center"/>
    </xf>
    <xf numFmtId="0" fontId="19" fillId="0" borderId="0" xfId="0" applyFont="1"/>
    <xf numFmtId="167" fontId="16" fillId="0" borderId="0" xfId="0" applyNumberFormat="1" applyFont="1"/>
    <xf numFmtId="43" fontId="0" fillId="0" borderId="0" xfId="1" applyFont="1" applyFill="1" applyBorder="1"/>
    <xf numFmtId="43" fontId="19" fillId="0" borderId="0" xfId="1" applyFont="1" applyFill="1" applyBorder="1" applyAlignment="1">
      <alignment horizontal="center"/>
    </xf>
    <xf numFmtId="0" fontId="19" fillId="41" borderId="0" xfId="0" applyFont="1" applyFill="1" applyAlignment="1">
      <alignment horizontal="center"/>
    </xf>
    <xf numFmtId="43" fontId="22" fillId="36" borderId="10" xfId="1" applyFont="1" applyFill="1" applyBorder="1"/>
    <xf numFmtId="43" fontId="22" fillId="42" borderId="10" xfId="1" applyFont="1" applyFill="1" applyBorder="1"/>
    <xf numFmtId="43" fontId="0" fillId="0" borderId="0" xfId="0" applyNumberFormat="1" applyAlignment="1">
      <alignment horizontal="center"/>
    </xf>
    <xf numFmtId="43" fontId="19" fillId="36" borderId="10" xfId="1" applyFont="1" applyFill="1" applyBorder="1"/>
    <xf numFmtId="43" fontId="19" fillId="0" borderId="10" xfId="1" applyFont="1" applyBorder="1" applyAlignment="1">
      <alignment horizontal="center"/>
    </xf>
    <xf numFmtId="43" fontId="19" fillId="42" borderId="10" xfId="1" applyFont="1" applyFill="1" applyBorder="1"/>
    <xf numFmtId="49" fontId="16" fillId="0" borderId="0" xfId="0" applyNumberFormat="1" applyFont="1"/>
    <xf numFmtId="169" fontId="21" fillId="0" borderId="0" xfId="1" applyNumberFormat="1" applyFont="1" applyFill="1" applyBorder="1"/>
    <xf numFmtId="13" fontId="23" fillId="0" borderId="0" xfId="1" applyNumberFormat="1" applyFont="1" applyFill="1" applyBorder="1"/>
    <xf numFmtId="43" fontId="22" fillId="0" borderId="0" xfId="1" applyFont="1" applyFill="1" applyBorder="1"/>
    <xf numFmtId="166" fontId="22" fillId="0" borderId="0" xfId="1" applyNumberFormat="1" applyFont="1" applyFill="1" applyBorder="1"/>
    <xf numFmtId="10" fontId="22" fillId="0" borderId="0" xfId="44" applyNumberFormat="1" applyFont="1" applyFill="1" applyBorder="1"/>
    <xf numFmtId="10" fontId="22" fillId="0" borderId="0" xfId="0" applyNumberFormat="1" applyFont="1"/>
    <xf numFmtId="170" fontId="22" fillId="0" borderId="0" xfId="0" applyNumberFormat="1" applyFont="1"/>
    <xf numFmtId="166" fontId="22" fillId="0" borderId="0" xfId="0" applyNumberFormat="1" applyFont="1"/>
    <xf numFmtId="43" fontId="22" fillId="0" borderId="0" xfId="0" applyNumberFormat="1" applyFont="1"/>
    <xf numFmtId="171" fontId="22" fillId="0" borderId="0" xfId="0" applyNumberFormat="1" applyFont="1"/>
    <xf numFmtId="171" fontId="22" fillId="0" borderId="0" xfId="1" applyNumberFormat="1" applyFont="1" applyFill="1" applyBorder="1"/>
    <xf numFmtId="166" fontId="22" fillId="0" borderId="10" xfId="0" applyNumberFormat="1" applyFont="1" applyBorder="1" applyAlignment="1">
      <alignment horizontal="center"/>
    </xf>
    <xf numFmtId="166" fontId="0" fillId="0" borderId="10" xfId="1" applyNumberFormat="1" applyFont="1" applyBorder="1"/>
    <xf numFmtId="166" fontId="19" fillId="41" borderId="10" xfId="0" applyNumberFormat="1" applyFont="1" applyFill="1" applyBorder="1" applyAlignment="1">
      <alignment horizontal="center"/>
    </xf>
    <xf numFmtId="166" fontId="19" fillId="41" borderId="10" xfId="1" applyNumberFormat="1" applyFont="1" applyFill="1" applyBorder="1" applyAlignment="1">
      <alignment horizontal="center"/>
    </xf>
    <xf numFmtId="166" fontId="22" fillId="36" borderId="10" xfId="1" applyNumberFormat="1" applyFont="1" applyFill="1" applyBorder="1"/>
    <xf numFmtId="166" fontId="0" fillId="0" borderId="0" xfId="0" applyNumberFormat="1"/>
    <xf numFmtId="166" fontId="22" fillId="42" borderId="10" xfId="1" applyNumberFormat="1" applyFont="1" applyFill="1" applyBorder="1"/>
    <xf numFmtId="172" fontId="19" fillId="0" borderId="10" xfId="0" applyNumberFormat="1" applyFont="1" applyBorder="1"/>
    <xf numFmtId="43" fontId="19" fillId="0" borderId="10" xfId="0" applyNumberFormat="1" applyFont="1" applyBorder="1" applyAlignment="1">
      <alignment horizontal="center"/>
    </xf>
    <xf numFmtId="43" fontId="22" fillId="42" borderId="14" xfId="1" applyFont="1" applyFill="1" applyBorder="1"/>
    <xf numFmtId="14" fontId="19" fillId="0" borderId="16" xfId="0" applyNumberFormat="1" applyFont="1" applyBorder="1"/>
    <xf numFmtId="172" fontId="19" fillId="0" borderId="16" xfId="0" applyNumberFormat="1" applyFont="1" applyBorder="1"/>
    <xf numFmtId="43" fontId="19" fillId="0" borderId="16" xfId="1" applyFont="1" applyBorder="1"/>
    <xf numFmtId="166" fontId="22" fillId="36" borderId="16" xfId="1" applyNumberFormat="1" applyFont="1" applyFill="1" applyBorder="1"/>
    <xf numFmtId="43" fontId="22" fillId="36" borderId="16" xfId="1" applyFont="1" applyFill="1" applyBorder="1"/>
    <xf numFmtId="43" fontId="19" fillId="36" borderId="16" xfId="1" applyFont="1" applyFill="1" applyBorder="1"/>
    <xf numFmtId="43" fontId="22" fillId="37" borderId="16" xfId="1" applyFont="1" applyFill="1" applyBorder="1"/>
    <xf numFmtId="166" fontId="22" fillId="42" borderId="16" xfId="1" applyNumberFormat="1" applyFont="1" applyFill="1" applyBorder="1"/>
    <xf numFmtId="43" fontId="22" fillId="42" borderId="16" xfId="1" applyFont="1" applyFill="1" applyBorder="1"/>
    <xf numFmtId="43" fontId="19" fillId="42" borderId="16" xfId="1" applyFont="1" applyFill="1" applyBorder="1"/>
    <xf numFmtId="43" fontId="22" fillId="42" borderId="15" xfId="1" applyFont="1" applyFill="1" applyBorder="1"/>
    <xf numFmtId="0" fontId="19" fillId="33" borderId="17" xfId="0" applyFont="1" applyFill="1" applyBorder="1" applyAlignment="1">
      <alignment horizontal="center"/>
    </xf>
    <xf numFmtId="0" fontId="19" fillId="33" borderId="18" xfId="0" applyFont="1" applyFill="1" applyBorder="1" applyAlignment="1">
      <alignment horizontal="center"/>
    </xf>
    <xf numFmtId="43" fontId="19" fillId="33" borderId="18" xfId="1" applyFont="1" applyFill="1" applyBorder="1" applyAlignment="1">
      <alignment horizontal="center"/>
    </xf>
    <xf numFmtId="0" fontId="19" fillId="41" borderId="18" xfId="0" applyFont="1" applyFill="1" applyBorder="1" applyAlignment="1">
      <alignment horizontal="center"/>
    </xf>
    <xf numFmtId="43" fontId="19" fillId="41" borderId="18" xfId="0" applyNumberFormat="1" applyFont="1" applyFill="1" applyBorder="1" applyAlignment="1">
      <alignment horizontal="center"/>
    </xf>
    <xf numFmtId="43" fontId="19" fillId="37" borderId="18" xfId="0" applyNumberFormat="1" applyFont="1" applyFill="1" applyBorder="1" applyAlignment="1">
      <alignment horizontal="center"/>
    </xf>
    <xf numFmtId="43" fontId="19" fillId="43" borderId="10" xfId="1" applyFont="1" applyFill="1" applyBorder="1" applyAlignment="1">
      <alignment horizontal="center"/>
    </xf>
    <xf numFmtId="0" fontId="19" fillId="43" borderId="10" xfId="0" applyFont="1" applyFill="1" applyBorder="1" applyAlignment="1">
      <alignment horizontal="center"/>
    </xf>
    <xf numFmtId="14" fontId="0" fillId="0" borderId="0" xfId="0" applyNumberFormat="1"/>
    <xf numFmtId="0" fontId="24" fillId="33" borderId="17" xfId="0" applyFont="1" applyFill="1" applyBorder="1" applyAlignment="1">
      <alignment horizontal="center" vertical="center"/>
    </xf>
    <xf numFmtId="0" fontId="25" fillId="33" borderId="18" xfId="0" applyFont="1" applyFill="1" applyBorder="1" applyAlignment="1">
      <alignment horizontal="center" vertical="center"/>
    </xf>
    <xf numFmtId="43" fontId="26" fillId="33" borderId="18" xfId="1" applyFont="1" applyFill="1" applyBorder="1" applyAlignment="1">
      <alignment horizontal="center" vertical="center"/>
    </xf>
    <xf numFmtId="0" fontId="26" fillId="41" borderId="18" xfId="0" applyFont="1" applyFill="1" applyBorder="1" applyAlignment="1">
      <alignment horizontal="center" vertical="center"/>
    </xf>
    <xf numFmtId="43" fontId="26" fillId="41" borderId="18" xfId="0" applyNumberFormat="1" applyFont="1" applyFill="1" applyBorder="1" applyAlignment="1">
      <alignment horizontal="center" vertical="center"/>
    </xf>
    <xf numFmtId="43" fontId="26" fillId="37" borderId="18" xfId="0" applyNumberFormat="1" applyFont="1" applyFill="1" applyBorder="1" applyAlignment="1">
      <alignment horizontal="center" vertical="center"/>
    </xf>
    <xf numFmtId="0" fontId="26" fillId="41" borderId="10" xfId="0" applyFont="1" applyFill="1" applyBorder="1" applyAlignment="1">
      <alignment horizontal="center" vertical="center"/>
    </xf>
    <xf numFmtId="43" fontId="26" fillId="41" borderId="10" xfId="0" applyNumberFormat="1" applyFont="1" applyFill="1" applyBorder="1" applyAlignment="1">
      <alignment horizontal="center" vertical="center"/>
    </xf>
    <xf numFmtId="43" fontId="24" fillId="41" borderId="10" xfId="1" applyFont="1" applyFill="1" applyBorder="1" applyAlignment="1">
      <alignment horizontal="center" vertical="center"/>
    </xf>
    <xf numFmtId="43" fontId="24" fillId="43" borderId="10" xfId="1" applyFont="1" applyFill="1" applyBorder="1" applyAlignment="1">
      <alignment horizontal="center" vertical="center"/>
    </xf>
    <xf numFmtId="0" fontId="24" fillId="41" borderId="10" xfId="0" applyFont="1" applyFill="1" applyBorder="1" applyAlignment="1">
      <alignment horizontal="center" vertical="center"/>
    </xf>
    <xf numFmtId="0" fontId="24" fillId="43" borderId="1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3" fontId="27" fillId="37" borderId="16" xfId="1" applyFont="1" applyFill="1" applyBorder="1" applyAlignment="1">
      <alignment vertical="center"/>
    </xf>
    <xf numFmtId="0" fontId="24" fillId="0" borderId="10" xfId="0" applyFont="1" applyBorder="1" applyAlignment="1">
      <alignment horizontal="center" vertical="center"/>
    </xf>
    <xf numFmtId="43" fontId="24" fillId="0" borderId="10" xfId="0" applyNumberFormat="1" applyFont="1" applyBorder="1" applyAlignment="1">
      <alignment horizontal="center" vertical="center"/>
    </xf>
    <xf numFmtId="14" fontId="24" fillId="0" borderId="10" xfId="0" applyNumberFormat="1" applyFont="1" applyBorder="1" applyAlignment="1">
      <alignment vertical="center"/>
    </xf>
    <xf numFmtId="43" fontId="26" fillId="0" borderId="10" xfId="1" applyFont="1" applyBorder="1" applyAlignment="1">
      <alignment vertical="center"/>
    </xf>
    <xf numFmtId="166" fontId="27" fillId="36" borderId="10" xfId="1" applyNumberFormat="1" applyFont="1" applyFill="1" applyBorder="1" applyAlignment="1">
      <alignment vertical="center"/>
    </xf>
    <xf numFmtId="43" fontId="27" fillId="36" borderId="10" xfId="1" applyFont="1" applyFill="1" applyBorder="1" applyAlignment="1">
      <alignment vertical="center"/>
    </xf>
    <xf numFmtId="43" fontId="26" fillId="36" borderId="10" xfId="1" applyFont="1" applyFill="1" applyBorder="1" applyAlignment="1">
      <alignment vertical="center"/>
    </xf>
    <xf numFmtId="166" fontId="27" fillId="42" borderId="10" xfId="1" applyNumberFormat="1" applyFont="1" applyFill="1" applyBorder="1" applyAlignment="1">
      <alignment vertical="center"/>
    </xf>
    <xf numFmtId="43" fontId="27" fillId="42" borderId="10" xfId="1" applyFont="1" applyFill="1" applyBorder="1" applyAlignment="1">
      <alignment vertical="center"/>
    </xf>
    <xf numFmtId="43" fontId="26" fillId="42" borderId="10" xfId="1" applyFont="1" applyFill="1" applyBorder="1" applyAlignment="1">
      <alignment vertical="center"/>
    </xf>
    <xf numFmtId="43" fontId="27" fillId="42" borderId="14" xfId="1" applyFont="1" applyFill="1" applyBorder="1" applyAlignment="1">
      <alignment vertical="center"/>
    </xf>
    <xf numFmtId="172" fontId="25" fillId="0" borderId="10" xfId="0" applyNumberFormat="1" applyFont="1" applyBorder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166" fontId="27" fillId="0" borderId="0" xfId="0" applyNumberFormat="1" applyFont="1" applyAlignment="1">
      <alignment vertical="center"/>
    </xf>
    <xf numFmtId="4" fontId="22" fillId="41" borderId="10" xfId="0" applyNumberFormat="1" applyFont="1" applyFill="1" applyBorder="1" applyAlignment="1">
      <alignment horizontal="center"/>
    </xf>
    <xf numFmtId="4" fontId="19" fillId="33" borderId="10" xfId="0" applyNumberFormat="1" applyFont="1" applyFill="1" applyBorder="1" applyAlignment="1">
      <alignment horizontal="center"/>
    </xf>
    <xf numFmtId="10" fontId="0" fillId="0" borderId="0" xfId="44" applyNumberFormat="1" applyFont="1"/>
    <xf numFmtId="43" fontId="31" fillId="39" borderId="10" xfId="1" applyFont="1" applyFill="1" applyBorder="1" applyAlignment="1">
      <alignment horizontal="center"/>
    </xf>
    <xf numFmtId="0" fontId="30" fillId="36" borderId="10" xfId="0" applyFont="1" applyFill="1" applyBorder="1" applyAlignment="1">
      <alignment horizontal="center"/>
    </xf>
    <xf numFmtId="0" fontId="30" fillId="36" borderId="19" xfId="0" applyFont="1" applyFill="1" applyBorder="1" applyAlignment="1">
      <alignment horizontal="center"/>
    </xf>
    <xf numFmtId="0" fontId="30" fillId="36" borderId="20" xfId="0" applyFont="1" applyFill="1" applyBorder="1" applyAlignment="1">
      <alignment horizontal="center"/>
    </xf>
    <xf numFmtId="43" fontId="30" fillId="36" borderId="21" xfId="1" applyFont="1" applyFill="1" applyBorder="1" applyAlignment="1">
      <alignment horizontal="center"/>
    </xf>
    <xf numFmtId="0" fontId="30" fillId="36" borderId="22" xfId="0" applyFont="1" applyFill="1" applyBorder="1" applyAlignment="1">
      <alignment horizontal="center"/>
    </xf>
    <xf numFmtId="43" fontId="30" fillId="36" borderId="23" xfId="1" applyFont="1" applyFill="1" applyBorder="1" applyAlignment="1">
      <alignment horizontal="center"/>
    </xf>
    <xf numFmtId="0" fontId="30" fillId="36" borderId="24" xfId="0" applyFont="1" applyFill="1" applyBorder="1" applyAlignment="1">
      <alignment horizontal="center"/>
    </xf>
    <xf numFmtId="0" fontId="30" fillId="36" borderId="25" xfId="0" applyFont="1" applyFill="1" applyBorder="1" applyAlignment="1">
      <alignment horizontal="center"/>
    </xf>
    <xf numFmtId="43" fontId="30" fillId="36" borderId="26" xfId="1" applyFont="1" applyFill="1" applyBorder="1" applyAlignment="1">
      <alignment horizontal="center"/>
    </xf>
    <xf numFmtId="43" fontId="31" fillId="39" borderId="16" xfId="1" applyFont="1" applyFill="1" applyBorder="1" applyAlignment="1">
      <alignment horizontal="center"/>
    </xf>
    <xf numFmtId="0" fontId="31" fillId="39" borderId="27" xfId="0" applyFont="1" applyFill="1" applyBorder="1" applyAlignment="1">
      <alignment horizontal="center" vertical="center"/>
    </xf>
    <xf numFmtId="0" fontId="31" fillId="39" borderId="28" xfId="0" applyFont="1" applyFill="1" applyBorder="1" applyAlignment="1">
      <alignment horizontal="center" vertical="center"/>
    </xf>
    <xf numFmtId="0" fontId="31" fillId="39" borderId="29" xfId="0" applyFont="1" applyFill="1" applyBorder="1" applyAlignment="1">
      <alignment horizontal="center" vertical="center"/>
    </xf>
    <xf numFmtId="0" fontId="31" fillId="39" borderId="30" xfId="0" applyFont="1" applyFill="1" applyBorder="1" applyAlignment="1">
      <alignment horizontal="center"/>
    </xf>
    <xf numFmtId="43" fontId="31" fillId="39" borderId="31" xfId="1" applyFont="1" applyFill="1" applyBorder="1" applyAlignment="1">
      <alignment horizontal="center"/>
    </xf>
    <xf numFmtId="0" fontId="31" fillId="39" borderId="22" xfId="0" applyFont="1" applyFill="1" applyBorder="1" applyAlignment="1">
      <alignment horizontal="center"/>
    </xf>
    <xf numFmtId="10" fontId="31" fillId="39" borderId="23" xfId="44" applyNumberFormat="1" applyFont="1" applyFill="1" applyBorder="1" applyAlignment="1">
      <alignment horizontal="center"/>
    </xf>
    <xf numFmtId="0" fontId="31" fillId="39" borderId="24" xfId="0" applyFont="1" applyFill="1" applyBorder="1" applyAlignment="1">
      <alignment horizontal="center"/>
    </xf>
    <xf numFmtId="43" fontId="31" fillId="39" borderId="25" xfId="1" applyFont="1" applyFill="1" applyBorder="1" applyAlignment="1">
      <alignment horizontal="center"/>
    </xf>
    <xf numFmtId="43" fontId="31" fillId="39" borderId="26" xfId="1" applyFont="1" applyFill="1" applyBorder="1" applyAlignment="1">
      <alignment horizontal="center"/>
    </xf>
    <xf numFmtId="9" fontId="0" fillId="0" borderId="0" xfId="44" applyFont="1"/>
    <xf numFmtId="173" fontId="0" fillId="0" borderId="0" xfId="0" applyNumberFormat="1"/>
    <xf numFmtId="14" fontId="0" fillId="0" borderId="10" xfId="1" applyNumberFormat="1" applyFont="1" applyBorder="1"/>
    <xf numFmtId="14" fontId="19" fillId="41" borderId="10" xfId="0" applyNumberFormat="1" applyFont="1" applyFill="1" applyBorder="1" applyAlignment="1">
      <alignment horizontal="center"/>
    </xf>
    <xf numFmtId="16" fontId="0" fillId="0" borderId="0" xfId="0" applyNumberFormat="1"/>
    <xf numFmtId="0" fontId="16" fillId="33" borderId="14" xfId="0" applyFont="1" applyFill="1" applyBorder="1" applyAlignment="1">
      <alignment horizontal="center"/>
    </xf>
    <xf numFmtId="0" fontId="16" fillId="33" borderId="11" xfId="0" applyFont="1" applyFill="1" applyBorder="1" applyAlignment="1">
      <alignment horizontal="center"/>
    </xf>
    <xf numFmtId="49" fontId="16" fillId="34" borderId="14" xfId="0" applyNumberFormat="1" applyFont="1" applyFill="1" applyBorder="1" applyAlignment="1">
      <alignment horizontal="center"/>
    </xf>
    <xf numFmtId="49" fontId="16" fillId="34" borderId="11" xfId="0" applyNumberFormat="1" applyFont="1" applyFill="1" applyBorder="1" applyAlignment="1">
      <alignment horizontal="center"/>
    </xf>
    <xf numFmtId="0" fontId="16" fillId="34" borderId="13" xfId="0" applyFont="1" applyFill="1" applyBorder="1" applyAlignment="1">
      <alignment horizontal="center"/>
    </xf>
    <xf numFmtId="168" fontId="16" fillId="34" borderId="14" xfId="0" applyNumberFormat="1" applyFont="1" applyFill="1" applyBorder="1" applyAlignment="1">
      <alignment horizontal="center"/>
    </xf>
    <xf numFmtId="168" fontId="16" fillId="34" borderId="11" xfId="0" applyNumberFormat="1" applyFont="1" applyFill="1" applyBorder="1" applyAlignment="1">
      <alignment horizontal="center"/>
    </xf>
    <xf numFmtId="49" fontId="16" fillId="34" borderId="13" xfId="0" applyNumberFormat="1" applyFont="1" applyFill="1" applyBorder="1" applyAlignment="1">
      <alignment horizontal="center"/>
    </xf>
    <xf numFmtId="167" fontId="16" fillId="34" borderId="14" xfId="0" applyNumberFormat="1" applyFont="1" applyFill="1" applyBorder="1" applyAlignment="1">
      <alignment horizontal="center"/>
    </xf>
    <xf numFmtId="167" fontId="16" fillId="34" borderId="11" xfId="0" applyNumberFormat="1" applyFont="1" applyFill="1" applyBorder="1" applyAlignment="1">
      <alignment horizontal="center"/>
    </xf>
    <xf numFmtId="0" fontId="16" fillId="33" borderId="10" xfId="0" applyFont="1" applyFill="1" applyBorder="1" applyAlignment="1">
      <alignment horizontal="center"/>
    </xf>
    <xf numFmtId="167" fontId="16" fillId="0" borderId="0" xfId="0" applyNumberFormat="1" applyFont="1" applyAlignment="1">
      <alignment horizontal="center"/>
    </xf>
    <xf numFmtId="49" fontId="16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168" fontId="16" fillId="0" borderId="0" xfId="0" applyNumberFormat="1" applyFont="1" applyAlignment="1">
      <alignment horizontal="center"/>
    </xf>
    <xf numFmtId="43" fontId="24" fillId="41" borderId="10" xfId="1" applyFont="1" applyFill="1" applyBorder="1" applyAlignment="1">
      <alignment horizontal="center" vertical="center"/>
    </xf>
    <xf numFmtId="43" fontId="19" fillId="41" borderId="10" xfId="1" applyFont="1" applyFill="1" applyBorder="1" applyAlignment="1">
      <alignment horizontal="center"/>
    </xf>
    <xf numFmtId="0" fontId="19" fillId="41" borderId="10" xfId="0" applyFont="1" applyFill="1" applyBorder="1" applyAlignment="1">
      <alignment horizontal="center"/>
    </xf>
    <xf numFmtId="0" fontId="19" fillId="41" borderId="12" xfId="0" applyFont="1" applyFill="1" applyBorder="1" applyAlignment="1">
      <alignment horizontal="center"/>
    </xf>
    <xf numFmtId="0" fontId="19" fillId="41" borderId="0" xfId="0" applyFont="1" applyFill="1" applyAlignment="1">
      <alignment horizontal="center"/>
    </xf>
    <xf numFmtId="0" fontId="19" fillId="41" borderId="14" xfId="0" applyFont="1" applyFill="1" applyBorder="1" applyAlignment="1">
      <alignment horizontal="center"/>
    </xf>
    <xf numFmtId="0" fontId="19" fillId="41" borderId="11" xfId="0" applyFont="1" applyFill="1" applyBorder="1" applyAlignment="1">
      <alignment horizontal="center"/>
    </xf>
    <xf numFmtId="0" fontId="16" fillId="34" borderId="10" xfId="0" applyFont="1" applyFill="1" applyBorder="1" applyAlignment="1">
      <alignment horizontal="center"/>
    </xf>
    <xf numFmtId="43" fontId="16" fillId="34" borderId="10" xfId="1" applyFont="1" applyFill="1" applyBorder="1" applyAlignment="1">
      <alignment horizontal="center" vertical="center" wrapText="1"/>
    </xf>
  </cellXfs>
  <cellStyles count="71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Comma 2" xfId="43" xr:uid="{93D0CA7D-5A2D-4B90-81B6-934078292BC6}"/>
    <cellStyle name="Comma 2 2" xfId="49" xr:uid="{007A2854-EE5D-4208-A306-4C768DA429BD}"/>
    <cellStyle name="Comma 2 2 2" xfId="67" xr:uid="{0DFFFF64-9919-482E-A4D6-971B59C86C94}"/>
    <cellStyle name="Comma 2 2 3" xfId="58" xr:uid="{A232C44A-7E44-46BC-95F7-48DD2A3D70C8}"/>
    <cellStyle name="Comma 2 3" xfId="63" xr:uid="{76B633B2-125B-4DCA-8E8C-2A89E15EFCC1}"/>
    <cellStyle name="Comma 2 4" xfId="54" xr:uid="{D29DB39B-63F0-4B5D-9E2B-B9194A3913EA}"/>
    <cellStyle name="Comma 3" xfId="45" xr:uid="{333BF261-8635-44A8-9068-4EEBEA44D7FF}"/>
    <cellStyle name="Comma 3 2" xfId="50" xr:uid="{A3049B1F-14FB-4657-8CD8-08547369E651}"/>
    <cellStyle name="Comma 3 2 2" xfId="68" xr:uid="{695CACEA-EEE2-4FF0-8521-C3DA8359FBB0}"/>
    <cellStyle name="Comma 3 2 3" xfId="59" xr:uid="{AC4D4019-95B5-42FB-8985-9D267F8A43A7}"/>
    <cellStyle name="Comma 4" xfId="46" xr:uid="{144DB202-4BFC-4D2F-8745-B4BBCCFDA24A}"/>
    <cellStyle name="Comma 4 2" xfId="51" xr:uid="{2F2F76C8-8BC9-442A-ACF8-A1F4A73094A8}"/>
    <cellStyle name="Comma 4 2 2" xfId="69" xr:uid="{A7ECE090-D171-4C56-892E-260A32115D13}"/>
    <cellStyle name="Comma 4 2 3" xfId="60" xr:uid="{09B66BB3-6C03-440A-A1FA-6DB20CD14E47}"/>
    <cellStyle name="Comma 4 3" xfId="64" xr:uid="{CE14D09C-20BC-4181-A9AE-B8873F7ADD1D}"/>
    <cellStyle name="Comma 4 4" xfId="55" xr:uid="{0B30096E-EB29-48BE-A7C9-95C2A584646A}"/>
    <cellStyle name="Comma 5" xfId="47" xr:uid="{21E2D536-7AB0-4146-B897-A73E453F2F86}"/>
    <cellStyle name="Comma 5 2" xfId="52" xr:uid="{2E337FED-5202-4E7E-B24A-EF37ADB36C04}"/>
    <cellStyle name="Comma 5 2 2" xfId="70" xr:uid="{9AE8445A-20CD-4F9B-881B-3CA7D9CC57F0}"/>
    <cellStyle name="Comma 5 2 3" xfId="61" xr:uid="{B2E53FC6-1FE9-4577-982A-3DDF4E126351}"/>
    <cellStyle name="Comma 5 3" xfId="65" xr:uid="{43202879-6740-4E93-A3CE-7E63625A0457}"/>
    <cellStyle name="Comma 5 4" xfId="56" xr:uid="{734F72F7-50FD-4247-98DC-CBDB09588923}"/>
    <cellStyle name="Comma 6" xfId="48" xr:uid="{17977B85-06BF-4866-B790-DC3B93622288}"/>
    <cellStyle name="Comma 6 2" xfId="66" xr:uid="{9DE2769B-63F5-4629-B014-E59C81442A25}"/>
    <cellStyle name="Comma 6 3" xfId="57" xr:uid="{A42C9103-A5A1-46A5-BF3A-34514E151EDE}"/>
    <cellStyle name="Comma 7" xfId="62" xr:uid="{F0FAEAC1-E250-47B4-88DB-EF6A3A5C73FF}"/>
    <cellStyle name="Comma 8" xfId="53" xr:uid="{082FD057-7EE4-4505-B6E6-7A7F23A9532B}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4" builtinId="5"/>
    <cellStyle name="Title" xfId="2" builtinId="15" customBuiltin="1"/>
    <cellStyle name="Total" xfId="18" builtinId="25" customBuiltin="1"/>
    <cellStyle name="Warning Text" xfId="15" builtinId="11" customBuiltin="1"/>
  </cellStyles>
  <dxfs count="2918">
    <dxf>
      <fill>
        <patternFill>
          <bgColor theme="2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33CC33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33CC33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2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33CC33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33CC33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2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C6EFCE"/>
      <color rgb="FFFF7C80"/>
      <color rgb="FF00FF00"/>
      <color rgb="FFFF0000"/>
      <color rgb="FF66FF33"/>
      <color rgb="FF008080"/>
      <color rgb="FF99FF33"/>
      <color rgb="FF33CC33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38100" cap="flat" cmpd="dbl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trendline>
            <c:spPr>
              <a:ln w="12700" cap="rnd">
                <a:noFill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2700" cap="rnd">
                <a:noFill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905-457A-A59C-629CD5F34CD6}"/>
            </c:ext>
          </c:extLst>
        </c:ser>
        <c:ser>
          <c:idx val="1"/>
          <c:order val="1"/>
          <c:spPr>
            <a:ln w="38100" cap="flat" cmpd="dbl" algn="ctr">
              <a:solidFill>
                <a:schemeClr val="accent2"/>
              </a:solidFill>
              <a:miter lim="800000"/>
            </a:ln>
            <a:effectLst/>
          </c:spPr>
          <c:marker>
            <c:symbol val="none"/>
          </c:marker>
          <c:trendline>
            <c:spPr>
              <a:ln w="12700" cap="rnd">
                <a:noFill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</a:ln>
              <a:effectLst/>
            </c:spPr>
            <c:trendlineType val="linear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1905-457A-A59C-629CD5F34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642320"/>
        <c:axId val="62625264"/>
      </c:lineChart>
      <c:catAx>
        <c:axId val="62642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[$-14009]hh:mm;@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25264"/>
        <c:crosses val="autoZero"/>
        <c:auto val="1"/>
        <c:lblAlgn val="ctr"/>
        <c:lblOffset val="100"/>
        <c:noMultiLvlLbl val="0"/>
      </c:catAx>
      <c:valAx>
        <c:axId val="6262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42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38100" cap="flat" cmpd="dbl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trendline>
            <c:spPr>
              <a:ln w="12700" cap="rnd">
                <a:noFill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4419-4D3E-BBCB-2F2785A7E0B8}"/>
            </c:ext>
          </c:extLst>
        </c:ser>
        <c:ser>
          <c:idx val="1"/>
          <c:order val="1"/>
          <c:spPr>
            <a:ln w="38100" cap="flat" cmpd="dbl" algn="ctr">
              <a:solidFill>
                <a:schemeClr val="accent2"/>
              </a:solidFill>
              <a:miter lim="800000"/>
            </a:ln>
            <a:effectLst/>
          </c:spPr>
          <c:marker>
            <c:symbol val="none"/>
          </c:marker>
          <c:trendline>
            <c:spPr>
              <a:ln w="12700" cap="rnd">
                <a:noFill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</a:ln>
              <a:effectLst/>
            </c:spPr>
            <c:trendlineType val="linear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4419-4D3E-BBCB-2F2785A7E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642320"/>
        <c:axId val="62625264"/>
      </c:lineChart>
      <c:catAx>
        <c:axId val="62642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[$-14009]hh:mm;@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25264"/>
        <c:crosses val="autoZero"/>
        <c:auto val="1"/>
        <c:lblAlgn val="ctr"/>
        <c:lblOffset val="100"/>
        <c:noMultiLvlLbl val="0"/>
      </c:catAx>
      <c:valAx>
        <c:axId val="6262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42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38100" cap="flat" cmpd="dbl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trendline>
            <c:spPr>
              <a:ln w="12700" cap="rnd">
                <a:noFill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270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2941-4F51-B566-18D314859F37}"/>
            </c:ext>
          </c:extLst>
        </c:ser>
        <c:ser>
          <c:idx val="1"/>
          <c:order val="1"/>
          <c:spPr>
            <a:ln w="38100" cap="flat" cmpd="dbl" algn="ctr">
              <a:solidFill>
                <a:schemeClr val="accent2"/>
              </a:solidFill>
              <a:miter lim="800000"/>
            </a:ln>
            <a:effectLst/>
          </c:spPr>
          <c:marker>
            <c:symbol val="none"/>
          </c:marker>
          <c:trendline>
            <c:spPr>
              <a:ln w="12700" cap="rnd">
                <a:noFill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2700" cap="rnd">
                <a:solidFill>
                  <a:srgbClr val="FF0000"/>
                </a:solidFill>
              </a:ln>
              <a:effectLst/>
            </c:spPr>
            <c:trendlineType val="linear"/>
            <c:dispRSqr val="0"/>
            <c:dispEq val="0"/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2941-4F51-B566-18D314859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642320"/>
        <c:axId val="62625264"/>
      </c:lineChart>
      <c:catAx>
        <c:axId val="62642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[$-14009]hh:mm;@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25264"/>
        <c:crosses val="autoZero"/>
        <c:auto val="1"/>
        <c:lblAlgn val="ctr"/>
        <c:lblOffset val="100"/>
        <c:noMultiLvlLbl val="0"/>
      </c:catAx>
      <c:valAx>
        <c:axId val="6262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42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RECNXA!$R$2</c:f>
              <c:strCache>
                <c:ptCount val="1"/>
                <c:pt idx="0">
                  <c:v> SPOT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RECNXA!$R$3:$R$43</c:f>
              <c:numCache>
                <c:formatCode>_(* #,##0.00_);_(* \(#,##0.00\);_(* "-"??_);_(@_)</c:formatCode>
                <c:ptCount val="41"/>
                <c:pt idx="0">
                  <c:v>17859.25</c:v>
                </c:pt>
                <c:pt idx="1">
                  <c:v>17846.099999999999</c:v>
                </c:pt>
                <c:pt idx="2">
                  <c:v>17805.650000000001</c:v>
                </c:pt>
                <c:pt idx="3">
                  <c:v>17785.400000000001</c:v>
                </c:pt>
                <c:pt idx="4">
                  <c:v>17822.400000000001</c:v>
                </c:pt>
                <c:pt idx="5">
                  <c:v>17856.25</c:v>
                </c:pt>
                <c:pt idx="6">
                  <c:v>17864.150000000001</c:v>
                </c:pt>
                <c:pt idx="7">
                  <c:v>17863</c:v>
                </c:pt>
                <c:pt idx="8">
                  <c:v>17865.5</c:v>
                </c:pt>
                <c:pt idx="9">
                  <c:v>17868.05</c:v>
                </c:pt>
                <c:pt idx="10">
                  <c:v>17853.05</c:v>
                </c:pt>
                <c:pt idx="11">
                  <c:v>17866.349999999999</c:v>
                </c:pt>
                <c:pt idx="12">
                  <c:v>17865.150000000001</c:v>
                </c:pt>
                <c:pt idx="13">
                  <c:v>17873.349999999999</c:v>
                </c:pt>
                <c:pt idx="14">
                  <c:v>17874.05</c:v>
                </c:pt>
                <c:pt idx="15">
                  <c:v>17865.05</c:v>
                </c:pt>
                <c:pt idx="16">
                  <c:v>17861.05</c:v>
                </c:pt>
                <c:pt idx="17">
                  <c:v>17851.150000000001</c:v>
                </c:pt>
                <c:pt idx="18">
                  <c:v>17837.900000000001</c:v>
                </c:pt>
                <c:pt idx="19">
                  <c:v>17842.400000000001</c:v>
                </c:pt>
                <c:pt idx="20">
                  <c:v>17834.2</c:v>
                </c:pt>
                <c:pt idx="21">
                  <c:v>17833.7</c:v>
                </c:pt>
                <c:pt idx="22">
                  <c:v>17838.8</c:v>
                </c:pt>
                <c:pt idx="23">
                  <c:v>17834.849999999999</c:v>
                </c:pt>
                <c:pt idx="24">
                  <c:v>17836.05</c:v>
                </c:pt>
                <c:pt idx="25">
                  <c:v>17836.150000000001</c:v>
                </c:pt>
                <c:pt idx="26">
                  <c:v>17860.05</c:v>
                </c:pt>
                <c:pt idx="27">
                  <c:v>17876.400000000001</c:v>
                </c:pt>
                <c:pt idx="28">
                  <c:v>17891.75</c:v>
                </c:pt>
                <c:pt idx="29">
                  <c:v>17908.3</c:v>
                </c:pt>
                <c:pt idx="30">
                  <c:v>17892.8</c:v>
                </c:pt>
                <c:pt idx="31">
                  <c:v>17891.45</c:v>
                </c:pt>
                <c:pt idx="32">
                  <c:v>17900.150000000001</c:v>
                </c:pt>
                <c:pt idx="33">
                  <c:v>17883.150000000001</c:v>
                </c:pt>
                <c:pt idx="34">
                  <c:v>17881.7</c:v>
                </c:pt>
                <c:pt idx="35">
                  <c:v>17893.2</c:v>
                </c:pt>
                <c:pt idx="36">
                  <c:v>17900.349999999999</c:v>
                </c:pt>
                <c:pt idx="37">
                  <c:v>17893.45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F1-42A0-A22E-7A08F8CC1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0858991"/>
        <c:axId val="1760863567"/>
      </c:lineChart>
      <c:catAx>
        <c:axId val="17608589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863567"/>
        <c:crosses val="autoZero"/>
        <c:auto val="1"/>
        <c:lblAlgn val="ctr"/>
        <c:lblOffset val="100"/>
        <c:noMultiLvlLbl val="0"/>
      </c:catAx>
      <c:valAx>
        <c:axId val="1760863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858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RECNXA!$T$2</c:f>
              <c:strCache>
                <c:ptCount val="1"/>
                <c:pt idx="0">
                  <c:v>V_CE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RECNXA!$T$3:$T$43</c:f>
              <c:numCache>
                <c:formatCode>_(* #,##0.00_);_(* \(#,##0.00\);_(* "-"??_);_(@_)</c:formatCode>
                <c:ptCount val="41"/>
                <c:pt idx="0">
                  <c:v>0</c:v>
                </c:pt>
                <c:pt idx="1">
                  <c:v>143.5</c:v>
                </c:pt>
                <c:pt idx="2">
                  <c:v>341</c:v>
                </c:pt>
                <c:pt idx="3">
                  <c:v>425</c:v>
                </c:pt>
                <c:pt idx="4">
                  <c:v>301</c:v>
                </c:pt>
                <c:pt idx="5">
                  <c:v>180.5</c:v>
                </c:pt>
                <c:pt idx="6">
                  <c:v>106.5</c:v>
                </c:pt>
                <c:pt idx="7">
                  <c:v>94</c:v>
                </c:pt>
                <c:pt idx="8">
                  <c:v>78</c:v>
                </c:pt>
                <c:pt idx="9">
                  <c:v>55.5</c:v>
                </c:pt>
                <c:pt idx="10">
                  <c:v>112.00000000000004</c:v>
                </c:pt>
                <c:pt idx="11">
                  <c:v>40.499999999999943</c:v>
                </c:pt>
                <c:pt idx="12">
                  <c:v>11.5</c:v>
                </c:pt>
                <c:pt idx="13">
                  <c:v>2.5</c:v>
                </c:pt>
                <c:pt idx="14">
                  <c:v>-6</c:v>
                </c:pt>
                <c:pt idx="15">
                  <c:v>30.000000000000043</c:v>
                </c:pt>
                <c:pt idx="16">
                  <c:v>73.500000000000028</c:v>
                </c:pt>
                <c:pt idx="17">
                  <c:v>106.49999999999996</c:v>
                </c:pt>
                <c:pt idx="18">
                  <c:v>165.00000000000006</c:v>
                </c:pt>
                <c:pt idx="19">
                  <c:v>168.5</c:v>
                </c:pt>
                <c:pt idx="20">
                  <c:v>230</c:v>
                </c:pt>
                <c:pt idx="21">
                  <c:v>250.99999999999994</c:v>
                </c:pt>
                <c:pt idx="22">
                  <c:v>251.50000000000003</c:v>
                </c:pt>
                <c:pt idx="23">
                  <c:v>260.99999999999994</c:v>
                </c:pt>
                <c:pt idx="24">
                  <c:v>282.99999999999994</c:v>
                </c:pt>
                <c:pt idx="25">
                  <c:v>296</c:v>
                </c:pt>
                <c:pt idx="26">
                  <c:v>161</c:v>
                </c:pt>
                <c:pt idx="27">
                  <c:v>86.5</c:v>
                </c:pt>
                <c:pt idx="28">
                  <c:v>-20</c:v>
                </c:pt>
                <c:pt idx="29">
                  <c:v>-132.00000000000006</c:v>
                </c:pt>
                <c:pt idx="30">
                  <c:v>-30.999999999999972</c:v>
                </c:pt>
                <c:pt idx="31">
                  <c:v>-17</c:v>
                </c:pt>
                <c:pt idx="32">
                  <c:v>-39.5</c:v>
                </c:pt>
                <c:pt idx="33">
                  <c:v>39.5</c:v>
                </c:pt>
                <c:pt idx="34">
                  <c:v>72.999999999999957</c:v>
                </c:pt>
                <c:pt idx="35">
                  <c:v>43.999999999999986</c:v>
                </c:pt>
                <c:pt idx="36">
                  <c:v>11</c:v>
                </c:pt>
                <c:pt idx="37">
                  <c:v>16.999999999999986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15-44ED-AF22-BC61BA138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0787023"/>
        <c:axId val="1760792431"/>
      </c:lineChart>
      <c:catAx>
        <c:axId val="17607870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792431"/>
        <c:crosses val="autoZero"/>
        <c:auto val="1"/>
        <c:lblAlgn val="ctr"/>
        <c:lblOffset val="100"/>
        <c:noMultiLvlLbl val="0"/>
      </c:catAx>
      <c:valAx>
        <c:axId val="1760792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787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RECNXA!$Y$2</c:f>
              <c:strCache>
                <c:ptCount val="1"/>
                <c:pt idx="0">
                  <c:v>V_PE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RECNXA!$Y$3:$Y$43</c:f>
              <c:numCache>
                <c:formatCode>_(* #,##0.00_);_(* \(#,##0.00\);_(* "-"??_);_(@_)</c:formatCode>
                <c:ptCount val="41"/>
                <c:pt idx="0">
                  <c:v>0</c:v>
                </c:pt>
                <c:pt idx="1">
                  <c:v>-102.00000000000011</c:v>
                </c:pt>
                <c:pt idx="2">
                  <c:v>-217.00000000000003</c:v>
                </c:pt>
                <c:pt idx="3">
                  <c:v>-334.50000000000006</c:v>
                </c:pt>
                <c:pt idx="4">
                  <c:v>-167.50000000000006</c:v>
                </c:pt>
                <c:pt idx="5">
                  <c:v>59.999999999999829</c:v>
                </c:pt>
                <c:pt idx="6">
                  <c:v>89.999999999999972</c:v>
                </c:pt>
                <c:pt idx="7">
                  <c:v>90.999999999999943</c:v>
                </c:pt>
                <c:pt idx="8">
                  <c:v>146.99999999999994</c:v>
                </c:pt>
                <c:pt idx="9">
                  <c:v>114.99999999999997</c:v>
                </c:pt>
                <c:pt idx="10">
                  <c:v>54.999999999999943</c:v>
                </c:pt>
                <c:pt idx="11">
                  <c:v>131.99999999999989</c:v>
                </c:pt>
                <c:pt idx="12">
                  <c:v>125.99999999999994</c:v>
                </c:pt>
                <c:pt idx="13">
                  <c:v>167.99999999999994</c:v>
                </c:pt>
                <c:pt idx="14">
                  <c:v>147.99999999999994</c:v>
                </c:pt>
                <c:pt idx="15">
                  <c:v>109.49999999999994</c:v>
                </c:pt>
                <c:pt idx="16">
                  <c:v>106.49999999999997</c:v>
                </c:pt>
                <c:pt idx="17">
                  <c:v>44.499999999999972</c:v>
                </c:pt>
                <c:pt idx="18">
                  <c:v>2.4999999999999432</c:v>
                </c:pt>
                <c:pt idx="19">
                  <c:v>-2.5000000000000568</c:v>
                </c:pt>
                <c:pt idx="20">
                  <c:v>-25.000000000000142</c:v>
                </c:pt>
                <c:pt idx="21">
                  <c:v>-10.000000000000028</c:v>
                </c:pt>
                <c:pt idx="22">
                  <c:v>34.999999999999943</c:v>
                </c:pt>
                <c:pt idx="23">
                  <c:v>28.499999999999886</c:v>
                </c:pt>
                <c:pt idx="24">
                  <c:v>36.000000000000028</c:v>
                </c:pt>
                <c:pt idx="25">
                  <c:v>33.999999999999915</c:v>
                </c:pt>
                <c:pt idx="26">
                  <c:v>195.49999999999997</c:v>
                </c:pt>
                <c:pt idx="27">
                  <c:v>299</c:v>
                </c:pt>
                <c:pt idx="28">
                  <c:v>364</c:v>
                </c:pt>
                <c:pt idx="29">
                  <c:v>444.99999999999989</c:v>
                </c:pt>
                <c:pt idx="30">
                  <c:v>389.49999999999989</c:v>
                </c:pt>
                <c:pt idx="31">
                  <c:v>403.99999999999994</c:v>
                </c:pt>
                <c:pt idx="32">
                  <c:v>451.50000000000006</c:v>
                </c:pt>
                <c:pt idx="33">
                  <c:v>364.49999999999994</c:v>
                </c:pt>
                <c:pt idx="34">
                  <c:v>388.99999999999994</c:v>
                </c:pt>
                <c:pt idx="35">
                  <c:v>456.49999999999994</c:v>
                </c:pt>
                <c:pt idx="36">
                  <c:v>548</c:v>
                </c:pt>
                <c:pt idx="37">
                  <c:v>555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76-40DE-80C9-1B3743BC0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0860655"/>
        <c:axId val="1760861071"/>
      </c:lineChart>
      <c:catAx>
        <c:axId val="17608606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861071"/>
        <c:crosses val="autoZero"/>
        <c:auto val="1"/>
        <c:lblAlgn val="ctr"/>
        <c:lblOffset val="100"/>
        <c:noMultiLvlLbl val="0"/>
      </c:catAx>
      <c:valAx>
        <c:axId val="176086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8606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RECNXA!$R$2</c:f>
              <c:strCache>
                <c:ptCount val="1"/>
                <c:pt idx="0">
                  <c:v> SPOT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RECNXA!$R$3:$R$43</c:f>
              <c:numCache>
                <c:formatCode>_(* #,##0.00_);_(* \(#,##0.00\);_(* "-"??_);_(@_)</c:formatCode>
                <c:ptCount val="41"/>
                <c:pt idx="0">
                  <c:v>17859.25</c:v>
                </c:pt>
                <c:pt idx="1">
                  <c:v>17846.099999999999</c:v>
                </c:pt>
                <c:pt idx="2">
                  <c:v>17805.650000000001</c:v>
                </c:pt>
                <c:pt idx="3">
                  <c:v>17785.400000000001</c:v>
                </c:pt>
                <c:pt idx="4">
                  <c:v>17822.400000000001</c:v>
                </c:pt>
                <c:pt idx="5">
                  <c:v>17856.25</c:v>
                </c:pt>
                <c:pt idx="6">
                  <c:v>17864.150000000001</c:v>
                </c:pt>
                <c:pt idx="7">
                  <c:v>17863</c:v>
                </c:pt>
                <c:pt idx="8">
                  <c:v>17865.5</c:v>
                </c:pt>
                <c:pt idx="9">
                  <c:v>17868.05</c:v>
                </c:pt>
                <c:pt idx="10">
                  <c:v>17853.05</c:v>
                </c:pt>
                <c:pt idx="11">
                  <c:v>17866.349999999999</c:v>
                </c:pt>
                <c:pt idx="12">
                  <c:v>17865.150000000001</c:v>
                </c:pt>
                <c:pt idx="13">
                  <c:v>17873.349999999999</c:v>
                </c:pt>
                <c:pt idx="14">
                  <c:v>17874.05</c:v>
                </c:pt>
                <c:pt idx="15">
                  <c:v>17865.05</c:v>
                </c:pt>
                <c:pt idx="16">
                  <c:v>17861.05</c:v>
                </c:pt>
                <c:pt idx="17">
                  <c:v>17851.150000000001</c:v>
                </c:pt>
                <c:pt idx="18">
                  <c:v>17837.900000000001</c:v>
                </c:pt>
                <c:pt idx="19">
                  <c:v>17842.400000000001</c:v>
                </c:pt>
                <c:pt idx="20">
                  <c:v>17834.2</c:v>
                </c:pt>
                <c:pt idx="21">
                  <c:v>17833.7</c:v>
                </c:pt>
                <c:pt idx="22">
                  <c:v>17838.8</c:v>
                </c:pt>
                <c:pt idx="23">
                  <c:v>17834.849999999999</c:v>
                </c:pt>
                <c:pt idx="24">
                  <c:v>17836.05</c:v>
                </c:pt>
                <c:pt idx="25">
                  <c:v>17836.150000000001</c:v>
                </c:pt>
                <c:pt idx="26">
                  <c:v>17860.05</c:v>
                </c:pt>
                <c:pt idx="27">
                  <c:v>17876.400000000001</c:v>
                </c:pt>
                <c:pt idx="28">
                  <c:v>17891.75</c:v>
                </c:pt>
                <c:pt idx="29">
                  <c:v>17908.3</c:v>
                </c:pt>
                <c:pt idx="30">
                  <c:v>17892.8</c:v>
                </c:pt>
                <c:pt idx="31">
                  <c:v>17891.45</c:v>
                </c:pt>
                <c:pt idx="32">
                  <c:v>17900.150000000001</c:v>
                </c:pt>
                <c:pt idx="33">
                  <c:v>17883.150000000001</c:v>
                </c:pt>
                <c:pt idx="34">
                  <c:v>17881.7</c:v>
                </c:pt>
                <c:pt idx="35">
                  <c:v>17893.2</c:v>
                </c:pt>
                <c:pt idx="36">
                  <c:v>17900.349999999999</c:v>
                </c:pt>
                <c:pt idx="37">
                  <c:v>17893.45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B3-416E-BA93-73E8DD7B0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0858991"/>
        <c:axId val="1760863567"/>
      </c:lineChart>
      <c:catAx>
        <c:axId val="17608589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863567"/>
        <c:crosses val="autoZero"/>
        <c:auto val="1"/>
        <c:lblAlgn val="ctr"/>
        <c:lblOffset val="100"/>
        <c:noMultiLvlLbl val="0"/>
      </c:catAx>
      <c:valAx>
        <c:axId val="1760863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858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RECNXA!$U$2</c:f>
              <c:strCache>
                <c:ptCount val="1"/>
                <c:pt idx="0">
                  <c:v>G_CE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RECNXA!$U$3:$U$43</c:f>
              <c:numCache>
                <c:formatCode>_(* #,##0.00_);_(* \(#,##0.00\);_(* "-"??_);_(@_)</c:formatCode>
                <c:ptCount val="41"/>
                <c:pt idx="0">
                  <c:v>0</c:v>
                </c:pt>
                <c:pt idx="1">
                  <c:v>-72.499999999999957</c:v>
                </c:pt>
                <c:pt idx="2">
                  <c:v>153.5</c:v>
                </c:pt>
                <c:pt idx="3">
                  <c:v>240.00000000000011</c:v>
                </c:pt>
                <c:pt idx="4">
                  <c:v>13.500000000000043</c:v>
                </c:pt>
                <c:pt idx="5">
                  <c:v>-114.50000000000003</c:v>
                </c:pt>
                <c:pt idx="6">
                  <c:v>-119.5</c:v>
                </c:pt>
                <c:pt idx="7">
                  <c:v>-95.999999999999915</c:v>
                </c:pt>
                <c:pt idx="8">
                  <c:v>-101.5000000000001</c:v>
                </c:pt>
                <c:pt idx="9">
                  <c:v>-85.499999999999943</c:v>
                </c:pt>
                <c:pt idx="10">
                  <c:v>-30.499999999999787</c:v>
                </c:pt>
                <c:pt idx="11">
                  <c:v>-99.999999999999773</c:v>
                </c:pt>
                <c:pt idx="12">
                  <c:v>-78.499999999999957</c:v>
                </c:pt>
                <c:pt idx="13">
                  <c:v>-112.49999999999989</c:v>
                </c:pt>
                <c:pt idx="14">
                  <c:v>-126.49999999999984</c:v>
                </c:pt>
                <c:pt idx="15">
                  <c:v>-73.499999999999901</c:v>
                </c:pt>
                <c:pt idx="16">
                  <c:v>-43.999999999999957</c:v>
                </c:pt>
                <c:pt idx="17">
                  <c:v>1.4999999999998863</c:v>
                </c:pt>
                <c:pt idx="18">
                  <c:v>38.499999999999979</c:v>
                </c:pt>
                <c:pt idx="19">
                  <c:v>-18.999999999999936</c:v>
                </c:pt>
                <c:pt idx="20">
                  <c:v>8.5000000000000853</c:v>
                </c:pt>
                <c:pt idx="21">
                  <c:v>3.0000000000000284</c:v>
                </c:pt>
                <c:pt idx="22">
                  <c:v>-27.999999999999922</c:v>
                </c:pt>
                <c:pt idx="23">
                  <c:v>13.000000000000085</c:v>
                </c:pt>
                <c:pt idx="24">
                  <c:v>10.000000000000021</c:v>
                </c:pt>
                <c:pt idx="25">
                  <c:v>-2.4999999999999716</c:v>
                </c:pt>
                <c:pt idx="26">
                  <c:v>-37.499999999999901</c:v>
                </c:pt>
                <c:pt idx="27">
                  <c:v>-140.49999999999994</c:v>
                </c:pt>
                <c:pt idx="28">
                  <c:v>-178</c:v>
                </c:pt>
                <c:pt idx="29">
                  <c:v>-262.5</c:v>
                </c:pt>
                <c:pt idx="30">
                  <c:v>-200.99999999999994</c:v>
                </c:pt>
                <c:pt idx="31">
                  <c:v>-190</c:v>
                </c:pt>
                <c:pt idx="32">
                  <c:v>-253.99999999999983</c:v>
                </c:pt>
                <c:pt idx="33">
                  <c:v>-155.00000000000006</c:v>
                </c:pt>
                <c:pt idx="34">
                  <c:v>-147.50000000000009</c:v>
                </c:pt>
                <c:pt idx="35">
                  <c:v>-222.50000000000003</c:v>
                </c:pt>
                <c:pt idx="36">
                  <c:v>-218.99999999999994</c:v>
                </c:pt>
                <c:pt idx="37">
                  <c:v>-148.5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76-46FF-9DF5-1C8DF7865E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0787023"/>
        <c:axId val="1760792431"/>
      </c:lineChart>
      <c:catAx>
        <c:axId val="17607870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792431"/>
        <c:crosses val="autoZero"/>
        <c:auto val="1"/>
        <c:lblAlgn val="ctr"/>
        <c:lblOffset val="100"/>
        <c:noMultiLvlLbl val="0"/>
      </c:catAx>
      <c:valAx>
        <c:axId val="1760792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787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RECNXA!$Z$2</c:f>
              <c:strCache>
                <c:ptCount val="1"/>
                <c:pt idx="0">
                  <c:v>G_PE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RECNXA!$Z$3:$Z$43</c:f>
              <c:numCache>
                <c:formatCode>_(* #,##0.00_);_(* \(#,##0.00\);_(* "-"??_);_(@_)</c:formatCode>
                <c:ptCount val="41"/>
                <c:pt idx="0">
                  <c:v>0</c:v>
                </c:pt>
                <c:pt idx="1">
                  <c:v>-19.499999999999872</c:v>
                </c:pt>
                <c:pt idx="2">
                  <c:v>-193.49999999999991</c:v>
                </c:pt>
                <c:pt idx="3">
                  <c:v>-260.99999999999972</c:v>
                </c:pt>
                <c:pt idx="4">
                  <c:v>-120.49999999999989</c:v>
                </c:pt>
                <c:pt idx="5">
                  <c:v>-23.499999999999986</c:v>
                </c:pt>
                <c:pt idx="6">
                  <c:v>12.500000000000028</c:v>
                </c:pt>
                <c:pt idx="7">
                  <c:v>1.5000000000001421</c:v>
                </c:pt>
                <c:pt idx="8">
                  <c:v>-6.9999999999998437</c:v>
                </c:pt>
                <c:pt idx="9">
                  <c:v>9.0000000000001705</c:v>
                </c:pt>
                <c:pt idx="10">
                  <c:v>-46.499999999999801</c:v>
                </c:pt>
                <c:pt idx="11">
                  <c:v>4.0000000000001279</c:v>
                </c:pt>
                <c:pt idx="12">
                  <c:v>-2.4999999999998721</c:v>
                </c:pt>
                <c:pt idx="13">
                  <c:v>26.000000000000199</c:v>
                </c:pt>
                <c:pt idx="14">
                  <c:v>35.500000000000099</c:v>
                </c:pt>
                <c:pt idx="15">
                  <c:v>-5.4999999999999432</c:v>
                </c:pt>
                <c:pt idx="16">
                  <c:v>-35.499999999999972</c:v>
                </c:pt>
                <c:pt idx="17">
                  <c:v>-73.999999999999957</c:v>
                </c:pt>
                <c:pt idx="18">
                  <c:v>-109.49999999999986</c:v>
                </c:pt>
                <c:pt idx="19">
                  <c:v>-73.499999999999773</c:v>
                </c:pt>
                <c:pt idx="20">
                  <c:v>-104.49999999999989</c:v>
                </c:pt>
                <c:pt idx="21">
                  <c:v>-111.49999999999994</c:v>
                </c:pt>
                <c:pt idx="22">
                  <c:v>-90.999999999999886</c:v>
                </c:pt>
                <c:pt idx="23">
                  <c:v>-108.99999999999987</c:v>
                </c:pt>
                <c:pt idx="24">
                  <c:v>-101</c:v>
                </c:pt>
                <c:pt idx="25">
                  <c:v>-94.999999999999886</c:v>
                </c:pt>
                <c:pt idx="26">
                  <c:v>-57.000000000000043</c:v>
                </c:pt>
                <c:pt idx="27">
                  <c:v>4.5000000000000711</c:v>
                </c:pt>
                <c:pt idx="28">
                  <c:v>57.500000000000199</c:v>
                </c:pt>
                <c:pt idx="29">
                  <c:v>131.00000000000017</c:v>
                </c:pt>
                <c:pt idx="30">
                  <c:v>71.000000000000128</c:v>
                </c:pt>
                <c:pt idx="31">
                  <c:v>68.500000000000142</c:v>
                </c:pt>
                <c:pt idx="32">
                  <c:v>101.50000000000023</c:v>
                </c:pt>
                <c:pt idx="33">
                  <c:v>22.500000000000128</c:v>
                </c:pt>
                <c:pt idx="34">
                  <c:v>22.000000000000099</c:v>
                </c:pt>
                <c:pt idx="35">
                  <c:v>67.000000000000171</c:v>
                </c:pt>
                <c:pt idx="36">
                  <c:v>80.000000000000114</c:v>
                </c:pt>
                <c:pt idx="37">
                  <c:v>11.000000000000028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C6-4878-8676-1B80B2A1F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0860655"/>
        <c:axId val="1760861071"/>
      </c:lineChart>
      <c:catAx>
        <c:axId val="17608606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861071"/>
        <c:crosses val="autoZero"/>
        <c:auto val="1"/>
        <c:lblAlgn val="ctr"/>
        <c:lblOffset val="100"/>
        <c:noMultiLvlLbl val="0"/>
      </c:catAx>
      <c:valAx>
        <c:axId val="176086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8606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RECNXA!$R$2</c:f>
              <c:strCache>
                <c:ptCount val="1"/>
                <c:pt idx="0">
                  <c:v> SPOT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RECNXA!$R$3:$R$43</c:f>
              <c:numCache>
                <c:formatCode>_(* #,##0.00_);_(* \(#,##0.00\);_(* "-"??_);_(@_)</c:formatCode>
                <c:ptCount val="41"/>
                <c:pt idx="0">
                  <c:v>17859.25</c:v>
                </c:pt>
                <c:pt idx="1">
                  <c:v>17846.099999999999</c:v>
                </c:pt>
                <c:pt idx="2">
                  <c:v>17805.650000000001</c:v>
                </c:pt>
                <c:pt idx="3">
                  <c:v>17785.400000000001</c:v>
                </c:pt>
                <c:pt idx="4">
                  <c:v>17822.400000000001</c:v>
                </c:pt>
                <c:pt idx="5">
                  <c:v>17856.25</c:v>
                </c:pt>
                <c:pt idx="6">
                  <c:v>17864.150000000001</c:v>
                </c:pt>
                <c:pt idx="7">
                  <c:v>17863</c:v>
                </c:pt>
                <c:pt idx="8">
                  <c:v>17865.5</c:v>
                </c:pt>
                <c:pt idx="9">
                  <c:v>17868.05</c:v>
                </c:pt>
                <c:pt idx="10">
                  <c:v>17853.05</c:v>
                </c:pt>
                <c:pt idx="11">
                  <c:v>17866.349999999999</c:v>
                </c:pt>
                <c:pt idx="12">
                  <c:v>17865.150000000001</c:v>
                </c:pt>
                <c:pt idx="13">
                  <c:v>17873.349999999999</c:v>
                </c:pt>
                <c:pt idx="14">
                  <c:v>17874.05</c:v>
                </c:pt>
                <c:pt idx="15">
                  <c:v>17865.05</c:v>
                </c:pt>
                <c:pt idx="16">
                  <c:v>17861.05</c:v>
                </c:pt>
                <c:pt idx="17">
                  <c:v>17851.150000000001</c:v>
                </c:pt>
                <c:pt idx="18">
                  <c:v>17837.900000000001</c:v>
                </c:pt>
                <c:pt idx="19">
                  <c:v>17842.400000000001</c:v>
                </c:pt>
                <c:pt idx="20">
                  <c:v>17834.2</c:v>
                </c:pt>
                <c:pt idx="21">
                  <c:v>17833.7</c:v>
                </c:pt>
                <c:pt idx="22">
                  <c:v>17838.8</c:v>
                </c:pt>
                <c:pt idx="23">
                  <c:v>17834.849999999999</c:v>
                </c:pt>
                <c:pt idx="24">
                  <c:v>17836.05</c:v>
                </c:pt>
                <c:pt idx="25">
                  <c:v>17836.150000000001</c:v>
                </c:pt>
                <c:pt idx="26">
                  <c:v>17860.05</c:v>
                </c:pt>
                <c:pt idx="27">
                  <c:v>17876.400000000001</c:v>
                </c:pt>
                <c:pt idx="28">
                  <c:v>17891.75</c:v>
                </c:pt>
                <c:pt idx="29">
                  <c:v>17908.3</c:v>
                </c:pt>
                <c:pt idx="30">
                  <c:v>17892.8</c:v>
                </c:pt>
                <c:pt idx="31">
                  <c:v>17891.45</c:v>
                </c:pt>
                <c:pt idx="32">
                  <c:v>17900.150000000001</c:v>
                </c:pt>
                <c:pt idx="33">
                  <c:v>17883.150000000001</c:v>
                </c:pt>
                <c:pt idx="34">
                  <c:v>17881.7</c:v>
                </c:pt>
                <c:pt idx="35">
                  <c:v>17893.2</c:v>
                </c:pt>
                <c:pt idx="36">
                  <c:v>17900.349999999999</c:v>
                </c:pt>
                <c:pt idx="37">
                  <c:v>17893.45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2D-4761-B374-45EB6E94D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0858991"/>
        <c:axId val="1760863567"/>
      </c:lineChart>
      <c:catAx>
        <c:axId val="17608589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863567"/>
        <c:crosses val="autoZero"/>
        <c:auto val="1"/>
        <c:lblAlgn val="ctr"/>
        <c:lblOffset val="100"/>
        <c:noMultiLvlLbl val="0"/>
      </c:catAx>
      <c:valAx>
        <c:axId val="1760863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858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RECNXA!$S$2</c:f>
              <c:strCache>
                <c:ptCount val="1"/>
                <c:pt idx="0">
                  <c:v>IV_CE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RECNXA!$S$3:$S$43</c:f>
              <c:numCache>
                <c:formatCode>_(* #,##0.00_);_(* \(#,##0.00\);_(* "-"??_);_(@_)</c:formatCode>
                <c:ptCount val="41"/>
                <c:pt idx="0">
                  <c:v>0</c:v>
                </c:pt>
                <c:pt idx="1">
                  <c:v>4.0300000000000011</c:v>
                </c:pt>
                <c:pt idx="2">
                  <c:v>0.20999999999999908</c:v>
                </c:pt>
                <c:pt idx="3">
                  <c:v>-1.8700000000000028</c:v>
                </c:pt>
                <c:pt idx="4">
                  <c:v>3.6800000000000015</c:v>
                </c:pt>
                <c:pt idx="5">
                  <c:v>6.6199999999999992</c:v>
                </c:pt>
                <c:pt idx="6">
                  <c:v>5.5900000000000016</c:v>
                </c:pt>
                <c:pt idx="7">
                  <c:v>4.7099999999999955</c:v>
                </c:pt>
                <c:pt idx="8">
                  <c:v>4.5899999999999981</c:v>
                </c:pt>
                <c:pt idx="9">
                  <c:v>3.9699999999999989</c:v>
                </c:pt>
                <c:pt idx="10">
                  <c:v>2.42</c:v>
                </c:pt>
                <c:pt idx="11">
                  <c:v>3.2500000000000018</c:v>
                </c:pt>
                <c:pt idx="12">
                  <c:v>1.8699999999999992</c:v>
                </c:pt>
                <c:pt idx="13">
                  <c:v>3.24</c:v>
                </c:pt>
                <c:pt idx="14">
                  <c:v>3.2099999999999973</c:v>
                </c:pt>
                <c:pt idx="15">
                  <c:v>2.0600000000000005</c:v>
                </c:pt>
                <c:pt idx="16">
                  <c:v>2.2399999999999984</c:v>
                </c:pt>
                <c:pt idx="17">
                  <c:v>0.97000000000000064</c:v>
                </c:pt>
                <c:pt idx="18">
                  <c:v>0.26999999999999957</c:v>
                </c:pt>
                <c:pt idx="19">
                  <c:v>2.0100000000000016</c:v>
                </c:pt>
                <c:pt idx="20">
                  <c:v>2.1500000000000004</c:v>
                </c:pt>
                <c:pt idx="21">
                  <c:v>2.6799999999999979</c:v>
                </c:pt>
                <c:pt idx="22">
                  <c:v>3.84</c:v>
                </c:pt>
                <c:pt idx="23">
                  <c:v>2.7999999999999972</c:v>
                </c:pt>
                <c:pt idx="24">
                  <c:v>3.6899999999999977</c:v>
                </c:pt>
                <c:pt idx="25">
                  <c:v>4.2300000000000004</c:v>
                </c:pt>
                <c:pt idx="26">
                  <c:v>3.9699999999999989</c:v>
                </c:pt>
                <c:pt idx="27">
                  <c:v>5.7399999999999984</c:v>
                </c:pt>
                <c:pt idx="28">
                  <c:v>5.2099999999999973</c:v>
                </c:pt>
                <c:pt idx="29">
                  <c:v>5.509999999999998</c:v>
                </c:pt>
                <c:pt idx="30">
                  <c:v>5.3900000000000006</c:v>
                </c:pt>
                <c:pt idx="31">
                  <c:v>5.379999999999999</c:v>
                </c:pt>
                <c:pt idx="32">
                  <c:v>6.879999999999999</c:v>
                </c:pt>
                <c:pt idx="33">
                  <c:v>5.1699999999999982</c:v>
                </c:pt>
                <c:pt idx="34">
                  <c:v>5.85</c:v>
                </c:pt>
                <c:pt idx="35">
                  <c:v>7.7199999999999971</c:v>
                </c:pt>
                <c:pt idx="36">
                  <c:v>7.7799999999999994</c:v>
                </c:pt>
                <c:pt idx="37">
                  <c:v>5.5200000000000014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2C-4BC2-BD01-E347F9649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0787023"/>
        <c:axId val="1760792431"/>
      </c:lineChart>
      <c:catAx>
        <c:axId val="17607870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792431"/>
        <c:crosses val="autoZero"/>
        <c:auto val="1"/>
        <c:lblAlgn val="ctr"/>
        <c:lblOffset val="100"/>
        <c:noMultiLvlLbl val="0"/>
      </c:catAx>
      <c:valAx>
        <c:axId val="1760792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787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RECNXA!$X$2</c:f>
              <c:strCache>
                <c:ptCount val="1"/>
                <c:pt idx="0">
                  <c:v>IV_PE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RECNXA!$X$3:$X$43</c:f>
              <c:numCache>
                <c:formatCode>_(* #,##0.00_);_(* \(#,##0.00\);_(* "-"??_);_(@_)</c:formatCode>
                <c:ptCount val="41"/>
                <c:pt idx="0">
                  <c:v>0</c:v>
                </c:pt>
                <c:pt idx="1">
                  <c:v>-1.409999999999993</c:v>
                </c:pt>
                <c:pt idx="2">
                  <c:v>4.5000000000000018</c:v>
                </c:pt>
                <c:pt idx="3">
                  <c:v>4.5400000000000027</c:v>
                </c:pt>
                <c:pt idx="4">
                  <c:v>1.9600000000000062</c:v>
                </c:pt>
                <c:pt idx="5">
                  <c:v>3.1699999999999982</c:v>
                </c:pt>
                <c:pt idx="6">
                  <c:v>2.120000000000001</c:v>
                </c:pt>
                <c:pt idx="7">
                  <c:v>2.5399999999999991</c:v>
                </c:pt>
                <c:pt idx="8">
                  <c:v>4.4800000000000004</c:v>
                </c:pt>
                <c:pt idx="9">
                  <c:v>2.3400000000000052</c:v>
                </c:pt>
                <c:pt idx="10">
                  <c:v>3.6600000000000019</c:v>
                </c:pt>
                <c:pt idx="11">
                  <c:v>3.2800000000000011</c:v>
                </c:pt>
                <c:pt idx="12">
                  <c:v>3.3100000000000041</c:v>
                </c:pt>
                <c:pt idx="13">
                  <c:v>2.8100000000000041</c:v>
                </c:pt>
                <c:pt idx="14">
                  <c:v>1.5900000000000034</c:v>
                </c:pt>
                <c:pt idx="15">
                  <c:v>2.4400000000000031</c:v>
                </c:pt>
                <c:pt idx="16">
                  <c:v>3.6400000000000041</c:v>
                </c:pt>
                <c:pt idx="17">
                  <c:v>3.6600000000000019</c:v>
                </c:pt>
                <c:pt idx="18">
                  <c:v>4.9100000000000019</c:v>
                </c:pt>
                <c:pt idx="19">
                  <c:v>3.090000000000007</c:v>
                </c:pt>
                <c:pt idx="20">
                  <c:v>4.1800000000000015</c:v>
                </c:pt>
                <c:pt idx="21">
                  <c:v>4.93</c:v>
                </c:pt>
                <c:pt idx="22">
                  <c:v>5.3300000000000054</c:v>
                </c:pt>
                <c:pt idx="23">
                  <c:v>6.0400000000000045</c:v>
                </c:pt>
                <c:pt idx="24">
                  <c:v>5.860000000000003</c:v>
                </c:pt>
                <c:pt idx="25">
                  <c:v>5.5799999999999983</c:v>
                </c:pt>
                <c:pt idx="26">
                  <c:v>6.9600000000000026</c:v>
                </c:pt>
                <c:pt idx="27">
                  <c:v>6.7500000000000018</c:v>
                </c:pt>
                <c:pt idx="28">
                  <c:v>5.490000000000002</c:v>
                </c:pt>
                <c:pt idx="29">
                  <c:v>4.0599999999999987</c:v>
                </c:pt>
                <c:pt idx="30">
                  <c:v>5.759999999999998</c:v>
                </c:pt>
                <c:pt idx="31">
                  <c:v>6.5299999999999994</c:v>
                </c:pt>
                <c:pt idx="32">
                  <c:v>6.0200000000000014</c:v>
                </c:pt>
                <c:pt idx="33">
                  <c:v>7.2800000000000011</c:v>
                </c:pt>
                <c:pt idx="34">
                  <c:v>8.370000000000001</c:v>
                </c:pt>
                <c:pt idx="35">
                  <c:v>7.9100000000000019</c:v>
                </c:pt>
                <c:pt idx="36">
                  <c:v>9.7200000000000042</c:v>
                </c:pt>
                <c:pt idx="37">
                  <c:v>12.3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A1-49DD-BEC7-2BA3B1631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0860655"/>
        <c:axId val="1760861071"/>
      </c:lineChart>
      <c:catAx>
        <c:axId val="17608606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861071"/>
        <c:crosses val="autoZero"/>
        <c:auto val="1"/>
        <c:lblAlgn val="ctr"/>
        <c:lblOffset val="100"/>
        <c:noMultiLvlLbl val="0"/>
      </c:catAx>
      <c:valAx>
        <c:axId val="176086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8606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0</xdr:colOff>
      <xdr:row>0</xdr:row>
      <xdr:rowOff>0</xdr:rowOff>
    </xdr:from>
    <xdr:to>
      <xdr:col>56</xdr:col>
      <xdr:colOff>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6AF5DC-CBA5-4CFA-AF21-8189B213E0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0</xdr:colOff>
      <xdr:row>21</xdr:row>
      <xdr:rowOff>185058</xdr:rowOff>
    </xdr:from>
    <xdr:to>
      <xdr:col>56</xdr:col>
      <xdr:colOff>0</xdr:colOff>
      <xdr:row>43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BAE413-0B62-422D-93C2-889238463E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43</xdr:row>
      <xdr:rowOff>12866</xdr:rowOff>
    </xdr:from>
    <xdr:to>
      <xdr:col>56</xdr:col>
      <xdr:colOff>0</xdr:colOff>
      <xdr:row>65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48BF0B-3507-4359-A572-2B23884306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267393</xdr:colOff>
      <xdr:row>0</xdr:row>
      <xdr:rowOff>47105</xdr:rowOff>
    </xdr:from>
    <xdr:to>
      <xdr:col>60</xdr:col>
      <xdr:colOff>395547</xdr:colOff>
      <xdr:row>15</xdr:row>
      <xdr:rowOff>131618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54181D-A46D-48A7-9DC6-822B32B337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48</xdr:col>
      <xdr:colOff>221673</xdr:colOff>
      <xdr:row>15</xdr:row>
      <xdr:rowOff>93518</xdr:rowOff>
    </xdr:from>
    <xdr:to>
      <xdr:col>60</xdr:col>
      <xdr:colOff>395547</xdr:colOff>
      <xdr:row>30</xdr:row>
      <xdr:rowOff>170872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CEC5B3B-8490-4D21-86C0-0728C788E9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48</xdr:col>
      <xdr:colOff>221673</xdr:colOff>
      <xdr:row>31</xdr:row>
      <xdr:rowOff>6003</xdr:rowOff>
    </xdr:from>
    <xdr:to>
      <xdr:col>60</xdr:col>
      <xdr:colOff>433647</xdr:colOff>
      <xdr:row>46</xdr:row>
      <xdr:rowOff>88207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D1F2A87-AC6D-40CD-B624-3AFC6BFD5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406631</xdr:colOff>
      <xdr:row>0</xdr:row>
      <xdr:rowOff>0</xdr:rowOff>
    </xdr:from>
    <xdr:to>
      <xdr:col>72</xdr:col>
      <xdr:colOff>534785</xdr:colOff>
      <xdr:row>15</xdr:row>
      <xdr:rowOff>84513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87AC99C-89A8-4872-AAAB-6EDC4CDE5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60</xdr:col>
      <xdr:colOff>360911</xdr:colOff>
      <xdr:row>15</xdr:row>
      <xdr:rowOff>17318</xdr:rowOff>
    </xdr:from>
    <xdr:to>
      <xdr:col>72</xdr:col>
      <xdr:colOff>534785</xdr:colOff>
      <xdr:row>30</xdr:row>
      <xdr:rowOff>96981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806071D-FB8A-416F-885D-E570AE9CAF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60</xdr:col>
      <xdr:colOff>360911</xdr:colOff>
      <xdr:row>30</xdr:row>
      <xdr:rowOff>104601</xdr:rowOff>
    </xdr:from>
    <xdr:to>
      <xdr:col>72</xdr:col>
      <xdr:colOff>572885</xdr:colOff>
      <xdr:row>46</xdr:row>
      <xdr:rowOff>14316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5AA5684-6E02-4B74-BC1C-0F46D0906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36</xdr:col>
      <xdr:colOff>45720</xdr:colOff>
      <xdr:row>0</xdr:row>
      <xdr:rowOff>60960</xdr:rowOff>
    </xdr:from>
    <xdr:to>
      <xdr:col>48</xdr:col>
      <xdr:colOff>173874</xdr:colOff>
      <xdr:row>15</xdr:row>
      <xdr:rowOff>143164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5EB43BA-C827-4E2B-AEFD-ACA549DAE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0</xdr:colOff>
      <xdr:row>15</xdr:row>
      <xdr:rowOff>107373</xdr:rowOff>
    </xdr:from>
    <xdr:to>
      <xdr:col>48</xdr:col>
      <xdr:colOff>173874</xdr:colOff>
      <xdr:row>31</xdr:row>
      <xdr:rowOff>4618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6B1E4D0-6991-4165-9CA1-1C6DC6680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31</xdr:row>
      <xdr:rowOff>19858</xdr:rowOff>
    </xdr:from>
    <xdr:to>
      <xdr:col>48</xdr:col>
      <xdr:colOff>211974</xdr:colOff>
      <xdr:row>46</xdr:row>
      <xdr:rowOff>102062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0CAF6B9-959E-44F2-BF8D-EE85218EC1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C%20WITH%20GREEK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ERENCE"/>
      <sheetName val="OC_DATA"/>
      <sheetName val="OC"/>
      <sheetName val="OG"/>
      <sheetName val="OCwithGreeks"/>
      <sheetName val="Data"/>
      <sheetName val="Sheet1"/>
    </sheetNames>
    <sheetDataSet>
      <sheetData sheetId="0" refreshError="1"/>
      <sheetData sheetId="1" refreshError="1"/>
      <sheetData sheetId="2">
        <row r="2">
          <cell r="B2" t="str">
            <v>NIFTY</v>
          </cell>
          <cell r="H2">
            <v>18050</v>
          </cell>
        </row>
        <row r="108">
          <cell r="H108">
            <v>1.2317214644444925</v>
          </cell>
        </row>
        <row r="109">
          <cell r="H109">
            <v>1.7930557106753904</v>
          </cell>
        </row>
        <row r="110">
          <cell r="H110">
            <v>0.90459378677404589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FBDCA-2C64-4843-AF2F-806036B209F9}">
  <dimension ref="A1:IK4193"/>
  <sheetViews>
    <sheetView tabSelected="1" topLeftCell="B3324" workbookViewId="0">
      <selection activeCell="K3324" sqref="K1:XFD1048576"/>
    </sheetView>
  </sheetViews>
  <sheetFormatPr defaultRowHeight="14.4" x14ac:dyDescent="0.3"/>
  <cols>
    <col min="1" max="1" width="10.33203125" bestFit="1" customWidth="1"/>
    <col min="2" max="2" width="15.109375" bestFit="1" customWidth="1"/>
    <col min="3" max="4" width="12" bestFit="1" customWidth="1"/>
    <col min="5" max="6" width="10" bestFit="1" customWidth="1"/>
    <col min="7" max="7" width="11" bestFit="1" customWidth="1"/>
    <col min="8" max="8" width="6.6640625" bestFit="1" customWidth="1"/>
    <col min="9" max="9" width="10.33203125" bestFit="1" customWidth="1"/>
    <col min="10" max="10" width="6.6640625" bestFit="1" customWidth="1"/>
    <col min="11" max="11" width="10.33203125" bestFit="1" customWidth="1"/>
    <col min="12" max="12" width="6.6640625" bestFit="1" customWidth="1"/>
    <col min="13" max="13" width="10.33203125" bestFit="1" customWidth="1"/>
    <col min="14" max="14" width="12.6640625" bestFit="1" customWidth="1"/>
    <col min="15" max="15" width="10.33203125" bestFit="1" customWidth="1"/>
    <col min="16" max="16" width="12.6640625" bestFit="1" customWidth="1"/>
    <col min="17" max="17" width="10.33203125" bestFit="1" customWidth="1"/>
    <col min="18" max="18" width="12" bestFit="1" customWidth="1"/>
    <col min="19" max="19" width="10.109375" customWidth="1"/>
    <col min="20" max="20" width="6.33203125" bestFit="1" customWidth="1"/>
    <col min="21" max="21" width="10.33203125" bestFit="1" customWidth="1"/>
    <col min="22" max="22" width="6.33203125" bestFit="1" customWidth="1"/>
    <col min="23" max="23" width="10.33203125" bestFit="1" customWidth="1"/>
    <col min="24" max="24" width="6.6640625" bestFit="1" customWidth="1"/>
    <col min="25" max="25" width="10.33203125" bestFit="1" customWidth="1"/>
    <col min="26" max="26" width="6.33203125" bestFit="1" customWidth="1"/>
    <col min="27" max="27" width="10.33203125" bestFit="1" customWidth="1"/>
    <col min="28" max="28" width="6.6640625" bestFit="1" customWidth="1"/>
    <col min="29" max="29" width="10.33203125" bestFit="1" customWidth="1"/>
    <col min="30" max="30" width="6.6640625" bestFit="1" customWidth="1"/>
    <col min="31" max="31" width="10.33203125" bestFit="1" customWidth="1"/>
    <col min="32" max="32" width="7.21875" bestFit="1" customWidth="1"/>
    <col min="33" max="33" width="10.33203125" bestFit="1" customWidth="1"/>
    <col min="34" max="34" width="6.6640625" bestFit="1" customWidth="1"/>
    <col min="35" max="35" width="10.33203125" bestFit="1" customWidth="1"/>
    <col min="36" max="36" width="7" bestFit="1" customWidth="1"/>
    <col min="37" max="37" width="10.33203125" bestFit="1" customWidth="1"/>
    <col min="38" max="38" width="6.77734375" bestFit="1" customWidth="1"/>
    <col min="39" max="39" width="10.33203125" bestFit="1" customWidth="1"/>
    <col min="40" max="40" width="6.77734375" bestFit="1" customWidth="1"/>
    <col min="41" max="41" width="10.33203125" bestFit="1" customWidth="1"/>
    <col min="42" max="42" width="6.77734375" bestFit="1" customWidth="1"/>
    <col min="43" max="43" width="10.33203125" bestFit="1" customWidth="1"/>
    <col min="44" max="44" width="6.77734375" bestFit="1" customWidth="1"/>
    <col min="45" max="45" width="10.33203125" bestFit="1" customWidth="1"/>
    <col min="46" max="46" width="6.6640625" bestFit="1" customWidth="1"/>
    <col min="47" max="47" width="10.33203125" bestFit="1" customWidth="1"/>
    <col min="48" max="48" width="6.33203125" bestFit="1" customWidth="1"/>
    <col min="49" max="49" width="10.33203125" bestFit="1" customWidth="1"/>
    <col min="50" max="50" width="6.6640625" bestFit="1" customWidth="1"/>
    <col min="51" max="52" width="10.33203125" bestFit="1" customWidth="1"/>
    <col min="53" max="53" width="6.5546875" bestFit="1" customWidth="1"/>
    <col min="54" max="54" width="10.33203125" bestFit="1" customWidth="1"/>
    <col min="55" max="55" width="6.5546875" bestFit="1" customWidth="1"/>
    <col min="56" max="56" width="10.33203125" bestFit="1" customWidth="1"/>
    <col min="57" max="57" width="6.5546875" bestFit="1" customWidth="1"/>
    <col min="58" max="58" width="10.33203125" bestFit="1" customWidth="1"/>
    <col min="59" max="59" width="6.5546875" bestFit="1" customWidth="1"/>
    <col min="60" max="60" width="10.33203125" bestFit="1" customWidth="1"/>
    <col min="61" max="61" width="6.6640625" bestFit="1" customWidth="1"/>
    <col min="62" max="62" width="10.33203125" bestFit="1" customWidth="1"/>
    <col min="63" max="63" width="6.77734375" bestFit="1" customWidth="1"/>
    <col min="64" max="64" width="10.33203125" bestFit="1" customWidth="1"/>
    <col min="65" max="65" width="6.33203125" bestFit="1" customWidth="1"/>
    <col min="66" max="66" width="10.33203125" bestFit="1" customWidth="1"/>
    <col min="67" max="67" width="6.6640625" bestFit="1" customWidth="1"/>
    <col min="68" max="68" width="10.33203125" bestFit="1" customWidth="1"/>
    <col min="69" max="69" width="6.6640625" bestFit="1" customWidth="1"/>
    <col min="70" max="70" width="10.33203125" bestFit="1" customWidth="1"/>
    <col min="71" max="71" width="7.21875" bestFit="1" customWidth="1"/>
    <col min="72" max="72" width="10.33203125" bestFit="1" customWidth="1"/>
    <col min="73" max="73" width="6.33203125" bestFit="1" customWidth="1"/>
    <col min="74" max="74" width="10.33203125" bestFit="1" customWidth="1"/>
    <col min="75" max="75" width="6.33203125" bestFit="1" customWidth="1"/>
    <col min="76" max="76" width="10.33203125" bestFit="1" customWidth="1"/>
    <col min="77" max="77" width="6.33203125" bestFit="1" customWidth="1"/>
    <col min="78" max="78" width="10.33203125" bestFit="1" customWidth="1"/>
    <col min="79" max="79" width="6.33203125" bestFit="1" customWidth="1"/>
    <col min="80" max="84" width="10.33203125" bestFit="1" customWidth="1"/>
    <col min="85" max="85" width="6.6640625" bestFit="1" customWidth="1"/>
    <col min="86" max="86" width="10.33203125" bestFit="1" customWidth="1"/>
    <col min="87" max="87" width="6.77734375" bestFit="1" customWidth="1"/>
    <col min="88" max="88" width="10.33203125" bestFit="1" customWidth="1"/>
    <col min="89" max="89" width="6.77734375" bestFit="1" customWidth="1"/>
    <col min="90" max="90" width="10.33203125" bestFit="1" customWidth="1"/>
    <col min="91" max="91" width="6.5546875" bestFit="1" customWidth="1"/>
    <col min="92" max="92" width="10.33203125" bestFit="1" customWidth="1"/>
    <col min="93" max="93" width="6.5546875" bestFit="1" customWidth="1"/>
    <col min="94" max="95" width="10.33203125" bestFit="1" customWidth="1"/>
    <col min="96" max="96" width="6.5546875" bestFit="1" customWidth="1"/>
    <col min="97" max="97" width="10.33203125" bestFit="1" customWidth="1"/>
    <col min="98" max="98" width="6.6640625" bestFit="1" customWidth="1"/>
    <col min="99" max="99" width="10.33203125" bestFit="1" customWidth="1"/>
    <col min="100" max="100" width="6.6640625" bestFit="1" customWidth="1"/>
    <col min="101" max="101" width="10.33203125" bestFit="1" customWidth="1"/>
    <col min="102" max="102" width="6.77734375" bestFit="1" customWidth="1"/>
    <col min="103" max="103" width="10.33203125" bestFit="1" customWidth="1"/>
    <col min="104" max="104" width="6.77734375" bestFit="1" customWidth="1"/>
    <col min="105" max="105" width="10.33203125" bestFit="1" customWidth="1"/>
    <col min="106" max="106" width="6.77734375" bestFit="1" customWidth="1"/>
    <col min="107" max="107" width="10.33203125" bestFit="1" customWidth="1"/>
    <col min="108" max="108" width="6.77734375" bestFit="1" customWidth="1"/>
    <col min="109" max="109" width="10.33203125" bestFit="1" customWidth="1"/>
    <col min="110" max="110" width="6.6640625" bestFit="1" customWidth="1"/>
    <col min="111" max="111" width="10.33203125" bestFit="1" customWidth="1"/>
    <col min="112" max="112" width="6.6640625" bestFit="1" customWidth="1"/>
    <col min="113" max="113" width="10.33203125" bestFit="1" customWidth="1"/>
    <col min="114" max="114" width="6.6640625" bestFit="1" customWidth="1"/>
    <col min="115" max="115" width="10.33203125" bestFit="1" customWidth="1"/>
    <col min="116" max="116" width="6.6640625" bestFit="1" customWidth="1"/>
    <col min="117" max="117" width="10.33203125" bestFit="1" customWidth="1"/>
    <col min="118" max="118" width="6.6640625" bestFit="1" customWidth="1"/>
    <col min="119" max="119" width="10.33203125" bestFit="1" customWidth="1"/>
    <col min="120" max="120" width="5.77734375" bestFit="1" customWidth="1"/>
    <col min="121" max="121" width="10.33203125" bestFit="1" customWidth="1"/>
    <col min="122" max="122" width="5.77734375" bestFit="1" customWidth="1"/>
    <col min="123" max="123" width="10.33203125" bestFit="1" customWidth="1"/>
    <col min="124" max="124" width="6.6640625" bestFit="1" customWidth="1"/>
    <col min="125" max="125" width="10.33203125" bestFit="1" customWidth="1"/>
    <col min="126" max="126" width="5.77734375" bestFit="1" customWidth="1"/>
    <col min="127" max="129" width="10.33203125" bestFit="1" customWidth="1"/>
    <col min="130" max="130" width="6.5546875" bestFit="1" customWidth="1"/>
    <col min="131" max="131" width="10.33203125" bestFit="1" customWidth="1"/>
    <col min="132" max="132" width="6.5546875" bestFit="1" customWidth="1"/>
    <col min="133" max="133" width="10.33203125" bestFit="1" customWidth="1"/>
    <col min="134" max="134" width="6.5546875" bestFit="1" customWidth="1"/>
    <col min="135" max="135" width="10.33203125" bestFit="1" customWidth="1"/>
    <col min="136" max="136" width="6.5546875" bestFit="1" customWidth="1"/>
    <col min="137" max="137" width="10.33203125" bestFit="1" customWidth="1"/>
    <col min="138" max="138" width="6.77734375" bestFit="1" customWidth="1"/>
    <col min="139" max="141" width="10.33203125" bestFit="1" customWidth="1"/>
    <col min="142" max="142" width="7" bestFit="1" customWidth="1"/>
    <col min="143" max="143" width="10.33203125" bestFit="1" customWidth="1"/>
    <col min="144" max="144" width="6.44140625" bestFit="1" customWidth="1"/>
    <col min="145" max="145" width="10.33203125" bestFit="1" customWidth="1"/>
    <col min="146" max="146" width="7.21875" bestFit="1" customWidth="1"/>
    <col min="147" max="147" width="10.33203125" bestFit="1" customWidth="1"/>
    <col min="148" max="148" width="6.5546875" bestFit="1" customWidth="1"/>
    <col min="149" max="149" width="10.33203125" bestFit="1" customWidth="1"/>
    <col min="150" max="150" width="7" bestFit="1" customWidth="1"/>
    <col min="151" max="151" width="10.33203125" bestFit="1" customWidth="1"/>
    <col min="152" max="152" width="7" bestFit="1" customWidth="1"/>
    <col min="153" max="153" width="10.33203125" bestFit="1" customWidth="1"/>
    <col min="154" max="154" width="6.33203125" bestFit="1" customWidth="1"/>
    <col min="155" max="155" width="10.33203125" bestFit="1" customWidth="1"/>
    <col min="156" max="156" width="6.33203125" bestFit="1" customWidth="1"/>
    <col min="157" max="158" width="10.33203125" bestFit="1" customWidth="1"/>
    <col min="159" max="159" width="6.33203125" bestFit="1" customWidth="1"/>
    <col min="160" max="160" width="10.33203125" bestFit="1" customWidth="1"/>
    <col min="161" max="161" width="6.6640625" bestFit="1" customWidth="1"/>
    <col min="162" max="162" width="10.33203125" bestFit="1" customWidth="1"/>
    <col min="163" max="163" width="7" bestFit="1" customWidth="1"/>
    <col min="164" max="164" width="10.33203125" bestFit="1" customWidth="1"/>
    <col min="165" max="165" width="6.77734375" bestFit="1" customWidth="1"/>
    <col min="166" max="166" width="10.33203125" bestFit="1" customWidth="1"/>
    <col min="167" max="167" width="6.33203125" bestFit="1" customWidth="1"/>
    <col min="168" max="168" width="10.33203125" bestFit="1" customWidth="1"/>
    <col min="169" max="169" width="6.33203125" bestFit="1" customWidth="1"/>
    <col min="170" max="170" width="10.33203125" bestFit="1" customWidth="1"/>
    <col min="171" max="171" width="6.6640625" bestFit="1" customWidth="1"/>
    <col min="172" max="172" width="10.33203125" bestFit="1" customWidth="1"/>
    <col min="173" max="173" width="6.6640625" bestFit="1" customWidth="1"/>
    <col min="174" max="174" width="10.33203125" bestFit="1" customWidth="1"/>
    <col min="175" max="175" width="6.6640625" bestFit="1" customWidth="1"/>
    <col min="176" max="176" width="10.33203125" bestFit="1" customWidth="1"/>
    <col min="177" max="177" width="5.77734375" bestFit="1" customWidth="1"/>
    <col min="178" max="178" width="10.33203125" bestFit="1" customWidth="1"/>
    <col min="179" max="179" width="6" bestFit="1" customWidth="1"/>
    <col min="180" max="180" width="10.33203125" bestFit="1" customWidth="1"/>
    <col min="181" max="181" width="5.77734375" bestFit="1" customWidth="1"/>
    <col min="182" max="182" width="10.33203125" bestFit="1" customWidth="1"/>
    <col min="183" max="183" width="6.6640625" bestFit="1" customWidth="1"/>
    <col min="184" max="184" width="10.33203125" bestFit="1" customWidth="1"/>
    <col min="185" max="185" width="6.5546875" bestFit="1" customWidth="1"/>
    <col min="186" max="186" width="10.33203125" bestFit="1" customWidth="1"/>
    <col min="187" max="187" width="6.5546875" bestFit="1" customWidth="1"/>
    <col min="188" max="188" width="10.33203125" bestFit="1" customWidth="1"/>
    <col min="189" max="189" width="7" bestFit="1" customWidth="1"/>
    <col min="190" max="190" width="10.33203125" bestFit="1" customWidth="1"/>
    <col min="191" max="191" width="6.5546875" bestFit="1" customWidth="1"/>
    <col min="192" max="192" width="10.33203125" bestFit="1" customWidth="1"/>
    <col min="193" max="193" width="7" bestFit="1" customWidth="1"/>
    <col min="194" max="194" width="10.33203125" bestFit="1" customWidth="1"/>
    <col min="195" max="195" width="7" bestFit="1" customWidth="1"/>
    <col min="196" max="196" width="10.33203125" bestFit="1" customWidth="1"/>
    <col min="197" max="197" width="7" bestFit="1" customWidth="1"/>
    <col min="198" max="198" width="10.33203125" bestFit="1" customWidth="1"/>
    <col min="199" max="199" width="6.77734375" bestFit="1" customWidth="1"/>
    <col min="200" max="200" width="10.33203125" bestFit="1" customWidth="1"/>
    <col min="201" max="201" width="7" bestFit="1" customWidth="1"/>
    <col min="202" max="202" width="10.33203125" bestFit="1" customWidth="1"/>
    <col min="203" max="203" width="7" bestFit="1" customWidth="1"/>
    <col min="204" max="204" width="10.33203125" bestFit="1" customWidth="1"/>
    <col min="205" max="205" width="7" bestFit="1" customWidth="1"/>
    <col min="206" max="206" width="10.33203125" bestFit="1" customWidth="1"/>
    <col min="207" max="207" width="6.77734375" bestFit="1" customWidth="1"/>
    <col min="208" max="209" width="10.33203125" bestFit="1" customWidth="1"/>
    <col min="210" max="210" width="6.5546875" bestFit="1" customWidth="1"/>
    <col min="211" max="211" width="10.33203125" bestFit="1" customWidth="1"/>
    <col min="212" max="212" width="6.5546875" bestFit="1" customWidth="1"/>
    <col min="213" max="213" width="10.33203125" bestFit="1" customWidth="1"/>
    <col min="214" max="214" width="6.6640625" bestFit="1" customWidth="1"/>
    <col min="215" max="215" width="10.33203125" bestFit="1" customWidth="1"/>
    <col min="216" max="216" width="6.6640625" bestFit="1" customWidth="1"/>
    <col min="217" max="217" width="10.33203125" bestFit="1" customWidth="1"/>
    <col min="218" max="218" width="6.6640625" bestFit="1" customWidth="1"/>
    <col min="219" max="219" width="10.33203125" bestFit="1" customWidth="1"/>
    <col min="220" max="220" width="6.77734375" bestFit="1" customWidth="1"/>
    <col min="221" max="221" width="10.33203125" bestFit="1" customWidth="1"/>
    <col min="222" max="222" width="7" bestFit="1" customWidth="1"/>
    <col min="223" max="223" width="10.33203125" bestFit="1" customWidth="1"/>
    <col min="224" max="224" width="7" bestFit="1" customWidth="1"/>
    <col min="225" max="225" width="10.33203125" bestFit="1" customWidth="1"/>
    <col min="226" max="226" width="7" bestFit="1" customWidth="1"/>
    <col min="227" max="227" width="10.33203125" bestFit="1" customWidth="1"/>
    <col min="228" max="228" width="6.44140625" bestFit="1" customWidth="1"/>
    <col min="229" max="229" width="10.33203125" bestFit="1" customWidth="1"/>
    <col min="230" max="230" width="6.5546875" bestFit="1" customWidth="1"/>
    <col min="231" max="231" width="10.33203125" bestFit="1" customWidth="1"/>
    <col min="232" max="232" width="6.6640625" bestFit="1" customWidth="1"/>
    <col min="233" max="233" width="10.33203125" bestFit="1" customWidth="1"/>
    <col min="234" max="234" width="6.33203125" bestFit="1" customWidth="1"/>
    <col min="235" max="236" width="10.33203125" bestFit="1" customWidth="1"/>
    <col min="237" max="237" width="6.33203125" bestFit="1" customWidth="1"/>
    <col min="238" max="238" width="10.33203125" bestFit="1" customWidth="1"/>
    <col min="239" max="239" width="6.33203125" bestFit="1" customWidth="1"/>
    <col min="240" max="240" width="10.33203125" bestFit="1" customWidth="1"/>
    <col min="241" max="241" width="7" bestFit="1" customWidth="1"/>
    <col min="242" max="243" width="10.33203125" bestFit="1" customWidth="1"/>
    <col min="244" max="244" width="7" bestFit="1" customWidth="1"/>
    <col min="245" max="245" width="10.33203125" bestFit="1" customWidth="1"/>
    <col min="246" max="246" width="7" bestFit="1" customWidth="1"/>
    <col min="247" max="247" width="10.33203125" bestFit="1" customWidth="1"/>
    <col min="248" max="248" width="7" bestFit="1" customWidth="1"/>
    <col min="249" max="249" width="10.33203125" bestFit="1" customWidth="1"/>
    <col min="250" max="250" width="6.6640625" bestFit="1" customWidth="1"/>
    <col min="251" max="251" width="10.33203125" bestFit="1" customWidth="1"/>
    <col min="252" max="252" width="6.5546875" bestFit="1" customWidth="1"/>
    <col min="253" max="253" width="10.33203125" bestFit="1" customWidth="1"/>
    <col min="254" max="254" width="6.5546875" bestFit="1" customWidth="1"/>
    <col min="255" max="255" width="10.33203125" bestFit="1" customWidth="1"/>
    <col min="256" max="256" width="6.44140625" bestFit="1" customWidth="1"/>
    <col min="257" max="257" width="10.33203125" bestFit="1" customWidth="1"/>
    <col min="258" max="258" width="7" bestFit="1" customWidth="1"/>
    <col min="259" max="259" width="10.33203125" bestFit="1" customWidth="1"/>
    <col min="260" max="260" width="7" bestFit="1" customWidth="1"/>
    <col min="261" max="261" width="10.33203125" bestFit="1" customWidth="1"/>
    <col min="262" max="262" width="7" bestFit="1" customWidth="1"/>
    <col min="263" max="263" width="10.33203125" bestFit="1" customWidth="1"/>
    <col min="264" max="264" width="7" bestFit="1" customWidth="1"/>
    <col min="265" max="265" width="10.33203125" bestFit="1" customWidth="1"/>
    <col min="266" max="266" width="6.5546875" bestFit="1" customWidth="1"/>
    <col min="267" max="267" width="10.33203125" bestFit="1" customWidth="1"/>
    <col min="268" max="268" width="6.5546875" bestFit="1" customWidth="1"/>
    <col min="269" max="270" width="10.33203125" bestFit="1" customWidth="1"/>
    <col min="271" max="271" width="6.5546875" bestFit="1" customWidth="1"/>
    <col min="272" max="272" width="10.33203125" bestFit="1" customWidth="1"/>
    <col min="273" max="273" width="6.6640625" bestFit="1" customWidth="1"/>
    <col min="274" max="274" width="10.33203125" bestFit="1" customWidth="1"/>
    <col min="275" max="275" width="6.5546875" bestFit="1" customWidth="1"/>
    <col min="276" max="276" width="10.33203125" bestFit="1" customWidth="1"/>
    <col min="277" max="277" width="6.5546875" bestFit="1" customWidth="1"/>
    <col min="278" max="278" width="10.33203125" bestFit="1" customWidth="1"/>
    <col min="279" max="279" width="6.5546875" bestFit="1" customWidth="1"/>
    <col min="280" max="280" width="10.33203125" bestFit="1" customWidth="1"/>
    <col min="281" max="281" width="6.5546875" bestFit="1" customWidth="1"/>
    <col min="282" max="282" width="10.33203125" bestFit="1" customWidth="1"/>
    <col min="283" max="283" width="6.5546875" bestFit="1" customWidth="1"/>
    <col min="284" max="284" width="10.33203125" bestFit="1" customWidth="1"/>
    <col min="285" max="285" width="6.44140625" bestFit="1" customWidth="1"/>
    <col min="286" max="286" width="10.33203125" bestFit="1" customWidth="1"/>
    <col min="287" max="287" width="6.44140625" bestFit="1" customWidth="1"/>
    <col min="288" max="288" width="10.33203125" bestFit="1" customWidth="1"/>
    <col min="289" max="289" width="6.6640625" bestFit="1" customWidth="1"/>
    <col min="290" max="290" width="10.33203125" bestFit="1" customWidth="1"/>
    <col min="291" max="291" width="6.44140625" bestFit="1" customWidth="1"/>
    <col min="292" max="292" width="10.33203125" bestFit="1" customWidth="1"/>
    <col min="293" max="293" width="6.44140625" bestFit="1" customWidth="1"/>
    <col min="294" max="294" width="10.33203125" bestFit="1" customWidth="1"/>
    <col min="295" max="295" width="7.21875" bestFit="1" customWidth="1"/>
    <col min="296" max="296" width="10.33203125" bestFit="1" customWidth="1"/>
    <col min="297" max="297" width="6.6640625" bestFit="1" customWidth="1"/>
    <col min="298" max="298" width="10.33203125" bestFit="1" customWidth="1"/>
    <col min="299" max="299" width="6.6640625" bestFit="1" customWidth="1"/>
    <col min="300" max="300" width="10.33203125" bestFit="1" customWidth="1"/>
    <col min="301" max="301" width="5.77734375" bestFit="1" customWidth="1"/>
    <col min="302" max="302" width="10.33203125" bestFit="1" customWidth="1"/>
    <col min="303" max="303" width="5.77734375" bestFit="1" customWidth="1"/>
    <col min="304" max="304" width="10.33203125" bestFit="1" customWidth="1"/>
    <col min="305" max="305" width="6.6640625" bestFit="1" customWidth="1"/>
    <col min="306" max="306" width="10.33203125" bestFit="1" customWidth="1"/>
    <col min="307" max="307" width="5.77734375" bestFit="1" customWidth="1"/>
    <col min="308" max="308" width="10.33203125" bestFit="1" customWidth="1"/>
    <col min="309" max="309" width="6.6640625" bestFit="1" customWidth="1"/>
    <col min="310" max="311" width="10.33203125" bestFit="1" customWidth="1"/>
    <col min="312" max="312" width="7.21875" bestFit="1" customWidth="1"/>
    <col min="313" max="313" width="10.33203125" bestFit="1" customWidth="1"/>
    <col min="314" max="314" width="7.21875" bestFit="1" customWidth="1"/>
    <col min="315" max="316" width="10.33203125" bestFit="1" customWidth="1"/>
    <col min="317" max="317" width="7.21875" bestFit="1" customWidth="1"/>
    <col min="318" max="318" width="10.33203125" bestFit="1" customWidth="1"/>
    <col min="319" max="319" width="7.21875" bestFit="1" customWidth="1"/>
    <col min="320" max="320" width="10.33203125" bestFit="1" customWidth="1"/>
    <col min="321" max="321" width="7" bestFit="1" customWidth="1"/>
    <col min="322" max="322" width="10.33203125" bestFit="1" customWidth="1"/>
    <col min="323" max="323" width="7" bestFit="1" customWidth="1"/>
    <col min="324" max="324" width="10.33203125" bestFit="1" customWidth="1"/>
    <col min="325" max="325" width="7" bestFit="1" customWidth="1"/>
    <col min="326" max="326" width="10.33203125" bestFit="1" customWidth="1"/>
    <col min="327" max="327" width="7" bestFit="1" customWidth="1"/>
    <col min="328" max="328" width="10.33203125" bestFit="1" customWidth="1"/>
    <col min="329" max="329" width="6.44140625" bestFit="1" customWidth="1"/>
    <col min="330" max="330" width="10.33203125" bestFit="1" customWidth="1"/>
    <col min="331" max="331" width="6.77734375" bestFit="1" customWidth="1"/>
    <col min="332" max="336" width="10.33203125" bestFit="1" customWidth="1"/>
    <col min="337" max="337" width="6.6640625" bestFit="1" customWidth="1"/>
    <col min="338" max="340" width="10.33203125" bestFit="1" customWidth="1"/>
    <col min="341" max="341" width="6.6640625" bestFit="1" customWidth="1"/>
    <col min="342" max="342" width="10.33203125" bestFit="1" customWidth="1"/>
    <col min="343" max="343" width="6.5546875" bestFit="1" customWidth="1"/>
    <col min="344" max="344" width="10.33203125" bestFit="1" customWidth="1"/>
    <col min="345" max="345" width="6.77734375" bestFit="1" customWidth="1"/>
    <col min="346" max="346" width="10.33203125" bestFit="1" customWidth="1"/>
    <col min="347" max="347" width="6.77734375" bestFit="1" customWidth="1"/>
    <col min="348" max="348" width="10.33203125" bestFit="1" customWidth="1"/>
    <col min="349" max="349" width="6.77734375" bestFit="1" customWidth="1"/>
    <col min="350" max="351" width="10.33203125" bestFit="1" customWidth="1"/>
    <col min="352" max="352" width="6.77734375" bestFit="1" customWidth="1"/>
    <col min="353" max="356" width="10.33203125" bestFit="1" customWidth="1"/>
    <col min="357" max="357" width="6.6640625" bestFit="1" customWidth="1"/>
    <col min="358" max="358" width="10.33203125" bestFit="1" customWidth="1"/>
    <col min="359" max="359" width="7" bestFit="1" customWidth="1"/>
    <col min="360" max="360" width="10.33203125" bestFit="1" customWidth="1"/>
    <col min="361" max="361" width="7" bestFit="1" customWidth="1"/>
    <col min="362" max="362" width="10.33203125" bestFit="1" customWidth="1"/>
    <col min="363" max="363" width="7" bestFit="1" customWidth="1"/>
    <col min="364" max="364" width="10.33203125" bestFit="1" customWidth="1"/>
    <col min="365" max="365" width="7" bestFit="1" customWidth="1"/>
    <col min="366" max="366" width="10.33203125" bestFit="1" customWidth="1"/>
    <col min="367" max="367" width="7" bestFit="1" customWidth="1"/>
    <col min="368" max="368" width="10.33203125" bestFit="1" customWidth="1"/>
    <col min="369" max="369" width="6.6640625" bestFit="1" customWidth="1"/>
    <col min="370" max="370" width="10.33203125" bestFit="1" customWidth="1"/>
    <col min="371" max="371" width="6.6640625" bestFit="1" customWidth="1"/>
    <col min="372" max="372" width="10.33203125" bestFit="1" customWidth="1"/>
    <col min="373" max="373" width="6.6640625" bestFit="1" customWidth="1"/>
    <col min="374" max="374" width="10.33203125" bestFit="1" customWidth="1"/>
    <col min="375" max="375" width="6.6640625" bestFit="1" customWidth="1"/>
    <col min="376" max="377" width="10.33203125" bestFit="1" customWidth="1"/>
    <col min="378" max="378" width="6.5546875" bestFit="1" customWidth="1"/>
    <col min="379" max="379" width="10.33203125" bestFit="1" customWidth="1"/>
    <col min="380" max="380" width="5.77734375" bestFit="1" customWidth="1"/>
    <col min="381" max="381" width="10.33203125" bestFit="1" customWidth="1"/>
    <col min="382" max="382" width="5.77734375" bestFit="1" customWidth="1"/>
    <col min="383" max="386" width="10.33203125" bestFit="1" customWidth="1"/>
    <col min="387" max="387" width="5.77734375" bestFit="1" customWidth="1"/>
    <col min="388" max="389" width="10.33203125" bestFit="1" customWidth="1"/>
    <col min="390" max="390" width="6" bestFit="1" customWidth="1"/>
    <col min="391" max="391" width="10.33203125" bestFit="1" customWidth="1"/>
    <col min="392" max="392" width="7" bestFit="1" customWidth="1"/>
    <col min="393" max="393" width="10.33203125" bestFit="1" customWidth="1"/>
    <col min="394" max="394" width="7" bestFit="1" customWidth="1"/>
    <col min="395" max="395" width="10.33203125" bestFit="1" customWidth="1"/>
    <col min="396" max="396" width="7" bestFit="1" customWidth="1"/>
    <col min="397" max="397" width="10.33203125" bestFit="1" customWidth="1"/>
    <col min="398" max="398" width="6.5546875" bestFit="1" customWidth="1"/>
    <col min="399" max="401" width="10.33203125" bestFit="1" customWidth="1"/>
    <col min="402" max="402" width="7" bestFit="1" customWidth="1"/>
    <col min="403" max="405" width="10.33203125" bestFit="1" customWidth="1"/>
    <col min="406" max="406" width="6.5546875" bestFit="1" customWidth="1"/>
    <col min="407" max="407" width="10.33203125" bestFit="1" customWidth="1"/>
    <col min="408" max="408" width="6.5546875" bestFit="1" customWidth="1"/>
    <col min="409" max="411" width="10.33203125" bestFit="1" customWidth="1"/>
    <col min="412" max="412" width="6.44140625" bestFit="1" customWidth="1"/>
    <col min="413" max="413" width="10.33203125" bestFit="1" customWidth="1"/>
    <col min="414" max="414" width="6.44140625" bestFit="1" customWidth="1"/>
    <col min="415" max="415" width="10.33203125" bestFit="1" customWidth="1"/>
    <col min="416" max="416" width="7.21875" bestFit="1" customWidth="1"/>
    <col min="417" max="417" width="10.33203125" bestFit="1" customWidth="1"/>
    <col min="418" max="418" width="7.21875" bestFit="1" customWidth="1"/>
    <col min="419" max="419" width="10.33203125" bestFit="1" customWidth="1"/>
    <col min="420" max="420" width="6.33203125" bestFit="1" customWidth="1"/>
    <col min="421" max="421" width="10.33203125" bestFit="1" customWidth="1"/>
    <col min="422" max="422" width="6.33203125" bestFit="1" customWidth="1"/>
    <col min="423" max="423" width="10.33203125" bestFit="1" customWidth="1"/>
    <col min="424" max="424" width="6.6640625" bestFit="1" customWidth="1"/>
    <col min="425" max="425" width="10.33203125" bestFit="1" customWidth="1"/>
    <col min="426" max="426" width="6.5546875" bestFit="1" customWidth="1"/>
    <col min="427" max="427" width="10.33203125" bestFit="1" customWidth="1"/>
    <col min="428" max="428" width="6.5546875" bestFit="1" customWidth="1"/>
    <col min="429" max="429" width="10.33203125" bestFit="1" customWidth="1"/>
    <col min="430" max="430" width="7" bestFit="1" customWidth="1"/>
    <col min="431" max="432" width="10.33203125" bestFit="1" customWidth="1"/>
    <col min="433" max="433" width="7" bestFit="1" customWidth="1"/>
    <col min="434" max="436" width="10.33203125" bestFit="1" customWidth="1"/>
    <col min="437" max="437" width="6.33203125" bestFit="1" customWidth="1"/>
    <col min="438" max="438" width="10.33203125" bestFit="1" customWidth="1"/>
    <col min="439" max="439" width="6.33203125" bestFit="1" customWidth="1"/>
    <col min="440" max="440" width="10.33203125" bestFit="1" customWidth="1"/>
    <col min="441" max="441" width="6.33203125" bestFit="1" customWidth="1"/>
    <col min="442" max="443" width="10.33203125" bestFit="1" customWidth="1"/>
    <col min="444" max="444" width="6.33203125" bestFit="1" customWidth="1"/>
    <col min="445" max="445" width="10.33203125" bestFit="1" customWidth="1"/>
    <col min="446" max="446" width="6.6640625" bestFit="1" customWidth="1"/>
    <col min="447" max="448" width="10.33203125" bestFit="1" customWidth="1"/>
    <col min="449" max="449" width="6.6640625" bestFit="1" customWidth="1"/>
    <col min="450" max="452" width="10.33203125" bestFit="1" customWidth="1"/>
    <col min="453" max="453" width="6.6640625" bestFit="1" customWidth="1"/>
    <col min="454" max="454" width="10.33203125" bestFit="1" customWidth="1"/>
    <col min="455" max="455" width="6.6640625" bestFit="1" customWidth="1"/>
    <col min="456" max="457" width="10.33203125" bestFit="1" customWidth="1"/>
    <col min="458" max="458" width="7" bestFit="1" customWidth="1"/>
    <col min="459" max="460" width="10.33203125" bestFit="1" customWidth="1"/>
    <col min="461" max="461" width="7" bestFit="1" customWidth="1"/>
    <col min="462" max="462" width="10.33203125" bestFit="1" customWidth="1"/>
    <col min="463" max="463" width="7.21875" bestFit="1" customWidth="1"/>
    <col min="464" max="464" width="10.33203125" bestFit="1" customWidth="1"/>
    <col min="465" max="465" width="7.21875" bestFit="1" customWidth="1"/>
    <col min="466" max="466" width="10.33203125" bestFit="1" customWidth="1"/>
    <col min="467" max="467" width="7.21875" bestFit="1" customWidth="1"/>
    <col min="468" max="468" width="10.33203125" bestFit="1" customWidth="1"/>
    <col min="469" max="469" width="7.21875" bestFit="1" customWidth="1"/>
    <col min="470" max="472" width="10.33203125" bestFit="1" customWidth="1"/>
    <col min="473" max="473" width="6.5546875" bestFit="1" customWidth="1"/>
    <col min="474" max="474" width="10.33203125" bestFit="1" customWidth="1"/>
    <col min="475" max="475" width="6.5546875" bestFit="1" customWidth="1"/>
    <col min="476" max="476" width="10.33203125" bestFit="1" customWidth="1"/>
    <col min="477" max="477" width="6.6640625" bestFit="1" customWidth="1"/>
    <col min="478" max="478" width="10.33203125" bestFit="1" customWidth="1"/>
    <col min="479" max="479" width="6.5546875" bestFit="1" customWidth="1"/>
    <col min="480" max="486" width="10.33203125" bestFit="1" customWidth="1"/>
    <col min="487" max="487" width="6.5546875" bestFit="1" customWidth="1"/>
    <col min="488" max="489" width="10.33203125" bestFit="1" customWidth="1"/>
    <col min="490" max="490" width="7" bestFit="1" customWidth="1"/>
    <col min="491" max="491" width="10.33203125" bestFit="1" customWidth="1"/>
    <col min="492" max="492" width="7" bestFit="1" customWidth="1"/>
    <col min="493" max="494" width="10.33203125" bestFit="1" customWidth="1"/>
    <col min="495" max="495" width="6.5546875" bestFit="1" customWidth="1"/>
    <col min="496" max="496" width="10.33203125" bestFit="1" customWidth="1"/>
    <col min="497" max="497" width="6.5546875" bestFit="1" customWidth="1"/>
    <col min="498" max="498" width="10.33203125" bestFit="1" customWidth="1"/>
    <col min="499" max="499" width="6.5546875" bestFit="1" customWidth="1"/>
    <col min="500" max="501" width="10.33203125" bestFit="1" customWidth="1"/>
    <col min="502" max="502" width="7" bestFit="1" customWidth="1"/>
    <col min="503" max="507" width="10.33203125" bestFit="1" customWidth="1"/>
    <col min="508" max="508" width="6.5546875" bestFit="1" customWidth="1"/>
    <col min="509" max="509" width="10.33203125" bestFit="1" customWidth="1"/>
    <col min="510" max="510" width="7" bestFit="1" customWidth="1"/>
    <col min="511" max="511" width="10.33203125" bestFit="1" customWidth="1"/>
    <col min="512" max="512" width="6.44140625" bestFit="1" customWidth="1"/>
    <col min="513" max="513" width="10.33203125" bestFit="1" customWidth="1"/>
    <col min="514" max="514" width="7.21875" bestFit="1" customWidth="1"/>
    <col min="515" max="516" width="10.33203125" bestFit="1" customWidth="1"/>
    <col min="517" max="517" width="7.21875" bestFit="1" customWidth="1"/>
    <col min="518" max="524" width="10.33203125" bestFit="1" customWidth="1"/>
    <col min="525" max="525" width="6.5546875" bestFit="1" customWidth="1"/>
    <col min="526" max="526" width="10.33203125" bestFit="1" customWidth="1"/>
    <col min="527" max="527" width="6.6640625" bestFit="1" customWidth="1"/>
    <col min="528" max="529" width="10.33203125" bestFit="1" customWidth="1"/>
    <col min="530" max="530" width="6.6640625" bestFit="1" customWidth="1"/>
    <col min="531" max="531" width="10.33203125" bestFit="1" customWidth="1"/>
    <col min="532" max="532" width="6.77734375" bestFit="1" customWidth="1"/>
    <col min="533" max="536" width="10.33203125" bestFit="1" customWidth="1"/>
    <col min="537" max="537" width="6.77734375" bestFit="1" customWidth="1"/>
    <col min="538" max="538" width="10.33203125" bestFit="1" customWidth="1"/>
    <col min="539" max="539" width="6.44140625" bestFit="1" customWidth="1"/>
    <col min="540" max="541" width="10.33203125" bestFit="1" customWidth="1"/>
    <col min="542" max="542" width="7.21875" bestFit="1" customWidth="1"/>
    <col min="543" max="544" width="10.33203125" bestFit="1" customWidth="1"/>
    <col min="545" max="545" width="7.21875" bestFit="1" customWidth="1"/>
    <col min="546" max="547" width="10.33203125" bestFit="1" customWidth="1"/>
    <col min="548" max="548" width="6.5546875" bestFit="1" customWidth="1"/>
    <col min="549" max="549" width="10.33203125" bestFit="1" customWidth="1"/>
    <col min="550" max="550" width="7" bestFit="1" customWidth="1"/>
    <col min="551" max="552" width="10.33203125" bestFit="1" customWidth="1"/>
    <col min="553" max="553" width="7" bestFit="1" customWidth="1"/>
    <col min="554" max="555" width="10.33203125" bestFit="1" customWidth="1"/>
    <col min="556" max="556" width="6.5546875" bestFit="1" customWidth="1"/>
    <col min="557" max="557" width="10.33203125" bestFit="1" customWidth="1"/>
    <col min="558" max="558" width="6.6640625" bestFit="1" customWidth="1"/>
    <col min="559" max="559" width="10.33203125" bestFit="1" customWidth="1"/>
    <col min="560" max="560" width="6.5546875" bestFit="1" customWidth="1"/>
    <col min="561" max="561" width="10.33203125" bestFit="1" customWidth="1"/>
    <col min="562" max="562" width="6.5546875" bestFit="1" customWidth="1"/>
    <col min="563" max="566" width="10.33203125" bestFit="1" customWidth="1"/>
    <col min="567" max="567" width="6.44140625" bestFit="1" customWidth="1"/>
    <col min="568" max="568" width="10.33203125" bestFit="1" customWidth="1"/>
    <col min="569" max="569" width="6.44140625" bestFit="1" customWidth="1"/>
    <col min="570" max="571" width="10.33203125" bestFit="1" customWidth="1"/>
    <col min="572" max="572" width="6.33203125" bestFit="1" customWidth="1"/>
    <col min="573" max="575" width="10.33203125" bestFit="1" customWidth="1"/>
    <col min="576" max="576" width="6.33203125" bestFit="1" customWidth="1"/>
    <col min="577" max="579" width="10.33203125" bestFit="1" customWidth="1"/>
    <col min="580" max="580" width="6.33203125" bestFit="1" customWidth="1"/>
    <col min="581" max="581" width="10.33203125" bestFit="1" customWidth="1"/>
    <col min="582" max="582" width="6.33203125" bestFit="1" customWidth="1"/>
    <col min="583" max="584" width="10.33203125" bestFit="1" customWidth="1"/>
    <col min="585" max="585" width="6.5546875" bestFit="1" customWidth="1"/>
    <col min="586" max="586" width="10.33203125" bestFit="1" customWidth="1"/>
    <col min="587" max="587" width="6.5546875" bestFit="1" customWidth="1"/>
    <col min="588" max="588" width="10.33203125" bestFit="1" customWidth="1"/>
    <col min="589" max="589" width="6.5546875" bestFit="1" customWidth="1"/>
    <col min="590" max="594" width="10.33203125" bestFit="1" customWidth="1"/>
    <col min="595" max="595" width="6.44140625" bestFit="1" customWidth="1"/>
    <col min="596" max="596" width="10.33203125" bestFit="1" customWidth="1"/>
    <col min="597" max="597" width="6.44140625" bestFit="1" customWidth="1"/>
    <col min="598" max="598" width="10.33203125" bestFit="1" customWidth="1"/>
    <col min="599" max="599" width="7.21875" bestFit="1" customWidth="1"/>
    <col min="600" max="601" width="10.33203125" bestFit="1" customWidth="1"/>
    <col min="602" max="602" width="7.21875" bestFit="1" customWidth="1"/>
    <col min="603" max="603" width="10.33203125" bestFit="1" customWidth="1"/>
    <col min="604" max="604" width="7.21875" bestFit="1" customWidth="1"/>
    <col min="605" max="605" width="10.33203125" bestFit="1" customWidth="1"/>
    <col min="606" max="606" width="7.21875" bestFit="1" customWidth="1"/>
    <col min="607" max="607" width="10.33203125" bestFit="1" customWidth="1"/>
    <col min="608" max="608" width="7.21875" bestFit="1" customWidth="1"/>
    <col min="609" max="609" width="10.33203125" bestFit="1" customWidth="1"/>
    <col min="610" max="610" width="6.33203125" bestFit="1" customWidth="1"/>
    <col min="611" max="613" width="10.33203125" bestFit="1" customWidth="1"/>
    <col min="614" max="614" width="6.5546875" bestFit="1" customWidth="1"/>
    <col min="615" max="615" width="10.33203125" bestFit="1" customWidth="1"/>
    <col min="616" max="616" width="6.5546875" bestFit="1" customWidth="1"/>
    <col min="617" max="618" width="10.33203125" bestFit="1" customWidth="1"/>
    <col min="619" max="619" width="6.6640625" bestFit="1" customWidth="1"/>
    <col min="620" max="621" width="10.33203125" bestFit="1" customWidth="1"/>
    <col min="622" max="622" width="6.33203125" bestFit="1" customWidth="1"/>
    <col min="623" max="626" width="10.33203125" bestFit="1" customWidth="1"/>
    <col min="627" max="627" width="7.21875" bestFit="1" customWidth="1"/>
    <col min="628" max="628" width="10.33203125" bestFit="1" customWidth="1"/>
    <col min="629" max="629" width="7.21875" bestFit="1" customWidth="1"/>
    <col min="630" max="632" width="10.33203125" bestFit="1" customWidth="1"/>
    <col min="633" max="633" width="5.77734375" bestFit="1" customWidth="1"/>
    <col min="634" max="637" width="10.33203125" bestFit="1" customWidth="1"/>
    <col min="638" max="638" width="6.6640625" bestFit="1" customWidth="1"/>
  </cols>
  <sheetData>
    <row r="1" spans="1:245" x14ac:dyDescent="0.3">
      <c r="A1" t="s">
        <v>284</v>
      </c>
      <c r="B1" t="s">
        <v>2</v>
      </c>
      <c r="C1" t="s">
        <v>285</v>
      </c>
      <c r="D1" t="s">
        <v>4189</v>
      </c>
      <c r="E1" t="s">
        <v>4278</v>
      </c>
      <c r="F1" s="222">
        <v>45684</v>
      </c>
      <c r="G1" t="s">
        <v>4279</v>
      </c>
      <c r="H1" s="222">
        <v>45685</v>
      </c>
      <c r="I1" t="s">
        <v>4280</v>
      </c>
      <c r="J1" s="222">
        <v>45686</v>
      </c>
      <c r="L1" s="222"/>
      <c r="N1" s="222"/>
      <c r="O1" s="222"/>
      <c r="P1" s="222"/>
      <c r="Q1" s="222"/>
      <c r="R1" s="222"/>
      <c r="S1" s="222"/>
      <c r="T1" s="222"/>
      <c r="U1" s="222"/>
      <c r="V1" s="222"/>
      <c r="W1" s="222"/>
      <c r="X1" s="222"/>
      <c r="Y1" s="222"/>
      <c r="Z1" s="222"/>
      <c r="AA1" s="222"/>
      <c r="AB1" s="222"/>
      <c r="AC1" s="222"/>
      <c r="AD1" s="222"/>
      <c r="AE1" s="222"/>
      <c r="AF1" s="222"/>
      <c r="AG1" s="222"/>
      <c r="AH1" s="222"/>
      <c r="AI1" s="222"/>
      <c r="AJ1" s="222"/>
      <c r="AK1" s="222"/>
      <c r="AL1" s="222"/>
      <c r="AM1" s="222"/>
      <c r="AN1" s="222"/>
      <c r="AO1" s="222"/>
      <c r="AP1" s="222"/>
      <c r="AQ1" s="222"/>
      <c r="AR1" s="222"/>
      <c r="AS1" s="222"/>
      <c r="AT1" s="222"/>
      <c r="AU1" s="222"/>
      <c r="AV1" s="222"/>
      <c r="AW1" s="222"/>
      <c r="AX1" s="222"/>
      <c r="AY1" s="222"/>
      <c r="AZ1" s="222"/>
      <c r="BA1" s="222"/>
      <c r="BB1" s="222"/>
      <c r="BC1" s="222"/>
      <c r="BD1" s="222"/>
      <c r="BE1" s="222"/>
      <c r="BF1" s="222"/>
      <c r="BG1" s="222"/>
      <c r="BH1" s="222"/>
      <c r="BI1" s="222"/>
      <c r="BJ1" s="222"/>
      <c r="BK1" s="222"/>
      <c r="BL1" s="222"/>
      <c r="BM1" s="222"/>
      <c r="BN1" s="222"/>
      <c r="BO1" s="222"/>
      <c r="BP1" s="222"/>
      <c r="BQ1" s="222"/>
      <c r="BR1" s="222"/>
      <c r="BS1" s="222"/>
      <c r="BT1" s="222"/>
      <c r="BU1" s="222"/>
      <c r="BV1" s="222"/>
      <c r="BW1" s="222"/>
      <c r="BX1" s="222"/>
      <c r="BY1" s="222"/>
      <c r="BZ1" s="222"/>
      <c r="CA1" s="222"/>
      <c r="CB1" s="222"/>
      <c r="CC1" s="222"/>
      <c r="CD1" s="222"/>
      <c r="CE1" s="222"/>
      <c r="CF1" s="222"/>
      <c r="CG1" s="222"/>
      <c r="CH1" s="222"/>
      <c r="CI1" s="222"/>
      <c r="CJ1" s="222"/>
      <c r="CK1" s="222"/>
      <c r="CL1" s="222"/>
      <c r="CM1" s="222"/>
      <c r="CN1" s="222"/>
      <c r="CO1" s="222"/>
      <c r="CP1" s="222"/>
      <c r="CQ1" s="222"/>
      <c r="CR1" s="222"/>
      <c r="CS1" s="222"/>
      <c r="CT1" s="222"/>
      <c r="CU1" s="222"/>
      <c r="CV1" s="222"/>
      <c r="CW1" s="222"/>
      <c r="CX1" s="222"/>
      <c r="CY1" s="222"/>
      <c r="CZ1" s="222"/>
      <c r="DA1" s="222"/>
      <c r="DB1" s="222"/>
      <c r="DC1" s="222"/>
      <c r="DD1" s="222"/>
      <c r="DE1" s="222"/>
      <c r="DF1" s="222"/>
      <c r="DG1" s="222"/>
      <c r="DH1" s="222"/>
      <c r="DI1" s="222"/>
      <c r="DJ1" s="222"/>
      <c r="DK1" s="222"/>
      <c r="DL1" s="222"/>
      <c r="DM1" s="222"/>
      <c r="DN1" s="222"/>
      <c r="DO1" s="222"/>
      <c r="DP1" s="222"/>
      <c r="DQ1" s="222"/>
      <c r="DR1" s="222"/>
      <c r="DS1" s="222"/>
      <c r="DT1" s="222"/>
      <c r="DU1" s="222"/>
      <c r="DV1" s="222"/>
      <c r="DW1" s="222"/>
      <c r="DX1" s="222"/>
      <c r="DY1" s="222"/>
      <c r="DZ1" s="222"/>
      <c r="EA1" s="222"/>
      <c r="EB1" s="222"/>
      <c r="EC1" s="222"/>
      <c r="ED1" s="222"/>
      <c r="EE1" s="222"/>
      <c r="EF1" s="222"/>
      <c r="EG1" s="222"/>
      <c r="EH1" s="222"/>
      <c r="EI1" s="222"/>
      <c r="EJ1" s="222"/>
      <c r="EK1" s="222"/>
      <c r="EL1" s="222"/>
      <c r="EM1" s="222"/>
      <c r="EN1" s="222"/>
      <c r="EO1" s="222"/>
      <c r="EP1" s="222"/>
      <c r="EQ1" s="222"/>
      <c r="ER1" s="222"/>
      <c r="ES1" s="222"/>
      <c r="ET1" s="222"/>
      <c r="EU1" s="222"/>
      <c r="EV1" s="222"/>
      <c r="EW1" s="222"/>
      <c r="EX1" s="222"/>
      <c r="EY1" s="222"/>
      <c r="EZ1" s="222"/>
      <c r="FA1" s="222"/>
      <c r="FB1" s="222"/>
      <c r="FC1" s="222"/>
      <c r="FD1" s="222"/>
      <c r="FE1" s="222"/>
      <c r="FF1" s="222"/>
      <c r="FG1" s="222"/>
      <c r="FH1" s="222"/>
      <c r="FI1" s="222"/>
      <c r="FJ1" s="222"/>
      <c r="FK1" s="222"/>
      <c r="FL1" s="222"/>
      <c r="FM1" s="222"/>
      <c r="FN1" s="222"/>
      <c r="FO1" s="222"/>
      <c r="FP1" s="222"/>
      <c r="FQ1" s="222"/>
      <c r="FR1" s="222"/>
      <c r="FS1" s="222"/>
      <c r="FT1" s="222"/>
      <c r="FU1" s="222"/>
      <c r="FV1" s="222"/>
      <c r="FW1" s="222"/>
      <c r="FX1" s="222"/>
      <c r="FY1" s="222"/>
      <c r="FZ1" s="222"/>
      <c r="GA1" s="222"/>
      <c r="GB1" s="222"/>
      <c r="GC1" s="222"/>
      <c r="GD1" s="222"/>
      <c r="GE1" s="222"/>
      <c r="GF1" s="222"/>
      <c r="GG1" s="222"/>
      <c r="GH1" s="222"/>
      <c r="GI1" s="222"/>
      <c r="GJ1" s="222"/>
      <c r="GK1" s="222"/>
      <c r="GL1" s="222"/>
      <c r="GM1" s="222"/>
      <c r="GN1" s="222"/>
      <c r="GO1" s="222"/>
      <c r="GP1" s="222"/>
      <c r="GQ1" s="222"/>
      <c r="GR1" s="222"/>
      <c r="GS1" s="222"/>
      <c r="GT1" s="222"/>
      <c r="GU1" s="222"/>
      <c r="GV1" s="222"/>
      <c r="GW1" s="222"/>
      <c r="GX1" s="222"/>
      <c r="GY1" s="222"/>
      <c r="GZ1" s="222"/>
      <c r="HB1" s="222"/>
      <c r="HC1" s="222"/>
      <c r="HD1" s="222"/>
      <c r="HE1" s="222"/>
      <c r="HF1" s="222"/>
      <c r="HG1" s="222"/>
      <c r="HH1" s="222"/>
      <c r="HI1" s="222"/>
      <c r="HJ1" s="222"/>
      <c r="HK1" s="222"/>
      <c r="HL1" s="222"/>
      <c r="HM1" s="222"/>
      <c r="HN1" s="222"/>
      <c r="HO1" s="222"/>
      <c r="HP1" s="222"/>
      <c r="HQ1" s="222"/>
      <c r="HR1" s="222"/>
      <c r="HS1" s="222"/>
      <c r="HT1" s="222"/>
      <c r="HU1" s="222"/>
      <c r="HV1" s="222"/>
      <c r="HW1" s="222"/>
      <c r="HX1" s="222"/>
      <c r="HY1" s="222"/>
      <c r="HZ1" s="222"/>
      <c r="IA1" s="222"/>
      <c r="IB1" s="222"/>
      <c r="IC1" s="222"/>
      <c r="ID1" s="222"/>
      <c r="IE1" s="222"/>
      <c r="IF1" s="222"/>
      <c r="IG1" s="222"/>
      <c r="IH1" s="222"/>
      <c r="II1" s="222"/>
      <c r="IJ1" s="222"/>
      <c r="IK1" s="222"/>
    </row>
    <row r="2" spans="1:245" x14ac:dyDescent="0.3">
      <c r="A2" s="163">
        <v>45686</v>
      </c>
      <c r="B2" t="s">
        <v>286</v>
      </c>
      <c r="C2">
        <v>155.75</v>
      </c>
      <c r="D2">
        <v>4.41</v>
      </c>
      <c r="E2">
        <v>4.84</v>
      </c>
      <c r="F2">
        <v>4.84</v>
      </c>
      <c r="G2">
        <v>5</v>
      </c>
      <c r="H2">
        <v>9.84</v>
      </c>
      <c r="I2">
        <v>-4.97</v>
      </c>
      <c r="J2">
        <v>4.87</v>
      </c>
    </row>
    <row r="3" spans="1:245" x14ac:dyDescent="0.3">
      <c r="A3" s="163">
        <v>45686</v>
      </c>
      <c r="B3" t="s">
        <v>287</v>
      </c>
      <c r="C3">
        <v>193.65</v>
      </c>
      <c r="D3">
        <v>-10.760000000000002</v>
      </c>
      <c r="E3">
        <v>-6.03</v>
      </c>
      <c r="F3">
        <v>-6.03</v>
      </c>
      <c r="G3">
        <v>-1.37</v>
      </c>
      <c r="H3">
        <v>-7.4</v>
      </c>
      <c r="I3">
        <v>3.78</v>
      </c>
      <c r="J3">
        <v>-3.620000000000001</v>
      </c>
    </row>
    <row r="4" spans="1:245" x14ac:dyDescent="0.3">
      <c r="A4" s="163">
        <v>45686</v>
      </c>
      <c r="B4" t="s">
        <v>288</v>
      </c>
      <c r="C4">
        <v>79.38</v>
      </c>
      <c r="D4">
        <v>-5.0200000000000005</v>
      </c>
      <c r="E4">
        <v>-1.99</v>
      </c>
      <c r="F4">
        <v>-1.99</v>
      </c>
      <c r="G4">
        <v>-0.3</v>
      </c>
      <c r="H4">
        <v>-2.29</v>
      </c>
      <c r="I4">
        <v>-2</v>
      </c>
      <c r="J4">
        <v>-4.29</v>
      </c>
    </row>
    <row r="5" spans="1:245" x14ac:dyDescent="0.3">
      <c r="A5" s="163">
        <v>45686</v>
      </c>
      <c r="B5" t="s">
        <v>289</v>
      </c>
      <c r="C5">
        <v>1028.5999999999999</v>
      </c>
      <c r="D5">
        <v>-4.91</v>
      </c>
      <c r="E5">
        <v>-4.4400000000000004</v>
      </c>
      <c r="F5">
        <v>-4.4400000000000004</v>
      </c>
      <c r="G5">
        <v>-5.69</v>
      </c>
      <c r="H5">
        <v>-10.130000000000001</v>
      </c>
      <c r="I5">
        <v>1.44</v>
      </c>
      <c r="J5">
        <v>-8.6900000000000013</v>
      </c>
    </row>
    <row r="6" spans="1:245" x14ac:dyDescent="0.3">
      <c r="A6" s="163">
        <v>45686</v>
      </c>
      <c r="B6" t="s">
        <v>290</v>
      </c>
      <c r="C6">
        <v>1893.25</v>
      </c>
      <c r="D6">
        <v>-6.76</v>
      </c>
      <c r="E6">
        <v>-8.56</v>
      </c>
      <c r="F6">
        <v>-8.56</v>
      </c>
      <c r="G6">
        <v>13.91</v>
      </c>
      <c r="H6">
        <v>5.35</v>
      </c>
      <c r="I6">
        <v>-2.1800000000000002</v>
      </c>
      <c r="J6">
        <v>3.1699999999999995</v>
      </c>
    </row>
    <row r="7" spans="1:245" x14ac:dyDescent="0.3">
      <c r="A7" s="163">
        <v>45686</v>
      </c>
      <c r="B7" t="s">
        <v>291</v>
      </c>
      <c r="C7">
        <v>26.22</v>
      </c>
      <c r="D7">
        <v>-4.9000000000000004</v>
      </c>
      <c r="E7">
        <v>-2.88</v>
      </c>
      <c r="F7">
        <v>-2.88</v>
      </c>
      <c r="G7">
        <v>-1.64</v>
      </c>
      <c r="H7">
        <v>-4.5199999999999996</v>
      </c>
      <c r="I7">
        <v>1.47</v>
      </c>
      <c r="J7">
        <v>-3.05</v>
      </c>
    </row>
    <row r="8" spans="1:245" x14ac:dyDescent="0.3">
      <c r="A8" s="163">
        <v>45686</v>
      </c>
      <c r="B8" t="s">
        <v>292</v>
      </c>
      <c r="C8">
        <v>29398.799999999999</v>
      </c>
      <c r="D8">
        <v>-1.63</v>
      </c>
      <c r="E8">
        <v>0.26</v>
      </c>
      <c r="F8">
        <v>0.26</v>
      </c>
      <c r="G8">
        <v>0.48</v>
      </c>
      <c r="H8">
        <v>0.74</v>
      </c>
      <c r="I8">
        <v>0.15</v>
      </c>
      <c r="J8">
        <v>0.89</v>
      </c>
    </row>
    <row r="9" spans="1:245" x14ac:dyDescent="0.3">
      <c r="A9" s="163">
        <v>45686</v>
      </c>
      <c r="B9" t="s">
        <v>293</v>
      </c>
      <c r="C9">
        <v>46.82</v>
      </c>
      <c r="D9">
        <v>-8.620000000000001</v>
      </c>
      <c r="E9">
        <v>-4.99</v>
      </c>
      <c r="F9">
        <v>-4.99</v>
      </c>
      <c r="G9">
        <v>-2.04</v>
      </c>
      <c r="H9">
        <v>-7.03</v>
      </c>
      <c r="I9">
        <v>-4.2699999999999996</v>
      </c>
      <c r="J9">
        <v>-11.3</v>
      </c>
    </row>
    <row r="10" spans="1:245" x14ac:dyDescent="0.3">
      <c r="A10" s="163">
        <v>45686</v>
      </c>
      <c r="B10" t="s">
        <v>294</v>
      </c>
      <c r="C10">
        <v>396.05</v>
      </c>
      <c r="D10">
        <v>-5.53</v>
      </c>
      <c r="E10">
        <v>-2.16</v>
      </c>
      <c r="F10">
        <v>-2.16</v>
      </c>
      <c r="G10">
        <v>-2.87</v>
      </c>
      <c r="H10">
        <v>-5.03</v>
      </c>
      <c r="I10">
        <v>3.91</v>
      </c>
      <c r="J10">
        <v>-1.1200000000000001</v>
      </c>
    </row>
    <row r="11" spans="1:245" x14ac:dyDescent="0.3">
      <c r="A11" s="163">
        <v>45686</v>
      </c>
      <c r="B11" t="s">
        <v>295</v>
      </c>
      <c r="C11">
        <v>744</v>
      </c>
      <c r="D11">
        <v>-6.82</v>
      </c>
      <c r="E11">
        <v>-5</v>
      </c>
      <c r="F11">
        <v>-5</v>
      </c>
      <c r="G11">
        <v>-2.19</v>
      </c>
      <c r="H11">
        <v>-7.19</v>
      </c>
      <c r="I11">
        <v>5</v>
      </c>
      <c r="J11">
        <v>-2.1899999999999995</v>
      </c>
    </row>
    <row r="12" spans="1:245" x14ac:dyDescent="0.3">
      <c r="A12" s="163">
        <v>45686</v>
      </c>
      <c r="B12" t="s">
        <v>296</v>
      </c>
      <c r="C12">
        <v>83.95</v>
      </c>
      <c r="D12">
        <v>-2.75</v>
      </c>
      <c r="E12">
        <v>-2.77</v>
      </c>
      <c r="F12">
        <v>-2.77</v>
      </c>
      <c r="G12">
        <v>-0.16</v>
      </c>
      <c r="H12">
        <v>-2.93</v>
      </c>
      <c r="I12">
        <v>0.32</v>
      </c>
      <c r="J12">
        <v>-2.6100000000000003</v>
      </c>
    </row>
    <row r="13" spans="1:245" x14ac:dyDescent="0.3">
      <c r="A13" s="163">
        <v>45686</v>
      </c>
      <c r="B13" t="s">
        <v>297</v>
      </c>
      <c r="C13">
        <v>50.83</v>
      </c>
      <c r="D13">
        <v>1.31</v>
      </c>
      <c r="E13">
        <v>-2.6</v>
      </c>
      <c r="F13">
        <v>-2.6</v>
      </c>
      <c r="G13">
        <v>-1.36</v>
      </c>
      <c r="H13">
        <v>-3.96</v>
      </c>
      <c r="I13">
        <v>1.95</v>
      </c>
      <c r="J13">
        <v>-2.0099999999999998</v>
      </c>
    </row>
    <row r="14" spans="1:245" x14ac:dyDescent="0.3">
      <c r="A14" s="163">
        <v>45686</v>
      </c>
      <c r="B14" t="s">
        <v>298</v>
      </c>
      <c r="C14">
        <v>19.71</v>
      </c>
      <c r="D14">
        <v>-8.75</v>
      </c>
      <c r="E14">
        <v>-4.95</v>
      </c>
      <c r="F14">
        <v>-4.95</v>
      </c>
      <c r="G14">
        <v>-4.96</v>
      </c>
      <c r="H14">
        <v>-9.91</v>
      </c>
      <c r="I14">
        <v>4.95</v>
      </c>
      <c r="J14">
        <v>-4.96</v>
      </c>
    </row>
    <row r="15" spans="1:245" x14ac:dyDescent="0.3">
      <c r="A15" s="163">
        <v>45686</v>
      </c>
      <c r="B15" t="s">
        <v>299</v>
      </c>
      <c r="C15">
        <v>96.75</v>
      </c>
      <c r="D15">
        <v>-5.4</v>
      </c>
      <c r="E15">
        <v>-5.08</v>
      </c>
      <c r="F15">
        <v>-5.08</v>
      </c>
      <c r="G15">
        <v>-1.05</v>
      </c>
      <c r="H15">
        <v>-6.13</v>
      </c>
      <c r="I15">
        <v>7.98</v>
      </c>
      <c r="J15">
        <v>1.8500000000000003</v>
      </c>
    </row>
    <row r="16" spans="1:245" x14ac:dyDescent="0.3">
      <c r="A16" s="163">
        <v>45686</v>
      </c>
      <c r="B16" t="s">
        <v>300</v>
      </c>
      <c r="C16">
        <v>5.7</v>
      </c>
      <c r="D16">
        <v>-5</v>
      </c>
      <c r="E16">
        <v>2.57</v>
      </c>
      <c r="F16">
        <v>2.57</v>
      </c>
      <c r="G16">
        <v>0.36</v>
      </c>
      <c r="H16">
        <v>2.93</v>
      </c>
      <c r="I16">
        <v>1.79</v>
      </c>
      <c r="J16">
        <v>4.72</v>
      </c>
    </row>
    <row r="17" spans="1:10" x14ac:dyDescent="0.3">
      <c r="A17" s="163">
        <v>45686</v>
      </c>
      <c r="B17" t="s">
        <v>301</v>
      </c>
      <c r="C17">
        <v>124.6</v>
      </c>
      <c r="D17">
        <v>-5.22</v>
      </c>
      <c r="E17">
        <v>-4.6399999999999997</v>
      </c>
      <c r="F17">
        <v>-4.6399999999999997</v>
      </c>
      <c r="G17">
        <v>1.5</v>
      </c>
      <c r="H17">
        <v>-3.14</v>
      </c>
      <c r="I17">
        <v>2.21</v>
      </c>
      <c r="J17">
        <v>-0.9299999999999996</v>
      </c>
    </row>
    <row r="18" spans="1:10" x14ac:dyDescent="0.3">
      <c r="A18" s="163">
        <v>45686</v>
      </c>
      <c r="B18" t="s">
        <v>302</v>
      </c>
      <c r="C18">
        <v>9.9700000000000006</v>
      </c>
      <c r="D18">
        <v>2.120000000000001</v>
      </c>
      <c r="E18">
        <v>-6.06</v>
      </c>
      <c r="F18">
        <v>-6.06</v>
      </c>
      <c r="G18">
        <v>1.33</v>
      </c>
      <c r="H18">
        <v>-4.7300000000000004</v>
      </c>
      <c r="I18">
        <v>0.71</v>
      </c>
      <c r="J18">
        <v>-4.0199999999999996</v>
      </c>
    </row>
    <row r="19" spans="1:10" x14ac:dyDescent="0.3">
      <c r="A19" s="163">
        <v>45677</v>
      </c>
      <c r="B19" t="s">
        <v>4281</v>
      </c>
      <c r="C19">
        <v>1.35</v>
      </c>
      <c r="D19">
        <v>0.54</v>
      </c>
      <c r="E19">
        <v>-5.13</v>
      </c>
      <c r="G19">
        <v>0</v>
      </c>
      <c r="I19">
        <v>0</v>
      </c>
    </row>
    <row r="20" spans="1:10" x14ac:dyDescent="0.3">
      <c r="A20" s="163">
        <v>45686</v>
      </c>
      <c r="B20" t="s">
        <v>303</v>
      </c>
      <c r="C20">
        <v>44.57</v>
      </c>
      <c r="D20">
        <v>-5.38</v>
      </c>
      <c r="E20">
        <v>-4.2699999999999996</v>
      </c>
      <c r="F20">
        <v>-4.2699999999999996</v>
      </c>
      <c r="G20">
        <v>-3.93</v>
      </c>
      <c r="H20">
        <v>-8.1999999999999993</v>
      </c>
      <c r="I20">
        <v>-1.37</v>
      </c>
      <c r="J20">
        <v>-9.57</v>
      </c>
    </row>
    <row r="21" spans="1:10" x14ac:dyDescent="0.3">
      <c r="A21" s="163">
        <v>45686</v>
      </c>
      <c r="B21" t="s">
        <v>304</v>
      </c>
      <c r="C21">
        <v>67.540000000000006</v>
      </c>
      <c r="D21">
        <v>15.21</v>
      </c>
      <c r="E21">
        <v>-5.68</v>
      </c>
      <c r="F21">
        <v>-5.68</v>
      </c>
      <c r="G21">
        <v>-6.15</v>
      </c>
      <c r="H21">
        <v>-11.83</v>
      </c>
      <c r="I21">
        <v>3.97</v>
      </c>
      <c r="J21">
        <v>-7.8599999999999994</v>
      </c>
    </row>
    <row r="22" spans="1:10" x14ac:dyDescent="0.3">
      <c r="A22" s="163">
        <v>45686</v>
      </c>
      <c r="B22" t="s">
        <v>305</v>
      </c>
      <c r="C22">
        <v>351.15</v>
      </c>
      <c r="D22">
        <v>1.6</v>
      </c>
      <c r="E22">
        <v>-7.18</v>
      </c>
      <c r="F22">
        <v>-7.18</v>
      </c>
      <c r="G22">
        <v>2.1800000000000002</v>
      </c>
      <c r="H22">
        <v>-5</v>
      </c>
      <c r="I22">
        <v>4.63</v>
      </c>
      <c r="J22">
        <v>-0.37000000000000011</v>
      </c>
    </row>
    <row r="23" spans="1:10" x14ac:dyDescent="0.3">
      <c r="A23" s="163">
        <v>45686</v>
      </c>
      <c r="B23" t="s">
        <v>306</v>
      </c>
      <c r="C23">
        <v>66.16</v>
      </c>
      <c r="D23">
        <v>-9.3800000000000008</v>
      </c>
      <c r="E23">
        <v>-3.81</v>
      </c>
      <c r="F23">
        <v>-3.81</v>
      </c>
      <c r="G23">
        <v>-1.02</v>
      </c>
      <c r="H23">
        <v>-4.83</v>
      </c>
      <c r="I23">
        <v>5</v>
      </c>
      <c r="J23">
        <v>0.1699999999999999</v>
      </c>
    </row>
    <row r="24" spans="1:10" x14ac:dyDescent="0.3">
      <c r="A24" s="163">
        <v>45686</v>
      </c>
      <c r="B24" t="s">
        <v>307</v>
      </c>
      <c r="C24">
        <v>397.4</v>
      </c>
      <c r="D24">
        <v>-2.82</v>
      </c>
      <c r="E24">
        <v>-2.0299999999999998</v>
      </c>
      <c r="F24">
        <v>-2.0299999999999998</v>
      </c>
      <c r="G24">
        <v>-2.73</v>
      </c>
      <c r="H24">
        <v>-4.76</v>
      </c>
      <c r="I24">
        <v>1.86</v>
      </c>
      <c r="J24">
        <v>-2.8999999999999995</v>
      </c>
    </row>
    <row r="25" spans="1:10" x14ac:dyDescent="0.3">
      <c r="A25" s="163">
        <v>45686</v>
      </c>
      <c r="B25" t="s">
        <v>308</v>
      </c>
      <c r="C25">
        <v>427.85</v>
      </c>
      <c r="D25">
        <v>-0.64999999999999991</v>
      </c>
      <c r="E25">
        <v>-4.68</v>
      </c>
      <c r="F25">
        <v>-4.68</v>
      </c>
      <c r="G25">
        <v>-1.95</v>
      </c>
      <c r="H25">
        <v>-6.63</v>
      </c>
      <c r="I25">
        <v>4.24</v>
      </c>
      <c r="J25">
        <v>-2.39</v>
      </c>
    </row>
    <row r="26" spans="1:10" x14ac:dyDescent="0.3">
      <c r="A26" s="163">
        <v>45686</v>
      </c>
      <c r="B26" t="s">
        <v>309</v>
      </c>
      <c r="C26">
        <v>589.15</v>
      </c>
      <c r="D26">
        <v>-5.09</v>
      </c>
      <c r="E26">
        <v>-3.71</v>
      </c>
      <c r="F26">
        <v>-3.71</v>
      </c>
      <c r="G26">
        <v>-2.08</v>
      </c>
      <c r="H26">
        <v>-5.79</v>
      </c>
      <c r="I26">
        <v>0.44</v>
      </c>
      <c r="J26">
        <v>-5.35</v>
      </c>
    </row>
    <row r="27" spans="1:10" x14ac:dyDescent="0.3">
      <c r="A27" s="163">
        <v>45686</v>
      </c>
      <c r="B27" t="s">
        <v>310</v>
      </c>
      <c r="C27">
        <v>582.70000000000005</v>
      </c>
      <c r="D27">
        <v>-4.7699999999999996</v>
      </c>
      <c r="E27">
        <v>-2.99</v>
      </c>
      <c r="F27">
        <v>-2.99</v>
      </c>
      <c r="G27">
        <v>-1.94</v>
      </c>
      <c r="H27">
        <v>-4.93</v>
      </c>
      <c r="I27">
        <v>4.9400000000000004</v>
      </c>
      <c r="J27">
        <v>1.00000000000006E-2</v>
      </c>
    </row>
    <row r="28" spans="1:10" x14ac:dyDescent="0.3">
      <c r="A28" s="163">
        <v>45686</v>
      </c>
      <c r="B28" t="s">
        <v>311</v>
      </c>
      <c r="C28">
        <v>127.15</v>
      </c>
      <c r="D28">
        <v>-0.69000000000000017</v>
      </c>
      <c r="E28">
        <v>-2</v>
      </c>
      <c r="F28">
        <v>-2</v>
      </c>
      <c r="G28">
        <v>-1.97</v>
      </c>
      <c r="H28">
        <v>-3.97</v>
      </c>
      <c r="I28">
        <v>-1.97</v>
      </c>
      <c r="J28">
        <v>-5.94</v>
      </c>
    </row>
    <row r="29" spans="1:10" x14ac:dyDescent="0.3">
      <c r="A29" s="163">
        <v>45686</v>
      </c>
      <c r="B29" t="s">
        <v>312</v>
      </c>
      <c r="C29">
        <v>121.43</v>
      </c>
      <c r="D29">
        <v>-2.54</v>
      </c>
      <c r="E29">
        <v>-3.1</v>
      </c>
      <c r="F29">
        <v>-3.1</v>
      </c>
      <c r="G29">
        <v>2.82</v>
      </c>
      <c r="H29">
        <v>-0.28000000000000019</v>
      </c>
      <c r="I29">
        <v>-3.61</v>
      </c>
      <c r="J29">
        <v>-3.89</v>
      </c>
    </row>
    <row r="30" spans="1:10" x14ac:dyDescent="0.3">
      <c r="A30" s="163">
        <v>45686</v>
      </c>
      <c r="B30" t="s">
        <v>313</v>
      </c>
      <c r="C30">
        <v>100.75</v>
      </c>
      <c r="D30">
        <v>-5.8000000000000007</v>
      </c>
      <c r="E30">
        <v>-2.92</v>
      </c>
      <c r="F30">
        <v>-2.92</v>
      </c>
      <c r="G30">
        <v>-0.4</v>
      </c>
      <c r="H30">
        <v>-3.32</v>
      </c>
      <c r="I30">
        <v>1.41</v>
      </c>
      <c r="J30">
        <v>-1.91</v>
      </c>
    </row>
    <row r="31" spans="1:10" x14ac:dyDescent="0.3">
      <c r="A31" s="163">
        <v>45686</v>
      </c>
      <c r="B31" t="s">
        <v>314</v>
      </c>
      <c r="C31">
        <v>39.200000000000003</v>
      </c>
      <c r="D31">
        <v>-5.32</v>
      </c>
      <c r="E31">
        <v>-8.23</v>
      </c>
      <c r="F31">
        <v>-8.23</v>
      </c>
      <c r="G31">
        <v>-4.75</v>
      </c>
      <c r="H31">
        <v>-12.98</v>
      </c>
      <c r="I31">
        <v>1.9</v>
      </c>
      <c r="J31">
        <v>-11.08</v>
      </c>
    </row>
    <row r="32" spans="1:10" x14ac:dyDescent="0.3">
      <c r="A32" s="163">
        <v>45685</v>
      </c>
      <c r="B32" t="s">
        <v>315</v>
      </c>
      <c r="C32">
        <v>22.75</v>
      </c>
      <c r="D32">
        <v>-2.8000000000000003</v>
      </c>
      <c r="E32">
        <v>-2.4700000000000002</v>
      </c>
      <c r="F32">
        <v>-2.4700000000000002</v>
      </c>
      <c r="G32">
        <v>4.5999999999999996</v>
      </c>
      <c r="H32">
        <v>2.1299999999999994</v>
      </c>
    </row>
    <row r="33" spans="1:10" x14ac:dyDescent="0.3">
      <c r="A33" s="163">
        <v>45686</v>
      </c>
      <c r="B33" t="s">
        <v>316</v>
      </c>
      <c r="C33">
        <v>1689.8</v>
      </c>
      <c r="D33">
        <v>5.26</v>
      </c>
      <c r="E33">
        <v>-3.5</v>
      </c>
      <c r="F33">
        <v>-3.5</v>
      </c>
      <c r="G33">
        <v>0.49</v>
      </c>
      <c r="H33">
        <v>-3.01</v>
      </c>
      <c r="I33">
        <v>1.06</v>
      </c>
      <c r="J33">
        <v>-1.95</v>
      </c>
    </row>
    <row r="34" spans="1:10" x14ac:dyDescent="0.3">
      <c r="A34" s="163">
        <v>45686</v>
      </c>
      <c r="B34" t="s">
        <v>317</v>
      </c>
      <c r="C34">
        <v>54.85</v>
      </c>
      <c r="D34">
        <v>-24.87</v>
      </c>
      <c r="E34">
        <v>-4.93</v>
      </c>
      <c r="F34">
        <v>-4.93</v>
      </c>
      <c r="G34">
        <v>-4.9400000000000004</v>
      </c>
      <c r="H34">
        <v>-9.8699999999999992</v>
      </c>
      <c r="I34">
        <v>-4.9400000000000004</v>
      </c>
      <c r="J34">
        <v>-14.810000000000002</v>
      </c>
    </row>
    <row r="35" spans="1:10" x14ac:dyDescent="0.3">
      <c r="A35" s="163">
        <v>45686</v>
      </c>
      <c r="B35" t="s">
        <v>318</v>
      </c>
      <c r="C35">
        <v>41.52</v>
      </c>
      <c r="D35">
        <v>-10.16</v>
      </c>
      <c r="E35">
        <v>-10</v>
      </c>
      <c r="F35">
        <v>-10</v>
      </c>
      <c r="G35">
        <v>-5</v>
      </c>
      <c r="H35">
        <v>-15</v>
      </c>
      <c r="I35">
        <v>-4.99</v>
      </c>
      <c r="J35">
        <v>-19.989999999999998</v>
      </c>
    </row>
    <row r="36" spans="1:10" x14ac:dyDescent="0.3">
      <c r="A36" s="163">
        <v>45686</v>
      </c>
      <c r="B36" t="s">
        <v>319</v>
      </c>
      <c r="C36">
        <v>32.590000000000003</v>
      </c>
      <c r="D36">
        <v>-4.67</v>
      </c>
      <c r="E36">
        <v>-9.56</v>
      </c>
      <c r="F36">
        <v>-9.56</v>
      </c>
      <c r="G36">
        <v>-0.13</v>
      </c>
      <c r="H36">
        <v>-9.69</v>
      </c>
      <c r="I36">
        <v>2.61</v>
      </c>
      <c r="J36">
        <v>-7.0800000000000018</v>
      </c>
    </row>
    <row r="37" spans="1:10" x14ac:dyDescent="0.3">
      <c r="A37" s="163">
        <v>45686</v>
      </c>
      <c r="B37" t="s">
        <v>320</v>
      </c>
      <c r="C37">
        <v>6111.3</v>
      </c>
      <c r="D37">
        <v>-5.64</v>
      </c>
      <c r="E37">
        <v>-1.36</v>
      </c>
      <c r="F37">
        <v>-1.36</v>
      </c>
      <c r="G37">
        <v>-1.46</v>
      </c>
      <c r="H37">
        <v>-2.8200000000000003</v>
      </c>
      <c r="I37">
        <v>1.92</v>
      </c>
      <c r="J37">
        <v>-0.90000000000000036</v>
      </c>
    </row>
    <row r="38" spans="1:10" x14ac:dyDescent="0.3">
      <c r="A38" s="163">
        <v>45686</v>
      </c>
      <c r="B38" t="s">
        <v>4282</v>
      </c>
      <c r="C38">
        <v>25476.65</v>
      </c>
      <c r="D38">
        <v>-2.4300000000000002</v>
      </c>
      <c r="E38">
        <v>-2.71</v>
      </c>
      <c r="F38">
        <v>-2.71</v>
      </c>
      <c r="G38">
        <v>-2.96</v>
      </c>
      <c r="H38">
        <v>-5.67</v>
      </c>
      <c r="I38">
        <v>-1.05</v>
      </c>
      <c r="J38">
        <v>-6.72</v>
      </c>
    </row>
    <row r="39" spans="1:10" x14ac:dyDescent="0.3">
      <c r="A39" s="163">
        <v>45686</v>
      </c>
      <c r="B39" t="s">
        <v>321</v>
      </c>
      <c r="C39">
        <v>176.65</v>
      </c>
      <c r="D39">
        <v>-3.72</v>
      </c>
      <c r="E39">
        <v>-3.11</v>
      </c>
      <c r="F39">
        <v>-3.11</v>
      </c>
      <c r="G39">
        <v>2.2999999999999998</v>
      </c>
      <c r="H39">
        <v>-0.81</v>
      </c>
      <c r="I39">
        <v>4.5</v>
      </c>
      <c r="J39">
        <v>3.69</v>
      </c>
    </row>
    <row r="40" spans="1:10" x14ac:dyDescent="0.3">
      <c r="A40" s="163">
        <v>45686</v>
      </c>
      <c r="B40" t="s">
        <v>322</v>
      </c>
      <c r="C40">
        <v>108.9</v>
      </c>
      <c r="D40">
        <v>0.2300000000000002</v>
      </c>
      <c r="E40">
        <v>-0.44</v>
      </c>
      <c r="F40">
        <v>-0.44</v>
      </c>
      <c r="G40">
        <v>-2</v>
      </c>
      <c r="H40">
        <v>-2.44</v>
      </c>
      <c r="I40">
        <v>-1.22</v>
      </c>
      <c r="J40">
        <v>-3.66</v>
      </c>
    </row>
    <row r="41" spans="1:10" x14ac:dyDescent="0.3">
      <c r="A41" s="163">
        <v>45686</v>
      </c>
      <c r="B41" t="s">
        <v>323</v>
      </c>
      <c r="C41">
        <v>480.5</v>
      </c>
      <c r="D41">
        <v>-0.63</v>
      </c>
      <c r="E41">
        <v>-4.45</v>
      </c>
      <c r="F41">
        <v>-4.45</v>
      </c>
      <c r="G41">
        <v>0.44</v>
      </c>
      <c r="H41">
        <v>-4.01</v>
      </c>
      <c r="I41">
        <v>4.91</v>
      </c>
      <c r="J41">
        <v>0.90000000000000036</v>
      </c>
    </row>
    <row r="42" spans="1:10" x14ac:dyDescent="0.3">
      <c r="A42" s="163">
        <v>45686</v>
      </c>
      <c r="B42" t="s">
        <v>324</v>
      </c>
      <c r="C42">
        <v>267</v>
      </c>
      <c r="D42">
        <v>-0.61000000000000032</v>
      </c>
      <c r="E42">
        <v>-1.25</v>
      </c>
      <c r="F42">
        <v>-1.25</v>
      </c>
      <c r="G42">
        <v>-1.1000000000000001</v>
      </c>
      <c r="H42">
        <v>-2.35</v>
      </c>
      <c r="I42">
        <v>0.49</v>
      </c>
      <c r="J42">
        <v>-1.86</v>
      </c>
    </row>
    <row r="43" spans="1:10" x14ac:dyDescent="0.3">
      <c r="A43" s="163">
        <v>45686</v>
      </c>
      <c r="B43" t="s">
        <v>325</v>
      </c>
      <c r="C43">
        <v>145.80000000000001</v>
      </c>
      <c r="D43">
        <v>3.7599999999999993</v>
      </c>
      <c r="E43">
        <v>-5.52</v>
      </c>
      <c r="F43">
        <v>-5.52</v>
      </c>
      <c r="G43">
        <v>-0.99</v>
      </c>
      <c r="H43">
        <v>-6.51</v>
      </c>
      <c r="I43">
        <v>0.55000000000000004</v>
      </c>
      <c r="J43">
        <v>-5.96</v>
      </c>
    </row>
    <row r="44" spans="1:10" x14ac:dyDescent="0.3">
      <c r="A44" s="163">
        <v>45686</v>
      </c>
      <c r="B44" t="s">
        <v>326</v>
      </c>
      <c r="C44">
        <v>56.19</v>
      </c>
      <c r="D44">
        <v>-5.98</v>
      </c>
      <c r="E44">
        <v>-1.99</v>
      </c>
      <c r="F44">
        <v>-1.99</v>
      </c>
      <c r="G44">
        <v>-1.98</v>
      </c>
      <c r="H44">
        <v>-3.97</v>
      </c>
      <c r="I44">
        <v>-1.99</v>
      </c>
      <c r="J44">
        <v>-5.96</v>
      </c>
    </row>
    <row r="45" spans="1:10" x14ac:dyDescent="0.3">
      <c r="A45" s="163">
        <v>45686</v>
      </c>
      <c r="B45" t="s">
        <v>327</v>
      </c>
      <c r="C45">
        <v>8.67</v>
      </c>
      <c r="D45">
        <v>2.84</v>
      </c>
      <c r="E45">
        <v>-1.96</v>
      </c>
      <c r="F45">
        <v>-1.96</v>
      </c>
      <c r="G45">
        <v>-2</v>
      </c>
      <c r="H45">
        <v>-3.96</v>
      </c>
      <c r="I45">
        <v>-1.92</v>
      </c>
      <c r="J45">
        <v>-5.88</v>
      </c>
    </row>
    <row r="46" spans="1:10" x14ac:dyDescent="0.3">
      <c r="A46" s="163">
        <v>44543</v>
      </c>
      <c r="B46" t="s">
        <v>4283</v>
      </c>
      <c r="C46">
        <v>0.56999999999999995</v>
      </c>
      <c r="D46">
        <v>-3.51</v>
      </c>
      <c r="E46">
        <v>3.64</v>
      </c>
      <c r="G46">
        <v>0</v>
      </c>
      <c r="I46">
        <v>0</v>
      </c>
    </row>
    <row r="47" spans="1:10" x14ac:dyDescent="0.3">
      <c r="A47" s="163">
        <v>45686</v>
      </c>
      <c r="B47" t="s">
        <v>328</v>
      </c>
      <c r="C47">
        <v>88.04</v>
      </c>
      <c r="D47">
        <v>5.57</v>
      </c>
      <c r="E47">
        <v>-5.36</v>
      </c>
      <c r="F47">
        <v>-5.36</v>
      </c>
      <c r="G47">
        <v>-0.17</v>
      </c>
      <c r="H47">
        <v>-5.53</v>
      </c>
      <c r="I47">
        <v>-1.94</v>
      </c>
      <c r="J47">
        <v>-7.4700000000000006</v>
      </c>
    </row>
    <row r="48" spans="1:10" x14ac:dyDescent="0.3">
      <c r="A48" s="163">
        <v>45686</v>
      </c>
      <c r="B48" t="s">
        <v>329</v>
      </c>
      <c r="C48">
        <v>55</v>
      </c>
      <c r="D48">
        <v>-3.35</v>
      </c>
      <c r="E48">
        <v>-4.9400000000000004</v>
      </c>
      <c r="F48">
        <v>-4.9400000000000004</v>
      </c>
      <c r="G48">
        <v>-4.9800000000000004</v>
      </c>
      <c r="H48">
        <v>-9.9200000000000017</v>
      </c>
      <c r="I48">
        <v>3.38</v>
      </c>
      <c r="J48">
        <v>-6.5400000000000018</v>
      </c>
    </row>
    <row r="49" spans="1:10" x14ac:dyDescent="0.3">
      <c r="A49" s="163">
        <v>45686</v>
      </c>
      <c r="B49" t="s">
        <v>330</v>
      </c>
      <c r="C49">
        <v>62</v>
      </c>
      <c r="D49">
        <v>3.3200000000000003</v>
      </c>
      <c r="E49">
        <v>-0.53</v>
      </c>
      <c r="F49">
        <v>-0.53</v>
      </c>
      <c r="G49">
        <v>-3.26</v>
      </c>
      <c r="H49">
        <v>-3.79</v>
      </c>
      <c r="J49">
        <v>-3.79</v>
      </c>
    </row>
    <row r="50" spans="1:10" x14ac:dyDescent="0.3">
      <c r="A50" s="163">
        <v>45686</v>
      </c>
      <c r="B50" t="s">
        <v>331</v>
      </c>
      <c r="C50">
        <v>176.8</v>
      </c>
      <c r="D50">
        <v>-14.77</v>
      </c>
      <c r="E50">
        <v>-4.9800000000000004</v>
      </c>
      <c r="F50">
        <v>-4.9800000000000004</v>
      </c>
      <c r="G50">
        <v>-4.79</v>
      </c>
      <c r="H50">
        <v>-9.77</v>
      </c>
      <c r="I50">
        <v>2.34</v>
      </c>
      <c r="J50">
        <v>-7.43</v>
      </c>
    </row>
    <row r="51" spans="1:10" x14ac:dyDescent="0.3">
      <c r="A51" s="163">
        <v>45686</v>
      </c>
      <c r="B51" t="s">
        <v>332</v>
      </c>
      <c r="C51">
        <v>657.2</v>
      </c>
      <c r="D51">
        <v>-6.8900000000000006</v>
      </c>
      <c r="E51">
        <v>-9.0299999999999994</v>
      </c>
      <c r="F51">
        <v>-9.0299999999999994</v>
      </c>
      <c r="G51">
        <v>-4.82</v>
      </c>
      <c r="H51">
        <v>-13.85</v>
      </c>
      <c r="I51">
        <v>7.33</v>
      </c>
      <c r="J51">
        <v>-6.52</v>
      </c>
    </row>
    <row r="52" spans="1:10" x14ac:dyDescent="0.3">
      <c r="A52" s="163">
        <v>45686</v>
      </c>
      <c r="B52" t="s">
        <v>333</v>
      </c>
      <c r="C52">
        <v>64.62</v>
      </c>
      <c r="D52">
        <v>-3.08</v>
      </c>
      <c r="E52">
        <v>-2.4300000000000002</v>
      </c>
      <c r="F52">
        <v>-2.4300000000000002</v>
      </c>
      <c r="G52">
        <v>-0.72</v>
      </c>
      <c r="H52">
        <v>-3.1500000000000004</v>
      </c>
      <c r="I52">
        <v>2.04</v>
      </c>
      <c r="J52">
        <v>-1.1100000000000003</v>
      </c>
    </row>
    <row r="53" spans="1:10" x14ac:dyDescent="0.3">
      <c r="A53" s="163">
        <v>45686</v>
      </c>
      <c r="B53" t="s">
        <v>334</v>
      </c>
      <c r="C53">
        <v>15.05</v>
      </c>
      <c r="D53">
        <v>-13.07</v>
      </c>
      <c r="E53">
        <v>-4.87</v>
      </c>
      <c r="F53">
        <v>-4.87</v>
      </c>
      <c r="G53">
        <v>-4.82</v>
      </c>
      <c r="H53">
        <v>-9.69</v>
      </c>
      <c r="I53">
        <v>-4.75</v>
      </c>
      <c r="J53">
        <v>-14.44</v>
      </c>
    </row>
    <row r="54" spans="1:10" x14ac:dyDescent="0.3">
      <c r="A54" s="163">
        <v>45686</v>
      </c>
      <c r="B54" t="s">
        <v>335</v>
      </c>
      <c r="C54">
        <v>2003.05</v>
      </c>
      <c r="D54">
        <v>2.23</v>
      </c>
      <c r="E54">
        <v>-2.96</v>
      </c>
      <c r="F54">
        <v>-2.96</v>
      </c>
      <c r="G54">
        <v>0.2</v>
      </c>
      <c r="H54">
        <v>-2.76</v>
      </c>
      <c r="I54">
        <v>0.11</v>
      </c>
      <c r="J54">
        <v>-2.65</v>
      </c>
    </row>
    <row r="55" spans="1:10" x14ac:dyDescent="0.3">
      <c r="A55" s="163">
        <v>45684</v>
      </c>
      <c r="B55" t="s">
        <v>4190</v>
      </c>
      <c r="C55">
        <v>93</v>
      </c>
      <c r="D55">
        <v>-1.61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x14ac:dyDescent="0.3">
      <c r="A56" s="163">
        <v>45686</v>
      </c>
      <c r="B56" t="s">
        <v>336</v>
      </c>
      <c r="C56">
        <v>19.7</v>
      </c>
      <c r="D56">
        <v>-4.91</v>
      </c>
      <c r="E56">
        <v>-3.72</v>
      </c>
      <c r="F56">
        <v>-3.72</v>
      </c>
      <c r="G56">
        <v>-2.48</v>
      </c>
      <c r="H56">
        <v>-6.2</v>
      </c>
      <c r="I56">
        <v>0.2</v>
      </c>
      <c r="J56">
        <v>-6</v>
      </c>
    </row>
    <row r="57" spans="1:10" x14ac:dyDescent="0.3">
      <c r="A57" s="163">
        <v>45686</v>
      </c>
      <c r="B57" t="s">
        <v>4191</v>
      </c>
      <c r="C57">
        <v>130</v>
      </c>
      <c r="D57">
        <v>1.08</v>
      </c>
      <c r="E57">
        <v>-8.51</v>
      </c>
      <c r="F57">
        <v>-8.51</v>
      </c>
      <c r="G57">
        <v>-9.36</v>
      </c>
      <c r="H57">
        <v>-17.869999999999997</v>
      </c>
      <c r="I57">
        <v>-4.41</v>
      </c>
      <c r="J57">
        <v>-22.28</v>
      </c>
    </row>
    <row r="58" spans="1:10" x14ac:dyDescent="0.3">
      <c r="A58" s="163">
        <v>45686</v>
      </c>
      <c r="B58" t="s">
        <v>337</v>
      </c>
      <c r="C58">
        <v>1514.7</v>
      </c>
      <c r="D58">
        <v>-0.76</v>
      </c>
      <c r="E58">
        <v>-0.67</v>
      </c>
      <c r="F58">
        <v>-0.67</v>
      </c>
      <c r="G58">
        <v>-0.48</v>
      </c>
      <c r="H58">
        <v>-1.1499999999999999</v>
      </c>
      <c r="I58">
        <v>2.11</v>
      </c>
      <c r="J58">
        <v>0.96</v>
      </c>
    </row>
    <row r="59" spans="1:10" x14ac:dyDescent="0.3">
      <c r="A59" s="163">
        <v>45686</v>
      </c>
      <c r="B59" t="s">
        <v>338</v>
      </c>
      <c r="C59">
        <v>263.5</v>
      </c>
      <c r="D59">
        <v>-1.25</v>
      </c>
      <c r="E59">
        <v>-4.03</v>
      </c>
      <c r="F59">
        <v>-4.03</v>
      </c>
      <c r="G59">
        <v>1.54</v>
      </c>
      <c r="H59">
        <v>-2.4900000000000002</v>
      </c>
      <c r="I59">
        <v>2.35</v>
      </c>
      <c r="J59">
        <v>-0.1400000000000001</v>
      </c>
    </row>
    <row r="60" spans="1:10" x14ac:dyDescent="0.3">
      <c r="A60" s="163">
        <v>45686</v>
      </c>
      <c r="B60" t="s">
        <v>339</v>
      </c>
      <c r="C60">
        <v>9.73</v>
      </c>
      <c r="D60">
        <v>-2.5299999999999998</v>
      </c>
      <c r="E60">
        <v>-3.4</v>
      </c>
      <c r="F60">
        <v>-3.4</v>
      </c>
      <c r="G60">
        <v>-5.65</v>
      </c>
      <c r="H60">
        <v>-9.0500000000000007</v>
      </c>
      <c r="I60">
        <v>9.94</v>
      </c>
      <c r="J60">
        <v>0.88999999999999879</v>
      </c>
    </row>
    <row r="61" spans="1:10" x14ac:dyDescent="0.3">
      <c r="A61" s="163">
        <v>45686</v>
      </c>
      <c r="B61" t="s">
        <v>340</v>
      </c>
      <c r="C61">
        <v>1308.1500000000001</v>
      </c>
      <c r="D61">
        <v>-4.1999999999999993</v>
      </c>
      <c r="E61">
        <v>1.01</v>
      </c>
      <c r="F61">
        <v>1.01</v>
      </c>
      <c r="G61">
        <v>-1.03</v>
      </c>
      <c r="H61">
        <v>-0.02</v>
      </c>
      <c r="I61">
        <v>5.89</v>
      </c>
      <c r="J61">
        <v>5.8699999999999992</v>
      </c>
    </row>
    <row r="62" spans="1:10" x14ac:dyDescent="0.3">
      <c r="A62" s="163">
        <v>45686</v>
      </c>
      <c r="B62" t="s">
        <v>341</v>
      </c>
      <c r="C62">
        <v>26.39</v>
      </c>
      <c r="D62">
        <v>-8.94</v>
      </c>
      <c r="E62">
        <v>-7.32</v>
      </c>
      <c r="F62">
        <v>-7.32</v>
      </c>
      <c r="G62">
        <v>3.55</v>
      </c>
      <c r="H62">
        <v>-3.7700000000000009</v>
      </c>
      <c r="I62">
        <v>2.68</v>
      </c>
      <c r="J62">
        <v>-1.0900000000000003</v>
      </c>
    </row>
    <row r="63" spans="1:10" x14ac:dyDescent="0.3">
      <c r="A63" s="163">
        <v>45686</v>
      </c>
      <c r="B63" t="s">
        <v>342</v>
      </c>
      <c r="C63">
        <v>85.26</v>
      </c>
      <c r="D63">
        <v>0.06</v>
      </c>
      <c r="E63">
        <v>-1.06</v>
      </c>
      <c r="F63">
        <v>-1.06</v>
      </c>
      <c r="G63">
        <v>0.88</v>
      </c>
      <c r="H63">
        <v>-0.18</v>
      </c>
      <c r="I63">
        <v>-4.88</v>
      </c>
      <c r="J63">
        <v>-5.0599999999999996</v>
      </c>
    </row>
    <row r="64" spans="1:10" x14ac:dyDescent="0.3">
      <c r="A64" s="163">
        <v>45686</v>
      </c>
      <c r="B64" t="s">
        <v>343</v>
      </c>
      <c r="C64">
        <v>331.65</v>
      </c>
      <c r="D64">
        <v>3</v>
      </c>
      <c r="E64">
        <v>-4.8</v>
      </c>
      <c r="F64">
        <v>-4.8</v>
      </c>
      <c r="G64">
        <v>3.19</v>
      </c>
      <c r="H64">
        <v>-1.61</v>
      </c>
      <c r="I64">
        <v>4.5199999999999996</v>
      </c>
      <c r="J64">
        <v>2.91</v>
      </c>
    </row>
    <row r="65" spans="1:10" x14ac:dyDescent="0.3">
      <c r="A65" s="163">
        <v>45686</v>
      </c>
      <c r="B65" t="s">
        <v>344</v>
      </c>
      <c r="C65">
        <v>1723.5</v>
      </c>
      <c r="D65">
        <v>-13.45</v>
      </c>
      <c r="E65">
        <v>-0.2</v>
      </c>
      <c r="F65">
        <v>-0.2</v>
      </c>
      <c r="G65">
        <v>-6.75</v>
      </c>
      <c r="H65">
        <v>-6.95</v>
      </c>
      <c r="I65">
        <v>10.37</v>
      </c>
      <c r="J65">
        <v>3.419999999999999</v>
      </c>
    </row>
    <row r="66" spans="1:10" x14ac:dyDescent="0.3">
      <c r="A66" s="163">
        <v>45686</v>
      </c>
      <c r="B66" t="s">
        <v>345</v>
      </c>
      <c r="C66">
        <v>3.99</v>
      </c>
      <c r="D66">
        <v>-8.41</v>
      </c>
      <c r="E66">
        <v>1.28</v>
      </c>
      <c r="F66">
        <v>1.28</v>
      </c>
      <c r="G66">
        <v>-2.5299999999999998</v>
      </c>
      <c r="H66">
        <v>-1.2499999999999998</v>
      </c>
      <c r="I66">
        <v>3.64</v>
      </c>
      <c r="J66">
        <v>2.390000000000001</v>
      </c>
    </row>
    <row r="67" spans="1:10" x14ac:dyDescent="0.3">
      <c r="A67" s="163">
        <v>45686</v>
      </c>
      <c r="B67" t="s">
        <v>346</v>
      </c>
      <c r="C67">
        <v>548</v>
      </c>
      <c r="D67">
        <v>-5.83</v>
      </c>
      <c r="E67">
        <v>-5.53</v>
      </c>
      <c r="F67">
        <v>-5.53</v>
      </c>
      <c r="G67">
        <v>-2.31</v>
      </c>
      <c r="H67">
        <v>-7.84</v>
      </c>
      <c r="I67">
        <v>4.96</v>
      </c>
      <c r="J67">
        <v>-2.88</v>
      </c>
    </row>
    <row r="68" spans="1:10" x14ac:dyDescent="0.3">
      <c r="A68" s="163">
        <v>45686</v>
      </c>
      <c r="B68" t="s">
        <v>347</v>
      </c>
      <c r="C68">
        <v>2.35</v>
      </c>
      <c r="D68">
        <v>-3.3800000000000008</v>
      </c>
      <c r="E68">
        <v>-2.4500000000000002</v>
      </c>
      <c r="F68">
        <v>-2.4500000000000002</v>
      </c>
      <c r="G68">
        <v>-2.09</v>
      </c>
      <c r="H68">
        <v>-4.54</v>
      </c>
      <c r="I68">
        <v>0.43</v>
      </c>
      <c r="J68">
        <v>-4.1100000000000003</v>
      </c>
    </row>
    <row r="69" spans="1:10" x14ac:dyDescent="0.3">
      <c r="A69" s="163">
        <v>45686</v>
      </c>
      <c r="B69" t="s">
        <v>348</v>
      </c>
      <c r="C69">
        <v>264.5</v>
      </c>
      <c r="D69">
        <v>-5.2</v>
      </c>
      <c r="E69">
        <v>-3.65</v>
      </c>
      <c r="F69">
        <v>-3.65</v>
      </c>
      <c r="G69">
        <v>-4.24</v>
      </c>
      <c r="H69">
        <v>-7.8900000000000006</v>
      </c>
      <c r="I69">
        <v>5.0199999999999996</v>
      </c>
      <c r="J69">
        <v>-2.870000000000001</v>
      </c>
    </row>
    <row r="70" spans="1:10" x14ac:dyDescent="0.3">
      <c r="A70" s="163">
        <v>45686</v>
      </c>
      <c r="B70" t="s">
        <v>349</v>
      </c>
      <c r="C70">
        <v>72.34</v>
      </c>
      <c r="D70">
        <v>-6.94</v>
      </c>
      <c r="E70">
        <v>-1.1100000000000001</v>
      </c>
      <c r="F70">
        <v>-1.1100000000000001</v>
      </c>
      <c r="G70">
        <v>-2.86</v>
      </c>
      <c r="H70">
        <v>-3.97</v>
      </c>
      <c r="I70">
        <v>4.5199999999999996</v>
      </c>
      <c r="J70">
        <v>0.54999999999999982</v>
      </c>
    </row>
    <row r="71" spans="1:10" x14ac:dyDescent="0.3">
      <c r="A71" s="163">
        <v>45686</v>
      </c>
      <c r="B71" t="s">
        <v>350</v>
      </c>
      <c r="C71">
        <v>69.11</v>
      </c>
      <c r="D71">
        <v>-2.91</v>
      </c>
      <c r="E71">
        <v>-4.3899999999999997</v>
      </c>
      <c r="F71">
        <v>-4.3899999999999997</v>
      </c>
      <c r="G71">
        <v>-5.28</v>
      </c>
      <c r="H71">
        <v>-9.67</v>
      </c>
      <c r="I71">
        <v>-1.43</v>
      </c>
      <c r="J71">
        <v>-11.1</v>
      </c>
    </row>
    <row r="72" spans="1:10" x14ac:dyDescent="0.3">
      <c r="A72" s="163">
        <v>45686</v>
      </c>
      <c r="B72" t="s">
        <v>351</v>
      </c>
      <c r="C72">
        <v>39.880000000000003</v>
      </c>
      <c r="D72">
        <v>-8.41</v>
      </c>
      <c r="E72">
        <v>-4.18</v>
      </c>
      <c r="F72">
        <v>-4.18</v>
      </c>
      <c r="G72">
        <v>4.21</v>
      </c>
      <c r="H72">
        <v>3.00000000000002E-2</v>
      </c>
      <c r="I72">
        <v>-1.1599999999999999</v>
      </c>
      <c r="J72">
        <v>-1.1299999999999997</v>
      </c>
    </row>
    <row r="73" spans="1:10" x14ac:dyDescent="0.3">
      <c r="A73" s="163">
        <v>45686</v>
      </c>
      <c r="B73" t="s">
        <v>352</v>
      </c>
      <c r="C73">
        <v>53.03</v>
      </c>
      <c r="D73">
        <v>-3.96</v>
      </c>
      <c r="E73">
        <v>-3.68</v>
      </c>
      <c r="F73">
        <v>-3.68</v>
      </c>
      <c r="G73">
        <v>-5.91</v>
      </c>
      <c r="H73">
        <v>-9.59</v>
      </c>
      <c r="I73">
        <v>2.4700000000000002</v>
      </c>
      <c r="J73">
        <v>-7.1199999999999992</v>
      </c>
    </row>
    <row r="74" spans="1:10" x14ac:dyDescent="0.3">
      <c r="A74" s="163">
        <v>45686</v>
      </c>
      <c r="B74" t="s">
        <v>353</v>
      </c>
      <c r="C74">
        <v>691</v>
      </c>
      <c r="D74">
        <v>-4.1900000000000004</v>
      </c>
      <c r="E74">
        <v>-4.84</v>
      </c>
      <c r="F74">
        <v>-4.84</v>
      </c>
      <c r="G74">
        <v>1.49</v>
      </c>
      <c r="H74">
        <v>-3.35</v>
      </c>
      <c r="I74">
        <v>2.37</v>
      </c>
      <c r="J74">
        <v>-0.97999999999999965</v>
      </c>
    </row>
    <row r="75" spans="1:10" x14ac:dyDescent="0.3">
      <c r="A75" s="163">
        <v>45686</v>
      </c>
      <c r="B75" t="s">
        <v>354</v>
      </c>
      <c r="C75">
        <v>129.6</v>
      </c>
      <c r="D75">
        <v>0.85000000000000009</v>
      </c>
      <c r="E75">
        <v>-4.97</v>
      </c>
      <c r="F75">
        <v>-4.97</v>
      </c>
      <c r="G75">
        <v>-4.9800000000000004</v>
      </c>
      <c r="H75">
        <v>-9.9499999999999993</v>
      </c>
      <c r="I75">
        <v>-0.15</v>
      </c>
      <c r="J75">
        <v>-10.1</v>
      </c>
    </row>
    <row r="76" spans="1:10" x14ac:dyDescent="0.3">
      <c r="A76" s="163">
        <v>45686</v>
      </c>
      <c r="B76" t="s">
        <v>355</v>
      </c>
      <c r="C76">
        <v>745.15</v>
      </c>
      <c r="D76">
        <v>-1.91</v>
      </c>
      <c r="E76">
        <v>-4.22</v>
      </c>
      <c r="F76">
        <v>-4.22</v>
      </c>
      <c r="G76">
        <v>-1.2</v>
      </c>
      <c r="H76">
        <v>-5.42</v>
      </c>
      <c r="I76">
        <v>-0.32</v>
      </c>
      <c r="J76">
        <v>-5.74</v>
      </c>
    </row>
    <row r="77" spans="1:10" x14ac:dyDescent="0.3">
      <c r="A77" s="163">
        <v>45686</v>
      </c>
      <c r="B77" t="s">
        <v>356</v>
      </c>
      <c r="C77">
        <v>2318.75</v>
      </c>
      <c r="D77">
        <v>-3.29</v>
      </c>
      <c r="E77">
        <v>-2.52</v>
      </c>
      <c r="F77">
        <v>-2.52</v>
      </c>
      <c r="G77">
        <v>1.21</v>
      </c>
      <c r="H77">
        <v>-1.31</v>
      </c>
      <c r="I77">
        <v>1.39</v>
      </c>
      <c r="J77">
        <v>7.9999999999999793E-2</v>
      </c>
    </row>
    <row r="78" spans="1:10" x14ac:dyDescent="0.3">
      <c r="A78" s="163">
        <v>45686</v>
      </c>
      <c r="B78" t="s">
        <v>357</v>
      </c>
      <c r="C78">
        <v>987.5</v>
      </c>
      <c r="D78">
        <v>-6.28</v>
      </c>
      <c r="E78">
        <v>-1.28</v>
      </c>
      <c r="F78">
        <v>-1.28</v>
      </c>
      <c r="G78">
        <v>-1.1499999999999999</v>
      </c>
      <c r="H78">
        <v>-2.4300000000000002</v>
      </c>
      <c r="I78">
        <v>-0.01</v>
      </c>
      <c r="J78">
        <v>-2.4399999999999995</v>
      </c>
    </row>
    <row r="79" spans="1:10" x14ac:dyDescent="0.3">
      <c r="A79" s="163">
        <v>45686</v>
      </c>
      <c r="B79" t="s">
        <v>358</v>
      </c>
      <c r="C79">
        <v>1097.25</v>
      </c>
      <c r="D79">
        <v>-6.07</v>
      </c>
      <c r="E79">
        <v>-1.1599999999999999</v>
      </c>
      <c r="F79">
        <v>-1.1599999999999999</v>
      </c>
      <c r="G79">
        <v>-0.18</v>
      </c>
      <c r="H79">
        <v>-1.34</v>
      </c>
      <c r="I79">
        <v>1.67</v>
      </c>
      <c r="J79">
        <v>0.33</v>
      </c>
    </row>
    <row r="80" spans="1:10" x14ac:dyDescent="0.3">
      <c r="A80" s="163">
        <v>45686</v>
      </c>
      <c r="B80" t="s">
        <v>359</v>
      </c>
      <c r="C80">
        <v>522.35</v>
      </c>
      <c r="D80">
        <v>-5.83</v>
      </c>
      <c r="E80">
        <v>-3.52</v>
      </c>
      <c r="F80">
        <v>-3.52</v>
      </c>
      <c r="G80">
        <v>0.06</v>
      </c>
      <c r="H80">
        <v>-3.46</v>
      </c>
      <c r="I80">
        <v>5.08</v>
      </c>
      <c r="J80">
        <v>1.62</v>
      </c>
    </row>
    <row r="81" spans="1:10" x14ac:dyDescent="0.3">
      <c r="A81" s="163">
        <v>45686</v>
      </c>
      <c r="B81" t="s">
        <v>360</v>
      </c>
      <c r="C81">
        <v>31.37</v>
      </c>
      <c r="D81">
        <v>7.9</v>
      </c>
      <c r="E81">
        <v>-4.28</v>
      </c>
      <c r="F81">
        <v>-4.28</v>
      </c>
      <c r="G81">
        <v>-3.98</v>
      </c>
      <c r="H81">
        <v>-8.26</v>
      </c>
      <c r="I81">
        <v>4.99</v>
      </c>
      <c r="J81">
        <v>-3.27</v>
      </c>
    </row>
    <row r="82" spans="1:10" x14ac:dyDescent="0.3">
      <c r="A82" s="163">
        <v>45686</v>
      </c>
      <c r="B82" t="s">
        <v>361</v>
      </c>
      <c r="C82">
        <v>1259.4000000000001</v>
      </c>
      <c r="D82">
        <v>1.63</v>
      </c>
      <c r="E82">
        <v>-8.14</v>
      </c>
      <c r="F82">
        <v>-8.14</v>
      </c>
      <c r="G82">
        <v>-10</v>
      </c>
      <c r="H82">
        <v>-18.14</v>
      </c>
      <c r="I82">
        <v>1.29</v>
      </c>
      <c r="J82">
        <v>-16.850000000000001</v>
      </c>
    </row>
    <row r="83" spans="1:10" x14ac:dyDescent="0.3">
      <c r="A83" s="163">
        <v>45686</v>
      </c>
      <c r="B83" t="s">
        <v>362</v>
      </c>
      <c r="C83">
        <v>0.94</v>
      </c>
      <c r="D83">
        <v>0.02</v>
      </c>
      <c r="E83">
        <v>-4</v>
      </c>
      <c r="F83">
        <v>-4</v>
      </c>
      <c r="G83">
        <v>-4.17</v>
      </c>
      <c r="H83">
        <v>-8.17</v>
      </c>
      <c r="I83">
        <v>2.17</v>
      </c>
      <c r="J83">
        <v>-6</v>
      </c>
    </row>
    <row r="84" spans="1:10" x14ac:dyDescent="0.3">
      <c r="A84" s="163">
        <v>45686</v>
      </c>
      <c r="B84" t="s">
        <v>363</v>
      </c>
      <c r="C84">
        <v>41.69</v>
      </c>
      <c r="D84">
        <v>1.04</v>
      </c>
      <c r="E84">
        <v>-1.23</v>
      </c>
      <c r="F84">
        <v>-1.23</v>
      </c>
      <c r="G84">
        <v>1.73</v>
      </c>
      <c r="H84">
        <v>0.5</v>
      </c>
      <c r="I84">
        <v>-0.26</v>
      </c>
      <c r="J84">
        <v>0.24</v>
      </c>
    </row>
    <row r="85" spans="1:10" x14ac:dyDescent="0.3">
      <c r="A85" s="163">
        <v>45686</v>
      </c>
      <c r="B85" t="s">
        <v>364</v>
      </c>
      <c r="C85">
        <v>264.45</v>
      </c>
      <c r="D85">
        <v>-3.52</v>
      </c>
      <c r="E85">
        <v>-2.3199999999999998</v>
      </c>
      <c r="F85">
        <v>-2.3199999999999998</v>
      </c>
      <c r="G85">
        <v>-0.28000000000000003</v>
      </c>
      <c r="H85">
        <v>-2.6</v>
      </c>
      <c r="I85">
        <v>4.7699999999999996</v>
      </c>
      <c r="J85">
        <v>2.17</v>
      </c>
    </row>
    <row r="86" spans="1:10" x14ac:dyDescent="0.3">
      <c r="A86" s="163">
        <v>45686</v>
      </c>
      <c r="B86" t="s">
        <v>365</v>
      </c>
      <c r="C86">
        <v>19.25</v>
      </c>
      <c r="D86">
        <v>-5.69</v>
      </c>
      <c r="E86">
        <v>-4.45</v>
      </c>
      <c r="F86">
        <v>-4.45</v>
      </c>
      <c r="G86">
        <v>4.07</v>
      </c>
      <c r="H86">
        <v>-0.37999999999999989</v>
      </c>
      <c r="I86">
        <v>-0.98</v>
      </c>
      <c r="J86">
        <v>-1.36</v>
      </c>
    </row>
    <row r="87" spans="1:10" x14ac:dyDescent="0.3">
      <c r="A87" s="163">
        <v>45686</v>
      </c>
      <c r="B87" t="s">
        <v>366</v>
      </c>
      <c r="C87">
        <v>48.22</v>
      </c>
      <c r="D87">
        <v>-9.94</v>
      </c>
      <c r="E87">
        <v>-5</v>
      </c>
      <c r="F87">
        <v>-5</v>
      </c>
      <c r="H87">
        <v>-5</v>
      </c>
      <c r="I87">
        <v>-2.11</v>
      </c>
      <c r="J87">
        <v>-7.1099999999999994</v>
      </c>
    </row>
    <row r="88" spans="1:10" x14ac:dyDescent="0.3">
      <c r="A88" s="163">
        <v>45686</v>
      </c>
      <c r="B88" t="s">
        <v>367</v>
      </c>
      <c r="C88">
        <v>26.21</v>
      </c>
      <c r="D88">
        <v>2.41</v>
      </c>
      <c r="E88">
        <v>-6.25</v>
      </c>
      <c r="F88">
        <v>-6.25</v>
      </c>
      <c r="G88">
        <v>-0.61</v>
      </c>
      <c r="H88">
        <v>-6.86</v>
      </c>
      <c r="I88">
        <v>1.04</v>
      </c>
      <c r="J88">
        <v>-5.82</v>
      </c>
    </row>
    <row r="89" spans="1:10" x14ac:dyDescent="0.3">
      <c r="A89" s="163">
        <v>45686</v>
      </c>
      <c r="B89" t="s">
        <v>368</v>
      </c>
      <c r="C89">
        <v>9.56</v>
      </c>
      <c r="D89">
        <v>-12.18</v>
      </c>
      <c r="E89">
        <v>-1.89</v>
      </c>
      <c r="F89">
        <v>-1.89</v>
      </c>
      <c r="G89">
        <v>4.2</v>
      </c>
      <c r="H89">
        <v>2.3100000000000005</v>
      </c>
      <c r="I89">
        <v>4.03</v>
      </c>
      <c r="J89">
        <v>6.3400000000000007</v>
      </c>
    </row>
    <row r="90" spans="1:10" x14ac:dyDescent="0.3">
      <c r="A90" s="163">
        <v>45686</v>
      </c>
      <c r="B90" t="s">
        <v>369</v>
      </c>
      <c r="C90">
        <v>25.41</v>
      </c>
      <c r="D90">
        <v>-5.6</v>
      </c>
      <c r="E90">
        <v>-1.49</v>
      </c>
      <c r="F90">
        <v>-1.49</v>
      </c>
      <c r="G90">
        <v>-0.68</v>
      </c>
      <c r="H90">
        <v>-2.17</v>
      </c>
      <c r="I90">
        <v>1.72</v>
      </c>
      <c r="J90">
        <v>-0.4499999999999999</v>
      </c>
    </row>
    <row r="91" spans="1:10" x14ac:dyDescent="0.3">
      <c r="A91" s="163">
        <v>45686</v>
      </c>
      <c r="B91" t="s">
        <v>370</v>
      </c>
      <c r="C91">
        <v>89</v>
      </c>
      <c r="D91">
        <v>0.17999999999999969</v>
      </c>
      <c r="E91">
        <v>4.0599999999999996</v>
      </c>
      <c r="F91">
        <v>4.0599999999999996</v>
      </c>
      <c r="I91">
        <v>-3.25</v>
      </c>
      <c r="J91">
        <v>0.80999999999999961</v>
      </c>
    </row>
    <row r="92" spans="1:10" x14ac:dyDescent="0.3">
      <c r="A92" s="163">
        <v>45684</v>
      </c>
      <c r="B92" t="s">
        <v>4192</v>
      </c>
      <c r="C92">
        <v>18.2</v>
      </c>
      <c r="D92">
        <v>9.86</v>
      </c>
      <c r="E92">
        <v>-4.71</v>
      </c>
      <c r="F92">
        <v>-4.71</v>
      </c>
      <c r="G92">
        <v>0</v>
      </c>
      <c r="H92">
        <v>0</v>
      </c>
      <c r="I92">
        <v>0</v>
      </c>
      <c r="J92">
        <v>0</v>
      </c>
    </row>
    <row r="93" spans="1:10" x14ac:dyDescent="0.3">
      <c r="A93" s="163">
        <v>45686</v>
      </c>
      <c r="B93" t="s">
        <v>371</v>
      </c>
      <c r="C93">
        <v>85.11</v>
      </c>
      <c r="D93">
        <v>-4.71</v>
      </c>
      <c r="E93">
        <v>-1.87</v>
      </c>
      <c r="F93">
        <v>-1.87</v>
      </c>
      <c r="H93">
        <v>-1.87</v>
      </c>
      <c r="I93">
        <v>4.57</v>
      </c>
      <c r="J93">
        <v>2.7</v>
      </c>
    </row>
    <row r="94" spans="1:10" x14ac:dyDescent="0.3">
      <c r="A94" s="163">
        <v>45686</v>
      </c>
      <c r="B94" t="s">
        <v>372</v>
      </c>
      <c r="C94">
        <v>26.66</v>
      </c>
      <c r="D94">
        <v>-6.4899999999999993</v>
      </c>
      <c r="E94">
        <v>-4.13</v>
      </c>
      <c r="F94">
        <v>-4.13</v>
      </c>
      <c r="G94">
        <v>-2.42</v>
      </c>
      <c r="H94">
        <v>-6.55</v>
      </c>
      <c r="I94">
        <v>4.96</v>
      </c>
      <c r="J94">
        <v>-1.59</v>
      </c>
    </row>
    <row r="95" spans="1:10" x14ac:dyDescent="0.3">
      <c r="A95" s="163">
        <v>45686</v>
      </c>
      <c r="B95" t="s">
        <v>373</v>
      </c>
      <c r="C95">
        <v>999</v>
      </c>
      <c r="D95">
        <v>-0.2299999999999999</v>
      </c>
      <c r="E95">
        <v>-9.26</v>
      </c>
      <c r="F95">
        <v>-9.26</v>
      </c>
      <c r="G95">
        <v>-0.62</v>
      </c>
      <c r="H95">
        <v>-9.8800000000000008</v>
      </c>
      <c r="I95">
        <v>0.16</v>
      </c>
      <c r="J95">
        <v>-9.7200000000000006</v>
      </c>
    </row>
    <row r="96" spans="1:10" x14ac:dyDescent="0.3">
      <c r="A96" s="163">
        <v>45686</v>
      </c>
      <c r="B96" t="s">
        <v>374</v>
      </c>
      <c r="C96">
        <v>17.899999999999999</v>
      </c>
      <c r="D96">
        <v>-8.76</v>
      </c>
      <c r="E96">
        <v>-4.96</v>
      </c>
      <c r="F96">
        <v>-4.96</v>
      </c>
      <c r="G96">
        <v>1.1299999999999999</v>
      </c>
      <c r="H96">
        <v>-3.83</v>
      </c>
      <c r="I96">
        <v>4.92</v>
      </c>
      <c r="J96">
        <v>1.0900000000000001</v>
      </c>
    </row>
    <row r="97" spans="1:10" x14ac:dyDescent="0.3">
      <c r="A97" s="163">
        <v>45686</v>
      </c>
      <c r="B97" t="s">
        <v>375</v>
      </c>
      <c r="C97">
        <v>230.85</v>
      </c>
      <c r="D97">
        <v>0.19000000000000061</v>
      </c>
      <c r="E97">
        <v>-3.32</v>
      </c>
      <c r="F97">
        <v>-3.32</v>
      </c>
      <c r="G97">
        <v>-7.3</v>
      </c>
      <c r="H97">
        <v>-10.62</v>
      </c>
      <c r="I97">
        <v>4.84</v>
      </c>
      <c r="J97">
        <v>-5.7799999999999994</v>
      </c>
    </row>
    <row r="98" spans="1:10" x14ac:dyDescent="0.3">
      <c r="A98" s="163">
        <v>45686</v>
      </c>
      <c r="B98" t="s">
        <v>376</v>
      </c>
      <c r="C98">
        <v>1424.95</v>
      </c>
      <c r="D98">
        <v>5.3</v>
      </c>
      <c r="E98">
        <v>-5</v>
      </c>
      <c r="F98">
        <v>-5</v>
      </c>
      <c r="G98">
        <v>-1.53</v>
      </c>
      <c r="H98">
        <v>-6.53</v>
      </c>
      <c r="I98">
        <v>2.25</v>
      </c>
      <c r="J98">
        <v>-4.28</v>
      </c>
    </row>
    <row r="99" spans="1:10" x14ac:dyDescent="0.3">
      <c r="A99" s="163">
        <v>45686</v>
      </c>
      <c r="B99" t="s">
        <v>377</v>
      </c>
      <c r="C99">
        <v>61.12</v>
      </c>
      <c r="D99">
        <v>-2.8400000000000003</v>
      </c>
      <c r="E99">
        <v>-3.34</v>
      </c>
      <c r="F99">
        <v>-3.34</v>
      </c>
      <c r="G99">
        <v>-0.67</v>
      </c>
      <c r="H99">
        <v>-4.01</v>
      </c>
      <c r="I99">
        <v>0.33</v>
      </c>
      <c r="J99">
        <v>-3.68</v>
      </c>
    </row>
    <row r="100" spans="1:10" x14ac:dyDescent="0.3">
      <c r="A100" s="163">
        <v>45686</v>
      </c>
      <c r="B100" t="s">
        <v>378</v>
      </c>
      <c r="C100">
        <v>334.9</v>
      </c>
      <c r="D100">
        <v>-3.66</v>
      </c>
      <c r="E100">
        <v>0.7</v>
      </c>
      <c r="F100">
        <v>0.7</v>
      </c>
      <c r="G100">
        <v>-0.55000000000000004</v>
      </c>
      <c r="H100">
        <v>0.14999999999999991</v>
      </c>
      <c r="I100">
        <v>2.12</v>
      </c>
      <c r="J100">
        <v>2.27</v>
      </c>
    </row>
    <row r="101" spans="1:10" x14ac:dyDescent="0.3">
      <c r="A101" s="163">
        <v>45686</v>
      </c>
      <c r="B101" t="s">
        <v>379</v>
      </c>
      <c r="C101">
        <v>1.99</v>
      </c>
      <c r="D101">
        <v>-4.6900000000000004</v>
      </c>
      <c r="E101">
        <v>-6.31</v>
      </c>
      <c r="F101">
        <v>-6.31</v>
      </c>
      <c r="G101">
        <v>-2.0699999999999998</v>
      </c>
      <c r="H101">
        <v>-8.379999999999999</v>
      </c>
      <c r="I101">
        <v>5.29</v>
      </c>
      <c r="J101">
        <v>-3.089999999999999</v>
      </c>
    </row>
    <row r="102" spans="1:10" x14ac:dyDescent="0.3">
      <c r="A102" s="163">
        <v>45686</v>
      </c>
      <c r="B102" t="s">
        <v>380</v>
      </c>
      <c r="C102">
        <v>26.59</v>
      </c>
      <c r="D102">
        <v>-2.71</v>
      </c>
      <c r="E102">
        <v>-2.0299999999999998</v>
      </c>
      <c r="F102">
        <v>-2.0299999999999998</v>
      </c>
      <c r="G102">
        <v>-4.04</v>
      </c>
      <c r="H102">
        <v>-6.07</v>
      </c>
      <c r="I102">
        <v>0.76</v>
      </c>
      <c r="J102">
        <v>-5.3100000000000005</v>
      </c>
    </row>
    <row r="103" spans="1:10" x14ac:dyDescent="0.3">
      <c r="A103" s="163">
        <v>45686</v>
      </c>
      <c r="B103" t="s">
        <v>381</v>
      </c>
      <c r="C103">
        <v>679.35</v>
      </c>
      <c r="D103">
        <v>-16.73</v>
      </c>
      <c r="E103">
        <v>-3.89</v>
      </c>
      <c r="F103">
        <v>-3.89</v>
      </c>
      <c r="G103">
        <v>-2.17</v>
      </c>
      <c r="H103">
        <v>-6.0600000000000005</v>
      </c>
      <c r="I103">
        <v>6.94</v>
      </c>
      <c r="J103">
        <v>0.87999999999999989</v>
      </c>
    </row>
    <row r="104" spans="1:10" x14ac:dyDescent="0.3">
      <c r="A104" s="163">
        <v>45686</v>
      </c>
      <c r="B104" t="s">
        <v>382</v>
      </c>
      <c r="C104">
        <v>208.35</v>
      </c>
      <c r="D104">
        <v>1.36</v>
      </c>
      <c r="E104">
        <v>-8.61</v>
      </c>
      <c r="F104">
        <v>-8.61</v>
      </c>
      <c r="G104">
        <v>-3.67</v>
      </c>
      <c r="H104">
        <v>-12.28</v>
      </c>
      <c r="I104">
        <v>6.46</v>
      </c>
      <c r="J104">
        <v>-5.8199999999999994</v>
      </c>
    </row>
    <row r="105" spans="1:10" x14ac:dyDescent="0.3">
      <c r="A105" s="163">
        <v>45686</v>
      </c>
      <c r="B105" t="s">
        <v>383</v>
      </c>
      <c r="C105">
        <v>179.1</v>
      </c>
      <c r="D105">
        <v>-1.33</v>
      </c>
      <c r="E105">
        <v>-5</v>
      </c>
      <c r="F105">
        <v>-5</v>
      </c>
      <c r="G105">
        <v>-4.6399999999999997</v>
      </c>
      <c r="H105">
        <v>-9.64</v>
      </c>
      <c r="I105">
        <v>-2.66</v>
      </c>
      <c r="J105">
        <v>-12.3</v>
      </c>
    </row>
    <row r="106" spans="1:10" x14ac:dyDescent="0.3">
      <c r="A106" s="163">
        <v>45686</v>
      </c>
      <c r="B106" t="s">
        <v>384</v>
      </c>
      <c r="C106">
        <v>24.34</v>
      </c>
      <c r="D106">
        <v>-1.97</v>
      </c>
      <c r="E106">
        <v>-5.74</v>
      </c>
      <c r="F106">
        <v>-5.74</v>
      </c>
      <c r="G106">
        <v>2.2200000000000002</v>
      </c>
      <c r="H106">
        <v>-3.52</v>
      </c>
      <c r="I106">
        <v>-0.08</v>
      </c>
      <c r="J106">
        <v>-3.6</v>
      </c>
    </row>
    <row r="107" spans="1:10" x14ac:dyDescent="0.3">
      <c r="A107" s="163">
        <v>45686</v>
      </c>
      <c r="B107" t="s">
        <v>385</v>
      </c>
      <c r="C107">
        <v>234.4</v>
      </c>
      <c r="D107">
        <v>0.79000000000000026</v>
      </c>
      <c r="E107">
        <v>-6.61</v>
      </c>
      <c r="F107">
        <v>-6.61</v>
      </c>
      <c r="G107">
        <v>-1.93</v>
      </c>
      <c r="H107">
        <v>-8.5400000000000009</v>
      </c>
      <c r="I107">
        <v>4.74</v>
      </c>
      <c r="J107">
        <v>-3.8000000000000007</v>
      </c>
    </row>
    <row r="108" spans="1:10" x14ac:dyDescent="0.3">
      <c r="A108" s="163">
        <v>45686</v>
      </c>
      <c r="B108" t="s">
        <v>386</v>
      </c>
      <c r="C108">
        <v>36.44</v>
      </c>
      <c r="D108">
        <v>-8.42</v>
      </c>
      <c r="E108">
        <v>-1.99</v>
      </c>
      <c r="F108">
        <v>-1.99</v>
      </c>
      <c r="G108">
        <v>-1.98</v>
      </c>
      <c r="H108">
        <v>-3.97</v>
      </c>
      <c r="I108">
        <v>-1.99</v>
      </c>
      <c r="J108">
        <v>-5.96</v>
      </c>
    </row>
    <row r="109" spans="1:10" x14ac:dyDescent="0.3">
      <c r="A109" s="163">
        <v>45686</v>
      </c>
      <c r="B109" t="s">
        <v>387</v>
      </c>
      <c r="C109">
        <v>821.25</v>
      </c>
      <c r="D109">
        <v>0.42000000000000037</v>
      </c>
      <c r="E109">
        <v>-0.68</v>
      </c>
      <c r="F109">
        <v>-0.68</v>
      </c>
      <c r="G109">
        <v>-1.88</v>
      </c>
      <c r="H109">
        <v>-2.56</v>
      </c>
      <c r="I109">
        <v>2.6</v>
      </c>
      <c r="J109">
        <v>0.04</v>
      </c>
    </row>
    <row r="110" spans="1:10" x14ac:dyDescent="0.3">
      <c r="A110" s="163">
        <v>45684</v>
      </c>
      <c r="B110" t="s">
        <v>4193</v>
      </c>
      <c r="C110">
        <v>10.02</v>
      </c>
      <c r="D110">
        <v>-14.91</v>
      </c>
      <c r="E110">
        <v>-4.93</v>
      </c>
      <c r="F110">
        <v>-4.93</v>
      </c>
      <c r="G110">
        <v>0</v>
      </c>
      <c r="H110">
        <v>0</v>
      </c>
      <c r="I110">
        <v>0</v>
      </c>
      <c r="J110">
        <v>0</v>
      </c>
    </row>
    <row r="111" spans="1:10" x14ac:dyDescent="0.3">
      <c r="A111" s="163">
        <v>45686</v>
      </c>
      <c r="B111" t="s">
        <v>388</v>
      </c>
      <c r="C111">
        <v>1503.1</v>
      </c>
      <c r="D111">
        <v>-2.5500000000000007</v>
      </c>
      <c r="E111">
        <v>-3.55</v>
      </c>
      <c r="F111">
        <v>-3.55</v>
      </c>
      <c r="G111">
        <v>-1.82</v>
      </c>
      <c r="H111">
        <v>-5.37</v>
      </c>
      <c r="I111">
        <v>3.37</v>
      </c>
      <c r="J111">
        <v>-2</v>
      </c>
    </row>
    <row r="112" spans="1:10" x14ac:dyDescent="0.3">
      <c r="A112" s="163">
        <v>45686</v>
      </c>
      <c r="B112" t="s">
        <v>389</v>
      </c>
      <c r="C112">
        <v>524.95000000000005</v>
      </c>
      <c r="D112">
        <v>-7.3599999999999994</v>
      </c>
      <c r="E112">
        <v>-9.06</v>
      </c>
      <c r="F112">
        <v>-9.06</v>
      </c>
      <c r="G112">
        <v>-3.62</v>
      </c>
      <c r="H112">
        <v>-12.68</v>
      </c>
      <c r="I112">
        <v>5.64</v>
      </c>
      <c r="J112">
        <v>-7.04</v>
      </c>
    </row>
    <row r="113" spans="1:10" x14ac:dyDescent="0.3">
      <c r="A113" s="163">
        <v>45686</v>
      </c>
      <c r="B113" t="s">
        <v>390</v>
      </c>
      <c r="C113">
        <v>1116.75</v>
      </c>
      <c r="D113">
        <v>-4.1900000000000004</v>
      </c>
      <c r="E113">
        <v>-4.37</v>
      </c>
      <c r="F113">
        <v>-4.37</v>
      </c>
      <c r="G113">
        <v>1.59</v>
      </c>
      <c r="H113">
        <v>-2.78</v>
      </c>
      <c r="I113">
        <v>2.71</v>
      </c>
      <c r="J113">
        <v>-7.0000000000000201E-2</v>
      </c>
    </row>
    <row r="114" spans="1:10" x14ac:dyDescent="0.3">
      <c r="A114" s="163">
        <v>45686</v>
      </c>
      <c r="B114" t="s">
        <v>391</v>
      </c>
      <c r="C114">
        <v>22.86</v>
      </c>
      <c r="D114">
        <v>21.44</v>
      </c>
      <c r="E114">
        <v>-19.87</v>
      </c>
      <c r="F114">
        <v>-19.87</v>
      </c>
      <c r="G114">
        <v>0.55000000000000004</v>
      </c>
      <c r="H114">
        <v>-19.32</v>
      </c>
      <c r="I114">
        <v>13.67</v>
      </c>
      <c r="J114">
        <v>-5.65</v>
      </c>
    </row>
    <row r="115" spans="1:10" x14ac:dyDescent="0.3">
      <c r="A115" s="163">
        <v>45686</v>
      </c>
      <c r="B115" t="s">
        <v>392</v>
      </c>
      <c r="C115">
        <v>779.6</v>
      </c>
      <c r="D115">
        <v>-1.2799999999999998</v>
      </c>
      <c r="E115">
        <v>-3.55</v>
      </c>
      <c r="F115">
        <v>-3.55</v>
      </c>
      <c r="G115">
        <v>-0.2</v>
      </c>
      <c r="H115">
        <v>-3.75</v>
      </c>
      <c r="I115">
        <v>-17.12</v>
      </c>
      <c r="J115">
        <v>-20.87</v>
      </c>
    </row>
    <row r="116" spans="1:10" x14ac:dyDescent="0.3">
      <c r="A116" s="163">
        <v>45686</v>
      </c>
      <c r="B116" t="s">
        <v>393</v>
      </c>
      <c r="C116">
        <v>1602.7</v>
      </c>
      <c r="D116">
        <v>-1.18</v>
      </c>
      <c r="E116">
        <v>-3.22</v>
      </c>
      <c r="F116">
        <v>-3.22</v>
      </c>
      <c r="G116">
        <v>0.23</v>
      </c>
      <c r="H116">
        <v>-2.99</v>
      </c>
      <c r="I116">
        <v>0.44</v>
      </c>
      <c r="J116">
        <v>-2.5500000000000003</v>
      </c>
    </row>
    <row r="117" spans="1:10" x14ac:dyDescent="0.3">
      <c r="A117" s="163">
        <v>45686</v>
      </c>
      <c r="B117" t="s">
        <v>394</v>
      </c>
      <c r="C117">
        <v>6.9</v>
      </c>
      <c r="D117">
        <v>0</v>
      </c>
      <c r="E117">
        <v>-2.78</v>
      </c>
      <c r="F117">
        <v>-2.78</v>
      </c>
      <c r="G117">
        <v>-1.43</v>
      </c>
      <c r="H117">
        <v>-4.21</v>
      </c>
      <c r="J117">
        <v>-4.21</v>
      </c>
    </row>
    <row r="118" spans="1:10" x14ac:dyDescent="0.3">
      <c r="A118" s="163">
        <v>45686</v>
      </c>
      <c r="B118" t="s">
        <v>395</v>
      </c>
      <c r="C118">
        <v>33.200000000000003</v>
      </c>
      <c r="D118">
        <v>-7.43</v>
      </c>
      <c r="E118">
        <v>-4.8099999999999996</v>
      </c>
      <c r="F118">
        <v>-4.8099999999999996</v>
      </c>
      <c r="G118">
        <v>-3.22</v>
      </c>
      <c r="H118">
        <v>-8.0299999999999994</v>
      </c>
      <c r="I118">
        <v>5.0599999999999996</v>
      </c>
      <c r="J118">
        <v>-2.97</v>
      </c>
    </row>
    <row r="119" spans="1:10" x14ac:dyDescent="0.3">
      <c r="A119" s="163">
        <v>45686</v>
      </c>
      <c r="B119" t="s">
        <v>396</v>
      </c>
      <c r="C119">
        <v>7.93</v>
      </c>
      <c r="D119">
        <v>-5.1100000000000003</v>
      </c>
      <c r="E119">
        <v>-6.43</v>
      </c>
      <c r="F119">
        <v>-6.43</v>
      </c>
      <c r="G119">
        <v>-2.72</v>
      </c>
      <c r="H119">
        <v>-9.15</v>
      </c>
      <c r="I119">
        <v>5.73</v>
      </c>
      <c r="J119">
        <v>-3.42</v>
      </c>
    </row>
    <row r="120" spans="1:10" x14ac:dyDescent="0.3">
      <c r="A120" s="163">
        <v>45686</v>
      </c>
      <c r="B120" t="s">
        <v>397</v>
      </c>
      <c r="C120">
        <v>180.4</v>
      </c>
      <c r="D120">
        <v>-5.3900000000000006</v>
      </c>
      <c r="E120">
        <v>-8.34</v>
      </c>
      <c r="F120">
        <v>-8.34</v>
      </c>
      <c r="G120">
        <v>10.02</v>
      </c>
      <c r="H120">
        <v>1.6799999999999995</v>
      </c>
      <c r="I120">
        <v>1.1200000000000001</v>
      </c>
      <c r="J120">
        <v>2.8</v>
      </c>
    </row>
    <row r="121" spans="1:10" x14ac:dyDescent="0.3">
      <c r="A121" s="163">
        <v>45686</v>
      </c>
      <c r="B121" t="s">
        <v>398</v>
      </c>
      <c r="C121">
        <v>34.4</v>
      </c>
      <c r="D121">
        <v>-5.0600000000000005</v>
      </c>
      <c r="E121">
        <v>-4.29</v>
      </c>
      <c r="F121">
        <v>-4.29</v>
      </c>
      <c r="G121">
        <v>-5.52</v>
      </c>
      <c r="H121">
        <v>-9.81</v>
      </c>
      <c r="I121">
        <v>5.2</v>
      </c>
      <c r="J121">
        <v>-4.6099999999999994</v>
      </c>
    </row>
    <row r="122" spans="1:10" x14ac:dyDescent="0.3">
      <c r="A122" s="163">
        <v>45686</v>
      </c>
      <c r="B122" t="s">
        <v>399</v>
      </c>
      <c r="C122">
        <v>51.29</v>
      </c>
      <c r="D122">
        <v>-7.1099999999999994</v>
      </c>
      <c r="E122">
        <v>-7.25</v>
      </c>
      <c r="F122">
        <v>-7.25</v>
      </c>
      <c r="G122">
        <v>-4.26</v>
      </c>
      <c r="H122">
        <v>-11.51</v>
      </c>
      <c r="I122">
        <v>-1.95</v>
      </c>
      <c r="J122">
        <v>-13.46</v>
      </c>
    </row>
    <row r="123" spans="1:10" x14ac:dyDescent="0.3">
      <c r="A123" s="163">
        <v>45685</v>
      </c>
      <c r="B123" t="s">
        <v>400</v>
      </c>
      <c r="C123">
        <v>54.95</v>
      </c>
      <c r="D123">
        <v>2.82</v>
      </c>
      <c r="E123">
        <v>1.67</v>
      </c>
      <c r="F123">
        <v>1.67</v>
      </c>
      <c r="G123">
        <v>-5.01</v>
      </c>
      <c r="H123">
        <v>-3.34</v>
      </c>
    </row>
    <row r="124" spans="1:10" x14ac:dyDescent="0.3">
      <c r="A124" s="163">
        <v>45686</v>
      </c>
      <c r="B124" t="s">
        <v>401</v>
      </c>
      <c r="C124">
        <v>183</v>
      </c>
      <c r="D124">
        <v>-6.7700000000000005</v>
      </c>
      <c r="E124">
        <v>-0.53</v>
      </c>
      <c r="F124">
        <v>-0.53</v>
      </c>
      <c r="G124">
        <v>-4.0599999999999996</v>
      </c>
      <c r="H124">
        <v>-4.59</v>
      </c>
      <c r="I124">
        <v>-2.66</v>
      </c>
      <c r="J124">
        <v>-7.25</v>
      </c>
    </row>
    <row r="125" spans="1:10" x14ac:dyDescent="0.3">
      <c r="A125" s="163">
        <v>45686</v>
      </c>
      <c r="B125" t="s">
        <v>402</v>
      </c>
      <c r="C125">
        <v>192.95</v>
      </c>
      <c r="D125">
        <v>-6.07</v>
      </c>
      <c r="E125">
        <v>-6.3</v>
      </c>
      <c r="F125">
        <v>-6.3</v>
      </c>
      <c r="G125">
        <v>4.53</v>
      </c>
      <c r="H125">
        <v>-1.7699999999999996</v>
      </c>
      <c r="I125">
        <v>-4.53</v>
      </c>
      <c r="J125">
        <v>-6.3</v>
      </c>
    </row>
    <row r="126" spans="1:10" x14ac:dyDescent="0.3">
      <c r="A126" s="163">
        <v>45686</v>
      </c>
      <c r="B126" t="s">
        <v>403</v>
      </c>
      <c r="C126">
        <v>86.72</v>
      </c>
      <c r="D126">
        <v>-0.66000000000000014</v>
      </c>
      <c r="E126">
        <v>-5.46</v>
      </c>
      <c r="F126">
        <v>-5.46</v>
      </c>
      <c r="G126">
        <v>0.4</v>
      </c>
      <c r="H126">
        <v>-5.0599999999999996</v>
      </c>
      <c r="I126">
        <v>0.44</v>
      </c>
      <c r="J126">
        <v>-4.6199999999999992</v>
      </c>
    </row>
    <row r="127" spans="1:10" x14ac:dyDescent="0.3">
      <c r="A127" s="163">
        <v>45686</v>
      </c>
      <c r="B127" t="s">
        <v>404</v>
      </c>
      <c r="C127">
        <v>139.35</v>
      </c>
      <c r="D127">
        <v>-4.4800000000000004</v>
      </c>
      <c r="E127">
        <v>-3.78</v>
      </c>
      <c r="F127">
        <v>-3.78</v>
      </c>
      <c r="G127">
        <v>-2.21</v>
      </c>
      <c r="H127">
        <v>-5.99</v>
      </c>
      <c r="I127">
        <v>1.79</v>
      </c>
      <c r="J127">
        <v>-4.2</v>
      </c>
    </row>
    <row r="128" spans="1:10" x14ac:dyDescent="0.3">
      <c r="A128" s="163">
        <v>45686</v>
      </c>
      <c r="B128" t="s">
        <v>405</v>
      </c>
      <c r="C128">
        <v>824.5</v>
      </c>
      <c r="D128">
        <v>-7.5</v>
      </c>
      <c r="E128">
        <v>-0.22</v>
      </c>
      <c r="F128">
        <v>-0.22</v>
      </c>
      <c r="G128">
        <v>-0.63</v>
      </c>
      <c r="H128">
        <v>-0.85</v>
      </c>
      <c r="I128">
        <v>5.81</v>
      </c>
      <c r="J128">
        <v>4.96</v>
      </c>
    </row>
    <row r="129" spans="1:10" x14ac:dyDescent="0.3">
      <c r="A129" s="163">
        <v>44739</v>
      </c>
      <c r="B129" t="s">
        <v>4284</v>
      </c>
      <c r="C129">
        <v>141.25</v>
      </c>
      <c r="D129">
        <v>-1.23</v>
      </c>
      <c r="E129">
        <v>-4.07</v>
      </c>
      <c r="G129">
        <v>0</v>
      </c>
      <c r="I129">
        <v>0</v>
      </c>
    </row>
    <row r="130" spans="1:10" x14ac:dyDescent="0.3">
      <c r="A130" s="163">
        <v>45686</v>
      </c>
      <c r="B130" t="s">
        <v>406</v>
      </c>
      <c r="C130">
        <v>227.35</v>
      </c>
      <c r="D130">
        <v>-9.9499999999999993</v>
      </c>
      <c r="E130">
        <v>-1.99</v>
      </c>
      <c r="F130">
        <v>-1.99</v>
      </c>
      <c r="G130">
        <v>-1.99</v>
      </c>
      <c r="H130">
        <v>-3.98</v>
      </c>
      <c r="I130">
        <v>-1.98</v>
      </c>
      <c r="J130">
        <v>-5.96</v>
      </c>
    </row>
    <row r="131" spans="1:10" x14ac:dyDescent="0.3">
      <c r="A131" s="163">
        <v>45686</v>
      </c>
      <c r="B131" t="s">
        <v>407</v>
      </c>
      <c r="C131">
        <v>41.61</v>
      </c>
      <c r="D131">
        <v>-3.61</v>
      </c>
      <c r="E131">
        <v>-4.6399999999999997</v>
      </c>
      <c r="F131">
        <v>-4.6399999999999997</v>
      </c>
      <c r="G131">
        <v>-5</v>
      </c>
      <c r="H131">
        <v>-9.64</v>
      </c>
      <c r="I131">
        <v>-0.53</v>
      </c>
      <c r="J131">
        <v>-10.17</v>
      </c>
    </row>
    <row r="132" spans="1:10" x14ac:dyDescent="0.3">
      <c r="A132" s="163">
        <v>43857</v>
      </c>
      <c r="B132" t="s">
        <v>4194</v>
      </c>
      <c r="C132">
        <v>1.35</v>
      </c>
      <c r="D132">
        <v>0</v>
      </c>
      <c r="E132">
        <v>4.6500000000000004</v>
      </c>
      <c r="F132">
        <v>4.6500000000000004</v>
      </c>
      <c r="G132">
        <v>0</v>
      </c>
      <c r="H132">
        <v>0</v>
      </c>
      <c r="I132">
        <v>0</v>
      </c>
      <c r="J132">
        <v>0</v>
      </c>
    </row>
    <row r="133" spans="1:10" x14ac:dyDescent="0.3">
      <c r="A133" s="163">
        <v>45677</v>
      </c>
      <c r="B133" t="s">
        <v>4285</v>
      </c>
      <c r="C133">
        <v>43</v>
      </c>
      <c r="D133">
        <v>4.5600000000000005</v>
      </c>
      <c r="E133">
        <v>-3.7</v>
      </c>
      <c r="G133">
        <v>0</v>
      </c>
      <c r="I133">
        <v>0</v>
      </c>
    </row>
    <row r="134" spans="1:10" x14ac:dyDescent="0.3">
      <c r="A134" s="163">
        <v>45686</v>
      </c>
      <c r="B134" t="s">
        <v>408</v>
      </c>
      <c r="C134">
        <v>1703.75</v>
      </c>
      <c r="D134">
        <v>1.0399999999999996</v>
      </c>
      <c r="E134">
        <v>-3.09</v>
      </c>
      <c r="F134">
        <v>-3.09</v>
      </c>
      <c r="G134">
        <v>-4.04</v>
      </c>
      <c r="H134">
        <v>-7.13</v>
      </c>
      <c r="I134">
        <v>4.24</v>
      </c>
      <c r="J134">
        <v>-2.89</v>
      </c>
    </row>
    <row r="135" spans="1:10" x14ac:dyDescent="0.3">
      <c r="A135" s="163">
        <v>45686</v>
      </c>
      <c r="B135" t="s">
        <v>409</v>
      </c>
      <c r="C135">
        <v>103</v>
      </c>
      <c r="D135">
        <v>-1.85</v>
      </c>
      <c r="E135">
        <v>-6.91</v>
      </c>
      <c r="F135">
        <v>-6.91</v>
      </c>
      <c r="H135">
        <v>-6.91</v>
      </c>
      <c r="I135">
        <v>8.42</v>
      </c>
      <c r="J135">
        <v>1.5099999999999998</v>
      </c>
    </row>
    <row r="136" spans="1:10" x14ac:dyDescent="0.3">
      <c r="A136" s="163">
        <v>45686</v>
      </c>
      <c r="B136" t="s">
        <v>410</v>
      </c>
      <c r="C136">
        <v>101.03</v>
      </c>
      <c r="D136">
        <v>-8.32</v>
      </c>
      <c r="E136">
        <v>-4.16</v>
      </c>
      <c r="F136">
        <v>-4.16</v>
      </c>
      <c r="G136">
        <v>0.32</v>
      </c>
      <c r="H136">
        <v>-3.84</v>
      </c>
      <c r="I136">
        <v>3.12</v>
      </c>
      <c r="J136">
        <v>-0.7200000000000002</v>
      </c>
    </row>
    <row r="137" spans="1:10" x14ac:dyDescent="0.3">
      <c r="A137" s="163">
        <v>45686</v>
      </c>
      <c r="B137" t="s">
        <v>411</v>
      </c>
      <c r="C137">
        <v>5.43</v>
      </c>
      <c r="D137">
        <v>-21.9</v>
      </c>
      <c r="E137">
        <v>4</v>
      </c>
      <c r="F137">
        <v>4</v>
      </c>
      <c r="G137">
        <v>0.55000000000000004</v>
      </c>
      <c r="H137">
        <v>4.55</v>
      </c>
      <c r="I137">
        <v>-1.0900000000000001</v>
      </c>
      <c r="J137">
        <v>3.46</v>
      </c>
    </row>
    <row r="138" spans="1:10" x14ac:dyDescent="0.3">
      <c r="A138" s="163">
        <v>45686</v>
      </c>
      <c r="B138" t="s">
        <v>412</v>
      </c>
      <c r="C138">
        <v>30.4</v>
      </c>
      <c r="D138">
        <v>-5.66</v>
      </c>
      <c r="E138">
        <v>-4.74</v>
      </c>
      <c r="F138">
        <v>-4.74</v>
      </c>
      <c r="G138">
        <v>-3.21</v>
      </c>
      <c r="H138">
        <v>-7.95</v>
      </c>
      <c r="I138">
        <v>2.74</v>
      </c>
      <c r="J138">
        <v>-5.21</v>
      </c>
    </row>
    <row r="139" spans="1:10" x14ac:dyDescent="0.3">
      <c r="A139" s="163">
        <v>45686</v>
      </c>
      <c r="B139" t="s">
        <v>413</v>
      </c>
      <c r="C139">
        <v>125.85</v>
      </c>
      <c r="D139">
        <v>-3.28</v>
      </c>
      <c r="E139">
        <v>-6.05</v>
      </c>
      <c r="F139">
        <v>-6.05</v>
      </c>
      <c r="G139">
        <v>3.1</v>
      </c>
      <c r="H139">
        <v>-2.95</v>
      </c>
      <c r="I139">
        <v>7.38</v>
      </c>
      <c r="J139">
        <v>4.43</v>
      </c>
    </row>
    <row r="140" spans="1:10" x14ac:dyDescent="0.3">
      <c r="A140" s="163">
        <v>45686</v>
      </c>
      <c r="B140" t="s">
        <v>414</v>
      </c>
      <c r="C140">
        <v>2627.5</v>
      </c>
      <c r="D140">
        <v>-2.06</v>
      </c>
      <c r="E140">
        <v>-4.79</v>
      </c>
      <c r="F140">
        <v>-4.79</v>
      </c>
      <c r="G140">
        <v>-3.51</v>
      </c>
      <c r="H140">
        <v>-8.3000000000000007</v>
      </c>
      <c r="I140">
        <v>2.15</v>
      </c>
      <c r="J140">
        <v>-6.15</v>
      </c>
    </row>
    <row r="141" spans="1:10" x14ac:dyDescent="0.3">
      <c r="A141" s="163">
        <v>45686</v>
      </c>
      <c r="B141" t="s">
        <v>415</v>
      </c>
      <c r="C141">
        <v>42</v>
      </c>
      <c r="D141">
        <v>-5.95</v>
      </c>
      <c r="E141">
        <v>-2</v>
      </c>
      <c r="F141">
        <v>-2</v>
      </c>
      <c r="G141">
        <v>-1.99</v>
      </c>
      <c r="H141">
        <v>-3.99</v>
      </c>
      <c r="I141">
        <v>-0.78</v>
      </c>
      <c r="J141">
        <v>-4.7700000000000005</v>
      </c>
    </row>
    <row r="142" spans="1:10" x14ac:dyDescent="0.3">
      <c r="A142" s="163">
        <v>45686</v>
      </c>
      <c r="B142" t="s">
        <v>416</v>
      </c>
      <c r="C142">
        <v>79.23</v>
      </c>
      <c r="D142">
        <v>9.44</v>
      </c>
      <c r="E142">
        <v>2</v>
      </c>
      <c r="F142">
        <v>2</v>
      </c>
      <c r="G142">
        <v>2</v>
      </c>
      <c r="H142">
        <v>4</v>
      </c>
      <c r="I142">
        <v>2</v>
      </c>
      <c r="J142">
        <v>6</v>
      </c>
    </row>
    <row r="143" spans="1:10" x14ac:dyDescent="0.3">
      <c r="A143" s="163">
        <v>45684</v>
      </c>
      <c r="B143" t="s">
        <v>4195</v>
      </c>
      <c r="C143">
        <v>14.17</v>
      </c>
      <c r="D143">
        <v>19.920000000000002</v>
      </c>
      <c r="E143">
        <v>-4.96</v>
      </c>
      <c r="F143">
        <v>-4.96</v>
      </c>
      <c r="G143">
        <v>0</v>
      </c>
      <c r="H143">
        <v>0</v>
      </c>
      <c r="I143">
        <v>0</v>
      </c>
      <c r="J143">
        <v>0</v>
      </c>
    </row>
    <row r="144" spans="1:10" x14ac:dyDescent="0.3">
      <c r="A144" s="163">
        <v>45686</v>
      </c>
      <c r="B144" t="s">
        <v>417</v>
      </c>
      <c r="C144">
        <v>952.9</v>
      </c>
      <c r="D144">
        <v>-9.65</v>
      </c>
      <c r="E144">
        <v>-2.16</v>
      </c>
      <c r="F144">
        <v>-2.16</v>
      </c>
      <c r="G144">
        <v>4.33</v>
      </c>
      <c r="H144">
        <v>2.17</v>
      </c>
      <c r="I144">
        <v>3.44</v>
      </c>
      <c r="J144">
        <v>5.6099999999999994</v>
      </c>
    </row>
    <row r="145" spans="1:10" x14ac:dyDescent="0.3">
      <c r="A145" s="163">
        <v>45686</v>
      </c>
      <c r="B145" t="s">
        <v>418</v>
      </c>
      <c r="C145">
        <v>7.27</v>
      </c>
      <c r="D145">
        <v>-3.08</v>
      </c>
      <c r="E145">
        <v>-3.39</v>
      </c>
      <c r="F145">
        <v>-3.39</v>
      </c>
      <c r="G145">
        <v>-2.1</v>
      </c>
      <c r="H145">
        <v>-5.49</v>
      </c>
      <c r="I145">
        <v>4.1500000000000004</v>
      </c>
      <c r="J145">
        <v>-1.34</v>
      </c>
    </row>
    <row r="146" spans="1:10" x14ac:dyDescent="0.3">
      <c r="A146" s="163">
        <v>45202</v>
      </c>
      <c r="B146" t="s">
        <v>4286</v>
      </c>
      <c r="C146">
        <v>0.69</v>
      </c>
      <c r="D146">
        <v>4.76</v>
      </c>
      <c r="E146">
        <v>0</v>
      </c>
      <c r="G146">
        <v>1.47</v>
      </c>
      <c r="I146">
        <v>0</v>
      </c>
    </row>
    <row r="147" spans="1:10" x14ac:dyDescent="0.3">
      <c r="A147" s="163">
        <v>45686</v>
      </c>
      <c r="B147" t="s">
        <v>419</v>
      </c>
      <c r="C147">
        <v>113.05</v>
      </c>
      <c r="D147">
        <v>-17.170000000000002</v>
      </c>
      <c r="E147">
        <v>-4.99</v>
      </c>
      <c r="F147">
        <v>-4.99</v>
      </c>
      <c r="G147">
        <v>-4.9800000000000004</v>
      </c>
      <c r="H147">
        <v>-9.9700000000000006</v>
      </c>
      <c r="I147">
        <v>4.97</v>
      </c>
      <c r="J147">
        <v>-5.0000000000000009</v>
      </c>
    </row>
    <row r="148" spans="1:10" x14ac:dyDescent="0.3">
      <c r="A148" s="163">
        <v>45686</v>
      </c>
      <c r="B148" t="s">
        <v>420</v>
      </c>
      <c r="C148">
        <v>30.55</v>
      </c>
      <c r="D148">
        <v>2.1800000000000002</v>
      </c>
      <c r="E148">
        <v>-5.39</v>
      </c>
      <c r="F148">
        <v>-5.39</v>
      </c>
      <c r="G148">
        <v>0.2</v>
      </c>
      <c r="H148">
        <v>-5.19</v>
      </c>
      <c r="I148">
        <v>1.03</v>
      </c>
      <c r="J148">
        <v>-4.1599999999999993</v>
      </c>
    </row>
    <row r="149" spans="1:10" x14ac:dyDescent="0.3">
      <c r="A149" s="163">
        <v>45686</v>
      </c>
      <c r="B149" t="s">
        <v>421</v>
      </c>
      <c r="C149">
        <v>1198</v>
      </c>
      <c r="D149">
        <v>0.33</v>
      </c>
      <c r="E149">
        <v>-7.36</v>
      </c>
      <c r="F149">
        <v>-7.36</v>
      </c>
      <c r="G149">
        <v>-4.1900000000000004</v>
      </c>
      <c r="H149">
        <v>-11.55</v>
      </c>
      <c r="I149">
        <v>4.25</v>
      </c>
      <c r="J149">
        <v>-7.3000000000000007</v>
      </c>
    </row>
    <row r="150" spans="1:10" x14ac:dyDescent="0.3">
      <c r="A150" s="163">
        <v>45686</v>
      </c>
      <c r="B150" t="s">
        <v>422</v>
      </c>
      <c r="C150">
        <v>17.77</v>
      </c>
      <c r="D150">
        <v>-0.44999999999999968</v>
      </c>
      <c r="E150">
        <v>-0.95</v>
      </c>
      <c r="F150">
        <v>-0.95</v>
      </c>
      <c r="G150">
        <v>-0.28000000000000003</v>
      </c>
      <c r="H150">
        <v>-1.23</v>
      </c>
      <c r="I150">
        <v>0.91</v>
      </c>
      <c r="J150">
        <v>-0.3199999999999999</v>
      </c>
    </row>
    <row r="151" spans="1:10" x14ac:dyDescent="0.3">
      <c r="A151" s="163">
        <v>45686</v>
      </c>
      <c r="B151" t="s">
        <v>423</v>
      </c>
      <c r="C151">
        <v>9.7899999999999991</v>
      </c>
      <c r="D151">
        <v>-0.97</v>
      </c>
      <c r="E151">
        <v>-4.9400000000000004</v>
      </c>
      <c r="F151">
        <v>-4.9400000000000004</v>
      </c>
      <c r="G151">
        <v>-5</v>
      </c>
      <c r="H151">
        <v>-9.94</v>
      </c>
      <c r="I151">
        <v>-0.91</v>
      </c>
      <c r="J151">
        <v>-10.85</v>
      </c>
    </row>
    <row r="152" spans="1:10" x14ac:dyDescent="0.3">
      <c r="A152" s="163">
        <v>45686</v>
      </c>
      <c r="B152" t="s">
        <v>424</v>
      </c>
      <c r="C152">
        <v>0.68</v>
      </c>
      <c r="D152">
        <v>-2.5200000000000005</v>
      </c>
      <c r="E152">
        <v>-2.78</v>
      </c>
      <c r="F152">
        <v>-2.78</v>
      </c>
      <c r="G152">
        <v>-1.43</v>
      </c>
      <c r="H152">
        <v>-4.21</v>
      </c>
      <c r="I152">
        <v>-1.45</v>
      </c>
      <c r="J152">
        <v>-5.66</v>
      </c>
    </row>
    <row r="153" spans="1:10" x14ac:dyDescent="0.3">
      <c r="A153" s="163">
        <v>45686</v>
      </c>
      <c r="B153" t="s">
        <v>425</v>
      </c>
      <c r="C153">
        <v>257.55</v>
      </c>
      <c r="D153">
        <v>-3.23</v>
      </c>
      <c r="E153">
        <v>-3.83</v>
      </c>
      <c r="F153">
        <v>-3.83</v>
      </c>
      <c r="G153">
        <v>-5.55</v>
      </c>
      <c r="H153">
        <v>-9.3800000000000008</v>
      </c>
      <c r="I153">
        <v>1.98</v>
      </c>
      <c r="J153">
        <v>-7.3999999999999986</v>
      </c>
    </row>
    <row r="154" spans="1:10" x14ac:dyDescent="0.3">
      <c r="A154" s="163">
        <v>45686</v>
      </c>
      <c r="B154" t="s">
        <v>426</v>
      </c>
      <c r="C154">
        <v>9.66</v>
      </c>
      <c r="D154">
        <v>-10.11</v>
      </c>
      <c r="E154">
        <v>-4.96</v>
      </c>
      <c r="F154">
        <v>-4.96</v>
      </c>
      <c r="G154">
        <v>4.8899999999999997</v>
      </c>
      <c r="H154">
        <v>-7.0000000000000201E-2</v>
      </c>
      <c r="I154">
        <v>2.33</v>
      </c>
      <c r="J154">
        <v>2.2599999999999998</v>
      </c>
    </row>
    <row r="155" spans="1:10" x14ac:dyDescent="0.3">
      <c r="A155" s="163">
        <v>45686</v>
      </c>
      <c r="B155" t="s">
        <v>427</v>
      </c>
      <c r="C155">
        <v>688.1</v>
      </c>
      <c r="D155">
        <v>2.17</v>
      </c>
      <c r="E155">
        <v>-1.77</v>
      </c>
      <c r="F155">
        <v>-1.77</v>
      </c>
      <c r="G155">
        <v>-3.76</v>
      </c>
      <c r="H155">
        <v>-5.5299999999999994</v>
      </c>
      <c r="I155">
        <v>1.95</v>
      </c>
      <c r="J155">
        <v>-3.5799999999999992</v>
      </c>
    </row>
    <row r="156" spans="1:10" x14ac:dyDescent="0.3">
      <c r="A156" s="163">
        <v>45686</v>
      </c>
      <c r="B156" t="s">
        <v>428</v>
      </c>
      <c r="C156">
        <v>3644.8</v>
      </c>
      <c r="D156">
        <v>0.55000000000000027</v>
      </c>
      <c r="E156">
        <v>-1.6</v>
      </c>
      <c r="F156">
        <v>-1.6</v>
      </c>
      <c r="G156">
        <v>-4.16</v>
      </c>
      <c r="H156">
        <v>-5.76</v>
      </c>
      <c r="I156">
        <v>0.39</v>
      </c>
      <c r="J156">
        <v>-5.37</v>
      </c>
    </row>
    <row r="157" spans="1:10" x14ac:dyDescent="0.3">
      <c r="A157" s="163">
        <v>45686</v>
      </c>
      <c r="B157" t="s">
        <v>429</v>
      </c>
      <c r="C157">
        <v>18.93</v>
      </c>
      <c r="D157">
        <v>-6.84</v>
      </c>
      <c r="E157">
        <v>-4.54</v>
      </c>
      <c r="F157">
        <v>-4.54</v>
      </c>
      <c r="G157">
        <v>-2.08</v>
      </c>
      <c r="H157">
        <v>-6.62</v>
      </c>
      <c r="I157">
        <v>5.7</v>
      </c>
      <c r="J157">
        <v>-0.92</v>
      </c>
    </row>
    <row r="158" spans="1:10" x14ac:dyDescent="0.3">
      <c r="A158" s="163">
        <v>45686</v>
      </c>
      <c r="B158" t="s">
        <v>430</v>
      </c>
      <c r="C158">
        <v>1151.0999999999999</v>
      </c>
      <c r="D158">
        <v>0.85999999999999988</v>
      </c>
      <c r="E158">
        <v>-2.75</v>
      </c>
      <c r="F158">
        <v>-2.75</v>
      </c>
      <c r="G158">
        <v>-4.58</v>
      </c>
      <c r="H158">
        <v>-7.33</v>
      </c>
      <c r="I158">
        <v>1.28</v>
      </c>
      <c r="J158">
        <v>-6.05</v>
      </c>
    </row>
    <row r="159" spans="1:10" x14ac:dyDescent="0.3">
      <c r="A159" s="163">
        <v>44543</v>
      </c>
      <c r="B159" t="s">
        <v>4287</v>
      </c>
      <c r="C159">
        <v>3.01</v>
      </c>
      <c r="D159">
        <v>-4.03</v>
      </c>
      <c r="E159">
        <v>0.33</v>
      </c>
      <c r="G159">
        <v>0</v>
      </c>
      <c r="I159">
        <v>0</v>
      </c>
    </row>
    <row r="160" spans="1:10" x14ac:dyDescent="0.3">
      <c r="A160" s="163">
        <v>45686</v>
      </c>
      <c r="B160" t="s">
        <v>431</v>
      </c>
      <c r="C160">
        <v>112.95</v>
      </c>
      <c r="D160">
        <v>-9.15</v>
      </c>
      <c r="E160">
        <v>-4.37</v>
      </c>
      <c r="F160">
        <v>-4.37</v>
      </c>
      <c r="G160">
        <v>0.59</v>
      </c>
      <c r="H160">
        <v>-3.78</v>
      </c>
      <c r="I160">
        <v>2.54</v>
      </c>
      <c r="J160">
        <v>-1.2400000000000002</v>
      </c>
    </row>
    <row r="161" spans="1:10" x14ac:dyDescent="0.3">
      <c r="A161" s="163">
        <v>45686</v>
      </c>
      <c r="B161" t="s">
        <v>432</v>
      </c>
      <c r="C161">
        <v>14.02</v>
      </c>
      <c r="D161">
        <v>-2.4700000000000002</v>
      </c>
      <c r="E161">
        <v>-1.98</v>
      </c>
      <c r="F161">
        <v>-1.98</v>
      </c>
      <c r="G161">
        <v>-6.12</v>
      </c>
      <c r="H161">
        <v>-8.1</v>
      </c>
      <c r="I161">
        <v>3.85</v>
      </c>
      <c r="J161">
        <v>-4.25</v>
      </c>
    </row>
    <row r="162" spans="1:10" x14ac:dyDescent="0.3">
      <c r="A162" s="163">
        <v>45686</v>
      </c>
      <c r="B162" t="s">
        <v>433</v>
      </c>
      <c r="C162">
        <v>81.59</v>
      </c>
      <c r="D162">
        <v>-2.88</v>
      </c>
      <c r="E162">
        <v>-4.9000000000000004</v>
      </c>
      <c r="F162">
        <v>-4.9000000000000004</v>
      </c>
      <c r="G162">
        <v>0.13</v>
      </c>
      <c r="H162">
        <v>-4.7700000000000005</v>
      </c>
      <c r="I162">
        <v>4.87</v>
      </c>
      <c r="J162">
        <v>9.9999999999999603E-2</v>
      </c>
    </row>
    <row r="163" spans="1:10" x14ac:dyDescent="0.3">
      <c r="A163" s="163">
        <v>45686</v>
      </c>
      <c r="B163" t="s">
        <v>434</v>
      </c>
      <c r="C163">
        <v>93.15</v>
      </c>
      <c r="D163">
        <v>-4.4499999999999993</v>
      </c>
      <c r="E163">
        <v>-4.99</v>
      </c>
      <c r="F163">
        <v>-4.99</v>
      </c>
      <c r="G163">
        <v>-4.4800000000000004</v>
      </c>
      <c r="H163">
        <v>-9.4700000000000006</v>
      </c>
      <c r="I163">
        <v>0.38</v>
      </c>
      <c r="J163">
        <v>-9.09</v>
      </c>
    </row>
    <row r="164" spans="1:10" x14ac:dyDescent="0.3">
      <c r="A164" s="163">
        <v>45686</v>
      </c>
      <c r="B164" t="s">
        <v>435</v>
      </c>
      <c r="C164">
        <v>13.2</v>
      </c>
      <c r="D164">
        <v>-1.58</v>
      </c>
      <c r="E164">
        <v>0.31</v>
      </c>
      <c r="F164">
        <v>0.31</v>
      </c>
      <c r="G164">
        <v>4.04</v>
      </c>
      <c r="H164">
        <v>4.3499999999999996</v>
      </c>
      <c r="I164">
        <v>-1.49</v>
      </c>
      <c r="J164">
        <v>2.8599999999999994</v>
      </c>
    </row>
    <row r="165" spans="1:10" x14ac:dyDescent="0.3">
      <c r="A165" s="163">
        <v>45686</v>
      </c>
      <c r="B165" t="s">
        <v>436</v>
      </c>
      <c r="C165">
        <v>1.8</v>
      </c>
      <c r="D165">
        <v>1.7299999999999995</v>
      </c>
      <c r="G165">
        <v>-1.6</v>
      </c>
      <c r="H165">
        <v>-1.6</v>
      </c>
      <c r="I165">
        <v>-2.17</v>
      </c>
      <c r="J165">
        <v>-3.77</v>
      </c>
    </row>
    <row r="166" spans="1:10" x14ac:dyDescent="0.3">
      <c r="A166" s="163">
        <v>45686</v>
      </c>
      <c r="B166" t="s">
        <v>437</v>
      </c>
      <c r="C166">
        <v>1875.2</v>
      </c>
      <c r="D166">
        <v>-1.05</v>
      </c>
      <c r="E166">
        <v>-6.12</v>
      </c>
      <c r="F166">
        <v>-6.12</v>
      </c>
      <c r="G166">
        <v>0.39</v>
      </c>
      <c r="H166">
        <v>-5.73</v>
      </c>
      <c r="I166">
        <v>0.03</v>
      </c>
      <c r="J166">
        <v>-5.7</v>
      </c>
    </row>
    <row r="167" spans="1:10" x14ac:dyDescent="0.3">
      <c r="A167" s="163">
        <v>45686</v>
      </c>
      <c r="B167" t="s">
        <v>438</v>
      </c>
      <c r="C167">
        <v>105.2</v>
      </c>
      <c r="D167">
        <v>-4.13</v>
      </c>
      <c r="E167">
        <v>-1.33</v>
      </c>
      <c r="F167">
        <v>-1.33</v>
      </c>
      <c r="G167">
        <v>-2</v>
      </c>
      <c r="H167">
        <v>-3.33</v>
      </c>
      <c r="I167">
        <v>7.24</v>
      </c>
      <c r="J167">
        <v>3.91</v>
      </c>
    </row>
    <row r="168" spans="1:10" x14ac:dyDescent="0.3">
      <c r="A168" s="163">
        <v>45686</v>
      </c>
      <c r="B168" t="s">
        <v>439</v>
      </c>
      <c r="C168">
        <v>5004</v>
      </c>
      <c r="D168">
        <v>-4.32</v>
      </c>
      <c r="E168">
        <v>-1.45</v>
      </c>
      <c r="F168">
        <v>-1.45</v>
      </c>
      <c r="G168">
        <v>-0.7</v>
      </c>
      <c r="H168">
        <v>-2.15</v>
      </c>
      <c r="I168">
        <v>1.72</v>
      </c>
      <c r="J168">
        <v>-0.42999999999999988</v>
      </c>
    </row>
    <row r="169" spans="1:10" x14ac:dyDescent="0.3">
      <c r="A169" s="163">
        <v>45685</v>
      </c>
      <c r="B169" t="s">
        <v>440</v>
      </c>
      <c r="C169">
        <v>110</v>
      </c>
      <c r="D169">
        <v>-8.2899999999999991</v>
      </c>
      <c r="E169">
        <v>-7.74</v>
      </c>
      <c r="F169">
        <v>-7.74</v>
      </c>
      <c r="G169">
        <v>4.91</v>
      </c>
      <c r="H169">
        <v>-2.83</v>
      </c>
    </row>
    <row r="170" spans="1:10" x14ac:dyDescent="0.3">
      <c r="A170" s="163">
        <v>45686</v>
      </c>
      <c r="B170" t="s">
        <v>441</v>
      </c>
      <c r="C170">
        <v>1681.85</v>
      </c>
      <c r="D170">
        <v>-0.41000000000000009</v>
      </c>
      <c r="E170">
        <v>-3.84</v>
      </c>
      <c r="F170">
        <v>-3.84</v>
      </c>
      <c r="G170">
        <v>-2.86</v>
      </c>
      <c r="H170">
        <v>-6.6999999999999993</v>
      </c>
      <c r="I170">
        <v>3.4</v>
      </c>
      <c r="J170">
        <v>-3.2999999999999994</v>
      </c>
    </row>
    <row r="171" spans="1:10" x14ac:dyDescent="0.3">
      <c r="A171" s="163">
        <v>45686</v>
      </c>
      <c r="B171" t="s">
        <v>442</v>
      </c>
      <c r="C171">
        <v>41.74</v>
      </c>
      <c r="D171">
        <v>-7.29</v>
      </c>
      <c r="E171">
        <v>-1.26</v>
      </c>
      <c r="F171">
        <v>-1.26</v>
      </c>
      <c r="G171">
        <v>-0.89</v>
      </c>
      <c r="H171">
        <v>-2.15</v>
      </c>
      <c r="I171">
        <v>1.48</v>
      </c>
      <c r="J171">
        <v>-0.66999999999999993</v>
      </c>
    </row>
    <row r="172" spans="1:10" x14ac:dyDescent="0.3">
      <c r="A172" s="163">
        <v>45686</v>
      </c>
      <c r="B172" t="s">
        <v>443</v>
      </c>
      <c r="C172">
        <v>458.75</v>
      </c>
      <c r="D172">
        <v>-3.5700000000000003</v>
      </c>
      <c r="E172">
        <v>-5</v>
      </c>
      <c r="F172">
        <v>-5</v>
      </c>
      <c r="G172">
        <v>-1.52</v>
      </c>
      <c r="H172">
        <v>-6.52</v>
      </c>
      <c r="I172">
        <v>4.99</v>
      </c>
      <c r="J172">
        <v>-1.5299999999999994</v>
      </c>
    </row>
    <row r="173" spans="1:10" x14ac:dyDescent="0.3">
      <c r="A173" s="163">
        <v>45686</v>
      </c>
      <c r="B173" t="s">
        <v>444</v>
      </c>
      <c r="C173">
        <v>30.73</v>
      </c>
      <c r="D173">
        <v>0.4499999999999999</v>
      </c>
      <c r="E173">
        <v>-4.34</v>
      </c>
      <c r="F173">
        <v>-4.34</v>
      </c>
      <c r="G173">
        <v>-4.9800000000000004</v>
      </c>
      <c r="H173">
        <v>-9.32</v>
      </c>
      <c r="I173">
        <v>2.67</v>
      </c>
      <c r="J173">
        <v>-6.65</v>
      </c>
    </row>
    <row r="174" spans="1:10" x14ac:dyDescent="0.3">
      <c r="A174" s="163">
        <v>45686</v>
      </c>
      <c r="B174" t="s">
        <v>445</v>
      </c>
      <c r="C174">
        <v>18.41</v>
      </c>
      <c r="D174">
        <v>-5.07</v>
      </c>
      <c r="E174">
        <v>-4.42</v>
      </c>
      <c r="F174">
        <v>-4.42</v>
      </c>
      <c r="G174">
        <v>-0.11</v>
      </c>
      <c r="H174">
        <v>-4.53</v>
      </c>
      <c r="I174">
        <v>1.49</v>
      </c>
      <c r="J174">
        <v>-3.04</v>
      </c>
    </row>
    <row r="175" spans="1:10" x14ac:dyDescent="0.3">
      <c r="A175" s="163">
        <v>45686</v>
      </c>
      <c r="B175" t="s">
        <v>446</v>
      </c>
      <c r="C175">
        <v>114.8</v>
      </c>
      <c r="D175">
        <v>-1.7100000000000009</v>
      </c>
      <c r="E175">
        <v>-5.39</v>
      </c>
      <c r="F175">
        <v>-5.39</v>
      </c>
      <c r="G175">
        <v>-1.29</v>
      </c>
      <c r="H175">
        <v>-6.68</v>
      </c>
      <c r="I175">
        <v>3.47</v>
      </c>
      <c r="J175">
        <v>-3.2099999999999995</v>
      </c>
    </row>
    <row r="176" spans="1:10" x14ac:dyDescent="0.3">
      <c r="A176" s="163">
        <v>45686</v>
      </c>
      <c r="B176" t="s">
        <v>447</v>
      </c>
      <c r="C176">
        <v>600.95000000000005</v>
      </c>
      <c r="D176">
        <v>-12.27</v>
      </c>
      <c r="E176">
        <v>-9.8699999999999992</v>
      </c>
      <c r="F176">
        <v>-9.8699999999999992</v>
      </c>
      <c r="G176">
        <v>-6.68</v>
      </c>
      <c r="H176">
        <v>-16.549999999999997</v>
      </c>
      <c r="I176">
        <v>5</v>
      </c>
      <c r="J176">
        <v>-11.549999999999995</v>
      </c>
    </row>
    <row r="177" spans="1:10" x14ac:dyDescent="0.3">
      <c r="A177" s="163">
        <v>45686</v>
      </c>
      <c r="B177" t="s">
        <v>448</v>
      </c>
      <c r="C177">
        <v>387.95</v>
      </c>
      <c r="D177">
        <v>-6.22</v>
      </c>
      <c r="E177">
        <v>-5.07</v>
      </c>
      <c r="F177">
        <v>-5.07</v>
      </c>
      <c r="G177">
        <v>-0.54</v>
      </c>
      <c r="H177">
        <v>-5.61</v>
      </c>
      <c r="I177">
        <v>3.19</v>
      </c>
      <c r="J177">
        <v>-2.4200000000000004</v>
      </c>
    </row>
    <row r="178" spans="1:10" x14ac:dyDescent="0.3">
      <c r="A178" s="163">
        <v>45684</v>
      </c>
      <c r="B178" t="s">
        <v>449</v>
      </c>
      <c r="C178">
        <v>251</v>
      </c>
      <c r="D178">
        <v>7.8800000000000026</v>
      </c>
      <c r="E178">
        <v>-3.46</v>
      </c>
      <c r="F178">
        <v>-3.46</v>
      </c>
      <c r="G178">
        <v>0</v>
      </c>
      <c r="H178">
        <v>0</v>
      </c>
      <c r="I178">
        <v>0</v>
      </c>
      <c r="J178">
        <v>0</v>
      </c>
    </row>
    <row r="179" spans="1:10" x14ac:dyDescent="0.3">
      <c r="A179" s="163">
        <v>45686</v>
      </c>
      <c r="B179" t="s">
        <v>450</v>
      </c>
      <c r="C179">
        <v>111.15</v>
      </c>
      <c r="D179">
        <v>-5.85</v>
      </c>
      <c r="E179">
        <v>-4.9800000000000004</v>
      </c>
      <c r="F179">
        <v>-4.9800000000000004</v>
      </c>
      <c r="G179">
        <v>-4.99</v>
      </c>
      <c r="H179">
        <v>-9.9700000000000006</v>
      </c>
      <c r="I179">
        <v>-1.07</v>
      </c>
      <c r="J179">
        <v>-11.04</v>
      </c>
    </row>
    <row r="180" spans="1:10" x14ac:dyDescent="0.3">
      <c r="A180" s="163">
        <v>45686</v>
      </c>
      <c r="B180" t="s">
        <v>451</v>
      </c>
      <c r="C180">
        <v>105</v>
      </c>
      <c r="D180">
        <v>-1.71</v>
      </c>
      <c r="E180">
        <v>-1.26</v>
      </c>
      <c r="F180">
        <v>-1.26</v>
      </c>
      <c r="G180">
        <v>-0.74</v>
      </c>
      <c r="H180">
        <v>-2</v>
      </c>
      <c r="I180">
        <v>3.7</v>
      </c>
      <c r="J180">
        <v>1.7000000000000002</v>
      </c>
    </row>
    <row r="181" spans="1:10" x14ac:dyDescent="0.3">
      <c r="A181" s="163">
        <v>45686</v>
      </c>
      <c r="B181" t="s">
        <v>452</v>
      </c>
      <c r="C181">
        <v>2.57</v>
      </c>
      <c r="D181">
        <v>17.88</v>
      </c>
      <c r="E181">
        <v>-4.9000000000000004</v>
      </c>
      <c r="F181">
        <v>-4.9000000000000004</v>
      </c>
      <c r="G181">
        <v>-3.68</v>
      </c>
      <c r="H181">
        <v>-8.58</v>
      </c>
      <c r="I181">
        <v>-1.91</v>
      </c>
      <c r="J181">
        <v>-10.49</v>
      </c>
    </row>
    <row r="182" spans="1:10" x14ac:dyDescent="0.3">
      <c r="A182" s="163">
        <v>45686</v>
      </c>
      <c r="B182" t="s">
        <v>453</v>
      </c>
      <c r="C182">
        <v>138.65</v>
      </c>
      <c r="D182">
        <v>-7.34</v>
      </c>
      <c r="E182">
        <v>-4.62</v>
      </c>
      <c r="F182">
        <v>-4.62</v>
      </c>
      <c r="G182">
        <v>-1.69</v>
      </c>
      <c r="H182">
        <v>-6.3100000000000005</v>
      </c>
      <c r="I182">
        <v>3.59</v>
      </c>
      <c r="J182">
        <v>-2.7200000000000006</v>
      </c>
    </row>
    <row r="183" spans="1:10" x14ac:dyDescent="0.3">
      <c r="A183" s="163">
        <v>45686</v>
      </c>
      <c r="B183" t="s">
        <v>454</v>
      </c>
      <c r="C183">
        <v>0.68</v>
      </c>
      <c r="D183">
        <v>0.02</v>
      </c>
      <c r="E183">
        <v>-2.86</v>
      </c>
      <c r="F183">
        <v>-2.86</v>
      </c>
      <c r="G183">
        <v>-2.94</v>
      </c>
      <c r="H183">
        <v>-5.8</v>
      </c>
      <c r="I183">
        <v>3.03</v>
      </c>
      <c r="J183">
        <v>-2.77</v>
      </c>
    </row>
    <row r="184" spans="1:10" x14ac:dyDescent="0.3">
      <c r="A184" s="163">
        <v>45686</v>
      </c>
      <c r="B184" t="s">
        <v>455</v>
      </c>
      <c r="C184">
        <v>477.2</v>
      </c>
      <c r="D184">
        <v>-2.2100000000000004</v>
      </c>
      <c r="E184">
        <v>-2.57</v>
      </c>
      <c r="F184">
        <v>-2.57</v>
      </c>
      <c r="G184">
        <v>-1.81</v>
      </c>
      <c r="H184">
        <v>-4.38</v>
      </c>
      <c r="I184">
        <v>4.21</v>
      </c>
      <c r="J184">
        <v>-0.1699999999999999</v>
      </c>
    </row>
    <row r="185" spans="1:10" x14ac:dyDescent="0.3">
      <c r="A185" s="163">
        <v>45686</v>
      </c>
      <c r="B185" t="s">
        <v>456</v>
      </c>
      <c r="C185">
        <v>717.15</v>
      </c>
      <c r="D185">
        <v>5.59</v>
      </c>
      <c r="E185">
        <v>1.25</v>
      </c>
      <c r="F185">
        <v>1.25</v>
      </c>
      <c r="G185">
        <v>-2.48</v>
      </c>
      <c r="H185">
        <v>-1.23</v>
      </c>
      <c r="I185">
        <v>4.07</v>
      </c>
      <c r="J185">
        <v>2.8400000000000003</v>
      </c>
    </row>
    <row r="186" spans="1:10" x14ac:dyDescent="0.3">
      <c r="A186" s="163">
        <v>45686</v>
      </c>
      <c r="B186" t="s">
        <v>457</v>
      </c>
      <c r="C186">
        <v>67.739999999999995</v>
      </c>
      <c r="D186">
        <v>-13.83</v>
      </c>
      <c r="I186">
        <v>-4.99</v>
      </c>
      <c r="J186">
        <v>-4.99</v>
      </c>
    </row>
    <row r="187" spans="1:10" x14ac:dyDescent="0.3">
      <c r="A187" s="163">
        <v>45686</v>
      </c>
      <c r="B187" t="s">
        <v>4156</v>
      </c>
      <c r="C187">
        <v>181.6</v>
      </c>
      <c r="D187">
        <v>-2.5099999999999998</v>
      </c>
      <c r="E187">
        <v>-1.99</v>
      </c>
      <c r="F187">
        <v>-1.99</v>
      </c>
      <c r="G187">
        <v>-3.34</v>
      </c>
      <c r="H187">
        <v>-5.33</v>
      </c>
      <c r="I187">
        <v>2.95</v>
      </c>
      <c r="J187">
        <v>-2.38</v>
      </c>
    </row>
    <row r="188" spans="1:10" x14ac:dyDescent="0.3">
      <c r="A188" s="163">
        <v>45686</v>
      </c>
      <c r="B188" t="s">
        <v>458</v>
      </c>
      <c r="C188">
        <v>15.35</v>
      </c>
      <c r="D188">
        <v>-4.18</v>
      </c>
      <c r="E188">
        <v>-4.99</v>
      </c>
      <c r="F188">
        <v>-4.99</v>
      </c>
      <c r="G188">
        <v>-3.42</v>
      </c>
      <c r="H188">
        <v>-8.41</v>
      </c>
      <c r="I188">
        <v>-2.91</v>
      </c>
      <c r="J188">
        <v>-11.32</v>
      </c>
    </row>
    <row r="189" spans="1:10" x14ac:dyDescent="0.3">
      <c r="A189" s="163">
        <v>45686</v>
      </c>
      <c r="B189" t="s">
        <v>459</v>
      </c>
      <c r="C189">
        <v>43.99</v>
      </c>
      <c r="D189">
        <v>-1.08</v>
      </c>
      <c r="E189">
        <v>-6.86</v>
      </c>
      <c r="F189">
        <v>-6.86</v>
      </c>
      <c r="G189">
        <v>-4.2300000000000004</v>
      </c>
      <c r="H189">
        <v>-11.09</v>
      </c>
      <c r="I189">
        <v>0.11</v>
      </c>
      <c r="J189">
        <v>-10.98</v>
      </c>
    </row>
    <row r="190" spans="1:10" x14ac:dyDescent="0.3">
      <c r="A190" s="163">
        <v>45686</v>
      </c>
      <c r="B190" t="s">
        <v>460</v>
      </c>
      <c r="C190">
        <v>175</v>
      </c>
      <c r="D190">
        <v>2.2799999999999998</v>
      </c>
      <c r="E190">
        <v>-4.76</v>
      </c>
      <c r="F190">
        <v>-4.76</v>
      </c>
      <c r="G190">
        <v>-1.71</v>
      </c>
      <c r="H190">
        <v>-6.47</v>
      </c>
      <c r="I190">
        <v>1.74</v>
      </c>
      <c r="J190">
        <v>-4.7300000000000004</v>
      </c>
    </row>
    <row r="191" spans="1:10" x14ac:dyDescent="0.3">
      <c r="A191" s="163">
        <v>45686</v>
      </c>
      <c r="B191" t="s">
        <v>461</v>
      </c>
      <c r="C191">
        <v>6584.85</v>
      </c>
      <c r="D191">
        <v>3.91</v>
      </c>
      <c r="E191">
        <v>-4.92</v>
      </c>
      <c r="F191">
        <v>-4.92</v>
      </c>
      <c r="G191">
        <v>0.53</v>
      </c>
      <c r="H191">
        <v>-4.3899999999999997</v>
      </c>
      <c r="I191">
        <v>-1.21</v>
      </c>
      <c r="J191">
        <v>-5.6</v>
      </c>
    </row>
    <row r="192" spans="1:10" x14ac:dyDescent="0.3">
      <c r="A192" s="163">
        <v>45686</v>
      </c>
      <c r="B192" t="s">
        <v>462</v>
      </c>
      <c r="C192">
        <v>28.26</v>
      </c>
      <c r="D192">
        <v>-0.03</v>
      </c>
      <c r="E192">
        <v>-7.16</v>
      </c>
      <c r="F192">
        <v>-7.16</v>
      </c>
      <c r="G192">
        <v>-1.43</v>
      </c>
      <c r="H192">
        <v>-8.59</v>
      </c>
      <c r="I192">
        <v>2.3199999999999998</v>
      </c>
      <c r="J192">
        <v>-6.27</v>
      </c>
    </row>
    <row r="193" spans="1:10" x14ac:dyDescent="0.3">
      <c r="A193" s="163">
        <v>45686</v>
      </c>
      <c r="B193" t="s">
        <v>463</v>
      </c>
      <c r="C193">
        <v>1477.25</v>
      </c>
      <c r="D193">
        <v>-6.17</v>
      </c>
      <c r="E193">
        <v>-0.84</v>
      </c>
      <c r="F193">
        <v>-0.84</v>
      </c>
      <c r="G193">
        <v>-1.7</v>
      </c>
      <c r="H193">
        <v>-2.54</v>
      </c>
      <c r="I193">
        <v>1.9</v>
      </c>
      <c r="J193">
        <v>-0.64000000000000012</v>
      </c>
    </row>
    <row r="194" spans="1:10" x14ac:dyDescent="0.3">
      <c r="A194" s="163">
        <v>45686</v>
      </c>
      <c r="B194" t="s">
        <v>464</v>
      </c>
      <c r="C194">
        <v>88.3</v>
      </c>
      <c r="D194">
        <v>-4.580000000000001</v>
      </c>
      <c r="E194">
        <v>2.91</v>
      </c>
      <c r="F194">
        <v>2.91</v>
      </c>
      <c r="G194">
        <v>-4.97</v>
      </c>
      <c r="H194">
        <v>-2.06</v>
      </c>
      <c r="I194">
        <v>4.99</v>
      </c>
      <c r="J194">
        <v>2.9300000000000006</v>
      </c>
    </row>
    <row r="195" spans="1:10" x14ac:dyDescent="0.3">
      <c r="A195" s="163">
        <v>45686</v>
      </c>
      <c r="B195" t="s">
        <v>465</v>
      </c>
      <c r="C195">
        <v>522.20000000000005</v>
      </c>
      <c r="D195">
        <v>2.97</v>
      </c>
      <c r="E195">
        <v>-3.15</v>
      </c>
      <c r="F195">
        <v>-3.15</v>
      </c>
      <c r="G195">
        <v>1.51</v>
      </c>
      <c r="H195">
        <v>-1.64</v>
      </c>
      <c r="I195">
        <v>-3.78</v>
      </c>
      <c r="J195">
        <v>-5.42</v>
      </c>
    </row>
    <row r="196" spans="1:10" x14ac:dyDescent="0.3">
      <c r="A196" s="163">
        <v>45686</v>
      </c>
      <c r="B196" t="s">
        <v>466</v>
      </c>
      <c r="C196">
        <v>74.69</v>
      </c>
      <c r="D196">
        <v>-2.6100000000000003</v>
      </c>
      <c r="E196">
        <v>3.95</v>
      </c>
      <c r="F196">
        <v>3.95</v>
      </c>
      <c r="G196">
        <v>-7.79</v>
      </c>
      <c r="H196">
        <v>-3.84</v>
      </c>
      <c r="I196">
        <v>3.03</v>
      </c>
      <c r="J196">
        <v>-0.81</v>
      </c>
    </row>
    <row r="197" spans="1:10" x14ac:dyDescent="0.3">
      <c r="A197" s="163">
        <v>45686</v>
      </c>
      <c r="B197" t="s">
        <v>467</v>
      </c>
      <c r="C197">
        <v>57.89</v>
      </c>
      <c r="D197">
        <v>0.05</v>
      </c>
      <c r="E197">
        <v>-5.63</v>
      </c>
      <c r="F197">
        <v>-5.63</v>
      </c>
      <c r="G197">
        <v>0.47</v>
      </c>
      <c r="H197">
        <v>-5.16</v>
      </c>
      <c r="I197">
        <v>3.14</v>
      </c>
      <c r="J197">
        <v>-2.02</v>
      </c>
    </row>
    <row r="198" spans="1:10" x14ac:dyDescent="0.3">
      <c r="A198" s="163">
        <v>45686</v>
      </c>
      <c r="B198" t="s">
        <v>468</v>
      </c>
      <c r="C198">
        <v>1.01</v>
      </c>
      <c r="D198">
        <v>-13.88</v>
      </c>
      <c r="G198">
        <v>3.03</v>
      </c>
      <c r="H198">
        <v>3.03</v>
      </c>
      <c r="I198">
        <v>-0.98</v>
      </c>
      <c r="J198">
        <v>2.0499999999999998</v>
      </c>
    </row>
    <row r="199" spans="1:10" x14ac:dyDescent="0.3">
      <c r="A199" s="163">
        <v>45686</v>
      </c>
      <c r="B199" t="s">
        <v>469</v>
      </c>
      <c r="C199">
        <v>99.55</v>
      </c>
      <c r="D199">
        <v>-11.74</v>
      </c>
      <c r="E199">
        <v>-4.9400000000000004</v>
      </c>
      <c r="F199">
        <v>-4.9400000000000004</v>
      </c>
      <c r="I199">
        <v>-3.35</v>
      </c>
      <c r="J199">
        <v>-8.2900000000000009</v>
      </c>
    </row>
    <row r="200" spans="1:10" x14ac:dyDescent="0.3">
      <c r="A200" s="163">
        <v>45686</v>
      </c>
      <c r="B200" t="s">
        <v>470</v>
      </c>
      <c r="C200">
        <v>9.6199999999999992</v>
      </c>
      <c r="D200">
        <v>-3.89</v>
      </c>
      <c r="E200">
        <v>-3.71</v>
      </c>
      <c r="F200">
        <v>-3.71</v>
      </c>
      <c r="G200">
        <v>-4.67</v>
      </c>
      <c r="H200">
        <v>-8.379999999999999</v>
      </c>
      <c r="I200">
        <v>2.4500000000000002</v>
      </c>
      <c r="J200">
        <v>-5.9299999999999988</v>
      </c>
    </row>
    <row r="201" spans="1:10" x14ac:dyDescent="0.3">
      <c r="A201" s="163">
        <v>45686</v>
      </c>
      <c r="B201" t="s">
        <v>471</v>
      </c>
      <c r="C201">
        <v>87.1</v>
      </c>
      <c r="D201">
        <v>12.94</v>
      </c>
      <c r="G201">
        <v>0.57999999999999996</v>
      </c>
      <c r="H201">
        <v>0.57999999999999996</v>
      </c>
      <c r="I201">
        <v>0.11</v>
      </c>
      <c r="J201">
        <v>0.69</v>
      </c>
    </row>
    <row r="202" spans="1:10" x14ac:dyDescent="0.3">
      <c r="A202" s="163">
        <v>45686</v>
      </c>
      <c r="B202" t="s">
        <v>472</v>
      </c>
      <c r="C202">
        <v>1339.95</v>
      </c>
      <c r="D202">
        <v>-9.77</v>
      </c>
      <c r="E202">
        <v>-9.43</v>
      </c>
      <c r="F202">
        <v>-9.43</v>
      </c>
      <c r="G202">
        <v>9.5299999999999994</v>
      </c>
      <c r="H202">
        <v>9.9999999999999603E-2</v>
      </c>
      <c r="I202">
        <v>-0.91</v>
      </c>
      <c r="J202">
        <v>-0.81000000000000039</v>
      </c>
    </row>
    <row r="203" spans="1:10" x14ac:dyDescent="0.3">
      <c r="A203" s="163">
        <v>45686</v>
      </c>
      <c r="B203" t="s">
        <v>473</v>
      </c>
      <c r="C203">
        <v>2.37</v>
      </c>
      <c r="D203">
        <v>-0.79999999999999982</v>
      </c>
      <c r="E203">
        <v>-0.83</v>
      </c>
      <c r="F203">
        <v>-0.83</v>
      </c>
      <c r="G203">
        <v>-2.5099999999999998</v>
      </c>
      <c r="H203">
        <v>-3.34</v>
      </c>
      <c r="I203">
        <v>1.72</v>
      </c>
      <c r="J203">
        <v>-1.62</v>
      </c>
    </row>
    <row r="204" spans="1:10" x14ac:dyDescent="0.3">
      <c r="A204" s="163">
        <v>45686</v>
      </c>
      <c r="B204" t="s">
        <v>474</v>
      </c>
      <c r="C204">
        <v>2258.8000000000002</v>
      </c>
      <c r="D204">
        <v>-0.77</v>
      </c>
      <c r="E204">
        <v>-4.0599999999999996</v>
      </c>
      <c r="F204">
        <v>-4.0599999999999996</v>
      </c>
      <c r="G204">
        <v>-1.3</v>
      </c>
      <c r="H204">
        <v>-5.3599999999999994</v>
      </c>
      <c r="I204">
        <v>20</v>
      </c>
      <c r="J204">
        <v>14.64</v>
      </c>
    </row>
    <row r="205" spans="1:10" x14ac:dyDescent="0.3">
      <c r="A205" s="163">
        <v>45685</v>
      </c>
      <c r="B205" t="s">
        <v>4196</v>
      </c>
      <c r="C205">
        <v>5</v>
      </c>
      <c r="D205">
        <v>8.93</v>
      </c>
      <c r="E205">
        <v>0.98</v>
      </c>
      <c r="F205">
        <v>0.98</v>
      </c>
      <c r="G205">
        <v>-2.91</v>
      </c>
      <c r="H205">
        <v>-1.93</v>
      </c>
    </row>
    <row r="206" spans="1:10" x14ac:dyDescent="0.3">
      <c r="A206" s="163">
        <v>45686</v>
      </c>
      <c r="B206" t="s">
        <v>475</v>
      </c>
      <c r="C206">
        <v>55.16</v>
      </c>
      <c r="D206">
        <v>-6.23</v>
      </c>
      <c r="E206">
        <v>-2.65</v>
      </c>
      <c r="F206">
        <v>-2.65</v>
      </c>
      <c r="G206">
        <v>-5.1100000000000003</v>
      </c>
      <c r="H206">
        <v>-7.76</v>
      </c>
      <c r="I206">
        <v>4.95</v>
      </c>
      <c r="J206">
        <v>-2.81</v>
      </c>
    </row>
    <row r="207" spans="1:10" x14ac:dyDescent="0.3">
      <c r="A207" s="163">
        <v>45686</v>
      </c>
      <c r="B207" t="s">
        <v>4197</v>
      </c>
      <c r="C207">
        <v>9.5</v>
      </c>
      <c r="D207">
        <v>0.96999999999999975</v>
      </c>
      <c r="E207">
        <v>-19.27</v>
      </c>
      <c r="F207">
        <v>-19.27</v>
      </c>
      <c r="G207">
        <v>-19.82</v>
      </c>
      <c r="H207">
        <v>-39.090000000000003</v>
      </c>
      <c r="I207">
        <v>6.74</v>
      </c>
      <c r="J207">
        <v>-32.35</v>
      </c>
    </row>
    <row r="208" spans="1:10" x14ac:dyDescent="0.3">
      <c r="A208" s="163">
        <v>45686</v>
      </c>
      <c r="B208" t="s">
        <v>476</v>
      </c>
      <c r="C208">
        <v>49.8</v>
      </c>
      <c r="D208">
        <v>-5.59</v>
      </c>
      <c r="E208">
        <v>-6.89</v>
      </c>
      <c r="F208">
        <v>-6.89</v>
      </c>
      <c r="G208">
        <v>-1.02</v>
      </c>
      <c r="H208">
        <v>-7.91</v>
      </c>
      <c r="I208">
        <v>0.61</v>
      </c>
      <c r="J208">
        <v>-7.3</v>
      </c>
    </row>
    <row r="209" spans="1:10" x14ac:dyDescent="0.3">
      <c r="A209" s="163">
        <v>45686</v>
      </c>
      <c r="B209" t="s">
        <v>477</v>
      </c>
      <c r="C209">
        <v>266.10000000000002</v>
      </c>
      <c r="D209">
        <v>5.75</v>
      </c>
      <c r="E209">
        <v>-3.87</v>
      </c>
      <c r="F209">
        <v>-3.87</v>
      </c>
      <c r="G209">
        <v>-5.26</v>
      </c>
      <c r="H209">
        <v>-9.1300000000000008</v>
      </c>
      <c r="I209">
        <v>1.8</v>
      </c>
      <c r="J209">
        <v>-7.3299999999999992</v>
      </c>
    </row>
    <row r="210" spans="1:10" x14ac:dyDescent="0.3">
      <c r="A210" s="163">
        <v>45686</v>
      </c>
      <c r="B210" t="s">
        <v>478</v>
      </c>
      <c r="C210">
        <v>1.18</v>
      </c>
      <c r="D210">
        <v>-4.8499999999999996</v>
      </c>
      <c r="E210">
        <v>-3.33</v>
      </c>
      <c r="F210">
        <v>-3.33</v>
      </c>
      <c r="H210">
        <v>-3.33</v>
      </c>
      <c r="I210">
        <v>1.72</v>
      </c>
      <c r="J210">
        <v>-1.61</v>
      </c>
    </row>
    <row r="211" spans="1:10" x14ac:dyDescent="0.3">
      <c r="A211" s="163">
        <v>45686</v>
      </c>
      <c r="B211" t="s">
        <v>479</v>
      </c>
      <c r="C211">
        <v>15.54</v>
      </c>
      <c r="D211">
        <v>-0.82999999999999985</v>
      </c>
      <c r="E211">
        <v>-1.43</v>
      </c>
      <c r="F211">
        <v>-1.43</v>
      </c>
      <c r="G211">
        <v>-5.81</v>
      </c>
      <c r="H211">
        <v>-7.2399999999999993</v>
      </c>
      <c r="I211">
        <v>4.2300000000000004</v>
      </c>
      <c r="J211">
        <v>-3.0099999999999989</v>
      </c>
    </row>
    <row r="212" spans="1:10" x14ac:dyDescent="0.3">
      <c r="A212" s="163">
        <v>45686</v>
      </c>
      <c r="B212" t="s">
        <v>480</v>
      </c>
      <c r="C212">
        <v>673.2</v>
      </c>
      <c r="D212">
        <v>-0.37000000000000011</v>
      </c>
      <c r="E212">
        <v>-3.92</v>
      </c>
      <c r="F212">
        <v>-3.92</v>
      </c>
      <c r="G212">
        <v>1.39</v>
      </c>
      <c r="H212">
        <v>-2.5299999999999998</v>
      </c>
      <c r="I212">
        <v>-0.3</v>
      </c>
      <c r="J212">
        <v>-2.83</v>
      </c>
    </row>
    <row r="213" spans="1:10" x14ac:dyDescent="0.3">
      <c r="A213" s="163">
        <v>45686</v>
      </c>
      <c r="B213" t="s">
        <v>481</v>
      </c>
      <c r="C213">
        <v>36</v>
      </c>
      <c r="D213">
        <v>-3.09</v>
      </c>
      <c r="E213">
        <v>-4.16</v>
      </c>
      <c r="F213">
        <v>-4.16</v>
      </c>
      <c r="G213">
        <v>-2.5099999999999998</v>
      </c>
      <c r="H213">
        <v>-6.67</v>
      </c>
      <c r="I213">
        <v>7.66</v>
      </c>
      <c r="J213">
        <v>0.99000000000000021</v>
      </c>
    </row>
    <row r="214" spans="1:10" x14ac:dyDescent="0.3">
      <c r="A214" s="163">
        <v>45686</v>
      </c>
      <c r="B214" t="s">
        <v>482</v>
      </c>
      <c r="C214">
        <v>3526.2</v>
      </c>
      <c r="D214">
        <v>-8.36</v>
      </c>
      <c r="E214">
        <v>-3.52</v>
      </c>
      <c r="F214">
        <v>-3.52</v>
      </c>
      <c r="G214">
        <v>-0.2</v>
      </c>
      <c r="H214">
        <v>-3.72</v>
      </c>
      <c r="I214">
        <v>0.31</v>
      </c>
      <c r="J214">
        <v>-3.41</v>
      </c>
    </row>
    <row r="215" spans="1:10" x14ac:dyDescent="0.3">
      <c r="A215" s="163">
        <v>45686</v>
      </c>
      <c r="B215" t="s">
        <v>483</v>
      </c>
      <c r="C215">
        <v>587.85</v>
      </c>
      <c r="D215">
        <v>-10.14</v>
      </c>
      <c r="E215">
        <v>-17.5</v>
      </c>
      <c r="F215">
        <v>-17.5</v>
      </c>
      <c r="G215">
        <v>-20</v>
      </c>
      <c r="H215">
        <v>-37.5</v>
      </c>
      <c r="I215">
        <v>9.99</v>
      </c>
      <c r="J215">
        <v>-27.51</v>
      </c>
    </row>
    <row r="216" spans="1:10" x14ac:dyDescent="0.3">
      <c r="A216" s="163">
        <v>45686</v>
      </c>
      <c r="B216" t="s">
        <v>484</v>
      </c>
      <c r="C216">
        <v>85.88</v>
      </c>
      <c r="D216">
        <v>-4.32</v>
      </c>
      <c r="E216">
        <v>-0.56999999999999995</v>
      </c>
      <c r="F216">
        <v>-0.56999999999999995</v>
      </c>
      <c r="G216">
        <v>-1.43</v>
      </c>
      <c r="H216">
        <v>-2</v>
      </c>
      <c r="I216">
        <v>1.95</v>
      </c>
      <c r="J216">
        <v>-0.05</v>
      </c>
    </row>
    <row r="217" spans="1:10" x14ac:dyDescent="0.3">
      <c r="A217" s="163">
        <v>45686</v>
      </c>
      <c r="B217" t="s">
        <v>485</v>
      </c>
      <c r="C217">
        <v>85.13</v>
      </c>
      <c r="D217">
        <v>-1.59</v>
      </c>
      <c r="E217">
        <v>-6.11</v>
      </c>
      <c r="F217">
        <v>-6.11</v>
      </c>
      <c r="G217">
        <v>-2.67</v>
      </c>
      <c r="H217">
        <v>-8.7800000000000011</v>
      </c>
      <c r="I217">
        <v>5.62</v>
      </c>
      <c r="J217">
        <v>-3.160000000000001</v>
      </c>
    </row>
    <row r="218" spans="1:10" x14ac:dyDescent="0.3">
      <c r="A218" s="163">
        <v>45686</v>
      </c>
      <c r="B218" t="s">
        <v>4288</v>
      </c>
      <c r="C218">
        <v>37.729999999999997</v>
      </c>
      <c r="D218">
        <v>-9.9999999999997001E-3</v>
      </c>
      <c r="E218">
        <v>-3.27</v>
      </c>
      <c r="F218">
        <v>-3.27</v>
      </c>
      <c r="G218">
        <v>1.42</v>
      </c>
      <c r="H218">
        <v>-1.85</v>
      </c>
      <c r="I218">
        <v>-0.13</v>
      </c>
      <c r="J218">
        <v>-1.98</v>
      </c>
    </row>
    <row r="219" spans="1:10" x14ac:dyDescent="0.3">
      <c r="A219" s="163">
        <v>45686</v>
      </c>
      <c r="B219" t="s">
        <v>486</v>
      </c>
      <c r="C219">
        <v>39.17</v>
      </c>
      <c r="D219">
        <v>-2.71</v>
      </c>
      <c r="E219">
        <v>-3.87</v>
      </c>
      <c r="F219">
        <v>-3.87</v>
      </c>
      <c r="G219">
        <v>-1.66</v>
      </c>
      <c r="H219">
        <v>-5.53</v>
      </c>
      <c r="I219">
        <v>0.15</v>
      </c>
      <c r="J219">
        <v>-5.38</v>
      </c>
    </row>
    <row r="220" spans="1:10" x14ac:dyDescent="0.3">
      <c r="A220" s="163">
        <v>45686</v>
      </c>
      <c r="B220" t="s">
        <v>487</v>
      </c>
      <c r="C220">
        <v>2294.35</v>
      </c>
      <c r="D220">
        <v>-4.71</v>
      </c>
      <c r="E220">
        <v>-5.2</v>
      </c>
      <c r="F220">
        <v>-5.2</v>
      </c>
      <c r="G220">
        <v>-1.32</v>
      </c>
      <c r="H220">
        <v>-6.5200000000000005</v>
      </c>
      <c r="I220">
        <v>5.08</v>
      </c>
      <c r="J220">
        <v>-1.4400000000000004</v>
      </c>
    </row>
    <row r="221" spans="1:10" x14ac:dyDescent="0.3">
      <c r="A221" s="163">
        <v>45686</v>
      </c>
      <c r="B221" t="s">
        <v>488</v>
      </c>
      <c r="C221">
        <v>90.25</v>
      </c>
      <c r="D221">
        <v>-7.2</v>
      </c>
      <c r="E221">
        <v>-4.91</v>
      </c>
      <c r="F221">
        <v>-4.91</v>
      </c>
      <c r="G221">
        <v>3.24</v>
      </c>
      <c r="H221">
        <v>-1.67</v>
      </c>
      <c r="I221">
        <v>-3.89</v>
      </c>
      <c r="J221">
        <v>-5.5600000000000005</v>
      </c>
    </row>
    <row r="222" spans="1:10" x14ac:dyDescent="0.3">
      <c r="A222" s="163">
        <v>45686</v>
      </c>
      <c r="B222" t="s">
        <v>489</v>
      </c>
      <c r="C222">
        <v>55</v>
      </c>
      <c r="D222">
        <v>13.34</v>
      </c>
      <c r="G222">
        <v>1.1599999999999999</v>
      </c>
      <c r="H222">
        <v>1.1599999999999999</v>
      </c>
      <c r="I222">
        <v>0.47</v>
      </c>
      <c r="J222">
        <v>1.63</v>
      </c>
    </row>
    <row r="223" spans="1:10" x14ac:dyDescent="0.3">
      <c r="A223" s="163">
        <v>45686</v>
      </c>
      <c r="B223" t="s">
        <v>490</v>
      </c>
      <c r="C223">
        <v>13.44</v>
      </c>
      <c r="D223">
        <v>-1.47</v>
      </c>
      <c r="E223">
        <v>-1.71</v>
      </c>
      <c r="F223">
        <v>-1.71</v>
      </c>
      <c r="G223">
        <v>0.76</v>
      </c>
      <c r="H223">
        <v>-0.95</v>
      </c>
      <c r="I223">
        <v>0.83</v>
      </c>
      <c r="J223">
        <v>-0.12</v>
      </c>
    </row>
    <row r="224" spans="1:10" x14ac:dyDescent="0.3">
      <c r="A224" s="163">
        <v>45686</v>
      </c>
      <c r="B224" t="s">
        <v>491</v>
      </c>
      <c r="C224">
        <v>32.299999999999997</v>
      </c>
      <c r="D224">
        <v>-8.41</v>
      </c>
      <c r="E224">
        <v>1.9</v>
      </c>
      <c r="F224">
        <v>1.9</v>
      </c>
      <c r="G224">
        <v>1.68</v>
      </c>
      <c r="H224">
        <v>3.58</v>
      </c>
      <c r="I224">
        <v>0.47</v>
      </c>
      <c r="J224">
        <v>4.05</v>
      </c>
    </row>
    <row r="225" spans="1:10" x14ac:dyDescent="0.3">
      <c r="A225" s="163">
        <v>45686</v>
      </c>
      <c r="B225" t="s">
        <v>492</v>
      </c>
      <c r="C225">
        <v>17.88</v>
      </c>
      <c r="D225">
        <v>6.31</v>
      </c>
      <c r="E225">
        <v>-5</v>
      </c>
      <c r="F225">
        <v>-5</v>
      </c>
      <c r="G225">
        <v>-4.96</v>
      </c>
      <c r="H225">
        <v>-9.9600000000000009</v>
      </c>
      <c r="I225">
        <v>-3.87</v>
      </c>
      <c r="J225">
        <v>-13.830000000000002</v>
      </c>
    </row>
    <row r="226" spans="1:10" x14ac:dyDescent="0.3">
      <c r="A226" s="163">
        <v>45684</v>
      </c>
      <c r="B226" t="s">
        <v>4289</v>
      </c>
      <c r="C226">
        <v>3.85</v>
      </c>
      <c r="D226">
        <v>3.34</v>
      </c>
      <c r="E226">
        <v>-4.9400000000000004</v>
      </c>
      <c r="F226">
        <v>-4.9400000000000004</v>
      </c>
      <c r="G226">
        <v>0</v>
      </c>
      <c r="H226">
        <v>0</v>
      </c>
      <c r="I226">
        <v>0</v>
      </c>
      <c r="J226">
        <v>0</v>
      </c>
    </row>
    <row r="227" spans="1:10" x14ac:dyDescent="0.3">
      <c r="A227" s="163">
        <v>45686</v>
      </c>
      <c r="B227" t="s">
        <v>493</v>
      </c>
      <c r="C227">
        <v>360</v>
      </c>
      <c r="D227">
        <v>-3.86</v>
      </c>
      <c r="E227">
        <v>-4.4400000000000004</v>
      </c>
      <c r="F227">
        <v>-4.4400000000000004</v>
      </c>
      <c r="G227">
        <v>0.26</v>
      </c>
      <c r="H227">
        <v>-4.1800000000000006</v>
      </c>
      <c r="I227">
        <v>2.58</v>
      </c>
      <c r="J227">
        <v>-1.6000000000000003</v>
      </c>
    </row>
    <row r="228" spans="1:10" x14ac:dyDescent="0.3">
      <c r="A228" s="163">
        <v>45686</v>
      </c>
      <c r="B228" t="s">
        <v>494</v>
      </c>
      <c r="C228">
        <v>21.97</v>
      </c>
      <c r="D228">
        <v>-1.8600000000000003</v>
      </c>
      <c r="E228">
        <v>-5.58</v>
      </c>
      <c r="F228">
        <v>-5.58</v>
      </c>
      <c r="G228">
        <v>3.32</v>
      </c>
      <c r="H228">
        <v>-2.2599999999999998</v>
      </c>
      <c r="I228">
        <v>-1.83</v>
      </c>
      <c r="J228">
        <v>-4.09</v>
      </c>
    </row>
    <row r="229" spans="1:10" x14ac:dyDescent="0.3">
      <c r="A229" s="163">
        <v>45686</v>
      </c>
      <c r="B229" t="s">
        <v>495</v>
      </c>
      <c r="C229">
        <v>25.37</v>
      </c>
      <c r="D229">
        <v>3.68</v>
      </c>
      <c r="E229">
        <v>-3.27</v>
      </c>
      <c r="F229">
        <v>-3.27</v>
      </c>
      <c r="G229">
        <v>-4.9800000000000004</v>
      </c>
      <c r="H229">
        <v>-8.25</v>
      </c>
      <c r="I229">
        <v>-4.9800000000000004</v>
      </c>
      <c r="J229">
        <v>-13.23</v>
      </c>
    </row>
    <row r="230" spans="1:10" x14ac:dyDescent="0.3">
      <c r="A230" s="163">
        <v>45686</v>
      </c>
      <c r="B230" t="s">
        <v>496</v>
      </c>
      <c r="C230">
        <v>347.8</v>
      </c>
      <c r="D230">
        <v>-7.09</v>
      </c>
      <c r="E230">
        <v>-5.15</v>
      </c>
      <c r="F230">
        <v>-5.15</v>
      </c>
      <c r="G230">
        <v>-2.68</v>
      </c>
      <c r="H230">
        <v>-7.83</v>
      </c>
      <c r="I230">
        <v>4.05</v>
      </c>
      <c r="J230">
        <v>-3.78</v>
      </c>
    </row>
    <row r="231" spans="1:10" x14ac:dyDescent="0.3">
      <c r="A231" s="163">
        <v>45684</v>
      </c>
      <c r="B231" t="s">
        <v>4198</v>
      </c>
      <c r="C231">
        <v>8.64</v>
      </c>
      <c r="D231">
        <v>-4.97</v>
      </c>
      <c r="E231">
        <v>-4.95</v>
      </c>
      <c r="F231">
        <v>-4.95</v>
      </c>
      <c r="G231">
        <v>0</v>
      </c>
      <c r="H231">
        <v>0</v>
      </c>
      <c r="I231">
        <v>0</v>
      </c>
      <c r="J231">
        <v>0</v>
      </c>
    </row>
    <row r="232" spans="1:10" x14ac:dyDescent="0.3">
      <c r="A232" s="163">
        <v>45686</v>
      </c>
      <c r="B232" t="s">
        <v>497</v>
      </c>
      <c r="C232">
        <v>141.65</v>
      </c>
      <c r="D232">
        <v>-3.72</v>
      </c>
      <c r="E232">
        <v>-2.59</v>
      </c>
      <c r="F232">
        <v>-2.59</v>
      </c>
      <c r="G232">
        <v>-2.91</v>
      </c>
      <c r="H232">
        <v>-5.5</v>
      </c>
      <c r="I232">
        <v>4.7300000000000004</v>
      </c>
      <c r="J232">
        <v>-0.76999999999999957</v>
      </c>
    </row>
    <row r="233" spans="1:10" x14ac:dyDescent="0.3">
      <c r="A233" s="163">
        <v>45686</v>
      </c>
      <c r="B233" t="s">
        <v>498</v>
      </c>
      <c r="C233">
        <v>13.12</v>
      </c>
      <c r="D233">
        <v>-5.46</v>
      </c>
      <c r="E233">
        <v>-3.9</v>
      </c>
      <c r="F233">
        <v>-3.9</v>
      </c>
      <c r="G233">
        <v>3.5</v>
      </c>
      <c r="H233">
        <v>-0.39999999999999991</v>
      </c>
      <c r="I233">
        <v>0.77</v>
      </c>
      <c r="J233">
        <v>0.37000000000000011</v>
      </c>
    </row>
    <row r="234" spans="1:10" x14ac:dyDescent="0.3">
      <c r="A234" s="163">
        <v>45686</v>
      </c>
      <c r="B234" t="s">
        <v>4290</v>
      </c>
      <c r="C234">
        <v>9.5</v>
      </c>
      <c r="D234">
        <v>5.04</v>
      </c>
      <c r="E234">
        <v>0</v>
      </c>
      <c r="G234">
        <v>0</v>
      </c>
      <c r="I234">
        <v>0</v>
      </c>
      <c r="J234">
        <v>0</v>
      </c>
    </row>
    <row r="235" spans="1:10" x14ac:dyDescent="0.3">
      <c r="A235" s="163">
        <v>45686</v>
      </c>
      <c r="B235" t="s">
        <v>499</v>
      </c>
      <c r="C235">
        <v>1.31</v>
      </c>
      <c r="D235">
        <v>0.11000000000000031</v>
      </c>
      <c r="E235">
        <v>-4.4400000000000004</v>
      </c>
      <c r="F235">
        <v>-4.4400000000000004</v>
      </c>
      <c r="G235">
        <v>-1.55</v>
      </c>
      <c r="H235">
        <v>-5.99</v>
      </c>
      <c r="I235">
        <v>3.15</v>
      </c>
      <c r="J235">
        <v>-2.8400000000000003</v>
      </c>
    </row>
    <row r="236" spans="1:10" x14ac:dyDescent="0.3">
      <c r="A236" s="163">
        <v>45686</v>
      </c>
      <c r="B236" t="s">
        <v>500</v>
      </c>
      <c r="C236">
        <v>3061.5</v>
      </c>
      <c r="D236">
        <v>-4.58</v>
      </c>
      <c r="E236">
        <v>-4.3099999999999996</v>
      </c>
      <c r="F236">
        <v>-4.3099999999999996</v>
      </c>
      <c r="G236">
        <v>4.59</v>
      </c>
      <c r="H236">
        <v>0.28000000000000019</v>
      </c>
      <c r="I236">
        <v>3.7</v>
      </c>
      <c r="J236">
        <v>3.98</v>
      </c>
    </row>
    <row r="237" spans="1:10" x14ac:dyDescent="0.3">
      <c r="A237" s="163">
        <v>45686</v>
      </c>
      <c r="B237" t="s">
        <v>501</v>
      </c>
      <c r="C237">
        <v>1.81</v>
      </c>
      <c r="D237">
        <v>-2.5299999999999998</v>
      </c>
      <c r="E237">
        <v>-8.33</v>
      </c>
      <c r="F237">
        <v>-8.33</v>
      </c>
      <c r="G237">
        <v>2.84</v>
      </c>
      <c r="H237">
        <v>-5.49</v>
      </c>
      <c r="J237">
        <v>-5.49</v>
      </c>
    </row>
    <row r="238" spans="1:10" x14ac:dyDescent="0.3">
      <c r="A238" s="163">
        <v>45686</v>
      </c>
      <c r="B238" t="s">
        <v>502</v>
      </c>
      <c r="C238">
        <v>654.29999999999995</v>
      </c>
      <c r="D238">
        <v>-0.26</v>
      </c>
      <c r="E238">
        <v>-3.23</v>
      </c>
      <c r="F238">
        <v>-3.23</v>
      </c>
      <c r="G238">
        <v>-1.84</v>
      </c>
      <c r="H238">
        <v>-5.07</v>
      </c>
      <c r="I238">
        <v>-0.12</v>
      </c>
      <c r="J238">
        <v>-5.19</v>
      </c>
    </row>
    <row r="239" spans="1:10" x14ac:dyDescent="0.3">
      <c r="A239" s="163">
        <v>45686</v>
      </c>
      <c r="B239" t="s">
        <v>503</v>
      </c>
      <c r="C239">
        <v>26.49</v>
      </c>
      <c r="D239">
        <v>-8.64</v>
      </c>
      <c r="E239">
        <v>-3.14</v>
      </c>
      <c r="F239">
        <v>-3.14</v>
      </c>
      <c r="G239">
        <v>-1.94</v>
      </c>
      <c r="H239">
        <v>-5.08</v>
      </c>
      <c r="I239">
        <v>9.42</v>
      </c>
      <c r="J239">
        <v>4.34</v>
      </c>
    </row>
    <row r="240" spans="1:10" x14ac:dyDescent="0.3">
      <c r="A240" s="163">
        <v>45686</v>
      </c>
      <c r="B240" t="s">
        <v>504</v>
      </c>
      <c r="C240">
        <v>7267</v>
      </c>
      <c r="D240">
        <v>-7.82</v>
      </c>
      <c r="E240">
        <v>-3.63</v>
      </c>
      <c r="F240">
        <v>-3.63</v>
      </c>
      <c r="G240">
        <v>-19.95</v>
      </c>
      <c r="H240">
        <v>-23.58</v>
      </c>
      <c r="I240">
        <v>1.25</v>
      </c>
      <c r="J240">
        <v>-22.33</v>
      </c>
    </row>
    <row r="241" spans="1:10" x14ac:dyDescent="0.3">
      <c r="A241" s="163">
        <v>45686</v>
      </c>
      <c r="B241" t="s">
        <v>505</v>
      </c>
      <c r="C241">
        <v>158</v>
      </c>
      <c r="D241">
        <v>-2.0000000000000004</v>
      </c>
      <c r="E241">
        <v>5.1100000000000003</v>
      </c>
      <c r="F241">
        <v>5.1100000000000003</v>
      </c>
      <c r="G241">
        <v>-2.5499999999999998</v>
      </c>
      <c r="H241">
        <v>2.5600000000000005</v>
      </c>
      <c r="I241">
        <v>-1.43</v>
      </c>
      <c r="J241">
        <v>1.1300000000000006</v>
      </c>
    </row>
    <row r="242" spans="1:10" x14ac:dyDescent="0.3">
      <c r="A242" s="163">
        <v>45686</v>
      </c>
      <c r="B242" t="s">
        <v>506</v>
      </c>
      <c r="C242">
        <v>341.45</v>
      </c>
      <c r="D242">
        <v>-1.58</v>
      </c>
      <c r="E242">
        <v>-1.36</v>
      </c>
      <c r="F242">
        <v>-1.36</v>
      </c>
      <c r="G242">
        <v>-2.61</v>
      </c>
      <c r="H242">
        <v>-3.97</v>
      </c>
      <c r="I242">
        <v>0.01</v>
      </c>
      <c r="J242">
        <v>-3.96</v>
      </c>
    </row>
    <row r="243" spans="1:10" x14ac:dyDescent="0.3">
      <c r="A243" s="163">
        <v>45686</v>
      </c>
      <c r="B243" t="s">
        <v>507</v>
      </c>
      <c r="C243">
        <v>243.45</v>
      </c>
      <c r="D243">
        <v>4.53</v>
      </c>
      <c r="E243">
        <v>-6.58</v>
      </c>
      <c r="F243">
        <v>-6.58</v>
      </c>
      <c r="G243">
        <v>-1.01</v>
      </c>
      <c r="H243">
        <v>-7.59</v>
      </c>
      <c r="I243">
        <v>5.23</v>
      </c>
      <c r="J243">
        <v>-2.3599999999999994</v>
      </c>
    </row>
    <row r="244" spans="1:10" x14ac:dyDescent="0.3">
      <c r="A244" s="163">
        <v>45686</v>
      </c>
      <c r="B244" t="s">
        <v>508</v>
      </c>
      <c r="C244">
        <v>23.6</v>
      </c>
      <c r="D244">
        <v>1.3899999999999988</v>
      </c>
      <c r="E244">
        <v>7.68</v>
      </c>
      <c r="F244">
        <v>7.68</v>
      </c>
      <c r="G244">
        <v>-13.17</v>
      </c>
      <c r="H244">
        <v>-5.49</v>
      </c>
      <c r="I244">
        <v>2.61</v>
      </c>
      <c r="J244">
        <v>-2.8800000000000003</v>
      </c>
    </row>
    <row r="245" spans="1:10" x14ac:dyDescent="0.3">
      <c r="A245" s="163">
        <v>45686</v>
      </c>
      <c r="B245" t="s">
        <v>509</v>
      </c>
      <c r="C245">
        <v>74.97</v>
      </c>
      <c r="D245">
        <v>-1.24</v>
      </c>
      <c r="E245">
        <v>-4.75</v>
      </c>
      <c r="F245">
        <v>-4.75</v>
      </c>
      <c r="G245">
        <v>3.5</v>
      </c>
      <c r="H245">
        <v>-1.25</v>
      </c>
      <c r="I245">
        <v>0.08</v>
      </c>
      <c r="J245">
        <v>-1.17</v>
      </c>
    </row>
    <row r="246" spans="1:10" x14ac:dyDescent="0.3">
      <c r="A246" s="163">
        <v>45686</v>
      </c>
      <c r="B246" t="s">
        <v>510</v>
      </c>
      <c r="C246">
        <v>1523.35</v>
      </c>
      <c r="D246">
        <v>-0.43999999999999989</v>
      </c>
      <c r="E246">
        <v>-2.82</v>
      </c>
      <c r="F246">
        <v>-2.82</v>
      </c>
      <c r="G246">
        <v>-1.89</v>
      </c>
      <c r="H246">
        <v>-4.71</v>
      </c>
      <c r="I246">
        <v>2.39</v>
      </c>
      <c r="J246">
        <v>-2.3199999999999998</v>
      </c>
    </row>
    <row r="247" spans="1:10" x14ac:dyDescent="0.3">
      <c r="A247" s="163">
        <v>45686</v>
      </c>
      <c r="B247" t="s">
        <v>511</v>
      </c>
      <c r="C247">
        <v>909.35</v>
      </c>
      <c r="D247">
        <v>-10.18</v>
      </c>
      <c r="E247">
        <v>-1.24</v>
      </c>
      <c r="F247">
        <v>-1.24</v>
      </c>
      <c r="G247">
        <v>-4.51</v>
      </c>
      <c r="H247">
        <v>-5.75</v>
      </c>
      <c r="I247">
        <v>1.52</v>
      </c>
      <c r="J247">
        <v>-4.2300000000000004</v>
      </c>
    </row>
    <row r="248" spans="1:10" x14ac:dyDescent="0.3">
      <c r="A248" s="163">
        <v>45686</v>
      </c>
      <c r="B248" t="s">
        <v>512</v>
      </c>
      <c r="C248">
        <v>47.47</v>
      </c>
      <c r="D248">
        <v>1.7199999999999998</v>
      </c>
      <c r="E248">
        <v>-4.7</v>
      </c>
      <c r="F248">
        <v>-4.7</v>
      </c>
      <c r="G248">
        <v>0.04</v>
      </c>
      <c r="H248">
        <v>-4.66</v>
      </c>
      <c r="I248">
        <v>0.96</v>
      </c>
      <c r="J248">
        <v>-3.7</v>
      </c>
    </row>
    <row r="249" spans="1:10" x14ac:dyDescent="0.3">
      <c r="A249" s="163">
        <v>45686</v>
      </c>
      <c r="B249" t="s">
        <v>513</v>
      </c>
      <c r="C249">
        <v>124.1</v>
      </c>
      <c r="D249">
        <v>0.93999999999999961</v>
      </c>
      <c r="E249">
        <v>-5.47</v>
      </c>
      <c r="F249">
        <v>-5.47</v>
      </c>
      <c r="G249">
        <v>-3.72</v>
      </c>
      <c r="H249">
        <v>-9.19</v>
      </c>
      <c r="I249">
        <v>4.33</v>
      </c>
      <c r="J249">
        <v>-4.8599999999999994</v>
      </c>
    </row>
    <row r="250" spans="1:10" x14ac:dyDescent="0.3">
      <c r="A250" s="163">
        <v>45686</v>
      </c>
      <c r="B250" t="s">
        <v>514</v>
      </c>
      <c r="C250">
        <v>698.45</v>
      </c>
      <c r="D250">
        <v>-8.8999999999999986</v>
      </c>
      <c r="E250">
        <v>2.9</v>
      </c>
      <c r="F250">
        <v>2.9</v>
      </c>
      <c r="G250">
        <v>-0.1</v>
      </c>
      <c r="H250">
        <v>2.8</v>
      </c>
      <c r="I250">
        <v>1.33</v>
      </c>
      <c r="J250">
        <v>4.13</v>
      </c>
    </row>
    <row r="251" spans="1:10" x14ac:dyDescent="0.3">
      <c r="A251" s="163">
        <v>45686</v>
      </c>
      <c r="B251" t="s">
        <v>515</v>
      </c>
      <c r="C251">
        <v>6778.35</v>
      </c>
      <c r="D251">
        <v>-1.1599999999999999</v>
      </c>
      <c r="E251">
        <v>-0.71</v>
      </c>
      <c r="F251">
        <v>-0.71</v>
      </c>
      <c r="G251">
        <v>0.23</v>
      </c>
      <c r="H251">
        <v>-0.48</v>
      </c>
      <c r="I251">
        <v>0.99</v>
      </c>
      <c r="J251">
        <v>0.51</v>
      </c>
    </row>
    <row r="252" spans="1:10" x14ac:dyDescent="0.3">
      <c r="A252" s="163">
        <v>45686</v>
      </c>
      <c r="B252" t="s">
        <v>516</v>
      </c>
      <c r="C252">
        <v>423.3</v>
      </c>
      <c r="D252">
        <v>-0.19</v>
      </c>
      <c r="E252">
        <v>-2.83</v>
      </c>
      <c r="F252">
        <v>-2.83</v>
      </c>
      <c r="G252">
        <v>-3.57</v>
      </c>
      <c r="H252">
        <v>-6.4</v>
      </c>
      <c r="I252">
        <v>3.52</v>
      </c>
      <c r="J252">
        <v>-2.8800000000000003</v>
      </c>
    </row>
    <row r="253" spans="1:10" x14ac:dyDescent="0.3">
      <c r="A253" s="163">
        <v>45686</v>
      </c>
      <c r="B253" t="s">
        <v>517</v>
      </c>
      <c r="C253">
        <v>423.95</v>
      </c>
      <c r="D253">
        <v>-6.6400000000000006</v>
      </c>
      <c r="E253">
        <v>-0.99</v>
      </c>
      <c r="F253">
        <v>-0.99</v>
      </c>
      <c r="G253">
        <v>0.79</v>
      </c>
      <c r="H253">
        <v>-0.1999999999999999</v>
      </c>
      <c r="I253">
        <v>0.3</v>
      </c>
      <c r="J253">
        <v>0.1</v>
      </c>
    </row>
    <row r="254" spans="1:10" x14ac:dyDescent="0.3">
      <c r="A254" s="163">
        <v>45686</v>
      </c>
      <c r="B254" t="s">
        <v>518</v>
      </c>
      <c r="C254">
        <v>1516.3</v>
      </c>
      <c r="D254">
        <v>-8.52</v>
      </c>
      <c r="E254">
        <v>-3.52</v>
      </c>
      <c r="F254">
        <v>-3.52</v>
      </c>
      <c r="G254">
        <v>-3.2</v>
      </c>
      <c r="H254">
        <v>-6.7200000000000006</v>
      </c>
      <c r="I254">
        <v>0.64</v>
      </c>
      <c r="J254">
        <v>-6.080000000000001</v>
      </c>
    </row>
    <row r="255" spans="1:10" x14ac:dyDescent="0.3">
      <c r="A255" s="163">
        <v>45686</v>
      </c>
      <c r="B255" t="s">
        <v>519</v>
      </c>
      <c r="C255">
        <v>45.75</v>
      </c>
      <c r="D255">
        <v>5.44</v>
      </c>
      <c r="E255">
        <v>3.33</v>
      </c>
      <c r="F255">
        <v>3.33</v>
      </c>
      <c r="G255">
        <v>0.26</v>
      </c>
      <c r="H255">
        <v>3.59</v>
      </c>
      <c r="J255">
        <v>3.59</v>
      </c>
    </row>
    <row r="256" spans="1:10" x14ac:dyDescent="0.3">
      <c r="A256" s="163">
        <v>45686</v>
      </c>
      <c r="B256" t="s">
        <v>520</v>
      </c>
      <c r="C256">
        <v>398.4</v>
      </c>
      <c r="D256">
        <v>-5.8599999999999994</v>
      </c>
      <c r="E256">
        <v>-4.99</v>
      </c>
      <c r="F256">
        <v>-4.99</v>
      </c>
      <c r="G256">
        <v>-5</v>
      </c>
      <c r="H256">
        <v>-9.99</v>
      </c>
      <c r="I256">
        <v>-2.9</v>
      </c>
      <c r="J256">
        <v>-12.89</v>
      </c>
    </row>
    <row r="257" spans="1:10" x14ac:dyDescent="0.3">
      <c r="A257" s="163">
        <v>45686</v>
      </c>
      <c r="B257" t="s">
        <v>521</v>
      </c>
      <c r="C257">
        <v>158.69999999999999</v>
      </c>
      <c r="D257">
        <v>-3.33</v>
      </c>
      <c r="E257">
        <v>-6.96</v>
      </c>
      <c r="F257">
        <v>-6.96</v>
      </c>
      <c r="G257">
        <v>-2.67</v>
      </c>
      <c r="H257">
        <v>-9.6300000000000008</v>
      </c>
      <c r="I257">
        <v>3.76</v>
      </c>
      <c r="J257">
        <v>-5.8699999999999992</v>
      </c>
    </row>
    <row r="258" spans="1:10" x14ac:dyDescent="0.3">
      <c r="A258" s="163">
        <v>45686</v>
      </c>
      <c r="B258" t="s">
        <v>522</v>
      </c>
      <c r="C258">
        <v>53.06</v>
      </c>
      <c r="D258">
        <v>7.42</v>
      </c>
      <c r="E258">
        <v>1.72</v>
      </c>
      <c r="F258">
        <v>1.72</v>
      </c>
      <c r="G258">
        <v>2</v>
      </c>
      <c r="H258">
        <v>3.72</v>
      </c>
      <c r="I258">
        <v>2</v>
      </c>
      <c r="J258">
        <v>5.72</v>
      </c>
    </row>
    <row r="259" spans="1:10" x14ac:dyDescent="0.3">
      <c r="A259" s="163">
        <v>45686</v>
      </c>
      <c r="B259" t="s">
        <v>523</v>
      </c>
      <c r="C259">
        <v>288.8</v>
      </c>
      <c r="D259">
        <v>-3.19</v>
      </c>
      <c r="E259">
        <v>-3.65</v>
      </c>
      <c r="F259">
        <v>-3.65</v>
      </c>
      <c r="G259">
        <v>2.2599999999999998</v>
      </c>
      <c r="H259">
        <v>-1.39</v>
      </c>
      <c r="I259">
        <v>3.96</v>
      </c>
      <c r="J259">
        <v>2.57</v>
      </c>
    </row>
    <row r="260" spans="1:10" x14ac:dyDescent="0.3">
      <c r="A260" s="163">
        <v>45686</v>
      </c>
      <c r="B260" t="s">
        <v>524</v>
      </c>
      <c r="C260">
        <v>891.4</v>
      </c>
      <c r="D260">
        <v>-1.27</v>
      </c>
      <c r="E260">
        <v>-1.8</v>
      </c>
      <c r="F260">
        <v>-1.8</v>
      </c>
      <c r="G260">
        <v>-2.5</v>
      </c>
      <c r="H260">
        <v>-4.3</v>
      </c>
      <c r="I260">
        <v>-0.51</v>
      </c>
      <c r="J260">
        <v>-4.8099999999999996</v>
      </c>
    </row>
    <row r="261" spans="1:10" x14ac:dyDescent="0.3">
      <c r="A261" s="163">
        <v>45686</v>
      </c>
      <c r="B261" t="s">
        <v>525</v>
      </c>
      <c r="C261">
        <v>79</v>
      </c>
      <c r="D261">
        <v>-5.13</v>
      </c>
      <c r="E261">
        <v>-1.21</v>
      </c>
      <c r="F261">
        <v>-1.21</v>
      </c>
      <c r="G261">
        <v>-1.84</v>
      </c>
      <c r="H261">
        <v>-3.05</v>
      </c>
      <c r="I261">
        <v>-1.25</v>
      </c>
      <c r="J261">
        <v>-4.3</v>
      </c>
    </row>
    <row r="262" spans="1:10" x14ac:dyDescent="0.3">
      <c r="A262" s="163">
        <v>45686</v>
      </c>
      <c r="B262" t="s">
        <v>526</v>
      </c>
      <c r="C262">
        <v>4.43</v>
      </c>
      <c r="D262">
        <v>-14.8</v>
      </c>
      <c r="E262">
        <v>-4.9000000000000004</v>
      </c>
      <c r="F262">
        <v>-4.9000000000000004</v>
      </c>
      <c r="H262">
        <v>-4.9000000000000004</v>
      </c>
      <c r="I262">
        <v>-4.9400000000000004</v>
      </c>
      <c r="J262">
        <v>-9.84</v>
      </c>
    </row>
    <row r="263" spans="1:10" x14ac:dyDescent="0.3">
      <c r="A263" s="163">
        <v>45686</v>
      </c>
      <c r="B263" t="s">
        <v>527</v>
      </c>
      <c r="C263">
        <v>5.72</v>
      </c>
      <c r="D263">
        <v>-3.25</v>
      </c>
      <c r="G263">
        <v>-4.67</v>
      </c>
      <c r="H263">
        <v>-4.67</v>
      </c>
      <c r="J263">
        <v>-4.67</v>
      </c>
    </row>
    <row r="264" spans="1:10" x14ac:dyDescent="0.3">
      <c r="A264" s="163">
        <v>45686</v>
      </c>
      <c r="B264" t="s">
        <v>528</v>
      </c>
      <c r="C264">
        <v>1.26</v>
      </c>
      <c r="D264">
        <v>-7.47</v>
      </c>
      <c r="E264">
        <v>-1.56</v>
      </c>
      <c r="F264">
        <v>-1.56</v>
      </c>
      <c r="G264">
        <v>-1.59</v>
      </c>
      <c r="H264">
        <v>-3.1500000000000004</v>
      </c>
      <c r="I264">
        <v>1.61</v>
      </c>
      <c r="J264">
        <v>-1.5400000000000005</v>
      </c>
    </row>
    <row r="265" spans="1:10" x14ac:dyDescent="0.3">
      <c r="A265" s="163">
        <v>45686</v>
      </c>
      <c r="B265" t="s">
        <v>529</v>
      </c>
      <c r="C265">
        <v>103.2</v>
      </c>
      <c r="D265">
        <v>-3.38</v>
      </c>
      <c r="E265">
        <v>-4.22</v>
      </c>
      <c r="F265">
        <v>-4.22</v>
      </c>
      <c r="G265">
        <v>-0.47</v>
      </c>
      <c r="H265">
        <v>-4.6900000000000004</v>
      </c>
      <c r="I265">
        <v>7.39</v>
      </c>
      <c r="J265">
        <v>2.7</v>
      </c>
    </row>
    <row r="266" spans="1:10" x14ac:dyDescent="0.3">
      <c r="A266" s="163">
        <v>45686</v>
      </c>
      <c r="B266" t="s">
        <v>530</v>
      </c>
      <c r="C266">
        <v>20.74</v>
      </c>
      <c r="D266">
        <v>-5.28</v>
      </c>
      <c r="E266">
        <v>-4.97</v>
      </c>
      <c r="F266">
        <v>-4.97</v>
      </c>
      <c r="G266">
        <v>-2.95</v>
      </c>
      <c r="H266">
        <v>-7.92</v>
      </c>
      <c r="I266">
        <v>1.57</v>
      </c>
      <c r="J266">
        <v>-6.35</v>
      </c>
    </row>
    <row r="267" spans="1:10" x14ac:dyDescent="0.3">
      <c r="A267" s="163">
        <v>45686</v>
      </c>
      <c r="B267" t="s">
        <v>531</v>
      </c>
      <c r="C267">
        <v>40.57</v>
      </c>
      <c r="D267">
        <v>-5.09</v>
      </c>
      <c r="E267">
        <v>-7.62</v>
      </c>
      <c r="F267">
        <v>-7.62</v>
      </c>
      <c r="G267">
        <v>-3.35</v>
      </c>
      <c r="H267">
        <v>-10.97</v>
      </c>
      <c r="I267">
        <v>7.19</v>
      </c>
      <c r="J267">
        <v>-3.78</v>
      </c>
    </row>
    <row r="268" spans="1:10" x14ac:dyDescent="0.3">
      <c r="A268" s="163">
        <v>45686</v>
      </c>
      <c r="B268" t="s">
        <v>4291</v>
      </c>
      <c r="C268">
        <v>274.25</v>
      </c>
      <c r="D268">
        <v>-1.98</v>
      </c>
      <c r="E268">
        <v>-4.99</v>
      </c>
      <c r="F268">
        <v>-4.99</v>
      </c>
      <c r="G268">
        <v>-4.99</v>
      </c>
      <c r="H268">
        <v>-9.98</v>
      </c>
      <c r="I268">
        <v>1.48</v>
      </c>
      <c r="J268">
        <v>-8.5</v>
      </c>
    </row>
    <row r="269" spans="1:10" x14ac:dyDescent="0.3">
      <c r="A269" s="163">
        <v>44438</v>
      </c>
      <c r="B269" t="s">
        <v>4292</v>
      </c>
      <c r="C269">
        <v>2.34</v>
      </c>
      <c r="D269">
        <v>4.5199999999999996</v>
      </c>
      <c r="E269">
        <v>4.93</v>
      </c>
      <c r="G269">
        <v>0</v>
      </c>
      <c r="I269">
        <v>0</v>
      </c>
    </row>
    <row r="270" spans="1:10" x14ac:dyDescent="0.3">
      <c r="A270" s="163">
        <v>45686</v>
      </c>
      <c r="B270" t="s">
        <v>532</v>
      </c>
      <c r="C270">
        <v>46.05</v>
      </c>
      <c r="D270">
        <v>5.49</v>
      </c>
      <c r="E270">
        <v>-4.9800000000000004</v>
      </c>
      <c r="F270">
        <v>-4.9800000000000004</v>
      </c>
      <c r="G270">
        <v>-0.02</v>
      </c>
      <c r="H270">
        <v>-5</v>
      </c>
      <c r="I270">
        <v>-2.99</v>
      </c>
      <c r="J270">
        <v>-7.99</v>
      </c>
    </row>
    <row r="271" spans="1:10" x14ac:dyDescent="0.3">
      <c r="A271" s="163">
        <v>45686</v>
      </c>
      <c r="B271" t="s">
        <v>533</v>
      </c>
      <c r="C271">
        <v>149.44999999999999</v>
      </c>
      <c r="D271">
        <v>0</v>
      </c>
      <c r="E271">
        <v>0</v>
      </c>
      <c r="G271">
        <v>0</v>
      </c>
      <c r="I271">
        <v>-2.95</v>
      </c>
      <c r="J271">
        <v>0</v>
      </c>
    </row>
    <row r="272" spans="1:10" x14ac:dyDescent="0.3">
      <c r="A272" s="163">
        <v>45686</v>
      </c>
      <c r="B272" t="s">
        <v>534</v>
      </c>
      <c r="C272">
        <v>31.26</v>
      </c>
      <c r="D272">
        <v>-4.09</v>
      </c>
      <c r="E272">
        <v>-2.38</v>
      </c>
      <c r="F272">
        <v>-2.38</v>
      </c>
      <c r="G272">
        <v>-0.06</v>
      </c>
      <c r="H272">
        <v>-2.44</v>
      </c>
      <c r="I272">
        <v>-0.79</v>
      </c>
      <c r="J272">
        <v>-3.23</v>
      </c>
    </row>
    <row r="273" spans="1:10" x14ac:dyDescent="0.3">
      <c r="A273" s="163">
        <v>45686</v>
      </c>
      <c r="B273" t="s">
        <v>535</v>
      </c>
      <c r="C273">
        <v>255.3</v>
      </c>
      <c r="D273">
        <v>-3.04</v>
      </c>
      <c r="E273">
        <v>-3.4</v>
      </c>
      <c r="F273">
        <v>-3.4</v>
      </c>
      <c r="G273">
        <v>4.83</v>
      </c>
      <c r="H273">
        <v>1.4300000000000002</v>
      </c>
      <c r="I273">
        <v>-3.19</v>
      </c>
      <c r="J273">
        <v>-1.7599999999999998</v>
      </c>
    </row>
    <row r="274" spans="1:10" x14ac:dyDescent="0.3">
      <c r="A274" s="163">
        <v>45686</v>
      </c>
      <c r="B274" t="s">
        <v>536</v>
      </c>
      <c r="C274">
        <v>92.87</v>
      </c>
      <c r="D274">
        <v>9.48</v>
      </c>
      <c r="E274">
        <v>-5</v>
      </c>
      <c r="F274">
        <v>-5</v>
      </c>
      <c r="G274">
        <v>-5</v>
      </c>
      <c r="H274">
        <v>-10</v>
      </c>
      <c r="I274">
        <v>-4.99</v>
      </c>
      <c r="J274">
        <v>-14.99</v>
      </c>
    </row>
    <row r="275" spans="1:10" x14ac:dyDescent="0.3">
      <c r="A275" s="163">
        <v>45686</v>
      </c>
      <c r="B275" t="s">
        <v>537</v>
      </c>
      <c r="C275">
        <v>717.15</v>
      </c>
      <c r="D275">
        <v>-3.370000000000001</v>
      </c>
      <c r="E275">
        <v>-5</v>
      </c>
      <c r="F275">
        <v>-5</v>
      </c>
      <c r="G275">
        <v>-4.8600000000000003</v>
      </c>
      <c r="H275">
        <v>-9.86</v>
      </c>
      <c r="I275">
        <v>5</v>
      </c>
      <c r="J275">
        <v>-4.8599999999999994</v>
      </c>
    </row>
    <row r="276" spans="1:10" x14ac:dyDescent="0.3">
      <c r="A276" s="163">
        <v>45686</v>
      </c>
      <c r="B276" t="s">
        <v>538</v>
      </c>
      <c r="C276">
        <v>218.5</v>
      </c>
      <c r="D276">
        <v>-7.31</v>
      </c>
      <c r="G276">
        <v>-2</v>
      </c>
      <c r="J276">
        <v>-2</v>
      </c>
    </row>
    <row r="277" spans="1:10" x14ac:dyDescent="0.3">
      <c r="A277" s="163">
        <v>45686</v>
      </c>
      <c r="B277" t="s">
        <v>539</v>
      </c>
      <c r="C277">
        <v>90.6</v>
      </c>
      <c r="D277">
        <v>-5.2799999999999994</v>
      </c>
      <c r="E277">
        <v>-1.69</v>
      </c>
      <c r="F277">
        <v>-1.69</v>
      </c>
      <c r="G277">
        <v>7.91</v>
      </c>
      <c r="H277">
        <v>6.2200000000000006</v>
      </c>
      <c r="I277">
        <v>0.22</v>
      </c>
      <c r="J277">
        <v>6.44</v>
      </c>
    </row>
    <row r="278" spans="1:10" x14ac:dyDescent="0.3">
      <c r="A278" s="163">
        <v>45686</v>
      </c>
      <c r="B278" t="s">
        <v>540</v>
      </c>
      <c r="C278">
        <v>474.15</v>
      </c>
      <c r="D278">
        <v>-9.99</v>
      </c>
      <c r="E278">
        <v>-2.5099999999999998</v>
      </c>
      <c r="F278">
        <v>-2.5099999999999998</v>
      </c>
      <c r="G278">
        <v>1.17</v>
      </c>
      <c r="H278">
        <v>-1.34</v>
      </c>
      <c r="I278">
        <v>2.3199999999999998</v>
      </c>
      <c r="J278">
        <v>0.98</v>
      </c>
    </row>
    <row r="279" spans="1:10" x14ac:dyDescent="0.3">
      <c r="A279" s="163">
        <v>45686</v>
      </c>
      <c r="B279" t="s">
        <v>541</v>
      </c>
      <c r="C279">
        <v>31.48</v>
      </c>
      <c r="D279">
        <v>2.83</v>
      </c>
      <c r="E279">
        <v>-3.03</v>
      </c>
      <c r="F279">
        <v>-3.03</v>
      </c>
      <c r="G279">
        <v>-3.13</v>
      </c>
      <c r="H279">
        <v>-6.16</v>
      </c>
      <c r="I279">
        <v>1.58</v>
      </c>
      <c r="J279">
        <v>-4.58</v>
      </c>
    </row>
    <row r="280" spans="1:10" x14ac:dyDescent="0.3">
      <c r="A280" s="163">
        <v>45685</v>
      </c>
      <c r="B280" t="s">
        <v>542</v>
      </c>
      <c r="C280">
        <v>128.80000000000001</v>
      </c>
      <c r="D280">
        <v>0.22999999999999951</v>
      </c>
      <c r="E280">
        <v>0</v>
      </c>
      <c r="G280">
        <v>-4.9800000000000004</v>
      </c>
      <c r="H280">
        <v>0</v>
      </c>
      <c r="I280">
        <v>0</v>
      </c>
      <c r="J280">
        <v>-4.9800000000000004</v>
      </c>
    </row>
    <row r="281" spans="1:10" x14ac:dyDescent="0.3">
      <c r="A281" s="163">
        <v>45686</v>
      </c>
      <c r="B281" t="s">
        <v>543</v>
      </c>
      <c r="C281">
        <v>183.05</v>
      </c>
      <c r="D281">
        <v>7.9</v>
      </c>
      <c r="E281">
        <v>-1.98</v>
      </c>
      <c r="F281">
        <v>-1.98</v>
      </c>
      <c r="G281">
        <v>-2</v>
      </c>
      <c r="H281">
        <v>-3.98</v>
      </c>
      <c r="I281">
        <v>-1.82</v>
      </c>
      <c r="J281">
        <v>-5.8</v>
      </c>
    </row>
    <row r="282" spans="1:10" x14ac:dyDescent="0.3">
      <c r="A282" s="163">
        <v>45685</v>
      </c>
      <c r="B282" t="s">
        <v>4293</v>
      </c>
      <c r="C282">
        <v>69</v>
      </c>
      <c r="D282">
        <v>0</v>
      </c>
      <c r="E282">
        <v>0</v>
      </c>
      <c r="G282">
        <v>1.98</v>
      </c>
      <c r="H282">
        <v>0</v>
      </c>
      <c r="I282">
        <v>0</v>
      </c>
      <c r="J282">
        <v>1.98</v>
      </c>
    </row>
    <row r="283" spans="1:10" x14ac:dyDescent="0.3">
      <c r="A283" s="163">
        <v>45686</v>
      </c>
      <c r="B283" t="s">
        <v>544</v>
      </c>
      <c r="C283">
        <v>1386.35</v>
      </c>
      <c r="D283">
        <v>1.0700000000000005</v>
      </c>
      <c r="E283">
        <v>-3.12</v>
      </c>
      <c r="F283">
        <v>-3.12</v>
      </c>
      <c r="G283">
        <v>0.26</v>
      </c>
      <c r="H283">
        <v>-2.8600000000000003</v>
      </c>
      <c r="I283">
        <v>6.36</v>
      </c>
      <c r="J283">
        <v>3.5</v>
      </c>
    </row>
    <row r="284" spans="1:10" x14ac:dyDescent="0.3">
      <c r="A284" s="163">
        <v>45686</v>
      </c>
      <c r="B284" t="s">
        <v>545</v>
      </c>
      <c r="C284">
        <v>38.92</v>
      </c>
      <c r="D284">
        <v>-7.82</v>
      </c>
      <c r="E284">
        <v>-4.9800000000000004</v>
      </c>
      <c r="F284">
        <v>-4.9800000000000004</v>
      </c>
      <c r="G284">
        <v>4.1399999999999997</v>
      </c>
      <c r="H284">
        <v>-0.84000000000000075</v>
      </c>
      <c r="I284">
        <v>-1.47</v>
      </c>
      <c r="J284">
        <v>-2.3100000000000005</v>
      </c>
    </row>
    <row r="285" spans="1:10" x14ac:dyDescent="0.3">
      <c r="A285" s="163">
        <v>45686</v>
      </c>
      <c r="B285" t="s">
        <v>546</v>
      </c>
      <c r="C285">
        <v>44.2</v>
      </c>
      <c r="D285">
        <v>-4.0600000000000005</v>
      </c>
      <c r="E285">
        <v>-2.89</v>
      </c>
      <c r="F285">
        <v>-2.89</v>
      </c>
      <c r="G285">
        <v>-0.76</v>
      </c>
      <c r="H285">
        <v>-3.65</v>
      </c>
      <c r="I285">
        <v>2.6</v>
      </c>
      <c r="J285">
        <v>-1.0500000000000005</v>
      </c>
    </row>
    <row r="286" spans="1:10" x14ac:dyDescent="0.3">
      <c r="A286" s="163">
        <v>45686</v>
      </c>
      <c r="B286" t="s">
        <v>547</v>
      </c>
      <c r="C286">
        <v>713.1</v>
      </c>
      <c r="D286">
        <v>-10.28</v>
      </c>
      <c r="E286">
        <v>-5</v>
      </c>
      <c r="F286">
        <v>-5</v>
      </c>
      <c r="G286">
        <v>-0.6</v>
      </c>
      <c r="H286">
        <v>-5.6</v>
      </c>
      <c r="I286">
        <v>4.58</v>
      </c>
      <c r="J286">
        <v>-1.0199999999999996</v>
      </c>
    </row>
    <row r="287" spans="1:10" x14ac:dyDescent="0.3">
      <c r="A287" s="163">
        <v>45686</v>
      </c>
      <c r="B287" t="s">
        <v>548</v>
      </c>
      <c r="C287">
        <v>3.15</v>
      </c>
      <c r="D287">
        <v>-1.8100000000000005</v>
      </c>
      <c r="E287">
        <v>-4.18</v>
      </c>
      <c r="F287">
        <v>-4.18</v>
      </c>
      <c r="G287">
        <v>0.67</v>
      </c>
      <c r="H287">
        <v>-3.51</v>
      </c>
      <c r="I287">
        <v>5</v>
      </c>
      <c r="J287">
        <v>1.4900000000000002</v>
      </c>
    </row>
    <row r="288" spans="1:10" x14ac:dyDescent="0.3">
      <c r="A288" s="163">
        <v>45684</v>
      </c>
      <c r="B288" t="s">
        <v>4199</v>
      </c>
      <c r="C288">
        <v>30.03</v>
      </c>
      <c r="D288">
        <v>21.57</v>
      </c>
      <c r="E288">
        <v>-5</v>
      </c>
      <c r="F288">
        <v>-5</v>
      </c>
      <c r="G288">
        <v>0</v>
      </c>
      <c r="H288">
        <v>0</v>
      </c>
      <c r="I288">
        <v>0</v>
      </c>
      <c r="J288">
        <v>0</v>
      </c>
    </row>
    <row r="289" spans="1:10" x14ac:dyDescent="0.3">
      <c r="A289" s="163">
        <v>45686</v>
      </c>
      <c r="B289" t="s">
        <v>549</v>
      </c>
      <c r="C289">
        <v>72.53</v>
      </c>
      <c r="D289">
        <v>-2.5700000000000003</v>
      </c>
      <c r="E289">
        <v>-6.14</v>
      </c>
      <c r="F289">
        <v>-6.14</v>
      </c>
      <c r="G289">
        <v>0.87</v>
      </c>
      <c r="H289">
        <v>-5.27</v>
      </c>
      <c r="I289">
        <v>0.79</v>
      </c>
      <c r="J289">
        <v>-4.4800000000000004</v>
      </c>
    </row>
    <row r="290" spans="1:10" x14ac:dyDescent="0.3">
      <c r="A290" s="163">
        <v>45686</v>
      </c>
      <c r="B290" t="s">
        <v>550</v>
      </c>
      <c r="C290">
        <v>308.55</v>
      </c>
      <c r="D290">
        <v>-5.84</v>
      </c>
      <c r="E290">
        <v>-3.23</v>
      </c>
      <c r="F290">
        <v>-3.23</v>
      </c>
      <c r="G290">
        <v>0.02</v>
      </c>
      <c r="H290">
        <v>-3.21</v>
      </c>
      <c r="I290">
        <v>6.05</v>
      </c>
      <c r="J290">
        <v>2.84</v>
      </c>
    </row>
    <row r="291" spans="1:10" x14ac:dyDescent="0.3">
      <c r="A291" s="163">
        <v>45686</v>
      </c>
      <c r="B291" t="s">
        <v>551</v>
      </c>
      <c r="C291">
        <v>50.05</v>
      </c>
      <c r="D291">
        <v>-0.5099999999999999</v>
      </c>
      <c r="E291">
        <v>-1.1200000000000001</v>
      </c>
      <c r="F291">
        <v>-1.1200000000000001</v>
      </c>
      <c r="G291">
        <v>-0.02</v>
      </c>
      <c r="H291">
        <v>-1.1399999999999999</v>
      </c>
      <c r="I291">
        <v>-0.79</v>
      </c>
      <c r="J291">
        <v>-1.93</v>
      </c>
    </row>
    <row r="292" spans="1:10" x14ac:dyDescent="0.3">
      <c r="A292" s="163">
        <v>45686</v>
      </c>
      <c r="B292" t="s">
        <v>552</v>
      </c>
      <c r="C292">
        <v>10.94</v>
      </c>
      <c r="D292">
        <v>5.33</v>
      </c>
      <c r="E292">
        <v>-5.09</v>
      </c>
      <c r="F292">
        <v>-5.09</v>
      </c>
      <c r="G292">
        <v>0.27</v>
      </c>
      <c r="H292">
        <v>-4.82</v>
      </c>
      <c r="I292">
        <v>-0.82</v>
      </c>
      <c r="J292">
        <v>-5.6400000000000006</v>
      </c>
    </row>
    <row r="293" spans="1:10" x14ac:dyDescent="0.3">
      <c r="A293" s="163">
        <v>45686</v>
      </c>
      <c r="B293" t="s">
        <v>553</v>
      </c>
      <c r="C293">
        <v>151.28</v>
      </c>
      <c r="D293">
        <v>-3.58</v>
      </c>
      <c r="E293">
        <v>-0.83</v>
      </c>
      <c r="F293">
        <v>-0.83</v>
      </c>
      <c r="G293">
        <v>-1.31</v>
      </c>
      <c r="H293">
        <v>-2.14</v>
      </c>
      <c r="I293">
        <v>-0.45</v>
      </c>
      <c r="J293">
        <v>-2.5900000000000003</v>
      </c>
    </row>
    <row r="294" spans="1:10" x14ac:dyDescent="0.3">
      <c r="A294" s="163">
        <v>45686</v>
      </c>
      <c r="B294" t="s">
        <v>554</v>
      </c>
      <c r="C294">
        <v>337.6</v>
      </c>
      <c r="D294">
        <v>-7.1099999999999994</v>
      </c>
      <c r="E294">
        <v>-4.2699999999999996</v>
      </c>
      <c r="F294">
        <v>-4.2699999999999996</v>
      </c>
      <c r="G294">
        <v>-8.42</v>
      </c>
      <c r="H294">
        <v>-12.69</v>
      </c>
      <c r="I294">
        <v>3.1</v>
      </c>
      <c r="J294">
        <v>-9.59</v>
      </c>
    </row>
    <row r="295" spans="1:10" x14ac:dyDescent="0.3">
      <c r="A295" s="163">
        <v>45686</v>
      </c>
      <c r="B295" t="s">
        <v>555</v>
      </c>
      <c r="C295">
        <v>482.05</v>
      </c>
      <c r="D295">
        <v>-5.17</v>
      </c>
      <c r="E295">
        <v>2.19</v>
      </c>
      <c r="F295">
        <v>2.19</v>
      </c>
      <c r="G295">
        <v>-3.46</v>
      </c>
      <c r="H295">
        <v>-1.27</v>
      </c>
      <c r="I295">
        <v>1.91</v>
      </c>
      <c r="J295">
        <v>0.6399999999999999</v>
      </c>
    </row>
    <row r="296" spans="1:10" x14ac:dyDescent="0.3">
      <c r="A296" s="163">
        <v>45686</v>
      </c>
      <c r="B296" t="s">
        <v>556</v>
      </c>
      <c r="C296">
        <v>745.15</v>
      </c>
      <c r="D296">
        <v>-12.65</v>
      </c>
      <c r="E296">
        <v>-3.58</v>
      </c>
      <c r="F296">
        <v>-3.58</v>
      </c>
      <c r="G296">
        <v>2.1</v>
      </c>
      <c r="H296">
        <v>-1.48</v>
      </c>
      <c r="I296">
        <v>7.38</v>
      </c>
      <c r="J296">
        <v>5.9</v>
      </c>
    </row>
    <row r="297" spans="1:10" x14ac:dyDescent="0.3">
      <c r="A297" s="163">
        <v>45686</v>
      </c>
      <c r="B297" t="s">
        <v>557</v>
      </c>
      <c r="C297">
        <v>475</v>
      </c>
      <c r="D297">
        <v>3.1700000000000004</v>
      </c>
      <c r="E297">
        <v>-5.48</v>
      </c>
      <c r="F297">
        <v>-5.48</v>
      </c>
      <c r="G297">
        <v>6.23</v>
      </c>
      <c r="H297">
        <v>0.75</v>
      </c>
      <c r="I297">
        <v>-0.63</v>
      </c>
      <c r="J297">
        <v>0.12</v>
      </c>
    </row>
    <row r="298" spans="1:10" x14ac:dyDescent="0.3">
      <c r="A298" s="163">
        <v>45686</v>
      </c>
      <c r="B298" t="s">
        <v>558</v>
      </c>
      <c r="C298">
        <v>19.850000000000001</v>
      </c>
      <c r="D298">
        <v>-4.8600000000000012</v>
      </c>
      <c r="I298">
        <v>4.47</v>
      </c>
      <c r="J298">
        <v>4.47</v>
      </c>
    </row>
    <row r="299" spans="1:10" x14ac:dyDescent="0.3">
      <c r="A299" s="163">
        <v>45686</v>
      </c>
      <c r="B299" t="s">
        <v>559</v>
      </c>
      <c r="C299">
        <v>636.5</v>
      </c>
      <c r="D299">
        <v>-2.9999999999999898E-2</v>
      </c>
      <c r="E299">
        <v>-3.47</v>
      </c>
      <c r="F299">
        <v>-3.47</v>
      </c>
      <c r="G299">
        <v>-0.89</v>
      </c>
      <c r="H299">
        <v>-4.3600000000000003</v>
      </c>
      <c r="I299">
        <v>2.4300000000000002</v>
      </c>
      <c r="J299">
        <v>-1.93</v>
      </c>
    </row>
    <row r="300" spans="1:10" x14ac:dyDescent="0.3">
      <c r="A300" s="163">
        <v>45686</v>
      </c>
      <c r="B300" t="s">
        <v>560</v>
      </c>
      <c r="C300">
        <v>313</v>
      </c>
      <c r="D300">
        <v>-0.99000000000000021</v>
      </c>
      <c r="E300">
        <v>-3.39</v>
      </c>
      <c r="F300">
        <v>-3.39</v>
      </c>
      <c r="G300">
        <v>0.77</v>
      </c>
      <c r="H300">
        <v>-2.62</v>
      </c>
      <c r="I300">
        <v>1.84</v>
      </c>
      <c r="J300">
        <v>-0.78</v>
      </c>
    </row>
    <row r="301" spans="1:10" x14ac:dyDescent="0.3">
      <c r="A301" s="163">
        <v>45686</v>
      </c>
      <c r="B301" t="s">
        <v>561</v>
      </c>
      <c r="C301">
        <v>546.35</v>
      </c>
      <c r="D301">
        <v>-3.38</v>
      </c>
      <c r="E301">
        <v>-9.69</v>
      </c>
      <c r="F301">
        <v>-9.69</v>
      </c>
      <c r="G301">
        <v>-6.67</v>
      </c>
      <c r="H301">
        <v>-16.36</v>
      </c>
      <c r="I301">
        <v>4.8899999999999997</v>
      </c>
      <c r="J301">
        <v>-11.47</v>
      </c>
    </row>
    <row r="302" spans="1:10" x14ac:dyDescent="0.3">
      <c r="A302" s="163">
        <v>45686</v>
      </c>
      <c r="B302" t="s">
        <v>562</v>
      </c>
      <c r="C302">
        <v>1131.4000000000001</v>
      </c>
      <c r="D302">
        <v>-1.5999999999999996</v>
      </c>
      <c r="E302">
        <v>2.11</v>
      </c>
      <c r="F302">
        <v>2.11</v>
      </c>
      <c r="G302">
        <v>-6.93</v>
      </c>
      <c r="H302">
        <v>-4.82</v>
      </c>
      <c r="I302">
        <v>5.14</v>
      </c>
      <c r="J302">
        <v>0.3199999999999994</v>
      </c>
    </row>
    <row r="303" spans="1:10" x14ac:dyDescent="0.3">
      <c r="A303" s="163">
        <v>45686</v>
      </c>
      <c r="B303" t="s">
        <v>563</v>
      </c>
      <c r="C303">
        <v>92.4</v>
      </c>
      <c r="D303">
        <v>6.9999999999999396E-2</v>
      </c>
      <c r="E303">
        <v>-4.49</v>
      </c>
      <c r="F303">
        <v>-4.49</v>
      </c>
      <c r="G303">
        <v>-3.83</v>
      </c>
      <c r="H303">
        <v>-8.32</v>
      </c>
      <c r="I303">
        <v>5</v>
      </c>
      <c r="J303">
        <v>-3.3200000000000003</v>
      </c>
    </row>
    <row r="304" spans="1:10" x14ac:dyDescent="0.3">
      <c r="A304" s="163">
        <v>45686</v>
      </c>
      <c r="B304" t="s">
        <v>564</v>
      </c>
      <c r="C304">
        <v>11</v>
      </c>
      <c r="D304">
        <v>4.8599999999999994</v>
      </c>
      <c r="E304">
        <v>-4.96</v>
      </c>
      <c r="F304">
        <v>-4.96</v>
      </c>
      <c r="G304">
        <v>-4.96</v>
      </c>
      <c r="H304">
        <v>-9.92</v>
      </c>
      <c r="I304">
        <v>-1.08</v>
      </c>
      <c r="J304">
        <v>-11</v>
      </c>
    </row>
    <row r="305" spans="1:10" x14ac:dyDescent="0.3">
      <c r="A305" s="163">
        <v>45686</v>
      </c>
      <c r="B305" t="s">
        <v>565</v>
      </c>
      <c r="C305">
        <v>482.8</v>
      </c>
      <c r="D305">
        <v>0.62999999999999989</v>
      </c>
      <c r="E305">
        <v>-4.99</v>
      </c>
      <c r="F305">
        <v>-4.99</v>
      </c>
      <c r="G305">
        <v>-4.99</v>
      </c>
      <c r="H305">
        <v>-9.98</v>
      </c>
      <c r="I305">
        <v>2.48</v>
      </c>
      <c r="J305">
        <v>-7.5</v>
      </c>
    </row>
    <row r="306" spans="1:10" x14ac:dyDescent="0.3">
      <c r="A306" s="163">
        <v>45686</v>
      </c>
      <c r="B306" t="s">
        <v>566</v>
      </c>
      <c r="C306">
        <v>4.82</v>
      </c>
      <c r="D306">
        <v>-0.78999999999999992</v>
      </c>
      <c r="E306">
        <v>-3.32</v>
      </c>
      <c r="F306">
        <v>-3.32</v>
      </c>
      <c r="G306">
        <v>0.64</v>
      </c>
      <c r="H306">
        <v>-2.68</v>
      </c>
      <c r="I306">
        <v>2.77</v>
      </c>
      <c r="J306">
        <v>9.0000000000000302E-2</v>
      </c>
    </row>
    <row r="307" spans="1:10" x14ac:dyDescent="0.3">
      <c r="A307" s="163">
        <v>45686</v>
      </c>
      <c r="B307" t="s">
        <v>567</v>
      </c>
      <c r="C307">
        <v>323.05</v>
      </c>
      <c r="D307">
        <v>-1.74</v>
      </c>
      <c r="E307">
        <v>-6.25</v>
      </c>
      <c r="F307">
        <v>-6.25</v>
      </c>
      <c r="G307">
        <v>-1.42</v>
      </c>
      <c r="H307">
        <v>-7.67</v>
      </c>
      <c r="I307">
        <v>3.57</v>
      </c>
      <c r="J307">
        <v>-4.0999999999999996</v>
      </c>
    </row>
    <row r="308" spans="1:10" x14ac:dyDescent="0.3">
      <c r="A308" s="163">
        <v>45686</v>
      </c>
      <c r="B308" t="s">
        <v>568</v>
      </c>
      <c r="C308">
        <v>734.65</v>
      </c>
      <c r="D308">
        <v>-2.69</v>
      </c>
      <c r="E308">
        <v>-5</v>
      </c>
      <c r="F308">
        <v>-5</v>
      </c>
      <c r="G308">
        <v>-4.99</v>
      </c>
      <c r="H308">
        <v>-9.99</v>
      </c>
      <c r="I308">
        <v>-5</v>
      </c>
      <c r="J308">
        <v>-14.99</v>
      </c>
    </row>
    <row r="309" spans="1:10" x14ac:dyDescent="0.3">
      <c r="A309" s="163">
        <v>45686</v>
      </c>
      <c r="B309" t="s">
        <v>569</v>
      </c>
      <c r="C309">
        <v>28.55</v>
      </c>
      <c r="D309">
        <v>1.65</v>
      </c>
      <c r="E309">
        <v>-4.9800000000000004</v>
      </c>
      <c r="F309">
        <v>-4.9800000000000004</v>
      </c>
      <c r="G309">
        <v>-4.97</v>
      </c>
      <c r="H309">
        <v>-9.9499999999999993</v>
      </c>
      <c r="I309">
        <v>1.53</v>
      </c>
      <c r="J309">
        <v>-8.42</v>
      </c>
    </row>
    <row r="310" spans="1:10" x14ac:dyDescent="0.3">
      <c r="A310" s="163">
        <v>45686</v>
      </c>
      <c r="B310" t="s">
        <v>570</v>
      </c>
      <c r="C310">
        <v>38.89</v>
      </c>
      <c r="D310">
        <v>-5.7</v>
      </c>
      <c r="E310">
        <v>-3.48</v>
      </c>
      <c r="F310">
        <v>-3.48</v>
      </c>
      <c r="G310">
        <v>-1.1499999999999999</v>
      </c>
      <c r="H310">
        <v>-4.63</v>
      </c>
      <c r="I310">
        <v>2.83</v>
      </c>
      <c r="J310">
        <v>-1.7999999999999998</v>
      </c>
    </row>
    <row r="311" spans="1:10" x14ac:dyDescent="0.3">
      <c r="A311" s="163">
        <v>45686</v>
      </c>
      <c r="B311" t="s">
        <v>571</v>
      </c>
      <c r="C311">
        <v>45.5</v>
      </c>
      <c r="D311">
        <v>1.1999999999999995</v>
      </c>
      <c r="E311">
        <v>-4.6900000000000004</v>
      </c>
      <c r="F311">
        <v>-4.6900000000000004</v>
      </c>
      <c r="G311">
        <v>-4.9000000000000004</v>
      </c>
      <c r="H311">
        <v>-9.59</v>
      </c>
      <c r="I311">
        <v>2.4500000000000002</v>
      </c>
      <c r="J311">
        <v>-7.14</v>
      </c>
    </row>
    <row r="312" spans="1:10" x14ac:dyDescent="0.3">
      <c r="A312" s="163">
        <v>45686</v>
      </c>
      <c r="B312" t="s">
        <v>572</v>
      </c>
      <c r="C312">
        <v>58.66</v>
      </c>
      <c r="D312">
        <v>-3.33</v>
      </c>
      <c r="E312">
        <v>-3.34</v>
      </c>
      <c r="F312">
        <v>-3.34</v>
      </c>
      <c r="G312">
        <v>1.44</v>
      </c>
      <c r="H312">
        <v>-1.9</v>
      </c>
      <c r="I312">
        <v>-1.92</v>
      </c>
      <c r="J312">
        <v>-3.82</v>
      </c>
    </row>
    <row r="313" spans="1:10" x14ac:dyDescent="0.3">
      <c r="A313" s="163">
        <v>45686</v>
      </c>
      <c r="B313" t="s">
        <v>573</v>
      </c>
      <c r="C313">
        <v>253.05</v>
      </c>
      <c r="D313">
        <v>-11.87</v>
      </c>
      <c r="E313">
        <v>-3.96</v>
      </c>
      <c r="F313">
        <v>-3.96</v>
      </c>
      <c r="G313">
        <v>-2.37</v>
      </c>
      <c r="H313">
        <v>-6.33</v>
      </c>
      <c r="I313">
        <v>4.8899999999999997</v>
      </c>
      <c r="J313">
        <v>-1.4400000000000004</v>
      </c>
    </row>
    <row r="314" spans="1:10" x14ac:dyDescent="0.3">
      <c r="A314" s="163">
        <v>45686</v>
      </c>
      <c r="B314" t="s">
        <v>574</v>
      </c>
      <c r="C314">
        <v>22</v>
      </c>
      <c r="D314">
        <v>-3.22</v>
      </c>
      <c r="E314">
        <v>-1.87</v>
      </c>
      <c r="F314">
        <v>-1.87</v>
      </c>
      <c r="G314">
        <v>0.24</v>
      </c>
      <c r="H314">
        <v>-1.63</v>
      </c>
      <c r="I314">
        <v>7</v>
      </c>
      <c r="J314">
        <v>5.37</v>
      </c>
    </row>
    <row r="315" spans="1:10" x14ac:dyDescent="0.3">
      <c r="A315" s="163">
        <v>45686</v>
      </c>
      <c r="B315" t="s">
        <v>575</v>
      </c>
      <c r="C315">
        <v>206</v>
      </c>
      <c r="D315">
        <v>-0.98</v>
      </c>
      <c r="E315">
        <v>-3.5</v>
      </c>
      <c r="F315">
        <v>-3.5</v>
      </c>
      <c r="G315">
        <v>3.85</v>
      </c>
      <c r="H315">
        <v>0.35000000000000009</v>
      </c>
      <c r="I315">
        <v>0.49</v>
      </c>
      <c r="J315">
        <v>0.84000000000000008</v>
      </c>
    </row>
    <row r="316" spans="1:10" x14ac:dyDescent="0.3">
      <c r="A316" s="163">
        <v>45686</v>
      </c>
      <c r="B316" t="s">
        <v>576</v>
      </c>
      <c r="C316">
        <v>5.12</v>
      </c>
      <c r="D316">
        <v>-2.14</v>
      </c>
    </row>
    <row r="317" spans="1:10" x14ac:dyDescent="0.3">
      <c r="A317" s="163">
        <v>45686</v>
      </c>
      <c r="B317" t="s">
        <v>577</v>
      </c>
      <c r="C317">
        <v>37.68</v>
      </c>
      <c r="D317">
        <v>-1.63</v>
      </c>
      <c r="E317">
        <v>-1.64</v>
      </c>
      <c r="F317">
        <v>-1.64</v>
      </c>
      <c r="G317">
        <v>0.21</v>
      </c>
      <c r="H317">
        <v>-1.43</v>
      </c>
      <c r="I317">
        <v>-0.42</v>
      </c>
      <c r="J317">
        <v>-1.85</v>
      </c>
    </row>
    <row r="318" spans="1:10" x14ac:dyDescent="0.3">
      <c r="A318" s="163">
        <v>45686</v>
      </c>
      <c r="B318" t="s">
        <v>578</v>
      </c>
      <c r="C318">
        <v>7.8</v>
      </c>
      <c r="D318">
        <v>4.68</v>
      </c>
      <c r="E318">
        <v>-4.9800000000000004</v>
      </c>
      <c r="F318">
        <v>-4.9800000000000004</v>
      </c>
      <c r="G318">
        <v>-4.9800000000000004</v>
      </c>
      <c r="H318">
        <v>-9.9600000000000009</v>
      </c>
      <c r="I318">
        <v>4.84</v>
      </c>
      <c r="J318">
        <v>-5.120000000000001</v>
      </c>
    </row>
    <row r="319" spans="1:10" x14ac:dyDescent="0.3">
      <c r="A319" s="163">
        <v>45686</v>
      </c>
      <c r="B319" t="s">
        <v>579</v>
      </c>
      <c r="C319">
        <v>44.95</v>
      </c>
      <c r="D319">
        <v>-5.93</v>
      </c>
      <c r="E319">
        <v>0.5</v>
      </c>
      <c r="F319">
        <v>0.5</v>
      </c>
      <c r="G319">
        <v>-4.33</v>
      </c>
      <c r="H319">
        <v>-3.83</v>
      </c>
      <c r="I319">
        <v>1.65</v>
      </c>
      <c r="J319">
        <v>-2.1800000000000002</v>
      </c>
    </row>
    <row r="320" spans="1:10" x14ac:dyDescent="0.3">
      <c r="A320" s="163">
        <v>45686</v>
      </c>
      <c r="B320" t="s">
        <v>580</v>
      </c>
      <c r="C320">
        <v>305.3</v>
      </c>
      <c r="D320">
        <v>-13.61</v>
      </c>
      <c r="E320">
        <v>-5.49</v>
      </c>
      <c r="F320">
        <v>-5.49</v>
      </c>
      <c r="G320">
        <v>1.46</v>
      </c>
      <c r="H320">
        <v>-4.03</v>
      </c>
      <c r="I320">
        <v>1.26</v>
      </c>
      <c r="J320">
        <v>-2.7700000000000005</v>
      </c>
    </row>
    <row r="321" spans="1:10" x14ac:dyDescent="0.3">
      <c r="A321" s="163">
        <v>45686</v>
      </c>
      <c r="B321" t="s">
        <v>581</v>
      </c>
      <c r="C321">
        <v>336.9</v>
      </c>
      <c r="D321">
        <v>-1.71</v>
      </c>
      <c r="E321">
        <v>2.33</v>
      </c>
      <c r="F321">
        <v>2.33</v>
      </c>
      <c r="G321">
        <v>4.53</v>
      </c>
      <c r="H321">
        <v>6.86</v>
      </c>
      <c r="I321">
        <v>4.99</v>
      </c>
      <c r="J321">
        <v>11.85</v>
      </c>
    </row>
    <row r="322" spans="1:10" x14ac:dyDescent="0.3">
      <c r="A322" s="163">
        <v>45686</v>
      </c>
      <c r="B322" t="s">
        <v>582</v>
      </c>
      <c r="C322">
        <v>2221.65</v>
      </c>
      <c r="D322">
        <v>0.1099999999999999</v>
      </c>
      <c r="E322">
        <v>-0.45</v>
      </c>
      <c r="F322">
        <v>-0.45</v>
      </c>
      <c r="G322">
        <v>-0.46</v>
      </c>
      <c r="H322">
        <v>-0.91</v>
      </c>
      <c r="I322">
        <v>-0.87</v>
      </c>
      <c r="J322">
        <v>-1.78</v>
      </c>
    </row>
    <row r="323" spans="1:10" x14ac:dyDescent="0.3">
      <c r="A323" s="163">
        <v>45686</v>
      </c>
      <c r="B323" t="s">
        <v>583</v>
      </c>
      <c r="C323">
        <v>60.41</v>
      </c>
      <c r="D323">
        <v>-3.88</v>
      </c>
      <c r="E323">
        <v>-5.8</v>
      </c>
      <c r="F323">
        <v>-5.8</v>
      </c>
      <c r="G323">
        <v>-1.06</v>
      </c>
      <c r="H323">
        <v>-6.8599999999999994</v>
      </c>
      <c r="I323">
        <v>5.85</v>
      </c>
      <c r="J323">
        <v>-1.0099999999999998</v>
      </c>
    </row>
    <row r="324" spans="1:10" x14ac:dyDescent="0.3">
      <c r="A324" s="163">
        <v>45686</v>
      </c>
      <c r="B324" t="s">
        <v>584</v>
      </c>
      <c r="C324">
        <v>14.71</v>
      </c>
      <c r="D324">
        <v>0.1600000000000002</v>
      </c>
      <c r="E324">
        <v>-0.46</v>
      </c>
      <c r="F324">
        <v>-0.46</v>
      </c>
      <c r="G324">
        <v>-0.2</v>
      </c>
      <c r="H324">
        <v>-0.66</v>
      </c>
      <c r="I324">
        <v>-2.52</v>
      </c>
      <c r="J324">
        <v>-3.18</v>
      </c>
    </row>
    <row r="325" spans="1:10" x14ac:dyDescent="0.3">
      <c r="A325" s="163">
        <v>45686</v>
      </c>
      <c r="B325" t="s">
        <v>585</v>
      </c>
      <c r="C325">
        <v>74.81</v>
      </c>
      <c r="D325">
        <v>5.1100000000000003</v>
      </c>
      <c r="E325">
        <v>0.02</v>
      </c>
      <c r="F325">
        <v>0.02</v>
      </c>
      <c r="G325">
        <v>-4.99</v>
      </c>
      <c r="H325">
        <v>-4.9700000000000006</v>
      </c>
      <c r="I325">
        <v>-2.78</v>
      </c>
      <c r="J325">
        <v>-7.75</v>
      </c>
    </row>
    <row r="326" spans="1:10" x14ac:dyDescent="0.3">
      <c r="A326" s="163">
        <v>45686</v>
      </c>
      <c r="B326" t="s">
        <v>586</v>
      </c>
      <c r="C326">
        <v>41.93</v>
      </c>
      <c r="D326">
        <v>-8.0000000000000293E-2</v>
      </c>
      <c r="E326">
        <v>-9.61</v>
      </c>
      <c r="F326">
        <v>-9.61</v>
      </c>
      <c r="G326">
        <v>-3.11</v>
      </c>
      <c r="H326">
        <v>-12.72</v>
      </c>
      <c r="I326">
        <v>5.09</v>
      </c>
      <c r="J326">
        <v>-7.629999999999999</v>
      </c>
    </row>
    <row r="327" spans="1:10" x14ac:dyDescent="0.3">
      <c r="A327" s="163">
        <v>42982</v>
      </c>
      <c r="B327" t="s">
        <v>4294</v>
      </c>
      <c r="C327">
        <v>6.9</v>
      </c>
      <c r="D327">
        <v>-3.88</v>
      </c>
      <c r="E327">
        <v>-8</v>
      </c>
      <c r="G327">
        <v>0</v>
      </c>
      <c r="I327">
        <v>0</v>
      </c>
    </row>
    <row r="328" spans="1:10" x14ac:dyDescent="0.3">
      <c r="A328" s="163">
        <v>45686</v>
      </c>
      <c r="B328" t="s">
        <v>587</v>
      </c>
      <c r="C328">
        <v>9.8000000000000007</v>
      </c>
      <c r="D328">
        <v>14.2</v>
      </c>
      <c r="E328">
        <v>-1.92</v>
      </c>
      <c r="F328">
        <v>-1.92</v>
      </c>
      <c r="G328">
        <v>-1.96</v>
      </c>
      <c r="H328">
        <v>-3.88</v>
      </c>
      <c r="I328">
        <v>-1.9</v>
      </c>
      <c r="J328">
        <v>-5.7799999999999994</v>
      </c>
    </row>
    <row r="329" spans="1:10" x14ac:dyDescent="0.3">
      <c r="A329" s="163">
        <v>45686</v>
      </c>
      <c r="B329" t="s">
        <v>588</v>
      </c>
      <c r="C329">
        <v>135.80000000000001</v>
      </c>
      <c r="D329">
        <v>-0.90000000000000036</v>
      </c>
      <c r="E329">
        <v>-3.32</v>
      </c>
      <c r="F329">
        <v>-3.32</v>
      </c>
      <c r="G329">
        <v>-9.15</v>
      </c>
      <c r="H329">
        <v>-12.47</v>
      </c>
      <c r="I329">
        <v>8.1199999999999992</v>
      </c>
      <c r="J329">
        <v>-4.3500000000000014</v>
      </c>
    </row>
    <row r="330" spans="1:10" x14ac:dyDescent="0.3">
      <c r="A330" s="163">
        <v>45686</v>
      </c>
      <c r="B330" t="s">
        <v>589</v>
      </c>
      <c r="C330">
        <v>438.45</v>
      </c>
      <c r="D330">
        <v>-5.57</v>
      </c>
      <c r="E330">
        <v>-3.43</v>
      </c>
      <c r="F330">
        <v>-3.43</v>
      </c>
      <c r="G330">
        <v>-1.1499999999999999</v>
      </c>
      <c r="H330">
        <v>-4.58</v>
      </c>
      <c r="I330">
        <v>4.87</v>
      </c>
      <c r="J330">
        <v>0.28999999999999998</v>
      </c>
    </row>
    <row r="331" spans="1:10" x14ac:dyDescent="0.3">
      <c r="A331" s="163">
        <v>45686</v>
      </c>
      <c r="B331" t="s">
        <v>590</v>
      </c>
      <c r="C331">
        <v>19.66</v>
      </c>
      <c r="D331">
        <v>-1.0499999999999998</v>
      </c>
      <c r="E331">
        <v>-4.96</v>
      </c>
      <c r="F331">
        <v>-4.96</v>
      </c>
      <c r="G331">
        <v>-4.97</v>
      </c>
      <c r="H331">
        <v>-9.93</v>
      </c>
      <c r="I331">
        <v>4.8499999999999996</v>
      </c>
      <c r="J331">
        <v>-5.08</v>
      </c>
    </row>
    <row r="332" spans="1:10" x14ac:dyDescent="0.3">
      <c r="A332" s="163">
        <v>45686</v>
      </c>
      <c r="B332" t="s">
        <v>591</v>
      </c>
      <c r="C332">
        <v>1244.3499999999999</v>
      </c>
      <c r="D332">
        <v>-12.46</v>
      </c>
      <c r="E332">
        <v>-9.59</v>
      </c>
      <c r="F332">
        <v>-9.59</v>
      </c>
      <c r="G332">
        <v>-1.29</v>
      </c>
      <c r="H332">
        <v>-10.88</v>
      </c>
      <c r="I332">
        <v>7.33</v>
      </c>
      <c r="J332">
        <v>-3.5499999999999989</v>
      </c>
    </row>
    <row r="333" spans="1:10" x14ac:dyDescent="0.3">
      <c r="A333" s="163">
        <v>45686</v>
      </c>
      <c r="B333" t="s">
        <v>592</v>
      </c>
      <c r="C333">
        <v>312.2</v>
      </c>
      <c r="D333">
        <v>6.59</v>
      </c>
      <c r="E333">
        <v>-6.33</v>
      </c>
      <c r="F333">
        <v>-6.33</v>
      </c>
      <c r="G333">
        <v>-0.51</v>
      </c>
      <c r="H333">
        <v>-6.84</v>
      </c>
      <c r="I333">
        <v>5.76</v>
      </c>
      <c r="J333">
        <v>-1.08</v>
      </c>
    </row>
    <row r="334" spans="1:10" x14ac:dyDescent="0.3">
      <c r="A334" s="163">
        <v>45686</v>
      </c>
      <c r="B334" t="s">
        <v>593</v>
      </c>
      <c r="C334">
        <v>77</v>
      </c>
      <c r="D334">
        <v>2.04</v>
      </c>
      <c r="G334">
        <v>-1.99</v>
      </c>
      <c r="H334">
        <v>-1.99</v>
      </c>
      <c r="I334">
        <v>1.05</v>
      </c>
      <c r="J334">
        <v>-0.94</v>
      </c>
    </row>
    <row r="335" spans="1:10" x14ac:dyDescent="0.3">
      <c r="A335" s="163">
        <v>45686</v>
      </c>
      <c r="B335" t="s">
        <v>594</v>
      </c>
      <c r="C335">
        <v>13.23</v>
      </c>
      <c r="D335">
        <v>-6.32</v>
      </c>
      <c r="E335">
        <v>-3.61</v>
      </c>
      <c r="F335">
        <v>-3.61</v>
      </c>
      <c r="G335">
        <v>1.41</v>
      </c>
      <c r="H335">
        <v>-2.2000000000000002</v>
      </c>
      <c r="I335">
        <v>1.85</v>
      </c>
      <c r="J335">
        <v>-0.35000000000000009</v>
      </c>
    </row>
    <row r="336" spans="1:10" x14ac:dyDescent="0.3">
      <c r="A336" s="163">
        <v>45686</v>
      </c>
      <c r="B336" t="s">
        <v>595</v>
      </c>
      <c r="C336">
        <v>248</v>
      </c>
      <c r="D336">
        <v>11.37</v>
      </c>
      <c r="E336">
        <v>-0.9</v>
      </c>
      <c r="F336">
        <v>-0.9</v>
      </c>
      <c r="J336">
        <v>-0.9</v>
      </c>
    </row>
    <row r="337" spans="1:10" x14ac:dyDescent="0.3">
      <c r="A337" s="163">
        <v>45686</v>
      </c>
      <c r="B337" t="s">
        <v>596</v>
      </c>
      <c r="C337">
        <v>786.35</v>
      </c>
      <c r="D337">
        <v>-1.26</v>
      </c>
      <c r="E337">
        <v>-1.86</v>
      </c>
      <c r="F337">
        <v>-1.86</v>
      </c>
      <c r="I337">
        <v>1.83</v>
      </c>
      <c r="J337">
        <v>-0.03</v>
      </c>
    </row>
    <row r="338" spans="1:10" x14ac:dyDescent="0.3">
      <c r="A338" s="163">
        <v>45686</v>
      </c>
      <c r="B338" t="s">
        <v>597</v>
      </c>
      <c r="C338">
        <v>1021.35</v>
      </c>
      <c r="D338">
        <v>-5.09</v>
      </c>
      <c r="E338">
        <v>-5.03</v>
      </c>
      <c r="F338">
        <v>-5.03</v>
      </c>
      <c r="G338">
        <v>6.32</v>
      </c>
      <c r="H338">
        <v>1.29</v>
      </c>
      <c r="I338">
        <v>4.8099999999999996</v>
      </c>
      <c r="J338">
        <v>6.1</v>
      </c>
    </row>
    <row r="339" spans="1:10" x14ac:dyDescent="0.3">
      <c r="A339" s="163">
        <v>45686</v>
      </c>
      <c r="B339" t="s">
        <v>598</v>
      </c>
      <c r="C339">
        <v>477.7</v>
      </c>
      <c r="D339">
        <v>-0.71</v>
      </c>
      <c r="E339">
        <v>-1.1299999999999999</v>
      </c>
      <c r="F339">
        <v>-1.1299999999999999</v>
      </c>
      <c r="G339">
        <v>-3</v>
      </c>
      <c r="H339">
        <v>-4.13</v>
      </c>
      <c r="I339">
        <v>0.7</v>
      </c>
      <c r="J339">
        <v>-3.43</v>
      </c>
    </row>
    <row r="340" spans="1:10" x14ac:dyDescent="0.3">
      <c r="A340" s="163">
        <v>45686</v>
      </c>
      <c r="B340" t="s">
        <v>599</v>
      </c>
      <c r="C340">
        <v>1475.95</v>
      </c>
      <c r="D340">
        <v>-2.1900000000000004</v>
      </c>
      <c r="E340">
        <v>-0.64</v>
      </c>
      <c r="F340">
        <v>-0.64</v>
      </c>
      <c r="G340">
        <v>0.76</v>
      </c>
      <c r="H340">
        <v>0.12</v>
      </c>
      <c r="I340">
        <v>0.33</v>
      </c>
      <c r="J340">
        <v>0.45</v>
      </c>
    </row>
    <row r="341" spans="1:10" x14ac:dyDescent="0.3">
      <c r="A341" s="163">
        <v>45686</v>
      </c>
      <c r="B341" t="s">
        <v>600</v>
      </c>
      <c r="C341">
        <v>718.35</v>
      </c>
      <c r="D341">
        <v>-5.03</v>
      </c>
      <c r="E341">
        <v>-3.72</v>
      </c>
      <c r="F341">
        <v>-3.72</v>
      </c>
      <c r="G341">
        <v>-2.72</v>
      </c>
      <c r="H341">
        <v>-6.44</v>
      </c>
      <c r="I341">
        <v>4.07</v>
      </c>
      <c r="J341">
        <v>-2.37</v>
      </c>
    </row>
    <row r="342" spans="1:10" x14ac:dyDescent="0.3">
      <c r="A342" s="163">
        <v>45686</v>
      </c>
      <c r="B342" t="s">
        <v>601</v>
      </c>
      <c r="C342">
        <v>7213.95</v>
      </c>
      <c r="D342">
        <v>0.32000000000000028</v>
      </c>
      <c r="E342">
        <v>1.1200000000000001</v>
      </c>
      <c r="F342">
        <v>1.1200000000000001</v>
      </c>
      <c r="G342">
        <v>0.39</v>
      </c>
      <c r="H342">
        <v>1.5100000000000002</v>
      </c>
      <c r="I342">
        <v>2.54</v>
      </c>
      <c r="J342">
        <v>4.0500000000000007</v>
      </c>
    </row>
    <row r="343" spans="1:10" x14ac:dyDescent="0.3">
      <c r="A343" s="163">
        <v>45686</v>
      </c>
      <c r="B343" t="s">
        <v>602</v>
      </c>
      <c r="C343">
        <v>17.739999999999998</v>
      </c>
      <c r="D343">
        <v>-1.6</v>
      </c>
      <c r="E343">
        <v>-4.99</v>
      </c>
      <c r="F343">
        <v>-4.99</v>
      </c>
      <c r="G343">
        <v>-3.87</v>
      </c>
      <c r="H343">
        <v>-8.86</v>
      </c>
      <c r="I343">
        <v>2.0099999999999998</v>
      </c>
      <c r="J343">
        <v>-6.85</v>
      </c>
    </row>
    <row r="344" spans="1:10" x14ac:dyDescent="0.3">
      <c r="A344" s="163">
        <v>45686</v>
      </c>
      <c r="B344" t="s">
        <v>603</v>
      </c>
      <c r="C344">
        <v>13.7</v>
      </c>
      <c r="D344">
        <v>1.7000000000000002</v>
      </c>
      <c r="E344">
        <v>7.0000000000000007E-2</v>
      </c>
      <c r="F344">
        <v>7.0000000000000007E-2</v>
      </c>
      <c r="G344">
        <v>-1.97</v>
      </c>
      <c r="H344">
        <v>-1.9</v>
      </c>
      <c r="I344">
        <v>1.78</v>
      </c>
      <c r="J344">
        <v>-0.1199999999999998</v>
      </c>
    </row>
    <row r="345" spans="1:10" x14ac:dyDescent="0.3">
      <c r="A345" s="163">
        <v>45686</v>
      </c>
      <c r="B345" t="s">
        <v>604</v>
      </c>
      <c r="C345">
        <v>126.4</v>
      </c>
      <c r="D345">
        <v>-1.1099999999999997</v>
      </c>
      <c r="E345">
        <v>-4.8499999999999996</v>
      </c>
      <c r="F345">
        <v>-4.8499999999999996</v>
      </c>
      <c r="G345">
        <v>-3.02</v>
      </c>
      <c r="H345">
        <v>-7.8699999999999992</v>
      </c>
      <c r="I345">
        <v>6.4</v>
      </c>
      <c r="J345">
        <v>-1.4699999999999989</v>
      </c>
    </row>
    <row r="346" spans="1:10" x14ac:dyDescent="0.3">
      <c r="A346" s="163">
        <v>38968</v>
      </c>
      <c r="B346" t="s">
        <v>4295</v>
      </c>
      <c r="C346">
        <v>3.19</v>
      </c>
      <c r="D346">
        <v>-2.1300000000000003</v>
      </c>
      <c r="E346">
        <v>0.63</v>
      </c>
      <c r="G346">
        <v>-3.15</v>
      </c>
      <c r="I346">
        <v>2.61</v>
      </c>
    </row>
    <row r="347" spans="1:10" x14ac:dyDescent="0.3">
      <c r="A347" s="163">
        <v>45686</v>
      </c>
      <c r="B347" t="s">
        <v>605</v>
      </c>
      <c r="C347">
        <v>796.25</v>
      </c>
      <c r="D347">
        <v>-5.0199999999999996</v>
      </c>
      <c r="E347">
        <v>-4.8600000000000003</v>
      </c>
      <c r="F347">
        <v>-4.8600000000000003</v>
      </c>
      <c r="G347">
        <v>-0.36</v>
      </c>
      <c r="H347">
        <v>-5.2200000000000006</v>
      </c>
      <c r="I347">
        <v>-3.62</v>
      </c>
      <c r="J347">
        <v>-8.84</v>
      </c>
    </row>
    <row r="348" spans="1:10" x14ac:dyDescent="0.3">
      <c r="A348" s="163">
        <v>45686</v>
      </c>
      <c r="B348" t="s">
        <v>606</v>
      </c>
      <c r="C348">
        <v>623.79999999999995</v>
      </c>
      <c r="D348">
        <v>-4.6900000000000004</v>
      </c>
      <c r="E348">
        <v>-3.47</v>
      </c>
      <c r="F348">
        <v>-3.47</v>
      </c>
      <c r="G348">
        <v>-0.61</v>
      </c>
      <c r="H348">
        <v>-4.08</v>
      </c>
      <c r="I348">
        <v>1.3</v>
      </c>
      <c r="J348">
        <v>-2.78</v>
      </c>
    </row>
    <row r="349" spans="1:10" x14ac:dyDescent="0.3">
      <c r="A349" s="163">
        <v>45686</v>
      </c>
      <c r="B349" t="s">
        <v>607</v>
      </c>
      <c r="C349">
        <v>3.62</v>
      </c>
      <c r="D349">
        <v>10.42</v>
      </c>
      <c r="E349">
        <v>-1.83</v>
      </c>
      <c r="F349">
        <v>-1.83</v>
      </c>
      <c r="G349">
        <v>-1.86</v>
      </c>
      <c r="H349">
        <v>-3.69</v>
      </c>
      <c r="I349">
        <v>-1.9</v>
      </c>
      <c r="J349">
        <v>-5.59</v>
      </c>
    </row>
    <row r="350" spans="1:10" x14ac:dyDescent="0.3">
      <c r="A350" s="163">
        <v>45667</v>
      </c>
      <c r="B350" t="s">
        <v>4296</v>
      </c>
      <c r="C350">
        <v>9.18</v>
      </c>
      <c r="D350">
        <v>4.9500000000000011</v>
      </c>
      <c r="G350">
        <v>9.94</v>
      </c>
    </row>
    <row r="351" spans="1:10" x14ac:dyDescent="0.3">
      <c r="A351" s="163">
        <v>45686</v>
      </c>
      <c r="B351" t="s">
        <v>608</v>
      </c>
      <c r="C351">
        <v>94</v>
      </c>
      <c r="D351">
        <v>-4.6100000000000003</v>
      </c>
      <c r="E351">
        <v>-3.32</v>
      </c>
      <c r="F351">
        <v>-3.32</v>
      </c>
      <c r="G351">
        <v>3.65</v>
      </c>
      <c r="H351">
        <v>0.33</v>
      </c>
      <c r="I351">
        <v>0.37</v>
      </c>
      <c r="J351">
        <v>0.70000000000000007</v>
      </c>
    </row>
    <row r="352" spans="1:10" x14ac:dyDescent="0.3">
      <c r="A352" s="163">
        <v>45686</v>
      </c>
      <c r="B352" t="s">
        <v>609</v>
      </c>
      <c r="C352">
        <v>226.15</v>
      </c>
      <c r="D352">
        <v>7.21</v>
      </c>
      <c r="E352">
        <v>-4.99</v>
      </c>
      <c r="F352">
        <v>-4.99</v>
      </c>
      <c r="G352">
        <v>3.62</v>
      </c>
      <c r="H352">
        <v>-1.37</v>
      </c>
      <c r="I352">
        <v>3.26</v>
      </c>
      <c r="J352">
        <v>1.89</v>
      </c>
    </row>
    <row r="353" spans="1:10" x14ac:dyDescent="0.3">
      <c r="A353" s="163">
        <v>45686</v>
      </c>
      <c r="B353" t="s">
        <v>610</v>
      </c>
      <c r="C353">
        <v>31.87</v>
      </c>
      <c r="D353">
        <v>-3.84</v>
      </c>
      <c r="E353">
        <v>-5.63</v>
      </c>
      <c r="F353">
        <v>-5.63</v>
      </c>
      <c r="G353">
        <v>-2.13</v>
      </c>
      <c r="H353">
        <v>-7.76</v>
      </c>
      <c r="I353">
        <v>3.41</v>
      </c>
      <c r="J353">
        <v>-4.3499999999999996</v>
      </c>
    </row>
    <row r="354" spans="1:10" x14ac:dyDescent="0.3">
      <c r="A354" s="163">
        <v>45686</v>
      </c>
      <c r="B354" t="s">
        <v>611</v>
      </c>
      <c r="C354">
        <v>42.3</v>
      </c>
      <c r="D354">
        <v>2.5599999999999992</v>
      </c>
      <c r="E354">
        <v>-4.99</v>
      </c>
      <c r="F354">
        <v>-4.99</v>
      </c>
      <c r="G354">
        <v>-2.2999999999999998</v>
      </c>
      <c r="H354">
        <v>-7.29</v>
      </c>
      <c r="I354">
        <v>0.71</v>
      </c>
      <c r="J354">
        <v>-6.58</v>
      </c>
    </row>
    <row r="355" spans="1:10" x14ac:dyDescent="0.3">
      <c r="A355" s="163">
        <v>45686</v>
      </c>
      <c r="B355" t="s">
        <v>612</v>
      </c>
      <c r="C355">
        <v>159.02000000000001</v>
      </c>
      <c r="D355">
        <v>11.67</v>
      </c>
      <c r="E355">
        <v>-1.99</v>
      </c>
      <c r="F355">
        <v>-1.99</v>
      </c>
      <c r="G355">
        <v>-2</v>
      </c>
      <c r="H355">
        <v>-3.99</v>
      </c>
      <c r="I355">
        <v>-2</v>
      </c>
      <c r="J355">
        <v>-5.99</v>
      </c>
    </row>
    <row r="356" spans="1:10" x14ac:dyDescent="0.3">
      <c r="A356" s="163">
        <v>45686</v>
      </c>
      <c r="B356" t="s">
        <v>613</v>
      </c>
      <c r="C356">
        <v>273</v>
      </c>
      <c r="D356">
        <v>-2.02</v>
      </c>
      <c r="E356">
        <v>-1.99</v>
      </c>
      <c r="F356">
        <v>-1.99</v>
      </c>
      <c r="G356">
        <v>-2</v>
      </c>
      <c r="H356">
        <v>-3.99</v>
      </c>
      <c r="I356">
        <v>-1.57</v>
      </c>
      <c r="J356">
        <v>-5.5600000000000005</v>
      </c>
    </row>
    <row r="357" spans="1:10" x14ac:dyDescent="0.3">
      <c r="A357" s="163">
        <v>44683</v>
      </c>
      <c r="B357" t="s">
        <v>4297</v>
      </c>
      <c r="C357">
        <v>0.19</v>
      </c>
      <c r="D357">
        <v>0</v>
      </c>
      <c r="E357">
        <v>0</v>
      </c>
      <c r="G357">
        <v>0</v>
      </c>
      <c r="I357">
        <v>0</v>
      </c>
    </row>
    <row r="358" spans="1:10" x14ac:dyDescent="0.3">
      <c r="A358" s="163">
        <v>45686</v>
      </c>
      <c r="B358" t="s">
        <v>614</v>
      </c>
      <c r="C358">
        <v>6265.3</v>
      </c>
      <c r="D358">
        <v>-2.2000000000000002</v>
      </c>
      <c r="E358">
        <v>-3.29</v>
      </c>
      <c r="F358">
        <v>-3.29</v>
      </c>
      <c r="G358">
        <v>-1.58</v>
      </c>
      <c r="H358">
        <v>-4.87</v>
      </c>
      <c r="I358">
        <v>0.56999999999999995</v>
      </c>
      <c r="J358">
        <v>-4.3</v>
      </c>
    </row>
    <row r="359" spans="1:10" x14ac:dyDescent="0.3">
      <c r="A359" s="163">
        <v>45686</v>
      </c>
      <c r="B359" t="s">
        <v>615</v>
      </c>
      <c r="C359">
        <v>491.25</v>
      </c>
      <c r="D359">
        <v>-0.78999999999999981</v>
      </c>
      <c r="E359">
        <v>-4.24</v>
      </c>
      <c r="F359">
        <v>-4.24</v>
      </c>
      <c r="G359">
        <v>-2.99</v>
      </c>
      <c r="H359">
        <v>-7.23</v>
      </c>
      <c r="I359">
        <v>3.03</v>
      </c>
      <c r="J359">
        <v>-4.2000000000000011</v>
      </c>
    </row>
    <row r="360" spans="1:10" x14ac:dyDescent="0.3">
      <c r="A360" s="163">
        <v>45686</v>
      </c>
      <c r="B360" t="s">
        <v>616</v>
      </c>
      <c r="C360">
        <v>36.909999999999997</v>
      </c>
      <c r="D360">
        <v>-7.3</v>
      </c>
      <c r="E360">
        <v>-4.9800000000000004</v>
      </c>
      <c r="F360">
        <v>-4.9800000000000004</v>
      </c>
      <c r="G360">
        <v>-4.95</v>
      </c>
      <c r="H360">
        <v>-9.93</v>
      </c>
      <c r="I360">
        <v>4.9800000000000004</v>
      </c>
      <c r="J360">
        <v>-4.9499999999999993</v>
      </c>
    </row>
    <row r="361" spans="1:10" x14ac:dyDescent="0.3">
      <c r="A361" s="163">
        <v>45686</v>
      </c>
      <c r="B361" t="s">
        <v>617</v>
      </c>
      <c r="C361">
        <v>596</v>
      </c>
      <c r="D361">
        <v>-0.54999999999999982</v>
      </c>
      <c r="E361">
        <v>-4.9800000000000004</v>
      </c>
      <c r="F361">
        <v>-4.9800000000000004</v>
      </c>
      <c r="G361">
        <v>4.34</v>
      </c>
      <c r="H361">
        <v>-0.64000000000000057</v>
      </c>
      <c r="I361">
        <v>1.23</v>
      </c>
      <c r="J361">
        <v>0.58999999999999941</v>
      </c>
    </row>
    <row r="362" spans="1:10" x14ac:dyDescent="0.3">
      <c r="A362" s="163">
        <v>45686</v>
      </c>
      <c r="B362" t="s">
        <v>618</v>
      </c>
      <c r="C362">
        <v>199.9</v>
      </c>
      <c r="D362">
        <v>-2.6100000000000003</v>
      </c>
      <c r="E362">
        <v>-2.4900000000000002</v>
      </c>
      <c r="F362">
        <v>-2.4900000000000002</v>
      </c>
      <c r="G362">
        <v>3.22</v>
      </c>
      <c r="H362">
        <v>0.73</v>
      </c>
      <c r="I362">
        <v>3.98</v>
      </c>
      <c r="J362">
        <v>4.71</v>
      </c>
    </row>
    <row r="363" spans="1:10" x14ac:dyDescent="0.3">
      <c r="A363" s="163">
        <v>45686</v>
      </c>
      <c r="B363" t="s">
        <v>619</v>
      </c>
      <c r="C363">
        <v>1564.25</v>
      </c>
      <c r="D363">
        <v>-5.19</v>
      </c>
      <c r="E363">
        <v>-5.45</v>
      </c>
      <c r="F363">
        <v>-5.45</v>
      </c>
      <c r="G363">
        <v>-1.04</v>
      </c>
      <c r="H363">
        <v>-6.49</v>
      </c>
      <c r="I363">
        <v>9.84</v>
      </c>
      <c r="J363">
        <v>3.35</v>
      </c>
    </row>
    <row r="364" spans="1:10" x14ac:dyDescent="0.3">
      <c r="A364" s="163">
        <v>45686</v>
      </c>
      <c r="B364" t="s">
        <v>620</v>
      </c>
      <c r="C364">
        <v>68.900000000000006</v>
      </c>
      <c r="D364">
        <v>-1.94</v>
      </c>
      <c r="E364">
        <v>-7.18</v>
      </c>
      <c r="F364">
        <v>-7.18</v>
      </c>
      <c r="G364">
        <v>3.19</v>
      </c>
      <c r="H364">
        <v>-3.99</v>
      </c>
      <c r="I364">
        <v>1.32</v>
      </c>
      <c r="J364">
        <v>-2.67</v>
      </c>
    </row>
    <row r="365" spans="1:10" x14ac:dyDescent="0.3">
      <c r="A365" s="163">
        <v>45686</v>
      </c>
      <c r="B365" t="s">
        <v>621</v>
      </c>
      <c r="C365">
        <v>240</v>
      </c>
      <c r="D365">
        <v>-4</v>
      </c>
      <c r="E365">
        <v>-8.6</v>
      </c>
      <c r="F365">
        <v>-8.6</v>
      </c>
      <c r="G365">
        <v>3.01</v>
      </c>
      <c r="H365">
        <v>-5.59</v>
      </c>
      <c r="I365">
        <v>0.76</v>
      </c>
      <c r="J365">
        <v>-4.83</v>
      </c>
    </row>
    <row r="366" spans="1:10" x14ac:dyDescent="0.3">
      <c r="A366" s="163">
        <v>45686</v>
      </c>
      <c r="B366" t="s">
        <v>622</v>
      </c>
      <c r="C366">
        <v>1156.9000000000001</v>
      </c>
      <c r="D366">
        <v>3.01</v>
      </c>
      <c r="E366">
        <v>-3.02</v>
      </c>
      <c r="F366">
        <v>-3.02</v>
      </c>
      <c r="G366">
        <v>-3.19</v>
      </c>
      <c r="H366">
        <v>-6.21</v>
      </c>
      <c r="I366">
        <v>1.68</v>
      </c>
      <c r="J366">
        <v>-4.53</v>
      </c>
    </row>
    <row r="367" spans="1:10" x14ac:dyDescent="0.3">
      <c r="A367" s="163">
        <v>45686</v>
      </c>
      <c r="B367" t="s">
        <v>623</v>
      </c>
      <c r="C367">
        <v>223.3</v>
      </c>
      <c r="D367">
        <v>-3.87</v>
      </c>
      <c r="E367">
        <v>-2.71</v>
      </c>
      <c r="F367">
        <v>-2.71</v>
      </c>
      <c r="G367">
        <v>-4.37</v>
      </c>
      <c r="H367">
        <v>-7.08</v>
      </c>
      <c r="I367">
        <v>5.73</v>
      </c>
      <c r="J367">
        <v>-1.3499999999999996</v>
      </c>
    </row>
    <row r="368" spans="1:10" x14ac:dyDescent="0.3">
      <c r="A368" s="163">
        <v>45686</v>
      </c>
      <c r="B368" t="s">
        <v>624</v>
      </c>
      <c r="C368">
        <v>97.9</v>
      </c>
      <c r="D368">
        <v>1.61</v>
      </c>
      <c r="E368">
        <v>-4.99</v>
      </c>
      <c r="F368">
        <v>-4.99</v>
      </c>
      <c r="G368">
        <v>-4.8</v>
      </c>
      <c r="H368">
        <v>-9.7899999999999991</v>
      </c>
      <c r="I368">
        <v>2.89</v>
      </c>
      <c r="J368">
        <v>-6.8999999999999986</v>
      </c>
    </row>
    <row r="369" spans="1:10" x14ac:dyDescent="0.3">
      <c r="A369" s="163">
        <v>45686</v>
      </c>
      <c r="B369" t="s">
        <v>625</v>
      </c>
      <c r="C369">
        <v>169.1</v>
      </c>
      <c r="D369">
        <v>-6.28</v>
      </c>
      <c r="E369">
        <v>-1.8</v>
      </c>
      <c r="F369">
        <v>-1.8</v>
      </c>
      <c r="G369">
        <v>0.5</v>
      </c>
      <c r="H369">
        <v>-1.3</v>
      </c>
      <c r="I369">
        <v>4.38</v>
      </c>
      <c r="J369">
        <v>3.08</v>
      </c>
    </row>
    <row r="370" spans="1:10" x14ac:dyDescent="0.3">
      <c r="A370" s="163">
        <v>45686</v>
      </c>
      <c r="B370" t="s">
        <v>626</v>
      </c>
      <c r="C370">
        <v>1716.25</v>
      </c>
      <c r="D370">
        <v>-0.93</v>
      </c>
      <c r="E370">
        <v>-1.62</v>
      </c>
      <c r="F370">
        <v>-1.62</v>
      </c>
      <c r="G370">
        <v>-0.43</v>
      </c>
      <c r="H370">
        <v>-2.0500000000000003</v>
      </c>
      <c r="I370">
        <v>0.28000000000000003</v>
      </c>
      <c r="J370">
        <v>-1.7700000000000002</v>
      </c>
    </row>
    <row r="371" spans="1:10" x14ac:dyDescent="0.3">
      <c r="A371" s="163">
        <v>45686</v>
      </c>
      <c r="B371" t="s">
        <v>627</v>
      </c>
      <c r="C371">
        <v>94.15</v>
      </c>
      <c r="D371">
        <v>-5.72</v>
      </c>
      <c r="E371">
        <v>-0.74</v>
      </c>
      <c r="F371">
        <v>-0.74</v>
      </c>
      <c r="G371">
        <v>-4.8</v>
      </c>
      <c r="H371">
        <v>-5.54</v>
      </c>
      <c r="I371">
        <v>5.49</v>
      </c>
      <c r="J371">
        <v>-4.9999999999999802E-2</v>
      </c>
    </row>
    <row r="372" spans="1:10" x14ac:dyDescent="0.3">
      <c r="A372" s="163">
        <v>45686</v>
      </c>
      <c r="B372" t="s">
        <v>628</v>
      </c>
      <c r="C372">
        <v>435.9</v>
      </c>
      <c r="D372">
        <v>-2.94</v>
      </c>
      <c r="E372">
        <v>-3.96</v>
      </c>
      <c r="F372">
        <v>-3.96</v>
      </c>
      <c r="G372">
        <v>-0.09</v>
      </c>
      <c r="H372">
        <v>-4.05</v>
      </c>
      <c r="I372">
        <v>6.85</v>
      </c>
      <c r="J372">
        <v>2.8</v>
      </c>
    </row>
    <row r="373" spans="1:10" x14ac:dyDescent="0.3">
      <c r="A373" s="163">
        <v>45686</v>
      </c>
      <c r="B373" t="s">
        <v>629</v>
      </c>
      <c r="C373">
        <v>264.45</v>
      </c>
      <c r="D373">
        <v>-8.2899999999999991</v>
      </c>
      <c r="E373">
        <v>-5.72</v>
      </c>
      <c r="F373">
        <v>-5.72</v>
      </c>
      <c r="G373">
        <v>-2.99</v>
      </c>
      <c r="H373">
        <v>-8.7100000000000009</v>
      </c>
      <c r="I373">
        <v>9.98</v>
      </c>
      <c r="J373">
        <v>1.2699999999999996</v>
      </c>
    </row>
    <row r="374" spans="1:10" x14ac:dyDescent="0.3">
      <c r="A374" s="163">
        <v>45686</v>
      </c>
      <c r="B374" t="s">
        <v>630</v>
      </c>
      <c r="C374">
        <v>640.85</v>
      </c>
      <c r="D374">
        <v>-16.86</v>
      </c>
      <c r="E374">
        <v>-7.25</v>
      </c>
      <c r="F374">
        <v>-7.25</v>
      </c>
      <c r="G374">
        <v>-5</v>
      </c>
      <c r="H374">
        <v>-12.25</v>
      </c>
      <c r="I374">
        <v>5</v>
      </c>
      <c r="J374">
        <v>-7.25</v>
      </c>
    </row>
    <row r="375" spans="1:10" x14ac:dyDescent="0.3">
      <c r="A375" s="163">
        <v>45686</v>
      </c>
      <c r="B375" t="s">
        <v>631</v>
      </c>
      <c r="C375">
        <v>0.77</v>
      </c>
      <c r="D375">
        <v>-3.46</v>
      </c>
      <c r="E375">
        <v>-1.3</v>
      </c>
      <c r="F375">
        <v>-1.3</v>
      </c>
      <c r="H375">
        <v>-1.3</v>
      </c>
      <c r="I375">
        <v>1.32</v>
      </c>
      <c r="J375">
        <v>0.02</v>
      </c>
    </row>
    <row r="376" spans="1:10" x14ac:dyDescent="0.3">
      <c r="A376" s="163">
        <v>45686</v>
      </c>
      <c r="B376" t="s">
        <v>632</v>
      </c>
      <c r="C376">
        <v>132.15</v>
      </c>
      <c r="D376">
        <v>-2.61</v>
      </c>
      <c r="E376">
        <v>-5.51</v>
      </c>
      <c r="F376">
        <v>-5.51</v>
      </c>
      <c r="G376">
        <v>-0.82</v>
      </c>
      <c r="H376">
        <v>-6.33</v>
      </c>
      <c r="I376">
        <v>3.69</v>
      </c>
      <c r="J376">
        <v>-2.64</v>
      </c>
    </row>
    <row r="377" spans="1:10" x14ac:dyDescent="0.3">
      <c r="A377" s="163">
        <v>45686</v>
      </c>
      <c r="B377" t="s">
        <v>633</v>
      </c>
      <c r="C377">
        <v>697.85</v>
      </c>
      <c r="D377">
        <v>5.58</v>
      </c>
      <c r="E377">
        <v>-3.23</v>
      </c>
      <c r="F377">
        <v>-3.23</v>
      </c>
      <c r="G377">
        <v>-1.21</v>
      </c>
      <c r="H377">
        <v>-4.4400000000000004</v>
      </c>
      <c r="I377">
        <v>5.61</v>
      </c>
      <c r="J377">
        <v>1.1700000000000008</v>
      </c>
    </row>
    <row r="378" spans="1:10" x14ac:dyDescent="0.3">
      <c r="A378" s="163">
        <v>45686</v>
      </c>
      <c r="B378" t="s">
        <v>634</v>
      </c>
      <c r="C378">
        <v>527.25</v>
      </c>
      <c r="D378">
        <v>-4.04</v>
      </c>
      <c r="E378">
        <v>-5</v>
      </c>
      <c r="F378">
        <v>-5</v>
      </c>
      <c r="G378">
        <v>0.33</v>
      </c>
      <c r="H378">
        <v>-4.67</v>
      </c>
      <c r="I378">
        <v>-3.96</v>
      </c>
      <c r="J378">
        <v>-8.629999999999999</v>
      </c>
    </row>
    <row r="379" spans="1:10" x14ac:dyDescent="0.3">
      <c r="A379" s="163">
        <v>45686</v>
      </c>
      <c r="B379" t="s">
        <v>635</v>
      </c>
      <c r="C379">
        <v>306.89999999999998</v>
      </c>
      <c r="D379">
        <v>-1.83</v>
      </c>
      <c r="E379">
        <v>-5</v>
      </c>
      <c r="F379">
        <v>-5</v>
      </c>
      <c r="G379">
        <v>-2.27</v>
      </c>
      <c r="H379">
        <v>-7.27</v>
      </c>
      <c r="I379">
        <v>2.66</v>
      </c>
      <c r="J379">
        <v>-4.6099999999999994</v>
      </c>
    </row>
    <row r="380" spans="1:10" x14ac:dyDescent="0.3">
      <c r="A380" s="163">
        <v>45686</v>
      </c>
      <c r="B380" t="s">
        <v>636</v>
      </c>
      <c r="C380">
        <v>12.91</v>
      </c>
      <c r="D380">
        <v>2.9700000000000006</v>
      </c>
      <c r="E380">
        <v>-3.01</v>
      </c>
      <c r="F380">
        <v>-3.01</v>
      </c>
      <c r="G380">
        <v>2.94</v>
      </c>
      <c r="H380">
        <v>-6.9999999999999798E-2</v>
      </c>
      <c r="I380">
        <v>-0.31</v>
      </c>
      <c r="J380">
        <v>-0.37999999999999978</v>
      </c>
    </row>
    <row r="381" spans="1:10" x14ac:dyDescent="0.3">
      <c r="A381" s="163">
        <v>45686</v>
      </c>
      <c r="B381" t="s">
        <v>637</v>
      </c>
      <c r="C381">
        <v>488.4</v>
      </c>
      <c r="D381">
        <v>-4.96</v>
      </c>
      <c r="E381">
        <v>-2.81</v>
      </c>
      <c r="F381">
        <v>-2.81</v>
      </c>
      <c r="G381">
        <v>2.98</v>
      </c>
      <c r="H381">
        <v>0.1699999999999999</v>
      </c>
      <c r="I381">
        <v>1.98</v>
      </c>
      <c r="J381">
        <v>2.15</v>
      </c>
    </row>
    <row r="382" spans="1:10" x14ac:dyDescent="0.3">
      <c r="A382" s="163">
        <v>45686</v>
      </c>
      <c r="B382" t="s">
        <v>638</v>
      </c>
      <c r="C382">
        <v>22.34</v>
      </c>
      <c r="D382">
        <v>-4.46</v>
      </c>
      <c r="E382">
        <v>-4.9400000000000004</v>
      </c>
      <c r="F382">
        <v>-4.9400000000000004</v>
      </c>
      <c r="G382">
        <v>-3.75</v>
      </c>
      <c r="H382">
        <v>-8.6900000000000013</v>
      </c>
      <c r="I382">
        <v>4.9800000000000004</v>
      </c>
      <c r="J382">
        <v>-3.7100000000000009</v>
      </c>
    </row>
    <row r="383" spans="1:10" x14ac:dyDescent="0.3">
      <c r="A383" s="163">
        <v>45686</v>
      </c>
      <c r="B383" t="s">
        <v>639</v>
      </c>
      <c r="C383">
        <v>215.1</v>
      </c>
      <c r="D383">
        <v>-6.3</v>
      </c>
      <c r="E383">
        <v>-2</v>
      </c>
      <c r="F383">
        <v>-2</v>
      </c>
      <c r="G383">
        <v>-2</v>
      </c>
      <c r="H383">
        <v>-4</v>
      </c>
      <c r="I383">
        <v>1.99</v>
      </c>
      <c r="J383">
        <v>-2.0099999999999998</v>
      </c>
    </row>
    <row r="384" spans="1:10" x14ac:dyDescent="0.3">
      <c r="A384" s="163">
        <v>45686</v>
      </c>
      <c r="B384" t="s">
        <v>640</v>
      </c>
      <c r="C384">
        <v>208</v>
      </c>
      <c r="D384">
        <v>-3.98</v>
      </c>
      <c r="E384">
        <v>-1.99</v>
      </c>
      <c r="F384">
        <v>-1.99</v>
      </c>
      <c r="G384">
        <v>-1.99</v>
      </c>
      <c r="H384">
        <v>-3.98</v>
      </c>
      <c r="I384">
        <v>-1.96</v>
      </c>
      <c r="J384">
        <v>-5.94</v>
      </c>
    </row>
    <row r="385" spans="1:10" x14ac:dyDescent="0.3">
      <c r="A385" s="163">
        <v>45643</v>
      </c>
      <c r="B385" t="s">
        <v>4298</v>
      </c>
      <c r="C385">
        <v>151</v>
      </c>
      <c r="D385">
        <v>-0.35</v>
      </c>
      <c r="E385">
        <v>-4.9800000000000004</v>
      </c>
      <c r="G385">
        <v>0.17</v>
      </c>
    </row>
    <row r="386" spans="1:10" x14ac:dyDescent="0.3">
      <c r="A386" s="163">
        <v>45686</v>
      </c>
      <c r="B386" t="s">
        <v>641</v>
      </c>
      <c r="C386">
        <v>73.77</v>
      </c>
      <c r="D386">
        <v>4.12</v>
      </c>
      <c r="E386">
        <v>-3.33</v>
      </c>
      <c r="F386">
        <v>-3.33</v>
      </c>
      <c r="G386">
        <v>0.1</v>
      </c>
      <c r="H386">
        <v>-3.23</v>
      </c>
      <c r="I386">
        <v>2.66</v>
      </c>
      <c r="J386">
        <v>-0.56999999999999984</v>
      </c>
    </row>
    <row r="387" spans="1:10" x14ac:dyDescent="0.3">
      <c r="A387" s="163">
        <v>45686</v>
      </c>
      <c r="B387" t="s">
        <v>642</v>
      </c>
      <c r="C387">
        <v>576.29999999999995</v>
      </c>
      <c r="D387">
        <v>-3.23</v>
      </c>
      <c r="E387">
        <v>-5.04</v>
      </c>
      <c r="F387">
        <v>-5.04</v>
      </c>
      <c r="G387">
        <v>-2.0499999999999998</v>
      </c>
      <c r="H387">
        <v>-7.09</v>
      </c>
      <c r="I387">
        <v>5.07</v>
      </c>
      <c r="J387">
        <v>-2.02</v>
      </c>
    </row>
    <row r="388" spans="1:10" x14ac:dyDescent="0.3">
      <c r="A388" s="163">
        <v>45686</v>
      </c>
      <c r="B388" t="s">
        <v>643</v>
      </c>
      <c r="C388">
        <v>263.75</v>
      </c>
      <c r="D388">
        <v>-6</v>
      </c>
      <c r="E388">
        <v>4.01</v>
      </c>
      <c r="F388">
        <v>4.01</v>
      </c>
      <c r="G388">
        <v>-0.46</v>
      </c>
      <c r="H388">
        <v>3.55</v>
      </c>
      <c r="I388">
        <v>1.1499999999999999</v>
      </c>
      <c r="J388">
        <v>4.6999999999999993</v>
      </c>
    </row>
    <row r="389" spans="1:10" x14ac:dyDescent="0.3">
      <c r="A389" s="163">
        <v>45686</v>
      </c>
      <c r="B389" t="s">
        <v>644</v>
      </c>
      <c r="C389">
        <v>50.4</v>
      </c>
      <c r="D389">
        <v>-5.47</v>
      </c>
      <c r="E389">
        <v>2.34</v>
      </c>
      <c r="F389">
        <v>2.34</v>
      </c>
      <c r="H389">
        <v>2.34</v>
      </c>
      <c r="I389">
        <v>1.82</v>
      </c>
      <c r="J389">
        <v>4.16</v>
      </c>
    </row>
    <row r="390" spans="1:10" x14ac:dyDescent="0.3">
      <c r="A390" s="163">
        <v>45686</v>
      </c>
      <c r="B390" t="s">
        <v>280</v>
      </c>
      <c r="C390">
        <v>983.3</v>
      </c>
      <c r="D390">
        <v>-4.3900000000000006</v>
      </c>
      <c r="E390">
        <v>-0.04</v>
      </c>
      <c r="F390">
        <v>-0.04</v>
      </c>
      <c r="G390">
        <v>3.82</v>
      </c>
      <c r="H390">
        <v>3.78</v>
      </c>
      <c r="I390">
        <v>-0.08</v>
      </c>
      <c r="J390">
        <v>3.7</v>
      </c>
    </row>
    <row r="391" spans="1:10" x14ac:dyDescent="0.3">
      <c r="A391" s="163">
        <v>45686</v>
      </c>
      <c r="B391" t="s">
        <v>645</v>
      </c>
      <c r="C391">
        <v>668</v>
      </c>
      <c r="D391">
        <v>-5.9700000000000006</v>
      </c>
      <c r="E391">
        <v>-4.99</v>
      </c>
      <c r="F391">
        <v>-4.99</v>
      </c>
      <c r="G391">
        <v>-1.1399999999999999</v>
      </c>
      <c r="H391">
        <v>-6.13</v>
      </c>
      <c r="I391">
        <v>0.49</v>
      </c>
      <c r="J391">
        <v>-5.64</v>
      </c>
    </row>
    <row r="392" spans="1:10" x14ac:dyDescent="0.3">
      <c r="A392" s="163">
        <v>45686</v>
      </c>
      <c r="B392" t="s">
        <v>646</v>
      </c>
      <c r="C392">
        <v>10.43</v>
      </c>
      <c r="D392">
        <v>-1.1399999999999997</v>
      </c>
      <c r="E392">
        <v>-3.73</v>
      </c>
      <c r="F392">
        <v>-3.73</v>
      </c>
      <c r="G392">
        <v>-0.48</v>
      </c>
      <c r="H392">
        <v>-4.21</v>
      </c>
      <c r="I392">
        <v>1.66</v>
      </c>
      <c r="J392">
        <v>-2.5499999999999998</v>
      </c>
    </row>
    <row r="393" spans="1:10" x14ac:dyDescent="0.3">
      <c r="A393" s="163">
        <v>45686</v>
      </c>
      <c r="B393" t="s">
        <v>647</v>
      </c>
      <c r="C393">
        <v>460.1</v>
      </c>
      <c r="D393">
        <v>9.9999999999999603E-2</v>
      </c>
      <c r="E393">
        <v>-4.71</v>
      </c>
      <c r="F393">
        <v>-4.71</v>
      </c>
      <c r="G393">
        <v>4.18</v>
      </c>
      <c r="H393">
        <v>-0.53000000000000025</v>
      </c>
      <c r="I393">
        <v>0.61</v>
      </c>
      <c r="J393">
        <v>7.9999999999999696E-2</v>
      </c>
    </row>
    <row r="394" spans="1:10" x14ac:dyDescent="0.3">
      <c r="A394" s="163">
        <v>45686</v>
      </c>
      <c r="B394" t="s">
        <v>648</v>
      </c>
      <c r="C394">
        <v>210.95</v>
      </c>
      <c r="D394">
        <v>-0.73</v>
      </c>
      <c r="E394">
        <v>-4.9800000000000004</v>
      </c>
      <c r="F394">
        <v>-4.9800000000000004</v>
      </c>
      <c r="G394">
        <v>-4.9400000000000004</v>
      </c>
      <c r="H394">
        <v>-9.9200000000000017</v>
      </c>
      <c r="I394">
        <v>-5</v>
      </c>
      <c r="J394">
        <v>-14.920000000000002</v>
      </c>
    </row>
    <row r="395" spans="1:10" x14ac:dyDescent="0.3">
      <c r="A395" s="163">
        <v>45686</v>
      </c>
      <c r="B395" t="s">
        <v>649</v>
      </c>
      <c r="C395">
        <v>1417.5</v>
      </c>
      <c r="D395">
        <v>-11.13</v>
      </c>
      <c r="E395">
        <v>-5.73</v>
      </c>
      <c r="F395">
        <v>-5.73</v>
      </c>
      <c r="G395">
        <v>-7.54</v>
      </c>
      <c r="H395">
        <v>-13.27</v>
      </c>
      <c r="I395">
        <v>7.61</v>
      </c>
      <c r="J395">
        <v>-5.6599999999999993</v>
      </c>
    </row>
    <row r="396" spans="1:10" x14ac:dyDescent="0.3">
      <c r="A396" s="163">
        <v>45686</v>
      </c>
      <c r="B396" t="s">
        <v>650</v>
      </c>
      <c r="C396">
        <v>33.72</v>
      </c>
      <c r="D396">
        <v>-1.7900000000000005</v>
      </c>
      <c r="E396">
        <v>-1.97</v>
      </c>
      <c r="F396">
        <v>-1.97</v>
      </c>
      <c r="G396">
        <v>-2.57</v>
      </c>
      <c r="H396">
        <v>-4.54</v>
      </c>
      <c r="I396">
        <v>2.34</v>
      </c>
      <c r="J396">
        <v>-2.2000000000000002</v>
      </c>
    </row>
    <row r="397" spans="1:10" x14ac:dyDescent="0.3">
      <c r="A397" s="163">
        <v>45686</v>
      </c>
      <c r="B397" t="s">
        <v>651</v>
      </c>
      <c r="C397">
        <v>11.38</v>
      </c>
      <c r="D397">
        <v>-0.32999999999999968</v>
      </c>
      <c r="E397">
        <v>-4.4400000000000004</v>
      </c>
      <c r="F397">
        <v>-4.4400000000000004</v>
      </c>
      <c r="G397">
        <v>-2.37</v>
      </c>
      <c r="H397">
        <v>-6.8100000000000005</v>
      </c>
      <c r="I397">
        <v>2.25</v>
      </c>
      <c r="J397">
        <v>-4.5600000000000005</v>
      </c>
    </row>
    <row r="398" spans="1:10" x14ac:dyDescent="0.3">
      <c r="A398" s="163">
        <v>45686</v>
      </c>
      <c r="B398" t="s">
        <v>652</v>
      </c>
      <c r="C398">
        <v>54.4</v>
      </c>
      <c r="D398">
        <v>-1.1200000000000006</v>
      </c>
      <c r="E398">
        <v>-2.2200000000000002</v>
      </c>
      <c r="F398">
        <v>-2.2200000000000002</v>
      </c>
      <c r="G398">
        <v>-1.27</v>
      </c>
      <c r="H398">
        <v>-3.49</v>
      </c>
      <c r="I398">
        <v>0.18</v>
      </c>
      <c r="J398">
        <v>-3.31</v>
      </c>
    </row>
    <row r="399" spans="1:10" x14ac:dyDescent="0.3">
      <c r="A399" s="163">
        <v>45686</v>
      </c>
      <c r="B399" t="s">
        <v>653</v>
      </c>
      <c r="C399">
        <v>41.26</v>
      </c>
      <c r="D399">
        <v>4.08</v>
      </c>
      <c r="E399">
        <v>-4.93</v>
      </c>
      <c r="F399">
        <v>-4.93</v>
      </c>
      <c r="G399">
        <v>-5</v>
      </c>
      <c r="H399">
        <v>-9.93</v>
      </c>
      <c r="I399">
        <v>4.32</v>
      </c>
      <c r="J399">
        <v>-5.6099999999999994</v>
      </c>
    </row>
    <row r="400" spans="1:10" x14ac:dyDescent="0.3">
      <c r="A400" s="163">
        <v>45686</v>
      </c>
      <c r="B400" t="s">
        <v>4200</v>
      </c>
      <c r="C400">
        <v>81.3</v>
      </c>
      <c r="D400">
        <v>-1.5500000000000005</v>
      </c>
      <c r="E400">
        <v>-4.99</v>
      </c>
      <c r="F400">
        <v>-4.99</v>
      </c>
      <c r="I400">
        <v>5</v>
      </c>
      <c r="J400">
        <v>9.9999999999997001E-3</v>
      </c>
    </row>
    <row r="401" spans="1:10" x14ac:dyDescent="0.3">
      <c r="A401" s="163">
        <v>45686</v>
      </c>
      <c r="B401" t="s">
        <v>654</v>
      </c>
      <c r="C401">
        <v>8.24</v>
      </c>
      <c r="D401">
        <v>-3.35</v>
      </c>
      <c r="E401">
        <v>-4.41</v>
      </c>
      <c r="F401">
        <v>-4.41</v>
      </c>
      <c r="G401">
        <v>-1.82</v>
      </c>
      <c r="H401">
        <v>-6.23</v>
      </c>
      <c r="I401">
        <v>1.98</v>
      </c>
      <c r="J401">
        <v>-4.25</v>
      </c>
    </row>
    <row r="402" spans="1:10" x14ac:dyDescent="0.3">
      <c r="A402" s="163">
        <v>45686</v>
      </c>
      <c r="B402" t="s">
        <v>655</v>
      </c>
      <c r="C402">
        <v>361.75</v>
      </c>
      <c r="D402">
        <v>-6.2100000000000009</v>
      </c>
      <c r="E402">
        <v>-2.91</v>
      </c>
      <c r="F402">
        <v>-2.91</v>
      </c>
      <c r="G402">
        <v>5</v>
      </c>
      <c r="H402">
        <v>2.09</v>
      </c>
      <c r="I402">
        <v>4.99</v>
      </c>
      <c r="J402">
        <v>7.08</v>
      </c>
    </row>
    <row r="403" spans="1:10" x14ac:dyDescent="0.3">
      <c r="A403" s="163">
        <v>45686</v>
      </c>
      <c r="B403" t="s">
        <v>656</v>
      </c>
      <c r="C403">
        <v>12.19</v>
      </c>
      <c r="D403">
        <v>1.8600000000000003</v>
      </c>
      <c r="E403">
        <v>-3.93</v>
      </c>
      <c r="F403">
        <v>-3.93</v>
      </c>
      <c r="G403">
        <v>-1.89</v>
      </c>
      <c r="H403">
        <v>-5.82</v>
      </c>
      <c r="I403">
        <v>-5.94</v>
      </c>
      <c r="J403">
        <v>-11.760000000000002</v>
      </c>
    </row>
    <row r="404" spans="1:10" x14ac:dyDescent="0.3">
      <c r="A404" s="163">
        <v>45686</v>
      </c>
      <c r="B404" t="s">
        <v>657</v>
      </c>
      <c r="C404">
        <v>187.95</v>
      </c>
      <c r="D404">
        <v>-2.64</v>
      </c>
      <c r="E404">
        <v>-2.64</v>
      </c>
      <c r="F404">
        <v>-2.64</v>
      </c>
      <c r="G404">
        <v>1.48</v>
      </c>
      <c r="H404">
        <v>-1.1599999999999999</v>
      </c>
      <c r="I404">
        <v>3.67</v>
      </c>
      <c r="J404">
        <v>2.5099999999999998</v>
      </c>
    </row>
    <row r="405" spans="1:10" x14ac:dyDescent="0.3">
      <c r="A405" s="163">
        <v>45686</v>
      </c>
      <c r="B405" t="s">
        <v>658</v>
      </c>
      <c r="C405">
        <v>678</v>
      </c>
      <c r="D405">
        <v>-7.51</v>
      </c>
      <c r="E405">
        <v>0.88</v>
      </c>
      <c r="F405">
        <v>0.88</v>
      </c>
      <c r="G405">
        <v>-1.51</v>
      </c>
      <c r="H405">
        <v>-0.63</v>
      </c>
      <c r="I405">
        <v>2.2999999999999998</v>
      </c>
      <c r="J405">
        <v>1.67</v>
      </c>
    </row>
    <row r="406" spans="1:10" x14ac:dyDescent="0.3">
      <c r="A406" s="163">
        <v>45686</v>
      </c>
      <c r="B406" t="s">
        <v>659</v>
      </c>
      <c r="C406">
        <v>1789.4</v>
      </c>
      <c r="D406">
        <v>2.85</v>
      </c>
      <c r="E406">
        <v>-0.97</v>
      </c>
      <c r="F406">
        <v>-0.97</v>
      </c>
      <c r="G406">
        <v>3.28</v>
      </c>
      <c r="H406">
        <v>2.31</v>
      </c>
      <c r="I406">
        <v>1.22</v>
      </c>
      <c r="J406">
        <v>3.53</v>
      </c>
    </row>
    <row r="407" spans="1:10" x14ac:dyDescent="0.3">
      <c r="A407" s="163">
        <v>45686</v>
      </c>
      <c r="B407" t="s">
        <v>660</v>
      </c>
      <c r="C407">
        <v>656.4</v>
      </c>
      <c r="D407">
        <v>-17.850000000000001</v>
      </c>
      <c r="E407">
        <v>-5.28</v>
      </c>
      <c r="F407">
        <v>-5.28</v>
      </c>
      <c r="G407">
        <v>11.21</v>
      </c>
      <c r="H407">
        <v>5.9300000000000006</v>
      </c>
      <c r="I407">
        <v>11.57</v>
      </c>
      <c r="J407">
        <v>17.5</v>
      </c>
    </row>
    <row r="408" spans="1:10" x14ac:dyDescent="0.3">
      <c r="A408" s="163">
        <v>45686</v>
      </c>
      <c r="B408" t="s">
        <v>661</v>
      </c>
      <c r="C408">
        <v>27.26</v>
      </c>
      <c r="D408">
        <v>-4.07</v>
      </c>
      <c r="E408">
        <v>-5.68</v>
      </c>
      <c r="F408">
        <v>-5.68</v>
      </c>
      <c r="G408">
        <v>-0.64</v>
      </c>
      <c r="H408">
        <v>-6.3199999999999994</v>
      </c>
      <c r="I408">
        <v>3.22</v>
      </c>
      <c r="J408">
        <v>-3.0999999999999992</v>
      </c>
    </row>
    <row r="409" spans="1:10" x14ac:dyDescent="0.3">
      <c r="A409" s="163">
        <v>45686</v>
      </c>
      <c r="B409" t="s">
        <v>662</v>
      </c>
      <c r="C409">
        <v>11426.6</v>
      </c>
      <c r="D409">
        <v>4.46</v>
      </c>
      <c r="E409">
        <v>-0.74</v>
      </c>
      <c r="F409">
        <v>-0.74</v>
      </c>
      <c r="G409">
        <v>-1.38</v>
      </c>
      <c r="H409">
        <v>-2.12</v>
      </c>
      <c r="I409">
        <v>3.51</v>
      </c>
      <c r="J409">
        <v>1.3899999999999997</v>
      </c>
    </row>
    <row r="410" spans="1:10" x14ac:dyDescent="0.3">
      <c r="A410" s="163">
        <v>45686</v>
      </c>
      <c r="B410" t="s">
        <v>663</v>
      </c>
      <c r="C410">
        <v>793.15</v>
      </c>
      <c r="D410">
        <v>-0.32999999999999963</v>
      </c>
      <c r="E410">
        <v>-5.8</v>
      </c>
      <c r="F410">
        <v>-5.8</v>
      </c>
      <c r="G410">
        <v>-2.76</v>
      </c>
      <c r="H410">
        <v>-8.5599999999999987</v>
      </c>
      <c r="I410">
        <v>5.81</v>
      </c>
      <c r="J410">
        <v>-2.7499999999999991</v>
      </c>
    </row>
    <row r="411" spans="1:10" x14ac:dyDescent="0.3">
      <c r="A411" s="163">
        <v>45686</v>
      </c>
      <c r="B411" t="s">
        <v>664</v>
      </c>
      <c r="C411">
        <v>225.65</v>
      </c>
      <c r="D411">
        <v>-8.620000000000001</v>
      </c>
      <c r="E411">
        <v>-5.78</v>
      </c>
      <c r="F411">
        <v>-5.78</v>
      </c>
      <c r="G411">
        <v>-0.14000000000000001</v>
      </c>
      <c r="H411">
        <v>-5.92</v>
      </c>
      <c r="I411">
        <v>3.15</v>
      </c>
      <c r="J411">
        <v>-2.77</v>
      </c>
    </row>
    <row r="412" spans="1:10" x14ac:dyDescent="0.3">
      <c r="A412" s="163">
        <v>45686</v>
      </c>
      <c r="B412" t="s">
        <v>665</v>
      </c>
      <c r="C412">
        <v>7758.1</v>
      </c>
      <c r="D412">
        <v>3.63</v>
      </c>
      <c r="E412">
        <v>-1.96</v>
      </c>
      <c r="F412">
        <v>-1.96</v>
      </c>
      <c r="G412">
        <v>4.2699999999999996</v>
      </c>
      <c r="H412">
        <v>2.31</v>
      </c>
      <c r="I412">
        <v>2.02</v>
      </c>
      <c r="J412">
        <v>4.33</v>
      </c>
    </row>
    <row r="413" spans="1:10" x14ac:dyDescent="0.3">
      <c r="A413" s="163">
        <v>45686</v>
      </c>
      <c r="B413" t="s">
        <v>666</v>
      </c>
      <c r="C413">
        <v>68.41</v>
      </c>
      <c r="D413">
        <v>-1.77</v>
      </c>
      <c r="E413">
        <v>-3.97</v>
      </c>
      <c r="F413">
        <v>-3.97</v>
      </c>
      <c r="G413">
        <v>-0.44</v>
      </c>
      <c r="H413">
        <v>-4.41</v>
      </c>
      <c r="I413">
        <v>-0.32</v>
      </c>
      <c r="J413">
        <v>-4.7300000000000004</v>
      </c>
    </row>
    <row r="414" spans="1:10" x14ac:dyDescent="0.3">
      <c r="A414" s="163">
        <v>45686</v>
      </c>
      <c r="B414" t="s">
        <v>667</v>
      </c>
      <c r="C414">
        <v>1655.25</v>
      </c>
      <c r="D414">
        <v>-1.7399999999999998</v>
      </c>
      <c r="E414">
        <v>-3.36</v>
      </c>
      <c r="F414">
        <v>-3.36</v>
      </c>
      <c r="G414">
        <v>-2.11</v>
      </c>
      <c r="H414">
        <v>-5.47</v>
      </c>
      <c r="I414">
        <v>4.1399999999999997</v>
      </c>
      <c r="J414">
        <v>-1.33</v>
      </c>
    </row>
    <row r="415" spans="1:10" x14ac:dyDescent="0.3">
      <c r="A415" s="163">
        <v>45686</v>
      </c>
      <c r="B415" t="s">
        <v>668</v>
      </c>
      <c r="C415">
        <v>69.02</v>
      </c>
      <c r="D415">
        <v>-3.03</v>
      </c>
      <c r="E415">
        <v>-4.28</v>
      </c>
      <c r="F415">
        <v>-4.28</v>
      </c>
      <c r="G415">
        <v>-0.5</v>
      </c>
      <c r="H415">
        <v>-4.78</v>
      </c>
      <c r="I415">
        <v>2.34</v>
      </c>
      <c r="J415">
        <v>-2.4400000000000004</v>
      </c>
    </row>
    <row r="416" spans="1:10" x14ac:dyDescent="0.3">
      <c r="A416" s="163">
        <v>45686</v>
      </c>
      <c r="B416" t="s">
        <v>669</v>
      </c>
      <c r="C416">
        <v>108.2</v>
      </c>
      <c r="D416">
        <v>3.47</v>
      </c>
      <c r="E416">
        <v>-4.97</v>
      </c>
      <c r="F416">
        <v>-4.97</v>
      </c>
      <c r="G416">
        <v>-3.53</v>
      </c>
      <c r="H416">
        <v>-8.5</v>
      </c>
      <c r="I416">
        <v>0.19</v>
      </c>
      <c r="J416">
        <v>-8.31</v>
      </c>
    </row>
    <row r="417" spans="1:10" x14ac:dyDescent="0.3">
      <c r="A417" s="163">
        <v>45686</v>
      </c>
      <c r="B417" t="s">
        <v>670</v>
      </c>
      <c r="C417">
        <v>22.18</v>
      </c>
      <c r="D417">
        <v>0.52000000000000024</v>
      </c>
      <c r="E417">
        <v>-4.3099999999999996</v>
      </c>
      <c r="F417">
        <v>-4.3099999999999996</v>
      </c>
      <c r="G417">
        <v>-2.85</v>
      </c>
      <c r="H417">
        <v>-7.16</v>
      </c>
      <c r="I417">
        <v>1.84</v>
      </c>
      <c r="J417">
        <v>-5.32</v>
      </c>
    </row>
    <row r="418" spans="1:10" x14ac:dyDescent="0.3">
      <c r="A418" s="163">
        <v>45686</v>
      </c>
      <c r="B418" t="s">
        <v>671</v>
      </c>
      <c r="C418">
        <v>2735.3</v>
      </c>
      <c r="D418">
        <v>-1.88</v>
      </c>
      <c r="E418">
        <v>-3.22</v>
      </c>
      <c r="F418">
        <v>-3.22</v>
      </c>
      <c r="G418">
        <v>5.46</v>
      </c>
      <c r="H418">
        <v>2.2400000000000002</v>
      </c>
      <c r="I418">
        <v>1.05</v>
      </c>
      <c r="J418">
        <v>3.29</v>
      </c>
    </row>
    <row r="419" spans="1:10" x14ac:dyDescent="0.3">
      <c r="A419" s="163">
        <v>45099</v>
      </c>
      <c r="B419" t="s">
        <v>4299</v>
      </c>
      <c r="C419">
        <v>2.15</v>
      </c>
      <c r="D419">
        <v>-12.98</v>
      </c>
      <c r="E419">
        <v>5.19</v>
      </c>
      <c r="G419">
        <v>4.9400000000000004</v>
      </c>
      <c r="I419">
        <v>4.71</v>
      </c>
    </row>
    <row r="420" spans="1:10" x14ac:dyDescent="0.3">
      <c r="A420" s="163">
        <v>45686</v>
      </c>
      <c r="B420" t="s">
        <v>672</v>
      </c>
      <c r="C420">
        <v>191.3</v>
      </c>
      <c r="D420">
        <v>-4.0699999999999994</v>
      </c>
      <c r="E420">
        <v>-4.2300000000000004</v>
      </c>
      <c r="F420">
        <v>-4.2300000000000004</v>
      </c>
      <c r="G420">
        <v>-2.86</v>
      </c>
      <c r="H420">
        <v>-7.09</v>
      </c>
      <c r="I420">
        <v>4.1900000000000004</v>
      </c>
      <c r="J420">
        <v>-2.8999999999999995</v>
      </c>
    </row>
    <row r="421" spans="1:10" x14ac:dyDescent="0.3">
      <c r="A421" s="163">
        <v>45686</v>
      </c>
      <c r="B421" t="s">
        <v>673</v>
      </c>
      <c r="C421">
        <v>105.45</v>
      </c>
      <c r="D421">
        <v>-2.79</v>
      </c>
      <c r="E421">
        <v>-2.0099999999999998</v>
      </c>
      <c r="F421">
        <v>-2.0099999999999998</v>
      </c>
      <c r="G421">
        <v>-4.2699999999999996</v>
      </c>
      <c r="H421">
        <v>-6.2799999999999994</v>
      </c>
      <c r="I421">
        <v>0.19</v>
      </c>
      <c r="J421">
        <v>-6.089999999999999</v>
      </c>
    </row>
    <row r="422" spans="1:10" x14ac:dyDescent="0.3">
      <c r="A422" s="163">
        <v>45686</v>
      </c>
      <c r="B422" t="s">
        <v>674</v>
      </c>
      <c r="C422">
        <v>496.1</v>
      </c>
      <c r="D422">
        <v>-3.6000000000000005</v>
      </c>
      <c r="E422">
        <v>-0.27</v>
      </c>
      <c r="F422">
        <v>-0.27</v>
      </c>
      <c r="G422">
        <v>0.77</v>
      </c>
      <c r="H422">
        <v>0.5</v>
      </c>
      <c r="I422">
        <v>3.45</v>
      </c>
      <c r="J422">
        <v>3.95</v>
      </c>
    </row>
    <row r="423" spans="1:10" x14ac:dyDescent="0.3">
      <c r="A423" s="163">
        <v>45686</v>
      </c>
      <c r="B423" t="s">
        <v>675</v>
      </c>
      <c r="C423">
        <v>24.97</v>
      </c>
      <c r="D423">
        <v>-0.2199999999999997</v>
      </c>
      <c r="E423">
        <v>-0.04</v>
      </c>
      <c r="F423">
        <v>-0.04</v>
      </c>
      <c r="G423">
        <v>-0.23</v>
      </c>
      <c r="H423">
        <v>-0.27</v>
      </c>
      <c r="I423">
        <v>-3.37</v>
      </c>
      <c r="J423">
        <v>-3.64</v>
      </c>
    </row>
    <row r="424" spans="1:10" x14ac:dyDescent="0.3">
      <c r="A424" s="163">
        <v>45686</v>
      </c>
      <c r="B424" t="s">
        <v>676</v>
      </c>
      <c r="C424">
        <v>597.45000000000005</v>
      </c>
      <c r="D424">
        <v>-11.82</v>
      </c>
      <c r="E424">
        <v>-6.57</v>
      </c>
      <c r="F424">
        <v>-6.57</v>
      </c>
      <c r="G424">
        <v>-7.87</v>
      </c>
      <c r="H424">
        <v>-14.44</v>
      </c>
      <c r="I424">
        <v>11</v>
      </c>
      <c r="J424">
        <v>-3.4400000000000013</v>
      </c>
    </row>
    <row r="425" spans="1:10" x14ac:dyDescent="0.3">
      <c r="A425" s="163">
        <v>45686</v>
      </c>
      <c r="B425" t="s">
        <v>677</v>
      </c>
      <c r="C425">
        <v>344</v>
      </c>
      <c r="D425">
        <v>2.63</v>
      </c>
      <c r="E425">
        <v>-5.8</v>
      </c>
      <c r="F425">
        <v>-5.8</v>
      </c>
      <c r="G425">
        <v>-2.1</v>
      </c>
      <c r="H425">
        <v>-7.9</v>
      </c>
      <c r="I425">
        <v>4.78</v>
      </c>
      <c r="J425">
        <v>-3.12</v>
      </c>
    </row>
    <row r="426" spans="1:10" x14ac:dyDescent="0.3">
      <c r="A426" s="163">
        <v>45686</v>
      </c>
      <c r="B426" t="s">
        <v>678</v>
      </c>
      <c r="C426">
        <v>12.9</v>
      </c>
      <c r="D426">
        <v>9.9999999999999797E-2</v>
      </c>
      <c r="E426">
        <v>-0.23</v>
      </c>
      <c r="F426">
        <v>-0.23</v>
      </c>
      <c r="G426">
        <v>-0.16</v>
      </c>
      <c r="H426">
        <v>-0.39</v>
      </c>
      <c r="I426">
        <v>0.7</v>
      </c>
      <c r="J426">
        <v>0.30999999999999989</v>
      </c>
    </row>
    <row r="427" spans="1:10" x14ac:dyDescent="0.3">
      <c r="A427" s="163">
        <v>45686</v>
      </c>
      <c r="B427" t="s">
        <v>679</v>
      </c>
      <c r="C427">
        <v>127.9</v>
      </c>
      <c r="D427">
        <v>-0.62000000000000011</v>
      </c>
      <c r="E427">
        <v>-4.78</v>
      </c>
      <c r="F427">
        <v>-4.78</v>
      </c>
      <c r="G427">
        <v>-0.5</v>
      </c>
      <c r="H427">
        <v>-5.28</v>
      </c>
      <c r="I427">
        <v>-0.78</v>
      </c>
      <c r="J427">
        <v>-6.0600000000000005</v>
      </c>
    </row>
    <row r="428" spans="1:10" x14ac:dyDescent="0.3">
      <c r="A428" s="163">
        <v>45686</v>
      </c>
      <c r="B428" t="s">
        <v>680</v>
      </c>
      <c r="C428">
        <v>3629</v>
      </c>
      <c r="D428">
        <v>2.5</v>
      </c>
      <c r="E428">
        <v>1.73</v>
      </c>
      <c r="F428">
        <v>1.73</v>
      </c>
      <c r="G428">
        <v>-10.6</v>
      </c>
      <c r="H428">
        <v>-8.8699999999999992</v>
      </c>
      <c r="I428">
        <v>6.32</v>
      </c>
      <c r="J428">
        <v>-2.5499999999999989</v>
      </c>
    </row>
    <row r="429" spans="1:10" x14ac:dyDescent="0.3">
      <c r="A429" s="163">
        <v>45686</v>
      </c>
      <c r="B429" t="s">
        <v>681</v>
      </c>
      <c r="C429">
        <v>9.7100000000000009</v>
      </c>
      <c r="D429">
        <v>-1.17</v>
      </c>
      <c r="E429">
        <v>-1.82</v>
      </c>
      <c r="F429">
        <v>-1.82</v>
      </c>
      <c r="G429">
        <v>1.44</v>
      </c>
      <c r="H429">
        <v>-0.38000000000000012</v>
      </c>
      <c r="I429">
        <v>-1.42</v>
      </c>
      <c r="J429">
        <v>-1.8</v>
      </c>
    </row>
    <row r="430" spans="1:10" x14ac:dyDescent="0.3">
      <c r="A430" s="163">
        <v>45686</v>
      </c>
      <c r="B430" t="s">
        <v>682</v>
      </c>
      <c r="C430">
        <v>431.4</v>
      </c>
      <c r="D430">
        <v>-6.3599999999999994</v>
      </c>
      <c r="E430">
        <v>-5.29</v>
      </c>
      <c r="F430">
        <v>-5.29</v>
      </c>
      <c r="G430">
        <v>0.83</v>
      </c>
      <c r="H430">
        <v>-4.46</v>
      </c>
      <c r="I430">
        <v>4.3899999999999997</v>
      </c>
      <c r="J430">
        <v>-7.0000000000000201E-2</v>
      </c>
    </row>
    <row r="431" spans="1:10" x14ac:dyDescent="0.3">
      <c r="A431" s="163">
        <v>45686</v>
      </c>
      <c r="B431" t="s">
        <v>683</v>
      </c>
      <c r="C431">
        <v>47.9</v>
      </c>
      <c r="D431">
        <v>-0.8499999999999992</v>
      </c>
      <c r="E431">
        <v>-3.22</v>
      </c>
      <c r="F431">
        <v>-3.22</v>
      </c>
      <c r="H431">
        <v>-3.22</v>
      </c>
      <c r="I431">
        <v>4.24</v>
      </c>
      <c r="J431">
        <v>1.02</v>
      </c>
    </row>
    <row r="432" spans="1:10" x14ac:dyDescent="0.3">
      <c r="A432" s="163">
        <v>45686</v>
      </c>
      <c r="B432" t="s">
        <v>684</v>
      </c>
      <c r="C432">
        <v>150.4</v>
      </c>
      <c r="D432">
        <v>-1.55</v>
      </c>
      <c r="E432">
        <v>0.44</v>
      </c>
      <c r="F432">
        <v>0.44</v>
      </c>
      <c r="G432">
        <v>1.1000000000000001</v>
      </c>
      <c r="H432">
        <v>1.54</v>
      </c>
      <c r="I432">
        <v>-0.46</v>
      </c>
      <c r="J432">
        <v>1.08</v>
      </c>
    </row>
    <row r="433" spans="1:10" x14ac:dyDescent="0.3">
      <c r="A433" s="163">
        <v>45686</v>
      </c>
      <c r="B433" t="s">
        <v>685</v>
      </c>
      <c r="C433">
        <v>59</v>
      </c>
      <c r="D433">
        <v>-0.53000000000000025</v>
      </c>
      <c r="E433">
        <v>-4.99</v>
      </c>
      <c r="F433">
        <v>-4.99</v>
      </c>
      <c r="G433">
        <v>-2.04</v>
      </c>
      <c r="H433">
        <v>-7.03</v>
      </c>
      <c r="I433">
        <v>-3.25</v>
      </c>
      <c r="J433">
        <v>-10.28</v>
      </c>
    </row>
    <row r="434" spans="1:10" x14ac:dyDescent="0.3">
      <c r="A434" s="163">
        <v>45686</v>
      </c>
      <c r="B434" t="s">
        <v>686</v>
      </c>
      <c r="C434">
        <v>93.07</v>
      </c>
      <c r="D434">
        <v>-5.96</v>
      </c>
      <c r="E434">
        <v>6.25</v>
      </c>
      <c r="F434">
        <v>6.25</v>
      </c>
      <c r="G434">
        <v>-4.2699999999999996</v>
      </c>
      <c r="H434">
        <v>1.9800000000000004</v>
      </c>
      <c r="I434">
        <v>3.91</v>
      </c>
      <c r="J434">
        <v>5.8900000000000006</v>
      </c>
    </row>
    <row r="435" spans="1:10" x14ac:dyDescent="0.3">
      <c r="A435" s="163">
        <v>45686</v>
      </c>
      <c r="B435" t="s">
        <v>687</v>
      </c>
      <c r="C435">
        <v>222.55</v>
      </c>
      <c r="D435">
        <v>-1.25</v>
      </c>
      <c r="E435">
        <v>-2.44</v>
      </c>
      <c r="F435">
        <v>-2.44</v>
      </c>
      <c r="G435">
        <v>1.07</v>
      </c>
      <c r="H435">
        <v>-1.37</v>
      </c>
      <c r="I435">
        <v>0.27</v>
      </c>
      <c r="J435">
        <v>-1.1000000000000001</v>
      </c>
    </row>
    <row r="436" spans="1:10" x14ac:dyDescent="0.3">
      <c r="A436" s="163">
        <v>45686</v>
      </c>
      <c r="B436" t="s">
        <v>688</v>
      </c>
      <c r="C436">
        <v>110.8</v>
      </c>
      <c r="D436">
        <v>-1.86</v>
      </c>
      <c r="E436">
        <v>6.1</v>
      </c>
      <c r="F436">
        <v>6.1</v>
      </c>
      <c r="G436">
        <v>4.99</v>
      </c>
      <c r="H436">
        <v>11.09</v>
      </c>
      <c r="I436">
        <v>1.19</v>
      </c>
      <c r="J436">
        <v>12.28</v>
      </c>
    </row>
    <row r="437" spans="1:10" x14ac:dyDescent="0.3">
      <c r="A437" s="163">
        <v>45686</v>
      </c>
      <c r="B437" t="s">
        <v>689</v>
      </c>
      <c r="C437">
        <v>127.55</v>
      </c>
      <c r="D437">
        <v>-5.07</v>
      </c>
      <c r="E437">
        <v>-3.42</v>
      </c>
      <c r="F437">
        <v>-3.42</v>
      </c>
      <c r="G437">
        <v>-2.0099999999999998</v>
      </c>
      <c r="H437">
        <v>-5.43</v>
      </c>
      <c r="I437">
        <v>2.4500000000000002</v>
      </c>
      <c r="J437">
        <v>-2.9799999999999995</v>
      </c>
    </row>
    <row r="438" spans="1:10" x14ac:dyDescent="0.3">
      <c r="A438" s="163">
        <v>45686</v>
      </c>
      <c r="B438" t="s">
        <v>690</v>
      </c>
      <c r="C438">
        <v>306.05</v>
      </c>
      <c r="D438">
        <v>-2.9800000000000004</v>
      </c>
      <c r="E438">
        <v>-3.27</v>
      </c>
      <c r="F438">
        <v>-3.27</v>
      </c>
      <c r="G438">
        <v>-1.41</v>
      </c>
      <c r="H438">
        <v>-4.68</v>
      </c>
      <c r="I438">
        <v>0.96</v>
      </c>
      <c r="J438">
        <v>-3.72</v>
      </c>
    </row>
    <row r="439" spans="1:10" x14ac:dyDescent="0.3">
      <c r="A439" s="163">
        <v>45686</v>
      </c>
      <c r="B439" t="s">
        <v>691</v>
      </c>
      <c r="C439">
        <v>324.05</v>
      </c>
      <c r="D439">
        <v>-8.81</v>
      </c>
      <c r="E439">
        <v>-3.68</v>
      </c>
      <c r="F439">
        <v>-3.68</v>
      </c>
      <c r="G439">
        <v>-3.01</v>
      </c>
      <c r="H439">
        <v>-6.69</v>
      </c>
      <c r="I439">
        <v>-4.34</v>
      </c>
      <c r="J439">
        <v>-11.03</v>
      </c>
    </row>
    <row r="440" spans="1:10" x14ac:dyDescent="0.3">
      <c r="A440" s="163">
        <v>45686</v>
      </c>
      <c r="B440" t="s">
        <v>4300</v>
      </c>
      <c r="C440">
        <v>169.15</v>
      </c>
      <c r="D440">
        <v>-1.78</v>
      </c>
      <c r="E440">
        <v>-0.97</v>
      </c>
      <c r="F440">
        <v>-0.97</v>
      </c>
      <c r="G440">
        <v>0.55000000000000004</v>
      </c>
      <c r="H440">
        <v>-0.41999999999999987</v>
      </c>
      <c r="I440">
        <v>-2.59</v>
      </c>
      <c r="J440">
        <v>-3.01</v>
      </c>
    </row>
    <row r="441" spans="1:10" x14ac:dyDescent="0.3">
      <c r="A441" s="163">
        <v>45686</v>
      </c>
      <c r="B441" t="s">
        <v>692</v>
      </c>
      <c r="C441">
        <v>6.66</v>
      </c>
      <c r="D441">
        <v>-8.83</v>
      </c>
      <c r="E441">
        <v>-3.2</v>
      </c>
      <c r="F441">
        <v>-3.2</v>
      </c>
      <c r="G441">
        <v>-1.35</v>
      </c>
      <c r="H441">
        <v>-4.5500000000000007</v>
      </c>
      <c r="I441">
        <v>1.52</v>
      </c>
      <c r="J441">
        <v>-3.0300000000000007</v>
      </c>
    </row>
    <row r="442" spans="1:10" x14ac:dyDescent="0.3">
      <c r="A442" s="163">
        <v>45686</v>
      </c>
      <c r="B442" t="s">
        <v>693</v>
      </c>
      <c r="C442">
        <v>16.45</v>
      </c>
      <c r="D442">
        <v>-2.56</v>
      </c>
      <c r="E442">
        <v>-1.79</v>
      </c>
      <c r="F442">
        <v>-1.79</v>
      </c>
      <c r="G442">
        <v>-2.31</v>
      </c>
      <c r="H442">
        <v>-4.0999999999999996</v>
      </c>
      <c r="I442">
        <v>2.36</v>
      </c>
      <c r="J442">
        <v>-1.7399999999999998</v>
      </c>
    </row>
    <row r="443" spans="1:10" x14ac:dyDescent="0.3">
      <c r="A443" s="163">
        <v>45686</v>
      </c>
      <c r="B443" t="s">
        <v>694</v>
      </c>
      <c r="C443">
        <v>4755.25</v>
      </c>
      <c r="D443">
        <v>-7.27</v>
      </c>
      <c r="E443">
        <v>0.83</v>
      </c>
      <c r="F443">
        <v>0.83</v>
      </c>
      <c r="G443">
        <v>-3.29</v>
      </c>
      <c r="H443">
        <v>-2.46</v>
      </c>
      <c r="I443">
        <v>5.2</v>
      </c>
      <c r="J443">
        <v>2.74</v>
      </c>
    </row>
    <row r="444" spans="1:10" x14ac:dyDescent="0.3">
      <c r="A444" s="163">
        <v>45686</v>
      </c>
      <c r="B444" t="s">
        <v>695</v>
      </c>
      <c r="C444">
        <v>291.55</v>
      </c>
      <c r="D444">
        <v>-3.9899999999999993</v>
      </c>
      <c r="E444">
        <v>-1.68</v>
      </c>
      <c r="F444">
        <v>-1.68</v>
      </c>
      <c r="G444">
        <v>-3.17</v>
      </c>
      <c r="H444">
        <v>-4.8499999999999996</v>
      </c>
      <c r="I444">
        <v>4.82</v>
      </c>
      <c r="J444">
        <v>-2.9999999999999302E-2</v>
      </c>
    </row>
    <row r="445" spans="1:10" x14ac:dyDescent="0.3">
      <c r="A445" s="163">
        <v>45686</v>
      </c>
      <c r="B445" t="s">
        <v>696</v>
      </c>
      <c r="C445">
        <v>42.51</v>
      </c>
      <c r="D445">
        <v>-7.27</v>
      </c>
      <c r="E445">
        <v>-6.2</v>
      </c>
      <c r="F445">
        <v>-6.2</v>
      </c>
      <c r="G445">
        <v>-2.52</v>
      </c>
      <c r="H445">
        <v>-8.7200000000000006</v>
      </c>
      <c r="I445">
        <v>2.66</v>
      </c>
      <c r="J445">
        <v>-6.0600000000000005</v>
      </c>
    </row>
    <row r="446" spans="1:10" x14ac:dyDescent="0.3">
      <c r="A446" s="163">
        <v>45686</v>
      </c>
      <c r="B446" t="s">
        <v>697</v>
      </c>
      <c r="C446">
        <v>1263.0999999999999</v>
      </c>
      <c r="D446">
        <v>-2.25</v>
      </c>
      <c r="E446">
        <v>-3.35</v>
      </c>
      <c r="F446">
        <v>-3.35</v>
      </c>
      <c r="G446">
        <v>-0.3</v>
      </c>
      <c r="H446">
        <v>-3.65</v>
      </c>
      <c r="I446">
        <v>2.2999999999999998</v>
      </c>
      <c r="J446">
        <v>-1.35</v>
      </c>
    </row>
    <row r="447" spans="1:10" x14ac:dyDescent="0.3">
      <c r="A447" s="163">
        <v>45686</v>
      </c>
      <c r="B447" t="s">
        <v>698</v>
      </c>
      <c r="C447">
        <v>115.75</v>
      </c>
      <c r="D447">
        <v>5.42</v>
      </c>
      <c r="E447">
        <v>-8.8699999999999992</v>
      </c>
      <c r="F447">
        <v>-8.8699999999999992</v>
      </c>
      <c r="G447">
        <v>0.95</v>
      </c>
      <c r="H447">
        <v>-7.919999999999999</v>
      </c>
      <c r="I447">
        <v>3.39</v>
      </c>
      <c r="J447">
        <v>-4.5299999999999994</v>
      </c>
    </row>
    <row r="448" spans="1:10" x14ac:dyDescent="0.3">
      <c r="A448" s="163">
        <v>45686</v>
      </c>
      <c r="B448" t="s">
        <v>699</v>
      </c>
      <c r="C448">
        <v>66</v>
      </c>
      <c r="D448">
        <v>1.6900000000000004</v>
      </c>
      <c r="E448">
        <v>-4.96</v>
      </c>
      <c r="F448">
        <v>-4.96</v>
      </c>
      <c r="G448">
        <v>-2.2400000000000002</v>
      </c>
      <c r="H448">
        <v>-7.2</v>
      </c>
      <c r="I448">
        <v>0.76</v>
      </c>
      <c r="J448">
        <v>-6.44</v>
      </c>
    </row>
    <row r="449" spans="1:10" x14ac:dyDescent="0.3">
      <c r="A449" s="163">
        <v>45686</v>
      </c>
      <c r="B449" t="s">
        <v>700</v>
      </c>
      <c r="C449">
        <v>5008.6499999999996</v>
      </c>
      <c r="D449">
        <v>-2.74</v>
      </c>
      <c r="E449">
        <v>-1.46</v>
      </c>
      <c r="F449">
        <v>-1.46</v>
      </c>
      <c r="G449">
        <v>-1.83</v>
      </c>
      <c r="H449">
        <v>-3.29</v>
      </c>
      <c r="I449">
        <v>4.3499999999999996</v>
      </c>
      <c r="J449">
        <v>1.0599999999999996</v>
      </c>
    </row>
    <row r="450" spans="1:10" x14ac:dyDescent="0.3">
      <c r="A450" s="163">
        <v>45686</v>
      </c>
      <c r="B450" t="s">
        <v>701</v>
      </c>
      <c r="C450">
        <v>74.290000000000006</v>
      </c>
      <c r="D450">
        <v>-15.45</v>
      </c>
      <c r="E450">
        <v>-4.7699999999999996</v>
      </c>
      <c r="F450">
        <v>-4.7699999999999996</v>
      </c>
      <c r="H450">
        <v>-4.7699999999999996</v>
      </c>
      <c r="I450">
        <v>-0.01</v>
      </c>
      <c r="J450">
        <v>-4.7799999999999994</v>
      </c>
    </row>
    <row r="451" spans="1:10" x14ac:dyDescent="0.3">
      <c r="A451" s="163">
        <v>45686</v>
      </c>
      <c r="B451" t="s">
        <v>702</v>
      </c>
      <c r="C451">
        <v>554.5</v>
      </c>
      <c r="D451">
        <v>5.3500000000000005</v>
      </c>
      <c r="E451">
        <v>-5</v>
      </c>
      <c r="F451">
        <v>-5</v>
      </c>
      <c r="G451">
        <v>-5</v>
      </c>
      <c r="H451">
        <v>-10</v>
      </c>
      <c r="I451">
        <v>-4.96</v>
      </c>
      <c r="J451">
        <v>-14.96</v>
      </c>
    </row>
    <row r="452" spans="1:10" x14ac:dyDescent="0.3">
      <c r="A452" s="163">
        <v>45686</v>
      </c>
      <c r="B452" t="s">
        <v>703</v>
      </c>
      <c r="C452">
        <v>2128.85</v>
      </c>
      <c r="D452">
        <v>8.58</v>
      </c>
      <c r="E452">
        <v>-2.71</v>
      </c>
      <c r="F452">
        <v>-2.71</v>
      </c>
      <c r="G452">
        <v>-2.5099999999999998</v>
      </c>
      <c r="H452">
        <v>-5.22</v>
      </c>
      <c r="I452">
        <v>3.82</v>
      </c>
      <c r="J452">
        <v>-1.4</v>
      </c>
    </row>
    <row r="453" spans="1:10" x14ac:dyDescent="0.3">
      <c r="A453" s="163">
        <v>45686</v>
      </c>
      <c r="B453" t="s">
        <v>704</v>
      </c>
      <c r="C453">
        <v>191.7</v>
      </c>
      <c r="D453">
        <v>0.29999999999999988</v>
      </c>
      <c r="E453">
        <v>-3.44</v>
      </c>
      <c r="F453">
        <v>-3.44</v>
      </c>
      <c r="G453">
        <v>-0.34</v>
      </c>
      <c r="H453">
        <v>-3.78</v>
      </c>
      <c r="I453">
        <v>0.18</v>
      </c>
      <c r="J453">
        <v>-3.6</v>
      </c>
    </row>
    <row r="454" spans="1:10" x14ac:dyDescent="0.3">
      <c r="A454" s="163">
        <v>45686</v>
      </c>
      <c r="B454" t="s">
        <v>705</v>
      </c>
      <c r="C454">
        <v>125.9</v>
      </c>
      <c r="D454">
        <v>-1.9800000000000004</v>
      </c>
      <c r="E454">
        <v>-4.99</v>
      </c>
      <c r="F454">
        <v>-4.99</v>
      </c>
      <c r="G454">
        <v>4.99</v>
      </c>
      <c r="I454">
        <v>4.96</v>
      </c>
      <c r="J454">
        <v>4.96</v>
      </c>
    </row>
    <row r="455" spans="1:10" x14ac:dyDescent="0.3">
      <c r="A455" s="163">
        <v>45656</v>
      </c>
      <c r="B455" t="s">
        <v>4301</v>
      </c>
      <c r="C455">
        <v>10.28</v>
      </c>
      <c r="D455">
        <v>4.92</v>
      </c>
      <c r="E455">
        <v>4.58</v>
      </c>
      <c r="G455">
        <v>0</v>
      </c>
      <c r="I455">
        <v>0</v>
      </c>
    </row>
    <row r="456" spans="1:10" x14ac:dyDescent="0.3">
      <c r="A456" s="163">
        <v>45686</v>
      </c>
      <c r="B456" t="s">
        <v>706</v>
      </c>
      <c r="C456">
        <v>0.92</v>
      </c>
      <c r="D456">
        <v>-2.14</v>
      </c>
      <c r="E456">
        <v>-4.3499999999999996</v>
      </c>
      <c r="F456">
        <v>-4.3499999999999996</v>
      </c>
      <c r="G456">
        <v>1.1399999999999999</v>
      </c>
      <c r="H456">
        <v>-3.21</v>
      </c>
      <c r="I456">
        <v>3.37</v>
      </c>
      <c r="J456">
        <v>0.16000000000000009</v>
      </c>
    </row>
    <row r="457" spans="1:10" x14ac:dyDescent="0.3">
      <c r="A457" s="163">
        <v>45686</v>
      </c>
      <c r="B457" t="s">
        <v>707</v>
      </c>
      <c r="C457">
        <v>45.54</v>
      </c>
      <c r="D457">
        <v>-6.16</v>
      </c>
      <c r="E457">
        <v>-2.42</v>
      </c>
      <c r="F457">
        <v>-2.42</v>
      </c>
      <c r="G457">
        <v>-3.75</v>
      </c>
      <c r="H457">
        <v>-6.17</v>
      </c>
      <c r="I457">
        <v>3.78</v>
      </c>
      <c r="J457">
        <v>-2.39</v>
      </c>
    </row>
    <row r="458" spans="1:10" x14ac:dyDescent="0.3">
      <c r="A458" s="163">
        <v>45686</v>
      </c>
      <c r="B458" t="s">
        <v>708</v>
      </c>
      <c r="C458">
        <v>420.7</v>
      </c>
      <c r="D458">
        <v>-3.5100000000000007</v>
      </c>
      <c r="E458">
        <v>-5.18</v>
      </c>
      <c r="F458">
        <v>-5.18</v>
      </c>
      <c r="G458">
        <v>0.81</v>
      </c>
      <c r="H458">
        <v>-4.3699999999999992</v>
      </c>
      <c r="I458">
        <v>-2.13</v>
      </c>
      <c r="J458">
        <v>-6.4999999999999991</v>
      </c>
    </row>
    <row r="459" spans="1:10" x14ac:dyDescent="0.3">
      <c r="A459" s="163">
        <v>45686</v>
      </c>
      <c r="B459" t="s">
        <v>709</v>
      </c>
      <c r="C459">
        <v>4.03</v>
      </c>
      <c r="D459">
        <v>-1.95</v>
      </c>
      <c r="E459">
        <v>1</v>
      </c>
      <c r="F459">
        <v>1</v>
      </c>
      <c r="G459">
        <v>-0.74</v>
      </c>
      <c r="H459">
        <v>0.26</v>
      </c>
      <c r="I459">
        <v>0.5</v>
      </c>
      <c r="J459">
        <v>0.76</v>
      </c>
    </row>
    <row r="460" spans="1:10" x14ac:dyDescent="0.3">
      <c r="A460" s="163">
        <v>45686</v>
      </c>
      <c r="B460" t="s">
        <v>710</v>
      </c>
      <c r="C460">
        <v>85.55</v>
      </c>
      <c r="D460">
        <v>-5.07</v>
      </c>
      <c r="E460">
        <v>-4.9000000000000004</v>
      </c>
      <c r="F460">
        <v>-4.9000000000000004</v>
      </c>
      <c r="G460">
        <v>-1.58</v>
      </c>
      <c r="H460">
        <v>-6.48</v>
      </c>
      <c r="I460">
        <v>1.85</v>
      </c>
      <c r="J460">
        <v>-4.6300000000000008</v>
      </c>
    </row>
    <row r="461" spans="1:10" x14ac:dyDescent="0.3">
      <c r="A461" s="163">
        <v>45686</v>
      </c>
      <c r="B461" t="s">
        <v>711</v>
      </c>
      <c r="C461">
        <v>313.39999999999998</v>
      </c>
      <c r="D461">
        <v>-2.89</v>
      </c>
      <c r="E461">
        <v>-3.09</v>
      </c>
      <c r="F461">
        <v>-3.09</v>
      </c>
      <c r="G461">
        <v>-1.98</v>
      </c>
      <c r="H461">
        <v>-5.07</v>
      </c>
      <c r="I461">
        <v>-0.4</v>
      </c>
      <c r="J461">
        <v>-5.4700000000000006</v>
      </c>
    </row>
    <row r="462" spans="1:10" x14ac:dyDescent="0.3">
      <c r="A462" s="163">
        <v>45686</v>
      </c>
      <c r="B462" t="s">
        <v>712</v>
      </c>
      <c r="C462">
        <v>1230.75</v>
      </c>
      <c r="D462">
        <v>-2.2999999999999998</v>
      </c>
      <c r="E462">
        <v>-3.29</v>
      </c>
      <c r="F462">
        <v>-3.29</v>
      </c>
      <c r="G462">
        <v>0.96</v>
      </c>
      <c r="H462">
        <v>-2.33</v>
      </c>
      <c r="I462">
        <v>1.58</v>
      </c>
      <c r="J462">
        <v>-0.75</v>
      </c>
    </row>
    <row r="463" spans="1:10" x14ac:dyDescent="0.3">
      <c r="A463" s="163">
        <v>45686</v>
      </c>
      <c r="B463" t="s">
        <v>713</v>
      </c>
      <c r="C463">
        <v>1493.75</v>
      </c>
      <c r="D463">
        <v>-0.1099999999999999</v>
      </c>
      <c r="E463">
        <v>-0.17</v>
      </c>
      <c r="F463">
        <v>-0.17</v>
      </c>
      <c r="G463">
        <v>-0.76</v>
      </c>
      <c r="H463">
        <v>-0.93</v>
      </c>
      <c r="I463">
        <v>1.25</v>
      </c>
      <c r="J463">
        <v>0.3199999999999999</v>
      </c>
    </row>
    <row r="464" spans="1:10" x14ac:dyDescent="0.3">
      <c r="A464" s="163">
        <v>45686</v>
      </c>
      <c r="B464" t="s">
        <v>714</v>
      </c>
      <c r="C464">
        <v>184.25</v>
      </c>
      <c r="D464">
        <v>-4.5599999999999996</v>
      </c>
      <c r="E464">
        <v>-3.83</v>
      </c>
      <c r="F464">
        <v>-3.83</v>
      </c>
      <c r="G464">
        <v>-3.83</v>
      </c>
      <c r="H464">
        <v>-7.66</v>
      </c>
      <c r="I464">
        <v>-0.89</v>
      </c>
      <c r="J464">
        <v>-8.5500000000000007</v>
      </c>
    </row>
    <row r="465" spans="1:10" x14ac:dyDescent="0.3">
      <c r="A465" s="163">
        <v>45686</v>
      </c>
      <c r="B465" t="s">
        <v>715</v>
      </c>
      <c r="C465">
        <v>593.75</v>
      </c>
      <c r="D465">
        <v>-6.48</v>
      </c>
      <c r="E465">
        <v>-5.31</v>
      </c>
      <c r="F465">
        <v>-5.31</v>
      </c>
      <c r="G465">
        <v>-2.98</v>
      </c>
      <c r="H465">
        <v>-8.2899999999999991</v>
      </c>
      <c r="I465">
        <v>6.14</v>
      </c>
      <c r="J465">
        <v>-2.1499999999999995</v>
      </c>
    </row>
    <row r="466" spans="1:10" x14ac:dyDescent="0.3">
      <c r="A466" s="163">
        <v>45686</v>
      </c>
      <c r="B466" t="s">
        <v>716</v>
      </c>
      <c r="C466">
        <v>3.91</v>
      </c>
      <c r="D466">
        <v>4.1500000000000004</v>
      </c>
      <c r="E466">
        <v>-3.29</v>
      </c>
      <c r="F466">
        <v>-3.29</v>
      </c>
      <c r="G466">
        <v>-2.91</v>
      </c>
      <c r="H466">
        <v>-6.2</v>
      </c>
      <c r="I466">
        <v>-2.25</v>
      </c>
      <c r="J466">
        <v>-8.4499999999999993</v>
      </c>
    </row>
    <row r="467" spans="1:10" x14ac:dyDescent="0.3">
      <c r="A467" s="163">
        <v>45686</v>
      </c>
      <c r="B467" t="s">
        <v>717</v>
      </c>
      <c r="C467">
        <v>267.2</v>
      </c>
      <c r="D467">
        <v>-4.26</v>
      </c>
      <c r="E467">
        <v>-2.67</v>
      </c>
      <c r="F467">
        <v>-2.67</v>
      </c>
      <c r="G467">
        <v>-1.79</v>
      </c>
      <c r="H467">
        <v>-4.46</v>
      </c>
      <c r="I467">
        <v>3.49</v>
      </c>
      <c r="J467">
        <v>-0.96999999999999975</v>
      </c>
    </row>
    <row r="468" spans="1:10" x14ac:dyDescent="0.3">
      <c r="A468" s="163">
        <v>45686</v>
      </c>
      <c r="B468" t="s">
        <v>718</v>
      </c>
      <c r="C468">
        <v>497.9</v>
      </c>
      <c r="D468">
        <v>-0.53</v>
      </c>
      <c r="E468">
        <v>-12.29</v>
      </c>
      <c r="F468">
        <v>-12.29</v>
      </c>
      <c r="G468">
        <v>-3.86</v>
      </c>
      <c r="H468">
        <v>-16.149999999999999</v>
      </c>
      <c r="I468">
        <v>4.87</v>
      </c>
      <c r="J468">
        <v>-11.279999999999998</v>
      </c>
    </row>
    <row r="469" spans="1:10" x14ac:dyDescent="0.3">
      <c r="A469" s="163">
        <v>45686</v>
      </c>
      <c r="B469" t="s">
        <v>719</v>
      </c>
      <c r="C469">
        <v>1496.65</v>
      </c>
      <c r="D469">
        <v>-7.9700000000000006</v>
      </c>
      <c r="E469">
        <v>1.35</v>
      </c>
      <c r="F469">
        <v>1.35</v>
      </c>
      <c r="G469">
        <v>-4.5199999999999996</v>
      </c>
      <c r="H469">
        <v>-3.1699999999999995</v>
      </c>
      <c r="I469">
        <v>4.04</v>
      </c>
      <c r="J469">
        <v>0.87000000000000055</v>
      </c>
    </row>
    <row r="470" spans="1:10" x14ac:dyDescent="0.3">
      <c r="A470" s="163">
        <v>45686</v>
      </c>
      <c r="B470" t="s">
        <v>720</v>
      </c>
      <c r="C470">
        <v>3495.5</v>
      </c>
      <c r="D470">
        <v>0.16000000000000031</v>
      </c>
      <c r="E470">
        <v>-5.28</v>
      </c>
      <c r="F470">
        <v>-5.28</v>
      </c>
      <c r="G470">
        <v>-2.57</v>
      </c>
      <c r="H470">
        <v>-7.85</v>
      </c>
      <c r="I470">
        <v>4.21</v>
      </c>
      <c r="J470">
        <v>-3.64</v>
      </c>
    </row>
    <row r="471" spans="1:10" x14ac:dyDescent="0.3">
      <c r="A471" s="163">
        <v>45686</v>
      </c>
      <c r="B471" t="s">
        <v>721</v>
      </c>
      <c r="C471">
        <v>20.399999999999999</v>
      </c>
      <c r="D471">
        <v>10.14</v>
      </c>
      <c r="E471">
        <v>0</v>
      </c>
      <c r="G471">
        <v>0</v>
      </c>
      <c r="I471">
        <v>4.9400000000000004</v>
      </c>
      <c r="J471">
        <v>0</v>
      </c>
    </row>
    <row r="472" spans="1:10" x14ac:dyDescent="0.3">
      <c r="A472" s="163">
        <v>45686</v>
      </c>
      <c r="B472" t="s">
        <v>722</v>
      </c>
      <c r="C472">
        <v>10171.200000000001</v>
      </c>
      <c r="D472">
        <v>0.20999999999999969</v>
      </c>
      <c r="E472">
        <v>-3.9</v>
      </c>
      <c r="F472">
        <v>-3.9</v>
      </c>
      <c r="G472">
        <v>11.34</v>
      </c>
      <c r="H472">
        <v>7.4399999999999986</v>
      </c>
      <c r="I472">
        <v>-4.51</v>
      </c>
      <c r="J472">
        <v>2.93</v>
      </c>
    </row>
    <row r="473" spans="1:10" x14ac:dyDescent="0.3">
      <c r="A473" s="163">
        <v>45685</v>
      </c>
      <c r="B473" t="s">
        <v>723</v>
      </c>
      <c r="C473">
        <v>40.1</v>
      </c>
      <c r="D473">
        <v>-0.2</v>
      </c>
      <c r="E473">
        <v>0</v>
      </c>
      <c r="G473">
        <v>-6.74</v>
      </c>
      <c r="H473">
        <v>0</v>
      </c>
      <c r="I473">
        <v>0</v>
      </c>
      <c r="J473">
        <v>-6.74</v>
      </c>
    </row>
    <row r="474" spans="1:10" x14ac:dyDescent="0.3">
      <c r="A474" s="163">
        <v>45686</v>
      </c>
      <c r="B474" t="s">
        <v>724</v>
      </c>
      <c r="C474">
        <v>8651.5</v>
      </c>
      <c r="D474">
        <v>-1.92</v>
      </c>
      <c r="E474">
        <v>-0.08</v>
      </c>
      <c r="F474">
        <v>-0.08</v>
      </c>
      <c r="G474">
        <v>-0.21</v>
      </c>
      <c r="H474">
        <v>-0.28999999999999998</v>
      </c>
      <c r="I474">
        <v>1.58</v>
      </c>
      <c r="J474">
        <v>1.29</v>
      </c>
    </row>
    <row r="475" spans="1:10" x14ac:dyDescent="0.3">
      <c r="A475" s="163">
        <v>45686</v>
      </c>
      <c r="B475" t="s">
        <v>725</v>
      </c>
      <c r="C475">
        <v>167.95</v>
      </c>
      <c r="D475">
        <v>-3.09</v>
      </c>
      <c r="E475">
        <v>-1.25</v>
      </c>
      <c r="F475">
        <v>-1.25</v>
      </c>
      <c r="H475">
        <v>-1.25</v>
      </c>
      <c r="I475">
        <v>6.3</v>
      </c>
      <c r="J475">
        <v>5.05</v>
      </c>
    </row>
    <row r="476" spans="1:10" x14ac:dyDescent="0.3">
      <c r="A476" s="163">
        <v>45686</v>
      </c>
      <c r="B476" t="s">
        <v>726</v>
      </c>
      <c r="C476">
        <v>121.8</v>
      </c>
      <c r="D476">
        <v>-3.97</v>
      </c>
      <c r="E476">
        <v>-7.08</v>
      </c>
      <c r="F476">
        <v>-7.08</v>
      </c>
      <c r="G476">
        <v>-2.09</v>
      </c>
      <c r="H476">
        <v>-9.17</v>
      </c>
      <c r="I476">
        <v>12.88</v>
      </c>
      <c r="J476">
        <v>3.7100000000000009</v>
      </c>
    </row>
    <row r="477" spans="1:10" x14ac:dyDescent="0.3">
      <c r="A477" s="163">
        <v>45686</v>
      </c>
      <c r="B477" t="s">
        <v>727</v>
      </c>
      <c r="C477">
        <v>458.75</v>
      </c>
      <c r="D477">
        <v>2.4500000000000002</v>
      </c>
      <c r="E477">
        <v>0.08</v>
      </c>
      <c r="F477">
        <v>0.08</v>
      </c>
      <c r="G477">
        <v>-1.68</v>
      </c>
      <c r="H477">
        <v>-1.6</v>
      </c>
      <c r="I477">
        <v>-2.89</v>
      </c>
      <c r="J477">
        <v>-4.49</v>
      </c>
    </row>
    <row r="478" spans="1:10" x14ac:dyDescent="0.3">
      <c r="A478" s="163">
        <v>45686</v>
      </c>
      <c r="B478" t="s">
        <v>728</v>
      </c>
      <c r="C478">
        <v>36.630000000000003</v>
      </c>
      <c r="D478">
        <v>-0.65000000000000013</v>
      </c>
      <c r="E478">
        <v>-5.12</v>
      </c>
      <c r="F478">
        <v>-5.12</v>
      </c>
      <c r="G478">
        <v>2.59</v>
      </c>
      <c r="H478">
        <v>-2.5299999999999998</v>
      </c>
      <c r="I478">
        <v>7.55</v>
      </c>
      <c r="J478">
        <v>5.0199999999999996</v>
      </c>
    </row>
    <row r="479" spans="1:10" x14ac:dyDescent="0.3">
      <c r="A479" s="163">
        <v>45686</v>
      </c>
      <c r="B479" t="s">
        <v>729</v>
      </c>
      <c r="C479">
        <v>76.989999999999995</v>
      </c>
      <c r="D479">
        <v>-3.0800000000000005</v>
      </c>
      <c r="E479">
        <v>-4.43</v>
      </c>
      <c r="F479">
        <v>-4.43</v>
      </c>
      <c r="H479">
        <v>-4.43</v>
      </c>
      <c r="I479">
        <v>4.04</v>
      </c>
      <c r="J479">
        <v>-0.38999999999999968</v>
      </c>
    </row>
    <row r="480" spans="1:10" x14ac:dyDescent="0.3">
      <c r="A480" s="163">
        <v>45686</v>
      </c>
      <c r="B480" t="s">
        <v>730</v>
      </c>
      <c r="C480">
        <v>31.23</v>
      </c>
      <c r="D480">
        <v>-7.0200000000000005</v>
      </c>
      <c r="E480">
        <v>1.98</v>
      </c>
      <c r="F480">
        <v>1.98</v>
      </c>
      <c r="G480">
        <v>-4.97</v>
      </c>
      <c r="H480">
        <v>-2.99</v>
      </c>
      <c r="I480">
        <v>-4.99</v>
      </c>
      <c r="J480">
        <v>-7.98</v>
      </c>
    </row>
    <row r="481" spans="1:10" x14ac:dyDescent="0.3">
      <c r="A481" s="163">
        <v>45686</v>
      </c>
      <c r="B481" t="s">
        <v>731</v>
      </c>
      <c r="C481">
        <v>16.13</v>
      </c>
      <c r="D481">
        <v>-3.73</v>
      </c>
      <c r="E481">
        <v>3.06</v>
      </c>
      <c r="F481">
        <v>3.06</v>
      </c>
      <c r="G481">
        <v>-0.85</v>
      </c>
      <c r="H481">
        <v>2.21</v>
      </c>
      <c r="I481">
        <v>-1.35</v>
      </c>
      <c r="J481">
        <v>0.85999999999999988</v>
      </c>
    </row>
    <row r="482" spans="1:10" x14ac:dyDescent="0.3">
      <c r="A482" s="163">
        <v>45686</v>
      </c>
      <c r="B482" t="s">
        <v>732</v>
      </c>
      <c r="C482">
        <v>1910.5</v>
      </c>
      <c r="D482">
        <v>-1.73</v>
      </c>
      <c r="E482">
        <v>-4.93</v>
      </c>
      <c r="F482">
        <v>-4.93</v>
      </c>
      <c r="G482">
        <v>-2.38</v>
      </c>
      <c r="H482">
        <v>-7.31</v>
      </c>
      <c r="I482">
        <v>10.91</v>
      </c>
      <c r="J482">
        <v>3.6000000000000005</v>
      </c>
    </row>
    <row r="483" spans="1:10" x14ac:dyDescent="0.3">
      <c r="A483" s="163">
        <v>45686</v>
      </c>
      <c r="B483" t="s">
        <v>733</v>
      </c>
      <c r="C483">
        <v>484.55</v>
      </c>
      <c r="D483">
        <v>-3.7199999999999993</v>
      </c>
      <c r="E483">
        <v>-0.01</v>
      </c>
      <c r="F483">
        <v>-0.01</v>
      </c>
      <c r="I483">
        <v>0.96</v>
      </c>
      <c r="J483">
        <v>0.95</v>
      </c>
    </row>
    <row r="484" spans="1:10" x14ac:dyDescent="0.3">
      <c r="A484" s="163">
        <v>45686</v>
      </c>
      <c r="B484" t="s">
        <v>734</v>
      </c>
      <c r="C484">
        <v>185.1</v>
      </c>
      <c r="D484">
        <v>-4.080000000000001</v>
      </c>
      <c r="E484">
        <v>-3.4</v>
      </c>
      <c r="F484">
        <v>-3.4</v>
      </c>
      <c r="G484">
        <v>-2.09</v>
      </c>
      <c r="H484">
        <v>-5.49</v>
      </c>
      <c r="I484">
        <v>0.16</v>
      </c>
      <c r="J484">
        <v>-5.33</v>
      </c>
    </row>
    <row r="485" spans="1:10" x14ac:dyDescent="0.3">
      <c r="A485" s="163">
        <v>45684</v>
      </c>
      <c r="B485" t="s">
        <v>4201</v>
      </c>
      <c r="C485">
        <v>55</v>
      </c>
      <c r="D485">
        <v>8.07</v>
      </c>
      <c r="E485">
        <v>-1.36</v>
      </c>
      <c r="F485">
        <v>-1.36</v>
      </c>
      <c r="G485">
        <v>0</v>
      </c>
      <c r="H485">
        <v>0</v>
      </c>
      <c r="I485">
        <v>0</v>
      </c>
      <c r="J485">
        <v>0</v>
      </c>
    </row>
    <row r="486" spans="1:10" x14ac:dyDescent="0.3">
      <c r="A486" s="163">
        <v>45686</v>
      </c>
      <c r="B486" t="s">
        <v>735</v>
      </c>
      <c r="C486">
        <v>539.70000000000005</v>
      </c>
      <c r="D486">
        <v>-4.38</v>
      </c>
      <c r="E486">
        <v>-4.9400000000000004</v>
      </c>
      <c r="F486">
        <v>-4.9400000000000004</v>
      </c>
      <c r="G486">
        <v>-2.46</v>
      </c>
      <c r="H486">
        <v>-7.4</v>
      </c>
      <c r="I486">
        <v>3.01</v>
      </c>
      <c r="J486">
        <v>-4.3900000000000006</v>
      </c>
    </row>
    <row r="487" spans="1:10" x14ac:dyDescent="0.3">
      <c r="A487" s="163">
        <v>45686</v>
      </c>
      <c r="B487" t="s">
        <v>736</v>
      </c>
      <c r="C487">
        <v>21.56</v>
      </c>
      <c r="D487">
        <v>-10.07</v>
      </c>
      <c r="E487">
        <v>-1.32</v>
      </c>
      <c r="F487">
        <v>-1.32</v>
      </c>
      <c r="G487">
        <v>-4.6900000000000004</v>
      </c>
      <c r="H487">
        <v>-6.0100000000000007</v>
      </c>
      <c r="I487">
        <v>1.08</v>
      </c>
      <c r="J487">
        <v>-4.9300000000000006</v>
      </c>
    </row>
    <row r="488" spans="1:10" x14ac:dyDescent="0.3">
      <c r="A488" s="163">
        <v>45686</v>
      </c>
      <c r="B488" t="s">
        <v>737</v>
      </c>
      <c r="C488">
        <v>23.61</v>
      </c>
      <c r="D488">
        <v>-0.37000000000000011</v>
      </c>
      <c r="E488">
        <v>-0.56000000000000005</v>
      </c>
      <c r="F488">
        <v>-0.56000000000000005</v>
      </c>
      <c r="G488">
        <v>1.7</v>
      </c>
      <c r="H488">
        <v>1.1399999999999999</v>
      </c>
      <c r="I488">
        <v>1.1100000000000001</v>
      </c>
      <c r="J488">
        <v>2.25</v>
      </c>
    </row>
    <row r="489" spans="1:10" x14ac:dyDescent="0.3">
      <c r="A489" s="163">
        <v>45686</v>
      </c>
      <c r="B489" t="s">
        <v>738</v>
      </c>
      <c r="C489">
        <v>775.7</v>
      </c>
      <c r="D489">
        <v>-1.66</v>
      </c>
      <c r="E489">
        <v>-5</v>
      </c>
      <c r="F489">
        <v>-5</v>
      </c>
      <c r="G489">
        <v>-4.76</v>
      </c>
      <c r="H489">
        <v>-9.76</v>
      </c>
      <c r="I489">
        <v>4.1399999999999997</v>
      </c>
      <c r="J489">
        <v>-5.62</v>
      </c>
    </row>
    <row r="490" spans="1:10" x14ac:dyDescent="0.3">
      <c r="A490" s="163">
        <v>45686</v>
      </c>
      <c r="B490" t="s">
        <v>739</v>
      </c>
      <c r="C490">
        <v>8.68</v>
      </c>
      <c r="D490">
        <v>24.75</v>
      </c>
      <c r="E490">
        <v>-2.78</v>
      </c>
      <c r="F490">
        <v>-2.78</v>
      </c>
      <c r="G490">
        <v>-1.31</v>
      </c>
      <c r="H490">
        <v>-4.09</v>
      </c>
      <c r="I490">
        <v>4.96</v>
      </c>
      <c r="J490">
        <v>0.87000000000000011</v>
      </c>
    </row>
    <row r="491" spans="1:10" x14ac:dyDescent="0.3">
      <c r="A491" s="163">
        <v>45686</v>
      </c>
      <c r="B491" t="s">
        <v>740</v>
      </c>
      <c r="C491">
        <v>14.88</v>
      </c>
      <c r="D491">
        <v>-1.1999999999999995</v>
      </c>
      <c r="E491">
        <v>-1.89</v>
      </c>
      <c r="F491">
        <v>-1.89</v>
      </c>
      <c r="G491">
        <v>-0.21</v>
      </c>
      <c r="H491">
        <v>-2.1</v>
      </c>
      <c r="I491">
        <v>6.59</v>
      </c>
      <c r="J491">
        <v>4.49</v>
      </c>
    </row>
    <row r="492" spans="1:10" x14ac:dyDescent="0.3">
      <c r="A492" s="163">
        <v>45684</v>
      </c>
      <c r="B492" t="s">
        <v>4202</v>
      </c>
      <c r="C492">
        <v>4.5</v>
      </c>
      <c r="D492">
        <v>4.87</v>
      </c>
      <c r="E492">
        <v>-4.8600000000000003</v>
      </c>
      <c r="F492">
        <v>-4.8600000000000003</v>
      </c>
      <c r="G492">
        <v>0</v>
      </c>
      <c r="H492">
        <v>0</v>
      </c>
      <c r="I492">
        <v>0</v>
      </c>
      <c r="J492">
        <v>0</v>
      </c>
    </row>
    <row r="493" spans="1:10" x14ac:dyDescent="0.3">
      <c r="A493" s="163">
        <v>45686</v>
      </c>
      <c r="B493" t="s">
        <v>741</v>
      </c>
      <c r="C493">
        <v>136.35</v>
      </c>
      <c r="D493">
        <v>9.89</v>
      </c>
      <c r="E493">
        <v>-1.97</v>
      </c>
      <c r="F493">
        <v>-1.97</v>
      </c>
      <c r="G493">
        <v>-1.97</v>
      </c>
      <c r="H493">
        <v>-3.94</v>
      </c>
      <c r="I493">
        <v>-1.98</v>
      </c>
      <c r="J493">
        <v>-5.92</v>
      </c>
    </row>
    <row r="494" spans="1:10" x14ac:dyDescent="0.3">
      <c r="A494" s="163">
        <v>45686</v>
      </c>
      <c r="B494" t="s">
        <v>742</v>
      </c>
      <c r="C494">
        <v>438.9</v>
      </c>
      <c r="D494">
        <v>-6.49</v>
      </c>
      <c r="E494">
        <v>-4.34</v>
      </c>
      <c r="F494">
        <v>-4.34</v>
      </c>
      <c r="G494">
        <v>7.34</v>
      </c>
      <c r="H494">
        <v>3</v>
      </c>
      <c r="I494">
        <v>2.2200000000000002</v>
      </c>
      <c r="J494">
        <v>5.2200000000000006</v>
      </c>
    </row>
    <row r="495" spans="1:10" x14ac:dyDescent="0.3">
      <c r="A495" s="163">
        <v>45686</v>
      </c>
      <c r="B495" t="s">
        <v>743</v>
      </c>
      <c r="C495">
        <v>294.55</v>
      </c>
      <c r="D495">
        <v>-4.6999999999999993</v>
      </c>
      <c r="E495">
        <v>0.66</v>
      </c>
      <c r="F495">
        <v>0.66</v>
      </c>
      <c r="G495">
        <v>-1.79</v>
      </c>
      <c r="H495">
        <v>-1.1299999999999999</v>
      </c>
      <c r="I495">
        <v>3.97</v>
      </c>
      <c r="J495">
        <v>2.8400000000000003</v>
      </c>
    </row>
    <row r="496" spans="1:10" x14ac:dyDescent="0.3">
      <c r="A496" s="163">
        <v>45686</v>
      </c>
      <c r="B496" t="s">
        <v>744</v>
      </c>
      <c r="C496">
        <v>165.6</v>
      </c>
      <c r="D496">
        <v>-2.8600000000000003</v>
      </c>
      <c r="E496">
        <v>-4.4800000000000004</v>
      </c>
      <c r="F496">
        <v>-4.4800000000000004</v>
      </c>
      <c r="G496">
        <v>-3.15</v>
      </c>
      <c r="H496">
        <v>-7.6300000000000008</v>
      </c>
      <c r="I496">
        <v>3.6</v>
      </c>
      <c r="J496">
        <v>-4.0300000000000011</v>
      </c>
    </row>
    <row r="497" spans="1:10" x14ac:dyDescent="0.3">
      <c r="A497" s="163">
        <v>45686</v>
      </c>
      <c r="B497" t="s">
        <v>4302</v>
      </c>
      <c r="C497">
        <v>48.64</v>
      </c>
      <c r="D497">
        <v>-6.4200000000000008</v>
      </c>
      <c r="E497">
        <v>-4.08</v>
      </c>
      <c r="F497">
        <v>-4.08</v>
      </c>
      <c r="G497">
        <v>-3.92</v>
      </c>
      <c r="H497">
        <v>-8</v>
      </c>
      <c r="I497">
        <v>3.49</v>
      </c>
      <c r="J497">
        <v>-4.51</v>
      </c>
    </row>
    <row r="498" spans="1:10" x14ac:dyDescent="0.3">
      <c r="A498" s="163">
        <v>45686</v>
      </c>
      <c r="B498" t="s">
        <v>745</v>
      </c>
      <c r="C498">
        <v>85.4</v>
      </c>
      <c r="D498">
        <v>-8.34</v>
      </c>
      <c r="E498">
        <v>-2.44</v>
      </c>
      <c r="F498">
        <v>-2.44</v>
      </c>
      <c r="G498">
        <v>-2.21</v>
      </c>
      <c r="H498">
        <v>-4.6500000000000004</v>
      </c>
      <c r="I498">
        <v>2.88</v>
      </c>
      <c r="J498">
        <v>-1.7700000000000005</v>
      </c>
    </row>
    <row r="499" spans="1:10" x14ac:dyDescent="0.3">
      <c r="A499" s="163">
        <v>45686</v>
      </c>
      <c r="B499" t="s">
        <v>746</v>
      </c>
      <c r="C499">
        <v>6.21</v>
      </c>
      <c r="D499">
        <v>-4.07</v>
      </c>
      <c r="E499">
        <v>-5.15</v>
      </c>
      <c r="F499">
        <v>-5.15</v>
      </c>
      <c r="G499">
        <v>0.82</v>
      </c>
      <c r="H499">
        <v>-4.33</v>
      </c>
      <c r="I499">
        <v>1.31</v>
      </c>
      <c r="J499">
        <v>-3.02</v>
      </c>
    </row>
    <row r="500" spans="1:10" x14ac:dyDescent="0.3">
      <c r="A500" s="163">
        <v>45686</v>
      </c>
      <c r="B500" t="s">
        <v>747</v>
      </c>
      <c r="C500">
        <v>48.99</v>
      </c>
      <c r="D500">
        <v>0.08</v>
      </c>
      <c r="E500">
        <v>-3.81</v>
      </c>
      <c r="F500">
        <v>-3.81</v>
      </c>
      <c r="G500">
        <v>-3.54</v>
      </c>
      <c r="H500">
        <v>-7.35</v>
      </c>
      <c r="I500">
        <v>2.04</v>
      </c>
      <c r="J500">
        <v>-5.31</v>
      </c>
    </row>
    <row r="501" spans="1:10" x14ac:dyDescent="0.3">
      <c r="A501" s="163">
        <v>45686</v>
      </c>
      <c r="B501" t="s">
        <v>748</v>
      </c>
      <c r="C501">
        <v>63.71</v>
      </c>
      <c r="D501">
        <v>-1.51</v>
      </c>
      <c r="E501">
        <v>-5.36</v>
      </c>
      <c r="F501">
        <v>-5.36</v>
      </c>
      <c r="G501">
        <v>-3.62</v>
      </c>
      <c r="H501">
        <v>-8.98</v>
      </c>
      <c r="I501">
        <v>3.06</v>
      </c>
      <c r="J501">
        <v>-5.92</v>
      </c>
    </row>
    <row r="502" spans="1:10" x14ac:dyDescent="0.3">
      <c r="A502" s="163">
        <v>45686</v>
      </c>
      <c r="B502" t="s">
        <v>749</v>
      </c>
      <c r="C502">
        <v>1195.05</v>
      </c>
      <c r="D502">
        <v>0.69999999999999973</v>
      </c>
      <c r="E502">
        <v>-1.53</v>
      </c>
      <c r="F502">
        <v>-1.53</v>
      </c>
      <c r="G502">
        <v>1.0900000000000001</v>
      </c>
      <c r="H502">
        <v>-0.43999999999999989</v>
      </c>
      <c r="I502">
        <v>-1.21</v>
      </c>
      <c r="J502">
        <v>-1.65</v>
      </c>
    </row>
    <row r="503" spans="1:10" x14ac:dyDescent="0.3">
      <c r="A503" s="163">
        <v>45686</v>
      </c>
      <c r="B503" t="s">
        <v>750</v>
      </c>
      <c r="C503">
        <v>85.48</v>
      </c>
      <c r="D503">
        <v>-4.46</v>
      </c>
      <c r="E503">
        <v>-6.26</v>
      </c>
      <c r="F503">
        <v>-6.26</v>
      </c>
      <c r="G503">
        <v>-4.09</v>
      </c>
      <c r="H503">
        <v>-10.35</v>
      </c>
      <c r="I503">
        <v>0.36</v>
      </c>
      <c r="J503">
        <v>-9.99</v>
      </c>
    </row>
    <row r="504" spans="1:10" x14ac:dyDescent="0.3">
      <c r="A504" s="163">
        <v>43496</v>
      </c>
      <c r="B504" t="s">
        <v>4303</v>
      </c>
      <c r="C504">
        <v>2</v>
      </c>
      <c r="D504">
        <v>-23.99</v>
      </c>
      <c r="E504">
        <v>-4.92</v>
      </c>
      <c r="G504">
        <v>-4.74</v>
      </c>
      <c r="H504">
        <v>-4.92</v>
      </c>
      <c r="I504">
        <v>-4.9800000000000004</v>
      </c>
      <c r="J504">
        <v>-9.66</v>
      </c>
    </row>
    <row r="505" spans="1:10" x14ac:dyDescent="0.3">
      <c r="A505" s="163">
        <v>45686</v>
      </c>
      <c r="B505" t="s">
        <v>751</v>
      </c>
      <c r="C505">
        <v>10108.6</v>
      </c>
      <c r="D505">
        <v>4.2799999999999994</v>
      </c>
      <c r="E505">
        <v>-1.92</v>
      </c>
      <c r="F505">
        <v>-1.92</v>
      </c>
      <c r="G505">
        <v>-4.59</v>
      </c>
      <c r="H505">
        <v>-6.51</v>
      </c>
      <c r="I505">
        <v>3.99</v>
      </c>
      <c r="J505">
        <v>-2.52</v>
      </c>
    </row>
    <row r="506" spans="1:10" x14ac:dyDescent="0.3">
      <c r="A506" s="163">
        <v>45686</v>
      </c>
      <c r="B506" t="s">
        <v>752</v>
      </c>
      <c r="C506">
        <v>74.17</v>
      </c>
      <c r="D506">
        <v>-4.82</v>
      </c>
      <c r="E506">
        <v>-4.21</v>
      </c>
      <c r="F506">
        <v>-4.21</v>
      </c>
      <c r="G506">
        <v>-8.8699999999999992</v>
      </c>
      <c r="H506">
        <v>-13.079999999999998</v>
      </c>
      <c r="I506">
        <v>-0.2</v>
      </c>
      <c r="J506">
        <v>-13.279999999999998</v>
      </c>
    </row>
    <row r="507" spans="1:10" x14ac:dyDescent="0.3">
      <c r="A507" s="163">
        <v>45686</v>
      </c>
      <c r="B507" t="s">
        <v>753</v>
      </c>
      <c r="C507">
        <v>186.2</v>
      </c>
      <c r="D507">
        <v>-4.53</v>
      </c>
      <c r="E507">
        <v>-5.26</v>
      </c>
      <c r="F507">
        <v>-5.26</v>
      </c>
      <c r="G507">
        <v>-2.2799999999999998</v>
      </c>
      <c r="H507">
        <v>-7.5399999999999991</v>
      </c>
      <c r="I507">
        <v>7.41</v>
      </c>
      <c r="J507">
        <v>-0.12999999999999901</v>
      </c>
    </row>
    <row r="508" spans="1:10" x14ac:dyDescent="0.3">
      <c r="A508" s="163">
        <v>45686</v>
      </c>
      <c r="B508" t="s">
        <v>754</v>
      </c>
      <c r="C508">
        <v>1599.5</v>
      </c>
      <c r="D508">
        <v>1.0099999999999998</v>
      </c>
      <c r="E508">
        <v>-2.5</v>
      </c>
      <c r="F508">
        <v>-2.5</v>
      </c>
      <c r="G508">
        <v>1</v>
      </c>
      <c r="H508">
        <v>-1.5</v>
      </c>
      <c r="I508">
        <v>-1.19</v>
      </c>
      <c r="J508">
        <v>-2.69</v>
      </c>
    </row>
    <row r="509" spans="1:10" x14ac:dyDescent="0.3">
      <c r="A509" s="163">
        <v>45686</v>
      </c>
      <c r="B509" t="s">
        <v>755</v>
      </c>
      <c r="C509">
        <v>1339.75</v>
      </c>
      <c r="D509">
        <v>-0.63999999999999979</v>
      </c>
      <c r="E509">
        <v>1.34</v>
      </c>
      <c r="F509">
        <v>1.34</v>
      </c>
      <c r="G509">
        <v>-2.44</v>
      </c>
      <c r="H509">
        <v>-1.1000000000000001</v>
      </c>
      <c r="I509">
        <v>3.11</v>
      </c>
      <c r="J509">
        <v>2.0099999999999998</v>
      </c>
    </row>
    <row r="510" spans="1:10" x14ac:dyDescent="0.3">
      <c r="A510" s="163">
        <v>45686</v>
      </c>
      <c r="B510" t="s">
        <v>756</v>
      </c>
      <c r="C510">
        <v>80.599999999999994</v>
      </c>
      <c r="D510">
        <v>-2.2200000000000002</v>
      </c>
      <c r="E510">
        <v>-4.99</v>
      </c>
      <c r="F510">
        <v>-4.99</v>
      </c>
      <c r="G510">
        <v>-3.7</v>
      </c>
      <c r="H510">
        <v>-8.6900000000000013</v>
      </c>
      <c r="I510">
        <v>4</v>
      </c>
      <c r="J510">
        <v>-4.6900000000000013</v>
      </c>
    </row>
    <row r="511" spans="1:10" x14ac:dyDescent="0.3">
      <c r="A511" s="163">
        <v>45686</v>
      </c>
      <c r="B511" t="s">
        <v>757</v>
      </c>
      <c r="C511">
        <v>25.83</v>
      </c>
      <c r="D511">
        <v>-5.48</v>
      </c>
      <c r="E511">
        <v>-1.59</v>
      </c>
      <c r="F511">
        <v>-1.59</v>
      </c>
      <c r="G511">
        <v>-2.8</v>
      </c>
      <c r="H511">
        <v>-4.3899999999999997</v>
      </c>
      <c r="I511">
        <v>4.96</v>
      </c>
      <c r="J511">
        <v>0.57000000000000028</v>
      </c>
    </row>
    <row r="512" spans="1:10" x14ac:dyDescent="0.3">
      <c r="A512" s="163">
        <v>45684</v>
      </c>
      <c r="B512" t="s">
        <v>4203</v>
      </c>
      <c r="C512">
        <v>18.72</v>
      </c>
      <c r="D512">
        <v>3.24</v>
      </c>
      <c r="E512">
        <v>4.2300000000000004</v>
      </c>
      <c r="F512">
        <v>4.2300000000000004</v>
      </c>
      <c r="G512">
        <v>0</v>
      </c>
      <c r="H512">
        <v>0</v>
      </c>
      <c r="I512">
        <v>0</v>
      </c>
      <c r="J512">
        <v>0</v>
      </c>
    </row>
    <row r="513" spans="1:10" x14ac:dyDescent="0.3">
      <c r="A513" s="163">
        <v>45686</v>
      </c>
      <c r="B513" t="s">
        <v>758</v>
      </c>
      <c r="C513">
        <v>199.9</v>
      </c>
      <c r="D513">
        <v>-6.51</v>
      </c>
      <c r="E513">
        <v>-2.92</v>
      </c>
      <c r="F513">
        <v>-2.92</v>
      </c>
      <c r="G513">
        <v>-3.47</v>
      </c>
      <c r="H513">
        <v>-6.3900000000000006</v>
      </c>
      <c r="I513">
        <v>6.56</v>
      </c>
      <c r="J513">
        <v>0.16999999999999901</v>
      </c>
    </row>
    <row r="514" spans="1:10" x14ac:dyDescent="0.3">
      <c r="A514" s="163">
        <v>45686</v>
      </c>
      <c r="B514" t="s">
        <v>759</v>
      </c>
      <c r="C514">
        <v>149.05000000000001</v>
      </c>
      <c r="D514">
        <v>0.30999999999999961</v>
      </c>
      <c r="E514">
        <v>1.65</v>
      </c>
      <c r="F514">
        <v>1.65</v>
      </c>
      <c r="G514">
        <v>-1.72</v>
      </c>
      <c r="H514">
        <v>-7.0000000000000007E-2</v>
      </c>
      <c r="I514">
        <v>2.48</v>
      </c>
      <c r="J514">
        <v>2.41</v>
      </c>
    </row>
    <row r="515" spans="1:10" x14ac:dyDescent="0.3">
      <c r="A515" s="163">
        <v>45686</v>
      </c>
      <c r="B515" t="s">
        <v>760</v>
      </c>
      <c r="C515">
        <v>69.5</v>
      </c>
      <c r="D515">
        <v>-4.7</v>
      </c>
      <c r="E515">
        <v>-5</v>
      </c>
      <c r="F515">
        <v>-5</v>
      </c>
      <c r="G515">
        <v>-3.19</v>
      </c>
      <c r="H515">
        <v>-8.19</v>
      </c>
      <c r="I515">
        <v>-0.13</v>
      </c>
      <c r="J515">
        <v>-8.32</v>
      </c>
    </row>
    <row r="516" spans="1:10" x14ac:dyDescent="0.3">
      <c r="A516" s="163">
        <v>45686</v>
      </c>
      <c r="B516" t="s">
        <v>761</v>
      </c>
      <c r="C516">
        <v>24.33</v>
      </c>
      <c r="D516">
        <v>0.64000000000000012</v>
      </c>
      <c r="E516">
        <v>-2.81</v>
      </c>
      <c r="F516">
        <v>-2.81</v>
      </c>
      <c r="G516">
        <v>-1.02</v>
      </c>
      <c r="H516">
        <v>-3.83</v>
      </c>
      <c r="I516">
        <v>0.12</v>
      </c>
      <c r="J516">
        <v>-3.71</v>
      </c>
    </row>
    <row r="517" spans="1:10" x14ac:dyDescent="0.3">
      <c r="A517" s="163">
        <v>45686</v>
      </c>
      <c r="B517" t="s">
        <v>762</v>
      </c>
      <c r="C517">
        <v>83.7</v>
      </c>
      <c r="D517">
        <v>-8.629999999999999</v>
      </c>
      <c r="E517">
        <v>-4.99</v>
      </c>
      <c r="F517">
        <v>-4.99</v>
      </c>
      <c r="G517">
        <v>-1.51</v>
      </c>
      <c r="H517">
        <v>-6.5</v>
      </c>
      <c r="I517">
        <v>2.64</v>
      </c>
      <c r="J517">
        <v>-3.86</v>
      </c>
    </row>
    <row r="518" spans="1:10" x14ac:dyDescent="0.3">
      <c r="A518" s="163">
        <v>45686</v>
      </c>
      <c r="B518" t="s">
        <v>763</v>
      </c>
      <c r="C518">
        <v>14.62</v>
      </c>
      <c r="D518">
        <v>-2.31</v>
      </c>
      <c r="E518">
        <v>-4.9800000000000004</v>
      </c>
      <c r="F518">
        <v>-4.9800000000000004</v>
      </c>
      <c r="G518">
        <v>-4.1500000000000004</v>
      </c>
      <c r="H518">
        <v>-9.1300000000000008</v>
      </c>
      <c r="I518">
        <v>3.84</v>
      </c>
      <c r="J518">
        <v>-5.2900000000000009</v>
      </c>
    </row>
    <row r="519" spans="1:10" x14ac:dyDescent="0.3">
      <c r="A519" s="163">
        <v>45686</v>
      </c>
      <c r="B519" t="s">
        <v>764</v>
      </c>
      <c r="C519">
        <v>669.15</v>
      </c>
      <c r="D519">
        <v>-2.0499999999999998</v>
      </c>
      <c r="E519">
        <v>-5.86</v>
      </c>
      <c r="F519">
        <v>-5.86</v>
      </c>
      <c r="G519">
        <v>-0.57999999999999996</v>
      </c>
      <c r="H519">
        <v>-6.44</v>
      </c>
      <c r="I519">
        <v>3.95</v>
      </c>
      <c r="J519">
        <v>-2.4900000000000002</v>
      </c>
    </row>
    <row r="520" spans="1:10" x14ac:dyDescent="0.3">
      <c r="A520" s="163">
        <v>45686</v>
      </c>
      <c r="B520" t="s">
        <v>765</v>
      </c>
      <c r="C520">
        <v>736.15</v>
      </c>
      <c r="D520">
        <v>-2.78</v>
      </c>
      <c r="E520">
        <v>-4.3600000000000003</v>
      </c>
      <c r="F520">
        <v>-4.3600000000000003</v>
      </c>
      <c r="G520">
        <v>-5</v>
      </c>
      <c r="H520">
        <v>-9.36</v>
      </c>
      <c r="I520">
        <v>4.41</v>
      </c>
      <c r="J520">
        <v>-4.9499999999999993</v>
      </c>
    </row>
    <row r="521" spans="1:10" x14ac:dyDescent="0.3">
      <c r="A521" s="163">
        <v>44410</v>
      </c>
      <c r="B521" t="s">
        <v>4304</v>
      </c>
      <c r="C521">
        <v>0.64</v>
      </c>
      <c r="D521">
        <v>4.1100000000000003</v>
      </c>
      <c r="E521">
        <v>-4.4800000000000004</v>
      </c>
      <c r="G521">
        <v>0</v>
      </c>
      <c r="I521">
        <v>0</v>
      </c>
    </row>
    <row r="522" spans="1:10" x14ac:dyDescent="0.3">
      <c r="A522" s="163">
        <v>45686</v>
      </c>
      <c r="B522" t="s">
        <v>766</v>
      </c>
      <c r="C522">
        <v>35.99</v>
      </c>
      <c r="D522">
        <v>12.41</v>
      </c>
      <c r="E522">
        <v>-14.04</v>
      </c>
      <c r="F522">
        <v>-14.04</v>
      </c>
      <c r="I522">
        <v>0.64</v>
      </c>
      <c r="J522">
        <v>-13.4</v>
      </c>
    </row>
    <row r="523" spans="1:10" x14ac:dyDescent="0.3">
      <c r="A523" s="163">
        <v>45686</v>
      </c>
      <c r="B523" t="s">
        <v>767</v>
      </c>
      <c r="C523">
        <v>603.95000000000005</v>
      </c>
      <c r="D523">
        <v>-1.23</v>
      </c>
      <c r="E523">
        <v>-1.97</v>
      </c>
      <c r="F523">
        <v>-1.97</v>
      </c>
      <c r="G523">
        <v>-1.17</v>
      </c>
      <c r="H523">
        <v>-3.14</v>
      </c>
      <c r="I523">
        <v>2.19</v>
      </c>
      <c r="J523">
        <v>-0.94999999999999962</v>
      </c>
    </row>
    <row r="524" spans="1:10" x14ac:dyDescent="0.3">
      <c r="A524" s="163">
        <v>45686</v>
      </c>
      <c r="B524" t="s">
        <v>768</v>
      </c>
      <c r="C524">
        <v>12.88</v>
      </c>
      <c r="D524">
        <v>3.98</v>
      </c>
      <c r="E524">
        <v>-4.95</v>
      </c>
      <c r="F524">
        <v>-4.95</v>
      </c>
      <c r="G524">
        <v>-2.83</v>
      </c>
      <c r="H524">
        <v>-7.78</v>
      </c>
      <c r="I524">
        <v>1.42</v>
      </c>
      <c r="J524">
        <v>-6.36</v>
      </c>
    </row>
    <row r="525" spans="1:10" x14ac:dyDescent="0.3">
      <c r="A525" s="163">
        <v>45686</v>
      </c>
      <c r="B525" t="s">
        <v>769</v>
      </c>
      <c r="C525">
        <v>355.6</v>
      </c>
      <c r="D525">
        <v>-0.98</v>
      </c>
      <c r="E525">
        <v>-4.71</v>
      </c>
      <c r="F525">
        <v>-4.71</v>
      </c>
      <c r="G525">
        <v>-2.78</v>
      </c>
      <c r="H525">
        <v>-7.49</v>
      </c>
      <c r="I525">
        <v>-1.18</v>
      </c>
      <c r="J525">
        <v>-8.67</v>
      </c>
    </row>
    <row r="526" spans="1:10" x14ac:dyDescent="0.3">
      <c r="A526" s="163">
        <v>45686</v>
      </c>
      <c r="B526" t="s">
        <v>770</v>
      </c>
      <c r="C526">
        <v>52.9</v>
      </c>
      <c r="D526">
        <v>-5.65</v>
      </c>
      <c r="E526">
        <v>-6.02</v>
      </c>
      <c r="F526">
        <v>-6.02</v>
      </c>
      <c r="G526">
        <v>-1.1599999999999999</v>
      </c>
      <c r="H526">
        <v>-7.18</v>
      </c>
      <c r="I526">
        <v>4.8600000000000003</v>
      </c>
      <c r="J526">
        <v>-2.3199999999999994</v>
      </c>
    </row>
    <row r="527" spans="1:10" x14ac:dyDescent="0.3">
      <c r="A527" s="163">
        <v>45686</v>
      </c>
      <c r="B527" t="s">
        <v>771</v>
      </c>
      <c r="C527">
        <v>1.1100000000000001</v>
      </c>
      <c r="D527">
        <v>-3.4</v>
      </c>
      <c r="E527">
        <v>-4.46</v>
      </c>
      <c r="F527">
        <v>-4.46</v>
      </c>
      <c r="G527">
        <v>1.87</v>
      </c>
      <c r="H527">
        <v>-2.59</v>
      </c>
      <c r="I527">
        <v>1.83</v>
      </c>
      <c r="J527">
        <v>-0.75999999999999979</v>
      </c>
    </row>
    <row r="528" spans="1:10" x14ac:dyDescent="0.3">
      <c r="A528" s="163">
        <v>45686</v>
      </c>
      <c r="B528" t="s">
        <v>772</v>
      </c>
      <c r="C528">
        <v>175.85</v>
      </c>
      <c r="D528">
        <v>-2.9</v>
      </c>
      <c r="E528">
        <v>-5.93</v>
      </c>
      <c r="F528">
        <v>-5.93</v>
      </c>
      <c r="G528">
        <v>-4.0599999999999996</v>
      </c>
      <c r="H528">
        <v>-9.9899999999999984</v>
      </c>
      <c r="I528">
        <v>1.85</v>
      </c>
      <c r="J528">
        <v>-8.1399999999999988</v>
      </c>
    </row>
    <row r="529" spans="1:10" x14ac:dyDescent="0.3">
      <c r="A529" s="163">
        <v>45686</v>
      </c>
      <c r="B529" t="s">
        <v>773</v>
      </c>
      <c r="C529">
        <v>1139.75</v>
      </c>
      <c r="D529">
        <v>-1.37</v>
      </c>
      <c r="E529">
        <v>-2.52</v>
      </c>
      <c r="F529">
        <v>-2.52</v>
      </c>
      <c r="G529">
        <v>-2.31</v>
      </c>
      <c r="H529">
        <v>-4.83</v>
      </c>
      <c r="I529">
        <v>2.2599999999999998</v>
      </c>
      <c r="J529">
        <v>-2.5700000000000003</v>
      </c>
    </row>
    <row r="530" spans="1:10" x14ac:dyDescent="0.3">
      <c r="A530" s="163">
        <v>45686</v>
      </c>
      <c r="B530" t="s">
        <v>774</v>
      </c>
      <c r="C530">
        <v>188.5</v>
      </c>
      <c r="D530">
        <v>-3.61</v>
      </c>
      <c r="E530">
        <v>-4.9800000000000004</v>
      </c>
      <c r="F530">
        <v>-4.9800000000000004</v>
      </c>
      <c r="G530">
        <v>-0.73</v>
      </c>
      <c r="H530">
        <v>-5.7100000000000009</v>
      </c>
      <c r="I530">
        <v>2.56</v>
      </c>
      <c r="J530">
        <v>-3.1500000000000008</v>
      </c>
    </row>
    <row r="531" spans="1:10" x14ac:dyDescent="0.3">
      <c r="A531" s="163">
        <v>45686</v>
      </c>
      <c r="B531" t="s">
        <v>775</v>
      </c>
      <c r="C531">
        <v>53.03</v>
      </c>
      <c r="D531">
        <v>-0.70999999999999985</v>
      </c>
      <c r="E531">
        <v>-3.84</v>
      </c>
      <c r="F531">
        <v>-3.84</v>
      </c>
      <c r="G531">
        <v>-1.84</v>
      </c>
      <c r="H531">
        <v>-5.68</v>
      </c>
      <c r="I531">
        <v>1.71</v>
      </c>
      <c r="J531">
        <v>-3.97</v>
      </c>
    </row>
    <row r="532" spans="1:10" x14ac:dyDescent="0.3">
      <c r="A532" s="163">
        <v>45686</v>
      </c>
      <c r="B532" t="s">
        <v>776</v>
      </c>
      <c r="C532">
        <v>2.25</v>
      </c>
      <c r="D532">
        <v>-2.91</v>
      </c>
      <c r="E532">
        <v>-0.43</v>
      </c>
      <c r="F532">
        <v>-0.43</v>
      </c>
      <c r="G532">
        <v>-2.61</v>
      </c>
      <c r="H532">
        <v>-3.04</v>
      </c>
      <c r="I532">
        <v>0.45</v>
      </c>
      <c r="J532">
        <v>-2.59</v>
      </c>
    </row>
    <row r="533" spans="1:10" x14ac:dyDescent="0.3">
      <c r="A533" s="163">
        <v>45686</v>
      </c>
      <c r="B533" t="s">
        <v>777</v>
      </c>
      <c r="C533">
        <v>15.57</v>
      </c>
      <c r="D533">
        <v>5.0100000000000007</v>
      </c>
      <c r="E533">
        <v>-4.96</v>
      </c>
      <c r="F533">
        <v>-4.96</v>
      </c>
      <c r="G533">
        <v>-4.99</v>
      </c>
      <c r="H533">
        <v>-9.9499999999999993</v>
      </c>
      <c r="I533">
        <v>-4.95</v>
      </c>
      <c r="J533">
        <v>-14.9</v>
      </c>
    </row>
    <row r="534" spans="1:10" x14ac:dyDescent="0.3">
      <c r="A534" s="163">
        <v>45686</v>
      </c>
      <c r="B534" t="s">
        <v>4204</v>
      </c>
      <c r="C534">
        <v>95.25</v>
      </c>
      <c r="D534">
        <v>-3.96</v>
      </c>
      <c r="E534">
        <v>-5</v>
      </c>
      <c r="F534">
        <v>-5</v>
      </c>
      <c r="G534">
        <v>-4.9800000000000004</v>
      </c>
      <c r="H534">
        <v>-9.98</v>
      </c>
      <c r="I534">
        <v>-4.99</v>
      </c>
      <c r="J534">
        <v>-14.97</v>
      </c>
    </row>
    <row r="535" spans="1:10" x14ac:dyDescent="0.3">
      <c r="A535" s="163">
        <v>45670</v>
      </c>
      <c r="B535" t="s">
        <v>4305</v>
      </c>
      <c r="C535">
        <v>14.74</v>
      </c>
      <c r="D535">
        <v>9.86</v>
      </c>
      <c r="E535">
        <v>0</v>
      </c>
      <c r="G535">
        <v>0</v>
      </c>
      <c r="I535">
        <v>0</v>
      </c>
    </row>
    <row r="536" spans="1:10" x14ac:dyDescent="0.3">
      <c r="A536" s="163">
        <v>45621</v>
      </c>
      <c r="B536" t="s">
        <v>4306</v>
      </c>
      <c r="C536">
        <v>45.5</v>
      </c>
      <c r="D536">
        <v>-4.71</v>
      </c>
      <c r="E536">
        <v>2.82</v>
      </c>
      <c r="G536">
        <v>0</v>
      </c>
      <c r="I536">
        <v>0</v>
      </c>
    </row>
    <row r="537" spans="1:10" x14ac:dyDescent="0.3">
      <c r="A537" s="163">
        <v>45686</v>
      </c>
      <c r="B537" t="s">
        <v>778</v>
      </c>
      <c r="C537">
        <v>13</v>
      </c>
      <c r="D537">
        <v>-3.1900000000000004</v>
      </c>
      <c r="E537">
        <v>-1.54</v>
      </c>
      <c r="F537">
        <v>-1.54</v>
      </c>
      <c r="G537">
        <v>4.68</v>
      </c>
      <c r="H537">
        <v>3.14</v>
      </c>
      <c r="I537">
        <v>-3.06</v>
      </c>
      <c r="J537">
        <v>7.9999999999999599E-2</v>
      </c>
    </row>
    <row r="538" spans="1:10" x14ac:dyDescent="0.3">
      <c r="A538" s="163">
        <v>45686</v>
      </c>
      <c r="B538" t="s">
        <v>779</v>
      </c>
      <c r="C538">
        <v>116.5</v>
      </c>
      <c r="D538">
        <v>-2.63</v>
      </c>
      <c r="E538">
        <v>-1.55</v>
      </c>
      <c r="F538">
        <v>-1.55</v>
      </c>
      <c r="G538">
        <v>-1.78</v>
      </c>
      <c r="H538">
        <v>-3.33</v>
      </c>
      <c r="I538">
        <v>0.73</v>
      </c>
      <c r="J538">
        <v>-2.6</v>
      </c>
    </row>
    <row r="539" spans="1:10" x14ac:dyDescent="0.3">
      <c r="A539" s="163">
        <v>45686</v>
      </c>
      <c r="B539" t="s">
        <v>780</v>
      </c>
      <c r="C539">
        <v>206.95</v>
      </c>
      <c r="D539">
        <v>-5.41</v>
      </c>
      <c r="E539">
        <v>-6.4</v>
      </c>
      <c r="F539">
        <v>-6.4</v>
      </c>
      <c r="G539">
        <v>1.77</v>
      </c>
      <c r="H539">
        <v>-4.6300000000000008</v>
      </c>
      <c r="I539">
        <v>1.1200000000000001</v>
      </c>
      <c r="J539">
        <v>-3.5100000000000007</v>
      </c>
    </row>
    <row r="540" spans="1:10" x14ac:dyDescent="0.3">
      <c r="A540" s="163">
        <v>45686</v>
      </c>
      <c r="B540" t="s">
        <v>781</v>
      </c>
      <c r="C540">
        <v>19.13</v>
      </c>
      <c r="D540">
        <v>-11.82</v>
      </c>
      <c r="E540">
        <v>-1.1100000000000001</v>
      </c>
      <c r="F540">
        <v>-1.1100000000000001</v>
      </c>
      <c r="G540">
        <v>5.72</v>
      </c>
      <c r="H540">
        <v>4.6099999999999994</v>
      </c>
      <c r="I540">
        <v>6.69</v>
      </c>
      <c r="J540">
        <v>11.3</v>
      </c>
    </row>
    <row r="541" spans="1:10" x14ac:dyDescent="0.3">
      <c r="A541" s="163">
        <v>45686</v>
      </c>
      <c r="B541" t="s">
        <v>782</v>
      </c>
      <c r="C541">
        <v>68.989999999999995</v>
      </c>
      <c r="D541">
        <v>-2.89</v>
      </c>
      <c r="E541">
        <v>-4.7300000000000004</v>
      </c>
      <c r="F541">
        <v>-4.7300000000000004</v>
      </c>
      <c r="G541">
        <v>0.44</v>
      </c>
      <c r="H541">
        <v>-4.29</v>
      </c>
      <c r="I541">
        <v>1.08</v>
      </c>
      <c r="J541">
        <v>-3.21</v>
      </c>
    </row>
    <row r="542" spans="1:10" x14ac:dyDescent="0.3">
      <c r="A542" s="163">
        <v>45686</v>
      </c>
      <c r="B542" t="s">
        <v>783</v>
      </c>
      <c r="C542">
        <v>146.65</v>
      </c>
      <c r="D542">
        <v>0.76000000000000023</v>
      </c>
      <c r="E542">
        <v>-6.88</v>
      </c>
      <c r="F542">
        <v>-6.88</v>
      </c>
      <c r="G542">
        <v>-1.59</v>
      </c>
      <c r="H542">
        <v>-8.4700000000000006</v>
      </c>
      <c r="I542">
        <v>-1.18</v>
      </c>
      <c r="J542">
        <v>-9.65</v>
      </c>
    </row>
    <row r="543" spans="1:10" x14ac:dyDescent="0.3">
      <c r="A543" s="163">
        <v>45686</v>
      </c>
      <c r="B543" t="s">
        <v>784</v>
      </c>
      <c r="C543">
        <v>69.39</v>
      </c>
      <c r="D543">
        <v>-5.4</v>
      </c>
      <c r="E543">
        <v>-10.41</v>
      </c>
      <c r="F543">
        <v>-10.41</v>
      </c>
      <c r="G543">
        <v>0.5</v>
      </c>
      <c r="H543">
        <v>-9.91</v>
      </c>
      <c r="I543">
        <v>8.2200000000000006</v>
      </c>
      <c r="J543">
        <v>-1.6899999999999995</v>
      </c>
    </row>
    <row r="544" spans="1:10" x14ac:dyDescent="0.3">
      <c r="A544" s="163">
        <v>45686</v>
      </c>
      <c r="B544" t="s">
        <v>785</v>
      </c>
      <c r="C544">
        <v>34</v>
      </c>
      <c r="D544">
        <v>-6.11</v>
      </c>
      <c r="E544">
        <v>-5.57</v>
      </c>
      <c r="F544">
        <v>-5.57</v>
      </c>
      <c r="G544">
        <v>0.95</v>
      </c>
      <c r="H544">
        <v>-4.62</v>
      </c>
      <c r="I544">
        <v>3.03</v>
      </c>
      <c r="J544">
        <v>-1.5900000000000003</v>
      </c>
    </row>
    <row r="545" spans="1:10" x14ac:dyDescent="0.3">
      <c r="A545" s="163">
        <v>45686</v>
      </c>
      <c r="B545" t="s">
        <v>786</v>
      </c>
      <c r="C545">
        <v>422.1</v>
      </c>
      <c r="D545">
        <v>-13.29</v>
      </c>
      <c r="E545">
        <v>-4.93</v>
      </c>
      <c r="F545">
        <v>-4.93</v>
      </c>
      <c r="G545">
        <v>-0.55000000000000004</v>
      </c>
      <c r="H545">
        <v>-5.48</v>
      </c>
      <c r="I545">
        <v>1.92</v>
      </c>
      <c r="J545">
        <v>-3.56</v>
      </c>
    </row>
    <row r="546" spans="1:10" x14ac:dyDescent="0.3">
      <c r="A546" s="163">
        <v>45686</v>
      </c>
      <c r="B546" t="s">
        <v>787</v>
      </c>
      <c r="C546">
        <v>175.45</v>
      </c>
      <c r="D546">
        <v>-7.3599999999999994</v>
      </c>
      <c r="E546">
        <v>-5.4</v>
      </c>
      <c r="F546">
        <v>-5.4</v>
      </c>
      <c r="G546">
        <v>-4.5999999999999996</v>
      </c>
      <c r="H546">
        <v>-10</v>
      </c>
      <c r="I546">
        <v>4.47</v>
      </c>
      <c r="J546">
        <v>-5.53</v>
      </c>
    </row>
    <row r="547" spans="1:10" x14ac:dyDescent="0.3">
      <c r="A547" s="163">
        <v>45684</v>
      </c>
      <c r="B547" t="s">
        <v>4205</v>
      </c>
      <c r="C547">
        <v>1.47</v>
      </c>
      <c r="D547">
        <v>-4.49</v>
      </c>
      <c r="E547">
        <v>-4.55</v>
      </c>
      <c r="F547">
        <v>-4.55</v>
      </c>
      <c r="G547">
        <v>0</v>
      </c>
      <c r="H547">
        <v>0</v>
      </c>
      <c r="I547">
        <v>0</v>
      </c>
      <c r="J547">
        <v>0</v>
      </c>
    </row>
    <row r="548" spans="1:10" x14ac:dyDescent="0.3">
      <c r="A548" s="163">
        <v>45686</v>
      </c>
      <c r="B548" t="s">
        <v>788</v>
      </c>
      <c r="C548">
        <v>8.77</v>
      </c>
      <c r="D548">
        <v>-2.41</v>
      </c>
      <c r="E548">
        <v>-1.97</v>
      </c>
      <c r="F548">
        <v>-1.97</v>
      </c>
      <c r="G548">
        <v>-1.9</v>
      </c>
      <c r="H548">
        <v>-3.87</v>
      </c>
      <c r="I548">
        <v>-0.34</v>
      </c>
      <c r="J548">
        <v>-4.21</v>
      </c>
    </row>
    <row r="549" spans="1:10" x14ac:dyDescent="0.3">
      <c r="A549" s="163">
        <v>45686</v>
      </c>
      <c r="B549" t="s">
        <v>789</v>
      </c>
      <c r="C549">
        <v>156.94999999999999</v>
      </c>
      <c r="D549">
        <v>-11.38</v>
      </c>
      <c r="E549">
        <v>-1.91</v>
      </c>
      <c r="F549">
        <v>-1.91</v>
      </c>
      <c r="G549">
        <v>4.26</v>
      </c>
      <c r="H549">
        <v>2.35</v>
      </c>
      <c r="I549">
        <v>-0.63</v>
      </c>
      <c r="J549">
        <v>1.7199999999999998</v>
      </c>
    </row>
    <row r="550" spans="1:10" x14ac:dyDescent="0.3">
      <c r="A550" s="163">
        <v>45686</v>
      </c>
      <c r="B550" t="s">
        <v>790</v>
      </c>
      <c r="C550">
        <v>36.090000000000003</v>
      </c>
      <c r="D550">
        <v>-14.98</v>
      </c>
      <c r="E550">
        <v>-4.99</v>
      </c>
      <c r="F550">
        <v>-4.99</v>
      </c>
      <c r="G550">
        <v>-4.9800000000000004</v>
      </c>
      <c r="H550">
        <v>-9.9700000000000006</v>
      </c>
      <c r="I550">
        <v>4.97</v>
      </c>
      <c r="J550">
        <v>-5.0000000000000009</v>
      </c>
    </row>
    <row r="551" spans="1:10" x14ac:dyDescent="0.3">
      <c r="A551" s="163">
        <v>45686</v>
      </c>
      <c r="B551" t="s">
        <v>791</v>
      </c>
      <c r="C551">
        <v>31.84</v>
      </c>
      <c r="D551">
        <v>1.98</v>
      </c>
      <c r="E551">
        <v>-1.98</v>
      </c>
      <c r="F551">
        <v>-1.98</v>
      </c>
      <c r="G551">
        <v>-1.99</v>
      </c>
      <c r="H551">
        <v>-3.97</v>
      </c>
      <c r="I551">
        <v>-1.97</v>
      </c>
      <c r="J551">
        <v>-5.94</v>
      </c>
    </row>
    <row r="552" spans="1:10" x14ac:dyDescent="0.3">
      <c r="A552" s="163">
        <v>45686</v>
      </c>
      <c r="B552" t="s">
        <v>792</v>
      </c>
      <c r="C552">
        <v>6406.85</v>
      </c>
      <c r="D552">
        <v>0.53999999999999981</v>
      </c>
      <c r="E552">
        <v>1.81</v>
      </c>
      <c r="F552">
        <v>1.81</v>
      </c>
      <c r="G552">
        <v>-3.54</v>
      </c>
      <c r="H552">
        <v>-1.73</v>
      </c>
      <c r="I552">
        <v>1.03</v>
      </c>
      <c r="J552">
        <v>-0.7</v>
      </c>
    </row>
    <row r="553" spans="1:10" x14ac:dyDescent="0.3">
      <c r="A553" s="163">
        <v>45686</v>
      </c>
      <c r="B553" t="s">
        <v>793</v>
      </c>
      <c r="C553">
        <v>632.35</v>
      </c>
      <c r="D553">
        <v>-2.129999999999999</v>
      </c>
      <c r="E553">
        <v>-2.09</v>
      </c>
      <c r="F553">
        <v>-2.09</v>
      </c>
      <c r="G553">
        <v>0.82</v>
      </c>
      <c r="H553">
        <v>-1.27</v>
      </c>
      <c r="I553">
        <v>9.99</v>
      </c>
      <c r="J553">
        <v>8.7200000000000006</v>
      </c>
    </row>
    <row r="554" spans="1:10" x14ac:dyDescent="0.3">
      <c r="A554" s="163">
        <v>45686</v>
      </c>
      <c r="B554" t="s">
        <v>794</v>
      </c>
      <c r="C554">
        <v>1827.3</v>
      </c>
      <c r="D554">
        <v>-4.1400000000000006</v>
      </c>
      <c r="E554">
        <v>-2.56</v>
      </c>
      <c r="F554">
        <v>-2.56</v>
      </c>
      <c r="G554">
        <v>-1.81</v>
      </c>
      <c r="H554">
        <v>-4.37</v>
      </c>
      <c r="I554">
        <v>3.68</v>
      </c>
      <c r="J554">
        <v>-0.69</v>
      </c>
    </row>
    <row r="555" spans="1:10" x14ac:dyDescent="0.3">
      <c r="A555" s="163">
        <v>45686</v>
      </c>
      <c r="B555" t="s">
        <v>795</v>
      </c>
      <c r="C555">
        <v>59.95</v>
      </c>
      <c r="D555">
        <v>-3.9</v>
      </c>
      <c r="E555">
        <v>4.71</v>
      </c>
      <c r="F555">
        <v>4.71</v>
      </c>
      <c r="G555">
        <v>0.67</v>
      </c>
      <c r="H555">
        <v>5.38</v>
      </c>
      <c r="I555">
        <v>-0.75</v>
      </c>
      <c r="J555">
        <v>4.63</v>
      </c>
    </row>
    <row r="556" spans="1:10" x14ac:dyDescent="0.3">
      <c r="A556" s="163">
        <v>45686</v>
      </c>
      <c r="B556" t="s">
        <v>796</v>
      </c>
      <c r="C556">
        <v>53.81</v>
      </c>
      <c r="D556">
        <v>1.7799999999999994</v>
      </c>
      <c r="E556">
        <v>-2.11</v>
      </c>
      <c r="F556">
        <v>-2.11</v>
      </c>
      <c r="G556">
        <v>-1.82</v>
      </c>
      <c r="H556">
        <v>-3.93</v>
      </c>
      <c r="I556">
        <v>6.41</v>
      </c>
      <c r="J556">
        <v>2.4800000000000004</v>
      </c>
    </row>
    <row r="557" spans="1:10" x14ac:dyDescent="0.3">
      <c r="A557" s="163">
        <v>45686</v>
      </c>
      <c r="B557" t="s">
        <v>797</v>
      </c>
      <c r="C557">
        <v>560.35</v>
      </c>
      <c r="D557">
        <v>-6.4</v>
      </c>
      <c r="E557">
        <v>-1.64</v>
      </c>
      <c r="F557">
        <v>-1.64</v>
      </c>
      <c r="G557">
        <v>-3.15</v>
      </c>
      <c r="H557">
        <v>-4.79</v>
      </c>
      <c r="I557">
        <v>3.39</v>
      </c>
      <c r="J557">
        <v>-1.4</v>
      </c>
    </row>
    <row r="558" spans="1:10" x14ac:dyDescent="0.3">
      <c r="A558" s="163">
        <v>45686</v>
      </c>
      <c r="B558" t="s">
        <v>798</v>
      </c>
      <c r="C558">
        <v>146.75</v>
      </c>
      <c r="D558">
        <v>-6.65</v>
      </c>
      <c r="E558">
        <v>-5</v>
      </c>
      <c r="F558">
        <v>-5</v>
      </c>
      <c r="G558">
        <v>-4.99</v>
      </c>
      <c r="H558">
        <v>-9.99</v>
      </c>
      <c r="I558">
        <v>4.2300000000000004</v>
      </c>
      <c r="J558">
        <v>-5.76</v>
      </c>
    </row>
    <row r="559" spans="1:10" x14ac:dyDescent="0.3">
      <c r="A559" s="163">
        <v>45686</v>
      </c>
      <c r="B559" t="s">
        <v>799</v>
      </c>
      <c r="C559">
        <v>48.45</v>
      </c>
      <c r="D559">
        <v>-0.53000000000000114</v>
      </c>
      <c r="E559">
        <v>-8.06</v>
      </c>
      <c r="F559">
        <v>-8.06</v>
      </c>
      <c r="G559">
        <v>-9.6300000000000008</v>
      </c>
      <c r="H559">
        <v>-17.690000000000001</v>
      </c>
      <c r="I559">
        <v>3.3</v>
      </c>
      <c r="J559">
        <v>-14.39</v>
      </c>
    </row>
    <row r="560" spans="1:10" x14ac:dyDescent="0.3">
      <c r="A560" s="163">
        <v>45686</v>
      </c>
      <c r="B560" t="s">
        <v>800</v>
      </c>
      <c r="C560">
        <v>60.37</v>
      </c>
      <c r="D560">
        <v>-1.1299999999999999</v>
      </c>
      <c r="E560">
        <v>2.57</v>
      </c>
      <c r="F560">
        <v>2.57</v>
      </c>
      <c r="G560">
        <v>-0.5</v>
      </c>
      <c r="H560">
        <v>2.0699999999999998</v>
      </c>
      <c r="I560">
        <v>-4.97</v>
      </c>
      <c r="J560">
        <v>-2.9</v>
      </c>
    </row>
    <row r="561" spans="1:10" x14ac:dyDescent="0.3">
      <c r="A561" s="163">
        <v>45686</v>
      </c>
      <c r="B561" t="s">
        <v>801</v>
      </c>
      <c r="C561">
        <v>60.7</v>
      </c>
      <c r="D561">
        <v>-4.57</v>
      </c>
      <c r="E561">
        <v>-2.88</v>
      </c>
      <c r="F561">
        <v>-2.88</v>
      </c>
      <c r="G561">
        <v>-0.32</v>
      </c>
      <c r="H561">
        <v>-3.2</v>
      </c>
      <c r="I561">
        <v>1.57</v>
      </c>
      <c r="J561">
        <v>-1.6299999999999997</v>
      </c>
    </row>
    <row r="562" spans="1:10" x14ac:dyDescent="0.3">
      <c r="A562" s="163">
        <v>45686</v>
      </c>
      <c r="B562" t="s">
        <v>802</v>
      </c>
      <c r="C562">
        <v>1978.9</v>
      </c>
      <c r="D562">
        <v>-9.49</v>
      </c>
      <c r="E562">
        <v>-11.28</v>
      </c>
      <c r="F562">
        <v>-11.28</v>
      </c>
      <c r="G562">
        <v>3.85</v>
      </c>
      <c r="H562">
        <v>-7.43</v>
      </c>
      <c r="I562">
        <v>4.71</v>
      </c>
      <c r="J562">
        <v>-2.72</v>
      </c>
    </row>
    <row r="563" spans="1:10" x14ac:dyDescent="0.3">
      <c r="A563" s="163">
        <v>45686</v>
      </c>
      <c r="B563" t="s">
        <v>803</v>
      </c>
      <c r="C563">
        <v>59.78</v>
      </c>
      <c r="D563">
        <v>-1.00000000000002E-2</v>
      </c>
      <c r="E563">
        <v>-0.21</v>
      </c>
      <c r="F563">
        <v>-0.21</v>
      </c>
      <c r="G563">
        <v>-0.57999999999999996</v>
      </c>
      <c r="H563">
        <v>-0.78999999999999992</v>
      </c>
      <c r="I563">
        <v>-1.03</v>
      </c>
      <c r="J563">
        <v>-1.82</v>
      </c>
    </row>
    <row r="564" spans="1:10" x14ac:dyDescent="0.3">
      <c r="A564" s="163">
        <v>45686</v>
      </c>
      <c r="B564" t="s">
        <v>804</v>
      </c>
      <c r="C564">
        <v>154.94999999999999</v>
      </c>
      <c r="D564">
        <v>-5.3900000000000006</v>
      </c>
      <c r="E564">
        <v>-4.9400000000000004</v>
      </c>
      <c r="F564">
        <v>-4.9400000000000004</v>
      </c>
      <c r="G564">
        <v>-0.53</v>
      </c>
      <c r="H564">
        <v>-5.4700000000000006</v>
      </c>
      <c r="I564">
        <v>3.03</v>
      </c>
      <c r="J564">
        <v>-2.4400000000000008</v>
      </c>
    </row>
    <row r="565" spans="1:10" x14ac:dyDescent="0.3">
      <c r="A565" s="163">
        <v>45656</v>
      </c>
      <c r="B565" t="s">
        <v>4307</v>
      </c>
      <c r="C565">
        <v>7.13</v>
      </c>
      <c r="D565">
        <v>19.73</v>
      </c>
      <c r="E565">
        <v>-4.8099999999999996</v>
      </c>
      <c r="G565">
        <v>0</v>
      </c>
      <c r="I565">
        <v>0</v>
      </c>
    </row>
    <row r="566" spans="1:10" x14ac:dyDescent="0.3">
      <c r="A566" s="163">
        <v>45686</v>
      </c>
      <c r="B566" t="s">
        <v>805</v>
      </c>
      <c r="C566">
        <v>514</v>
      </c>
      <c r="D566">
        <v>-10.01</v>
      </c>
      <c r="E566">
        <v>-9.5500000000000007</v>
      </c>
      <c r="F566">
        <v>-9.5500000000000007</v>
      </c>
      <c r="G566">
        <v>4.76</v>
      </c>
      <c r="H566">
        <v>-4.7900000000000009</v>
      </c>
      <c r="I566">
        <v>3.73</v>
      </c>
      <c r="J566">
        <v>-1.0600000000000009</v>
      </c>
    </row>
    <row r="567" spans="1:10" x14ac:dyDescent="0.3">
      <c r="A567" s="163">
        <v>45686</v>
      </c>
      <c r="B567" t="s">
        <v>806</v>
      </c>
      <c r="C567">
        <v>31.52</v>
      </c>
      <c r="D567">
        <v>-1.77</v>
      </c>
      <c r="E567">
        <v>-3.8</v>
      </c>
      <c r="F567">
        <v>-3.8</v>
      </c>
      <c r="G567">
        <v>-5.03</v>
      </c>
      <c r="H567">
        <v>-8.83</v>
      </c>
      <c r="I567">
        <v>4.96</v>
      </c>
      <c r="J567">
        <v>-3.87</v>
      </c>
    </row>
    <row r="568" spans="1:10" x14ac:dyDescent="0.3">
      <c r="A568" s="163">
        <v>45686</v>
      </c>
      <c r="B568" t="s">
        <v>807</v>
      </c>
      <c r="C568">
        <v>384.7</v>
      </c>
      <c r="D568">
        <v>-6.51</v>
      </c>
      <c r="E568">
        <v>-2.58</v>
      </c>
      <c r="F568">
        <v>-2.58</v>
      </c>
      <c r="G568">
        <v>3.99</v>
      </c>
      <c r="H568">
        <v>1.41</v>
      </c>
      <c r="I568">
        <v>2.06</v>
      </c>
      <c r="J568">
        <v>3.47</v>
      </c>
    </row>
    <row r="569" spans="1:10" x14ac:dyDescent="0.3">
      <c r="A569" s="163">
        <v>45686</v>
      </c>
      <c r="B569" t="s">
        <v>808</v>
      </c>
      <c r="C569">
        <v>506.1</v>
      </c>
      <c r="D569">
        <v>-9.77</v>
      </c>
      <c r="E569">
        <v>-4.99</v>
      </c>
      <c r="F569">
        <v>-4.99</v>
      </c>
      <c r="G569">
        <v>-2.13</v>
      </c>
      <c r="H569">
        <v>-7.12</v>
      </c>
      <c r="I569">
        <v>4.97</v>
      </c>
      <c r="J569">
        <v>-2.1500000000000004</v>
      </c>
    </row>
    <row r="570" spans="1:10" x14ac:dyDescent="0.3">
      <c r="A570" s="163">
        <v>45686</v>
      </c>
      <c r="B570" t="s">
        <v>809</v>
      </c>
      <c r="C570">
        <v>28140.2</v>
      </c>
      <c r="D570">
        <v>-3.29</v>
      </c>
      <c r="E570">
        <v>-2.15</v>
      </c>
      <c r="F570">
        <v>-2.15</v>
      </c>
      <c r="G570">
        <v>0.25</v>
      </c>
      <c r="H570">
        <v>-1.9</v>
      </c>
      <c r="I570">
        <v>-5.54</v>
      </c>
      <c r="J570">
        <v>-7.4399999999999986</v>
      </c>
    </row>
    <row r="571" spans="1:10" x14ac:dyDescent="0.3">
      <c r="A571" s="163">
        <v>45686</v>
      </c>
      <c r="B571" t="s">
        <v>810</v>
      </c>
      <c r="C571">
        <v>257</v>
      </c>
      <c r="D571">
        <v>-3.58</v>
      </c>
      <c r="E571">
        <v>-0.95</v>
      </c>
      <c r="F571">
        <v>-0.95</v>
      </c>
      <c r="G571">
        <v>-1.19</v>
      </c>
      <c r="H571">
        <v>-2.14</v>
      </c>
      <c r="I571">
        <v>-0.46</v>
      </c>
      <c r="J571">
        <v>-2.6</v>
      </c>
    </row>
    <row r="572" spans="1:10" x14ac:dyDescent="0.3">
      <c r="A572" s="163">
        <v>45686</v>
      </c>
      <c r="B572" t="s">
        <v>811</v>
      </c>
      <c r="C572">
        <v>94.15</v>
      </c>
      <c r="D572">
        <v>-4.4800000000000004</v>
      </c>
      <c r="E572">
        <v>-6.17</v>
      </c>
      <c r="F572">
        <v>-6.17</v>
      </c>
      <c r="G572">
        <v>2.54</v>
      </c>
      <c r="H572">
        <v>-3.63</v>
      </c>
      <c r="I572">
        <v>1.45</v>
      </c>
      <c r="J572">
        <v>-2.1800000000000002</v>
      </c>
    </row>
    <row r="573" spans="1:10" x14ac:dyDescent="0.3">
      <c r="A573" s="163">
        <v>45686</v>
      </c>
      <c r="B573" t="s">
        <v>812</v>
      </c>
      <c r="C573">
        <v>1294.6500000000001</v>
      </c>
      <c r="D573">
        <v>-3.28</v>
      </c>
      <c r="E573">
        <v>-3.89</v>
      </c>
      <c r="F573">
        <v>-3.89</v>
      </c>
      <c r="G573">
        <v>-0.47</v>
      </c>
      <c r="H573">
        <v>-4.3600000000000003</v>
      </c>
      <c r="I573">
        <v>1.62</v>
      </c>
      <c r="J573">
        <v>-2.74</v>
      </c>
    </row>
    <row r="574" spans="1:10" x14ac:dyDescent="0.3">
      <c r="A574" s="163">
        <v>45686</v>
      </c>
      <c r="B574" t="s">
        <v>813</v>
      </c>
      <c r="C574">
        <v>1232.3</v>
      </c>
      <c r="D574">
        <v>-16.14</v>
      </c>
      <c r="E574">
        <v>-2.29</v>
      </c>
      <c r="F574">
        <v>-2.29</v>
      </c>
      <c r="G574">
        <v>2.14</v>
      </c>
      <c r="H574">
        <v>-0.14999999999999991</v>
      </c>
      <c r="I574">
        <v>5</v>
      </c>
      <c r="J574">
        <v>4.8499999999999996</v>
      </c>
    </row>
    <row r="575" spans="1:10" x14ac:dyDescent="0.3">
      <c r="A575" s="163">
        <v>45686</v>
      </c>
      <c r="B575" t="s">
        <v>814</v>
      </c>
      <c r="C575">
        <v>46.52</v>
      </c>
      <c r="D575">
        <v>-9.9999999999999797E-2</v>
      </c>
      <c r="E575">
        <v>-3.53</v>
      </c>
      <c r="F575">
        <v>-3.53</v>
      </c>
      <c r="G575">
        <v>-0.63</v>
      </c>
      <c r="H575">
        <v>-4.16</v>
      </c>
      <c r="I575">
        <v>2.04</v>
      </c>
      <c r="J575">
        <v>-2.12</v>
      </c>
    </row>
    <row r="576" spans="1:10" x14ac:dyDescent="0.3">
      <c r="A576" s="163">
        <v>45686</v>
      </c>
      <c r="B576" t="s">
        <v>815</v>
      </c>
      <c r="C576">
        <v>10.62</v>
      </c>
      <c r="D576">
        <v>-5.84</v>
      </c>
      <c r="E576">
        <v>-1.95</v>
      </c>
      <c r="F576">
        <v>-1.95</v>
      </c>
      <c r="G576">
        <v>-1.99</v>
      </c>
      <c r="H576">
        <v>-3.94</v>
      </c>
      <c r="I576">
        <v>-1.94</v>
      </c>
      <c r="J576">
        <v>-5.88</v>
      </c>
    </row>
    <row r="577" spans="1:10" x14ac:dyDescent="0.3">
      <c r="A577" s="163">
        <v>44907</v>
      </c>
      <c r="B577" t="s">
        <v>4308</v>
      </c>
      <c r="C577">
        <v>1.82</v>
      </c>
      <c r="D577">
        <v>-4.95</v>
      </c>
      <c r="E577">
        <v>4.5999999999999996</v>
      </c>
      <c r="G577">
        <v>0</v>
      </c>
      <c r="I577">
        <v>0</v>
      </c>
    </row>
    <row r="578" spans="1:10" x14ac:dyDescent="0.3">
      <c r="A578" s="163">
        <v>45686</v>
      </c>
      <c r="B578" t="s">
        <v>816</v>
      </c>
      <c r="C578">
        <v>10.48</v>
      </c>
      <c r="D578">
        <v>-9.17</v>
      </c>
      <c r="E578">
        <v>1.92</v>
      </c>
      <c r="F578">
        <v>1.92</v>
      </c>
      <c r="G578">
        <v>1.98</v>
      </c>
      <c r="H578">
        <v>3.9</v>
      </c>
      <c r="I578">
        <v>1.95</v>
      </c>
      <c r="J578">
        <v>5.85</v>
      </c>
    </row>
    <row r="579" spans="1:10" x14ac:dyDescent="0.3">
      <c r="A579" s="163">
        <v>45686</v>
      </c>
      <c r="B579" t="s">
        <v>817</v>
      </c>
      <c r="C579">
        <v>1092.4000000000001</v>
      </c>
      <c r="D579">
        <v>-9.49</v>
      </c>
      <c r="E579">
        <v>-1.45</v>
      </c>
      <c r="F579">
        <v>-1.45</v>
      </c>
      <c r="G579">
        <v>-0.33</v>
      </c>
      <c r="H579">
        <v>-1.78</v>
      </c>
      <c r="I579">
        <v>7.6</v>
      </c>
      <c r="J579">
        <v>5.8199999999999994</v>
      </c>
    </row>
    <row r="580" spans="1:10" x14ac:dyDescent="0.3">
      <c r="A580" s="163">
        <v>45686</v>
      </c>
      <c r="B580" t="s">
        <v>818</v>
      </c>
      <c r="C580">
        <v>469.9</v>
      </c>
      <c r="D580">
        <v>-6.5699999999999994</v>
      </c>
      <c r="E580">
        <v>-2.0499999999999998</v>
      </c>
      <c r="F580">
        <v>-2.0499999999999998</v>
      </c>
      <c r="I580">
        <v>9.0299999999999994</v>
      </c>
      <c r="J580">
        <v>6.98</v>
      </c>
    </row>
    <row r="581" spans="1:10" x14ac:dyDescent="0.3">
      <c r="A581" s="163">
        <v>45686</v>
      </c>
      <c r="B581" t="s">
        <v>819</v>
      </c>
      <c r="C581">
        <v>406.15</v>
      </c>
      <c r="D581">
        <v>-4.3199999999999994</v>
      </c>
      <c r="E581">
        <v>-5.9</v>
      </c>
      <c r="F581">
        <v>-5.9</v>
      </c>
      <c r="G581">
        <v>0.43</v>
      </c>
      <c r="H581">
        <v>-5.4700000000000006</v>
      </c>
      <c r="I581">
        <v>7.72</v>
      </c>
      <c r="J581">
        <v>2.2499999999999991</v>
      </c>
    </row>
    <row r="582" spans="1:10" x14ac:dyDescent="0.3">
      <c r="A582" s="163">
        <v>45686</v>
      </c>
      <c r="B582" t="s">
        <v>820</v>
      </c>
      <c r="C582">
        <v>8.4499999999999993</v>
      </c>
      <c r="D582">
        <v>21.13</v>
      </c>
      <c r="E582">
        <v>-4.9800000000000004</v>
      </c>
      <c r="F582">
        <v>-4.9800000000000004</v>
      </c>
      <c r="G582">
        <v>-4.91</v>
      </c>
      <c r="H582">
        <v>-9.89</v>
      </c>
      <c r="I582">
        <v>-0.82</v>
      </c>
      <c r="J582">
        <v>-10.71</v>
      </c>
    </row>
    <row r="583" spans="1:10" x14ac:dyDescent="0.3">
      <c r="A583" s="163">
        <v>45686</v>
      </c>
      <c r="B583" t="s">
        <v>821</v>
      </c>
      <c r="C583">
        <v>138.15</v>
      </c>
      <c r="D583">
        <v>5.6</v>
      </c>
      <c r="E583">
        <v>0.14000000000000001</v>
      </c>
      <c r="F583">
        <v>0.14000000000000001</v>
      </c>
      <c r="G583">
        <v>-2.7</v>
      </c>
      <c r="H583">
        <v>-2.56</v>
      </c>
      <c r="I583">
        <v>-4.0599999999999996</v>
      </c>
      <c r="J583">
        <v>-6.6199999999999992</v>
      </c>
    </row>
    <row r="584" spans="1:10" x14ac:dyDescent="0.3">
      <c r="A584" s="163">
        <v>45686</v>
      </c>
      <c r="B584" t="s">
        <v>822</v>
      </c>
      <c r="C584">
        <v>5037.3500000000004</v>
      </c>
      <c r="D584">
        <v>4.91</v>
      </c>
      <c r="E584">
        <v>1.43</v>
      </c>
      <c r="F584">
        <v>1.43</v>
      </c>
      <c r="G584">
        <v>-2.1800000000000002</v>
      </c>
      <c r="H584">
        <v>-0.75000000000000022</v>
      </c>
      <c r="I584">
        <v>-0.43</v>
      </c>
      <c r="J584">
        <v>-1.1800000000000002</v>
      </c>
    </row>
    <row r="585" spans="1:10" x14ac:dyDescent="0.3">
      <c r="A585" s="163">
        <v>45686</v>
      </c>
      <c r="B585" t="s">
        <v>823</v>
      </c>
      <c r="C585">
        <v>42.02</v>
      </c>
      <c r="D585">
        <v>-6.61</v>
      </c>
      <c r="E585">
        <v>-6.3</v>
      </c>
      <c r="F585">
        <v>-6.3</v>
      </c>
      <c r="G585">
        <v>-0.15</v>
      </c>
      <c r="H585">
        <v>-6.45</v>
      </c>
      <c r="I585">
        <v>2.91</v>
      </c>
      <c r="J585">
        <v>-3.54</v>
      </c>
    </row>
    <row r="586" spans="1:10" x14ac:dyDescent="0.3">
      <c r="A586" s="163">
        <v>45686</v>
      </c>
      <c r="B586" t="s">
        <v>824</v>
      </c>
      <c r="C586">
        <v>150.25</v>
      </c>
      <c r="D586">
        <v>-1.99</v>
      </c>
      <c r="E586">
        <v>-0.57999999999999996</v>
      </c>
      <c r="F586">
        <v>-0.57999999999999996</v>
      </c>
      <c r="G586">
        <v>-4.9800000000000004</v>
      </c>
      <c r="H586">
        <v>-5.5600000000000005</v>
      </c>
      <c r="I586">
        <v>-2.75</v>
      </c>
      <c r="J586">
        <v>-8.31</v>
      </c>
    </row>
    <row r="587" spans="1:10" x14ac:dyDescent="0.3">
      <c r="A587" s="163">
        <v>45686</v>
      </c>
      <c r="B587" t="s">
        <v>825</v>
      </c>
      <c r="C587">
        <v>94.5</v>
      </c>
      <c r="D587">
        <v>9.98</v>
      </c>
      <c r="E587">
        <v>-1.06</v>
      </c>
      <c r="F587">
        <v>-1.06</v>
      </c>
      <c r="G587">
        <v>-1.99</v>
      </c>
      <c r="H587">
        <v>-3.05</v>
      </c>
      <c r="I587">
        <v>-0.57999999999999996</v>
      </c>
      <c r="J587">
        <v>-3.63</v>
      </c>
    </row>
    <row r="588" spans="1:10" x14ac:dyDescent="0.3">
      <c r="A588" s="163">
        <v>45686</v>
      </c>
      <c r="B588" t="s">
        <v>826</v>
      </c>
      <c r="C588">
        <v>5362.75</v>
      </c>
      <c r="D588">
        <v>-2.67</v>
      </c>
      <c r="E588">
        <v>-6.76</v>
      </c>
      <c r="F588">
        <v>-6.76</v>
      </c>
      <c r="G588">
        <v>-5.23</v>
      </c>
      <c r="H588">
        <v>-11.99</v>
      </c>
      <c r="I588">
        <v>3.99</v>
      </c>
      <c r="J588">
        <v>-8</v>
      </c>
    </row>
    <row r="589" spans="1:10" x14ac:dyDescent="0.3">
      <c r="A589" s="163">
        <v>45686</v>
      </c>
      <c r="B589" t="s">
        <v>827</v>
      </c>
      <c r="C589">
        <v>10.9</v>
      </c>
      <c r="D589">
        <v>-4.75</v>
      </c>
      <c r="E589">
        <v>-5.33</v>
      </c>
      <c r="F589">
        <v>-5.33</v>
      </c>
      <c r="G589">
        <v>-2.35</v>
      </c>
      <c r="H589">
        <v>-7.68</v>
      </c>
      <c r="I589">
        <v>4.8099999999999996</v>
      </c>
      <c r="J589">
        <v>-2.87</v>
      </c>
    </row>
    <row r="590" spans="1:10" x14ac:dyDescent="0.3">
      <c r="A590" s="163">
        <v>45686</v>
      </c>
      <c r="B590" t="s">
        <v>828</v>
      </c>
      <c r="C590">
        <v>150.93</v>
      </c>
      <c r="D590">
        <v>1.32</v>
      </c>
      <c r="E590">
        <v>6.48</v>
      </c>
      <c r="F590">
        <v>6.48</v>
      </c>
      <c r="G590">
        <v>-1.76</v>
      </c>
      <c r="H590">
        <v>4.7200000000000006</v>
      </c>
      <c r="I590">
        <v>1.45</v>
      </c>
      <c r="J590">
        <v>6.1700000000000008</v>
      </c>
    </row>
    <row r="591" spans="1:10" x14ac:dyDescent="0.3">
      <c r="A591" s="163">
        <v>45686</v>
      </c>
      <c r="B591" t="s">
        <v>829</v>
      </c>
      <c r="C591">
        <v>201.4</v>
      </c>
      <c r="D591">
        <v>-8.2899999999999991</v>
      </c>
      <c r="E591">
        <v>-12.31</v>
      </c>
      <c r="F591">
        <v>-12.31</v>
      </c>
      <c r="G591">
        <v>0.03</v>
      </c>
      <c r="H591">
        <v>-12.28</v>
      </c>
      <c r="I591">
        <v>4.87</v>
      </c>
      <c r="J591">
        <v>-7.410000000000001</v>
      </c>
    </row>
    <row r="592" spans="1:10" x14ac:dyDescent="0.3">
      <c r="A592" s="163">
        <v>45686</v>
      </c>
      <c r="B592" t="s">
        <v>830</v>
      </c>
      <c r="C592">
        <v>531.75</v>
      </c>
      <c r="D592">
        <v>2.5900000000000003</v>
      </c>
      <c r="E592">
        <v>-5.2</v>
      </c>
      <c r="F592">
        <v>-5.2</v>
      </c>
      <c r="G592">
        <v>0.38</v>
      </c>
      <c r="H592">
        <v>-4.82</v>
      </c>
      <c r="I592">
        <v>2.4500000000000002</v>
      </c>
      <c r="J592">
        <v>-2.37</v>
      </c>
    </row>
    <row r="593" spans="1:10" x14ac:dyDescent="0.3">
      <c r="A593" s="163">
        <v>45686</v>
      </c>
      <c r="B593" t="s">
        <v>831</v>
      </c>
      <c r="C593">
        <v>11.07</v>
      </c>
      <c r="D593">
        <v>-6.02</v>
      </c>
      <c r="E593">
        <v>-3.31</v>
      </c>
      <c r="F593">
        <v>-3.31</v>
      </c>
      <c r="G593">
        <v>-4.87</v>
      </c>
      <c r="H593">
        <v>-8.18</v>
      </c>
      <c r="I593">
        <v>4.93</v>
      </c>
      <c r="J593">
        <v>-3.25</v>
      </c>
    </row>
    <row r="594" spans="1:10" x14ac:dyDescent="0.3">
      <c r="A594" s="163">
        <v>45686</v>
      </c>
      <c r="B594" t="s">
        <v>832</v>
      </c>
      <c r="C594">
        <v>48.31</v>
      </c>
      <c r="D594">
        <v>3.5500000000000007</v>
      </c>
      <c r="E594">
        <v>-3.27</v>
      </c>
      <c r="F594">
        <v>-3.27</v>
      </c>
      <c r="G594">
        <v>-2.2799999999999998</v>
      </c>
      <c r="H594">
        <v>-5.55</v>
      </c>
      <c r="I594">
        <v>2.59</v>
      </c>
      <c r="J594">
        <v>-2.96</v>
      </c>
    </row>
    <row r="595" spans="1:10" x14ac:dyDescent="0.3">
      <c r="A595" s="163">
        <v>45686</v>
      </c>
      <c r="B595" t="s">
        <v>833</v>
      </c>
      <c r="C595">
        <v>6.66</v>
      </c>
      <c r="D595">
        <v>-0.89000000000000035</v>
      </c>
      <c r="E595">
        <v>-3.44</v>
      </c>
      <c r="F595">
        <v>-3.44</v>
      </c>
      <c r="G595">
        <v>2.71</v>
      </c>
      <c r="H595">
        <v>-0.73</v>
      </c>
      <c r="I595">
        <v>9.9</v>
      </c>
      <c r="J595">
        <v>9.17</v>
      </c>
    </row>
    <row r="596" spans="1:10" x14ac:dyDescent="0.3">
      <c r="A596" s="163">
        <v>45686</v>
      </c>
      <c r="B596" t="s">
        <v>834</v>
      </c>
      <c r="C596">
        <v>621.6</v>
      </c>
      <c r="D596">
        <v>-4.4800000000000004</v>
      </c>
      <c r="E596">
        <v>-6.96</v>
      </c>
      <c r="F596">
        <v>-6.96</v>
      </c>
      <c r="G596">
        <v>-1.53</v>
      </c>
      <c r="H596">
        <v>-8.49</v>
      </c>
      <c r="I596">
        <v>-2.35</v>
      </c>
      <c r="J596">
        <v>-10.84</v>
      </c>
    </row>
    <row r="597" spans="1:10" x14ac:dyDescent="0.3">
      <c r="A597" s="163">
        <v>45686</v>
      </c>
      <c r="B597" t="s">
        <v>835</v>
      </c>
      <c r="C597">
        <v>45.87</v>
      </c>
      <c r="D597">
        <v>-0.79999999999999993</v>
      </c>
      <c r="E597">
        <v>-4.62</v>
      </c>
      <c r="F597">
        <v>-4.62</v>
      </c>
      <c r="G597">
        <v>-1.85</v>
      </c>
      <c r="H597">
        <v>-6.4700000000000006</v>
      </c>
      <c r="I597">
        <v>0.53</v>
      </c>
      <c r="J597">
        <v>-5.94</v>
      </c>
    </row>
    <row r="598" spans="1:10" x14ac:dyDescent="0.3">
      <c r="A598" s="163">
        <v>45686</v>
      </c>
      <c r="B598" t="s">
        <v>836</v>
      </c>
      <c r="C598">
        <v>80</v>
      </c>
      <c r="D598">
        <v>-0.1599999999999997</v>
      </c>
      <c r="E598">
        <v>-4.99</v>
      </c>
      <c r="F598">
        <v>-4.99</v>
      </c>
      <c r="G598">
        <v>-5</v>
      </c>
      <c r="H598">
        <v>-9.99</v>
      </c>
      <c r="I598">
        <v>1.88</v>
      </c>
      <c r="J598">
        <v>-8.11</v>
      </c>
    </row>
    <row r="599" spans="1:10" x14ac:dyDescent="0.3">
      <c r="A599" s="163">
        <v>45686</v>
      </c>
      <c r="B599" t="s">
        <v>837</v>
      </c>
      <c r="C599">
        <v>111.55</v>
      </c>
      <c r="D599">
        <v>-6.98</v>
      </c>
      <c r="E599">
        <v>-3.14</v>
      </c>
      <c r="F599">
        <v>-3.14</v>
      </c>
      <c r="G599">
        <v>-2.2200000000000002</v>
      </c>
      <c r="H599">
        <v>-5.36</v>
      </c>
      <c r="I599">
        <v>1.23</v>
      </c>
      <c r="J599">
        <v>-4.1300000000000008</v>
      </c>
    </row>
    <row r="600" spans="1:10" x14ac:dyDescent="0.3">
      <c r="A600" s="163">
        <v>45686</v>
      </c>
      <c r="B600" t="s">
        <v>838</v>
      </c>
      <c r="C600">
        <v>13.17</v>
      </c>
      <c r="D600">
        <v>-7.6999999999999993</v>
      </c>
      <c r="E600">
        <v>-4.9400000000000004</v>
      </c>
      <c r="F600">
        <v>-4.9400000000000004</v>
      </c>
      <c r="G600">
        <v>-4.97</v>
      </c>
      <c r="H600">
        <v>-9.91</v>
      </c>
      <c r="I600">
        <v>4.3600000000000003</v>
      </c>
      <c r="J600">
        <v>-5.55</v>
      </c>
    </row>
    <row r="601" spans="1:10" x14ac:dyDescent="0.3">
      <c r="A601" s="163">
        <v>45686</v>
      </c>
      <c r="B601" t="s">
        <v>839</v>
      </c>
      <c r="C601">
        <v>51.91</v>
      </c>
      <c r="D601">
        <v>4.58</v>
      </c>
      <c r="E601">
        <v>-7.51</v>
      </c>
      <c r="F601">
        <v>-7.51</v>
      </c>
      <c r="G601">
        <v>-0.64</v>
      </c>
      <c r="H601">
        <v>-8.15</v>
      </c>
      <c r="I601">
        <v>3.72</v>
      </c>
      <c r="J601">
        <v>-4.43</v>
      </c>
    </row>
    <row r="602" spans="1:10" x14ac:dyDescent="0.3">
      <c r="A602" s="163">
        <v>45686</v>
      </c>
      <c r="B602" t="s">
        <v>840</v>
      </c>
      <c r="C602">
        <v>121</v>
      </c>
      <c r="D602">
        <v>-5.1099999999999994</v>
      </c>
      <c r="E602">
        <v>-5.42</v>
      </c>
      <c r="F602">
        <v>-5.42</v>
      </c>
      <c r="G602">
        <v>-0.8</v>
      </c>
      <c r="H602">
        <v>-6.22</v>
      </c>
      <c r="I602">
        <v>2.76</v>
      </c>
      <c r="J602">
        <v>-3.46</v>
      </c>
    </row>
    <row r="603" spans="1:10" x14ac:dyDescent="0.3">
      <c r="A603" s="163">
        <v>45686</v>
      </c>
      <c r="B603" t="s">
        <v>841</v>
      </c>
      <c r="C603">
        <v>265.55</v>
      </c>
      <c r="D603">
        <v>-3.36</v>
      </c>
      <c r="E603">
        <v>-1.31</v>
      </c>
      <c r="F603">
        <v>-1.31</v>
      </c>
      <c r="G603">
        <v>-3.04</v>
      </c>
      <c r="H603">
        <v>-4.3499999999999996</v>
      </c>
      <c r="I603">
        <v>2.67</v>
      </c>
      <c r="J603">
        <v>-1.6799999999999995</v>
      </c>
    </row>
    <row r="604" spans="1:10" x14ac:dyDescent="0.3">
      <c r="A604" s="163">
        <v>45686</v>
      </c>
      <c r="B604" t="s">
        <v>842</v>
      </c>
      <c r="C604">
        <v>3951.8</v>
      </c>
      <c r="D604">
        <v>-7.1900000000000013</v>
      </c>
      <c r="E604">
        <v>-7.1</v>
      </c>
      <c r="F604">
        <v>-7.1</v>
      </c>
      <c r="G604">
        <v>-2.29</v>
      </c>
      <c r="H604">
        <v>-9.39</v>
      </c>
      <c r="I604">
        <v>6.19</v>
      </c>
      <c r="J604">
        <v>-3.2</v>
      </c>
    </row>
    <row r="605" spans="1:10" x14ac:dyDescent="0.3">
      <c r="A605" s="163">
        <v>45686</v>
      </c>
      <c r="B605" t="s">
        <v>843</v>
      </c>
      <c r="C605">
        <v>32.65</v>
      </c>
      <c r="D605">
        <v>-2.41</v>
      </c>
      <c r="E605">
        <v>-5</v>
      </c>
      <c r="F605">
        <v>-5</v>
      </c>
      <c r="G605">
        <v>-4.66</v>
      </c>
      <c r="H605">
        <v>-9.66</v>
      </c>
      <c r="I605">
        <v>3</v>
      </c>
      <c r="J605">
        <v>-6.66</v>
      </c>
    </row>
    <row r="606" spans="1:10" x14ac:dyDescent="0.3">
      <c r="A606" s="163">
        <v>45686</v>
      </c>
      <c r="B606" t="s">
        <v>844</v>
      </c>
      <c r="C606">
        <v>91.9</v>
      </c>
      <c r="D606">
        <v>-1.04</v>
      </c>
      <c r="E606">
        <v>-5.0599999999999996</v>
      </c>
      <c r="F606">
        <v>-5.0599999999999996</v>
      </c>
      <c r="G606">
        <v>0.16</v>
      </c>
      <c r="H606">
        <v>-4.9000000000000004</v>
      </c>
      <c r="I606">
        <v>-0.11</v>
      </c>
      <c r="J606">
        <v>-5.01</v>
      </c>
    </row>
    <row r="607" spans="1:10" x14ac:dyDescent="0.3">
      <c r="A607" s="163">
        <v>44861</v>
      </c>
      <c r="B607" t="s">
        <v>4309</v>
      </c>
      <c r="C607">
        <v>2.4</v>
      </c>
      <c r="D607">
        <v>-24.02</v>
      </c>
      <c r="E607">
        <v>-4.6500000000000004</v>
      </c>
      <c r="G607">
        <v>-4.88</v>
      </c>
    </row>
    <row r="608" spans="1:10" x14ac:dyDescent="0.3">
      <c r="A608" s="163">
        <v>45686</v>
      </c>
      <c r="B608" t="s">
        <v>845</v>
      </c>
      <c r="C608">
        <v>105.85</v>
      </c>
      <c r="D608">
        <v>-1.02</v>
      </c>
      <c r="E608">
        <v>-4.51</v>
      </c>
      <c r="F608">
        <v>-4.51</v>
      </c>
      <c r="G608">
        <v>0.14000000000000001</v>
      </c>
      <c r="H608">
        <v>-4.37</v>
      </c>
      <c r="I608">
        <v>0.95</v>
      </c>
      <c r="J608">
        <v>-3.42</v>
      </c>
    </row>
    <row r="609" spans="1:10" x14ac:dyDescent="0.3">
      <c r="A609" s="163">
        <v>45686</v>
      </c>
      <c r="B609" t="s">
        <v>846</v>
      </c>
      <c r="C609">
        <v>666.85</v>
      </c>
      <c r="D609">
        <v>-1.31</v>
      </c>
      <c r="E609">
        <v>-1.18</v>
      </c>
      <c r="F609">
        <v>-1.18</v>
      </c>
      <c r="G609">
        <v>-1.62</v>
      </c>
      <c r="H609">
        <v>-2.8</v>
      </c>
      <c r="I609">
        <v>0.56000000000000005</v>
      </c>
      <c r="J609">
        <v>-2.2400000000000002</v>
      </c>
    </row>
    <row r="610" spans="1:10" x14ac:dyDescent="0.3">
      <c r="A610" s="163">
        <v>45686</v>
      </c>
      <c r="B610" t="s">
        <v>847</v>
      </c>
      <c r="C610">
        <v>270.45</v>
      </c>
      <c r="D610">
        <v>-1.64</v>
      </c>
      <c r="E610">
        <v>-3.98</v>
      </c>
      <c r="F610">
        <v>-3.98</v>
      </c>
      <c r="G610">
        <v>-1.8</v>
      </c>
      <c r="H610">
        <v>-5.78</v>
      </c>
      <c r="I610">
        <v>3.36</v>
      </c>
      <c r="J610">
        <v>-2.4200000000000004</v>
      </c>
    </row>
    <row r="611" spans="1:10" x14ac:dyDescent="0.3">
      <c r="A611" s="163">
        <v>45686</v>
      </c>
      <c r="B611" t="s">
        <v>848</v>
      </c>
      <c r="C611">
        <v>359.9</v>
      </c>
      <c r="D611">
        <v>-7.67</v>
      </c>
      <c r="E611">
        <v>-2.74</v>
      </c>
      <c r="F611">
        <v>-2.74</v>
      </c>
      <c r="G611">
        <v>-0.89</v>
      </c>
      <c r="H611">
        <v>-3.63</v>
      </c>
      <c r="I611">
        <v>5.39</v>
      </c>
      <c r="J611">
        <v>1.7599999999999991</v>
      </c>
    </row>
    <row r="612" spans="1:10" x14ac:dyDescent="0.3">
      <c r="A612" s="163">
        <v>45684</v>
      </c>
      <c r="B612" t="s">
        <v>4206</v>
      </c>
      <c r="C612">
        <v>261.25</v>
      </c>
      <c r="D612">
        <v>5.01</v>
      </c>
      <c r="E612">
        <v>-5</v>
      </c>
      <c r="F612">
        <v>-5</v>
      </c>
      <c r="G612">
        <v>0</v>
      </c>
      <c r="H612">
        <v>0</v>
      </c>
      <c r="I612">
        <v>0</v>
      </c>
      <c r="J612">
        <v>0</v>
      </c>
    </row>
    <row r="613" spans="1:10" x14ac:dyDescent="0.3">
      <c r="A613" s="163">
        <v>45686</v>
      </c>
      <c r="B613" t="s">
        <v>849</v>
      </c>
      <c r="C613">
        <v>298.55</v>
      </c>
      <c r="D613">
        <v>-3.59</v>
      </c>
      <c r="E613">
        <v>-1.32</v>
      </c>
      <c r="F613">
        <v>-1.32</v>
      </c>
      <c r="G613">
        <v>0.03</v>
      </c>
      <c r="H613">
        <v>-1.29</v>
      </c>
      <c r="I613">
        <v>3.3</v>
      </c>
      <c r="J613">
        <v>2.0099999999999998</v>
      </c>
    </row>
    <row r="614" spans="1:10" x14ac:dyDescent="0.3">
      <c r="A614" s="163">
        <v>45686</v>
      </c>
      <c r="B614" t="s">
        <v>850</v>
      </c>
      <c r="C614">
        <v>2001.85</v>
      </c>
      <c r="D614">
        <v>-2.91</v>
      </c>
      <c r="E614">
        <v>-11.24</v>
      </c>
      <c r="F614">
        <v>-11.24</v>
      </c>
      <c r="G614">
        <v>-0.05</v>
      </c>
      <c r="H614">
        <v>-11.29</v>
      </c>
      <c r="I614">
        <v>5.46</v>
      </c>
      <c r="J614">
        <v>-5.830000000000001</v>
      </c>
    </row>
    <row r="615" spans="1:10" x14ac:dyDescent="0.3">
      <c r="A615" s="163">
        <v>45686</v>
      </c>
      <c r="B615" t="s">
        <v>851</v>
      </c>
      <c r="C615">
        <v>17.53</v>
      </c>
      <c r="D615">
        <v>-6.4</v>
      </c>
      <c r="E615">
        <v>-3.32</v>
      </c>
      <c r="F615">
        <v>-3.32</v>
      </c>
      <c r="G615">
        <v>0.65</v>
      </c>
      <c r="H615">
        <v>-2.67</v>
      </c>
      <c r="I615">
        <v>3.06</v>
      </c>
      <c r="J615">
        <v>0.39000000000000012</v>
      </c>
    </row>
    <row r="616" spans="1:10" x14ac:dyDescent="0.3">
      <c r="A616" s="163">
        <v>45686</v>
      </c>
      <c r="B616" t="s">
        <v>852</v>
      </c>
      <c r="C616">
        <v>156.80000000000001</v>
      </c>
      <c r="D616">
        <v>4.1099999999999994</v>
      </c>
      <c r="E616">
        <v>-6.02</v>
      </c>
      <c r="F616">
        <v>-6.02</v>
      </c>
      <c r="G616">
        <v>-0.61</v>
      </c>
      <c r="H616">
        <v>-6.63</v>
      </c>
      <c r="I616">
        <v>0.48</v>
      </c>
      <c r="J616">
        <v>-6.15</v>
      </c>
    </row>
    <row r="617" spans="1:10" x14ac:dyDescent="0.3">
      <c r="A617" s="163">
        <v>45686</v>
      </c>
      <c r="B617" t="s">
        <v>853</v>
      </c>
      <c r="C617">
        <v>49</v>
      </c>
      <c r="D617">
        <v>4.7699999999999996</v>
      </c>
      <c r="E617">
        <v>-4.9400000000000004</v>
      </c>
      <c r="F617">
        <v>-4.9400000000000004</v>
      </c>
      <c r="G617">
        <v>-4.67</v>
      </c>
      <c r="H617">
        <v>-9.61</v>
      </c>
      <c r="I617">
        <v>4.79</v>
      </c>
      <c r="J617">
        <v>-4.8199999999999994</v>
      </c>
    </row>
    <row r="618" spans="1:10" x14ac:dyDescent="0.3">
      <c r="A618" s="163">
        <v>45686</v>
      </c>
      <c r="B618" t="s">
        <v>854</v>
      </c>
      <c r="C618">
        <v>85</v>
      </c>
      <c r="D618">
        <v>2.4200000000000008</v>
      </c>
      <c r="E618">
        <v>-4.95</v>
      </c>
      <c r="F618">
        <v>-4.95</v>
      </c>
      <c r="G618">
        <v>2.5099999999999998</v>
      </c>
      <c r="H618">
        <v>-2.4400000000000004</v>
      </c>
      <c r="I618">
        <v>-0.76</v>
      </c>
      <c r="J618">
        <v>-3.2</v>
      </c>
    </row>
    <row r="619" spans="1:10" x14ac:dyDescent="0.3">
      <c r="A619" s="163">
        <v>45686</v>
      </c>
      <c r="B619" t="s">
        <v>855</v>
      </c>
      <c r="C619">
        <v>1161.8</v>
      </c>
      <c r="D619">
        <v>-2.89</v>
      </c>
      <c r="E619">
        <v>-2.72</v>
      </c>
      <c r="F619">
        <v>-2.72</v>
      </c>
      <c r="G619">
        <v>-0.69</v>
      </c>
      <c r="H619">
        <v>-3.41</v>
      </c>
      <c r="I619">
        <v>1.44</v>
      </c>
      <c r="J619">
        <v>-1.97</v>
      </c>
    </row>
    <row r="620" spans="1:10" x14ac:dyDescent="0.3">
      <c r="A620" s="163">
        <v>45686</v>
      </c>
      <c r="B620" t="s">
        <v>856</v>
      </c>
      <c r="C620">
        <v>350.35</v>
      </c>
      <c r="D620">
        <v>-0.41999999999999987</v>
      </c>
      <c r="E620">
        <v>-6.14</v>
      </c>
      <c r="F620">
        <v>-6.14</v>
      </c>
      <c r="G620">
        <v>-2.4900000000000002</v>
      </c>
      <c r="H620">
        <v>-8.629999999999999</v>
      </c>
      <c r="I620">
        <v>7.16</v>
      </c>
      <c r="J620">
        <v>-1.4699999999999989</v>
      </c>
    </row>
    <row r="621" spans="1:10" x14ac:dyDescent="0.3">
      <c r="A621" s="163">
        <v>45686</v>
      </c>
      <c r="B621" t="s">
        <v>857</v>
      </c>
      <c r="C621">
        <v>1351</v>
      </c>
      <c r="D621">
        <v>-1.84</v>
      </c>
      <c r="E621">
        <v>-6.1</v>
      </c>
      <c r="F621">
        <v>-6.1</v>
      </c>
      <c r="G621">
        <v>3.41</v>
      </c>
      <c r="H621">
        <v>-2.6899999999999995</v>
      </c>
      <c r="I621">
        <v>9.18</v>
      </c>
      <c r="J621">
        <v>6.49</v>
      </c>
    </row>
    <row r="622" spans="1:10" x14ac:dyDescent="0.3">
      <c r="A622" s="163">
        <v>45681</v>
      </c>
      <c r="B622" t="s">
        <v>4310</v>
      </c>
      <c r="C622">
        <v>26</v>
      </c>
      <c r="D622">
        <v>0.20000000000000009</v>
      </c>
      <c r="E622">
        <v>0</v>
      </c>
      <c r="F622">
        <v>0</v>
      </c>
      <c r="G622">
        <v>0</v>
      </c>
      <c r="H622">
        <v>-3.7</v>
      </c>
      <c r="I622">
        <v>0</v>
      </c>
    </row>
    <row r="623" spans="1:10" x14ac:dyDescent="0.3">
      <c r="A623" s="163">
        <v>45686</v>
      </c>
      <c r="B623" t="s">
        <v>858</v>
      </c>
      <c r="C623">
        <v>1541.65</v>
      </c>
      <c r="D623">
        <v>-8.6399999999999988</v>
      </c>
      <c r="E623">
        <v>1.42</v>
      </c>
      <c r="F623">
        <v>1.42</v>
      </c>
      <c r="G623">
        <v>0.36</v>
      </c>
      <c r="H623">
        <v>1.7799999999999998</v>
      </c>
      <c r="I623">
        <v>12.63</v>
      </c>
      <c r="J623">
        <v>14.41</v>
      </c>
    </row>
    <row r="624" spans="1:10" x14ac:dyDescent="0.3">
      <c r="A624" s="163">
        <v>45686</v>
      </c>
      <c r="B624" t="s">
        <v>859</v>
      </c>
      <c r="C624">
        <v>697.9</v>
      </c>
      <c r="D624">
        <v>-5.04</v>
      </c>
      <c r="E624">
        <v>-1.33</v>
      </c>
      <c r="F624">
        <v>-1.33</v>
      </c>
      <c r="G624">
        <v>-1.28</v>
      </c>
      <c r="H624">
        <v>-2.6100000000000003</v>
      </c>
      <c r="I624">
        <v>4.2</v>
      </c>
      <c r="J624">
        <v>1.59</v>
      </c>
    </row>
    <row r="625" spans="1:10" x14ac:dyDescent="0.3">
      <c r="A625" s="163">
        <v>45686</v>
      </c>
      <c r="B625" t="s">
        <v>860</v>
      </c>
      <c r="C625">
        <v>9.0399999999999991</v>
      </c>
      <c r="D625">
        <v>-6.84</v>
      </c>
      <c r="E625">
        <v>-4.16</v>
      </c>
      <c r="F625">
        <v>-4.16</v>
      </c>
      <c r="G625">
        <v>-4.12</v>
      </c>
      <c r="H625">
        <v>-8.2800000000000011</v>
      </c>
      <c r="I625">
        <v>4.99</v>
      </c>
      <c r="J625">
        <v>-3.2900000000000009</v>
      </c>
    </row>
    <row r="626" spans="1:10" x14ac:dyDescent="0.3">
      <c r="A626" s="163">
        <v>45686</v>
      </c>
      <c r="B626" t="s">
        <v>861</v>
      </c>
      <c r="C626">
        <v>175.6</v>
      </c>
      <c r="D626">
        <v>-5.45</v>
      </c>
      <c r="E626">
        <v>-3.06</v>
      </c>
      <c r="F626">
        <v>-3.06</v>
      </c>
      <c r="G626">
        <v>-0.21</v>
      </c>
      <c r="H626">
        <v>-3.27</v>
      </c>
      <c r="I626">
        <v>3.75</v>
      </c>
      <c r="J626">
        <v>0.48</v>
      </c>
    </row>
    <row r="627" spans="1:10" x14ac:dyDescent="0.3">
      <c r="A627" s="163">
        <v>45686</v>
      </c>
      <c r="B627" t="s">
        <v>862</v>
      </c>
      <c r="C627">
        <v>26.89</v>
      </c>
      <c r="D627">
        <v>-4</v>
      </c>
      <c r="E627">
        <v>-1.43</v>
      </c>
      <c r="F627">
        <v>-1.43</v>
      </c>
      <c r="G627">
        <v>-6.32</v>
      </c>
      <c r="H627">
        <v>-7.75</v>
      </c>
      <c r="I627">
        <v>9.35</v>
      </c>
      <c r="J627">
        <v>1.5999999999999996</v>
      </c>
    </row>
    <row r="628" spans="1:10" x14ac:dyDescent="0.3">
      <c r="A628" s="163">
        <v>45685</v>
      </c>
      <c r="B628" t="s">
        <v>4207</v>
      </c>
      <c r="C628">
        <v>9.9499999999999993</v>
      </c>
      <c r="D628">
        <v>-5.09</v>
      </c>
      <c r="E628">
        <v>-4.46</v>
      </c>
      <c r="F628">
        <v>-4.46</v>
      </c>
      <c r="G628">
        <v>3.11</v>
      </c>
      <c r="H628">
        <v>-1.35</v>
      </c>
    </row>
    <row r="629" spans="1:10" x14ac:dyDescent="0.3">
      <c r="A629" s="163">
        <v>45679</v>
      </c>
      <c r="B629" t="s">
        <v>863</v>
      </c>
      <c r="C629">
        <v>68</v>
      </c>
      <c r="D629">
        <v>4.55</v>
      </c>
      <c r="G629">
        <v>-2.94</v>
      </c>
      <c r="I629">
        <v>3.03</v>
      </c>
    </row>
    <row r="630" spans="1:10" x14ac:dyDescent="0.3">
      <c r="A630" s="163">
        <v>45686</v>
      </c>
      <c r="B630" t="s">
        <v>864</v>
      </c>
      <c r="C630">
        <v>17.420000000000002</v>
      </c>
      <c r="D630">
        <v>7.86</v>
      </c>
      <c r="E630">
        <v>-4.99</v>
      </c>
      <c r="F630">
        <v>-4.99</v>
      </c>
      <c r="G630">
        <v>-1.66</v>
      </c>
      <c r="H630">
        <v>-6.65</v>
      </c>
      <c r="I630">
        <v>-2.02</v>
      </c>
      <c r="J630">
        <v>-8.67</v>
      </c>
    </row>
    <row r="631" spans="1:10" x14ac:dyDescent="0.3">
      <c r="A631" s="163">
        <v>45686</v>
      </c>
      <c r="B631" t="s">
        <v>865</v>
      </c>
      <c r="C631">
        <v>18.12</v>
      </c>
      <c r="D631">
        <v>-2.92</v>
      </c>
      <c r="E631">
        <v>-4.95</v>
      </c>
      <c r="F631">
        <v>-4.95</v>
      </c>
      <c r="G631">
        <v>-1.5</v>
      </c>
      <c r="H631">
        <v>-6.45</v>
      </c>
      <c r="I631">
        <v>1.91</v>
      </c>
      <c r="J631">
        <v>-4.54</v>
      </c>
    </row>
    <row r="632" spans="1:10" x14ac:dyDescent="0.3">
      <c r="A632" s="163">
        <v>45686</v>
      </c>
      <c r="B632" t="s">
        <v>866</v>
      </c>
      <c r="C632">
        <v>623.79999999999995</v>
      </c>
      <c r="D632">
        <v>-3.85</v>
      </c>
      <c r="E632">
        <v>-1.68</v>
      </c>
      <c r="F632">
        <v>-1.68</v>
      </c>
      <c r="G632">
        <v>-0.1</v>
      </c>
      <c r="H632">
        <v>-1.78</v>
      </c>
      <c r="I632">
        <v>4.04</v>
      </c>
      <c r="J632">
        <v>2.2599999999999998</v>
      </c>
    </row>
    <row r="633" spans="1:10" x14ac:dyDescent="0.3">
      <c r="A633" s="163">
        <v>45686</v>
      </c>
      <c r="B633" t="s">
        <v>867</v>
      </c>
      <c r="C633">
        <v>27</v>
      </c>
      <c r="D633">
        <v>-8.4600000000000009</v>
      </c>
      <c r="E633">
        <v>2.64</v>
      </c>
      <c r="F633">
        <v>2.64</v>
      </c>
      <c r="G633">
        <v>-8.56</v>
      </c>
      <c r="H633">
        <v>-5.92</v>
      </c>
      <c r="I633">
        <v>2.74</v>
      </c>
      <c r="J633">
        <v>-3.18</v>
      </c>
    </row>
    <row r="634" spans="1:10" x14ac:dyDescent="0.3">
      <c r="A634" s="163">
        <v>45686</v>
      </c>
      <c r="B634" t="s">
        <v>868</v>
      </c>
      <c r="C634">
        <v>42</v>
      </c>
      <c r="D634">
        <v>-14.97</v>
      </c>
      <c r="E634">
        <v>-4.9800000000000004</v>
      </c>
      <c r="F634">
        <v>-4.9800000000000004</v>
      </c>
      <c r="G634">
        <v>-4.9800000000000004</v>
      </c>
      <c r="H634">
        <v>-9.9600000000000009</v>
      </c>
      <c r="I634">
        <v>-2.62</v>
      </c>
      <c r="J634">
        <v>-12.580000000000002</v>
      </c>
    </row>
    <row r="635" spans="1:10" x14ac:dyDescent="0.3">
      <c r="A635" s="163">
        <v>45686</v>
      </c>
      <c r="B635" t="s">
        <v>869</v>
      </c>
      <c r="C635">
        <v>2929.05</v>
      </c>
      <c r="D635">
        <v>-2.21</v>
      </c>
      <c r="E635">
        <v>-2.36</v>
      </c>
      <c r="F635">
        <v>-2.36</v>
      </c>
      <c r="G635">
        <v>-1.46</v>
      </c>
      <c r="H635">
        <v>-3.82</v>
      </c>
      <c r="I635">
        <v>3.19</v>
      </c>
      <c r="J635">
        <v>-0.62999999999999989</v>
      </c>
    </row>
    <row r="636" spans="1:10" x14ac:dyDescent="0.3">
      <c r="A636" s="163">
        <v>45686</v>
      </c>
      <c r="B636" t="s">
        <v>870</v>
      </c>
      <c r="C636">
        <v>289.95</v>
      </c>
      <c r="D636">
        <v>-1.9199999999999997</v>
      </c>
      <c r="E636">
        <v>5.44</v>
      </c>
      <c r="F636">
        <v>5.44</v>
      </c>
      <c r="G636">
        <v>-4.8899999999999997</v>
      </c>
      <c r="H636">
        <v>0.55000000000000071</v>
      </c>
      <c r="I636">
        <v>-2.6</v>
      </c>
      <c r="J636">
        <v>-2.0499999999999994</v>
      </c>
    </row>
    <row r="637" spans="1:10" x14ac:dyDescent="0.3">
      <c r="A637" s="163">
        <v>45686</v>
      </c>
      <c r="B637" t="s">
        <v>871</v>
      </c>
      <c r="C637">
        <v>656.3</v>
      </c>
      <c r="D637">
        <v>-25</v>
      </c>
      <c r="E637">
        <v>-5</v>
      </c>
      <c r="F637">
        <v>-5</v>
      </c>
      <c r="G637">
        <v>-5</v>
      </c>
      <c r="H637">
        <v>-10</v>
      </c>
      <c r="I637">
        <v>-4.99</v>
      </c>
      <c r="J637">
        <v>-14.99</v>
      </c>
    </row>
    <row r="638" spans="1:10" x14ac:dyDescent="0.3">
      <c r="A638" s="163">
        <v>45686</v>
      </c>
      <c r="B638" t="s">
        <v>872</v>
      </c>
      <c r="C638">
        <v>48</v>
      </c>
      <c r="D638">
        <v>2.8699999999999988</v>
      </c>
      <c r="E638">
        <v>-4.4400000000000004</v>
      </c>
      <c r="F638">
        <v>-4.4400000000000004</v>
      </c>
      <c r="G638">
        <v>-4.9800000000000004</v>
      </c>
      <c r="H638">
        <v>-9.4200000000000017</v>
      </c>
      <c r="I638">
        <v>5.8</v>
      </c>
      <c r="J638">
        <v>-3.6200000000000019</v>
      </c>
    </row>
    <row r="639" spans="1:10" x14ac:dyDescent="0.3">
      <c r="A639" s="163">
        <v>45686</v>
      </c>
      <c r="B639" t="s">
        <v>873</v>
      </c>
      <c r="C639">
        <v>1525.25</v>
      </c>
      <c r="D639">
        <v>-15.44</v>
      </c>
      <c r="E639">
        <v>-5</v>
      </c>
      <c r="F639">
        <v>-5</v>
      </c>
      <c r="G639">
        <v>-4.6100000000000003</v>
      </c>
      <c r="H639">
        <v>-9.61</v>
      </c>
      <c r="I639">
        <v>5</v>
      </c>
      <c r="J639">
        <v>-4.6099999999999994</v>
      </c>
    </row>
    <row r="640" spans="1:10" x14ac:dyDescent="0.3">
      <c r="A640" s="163">
        <v>45686</v>
      </c>
      <c r="B640" t="s">
        <v>874</v>
      </c>
      <c r="C640">
        <v>14.12</v>
      </c>
      <c r="D640">
        <v>-3.99</v>
      </c>
      <c r="E640">
        <v>-3.94</v>
      </c>
      <c r="F640">
        <v>-3.94</v>
      </c>
      <c r="G640">
        <v>3.95</v>
      </c>
      <c r="H640">
        <v>1.00000000000002E-2</v>
      </c>
      <c r="I640">
        <v>1.29</v>
      </c>
      <c r="J640">
        <v>1.3000000000000005</v>
      </c>
    </row>
    <row r="641" spans="1:10" x14ac:dyDescent="0.3">
      <c r="A641" s="163">
        <v>45686</v>
      </c>
      <c r="B641" t="s">
        <v>875</v>
      </c>
      <c r="C641">
        <v>13.39</v>
      </c>
      <c r="D641">
        <v>-2.27</v>
      </c>
      <c r="E641">
        <v>-5</v>
      </c>
      <c r="F641">
        <v>-5</v>
      </c>
      <c r="G641">
        <v>-4.97</v>
      </c>
      <c r="H641">
        <v>-9.9700000000000006</v>
      </c>
      <c r="I641">
        <v>3</v>
      </c>
      <c r="J641">
        <v>-6.9699999999999989</v>
      </c>
    </row>
    <row r="642" spans="1:10" x14ac:dyDescent="0.3">
      <c r="A642" s="163">
        <v>45686</v>
      </c>
      <c r="B642" t="s">
        <v>876</v>
      </c>
      <c r="C642">
        <v>58.85</v>
      </c>
      <c r="D642">
        <v>-2.56</v>
      </c>
      <c r="E642">
        <v>-3.91</v>
      </c>
      <c r="F642">
        <v>-3.91</v>
      </c>
      <c r="G642">
        <v>-4.9000000000000004</v>
      </c>
      <c r="H642">
        <v>-8.81</v>
      </c>
      <c r="I642">
        <v>2.79</v>
      </c>
      <c r="J642">
        <v>-6.0200000000000005</v>
      </c>
    </row>
    <row r="643" spans="1:10" x14ac:dyDescent="0.3">
      <c r="A643" s="163">
        <v>45686</v>
      </c>
      <c r="B643" t="s">
        <v>877</v>
      </c>
      <c r="C643">
        <v>641.9</v>
      </c>
      <c r="D643">
        <v>-4.28</v>
      </c>
      <c r="E643">
        <v>-2.09</v>
      </c>
      <c r="F643">
        <v>-2.09</v>
      </c>
      <c r="G643">
        <v>2.35</v>
      </c>
      <c r="H643">
        <v>0.26000000000000018</v>
      </c>
      <c r="I643">
        <v>-0.6</v>
      </c>
      <c r="J643">
        <v>-0.33999999999999969</v>
      </c>
    </row>
    <row r="644" spans="1:10" x14ac:dyDescent="0.3">
      <c r="A644" s="163">
        <v>45686</v>
      </c>
      <c r="B644" t="s">
        <v>878</v>
      </c>
      <c r="C644">
        <v>24</v>
      </c>
      <c r="D644">
        <v>4.4408920985006262E-16</v>
      </c>
      <c r="E644">
        <v>-4.9400000000000004</v>
      </c>
      <c r="F644">
        <v>-4.9400000000000004</v>
      </c>
      <c r="G644">
        <v>-4.8</v>
      </c>
      <c r="H644">
        <v>-9.74</v>
      </c>
      <c r="I644">
        <v>0.84</v>
      </c>
      <c r="J644">
        <v>-8.9</v>
      </c>
    </row>
    <row r="645" spans="1:10" x14ac:dyDescent="0.3">
      <c r="A645" s="163">
        <v>45686</v>
      </c>
      <c r="B645" t="s">
        <v>879</v>
      </c>
      <c r="C645">
        <v>454.65</v>
      </c>
      <c r="D645">
        <v>-4.66</v>
      </c>
      <c r="E645">
        <v>-6.96</v>
      </c>
      <c r="F645">
        <v>-6.96</v>
      </c>
      <c r="G645">
        <v>-2.72</v>
      </c>
      <c r="H645">
        <v>-9.68</v>
      </c>
      <c r="I645">
        <v>5.01</v>
      </c>
      <c r="J645">
        <v>-4.67</v>
      </c>
    </row>
    <row r="646" spans="1:10" x14ac:dyDescent="0.3">
      <c r="A646" s="163">
        <v>45686</v>
      </c>
      <c r="B646" t="s">
        <v>880</v>
      </c>
      <c r="C646">
        <v>520.4</v>
      </c>
      <c r="D646">
        <v>-6.23</v>
      </c>
      <c r="E646">
        <v>-4.1500000000000004</v>
      </c>
      <c r="F646">
        <v>-4.1500000000000004</v>
      </c>
      <c r="G646">
        <v>0.33</v>
      </c>
      <c r="H646">
        <v>-3.82</v>
      </c>
      <c r="I646">
        <v>2.0499999999999998</v>
      </c>
      <c r="J646">
        <v>-1.7700000000000005</v>
      </c>
    </row>
    <row r="647" spans="1:10" x14ac:dyDescent="0.3">
      <c r="A647" s="163">
        <v>45686</v>
      </c>
      <c r="B647" t="s">
        <v>881</v>
      </c>
      <c r="C647">
        <v>21.19</v>
      </c>
      <c r="D647">
        <v>-5.0600000000000005</v>
      </c>
      <c r="E647">
        <v>-6.85</v>
      </c>
      <c r="F647">
        <v>-6.85</v>
      </c>
      <c r="G647">
        <v>-2.81</v>
      </c>
      <c r="H647">
        <v>-9.66</v>
      </c>
      <c r="I647">
        <v>7.67</v>
      </c>
      <c r="J647">
        <v>-1.99</v>
      </c>
    </row>
    <row r="648" spans="1:10" x14ac:dyDescent="0.3">
      <c r="A648" s="163">
        <v>45686</v>
      </c>
      <c r="B648" t="s">
        <v>882</v>
      </c>
      <c r="C648">
        <v>51.04</v>
      </c>
      <c r="D648">
        <v>-4.57</v>
      </c>
      <c r="E648">
        <v>2.2999999999999998</v>
      </c>
      <c r="F648">
        <v>2.2999999999999998</v>
      </c>
      <c r="G648">
        <v>-0.93</v>
      </c>
      <c r="H648">
        <v>1.3699999999999997</v>
      </c>
      <c r="I648">
        <v>0.02</v>
      </c>
      <c r="J648">
        <v>1.3899999999999997</v>
      </c>
    </row>
    <row r="649" spans="1:10" x14ac:dyDescent="0.3">
      <c r="A649" s="163">
        <v>45686</v>
      </c>
      <c r="B649" t="s">
        <v>883</v>
      </c>
      <c r="C649">
        <v>27.6</v>
      </c>
      <c r="D649">
        <v>-1.84</v>
      </c>
      <c r="E649">
        <v>-9.31</v>
      </c>
      <c r="F649">
        <v>-9.31</v>
      </c>
      <c r="G649">
        <v>-5.33</v>
      </c>
      <c r="H649">
        <v>-14.64</v>
      </c>
      <c r="I649">
        <v>2.1800000000000002</v>
      </c>
      <c r="J649">
        <v>-12.46</v>
      </c>
    </row>
    <row r="650" spans="1:10" x14ac:dyDescent="0.3">
      <c r="A650" s="163">
        <v>45686</v>
      </c>
      <c r="B650" t="s">
        <v>884</v>
      </c>
      <c r="C650">
        <v>1667.85</v>
      </c>
      <c r="D650">
        <v>-3.93</v>
      </c>
      <c r="E650">
        <v>-3.45</v>
      </c>
      <c r="F650">
        <v>-3.45</v>
      </c>
      <c r="G650">
        <v>-1.58</v>
      </c>
      <c r="H650">
        <v>-5.03</v>
      </c>
      <c r="I650">
        <v>-0.71</v>
      </c>
      <c r="J650">
        <v>-5.74</v>
      </c>
    </row>
    <row r="651" spans="1:10" x14ac:dyDescent="0.3">
      <c r="A651" s="163">
        <v>45686</v>
      </c>
      <c r="B651" t="s">
        <v>885</v>
      </c>
      <c r="C651">
        <v>785.85</v>
      </c>
      <c r="D651">
        <v>0.5299999999999998</v>
      </c>
      <c r="E651">
        <v>-2.75</v>
      </c>
      <c r="F651">
        <v>-2.75</v>
      </c>
      <c r="G651">
        <v>7.0000000000000007E-2</v>
      </c>
      <c r="H651">
        <v>-2.68</v>
      </c>
      <c r="I651">
        <v>1.26</v>
      </c>
      <c r="J651">
        <v>-1.4200000000000002</v>
      </c>
    </row>
    <row r="652" spans="1:10" x14ac:dyDescent="0.3">
      <c r="A652" s="163">
        <v>45686</v>
      </c>
      <c r="B652" t="s">
        <v>886</v>
      </c>
      <c r="C652">
        <v>6605.85</v>
      </c>
      <c r="D652">
        <v>-6.01</v>
      </c>
      <c r="E652">
        <v>-1.84</v>
      </c>
      <c r="F652">
        <v>-1.84</v>
      </c>
      <c r="G652">
        <v>-3.12</v>
      </c>
      <c r="H652">
        <v>-4.96</v>
      </c>
      <c r="I652">
        <v>6.93</v>
      </c>
      <c r="J652">
        <v>1.97</v>
      </c>
    </row>
    <row r="653" spans="1:10" x14ac:dyDescent="0.3">
      <c r="A653" s="163">
        <v>45686</v>
      </c>
      <c r="B653" t="s">
        <v>887</v>
      </c>
      <c r="C653">
        <v>8.86</v>
      </c>
      <c r="D653">
        <v>-9.4600000000000009</v>
      </c>
      <c r="E653">
        <v>-3.85</v>
      </c>
      <c r="F653">
        <v>-3.85</v>
      </c>
      <c r="G653">
        <v>2.2999999999999998</v>
      </c>
      <c r="H653">
        <v>-1.5500000000000005</v>
      </c>
      <c r="I653">
        <v>4.9800000000000004</v>
      </c>
      <c r="J653">
        <v>3.43</v>
      </c>
    </row>
    <row r="654" spans="1:10" x14ac:dyDescent="0.3">
      <c r="A654" s="163">
        <v>45686</v>
      </c>
      <c r="B654" t="s">
        <v>888</v>
      </c>
      <c r="C654">
        <v>138.6</v>
      </c>
      <c r="D654">
        <v>-9.1</v>
      </c>
      <c r="E654">
        <v>-2.16</v>
      </c>
      <c r="F654">
        <v>-2.16</v>
      </c>
      <c r="G654">
        <v>-2.68</v>
      </c>
      <c r="H654">
        <v>-4.84</v>
      </c>
      <c r="I654">
        <v>4.68</v>
      </c>
      <c r="J654">
        <v>-0.16000000000000009</v>
      </c>
    </row>
    <row r="655" spans="1:10" x14ac:dyDescent="0.3">
      <c r="A655" s="163">
        <v>45686</v>
      </c>
      <c r="B655" t="s">
        <v>889</v>
      </c>
      <c r="C655">
        <v>105.93</v>
      </c>
      <c r="D655">
        <v>1.7600000000000002</v>
      </c>
      <c r="E655">
        <v>-3.86</v>
      </c>
      <c r="F655">
        <v>-3.86</v>
      </c>
      <c r="G655">
        <v>-0.03</v>
      </c>
      <c r="H655">
        <v>-3.89</v>
      </c>
      <c r="I655">
        <v>1.33</v>
      </c>
      <c r="J655">
        <v>-2.56</v>
      </c>
    </row>
    <row r="656" spans="1:10" x14ac:dyDescent="0.3">
      <c r="A656" s="163">
        <v>45686</v>
      </c>
      <c r="B656" t="s">
        <v>890</v>
      </c>
      <c r="C656">
        <v>602</v>
      </c>
      <c r="D656">
        <v>-10.54</v>
      </c>
      <c r="E656">
        <v>-5.08</v>
      </c>
      <c r="F656">
        <v>-5.08</v>
      </c>
      <c r="G656">
        <v>0.26</v>
      </c>
      <c r="H656">
        <v>-4.82</v>
      </c>
      <c r="I656">
        <v>2.4700000000000002</v>
      </c>
      <c r="J656">
        <v>-2.35</v>
      </c>
    </row>
    <row r="657" spans="1:10" x14ac:dyDescent="0.3">
      <c r="A657" s="163">
        <v>45686</v>
      </c>
      <c r="B657" t="s">
        <v>891</v>
      </c>
      <c r="C657">
        <v>31.25</v>
      </c>
      <c r="D657">
        <v>-1.1499999999999999</v>
      </c>
      <c r="E657">
        <v>6.63</v>
      </c>
      <c r="F657">
        <v>6.63</v>
      </c>
      <c r="G657">
        <v>-3.29</v>
      </c>
      <c r="H657">
        <v>3.34</v>
      </c>
      <c r="I657">
        <v>-0.54</v>
      </c>
      <c r="J657">
        <v>2.8</v>
      </c>
    </row>
    <row r="658" spans="1:10" x14ac:dyDescent="0.3">
      <c r="A658" s="163">
        <v>45686</v>
      </c>
      <c r="B658" t="s">
        <v>892</v>
      </c>
      <c r="C658">
        <v>180.3</v>
      </c>
      <c r="D658">
        <v>11.63</v>
      </c>
      <c r="E658">
        <v>-6.61</v>
      </c>
      <c r="F658">
        <v>-6.61</v>
      </c>
      <c r="G658">
        <v>-6.2</v>
      </c>
      <c r="H658">
        <v>-12.81</v>
      </c>
      <c r="I658">
        <v>2.71</v>
      </c>
      <c r="J658">
        <v>-10.1</v>
      </c>
    </row>
    <row r="659" spans="1:10" x14ac:dyDescent="0.3">
      <c r="A659" s="163">
        <v>45686</v>
      </c>
      <c r="B659" t="s">
        <v>893</v>
      </c>
      <c r="C659">
        <v>31.97</v>
      </c>
      <c r="D659">
        <v>-5.2999999999999989</v>
      </c>
      <c r="E659">
        <v>-0.03</v>
      </c>
      <c r="F659">
        <v>-0.03</v>
      </c>
      <c r="G659">
        <v>-4.4000000000000004</v>
      </c>
      <c r="H659">
        <v>-4.4300000000000006</v>
      </c>
      <c r="I659">
        <v>2.93</v>
      </c>
      <c r="J659">
        <v>-1.5000000000000004</v>
      </c>
    </row>
    <row r="660" spans="1:10" x14ac:dyDescent="0.3">
      <c r="A660" s="163">
        <v>45686</v>
      </c>
      <c r="B660" t="s">
        <v>894</v>
      </c>
      <c r="C660">
        <v>625.5</v>
      </c>
      <c r="D660">
        <v>-4.03</v>
      </c>
      <c r="E660">
        <v>-4.07</v>
      </c>
      <c r="F660">
        <v>-4.07</v>
      </c>
      <c r="G660">
        <v>-3.52</v>
      </c>
      <c r="H660">
        <v>-7.59</v>
      </c>
      <c r="I660">
        <v>8.81</v>
      </c>
      <c r="J660">
        <v>1.2200000000000006</v>
      </c>
    </row>
    <row r="661" spans="1:10" x14ac:dyDescent="0.3">
      <c r="A661" s="163">
        <v>45686</v>
      </c>
      <c r="B661" t="s">
        <v>895</v>
      </c>
      <c r="C661">
        <v>327.64999999999998</v>
      </c>
      <c r="D661">
        <v>0.45999999999999958</v>
      </c>
      <c r="E661">
        <v>-3.95</v>
      </c>
      <c r="F661">
        <v>-3.95</v>
      </c>
      <c r="G661">
        <v>-3.73</v>
      </c>
      <c r="H661">
        <v>-7.68</v>
      </c>
      <c r="I661">
        <v>0.32</v>
      </c>
      <c r="J661">
        <v>-7.3599999999999994</v>
      </c>
    </row>
    <row r="662" spans="1:10" x14ac:dyDescent="0.3">
      <c r="A662" s="163">
        <v>45686</v>
      </c>
      <c r="B662" t="s">
        <v>896</v>
      </c>
      <c r="C662">
        <v>762.95</v>
      </c>
      <c r="D662">
        <v>-6.61</v>
      </c>
      <c r="E662">
        <v>-3.7</v>
      </c>
      <c r="F662">
        <v>-3.7</v>
      </c>
      <c r="G662">
        <v>-0.84</v>
      </c>
      <c r="H662">
        <v>-4.54</v>
      </c>
      <c r="I662">
        <v>4.71</v>
      </c>
      <c r="J662">
        <v>0.1699999999999999</v>
      </c>
    </row>
    <row r="663" spans="1:10" x14ac:dyDescent="0.3">
      <c r="A663" s="163">
        <v>45686</v>
      </c>
      <c r="B663" t="s">
        <v>897</v>
      </c>
      <c r="C663">
        <v>28.55</v>
      </c>
      <c r="D663">
        <v>6.2799999999999994</v>
      </c>
      <c r="E663">
        <v>2.1800000000000002</v>
      </c>
      <c r="F663">
        <v>2.1800000000000002</v>
      </c>
      <c r="G663">
        <v>-2.23</v>
      </c>
      <c r="H663">
        <v>-4.9999999999999802E-2</v>
      </c>
      <c r="I663">
        <v>-4.26</v>
      </c>
      <c r="J663">
        <v>-4.3099999999999996</v>
      </c>
    </row>
    <row r="664" spans="1:10" x14ac:dyDescent="0.3">
      <c r="A664" s="163">
        <v>45686</v>
      </c>
      <c r="B664" t="s">
        <v>898</v>
      </c>
      <c r="C664">
        <v>490.5</v>
      </c>
      <c r="D664">
        <v>-0.86999999999999966</v>
      </c>
      <c r="E664">
        <v>-3.51</v>
      </c>
      <c r="F664">
        <v>-3.51</v>
      </c>
      <c r="G664">
        <v>-2.3199999999999998</v>
      </c>
      <c r="H664">
        <v>-5.83</v>
      </c>
      <c r="I664">
        <v>4.9000000000000004</v>
      </c>
      <c r="J664">
        <v>-0.9299999999999996</v>
      </c>
    </row>
    <row r="665" spans="1:10" x14ac:dyDescent="0.3">
      <c r="A665" s="163">
        <v>45686</v>
      </c>
      <c r="B665" t="s">
        <v>899</v>
      </c>
      <c r="C665">
        <v>51.5</v>
      </c>
      <c r="D665">
        <v>-2.02</v>
      </c>
      <c r="E665">
        <v>-3.69</v>
      </c>
      <c r="F665">
        <v>-3.69</v>
      </c>
      <c r="G665">
        <v>-0.56000000000000005</v>
      </c>
      <c r="H665">
        <v>-4.25</v>
      </c>
      <c r="I665">
        <v>-0.43</v>
      </c>
      <c r="J665">
        <v>-4.68</v>
      </c>
    </row>
    <row r="666" spans="1:10" x14ac:dyDescent="0.3">
      <c r="A666" s="163">
        <v>45686</v>
      </c>
      <c r="B666" t="s">
        <v>900</v>
      </c>
      <c r="C666">
        <v>23.65</v>
      </c>
      <c r="D666">
        <v>-4.08</v>
      </c>
      <c r="E666">
        <v>0.44</v>
      </c>
      <c r="F666">
        <v>0.44</v>
      </c>
      <c r="G666">
        <v>0.87</v>
      </c>
      <c r="H666">
        <v>1.31</v>
      </c>
      <c r="I666">
        <v>1.94</v>
      </c>
      <c r="J666">
        <v>3.25</v>
      </c>
    </row>
    <row r="667" spans="1:10" x14ac:dyDescent="0.3">
      <c r="A667" s="163">
        <v>45686</v>
      </c>
      <c r="B667" t="s">
        <v>901</v>
      </c>
      <c r="C667">
        <v>92.75</v>
      </c>
      <c r="D667">
        <v>-9.99</v>
      </c>
      <c r="E667">
        <v>-2</v>
      </c>
      <c r="F667">
        <v>-2</v>
      </c>
      <c r="G667">
        <v>-2</v>
      </c>
      <c r="H667">
        <v>-4</v>
      </c>
      <c r="I667">
        <v>-2</v>
      </c>
      <c r="J667">
        <v>-6</v>
      </c>
    </row>
    <row r="668" spans="1:10" x14ac:dyDescent="0.3">
      <c r="A668" s="163">
        <v>45686</v>
      </c>
      <c r="B668" t="s">
        <v>902</v>
      </c>
      <c r="C668">
        <v>111.5</v>
      </c>
      <c r="D668">
        <v>-4.8099999999999996</v>
      </c>
      <c r="E668">
        <v>-7.42</v>
      </c>
      <c r="F668">
        <v>-7.42</v>
      </c>
      <c r="G668">
        <v>-4.41</v>
      </c>
      <c r="H668">
        <v>-11.83</v>
      </c>
      <c r="I668">
        <v>4.99</v>
      </c>
      <c r="J668">
        <v>-6.84</v>
      </c>
    </row>
    <row r="669" spans="1:10" x14ac:dyDescent="0.3">
      <c r="A669" s="163">
        <v>45686</v>
      </c>
      <c r="B669" t="s">
        <v>903</v>
      </c>
      <c r="C669">
        <v>161.15</v>
      </c>
      <c r="D669">
        <v>11.34</v>
      </c>
      <c r="E669">
        <v>-6.81</v>
      </c>
      <c r="F669">
        <v>-6.81</v>
      </c>
      <c r="G669">
        <v>-0.96</v>
      </c>
      <c r="H669">
        <v>-7.77</v>
      </c>
      <c r="I669">
        <v>0.72</v>
      </c>
      <c r="J669">
        <v>-7.05</v>
      </c>
    </row>
    <row r="670" spans="1:10" x14ac:dyDescent="0.3">
      <c r="A670" s="163">
        <v>45686</v>
      </c>
      <c r="B670" t="s">
        <v>904</v>
      </c>
      <c r="C670">
        <v>3.03</v>
      </c>
      <c r="D670">
        <v>5.8599999999999994</v>
      </c>
      <c r="E670">
        <v>-1.87</v>
      </c>
      <c r="F670">
        <v>-1.87</v>
      </c>
      <c r="G670">
        <v>-1.9</v>
      </c>
      <c r="H670">
        <v>-3.77</v>
      </c>
      <c r="I670">
        <v>-1.94</v>
      </c>
      <c r="J670">
        <v>-5.71</v>
      </c>
    </row>
    <row r="671" spans="1:10" x14ac:dyDescent="0.3">
      <c r="A671" s="163">
        <v>45686</v>
      </c>
      <c r="B671" t="s">
        <v>905</v>
      </c>
      <c r="C671">
        <v>6.51</v>
      </c>
      <c r="D671">
        <v>-1.1599999999999999</v>
      </c>
      <c r="E671">
        <v>-1.85</v>
      </c>
      <c r="F671">
        <v>-1.85</v>
      </c>
      <c r="G671">
        <v>-2.9</v>
      </c>
      <c r="H671">
        <v>-4.75</v>
      </c>
      <c r="I671">
        <v>-2.84</v>
      </c>
      <c r="J671">
        <v>-7.59</v>
      </c>
    </row>
    <row r="672" spans="1:10" x14ac:dyDescent="0.3">
      <c r="A672" s="163">
        <v>45686</v>
      </c>
      <c r="B672" t="s">
        <v>906</v>
      </c>
      <c r="C672">
        <v>9.9</v>
      </c>
      <c r="D672">
        <v>-5.5600000000000005</v>
      </c>
      <c r="E672">
        <v>1.48</v>
      </c>
      <c r="F672">
        <v>1.48</v>
      </c>
      <c r="G672">
        <v>-4.93</v>
      </c>
      <c r="H672">
        <v>-3.45</v>
      </c>
      <c r="I672">
        <v>-4.99</v>
      </c>
      <c r="J672">
        <v>-8.44</v>
      </c>
    </row>
    <row r="673" spans="1:10" x14ac:dyDescent="0.3">
      <c r="A673" s="163">
        <v>45686</v>
      </c>
      <c r="B673" t="s">
        <v>907</v>
      </c>
      <c r="C673">
        <v>594.5</v>
      </c>
      <c r="D673">
        <v>5.67</v>
      </c>
      <c r="E673">
        <v>-1.88</v>
      </c>
      <c r="F673">
        <v>-1.88</v>
      </c>
      <c r="G673">
        <v>-2.12</v>
      </c>
      <c r="H673">
        <v>-4</v>
      </c>
      <c r="I673">
        <v>4.1399999999999997</v>
      </c>
      <c r="J673">
        <v>0.1399999999999996</v>
      </c>
    </row>
    <row r="674" spans="1:10" x14ac:dyDescent="0.3">
      <c r="A674" s="163">
        <v>45686</v>
      </c>
      <c r="B674" t="s">
        <v>908</v>
      </c>
      <c r="C674">
        <v>208.7</v>
      </c>
      <c r="D674">
        <v>-4.8</v>
      </c>
      <c r="E674">
        <v>-1.83</v>
      </c>
      <c r="F674">
        <v>-1.83</v>
      </c>
      <c r="G674">
        <v>-1.39</v>
      </c>
      <c r="H674">
        <v>-3.22</v>
      </c>
      <c r="I674">
        <v>1.29</v>
      </c>
      <c r="J674">
        <v>-1.93</v>
      </c>
    </row>
    <row r="675" spans="1:10" x14ac:dyDescent="0.3">
      <c r="A675" s="163">
        <v>45686</v>
      </c>
      <c r="B675" t="s">
        <v>909</v>
      </c>
      <c r="C675">
        <v>158.25</v>
      </c>
      <c r="D675">
        <v>-10.32</v>
      </c>
      <c r="E675">
        <v>4.8899999999999997</v>
      </c>
      <c r="F675">
        <v>4.8899999999999997</v>
      </c>
      <c r="G675">
        <v>-2.4900000000000002</v>
      </c>
      <c r="H675">
        <v>2.3999999999999995</v>
      </c>
      <c r="I675">
        <v>2.23</v>
      </c>
      <c r="J675">
        <v>4.629999999999999</v>
      </c>
    </row>
    <row r="676" spans="1:10" x14ac:dyDescent="0.3">
      <c r="A676" s="163">
        <v>45686</v>
      </c>
      <c r="B676" t="s">
        <v>910</v>
      </c>
      <c r="C676">
        <v>1010.6</v>
      </c>
      <c r="D676">
        <v>-1.94</v>
      </c>
      <c r="E676">
        <v>-2.75</v>
      </c>
      <c r="F676">
        <v>-2.75</v>
      </c>
      <c r="G676">
        <v>-5.0199999999999996</v>
      </c>
      <c r="H676">
        <v>-7.77</v>
      </c>
      <c r="I676">
        <v>15.04</v>
      </c>
      <c r="J676">
        <v>7.27</v>
      </c>
    </row>
    <row r="677" spans="1:10" x14ac:dyDescent="0.3">
      <c r="A677" s="163">
        <v>45686</v>
      </c>
      <c r="B677" t="s">
        <v>911</v>
      </c>
      <c r="C677">
        <v>76.849999999999994</v>
      </c>
      <c r="D677">
        <v>-5.76</v>
      </c>
      <c r="E677">
        <v>-4.92</v>
      </c>
      <c r="F677">
        <v>-4.92</v>
      </c>
      <c r="G677">
        <v>-4.99</v>
      </c>
      <c r="H677">
        <v>-9.91</v>
      </c>
      <c r="I677">
        <v>-4.95</v>
      </c>
      <c r="J677">
        <v>-14.86</v>
      </c>
    </row>
    <row r="678" spans="1:10" x14ac:dyDescent="0.3">
      <c r="A678" s="163">
        <v>45686</v>
      </c>
      <c r="B678" t="s">
        <v>912</v>
      </c>
      <c r="C678">
        <v>466.75</v>
      </c>
      <c r="D678">
        <v>-2.5099999999999998</v>
      </c>
      <c r="E678">
        <v>-3.37</v>
      </c>
      <c r="F678">
        <v>-3.37</v>
      </c>
      <c r="G678">
        <v>-1.43</v>
      </c>
      <c r="H678">
        <v>-4.8</v>
      </c>
      <c r="I678">
        <v>3.5</v>
      </c>
      <c r="J678">
        <v>-1.2999999999999998</v>
      </c>
    </row>
    <row r="679" spans="1:10" x14ac:dyDescent="0.3">
      <c r="A679" s="163">
        <v>45686</v>
      </c>
      <c r="B679" t="s">
        <v>913</v>
      </c>
      <c r="C679">
        <v>173.3</v>
      </c>
      <c r="D679">
        <v>-8.48</v>
      </c>
      <c r="E679">
        <v>-5</v>
      </c>
      <c r="F679">
        <v>-5</v>
      </c>
      <c r="G679">
        <v>-4.3099999999999996</v>
      </c>
      <c r="H679">
        <v>-9.31</v>
      </c>
      <c r="I679">
        <v>4.08</v>
      </c>
      <c r="J679">
        <v>-5.2299999999999986</v>
      </c>
    </row>
    <row r="680" spans="1:10" x14ac:dyDescent="0.3">
      <c r="A680" s="163">
        <v>45686</v>
      </c>
      <c r="B680" t="s">
        <v>914</v>
      </c>
      <c r="C680">
        <v>122.7</v>
      </c>
      <c r="D680">
        <v>-0.58000000000000007</v>
      </c>
      <c r="E680">
        <v>-4.42</v>
      </c>
      <c r="F680">
        <v>-4.42</v>
      </c>
      <c r="G680">
        <v>-5.1100000000000003</v>
      </c>
      <c r="H680">
        <v>-9.5299999999999994</v>
      </c>
      <c r="I680">
        <v>4.96</v>
      </c>
      <c r="J680">
        <v>-4.5700000000000012</v>
      </c>
    </row>
    <row r="681" spans="1:10" x14ac:dyDescent="0.3">
      <c r="A681" s="163">
        <v>45686</v>
      </c>
      <c r="B681" t="s">
        <v>915</v>
      </c>
      <c r="C681">
        <v>526.9</v>
      </c>
      <c r="D681">
        <v>-5.98</v>
      </c>
      <c r="E681">
        <v>-4.6500000000000004</v>
      </c>
      <c r="F681">
        <v>-4.6500000000000004</v>
      </c>
      <c r="G681">
        <v>-1.24</v>
      </c>
      <c r="H681">
        <v>-5.8900000000000006</v>
      </c>
      <c r="I681">
        <v>0.64</v>
      </c>
      <c r="J681">
        <v>-5.2500000000000009</v>
      </c>
    </row>
    <row r="682" spans="1:10" x14ac:dyDescent="0.3">
      <c r="A682" s="163">
        <v>45686</v>
      </c>
      <c r="B682" t="s">
        <v>916</v>
      </c>
      <c r="C682">
        <v>1192.0999999999999</v>
      </c>
      <c r="D682">
        <v>1.5599999999999996</v>
      </c>
      <c r="E682">
        <v>-1.83</v>
      </c>
      <c r="F682">
        <v>-1.83</v>
      </c>
      <c r="G682">
        <v>-0.21</v>
      </c>
      <c r="H682">
        <v>-2.04</v>
      </c>
      <c r="I682">
        <v>-1.43</v>
      </c>
      <c r="J682">
        <v>-3.47</v>
      </c>
    </row>
    <row r="683" spans="1:10" x14ac:dyDescent="0.3">
      <c r="A683" s="163">
        <v>45686</v>
      </c>
      <c r="B683" t="s">
        <v>917</v>
      </c>
      <c r="C683">
        <v>36</v>
      </c>
      <c r="D683">
        <v>-4.67</v>
      </c>
      <c r="E683">
        <v>-0.56999999999999995</v>
      </c>
      <c r="F683">
        <v>-0.56999999999999995</v>
      </c>
      <c r="G683">
        <v>-4.84</v>
      </c>
      <c r="H683">
        <v>-5.41</v>
      </c>
      <c r="I683">
        <v>2.92</v>
      </c>
      <c r="J683">
        <v>-2.4900000000000002</v>
      </c>
    </row>
    <row r="684" spans="1:10" x14ac:dyDescent="0.3">
      <c r="A684" s="163">
        <v>45686</v>
      </c>
      <c r="B684" t="s">
        <v>918</v>
      </c>
      <c r="C684">
        <v>11.83</v>
      </c>
      <c r="D684">
        <v>-3.6</v>
      </c>
      <c r="E684">
        <v>-4.46</v>
      </c>
      <c r="F684">
        <v>-4.46</v>
      </c>
      <c r="G684">
        <v>-1.82</v>
      </c>
      <c r="H684">
        <v>-6.28</v>
      </c>
      <c r="I684">
        <v>4.2300000000000004</v>
      </c>
      <c r="J684">
        <v>-2.0499999999999998</v>
      </c>
    </row>
    <row r="685" spans="1:10" x14ac:dyDescent="0.3">
      <c r="A685" s="163">
        <v>45684</v>
      </c>
      <c r="B685" t="s">
        <v>4208</v>
      </c>
      <c r="C685">
        <v>4.7</v>
      </c>
      <c r="D685">
        <v>-4.88</v>
      </c>
      <c r="E685">
        <v>-4.8600000000000003</v>
      </c>
      <c r="F685">
        <v>-4.8600000000000003</v>
      </c>
      <c r="G685">
        <v>0</v>
      </c>
      <c r="H685">
        <v>0</v>
      </c>
      <c r="I685">
        <v>0</v>
      </c>
      <c r="J685">
        <v>0</v>
      </c>
    </row>
    <row r="686" spans="1:10" x14ac:dyDescent="0.3">
      <c r="A686" s="163">
        <v>45686</v>
      </c>
      <c r="B686" t="s">
        <v>919</v>
      </c>
      <c r="C686">
        <v>512.15</v>
      </c>
      <c r="D686">
        <v>-5.15</v>
      </c>
      <c r="E686">
        <v>-2.69</v>
      </c>
      <c r="F686">
        <v>-2.69</v>
      </c>
      <c r="G686">
        <v>-3.38</v>
      </c>
      <c r="H686">
        <v>-6.07</v>
      </c>
      <c r="I686">
        <v>5.64</v>
      </c>
      <c r="J686">
        <v>-0.4300000000000006</v>
      </c>
    </row>
    <row r="687" spans="1:10" x14ac:dyDescent="0.3">
      <c r="A687" s="163">
        <v>45686</v>
      </c>
      <c r="B687" t="s">
        <v>920</v>
      </c>
      <c r="C687">
        <v>77.05</v>
      </c>
      <c r="D687">
        <v>-9.6199999999999992</v>
      </c>
      <c r="E687">
        <v>-1.1599999999999999</v>
      </c>
      <c r="F687">
        <v>-1.1599999999999999</v>
      </c>
      <c r="G687">
        <v>0.52</v>
      </c>
      <c r="H687">
        <v>-0.6399999999999999</v>
      </c>
      <c r="I687">
        <v>-0.45</v>
      </c>
      <c r="J687">
        <v>-1.0900000000000001</v>
      </c>
    </row>
    <row r="688" spans="1:10" x14ac:dyDescent="0.3">
      <c r="A688" s="163">
        <v>45686</v>
      </c>
      <c r="B688" t="s">
        <v>921</v>
      </c>
      <c r="C688">
        <v>121.32</v>
      </c>
      <c r="D688">
        <v>-5.51</v>
      </c>
      <c r="E688">
        <v>4.47</v>
      </c>
      <c r="F688">
        <v>4.47</v>
      </c>
      <c r="G688">
        <v>1.01</v>
      </c>
      <c r="H688">
        <v>5.48</v>
      </c>
      <c r="I688">
        <v>4.37</v>
      </c>
      <c r="J688">
        <v>9.85</v>
      </c>
    </row>
    <row r="689" spans="1:10" x14ac:dyDescent="0.3">
      <c r="A689" s="163">
        <v>45686</v>
      </c>
      <c r="B689" t="s">
        <v>922</v>
      </c>
      <c r="C689">
        <v>1296</v>
      </c>
      <c r="D689">
        <v>-2.81</v>
      </c>
      <c r="E689">
        <v>-3.92</v>
      </c>
      <c r="F689">
        <v>-3.92</v>
      </c>
      <c r="G689">
        <v>5.44</v>
      </c>
      <c r="H689">
        <v>1.5200000000000005</v>
      </c>
      <c r="I689">
        <v>4.59</v>
      </c>
      <c r="J689">
        <v>6.11</v>
      </c>
    </row>
    <row r="690" spans="1:10" x14ac:dyDescent="0.3">
      <c r="A690" s="163">
        <v>45686</v>
      </c>
      <c r="B690" t="s">
        <v>923</v>
      </c>
      <c r="C690">
        <v>1501.85</v>
      </c>
      <c r="D690">
        <v>-0.54999999999999982</v>
      </c>
      <c r="E690">
        <v>-0.2</v>
      </c>
      <c r="F690">
        <v>-0.2</v>
      </c>
      <c r="G690">
        <v>0.38</v>
      </c>
      <c r="H690">
        <v>0.18</v>
      </c>
      <c r="I690">
        <v>5.16</v>
      </c>
      <c r="J690">
        <v>5.34</v>
      </c>
    </row>
    <row r="691" spans="1:10" x14ac:dyDescent="0.3">
      <c r="A691" s="163">
        <v>45684</v>
      </c>
      <c r="B691" t="s">
        <v>924</v>
      </c>
      <c r="C691">
        <v>27.14</v>
      </c>
      <c r="D691">
        <v>9.75</v>
      </c>
      <c r="E691">
        <v>-9.98</v>
      </c>
      <c r="F691">
        <v>-9.98</v>
      </c>
      <c r="G691">
        <v>0</v>
      </c>
      <c r="H691">
        <v>0</v>
      </c>
      <c r="I691">
        <v>0</v>
      </c>
      <c r="J691">
        <v>0</v>
      </c>
    </row>
    <row r="692" spans="1:10" x14ac:dyDescent="0.3">
      <c r="A692" s="163">
        <v>45686</v>
      </c>
      <c r="B692" t="s">
        <v>925</v>
      </c>
      <c r="C692">
        <v>27.31</v>
      </c>
      <c r="D692">
        <v>-8.879999999999999</v>
      </c>
      <c r="E692">
        <v>-3.03</v>
      </c>
      <c r="F692">
        <v>-3.03</v>
      </c>
      <c r="G692">
        <v>-0.56000000000000005</v>
      </c>
      <c r="H692">
        <v>-3.59</v>
      </c>
      <c r="I692">
        <v>9.99</v>
      </c>
      <c r="J692">
        <v>6.4</v>
      </c>
    </row>
    <row r="693" spans="1:10" x14ac:dyDescent="0.3">
      <c r="A693" s="163">
        <v>45686</v>
      </c>
      <c r="B693" t="s">
        <v>926</v>
      </c>
      <c r="C693">
        <v>46.91</v>
      </c>
      <c r="D693">
        <v>-5.41</v>
      </c>
      <c r="E693">
        <v>-4.91</v>
      </c>
      <c r="F693">
        <v>-4.91</v>
      </c>
      <c r="G693">
        <v>-0.3</v>
      </c>
      <c r="H693">
        <v>-5.21</v>
      </c>
      <c r="I693">
        <v>-4.75</v>
      </c>
      <c r="J693">
        <v>-9.9600000000000009</v>
      </c>
    </row>
    <row r="694" spans="1:10" x14ac:dyDescent="0.3">
      <c r="A694" s="163">
        <v>45686</v>
      </c>
      <c r="B694" t="s">
        <v>927</v>
      </c>
      <c r="C694">
        <v>262.35000000000002</v>
      </c>
      <c r="D694">
        <v>-2.06</v>
      </c>
      <c r="E694">
        <v>8.51</v>
      </c>
      <c r="F694">
        <v>8.51</v>
      </c>
      <c r="G694">
        <v>1.51</v>
      </c>
      <c r="H694">
        <v>10.02</v>
      </c>
      <c r="I694">
        <v>-8.11</v>
      </c>
      <c r="J694">
        <v>1.91</v>
      </c>
    </row>
    <row r="695" spans="1:10" x14ac:dyDescent="0.3">
      <c r="A695" s="163">
        <v>45686</v>
      </c>
      <c r="B695" t="s">
        <v>928</v>
      </c>
      <c r="C695">
        <v>386</v>
      </c>
      <c r="D695">
        <v>-3.97</v>
      </c>
      <c r="E695">
        <v>-5</v>
      </c>
      <c r="F695">
        <v>-5</v>
      </c>
      <c r="G695">
        <v>-4.99</v>
      </c>
      <c r="H695">
        <v>-9.99</v>
      </c>
      <c r="I695">
        <v>-5</v>
      </c>
      <c r="J695">
        <v>-14.99</v>
      </c>
    </row>
    <row r="696" spans="1:10" x14ac:dyDescent="0.3">
      <c r="A696" s="163">
        <v>45686</v>
      </c>
      <c r="B696" t="s">
        <v>929</v>
      </c>
      <c r="C696">
        <v>452.45</v>
      </c>
      <c r="D696">
        <v>-3.99</v>
      </c>
      <c r="E696">
        <v>-1.1499999999999999</v>
      </c>
      <c r="F696">
        <v>-1.1499999999999999</v>
      </c>
      <c r="G696">
        <v>-0.27</v>
      </c>
      <c r="H696">
        <v>-1.42</v>
      </c>
      <c r="I696">
        <v>0.56999999999999995</v>
      </c>
      <c r="J696">
        <v>-0.85</v>
      </c>
    </row>
    <row r="697" spans="1:10" x14ac:dyDescent="0.3">
      <c r="A697" s="163">
        <v>45686</v>
      </c>
      <c r="B697" t="s">
        <v>930</v>
      </c>
      <c r="C697">
        <v>177.5</v>
      </c>
      <c r="D697">
        <v>-1.67</v>
      </c>
      <c r="E697">
        <v>-1.8</v>
      </c>
      <c r="F697">
        <v>-1.8</v>
      </c>
      <c r="G697">
        <v>-3.61</v>
      </c>
      <c r="H697">
        <v>-5.41</v>
      </c>
      <c r="I697">
        <v>3.83</v>
      </c>
      <c r="J697">
        <v>-1.58</v>
      </c>
    </row>
    <row r="698" spans="1:10" x14ac:dyDescent="0.3">
      <c r="A698" s="163">
        <v>45686</v>
      </c>
      <c r="B698" t="s">
        <v>931</v>
      </c>
      <c r="C698">
        <v>1579.4</v>
      </c>
      <c r="D698">
        <v>5.5199999999999987</v>
      </c>
      <c r="E698">
        <v>-4.5999999999999996</v>
      </c>
      <c r="F698">
        <v>-4.5999999999999996</v>
      </c>
      <c r="G698">
        <v>-3.76</v>
      </c>
      <c r="H698">
        <v>-8.36</v>
      </c>
      <c r="I698">
        <v>3.81</v>
      </c>
      <c r="J698">
        <v>-4.5499999999999989</v>
      </c>
    </row>
    <row r="699" spans="1:10" x14ac:dyDescent="0.3">
      <c r="A699" s="163">
        <v>45686</v>
      </c>
      <c r="B699" t="s">
        <v>932</v>
      </c>
      <c r="C699">
        <v>52.3</v>
      </c>
      <c r="D699">
        <v>-9.07</v>
      </c>
      <c r="E699">
        <v>-5.15</v>
      </c>
      <c r="F699">
        <v>-5.15</v>
      </c>
      <c r="G699">
        <v>4.38</v>
      </c>
      <c r="H699">
        <v>-0.77000000000000046</v>
      </c>
      <c r="I699">
        <v>2.97</v>
      </c>
      <c r="J699">
        <v>2.2000000000000002</v>
      </c>
    </row>
    <row r="700" spans="1:10" x14ac:dyDescent="0.3">
      <c r="A700" s="163">
        <v>45686</v>
      </c>
      <c r="B700" t="s">
        <v>933</v>
      </c>
      <c r="C700">
        <v>59.18</v>
      </c>
      <c r="D700">
        <v>-9.93</v>
      </c>
      <c r="E700">
        <v>-6.7</v>
      </c>
      <c r="F700">
        <v>-6.7</v>
      </c>
      <c r="G700">
        <v>8.43</v>
      </c>
      <c r="H700">
        <v>1.7299999999999995</v>
      </c>
      <c r="I700">
        <v>-2.98</v>
      </c>
      <c r="J700">
        <v>-1.2500000000000004</v>
      </c>
    </row>
    <row r="701" spans="1:10" x14ac:dyDescent="0.3">
      <c r="A701" s="163">
        <v>45686</v>
      </c>
      <c r="B701" t="s">
        <v>934</v>
      </c>
      <c r="C701">
        <v>12.3</v>
      </c>
      <c r="D701">
        <v>-5</v>
      </c>
      <c r="E701">
        <v>-0.45</v>
      </c>
      <c r="F701">
        <v>-0.45</v>
      </c>
      <c r="G701">
        <v>-3.4</v>
      </c>
      <c r="H701">
        <v>-3.85</v>
      </c>
      <c r="I701">
        <v>-3.91</v>
      </c>
      <c r="J701">
        <v>-7.76</v>
      </c>
    </row>
    <row r="702" spans="1:10" x14ac:dyDescent="0.3">
      <c r="A702" s="163">
        <v>45686</v>
      </c>
      <c r="B702" t="s">
        <v>935</v>
      </c>
      <c r="C702">
        <v>92.15</v>
      </c>
      <c r="D702">
        <v>-4.01</v>
      </c>
      <c r="E702">
        <v>-4.9800000000000004</v>
      </c>
      <c r="F702">
        <v>-4.9800000000000004</v>
      </c>
      <c r="G702">
        <v>-1.5</v>
      </c>
      <c r="H702">
        <v>-6.48</v>
      </c>
      <c r="I702">
        <v>-2.95</v>
      </c>
      <c r="J702">
        <v>-9.43</v>
      </c>
    </row>
    <row r="703" spans="1:10" x14ac:dyDescent="0.3">
      <c r="A703" s="163">
        <v>45686</v>
      </c>
      <c r="B703" t="s">
        <v>936</v>
      </c>
      <c r="C703">
        <v>17</v>
      </c>
      <c r="D703">
        <v>-11.25</v>
      </c>
      <c r="E703">
        <v>-2.2400000000000002</v>
      </c>
      <c r="F703">
        <v>-2.2400000000000002</v>
      </c>
      <c r="G703">
        <v>4.33</v>
      </c>
      <c r="H703">
        <v>2.09</v>
      </c>
      <c r="I703">
        <v>0.89</v>
      </c>
      <c r="J703">
        <v>2.98</v>
      </c>
    </row>
    <row r="704" spans="1:10" x14ac:dyDescent="0.3">
      <c r="A704" s="163">
        <v>45686</v>
      </c>
      <c r="B704" t="s">
        <v>937</v>
      </c>
      <c r="C704">
        <v>1423.95</v>
      </c>
      <c r="D704">
        <v>-2.1</v>
      </c>
      <c r="E704">
        <v>-1.1299999999999999</v>
      </c>
      <c r="F704">
        <v>-1.1299999999999999</v>
      </c>
      <c r="G704">
        <v>1.69</v>
      </c>
      <c r="H704">
        <v>0.56000000000000005</v>
      </c>
      <c r="I704">
        <v>0.31</v>
      </c>
      <c r="J704">
        <v>0.87000000000000011</v>
      </c>
    </row>
    <row r="705" spans="1:10" x14ac:dyDescent="0.3">
      <c r="A705" s="163">
        <v>45686</v>
      </c>
      <c r="B705" t="s">
        <v>938</v>
      </c>
      <c r="C705">
        <v>58.49</v>
      </c>
      <c r="D705">
        <v>-0.85000000000000053</v>
      </c>
      <c r="E705">
        <v>4.43</v>
      </c>
      <c r="F705">
        <v>4.43</v>
      </c>
      <c r="G705">
        <v>-4.99</v>
      </c>
      <c r="H705">
        <v>-0.5600000000000005</v>
      </c>
      <c r="I705">
        <v>4.88</v>
      </c>
      <c r="J705">
        <v>4.3199999999999994</v>
      </c>
    </row>
    <row r="706" spans="1:10" x14ac:dyDescent="0.3">
      <c r="A706" s="163">
        <v>45686</v>
      </c>
      <c r="B706" t="s">
        <v>939</v>
      </c>
      <c r="C706">
        <v>26.1</v>
      </c>
      <c r="D706">
        <v>18.66</v>
      </c>
      <c r="G706">
        <v>4.93</v>
      </c>
      <c r="I706">
        <v>-4.92</v>
      </c>
      <c r="J706">
        <v>4.93</v>
      </c>
    </row>
    <row r="707" spans="1:10" x14ac:dyDescent="0.3">
      <c r="A707" s="163">
        <v>45685</v>
      </c>
      <c r="B707" t="s">
        <v>940</v>
      </c>
      <c r="C707">
        <v>25</v>
      </c>
      <c r="D707">
        <v>6.55</v>
      </c>
      <c r="E707">
        <v>0</v>
      </c>
      <c r="G707">
        <v>0</v>
      </c>
      <c r="H707">
        <v>0</v>
      </c>
      <c r="I707">
        <v>0</v>
      </c>
      <c r="J707">
        <v>0</v>
      </c>
    </row>
    <row r="708" spans="1:10" x14ac:dyDescent="0.3">
      <c r="A708" s="163">
        <v>44543</v>
      </c>
      <c r="B708" t="s">
        <v>4311</v>
      </c>
      <c r="C708">
        <v>0.34</v>
      </c>
      <c r="D708">
        <v>-2.86</v>
      </c>
      <c r="E708">
        <v>3.03</v>
      </c>
      <c r="G708">
        <v>0</v>
      </c>
      <c r="I708">
        <v>0</v>
      </c>
    </row>
    <row r="709" spans="1:10" x14ac:dyDescent="0.3">
      <c r="A709" s="163">
        <v>45686</v>
      </c>
      <c r="B709" t="s">
        <v>941</v>
      </c>
      <c r="C709">
        <v>1332.55</v>
      </c>
      <c r="D709">
        <v>-2.5499999999999998</v>
      </c>
      <c r="E709">
        <v>-4.33</v>
      </c>
      <c r="F709">
        <v>-4.33</v>
      </c>
      <c r="G709">
        <v>1.52</v>
      </c>
      <c r="H709">
        <v>-2.81</v>
      </c>
      <c r="I709">
        <v>-1.2</v>
      </c>
      <c r="J709">
        <v>-4.01</v>
      </c>
    </row>
    <row r="710" spans="1:10" x14ac:dyDescent="0.3">
      <c r="A710" s="163">
        <v>45686</v>
      </c>
      <c r="B710" t="s">
        <v>942</v>
      </c>
      <c r="C710">
        <v>117.05</v>
      </c>
      <c r="D710">
        <v>4.5499999999999989</v>
      </c>
      <c r="E710">
        <v>-4.2</v>
      </c>
      <c r="F710">
        <v>-4.2</v>
      </c>
      <c r="G710">
        <v>-3.53</v>
      </c>
      <c r="H710">
        <v>-7.73</v>
      </c>
      <c r="I710">
        <v>4.32</v>
      </c>
      <c r="J710">
        <v>-3.41</v>
      </c>
    </row>
    <row r="711" spans="1:10" x14ac:dyDescent="0.3">
      <c r="A711" s="163">
        <v>45686</v>
      </c>
      <c r="B711" t="s">
        <v>943</v>
      </c>
      <c r="C711">
        <v>30.44</v>
      </c>
      <c r="D711">
        <v>9.98</v>
      </c>
      <c r="E711">
        <v>1.99</v>
      </c>
      <c r="F711">
        <v>1.99</v>
      </c>
      <c r="G711">
        <v>1.98</v>
      </c>
      <c r="H711">
        <v>3.97</v>
      </c>
      <c r="I711">
        <v>1.98</v>
      </c>
      <c r="J711">
        <v>5.9499999999999993</v>
      </c>
    </row>
    <row r="712" spans="1:10" x14ac:dyDescent="0.3">
      <c r="A712" s="163">
        <v>45686</v>
      </c>
      <c r="B712" t="s">
        <v>944</v>
      </c>
      <c r="C712">
        <v>6</v>
      </c>
      <c r="D712">
        <v>9.8699999999999992</v>
      </c>
      <c r="E712">
        <v>-4.75</v>
      </c>
      <c r="F712">
        <v>-4.75</v>
      </c>
      <c r="G712">
        <v>-4.9800000000000004</v>
      </c>
      <c r="H712">
        <v>-9.73</v>
      </c>
      <c r="I712">
        <v>4.9000000000000004</v>
      </c>
      <c r="J712">
        <v>-4.83</v>
      </c>
    </row>
    <row r="713" spans="1:10" x14ac:dyDescent="0.3">
      <c r="A713" s="163">
        <v>45686</v>
      </c>
      <c r="B713" t="s">
        <v>945</v>
      </c>
      <c r="C713">
        <v>319.85000000000002</v>
      </c>
      <c r="D713">
        <v>-9.27</v>
      </c>
      <c r="E713">
        <v>-3.93</v>
      </c>
      <c r="F713">
        <v>-3.93</v>
      </c>
      <c r="G713">
        <v>-1.9</v>
      </c>
      <c r="H713">
        <v>-5.83</v>
      </c>
      <c r="I713">
        <v>0.79</v>
      </c>
      <c r="J713">
        <v>-5.04</v>
      </c>
    </row>
    <row r="714" spans="1:10" x14ac:dyDescent="0.3">
      <c r="A714" s="163">
        <v>45686</v>
      </c>
      <c r="B714" t="s">
        <v>946</v>
      </c>
      <c r="C714">
        <v>47.25</v>
      </c>
      <c r="D714">
        <v>3.6900000000000008</v>
      </c>
      <c r="E714">
        <v>-2.76</v>
      </c>
      <c r="F714">
        <v>-2.76</v>
      </c>
      <c r="G714">
        <v>-4.8600000000000003</v>
      </c>
      <c r="H714">
        <v>-7.62</v>
      </c>
      <c r="I714">
        <v>0.53</v>
      </c>
      <c r="J714">
        <v>-7.09</v>
      </c>
    </row>
    <row r="715" spans="1:10" x14ac:dyDescent="0.3">
      <c r="A715" s="163">
        <v>45684</v>
      </c>
      <c r="B715" t="s">
        <v>4209</v>
      </c>
      <c r="C715">
        <v>5.07</v>
      </c>
      <c r="D715">
        <v>-4.95</v>
      </c>
      <c r="E715">
        <v>4.97</v>
      </c>
      <c r="F715">
        <v>4.97</v>
      </c>
      <c r="G715">
        <v>0</v>
      </c>
      <c r="H715">
        <v>0</v>
      </c>
      <c r="I715">
        <v>0</v>
      </c>
      <c r="J715">
        <v>0</v>
      </c>
    </row>
    <row r="716" spans="1:10" x14ac:dyDescent="0.3">
      <c r="A716" s="163">
        <v>45686</v>
      </c>
      <c r="B716" t="s">
        <v>947</v>
      </c>
      <c r="C716">
        <v>47.9</v>
      </c>
      <c r="D716">
        <v>23.34</v>
      </c>
      <c r="E716">
        <v>-4.82</v>
      </c>
      <c r="F716">
        <v>-4.82</v>
      </c>
      <c r="G716">
        <v>-4.96</v>
      </c>
      <c r="H716">
        <v>-9.7799999999999994</v>
      </c>
      <c r="J716">
        <v>-9.7799999999999994</v>
      </c>
    </row>
    <row r="717" spans="1:10" x14ac:dyDescent="0.3">
      <c r="A717" s="163">
        <v>45685</v>
      </c>
      <c r="B717" t="s">
        <v>948</v>
      </c>
      <c r="C717">
        <v>118.05</v>
      </c>
      <c r="D717">
        <v>1.62</v>
      </c>
      <c r="E717">
        <v>0</v>
      </c>
      <c r="G717">
        <v>-4.99</v>
      </c>
      <c r="H717">
        <v>0</v>
      </c>
      <c r="I717">
        <v>0</v>
      </c>
      <c r="J717">
        <v>-4.99</v>
      </c>
    </row>
    <row r="718" spans="1:10" x14ac:dyDescent="0.3">
      <c r="A718" s="163">
        <v>45686</v>
      </c>
      <c r="B718" t="s">
        <v>949</v>
      </c>
      <c r="C718">
        <v>100.2</v>
      </c>
      <c r="D718">
        <v>-0.97999999999999976</v>
      </c>
      <c r="E718">
        <v>-4.71</v>
      </c>
      <c r="F718">
        <v>-4.71</v>
      </c>
      <c r="G718">
        <v>4.8899999999999997</v>
      </c>
      <c r="H718">
        <v>0.17999999999999969</v>
      </c>
      <c r="I718">
        <v>4.9800000000000004</v>
      </c>
      <c r="J718">
        <v>5.16</v>
      </c>
    </row>
    <row r="719" spans="1:10" x14ac:dyDescent="0.3">
      <c r="A719" s="163">
        <v>45686</v>
      </c>
      <c r="B719" t="s">
        <v>950</v>
      </c>
      <c r="C719">
        <v>427.4</v>
      </c>
      <c r="D719">
        <v>-1</v>
      </c>
      <c r="E719">
        <v>-0.59</v>
      </c>
      <c r="F719">
        <v>-0.59</v>
      </c>
      <c r="G719">
        <v>-2.0099999999999998</v>
      </c>
      <c r="H719">
        <v>-2.6</v>
      </c>
      <c r="I719">
        <v>1.75</v>
      </c>
      <c r="J719">
        <v>-0.84999999999999964</v>
      </c>
    </row>
    <row r="720" spans="1:10" x14ac:dyDescent="0.3">
      <c r="A720" s="163">
        <v>45686</v>
      </c>
      <c r="B720" t="s">
        <v>951</v>
      </c>
      <c r="C720">
        <v>1524.5</v>
      </c>
      <c r="D720">
        <v>-14.76</v>
      </c>
      <c r="E720">
        <v>-9.3699999999999992</v>
      </c>
      <c r="F720">
        <v>-9.3699999999999992</v>
      </c>
      <c r="G720">
        <v>10</v>
      </c>
      <c r="H720">
        <v>0.63000000000000078</v>
      </c>
      <c r="I720">
        <v>4.83</v>
      </c>
      <c r="J720">
        <v>5.4600000000000009</v>
      </c>
    </row>
    <row r="721" spans="1:10" x14ac:dyDescent="0.3">
      <c r="A721" s="163">
        <v>45686</v>
      </c>
      <c r="B721" t="s">
        <v>952</v>
      </c>
      <c r="C721">
        <v>13.14</v>
      </c>
      <c r="D721">
        <v>3.93</v>
      </c>
      <c r="E721">
        <v>-4.95</v>
      </c>
      <c r="F721">
        <v>-4.95</v>
      </c>
      <c r="G721">
        <v>-4.9800000000000004</v>
      </c>
      <c r="H721">
        <v>-9.93</v>
      </c>
      <c r="I721">
        <v>4.37</v>
      </c>
      <c r="J721">
        <v>-5.56</v>
      </c>
    </row>
    <row r="722" spans="1:10" x14ac:dyDescent="0.3">
      <c r="A722" s="163">
        <v>45686</v>
      </c>
      <c r="B722" t="s">
        <v>953</v>
      </c>
      <c r="C722">
        <v>108.05</v>
      </c>
      <c r="D722">
        <v>10.53</v>
      </c>
      <c r="E722">
        <v>-4.96</v>
      </c>
      <c r="F722">
        <v>-4.96</v>
      </c>
      <c r="G722">
        <v>-4.96</v>
      </c>
      <c r="H722">
        <v>-9.92</v>
      </c>
      <c r="I722">
        <v>-2.7</v>
      </c>
      <c r="J722">
        <v>-12.62</v>
      </c>
    </row>
    <row r="723" spans="1:10" x14ac:dyDescent="0.3">
      <c r="A723" s="163">
        <v>45686</v>
      </c>
      <c r="B723" t="s">
        <v>954</v>
      </c>
      <c r="C723">
        <v>379.45</v>
      </c>
      <c r="D723">
        <v>-1.18</v>
      </c>
      <c r="E723">
        <v>-2.04</v>
      </c>
      <c r="F723">
        <v>-2.04</v>
      </c>
      <c r="G723">
        <v>-1.19</v>
      </c>
      <c r="H723">
        <v>-3.23</v>
      </c>
      <c r="I723">
        <v>2.29</v>
      </c>
      <c r="J723">
        <v>-0.94</v>
      </c>
    </row>
    <row r="724" spans="1:10" x14ac:dyDescent="0.3">
      <c r="A724" s="163">
        <v>45686</v>
      </c>
      <c r="B724" t="s">
        <v>955</v>
      </c>
      <c r="C724">
        <v>225.6</v>
      </c>
      <c r="D724">
        <v>1.73</v>
      </c>
      <c r="E724">
        <v>-4</v>
      </c>
      <c r="F724">
        <v>-4</v>
      </c>
      <c r="G724">
        <v>-2.09</v>
      </c>
      <c r="H724">
        <v>-6.09</v>
      </c>
      <c r="I724">
        <v>0.45</v>
      </c>
      <c r="J724">
        <v>-5.64</v>
      </c>
    </row>
    <row r="725" spans="1:10" x14ac:dyDescent="0.3">
      <c r="A725" s="163">
        <v>45686</v>
      </c>
      <c r="B725" t="s">
        <v>956</v>
      </c>
      <c r="C725">
        <v>289.64999999999998</v>
      </c>
      <c r="D725">
        <v>2.84</v>
      </c>
      <c r="E725">
        <v>-2.27</v>
      </c>
      <c r="F725">
        <v>-2.27</v>
      </c>
      <c r="H725">
        <v>-2.27</v>
      </c>
      <c r="I725">
        <v>1.94</v>
      </c>
      <c r="J725">
        <v>-0.33</v>
      </c>
    </row>
    <row r="726" spans="1:10" x14ac:dyDescent="0.3">
      <c r="A726" s="163">
        <v>45686</v>
      </c>
      <c r="B726" t="s">
        <v>957</v>
      </c>
      <c r="C726">
        <v>1437.15</v>
      </c>
      <c r="D726">
        <v>-2.19</v>
      </c>
      <c r="E726">
        <v>-3.83</v>
      </c>
      <c r="F726">
        <v>-3.83</v>
      </c>
      <c r="G726">
        <v>0.47</v>
      </c>
      <c r="H726">
        <v>-3.3600000000000003</v>
      </c>
      <c r="I726">
        <v>1.94</v>
      </c>
      <c r="J726">
        <v>-1.4200000000000004</v>
      </c>
    </row>
    <row r="727" spans="1:10" x14ac:dyDescent="0.3">
      <c r="A727" s="163">
        <v>45686</v>
      </c>
      <c r="B727" t="s">
        <v>958</v>
      </c>
      <c r="C727">
        <v>188.5</v>
      </c>
      <c r="D727">
        <v>-7.27</v>
      </c>
      <c r="E727">
        <v>-4.72</v>
      </c>
      <c r="F727">
        <v>-4.72</v>
      </c>
      <c r="G727">
        <v>4.99</v>
      </c>
      <c r="H727">
        <v>0.27000000000000041</v>
      </c>
      <c r="I727">
        <v>4.6900000000000004</v>
      </c>
      <c r="J727">
        <v>4.9600000000000009</v>
      </c>
    </row>
    <row r="728" spans="1:10" x14ac:dyDescent="0.3">
      <c r="A728" s="163">
        <v>45686</v>
      </c>
      <c r="B728" t="s">
        <v>959</v>
      </c>
      <c r="C728">
        <v>3700.9</v>
      </c>
      <c r="D728">
        <v>-4.1399999999999997</v>
      </c>
      <c r="E728">
        <v>-2.0299999999999998</v>
      </c>
      <c r="F728">
        <v>-2.0299999999999998</v>
      </c>
      <c r="G728">
        <v>-6.91</v>
      </c>
      <c r="H728">
        <v>-8.94</v>
      </c>
      <c r="I728">
        <v>8.14</v>
      </c>
      <c r="J728">
        <v>-0.79999999999999893</v>
      </c>
    </row>
    <row r="729" spans="1:10" x14ac:dyDescent="0.3">
      <c r="A729" s="163">
        <v>45684</v>
      </c>
      <c r="B729" t="s">
        <v>4210</v>
      </c>
      <c r="C729">
        <v>26.07</v>
      </c>
      <c r="D729">
        <v>14.92</v>
      </c>
      <c r="E729">
        <v>-4.99</v>
      </c>
      <c r="F729">
        <v>-4.99</v>
      </c>
      <c r="G729">
        <v>0</v>
      </c>
      <c r="H729">
        <v>0</v>
      </c>
      <c r="I729">
        <v>0</v>
      </c>
      <c r="J729">
        <v>0</v>
      </c>
    </row>
    <row r="730" spans="1:10" x14ac:dyDescent="0.3">
      <c r="A730" s="163">
        <v>45686</v>
      </c>
      <c r="B730" t="s">
        <v>960</v>
      </c>
      <c r="C730">
        <v>8746.5499999999993</v>
      </c>
      <c r="D730">
        <v>7.45</v>
      </c>
      <c r="E730">
        <v>-4.76</v>
      </c>
      <c r="F730">
        <v>-4.76</v>
      </c>
      <c r="G730">
        <v>-3.38</v>
      </c>
      <c r="H730">
        <v>-8.14</v>
      </c>
      <c r="I730">
        <v>2.92</v>
      </c>
      <c r="J730">
        <v>-5.2200000000000006</v>
      </c>
    </row>
    <row r="731" spans="1:10" x14ac:dyDescent="0.3">
      <c r="A731" s="163">
        <v>45686</v>
      </c>
      <c r="B731" t="s">
        <v>961</v>
      </c>
      <c r="C731">
        <v>42.27</v>
      </c>
      <c r="D731">
        <v>9.93</v>
      </c>
      <c r="E731">
        <v>1.98</v>
      </c>
      <c r="F731">
        <v>1.98</v>
      </c>
      <c r="G731">
        <v>1.99</v>
      </c>
      <c r="H731">
        <v>3.97</v>
      </c>
      <c r="I731">
        <v>1.98</v>
      </c>
      <c r="J731">
        <v>5.9499999999999993</v>
      </c>
    </row>
    <row r="732" spans="1:10" x14ac:dyDescent="0.3">
      <c r="A732" s="163">
        <v>45686</v>
      </c>
      <c r="B732" t="s">
        <v>962</v>
      </c>
      <c r="C732">
        <v>56.51</v>
      </c>
      <c r="D732">
        <v>1.98</v>
      </c>
      <c r="E732">
        <v>5</v>
      </c>
      <c r="F732">
        <v>5</v>
      </c>
      <c r="G732">
        <v>-1.3</v>
      </c>
      <c r="H732">
        <v>3.7</v>
      </c>
      <c r="I732">
        <v>-0.86</v>
      </c>
      <c r="J732">
        <v>2.8400000000000003</v>
      </c>
    </row>
    <row r="733" spans="1:10" x14ac:dyDescent="0.3">
      <c r="A733" s="163">
        <v>45686</v>
      </c>
      <c r="B733" t="s">
        <v>963</v>
      </c>
      <c r="C733">
        <v>2730.7</v>
      </c>
      <c r="D733">
        <v>2.48</v>
      </c>
      <c r="E733">
        <v>-1.53</v>
      </c>
      <c r="F733">
        <v>-1.53</v>
      </c>
      <c r="G733">
        <v>-1.07</v>
      </c>
      <c r="H733">
        <v>-2.6</v>
      </c>
      <c r="I733">
        <v>1.92</v>
      </c>
      <c r="J733">
        <v>-0.68000000000000016</v>
      </c>
    </row>
    <row r="734" spans="1:10" x14ac:dyDescent="0.3">
      <c r="A734" s="163">
        <v>45686</v>
      </c>
      <c r="B734" t="s">
        <v>964</v>
      </c>
      <c r="C734">
        <v>37.25</v>
      </c>
      <c r="D734">
        <v>3.7200000000000006</v>
      </c>
      <c r="E734">
        <v>-4.66</v>
      </c>
      <c r="F734">
        <v>-4.66</v>
      </c>
      <c r="G734">
        <v>-3.29</v>
      </c>
      <c r="H734">
        <v>-7.95</v>
      </c>
      <c r="I734">
        <v>-0.96</v>
      </c>
      <c r="J734">
        <v>-8.91</v>
      </c>
    </row>
    <row r="735" spans="1:10" x14ac:dyDescent="0.3">
      <c r="A735" s="163">
        <v>45686</v>
      </c>
      <c r="B735" t="s">
        <v>4157</v>
      </c>
      <c r="C735">
        <v>9.32</v>
      </c>
      <c r="D735">
        <v>2.35</v>
      </c>
      <c r="E735">
        <v>-1.97</v>
      </c>
      <c r="F735">
        <v>-1.97</v>
      </c>
      <c r="G735">
        <v>-5.42</v>
      </c>
      <c r="H735">
        <v>-7.39</v>
      </c>
      <c r="I735">
        <v>-1.06</v>
      </c>
      <c r="J735">
        <v>-8.4499999999999993</v>
      </c>
    </row>
    <row r="736" spans="1:10" x14ac:dyDescent="0.3">
      <c r="A736" s="163">
        <v>45686</v>
      </c>
      <c r="B736" t="s">
        <v>965</v>
      </c>
      <c r="C736">
        <v>11.59</v>
      </c>
      <c r="D736">
        <v>-3.48</v>
      </c>
      <c r="E736">
        <v>-4.0999999999999996</v>
      </c>
      <c r="F736">
        <v>-4.0999999999999996</v>
      </c>
      <c r="G736">
        <v>-0.53</v>
      </c>
      <c r="H736">
        <v>-4.63</v>
      </c>
      <c r="I736">
        <v>3.85</v>
      </c>
      <c r="J736">
        <v>-0.7799999999999998</v>
      </c>
    </row>
    <row r="737" spans="1:10" x14ac:dyDescent="0.3">
      <c r="A737" s="163">
        <v>45650</v>
      </c>
      <c r="B737" t="s">
        <v>4312</v>
      </c>
      <c r="C737">
        <v>43.99</v>
      </c>
      <c r="D737">
        <v>21.44</v>
      </c>
      <c r="G737">
        <v>-4.99</v>
      </c>
    </row>
    <row r="738" spans="1:10" x14ac:dyDescent="0.3">
      <c r="A738" s="163">
        <v>45686</v>
      </c>
      <c r="B738" t="s">
        <v>966</v>
      </c>
      <c r="C738">
        <v>192.25</v>
      </c>
      <c r="D738">
        <v>9.91</v>
      </c>
      <c r="E738">
        <v>0.6</v>
      </c>
      <c r="F738">
        <v>0.6</v>
      </c>
      <c r="G738">
        <v>-1.82</v>
      </c>
      <c r="H738">
        <v>-1.2200000000000002</v>
      </c>
      <c r="I738">
        <v>1.99</v>
      </c>
      <c r="J738">
        <v>0.7699999999999998</v>
      </c>
    </row>
    <row r="739" spans="1:10" x14ac:dyDescent="0.3">
      <c r="A739" s="163">
        <v>45686</v>
      </c>
      <c r="B739" t="s">
        <v>967</v>
      </c>
      <c r="C739">
        <v>455</v>
      </c>
      <c r="D739">
        <v>-0.8600000000000001</v>
      </c>
      <c r="E739">
        <v>1.5</v>
      </c>
      <c r="F739">
        <v>1.5</v>
      </c>
      <c r="G739">
        <v>-4.03</v>
      </c>
      <c r="H739">
        <v>-2.5299999999999998</v>
      </c>
      <c r="I739">
        <v>-1.17</v>
      </c>
      <c r="J739">
        <v>-3.7</v>
      </c>
    </row>
    <row r="740" spans="1:10" x14ac:dyDescent="0.3">
      <c r="A740" s="163">
        <v>45684</v>
      </c>
      <c r="B740" t="s">
        <v>4211</v>
      </c>
      <c r="C740">
        <v>2.54</v>
      </c>
      <c r="D740">
        <v>-4.9800000000000004</v>
      </c>
      <c r="E740">
        <v>1.2</v>
      </c>
      <c r="F740">
        <v>1.2</v>
      </c>
      <c r="G740">
        <v>0</v>
      </c>
      <c r="H740">
        <v>0</v>
      </c>
      <c r="I740">
        <v>0</v>
      </c>
      <c r="J740">
        <v>0</v>
      </c>
    </row>
    <row r="741" spans="1:10" x14ac:dyDescent="0.3">
      <c r="A741" s="163">
        <v>45686</v>
      </c>
      <c r="B741" t="s">
        <v>968</v>
      </c>
      <c r="C741">
        <v>6.03</v>
      </c>
      <c r="D741">
        <v>-1.36</v>
      </c>
      <c r="E741">
        <v>-3.37</v>
      </c>
      <c r="F741">
        <v>-3.37</v>
      </c>
      <c r="G741">
        <v>-0.83</v>
      </c>
      <c r="H741">
        <v>-4.2</v>
      </c>
      <c r="I741">
        <v>1.01</v>
      </c>
      <c r="J741">
        <v>-3.1900000000000004</v>
      </c>
    </row>
    <row r="742" spans="1:10" x14ac:dyDescent="0.3">
      <c r="A742" s="163">
        <v>45686</v>
      </c>
      <c r="B742" t="s">
        <v>969</v>
      </c>
      <c r="C742">
        <v>23.47</v>
      </c>
      <c r="D742">
        <v>-4.66</v>
      </c>
      <c r="E742">
        <v>-4.7</v>
      </c>
      <c r="F742">
        <v>-4.7</v>
      </c>
      <c r="G742">
        <v>-7.03</v>
      </c>
      <c r="H742">
        <v>-11.73</v>
      </c>
      <c r="I742">
        <v>5.58</v>
      </c>
      <c r="J742">
        <v>-6.15</v>
      </c>
    </row>
    <row r="743" spans="1:10" x14ac:dyDescent="0.3">
      <c r="A743" s="163">
        <v>45686</v>
      </c>
      <c r="B743" t="s">
        <v>970</v>
      </c>
      <c r="C743">
        <v>122.6</v>
      </c>
      <c r="D743">
        <v>-17.04</v>
      </c>
      <c r="E743">
        <v>-4.99</v>
      </c>
      <c r="F743">
        <v>-4.99</v>
      </c>
      <c r="G743">
        <v>-4.96</v>
      </c>
      <c r="H743">
        <v>-9.9499999999999993</v>
      </c>
      <c r="I743">
        <v>4.97</v>
      </c>
      <c r="J743">
        <v>-4.9800000000000004</v>
      </c>
    </row>
    <row r="744" spans="1:10" x14ac:dyDescent="0.3">
      <c r="A744" s="163">
        <v>45686</v>
      </c>
      <c r="B744" t="s">
        <v>971</v>
      </c>
      <c r="C744">
        <v>73.510000000000005</v>
      </c>
      <c r="D744">
        <v>-6.74</v>
      </c>
      <c r="G744">
        <v>3.41</v>
      </c>
      <c r="I744">
        <v>-4.99</v>
      </c>
      <c r="J744">
        <v>3.41</v>
      </c>
    </row>
    <row r="745" spans="1:10" x14ac:dyDescent="0.3">
      <c r="A745" s="163">
        <v>45686</v>
      </c>
      <c r="B745" t="s">
        <v>972</v>
      </c>
      <c r="C745">
        <v>262.25</v>
      </c>
      <c r="D745">
        <v>-6.7100000000000009</v>
      </c>
      <c r="E745">
        <v>-4.38</v>
      </c>
      <c r="F745">
        <v>-4.38</v>
      </c>
      <c r="G745">
        <v>-4.55</v>
      </c>
      <c r="H745">
        <v>-8.93</v>
      </c>
      <c r="I745">
        <v>4.9800000000000004</v>
      </c>
      <c r="J745">
        <v>-3.9499999999999993</v>
      </c>
    </row>
    <row r="746" spans="1:10" x14ac:dyDescent="0.3">
      <c r="A746" s="163">
        <v>45686</v>
      </c>
      <c r="B746" t="s">
        <v>973</v>
      </c>
      <c r="C746">
        <v>743.2</v>
      </c>
      <c r="D746">
        <v>-2.2400000000000002</v>
      </c>
      <c r="E746">
        <v>-2.56</v>
      </c>
      <c r="F746">
        <v>-2.56</v>
      </c>
      <c r="G746">
        <v>0.34</v>
      </c>
      <c r="H746">
        <v>-2.2200000000000002</v>
      </c>
      <c r="I746">
        <v>0.71</v>
      </c>
      <c r="J746">
        <v>-1.5100000000000002</v>
      </c>
    </row>
    <row r="747" spans="1:10" x14ac:dyDescent="0.3">
      <c r="A747" s="163">
        <v>45686</v>
      </c>
      <c r="B747" t="s">
        <v>974</v>
      </c>
      <c r="C747">
        <v>34.369999999999997</v>
      </c>
      <c r="D747">
        <v>1.4899999999999998</v>
      </c>
      <c r="E747">
        <v>-5.0599999999999996</v>
      </c>
      <c r="F747">
        <v>-5.0599999999999996</v>
      </c>
      <c r="G747">
        <v>-9.9</v>
      </c>
      <c r="H747">
        <v>-14.96</v>
      </c>
      <c r="I747">
        <v>7.64</v>
      </c>
      <c r="J747">
        <v>-7.3200000000000012</v>
      </c>
    </row>
    <row r="748" spans="1:10" x14ac:dyDescent="0.3">
      <c r="A748" s="163">
        <v>45686</v>
      </c>
      <c r="B748" t="s">
        <v>975</v>
      </c>
      <c r="C748">
        <v>2046.55</v>
      </c>
      <c r="D748">
        <v>-3.53</v>
      </c>
      <c r="E748">
        <v>-5.95</v>
      </c>
      <c r="F748">
        <v>-5.95</v>
      </c>
      <c r="G748">
        <v>2.72</v>
      </c>
      <c r="H748">
        <v>-3.23</v>
      </c>
      <c r="I748">
        <v>0.82</v>
      </c>
      <c r="J748">
        <v>-2.41</v>
      </c>
    </row>
    <row r="749" spans="1:10" x14ac:dyDescent="0.3">
      <c r="A749" s="163">
        <v>45686</v>
      </c>
      <c r="B749" t="s">
        <v>976</v>
      </c>
      <c r="C749">
        <v>68.959999999999994</v>
      </c>
      <c r="D749">
        <v>-4.97</v>
      </c>
      <c r="E749">
        <v>-2.2999999999999998</v>
      </c>
      <c r="F749">
        <v>-2.2999999999999998</v>
      </c>
      <c r="G749">
        <v>-0.16</v>
      </c>
      <c r="H749">
        <v>-2.46</v>
      </c>
      <c r="I749">
        <v>1.74</v>
      </c>
      <c r="J749">
        <v>-0.72</v>
      </c>
    </row>
    <row r="750" spans="1:10" x14ac:dyDescent="0.3">
      <c r="A750" s="163">
        <v>45686</v>
      </c>
      <c r="B750" t="s">
        <v>977</v>
      </c>
      <c r="C750">
        <v>193.25</v>
      </c>
      <c r="D750">
        <v>3.4800000000000004</v>
      </c>
      <c r="E750">
        <v>-4.3899999999999997</v>
      </c>
      <c r="F750">
        <v>-4.3899999999999997</v>
      </c>
      <c r="G750">
        <v>-1.23</v>
      </c>
      <c r="H750">
        <v>-5.6199999999999992</v>
      </c>
      <c r="I750">
        <v>0.69</v>
      </c>
      <c r="J750">
        <v>-4.93</v>
      </c>
    </row>
    <row r="751" spans="1:10" x14ac:dyDescent="0.3">
      <c r="A751" s="163">
        <v>45686</v>
      </c>
      <c r="B751" t="s">
        <v>978</v>
      </c>
      <c r="C751">
        <v>94.1</v>
      </c>
      <c r="D751">
        <v>-18.22</v>
      </c>
      <c r="E751">
        <v>-4.9800000000000004</v>
      </c>
      <c r="F751">
        <v>-4.9800000000000004</v>
      </c>
      <c r="G751">
        <v>-4.9800000000000004</v>
      </c>
      <c r="H751">
        <v>-9.9600000000000009</v>
      </c>
      <c r="I751">
        <v>4.96</v>
      </c>
      <c r="J751">
        <v>-5.0000000000000009</v>
      </c>
    </row>
    <row r="752" spans="1:10" x14ac:dyDescent="0.3">
      <c r="A752" s="163">
        <v>45686</v>
      </c>
      <c r="B752" t="s">
        <v>979</v>
      </c>
      <c r="C752">
        <v>86</v>
      </c>
      <c r="D752">
        <v>-4.6099999999999994</v>
      </c>
      <c r="G752">
        <v>-5</v>
      </c>
      <c r="I752">
        <v>-2.66</v>
      </c>
      <c r="J752">
        <v>-5</v>
      </c>
    </row>
    <row r="753" spans="1:10" x14ac:dyDescent="0.3">
      <c r="A753" s="163">
        <v>45686</v>
      </c>
      <c r="B753" t="s">
        <v>980</v>
      </c>
      <c r="C753">
        <v>83.9</v>
      </c>
      <c r="D753">
        <v>0</v>
      </c>
      <c r="E753">
        <v>-4.97</v>
      </c>
      <c r="F753">
        <v>-4.97</v>
      </c>
      <c r="G753">
        <v>-0.89</v>
      </c>
      <c r="H753">
        <v>-5.8599999999999994</v>
      </c>
      <c r="J753">
        <v>-5.8599999999999994</v>
      </c>
    </row>
    <row r="754" spans="1:10" x14ac:dyDescent="0.3">
      <c r="A754" s="163">
        <v>45681</v>
      </c>
      <c r="B754" t="s">
        <v>981</v>
      </c>
      <c r="C754">
        <v>32.75</v>
      </c>
      <c r="D754">
        <v>-0.22999999999999951</v>
      </c>
      <c r="E754">
        <v>1.75</v>
      </c>
      <c r="G754">
        <v>4.4800000000000004</v>
      </c>
      <c r="I754">
        <v>4.62</v>
      </c>
    </row>
    <row r="755" spans="1:10" x14ac:dyDescent="0.3">
      <c r="A755" s="163">
        <v>45686</v>
      </c>
      <c r="B755" t="s">
        <v>982</v>
      </c>
      <c r="C755">
        <v>10.46</v>
      </c>
      <c r="D755">
        <v>8.870000000000001</v>
      </c>
      <c r="E755">
        <v>-4.97</v>
      </c>
      <c r="F755">
        <v>-4.97</v>
      </c>
      <c r="G755">
        <v>-4.97</v>
      </c>
      <c r="H755">
        <v>-9.94</v>
      </c>
      <c r="I755">
        <v>-2.33</v>
      </c>
      <c r="J755">
        <v>-12.27</v>
      </c>
    </row>
    <row r="756" spans="1:10" x14ac:dyDescent="0.3">
      <c r="A756" s="163">
        <v>45686</v>
      </c>
      <c r="B756" t="s">
        <v>983</v>
      </c>
      <c r="C756">
        <v>33.94</v>
      </c>
      <c r="D756">
        <v>-9.9700000000000006</v>
      </c>
      <c r="E756">
        <v>-0.57999999999999996</v>
      </c>
      <c r="F756">
        <v>-0.57999999999999996</v>
      </c>
      <c r="G756">
        <v>-4.97</v>
      </c>
      <c r="H756">
        <v>-5.55</v>
      </c>
      <c r="I756">
        <v>-4.9800000000000004</v>
      </c>
      <c r="J756">
        <v>-10.53</v>
      </c>
    </row>
    <row r="757" spans="1:10" x14ac:dyDescent="0.3">
      <c r="A757" s="163">
        <v>45686</v>
      </c>
      <c r="B757" t="s">
        <v>984</v>
      </c>
      <c r="C757">
        <v>121.75</v>
      </c>
      <c r="D757">
        <v>10.14</v>
      </c>
      <c r="E757">
        <v>-5</v>
      </c>
      <c r="F757">
        <v>-5</v>
      </c>
      <c r="G757">
        <v>-4.9800000000000004</v>
      </c>
      <c r="H757">
        <v>-9.98</v>
      </c>
      <c r="I757">
        <v>2.92</v>
      </c>
      <c r="J757">
        <v>-7.0600000000000005</v>
      </c>
    </row>
    <row r="758" spans="1:10" x14ac:dyDescent="0.3">
      <c r="A758" s="163">
        <v>45686</v>
      </c>
      <c r="B758" t="s">
        <v>985</v>
      </c>
      <c r="C758">
        <v>690.8</v>
      </c>
      <c r="D758">
        <v>-7.43</v>
      </c>
      <c r="E758">
        <v>-2.2799999999999998</v>
      </c>
      <c r="F758">
        <v>-2.2799999999999998</v>
      </c>
      <c r="G758">
        <v>-1.62</v>
      </c>
      <c r="H758">
        <v>-3.9</v>
      </c>
      <c r="I758">
        <v>6.6</v>
      </c>
      <c r="J758">
        <v>2.7</v>
      </c>
    </row>
    <row r="759" spans="1:10" x14ac:dyDescent="0.3">
      <c r="A759" s="163">
        <v>45686</v>
      </c>
      <c r="B759" t="s">
        <v>986</v>
      </c>
      <c r="C759">
        <v>760</v>
      </c>
      <c r="D759">
        <v>-3.72</v>
      </c>
      <c r="E759">
        <v>-3.47</v>
      </c>
      <c r="F759">
        <v>-3.47</v>
      </c>
      <c r="G759">
        <v>-0.59</v>
      </c>
      <c r="H759">
        <v>-4.0600000000000005</v>
      </c>
      <c r="I759">
        <v>-7.0000000000000007E-2</v>
      </c>
      <c r="J759">
        <v>-4.1300000000000008</v>
      </c>
    </row>
    <row r="760" spans="1:10" x14ac:dyDescent="0.3">
      <c r="A760" s="163">
        <v>45686</v>
      </c>
      <c r="B760" t="s">
        <v>987</v>
      </c>
      <c r="C760">
        <v>753.75</v>
      </c>
      <c r="D760">
        <v>-2.67</v>
      </c>
      <c r="E760">
        <v>-0.7</v>
      </c>
      <c r="F760">
        <v>-0.7</v>
      </c>
      <c r="G760">
        <v>0.31</v>
      </c>
      <c r="H760">
        <v>-0.3899999999999999</v>
      </c>
      <c r="I760">
        <v>0.25</v>
      </c>
      <c r="J760">
        <v>-0.1399999999999999</v>
      </c>
    </row>
    <row r="761" spans="1:10" x14ac:dyDescent="0.3">
      <c r="A761" s="163">
        <v>45686</v>
      </c>
      <c r="B761" t="s">
        <v>988</v>
      </c>
      <c r="C761">
        <v>45.64</v>
      </c>
      <c r="D761">
        <v>-3.03</v>
      </c>
      <c r="E761">
        <v>-6.63</v>
      </c>
      <c r="F761">
        <v>-6.63</v>
      </c>
      <c r="G761">
        <v>-3.33</v>
      </c>
      <c r="H761">
        <v>-9.9600000000000009</v>
      </c>
      <c r="I761">
        <v>3.54</v>
      </c>
      <c r="J761">
        <v>-6.4200000000000008</v>
      </c>
    </row>
    <row r="762" spans="1:10" x14ac:dyDescent="0.3">
      <c r="A762" s="163">
        <v>45686</v>
      </c>
      <c r="B762" t="s">
        <v>989</v>
      </c>
      <c r="C762">
        <v>160</v>
      </c>
      <c r="D762">
        <v>-6.07</v>
      </c>
      <c r="E762">
        <v>-6.01</v>
      </c>
      <c r="F762">
        <v>-6.01</v>
      </c>
      <c r="G762">
        <v>-2.5099999999999998</v>
      </c>
      <c r="H762">
        <v>-8.52</v>
      </c>
      <c r="I762">
        <v>4.4000000000000004</v>
      </c>
      <c r="J762">
        <v>-4.1199999999999992</v>
      </c>
    </row>
    <row r="763" spans="1:10" x14ac:dyDescent="0.3">
      <c r="A763" s="163">
        <v>45686</v>
      </c>
      <c r="B763" t="s">
        <v>990</v>
      </c>
      <c r="C763">
        <v>10.66</v>
      </c>
      <c r="D763">
        <v>-11.010000000000002</v>
      </c>
      <c r="E763">
        <v>1.94</v>
      </c>
      <c r="F763">
        <v>1.94</v>
      </c>
      <c r="I763">
        <v>1.52</v>
      </c>
      <c r="J763">
        <v>3.46</v>
      </c>
    </row>
    <row r="764" spans="1:10" x14ac:dyDescent="0.3">
      <c r="A764" s="163">
        <v>45686</v>
      </c>
      <c r="B764" t="s">
        <v>991</v>
      </c>
      <c r="C764">
        <v>1794.3</v>
      </c>
      <c r="D764">
        <v>-3.29</v>
      </c>
      <c r="E764">
        <v>-4.59</v>
      </c>
      <c r="F764">
        <v>-4.59</v>
      </c>
      <c r="G764">
        <v>-1.0900000000000001</v>
      </c>
      <c r="H764">
        <v>-5.68</v>
      </c>
      <c r="I764">
        <v>4.7699999999999996</v>
      </c>
      <c r="J764">
        <v>-0.91</v>
      </c>
    </row>
    <row r="765" spans="1:10" x14ac:dyDescent="0.3">
      <c r="A765" s="163">
        <v>45686</v>
      </c>
      <c r="B765" t="s">
        <v>992</v>
      </c>
      <c r="C765">
        <v>272</v>
      </c>
      <c r="D765">
        <v>-1.8100000000000007</v>
      </c>
      <c r="E765">
        <v>-8.6300000000000008</v>
      </c>
      <c r="F765">
        <v>-8.6300000000000008</v>
      </c>
      <c r="G765">
        <v>5.09</v>
      </c>
      <c r="H765">
        <v>-3.5400000000000009</v>
      </c>
      <c r="I765">
        <v>-2.39</v>
      </c>
      <c r="J765">
        <v>-5.9300000000000015</v>
      </c>
    </row>
    <row r="766" spans="1:10" x14ac:dyDescent="0.3">
      <c r="A766" s="163">
        <v>45686</v>
      </c>
      <c r="B766" t="s">
        <v>993</v>
      </c>
      <c r="C766">
        <v>1735.45</v>
      </c>
      <c r="D766">
        <v>12.62</v>
      </c>
      <c r="E766">
        <v>-9.8699999999999992</v>
      </c>
      <c r="F766">
        <v>-9.8699999999999992</v>
      </c>
      <c r="G766">
        <v>6.73</v>
      </c>
      <c r="H766">
        <v>-3.1399999999999988</v>
      </c>
      <c r="I766">
        <v>-3.14</v>
      </c>
      <c r="J766">
        <v>-6.2799999999999994</v>
      </c>
    </row>
    <row r="767" spans="1:10" x14ac:dyDescent="0.3">
      <c r="A767" s="163">
        <v>45686</v>
      </c>
      <c r="B767" t="s">
        <v>994</v>
      </c>
      <c r="C767">
        <v>279.2</v>
      </c>
      <c r="D767">
        <v>-4.09</v>
      </c>
      <c r="E767">
        <v>-3.34</v>
      </c>
      <c r="F767">
        <v>-3.34</v>
      </c>
      <c r="G767">
        <v>-5</v>
      </c>
      <c r="H767">
        <v>-8.34</v>
      </c>
      <c r="I767">
        <v>-7.0000000000000007E-2</v>
      </c>
      <c r="J767">
        <v>-8.41</v>
      </c>
    </row>
    <row r="768" spans="1:10" x14ac:dyDescent="0.3">
      <c r="A768" s="163">
        <v>45686</v>
      </c>
      <c r="B768" t="s">
        <v>995</v>
      </c>
      <c r="C768">
        <v>747.35</v>
      </c>
      <c r="D768">
        <v>-7.04</v>
      </c>
      <c r="E768">
        <v>-5.24</v>
      </c>
      <c r="F768">
        <v>-5.24</v>
      </c>
      <c r="G768">
        <v>-1.99</v>
      </c>
      <c r="H768">
        <v>-7.23</v>
      </c>
      <c r="I768">
        <v>3.45</v>
      </c>
      <c r="J768">
        <v>-3.78</v>
      </c>
    </row>
    <row r="769" spans="1:10" x14ac:dyDescent="0.3">
      <c r="A769" s="163">
        <v>45670</v>
      </c>
      <c r="B769" t="s">
        <v>4313</v>
      </c>
      <c r="C769">
        <v>540</v>
      </c>
      <c r="D769">
        <v>0.47</v>
      </c>
      <c r="E769">
        <v>1.1200000000000001</v>
      </c>
      <c r="G769">
        <v>0</v>
      </c>
      <c r="I769">
        <v>0</v>
      </c>
    </row>
    <row r="770" spans="1:10" x14ac:dyDescent="0.3">
      <c r="A770" s="163">
        <v>45686</v>
      </c>
      <c r="B770" t="s">
        <v>996</v>
      </c>
      <c r="C770">
        <v>39.69</v>
      </c>
      <c r="D770">
        <v>-10.57</v>
      </c>
      <c r="E770">
        <v>-2.66</v>
      </c>
      <c r="F770">
        <v>-2.66</v>
      </c>
      <c r="G770">
        <v>-1.86</v>
      </c>
      <c r="H770">
        <v>-4.5200000000000005</v>
      </c>
      <c r="I770">
        <v>4.3600000000000003</v>
      </c>
      <c r="J770">
        <v>-0.16000000000000009</v>
      </c>
    </row>
    <row r="771" spans="1:10" x14ac:dyDescent="0.3">
      <c r="A771" s="163">
        <v>45686</v>
      </c>
      <c r="B771" t="s">
        <v>997</v>
      </c>
      <c r="C771">
        <v>6.39</v>
      </c>
      <c r="D771">
        <v>-6.25</v>
      </c>
      <c r="E771">
        <v>-2.15</v>
      </c>
      <c r="F771">
        <v>-2.15</v>
      </c>
      <c r="G771">
        <v>-2.35</v>
      </c>
      <c r="H771">
        <v>-4.5</v>
      </c>
      <c r="I771">
        <v>2.73</v>
      </c>
      <c r="J771">
        <v>-1.77</v>
      </c>
    </row>
    <row r="772" spans="1:10" x14ac:dyDescent="0.3">
      <c r="A772" s="163">
        <v>45686</v>
      </c>
      <c r="B772" t="s">
        <v>998</v>
      </c>
      <c r="C772">
        <v>104.55</v>
      </c>
      <c r="D772">
        <v>-5.78</v>
      </c>
      <c r="E772">
        <v>-4.99</v>
      </c>
      <c r="F772">
        <v>-4.99</v>
      </c>
      <c r="G772">
        <v>-4.96</v>
      </c>
      <c r="H772">
        <v>-9.9499999999999993</v>
      </c>
      <c r="I772">
        <v>4.97</v>
      </c>
      <c r="J772">
        <v>-4.9800000000000004</v>
      </c>
    </row>
    <row r="773" spans="1:10" x14ac:dyDescent="0.3">
      <c r="A773" s="163">
        <v>45686</v>
      </c>
      <c r="B773" t="s">
        <v>4212</v>
      </c>
      <c r="C773">
        <v>980</v>
      </c>
      <c r="D773">
        <v>-0.21</v>
      </c>
      <c r="E773">
        <v>-0.05</v>
      </c>
      <c r="F773">
        <v>-0.05</v>
      </c>
      <c r="G773">
        <v>-0.48</v>
      </c>
      <c r="H773">
        <v>-0.53</v>
      </c>
      <c r="I773">
        <v>0.54</v>
      </c>
      <c r="J773">
        <v>0.01</v>
      </c>
    </row>
    <row r="774" spans="1:10" x14ac:dyDescent="0.3">
      <c r="A774" s="163">
        <v>45686</v>
      </c>
      <c r="B774" t="s">
        <v>999</v>
      </c>
      <c r="C774">
        <v>4305.8999999999996</v>
      </c>
      <c r="D774">
        <v>-3.88</v>
      </c>
      <c r="E774">
        <v>0.45</v>
      </c>
      <c r="F774">
        <v>0.45</v>
      </c>
      <c r="G774">
        <v>-3.57</v>
      </c>
      <c r="H774">
        <v>-3.12</v>
      </c>
      <c r="I774">
        <v>-2.4500000000000002</v>
      </c>
      <c r="J774">
        <v>-5.57</v>
      </c>
    </row>
    <row r="775" spans="1:10" x14ac:dyDescent="0.3">
      <c r="A775" s="163">
        <v>45686</v>
      </c>
      <c r="B775" t="s">
        <v>1000</v>
      </c>
      <c r="C775">
        <v>23.5</v>
      </c>
      <c r="D775">
        <v>-2.68</v>
      </c>
      <c r="E775">
        <v>-2.61</v>
      </c>
      <c r="F775">
        <v>-2.61</v>
      </c>
      <c r="G775">
        <v>0.32</v>
      </c>
      <c r="H775">
        <v>-2.29</v>
      </c>
      <c r="I775">
        <v>6.53</v>
      </c>
      <c r="J775">
        <v>4.24</v>
      </c>
    </row>
    <row r="776" spans="1:10" x14ac:dyDescent="0.3">
      <c r="A776" s="163">
        <v>45686</v>
      </c>
      <c r="B776" t="s">
        <v>1001</v>
      </c>
      <c r="C776">
        <v>4</v>
      </c>
      <c r="D776">
        <v>-5.37</v>
      </c>
      <c r="E776">
        <v>-4.1900000000000004</v>
      </c>
      <c r="F776">
        <v>-4.1900000000000004</v>
      </c>
      <c r="G776">
        <v>-4.8499999999999996</v>
      </c>
      <c r="H776">
        <v>-9.0399999999999991</v>
      </c>
      <c r="I776">
        <v>2.04</v>
      </c>
      <c r="J776">
        <v>-6.9999999999999991</v>
      </c>
    </row>
    <row r="777" spans="1:10" x14ac:dyDescent="0.3">
      <c r="A777" s="163">
        <v>45686</v>
      </c>
      <c r="B777" t="s">
        <v>1002</v>
      </c>
      <c r="C777">
        <v>121.45</v>
      </c>
      <c r="D777">
        <v>-4.01</v>
      </c>
      <c r="E777">
        <v>-4.99</v>
      </c>
      <c r="F777">
        <v>-4.99</v>
      </c>
      <c r="G777">
        <v>-4.97</v>
      </c>
      <c r="H777">
        <v>-9.9600000000000009</v>
      </c>
      <c r="I777">
        <v>4.97</v>
      </c>
      <c r="J777">
        <v>-4.9900000000000011</v>
      </c>
    </row>
    <row r="778" spans="1:10" x14ac:dyDescent="0.3">
      <c r="A778" s="163">
        <v>45686</v>
      </c>
      <c r="B778" t="s">
        <v>1003</v>
      </c>
      <c r="C778">
        <v>402.9</v>
      </c>
      <c r="D778">
        <v>-4.8499999999999996</v>
      </c>
      <c r="E778">
        <v>0.94</v>
      </c>
      <c r="F778">
        <v>0.94</v>
      </c>
      <c r="G778">
        <v>-4.46</v>
      </c>
      <c r="H778">
        <v>-3.52</v>
      </c>
      <c r="I778">
        <v>1.76</v>
      </c>
      <c r="J778">
        <v>-1.76</v>
      </c>
    </row>
    <row r="779" spans="1:10" x14ac:dyDescent="0.3">
      <c r="A779" s="163">
        <v>45686</v>
      </c>
      <c r="B779" t="s">
        <v>1004</v>
      </c>
      <c r="C779">
        <v>86.05</v>
      </c>
      <c r="D779">
        <v>-0.84999999999999976</v>
      </c>
      <c r="E779">
        <v>-5.92</v>
      </c>
      <c r="F779">
        <v>-5.92</v>
      </c>
      <c r="G779">
        <v>-4.3499999999999996</v>
      </c>
      <c r="H779">
        <v>-10.27</v>
      </c>
      <c r="I779">
        <v>0.23</v>
      </c>
      <c r="J779">
        <v>-10.039999999999999</v>
      </c>
    </row>
    <row r="780" spans="1:10" x14ac:dyDescent="0.3">
      <c r="A780" s="163">
        <v>45686</v>
      </c>
      <c r="B780" t="s">
        <v>1005</v>
      </c>
      <c r="C780">
        <v>672.3</v>
      </c>
      <c r="D780">
        <v>-2.9800000000000004</v>
      </c>
      <c r="E780">
        <v>-3.53</v>
      </c>
      <c r="F780">
        <v>-3.53</v>
      </c>
      <c r="G780">
        <v>-0.31</v>
      </c>
      <c r="H780">
        <v>-3.84</v>
      </c>
      <c r="I780">
        <v>-3.76</v>
      </c>
      <c r="J780">
        <v>-7.6</v>
      </c>
    </row>
    <row r="781" spans="1:10" x14ac:dyDescent="0.3">
      <c r="A781" s="163">
        <v>45686</v>
      </c>
      <c r="B781" t="s">
        <v>1006</v>
      </c>
      <c r="C781">
        <v>6.31</v>
      </c>
      <c r="D781">
        <v>-6.37</v>
      </c>
      <c r="E781">
        <v>-4.97</v>
      </c>
      <c r="F781">
        <v>-4.97</v>
      </c>
      <c r="G781">
        <v>-1.08</v>
      </c>
      <c r="H781">
        <v>-6.05</v>
      </c>
      <c r="I781">
        <v>-1.87</v>
      </c>
      <c r="J781">
        <v>-7.92</v>
      </c>
    </row>
    <row r="782" spans="1:10" x14ac:dyDescent="0.3">
      <c r="A782" s="163">
        <v>45686</v>
      </c>
      <c r="B782" t="s">
        <v>1007</v>
      </c>
      <c r="C782">
        <v>1069.2</v>
      </c>
      <c r="D782">
        <v>1.1399999999999988</v>
      </c>
      <c r="E782">
        <v>2.0699999999999998</v>
      </c>
      <c r="F782">
        <v>2.0699999999999998</v>
      </c>
      <c r="G782">
        <v>2.89</v>
      </c>
      <c r="H782">
        <v>4.96</v>
      </c>
      <c r="I782">
        <v>11.39</v>
      </c>
      <c r="J782">
        <v>16.350000000000001</v>
      </c>
    </row>
    <row r="783" spans="1:10" x14ac:dyDescent="0.3">
      <c r="A783" s="163">
        <v>45686</v>
      </c>
      <c r="B783" t="s">
        <v>1008</v>
      </c>
      <c r="C783">
        <v>6.8</v>
      </c>
      <c r="D783">
        <v>-6.13</v>
      </c>
      <c r="E783">
        <v>-3.71</v>
      </c>
      <c r="F783">
        <v>-3.71</v>
      </c>
      <c r="G783">
        <v>-4</v>
      </c>
      <c r="H783">
        <v>-7.71</v>
      </c>
      <c r="I783">
        <v>4.9400000000000004</v>
      </c>
      <c r="J783">
        <v>-2.77</v>
      </c>
    </row>
    <row r="784" spans="1:10" x14ac:dyDescent="0.3">
      <c r="A784" s="163">
        <v>45686</v>
      </c>
      <c r="B784" t="s">
        <v>1009</v>
      </c>
      <c r="C784">
        <v>423.9</v>
      </c>
      <c r="D784">
        <v>7.04</v>
      </c>
      <c r="E784">
        <v>-11.42</v>
      </c>
      <c r="F784">
        <v>-11.42</v>
      </c>
      <c r="G784">
        <v>-0.71</v>
      </c>
      <c r="H784">
        <v>-12.13</v>
      </c>
      <c r="I784">
        <v>2.9</v>
      </c>
      <c r="J784">
        <v>-9.23</v>
      </c>
    </row>
    <row r="785" spans="1:10" x14ac:dyDescent="0.3">
      <c r="A785" s="163">
        <v>45686</v>
      </c>
      <c r="B785" t="s">
        <v>1010</v>
      </c>
      <c r="C785">
        <v>5416.8</v>
      </c>
      <c r="D785">
        <v>-5.38</v>
      </c>
      <c r="E785">
        <v>-3.04</v>
      </c>
      <c r="F785">
        <v>-3.04</v>
      </c>
      <c r="G785">
        <v>-1.27</v>
      </c>
      <c r="H785">
        <v>-4.3100000000000005</v>
      </c>
      <c r="I785">
        <v>6.94</v>
      </c>
      <c r="J785">
        <v>2.63</v>
      </c>
    </row>
    <row r="786" spans="1:10" x14ac:dyDescent="0.3">
      <c r="A786" s="163">
        <v>45686</v>
      </c>
      <c r="B786" t="s">
        <v>1011</v>
      </c>
      <c r="C786">
        <v>3.13</v>
      </c>
      <c r="D786">
        <v>-0.78000000000000025</v>
      </c>
      <c r="E786">
        <v>0.31</v>
      </c>
      <c r="F786">
        <v>0.31</v>
      </c>
      <c r="G786">
        <v>-6.4</v>
      </c>
      <c r="H786">
        <v>-6.0900000000000007</v>
      </c>
      <c r="I786">
        <v>1.95</v>
      </c>
      <c r="J786">
        <v>-4.1400000000000006</v>
      </c>
    </row>
    <row r="787" spans="1:10" x14ac:dyDescent="0.3">
      <c r="A787" s="163">
        <v>45686</v>
      </c>
      <c r="B787" t="s">
        <v>1012</v>
      </c>
      <c r="C787">
        <v>344.8</v>
      </c>
      <c r="D787">
        <v>-6.32</v>
      </c>
      <c r="E787">
        <v>-0.53</v>
      </c>
      <c r="F787">
        <v>-0.53</v>
      </c>
      <c r="G787">
        <v>1.46</v>
      </c>
      <c r="H787">
        <v>0.93</v>
      </c>
      <c r="I787">
        <v>0.56999999999999995</v>
      </c>
      <c r="J787">
        <v>1.5</v>
      </c>
    </row>
    <row r="788" spans="1:10" x14ac:dyDescent="0.3">
      <c r="A788" s="163">
        <v>45686</v>
      </c>
      <c r="B788" t="s">
        <v>1013</v>
      </c>
      <c r="C788">
        <v>21.6</v>
      </c>
      <c r="D788">
        <v>-6.5500000000000007</v>
      </c>
      <c r="E788">
        <v>-5</v>
      </c>
      <c r="F788">
        <v>-5</v>
      </c>
      <c r="G788">
        <v>-1.75</v>
      </c>
      <c r="H788">
        <v>-6.75</v>
      </c>
      <c r="I788">
        <v>1.5</v>
      </c>
      <c r="J788">
        <v>-5.25</v>
      </c>
    </row>
    <row r="789" spans="1:10" x14ac:dyDescent="0.3">
      <c r="A789" s="163">
        <v>45686</v>
      </c>
      <c r="B789" t="s">
        <v>1014</v>
      </c>
      <c r="C789">
        <v>194.09</v>
      </c>
      <c r="D789">
        <v>-7.3800000000000008</v>
      </c>
      <c r="E789">
        <v>-5</v>
      </c>
      <c r="F789">
        <v>-5</v>
      </c>
      <c r="G789">
        <v>-1.81</v>
      </c>
      <c r="H789">
        <v>-6.8100000000000005</v>
      </c>
      <c r="I789">
        <v>4.95</v>
      </c>
      <c r="J789">
        <v>-1.8600000000000003</v>
      </c>
    </row>
    <row r="790" spans="1:10" x14ac:dyDescent="0.3">
      <c r="A790" s="163">
        <v>45678</v>
      </c>
      <c r="B790" t="s">
        <v>1015</v>
      </c>
      <c r="C790">
        <v>9.98</v>
      </c>
      <c r="D790">
        <v>0</v>
      </c>
      <c r="E790">
        <v>0.84</v>
      </c>
      <c r="G790">
        <v>4.18</v>
      </c>
    </row>
    <row r="791" spans="1:10" x14ac:dyDescent="0.3">
      <c r="A791" s="163">
        <v>45686</v>
      </c>
      <c r="B791" t="s">
        <v>1016</v>
      </c>
      <c r="C791">
        <v>251.5</v>
      </c>
      <c r="D791">
        <v>-3.61</v>
      </c>
      <c r="E791">
        <v>-4.74</v>
      </c>
      <c r="F791">
        <v>-4.74</v>
      </c>
      <c r="G791">
        <v>-4.68</v>
      </c>
      <c r="H791">
        <v>-9.42</v>
      </c>
      <c r="I791">
        <v>4.99</v>
      </c>
      <c r="J791">
        <v>-4.43</v>
      </c>
    </row>
    <row r="792" spans="1:10" x14ac:dyDescent="0.3">
      <c r="A792" s="163">
        <v>45686</v>
      </c>
      <c r="B792" t="s">
        <v>1017</v>
      </c>
      <c r="C792">
        <v>302.14999999999998</v>
      </c>
      <c r="D792">
        <v>-0.79999999999999993</v>
      </c>
      <c r="E792">
        <v>-3</v>
      </c>
      <c r="F792">
        <v>-3</v>
      </c>
      <c r="G792">
        <v>1.45</v>
      </c>
      <c r="H792">
        <v>-1.55</v>
      </c>
      <c r="I792">
        <v>-0.87</v>
      </c>
      <c r="J792">
        <v>-2.42</v>
      </c>
    </row>
    <row r="793" spans="1:10" x14ac:dyDescent="0.3">
      <c r="A793" s="163">
        <v>45686</v>
      </c>
      <c r="B793" t="s">
        <v>1018</v>
      </c>
      <c r="C793">
        <v>23.7</v>
      </c>
      <c r="D793">
        <v>5.95</v>
      </c>
      <c r="E793">
        <v>4.9800000000000004</v>
      </c>
      <c r="F793">
        <v>4.9800000000000004</v>
      </c>
      <c r="G793">
        <v>0.21</v>
      </c>
      <c r="H793">
        <v>5.19</v>
      </c>
      <c r="I793">
        <v>0.08</v>
      </c>
      <c r="J793">
        <v>5.2700000000000005</v>
      </c>
    </row>
    <row r="794" spans="1:10" x14ac:dyDescent="0.3">
      <c r="A794" s="163">
        <v>45686</v>
      </c>
      <c r="B794" t="s">
        <v>1019</v>
      </c>
      <c r="C794">
        <v>258.25</v>
      </c>
      <c r="D794">
        <v>-10.75</v>
      </c>
      <c r="E794">
        <v>-3.4</v>
      </c>
      <c r="F794">
        <v>-3.4</v>
      </c>
      <c r="G794">
        <v>2.57</v>
      </c>
      <c r="H794">
        <v>-0.83000000000000007</v>
      </c>
      <c r="I794">
        <v>-1.05</v>
      </c>
      <c r="J794">
        <v>-1.88</v>
      </c>
    </row>
    <row r="795" spans="1:10" x14ac:dyDescent="0.3">
      <c r="A795" s="163">
        <v>45686</v>
      </c>
      <c r="B795" t="s">
        <v>1020</v>
      </c>
      <c r="C795">
        <v>139.75</v>
      </c>
      <c r="D795">
        <v>-5.4</v>
      </c>
      <c r="E795">
        <v>4.1900000000000004</v>
      </c>
      <c r="F795">
        <v>4.1900000000000004</v>
      </c>
      <c r="G795">
        <v>-0.28999999999999998</v>
      </c>
      <c r="H795">
        <v>3.9</v>
      </c>
      <c r="I795">
        <v>3.37</v>
      </c>
      <c r="J795">
        <v>7.27</v>
      </c>
    </row>
    <row r="796" spans="1:10" x14ac:dyDescent="0.3">
      <c r="A796" s="163">
        <v>45686</v>
      </c>
      <c r="B796" t="s">
        <v>1021</v>
      </c>
      <c r="C796">
        <v>81.849999999999994</v>
      </c>
      <c r="D796">
        <v>-9.7200000000000006</v>
      </c>
      <c r="E796">
        <v>-5.33</v>
      </c>
      <c r="F796">
        <v>-5.33</v>
      </c>
      <c r="G796">
        <v>-1.53</v>
      </c>
      <c r="H796">
        <v>-6.86</v>
      </c>
      <c r="I796">
        <v>1.8</v>
      </c>
      <c r="J796">
        <v>-5.0600000000000005</v>
      </c>
    </row>
    <row r="797" spans="1:10" x14ac:dyDescent="0.3">
      <c r="A797" s="163">
        <v>45686</v>
      </c>
      <c r="B797" t="s">
        <v>1022</v>
      </c>
      <c r="C797">
        <v>42.26</v>
      </c>
      <c r="D797">
        <v>0.16000000000000059</v>
      </c>
      <c r="E797">
        <v>-1.83</v>
      </c>
      <c r="F797">
        <v>-1.83</v>
      </c>
      <c r="G797">
        <v>-14.41</v>
      </c>
      <c r="H797">
        <v>-16.240000000000002</v>
      </c>
      <c r="I797">
        <v>7.01</v>
      </c>
      <c r="J797">
        <v>-9.2300000000000022</v>
      </c>
    </row>
    <row r="798" spans="1:10" x14ac:dyDescent="0.3">
      <c r="A798" s="163">
        <v>45686</v>
      </c>
      <c r="B798" t="s">
        <v>1023</v>
      </c>
      <c r="C798">
        <v>103.48</v>
      </c>
      <c r="D798">
        <v>4.4599999999999991</v>
      </c>
      <c r="E798">
        <v>-5</v>
      </c>
      <c r="F798">
        <v>-5</v>
      </c>
      <c r="G798">
        <v>-5</v>
      </c>
      <c r="H798">
        <v>-10</v>
      </c>
      <c r="I798">
        <v>-4.99</v>
      </c>
      <c r="J798">
        <v>-14.99</v>
      </c>
    </row>
    <row r="799" spans="1:10" x14ac:dyDescent="0.3">
      <c r="A799" s="163">
        <v>45686</v>
      </c>
      <c r="B799" t="s">
        <v>1024</v>
      </c>
      <c r="C799">
        <v>2.68</v>
      </c>
      <c r="D799">
        <v>8.5299999999999994</v>
      </c>
      <c r="E799">
        <v>-4.97</v>
      </c>
      <c r="F799">
        <v>-4.97</v>
      </c>
      <c r="G799">
        <v>-4.88</v>
      </c>
      <c r="H799">
        <v>-9.85</v>
      </c>
      <c r="I799">
        <v>-1.83</v>
      </c>
      <c r="J799">
        <v>-11.68</v>
      </c>
    </row>
    <row r="800" spans="1:10" x14ac:dyDescent="0.3">
      <c r="A800" s="163">
        <v>45686</v>
      </c>
      <c r="B800" t="s">
        <v>1025</v>
      </c>
      <c r="C800">
        <v>2850.65</v>
      </c>
      <c r="D800">
        <v>-4.42</v>
      </c>
      <c r="E800">
        <v>-1.1599999999999999</v>
      </c>
      <c r="F800">
        <v>-1.1599999999999999</v>
      </c>
      <c r="G800">
        <v>-1.18</v>
      </c>
      <c r="H800">
        <v>-2.34</v>
      </c>
      <c r="I800">
        <v>4.0599999999999996</v>
      </c>
      <c r="J800">
        <v>1.7199999999999998</v>
      </c>
    </row>
    <row r="801" spans="1:10" x14ac:dyDescent="0.3">
      <c r="A801" s="163">
        <v>45686</v>
      </c>
      <c r="B801" t="s">
        <v>1026</v>
      </c>
      <c r="C801">
        <v>70.89</v>
      </c>
      <c r="D801">
        <v>-3.14</v>
      </c>
      <c r="E801">
        <v>-1.95</v>
      </c>
      <c r="F801">
        <v>-1.95</v>
      </c>
      <c r="G801">
        <v>3.26</v>
      </c>
      <c r="H801">
        <v>1.3099999999999998</v>
      </c>
      <c r="I801">
        <v>0.24</v>
      </c>
      <c r="J801">
        <v>1.5499999999999998</v>
      </c>
    </row>
    <row r="802" spans="1:10" x14ac:dyDescent="0.3">
      <c r="A802" s="163">
        <v>44543</v>
      </c>
      <c r="B802" t="s">
        <v>4314</v>
      </c>
      <c r="C802">
        <v>1.78</v>
      </c>
      <c r="D802">
        <v>-4.59</v>
      </c>
      <c r="E802">
        <v>4.71</v>
      </c>
      <c r="G802">
        <v>0</v>
      </c>
      <c r="I802">
        <v>0</v>
      </c>
    </row>
    <row r="803" spans="1:10" x14ac:dyDescent="0.3">
      <c r="A803" s="163">
        <v>45686</v>
      </c>
      <c r="B803" t="s">
        <v>1027</v>
      </c>
      <c r="C803">
        <v>35.25</v>
      </c>
      <c r="D803">
        <v>-3.06</v>
      </c>
      <c r="E803">
        <v>-2.75</v>
      </c>
      <c r="F803">
        <v>-2.75</v>
      </c>
      <c r="G803">
        <v>-7.32</v>
      </c>
      <c r="H803">
        <v>-10.07</v>
      </c>
      <c r="I803">
        <v>9.64</v>
      </c>
      <c r="J803">
        <v>-0.42999999999999972</v>
      </c>
    </row>
    <row r="804" spans="1:10" x14ac:dyDescent="0.3">
      <c r="A804" s="163">
        <v>45686</v>
      </c>
      <c r="B804" t="s">
        <v>1028</v>
      </c>
      <c r="C804">
        <v>23.75</v>
      </c>
      <c r="D804">
        <v>0.80000000000000027</v>
      </c>
      <c r="E804">
        <v>-4.47</v>
      </c>
      <c r="F804">
        <v>-4.47</v>
      </c>
      <c r="G804">
        <v>-3.75</v>
      </c>
      <c r="H804">
        <v>-8.2199999999999989</v>
      </c>
      <c r="I804">
        <v>3.94</v>
      </c>
      <c r="J804">
        <v>-4.2799999999999994</v>
      </c>
    </row>
    <row r="805" spans="1:10" x14ac:dyDescent="0.3">
      <c r="A805" s="163">
        <v>45686</v>
      </c>
      <c r="B805" t="s">
        <v>1029</v>
      </c>
      <c r="C805">
        <v>205.65</v>
      </c>
      <c r="D805">
        <v>9.1199999999999957</v>
      </c>
      <c r="E805">
        <v>-9.7100000000000009</v>
      </c>
      <c r="F805">
        <v>-9.7100000000000009</v>
      </c>
      <c r="G805">
        <v>-4.76</v>
      </c>
      <c r="H805">
        <v>-14.47</v>
      </c>
      <c r="I805">
        <v>5.52</v>
      </c>
      <c r="J805">
        <v>-8.9500000000000011</v>
      </c>
    </row>
    <row r="806" spans="1:10" x14ac:dyDescent="0.3">
      <c r="A806" s="163">
        <v>45686</v>
      </c>
      <c r="B806" t="s">
        <v>1030</v>
      </c>
      <c r="C806">
        <v>1367.45</v>
      </c>
      <c r="D806">
        <v>-23.39</v>
      </c>
      <c r="E806">
        <v>0.44</v>
      </c>
      <c r="F806">
        <v>0.44</v>
      </c>
      <c r="G806">
        <v>-2.4900000000000002</v>
      </c>
      <c r="H806">
        <v>-2.0500000000000003</v>
      </c>
      <c r="I806">
        <v>3.83</v>
      </c>
      <c r="J806">
        <v>1.7799999999999998</v>
      </c>
    </row>
    <row r="807" spans="1:10" x14ac:dyDescent="0.3">
      <c r="A807" s="163">
        <v>45686</v>
      </c>
      <c r="B807" t="s">
        <v>1031</v>
      </c>
      <c r="C807">
        <v>519.54999999999995</v>
      </c>
      <c r="D807">
        <v>-17.510000000000002</v>
      </c>
      <c r="E807">
        <v>-2.74</v>
      </c>
      <c r="F807">
        <v>-2.74</v>
      </c>
      <c r="G807">
        <v>3.51</v>
      </c>
      <c r="H807">
        <v>0.76999999999999957</v>
      </c>
      <c r="I807">
        <v>3.71</v>
      </c>
      <c r="J807">
        <v>4.4800000000000004</v>
      </c>
    </row>
    <row r="808" spans="1:10" x14ac:dyDescent="0.3">
      <c r="A808" s="163">
        <v>45686</v>
      </c>
      <c r="B808" t="s">
        <v>1032</v>
      </c>
      <c r="C808">
        <v>518.15</v>
      </c>
      <c r="D808">
        <v>-0.77</v>
      </c>
      <c r="E808">
        <v>0.27</v>
      </c>
      <c r="F808">
        <v>0.27</v>
      </c>
      <c r="G808">
        <v>0.18</v>
      </c>
      <c r="H808">
        <v>0.45</v>
      </c>
      <c r="I808">
        <v>-1.1599999999999999</v>
      </c>
      <c r="J808">
        <v>-0.71</v>
      </c>
    </row>
    <row r="809" spans="1:10" x14ac:dyDescent="0.3">
      <c r="A809" s="163">
        <v>45686</v>
      </c>
      <c r="B809" t="s">
        <v>1033</v>
      </c>
      <c r="C809">
        <v>367.65</v>
      </c>
      <c r="D809">
        <v>9.17</v>
      </c>
      <c r="E809">
        <v>-4.62</v>
      </c>
      <c r="F809">
        <v>-4.62</v>
      </c>
      <c r="G809">
        <v>-1.4</v>
      </c>
      <c r="H809">
        <v>-6.02</v>
      </c>
      <c r="I809">
        <v>2.38</v>
      </c>
      <c r="J809">
        <v>-3.64</v>
      </c>
    </row>
    <row r="810" spans="1:10" x14ac:dyDescent="0.3">
      <c r="A810" s="163">
        <v>45686</v>
      </c>
      <c r="B810" t="s">
        <v>1034</v>
      </c>
      <c r="C810">
        <v>207.7</v>
      </c>
      <c r="D810">
        <v>-9.9600000000000009</v>
      </c>
      <c r="E810">
        <v>-5</v>
      </c>
      <c r="F810">
        <v>-5</v>
      </c>
      <c r="G810">
        <v>-4.99</v>
      </c>
      <c r="H810">
        <v>-9.99</v>
      </c>
      <c r="I810">
        <v>4.9800000000000004</v>
      </c>
      <c r="J810">
        <v>-5.01</v>
      </c>
    </row>
    <row r="811" spans="1:10" x14ac:dyDescent="0.3">
      <c r="A811" s="163">
        <v>45686</v>
      </c>
      <c r="B811" t="s">
        <v>1035</v>
      </c>
      <c r="C811">
        <v>1854.25</v>
      </c>
      <c r="D811">
        <v>4.34</v>
      </c>
      <c r="E811">
        <v>-0.12</v>
      </c>
      <c r="F811">
        <v>-0.12</v>
      </c>
      <c r="G811">
        <v>0.97</v>
      </c>
      <c r="H811">
        <v>0.85</v>
      </c>
      <c r="I811">
        <v>2.2400000000000002</v>
      </c>
      <c r="J811">
        <v>3.0900000000000003</v>
      </c>
    </row>
    <row r="812" spans="1:10" x14ac:dyDescent="0.3">
      <c r="A812" s="163">
        <v>45686</v>
      </c>
      <c r="B812" t="s">
        <v>1036</v>
      </c>
      <c r="C812">
        <v>349.15</v>
      </c>
      <c r="D812">
        <v>-0.42999999999999972</v>
      </c>
      <c r="E812">
        <v>-3.21</v>
      </c>
      <c r="F812">
        <v>-3.21</v>
      </c>
      <c r="G812">
        <v>-2.75</v>
      </c>
      <c r="H812">
        <v>-5.96</v>
      </c>
      <c r="I812">
        <v>4.0199999999999996</v>
      </c>
      <c r="J812">
        <v>-1.9400000000000004</v>
      </c>
    </row>
    <row r="813" spans="1:10" x14ac:dyDescent="0.3">
      <c r="A813" s="163">
        <v>45686</v>
      </c>
      <c r="B813" t="s">
        <v>1037</v>
      </c>
      <c r="C813">
        <v>36.1</v>
      </c>
      <c r="D813">
        <v>3.1099999999999994</v>
      </c>
      <c r="E813">
        <v>-8.24</v>
      </c>
      <c r="F813">
        <v>-8.24</v>
      </c>
      <c r="G813">
        <v>-3.98</v>
      </c>
      <c r="H813">
        <v>-12.22</v>
      </c>
      <c r="I813">
        <v>0.42</v>
      </c>
      <c r="J813">
        <v>-11.8</v>
      </c>
    </row>
    <row r="814" spans="1:10" x14ac:dyDescent="0.3">
      <c r="A814" s="163">
        <v>45686</v>
      </c>
      <c r="B814" t="s">
        <v>1038</v>
      </c>
      <c r="C814">
        <v>6.14</v>
      </c>
      <c r="D814">
        <v>-2.74</v>
      </c>
      <c r="E814">
        <v>-10.029999999999999</v>
      </c>
      <c r="F814">
        <v>-10.029999999999999</v>
      </c>
      <c r="G814">
        <v>-1.97</v>
      </c>
      <c r="H814">
        <v>-12</v>
      </c>
      <c r="I814">
        <v>2.68</v>
      </c>
      <c r="J814">
        <v>-9.32</v>
      </c>
    </row>
    <row r="815" spans="1:10" x14ac:dyDescent="0.3">
      <c r="A815" s="163">
        <v>45686</v>
      </c>
      <c r="B815" t="s">
        <v>1039</v>
      </c>
      <c r="C815">
        <v>1312.1</v>
      </c>
      <c r="D815">
        <v>-2.38</v>
      </c>
      <c r="E815">
        <v>-0.7</v>
      </c>
      <c r="F815">
        <v>-0.7</v>
      </c>
      <c r="G815">
        <v>-3.22</v>
      </c>
      <c r="H815">
        <v>-3.92</v>
      </c>
      <c r="I815">
        <v>4.95</v>
      </c>
      <c r="J815">
        <v>1.0300000000000002</v>
      </c>
    </row>
    <row r="816" spans="1:10" x14ac:dyDescent="0.3">
      <c r="A816" s="163">
        <v>45686</v>
      </c>
      <c r="B816" t="s">
        <v>1040</v>
      </c>
      <c r="C816">
        <v>4.37</v>
      </c>
      <c r="D816">
        <v>-3.1499999999999995</v>
      </c>
      <c r="E816">
        <v>-1.56</v>
      </c>
      <c r="F816">
        <v>-1.56</v>
      </c>
      <c r="G816">
        <v>-1.36</v>
      </c>
      <c r="H816">
        <v>-2.92</v>
      </c>
      <c r="I816">
        <v>0.23</v>
      </c>
      <c r="J816">
        <v>-2.69</v>
      </c>
    </row>
    <row r="817" spans="1:10" x14ac:dyDescent="0.3">
      <c r="A817" s="163">
        <v>45674</v>
      </c>
      <c r="B817" t="s">
        <v>4315</v>
      </c>
      <c r="C817">
        <v>25.2</v>
      </c>
      <c r="D817">
        <v>-11.19</v>
      </c>
      <c r="E817">
        <v>-5.74</v>
      </c>
      <c r="I817">
        <v>-2.83</v>
      </c>
    </row>
    <row r="818" spans="1:10" x14ac:dyDescent="0.3">
      <c r="A818" s="163">
        <v>45686</v>
      </c>
      <c r="B818" t="s">
        <v>1041</v>
      </c>
      <c r="C818">
        <v>35.06</v>
      </c>
      <c r="D818">
        <v>3.99</v>
      </c>
      <c r="E818">
        <v>-1.99</v>
      </c>
      <c r="F818">
        <v>-1.99</v>
      </c>
      <c r="G818">
        <v>-2</v>
      </c>
      <c r="H818">
        <v>-3.99</v>
      </c>
      <c r="I818">
        <v>-1.98</v>
      </c>
      <c r="J818">
        <v>-5.9700000000000006</v>
      </c>
    </row>
    <row r="819" spans="1:10" x14ac:dyDescent="0.3">
      <c r="A819" s="163">
        <v>45686</v>
      </c>
      <c r="B819" t="s">
        <v>1042</v>
      </c>
      <c r="C819">
        <v>2.92</v>
      </c>
      <c r="D819">
        <v>-3.76</v>
      </c>
      <c r="E819">
        <v>-4.18</v>
      </c>
      <c r="F819">
        <v>-4.18</v>
      </c>
      <c r="H819">
        <v>-4.18</v>
      </c>
      <c r="I819">
        <v>-2.0099999999999998</v>
      </c>
      <c r="J819">
        <v>-6.19</v>
      </c>
    </row>
    <row r="820" spans="1:10" x14ac:dyDescent="0.3">
      <c r="A820" s="163">
        <v>45686</v>
      </c>
      <c r="B820" t="s">
        <v>1043</v>
      </c>
      <c r="C820">
        <v>582.35</v>
      </c>
      <c r="D820">
        <v>4.7600000000000007</v>
      </c>
      <c r="E820">
        <v>-4.62</v>
      </c>
      <c r="F820">
        <v>-4.62</v>
      </c>
      <c r="G820">
        <v>-2.46</v>
      </c>
      <c r="H820">
        <v>-7.08</v>
      </c>
      <c r="I820">
        <v>-5.13</v>
      </c>
      <c r="J820">
        <v>-12.21</v>
      </c>
    </row>
    <row r="821" spans="1:10" x14ac:dyDescent="0.3">
      <c r="A821" s="163">
        <v>45686</v>
      </c>
      <c r="B821" t="s">
        <v>1044</v>
      </c>
      <c r="C821">
        <v>2103.9499999999998</v>
      </c>
      <c r="D821">
        <v>-7.7799999999999994</v>
      </c>
      <c r="E821">
        <v>-6.05</v>
      </c>
      <c r="F821">
        <v>-6.05</v>
      </c>
      <c r="G821">
        <v>4.45</v>
      </c>
      <c r="H821">
        <v>-1.5999999999999996</v>
      </c>
      <c r="I821">
        <v>1.78</v>
      </c>
      <c r="J821">
        <v>0.1800000000000003</v>
      </c>
    </row>
    <row r="822" spans="1:10" x14ac:dyDescent="0.3">
      <c r="A822" s="163">
        <v>45643</v>
      </c>
      <c r="B822" t="s">
        <v>4316</v>
      </c>
      <c r="C822">
        <v>15.38</v>
      </c>
      <c r="D822">
        <v>9.89</v>
      </c>
      <c r="E822">
        <v>0</v>
      </c>
      <c r="G822">
        <v>4.9800000000000004</v>
      </c>
      <c r="I822">
        <v>0</v>
      </c>
    </row>
    <row r="823" spans="1:10" x14ac:dyDescent="0.3">
      <c r="A823" s="163">
        <v>45686</v>
      </c>
      <c r="B823" t="s">
        <v>1045</v>
      </c>
      <c r="C823">
        <v>45.3</v>
      </c>
      <c r="D823">
        <v>-5.86</v>
      </c>
      <c r="E823">
        <v>-0.72</v>
      </c>
      <c r="F823">
        <v>-0.72</v>
      </c>
      <c r="G823">
        <v>2.72</v>
      </c>
      <c r="H823">
        <v>2</v>
      </c>
      <c r="I823">
        <v>0.09</v>
      </c>
      <c r="J823">
        <v>2.09</v>
      </c>
    </row>
    <row r="824" spans="1:10" x14ac:dyDescent="0.3">
      <c r="A824" s="163">
        <v>45686</v>
      </c>
      <c r="B824" t="s">
        <v>1046</v>
      </c>
      <c r="C824">
        <v>6</v>
      </c>
      <c r="D824">
        <v>2.5700000000000003</v>
      </c>
      <c r="E824">
        <v>1</v>
      </c>
      <c r="F824">
        <v>1</v>
      </c>
      <c r="G824">
        <v>1.1599999999999999</v>
      </c>
      <c r="H824">
        <v>2.16</v>
      </c>
      <c r="I824">
        <v>-1.8</v>
      </c>
      <c r="J824">
        <v>0.3600000000000001</v>
      </c>
    </row>
    <row r="825" spans="1:10" x14ac:dyDescent="0.3">
      <c r="A825" s="163">
        <v>45686</v>
      </c>
      <c r="B825" t="s">
        <v>1047</v>
      </c>
      <c r="C825">
        <v>254.95</v>
      </c>
      <c r="D825">
        <v>-5.120000000000001</v>
      </c>
      <c r="E825">
        <v>-2.3199999999999998</v>
      </c>
      <c r="F825">
        <v>-2.3199999999999998</v>
      </c>
      <c r="G825">
        <v>2.77</v>
      </c>
      <c r="H825">
        <v>0.45000000000000018</v>
      </c>
      <c r="I825">
        <v>-1.87</v>
      </c>
      <c r="J825">
        <v>-1.42</v>
      </c>
    </row>
    <row r="826" spans="1:10" x14ac:dyDescent="0.3">
      <c r="A826" s="163">
        <v>45686</v>
      </c>
      <c r="B826" t="s">
        <v>1048</v>
      </c>
      <c r="C826">
        <v>403.95</v>
      </c>
      <c r="D826">
        <v>-4.9700000000000006</v>
      </c>
      <c r="E826">
        <v>-6.38</v>
      </c>
      <c r="F826">
        <v>-6.38</v>
      </c>
      <c r="G826">
        <v>1.68</v>
      </c>
      <c r="H826">
        <v>-4.7</v>
      </c>
      <c r="I826">
        <v>5.28</v>
      </c>
      <c r="J826">
        <v>0.58000000000000007</v>
      </c>
    </row>
    <row r="827" spans="1:10" x14ac:dyDescent="0.3">
      <c r="A827" s="163">
        <v>45686</v>
      </c>
      <c r="B827" t="s">
        <v>1049</v>
      </c>
      <c r="C827">
        <v>94.2</v>
      </c>
      <c r="D827">
        <v>-6.44</v>
      </c>
      <c r="E827">
        <v>-3.69</v>
      </c>
      <c r="F827">
        <v>-3.69</v>
      </c>
      <c r="G827">
        <v>-3.15</v>
      </c>
      <c r="H827">
        <v>-6.84</v>
      </c>
      <c r="I827">
        <v>2.06</v>
      </c>
      <c r="J827">
        <v>-4.7799999999999994</v>
      </c>
    </row>
    <row r="828" spans="1:10" x14ac:dyDescent="0.3">
      <c r="A828" s="163">
        <v>45686</v>
      </c>
      <c r="B828" t="s">
        <v>1050</v>
      </c>
      <c r="C828">
        <v>158.6</v>
      </c>
      <c r="D828">
        <v>-1.38</v>
      </c>
      <c r="E828">
        <v>-6.07</v>
      </c>
      <c r="F828">
        <v>-6.07</v>
      </c>
      <c r="G828">
        <v>1.26</v>
      </c>
      <c r="H828">
        <v>-4.8100000000000005</v>
      </c>
      <c r="I828">
        <v>1.24</v>
      </c>
      <c r="J828">
        <v>-3.5700000000000003</v>
      </c>
    </row>
    <row r="829" spans="1:10" x14ac:dyDescent="0.3">
      <c r="A829" s="163">
        <v>45686</v>
      </c>
      <c r="B829" t="s">
        <v>1051</v>
      </c>
      <c r="C829">
        <v>42.11</v>
      </c>
      <c r="D829">
        <v>-1.1000000000000001</v>
      </c>
      <c r="E829">
        <v>-0.02</v>
      </c>
      <c r="F829">
        <v>-0.02</v>
      </c>
      <c r="G829">
        <v>-7.0000000000000007E-2</v>
      </c>
      <c r="H829">
        <v>-0.09</v>
      </c>
      <c r="I829">
        <v>-2</v>
      </c>
      <c r="J829">
        <v>-2.09</v>
      </c>
    </row>
    <row r="830" spans="1:10" x14ac:dyDescent="0.3">
      <c r="A830" s="163">
        <v>45686</v>
      </c>
      <c r="B830" t="s">
        <v>1052</v>
      </c>
      <c r="C830">
        <v>225.95</v>
      </c>
      <c r="D830">
        <v>-3.76</v>
      </c>
      <c r="E830">
        <v>-9.2100000000000009</v>
      </c>
      <c r="F830">
        <v>-9.2100000000000009</v>
      </c>
      <c r="G830">
        <v>1.77</v>
      </c>
      <c r="H830">
        <v>-7.4400000000000013</v>
      </c>
      <c r="I830">
        <v>3.29</v>
      </c>
      <c r="J830">
        <v>-4.1500000000000012</v>
      </c>
    </row>
    <row r="831" spans="1:10" x14ac:dyDescent="0.3">
      <c r="A831" s="163">
        <v>45686</v>
      </c>
      <c r="B831" t="s">
        <v>1053</v>
      </c>
      <c r="C831">
        <v>118.8</v>
      </c>
      <c r="D831">
        <v>-2.81</v>
      </c>
      <c r="E831">
        <v>3.39</v>
      </c>
      <c r="F831">
        <v>3.39</v>
      </c>
      <c r="G831">
        <v>-0.68</v>
      </c>
      <c r="H831">
        <v>2.71</v>
      </c>
      <c r="I831">
        <v>1.89</v>
      </c>
      <c r="J831">
        <v>4.5999999999999996</v>
      </c>
    </row>
    <row r="832" spans="1:10" x14ac:dyDescent="0.3">
      <c r="A832" s="163">
        <v>45686</v>
      </c>
      <c r="B832" t="s">
        <v>1054</v>
      </c>
      <c r="C832">
        <v>101.8</v>
      </c>
      <c r="D832">
        <v>-4.25</v>
      </c>
      <c r="E832">
        <v>-3.62</v>
      </c>
      <c r="F832">
        <v>-3.62</v>
      </c>
      <c r="G832">
        <v>-5.76</v>
      </c>
      <c r="H832">
        <v>-9.3800000000000008</v>
      </c>
      <c r="I832">
        <v>8.18</v>
      </c>
      <c r="J832">
        <v>-1.1999999999999993</v>
      </c>
    </row>
    <row r="833" spans="1:10" x14ac:dyDescent="0.3">
      <c r="A833" s="163">
        <v>45686</v>
      </c>
      <c r="B833" t="s">
        <v>1055</v>
      </c>
      <c r="C833">
        <v>6.85</v>
      </c>
      <c r="D833">
        <v>9.69</v>
      </c>
      <c r="E833">
        <v>-4.92</v>
      </c>
      <c r="F833">
        <v>-4.92</v>
      </c>
      <c r="G833">
        <v>-4.8899999999999997</v>
      </c>
      <c r="H833">
        <v>-9.81</v>
      </c>
      <c r="I833">
        <v>3.47</v>
      </c>
      <c r="J833">
        <v>-6.3399999999999981</v>
      </c>
    </row>
    <row r="834" spans="1:10" x14ac:dyDescent="0.3">
      <c r="A834" s="163">
        <v>45686</v>
      </c>
      <c r="B834" t="s">
        <v>1056</v>
      </c>
      <c r="C834">
        <v>189.5</v>
      </c>
      <c r="D834">
        <v>7.2799999999999994</v>
      </c>
      <c r="E834">
        <v>-9.8000000000000007</v>
      </c>
      <c r="F834">
        <v>-9.8000000000000007</v>
      </c>
      <c r="G834">
        <v>0.52</v>
      </c>
      <c r="H834">
        <v>-9.2799999999999994</v>
      </c>
      <c r="I834">
        <v>2.46</v>
      </c>
      <c r="J834">
        <v>-6.8200000000000012</v>
      </c>
    </row>
    <row r="835" spans="1:10" x14ac:dyDescent="0.3">
      <c r="A835" s="163">
        <v>45686</v>
      </c>
      <c r="B835" t="s">
        <v>1057</v>
      </c>
      <c r="C835">
        <v>1154.3</v>
      </c>
      <c r="D835">
        <v>4.4800000000000004</v>
      </c>
      <c r="E835">
        <v>3.52</v>
      </c>
      <c r="F835">
        <v>3.52</v>
      </c>
      <c r="G835">
        <v>-1</v>
      </c>
      <c r="H835">
        <v>2.52</v>
      </c>
      <c r="I835">
        <v>-2.57</v>
      </c>
      <c r="J835">
        <v>-4.9999999999999802E-2</v>
      </c>
    </row>
    <row r="836" spans="1:10" x14ac:dyDescent="0.3">
      <c r="A836" s="163">
        <v>45686</v>
      </c>
      <c r="B836" t="s">
        <v>1058</v>
      </c>
      <c r="C836">
        <v>168</v>
      </c>
      <c r="D836">
        <v>0.65</v>
      </c>
      <c r="E836">
        <v>-5.21</v>
      </c>
      <c r="F836">
        <v>-5.21</v>
      </c>
      <c r="G836">
        <v>-3.21</v>
      </c>
      <c r="H836">
        <v>-8.42</v>
      </c>
      <c r="I836">
        <v>3.23</v>
      </c>
      <c r="J836">
        <v>-5.19</v>
      </c>
    </row>
    <row r="837" spans="1:10" x14ac:dyDescent="0.3">
      <c r="A837" s="163">
        <v>45686</v>
      </c>
      <c r="B837" t="s">
        <v>1059</v>
      </c>
      <c r="C837">
        <v>77.75</v>
      </c>
      <c r="D837">
        <v>-4.6900000000000004</v>
      </c>
      <c r="E837">
        <v>-2.25</v>
      </c>
      <c r="F837">
        <v>-2.25</v>
      </c>
      <c r="G837">
        <v>-0.18</v>
      </c>
      <c r="H837">
        <v>-2.4300000000000002</v>
      </c>
      <c r="I837">
        <v>0.3</v>
      </c>
      <c r="J837">
        <v>-2.1300000000000003</v>
      </c>
    </row>
    <row r="838" spans="1:10" x14ac:dyDescent="0.3">
      <c r="A838" s="163">
        <v>45686</v>
      </c>
      <c r="B838" t="s">
        <v>1060</v>
      </c>
      <c r="C838">
        <v>323.45</v>
      </c>
      <c r="D838">
        <v>-11.11</v>
      </c>
      <c r="E838">
        <v>-4.13</v>
      </c>
      <c r="F838">
        <v>-4.13</v>
      </c>
      <c r="G838">
        <v>1.52</v>
      </c>
      <c r="H838">
        <v>-2.61</v>
      </c>
      <c r="I838">
        <v>0.94</v>
      </c>
      <c r="J838">
        <v>-1.67</v>
      </c>
    </row>
    <row r="839" spans="1:10" x14ac:dyDescent="0.3">
      <c r="A839" s="163">
        <v>45686</v>
      </c>
      <c r="B839" t="s">
        <v>1061</v>
      </c>
      <c r="C839">
        <v>5.65</v>
      </c>
      <c r="D839">
        <v>-2.4900000000000002</v>
      </c>
      <c r="E839">
        <v>-4.13</v>
      </c>
      <c r="F839">
        <v>-4.13</v>
      </c>
      <c r="G839">
        <v>-3.05</v>
      </c>
      <c r="H839">
        <v>-7.18</v>
      </c>
      <c r="I839">
        <v>4.63</v>
      </c>
      <c r="J839">
        <v>-2.5499999999999998</v>
      </c>
    </row>
    <row r="840" spans="1:10" x14ac:dyDescent="0.3">
      <c r="A840" s="163">
        <v>45684</v>
      </c>
      <c r="B840" t="s">
        <v>4213</v>
      </c>
      <c r="C840">
        <v>92.16</v>
      </c>
      <c r="D840">
        <v>4.99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</row>
    <row r="841" spans="1:10" x14ac:dyDescent="0.3">
      <c r="A841" s="163">
        <v>45686</v>
      </c>
      <c r="B841" t="s">
        <v>1062</v>
      </c>
      <c r="C841">
        <v>28.61</v>
      </c>
      <c r="D841">
        <v>4.1999999999999993</v>
      </c>
      <c r="E841">
        <v>-3.33</v>
      </c>
      <c r="F841">
        <v>-3.33</v>
      </c>
      <c r="G841">
        <v>-1.21</v>
      </c>
      <c r="H841">
        <v>-4.54</v>
      </c>
      <c r="I841">
        <v>2.95</v>
      </c>
      <c r="J841">
        <v>-1.59</v>
      </c>
    </row>
    <row r="842" spans="1:10" x14ac:dyDescent="0.3">
      <c r="A842" s="163">
        <v>45686</v>
      </c>
      <c r="B842" t="s">
        <v>1063</v>
      </c>
      <c r="C842">
        <v>655.45</v>
      </c>
      <c r="D842">
        <v>-5.14</v>
      </c>
      <c r="E842">
        <v>-4.82</v>
      </c>
      <c r="F842">
        <v>-4.82</v>
      </c>
      <c r="G842">
        <v>-1.19</v>
      </c>
      <c r="H842">
        <v>-6.01</v>
      </c>
      <c r="I842">
        <v>3.16</v>
      </c>
      <c r="J842">
        <v>-2.85</v>
      </c>
    </row>
    <row r="843" spans="1:10" x14ac:dyDescent="0.3">
      <c r="A843" s="163">
        <v>45686</v>
      </c>
      <c r="B843" t="s">
        <v>1064</v>
      </c>
      <c r="C843">
        <v>14.73</v>
      </c>
      <c r="D843">
        <v>-0.78</v>
      </c>
      <c r="E843">
        <v>-3.25</v>
      </c>
      <c r="F843">
        <v>-3.25</v>
      </c>
      <c r="G843">
        <v>-3.08</v>
      </c>
      <c r="H843">
        <v>-6.33</v>
      </c>
      <c r="I843">
        <v>4.03</v>
      </c>
      <c r="J843">
        <v>-2.2999999999999998</v>
      </c>
    </row>
    <row r="844" spans="1:10" x14ac:dyDescent="0.3">
      <c r="A844" s="163">
        <v>45686</v>
      </c>
      <c r="B844" t="s">
        <v>1065</v>
      </c>
      <c r="C844">
        <v>109.2</v>
      </c>
      <c r="D844">
        <v>-4.5699999999999994</v>
      </c>
      <c r="E844">
        <v>-2.77</v>
      </c>
      <c r="F844">
        <v>-2.77</v>
      </c>
      <c r="G844">
        <v>0.43</v>
      </c>
      <c r="H844">
        <v>-2.34</v>
      </c>
      <c r="I844">
        <v>3.16</v>
      </c>
      <c r="J844">
        <v>0.82000000000000028</v>
      </c>
    </row>
    <row r="845" spans="1:10" x14ac:dyDescent="0.3">
      <c r="A845" s="163">
        <v>45686</v>
      </c>
      <c r="B845" t="s">
        <v>1066</v>
      </c>
      <c r="C845">
        <v>75</v>
      </c>
      <c r="D845">
        <v>-4.4900000000000011</v>
      </c>
      <c r="E845">
        <v>2.54</v>
      </c>
      <c r="F845">
        <v>2.54</v>
      </c>
      <c r="G845">
        <v>5.33</v>
      </c>
      <c r="H845">
        <v>7.87</v>
      </c>
      <c r="I845">
        <v>-5.0599999999999996</v>
      </c>
      <c r="J845">
        <v>2.8100000000000005</v>
      </c>
    </row>
    <row r="846" spans="1:10" x14ac:dyDescent="0.3">
      <c r="A846" s="163">
        <v>45686</v>
      </c>
      <c r="B846" t="s">
        <v>1067</v>
      </c>
      <c r="C846">
        <v>73</v>
      </c>
      <c r="D846">
        <v>-5.6</v>
      </c>
      <c r="E846">
        <v>0.68</v>
      </c>
      <c r="F846">
        <v>0.68</v>
      </c>
      <c r="G846">
        <v>-3.42</v>
      </c>
      <c r="H846">
        <v>-2.74</v>
      </c>
      <c r="I846">
        <v>1.39</v>
      </c>
      <c r="J846">
        <v>-1.35</v>
      </c>
    </row>
    <row r="847" spans="1:10" x14ac:dyDescent="0.3">
      <c r="A847" s="163">
        <v>45686</v>
      </c>
      <c r="B847" t="s">
        <v>1068</v>
      </c>
      <c r="C847">
        <v>63.03</v>
      </c>
      <c r="D847">
        <v>-0.81999999999999984</v>
      </c>
      <c r="E847">
        <v>-3.47</v>
      </c>
      <c r="F847">
        <v>-3.47</v>
      </c>
      <c r="G847">
        <v>-2.19</v>
      </c>
      <c r="H847">
        <v>-5.66</v>
      </c>
      <c r="I847">
        <v>-1.45</v>
      </c>
      <c r="J847">
        <v>-7.11</v>
      </c>
    </row>
    <row r="848" spans="1:10" x14ac:dyDescent="0.3">
      <c r="A848" s="163">
        <v>45686</v>
      </c>
      <c r="B848" t="s">
        <v>1069</v>
      </c>
      <c r="C848">
        <v>129.19999999999999</v>
      </c>
      <c r="D848">
        <v>-0.1400000000000001</v>
      </c>
      <c r="E848">
        <v>-4.41</v>
      </c>
      <c r="F848">
        <v>-4.41</v>
      </c>
      <c r="G848">
        <v>-4.6500000000000004</v>
      </c>
      <c r="H848">
        <v>-9.06</v>
      </c>
      <c r="I848">
        <v>5</v>
      </c>
      <c r="J848">
        <v>-4.0600000000000005</v>
      </c>
    </row>
    <row r="849" spans="1:10" x14ac:dyDescent="0.3">
      <c r="A849" s="163">
        <v>45686</v>
      </c>
      <c r="B849" t="s">
        <v>1070</v>
      </c>
      <c r="C849">
        <v>1296.8499999999999</v>
      </c>
      <c r="D849">
        <v>-2.9800000000000004</v>
      </c>
      <c r="E849">
        <v>-3.71</v>
      </c>
      <c r="F849">
        <v>-3.71</v>
      </c>
      <c r="G849">
        <v>-0.68</v>
      </c>
      <c r="H849">
        <v>-4.3899999999999997</v>
      </c>
      <c r="I849">
        <v>15.91</v>
      </c>
      <c r="J849">
        <v>11.52</v>
      </c>
    </row>
    <row r="850" spans="1:10" x14ac:dyDescent="0.3">
      <c r="A850" s="163">
        <v>45686</v>
      </c>
      <c r="B850" t="s">
        <v>1071</v>
      </c>
      <c r="C850">
        <v>2278.4499999999998</v>
      </c>
      <c r="D850">
        <v>-2.7700000000000005</v>
      </c>
      <c r="E850">
        <v>-3.32</v>
      </c>
      <c r="F850">
        <v>-3.32</v>
      </c>
      <c r="G850">
        <v>-1.03</v>
      </c>
      <c r="H850">
        <v>-4.3499999999999996</v>
      </c>
      <c r="I850">
        <v>3.89</v>
      </c>
      <c r="J850">
        <v>-0.45999999999999952</v>
      </c>
    </row>
    <row r="851" spans="1:10" x14ac:dyDescent="0.3">
      <c r="A851" s="163">
        <v>45686</v>
      </c>
      <c r="B851" t="s">
        <v>1072</v>
      </c>
      <c r="C851">
        <v>173.65</v>
      </c>
      <c r="D851">
        <v>-3.5500000000000003</v>
      </c>
      <c r="E851">
        <v>-3.11</v>
      </c>
      <c r="F851">
        <v>-3.11</v>
      </c>
      <c r="G851">
        <v>-0.18</v>
      </c>
      <c r="H851">
        <v>-3.29</v>
      </c>
      <c r="I851">
        <v>1.64</v>
      </c>
      <c r="J851">
        <v>-1.65</v>
      </c>
    </row>
    <row r="852" spans="1:10" x14ac:dyDescent="0.3">
      <c r="A852" s="163">
        <v>45686</v>
      </c>
      <c r="B852" t="s">
        <v>1073</v>
      </c>
      <c r="C852">
        <v>513.70000000000005</v>
      </c>
      <c r="D852">
        <v>-10.45</v>
      </c>
      <c r="E852">
        <v>-6.85</v>
      </c>
      <c r="F852">
        <v>-6.85</v>
      </c>
      <c r="G852">
        <v>0.39</v>
      </c>
      <c r="H852">
        <v>-6.46</v>
      </c>
      <c r="I852">
        <v>4.3</v>
      </c>
      <c r="J852">
        <v>-2.16</v>
      </c>
    </row>
    <row r="853" spans="1:10" x14ac:dyDescent="0.3">
      <c r="A853" s="163">
        <v>45686</v>
      </c>
      <c r="B853" t="s">
        <v>1074</v>
      </c>
      <c r="C853">
        <v>59.07</v>
      </c>
      <c r="D853">
        <v>0.76000000000000068</v>
      </c>
      <c r="E853">
        <v>-8.23</v>
      </c>
      <c r="F853">
        <v>-8.23</v>
      </c>
      <c r="G853">
        <v>-1.58</v>
      </c>
      <c r="H853">
        <v>-9.81</v>
      </c>
      <c r="I853">
        <v>5.48</v>
      </c>
      <c r="J853">
        <v>-4.33</v>
      </c>
    </row>
    <row r="854" spans="1:10" x14ac:dyDescent="0.3">
      <c r="A854" s="163">
        <v>45686</v>
      </c>
      <c r="B854" t="s">
        <v>1075</v>
      </c>
      <c r="C854">
        <v>211</v>
      </c>
      <c r="D854">
        <v>-3.81</v>
      </c>
      <c r="E854">
        <v>-2.61</v>
      </c>
      <c r="F854">
        <v>-2.61</v>
      </c>
      <c r="G854">
        <v>1.97</v>
      </c>
      <c r="H854">
        <v>-0.6399999999999999</v>
      </c>
      <c r="I854">
        <v>3.46</v>
      </c>
      <c r="J854">
        <v>2.8200000000000003</v>
      </c>
    </row>
    <row r="855" spans="1:10" x14ac:dyDescent="0.3">
      <c r="A855" s="163">
        <v>45686</v>
      </c>
      <c r="B855" t="s">
        <v>1076</v>
      </c>
      <c r="C855">
        <v>323.25</v>
      </c>
      <c r="D855">
        <v>-4.96</v>
      </c>
      <c r="E855">
        <v>-2.46</v>
      </c>
      <c r="F855">
        <v>-2.46</v>
      </c>
      <c r="G855">
        <v>-0.88</v>
      </c>
      <c r="H855">
        <v>-3.34</v>
      </c>
      <c r="I855">
        <v>3.97</v>
      </c>
      <c r="J855">
        <v>0.63000000000000034</v>
      </c>
    </row>
    <row r="856" spans="1:10" x14ac:dyDescent="0.3">
      <c r="A856" s="163">
        <v>45686</v>
      </c>
      <c r="B856" t="s">
        <v>1077</v>
      </c>
      <c r="C856">
        <v>195</v>
      </c>
      <c r="D856">
        <v>1.3399999999999996</v>
      </c>
      <c r="G856">
        <v>-2</v>
      </c>
      <c r="I856">
        <v>-0.56000000000000005</v>
      </c>
      <c r="J856">
        <v>-2</v>
      </c>
    </row>
    <row r="857" spans="1:10" x14ac:dyDescent="0.3">
      <c r="A857" s="163">
        <v>45686</v>
      </c>
      <c r="B857" t="s">
        <v>146</v>
      </c>
      <c r="C857">
        <v>11.95</v>
      </c>
      <c r="D857">
        <v>-2.42</v>
      </c>
      <c r="E857">
        <v>0.23</v>
      </c>
      <c r="F857">
        <v>0.23</v>
      </c>
      <c r="G857">
        <v>-4.9400000000000004</v>
      </c>
      <c r="H857">
        <v>-4.71</v>
      </c>
      <c r="I857">
        <v>-4.4000000000000004</v>
      </c>
      <c r="J857">
        <v>-9.11</v>
      </c>
    </row>
    <row r="858" spans="1:10" x14ac:dyDescent="0.3">
      <c r="A858" s="163">
        <v>45686</v>
      </c>
      <c r="B858" t="s">
        <v>1078</v>
      </c>
      <c r="C858">
        <v>100.9</v>
      </c>
      <c r="D858">
        <v>-3.7</v>
      </c>
      <c r="E858">
        <v>-5.16</v>
      </c>
      <c r="F858">
        <v>-5.16</v>
      </c>
      <c r="G858">
        <v>-1.93</v>
      </c>
      <c r="H858">
        <v>-7.09</v>
      </c>
      <c r="I858">
        <v>1.87</v>
      </c>
      <c r="J858">
        <v>-5.22</v>
      </c>
    </row>
    <row r="859" spans="1:10" x14ac:dyDescent="0.3">
      <c r="A859" s="163">
        <v>45686</v>
      </c>
      <c r="B859" t="s">
        <v>1079</v>
      </c>
      <c r="C859">
        <v>98.8</v>
      </c>
      <c r="D859">
        <v>-0.42999999999999949</v>
      </c>
      <c r="E859">
        <v>-4.42</v>
      </c>
      <c r="F859">
        <v>-4.42</v>
      </c>
      <c r="G859">
        <v>2.62</v>
      </c>
      <c r="H859">
        <v>-1.7999999999999998</v>
      </c>
      <c r="I859">
        <v>-1</v>
      </c>
      <c r="J859">
        <v>-2.8</v>
      </c>
    </row>
    <row r="860" spans="1:10" x14ac:dyDescent="0.3">
      <c r="A860" s="163">
        <v>45686</v>
      </c>
      <c r="B860" t="s">
        <v>1080</v>
      </c>
      <c r="C860">
        <v>38.549999999999997</v>
      </c>
      <c r="D860">
        <v>-4.38</v>
      </c>
      <c r="E860">
        <v>-6.65</v>
      </c>
      <c r="F860">
        <v>-6.65</v>
      </c>
      <c r="G860">
        <v>5.93</v>
      </c>
      <c r="H860">
        <v>-0.72000000000000064</v>
      </c>
      <c r="I860">
        <v>0.86</v>
      </c>
      <c r="J860">
        <v>0.13999999999999929</v>
      </c>
    </row>
    <row r="861" spans="1:10" x14ac:dyDescent="0.3">
      <c r="A861" s="163">
        <v>45686</v>
      </c>
      <c r="B861" t="s">
        <v>1081</v>
      </c>
      <c r="C861">
        <v>303.55</v>
      </c>
      <c r="D861">
        <v>-0.47999999999999948</v>
      </c>
      <c r="E861">
        <v>-1.61</v>
      </c>
      <c r="F861">
        <v>-1.61</v>
      </c>
      <c r="G861">
        <v>0.59</v>
      </c>
      <c r="H861">
        <v>-1.02</v>
      </c>
      <c r="I861">
        <v>-1.38</v>
      </c>
      <c r="J861">
        <v>-2.4</v>
      </c>
    </row>
    <row r="862" spans="1:10" x14ac:dyDescent="0.3">
      <c r="A862" s="163">
        <v>45686</v>
      </c>
      <c r="B862" t="s">
        <v>1082</v>
      </c>
      <c r="C862">
        <v>142.44999999999999</v>
      </c>
      <c r="D862">
        <v>-5.24</v>
      </c>
      <c r="E862">
        <v>-3.27</v>
      </c>
      <c r="F862">
        <v>-3.27</v>
      </c>
      <c r="G862">
        <v>-3.77</v>
      </c>
      <c r="H862">
        <v>-7.04</v>
      </c>
      <c r="I862">
        <v>5.21</v>
      </c>
      <c r="J862">
        <v>-1.83</v>
      </c>
    </row>
    <row r="863" spans="1:10" x14ac:dyDescent="0.3">
      <c r="A863" s="163">
        <v>45686</v>
      </c>
      <c r="B863" t="s">
        <v>1083</v>
      </c>
      <c r="C863">
        <v>999.6</v>
      </c>
      <c r="D863">
        <v>-1.2999999999999998</v>
      </c>
      <c r="E863">
        <v>-4.0199999999999996</v>
      </c>
      <c r="F863">
        <v>-4.0199999999999996</v>
      </c>
      <c r="G863">
        <v>-4.7</v>
      </c>
      <c r="H863">
        <v>-8.7199999999999989</v>
      </c>
      <c r="I863">
        <v>0.5</v>
      </c>
      <c r="J863">
        <v>-8.2199999999999989</v>
      </c>
    </row>
    <row r="864" spans="1:10" x14ac:dyDescent="0.3">
      <c r="A864" s="163">
        <v>45686</v>
      </c>
      <c r="B864" t="s">
        <v>1084</v>
      </c>
      <c r="C864">
        <v>643</v>
      </c>
      <c r="D864">
        <v>-4.41</v>
      </c>
      <c r="E864">
        <v>-7.09</v>
      </c>
      <c r="F864">
        <v>-7.09</v>
      </c>
      <c r="G864">
        <v>-3.16</v>
      </c>
      <c r="H864">
        <v>-10.25</v>
      </c>
      <c r="I864">
        <v>6.93</v>
      </c>
      <c r="J864">
        <v>-3.3200000000000003</v>
      </c>
    </row>
    <row r="865" spans="1:10" x14ac:dyDescent="0.3">
      <c r="A865" s="163">
        <v>45686</v>
      </c>
      <c r="B865" t="s">
        <v>1085</v>
      </c>
      <c r="C865">
        <v>10.4</v>
      </c>
      <c r="D865">
        <v>-2.4300000000000002</v>
      </c>
      <c r="E865">
        <v>2.42</v>
      </c>
      <c r="F865">
        <v>2.42</v>
      </c>
      <c r="G865">
        <v>1.85</v>
      </c>
      <c r="H865">
        <v>4.2699999999999996</v>
      </c>
      <c r="I865">
        <v>4.9400000000000004</v>
      </c>
      <c r="J865">
        <v>9.2100000000000009</v>
      </c>
    </row>
    <row r="866" spans="1:10" x14ac:dyDescent="0.3">
      <c r="A866" s="163">
        <v>45686</v>
      </c>
      <c r="B866" t="s">
        <v>1086</v>
      </c>
      <c r="C866">
        <v>148.5</v>
      </c>
      <c r="D866">
        <v>-4.71</v>
      </c>
      <c r="E866">
        <v>-3.32</v>
      </c>
      <c r="F866">
        <v>-3.32</v>
      </c>
      <c r="G866">
        <v>-5.2</v>
      </c>
      <c r="H866">
        <v>-8.52</v>
      </c>
      <c r="I866">
        <v>2.41</v>
      </c>
      <c r="J866">
        <v>-6.1099999999999994</v>
      </c>
    </row>
    <row r="867" spans="1:10" x14ac:dyDescent="0.3">
      <c r="A867" s="163">
        <v>45686</v>
      </c>
      <c r="B867" t="s">
        <v>1087</v>
      </c>
      <c r="C867">
        <v>70.84</v>
      </c>
      <c r="D867">
        <v>3.08</v>
      </c>
      <c r="E867">
        <v>-6.74</v>
      </c>
      <c r="F867">
        <v>-6.74</v>
      </c>
      <c r="G867">
        <v>-5.82</v>
      </c>
      <c r="H867">
        <v>-12.56</v>
      </c>
      <c r="I867">
        <v>0.7</v>
      </c>
      <c r="J867">
        <v>-11.86</v>
      </c>
    </row>
    <row r="868" spans="1:10" x14ac:dyDescent="0.3">
      <c r="A868" s="163">
        <v>45686</v>
      </c>
      <c r="B868" t="s">
        <v>1088</v>
      </c>
      <c r="C868">
        <v>167.65</v>
      </c>
      <c r="D868">
        <v>-7.7399999999999993</v>
      </c>
      <c r="E868">
        <v>-3.5</v>
      </c>
      <c r="F868">
        <v>-3.5</v>
      </c>
      <c r="G868">
        <v>-1.57</v>
      </c>
      <c r="H868">
        <v>-5.07</v>
      </c>
      <c r="I868">
        <v>3.11</v>
      </c>
      <c r="J868">
        <v>-1.9600000000000004</v>
      </c>
    </row>
    <row r="869" spans="1:10" x14ac:dyDescent="0.3">
      <c r="A869" s="163">
        <v>45686</v>
      </c>
      <c r="B869" t="s">
        <v>1089</v>
      </c>
      <c r="C869">
        <v>49.46</v>
      </c>
      <c r="D869">
        <v>-18.380000000000003</v>
      </c>
      <c r="E869">
        <v>-4.97</v>
      </c>
      <c r="F869">
        <v>-4.97</v>
      </c>
      <c r="H869">
        <v>-4.97</v>
      </c>
      <c r="I869">
        <v>-0.14000000000000001</v>
      </c>
      <c r="J869">
        <v>-5.1099999999999994</v>
      </c>
    </row>
    <row r="870" spans="1:10" x14ac:dyDescent="0.3">
      <c r="A870" s="163">
        <v>45685</v>
      </c>
      <c r="B870" t="s">
        <v>1090</v>
      </c>
      <c r="C870">
        <v>3.42</v>
      </c>
      <c r="D870">
        <v>-19.489999999999998</v>
      </c>
      <c r="G870">
        <v>-5</v>
      </c>
      <c r="H870">
        <v>-5</v>
      </c>
    </row>
    <row r="871" spans="1:10" x14ac:dyDescent="0.3">
      <c r="A871" s="163">
        <v>45686</v>
      </c>
      <c r="B871" t="s">
        <v>1091</v>
      </c>
      <c r="C871">
        <v>430.55</v>
      </c>
      <c r="D871">
        <v>6.0299999999999994</v>
      </c>
      <c r="E871">
        <v>-3.92</v>
      </c>
      <c r="F871">
        <v>-3.92</v>
      </c>
      <c r="G871">
        <v>3.53</v>
      </c>
      <c r="H871">
        <v>-0.39000000000000012</v>
      </c>
      <c r="I871">
        <v>1.86</v>
      </c>
      <c r="J871">
        <v>1.47</v>
      </c>
    </row>
    <row r="872" spans="1:10" x14ac:dyDescent="0.3">
      <c r="A872" s="163">
        <v>45686</v>
      </c>
      <c r="B872" t="s">
        <v>1092</v>
      </c>
      <c r="C872">
        <v>98.05</v>
      </c>
      <c r="D872">
        <v>-6.8</v>
      </c>
      <c r="E872">
        <v>-4.9800000000000004</v>
      </c>
      <c r="F872">
        <v>-4.9800000000000004</v>
      </c>
      <c r="G872">
        <v>-3.06</v>
      </c>
      <c r="H872">
        <v>-8.0400000000000009</v>
      </c>
      <c r="I872">
        <v>-0.05</v>
      </c>
      <c r="J872">
        <v>-8.0900000000000016</v>
      </c>
    </row>
    <row r="873" spans="1:10" x14ac:dyDescent="0.3">
      <c r="A873" s="163">
        <v>45686</v>
      </c>
      <c r="B873" t="s">
        <v>1093</v>
      </c>
      <c r="C873">
        <v>152.5</v>
      </c>
      <c r="D873">
        <v>-6.34</v>
      </c>
      <c r="E873">
        <v>-3.7</v>
      </c>
      <c r="F873">
        <v>-3.7</v>
      </c>
      <c r="G873">
        <v>-2.36</v>
      </c>
      <c r="H873">
        <v>-6.0600000000000005</v>
      </c>
      <c r="I873">
        <v>7.06</v>
      </c>
      <c r="J873">
        <v>0.99999999999999922</v>
      </c>
    </row>
    <row r="874" spans="1:10" x14ac:dyDescent="0.3">
      <c r="A874" s="163">
        <v>45686</v>
      </c>
      <c r="B874" t="s">
        <v>1094</v>
      </c>
      <c r="C874">
        <v>24.21</v>
      </c>
      <c r="D874">
        <v>-13.76</v>
      </c>
      <c r="E874">
        <v>-4.8</v>
      </c>
      <c r="F874">
        <v>-4.8</v>
      </c>
      <c r="G874">
        <v>0.26</v>
      </c>
      <c r="H874">
        <v>-4.54</v>
      </c>
      <c r="I874">
        <v>4.99</v>
      </c>
      <c r="J874">
        <v>0.45000000000000018</v>
      </c>
    </row>
    <row r="875" spans="1:10" x14ac:dyDescent="0.3">
      <c r="A875" s="163">
        <v>45686</v>
      </c>
      <c r="B875" t="s">
        <v>4317</v>
      </c>
      <c r="C875">
        <v>63.33</v>
      </c>
      <c r="D875">
        <v>-0.63999999999999968</v>
      </c>
      <c r="G875">
        <v>-0.81</v>
      </c>
      <c r="I875">
        <v>1.52</v>
      </c>
      <c r="J875">
        <v>-0.81</v>
      </c>
    </row>
    <row r="876" spans="1:10" x14ac:dyDescent="0.3">
      <c r="A876" s="163">
        <v>45686</v>
      </c>
      <c r="B876" t="s">
        <v>1095</v>
      </c>
      <c r="C876">
        <v>79.489999999999995</v>
      </c>
      <c r="D876">
        <v>-3.00000000000002E-2</v>
      </c>
      <c r="E876">
        <v>-9.7899999999999991</v>
      </c>
      <c r="F876">
        <v>-9.7899999999999991</v>
      </c>
      <c r="G876">
        <v>-3.78</v>
      </c>
      <c r="H876">
        <v>-13.57</v>
      </c>
      <c r="I876">
        <v>4.09</v>
      </c>
      <c r="J876">
        <v>-9.48</v>
      </c>
    </row>
    <row r="877" spans="1:10" x14ac:dyDescent="0.3">
      <c r="A877" s="163">
        <v>45686</v>
      </c>
      <c r="B877" t="s">
        <v>1096</v>
      </c>
      <c r="C877">
        <v>180.85</v>
      </c>
      <c r="D877">
        <v>0.62000000000000011</v>
      </c>
      <c r="E877">
        <v>-4.96</v>
      </c>
      <c r="F877">
        <v>-4.96</v>
      </c>
      <c r="G877">
        <v>2.64</v>
      </c>
      <c r="H877">
        <v>-2.3199999999999998</v>
      </c>
      <c r="I877">
        <v>-1.07</v>
      </c>
      <c r="J877">
        <v>-3.39</v>
      </c>
    </row>
    <row r="878" spans="1:10" x14ac:dyDescent="0.3">
      <c r="A878" s="163">
        <v>45686</v>
      </c>
      <c r="B878" t="s">
        <v>1097</v>
      </c>
      <c r="C878">
        <v>1378.45</v>
      </c>
      <c r="D878">
        <v>-5.4</v>
      </c>
      <c r="E878">
        <v>-2.0099999999999998</v>
      </c>
      <c r="F878">
        <v>-2.0099999999999998</v>
      </c>
      <c r="G878">
        <v>3.77</v>
      </c>
      <c r="H878">
        <v>1.7600000000000002</v>
      </c>
      <c r="I878">
        <v>0.49</v>
      </c>
      <c r="J878">
        <v>2.25</v>
      </c>
    </row>
    <row r="879" spans="1:10" x14ac:dyDescent="0.3">
      <c r="A879" s="163">
        <v>45686</v>
      </c>
      <c r="B879" t="s">
        <v>1098</v>
      </c>
      <c r="C879">
        <v>12.1</v>
      </c>
      <c r="D879">
        <v>5.2899999999999991</v>
      </c>
      <c r="E879">
        <v>-4.9400000000000004</v>
      </c>
      <c r="F879">
        <v>-4.9400000000000004</v>
      </c>
      <c r="G879">
        <v>4.75</v>
      </c>
      <c r="H879">
        <v>-0.19000000000000039</v>
      </c>
      <c r="I879">
        <v>1.68</v>
      </c>
      <c r="J879">
        <v>1.4899999999999995</v>
      </c>
    </row>
    <row r="880" spans="1:10" x14ac:dyDescent="0.3">
      <c r="A880" s="163">
        <v>45686</v>
      </c>
      <c r="B880" t="s">
        <v>1099</v>
      </c>
      <c r="C880">
        <v>241.65</v>
      </c>
      <c r="D880">
        <v>-4.7300000000000004</v>
      </c>
      <c r="E880">
        <v>-5.14</v>
      </c>
      <c r="F880">
        <v>-5.14</v>
      </c>
      <c r="G880">
        <v>7.0000000000000007E-2</v>
      </c>
      <c r="H880">
        <v>-5.0699999999999994</v>
      </c>
      <c r="I880">
        <v>5.89</v>
      </c>
      <c r="J880">
        <v>0.82000000000000028</v>
      </c>
    </row>
    <row r="881" spans="1:10" x14ac:dyDescent="0.3">
      <c r="A881" s="163">
        <v>45107</v>
      </c>
      <c r="B881" t="s">
        <v>4318</v>
      </c>
      <c r="C881">
        <v>8.65</v>
      </c>
      <c r="D881">
        <v>0.4300000000000001</v>
      </c>
      <c r="E881">
        <v>-0.71</v>
      </c>
      <c r="G881">
        <v>-1.31</v>
      </c>
      <c r="I881">
        <v>-0.48</v>
      </c>
    </row>
    <row r="882" spans="1:10" x14ac:dyDescent="0.3">
      <c r="A882" s="163">
        <v>45686</v>
      </c>
      <c r="B882" t="s">
        <v>1100</v>
      </c>
      <c r="C882">
        <v>10.039999999999999</v>
      </c>
      <c r="D882">
        <v>-3.76</v>
      </c>
      <c r="E882">
        <v>-3.53</v>
      </c>
      <c r="F882">
        <v>-3.53</v>
      </c>
      <c r="G882">
        <v>-1.06</v>
      </c>
      <c r="H882">
        <v>-4.59</v>
      </c>
      <c r="I882">
        <v>-2.4300000000000002</v>
      </c>
      <c r="J882">
        <v>-7.02</v>
      </c>
    </row>
    <row r="883" spans="1:10" x14ac:dyDescent="0.3">
      <c r="A883" s="163">
        <v>45686</v>
      </c>
      <c r="B883" t="s">
        <v>1101</v>
      </c>
      <c r="C883">
        <v>231.05</v>
      </c>
      <c r="D883">
        <v>21.83</v>
      </c>
      <c r="E883">
        <v>-8.24</v>
      </c>
      <c r="F883">
        <v>-8.24</v>
      </c>
      <c r="G883">
        <v>0.56999999999999995</v>
      </c>
      <c r="H883">
        <v>-7.67</v>
      </c>
      <c r="I883">
        <v>-0.06</v>
      </c>
      <c r="J883">
        <v>-7.7299999999999986</v>
      </c>
    </row>
    <row r="884" spans="1:10" x14ac:dyDescent="0.3">
      <c r="A884" s="163">
        <v>45686</v>
      </c>
      <c r="B884" t="s">
        <v>1102</v>
      </c>
      <c r="C884">
        <v>270.35000000000002</v>
      </c>
      <c r="D884">
        <v>-10.029999999999999</v>
      </c>
      <c r="E884">
        <v>-4.67</v>
      </c>
      <c r="F884">
        <v>-4.67</v>
      </c>
      <c r="G884">
        <v>-0.56000000000000005</v>
      </c>
      <c r="H884">
        <v>-5.23</v>
      </c>
      <c r="I884">
        <v>-4.22</v>
      </c>
      <c r="J884">
        <v>-9.4499999999999993</v>
      </c>
    </row>
    <row r="885" spans="1:10" x14ac:dyDescent="0.3">
      <c r="A885" s="163">
        <v>45686</v>
      </c>
      <c r="B885" t="s">
        <v>1103</v>
      </c>
      <c r="C885">
        <v>579.95000000000005</v>
      </c>
      <c r="D885">
        <v>-5.2199999999999989</v>
      </c>
      <c r="E885">
        <v>-0.1</v>
      </c>
      <c r="F885">
        <v>-0.1</v>
      </c>
      <c r="G885">
        <v>-8.5500000000000007</v>
      </c>
      <c r="H885">
        <v>-8.65</v>
      </c>
      <c r="I885">
        <v>3.3</v>
      </c>
      <c r="J885">
        <v>-5.3500000000000005</v>
      </c>
    </row>
    <row r="886" spans="1:10" x14ac:dyDescent="0.3">
      <c r="A886" s="163">
        <v>45686</v>
      </c>
      <c r="B886" t="s">
        <v>1104</v>
      </c>
      <c r="C886">
        <v>149</v>
      </c>
      <c r="D886">
        <v>24.71</v>
      </c>
      <c r="E886">
        <v>5</v>
      </c>
      <c r="F886">
        <v>5</v>
      </c>
      <c r="G886">
        <v>-4.8600000000000003</v>
      </c>
      <c r="H886">
        <v>0.1399999999999996</v>
      </c>
      <c r="I886">
        <v>4.97</v>
      </c>
      <c r="J886">
        <v>5.1099999999999994</v>
      </c>
    </row>
    <row r="887" spans="1:10" x14ac:dyDescent="0.3">
      <c r="A887" s="163">
        <v>45686</v>
      </c>
      <c r="B887" t="s">
        <v>1105</v>
      </c>
      <c r="C887">
        <v>75</v>
      </c>
      <c r="D887">
        <v>3.39</v>
      </c>
      <c r="E887">
        <v>-4.99</v>
      </c>
      <c r="F887">
        <v>-4.99</v>
      </c>
      <c r="G887">
        <v>-4.95</v>
      </c>
      <c r="H887">
        <v>-9.94</v>
      </c>
      <c r="I887">
        <v>-4.7</v>
      </c>
      <c r="J887">
        <v>-14.64</v>
      </c>
    </row>
    <row r="888" spans="1:10" x14ac:dyDescent="0.3">
      <c r="A888" s="163">
        <v>45686</v>
      </c>
      <c r="B888" t="s">
        <v>1106</v>
      </c>
      <c r="C888">
        <v>1620.35</v>
      </c>
      <c r="D888">
        <v>-3.03</v>
      </c>
      <c r="E888">
        <v>-8.6199999999999992</v>
      </c>
      <c r="F888">
        <v>-8.6199999999999992</v>
      </c>
      <c r="G888">
        <v>1.25</v>
      </c>
      <c r="H888">
        <v>-7.3699999999999992</v>
      </c>
      <c r="I888">
        <v>0.33</v>
      </c>
      <c r="J888">
        <v>-7.0399999999999991</v>
      </c>
    </row>
    <row r="889" spans="1:10" x14ac:dyDescent="0.3">
      <c r="A889" s="163">
        <v>45686</v>
      </c>
      <c r="B889" t="s">
        <v>1107</v>
      </c>
      <c r="C889">
        <v>19.8</v>
      </c>
      <c r="D889">
        <v>9.51</v>
      </c>
      <c r="E889">
        <v>0.61</v>
      </c>
      <c r="F889">
        <v>0.61</v>
      </c>
      <c r="G889">
        <v>-1.96</v>
      </c>
      <c r="H889">
        <v>-1.35</v>
      </c>
      <c r="I889">
        <v>1.49</v>
      </c>
      <c r="J889">
        <v>0.1399999999999999</v>
      </c>
    </row>
    <row r="890" spans="1:10" x14ac:dyDescent="0.3">
      <c r="A890" s="163">
        <v>45686</v>
      </c>
      <c r="B890" t="s">
        <v>1108</v>
      </c>
      <c r="C890">
        <v>115.1</v>
      </c>
      <c r="D890">
        <v>0.89000000000000057</v>
      </c>
      <c r="E890">
        <v>-4.99</v>
      </c>
      <c r="F890">
        <v>-4.99</v>
      </c>
      <c r="G890">
        <v>-5</v>
      </c>
      <c r="H890">
        <v>-9.99</v>
      </c>
      <c r="I890">
        <v>3.51</v>
      </c>
      <c r="J890">
        <v>-6.48</v>
      </c>
    </row>
    <row r="891" spans="1:10" x14ac:dyDescent="0.3">
      <c r="A891" s="163">
        <v>45686</v>
      </c>
      <c r="B891" t="s">
        <v>1109</v>
      </c>
      <c r="C891">
        <v>458.55</v>
      </c>
      <c r="D891">
        <v>3.1899999999999995</v>
      </c>
      <c r="E891">
        <v>-5.48</v>
      </c>
      <c r="F891">
        <v>-5.48</v>
      </c>
      <c r="G891">
        <v>-1.95</v>
      </c>
      <c r="H891">
        <v>-7.4300000000000006</v>
      </c>
      <c r="I891">
        <v>1.1399999999999999</v>
      </c>
      <c r="J891">
        <v>-6.2900000000000009</v>
      </c>
    </row>
    <row r="892" spans="1:10" x14ac:dyDescent="0.3">
      <c r="A892" s="163">
        <v>45686</v>
      </c>
      <c r="B892" t="s">
        <v>1110</v>
      </c>
      <c r="C892">
        <v>996.4</v>
      </c>
      <c r="D892">
        <v>-1.82</v>
      </c>
      <c r="E892">
        <v>-4.01</v>
      </c>
      <c r="F892">
        <v>-4.01</v>
      </c>
      <c r="G892">
        <v>-1.23</v>
      </c>
      <c r="H892">
        <v>-5.24</v>
      </c>
      <c r="I892">
        <v>-0.22</v>
      </c>
      <c r="J892">
        <v>-5.46</v>
      </c>
    </row>
    <row r="893" spans="1:10" x14ac:dyDescent="0.3">
      <c r="A893" s="163">
        <v>45686</v>
      </c>
      <c r="B893" t="s">
        <v>1111</v>
      </c>
      <c r="C893">
        <v>36.299999999999997</v>
      </c>
      <c r="D893">
        <v>-7.21</v>
      </c>
      <c r="E893">
        <v>-1.23</v>
      </c>
      <c r="F893">
        <v>-1.23</v>
      </c>
      <c r="G893">
        <v>-1.1100000000000001</v>
      </c>
      <c r="H893">
        <v>-2.34</v>
      </c>
      <c r="I893">
        <v>-0.82</v>
      </c>
      <c r="J893">
        <v>-3.16</v>
      </c>
    </row>
    <row r="894" spans="1:10" x14ac:dyDescent="0.3">
      <c r="A894" s="163">
        <v>45686</v>
      </c>
      <c r="B894" t="s">
        <v>1112</v>
      </c>
      <c r="C894">
        <v>709</v>
      </c>
      <c r="D894">
        <v>0.55999999999999939</v>
      </c>
      <c r="G894">
        <v>-4.17</v>
      </c>
      <c r="I894">
        <v>15.98</v>
      </c>
      <c r="J894">
        <v>-4.17</v>
      </c>
    </row>
    <row r="895" spans="1:10" x14ac:dyDescent="0.3">
      <c r="A895" s="163">
        <v>45686</v>
      </c>
      <c r="B895" t="s">
        <v>1113</v>
      </c>
      <c r="C895">
        <v>36.299999999999997</v>
      </c>
      <c r="D895">
        <v>-14.03</v>
      </c>
      <c r="E895">
        <v>-7.19</v>
      </c>
      <c r="F895">
        <v>-7.19</v>
      </c>
      <c r="G895">
        <v>2.94</v>
      </c>
      <c r="H895">
        <v>-4.25</v>
      </c>
      <c r="I895">
        <v>2.69</v>
      </c>
      <c r="J895">
        <v>-1.56</v>
      </c>
    </row>
    <row r="896" spans="1:10" x14ac:dyDescent="0.3">
      <c r="A896" s="163">
        <v>45686</v>
      </c>
      <c r="B896" t="s">
        <v>1114</v>
      </c>
      <c r="C896">
        <v>213</v>
      </c>
      <c r="D896">
        <v>-9.94</v>
      </c>
      <c r="E896">
        <v>-4.9800000000000004</v>
      </c>
      <c r="F896">
        <v>-4.9800000000000004</v>
      </c>
      <c r="G896">
        <v>-4.6100000000000003</v>
      </c>
      <c r="H896">
        <v>-9.59</v>
      </c>
      <c r="J896">
        <v>-9.59</v>
      </c>
    </row>
    <row r="897" spans="1:10" x14ac:dyDescent="0.3">
      <c r="A897" s="163">
        <v>45686</v>
      </c>
      <c r="B897" t="s">
        <v>1115</v>
      </c>
      <c r="C897">
        <v>25</v>
      </c>
      <c r="D897">
        <v>-6.88</v>
      </c>
      <c r="E897">
        <v>-4.57</v>
      </c>
      <c r="F897">
        <v>-4.57</v>
      </c>
      <c r="G897">
        <v>-4.99</v>
      </c>
      <c r="H897">
        <v>-9.56</v>
      </c>
      <c r="I897">
        <v>4.21</v>
      </c>
      <c r="J897">
        <v>-5.3500000000000005</v>
      </c>
    </row>
    <row r="898" spans="1:10" x14ac:dyDescent="0.3">
      <c r="A898" s="163">
        <v>45686</v>
      </c>
      <c r="B898" t="s">
        <v>1116</v>
      </c>
      <c r="C898">
        <v>50.88</v>
      </c>
      <c r="D898">
        <v>0.99000000000000021</v>
      </c>
      <c r="E898">
        <v>-4.99</v>
      </c>
      <c r="F898">
        <v>-4.99</v>
      </c>
      <c r="G898">
        <v>-5</v>
      </c>
      <c r="H898">
        <v>-9.99</v>
      </c>
      <c r="I898">
        <v>4.99</v>
      </c>
      <c r="J898">
        <v>-5</v>
      </c>
    </row>
    <row r="899" spans="1:10" x14ac:dyDescent="0.3">
      <c r="A899" s="163">
        <v>45686</v>
      </c>
      <c r="B899" t="s">
        <v>1117</v>
      </c>
      <c r="C899">
        <v>2.8</v>
      </c>
      <c r="D899">
        <v>-8.69</v>
      </c>
      <c r="E899">
        <v>-4.5</v>
      </c>
      <c r="F899">
        <v>-4.5</v>
      </c>
      <c r="G899">
        <v>-2.9</v>
      </c>
      <c r="H899">
        <v>-7.4</v>
      </c>
      <c r="I899">
        <v>4.4800000000000004</v>
      </c>
      <c r="J899">
        <v>-2.92</v>
      </c>
    </row>
    <row r="900" spans="1:10" x14ac:dyDescent="0.3">
      <c r="A900" s="163">
        <v>45686</v>
      </c>
      <c r="B900" t="s">
        <v>4319</v>
      </c>
      <c r="C900">
        <v>2.2999999999999998</v>
      </c>
      <c r="D900">
        <v>-7.42</v>
      </c>
      <c r="E900">
        <v>-4.78</v>
      </c>
      <c r="F900">
        <v>-4.78</v>
      </c>
      <c r="G900">
        <v>-2.93</v>
      </c>
      <c r="H900">
        <v>-7.7100000000000009</v>
      </c>
      <c r="I900">
        <v>-0.86</v>
      </c>
      <c r="J900">
        <v>-8.57</v>
      </c>
    </row>
    <row r="901" spans="1:10" x14ac:dyDescent="0.3">
      <c r="A901" s="163">
        <v>45686</v>
      </c>
      <c r="B901" t="s">
        <v>1118</v>
      </c>
      <c r="C901">
        <v>15200.5</v>
      </c>
      <c r="D901">
        <v>-5.04</v>
      </c>
      <c r="E901">
        <v>-3.47</v>
      </c>
      <c r="F901">
        <v>-3.47</v>
      </c>
      <c r="G901">
        <v>0.41</v>
      </c>
      <c r="H901">
        <v>-3.06</v>
      </c>
      <c r="I901">
        <v>0.33</v>
      </c>
      <c r="J901">
        <v>-2.73</v>
      </c>
    </row>
    <row r="902" spans="1:10" x14ac:dyDescent="0.3">
      <c r="A902" s="163">
        <v>45686</v>
      </c>
      <c r="B902" t="s">
        <v>1119</v>
      </c>
      <c r="C902">
        <v>8.2200000000000006</v>
      </c>
      <c r="D902">
        <v>-3.65</v>
      </c>
      <c r="E902">
        <v>-5.0999999999999996</v>
      </c>
      <c r="F902">
        <v>-5.0999999999999996</v>
      </c>
      <c r="G902">
        <v>-0.5</v>
      </c>
      <c r="H902">
        <v>-5.6</v>
      </c>
      <c r="I902">
        <v>3.27</v>
      </c>
      <c r="J902">
        <v>-2.33</v>
      </c>
    </row>
    <row r="903" spans="1:10" x14ac:dyDescent="0.3">
      <c r="A903" s="163">
        <v>45686</v>
      </c>
      <c r="B903" t="s">
        <v>1120</v>
      </c>
      <c r="C903">
        <v>10.85</v>
      </c>
      <c r="D903">
        <v>-3.48</v>
      </c>
      <c r="E903">
        <v>-0.08</v>
      </c>
      <c r="F903">
        <v>-0.08</v>
      </c>
      <c r="G903">
        <v>-4.8600000000000003</v>
      </c>
      <c r="H903">
        <v>-4.9400000000000004</v>
      </c>
      <c r="I903">
        <v>-4.49</v>
      </c>
      <c r="J903">
        <v>-9.43</v>
      </c>
    </row>
    <row r="904" spans="1:10" x14ac:dyDescent="0.3">
      <c r="A904" s="163">
        <v>45686</v>
      </c>
      <c r="B904" t="s">
        <v>1121</v>
      </c>
      <c r="C904">
        <v>595.54999999999995</v>
      </c>
      <c r="D904">
        <v>-2.72</v>
      </c>
      <c r="E904">
        <v>-0.9</v>
      </c>
      <c r="F904">
        <v>-0.9</v>
      </c>
      <c r="G904">
        <v>-1.18</v>
      </c>
      <c r="H904">
        <v>-2.08</v>
      </c>
      <c r="I904">
        <v>2.68</v>
      </c>
      <c r="J904">
        <v>0.60000000000000009</v>
      </c>
    </row>
    <row r="905" spans="1:10" x14ac:dyDescent="0.3">
      <c r="A905" s="163">
        <v>45686</v>
      </c>
      <c r="B905" t="s">
        <v>1122</v>
      </c>
      <c r="C905">
        <v>5620.8</v>
      </c>
      <c r="D905">
        <v>-2.4600000000000004</v>
      </c>
      <c r="E905">
        <v>-3.33</v>
      </c>
      <c r="F905">
        <v>-3.33</v>
      </c>
      <c r="G905">
        <v>-3.1</v>
      </c>
      <c r="H905">
        <v>-6.43</v>
      </c>
      <c r="I905">
        <v>4.0599999999999996</v>
      </c>
      <c r="J905">
        <v>-2.37</v>
      </c>
    </row>
    <row r="906" spans="1:10" x14ac:dyDescent="0.3">
      <c r="A906" s="163">
        <v>45686</v>
      </c>
      <c r="B906" t="s">
        <v>1123</v>
      </c>
      <c r="C906">
        <v>68.69</v>
      </c>
      <c r="D906">
        <v>2.16</v>
      </c>
      <c r="E906">
        <v>-1.54</v>
      </c>
      <c r="F906">
        <v>-1.54</v>
      </c>
      <c r="G906">
        <v>-0.23</v>
      </c>
      <c r="H906">
        <v>-1.77</v>
      </c>
      <c r="I906">
        <v>-1.87</v>
      </c>
      <c r="J906">
        <v>-3.64</v>
      </c>
    </row>
    <row r="907" spans="1:10" x14ac:dyDescent="0.3">
      <c r="A907" s="163">
        <v>45686</v>
      </c>
      <c r="B907" t="s">
        <v>1124</v>
      </c>
      <c r="C907">
        <v>14536.15</v>
      </c>
      <c r="D907">
        <v>-8.7800000000000011</v>
      </c>
      <c r="E907">
        <v>-0.98</v>
      </c>
      <c r="F907">
        <v>-0.98</v>
      </c>
      <c r="G907">
        <v>-5.48</v>
      </c>
      <c r="H907">
        <v>-6.4600000000000009</v>
      </c>
      <c r="I907">
        <v>-0.35</v>
      </c>
      <c r="J907">
        <v>-6.8100000000000005</v>
      </c>
    </row>
    <row r="908" spans="1:10" x14ac:dyDescent="0.3">
      <c r="A908" s="163">
        <v>45686</v>
      </c>
      <c r="B908" t="s">
        <v>1125</v>
      </c>
      <c r="C908">
        <v>140</v>
      </c>
      <c r="D908">
        <v>-11.09</v>
      </c>
      <c r="E908">
        <v>-3.99</v>
      </c>
      <c r="F908">
        <v>-3.99</v>
      </c>
      <c r="G908">
        <v>-5</v>
      </c>
      <c r="H908">
        <v>-8.99</v>
      </c>
      <c r="I908">
        <v>3.02</v>
      </c>
      <c r="J908">
        <v>-5.9700000000000006</v>
      </c>
    </row>
    <row r="909" spans="1:10" x14ac:dyDescent="0.3">
      <c r="A909" s="163">
        <v>45686</v>
      </c>
      <c r="B909" t="s">
        <v>1126</v>
      </c>
      <c r="C909">
        <v>68</v>
      </c>
      <c r="D909">
        <v>-13.88</v>
      </c>
    </row>
    <row r="910" spans="1:10" x14ac:dyDescent="0.3">
      <c r="A910" s="163">
        <v>45686</v>
      </c>
      <c r="B910" t="s">
        <v>1127</v>
      </c>
      <c r="C910">
        <v>477.1</v>
      </c>
      <c r="D910">
        <v>-5.54</v>
      </c>
      <c r="E910">
        <v>-6.59</v>
      </c>
      <c r="F910">
        <v>-6.59</v>
      </c>
      <c r="G910">
        <v>-0.68</v>
      </c>
      <c r="H910">
        <v>-7.27</v>
      </c>
      <c r="I910">
        <v>4.4400000000000004</v>
      </c>
      <c r="J910">
        <v>-2.8299999999999992</v>
      </c>
    </row>
    <row r="911" spans="1:10" x14ac:dyDescent="0.3">
      <c r="A911" s="163">
        <v>45686</v>
      </c>
      <c r="B911" t="s">
        <v>1128</v>
      </c>
      <c r="C911">
        <v>786.15</v>
      </c>
      <c r="D911">
        <v>-4.3600000000000003</v>
      </c>
      <c r="E911">
        <v>-5</v>
      </c>
      <c r="F911">
        <v>-5</v>
      </c>
      <c r="G911">
        <v>-3.94</v>
      </c>
      <c r="H911">
        <v>-8.94</v>
      </c>
      <c r="I911">
        <v>4.99</v>
      </c>
      <c r="J911">
        <v>-3.9499999999999993</v>
      </c>
    </row>
    <row r="912" spans="1:10" x14ac:dyDescent="0.3">
      <c r="A912" s="163">
        <v>45686</v>
      </c>
      <c r="B912" t="s">
        <v>1129</v>
      </c>
      <c r="C912">
        <v>3565.15</v>
      </c>
      <c r="D912">
        <v>-1.02</v>
      </c>
      <c r="E912">
        <v>-1.35</v>
      </c>
      <c r="F912">
        <v>-1.35</v>
      </c>
      <c r="G912">
        <v>0.68</v>
      </c>
      <c r="H912">
        <v>-0.67</v>
      </c>
      <c r="I912">
        <v>0.18</v>
      </c>
      <c r="J912">
        <v>-0.49</v>
      </c>
    </row>
    <row r="913" spans="1:10" x14ac:dyDescent="0.3">
      <c r="A913" s="163">
        <v>45686</v>
      </c>
      <c r="B913" t="s">
        <v>1130</v>
      </c>
      <c r="C913">
        <v>321</v>
      </c>
      <c r="D913">
        <v>0.80000000000000071</v>
      </c>
      <c r="E913">
        <v>-3.11</v>
      </c>
      <c r="F913">
        <v>-3.11</v>
      </c>
      <c r="G913">
        <v>-3.07</v>
      </c>
      <c r="H913">
        <v>-6.18</v>
      </c>
      <c r="I913">
        <v>-4.99</v>
      </c>
      <c r="J913">
        <v>-11.17</v>
      </c>
    </row>
    <row r="914" spans="1:10" x14ac:dyDescent="0.3">
      <c r="A914" s="163">
        <v>45686</v>
      </c>
      <c r="B914" t="s">
        <v>1131</v>
      </c>
      <c r="C914">
        <v>158</v>
      </c>
      <c r="D914">
        <v>-9.5</v>
      </c>
      <c r="E914">
        <v>-0.7</v>
      </c>
      <c r="F914">
        <v>-0.7</v>
      </c>
      <c r="G914">
        <v>-1.27</v>
      </c>
      <c r="H914">
        <v>-1.97</v>
      </c>
      <c r="I914">
        <v>6.76</v>
      </c>
      <c r="J914">
        <v>4.79</v>
      </c>
    </row>
    <row r="915" spans="1:10" x14ac:dyDescent="0.3">
      <c r="A915" s="163">
        <v>45686</v>
      </c>
      <c r="B915" t="s">
        <v>1132</v>
      </c>
      <c r="C915">
        <v>5.25</v>
      </c>
      <c r="D915">
        <v>-6.21</v>
      </c>
      <c r="E915">
        <v>-1.99</v>
      </c>
      <c r="F915">
        <v>-1.99</v>
      </c>
      <c r="G915">
        <v>-2.0299999999999998</v>
      </c>
      <c r="H915">
        <v>-4.0199999999999996</v>
      </c>
      <c r="I915">
        <v>-0.94</v>
      </c>
      <c r="J915">
        <v>-4.9599999999999991</v>
      </c>
    </row>
    <row r="916" spans="1:10" x14ac:dyDescent="0.3">
      <c r="A916" s="163">
        <v>45686</v>
      </c>
      <c r="B916" t="s">
        <v>1133</v>
      </c>
      <c r="C916">
        <v>101.15</v>
      </c>
      <c r="D916">
        <v>-7.8699999999999992</v>
      </c>
      <c r="E916">
        <v>-4.4000000000000004</v>
      </c>
      <c r="F916">
        <v>-4.4000000000000004</v>
      </c>
      <c r="G916">
        <v>-0.52</v>
      </c>
      <c r="H916">
        <v>-4.92</v>
      </c>
      <c r="I916">
        <v>5.04</v>
      </c>
      <c r="J916">
        <v>0.12000000000000011</v>
      </c>
    </row>
    <row r="917" spans="1:10" x14ac:dyDescent="0.3">
      <c r="A917" s="163">
        <v>45686</v>
      </c>
      <c r="B917" t="s">
        <v>1134</v>
      </c>
      <c r="C917">
        <v>202.4</v>
      </c>
      <c r="D917">
        <v>-3.01</v>
      </c>
      <c r="E917">
        <v>-4.95</v>
      </c>
      <c r="F917">
        <v>-4.95</v>
      </c>
      <c r="G917">
        <v>-2.13</v>
      </c>
      <c r="H917">
        <v>-7.08</v>
      </c>
      <c r="I917">
        <v>1.1000000000000001</v>
      </c>
      <c r="J917">
        <v>-5.98</v>
      </c>
    </row>
    <row r="918" spans="1:10" x14ac:dyDescent="0.3">
      <c r="A918" s="163">
        <v>45686</v>
      </c>
      <c r="B918" t="s">
        <v>1135</v>
      </c>
      <c r="C918">
        <v>407.6</v>
      </c>
      <c r="D918">
        <v>-3.76</v>
      </c>
      <c r="E918">
        <v>-3.34</v>
      </c>
      <c r="F918">
        <v>-3.34</v>
      </c>
      <c r="G918">
        <v>-2.06</v>
      </c>
      <c r="H918">
        <v>-5.4</v>
      </c>
      <c r="I918">
        <v>3.2</v>
      </c>
      <c r="J918">
        <v>-2.2000000000000002</v>
      </c>
    </row>
    <row r="919" spans="1:10" x14ac:dyDescent="0.3">
      <c r="A919" s="163">
        <v>45686</v>
      </c>
      <c r="B919" t="s">
        <v>1136</v>
      </c>
      <c r="C919">
        <v>39.450000000000003</v>
      </c>
      <c r="D919">
        <v>3.7600000000000007</v>
      </c>
      <c r="E919">
        <v>-3.97</v>
      </c>
      <c r="F919">
        <v>-3.97</v>
      </c>
      <c r="G919">
        <v>0.26</v>
      </c>
      <c r="H919">
        <v>-3.71</v>
      </c>
      <c r="I919">
        <v>1.54</v>
      </c>
      <c r="J919">
        <v>-2.17</v>
      </c>
    </row>
    <row r="920" spans="1:10" x14ac:dyDescent="0.3">
      <c r="A920" s="163">
        <v>45686</v>
      </c>
      <c r="B920" t="s">
        <v>1137</v>
      </c>
      <c r="C920">
        <v>380.6</v>
      </c>
      <c r="D920">
        <v>-24.380000000000003</v>
      </c>
      <c r="E920">
        <v>0.09</v>
      </c>
      <c r="F920">
        <v>0.09</v>
      </c>
      <c r="G920">
        <v>-3.78</v>
      </c>
      <c r="H920">
        <v>-3.69</v>
      </c>
      <c r="I920">
        <v>-2.95</v>
      </c>
      <c r="J920">
        <v>-6.6400000000000006</v>
      </c>
    </row>
    <row r="921" spans="1:10" x14ac:dyDescent="0.3">
      <c r="A921" s="163">
        <v>45686</v>
      </c>
      <c r="B921" t="s">
        <v>1138</v>
      </c>
      <c r="C921">
        <v>2347.65</v>
      </c>
      <c r="D921">
        <v>-11.49</v>
      </c>
      <c r="E921">
        <v>-2.13</v>
      </c>
      <c r="F921">
        <v>-2.13</v>
      </c>
      <c r="G921">
        <v>3.84</v>
      </c>
      <c r="H921">
        <v>1.71</v>
      </c>
      <c r="I921">
        <v>2.2799999999999998</v>
      </c>
      <c r="J921">
        <v>3.99</v>
      </c>
    </row>
    <row r="922" spans="1:10" x14ac:dyDescent="0.3">
      <c r="A922" s="163">
        <v>45686</v>
      </c>
      <c r="B922" t="s">
        <v>1139</v>
      </c>
      <c r="C922">
        <v>124.7</v>
      </c>
      <c r="D922">
        <v>-15.4</v>
      </c>
      <c r="E922">
        <v>-2.99</v>
      </c>
      <c r="F922">
        <v>-2.99</v>
      </c>
      <c r="G922">
        <v>-4.7300000000000004</v>
      </c>
      <c r="H922">
        <v>-7.7200000000000006</v>
      </c>
      <c r="I922">
        <v>4.88</v>
      </c>
      <c r="J922">
        <v>-2.8400000000000007</v>
      </c>
    </row>
    <row r="923" spans="1:10" x14ac:dyDescent="0.3">
      <c r="A923" s="163">
        <v>45686</v>
      </c>
      <c r="B923" t="s">
        <v>1140</v>
      </c>
      <c r="C923">
        <v>1638.15</v>
      </c>
      <c r="D923">
        <v>1.5000000000000002</v>
      </c>
      <c r="E923">
        <v>-5.25</v>
      </c>
      <c r="F923">
        <v>-5.25</v>
      </c>
      <c r="G923">
        <v>1.58</v>
      </c>
      <c r="H923">
        <v>-3.67</v>
      </c>
      <c r="I923">
        <v>1.79</v>
      </c>
      <c r="J923">
        <v>-1.88</v>
      </c>
    </row>
    <row r="924" spans="1:10" x14ac:dyDescent="0.3">
      <c r="A924" s="163">
        <v>45686</v>
      </c>
      <c r="B924" t="s">
        <v>1141</v>
      </c>
      <c r="C924">
        <v>14.25</v>
      </c>
      <c r="D924">
        <v>2.87</v>
      </c>
      <c r="E924">
        <v>0.13</v>
      </c>
      <c r="F924">
        <v>0.13</v>
      </c>
      <c r="H924">
        <v>0.13</v>
      </c>
      <c r="I924">
        <v>-5</v>
      </c>
      <c r="J924">
        <v>-4.87</v>
      </c>
    </row>
    <row r="925" spans="1:10" x14ac:dyDescent="0.3">
      <c r="A925" s="163">
        <v>45686</v>
      </c>
      <c r="B925" t="s">
        <v>1142</v>
      </c>
      <c r="C925">
        <v>15.15</v>
      </c>
      <c r="D925">
        <v>-1.7500000000000002</v>
      </c>
      <c r="E925">
        <v>-3.48</v>
      </c>
      <c r="F925">
        <v>-3.48</v>
      </c>
      <c r="G925">
        <v>-5.97</v>
      </c>
      <c r="H925">
        <v>-9.4499999999999993</v>
      </c>
      <c r="I925">
        <v>5.65</v>
      </c>
      <c r="J925">
        <v>-3.7999999999999989</v>
      </c>
    </row>
    <row r="926" spans="1:10" x14ac:dyDescent="0.3">
      <c r="A926" s="163">
        <v>45686</v>
      </c>
      <c r="B926" t="s">
        <v>1143</v>
      </c>
      <c r="C926">
        <v>294.39999999999998</v>
      </c>
      <c r="D926">
        <v>-4.6099999999999994</v>
      </c>
      <c r="E926">
        <v>-1.81</v>
      </c>
      <c r="F926">
        <v>-1.81</v>
      </c>
      <c r="G926">
        <v>-2.58</v>
      </c>
      <c r="H926">
        <v>-4.3900000000000006</v>
      </c>
      <c r="I926">
        <v>0.1</v>
      </c>
      <c r="J926">
        <v>-4.2900000000000009</v>
      </c>
    </row>
    <row r="927" spans="1:10" x14ac:dyDescent="0.3">
      <c r="A927" s="163">
        <v>44543</v>
      </c>
      <c r="B927" t="s">
        <v>4320</v>
      </c>
      <c r="C927">
        <v>1.03</v>
      </c>
      <c r="D927">
        <v>0</v>
      </c>
      <c r="E927">
        <v>4.04</v>
      </c>
      <c r="G927">
        <v>0</v>
      </c>
      <c r="I927">
        <v>0</v>
      </c>
    </row>
    <row r="928" spans="1:10" x14ac:dyDescent="0.3">
      <c r="A928" s="163">
        <v>45686</v>
      </c>
      <c r="B928" t="s">
        <v>1144</v>
      </c>
      <c r="C928">
        <v>31.41</v>
      </c>
      <c r="D928">
        <v>-4.9800000000000004</v>
      </c>
      <c r="G928">
        <v>-7.62</v>
      </c>
      <c r="H928">
        <v>-7.62</v>
      </c>
      <c r="J928">
        <v>-7.62</v>
      </c>
    </row>
    <row r="929" spans="1:10" x14ac:dyDescent="0.3">
      <c r="A929" s="163">
        <v>45686</v>
      </c>
      <c r="B929" t="s">
        <v>1145</v>
      </c>
      <c r="C929">
        <v>4635.2</v>
      </c>
      <c r="D929">
        <v>-13.91</v>
      </c>
      <c r="E929">
        <v>-16.77</v>
      </c>
      <c r="F929">
        <v>-16.77</v>
      </c>
      <c r="G929">
        <v>-4.3499999999999996</v>
      </c>
      <c r="H929">
        <v>-21.12</v>
      </c>
      <c r="I929">
        <v>-3.11</v>
      </c>
      <c r="J929">
        <v>-24.23</v>
      </c>
    </row>
    <row r="930" spans="1:10" x14ac:dyDescent="0.3">
      <c r="A930" s="163">
        <v>45686</v>
      </c>
      <c r="B930" t="s">
        <v>1146</v>
      </c>
      <c r="C930">
        <v>25.6</v>
      </c>
      <c r="D930">
        <v>0.3000000000000001</v>
      </c>
      <c r="E930">
        <v>-7.7</v>
      </c>
      <c r="F930">
        <v>-7.7</v>
      </c>
      <c r="G930">
        <v>-4.6399999999999997</v>
      </c>
      <c r="H930">
        <v>-12.34</v>
      </c>
      <c r="I930">
        <v>4.7</v>
      </c>
      <c r="J930">
        <v>-7.64</v>
      </c>
    </row>
    <row r="931" spans="1:10" x14ac:dyDescent="0.3">
      <c r="A931" s="163">
        <v>45686</v>
      </c>
      <c r="B931" t="s">
        <v>1147</v>
      </c>
      <c r="C931">
        <v>354.55</v>
      </c>
      <c r="D931">
        <v>-2.65</v>
      </c>
      <c r="E931">
        <v>-1.51</v>
      </c>
      <c r="F931">
        <v>-1.51</v>
      </c>
      <c r="G931">
        <v>-1.1499999999999999</v>
      </c>
      <c r="H931">
        <v>-2.66</v>
      </c>
      <c r="I931">
        <v>2.72</v>
      </c>
      <c r="J931">
        <v>0.06</v>
      </c>
    </row>
    <row r="932" spans="1:10" x14ac:dyDescent="0.3">
      <c r="A932" s="163">
        <v>45686</v>
      </c>
      <c r="B932" t="s">
        <v>1148</v>
      </c>
      <c r="C932">
        <v>734.85</v>
      </c>
      <c r="D932">
        <v>-5.24</v>
      </c>
      <c r="E932">
        <v>-5.08</v>
      </c>
      <c r="F932">
        <v>-5.08</v>
      </c>
      <c r="G932">
        <v>1.55</v>
      </c>
      <c r="H932">
        <v>-3.53</v>
      </c>
      <c r="I932">
        <v>6.1</v>
      </c>
      <c r="J932">
        <v>2.5699999999999994</v>
      </c>
    </row>
    <row r="933" spans="1:10" x14ac:dyDescent="0.3">
      <c r="A933" s="163">
        <v>45686</v>
      </c>
      <c r="B933" t="s">
        <v>1149</v>
      </c>
      <c r="C933">
        <v>23.67</v>
      </c>
      <c r="D933">
        <v>-0.35999999999999971</v>
      </c>
      <c r="E933">
        <v>-0.04</v>
      </c>
      <c r="F933">
        <v>-0.04</v>
      </c>
      <c r="G933">
        <v>-4.8499999999999996</v>
      </c>
      <c r="H933">
        <v>-4.8899999999999997</v>
      </c>
      <c r="I933">
        <v>-0.38</v>
      </c>
      <c r="J933">
        <v>-5.27</v>
      </c>
    </row>
    <row r="934" spans="1:10" x14ac:dyDescent="0.3">
      <c r="A934" s="163">
        <v>45686</v>
      </c>
      <c r="B934" t="s">
        <v>1150</v>
      </c>
      <c r="C934">
        <v>104</v>
      </c>
      <c r="D934">
        <v>0.24000000000000021</v>
      </c>
      <c r="E934">
        <v>-6.13</v>
      </c>
      <c r="F934">
        <v>-6.13</v>
      </c>
      <c r="G934">
        <v>-0.05</v>
      </c>
      <c r="H934">
        <v>-6.18</v>
      </c>
      <c r="I934">
        <v>0.63</v>
      </c>
      <c r="J934">
        <v>-5.55</v>
      </c>
    </row>
    <row r="935" spans="1:10" x14ac:dyDescent="0.3">
      <c r="A935" s="163">
        <v>45686</v>
      </c>
      <c r="B935" t="s">
        <v>1151</v>
      </c>
      <c r="C935">
        <v>158.69999999999999</v>
      </c>
      <c r="D935">
        <v>-7.84</v>
      </c>
      <c r="E935">
        <v>-1.99</v>
      </c>
      <c r="F935">
        <v>-1.99</v>
      </c>
      <c r="G935">
        <v>-2</v>
      </c>
      <c r="H935">
        <v>-3.99</v>
      </c>
      <c r="I935">
        <v>-1.98</v>
      </c>
      <c r="J935">
        <v>-5.9700000000000006</v>
      </c>
    </row>
    <row r="936" spans="1:10" x14ac:dyDescent="0.3">
      <c r="A936" s="163">
        <v>45686</v>
      </c>
      <c r="B936" t="s">
        <v>1152</v>
      </c>
      <c r="C936">
        <v>1181.8499999999999</v>
      </c>
      <c r="D936">
        <v>-6.58</v>
      </c>
      <c r="E936">
        <v>-2.23</v>
      </c>
      <c r="F936">
        <v>-2.23</v>
      </c>
      <c r="G936">
        <v>-1.47</v>
      </c>
      <c r="H936">
        <v>-3.7</v>
      </c>
      <c r="I936">
        <v>0.17</v>
      </c>
      <c r="J936">
        <v>-3.53</v>
      </c>
    </row>
    <row r="937" spans="1:10" x14ac:dyDescent="0.3">
      <c r="A937" s="163">
        <v>45684</v>
      </c>
      <c r="B937" t="s">
        <v>1153</v>
      </c>
      <c r="C937">
        <v>547.45000000000005</v>
      </c>
      <c r="D937">
        <v>-8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</row>
    <row r="938" spans="1:10" x14ac:dyDescent="0.3">
      <c r="A938" s="163">
        <v>43179</v>
      </c>
      <c r="B938" t="s">
        <v>4321</v>
      </c>
      <c r="C938">
        <v>13.6</v>
      </c>
      <c r="D938">
        <v>-10.130000000000001</v>
      </c>
      <c r="E938">
        <v>-4.67</v>
      </c>
      <c r="G938">
        <v>-4.9000000000000004</v>
      </c>
    </row>
    <row r="939" spans="1:10" x14ac:dyDescent="0.3">
      <c r="A939" s="163">
        <v>45686</v>
      </c>
      <c r="B939" t="s">
        <v>1154</v>
      </c>
      <c r="C939">
        <v>1181.3</v>
      </c>
      <c r="D939">
        <v>-10.130000000000001</v>
      </c>
      <c r="E939">
        <v>-5.27</v>
      </c>
      <c r="F939">
        <v>-5.27</v>
      </c>
      <c r="G939">
        <v>-1.01</v>
      </c>
      <c r="H939">
        <v>-6.2799999999999994</v>
      </c>
      <c r="I939">
        <v>5.26</v>
      </c>
      <c r="J939">
        <v>-1.0199999999999996</v>
      </c>
    </row>
    <row r="940" spans="1:10" x14ac:dyDescent="0.3">
      <c r="A940" s="163">
        <v>45686</v>
      </c>
      <c r="B940" t="s">
        <v>1155</v>
      </c>
      <c r="C940">
        <v>218.05</v>
      </c>
      <c r="D940">
        <v>-5.6</v>
      </c>
      <c r="E940">
        <v>-5.91</v>
      </c>
      <c r="F940">
        <v>-5.91</v>
      </c>
      <c r="G940">
        <v>-1.43</v>
      </c>
      <c r="H940">
        <v>-7.34</v>
      </c>
      <c r="I940">
        <v>4.08</v>
      </c>
      <c r="J940">
        <v>-3.26</v>
      </c>
    </row>
    <row r="941" spans="1:10" x14ac:dyDescent="0.3">
      <c r="A941" s="163">
        <v>45686</v>
      </c>
      <c r="B941" t="s">
        <v>1156</v>
      </c>
      <c r="C941">
        <v>117.65</v>
      </c>
      <c r="D941">
        <v>-2.96</v>
      </c>
      <c r="E941">
        <v>-4.4800000000000004</v>
      </c>
      <c r="F941">
        <v>-4.4800000000000004</v>
      </c>
      <c r="G941">
        <v>-3.12</v>
      </c>
      <c r="H941">
        <v>-7.6</v>
      </c>
      <c r="I941">
        <v>3.66</v>
      </c>
      <c r="J941">
        <v>-3.94</v>
      </c>
    </row>
    <row r="942" spans="1:10" x14ac:dyDescent="0.3">
      <c r="A942" s="163">
        <v>45686</v>
      </c>
      <c r="B942" t="s">
        <v>1157</v>
      </c>
      <c r="C942">
        <v>6.55</v>
      </c>
      <c r="D942">
        <v>-4.83</v>
      </c>
      <c r="E942">
        <v>-3.21</v>
      </c>
      <c r="F942">
        <v>-3.21</v>
      </c>
      <c r="G942">
        <v>-2.11</v>
      </c>
      <c r="H942">
        <v>-5.32</v>
      </c>
      <c r="I942">
        <v>0.92</v>
      </c>
      <c r="J942">
        <v>-4.4000000000000004</v>
      </c>
    </row>
    <row r="943" spans="1:10" x14ac:dyDescent="0.3">
      <c r="A943" s="163">
        <v>45663</v>
      </c>
      <c r="B943" t="s">
        <v>4322</v>
      </c>
      <c r="C943">
        <v>15.62</v>
      </c>
      <c r="D943">
        <v>4.9800000000000004</v>
      </c>
      <c r="E943">
        <v>4.97</v>
      </c>
      <c r="G943">
        <v>0</v>
      </c>
      <c r="I943">
        <v>0</v>
      </c>
    </row>
    <row r="944" spans="1:10" x14ac:dyDescent="0.3">
      <c r="A944" s="163">
        <v>45686</v>
      </c>
      <c r="B944" t="s">
        <v>1158</v>
      </c>
      <c r="C944">
        <v>59.35</v>
      </c>
      <c r="D944">
        <v>-9.92</v>
      </c>
      <c r="E944">
        <v>7.56</v>
      </c>
      <c r="F944">
        <v>7.56</v>
      </c>
      <c r="I944">
        <v>-7.27</v>
      </c>
      <c r="J944">
        <v>0.28999999999999998</v>
      </c>
    </row>
    <row r="945" spans="1:10" x14ac:dyDescent="0.3">
      <c r="A945" s="163">
        <v>45686</v>
      </c>
      <c r="B945" t="s">
        <v>1159</v>
      </c>
      <c r="C945">
        <v>17</v>
      </c>
      <c r="D945">
        <v>11.5</v>
      </c>
      <c r="E945">
        <v>-4.95</v>
      </c>
      <c r="F945">
        <v>-4.95</v>
      </c>
      <c r="G945">
        <v>-4.99</v>
      </c>
      <c r="H945">
        <v>-9.94</v>
      </c>
      <c r="I945">
        <v>-3.9</v>
      </c>
      <c r="J945">
        <v>-13.840000000000002</v>
      </c>
    </row>
    <row r="946" spans="1:10" x14ac:dyDescent="0.3">
      <c r="A946" s="163">
        <v>45686</v>
      </c>
      <c r="B946" t="s">
        <v>1160</v>
      </c>
      <c r="C946">
        <v>413.05</v>
      </c>
      <c r="D946">
        <v>0.5299999999999998</v>
      </c>
      <c r="E946">
        <v>-14.8</v>
      </c>
      <c r="F946">
        <v>-14.8</v>
      </c>
      <c r="G946">
        <v>-3</v>
      </c>
      <c r="H946">
        <v>-17.8</v>
      </c>
      <c r="I946">
        <v>0.24</v>
      </c>
      <c r="J946">
        <v>-17.560000000000002</v>
      </c>
    </row>
    <row r="947" spans="1:10" x14ac:dyDescent="0.3">
      <c r="A947" s="163">
        <v>45686</v>
      </c>
      <c r="B947" t="s">
        <v>1161</v>
      </c>
      <c r="C947">
        <v>84.75</v>
      </c>
      <c r="D947">
        <v>-3.61</v>
      </c>
      <c r="E947">
        <v>-4.97</v>
      </c>
      <c r="F947">
        <v>-4.97</v>
      </c>
      <c r="G947">
        <v>-4.3</v>
      </c>
      <c r="H947">
        <v>-9.27</v>
      </c>
      <c r="I947">
        <v>-3.53</v>
      </c>
      <c r="J947">
        <v>-12.8</v>
      </c>
    </row>
    <row r="948" spans="1:10" x14ac:dyDescent="0.3">
      <c r="A948" s="163">
        <v>45686</v>
      </c>
      <c r="B948" t="s">
        <v>1162</v>
      </c>
      <c r="C948">
        <v>141.55000000000001</v>
      </c>
      <c r="D948">
        <v>1</v>
      </c>
      <c r="E948">
        <v>-1.37</v>
      </c>
      <c r="F948">
        <v>-1.37</v>
      </c>
      <c r="G948">
        <v>-5.37</v>
      </c>
      <c r="H948">
        <v>-6.74</v>
      </c>
      <c r="I948">
        <v>1.1100000000000001</v>
      </c>
      <c r="J948">
        <v>-5.63</v>
      </c>
    </row>
    <row r="949" spans="1:10" x14ac:dyDescent="0.3">
      <c r="A949" s="163">
        <v>45686</v>
      </c>
      <c r="B949" t="s">
        <v>1163</v>
      </c>
      <c r="C949">
        <v>334.65</v>
      </c>
      <c r="D949">
        <v>-5.36</v>
      </c>
      <c r="E949">
        <v>-4.53</v>
      </c>
      <c r="F949">
        <v>-4.53</v>
      </c>
      <c r="G949">
        <v>0.76</v>
      </c>
      <c r="H949">
        <v>-3.7700000000000009</v>
      </c>
      <c r="I949">
        <v>2.59</v>
      </c>
      <c r="J949">
        <v>-1.1800000000000006</v>
      </c>
    </row>
    <row r="950" spans="1:10" x14ac:dyDescent="0.3">
      <c r="A950" s="163">
        <v>45686</v>
      </c>
      <c r="B950" t="s">
        <v>1164</v>
      </c>
      <c r="C950">
        <v>51.09</v>
      </c>
      <c r="D950">
        <v>-1.3999999999999997</v>
      </c>
      <c r="E950">
        <v>-3.59</v>
      </c>
      <c r="F950">
        <v>-3.59</v>
      </c>
      <c r="G950">
        <v>-0.95</v>
      </c>
      <c r="H950">
        <v>-4.54</v>
      </c>
      <c r="I950">
        <v>6.75</v>
      </c>
      <c r="J950">
        <v>2.21</v>
      </c>
    </row>
    <row r="951" spans="1:10" x14ac:dyDescent="0.3">
      <c r="A951" s="163">
        <v>45686</v>
      </c>
      <c r="B951" t="s">
        <v>1165</v>
      </c>
      <c r="C951">
        <v>818.45</v>
      </c>
      <c r="D951">
        <v>-3.27</v>
      </c>
      <c r="E951">
        <v>-0.89</v>
      </c>
      <c r="F951">
        <v>-0.89</v>
      </c>
      <c r="G951">
        <v>2</v>
      </c>
      <c r="H951">
        <v>1.1100000000000001</v>
      </c>
      <c r="I951">
        <v>-4.96</v>
      </c>
      <c r="J951">
        <v>-3.85</v>
      </c>
    </row>
    <row r="952" spans="1:10" x14ac:dyDescent="0.3">
      <c r="A952" s="163">
        <v>45686</v>
      </c>
      <c r="B952" t="s">
        <v>1166</v>
      </c>
      <c r="C952">
        <v>6775.75</v>
      </c>
      <c r="D952">
        <v>-4.78</v>
      </c>
      <c r="E952">
        <v>-4.4400000000000004</v>
      </c>
      <c r="F952">
        <v>-4.4400000000000004</v>
      </c>
      <c r="G952">
        <v>-4.08</v>
      </c>
      <c r="H952">
        <v>-8.52</v>
      </c>
      <c r="I952">
        <v>3.33</v>
      </c>
      <c r="J952">
        <v>-5.19</v>
      </c>
    </row>
    <row r="953" spans="1:10" x14ac:dyDescent="0.3">
      <c r="A953" s="163">
        <v>45686</v>
      </c>
      <c r="B953" t="s">
        <v>1167</v>
      </c>
      <c r="C953">
        <v>297.89999999999998</v>
      </c>
      <c r="D953">
        <v>-15.93</v>
      </c>
      <c r="E953">
        <v>-0.4</v>
      </c>
      <c r="F953">
        <v>-0.4</v>
      </c>
      <c r="G953">
        <v>-0.26</v>
      </c>
      <c r="H953">
        <v>-0.66</v>
      </c>
      <c r="I953">
        <v>4.99</v>
      </c>
      <c r="J953">
        <v>4.33</v>
      </c>
    </row>
    <row r="954" spans="1:10" x14ac:dyDescent="0.3">
      <c r="A954" s="163">
        <v>45685</v>
      </c>
      <c r="B954" t="s">
        <v>1168</v>
      </c>
      <c r="C954">
        <v>42.01</v>
      </c>
      <c r="D954">
        <v>-6.15</v>
      </c>
      <c r="E954">
        <v>-5</v>
      </c>
      <c r="F954">
        <v>-5</v>
      </c>
      <c r="H954">
        <v>-5</v>
      </c>
    </row>
    <row r="955" spans="1:10" x14ac:dyDescent="0.3">
      <c r="A955" s="163">
        <v>45686</v>
      </c>
      <c r="B955" t="s">
        <v>1169</v>
      </c>
      <c r="C955">
        <v>99</v>
      </c>
      <c r="D955">
        <v>-7.16</v>
      </c>
      <c r="E955">
        <v>-1.1200000000000001</v>
      </c>
      <c r="F955">
        <v>-1.1200000000000001</v>
      </c>
      <c r="G955">
        <v>-3.65</v>
      </c>
      <c r="H955">
        <v>-4.7699999999999996</v>
      </c>
      <c r="I955">
        <v>1.49</v>
      </c>
      <c r="J955">
        <v>-3.28</v>
      </c>
    </row>
    <row r="956" spans="1:10" x14ac:dyDescent="0.3">
      <c r="A956" s="163">
        <v>45686</v>
      </c>
      <c r="B956" t="s">
        <v>1170</v>
      </c>
      <c r="C956">
        <v>357.75</v>
      </c>
      <c r="D956">
        <v>0.16000000000000059</v>
      </c>
      <c r="E956">
        <v>-1.96</v>
      </c>
      <c r="F956">
        <v>-1.96</v>
      </c>
      <c r="G956">
        <v>1.57</v>
      </c>
      <c r="H956">
        <v>-0.3899999999999999</v>
      </c>
      <c r="I956">
        <v>-2.16</v>
      </c>
      <c r="J956">
        <v>-2.5499999999999998</v>
      </c>
    </row>
    <row r="957" spans="1:10" x14ac:dyDescent="0.3">
      <c r="A957" s="163">
        <v>45685</v>
      </c>
      <c r="B957" t="s">
        <v>1171</v>
      </c>
      <c r="C957">
        <v>338</v>
      </c>
      <c r="D957">
        <v>-5.32</v>
      </c>
      <c r="E957">
        <v>-2.56</v>
      </c>
      <c r="F957">
        <v>-2.56</v>
      </c>
      <c r="G957">
        <v>4.92</v>
      </c>
      <c r="H957">
        <v>2.36</v>
      </c>
    </row>
    <row r="958" spans="1:10" x14ac:dyDescent="0.3">
      <c r="A958" s="163">
        <v>45686</v>
      </c>
      <c r="B958" t="s">
        <v>1172</v>
      </c>
      <c r="C958">
        <v>2841.1</v>
      </c>
      <c r="D958">
        <v>-13.86</v>
      </c>
      <c r="E958">
        <v>-5</v>
      </c>
      <c r="F958">
        <v>-5</v>
      </c>
      <c r="G958">
        <v>-5</v>
      </c>
      <c r="H958">
        <v>-10</v>
      </c>
      <c r="I958">
        <v>-5</v>
      </c>
      <c r="J958">
        <v>-15</v>
      </c>
    </row>
    <row r="959" spans="1:10" x14ac:dyDescent="0.3">
      <c r="A959" s="163">
        <v>45685</v>
      </c>
      <c r="B959" t="s">
        <v>4214</v>
      </c>
      <c r="C959">
        <v>33.9</v>
      </c>
      <c r="D959">
        <v>-3.87</v>
      </c>
      <c r="E959">
        <v>-10.050000000000001</v>
      </c>
      <c r="F959">
        <v>-10.050000000000001</v>
      </c>
      <c r="G959">
        <v>2.42</v>
      </c>
      <c r="H959">
        <v>-7.6300000000000008</v>
      </c>
    </row>
    <row r="960" spans="1:10" x14ac:dyDescent="0.3">
      <c r="A960" s="163">
        <v>45686</v>
      </c>
      <c r="B960" t="s">
        <v>1173</v>
      </c>
      <c r="C960">
        <v>13.63</v>
      </c>
      <c r="D960">
        <v>3.23</v>
      </c>
      <c r="E960">
        <v>-5.71</v>
      </c>
      <c r="F960">
        <v>-5.71</v>
      </c>
      <c r="G960">
        <v>0.15</v>
      </c>
      <c r="H960">
        <v>-5.56</v>
      </c>
      <c r="I960">
        <v>-0.66</v>
      </c>
      <c r="J960">
        <v>-6.22</v>
      </c>
    </row>
    <row r="961" spans="1:10" x14ac:dyDescent="0.3">
      <c r="A961" s="163">
        <v>45686</v>
      </c>
      <c r="B961" t="s">
        <v>1174</v>
      </c>
      <c r="C961">
        <v>36.99</v>
      </c>
      <c r="D961">
        <v>-0.7799999999999998</v>
      </c>
      <c r="E961">
        <v>1.27</v>
      </c>
      <c r="F961">
        <v>1.27</v>
      </c>
      <c r="G961">
        <v>-4.2</v>
      </c>
      <c r="H961">
        <v>-2.93</v>
      </c>
      <c r="I961">
        <v>-2.91</v>
      </c>
      <c r="J961">
        <v>-5.84</v>
      </c>
    </row>
    <row r="962" spans="1:10" x14ac:dyDescent="0.3">
      <c r="A962" s="163">
        <v>45357</v>
      </c>
      <c r="B962" t="s">
        <v>4323</v>
      </c>
      <c r="C962">
        <v>2.13</v>
      </c>
      <c r="D962">
        <v>-6.35</v>
      </c>
      <c r="E962">
        <v>-4.2699999999999996</v>
      </c>
      <c r="I962">
        <v>-4.91</v>
      </c>
    </row>
    <row r="963" spans="1:10" x14ac:dyDescent="0.3">
      <c r="A963" s="163">
        <v>45686</v>
      </c>
      <c r="B963" t="s">
        <v>1175</v>
      </c>
      <c r="C963">
        <v>7.41</v>
      </c>
      <c r="D963">
        <v>2.5299999999999998</v>
      </c>
      <c r="E963">
        <v>-1.9</v>
      </c>
      <c r="F963">
        <v>-1.9</v>
      </c>
      <c r="G963">
        <v>-2.4500000000000002</v>
      </c>
      <c r="H963">
        <v>-4.3499999999999996</v>
      </c>
      <c r="I963">
        <v>-1.85</v>
      </c>
      <c r="J963">
        <v>-6.1999999999999993</v>
      </c>
    </row>
    <row r="964" spans="1:10" x14ac:dyDescent="0.3">
      <c r="A964" s="163">
        <v>44840</v>
      </c>
      <c r="B964" t="s">
        <v>4324</v>
      </c>
      <c r="C964">
        <v>2.5</v>
      </c>
      <c r="D964">
        <v>-21.42</v>
      </c>
      <c r="E964">
        <v>-2.72</v>
      </c>
      <c r="G964">
        <v>2</v>
      </c>
    </row>
    <row r="965" spans="1:10" x14ac:dyDescent="0.3">
      <c r="A965" s="163">
        <v>45686</v>
      </c>
      <c r="B965" t="s">
        <v>1176</v>
      </c>
      <c r="C965">
        <v>3133.35</v>
      </c>
      <c r="D965">
        <v>-4.29</v>
      </c>
      <c r="E965">
        <v>-2.2799999999999998</v>
      </c>
      <c r="F965">
        <v>-2.2799999999999998</v>
      </c>
      <c r="G965">
        <v>-0.56000000000000005</v>
      </c>
      <c r="H965">
        <v>-2.84</v>
      </c>
      <c r="I965">
        <v>5.14</v>
      </c>
      <c r="J965">
        <v>2.2999999999999998</v>
      </c>
    </row>
    <row r="966" spans="1:10" x14ac:dyDescent="0.3">
      <c r="A966" s="163">
        <v>45677</v>
      </c>
      <c r="B966" t="s">
        <v>4325</v>
      </c>
      <c r="C966">
        <v>38.020000000000003</v>
      </c>
      <c r="D966">
        <v>41.88</v>
      </c>
      <c r="E966">
        <v>-5</v>
      </c>
      <c r="G966">
        <v>0</v>
      </c>
      <c r="I966">
        <v>0</v>
      </c>
    </row>
    <row r="967" spans="1:10" x14ac:dyDescent="0.3">
      <c r="A967" s="163">
        <v>45686</v>
      </c>
      <c r="B967" t="s">
        <v>1177</v>
      </c>
      <c r="C967">
        <v>20.010000000000002</v>
      </c>
      <c r="D967">
        <v>-4.9800000000000004</v>
      </c>
      <c r="E967">
        <v>-4.97</v>
      </c>
      <c r="F967">
        <v>-4.97</v>
      </c>
      <c r="G967">
        <v>-4.96</v>
      </c>
      <c r="H967">
        <v>-9.93</v>
      </c>
      <c r="I967">
        <v>-4.99</v>
      </c>
      <c r="J967">
        <v>-14.92</v>
      </c>
    </row>
    <row r="968" spans="1:10" x14ac:dyDescent="0.3">
      <c r="A968" s="163">
        <v>45686</v>
      </c>
      <c r="B968" t="s">
        <v>1178</v>
      </c>
      <c r="C968">
        <v>600.35</v>
      </c>
      <c r="D968">
        <v>-5.37</v>
      </c>
      <c r="E968">
        <v>1.56</v>
      </c>
      <c r="F968">
        <v>1.56</v>
      </c>
      <c r="G968">
        <v>-3.6</v>
      </c>
      <c r="H968">
        <v>-2.04</v>
      </c>
      <c r="I968">
        <v>2.69</v>
      </c>
      <c r="J968">
        <v>0.64999999999999991</v>
      </c>
    </row>
    <row r="969" spans="1:10" x14ac:dyDescent="0.3">
      <c r="A969" s="163">
        <v>45686</v>
      </c>
      <c r="B969" t="s">
        <v>1179</v>
      </c>
      <c r="C969">
        <v>768.35</v>
      </c>
      <c r="D969">
        <v>-7.87</v>
      </c>
      <c r="E969">
        <v>-4.91</v>
      </c>
      <c r="F969">
        <v>-4.91</v>
      </c>
      <c r="G969">
        <v>-4.67</v>
      </c>
      <c r="H969">
        <v>-9.58</v>
      </c>
      <c r="I969">
        <v>4.9800000000000004</v>
      </c>
      <c r="J969">
        <v>-4.5999999999999996</v>
      </c>
    </row>
    <row r="970" spans="1:10" x14ac:dyDescent="0.3">
      <c r="A970" s="163">
        <v>45686</v>
      </c>
      <c r="B970" t="s">
        <v>1180</v>
      </c>
      <c r="C970">
        <v>10.68</v>
      </c>
      <c r="D970">
        <v>21.89</v>
      </c>
      <c r="E970">
        <v>-1.93</v>
      </c>
      <c r="F970">
        <v>-1.93</v>
      </c>
      <c r="G970">
        <v>-1.96</v>
      </c>
      <c r="H970">
        <v>-3.89</v>
      </c>
      <c r="I970">
        <v>1.91</v>
      </c>
      <c r="J970">
        <v>-1.98</v>
      </c>
    </row>
    <row r="971" spans="1:10" x14ac:dyDescent="0.3">
      <c r="A971" s="163">
        <v>45686</v>
      </c>
      <c r="B971" t="s">
        <v>1181</v>
      </c>
      <c r="C971">
        <v>108.85</v>
      </c>
      <c r="D971">
        <v>-3.390000000000001</v>
      </c>
      <c r="E971">
        <v>-2.76</v>
      </c>
      <c r="F971">
        <v>-2.76</v>
      </c>
      <c r="G971">
        <v>-4.24</v>
      </c>
      <c r="H971">
        <v>-7</v>
      </c>
      <c r="I971">
        <v>5.83</v>
      </c>
      <c r="J971">
        <v>-1.17</v>
      </c>
    </row>
    <row r="972" spans="1:10" x14ac:dyDescent="0.3">
      <c r="A972" s="163">
        <v>45684</v>
      </c>
      <c r="B972" t="s">
        <v>4215</v>
      </c>
      <c r="C972">
        <v>1.86</v>
      </c>
      <c r="D972">
        <v>-4.8899999999999997</v>
      </c>
      <c r="E972">
        <v>-4.62</v>
      </c>
      <c r="F972">
        <v>-4.62</v>
      </c>
      <c r="G972">
        <v>0</v>
      </c>
      <c r="H972">
        <v>0</v>
      </c>
      <c r="I972">
        <v>0</v>
      </c>
      <c r="J972">
        <v>0</v>
      </c>
    </row>
    <row r="973" spans="1:10" x14ac:dyDescent="0.3">
      <c r="A973" s="163">
        <v>45686</v>
      </c>
      <c r="B973" t="s">
        <v>1182</v>
      </c>
      <c r="C973">
        <v>55.92</v>
      </c>
      <c r="D973">
        <v>-0.72000000000000042</v>
      </c>
      <c r="E973">
        <v>-5.48</v>
      </c>
      <c r="F973">
        <v>-5.48</v>
      </c>
      <c r="G973">
        <v>0.24</v>
      </c>
      <c r="H973">
        <v>-5.24</v>
      </c>
      <c r="I973">
        <v>2.04</v>
      </c>
      <c r="J973">
        <v>-3.2</v>
      </c>
    </row>
    <row r="974" spans="1:10" x14ac:dyDescent="0.3">
      <c r="A974" s="163">
        <v>45686</v>
      </c>
      <c r="B974" t="s">
        <v>1183</v>
      </c>
      <c r="C974">
        <v>236.05</v>
      </c>
      <c r="D974">
        <v>6.41</v>
      </c>
      <c r="E974">
        <v>-4.9800000000000004</v>
      </c>
      <c r="F974">
        <v>-4.9800000000000004</v>
      </c>
      <c r="G974">
        <v>-1.75</v>
      </c>
      <c r="H974">
        <v>-6.73</v>
      </c>
      <c r="I974">
        <v>4.91</v>
      </c>
      <c r="J974">
        <v>-1.8200000000000005</v>
      </c>
    </row>
    <row r="975" spans="1:10" x14ac:dyDescent="0.3">
      <c r="A975" s="163">
        <v>45686</v>
      </c>
      <c r="B975" t="s">
        <v>1184</v>
      </c>
      <c r="C975">
        <v>521.65</v>
      </c>
      <c r="D975">
        <v>-13.499999999999998</v>
      </c>
      <c r="E975">
        <v>-4.26</v>
      </c>
      <c r="F975">
        <v>-4.26</v>
      </c>
      <c r="G975">
        <v>-3.64</v>
      </c>
      <c r="H975">
        <v>-7.9</v>
      </c>
      <c r="I975">
        <v>9.74</v>
      </c>
      <c r="J975">
        <v>1.84</v>
      </c>
    </row>
    <row r="976" spans="1:10" x14ac:dyDescent="0.3">
      <c r="A976" s="163">
        <v>45686</v>
      </c>
      <c r="B976" t="s">
        <v>1185</v>
      </c>
      <c r="C976">
        <v>51.3</v>
      </c>
      <c r="D976">
        <v>-5.35</v>
      </c>
      <c r="E976">
        <v>-7.59</v>
      </c>
      <c r="F976">
        <v>-7.59</v>
      </c>
      <c r="G976">
        <v>-0.89</v>
      </c>
      <c r="H976">
        <v>-8.48</v>
      </c>
      <c r="I976">
        <v>2.5</v>
      </c>
      <c r="J976">
        <v>-5.98</v>
      </c>
    </row>
    <row r="977" spans="1:10" x14ac:dyDescent="0.3">
      <c r="A977" s="163">
        <v>45686</v>
      </c>
      <c r="B977" t="s">
        <v>1186</v>
      </c>
      <c r="C977">
        <v>5182.05</v>
      </c>
      <c r="D977">
        <v>3.85</v>
      </c>
      <c r="E977">
        <v>-1.2</v>
      </c>
      <c r="F977">
        <v>-1.2</v>
      </c>
      <c r="G977">
        <v>-0.78</v>
      </c>
      <c r="H977">
        <v>-1.98</v>
      </c>
      <c r="I977">
        <v>1.51</v>
      </c>
      <c r="J977">
        <v>-0.47</v>
      </c>
    </row>
    <row r="978" spans="1:10" x14ac:dyDescent="0.3">
      <c r="A978" s="163">
        <v>45686</v>
      </c>
      <c r="B978" t="s">
        <v>1187</v>
      </c>
      <c r="C978">
        <v>819.45</v>
      </c>
      <c r="D978">
        <v>-3.38</v>
      </c>
      <c r="E978">
        <v>-4.7</v>
      </c>
      <c r="F978">
        <v>-4.7</v>
      </c>
      <c r="G978">
        <v>1.24</v>
      </c>
      <c r="H978">
        <v>-3.46</v>
      </c>
      <c r="I978">
        <v>3.62</v>
      </c>
      <c r="J978">
        <v>0.16000000000000009</v>
      </c>
    </row>
    <row r="979" spans="1:10" x14ac:dyDescent="0.3">
      <c r="A979" s="163">
        <v>45686</v>
      </c>
      <c r="B979" t="s">
        <v>1188</v>
      </c>
      <c r="C979">
        <v>190.94</v>
      </c>
      <c r="D979">
        <v>-9.34</v>
      </c>
      <c r="E979">
        <v>4.41</v>
      </c>
      <c r="F979">
        <v>4.41</v>
      </c>
      <c r="G979">
        <v>5.0599999999999996</v>
      </c>
      <c r="H979">
        <v>9.4700000000000006</v>
      </c>
      <c r="I979">
        <v>0.04</v>
      </c>
      <c r="J979">
        <v>9.509999999999998</v>
      </c>
    </row>
    <row r="980" spans="1:10" x14ac:dyDescent="0.3">
      <c r="A980" s="163">
        <v>45686</v>
      </c>
      <c r="B980" t="s">
        <v>1189</v>
      </c>
      <c r="C980">
        <v>369.45</v>
      </c>
      <c r="D980">
        <v>-3.9200000000000008</v>
      </c>
      <c r="E980">
        <v>-4.37</v>
      </c>
      <c r="F980">
        <v>-4.37</v>
      </c>
      <c r="G980">
        <v>-3.08</v>
      </c>
      <c r="H980">
        <v>-7.45</v>
      </c>
      <c r="I980">
        <v>5.47</v>
      </c>
      <c r="J980">
        <v>-1.9800000000000004</v>
      </c>
    </row>
    <row r="981" spans="1:10" x14ac:dyDescent="0.3">
      <c r="A981" s="163">
        <v>45686</v>
      </c>
      <c r="B981" t="s">
        <v>1190</v>
      </c>
      <c r="C981">
        <v>365.85</v>
      </c>
      <c r="D981">
        <v>-4.92</v>
      </c>
      <c r="E981">
        <v>-6.05</v>
      </c>
      <c r="F981">
        <v>-6.05</v>
      </c>
      <c r="G981">
        <v>-0.49</v>
      </c>
      <c r="H981">
        <v>-6.54</v>
      </c>
      <c r="I981">
        <v>3.2</v>
      </c>
      <c r="J981">
        <v>-3.34</v>
      </c>
    </row>
    <row r="982" spans="1:10" x14ac:dyDescent="0.3">
      <c r="A982" s="163">
        <v>45686</v>
      </c>
      <c r="B982" t="s">
        <v>1191</v>
      </c>
      <c r="C982">
        <v>54.67</v>
      </c>
      <c r="D982">
        <v>3.95</v>
      </c>
      <c r="E982">
        <v>-4.95</v>
      </c>
      <c r="F982">
        <v>-4.95</v>
      </c>
      <c r="G982">
        <v>3.44</v>
      </c>
      <c r="H982">
        <v>-1.5100000000000002</v>
      </c>
      <c r="I982">
        <v>-1.65</v>
      </c>
      <c r="J982">
        <v>-3.16</v>
      </c>
    </row>
    <row r="983" spans="1:10" x14ac:dyDescent="0.3">
      <c r="A983" s="163">
        <v>45686</v>
      </c>
      <c r="B983" t="s">
        <v>1192</v>
      </c>
      <c r="C983">
        <v>1612.85</v>
      </c>
      <c r="D983">
        <v>-15.75</v>
      </c>
      <c r="E983">
        <v>-5.84</v>
      </c>
      <c r="F983">
        <v>-5.84</v>
      </c>
      <c r="G983">
        <v>-3.21</v>
      </c>
      <c r="H983">
        <v>-9.0500000000000007</v>
      </c>
      <c r="I983">
        <v>0.35</v>
      </c>
      <c r="J983">
        <v>-8.7000000000000011</v>
      </c>
    </row>
    <row r="984" spans="1:10" x14ac:dyDescent="0.3">
      <c r="A984" s="163">
        <v>45686</v>
      </c>
      <c r="B984" t="s">
        <v>1193</v>
      </c>
      <c r="C984">
        <v>9.07</v>
      </c>
      <c r="D984">
        <v>-3.65</v>
      </c>
      <c r="G984">
        <v>-1.06</v>
      </c>
      <c r="H984">
        <v>-1.06</v>
      </c>
      <c r="I984">
        <v>-2.4700000000000002</v>
      </c>
      <c r="J984">
        <v>-3.53</v>
      </c>
    </row>
    <row r="985" spans="1:10" x14ac:dyDescent="0.3">
      <c r="A985" s="163">
        <v>45686</v>
      </c>
      <c r="B985" t="s">
        <v>1194</v>
      </c>
      <c r="C985">
        <v>143.9</v>
      </c>
      <c r="D985">
        <v>-2.59</v>
      </c>
      <c r="E985">
        <v>-2.12</v>
      </c>
      <c r="F985">
        <v>-2.12</v>
      </c>
      <c r="G985">
        <v>1.99</v>
      </c>
      <c r="H985">
        <v>-0.13000000000000009</v>
      </c>
      <c r="I985">
        <v>7.0000000000000007E-2</v>
      </c>
      <c r="J985">
        <v>-6.0000000000000102E-2</v>
      </c>
    </row>
    <row r="986" spans="1:10" x14ac:dyDescent="0.3">
      <c r="A986" s="163">
        <v>45686</v>
      </c>
      <c r="B986" t="s">
        <v>1195</v>
      </c>
      <c r="C986">
        <v>150.35</v>
      </c>
      <c r="D986">
        <v>-4.63</v>
      </c>
      <c r="E986">
        <v>-5.16</v>
      </c>
      <c r="F986">
        <v>-5.16</v>
      </c>
      <c r="G986">
        <v>1.6</v>
      </c>
      <c r="H986">
        <v>-3.56</v>
      </c>
      <c r="I986">
        <v>0.6</v>
      </c>
      <c r="J986">
        <v>-2.96</v>
      </c>
    </row>
    <row r="987" spans="1:10" x14ac:dyDescent="0.3">
      <c r="A987" s="163">
        <v>45680</v>
      </c>
      <c r="B987" t="s">
        <v>4326</v>
      </c>
      <c r="C987">
        <v>88</v>
      </c>
      <c r="D987">
        <v>-7.7100000000000009</v>
      </c>
      <c r="E987">
        <v>0</v>
      </c>
      <c r="F987">
        <v>0</v>
      </c>
      <c r="G987">
        <v>0</v>
      </c>
      <c r="I987">
        <v>0</v>
      </c>
    </row>
    <row r="988" spans="1:10" x14ac:dyDescent="0.3">
      <c r="A988" s="163">
        <v>45686</v>
      </c>
      <c r="B988" t="s">
        <v>1196</v>
      </c>
      <c r="C988">
        <v>232.2</v>
      </c>
      <c r="D988">
        <v>-6.69</v>
      </c>
      <c r="E988">
        <v>-2.29</v>
      </c>
      <c r="F988">
        <v>-2.29</v>
      </c>
      <c r="G988">
        <v>-0.72</v>
      </c>
      <c r="H988">
        <v>-3.01</v>
      </c>
      <c r="I988">
        <v>1.66</v>
      </c>
      <c r="J988">
        <v>-1.35</v>
      </c>
    </row>
    <row r="989" spans="1:10" x14ac:dyDescent="0.3">
      <c r="A989" s="163">
        <v>45686</v>
      </c>
      <c r="B989" t="s">
        <v>1197</v>
      </c>
      <c r="C989">
        <v>11.5</v>
      </c>
      <c r="D989">
        <v>-5.74</v>
      </c>
      <c r="E989">
        <v>-4.97</v>
      </c>
      <c r="F989">
        <v>-4.97</v>
      </c>
      <c r="G989">
        <v>-3.75</v>
      </c>
      <c r="H989">
        <v>-8.7199999999999989</v>
      </c>
      <c r="I989">
        <v>4.07</v>
      </c>
      <c r="J989">
        <v>-4.6499999999999986</v>
      </c>
    </row>
    <row r="990" spans="1:10" x14ac:dyDescent="0.3">
      <c r="A990" s="163">
        <v>45686</v>
      </c>
      <c r="B990" t="s">
        <v>1198</v>
      </c>
      <c r="C990">
        <v>12.21</v>
      </c>
      <c r="D990">
        <v>-14.93</v>
      </c>
      <c r="E990">
        <v>4.92</v>
      </c>
      <c r="F990">
        <v>4.92</v>
      </c>
      <c r="G990">
        <v>4.96</v>
      </c>
      <c r="H990">
        <v>9.8800000000000008</v>
      </c>
      <c r="I990">
        <v>4.99</v>
      </c>
      <c r="J990">
        <v>14.87</v>
      </c>
    </row>
    <row r="991" spans="1:10" x14ac:dyDescent="0.3">
      <c r="A991" s="163">
        <v>45686</v>
      </c>
      <c r="B991" t="s">
        <v>1199</v>
      </c>
      <c r="C991">
        <v>9832.85</v>
      </c>
      <c r="D991">
        <v>-7.31</v>
      </c>
      <c r="E991">
        <v>-7.7</v>
      </c>
      <c r="F991">
        <v>-7.7</v>
      </c>
      <c r="G991">
        <v>-1.34</v>
      </c>
      <c r="H991">
        <v>-9.0399999999999991</v>
      </c>
      <c r="I991">
        <v>1.53</v>
      </c>
      <c r="J991">
        <v>-7.5100000000000007</v>
      </c>
    </row>
    <row r="992" spans="1:10" x14ac:dyDescent="0.3">
      <c r="A992" s="163">
        <v>45686</v>
      </c>
      <c r="B992" t="s">
        <v>1200</v>
      </c>
      <c r="C992">
        <v>842.05</v>
      </c>
      <c r="D992">
        <v>-0.91</v>
      </c>
      <c r="E992">
        <v>9.24</v>
      </c>
      <c r="F992">
        <v>9.24</v>
      </c>
      <c r="G992">
        <v>-10.5</v>
      </c>
      <c r="H992">
        <v>-1.2599999999999998</v>
      </c>
      <c r="I992">
        <v>7.66</v>
      </c>
      <c r="J992">
        <v>6.4</v>
      </c>
    </row>
    <row r="993" spans="1:10" x14ac:dyDescent="0.3">
      <c r="A993" s="163">
        <v>45686</v>
      </c>
      <c r="B993" t="s">
        <v>1201</v>
      </c>
      <c r="C993">
        <v>517.5</v>
      </c>
      <c r="D993">
        <v>-7.7000000000000011</v>
      </c>
      <c r="E993">
        <v>-3.19</v>
      </c>
      <c r="F993">
        <v>-3.19</v>
      </c>
      <c r="G993">
        <v>-1.19</v>
      </c>
      <c r="H993">
        <v>-4.38</v>
      </c>
      <c r="I993">
        <v>-0.43</v>
      </c>
      <c r="J993">
        <v>-4.8099999999999996</v>
      </c>
    </row>
    <row r="994" spans="1:10" x14ac:dyDescent="0.3">
      <c r="A994" s="163">
        <v>45686</v>
      </c>
      <c r="B994" t="s">
        <v>1202</v>
      </c>
      <c r="C994">
        <v>123.35</v>
      </c>
      <c r="D994">
        <v>-6.15</v>
      </c>
      <c r="E994">
        <v>-2.64</v>
      </c>
      <c r="F994">
        <v>-2.64</v>
      </c>
      <c r="G994">
        <v>1.42</v>
      </c>
      <c r="H994">
        <v>-1.2200000000000002</v>
      </c>
      <c r="I994">
        <v>4.8899999999999997</v>
      </c>
      <c r="J994">
        <v>3.67</v>
      </c>
    </row>
    <row r="995" spans="1:10" x14ac:dyDescent="0.3">
      <c r="A995" s="163">
        <v>45686</v>
      </c>
      <c r="B995" t="s">
        <v>1203</v>
      </c>
      <c r="C995">
        <v>802.95</v>
      </c>
      <c r="D995">
        <v>-15.01</v>
      </c>
      <c r="E995">
        <v>-5</v>
      </c>
      <c r="F995">
        <v>-5</v>
      </c>
      <c r="G995">
        <v>-5</v>
      </c>
      <c r="H995">
        <v>-10</v>
      </c>
      <c r="I995">
        <v>-5</v>
      </c>
      <c r="J995">
        <v>-15</v>
      </c>
    </row>
    <row r="996" spans="1:10" x14ac:dyDescent="0.3">
      <c r="A996" s="163">
        <v>45686</v>
      </c>
      <c r="B996" t="s">
        <v>1204</v>
      </c>
      <c r="C996">
        <v>6.25</v>
      </c>
      <c r="D996">
        <v>-2.5800000000000005</v>
      </c>
      <c r="E996">
        <v>-3.36</v>
      </c>
      <c r="F996">
        <v>-3.36</v>
      </c>
      <c r="G996">
        <v>2.96</v>
      </c>
      <c r="H996">
        <v>-0.39999999999999991</v>
      </c>
      <c r="I996">
        <v>5.57</v>
      </c>
      <c r="J996">
        <v>5.17</v>
      </c>
    </row>
    <row r="997" spans="1:10" x14ac:dyDescent="0.3">
      <c r="A997" s="163">
        <v>45686</v>
      </c>
      <c r="B997" t="s">
        <v>1205</v>
      </c>
      <c r="C997">
        <v>264.05</v>
      </c>
      <c r="D997">
        <v>-3.13</v>
      </c>
      <c r="E997">
        <v>-3.59</v>
      </c>
      <c r="F997">
        <v>-3.59</v>
      </c>
      <c r="G997">
        <v>3.92</v>
      </c>
      <c r="H997">
        <v>0.33</v>
      </c>
      <c r="I997">
        <v>-1.33</v>
      </c>
      <c r="J997">
        <v>-1</v>
      </c>
    </row>
    <row r="998" spans="1:10" x14ac:dyDescent="0.3">
      <c r="A998" s="163">
        <v>45686</v>
      </c>
      <c r="B998" t="s">
        <v>1206</v>
      </c>
      <c r="C998">
        <v>25.42</v>
      </c>
      <c r="D998">
        <v>-0.91</v>
      </c>
      <c r="E998">
        <v>-3.19</v>
      </c>
      <c r="F998">
        <v>-3.19</v>
      </c>
      <c r="G998">
        <v>-2.2000000000000002</v>
      </c>
      <c r="H998">
        <v>-5.3900000000000006</v>
      </c>
      <c r="I998">
        <v>1.92</v>
      </c>
      <c r="J998">
        <v>-3.4700000000000006</v>
      </c>
    </row>
    <row r="999" spans="1:10" x14ac:dyDescent="0.3">
      <c r="A999" s="163">
        <v>45686</v>
      </c>
      <c r="B999" t="s">
        <v>1207</v>
      </c>
      <c r="C999">
        <v>525.54999999999995</v>
      </c>
      <c r="D999">
        <v>2.080000000000001</v>
      </c>
      <c r="E999">
        <v>-1.86</v>
      </c>
      <c r="F999">
        <v>-1.86</v>
      </c>
      <c r="G999">
        <v>-0.8</v>
      </c>
      <c r="H999">
        <v>-2.66</v>
      </c>
      <c r="I999">
        <v>-0.24</v>
      </c>
      <c r="J999">
        <v>-2.9000000000000004</v>
      </c>
    </row>
    <row r="1000" spans="1:10" x14ac:dyDescent="0.3">
      <c r="A1000" s="163">
        <v>45686</v>
      </c>
      <c r="B1000" t="s">
        <v>1208</v>
      </c>
      <c r="C1000">
        <v>100.24</v>
      </c>
      <c r="D1000">
        <v>-6.379999999999999</v>
      </c>
      <c r="E1000">
        <v>-5.01</v>
      </c>
      <c r="F1000">
        <v>-5.01</v>
      </c>
      <c r="G1000">
        <v>-3.05</v>
      </c>
      <c r="H1000">
        <v>-8.0599999999999987</v>
      </c>
      <c r="I1000">
        <v>-0.38</v>
      </c>
      <c r="J1000">
        <v>-8.44</v>
      </c>
    </row>
    <row r="1001" spans="1:10" x14ac:dyDescent="0.3">
      <c r="A1001" s="163">
        <v>45686</v>
      </c>
      <c r="B1001" t="s">
        <v>1209</v>
      </c>
      <c r="C1001">
        <v>153</v>
      </c>
      <c r="D1001">
        <v>-9.34</v>
      </c>
      <c r="E1001">
        <v>-8.1199999999999992</v>
      </c>
      <c r="F1001">
        <v>-8.1199999999999992</v>
      </c>
      <c r="G1001">
        <v>-1.79</v>
      </c>
      <c r="H1001">
        <v>-9.91</v>
      </c>
      <c r="I1001">
        <v>5.52</v>
      </c>
      <c r="J1001">
        <v>-4.3900000000000006</v>
      </c>
    </row>
    <row r="1002" spans="1:10" x14ac:dyDescent="0.3">
      <c r="A1002" s="163">
        <v>45686</v>
      </c>
      <c r="B1002" t="s">
        <v>1210</v>
      </c>
      <c r="C1002">
        <v>242</v>
      </c>
      <c r="D1002">
        <v>-4.97</v>
      </c>
      <c r="E1002">
        <v>-1.98</v>
      </c>
      <c r="F1002">
        <v>-1.98</v>
      </c>
      <c r="G1002">
        <v>-1.98</v>
      </c>
      <c r="H1002">
        <v>-3.96</v>
      </c>
      <c r="I1002">
        <v>-1.98</v>
      </c>
      <c r="J1002">
        <v>-5.94</v>
      </c>
    </row>
    <row r="1003" spans="1:10" x14ac:dyDescent="0.3">
      <c r="A1003" s="163">
        <v>45686</v>
      </c>
      <c r="B1003" t="s">
        <v>1211</v>
      </c>
      <c r="C1003">
        <v>399.2</v>
      </c>
      <c r="D1003">
        <v>2.66</v>
      </c>
      <c r="E1003">
        <v>-3.24</v>
      </c>
      <c r="F1003">
        <v>-3.24</v>
      </c>
      <c r="G1003">
        <v>0.02</v>
      </c>
      <c r="H1003">
        <v>-3.22</v>
      </c>
      <c r="I1003">
        <v>-0.8</v>
      </c>
      <c r="J1003">
        <v>-4.0200000000000005</v>
      </c>
    </row>
    <row r="1004" spans="1:10" x14ac:dyDescent="0.3">
      <c r="A1004" s="163">
        <v>45686</v>
      </c>
      <c r="B1004" t="s">
        <v>1212</v>
      </c>
      <c r="C1004">
        <v>95.65</v>
      </c>
      <c r="D1004">
        <v>-2.83</v>
      </c>
      <c r="E1004">
        <v>-6.29</v>
      </c>
      <c r="F1004">
        <v>-6.29</v>
      </c>
      <c r="G1004">
        <v>-4.6100000000000003</v>
      </c>
      <c r="H1004">
        <v>-10.9</v>
      </c>
      <c r="I1004">
        <v>2.68</v>
      </c>
      <c r="J1004">
        <v>-8.2200000000000006</v>
      </c>
    </row>
    <row r="1005" spans="1:10" x14ac:dyDescent="0.3">
      <c r="A1005" s="163">
        <v>45686</v>
      </c>
      <c r="B1005" t="s">
        <v>1213</v>
      </c>
      <c r="C1005">
        <v>115</v>
      </c>
      <c r="D1005">
        <v>15.79</v>
      </c>
      <c r="E1005">
        <v>5</v>
      </c>
      <c r="F1005">
        <v>5</v>
      </c>
      <c r="G1005">
        <v>-1.99</v>
      </c>
      <c r="H1005">
        <v>3.01</v>
      </c>
      <c r="I1005">
        <v>1.59</v>
      </c>
      <c r="J1005">
        <v>4.5999999999999996</v>
      </c>
    </row>
    <row r="1006" spans="1:10" x14ac:dyDescent="0.3">
      <c r="A1006" s="163">
        <v>45686</v>
      </c>
      <c r="B1006" t="s">
        <v>1214</v>
      </c>
      <c r="C1006">
        <v>572.20000000000005</v>
      </c>
      <c r="D1006">
        <v>-2.2999999999999998</v>
      </c>
      <c r="E1006">
        <v>-2.96</v>
      </c>
      <c r="F1006">
        <v>-2.96</v>
      </c>
      <c r="G1006">
        <v>3.76</v>
      </c>
      <c r="H1006">
        <v>0.79999999999999982</v>
      </c>
      <c r="I1006">
        <v>3.05</v>
      </c>
      <c r="J1006">
        <v>3.85</v>
      </c>
    </row>
    <row r="1007" spans="1:10" x14ac:dyDescent="0.3">
      <c r="A1007" s="163">
        <v>45686</v>
      </c>
      <c r="B1007" t="s">
        <v>1215</v>
      </c>
      <c r="C1007">
        <v>103.2</v>
      </c>
      <c r="D1007">
        <v>-3.77</v>
      </c>
      <c r="E1007">
        <v>-2.46</v>
      </c>
      <c r="F1007">
        <v>-2.46</v>
      </c>
      <c r="G1007">
        <v>0.79</v>
      </c>
      <c r="H1007">
        <v>-1.67</v>
      </c>
      <c r="I1007">
        <v>1.43</v>
      </c>
      <c r="J1007">
        <v>-0.24</v>
      </c>
    </row>
    <row r="1008" spans="1:10" x14ac:dyDescent="0.3">
      <c r="A1008" s="163">
        <v>45684</v>
      </c>
      <c r="B1008" t="s">
        <v>4216</v>
      </c>
      <c r="C1008">
        <v>102.6</v>
      </c>
      <c r="D1008">
        <v>-5</v>
      </c>
      <c r="E1008">
        <v>-5</v>
      </c>
      <c r="F1008">
        <v>-5</v>
      </c>
      <c r="G1008">
        <v>0</v>
      </c>
      <c r="H1008">
        <v>0</v>
      </c>
      <c r="I1008">
        <v>0</v>
      </c>
      <c r="J1008">
        <v>0</v>
      </c>
    </row>
    <row r="1009" spans="1:10" x14ac:dyDescent="0.3">
      <c r="A1009" s="163">
        <v>45686</v>
      </c>
      <c r="B1009" t="s">
        <v>1216</v>
      </c>
      <c r="C1009">
        <v>134.25</v>
      </c>
      <c r="D1009">
        <v>-12.77</v>
      </c>
      <c r="E1009">
        <v>-2</v>
      </c>
      <c r="F1009">
        <v>-2</v>
      </c>
      <c r="G1009">
        <v>-1.97</v>
      </c>
      <c r="H1009">
        <v>-3.97</v>
      </c>
      <c r="I1009">
        <v>-1.97</v>
      </c>
      <c r="J1009">
        <v>-5.94</v>
      </c>
    </row>
    <row r="1010" spans="1:10" x14ac:dyDescent="0.3">
      <c r="A1010" s="163">
        <v>45686</v>
      </c>
      <c r="B1010" t="s">
        <v>1217</v>
      </c>
      <c r="C1010">
        <v>276.39999999999998</v>
      </c>
      <c r="D1010">
        <v>10</v>
      </c>
      <c r="E1010">
        <v>1.88</v>
      </c>
      <c r="F1010">
        <v>1.88</v>
      </c>
      <c r="G1010">
        <v>-1.81</v>
      </c>
      <c r="H1010">
        <v>6.9999999999999798E-2</v>
      </c>
      <c r="I1010">
        <v>1.99</v>
      </c>
      <c r="J1010">
        <v>2.06</v>
      </c>
    </row>
    <row r="1011" spans="1:10" x14ac:dyDescent="0.3">
      <c r="A1011" s="163">
        <v>45686</v>
      </c>
      <c r="B1011" t="s">
        <v>1218</v>
      </c>
      <c r="C1011">
        <v>145.75</v>
      </c>
      <c r="D1011">
        <v>-5.04</v>
      </c>
      <c r="E1011">
        <v>-4.5199999999999996</v>
      </c>
      <c r="F1011">
        <v>-4.5199999999999996</v>
      </c>
      <c r="G1011">
        <v>0.38</v>
      </c>
      <c r="H1011">
        <v>-4.1399999999999997</v>
      </c>
      <c r="I1011">
        <v>0.97</v>
      </c>
      <c r="J1011">
        <v>-3.17</v>
      </c>
    </row>
    <row r="1012" spans="1:10" x14ac:dyDescent="0.3">
      <c r="A1012" s="163">
        <v>45686</v>
      </c>
      <c r="B1012" t="s">
        <v>1219</v>
      </c>
      <c r="C1012">
        <v>268.2</v>
      </c>
      <c r="D1012">
        <v>-0.48999999999999938</v>
      </c>
      <c r="E1012">
        <v>-4.99</v>
      </c>
      <c r="F1012">
        <v>-4.99</v>
      </c>
      <c r="G1012">
        <v>3.86</v>
      </c>
      <c r="H1012">
        <v>-1.1300000000000003</v>
      </c>
      <c r="I1012">
        <v>-2.81</v>
      </c>
      <c r="J1012">
        <v>-3.94</v>
      </c>
    </row>
    <row r="1013" spans="1:10" x14ac:dyDescent="0.3">
      <c r="A1013" s="163">
        <v>45686</v>
      </c>
      <c r="B1013" t="s">
        <v>1220</v>
      </c>
      <c r="C1013">
        <v>422.4</v>
      </c>
      <c r="D1013">
        <v>7.43</v>
      </c>
      <c r="E1013">
        <v>-4.3600000000000003</v>
      </c>
      <c r="F1013">
        <v>-4.3600000000000003</v>
      </c>
      <c r="G1013">
        <v>-1.05</v>
      </c>
      <c r="H1013">
        <v>-5.41</v>
      </c>
      <c r="I1013">
        <v>-0.37</v>
      </c>
      <c r="J1013">
        <v>-5.78</v>
      </c>
    </row>
    <row r="1014" spans="1:10" x14ac:dyDescent="0.3">
      <c r="A1014" s="163">
        <v>45686</v>
      </c>
      <c r="B1014" t="s">
        <v>1221</v>
      </c>
      <c r="C1014">
        <v>125.3</v>
      </c>
      <c r="D1014">
        <v>-4</v>
      </c>
      <c r="E1014">
        <v>-3.17</v>
      </c>
      <c r="F1014">
        <v>-3.17</v>
      </c>
      <c r="G1014">
        <v>-2.64</v>
      </c>
      <c r="H1014">
        <v>-5.8100000000000005</v>
      </c>
      <c r="I1014">
        <v>1.46</v>
      </c>
      <c r="J1014">
        <v>-4.3500000000000005</v>
      </c>
    </row>
    <row r="1015" spans="1:10" x14ac:dyDescent="0.3">
      <c r="A1015" s="163">
        <v>45686</v>
      </c>
      <c r="B1015" t="s">
        <v>1222</v>
      </c>
      <c r="C1015">
        <v>39.630000000000003</v>
      </c>
      <c r="D1015">
        <v>-9.64</v>
      </c>
      <c r="E1015">
        <v>-4.75</v>
      </c>
      <c r="F1015">
        <v>-4.75</v>
      </c>
      <c r="G1015">
        <v>2.4</v>
      </c>
      <c r="H1015">
        <v>-2.35</v>
      </c>
      <c r="I1015">
        <v>2.2200000000000002</v>
      </c>
      <c r="J1015">
        <v>-0.12999999999999989</v>
      </c>
    </row>
    <row r="1016" spans="1:10" x14ac:dyDescent="0.3">
      <c r="A1016" s="163">
        <v>45686</v>
      </c>
      <c r="B1016" t="s">
        <v>1223</v>
      </c>
      <c r="C1016">
        <v>104.25</v>
      </c>
      <c r="D1016">
        <v>-8.16</v>
      </c>
      <c r="E1016">
        <v>-1.29</v>
      </c>
      <c r="F1016">
        <v>-1.29</v>
      </c>
      <c r="G1016">
        <v>-5.47</v>
      </c>
      <c r="H1016">
        <v>-6.76</v>
      </c>
      <c r="I1016">
        <v>3.17</v>
      </c>
      <c r="J1016">
        <v>-3.59</v>
      </c>
    </row>
    <row r="1017" spans="1:10" x14ac:dyDescent="0.3">
      <c r="A1017" s="163">
        <v>45686</v>
      </c>
      <c r="B1017" t="s">
        <v>1224</v>
      </c>
      <c r="C1017">
        <v>1080.45</v>
      </c>
      <c r="D1017">
        <v>-2.74</v>
      </c>
      <c r="E1017">
        <v>-3.31</v>
      </c>
      <c r="F1017">
        <v>-3.31</v>
      </c>
      <c r="G1017">
        <v>-4.1900000000000004</v>
      </c>
      <c r="H1017">
        <v>-7.5</v>
      </c>
      <c r="I1017">
        <v>5.43</v>
      </c>
      <c r="J1017">
        <v>-2.0700000000000003</v>
      </c>
    </row>
    <row r="1018" spans="1:10" x14ac:dyDescent="0.3">
      <c r="A1018" s="163">
        <v>45686</v>
      </c>
      <c r="B1018" t="s">
        <v>1225</v>
      </c>
      <c r="C1018">
        <v>2</v>
      </c>
      <c r="D1018">
        <v>-2.9400000000000004</v>
      </c>
      <c r="E1018">
        <v>-2.54</v>
      </c>
      <c r="F1018">
        <v>-2.54</v>
      </c>
      <c r="G1018">
        <v>0.52</v>
      </c>
      <c r="H1018">
        <v>-2.02</v>
      </c>
      <c r="I1018">
        <v>3.63</v>
      </c>
      <c r="J1018">
        <v>1.61</v>
      </c>
    </row>
    <row r="1019" spans="1:10" x14ac:dyDescent="0.3">
      <c r="A1019" s="163">
        <v>45686</v>
      </c>
      <c r="B1019" t="s">
        <v>1226</v>
      </c>
      <c r="C1019">
        <v>804.35</v>
      </c>
      <c r="D1019">
        <v>-6.3100000000000005</v>
      </c>
      <c r="E1019">
        <v>-1.73</v>
      </c>
      <c r="F1019">
        <v>-1.73</v>
      </c>
      <c r="G1019">
        <v>-1.79</v>
      </c>
      <c r="H1019">
        <v>-3.52</v>
      </c>
      <c r="I1019">
        <v>5.37</v>
      </c>
      <c r="J1019">
        <v>1.85</v>
      </c>
    </row>
    <row r="1020" spans="1:10" x14ac:dyDescent="0.3">
      <c r="A1020" s="163">
        <v>45686</v>
      </c>
      <c r="B1020" t="s">
        <v>1227</v>
      </c>
      <c r="C1020">
        <v>693</v>
      </c>
      <c r="D1020">
        <v>-1.2000000000000004</v>
      </c>
      <c r="E1020">
        <v>-5.61</v>
      </c>
      <c r="F1020">
        <v>-5.61</v>
      </c>
      <c r="G1020">
        <v>-8.1199999999999992</v>
      </c>
      <c r="H1020">
        <v>-13.73</v>
      </c>
      <c r="I1020">
        <v>-16.920000000000002</v>
      </c>
      <c r="J1020">
        <v>-30.65</v>
      </c>
    </row>
    <row r="1021" spans="1:10" x14ac:dyDescent="0.3">
      <c r="A1021" s="163">
        <v>45684</v>
      </c>
      <c r="B1021" t="s">
        <v>1228</v>
      </c>
      <c r="C1021">
        <v>12.7</v>
      </c>
      <c r="D1021">
        <v>8.93</v>
      </c>
      <c r="E1021">
        <v>-4.9400000000000004</v>
      </c>
      <c r="F1021">
        <v>-4.9400000000000004</v>
      </c>
      <c r="G1021">
        <v>0</v>
      </c>
      <c r="H1021">
        <v>0</v>
      </c>
      <c r="I1021">
        <v>0</v>
      </c>
      <c r="J1021">
        <v>0</v>
      </c>
    </row>
    <row r="1022" spans="1:10" x14ac:dyDescent="0.3">
      <c r="A1022" s="163">
        <v>45686</v>
      </c>
      <c r="B1022" t="s">
        <v>1229</v>
      </c>
      <c r="C1022">
        <v>15.7</v>
      </c>
      <c r="D1022">
        <v>0.1400000000000014</v>
      </c>
      <c r="G1022">
        <v>-4.71</v>
      </c>
      <c r="H1022">
        <v>-4.71</v>
      </c>
      <c r="I1022">
        <v>4.95</v>
      </c>
      <c r="J1022">
        <v>0.24000000000000021</v>
      </c>
    </row>
    <row r="1023" spans="1:10" x14ac:dyDescent="0.3">
      <c r="A1023" s="163">
        <v>45686</v>
      </c>
      <c r="B1023" t="s">
        <v>1230</v>
      </c>
      <c r="C1023">
        <v>1956.8</v>
      </c>
      <c r="D1023">
        <v>-0.28999999999999998</v>
      </c>
      <c r="E1023">
        <v>-4.12</v>
      </c>
      <c r="F1023">
        <v>-4.12</v>
      </c>
      <c r="G1023">
        <v>-2.2200000000000002</v>
      </c>
      <c r="H1023">
        <v>-6.34</v>
      </c>
      <c r="I1023">
        <v>-0.44</v>
      </c>
      <c r="J1023">
        <v>-6.78</v>
      </c>
    </row>
    <row r="1024" spans="1:10" x14ac:dyDescent="0.3">
      <c r="A1024" s="163">
        <v>45686</v>
      </c>
      <c r="B1024" t="s">
        <v>1231</v>
      </c>
      <c r="C1024">
        <v>23.64</v>
      </c>
      <c r="D1024">
        <v>-10.41</v>
      </c>
      <c r="E1024">
        <v>-4.95</v>
      </c>
      <c r="F1024">
        <v>-4.95</v>
      </c>
      <c r="G1024">
        <v>2.08</v>
      </c>
      <c r="H1024">
        <v>-2.87</v>
      </c>
      <c r="I1024">
        <v>0.42</v>
      </c>
      <c r="J1024">
        <v>-2.4500000000000002</v>
      </c>
    </row>
    <row r="1025" spans="1:10" x14ac:dyDescent="0.3">
      <c r="A1025" s="163">
        <v>45686</v>
      </c>
      <c r="B1025" t="s">
        <v>1232</v>
      </c>
      <c r="C1025">
        <v>233.3</v>
      </c>
      <c r="D1025">
        <v>-0.96999999999999975</v>
      </c>
      <c r="E1025">
        <v>-1.91</v>
      </c>
      <c r="F1025">
        <v>-1.91</v>
      </c>
      <c r="G1025">
        <v>-4.53</v>
      </c>
      <c r="H1025">
        <v>-6.44</v>
      </c>
      <c r="I1025">
        <v>-0.72</v>
      </c>
      <c r="J1025">
        <v>-7.16</v>
      </c>
    </row>
    <row r="1026" spans="1:10" x14ac:dyDescent="0.3">
      <c r="A1026" s="163">
        <v>45686</v>
      </c>
      <c r="B1026" t="s">
        <v>1233</v>
      </c>
      <c r="C1026">
        <v>163.15</v>
      </c>
      <c r="D1026">
        <v>-7.18</v>
      </c>
      <c r="E1026">
        <v>-3.8</v>
      </c>
      <c r="F1026">
        <v>-3.8</v>
      </c>
      <c r="G1026">
        <v>-1.74</v>
      </c>
      <c r="H1026">
        <v>-5.54</v>
      </c>
      <c r="I1026">
        <v>3.32</v>
      </c>
      <c r="J1026">
        <v>-2.2200000000000002</v>
      </c>
    </row>
    <row r="1027" spans="1:10" x14ac:dyDescent="0.3">
      <c r="A1027" s="163">
        <v>45686</v>
      </c>
      <c r="B1027" t="s">
        <v>1234</v>
      </c>
      <c r="C1027">
        <v>154.80000000000001</v>
      </c>
      <c r="D1027">
        <v>-2.54</v>
      </c>
      <c r="E1027">
        <v>-5.13</v>
      </c>
      <c r="F1027">
        <v>-5.13</v>
      </c>
      <c r="G1027">
        <v>-0.28999999999999998</v>
      </c>
      <c r="H1027">
        <v>-5.42</v>
      </c>
      <c r="I1027">
        <v>1.78</v>
      </c>
      <c r="J1027">
        <v>-3.64</v>
      </c>
    </row>
    <row r="1028" spans="1:10" x14ac:dyDescent="0.3">
      <c r="A1028" s="163">
        <v>45686</v>
      </c>
      <c r="B1028" t="s">
        <v>1235</v>
      </c>
      <c r="C1028">
        <v>599.75</v>
      </c>
      <c r="D1028">
        <v>-2.9999999999999302E-2</v>
      </c>
      <c r="E1028">
        <v>-0.66</v>
      </c>
      <c r="F1028">
        <v>-0.66</v>
      </c>
      <c r="G1028">
        <v>-5.41</v>
      </c>
      <c r="H1028">
        <v>-6.07</v>
      </c>
      <c r="I1028">
        <v>2.02</v>
      </c>
      <c r="J1028">
        <v>-4.0500000000000007</v>
      </c>
    </row>
    <row r="1029" spans="1:10" x14ac:dyDescent="0.3">
      <c r="A1029" s="163">
        <v>45686</v>
      </c>
      <c r="B1029" t="s">
        <v>1236</v>
      </c>
      <c r="C1029">
        <v>147.65</v>
      </c>
      <c r="D1029">
        <v>-3.03</v>
      </c>
      <c r="E1029">
        <v>-1.98</v>
      </c>
      <c r="F1029">
        <v>-1.98</v>
      </c>
      <c r="G1029">
        <v>-1.98</v>
      </c>
      <c r="H1029">
        <v>-3.96</v>
      </c>
      <c r="I1029">
        <v>-1.99</v>
      </c>
      <c r="J1029">
        <v>-5.95</v>
      </c>
    </row>
    <row r="1030" spans="1:10" x14ac:dyDescent="0.3">
      <c r="A1030" s="163">
        <v>45686</v>
      </c>
      <c r="B1030" t="s">
        <v>1237</v>
      </c>
      <c r="C1030">
        <v>1338.95</v>
      </c>
      <c r="D1030">
        <v>0.94</v>
      </c>
      <c r="E1030">
        <v>2.85</v>
      </c>
      <c r="F1030">
        <v>2.85</v>
      </c>
      <c r="G1030">
        <v>-3.04</v>
      </c>
      <c r="H1030">
        <v>-0.18999999999999989</v>
      </c>
      <c r="I1030">
        <v>2.87</v>
      </c>
      <c r="J1030">
        <v>2.68</v>
      </c>
    </row>
    <row r="1031" spans="1:10" x14ac:dyDescent="0.3">
      <c r="A1031" s="163">
        <v>45686</v>
      </c>
      <c r="B1031" t="s">
        <v>1238</v>
      </c>
      <c r="C1031">
        <v>30.8</v>
      </c>
      <c r="D1031">
        <v>1.3799999999999997</v>
      </c>
      <c r="E1031">
        <v>-5</v>
      </c>
      <c r="F1031">
        <v>-5</v>
      </c>
      <c r="G1031">
        <v>-4.68</v>
      </c>
      <c r="H1031">
        <v>-9.68</v>
      </c>
      <c r="I1031">
        <v>4.9800000000000004</v>
      </c>
      <c r="J1031">
        <v>-4.6999999999999993</v>
      </c>
    </row>
    <row r="1032" spans="1:10" x14ac:dyDescent="0.3">
      <c r="A1032" s="163">
        <v>45686</v>
      </c>
      <c r="B1032" t="s">
        <v>1239</v>
      </c>
      <c r="C1032">
        <v>124.95</v>
      </c>
      <c r="D1032">
        <v>-7.67</v>
      </c>
      <c r="E1032">
        <v>8.2100000000000009</v>
      </c>
      <c r="F1032">
        <v>8.2100000000000009</v>
      </c>
      <c r="G1032">
        <v>-9.9700000000000006</v>
      </c>
      <c r="H1032">
        <v>-1.7599999999999998</v>
      </c>
      <c r="I1032">
        <v>6.89</v>
      </c>
      <c r="J1032">
        <v>5.13</v>
      </c>
    </row>
    <row r="1033" spans="1:10" x14ac:dyDescent="0.3">
      <c r="A1033" s="163">
        <v>44130</v>
      </c>
      <c r="B1033" t="s">
        <v>4327</v>
      </c>
      <c r="C1033">
        <v>6.97</v>
      </c>
      <c r="D1033">
        <v>-4.96</v>
      </c>
      <c r="E1033">
        <v>1.01</v>
      </c>
      <c r="G1033">
        <v>0</v>
      </c>
      <c r="I1033">
        <v>0</v>
      </c>
    </row>
    <row r="1034" spans="1:10" x14ac:dyDescent="0.3">
      <c r="A1034" s="163">
        <v>45686</v>
      </c>
      <c r="B1034" t="s">
        <v>1240</v>
      </c>
      <c r="C1034">
        <v>462.45</v>
      </c>
      <c r="D1034">
        <v>-7.33</v>
      </c>
      <c r="E1034">
        <v>-5</v>
      </c>
      <c r="F1034">
        <v>-5</v>
      </c>
      <c r="G1034">
        <v>-4.99</v>
      </c>
      <c r="H1034">
        <v>-9.99</v>
      </c>
      <c r="I1034">
        <v>4.99</v>
      </c>
      <c r="J1034">
        <v>-5</v>
      </c>
    </row>
    <row r="1035" spans="1:10" x14ac:dyDescent="0.3">
      <c r="A1035" s="163">
        <v>45686</v>
      </c>
      <c r="B1035" t="s">
        <v>1241</v>
      </c>
      <c r="C1035">
        <v>132.4</v>
      </c>
      <c r="D1035">
        <v>-17.690000000000001</v>
      </c>
      <c r="E1035">
        <v>-4.99</v>
      </c>
      <c r="F1035">
        <v>-4.99</v>
      </c>
      <c r="G1035">
        <v>-4.9800000000000004</v>
      </c>
      <c r="H1035">
        <v>-9.9700000000000006</v>
      </c>
      <c r="I1035">
        <v>-4.99</v>
      </c>
      <c r="J1035">
        <v>-14.96</v>
      </c>
    </row>
    <row r="1036" spans="1:10" x14ac:dyDescent="0.3">
      <c r="A1036" s="163">
        <v>45686</v>
      </c>
      <c r="B1036" t="s">
        <v>1242</v>
      </c>
      <c r="C1036">
        <v>71.599999999999994</v>
      </c>
      <c r="D1036">
        <v>14.8</v>
      </c>
      <c r="E1036">
        <v>-1.97</v>
      </c>
      <c r="F1036">
        <v>-1.97</v>
      </c>
      <c r="G1036">
        <v>-1.95</v>
      </c>
      <c r="H1036">
        <v>-3.92</v>
      </c>
      <c r="I1036">
        <v>-1.98</v>
      </c>
      <c r="J1036">
        <v>-5.9</v>
      </c>
    </row>
    <row r="1037" spans="1:10" x14ac:dyDescent="0.3">
      <c r="A1037" s="163">
        <v>45686</v>
      </c>
      <c r="B1037" t="s">
        <v>1243</v>
      </c>
      <c r="C1037">
        <v>1835.05</v>
      </c>
      <c r="D1037">
        <v>-2.6100000000000003</v>
      </c>
      <c r="E1037">
        <v>6.06</v>
      </c>
      <c r="F1037">
        <v>6.06</v>
      </c>
      <c r="G1037">
        <v>-1.72</v>
      </c>
      <c r="H1037">
        <v>4.34</v>
      </c>
      <c r="I1037">
        <v>4.42</v>
      </c>
      <c r="J1037">
        <v>8.76</v>
      </c>
    </row>
    <row r="1038" spans="1:10" x14ac:dyDescent="0.3">
      <c r="A1038" s="163">
        <v>45686</v>
      </c>
      <c r="B1038" t="s">
        <v>1244</v>
      </c>
      <c r="C1038">
        <v>218.7</v>
      </c>
      <c r="D1038">
        <v>-6.23</v>
      </c>
      <c r="E1038">
        <v>-2.58</v>
      </c>
      <c r="F1038">
        <v>-2.58</v>
      </c>
      <c r="G1038">
        <v>0.28999999999999998</v>
      </c>
      <c r="H1038">
        <v>-2.29</v>
      </c>
      <c r="I1038">
        <v>3.94</v>
      </c>
      <c r="J1038">
        <v>1.65</v>
      </c>
    </row>
    <row r="1039" spans="1:10" x14ac:dyDescent="0.3">
      <c r="A1039" s="163">
        <v>45686</v>
      </c>
      <c r="B1039" t="s">
        <v>1245</v>
      </c>
      <c r="C1039">
        <v>7.14</v>
      </c>
      <c r="D1039">
        <v>0</v>
      </c>
      <c r="E1039">
        <v>-4.76</v>
      </c>
      <c r="F1039">
        <v>-4.76</v>
      </c>
      <c r="H1039">
        <v>-4.76</v>
      </c>
      <c r="I1039">
        <v>5</v>
      </c>
      <c r="J1039">
        <v>0.24000000000000021</v>
      </c>
    </row>
    <row r="1040" spans="1:10" x14ac:dyDescent="0.3">
      <c r="A1040" s="163">
        <v>45686</v>
      </c>
      <c r="B1040" t="s">
        <v>1246</v>
      </c>
      <c r="C1040">
        <v>5.3</v>
      </c>
      <c r="D1040">
        <v>-6.6599999999999993</v>
      </c>
      <c r="E1040">
        <v>2.0299999999999998</v>
      </c>
      <c r="F1040">
        <v>2.0299999999999998</v>
      </c>
      <c r="G1040">
        <v>4.9800000000000004</v>
      </c>
      <c r="H1040">
        <v>7.01</v>
      </c>
      <c r="I1040">
        <v>0.56999999999999995</v>
      </c>
      <c r="J1040">
        <v>7.58</v>
      </c>
    </row>
    <row r="1041" spans="1:10" x14ac:dyDescent="0.3">
      <c r="A1041" s="163">
        <v>45685</v>
      </c>
      <c r="B1041" t="s">
        <v>1247</v>
      </c>
      <c r="C1041">
        <v>293.47000000000003</v>
      </c>
      <c r="D1041">
        <v>-0.55999999999999994</v>
      </c>
      <c r="E1041">
        <v>-1.45</v>
      </c>
      <c r="F1041">
        <v>-1.45</v>
      </c>
      <c r="G1041">
        <v>-0.15</v>
      </c>
      <c r="H1041">
        <v>-1.6</v>
      </c>
    </row>
    <row r="1042" spans="1:10" x14ac:dyDescent="0.3">
      <c r="A1042" s="163">
        <v>45686</v>
      </c>
      <c r="B1042" t="s">
        <v>1248</v>
      </c>
      <c r="C1042">
        <v>24.68</v>
      </c>
      <c r="D1042">
        <v>-2.73</v>
      </c>
      <c r="E1042">
        <v>-4.04</v>
      </c>
      <c r="F1042">
        <v>-4.04</v>
      </c>
      <c r="G1042">
        <v>0.09</v>
      </c>
      <c r="H1042">
        <v>-3.95</v>
      </c>
      <c r="I1042">
        <v>4.9800000000000004</v>
      </c>
      <c r="J1042">
        <v>1.0300000000000002</v>
      </c>
    </row>
    <row r="1043" spans="1:10" x14ac:dyDescent="0.3">
      <c r="A1043" s="163">
        <v>45686</v>
      </c>
      <c r="B1043" t="s">
        <v>1249</v>
      </c>
      <c r="C1043">
        <v>67.12</v>
      </c>
      <c r="D1043">
        <v>-7.01</v>
      </c>
      <c r="E1043">
        <v>-5.77</v>
      </c>
      <c r="F1043">
        <v>-5.77</v>
      </c>
      <c r="G1043">
        <v>2.14</v>
      </c>
      <c r="H1043">
        <v>-3.63</v>
      </c>
      <c r="I1043">
        <v>2.71</v>
      </c>
      <c r="J1043">
        <v>-0.9199999999999996</v>
      </c>
    </row>
    <row r="1044" spans="1:10" x14ac:dyDescent="0.3">
      <c r="A1044" s="163">
        <v>45686</v>
      </c>
      <c r="B1044" t="s">
        <v>1250</v>
      </c>
      <c r="C1044">
        <v>113.9</v>
      </c>
      <c r="D1044">
        <v>4.9800000000000004</v>
      </c>
      <c r="E1044">
        <v>-4.9800000000000004</v>
      </c>
      <c r="F1044">
        <v>-4.9800000000000004</v>
      </c>
      <c r="G1044">
        <v>-4.96</v>
      </c>
      <c r="H1044">
        <v>-9.94</v>
      </c>
      <c r="I1044">
        <v>-3.27</v>
      </c>
      <c r="J1044">
        <v>-13.21</v>
      </c>
    </row>
    <row r="1045" spans="1:10" x14ac:dyDescent="0.3">
      <c r="A1045" s="163">
        <v>45686</v>
      </c>
      <c r="B1045" t="s">
        <v>1251</v>
      </c>
      <c r="C1045">
        <v>1177.4000000000001</v>
      </c>
      <c r="D1045">
        <v>-6.76</v>
      </c>
      <c r="E1045">
        <v>-4.99</v>
      </c>
      <c r="F1045">
        <v>-4.99</v>
      </c>
      <c r="G1045">
        <v>1.06</v>
      </c>
      <c r="H1045">
        <v>-3.93</v>
      </c>
      <c r="I1045">
        <v>1.68</v>
      </c>
      <c r="J1045">
        <v>-2.25</v>
      </c>
    </row>
    <row r="1046" spans="1:10" x14ac:dyDescent="0.3">
      <c r="A1046" s="163">
        <v>45684</v>
      </c>
      <c r="B1046" t="s">
        <v>4217</v>
      </c>
      <c r="C1046">
        <v>11.74</v>
      </c>
      <c r="D1046">
        <v>-5.6099999999999994</v>
      </c>
      <c r="E1046">
        <v>-4.9400000000000004</v>
      </c>
      <c r="F1046">
        <v>-4.9400000000000004</v>
      </c>
      <c r="G1046">
        <v>0</v>
      </c>
      <c r="H1046">
        <v>0</v>
      </c>
      <c r="I1046">
        <v>0</v>
      </c>
      <c r="J1046">
        <v>0</v>
      </c>
    </row>
    <row r="1047" spans="1:10" x14ac:dyDescent="0.3">
      <c r="A1047" s="163">
        <v>45671</v>
      </c>
      <c r="B1047" t="s">
        <v>4328</v>
      </c>
      <c r="C1047">
        <v>150</v>
      </c>
      <c r="D1047">
        <v>-0.64</v>
      </c>
      <c r="E1047">
        <v>0</v>
      </c>
      <c r="G1047">
        <v>0</v>
      </c>
      <c r="I1047">
        <v>0</v>
      </c>
    </row>
    <row r="1048" spans="1:10" x14ac:dyDescent="0.3">
      <c r="A1048" s="163">
        <v>45686</v>
      </c>
      <c r="B1048" t="s">
        <v>1252</v>
      </c>
      <c r="C1048">
        <v>5195</v>
      </c>
      <c r="D1048">
        <v>-5.13</v>
      </c>
      <c r="E1048">
        <v>-2.48</v>
      </c>
      <c r="F1048">
        <v>-2.48</v>
      </c>
      <c r="G1048">
        <v>-0.62</v>
      </c>
      <c r="H1048">
        <v>-3.1</v>
      </c>
      <c r="I1048">
        <v>7.36</v>
      </c>
      <c r="J1048">
        <v>4.26</v>
      </c>
    </row>
    <row r="1049" spans="1:10" x14ac:dyDescent="0.3">
      <c r="A1049" s="163">
        <v>45686</v>
      </c>
      <c r="B1049" t="s">
        <v>1253</v>
      </c>
      <c r="C1049">
        <v>36.770000000000003</v>
      </c>
      <c r="D1049">
        <v>-1.63</v>
      </c>
      <c r="E1049">
        <v>-2</v>
      </c>
      <c r="F1049">
        <v>-2</v>
      </c>
      <c r="G1049">
        <v>-0.8</v>
      </c>
      <c r="H1049">
        <v>-2.8</v>
      </c>
      <c r="I1049">
        <v>2.0499999999999998</v>
      </c>
      <c r="J1049">
        <v>-0.75</v>
      </c>
    </row>
    <row r="1050" spans="1:10" x14ac:dyDescent="0.3">
      <c r="A1050" s="163">
        <v>45686</v>
      </c>
      <c r="B1050" t="s">
        <v>1254</v>
      </c>
      <c r="C1050">
        <v>6.78</v>
      </c>
      <c r="D1050">
        <v>-0.3600000000000001</v>
      </c>
      <c r="E1050">
        <v>-1.95</v>
      </c>
      <c r="F1050">
        <v>-1.95</v>
      </c>
      <c r="G1050">
        <v>-1.99</v>
      </c>
      <c r="H1050">
        <v>-3.94</v>
      </c>
      <c r="I1050">
        <v>-1.88</v>
      </c>
      <c r="J1050">
        <v>-5.82</v>
      </c>
    </row>
    <row r="1051" spans="1:10" x14ac:dyDescent="0.3">
      <c r="A1051" s="163">
        <v>45686</v>
      </c>
      <c r="B1051" t="s">
        <v>1255</v>
      </c>
      <c r="C1051">
        <v>303.10000000000002</v>
      </c>
      <c r="D1051">
        <v>-9.34</v>
      </c>
      <c r="E1051">
        <v>-1.99</v>
      </c>
      <c r="F1051">
        <v>-1.99</v>
      </c>
      <c r="G1051">
        <v>-2</v>
      </c>
      <c r="H1051">
        <v>-3.99</v>
      </c>
      <c r="I1051">
        <v>-1.99</v>
      </c>
      <c r="J1051">
        <v>-5.98</v>
      </c>
    </row>
    <row r="1052" spans="1:10" x14ac:dyDescent="0.3">
      <c r="A1052" s="163">
        <v>45686</v>
      </c>
      <c r="B1052" t="s">
        <v>1256</v>
      </c>
      <c r="C1052">
        <v>3534.6</v>
      </c>
      <c r="D1052">
        <v>-3.75</v>
      </c>
      <c r="E1052">
        <v>-2.81</v>
      </c>
      <c r="F1052">
        <v>-2.81</v>
      </c>
      <c r="G1052">
        <v>3.35</v>
      </c>
      <c r="H1052">
        <v>0.54</v>
      </c>
      <c r="I1052">
        <v>1.56</v>
      </c>
      <c r="J1052">
        <v>2.1</v>
      </c>
    </row>
    <row r="1053" spans="1:10" x14ac:dyDescent="0.3">
      <c r="A1053" s="163">
        <v>45686</v>
      </c>
      <c r="B1053" t="s">
        <v>1257</v>
      </c>
      <c r="C1053">
        <v>562</v>
      </c>
      <c r="D1053">
        <v>-0.58000000000000007</v>
      </c>
      <c r="E1053">
        <v>-5</v>
      </c>
      <c r="F1053">
        <v>-5</v>
      </c>
      <c r="G1053">
        <v>-3.82</v>
      </c>
      <c r="H1053">
        <v>-8.82</v>
      </c>
      <c r="I1053">
        <v>2.0099999999999998</v>
      </c>
      <c r="J1053">
        <v>-6.8100000000000005</v>
      </c>
    </row>
    <row r="1054" spans="1:10" x14ac:dyDescent="0.3">
      <c r="A1054" s="163">
        <v>45686</v>
      </c>
      <c r="B1054" t="s">
        <v>1258</v>
      </c>
      <c r="C1054">
        <v>38.78</v>
      </c>
      <c r="D1054">
        <v>-1.41</v>
      </c>
      <c r="E1054">
        <v>-1.29</v>
      </c>
      <c r="F1054">
        <v>-1.29</v>
      </c>
      <c r="G1054">
        <v>0.42</v>
      </c>
      <c r="H1054">
        <v>-0.87000000000000011</v>
      </c>
      <c r="I1054">
        <v>1.23</v>
      </c>
      <c r="J1054">
        <v>0.35999999999999988</v>
      </c>
    </row>
    <row r="1055" spans="1:10" x14ac:dyDescent="0.3">
      <c r="A1055" s="163">
        <v>45686</v>
      </c>
      <c r="B1055" t="s">
        <v>1259</v>
      </c>
      <c r="C1055">
        <v>11.88</v>
      </c>
      <c r="D1055">
        <v>-4.4000000000000004</v>
      </c>
      <c r="G1055">
        <v>-4.95</v>
      </c>
      <c r="H1055">
        <v>-4.95</v>
      </c>
      <c r="I1055">
        <v>-3.34</v>
      </c>
      <c r="J1055">
        <v>-8.2899999999999991</v>
      </c>
    </row>
    <row r="1056" spans="1:10" x14ac:dyDescent="0.3">
      <c r="A1056" s="163">
        <v>45686</v>
      </c>
      <c r="B1056" t="s">
        <v>1260</v>
      </c>
      <c r="C1056">
        <v>370.2</v>
      </c>
      <c r="D1056">
        <v>-4</v>
      </c>
      <c r="E1056">
        <v>4.99</v>
      </c>
      <c r="F1056">
        <v>4.99</v>
      </c>
      <c r="G1056">
        <v>4.99</v>
      </c>
      <c r="H1056">
        <v>9.98</v>
      </c>
      <c r="I1056">
        <v>4.99</v>
      </c>
      <c r="J1056">
        <v>14.97</v>
      </c>
    </row>
    <row r="1057" spans="1:10" x14ac:dyDescent="0.3">
      <c r="A1057" s="163">
        <v>45686</v>
      </c>
      <c r="B1057" t="s">
        <v>1261</v>
      </c>
      <c r="C1057">
        <v>30.8</v>
      </c>
      <c r="D1057">
        <v>-5.62</v>
      </c>
      <c r="E1057">
        <v>-5</v>
      </c>
      <c r="F1057">
        <v>-5</v>
      </c>
      <c r="G1057">
        <v>-4.7699999999999996</v>
      </c>
      <c r="H1057">
        <v>-9.77</v>
      </c>
      <c r="I1057">
        <v>4.9800000000000004</v>
      </c>
      <c r="J1057">
        <v>-4.7899999999999991</v>
      </c>
    </row>
    <row r="1058" spans="1:10" x14ac:dyDescent="0.3">
      <c r="A1058" s="163">
        <v>45686</v>
      </c>
      <c r="B1058" t="s">
        <v>1262</v>
      </c>
      <c r="C1058">
        <v>2.97</v>
      </c>
      <c r="D1058">
        <v>-9.48</v>
      </c>
      <c r="E1058">
        <v>0.35</v>
      </c>
      <c r="F1058">
        <v>0.35</v>
      </c>
      <c r="G1058">
        <v>-2.08</v>
      </c>
      <c r="H1058">
        <v>-1.73</v>
      </c>
      <c r="I1058">
        <v>4.95</v>
      </c>
      <c r="J1058">
        <v>3.22</v>
      </c>
    </row>
    <row r="1059" spans="1:10" x14ac:dyDescent="0.3">
      <c r="A1059" s="163">
        <v>45686</v>
      </c>
      <c r="B1059" t="s">
        <v>1263</v>
      </c>
      <c r="C1059">
        <v>144.6</v>
      </c>
      <c r="D1059">
        <v>1.00000000000006E-2</v>
      </c>
      <c r="E1059">
        <v>-7.82</v>
      </c>
      <c r="F1059">
        <v>-7.82</v>
      </c>
      <c r="G1059">
        <v>0.66</v>
      </c>
      <c r="H1059">
        <v>-7.16</v>
      </c>
      <c r="I1059">
        <v>4.59</v>
      </c>
      <c r="J1059">
        <v>-2.5700000000000003</v>
      </c>
    </row>
    <row r="1060" spans="1:10" x14ac:dyDescent="0.3">
      <c r="A1060" s="163">
        <v>45686</v>
      </c>
      <c r="B1060" t="s">
        <v>1264</v>
      </c>
      <c r="C1060">
        <v>2415.6</v>
      </c>
      <c r="D1060">
        <v>-4.38</v>
      </c>
      <c r="E1060">
        <v>-1.61</v>
      </c>
      <c r="F1060">
        <v>-1.61</v>
      </c>
      <c r="G1060">
        <v>-6.44</v>
      </c>
      <c r="H1060">
        <v>-8.0500000000000007</v>
      </c>
      <c r="I1060">
        <v>4.29</v>
      </c>
      <c r="J1060">
        <v>-3.7600000000000007</v>
      </c>
    </row>
    <row r="1061" spans="1:10" x14ac:dyDescent="0.3">
      <c r="A1061" s="163">
        <v>45686</v>
      </c>
      <c r="B1061" t="s">
        <v>1265</v>
      </c>
      <c r="C1061">
        <v>7.27</v>
      </c>
      <c r="D1061">
        <v>-5.5</v>
      </c>
      <c r="E1061">
        <v>-9.8699999999999992</v>
      </c>
      <c r="F1061">
        <v>-9.8699999999999992</v>
      </c>
      <c r="G1061">
        <v>0.28999999999999998</v>
      </c>
      <c r="H1061">
        <v>-9.58</v>
      </c>
      <c r="I1061">
        <v>5.82</v>
      </c>
      <c r="J1061">
        <v>-3.76</v>
      </c>
    </row>
    <row r="1062" spans="1:10" x14ac:dyDescent="0.3">
      <c r="A1062" s="163">
        <v>45686</v>
      </c>
      <c r="B1062" t="s">
        <v>1266</v>
      </c>
      <c r="C1062">
        <v>15.25</v>
      </c>
      <c r="D1062">
        <v>-2.92</v>
      </c>
      <c r="E1062">
        <v>-3.72</v>
      </c>
      <c r="F1062">
        <v>-3.72</v>
      </c>
      <c r="G1062">
        <v>3.39</v>
      </c>
      <c r="H1062">
        <v>-0.33</v>
      </c>
      <c r="I1062">
        <v>-0.13</v>
      </c>
      <c r="J1062">
        <v>-0.46000000000000008</v>
      </c>
    </row>
    <row r="1063" spans="1:10" x14ac:dyDescent="0.3">
      <c r="A1063" s="163">
        <v>45686</v>
      </c>
      <c r="B1063" t="s">
        <v>1267</v>
      </c>
      <c r="C1063">
        <v>59.44</v>
      </c>
      <c r="D1063">
        <v>-1.9400000000000008</v>
      </c>
      <c r="E1063">
        <v>-1.72</v>
      </c>
      <c r="F1063">
        <v>-1.72</v>
      </c>
      <c r="G1063">
        <v>4.28</v>
      </c>
      <c r="H1063">
        <v>2.5600000000000005</v>
      </c>
      <c r="J1063">
        <v>2.5600000000000005</v>
      </c>
    </row>
    <row r="1064" spans="1:10" x14ac:dyDescent="0.3">
      <c r="A1064" s="163">
        <v>45686</v>
      </c>
      <c r="B1064" t="s">
        <v>1268</v>
      </c>
      <c r="C1064">
        <v>11.98</v>
      </c>
      <c r="D1064">
        <v>8.129999999999999</v>
      </c>
      <c r="E1064">
        <v>-2.62</v>
      </c>
      <c r="F1064">
        <v>-2.62</v>
      </c>
      <c r="G1064">
        <v>2.7</v>
      </c>
      <c r="H1064">
        <v>0.08</v>
      </c>
      <c r="I1064">
        <v>1.44</v>
      </c>
      <c r="J1064">
        <v>1.52</v>
      </c>
    </row>
    <row r="1065" spans="1:10" x14ac:dyDescent="0.3">
      <c r="A1065" s="163">
        <v>45686</v>
      </c>
      <c r="B1065" t="s">
        <v>1269</v>
      </c>
      <c r="C1065">
        <v>172</v>
      </c>
      <c r="D1065">
        <v>1.79</v>
      </c>
      <c r="E1065">
        <v>-0.17</v>
      </c>
      <c r="F1065">
        <v>-0.17</v>
      </c>
      <c r="G1065">
        <v>-4.72</v>
      </c>
      <c r="H1065">
        <v>-4.8899999999999997</v>
      </c>
      <c r="I1065">
        <v>0.28999999999999998</v>
      </c>
      <c r="J1065">
        <v>-4.5999999999999996</v>
      </c>
    </row>
    <row r="1066" spans="1:10" x14ac:dyDescent="0.3">
      <c r="A1066" s="163">
        <v>44301</v>
      </c>
      <c r="B1066" t="s">
        <v>4329</v>
      </c>
      <c r="C1066">
        <v>1.1100000000000001</v>
      </c>
      <c r="D1066">
        <v>-8.8999999999999986</v>
      </c>
      <c r="E1066">
        <v>4.5</v>
      </c>
    </row>
    <row r="1067" spans="1:10" x14ac:dyDescent="0.3">
      <c r="A1067" s="163">
        <v>45686</v>
      </c>
      <c r="B1067" t="s">
        <v>1270</v>
      </c>
      <c r="C1067">
        <v>23</v>
      </c>
      <c r="D1067">
        <v>3.47</v>
      </c>
      <c r="E1067">
        <v>-5.4</v>
      </c>
      <c r="F1067">
        <v>-5.4</v>
      </c>
      <c r="G1067">
        <v>-6.25</v>
      </c>
      <c r="H1067">
        <v>-11.65</v>
      </c>
      <c r="I1067">
        <v>2.2200000000000002</v>
      </c>
      <c r="J1067">
        <v>-9.43</v>
      </c>
    </row>
    <row r="1068" spans="1:10" x14ac:dyDescent="0.3">
      <c r="A1068" s="163">
        <v>44543</v>
      </c>
      <c r="B1068" t="s">
        <v>4330</v>
      </c>
      <c r="C1068">
        <v>1.43</v>
      </c>
      <c r="D1068">
        <v>4.17</v>
      </c>
      <c r="E1068">
        <v>-4.67</v>
      </c>
      <c r="G1068">
        <v>0</v>
      </c>
      <c r="I1068">
        <v>0</v>
      </c>
    </row>
    <row r="1069" spans="1:10" x14ac:dyDescent="0.3">
      <c r="A1069" s="163">
        <v>45686</v>
      </c>
      <c r="B1069" t="s">
        <v>1271</v>
      </c>
      <c r="C1069">
        <v>14.44</v>
      </c>
      <c r="D1069">
        <v>-2.08</v>
      </c>
      <c r="G1069">
        <v>-4.9400000000000004</v>
      </c>
      <c r="I1069">
        <v>-4.9400000000000004</v>
      </c>
      <c r="J1069">
        <v>-4.9400000000000004</v>
      </c>
    </row>
    <row r="1070" spans="1:10" x14ac:dyDescent="0.3">
      <c r="A1070" s="163">
        <v>45686</v>
      </c>
      <c r="B1070" t="s">
        <v>1272</v>
      </c>
      <c r="C1070">
        <v>157.5</v>
      </c>
      <c r="D1070">
        <v>-6.99</v>
      </c>
      <c r="E1070">
        <v>-4.95</v>
      </c>
      <c r="F1070">
        <v>-4.95</v>
      </c>
      <c r="G1070">
        <v>1.49</v>
      </c>
      <c r="H1070">
        <v>-3.46</v>
      </c>
      <c r="I1070">
        <v>5</v>
      </c>
      <c r="J1070">
        <v>1.54</v>
      </c>
    </row>
    <row r="1071" spans="1:10" x14ac:dyDescent="0.3">
      <c r="A1071" s="163">
        <v>45686</v>
      </c>
      <c r="B1071" t="s">
        <v>1273</v>
      </c>
      <c r="C1071">
        <v>352.9</v>
      </c>
      <c r="D1071">
        <v>-4.4400000000000004</v>
      </c>
      <c r="E1071">
        <v>-1.1599999999999999</v>
      </c>
      <c r="F1071">
        <v>-1.1599999999999999</v>
      </c>
      <c r="G1071">
        <v>-1.3</v>
      </c>
      <c r="H1071">
        <v>-2.46</v>
      </c>
      <c r="I1071">
        <v>2.5099999999999998</v>
      </c>
      <c r="J1071">
        <v>4.9999999999999802E-2</v>
      </c>
    </row>
    <row r="1072" spans="1:10" x14ac:dyDescent="0.3">
      <c r="A1072" s="163">
        <v>45686</v>
      </c>
      <c r="B1072" t="s">
        <v>1274</v>
      </c>
      <c r="C1072">
        <v>613</v>
      </c>
      <c r="D1072">
        <v>-8.64</v>
      </c>
      <c r="E1072">
        <v>-2.27</v>
      </c>
      <c r="F1072">
        <v>-2.27</v>
      </c>
      <c r="G1072">
        <v>-5.2</v>
      </c>
      <c r="H1072">
        <v>-7.4700000000000006</v>
      </c>
      <c r="I1072">
        <v>4.6100000000000003</v>
      </c>
      <c r="J1072">
        <v>-2.8600000000000003</v>
      </c>
    </row>
    <row r="1073" spans="1:10" x14ac:dyDescent="0.3">
      <c r="A1073" s="163">
        <v>45686</v>
      </c>
      <c r="B1073" t="s">
        <v>1275</v>
      </c>
      <c r="C1073">
        <v>254.55</v>
      </c>
      <c r="D1073">
        <v>2.11</v>
      </c>
      <c r="E1073">
        <v>-2</v>
      </c>
      <c r="F1073">
        <v>-2</v>
      </c>
      <c r="I1073">
        <v>-1.98</v>
      </c>
      <c r="J1073">
        <v>-3.98</v>
      </c>
    </row>
    <row r="1074" spans="1:10" x14ac:dyDescent="0.3">
      <c r="A1074" s="163">
        <v>45686</v>
      </c>
      <c r="B1074" t="s">
        <v>1276</v>
      </c>
      <c r="C1074">
        <v>110</v>
      </c>
      <c r="D1074">
        <v>-2.31</v>
      </c>
      <c r="E1074">
        <v>0.61</v>
      </c>
      <c r="F1074">
        <v>0.61</v>
      </c>
      <c r="G1074">
        <v>-13.5</v>
      </c>
      <c r="H1074">
        <v>-12.89</v>
      </c>
      <c r="I1074">
        <v>2.52</v>
      </c>
      <c r="J1074">
        <v>-10.37</v>
      </c>
    </row>
    <row r="1075" spans="1:10" x14ac:dyDescent="0.3">
      <c r="A1075" s="163">
        <v>45686</v>
      </c>
      <c r="B1075" t="s">
        <v>1277</v>
      </c>
      <c r="C1075">
        <v>2.99</v>
      </c>
      <c r="D1075">
        <v>-8.0299999999999994</v>
      </c>
      <c r="E1075">
        <v>-7.91</v>
      </c>
      <c r="F1075">
        <v>-7.91</v>
      </c>
      <c r="H1075">
        <v>-7.91</v>
      </c>
      <c r="I1075">
        <v>2.75</v>
      </c>
      <c r="J1075">
        <v>-5.16</v>
      </c>
    </row>
    <row r="1076" spans="1:10" x14ac:dyDescent="0.3">
      <c r="A1076" s="163">
        <v>45686</v>
      </c>
      <c r="B1076" t="s">
        <v>1278</v>
      </c>
      <c r="C1076">
        <v>7.26</v>
      </c>
      <c r="D1076">
        <v>-2.65</v>
      </c>
      <c r="E1076">
        <v>-0.97</v>
      </c>
      <c r="F1076">
        <v>-0.97</v>
      </c>
      <c r="G1076">
        <v>-4.49</v>
      </c>
      <c r="H1076">
        <v>-5.46</v>
      </c>
      <c r="I1076">
        <v>6.61</v>
      </c>
      <c r="J1076">
        <v>1.1500000000000004</v>
      </c>
    </row>
    <row r="1077" spans="1:10" x14ac:dyDescent="0.3">
      <c r="A1077" s="163">
        <v>45686</v>
      </c>
      <c r="B1077" t="s">
        <v>1279</v>
      </c>
      <c r="C1077">
        <v>0.85</v>
      </c>
      <c r="D1077">
        <v>-15.59</v>
      </c>
      <c r="E1077">
        <v>-4.5999999999999996</v>
      </c>
      <c r="F1077">
        <v>-4.5999999999999996</v>
      </c>
      <c r="G1077">
        <v>-2.41</v>
      </c>
      <c r="H1077">
        <v>-7.01</v>
      </c>
      <c r="I1077">
        <v>4.9400000000000004</v>
      </c>
      <c r="J1077">
        <v>-2.0699999999999994</v>
      </c>
    </row>
    <row r="1078" spans="1:10" x14ac:dyDescent="0.3">
      <c r="A1078" s="163">
        <v>45686</v>
      </c>
      <c r="B1078" t="s">
        <v>1280</v>
      </c>
      <c r="C1078">
        <v>1167.05</v>
      </c>
      <c r="D1078">
        <v>-6.0299999999999994</v>
      </c>
      <c r="E1078">
        <v>-5.7</v>
      </c>
      <c r="F1078">
        <v>-5.7</v>
      </c>
      <c r="G1078">
        <v>-0.55000000000000004</v>
      </c>
      <c r="H1078">
        <v>-6.25</v>
      </c>
      <c r="I1078">
        <v>1.53</v>
      </c>
      <c r="J1078">
        <v>-4.72</v>
      </c>
    </row>
    <row r="1079" spans="1:10" x14ac:dyDescent="0.3">
      <c r="A1079" s="163">
        <v>45686</v>
      </c>
      <c r="B1079" t="s">
        <v>1281</v>
      </c>
      <c r="C1079">
        <v>341.85</v>
      </c>
      <c r="D1079">
        <v>-0.66999999999999948</v>
      </c>
      <c r="E1079">
        <v>-4.34</v>
      </c>
      <c r="F1079">
        <v>-4.34</v>
      </c>
      <c r="G1079">
        <v>-3.8</v>
      </c>
      <c r="H1079">
        <v>-8.14</v>
      </c>
      <c r="I1079">
        <v>9.66</v>
      </c>
      <c r="J1079">
        <v>1.5199999999999996</v>
      </c>
    </row>
    <row r="1080" spans="1:10" x14ac:dyDescent="0.3">
      <c r="A1080" s="163">
        <v>45686</v>
      </c>
      <c r="B1080" t="s">
        <v>1282</v>
      </c>
      <c r="C1080">
        <v>236.4</v>
      </c>
      <c r="D1080">
        <v>-1.7300000000000004</v>
      </c>
      <c r="E1080">
        <v>-2.54</v>
      </c>
      <c r="F1080">
        <v>-2.54</v>
      </c>
      <c r="G1080">
        <v>-0.56999999999999995</v>
      </c>
      <c r="H1080">
        <v>-3.11</v>
      </c>
      <c r="I1080">
        <v>-0.06</v>
      </c>
      <c r="J1080">
        <v>-3.17</v>
      </c>
    </row>
    <row r="1081" spans="1:10" x14ac:dyDescent="0.3">
      <c r="A1081" s="163">
        <v>45686</v>
      </c>
      <c r="B1081" t="s">
        <v>1283</v>
      </c>
      <c r="C1081">
        <v>353.1</v>
      </c>
      <c r="D1081">
        <v>-5.24</v>
      </c>
      <c r="E1081">
        <v>-5.77</v>
      </c>
      <c r="F1081">
        <v>-5.77</v>
      </c>
      <c r="G1081">
        <v>-1.28</v>
      </c>
      <c r="H1081">
        <v>-7.05</v>
      </c>
      <c r="I1081">
        <v>2.82</v>
      </c>
      <c r="J1081">
        <v>-4.2300000000000004</v>
      </c>
    </row>
    <row r="1082" spans="1:10" x14ac:dyDescent="0.3">
      <c r="A1082" s="163">
        <v>45686</v>
      </c>
      <c r="B1082" t="s">
        <v>1284</v>
      </c>
      <c r="C1082">
        <v>1228.25</v>
      </c>
      <c r="D1082">
        <v>-3.1500000000000004</v>
      </c>
      <c r="E1082">
        <v>-1.51</v>
      </c>
      <c r="F1082">
        <v>-1.51</v>
      </c>
      <c r="G1082">
        <v>-3.45</v>
      </c>
      <c r="H1082">
        <v>-4.96</v>
      </c>
      <c r="I1082">
        <v>2.1800000000000002</v>
      </c>
      <c r="J1082">
        <v>-2.78</v>
      </c>
    </row>
    <row r="1083" spans="1:10" x14ac:dyDescent="0.3">
      <c r="A1083" s="163">
        <v>45686</v>
      </c>
      <c r="B1083" t="s">
        <v>1285</v>
      </c>
      <c r="C1083">
        <v>9.06</v>
      </c>
      <c r="D1083">
        <v>11.68</v>
      </c>
      <c r="E1083">
        <v>4.9800000000000004</v>
      </c>
      <c r="F1083">
        <v>4.9800000000000004</v>
      </c>
      <c r="G1083">
        <v>4.99</v>
      </c>
      <c r="H1083">
        <v>9.9700000000000006</v>
      </c>
      <c r="I1083">
        <v>4.9800000000000004</v>
      </c>
      <c r="J1083">
        <v>14.95</v>
      </c>
    </row>
    <row r="1084" spans="1:10" x14ac:dyDescent="0.3">
      <c r="A1084" s="163">
        <v>45686</v>
      </c>
      <c r="B1084" t="s">
        <v>1286</v>
      </c>
      <c r="C1084">
        <v>52</v>
      </c>
      <c r="D1084">
        <v>-7.95</v>
      </c>
      <c r="E1084">
        <v>-4.53</v>
      </c>
      <c r="F1084">
        <v>-4.53</v>
      </c>
      <c r="G1084">
        <v>5</v>
      </c>
      <c r="H1084">
        <v>0.4699999999999997</v>
      </c>
      <c r="I1084">
        <v>3.17</v>
      </c>
      <c r="J1084">
        <v>3.64</v>
      </c>
    </row>
    <row r="1085" spans="1:10" x14ac:dyDescent="0.3">
      <c r="A1085" s="163">
        <v>45686</v>
      </c>
      <c r="B1085" t="s">
        <v>1287</v>
      </c>
      <c r="C1085">
        <v>9.49</v>
      </c>
      <c r="D1085">
        <v>-1.1899999999999995</v>
      </c>
      <c r="E1085">
        <v>-5.78</v>
      </c>
      <c r="F1085">
        <v>-5.78</v>
      </c>
      <c r="G1085">
        <v>2.37</v>
      </c>
      <c r="H1085">
        <v>-3.41</v>
      </c>
      <c r="I1085">
        <v>-0.32</v>
      </c>
      <c r="J1085">
        <v>-3.73</v>
      </c>
    </row>
    <row r="1086" spans="1:10" x14ac:dyDescent="0.3">
      <c r="A1086" s="163">
        <v>45684</v>
      </c>
      <c r="B1086" t="s">
        <v>4218</v>
      </c>
      <c r="C1086">
        <v>963.9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</row>
    <row r="1087" spans="1:10" x14ac:dyDescent="0.3">
      <c r="A1087" s="163">
        <v>45685</v>
      </c>
      <c r="B1087" t="s">
        <v>1288</v>
      </c>
      <c r="C1087">
        <v>52</v>
      </c>
      <c r="D1087">
        <v>1.98</v>
      </c>
      <c r="E1087">
        <v>-2.21</v>
      </c>
      <c r="F1087">
        <v>-2.21</v>
      </c>
      <c r="G1087">
        <v>-1.89</v>
      </c>
      <c r="H1087">
        <v>-4.0999999999999996</v>
      </c>
    </row>
    <row r="1088" spans="1:10" x14ac:dyDescent="0.3">
      <c r="A1088" s="163">
        <v>45686</v>
      </c>
      <c r="B1088" t="s">
        <v>1289</v>
      </c>
      <c r="C1088">
        <v>4.57</v>
      </c>
      <c r="D1088">
        <v>9.0000000000000399E-2</v>
      </c>
      <c r="E1088">
        <v>-3.46</v>
      </c>
      <c r="F1088">
        <v>-3.46</v>
      </c>
      <c r="G1088">
        <v>-2.0099999999999998</v>
      </c>
      <c r="H1088">
        <v>-5.47</v>
      </c>
      <c r="I1088">
        <v>4.34</v>
      </c>
      <c r="J1088">
        <v>-1.1299999999999999</v>
      </c>
    </row>
    <row r="1089" spans="1:10" x14ac:dyDescent="0.3">
      <c r="A1089" s="163">
        <v>45686</v>
      </c>
      <c r="B1089" t="s">
        <v>1290</v>
      </c>
      <c r="C1089">
        <v>903.15</v>
      </c>
      <c r="D1089">
        <v>0.09</v>
      </c>
      <c r="E1089">
        <v>-5.63</v>
      </c>
      <c r="F1089">
        <v>-5.63</v>
      </c>
      <c r="G1089">
        <v>-3.18</v>
      </c>
      <c r="H1089">
        <v>-8.81</v>
      </c>
      <c r="I1089">
        <v>3.65</v>
      </c>
      <c r="J1089">
        <v>-5.16</v>
      </c>
    </row>
    <row r="1090" spans="1:10" x14ac:dyDescent="0.3">
      <c r="A1090" s="163">
        <v>45686</v>
      </c>
      <c r="B1090" t="s">
        <v>1291</v>
      </c>
      <c r="C1090">
        <v>1137.0999999999999</v>
      </c>
      <c r="D1090">
        <v>16.64</v>
      </c>
      <c r="E1090">
        <v>-8.4700000000000006</v>
      </c>
      <c r="F1090">
        <v>-8.4700000000000006</v>
      </c>
      <c r="G1090">
        <v>-4.79</v>
      </c>
      <c r="H1090">
        <v>-13.260000000000002</v>
      </c>
      <c r="I1090">
        <v>8.5500000000000007</v>
      </c>
      <c r="J1090">
        <v>-4.7100000000000009</v>
      </c>
    </row>
    <row r="1091" spans="1:10" x14ac:dyDescent="0.3">
      <c r="A1091" s="163">
        <v>45686</v>
      </c>
      <c r="B1091" t="s">
        <v>1292</v>
      </c>
      <c r="C1091">
        <v>6.13</v>
      </c>
      <c r="D1091">
        <v>-2.2000000000000002</v>
      </c>
      <c r="E1091">
        <v>-5.97</v>
      </c>
      <c r="F1091">
        <v>-5.97</v>
      </c>
      <c r="G1091">
        <v>-1.95</v>
      </c>
      <c r="H1091">
        <v>-7.92</v>
      </c>
      <c r="I1091">
        <v>1.83</v>
      </c>
      <c r="J1091">
        <v>-6.09</v>
      </c>
    </row>
    <row r="1092" spans="1:10" x14ac:dyDescent="0.3">
      <c r="A1092" s="163">
        <v>45686</v>
      </c>
      <c r="B1092" t="s">
        <v>1293</v>
      </c>
      <c r="C1092">
        <v>385</v>
      </c>
      <c r="D1092">
        <v>-5.32</v>
      </c>
      <c r="E1092">
        <v>-4.72</v>
      </c>
      <c r="F1092">
        <v>-4.72</v>
      </c>
      <c r="G1092">
        <v>-0.81</v>
      </c>
      <c r="H1092">
        <v>-5.5299999999999994</v>
      </c>
      <c r="I1092">
        <v>3.43</v>
      </c>
      <c r="J1092">
        <v>-2.0999999999999992</v>
      </c>
    </row>
    <row r="1093" spans="1:10" x14ac:dyDescent="0.3">
      <c r="A1093" s="163">
        <v>45686</v>
      </c>
      <c r="B1093" t="s">
        <v>1294</v>
      </c>
      <c r="C1093">
        <v>327.3</v>
      </c>
      <c r="D1093">
        <v>0.33</v>
      </c>
      <c r="E1093">
        <v>-3.31</v>
      </c>
      <c r="F1093">
        <v>-3.31</v>
      </c>
      <c r="G1093">
        <v>0.15</v>
      </c>
      <c r="H1093">
        <v>-3.16</v>
      </c>
      <c r="I1093">
        <v>0.31</v>
      </c>
      <c r="J1093">
        <v>-2.85</v>
      </c>
    </row>
    <row r="1094" spans="1:10" x14ac:dyDescent="0.3">
      <c r="A1094" s="163">
        <v>45684</v>
      </c>
      <c r="B1094" t="s">
        <v>4219</v>
      </c>
      <c r="C1094">
        <v>0.57999999999999996</v>
      </c>
      <c r="D1094">
        <v>0</v>
      </c>
      <c r="E1094">
        <v>-4.92</v>
      </c>
      <c r="F1094">
        <v>-4.92</v>
      </c>
      <c r="G1094">
        <v>0</v>
      </c>
      <c r="H1094">
        <v>0</v>
      </c>
      <c r="I1094">
        <v>0</v>
      </c>
      <c r="J1094">
        <v>0</v>
      </c>
    </row>
    <row r="1095" spans="1:10" x14ac:dyDescent="0.3">
      <c r="A1095" s="163">
        <v>45686</v>
      </c>
      <c r="B1095" t="s">
        <v>1295</v>
      </c>
      <c r="C1095">
        <v>3.02</v>
      </c>
      <c r="D1095">
        <v>-5.42</v>
      </c>
      <c r="E1095">
        <v>-1.99</v>
      </c>
      <c r="F1095">
        <v>-1.99</v>
      </c>
      <c r="G1095">
        <v>0.34</v>
      </c>
      <c r="H1095">
        <v>-1.65</v>
      </c>
      <c r="I1095">
        <v>1.68</v>
      </c>
      <c r="J1095">
        <v>0.03</v>
      </c>
    </row>
    <row r="1096" spans="1:10" x14ac:dyDescent="0.3">
      <c r="A1096" s="163">
        <v>45686</v>
      </c>
      <c r="B1096" t="s">
        <v>1296</v>
      </c>
      <c r="C1096">
        <v>477</v>
      </c>
      <c r="D1096">
        <v>-2.4300000000000002</v>
      </c>
      <c r="E1096">
        <v>0.7</v>
      </c>
      <c r="F1096">
        <v>0.7</v>
      </c>
      <c r="G1096">
        <v>-2.31</v>
      </c>
      <c r="H1096">
        <v>-1.61</v>
      </c>
      <c r="I1096">
        <v>2.82</v>
      </c>
      <c r="J1096">
        <v>1.2099999999999995</v>
      </c>
    </row>
    <row r="1097" spans="1:10" x14ac:dyDescent="0.3">
      <c r="A1097" s="163">
        <v>43633</v>
      </c>
      <c r="B1097" t="s">
        <v>4331</v>
      </c>
      <c r="C1097">
        <v>4.5999999999999996</v>
      </c>
      <c r="D1097">
        <v>-4.97</v>
      </c>
      <c r="E1097">
        <v>4.55</v>
      </c>
      <c r="G1097">
        <v>0</v>
      </c>
      <c r="I1097">
        <v>0</v>
      </c>
    </row>
    <row r="1098" spans="1:10" x14ac:dyDescent="0.3">
      <c r="A1098" s="163">
        <v>45686</v>
      </c>
      <c r="B1098" t="s">
        <v>1297</v>
      </c>
      <c r="C1098">
        <v>185.95</v>
      </c>
      <c r="D1098">
        <v>-1.81</v>
      </c>
      <c r="E1098">
        <v>1.57</v>
      </c>
      <c r="F1098">
        <v>1.57</v>
      </c>
      <c r="G1098">
        <v>-3.61</v>
      </c>
      <c r="H1098">
        <v>-2.04</v>
      </c>
      <c r="I1098">
        <v>1</v>
      </c>
      <c r="J1098">
        <v>-1.04</v>
      </c>
    </row>
    <row r="1099" spans="1:10" x14ac:dyDescent="0.3">
      <c r="A1099" s="163">
        <v>45686</v>
      </c>
      <c r="B1099" t="s">
        <v>1298</v>
      </c>
      <c r="C1099">
        <v>93.15</v>
      </c>
      <c r="D1099">
        <v>-2.5099999999999998</v>
      </c>
      <c r="E1099">
        <v>-1.89</v>
      </c>
      <c r="F1099">
        <v>-1.89</v>
      </c>
      <c r="G1099">
        <v>-2.56</v>
      </c>
      <c r="H1099">
        <v>-4.45</v>
      </c>
      <c r="I1099">
        <v>2.14</v>
      </c>
      <c r="J1099">
        <v>-2.31</v>
      </c>
    </row>
    <row r="1100" spans="1:10" x14ac:dyDescent="0.3">
      <c r="A1100" s="163">
        <v>45686</v>
      </c>
      <c r="B1100" t="s">
        <v>1299</v>
      </c>
      <c r="C1100">
        <v>0.6</v>
      </c>
      <c r="D1100">
        <v>1.66</v>
      </c>
      <c r="E1100">
        <v>-1.59</v>
      </c>
      <c r="F1100">
        <v>-1.59</v>
      </c>
      <c r="G1100">
        <v>-1.61</v>
      </c>
      <c r="H1100">
        <v>-3.2</v>
      </c>
      <c r="I1100">
        <v>-1.64</v>
      </c>
      <c r="J1100">
        <v>-4.84</v>
      </c>
    </row>
    <row r="1101" spans="1:10" x14ac:dyDescent="0.3">
      <c r="A1101" s="163">
        <v>45686</v>
      </c>
      <c r="B1101" t="s">
        <v>1300</v>
      </c>
      <c r="C1101">
        <v>4.79</v>
      </c>
      <c r="D1101">
        <v>-1.0499999999999998</v>
      </c>
      <c r="E1101">
        <v>0.62</v>
      </c>
      <c r="F1101">
        <v>0.62</v>
      </c>
      <c r="G1101">
        <v>-1.23</v>
      </c>
      <c r="H1101">
        <v>-0.61</v>
      </c>
      <c r="I1101">
        <v>-0.21</v>
      </c>
      <c r="J1101">
        <v>-0.82</v>
      </c>
    </row>
    <row r="1102" spans="1:10" x14ac:dyDescent="0.3">
      <c r="A1102" s="163">
        <v>45686</v>
      </c>
      <c r="B1102" t="s">
        <v>1301</v>
      </c>
      <c r="C1102">
        <v>172.5</v>
      </c>
      <c r="D1102">
        <v>4.3899999999999997</v>
      </c>
      <c r="E1102">
        <v>-1.98</v>
      </c>
      <c r="F1102">
        <v>-1.98</v>
      </c>
      <c r="G1102">
        <v>-1.99</v>
      </c>
      <c r="H1102">
        <v>-3.97</v>
      </c>
      <c r="I1102">
        <v>0.09</v>
      </c>
      <c r="J1102">
        <v>-3.88</v>
      </c>
    </row>
    <row r="1103" spans="1:10" x14ac:dyDescent="0.3">
      <c r="A1103" s="163">
        <v>45686</v>
      </c>
      <c r="B1103" t="s">
        <v>1302</v>
      </c>
      <c r="C1103">
        <v>362.5</v>
      </c>
      <c r="D1103">
        <v>-2.76</v>
      </c>
      <c r="E1103">
        <v>-2.42</v>
      </c>
      <c r="F1103">
        <v>-2.42</v>
      </c>
      <c r="G1103">
        <v>1.1000000000000001</v>
      </c>
      <c r="H1103">
        <v>-1.3199999999999998</v>
      </c>
      <c r="I1103">
        <v>-3.88</v>
      </c>
      <c r="J1103">
        <v>-5.1999999999999993</v>
      </c>
    </row>
    <row r="1104" spans="1:10" x14ac:dyDescent="0.3">
      <c r="A1104" s="163">
        <v>45686</v>
      </c>
      <c r="B1104" t="s">
        <v>1303</v>
      </c>
      <c r="C1104">
        <v>26.92</v>
      </c>
      <c r="D1104">
        <v>46.81</v>
      </c>
      <c r="E1104">
        <v>-9.9700000000000006</v>
      </c>
      <c r="F1104">
        <v>-9.9700000000000006</v>
      </c>
      <c r="G1104">
        <v>-9.81</v>
      </c>
      <c r="H1104">
        <v>-19.78</v>
      </c>
      <c r="I1104">
        <v>4.99</v>
      </c>
      <c r="J1104">
        <v>-14.79</v>
      </c>
    </row>
    <row r="1105" spans="1:10" x14ac:dyDescent="0.3">
      <c r="A1105" s="163">
        <v>45686</v>
      </c>
      <c r="B1105" t="s">
        <v>1304</v>
      </c>
      <c r="C1105">
        <v>8.9</v>
      </c>
      <c r="D1105">
        <v>-6.01</v>
      </c>
      <c r="E1105">
        <v>-4.1399999999999997</v>
      </c>
      <c r="F1105">
        <v>-4.1399999999999997</v>
      </c>
      <c r="G1105">
        <v>4.93</v>
      </c>
      <c r="H1105">
        <v>0.79</v>
      </c>
      <c r="I1105">
        <v>4.58</v>
      </c>
      <c r="J1105">
        <v>5.37</v>
      </c>
    </row>
    <row r="1106" spans="1:10" x14ac:dyDescent="0.3">
      <c r="A1106" s="163">
        <v>45686</v>
      </c>
      <c r="B1106" t="s">
        <v>1305</v>
      </c>
      <c r="C1106">
        <v>45.97</v>
      </c>
      <c r="D1106">
        <v>-7.34</v>
      </c>
      <c r="E1106">
        <v>-4.99</v>
      </c>
      <c r="F1106">
        <v>-4.99</v>
      </c>
      <c r="G1106">
        <v>-4.99</v>
      </c>
      <c r="H1106">
        <v>-9.98</v>
      </c>
      <c r="I1106">
        <v>4.9800000000000004</v>
      </c>
      <c r="J1106">
        <v>-5</v>
      </c>
    </row>
    <row r="1107" spans="1:10" x14ac:dyDescent="0.3">
      <c r="A1107" s="163">
        <v>45686</v>
      </c>
      <c r="B1107" t="s">
        <v>1306</v>
      </c>
      <c r="C1107">
        <v>162.19999999999999</v>
      </c>
      <c r="D1107">
        <v>-1.5099999999999998</v>
      </c>
      <c r="E1107">
        <v>-3.89</v>
      </c>
      <c r="F1107">
        <v>-3.89</v>
      </c>
      <c r="G1107">
        <v>-1.88</v>
      </c>
      <c r="H1107">
        <v>-5.77</v>
      </c>
      <c r="I1107">
        <v>-4.45</v>
      </c>
      <c r="J1107">
        <v>-10.220000000000001</v>
      </c>
    </row>
    <row r="1108" spans="1:10" x14ac:dyDescent="0.3">
      <c r="A1108" s="163">
        <v>45686</v>
      </c>
      <c r="B1108" t="s">
        <v>1307</v>
      </c>
      <c r="C1108">
        <v>1358.75</v>
      </c>
      <c r="D1108">
        <v>-2.17</v>
      </c>
      <c r="E1108">
        <v>-3.99</v>
      </c>
      <c r="F1108">
        <v>-3.99</v>
      </c>
      <c r="G1108">
        <v>-1.78</v>
      </c>
      <c r="H1108">
        <v>-5.7700000000000005</v>
      </c>
      <c r="I1108">
        <v>4.12</v>
      </c>
      <c r="J1108">
        <v>-1.6500000000000004</v>
      </c>
    </row>
    <row r="1109" spans="1:10" x14ac:dyDescent="0.3">
      <c r="A1109" s="163">
        <v>45686</v>
      </c>
      <c r="B1109" t="s">
        <v>1308</v>
      </c>
      <c r="C1109">
        <v>49.2</v>
      </c>
      <c r="D1109">
        <v>-6.26</v>
      </c>
      <c r="E1109">
        <v>-5.82</v>
      </c>
      <c r="F1109">
        <v>-5.82</v>
      </c>
      <c r="G1109">
        <v>-1.58</v>
      </c>
      <c r="H1109">
        <v>-7.4</v>
      </c>
      <c r="I1109">
        <v>5.47</v>
      </c>
      <c r="J1109">
        <v>-1.9300000000000008</v>
      </c>
    </row>
    <row r="1110" spans="1:10" x14ac:dyDescent="0.3">
      <c r="A1110" s="163">
        <v>45686</v>
      </c>
      <c r="B1110" t="s">
        <v>1309</v>
      </c>
      <c r="C1110">
        <v>0.56999999999999995</v>
      </c>
      <c r="D1110">
        <v>-4.5</v>
      </c>
      <c r="E1110">
        <v>-4.6900000000000004</v>
      </c>
      <c r="F1110">
        <v>-4.6900000000000004</v>
      </c>
      <c r="G1110">
        <v>-3.28</v>
      </c>
      <c r="H1110">
        <v>-7.9700000000000006</v>
      </c>
      <c r="I1110">
        <v>-3.39</v>
      </c>
      <c r="J1110">
        <v>-11.36</v>
      </c>
    </row>
    <row r="1111" spans="1:10" x14ac:dyDescent="0.3">
      <c r="A1111" s="163">
        <v>45686</v>
      </c>
      <c r="B1111" t="s">
        <v>4332</v>
      </c>
      <c r="C1111">
        <v>79</v>
      </c>
      <c r="D1111">
        <v>4.4800000000000004</v>
      </c>
      <c r="E1111">
        <v>0</v>
      </c>
      <c r="G1111">
        <v>0</v>
      </c>
      <c r="I1111">
        <v>-2.4700000000000002</v>
      </c>
      <c r="J1111">
        <v>0</v>
      </c>
    </row>
    <row r="1112" spans="1:10" x14ac:dyDescent="0.3">
      <c r="A1112" s="163">
        <v>45686</v>
      </c>
      <c r="B1112" t="s">
        <v>1310</v>
      </c>
      <c r="C1112">
        <v>982.65</v>
      </c>
      <c r="D1112">
        <v>-3.26</v>
      </c>
      <c r="E1112">
        <v>1.92</v>
      </c>
      <c r="F1112">
        <v>1.92</v>
      </c>
      <c r="G1112">
        <v>-4.05</v>
      </c>
      <c r="H1112">
        <v>-2.13</v>
      </c>
      <c r="I1112">
        <v>0.96</v>
      </c>
      <c r="J1112">
        <v>-1.17</v>
      </c>
    </row>
    <row r="1113" spans="1:10" x14ac:dyDescent="0.3">
      <c r="A1113" s="163">
        <v>45670</v>
      </c>
      <c r="B1113" t="s">
        <v>4333</v>
      </c>
      <c r="C1113">
        <v>109</v>
      </c>
      <c r="D1113">
        <v>-4.96</v>
      </c>
      <c r="E1113">
        <v>-1.04</v>
      </c>
      <c r="G1113">
        <v>0</v>
      </c>
      <c r="I1113">
        <v>0</v>
      </c>
    </row>
    <row r="1114" spans="1:10" x14ac:dyDescent="0.3">
      <c r="A1114" s="163">
        <v>45686</v>
      </c>
      <c r="B1114" t="s">
        <v>1311</v>
      </c>
      <c r="C1114">
        <v>4383.6000000000004</v>
      </c>
      <c r="D1114">
        <v>0.25999999999999979</v>
      </c>
      <c r="E1114">
        <v>-0.87</v>
      </c>
      <c r="F1114">
        <v>-0.87</v>
      </c>
      <c r="G1114">
        <v>-1.1599999999999999</v>
      </c>
      <c r="H1114">
        <v>-2.0299999999999998</v>
      </c>
      <c r="I1114">
        <v>2.57</v>
      </c>
      <c r="J1114">
        <v>0.54</v>
      </c>
    </row>
    <row r="1115" spans="1:10" x14ac:dyDescent="0.3">
      <c r="A1115" s="163">
        <v>45686</v>
      </c>
      <c r="B1115" t="s">
        <v>1312</v>
      </c>
      <c r="C1115">
        <v>107</v>
      </c>
      <c r="D1115">
        <v>2.9099999999999997</v>
      </c>
      <c r="E1115">
        <v>-4.97</v>
      </c>
      <c r="F1115">
        <v>-4.97</v>
      </c>
      <c r="G1115">
        <v>4.59</v>
      </c>
      <c r="H1115">
        <v>-0.37999999999999989</v>
      </c>
      <c r="J1115">
        <v>-0.37999999999999989</v>
      </c>
    </row>
    <row r="1116" spans="1:10" x14ac:dyDescent="0.3">
      <c r="A1116" s="163">
        <v>45686</v>
      </c>
      <c r="B1116" t="s">
        <v>1313</v>
      </c>
      <c r="C1116">
        <v>288</v>
      </c>
      <c r="D1116">
        <v>-1.1500000000000004</v>
      </c>
      <c r="E1116">
        <v>-2.5099999999999998</v>
      </c>
      <c r="F1116">
        <v>-2.5099999999999998</v>
      </c>
      <c r="G1116">
        <v>-2.04</v>
      </c>
      <c r="H1116">
        <v>-4.55</v>
      </c>
      <c r="I1116">
        <v>5.21</v>
      </c>
      <c r="J1116">
        <v>0.66000000000000014</v>
      </c>
    </row>
    <row r="1117" spans="1:10" x14ac:dyDescent="0.3">
      <c r="A1117" s="163">
        <v>45686</v>
      </c>
      <c r="B1117" t="s">
        <v>1314</v>
      </c>
      <c r="C1117">
        <v>205</v>
      </c>
      <c r="D1117">
        <v>0.67000000000000015</v>
      </c>
      <c r="E1117">
        <v>-3.08</v>
      </c>
      <c r="F1117">
        <v>-3.08</v>
      </c>
      <c r="G1117">
        <v>-1.45</v>
      </c>
      <c r="H1117">
        <v>-4.53</v>
      </c>
      <c r="I1117">
        <v>2.5299999999999998</v>
      </c>
      <c r="J1117">
        <v>-2.0000000000000004</v>
      </c>
    </row>
    <row r="1118" spans="1:10" x14ac:dyDescent="0.3">
      <c r="A1118" s="163">
        <v>45686</v>
      </c>
      <c r="B1118" t="s">
        <v>1315</v>
      </c>
      <c r="C1118">
        <v>9.44</v>
      </c>
      <c r="D1118">
        <v>-5.03</v>
      </c>
      <c r="E1118">
        <v>-3.21</v>
      </c>
      <c r="F1118">
        <v>-3.21</v>
      </c>
      <c r="G1118">
        <v>3.87</v>
      </c>
      <c r="H1118">
        <v>0.66000000000000014</v>
      </c>
      <c r="I1118">
        <v>0.43</v>
      </c>
      <c r="J1118">
        <v>1.0900000000000001</v>
      </c>
    </row>
    <row r="1119" spans="1:10" x14ac:dyDescent="0.3">
      <c r="A1119" s="163">
        <v>45686</v>
      </c>
      <c r="B1119" t="s">
        <v>1316</v>
      </c>
      <c r="C1119">
        <v>709.75</v>
      </c>
      <c r="D1119">
        <v>1.7699999999999998</v>
      </c>
      <c r="E1119">
        <v>-0.24</v>
      </c>
      <c r="F1119">
        <v>-0.24</v>
      </c>
      <c r="G1119">
        <v>0.37</v>
      </c>
      <c r="H1119">
        <v>0.13</v>
      </c>
      <c r="I1119">
        <v>-1.96</v>
      </c>
      <c r="J1119">
        <v>-1.83</v>
      </c>
    </row>
    <row r="1120" spans="1:10" x14ac:dyDescent="0.3">
      <c r="A1120" s="163">
        <v>45686</v>
      </c>
      <c r="B1120" t="s">
        <v>1317</v>
      </c>
      <c r="C1120">
        <v>742.35</v>
      </c>
      <c r="D1120">
        <v>6.2500000000000009</v>
      </c>
      <c r="E1120">
        <v>0.42</v>
      </c>
      <c r="F1120">
        <v>0.42</v>
      </c>
      <c r="G1120">
        <v>1.28</v>
      </c>
      <c r="H1120">
        <v>1.7</v>
      </c>
      <c r="I1120">
        <v>3.38</v>
      </c>
      <c r="J1120">
        <v>5.08</v>
      </c>
    </row>
    <row r="1121" spans="1:10" x14ac:dyDescent="0.3">
      <c r="A1121" s="163">
        <v>45686</v>
      </c>
      <c r="B1121" t="s">
        <v>1318</v>
      </c>
      <c r="C1121">
        <v>232.85</v>
      </c>
      <c r="D1121">
        <v>-5.3599999999999994</v>
      </c>
      <c r="E1121">
        <v>-6.39</v>
      </c>
      <c r="F1121">
        <v>-6.39</v>
      </c>
      <c r="G1121">
        <v>0.91</v>
      </c>
      <c r="H1121">
        <v>-5.48</v>
      </c>
      <c r="I1121">
        <v>-0.06</v>
      </c>
      <c r="J1121">
        <v>-5.5399999999999991</v>
      </c>
    </row>
    <row r="1122" spans="1:10" x14ac:dyDescent="0.3">
      <c r="A1122" s="163">
        <v>45686</v>
      </c>
      <c r="B1122" t="s">
        <v>1319</v>
      </c>
      <c r="C1122">
        <v>68.67</v>
      </c>
      <c r="D1122">
        <v>4.62</v>
      </c>
      <c r="E1122">
        <v>0.15</v>
      </c>
      <c r="F1122">
        <v>0.15</v>
      </c>
      <c r="G1122">
        <v>-0.52</v>
      </c>
      <c r="H1122">
        <v>-0.37</v>
      </c>
      <c r="I1122">
        <v>0.28000000000000003</v>
      </c>
      <c r="J1122">
        <v>-8.99999999999999E-2</v>
      </c>
    </row>
    <row r="1123" spans="1:10" x14ac:dyDescent="0.3">
      <c r="A1123" s="163">
        <v>45686</v>
      </c>
      <c r="B1123" t="s">
        <v>1320</v>
      </c>
      <c r="C1123">
        <v>59.08</v>
      </c>
      <c r="D1123">
        <v>-1.99</v>
      </c>
      <c r="E1123">
        <v>-1.99</v>
      </c>
      <c r="F1123">
        <v>-1.99</v>
      </c>
      <c r="G1123">
        <v>-2</v>
      </c>
      <c r="H1123">
        <v>-3.99</v>
      </c>
      <c r="I1123">
        <v>-1.99</v>
      </c>
      <c r="J1123">
        <v>-5.98</v>
      </c>
    </row>
    <row r="1124" spans="1:10" x14ac:dyDescent="0.3">
      <c r="A1124" s="163">
        <v>45686</v>
      </c>
      <c r="B1124" t="s">
        <v>1321</v>
      </c>
      <c r="C1124">
        <v>1.97</v>
      </c>
      <c r="D1124">
        <v>1.03</v>
      </c>
      <c r="E1124">
        <v>-4.93</v>
      </c>
      <c r="F1124">
        <v>-4.93</v>
      </c>
      <c r="G1124">
        <v>3.11</v>
      </c>
      <c r="H1124">
        <v>-1.82</v>
      </c>
      <c r="I1124">
        <v>-1.01</v>
      </c>
      <c r="J1124">
        <v>-2.83</v>
      </c>
    </row>
    <row r="1125" spans="1:10" x14ac:dyDescent="0.3">
      <c r="A1125" s="163">
        <v>45686</v>
      </c>
      <c r="B1125" t="s">
        <v>1322</v>
      </c>
      <c r="C1125">
        <v>68.33</v>
      </c>
      <c r="D1125">
        <v>2.4900000000000002</v>
      </c>
      <c r="E1125">
        <v>2.23</v>
      </c>
      <c r="F1125">
        <v>2.23</v>
      </c>
      <c r="G1125">
        <v>2.12</v>
      </c>
      <c r="H1125">
        <v>4.3499999999999996</v>
      </c>
      <c r="I1125">
        <v>6.5</v>
      </c>
      <c r="J1125">
        <v>10.85</v>
      </c>
    </row>
    <row r="1126" spans="1:10" x14ac:dyDescent="0.3">
      <c r="A1126" s="163">
        <v>45686</v>
      </c>
      <c r="B1126" t="s">
        <v>1323</v>
      </c>
      <c r="C1126">
        <v>8.35</v>
      </c>
      <c r="D1126">
        <v>-2.81</v>
      </c>
      <c r="E1126">
        <v>-0.12</v>
      </c>
      <c r="F1126">
        <v>-0.12</v>
      </c>
      <c r="H1126">
        <v>-0.12</v>
      </c>
      <c r="J1126">
        <v>-0.12</v>
      </c>
    </row>
    <row r="1127" spans="1:10" x14ac:dyDescent="0.3">
      <c r="A1127" s="163">
        <v>45686</v>
      </c>
      <c r="B1127" t="s">
        <v>1324</v>
      </c>
      <c r="C1127">
        <v>823.4</v>
      </c>
      <c r="D1127">
        <v>-8.3000000000000007</v>
      </c>
      <c r="E1127">
        <v>-4.99</v>
      </c>
      <c r="F1127">
        <v>-4.99</v>
      </c>
      <c r="G1127">
        <v>-1.8</v>
      </c>
      <c r="H1127">
        <v>-6.79</v>
      </c>
      <c r="I1127">
        <v>5</v>
      </c>
      <c r="J1127">
        <v>-1.79</v>
      </c>
    </row>
    <row r="1128" spans="1:10" x14ac:dyDescent="0.3">
      <c r="A1128" s="163">
        <v>45686</v>
      </c>
      <c r="B1128" t="s">
        <v>1325</v>
      </c>
      <c r="C1128">
        <v>3533.55</v>
      </c>
      <c r="D1128">
        <v>-4.6500000000000004</v>
      </c>
      <c r="E1128">
        <v>-1.82</v>
      </c>
      <c r="F1128">
        <v>-1.82</v>
      </c>
      <c r="G1128">
        <v>-5.4</v>
      </c>
      <c r="H1128">
        <v>-7.2200000000000006</v>
      </c>
      <c r="I1128">
        <v>5.67</v>
      </c>
      <c r="J1128">
        <v>-1.5500000000000007</v>
      </c>
    </row>
    <row r="1129" spans="1:10" x14ac:dyDescent="0.3">
      <c r="A1129" s="163">
        <v>45686</v>
      </c>
      <c r="B1129" t="s">
        <v>1326</v>
      </c>
      <c r="C1129">
        <v>86.42</v>
      </c>
      <c r="D1129">
        <v>4.2699999999999996</v>
      </c>
      <c r="E1129">
        <v>-1.1599999999999999</v>
      </c>
      <c r="F1129">
        <v>-1.1599999999999999</v>
      </c>
      <c r="G1129">
        <v>-2.92</v>
      </c>
      <c r="H1129">
        <v>-4.08</v>
      </c>
      <c r="I1129">
        <v>5.36</v>
      </c>
      <c r="J1129">
        <v>1.2800000000000002</v>
      </c>
    </row>
    <row r="1130" spans="1:10" x14ac:dyDescent="0.3">
      <c r="A1130" s="163">
        <v>45686</v>
      </c>
      <c r="B1130" t="s">
        <v>1327</v>
      </c>
      <c r="C1130">
        <v>371.05</v>
      </c>
      <c r="D1130">
        <v>0.43</v>
      </c>
      <c r="E1130">
        <v>-3.51</v>
      </c>
      <c r="F1130">
        <v>-3.51</v>
      </c>
      <c r="G1130">
        <v>-3.25</v>
      </c>
      <c r="H1130">
        <v>-6.76</v>
      </c>
      <c r="I1130">
        <v>3.8</v>
      </c>
      <c r="J1130">
        <v>-2.96</v>
      </c>
    </row>
    <row r="1131" spans="1:10" x14ac:dyDescent="0.3">
      <c r="A1131" s="163">
        <v>45686</v>
      </c>
      <c r="B1131" t="s">
        <v>1328</v>
      </c>
      <c r="C1131">
        <v>19.920000000000002</v>
      </c>
      <c r="D1131">
        <v>-19.07</v>
      </c>
      <c r="E1131">
        <v>-4.99</v>
      </c>
      <c r="F1131">
        <v>-4.99</v>
      </c>
      <c r="G1131">
        <v>4.8600000000000003</v>
      </c>
      <c r="H1131">
        <v>-0.12999999999999989</v>
      </c>
      <c r="I1131">
        <v>4.95</v>
      </c>
      <c r="J1131">
        <v>4.82</v>
      </c>
    </row>
    <row r="1132" spans="1:10" x14ac:dyDescent="0.3">
      <c r="A1132" s="163">
        <v>45678</v>
      </c>
      <c r="B1132" t="s">
        <v>1329</v>
      </c>
      <c r="C1132">
        <v>1752</v>
      </c>
      <c r="D1132">
        <v>0.56999999999999995</v>
      </c>
      <c r="E1132">
        <v>1.45</v>
      </c>
      <c r="G1132">
        <v>0.11</v>
      </c>
    </row>
    <row r="1133" spans="1:10" x14ac:dyDescent="0.3">
      <c r="A1133" s="163">
        <v>45680</v>
      </c>
      <c r="B1133" t="s">
        <v>1330</v>
      </c>
      <c r="C1133">
        <v>88.23</v>
      </c>
      <c r="D1133">
        <v>4.21</v>
      </c>
      <c r="E1133">
        <v>0</v>
      </c>
      <c r="F1133">
        <v>0</v>
      </c>
      <c r="G1133">
        <v>0</v>
      </c>
      <c r="I1133">
        <v>0</v>
      </c>
    </row>
    <row r="1134" spans="1:10" x14ac:dyDescent="0.3">
      <c r="A1134" s="163">
        <v>45686</v>
      </c>
      <c r="B1134" t="s">
        <v>1331</v>
      </c>
      <c r="C1134">
        <v>17.8</v>
      </c>
      <c r="D1134">
        <v>3.98</v>
      </c>
      <c r="G1134">
        <v>-2</v>
      </c>
      <c r="I1134">
        <v>-1.98</v>
      </c>
      <c r="J1134">
        <v>-2</v>
      </c>
    </row>
    <row r="1135" spans="1:10" x14ac:dyDescent="0.3">
      <c r="A1135" s="163">
        <v>45686</v>
      </c>
      <c r="B1135" t="s">
        <v>1332</v>
      </c>
      <c r="C1135">
        <v>104.1</v>
      </c>
      <c r="D1135">
        <v>-0.45999999999999952</v>
      </c>
      <c r="E1135">
        <v>-6.04</v>
      </c>
      <c r="F1135">
        <v>-6.04</v>
      </c>
      <c r="G1135">
        <v>3.93</v>
      </c>
      <c r="H1135">
        <v>-2.11</v>
      </c>
      <c r="I1135">
        <v>-3.97</v>
      </c>
      <c r="J1135">
        <v>-6.08</v>
      </c>
    </row>
    <row r="1136" spans="1:10" x14ac:dyDescent="0.3">
      <c r="A1136" s="163">
        <v>45686</v>
      </c>
      <c r="B1136" t="s">
        <v>1333</v>
      </c>
      <c r="C1136">
        <v>110.65</v>
      </c>
      <c r="D1136">
        <v>-2.8</v>
      </c>
      <c r="E1136">
        <v>-5.46</v>
      </c>
      <c r="F1136">
        <v>-5.46</v>
      </c>
      <c r="G1136">
        <v>-1.77</v>
      </c>
      <c r="H1136">
        <v>-7.23</v>
      </c>
      <c r="I1136">
        <v>4.93</v>
      </c>
      <c r="J1136">
        <v>-2.3000000000000007</v>
      </c>
    </row>
    <row r="1137" spans="1:10" x14ac:dyDescent="0.3">
      <c r="A1137" s="163">
        <v>45686</v>
      </c>
      <c r="B1137" t="s">
        <v>1334</v>
      </c>
      <c r="C1137">
        <v>373.7</v>
      </c>
      <c r="D1137">
        <v>-6.1999999999999993</v>
      </c>
      <c r="E1137">
        <v>-3.66</v>
      </c>
      <c r="F1137">
        <v>-3.66</v>
      </c>
      <c r="G1137">
        <v>-2.82</v>
      </c>
      <c r="H1137">
        <v>-6.48</v>
      </c>
      <c r="I1137">
        <v>2.4</v>
      </c>
      <c r="J1137">
        <v>-4.08</v>
      </c>
    </row>
    <row r="1138" spans="1:10" x14ac:dyDescent="0.3">
      <c r="A1138" s="163">
        <v>45686</v>
      </c>
      <c r="B1138" t="s">
        <v>1335</v>
      </c>
      <c r="C1138">
        <v>6440.3</v>
      </c>
      <c r="D1138">
        <v>0.7200000000000002</v>
      </c>
      <c r="E1138">
        <v>-1.98</v>
      </c>
      <c r="F1138">
        <v>-1.98</v>
      </c>
      <c r="G1138">
        <v>0.01</v>
      </c>
      <c r="H1138">
        <v>-1.97</v>
      </c>
      <c r="I1138">
        <v>0.52</v>
      </c>
      <c r="J1138">
        <v>-1.45</v>
      </c>
    </row>
    <row r="1139" spans="1:10" x14ac:dyDescent="0.3">
      <c r="A1139" s="163">
        <v>45686</v>
      </c>
      <c r="B1139" t="s">
        <v>1336</v>
      </c>
      <c r="C1139">
        <v>54.01</v>
      </c>
      <c r="D1139">
        <v>-3.43</v>
      </c>
      <c r="E1139">
        <v>-0.02</v>
      </c>
      <c r="F1139">
        <v>-0.02</v>
      </c>
      <c r="G1139">
        <v>-4.4800000000000004</v>
      </c>
      <c r="H1139">
        <v>-4.5</v>
      </c>
      <c r="I1139">
        <v>-2.4900000000000002</v>
      </c>
      <c r="J1139">
        <v>-6.99</v>
      </c>
    </row>
    <row r="1140" spans="1:10" x14ac:dyDescent="0.3">
      <c r="A1140" s="163">
        <v>45686</v>
      </c>
      <c r="B1140" t="s">
        <v>1337</v>
      </c>
      <c r="C1140">
        <v>628.25</v>
      </c>
      <c r="D1140">
        <v>-4.41</v>
      </c>
      <c r="E1140">
        <v>-3.98</v>
      </c>
      <c r="F1140">
        <v>-3.98</v>
      </c>
      <c r="G1140">
        <v>-1.81</v>
      </c>
      <c r="H1140">
        <v>-5.79</v>
      </c>
      <c r="I1140">
        <v>8.1300000000000008</v>
      </c>
      <c r="J1140">
        <v>2.3400000000000007</v>
      </c>
    </row>
    <row r="1141" spans="1:10" x14ac:dyDescent="0.3">
      <c r="A1141" s="163">
        <v>45686</v>
      </c>
      <c r="B1141" t="s">
        <v>1338</v>
      </c>
      <c r="C1141">
        <v>58.07</v>
      </c>
      <c r="D1141">
        <v>-2.42</v>
      </c>
      <c r="E1141">
        <v>-1.47</v>
      </c>
      <c r="F1141">
        <v>-1.47</v>
      </c>
      <c r="G1141">
        <v>-1.1599999999999999</v>
      </c>
      <c r="H1141">
        <v>-2.63</v>
      </c>
      <c r="I1141">
        <v>2.92</v>
      </c>
      <c r="J1141">
        <v>0.28999999999999998</v>
      </c>
    </row>
    <row r="1142" spans="1:10" x14ac:dyDescent="0.3">
      <c r="A1142" s="163">
        <v>45686</v>
      </c>
      <c r="B1142" t="s">
        <v>1339</v>
      </c>
      <c r="C1142">
        <v>3836.55</v>
      </c>
      <c r="D1142">
        <v>-2.66</v>
      </c>
      <c r="G1142">
        <v>-2.19</v>
      </c>
      <c r="I1142">
        <v>2.44</v>
      </c>
      <c r="J1142">
        <v>-2.19</v>
      </c>
    </row>
    <row r="1143" spans="1:10" x14ac:dyDescent="0.3">
      <c r="A1143" s="163">
        <v>45686</v>
      </c>
      <c r="B1143" t="s">
        <v>1340</v>
      </c>
      <c r="C1143">
        <v>2.33</v>
      </c>
      <c r="D1143">
        <v>-5.42</v>
      </c>
      <c r="E1143">
        <v>-4.9000000000000004</v>
      </c>
      <c r="F1143">
        <v>-4.9000000000000004</v>
      </c>
      <c r="G1143">
        <v>-4.72</v>
      </c>
      <c r="H1143">
        <v>-9.6199999999999992</v>
      </c>
      <c r="I1143">
        <v>4.95</v>
      </c>
      <c r="J1143">
        <v>-4.6700000000000008</v>
      </c>
    </row>
    <row r="1144" spans="1:10" x14ac:dyDescent="0.3">
      <c r="A1144" s="163">
        <v>45686</v>
      </c>
      <c r="B1144" t="s">
        <v>1341</v>
      </c>
      <c r="C1144">
        <v>9.76</v>
      </c>
      <c r="D1144">
        <v>8.51</v>
      </c>
      <c r="E1144">
        <v>1.91</v>
      </c>
      <c r="F1144">
        <v>1.91</v>
      </c>
      <c r="G1144">
        <v>-0.1</v>
      </c>
      <c r="H1144">
        <v>1.81</v>
      </c>
      <c r="I1144">
        <v>1.99</v>
      </c>
      <c r="J1144">
        <v>3.8</v>
      </c>
    </row>
    <row r="1145" spans="1:10" x14ac:dyDescent="0.3">
      <c r="A1145" s="163">
        <v>45686</v>
      </c>
      <c r="B1145" t="s">
        <v>1342</v>
      </c>
      <c r="C1145">
        <v>688.35</v>
      </c>
      <c r="D1145">
        <v>1.71</v>
      </c>
      <c r="E1145">
        <v>-5.16</v>
      </c>
      <c r="F1145">
        <v>-5.16</v>
      </c>
      <c r="G1145">
        <v>0.93</v>
      </c>
      <c r="H1145">
        <v>-4.2300000000000004</v>
      </c>
      <c r="I1145">
        <v>2.7</v>
      </c>
      <c r="J1145">
        <v>-1.5300000000000002</v>
      </c>
    </row>
    <row r="1146" spans="1:10" x14ac:dyDescent="0.3">
      <c r="A1146" s="163">
        <v>45505</v>
      </c>
      <c r="B1146" t="s">
        <v>4334</v>
      </c>
      <c r="C1146">
        <v>2.41</v>
      </c>
      <c r="D1146">
        <v>-4.92</v>
      </c>
      <c r="E1146">
        <v>-4.8899999999999997</v>
      </c>
    </row>
    <row r="1147" spans="1:10" x14ac:dyDescent="0.3">
      <c r="A1147" s="163">
        <v>45686</v>
      </c>
      <c r="B1147" t="s">
        <v>1343</v>
      </c>
      <c r="C1147">
        <v>425.45</v>
      </c>
      <c r="D1147">
        <v>25.81</v>
      </c>
      <c r="E1147">
        <v>-9.11</v>
      </c>
      <c r="F1147">
        <v>-9.11</v>
      </c>
      <c r="G1147">
        <v>2.2799999999999998</v>
      </c>
      <c r="H1147">
        <v>-6.83</v>
      </c>
      <c r="I1147">
        <v>12.93</v>
      </c>
      <c r="J1147">
        <v>6.1</v>
      </c>
    </row>
    <row r="1148" spans="1:10" x14ac:dyDescent="0.3">
      <c r="A1148" s="163">
        <v>45686</v>
      </c>
      <c r="B1148" t="s">
        <v>1344</v>
      </c>
      <c r="C1148">
        <v>16.21</v>
      </c>
      <c r="D1148">
        <v>-1.5600000000000009</v>
      </c>
      <c r="E1148">
        <v>4.95</v>
      </c>
      <c r="F1148">
        <v>4.95</v>
      </c>
      <c r="G1148">
        <v>3.55</v>
      </c>
      <c r="H1148">
        <v>8.5</v>
      </c>
      <c r="I1148">
        <v>-4.2</v>
      </c>
      <c r="J1148">
        <v>4.3</v>
      </c>
    </row>
    <row r="1149" spans="1:10" x14ac:dyDescent="0.3">
      <c r="A1149" s="163">
        <v>45686</v>
      </c>
      <c r="B1149" t="s">
        <v>1345</v>
      </c>
      <c r="C1149">
        <v>45</v>
      </c>
      <c r="D1149">
        <v>10.61</v>
      </c>
      <c r="E1149">
        <v>1.1599999999999999</v>
      </c>
      <c r="F1149">
        <v>1.1599999999999999</v>
      </c>
      <c r="G1149">
        <v>-6.39</v>
      </c>
      <c r="H1149">
        <v>-5.23</v>
      </c>
      <c r="I1149">
        <v>-0.02</v>
      </c>
      <c r="J1149">
        <v>-5.2499999999999991</v>
      </c>
    </row>
    <row r="1150" spans="1:10" x14ac:dyDescent="0.3">
      <c r="A1150" s="163">
        <v>45686</v>
      </c>
      <c r="B1150" t="s">
        <v>1346</v>
      </c>
      <c r="C1150">
        <v>2034.55</v>
      </c>
      <c r="D1150">
        <v>-5.34</v>
      </c>
      <c r="E1150">
        <v>-5</v>
      </c>
      <c r="F1150">
        <v>-5</v>
      </c>
      <c r="G1150">
        <v>-4.54</v>
      </c>
      <c r="H1150">
        <v>-9.5399999999999991</v>
      </c>
      <c r="I1150">
        <v>5</v>
      </c>
      <c r="J1150">
        <v>-4.5399999999999991</v>
      </c>
    </row>
    <row r="1151" spans="1:10" x14ac:dyDescent="0.3">
      <c r="A1151" s="163">
        <v>45684</v>
      </c>
      <c r="B1151" t="s">
        <v>4220</v>
      </c>
      <c r="C1151">
        <v>2</v>
      </c>
      <c r="D1151">
        <v>14.7</v>
      </c>
      <c r="E1151">
        <v>-4.76</v>
      </c>
      <c r="F1151">
        <v>-4.76</v>
      </c>
      <c r="G1151">
        <v>0</v>
      </c>
      <c r="H1151">
        <v>0</v>
      </c>
      <c r="I1151">
        <v>0</v>
      </c>
      <c r="J1151">
        <v>0</v>
      </c>
    </row>
    <row r="1152" spans="1:10" x14ac:dyDescent="0.3">
      <c r="A1152" s="163">
        <v>45686</v>
      </c>
      <c r="B1152" t="s">
        <v>1347</v>
      </c>
      <c r="C1152">
        <v>346.15</v>
      </c>
      <c r="D1152">
        <v>-5.52</v>
      </c>
      <c r="E1152">
        <v>-4.78</v>
      </c>
      <c r="F1152">
        <v>-4.78</v>
      </c>
      <c r="G1152">
        <v>-7.38</v>
      </c>
      <c r="H1152">
        <v>-12.16</v>
      </c>
      <c r="I1152">
        <v>6.49</v>
      </c>
      <c r="J1152">
        <v>-5.67</v>
      </c>
    </row>
    <row r="1153" spans="1:10" x14ac:dyDescent="0.3">
      <c r="A1153" s="163">
        <v>45686</v>
      </c>
      <c r="B1153" t="s">
        <v>1348</v>
      </c>
      <c r="C1153">
        <v>113.8</v>
      </c>
      <c r="D1153">
        <v>0.17999999999999969</v>
      </c>
      <c r="E1153">
        <v>0.64</v>
      </c>
      <c r="F1153">
        <v>0.64</v>
      </c>
      <c r="G1153">
        <v>-9.6</v>
      </c>
      <c r="H1153">
        <v>-8.9599999999999991</v>
      </c>
      <c r="I1153">
        <v>0.71</v>
      </c>
      <c r="J1153">
        <v>-8.25</v>
      </c>
    </row>
    <row r="1154" spans="1:10" x14ac:dyDescent="0.3">
      <c r="A1154" s="163">
        <v>45686</v>
      </c>
      <c r="B1154" t="s">
        <v>1349</v>
      </c>
      <c r="C1154">
        <v>165.45</v>
      </c>
      <c r="D1154">
        <v>-9.01</v>
      </c>
      <c r="E1154">
        <v>-5.15</v>
      </c>
      <c r="F1154">
        <v>-5.15</v>
      </c>
      <c r="G1154">
        <v>-0.15</v>
      </c>
      <c r="H1154">
        <v>-5.3000000000000007</v>
      </c>
      <c r="I1154">
        <v>2.2599999999999998</v>
      </c>
      <c r="J1154">
        <v>-3.0400000000000009</v>
      </c>
    </row>
    <row r="1155" spans="1:10" x14ac:dyDescent="0.3">
      <c r="A1155" s="163">
        <v>45686</v>
      </c>
      <c r="B1155" t="s">
        <v>1350</v>
      </c>
      <c r="C1155">
        <v>57</v>
      </c>
      <c r="D1155">
        <v>-6.96</v>
      </c>
      <c r="E1155">
        <v>-4.75</v>
      </c>
      <c r="F1155">
        <v>-4.75</v>
      </c>
      <c r="G1155">
        <v>0.27</v>
      </c>
      <c r="H1155">
        <v>-4.4800000000000004</v>
      </c>
      <c r="I1155">
        <v>-5.27</v>
      </c>
      <c r="J1155">
        <v>-9.75</v>
      </c>
    </row>
    <row r="1156" spans="1:10" x14ac:dyDescent="0.3">
      <c r="A1156" s="163">
        <v>45684</v>
      </c>
      <c r="B1156" t="s">
        <v>4221</v>
      </c>
      <c r="C1156">
        <v>32.770000000000003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</row>
    <row r="1157" spans="1:10" x14ac:dyDescent="0.3">
      <c r="A1157" s="163">
        <v>45686</v>
      </c>
      <c r="B1157" t="s">
        <v>1351</v>
      </c>
      <c r="C1157">
        <v>419.75</v>
      </c>
      <c r="D1157">
        <v>-7.47</v>
      </c>
      <c r="E1157">
        <v>-1.1399999999999999</v>
      </c>
      <c r="F1157">
        <v>-1.1399999999999999</v>
      </c>
      <c r="G1157">
        <v>-5.31</v>
      </c>
      <c r="H1157">
        <v>-6.4499999999999993</v>
      </c>
      <c r="I1157">
        <v>5.7</v>
      </c>
      <c r="J1157">
        <v>-0.74999999999999911</v>
      </c>
    </row>
    <row r="1158" spans="1:10" x14ac:dyDescent="0.3">
      <c r="A1158" s="163">
        <v>45686</v>
      </c>
      <c r="B1158" t="s">
        <v>1352</v>
      </c>
      <c r="C1158">
        <v>118.9</v>
      </c>
      <c r="D1158">
        <v>-1.48</v>
      </c>
      <c r="E1158">
        <v>1.67</v>
      </c>
      <c r="F1158">
        <v>1.67</v>
      </c>
      <c r="G1158">
        <v>1.64</v>
      </c>
      <c r="H1158">
        <v>3.31</v>
      </c>
      <c r="I1158">
        <v>1.1499999999999999</v>
      </c>
      <c r="J1158">
        <v>4.4599999999999991</v>
      </c>
    </row>
    <row r="1159" spans="1:10" x14ac:dyDescent="0.3">
      <c r="A1159" s="163">
        <v>45686</v>
      </c>
      <c r="B1159" t="s">
        <v>1353</v>
      </c>
      <c r="C1159">
        <v>20.92</v>
      </c>
      <c r="D1159">
        <v>-6.29</v>
      </c>
      <c r="E1159">
        <v>-2.0299999999999998</v>
      </c>
      <c r="F1159">
        <v>-2.0299999999999998</v>
      </c>
      <c r="G1159">
        <v>-2.85</v>
      </c>
      <c r="H1159">
        <v>-4.88</v>
      </c>
      <c r="I1159">
        <v>-1.0900000000000001</v>
      </c>
      <c r="J1159">
        <v>-5.97</v>
      </c>
    </row>
    <row r="1160" spans="1:10" x14ac:dyDescent="0.3">
      <c r="A1160" s="163">
        <v>45686</v>
      </c>
      <c r="B1160" t="s">
        <v>1354</v>
      </c>
      <c r="C1160">
        <v>165.25</v>
      </c>
      <c r="D1160">
        <v>-2.84</v>
      </c>
      <c r="E1160">
        <v>-4.66</v>
      </c>
      <c r="F1160">
        <v>-4.66</v>
      </c>
      <c r="G1160">
        <v>-0.89</v>
      </c>
      <c r="H1160">
        <v>-5.55</v>
      </c>
      <c r="I1160">
        <v>-0.51</v>
      </c>
      <c r="J1160">
        <v>-6.06</v>
      </c>
    </row>
    <row r="1161" spans="1:10" x14ac:dyDescent="0.3">
      <c r="A1161" s="163">
        <v>45686</v>
      </c>
      <c r="B1161" t="s">
        <v>1355</v>
      </c>
      <c r="C1161">
        <v>124.45</v>
      </c>
      <c r="D1161">
        <v>1.3999999999999997</v>
      </c>
      <c r="E1161">
        <v>-4.97</v>
      </c>
      <c r="F1161">
        <v>-4.97</v>
      </c>
      <c r="G1161">
        <v>1.39</v>
      </c>
      <c r="H1161">
        <v>-3.58</v>
      </c>
      <c r="I1161">
        <v>-5</v>
      </c>
      <c r="J1161">
        <v>-8.58</v>
      </c>
    </row>
    <row r="1162" spans="1:10" x14ac:dyDescent="0.3">
      <c r="A1162" s="163">
        <v>45686</v>
      </c>
      <c r="B1162" t="s">
        <v>1356</v>
      </c>
      <c r="C1162">
        <v>3.09</v>
      </c>
      <c r="D1162">
        <v>-6.5</v>
      </c>
      <c r="E1162">
        <v>-2.2599999999999998</v>
      </c>
      <c r="F1162">
        <v>-2.2599999999999998</v>
      </c>
      <c r="G1162">
        <v>-0.66</v>
      </c>
      <c r="H1162">
        <v>-2.92</v>
      </c>
      <c r="I1162">
        <v>2.66</v>
      </c>
      <c r="J1162">
        <v>-0.25999999999999979</v>
      </c>
    </row>
    <row r="1163" spans="1:10" x14ac:dyDescent="0.3">
      <c r="A1163" s="163">
        <v>45686</v>
      </c>
      <c r="B1163" t="s">
        <v>1357</v>
      </c>
      <c r="C1163">
        <v>21.88</v>
      </c>
      <c r="D1163">
        <v>-0.05</v>
      </c>
    </row>
    <row r="1164" spans="1:10" x14ac:dyDescent="0.3">
      <c r="A1164" s="163">
        <v>45686</v>
      </c>
      <c r="B1164" t="s">
        <v>1358</v>
      </c>
      <c r="C1164">
        <v>33.08</v>
      </c>
      <c r="D1164">
        <v>-16.59</v>
      </c>
      <c r="E1164">
        <v>2.64</v>
      </c>
      <c r="F1164">
        <v>2.64</v>
      </c>
      <c r="I1164">
        <v>4.9800000000000004</v>
      </c>
      <c r="J1164">
        <v>7.620000000000001</v>
      </c>
    </row>
    <row r="1165" spans="1:10" x14ac:dyDescent="0.3">
      <c r="A1165" s="163">
        <v>45686</v>
      </c>
      <c r="B1165" t="s">
        <v>1359</v>
      </c>
      <c r="C1165">
        <v>2352.4</v>
      </c>
      <c r="D1165">
        <v>-3.62</v>
      </c>
      <c r="E1165">
        <v>-0.74</v>
      </c>
      <c r="F1165">
        <v>-0.74</v>
      </c>
      <c r="G1165">
        <v>-0.86</v>
      </c>
      <c r="H1165">
        <v>-1.6</v>
      </c>
      <c r="I1165">
        <v>1.99</v>
      </c>
      <c r="J1165">
        <v>0.3899999999999999</v>
      </c>
    </row>
    <row r="1166" spans="1:10" x14ac:dyDescent="0.3">
      <c r="A1166" s="163">
        <v>45686</v>
      </c>
      <c r="B1166" t="s">
        <v>1360</v>
      </c>
      <c r="C1166">
        <v>308.7</v>
      </c>
      <c r="D1166">
        <v>-1.2900000000000005</v>
      </c>
      <c r="E1166">
        <v>-0.06</v>
      </c>
      <c r="F1166">
        <v>-0.06</v>
      </c>
      <c r="G1166">
        <v>-4.96</v>
      </c>
      <c r="H1166">
        <v>-5.0199999999999996</v>
      </c>
      <c r="I1166">
        <v>3.18</v>
      </c>
      <c r="J1166">
        <v>-1.8399999999999996</v>
      </c>
    </row>
    <row r="1167" spans="1:10" x14ac:dyDescent="0.3">
      <c r="A1167" s="163">
        <v>45686</v>
      </c>
      <c r="B1167" t="s">
        <v>1361</v>
      </c>
      <c r="C1167">
        <v>20.79</v>
      </c>
      <c r="D1167">
        <v>-6.24</v>
      </c>
      <c r="E1167">
        <v>-3.96</v>
      </c>
      <c r="F1167">
        <v>-3.96</v>
      </c>
      <c r="G1167">
        <v>3.63</v>
      </c>
      <c r="H1167">
        <v>-0.33</v>
      </c>
      <c r="I1167">
        <v>-1.52</v>
      </c>
      <c r="J1167">
        <v>-1.85</v>
      </c>
    </row>
    <row r="1168" spans="1:10" x14ac:dyDescent="0.3">
      <c r="A1168" s="163">
        <v>45686</v>
      </c>
      <c r="B1168" t="s">
        <v>1362</v>
      </c>
      <c r="C1168">
        <v>901.25</v>
      </c>
      <c r="D1168">
        <v>-0.81</v>
      </c>
      <c r="E1168">
        <v>-5.93</v>
      </c>
      <c r="F1168">
        <v>-5.93</v>
      </c>
      <c r="G1168">
        <v>-5.63</v>
      </c>
      <c r="H1168">
        <v>-11.56</v>
      </c>
      <c r="I1168">
        <v>1.85</v>
      </c>
      <c r="J1168">
        <v>-9.7100000000000009</v>
      </c>
    </row>
    <row r="1169" spans="1:10" x14ac:dyDescent="0.3">
      <c r="A1169" s="163">
        <v>45686</v>
      </c>
      <c r="B1169" t="s">
        <v>1363</v>
      </c>
      <c r="C1169">
        <v>177.65</v>
      </c>
      <c r="D1169">
        <v>-5.77</v>
      </c>
      <c r="E1169">
        <v>-4.08</v>
      </c>
      <c r="F1169">
        <v>-4.08</v>
      </c>
      <c r="G1169">
        <v>-3.88</v>
      </c>
      <c r="H1169">
        <v>-7.96</v>
      </c>
      <c r="I1169">
        <v>4.04</v>
      </c>
      <c r="J1169">
        <v>-3.92</v>
      </c>
    </row>
    <row r="1170" spans="1:10" x14ac:dyDescent="0.3">
      <c r="A1170" s="163">
        <v>45686</v>
      </c>
      <c r="B1170" t="s">
        <v>1364</v>
      </c>
      <c r="C1170">
        <v>724</v>
      </c>
      <c r="D1170">
        <v>0.25999999999999979</v>
      </c>
      <c r="E1170">
        <v>-2.5299999999999998</v>
      </c>
      <c r="F1170">
        <v>-2.5299999999999998</v>
      </c>
      <c r="G1170">
        <v>0.34</v>
      </c>
      <c r="H1170">
        <v>-2.19</v>
      </c>
      <c r="I1170">
        <v>3.05</v>
      </c>
      <c r="J1170">
        <v>0.85999999999999988</v>
      </c>
    </row>
    <row r="1171" spans="1:10" x14ac:dyDescent="0.3">
      <c r="A1171" s="163">
        <v>45686</v>
      </c>
      <c r="B1171" t="s">
        <v>1365</v>
      </c>
      <c r="C1171">
        <v>1670.75</v>
      </c>
      <c r="D1171">
        <v>-7.4</v>
      </c>
      <c r="E1171">
        <v>-3.99</v>
      </c>
      <c r="F1171">
        <v>-3.99</v>
      </c>
      <c r="G1171">
        <v>0.56999999999999995</v>
      </c>
      <c r="H1171">
        <v>-3.4200000000000004</v>
      </c>
      <c r="I1171">
        <v>6.52</v>
      </c>
      <c r="J1171">
        <v>3.0999999999999992</v>
      </c>
    </row>
    <row r="1172" spans="1:10" x14ac:dyDescent="0.3">
      <c r="A1172" s="163">
        <v>45686</v>
      </c>
      <c r="B1172" t="s">
        <v>1366</v>
      </c>
      <c r="C1172">
        <v>122.45</v>
      </c>
      <c r="D1172">
        <v>-1.1399999999999999</v>
      </c>
      <c r="E1172">
        <v>-3.74</v>
      </c>
      <c r="F1172">
        <v>-3.74</v>
      </c>
      <c r="G1172">
        <v>-4.13</v>
      </c>
      <c r="H1172">
        <v>-7.87</v>
      </c>
      <c r="I1172">
        <v>3.46</v>
      </c>
      <c r="J1172">
        <v>-4.41</v>
      </c>
    </row>
    <row r="1173" spans="1:10" x14ac:dyDescent="0.3">
      <c r="A1173" s="163">
        <v>45686</v>
      </c>
      <c r="B1173" t="s">
        <v>1367</v>
      </c>
      <c r="C1173">
        <v>1293.5</v>
      </c>
      <c r="D1173">
        <v>-2.6700000000000004</v>
      </c>
      <c r="E1173">
        <v>-6.6</v>
      </c>
      <c r="F1173">
        <v>-6.6</v>
      </c>
      <c r="G1173">
        <v>1.56</v>
      </c>
      <c r="H1173">
        <v>-5.0399999999999991</v>
      </c>
      <c r="I1173">
        <v>0.67</v>
      </c>
      <c r="J1173">
        <v>-4.3699999999999992</v>
      </c>
    </row>
    <row r="1174" spans="1:10" x14ac:dyDescent="0.3">
      <c r="A1174" s="163">
        <v>45686</v>
      </c>
      <c r="B1174" t="s">
        <v>1368</v>
      </c>
      <c r="C1174">
        <v>6.68</v>
      </c>
      <c r="D1174">
        <v>-0.87999999999999967</v>
      </c>
      <c r="E1174">
        <v>-2.4900000000000002</v>
      </c>
      <c r="F1174">
        <v>-2.4900000000000002</v>
      </c>
      <c r="G1174">
        <v>-0.45</v>
      </c>
      <c r="H1174">
        <v>-2.9400000000000004</v>
      </c>
      <c r="I1174">
        <v>0.91</v>
      </c>
      <c r="J1174">
        <v>-2.0299999999999998</v>
      </c>
    </row>
    <row r="1175" spans="1:10" x14ac:dyDescent="0.3">
      <c r="A1175" s="163">
        <v>45685</v>
      </c>
      <c r="B1175" t="s">
        <v>1369</v>
      </c>
      <c r="C1175">
        <v>106</v>
      </c>
      <c r="D1175">
        <v>-3.75</v>
      </c>
      <c r="E1175">
        <v>0</v>
      </c>
      <c r="G1175">
        <v>0</v>
      </c>
      <c r="H1175">
        <v>0</v>
      </c>
      <c r="I1175">
        <v>0</v>
      </c>
      <c r="J1175">
        <v>0</v>
      </c>
    </row>
    <row r="1176" spans="1:10" x14ac:dyDescent="0.3">
      <c r="A1176" s="163">
        <v>45686</v>
      </c>
      <c r="B1176" t="s">
        <v>1370</v>
      </c>
      <c r="C1176">
        <v>171.1</v>
      </c>
      <c r="D1176">
        <v>-7.84</v>
      </c>
      <c r="E1176">
        <v>-2.66</v>
      </c>
      <c r="F1176">
        <v>-2.66</v>
      </c>
      <c r="G1176">
        <v>-2.76</v>
      </c>
      <c r="H1176">
        <v>-5.42</v>
      </c>
      <c r="I1176">
        <v>4.58</v>
      </c>
      <c r="J1176">
        <v>-0.83999999999999986</v>
      </c>
    </row>
    <row r="1177" spans="1:10" x14ac:dyDescent="0.3">
      <c r="A1177" s="163">
        <v>45684</v>
      </c>
      <c r="B1177" t="s">
        <v>4222</v>
      </c>
      <c r="C1177">
        <v>1.31</v>
      </c>
      <c r="D1177">
        <v>-5</v>
      </c>
      <c r="E1177">
        <v>-4.38</v>
      </c>
      <c r="F1177">
        <v>-4.38</v>
      </c>
      <c r="G1177">
        <v>0</v>
      </c>
      <c r="H1177">
        <v>0</v>
      </c>
      <c r="I1177">
        <v>0</v>
      </c>
      <c r="J1177">
        <v>0</v>
      </c>
    </row>
    <row r="1178" spans="1:10" x14ac:dyDescent="0.3">
      <c r="A1178" s="163">
        <v>45684</v>
      </c>
      <c r="B1178" t="s">
        <v>4223</v>
      </c>
      <c r="C1178">
        <v>158.44999999999999</v>
      </c>
      <c r="D1178">
        <v>14.77</v>
      </c>
      <c r="E1178">
        <v>4.97</v>
      </c>
      <c r="F1178">
        <v>4.97</v>
      </c>
      <c r="G1178">
        <v>0</v>
      </c>
      <c r="H1178">
        <v>0</v>
      </c>
      <c r="I1178">
        <v>0</v>
      </c>
      <c r="J1178">
        <v>0</v>
      </c>
    </row>
    <row r="1179" spans="1:10" x14ac:dyDescent="0.3">
      <c r="A1179" s="163">
        <v>45686</v>
      </c>
      <c r="B1179" t="s">
        <v>1371</v>
      </c>
      <c r="C1179">
        <v>8.3000000000000007</v>
      </c>
      <c r="D1179">
        <v>0.89999999999999969</v>
      </c>
      <c r="E1179">
        <v>-1.9</v>
      </c>
      <c r="F1179">
        <v>-1.9</v>
      </c>
      <c r="G1179">
        <v>-0.97</v>
      </c>
      <c r="H1179">
        <v>-2.87</v>
      </c>
      <c r="I1179">
        <v>1.22</v>
      </c>
      <c r="J1179">
        <v>-1.65</v>
      </c>
    </row>
    <row r="1180" spans="1:10" x14ac:dyDescent="0.3">
      <c r="A1180" s="163">
        <v>45686</v>
      </c>
      <c r="B1180" t="s">
        <v>1372</v>
      </c>
      <c r="C1180">
        <v>36.58</v>
      </c>
      <c r="D1180">
        <v>-1.4</v>
      </c>
      <c r="E1180">
        <v>-3.92</v>
      </c>
      <c r="F1180">
        <v>-3.92</v>
      </c>
      <c r="G1180">
        <v>-7.41</v>
      </c>
      <c r="H1180">
        <v>-11.33</v>
      </c>
      <c r="I1180">
        <v>2.75</v>
      </c>
      <c r="J1180">
        <v>-8.58</v>
      </c>
    </row>
    <row r="1181" spans="1:10" x14ac:dyDescent="0.3">
      <c r="A1181" s="163">
        <v>45686</v>
      </c>
      <c r="B1181" t="s">
        <v>1373</v>
      </c>
      <c r="C1181">
        <v>15.7</v>
      </c>
      <c r="D1181">
        <v>-1.1299999999999999</v>
      </c>
      <c r="E1181">
        <v>-4.92</v>
      </c>
      <c r="F1181">
        <v>-4.92</v>
      </c>
      <c r="G1181">
        <v>-1.9</v>
      </c>
      <c r="H1181">
        <v>-6.82</v>
      </c>
      <c r="I1181">
        <v>4.88</v>
      </c>
      <c r="J1181">
        <v>-1.9400000000000004</v>
      </c>
    </row>
    <row r="1182" spans="1:10" x14ac:dyDescent="0.3">
      <c r="A1182" s="163">
        <v>45686</v>
      </c>
      <c r="B1182" t="s">
        <v>1374</v>
      </c>
      <c r="C1182">
        <v>803.95</v>
      </c>
      <c r="D1182">
        <v>-4.96</v>
      </c>
      <c r="E1182">
        <v>-0.94</v>
      </c>
      <c r="F1182">
        <v>-0.94</v>
      </c>
      <c r="G1182">
        <v>-0.37</v>
      </c>
      <c r="H1182">
        <v>-1.31</v>
      </c>
      <c r="I1182">
        <v>5.82</v>
      </c>
      <c r="J1182">
        <v>4.51</v>
      </c>
    </row>
    <row r="1183" spans="1:10" x14ac:dyDescent="0.3">
      <c r="A1183" s="163">
        <v>45686</v>
      </c>
      <c r="B1183" t="s">
        <v>1375</v>
      </c>
      <c r="C1183">
        <v>232.4</v>
      </c>
      <c r="D1183">
        <v>-6.97</v>
      </c>
      <c r="E1183">
        <v>-8.4600000000000009</v>
      </c>
      <c r="F1183">
        <v>-8.4600000000000009</v>
      </c>
      <c r="G1183">
        <v>-0.35</v>
      </c>
      <c r="H1183">
        <v>-8.81</v>
      </c>
      <c r="I1183">
        <v>8.0399999999999991</v>
      </c>
      <c r="J1183">
        <v>-0.77000000000000135</v>
      </c>
    </row>
    <row r="1184" spans="1:10" x14ac:dyDescent="0.3">
      <c r="A1184" s="163">
        <v>45686</v>
      </c>
      <c r="B1184" t="s">
        <v>1376</v>
      </c>
      <c r="C1184">
        <v>1352</v>
      </c>
      <c r="D1184">
        <v>8.07</v>
      </c>
      <c r="E1184">
        <v>-5</v>
      </c>
      <c r="F1184">
        <v>-5</v>
      </c>
      <c r="G1184">
        <v>-5</v>
      </c>
      <c r="H1184">
        <v>-10</v>
      </c>
      <c r="I1184">
        <v>0.76</v>
      </c>
      <c r="J1184">
        <v>-9.24</v>
      </c>
    </row>
    <row r="1185" spans="1:10" x14ac:dyDescent="0.3">
      <c r="A1185" s="163">
        <v>45686</v>
      </c>
      <c r="B1185" t="s">
        <v>1377</v>
      </c>
      <c r="C1185">
        <v>2.34</v>
      </c>
      <c r="D1185">
        <v>0.05</v>
      </c>
      <c r="E1185">
        <v>-3.91</v>
      </c>
      <c r="F1185">
        <v>-3.91</v>
      </c>
      <c r="G1185">
        <v>2.71</v>
      </c>
      <c r="H1185">
        <v>-1.2000000000000002</v>
      </c>
      <c r="I1185">
        <v>3.08</v>
      </c>
      <c r="J1185">
        <v>1.88</v>
      </c>
    </row>
    <row r="1186" spans="1:10" x14ac:dyDescent="0.3">
      <c r="A1186" s="163">
        <v>45686</v>
      </c>
      <c r="B1186" t="s">
        <v>1378</v>
      </c>
      <c r="C1186">
        <v>29.69</v>
      </c>
      <c r="D1186">
        <v>4.79</v>
      </c>
      <c r="E1186">
        <v>-4.9800000000000004</v>
      </c>
      <c r="F1186">
        <v>-4.9800000000000004</v>
      </c>
      <c r="G1186">
        <v>-2.2400000000000002</v>
      </c>
      <c r="H1186">
        <v>-7.2200000000000006</v>
      </c>
      <c r="I1186">
        <v>0.03</v>
      </c>
      <c r="J1186">
        <v>-7.19</v>
      </c>
    </row>
    <row r="1187" spans="1:10" x14ac:dyDescent="0.3">
      <c r="A1187" s="163">
        <v>45686</v>
      </c>
      <c r="B1187" t="s">
        <v>1379</v>
      </c>
      <c r="C1187">
        <v>140.35</v>
      </c>
      <c r="D1187">
        <v>-5.19</v>
      </c>
      <c r="E1187">
        <v>-4.97</v>
      </c>
      <c r="F1187">
        <v>-4.97</v>
      </c>
      <c r="G1187">
        <v>-4.9800000000000004</v>
      </c>
      <c r="H1187">
        <v>-9.9499999999999993</v>
      </c>
      <c r="I1187">
        <v>2.97</v>
      </c>
      <c r="J1187">
        <v>-6.9799999999999986</v>
      </c>
    </row>
    <row r="1188" spans="1:10" x14ac:dyDescent="0.3">
      <c r="A1188" s="163">
        <v>45686</v>
      </c>
      <c r="B1188" t="s">
        <v>1380</v>
      </c>
      <c r="C1188">
        <v>29.47</v>
      </c>
      <c r="D1188">
        <v>4.99</v>
      </c>
      <c r="E1188">
        <v>-2.02</v>
      </c>
      <c r="F1188">
        <v>-2.02</v>
      </c>
      <c r="G1188">
        <v>-3.5</v>
      </c>
      <c r="H1188">
        <v>-5.52</v>
      </c>
      <c r="I1188">
        <v>4.91</v>
      </c>
      <c r="J1188">
        <v>-0.60999999999999943</v>
      </c>
    </row>
    <row r="1189" spans="1:10" x14ac:dyDescent="0.3">
      <c r="A1189" s="163">
        <v>45686</v>
      </c>
      <c r="B1189" t="s">
        <v>1381</v>
      </c>
      <c r="C1189">
        <v>35.99</v>
      </c>
      <c r="D1189">
        <v>7.58</v>
      </c>
      <c r="E1189">
        <v>-1.99</v>
      </c>
      <c r="F1189">
        <v>-1.99</v>
      </c>
      <c r="G1189">
        <v>-1.98</v>
      </c>
      <c r="H1189">
        <v>-3.97</v>
      </c>
      <c r="I1189">
        <v>-1.99</v>
      </c>
      <c r="J1189">
        <v>-5.96</v>
      </c>
    </row>
    <row r="1190" spans="1:10" x14ac:dyDescent="0.3">
      <c r="A1190" s="163">
        <v>45686</v>
      </c>
      <c r="B1190" t="s">
        <v>1382</v>
      </c>
      <c r="C1190">
        <v>0.71</v>
      </c>
      <c r="D1190">
        <v>3.99999999999998E-2</v>
      </c>
      <c r="E1190">
        <v>-2.74</v>
      </c>
      <c r="F1190">
        <v>-2.74</v>
      </c>
      <c r="G1190">
        <v>-2.82</v>
      </c>
      <c r="H1190">
        <v>-5.5600000000000005</v>
      </c>
      <c r="I1190">
        <v>2.9</v>
      </c>
      <c r="J1190">
        <v>-2.6600000000000006</v>
      </c>
    </row>
    <row r="1191" spans="1:10" x14ac:dyDescent="0.3">
      <c r="A1191" s="163">
        <v>45686</v>
      </c>
      <c r="B1191" t="s">
        <v>1383</v>
      </c>
      <c r="C1191">
        <v>0.95</v>
      </c>
      <c r="D1191">
        <v>-4.8499999999999996</v>
      </c>
      <c r="E1191">
        <v>-4.12</v>
      </c>
      <c r="F1191">
        <v>-4.12</v>
      </c>
      <c r="G1191">
        <v>2.15</v>
      </c>
      <c r="H1191">
        <v>-1.97</v>
      </c>
      <c r="J1191">
        <v>-1.97</v>
      </c>
    </row>
    <row r="1192" spans="1:10" x14ac:dyDescent="0.3">
      <c r="A1192" s="163">
        <v>45686</v>
      </c>
      <c r="B1192" t="s">
        <v>1384</v>
      </c>
      <c r="C1192">
        <v>77.010000000000005</v>
      </c>
      <c r="D1192">
        <v>-1.94</v>
      </c>
      <c r="E1192">
        <v>-2.99</v>
      </c>
      <c r="F1192">
        <v>-2.99</v>
      </c>
      <c r="G1192">
        <v>-1.58</v>
      </c>
      <c r="H1192">
        <v>-4.57</v>
      </c>
      <c r="I1192">
        <v>3.83</v>
      </c>
      <c r="J1192">
        <v>-0.74000000000000021</v>
      </c>
    </row>
    <row r="1193" spans="1:10" x14ac:dyDescent="0.3">
      <c r="A1193" s="163">
        <v>45677</v>
      </c>
      <c r="B1193" t="s">
        <v>4335</v>
      </c>
      <c r="C1193">
        <v>1.26</v>
      </c>
      <c r="D1193">
        <v>-4.24</v>
      </c>
      <c r="E1193">
        <v>-4.55</v>
      </c>
      <c r="G1193">
        <v>0</v>
      </c>
      <c r="I1193">
        <v>0</v>
      </c>
    </row>
    <row r="1194" spans="1:10" x14ac:dyDescent="0.3">
      <c r="A1194" s="163">
        <v>45686</v>
      </c>
      <c r="B1194" t="s">
        <v>1385</v>
      </c>
      <c r="C1194">
        <v>6.8</v>
      </c>
      <c r="D1194">
        <v>-2.7</v>
      </c>
      <c r="E1194">
        <v>-4.88</v>
      </c>
      <c r="F1194">
        <v>-4.88</v>
      </c>
      <c r="G1194">
        <v>-4.59</v>
      </c>
      <c r="H1194">
        <v>-9.4700000000000006</v>
      </c>
      <c r="I1194">
        <v>-3.68</v>
      </c>
      <c r="J1194">
        <v>-13.15</v>
      </c>
    </row>
    <row r="1195" spans="1:10" x14ac:dyDescent="0.3">
      <c r="A1195" s="163">
        <v>45686</v>
      </c>
      <c r="B1195" t="s">
        <v>1386</v>
      </c>
      <c r="C1195">
        <v>13.71</v>
      </c>
      <c r="D1195">
        <v>-3.4</v>
      </c>
      <c r="E1195">
        <v>-3.45</v>
      </c>
      <c r="F1195">
        <v>-3.45</v>
      </c>
      <c r="G1195">
        <v>-2.5099999999999998</v>
      </c>
      <c r="H1195">
        <v>-5.96</v>
      </c>
      <c r="I1195">
        <v>6.78</v>
      </c>
      <c r="J1195">
        <v>0.82000000000000028</v>
      </c>
    </row>
    <row r="1196" spans="1:10" x14ac:dyDescent="0.3">
      <c r="A1196" s="163">
        <v>45686</v>
      </c>
      <c r="B1196" t="s">
        <v>1387</v>
      </c>
      <c r="C1196">
        <v>7.01</v>
      </c>
      <c r="D1196">
        <v>-0.32000000000000012</v>
      </c>
      <c r="E1196">
        <v>-0.56999999999999995</v>
      </c>
      <c r="F1196">
        <v>-0.56999999999999995</v>
      </c>
      <c r="G1196">
        <v>1.1499999999999999</v>
      </c>
      <c r="H1196">
        <v>0.57999999999999996</v>
      </c>
      <c r="I1196">
        <v>-0.43</v>
      </c>
      <c r="J1196">
        <v>0.14999999999999991</v>
      </c>
    </row>
    <row r="1197" spans="1:10" x14ac:dyDescent="0.3">
      <c r="A1197" s="163">
        <v>45686</v>
      </c>
      <c r="B1197" t="s">
        <v>1388</v>
      </c>
      <c r="C1197">
        <v>11.6</v>
      </c>
      <c r="D1197">
        <v>-9.82</v>
      </c>
      <c r="E1197">
        <v>-4.96</v>
      </c>
      <c r="F1197">
        <v>-4.96</v>
      </c>
      <c r="G1197">
        <v>-4.9800000000000004</v>
      </c>
      <c r="H1197">
        <v>-9.94</v>
      </c>
      <c r="I1197">
        <v>-5</v>
      </c>
      <c r="J1197">
        <v>-14.94</v>
      </c>
    </row>
    <row r="1198" spans="1:10" x14ac:dyDescent="0.3">
      <c r="A1198" s="163">
        <v>44347</v>
      </c>
      <c r="B1198" t="s">
        <v>4336</v>
      </c>
      <c r="C1198">
        <v>980.00001999999995</v>
      </c>
      <c r="D1198">
        <v>23.36</v>
      </c>
      <c r="E1198">
        <v>-4.3</v>
      </c>
      <c r="G1198">
        <v>0</v>
      </c>
      <c r="I1198">
        <v>0</v>
      </c>
    </row>
    <row r="1199" spans="1:10" x14ac:dyDescent="0.3">
      <c r="A1199" s="163">
        <v>45686</v>
      </c>
      <c r="B1199" t="s">
        <v>1389</v>
      </c>
      <c r="C1199">
        <v>47.32</v>
      </c>
      <c r="D1199">
        <v>1.9999999999999699E-2</v>
      </c>
      <c r="E1199">
        <v>-4.2300000000000004</v>
      </c>
      <c r="F1199">
        <v>-4.2300000000000004</v>
      </c>
      <c r="G1199">
        <v>4.74</v>
      </c>
      <c r="H1199">
        <v>0.50999999999999979</v>
      </c>
      <c r="I1199">
        <v>4.99</v>
      </c>
      <c r="J1199">
        <v>5.5</v>
      </c>
    </row>
    <row r="1200" spans="1:10" x14ac:dyDescent="0.3">
      <c r="A1200" s="163">
        <v>45686</v>
      </c>
      <c r="B1200" t="s">
        <v>1390</v>
      </c>
      <c r="C1200">
        <v>6.28</v>
      </c>
      <c r="D1200">
        <v>0.19999999999999929</v>
      </c>
      <c r="E1200">
        <v>-4.72</v>
      </c>
      <c r="F1200">
        <v>-4.72</v>
      </c>
      <c r="G1200">
        <v>4.0999999999999996</v>
      </c>
      <c r="H1200">
        <v>-0.62000000000000011</v>
      </c>
      <c r="I1200">
        <v>2.95</v>
      </c>
      <c r="J1200">
        <v>2.33</v>
      </c>
    </row>
    <row r="1201" spans="1:10" x14ac:dyDescent="0.3">
      <c r="A1201" s="163">
        <v>45671</v>
      </c>
      <c r="B1201" t="s">
        <v>4337</v>
      </c>
      <c r="C1201">
        <v>6.55</v>
      </c>
      <c r="D1201">
        <v>-0.20999999999999991</v>
      </c>
      <c r="E1201">
        <v>0</v>
      </c>
      <c r="G1201">
        <v>-4.93</v>
      </c>
      <c r="I1201">
        <v>0</v>
      </c>
    </row>
    <row r="1202" spans="1:10" x14ac:dyDescent="0.3">
      <c r="A1202" s="163">
        <v>45686</v>
      </c>
      <c r="B1202" t="s">
        <v>1391</v>
      </c>
      <c r="C1202">
        <v>0.97</v>
      </c>
      <c r="D1202">
        <v>-1.9200000000000004</v>
      </c>
      <c r="E1202">
        <v>-7.22</v>
      </c>
      <c r="F1202">
        <v>-7.22</v>
      </c>
      <c r="G1202">
        <v>1.1100000000000001</v>
      </c>
      <c r="H1202">
        <v>-6.1099999999999994</v>
      </c>
      <c r="I1202">
        <v>6.59</v>
      </c>
      <c r="J1202">
        <v>0.48000000000000043</v>
      </c>
    </row>
    <row r="1203" spans="1:10" x14ac:dyDescent="0.3">
      <c r="A1203" s="163">
        <v>45685</v>
      </c>
      <c r="B1203" t="s">
        <v>1392</v>
      </c>
      <c r="C1203">
        <v>33.24</v>
      </c>
      <c r="D1203">
        <v>-3.96</v>
      </c>
      <c r="E1203">
        <v>-1.99</v>
      </c>
      <c r="F1203">
        <v>-1.99</v>
      </c>
      <c r="G1203">
        <v>-1.98</v>
      </c>
      <c r="H1203">
        <v>-3.97</v>
      </c>
    </row>
    <row r="1204" spans="1:10" x14ac:dyDescent="0.3">
      <c r="A1204" s="163">
        <v>45686</v>
      </c>
      <c r="B1204" t="s">
        <v>4338</v>
      </c>
      <c r="C1204">
        <v>710</v>
      </c>
      <c r="D1204">
        <v>-8.3000000000000007</v>
      </c>
      <c r="G1204">
        <v>-0.15</v>
      </c>
      <c r="I1204">
        <v>4.57</v>
      </c>
      <c r="J1204">
        <v>-0.15</v>
      </c>
    </row>
    <row r="1205" spans="1:10" x14ac:dyDescent="0.3">
      <c r="A1205" s="163">
        <v>45686</v>
      </c>
      <c r="B1205" t="s">
        <v>1393</v>
      </c>
      <c r="C1205">
        <v>129.65</v>
      </c>
      <c r="D1205">
        <v>-2.54</v>
      </c>
      <c r="E1205">
        <v>-3.48</v>
      </c>
      <c r="F1205">
        <v>-3.48</v>
      </c>
      <c r="G1205">
        <v>1.23</v>
      </c>
      <c r="H1205">
        <v>-2.25</v>
      </c>
      <c r="I1205">
        <v>1.37</v>
      </c>
      <c r="J1205">
        <v>-0.87999999999999989</v>
      </c>
    </row>
    <row r="1206" spans="1:10" x14ac:dyDescent="0.3">
      <c r="A1206" s="163">
        <v>45686</v>
      </c>
      <c r="B1206" t="s">
        <v>1394</v>
      </c>
      <c r="C1206">
        <v>395.75</v>
      </c>
      <c r="D1206">
        <v>3.23</v>
      </c>
      <c r="E1206">
        <v>-1.62</v>
      </c>
      <c r="F1206">
        <v>-1.62</v>
      </c>
      <c r="G1206">
        <v>-2.83</v>
      </c>
      <c r="H1206">
        <v>-4.45</v>
      </c>
      <c r="I1206">
        <v>2.54</v>
      </c>
      <c r="J1206">
        <v>-1.91</v>
      </c>
    </row>
    <row r="1207" spans="1:10" x14ac:dyDescent="0.3">
      <c r="A1207" s="163">
        <v>45686</v>
      </c>
      <c r="B1207" t="s">
        <v>1395</v>
      </c>
      <c r="C1207">
        <v>2.85</v>
      </c>
      <c r="D1207">
        <v>3.49</v>
      </c>
      <c r="E1207">
        <v>-2.99</v>
      </c>
      <c r="F1207">
        <v>-2.99</v>
      </c>
      <c r="G1207">
        <v>-3.42</v>
      </c>
      <c r="H1207">
        <v>-6.41</v>
      </c>
      <c r="I1207">
        <v>1.06</v>
      </c>
      <c r="J1207">
        <v>-5.35</v>
      </c>
    </row>
    <row r="1208" spans="1:10" x14ac:dyDescent="0.3">
      <c r="A1208" s="163">
        <v>45686</v>
      </c>
      <c r="B1208" t="s">
        <v>1396</v>
      </c>
      <c r="C1208">
        <v>5.78</v>
      </c>
      <c r="D1208">
        <v>-14.9</v>
      </c>
      <c r="E1208">
        <v>-4.91</v>
      </c>
      <c r="F1208">
        <v>-4.91</v>
      </c>
      <c r="G1208">
        <v>-4.8499999999999996</v>
      </c>
      <c r="H1208">
        <v>-9.76</v>
      </c>
      <c r="I1208">
        <v>-4.93</v>
      </c>
      <c r="J1208">
        <v>-14.69</v>
      </c>
    </row>
    <row r="1209" spans="1:10" x14ac:dyDescent="0.3">
      <c r="A1209" s="163">
        <v>45686</v>
      </c>
      <c r="B1209" t="s">
        <v>1397</v>
      </c>
      <c r="C1209">
        <v>37.840000000000003</v>
      </c>
      <c r="D1209">
        <v>-3.75</v>
      </c>
      <c r="E1209">
        <v>-1.35</v>
      </c>
      <c r="F1209">
        <v>-1.35</v>
      </c>
      <c r="G1209">
        <v>2.98</v>
      </c>
      <c r="H1209">
        <v>1.63</v>
      </c>
      <c r="I1209">
        <v>-3.1</v>
      </c>
      <c r="J1209">
        <v>-1.4700000000000002</v>
      </c>
    </row>
    <row r="1210" spans="1:10" x14ac:dyDescent="0.3">
      <c r="A1210" s="163">
        <v>45686</v>
      </c>
      <c r="B1210" t="s">
        <v>1398</v>
      </c>
      <c r="C1210">
        <v>814.45</v>
      </c>
      <c r="D1210">
        <v>-10.420000000000002</v>
      </c>
      <c r="E1210">
        <v>-5.1100000000000003</v>
      </c>
      <c r="F1210">
        <v>-5.1100000000000003</v>
      </c>
      <c r="G1210">
        <v>-5.67</v>
      </c>
      <c r="H1210">
        <v>-10.78</v>
      </c>
      <c r="I1210">
        <v>1.78</v>
      </c>
      <c r="J1210">
        <v>-9.0000000000000018</v>
      </c>
    </row>
    <row r="1211" spans="1:10" x14ac:dyDescent="0.3">
      <c r="A1211" s="163">
        <v>45686</v>
      </c>
      <c r="B1211" t="s">
        <v>1399</v>
      </c>
      <c r="C1211">
        <v>14.1</v>
      </c>
      <c r="D1211">
        <v>-6.27</v>
      </c>
      <c r="E1211">
        <v>-4.99</v>
      </c>
      <c r="F1211">
        <v>-4.99</v>
      </c>
      <c r="G1211">
        <v>-4.4000000000000004</v>
      </c>
      <c r="H1211">
        <v>-9.39</v>
      </c>
      <c r="I1211">
        <v>4.5999999999999996</v>
      </c>
      <c r="J1211">
        <v>-4.7900000000000009</v>
      </c>
    </row>
    <row r="1212" spans="1:10" x14ac:dyDescent="0.3">
      <c r="A1212" s="163">
        <v>45686</v>
      </c>
      <c r="B1212" t="s">
        <v>1400</v>
      </c>
      <c r="C1212">
        <v>2.37</v>
      </c>
      <c r="D1212">
        <v>-1.64</v>
      </c>
      <c r="E1212">
        <v>-8.7200000000000006</v>
      </c>
      <c r="F1212">
        <v>-8.7200000000000006</v>
      </c>
      <c r="G1212">
        <v>-8.82</v>
      </c>
      <c r="H1212">
        <v>-17.54</v>
      </c>
      <c r="I1212">
        <v>-4.4400000000000004</v>
      </c>
      <c r="J1212">
        <v>-21.98</v>
      </c>
    </row>
    <row r="1213" spans="1:10" x14ac:dyDescent="0.3">
      <c r="A1213" s="163">
        <v>45686</v>
      </c>
      <c r="B1213" t="s">
        <v>1401</v>
      </c>
      <c r="C1213">
        <v>710.7</v>
      </c>
      <c r="D1213">
        <v>-6</v>
      </c>
      <c r="E1213">
        <v>-5.0599999999999996</v>
      </c>
      <c r="F1213">
        <v>-5.0599999999999996</v>
      </c>
      <c r="G1213">
        <v>-6.6</v>
      </c>
      <c r="H1213">
        <v>-11.66</v>
      </c>
      <c r="I1213">
        <v>11.23</v>
      </c>
      <c r="J1213">
        <v>-0.42999999999999972</v>
      </c>
    </row>
    <row r="1214" spans="1:10" x14ac:dyDescent="0.3">
      <c r="A1214" s="163">
        <v>45686</v>
      </c>
      <c r="B1214" t="s">
        <v>1402</v>
      </c>
      <c r="C1214">
        <v>19.14</v>
      </c>
      <c r="D1214">
        <v>-0.5900000000000003</v>
      </c>
      <c r="E1214">
        <v>-5.03</v>
      </c>
      <c r="F1214">
        <v>-5.03</v>
      </c>
      <c r="G1214">
        <v>1.55</v>
      </c>
      <c r="H1214">
        <v>-3.4800000000000004</v>
      </c>
      <c r="I1214">
        <v>0.84</v>
      </c>
      <c r="J1214">
        <v>-2.640000000000001</v>
      </c>
    </row>
    <row r="1215" spans="1:10" x14ac:dyDescent="0.3">
      <c r="A1215" s="163">
        <v>45686</v>
      </c>
      <c r="B1215" t="s">
        <v>1403</v>
      </c>
      <c r="C1215">
        <v>323.10000000000002</v>
      </c>
      <c r="D1215">
        <v>-9.89</v>
      </c>
      <c r="E1215">
        <v>-9.7200000000000006</v>
      </c>
      <c r="F1215">
        <v>-9.7200000000000006</v>
      </c>
      <c r="G1215">
        <v>-0.57999999999999996</v>
      </c>
      <c r="H1215">
        <v>-10.3</v>
      </c>
      <c r="I1215">
        <v>7.45</v>
      </c>
      <c r="J1215">
        <v>-2.8500000000000005</v>
      </c>
    </row>
    <row r="1216" spans="1:10" x14ac:dyDescent="0.3">
      <c r="A1216" s="163">
        <v>45686</v>
      </c>
      <c r="B1216" t="s">
        <v>1404</v>
      </c>
      <c r="C1216">
        <v>26.75</v>
      </c>
      <c r="D1216">
        <v>1.85</v>
      </c>
      <c r="E1216">
        <v>-2.34</v>
      </c>
      <c r="F1216">
        <v>-2.34</v>
      </c>
      <c r="G1216">
        <v>1.86</v>
      </c>
      <c r="H1216">
        <v>-0.4799999999999997</v>
      </c>
      <c r="I1216">
        <v>1.67</v>
      </c>
      <c r="J1216">
        <v>1.1900000000000002</v>
      </c>
    </row>
    <row r="1217" spans="1:10" x14ac:dyDescent="0.3">
      <c r="A1217" s="163">
        <v>45686</v>
      </c>
      <c r="B1217" t="s">
        <v>1405</v>
      </c>
      <c r="C1217">
        <v>95.25</v>
      </c>
      <c r="D1217">
        <v>-8.5</v>
      </c>
      <c r="E1217">
        <v>-3.72</v>
      </c>
      <c r="F1217">
        <v>-3.72</v>
      </c>
      <c r="G1217">
        <v>-2.0699999999999998</v>
      </c>
      <c r="H1217">
        <v>-5.79</v>
      </c>
      <c r="I1217">
        <v>5.83</v>
      </c>
      <c r="J1217">
        <v>0.04</v>
      </c>
    </row>
    <row r="1218" spans="1:10" x14ac:dyDescent="0.3">
      <c r="A1218" s="163">
        <v>45686</v>
      </c>
      <c r="B1218" t="s">
        <v>1406</v>
      </c>
      <c r="C1218">
        <v>290.14999999999998</v>
      </c>
      <c r="D1218">
        <v>-12.17</v>
      </c>
      <c r="E1218">
        <v>-4.71</v>
      </c>
      <c r="F1218">
        <v>-4.71</v>
      </c>
      <c r="G1218">
        <v>1.86</v>
      </c>
      <c r="H1218">
        <v>-2.85</v>
      </c>
      <c r="I1218">
        <v>2.02</v>
      </c>
      <c r="J1218">
        <v>-0.82999999999999963</v>
      </c>
    </row>
    <row r="1219" spans="1:10" x14ac:dyDescent="0.3">
      <c r="A1219" s="163">
        <v>45686</v>
      </c>
      <c r="B1219" t="s">
        <v>1407</v>
      </c>
      <c r="C1219">
        <v>930.4</v>
      </c>
      <c r="D1219">
        <v>-1.59</v>
      </c>
      <c r="E1219">
        <v>-2.8</v>
      </c>
      <c r="F1219">
        <v>-2.8</v>
      </c>
      <c r="G1219">
        <v>-0.39</v>
      </c>
      <c r="H1219">
        <v>-3.19</v>
      </c>
      <c r="I1219">
        <v>2.48</v>
      </c>
      <c r="J1219">
        <v>-0.71</v>
      </c>
    </row>
    <row r="1220" spans="1:10" x14ac:dyDescent="0.3">
      <c r="A1220" s="163">
        <v>45686</v>
      </c>
      <c r="B1220" t="s">
        <v>1408</v>
      </c>
      <c r="C1220">
        <v>73.03</v>
      </c>
      <c r="D1220">
        <v>-7.08</v>
      </c>
      <c r="E1220">
        <v>-2.4900000000000002</v>
      </c>
      <c r="F1220">
        <v>-2.4900000000000002</v>
      </c>
      <c r="G1220">
        <v>1.1200000000000001</v>
      </c>
      <c r="H1220">
        <v>-1.37</v>
      </c>
      <c r="I1220">
        <v>1.5</v>
      </c>
      <c r="J1220">
        <v>0.12999999999999989</v>
      </c>
    </row>
    <row r="1221" spans="1:10" x14ac:dyDescent="0.3">
      <c r="A1221" s="163">
        <v>45684</v>
      </c>
      <c r="B1221" t="s">
        <v>4224</v>
      </c>
      <c r="C1221">
        <v>9.0399999999999991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</row>
    <row r="1222" spans="1:10" x14ac:dyDescent="0.3">
      <c r="A1222" s="163">
        <v>45686</v>
      </c>
      <c r="B1222" t="s">
        <v>1409</v>
      </c>
      <c r="C1222">
        <v>192.15</v>
      </c>
      <c r="D1222">
        <v>-13.159999999999998</v>
      </c>
      <c r="E1222">
        <v>-9.25</v>
      </c>
      <c r="F1222">
        <v>-9.25</v>
      </c>
      <c r="G1222">
        <v>3.3</v>
      </c>
      <c r="H1222">
        <v>-5.95</v>
      </c>
      <c r="I1222">
        <v>1.43</v>
      </c>
      <c r="J1222">
        <v>-4.5200000000000005</v>
      </c>
    </row>
    <row r="1223" spans="1:10" x14ac:dyDescent="0.3">
      <c r="A1223" s="163">
        <v>45686</v>
      </c>
      <c r="B1223" t="s">
        <v>1410</v>
      </c>
      <c r="C1223">
        <v>102.8</v>
      </c>
      <c r="D1223">
        <v>1.0700000000000005</v>
      </c>
      <c r="E1223">
        <v>-1.82</v>
      </c>
      <c r="F1223">
        <v>-1.82</v>
      </c>
      <c r="G1223">
        <v>-6.39</v>
      </c>
      <c r="H1223">
        <v>-8.2099999999999991</v>
      </c>
      <c r="I1223">
        <v>1.78</v>
      </c>
      <c r="J1223">
        <v>-6.4299999999999988</v>
      </c>
    </row>
    <row r="1224" spans="1:10" x14ac:dyDescent="0.3">
      <c r="A1224" s="163">
        <v>45686</v>
      </c>
      <c r="B1224" t="s">
        <v>1411</v>
      </c>
      <c r="C1224">
        <v>1.46</v>
      </c>
      <c r="D1224">
        <v>-2.66</v>
      </c>
      <c r="E1224">
        <v>-2.72</v>
      </c>
      <c r="F1224">
        <v>-2.72</v>
      </c>
      <c r="G1224">
        <v>0.7</v>
      </c>
      <c r="H1224">
        <v>-2.0200000000000005</v>
      </c>
      <c r="I1224">
        <v>1.39</v>
      </c>
      <c r="J1224">
        <v>-0.63000000000000056</v>
      </c>
    </row>
    <row r="1225" spans="1:10" x14ac:dyDescent="0.3">
      <c r="A1225" s="163">
        <v>45686</v>
      </c>
      <c r="B1225" t="s">
        <v>1412</v>
      </c>
      <c r="C1225">
        <v>4.45</v>
      </c>
      <c r="D1225">
        <v>-0.1999999999999999</v>
      </c>
      <c r="E1225">
        <v>-1.28</v>
      </c>
      <c r="F1225">
        <v>-1.28</v>
      </c>
      <c r="G1225">
        <v>-2.8</v>
      </c>
      <c r="H1225">
        <v>-4.08</v>
      </c>
      <c r="I1225">
        <v>-1.33</v>
      </c>
      <c r="J1225">
        <v>-5.41</v>
      </c>
    </row>
    <row r="1226" spans="1:10" x14ac:dyDescent="0.3">
      <c r="A1226" s="163">
        <v>45686</v>
      </c>
      <c r="B1226" t="s">
        <v>1413</v>
      </c>
      <c r="C1226">
        <v>3.66</v>
      </c>
      <c r="D1226">
        <v>-2.48</v>
      </c>
      <c r="E1226">
        <v>-1.6</v>
      </c>
      <c r="F1226">
        <v>-1.6</v>
      </c>
      <c r="H1226">
        <v>-1.6</v>
      </c>
      <c r="I1226">
        <v>18.829999999999998</v>
      </c>
      <c r="J1226">
        <v>17.229999999999997</v>
      </c>
    </row>
    <row r="1227" spans="1:10" x14ac:dyDescent="0.3">
      <c r="A1227" s="163">
        <v>45686</v>
      </c>
      <c r="B1227" t="s">
        <v>1414</v>
      </c>
      <c r="C1227">
        <v>701.55</v>
      </c>
      <c r="D1227">
        <v>0.81</v>
      </c>
      <c r="E1227">
        <v>-3.41</v>
      </c>
      <c r="F1227">
        <v>-3.41</v>
      </c>
      <c r="G1227">
        <v>-1.92</v>
      </c>
      <c r="H1227">
        <v>-5.33</v>
      </c>
      <c r="I1227">
        <v>4.6100000000000003</v>
      </c>
      <c r="J1227">
        <v>-0.71999999999999975</v>
      </c>
    </row>
    <row r="1228" spans="1:10" x14ac:dyDescent="0.3">
      <c r="A1228" s="163">
        <v>45686</v>
      </c>
      <c r="B1228" t="s">
        <v>1415</v>
      </c>
      <c r="C1228">
        <v>93.65</v>
      </c>
      <c r="D1228">
        <v>-5.46</v>
      </c>
      <c r="E1228">
        <v>-4.2300000000000004</v>
      </c>
      <c r="F1228">
        <v>-4.2300000000000004</v>
      </c>
      <c r="G1228">
        <v>1.55</v>
      </c>
      <c r="H1228">
        <v>-2.6800000000000006</v>
      </c>
      <c r="I1228">
        <v>5.88</v>
      </c>
      <c r="J1228">
        <v>3.1999999999999997</v>
      </c>
    </row>
    <row r="1229" spans="1:10" x14ac:dyDescent="0.3">
      <c r="A1229" s="163">
        <v>45686</v>
      </c>
      <c r="B1229" t="s">
        <v>1416</v>
      </c>
      <c r="C1229">
        <v>16.649999999999999</v>
      </c>
      <c r="D1229">
        <v>-3.53</v>
      </c>
      <c r="E1229">
        <v>-3.86</v>
      </c>
      <c r="F1229">
        <v>-3.86</v>
      </c>
      <c r="G1229">
        <v>1.74</v>
      </c>
      <c r="H1229">
        <v>-2.12</v>
      </c>
      <c r="I1229">
        <v>-2</v>
      </c>
      <c r="J1229">
        <v>-4.12</v>
      </c>
    </row>
    <row r="1230" spans="1:10" x14ac:dyDescent="0.3">
      <c r="A1230" s="163">
        <v>45686</v>
      </c>
      <c r="B1230" t="s">
        <v>1417</v>
      </c>
      <c r="C1230">
        <v>183.65</v>
      </c>
      <c r="D1230">
        <v>-3.76</v>
      </c>
      <c r="E1230">
        <v>-3.11</v>
      </c>
      <c r="F1230">
        <v>-3.11</v>
      </c>
      <c r="G1230">
        <v>-1.56</v>
      </c>
      <c r="H1230">
        <v>-4.67</v>
      </c>
      <c r="I1230">
        <v>2.2599999999999998</v>
      </c>
      <c r="J1230">
        <v>-2.41</v>
      </c>
    </row>
    <row r="1231" spans="1:10" x14ac:dyDescent="0.3">
      <c r="A1231" s="163">
        <v>45686</v>
      </c>
      <c r="B1231" t="s">
        <v>4339</v>
      </c>
      <c r="C1231">
        <v>109</v>
      </c>
      <c r="D1231">
        <v>-2.02</v>
      </c>
      <c r="G1231">
        <v>-0.14000000000000001</v>
      </c>
      <c r="I1231">
        <v>0.09</v>
      </c>
      <c r="J1231">
        <v>-0.14000000000000001</v>
      </c>
    </row>
    <row r="1232" spans="1:10" x14ac:dyDescent="0.3">
      <c r="A1232" s="163">
        <v>45686</v>
      </c>
      <c r="B1232" t="s">
        <v>1418</v>
      </c>
      <c r="C1232">
        <v>405.15</v>
      </c>
      <c r="D1232">
        <v>-4</v>
      </c>
      <c r="E1232">
        <v>-4.87</v>
      </c>
      <c r="F1232">
        <v>-4.87</v>
      </c>
      <c r="G1232">
        <v>-1.72</v>
      </c>
      <c r="H1232">
        <v>-6.59</v>
      </c>
      <c r="I1232">
        <v>3.34</v>
      </c>
      <c r="J1232">
        <v>-3.25</v>
      </c>
    </row>
    <row r="1233" spans="1:10" x14ac:dyDescent="0.3">
      <c r="A1233" s="163">
        <v>45686</v>
      </c>
      <c r="B1233" t="s">
        <v>1419</v>
      </c>
      <c r="C1233">
        <v>12.08</v>
      </c>
      <c r="D1233">
        <v>-3.3</v>
      </c>
      <c r="E1233">
        <v>2.66</v>
      </c>
      <c r="F1233">
        <v>2.66</v>
      </c>
      <c r="G1233">
        <v>-4.78</v>
      </c>
      <c r="H1233">
        <v>-2.12</v>
      </c>
      <c r="I1233">
        <v>2.72</v>
      </c>
      <c r="J1233">
        <v>0.60000000000000009</v>
      </c>
    </row>
    <row r="1234" spans="1:10" x14ac:dyDescent="0.3">
      <c r="A1234" s="163">
        <v>45686</v>
      </c>
      <c r="B1234" t="s">
        <v>1420</v>
      </c>
      <c r="C1234">
        <v>108.65</v>
      </c>
      <c r="D1234">
        <v>5.03</v>
      </c>
      <c r="E1234">
        <v>-4.99</v>
      </c>
      <c r="F1234">
        <v>-4.99</v>
      </c>
      <c r="G1234">
        <v>-2.4500000000000002</v>
      </c>
      <c r="H1234">
        <v>-7.44</v>
      </c>
      <c r="I1234">
        <v>-0.91</v>
      </c>
      <c r="J1234">
        <v>-8.35</v>
      </c>
    </row>
    <row r="1235" spans="1:10" x14ac:dyDescent="0.3">
      <c r="A1235" s="163">
        <v>45686</v>
      </c>
      <c r="B1235" t="s">
        <v>1421</v>
      </c>
      <c r="C1235">
        <v>8693.75</v>
      </c>
      <c r="D1235">
        <v>-0.1400000000000001</v>
      </c>
      <c r="E1235">
        <v>-4.24</v>
      </c>
      <c r="F1235">
        <v>-4.24</v>
      </c>
      <c r="G1235">
        <v>-3.54</v>
      </c>
      <c r="H1235">
        <v>-7.78</v>
      </c>
      <c r="I1235">
        <v>0.16</v>
      </c>
      <c r="J1235">
        <v>-7.62</v>
      </c>
    </row>
    <row r="1236" spans="1:10" x14ac:dyDescent="0.3">
      <c r="A1236" s="163">
        <v>45686</v>
      </c>
      <c r="B1236" t="s">
        <v>1422</v>
      </c>
      <c r="C1236">
        <v>115</v>
      </c>
      <c r="D1236">
        <v>-0.74000000000000066</v>
      </c>
      <c r="E1236">
        <v>-3.23</v>
      </c>
      <c r="F1236">
        <v>-3.23</v>
      </c>
      <c r="G1236">
        <v>0.99</v>
      </c>
      <c r="H1236">
        <v>-2.2400000000000002</v>
      </c>
      <c r="I1236">
        <v>2.68</v>
      </c>
      <c r="J1236">
        <v>0.43999999999999989</v>
      </c>
    </row>
    <row r="1237" spans="1:10" x14ac:dyDescent="0.3">
      <c r="A1237" s="163">
        <v>45686</v>
      </c>
      <c r="B1237" t="s">
        <v>1423</v>
      </c>
      <c r="C1237">
        <v>30.15</v>
      </c>
      <c r="D1237">
        <v>-0.84000000000000008</v>
      </c>
      <c r="E1237">
        <v>-3.82</v>
      </c>
      <c r="F1237">
        <v>-3.82</v>
      </c>
      <c r="G1237">
        <v>-1.29</v>
      </c>
      <c r="H1237">
        <v>-5.1099999999999994</v>
      </c>
      <c r="I1237">
        <v>6.54</v>
      </c>
      <c r="J1237">
        <v>1.4300000000000006</v>
      </c>
    </row>
    <row r="1238" spans="1:10" x14ac:dyDescent="0.3">
      <c r="A1238" s="163">
        <v>45686</v>
      </c>
      <c r="B1238" t="s">
        <v>1424</v>
      </c>
      <c r="C1238">
        <v>189.1</v>
      </c>
      <c r="D1238">
        <v>-7.61</v>
      </c>
      <c r="E1238">
        <v>-5.3</v>
      </c>
      <c r="F1238">
        <v>-5.3</v>
      </c>
      <c r="G1238">
        <v>-2.34</v>
      </c>
      <c r="H1238">
        <v>-7.64</v>
      </c>
      <c r="I1238">
        <v>4.22</v>
      </c>
      <c r="J1238">
        <v>-3.42</v>
      </c>
    </row>
    <row r="1239" spans="1:10" x14ac:dyDescent="0.3">
      <c r="A1239" s="163">
        <v>43556</v>
      </c>
      <c r="B1239" t="s">
        <v>4340</v>
      </c>
      <c r="C1239">
        <v>1.06</v>
      </c>
      <c r="D1239">
        <v>-4.59</v>
      </c>
      <c r="E1239">
        <v>-0.93</v>
      </c>
      <c r="G1239">
        <v>0</v>
      </c>
      <c r="I1239">
        <v>0</v>
      </c>
    </row>
    <row r="1240" spans="1:10" x14ac:dyDescent="0.3">
      <c r="A1240" s="163">
        <v>45686</v>
      </c>
      <c r="B1240" t="s">
        <v>1425</v>
      </c>
      <c r="C1240">
        <v>137.19999999999999</v>
      </c>
      <c r="D1240">
        <v>-5.8</v>
      </c>
      <c r="E1240">
        <v>-2.54</v>
      </c>
      <c r="F1240">
        <v>-2.54</v>
      </c>
      <c r="G1240">
        <v>-4.33</v>
      </c>
      <c r="H1240">
        <v>-6.87</v>
      </c>
      <c r="I1240">
        <v>5.26</v>
      </c>
      <c r="J1240">
        <v>-1.6100000000000003</v>
      </c>
    </row>
    <row r="1241" spans="1:10" x14ac:dyDescent="0.3">
      <c r="A1241" s="163">
        <v>45686</v>
      </c>
      <c r="B1241" t="s">
        <v>4158</v>
      </c>
      <c r="C1241">
        <v>17.3</v>
      </c>
      <c r="D1241">
        <v>5.55</v>
      </c>
      <c r="E1241">
        <v>-2</v>
      </c>
      <c r="F1241">
        <v>-2</v>
      </c>
      <c r="G1241">
        <v>-0.57999999999999996</v>
      </c>
      <c r="H1241">
        <v>-2.58</v>
      </c>
      <c r="I1241">
        <v>1.47</v>
      </c>
      <c r="J1241">
        <v>-1.1100000000000001</v>
      </c>
    </row>
    <row r="1242" spans="1:10" x14ac:dyDescent="0.3">
      <c r="A1242" s="163">
        <v>45686</v>
      </c>
      <c r="B1242" t="s">
        <v>4159</v>
      </c>
      <c r="C1242">
        <v>7.35</v>
      </c>
      <c r="D1242">
        <v>1.9600000000000009</v>
      </c>
      <c r="E1242">
        <v>-2.56</v>
      </c>
      <c r="F1242">
        <v>-2.56</v>
      </c>
      <c r="G1242">
        <v>-6.83</v>
      </c>
      <c r="H1242">
        <v>-9.39</v>
      </c>
      <c r="I1242">
        <v>3.67</v>
      </c>
      <c r="J1242">
        <v>-5.7200000000000006</v>
      </c>
    </row>
    <row r="1243" spans="1:10" x14ac:dyDescent="0.3">
      <c r="A1243" s="163">
        <v>45686</v>
      </c>
      <c r="B1243" t="s">
        <v>1426</v>
      </c>
      <c r="C1243">
        <v>2266.0500000000002</v>
      </c>
      <c r="D1243">
        <v>-3.06</v>
      </c>
      <c r="E1243">
        <v>-3.56</v>
      </c>
      <c r="F1243">
        <v>-3.56</v>
      </c>
      <c r="G1243">
        <v>4.87</v>
      </c>
      <c r="H1243">
        <v>1.31</v>
      </c>
      <c r="I1243">
        <v>-3.51</v>
      </c>
      <c r="J1243">
        <v>-2.2000000000000002</v>
      </c>
    </row>
    <row r="1244" spans="1:10" x14ac:dyDescent="0.3">
      <c r="A1244" s="163">
        <v>45686</v>
      </c>
      <c r="B1244" t="s">
        <v>1427</v>
      </c>
      <c r="C1244">
        <v>160</v>
      </c>
      <c r="D1244">
        <v>3.78</v>
      </c>
      <c r="E1244">
        <v>-1.99</v>
      </c>
      <c r="F1244">
        <v>-1.99</v>
      </c>
      <c r="H1244">
        <v>-1.99</v>
      </c>
      <c r="I1244">
        <v>-0.16</v>
      </c>
      <c r="J1244">
        <v>-2.15</v>
      </c>
    </row>
    <row r="1245" spans="1:10" x14ac:dyDescent="0.3">
      <c r="A1245" s="163">
        <v>45686</v>
      </c>
      <c r="B1245" t="s">
        <v>1428</v>
      </c>
      <c r="C1245">
        <v>1509.2</v>
      </c>
      <c r="D1245">
        <v>-7.43</v>
      </c>
      <c r="E1245">
        <v>-7.48</v>
      </c>
      <c r="F1245">
        <v>-7.48</v>
      </c>
      <c r="G1245">
        <v>3.11</v>
      </c>
      <c r="H1245">
        <v>-4.370000000000001</v>
      </c>
      <c r="I1245">
        <v>1.61</v>
      </c>
      <c r="J1245">
        <v>-2.7600000000000007</v>
      </c>
    </row>
    <row r="1246" spans="1:10" x14ac:dyDescent="0.3">
      <c r="A1246" s="163">
        <v>45686</v>
      </c>
      <c r="B1246" t="s">
        <v>1429</v>
      </c>
      <c r="C1246">
        <v>1990.85</v>
      </c>
      <c r="D1246">
        <v>1.58</v>
      </c>
      <c r="E1246">
        <v>-1.46</v>
      </c>
      <c r="F1246">
        <v>-1.46</v>
      </c>
      <c r="G1246">
        <v>-1.84</v>
      </c>
      <c r="H1246">
        <v>-3.3</v>
      </c>
      <c r="I1246">
        <v>-1.69</v>
      </c>
      <c r="J1246">
        <v>-4.99</v>
      </c>
    </row>
    <row r="1247" spans="1:10" x14ac:dyDescent="0.3">
      <c r="A1247" s="163">
        <v>45686</v>
      </c>
      <c r="B1247" t="s">
        <v>1430</v>
      </c>
      <c r="C1247">
        <v>1452.85</v>
      </c>
      <c r="D1247">
        <v>-1.34</v>
      </c>
      <c r="E1247">
        <v>-3.12</v>
      </c>
      <c r="F1247">
        <v>-3.12</v>
      </c>
      <c r="G1247">
        <v>-0.15</v>
      </c>
      <c r="H1247">
        <v>-3.27</v>
      </c>
      <c r="I1247">
        <v>3.79</v>
      </c>
      <c r="J1247">
        <v>0.52</v>
      </c>
    </row>
    <row r="1248" spans="1:10" x14ac:dyDescent="0.3">
      <c r="A1248" s="163">
        <v>45686</v>
      </c>
      <c r="B1248" t="s">
        <v>1431</v>
      </c>
      <c r="C1248">
        <v>6.94</v>
      </c>
      <c r="D1248">
        <v>-16.87</v>
      </c>
      <c r="E1248">
        <v>-2.79</v>
      </c>
      <c r="F1248">
        <v>-2.79</v>
      </c>
      <c r="G1248">
        <v>-0.41</v>
      </c>
      <c r="H1248">
        <v>-3.2</v>
      </c>
      <c r="I1248">
        <v>-4.93</v>
      </c>
      <c r="J1248">
        <v>-8.129999999999999</v>
      </c>
    </row>
    <row r="1249" spans="1:10" x14ac:dyDescent="0.3">
      <c r="A1249" s="163">
        <v>45686</v>
      </c>
      <c r="B1249" t="s">
        <v>1432</v>
      </c>
      <c r="C1249">
        <v>3.3</v>
      </c>
      <c r="D1249">
        <v>-3.71</v>
      </c>
      <c r="E1249">
        <v>-4.83</v>
      </c>
      <c r="F1249">
        <v>-4.83</v>
      </c>
      <c r="H1249">
        <v>-4.83</v>
      </c>
      <c r="I1249">
        <v>-1.49</v>
      </c>
      <c r="J1249">
        <v>-6.32</v>
      </c>
    </row>
    <row r="1250" spans="1:10" x14ac:dyDescent="0.3">
      <c r="A1250" s="163">
        <v>45686</v>
      </c>
      <c r="B1250" t="s">
        <v>1433</v>
      </c>
      <c r="C1250">
        <v>61.56</v>
      </c>
      <c r="D1250">
        <v>-4.4000000000000004</v>
      </c>
      <c r="E1250">
        <v>-1.5</v>
      </c>
      <c r="F1250">
        <v>-1.5</v>
      </c>
      <c r="G1250">
        <v>-4.38</v>
      </c>
      <c r="H1250">
        <v>-5.88</v>
      </c>
      <c r="I1250">
        <v>1.07</v>
      </c>
      <c r="J1250">
        <v>-4.8099999999999996</v>
      </c>
    </row>
    <row r="1251" spans="1:10" x14ac:dyDescent="0.3">
      <c r="A1251" s="163">
        <v>45686</v>
      </c>
      <c r="B1251" t="s">
        <v>1434</v>
      </c>
      <c r="C1251">
        <v>0.86</v>
      </c>
      <c r="D1251">
        <v>-3.4</v>
      </c>
      <c r="E1251">
        <v>-2.38</v>
      </c>
      <c r="F1251">
        <v>-2.38</v>
      </c>
      <c r="G1251">
        <v>1.22</v>
      </c>
      <c r="H1251">
        <v>-1.1599999999999999</v>
      </c>
      <c r="I1251">
        <v>3.61</v>
      </c>
      <c r="J1251">
        <v>2.4500000000000002</v>
      </c>
    </row>
    <row r="1252" spans="1:10" x14ac:dyDescent="0.3">
      <c r="A1252" s="163">
        <v>45686</v>
      </c>
      <c r="B1252" t="s">
        <v>1435</v>
      </c>
      <c r="C1252">
        <v>100.95</v>
      </c>
      <c r="D1252">
        <v>-7.61</v>
      </c>
      <c r="E1252">
        <v>0.98</v>
      </c>
      <c r="F1252">
        <v>0.98</v>
      </c>
      <c r="G1252">
        <v>0.05</v>
      </c>
      <c r="H1252">
        <v>1.03</v>
      </c>
      <c r="I1252">
        <v>3.01</v>
      </c>
      <c r="J1252">
        <v>4.04</v>
      </c>
    </row>
    <row r="1253" spans="1:10" x14ac:dyDescent="0.3">
      <c r="A1253" s="163">
        <v>45686</v>
      </c>
      <c r="B1253" t="s">
        <v>1436</v>
      </c>
      <c r="C1253">
        <v>273.64999999999998</v>
      </c>
      <c r="D1253">
        <v>5.13</v>
      </c>
      <c r="E1253">
        <v>-4.99</v>
      </c>
      <c r="F1253">
        <v>-4.99</v>
      </c>
      <c r="G1253">
        <v>-4.91</v>
      </c>
      <c r="H1253">
        <v>-9.9</v>
      </c>
      <c r="I1253">
        <v>4.99</v>
      </c>
      <c r="J1253">
        <v>-4.91</v>
      </c>
    </row>
    <row r="1254" spans="1:10" x14ac:dyDescent="0.3">
      <c r="A1254" s="163">
        <v>45686</v>
      </c>
      <c r="B1254" t="s">
        <v>1437</v>
      </c>
      <c r="C1254">
        <v>4.0199999999999996</v>
      </c>
      <c r="D1254">
        <v>-14.01</v>
      </c>
      <c r="E1254">
        <v>-3.17</v>
      </c>
      <c r="F1254">
        <v>-3.17</v>
      </c>
      <c r="G1254">
        <v>4.6399999999999997</v>
      </c>
      <c r="H1254">
        <v>1.4699999999999998</v>
      </c>
      <c r="I1254">
        <v>4.96</v>
      </c>
      <c r="J1254">
        <v>6.43</v>
      </c>
    </row>
    <row r="1255" spans="1:10" x14ac:dyDescent="0.3">
      <c r="A1255" s="163">
        <v>45686</v>
      </c>
      <c r="B1255" t="s">
        <v>1438</v>
      </c>
      <c r="C1255">
        <v>98.5</v>
      </c>
      <c r="D1255">
        <v>-7.5</v>
      </c>
      <c r="E1255">
        <v>-4.0999999999999996</v>
      </c>
      <c r="F1255">
        <v>-4.0999999999999996</v>
      </c>
      <c r="G1255">
        <v>-4.4800000000000004</v>
      </c>
      <c r="H1255">
        <v>-8.58</v>
      </c>
      <c r="I1255">
        <v>4.95</v>
      </c>
      <c r="J1255">
        <v>-3.63</v>
      </c>
    </row>
    <row r="1256" spans="1:10" x14ac:dyDescent="0.3">
      <c r="A1256" s="163">
        <v>45686</v>
      </c>
      <c r="B1256" t="s">
        <v>1439</v>
      </c>
      <c r="C1256">
        <v>15.82</v>
      </c>
      <c r="D1256">
        <v>-8.0599999999999987</v>
      </c>
      <c r="E1256">
        <v>2.97</v>
      </c>
      <c r="F1256">
        <v>2.97</v>
      </c>
      <c r="G1256">
        <v>-4.82</v>
      </c>
      <c r="H1256">
        <v>-1.85</v>
      </c>
      <c r="I1256">
        <v>-2.2200000000000002</v>
      </c>
      <c r="J1256">
        <v>-4.07</v>
      </c>
    </row>
    <row r="1257" spans="1:10" x14ac:dyDescent="0.3">
      <c r="A1257" s="163">
        <v>45686</v>
      </c>
      <c r="B1257" t="s">
        <v>1440</v>
      </c>
      <c r="C1257">
        <v>818.7</v>
      </c>
      <c r="D1257">
        <v>8.69</v>
      </c>
      <c r="E1257">
        <v>-4.51</v>
      </c>
      <c r="F1257">
        <v>-4.51</v>
      </c>
      <c r="G1257">
        <v>-2.4500000000000002</v>
      </c>
      <c r="H1257">
        <v>-6.96</v>
      </c>
      <c r="I1257">
        <v>2.91</v>
      </c>
      <c r="J1257">
        <v>-4.05</v>
      </c>
    </row>
    <row r="1258" spans="1:10" x14ac:dyDescent="0.3">
      <c r="A1258" s="163">
        <v>45686</v>
      </c>
      <c r="B1258" t="s">
        <v>1441</v>
      </c>
      <c r="C1258">
        <v>641.5</v>
      </c>
      <c r="D1258">
        <v>-2.99</v>
      </c>
      <c r="E1258">
        <v>-4.2699999999999996</v>
      </c>
      <c r="F1258">
        <v>-4.2699999999999996</v>
      </c>
      <c r="G1258">
        <v>-3.72</v>
      </c>
      <c r="H1258">
        <v>-7.99</v>
      </c>
      <c r="I1258">
        <v>0.01</v>
      </c>
      <c r="J1258">
        <v>-7.98</v>
      </c>
    </row>
    <row r="1259" spans="1:10" x14ac:dyDescent="0.3">
      <c r="A1259" s="163">
        <v>45686</v>
      </c>
      <c r="B1259" t="s">
        <v>1442</v>
      </c>
      <c r="C1259">
        <v>709</v>
      </c>
      <c r="D1259">
        <v>-4.16</v>
      </c>
      <c r="E1259">
        <v>-5.4</v>
      </c>
      <c r="F1259">
        <v>-5.4</v>
      </c>
      <c r="G1259">
        <v>-0.5</v>
      </c>
      <c r="H1259">
        <v>-5.9</v>
      </c>
      <c r="I1259">
        <v>5.07</v>
      </c>
      <c r="J1259">
        <v>-0.83000000000000007</v>
      </c>
    </row>
    <row r="1260" spans="1:10" x14ac:dyDescent="0.3">
      <c r="A1260" s="163">
        <v>45686</v>
      </c>
      <c r="B1260" t="s">
        <v>1443</v>
      </c>
      <c r="C1260">
        <v>321.64999999999998</v>
      </c>
      <c r="D1260">
        <v>-7.92</v>
      </c>
      <c r="E1260">
        <v>-4.17</v>
      </c>
      <c r="F1260">
        <v>-4.17</v>
      </c>
      <c r="G1260">
        <v>-1.48</v>
      </c>
      <c r="H1260">
        <v>-5.65</v>
      </c>
      <c r="I1260">
        <v>12.74</v>
      </c>
      <c r="J1260">
        <v>7.09</v>
      </c>
    </row>
    <row r="1261" spans="1:10" x14ac:dyDescent="0.3">
      <c r="A1261" s="163">
        <v>45686</v>
      </c>
      <c r="B1261" t="s">
        <v>1444</v>
      </c>
      <c r="C1261">
        <v>1165</v>
      </c>
      <c r="D1261">
        <v>-2.5299999999999998</v>
      </c>
      <c r="E1261">
        <v>-4.41</v>
      </c>
      <c r="F1261">
        <v>-4.41</v>
      </c>
      <c r="G1261">
        <v>-0.04</v>
      </c>
      <c r="H1261">
        <v>-4.45</v>
      </c>
      <c r="I1261">
        <v>3.3</v>
      </c>
      <c r="J1261">
        <v>-1.1500000000000004</v>
      </c>
    </row>
    <row r="1262" spans="1:10" x14ac:dyDescent="0.3">
      <c r="A1262" s="163">
        <v>45686</v>
      </c>
      <c r="B1262" t="s">
        <v>1445</v>
      </c>
      <c r="C1262">
        <v>129.94999999999999</v>
      </c>
      <c r="D1262">
        <v>-0.19</v>
      </c>
      <c r="E1262">
        <v>-9.6999999999999993</v>
      </c>
      <c r="F1262">
        <v>-9.6999999999999993</v>
      </c>
      <c r="I1262">
        <v>12.51</v>
      </c>
      <c r="J1262">
        <v>2.8100000000000005</v>
      </c>
    </row>
    <row r="1263" spans="1:10" x14ac:dyDescent="0.3">
      <c r="A1263" s="163">
        <v>45686</v>
      </c>
      <c r="B1263" t="s">
        <v>1446</v>
      </c>
      <c r="C1263">
        <v>71.19</v>
      </c>
      <c r="D1263">
        <v>-6.2</v>
      </c>
      <c r="E1263">
        <v>-1.26</v>
      </c>
      <c r="F1263">
        <v>-1.26</v>
      </c>
      <c r="G1263">
        <v>0.85</v>
      </c>
      <c r="H1263">
        <v>-0.41</v>
      </c>
      <c r="I1263">
        <v>0.08</v>
      </c>
      <c r="J1263">
        <v>-0.33</v>
      </c>
    </row>
    <row r="1264" spans="1:10" x14ac:dyDescent="0.3">
      <c r="A1264" s="163">
        <v>45686</v>
      </c>
      <c r="B1264" t="s">
        <v>1447</v>
      </c>
      <c r="C1264">
        <v>366</v>
      </c>
      <c r="D1264">
        <v>-2.3800000000000003</v>
      </c>
      <c r="E1264">
        <v>-1.48</v>
      </c>
      <c r="F1264">
        <v>-1.48</v>
      </c>
      <c r="G1264">
        <v>-3.17</v>
      </c>
      <c r="H1264">
        <v>-4.6500000000000004</v>
      </c>
      <c r="I1264">
        <v>-1.78</v>
      </c>
      <c r="J1264">
        <v>-6.4300000000000006</v>
      </c>
    </row>
    <row r="1265" spans="1:10" x14ac:dyDescent="0.3">
      <c r="A1265" s="163">
        <v>45686</v>
      </c>
      <c r="B1265" t="s">
        <v>1448</v>
      </c>
      <c r="C1265">
        <v>548.25</v>
      </c>
      <c r="D1265">
        <v>-0.97</v>
      </c>
      <c r="E1265">
        <v>-3.85</v>
      </c>
      <c r="F1265">
        <v>-3.85</v>
      </c>
      <c r="G1265">
        <v>-2.0499999999999998</v>
      </c>
      <c r="H1265">
        <v>-5.9</v>
      </c>
      <c r="I1265">
        <v>4.5199999999999996</v>
      </c>
      <c r="J1265">
        <v>-1.3800000000000008</v>
      </c>
    </row>
    <row r="1266" spans="1:10" x14ac:dyDescent="0.3">
      <c r="A1266" s="163">
        <v>45686</v>
      </c>
      <c r="B1266" t="s">
        <v>1449</v>
      </c>
      <c r="C1266">
        <v>17.78</v>
      </c>
      <c r="D1266">
        <v>5.33</v>
      </c>
      <c r="E1266">
        <v>-4.42</v>
      </c>
      <c r="F1266">
        <v>-4.42</v>
      </c>
      <c r="H1266">
        <v>-4.42</v>
      </c>
      <c r="I1266">
        <v>1.6</v>
      </c>
      <c r="J1266">
        <v>-2.82</v>
      </c>
    </row>
    <row r="1267" spans="1:10" x14ac:dyDescent="0.3">
      <c r="A1267" s="163">
        <v>45686</v>
      </c>
      <c r="B1267" t="s">
        <v>1450</v>
      </c>
      <c r="C1267">
        <v>577.35</v>
      </c>
      <c r="D1267">
        <v>-4.8100000000000005</v>
      </c>
      <c r="E1267">
        <v>-4.6900000000000004</v>
      </c>
      <c r="F1267">
        <v>-4.6900000000000004</v>
      </c>
      <c r="G1267">
        <v>-5.0199999999999996</v>
      </c>
      <c r="H1267">
        <v>-9.7100000000000009</v>
      </c>
      <c r="I1267">
        <v>3.91</v>
      </c>
      <c r="J1267">
        <v>-5.8000000000000007</v>
      </c>
    </row>
    <row r="1268" spans="1:10" x14ac:dyDescent="0.3">
      <c r="A1268" s="163">
        <v>45686</v>
      </c>
      <c r="B1268" t="s">
        <v>1451</v>
      </c>
      <c r="C1268">
        <v>29.62</v>
      </c>
      <c r="D1268">
        <v>-7.6</v>
      </c>
      <c r="E1268">
        <v>4.12</v>
      </c>
      <c r="F1268">
        <v>4.12</v>
      </c>
      <c r="G1268">
        <v>-1.82</v>
      </c>
      <c r="H1268">
        <v>2.2999999999999998</v>
      </c>
      <c r="I1268">
        <v>-2.08</v>
      </c>
      <c r="J1268">
        <v>0.2199999999999997</v>
      </c>
    </row>
    <row r="1269" spans="1:10" x14ac:dyDescent="0.3">
      <c r="A1269" s="163">
        <v>45686</v>
      </c>
      <c r="B1269" t="s">
        <v>1452</v>
      </c>
      <c r="C1269">
        <v>357.05</v>
      </c>
      <c r="D1269">
        <v>-6.08</v>
      </c>
      <c r="E1269">
        <v>0.1</v>
      </c>
      <c r="F1269">
        <v>0.1</v>
      </c>
      <c r="G1269">
        <v>-3.18</v>
      </c>
      <c r="H1269">
        <v>-3.08</v>
      </c>
      <c r="I1269">
        <v>6.09</v>
      </c>
      <c r="J1269">
        <v>3.01</v>
      </c>
    </row>
    <row r="1270" spans="1:10" x14ac:dyDescent="0.3">
      <c r="A1270" s="163">
        <v>45686</v>
      </c>
      <c r="B1270" t="s">
        <v>1453</v>
      </c>
      <c r="C1270">
        <v>877.9</v>
      </c>
      <c r="D1270">
        <v>-3.9</v>
      </c>
      <c r="E1270">
        <v>-4.34</v>
      </c>
      <c r="F1270">
        <v>-4.34</v>
      </c>
      <c r="G1270">
        <v>-4.97</v>
      </c>
      <c r="H1270">
        <v>-9.31</v>
      </c>
      <c r="I1270">
        <v>2.71</v>
      </c>
      <c r="J1270">
        <v>-6.5999999999999988</v>
      </c>
    </row>
    <row r="1271" spans="1:10" x14ac:dyDescent="0.3">
      <c r="A1271" s="163">
        <v>45686</v>
      </c>
      <c r="B1271" t="s">
        <v>1454</v>
      </c>
      <c r="C1271">
        <v>105.75</v>
      </c>
      <c r="D1271">
        <v>3.4400000000000004</v>
      </c>
      <c r="E1271">
        <v>-5.1100000000000003</v>
      </c>
      <c r="F1271">
        <v>-5.1100000000000003</v>
      </c>
      <c r="H1271">
        <v>-5.1100000000000003</v>
      </c>
      <c r="I1271">
        <v>1.68</v>
      </c>
      <c r="J1271">
        <v>-3.4300000000000006</v>
      </c>
    </row>
    <row r="1272" spans="1:10" x14ac:dyDescent="0.3">
      <c r="A1272" s="163">
        <v>45686</v>
      </c>
      <c r="B1272" t="s">
        <v>1455</v>
      </c>
      <c r="C1272">
        <v>4498.55</v>
      </c>
      <c r="D1272">
        <v>-0.58000000000000052</v>
      </c>
      <c r="E1272">
        <v>-0.42</v>
      </c>
      <c r="F1272">
        <v>-0.42</v>
      </c>
      <c r="G1272">
        <v>0.71</v>
      </c>
      <c r="H1272">
        <v>0.28999999999999998</v>
      </c>
      <c r="I1272">
        <v>3.07</v>
      </c>
      <c r="J1272">
        <v>3.36</v>
      </c>
    </row>
    <row r="1273" spans="1:10" x14ac:dyDescent="0.3">
      <c r="A1273" s="163">
        <v>45686</v>
      </c>
      <c r="B1273" t="s">
        <v>4160</v>
      </c>
      <c r="C1273">
        <v>1.01</v>
      </c>
      <c r="D1273">
        <v>-6.98</v>
      </c>
      <c r="E1273">
        <v>-2.75</v>
      </c>
      <c r="F1273">
        <v>-2.75</v>
      </c>
      <c r="G1273">
        <v>-2.83</v>
      </c>
      <c r="H1273">
        <v>-5.58</v>
      </c>
      <c r="I1273">
        <v>-1.94</v>
      </c>
      <c r="J1273">
        <v>-7.52</v>
      </c>
    </row>
    <row r="1274" spans="1:10" x14ac:dyDescent="0.3">
      <c r="A1274" s="163">
        <v>45686</v>
      </c>
      <c r="B1274" t="s">
        <v>1456</v>
      </c>
      <c r="C1274">
        <v>714.1</v>
      </c>
      <c r="D1274">
        <v>-3.93</v>
      </c>
      <c r="E1274">
        <v>-0.88</v>
      </c>
      <c r="F1274">
        <v>-0.88</v>
      </c>
      <c r="G1274">
        <v>-0.65</v>
      </c>
      <c r="H1274">
        <v>-1.53</v>
      </c>
      <c r="I1274">
        <v>2.6</v>
      </c>
      <c r="J1274">
        <v>1.07</v>
      </c>
    </row>
    <row r="1275" spans="1:10" x14ac:dyDescent="0.3">
      <c r="A1275" s="163">
        <v>45686</v>
      </c>
      <c r="B1275" t="s">
        <v>1457</v>
      </c>
      <c r="C1275">
        <v>1118.05</v>
      </c>
      <c r="D1275">
        <v>-5.04</v>
      </c>
      <c r="E1275">
        <v>-0.36</v>
      </c>
      <c r="F1275">
        <v>-0.36</v>
      </c>
      <c r="G1275">
        <v>-0.04</v>
      </c>
      <c r="H1275">
        <v>-0.39999999999999991</v>
      </c>
      <c r="I1275">
        <v>-0.66</v>
      </c>
      <c r="J1275">
        <v>-1.06</v>
      </c>
    </row>
    <row r="1276" spans="1:10" x14ac:dyDescent="0.3">
      <c r="A1276" s="163">
        <v>45686</v>
      </c>
      <c r="B1276" t="s">
        <v>1458</v>
      </c>
      <c r="C1276">
        <v>873.95</v>
      </c>
      <c r="D1276">
        <v>-8.14</v>
      </c>
      <c r="E1276">
        <v>-2.0299999999999998</v>
      </c>
      <c r="F1276">
        <v>-2.0299999999999998</v>
      </c>
      <c r="G1276">
        <v>-0.69</v>
      </c>
      <c r="H1276">
        <v>-2.72</v>
      </c>
      <c r="I1276">
        <v>4.92</v>
      </c>
      <c r="J1276">
        <v>2.2000000000000002</v>
      </c>
    </row>
    <row r="1277" spans="1:10" x14ac:dyDescent="0.3">
      <c r="A1277" s="163">
        <v>45686</v>
      </c>
      <c r="B1277" t="s">
        <v>1459</v>
      </c>
      <c r="C1277">
        <v>2236</v>
      </c>
      <c r="D1277">
        <v>-10.83</v>
      </c>
      <c r="E1277">
        <v>-2.57</v>
      </c>
      <c r="F1277">
        <v>-2.57</v>
      </c>
      <c r="G1277">
        <v>3.07</v>
      </c>
      <c r="H1277">
        <v>0.5</v>
      </c>
      <c r="I1277">
        <v>3.4</v>
      </c>
      <c r="J1277">
        <v>3.9</v>
      </c>
    </row>
    <row r="1278" spans="1:10" x14ac:dyDescent="0.3">
      <c r="A1278" s="163">
        <v>45686</v>
      </c>
      <c r="B1278" t="s">
        <v>1460</v>
      </c>
      <c r="C1278">
        <v>14.1</v>
      </c>
      <c r="D1278">
        <v>-11.57</v>
      </c>
      <c r="E1278">
        <v>-4.95</v>
      </c>
      <c r="F1278">
        <v>-4.95</v>
      </c>
      <c r="G1278">
        <v>-4.95</v>
      </c>
      <c r="H1278">
        <v>-9.9</v>
      </c>
      <c r="I1278">
        <v>-4.54</v>
      </c>
      <c r="J1278">
        <v>-14.44</v>
      </c>
    </row>
    <row r="1279" spans="1:10" x14ac:dyDescent="0.3">
      <c r="A1279" s="163">
        <v>45684</v>
      </c>
      <c r="B1279" t="s">
        <v>4225</v>
      </c>
      <c r="C1279">
        <v>0.95</v>
      </c>
      <c r="D1279">
        <v>-4.76</v>
      </c>
      <c r="E1279">
        <v>-4.04</v>
      </c>
      <c r="F1279">
        <v>-4.04</v>
      </c>
      <c r="G1279">
        <v>0</v>
      </c>
      <c r="H1279">
        <v>0</v>
      </c>
      <c r="I1279">
        <v>0</v>
      </c>
      <c r="J1279">
        <v>0</v>
      </c>
    </row>
    <row r="1280" spans="1:10" x14ac:dyDescent="0.3">
      <c r="A1280" s="163">
        <v>45686</v>
      </c>
      <c r="B1280" t="s">
        <v>1461</v>
      </c>
      <c r="C1280">
        <v>91.55</v>
      </c>
      <c r="D1280">
        <v>-20.92</v>
      </c>
      <c r="E1280">
        <v>-4.88</v>
      </c>
      <c r="F1280">
        <v>-4.88</v>
      </c>
      <c r="G1280">
        <v>-4.5599999999999996</v>
      </c>
      <c r="H1280">
        <v>-9.44</v>
      </c>
      <c r="I1280">
        <v>-0.49</v>
      </c>
      <c r="J1280">
        <v>-9.93</v>
      </c>
    </row>
    <row r="1281" spans="1:10" x14ac:dyDescent="0.3">
      <c r="A1281" s="163">
        <v>45686</v>
      </c>
      <c r="B1281" t="s">
        <v>1462</v>
      </c>
      <c r="C1281">
        <v>939.25</v>
      </c>
      <c r="D1281">
        <v>-7.6</v>
      </c>
      <c r="E1281">
        <v>-7.24</v>
      </c>
      <c r="F1281">
        <v>-7.24</v>
      </c>
      <c r="G1281">
        <v>-3.16</v>
      </c>
      <c r="H1281">
        <v>-10.4</v>
      </c>
      <c r="I1281">
        <v>4.1500000000000004</v>
      </c>
      <c r="J1281">
        <v>-6.25</v>
      </c>
    </row>
    <row r="1282" spans="1:10" x14ac:dyDescent="0.3">
      <c r="A1282" s="163">
        <v>45686</v>
      </c>
      <c r="B1282" t="s">
        <v>1463</v>
      </c>
      <c r="C1282">
        <v>51.84</v>
      </c>
      <c r="D1282">
        <v>-8.0500000000000007</v>
      </c>
      <c r="E1282">
        <v>-4.4800000000000004</v>
      </c>
      <c r="F1282">
        <v>-4.4800000000000004</v>
      </c>
      <c r="G1282">
        <v>-2.79</v>
      </c>
      <c r="H1282">
        <v>-7.27</v>
      </c>
      <c r="I1282">
        <v>3.89</v>
      </c>
      <c r="J1282">
        <v>-3.3800000000000003</v>
      </c>
    </row>
    <row r="1283" spans="1:10" x14ac:dyDescent="0.3">
      <c r="A1283" s="163">
        <v>45686</v>
      </c>
      <c r="B1283" t="s">
        <v>1464</v>
      </c>
      <c r="C1283">
        <v>296.55</v>
      </c>
      <c r="D1283">
        <v>-13.01</v>
      </c>
      <c r="E1283">
        <v>-5.52</v>
      </c>
      <c r="F1283">
        <v>-5.52</v>
      </c>
      <c r="G1283">
        <v>2.35</v>
      </c>
      <c r="H1283">
        <v>-3.1699999999999995</v>
      </c>
      <c r="I1283">
        <v>3</v>
      </c>
      <c r="J1283">
        <v>-0.1699999999999994</v>
      </c>
    </row>
    <row r="1284" spans="1:10" x14ac:dyDescent="0.3">
      <c r="A1284" s="163">
        <v>45686</v>
      </c>
      <c r="B1284" t="s">
        <v>1465</v>
      </c>
      <c r="C1284">
        <v>11.3</v>
      </c>
      <c r="D1284">
        <v>-1.44</v>
      </c>
      <c r="G1284">
        <v>-0.44</v>
      </c>
      <c r="H1284">
        <v>-0.44</v>
      </c>
      <c r="J1284">
        <v>-0.44</v>
      </c>
    </row>
    <row r="1285" spans="1:10" x14ac:dyDescent="0.3">
      <c r="A1285" s="163">
        <v>45686</v>
      </c>
      <c r="B1285" t="s">
        <v>1466</v>
      </c>
      <c r="C1285">
        <v>35.28</v>
      </c>
      <c r="D1285">
        <v>2.44</v>
      </c>
      <c r="E1285">
        <v>-3.89</v>
      </c>
      <c r="F1285">
        <v>-3.89</v>
      </c>
      <c r="G1285">
        <v>-3.81</v>
      </c>
      <c r="H1285">
        <v>-7.7</v>
      </c>
      <c r="I1285">
        <v>-2.2999999999999998</v>
      </c>
      <c r="J1285">
        <v>-10</v>
      </c>
    </row>
    <row r="1286" spans="1:10" x14ac:dyDescent="0.3">
      <c r="A1286" s="163">
        <v>45686</v>
      </c>
      <c r="B1286" t="s">
        <v>1467</v>
      </c>
      <c r="C1286">
        <v>464.6</v>
      </c>
      <c r="D1286">
        <v>-15.95</v>
      </c>
      <c r="E1286">
        <v>-2.14</v>
      </c>
      <c r="F1286">
        <v>-2.14</v>
      </c>
      <c r="G1286">
        <v>-1.67</v>
      </c>
      <c r="H1286">
        <v>-3.81</v>
      </c>
      <c r="I1286">
        <v>8.2200000000000006</v>
      </c>
      <c r="J1286">
        <v>4.41</v>
      </c>
    </row>
    <row r="1287" spans="1:10" x14ac:dyDescent="0.3">
      <c r="A1287" s="163">
        <v>45659</v>
      </c>
      <c r="B1287" t="s">
        <v>4341</v>
      </c>
      <c r="C1287">
        <v>220.6</v>
      </c>
      <c r="D1287">
        <v>2.34</v>
      </c>
      <c r="E1287">
        <v>2.25</v>
      </c>
      <c r="G1287">
        <v>4.97</v>
      </c>
      <c r="I1287">
        <v>2.54</v>
      </c>
    </row>
    <row r="1288" spans="1:10" x14ac:dyDescent="0.3">
      <c r="A1288" s="163">
        <v>45686</v>
      </c>
      <c r="B1288" t="s">
        <v>1468</v>
      </c>
      <c r="C1288">
        <v>10.3</v>
      </c>
      <c r="D1288">
        <v>-1.89</v>
      </c>
      <c r="E1288">
        <v>-5.74</v>
      </c>
      <c r="F1288">
        <v>-5.74</v>
      </c>
      <c r="G1288">
        <v>0.51</v>
      </c>
      <c r="H1288">
        <v>-5.23</v>
      </c>
      <c r="I1288">
        <v>4.04</v>
      </c>
      <c r="J1288">
        <v>-1.1900000000000004</v>
      </c>
    </row>
    <row r="1289" spans="1:10" x14ac:dyDescent="0.3">
      <c r="A1289" s="163">
        <v>45686</v>
      </c>
      <c r="B1289" t="s">
        <v>1469</v>
      </c>
      <c r="C1289">
        <v>61.61</v>
      </c>
      <c r="D1289">
        <v>-3.3</v>
      </c>
      <c r="E1289">
        <v>-3.39</v>
      </c>
      <c r="F1289">
        <v>-3.39</v>
      </c>
      <c r="G1289">
        <v>-0.08</v>
      </c>
      <c r="H1289">
        <v>-3.47</v>
      </c>
      <c r="I1289">
        <v>-3.73</v>
      </c>
      <c r="J1289">
        <v>-7.2</v>
      </c>
    </row>
    <row r="1290" spans="1:10" x14ac:dyDescent="0.3">
      <c r="A1290" s="163">
        <v>45686</v>
      </c>
      <c r="B1290" t="s">
        <v>1470</v>
      </c>
      <c r="C1290">
        <v>29.13</v>
      </c>
      <c r="D1290">
        <v>-6.65</v>
      </c>
      <c r="E1290">
        <v>-4.29</v>
      </c>
      <c r="F1290">
        <v>-4.29</v>
      </c>
      <c r="G1290">
        <v>-5</v>
      </c>
      <c r="H1290">
        <v>-9.2899999999999991</v>
      </c>
      <c r="I1290">
        <v>4.97</v>
      </c>
      <c r="J1290">
        <v>-4.3199999999999994</v>
      </c>
    </row>
    <row r="1291" spans="1:10" x14ac:dyDescent="0.3">
      <c r="A1291" s="163">
        <v>45686</v>
      </c>
      <c r="B1291" t="s">
        <v>1471</v>
      </c>
      <c r="C1291">
        <v>12.73</v>
      </c>
      <c r="D1291">
        <v>-1.94</v>
      </c>
      <c r="E1291">
        <v>-11.55</v>
      </c>
      <c r="F1291">
        <v>-11.55</v>
      </c>
      <c r="G1291">
        <v>0.75</v>
      </c>
      <c r="H1291">
        <v>-10.8</v>
      </c>
      <c r="I1291">
        <v>5.12</v>
      </c>
      <c r="J1291">
        <v>-5.6800000000000006</v>
      </c>
    </row>
    <row r="1292" spans="1:10" x14ac:dyDescent="0.3">
      <c r="A1292" s="163">
        <v>45686</v>
      </c>
      <c r="B1292" t="s">
        <v>1472</v>
      </c>
      <c r="C1292">
        <v>219.65</v>
      </c>
      <c r="D1292">
        <v>14.93</v>
      </c>
      <c r="E1292">
        <v>-5</v>
      </c>
      <c r="F1292">
        <v>-5</v>
      </c>
      <c r="G1292">
        <v>-4.99</v>
      </c>
      <c r="H1292">
        <v>-9.99</v>
      </c>
      <c r="I1292">
        <v>-2.31</v>
      </c>
      <c r="J1292">
        <v>-12.3</v>
      </c>
    </row>
    <row r="1293" spans="1:10" x14ac:dyDescent="0.3">
      <c r="A1293" s="163">
        <v>45686</v>
      </c>
      <c r="B1293" t="s">
        <v>1473</v>
      </c>
      <c r="C1293">
        <v>843.15</v>
      </c>
      <c r="D1293">
        <v>-1.29</v>
      </c>
      <c r="E1293">
        <v>-5.0199999999999996</v>
      </c>
      <c r="F1293">
        <v>-5.0199999999999996</v>
      </c>
      <c r="G1293">
        <v>-1.18</v>
      </c>
      <c r="H1293">
        <v>-6.1999999999999993</v>
      </c>
      <c r="I1293">
        <v>5.43</v>
      </c>
      <c r="J1293">
        <v>-0.76999999999999957</v>
      </c>
    </row>
    <row r="1294" spans="1:10" x14ac:dyDescent="0.3">
      <c r="A1294" s="163">
        <v>45686</v>
      </c>
      <c r="B1294" t="s">
        <v>1474</v>
      </c>
      <c r="C1294">
        <v>250</v>
      </c>
      <c r="D1294">
        <v>-6.24</v>
      </c>
      <c r="E1294">
        <v>-5.13</v>
      </c>
      <c r="F1294">
        <v>-5.13</v>
      </c>
      <c r="G1294">
        <v>0.5</v>
      </c>
      <c r="H1294">
        <v>-4.63</v>
      </c>
      <c r="I1294">
        <v>3.52</v>
      </c>
      <c r="J1294">
        <v>-1.1100000000000001</v>
      </c>
    </row>
    <row r="1295" spans="1:10" x14ac:dyDescent="0.3">
      <c r="A1295" s="163">
        <v>45686</v>
      </c>
      <c r="B1295" t="s">
        <v>1475</v>
      </c>
      <c r="C1295">
        <v>937.2</v>
      </c>
      <c r="D1295">
        <v>0.70000000000000007</v>
      </c>
      <c r="E1295">
        <v>-2.29</v>
      </c>
      <c r="F1295">
        <v>-2.29</v>
      </c>
      <c r="G1295">
        <v>0.91</v>
      </c>
      <c r="H1295">
        <v>-1.38</v>
      </c>
      <c r="I1295">
        <v>-0.05</v>
      </c>
      <c r="J1295">
        <v>-1.43</v>
      </c>
    </row>
    <row r="1296" spans="1:10" x14ac:dyDescent="0.3">
      <c r="A1296" s="163">
        <v>45686</v>
      </c>
      <c r="B1296" t="s">
        <v>1476</v>
      </c>
      <c r="C1296">
        <v>7.5</v>
      </c>
      <c r="D1296">
        <v>-1.95</v>
      </c>
      <c r="G1296">
        <v>3.78</v>
      </c>
      <c r="H1296">
        <v>3.78</v>
      </c>
      <c r="I1296">
        <v>-2.34</v>
      </c>
      <c r="J1296">
        <v>1.44</v>
      </c>
    </row>
    <row r="1297" spans="1:10" x14ac:dyDescent="0.3">
      <c r="A1297" s="163">
        <v>45686</v>
      </c>
      <c r="B1297" t="s">
        <v>1477</v>
      </c>
      <c r="C1297">
        <v>327.5</v>
      </c>
      <c r="D1297">
        <v>2.8</v>
      </c>
      <c r="E1297">
        <v>-6.13</v>
      </c>
      <c r="F1297">
        <v>-6.13</v>
      </c>
      <c r="G1297">
        <v>-1.1000000000000001</v>
      </c>
      <c r="H1297">
        <v>-7.23</v>
      </c>
      <c r="I1297">
        <v>1.53</v>
      </c>
      <c r="J1297">
        <v>-5.7</v>
      </c>
    </row>
    <row r="1298" spans="1:10" x14ac:dyDescent="0.3">
      <c r="A1298" s="163">
        <v>45686</v>
      </c>
      <c r="B1298" t="s">
        <v>1478</v>
      </c>
      <c r="C1298">
        <v>99.07</v>
      </c>
      <c r="D1298">
        <v>-0.71</v>
      </c>
      <c r="E1298">
        <v>1.8</v>
      </c>
      <c r="F1298">
        <v>1.8</v>
      </c>
      <c r="G1298">
        <v>-1.73</v>
      </c>
      <c r="H1298">
        <v>7.0000000000000007E-2</v>
      </c>
      <c r="I1298">
        <v>1.02</v>
      </c>
      <c r="J1298">
        <v>1.0900000000000001</v>
      </c>
    </row>
    <row r="1299" spans="1:10" x14ac:dyDescent="0.3">
      <c r="A1299" s="163">
        <v>45686</v>
      </c>
      <c r="B1299" t="s">
        <v>1479</v>
      </c>
      <c r="C1299">
        <v>44.35</v>
      </c>
      <c r="D1299">
        <v>-1.77</v>
      </c>
      <c r="E1299">
        <v>-2.25</v>
      </c>
      <c r="F1299">
        <v>-2.25</v>
      </c>
      <c r="G1299">
        <v>2.74</v>
      </c>
      <c r="H1299">
        <v>0.49000000000000021</v>
      </c>
      <c r="I1299">
        <v>0.38</v>
      </c>
      <c r="J1299">
        <v>0.87000000000000022</v>
      </c>
    </row>
    <row r="1300" spans="1:10" x14ac:dyDescent="0.3">
      <c r="A1300" s="163">
        <v>45686</v>
      </c>
      <c r="B1300" t="s">
        <v>1480</v>
      </c>
      <c r="C1300">
        <v>47.46</v>
      </c>
      <c r="D1300">
        <v>-1.7200000000000004</v>
      </c>
      <c r="E1300">
        <v>-0.94</v>
      </c>
      <c r="F1300">
        <v>-0.94</v>
      </c>
      <c r="G1300">
        <v>-4.5199999999999996</v>
      </c>
      <c r="H1300">
        <v>-5.4599999999999991</v>
      </c>
      <c r="I1300">
        <v>4.54</v>
      </c>
      <c r="J1300">
        <v>-0.91999999999999904</v>
      </c>
    </row>
    <row r="1301" spans="1:10" x14ac:dyDescent="0.3">
      <c r="A1301" s="163">
        <v>45686</v>
      </c>
      <c r="B1301" t="s">
        <v>1481</v>
      </c>
      <c r="C1301">
        <v>9.0299999999999994</v>
      </c>
      <c r="D1301">
        <v>-2.04</v>
      </c>
      <c r="E1301">
        <v>-4.41</v>
      </c>
      <c r="F1301">
        <v>-4.41</v>
      </c>
      <c r="G1301">
        <v>0.92</v>
      </c>
      <c r="H1301">
        <v>-3.49</v>
      </c>
      <c r="I1301">
        <v>3.08</v>
      </c>
      <c r="J1301">
        <v>-0.41000000000000009</v>
      </c>
    </row>
    <row r="1302" spans="1:10" x14ac:dyDescent="0.3">
      <c r="A1302" s="163">
        <v>45686</v>
      </c>
      <c r="B1302" t="s">
        <v>1482</v>
      </c>
      <c r="C1302">
        <v>1.53</v>
      </c>
      <c r="D1302">
        <v>4.5599999999999996</v>
      </c>
      <c r="E1302">
        <v>-4.3499999999999996</v>
      </c>
      <c r="F1302">
        <v>-4.3499999999999996</v>
      </c>
      <c r="H1302">
        <v>-4.3499999999999996</v>
      </c>
      <c r="I1302">
        <v>-0.65</v>
      </c>
      <c r="J1302">
        <v>-5</v>
      </c>
    </row>
    <row r="1303" spans="1:10" x14ac:dyDescent="0.3">
      <c r="A1303" s="163">
        <v>45686</v>
      </c>
      <c r="B1303" t="s">
        <v>1483</v>
      </c>
      <c r="C1303">
        <v>190</v>
      </c>
      <c r="D1303">
        <v>-2.1500000000000004</v>
      </c>
      <c r="E1303">
        <v>-3.92</v>
      </c>
      <c r="F1303">
        <v>-3.92</v>
      </c>
      <c r="G1303">
        <v>-0.59</v>
      </c>
      <c r="H1303">
        <v>-4.51</v>
      </c>
      <c r="I1303">
        <v>2.7</v>
      </c>
      <c r="J1303">
        <v>-1.81</v>
      </c>
    </row>
    <row r="1304" spans="1:10" x14ac:dyDescent="0.3">
      <c r="A1304" s="163">
        <v>45686</v>
      </c>
      <c r="B1304" t="s">
        <v>1484</v>
      </c>
      <c r="C1304">
        <v>177.35</v>
      </c>
      <c r="D1304">
        <v>-5.12</v>
      </c>
      <c r="E1304">
        <v>-3.64</v>
      </c>
      <c r="F1304">
        <v>-3.64</v>
      </c>
      <c r="G1304">
        <v>-1.7</v>
      </c>
      <c r="H1304">
        <v>-5.34</v>
      </c>
      <c r="I1304">
        <v>5.63</v>
      </c>
      <c r="J1304">
        <v>0.28999999999999998</v>
      </c>
    </row>
    <row r="1305" spans="1:10" x14ac:dyDescent="0.3">
      <c r="A1305" s="163">
        <v>45686</v>
      </c>
      <c r="B1305" t="s">
        <v>1485</v>
      </c>
      <c r="C1305">
        <v>150.25</v>
      </c>
      <c r="D1305">
        <v>-8.9</v>
      </c>
      <c r="E1305">
        <v>-2.62</v>
      </c>
      <c r="F1305">
        <v>-2.62</v>
      </c>
      <c r="G1305">
        <v>-2.93</v>
      </c>
      <c r="H1305">
        <v>-5.5500000000000007</v>
      </c>
      <c r="I1305">
        <v>5.33</v>
      </c>
      <c r="J1305">
        <v>-0.22000000000000061</v>
      </c>
    </row>
    <row r="1306" spans="1:10" x14ac:dyDescent="0.3">
      <c r="A1306" s="163">
        <v>45686</v>
      </c>
      <c r="B1306" t="s">
        <v>1486</v>
      </c>
      <c r="C1306">
        <v>180.9</v>
      </c>
      <c r="D1306">
        <v>-0.20999999999999991</v>
      </c>
      <c r="E1306">
        <v>-2.35</v>
      </c>
      <c r="F1306">
        <v>-2.35</v>
      </c>
      <c r="G1306">
        <v>2.67</v>
      </c>
      <c r="H1306">
        <v>0.31999999999999978</v>
      </c>
      <c r="I1306">
        <v>1.0900000000000001</v>
      </c>
      <c r="J1306">
        <v>1.41</v>
      </c>
    </row>
    <row r="1307" spans="1:10" x14ac:dyDescent="0.3">
      <c r="A1307" s="163">
        <v>45686</v>
      </c>
      <c r="B1307" t="s">
        <v>1487</v>
      </c>
      <c r="C1307">
        <v>162.85</v>
      </c>
      <c r="D1307">
        <v>-4.4600000000000009</v>
      </c>
      <c r="E1307">
        <v>-5.32</v>
      </c>
      <c r="F1307">
        <v>-5.32</v>
      </c>
      <c r="G1307">
        <v>-1.44</v>
      </c>
      <c r="H1307">
        <v>-6.76</v>
      </c>
      <c r="I1307">
        <v>1.5</v>
      </c>
      <c r="J1307">
        <v>-5.26</v>
      </c>
    </row>
    <row r="1308" spans="1:10" x14ac:dyDescent="0.3">
      <c r="A1308" s="163">
        <v>45686</v>
      </c>
      <c r="B1308" t="s">
        <v>1488</v>
      </c>
      <c r="C1308">
        <v>110.6</v>
      </c>
      <c r="D1308">
        <v>-10.68</v>
      </c>
      <c r="E1308">
        <v>-6.42</v>
      </c>
      <c r="F1308">
        <v>-6.42</v>
      </c>
      <c r="G1308">
        <v>-6.72</v>
      </c>
      <c r="H1308">
        <v>-13.14</v>
      </c>
      <c r="I1308">
        <v>4.88</v>
      </c>
      <c r="J1308">
        <v>-8.2600000000000016</v>
      </c>
    </row>
    <row r="1309" spans="1:10" x14ac:dyDescent="0.3">
      <c r="A1309" s="163">
        <v>45686</v>
      </c>
      <c r="B1309" t="s">
        <v>1489</v>
      </c>
      <c r="C1309">
        <v>0.55000000000000004</v>
      </c>
      <c r="D1309">
        <v>-3.41</v>
      </c>
      <c r="E1309">
        <v>-1.75</v>
      </c>
      <c r="F1309">
        <v>-1.75</v>
      </c>
      <c r="H1309">
        <v>-1.75</v>
      </c>
      <c r="I1309">
        <v>-1.79</v>
      </c>
      <c r="J1309">
        <v>-3.54</v>
      </c>
    </row>
    <row r="1310" spans="1:10" x14ac:dyDescent="0.3">
      <c r="A1310" s="163">
        <v>45686</v>
      </c>
      <c r="B1310" t="s">
        <v>1490</v>
      </c>
      <c r="C1310">
        <v>535.04999999999995</v>
      </c>
      <c r="D1310">
        <v>0.74000000000000021</v>
      </c>
      <c r="E1310">
        <v>-6.6</v>
      </c>
      <c r="F1310">
        <v>-6.6</v>
      </c>
      <c r="G1310">
        <v>-4.93</v>
      </c>
      <c r="H1310">
        <v>-11.53</v>
      </c>
      <c r="I1310">
        <v>3.47</v>
      </c>
      <c r="J1310">
        <v>-8.0599999999999987</v>
      </c>
    </row>
    <row r="1311" spans="1:10" x14ac:dyDescent="0.3">
      <c r="A1311" s="163">
        <v>45685</v>
      </c>
      <c r="B1311" t="s">
        <v>1491</v>
      </c>
      <c r="C1311">
        <v>51.9</v>
      </c>
      <c r="D1311">
        <v>-4.1100000000000012</v>
      </c>
      <c r="E1311">
        <v>-2.67</v>
      </c>
      <c r="F1311">
        <v>-2.67</v>
      </c>
      <c r="G1311">
        <v>1.76</v>
      </c>
      <c r="H1311">
        <v>-0.91</v>
      </c>
    </row>
    <row r="1312" spans="1:10" x14ac:dyDescent="0.3">
      <c r="A1312" s="163">
        <v>45686</v>
      </c>
      <c r="B1312" t="s">
        <v>1492</v>
      </c>
      <c r="C1312">
        <v>472.55</v>
      </c>
      <c r="D1312">
        <v>-2.23</v>
      </c>
      <c r="E1312">
        <v>-3.54</v>
      </c>
      <c r="F1312">
        <v>-3.54</v>
      </c>
      <c r="G1312">
        <v>-4.5999999999999996</v>
      </c>
      <c r="H1312">
        <v>-8.14</v>
      </c>
      <c r="I1312">
        <v>2.5499999999999998</v>
      </c>
      <c r="J1312">
        <v>-5.5900000000000007</v>
      </c>
    </row>
    <row r="1313" spans="1:10" x14ac:dyDescent="0.3">
      <c r="A1313" s="163">
        <v>45686</v>
      </c>
      <c r="B1313" t="s">
        <v>1493</v>
      </c>
      <c r="C1313">
        <v>2454.25</v>
      </c>
      <c r="D1313">
        <v>4.63</v>
      </c>
      <c r="E1313">
        <v>-1.17</v>
      </c>
      <c r="F1313">
        <v>-1.17</v>
      </c>
      <c r="G1313">
        <v>-1.93</v>
      </c>
      <c r="H1313">
        <v>-3.1</v>
      </c>
      <c r="I1313">
        <v>1.81</v>
      </c>
      <c r="J1313">
        <v>-1.2899999999999996</v>
      </c>
    </row>
    <row r="1314" spans="1:10" x14ac:dyDescent="0.3">
      <c r="A1314" s="163">
        <v>45684</v>
      </c>
      <c r="B1314" t="s">
        <v>1494</v>
      </c>
      <c r="C1314">
        <v>22.5</v>
      </c>
      <c r="D1314">
        <v>-4.9800000000000004</v>
      </c>
      <c r="E1314">
        <v>0.22</v>
      </c>
      <c r="F1314">
        <v>0.22</v>
      </c>
      <c r="G1314">
        <v>0</v>
      </c>
      <c r="H1314">
        <v>0</v>
      </c>
      <c r="I1314">
        <v>0</v>
      </c>
      <c r="J1314">
        <v>0</v>
      </c>
    </row>
    <row r="1315" spans="1:10" x14ac:dyDescent="0.3">
      <c r="A1315" s="163">
        <v>45686</v>
      </c>
      <c r="B1315" t="s">
        <v>1495</v>
      </c>
      <c r="C1315">
        <v>97.05</v>
      </c>
      <c r="D1315">
        <v>-3.3600000000000003</v>
      </c>
      <c r="E1315">
        <v>-5.38</v>
      </c>
      <c r="F1315">
        <v>-5.38</v>
      </c>
      <c r="G1315">
        <v>-1.45</v>
      </c>
      <c r="H1315">
        <v>-6.83</v>
      </c>
      <c r="I1315">
        <v>5.55</v>
      </c>
      <c r="J1315">
        <v>-1.2800000000000002</v>
      </c>
    </row>
    <row r="1316" spans="1:10" x14ac:dyDescent="0.3">
      <c r="A1316" s="163">
        <v>45686</v>
      </c>
      <c r="B1316" t="s">
        <v>1496</v>
      </c>
      <c r="C1316">
        <v>47.9</v>
      </c>
      <c r="D1316">
        <v>-3.98</v>
      </c>
      <c r="E1316">
        <v>-4.99</v>
      </c>
      <c r="F1316">
        <v>-4.99</v>
      </c>
      <c r="G1316">
        <v>-3.65</v>
      </c>
      <c r="H1316">
        <v>-8.64</v>
      </c>
      <c r="I1316">
        <v>3.7</v>
      </c>
      <c r="J1316">
        <v>-4.9400000000000004</v>
      </c>
    </row>
    <row r="1317" spans="1:10" x14ac:dyDescent="0.3">
      <c r="A1317" s="163">
        <v>45686</v>
      </c>
      <c r="B1317" t="s">
        <v>1497</v>
      </c>
      <c r="C1317">
        <v>2103.75</v>
      </c>
      <c r="D1317">
        <v>-2.430000000000001</v>
      </c>
      <c r="E1317">
        <v>-5.27</v>
      </c>
      <c r="F1317">
        <v>-5.27</v>
      </c>
      <c r="G1317">
        <v>-2.46</v>
      </c>
      <c r="H1317">
        <v>-7.7299999999999986</v>
      </c>
      <c r="I1317">
        <v>9.77</v>
      </c>
      <c r="J1317">
        <v>2.04</v>
      </c>
    </row>
    <row r="1318" spans="1:10" x14ac:dyDescent="0.3">
      <c r="A1318" s="163">
        <v>45686</v>
      </c>
      <c r="B1318" t="s">
        <v>1498</v>
      </c>
      <c r="C1318">
        <v>4.24</v>
      </c>
      <c r="D1318">
        <v>-8.7200000000000006</v>
      </c>
      <c r="E1318">
        <v>-4.67</v>
      </c>
      <c r="F1318">
        <v>-4.67</v>
      </c>
      <c r="G1318">
        <v>-4.9000000000000004</v>
      </c>
      <c r="H1318">
        <v>-9.57</v>
      </c>
      <c r="I1318">
        <v>-4.93</v>
      </c>
      <c r="J1318">
        <v>-14.5</v>
      </c>
    </row>
    <row r="1319" spans="1:10" x14ac:dyDescent="0.3">
      <c r="A1319" s="163">
        <v>45686</v>
      </c>
      <c r="B1319" t="s">
        <v>1499</v>
      </c>
      <c r="C1319">
        <v>450.5</v>
      </c>
      <c r="D1319">
        <v>5.2100000000000009</v>
      </c>
      <c r="E1319">
        <v>-1.52</v>
      </c>
      <c r="F1319">
        <v>-1.52</v>
      </c>
      <c r="G1319">
        <v>-5</v>
      </c>
      <c r="H1319">
        <v>-6.52</v>
      </c>
      <c r="I1319">
        <v>4.22</v>
      </c>
      <c r="J1319">
        <v>-2.2999999999999998</v>
      </c>
    </row>
    <row r="1320" spans="1:10" x14ac:dyDescent="0.3">
      <c r="A1320" s="163">
        <v>45686</v>
      </c>
      <c r="B1320" t="s">
        <v>1500</v>
      </c>
      <c r="C1320">
        <v>265.5</v>
      </c>
      <c r="D1320">
        <v>-2.8499999999999992</v>
      </c>
      <c r="E1320">
        <v>2.2200000000000002</v>
      </c>
      <c r="F1320">
        <v>2.2200000000000002</v>
      </c>
      <c r="G1320">
        <v>2.78</v>
      </c>
      <c r="H1320">
        <v>5</v>
      </c>
      <c r="I1320">
        <v>4.88</v>
      </c>
      <c r="J1320">
        <v>9.8800000000000008</v>
      </c>
    </row>
    <row r="1321" spans="1:10" x14ac:dyDescent="0.3">
      <c r="A1321" s="163">
        <v>45686</v>
      </c>
      <c r="B1321" t="s">
        <v>1501</v>
      </c>
      <c r="C1321">
        <v>74.5</v>
      </c>
      <c r="D1321">
        <v>-5.15</v>
      </c>
      <c r="E1321">
        <v>-5.3</v>
      </c>
      <c r="F1321">
        <v>-5.3</v>
      </c>
      <c r="G1321">
        <v>6.31</v>
      </c>
      <c r="H1321">
        <v>1.0099999999999998</v>
      </c>
      <c r="I1321">
        <v>0.54</v>
      </c>
      <c r="J1321">
        <v>1.5499999999999998</v>
      </c>
    </row>
    <row r="1322" spans="1:10" x14ac:dyDescent="0.3">
      <c r="A1322" s="163">
        <v>45686</v>
      </c>
      <c r="B1322" t="s">
        <v>1502</v>
      </c>
      <c r="C1322">
        <v>0.81</v>
      </c>
      <c r="D1322">
        <v>-1.1499999999999999</v>
      </c>
      <c r="E1322">
        <v>-1.19</v>
      </c>
      <c r="F1322">
        <v>-1.19</v>
      </c>
      <c r="G1322">
        <v>-1.2</v>
      </c>
      <c r="H1322">
        <v>-2.39</v>
      </c>
      <c r="I1322">
        <v>-1.22</v>
      </c>
      <c r="J1322">
        <v>-3.61</v>
      </c>
    </row>
    <row r="1323" spans="1:10" x14ac:dyDescent="0.3">
      <c r="A1323" s="163">
        <v>45686</v>
      </c>
      <c r="B1323" t="s">
        <v>1503</v>
      </c>
      <c r="C1323">
        <v>566.70000000000005</v>
      </c>
      <c r="D1323">
        <v>7.0500000000000007</v>
      </c>
      <c r="E1323">
        <v>-3.01</v>
      </c>
      <c r="F1323">
        <v>-3.01</v>
      </c>
      <c r="G1323">
        <v>0.95</v>
      </c>
      <c r="H1323">
        <v>-2.06</v>
      </c>
      <c r="I1323">
        <v>0.84</v>
      </c>
      <c r="J1323">
        <v>-1.2199999999999998</v>
      </c>
    </row>
    <row r="1324" spans="1:10" x14ac:dyDescent="0.3">
      <c r="A1324" s="163">
        <v>45686</v>
      </c>
      <c r="B1324" t="s">
        <v>1504</v>
      </c>
      <c r="C1324">
        <v>338</v>
      </c>
      <c r="D1324">
        <v>-3.68</v>
      </c>
      <c r="E1324">
        <v>-1.56</v>
      </c>
      <c r="F1324">
        <v>-1.56</v>
      </c>
      <c r="G1324">
        <v>3.78</v>
      </c>
      <c r="H1324">
        <v>2.2200000000000002</v>
      </c>
      <c r="I1324">
        <v>0.04</v>
      </c>
      <c r="J1324">
        <v>2.2599999999999998</v>
      </c>
    </row>
    <row r="1325" spans="1:10" x14ac:dyDescent="0.3">
      <c r="A1325" s="163">
        <v>45686</v>
      </c>
      <c r="B1325" t="s">
        <v>1505</v>
      </c>
      <c r="C1325">
        <v>277.95</v>
      </c>
      <c r="D1325">
        <v>-6.49</v>
      </c>
      <c r="E1325">
        <v>-3.05</v>
      </c>
      <c r="F1325">
        <v>-3.05</v>
      </c>
      <c r="G1325">
        <v>-0.52</v>
      </c>
      <c r="H1325">
        <v>-3.57</v>
      </c>
      <c r="I1325">
        <v>4.2</v>
      </c>
      <c r="J1325">
        <v>0.63000000000000034</v>
      </c>
    </row>
    <row r="1326" spans="1:10" x14ac:dyDescent="0.3">
      <c r="A1326" s="163">
        <v>45686</v>
      </c>
      <c r="B1326" t="s">
        <v>1506</v>
      </c>
      <c r="C1326">
        <v>14.76</v>
      </c>
      <c r="D1326">
        <v>-3.7</v>
      </c>
      <c r="E1326">
        <v>-6.63</v>
      </c>
      <c r="F1326">
        <v>-6.63</v>
      </c>
      <c r="G1326">
        <v>-2.91</v>
      </c>
      <c r="H1326">
        <v>-9.5399999999999991</v>
      </c>
      <c r="I1326">
        <v>2.86</v>
      </c>
      <c r="J1326">
        <v>-6.68</v>
      </c>
    </row>
    <row r="1327" spans="1:10" x14ac:dyDescent="0.3">
      <c r="A1327" s="163">
        <v>45686</v>
      </c>
      <c r="B1327" t="s">
        <v>1507</v>
      </c>
      <c r="C1327">
        <v>1845.75</v>
      </c>
      <c r="D1327">
        <v>-2.2700000000000005</v>
      </c>
      <c r="E1327">
        <v>-0.3</v>
      </c>
      <c r="F1327">
        <v>-0.3</v>
      </c>
      <c r="G1327">
        <v>-0.34</v>
      </c>
      <c r="H1327">
        <v>-0.64</v>
      </c>
      <c r="I1327">
        <v>4.2</v>
      </c>
      <c r="J1327">
        <v>3.56</v>
      </c>
    </row>
    <row r="1328" spans="1:10" x14ac:dyDescent="0.3">
      <c r="A1328" s="163">
        <v>45686</v>
      </c>
      <c r="B1328" t="s">
        <v>1508</v>
      </c>
      <c r="C1328">
        <v>1260.75</v>
      </c>
      <c r="D1328">
        <v>-4.4800000000000004</v>
      </c>
      <c r="E1328">
        <v>-1.35</v>
      </c>
      <c r="F1328">
        <v>-1.35</v>
      </c>
      <c r="G1328">
        <v>-0.61</v>
      </c>
      <c r="H1328">
        <v>-1.96</v>
      </c>
      <c r="I1328">
        <v>1.1100000000000001</v>
      </c>
      <c r="J1328">
        <v>-0.84999999999999987</v>
      </c>
    </row>
    <row r="1329" spans="1:10" x14ac:dyDescent="0.3">
      <c r="A1329" s="163">
        <v>45686</v>
      </c>
      <c r="B1329" t="s">
        <v>1509</v>
      </c>
      <c r="C1329">
        <v>205.05</v>
      </c>
      <c r="D1329">
        <v>5.59</v>
      </c>
      <c r="E1329">
        <v>1.24</v>
      </c>
      <c r="F1329">
        <v>1.24</v>
      </c>
      <c r="G1329">
        <v>-4.4000000000000004</v>
      </c>
      <c r="H1329">
        <v>-3.16</v>
      </c>
      <c r="I1329">
        <v>-1.1299999999999999</v>
      </c>
      <c r="J1329">
        <v>-4.29</v>
      </c>
    </row>
    <row r="1330" spans="1:10" x14ac:dyDescent="0.3">
      <c r="A1330" s="163">
        <v>45686</v>
      </c>
      <c r="B1330" t="s">
        <v>1510</v>
      </c>
      <c r="C1330">
        <v>1062.55</v>
      </c>
      <c r="D1330">
        <v>-3.05</v>
      </c>
      <c r="E1330">
        <v>-4.92</v>
      </c>
      <c r="F1330">
        <v>-4.92</v>
      </c>
      <c r="G1330">
        <v>1.32</v>
      </c>
      <c r="H1330">
        <v>-3.6</v>
      </c>
      <c r="I1330">
        <v>-0.18</v>
      </c>
      <c r="J1330">
        <v>-3.78</v>
      </c>
    </row>
    <row r="1331" spans="1:10" x14ac:dyDescent="0.3">
      <c r="A1331" s="163">
        <v>45686</v>
      </c>
      <c r="B1331" t="s">
        <v>1511</v>
      </c>
      <c r="C1331">
        <v>49.09</v>
      </c>
      <c r="D1331">
        <v>9.48</v>
      </c>
      <c r="E1331">
        <v>-0.21</v>
      </c>
      <c r="F1331">
        <v>-0.21</v>
      </c>
      <c r="G1331">
        <v>1.45</v>
      </c>
      <c r="H1331">
        <v>1.24</v>
      </c>
      <c r="I1331">
        <v>0.04</v>
      </c>
      <c r="J1331">
        <v>1.28</v>
      </c>
    </row>
    <row r="1332" spans="1:10" x14ac:dyDescent="0.3">
      <c r="A1332" s="163">
        <v>45686</v>
      </c>
      <c r="B1332" t="s">
        <v>1512</v>
      </c>
      <c r="C1332">
        <v>3.32</v>
      </c>
      <c r="D1332">
        <v>-4.3599999999999994</v>
      </c>
      <c r="E1332">
        <v>-5.99</v>
      </c>
      <c r="F1332">
        <v>-5.99</v>
      </c>
      <c r="G1332">
        <v>-3.19</v>
      </c>
      <c r="H1332">
        <v>-9.18</v>
      </c>
      <c r="I1332">
        <v>-0.6</v>
      </c>
      <c r="J1332">
        <v>-9.7799999999999994</v>
      </c>
    </row>
    <row r="1333" spans="1:10" x14ac:dyDescent="0.3">
      <c r="A1333" s="163">
        <v>45686</v>
      </c>
      <c r="B1333" t="s">
        <v>1513</v>
      </c>
      <c r="C1333">
        <v>2821.5</v>
      </c>
      <c r="D1333">
        <v>-0.6399999999999999</v>
      </c>
      <c r="E1333">
        <v>-6.87</v>
      </c>
      <c r="F1333">
        <v>-6.87</v>
      </c>
      <c r="G1333">
        <v>-8.15</v>
      </c>
      <c r="H1333">
        <v>-15.02</v>
      </c>
      <c r="I1333">
        <v>4.45</v>
      </c>
      <c r="J1333">
        <v>-10.57</v>
      </c>
    </row>
    <row r="1334" spans="1:10" x14ac:dyDescent="0.3">
      <c r="A1334" s="163">
        <v>45686</v>
      </c>
      <c r="B1334" t="s">
        <v>1514</v>
      </c>
      <c r="C1334">
        <v>1539.9</v>
      </c>
      <c r="D1334">
        <v>2.1299999999999994</v>
      </c>
      <c r="E1334">
        <v>-5.43</v>
      </c>
      <c r="F1334">
        <v>-5.43</v>
      </c>
      <c r="G1334">
        <v>3.69</v>
      </c>
      <c r="H1334">
        <v>-1.7399999999999998</v>
      </c>
      <c r="I1334">
        <v>2.17</v>
      </c>
      <c r="J1334">
        <v>0.4300000000000001</v>
      </c>
    </row>
    <row r="1335" spans="1:10" x14ac:dyDescent="0.3">
      <c r="A1335" s="163">
        <v>45686</v>
      </c>
      <c r="B1335" t="s">
        <v>1515</v>
      </c>
      <c r="C1335">
        <v>3643.8</v>
      </c>
      <c r="D1335">
        <v>-8.1999999999999993</v>
      </c>
      <c r="E1335">
        <v>-9.06</v>
      </c>
      <c r="F1335">
        <v>-9.06</v>
      </c>
      <c r="G1335">
        <v>-1.28</v>
      </c>
      <c r="H1335">
        <v>-10.34</v>
      </c>
      <c r="I1335">
        <v>5.92</v>
      </c>
      <c r="J1335">
        <v>-4.42</v>
      </c>
    </row>
    <row r="1336" spans="1:10" x14ac:dyDescent="0.3">
      <c r="A1336" s="163">
        <v>45686</v>
      </c>
      <c r="B1336" t="s">
        <v>1516</v>
      </c>
      <c r="C1336">
        <v>39.6</v>
      </c>
      <c r="D1336">
        <v>-5.7799999999999994</v>
      </c>
      <c r="E1336">
        <v>-4.99</v>
      </c>
      <c r="F1336">
        <v>-4.99</v>
      </c>
      <c r="G1336">
        <v>3.18</v>
      </c>
      <c r="H1336">
        <v>-1.81</v>
      </c>
      <c r="I1336">
        <v>-0.75</v>
      </c>
      <c r="J1336">
        <v>-2.56</v>
      </c>
    </row>
    <row r="1337" spans="1:10" x14ac:dyDescent="0.3">
      <c r="A1337" s="163">
        <v>45686</v>
      </c>
      <c r="B1337" t="s">
        <v>1517</v>
      </c>
      <c r="C1337">
        <v>37.93</v>
      </c>
      <c r="D1337">
        <v>-4.83</v>
      </c>
      <c r="E1337">
        <v>-4.9800000000000004</v>
      </c>
      <c r="F1337">
        <v>-4.9800000000000004</v>
      </c>
      <c r="G1337">
        <v>-4.9000000000000004</v>
      </c>
      <c r="H1337">
        <v>-9.8800000000000008</v>
      </c>
      <c r="I1337">
        <v>4.9800000000000004</v>
      </c>
      <c r="J1337">
        <v>-4.9000000000000004</v>
      </c>
    </row>
    <row r="1338" spans="1:10" x14ac:dyDescent="0.3">
      <c r="A1338" s="163">
        <v>45686</v>
      </c>
      <c r="B1338" t="s">
        <v>1518</v>
      </c>
      <c r="C1338">
        <v>201</v>
      </c>
      <c r="D1338">
        <v>-2.9000000000000004</v>
      </c>
      <c r="E1338">
        <v>-2.89</v>
      </c>
      <c r="F1338">
        <v>-2.89</v>
      </c>
      <c r="G1338">
        <v>-0.71</v>
      </c>
      <c r="H1338">
        <v>-3.6</v>
      </c>
      <c r="I1338">
        <v>2.87</v>
      </c>
      <c r="J1338">
        <v>-0.73</v>
      </c>
    </row>
    <row r="1339" spans="1:10" x14ac:dyDescent="0.3">
      <c r="A1339" s="163">
        <v>45686</v>
      </c>
      <c r="B1339" t="s">
        <v>1519</v>
      </c>
      <c r="C1339">
        <v>27.67</v>
      </c>
      <c r="D1339">
        <v>-9.9</v>
      </c>
      <c r="E1339">
        <v>-1.98</v>
      </c>
      <c r="F1339">
        <v>-1.98</v>
      </c>
      <c r="I1339">
        <v>-1.98</v>
      </c>
      <c r="J1339">
        <v>-3.96</v>
      </c>
    </row>
    <row r="1340" spans="1:10" x14ac:dyDescent="0.3">
      <c r="A1340" s="163">
        <v>45686</v>
      </c>
      <c r="B1340" t="s">
        <v>1520</v>
      </c>
      <c r="C1340">
        <v>132.30000000000001</v>
      </c>
      <c r="D1340">
        <v>-9.15</v>
      </c>
      <c r="E1340">
        <v>-6.41</v>
      </c>
      <c r="F1340">
        <v>-6.41</v>
      </c>
      <c r="G1340">
        <v>-0.91</v>
      </c>
      <c r="H1340">
        <v>-7.32</v>
      </c>
      <c r="I1340">
        <v>1.1100000000000001</v>
      </c>
      <c r="J1340">
        <v>-6.21</v>
      </c>
    </row>
    <row r="1341" spans="1:10" x14ac:dyDescent="0.3">
      <c r="A1341" s="163">
        <v>45686</v>
      </c>
      <c r="B1341" t="s">
        <v>1521</v>
      </c>
      <c r="C1341">
        <v>340.1</v>
      </c>
      <c r="D1341">
        <v>-3.34</v>
      </c>
      <c r="E1341">
        <v>-2.2799999999999998</v>
      </c>
      <c r="F1341">
        <v>-2.2799999999999998</v>
      </c>
      <c r="G1341">
        <v>-2.42</v>
      </c>
      <c r="H1341">
        <v>-4.6999999999999993</v>
      </c>
      <c r="I1341">
        <v>1.46</v>
      </c>
      <c r="J1341">
        <v>-3.2399999999999998</v>
      </c>
    </row>
    <row r="1342" spans="1:10" x14ac:dyDescent="0.3">
      <c r="A1342" s="163">
        <v>45686</v>
      </c>
      <c r="B1342" t="s">
        <v>1522</v>
      </c>
      <c r="C1342">
        <v>51.9</v>
      </c>
      <c r="D1342">
        <v>-3.45</v>
      </c>
      <c r="E1342">
        <v>-5.0599999999999996</v>
      </c>
      <c r="F1342">
        <v>-5.0599999999999996</v>
      </c>
      <c r="G1342">
        <v>0.46</v>
      </c>
      <c r="H1342">
        <v>-4.5999999999999996</v>
      </c>
      <c r="I1342">
        <v>-1.05</v>
      </c>
      <c r="J1342">
        <v>-5.65</v>
      </c>
    </row>
    <row r="1343" spans="1:10" x14ac:dyDescent="0.3">
      <c r="A1343" s="163">
        <v>45686</v>
      </c>
      <c r="B1343" t="s">
        <v>1523</v>
      </c>
      <c r="C1343">
        <v>18.72</v>
      </c>
      <c r="D1343">
        <v>-19.78</v>
      </c>
      <c r="E1343">
        <v>-1.1299999999999999</v>
      </c>
      <c r="F1343">
        <v>-1.1299999999999999</v>
      </c>
      <c r="G1343">
        <v>-4.59</v>
      </c>
      <c r="H1343">
        <v>-5.72</v>
      </c>
      <c r="I1343">
        <v>2.2400000000000002</v>
      </c>
      <c r="J1343">
        <v>-3.4799999999999995</v>
      </c>
    </row>
    <row r="1344" spans="1:10" x14ac:dyDescent="0.3">
      <c r="A1344" s="163">
        <v>45686</v>
      </c>
      <c r="B1344" t="s">
        <v>1524</v>
      </c>
      <c r="C1344">
        <v>35.5</v>
      </c>
      <c r="D1344">
        <v>2.98</v>
      </c>
    </row>
    <row r="1345" spans="1:10" x14ac:dyDescent="0.3">
      <c r="A1345" s="163">
        <v>45686</v>
      </c>
      <c r="B1345" t="s">
        <v>1525</v>
      </c>
      <c r="C1345">
        <v>10.99</v>
      </c>
      <c r="D1345">
        <v>-3.28</v>
      </c>
      <c r="E1345">
        <v>-3.05</v>
      </c>
      <c r="F1345">
        <v>-3.05</v>
      </c>
      <c r="G1345">
        <v>-1.57</v>
      </c>
      <c r="H1345">
        <v>-4.62</v>
      </c>
      <c r="I1345">
        <v>3.29</v>
      </c>
      <c r="J1345">
        <v>-1.33</v>
      </c>
    </row>
    <row r="1346" spans="1:10" x14ac:dyDescent="0.3">
      <c r="A1346" s="163">
        <v>45686</v>
      </c>
      <c r="B1346" t="s">
        <v>1526</v>
      </c>
      <c r="C1346">
        <v>1.83</v>
      </c>
      <c r="D1346">
        <v>-1.4300000000000002</v>
      </c>
      <c r="E1346">
        <v>-3.21</v>
      </c>
      <c r="F1346">
        <v>-3.21</v>
      </c>
      <c r="G1346">
        <v>-1.1000000000000001</v>
      </c>
      <c r="H1346">
        <v>-4.3100000000000005</v>
      </c>
      <c r="I1346">
        <v>2.23</v>
      </c>
      <c r="J1346">
        <v>-2.0800000000000005</v>
      </c>
    </row>
    <row r="1347" spans="1:10" x14ac:dyDescent="0.3">
      <c r="A1347" s="163">
        <v>45686</v>
      </c>
      <c r="B1347" t="s">
        <v>1527</v>
      </c>
      <c r="C1347">
        <v>33.119999999999997</v>
      </c>
      <c r="D1347">
        <v>-2.0099999999999998</v>
      </c>
      <c r="E1347">
        <v>-7.87</v>
      </c>
      <c r="F1347">
        <v>-7.87</v>
      </c>
      <c r="G1347">
        <v>-1.39</v>
      </c>
      <c r="H1347">
        <v>-9.26</v>
      </c>
      <c r="I1347">
        <v>1.32</v>
      </c>
      <c r="J1347">
        <v>-7.9399999999999986</v>
      </c>
    </row>
    <row r="1348" spans="1:10" x14ac:dyDescent="0.3">
      <c r="A1348" s="163">
        <v>45686</v>
      </c>
      <c r="B1348" t="s">
        <v>1528</v>
      </c>
      <c r="C1348">
        <v>11.41</v>
      </c>
      <c r="D1348">
        <v>-2.7500000000000009</v>
      </c>
      <c r="E1348">
        <v>-6.2</v>
      </c>
      <c r="F1348">
        <v>-6.2</v>
      </c>
      <c r="G1348">
        <v>3.35</v>
      </c>
      <c r="H1348">
        <v>-2.85</v>
      </c>
      <c r="I1348">
        <v>-0.09</v>
      </c>
      <c r="J1348">
        <v>-2.94</v>
      </c>
    </row>
    <row r="1349" spans="1:10" x14ac:dyDescent="0.3">
      <c r="A1349" s="163">
        <v>45686</v>
      </c>
      <c r="B1349" t="s">
        <v>1529</v>
      </c>
      <c r="C1349">
        <v>115.05</v>
      </c>
      <c r="D1349">
        <v>0.48999999999999949</v>
      </c>
      <c r="E1349">
        <v>-6.29</v>
      </c>
      <c r="F1349">
        <v>-6.29</v>
      </c>
      <c r="G1349">
        <v>-2.5099999999999998</v>
      </c>
      <c r="H1349">
        <v>-8.8000000000000007</v>
      </c>
      <c r="I1349">
        <v>5.7</v>
      </c>
      <c r="J1349">
        <v>-3.1000000000000005</v>
      </c>
    </row>
    <row r="1350" spans="1:10" x14ac:dyDescent="0.3">
      <c r="A1350" s="163">
        <v>45686</v>
      </c>
      <c r="B1350" t="s">
        <v>1530</v>
      </c>
      <c r="C1350">
        <v>709.45</v>
      </c>
      <c r="D1350">
        <v>1.6800000000000002</v>
      </c>
      <c r="G1350">
        <v>1.6</v>
      </c>
      <c r="H1350">
        <v>1.6</v>
      </c>
      <c r="I1350">
        <v>-1.77</v>
      </c>
      <c r="J1350">
        <v>-0.1699999999999999</v>
      </c>
    </row>
    <row r="1351" spans="1:10" x14ac:dyDescent="0.3">
      <c r="A1351" s="163">
        <v>45686</v>
      </c>
      <c r="B1351" t="s">
        <v>1531</v>
      </c>
      <c r="C1351">
        <v>422.05</v>
      </c>
      <c r="D1351">
        <v>-7.42</v>
      </c>
      <c r="E1351">
        <v>-1.57</v>
      </c>
      <c r="F1351">
        <v>-1.57</v>
      </c>
      <c r="G1351">
        <v>-3.09</v>
      </c>
      <c r="H1351">
        <v>-4.66</v>
      </c>
      <c r="I1351">
        <v>3.85</v>
      </c>
      <c r="J1351">
        <v>-0.81</v>
      </c>
    </row>
    <row r="1352" spans="1:10" x14ac:dyDescent="0.3">
      <c r="A1352" s="163">
        <v>45686</v>
      </c>
      <c r="B1352" t="s">
        <v>1532</v>
      </c>
      <c r="C1352">
        <v>678.8</v>
      </c>
      <c r="D1352">
        <v>-5.43</v>
      </c>
      <c r="E1352">
        <v>-2.14</v>
      </c>
      <c r="F1352">
        <v>-2.14</v>
      </c>
      <c r="G1352">
        <v>-2.94</v>
      </c>
      <c r="H1352">
        <v>-5.08</v>
      </c>
      <c r="I1352">
        <v>2.14</v>
      </c>
      <c r="J1352">
        <v>-2.94</v>
      </c>
    </row>
    <row r="1353" spans="1:10" x14ac:dyDescent="0.3">
      <c r="A1353" s="163">
        <v>45686</v>
      </c>
      <c r="B1353" t="s">
        <v>1533</v>
      </c>
      <c r="C1353">
        <v>343.2</v>
      </c>
      <c r="D1353">
        <v>-13.3</v>
      </c>
      <c r="E1353">
        <v>-4.99</v>
      </c>
      <c r="F1353">
        <v>-4.99</v>
      </c>
      <c r="G1353">
        <v>-5</v>
      </c>
      <c r="H1353">
        <v>-9.99</v>
      </c>
      <c r="I1353">
        <v>2.59</v>
      </c>
      <c r="J1353">
        <v>-7.4</v>
      </c>
    </row>
    <row r="1354" spans="1:10" x14ac:dyDescent="0.3">
      <c r="A1354" s="163">
        <v>45686</v>
      </c>
      <c r="B1354" t="s">
        <v>1534</v>
      </c>
      <c r="C1354">
        <v>87.15</v>
      </c>
      <c r="D1354">
        <v>-0.51999999999999957</v>
      </c>
      <c r="E1354">
        <v>-5</v>
      </c>
      <c r="F1354">
        <v>-5</v>
      </c>
      <c r="G1354">
        <v>-4.07</v>
      </c>
      <c r="H1354">
        <v>-9.07</v>
      </c>
      <c r="I1354">
        <v>5</v>
      </c>
      <c r="J1354">
        <v>-4.07</v>
      </c>
    </row>
    <row r="1355" spans="1:10" x14ac:dyDescent="0.3">
      <c r="A1355" s="163">
        <v>45686</v>
      </c>
      <c r="B1355" t="s">
        <v>1535</v>
      </c>
      <c r="C1355">
        <v>414.2</v>
      </c>
      <c r="D1355">
        <v>-1.29</v>
      </c>
      <c r="E1355">
        <v>-2</v>
      </c>
      <c r="F1355">
        <v>-2</v>
      </c>
      <c r="G1355">
        <v>-1.99</v>
      </c>
      <c r="H1355">
        <v>-3.99</v>
      </c>
      <c r="I1355">
        <v>-2</v>
      </c>
      <c r="J1355">
        <v>-5.99</v>
      </c>
    </row>
    <row r="1356" spans="1:10" x14ac:dyDescent="0.3">
      <c r="A1356" s="163">
        <v>45686</v>
      </c>
      <c r="B1356" t="s">
        <v>1536</v>
      </c>
      <c r="C1356">
        <v>175</v>
      </c>
      <c r="D1356">
        <v>5.88</v>
      </c>
      <c r="E1356">
        <v>4.24</v>
      </c>
      <c r="F1356">
        <v>4.24</v>
      </c>
      <c r="G1356">
        <v>-4.6100000000000003</v>
      </c>
      <c r="H1356">
        <v>-0.37000000000000011</v>
      </c>
      <c r="I1356">
        <v>-0.56999999999999995</v>
      </c>
      <c r="J1356">
        <v>-0.94</v>
      </c>
    </row>
    <row r="1357" spans="1:10" x14ac:dyDescent="0.3">
      <c r="A1357" s="163">
        <v>45686</v>
      </c>
      <c r="B1357" t="s">
        <v>1537</v>
      </c>
      <c r="C1357">
        <v>15.51</v>
      </c>
      <c r="D1357">
        <v>-14.96</v>
      </c>
      <c r="E1357">
        <v>-0.51</v>
      </c>
      <c r="F1357">
        <v>-0.51</v>
      </c>
      <c r="G1357">
        <v>-4.95</v>
      </c>
      <c r="H1357">
        <v>-5.46</v>
      </c>
      <c r="I1357">
        <v>4.9400000000000004</v>
      </c>
      <c r="J1357">
        <v>-0.51999999999999957</v>
      </c>
    </row>
    <row r="1358" spans="1:10" x14ac:dyDescent="0.3">
      <c r="A1358" s="163">
        <v>45686</v>
      </c>
      <c r="B1358" t="s">
        <v>1538</v>
      </c>
      <c r="C1358">
        <v>174.45</v>
      </c>
      <c r="D1358">
        <v>8.8000000000000007</v>
      </c>
      <c r="E1358">
        <v>-3.87</v>
      </c>
      <c r="F1358">
        <v>-3.87</v>
      </c>
      <c r="G1358">
        <v>2.4700000000000002</v>
      </c>
      <c r="H1358">
        <v>-1.4</v>
      </c>
      <c r="I1358">
        <v>2.41</v>
      </c>
      <c r="J1358">
        <v>1.0100000000000002</v>
      </c>
    </row>
    <row r="1359" spans="1:10" x14ac:dyDescent="0.3">
      <c r="A1359" s="163">
        <v>45685</v>
      </c>
      <c r="B1359" t="s">
        <v>4226</v>
      </c>
      <c r="C1359">
        <v>47.79</v>
      </c>
      <c r="D1359">
        <v>-4.0599999999999996</v>
      </c>
      <c r="E1359">
        <v>-1.99</v>
      </c>
      <c r="F1359">
        <v>-1.99</v>
      </c>
      <c r="H1359">
        <v>-1.99</v>
      </c>
    </row>
    <row r="1360" spans="1:10" x14ac:dyDescent="0.3">
      <c r="A1360" s="163">
        <v>45686</v>
      </c>
      <c r="B1360" t="s">
        <v>1539</v>
      </c>
      <c r="C1360">
        <v>469.55</v>
      </c>
      <c r="D1360">
        <v>-1.0299999999999998</v>
      </c>
      <c r="E1360">
        <v>-2.12</v>
      </c>
      <c r="F1360">
        <v>-2.12</v>
      </c>
      <c r="G1360">
        <v>-3.57</v>
      </c>
      <c r="H1360">
        <v>-5.69</v>
      </c>
      <c r="I1360">
        <v>0.61</v>
      </c>
      <c r="J1360">
        <v>-5.0799999999999992</v>
      </c>
    </row>
    <row r="1361" spans="1:10" x14ac:dyDescent="0.3">
      <c r="A1361" s="163">
        <v>45686</v>
      </c>
      <c r="B1361" t="s">
        <v>1540</v>
      </c>
      <c r="C1361">
        <v>331.9</v>
      </c>
      <c r="D1361">
        <v>5.129999999999999</v>
      </c>
      <c r="E1361">
        <v>-5.74</v>
      </c>
      <c r="F1361">
        <v>-5.74</v>
      </c>
      <c r="G1361">
        <v>7.6</v>
      </c>
      <c r="H1361">
        <v>1.8599999999999997</v>
      </c>
      <c r="I1361">
        <v>0.36</v>
      </c>
      <c r="J1361">
        <v>2.2199999999999998</v>
      </c>
    </row>
    <row r="1362" spans="1:10" x14ac:dyDescent="0.3">
      <c r="A1362" s="163">
        <v>45686</v>
      </c>
      <c r="B1362" t="s">
        <v>1541</v>
      </c>
      <c r="C1362">
        <v>436.65</v>
      </c>
      <c r="D1362">
        <v>-6.5399999999999991</v>
      </c>
      <c r="E1362">
        <v>-3.02</v>
      </c>
      <c r="F1362">
        <v>-3.02</v>
      </c>
      <c r="G1362">
        <v>3.62</v>
      </c>
      <c r="H1362">
        <v>0.60000000000000009</v>
      </c>
      <c r="I1362">
        <v>3.79</v>
      </c>
      <c r="J1362">
        <v>4.3900000000000006</v>
      </c>
    </row>
    <row r="1363" spans="1:10" x14ac:dyDescent="0.3">
      <c r="A1363" s="163">
        <v>45686</v>
      </c>
      <c r="B1363" t="s">
        <v>1542</v>
      </c>
      <c r="C1363">
        <v>21.08</v>
      </c>
      <c r="D1363">
        <v>3.38</v>
      </c>
      <c r="G1363">
        <v>-4.17</v>
      </c>
      <c r="H1363">
        <v>-4.17</v>
      </c>
      <c r="I1363">
        <v>1.84</v>
      </c>
      <c r="J1363">
        <v>-2.33</v>
      </c>
    </row>
    <row r="1364" spans="1:10" x14ac:dyDescent="0.3">
      <c r="A1364" s="163">
        <v>45686</v>
      </c>
      <c r="B1364" t="s">
        <v>1543</v>
      </c>
      <c r="C1364">
        <v>57</v>
      </c>
      <c r="D1364">
        <v>0.37999999999999989</v>
      </c>
      <c r="E1364">
        <v>-2.2000000000000002</v>
      </c>
      <c r="F1364">
        <v>-2.2000000000000002</v>
      </c>
      <c r="G1364">
        <v>-10.36</v>
      </c>
      <c r="H1364">
        <v>-12.56</v>
      </c>
      <c r="J1364">
        <v>-12.56</v>
      </c>
    </row>
    <row r="1365" spans="1:10" x14ac:dyDescent="0.3">
      <c r="A1365" s="163">
        <v>45686</v>
      </c>
      <c r="B1365" t="s">
        <v>1544</v>
      </c>
      <c r="C1365">
        <v>74.150000000000006</v>
      </c>
      <c r="D1365">
        <v>-9.84</v>
      </c>
      <c r="E1365">
        <v>0</v>
      </c>
      <c r="G1365">
        <v>0</v>
      </c>
      <c r="I1365">
        <v>-1.98</v>
      </c>
      <c r="J1365">
        <v>0</v>
      </c>
    </row>
    <row r="1366" spans="1:10" x14ac:dyDescent="0.3">
      <c r="A1366" s="163">
        <v>45686</v>
      </c>
      <c r="B1366" t="s">
        <v>1545</v>
      </c>
      <c r="C1366">
        <v>18.89</v>
      </c>
      <c r="D1366">
        <v>-5.67</v>
      </c>
      <c r="E1366">
        <v>-3.07</v>
      </c>
      <c r="F1366">
        <v>-3.07</v>
      </c>
      <c r="G1366">
        <v>-4.5199999999999996</v>
      </c>
      <c r="H1366">
        <v>-7.59</v>
      </c>
      <c r="I1366">
        <v>2.72</v>
      </c>
      <c r="J1366">
        <v>-4.8699999999999992</v>
      </c>
    </row>
    <row r="1367" spans="1:10" x14ac:dyDescent="0.3">
      <c r="A1367" s="163">
        <v>45686</v>
      </c>
      <c r="B1367" t="s">
        <v>1546</v>
      </c>
      <c r="C1367">
        <v>78.92</v>
      </c>
      <c r="D1367">
        <v>18.28</v>
      </c>
      <c r="E1367">
        <v>-4.8899999999999997</v>
      </c>
      <c r="F1367">
        <v>-4.8899999999999997</v>
      </c>
      <c r="G1367">
        <v>-2.06</v>
      </c>
      <c r="H1367">
        <v>-6.9499999999999993</v>
      </c>
      <c r="I1367">
        <v>-0.15</v>
      </c>
      <c r="J1367">
        <v>-7.1</v>
      </c>
    </row>
    <row r="1368" spans="1:10" x14ac:dyDescent="0.3">
      <c r="A1368" s="163">
        <v>45686</v>
      </c>
      <c r="B1368" t="s">
        <v>1547</v>
      </c>
      <c r="C1368">
        <v>299.89999999999998</v>
      </c>
      <c r="D1368">
        <v>-7.0600000000000014</v>
      </c>
      <c r="E1368">
        <v>-5.96</v>
      </c>
      <c r="F1368">
        <v>-5.96</v>
      </c>
      <c r="G1368">
        <v>-2.27</v>
      </c>
      <c r="H1368">
        <v>-8.23</v>
      </c>
      <c r="I1368">
        <v>3.36</v>
      </c>
      <c r="J1368">
        <v>-4.870000000000001</v>
      </c>
    </row>
    <row r="1369" spans="1:10" x14ac:dyDescent="0.3">
      <c r="A1369" s="163">
        <v>45686</v>
      </c>
      <c r="B1369" t="s">
        <v>1548</v>
      </c>
      <c r="C1369">
        <v>1029.55</v>
      </c>
      <c r="D1369">
        <v>0.24000000000000021</v>
      </c>
      <c r="E1369">
        <v>-4.41</v>
      </c>
      <c r="F1369">
        <v>-4.41</v>
      </c>
      <c r="G1369">
        <v>-3.27</v>
      </c>
      <c r="H1369">
        <v>-7.68</v>
      </c>
      <c r="I1369">
        <v>5.92</v>
      </c>
      <c r="J1369">
        <v>-1.7599999999999998</v>
      </c>
    </row>
    <row r="1370" spans="1:10" x14ac:dyDescent="0.3">
      <c r="A1370" s="163">
        <v>45686</v>
      </c>
      <c r="B1370" t="s">
        <v>1549</v>
      </c>
      <c r="C1370">
        <v>49.3</v>
      </c>
      <c r="D1370">
        <v>-1.61</v>
      </c>
      <c r="E1370">
        <v>-4.8499999999999996</v>
      </c>
      <c r="F1370">
        <v>-4.8499999999999996</v>
      </c>
      <c r="G1370">
        <v>-4.96</v>
      </c>
      <c r="H1370">
        <v>-9.81</v>
      </c>
      <c r="I1370">
        <v>4.12</v>
      </c>
      <c r="J1370">
        <v>-5.6899999999999986</v>
      </c>
    </row>
    <row r="1371" spans="1:10" x14ac:dyDescent="0.3">
      <c r="A1371" s="163">
        <v>45686</v>
      </c>
      <c r="B1371" t="s">
        <v>1550</v>
      </c>
      <c r="C1371">
        <v>169.5</v>
      </c>
      <c r="D1371">
        <v>4.5299999999999994</v>
      </c>
      <c r="E1371">
        <v>-6.71</v>
      </c>
      <c r="F1371">
        <v>-6.71</v>
      </c>
      <c r="G1371">
        <v>-3.33</v>
      </c>
      <c r="H1371">
        <v>-10.039999999999999</v>
      </c>
      <c r="I1371">
        <v>4.21</v>
      </c>
      <c r="J1371">
        <v>-5.8299999999999992</v>
      </c>
    </row>
    <row r="1372" spans="1:10" x14ac:dyDescent="0.3">
      <c r="A1372" s="163">
        <v>45686</v>
      </c>
      <c r="B1372" t="s">
        <v>1551</v>
      </c>
      <c r="C1372">
        <v>49.29</v>
      </c>
      <c r="D1372">
        <v>-14.04</v>
      </c>
      <c r="E1372">
        <v>-4.99</v>
      </c>
      <c r="F1372">
        <v>-4.99</v>
      </c>
      <c r="G1372">
        <v>-5</v>
      </c>
      <c r="H1372">
        <v>-9.99</v>
      </c>
      <c r="I1372">
        <v>-4.99</v>
      </c>
      <c r="J1372">
        <v>-14.98</v>
      </c>
    </row>
    <row r="1373" spans="1:10" x14ac:dyDescent="0.3">
      <c r="A1373" s="163">
        <v>45686</v>
      </c>
      <c r="B1373" t="s">
        <v>1552</v>
      </c>
      <c r="C1373">
        <v>0.67</v>
      </c>
      <c r="D1373">
        <v>-2.97</v>
      </c>
      <c r="E1373">
        <v>-3.08</v>
      </c>
      <c r="F1373">
        <v>-3.08</v>
      </c>
      <c r="G1373">
        <v>3.17</v>
      </c>
      <c r="H1373">
        <v>8.9999999999999802E-2</v>
      </c>
      <c r="I1373">
        <v>3.08</v>
      </c>
      <c r="J1373">
        <v>3.17</v>
      </c>
    </row>
    <row r="1374" spans="1:10" x14ac:dyDescent="0.3">
      <c r="A1374" s="163">
        <v>45686</v>
      </c>
      <c r="B1374" t="s">
        <v>1553</v>
      </c>
      <c r="C1374">
        <v>4.58</v>
      </c>
      <c r="D1374">
        <v>6.7</v>
      </c>
      <c r="E1374">
        <v>-1.86</v>
      </c>
      <c r="F1374">
        <v>-1.86</v>
      </c>
      <c r="G1374">
        <v>-1.9</v>
      </c>
      <c r="H1374">
        <v>-3.76</v>
      </c>
      <c r="I1374">
        <v>-1.51</v>
      </c>
      <c r="J1374">
        <v>-5.27</v>
      </c>
    </row>
    <row r="1375" spans="1:10" x14ac:dyDescent="0.3">
      <c r="A1375" s="163">
        <v>45686</v>
      </c>
      <c r="B1375" t="s">
        <v>1554</v>
      </c>
      <c r="C1375">
        <v>119.95</v>
      </c>
      <c r="D1375">
        <v>19.57</v>
      </c>
      <c r="E1375">
        <v>-4.99</v>
      </c>
      <c r="F1375">
        <v>-4.99</v>
      </c>
      <c r="G1375">
        <v>-3.33</v>
      </c>
      <c r="H1375">
        <v>-8.32</v>
      </c>
      <c r="I1375">
        <v>3.36</v>
      </c>
      <c r="J1375">
        <v>-4.9600000000000009</v>
      </c>
    </row>
    <row r="1376" spans="1:10" x14ac:dyDescent="0.3">
      <c r="A1376" s="163">
        <v>45686</v>
      </c>
      <c r="B1376" t="s">
        <v>1555</v>
      </c>
      <c r="C1376">
        <v>10.15</v>
      </c>
      <c r="D1376">
        <v>-4.33</v>
      </c>
      <c r="E1376">
        <v>-1.06</v>
      </c>
      <c r="F1376">
        <v>-1.06</v>
      </c>
      <c r="G1376">
        <v>-0.28999999999999998</v>
      </c>
      <c r="H1376">
        <v>-1.35</v>
      </c>
      <c r="I1376">
        <v>-1.26</v>
      </c>
      <c r="J1376">
        <v>-2.6100000000000003</v>
      </c>
    </row>
    <row r="1377" spans="1:10" x14ac:dyDescent="0.3">
      <c r="A1377" s="163">
        <v>45686</v>
      </c>
      <c r="B1377" t="s">
        <v>1556</v>
      </c>
      <c r="C1377">
        <v>3701.25</v>
      </c>
      <c r="D1377">
        <v>-6.59</v>
      </c>
      <c r="E1377">
        <v>-4.66</v>
      </c>
      <c r="F1377">
        <v>-4.66</v>
      </c>
      <c r="G1377">
        <v>-1.92</v>
      </c>
      <c r="H1377">
        <v>-6.58</v>
      </c>
      <c r="I1377">
        <v>2.85</v>
      </c>
      <c r="J1377">
        <v>-3.73</v>
      </c>
    </row>
    <row r="1378" spans="1:10" x14ac:dyDescent="0.3">
      <c r="A1378" s="163">
        <v>45686</v>
      </c>
      <c r="B1378" t="s">
        <v>1557</v>
      </c>
      <c r="C1378">
        <v>585.75</v>
      </c>
      <c r="D1378">
        <v>-5.25</v>
      </c>
      <c r="E1378">
        <v>-3.03</v>
      </c>
      <c r="F1378">
        <v>-3.03</v>
      </c>
      <c r="G1378">
        <v>1.64</v>
      </c>
      <c r="H1378">
        <v>-1.39</v>
      </c>
      <c r="I1378">
        <v>-4.76</v>
      </c>
      <c r="J1378">
        <v>-6.15</v>
      </c>
    </row>
    <row r="1379" spans="1:10" x14ac:dyDescent="0.3">
      <c r="A1379" s="163">
        <v>45686</v>
      </c>
      <c r="B1379" t="s">
        <v>1558</v>
      </c>
      <c r="C1379">
        <v>133.69999999999999</v>
      </c>
      <c r="D1379">
        <v>1.23</v>
      </c>
      <c r="E1379">
        <v>-3.89</v>
      </c>
      <c r="F1379">
        <v>-3.89</v>
      </c>
      <c r="G1379">
        <v>-3.31</v>
      </c>
      <c r="H1379">
        <v>-7.2</v>
      </c>
      <c r="I1379">
        <v>2.77</v>
      </c>
      <c r="J1379">
        <v>-4.43</v>
      </c>
    </row>
    <row r="1380" spans="1:10" x14ac:dyDescent="0.3">
      <c r="A1380" s="163">
        <v>45686</v>
      </c>
      <c r="B1380" t="s">
        <v>1559</v>
      </c>
      <c r="C1380">
        <v>31.06</v>
      </c>
      <c r="D1380">
        <v>-6.73</v>
      </c>
      <c r="E1380">
        <v>-6.17</v>
      </c>
      <c r="F1380">
        <v>-6.17</v>
      </c>
      <c r="G1380">
        <v>4.79</v>
      </c>
      <c r="H1380">
        <v>-1.38</v>
      </c>
      <c r="I1380">
        <v>5.9</v>
      </c>
      <c r="J1380">
        <v>4.5200000000000005</v>
      </c>
    </row>
    <row r="1381" spans="1:10" x14ac:dyDescent="0.3">
      <c r="A1381" s="163">
        <v>45685</v>
      </c>
      <c r="B1381" t="s">
        <v>1560</v>
      </c>
      <c r="C1381">
        <v>3.33</v>
      </c>
      <c r="D1381">
        <v>-14.72</v>
      </c>
      <c r="E1381">
        <v>1.74</v>
      </c>
      <c r="F1381">
        <v>1.74</v>
      </c>
      <c r="G1381">
        <v>-4.8600000000000003</v>
      </c>
      <c r="H1381">
        <v>-3.12</v>
      </c>
    </row>
    <row r="1382" spans="1:10" x14ac:dyDescent="0.3">
      <c r="A1382" s="163">
        <v>45686</v>
      </c>
      <c r="B1382" t="s">
        <v>1561</v>
      </c>
      <c r="C1382">
        <v>6.26</v>
      </c>
      <c r="D1382">
        <v>-3.45</v>
      </c>
      <c r="E1382">
        <v>-3.24</v>
      </c>
      <c r="F1382">
        <v>-3.24</v>
      </c>
      <c r="G1382">
        <v>-2.0699999999999998</v>
      </c>
      <c r="H1382">
        <v>-5.3100000000000005</v>
      </c>
      <c r="I1382">
        <v>1.79</v>
      </c>
      <c r="J1382">
        <v>-3.5200000000000005</v>
      </c>
    </row>
    <row r="1383" spans="1:10" x14ac:dyDescent="0.3">
      <c r="A1383" s="163">
        <v>45686</v>
      </c>
      <c r="B1383" t="s">
        <v>1562</v>
      </c>
      <c r="C1383">
        <v>697.2</v>
      </c>
      <c r="D1383">
        <v>-1.58</v>
      </c>
      <c r="E1383">
        <v>-2.67</v>
      </c>
      <c r="F1383">
        <v>-2.67</v>
      </c>
      <c r="G1383">
        <v>-2.61</v>
      </c>
      <c r="H1383">
        <v>-5.2799999999999994</v>
      </c>
      <c r="I1383">
        <v>3.99</v>
      </c>
      <c r="J1383">
        <v>-1.2899999999999991</v>
      </c>
    </row>
    <row r="1384" spans="1:10" x14ac:dyDescent="0.3">
      <c r="A1384" s="163">
        <v>45686</v>
      </c>
      <c r="B1384" t="s">
        <v>1563</v>
      </c>
      <c r="C1384">
        <v>1038.45</v>
      </c>
      <c r="D1384">
        <v>1.85</v>
      </c>
      <c r="E1384">
        <v>3.61</v>
      </c>
      <c r="F1384">
        <v>3.61</v>
      </c>
      <c r="G1384">
        <v>-0.39</v>
      </c>
      <c r="H1384">
        <v>3.22</v>
      </c>
      <c r="I1384">
        <v>-0.28999999999999998</v>
      </c>
      <c r="J1384">
        <v>2.93</v>
      </c>
    </row>
    <row r="1385" spans="1:10" x14ac:dyDescent="0.3">
      <c r="A1385" s="163">
        <v>45686</v>
      </c>
      <c r="B1385" t="s">
        <v>1564</v>
      </c>
      <c r="C1385">
        <v>838.95</v>
      </c>
      <c r="D1385">
        <v>-6.48</v>
      </c>
      <c r="E1385">
        <v>-3.23</v>
      </c>
      <c r="F1385">
        <v>-3.23</v>
      </c>
      <c r="G1385">
        <v>3.62</v>
      </c>
      <c r="H1385">
        <v>0.39000000000000012</v>
      </c>
      <c r="I1385">
        <v>1.49</v>
      </c>
      <c r="J1385">
        <v>1.88</v>
      </c>
    </row>
    <row r="1386" spans="1:10" x14ac:dyDescent="0.3">
      <c r="A1386" s="163">
        <v>45686</v>
      </c>
      <c r="B1386" t="s">
        <v>1565</v>
      </c>
      <c r="C1386">
        <v>16.16</v>
      </c>
      <c r="D1386">
        <v>-9.6</v>
      </c>
      <c r="E1386">
        <v>-0.36</v>
      </c>
      <c r="F1386">
        <v>-0.36</v>
      </c>
      <c r="G1386">
        <v>-4.1500000000000004</v>
      </c>
      <c r="H1386">
        <v>-4.5100000000000007</v>
      </c>
      <c r="I1386">
        <v>2.86</v>
      </c>
      <c r="J1386">
        <v>-1.6500000000000008</v>
      </c>
    </row>
    <row r="1387" spans="1:10" x14ac:dyDescent="0.3">
      <c r="A1387" s="163">
        <v>45686</v>
      </c>
      <c r="B1387" t="s">
        <v>1566</v>
      </c>
      <c r="C1387">
        <v>5</v>
      </c>
      <c r="D1387">
        <v>-1.9999999999999501E-2</v>
      </c>
      <c r="E1387">
        <v>-3.68</v>
      </c>
      <c r="F1387">
        <v>-3.68</v>
      </c>
      <c r="G1387">
        <v>4.42</v>
      </c>
      <c r="H1387">
        <v>0.73999999999999977</v>
      </c>
      <c r="I1387">
        <v>-3.85</v>
      </c>
      <c r="J1387">
        <v>-3.1100000000000003</v>
      </c>
    </row>
    <row r="1388" spans="1:10" x14ac:dyDescent="0.3">
      <c r="A1388" s="163">
        <v>45686</v>
      </c>
      <c r="B1388" t="s">
        <v>1567</v>
      </c>
      <c r="C1388">
        <v>6.1</v>
      </c>
      <c r="D1388">
        <v>7.77</v>
      </c>
      <c r="E1388">
        <v>-4.97</v>
      </c>
      <c r="F1388">
        <v>-4.97</v>
      </c>
      <c r="G1388">
        <v>-0.33</v>
      </c>
      <c r="H1388">
        <v>-5.3</v>
      </c>
      <c r="J1388">
        <v>-5.3</v>
      </c>
    </row>
    <row r="1389" spans="1:10" x14ac:dyDescent="0.3">
      <c r="A1389" s="163">
        <v>45686</v>
      </c>
      <c r="B1389" t="s">
        <v>1568</v>
      </c>
      <c r="C1389">
        <v>470.6</v>
      </c>
      <c r="D1389">
        <v>-2.35</v>
      </c>
      <c r="E1389">
        <v>-6.75</v>
      </c>
      <c r="F1389">
        <v>-6.75</v>
      </c>
      <c r="G1389">
        <v>-0.51</v>
      </c>
      <c r="H1389">
        <v>-7.26</v>
      </c>
      <c r="I1389">
        <v>2.7</v>
      </c>
      <c r="J1389">
        <v>-4.5599999999999996</v>
      </c>
    </row>
    <row r="1390" spans="1:10" x14ac:dyDescent="0.3">
      <c r="A1390" s="163">
        <v>45686</v>
      </c>
      <c r="B1390" t="s">
        <v>1569</v>
      </c>
      <c r="C1390">
        <v>80.180000000000007</v>
      </c>
      <c r="D1390">
        <v>-8.7200000000000006</v>
      </c>
      <c r="E1390">
        <v>1.29</v>
      </c>
      <c r="F1390">
        <v>1.29</v>
      </c>
      <c r="G1390">
        <v>-2.63</v>
      </c>
      <c r="H1390">
        <v>-1.34</v>
      </c>
      <c r="I1390">
        <v>0.17</v>
      </c>
      <c r="J1390">
        <v>-1.17</v>
      </c>
    </row>
    <row r="1391" spans="1:10" x14ac:dyDescent="0.3">
      <c r="A1391" s="163">
        <v>45686</v>
      </c>
      <c r="B1391" t="s">
        <v>1570</v>
      </c>
      <c r="C1391">
        <v>70.790000000000006</v>
      </c>
      <c r="D1391">
        <v>-2.5</v>
      </c>
      <c r="E1391">
        <v>-5.45</v>
      </c>
      <c r="F1391">
        <v>-5.45</v>
      </c>
      <c r="G1391">
        <v>-7.12</v>
      </c>
      <c r="H1391">
        <v>-12.57</v>
      </c>
      <c r="I1391">
        <v>4.6900000000000004</v>
      </c>
      <c r="J1391">
        <v>-7.88</v>
      </c>
    </row>
    <row r="1392" spans="1:10" x14ac:dyDescent="0.3">
      <c r="A1392" s="163">
        <v>45686</v>
      </c>
      <c r="B1392" t="s">
        <v>1571</v>
      </c>
      <c r="C1392">
        <v>245</v>
      </c>
      <c r="D1392">
        <v>-6.83</v>
      </c>
      <c r="E1392">
        <v>-5.97</v>
      </c>
      <c r="F1392">
        <v>-5.97</v>
      </c>
      <c r="G1392">
        <v>-2.09</v>
      </c>
      <c r="H1392">
        <v>-8.0599999999999987</v>
      </c>
      <c r="I1392">
        <v>2.57</v>
      </c>
      <c r="J1392">
        <v>-5.4899999999999984</v>
      </c>
    </row>
    <row r="1393" spans="1:10" x14ac:dyDescent="0.3">
      <c r="A1393" s="163">
        <v>45686</v>
      </c>
      <c r="B1393" t="s">
        <v>1572</v>
      </c>
      <c r="C1393">
        <v>395.25</v>
      </c>
      <c r="D1393">
        <v>-8.8000000000000007</v>
      </c>
      <c r="E1393">
        <v>-4.72</v>
      </c>
      <c r="F1393">
        <v>-4.72</v>
      </c>
      <c r="G1393">
        <v>3.41</v>
      </c>
      <c r="H1393">
        <v>-1.3099999999999996</v>
      </c>
      <c r="I1393">
        <v>3.17</v>
      </c>
      <c r="J1393">
        <v>1.8600000000000003</v>
      </c>
    </row>
    <row r="1394" spans="1:10" x14ac:dyDescent="0.3">
      <c r="A1394" s="163">
        <v>45686</v>
      </c>
      <c r="B1394" t="s">
        <v>1573</v>
      </c>
      <c r="C1394">
        <v>64.959999999999994</v>
      </c>
      <c r="D1394">
        <v>-14.98</v>
      </c>
      <c r="E1394">
        <v>-3.28</v>
      </c>
      <c r="F1394">
        <v>-3.28</v>
      </c>
      <c r="G1394">
        <v>2.19</v>
      </c>
      <c r="H1394">
        <v>-1.0900000000000001</v>
      </c>
      <c r="I1394">
        <v>11.52</v>
      </c>
      <c r="J1394">
        <v>10.43</v>
      </c>
    </row>
    <row r="1395" spans="1:10" x14ac:dyDescent="0.3">
      <c r="A1395" s="163">
        <v>45686</v>
      </c>
      <c r="B1395" t="s">
        <v>1574</v>
      </c>
      <c r="C1395">
        <v>5.14</v>
      </c>
      <c r="D1395">
        <v>-5.79</v>
      </c>
      <c r="E1395">
        <v>-1.84</v>
      </c>
      <c r="F1395">
        <v>-1.84</v>
      </c>
      <c r="G1395">
        <v>-1.87</v>
      </c>
      <c r="H1395">
        <v>-3.71</v>
      </c>
      <c r="I1395">
        <v>-1.91</v>
      </c>
      <c r="J1395">
        <v>-5.62</v>
      </c>
    </row>
    <row r="1396" spans="1:10" x14ac:dyDescent="0.3">
      <c r="A1396" s="163">
        <v>45686</v>
      </c>
      <c r="B1396" t="s">
        <v>1575</v>
      </c>
      <c r="C1396">
        <v>204.85</v>
      </c>
      <c r="D1396">
        <v>-5.9499999999999993</v>
      </c>
      <c r="E1396">
        <v>-4.99</v>
      </c>
      <c r="F1396">
        <v>-4.99</v>
      </c>
      <c r="G1396">
        <v>0.3</v>
      </c>
      <c r="H1396">
        <v>-4.6900000000000004</v>
      </c>
      <c r="I1396">
        <v>-4.99</v>
      </c>
      <c r="J1396">
        <v>-9.68</v>
      </c>
    </row>
    <row r="1397" spans="1:10" x14ac:dyDescent="0.3">
      <c r="A1397" s="163">
        <v>45686</v>
      </c>
      <c r="B1397" t="s">
        <v>4227</v>
      </c>
      <c r="C1397">
        <v>7.29</v>
      </c>
      <c r="D1397">
        <v>-3.86</v>
      </c>
      <c r="I1397">
        <v>1.96</v>
      </c>
      <c r="J1397">
        <v>1.96</v>
      </c>
    </row>
    <row r="1398" spans="1:10" x14ac:dyDescent="0.3">
      <c r="A1398" s="163">
        <v>45686</v>
      </c>
      <c r="B1398" t="s">
        <v>1576</v>
      </c>
      <c r="C1398">
        <v>15.07</v>
      </c>
      <c r="D1398">
        <v>1.54</v>
      </c>
      <c r="E1398">
        <v>-2.17</v>
      </c>
      <c r="F1398">
        <v>-2.17</v>
      </c>
      <c r="G1398">
        <v>-0.67</v>
      </c>
      <c r="H1398">
        <v>-2.84</v>
      </c>
      <c r="I1398">
        <v>1.82</v>
      </c>
      <c r="J1398">
        <v>-1.0199999999999998</v>
      </c>
    </row>
    <row r="1399" spans="1:10" x14ac:dyDescent="0.3">
      <c r="A1399" s="163">
        <v>45686</v>
      </c>
      <c r="B1399" t="s">
        <v>1577</v>
      </c>
      <c r="C1399">
        <v>16.059999999999999</v>
      </c>
      <c r="D1399">
        <v>-7.25</v>
      </c>
      <c r="E1399">
        <v>2.25</v>
      </c>
      <c r="F1399">
        <v>2.25</v>
      </c>
      <c r="G1399">
        <v>-2.38</v>
      </c>
      <c r="H1399">
        <v>-0.12999999999999989</v>
      </c>
      <c r="I1399">
        <v>0.37</v>
      </c>
      <c r="J1399">
        <v>0.2400000000000001</v>
      </c>
    </row>
    <row r="1400" spans="1:10" x14ac:dyDescent="0.3">
      <c r="A1400" s="163">
        <v>45686</v>
      </c>
      <c r="B1400" t="s">
        <v>1578</v>
      </c>
      <c r="C1400">
        <v>946.7</v>
      </c>
      <c r="D1400">
        <v>-3.05</v>
      </c>
      <c r="E1400">
        <v>1.39</v>
      </c>
      <c r="F1400">
        <v>1.39</v>
      </c>
      <c r="G1400">
        <v>-1.48</v>
      </c>
      <c r="H1400">
        <v>-0.09</v>
      </c>
      <c r="I1400">
        <v>0.66</v>
      </c>
      <c r="J1400">
        <v>0.56999999999999995</v>
      </c>
    </row>
    <row r="1401" spans="1:10" x14ac:dyDescent="0.3">
      <c r="A1401" s="163">
        <v>45686</v>
      </c>
      <c r="B1401" t="s">
        <v>1579</v>
      </c>
      <c r="C1401">
        <v>1528.85</v>
      </c>
      <c r="D1401">
        <v>-3.11</v>
      </c>
      <c r="E1401">
        <v>-1.22</v>
      </c>
      <c r="F1401">
        <v>-1.22</v>
      </c>
      <c r="G1401">
        <v>-0.91</v>
      </c>
      <c r="H1401">
        <v>-2.13</v>
      </c>
      <c r="I1401">
        <v>2.4700000000000002</v>
      </c>
      <c r="J1401">
        <v>0.3400000000000003</v>
      </c>
    </row>
    <row r="1402" spans="1:10" x14ac:dyDescent="0.3">
      <c r="A1402" s="163">
        <v>45686</v>
      </c>
      <c r="B1402" t="s">
        <v>1580</v>
      </c>
      <c r="C1402">
        <v>2.2599999999999998</v>
      </c>
      <c r="D1402">
        <v>-1.6300000000000003</v>
      </c>
      <c r="E1402">
        <v>-1.68</v>
      </c>
      <c r="F1402">
        <v>-1.68</v>
      </c>
      <c r="G1402">
        <v>-4.7</v>
      </c>
      <c r="H1402">
        <v>-6.38</v>
      </c>
      <c r="I1402">
        <v>1.35</v>
      </c>
      <c r="J1402">
        <v>-5.0299999999999994</v>
      </c>
    </row>
    <row r="1403" spans="1:10" x14ac:dyDescent="0.3">
      <c r="A1403" s="163">
        <v>45686</v>
      </c>
      <c r="B1403" t="s">
        <v>1581</v>
      </c>
      <c r="C1403">
        <v>132.85</v>
      </c>
      <c r="D1403">
        <v>-34.36</v>
      </c>
      <c r="E1403">
        <v>-4.1900000000000004</v>
      </c>
      <c r="F1403">
        <v>-4.1900000000000004</v>
      </c>
      <c r="G1403">
        <v>-2.73</v>
      </c>
      <c r="H1403">
        <v>-6.92</v>
      </c>
      <c r="I1403">
        <v>-2.0299999999999998</v>
      </c>
      <c r="J1403">
        <v>-8.9499999999999993</v>
      </c>
    </row>
    <row r="1404" spans="1:10" x14ac:dyDescent="0.3">
      <c r="A1404" s="163">
        <v>45686</v>
      </c>
      <c r="B1404" t="s">
        <v>1582</v>
      </c>
      <c r="C1404">
        <v>8586.15</v>
      </c>
      <c r="D1404">
        <v>-1.62</v>
      </c>
      <c r="E1404">
        <v>-0.43</v>
      </c>
      <c r="F1404">
        <v>-0.43</v>
      </c>
      <c r="G1404">
        <v>-1.07</v>
      </c>
      <c r="H1404">
        <v>-1.5</v>
      </c>
      <c r="I1404">
        <v>1.32</v>
      </c>
      <c r="J1404">
        <v>-0.17999999999999991</v>
      </c>
    </row>
    <row r="1405" spans="1:10" x14ac:dyDescent="0.3">
      <c r="A1405" s="163">
        <v>45686</v>
      </c>
      <c r="B1405" t="s">
        <v>1583</v>
      </c>
      <c r="C1405">
        <v>53.83</v>
      </c>
      <c r="D1405">
        <v>7.8599999999999994</v>
      </c>
      <c r="E1405">
        <v>-4.66</v>
      </c>
      <c r="F1405">
        <v>-4.66</v>
      </c>
      <c r="G1405">
        <v>-4.99</v>
      </c>
      <c r="H1405">
        <v>-9.65</v>
      </c>
      <c r="I1405">
        <v>4.99</v>
      </c>
      <c r="J1405">
        <v>-4.66</v>
      </c>
    </row>
    <row r="1406" spans="1:10" x14ac:dyDescent="0.3">
      <c r="A1406" s="163">
        <v>45686</v>
      </c>
      <c r="B1406" t="s">
        <v>4342</v>
      </c>
      <c r="C1406">
        <v>92</v>
      </c>
      <c r="D1406">
        <v>10</v>
      </c>
      <c r="G1406">
        <v>-4.8</v>
      </c>
      <c r="I1406">
        <v>-4.17</v>
      </c>
      <c r="J1406">
        <v>-4.8</v>
      </c>
    </row>
    <row r="1407" spans="1:10" x14ac:dyDescent="0.3">
      <c r="A1407" s="163">
        <v>45686</v>
      </c>
      <c r="B1407" t="s">
        <v>1584</v>
      </c>
      <c r="C1407">
        <v>104.89</v>
      </c>
      <c r="D1407">
        <v>4.3</v>
      </c>
      <c r="E1407">
        <v>-0.81</v>
      </c>
      <c r="F1407">
        <v>-0.81</v>
      </c>
      <c r="G1407">
        <v>1.24</v>
      </c>
      <c r="H1407">
        <v>0.42999999999999988</v>
      </c>
      <c r="I1407">
        <v>1.07</v>
      </c>
      <c r="J1407">
        <v>1.5</v>
      </c>
    </row>
    <row r="1408" spans="1:10" x14ac:dyDescent="0.3">
      <c r="A1408" s="163">
        <v>45686</v>
      </c>
      <c r="B1408" t="s">
        <v>1585</v>
      </c>
      <c r="C1408">
        <v>15.59</v>
      </c>
      <c r="D1408">
        <v>-9.8699999999999992</v>
      </c>
      <c r="E1408">
        <v>-4.99</v>
      </c>
      <c r="F1408">
        <v>-4.99</v>
      </c>
      <c r="G1408">
        <v>-4.75</v>
      </c>
      <c r="H1408">
        <v>-9.74</v>
      </c>
      <c r="I1408">
        <v>3.59</v>
      </c>
      <c r="J1408">
        <v>-6.15</v>
      </c>
    </row>
    <row r="1409" spans="1:10" x14ac:dyDescent="0.3">
      <c r="A1409" s="163">
        <v>45686</v>
      </c>
      <c r="B1409" t="s">
        <v>1586</v>
      </c>
      <c r="C1409">
        <v>544.5</v>
      </c>
      <c r="D1409">
        <v>-4.9400000000000004</v>
      </c>
      <c r="E1409">
        <v>-5.38</v>
      </c>
      <c r="F1409">
        <v>-5.38</v>
      </c>
      <c r="G1409">
        <v>2.2799999999999998</v>
      </c>
      <c r="H1409">
        <v>-3.1</v>
      </c>
      <c r="I1409">
        <v>6.17</v>
      </c>
      <c r="J1409">
        <v>3.07</v>
      </c>
    </row>
    <row r="1410" spans="1:10" x14ac:dyDescent="0.3">
      <c r="A1410" s="163">
        <v>45686</v>
      </c>
      <c r="B1410" t="s">
        <v>1587</v>
      </c>
      <c r="C1410">
        <v>97.9</v>
      </c>
      <c r="D1410">
        <v>-0.45000000000000018</v>
      </c>
      <c r="E1410">
        <v>-3.46</v>
      </c>
      <c r="F1410">
        <v>-3.46</v>
      </c>
      <c r="G1410">
        <v>0.68</v>
      </c>
      <c r="H1410">
        <v>-2.78</v>
      </c>
      <c r="I1410">
        <v>2.46</v>
      </c>
      <c r="J1410">
        <v>-0.31999999999999978</v>
      </c>
    </row>
    <row r="1411" spans="1:10" x14ac:dyDescent="0.3">
      <c r="A1411" s="163">
        <v>45686</v>
      </c>
      <c r="B1411" t="s">
        <v>1588</v>
      </c>
      <c r="C1411">
        <v>101.3</v>
      </c>
      <c r="D1411">
        <v>-6.35</v>
      </c>
      <c r="E1411">
        <v>-4.9800000000000004</v>
      </c>
      <c r="F1411">
        <v>-4.9800000000000004</v>
      </c>
      <c r="G1411">
        <v>-2.25</v>
      </c>
      <c r="H1411">
        <v>-7.23</v>
      </c>
      <c r="I1411">
        <v>3.53</v>
      </c>
      <c r="J1411">
        <v>-3.7000000000000006</v>
      </c>
    </row>
    <row r="1412" spans="1:10" x14ac:dyDescent="0.3">
      <c r="A1412" s="163">
        <v>45686</v>
      </c>
      <c r="B1412" t="s">
        <v>1589</v>
      </c>
      <c r="C1412">
        <v>31.66</v>
      </c>
      <c r="D1412">
        <v>-9.3000000000000007</v>
      </c>
      <c r="E1412">
        <v>-5.46</v>
      </c>
      <c r="F1412">
        <v>-5.46</v>
      </c>
      <c r="G1412">
        <v>-1.54</v>
      </c>
      <c r="H1412">
        <v>-7</v>
      </c>
      <c r="I1412">
        <v>7.43</v>
      </c>
      <c r="J1412">
        <v>0.42999999999999972</v>
      </c>
    </row>
    <row r="1413" spans="1:10" x14ac:dyDescent="0.3">
      <c r="A1413" s="163">
        <v>45686</v>
      </c>
      <c r="B1413" t="s">
        <v>1590</v>
      </c>
      <c r="C1413">
        <v>497.55</v>
      </c>
      <c r="D1413">
        <v>0.56000000000000005</v>
      </c>
      <c r="E1413">
        <v>-0.74</v>
      </c>
      <c r="F1413">
        <v>-0.74</v>
      </c>
      <c r="G1413">
        <v>-1.19</v>
      </c>
      <c r="H1413">
        <v>-1.93</v>
      </c>
      <c r="I1413">
        <v>0.97</v>
      </c>
      <c r="J1413">
        <v>-0.96</v>
      </c>
    </row>
    <row r="1414" spans="1:10" x14ac:dyDescent="0.3">
      <c r="A1414" s="163">
        <v>45686</v>
      </c>
      <c r="B1414" t="s">
        <v>1591</v>
      </c>
      <c r="C1414">
        <v>1719.35</v>
      </c>
      <c r="D1414">
        <v>0.24999999999999989</v>
      </c>
      <c r="E1414">
        <v>-4.5999999999999996</v>
      </c>
      <c r="F1414">
        <v>-4.5999999999999996</v>
      </c>
      <c r="G1414">
        <v>-1.01</v>
      </c>
      <c r="H1414">
        <v>-5.6099999999999994</v>
      </c>
      <c r="I1414">
        <v>1.51</v>
      </c>
      <c r="J1414">
        <v>-4.0999999999999996</v>
      </c>
    </row>
    <row r="1415" spans="1:10" x14ac:dyDescent="0.3">
      <c r="A1415" s="163">
        <v>45686</v>
      </c>
      <c r="B1415" t="s">
        <v>1592</v>
      </c>
      <c r="C1415">
        <v>3787.15</v>
      </c>
      <c r="D1415">
        <v>-3.77</v>
      </c>
      <c r="E1415">
        <v>-4.17</v>
      </c>
      <c r="F1415">
        <v>-4.17</v>
      </c>
      <c r="G1415">
        <v>-0.66</v>
      </c>
      <c r="H1415">
        <v>-4.83</v>
      </c>
      <c r="I1415">
        <v>2.67</v>
      </c>
      <c r="J1415">
        <v>-2.16</v>
      </c>
    </row>
    <row r="1416" spans="1:10" x14ac:dyDescent="0.3">
      <c r="A1416" s="163">
        <v>45686</v>
      </c>
      <c r="B1416" t="s">
        <v>271</v>
      </c>
      <c r="C1416">
        <v>1677.1</v>
      </c>
      <c r="D1416">
        <v>0.78999999999999992</v>
      </c>
      <c r="E1416">
        <v>-1.2</v>
      </c>
      <c r="F1416">
        <v>-1.2</v>
      </c>
      <c r="G1416">
        <v>2.5099999999999998</v>
      </c>
      <c r="H1416">
        <v>1.3099999999999998</v>
      </c>
      <c r="I1416">
        <v>0.39</v>
      </c>
      <c r="J1416">
        <v>1.6999999999999995</v>
      </c>
    </row>
    <row r="1417" spans="1:10" x14ac:dyDescent="0.3">
      <c r="A1417" s="163">
        <v>45686</v>
      </c>
      <c r="B1417" t="s">
        <v>1593</v>
      </c>
      <c r="C1417">
        <v>33.75</v>
      </c>
      <c r="D1417">
        <v>-1.5700000000000005</v>
      </c>
      <c r="E1417">
        <v>-2.75</v>
      </c>
      <c r="F1417">
        <v>-2.75</v>
      </c>
      <c r="G1417">
        <v>0.27</v>
      </c>
      <c r="H1417">
        <v>-2.48</v>
      </c>
      <c r="I1417">
        <v>1.38</v>
      </c>
      <c r="J1417">
        <v>-1.1000000000000001</v>
      </c>
    </row>
    <row r="1418" spans="1:10" x14ac:dyDescent="0.3">
      <c r="A1418" s="163">
        <v>45686</v>
      </c>
      <c r="B1418" t="s">
        <v>1594</v>
      </c>
      <c r="C1418">
        <v>120.24</v>
      </c>
      <c r="D1418">
        <v>0.67000000000000015</v>
      </c>
      <c r="E1418">
        <v>-2.12</v>
      </c>
      <c r="F1418">
        <v>-2.12</v>
      </c>
      <c r="G1418">
        <v>0.82</v>
      </c>
      <c r="H1418">
        <v>-1.3000000000000005</v>
      </c>
      <c r="I1418">
        <v>0.47</v>
      </c>
      <c r="J1418">
        <v>-0.83000000000000029</v>
      </c>
    </row>
    <row r="1419" spans="1:10" x14ac:dyDescent="0.3">
      <c r="A1419" s="163">
        <v>45686</v>
      </c>
      <c r="B1419" t="s">
        <v>1595</v>
      </c>
      <c r="C1419">
        <v>628.1</v>
      </c>
      <c r="D1419">
        <v>-3.4200000000000004</v>
      </c>
      <c r="E1419">
        <v>-1.76</v>
      </c>
      <c r="F1419">
        <v>-1.76</v>
      </c>
      <c r="G1419">
        <v>0.22</v>
      </c>
      <c r="H1419">
        <v>-1.54</v>
      </c>
      <c r="I1419">
        <v>2.77</v>
      </c>
      <c r="J1419">
        <v>1.23</v>
      </c>
    </row>
    <row r="1420" spans="1:10" x14ac:dyDescent="0.3">
      <c r="A1420" s="163">
        <v>45685</v>
      </c>
      <c r="B1420" t="s">
        <v>1596</v>
      </c>
      <c r="C1420">
        <v>19.010000000000002</v>
      </c>
      <c r="D1420">
        <v>-0.81</v>
      </c>
      <c r="E1420">
        <v>-0.56999999999999995</v>
      </c>
      <c r="F1420">
        <v>-0.56999999999999995</v>
      </c>
      <c r="G1420">
        <v>-0.68</v>
      </c>
      <c r="H1420">
        <v>-1.25</v>
      </c>
    </row>
    <row r="1421" spans="1:10" x14ac:dyDescent="0.3">
      <c r="A1421" s="163">
        <v>45686</v>
      </c>
      <c r="B1421" t="s">
        <v>1597</v>
      </c>
      <c r="C1421">
        <v>19.63</v>
      </c>
      <c r="D1421">
        <v>-2.09</v>
      </c>
      <c r="E1421">
        <v>-2.86</v>
      </c>
      <c r="F1421">
        <v>-2.86</v>
      </c>
      <c r="G1421">
        <v>-0.93</v>
      </c>
      <c r="H1421">
        <v>-3.79</v>
      </c>
      <c r="I1421">
        <v>2.4500000000000002</v>
      </c>
      <c r="J1421">
        <v>-1.34</v>
      </c>
    </row>
    <row r="1422" spans="1:10" x14ac:dyDescent="0.3">
      <c r="A1422" s="163">
        <v>45686</v>
      </c>
      <c r="B1422" t="s">
        <v>1598</v>
      </c>
      <c r="C1422">
        <v>29.68</v>
      </c>
      <c r="D1422">
        <v>-1.7399999999999998</v>
      </c>
      <c r="E1422">
        <v>-3.29</v>
      </c>
      <c r="F1422">
        <v>-3.29</v>
      </c>
      <c r="G1422">
        <v>-0.57999999999999996</v>
      </c>
      <c r="H1422">
        <v>-3.87</v>
      </c>
      <c r="I1422">
        <v>1.54</v>
      </c>
      <c r="J1422">
        <v>-2.33</v>
      </c>
    </row>
    <row r="1423" spans="1:10" x14ac:dyDescent="0.3">
      <c r="A1423" s="163">
        <v>45686</v>
      </c>
      <c r="B1423" t="s">
        <v>1599</v>
      </c>
      <c r="C1423">
        <v>63.13</v>
      </c>
      <c r="D1423">
        <v>-3.83</v>
      </c>
      <c r="E1423">
        <v>-2.67</v>
      </c>
      <c r="F1423">
        <v>-2.67</v>
      </c>
      <c r="G1423">
        <v>0.41</v>
      </c>
      <c r="H1423">
        <v>-2.2599999999999998</v>
      </c>
      <c r="I1423">
        <v>1.95</v>
      </c>
      <c r="J1423">
        <v>-0.30999999999999978</v>
      </c>
    </row>
    <row r="1424" spans="1:10" x14ac:dyDescent="0.3">
      <c r="A1424" s="163">
        <v>45686</v>
      </c>
      <c r="B1424" t="s">
        <v>1600</v>
      </c>
      <c r="C1424">
        <v>24.21</v>
      </c>
      <c r="D1424">
        <v>-0.69</v>
      </c>
      <c r="E1424">
        <v>-2.3199999999999998</v>
      </c>
      <c r="F1424">
        <v>-2.3199999999999998</v>
      </c>
      <c r="G1424">
        <v>2.75</v>
      </c>
      <c r="H1424">
        <v>0.4300000000000001</v>
      </c>
      <c r="I1424">
        <v>-0.28999999999999998</v>
      </c>
      <c r="J1424">
        <v>0.1400000000000001</v>
      </c>
    </row>
    <row r="1425" spans="1:10" x14ac:dyDescent="0.3">
      <c r="A1425" s="163">
        <v>45686</v>
      </c>
      <c r="B1425" t="s">
        <v>1601</v>
      </c>
      <c r="C1425">
        <v>44.33</v>
      </c>
      <c r="D1425">
        <v>2.99</v>
      </c>
      <c r="E1425">
        <v>0.78</v>
      </c>
      <c r="F1425">
        <v>0.78</v>
      </c>
      <c r="G1425">
        <v>0.28999999999999998</v>
      </c>
      <c r="H1425">
        <v>1.07</v>
      </c>
      <c r="I1425">
        <v>-2.38</v>
      </c>
      <c r="J1425">
        <v>-1.3099999999999998</v>
      </c>
    </row>
    <row r="1426" spans="1:10" x14ac:dyDescent="0.3">
      <c r="A1426" s="163">
        <v>45686</v>
      </c>
      <c r="B1426" t="s">
        <v>1602</v>
      </c>
      <c r="C1426">
        <v>62.82</v>
      </c>
      <c r="D1426">
        <v>-2.29</v>
      </c>
      <c r="E1426">
        <v>-1.1299999999999999</v>
      </c>
      <c r="F1426">
        <v>-1.1299999999999999</v>
      </c>
      <c r="G1426">
        <v>1.78</v>
      </c>
      <c r="H1426">
        <v>0.65000000000000013</v>
      </c>
      <c r="I1426">
        <v>0.72</v>
      </c>
      <c r="J1426">
        <v>1.37</v>
      </c>
    </row>
    <row r="1427" spans="1:10" x14ac:dyDescent="0.3">
      <c r="A1427" s="163">
        <v>45686</v>
      </c>
      <c r="B1427" t="s">
        <v>1603</v>
      </c>
      <c r="C1427">
        <v>24.58</v>
      </c>
      <c r="D1427">
        <v>0.37000000000000011</v>
      </c>
      <c r="E1427">
        <v>-0.83</v>
      </c>
      <c r="F1427">
        <v>-0.83</v>
      </c>
      <c r="G1427">
        <v>0.71</v>
      </c>
      <c r="H1427">
        <v>-0.12</v>
      </c>
      <c r="I1427">
        <v>1.95</v>
      </c>
      <c r="J1427">
        <v>1.83</v>
      </c>
    </row>
    <row r="1428" spans="1:10" x14ac:dyDescent="0.3">
      <c r="A1428" s="163">
        <v>45686</v>
      </c>
      <c r="B1428" t="s">
        <v>1604</v>
      </c>
      <c r="C1428">
        <v>54.82</v>
      </c>
      <c r="D1428">
        <v>0.92999999999999983</v>
      </c>
      <c r="E1428">
        <v>-2.52</v>
      </c>
      <c r="F1428">
        <v>-2.52</v>
      </c>
      <c r="G1428">
        <v>-0.98</v>
      </c>
      <c r="H1428">
        <v>-3.5</v>
      </c>
      <c r="I1428">
        <v>0.86</v>
      </c>
      <c r="J1428">
        <v>-2.64</v>
      </c>
    </row>
    <row r="1429" spans="1:10" x14ac:dyDescent="0.3">
      <c r="A1429" s="163">
        <v>45686</v>
      </c>
      <c r="B1429" t="s">
        <v>1605</v>
      </c>
      <c r="C1429">
        <v>157.03</v>
      </c>
      <c r="D1429">
        <v>-4.2799999999999994</v>
      </c>
      <c r="E1429">
        <v>-3.72</v>
      </c>
      <c r="F1429">
        <v>-3.72</v>
      </c>
      <c r="G1429">
        <v>-1.94</v>
      </c>
      <c r="H1429">
        <v>-5.66</v>
      </c>
      <c r="I1429">
        <v>3.22</v>
      </c>
      <c r="J1429">
        <v>-2.44</v>
      </c>
    </row>
    <row r="1430" spans="1:10" x14ac:dyDescent="0.3">
      <c r="A1430" s="163">
        <v>45686</v>
      </c>
      <c r="B1430" t="s">
        <v>1606</v>
      </c>
      <c r="C1430">
        <v>135.65</v>
      </c>
      <c r="D1430">
        <v>0.64999999999999991</v>
      </c>
      <c r="E1430">
        <v>-1.98</v>
      </c>
      <c r="F1430">
        <v>-1.98</v>
      </c>
      <c r="G1430">
        <v>0.01</v>
      </c>
      <c r="H1430">
        <v>-1.97</v>
      </c>
      <c r="I1430">
        <v>0.86</v>
      </c>
      <c r="J1430">
        <v>-1.1100000000000001</v>
      </c>
    </row>
    <row r="1431" spans="1:10" x14ac:dyDescent="0.3">
      <c r="A1431" s="163">
        <v>45684</v>
      </c>
      <c r="B1431" t="s">
        <v>1607</v>
      </c>
      <c r="C1431">
        <v>4.22</v>
      </c>
      <c r="D1431">
        <v>22.88</v>
      </c>
      <c r="E1431">
        <v>-4.95</v>
      </c>
      <c r="F1431">
        <v>-4.95</v>
      </c>
      <c r="G1431">
        <v>0</v>
      </c>
      <c r="H1431">
        <v>0</v>
      </c>
      <c r="I1431">
        <v>0</v>
      </c>
      <c r="J1431">
        <v>0</v>
      </c>
    </row>
    <row r="1432" spans="1:10" x14ac:dyDescent="0.3">
      <c r="A1432" s="163">
        <v>45686</v>
      </c>
      <c r="B1432" t="s">
        <v>1608</v>
      </c>
      <c r="C1432">
        <v>11.21</v>
      </c>
      <c r="D1432">
        <v>0.98</v>
      </c>
      <c r="E1432">
        <v>-8.43</v>
      </c>
      <c r="F1432">
        <v>-8.43</v>
      </c>
      <c r="G1432">
        <v>1.03</v>
      </c>
      <c r="H1432">
        <v>-7.3999999999999986</v>
      </c>
      <c r="I1432">
        <v>4.18</v>
      </c>
      <c r="J1432">
        <v>-3.22</v>
      </c>
    </row>
    <row r="1433" spans="1:10" x14ac:dyDescent="0.3">
      <c r="A1433" s="163">
        <v>45686</v>
      </c>
      <c r="B1433" t="s">
        <v>4343</v>
      </c>
      <c r="C1433">
        <v>134.21</v>
      </c>
      <c r="D1433">
        <v>2.89</v>
      </c>
      <c r="G1433">
        <v>-4.8499999999999996</v>
      </c>
      <c r="I1433">
        <v>0.16</v>
      </c>
      <c r="J1433">
        <v>-4.8499999999999996</v>
      </c>
    </row>
    <row r="1434" spans="1:10" x14ac:dyDescent="0.3">
      <c r="A1434" s="163">
        <v>45686</v>
      </c>
      <c r="B1434" t="s">
        <v>1609</v>
      </c>
      <c r="C1434">
        <v>13.86</v>
      </c>
      <c r="D1434">
        <v>-1.0600000000000005</v>
      </c>
      <c r="E1434">
        <v>-2.2999999999999998</v>
      </c>
      <c r="F1434">
        <v>-2.2999999999999998</v>
      </c>
      <c r="G1434">
        <v>-2</v>
      </c>
      <c r="H1434">
        <v>-4.3</v>
      </c>
      <c r="I1434">
        <v>1.0900000000000001</v>
      </c>
      <c r="J1434">
        <v>-3.21</v>
      </c>
    </row>
    <row r="1435" spans="1:10" x14ac:dyDescent="0.3">
      <c r="A1435" s="163">
        <v>45686</v>
      </c>
      <c r="B1435" t="s">
        <v>1610</v>
      </c>
      <c r="C1435">
        <v>120.19</v>
      </c>
      <c r="D1435">
        <v>3.69</v>
      </c>
      <c r="E1435">
        <v>-1.1299999999999999</v>
      </c>
      <c r="F1435">
        <v>-1.1299999999999999</v>
      </c>
      <c r="G1435">
        <v>-2.2400000000000002</v>
      </c>
      <c r="H1435">
        <v>-3.37</v>
      </c>
      <c r="I1435">
        <v>0.34</v>
      </c>
      <c r="J1435">
        <v>-3.03</v>
      </c>
    </row>
    <row r="1436" spans="1:10" x14ac:dyDescent="0.3">
      <c r="A1436" s="163">
        <v>45686</v>
      </c>
      <c r="B1436" t="s">
        <v>1611</v>
      </c>
      <c r="C1436">
        <v>6.72</v>
      </c>
      <c r="D1436">
        <v>17.400000000000002</v>
      </c>
      <c r="E1436">
        <v>-4.99</v>
      </c>
      <c r="F1436">
        <v>-4.99</v>
      </c>
      <c r="G1436">
        <v>-4.9800000000000004</v>
      </c>
      <c r="H1436">
        <v>-9.9700000000000006</v>
      </c>
      <c r="I1436">
        <v>-4.82</v>
      </c>
      <c r="J1436">
        <v>-14.79</v>
      </c>
    </row>
    <row r="1437" spans="1:10" x14ac:dyDescent="0.3">
      <c r="A1437" s="163">
        <v>45686</v>
      </c>
      <c r="B1437" t="s">
        <v>1612</v>
      </c>
      <c r="C1437">
        <v>403.2</v>
      </c>
      <c r="D1437">
        <v>-4.9400000000000004</v>
      </c>
      <c r="E1437">
        <v>0.45</v>
      </c>
      <c r="F1437">
        <v>0.45</v>
      </c>
      <c r="G1437">
        <v>-2.31</v>
      </c>
      <c r="H1437">
        <v>-1.86</v>
      </c>
      <c r="I1437">
        <v>0.52</v>
      </c>
      <c r="J1437">
        <v>-1.34</v>
      </c>
    </row>
    <row r="1438" spans="1:10" x14ac:dyDescent="0.3">
      <c r="A1438" s="163">
        <v>45686</v>
      </c>
      <c r="B1438" t="s">
        <v>1613</v>
      </c>
      <c r="C1438">
        <v>218.85</v>
      </c>
      <c r="D1438">
        <v>1.7200000000000002</v>
      </c>
      <c r="E1438">
        <v>5.51</v>
      </c>
      <c r="F1438">
        <v>5.51</v>
      </c>
      <c r="G1438">
        <v>-3.81</v>
      </c>
      <c r="H1438">
        <v>1.6999999999999995</v>
      </c>
      <c r="I1438">
        <v>0.27</v>
      </c>
      <c r="J1438">
        <v>1.97</v>
      </c>
    </row>
    <row r="1439" spans="1:10" x14ac:dyDescent="0.3">
      <c r="A1439" s="163">
        <v>45686</v>
      </c>
      <c r="B1439" t="s">
        <v>1614</v>
      </c>
      <c r="C1439">
        <v>15.85</v>
      </c>
      <c r="D1439">
        <v>-14.77</v>
      </c>
      <c r="E1439">
        <v>-1.1299999999999999</v>
      </c>
      <c r="F1439">
        <v>-1.1299999999999999</v>
      </c>
      <c r="G1439">
        <v>-4.8600000000000003</v>
      </c>
      <c r="H1439">
        <v>-5.99</v>
      </c>
      <c r="I1439">
        <v>-4.8</v>
      </c>
      <c r="J1439">
        <v>-10.79</v>
      </c>
    </row>
    <row r="1440" spans="1:10" x14ac:dyDescent="0.3">
      <c r="A1440" s="163">
        <v>45686</v>
      </c>
      <c r="B1440" t="s">
        <v>1615</v>
      </c>
      <c r="C1440">
        <v>73.989999999999995</v>
      </c>
      <c r="D1440">
        <v>-2.13</v>
      </c>
      <c r="E1440">
        <v>7.71</v>
      </c>
      <c r="F1440">
        <v>7.71</v>
      </c>
      <c r="G1440">
        <v>-5.94</v>
      </c>
      <c r="H1440">
        <v>1.7699999999999996</v>
      </c>
      <c r="I1440">
        <v>-2.62</v>
      </c>
      <c r="J1440">
        <v>-0.85000000000000053</v>
      </c>
    </row>
    <row r="1441" spans="1:10" x14ac:dyDescent="0.3">
      <c r="A1441" s="163">
        <v>45686</v>
      </c>
      <c r="B1441" t="s">
        <v>1616</v>
      </c>
      <c r="C1441">
        <v>26.5</v>
      </c>
      <c r="D1441">
        <v>-6.48</v>
      </c>
      <c r="E1441">
        <v>-5.67</v>
      </c>
      <c r="F1441">
        <v>-5.67</v>
      </c>
      <c r="G1441">
        <v>-5.05</v>
      </c>
      <c r="H1441">
        <v>-10.72</v>
      </c>
      <c r="I1441">
        <v>6.81</v>
      </c>
      <c r="J1441">
        <v>-3.9099999999999993</v>
      </c>
    </row>
    <row r="1442" spans="1:10" x14ac:dyDescent="0.3">
      <c r="A1442" s="163">
        <v>45686</v>
      </c>
      <c r="B1442" t="s">
        <v>1617</v>
      </c>
      <c r="C1442">
        <v>145.94999999999999</v>
      </c>
      <c r="D1442">
        <v>-4.16</v>
      </c>
      <c r="E1442">
        <v>-5.24</v>
      </c>
      <c r="F1442">
        <v>-5.24</v>
      </c>
      <c r="G1442">
        <v>-2.2200000000000002</v>
      </c>
      <c r="H1442">
        <v>-7.4600000000000009</v>
      </c>
      <c r="I1442">
        <v>5.04</v>
      </c>
      <c r="J1442">
        <v>-2.4200000000000008</v>
      </c>
    </row>
    <row r="1443" spans="1:10" x14ac:dyDescent="0.3">
      <c r="A1443" s="163">
        <v>45686</v>
      </c>
      <c r="B1443" t="s">
        <v>1618</v>
      </c>
      <c r="C1443">
        <v>9.7799999999999994</v>
      </c>
      <c r="D1443">
        <v>6.4099999999999993</v>
      </c>
      <c r="E1443">
        <v>-0.95</v>
      </c>
      <c r="F1443">
        <v>-0.95</v>
      </c>
      <c r="G1443">
        <v>-9.94</v>
      </c>
      <c r="H1443">
        <v>-10.89</v>
      </c>
      <c r="I1443">
        <v>3.82</v>
      </c>
      <c r="J1443">
        <v>-7.0699999999999994</v>
      </c>
    </row>
    <row r="1444" spans="1:10" x14ac:dyDescent="0.3">
      <c r="A1444" s="163">
        <v>45686</v>
      </c>
      <c r="B1444" t="s">
        <v>1619</v>
      </c>
      <c r="C1444">
        <v>338.2</v>
      </c>
      <c r="D1444">
        <v>-9.9499999999999993</v>
      </c>
      <c r="E1444">
        <v>-3.16</v>
      </c>
      <c r="F1444">
        <v>-3.16</v>
      </c>
      <c r="G1444">
        <v>-3.1</v>
      </c>
      <c r="H1444">
        <v>-6.26</v>
      </c>
      <c r="I1444">
        <v>3.05</v>
      </c>
      <c r="J1444">
        <v>-3.21</v>
      </c>
    </row>
    <row r="1445" spans="1:10" x14ac:dyDescent="0.3">
      <c r="A1445" s="163">
        <v>45686</v>
      </c>
      <c r="B1445" t="s">
        <v>1620</v>
      </c>
      <c r="C1445">
        <v>189.95</v>
      </c>
      <c r="D1445">
        <v>3.99999999999998E-2</v>
      </c>
      <c r="E1445">
        <v>-4.93</v>
      </c>
      <c r="F1445">
        <v>-4.93</v>
      </c>
      <c r="G1445">
        <v>-4.3099999999999996</v>
      </c>
      <c r="H1445">
        <v>-9.2399999999999984</v>
      </c>
      <c r="I1445">
        <v>4.45</v>
      </c>
      <c r="J1445">
        <v>-4.7899999999999983</v>
      </c>
    </row>
    <row r="1446" spans="1:10" x14ac:dyDescent="0.3">
      <c r="A1446" s="163">
        <v>45686</v>
      </c>
      <c r="B1446" t="s">
        <v>1621</v>
      </c>
      <c r="C1446">
        <v>413.2</v>
      </c>
      <c r="D1446">
        <v>-0.37999999999999989</v>
      </c>
      <c r="E1446">
        <v>-5.24</v>
      </c>
      <c r="F1446">
        <v>-5.24</v>
      </c>
      <c r="G1446">
        <v>-1.69</v>
      </c>
      <c r="H1446">
        <v>-6.93</v>
      </c>
      <c r="I1446">
        <v>2.91</v>
      </c>
      <c r="J1446">
        <v>-4.0199999999999996</v>
      </c>
    </row>
    <row r="1447" spans="1:10" x14ac:dyDescent="0.3">
      <c r="A1447" s="163">
        <v>45686</v>
      </c>
      <c r="B1447" t="s">
        <v>1622</v>
      </c>
      <c r="C1447">
        <v>4074.4</v>
      </c>
      <c r="D1447">
        <v>-1.1100000000000001</v>
      </c>
      <c r="E1447">
        <v>-0.89</v>
      </c>
      <c r="F1447">
        <v>-0.89</v>
      </c>
      <c r="G1447">
        <v>0.21</v>
      </c>
      <c r="H1447">
        <v>-0.68</v>
      </c>
      <c r="I1447">
        <v>1.28</v>
      </c>
      <c r="J1447">
        <v>0.6</v>
      </c>
    </row>
    <row r="1448" spans="1:10" x14ac:dyDescent="0.3">
      <c r="A1448" s="163">
        <v>45686</v>
      </c>
      <c r="B1448" t="s">
        <v>1623</v>
      </c>
      <c r="C1448">
        <v>2097.6</v>
      </c>
      <c r="D1448">
        <v>-2.1800000000000002</v>
      </c>
      <c r="E1448">
        <v>-3.18</v>
      </c>
      <c r="F1448">
        <v>-3.18</v>
      </c>
      <c r="G1448">
        <v>-1</v>
      </c>
      <c r="H1448">
        <v>-4.18</v>
      </c>
      <c r="I1448">
        <v>0.06</v>
      </c>
      <c r="J1448">
        <v>-4.12</v>
      </c>
    </row>
    <row r="1449" spans="1:10" x14ac:dyDescent="0.3">
      <c r="A1449" s="163">
        <v>45686</v>
      </c>
      <c r="B1449" t="s">
        <v>1624</v>
      </c>
      <c r="C1449">
        <v>559.79999999999995</v>
      </c>
      <c r="D1449">
        <v>8.99999999999999E-2</v>
      </c>
      <c r="E1449">
        <v>-0.53</v>
      </c>
      <c r="F1449">
        <v>-0.53</v>
      </c>
      <c r="G1449">
        <v>0.22</v>
      </c>
      <c r="H1449">
        <v>-0.31</v>
      </c>
      <c r="I1449">
        <v>2.12</v>
      </c>
      <c r="J1449">
        <v>1.81</v>
      </c>
    </row>
    <row r="1450" spans="1:10" x14ac:dyDescent="0.3">
      <c r="A1450" s="163">
        <v>45686</v>
      </c>
      <c r="B1450" t="s">
        <v>1625</v>
      </c>
      <c r="C1450">
        <v>213.95</v>
      </c>
      <c r="D1450">
        <v>0.89999999999999991</v>
      </c>
      <c r="E1450">
        <v>-4.93</v>
      </c>
      <c r="F1450">
        <v>-4.93</v>
      </c>
      <c r="G1450">
        <v>-4.9800000000000004</v>
      </c>
      <c r="H1450">
        <v>-9.91</v>
      </c>
      <c r="I1450">
        <v>0.99</v>
      </c>
      <c r="J1450">
        <v>-8.92</v>
      </c>
    </row>
    <row r="1451" spans="1:10" x14ac:dyDescent="0.3">
      <c r="A1451" s="163">
        <v>45686</v>
      </c>
      <c r="B1451" t="s">
        <v>1626</v>
      </c>
      <c r="C1451">
        <v>96.15</v>
      </c>
      <c r="D1451">
        <v>-4.4400000000000004</v>
      </c>
      <c r="E1451">
        <v>-4.8499999999999996</v>
      </c>
      <c r="F1451">
        <v>-4.8499999999999996</v>
      </c>
      <c r="G1451">
        <v>-0.42</v>
      </c>
      <c r="H1451">
        <v>-5.27</v>
      </c>
      <c r="I1451">
        <v>2.4500000000000002</v>
      </c>
      <c r="J1451">
        <v>-2.8199999999999994</v>
      </c>
    </row>
    <row r="1452" spans="1:10" x14ac:dyDescent="0.3">
      <c r="A1452" s="163">
        <v>45686</v>
      </c>
      <c r="B1452" t="s">
        <v>1627</v>
      </c>
      <c r="C1452">
        <v>16.52</v>
      </c>
      <c r="D1452">
        <v>-4.0500000000000007</v>
      </c>
      <c r="E1452">
        <v>-7.51</v>
      </c>
      <c r="F1452">
        <v>-7.51</v>
      </c>
      <c r="G1452">
        <v>-1.6</v>
      </c>
      <c r="H1452">
        <v>-9.11</v>
      </c>
      <c r="I1452">
        <v>3.31</v>
      </c>
      <c r="J1452">
        <v>-5.7999999999999989</v>
      </c>
    </row>
    <row r="1453" spans="1:10" x14ac:dyDescent="0.3">
      <c r="A1453" s="163">
        <v>45686</v>
      </c>
      <c r="B1453" t="s">
        <v>1628</v>
      </c>
      <c r="C1453">
        <v>1225.3</v>
      </c>
      <c r="D1453">
        <v>-11.72</v>
      </c>
      <c r="E1453">
        <v>-1.73</v>
      </c>
      <c r="F1453">
        <v>-1.73</v>
      </c>
      <c r="G1453">
        <v>-1.22</v>
      </c>
      <c r="H1453">
        <v>-2.95</v>
      </c>
      <c r="I1453">
        <v>1.92</v>
      </c>
      <c r="J1453">
        <v>-1.0300000000000002</v>
      </c>
    </row>
    <row r="1454" spans="1:10" x14ac:dyDescent="0.3">
      <c r="A1454" s="163">
        <v>45686</v>
      </c>
      <c r="B1454" t="s">
        <v>1629</v>
      </c>
      <c r="C1454">
        <v>613.70000000000005</v>
      </c>
      <c r="D1454">
        <v>-1.97</v>
      </c>
      <c r="E1454">
        <v>-2.87</v>
      </c>
      <c r="F1454">
        <v>-2.87</v>
      </c>
      <c r="G1454">
        <v>-0.69</v>
      </c>
      <c r="H1454">
        <v>-3.56</v>
      </c>
      <c r="I1454">
        <v>1.08</v>
      </c>
      <c r="J1454">
        <v>-2.48</v>
      </c>
    </row>
    <row r="1455" spans="1:10" x14ac:dyDescent="0.3">
      <c r="A1455" s="163">
        <v>45686</v>
      </c>
      <c r="B1455" t="s">
        <v>1630</v>
      </c>
      <c r="C1455">
        <v>539.35</v>
      </c>
      <c r="D1455">
        <v>-8.84</v>
      </c>
      <c r="E1455">
        <v>-0.99</v>
      </c>
      <c r="F1455">
        <v>-0.99</v>
      </c>
      <c r="G1455">
        <v>-3.79</v>
      </c>
      <c r="H1455">
        <v>-4.78</v>
      </c>
      <c r="I1455">
        <v>2.09</v>
      </c>
      <c r="J1455">
        <v>-2.6900000000000004</v>
      </c>
    </row>
    <row r="1456" spans="1:10" x14ac:dyDescent="0.3">
      <c r="A1456" s="163">
        <v>45686</v>
      </c>
      <c r="B1456" t="s">
        <v>1631</v>
      </c>
      <c r="C1456">
        <v>308.5</v>
      </c>
      <c r="D1456">
        <v>2</v>
      </c>
      <c r="E1456">
        <v>-2</v>
      </c>
      <c r="F1456">
        <v>-2</v>
      </c>
      <c r="G1456">
        <v>-1.99</v>
      </c>
      <c r="H1456">
        <v>-3.99</v>
      </c>
      <c r="I1456">
        <v>-1.91</v>
      </c>
      <c r="J1456">
        <v>-5.9</v>
      </c>
    </row>
    <row r="1457" spans="1:10" x14ac:dyDescent="0.3">
      <c r="A1457" s="163">
        <v>45686</v>
      </c>
      <c r="B1457" t="s">
        <v>1632</v>
      </c>
      <c r="C1457">
        <v>342.35</v>
      </c>
      <c r="D1457">
        <v>-5.3</v>
      </c>
      <c r="E1457">
        <v>-4.3899999999999997</v>
      </c>
      <c r="F1457">
        <v>-4.3899999999999997</v>
      </c>
      <c r="G1457">
        <v>1.36</v>
      </c>
      <c r="H1457">
        <v>-3.03</v>
      </c>
      <c r="I1457">
        <v>1.26</v>
      </c>
      <c r="J1457">
        <v>-1.7699999999999994</v>
      </c>
    </row>
    <row r="1458" spans="1:10" x14ac:dyDescent="0.3">
      <c r="A1458" s="163">
        <v>45686</v>
      </c>
      <c r="B1458" t="s">
        <v>1633</v>
      </c>
      <c r="C1458">
        <v>2070.4</v>
      </c>
      <c r="D1458">
        <v>-4.79</v>
      </c>
      <c r="E1458">
        <v>-3.66</v>
      </c>
      <c r="F1458">
        <v>-3.66</v>
      </c>
      <c r="G1458">
        <v>-0.75</v>
      </c>
      <c r="H1458">
        <v>-4.41</v>
      </c>
      <c r="I1458">
        <v>2.57</v>
      </c>
      <c r="J1458">
        <v>-1.8400000000000003</v>
      </c>
    </row>
    <row r="1459" spans="1:10" x14ac:dyDescent="0.3">
      <c r="A1459" s="163">
        <v>45686</v>
      </c>
      <c r="B1459" t="s">
        <v>1634</v>
      </c>
      <c r="C1459">
        <v>89.3</v>
      </c>
      <c r="D1459">
        <v>3.5500000000000007</v>
      </c>
      <c r="E1459">
        <v>-4.9800000000000004</v>
      </c>
      <c r="F1459">
        <v>-4.9800000000000004</v>
      </c>
      <c r="G1459">
        <v>-4.99</v>
      </c>
      <c r="H1459">
        <v>-9.9700000000000006</v>
      </c>
      <c r="I1459">
        <v>-4.34</v>
      </c>
      <c r="J1459">
        <v>-14.31</v>
      </c>
    </row>
    <row r="1460" spans="1:10" x14ac:dyDescent="0.3">
      <c r="A1460" s="163">
        <v>45686</v>
      </c>
      <c r="B1460" t="s">
        <v>1635</v>
      </c>
      <c r="C1460">
        <v>90.97</v>
      </c>
      <c r="D1460">
        <v>-4.8900000000000006</v>
      </c>
      <c r="E1460">
        <v>-3.6</v>
      </c>
      <c r="F1460">
        <v>-3.6</v>
      </c>
      <c r="G1460">
        <v>6.22</v>
      </c>
      <c r="H1460">
        <v>2.62</v>
      </c>
      <c r="I1460">
        <v>-0.74</v>
      </c>
      <c r="J1460">
        <v>1.88</v>
      </c>
    </row>
    <row r="1461" spans="1:10" x14ac:dyDescent="0.3">
      <c r="A1461" s="163">
        <v>45686</v>
      </c>
      <c r="B1461" t="s">
        <v>1636</v>
      </c>
      <c r="C1461">
        <v>160.30000000000001</v>
      </c>
      <c r="D1461">
        <v>-7.86</v>
      </c>
      <c r="E1461">
        <v>-5.71</v>
      </c>
      <c r="F1461">
        <v>-5.71</v>
      </c>
      <c r="G1461">
        <v>-0.64</v>
      </c>
      <c r="H1461">
        <v>-6.35</v>
      </c>
      <c r="I1461">
        <v>3.89</v>
      </c>
      <c r="J1461">
        <v>-2.4599999999999995</v>
      </c>
    </row>
    <row r="1462" spans="1:10" x14ac:dyDescent="0.3">
      <c r="A1462" s="163">
        <v>45686</v>
      </c>
      <c r="B1462" t="s">
        <v>1637</v>
      </c>
      <c r="C1462">
        <v>190.5</v>
      </c>
      <c r="D1462">
        <v>-0.6</v>
      </c>
      <c r="E1462">
        <v>-6.21</v>
      </c>
      <c r="F1462">
        <v>-6.21</v>
      </c>
      <c r="G1462">
        <v>-1.05</v>
      </c>
      <c r="H1462">
        <v>-7.26</v>
      </c>
      <c r="I1462">
        <v>1.1100000000000001</v>
      </c>
      <c r="J1462">
        <v>-6.15</v>
      </c>
    </row>
    <row r="1463" spans="1:10" x14ac:dyDescent="0.3">
      <c r="A1463" s="163">
        <v>45686</v>
      </c>
      <c r="B1463" t="s">
        <v>1638</v>
      </c>
      <c r="C1463">
        <v>398.35</v>
      </c>
      <c r="D1463">
        <v>-1.4900000000000002</v>
      </c>
      <c r="E1463">
        <v>-2.67</v>
      </c>
      <c r="F1463">
        <v>-2.67</v>
      </c>
      <c r="G1463">
        <v>-3</v>
      </c>
      <c r="H1463">
        <v>-5.67</v>
      </c>
      <c r="I1463">
        <v>6.14</v>
      </c>
      <c r="J1463">
        <v>0.4699999999999997</v>
      </c>
    </row>
    <row r="1464" spans="1:10" x14ac:dyDescent="0.3">
      <c r="A1464" s="163">
        <v>45686</v>
      </c>
      <c r="B1464" t="s">
        <v>1639</v>
      </c>
      <c r="C1464">
        <v>585.20000000000005</v>
      </c>
      <c r="D1464">
        <v>-1.65</v>
      </c>
      <c r="E1464">
        <v>-3.38</v>
      </c>
      <c r="F1464">
        <v>-3.38</v>
      </c>
      <c r="G1464">
        <v>-2.1</v>
      </c>
      <c r="H1464">
        <v>-5.48</v>
      </c>
      <c r="I1464">
        <v>1.92</v>
      </c>
      <c r="J1464">
        <v>-3.5600000000000005</v>
      </c>
    </row>
    <row r="1465" spans="1:10" x14ac:dyDescent="0.3">
      <c r="A1465" s="163">
        <v>45686</v>
      </c>
      <c r="B1465" t="s">
        <v>1640</v>
      </c>
      <c r="C1465">
        <v>63.8</v>
      </c>
      <c r="D1465">
        <v>-3.69</v>
      </c>
      <c r="E1465">
        <v>-3.89</v>
      </c>
      <c r="F1465">
        <v>-3.89</v>
      </c>
      <c r="G1465">
        <v>-5.52</v>
      </c>
      <c r="H1465">
        <v>-9.41</v>
      </c>
      <c r="I1465">
        <v>0.46</v>
      </c>
      <c r="J1465">
        <v>-8.9499999999999993</v>
      </c>
    </row>
    <row r="1466" spans="1:10" x14ac:dyDescent="0.3">
      <c r="A1466" s="163">
        <v>45686</v>
      </c>
      <c r="B1466" t="s">
        <v>1641</v>
      </c>
      <c r="C1466">
        <v>9.32</v>
      </c>
      <c r="D1466">
        <v>-10.35</v>
      </c>
      <c r="E1466">
        <v>4.9400000000000004</v>
      </c>
      <c r="F1466">
        <v>4.9400000000000004</v>
      </c>
      <c r="G1466">
        <v>-4.93</v>
      </c>
      <c r="H1466">
        <v>1.00000000000006E-2</v>
      </c>
      <c r="I1466">
        <v>4.95</v>
      </c>
      <c r="J1466">
        <v>4.9600000000000009</v>
      </c>
    </row>
    <row r="1467" spans="1:10" x14ac:dyDescent="0.3">
      <c r="A1467" s="163">
        <v>45686</v>
      </c>
      <c r="B1467" t="s">
        <v>1642</v>
      </c>
      <c r="C1467">
        <v>459</v>
      </c>
      <c r="D1467">
        <v>-8.2600000000000016</v>
      </c>
      <c r="E1467">
        <v>-6.78</v>
      </c>
      <c r="F1467">
        <v>-6.78</v>
      </c>
      <c r="G1467">
        <v>4.42</v>
      </c>
      <c r="H1467">
        <v>-2.3600000000000003</v>
      </c>
      <c r="I1467">
        <v>1.44</v>
      </c>
      <c r="J1467">
        <v>-0.92000000000000037</v>
      </c>
    </row>
    <row r="1468" spans="1:10" x14ac:dyDescent="0.3">
      <c r="A1468" s="163">
        <v>45686</v>
      </c>
      <c r="B1468" t="s">
        <v>1643</v>
      </c>
      <c r="C1468">
        <v>39.340000000000003</v>
      </c>
      <c r="D1468">
        <v>-4</v>
      </c>
      <c r="E1468">
        <v>-1.96</v>
      </c>
      <c r="F1468">
        <v>-1.96</v>
      </c>
      <c r="G1468">
        <v>-1.69</v>
      </c>
      <c r="H1468">
        <v>-3.65</v>
      </c>
      <c r="I1468">
        <v>1.18</v>
      </c>
      <c r="J1468">
        <v>-2.4700000000000002</v>
      </c>
    </row>
    <row r="1469" spans="1:10" x14ac:dyDescent="0.3">
      <c r="A1469" s="163">
        <v>45686</v>
      </c>
      <c r="B1469" t="s">
        <v>1644</v>
      </c>
      <c r="C1469">
        <v>228.4</v>
      </c>
      <c r="D1469">
        <v>-2.16</v>
      </c>
      <c r="E1469">
        <v>-4.4400000000000004</v>
      </c>
      <c r="F1469">
        <v>-4.4400000000000004</v>
      </c>
      <c r="G1469">
        <v>-1.49</v>
      </c>
      <c r="H1469">
        <v>-5.9300000000000006</v>
      </c>
      <c r="I1469">
        <v>0.31</v>
      </c>
      <c r="J1469">
        <v>-5.620000000000001</v>
      </c>
    </row>
    <row r="1470" spans="1:10" x14ac:dyDescent="0.3">
      <c r="A1470" s="163">
        <v>45686</v>
      </c>
      <c r="B1470" t="s">
        <v>1645</v>
      </c>
      <c r="C1470">
        <v>1050.05</v>
      </c>
      <c r="D1470">
        <v>1.7900000000000005</v>
      </c>
      <c r="E1470">
        <v>-2</v>
      </c>
      <c r="F1470">
        <v>-2</v>
      </c>
      <c r="G1470">
        <v>-2</v>
      </c>
      <c r="H1470">
        <v>-4</v>
      </c>
      <c r="I1470">
        <v>0.12</v>
      </c>
      <c r="J1470">
        <v>-3.88</v>
      </c>
    </row>
    <row r="1471" spans="1:10" x14ac:dyDescent="0.3">
      <c r="A1471" s="163">
        <v>45686</v>
      </c>
      <c r="B1471" t="s">
        <v>1646</v>
      </c>
      <c r="C1471">
        <v>207.8</v>
      </c>
      <c r="D1471">
        <v>1.5</v>
      </c>
      <c r="E1471">
        <v>-2.64</v>
      </c>
      <c r="F1471">
        <v>-2.64</v>
      </c>
      <c r="G1471">
        <v>-0.15</v>
      </c>
      <c r="H1471">
        <v>-2.79</v>
      </c>
      <c r="I1471">
        <v>0.82</v>
      </c>
      <c r="J1471">
        <v>-1.97</v>
      </c>
    </row>
    <row r="1472" spans="1:10" x14ac:dyDescent="0.3">
      <c r="A1472" s="163">
        <v>45686</v>
      </c>
      <c r="B1472" t="s">
        <v>1647</v>
      </c>
      <c r="C1472">
        <v>28.12</v>
      </c>
      <c r="D1472">
        <v>-9.32</v>
      </c>
      <c r="E1472">
        <v>-6.5</v>
      </c>
      <c r="F1472">
        <v>-6.5</v>
      </c>
      <c r="G1472">
        <v>-3.9</v>
      </c>
      <c r="H1472">
        <v>-10.4</v>
      </c>
      <c r="I1472">
        <v>14.22</v>
      </c>
      <c r="J1472">
        <v>3.82</v>
      </c>
    </row>
    <row r="1473" spans="1:10" x14ac:dyDescent="0.3">
      <c r="A1473" s="163">
        <v>45686</v>
      </c>
      <c r="B1473" t="s">
        <v>1648</v>
      </c>
      <c r="C1473">
        <v>21.22</v>
      </c>
      <c r="D1473">
        <v>2.6699999999999995</v>
      </c>
      <c r="E1473">
        <v>-4.96</v>
      </c>
      <c r="F1473">
        <v>-4.96</v>
      </c>
      <c r="G1473">
        <v>-4.9800000000000004</v>
      </c>
      <c r="H1473">
        <v>-9.94</v>
      </c>
      <c r="I1473">
        <v>5</v>
      </c>
      <c r="J1473">
        <v>-4.9400000000000013</v>
      </c>
    </row>
    <row r="1474" spans="1:10" x14ac:dyDescent="0.3">
      <c r="A1474" s="163">
        <v>45686</v>
      </c>
      <c r="B1474" t="s">
        <v>1649</v>
      </c>
      <c r="C1474">
        <v>197.55</v>
      </c>
      <c r="D1474">
        <v>4.01</v>
      </c>
      <c r="E1474">
        <v>-5.71</v>
      </c>
      <c r="F1474">
        <v>-5.71</v>
      </c>
      <c r="G1474">
        <v>3.35</v>
      </c>
      <c r="H1474">
        <v>-2.36</v>
      </c>
      <c r="I1474">
        <v>4.83</v>
      </c>
      <c r="J1474">
        <v>2.4700000000000002</v>
      </c>
    </row>
    <row r="1475" spans="1:10" x14ac:dyDescent="0.3">
      <c r="A1475" s="163">
        <v>45686</v>
      </c>
      <c r="B1475" t="s">
        <v>1650</v>
      </c>
      <c r="C1475">
        <v>345.25</v>
      </c>
      <c r="D1475">
        <v>-1.66</v>
      </c>
      <c r="E1475">
        <v>-1.97</v>
      </c>
      <c r="F1475">
        <v>-1.97</v>
      </c>
      <c r="G1475">
        <v>1.1100000000000001</v>
      </c>
      <c r="H1475">
        <v>-0.85999999999999988</v>
      </c>
      <c r="I1475">
        <v>-1.24</v>
      </c>
      <c r="J1475">
        <v>-2.1</v>
      </c>
    </row>
    <row r="1476" spans="1:10" x14ac:dyDescent="0.3">
      <c r="A1476" s="163">
        <v>45686</v>
      </c>
      <c r="B1476" t="s">
        <v>1651</v>
      </c>
      <c r="C1476">
        <v>180.4</v>
      </c>
      <c r="D1476">
        <v>-5.5299999999999994</v>
      </c>
      <c r="E1476">
        <v>-1.56</v>
      </c>
      <c r="F1476">
        <v>-1.56</v>
      </c>
      <c r="G1476">
        <v>-3.14</v>
      </c>
      <c r="H1476">
        <v>-4.7</v>
      </c>
      <c r="I1476">
        <v>-0.17</v>
      </c>
      <c r="J1476">
        <v>-4.87</v>
      </c>
    </row>
    <row r="1477" spans="1:10" x14ac:dyDescent="0.3">
      <c r="A1477" s="163">
        <v>45686</v>
      </c>
      <c r="B1477" t="s">
        <v>1652</v>
      </c>
      <c r="C1477">
        <v>2384.1999999999998</v>
      </c>
      <c r="D1477">
        <v>0.64000000000000012</v>
      </c>
      <c r="E1477">
        <v>0.99</v>
      </c>
      <c r="F1477">
        <v>0.99</v>
      </c>
      <c r="G1477">
        <v>-0.11</v>
      </c>
      <c r="H1477">
        <v>0.88</v>
      </c>
      <c r="I1477">
        <v>-0.23</v>
      </c>
      <c r="J1477">
        <v>0.65</v>
      </c>
    </row>
    <row r="1478" spans="1:10" x14ac:dyDescent="0.3">
      <c r="A1478" s="163">
        <v>45686</v>
      </c>
      <c r="B1478" t="s">
        <v>1653</v>
      </c>
      <c r="C1478">
        <v>80.14</v>
      </c>
      <c r="D1478">
        <v>13.63</v>
      </c>
      <c r="E1478">
        <v>-4.99</v>
      </c>
      <c r="F1478">
        <v>-4.99</v>
      </c>
      <c r="G1478">
        <v>-1.03</v>
      </c>
      <c r="H1478">
        <v>-6.0200000000000005</v>
      </c>
      <c r="I1478">
        <v>-3.28</v>
      </c>
      <c r="J1478">
        <v>-9.3000000000000007</v>
      </c>
    </row>
    <row r="1479" spans="1:10" x14ac:dyDescent="0.3">
      <c r="A1479" s="163">
        <v>45686</v>
      </c>
      <c r="B1479" t="s">
        <v>1654</v>
      </c>
      <c r="C1479">
        <v>229.45</v>
      </c>
      <c r="D1479">
        <v>-3.84</v>
      </c>
      <c r="E1479">
        <v>-2.21</v>
      </c>
      <c r="F1479">
        <v>-2.21</v>
      </c>
      <c r="G1479">
        <v>-2.0099999999999998</v>
      </c>
      <c r="H1479">
        <v>-4.22</v>
      </c>
      <c r="I1479">
        <v>-2.82</v>
      </c>
      <c r="J1479">
        <v>-7.0399999999999991</v>
      </c>
    </row>
    <row r="1480" spans="1:10" x14ac:dyDescent="0.3">
      <c r="A1480" s="163">
        <v>45686</v>
      </c>
      <c r="B1480" t="s">
        <v>1655</v>
      </c>
      <c r="C1480">
        <v>438.15</v>
      </c>
      <c r="D1480">
        <v>2.12</v>
      </c>
      <c r="E1480">
        <v>-3.23</v>
      </c>
      <c r="F1480">
        <v>-3.23</v>
      </c>
      <c r="G1480">
        <v>-3.95</v>
      </c>
      <c r="H1480">
        <v>-7.18</v>
      </c>
      <c r="I1480">
        <v>1.1000000000000001</v>
      </c>
      <c r="J1480">
        <v>-6.08</v>
      </c>
    </row>
    <row r="1481" spans="1:10" x14ac:dyDescent="0.3">
      <c r="A1481" s="163">
        <v>45686</v>
      </c>
      <c r="B1481" t="s">
        <v>1656</v>
      </c>
      <c r="C1481">
        <v>14.64</v>
      </c>
      <c r="D1481">
        <v>-1.4900000000000002</v>
      </c>
      <c r="E1481">
        <v>-2.76</v>
      </c>
      <c r="F1481">
        <v>-2.76</v>
      </c>
      <c r="G1481">
        <v>2.5</v>
      </c>
      <c r="H1481">
        <v>-0.25999999999999979</v>
      </c>
      <c r="I1481">
        <v>-3.49</v>
      </c>
      <c r="J1481">
        <v>-3.75</v>
      </c>
    </row>
    <row r="1482" spans="1:10" x14ac:dyDescent="0.3">
      <c r="A1482" s="163">
        <v>45686</v>
      </c>
      <c r="B1482" t="s">
        <v>1657</v>
      </c>
      <c r="C1482">
        <v>148</v>
      </c>
      <c r="D1482">
        <v>-4.7800000000000011</v>
      </c>
      <c r="E1482">
        <v>2.35</v>
      </c>
      <c r="F1482">
        <v>2.35</v>
      </c>
      <c r="H1482">
        <v>2.35</v>
      </c>
      <c r="J1482">
        <v>2.35</v>
      </c>
    </row>
    <row r="1483" spans="1:10" x14ac:dyDescent="0.3">
      <c r="A1483" s="163">
        <v>45686</v>
      </c>
      <c r="B1483" t="s">
        <v>1658</v>
      </c>
      <c r="C1483">
        <v>1117.3</v>
      </c>
      <c r="D1483">
        <v>-9.1999999999999993</v>
      </c>
      <c r="E1483">
        <v>-5</v>
      </c>
      <c r="F1483">
        <v>-5</v>
      </c>
      <c r="G1483">
        <v>-4.57</v>
      </c>
      <c r="H1483">
        <v>-9.57</v>
      </c>
      <c r="I1483">
        <v>5</v>
      </c>
      <c r="J1483">
        <v>-4.57</v>
      </c>
    </row>
    <row r="1484" spans="1:10" x14ac:dyDescent="0.3">
      <c r="A1484" s="163">
        <v>45686</v>
      </c>
      <c r="B1484" t="s">
        <v>1659</v>
      </c>
      <c r="C1484">
        <v>199.1</v>
      </c>
      <c r="D1484">
        <v>-3.28</v>
      </c>
      <c r="E1484">
        <v>-3.77</v>
      </c>
      <c r="F1484">
        <v>-3.77</v>
      </c>
      <c r="G1484">
        <v>-4.62</v>
      </c>
      <c r="H1484">
        <v>-8.39</v>
      </c>
      <c r="I1484">
        <v>5.4</v>
      </c>
      <c r="J1484">
        <v>-2.99</v>
      </c>
    </row>
    <row r="1485" spans="1:10" x14ac:dyDescent="0.3">
      <c r="A1485" s="163">
        <v>45679</v>
      </c>
      <c r="B1485" t="s">
        <v>4344</v>
      </c>
      <c r="C1485">
        <v>75.989999999999995</v>
      </c>
      <c r="D1485">
        <v>4.99</v>
      </c>
      <c r="E1485">
        <v>0</v>
      </c>
      <c r="G1485">
        <v>0</v>
      </c>
      <c r="I1485">
        <v>4.8899999999999997</v>
      </c>
    </row>
    <row r="1486" spans="1:10" x14ac:dyDescent="0.3">
      <c r="A1486" s="163">
        <v>45686</v>
      </c>
      <c r="B1486" t="s">
        <v>1660</v>
      </c>
      <c r="C1486">
        <v>127.95</v>
      </c>
      <c r="D1486">
        <v>-8.48</v>
      </c>
      <c r="E1486">
        <v>-2.25</v>
      </c>
      <c r="F1486">
        <v>-2.25</v>
      </c>
      <c r="G1486">
        <v>-3.02</v>
      </c>
      <c r="H1486">
        <v>-5.27</v>
      </c>
      <c r="I1486">
        <v>4.83</v>
      </c>
      <c r="J1486">
        <v>-0.4399999999999995</v>
      </c>
    </row>
    <row r="1487" spans="1:10" x14ac:dyDescent="0.3">
      <c r="A1487" s="163">
        <v>45686</v>
      </c>
      <c r="B1487" t="s">
        <v>1661</v>
      </c>
      <c r="C1487">
        <v>224.8</v>
      </c>
      <c r="D1487">
        <v>-1.1000000000000001</v>
      </c>
      <c r="E1487">
        <v>-8.02</v>
      </c>
      <c r="F1487">
        <v>-8.02</v>
      </c>
      <c r="G1487">
        <v>1.23</v>
      </c>
      <c r="H1487">
        <v>-6.7899999999999991</v>
      </c>
      <c r="I1487">
        <v>7.3</v>
      </c>
      <c r="J1487">
        <v>0.51000000000000068</v>
      </c>
    </row>
    <row r="1488" spans="1:10" x14ac:dyDescent="0.3">
      <c r="A1488" s="163">
        <v>45686</v>
      </c>
      <c r="B1488" t="s">
        <v>1662</v>
      </c>
      <c r="C1488">
        <v>699.8</v>
      </c>
      <c r="D1488">
        <v>-7.9</v>
      </c>
      <c r="E1488">
        <v>-1.52</v>
      </c>
      <c r="F1488">
        <v>-1.52</v>
      </c>
      <c r="G1488">
        <v>-3.41</v>
      </c>
      <c r="H1488">
        <v>-4.93</v>
      </c>
      <c r="I1488">
        <v>-0.06</v>
      </c>
      <c r="J1488">
        <v>-4.9899999999999993</v>
      </c>
    </row>
    <row r="1489" spans="1:10" x14ac:dyDescent="0.3">
      <c r="A1489" s="163">
        <v>45686</v>
      </c>
      <c r="B1489" t="s">
        <v>1663</v>
      </c>
      <c r="C1489">
        <v>11.9</v>
      </c>
      <c r="D1489">
        <v>-2.589999999999999</v>
      </c>
      <c r="E1489">
        <v>-0.83</v>
      </c>
      <c r="F1489">
        <v>-0.83</v>
      </c>
      <c r="G1489">
        <v>-11.37</v>
      </c>
      <c r="H1489">
        <v>-12.2</v>
      </c>
      <c r="I1489">
        <v>1.8</v>
      </c>
      <c r="J1489">
        <v>-10.4</v>
      </c>
    </row>
    <row r="1490" spans="1:10" x14ac:dyDescent="0.3">
      <c r="A1490" s="163">
        <v>45686</v>
      </c>
      <c r="B1490" t="s">
        <v>1664</v>
      </c>
      <c r="C1490">
        <v>307.14999999999998</v>
      </c>
      <c r="D1490">
        <v>-6.02</v>
      </c>
      <c r="E1490">
        <v>-5.59</v>
      </c>
      <c r="F1490">
        <v>-5.59</v>
      </c>
      <c r="G1490">
        <v>-1.37</v>
      </c>
      <c r="H1490">
        <v>-6.96</v>
      </c>
      <c r="I1490">
        <v>2.71</v>
      </c>
      <c r="J1490">
        <v>-4.25</v>
      </c>
    </row>
    <row r="1491" spans="1:10" x14ac:dyDescent="0.3">
      <c r="A1491" s="163">
        <v>45686</v>
      </c>
      <c r="B1491" t="s">
        <v>1665</v>
      </c>
      <c r="C1491">
        <v>16.22</v>
      </c>
      <c r="D1491">
        <v>-1.6900000000000004</v>
      </c>
      <c r="E1491">
        <v>-4.4000000000000004</v>
      </c>
      <c r="F1491">
        <v>-4.4000000000000004</v>
      </c>
      <c r="G1491">
        <v>-1</v>
      </c>
      <c r="H1491">
        <v>-5.4</v>
      </c>
      <c r="I1491">
        <v>1.95</v>
      </c>
      <c r="J1491">
        <v>-3.45</v>
      </c>
    </row>
    <row r="1492" spans="1:10" x14ac:dyDescent="0.3">
      <c r="A1492" s="163">
        <v>45686</v>
      </c>
      <c r="B1492" t="s">
        <v>1666</v>
      </c>
      <c r="C1492">
        <v>36.51</v>
      </c>
      <c r="D1492">
        <v>-0.20999999999999969</v>
      </c>
      <c r="E1492">
        <v>-4.8899999999999997</v>
      </c>
      <c r="F1492">
        <v>-4.8899999999999997</v>
      </c>
      <c r="G1492">
        <v>-0.91</v>
      </c>
      <c r="H1492">
        <v>-5.8</v>
      </c>
      <c r="I1492">
        <v>1.87</v>
      </c>
      <c r="J1492">
        <v>-3.93</v>
      </c>
    </row>
    <row r="1493" spans="1:10" x14ac:dyDescent="0.3">
      <c r="A1493" s="163">
        <v>45686</v>
      </c>
      <c r="B1493" t="s">
        <v>1667</v>
      </c>
      <c r="C1493">
        <v>63.99</v>
      </c>
      <c r="D1493">
        <v>-3.06</v>
      </c>
      <c r="E1493">
        <v>-3.77</v>
      </c>
      <c r="F1493">
        <v>-3.77</v>
      </c>
      <c r="G1493">
        <v>0.38</v>
      </c>
      <c r="H1493">
        <v>-3.39</v>
      </c>
      <c r="I1493">
        <v>1.91</v>
      </c>
      <c r="J1493">
        <v>-1.4800000000000002</v>
      </c>
    </row>
    <row r="1494" spans="1:10" x14ac:dyDescent="0.3">
      <c r="A1494" s="163">
        <v>45686</v>
      </c>
      <c r="B1494" t="s">
        <v>1668</v>
      </c>
      <c r="C1494">
        <v>81.06</v>
      </c>
      <c r="D1494">
        <v>-6.49</v>
      </c>
      <c r="E1494">
        <v>-4.1100000000000003</v>
      </c>
      <c r="F1494">
        <v>-4.1100000000000003</v>
      </c>
      <c r="G1494">
        <v>-1.5</v>
      </c>
      <c r="H1494">
        <v>-5.61</v>
      </c>
      <c r="I1494">
        <v>2.96</v>
      </c>
      <c r="J1494">
        <v>-2.6500000000000004</v>
      </c>
    </row>
    <row r="1495" spans="1:10" x14ac:dyDescent="0.3">
      <c r="A1495" s="163">
        <v>45686</v>
      </c>
      <c r="B1495" t="s">
        <v>1669</v>
      </c>
      <c r="C1495">
        <v>492.25</v>
      </c>
      <c r="D1495">
        <v>-1.0900000000000003</v>
      </c>
      <c r="E1495">
        <v>-0.11</v>
      </c>
      <c r="F1495">
        <v>-0.11</v>
      </c>
      <c r="G1495">
        <v>-1.34</v>
      </c>
      <c r="H1495">
        <v>-1.4500000000000002</v>
      </c>
      <c r="I1495">
        <v>2.4500000000000002</v>
      </c>
      <c r="J1495">
        <v>1</v>
      </c>
    </row>
    <row r="1496" spans="1:10" x14ac:dyDescent="0.3">
      <c r="A1496" s="163">
        <v>45686</v>
      </c>
      <c r="B1496" t="s">
        <v>1670</v>
      </c>
      <c r="C1496">
        <v>34.11</v>
      </c>
      <c r="D1496">
        <v>0.6100000000000001</v>
      </c>
      <c r="E1496">
        <v>-3.33</v>
      </c>
      <c r="F1496">
        <v>-3.33</v>
      </c>
      <c r="G1496">
        <v>-6.62</v>
      </c>
      <c r="H1496">
        <v>-9.9499999999999993</v>
      </c>
      <c r="I1496">
        <v>0.8</v>
      </c>
      <c r="J1496">
        <v>-9.15</v>
      </c>
    </row>
    <row r="1497" spans="1:10" x14ac:dyDescent="0.3">
      <c r="A1497" s="163">
        <v>45686</v>
      </c>
      <c r="B1497" t="s">
        <v>1671</v>
      </c>
      <c r="C1497">
        <v>174.5</v>
      </c>
      <c r="D1497">
        <v>4.0100000000000007</v>
      </c>
      <c r="E1497">
        <v>-2</v>
      </c>
      <c r="F1497">
        <v>-2</v>
      </c>
      <c r="G1497">
        <v>-1.98</v>
      </c>
      <c r="H1497">
        <v>-3.98</v>
      </c>
      <c r="I1497">
        <v>-1.99</v>
      </c>
      <c r="J1497">
        <v>-5.97</v>
      </c>
    </row>
    <row r="1498" spans="1:10" x14ac:dyDescent="0.3">
      <c r="A1498" s="163">
        <v>45686</v>
      </c>
      <c r="B1498" t="s">
        <v>1672</v>
      </c>
      <c r="C1498">
        <v>969.4</v>
      </c>
      <c r="D1498">
        <v>-3.85</v>
      </c>
      <c r="E1498">
        <v>-1.58</v>
      </c>
      <c r="F1498">
        <v>-1.58</v>
      </c>
      <c r="G1498">
        <v>-1.79</v>
      </c>
      <c r="H1498">
        <v>-3.37</v>
      </c>
      <c r="I1498">
        <v>1.02</v>
      </c>
      <c r="J1498">
        <v>-2.35</v>
      </c>
    </row>
    <row r="1499" spans="1:10" x14ac:dyDescent="0.3">
      <c r="A1499" s="163">
        <v>45686</v>
      </c>
      <c r="B1499" t="s">
        <v>1673</v>
      </c>
      <c r="C1499">
        <v>222.1</v>
      </c>
      <c r="D1499">
        <v>-1.0199999999999998</v>
      </c>
      <c r="E1499">
        <v>-5.68</v>
      </c>
      <c r="F1499">
        <v>-5.68</v>
      </c>
      <c r="G1499">
        <v>-2.33</v>
      </c>
      <c r="H1499">
        <v>-8.01</v>
      </c>
      <c r="I1499">
        <v>-1.1399999999999999</v>
      </c>
      <c r="J1499">
        <v>-9.15</v>
      </c>
    </row>
    <row r="1500" spans="1:10" x14ac:dyDescent="0.3">
      <c r="A1500" s="163">
        <v>45686</v>
      </c>
      <c r="B1500" t="s">
        <v>1674</v>
      </c>
      <c r="C1500">
        <v>2492.4</v>
      </c>
      <c r="D1500">
        <v>-7.45</v>
      </c>
      <c r="E1500">
        <v>-2.81</v>
      </c>
      <c r="F1500">
        <v>-2.81</v>
      </c>
      <c r="G1500">
        <v>-0.65</v>
      </c>
      <c r="H1500">
        <v>-3.46</v>
      </c>
      <c r="I1500">
        <v>4.9000000000000004</v>
      </c>
      <c r="J1500">
        <v>1.4400000000000004</v>
      </c>
    </row>
    <row r="1501" spans="1:10" x14ac:dyDescent="0.3">
      <c r="A1501" s="163">
        <v>45686</v>
      </c>
      <c r="B1501" t="s">
        <v>4345</v>
      </c>
      <c r="C1501">
        <v>16.059999999999999</v>
      </c>
      <c r="D1501">
        <v>-3.18</v>
      </c>
      <c r="E1501">
        <v>-5.44</v>
      </c>
      <c r="F1501">
        <v>-5.44</v>
      </c>
      <c r="G1501">
        <v>-0.13</v>
      </c>
      <c r="H1501">
        <v>-5.57</v>
      </c>
      <c r="I1501">
        <v>5.17</v>
      </c>
      <c r="J1501">
        <v>-0.4000000000000003</v>
      </c>
    </row>
    <row r="1502" spans="1:10" x14ac:dyDescent="0.3">
      <c r="A1502" s="163">
        <v>45686</v>
      </c>
      <c r="B1502" t="s">
        <v>1675</v>
      </c>
      <c r="C1502">
        <v>64.16</v>
      </c>
      <c r="D1502">
        <v>-3.63</v>
      </c>
      <c r="E1502">
        <v>-3.29</v>
      </c>
      <c r="F1502">
        <v>-3.29</v>
      </c>
      <c r="G1502">
        <v>-4.3600000000000003</v>
      </c>
      <c r="H1502">
        <v>-7.65</v>
      </c>
      <c r="I1502">
        <v>2.9</v>
      </c>
      <c r="J1502">
        <v>-4.75</v>
      </c>
    </row>
    <row r="1503" spans="1:10" x14ac:dyDescent="0.3">
      <c r="A1503" s="163">
        <v>45686</v>
      </c>
      <c r="B1503" t="s">
        <v>1676</v>
      </c>
      <c r="C1503">
        <v>26.04</v>
      </c>
      <c r="D1503">
        <v>-7.59</v>
      </c>
      <c r="E1503">
        <v>-0.66</v>
      </c>
      <c r="F1503">
        <v>-0.66</v>
      </c>
      <c r="G1503">
        <v>-4.68</v>
      </c>
      <c r="H1503">
        <v>-5.34</v>
      </c>
      <c r="I1503">
        <v>7.34</v>
      </c>
      <c r="J1503">
        <v>2</v>
      </c>
    </row>
    <row r="1504" spans="1:10" x14ac:dyDescent="0.3">
      <c r="A1504" s="163">
        <v>45686</v>
      </c>
      <c r="B1504" t="s">
        <v>1677</v>
      </c>
      <c r="C1504">
        <v>65.03</v>
      </c>
      <c r="D1504">
        <v>-1.81</v>
      </c>
      <c r="E1504">
        <v>-6.02</v>
      </c>
      <c r="F1504">
        <v>-6.02</v>
      </c>
      <c r="G1504">
        <v>-5.84</v>
      </c>
      <c r="H1504">
        <v>-11.86</v>
      </c>
      <c r="I1504">
        <v>4.26</v>
      </c>
      <c r="J1504">
        <v>-7.6</v>
      </c>
    </row>
    <row r="1505" spans="1:10" x14ac:dyDescent="0.3">
      <c r="A1505" s="163">
        <v>45686</v>
      </c>
      <c r="B1505" t="s">
        <v>1678</v>
      </c>
      <c r="C1505">
        <v>144.05000000000001</v>
      </c>
      <c r="D1505">
        <v>-5.83</v>
      </c>
      <c r="E1505">
        <v>-1.53</v>
      </c>
      <c r="F1505">
        <v>-1.53</v>
      </c>
      <c r="G1505">
        <v>3.58</v>
      </c>
      <c r="H1505">
        <v>2.0499999999999998</v>
      </c>
      <c r="I1505">
        <v>0.63</v>
      </c>
      <c r="J1505">
        <v>2.68</v>
      </c>
    </row>
    <row r="1506" spans="1:10" x14ac:dyDescent="0.3">
      <c r="A1506" s="163">
        <v>45686</v>
      </c>
      <c r="B1506" t="s">
        <v>1679</v>
      </c>
      <c r="C1506">
        <v>108.85</v>
      </c>
      <c r="D1506">
        <v>-2.9999999999999801E-2</v>
      </c>
      <c r="E1506">
        <v>-4.88</v>
      </c>
      <c r="F1506">
        <v>-4.88</v>
      </c>
      <c r="G1506">
        <v>-3.8</v>
      </c>
      <c r="H1506">
        <v>-8.68</v>
      </c>
      <c r="I1506">
        <v>-2.38</v>
      </c>
      <c r="J1506">
        <v>-11.06</v>
      </c>
    </row>
    <row r="1507" spans="1:10" x14ac:dyDescent="0.3">
      <c r="A1507" s="163">
        <v>45686</v>
      </c>
      <c r="B1507" t="s">
        <v>1680</v>
      </c>
      <c r="C1507">
        <v>133.30000000000001</v>
      </c>
      <c r="D1507">
        <v>-1.1500000000000004</v>
      </c>
      <c r="G1507">
        <v>8.5399999999999991</v>
      </c>
      <c r="I1507">
        <v>-12.62</v>
      </c>
      <c r="J1507">
        <v>8.5399999999999991</v>
      </c>
    </row>
    <row r="1508" spans="1:10" x14ac:dyDescent="0.3">
      <c r="A1508" s="163">
        <v>45686</v>
      </c>
      <c r="B1508" t="s">
        <v>1681</v>
      </c>
      <c r="C1508">
        <v>480.8</v>
      </c>
      <c r="D1508">
        <v>-8.48</v>
      </c>
      <c r="E1508">
        <v>-6.07</v>
      </c>
      <c r="F1508">
        <v>-6.07</v>
      </c>
      <c r="G1508">
        <v>-3.46</v>
      </c>
      <c r="H1508">
        <v>-9.5299999999999994</v>
      </c>
      <c r="I1508">
        <v>11.48</v>
      </c>
      <c r="J1508">
        <v>1.9499999999999995</v>
      </c>
    </row>
    <row r="1509" spans="1:10" x14ac:dyDescent="0.3">
      <c r="A1509" s="163">
        <v>45686</v>
      </c>
      <c r="B1509" t="s">
        <v>1682</v>
      </c>
      <c r="C1509">
        <v>84.2</v>
      </c>
      <c r="D1509">
        <v>-7.8599999999999994</v>
      </c>
      <c r="E1509">
        <v>-4.97</v>
      </c>
      <c r="F1509">
        <v>-4.97</v>
      </c>
      <c r="G1509">
        <v>4.97</v>
      </c>
      <c r="I1509">
        <v>4.92</v>
      </c>
      <c r="J1509">
        <v>4.92</v>
      </c>
    </row>
    <row r="1510" spans="1:10" x14ac:dyDescent="0.3">
      <c r="A1510" s="163">
        <v>45686</v>
      </c>
      <c r="B1510" t="s">
        <v>1683</v>
      </c>
      <c r="C1510">
        <v>119.8</v>
      </c>
      <c r="D1510">
        <v>3.22</v>
      </c>
      <c r="E1510">
        <v>-6.34</v>
      </c>
      <c r="F1510">
        <v>-6.34</v>
      </c>
      <c r="G1510">
        <v>4.1500000000000004</v>
      </c>
      <c r="H1510">
        <v>-2.1899999999999995</v>
      </c>
      <c r="I1510">
        <v>0.5</v>
      </c>
      <c r="J1510">
        <v>-1.6899999999999995</v>
      </c>
    </row>
    <row r="1511" spans="1:10" x14ac:dyDescent="0.3">
      <c r="A1511" s="163">
        <v>45686</v>
      </c>
      <c r="B1511" t="s">
        <v>1684</v>
      </c>
      <c r="C1511">
        <v>483.5</v>
      </c>
      <c r="D1511">
        <v>-4.29</v>
      </c>
      <c r="E1511">
        <v>-6.14</v>
      </c>
      <c r="F1511">
        <v>-6.14</v>
      </c>
      <c r="G1511">
        <v>-4.16</v>
      </c>
      <c r="H1511">
        <v>-10.3</v>
      </c>
      <c r="I1511">
        <v>4.54</v>
      </c>
      <c r="J1511">
        <v>-5.7600000000000007</v>
      </c>
    </row>
    <row r="1512" spans="1:10" x14ac:dyDescent="0.3">
      <c r="A1512" s="163">
        <v>45686</v>
      </c>
      <c r="B1512" t="s">
        <v>1685</v>
      </c>
      <c r="C1512">
        <v>129</v>
      </c>
      <c r="D1512">
        <v>-6.15</v>
      </c>
      <c r="E1512">
        <v>-0.19</v>
      </c>
      <c r="F1512">
        <v>-0.19</v>
      </c>
      <c r="G1512">
        <v>-0.84</v>
      </c>
      <c r="H1512">
        <v>-1.03</v>
      </c>
      <c r="I1512">
        <v>-0.69</v>
      </c>
      <c r="J1512">
        <v>-1.72</v>
      </c>
    </row>
    <row r="1513" spans="1:10" x14ac:dyDescent="0.3">
      <c r="A1513" s="163">
        <v>45686</v>
      </c>
      <c r="B1513" t="s">
        <v>1686</v>
      </c>
      <c r="C1513">
        <v>20.329999999999998</v>
      </c>
      <c r="D1513">
        <v>-4.2900000000000009</v>
      </c>
      <c r="E1513">
        <v>-4.1900000000000004</v>
      </c>
      <c r="F1513">
        <v>-4.1900000000000004</v>
      </c>
      <c r="G1513">
        <v>-2.93</v>
      </c>
      <c r="H1513">
        <v>-7.120000000000001</v>
      </c>
      <c r="I1513">
        <v>4.04</v>
      </c>
      <c r="J1513">
        <v>-3.080000000000001</v>
      </c>
    </row>
    <row r="1514" spans="1:10" x14ac:dyDescent="0.3">
      <c r="A1514" s="163">
        <v>45686</v>
      </c>
      <c r="B1514" t="s">
        <v>1687</v>
      </c>
      <c r="C1514">
        <v>266.35000000000002</v>
      </c>
      <c r="D1514">
        <v>-4.6400000000000006</v>
      </c>
      <c r="E1514">
        <v>-5</v>
      </c>
      <c r="F1514">
        <v>-5</v>
      </c>
      <c r="G1514">
        <v>-2.95</v>
      </c>
      <c r="H1514">
        <v>-7.95</v>
      </c>
      <c r="I1514">
        <v>4.99</v>
      </c>
      <c r="J1514">
        <v>-2.96</v>
      </c>
    </row>
    <row r="1515" spans="1:10" x14ac:dyDescent="0.3">
      <c r="A1515" s="163">
        <v>45686</v>
      </c>
      <c r="B1515" t="s">
        <v>1688</v>
      </c>
      <c r="C1515">
        <v>215.15</v>
      </c>
      <c r="D1515">
        <v>-6.65</v>
      </c>
      <c r="E1515">
        <v>-4.49</v>
      </c>
      <c r="F1515">
        <v>-4.49</v>
      </c>
      <c r="G1515">
        <v>-0.41</v>
      </c>
      <c r="H1515">
        <v>-4.9000000000000004</v>
      </c>
      <c r="I1515">
        <v>3.02</v>
      </c>
      <c r="J1515">
        <v>-1.8800000000000003</v>
      </c>
    </row>
    <row r="1516" spans="1:10" x14ac:dyDescent="0.3">
      <c r="A1516" s="163">
        <v>45686</v>
      </c>
      <c r="B1516" t="s">
        <v>1689</v>
      </c>
      <c r="C1516">
        <v>214.25</v>
      </c>
      <c r="D1516">
        <v>-6.28</v>
      </c>
      <c r="E1516">
        <v>-5.03</v>
      </c>
      <c r="F1516">
        <v>-5.03</v>
      </c>
      <c r="G1516">
        <v>-3.59</v>
      </c>
      <c r="H1516">
        <v>-8.620000000000001</v>
      </c>
      <c r="I1516">
        <v>-0.21</v>
      </c>
      <c r="J1516">
        <v>-8.8300000000000018</v>
      </c>
    </row>
    <row r="1517" spans="1:10" x14ac:dyDescent="0.3">
      <c r="A1517" s="163">
        <v>45686</v>
      </c>
      <c r="B1517" t="s">
        <v>1690</v>
      </c>
      <c r="C1517">
        <v>2400</v>
      </c>
      <c r="D1517">
        <v>-6.9999999999999896E-2</v>
      </c>
      <c r="E1517">
        <v>-3.68</v>
      </c>
      <c r="F1517">
        <v>-3.68</v>
      </c>
      <c r="G1517">
        <v>-0.11</v>
      </c>
      <c r="H1517">
        <v>-3.79</v>
      </c>
      <c r="I1517">
        <v>0.54</v>
      </c>
      <c r="J1517">
        <v>-3.25</v>
      </c>
    </row>
    <row r="1518" spans="1:10" x14ac:dyDescent="0.3">
      <c r="A1518" s="163">
        <v>45686</v>
      </c>
      <c r="B1518" t="s">
        <v>1691</v>
      </c>
      <c r="C1518">
        <v>13.6</v>
      </c>
      <c r="D1518">
        <v>2.92</v>
      </c>
      <c r="G1518">
        <v>-7.0000000000000007E-2</v>
      </c>
      <c r="H1518">
        <v>-7.0000000000000007E-2</v>
      </c>
      <c r="J1518">
        <v>-7.0000000000000007E-2</v>
      </c>
    </row>
    <row r="1519" spans="1:10" x14ac:dyDescent="0.3">
      <c r="A1519" s="163">
        <v>45686</v>
      </c>
      <c r="B1519" t="s">
        <v>1692</v>
      </c>
      <c r="C1519">
        <v>180</v>
      </c>
      <c r="D1519">
        <v>3.7899999999999991</v>
      </c>
      <c r="E1519">
        <v>-8.64</v>
      </c>
      <c r="F1519">
        <v>-8.64</v>
      </c>
      <c r="G1519">
        <v>5.82</v>
      </c>
      <c r="H1519">
        <v>-2.8200000000000003</v>
      </c>
      <c r="I1519">
        <v>0.56000000000000005</v>
      </c>
      <c r="J1519">
        <v>-2.2599999999999998</v>
      </c>
    </row>
    <row r="1520" spans="1:10" x14ac:dyDescent="0.3">
      <c r="A1520" s="163">
        <v>45685</v>
      </c>
      <c r="B1520" t="s">
        <v>1693</v>
      </c>
      <c r="C1520">
        <v>52.05</v>
      </c>
      <c r="D1520">
        <v>5.67</v>
      </c>
      <c r="E1520">
        <v>-3.06</v>
      </c>
      <c r="F1520">
        <v>-3.06</v>
      </c>
      <c r="G1520">
        <v>-3.25</v>
      </c>
      <c r="H1520">
        <v>-6.3100000000000005</v>
      </c>
    </row>
    <row r="1521" spans="1:10" x14ac:dyDescent="0.3">
      <c r="A1521" s="163">
        <v>45685</v>
      </c>
      <c r="B1521" t="s">
        <v>1694</v>
      </c>
      <c r="C1521">
        <v>54.93</v>
      </c>
      <c r="D1521">
        <v>-2.1500000000000004</v>
      </c>
      <c r="E1521">
        <v>1.64</v>
      </c>
      <c r="F1521">
        <v>1.64</v>
      </c>
      <c r="G1521">
        <v>-1.59</v>
      </c>
      <c r="H1521">
        <v>4.9999999999999802E-2</v>
      </c>
    </row>
    <row r="1522" spans="1:10" x14ac:dyDescent="0.3">
      <c r="A1522" s="163">
        <v>45686</v>
      </c>
      <c r="B1522" t="s">
        <v>1695</v>
      </c>
      <c r="C1522">
        <v>688.8</v>
      </c>
      <c r="D1522">
        <v>-0.54999999999999982</v>
      </c>
      <c r="E1522">
        <v>-2.41</v>
      </c>
      <c r="F1522">
        <v>-2.41</v>
      </c>
      <c r="G1522">
        <v>-3.28</v>
      </c>
      <c r="H1522">
        <v>-5.69</v>
      </c>
      <c r="I1522">
        <v>1.87</v>
      </c>
      <c r="J1522">
        <v>-3.82</v>
      </c>
    </row>
    <row r="1523" spans="1:10" x14ac:dyDescent="0.3">
      <c r="A1523" s="163">
        <v>45686</v>
      </c>
      <c r="B1523" t="s">
        <v>1696</v>
      </c>
      <c r="C1523">
        <v>101.1</v>
      </c>
      <c r="D1523">
        <v>-2.3200000000000003</v>
      </c>
      <c r="E1523">
        <v>-1.46</v>
      </c>
      <c r="F1523">
        <v>-1.46</v>
      </c>
      <c r="G1523">
        <v>-0.72</v>
      </c>
      <c r="H1523">
        <v>-2.1800000000000002</v>
      </c>
      <c r="I1523">
        <v>0.24</v>
      </c>
      <c r="J1523">
        <v>-1.94</v>
      </c>
    </row>
    <row r="1524" spans="1:10" x14ac:dyDescent="0.3">
      <c r="A1524" s="163">
        <v>45686</v>
      </c>
      <c r="B1524" t="s">
        <v>272</v>
      </c>
      <c r="C1524">
        <v>1251.3499999999999</v>
      </c>
      <c r="D1524">
        <v>-1.3000000000000005</v>
      </c>
      <c r="E1524">
        <v>1.53</v>
      </c>
      <c r="F1524">
        <v>1.53</v>
      </c>
      <c r="G1524">
        <v>1.54</v>
      </c>
      <c r="H1524">
        <v>3.0700000000000003</v>
      </c>
      <c r="I1524">
        <v>0.35</v>
      </c>
      <c r="J1524">
        <v>3.4200000000000004</v>
      </c>
    </row>
    <row r="1525" spans="1:10" x14ac:dyDescent="0.3">
      <c r="A1525" s="163">
        <v>45686</v>
      </c>
      <c r="B1525" t="s">
        <v>1697</v>
      </c>
      <c r="C1525">
        <v>1842.35</v>
      </c>
      <c r="D1525">
        <v>-6.93</v>
      </c>
      <c r="E1525">
        <v>-1.98</v>
      </c>
      <c r="F1525">
        <v>-1.98</v>
      </c>
      <c r="G1525">
        <v>-0.5</v>
      </c>
      <c r="H1525">
        <v>-2.48</v>
      </c>
      <c r="I1525">
        <v>4.04</v>
      </c>
      <c r="J1525">
        <v>1.56</v>
      </c>
    </row>
    <row r="1526" spans="1:10" x14ac:dyDescent="0.3">
      <c r="A1526" s="163">
        <v>45686</v>
      </c>
      <c r="B1526" t="s">
        <v>1698</v>
      </c>
      <c r="C1526">
        <v>606.65</v>
      </c>
      <c r="D1526">
        <v>-8.7099999999999991</v>
      </c>
      <c r="E1526">
        <v>-0.21</v>
      </c>
      <c r="F1526">
        <v>-0.21</v>
      </c>
      <c r="G1526">
        <v>1.77</v>
      </c>
      <c r="H1526">
        <v>1.56</v>
      </c>
      <c r="I1526">
        <v>1.1299999999999999</v>
      </c>
      <c r="J1526">
        <v>2.69</v>
      </c>
    </row>
    <row r="1527" spans="1:10" x14ac:dyDescent="0.3">
      <c r="A1527" s="163">
        <v>45686</v>
      </c>
      <c r="B1527" t="s">
        <v>1699</v>
      </c>
      <c r="C1527">
        <v>301.89999999999998</v>
      </c>
      <c r="D1527">
        <v>-8.64</v>
      </c>
      <c r="E1527">
        <v>-2.42</v>
      </c>
      <c r="F1527">
        <v>-2.42</v>
      </c>
      <c r="G1527">
        <v>-3.41</v>
      </c>
      <c r="H1527">
        <v>-5.83</v>
      </c>
      <c r="I1527">
        <v>2.5</v>
      </c>
      <c r="J1527">
        <v>-3.33</v>
      </c>
    </row>
    <row r="1528" spans="1:10" x14ac:dyDescent="0.3">
      <c r="A1528" s="163">
        <v>45686</v>
      </c>
      <c r="B1528" t="s">
        <v>1700</v>
      </c>
      <c r="C1528">
        <v>33.549999999999997</v>
      </c>
      <c r="D1528">
        <v>-5.8100000000000005</v>
      </c>
      <c r="E1528">
        <v>-5</v>
      </c>
      <c r="F1528">
        <v>-5</v>
      </c>
      <c r="G1528">
        <v>2.44</v>
      </c>
      <c r="H1528">
        <v>-2.56</v>
      </c>
      <c r="I1528">
        <v>-3.73</v>
      </c>
      <c r="J1528">
        <v>-6.29</v>
      </c>
    </row>
    <row r="1529" spans="1:10" x14ac:dyDescent="0.3">
      <c r="A1529" s="163">
        <v>45686</v>
      </c>
      <c r="B1529" t="s">
        <v>1701</v>
      </c>
      <c r="C1529">
        <v>6326.25</v>
      </c>
      <c r="D1529">
        <v>-2.87</v>
      </c>
      <c r="E1529">
        <v>0.11</v>
      </c>
      <c r="F1529">
        <v>0.11</v>
      </c>
      <c r="G1529">
        <v>-1.68</v>
      </c>
      <c r="H1529">
        <v>-1.5699999999999998</v>
      </c>
      <c r="I1529">
        <v>6.11</v>
      </c>
      <c r="J1529">
        <v>4.5400000000000009</v>
      </c>
    </row>
    <row r="1530" spans="1:10" x14ac:dyDescent="0.3">
      <c r="A1530" s="163">
        <v>43871</v>
      </c>
      <c r="B1530" t="s">
        <v>4346</v>
      </c>
      <c r="C1530">
        <v>0.56999999999999995</v>
      </c>
      <c r="D1530">
        <v>-4.3499999999999996</v>
      </c>
      <c r="E1530">
        <v>-5</v>
      </c>
      <c r="G1530">
        <v>0</v>
      </c>
      <c r="I1530">
        <v>0</v>
      </c>
    </row>
    <row r="1531" spans="1:10" x14ac:dyDescent="0.3">
      <c r="A1531" s="163">
        <v>45686</v>
      </c>
      <c r="B1531" t="s">
        <v>1702</v>
      </c>
      <c r="C1531">
        <v>4.5199999999999996</v>
      </c>
      <c r="D1531">
        <v>-0.98999999999999977</v>
      </c>
      <c r="E1531">
        <v>3.05</v>
      </c>
      <c r="F1531">
        <v>3.05</v>
      </c>
      <c r="G1531">
        <v>-4.2300000000000004</v>
      </c>
      <c r="H1531">
        <v>-1.1800000000000006</v>
      </c>
      <c r="I1531">
        <v>-0.22</v>
      </c>
      <c r="J1531">
        <v>-1.4000000000000006</v>
      </c>
    </row>
    <row r="1532" spans="1:10" x14ac:dyDescent="0.3">
      <c r="A1532" s="163">
        <v>45686</v>
      </c>
      <c r="B1532" t="s">
        <v>1703</v>
      </c>
      <c r="C1532">
        <v>77.8</v>
      </c>
      <c r="D1532">
        <v>-8.7100000000000009</v>
      </c>
      <c r="E1532">
        <v>4.4400000000000004</v>
      </c>
      <c r="F1532">
        <v>4.4400000000000004</v>
      </c>
      <c r="G1532">
        <v>-3.26</v>
      </c>
      <c r="H1532">
        <v>1.1800000000000006</v>
      </c>
      <c r="I1532">
        <v>0.21</v>
      </c>
      <c r="J1532">
        <v>1.3900000000000006</v>
      </c>
    </row>
    <row r="1533" spans="1:10" x14ac:dyDescent="0.3">
      <c r="A1533" s="163">
        <v>45686</v>
      </c>
      <c r="B1533" t="s">
        <v>1704</v>
      </c>
      <c r="C1533">
        <v>8.94</v>
      </c>
      <c r="D1533">
        <v>4.3499999999999996</v>
      </c>
      <c r="E1533">
        <v>-6.02</v>
      </c>
      <c r="F1533">
        <v>-6.02</v>
      </c>
      <c r="G1533">
        <v>1.24</v>
      </c>
      <c r="H1533">
        <v>-4.7799999999999994</v>
      </c>
      <c r="I1533">
        <v>-0.78</v>
      </c>
      <c r="J1533">
        <v>-5.56</v>
      </c>
    </row>
    <row r="1534" spans="1:10" x14ac:dyDescent="0.3">
      <c r="A1534" s="163">
        <v>45686</v>
      </c>
      <c r="B1534" t="s">
        <v>1705</v>
      </c>
      <c r="C1534">
        <v>59.84</v>
      </c>
      <c r="D1534">
        <v>-0.45000000000000018</v>
      </c>
      <c r="E1534">
        <v>-8.85</v>
      </c>
      <c r="F1534">
        <v>-8.85</v>
      </c>
      <c r="G1534">
        <v>3.01</v>
      </c>
      <c r="H1534">
        <v>-5.84</v>
      </c>
      <c r="I1534">
        <v>2.34</v>
      </c>
      <c r="J1534">
        <v>-3.5</v>
      </c>
    </row>
    <row r="1535" spans="1:10" x14ac:dyDescent="0.3">
      <c r="A1535" s="163">
        <v>45684</v>
      </c>
      <c r="B1535" t="s">
        <v>4228</v>
      </c>
      <c r="C1535">
        <v>35.1</v>
      </c>
      <c r="D1535">
        <v>19.93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</row>
    <row r="1536" spans="1:10" x14ac:dyDescent="0.3">
      <c r="A1536" s="163">
        <v>45686</v>
      </c>
      <c r="B1536" t="s">
        <v>1706</v>
      </c>
      <c r="C1536">
        <v>21.15</v>
      </c>
      <c r="D1536">
        <v>17.11</v>
      </c>
      <c r="E1536">
        <v>-5</v>
      </c>
      <c r="F1536">
        <v>-5</v>
      </c>
      <c r="G1536">
        <v>-4.9800000000000004</v>
      </c>
      <c r="H1536">
        <v>-9.98</v>
      </c>
      <c r="I1536">
        <v>1.78</v>
      </c>
      <c r="J1536">
        <v>-8.2000000000000011</v>
      </c>
    </row>
    <row r="1537" spans="1:10" x14ac:dyDescent="0.3">
      <c r="A1537" s="163">
        <v>45686</v>
      </c>
      <c r="B1537" t="s">
        <v>1707</v>
      </c>
      <c r="C1537">
        <v>179.15</v>
      </c>
      <c r="D1537">
        <v>-1.83</v>
      </c>
      <c r="E1537">
        <v>-3.6</v>
      </c>
      <c r="F1537">
        <v>-3.6</v>
      </c>
      <c r="G1537">
        <v>2.33</v>
      </c>
      <c r="H1537">
        <v>-1.27</v>
      </c>
      <c r="I1537">
        <v>7.21</v>
      </c>
      <c r="J1537">
        <v>5.94</v>
      </c>
    </row>
    <row r="1538" spans="1:10" x14ac:dyDescent="0.3">
      <c r="A1538" s="163">
        <v>45686</v>
      </c>
      <c r="B1538" t="s">
        <v>1708</v>
      </c>
      <c r="C1538">
        <v>553.85</v>
      </c>
      <c r="D1538">
        <v>-2.4500000000000002</v>
      </c>
      <c r="E1538">
        <v>-1.55</v>
      </c>
      <c r="F1538">
        <v>-1.55</v>
      </c>
      <c r="G1538">
        <v>-0.35</v>
      </c>
      <c r="H1538">
        <v>-1.9</v>
      </c>
      <c r="I1538">
        <v>3.33</v>
      </c>
      <c r="J1538">
        <v>1.4300000000000002</v>
      </c>
    </row>
    <row r="1539" spans="1:10" x14ac:dyDescent="0.3">
      <c r="A1539" s="163">
        <v>45686</v>
      </c>
      <c r="B1539" t="s">
        <v>1709</v>
      </c>
      <c r="C1539">
        <v>1384.95</v>
      </c>
      <c r="D1539">
        <v>-4.1100000000000003</v>
      </c>
      <c r="E1539">
        <v>-6.98</v>
      </c>
      <c r="F1539">
        <v>-6.98</v>
      </c>
      <c r="G1539">
        <v>2.2799999999999998</v>
      </c>
      <c r="H1539">
        <v>-4.7000000000000011</v>
      </c>
      <c r="I1539">
        <v>-14.12</v>
      </c>
      <c r="J1539">
        <v>-18.82</v>
      </c>
    </row>
    <row r="1540" spans="1:10" x14ac:dyDescent="0.3">
      <c r="A1540" s="163">
        <v>45686</v>
      </c>
      <c r="B1540" t="s">
        <v>1710</v>
      </c>
      <c r="C1540">
        <v>54.16</v>
      </c>
      <c r="D1540">
        <v>-3.53</v>
      </c>
      <c r="E1540">
        <v>-3.84</v>
      </c>
      <c r="F1540">
        <v>-3.84</v>
      </c>
      <c r="G1540">
        <v>0.37</v>
      </c>
      <c r="H1540">
        <v>-3.47</v>
      </c>
      <c r="I1540">
        <v>4.07</v>
      </c>
      <c r="J1540">
        <v>0.60000000000000053</v>
      </c>
    </row>
    <row r="1541" spans="1:10" x14ac:dyDescent="0.3">
      <c r="A1541" s="163">
        <v>45686</v>
      </c>
      <c r="B1541" t="s">
        <v>1711</v>
      </c>
      <c r="C1541">
        <v>378</v>
      </c>
      <c r="D1541">
        <v>-6.22</v>
      </c>
      <c r="E1541">
        <v>-4.8600000000000003</v>
      </c>
      <c r="F1541">
        <v>-4.8600000000000003</v>
      </c>
      <c r="G1541">
        <v>-0.03</v>
      </c>
      <c r="H1541">
        <v>-4.8900000000000006</v>
      </c>
      <c r="I1541">
        <v>0.85</v>
      </c>
      <c r="J1541">
        <v>-4.0400000000000009</v>
      </c>
    </row>
    <row r="1542" spans="1:10" x14ac:dyDescent="0.3">
      <c r="A1542" s="163">
        <v>45686</v>
      </c>
      <c r="B1542" t="s">
        <v>1712</v>
      </c>
      <c r="C1542">
        <v>156.55000000000001</v>
      </c>
      <c r="D1542">
        <v>-5.910000000000001</v>
      </c>
      <c r="E1542">
        <v>2.2999999999999998</v>
      </c>
      <c r="F1542">
        <v>2.2999999999999998</v>
      </c>
      <c r="G1542">
        <v>6.38</v>
      </c>
      <c r="H1542">
        <v>8.68</v>
      </c>
      <c r="I1542">
        <v>-4.13</v>
      </c>
      <c r="J1542">
        <v>4.55</v>
      </c>
    </row>
    <row r="1543" spans="1:10" x14ac:dyDescent="0.3">
      <c r="A1543" s="163">
        <v>45686</v>
      </c>
      <c r="B1543" t="s">
        <v>1713</v>
      </c>
      <c r="C1543">
        <v>30.13</v>
      </c>
      <c r="D1543">
        <v>-11.67</v>
      </c>
      <c r="E1543">
        <v>0.69</v>
      </c>
      <c r="F1543">
        <v>0.69</v>
      </c>
      <c r="G1543">
        <v>-0.85</v>
      </c>
      <c r="H1543">
        <v>-0.16</v>
      </c>
      <c r="I1543">
        <v>-1.21</v>
      </c>
      <c r="J1543">
        <v>-1.37</v>
      </c>
    </row>
    <row r="1544" spans="1:10" x14ac:dyDescent="0.3">
      <c r="A1544" s="163">
        <v>45686</v>
      </c>
      <c r="B1544" t="s">
        <v>1714</v>
      </c>
      <c r="C1544">
        <v>0.78</v>
      </c>
      <c r="D1544">
        <v>-5.71</v>
      </c>
      <c r="E1544">
        <v>-5.95</v>
      </c>
      <c r="F1544">
        <v>-5.95</v>
      </c>
      <c r="G1544">
        <v>-1.27</v>
      </c>
      <c r="H1544">
        <v>-7.2200000000000006</v>
      </c>
      <c r="J1544">
        <v>-7.2200000000000006</v>
      </c>
    </row>
    <row r="1545" spans="1:10" x14ac:dyDescent="0.3">
      <c r="A1545" s="163">
        <v>45686</v>
      </c>
      <c r="B1545" t="s">
        <v>1715</v>
      </c>
      <c r="C1545">
        <v>628.79999999999995</v>
      </c>
      <c r="D1545">
        <v>-5.98</v>
      </c>
      <c r="E1545">
        <v>-3.86</v>
      </c>
      <c r="F1545">
        <v>-3.86</v>
      </c>
      <c r="G1545">
        <v>0.67</v>
      </c>
      <c r="H1545">
        <v>-3.19</v>
      </c>
      <c r="I1545">
        <v>3.49</v>
      </c>
      <c r="J1545">
        <v>0.30000000000000021</v>
      </c>
    </row>
    <row r="1546" spans="1:10" x14ac:dyDescent="0.3">
      <c r="A1546" s="163">
        <v>45686</v>
      </c>
      <c r="B1546" t="s">
        <v>4347</v>
      </c>
      <c r="C1546">
        <v>7.91</v>
      </c>
      <c r="D1546">
        <v>-9.77</v>
      </c>
      <c r="E1546">
        <v>-1.91</v>
      </c>
      <c r="F1546">
        <v>-1.91</v>
      </c>
      <c r="G1546">
        <v>-1.94</v>
      </c>
      <c r="H1546">
        <v>-3.85</v>
      </c>
      <c r="I1546">
        <v>-1.98</v>
      </c>
      <c r="J1546">
        <v>-5.83</v>
      </c>
    </row>
    <row r="1547" spans="1:10" x14ac:dyDescent="0.3">
      <c r="A1547" s="163">
        <v>45686</v>
      </c>
      <c r="B1547" t="s">
        <v>1716</v>
      </c>
      <c r="C1547">
        <v>389.75</v>
      </c>
      <c r="D1547">
        <v>-5.5</v>
      </c>
      <c r="E1547">
        <v>-1.45</v>
      </c>
      <c r="F1547">
        <v>-1.45</v>
      </c>
      <c r="G1547">
        <v>1.31</v>
      </c>
      <c r="H1547">
        <v>-0.1399999999999999</v>
      </c>
      <c r="I1547">
        <v>1.87</v>
      </c>
      <c r="J1547">
        <v>1.7300000000000002</v>
      </c>
    </row>
    <row r="1548" spans="1:10" x14ac:dyDescent="0.3">
      <c r="A1548" s="163">
        <v>45686</v>
      </c>
      <c r="B1548" t="s">
        <v>1717</v>
      </c>
      <c r="C1548">
        <v>428.35</v>
      </c>
      <c r="D1548">
        <v>-7.37</v>
      </c>
      <c r="E1548">
        <v>-5.72</v>
      </c>
      <c r="F1548">
        <v>-5.72</v>
      </c>
      <c r="G1548">
        <v>-1.31</v>
      </c>
      <c r="H1548">
        <v>-7.0299999999999994</v>
      </c>
      <c r="I1548">
        <v>0.62</v>
      </c>
      <c r="J1548">
        <v>-6.4099999999999993</v>
      </c>
    </row>
    <row r="1549" spans="1:10" x14ac:dyDescent="0.3">
      <c r="A1549" s="163">
        <v>45686</v>
      </c>
      <c r="B1549" t="s">
        <v>1718</v>
      </c>
      <c r="C1549">
        <v>347.95</v>
      </c>
      <c r="D1549">
        <v>-5.99</v>
      </c>
      <c r="E1549">
        <v>-4.96</v>
      </c>
      <c r="F1549">
        <v>-4.96</v>
      </c>
      <c r="G1549">
        <v>-2.04</v>
      </c>
      <c r="H1549">
        <v>-7</v>
      </c>
      <c r="I1549">
        <v>-0.53</v>
      </c>
      <c r="J1549">
        <v>-7.53</v>
      </c>
    </row>
    <row r="1550" spans="1:10" x14ac:dyDescent="0.3">
      <c r="A1550" s="163">
        <v>45686</v>
      </c>
      <c r="B1550" t="s">
        <v>1719</v>
      </c>
      <c r="C1550">
        <v>243.55</v>
      </c>
      <c r="D1550">
        <v>-12.88</v>
      </c>
      <c r="E1550">
        <v>-3.96</v>
      </c>
      <c r="F1550">
        <v>-3.96</v>
      </c>
      <c r="G1550">
        <v>-2.23</v>
      </c>
      <c r="H1550">
        <v>-6.19</v>
      </c>
      <c r="I1550">
        <v>6.87</v>
      </c>
      <c r="J1550">
        <v>0.6800000000000006</v>
      </c>
    </row>
    <row r="1551" spans="1:10" x14ac:dyDescent="0.3">
      <c r="A1551" s="163">
        <v>45686</v>
      </c>
      <c r="B1551" t="s">
        <v>1720</v>
      </c>
      <c r="C1551">
        <v>26.89</v>
      </c>
      <c r="D1551">
        <v>-4.09</v>
      </c>
      <c r="E1551">
        <v>-5.23</v>
      </c>
      <c r="F1551">
        <v>-5.23</v>
      </c>
      <c r="G1551">
        <v>-2.95</v>
      </c>
      <c r="H1551">
        <v>-8.18</v>
      </c>
      <c r="I1551">
        <v>4.83</v>
      </c>
      <c r="J1551">
        <v>-3.35</v>
      </c>
    </row>
    <row r="1552" spans="1:10" x14ac:dyDescent="0.3">
      <c r="A1552" s="163">
        <v>45686</v>
      </c>
      <c r="B1552" t="s">
        <v>1721</v>
      </c>
      <c r="C1552">
        <v>111.1</v>
      </c>
      <c r="D1552">
        <v>-4.72</v>
      </c>
      <c r="E1552">
        <v>-4.97</v>
      </c>
      <c r="F1552">
        <v>-4.97</v>
      </c>
      <c r="G1552">
        <v>-0.6</v>
      </c>
      <c r="H1552">
        <v>-5.5699999999999994</v>
      </c>
      <c r="I1552">
        <v>2.4900000000000002</v>
      </c>
      <c r="J1552">
        <v>-3.0799999999999992</v>
      </c>
    </row>
    <row r="1553" spans="1:10" x14ac:dyDescent="0.3">
      <c r="A1553" s="163">
        <v>45686</v>
      </c>
      <c r="B1553" t="s">
        <v>1722</v>
      </c>
      <c r="C1553">
        <v>9.58</v>
      </c>
      <c r="D1553">
        <v>-4.2800000000000011</v>
      </c>
      <c r="E1553">
        <v>-1.61</v>
      </c>
      <c r="F1553">
        <v>-1.61</v>
      </c>
      <c r="G1553">
        <v>0.87</v>
      </c>
      <c r="H1553">
        <v>-0.7400000000000001</v>
      </c>
      <c r="I1553">
        <v>3.68</v>
      </c>
      <c r="J1553">
        <v>2.94</v>
      </c>
    </row>
    <row r="1554" spans="1:10" x14ac:dyDescent="0.3">
      <c r="A1554" s="163">
        <v>45686</v>
      </c>
      <c r="B1554" t="s">
        <v>1723</v>
      </c>
      <c r="C1554">
        <v>402</v>
      </c>
      <c r="D1554">
        <v>9.98</v>
      </c>
      <c r="E1554">
        <v>1.98</v>
      </c>
      <c r="F1554">
        <v>1.98</v>
      </c>
      <c r="G1554">
        <v>-0.98</v>
      </c>
      <c r="H1554">
        <v>1</v>
      </c>
      <c r="I1554">
        <v>0.47</v>
      </c>
      <c r="J1554">
        <v>1.47</v>
      </c>
    </row>
    <row r="1555" spans="1:10" x14ac:dyDescent="0.3">
      <c r="A1555" s="163">
        <v>45686</v>
      </c>
      <c r="B1555" t="s">
        <v>1724</v>
      </c>
      <c r="C1555">
        <v>60.08</v>
      </c>
      <c r="D1555">
        <v>3.91</v>
      </c>
      <c r="E1555">
        <v>-2</v>
      </c>
      <c r="F1555">
        <v>-2</v>
      </c>
      <c r="I1555">
        <v>-1.99</v>
      </c>
      <c r="J1555">
        <v>-3.99</v>
      </c>
    </row>
    <row r="1556" spans="1:10" x14ac:dyDescent="0.3">
      <c r="A1556" s="163">
        <v>45686</v>
      </c>
      <c r="B1556" t="s">
        <v>1725</v>
      </c>
      <c r="C1556">
        <v>213.15</v>
      </c>
      <c r="D1556">
        <v>-1.24</v>
      </c>
      <c r="E1556">
        <v>-4.58</v>
      </c>
      <c r="F1556">
        <v>-4.58</v>
      </c>
      <c r="G1556">
        <v>-2.23</v>
      </c>
      <c r="H1556">
        <v>-6.8100000000000005</v>
      </c>
      <c r="I1556">
        <v>2.57</v>
      </c>
      <c r="J1556">
        <v>-4.24</v>
      </c>
    </row>
    <row r="1557" spans="1:10" x14ac:dyDescent="0.3">
      <c r="A1557" s="163">
        <v>45686</v>
      </c>
      <c r="B1557" t="s">
        <v>1726</v>
      </c>
      <c r="C1557">
        <v>62.01</v>
      </c>
      <c r="D1557">
        <v>-3.41</v>
      </c>
      <c r="E1557">
        <v>-3.19</v>
      </c>
      <c r="F1557">
        <v>-3.19</v>
      </c>
      <c r="G1557">
        <v>2.97</v>
      </c>
      <c r="H1557">
        <v>-0.2199999999999997</v>
      </c>
      <c r="I1557">
        <v>-1.81</v>
      </c>
      <c r="J1557">
        <v>-2.0299999999999998</v>
      </c>
    </row>
    <row r="1558" spans="1:10" x14ac:dyDescent="0.3">
      <c r="A1558" s="163">
        <v>45686</v>
      </c>
      <c r="B1558" t="s">
        <v>1727</v>
      </c>
      <c r="C1558">
        <v>692.7</v>
      </c>
      <c r="D1558">
        <v>-5.1700000000000017</v>
      </c>
      <c r="E1558">
        <v>-5.72</v>
      </c>
      <c r="F1558">
        <v>-5.72</v>
      </c>
      <c r="G1558">
        <v>-1.35</v>
      </c>
      <c r="H1558">
        <v>-7.07</v>
      </c>
      <c r="I1558">
        <v>-12.43</v>
      </c>
      <c r="J1558">
        <v>-19.5</v>
      </c>
    </row>
    <row r="1559" spans="1:10" x14ac:dyDescent="0.3">
      <c r="A1559" s="163">
        <v>45686</v>
      </c>
      <c r="B1559" t="s">
        <v>1728</v>
      </c>
      <c r="C1559">
        <v>1099</v>
      </c>
      <c r="D1559">
        <v>-1.2799999999999998</v>
      </c>
      <c r="E1559">
        <v>-0.55000000000000004</v>
      </c>
      <c r="F1559">
        <v>-0.55000000000000004</v>
      </c>
      <c r="G1559">
        <v>1.79</v>
      </c>
      <c r="H1559">
        <v>1.24</v>
      </c>
      <c r="I1559">
        <v>-3.6</v>
      </c>
      <c r="J1559">
        <v>-2.3600000000000003</v>
      </c>
    </row>
    <row r="1560" spans="1:10" x14ac:dyDescent="0.3">
      <c r="A1560" s="163">
        <v>45686</v>
      </c>
      <c r="B1560" t="s">
        <v>1729</v>
      </c>
      <c r="C1560">
        <v>2.84</v>
      </c>
      <c r="D1560">
        <v>-3.75</v>
      </c>
      <c r="E1560">
        <v>-5</v>
      </c>
      <c r="F1560">
        <v>-5</v>
      </c>
      <c r="G1560">
        <v>-1.4</v>
      </c>
      <c r="H1560">
        <v>-6.4</v>
      </c>
      <c r="I1560">
        <v>1.07</v>
      </c>
      <c r="J1560">
        <v>-5.33</v>
      </c>
    </row>
    <row r="1561" spans="1:10" x14ac:dyDescent="0.3">
      <c r="A1561" s="163">
        <v>45686</v>
      </c>
      <c r="B1561" t="s">
        <v>1730</v>
      </c>
      <c r="C1561">
        <v>272.05</v>
      </c>
      <c r="D1561">
        <v>-6.94</v>
      </c>
      <c r="E1561">
        <v>-15.81</v>
      </c>
      <c r="F1561">
        <v>-15.81</v>
      </c>
      <c r="G1561">
        <v>-1.3</v>
      </c>
      <c r="H1561">
        <v>-17.11</v>
      </c>
      <c r="I1561">
        <v>10.25</v>
      </c>
      <c r="J1561">
        <v>-6.8599999999999994</v>
      </c>
    </row>
    <row r="1562" spans="1:10" x14ac:dyDescent="0.3">
      <c r="A1562" s="163">
        <v>45686</v>
      </c>
      <c r="B1562" t="s">
        <v>1731</v>
      </c>
      <c r="C1562">
        <v>23.41</v>
      </c>
      <c r="D1562">
        <v>-4.88</v>
      </c>
      <c r="E1562">
        <v>-1.76</v>
      </c>
      <c r="F1562">
        <v>-1.76</v>
      </c>
      <c r="G1562">
        <v>-3.93</v>
      </c>
      <c r="H1562">
        <v>-5.69</v>
      </c>
      <c r="I1562">
        <v>6.41</v>
      </c>
      <c r="J1562">
        <v>0.71999999999999975</v>
      </c>
    </row>
    <row r="1563" spans="1:10" x14ac:dyDescent="0.3">
      <c r="A1563" s="163">
        <v>45686</v>
      </c>
      <c r="B1563" t="s">
        <v>1732</v>
      </c>
      <c r="C1563">
        <v>30.96</v>
      </c>
      <c r="D1563">
        <v>2.4300000000000002</v>
      </c>
      <c r="E1563">
        <v>-2.4900000000000002</v>
      </c>
      <c r="F1563">
        <v>-2.4900000000000002</v>
      </c>
      <c r="G1563">
        <v>-2.35</v>
      </c>
      <c r="H1563">
        <v>-4.84</v>
      </c>
      <c r="I1563">
        <v>4.95</v>
      </c>
      <c r="J1563">
        <v>0.11000000000000031</v>
      </c>
    </row>
    <row r="1564" spans="1:10" x14ac:dyDescent="0.3">
      <c r="A1564" s="163">
        <v>45686</v>
      </c>
      <c r="B1564" t="s">
        <v>1733</v>
      </c>
      <c r="C1564">
        <v>84.15</v>
      </c>
      <c r="D1564">
        <v>-8.77</v>
      </c>
      <c r="E1564">
        <v>-4.99</v>
      </c>
      <c r="F1564">
        <v>-4.99</v>
      </c>
      <c r="G1564">
        <v>0.35</v>
      </c>
      <c r="H1564">
        <v>-4.6400000000000006</v>
      </c>
      <c r="I1564">
        <v>-3.28</v>
      </c>
      <c r="J1564">
        <v>-7.92</v>
      </c>
    </row>
    <row r="1565" spans="1:10" x14ac:dyDescent="0.3">
      <c r="A1565" s="163">
        <v>45686</v>
      </c>
      <c r="B1565" t="s">
        <v>1734</v>
      </c>
      <c r="C1565">
        <v>12.8</v>
      </c>
      <c r="D1565">
        <v>-9.56</v>
      </c>
      <c r="E1565">
        <v>-4.8600000000000003</v>
      </c>
      <c r="F1565">
        <v>-4.8600000000000003</v>
      </c>
      <c r="G1565">
        <v>-1.01</v>
      </c>
      <c r="H1565">
        <v>-5.87</v>
      </c>
      <c r="J1565">
        <v>-5.87</v>
      </c>
    </row>
    <row r="1566" spans="1:10" x14ac:dyDescent="0.3">
      <c r="A1566" s="163">
        <v>45686</v>
      </c>
      <c r="B1566" t="s">
        <v>1735</v>
      </c>
      <c r="C1566">
        <v>42.96</v>
      </c>
      <c r="D1566">
        <v>0.9800000000000002</v>
      </c>
      <c r="E1566">
        <v>-3.08</v>
      </c>
      <c r="F1566">
        <v>-3.08</v>
      </c>
      <c r="G1566">
        <v>-5.16</v>
      </c>
      <c r="H1566">
        <v>-8.24</v>
      </c>
      <c r="I1566">
        <v>-4.62</v>
      </c>
      <c r="J1566">
        <v>-12.86</v>
      </c>
    </row>
    <row r="1567" spans="1:10" x14ac:dyDescent="0.3">
      <c r="A1567" s="163">
        <v>45686</v>
      </c>
      <c r="B1567" t="s">
        <v>1736</v>
      </c>
      <c r="C1567">
        <v>152.5</v>
      </c>
      <c r="D1567">
        <v>-3.01</v>
      </c>
      <c r="E1567">
        <v>-2.74</v>
      </c>
      <c r="F1567">
        <v>-2.74</v>
      </c>
      <c r="G1567">
        <v>-2.95</v>
      </c>
      <c r="H1567">
        <v>-5.69</v>
      </c>
      <c r="I1567">
        <v>2.83</v>
      </c>
      <c r="J1567">
        <v>-2.8600000000000003</v>
      </c>
    </row>
    <row r="1568" spans="1:10" x14ac:dyDescent="0.3">
      <c r="A1568" s="163">
        <v>45686</v>
      </c>
      <c r="B1568" t="s">
        <v>1737</v>
      </c>
      <c r="C1568">
        <v>38.619999999999997</v>
      </c>
      <c r="D1568">
        <v>-8.3800000000000008</v>
      </c>
      <c r="E1568">
        <v>-3.48</v>
      </c>
      <c r="F1568">
        <v>-3.48</v>
      </c>
      <c r="G1568">
        <v>0.9</v>
      </c>
      <c r="H1568">
        <v>-2.58</v>
      </c>
      <c r="I1568">
        <v>1.39</v>
      </c>
      <c r="J1568">
        <v>-1.1900000000000002</v>
      </c>
    </row>
    <row r="1569" spans="1:10" x14ac:dyDescent="0.3">
      <c r="A1569" s="163">
        <v>45686</v>
      </c>
      <c r="B1569" t="s">
        <v>1738</v>
      </c>
      <c r="C1569">
        <v>49.49</v>
      </c>
      <c r="D1569">
        <v>6.66</v>
      </c>
      <c r="E1569">
        <v>-7.04</v>
      </c>
      <c r="F1569">
        <v>-7.04</v>
      </c>
      <c r="G1569">
        <v>0.72</v>
      </c>
      <c r="H1569">
        <v>-6.32</v>
      </c>
      <c r="I1569">
        <v>7.89</v>
      </c>
      <c r="J1569">
        <v>1.5699999999999994</v>
      </c>
    </row>
    <row r="1570" spans="1:10" x14ac:dyDescent="0.3">
      <c r="A1570" s="163">
        <v>45686</v>
      </c>
      <c r="B1570" t="s">
        <v>1739</v>
      </c>
      <c r="C1570">
        <v>15.45</v>
      </c>
      <c r="D1570">
        <v>-10.14</v>
      </c>
      <c r="E1570">
        <v>-4.53</v>
      </c>
      <c r="F1570">
        <v>-4.53</v>
      </c>
      <c r="G1570">
        <v>0.79</v>
      </c>
      <c r="H1570">
        <v>-3.74</v>
      </c>
      <c r="I1570">
        <v>1.05</v>
      </c>
      <c r="J1570">
        <v>-2.6900000000000004</v>
      </c>
    </row>
    <row r="1571" spans="1:10" x14ac:dyDescent="0.3">
      <c r="A1571" s="163">
        <v>45686</v>
      </c>
      <c r="B1571" t="s">
        <v>1740</v>
      </c>
      <c r="C1571">
        <v>60.55</v>
      </c>
      <c r="D1571">
        <v>-6.1000000000000005</v>
      </c>
      <c r="E1571">
        <v>-4.95</v>
      </c>
      <c r="F1571">
        <v>-4.95</v>
      </c>
      <c r="G1571">
        <v>-4.1399999999999997</v>
      </c>
      <c r="H1571">
        <v>-9.09</v>
      </c>
      <c r="I1571">
        <v>0.7</v>
      </c>
      <c r="J1571">
        <v>-8.39</v>
      </c>
    </row>
    <row r="1572" spans="1:10" x14ac:dyDescent="0.3">
      <c r="A1572" s="163">
        <v>45670</v>
      </c>
      <c r="B1572" t="s">
        <v>4348</v>
      </c>
      <c r="C1572">
        <v>27.96</v>
      </c>
      <c r="D1572">
        <v>10.18</v>
      </c>
      <c r="E1572">
        <v>-4.96</v>
      </c>
      <c r="G1572">
        <v>0</v>
      </c>
      <c r="I1572">
        <v>0</v>
      </c>
    </row>
    <row r="1573" spans="1:10" x14ac:dyDescent="0.3">
      <c r="A1573" s="163">
        <v>45686</v>
      </c>
      <c r="B1573" t="s">
        <v>1741</v>
      </c>
      <c r="C1573">
        <v>378.5</v>
      </c>
      <c r="D1573">
        <v>-1.2500000000000002</v>
      </c>
      <c r="E1573">
        <v>0.47</v>
      </c>
      <c r="F1573">
        <v>0.47</v>
      </c>
      <c r="G1573">
        <v>-1.26</v>
      </c>
      <c r="H1573">
        <v>-0.79</v>
      </c>
      <c r="I1573">
        <v>-0.39</v>
      </c>
      <c r="J1573">
        <v>-1.1800000000000002</v>
      </c>
    </row>
    <row r="1574" spans="1:10" x14ac:dyDescent="0.3">
      <c r="A1574" s="163">
        <v>45686</v>
      </c>
      <c r="B1574" t="s">
        <v>1742</v>
      </c>
      <c r="C1574">
        <v>777.15</v>
      </c>
      <c r="D1574">
        <v>-3.88</v>
      </c>
      <c r="E1574">
        <v>-2.75</v>
      </c>
      <c r="F1574">
        <v>-2.75</v>
      </c>
      <c r="G1574">
        <v>-0.92</v>
      </c>
      <c r="H1574">
        <v>-3.67</v>
      </c>
      <c r="I1574">
        <v>3.18</v>
      </c>
      <c r="J1574">
        <v>-0.48999999999999971</v>
      </c>
    </row>
    <row r="1575" spans="1:10" x14ac:dyDescent="0.3">
      <c r="A1575" s="163">
        <v>45686</v>
      </c>
      <c r="B1575" t="s">
        <v>1743</v>
      </c>
      <c r="C1575">
        <v>278.39999999999998</v>
      </c>
      <c r="D1575">
        <v>-24.020000000000003</v>
      </c>
      <c r="E1575">
        <v>-6.41</v>
      </c>
      <c r="F1575">
        <v>-6.41</v>
      </c>
      <c r="G1575">
        <v>-3.16</v>
      </c>
      <c r="H1575">
        <v>-9.57</v>
      </c>
      <c r="I1575">
        <v>3.98</v>
      </c>
      <c r="J1575">
        <v>-5.59</v>
      </c>
    </row>
    <row r="1576" spans="1:10" x14ac:dyDescent="0.3">
      <c r="A1576" s="163">
        <v>45686</v>
      </c>
      <c r="B1576" t="s">
        <v>1744</v>
      </c>
      <c r="C1576">
        <v>1236.45</v>
      </c>
      <c r="D1576">
        <v>-4.8100000000000005</v>
      </c>
      <c r="E1576">
        <v>-4.7300000000000004</v>
      </c>
      <c r="F1576">
        <v>-4.7300000000000004</v>
      </c>
      <c r="G1576">
        <v>-1.52</v>
      </c>
      <c r="H1576">
        <v>-6.25</v>
      </c>
      <c r="I1576">
        <v>4.1500000000000004</v>
      </c>
      <c r="J1576">
        <v>-2.1</v>
      </c>
    </row>
    <row r="1577" spans="1:10" x14ac:dyDescent="0.3">
      <c r="A1577" s="163">
        <v>45686</v>
      </c>
      <c r="B1577" t="s">
        <v>1745</v>
      </c>
      <c r="C1577">
        <v>34.729999999999997</v>
      </c>
      <c r="D1577">
        <v>2.35</v>
      </c>
      <c r="E1577">
        <v>-4.18</v>
      </c>
      <c r="F1577">
        <v>-4.18</v>
      </c>
      <c r="G1577">
        <v>0.76</v>
      </c>
      <c r="H1577">
        <v>-3.42</v>
      </c>
      <c r="I1577">
        <v>0.96</v>
      </c>
      <c r="J1577">
        <v>-2.46</v>
      </c>
    </row>
    <row r="1578" spans="1:10" x14ac:dyDescent="0.3">
      <c r="A1578" s="163">
        <v>45686</v>
      </c>
      <c r="B1578" t="s">
        <v>1746</v>
      </c>
      <c r="C1578">
        <v>2076.6</v>
      </c>
      <c r="D1578">
        <v>-8.93</v>
      </c>
      <c r="E1578">
        <v>0.2</v>
      </c>
      <c r="F1578">
        <v>0.2</v>
      </c>
      <c r="G1578">
        <v>-0.22</v>
      </c>
      <c r="H1578">
        <v>-1.99999999999999E-2</v>
      </c>
      <c r="I1578">
        <v>-0.27</v>
      </c>
      <c r="J1578">
        <v>-0.28999999999999998</v>
      </c>
    </row>
    <row r="1579" spans="1:10" x14ac:dyDescent="0.3">
      <c r="A1579" s="163">
        <v>45686</v>
      </c>
      <c r="B1579" t="s">
        <v>1747</v>
      </c>
      <c r="C1579">
        <v>10.050000000000001</v>
      </c>
      <c r="D1579">
        <v>-4.4000000000000004</v>
      </c>
      <c r="E1579">
        <v>-3.58</v>
      </c>
      <c r="F1579">
        <v>-3.58</v>
      </c>
      <c r="G1579">
        <v>2.33</v>
      </c>
      <c r="H1579">
        <v>-1.25</v>
      </c>
      <c r="I1579">
        <v>4.04</v>
      </c>
      <c r="J1579">
        <v>2.79</v>
      </c>
    </row>
    <row r="1580" spans="1:10" x14ac:dyDescent="0.3">
      <c r="A1580" s="163">
        <v>45686</v>
      </c>
      <c r="B1580" t="s">
        <v>1748</v>
      </c>
      <c r="C1580">
        <v>544.70000000000005</v>
      </c>
      <c r="D1580">
        <v>-4.42</v>
      </c>
      <c r="E1580">
        <v>-0.42</v>
      </c>
      <c r="F1580">
        <v>-0.42</v>
      </c>
      <c r="G1580">
        <v>3.2</v>
      </c>
      <c r="H1580">
        <v>2.78</v>
      </c>
      <c r="I1580">
        <v>5.84</v>
      </c>
      <c r="J1580">
        <v>8.620000000000001</v>
      </c>
    </row>
    <row r="1581" spans="1:10" x14ac:dyDescent="0.3">
      <c r="A1581" s="163">
        <v>45686</v>
      </c>
      <c r="B1581" t="s">
        <v>1749</v>
      </c>
      <c r="C1581">
        <v>299.7</v>
      </c>
      <c r="D1581">
        <v>1.7899999999999996</v>
      </c>
      <c r="E1581">
        <v>-1.99</v>
      </c>
      <c r="F1581">
        <v>-1.99</v>
      </c>
      <c r="I1581">
        <v>-1.99</v>
      </c>
      <c r="J1581">
        <v>-3.98</v>
      </c>
    </row>
    <row r="1582" spans="1:10" x14ac:dyDescent="0.3">
      <c r="A1582" s="163">
        <v>45686</v>
      </c>
      <c r="B1582" t="s">
        <v>1750</v>
      </c>
      <c r="C1582">
        <v>310.45</v>
      </c>
      <c r="D1582">
        <v>-11.98</v>
      </c>
      <c r="E1582">
        <v>-3.83</v>
      </c>
      <c r="F1582">
        <v>-3.83</v>
      </c>
      <c r="G1582">
        <v>1.57</v>
      </c>
      <c r="H1582">
        <v>-2.2599999999999998</v>
      </c>
      <c r="I1582">
        <v>3.04</v>
      </c>
      <c r="J1582">
        <v>0.78000000000000025</v>
      </c>
    </row>
    <row r="1583" spans="1:10" x14ac:dyDescent="0.3">
      <c r="A1583" s="163">
        <v>45686</v>
      </c>
      <c r="B1583" t="s">
        <v>1751</v>
      </c>
      <c r="C1583">
        <v>13.97</v>
      </c>
      <c r="D1583">
        <v>3.81</v>
      </c>
      <c r="E1583">
        <v>-0.62</v>
      </c>
      <c r="F1583">
        <v>-0.62</v>
      </c>
      <c r="G1583">
        <v>-3.55</v>
      </c>
      <c r="H1583">
        <v>-4.17</v>
      </c>
      <c r="I1583">
        <v>0.72</v>
      </c>
      <c r="J1583">
        <v>-3.45</v>
      </c>
    </row>
    <row r="1584" spans="1:10" x14ac:dyDescent="0.3">
      <c r="A1584" s="163">
        <v>45686</v>
      </c>
      <c r="B1584" t="s">
        <v>1752</v>
      </c>
      <c r="C1584">
        <v>642.85</v>
      </c>
      <c r="D1584">
        <v>-4.25</v>
      </c>
      <c r="E1584">
        <v>0.38</v>
      </c>
      <c r="F1584">
        <v>0.38</v>
      </c>
      <c r="G1584">
        <v>-1.28</v>
      </c>
      <c r="H1584">
        <v>-0.9</v>
      </c>
      <c r="I1584">
        <v>2.3199999999999998</v>
      </c>
      <c r="J1584">
        <v>1.42</v>
      </c>
    </row>
    <row r="1585" spans="1:10" x14ac:dyDescent="0.3">
      <c r="A1585" s="163">
        <v>45686</v>
      </c>
      <c r="B1585" t="s">
        <v>1753</v>
      </c>
      <c r="C1585">
        <v>9.19</v>
      </c>
      <c r="D1585">
        <v>3.11</v>
      </c>
      <c r="E1585">
        <v>-4.95</v>
      </c>
      <c r="F1585">
        <v>-4.95</v>
      </c>
      <c r="G1585">
        <v>-3.27</v>
      </c>
      <c r="H1585">
        <v>-8.2200000000000006</v>
      </c>
      <c r="I1585">
        <v>-2.96</v>
      </c>
      <c r="J1585">
        <v>-11.18</v>
      </c>
    </row>
    <row r="1586" spans="1:10" x14ac:dyDescent="0.3">
      <c r="A1586" s="163">
        <v>45680</v>
      </c>
      <c r="B1586" t="s">
        <v>4349</v>
      </c>
      <c r="C1586">
        <v>24</v>
      </c>
      <c r="D1586">
        <v>5.17</v>
      </c>
      <c r="E1586">
        <v>0</v>
      </c>
      <c r="F1586">
        <v>0</v>
      </c>
      <c r="G1586">
        <v>0</v>
      </c>
      <c r="I1586">
        <v>0</v>
      </c>
    </row>
    <row r="1587" spans="1:10" x14ac:dyDescent="0.3">
      <c r="A1587" s="163">
        <v>45686</v>
      </c>
      <c r="B1587" t="s">
        <v>1754</v>
      </c>
      <c r="C1587">
        <v>4293.6000000000004</v>
      </c>
      <c r="D1587">
        <v>1.8400000000000003</v>
      </c>
      <c r="E1587">
        <v>0.28999999999999998</v>
      </c>
      <c r="F1587">
        <v>0.28999999999999998</v>
      </c>
      <c r="G1587">
        <v>2.64</v>
      </c>
      <c r="H1587">
        <v>2.93</v>
      </c>
      <c r="I1587">
        <v>0.2</v>
      </c>
      <c r="J1587">
        <v>3.1300000000000003</v>
      </c>
    </row>
    <row r="1588" spans="1:10" x14ac:dyDescent="0.3">
      <c r="A1588" s="163">
        <v>45686</v>
      </c>
      <c r="B1588" t="s">
        <v>1755</v>
      </c>
      <c r="C1588">
        <v>1212.05</v>
      </c>
      <c r="D1588">
        <v>-0.12999999999999989</v>
      </c>
      <c r="E1588">
        <v>-2.42</v>
      </c>
      <c r="F1588">
        <v>-2.42</v>
      </c>
      <c r="G1588">
        <v>-0.19</v>
      </c>
      <c r="H1588">
        <v>-2.61</v>
      </c>
      <c r="I1588">
        <v>1.41</v>
      </c>
      <c r="J1588">
        <v>-1.2</v>
      </c>
    </row>
    <row r="1589" spans="1:10" x14ac:dyDescent="0.3">
      <c r="A1589" s="163">
        <v>45686</v>
      </c>
      <c r="B1589" t="s">
        <v>1756</v>
      </c>
      <c r="C1589">
        <v>1.3</v>
      </c>
      <c r="D1589">
        <v>7.0000000000000201E-2</v>
      </c>
      <c r="E1589">
        <v>2.31</v>
      </c>
      <c r="F1589">
        <v>2.31</v>
      </c>
      <c r="G1589">
        <v>-3.01</v>
      </c>
      <c r="H1589">
        <v>-0.69999999999999973</v>
      </c>
      <c r="I1589">
        <v>0.78</v>
      </c>
      <c r="J1589">
        <v>8.0000000000000293E-2</v>
      </c>
    </row>
    <row r="1590" spans="1:10" x14ac:dyDescent="0.3">
      <c r="A1590" s="163">
        <v>45686</v>
      </c>
      <c r="B1590" t="s">
        <v>1757</v>
      </c>
      <c r="C1590">
        <v>10.17</v>
      </c>
      <c r="D1590">
        <v>-9.85</v>
      </c>
      <c r="E1590">
        <v>-4.83</v>
      </c>
      <c r="F1590">
        <v>-4.83</v>
      </c>
      <c r="G1590">
        <v>0.41</v>
      </c>
      <c r="H1590">
        <v>-4.42</v>
      </c>
      <c r="I1590">
        <v>4.95</v>
      </c>
      <c r="J1590">
        <v>0.53000000000000025</v>
      </c>
    </row>
    <row r="1591" spans="1:10" x14ac:dyDescent="0.3">
      <c r="A1591" s="163">
        <v>45288</v>
      </c>
      <c r="B1591" t="s">
        <v>4350</v>
      </c>
      <c r="C1591">
        <v>6.06</v>
      </c>
      <c r="D1591">
        <v>11.98</v>
      </c>
      <c r="I1591">
        <v>-4.93</v>
      </c>
    </row>
    <row r="1592" spans="1:10" x14ac:dyDescent="0.3">
      <c r="A1592" s="163">
        <v>45686</v>
      </c>
      <c r="B1592" t="s">
        <v>1758</v>
      </c>
      <c r="C1592">
        <v>619.95000000000005</v>
      </c>
      <c r="D1592">
        <v>-0.81000000000000016</v>
      </c>
      <c r="E1592">
        <v>-4.7</v>
      </c>
      <c r="F1592">
        <v>-4.7</v>
      </c>
      <c r="G1592">
        <v>-0.51</v>
      </c>
      <c r="H1592">
        <v>-5.21</v>
      </c>
      <c r="I1592">
        <v>2.5299999999999998</v>
      </c>
      <c r="J1592">
        <v>-2.68</v>
      </c>
    </row>
    <row r="1593" spans="1:10" x14ac:dyDescent="0.3">
      <c r="A1593" s="163">
        <v>45686</v>
      </c>
      <c r="B1593" t="s">
        <v>1759</v>
      </c>
      <c r="C1593">
        <v>141.35</v>
      </c>
      <c r="D1593">
        <v>-3.7</v>
      </c>
      <c r="E1593">
        <v>-6.57</v>
      </c>
      <c r="F1593">
        <v>-6.57</v>
      </c>
      <c r="G1593">
        <v>-1.9</v>
      </c>
      <c r="H1593">
        <v>-8.4700000000000006</v>
      </c>
      <c r="I1593">
        <v>3.4</v>
      </c>
      <c r="J1593">
        <v>-5.07</v>
      </c>
    </row>
    <row r="1594" spans="1:10" x14ac:dyDescent="0.3">
      <c r="A1594" s="163">
        <v>45686</v>
      </c>
      <c r="B1594" t="s">
        <v>1760</v>
      </c>
      <c r="C1594">
        <v>169.2</v>
      </c>
      <c r="D1594">
        <v>-4.8899999999999997</v>
      </c>
      <c r="E1594">
        <v>-4.2699999999999996</v>
      </c>
      <c r="F1594">
        <v>-4.2699999999999996</v>
      </c>
      <c r="G1594">
        <v>-0.15</v>
      </c>
      <c r="H1594">
        <v>-4.42</v>
      </c>
      <c r="I1594">
        <v>2.89</v>
      </c>
      <c r="J1594">
        <v>-1.5299999999999998</v>
      </c>
    </row>
    <row r="1595" spans="1:10" x14ac:dyDescent="0.3">
      <c r="A1595" s="163">
        <v>45686</v>
      </c>
      <c r="B1595" t="s">
        <v>1761</v>
      </c>
      <c r="C1595">
        <v>15</v>
      </c>
      <c r="D1595">
        <v>-6.84</v>
      </c>
      <c r="E1595">
        <v>1.6</v>
      </c>
      <c r="F1595">
        <v>1.6</v>
      </c>
      <c r="G1595">
        <v>-6.01</v>
      </c>
      <c r="H1595">
        <v>-4.41</v>
      </c>
      <c r="I1595">
        <v>8.93</v>
      </c>
      <c r="J1595">
        <v>4.5199999999999996</v>
      </c>
    </row>
    <row r="1596" spans="1:10" x14ac:dyDescent="0.3">
      <c r="A1596" s="163">
        <v>45686</v>
      </c>
      <c r="B1596" t="s">
        <v>1762</v>
      </c>
      <c r="C1596">
        <v>248.05</v>
      </c>
      <c r="D1596">
        <v>-13.52</v>
      </c>
      <c r="E1596">
        <v>-10.6</v>
      </c>
      <c r="F1596">
        <v>-10.6</v>
      </c>
      <c r="G1596">
        <v>-3.9</v>
      </c>
      <c r="H1596">
        <v>-14.5</v>
      </c>
      <c r="I1596">
        <v>0.2</v>
      </c>
      <c r="J1596">
        <v>-14.3</v>
      </c>
    </row>
    <row r="1597" spans="1:10" x14ac:dyDescent="0.3">
      <c r="A1597" s="163">
        <v>45686</v>
      </c>
      <c r="B1597" t="s">
        <v>1763</v>
      </c>
      <c r="C1597">
        <v>11.99</v>
      </c>
      <c r="D1597">
        <v>-4</v>
      </c>
      <c r="E1597">
        <v>-4.9400000000000004</v>
      </c>
      <c r="F1597">
        <v>-4.9400000000000004</v>
      </c>
      <c r="G1597">
        <v>-4.97</v>
      </c>
      <c r="H1597">
        <v>-9.91</v>
      </c>
      <c r="I1597">
        <v>-4.99</v>
      </c>
      <c r="J1597">
        <v>-14.9</v>
      </c>
    </row>
    <row r="1598" spans="1:10" x14ac:dyDescent="0.3">
      <c r="A1598" s="163">
        <v>45686</v>
      </c>
      <c r="B1598" t="s">
        <v>1764</v>
      </c>
      <c r="C1598">
        <v>134.99</v>
      </c>
      <c r="D1598">
        <v>-0.25999999999999979</v>
      </c>
      <c r="E1598">
        <v>-3.57</v>
      </c>
      <c r="F1598">
        <v>-3.57</v>
      </c>
      <c r="G1598">
        <v>1.46</v>
      </c>
      <c r="H1598">
        <v>-2.11</v>
      </c>
      <c r="I1598">
        <v>0.4</v>
      </c>
      <c r="J1598">
        <v>-1.71</v>
      </c>
    </row>
    <row r="1599" spans="1:10" x14ac:dyDescent="0.3">
      <c r="A1599" s="163">
        <v>45681</v>
      </c>
      <c r="B1599" t="s">
        <v>1765</v>
      </c>
      <c r="C1599">
        <v>24.8</v>
      </c>
      <c r="D1599">
        <v>-9.9</v>
      </c>
      <c r="G1599">
        <v>10.85</v>
      </c>
    </row>
    <row r="1600" spans="1:10" x14ac:dyDescent="0.3">
      <c r="A1600" s="163">
        <v>45686</v>
      </c>
      <c r="B1600" t="s">
        <v>1766</v>
      </c>
      <c r="C1600">
        <v>40.54</v>
      </c>
      <c r="D1600">
        <v>-8.3699999999999992</v>
      </c>
      <c r="E1600">
        <v>-4.54</v>
      </c>
      <c r="F1600">
        <v>-4.54</v>
      </c>
      <c r="G1600">
        <v>0.48</v>
      </c>
      <c r="H1600">
        <v>-4.0600000000000005</v>
      </c>
      <c r="I1600">
        <v>2.5</v>
      </c>
      <c r="J1600">
        <v>-1.5600000000000005</v>
      </c>
    </row>
    <row r="1601" spans="1:10" x14ac:dyDescent="0.3">
      <c r="A1601" s="163">
        <v>44736</v>
      </c>
      <c r="B1601" t="s">
        <v>4351</v>
      </c>
      <c r="C1601">
        <v>321</v>
      </c>
      <c r="D1601">
        <v>-4.8600000000000003</v>
      </c>
      <c r="E1601">
        <v>-4.87</v>
      </c>
      <c r="G1601">
        <v>-4.8600000000000003</v>
      </c>
      <c r="I1601">
        <v>-4.84</v>
      </c>
    </row>
    <row r="1602" spans="1:10" x14ac:dyDescent="0.3">
      <c r="A1602" s="163">
        <v>45686</v>
      </c>
      <c r="B1602" t="s">
        <v>1767</v>
      </c>
      <c r="C1602">
        <v>246.25</v>
      </c>
      <c r="D1602">
        <v>-8.59</v>
      </c>
      <c r="E1602">
        <v>-4.47</v>
      </c>
      <c r="F1602">
        <v>-4.47</v>
      </c>
      <c r="G1602">
        <v>-0.41</v>
      </c>
      <c r="H1602">
        <v>-4.88</v>
      </c>
      <c r="I1602">
        <v>1.1499999999999999</v>
      </c>
      <c r="J1602">
        <v>-3.73</v>
      </c>
    </row>
    <row r="1603" spans="1:10" x14ac:dyDescent="0.3">
      <c r="A1603" s="163">
        <v>45686</v>
      </c>
      <c r="B1603" t="s">
        <v>1768</v>
      </c>
      <c r="C1603">
        <v>2669</v>
      </c>
      <c r="D1603">
        <v>-13.34</v>
      </c>
      <c r="E1603">
        <v>-5</v>
      </c>
      <c r="F1603">
        <v>-5</v>
      </c>
      <c r="G1603">
        <v>-4.3600000000000003</v>
      </c>
      <c r="H1603">
        <v>-9.36</v>
      </c>
      <c r="I1603">
        <v>5</v>
      </c>
      <c r="J1603">
        <v>-4.3599999999999994</v>
      </c>
    </row>
    <row r="1604" spans="1:10" x14ac:dyDescent="0.3">
      <c r="A1604" s="163">
        <v>45686</v>
      </c>
      <c r="B1604" t="s">
        <v>1769</v>
      </c>
      <c r="C1604">
        <v>1751.4</v>
      </c>
      <c r="D1604">
        <v>-8.7800000000000011</v>
      </c>
      <c r="E1604">
        <v>-0.05</v>
      </c>
      <c r="F1604">
        <v>-0.05</v>
      </c>
      <c r="G1604">
        <v>-4.2300000000000004</v>
      </c>
      <c r="H1604">
        <v>-4.28</v>
      </c>
      <c r="I1604">
        <v>-5</v>
      </c>
      <c r="J1604">
        <v>-9.2799999999999994</v>
      </c>
    </row>
    <row r="1605" spans="1:10" x14ac:dyDescent="0.3">
      <c r="A1605" s="163">
        <v>45686</v>
      </c>
      <c r="B1605" t="s">
        <v>1770</v>
      </c>
      <c r="C1605">
        <v>211</v>
      </c>
      <c r="D1605">
        <v>-7.4</v>
      </c>
      <c r="E1605">
        <v>-5</v>
      </c>
      <c r="F1605">
        <v>-5</v>
      </c>
      <c r="G1605">
        <v>-4.9800000000000004</v>
      </c>
      <c r="H1605">
        <v>-9.98</v>
      </c>
      <c r="I1605">
        <v>3.43</v>
      </c>
      <c r="J1605">
        <v>-6.5500000000000007</v>
      </c>
    </row>
    <row r="1606" spans="1:10" x14ac:dyDescent="0.3">
      <c r="A1606" s="163">
        <v>45686</v>
      </c>
      <c r="B1606" t="s">
        <v>1771</v>
      </c>
      <c r="C1606">
        <v>21.61</v>
      </c>
      <c r="D1606">
        <v>-5.8900000000000006</v>
      </c>
      <c r="E1606">
        <v>-4.3099999999999996</v>
      </c>
      <c r="F1606">
        <v>-4.3099999999999996</v>
      </c>
      <c r="G1606">
        <v>-1.78</v>
      </c>
      <c r="H1606">
        <v>-6.09</v>
      </c>
      <c r="I1606">
        <v>3.25</v>
      </c>
      <c r="J1606">
        <v>-2.84</v>
      </c>
    </row>
    <row r="1607" spans="1:10" x14ac:dyDescent="0.3">
      <c r="A1607" s="163">
        <v>45686</v>
      </c>
      <c r="B1607" t="s">
        <v>1772</v>
      </c>
      <c r="C1607">
        <v>5503.2</v>
      </c>
      <c r="D1607">
        <v>2.4799999999999995</v>
      </c>
      <c r="E1607">
        <v>0.09</v>
      </c>
      <c r="F1607">
        <v>0.09</v>
      </c>
      <c r="G1607">
        <v>-9.8000000000000007</v>
      </c>
      <c r="H1607">
        <v>-9.7100000000000009</v>
      </c>
      <c r="I1607">
        <v>6.02</v>
      </c>
      <c r="J1607">
        <v>-3.6900000000000008</v>
      </c>
    </row>
    <row r="1608" spans="1:10" x14ac:dyDescent="0.3">
      <c r="A1608" s="163">
        <v>45686</v>
      </c>
      <c r="B1608" t="s">
        <v>1773</v>
      </c>
      <c r="C1608">
        <v>5.93</v>
      </c>
      <c r="D1608">
        <v>-5.68</v>
      </c>
      <c r="E1608">
        <v>-4.93</v>
      </c>
      <c r="F1608">
        <v>-4.93</v>
      </c>
      <c r="G1608">
        <v>-4.88</v>
      </c>
      <c r="H1608">
        <v>-9.81</v>
      </c>
      <c r="I1608">
        <v>-4.97</v>
      </c>
      <c r="J1608">
        <v>-14.779999999999998</v>
      </c>
    </row>
    <row r="1609" spans="1:10" x14ac:dyDescent="0.3">
      <c r="A1609" s="163">
        <v>45686</v>
      </c>
      <c r="B1609" t="s">
        <v>1774</v>
      </c>
      <c r="C1609">
        <v>441.85</v>
      </c>
      <c r="D1609">
        <v>-3.34</v>
      </c>
      <c r="E1609">
        <v>-8.98</v>
      </c>
      <c r="F1609">
        <v>-8.98</v>
      </c>
      <c r="G1609">
        <v>0.41</v>
      </c>
      <c r="H1609">
        <v>-8.57</v>
      </c>
      <c r="I1609">
        <v>5.69</v>
      </c>
      <c r="J1609">
        <v>-2.88</v>
      </c>
    </row>
    <row r="1610" spans="1:10" x14ac:dyDescent="0.3">
      <c r="A1610" s="163">
        <v>45686</v>
      </c>
      <c r="B1610" t="s">
        <v>1775</v>
      </c>
      <c r="C1610">
        <v>30.68</v>
      </c>
      <c r="D1610">
        <v>-3.36</v>
      </c>
      <c r="E1610">
        <v>-4.97</v>
      </c>
      <c r="F1610">
        <v>-4.97</v>
      </c>
      <c r="G1610">
        <v>1.19</v>
      </c>
      <c r="H1610">
        <v>-3.78</v>
      </c>
      <c r="I1610">
        <v>0.36</v>
      </c>
      <c r="J1610">
        <v>-3.42</v>
      </c>
    </row>
    <row r="1611" spans="1:10" x14ac:dyDescent="0.3">
      <c r="A1611" s="163">
        <v>45686</v>
      </c>
      <c r="B1611" t="s">
        <v>1776</v>
      </c>
      <c r="C1611">
        <v>13.87</v>
      </c>
      <c r="D1611">
        <v>7.1</v>
      </c>
      <c r="E1611">
        <v>-3.74</v>
      </c>
      <c r="F1611">
        <v>-3.74</v>
      </c>
      <c r="G1611">
        <v>1.47</v>
      </c>
      <c r="H1611">
        <v>-2.2700000000000005</v>
      </c>
      <c r="I1611">
        <v>0.14000000000000001</v>
      </c>
      <c r="J1611">
        <v>-2.1300000000000003</v>
      </c>
    </row>
    <row r="1612" spans="1:10" x14ac:dyDescent="0.3">
      <c r="A1612" s="163">
        <v>45686</v>
      </c>
      <c r="B1612" t="s">
        <v>4352</v>
      </c>
      <c r="C1612">
        <v>42.32</v>
      </c>
      <c r="D1612">
        <v>-7.09</v>
      </c>
      <c r="E1612">
        <v>-5.34</v>
      </c>
      <c r="F1612">
        <v>-5.34</v>
      </c>
      <c r="G1612">
        <v>-1.28</v>
      </c>
      <c r="H1612">
        <v>-6.62</v>
      </c>
      <c r="I1612">
        <v>2</v>
      </c>
      <c r="J1612">
        <v>-4.62</v>
      </c>
    </row>
    <row r="1613" spans="1:10" x14ac:dyDescent="0.3">
      <c r="A1613" s="163">
        <v>45686</v>
      </c>
      <c r="B1613" t="s">
        <v>4353</v>
      </c>
      <c r="C1613">
        <v>100.4</v>
      </c>
      <c r="D1613">
        <v>1.96</v>
      </c>
      <c r="E1613">
        <v>-7.72</v>
      </c>
      <c r="F1613">
        <v>-7.72</v>
      </c>
      <c r="G1613">
        <v>-2.84</v>
      </c>
      <c r="H1613">
        <v>-10.56</v>
      </c>
      <c r="I1613">
        <v>1.1100000000000001</v>
      </c>
      <c r="J1613">
        <v>-9.4499999999999993</v>
      </c>
    </row>
    <row r="1614" spans="1:10" x14ac:dyDescent="0.3">
      <c r="A1614" s="163">
        <v>45686</v>
      </c>
      <c r="B1614" t="s">
        <v>1777</v>
      </c>
      <c r="C1614">
        <v>109.2</v>
      </c>
      <c r="D1614">
        <v>2.6799999999999997</v>
      </c>
      <c r="E1614">
        <v>-4.95</v>
      </c>
      <c r="F1614">
        <v>-4.95</v>
      </c>
      <c r="G1614">
        <v>1.85</v>
      </c>
      <c r="H1614">
        <v>-3.1</v>
      </c>
      <c r="I1614">
        <v>1.63</v>
      </c>
      <c r="J1614">
        <v>-1.4700000000000002</v>
      </c>
    </row>
    <row r="1615" spans="1:10" x14ac:dyDescent="0.3">
      <c r="A1615" s="163">
        <v>45686</v>
      </c>
      <c r="B1615" t="s">
        <v>1778</v>
      </c>
      <c r="C1615">
        <v>19.14</v>
      </c>
      <c r="D1615">
        <v>-15.330000000000002</v>
      </c>
      <c r="E1615">
        <v>-4.9800000000000004</v>
      </c>
      <c r="F1615">
        <v>-4.9800000000000004</v>
      </c>
      <c r="G1615">
        <v>-5</v>
      </c>
      <c r="H1615">
        <v>-9.98</v>
      </c>
      <c r="I1615">
        <v>-4.97</v>
      </c>
      <c r="J1615">
        <v>-14.95</v>
      </c>
    </row>
    <row r="1616" spans="1:10" x14ac:dyDescent="0.3">
      <c r="A1616" s="163">
        <v>45686</v>
      </c>
      <c r="B1616" t="s">
        <v>1779</v>
      </c>
      <c r="C1616">
        <v>40.619999999999997</v>
      </c>
      <c r="D1616">
        <v>-3.68</v>
      </c>
      <c r="E1616">
        <v>-4.74</v>
      </c>
      <c r="F1616">
        <v>-4.74</v>
      </c>
      <c r="G1616">
        <v>2.11</v>
      </c>
      <c r="H1616">
        <v>-2.6300000000000003</v>
      </c>
      <c r="I1616">
        <v>1.07</v>
      </c>
      <c r="J1616">
        <v>-1.5600000000000005</v>
      </c>
    </row>
    <row r="1617" spans="1:10" x14ac:dyDescent="0.3">
      <c r="A1617" s="163">
        <v>45686</v>
      </c>
      <c r="B1617" t="s">
        <v>1780</v>
      </c>
      <c r="C1617">
        <v>262</v>
      </c>
      <c r="D1617">
        <v>3.93</v>
      </c>
      <c r="E1617">
        <v>-2.27</v>
      </c>
      <c r="F1617">
        <v>-2.27</v>
      </c>
      <c r="G1617">
        <v>-1.94</v>
      </c>
      <c r="H1617">
        <v>-4.21</v>
      </c>
      <c r="I1617">
        <v>1.51</v>
      </c>
      <c r="J1617">
        <v>-2.7</v>
      </c>
    </row>
    <row r="1618" spans="1:10" x14ac:dyDescent="0.3">
      <c r="A1618" s="163">
        <v>42338</v>
      </c>
      <c r="B1618" t="s">
        <v>4354</v>
      </c>
      <c r="C1618">
        <v>1.27</v>
      </c>
      <c r="D1618">
        <v>-4.71</v>
      </c>
      <c r="E1618">
        <v>-4.51</v>
      </c>
      <c r="G1618">
        <v>0</v>
      </c>
      <c r="I1618">
        <v>0</v>
      </c>
    </row>
    <row r="1619" spans="1:10" x14ac:dyDescent="0.3">
      <c r="A1619" s="163">
        <v>45686</v>
      </c>
      <c r="B1619" t="s">
        <v>1781</v>
      </c>
      <c r="C1619">
        <v>41.36</v>
      </c>
      <c r="D1619">
        <v>12.93</v>
      </c>
      <c r="E1619">
        <v>1.49</v>
      </c>
      <c r="F1619">
        <v>1.49</v>
      </c>
      <c r="G1619">
        <v>-1.7</v>
      </c>
      <c r="H1619">
        <v>-0.20999999999999991</v>
      </c>
      <c r="I1619">
        <v>-1.99</v>
      </c>
      <c r="J1619">
        <v>-2.2000000000000002</v>
      </c>
    </row>
    <row r="1620" spans="1:10" x14ac:dyDescent="0.3">
      <c r="A1620" s="163">
        <v>45686</v>
      </c>
      <c r="B1620" t="s">
        <v>1782</v>
      </c>
      <c r="C1620">
        <v>948.45</v>
      </c>
      <c r="D1620">
        <v>-2.15</v>
      </c>
      <c r="E1620">
        <v>-2.58</v>
      </c>
      <c r="F1620">
        <v>-2.58</v>
      </c>
      <c r="G1620">
        <v>0.92</v>
      </c>
      <c r="H1620">
        <v>-1.66</v>
      </c>
      <c r="I1620">
        <v>1.5</v>
      </c>
      <c r="J1620">
        <v>-0.16000000000000009</v>
      </c>
    </row>
    <row r="1621" spans="1:10" x14ac:dyDescent="0.3">
      <c r="A1621" s="163">
        <v>45686</v>
      </c>
      <c r="B1621" t="s">
        <v>1783</v>
      </c>
      <c r="C1621">
        <v>346.8</v>
      </c>
      <c r="D1621">
        <v>1.5299999999999998</v>
      </c>
      <c r="E1621">
        <v>-5.22</v>
      </c>
      <c r="F1621">
        <v>-5.22</v>
      </c>
      <c r="G1621">
        <v>1.35</v>
      </c>
      <c r="H1621">
        <v>-3.87</v>
      </c>
      <c r="I1621">
        <v>-1.87</v>
      </c>
      <c r="J1621">
        <v>-5.74</v>
      </c>
    </row>
    <row r="1622" spans="1:10" x14ac:dyDescent="0.3">
      <c r="A1622" s="163">
        <v>45686</v>
      </c>
      <c r="B1622" t="s">
        <v>1784</v>
      </c>
      <c r="C1622">
        <v>6.48</v>
      </c>
      <c r="D1622">
        <v>6.28</v>
      </c>
      <c r="E1622">
        <v>-0.78</v>
      </c>
      <c r="F1622">
        <v>-0.78</v>
      </c>
      <c r="G1622">
        <v>1.42</v>
      </c>
      <c r="H1622">
        <v>0.6399999999999999</v>
      </c>
      <c r="I1622">
        <v>0.93</v>
      </c>
      <c r="J1622">
        <v>1.5699999999999998</v>
      </c>
    </row>
    <row r="1623" spans="1:10" x14ac:dyDescent="0.3">
      <c r="A1623" s="163">
        <v>45686</v>
      </c>
      <c r="B1623" t="s">
        <v>1785</v>
      </c>
      <c r="C1623">
        <v>22.51</v>
      </c>
      <c r="D1623">
        <v>-7.19</v>
      </c>
      <c r="E1623">
        <v>-3.17</v>
      </c>
      <c r="F1623">
        <v>-3.17</v>
      </c>
      <c r="G1623">
        <v>-3.14</v>
      </c>
      <c r="H1623">
        <v>-6.3100000000000005</v>
      </c>
      <c r="I1623">
        <v>5.78</v>
      </c>
      <c r="J1623">
        <v>-0.53000000000000025</v>
      </c>
    </row>
    <row r="1624" spans="1:10" x14ac:dyDescent="0.3">
      <c r="A1624" s="163">
        <v>45686</v>
      </c>
      <c r="B1624" t="s">
        <v>1786</v>
      </c>
      <c r="C1624">
        <v>290</v>
      </c>
      <c r="D1624">
        <v>-1.4799999999999995</v>
      </c>
      <c r="E1624">
        <v>-4.97</v>
      </c>
      <c r="F1624">
        <v>-4.97</v>
      </c>
      <c r="G1624">
        <v>7.0000000000000007E-2</v>
      </c>
      <c r="H1624">
        <v>-4.9000000000000004</v>
      </c>
      <c r="I1624">
        <v>3.02</v>
      </c>
      <c r="J1624">
        <v>-1.8799999999999997</v>
      </c>
    </row>
    <row r="1625" spans="1:10" x14ac:dyDescent="0.3">
      <c r="A1625" s="163">
        <v>45686</v>
      </c>
      <c r="B1625" t="s">
        <v>1787</v>
      </c>
      <c r="C1625">
        <v>318.60000000000002</v>
      </c>
      <c r="D1625">
        <v>4.6500000000000004</v>
      </c>
      <c r="E1625">
        <v>-1.88</v>
      </c>
      <c r="F1625">
        <v>-1.88</v>
      </c>
      <c r="G1625">
        <v>-4.99</v>
      </c>
      <c r="H1625">
        <v>-6.87</v>
      </c>
      <c r="I1625">
        <v>-4.97</v>
      </c>
      <c r="J1625">
        <v>-11.84</v>
      </c>
    </row>
    <row r="1626" spans="1:10" x14ac:dyDescent="0.3">
      <c r="A1626" s="163">
        <v>45686</v>
      </c>
      <c r="B1626" t="s">
        <v>1788</v>
      </c>
      <c r="C1626">
        <v>335.3</v>
      </c>
      <c r="D1626">
        <v>-0.4499999999999999</v>
      </c>
      <c r="E1626">
        <v>-4.29</v>
      </c>
      <c r="F1626">
        <v>-4.29</v>
      </c>
      <c r="G1626">
        <v>-18.489999999999998</v>
      </c>
      <c r="H1626">
        <v>-22.78</v>
      </c>
      <c r="I1626">
        <v>6.65</v>
      </c>
      <c r="J1626">
        <v>-16.129999999999995</v>
      </c>
    </row>
    <row r="1627" spans="1:10" x14ac:dyDescent="0.3">
      <c r="A1627" s="163">
        <v>45686</v>
      </c>
      <c r="B1627" t="s">
        <v>1789</v>
      </c>
      <c r="C1627">
        <v>428.05</v>
      </c>
      <c r="D1627">
        <v>-3.370000000000001</v>
      </c>
      <c r="E1627">
        <v>-5</v>
      </c>
      <c r="F1627">
        <v>-5</v>
      </c>
      <c r="G1627">
        <v>-4.63</v>
      </c>
      <c r="H1627">
        <v>-9.6300000000000008</v>
      </c>
      <c r="I1627">
        <v>4.99</v>
      </c>
      <c r="J1627">
        <v>-4.6399999999999988</v>
      </c>
    </row>
    <row r="1628" spans="1:10" x14ac:dyDescent="0.3">
      <c r="A1628" s="163">
        <v>45686</v>
      </c>
      <c r="B1628" t="s">
        <v>1790</v>
      </c>
      <c r="C1628">
        <v>6.46</v>
      </c>
      <c r="D1628">
        <v>0.85999999999999943</v>
      </c>
      <c r="E1628">
        <v>-3.59</v>
      </c>
      <c r="F1628">
        <v>-3.59</v>
      </c>
      <c r="G1628">
        <v>-4.47</v>
      </c>
      <c r="H1628">
        <v>-8.0599999999999987</v>
      </c>
      <c r="I1628">
        <v>0.78</v>
      </c>
      <c r="J1628">
        <v>-7.2799999999999985</v>
      </c>
    </row>
    <row r="1629" spans="1:10" x14ac:dyDescent="0.3">
      <c r="A1629" s="163">
        <v>45686</v>
      </c>
      <c r="B1629" t="s">
        <v>1791</v>
      </c>
      <c r="C1629">
        <v>108.9</v>
      </c>
      <c r="D1629">
        <v>-14.38</v>
      </c>
      <c r="E1629">
        <v>-7.11</v>
      </c>
      <c r="F1629">
        <v>-7.11</v>
      </c>
      <c r="G1629">
        <v>-1.55</v>
      </c>
      <c r="H1629">
        <v>-8.66</v>
      </c>
      <c r="I1629">
        <v>10.61</v>
      </c>
      <c r="J1629">
        <v>1.9499999999999995</v>
      </c>
    </row>
    <row r="1630" spans="1:10" x14ac:dyDescent="0.3">
      <c r="A1630" s="163">
        <v>45686</v>
      </c>
      <c r="B1630" t="s">
        <v>1792</v>
      </c>
      <c r="C1630">
        <v>42.3</v>
      </c>
      <c r="D1630">
        <v>-1.6499999999999997</v>
      </c>
      <c r="E1630">
        <v>0.45</v>
      </c>
      <c r="F1630">
        <v>0.45</v>
      </c>
      <c r="G1630">
        <v>-6.44</v>
      </c>
      <c r="H1630">
        <v>-5.99</v>
      </c>
      <c r="I1630">
        <v>1.44</v>
      </c>
      <c r="J1630">
        <v>-4.5500000000000007</v>
      </c>
    </row>
    <row r="1631" spans="1:10" x14ac:dyDescent="0.3">
      <c r="A1631" s="163">
        <v>45686</v>
      </c>
      <c r="B1631" t="s">
        <v>273</v>
      </c>
      <c r="C1631">
        <v>1880.85</v>
      </c>
      <c r="D1631">
        <v>3.3200000000000003</v>
      </c>
      <c r="E1631">
        <v>-2.83</v>
      </c>
      <c r="F1631">
        <v>-2.83</v>
      </c>
      <c r="G1631">
        <v>0.39</v>
      </c>
      <c r="H1631">
        <v>-2.44</v>
      </c>
      <c r="I1631">
        <v>2.83</v>
      </c>
      <c r="J1631">
        <v>0.39000000000000012</v>
      </c>
    </row>
    <row r="1632" spans="1:10" x14ac:dyDescent="0.3">
      <c r="A1632" s="163">
        <v>45686</v>
      </c>
      <c r="B1632" t="s">
        <v>1793</v>
      </c>
      <c r="C1632">
        <v>3585.55</v>
      </c>
      <c r="D1632">
        <v>-0.56000000000000005</v>
      </c>
      <c r="E1632">
        <v>-4.87</v>
      </c>
      <c r="F1632">
        <v>-4.87</v>
      </c>
      <c r="G1632">
        <v>-1.1399999999999999</v>
      </c>
      <c r="H1632">
        <v>-6.01</v>
      </c>
      <c r="I1632">
        <v>0.89</v>
      </c>
      <c r="J1632">
        <v>-5.12</v>
      </c>
    </row>
    <row r="1633" spans="1:10" x14ac:dyDescent="0.3">
      <c r="A1633" s="163">
        <v>45686</v>
      </c>
      <c r="B1633" t="s">
        <v>1794</v>
      </c>
      <c r="C1633">
        <v>64.55</v>
      </c>
      <c r="D1633">
        <v>-19.97</v>
      </c>
      <c r="E1633">
        <v>4.9800000000000004</v>
      </c>
      <c r="F1633">
        <v>4.9800000000000004</v>
      </c>
      <c r="G1633">
        <v>4.99</v>
      </c>
      <c r="H1633">
        <v>9.9700000000000006</v>
      </c>
      <c r="I1633">
        <v>4.99</v>
      </c>
      <c r="J1633">
        <v>14.96</v>
      </c>
    </row>
    <row r="1634" spans="1:10" x14ac:dyDescent="0.3">
      <c r="A1634" s="163">
        <v>45686</v>
      </c>
      <c r="B1634" t="s">
        <v>1795</v>
      </c>
      <c r="C1634">
        <v>7.67</v>
      </c>
      <c r="D1634">
        <v>18.690000000000001</v>
      </c>
      <c r="E1634">
        <v>1.93</v>
      </c>
      <c r="F1634">
        <v>1.93</v>
      </c>
      <c r="G1634">
        <v>1.9</v>
      </c>
      <c r="H1634">
        <v>3.83</v>
      </c>
      <c r="I1634">
        <v>1.99</v>
      </c>
      <c r="J1634">
        <v>5.82</v>
      </c>
    </row>
    <row r="1635" spans="1:10" x14ac:dyDescent="0.3">
      <c r="A1635" s="163">
        <v>45686</v>
      </c>
      <c r="B1635" t="s">
        <v>1796</v>
      </c>
      <c r="C1635">
        <v>954</v>
      </c>
      <c r="D1635">
        <v>-2.41</v>
      </c>
      <c r="E1635">
        <v>-6.5</v>
      </c>
      <c r="F1635">
        <v>-6.5</v>
      </c>
      <c r="G1635">
        <v>-4.84</v>
      </c>
      <c r="H1635">
        <v>-11.34</v>
      </c>
      <c r="I1635">
        <v>6.91</v>
      </c>
      <c r="J1635">
        <v>-4.43</v>
      </c>
    </row>
    <row r="1636" spans="1:10" x14ac:dyDescent="0.3">
      <c r="A1636" s="163">
        <v>45686</v>
      </c>
      <c r="B1636" t="s">
        <v>1797</v>
      </c>
      <c r="C1636">
        <v>412.5</v>
      </c>
      <c r="D1636">
        <v>-2.2999999999999998</v>
      </c>
      <c r="E1636">
        <v>-7.85</v>
      </c>
      <c r="F1636">
        <v>-7.85</v>
      </c>
      <c r="G1636">
        <v>2.2799999999999998</v>
      </c>
      <c r="H1636">
        <v>-5.57</v>
      </c>
      <c r="I1636">
        <v>4.01</v>
      </c>
      <c r="J1636">
        <v>-1.5600000000000005</v>
      </c>
    </row>
    <row r="1637" spans="1:10" x14ac:dyDescent="0.3">
      <c r="A1637" s="163">
        <v>45686</v>
      </c>
      <c r="B1637" t="s">
        <v>1798</v>
      </c>
      <c r="C1637">
        <v>29.4</v>
      </c>
      <c r="D1637">
        <v>2.6000000000000005</v>
      </c>
      <c r="E1637">
        <v>2.08</v>
      </c>
      <c r="F1637">
        <v>2.08</v>
      </c>
      <c r="G1637">
        <v>1.69</v>
      </c>
      <c r="H1637">
        <v>3.77</v>
      </c>
      <c r="I1637">
        <v>-2</v>
      </c>
      <c r="J1637">
        <v>1.77</v>
      </c>
    </row>
    <row r="1638" spans="1:10" x14ac:dyDescent="0.3">
      <c r="A1638" s="163">
        <v>45686</v>
      </c>
      <c r="B1638" t="s">
        <v>1799</v>
      </c>
      <c r="C1638">
        <v>225.25</v>
      </c>
      <c r="D1638">
        <v>7.3699999999999992</v>
      </c>
      <c r="E1638">
        <v>-12.4</v>
      </c>
      <c r="F1638">
        <v>-12.4</v>
      </c>
      <c r="G1638">
        <v>-2.67</v>
      </c>
      <c r="H1638">
        <v>-15.07</v>
      </c>
      <c r="I1638">
        <v>-6.3</v>
      </c>
      <c r="J1638">
        <v>-21.37</v>
      </c>
    </row>
    <row r="1639" spans="1:10" x14ac:dyDescent="0.3">
      <c r="A1639" s="163">
        <v>45686</v>
      </c>
      <c r="B1639" t="s">
        <v>1800</v>
      </c>
      <c r="C1639">
        <v>22.42</v>
      </c>
      <c r="D1639">
        <v>-0.01</v>
      </c>
      <c r="E1639">
        <v>-1.97</v>
      </c>
      <c r="F1639">
        <v>-1.97</v>
      </c>
      <c r="I1639">
        <v>-1.97</v>
      </c>
      <c r="J1639">
        <v>-3.94</v>
      </c>
    </row>
    <row r="1640" spans="1:10" x14ac:dyDescent="0.3">
      <c r="A1640" s="163">
        <v>45686</v>
      </c>
      <c r="B1640" t="s">
        <v>1801</v>
      </c>
      <c r="C1640">
        <v>31.99</v>
      </c>
      <c r="D1640">
        <v>-10.52</v>
      </c>
      <c r="E1640">
        <v>-0.96</v>
      </c>
      <c r="F1640">
        <v>-0.96</v>
      </c>
      <c r="G1640">
        <v>-1.34</v>
      </c>
      <c r="H1640">
        <v>-2.2999999999999998</v>
      </c>
      <c r="I1640">
        <v>8.2200000000000006</v>
      </c>
      <c r="J1640">
        <v>5.9200000000000008</v>
      </c>
    </row>
    <row r="1641" spans="1:10" x14ac:dyDescent="0.3">
      <c r="A1641" s="163">
        <v>45686</v>
      </c>
      <c r="B1641" t="s">
        <v>1802</v>
      </c>
      <c r="C1641">
        <v>79</v>
      </c>
      <c r="D1641">
        <v>-3.3600000000000003</v>
      </c>
      <c r="E1641">
        <v>-1.81</v>
      </c>
      <c r="F1641">
        <v>-1.81</v>
      </c>
      <c r="G1641">
        <v>-0.56000000000000005</v>
      </c>
      <c r="H1641">
        <v>-2.37</v>
      </c>
      <c r="I1641">
        <v>-2.52</v>
      </c>
      <c r="J1641">
        <v>-4.8900000000000006</v>
      </c>
    </row>
    <row r="1642" spans="1:10" x14ac:dyDescent="0.3">
      <c r="A1642" s="163">
        <v>45686</v>
      </c>
      <c r="B1642" t="s">
        <v>1803</v>
      </c>
      <c r="C1642">
        <v>156.1</v>
      </c>
      <c r="D1642">
        <v>-3.5</v>
      </c>
      <c r="E1642">
        <v>-7.2</v>
      </c>
      <c r="F1642">
        <v>-7.2</v>
      </c>
      <c r="G1642">
        <v>-4.05</v>
      </c>
      <c r="H1642">
        <v>-11.25</v>
      </c>
      <c r="I1642">
        <v>11.66</v>
      </c>
      <c r="J1642">
        <v>0.41000000000000009</v>
      </c>
    </row>
    <row r="1643" spans="1:10" x14ac:dyDescent="0.3">
      <c r="A1643" s="163">
        <v>45686</v>
      </c>
      <c r="B1643" t="s">
        <v>1804</v>
      </c>
      <c r="C1643">
        <v>918.1</v>
      </c>
      <c r="D1643">
        <v>-8.16</v>
      </c>
      <c r="E1643">
        <v>-4.3600000000000003</v>
      </c>
      <c r="F1643">
        <v>-4.3600000000000003</v>
      </c>
      <c r="G1643">
        <v>0.35</v>
      </c>
      <c r="H1643">
        <v>-4.0100000000000007</v>
      </c>
      <c r="I1643">
        <v>-0.25</v>
      </c>
      <c r="J1643">
        <v>-4.2600000000000007</v>
      </c>
    </row>
    <row r="1644" spans="1:10" x14ac:dyDescent="0.3">
      <c r="A1644" s="163">
        <v>45686</v>
      </c>
      <c r="B1644" t="s">
        <v>1805</v>
      </c>
      <c r="C1644">
        <v>161.6</v>
      </c>
      <c r="D1644">
        <v>-14.62</v>
      </c>
      <c r="E1644">
        <v>-3.18</v>
      </c>
      <c r="F1644">
        <v>-3.18</v>
      </c>
      <c r="G1644">
        <v>-2.67</v>
      </c>
      <c r="H1644">
        <v>-5.85</v>
      </c>
      <c r="I1644">
        <v>19.79</v>
      </c>
      <c r="J1644">
        <v>13.94</v>
      </c>
    </row>
    <row r="1645" spans="1:10" x14ac:dyDescent="0.3">
      <c r="A1645" s="163">
        <v>45686</v>
      </c>
      <c r="B1645" t="s">
        <v>1806</v>
      </c>
      <c r="C1645">
        <v>632.85</v>
      </c>
      <c r="D1645">
        <v>-6.8199999999999994</v>
      </c>
      <c r="E1645">
        <v>-0.79</v>
      </c>
      <c r="F1645">
        <v>-0.79</v>
      </c>
      <c r="G1645">
        <v>-0.32</v>
      </c>
      <c r="H1645">
        <v>-1.1100000000000001</v>
      </c>
      <c r="I1645">
        <v>9.35</v>
      </c>
      <c r="J1645">
        <v>8.24</v>
      </c>
    </row>
    <row r="1646" spans="1:10" x14ac:dyDescent="0.3">
      <c r="A1646" s="163">
        <v>45686</v>
      </c>
      <c r="B1646" t="s">
        <v>1807</v>
      </c>
      <c r="C1646">
        <v>24.3</v>
      </c>
      <c r="D1646">
        <v>-2.9800000000000004</v>
      </c>
      <c r="E1646">
        <v>1.1499999999999999</v>
      </c>
      <c r="F1646">
        <v>1.1499999999999999</v>
      </c>
      <c r="G1646">
        <v>-3.61</v>
      </c>
      <c r="H1646">
        <v>-2.46</v>
      </c>
      <c r="I1646">
        <v>-4.1399999999999997</v>
      </c>
      <c r="J1646">
        <v>-6.6</v>
      </c>
    </row>
    <row r="1647" spans="1:10" x14ac:dyDescent="0.3">
      <c r="A1647" s="163">
        <v>45686</v>
      </c>
      <c r="B1647" t="s">
        <v>1808</v>
      </c>
      <c r="C1647">
        <v>97.75</v>
      </c>
      <c r="D1647">
        <v>-4.5999999999999996</v>
      </c>
      <c r="E1647">
        <v>-1.85</v>
      </c>
      <c r="F1647">
        <v>-1.85</v>
      </c>
      <c r="G1647">
        <v>0.92</v>
      </c>
      <c r="H1647">
        <v>-0.93</v>
      </c>
      <c r="I1647">
        <v>-1.1599999999999999</v>
      </c>
      <c r="J1647">
        <v>-2.09</v>
      </c>
    </row>
    <row r="1648" spans="1:10" x14ac:dyDescent="0.3">
      <c r="A1648" s="163">
        <v>45686</v>
      </c>
      <c r="B1648" t="s">
        <v>1809</v>
      </c>
      <c r="C1648">
        <v>16</v>
      </c>
      <c r="D1648">
        <v>-0.34</v>
      </c>
      <c r="E1648">
        <v>-0.68</v>
      </c>
      <c r="F1648">
        <v>-0.68</v>
      </c>
      <c r="G1648">
        <v>10.34</v>
      </c>
      <c r="H1648">
        <v>9.66</v>
      </c>
      <c r="J1648">
        <v>9.66</v>
      </c>
    </row>
    <row r="1649" spans="1:10" x14ac:dyDescent="0.3">
      <c r="A1649" s="163">
        <v>45686</v>
      </c>
      <c r="B1649" t="s">
        <v>1810</v>
      </c>
      <c r="C1649">
        <v>16.16</v>
      </c>
      <c r="D1649">
        <v>-3.1700000000000004</v>
      </c>
      <c r="E1649">
        <v>-5.41</v>
      </c>
      <c r="F1649">
        <v>-5.41</v>
      </c>
      <c r="G1649">
        <v>8.92</v>
      </c>
      <c r="H1649">
        <v>3.51</v>
      </c>
      <c r="I1649">
        <v>-1.28</v>
      </c>
      <c r="J1649">
        <v>2.2299999999999995</v>
      </c>
    </row>
    <row r="1650" spans="1:10" x14ac:dyDescent="0.3">
      <c r="A1650" s="163">
        <v>45686</v>
      </c>
      <c r="B1650" t="s">
        <v>1811</v>
      </c>
      <c r="C1650">
        <v>64.17</v>
      </c>
      <c r="D1650">
        <v>3.87</v>
      </c>
      <c r="E1650">
        <v>-2.98</v>
      </c>
      <c r="F1650">
        <v>-2.98</v>
      </c>
      <c r="G1650">
        <v>4.99</v>
      </c>
      <c r="H1650">
        <v>2.0099999999999998</v>
      </c>
      <c r="J1650">
        <v>2.0099999999999998</v>
      </c>
    </row>
    <row r="1651" spans="1:10" x14ac:dyDescent="0.3">
      <c r="A1651" s="163">
        <v>45686</v>
      </c>
      <c r="B1651" t="s">
        <v>1812</v>
      </c>
      <c r="C1651">
        <v>7.59</v>
      </c>
      <c r="D1651">
        <v>-5.1400000000000006</v>
      </c>
      <c r="E1651">
        <v>-4.4000000000000004</v>
      </c>
      <c r="F1651">
        <v>-4.4000000000000004</v>
      </c>
      <c r="G1651">
        <v>-4.87</v>
      </c>
      <c r="H1651">
        <v>-9.27</v>
      </c>
      <c r="I1651">
        <v>4.9800000000000004</v>
      </c>
      <c r="J1651">
        <v>-4.2899999999999991</v>
      </c>
    </row>
    <row r="1652" spans="1:10" x14ac:dyDescent="0.3">
      <c r="A1652" s="163">
        <v>45686</v>
      </c>
      <c r="B1652" t="s">
        <v>1813</v>
      </c>
      <c r="C1652">
        <v>221.1</v>
      </c>
      <c r="D1652">
        <v>-1.6</v>
      </c>
      <c r="E1652">
        <v>-1.71</v>
      </c>
      <c r="F1652">
        <v>-1.71</v>
      </c>
      <c r="G1652">
        <v>-3.64</v>
      </c>
      <c r="H1652">
        <v>-5.35</v>
      </c>
      <c r="I1652">
        <v>2.5299999999999998</v>
      </c>
      <c r="J1652">
        <v>-2.82</v>
      </c>
    </row>
    <row r="1653" spans="1:10" x14ac:dyDescent="0.3">
      <c r="A1653" s="163">
        <v>45686</v>
      </c>
      <c r="B1653" t="s">
        <v>1814</v>
      </c>
      <c r="C1653">
        <v>195.9</v>
      </c>
      <c r="D1653">
        <v>-8.52</v>
      </c>
      <c r="E1653">
        <v>-4.9800000000000004</v>
      </c>
      <c r="F1653">
        <v>-4.9800000000000004</v>
      </c>
      <c r="G1653">
        <v>4.97</v>
      </c>
      <c r="H1653">
        <v>-1.00000000000006E-2</v>
      </c>
      <c r="I1653">
        <v>4.1500000000000004</v>
      </c>
      <c r="J1653">
        <v>4.1399999999999997</v>
      </c>
    </row>
    <row r="1654" spans="1:10" x14ac:dyDescent="0.3">
      <c r="A1654" s="163">
        <v>45686</v>
      </c>
      <c r="B1654" t="s">
        <v>1815</v>
      </c>
      <c r="C1654">
        <v>824.15</v>
      </c>
      <c r="D1654">
        <v>-0.46999999999999981</v>
      </c>
      <c r="E1654">
        <v>-3.36</v>
      </c>
      <c r="F1654">
        <v>-3.36</v>
      </c>
      <c r="G1654">
        <v>-0.48</v>
      </c>
      <c r="H1654">
        <v>-3.84</v>
      </c>
      <c r="I1654">
        <v>-3.86</v>
      </c>
      <c r="J1654">
        <v>-7.6999999999999993</v>
      </c>
    </row>
    <row r="1655" spans="1:10" x14ac:dyDescent="0.3">
      <c r="A1655" s="163">
        <v>45686</v>
      </c>
      <c r="B1655" t="s">
        <v>1816</v>
      </c>
      <c r="C1655">
        <v>114.55</v>
      </c>
      <c r="D1655">
        <v>2.4000000000000004</v>
      </c>
      <c r="E1655">
        <v>-8.7100000000000009</v>
      </c>
      <c r="F1655">
        <v>-8.7100000000000009</v>
      </c>
      <c r="G1655">
        <v>0.66</v>
      </c>
      <c r="H1655">
        <v>-8.0500000000000007</v>
      </c>
      <c r="I1655">
        <v>7.01</v>
      </c>
      <c r="J1655">
        <v>-1.0400000000000009</v>
      </c>
    </row>
    <row r="1656" spans="1:10" x14ac:dyDescent="0.3">
      <c r="A1656" s="163">
        <v>45686</v>
      </c>
      <c r="B1656" t="s">
        <v>1817</v>
      </c>
      <c r="C1656">
        <v>781.75</v>
      </c>
      <c r="D1656">
        <v>-1.7</v>
      </c>
      <c r="E1656">
        <v>-3.2</v>
      </c>
      <c r="F1656">
        <v>-3.2</v>
      </c>
      <c r="G1656">
        <v>-1.55</v>
      </c>
      <c r="H1656">
        <v>-4.75</v>
      </c>
      <c r="I1656">
        <v>-0.42</v>
      </c>
      <c r="J1656">
        <v>-5.17</v>
      </c>
    </row>
    <row r="1657" spans="1:10" x14ac:dyDescent="0.3">
      <c r="A1657" s="163">
        <v>45686</v>
      </c>
      <c r="B1657" t="s">
        <v>1818</v>
      </c>
      <c r="C1657">
        <v>75.3</v>
      </c>
      <c r="D1657">
        <v>-3.62</v>
      </c>
      <c r="E1657">
        <v>-4.2699999999999996</v>
      </c>
      <c r="F1657">
        <v>-4.2699999999999996</v>
      </c>
      <c r="G1657">
        <v>-2.06</v>
      </c>
      <c r="H1657">
        <v>-6.33</v>
      </c>
      <c r="I1657">
        <v>2.87</v>
      </c>
      <c r="J1657">
        <v>-3.46</v>
      </c>
    </row>
    <row r="1658" spans="1:10" x14ac:dyDescent="0.3">
      <c r="A1658" s="163">
        <v>45686</v>
      </c>
      <c r="B1658" t="s">
        <v>1819</v>
      </c>
      <c r="C1658">
        <v>97</v>
      </c>
      <c r="D1658">
        <v>-11.51</v>
      </c>
      <c r="E1658">
        <v>-4.91</v>
      </c>
      <c r="F1658">
        <v>-4.91</v>
      </c>
      <c r="H1658">
        <v>-4.91</v>
      </c>
      <c r="I1658">
        <v>4.3</v>
      </c>
      <c r="J1658">
        <v>-0.61000000000000032</v>
      </c>
    </row>
    <row r="1659" spans="1:10" x14ac:dyDescent="0.3">
      <c r="A1659" s="163">
        <v>45686</v>
      </c>
      <c r="B1659" t="s">
        <v>1820</v>
      </c>
      <c r="C1659">
        <v>43.49</v>
      </c>
      <c r="D1659">
        <v>2.34</v>
      </c>
      <c r="E1659">
        <v>-2.82</v>
      </c>
      <c r="F1659">
        <v>-2.82</v>
      </c>
      <c r="G1659">
        <v>-2.29</v>
      </c>
      <c r="H1659">
        <v>-5.1099999999999994</v>
      </c>
      <c r="I1659">
        <v>1.78</v>
      </c>
      <c r="J1659">
        <v>-3.3299999999999992</v>
      </c>
    </row>
    <row r="1660" spans="1:10" x14ac:dyDescent="0.3">
      <c r="A1660" s="163">
        <v>45686</v>
      </c>
      <c r="B1660" t="s">
        <v>1821</v>
      </c>
      <c r="C1660">
        <v>1.94</v>
      </c>
      <c r="D1660">
        <v>-0.97</v>
      </c>
      <c r="E1660">
        <v>-3.55</v>
      </c>
      <c r="F1660">
        <v>-3.55</v>
      </c>
      <c r="G1660">
        <v>-1.05</v>
      </c>
      <c r="H1660">
        <v>-4.5999999999999996</v>
      </c>
      <c r="I1660">
        <v>3.19</v>
      </c>
      <c r="J1660">
        <v>-1.4099999999999997</v>
      </c>
    </row>
    <row r="1661" spans="1:10" x14ac:dyDescent="0.3">
      <c r="A1661" s="163">
        <v>45686</v>
      </c>
      <c r="B1661" t="s">
        <v>1822</v>
      </c>
      <c r="C1661">
        <v>840.25</v>
      </c>
      <c r="D1661">
        <v>-6.34</v>
      </c>
      <c r="E1661">
        <v>0.57999999999999996</v>
      </c>
      <c r="F1661">
        <v>0.57999999999999996</v>
      </c>
      <c r="G1661">
        <v>-1.65</v>
      </c>
      <c r="H1661">
        <v>-1.0699999999999998</v>
      </c>
      <c r="I1661">
        <v>1.84</v>
      </c>
      <c r="J1661">
        <v>0.77000000000000024</v>
      </c>
    </row>
    <row r="1662" spans="1:10" x14ac:dyDescent="0.3">
      <c r="A1662" s="163">
        <v>45686</v>
      </c>
      <c r="B1662" t="s">
        <v>1823</v>
      </c>
      <c r="C1662">
        <v>50.09</v>
      </c>
      <c r="D1662">
        <v>-3.04</v>
      </c>
      <c r="E1662">
        <v>2.02</v>
      </c>
      <c r="F1662">
        <v>2.02</v>
      </c>
      <c r="G1662">
        <v>-1</v>
      </c>
      <c r="H1662">
        <v>1.02</v>
      </c>
      <c r="I1662">
        <v>1.17</v>
      </c>
      <c r="J1662">
        <v>2.19</v>
      </c>
    </row>
    <row r="1663" spans="1:10" x14ac:dyDescent="0.3">
      <c r="A1663" s="163">
        <v>45686</v>
      </c>
      <c r="B1663" t="s">
        <v>1824</v>
      </c>
      <c r="C1663">
        <v>123.75</v>
      </c>
      <c r="D1663">
        <v>0.1</v>
      </c>
      <c r="E1663">
        <v>-3.16</v>
      </c>
      <c r="F1663">
        <v>-3.16</v>
      </c>
      <c r="G1663">
        <v>-1.25</v>
      </c>
      <c r="H1663">
        <v>-4.41</v>
      </c>
      <c r="I1663">
        <v>0.9</v>
      </c>
      <c r="J1663">
        <v>-3.51</v>
      </c>
    </row>
    <row r="1664" spans="1:10" x14ac:dyDescent="0.3">
      <c r="A1664" s="163">
        <v>45686</v>
      </c>
      <c r="B1664" t="s">
        <v>1825</v>
      </c>
      <c r="C1664">
        <v>361.55</v>
      </c>
      <c r="D1664">
        <v>-2.5299999999999998</v>
      </c>
      <c r="E1664">
        <v>-5.03</v>
      </c>
      <c r="F1664">
        <v>-5.03</v>
      </c>
      <c r="G1664">
        <v>-0.56000000000000005</v>
      </c>
      <c r="H1664">
        <v>-5.59</v>
      </c>
      <c r="I1664">
        <v>0.92</v>
      </c>
      <c r="J1664">
        <v>-4.67</v>
      </c>
    </row>
    <row r="1665" spans="1:10" x14ac:dyDescent="0.3">
      <c r="A1665" s="163">
        <v>45686</v>
      </c>
      <c r="B1665" t="s">
        <v>1826</v>
      </c>
      <c r="C1665">
        <v>546.79999999999995</v>
      </c>
      <c r="D1665">
        <v>-8.870000000000001</v>
      </c>
      <c r="E1665">
        <v>-5.95</v>
      </c>
      <c r="F1665">
        <v>-5.95</v>
      </c>
      <c r="G1665">
        <v>0.06</v>
      </c>
      <c r="H1665">
        <v>-5.8900000000000006</v>
      </c>
      <c r="I1665">
        <v>-1.98</v>
      </c>
      <c r="J1665">
        <v>-7.870000000000001</v>
      </c>
    </row>
    <row r="1666" spans="1:10" x14ac:dyDescent="0.3">
      <c r="A1666" s="163">
        <v>45686</v>
      </c>
      <c r="B1666" t="s">
        <v>1827</v>
      </c>
      <c r="C1666">
        <v>1444.2</v>
      </c>
      <c r="D1666">
        <v>-1.7300000000000004</v>
      </c>
      <c r="E1666">
        <v>-4.8099999999999996</v>
      </c>
      <c r="F1666">
        <v>-4.8099999999999996</v>
      </c>
      <c r="G1666">
        <v>-4.1100000000000003</v>
      </c>
      <c r="H1666">
        <v>-8.92</v>
      </c>
      <c r="I1666">
        <v>4.3899999999999997</v>
      </c>
      <c r="J1666">
        <v>-4.53</v>
      </c>
    </row>
    <row r="1667" spans="1:10" x14ac:dyDescent="0.3">
      <c r="A1667" s="163">
        <v>45686</v>
      </c>
      <c r="B1667" t="s">
        <v>1828</v>
      </c>
      <c r="C1667">
        <v>152.30000000000001</v>
      </c>
      <c r="D1667">
        <v>-2.68</v>
      </c>
      <c r="E1667">
        <v>-3.9</v>
      </c>
      <c r="F1667">
        <v>-3.9</v>
      </c>
      <c r="G1667">
        <v>-4.45</v>
      </c>
      <c r="H1667">
        <v>-8.35</v>
      </c>
      <c r="I1667">
        <v>2.73</v>
      </c>
      <c r="J1667">
        <v>-5.6199999999999992</v>
      </c>
    </row>
    <row r="1668" spans="1:10" x14ac:dyDescent="0.3">
      <c r="A1668" s="163">
        <v>45686</v>
      </c>
      <c r="B1668" t="s">
        <v>1829</v>
      </c>
      <c r="C1668">
        <v>168.45</v>
      </c>
      <c r="D1668">
        <v>-7.3900000000000006</v>
      </c>
      <c r="E1668">
        <v>-1.95</v>
      </c>
      <c r="F1668">
        <v>-1.95</v>
      </c>
      <c r="G1668">
        <v>-0.6</v>
      </c>
      <c r="H1668">
        <v>-2.5499999999999998</v>
      </c>
      <c r="I1668">
        <v>2.09</v>
      </c>
      <c r="J1668">
        <v>-0.45999999999999991</v>
      </c>
    </row>
    <row r="1669" spans="1:10" x14ac:dyDescent="0.3">
      <c r="A1669" s="163">
        <v>45686</v>
      </c>
      <c r="B1669" t="s">
        <v>1830</v>
      </c>
      <c r="C1669">
        <v>52.25</v>
      </c>
      <c r="D1669">
        <v>-5.6000000000000005</v>
      </c>
      <c r="E1669">
        <v>-4.38</v>
      </c>
      <c r="F1669">
        <v>-4.38</v>
      </c>
      <c r="G1669">
        <v>1.9</v>
      </c>
      <c r="H1669">
        <v>-2.48</v>
      </c>
      <c r="I1669">
        <v>3.44</v>
      </c>
      <c r="J1669">
        <v>0.96</v>
      </c>
    </row>
    <row r="1670" spans="1:10" x14ac:dyDescent="0.3">
      <c r="A1670" s="163">
        <v>45686</v>
      </c>
      <c r="B1670" t="s">
        <v>1831</v>
      </c>
      <c r="C1670">
        <v>194</v>
      </c>
      <c r="D1670">
        <v>-6.91</v>
      </c>
      <c r="E1670">
        <v>-4.43</v>
      </c>
      <c r="F1670">
        <v>-4.43</v>
      </c>
      <c r="G1670">
        <v>-4.33</v>
      </c>
      <c r="H1670">
        <v>-8.76</v>
      </c>
      <c r="I1670">
        <v>3.3</v>
      </c>
      <c r="J1670">
        <v>-5.46</v>
      </c>
    </row>
    <row r="1671" spans="1:10" x14ac:dyDescent="0.3">
      <c r="A1671" s="163">
        <v>45686</v>
      </c>
      <c r="B1671" t="s">
        <v>1832</v>
      </c>
      <c r="C1671">
        <v>762.2</v>
      </c>
      <c r="D1671">
        <v>1.0600000000000005</v>
      </c>
      <c r="E1671">
        <v>-5.01</v>
      </c>
      <c r="F1671">
        <v>-5.01</v>
      </c>
      <c r="G1671">
        <v>0.37</v>
      </c>
      <c r="H1671">
        <v>-4.6399999999999997</v>
      </c>
      <c r="I1671">
        <v>1.58</v>
      </c>
      <c r="J1671">
        <v>-3.06</v>
      </c>
    </row>
    <row r="1672" spans="1:10" x14ac:dyDescent="0.3">
      <c r="A1672" s="163">
        <v>45686</v>
      </c>
      <c r="B1672" t="s">
        <v>1833</v>
      </c>
      <c r="C1672">
        <v>192.2</v>
      </c>
      <c r="D1672">
        <v>-6.0299999999999994</v>
      </c>
      <c r="E1672">
        <v>-4.0999999999999996</v>
      </c>
      <c r="F1672">
        <v>-4.0999999999999996</v>
      </c>
      <c r="G1672">
        <v>-0.16</v>
      </c>
      <c r="H1672">
        <v>-4.26</v>
      </c>
      <c r="I1672">
        <v>3</v>
      </c>
      <c r="J1672">
        <v>-1.2599999999999998</v>
      </c>
    </row>
    <row r="1673" spans="1:10" x14ac:dyDescent="0.3">
      <c r="A1673" s="163">
        <v>45686</v>
      </c>
      <c r="B1673" t="s">
        <v>1834</v>
      </c>
      <c r="C1673">
        <v>141.69999999999999</v>
      </c>
      <c r="D1673">
        <v>-3.74</v>
      </c>
      <c r="E1673">
        <v>-2.7</v>
      </c>
      <c r="F1673">
        <v>-2.7</v>
      </c>
      <c r="G1673">
        <v>0.57999999999999996</v>
      </c>
      <c r="H1673">
        <v>-2.12</v>
      </c>
      <c r="I1673">
        <v>2.83</v>
      </c>
      <c r="J1673">
        <v>0.71</v>
      </c>
    </row>
    <row r="1674" spans="1:10" x14ac:dyDescent="0.3">
      <c r="A1674" s="163">
        <v>45686</v>
      </c>
      <c r="B1674" t="s">
        <v>1835</v>
      </c>
      <c r="C1674">
        <v>459.6</v>
      </c>
      <c r="D1674">
        <v>-9.98</v>
      </c>
      <c r="E1674">
        <v>-2</v>
      </c>
      <c r="F1674">
        <v>-2</v>
      </c>
      <c r="G1674">
        <v>-2</v>
      </c>
      <c r="H1674">
        <v>-4</v>
      </c>
      <c r="I1674">
        <v>-1.99</v>
      </c>
      <c r="J1674">
        <v>-5.99</v>
      </c>
    </row>
    <row r="1675" spans="1:10" x14ac:dyDescent="0.3">
      <c r="A1675" s="163">
        <v>45686</v>
      </c>
      <c r="B1675" t="s">
        <v>1836</v>
      </c>
      <c r="C1675">
        <v>57.88</v>
      </c>
      <c r="D1675">
        <v>-4.09</v>
      </c>
      <c r="E1675">
        <v>-2.0699999999999998</v>
      </c>
      <c r="F1675">
        <v>-2.0699999999999998</v>
      </c>
      <c r="G1675">
        <v>-1.96</v>
      </c>
      <c r="H1675">
        <v>-4.0299999999999994</v>
      </c>
      <c r="I1675">
        <v>0.71</v>
      </c>
      <c r="J1675">
        <v>-3.3199999999999994</v>
      </c>
    </row>
    <row r="1676" spans="1:10" x14ac:dyDescent="0.3">
      <c r="A1676" s="163">
        <v>45686</v>
      </c>
      <c r="B1676" t="s">
        <v>1837</v>
      </c>
      <c r="C1676">
        <v>306.45</v>
      </c>
      <c r="D1676">
        <v>-3.8899999999999992</v>
      </c>
      <c r="E1676">
        <v>-4.34</v>
      </c>
      <c r="F1676">
        <v>-4.34</v>
      </c>
      <c r="G1676">
        <v>-4.03</v>
      </c>
      <c r="H1676">
        <v>-8.370000000000001</v>
      </c>
      <c r="I1676">
        <v>1.71</v>
      </c>
      <c r="J1676">
        <v>-6.660000000000001</v>
      </c>
    </row>
    <row r="1677" spans="1:10" x14ac:dyDescent="0.3">
      <c r="A1677" s="163">
        <v>45684</v>
      </c>
      <c r="B1677" t="s">
        <v>4229</v>
      </c>
      <c r="C1677">
        <v>36.58</v>
      </c>
      <c r="D1677">
        <v>0</v>
      </c>
      <c r="E1677">
        <v>-4.99</v>
      </c>
      <c r="F1677">
        <v>-4.99</v>
      </c>
      <c r="G1677">
        <v>0</v>
      </c>
      <c r="H1677">
        <v>0</v>
      </c>
      <c r="I1677">
        <v>0</v>
      </c>
      <c r="J1677">
        <v>0</v>
      </c>
    </row>
    <row r="1678" spans="1:10" x14ac:dyDescent="0.3">
      <c r="A1678" s="163">
        <v>45686</v>
      </c>
      <c r="B1678" t="s">
        <v>1838</v>
      </c>
      <c r="C1678">
        <v>828.4</v>
      </c>
      <c r="D1678">
        <v>-1.19</v>
      </c>
      <c r="E1678">
        <v>1.18</v>
      </c>
      <c r="F1678">
        <v>1.18</v>
      </c>
      <c r="G1678">
        <v>1.86</v>
      </c>
      <c r="H1678">
        <v>3.04</v>
      </c>
      <c r="I1678">
        <v>0.02</v>
      </c>
      <c r="J1678">
        <v>3.06</v>
      </c>
    </row>
    <row r="1679" spans="1:10" x14ac:dyDescent="0.3">
      <c r="A1679" s="163">
        <v>45686</v>
      </c>
      <c r="B1679" t="s">
        <v>1839</v>
      </c>
      <c r="C1679">
        <v>1.43</v>
      </c>
      <c r="D1679">
        <v>-1.81</v>
      </c>
      <c r="G1679">
        <v>-4.6399999999999997</v>
      </c>
      <c r="H1679">
        <v>-4.6399999999999997</v>
      </c>
      <c r="I1679">
        <v>-0.69</v>
      </c>
      <c r="J1679">
        <v>-5.33</v>
      </c>
    </row>
    <row r="1680" spans="1:10" x14ac:dyDescent="0.3">
      <c r="A1680" s="163">
        <v>45686</v>
      </c>
      <c r="B1680" t="s">
        <v>1840</v>
      </c>
      <c r="C1680">
        <v>130</v>
      </c>
      <c r="D1680">
        <v>-5.5</v>
      </c>
      <c r="E1680">
        <v>-0.23</v>
      </c>
      <c r="F1680">
        <v>-0.23</v>
      </c>
      <c r="G1680">
        <v>-2.52</v>
      </c>
      <c r="H1680">
        <v>-2.75</v>
      </c>
      <c r="I1680">
        <v>1.96</v>
      </c>
      <c r="J1680">
        <v>-0.79</v>
      </c>
    </row>
    <row r="1681" spans="1:10" x14ac:dyDescent="0.3">
      <c r="A1681" s="163">
        <v>45686</v>
      </c>
      <c r="B1681" t="s">
        <v>1841</v>
      </c>
      <c r="C1681">
        <v>1085.6500000000001</v>
      </c>
      <c r="D1681">
        <v>-8.49</v>
      </c>
      <c r="E1681">
        <v>-5.52</v>
      </c>
      <c r="F1681">
        <v>-5.52</v>
      </c>
      <c r="G1681">
        <v>2.73</v>
      </c>
      <c r="H1681">
        <v>-2.79</v>
      </c>
      <c r="I1681">
        <v>0.33</v>
      </c>
      <c r="J1681">
        <v>-2.4599999999999995</v>
      </c>
    </row>
    <row r="1682" spans="1:10" x14ac:dyDescent="0.3">
      <c r="A1682" s="163">
        <v>45686</v>
      </c>
      <c r="B1682" t="s">
        <v>1842</v>
      </c>
      <c r="C1682">
        <v>1.55</v>
      </c>
      <c r="D1682">
        <v>-8.34</v>
      </c>
      <c r="E1682">
        <v>-2.94</v>
      </c>
      <c r="F1682">
        <v>-2.94</v>
      </c>
      <c r="G1682">
        <v>-3.03</v>
      </c>
      <c r="H1682">
        <v>-5.97</v>
      </c>
      <c r="I1682">
        <v>-3.12</v>
      </c>
      <c r="J1682">
        <v>-9.09</v>
      </c>
    </row>
    <row r="1683" spans="1:10" x14ac:dyDescent="0.3">
      <c r="A1683" s="163">
        <v>45686</v>
      </c>
      <c r="B1683" t="s">
        <v>1843</v>
      </c>
      <c r="C1683">
        <v>49.97</v>
      </c>
      <c r="D1683">
        <v>-1.95</v>
      </c>
      <c r="E1683">
        <v>-2.5299999999999998</v>
      </c>
      <c r="F1683">
        <v>-2.5299999999999998</v>
      </c>
      <c r="G1683">
        <v>-1.06</v>
      </c>
      <c r="H1683">
        <v>-3.59</v>
      </c>
      <c r="I1683">
        <v>3.44</v>
      </c>
      <c r="J1683">
        <v>-0.14999999999999991</v>
      </c>
    </row>
    <row r="1684" spans="1:10" x14ac:dyDescent="0.3">
      <c r="A1684" s="163">
        <v>45686</v>
      </c>
      <c r="B1684" t="s">
        <v>1844</v>
      </c>
      <c r="C1684">
        <v>85.77</v>
      </c>
      <c r="D1684">
        <v>1.0699999999999994</v>
      </c>
      <c r="E1684">
        <v>-0.23</v>
      </c>
      <c r="F1684">
        <v>-0.23</v>
      </c>
      <c r="G1684">
        <v>-0.71</v>
      </c>
      <c r="H1684">
        <v>-0.94</v>
      </c>
      <c r="I1684">
        <v>4.5199999999999996</v>
      </c>
      <c r="J1684">
        <v>3.58</v>
      </c>
    </row>
    <row r="1685" spans="1:10" x14ac:dyDescent="0.3">
      <c r="A1685" s="163">
        <v>45686</v>
      </c>
      <c r="B1685" t="s">
        <v>1845</v>
      </c>
      <c r="C1685">
        <v>24.4</v>
      </c>
      <c r="D1685">
        <v>-7.62</v>
      </c>
      <c r="E1685">
        <v>2.39</v>
      </c>
      <c r="F1685">
        <v>2.39</v>
      </c>
      <c r="G1685">
        <v>-1.01</v>
      </c>
      <c r="H1685">
        <v>1.38</v>
      </c>
      <c r="I1685">
        <v>-0.61</v>
      </c>
      <c r="J1685">
        <v>0.77000000000000013</v>
      </c>
    </row>
    <row r="1686" spans="1:10" x14ac:dyDescent="0.3">
      <c r="A1686" s="163">
        <v>45686</v>
      </c>
      <c r="B1686" t="s">
        <v>1846</v>
      </c>
      <c r="C1686">
        <v>857.7</v>
      </c>
      <c r="D1686">
        <v>-4.7300000000000004</v>
      </c>
      <c r="E1686">
        <v>-6.63</v>
      </c>
      <c r="F1686">
        <v>-6.63</v>
      </c>
      <c r="G1686">
        <v>-3.17</v>
      </c>
      <c r="H1686">
        <v>-9.8000000000000007</v>
      </c>
      <c r="I1686">
        <v>4.03</v>
      </c>
      <c r="J1686">
        <v>-5.7700000000000005</v>
      </c>
    </row>
    <row r="1687" spans="1:10" x14ac:dyDescent="0.3">
      <c r="A1687" s="163">
        <v>45684</v>
      </c>
      <c r="B1687" t="s">
        <v>4230</v>
      </c>
      <c r="C1687">
        <v>4.26</v>
      </c>
      <c r="D1687">
        <v>9.77</v>
      </c>
      <c r="E1687">
        <v>4.93</v>
      </c>
      <c r="F1687">
        <v>4.93</v>
      </c>
      <c r="G1687">
        <v>0</v>
      </c>
      <c r="H1687">
        <v>0</v>
      </c>
      <c r="I1687">
        <v>0</v>
      </c>
      <c r="J1687">
        <v>0</v>
      </c>
    </row>
    <row r="1688" spans="1:10" x14ac:dyDescent="0.3">
      <c r="A1688" s="163">
        <v>45686</v>
      </c>
      <c r="B1688" t="s">
        <v>1847</v>
      </c>
      <c r="C1688">
        <v>4.21</v>
      </c>
      <c r="D1688">
        <v>4.46</v>
      </c>
      <c r="E1688">
        <v>-4.8899999999999997</v>
      </c>
      <c r="F1688">
        <v>-4.8899999999999997</v>
      </c>
      <c r="G1688">
        <v>-4.92</v>
      </c>
      <c r="H1688">
        <v>-9.81</v>
      </c>
      <c r="I1688">
        <v>-0.94</v>
      </c>
      <c r="J1688">
        <v>-10.749999999999998</v>
      </c>
    </row>
    <row r="1689" spans="1:10" x14ac:dyDescent="0.3">
      <c r="A1689" s="163">
        <v>45685</v>
      </c>
      <c r="B1689" t="s">
        <v>1848</v>
      </c>
      <c r="C1689">
        <v>40</v>
      </c>
      <c r="D1689">
        <v>-6.0299999999999994</v>
      </c>
      <c r="E1689">
        <v>-6.12</v>
      </c>
      <c r="F1689">
        <v>-6.12</v>
      </c>
      <c r="G1689">
        <v>0.25</v>
      </c>
      <c r="H1689">
        <v>-5.87</v>
      </c>
    </row>
    <row r="1690" spans="1:10" x14ac:dyDescent="0.3">
      <c r="A1690" s="163">
        <v>45686</v>
      </c>
      <c r="B1690" t="s">
        <v>274</v>
      </c>
      <c r="C1690">
        <v>433.4</v>
      </c>
      <c r="D1690">
        <v>0.30999999999999989</v>
      </c>
      <c r="E1690">
        <v>-0.34</v>
      </c>
      <c r="F1690">
        <v>-0.34</v>
      </c>
      <c r="G1690">
        <v>-1.08</v>
      </c>
      <c r="H1690">
        <v>-1.4200000000000002</v>
      </c>
      <c r="I1690">
        <v>-0.43</v>
      </c>
      <c r="J1690">
        <v>-1.85</v>
      </c>
    </row>
    <row r="1691" spans="1:10" x14ac:dyDescent="0.3">
      <c r="A1691" s="163">
        <v>45686</v>
      </c>
      <c r="B1691" t="s">
        <v>1849</v>
      </c>
      <c r="C1691">
        <v>597.79999999999995</v>
      </c>
      <c r="D1691">
        <v>-3.6</v>
      </c>
      <c r="E1691">
        <v>-0.8</v>
      </c>
      <c r="F1691">
        <v>-0.8</v>
      </c>
      <c r="G1691">
        <v>-5</v>
      </c>
      <c r="H1691">
        <v>-5.8</v>
      </c>
      <c r="I1691">
        <v>1.49</v>
      </c>
      <c r="J1691">
        <v>-4.3099999999999996</v>
      </c>
    </row>
    <row r="1692" spans="1:10" x14ac:dyDescent="0.3">
      <c r="A1692" s="163">
        <v>45686</v>
      </c>
      <c r="B1692" t="s">
        <v>1850</v>
      </c>
      <c r="C1692">
        <v>556</v>
      </c>
      <c r="D1692">
        <v>-8.02</v>
      </c>
      <c r="E1692">
        <v>-5.92</v>
      </c>
      <c r="F1692">
        <v>-5.92</v>
      </c>
      <c r="G1692">
        <v>-0.91</v>
      </c>
      <c r="H1692">
        <v>-6.83</v>
      </c>
      <c r="I1692">
        <v>2.66</v>
      </c>
      <c r="J1692">
        <v>-4.17</v>
      </c>
    </row>
    <row r="1693" spans="1:10" x14ac:dyDescent="0.3">
      <c r="A1693" s="163">
        <v>45686</v>
      </c>
      <c r="B1693" t="s">
        <v>1851</v>
      </c>
      <c r="C1693">
        <v>532.5</v>
      </c>
      <c r="D1693">
        <v>-1.88</v>
      </c>
      <c r="E1693">
        <v>-1.3</v>
      </c>
      <c r="F1693">
        <v>-1.3</v>
      </c>
      <c r="G1693">
        <v>1.24</v>
      </c>
      <c r="H1693">
        <v>-0.06</v>
      </c>
      <c r="I1693">
        <v>3.74</v>
      </c>
      <c r="J1693">
        <v>3.68</v>
      </c>
    </row>
    <row r="1694" spans="1:10" x14ac:dyDescent="0.3">
      <c r="A1694" s="163">
        <v>45686</v>
      </c>
      <c r="B1694" t="s">
        <v>1852</v>
      </c>
      <c r="C1694">
        <v>564.95000000000005</v>
      </c>
      <c r="D1694">
        <v>-4.5499999999999989</v>
      </c>
      <c r="E1694">
        <v>-7.66</v>
      </c>
      <c r="F1694">
        <v>-7.66</v>
      </c>
      <c r="G1694">
        <v>-0.74</v>
      </c>
      <c r="H1694">
        <v>-8.4</v>
      </c>
      <c r="I1694">
        <v>-0.5</v>
      </c>
      <c r="J1694">
        <v>-8.9</v>
      </c>
    </row>
    <row r="1695" spans="1:10" x14ac:dyDescent="0.3">
      <c r="A1695" s="163">
        <v>45686</v>
      </c>
      <c r="B1695" t="s">
        <v>1853</v>
      </c>
      <c r="C1695">
        <v>325.5</v>
      </c>
      <c r="D1695">
        <v>-8.59</v>
      </c>
      <c r="E1695">
        <v>-4.99</v>
      </c>
      <c r="F1695">
        <v>-4.99</v>
      </c>
      <c r="G1695">
        <v>-1.8</v>
      </c>
      <c r="H1695">
        <v>-6.79</v>
      </c>
      <c r="I1695">
        <v>1.1499999999999999</v>
      </c>
      <c r="J1695">
        <v>-5.6400000000000006</v>
      </c>
    </row>
    <row r="1696" spans="1:10" x14ac:dyDescent="0.3">
      <c r="A1696" s="163">
        <v>45686</v>
      </c>
      <c r="B1696" t="s">
        <v>1854</v>
      </c>
      <c r="C1696">
        <v>390.45</v>
      </c>
      <c r="D1696">
        <v>-2.84</v>
      </c>
      <c r="E1696">
        <v>-4.18</v>
      </c>
      <c r="F1696">
        <v>-4.18</v>
      </c>
      <c r="G1696">
        <v>1.64</v>
      </c>
      <c r="H1696">
        <v>-2.54</v>
      </c>
      <c r="I1696">
        <v>-3.1</v>
      </c>
      <c r="J1696">
        <v>-5.6400000000000006</v>
      </c>
    </row>
    <row r="1697" spans="1:10" x14ac:dyDescent="0.3">
      <c r="A1697" s="163">
        <v>45686</v>
      </c>
      <c r="B1697" t="s">
        <v>1855</v>
      </c>
      <c r="C1697">
        <v>10.16</v>
      </c>
      <c r="D1697">
        <v>0.54000000000000026</v>
      </c>
      <c r="E1697">
        <v>-3.87</v>
      </c>
      <c r="F1697">
        <v>-3.87</v>
      </c>
      <c r="G1697">
        <v>-0.98</v>
      </c>
      <c r="H1697">
        <v>-4.8499999999999996</v>
      </c>
      <c r="I1697">
        <v>0.79</v>
      </c>
      <c r="J1697">
        <v>-4.0599999999999996</v>
      </c>
    </row>
    <row r="1698" spans="1:10" x14ac:dyDescent="0.3">
      <c r="A1698" s="163">
        <v>45686</v>
      </c>
      <c r="B1698" t="s">
        <v>1856</v>
      </c>
      <c r="C1698">
        <v>186</v>
      </c>
      <c r="D1698">
        <v>-9.9499999999999993</v>
      </c>
      <c r="E1698">
        <v>-2.75</v>
      </c>
      <c r="F1698">
        <v>-2.75</v>
      </c>
      <c r="G1698">
        <v>-2.1</v>
      </c>
      <c r="H1698">
        <v>-4.8499999999999996</v>
      </c>
      <c r="I1698">
        <v>2.2000000000000002</v>
      </c>
      <c r="J1698">
        <v>-2.6499999999999995</v>
      </c>
    </row>
    <row r="1699" spans="1:10" x14ac:dyDescent="0.3">
      <c r="A1699" s="163">
        <v>43707</v>
      </c>
      <c r="B1699" t="s">
        <v>4355</v>
      </c>
      <c r="C1699">
        <v>0.39</v>
      </c>
      <c r="D1699">
        <v>-6.39</v>
      </c>
      <c r="E1699">
        <v>-4.6500000000000004</v>
      </c>
      <c r="G1699">
        <v>-2.44</v>
      </c>
    </row>
    <row r="1700" spans="1:10" x14ac:dyDescent="0.3">
      <c r="A1700" s="163">
        <v>45686</v>
      </c>
      <c r="B1700" t="s">
        <v>1857</v>
      </c>
      <c r="C1700">
        <v>8486.2000000000007</v>
      </c>
      <c r="D1700">
        <v>-13.37</v>
      </c>
      <c r="E1700">
        <v>-4.45</v>
      </c>
      <c r="F1700">
        <v>-4.45</v>
      </c>
      <c r="G1700">
        <v>0.21</v>
      </c>
      <c r="H1700">
        <v>-4.24</v>
      </c>
      <c r="I1700">
        <v>5</v>
      </c>
      <c r="J1700">
        <v>0.75999999999999979</v>
      </c>
    </row>
    <row r="1701" spans="1:10" x14ac:dyDescent="0.3">
      <c r="A1701" s="163">
        <v>45686</v>
      </c>
      <c r="B1701" t="s">
        <v>1858</v>
      </c>
      <c r="C1701">
        <v>45.81</v>
      </c>
      <c r="D1701">
        <v>-3.0000000000000004</v>
      </c>
      <c r="E1701">
        <v>-4.9800000000000004</v>
      </c>
      <c r="F1701">
        <v>-4.9800000000000004</v>
      </c>
      <c r="G1701">
        <v>1.3</v>
      </c>
      <c r="H1701">
        <v>-3.6800000000000006</v>
      </c>
      <c r="I1701">
        <v>1.28</v>
      </c>
      <c r="J1701">
        <v>-2.4000000000000004</v>
      </c>
    </row>
    <row r="1702" spans="1:10" x14ac:dyDescent="0.3">
      <c r="A1702" s="163">
        <v>45686</v>
      </c>
      <c r="B1702" t="s">
        <v>1859</v>
      </c>
      <c r="C1702">
        <v>432</v>
      </c>
      <c r="D1702">
        <v>-3.81</v>
      </c>
      <c r="E1702">
        <v>-4.95</v>
      </c>
      <c r="F1702">
        <v>-4.95</v>
      </c>
      <c r="G1702">
        <v>-0.99</v>
      </c>
      <c r="H1702">
        <v>-5.94</v>
      </c>
      <c r="I1702">
        <v>0.66</v>
      </c>
      <c r="J1702">
        <v>-5.28</v>
      </c>
    </row>
    <row r="1703" spans="1:10" x14ac:dyDescent="0.3">
      <c r="A1703" s="163">
        <v>45686</v>
      </c>
      <c r="B1703" t="s">
        <v>1860</v>
      </c>
      <c r="C1703">
        <v>0.66</v>
      </c>
      <c r="D1703">
        <v>-3.99</v>
      </c>
      <c r="E1703">
        <v>-1.41</v>
      </c>
      <c r="F1703">
        <v>-1.41</v>
      </c>
      <c r="G1703">
        <v>-1.43</v>
      </c>
      <c r="H1703">
        <v>-2.84</v>
      </c>
      <c r="I1703">
        <v>-4.3499999999999996</v>
      </c>
      <c r="J1703">
        <v>-7.19</v>
      </c>
    </row>
    <row r="1704" spans="1:10" x14ac:dyDescent="0.3">
      <c r="A1704" s="163">
        <v>45686</v>
      </c>
      <c r="B1704" t="s">
        <v>1861</v>
      </c>
      <c r="C1704">
        <v>197.4</v>
      </c>
      <c r="D1704">
        <v>-5.3000000000000007</v>
      </c>
      <c r="E1704">
        <v>-5.67</v>
      </c>
      <c r="F1704">
        <v>-5.67</v>
      </c>
      <c r="G1704">
        <v>-2.16</v>
      </c>
      <c r="H1704">
        <v>-7.83</v>
      </c>
      <c r="I1704">
        <v>2.73</v>
      </c>
      <c r="J1704">
        <v>-5.0999999999999996</v>
      </c>
    </row>
    <row r="1705" spans="1:10" x14ac:dyDescent="0.3">
      <c r="A1705" s="163">
        <v>45686</v>
      </c>
      <c r="B1705" t="s">
        <v>1862</v>
      </c>
      <c r="C1705">
        <v>89.98</v>
      </c>
      <c r="D1705">
        <v>0.40000000000000008</v>
      </c>
      <c r="E1705">
        <v>-4.46</v>
      </c>
      <c r="F1705">
        <v>-4.46</v>
      </c>
      <c r="G1705">
        <v>4.3899999999999997</v>
      </c>
      <c r="H1705">
        <v>-7.0000000000000201E-2</v>
      </c>
      <c r="I1705">
        <v>1.18</v>
      </c>
      <c r="J1705">
        <v>1.1099999999999997</v>
      </c>
    </row>
    <row r="1706" spans="1:10" x14ac:dyDescent="0.3">
      <c r="A1706" s="163">
        <v>45686</v>
      </c>
      <c r="B1706" t="s">
        <v>1863</v>
      </c>
      <c r="C1706">
        <v>10.72</v>
      </c>
      <c r="D1706">
        <v>-2.6499999999999995</v>
      </c>
      <c r="E1706">
        <v>-7.65</v>
      </c>
      <c r="F1706">
        <v>-7.65</v>
      </c>
      <c r="G1706">
        <v>-0.09</v>
      </c>
      <c r="H1706">
        <v>-7.74</v>
      </c>
      <c r="I1706">
        <v>1.04</v>
      </c>
      <c r="J1706">
        <v>-6.7</v>
      </c>
    </row>
    <row r="1707" spans="1:10" x14ac:dyDescent="0.3">
      <c r="A1707" s="163">
        <v>45686</v>
      </c>
      <c r="B1707" t="s">
        <v>1864</v>
      </c>
      <c r="C1707">
        <v>75.78</v>
      </c>
      <c r="D1707">
        <v>-2.38</v>
      </c>
      <c r="E1707">
        <v>-2.83</v>
      </c>
      <c r="F1707">
        <v>-2.83</v>
      </c>
      <c r="G1707">
        <v>-1.1000000000000001</v>
      </c>
      <c r="H1707">
        <v>-3.93</v>
      </c>
      <c r="I1707">
        <v>0.53</v>
      </c>
      <c r="J1707">
        <v>-3.4000000000000004</v>
      </c>
    </row>
    <row r="1708" spans="1:10" x14ac:dyDescent="0.3">
      <c r="A1708" s="163">
        <v>45686</v>
      </c>
      <c r="B1708" t="s">
        <v>1865</v>
      </c>
      <c r="C1708">
        <v>240.85</v>
      </c>
      <c r="D1708">
        <v>12.57</v>
      </c>
      <c r="E1708">
        <v>-12.8</v>
      </c>
      <c r="F1708">
        <v>-12.8</v>
      </c>
      <c r="G1708">
        <v>4.41</v>
      </c>
      <c r="H1708">
        <v>-8.39</v>
      </c>
      <c r="I1708">
        <v>8.15</v>
      </c>
      <c r="J1708">
        <v>-0.24000000000000021</v>
      </c>
    </row>
    <row r="1709" spans="1:10" x14ac:dyDescent="0.3">
      <c r="A1709" s="163">
        <v>45686</v>
      </c>
      <c r="B1709" t="s">
        <v>1866</v>
      </c>
      <c r="C1709">
        <v>62.45</v>
      </c>
      <c r="D1709">
        <v>-24.79</v>
      </c>
      <c r="E1709">
        <v>-4.96</v>
      </c>
      <c r="F1709">
        <v>-4.96</v>
      </c>
      <c r="G1709">
        <v>-4.9800000000000004</v>
      </c>
      <c r="H1709">
        <v>-9.94</v>
      </c>
      <c r="I1709">
        <v>4</v>
      </c>
      <c r="J1709">
        <v>-5.9400000000000013</v>
      </c>
    </row>
    <row r="1710" spans="1:10" x14ac:dyDescent="0.3">
      <c r="A1710" s="163">
        <v>45686</v>
      </c>
      <c r="B1710" t="s">
        <v>1867</v>
      </c>
      <c r="C1710">
        <v>135.75</v>
      </c>
      <c r="D1710">
        <v>-11.04</v>
      </c>
      <c r="E1710">
        <v>-6.26</v>
      </c>
      <c r="F1710">
        <v>-6.26</v>
      </c>
      <c r="G1710">
        <v>-5.92</v>
      </c>
      <c r="H1710">
        <v>-12.18</v>
      </c>
      <c r="I1710">
        <v>3.55</v>
      </c>
      <c r="J1710">
        <v>-8.629999999999999</v>
      </c>
    </row>
    <row r="1711" spans="1:10" x14ac:dyDescent="0.3">
      <c r="A1711" s="163">
        <v>45686</v>
      </c>
      <c r="B1711" t="s">
        <v>1868</v>
      </c>
      <c r="C1711">
        <v>130.55000000000001</v>
      </c>
      <c r="D1711">
        <v>-11.93</v>
      </c>
      <c r="E1711">
        <v>-5</v>
      </c>
      <c r="F1711">
        <v>-5</v>
      </c>
      <c r="G1711">
        <v>3.37</v>
      </c>
      <c r="H1711">
        <v>-1.63</v>
      </c>
      <c r="I1711">
        <v>1.4</v>
      </c>
      <c r="J1711">
        <v>-0.2299999999999999</v>
      </c>
    </row>
    <row r="1712" spans="1:10" x14ac:dyDescent="0.3">
      <c r="A1712" s="163">
        <v>45685</v>
      </c>
      <c r="B1712" t="s">
        <v>1869</v>
      </c>
      <c r="C1712">
        <v>51</v>
      </c>
      <c r="D1712">
        <v>-0.88999999999999968</v>
      </c>
      <c r="E1712">
        <v>4</v>
      </c>
      <c r="F1712">
        <v>4</v>
      </c>
      <c r="G1712">
        <v>-1.92</v>
      </c>
      <c r="H1712">
        <v>2.08</v>
      </c>
    </row>
    <row r="1713" spans="1:10" x14ac:dyDescent="0.3">
      <c r="A1713" s="163">
        <v>45686</v>
      </c>
      <c r="B1713" t="s">
        <v>1870</v>
      </c>
      <c r="C1713">
        <v>3.05</v>
      </c>
      <c r="D1713">
        <v>4.3899999999999997</v>
      </c>
      <c r="E1713">
        <v>-1.86</v>
      </c>
      <c r="F1713">
        <v>-1.86</v>
      </c>
      <c r="G1713">
        <v>-1.89</v>
      </c>
      <c r="H1713">
        <v>-3.75</v>
      </c>
      <c r="I1713">
        <v>-1.93</v>
      </c>
      <c r="J1713">
        <v>-5.68</v>
      </c>
    </row>
    <row r="1714" spans="1:10" x14ac:dyDescent="0.3">
      <c r="A1714" s="163">
        <v>45686</v>
      </c>
      <c r="B1714" t="s">
        <v>4356</v>
      </c>
      <c r="C1714">
        <v>196.2</v>
      </c>
      <c r="D1714">
        <v>-8.6</v>
      </c>
      <c r="G1714">
        <v>-1.96</v>
      </c>
      <c r="I1714">
        <v>-1.9</v>
      </c>
      <c r="J1714">
        <v>-1.96</v>
      </c>
    </row>
    <row r="1715" spans="1:10" x14ac:dyDescent="0.3">
      <c r="A1715" s="163">
        <v>45686</v>
      </c>
      <c r="B1715" t="s">
        <v>1871</v>
      </c>
      <c r="C1715">
        <v>5.19</v>
      </c>
      <c r="D1715">
        <v>-1.2599999999999989</v>
      </c>
      <c r="E1715">
        <v>-7.62</v>
      </c>
      <c r="F1715">
        <v>-7.62</v>
      </c>
      <c r="I1715">
        <v>9.73</v>
      </c>
      <c r="J1715">
        <v>2.1100000000000003</v>
      </c>
    </row>
    <row r="1716" spans="1:10" x14ac:dyDescent="0.3">
      <c r="A1716" s="163">
        <v>45686</v>
      </c>
      <c r="B1716" t="s">
        <v>1872</v>
      </c>
      <c r="C1716">
        <v>231.95</v>
      </c>
      <c r="D1716">
        <v>0.87999999999999989</v>
      </c>
      <c r="G1716">
        <v>0.39</v>
      </c>
      <c r="H1716">
        <v>0.39</v>
      </c>
      <c r="J1716">
        <v>0.39</v>
      </c>
    </row>
    <row r="1717" spans="1:10" x14ac:dyDescent="0.3">
      <c r="A1717" s="163">
        <v>45635</v>
      </c>
      <c r="B1717" t="s">
        <v>4357</v>
      </c>
      <c r="C1717">
        <v>27.93</v>
      </c>
      <c r="D1717">
        <v>5</v>
      </c>
      <c r="E1717">
        <v>-1.03</v>
      </c>
      <c r="G1717">
        <v>0</v>
      </c>
      <c r="I1717">
        <v>0</v>
      </c>
    </row>
    <row r="1718" spans="1:10" x14ac:dyDescent="0.3">
      <c r="A1718" s="163">
        <v>44768</v>
      </c>
      <c r="B1718" t="s">
        <v>4358</v>
      </c>
      <c r="C1718">
        <v>2.65</v>
      </c>
      <c r="D1718">
        <v>-5.330000000000001</v>
      </c>
      <c r="E1718">
        <v>4</v>
      </c>
      <c r="G1718">
        <v>1.92</v>
      </c>
    </row>
    <row r="1719" spans="1:10" x14ac:dyDescent="0.3">
      <c r="A1719" s="163">
        <v>45686</v>
      </c>
      <c r="B1719" t="s">
        <v>1873</v>
      </c>
      <c r="C1719">
        <v>35.01</v>
      </c>
      <c r="D1719">
        <v>-2.48</v>
      </c>
      <c r="E1719">
        <v>0.87</v>
      </c>
      <c r="F1719">
        <v>0.87</v>
      </c>
      <c r="G1719">
        <v>1.01</v>
      </c>
      <c r="H1719">
        <v>1.88</v>
      </c>
      <c r="I1719">
        <v>-0.4</v>
      </c>
      <c r="J1719">
        <v>1.48</v>
      </c>
    </row>
    <row r="1720" spans="1:10" x14ac:dyDescent="0.3">
      <c r="A1720" s="163">
        <v>45686</v>
      </c>
      <c r="B1720" t="s">
        <v>1874</v>
      </c>
      <c r="C1720">
        <v>43.22</v>
      </c>
      <c r="D1720">
        <v>7.4799999999999986</v>
      </c>
      <c r="E1720">
        <v>-3.62</v>
      </c>
      <c r="F1720">
        <v>-3.62</v>
      </c>
      <c r="G1720">
        <v>-0.64</v>
      </c>
      <c r="H1720">
        <v>-4.26</v>
      </c>
      <c r="I1720">
        <v>3.42</v>
      </c>
      <c r="J1720">
        <v>-0.83999999999999986</v>
      </c>
    </row>
    <row r="1721" spans="1:10" x14ac:dyDescent="0.3">
      <c r="A1721" s="163">
        <v>45686</v>
      </c>
      <c r="B1721" t="s">
        <v>1875</v>
      </c>
      <c r="C1721">
        <v>10.8</v>
      </c>
      <c r="D1721">
        <v>-3.79</v>
      </c>
      <c r="E1721">
        <v>-1.75</v>
      </c>
      <c r="F1721">
        <v>-1.75</v>
      </c>
      <c r="G1721">
        <v>-1.79</v>
      </c>
      <c r="H1721">
        <v>-3.54</v>
      </c>
      <c r="I1721">
        <v>-1.82</v>
      </c>
      <c r="J1721">
        <v>-5.36</v>
      </c>
    </row>
    <row r="1722" spans="1:10" x14ac:dyDescent="0.3">
      <c r="A1722" s="163">
        <v>45686</v>
      </c>
      <c r="B1722" t="s">
        <v>1876</v>
      </c>
      <c r="C1722">
        <v>349.9</v>
      </c>
      <c r="D1722">
        <v>-2.38</v>
      </c>
      <c r="E1722">
        <v>-6.2</v>
      </c>
      <c r="F1722">
        <v>-6.2</v>
      </c>
      <c r="G1722">
        <v>1.1200000000000001</v>
      </c>
      <c r="H1722">
        <v>-5.08</v>
      </c>
      <c r="I1722">
        <v>6.08</v>
      </c>
      <c r="J1722">
        <v>1</v>
      </c>
    </row>
    <row r="1723" spans="1:10" x14ac:dyDescent="0.3">
      <c r="A1723" s="163">
        <v>45686</v>
      </c>
      <c r="B1723" t="s">
        <v>1877</v>
      </c>
      <c r="C1723">
        <v>89.23</v>
      </c>
      <c r="D1723">
        <v>-2.84</v>
      </c>
      <c r="E1723">
        <v>-1.23</v>
      </c>
      <c r="F1723">
        <v>-1.23</v>
      </c>
      <c r="G1723">
        <v>0.28999999999999998</v>
      </c>
      <c r="H1723">
        <v>-0.94</v>
      </c>
      <c r="I1723">
        <v>2</v>
      </c>
      <c r="J1723">
        <v>1.06</v>
      </c>
    </row>
    <row r="1724" spans="1:10" x14ac:dyDescent="0.3">
      <c r="A1724" s="163">
        <v>45686</v>
      </c>
      <c r="B1724" t="s">
        <v>1878</v>
      </c>
      <c r="C1724">
        <v>111.1</v>
      </c>
      <c r="D1724">
        <v>-4.22</v>
      </c>
      <c r="E1724">
        <v>-3.69</v>
      </c>
      <c r="F1724">
        <v>-3.69</v>
      </c>
      <c r="G1724">
        <v>-2.54</v>
      </c>
      <c r="H1724">
        <v>-6.23</v>
      </c>
      <c r="I1724">
        <v>-1.86</v>
      </c>
      <c r="J1724">
        <v>-8.09</v>
      </c>
    </row>
    <row r="1725" spans="1:10" x14ac:dyDescent="0.3">
      <c r="A1725" s="163">
        <v>45686</v>
      </c>
      <c r="B1725" t="s">
        <v>1879</v>
      </c>
      <c r="C1725">
        <v>7.27</v>
      </c>
      <c r="D1725">
        <v>-1.75</v>
      </c>
      <c r="E1725">
        <v>-4.97</v>
      </c>
      <c r="F1725">
        <v>-4.97</v>
      </c>
      <c r="G1725">
        <v>-4.9800000000000004</v>
      </c>
      <c r="H1725">
        <v>-9.9499999999999993</v>
      </c>
      <c r="I1725">
        <v>-4.72</v>
      </c>
      <c r="J1725">
        <v>-14.669999999999998</v>
      </c>
    </row>
    <row r="1726" spans="1:10" x14ac:dyDescent="0.3">
      <c r="A1726" s="163">
        <v>45686</v>
      </c>
      <c r="B1726" t="s">
        <v>1880</v>
      </c>
      <c r="C1726">
        <v>190.7</v>
      </c>
      <c r="D1726">
        <v>6.1099999999999994</v>
      </c>
      <c r="E1726">
        <v>4.18</v>
      </c>
      <c r="F1726">
        <v>4.18</v>
      </c>
      <c r="G1726">
        <v>-5.15</v>
      </c>
      <c r="H1726">
        <v>-0.97000000000000064</v>
      </c>
      <c r="I1726">
        <v>5.56</v>
      </c>
      <c r="J1726">
        <v>4.589999999999999</v>
      </c>
    </row>
    <row r="1727" spans="1:10" x14ac:dyDescent="0.3">
      <c r="A1727" s="163">
        <v>45686</v>
      </c>
      <c r="B1727" t="s">
        <v>1881</v>
      </c>
      <c r="C1727">
        <v>573</v>
      </c>
      <c r="D1727">
        <v>-6.5200000000000005</v>
      </c>
      <c r="E1727">
        <v>-4.92</v>
      </c>
      <c r="F1727">
        <v>-4.92</v>
      </c>
      <c r="G1727">
        <v>-1.61</v>
      </c>
      <c r="H1727">
        <v>-6.53</v>
      </c>
      <c r="I1727">
        <v>6.58</v>
      </c>
      <c r="J1727">
        <v>4.9999999999999802E-2</v>
      </c>
    </row>
    <row r="1728" spans="1:10" x14ac:dyDescent="0.3">
      <c r="A1728" s="163">
        <v>45686</v>
      </c>
      <c r="B1728" t="s">
        <v>1882</v>
      </c>
      <c r="C1728">
        <v>173</v>
      </c>
      <c r="D1728">
        <v>1.89</v>
      </c>
      <c r="E1728">
        <v>-0.6</v>
      </c>
      <c r="F1728">
        <v>-0.6</v>
      </c>
      <c r="G1728">
        <v>1.77</v>
      </c>
      <c r="H1728">
        <v>1.17</v>
      </c>
      <c r="I1728">
        <v>1.79</v>
      </c>
      <c r="J1728">
        <v>2.96</v>
      </c>
    </row>
    <row r="1729" spans="1:10" x14ac:dyDescent="0.3">
      <c r="A1729" s="163">
        <v>45685</v>
      </c>
      <c r="B1729" t="s">
        <v>1883</v>
      </c>
      <c r="C1729">
        <v>8</v>
      </c>
      <c r="D1729">
        <v>-9.82</v>
      </c>
      <c r="E1729">
        <v>-4.9400000000000004</v>
      </c>
      <c r="F1729">
        <v>-4.9400000000000004</v>
      </c>
      <c r="G1729">
        <v>-0.99</v>
      </c>
      <c r="H1729">
        <v>-5.9300000000000006</v>
      </c>
    </row>
    <row r="1730" spans="1:10" x14ac:dyDescent="0.3">
      <c r="A1730" s="163">
        <v>45686</v>
      </c>
      <c r="B1730" t="s">
        <v>1884</v>
      </c>
      <c r="C1730">
        <v>264.64999999999998</v>
      </c>
      <c r="D1730">
        <v>-3.2</v>
      </c>
      <c r="E1730">
        <v>-2.99</v>
      </c>
      <c r="F1730">
        <v>-2.99</v>
      </c>
      <c r="G1730">
        <v>-4.74</v>
      </c>
      <c r="H1730">
        <v>-7.73</v>
      </c>
      <c r="I1730">
        <v>5</v>
      </c>
      <c r="J1730">
        <v>-2.7300000000000004</v>
      </c>
    </row>
    <row r="1731" spans="1:10" x14ac:dyDescent="0.3">
      <c r="A1731" s="163">
        <v>45686</v>
      </c>
      <c r="B1731" t="s">
        <v>1885</v>
      </c>
      <c r="C1731">
        <v>114.85</v>
      </c>
      <c r="D1731">
        <v>-12.54</v>
      </c>
      <c r="E1731">
        <v>-8.8699999999999992</v>
      </c>
      <c r="F1731">
        <v>-8.8699999999999992</v>
      </c>
      <c r="G1731">
        <v>4.51</v>
      </c>
      <c r="H1731">
        <v>-4.3599999999999994</v>
      </c>
      <c r="I1731">
        <v>5.37</v>
      </c>
      <c r="J1731">
        <v>1.0100000000000009</v>
      </c>
    </row>
    <row r="1732" spans="1:10" x14ac:dyDescent="0.3">
      <c r="A1732" s="163">
        <v>45686</v>
      </c>
      <c r="B1732" t="s">
        <v>1886</v>
      </c>
      <c r="C1732">
        <v>76.28</v>
      </c>
      <c r="D1732">
        <v>-1.79</v>
      </c>
      <c r="E1732">
        <v>-2.56</v>
      </c>
      <c r="F1732">
        <v>-2.56</v>
      </c>
      <c r="G1732">
        <v>-4.33</v>
      </c>
      <c r="H1732">
        <v>-6.8900000000000006</v>
      </c>
      <c r="I1732">
        <v>2.09</v>
      </c>
      <c r="J1732">
        <v>-4.8000000000000007</v>
      </c>
    </row>
    <row r="1733" spans="1:10" x14ac:dyDescent="0.3">
      <c r="A1733" s="163">
        <v>45686</v>
      </c>
      <c r="B1733" t="s">
        <v>1887</v>
      </c>
      <c r="C1733">
        <v>13</v>
      </c>
      <c r="D1733">
        <v>1.01</v>
      </c>
    </row>
    <row r="1734" spans="1:10" x14ac:dyDescent="0.3">
      <c r="A1734" s="163">
        <v>45686</v>
      </c>
      <c r="B1734" t="s">
        <v>1888</v>
      </c>
      <c r="C1734">
        <v>8.81</v>
      </c>
      <c r="D1734">
        <v>-8.4599999999999991</v>
      </c>
      <c r="E1734">
        <v>-6.48</v>
      </c>
      <c r="F1734">
        <v>-6.48</v>
      </c>
      <c r="G1734">
        <v>6.93</v>
      </c>
      <c r="H1734">
        <v>0.44999999999999929</v>
      </c>
      <c r="I1734">
        <v>0.11</v>
      </c>
      <c r="J1734">
        <v>0.55999999999999928</v>
      </c>
    </row>
    <row r="1735" spans="1:10" x14ac:dyDescent="0.3">
      <c r="A1735" s="163">
        <v>45686</v>
      </c>
      <c r="B1735" t="s">
        <v>1889</v>
      </c>
      <c r="C1735">
        <v>62.5</v>
      </c>
      <c r="D1735">
        <v>-17.34</v>
      </c>
      <c r="E1735">
        <v>-12.62</v>
      </c>
      <c r="F1735">
        <v>-12.62</v>
      </c>
      <c r="G1735">
        <v>8.6300000000000008</v>
      </c>
      <c r="H1735">
        <v>-3.9899999999999984</v>
      </c>
      <c r="I1735">
        <v>1.3</v>
      </c>
      <c r="J1735">
        <v>-2.6899999999999986</v>
      </c>
    </row>
    <row r="1736" spans="1:10" x14ac:dyDescent="0.3">
      <c r="A1736" s="163">
        <v>45686</v>
      </c>
      <c r="B1736" t="s">
        <v>1890</v>
      </c>
      <c r="C1736">
        <v>156.65</v>
      </c>
      <c r="D1736">
        <v>28.39</v>
      </c>
      <c r="E1736">
        <v>-4.9800000000000004</v>
      </c>
      <c r="F1736">
        <v>-4.9800000000000004</v>
      </c>
      <c r="G1736">
        <v>-4.0999999999999996</v>
      </c>
      <c r="H1736">
        <v>-9.08</v>
      </c>
      <c r="I1736">
        <v>3.06</v>
      </c>
      <c r="J1736">
        <v>-6.02</v>
      </c>
    </row>
    <row r="1737" spans="1:10" x14ac:dyDescent="0.3">
      <c r="A1737" s="163">
        <v>45686</v>
      </c>
      <c r="B1737" t="s">
        <v>1891</v>
      </c>
      <c r="C1737">
        <v>36.74</v>
      </c>
      <c r="D1737">
        <v>0.58999999999999986</v>
      </c>
      <c r="E1737">
        <v>-3.72</v>
      </c>
      <c r="F1737">
        <v>-3.72</v>
      </c>
      <c r="G1737">
        <v>0.87</v>
      </c>
      <c r="H1737">
        <v>-2.85</v>
      </c>
      <c r="I1737">
        <v>-1.45</v>
      </c>
      <c r="J1737">
        <v>-4.3</v>
      </c>
    </row>
    <row r="1738" spans="1:10" x14ac:dyDescent="0.3">
      <c r="A1738" s="163">
        <v>45686</v>
      </c>
      <c r="B1738" t="s">
        <v>1892</v>
      </c>
      <c r="C1738">
        <v>104</v>
      </c>
      <c r="D1738">
        <v>-3.2900000000000005</v>
      </c>
      <c r="E1738">
        <v>-4.3499999999999996</v>
      </c>
      <c r="F1738">
        <v>-4.3499999999999996</v>
      </c>
      <c r="G1738">
        <v>-2.25</v>
      </c>
      <c r="H1738">
        <v>-6.6</v>
      </c>
      <c r="I1738">
        <v>1.91</v>
      </c>
      <c r="J1738">
        <v>-4.6900000000000004</v>
      </c>
    </row>
    <row r="1739" spans="1:10" x14ac:dyDescent="0.3">
      <c r="A1739" s="163">
        <v>45686</v>
      </c>
      <c r="B1739" t="s">
        <v>1893</v>
      </c>
      <c r="C1739">
        <v>648</v>
      </c>
      <c r="D1739">
        <v>-10.06</v>
      </c>
      <c r="E1739">
        <v>1.59</v>
      </c>
      <c r="F1739">
        <v>1.59</v>
      </c>
      <c r="I1739">
        <v>1.25</v>
      </c>
      <c r="J1739">
        <v>2.84</v>
      </c>
    </row>
    <row r="1740" spans="1:10" x14ac:dyDescent="0.3">
      <c r="A1740" s="163">
        <v>45686</v>
      </c>
      <c r="B1740" t="s">
        <v>1894</v>
      </c>
      <c r="C1740">
        <v>1719.55</v>
      </c>
      <c r="D1740">
        <v>1.8800000000000003</v>
      </c>
      <c r="E1740">
        <v>-1.1399999999999999</v>
      </c>
      <c r="F1740">
        <v>-1.1399999999999999</v>
      </c>
      <c r="G1740">
        <v>-3.09</v>
      </c>
      <c r="H1740">
        <v>-4.2300000000000004</v>
      </c>
      <c r="I1740">
        <v>0.86</v>
      </c>
      <c r="J1740">
        <v>-3.37</v>
      </c>
    </row>
    <row r="1741" spans="1:10" x14ac:dyDescent="0.3">
      <c r="A1741" s="163">
        <v>45202</v>
      </c>
      <c r="B1741" t="s">
        <v>4359</v>
      </c>
      <c r="C1741">
        <v>4.42</v>
      </c>
      <c r="D1741">
        <v>4.83</v>
      </c>
      <c r="E1741">
        <v>0</v>
      </c>
      <c r="G1741">
        <v>4.99</v>
      </c>
      <c r="I1741">
        <v>0</v>
      </c>
    </row>
    <row r="1742" spans="1:10" x14ac:dyDescent="0.3">
      <c r="A1742" s="163">
        <v>45686</v>
      </c>
      <c r="B1742" t="s">
        <v>1895</v>
      </c>
      <c r="C1742">
        <v>1399.45</v>
      </c>
      <c r="D1742">
        <v>-2.14</v>
      </c>
      <c r="E1742">
        <v>-6.23</v>
      </c>
      <c r="F1742">
        <v>-6.23</v>
      </c>
      <c r="G1742">
        <v>-1.51</v>
      </c>
      <c r="H1742">
        <v>-7.74</v>
      </c>
      <c r="I1742">
        <v>2.58</v>
      </c>
      <c r="J1742">
        <v>-5.16</v>
      </c>
    </row>
    <row r="1743" spans="1:10" x14ac:dyDescent="0.3">
      <c r="A1743" s="163">
        <v>45686</v>
      </c>
      <c r="B1743" t="s">
        <v>1896</v>
      </c>
      <c r="C1743">
        <v>1673.75</v>
      </c>
      <c r="D1743">
        <v>-1.7399999999999998</v>
      </c>
      <c r="E1743">
        <v>-2.0699999999999998</v>
      </c>
      <c r="F1743">
        <v>-2.0699999999999998</v>
      </c>
      <c r="G1743">
        <v>0.47</v>
      </c>
      <c r="H1743">
        <v>-1.6</v>
      </c>
      <c r="I1743">
        <v>-0.04</v>
      </c>
      <c r="J1743">
        <v>-1.64</v>
      </c>
    </row>
    <row r="1744" spans="1:10" x14ac:dyDescent="0.3">
      <c r="A1744" s="163">
        <v>45643</v>
      </c>
      <c r="B1744" t="s">
        <v>4360</v>
      </c>
      <c r="C1744">
        <v>113.4</v>
      </c>
      <c r="D1744">
        <v>19.989999999999998</v>
      </c>
      <c r="E1744">
        <v>0</v>
      </c>
      <c r="G1744">
        <v>0</v>
      </c>
      <c r="I1744">
        <v>0</v>
      </c>
    </row>
    <row r="1745" spans="1:10" x14ac:dyDescent="0.3">
      <c r="A1745" s="163">
        <v>45686</v>
      </c>
      <c r="B1745" t="s">
        <v>1897</v>
      </c>
      <c r="C1745">
        <v>1130.45</v>
      </c>
      <c r="D1745">
        <v>-1.8000000000000005</v>
      </c>
      <c r="E1745">
        <v>-4.78</v>
      </c>
      <c r="F1745">
        <v>-4.78</v>
      </c>
      <c r="G1745">
        <v>3.21</v>
      </c>
      <c r="H1745">
        <v>-1.5700000000000005</v>
      </c>
      <c r="I1745">
        <v>-5.65</v>
      </c>
      <c r="J1745">
        <v>-7.2200000000000006</v>
      </c>
    </row>
    <row r="1746" spans="1:10" x14ac:dyDescent="0.3">
      <c r="A1746" s="163">
        <v>45603</v>
      </c>
      <c r="B1746" t="s">
        <v>4361</v>
      </c>
      <c r="C1746">
        <v>34.04</v>
      </c>
      <c r="D1746">
        <v>3.81</v>
      </c>
      <c r="E1746">
        <v>-2.04</v>
      </c>
      <c r="G1746">
        <v>0.28000000000000003</v>
      </c>
      <c r="I1746">
        <v>0.73</v>
      </c>
    </row>
    <row r="1747" spans="1:10" x14ac:dyDescent="0.3">
      <c r="A1747" s="163">
        <v>45686</v>
      </c>
      <c r="B1747" t="s">
        <v>1898</v>
      </c>
      <c r="C1747">
        <v>14.26</v>
      </c>
      <c r="D1747">
        <v>-6.2799999999999994</v>
      </c>
      <c r="E1747">
        <v>-4.38</v>
      </c>
      <c r="F1747">
        <v>-4.38</v>
      </c>
      <c r="G1747">
        <v>-2.33</v>
      </c>
      <c r="H1747">
        <v>-6.71</v>
      </c>
      <c r="I1747">
        <v>2.89</v>
      </c>
      <c r="J1747">
        <v>-3.82</v>
      </c>
    </row>
    <row r="1748" spans="1:10" x14ac:dyDescent="0.3">
      <c r="A1748" s="163">
        <v>45686</v>
      </c>
      <c r="B1748" t="s">
        <v>1899</v>
      </c>
      <c r="C1748">
        <v>73.099999999999994</v>
      </c>
      <c r="D1748">
        <v>0.16999999999999901</v>
      </c>
      <c r="E1748">
        <v>-5</v>
      </c>
      <c r="F1748">
        <v>-5</v>
      </c>
      <c r="G1748">
        <v>-3.6</v>
      </c>
      <c r="H1748">
        <v>-8.6</v>
      </c>
      <c r="I1748">
        <v>4.95</v>
      </c>
      <c r="J1748">
        <v>-3.65</v>
      </c>
    </row>
    <row r="1749" spans="1:10" x14ac:dyDescent="0.3">
      <c r="A1749" s="163">
        <v>45686</v>
      </c>
      <c r="B1749" t="s">
        <v>1900</v>
      </c>
      <c r="C1749">
        <v>22.7</v>
      </c>
      <c r="D1749">
        <v>-9.84</v>
      </c>
      <c r="E1749">
        <v>0</v>
      </c>
      <c r="G1749">
        <v>0</v>
      </c>
      <c r="I1749">
        <v>-5.0199999999999996</v>
      </c>
      <c r="J1749">
        <v>0</v>
      </c>
    </row>
    <row r="1750" spans="1:10" x14ac:dyDescent="0.3">
      <c r="A1750" s="163">
        <v>45686</v>
      </c>
      <c r="B1750" t="s">
        <v>1901</v>
      </c>
      <c r="C1750">
        <v>341.35</v>
      </c>
      <c r="D1750">
        <v>-3.91</v>
      </c>
      <c r="E1750">
        <v>-4.78</v>
      </c>
      <c r="F1750">
        <v>-4.78</v>
      </c>
      <c r="G1750">
        <v>-3.59</v>
      </c>
      <c r="H1750">
        <v>-8.370000000000001</v>
      </c>
      <c r="I1750">
        <v>7.17</v>
      </c>
      <c r="J1750">
        <v>-1.2000000000000011</v>
      </c>
    </row>
    <row r="1751" spans="1:10" x14ac:dyDescent="0.3">
      <c r="A1751" s="163">
        <v>45686</v>
      </c>
      <c r="B1751" t="s">
        <v>1902</v>
      </c>
      <c r="C1751">
        <v>581.4</v>
      </c>
      <c r="D1751">
        <v>-0.63000000000000012</v>
      </c>
      <c r="E1751">
        <v>-4.8899999999999997</v>
      </c>
      <c r="F1751">
        <v>-4.8899999999999997</v>
      </c>
      <c r="G1751">
        <v>-1.1000000000000001</v>
      </c>
      <c r="H1751">
        <v>-5.99</v>
      </c>
      <c r="I1751">
        <v>3.69</v>
      </c>
      <c r="J1751">
        <v>-2.3000000000000003</v>
      </c>
    </row>
    <row r="1752" spans="1:10" x14ac:dyDescent="0.3">
      <c r="A1752" s="163">
        <v>45686</v>
      </c>
      <c r="B1752" t="s">
        <v>4161</v>
      </c>
      <c r="C1752">
        <v>230.15</v>
      </c>
      <c r="D1752">
        <v>4.91</v>
      </c>
      <c r="E1752">
        <v>-4.9800000000000004</v>
      </c>
      <c r="F1752">
        <v>-4.9800000000000004</v>
      </c>
      <c r="G1752">
        <v>-2.87</v>
      </c>
      <c r="H1752">
        <v>-7.85</v>
      </c>
      <c r="I1752">
        <v>3.93</v>
      </c>
      <c r="J1752">
        <v>-3.92</v>
      </c>
    </row>
    <row r="1753" spans="1:10" x14ac:dyDescent="0.3">
      <c r="A1753" s="163">
        <v>45686</v>
      </c>
      <c r="B1753" t="s">
        <v>1903</v>
      </c>
      <c r="C1753">
        <v>18.510000000000002</v>
      </c>
      <c r="D1753">
        <v>-2.8</v>
      </c>
      <c r="E1753">
        <v>-6.17</v>
      </c>
      <c r="F1753">
        <v>-6.17</v>
      </c>
      <c r="G1753">
        <v>0.05</v>
      </c>
      <c r="H1753">
        <v>-6.12</v>
      </c>
      <c r="I1753">
        <v>0.6</v>
      </c>
      <c r="J1753">
        <v>-5.5200000000000005</v>
      </c>
    </row>
    <row r="1754" spans="1:10" x14ac:dyDescent="0.3">
      <c r="A1754" s="163">
        <v>45686</v>
      </c>
      <c r="B1754" t="s">
        <v>1904</v>
      </c>
      <c r="C1754">
        <v>698.75</v>
      </c>
      <c r="D1754">
        <v>-6.91</v>
      </c>
      <c r="E1754">
        <v>-3.41</v>
      </c>
      <c r="F1754">
        <v>-3.41</v>
      </c>
      <c r="G1754">
        <v>-3.57</v>
      </c>
      <c r="H1754">
        <v>-6.98</v>
      </c>
      <c r="I1754">
        <v>5.78</v>
      </c>
      <c r="J1754">
        <v>-1.2000000000000002</v>
      </c>
    </row>
    <row r="1755" spans="1:10" x14ac:dyDescent="0.3">
      <c r="A1755" s="163">
        <v>45686</v>
      </c>
      <c r="B1755" t="s">
        <v>1905</v>
      </c>
      <c r="C1755">
        <v>807.25</v>
      </c>
      <c r="D1755">
        <v>-6.12</v>
      </c>
      <c r="E1755">
        <v>-5.49</v>
      </c>
      <c r="F1755">
        <v>-5.49</v>
      </c>
      <c r="G1755">
        <v>-0.08</v>
      </c>
      <c r="H1755">
        <v>-5.57</v>
      </c>
      <c r="I1755">
        <v>7.02</v>
      </c>
      <c r="J1755">
        <v>1.4499999999999993</v>
      </c>
    </row>
    <row r="1756" spans="1:10" x14ac:dyDescent="0.3">
      <c r="A1756" s="163">
        <v>45686</v>
      </c>
      <c r="B1756" t="s">
        <v>1906</v>
      </c>
      <c r="C1756">
        <v>246.75</v>
      </c>
      <c r="D1756">
        <v>-4.7899999999999991</v>
      </c>
      <c r="E1756">
        <v>-6.35</v>
      </c>
      <c r="F1756">
        <v>-6.35</v>
      </c>
      <c r="G1756">
        <v>-1.85</v>
      </c>
      <c r="H1756">
        <v>-8.1999999999999993</v>
      </c>
      <c r="I1756">
        <v>9.2100000000000009</v>
      </c>
      <c r="J1756">
        <v>1.0100000000000016</v>
      </c>
    </row>
    <row r="1757" spans="1:10" x14ac:dyDescent="0.3">
      <c r="A1757" s="163">
        <v>45686</v>
      </c>
      <c r="B1757" t="s">
        <v>1907</v>
      </c>
      <c r="C1757">
        <v>848.85</v>
      </c>
      <c r="D1757">
        <v>-4.55</v>
      </c>
      <c r="E1757">
        <v>-4.55</v>
      </c>
      <c r="F1757">
        <v>-4.55</v>
      </c>
      <c r="G1757">
        <v>-0.27</v>
      </c>
      <c r="H1757">
        <v>-4.82</v>
      </c>
      <c r="I1757">
        <v>1.02</v>
      </c>
      <c r="J1757">
        <v>-3.8</v>
      </c>
    </row>
    <row r="1758" spans="1:10" x14ac:dyDescent="0.3">
      <c r="A1758" s="163">
        <v>45686</v>
      </c>
      <c r="B1758" t="s">
        <v>1908</v>
      </c>
      <c r="C1758">
        <v>38.75</v>
      </c>
      <c r="D1758">
        <v>0.34999999999999959</v>
      </c>
      <c r="E1758">
        <v>-0.82</v>
      </c>
      <c r="F1758">
        <v>-0.82</v>
      </c>
      <c r="G1758">
        <v>-4.8</v>
      </c>
      <c r="H1758">
        <v>-5.62</v>
      </c>
      <c r="I1758">
        <v>1.76</v>
      </c>
      <c r="J1758">
        <v>-3.86</v>
      </c>
    </row>
    <row r="1759" spans="1:10" x14ac:dyDescent="0.3">
      <c r="A1759" s="163">
        <v>45686</v>
      </c>
      <c r="B1759" t="s">
        <v>1909</v>
      </c>
      <c r="C1759">
        <v>90.88</v>
      </c>
      <c r="D1759">
        <v>-3.43</v>
      </c>
      <c r="E1759">
        <v>-2.4900000000000002</v>
      </c>
      <c r="F1759">
        <v>-2.4900000000000002</v>
      </c>
      <c r="G1759">
        <v>1.24</v>
      </c>
      <c r="H1759">
        <v>-1.2500000000000002</v>
      </c>
      <c r="I1759">
        <v>-1.53</v>
      </c>
      <c r="J1759">
        <v>-2.78</v>
      </c>
    </row>
    <row r="1760" spans="1:10" x14ac:dyDescent="0.3">
      <c r="A1760" s="163">
        <v>45686</v>
      </c>
      <c r="B1760" t="s">
        <v>1910</v>
      </c>
      <c r="C1760">
        <v>827.65</v>
      </c>
      <c r="D1760">
        <v>5.66</v>
      </c>
      <c r="E1760">
        <v>1.64</v>
      </c>
      <c r="F1760">
        <v>1.64</v>
      </c>
      <c r="G1760">
        <v>-1.87</v>
      </c>
      <c r="H1760">
        <v>-0.2300000000000002</v>
      </c>
      <c r="I1760">
        <v>7.13</v>
      </c>
      <c r="J1760">
        <v>6.9</v>
      </c>
    </row>
    <row r="1761" spans="1:10" x14ac:dyDescent="0.3">
      <c r="A1761" s="163">
        <v>45686</v>
      </c>
      <c r="B1761" t="s">
        <v>1911</v>
      </c>
      <c r="C1761">
        <v>408.85</v>
      </c>
      <c r="D1761">
        <v>3.36</v>
      </c>
      <c r="E1761">
        <v>-2.67</v>
      </c>
      <c r="F1761">
        <v>-2.67</v>
      </c>
      <c r="G1761">
        <v>1.69</v>
      </c>
      <c r="H1761">
        <v>-0.98</v>
      </c>
      <c r="I1761">
        <v>-0.09</v>
      </c>
      <c r="J1761">
        <v>-1.07</v>
      </c>
    </row>
    <row r="1762" spans="1:10" x14ac:dyDescent="0.3">
      <c r="A1762" s="163">
        <v>45686</v>
      </c>
      <c r="B1762" t="s">
        <v>1912</v>
      </c>
      <c r="C1762">
        <v>238.25</v>
      </c>
      <c r="D1762">
        <v>-12.99</v>
      </c>
      <c r="E1762">
        <v>-4.46</v>
      </c>
      <c r="F1762">
        <v>-4.46</v>
      </c>
      <c r="H1762">
        <v>-4.46</v>
      </c>
      <c r="I1762">
        <v>2.1</v>
      </c>
      <c r="J1762">
        <v>-2.36</v>
      </c>
    </row>
    <row r="1763" spans="1:10" x14ac:dyDescent="0.3">
      <c r="A1763" s="163">
        <v>45686</v>
      </c>
      <c r="B1763" t="s">
        <v>1913</v>
      </c>
      <c r="C1763">
        <v>35.770000000000003</v>
      </c>
      <c r="D1763">
        <v>2.5600000000000005</v>
      </c>
      <c r="E1763">
        <v>-7.13</v>
      </c>
      <c r="F1763">
        <v>-7.13</v>
      </c>
      <c r="G1763">
        <v>-3.17</v>
      </c>
      <c r="H1763">
        <v>-10.3</v>
      </c>
      <c r="I1763">
        <v>4.62</v>
      </c>
      <c r="J1763">
        <v>-5.6800000000000006</v>
      </c>
    </row>
    <row r="1764" spans="1:10" x14ac:dyDescent="0.3">
      <c r="A1764" s="163">
        <v>45686</v>
      </c>
      <c r="B1764" t="s">
        <v>1914</v>
      </c>
      <c r="C1764">
        <v>70.73</v>
      </c>
      <c r="D1764">
        <v>-4.17</v>
      </c>
      <c r="E1764">
        <v>-6.01</v>
      </c>
      <c r="F1764">
        <v>-6.01</v>
      </c>
      <c r="G1764">
        <v>0.31</v>
      </c>
      <c r="H1764">
        <v>-5.7</v>
      </c>
      <c r="I1764">
        <v>2.69</v>
      </c>
      <c r="J1764">
        <v>-3.01</v>
      </c>
    </row>
    <row r="1765" spans="1:10" x14ac:dyDescent="0.3">
      <c r="A1765" s="163">
        <v>45686</v>
      </c>
      <c r="B1765" t="s">
        <v>1915</v>
      </c>
      <c r="C1765">
        <v>587.5</v>
      </c>
      <c r="D1765">
        <v>3.15</v>
      </c>
      <c r="E1765">
        <v>-8.6300000000000008</v>
      </c>
      <c r="F1765">
        <v>-8.6300000000000008</v>
      </c>
      <c r="G1765">
        <v>-1.55</v>
      </c>
      <c r="H1765">
        <v>-10.18</v>
      </c>
      <c r="I1765">
        <v>5.13</v>
      </c>
      <c r="J1765">
        <v>-5.0500000000000016</v>
      </c>
    </row>
    <row r="1766" spans="1:10" x14ac:dyDescent="0.3">
      <c r="A1766" s="163">
        <v>45686</v>
      </c>
      <c r="B1766" t="s">
        <v>1916</v>
      </c>
      <c r="C1766">
        <v>8.8000000000000007</v>
      </c>
      <c r="D1766">
        <v>-6.25</v>
      </c>
      <c r="E1766">
        <v>-3.11</v>
      </c>
      <c r="F1766">
        <v>-3.11</v>
      </c>
      <c r="G1766">
        <v>-4.8099999999999996</v>
      </c>
      <c r="H1766">
        <v>-7.92</v>
      </c>
      <c r="I1766">
        <v>-1.1200000000000001</v>
      </c>
      <c r="J1766">
        <v>-9.0399999999999991</v>
      </c>
    </row>
    <row r="1767" spans="1:10" x14ac:dyDescent="0.3">
      <c r="A1767" s="163">
        <v>45686</v>
      </c>
      <c r="B1767" t="s">
        <v>1917</v>
      </c>
      <c r="C1767">
        <v>60.25</v>
      </c>
      <c r="D1767">
        <v>5.0999999999999996</v>
      </c>
      <c r="E1767">
        <v>-4.99</v>
      </c>
      <c r="F1767">
        <v>-4.99</v>
      </c>
      <c r="G1767">
        <v>-5</v>
      </c>
      <c r="H1767">
        <v>-9.99</v>
      </c>
      <c r="I1767">
        <v>1.86</v>
      </c>
      <c r="J1767">
        <v>-8.1300000000000008</v>
      </c>
    </row>
    <row r="1768" spans="1:10" x14ac:dyDescent="0.3">
      <c r="A1768" s="163">
        <v>45686</v>
      </c>
      <c r="B1768" t="s">
        <v>1918</v>
      </c>
      <c r="C1768">
        <v>4887.3999999999996</v>
      </c>
      <c r="D1768">
        <v>4.66</v>
      </c>
      <c r="E1768">
        <v>0.54</v>
      </c>
      <c r="F1768">
        <v>0.54</v>
      </c>
      <c r="G1768">
        <v>1.1100000000000001</v>
      </c>
      <c r="H1768">
        <v>1.65</v>
      </c>
      <c r="I1768">
        <v>1.1200000000000001</v>
      </c>
      <c r="J1768">
        <v>2.7700000000000005</v>
      </c>
    </row>
    <row r="1769" spans="1:10" x14ac:dyDescent="0.3">
      <c r="A1769" s="163">
        <v>45686</v>
      </c>
      <c r="B1769" t="s">
        <v>1919</v>
      </c>
      <c r="C1769">
        <v>715.15</v>
      </c>
      <c r="D1769">
        <v>-1.4099999999999997</v>
      </c>
      <c r="E1769">
        <v>0.02</v>
      </c>
      <c r="F1769">
        <v>0.02</v>
      </c>
      <c r="G1769">
        <v>-1.29</v>
      </c>
      <c r="H1769">
        <v>-1.27</v>
      </c>
      <c r="I1769">
        <v>3.05</v>
      </c>
      <c r="J1769">
        <v>1.7799999999999998</v>
      </c>
    </row>
    <row r="1770" spans="1:10" x14ac:dyDescent="0.3">
      <c r="A1770" s="163">
        <v>45686</v>
      </c>
      <c r="B1770" t="s">
        <v>1920</v>
      </c>
      <c r="C1770">
        <v>812.75</v>
      </c>
      <c r="D1770">
        <v>3.7</v>
      </c>
      <c r="E1770">
        <v>0.75</v>
      </c>
      <c r="F1770">
        <v>0.75</v>
      </c>
      <c r="G1770">
        <v>-0.83</v>
      </c>
      <c r="H1770">
        <v>-7.9999999999999905E-2</v>
      </c>
      <c r="I1770">
        <v>-0.5</v>
      </c>
      <c r="J1770">
        <v>-0.57999999999999996</v>
      </c>
    </row>
    <row r="1771" spans="1:10" x14ac:dyDescent="0.3">
      <c r="A1771" s="163">
        <v>45686</v>
      </c>
      <c r="B1771" t="s">
        <v>1921</v>
      </c>
      <c r="C1771">
        <v>381.6</v>
      </c>
      <c r="D1771">
        <v>0.2900000000000002</v>
      </c>
      <c r="E1771">
        <v>-2.27</v>
      </c>
      <c r="F1771">
        <v>-2.27</v>
      </c>
      <c r="G1771">
        <v>-1.0900000000000001</v>
      </c>
      <c r="H1771">
        <v>-3.3600000000000003</v>
      </c>
      <c r="I1771">
        <v>0.89</v>
      </c>
      <c r="J1771">
        <v>-2.4700000000000002</v>
      </c>
    </row>
    <row r="1772" spans="1:10" x14ac:dyDescent="0.3">
      <c r="A1772" s="163">
        <v>45686</v>
      </c>
      <c r="B1772" t="s">
        <v>1922</v>
      </c>
      <c r="C1772">
        <v>315.39999999999998</v>
      </c>
      <c r="D1772">
        <v>-5.0599999999999996</v>
      </c>
      <c r="E1772">
        <v>-6.47</v>
      </c>
      <c r="F1772">
        <v>-6.47</v>
      </c>
      <c r="G1772">
        <v>-3.74</v>
      </c>
      <c r="H1772">
        <v>-10.210000000000001</v>
      </c>
      <c r="I1772">
        <v>2.5499999999999998</v>
      </c>
      <c r="J1772">
        <v>-7.660000000000001</v>
      </c>
    </row>
    <row r="1773" spans="1:10" x14ac:dyDescent="0.3">
      <c r="A1773" s="163">
        <v>45686</v>
      </c>
      <c r="B1773" t="s">
        <v>1923</v>
      </c>
      <c r="C1773">
        <v>1566.05</v>
      </c>
      <c r="D1773">
        <v>0.66999999999999993</v>
      </c>
      <c r="E1773">
        <v>0.32</v>
      </c>
      <c r="F1773">
        <v>0.32</v>
      </c>
      <c r="G1773">
        <v>-0.54</v>
      </c>
      <c r="H1773">
        <v>-0.22</v>
      </c>
      <c r="I1773">
        <v>3.12</v>
      </c>
      <c r="J1773">
        <v>2.9</v>
      </c>
    </row>
    <row r="1774" spans="1:10" x14ac:dyDescent="0.3">
      <c r="A1774" s="163">
        <v>45686</v>
      </c>
      <c r="B1774" t="s">
        <v>1924</v>
      </c>
      <c r="C1774">
        <v>42.81</v>
      </c>
      <c r="D1774">
        <v>2.29</v>
      </c>
      <c r="E1774">
        <v>-4.96</v>
      </c>
      <c r="F1774">
        <v>-4.96</v>
      </c>
      <c r="G1774">
        <v>2.35</v>
      </c>
      <c r="H1774">
        <v>-2.61</v>
      </c>
      <c r="I1774">
        <v>-3.78</v>
      </c>
      <c r="J1774">
        <v>-6.39</v>
      </c>
    </row>
    <row r="1775" spans="1:10" x14ac:dyDescent="0.3">
      <c r="A1775" s="163">
        <v>45686</v>
      </c>
      <c r="B1775" t="s">
        <v>1925</v>
      </c>
      <c r="C1775">
        <v>90.23</v>
      </c>
      <c r="D1775">
        <v>-4.3100000000000005</v>
      </c>
      <c r="E1775">
        <v>-0.96</v>
      </c>
      <c r="F1775">
        <v>-0.96</v>
      </c>
      <c r="G1775">
        <v>0.33</v>
      </c>
      <c r="H1775">
        <v>-0.62999999999999989</v>
      </c>
      <c r="I1775">
        <v>0.2</v>
      </c>
      <c r="J1775">
        <v>-0.42999999999999988</v>
      </c>
    </row>
    <row r="1776" spans="1:10" x14ac:dyDescent="0.3">
      <c r="A1776" s="163">
        <v>45686</v>
      </c>
      <c r="B1776" t="s">
        <v>1926</v>
      </c>
      <c r="C1776">
        <v>9.68</v>
      </c>
      <c r="D1776">
        <v>-8.51</v>
      </c>
      <c r="E1776">
        <v>0.63</v>
      </c>
      <c r="F1776">
        <v>0.63</v>
      </c>
      <c r="G1776">
        <v>1.26</v>
      </c>
      <c r="H1776">
        <v>1.89</v>
      </c>
      <c r="I1776">
        <v>0.1</v>
      </c>
      <c r="J1776">
        <v>1.99</v>
      </c>
    </row>
    <row r="1777" spans="1:10" x14ac:dyDescent="0.3">
      <c r="A1777" s="163">
        <v>45686</v>
      </c>
      <c r="B1777" t="s">
        <v>1927</v>
      </c>
      <c r="C1777">
        <v>108.9</v>
      </c>
      <c r="D1777">
        <v>-5.8800000000000008</v>
      </c>
      <c r="E1777">
        <v>-2.58</v>
      </c>
      <c r="F1777">
        <v>-2.58</v>
      </c>
      <c r="G1777">
        <v>-0.56000000000000005</v>
      </c>
      <c r="H1777">
        <v>-3.14</v>
      </c>
      <c r="I1777">
        <v>1.87</v>
      </c>
      <c r="J1777">
        <v>-1.27</v>
      </c>
    </row>
    <row r="1778" spans="1:10" x14ac:dyDescent="0.3">
      <c r="A1778" s="163">
        <v>45686</v>
      </c>
      <c r="B1778" t="s">
        <v>1928</v>
      </c>
      <c r="C1778">
        <v>25.93</v>
      </c>
      <c r="D1778">
        <v>-7.49</v>
      </c>
      <c r="E1778">
        <v>-0.21</v>
      </c>
      <c r="F1778">
        <v>-0.21</v>
      </c>
      <c r="G1778">
        <v>-7.25</v>
      </c>
      <c r="H1778">
        <v>-7.46</v>
      </c>
      <c r="I1778">
        <v>-0.15</v>
      </c>
      <c r="J1778">
        <v>-7.61</v>
      </c>
    </row>
    <row r="1779" spans="1:10" x14ac:dyDescent="0.3">
      <c r="A1779" s="163">
        <v>45686</v>
      </c>
      <c r="B1779" t="s">
        <v>1929</v>
      </c>
      <c r="C1779">
        <v>542.1</v>
      </c>
      <c r="D1779">
        <v>-6.0600000000000005</v>
      </c>
      <c r="E1779">
        <v>-5.96</v>
      </c>
      <c r="F1779">
        <v>-5.96</v>
      </c>
      <c r="G1779">
        <v>2.81</v>
      </c>
      <c r="H1779">
        <v>-3.15</v>
      </c>
      <c r="I1779">
        <v>-0.03</v>
      </c>
      <c r="J1779">
        <v>-3.18</v>
      </c>
    </row>
    <row r="1780" spans="1:10" x14ac:dyDescent="0.3">
      <c r="A1780" s="163">
        <v>45686</v>
      </c>
      <c r="B1780" t="s">
        <v>1930</v>
      </c>
      <c r="C1780">
        <v>181.96</v>
      </c>
      <c r="D1780">
        <v>-3.69</v>
      </c>
      <c r="E1780">
        <v>-1.72</v>
      </c>
      <c r="F1780">
        <v>-1.72</v>
      </c>
      <c r="G1780">
        <v>-2.29</v>
      </c>
      <c r="H1780">
        <v>-4.01</v>
      </c>
      <c r="I1780">
        <v>-0.63</v>
      </c>
      <c r="J1780">
        <v>-4.6399999999999997</v>
      </c>
    </row>
    <row r="1781" spans="1:10" x14ac:dyDescent="0.3">
      <c r="A1781" s="163">
        <v>45686</v>
      </c>
      <c r="B1781" t="s">
        <v>1931</v>
      </c>
      <c r="C1781">
        <v>1.03</v>
      </c>
      <c r="D1781">
        <v>0.01</v>
      </c>
      <c r="E1781">
        <v>-0.96</v>
      </c>
      <c r="F1781">
        <v>-0.96</v>
      </c>
      <c r="G1781">
        <v>-0.97</v>
      </c>
      <c r="H1781">
        <v>-1.93</v>
      </c>
      <c r="I1781">
        <v>0.98</v>
      </c>
      <c r="J1781">
        <v>-0.95</v>
      </c>
    </row>
    <row r="1782" spans="1:10" x14ac:dyDescent="0.3">
      <c r="A1782" s="163">
        <v>45686</v>
      </c>
      <c r="B1782" t="s">
        <v>1932</v>
      </c>
      <c r="C1782">
        <v>49.62</v>
      </c>
      <c r="D1782">
        <v>0.97</v>
      </c>
      <c r="E1782">
        <v>-8.1999999999999993</v>
      </c>
      <c r="F1782">
        <v>-8.1999999999999993</v>
      </c>
      <c r="G1782">
        <v>6.12</v>
      </c>
      <c r="H1782">
        <v>-2.0799999999999992</v>
      </c>
      <c r="I1782">
        <v>2.61</v>
      </c>
      <c r="J1782">
        <v>0.53000000000000069</v>
      </c>
    </row>
    <row r="1783" spans="1:10" x14ac:dyDescent="0.3">
      <c r="A1783" s="163">
        <v>45686</v>
      </c>
      <c r="B1783" t="s">
        <v>1933</v>
      </c>
      <c r="C1783">
        <v>5.0599999999999996</v>
      </c>
      <c r="D1783">
        <v>-14.82</v>
      </c>
      <c r="E1783">
        <v>0</v>
      </c>
      <c r="G1783">
        <v>0</v>
      </c>
      <c r="I1783">
        <v>-4.8899999999999997</v>
      </c>
      <c r="J1783">
        <v>0</v>
      </c>
    </row>
    <row r="1784" spans="1:10" x14ac:dyDescent="0.3">
      <c r="A1784" s="163">
        <v>45686</v>
      </c>
      <c r="B1784" t="s">
        <v>1934</v>
      </c>
      <c r="C1784">
        <v>9.7899999999999991</v>
      </c>
      <c r="D1784">
        <v>3.9</v>
      </c>
      <c r="E1784">
        <v>-7.46</v>
      </c>
      <c r="F1784">
        <v>-7.46</v>
      </c>
      <c r="G1784">
        <v>2.38</v>
      </c>
      <c r="H1784">
        <v>-5.08</v>
      </c>
      <c r="I1784">
        <v>-1.1100000000000001</v>
      </c>
      <c r="J1784">
        <v>-6.19</v>
      </c>
    </row>
    <row r="1785" spans="1:10" x14ac:dyDescent="0.3">
      <c r="A1785" s="163">
        <v>45686</v>
      </c>
      <c r="B1785" t="s">
        <v>1935</v>
      </c>
      <c r="C1785">
        <v>522.25</v>
      </c>
      <c r="D1785">
        <v>-1.98</v>
      </c>
      <c r="E1785">
        <v>-3.76</v>
      </c>
      <c r="F1785">
        <v>-3.76</v>
      </c>
      <c r="G1785">
        <v>1.1000000000000001</v>
      </c>
      <c r="H1785">
        <v>-2.66</v>
      </c>
      <c r="I1785">
        <v>-6.09</v>
      </c>
      <c r="J1785">
        <v>-8.75</v>
      </c>
    </row>
    <row r="1786" spans="1:10" x14ac:dyDescent="0.3">
      <c r="A1786" s="163">
        <v>45684</v>
      </c>
      <c r="B1786" t="s">
        <v>4231</v>
      </c>
      <c r="C1786">
        <v>5.13</v>
      </c>
      <c r="D1786">
        <v>-4.91</v>
      </c>
      <c r="E1786">
        <v>-4.82</v>
      </c>
      <c r="F1786">
        <v>-4.82</v>
      </c>
      <c r="G1786">
        <v>0</v>
      </c>
      <c r="H1786">
        <v>0</v>
      </c>
      <c r="I1786">
        <v>0</v>
      </c>
      <c r="J1786">
        <v>0</v>
      </c>
    </row>
    <row r="1787" spans="1:10" x14ac:dyDescent="0.3">
      <c r="A1787" s="163">
        <v>44991</v>
      </c>
      <c r="B1787" t="s">
        <v>4362</v>
      </c>
      <c r="C1787">
        <v>1.27</v>
      </c>
      <c r="D1787">
        <v>1.1500000000000004</v>
      </c>
      <c r="E1787">
        <v>0</v>
      </c>
      <c r="G1787">
        <v>0</v>
      </c>
      <c r="I1787">
        <v>0</v>
      </c>
    </row>
    <row r="1788" spans="1:10" x14ac:dyDescent="0.3">
      <c r="A1788" s="163">
        <v>45686</v>
      </c>
      <c r="B1788" t="s">
        <v>1936</v>
      </c>
      <c r="C1788">
        <v>743.95</v>
      </c>
      <c r="D1788">
        <v>-2.4300000000000002</v>
      </c>
      <c r="E1788">
        <v>-5.2</v>
      </c>
      <c r="F1788">
        <v>-5.2</v>
      </c>
      <c r="G1788">
        <v>-0.91</v>
      </c>
      <c r="H1788">
        <v>-6.11</v>
      </c>
      <c r="I1788">
        <v>3.74</v>
      </c>
      <c r="J1788">
        <v>-2.37</v>
      </c>
    </row>
    <row r="1789" spans="1:10" x14ac:dyDescent="0.3">
      <c r="A1789" s="163">
        <v>45686</v>
      </c>
      <c r="B1789" t="s">
        <v>1937</v>
      </c>
      <c r="C1789">
        <v>15.4</v>
      </c>
      <c r="D1789">
        <v>-3.92</v>
      </c>
      <c r="E1789">
        <v>-6.04</v>
      </c>
      <c r="F1789">
        <v>-6.04</v>
      </c>
      <c r="G1789">
        <v>-0.86</v>
      </c>
      <c r="H1789">
        <v>-6.9</v>
      </c>
      <c r="I1789">
        <v>2.94</v>
      </c>
      <c r="J1789">
        <v>-3.96</v>
      </c>
    </row>
    <row r="1790" spans="1:10" x14ac:dyDescent="0.3">
      <c r="A1790" s="163">
        <v>45686</v>
      </c>
      <c r="B1790" t="s">
        <v>1938</v>
      </c>
      <c r="C1790">
        <v>441.95</v>
      </c>
      <c r="D1790">
        <v>9.8299999999999983</v>
      </c>
      <c r="E1790">
        <v>-4.54</v>
      </c>
      <c r="F1790">
        <v>-4.54</v>
      </c>
      <c r="G1790">
        <v>4.66</v>
      </c>
      <c r="H1790">
        <v>0.12000000000000011</v>
      </c>
      <c r="I1790">
        <v>4.7</v>
      </c>
      <c r="J1790">
        <v>4.82</v>
      </c>
    </row>
    <row r="1791" spans="1:10" x14ac:dyDescent="0.3">
      <c r="A1791" s="163">
        <v>45686</v>
      </c>
      <c r="B1791" t="s">
        <v>1939</v>
      </c>
      <c r="C1791">
        <v>637.4</v>
      </c>
      <c r="D1791">
        <v>-0.1</v>
      </c>
      <c r="E1791">
        <v>-1.63</v>
      </c>
      <c r="F1791">
        <v>-1.63</v>
      </c>
      <c r="G1791">
        <v>-1.2</v>
      </c>
      <c r="H1791">
        <v>-2.83</v>
      </c>
      <c r="I1791">
        <v>3.62</v>
      </c>
      <c r="J1791">
        <v>0.79</v>
      </c>
    </row>
    <row r="1792" spans="1:10" x14ac:dyDescent="0.3">
      <c r="A1792" s="163">
        <v>45686</v>
      </c>
      <c r="B1792" t="s">
        <v>1940</v>
      </c>
      <c r="C1792">
        <v>1375.5</v>
      </c>
      <c r="D1792">
        <v>1.7300000000000004</v>
      </c>
      <c r="E1792">
        <v>-5</v>
      </c>
      <c r="F1792">
        <v>-5</v>
      </c>
      <c r="G1792">
        <v>-4.97</v>
      </c>
      <c r="H1792">
        <v>-9.9700000000000006</v>
      </c>
      <c r="I1792">
        <v>5</v>
      </c>
      <c r="J1792">
        <v>-4.9699999999999989</v>
      </c>
    </row>
    <row r="1793" spans="1:10" x14ac:dyDescent="0.3">
      <c r="A1793" s="163">
        <v>45686</v>
      </c>
      <c r="B1793" t="s">
        <v>1941</v>
      </c>
      <c r="C1793">
        <v>45.04</v>
      </c>
      <c r="D1793">
        <v>-3.47</v>
      </c>
      <c r="E1793">
        <v>-0.62</v>
      </c>
      <c r="F1793">
        <v>-0.62</v>
      </c>
      <c r="G1793">
        <v>0.8</v>
      </c>
      <c r="H1793">
        <v>0.18</v>
      </c>
      <c r="I1793">
        <v>-0.24</v>
      </c>
      <c r="J1793">
        <v>-5.9999999999999901E-2</v>
      </c>
    </row>
    <row r="1794" spans="1:10" x14ac:dyDescent="0.3">
      <c r="A1794" s="163">
        <v>45686</v>
      </c>
      <c r="B1794" t="s">
        <v>1942</v>
      </c>
      <c r="C1794">
        <v>473.25</v>
      </c>
      <c r="D1794">
        <v>-4.29</v>
      </c>
      <c r="E1794">
        <v>-1.73</v>
      </c>
      <c r="F1794">
        <v>-1.73</v>
      </c>
      <c r="G1794">
        <v>-5.72</v>
      </c>
      <c r="H1794">
        <v>-7.4499999999999993</v>
      </c>
      <c r="I1794">
        <v>-6.1</v>
      </c>
      <c r="J1794">
        <v>-13.55</v>
      </c>
    </row>
    <row r="1795" spans="1:10" x14ac:dyDescent="0.3">
      <c r="A1795" s="163">
        <v>45686</v>
      </c>
      <c r="B1795" t="s">
        <v>1943</v>
      </c>
      <c r="C1795">
        <v>17431.3</v>
      </c>
      <c r="D1795">
        <v>-3.66</v>
      </c>
      <c r="E1795">
        <v>0.92</v>
      </c>
      <c r="F1795">
        <v>0.92</v>
      </c>
      <c r="G1795">
        <v>-3.74</v>
      </c>
      <c r="H1795">
        <v>-2.8200000000000003</v>
      </c>
      <c r="I1795">
        <v>-0.37</v>
      </c>
      <c r="J1795">
        <v>-3.1900000000000004</v>
      </c>
    </row>
    <row r="1796" spans="1:10" x14ac:dyDescent="0.3">
      <c r="A1796" s="163">
        <v>45686</v>
      </c>
      <c r="B1796" t="s">
        <v>1944</v>
      </c>
      <c r="C1796">
        <v>276.95</v>
      </c>
      <c r="D1796">
        <v>-8.61</v>
      </c>
      <c r="E1796">
        <v>-4.6500000000000004</v>
      </c>
      <c r="F1796">
        <v>-4.6500000000000004</v>
      </c>
      <c r="G1796">
        <v>0.17</v>
      </c>
      <c r="H1796">
        <v>-4.4800000000000004</v>
      </c>
      <c r="I1796">
        <v>6.09</v>
      </c>
      <c r="J1796">
        <v>1.6099999999999994</v>
      </c>
    </row>
    <row r="1797" spans="1:10" x14ac:dyDescent="0.3">
      <c r="A1797" s="163">
        <v>45686</v>
      </c>
      <c r="B1797" t="s">
        <v>1945</v>
      </c>
      <c r="C1797">
        <v>937.75</v>
      </c>
      <c r="D1797">
        <v>2.63</v>
      </c>
      <c r="E1797">
        <v>-1.26</v>
      </c>
      <c r="F1797">
        <v>-1.26</v>
      </c>
      <c r="G1797">
        <v>-0.47</v>
      </c>
      <c r="H1797">
        <v>-1.73</v>
      </c>
      <c r="I1797">
        <v>2.35</v>
      </c>
      <c r="J1797">
        <v>0.62000000000000011</v>
      </c>
    </row>
    <row r="1798" spans="1:10" x14ac:dyDescent="0.3">
      <c r="A1798" s="163">
        <v>45686</v>
      </c>
      <c r="B1798" t="s">
        <v>1946</v>
      </c>
      <c r="C1798">
        <v>152.69999999999999</v>
      </c>
      <c r="D1798">
        <v>-2.12</v>
      </c>
      <c r="E1798">
        <v>-4.5</v>
      </c>
      <c r="F1798">
        <v>-4.5</v>
      </c>
      <c r="G1798">
        <v>-3.22</v>
      </c>
      <c r="H1798">
        <v>-7.7200000000000006</v>
      </c>
      <c r="I1798">
        <v>4.59</v>
      </c>
      <c r="J1798">
        <v>-3.1300000000000008</v>
      </c>
    </row>
    <row r="1799" spans="1:10" x14ac:dyDescent="0.3">
      <c r="A1799" s="163">
        <v>45686</v>
      </c>
      <c r="B1799" t="s">
        <v>1947</v>
      </c>
      <c r="C1799">
        <v>94.12</v>
      </c>
      <c r="D1799">
        <v>1.58</v>
      </c>
      <c r="E1799">
        <v>-6.29</v>
      </c>
      <c r="F1799">
        <v>-6.29</v>
      </c>
      <c r="G1799">
        <v>-2.88</v>
      </c>
      <c r="H1799">
        <v>-9.17</v>
      </c>
      <c r="I1799">
        <v>-1.33</v>
      </c>
      <c r="J1799">
        <v>-10.5</v>
      </c>
    </row>
    <row r="1800" spans="1:10" x14ac:dyDescent="0.3">
      <c r="A1800" s="163">
        <v>45686</v>
      </c>
      <c r="B1800" t="s">
        <v>1948</v>
      </c>
      <c r="C1800">
        <v>689.85</v>
      </c>
      <c r="D1800">
        <v>-3</v>
      </c>
      <c r="E1800">
        <v>-4.8499999999999996</v>
      </c>
      <c r="F1800">
        <v>-4.8499999999999996</v>
      </c>
      <c r="G1800">
        <v>4.28</v>
      </c>
      <c r="H1800">
        <v>-0.5699999999999994</v>
      </c>
      <c r="I1800">
        <v>3.63</v>
      </c>
      <c r="J1800">
        <v>3.0600000000000005</v>
      </c>
    </row>
    <row r="1801" spans="1:10" x14ac:dyDescent="0.3">
      <c r="A1801" s="163">
        <v>45686</v>
      </c>
      <c r="B1801" t="s">
        <v>1949</v>
      </c>
      <c r="C1801">
        <v>684.65</v>
      </c>
      <c r="D1801">
        <v>-3.28</v>
      </c>
      <c r="E1801">
        <v>-4.03</v>
      </c>
      <c r="F1801">
        <v>-4.03</v>
      </c>
      <c r="G1801">
        <v>0.05</v>
      </c>
      <c r="H1801">
        <v>-3.98</v>
      </c>
      <c r="I1801">
        <v>3.73</v>
      </c>
      <c r="J1801">
        <v>-0.25000000000000039</v>
      </c>
    </row>
    <row r="1802" spans="1:10" x14ac:dyDescent="0.3">
      <c r="A1802" s="163">
        <v>45686</v>
      </c>
      <c r="B1802" t="s">
        <v>1950</v>
      </c>
      <c r="C1802">
        <v>935</v>
      </c>
      <c r="D1802">
        <v>-1.8000000000000005</v>
      </c>
      <c r="E1802">
        <v>-2.46</v>
      </c>
      <c r="F1802">
        <v>-2.46</v>
      </c>
      <c r="G1802">
        <v>-2.2400000000000002</v>
      </c>
      <c r="H1802">
        <v>-4.7</v>
      </c>
      <c r="I1802">
        <v>6.27</v>
      </c>
      <c r="J1802">
        <v>1.5699999999999994</v>
      </c>
    </row>
    <row r="1803" spans="1:10" x14ac:dyDescent="0.3">
      <c r="A1803" s="163">
        <v>45686</v>
      </c>
      <c r="B1803" t="s">
        <v>1951</v>
      </c>
      <c r="C1803">
        <v>11.17</v>
      </c>
      <c r="D1803">
        <v>-9.07</v>
      </c>
      <c r="E1803">
        <v>-2.1800000000000002</v>
      </c>
      <c r="F1803">
        <v>-2.1800000000000002</v>
      </c>
      <c r="G1803">
        <v>-2.23</v>
      </c>
      <c r="H1803">
        <v>-4.41</v>
      </c>
      <c r="I1803">
        <v>1.82</v>
      </c>
      <c r="J1803">
        <v>-2.59</v>
      </c>
    </row>
    <row r="1804" spans="1:10" x14ac:dyDescent="0.3">
      <c r="A1804" s="163">
        <v>45686</v>
      </c>
      <c r="B1804" t="s">
        <v>1952</v>
      </c>
      <c r="C1804">
        <v>52.59</v>
      </c>
      <c r="D1804">
        <v>5.72</v>
      </c>
      <c r="E1804">
        <v>-5.95</v>
      </c>
      <c r="F1804">
        <v>-5.95</v>
      </c>
      <c r="G1804">
        <v>-2.44</v>
      </c>
      <c r="H1804">
        <v>-8.39</v>
      </c>
      <c r="I1804">
        <v>1.17</v>
      </c>
      <c r="J1804">
        <v>-7.2200000000000006</v>
      </c>
    </row>
    <row r="1805" spans="1:10" x14ac:dyDescent="0.3">
      <c r="A1805" s="163">
        <v>45686</v>
      </c>
      <c r="B1805" t="s">
        <v>1953</v>
      </c>
      <c r="C1805">
        <v>285.89999999999998</v>
      </c>
      <c r="D1805">
        <v>-7.42</v>
      </c>
      <c r="E1805">
        <v>-1.72</v>
      </c>
      <c r="F1805">
        <v>-1.72</v>
      </c>
      <c r="G1805">
        <v>-4.1500000000000004</v>
      </c>
      <c r="H1805">
        <v>-5.87</v>
      </c>
      <c r="I1805">
        <v>2.2200000000000002</v>
      </c>
      <c r="J1805">
        <v>-3.65</v>
      </c>
    </row>
    <row r="1806" spans="1:10" x14ac:dyDescent="0.3">
      <c r="A1806" s="163">
        <v>45686</v>
      </c>
      <c r="B1806" t="s">
        <v>1954</v>
      </c>
      <c r="C1806">
        <v>43.79</v>
      </c>
      <c r="D1806">
        <v>-4.62</v>
      </c>
      <c r="E1806">
        <v>-3.35</v>
      </c>
      <c r="F1806">
        <v>-3.35</v>
      </c>
      <c r="G1806">
        <v>-2.78</v>
      </c>
      <c r="H1806">
        <v>-6.13</v>
      </c>
      <c r="I1806">
        <v>2.62</v>
      </c>
      <c r="J1806">
        <v>-3.51</v>
      </c>
    </row>
    <row r="1807" spans="1:10" x14ac:dyDescent="0.3">
      <c r="A1807" s="163">
        <v>45686</v>
      </c>
      <c r="B1807" t="s">
        <v>1955</v>
      </c>
      <c r="C1807">
        <v>871.55</v>
      </c>
      <c r="D1807">
        <v>-0.99999999999999956</v>
      </c>
      <c r="E1807">
        <v>-4.63</v>
      </c>
      <c r="F1807">
        <v>-4.63</v>
      </c>
      <c r="G1807">
        <v>-2.0299999999999998</v>
      </c>
      <c r="H1807">
        <v>-6.66</v>
      </c>
      <c r="I1807">
        <v>3.37</v>
      </c>
      <c r="J1807">
        <v>-3.29</v>
      </c>
    </row>
    <row r="1808" spans="1:10" x14ac:dyDescent="0.3">
      <c r="A1808" s="163">
        <v>45686</v>
      </c>
      <c r="B1808" t="s">
        <v>1956</v>
      </c>
      <c r="C1808">
        <v>363.2</v>
      </c>
      <c r="D1808">
        <v>-13.9</v>
      </c>
      <c r="E1808">
        <v>-4.8499999999999996</v>
      </c>
      <c r="F1808">
        <v>-4.8499999999999996</v>
      </c>
      <c r="G1808">
        <v>-1.57</v>
      </c>
      <c r="H1808">
        <v>-6.42</v>
      </c>
      <c r="I1808">
        <v>-8.31</v>
      </c>
      <c r="J1808">
        <v>-14.73</v>
      </c>
    </row>
    <row r="1809" spans="1:10" x14ac:dyDescent="0.3">
      <c r="A1809" s="163">
        <v>45686</v>
      </c>
      <c r="B1809" t="s">
        <v>1957</v>
      </c>
      <c r="C1809">
        <v>91.36</v>
      </c>
      <c r="D1809">
        <v>7.98</v>
      </c>
      <c r="E1809">
        <v>2</v>
      </c>
      <c r="F1809">
        <v>2</v>
      </c>
      <c r="G1809">
        <v>1.99</v>
      </c>
      <c r="H1809">
        <v>3.99</v>
      </c>
      <c r="I1809">
        <v>2</v>
      </c>
      <c r="J1809">
        <v>5.99</v>
      </c>
    </row>
    <row r="1810" spans="1:10" x14ac:dyDescent="0.3">
      <c r="A1810" s="163">
        <v>45686</v>
      </c>
      <c r="B1810" t="s">
        <v>1958</v>
      </c>
      <c r="C1810">
        <v>391.1</v>
      </c>
      <c r="D1810">
        <v>-7.35</v>
      </c>
      <c r="E1810">
        <v>0.62</v>
      </c>
      <c r="F1810">
        <v>0.62</v>
      </c>
      <c r="G1810">
        <v>0.83</v>
      </c>
      <c r="H1810">
        <v>1.45</v>
      </c>
      <c r="I1810">
        <v>4.46</v>
      </c>
      <c r="J1810">
        <v>5.91</v>
      </c>
    </row>
    <row r="1811" spans="1:10" x14ac:dyDescent="0.3">
      <c r="A1811" s="163">
        <v>45686</v>
      </c>
      <c r="B1811" t="s">
        <v>1959</v>
      </c>
      <c r="C1811">
        <v>86.72</v>
      </c>
      <c r="D1811">
        <v>-7.3199999999999994</v>
      </c>
      <c r="E1811">
        <v>1.1299999999999999</v>
      </c>
      <c r="F1811">
        <v>1.1299999999999999</v>
      </c>
      <c r="G1811">
        <v>-0.3</v>
      </c>
      <c r="H1811">
        <v>0.82999999999999985</v>
      </c>
      <c r="I1811">
        <v>1.1200000000000001</v>
      </c>
      <c r="J1811">
        <v>1.95</v>
      </c>
    </row>
    <row r="1812" spans="1:10" x14ac:dyDescent="0.3">
      <c r="A1812" s="163">
        <v>45686</v>
      </c>
      <c r="B1812" t="s">
        <v>1960</v>
      </c>
      <c r="C1812">
        <v>1073.25</v>
      </c>
      <c r="D1812">
        <v>-8.6199999999999992</v>
      </c>
      <c r="E1812">
        <v>-6.39</v>
      </c>
      <c r="F1812">
        <v>-6.39</v>
      </c>
      <c r="G1812">
        <v>-6.5</v>
      </c>
      <c r="H1812">
        <v>-12.89</v>
      </c>
      <c r="I1812">
        <v>8.5299999999999994</v>
      </c>
      <c r="J1812">
        <v>-4.3600000000000012</v>
      </c>
    </row>
    <row r="1813" spans="1:10" x14ac:dyDescent="0.3">
      <c r="A1813" s="163">
        <v>45686</v>
      </c>
      <c r="B1813" t="s">
        <v>1961</v>
      </c>
      <c r="C1813">
        <v>1233.7</v>
      </c>
      <c r="D1813">
        <v>-4.49</v>
      </c>
      <c r="E1813">
        <v>-3</v>
      </c>
      <c r="F1813">
        <v>-3</v>
      </c>
      <c r="G1813">
        <v>-0.88</v>
      </c>
      <c r="H1813">
        <v>-3.88</v>
      </c>
      <c r="I1813">
        <v>3.46</v>
      </c>
      <c r="J1813">
        <v>-0.41999999999999987</v>
      </c>
    </row>
    <row r="1814" spans="1:10" x14ac:dyDescent="0.3">
      <c r="A1814" s="163">
        <v>45686</v>
      </c>
      <c r="B1814" t="s">
        <v>1962</v>
      </c>
      <c r="C1814">
        <v>23.4</v>
      </c>
      <c r="D1814">
        <v>5.3900000000000006</v>
      </c>
      <c r="E1814">
        <v>-5.99</v>
      </c>
      <c r="F1814">
        <v>-5.99</v>
      </c>
      <c r="G1814">
        <v>-3.53</v>
      </c>
      <c r="H1814">
        <v>-9.52</v>
      </c>
      <c r="I1814">
        <v>4.37</v>
      </c>
      <c r="J1814">
        <v>-5.15</v>
      </c>
    </row>
    <row r="1815" spans="1:10" x14ac:dyDescent="0.3">
      <c r="A1815" s="163">
        <v>45686</v>
      </c>
      <c r="B1815" t="s">
        <v>1963</v>
      </c>
      <c r="C1815">
        <v>443.3</v>
      </c>
      <c r="D1815">
        <v>-2.8200000000000003</v>
      </c>
      <c r="E1815">
        <v>-4.92</v>
      </c>
      <c r="F1815">
        <v>-4.92</v>
      </c>
      <c r="G1815">
        <v>0.42</v>
      </c>
      <c r="H1815">
        <v>-4.5</v>
      </c>
      <c r="I1815">
        <v>2.34</v>
      </c>
      <c r="J1815">
        <v>-2.16</v>
      </c>
    </row>
    <row r="1816" spans="1:10" x14ac:dyDescent="0.3">
      <c r="A1816" s="163">
        <v>45686</v>
      </c>
      <c r="B1816" t="s">
        <v>1964</v>
      </c>
      <c r="C1816">
        <v>26.75</v>
      </c>
      <c r="D1816">
        <v>13.16</v>
      </c>
      <c r="E1816">
        <v>-4.3099999999999996</v>
      </c>
      <c r="F1816">
        <v>-4.3099999999999996</v>
      </c>
      <c r="G1816">
        <v>-4.99</v>
      </c>
      <c r="H1816">
        <v>-9.3000000000000007</v>
      </c>
      <c r="I1816">
        <v>4.9000000000000004</v>
      </c>
      <c r="J1816">
        <v>-4.4000000000000004</v>
      </c>
    </row>
    <row r="1817" spans="1:10" x14ac:dyDescent="0.3">
      <c r="A1817" s="163">
        <v>45686</v>
      </c>
      <c r="B1817" t="s">
        <v>1965</v>
      </c>
      <c r="C1817">
        <v>27.62</v>
      </c>
      <c r="D1817">
        <v>-3.63</v>
      </c>
      <c r="E1817">
        <v>-3.54</v>
      </c>
      <c r="F1817">
        <v>-3.54</v>
      </c>
      <c r="G1817">
        <v>-2.48</v>
      </c>
      <c r="H1817">
        <v>-6.02</v>
      </c>
      <c r="I1817">
        <v>4.9400000000000004</v>
      </c>
      <c r="J1817">
        <v>-1.0799999999999992</v>
      </c>
    </row>
    <row r="1818" spans="1:10" x14ac:dyDescent="0.3">
      <c r="A1818" s="163">
        <v>45686</v>
      </c>
      <c r="B1818" t="s">
        <v>1966</v>
      </c>
      <c r="C1818">
        <v>6.06</v>
      </c>
      <c r="D1818">
        <v>7.75</v>
      </c>
      <c r="E1818">
        <v>4.93</v>
      </c>
      <c r="F1818">
        <v>4.93</v>
      </c>
      <c r="G1818">
        <v>4.88</v>
      </c>
      <c r="H1818">
        <v>9.81</v>
      </c>
      <c r="I1818">
        <v>4.4800000000000004</v>
      </c>
      <c r="J1818">
        <v>14.29</v>
      </c>
    </row>
    <row r="1819" spans="1:10" x14ac:dyDescent="0.3">
      <c r="A1819" s="163">
        <v>45686</v>
      </c>
      <c r="B1819" t="s">
        <v>1967</v>
      </c>
      <c r="C1819">
        <v>1760</v>
      </c>
      <c r="D1819">
        <v>2.17</v>
      </c>
      <c r="E1819">
        <v>-5.15</v>
      </c>
      <c r="F1819">
        <v>-5.15</v>
      </c>
      <c r="I1819">
        <v>0.56999999999999995</v>
      </c>
      <c r="J1819">
        <v>-4.58</v>
      </c>
    </row>
    <row r="1820" spans="1:10" x14ac:dyDescent="0.3">
      <c r="A1820" s="163">
        <v>45686</v>
      </c>
      <c r="B1820" t="s">
        <v>1968</v>
      </c>
      <c r="C1820">
        <v>20.61</v>
      </c>
      <c r="D1820">
        <v>5.9300000000000006</v>
      </c>
      <c r="E1820">
        <v>3.08</v>
      </c>
      <c r="F1820">
        <v>3.08</v>
      </c>
      <c r="G1820">
        <v>-3.48</v>
      </c>
      <c r="H1820">
        <v>-0.39999999999999991</v>
      </c>
      <c r="I1820">
        <v>6.18</v>
      </c>
      <c r="J1820">
        <v>5.7799999999999994</v>
      </c>
    </row>
    <row r="1821" spans="1:10" x14ac:dyDescent="0.3">
      <c r="A1821" s="163">
        <v>45686</v>
      </c>
      <c r="B1821" t="s">
        <v>1969</v>
      </c>
      <c r="C1821">
        <v>1002.1</v>
      </c>
      <c r="D1821">
        <v>-1.46</v>
      </c>
      <c r="E1821">
        <v>-3.31</v>
      </c>
      <c r="F1821">
        <v>-3.31</v>
      </c>
      <c r="G1821">
        <v>-1.61</v>
      </c>
      <c r="H1821">
        <v>-4.92</v>
      </c>
      <c r="I1821">
        <v>1.29</v>
      </c>
      <c r="J1821">
        <v>-3.63</v>
      </c>
    </row>
    <row r="1822" spans="1:10" x14ac:dyDescent="0.3">
      <c r="A1822" s="163">
        <v>45686</v>
      </c>
      <c r="B1822" t="s">
        <v>1970</v>
      </c>
      <c r="C1822">
        <v>39.74</v>
      </c>
      <c r="D1822">
        <v>1.41</v>
      </c>
      <c r="E1822">
        <v>-1.22</v>
      </c>
      <c r="F1822">
        <v>-1.22</v>
      </c>
      <c r="G1822">
        <v>0.23</v>
      </c>
      <c r="H1822">
        <v>-0.99</v>
      </c>
      <c r="I1822">
        <v>1.95</v>
      </c>
      <c r="J1822">
        <v>0.96</v>
      </c>
    </row>
    <row r="1823" spans="1:10" x14ac:dyDescent="0.3">
      <c r="A1823" s="163">
        <v>45686</v>
      </c>
      <c r="B1823" t="s">
        <v>1971</v>
      </c>
      <c r="C1823">
        <v>277.35000000000002</v>
      </c>
      <c r="D1823">
        <v>-2.99</v>
      </c>
      <c r="E1823">
        <v>-3.78</v>
      </c>
      <c r="F1823">
        <v>-3.78</v>
      </c>
      <c r="G1823">
        <v>-0.72</v>
      </c>
      <c r="H1823">
        <v>-4.5</v>
      </c>
      <c r="I1823">
        <v>2.5099999999999998</v>
      </c>
      <c r="J1823">
        <v>-1.99</v>
      </c>
    </row>
    <row r="1824" spans="1:10" x14ac:dyDescent="0.3">
      <c r="A1824" s="163">
        <v>45686</v>
      </c>
      <c r="B1824" t="s">
        <v>1972</v>
      </c>
      <c r="C1824">
        <v>169.7</v>
      </c>
      <c r="D1824">
        <v>2.2999999999999998</v>
      </c>
      <c r="E1824">
        <v>0.73</v>
      </c>
      <c r="F1824">
        <v>0.73</v>
      </c>
      <c r="G1824">
        <v>-1.93</v>
      </c>
      <c r="H1824">
        <v>-1.2</v>
      </c>
      <c r="I1824">
        <v>-0.24</v>
      </c>
      <c r="J1824">
        <v>-1.44</v>
      </c>
    </row>
    <row r="1825" spans="1:10" x14ac:dyDescent="0.3">
      <c r="A1825" s="163">
        <v>45686</v>
      </c>
      <c r="B1825" t="s">
        <v>1973</v>
      </c>
      <c r="C1825">
        <v>21.67</v>
      </c>
      <c r="D1825">
        <v>-2.89</v>
      </c>
      <c r="E1825">
        <v>-3.94</v>
      </c>
      <c r="F1825">
        <v>-3.94</v>
      </c>
      <c r="G1825">
        <v>10.199999999999999</v>
      </c>
      <c r="H1825">
        <v>6.26</v>
      </c>
      <c r="I1825">
        <v>-1.68</v>
      </c>
      <c r="J1825">
        <v>4.58</v>
      </c>
    </row>
    <row r="1826" spans="1:10" x14ac:dyDescent="0.3">
      <c r="A1826" s="163">
        <v>45686</v>
      </c>
      <c r="B1826" t="s">
        <v>1974</v>
      </c>
      <c r="C1826">
        <v>171.7</v>
      </c>
      <c r="D1826">
        <v>3.94</v>
      </c>
      <c r="E1826">
        <v>-2.17</v>
      </c>
      <c r="F1826">
        <v>-2.17</v>
      </c>
      <c r="G1826">
        <v>2.06</v>
      </c>
      <c r="H1826">
        <v>-0.10999999999999981</v>
      </c>
      <c r="I1826">
        <v>3.53</v>
      </c>
      <c r="J1826">
        <v>3.42</v>
      </c>
    </row>
    <row r="1827" spans="1:10" x14ac:dyDescent="0.3">
      <c r="A1827" s="163">
        <v>45686</v>
      </c>
      <c r="B1827" t="s">
        <v>1975</v>
      </c>
      <c r="C1827">
        <v>5.32</v>
      </c>
      <c r="D1827">
        <v>-3.13</v>
      </c>
      <c r="E1827">
        <v>-2.48</v>
      </c>
      <c r="F1827">
        <v>-2.48</v>
      </c>
      <c r="G1827">
        <v>0.98</v>
      </c>
      <c r="H1827">
        <v>-1.5</v>
      </c>
      <c r="I1827">
        <v>3.1</v>
      </c>
      <c r="J1827">
        <v>1.6</v>
      </c>
    </row>
    <row r="1828" spans="1:10" x14ac:dyDescent="0.3">
      <c r="A1828" s="163">
        <v>45686</v>
      </c>
      <c r="B1828" t="s">
        <v>1976</v>
      </c>
      <c r="C1828">
        <v>12.27</v>
      </c>
      <c r="D1828">
        <v>-1.6</v>
      </c>
      <c r="E1828">
        <v>-2.56</v>
      </c>
      <c r="F1828">
        <v>-2.56</v>
      </c>
      <c r="G1828">
        <v>-1.35</v>
      </c>
      <c r="H1828">
        <v>-3.91</v>
      </c>
      <c r="I1828">
        <v>5.32</v>
      </c>
      <c r="J1828">
        <v>1.41</v>
      </c>
    </row>
    <row r="1829" spans="1:10" x14ac:dyDescent="0.3">
      <c r="A1829" s="163">
        <v>45686</v>
      </c>
      <c r="B1829" t="s">
        <v>1977</v>
      </c>
      <c r="C1829">
        <v>391.35</v>
      </c>
      <c r="D1829">
        <v>-10.199999999999999</v>
      </c>
      <c r="E1829">
        <v>-2.93</v>
      </c>
      <c r="F1829">
        <v>-2.93</v>
      </c>
      <c r="G1829">
        <v>-4.55</v>
      </c>
      <c r="H1829">
        <v>-7.48</v>
      </c>
      <c r="I1829">
        <v>2.77</v>
      </c>
      <c r="J1829">
        <v>-4.7100000000000009</v>
      </c>
    </row>
    <row r="1830" spans="1:10" x14ac:dyDescent="0.3">
      <c r="A1830" s="163">
        <v>45686</v>
      </c>
      <c r="B1830" t="s">
        <v>1978</v>
      </c>
      <c r="C1830">
        <v>631.20000000000005</v>
      </c>
      <c r="D1830">
        <v>-13.74</v>
      </c>
      <c r="E1830">
        <v>-4.6900000000000004</v>
      </c>
      <c r="F1830">
        <v>-4.6900000000000004</v>
      </c>
      <c r="H1830">
        <v>-4.6900000000000004</v>
      </c>
      <c r="I1830">
        <v>1.78</v>
      </c>
      <c r="J1830">
        <v>-2.91</v>
      </c>
    </row>
    <row r="1831" spans="1:10" x14ac:dyDescent="0.3">
      <c r="A1831" s="163">
        <v>45686</v>
      </c>
      <c r="B1831" t="s">
        <v>1979</v>
      </c>
      <c r="C1831">
        <v>449.4</v>
      </c>
      <c r="D1831">
        <v>-8.3699999999999992</v>
      </c>
      <c r="E1831">
        <v>-4.68</v>
      </c>
      <c r="F1831">
        <v>-4.68</v>
      </c>
      <c r="G1831">
        <v>0.19</v>
      </c>
      <c r="H1831">
        <v>-4.4899999999999993</v>
      </c>
      <c r="I1831">
        <v>2.63</v>
      </c>
      <c r="J1831">
        <v>-1.8599999999999997</v>
      </c>
    </row>
    <row r="1832" spans="1:10" x14ac:dyDescent="0.3">
      <c r="A1832" s="163">
        <v>45686</v>
      </c>
      <c r="B1832" t="s">
        <v>1980</v>
      </c>
      <c r="C1832">
        <v>92.63</v>
      </c>
      <c r="D1832">
        <v>-8.1</v>
      </c>
      <c r="E1832">
        <v>1.34</v>
      </c>
      <c r="F1832">
        <v>1.34</v>
      </c>
      <c r="G1832">
        <v>-4.3600000000000003</v>
      </c>
      <c r="H1832">
        <v>-3.0200000000000005</v>
      </c>
      <c r="I1832">
        <v>4.9400000000000004</v>
      </c>
      <c r="J1832">
        <v>1.92</v>
      </c>
    </row>
    <row r="1833" spans="1:10" x14ac:dyDescent="0.3">
      <c r="A1833" s="163">
        <v>45686</v>
      </c>
      <c r="B1833" t="s">
        <v>1981</v>
      </c>
      <c r="C1833">
        <v>2509.4499999999998</v>
      </c>
      <c r="D1833">
        <v>-3.02</v>
      </c>
      <c r="E1833">
        <v>-3.07</v>
      </c>
      <c r="F1833">
        <v>-3.07</v>
      </c>
      <c r="G1833">
        <v>2.65</v>
      </c>
      <c r="H1833">
        <v>-0.41999999999999987</v>
      </c>
      <c r="I1833">
        <v>1.79</v>
      </c>
      <c r="J1833">
        <v>1.37</v>
      </c>
    </row>
    <row r="1834" spans="1:10" x14ac:dyDescent="0.3">
      <c r="A1834" s="163">
        <v>45686</v>
      </c>
      <c r="B1834" t="s">
        <v>1982</v>
      </c>
      <c r="C1834">
        <v>16.489999999999998</v>
      </c>
      <c r="D1834">
        <v>-0.90000000000000013</v>
      </c>
      <c r="E1834">
        <v>0.12</v>
      </c>
      <c r="F1834">
        <v>0.12</v>
      </c>
      <c r="G1834">
        <v>0.87</v>
      </c>
      <c r="H1834">
        <v>0.99</v>
      </c>
      <c r="I1834">
        <v>1.73</v>
      </c>
      <c r="J1834">
        <v>2.72</v>
      </c>
    </row>
    <row r="1835" spans="1:10" x14ac:dyDescent="0.3">
      <c r="A1835" s="163">
        <v>45686</v>
      </c>
      <c r="B1835" t="s">
        <v>1983</v>
      </c>
      <c r="C1835">
        <v>40.85</v>
      </c>
      <c r="D1835">
        <v>-9.9700000000000006</v>
      </c>
      <c r="E1835">
        <v>-3.34</v>
      </c>
      <c r="F1835">
        <v>-3.34</v>
      </c>
      <c r="G1835">
        <v>-6.54</v>
      </c>
      <c r="H1835">
        <v>-9.8800000000000008</v>
      </c>
      <c r="I1835">
        <v>7.93</v>
      </c>
      <c r="J1835">
        <v>-1.9499999999999995</v>
      </c>
    </row>
    <row r="1836" spans="1:10" x14ac:dyDescent="0.3">
      <c r="A1836" s="163">
        <v>45686</v>
      </c>
      <c r="B1836" t="s">
        <v>1984</v>
      </c>
      <c r="C1836">
        <v>15.44</v>
      </c>
      <c r="D1836">
        <v>-5.23</v>
      </c>
      <c r="E1836">
        <v>-4.99</v>
      </c>
      <c r="F1836">
        <v>-4.99</v>
      </c>
      <c r="G1836">
        <v>-4.67</v>
      </c>
      <c r="H1836">
        <v>-9.66</v>
      </c>
      <c r="I1836">
        <v>4.96</v>
      </c>
      <c r="J1836">
        <v>-4.7</v>
      </c>
    </row>
    <row r="1837" spans="1:10" x14ac:dyDescent="0.3">
      <c r="A1837" s="163">
        <v>45686</v>
      </c>
      <c r="B1837" t="s">
        <v>1985</v>
      </c>
      <c r="C1837">
        <v>2.61</v>
      </c>
      <c r="D1837">
        <v>-3.03</v>
      </c>
      <c r="E1837">
        <v>-1.94</v>
      </c>
      <c r="F1837">
        <v>-1.94</v>
      </c>
      <c r="G1837">
        <v>-0.79</v>
      </c>
      <c r="H1837">
        <v>-2.73</v>
      </c>
      <c r="I1837">
        <v>3.98</v>
      </c>
      <c r="J1837">
        <v>1.25</v>
      </c>
    </row>
    <row r="1838" spans="1:10" x14ac:dyDescent="0.3">
      <c r="A1838" s="163">
        <v>45686</v>
      </c>
      <c r="B1838" t="s">
        <v>1986</v>
      </c>
      <c r="C1838">
        <v>446.5</v>
      </c>
      <c r="D1838">
        <v>-0.1099999999999999</v>
      </c>
      <c r="E1838">
        <v>-4.59</v>
      </c>
      <c r="F1838">
        <v>-4.59</v>
      </c>
      <c r="G1838">
        <v>-1.93</v>
      </c>
      <c r="H1838">
        <v>-6.52</v>
      </c>
      <c r="I1838">
        <v>3.17</v>
      </c>
      <c r="J1838">
        <v>-3.35</v>
      </c>
    </row>
    <row r="1839" spans="1:10" x14ac:dyDescent="0.3">
      <c r="A1839" s="163">
        <v>45686</v>
      </c>
      <c r="B1839" t="s">
        <v>1987</v>
      </c>
      <c r="C1839">
        <v>83.23</v>
      </c>
      <c r="D1839">
        <v>0.84000000000000019</v>
      </c>
      <c r="E1839">
        <v>-2.91</v>
      </c>
      <c r="F1839">
        <v>-2.91</v>
      </c>
      <c r="G1839">
        <v>-3.86</v>
      </c>
      <c r="H1839">
        <v>-6.77</v>
      </c>
      <c r="I1839">
        <v>3.67</v>
      </c>
      <c r="J1839">
        <v>-3.1</v>
      </c>
    </row>
    <row r="1840" spans="1:10" x14ac:dyDescent="0.3">
      <c r="A1840" s="163">
        <v>45686</v>
      </c>
      <c r="B1840" t="s">
        <v>4162</v>
      </c>
      <c r="C1840">
        <v>48.05</v>
      </c>
      <c r="D1840">
        <v>-0.47</v>
      </c>
      <c r="E1840">
        <v>-2.0099999999999998</v>
      </c>
      <c r="F1840">
        <v>-2.0099999999999998</v>
      </c>
      <c r="G1840">
        <v>0.62</v>
      </c>
      <c r="H1840">
        <v>-1.3899999999999997</v>
      </c>
      <c r="I1840">
        <v>-1.94</v>
      </c>
      <c r="J1840">
        <v>-3.33</v>
      </c>
    </row>
    <row r="1841" spans="1:10" x14ac:dyDescent="0.3">
      <c r="A1841" s="163">
        <v>45614</v>
      </c>
      <c r="B1841" t="s">
        <v>4363</v>
      </c>
      <c r="C1841">
        <v>2.25</v>
      </c>
      <c r="D1841">
        <v>18.98</v>
      </c>
      <c r="E1841">
        <v>4.6500000000000004</v>
      </c>
      <c r="G1841">
        <v>0</v>
      </c>
      <c r="I1841">
        <v>0</v>
      </c>
    </row>
    <row r="1842" spans="1:10" x14ac:dyDescent="0.3">
      <c r="A1842" s="163">
        <v>45686</v>
      </c>
      <c r="B1842" t="s">
        <v>1988</v>
      </c>
      <c r="C1842">
        <v>105.9</v>
      </c>
      <c r="D1842">
        <v>-1.6599999999999993</v>
      </c>
      <c r="E1842">
        <v>-1.96</v>
      </c>
      <c r="F1842">
        <v>-1.96</v>
      </c>
      <c r="G1842">
        <v>-1.71</v>
      </c>
      <c r="H1842">
        <v>-3.67</v>
      </c>
      <c r="I1842">
        <v>2.62</v>
      </c>
      <c r="J1842">
        <v>-1.0499999999999998</v>
      </c>
    </row>
    <row r="1843" spans="1:10" x14ac:dyDescent="0.3">
      <c r="A1843" s="163">
        <v>45686</v>
      </c>
      <c r="B1843" t="s">
        <v>1989</v>
      </c>
      <c r="C1843">
        <v>124.85</v>
      </c>
      <c r="D1843">
        <v>-6.41</v>
      </c>
      <c r="E1843">
        <v>2.74</v>
      </c>
      <c r="F1843">
        <v>2.74</v>
      </c>
      <c r="G1843">
        <v>-1.07</v>
      </c>
      <c r="H1843">
        <v>1.6700000000000002</v>
      </c>
      <c r="I1843">
        <v>3.48</v>
      </c>
      <c r="J1843">
        <v>5.15</v>
      </c>
    </row>
    <row r="1844" spans="1:10" x14ac:dyDescent="0.3">
      <c r="A1844" s="163">
        <v>45686</v>
      </c>
      <c r="B1844" t="s">
        <v>1990</v>
      </c>
      <c r="C1844">
        <v>237.95</v>
      </c>
      <c r="D1844">
        <v>-0.82000000000000006</v>
      </c>
      <c r="E1844">
        <v>-1.88</v>
      </c>
      <c r="F1844">
        <v>-1.88</v>
      </c>
      <c r="G1844">
        <v>-2.63</v>
      </c>
      <c r="H1844">
        <v>-4.51</v>
      </c>
      <c r="I1844">
        <v>2.85</v>
      </c>
      <c r="J1844">
        <v>-1.6599999999999997</v>
      </c>
    </row>
    <row r="1845" spans="1:10" x14ac:dyDescent="0.3">
      <c r="A1845" s="163">
        <v>45686</v>
      </c>
      <c r="B1845" t="s">
        <v>1991</v>
      </c>
      <c r="C1845">
        <v>27.97</v>
      </c>
      <c r="D1845">
        <v>-5.76</v>
      </c>
      <c r="E1845">
        <v>-4.8899999999999997</v>
      </c>
      <c r="F1845">
        <v>-4.8899999999999997</v>
      </c>
      <c r="G1845">
        <v>0.65</v>
      </c>
      <c r="H1845">
        <v>-4.2399999999999993</v>
      </c>
      <c r="I1845">
        <v>0.57999999999999996</v>
      </c>
      <c r="J1845">
        <v>-3.6599999999999993</v>
      </c>
    </row>
    <row r="1846" spans="1:10" x14ac:dyDescent="0.3">
      <c r="A1846" s="163">
        <v>45686</v>
      </c>
      <c r="B1846" t="s">
        <v>1992</v>
      </c>
      <c r="C1846">
        <v>7.1</v>
      </c>
      <c r="D1846">
        <v>-3.48</v>
      </c>
      <c r="E1846">
        <v>-4.24</v>
      </c>
      <c r="F1846">
        <v>-4.24</v>
      </c>
      <c r="G1846">
        <v>-4.04</v>
      </c>
      <c r="H1846">
        <v>-8.2800000000000011</v>
      </c>
      <c r="I1846">
        <v>-3.53</v>
      </c>
      <c r="J1846">
        <v>-11.81</v>
      </c>
    </row>
    <row r="1847" spans="1:10" x14ac:dyDescent="0.3">
      <c r="A1847" s="163">
        <v>45686</v>
      </c>
      <c r="B1847" t="s">
        <v>1993</v>
      </c>
      <c r="C1847">
        <v>208</v>
      </c>
      <c r="D1847">
        <v>-16.38</v>
      </c>
      <c r="E1847">
        <v>-4.99</v>
      </c>
      <c r="F1847">
        <v>-4.99</v>
      </c>
      <c r="G1847">
        <v>-4.99</v>
      </c>
      <c r="H1847">
        <v>-9.98</v>
      </c>
      <c r="I1847">
        <v>5</v>
      </c>
      <c r="J1847">
        <v>-4.9800000000000004</v>
      </c>
    </row>
    <row r="1848" spans="1:10" x14ac:dyDescent="0.3">
      <c r="A1848" s="163">
        <v>45686</v>
      </c>
      <c r="B1848" t="s">
        <v>1994</v>
      </c>
      <c r="C1848">
        <v>66.25</v>
      </c>
      <c r="D1848">
        <v>7.47</v>
      </c>
      <c r="E1848">
        <v>1.92</v>
      </c>
      <c r="F1848">
        <v>1.92</v>
      </c>
      <c r="G1848">
        <v>1.88</v>
      </c>
      <c r="H1848">
        <v>3.8</v>
      </c>
      <c r="I1848">
        <v>1.92</v>
      </c>
      <c r="J1848">
        <v>5.72</v>
      </c>
    </row>
    <row r="1849" spans="1:10" x14ac:dyDescent="0.3">
      <c r="A1849" s="163">
        <v>45686</v>
      </c>
      <c r="B1849" t="s">
        <v>1995</v>
      </c>
      <c r="C1849">
        <v>227.25</v>
      </c>
      <c r="D1849">
        <v>-6.85</v>
      </c>
      <c r="E1849">
        <v>-6.49</v>
      </c>
      <c r="F1849">
        <v>-6.49</v>
      </c>
      <c r="G1849">
        <v>-6.78</v>
      </c>
      <c r="H1849">
        <v>-13.27</v>
      </c>
      <c r="I1849">
        <v>9.81</v>
      </c>
      <c r="J1849">
        <v>-3.4599999999999991</v>
      </c>
    </row>
    <row r="1850" spans="1:10" x14ac:dyDescent="0.3">
      <c r="A1850" s="163">
        <v>45686</v>
      </c>
      <c r="B1850" t="s">
        <v>1996</v>
      </c>
      <c r="C1850">
        <v>61.64</v>
      </c>
      <c r="D1850">
        <v>-5.85</v>
      </c>
      <c r="E1850">
        <v>-1.5</v>
      </c>
      <c r="F1850">
        <v>-1.5</v>
      </c>
      <c r="G1850">
        <v>-3.38</v>
      </c>
      <c r="H1850">
        <v>-4.88</v>
      </c>
      <c r="I1850">
        <v>1.1000000000000001</v>
      </c>
      <c r="J1850">
        <v>-3.78</v>
      </c>
    </row>
    <row r="1851" spans="1:10" x14ac:dyDescent="0.3">
      <c r="A1851" s="163">
        <v>45686</v>
      </c>
      <c r="B1851" t="s">
        <v>1997</v>
      </c>
      <c r="C1851">
        <v>2.12</v>
      </c>
      <c r="D1851">
        <v>-1.3399999999999996</v>
      </c>
      <c r="E1851">
        <v>1.89</v>
      </c>
      <c r="F1851">
        <v>1.89</v>
      </c>
      <c r="G1851">
        <v>-3.24</v>
      </c>
      <c r="H1851">
        <v>-1.3500000000000003</v>
      </c>
      <c r="I1851">
        <v>1.44</v>
      </c>
      <c r="J1851">
        <v>8.9999999999999594E-2</v>
      </c>
    </row>
    <row r="1852" spans="1:10" x14ac:dyDescent="0.3">
      <c r="A1852" s="163">
        <v>45685</v>
      </c>
      <c r="B1852" t="s">
        <v>1998</v>
      </c>
      <c r="C1852">
        <v>387.9</v>
      </c>
      <c r="D1852">
        <v>12.46</v>
      </c>
      <c r="E1852">
        <v>-1.03</v>
      </c>
      <c r="F1852">
        <v>-1.03</v>
      </c>
      <c r="G1852">
        <v>1.02</v>
      </c>
      <c r="H1852">
        <v>-0.01</v>
      </c>
    </row>
    <row r="1853" spans="1:10" x14ac:dyDescent="0.3">
      <c r="A1853" s="163">
        <v>45686</v>
      </c>
      <c r="B1853" t="s">
        <v>1999</v>
      </c>
      <c r="C1853">
        <v>228.15</v>
      </c>
      <c r="D1853">
        <v>3.7400000000000007</v>
      </c>
      <c r="E1853">
        <v>-1.2</v>
      </c>
      <c r="F1853">
        <v>-1.2</v>
      </c>
      <c r="G1853">
        <v>0.76</v>
      </c>
      <c r="H1853">
        <v>-0.43999999999999989</v>
      </c>
      <c r="I1853">
        <v>1.47</v>
      </c>
      <c r="J1853">
        <v>1.03</v>
      </c>
    </row>
    <row r="1854" spans="1:10" x14ac:dyDescent="0.3">
      <c r="A1854" s="163">
        <v>45686</v>
      </c>
      <c r="B1854" t="s">
        <v>2000</v>
      </c>
      <c r="C1854">
        <v>2.98</v>
      </c>
      <c r="D1854">
        <v>1.47</v>
      </c>
      <c r="E1854">
        <v>1.74</v>
      </c>
      <c r="F1854">
        <v>1.74</v>
      </c>
      <c r="G1854">
        <v>1.71</v>
      </c>
      <c r="H1854">
        <v>3.45</v>
      </c>
      <c r="J1854">
        <v>3.45</v>
      </c>
    </row>
    <row r="1855" spans="1:10" x14ac:dyDescent="0.3">
      <c r="A1855" s="163">
        <v>45686</v>
      </c>
      <c r="B1855" t="s">
        <v>2001</v>
      </c>
      <c r="C1855">
        <v>199.95</v>
      </c>
      <c r="D1855">
        <v>-0.13000000000000031</v>
      </c>
      <c r="E1855">
        <v>-0.77</v>
      </c>
      <c r="F1855">
        <v>-0.77</v>
      </c>
      <c r="G1855">
        <v>-2.31</v>
      </c>
      <c r="H1855">
        <v>-3.08</v>
      </c>
      <c r="I1855">
        <v>-1.31</v>
      </c>
      <c r="J1855">
        <v>-4.3900000000000006</v>
      </c>
    </row>
    <row r="1856" spans="1:10" x14ac:dyDescent="0.3">
      <c r="A1856" s="163">
        <v>45686</v>
      </c>
      <c r="B1856" t="s">
        <v>2002</v>
      </c>
      <c r="C1856">
        <v>46.49</v>
      </c>
      <c r="D1856">
        <v>-4.99</v>
      </c>
      <c r="E1856">
        <v>-4.99</v>
      </c>
      <c r="F1856">
        <v>-4.99</v>
      </c>
      <c r="G1856">
        <v>-5</v>
      </c>
      <c r="H1856">
        <v>-9.99</v>
      </c>
      <c r="I1856">
        <v>4.92</v>
      </c>
      <c r="J1856">
        <v>-5.07</v>
      </c>
    </row>
    <row r="1857" spans="1:10" x14ac:dyDescent="0.3">
      <c r="A1857" s="163">
        <v>45686</v>
      </c>
      <c r="B1857" t="s">
        <v>2003</v>
      </c>
      <c r="C1857">
        <v>290.25</v>
      </c>
      <c r="D1857">
        <v>0.56999999999999995</v>
      </c>
      <c r="E1857">
        <v>-4.99</v>
      </c>
      <c r="F1857">
        <v>-4.99</v>
      </c>
      <c r="G1857">
        <v>3.23</v>
      </c>
      <c r="H1857">
        <v>-1.7600000000000002</v>
      </c>
      <c r="I1857">
        <v>-2.91</v>
      </c>
      <c r="J1857">
        <v>-4.67</v>
      </c>
    </row>
    <row r="1858" spans="1:10" x14ac:dyDescent="0.3">
      <c r="A1858" s="163">
        <v>45686</v>
      </c>
      <c r="B1858" t="s">
        <v>2004</v>
      </c>
      <c r="C1858">
        <v>1237.75</v>
      </c>
      <c r="D1858">
        <v>4</v>
      </c>
      <c r="E1858">
        <v>-2</v>
      </c>
      <c r="F1858">
        <v>-2</v>
      </c>
      <c r="G1858">
        <v>-2</v>
      </c>
      <c r="H1858">
        <v>-4</v>
      </c>
      <c r="I1858">
        <v>-2</v>
      </c>
      <c r="J1858">
        <v>-6</v>
      </c>
    </row>
    <row r="1859" spans="1:10" x14ac:dyDescent="0.3">
      <c r="A1859" s="163">
        <v>45686</v>
      </c>
      <c r="B1859" t="s">
        <v>2005</v>
      </c>
      <c r="C1859">
        <v>4953.8</v>
      </c>
      <c r="D1859">
        <v>-14.65</v>
      </c>
      <c r="E1859">
        <v>-6.18</v>
      </c>
      <c r="F1859">
        <v>-6.18</v>
      </c>
      <c r="G1859">
        <v>-11.44</v>
      </c>
      <c r="H1859">
        <v>-17.619999999999997</v>
      </c>
      <c r="I1859">
        <v>6.16</v>
      </c>
      <c r="J1859">
        <v>-11.459999999999996</v>
      </c>
    </row>
    <row r="1860" spans="1:10" x14ac:dyDescent="0.3">
      <c r="A1860" s="163">
        <v>45686</v>
      </c>
      <c r="B1860" t="s">
        <v>2006</v>
      </c>
      <c r="C1860">
        <v>31.47</v>
      </c>
      <c r="D1860">
        <v>-3.850000000000001</v>
      </c>
      <c r="E1860">
        <v>-6.26</v>
      </c>
      <c r="F1860">
        <v>-6.26</v>
      </c>
      <c r="G1860">
        <v>-7.39</v>
      </c>
      <c r="H1860">
        <v>-13.65</v>
      </c>
      <c r="I1860">
        <v>4.62</v>
      </c>
      <c r="J1860">
        <v>-9.0299999999999976</v>
      </c>
    </row>
    <row r="1861" spans="1:10" x14ac:dyDescent="0.3">
      <c r="A1861" s="163">
        <v>45686</v>
      </c>
      <c r="B1861" t="s">
        <v>2007</v>
      </c>
      <c r="C1861">
        <v>1.32</v>
      </c>
      <c r="D1861">
        <v>-3.82</v>
      </c>
      <c r="G1861">
        <v>-7.28</v>
      </c>
      <c r="H1861">
        <v>-7.28</v>
      </c>
      <c r="I1861">
        <v>-5.71</v>
      </c>
      <c r="J1861">
        <v>-12.99</v>
      </c>
    </row>
    <row r="1862" spans="1:10" x14ac:dyDescent="0.3">
      <c r="A1862" s="163">
        <v>45686</v>
      </c>
      <c r="B1862" t="s">
        <v>2008</v>
      </c>
      <c r="C1862">
        <v>8.09</v>
      </c>
      <c r="D1862">
        <v>-5.4</v>
      </c>
      <c r="E1862">
        <v>-3.22</v>
      </c>
      <c r="F1862">
        <v>-3.22</v>
      </c>
      <c r="G1862">
        <v>-0.49</v>
      </c>
      <c r="H1862">
        <v>-3.71</v>
      </c>
      <c r="I1862">
        <v>0.12</v>
      </c>
      <c r="J1862">
        <v>-3.59</v>
      </c>
    </row>
    <row r="1863" spans="1:10" x14ac:dyDescent="0.3">
      <c r="A1863" s="163">
        <v>45686</v>
      </c>
      <c r="B1863" t="s">
        <v>2009</v>
      </c>
      <c r="C1863">
        <v>8.4</v>
      </c>
      <c r="D1863">
        <v>-8.66</v>
      </c>
      <c r="E1863">
        <v>-1.77</v>
      </c>
      <c r="F1863">
        <v>-1.77</v>
      </c>
      <c r="G1863">
        <v>0.24</v>
      </c>
      <c r="H1863">
        <v>-1.53</v>
      </c>
      <c r="I1863">
        <v>0.6</v>
      </c>
      <c r="J1863">
        <v>-0.93</v>
      </c>
    </row>
    <row r="1864" spans="1:10" x14ac:dyDescent="0.3">
      <c r="A1864" s="163">
        <v>45686</v>
      </c>
      <c r="B1864" t="s">
        <v>2010</v>
      </c>
      <c r="C1864">
        <v>324</v>
      </c>
      <c r="D1864">
        <v>-11.29</v>
      </c>
      <c r="E1864">
        <v>-4.8</v>
      </c>
      <c r="F1864">
        <v>-4.8</v>
      </c>
      <c r="G1864">
        <v>-4.38</v>
      </c>
      <c r="H1864">
        <v>-9.18</v>
      </c>
      <c r="I1864">
        <v>4.0999999999999996</v>
      </c>
      <c r="J1864">
        <v>-5.08</v>
      </c>
    </row>
    <row r="1865" spans="1:10" x14ac:dyDescent="0.3">
      <c r="A1865" s="163">
        <v>45686</v>
      </c>
      <c r="B1865" t="s">
        <v>2011</v>
      </c>
      <c r="C1865">
        <v>1.47</v>
      </c>
      <c r="D1865">
        <v>-2.64</v>
      </c>
      <c r="E1865">
        <v>-4.7</v>
      </c>
      <c r="F1865">
        <v>-4.7</v>
      </c>
      <c r="G1865">
        <v>1.41</v>
      </c>
      <c r="H1865">
        <v>-3.29</v>
      </c>
      <c r="I1865">
        <v>2.08</v>
      </c>
      <c r="J1865">
        <v>-1.21</v>
      </c>
    </row>
    <row r="1866" spans="1:10" x14ac:dyDescent="0.3">
      <c r="A1866" s="163">
        <v>45686</v>
      </c>
      <c r="B1866" t="s">
        <v>2012</v>
      </c>
      <c r="C1866">
        <v>204.3</v>
      </c>
      <c r="D1866">
        <v>-2.93</v>
      </c>
      <c r="E1866">
        <v>-5.49</v>
      </c>
      <c r="F1866">
        <v>-5.49</v>
      </c>
      <c r="G1866">
        <v>-0.4</v>
      </c>
      <c r="H1866">
        <v>-5.8900000000000006</v>
      </c>
      <c r="I1866">
        <v>1.9</v>
      </c>
      <c r="J1866">
        <v>-3.9900000000000007</v>
      </c>
    </row>
    <row r="1867" spans="1:10" x14ac:dyDescent="0.3">
      <c r="A1867" s="163">
        <v>45686</v>
      </c>
      <c r="B1867" t="s">
        <v>2013</v>
      </c>
      <c r="C1867">
        <v>40.78</v>
      </c>
      <c r="D1867">
        <v>-6.85</v>
      </c>
      <c r="E1867">
        <v>-5.19</v>
      </c>
      <c r="F1867">
        <v>-5.19</v>
      </c>
      <c r="G1867">
        <v>-1.48</v>
      </c>
      <c r="H1867">
        <v>-6.67</v>
      </c>
      <c r="I1867">
        <v>3.48</v>
      </c>
      <c r="J1867">
        <v>-3.19</v>
      </c>
    </row>
    <row r="1868" spans="1:10" x14ac:dyDescent="0.3">
      <c r="A1868" s="163">
        <v>45686</v>
      </c>
      <c r="B1868" t="s">
        <v>2014</v>
      </c>
      <c r="C1868">
        <v>2349.5</v>
      </c>
      <c r="D1868">
        <v>-11.54</v>
      </c>
      <c r="E1868">
        <v>-5.48</v>
      </c>
      <c r="F1868">
        <v>-5.48</v>
      </c>
      <c r="G1868">
        <v>0.52</v>
      </c>
      <c r="H1868">
        <v>-4.9600000000000009</v>
      </c>
      <c r="I1868">
        <v>1.49</v>
      </c>
      <c r="J1868">
        <v>-3.4700000000000006</v>
      </c>
    </row>
    <row r="1869" spans="1:10" x14ac:dyDescent="0.3">
      <c r="A1869" s="163">
        <v>45686</v>
      </c>
      <c r="B1869" t="s">
        <v>2015</v>
      </c>
      <c r="C1869">
        <v>812.2</v>
      </c>
      <c r="D1869">
        <v>-14.33</v>
      </c>
      <c r="E1869">
        <v>-4.54</v>
      </c>
      <c r="F1869">
        <v>-4.54</v>
      </c>
      <c r="G1869">
        <v>-2.5499999999999998</v>
      </c>
      <c r="H1869">
        <v>-7.09</v>
      </c>
      <c r="I1869">
        <v>4.63</v>
      </c>
      <c r="J1869">
        <v>-2.46</v>
      </c>
    </row>
    <row r="1870" spans="1:10" x14ac:dyDescent="0.3">
      <c r="A1870" s="163">
        <v>45686</v>
      </c>
      <c r="B1870" t="s">
        <v>2016</v>
      </c>
      <c r="C1870">
        <v>163.80000000000001</v>
      </c>
      <c r="D1870">
        <v>-7.3900000000000006</v>
      </c>
      <c r="E1870">
        <v>-6.9</v>
      </c>
      <c r="F1870">
        <v>-6.9</v>
      </c>
      <c r="G1870">
        <v>6.32</v>
      </c>
      <c r="H1870">
        <v>-0.58000000000000007</v>
      </c>
      <c r="I1870">
        <v>1.93</v>
      </c>
      <c r="J1870">
        <v>1.35</v>
      </c>
    </row>
    <row r="1871" spans="1:10" x14ac:dyDescent="0.3">
      <c r="A1871" s="163">
        <v>45686</v>
      </c>
      <c r="B1871" t="s">
        <v>2017</v>
      </c>
      <c r="C1871">
        <v>93.9</v>
      </c>
      <c r="D1871">
        <v>2.4700000000000002</v>
      </c>
      <c r="E1871">
        <v>5.82</v>
      </c>
      <c r="F1871">
        <v>5.82</v>
      </c>
      <c r="G1871">
        <v>-2.88</v>
      </c>
      <c r="H1871">
        <v>2.9400000000000004</v>
      </c>
      <c r="I1871">
        <v>6.1</v>
      </c>
      <c r="J1871">
        <v>9.0399999999999991</v>
      </c>
    </row>
    <row r="1872" spans="1:10" x14ac:dyDescent="0.3">
      <c r="A1872" s="163">
        <v>45686</v>
      </c>
      <c r="B1872" t="s">
        <v>2018</v>
      </c>
      <c r="C1872">
        <v>4015.5</v>
      </c>
      <c r="D1872">
        <v>4.07</v>
      </c>
      <c r="E1872">
        <v>-5.9</v>
      </c>
      <c r="F1872">
        <v>-5.9</v>
      </c>
      <c r="G1872">
        <v>-2.19</v>
      </c>
      <c r="H1872">
        <v>-8.09</v>
      </c>
      <c r="I1872">
        <v>2.66</v>
      </c>
      <c r="J1872">
        <v>-5.43</v>
      </c>
    </row>
    <row r="1873" spans="1:10" x14ac:dyDescent="0.3">
      <c r="A1873" s="163">
        <v>45686</v>
      </c>
      <c r="B1873" t="s">
        <v>2019</v>
      </c>
      <c r="C1873">
        <v>31.39</v>
      </c>
      <c r="D1873">
        <v>-6.3299999999999992</v>
      </c>
      <c r="E1873">
        <v>3.32</v>
      </c>
      <c r="F1873">
        <v>3.32</v>
      </c>
      <c r="G1873">
        <v>-1.1599999999999999</v>
      </c>
      <c r="H1873">
        <v>2.16</v>
      </c>
      <c r="I1873">
        <v>5.16</v>
      </c>
      <c r="J1873">
        <v>7.32</v>
      </c>
    </row>
    <row r="1874" spans="1:10" x14ac:dyDescent="0.3">
      <c r="A1874" s="163">
        <v>45671</v>
      </c>
      <c r="B1874" t="s">
        <v>2020</v>
      </c>
      <c r="C1874">
        <v>30.97</v>
      </c>
      <c r="D1874">
        <v>0</v>
      </c>
      <c r="E1874">
        <v>4.9800000000000004</v>
      </c>
      <c r="G1874">
        <v>4.9800000000000004</v>
      </c>
    </row>
    <row r="1875" spans="1:10" x14ac:dyDescent="0.3">
      <c r="A1875" s="163">
        <v>45686</v>
      </c>
      <c r="B1875" t="s">
        <v>2021</v>
      </c>
      <c r="C1875">
        <v>3327.9</v>
      </c>
      <c r="D1875">
        <v>-4.1300000000000008</v>
      </c>
      <c r="E1875">
        <v>-4.22</v>
      </c>
      <c r="F1875">
        <v>-4.22</v>
      </c>
      <c r="G1875">
        <v>2.62</v>
      </c>
      <c r="H1875">
        <v>-1.5999999999999996</v>
      </c>
      <c r="I1875">
        <v>5.26</v>
      </c>
      <c r="J1875">
        <v>3.66</v>
      </c>
    </row>
    <row r="1876" spans="1:10" x14ac:dyDescent="0.3">
      <c r="A1876" s="163">
        <v>45686</v>
      </c>
      <c r="B1876" t="s">
        <v>2022</v>
      </c>
      <c r="C1876">
        <v>145.1</v>
      </c>
      <c r="D1876">
        <v>2.96</v>
      </c>
      <c r="E1876">
        <v>-5.87</v>
      </c>
      <c r="F1876">
        <v>-5.87</v>
      </c>
      <c r="G1876">
        <v>-6.68</v>
      </c>
      <c r="H1876">
        <v>-12.55</v>
      </c>
      <c r="I1876">
        <v>4.92</v>
      </c>
      <c r="J1876">
        <v>-7.6300000000000008</v>
      </c>
    </row>
    <row r="1877" spans="1:10" x14ac:dyDescent="0.3">
      <c r="A1877" s="163">
        <v>45686</v>
      </c>
      <c r="B1877" t="s">
        <v>2023</v>
      </c>
      <c r="C1877">
        <v>82.3</v>
      </c>
      <c r="D1877">
        <v>5.0200000000000005</v>
      </c>
      <c r="E1877">
        <v>-5</v>
      </c>
      <c r="F1877">
        <v>-5</v>
      </c>
      <c r="G1877">
        <v>0.4</v>
      </c>
      <c r="H1877">
        <v>-4.5999999999999996</v>
      </c>
      <c r="I1877">
        <v>2.2400000000000002</v>
      </c>
      <c r="J1877">
        <v>-2.3599999999999994</v>
      </c>
    </row>
    <row r="1878" spans="1:10" x14ac:dyDescent="0.3">
      <c r="A1878" s="163">
        <v>45680</v>
      </c>
      <c r="B1878" t="s">
        <v>2024</v>
      </c>
      <c r="C1878">
        <v>1523.4</v>
      </c>
      <c r="D1878">
        <v>-5.09</v>
      </c>
      <c r="E1878">
        <v>-4.95</v>
      </c>
      <c r="G1878">
        <v>-3.89</v>
      </c>
      <c r="I1878">
        <v>4.9400000000000004</v>
      </c>
    </row>
    <row r="1879" spans="1:10" x14ac:dyDescent="0.3">
      <c r="A1879" s="163">
        <v>45686</v>
      </c>
      <c r="B1879" t="s">
        <v>2025</v>
      </c>
      <c r="C1879">
        <v>16.170000000000002</v>
      </c>
      <c r="D1879">
        <v>9.31</v>
      </c>
      <c r="G1879">
        <v>-4.9400000000000004</v>
      </c>
      <c r="H1879">
        <v>-4.9400000000000004</v>
      </c>
      <c r="J1879">
        <v>-4.9400000000000004</v>
      </c>
    </row>
    <row r="1880" spans="1:10" x14ac:dyDescent="0.3">
      <c r="A1880" s="163">
        <v>45686</v>
      </c>
      <c r="B1880" t="s">
        <v>2026</v>
      </c>
      <c r="C1880">
        <v>2266.4499999999998</v>
      </c>
      <c r="D1880">
        <v>-10.08</v>
      </c>
      <c r="E1880">
        <v>-4.53</v>
      </c>
      <c r="F1880">
        <v>-4.53</v>
      </c>
      <c r="G1880">
        <v>1.04</v>
      </c>
      <c r="H1880">
        <v>-3.49</v>
      </c>
      <c r="I1880">
        <v>-1.68</v>
      </c>
      <c r="J1880">
        <v>-5.17</v>
      </c>
    </row>
    <row r="1881" spans="1:10" x14ac:dyDescent="0.3">
      <c r="A1881" s="163">
        <v>45686</v>
      </c>
      <c r="B1881" t="s">
        <v>2027</v>
      </c>
      <c r="C1881">
        <v>3.94</v>
      </c>
      <c r="D1881">
        <v>-0.97</v>
      </c>
      <c r="E1881">
        <v>-4.2699999999999996</v>
      </c>
      <c r="F1881">
        <v>-4.2699999999999996</v>
      </c>
      <c r="G1881">
        <v>2.62</v>
      </c>
      <c r="H1881">
        <v>-1.6499999999999997</v>
      </c>
      <c r="I1881">
        <v>0.77</v>
      </c>
      <c r="J1881">
        <v>-0.87999999999999945</v>
      </c>
    </row>
    <row r="1882" spans="1:10" x14ac:dyDescent="0.3">
      <c r="A1882" s="163">
        <v>45686</v>
      </c>
      <c r="B1882" t="s">
        <v>2028</v>
      </c>
      <c r="C1882">
        <v>424.15</v>
      </c>
      <c r="D1882">
        <v>8.91</v>
      </c>
      <c r="E1882">
        <v>-6.89</v>
      </c>
      <c r="F1882">
        <v>-6.89</v>
      </c>
      <c r="G1882">
        <v>2.93</v>
      </c>
      <c r="H1882">
        <v>-3.96</v>
      </c>
      <c r="I1882">
        <v>-2.21</v>
      </c>
      <c r="J1882">
        <v>-6.17</v>
      </c>
    </row>
    <row r="1883" spans="1:10" x14ac:dyDescent="0.3">
      <c r="A1883" s="163">
        <v>45686</v>
      </c>
      <c r="B1883" t="s">
        <v>2029</v>
      </c>
      <c r="C1883">
        <v>1281.0999999999999</v>
      </c>
      <c r="D1883">
        <v>-9.85</v>
      </c>
      <c r="E1883">
        <v>-4.99</v>
      </c>
      <c r="F1883">
        <v>-4.99</v>
      </c>
      <c r="G1883">
        <v>4.9000000000000004</v>
      </c>
      <c r="H1883">
        <v>-8.9999999999999802E-2</v>
      </c>
      <c r="I1883">
        <v>5</v>
      </c>
      <c r="J1883">
        <v>4.91</v>
      </c>
    </row>
    <row r="1884" spans="1:10" x14ac:dyDescent="0.3">
      <c r="A1884" s="163">
        <v>45686</v>
      </c>
      <c r="B1884" t="s">
        <v>2030</v>
      </c>
      <c r="C1884">
        <v>115.75</v>
      </c>
      <c r="D1884">
        <v>-6.8900000000000006</v>
      </c>
      <c r="E1884">
        <v>-2.56</v>
      </c>
      <c r="F1884">
        <v>-2.56</v>
      </c>
      <c r="G1884">
        <v>3.15</v>
      </c>
      <c r="H1884">
        <v>0.58999999999999986</v>
      </c>
      <c r="I1884">
        <v>-1.91</v>
      </c>
      <c r="J1884">
        <v>-1.32</v>
      </c>
    </row>
    <row r="1885" spans="1:10" x14ac:dyDescent="0.3">
      <c r="A1885" s="163">
        <v>45686</v>
      </c>
      <c r="B1885" t="s">
        <v>2031</v>
      </c>
      <c r="C1885">
        <v>26.38</v>
      </c>
      <c r="D1885">
        <v>-0.49000000000000021</v>
      </c>
      <c r="E1885">
        <v>-4.72</v>
      </c>
      <c r="F1885">
        <v>-4.72</v>
      </c>
      <c r="G1885">
        <v>-2.67</v>
      </c>
      <c r="H1885">
        <v>-7.39</v>
      </c>
      <c r="I1885">
        <v>4.97</v>
      </c>
      <c r="J1885">
        <v>-2.42</v>
      </c>
    </row>
    <row r="1886" spans="1:10" x14ac:dyDescent="0.3">
      <c r="A1886" s="163">
        <v>45686</v>
      </c>
      <c r="B1886" t="s">
        <v>2032</v>
      </c>
      <c r="C1886">
        <v>221.6</v>
      </c>
      <c r="D1886">
        <v>6.1999999999999993</v>
      </c>
      <c r="E1886">
        <v>-0.76</v>
      </c>
      <c r="F1886">
        <v>-0.76</v>
      </c>
      <c r="G1886">
        <v>0.19</v>
      </c>
      <c r="H1886">
        <v>-0.57000000000000006</v>
      </c>
      <c r="I1886">
        <v>3.17</v>
      </c>
      <c r="J1886">
        <v>2.6</v>
      </c>
    </row>
    <row r="1887" spans="1:10" x14ac:dyDescent="0.3">
      <c r="A1887" s="163">
        <v>45686</v>
      </c>
      <c r="B1887" t="s">
        <v>2033</v>
      </c>
      <c r="C1887">
        <v>234</v>
      </c>
      <c r="D1887">
        <v>8.0000000000000293E-2</v>
      </c>
      <c r="E1887">
        <v>-4.7</v>
      </c>
      <c r="F1887">
        <v>-4.7</v>
      </c>
      <c r="G1887">
        <v>-1.24</v>
      </c>
      <c r="H1887">
        <v>-5.94</v>
      </c>
      <c r="I1887">
        <v>3.43</v>
      </c>
      <c r="J1887">
        <v>-2.5099999999999998</v>
      </c>
    </row>
    <row r="1888" spans="1:10" x14ac:dyDescent="0.3">
      <c r="A1888" s="163">
        <v>45686</v>
      </c>
      <c r="B1888" t="s">
        <v>2034</v>
      </c>
      <c r="C1888">
        <v>1086.8</v>
      </c>
      <c r="D1888">
        <v>-2.95</v>
      </c>
      <c r="E1888">
        <v>-2.95</v>
      </c>
      <c r="F1888">
        <v>-2.95</v>
      </c>
      <c r="G1888">
        <v>-5.14</v>
      </c>
      <c r="H1888">
        <v>-8.09</v>
      </c>
      <c r="I1888">
        <v>1.34</v>
      </c>
      <c r="J1888">
        <v>-6.75</v>
      </c>
    </row>
    <row r="1889" spans="1:10" x14ac:dyDescent="0.3">
      <c r="A1889" s="163">
        <v>45686</v>
      </c>
      <c r="B1889" t="s">
        <v>2035</v>
      </c>
      <c r="C1889">
        <v>23.49</v>
      </c>
      <c r="D1889">
        <v>-5.16</v>
      </c>
      <c r="E1889">
        <v>-0.93</v>
      </c>
      <c r="F1889">
        <v>-0.93</v>
      </c>
      <c r="G1889">
        <v>4.49</v>
      </c>
      <c r="H1889">
        <v>3.56</v>
      </c>
      <c r="J1889">
        <v>3.56</v>
      </c>
    </row>
    <row r="1890" spans="1:10" x14ac:dyDescent="0.3">
      <c r="A1890" s="163">
        <v>44298</v>
      </c>
      <c r="B1890" t="s">
        <v>4364</v>
      </c>
      <c r="C1890">
        <v>0.24</v>
      </c>
      <c r="D1890">
        <v>-11.12</v>
      </c>
      <c r="E1890">
        <v>-4</v>
      </c>
      <c r="G1890">
        <v>0</v>
      </c>
      <c r="I1890">
        <v>0</v>
      </c>
    </row>
    <row r="1891" spans="1:10" x14ac:dyDescent="0.3">
      <c r="A1891" s="163">
        <v>45685</v>
      </c>
      <c r="B1891" t="s">
        <v>2036</v>
      </c>
      <c r="C1891">
        <v>288.14999999999998</v>
      </c>
      <c r="D1891">
        <v>-4.7399999999999993</v>
      </c>
      <c r="E1891">
        <v>0.02</v>
      </c>
      <c r="F1891">
        <v>0.02</v>
      </c>
      <c r="G1891">
        <v>-0.98</v>
      </c>
      <c r="H1891">
        <v>-0.96</v>
      </c>
    </row>
    <row r="1892" spans="1:10" x14ac:dyDescent="0.3">
      <c r="A1892" s="163">
        <v>45686</v>
      </c>
      <c r="B1892" t="s">
        <v>2037</v>
      </c>
      <c r="C1892">
        <v>301.85000000000002</v>
      </c>
      <c r="D1892">
        <v>-0.22999999999999979</v>
      </c>
      <c r="E1892">
        <v>-2.54</v>
      </c>
      <c r="F1892">
        <v>-2.54</v>
      </c>
      <c r="G1892">
        <v>-5.63</v>
      </c>
      <c r="H1892">
        <v>-8.17</v>
      </c>
      <c r="I1892">
        <v>-3.47</v>
      </c>
      <c r="J1892">
        <v>-11.64</v>
      </c>
    </row>
    <row r="1893" spans="1:10" x14ac:dyDescent="0.3">
      <c r="A1893" s="163">
        <v>45686</v>
      </c>
      <c r="B1893" t="s">
        <v>2038</v>
      </c>
      <c r="C1893">
        <v>68.48</v>
      </c>
      <c r="D1893">
        <v>-5.66</v>
      </c>
      <c r="E1893">
        <v>-4.9000000000000004</v>
      </c>
      <c r="F1893">
        <v>-4.9000000000000004</v>
      </c>
      <c r="G1893">
        <v>-1.6</v>
      </c>
      <c r="H1893">
        <v>-6.5</v>
      </c>
      <c r="I1893">
        <v>4.04</v>
      </c>
      <c r="J1893">
        <v>-2.46</v>
      </c>
    </row>
    <row r="1894" spans="1:10" x14ac:dyDescent="0.3">
      <c r="A1894" s="163">
        <v>45686</v>
      </c>
      <c r="B1894" t="s">
        <v>2039</v>
      </c>
      <c r="C1894">
        <v>99.7</v>
      </c>
      <c r="D1894">
        <v>17.47</v>
      </c>
      <c r="E1894">
        <v>-4.99</v>
      </c>
      <c r="F1894">
        <v>-4.99</v>
      </c>
      <c r="G1894">
        <v>-3.28</v>
      </c>
      <c r="H1894">
        <v>-8.27</v>
      </c>
      <c r="I1894">
        <v>4.8</v>
      </c>
      <c r="J1894">
        <v>-3.47</v>
      </c>
    </row>
    <row r="1895" spans="1:10" x14ac:dyDescent="0.3">
      <c r="A1895" s="163">
        <v>45686</v>
      </c>
      <c r="B1895" t="s">
        <v>2040</v>
      </c>
      <c r="C1895">
        <v>29.34</v>
      </c>
      <c r="D1895">
        <v>1.4999999999999991</v>
      </c>
      <c r="E1895">
        <v>-6.47</v>
      </c>
      <c r="F1895">
        <v>-6.47</v>
      </c>
      <c r="G1895">
        <v>0.04</v>
      </c>
      <c r="H1895">
        <v>-6.43</v>
      </c>
      <c r="I1895">
        <v>12.03</v>
      </c>
      <c r="J1895">
        <v>5.6</v>
      </c>
    </row>
    <row r="1896" spans="1:10" x14ac:dyDescent="0.3">
      <c r="A1896" s="163">
        <v>45686</v>
      </c>
      <c r="B1896" t="s">
        <v>2041</v>
      </c>
      <c r="C1896">
        <v>605.6</v>
      </c>
      <c r="D1896">
        <v>-1.0699999999999998</v>
      </c>
      <c r="E1896">
        <v>-2.23</v>
      </c>
      <c r="F1896">
        <v>-2.23</v>
      </c>
      <c r="G1896">
        <v>-1.79</v>
      </c>
      <c r="H1896">
        <v>-4.0199999999999996</v>
      </c>
      <c r="I1896">
        <v>1.89</v>
      </c>
      <c r="J1896">
        <v>-2.13</v>
      </c>
    </row>
    <row r="1897" spans="1:10" x14ac:dyDescent="0.3">
      <c r="A1897" s="163">
        <v>45686</v>
      </c>
      <c r="B1897" t="s">
        <v>2042</v>
      </c>
      <c r="C1897">
        <v>94.65</v>
      </c>
      <c r="D1897">
        <v>8.36</v>
      </c>
      <c r="G1897">
        <v>-0.05</v>
      </c>
      <c r="I1897">
        <v>-0.21</v>
      </c>
      <c r="J1897">
        <v>-0.05</v>
      </c>
    </row>
    <row r="1898" spans="1:10" x14ac:dyDescent="0.3">
      <c r="A1898" s="163">
        <v>45686</v>
      </c>
      <c r="B1898" t="s">
        <v>2043</v>
      </c>
      <c r="C1898">
        <v>0.69</v>
      </c>
      <c r="D1898">
        <v>-2.6499999999999995</v>
      </c>
      <c r="E1898">
        <v>-4.29</v>
      </c>
      <c r="F1898">
        <v>-4.29</v>
      </c>
      <c r="G1898">
        <v>-1.49</v>
      </c>
      <c r="H1898">
        <v>-5.78</v>
      </c>
      <c r="I1898">
        <v>4.55</v>
      </c>
      <c r="J1898">
        <v>-1.2300000000000004</v>
      </c>
    </row>
    <row r="1899" spans="1:10" x14ac:dyDescent="0.3">
      <c r="A1899" s="163">
        <v>45686</v>
      </c>
      <c r="B1899" t="s">
        <v>2044</v>
      </c>
      <c r="C1899">
        <v>4.9400000000000004</v>
      </c>
      <c r="D1899">
        <v>2.2100000000000009</v>
      </c>
      <c r="E1899">
        <v>-2.16</v>
      </c>
      <c r="F1899">
        <v>-2.16</v>
      </c>
      <c r="G1899">
        <v>4.01</v>
      </c>
      <c r="H1899">
        <v>1.85</v>
      </c>
      <c r="I1899">
        <v>-4.82</v>
      </c>
      <c r="J1899">
        <v>-2.9700000000000006</v>
      </c>
    </row>
    <row r="1900" spans="1:10" x14ac:dyDescent="0.3">
      <c r="A1900" s="163">
        <v>45686</v>
      </c>
      <c r="B1900" t="s">
        <v>2045</v>
      </c>
      <c r="C1900">
        <v>4871.55</v>
      </c>
      <c r="D1900">
        <v>-6.8000000000000007</v>
      </c>
      <c r="E1900">
        <v>-4.59</v>
      </c>
      <c r="F1900">
        <v>-4.59</v>
      </c>
      <c r="G1900">
        <v>-1.28</v>
      </c>
      <c r="H1900">
        <v>-5.87</v>
      </c>
      <c r="I1900">
        <v>1.75</v>
      </c>
      <c r="J1900">
        <v>-4.12</v>
      </c>
    </row>
    <row r="1901" spans="1:10" x14ac:dyDescent="0.3">
      <c r="A1901" s="163">
        <v>45686</v>
      </c>
      <c r="B1901" t="s">
        <v>2046</v>
      </c>
      <c r="C1901">
        <v>414.55</v>
      </c>
      <c r="D1901">
        <v>-2.78</v>
      </c>
      <c r="E1901">
        <v>-2.5099999999999998</v>
      </c>
      <c r="F1901">
        <v>-2.5099999999999998</v>
      </c>
      <c r="G1901">
        <v>3.76</v>
      </c>
      <c r="H1901">
        <v>1.25</v>
      </c>
      <c r="I1901">
        <v>7.56</v>
      </c>
      <c r="J1901">
        <v>8.8099999999999987</v>
      </c>
    </row>
    <row r="1902" spans="1:10" x14ac:dyDescent="0.3">
      <c r="A1902" s="163">
        <v>45686</v>
      </c>
      <c r="B1902" t="s">
        <v>2047</v>
      </c>
      <c r="C1902">
        <v>160.1</v>
      </c>
      <c r="D1902">
        <v>-5.66</v>
      </c>
      <c r="E1902">
        <v>-0.43</v>
      </c>
      <c r="F1902">
        <v>-0.43</v>
      </c>
      <c r="G1902">
        <v>-2.4300000000000002</v>
      </c>
      <c r="H1902">
        <v>-2.8600000000000003</v>
      </c>
      <c r="I1902">
        <v>17.29</v>
      </c>
      <c r="J1902">
        <v>14.43</v>
      </c>
    </row>
    <row r="1903" spans="1:10" x14ac:dyDescent="0.3">
      <c r="A1903" s="163">
        <v>45686</v>
      </c>
      <c r="B1903" t="s">
        <v>2048</v>
      </c>
      <c r="C1903">
        <v>321.55</v>
      </c>
      <c r="D1903">
        <v>1.98</v>
      </c>
      <c r="E1903">
        <v>-5.0599999999999996</v>
      </c>
      <c r="F1903">
        <v>-5.0599999999999996</v>
      </c>
      <c r="G1903">
        <v>-2.29</v>
      </c>
      <c r="H1903">
        <v>-7.35</v>
      </c>
      <c r="I1903">
        <v>3.16</v>
      </c>
      <c r="J1903">
        <v>-4.1900000000000004</v>
      </c>
    </row>
    <row r="1904" spans="1:10" x14ac:dyDescent="0.3">
      <c r="A1904" s="163">
        <v>45686</v>
      </c>
      <c r="B1904" t="s">
        <v>2049</v>
      </c>
      <c r="C1904">
        <v>43.5</v>
      </c>
      <c r="D1904">
        <v>3.3</v>
      </c>
      <c r="E1904">
        <v>-2.8</v>
      </c>
      <c r="F1904">
        <v>-2.8</v>
      </c>
      <c r="G1904">
        <v>0.77</v>
      </c>
      <c r="H1904">
        <v>-2.0299999999999998</v>
      </c>
      <c r="I1904">
        <v>3.65</v>
      </c>
      <c r="J1904">
        <v>1.62</v>
      </c>
    </row>
    <row r="1905" spans="1:10" x14ac:dyDescent="0.3">
      <c r="A1905" s="163">
        <v>45686</v>
      </c>
      <c r="B1905" t="s">
        <v>2050</v>
      </c>
      <c r="C1905">
        <v>608</v>
      </c>
      <c r="D1905">
        <v>-0.64000000000000012</v>
      </c>
      <c r="E1905">
        <v>-2.0499999999999998</v>
      </c>
      <c r="F1905">
        <v>-2.0499999999999998</v>
      </c>
      <c r="G1905">
        <v>0.35</v>
      </c>
      <c r="H1905">
        <v>-1.6999999999999995</v>
      </c>
      <c r="I1905">
        <v>2.1800000000000002</v>
      </c>
      <c r="J1905">
        <v>0.48000000000000043</v>
      </c>
    </row>
    <row r="1906" spans="1:10" x14ac:dyDescent="0.3">
      <c r="A1906" s="163">
        <v>45686</v>
      </c>
      <c r="B1906" t="s">
        <v>2051</v>
      </c>
      <c r="C1906">
        <v>210.95</v>
      </c>
      <c r="D1906">
        <v>20.420000000000002</v>
      </c>
      <c r="E1906">
        <v>3.52</v>
      </c>
      <c r="F1906">
        <v>3.52</v>
      </c>
      <c r="G1906">
        <v>4.45</v>
      </c>
      <c r="H1906">
        <v>7.9700000000000006</v>
      </c>
      <c r="I1906">
        <v>0.98</v>
      </c>
      <c r="J1906">
        <v>8.9500000000000011</v>
      </c>
    </row>
    <row r="1907" spans="1:10" x14ac:dyDescent="0.3">
      <c r="A1907" s="163">
        <v>45686</v>
      </c>
      <c r="B1907" t="s">
        <v>2052</v>
      </c>
      <c r="C1907">
        <v>2993.7</v>
      </c>
      <c r="D1907">
        <v>-3.73</v>
      </c>
      <c r="E1907">
        <v>-2.67</v>
      </c>
      <c r="F1907">
        <v>-2.67</v>
      </c>
      <c r="G1907">
        <v>-4.91</v>
      </c>
      <c r="H1907">
        <v>-7.58</v>
      </c>
      <c r="I1907">
        <v>7.9</v>
      </c>
      <c r="J1907">
        <v>0.32000000000000028</v>
      </c>
    </row>
    <row r="1908" spans="1:10" x14ac:dyDescent="0.3">
      <c r="A1908" s="163">
        <v>45686</v>
      </c>
      <c r="B1908" t="s">
        <v>2053</v>
      </c>
      <c r="C1908">
        <v>142.55000000000001</v>
      </c>
      <c r="D1908">
        <v>-1.5</v>
      </c>
      <c r="E1908">
        <v>-1.81</v>
      </c>
      <c r="F1908">
        <v>-1.81</v>
      </c>
      <c r="G1908">
        <v>-0.28999999999999998</v>
      </c>
      <c r="H1908">
        <v>-2.1</v>
      </c>
      <c r="I1908">
        <v>3.48</v>
      </c>
      <c r="J1908">
        <v>1.38</v>
      </c>
    </row>
    <row r="1909" spans="1:10" x14ac:dyDescent="0.3">
      <c r="A1909" s="163">
        <v>45686</v>
      </c>
      <c r="B1909" t="s">
        <v>2054</v>
      </c>
      <c r="C1909">
        <v>331.8</v>
      </c>
      <c r="D1909">
        <v>-8.3000000000000007</v>
      </c>
      <c r="E1909">
        <v>-3.69</v>
      </c>
      <c r="F1909">
        <v>-3.69</v>
      </c>
      <c r="G1909">
        <v>-1.95</v>
      </c>
      <c r="H1909">
        <v>-5.64</v>
      </c>
      <c r="I1909">
        <v>3.74</v>
      </c>
      <c r="J1909">
        <v>-1.8999999999999997</v>
      </c>
    </row>
    <row r="1910" spans="1:10" x14ac:dyDescent="0.3">
      <c r="A1910" s="163">
        <v>45686</v>
      </c>
      <c r="B1910" t="s">
        <v>2055</v>
      </c>
      <c r="C1910">
        <v>35.700000000000003</v>
      </c>
      <c r="D1910">
        <v>-13.79</v>
      </c>
      <c r="E1910">
        <v>-4.9800000000000004</v>
      </c>
      <c r="F1910">
        <v>-4.9800000000000004</v>
      </c>
      <c r="G1910">
        <v>-4.71</v>
      </c>
      <c r="H1910">
        <v>-9.69</v>
      </c>
      <c r="I1910">
        <v>5</v>
      </c>
      <c r="J1910">
        <v>-4.6900000000000013</v>
      </c>
    </row>
    <row r="1911" spans="1:10" x14ac:dyDescent="0.3">
      <c r="A1911" s="163">
        <v>45686</v>
      </c>
      <c r="B1911" t="s">
        <v>2056</v>
      </c>
      <c r="C1911">
        <v>237.4</v>
      </c>
      <c r="D1911">
        <v>-1.7499999999999998</v>
      </c>
      <c r="E1911">
        <v>-8.5500000000000007</v>
      </c>
      <c r="F1911">
        <v>-8.5500000000000007</v>
      </c>
      <c r="G1911">
        <v>-0.19</v>
      </c>
      <c r="H1911">
        <v>-8.74</v>
      </c>
      <c r="I1911">
        <v>0.38</v>
      </c>
      <c r="J1911">
        <v>-8.36</v>
      </c>
    </row>
    <row r="1912" spans="1:10" x14ac:dyDescent="0.3">
      <c r="A1912" s="163">
        <v>45686</v>
      </c>
      <c r="B1912" t="s">
        <v>2057</v>
      </c>
      <c r="C1912">
        <v>549.85</v>
      </c>
      <c r="D1912">
        <v>-4.16</v>
      </c>
      <c r="E1912">
        <v>-6.57</v>
      </c>
      <c r="F1912">
        <v>-6.57</v>
      </c>
      <c r="G1912">
        <v>4.2699999999999996</v>
      </c>
      <c r="H1912">
        <v>-2.3000000000000007</v>
      </c>
      <c r="I1912">
        <v>2.41</v>
      </c>
      <c r="J1912">
        <v>0.1099999999999994</v>
      </c>
    </row>
    <row r="1913" spans="1:10" x14ac:dyDescent="0.3">
      <c r="A1913" s="163">
        <v>45686</v>
      </c>
      <c r="B1913" t="s">
        <v>4365</v>
      </c>
      <c r="C1913">
        <v>565.95000000000005</v>
      </c>
      <c r="D1913">
        <v>-1.38</v>
      </c>
      <c r="E1913">
        <v>-0.38</v>
      </c>
      <c r="F1913">
        <v>-0.38</v>
      </c>
      <c r="G1913">
        <v>-2.29</v>
      </c>
      <c r="H1913">
        <v>-2.67</v>
      </c>
      <c r="I1913">
        <v>0.39</v>
      </c>
      <c r="J1913">
        <v>-2.2799999999999998</v>
      </c>
    </row>
    <row r="1914" spans="1:10" x14ac:dyDescent="0.3">
      <c r="A1914" s="163">
        <v>45686</v>
      </c>
      <c r="B1914" t="s">
        <v>2058</v>
      </c>
      <c r="C1914">
        <v>1797.95</v>
      </c>
      <c r="D1914">
        <v>-8.5399999999999991</v>
      </c>
      <c r="E1914">
        <v>3.51</v>
      </c>
      <c r="F1914">
        <v>3.51</v>
      </c>
      <c r="G1914">
        <v>-5.7</v>
      </c>
      <c r="H1914">
        <v>-2.1900000000000004</v>
      </c>
      <c r="I1914">
        <v>2.58</v>
      </c>
      <c r="J1914">
        <v>0.38999999999999968</v>
      </c>
    </row>
    <row r="1915" spans="1:10" x14ac:dyDescent="0.3">
      <c r="A1915" s="163">
        <v>45686</v>
      </c>
      <c r="B1915" t="s">
        <v>2059</v>
      </c>
      <c r="C1915">
        <v>865.35</v>
      </c>
      <c r="D1915">
        <v>-5.3800000000000008</v>
      </c>
      <c r="E1915">
        <v>-2.09</v>
      </c>
      <c r="F1915">
        <v>-2.09</v>
      </c>
      <c r="G1915">
        <v>-2.87</v>
      </c>
      <c r="H1915">
        <v>-4.96</v>
      </c>
      <c r="I1915">
        <v>2.44</v>
      </c>
      <c r="J1915">
        <v>-2.52</v>
      </c>
    </row>
    <row r="1916" spans="1:10" x14ac:dyDescent="0.3">
      <c r="A1916" s="163">
        <v>45686</v>
      </c>
      <c r="B1916" t="s">
        <v>2060</v>
      </c>
      <c r="C1916">
        <v>4041.25</v>
      </c>
      <c r="D1916">
        <v>-4.93</v>
      </c>
      <c r="E1916">
        <v>-5.92</v>
      </c>
      <c r="F1916">
        <v>-5.92</v>
      </c>
      <c r="G1916">
        <v>0.76</v>
      </c>
      <c r="H1916">
        <v>-5.16</v>
      </c>
      <c r="I1916">
        <v>7.8</v>
      </c>
      <c r="J1916">
        <v>2.64</v>
      </c>
    </row>
    <row r="1917" spans="1:10" x14ac:dyDescent="0.3">
      <c r="A1917" s="163">
        <v>45686</v>
      </c>
      <c r="B1917" t="s">
        <v>2061</v>
      </c>
      <c r="C1917">
        <v>1105.4000000000001</v>
      </c>
      <c r="D1917">
        <v>-8.57</v>
      </c>
      <c r="E1917">
        <v>-4.88</v>
      </c>
      <c r="F1917">
        <v>-4.88</v>
      </c>
      <c r="G1917">
        <v>-12.92</v>
      </c>
      <c r="H1917">
        <v>-17.8</v>
      </c>
      <c r="I1917">
        <v>8.36</v>
      </c>
      <c r="J1917">
        <v>-9.44</v>
      </c>
    </row>
    <row r="1918" spans="1:10" x14ac:dyDescent="0.3">
      <c r="A1918" s="163">
        <v>45686</v>
      </c>
      <c r="B1918" t="s">
        <v>2062</v>
      </c>
      <c r="C1918">
        <v>46.81</v>
      </c>
      <c r="D1918">
        <v>-4.5</v>
      </c>
      <c r="E1918">
        <v>-5</v>
      </c>
      <c r="F1918">
        <v>-5</v>
      </c>
      <c r="G1918">
        <v>-4.45</v>
      </c>
      <c r="H1918">
        <v>-9.4499999999999993</v>
      </c>
      <c r="I1918">
        <v>2.72</v>
      </c>
      <c r="J1918">
        <v>-6.7299999999999986</v>
      </c>
    </row>
    <row r="1919" spans="1:10" x14ac:dyDescent="0.3">
      <c r="A1919" s="163">
        <v>45686</v>
      </c>
      <c r="B1919" t="s">
        <v>2063</v>
      </c>
      <c r="C1919">
        <v>201.35</v>
      </c>
      <c r="D1919">
        <v>-11.77</v>
      </c>
      <c r="E1919">
        <v>-4.9800000000000004</v>
      </c>
      <c r="F1919">
        <v>-4.9800000000000004</v>
      </c>
      <c r="G1919">
        <v>-5</v>
      </c>
      <c r="H1919">
        <v>-9.98</v>
      </c>
      <c r="I1919">
        <v>3.28</v>
      </c>
      <c r="J1919">
        <v>-6.7000000000000011</v>
      </c>
    </row>
    <row r="1920" spans="1:10" x14ac:dyDescent="0.3">
      <c r="A1920" s="163">
        <v>45686</v>
      </c>
      <c r="B1920" t="s">
        <v>2064</v>
      </c>
      <c r="C1920">
        <v>90.63</v>
      </c>
      <c r="D1920">
        <v>-2.4300000000000002</v>
      </c>
      <c r="E1920">
        <v>-1.3</v>
      </c>
      <c r="F1920">
        <v>-1.3</v>
      </c>
      <c r="G1920">
        <v>0.69</v>
      </c>
      <c r="H1920">
        <v>-0.6100000000000001</v>
      </c>
      <c r="I1920">
        <v>4.17</v>
      </c>
      <c r="J1920">
        <v>3.56</v>
      </c>
    </row>
    <row r="1921" spans="1:10" x14ac:dyDescent="0.3">
      <c r="A1921" s="163">
        <v>45686</v>
      </c>
      <c r="B1921" t="s">
        <v>2065</v>
      </c>
      <c r="C1921">
        <v>105.55</v>
      </c>
      <c r="D1921">
        <v>11.99</v>
      </c>
      <c r="E1921">
        <v>-3.26</v>
      </c>
      <c r="F1921">
        <v>-3.26</v>
      </c>
      <c r="G1921">
        <v>-4.9800000000000004</v>
      </c>
      <c r="H1921">
        <v>-8.24</v>
      </c>
      <c r="I1921">
        <v>2.48</v>
      </c>
      <c r="J1921">
        <v>-5.76</v>
      </c>
    </row>
    <row r="1922" spans="1:10" x14ac:dyDescent="0.3">
      <c r="A1922" s="163">
        <v>45686</v>
      </c>
      <c r="B1922" t="s">
        <v>2066</v>
      </c>
      <c r="C1922">
        <v>15.39</v>
      </c>
      <c r="D1922">
        <v>7.32</v>
      </c>
      <c r="E1922">
        <v>-1.96</v>
      </c>
      <c r="F1922">
        <v>-1.96</v>
      </c>
      <c r="G1922">
        <v>-2</v>
      </c>
      <c r="H1922">
        <v>-3.96</v>
      </c>
      <c r="I1922">
        <v>-1.97</v>
      </c>
      <c r="J1922">
        <v>-5.93</v>
      </c>
    </row>
    <row r="1923" spans="1:10" x14ac:dyDescent="0.3">
      <c r="A1923" s="163">
        <v>45686</v>
      </c>
      <c r="B1923" t="s">
        <v>2067</v>
      </c>
      <c r="C1923">
        <v>516.85</v>
      </c>
      <c r="D1923">
        <v>-1.93</v>
      </c>
      <c r="E1923">
        <v>-0.9</v>
      </c>
      <c r="F1923">
        <v>-0.9</v>
      </c>
      <c r="G1923">
        <v>-1.28</v>
      </c>
      <c r="H1923">
        <v>-2.1800000000000002</v>
      </c>
      <c r="I1923">
        <v>-0.62</v>
      </c>
      <c r="J1923">
        <v>-2.8000000000000003</v>
      </c>
    </row>
    <row r="1924" spans="1:10" x14ac:dyDescent="0.3">
      <c r="A1924" s="163">
        <v>45686</v>
      </c>
      <c r="B1924" t="s">
        <v>2068</v>
      </c>
      <c r="C1924">
        <v>27.62</v>
      </c>
      <c r="D1924">
        <v>-7.92</v>
      </c>
      <c r="E1924">
        <v>-1.84</v>
      </c>
      <c r="F1924">
        <v>-1.84</v>
      </c>
      <c r="G1924">
        <v>-1.98</v>
      </c>
      <c r="H1924">
        <v>-3.82</v>
      </c>
      <c r="I1924">
        <v>-1.99</v>
      </c>
      <c r="J1924">
        <v>-5.8100000000000005</v>
      </c>
    </row>
    <row r="1925" spans="1:10" x14ac:dyDescent="0.3">
      <c r="A1925" s="163">
        <v>45686</v>
      </c>
      <c r="B1925" t="s">
        <v>2069</v>
      </c>
      <c r="C1925">
        <v>88</v>
      </c>
      <c r="D1925">
        <v>-2.0500000000000003</v>
      </c>
      <c r="E1925">
        <v>-4.75</v>
      </c>
      <c r="F1925">
        <v>-4.75</v>
      </c>
      <c r="G1925">
        <v>-0.17</v>
      </c>
      <c r="H1925">
        <v>-4.92</v>
      </c>
      <c r="I1925">
        <v>-0.06</v>
      </c>
      <c r="J1925">
        <v>-4.9800000000000004</v>
      </c>
    </row>
    <row r="1926" spans="1:10" x14ac:dyDescent="0.3">
      <c r="A1926" s="163">
        <v>45686</v>
      </c>
      <c r="B1926" t="s">
        <v>2070</v>
      </c>
      <c r="C1926">
        <v>70.69</v>
      </c>
      <c r="D1926">
        <v>1.8000000000000005</v>
      </c>
      <c r="E1926">
        <v>-5.0999999999999996</v>
      </c>
      <c r="F1926">
        <v>-5.0999999999999996</v>
      </c>
      <c r="G1926">
        <v>0.14000000000000001</v>
      </c>
      <c r="H1926">
        <v>-4.96</v>
      </c>
      <c r="I1926">
        <v>-0.16</v>
      </c>
      <c r="J1926">
        <v>-5.12</v>
      </c>
    </row>
    <row r="1927" spans="1:10" x14ac:dyDescent="0.3">
      <c r="A1927" s="163">
        <v>45686</v>
      </c>
      <c r="B1927" t="s">
        <v>2071</v>
      </c>
      <c r="C1927">
        <v>1880.75</v>
      </c>
      <c r="D1927">
        <v>2.8200000000000003</v>
      </c>
      <c r="E1927">
        <v>-8.35</v>
      </c>
      <c r="F1927">
        <v>-8.35</v>
      </c>
      <c r="G1927">
        <v>-2.62</v>
      </c>
      <c r="H1927">
        <v>-10.97</v>
      </c>
      <c r="I1927">
        <v>3.79</v>
      </c>
      <c r="J1927">
        <v>-7.1799999999999988</v>
      </c>
    </row>
    <row r="1928" spans="1:10" x14ac:dyDescent="0.3">
      <c r="A1928" s="163">
        <v>45686</v>
      </c>
      <c r="B1928" t="s">
        <v>2072</v>
      </c>
      <c r="C1928">
        <v>10.37</v>
      </c>
      <c r="D1928">
        <v>3.00000000000002E-2</v>
      </c>
      <c r="E1928">
        <v>-4.93</v>
      </c>
      <c r="F1928">
        <v>-4.93</v>
      </c>
      <c r="G1928">
        <v>-5</v>
      </c>
      <c r="H1928">
        <v>-9.93</v>
      </c>
      <c r="I1928">
        <v>4.8499999999999996</v>
      </c>
      <c r="J1928">
        <v>-5.08</v>
      </c>
    </row>
    <row r="1929" spans="1:10" x14ac:dyDescent="0.3">
      <c r="A1929" s="163">
        <v>45686</v>
      </c>
      <c r="B1929" t="s">
        <v>2073</v>
      </c>
      <c r="C1929">
        <v>30.78</v>
      </c>
      <c r="D1929">
        <v>-1.1399999999999999</v>
      </c>
      <c r="E1929">
        <v>-4.82</v>
      </c>
      <c r="F1929">
        <v>-4.82</v>
      </c>
      <c r="G1929">
        <v>2.4</v>
      </c>
      <c r="H1929">
        <v>-2.4200000000000004</v>
      </c>
      <c r="I1929">
        <v>2.94</v>
      </c>
      <c r="J1929">
        <v>0.51999999999999957</v>
      </c>
    </row>
    <row r="1930" spans="1:10" x14ac:dyDescent="0.3">
      <c r="A1930" s="163">
        <v>45686</v>
      </c>
      <c r="B1930" t="s">
        <v>2074</v>
      </c>
      <c r="C1930">
        <v>268.55</v>
      </c>
      <c r="D1930">
        <v>-5.68</v>
      </c>
      <c r="E1930">
        <v>-4.43</v>
      </c>
      <c r="F1930">
        <v>-4.43</v>
      </c>
      <c r="G1930">
        <v>3.04</v>
      </c>
      <c r="H1930">
        <v>-1.3899999999999997</v>
      </c>
      <c r="I1930">
        <v>-0.9</v>
      </c>
      <c r="J1930">
        <v>-2.29</v>
      </c>
    </row>
    <row r="1931" spans="1:10" x14ac:dyDescent="0.3">
      <c r="A1931" s="163">
        <v>45686</v>
      </c>
      <c r="B1931" t="s">
        <v>2075</v>
      </c>
      <c r="C1931">
        <v>290.05</v>
      </c>
      <c r="D1931">
        <v>-8.09</v>
      </c>
      <c r="E1931">
        <v>-1.59</v>
      </c>
      <c r="F1931">
        <v>-1.59</v>
      </c>
      <c r="G1931">
        <v>-1.26</v>
      </c>
      <c r="H1931">
        <v>-2.85</v>
      </c>
      <c r="I1931">
        <v>1.27</v>
      </c>
      <c r="J1931">
        <v>-1.58</v>
      </c>
    </row>
    <row r="1932" spans="1:10" x14ac:dyDescent="0.3">
      <c r="A1932" s="163">
        <v>45684</v>
      </c>
      <c r="B1932" t="s">
        <v>4232</v>
      </c>
      <c r="C1932">
        <v>3.56</v>
      </c>
      <c r="D1932">
        <v>4.83</v>
      </c>
      <c r="E1932">
        <v>-4.8099999999999996</v>
      </c>
      <c r="F1932">
        <v>-4.8099999999999996</v>
      </c>
      <c r="G1932">
        <v>0</v>
      </c>
      <c r="H1932">
        <v>0</v>
      </c>
      <c r="I1932">
        <v>0</v>
      </c>
      <c r="J1932">
        <v>0</v>
      </c>
    </row>
    <row r="1933" spans="1:10" x14ac:dyDescent="0.3">
      <c r="A1933" s="163">
        <v>45686</v>
      </c>
      <c r="B1933" t="s">
        <v>2076</v>
      </c>
      <c r="C1933">
        <v>1378.9</v>
      </c>
      <c r="D1933">
        <v>-19.7</v>
      </c>
      <c r="E1933">
        <v>-1.7</v>
      </c>
      <c r="F1933">
        <v>-1.7</v>
      </c>
      <c r="G1933">
        <v>-8.91</v>
      </c>
      <c r="H1933">
        <v>-10.61</v>
      </c>
      <c r="I1933">
        <v>13.33</v>
      </c>
      <c r="J1933">
        <v>2.7200000000000006</v>
      </c>
    </row>
    <row r="1934" spans="1:10" x14ac:dyDescent="0.3">
      <c r="A1934" s="163">
        <v>45686</v>
      </c>
      <c r="B1934" t="s">
        <v>2077</v>
      </c>
      <c r="C1934">
        <v>37.46</v>
      </c>
      <c r="D1934">
        <v>-1</v>
      </c>
      <c r="E1934">
        <v>-6.48</v>
      </c>
      <c r="F1934">
        <v>-6.48</v>
      </c>
      <c r="G1934">
        <v>-1.71</v>
      </c>
      <c r="H1934">
        <v>-8.1900000000000013</v>
      </c>
      <c r="I1934">
        <v>3.14</v>
      </c>
      <c r="J1934">
        <v>-5.0500000000000007</v>
      </c>
    </row>
    <row r="1935" spans="1:10" x14ac:dyDescent="0.3">
      <c r="A1935" s="163">
        <v>45686</v>
      </c>
      <c r="B1935" t="s">
        <v>2078</v>
      </c>
      <c r="C1935">
        <v>116.9</v>
      </c>
      <c r="D1935">
        <v>-4.17</v>
      </c>
      <c r="E1935">
        <v>-4.62</v>
      </c>
      <c r="F1935">
        <v>-4.62</v>
      </c>
      <c r="G1935">
        <v>1.52</v>
      </c>
      <c r="H1935">
        <v>-3.1</v>
      </c>
      <c r="I1935">
        <v>-0.3</v>
      </c>
      <c r="J1935">
        <v>-3.4</v>
      </c>
    </row>
    <row r="1936" spans="1:10" x14ac:dyDescent="0.3">
      <c r="A1936" s="163">
        <v>45686</v>
      </c>
      <c r="B1936" t="s">
        <v>2079</v>
      </c>
      <c r="C1936">
        <v>289.75</v>
      </c>
      <c r="D1936">
        <v>-4.8600000000000003</v>
      </c>
      <c r="E1936">
        <v>-5.13</v>
      </c>
      <c r="F1936">
        <v>-5.13</v>
      </c>
      <c r="G1936">
        <v>-1.3</v>
      </c>
      <c r="H1936">
        <v>-6.43</v>
      </c>
      <c r="I1936">
        <v>2.11</v>
      </c>
      <c r="J1936">
        <v>-4.32</v>
      </c>
    </row>
    <row r="1937" spans="1:10" x14ac:dyDescent="0.3">
      <c r="A1937" s="163">
        <v>45686</v>
      </c>
      <c r="B1937" t="s">
        <v>2080</v>
      </c>
      <c r="C1937">
        <v>29.78</v>
      </c>
      <c r="D1937">
        <v>-2.58</v>
      </c>
      <c r="G1937">
        <v>-2</v>
      </c>
      <c r="H1937">
        <v>-2</v>
      </c>
      <c r="I1937">
        <v>-1.97</v>
      </c>
      <c r="J1937">
        <v>-3.97</v>
      </c>
    </row>
    <row r="1938" spans="1:10" x14ac:dyDescent="0.3">
      <c r="A1938" s="163">
        <v>45686</v>
      </c>
      <c r="B1938" t="s">
        <v>2081</v>
      </c>
      <c r="C1938">
        <v>13.15</v>
      </c>
      <c r="D1938">
        <v>-6.39</v>
      </c>
      <c r="E1938">
        <v>-1.97</v>
      </c>
      <c r="F1938">
        <v>-1.97</v>
      </c>
      <c r="G1938">
        <v>-1.94</v>
      </c>
      <c r="H1938">
        <v>-3.91</v>
      </c>
      <c r="J1938">
        <v>-3.91</v>
      </c>
    </row>
    <row r="1939" spans="1:10" x14ac:dyDescent="0.3">
      <c r="A1939" s="163">
        <v>45686</v>
      </c>
      <c r="B1939" t="s">
        <v>2082</v>
      </c>
      <c r="C1939">
        <v>108.3</v>
      </c>
      <c r="D1939">
        <v>-2.2400000000000002</v>
      </c>
      <c r="E1939">
        <v>-1.97</v>
      </c>
      <c r="F1939">
        <v>-1.97</v>
      </c>
      <c r="G1939">
        <v>-2.0099999999999998</v>
      </c>
      <c r="H1939">
        <v>-3.98</v>
      </c>
      <c r="I1939">
        <v>0.74</v>
      </c>
      <c r="J1939">
        <v>-3.2399999999999998</v>
      </c>
    </row>
    <row r="1940" spans="1:10" x14ac:dyDescent="0.3">
      <c r="A1940" s="163">
        <v>45686</v>
      </c>
      <c r="B1940" t="s">
        <v>2083</v>
      </c>
      <c r="C1940">
        <v>106</v>
      </c>
      <c r="D1940">
        <v>4.6400000000000006</v>
      </c>
      <c r="E1940">
        <v>-5</v>
      </c>
      <c r="F1940">
        <v>-5</v>
      </c>
      <c r="G1940">
        <v>-5</v>
      </c>
      <c r="H1940">
        <v>-10</v>
      </c>
      <c r="I1940">
        <v>-1.3</v>
      </c>
      <c r="J1940">
        <v>-11.3</v>
      </c>
    </row>
    <row r="1941" spans="1:10" x14ac:dyDescent="0.3">
      <c r="A1941" s="163">
        <v>45686</v>
      </c>
      <c r="B1941" t="s">
        <v>2084</v>
      </c>
      <c r="C1941">
        <v>191.1</v>
      </c>
      <c r="D1941">
        <v>0.66000000000000014</v>
      </c>
      <c r="E1941">
        <v>-4.01</v>
      </c>
      <c r="F1941">
        <v>-4.01</v>
      </c>
      <c r="G1941">
        <v>-4.1500000000000004</v>
      </c>
      <c r="H1941">
        <v>-8.16</v>
      </c>
      <c r="I1941">
        <v>3.97</v>
      </c>
      <c r="J1941">
        <v>-4.1900000000000004</v>
      </c>
    </row>
    <row r="1942" spans="1:10" x14ac:dyDescent="0.3">
      <c r="A1942" s="163">
        <v>45686</v>
      </c>
      <c r="B1942" t="s">
        <v>2085</v>
      </c>
      <c r="C1942">
        <v>43.61</v>
      </c>
      <c r="D1942">
        <v>-9.9499999999999993</v>
      </c>
      <c r="E1942">
        <v>-1.99</v>
      </c>
      <c r="F1942">
        <v>-1.99</v>
      </c>
      <c r="G1942">
        <v>-1.98</v>
      </c>
      <c r="H1942">
        <v>-3.97</v>
      </c>
      <c r="I1942">
        <v>-1.98</v>
      </c>
      <c r="J1942">
        <v>-5.9499999999999993</v>
      </c>
    </row>
    <row r="1943" spans="1:10" x14ac:dyDescent="0.3">
      <c r="A1943" s="163">
        <v>45686</v>
      </c>
      <c r="B1943" t="s">
        <v>282</v>
      </c>
      <c r="C1943">
        <v>1920.45</v>
      </c>
      <c r="D1943">
        <v>7.4300000000000006</v>
      </c>
      <c r="E1943">
        <v>-0.31</v>
      </c>
      <c r="F1943">
        <v>-0.31</v>
      </c>
      <c r="G1943">
        <v>0.33</v>
      </c>
      <c r="H1943">
        <v>0.02</v>
      </c>
      <c r="I1943">
        <v>1.79</v>
      </c>
      <c r="J1943">
        <v>1.81</v>
      </c>
    </row>
    <row r="1944" spans="1:10" x14ac:dyDescent="0.3">
      <c r="A1944" s="163">
        <v>45686</v>
      </c>
      <c r="B1944" t="s">
        <v>2086</v>
      </c>
      <c r="C1944">
        <v>41.56</v>
      </c>
      <c r="D1944">
        <v>-3.49</v>
      </c>
      <c r="E1944">
        <v>-4.45</v>
      </c>
      <c r="F1944">
        <v>-4.45</v>
      </c>
      <c r="G1944">
        <v>-0.28999999999999998</v>
      </c>
      <c r="H1944">
        <v>-4.74</v>
      </c>
      <c r="I1944">
        <v>1.61</v>
      </c>
      <c r="J1944">
        <v>-3.13</v>
      </c>
    </row>
    <row r="1945" spans="1:10" x14ac:dyDescent="0.3">
      <c r="A1945" s="163">
        <v>45686</v>
      </c>
      <c r="B1945" t="s">
        <v>2087</v>
      </c>
      <c r="C1945">
        <v>172.06</v>
      </c>
      <c r="D1945">
        <v>-3.140000000000001</v>
      </c>
      <c r="E1945">
        <v>-4.62</v>
      </c>
      <c r="F1945">
        <v>-4.62</v>
      </c>
      <c r="G1945">
        <v>-1.68</v>
      </c>
      <c r="H1945">
        <v>-6.3</v>
      </c>
      <c r="I1945">
        <v>6.94</v>
      </c>
      <c r="J1945">
        <v>0.64000000000000057</v>
      </c>
    </row>
    <row r="1946" spans="1:10" x14ac:dyDescent="0.3">
      <c r="A1946" s="163">
        <v>45686</v>
      </c>
      <c r="B1946" t="s">
        <v>2088</v>
      </c>
      <c r="C1946">
        <v>160.35</v>
      </c>
      <c r="D1946">
        <v>2.0700000000000003</v>
      </c>
      <c r="E1946">
        <v>-4.99</v>
      </c>
      <c r="F1946">
        <v>-4.99</v>
      </c>
      <c r="G1946">
        <v>-2.94</v>
      </c>
      <c r="H1946">
        <v>-7.93</v>
      </c>
      <c r="I1946">
        <v>-1.9</v>
      </c>
      <c r="J1946">
        <v>-9.83</v>
      </c>
    </row>
    <row r="1947" spans="1:10" x14ac:dyDescent="0.3">
      <c r="A1947" s="163">
        <v>45686</v>
      </c>
      <c r="B1947" t="s">
        <v>2089</v>
      </c>
      <c r="C1947">
        <v>120.92</v>
      </c>
      <c r="D1947">
        <v>9.98</v>
      </c>
      <c r="E1947">
        <v>1.99</v>
      </c>
      <c r="F1947">
        <v>1.99</v>
      </c>
      <c r="G1947">
        <v>2</v>
      </c>
      <c r="H1947">
        <v>3.99</v>
      </c>
      <c r="I1947">
        <v>2</v>
      </c>
      <c r="J1947">
        <v>5.99</v>
      </c>
    </row>
    <row r="1948" spans="1:10" x14ac:dyDescent="0.3">
      <c r="A1948" s="163">
        <v>45686</v>
      </c>
      <c r="B1948" t="s">
        <v>2090</v>
      </c>
      <c r="C1948">
        <v>689.95</v>
      </c>
      <c r="D1948">
        <v>-8.64</v>
      </c>
      <c r="E1948">
        <v>-7.56</v>
      </c>
      <c r="F1948">
        <v>-7.56</v>
      </c>
      <c r="G1948">
        <v>-3.35</v>
      </c>
      <c r="H1948">
        <v>-10.91</v>
      </c>
      <c r="I1948">
        <v>3.74</v>
      </c>
      <c r="J1948">
        <v>-7.17</v>
      </c>
    </row>
    <row r="1949" spans="1:10" x14ac:dyDescent="0.3">
      <c r="A1949" s="163">
        <v>45684</v>
      </c>
      <c r="B1949" t="s">
        <v>4163</v>
      </c>
      <c r="C1949">
        <v>38.6</v>
      </c>
      <c r="D1949">
        <v>0</v>
      </c>
      <c r="E1949">
        <v>-1.03</v>
      </c>
      <c r="F1949">
        <v>-1.03</v>
      </c>
      <c r="G1949">
        <v>0</v>
      </c>
      <c r="H1949">
        <v>0</v>
      </c>
      <c r="I1949">
        <v>0</v>
      </c>
      <c r="J1949">
        <v>0</v>
      </c>
    </row>
    <row r="1950" spans="1:10" x14ac:dyDescent="0.3">
      <c r="A1950" s="163">
        <v>45686</v>
      </c>
      <c r="B1950" t="s">
        <v>2091</v>
      </c>
      <c r="C1950">
        <v>5360.55</v>
      </c>
      <c r="D1950">
        <v>-2.4500000000000002</v>
      </c>
      <c r="E1950">
        <v>-2.31</v>
      </c>
      <c r="F1950">
        <v>-2.31</v>
      </c>
      <c r="G1950">
        <v>-4.49</v>
      </c>
      <c r="H1950">
        <v>-6.8000000000000007</v>
      </c>
      <c r="I1950">
        <v>1.62</v>
      </c>
      <c r="J1950">
        <v>-5.1800000000000006</v>
      </c>
    </row>
    <row r="1951" spans="1:10" x14ac:dyDescent="0.3">
      <c r="A1951" s="163">
        <v>45686</v>
      </c>
      <c r="B1951" t="s">
        <v>2092</v>
      </c>
      <c r="C1951">
        <v>359.2</v>
      </c>
      <c r="D1951">
        <v>-15.88</v>
      </c>
      <c r="E1951">
        <v>-9.99</v>
      </c>
      <c r="F1951">
        <v>-9.99</v>
      </c>
      <c r="G1951">
        <v>-4.97</v>
      </c>
      <c r="H1951">
        <v>-14.96</v>
      </c>
      <c r="I1951">
        <v>5</v>
      </c>
      <c r="J1951">
        <v>-9.9600000000000009</v>
      </c>
    </row>
    <row r="1952" spans="1:10" x14ac:dyDescent="0.3">
      <c r="A1952" s="163">
        <v>45686</v>
      </c>
      <c r="B1952" t="s">
        <v>2093</v>
      </c>
      <c r="C1952">
        <v>422.4</v>
      </c>
      <c r="D1952">
        <v>-14.2</v>
      </c>
      <c r="E1952">
        <v>-7.47</v>
      </c>
      <c r="F1952">
        <v>-7.47</v>
      </c>
      <c r="G1952">
        <v>0.26</v>
      </c>
      <c r="H1952">
        <v>-7.21</v>
      </c>
      <c r="I1952">
        <v>7.67</v>
      </c>
      <c r="J1952">
        <v>0.45999999999999991</v>
      </c>
    </row>
    <row r="1953" spans="1:10" x14ac:dyDescent="0.3">
      <c r="A1953" s="163">
        <v>45686</v>
      </c>
      <c r="B1953" t="s">
        <v>2094</v>
      </c>
      <c r="C1953">
        <v>333.3</v>
      </c>
      <c r="D1953">
        <v>-17</v>
      </c>
      <c r="E1953">
        <v>-4.99</v>
      </c>
      <c r="F1953">
        <v>-4.99</v>
      </c>
      <c r="G1953">
        <v>-5</v>
      </c>
      <c r="H1953">
        <v>-9.99</v>
      </c>
      <c r="I1953">
        <v>4.99</v>
      </c>
      <c r="J1953">
        <v>-5</v>
      </c>
    </row>
    <row r="1954" spans="1:10" x14ac:dyDescent="0.3">
      <c r="A1954" s="163">
        <v>45686</v>
      </c>
      <c r="B1954" t="s">
        <v>2095</v>
      </c>
      <c r="C1954">
        <v>1049</v>
      </c>
      <c r="D1954">
        <v>-10.77</v>
      </c>
      <c r="E1954">
        <v>-3.21</v>
      </c>
      <c r="F1954">
        <v>-3.21</v>
      </c>
      <c r="G1954">
        <v>-0.41</v>
      </c>
      <c r="H1954">
        <v>-3.62</v>
      </c>
      <c r="I1954">
        <v>3.09</v>
      </c>
      <c r="J1954">
        <v>-0.53000000000000025</v>
      </c>
    </row>
    <row r="1955" spans="1:10" x14ac:dyDescent="0.3">
      <c r="A1955" s="163">
        <v>45686</v>
      </c>
      <c r="B1955" t="s">
        <v>2096</v>
      </c>
      <c r="C1955">
        <v>1369.2</v>
      </c>
      <c r="D1955">
        <v>0.75</v>
      </c>
      <c r="E1955">
        <v>-1.07</v>
      </c>
      <c r="F1955">
        <v>-1.07</v>
      </c>
      <c r="G1955">
        <v>-3.62</v>
      </c>
      <c r="H1955">
        <v>-4.6900000000000004</v>
      </c>
      <c r="I1955">
        <v>8.61</v>
      </c>
      <c r="J1955">
        <v>3.919999999999999</v>
      </c>
    </row>
    <row r="1956" spans="1:10" x14ac:dyDescent="0.3">
      <c r="A1956" s="163">
        <v>45686</v>
      </c>
      <c r="B1956" t="s">
        <v>2097</v>
      </c>
      <c r="C1956">
        <v>830.95</v>
      </c>
      <c r="D1956">
        <v>-2.57</v>
      </c>
      <c r="E1956">
        <v>-4.47</v>
      </c>
      <c r="F1956">
        <v>-4.47</v>
      </c>
      <c r="G1956">
        <v>-4.43</v>
      </c>
      <c r="H1956">
        <v>-8.8999999999999986</v>
      </c>
      <c r="I1956">
        <v>5</v>
      </c>
      <c r="J1956">
        <v>-3.899999999999999</v>
      </c>
    </row>
    <row r="1957" spans="1:10" x14ac:dyDescent="0.3">
      <c r="A1957" s="163">
        <v>45686</v>
      </c>
      <c r="B1957" t="s">
        <v>2098</v>
      </c>
      <c r="C1957">
        <v>930.65</v>
      </c>
      <c r="D1957">
        <v>-3.89</v>
      </c>
      <c r="E1957">
        <v>-4.75</v>
      </c>
      <c r="F1957">
        <v>-4.75</v>
      </c>
      <c r="G1957">
        <v>-0.53</v>
      </c>
      <c r="H1957">
        <v>-5.28</v>
      </c>
      <c r="I1957">
        <v>5.36</v>
      </c>
      <c r="J1957">
        <v>0.08</v>
      </c>
    </row>
    <row r="1958" spans="1:10" x14ac:dyDescent="0.3">
      <c r="A1958" s="163">
        <v>45686</v>
      </c>
      <c r="B1958" t="s">
        <v>2099</v>
      </c>
      <c r="C1958">
        <v>830.85</v>
      </c>
      <c r="D1958">
        <v>-3.24</v>
      </c>
      <c r="E1958">
        <v>-6.14</v>
      </c>
      <c r="F1958">
        <v>-6.14</v>
      </c>
      <c r="G1958">
        <v>-2.88</v>
      </c>
      <c r="H1958">
        <v>-9.02</v>
      </c>
      <c r="I1958">
        <v>0.61</v>
      </c>
      <c r="J1958">
        <v>-8.41</v>
      </c>
    </row>
    <row r="1959" spans="1:10" x14ac:dyDescent="0.3">
      <c r="A1959" s="163">
        <v>45686</v>
      </c>
      <c r="B1959" t="s">
        <v>2100</v>
      </c>
      <c r="C1959">
        <v>97.52</v>
      </c>
      <c r="D1959">
        <v>9.9999999999995006E-3</v>
      </c>
      <c r="E1959">
        <v>-0.91</v>
      </c>
      <c r="F1959">
        <v>-0.91</v>
      </c>
      <c r="G1959">
        <v>-0.61</v>
      </c>
      <c r="H1959">
        <v>-1.52</v>
      </c>
      <c r="I1959">
        <v>0.12</v>
      </c>
      <c r="J1959">
        <v>-1.4</v>
      </c>
    </row>
    <row r="1960" spans="1:10" x14ac:dyDescent="0.3">
      <c r="A1960" s="163">
        <v>45686</v>
      </c>
      <c r="B1960" t="s">
        <v>2101</v>
      </c>
      <c r="C1960">
        <v>274</v>
      </c>
      <c r="D1960">
        <v>-4.3000000000000007</v>
      </c>
      <c r="E1960">
        <v>-2.19</v>
      </c>
      <c r="F1960">
        <v>-2.19</v>
      </c>
      <c r="G1960">
        <v>-1.4</v>
      </c>
      <c r="H1960">
        <v>-3.59</v>
      </c>
      <c r="I1960">
        <v>3.81</v>
      </c>
      <c r="J1960">
        <v>0.2200000000000002</v>
      </c>
    </row>
    <row r="1961" spans="1:10" x14ac:dyDescent="0.3">
      <c r="A1961" s="163">
        <v>45686</v>
      </c>
      <c r="B1961" t="s">
        <v>2102</v>
      </c>
      <c r="C1961">
        <v>89.01</v>
      </c>
      <c r="D1961">
        <v>13.28</v>
      </c>
      <c r="E1961">
        <v>-4.9000000000000004</v>
      </c>
      <c r="F1961">
        <v>-4.9000000000000004</v>
      </c>
      <c r="G1961">
        <v>-5</v>
      </c>
      <c r="H1961">
        <v>-9.9</v>
      </c>
      <c r="I1961">
        <v>-3.41</v>
      </c>
      <c r="J1961">
        <v>-13.31</v>
      </c>
    </row>
    <row r="1962" spans="1:10" x14ac:dyDescent="0.3">
      <c r="A1962" s="163">
        <v>45686</v>
      </c>
      <c r="B1962" t="s">
        <v>2103</v>
      </c>
      <c r="C1962">
        <v>26.1</v>
      </c>
      <c r="D1962">
        <v>-10.96</v>
      </c>
      <c r="E1962">
        <v>-1.42</v>
      </c>
      <c r="F1962">
        <v>-1.42</v>
      </c>
      <c r="G1962">
        <v>-4.2699999999999996</v>
      </c>
      <c r="H1962">
        <v>-5.69</v>
      </c>
      <c r="I1962">
        <v>0.35</v>
      </c>
      <c r="J1962">
        <v>-5.34</v>
      </c>
    </row>
    <row r="1963" spans="1:10" x14ac:dyDescent="0.3">
      <c r="A1963" s="163">
        <v>45686</v>
      </c>
      <c r="B1963" t="s">
        <v>2104</v>
      </c>
      <c r="C1963">
        <v>1.39</v>
      </c>
      <c r="D1963">
        <v>3.71</v>
      </c>
      <c r="E1963">
        <v>0.71</v>
      </c>
      <c r="F1963">
        <v>0.71</v>
      </c>
      <c r="G1963">
        <v>0.71</v>
      </c>
      <c r="H1963">
        <v>1.42</v>
      </c>
      <c r="I1963">
        <v>-2.11</v>
      </c>
      <c r="J1963">
        <v>-0.69</v>
      </c>
    </row>
    <row r="1964" spans="1:10" x14ac:dyDescent="0.3">
      <c r="A1964" s="163">
        <v>45686</v>
      </c>
      <c r="B1964" t="s">
        <v>2105</v>
      </c>
      <c r="C1964">
        <v>4.59</v>
      </c>
      <c r="D1964">
        <v>-9.51</v>
      </c>
      <c r="E1964">
        <v>-1.85</v>
      </c>
      <c r="F1964">
        <v>-1.85</v>
      </c>
      <c r="G1964">
        <v>-1.89</v>
      </c>
      <c r="H1964">
        <v>-3.74</v>
      </c>
      <c r="I1964">
        <v>-1.92</v>
      </c>
      <c r="J1964">
        <v>-5.66</v>
      </c>
    </row>
    <row r="1965" spans="1:10" x14ac:dyDescent="0.3">
      <c r="A1965" s="163">
        <v>45686</v>
      </c>
      <c r="B1965" t="s">
        <v>2106</v>
      </c>
      <c r="C1965">
        <v>8.5399999999999991</v>
      </c>
      <c r="D1965">
        <v>-2.71</v>
      </c>
      <c r="E1965">
        <v>0.57999999999999996</v>
      </c>
      <c r="F1965">
        <v>0.57999999999999996</v>
      </c>
      <c r="G1965">
        <v>0.23</v>
      </c>
      <c r="H1965">
        <v>0.80999999999999994</v>
      </c>
      <c r="I1965">
        <v>-1.39</v>
      </c>
      <c r="J1965">
        <v>-0.57999999999999996</v>
      </c>
    </row>
    <row r="1966" spans="1:10" x14ac:dyDescent="0.3">
      <c r="A1966" s="163">
        <v>45686</v>
      </c>
      <c r="B1966" t="s">
        <v>2107</v>
      </c>
      <c r="C1966">
        <v>190.75</v>
      </c>
      <c r="D1966">
        <v>-5.07</v>
      </c>
      <c r="E1966">
        <v>-6.67</v>
      </c>
      <c r="F1966">
        <v>-6.67</v>
      </c>
      <c r="G1966">
        <v>1.17</v>
      </c>
      <c r="H1966">
        <v>-5.5</v>
      </c>
      <c r="I1966">
        <v>0.86</v>
      </c>
      <c r="J1966">
        <v>-4.6399999999999997</v>
      </c>
    </row>
    <row r="1967" spans="1:10" x14ac:dyDescent="0.3">
      <c r="A1967" s="163">
        <v>45686</v>
      </c>
      <c r="B1967" t="s">
        <v>2108</v>
      </c>
      <c r="C1967">
        <v>51</v>
      </c>
      <c r="D1967">
        <v>-10.46</v>
      </c>
      <c r="E1967">
        <v>3.33</v>
      </c>
      <c r="F1967">
        <v>3.33</v>
      </c>
      <c r="G1967">
        <v>2.06</v>
      </c>
      <c r="H1967">
        <v>5.3900000000000006</v>
      </c>
      <c r="I1967">
        <v>0.02</v>
      </c>
      <c r="J1967">
        <v>5.41</v>
      </c>
    </row>
    <row r="1968" spans="1:10" x14ac:dyDescent="0.3">
      <c r="A1968" s="163">
        <v>45686</v>
      </c>
      <c r="B1968" t="s">
        <v>2109</v>
      </c>
      <c r="C1968">
        <v>35.35</v>
      </c>
      <c r="D1968">
        <v>2.44</v>
      </c>
      <c r="E1968">
        <v>0.92</v>
      </c>
      <c r="F1968">
        <v>0.92</v>
      </c>
      <c r="H1968">
        <v>0.92</v>
      </c>
      <c r="I1968">
        <v>1</v>
      </c>
      <c r="J1968">
        <v>1.92</v>
      </c>
    </row>
    <row r="1969" spans="1:10" x14ac:dyDescent="0.3">
      <c r="A1969" s="163">
        <v>45686</v>
      </c>
      <c r="B1969" t="s">
        <v>2110</v>
      </c>
      <c r="C1969">
        <v>670.55</v>
      </c>
      <c r="D1969">
        <v>-4.09</v>
      </c>
      <c r="E1969">
        <v>-5</v>
      </c>
      <c r="F1969">
        <v>-5</v>
      </c>
      <c r="G1969">
        <v>-3.24</v>
      </c>
      <c r="H1969">
        <v>-8.24</v>
      </c>
      <c r="I1969">
        <v>4.54</v>
      </c>
      <c r="J1969">
        <v>-3.7</v>
      </c>
    </row>
    <row r="1970" spans="1:10" x14ac:dyDescent="0.3">
      <c r="A1970" s="163">
        <v>45686</v>
      </c>
      <c r="B1970" t="s">
        <v>2111</v>
      </c>
      <c r="C1970">
        <v>122.75</v>
      </c>
      <c r="D1970">
        <v>-4.96</v>
      </c>
      <c r="E1970">
        <v>-4.58</v>
      </c>
      <c r="F1970">
        <v>-4.58</v>
      </c>
      <c r="G1970">
        <v>-5.43</v>
      </c>
      <c r="H1970">
        <v>-10.01</v>
      </c>
      <c r="I1970">
        <v>2.12</v>
      </c>
      <c r="J1970">
        <v>-7.89</v>
      </c>
    </row>
    <row r="1971" spans="1:10" x14ac:dyDescent="0.3">
      <c r="A1971" s="163">
        <v>45686</v>
      </c>
      <c r="B1971" t="s">
        <v>4164</v>
      </c>
      <c r="C1971">
        <v>10.199999999999999</v>
      </c>
      <c r="D1971">
        <v>-8.6999999999999993</v>
      </c>
      <c r="E1971">
        <v>-4.17</v>
      </c>
      <c r="F1971">
        <v>-4.17</v>
      </c>
      <c r="G1971">
        <v>-1.72</v>
      </c>
      <c r="H1971">
        <v>-5.89</v>
      </c>
      <c r="I1971">
        <v>4.9400000000000004</v>
      </c>
      <c r="J1971">
        <v>-0.94999999999999918</v>
      </c>
    </row>
    <row r="1972" spans="1:10" x14ac:dyDescent="0.3">
      <c r="A1972" s="163">
        <v>45686</v>
      </c>
      <c r="B1972" t="s">
        <v>2112</v>
      </c>
      <c r="C1972">
        <v>120.9</v>
      </c>
      <c r="D1972">
        <v>3.42</v>
      </c>
      <c r="E1972">
        <v>-4.88</v>
      </c>
      <c r="F1972">
        <v>-4.88</v>
      </c>
      <c r="G1972">
        <v>3.36</v>
      </c>
      <c r="H1972">
        <v>-1.52</v>
      </c>
      <c r="I1972">
        <v>3.55</v>
      </c>
      <c r="J1972">
        <v>2.0299999999999998</v>
      </c>
    </row>
    <row r="1973" spans="1:10" x14ac:dyDescent="0.3">
      <c r="A1973" s="163">
        <v>45686</v>
      </c>
      <c r="B1973" t="s">
        <v>2113</v>
      </c>
      <c r="C1973">
        <v>315.60000000000002</v>
      </c>
      <c r="D1973">
        <v>-1.3800000000000003</v>
      </c>
      <c r="E1973">
        <v>-2.33</v>
      </c>
      <c r="F1973">
        <v>-2.33</v>
      </c>
      <c r="G1973">
        <v>-1.2</v>
      </c>
      <c r="H1973">
        <v>-3.53</v>
      </c>
      <c r="I1973">
        <v>-0.85</v>
      </c>
      <c r="J1973">
        <v>-4.38</v>
      </c>
    </row>
    <row r="1974" spans="1:10" x14ac:dyDescent="0.3">
      <c r="A1974" s="163">
        <v>45686</v>
      </c>
      <c r="B1974" t="s">
        <v>2114</v>
      </c>
      <c r="C1974">
        <v>822.5</v>
      </c>
      <c r="D1974">
        <v>-5.44</v>
      </c>
      <c r="E1974">
        <v>-2.96</v>
      </c>
      <c r="F1974">
        <v>-2.96</v>
      </c>
      <c r="G1974">
        <v>-0.74</v>
      </c>
      <c r="H1974">
        <v>-3.7</v>
      </c>
      <c r="I1974">
        <v>3.56</v>
      </c>
      <c r="J1974">
        <v>-0.1400000000000001</v>
      </c>
    </row>
    <row r="1975" spans="1:10" x14ac:dyDescent="0.3">
      <c r="A1975" s="163">
        <v>45686</v>
      </c>
      <c r="B1975" t="s">
        <v>2115</v>
      </c>
      <c r="C1975">
        <v>67.12</v>
      </c>
      <c r="D1975">
        <v>-7.58</v>
      </c>
      <c r="E1975">
        <v>-1.35</v>
      </c>
      <c r="F1975">
        <v>-1.35</v>
      </c>
      <c r="G1975">
        <v>-3.71</v>
      </c>
      <c r="H1975">
        <v>-5.0600000000000005</v>
      </c>
      <c r="I1975">
        <v>1.7</v>
      </c>
      <c r="J1975">
        <v>-3.3600000000000003</v>
      </c>
    </row>
    <row r="1976" spans="1:10" x14ac:dyDescent="0.3">
      <c r="A1976" s="163">
        <v>45686</v>
      </c>
      <c r="B1976" t="s">
        <v>2116</v>
      </c>
      <c r="C1976">
        <v>559.29999999999995</v>
      </c>
      <c r="D1976">
        <v>-11.19</v>
      </c>
      <c r="E1976">
        <v>-6.71</v>
      </c>
      <c r="F1976">
        <v>-6.71</v>
      </c>
      <c r="G1976">
        <v>-5.47</v>
      </c>
      <c r="H1976">
        <v>-12.18</v>
      </c>
      <c r="I1976">
        <v>2.23</v>
      </c>
      <c r="J1976">
        <v>-9.9499999999999993</v>
      </c>
    </row>
    <row r="1977" spans="1:10" x14ac:dyDescent="0.3">
      <c r="A1977" s="163">
        <v>45686</v>
      </c>
      <c r="B1977" t="s">
        <v>2117</v>
      </c>
      <c r="C1977">
        <v>685.5</v>
      </c>
      <c r="D1977">
        <v>-3.81</v>
      </c>
      <c r="E1977">
        <v>-3.7</v>
      </c>
      <c r="F1977">
        <v>-3.7</v>
      </c>
      <c r="G1977">
        <v>-0.4</v>
      </c>
      <c r="H1977">
        <v>-4.1000000000000005</v>
      </c>
      <c r="I1977">
        <v>5.46</v>
      </c>
      <c r="J1977">
        <v>1.3599999999999994</v>
      </c>
    </row>
    <row r="1978" spans="1:10" x14ac:dyDescent="0.3">
      <c r="A1978" s="163">
        <v>45686</v>
      </c>
      <c r="B1978" t="s">
        <v>2118</v>
      </c>
      <c r="C1978">
        <v>904.5</v>
      </c>
      <c r="D1978">
        <v>2.9999999999999801E-2</v>
      </c>
      <c r="E1978">
        <v>-0.39</v>
      </c>
      <c r="F1978">
        <v>-0.39</v>
      </c>
      <c r="G1978">
        <v>-0.34</v>
      </c>
      <c r="H1978">
        <v>-0.73</v>
      </c>
      <c r="I1978">
        <v>1.07</v>
      </c>
      <c r="J1978">
        <v>0.34000000000000008</v>
      </c>
    </row>
    <row r="1979" spans="1:10" x14ac:dyDescent="0.3">
      <c r="A1979" s="163">
        <v>45686</v>
      </c>
      <c r="B1979" t="s">
        <v>2119</v>
      </c>
      <c r="C1979">
        <v>1929.15</v>
      </c>
      <c r="D1979">
        <v>-8.08</v>
      </c>
      <c r="E1979">
        <v>-9.01</v>
      </c>
      <c r="F1979">
        <v>-9.01</v>
      </c>
      <c r="G1979">
        <v>4.62</v>
      </c>
      <c r="H1979">
        <v>-4.3899999999999997</v>
      </c>
      <c r="I1979">
        <v>1.76</v>
      </c>
      <c r="J1979">
        <v>-2.63</v>
      </c>
    </row>
    <row r="1980" spans="1:10" x14ac:dyDescent="0.3">
      <c r="A1980" s="163">
        <v>44361</v>
      </c>
      <c r="B1980" t="s">
        <v>4366</v>
      </c>
      <c r="C1980">
        <v>0.19</v>
      </c>
      <c r="D1980">
        <v>0</v>
      </c>
      <c r="E1980">
        <v>-5</v>
      </c>
      <c r="G1980">
        <v>0</v>
      </c>
      <c r="I1980">
        <v>0</v>
      </c>
    </row>
    <row r="1981" spans="1:10" x14ac:dyDescent="0.3">
      <c r="A1981" s="163">
        <v>45686</v>
      </c>
      <c r="B1981" t="s">
        <v>2120</v>
      </c>
      <c r="C1981">
        <v>3.98</v>
      </c>
      <c r="D1981">
        <v>-3.83</v>
      </c>
      <c r="E1981">
        <v>-2.23</v>
      </c>
      <c r="F1981">
        <v>-2.23</v>
      </c>
      <c r="H1981">
        <v>-2.23</v>
      </c>
      <c r="I1981">
        <v>0.76</v>
      </c>
      <c r="J1981">
        <v>-1.47</v>
      </c>
    </row>
    <row r="1982" spans="1:10" x14ac:dyDescent="0.3">
      <c r="A1982" s="163">
        <v>44211</v>
      </c>
      <c r="B1982" t="s">
        <v>4367</v>
      </c>
      <c r="C1982">
        <v>0.56999999999999995</v>
      </c>
      <c r="D1982">
        <v>-1.29</v>
      </c>
      <c r="E1982">
        <v>-4.17</v>
      </c>
      <c r="G1982">
        <v>-4.3499999999999996</v>
      </c>
      <c r="I1982">
        <v>-4.55</v>
      </c>
    </row>
    <row r="1983" spans="1:10" x14ac:dyDescent="0.3">
      <c r="A1983" s="163">
        <v>45686</v>
      </c>
      <c r="B1983" t="s">
        <v>2121</v>
      </c>
      <c r="C1983">
        <v>868.6</v>
      </c>
      <c r="D1983">
        <v>-5.59</v>
      </c>
      <c r="E1983">
        <v>-5.89</v>
      </c>
      <c r="F1983">
        <v>-5.89</v>
      </c>
      <c r="G1983">
        <v>-1.94</v>
      </c>
      <c r="H1983">
        <v>-7.83</v>
      </c>
      <c r="I1983">
        <v>1.28</v>
      </c>
      <c r="J1983">
        <v>-6.55</v>
      </c>
    </row>
    <row r="1984" spans="1:10" x14ac:dyDescent="0.3">
      <c r="A1984" s="163">
        <v>45686</v>
      </c>
      <c r="B1984" t="s">
        <v>2122</v>
      </c>
      <c r="C1984">
        <v>944.35</v>
      </c>
      <c r="D1984">
        <v>3.7700000000000009</v>
      </c>
      <c r="E1984">
        <v>-4.92</v>
      </c>
      <c r="F1984">
        <v>-4.92</v>
      </c>
      <c r="G1984">
        <v>-2.46</v>
      </c>
      <c r="H1984">
        <v>-7.38</v>
      </c>
      <c r="I1984">
        <v>1.55</v>
      </c>
      <c r="J1984">
        <v>-5.83</v>
      </c>
    </row>
    <row r="1985" spans="1:10" x14ac:dyDescent="0.3">
      <c r="A1985" s="163">
        <v>45686</v>
      </c>
      <c r="B1985" t="s">
        <v>2123</v>
      </c>
      <c r="C1985">
        <v>77.88</v>
      </c>
      <c r="D1985">
        <v>11.75</v>
      </c>
      <c r="E1985">
        <v>-3.74</v>
      </c>
      <c r="F1985">
        <v>-3.74</v>
      </c>
      <c r="G1985">
        <v>-6.05</v>
      </c>
      <c r="H1985">
        <v>-9.7899999999999991</v>
      </c>
      <c r="I1985">
        <v>7.66</v>
      </c>
      <c r="J1985">
        <v>-2.129999999999999</v>
      </c>
    </row>
    <row r="1986" spans="1:10" x14ac:dyDescent="0.3">
      <c r="A1986" s="163">
        <v>45686</v>
      </c>
      <c r="B1986" t="s">
        <v>2124</v>
      </c>
      <c r="C1986">
        <v>189.05</v>
      </c>
      <c r="D1986">
        <v>-0.37999999999999978</v>
      </c>
      <c r="E1986">
        <v>-2.93</v>
      </c>
      <c r="F1986">
        <v>-2.93</v>
      </c>
      <c r="G1986">
        <v>1.26</v>
      </c>
      <c r="H1986">
        <v>-1.6700000000000002</v>
      </c>
      <c r="I1986">
        <v>2.63</v>
      </c>
      <c r="J1986">
        <v>0.95999999999999963</v>
      </c>
    </row>
    <row r="1987" spans="1:10" x14ac:dyDescent="0.3">
      <c r="A1987" s="163">
        <v>45686</v>
      </c>
      <c r="B1987" t="s">
        <v>2125</v>
      </c>
      <c r="C1987">
        <v>20.65</v>
      </c>
      <c r="D1987">
        <v>-8.3299999999999983</v>
      </c>
      <c r="E1987">
        <v>-4.92</v>
      </c>
      <c r="F1987">
        <v>-4.92</v>
      </c>
      <c r="G1987">
        <v>-1.48</v>
      </c>
      <c r="H1987">
        <v>-6.4</v>
      </c>
      <c r="I1987">
        <v>3.25</v>
      </c>
      <c r="J1987">
        <v>-3.1500000000000004</v>
      </c>
    </row>
    <row r="1988" spans="1:10" x14ac:dyDescent="0.3">
      <c r="A1988" s="163">
        <v>45686</v>
      </c>
      <c r="B1988" t="s">
        <v>2126</v>
      </c>
      <c r="C1988">
        <v>115.9</v>
      </c>
      <c r="D1988">
        <v>-2.5299999999999998</v>
      </c>
      <c r="E1988">
        <v>-1.47</v>
      </c>
      <c r="F1988">
        <v>-1.47</v>
      </c>
      <c r="G1988">
        <v>-2.09</v>
      </c>
      <c r="H1988">
        <v>-3.56</v>
      </c>
      <c r="I1988">
        <v>1.22</v>
      </c>
      <c r="J1988">
        <v>-2.34</v>
      </c>
    </row>
    <row r="1989" spans="1:10" x14ac:dyDescent="0.3">
      <c r="A1989" s="163">
        <v>45686</v>
      </c>
      <c r="B1989" t="s">
        <v>2127</v>
      </c>
      <c r="C1989">
        <v>14</v>
      </c>
      <c r="D1989">
        <v>-11.87</v>
      </c>
      <c r="E1989">
        <v>-3.78</v>
      </c>
      <c r="F1989">
        <v>-3.78</v>
      </c>
      <c r="G1989">
        <v>0.69</v>
      </c>
      <c r="H1989">
        <v>-3.09</v>
      </c>
      <c r="I1989">
        <v>-4.1100000000000003</v>
      </c>
      <c r="J1989">
        <v>-7.2</v>
      </c>
    </row>
    <row r="1990" spans="1:10" x14ac:dyDescent="0.3">
      <c r="A1990" s="163">
        <v>45686</v>
      </c>
      <c r="B1990" t="s">
        <v>2128</v>
      </c>
      <c r="C1990">
        <v>21.1</v>
      </c>
      <c r="D1990">
        <v>2.9999999999999302E-2</v>
      </c>
      <c r="I1990">
        <v>4.9800000000000004</v>
      </c>
      <c r="J1990">
        <v>4.9800000000000004</v>
      </c>
    </row>
    <row r="1991" spans="1:10" x14ac:dyDescent="0.3">
      <c r="A1991" s="163">
        <v>45686</v>
      </c>
      <c r="B1991" t="s">
        <v>2129</v>
      </c>
      <c r="C1991">
        <v>33.49</v>
      </c>
      <c r="D1991">
        <v>2.7999999999999989</v>
      </c>
      <c r="E1991">
        <v>-2.2599999999999998</v>
      </c>
      <c r="F1991">
        <v>-2.2599999999999998</v>
      </c>
      <c r="G1991">
        <v>-0.77</v>
      </c>
      <c r="H1991">
        <v>-3.03</v>
      </c>
      <c r="I1991">
        <v>3.84</v>
      </c>
      <c r="J1991">
        <v>0.81</v>
      </c>
    </row>
    <row r="1992" spans="1:10" x14ac:dyDescent="0.3">
      <c r="A1992" s="163">
        <v>45686</v>
      </c>
      <c r="B1992" t="s">
        <v>2130</v>
      </c>
      <c r="C1992">
        <v>9.26</v>
      </c>
      <c r="D1992">
        <v>-8</v>
      </c>
      <c r="E1992">
        <v>-3.13</v>
      </c>
      <c r="F1992">
        <v>-3.13</v>
      </c>
      <c r="G1992">
        <v>1.73</v>
      </c>
      <c r="H1992">
        <v>-1.4</v>
      </c>
      <c r="I1992">
        <v>4.99</v>
      </c>
      <c r="J1992">
        <v>3.5900000000000003</v>
      </c>
    </row>
    <row r="1993" spans="1:10" x14ac:dyDescent="0.3">
      <c r="A1993" s="163">
        <v>45686</v>
      </c>
      <c r="B1993" t="s">
        <v>2131</v>
      </c>
      <c r="C1993">
        <v>9.7899999999999991</v>
      </c>
      <c r="D1993">
        <v>-10.45</v>
      </c>
      <c r="E1993">
        <v>-4.88</v>
      </c>
      <c r="F1993">
        <v>-4.88</v>
      </c>
      <c r="G1993">
        <v>-4.9400000000000004</v>
      </c>
      <c r="H1993">
        <v>-9.82</v>
      </c>
      <c r="I1993">
        <v>-2.1</v>
      </c>
      <c r="J1993">
        <v>-11.92</v>
      </c>
    </row>
    <row r="1994" spans="1:10" x14ac:dyDescent="0.3">
      <c r="A1994" s="163">
        <v>45686</v>
      </c>
      <c r="B1994" t="s">
        <v>2132</v>
      </c>
      <c r="C1994">
        <v>92.7</v>
      </c>
      <c r="D1994">
        <v>-4.26</v>
      </c>
      <c r="E1994">
        <v>-1.21</v>
      </c>
      <c r="F1994">
        <v>-1.21</v>
      </c>
      <c r="G1994">
        <v>-3.36</v>
      </c>
      <c r="H1994">
        <v>-4.57</v>
      </c>
      <c r="I1994">
        <v>2.37</v>
      </c>
      <c r="J1994">
        <v>-2.2000000000000002</v>
      </c>
    </row>
    <row r="1995" spans="1:10" x14ac:dyDescent="0.3">
      <c r="A1995" s="163">
        <v>45686</v>
      </c>
      <c r="B1995" t="s">
        <v>2133</v>
      </c>
      <c r="C1995">
        <v>33.340000000000003</v>
      </c>
      <c r="D1995">
        <v>-4.6199999999999992</v>
      </c>
      <c r="E1995">
        <v>4.22</v>
      </c>
      <c r="F1995">
        <v>4.22</v>
      </c>
      <c r="G1995">
        <v>-7.21</v>
      </c>
      <c r="H1995">
        <v>-2.99</v>
      </c>
      <c r="I1995">
        <v>-7.85</v>
      </c>
      <c r="J1995">
        <v>-10.84</v>
      </c>
    </row>
    <row r="1996" spans="1:10" x14ac:dyDescent="0.3">
      <c r="A1996" s="163">
        <v>45686</v>
      </c>
      <c r="B1996" t="s">
        <v>2134</v>
      </c>
      <c r="C1996">
        <v>180</v>
      </c>
      <c r="D1996">
        <v>-4.55</v>
      </c>
      <c r="E1996">
        <v>-5</v>
      </c>
      <c r="F1996">
        <v>-5</v>
      </c>
      <c r="G1996">
        <v>-3.47</v>
      </c>
      <c r="H1996">
        <v>-8.4700000000000006</v>
      </c>
      <c r="I1996">
        <v>1.18</v>
      </c>
      <c r="J1996">
        <v>-7.2900000000000009</v>
      </c>
    </row>
    <row r="1997" spans="1:10" x14ac:dyDescent="0.3">
      <c r="A1997" s="163">
        <v>45686</v>
      </c>
      <c r="B1997" t="s">
        <v>2135</v>
      </c>
      <c r="C1997">
        <v>69.760000000000005</v>
      </c>
      <c r="D1997">
        <v>1.81</v>
      </c>
      <c r="E1997">
        <v>1.99</v>
      </c>
      <c r="F1997">
        <v>1.99</v>
      </c>
      <c r="G1997">
        <v>1.92</v>
      </c>
      <c r="H1997">
        <v>3.91</v>
      </c>
      <c r="I1997">
        <v>1.99</v>
      </c>
      <c r="J1997">
        <v>5.9</v>
      </c>
    </row>
    <row r="1998" spans="1:10" x14ac:dyDescent="0.3">
      <c r="A1998" s="163">
        <v>45686</v>
      </c>
      <c r="B1998" t="s">
        <v>2136</v>
      </c>
      <c r="C1998">
        <v>50.94</v>
      </c>
      <c r="D1998">
        <v>5.57</v>
      </c>
      <c r="E1998">
        <v>-1.98</v>
      </c>
      <c r="F1998">
        <v>-1.98</v>
      </c>
      <c r="G1998">
        <v>-1.98</v>
      </c>
      <c r="H1998">
        <v>-3.96</v>
      </c>
      <c r="I1998">
        <v>-0.82</v>
      </c>
      <c r="J1998">
        <v>-4.78</v>
      </c>
    </row>
    <row r="1999" spans="1:10" x14ac:dyDescent="0.3">
      <c r="A1999" s="163">
        <v>45686</v>
      </c>
      <c r="B1999" t="s">
        <v>2137</v>
      </c>
      <c r="C1999">
        <v>118.37</v>
      </c>
      <c r="D1999">
        <v>-1.0599999999999996</v>
      </c>
      <c r="E1999">
        <v>-3.78</v>
      </c>
      <c r="F1999">
        <v>-3.78</v>
      </c>
      <c r="G1999">
        <v>-0.09</v>
      </c>
      <c r="H1999">
        <v>-3.87</v>
      </c>
      <c r="I1999">
        <v>2.69</v>
      </c>
      <c r="J1999">
        <v>-1.1799999999999995</v>
      </c>
    </row>
    <row r="2000" spans="1:10" x14ac:dyDescent="0.3">
      <c r="A2000" s="163">
        <v>45685</v>
      </c>
      <c r="B2000" t="s">
        <v>2138</v>
      </c>
      <c r="C2000">
        <v>6.52</v>
      </c>
      <c r="D2000">
        <v>-21.62</v>
      </c>
      <c r="E2000">
        <v>-2.37</v>
      </c>
      <c r="F2000">
        <v>-2.37</v>
      </c>
      <c r="G2000">
        <v>-1.06</v>
      </c>
      <c r="H2000">
        <v>-3.43</v>
      </c>
    </row>
    <row r="2001" spans="1:10" x14ac:dyDescent="0.3">
      <c r="A2001" s="163">
        <v>45686</v>
      </c>
      <c r="B2001" t="s">
        <v>2139</v>
      </c>
      <c r="C2001">
        <v>40.659999999999997</v>
      </c>
      <c r="D2001">
        <v>-2.0200000000000005</v>
      </c>
      <c r="E2001">
        <v>-3.46</v>
      </c>
      <c r="F2001">
        <v>-3.46</v>
      </c>
      <c r="G2001">
        <v>-2.06</v>
      </c>
      <c r="H2001">
        <v>-5.52</v>
      </c>
      <c r="I2001">
        <v>4.04</v>
      </c>
      <c r="J2001">
        <v>-1.4799999999999995</v>
      </c>
    </row>
    <row r="2002" spans="1:10" x14ac:dyDescent="0.3">
      <c r="A2002" s="163">
        <v>45686</v>
      </c>
      <c r="B2002" t="s">
        <v>2140</v>
      </c>
      <c r="C2002">
        <v>38.4</v>
      </c>
      <c r="D2002">
        <v>-1.27</v>
      </c>
      <c r="E2002">
        <v>-2.66</v>
      </c>
      <c r="F2002">
        <v>-2.66</v>
      </c>
      <c r="G2002">
        <v>-0.03</v>
      </c>
      <c r="H2002">
        <v>-2.69</v>
      </c>
      <c r="I2002">
        <v>-3.76</v>
      </c>
      <c r="J2002">
        <v>-6.4499999999999993</v>
      </c>
    </row>
    <row r="2003" spans="1:10" x14ac:dyDescent="0.3">
      <c r="A2003" s="163">
        <v>45677</v>
      </c>
      <c r="B2003" t="s">
        <v>4233</v>
      </c>
      <c r="C2003">
        <v>6.02</v>
      </c>
      <c r="D2003">
        <v>10.28</v>
      </c>
      <c r="E2003">
        <v>0</v>
      </c>
      <c r="G2003">
        <v>0</v>
      </c>
      <c r="I2003">
        <v>0</v>
      </c>
    </row>
    <row r="2004" spans="1:10" x14ac:dyDescent="0.3">
      <c r="A2004" s="163">
        <v>45686</v>
      </c>
      <c r="B2004" t="s">
        <v>2141</v>
      </c>
      <c r="C2004">
        <v>971.5</v>
      </c>
      <c r="D2004">
        <v>-14.91</v>
      </c>
      <c r="E2004">
        <v>-0.41</v>
      </c>
      <c r="F2004">
        <v>-0.41</v>
      </c>
      <c r="G2004">
        <v>3.72</v>
      </c>
      <c r="H2004">
        <v>3.31</v>
      </c>
      <c r="I2004">
        <v>-1.51</v>
      </c>
      <c r="J2004">
        <v>1.8</v>
      </c>
    </row>
    <row r="2005" spans="1:10" x14ac:dyDescent="0.3">
      <c r="A2005" s="163">
        <v>45686</v>
      </c>
      <c r="B2005" t="s">
        <v>2142</v>
      </c>
      <c r="C2005">
        <v>6158.95</v>
      </c>
      <c r="D2005">
        <v>-5.61</v>
      </c>
      <c r="E2005">
        <v>2.1</v>
      </c>
      <c r="F2005">
        <v>2.1</v>
      </c>
      <c r="G2005">
        <v>-4.3</v>
      </c>
      <c r="H2005">
        <v>-2.2000000000000002</v>
      </c>
      <c r="I2005">
        <v>3.61</v>
      </c>
      <c r="J2005">
        <v>1.41</v>
      </c>
    </row>
    <row r="2006" spans="1:10" x14ac:dyDescent="0.3">
      <c r="A2006" s="163">
        <v>45686</v>
      </c>
      <c r="B2006" t="s">
        <v>2143</v>
      </c>
      <c r="C2006">
        <v>17.13</v>
      </c>
      <c r="D2006">
        <v>-5.32</v>
      </c>
      <c r="E2006">
        <v>-1.98</v>
      </c>
      <c r="F2006">
        <v>-1.98</v>
      </c>
      <c r="G2006">
        <v>-1.96</v>
      </c>
      <c r="H2006">
        <v>-3.94</v>
      </c>
      <c r="I2006">
        <v>-1.95</v>
      </c>
      <c r="J2006">
        <v>-5.89</v>
      </c>
    </row>
    <row r="2007" spans="1:10" x14ac:dyDescent="0.3">
      <c r="A2007" s="163">
        <v>45686</v>
      </c>
      <c r="B2007" t="s">
        <v>2144</v>
      </c>
      <c r="C2007">
        <v>2760.1</v>
      </c>
      <c r="D2007">
        <v>0.62999999999999989</v>
      </c>
      <c r="E2007">
        <v>-2.82</v>
      </c>
      <c r="F2007">
        <v>-2.82</v>
      </c>
      <c r="G2007">
        <v>-2.62</v>
      </c>
      <c r="H2007">
        <v>-5.44</v>
      </c>
      <c r="I2007">
        <v>3.15</v>
      </c>
      <c r="J2007">
        <v>-2.29</v>
      </c>
    </row>
    <row r="2008" spans="1:10" x14ac:dyDescent="0.3">
      <c r="A2008" s="163">
        <v>45686</v>
      </c>
      <c r="B2008" t="s">
        <v>2145</v>
      </c>
      <c r="C2008">
        <v>146.05000000000001</v>
      </c>
      <c r="D2008">
        <v>-8.0400000000000009</v>
      </c>
      <c r="E2008">
        <v>-4.97</v>
      </c>
      <c r="F2008">
        <v>-4.97</v>
      </c>
      <c r="G2008">
        <v>-1.07</v>
      </c>
      <c r="H2008">
        <v>-6.04</v>
      </c>
      <c r="I2008">
        <v>5</v>
      </c>
      <c r="J2008">
        <v>-1.04</v>
      </c>
    </row>
    <row r="2009" spans="1:10" x14ac:dyDescent="0.3">
      <c r="A2009" s="163">
        <v>45686</v>
      </c>
      <c r="B2009" t="s">
        <v>2146</v>
      </c>
      <c r="C2009">
        <v>30.22</v>
      </c>
      <c r="D2009">
        <v>-4.3199999999999994</v>
      </c>
      <c r="E2009">
        <v>-4.17</v>
      </c>
      <c r="F2009">
        <v>-4.17</v>
      </c>
      <c r="G2009">
        <v>-2.2400000000000002</v>
      </c>
      <c r="H2009">
        <v>-6.41</v>
      </c>
      <c r="I2009">
        <v>1.99</v>
      </c>
      <c r="J2009">
        <v>-4.42</v>
      </c>
    </row>
    <row r="2010" spans="1:10" x14ac:dyDescent="0.3">
      <c r="A2010" s="163">
        <v>45686</v>
      </c>
      <c r="B2010" t="s">
        <v>2147</v>
      </c>
      <c r="C2010">
        <v>30.39</v>
      </c>
      <c r="D2010">
        <v>-2.68</v>
      </c>
      <c r="E2010">
        <v>-4.95</v>
      </c>
      <c r="F2010">
        <v>-4.95</v>
      </c>
      <c r="G2010">
        <v>5.42</v>
      </c>
      <c r="H2010">
        <v>0.4699999999999997</v>
      </c>
      <c r="I2010">
        <v>0.76</v>
      </c>
      <c r="J2010">
        <v>1.2299999999999998</v>
      </c>
    </row>
    <row r="2011" spans="1:10" x14ac:dyDescent="0.3">
      <c r="A2011" s="163">
        <v>45686</v>
      </c>
      <c r="B2011" t="s">
        <v>2148</v>
      </c>
      <c r="C2011">
        <v>509.95</v>
      </c>
      <c r="D2011">
        <v>-7.15</v>
      </c>
      <c r="E2011">
        <v>-3.54</v>
      </c>
      <c r="F2011">
        <v>-3.54</v>
      </c>
      <c r="G2011">
        <v>-3.29</v>
      </c>
      <c r="H2011">
        <v>-6.83</v>
      </c>
      <c r="I2011">
        <v>-2.7</v>
      </c>
      <c r="J2011">
        <v>-9.5299999999999994</v>
      </c>
    </row>
    <row r="2012" spans="1:10" x14ac:dyDescent="0.3">
      <c r="A2012" s="163">
        <v>45686</v>
      </c>
      <c r="B2012" t="s">
        <v>2149</v>
      </c>
      <c r="C2012">
        <v>268.05</v>
      </c>
      <c r="D2012">
        <v>-5.13</v>
      </c>
      <c r="E2012">
        <v>-4.0999999999999996</v>
      </c>
      <c r="F2012">
        <v>-4.0999999999999996</v>
      </c>
      <c r="G2012">
        <v>-4.38</v>
      </c>
      <c r="H2012">
        <v>-8.48</v>
      </c>
      <c r="I2012">
        <v>0.71</v>
      </c>
      <c r="J2012">
        <v>-7.77</v>
      </c>
    </row>
    <row r="2013" spans="1:10" x14ac:dyDescent="0.3">
      <c r="A2013" s="163">
        <v>45686</v>
      </c>
      <c r="B2013" t="s">
        <v>2150</v>
      </c>
      <c r="C2013">
        <v>25.8</v>
      </c>
      <c r="D2013">
        <v>-0.39999999999999969</v>
      </c>
      <c r="E2013">
        <v>-5.28</v>
      </c>
      <c r="F2013">
        <v>-5.28</v>
      </c>
      <c r="G2013">
        <v>4.96</v>
      </c>
      <c r="H2013">
        <v>-0.32000000000000028</v>
      </c>
      <c r="J2013">
        <v>-0.32000000000000028</v>
      </c>
    </row>
    <row r="2014" spans="1:10" x14ac:dyDescent="0.3">
      <c r="A2014" s="163">
        <v>45686</v>
      </c>
      <c r="B2014" t="s">
        <v>2151</v>
      </c>
      <c r="C2014">
        <v>341.95</v>
      </c>
      <c r="D2014">
        <v>-7.7200000000000006</v>
      </c>
      <c r="E2014">
        <v>-5</v>
      </c>
      <c r="F2014">
        <v>-5</v>
      </c>
      <c r="G2014">
        <v>-4.99</v>
      </c>
      <c r="H2014">
        <v>-9.99</v>
      </c>
      <c r="I2014">
        <v>3.15</v>
      </c>
      <c r="J2014">
        <v>-6.84</v>
      </c>
    </row>
    <row r="2015" spans="1:10" x14ac:dyDescent="0.3">
      <c r="A2015" s="163">
        <v>45686</v>
      </c>
      <c r="B2015" t="s">
        <v>2152</v>
      </c>
      <c r="C2015">
        <v>430.15</v>
      </c>
      <c r="D2015">
        <v>-4.1199999999999992</v>
      </c>
      <c r="E2015">
        <v>-5.31</v>
      </c>
      <c r="F2015">
        <v>-5.31</v>
      </c>
      <c r="G2015">
        <v>1.65</v>
      </c>
      <c r="H2015">
        <v>-3.66</v>
      </c>
      <c r="I2015">
        <v>3.25</v>
      </c>
      <c r="J2015">
        <v>-0.4099999999999997</v>
      </c>
    </row>
    <row r="2016" spans="1:10" x14ac:dyDescent="0.3">
      <c r="A2016" s="163">
        <v>45686</v>
      </c>
      <c r="B2016" t="s">
        <v>2153</v>
      </c>
      <c r="C2016">
        <v>12.8</v>
      </c>
      <c r="D2016">
        <v>-0.27999999999999992</v>
      </c>
      <c r="E2016">
        <v>-1.88</v>
      </c>
      <c r="F2016">
        <v>-1.88</v>
      </c>
      <c r="G2016">
        <v>-6.78</v>
      </c>
      <c r="H2016">
        <v>-8.66</v>
      </c>
      <c r="I2016">
        <v>1.19</v>
      </c>
      <c r="J2016">
        <v>-7.4700000000000006</v>
      </c>
    </row>
    <row r="2017" spans="1:10" x14ac:dyDescent="0.3">
      <c r="A2017" s="163">
        <v>45686</v>
      </c>
      <c r="B2017" t="s">
        <v>2154</v>
      </c>
      <c r="C2017">
        <v>25.79</v>
      </c>
      <c r="D2017">
        <v>-12.55</v>
      </c>
      <c r="E2017">
        <v>-5.0199999999999996</v>
      </c>
      <c r="F2017">
        <v>-5.0199999999999996</v>
      </c>
      <c r="G2017">
        <v>-5.03</v>
      </c>
      <c r="H2017">
        <v>-10.050000000000001</v>
      </c>
      <c r="I2017">
        <v>-0.27</v>
      </c>
      <c r="J2017">
        <v>-10.32</v>
      </c>
    </row>
    <row r="2018" spans="1:10" x14ac:dyDescent="0.3">
      <c r="A2018" s="163">
        <v>45686</v>
      </c>
      <c r="B2018" t="s">
        <v>2155</v>
      </c>
      <c r="C2018">
        <v>545.6</v>
      </c>
      <c r="D2018">
        <v>5.8</v>
      </c>
      <c r="E2018">
        <v>-11</v>
      </c>
      <c r="F2018">
        <v>-11</v>
      </c>
      <c r="G2018">
        <v>-4.59</v>
      </c>
      <c r="H2018">
        <v>-15.59</v>
      </c>
      <c r="I2018">
        <v>6.87</v>
      </c>
      <c r="J2018">
        <v>-8.7199999999999989</v>
      </c>
    </row>
    <row r="2019" spans="1:10" x14ac:dyDescent="0.3">
      <c r="A2019" s="163">
        <v>45686</v>
      </c>
      <c r="B2019" t="s">
        <v>2156</v>
      </c>
      <c r="C2019">
        <v>294.95</v>
      </c>
      <c r="D2019">
        <v>-1.94</v>
      </c>
      <c r="E2019">
        <v>-3.9</v>
      </c>
      <c r="F2019">
        <v>-3.9</v>
      </c>
      <c r="G2019">
        <v>-6.45</v>
      </c>
      <c r="H2019">
        <v>-10.35</v>
      </c>
      <c r="I2019">
        <v>1.97</v>
      </c>
      <c r="J2019">
        <v>-8.379999999999999</v>
      </c>
    </row>
    <row r="2020" spans="1:10" x14ac:dyDescent="0.3">
      <c r="A2020" s="163">
        <v>45686</v>
      </c>
      <c r="B2020" t="s">
        <v>2157</v>
      </c>
      <c r="C2020">
        <v>27.83</v>
      </c>
      <c r="D2020">
        <v>-3.4</v>
      </c>
      <c r="E2020">
        <v>-3.06</v>
      </c>
      <c r="F2020">
        <v>-3.06</v>
      </c>
      <c r="G2020">
        <v>-3.52</v>
      </c>
      <c r="H2020">
        <v>-6.58</v>
      </c>
      <c r="I2020">
        <v>4.74</v>
      </c>
      <c r="J2020">
        <v>-1.84</v>
      </c>
    </row>
    <row r="2021" spans="1:10" x14ac:dyDescent="0.3">
      <c r="A2021" s="163">
        <v>45686</v>
      </c>
      <c r="B2021" t="s">
        <v>2158</v>
      </c>
      <c r="C2021">
        <v>9.09</v>
      </c>
      <c r="D2021">
        <v>-2.08</v>
      </c>
      <c r="E2021">
        <v>4.99</v>
      </c>
      <c r="F2021">
        <v>4.99</v>
      </c>
      <c r="G2021">
        <v>-0.33</v>
      </c>
      <c r="H2021">
        <v>4.66</v>
      </c>
      <c r="I2021">
        <v>0.89</v>
      </c>
      <c r="J2021">
        <v>5.55</v>
      </c>
    </row>
    <row r="2022" spans="1:10" x14ac:dyDescent="0.3">
      <c r="A2022" s="163">
        <v>45686</v>
      </c>
      <c r="B2022" t="s">
        <v>4368</v>
      </c>
      <c r="C2022">
        <v>24.54</v>
      </c>
      <c r="D2022">
        <v>4.8100000000000005</v>
      </c>
      <c r="G2022">
        <v>-1.01</v>
      </c>
      <c r="J2022">
        <v>-1.01</v>
      </c>
    </row>
    <row r="2023" spans="1:10" x14ac:dyDescent="0.3">
      <c r="A2023" s="163">
        <v>43899</v>
      </c>
      <c r="B2023" t="s">
        <v>4369</v>
      </c>
      <c r="C2023">
        <v>2.76</v>
      </c>
      <c r="D2023">
        <v>4.91</v>
      </c>
      <c r="E2023">
        <v>-4.83</v>
      </c>
      <c r="G2023">
        <v>0</v>
      </c>
      <c r="I2023">
        <v>0</v>
      </c>
    </row>
    <row r="2024" spans="1:10" x14ac:dyDescent="0.3">
      <c r="A2024" s="163">
        <v>45686</v>
      </c>
      <c r="B2024" t="s">
        <v>2159</v>
      </c>
      <c r="C2024">
        <v>11.81</v>
      </c>
      <c r="D2024">
        <v>-5.99</v>
      </c>
      <c r="E2024">
        <v>-3</v>
      </c>
      <c r="F2024">
        <v>-3</v>
      </c>
      <c r="G2024">
        <v>-3.18</v>
      </c>
      <c r="H2024">
        <v>-6.18</v>
      </c>
      <c r="I2024">
        <v>4.88</v>
      </c>
      <c r="J2024">
        <v>-1.2999999999999998</v>
      </c>
    </row>
    <row r="2025" spans="1:10" x14ac:dyDescent="0.3">
      <c r="A2025" s="163">
        <v>45686</v>
      </c>
      <c r="B2025" t="s">
        <v>2160</v>
      </c>
      <c r="C2025">
        <v>269.8</v>
      </c>
      <c r="D2025">
        <v>6.67</v>
      </c>
      <c r="E2025">
        <v>6.66</v>
      </c>
      <c r="F2025">
        <v>6.66</v>
      </c>
      <c r="G2025">
        <v>-14.59</v>
      </c>
      <c r="H2025">
        <v>-7.93</v>
      </c>
      <c r="I2025">
        <v>3.81</v>
      </c>
      <c r="J2025">
        <v>-4.1199999999999992</v>
      </c>
    </row>
    <row r="2026" spans="1:10" x14ac:dyDescent="0.3">
      <c r="A2026" s="163">
        <v>45677</v>
      </c>
      <c r="B2026" t="s">
        <v>4370</v>
      </c>
      <c r="C2026">
        <v>331.75</v>
      </c>
      <c r="D2026">
        <v>24.02</v>
      </c>
      <c r="E2026">
        <v>-5</v>
      </c>
      <c r="G2026">
        <v>0</v>
      </c>
      <c r="I2026">
        <v>0</v>
      </c>
    </row>
    <row r="2027" spans="1:10" x14ac:dyDescent="0.3">
      <c r="A2027" s="163">
        <v>45686</v>
      </c>
      <c r="B2027" t="s">
        <v>2161</v>
      </c>
      <c r="C2027">
        <v>311.3</v>
      </c>
      <c r="D2027">
        <v>4.6500000000000004</v>
      </c>
      <c r="E2027">
        <v>-1.1000000000000001</v>
      </c>
      <c r="F2027">
        <v>-1.1000000000000001</v>
      </c>
      <c r="G2027">
        <v>0.89</v>
      </c>
      <c r="H2027">
        <v>-0.21</v>
      </c>
      <c r="I2027">
        <v>1.17</v>
      </c>
      <c r="J2027">
        <v>0.96</v>
      </c>
    </row>
    <row r="2028" spans="1:10" x14ac:dyDescent="0.3">
      <c r="A2028" s="163">
        <v>45686</v>
      </c>
      <c r="B2028" t="s">
        <v>2162</v>
      </c>
      <c r="C2028">
        <v>139.69999999999999</v>
      </c>
      <c r="D2028">
        <v>-2.8600000000000003</v>
      </c>
      <c r="E2028">
        <v>-3.65</v>
      </c>
      <c r="F2028">
        <v>-3.65</v>
      </c>
      <c r="G2028">
        <v>0.11</v>
      </c>
      <c r="H2028">
        <v>-3.54</v>
      </c>
      <c r="I2028">
        <v>6.93</v>
      </c>
      <c r="J2028">
        <v>3.39</v>
      </c>
    </row>
    <row r="2029" spans="1:10" x14ac:dyDescent="0.3">
      <c r="A2029" s="163">
        <v>45686</v>
      </c>
      <c r="B2029" t="s">
        <v>2163</v>
      </c>
      <c r="C2029">
        <v>579.6</v>
      </c>
      <c r="D2029">
        <v>19.52</v>
      </c>
      <c r="E2029">
        <v>4.8099999999999996</v>
      </c>
      <c r="F2029">
        <v>4.8099999999999996</v>
      </c>
      <c r="G2029">
        <v>4.99</v>
      </c>
      <c r="H2029">
        <v>9.8000000000000007</v>
      </c>
      <c r="I2029">
        <v>5</v>
      </c>
      <c r="J2029">
        <v>14.8</v>
      </c>
    </row>
    <row r="2030" spans="1:10" x14ac:dyDescent="0.3">
      <c r="A2030" s="163">
        <v>45686</v>
      </c>
      <c r="B2030" t="s">
        <v>2164</v>
      </c>
      <c r="C2030">
        <v>1.42</v>
      </c>
      <c r="D2030">
        <v>-3.92</v>
      </c>
      <c r="E2030">
        <v>-3.42</v>
      </c>
      <c r="F2030">
        <v>-3.42</v>
      </c>
      <c r="G2030">
        <v>-1.42</v>
      </c>
      <c r="H2030">
        <v>-4.84</v>
      </c>
      <c r="I2030">
        <v>2.16</v>
      </c>
      <c r="J2030">
        <v>-2.68</v>
      </c>
    </row>
    <row r="2031" spans="1:10" x14ac:dyDescent="0.3">
      <c r="A2031" s="163">
        <v>45686</v>
      </c>
      <c r="B2031" t="s">
        <v>4165</v>
      </c>
      <c r="C2031">
        <v>41.12</v>
      </c>
      <c r="D2031">
        <v>-3.49</v>
      </c>
      <c r="E2031">
        <v>-3.85</v>
      </c>
      <c r="F2031">
        <v>-3.85</v>
      </c>
      <c r="G2031">
        <v>10.38</v>
      </c>
      <c r="H2031">
        <v>6.5300000000000011</v>
      </c>
      <c r="I2031">
        <v>-2.37</v>
      </c>
      <c r="J2031">
        <v>4.160000000000001</v>
      </c>
    </row>
    <row r="2032" spans="1:10" x14ac:dyDescent="0.3">
      <c r="A2032" s="163">
        <v>45686</v>
      </c>
      <c r="B2032" t="s">
        <v>2165</v>
      </c>
      <c r="C2032">
        <v>192.25</v>
      </c>
      <c r="D2032">
        <v>-4.2699999999999996</v>
      </c>
      <c r="E2032">
        <v>-8.2899999999999991</v>
      </c>
      <c r="F2032">
        <v>-8.2899999999999991</v>
      </c>
      <c r="G2032">
        <v>-2.21</v>
      </c>
      <c r="H2032">
        <v>-10.5</v>
      </c>
      <c r="I2032">
        <v>2.29</v>
      </c>
      <c r="J2032">
        <v>-8.2100000000000009</v>
      </c>
    </row>
    <row r="2033" spans="1:10" x14ac:dyDescent="0.3">
      <c r="A2033" s="163">
        <v>45686</v>
      </c>
      <c r="B2033" t="s">
        <v>2166</v>
      </c>
      <c r="C2033">
        <v>1226.3</v>
      </c>
      <c r="D2033">
        <v>0.1700000000000001</v>
      </c>
      <c r="E2033">
        <v>-5.51</v>
      </c>
      <c r="F2033">
        <v>-5.51</v>
      </c>
      <c r="G2033">
        <v>0.86</v>
      </c>
      <c r="H2033">
        <v>-4.6500000000000004</v>
      </c>
      <c r="I2033">
        <v>3.07</v>
      </c>
      <c r="J2033">
        <v>-1.5799999999999996</v>
      </c>
    </row>
    <row r="2034" spans="1:10" x14ac:dyDescent="0.3">
      <c r="A2034" s="163">
        <v>45686</v>
      </c>
      <c r="B2034" t="s">
        <v>2167</v>
      </c>
      <c r="C2034">
        <v>11.99</v>
      </c>
      <c r="D2034">
        <v>-6.7200000000000006</v>
      </c>
      <c r="E2034">
        <v>-4.97</v>
      </c>
      <c r="F2034">
        <v>-4.97</v>
      </c>
      <c r="G2034">
        <v>-3</v>
      </c>
      <c r="H2034">
        <v>-7.97</v>
      </c>
      <c r="I2034">
        <v>-4.99</v>
      </c>
      <c r="J2034">
        <v>-12.96</v>
      </c>
    </row>
    <row r="2035" spans="1:10" x14ac:dyDescent="0.3">
      <c r="A2035" s="163">
        <v>45686</v>
      </c>
      <c r="B2035" t="s">
        <v>2168</v>
      </c>
      <c r="C2035">
        <v>561.20000000000005</v>
      </c>
      <c r="D2035">
        <v>1.39</v>
      </c>
      <c r="E2035">
        <v>-3.15</v>
      </c>
      <c r="F2035">
        <v>-3.15</v>
      </c>
      <c r="G2035">
        <v>3.39</v>
      </c>
      <c r="H2035">
        <v>0.24000000000000021</v>
      </c>
      <c r="I2035">
        <v>3.86</v>
      </c>
      <c r="J2035">
        <v>4.0999999999999996</v>
      </c>
    </row>
    <row r="2036" spans="1:10" x14ac:dyDescent="0.3">
      <c r="A2036" s="163">
        <v>45686</v>
      </c>
      <c r="B2036" t="s">
        <v>2169</v>
      </c>
      <c r="C2036">
        <v>14.49</v>
      </c>
      <c r="D2036">
        <v>-6.88</v>
      </c>
      <c r="E2036">
        <v>-3.43</v>
      </c>
      <c r="F2036">
        <v>-3.43</v>
      </c>
      <c r="G2036">
        <v>-1.95</v>
      </c>
      <c r="H2036">
        <v>-5.38</v>
      </c>
      <c r="I2036">
        <v>2.77</v>
      </c>
      <c r="J2036">
        <v>-2.61</v>
      </c>
    </row>
    <row r="2037" spans="1:10" x14ac:dyDescent="0.3">
      <c r="A2037" s="163">
        <v>45686</v>
      </c>
      <c r="B2037" t="s">
        <v>2170</v>
      </c>
      <c r="C2037">
        <v>390.6</v>
      </c>
      <c r="D2037">
        <v>-11.64</v>
      </c>
      <c r="E2037">
        <v>-8.1999999999999993</v>
      </c>
      <c r="F2037">
        <v>-8.1999999999999993</v>
      </c>
      <c r="G2037">
        <v>-1.77</v>
      </c>
      <c r="H2037">
        <v>-9.9700000000000006</v>
      </c>
      <c r="I2037">
        <v>3.58</v>
      </c>
      <c r="J2037">
        <v>-6.3899999999999988</v>
      </c>
    </row>
    <row r="2038" spans="1:10" x14ac:dyDescent="0.3">
      <c r="A2038" s="163">
        <v>45686</v>
      </c>
      <c r="B2038" t="s">
        <v>2171</v>
      </c>
      <c r="C2038">
        <v>26</v>
      </c>
      <c r="D2038">
        <v>-9.98</v>
      </c>
      <c r="E2038">
        <v>-4.96</v>
      </c>
      <c r="F2038">
        <v>-4.96</v>
      </c>
      <c r="G2038">
        <v>-2.5299999999999998</v>
      </c>
      <c r="H2038">
        <v>-7.49</v>
      </c>
      <c r="I2038">
        <v>4</v>
      </c>
      <c r="J2038">
        <v>-3.49</v>
      </c>
    </row>
    <row r="2039" spans="1:10" x14ac:dyDescent="0.3">
      <c r="A2039" s="163">
        <v>45686</v>
      </c>
      <c r="B2039" t="s">
        <v>2172</v>
      </c>
      <c r="C2039">
        <v>25</v>
      </c>
      <c r="D2039">
        <v>3.68</v>
      </c>
      <c r="E2039">
        <v>4.9800000000000004</v>
      </c>
      <c r="F2039">
        <v>4.9800000000000004</v>
      </c>
      <c r="G2039">
        <v>2.89</v>
      </c>
      <c r="H2039">
        <v>7.870000000000001</v>
      </c>
      <c r="I2039">
        <v>0.2</v>
      </c>
      <c r="J2039">
        <v>8.07</v>
      </c>
    </row>
    <row r="2040" spans="1:10" x14ac:dyDescent="0.3">
      <c r="A2040" s="163">
        <v>45686</v>
      </c>
      <c r="B2040" t="s">
        <v>2173</v>
      </c>
      <c r="C2040">
        <v>574.1</v>
      </c>
      <c r="D2040">
        <v>1.99</v>
      </c>
      <c r="E2040">
        <v>-1.51</v>
      </c>
      <c r="F2040">
        <v>-1.51</v>
      </c>
      <c r="G2040">
        <v>1.04</v>
      </c>
      <c r="H2040">
        <v>-0.47</v>
      </c>
      <c r="I2040">
        <v>0.63</v>
      </c>
      <c r="J2040">
        <v>0.16</v>
      </c>
    </row>
    <row r="2041" spans="1:10" x14ac:dyDescent="0.3">
      <c r="A2041" s="163">
        <v>45686</v>
      </c>
      <c r="B2041" t="s">
        <v>2174</v>
      </c>
      <c r="C2041">
        <v>828.25</v>
      </c>
      <c r="D2041">
        <v>-3.95</v>
      </c>
      <c r="E2041">
        <v>-1.45</v>
      </c>
      <c r="F2041">
        <v>-1.45</v>
      </c>
      <c r="G2041">
        <v>1.17</v>
      </c>
      <c r="H2041">
        <v>-0.28000000000000003</v>
      </c>
      <c r="I2041">
        <v>1.1499999999999999</v>
      </c>
      <c r="J2041">
        <v>0.86999999999999988</v>
      </c>
    </row>
    <row r="2042" spans="1:10" x14ac:dyDescent="0.3">
      <c r="A2042" s="163">
        <v>45685</v>
      </c>
      <c r="B2042" t="s">
        <v>2175</v>
      </c>
      <c r="C2042">
        <v>255</v>
      </c>
      <c r="D2042">
        <v>-7.59</v>
      </c>
      <c r="E2042">
        <v>-10.3</v>
      </c>
      <c r="F2042">
        <v>-10.3</v>
      </c>
      <c r="G2042">
        <v>0.31</v>
      </c>
      <c r="H2042">
        <v>-9.99</v>
      </c>
    </row>
    <row r="2043" spans="1:10" x14ac:dyDescent="0.3">
      <c r="A2043" s="163">
        <v>45686</v>
      </c>
      <c r="B2043" t="s">
        <v>2176</v>
      </c>
      <c r="C2043">
        <v>57.64</v>
      </c>
      <c r="D2043">
        <v>-0.77000000000000013</v>
      </c>
      <c r="E2043">
        <v>4.7699999999999996</v>
      </c>
      <c r="F2043">
        <v>4.7699999999999996</v>
      </c>
      <c r="G2043">
        <v>-2.4300000000000002</v>
      </c>
      <c r="H2043">
        <v>2.3399999999999994</v>
      </c>
      <c r="I2043">
        <v>-2.14</v>
      </c>
      <c r="J2043">
        <v>0.19999999999999929</v>
      </c>
    </row>
    <row r="2044" spans="1:10" x14ac:dyDescent="0.3">
      <c r="A2044" s="163">
        <v>45686</v>
      </c>
      <c r="B2044" t="s">
        <v>2177</v>
      </c>
      <c r="C2044">
        <v>314.60000000000002</v>
      </c>
      <c r="D2044">
        <v>-6.69</v>
      </c>
      <c r="E2044">
        <v>-3.77</v>
      </c>
      <c r="F2044">
        <v>-3.77</v>
      </c>
      <c r="G2044">
        <v>0.44</v>
      </c>
      <c r="H2044">
        <v>-3.33</v>
      </c>
      <c r="I2044">
        <v>2.56</v>
      </c>
      <c r="J2044">
        <v>-0.77</v>
      </c>
    </row>
    <row r="2045" spans="1:10" x14ac:dyDescent="0.3">
      <c r="A2045" s="163">
        <v>45686</v>
      </c>
      <c r="B2045" t="s">
        <v>2178</v>
      </c>
      <c r="C2045">
        <v>21.2</v>
      </c>
      <c r="D2045">
        <v>0.28999999999999998</v>
      </c>
      <c r="E2045">
        <v>-5</v>
      </c>
      <c r="F2045">
        <v>-5</v>
      </c>
      <c r="G2045">
        <v>-4.75</v>
      </c>
      <c r="H2045">
        <v>-9.75</v>
      </c>
      <c r="I2045">
        <v>4.59</v>
      </c>
      <c r="J2045">
        <v>-5.16</v>
      </c>
    </row>
    <row r="2046" spans="1:10" x14ac:dyDescent="0.3">
      <c r="A2046" s="163">
        <v>45686</v>
      </c>
      <c r="B2046" t="s">
        <v>2179</v>
      </c>
      <c r="C2046">
        <v>133.15</v>
      </c>
      <c r="D2046">
        <v>-4.49</v>
      </c>
      <c r="E2046">
        <v>-5.23</v>
      </c>
      <c r="F2046">
        <v>-5.23</v>
      </c>
      <c r="G2046">
        <v>-0.98</v>
      </c>
      <c r="H2046">
        <v>-6.2100000000000009</v>
      </c>
      <c r="I2046">
        <v>1.02</v>
      </c>
      <c r="J2046">
        <v>-5.1900000000000013</v>
      </c>
    </row>
    <row r="2047" spans="1:10" x14ac:dyDescent="0.3">
      <c r="A2047" s="163">
        <v>45686</v>
      </c>
      <c r="B2047" t="s">
        <v>2180</v>
      </c>
      <c r="C2047">
        <v>700.4</v>
      </c>
      <c r="D2047">
        <v>-11.71</v>
      </c>
      <c r="E2047">
        <v>-5.45</v>
      </c>
      <c r="F2047">
        <v>-5.45</v>
      </c>
      <c r="G2047">
        <v>-0.13</v>
      </c>
      <c r="H2047">
        <v>-5.58</v>
      </c>
      <c r="I2047">
        <v>3.6</v>
      </c>
      <c r="J2047">
        <v>-1.98</v>
      </c>
    </row>
    <row r="2048" spans="1:10" x14ac:dyDescent="0.3">
      <c r="A2048" s="163">
        <v>45686</v>
      </c>
      <c r="B2048" t="s">
        <v>2181</v>
      </c>
      <c r="C2048">
        <v>6289.55</v>
      </c>
      <c r="D2048">
        <v>0.60000000000000009</v>
      </c>
      <c r="E2048">
        <v>-3.05</v>
      </c>
      <c r="F2048">
        <v>-3.05</v>
      </c>
      <c r="G2048">
        <v>-0.2</v>
      </c>
      <c r="H2048">
        <v>-3.25</v>
      </c>
      <c r="I2048">
        <v>11.38</v>
      </c>
      <c r="J2048">
        <v>8.1300000000000008</v>
      </c>
    </row>
    <row r="2049" spans="1:10" x14ac:dyDescent="0.3">
      <c r="A2049" s="163">
        <v>45686</v>
      </c>
      <c r="B2049" t="s">
        <v>2182</v>
      </c>
      <c r="C2049">
        <v>38.06</v>
      </c>
      <c r="D2049">
        <v>-1.5999999999999994</v>
      </c>
      <c r="E2049">
        <v>-2.06</v>
      </c>
      <c r="F2049">
        <v>-2.06</v>
      </c>
      <c r="G2049">
        <v>0.43</v>
      </c>
      <c r="H2049">
        <v>-1.63</v>
      </c>
      <c r="I2049">
        <v>0.93</v>
      </c>
      <c r="J2049">
        <v>-0.70000000000000007</v>
      </c>
    </row>
    <row r="2050" spans="1:10" x14ac:dyDescent="0.3">
      <c r="A2050" s="163">
        <v>45686</v>
      </c>
      <c r="B2050" t="s">
        <v>2183</v>
      </c>
      <c r="C2050">
        <v>20</v>
      </c>
      <c r="D2050">
        <v>-1.00000000000006E-2</v>
      </c>
      <c r="E2050">
        <v>-4.21</v>
      </c>
      <c r="F2050">
        <v>-4.21</v>
      </c>
      <c r="H2050">
        <v>-4.21</v>
      </c>
      <c r="I2050">
        <v>-0.15</v>
      </c>
      <c r="J2050">
        <v>-4.3600000000000003</v>
      </c>
    </row>
    <row r="2051" spans="1:10" x14ac:dyDescent="0.3">
      <c r="A2051" s="163">
        <v>45686</v>
      </c>
      <c r="B2051" t="s">
        <v>2184</v>
      </c>
      <c r="C2051">
        <v>229.8</v>
      </c>
      <c r="D2051">
        <v>3.24</v>
      </c>
      <c r="E2051">
        <v>-2.39</v>
      </c>
      <c r="F2051">
        <v>-2.39</v>
      </c>
      <c r="G2051">
        <v>-0.33</v>
      </c>
      <c r="H2051">
        <v>-2.72</v>
      </c>
      <c r="I2051">
        <v>2.57</v>
      </c>
      <c r="J2051">
        <v>-0.1500000000000003</v>
      </c>
    </row>
    <row r="2052" spans="1:10" x14ac:dyDescent="0.3">
      <c r="A2052" s="163">
        <v>45686</v>
      </c>
      <c r="B2052" t="s">
        <v>2185</v>
      </c>
      <c r="C2052">
        <v>23.01</v>
      </c>
      <c r="D2052">
        <v>-6.5200000000000005</v>
      </c>
      <c r="E2052">
        <v>-8.19</v>
      </c>
      <c r="F2052">
        <v>-8.19</v>
      </c>
      <c r="G2052">
        <v>-0.05</v>
      </c>
      <c r="H2052">
        <v>-8.24</v>
      </c>
      <c r="I2052">
        <v>3.7</v>
      </c>
      <c r="J2052">
        <v>-4.54</v>
      </c>
    </row>
    <row r="2053" spans="1:10" x14ac:dyDescent="0.3">
      <c r="A2053" s="163">
        <v>45686</v>
      </c>
      <c r="B2053" t="s">
        <v>2186</v>
      </c>
      <c r="C2053">
        <v>8.01</v>
      </c>
      <c r="D2053">
        <v>12.77</v>
      </c>
      <c r="E2053">
        <v>-2</v>
      </c>
      <c r="F2053">
        <v>-2</v>
      </c>
      <c r="G2053">
        <v>-1.92</v>
      </c>
      <c r="H2053">
        <v>-3.92</v>
      </c>
      <c r="I2053">
        <v>-1.96</v>
      </c>
      <c r="J2053">
        <v>-5.88</v>
      </c>
    </row>
    <row r="2054" spans="1:10" x14ac:dyDescent="0.3">
      <c r="A2054" s="163">
        <v>45686</v>
      </c>
      <c r="B2054" t="s">
        <v>2187</v>
      </c>
      <c r="C2054">
        <v>89.15</v>
      </c>
      <c r="D2054">
        <v>-1.6599999999999997</v>
      </c>
      <c r="E2054">
        <v>-3</v>
      </c>
      <c r="F2054">
        <v>-3</v>
      </c>
      <c r="G2054">
        <v>-4.82</v>
      </c>
      <c r="H2054">
        <v>-7.82</v>
      </c>
      <c r="I2054">
        <v>7.41</v>
      </c>
      <c r="J2054">
        <v>-0.41000000000000009</v>
      </c>
    </row>
    <row r="2055" spans="1:10" x14ac:dyDescent="0.3">
      <c r="A2055" s="163">
        <v>45686</v>
      </c>
      <c r="B2055" t="s">
        <v>2188</v>
      </c>
      <c r="C2055">
        <v>76.540000000000006</v>
      </c>
      <c r="D2055">
        <v>-1.87</v>
      </c>
      <c r="E2055">
        <v>-5.19</v>
      </c>
      <c r="F2055">
        <v>-5.19</v>
      </c>
      <c r="G2055">
        <v>-5.74</v>
      </c>
      <c r="H2055">
        <v>-10.93</v>
      </c>
      <c r="I2055">
        <v>4.09</v>
      </c>
      <c r="J2055">
        <v>-6.84</v>
      </c>
    </row>
    <row r="2056" spans="1:10" x14ac:dyDescent="0.3">
      <c r="A2056" s="163">
        <v>45686</v>
      </c>
      <c r="B2056" t="s">
        <v>2189</v>
      </c>
      <c r="C2056">
        <v>56.94</v>
      </c>
      <c r="D2056">
        <v>6.0399999999999991</v>
      </c>
      <c r="E2056">
        <v>-6.47</v>
      </c>
      <c r="F2056">
        <v>-6.47</v>
      </c>
      <c r="G2056">
        <v>-1.91</v>
      </c>
      <c r="H2056">
        <v>-8.379999999999999</v>
      </c>
      <c r="I2056">
        <v>4.63</v>
      </c>
      <c r="J2056">
        <v>-3.7499999999999991</v>
      </c>
    </row>
    <row r="2057" spans="1:10" x14ac:dyDescent="0.3">
      <c r="A2057" s="163">
        <v>45686</v>
      </c>
      <c r="B2057" t="s">
        <v>2190</v>
      </c>
      <c r="C2057">
        <v>1256.3</v>
      </c>
      <c r="D2057">
        <v>-3.33</v>
      </c>
      <c r="E2057">
        <v>-5.96</v>
      </c>
      <c r="F2057">
        <v>-5.96</v>
      </c>
      <c r="G2057">
        <v>-4.78</v>
      </c>
      <c r="H2057">
        <v>-10.74</v>
      </c>
      <c r="I2057">
        <v>1.96</v>
      </c>
      <c r="J2057">
        <v>-8.7800000000000011</v>
      </c>
    </row>
    <row r="2058" spans="1:10" x14ac:dyDescent="0.3">
      <c r="A2058" s="163">
        <v>45686</v>
      </c>
      <c r="B2058" t="s">
        <v>2191</v>
      </c>
      <c r="C2058">
        <v>1134</v>
      </c>
      <c r="D2058">
        <v>-6.63</v>
      </c>
      <c r="E2058">
        <v>0.38</v>
      </c>
      <c r="F2058">
        <v>0.38</v>
      </c>
      <c r="G2058">
        <v>2.5499999999999998</v>
      </c>
      <c r="H2058">
        <v>2.93</v>
      </c>
      <c r="I2058">
        <v>0.28000000000000003</v>
      </c>
      <c r="J2058">
        <v>3.21</v>
      </c>
    </row>
    <row r="2059" spans="1:10" x14ac:dyDescent="0.3">
      <c r="A2059" s="163">
        <v>45686</v>
      </c>
      <c r="B2059" t="s">
        <v>2192</v>
      </c>
      <c r="C2059">
        <v>268.39999999999998</v>
      </c>
      <c r="D2059">
        <v>-1.5100000000000009</v>
      </c>
      <c r="E2059">
        <v>-6.95</v>
      </c>
      <c r="F2059">
        <v>-6.95</v>
      </c>
      <c r="G2059">
        <v>-6.96</v>
      </c>
      <c r="H2059">
        <v>-13.91</v>
      </c>
      <c r="I2059">
        <v>3.15</v>
      </c>
      <c r="J2059">
        <v>-10.76</v>
      </c>
    </row>
    <row r="2060" spans="1:10" x14ac:dyDescent="0.3">
      <c r="A2060" s="163">
        <v>45686</v>
      </c>
      <c r="B2060" t="s">
        <v>2193</v>
      </c>
      <c r="C2060">
        <v>37</v>
      </c>
      <c r="D2060">
        <v>-6.48</v>
      </c>
      <c r="E2060">
        <v>1.32</v>
      </c>
      <c r="F2060">
        <v>1.32</v>
      </c>
      <c r="G2060">
        <v>0.92</v>
      </c>
      <c r="H2060">
        <v>2.2400000000000002</v>
      </c>
      <c r="I2060">
        <v>-0.62</v>
      </c>
      <c r="J2060">
        <v>1.62</v>
      </c>
    </row>
    <row r="2061" spans="1:10" x14ac:dyDescent="0.3">
      <c r="A2061" s="163">
        <v>45686</v>
      </c>
      <c r="B2061" t="s">
        <v>2194</v>
      </c>
      <c r="C2061">
        <v>4.8</v>
      </c>
      <c r="D2061">
        <v>4.96</v>
      </c>
      <c r="G2061">
        <v>-3.49</v>
      </c>
      <c r="H2061">
        <v>-3.49</v>
      </c>
      <c r="I2061">
        <v>2.13</v>
      </c>
      <c r="J2061">
        <v>-1.3600000000000003</v>
      </c>
    </row>
    <row r="2062" spans="1:10" x14ac:dyDescent="0.3">
      <c r="A2062" s="163">
        <v>45686</v>
      </c>
      <c r="B2062" t="s">
        <v>2195</v>
      </c>
      <c r="C2062">
        <v>171.05</v>
      </c>
      <c r="D2062">
        <v>-5.9700000000000006</v>
      </c>
      <c r="E2062">
        <v>-3.87</v>
      </c>
      <c r="F2062">
        <v>-3.87</v>
      </c>
      <c r="G2062">
        <v>-0.84</v>
      </c>
      <c r="H2062">
        <v>-4.71</v>
      </c>
      <c r="I2062">
        <v>3.73</v>
      </c>
      <c r="J2062">
        <v>-0.98</v>
      </c>
    </row>
    <row r="2063" spans="1:10" x14ac:dyDescent="0.3">
      <c r="A2063" s="163">
        <v>45686</v>
      </c>
      <c r="B2063" t="s">
        <v>2196</v>
      </c>
      <c r="C2063">
        <v>21.7</v>
      </c>
      <c r="D2063">
        <v>-9.94</v>
      </c>
    </row>
    <row r="2064" spans="1:10" x14ac:dyDescent="0.3">
      <c r="A2064" s="163">
        <v>45686</v>
      </c>
      <c r="B2064" t="s">
        <v>2197</v>
      </c>
      <c r="C2064">
        <v>949.55</v>
      </c>
      <c r="D2064">
        <v>-7.57</v>
      </c>
      <c r="E2064">
        <v>-5</v>
      </c>
      <c r="F2064">
        <v>-5</v>
      </c>
      <c r="G2064">
        <v>-4.24</v>
      </c>
      <c r="H2064">
        <v>-9.24</v>
      </c>
      <c r="I2064">
        <v>5</v>
      </c>
      <c r="J2064">
        <v>-4.24</v>
      </c>
    </row>
    <row r="2065" spans="1:10" x14ac:dyDescent="0.3">
      <c r="A2065" s="163">
        <v>45686</v>
      </c>
      <c r="B2065" t="s">
        <v>2198</v>
      </c>
      <c r="C2065">
        <v>67.42</v>
      </c>
      <c r="D2065">
        <v>-7.9700000000000006</v>
      </c>
      <c r="E2065">
        <v>-0.75</v>
      </c>
      <c r="F2065">
        <v>-0.75</v>
      </c>
      <c r="G2065">
        <v>1.58</v>
      </c>
      <c r="H2065">
        <v>0.83000000000000007</v>
      </c>
      <c r="I2065">
        <v>2.59</v>
      </c>
      <c r="J2065">
        <v>3.42</v>
      </c>
    </row>
    <row r="2066" spans="1:10" x14ac:dyDescent="0.3">
      <c r="A2066" s="163">
        <v>45686</v>
      </c>
      <c r="B2066" t="s">
        <v>2199</v>
      </c>
      <c r="C2066">
        <v>107.45</v>
      </c>
      <c r="D2066">
        <v>-3.86</v>
      </c>
      <c r="E2066">
        <v>-3.87</v>
      </c>
      <c r="F2066">
        <v>-3.87</v>
      </c>
      <c r="G2066">
        <v>-1.34</v>
      </c>
      <c r="H2066">
        <v>-5.21</v>
      </c>
      <c r="I2066">
        <v>0.75</v>
      </c>
      <c r="J2066">
        <v>-4.46</v>
      </c>
    </row>
    <row r="2067" spans="1:10" x14ac:dyDescent="0.3">
      <c r="A2067" s="163">
        <v>45684</v>
      </c>
      <c r="B2067" t="s">
        <v>2200</v>
      </c>
      <c r="C2067">
        <v>192.09</v>
      </c>
      <c r="D2067">
        <v>-0.49</v>
      </c>
      <c r="E2067">
        <v>-7.0000000000000007E-2</v>
      </c>
      <c r="F2067">
        <v>-7.0000000000000007E-2</v>
      </c>
      <c r="G2067">
        <v>0</v>
      </c>
      <c r="H2067">
        <v>0</v>
      </c>
      <c r="I2067">
        <v>0</v>
      </c>
      <c r="J2067">
        <v>0</v>
      </c>
    </row>
    <row r="2068" spans="1:10" x14ac:dyDescent="0.3">
      <c r="A2068" s="163">
        <v>45686</v>
      </c>
      <c r="B2068" t="s">
        <v>2201</v>
      </c>
      <c r="C2068">
        <v>234.9</v>
      </c>
      <c r="D2068">
        <v>-1.96</v>
      </c>
      <c r="E2068">
        <v>-1.21</v>
      </c>
      <c r="F2068">
        <v>-1.21</v>
      </c>
      <c r="G2068">
        <v>-4.8</v>
      </c>
      <c r="H2068">
        <v>-6.01</v>
      </c>
      <c r="I2068">
        <v>2.6</v>
      </c>
      <c r="J2068">
        <v>-3.41</v>
      </c>
    </row>
    <row r="2069" spans="1:10" x14ac:dyDescent="0.3">
      <c r="A2069" s="163">
        <v>45686</v>
      </c>
      <c r="B2069" t="s">
        <v>2202</v>
      </c>
      <c r="C2069">
        <v>315.39999999999998</v>
      </c>
      <c r="D2069">
        <v>4.07</v>
      </c>
      <c r="E2069">
        <v>3.76</v>
      </c>
      <c r="F2069">
        <v>3.76</v>
      </c>
      <c r="G2069">
        <v>0.62</v>
      </c>
      <c r="H2069">
        <v>4.38</v>
      </c>
      <c r="I2069">
        <v>-5</v>
      </c>
      <c r="J2069">
        <v>-0.62000000000000011</v>
      </c>
    </row>
    <row r="2070" spans="1:10" x14ac:dyDescent="0.3">
      <c r="A2070" s="163">
        <v>45686</v>
      </c>
      <c r="B2070" t="s">
        <v>2203</v>
      </c>
      <c r="C2070">
        <v>9.59</v>
      </c>
      <c r="D2070">
        <v>-4.72</v>
      </c>
      <c r="E2070">
        <v>-1.56</v>
      </c>
      <c r="F2070">
        <v>-1.56</v>
      </c>
      <c r="G2070">
        <v>3.28</v>
      </c>
      <c r="H2070">
        <v>1.7199999999999998</v>
      </c>
      <c r="I2070">
        <v>4.92</v>
      </c>
      <c r="J2070">
        <v>6.64</v>
      </c>
    </row>
    <row r="2071" spans="1:10" x14ac:dyDescent="0.3">
      <c r="A2071" s="163">
        <v>45686</v>
      </c>
      <c r="B2071" t="s">
        <v>4371</v>
      </c>
      <c r="C2071">
        <v>67.5</v>
      </c>
      <c r="D2071">
        <v>-8.1999999999999993</v>
      </c>
      <c r="G2071">
        <v>-4.95</v>
      </c>
      <c r="I2071">
        <v>-5</v>
      </c>
      <c r="J2071">
        <v>-4.95</v>
      </c>
    </row>
    <row r="2072" spans="1:10" x14ac:dyDescent="0.3">
      <c r="A2072" s="163">
        <v>45686</v>
      </c>
      <c r="B2072" t="s">
        <v>276</v>
      </c>
      <c r="C2072">
        <v>3449.15</v>
      </c>
      <c r="D2072">
        <v>-3.13</v>
      </c>
      <c r="E2072">
        <v>7.0000000000000007E-2</v>
      </c>
      <c r="F2072">
        <v>7.0000000000000007E-2</v>
      </c>
      <c r="G2072">
        <v>-1.32</v>
      </c>
      <c r="H2072">
        <v>-1.25</v>
      </c>
      <c r="I2072">
        <v>1.02</v>
      </c>
      <c r="J2072">
        <v>-0.2299999999999999</v>
      </c>
    </row>
    <row r="2073" spans="1:10" x14ac:dyDescent="0.3">
      <c r="A2073" s="163">
        <v>45686</v>
      </c>
      <c r="B2073" t="s">
        <v>2204</v>
      </c>
      <c r="C2073">
        <v>146.05000000000001</v>
      </c>
      <c r="D2073">
        <v>-2.04</v>
      </c>
      <c r="E2073">
        <v>1.18</v>
      </c>
      <c r="F2073">
        <v>1.18</v>
      </c>
      <c r="G2073">
        <v>0.25</v>
      </c>
      <c r="H2073">
        <v>1.43</v>
      </c>
      <c r="I2073">
        <v>3.03</v>
      </c>
      <c r="J2073">
        <v>4.46</v>
      </c>
    </row>
    <row r="2074" spans="1:10" x14ac:dyDescent="0.3">
      <c r="A2074" s="163">
        <v>45686</v>
      </c>
      <c r="B2074" t="s">
        <v>2205</v>
      </c>
      <c r="C2074">
        <v>372.1</v>
      </c>
      <c r="D2074">
        <v>0.80000000000000027</v>
      </c>
      <c r="E2074">
        <v>-7.03</v>
      </c>
      <c r="F2074">
        <v>-7.03</v>
      </c>
      <c r="G2074">
        <v>-3.62</v>
      </c>
      <c r="H2074">
        <v>-10.65</v>
      </c>
      <c r="I2074">
        <v>4.2</v>
      </c>
      <c r="J2074">
        <v>-6.45</v>
      </c>
    </row>
    <row r="2075" spans="1:10" x14ac:dyDescent="0.3">
      <c r="A2075" s="163">
        <v>45686</v>
      </c>
      <c r="B2075" t="s">
        <v>2206</v>
      </c>
      <c r="C2075">
        <v>5880.7</v>
      </c>
      <c r="D2075">
        <v>1.75</v>
      </c>
      <c r="E2075">
        <v>-5.0199999999999996</v>
      </c>
      <c r="F2075">
        <v>-5.0199999999999996</v>
      </c>
      <c r="G2075">
        <v>-0.47</v>
      </c>
      <c r="H2075">
        <v>-5.4899999999999993</v>
      </c>
      <c r="I2075">
        <v>3.83</v>
      </c>
      <c r="J2075">
        <v>-1.6599999999999993</v>
      </c>
    </row>
    <row r="2076" spans="1:10" x14ac:dyDescent="0.3">
      <c r="A2076" s="163">
        <v>45686</v>
      </c>
      <c r="B2076" t="s">
        <v>2207</v>
      </c>
      <c r="C2076">
        <v>5337.4</v>
      </c>
      <c r="D2076">
        <v>1.07</v>
      </c>
      <c r="E2076">
        <v>-3.34</v>
      </c>
      <c r="F2076">
        <v>-3.34</v>
      </c>
      <c r="G2076">
        <v>-2.41</v>
      </c>
      <c r="H2076">
        <v>-5.75</v>
      </c>
      <c r="I2076">
        <v>4.2</v>
      </c>
      <c r="J2076">
        <v>-1.5499999999999998</v>
      </c>
    </row>
    <row r="2077" spans="1:10" x14ac:dyDescent="0.3">
      <c r="A2077" s="163">
        <v>45686</v>
      </c>
      <c r="B2077" t="s">
        <v>2208</v>
      </c>
      <c r="C2077">
        <v>218.1</v>
      </c>
      <c r="D2077">
        <v>-6.15</v>
      </c>
      <c r="E2077">
        <v>-3.02</v>
      </c>
      <c r="F2077">
        <v>-3.02</v>
      </c>
      <c r="G2077">
        <v>-0.32</v>
      </c>
      <c r="H2077">
        <v>-3.34</v>
      </c>
      <c r="I2077">
        <v>1.54</v>
      </c>
      <c r="J2077">
        <v>-1.7999999999999998</v>
      </c>
    </row>
    <row r="2078" spans="1:10" x14ac:dyDescent="0.3">
      <c r="A2078" s="163">
        <v>45686</v>
      </c>
      <c r="B2078" t="s">
        <v>2209</v>
      </c>
      <c r="C2078">
        <v>5.16</v>
      </c>
      <c r="D2078">
        <v>13.13</v>
      </c>
      <c r="E2078">
        <v>-4.0199999999999996</v>
      </c>
      <c r="F2078">
        <v>-4.0199999999999996</v>
      </c>
      <c r="G2078">
        <v>-4.1900000000000004</v>
      </c>
      <c r="H2078">
        <v>-8.2100000000000009</v>
      </c>
      <c r="I2078">
        <v>2.58</v>
      </c>
      <c r="J2078">
        <v>-5.6300000000000008</v>
      </c>
    </row>
    <row r="2079" spans="1:10" x14ac:dyDescent="0.3">
      <c r="A2079" s="163">
        <v>45686</v>
      </c>
      <c r="B2079" t="s">
        <v>2210</v>
      </c>
      <c r="C2079">
        <v>2086.9</v>
      </c>
      <c r="D2079">
        <v>-3.37</v>
      </c>
      <c r="E2079">
        <v>-3.6</v>
      </c>
      <c r="F2079">
        <v>-3.6</v>
      </c>
      <c r="G2079">
        <v>-1.75</v>
      </c>
      <c r="H2079">
        <v>-5.35</v>
      </c>
      <c r="I2079">
        <v>-1.01</v>
      </c>
      <c r="J2079">
        <v>-6.3599999999999994</v>
      </c>
    </row>
    <row r="2080" spans="1:10" x14ac:dyDescent="0.3">
      <c r="A2080" s="163">
        <v>45686</v>
      </c>
      <c r="B2080" t="s">
        <v>2211</v>
      </c>
      <c r="C2080">
        <v>544.70000000000005</v>
      </c>
      <c r="D2080">
        <v>-5.73</v>
      </c>
      <c r="E2080">
        <v>-4.99</v>
      </c>
      <c r="F2080">
        <v>-4.99</v>
      </c>
      <c r="G2080">
        <v>4.2699999999999996</v>
      </c>
      <c r="H2080">
        <v>-0.72000000000000064</v>
      </c>
      <c r="I2080">
        <v>3.47</v>
      </c>
      <c r="J2080">
        <v>2.75</v>
      </c>
    </row>
    <row r="2081" spans="1:10" x14ac:dyDescent="0.3">
      <c r="A2081" s="163">
        <v>45686</v>
      </c>
      <c r="B2081" t="s">
        <v>2212</v>
      </c>
      <c r="C2081">
        <v>2067.75</v>
      </c>
      <c r="D2081">
        <v>1.0599999999999998</v>
      </c>
      <c r="E2081">
        <v>-2.59</v>
      </c>
      <c r="F2081">
        <v>-2.59</v>
      </c>
      <c r="G2081">
        <v>-2.64</v>
      </c>
      <c r="H2081">
        <v>-5.23</v>
      </c>
      <c r="I2081">
        <v>2.1800000000000002</v>
      </c>
      <c r="J2081">
        <v>-3.0500000000000003</v>
      </c>
    </row>
    <row r="2082" spans="1:10" x14ac:dyDescent="0.3">
      <c r="A2082" s="163">
        <v>45686</v>
      </c>
      <c r="B2082" t="s">
        <v>2213</v>
      </c>
      <c r="C2082">
        <v>1584.2</v>
      </c>
      <c r="D2082">
        <v>-8.32</v>
      </c>
      <c r="E2082">
        <v>-3.5</v>
      </c>
      <c r="F2082">
        <v>-3.5</v>
      </c>
      <c r="G2082">
        <v>0.94</v>
      </c>
      <c r="H2082">
        <v>-2.56</v>
      </c>
      <c r="I2082">
        <v>2.42</v>
      </c>
      <c r="J2082">
        <v>-0.1400000000000001</v>
      </c>
    </row>
    <row r="2083" spans="1:10" x14ac:dyDescent="0.3">
      <c r="A2083" s="163">
        <v>45686</v>
      </c>
      <c r="B2083" t="s">
        <v>2214</v>
      </c>
      <c r="C2083">
        <v>18.54</v>
      </c>
      <c r="D2083">
        <v>-2.5500000000000003</v>
      </c>
      <c r="E2083">
        <v>-4.99</v>
      </c>
      <c r="F2083">
        <v>-4.99</v>
      </c>
      <c r="G2083">
        <v>-5</v>
      </c>
      <c r="H2083">
        <v>-9.99</v>
      </c>
      <c r="I2083">
        <v>-0.43</v>
      </c>
      <c r="J2083">
        <v>-10.42</v>
      </c>
    </row>
    <row r="2084" spans="1:10" x14ac:dyDescent="0.3">
      <c r="A2084" s="163">
        <v>45686</v>
      </c>
      <c r="B2084" t="s">
        <v>2215</v>
      </c>
      <c r="C2084">
        <v>213.7</v>
      </c>
      <c r="D2084">
        <v>-0.84999999999999987</v>
      </c>
      <c r="E2084">
        <v>-4.41</v>
      </c>
      <c r="F2084">
        <v>-4.41</v>
      </c>
      <c r="G2084">
        <v>-0.68</v>
      </c>
      <c r="H2084">
        <v>-5.09</v>
      </c>
      <c r="I2084">
        <v>1.21</v>
      </c>
      <c r="J2084">
        <v>-3.88</v>
      </c>
    </row>
    <row r="2085" spans="1:10" x14ac:dyDescent="0.3">
      <c r="A2085" s="163">
        <v>45686</v>
      </c>
      <c r="B2085" t="s">
        <v>2216</v>
      </c>
      <c r="C2085">
        <v>149.19999999999999</v>
      </c>
      <c r="D2085">
        <v>-1.2999999999999998</v>
      </c>
      <c r="E2085">
        <v>-7.13</v>
      </c>
      <c r="F2085">
        <v>-7.13</v>
      </c>
      <c r="G2085">
        <v>-2.5099999999999998</v>
      </c>
      <c r="H2085">
        <v>-9.64</v>
      </c>
      <c r="I2085">
        <v>5.4</v>
      </c>
      <c r="J2085">
        <v>-4.24</v>
      </c>
    </row>
    <row r="2086" spans="1:10" x14ac:dyDescent="0.3">
      <c r="A2086" s="163">
        <v>45686</v>
      </c>
      <c r="B2086" t="s">
        <v>2217</v>
      </c>
      <c r="C2086">
        <v>43.15</v>
      </c>
      <c r="D2086">
        <v>-8.6300000000000008</v>
      </c>
      <c r="E2086">
        <v>-1.88</v>
      </c>
      <c r="F2086">
        <v>-1.88</v>
      </c>
      <c r="G2086">
        <v>-2.71</v>
      </c>
      <c r="H2086">
        <v>-4.59</v>
      </c>
      <c r="I2086">
        <v>0.96</v>
      </c>
      <c r="J2086">
        <v>-3.63</v>
      </c>
    </row>
    <row r="2087" spans="1:10" x14ac:dyDescent="0.3">
      <c r="A2087" s="163">
        <v>45684</v>
      </c>
      <c r="B2087" t="s">
        <v>2218</v>
      </c>
      <c r="C2087">
        <v>31.18</v>
      </c>
      <c r="D2087">
        <v>5.94</v>
      </c>
      <c r="E2087">
        <v>2</v>
      </c>
      <c r="F2087">
        <v>2</v>
      </c>
      <c r="G2087">
        <v>0</v>
      </c>
      <c r="H2087">
        <v>0</v>
      </c>
      <c r="I2087">
        <v>0</v>
      </c>
      <c r="J2087">
        <v>0</v>
      </c>
    </row>
    <row r="2088" spans="1:10" x14ac:dyDescent="0.3">
      <c r="A2088" s="163">
        <v>45686</v>
      </c>
      <c r="B2088" t="s">
        <v>2219</v>
      </c>
      <c r="C2088">
        <v>6.63</v>
      </c>
      <c r="D2088">
        <v>-5.1099999999999994</v>
      </c>
      <c r="E2088">
        <v>-4.96</v>
      </c>
      <c r="F2088">
        <v>-4.96</v>
      </c>
      <c r="G2088">
        <v>1.84</v>
      </c>
      <c r="H2088">
        <v>-3.12</v>
      </c>
      <c r="I2088">
        <v>-0.15</v>
      </c>
      <c r="J2088">
        <v>-3.27</v>
      </c>
    </row>
    <row r="2089" spans="1:10" x14ac:dyDescent="0.3">
      <c r="A2089" s="163">
        <v>45686</v>
      </c>
      <c r="B2089" t="s">
        <v>2220</v>
      </c>
      <c r="C2089">
        <v>34.75</v>
      </c>
      <c r="D2089">
        <v>-7.9399999999999986</v>
      </c>
      <c r="E2089">
        <v>2.0699999999999998</v>
      </c>
      <c r="F2089">
        <v>2.0699999999999998</v>
      </c>
      <c r="I2089">
        <v>-0.56999999999999995</v>
      </c>
      <c r="J2089">
        <v>1.5</v>
      </c>
    </row>
    <row r="2090" spans="1:10" x14ac:dyDescent="0.3">
      <c r="A2090" s="163">
        <v>45686</v>
      </c>
      <c r="B2090" t="s">
        <v>2221</v>
      </c>
      <c r="C2090">
        <v>113.3</v>
      </c>
      <c r="D2090">
        <v>-3.7</v>
      </c>
      <c r="E2090">
        <v>-4.3</v>
      </c>
      <c r="F2090">
        <v>-4.3</v>
      </c>
      <c r="G2090">
        <v>-0.45</v>
      </c>
      <c r="H2090">
        <v>-4.75</v>
      </c>
      <c r="I2090">
        <v>2.39</v>
      </c>
      <c r="J2090">
        <v>-2.36</v>
      </c>
    </row>
    <row r="2091" spans="1:10" x14ac:dyDescent="0.3">
      <c r="A2091" s="163">
        <v>45686</v>
      </c>
      <c r="B2091" t="s">
        <v>2222</v>
      </c>
      <c r="C2091">
        <v>235.15</v>
      </c>
      <c r="D2091">
        <v>0.71</v>
      </c>
      <c r="E2091">
        <v>-6.5</v>
      </c>
      <c r="F2091">
        <v>-6.5</v>
      </c>
      <c r="G2091">
        <v>1</v>
      </c>
      <c r="H2091">
        <v>-5.5</v>
      </c>
      <c r="I2091">
        <v>3.05</v>
      </c>
      <c r="J2091">
        <v>-2.4500000000000002</v>
      </c>
    </row>
    <row r="2092" spans="1:10" x14ac:dyDescent="0.3">
      <c r="A2092" s="163">
        <v>45686</v>
      </c>
      <c r="B2092" t="s">
        <v>2223</v>
      </c>
      <c r="C2092">
        <v>1255.1500000000001</v>
      </c>
      <c r="D2092">
        <v>-8.35</v>
      </c>
      <c r="E2092">
        <v>-8.1</v>
      </c>
      <c r="F2092">
        <v>-8.1</v>
      </c>
      <c r="G2092">
        <v>-0.89</v>
      </c>
      <c r="H2092">
        <v>-8.99</v>
      </c>
      <c r="I2092">
        <v>9.51</v>
      </c>
      <c r="J2092">
        <v>0.51999999999999957</v>
      </c>
    </row>
    <row r="2093" spans="1:10" x14ac:dyDescent="0.3">
      <c r="A2093" s="163">
        <v>45685</v>
      </c>
      <c r="B2093" t="s">
        <v>2224</v>
      </c>
      <c r="C2093">
        <v>47.35</v>
      </c>
      <c r="D2093">
        <v>-3.87</v>
      </c>
      <c r="E2093">
        <v>-7.38</v>
      </c>
      <c r="F2093">
        <v>-7.38</v>
      </c>
      <c r="G2093">
        <v>2.78</v>
      </c>
      <c r="H2093">
        <v>-4.5999999999999996</v>
      </c>
    </row>
    <row r="2094" spans="1:10" x14ac:dyDescent="0.3">
      <c r="A2094" s="163">
        <v>45686</v>
      </c>
      <c r="B2094" t="s">
        <v>2225</v>
      </c>
      <c r="C2094">
        <v>123.05</v>
      </c>
      <c r="D2094">
        <v>-2.39</v>
      </c>
      <c r="E2094">
        <v>5.74</v>
      </c>
      <c r="F2094">
        <v>5.74</v>
      </c>
      <c r="G2094">
        <v>-0.57999999999999996</v>
      </c>
      <c r="H2094">
        <v>5.16</v>
      </c>
      <c r="I2094">
        <v>-4.05</v>
      </c>
      <c r="J2094">
        <v>1.1100000000000003</v>
      </c>
    </row>
    <row r="2095" spans="1:10" x14ac:dyDescent="0.3">
      <c r="A2095" s="163">
        <v>45686</v>
      </c>
      <c r="B2095" t="s">
        <v>2226</v>
      </c>
      <c r="C2095">
        <v>13.02</v>
      </c>
      <c r="D2095">
        <v>-6</v>
      </c>
      <c r="E2095">
        <v>-4.9800000000000004</v>
      </c>
      <c r="F2095">
        <v>-4.9800000000000004</v>
      </c>
      <c r="G2095">
        <v>-0.56000000000000005</v>
      </c>
      <c r="H2095">
        <v>-5.5400000000000009</v>
      </c>
      <c r="I2095">
        <v>3.91</v>
      </c>
      <c r="J2095">
        <v>-1.6300000000000008</v>
      </c>
    </row>
    <row r="2096" spans="1:10" x14ac:dyDescent="0.3">
      <c r="A2096" s="163">
        <v>45686</v>
      </c>
      <c r="B2096" t="s">
        <v>2227</v>
      </c>
      <c r="C2096">
        <v>8.25</v>
      </c>
      <c r="D2096">
        <v>4.1999999999999993</v>
      </c>
      <c r="E2096">
        <v>-4.95</v>
      </c>
      <c r="F2096">
        <v>-4.95</v>
      </c>
      <c r="G2096">
        <v>-4.9800000000000004</v>
      </c>
      <c r="H2096">
        <v>-9.93</v>
      </c>
      <c r="I2096">
        <v>-1.79</v>
      </c>
      <c r="J2096">
        <v>-11.72</v>
      </c>
    </row>
    <row r="2097" spans="1:10" x14ac:dyDescent="0.3">
      <c r="A2097" s="163">
        <v>45686</v>
      </c>
      <c r="B2097" t="s">
        <v>2228</v>
      </c>
      <c r="C2097">
        <v>44.12</v>
      </c>
      <c r="D2097">
        <v>-7.47</v>
      </c>
      <c r="E2097">
        <v>-3.91</v>
      </c>
      <c r="F2097">
        <v>-3.91</v>
      </c>
      <c r="G2097">
        <v>-7.03</v>
      </c>
      <c r="H2097">
        <v>-10.94</v>
      </c>
      <c r="I2097">
        <v>0.55000000000000004</v>
      </c>
      <c r="J2097">
        <v>-10.39</v>
      </c>
    </row>
    <row r="2098" spans="1:10" x14ac:dyDescent="0.3">
      <c r="A2098" s="163">
        <v>45686</v>
      </c>
      <c r="B2098" t="s">
        <v>2229</v>
      </c>
      <c r="C2098">
        <v>24.35</v>
      </c>
      <c r="D2098">
        <v>0.2199999999999997</v>
      </c>
      <c r="E2098">
        <v>-4.83</v>
      </c>
      <c r="F2098">
        <v>-4.83</v>
      </c>
      <c r="G2098">
        <v>-4.57</v>
      </c>
      <c r="H2098">
        <v>-9.4</v>
      </c>
      <c r="I2098">
        <v>0.41</v>
      </c>
      <c r="J2098">
        <v>-8.99</v>
      </c>
    </row>
    <row r="2099" spans="1:10" x14ac:dyDescent="0.3">
      <c r="A2099" s="163">
        <v>45686</v>
      </c>
      <c r="B2099" t="s">
        <v>2230</v>
      </c>
      <c r="C2099">
        <v>197</v>
      </c>
      <c r="D2099">
        <v>-1.1200000000000001</v>
      </c>
      <c r="E2099">
        <v>-6.77</v>
      </c>
      <c r="F2099">
        <v>-6.77</v>
      </c>
      <c r="G2099">
        <v>-0.68</v>
      </c>
      <c r="H2099">
        <v>-7.4499999999999993</v>
      </c>
      <c r="I2099">
        <v>-0.33</v>
      </c>
      <c r="J2099">
        <v>-7.7799999999999994</v>
      </c>
    </row>
    <row r="2100" spans="1:10" x14ac:dyDescent="0.3">
      <c r="A2100" s="163">
        <v>45686</v>
      </c>
      <c r="B2100" t="s">
        <v>2231</v>
      </c>
      <c r="C2100">
        <v>254.5</v>
      </c>
      <c r="D2100">
        <v>13.58</v>
      </c>
      <c r="E2100">
        <v>-2.8</v>
      </c>
      <c r="F2100">
        <v>-2.8</v>
      </c>
      <c r="G2100">
        <v>0.16</v>
      </c>
      <c r="H2100">
        <v>-2.64</v>
      </c>
      <c r="I2100">
        <v>-0.97</v>
      </c>
      <c r="J2100">
        <v>-3.61</v>
      </c>
    </row>
    <row r="2101" spans="1:10" x14ac:dyDescent="0.3">
      <c r="A2101" s="163">
        <v>45686</v>
      </c>
      <c r="B2101" t="s">
        <v>2232</v>
      </c>
      <c r="C2101">
        <v>89.65</v>
      </c>
      <c r="D2101">
        <v>-4.16</v>
      </c>
      <c r="E2101">
        <v>-3.75</v>
      </c>
      <c r="F2101">
        <v>-3.75</v>
      </c>
      <c r="G2101">
        <v>-1.53</v>
      </c>
      <c r="H2101">
        <v>-5.28</v>
      </c>
      <c r="I2101">
        <v>2.25</v>
      </c>
      <c r="J2101">
        <v>-3.03</v>
      </c>
    </row>
    <row r="2102" spans="1:10" x14ac:dyDescent="0.3">
      <c r="A2102" s="163">
        <v>45686</v>
      </c>
      <c r="B2102" t="s">
        <v>2233</v>
      </c>
      <c r="C2102">
        <v>134.78</v>
      </c>
      <c r="D2102">
        <v>4.4000000000000004</v>
      </c>
      <c r="E2102">
        <v>-3.46</v>
      </c>
      <c r="F2102">
        <v>-3.46</v>
      </c>
      <c r="G2102">
        <v>-6.18</v>
      </c>
      <c r="H2102">
        <v>-9.64</v>
      </c>
      <c r="I2102">
        <v>5.29</v>
      </c>
      <c r="J2102">
        <v>-4.3500000000000005</v>
      </c>
    </row>
    <row r="2103" spans="1:10" x14ac:dyDescent="0.3">
      <c r="A2103" s="163">
        <v>45686</v>
      </c>
      <c r="B2103" t="s">
        <v>2234</v>
      </c>
      <c r="C2103">
        <v>154</v>
      </c>
      <c r="D2103">
        <v>0.35999999999999988</v>
      </c>
      <c r="E2103">
        <v>-4.0599999999999996</v>
      </c>
      <c r="F2103">
        <v>-4.0599999999999996</v>
      </c>
      <c r="G2103">
        <v>-1.27</v>
      </c>
      <c r="H2103">
        <v>-5.33</v>
      </c>
      <c r="I2103">
        <v>1.48</v>
      </c>
      <c r="J2103">
        <v>-3.85</v>
      </c>
    </row>
    <row r="2104" spans="1:10" x14ac:dyDescent="0.3">
      <c r="A2104" s="163">
        <v>45686</v>
      </c>
      <c r="B2104" t="s">
        <v>2235</v>
      </c>
      <c r="C2104">
        <v>581.35</v>
      </c>
      <c r="D2104">
        <v>3.33</v>
      </c>
      <c r="E2104">
        <v>-5.32</v>
      </c>
      <c r="F2104">
        <v>-5.32</v>
      </c>
      <c r="G2104">
        <v>-2.37</v>
      </c>
      <c r="H2104">
        <v>-7.69</v>
      </c>
      <c r="I2104">
        <v>5.35</v>
      </c>
      <c r="J2104">
        <v>-2.3400000000000007</v>
      </c>
    </row>
    <row r="2105" spans="1:10" x14ac:dyDescent="0.3">
      <c r="A2105" s="163">
        <v>45686</v>
      </c>
      <c r="B2105" t="s">
        <v>2236</v>
      </c>
      <c r="C2105">
        <v>1039.1500000000001</v>
      </c>
      <c r="D2105">
        <v>1.0499999999999998</v>
      </c>
      <c r="E2105">
        <v>-8.73</v>
      </c>
      <c r="F2105">
        <v>-8.73</v>
      </c>
      <c r="G2105">
        <v>-0.5</v>
      </c>
      <c r="H2105">
        <v>-9.23</v>
      </c>
      <c r="I2105">
        <v>3.67</v>
      </c>
      <c r="J2105">
        <v>-5.5600000000000005</v>
      </c>
    </row>
    <row r="2106" spans="1:10" x14ac:dyDescent="0.3">
      <c r="A2106" s="163">
        <v>45686</v>
      </c>
      <c r="B2106" t="s">
        <v>2237</v>
      </c>
      <c r="C2106">
        <v>36.159999999999997</v>
      </c>
      <c r="D2106">
        <v>-2.92</v>
      </c>
      <c r="E2106">
        <v>-4.5199999999999996</v>
      </c>
      <c r="F2106">
        <v>-4.5199999999999996</v>
      </c>
      <c r="G2106">
        <v>-3.2</v>
      </c>
      <c r="H2106">
        <v>-7.72</v>
      </c>
      <c r="I2106">
        <v>5.85</v>
      </c>
      <c r="J2106">
        <v>-1.87</v>
      </c>
    </row>
    <row r="2107" spans="1:10" x14ac:dyDescent="0.3">
      <c r="A2107" s="163">
        <v>45686</v>
      </c>
      <c r="B2107" t="s">
        <v>4166</v>
      </c>
      <c r="C2107">
        <v>89</v>
      </c>
      <c r="D2107">
        <v>-2.39</v>
      </c>
      <c r="E2107">
        <v>-8.1199999999999992</v>
      </c>
      <c r="F2107">
        <v>-8.1199999999999992</v>
      </c>
      <c r="G2107">
        <v>-7.06</v>
      </c>
      <c r="H2107">
        <v>-15.18</v>
      </c>
      <c r="I2107">
        <v>3.19</v>
      </c>
      <c r="J2107">
        <v>-11.99</v>
      </c>
    </row>
    <row r="2108" spans="1:10" x14ac:dyDescent="0.3">
      <c r="A2108" s="163">
        <v>45686</v>
      </c>
      <c r="B2108" t="s">
        <v>2238</v>
      </c>
      <c r="C2108">
        <v>53.89</v>
      </c>
      <c r="D2108">
        <v>-2.73</v>
      </c>
      <c r="E2108">
        <v>-3.86</v>
      </c>
      <c r="F2108">
        <v>-3.86</v>
      </c>
      <c r="G2108">
        <v>-0.67</v>
      </c>
      <c r="H2108">
        <v>-4.53</v>
      </c>
      <c r="I2108">
        <v>3.63</v>
      </c>
      <c r="J2108">
        <v>-0.90000000000000036</v>
      </c>
    </row>
    <row r="2109" spans="1:10" x14ac:dyDescent="0.3">
      <c r="A2109" s="163">
        <v>45686</v>
      </c>
      <c r="B2109" t="s">
        <v>2239</v>
      </c>
      <c r="C2109">
        <v>50.38</v>
      </c>
      <c r="D2109">
        <v>-3.41</v>
      </c>
      <c r="E2109">
        <v>-2.09</v>
      </c>
      <c r="F2109">
        <v>-2.09</v>
      </c>
      <c r="G2109">
        <v>1.67</v>
      </c>
      <c r="H2109">
        <v>-0.41999999999999987</v>
      </c>
      <c r="I2109">
        <v>1.9</v>
      </c>
      <c r="J2109">
        <v>1.48</v>
      </c>
    </row>
    <row r="2110" spans="1:10" x14ac:dyDescent="0.3">
      <c r="A2110" s="163">
        <v>45686</v>
      </c>
      <c r="B2110" t="s">
        <v>2240</v>
      </c>
      <c r="C2110">
        <v>0.73</v>
      </c>
      <c r="D2110">
        <v>-2.4000000000000004</v>
      </c>
      <c r="E2110">
        <v>-3.9</v>
      </c>
      <c r="F2110">
        <v>-3.9</v>
      </c>
      <c r="H2110">
        <v>-3.9</v>
      </c>
      <c r="I2110">
        <v>-1.35</v>
      </c>
      <c r="J2110">
        <v>-5.25</v>
      </c>
    </row>
    <row r="2111" spans="1:10" x14ac:dyDescent="0.3">
      <c r="A2111" s="163">
        <v>45686</v>
      </c>
      <c r="B2111" t="s">
        <v>2241</v>
      </c>
      <c r="C2111">
        <v>13.74</v>
      </c>
      <c r="D2111">
        <v>-0.04</v>
      </c>
      <c r="E2111">
        <v>4.59</v>
      </c>
      <c r="F2111">
        <v>4.59</v>
      </c>
      <c r="G2111">
        <v>2.39</v>
      </c>
      <c r="H2111">
        <v>6.98</v>
      </c>
      <c r="I2111">
        <v>3.31</v>
      </c>
      <c r="J2111">
        <v>10.29</v>
      </c>
    </row>
    <row r="2112" spans="1:10" x14ac:dyDescent="0.3">
      <c r="A2112" s="163">
        <v>45631</v>
      </c>
      <c r="B2112" t="s">
        <v>4372</v>
      </c>
      <c r="C2112">
        <v>24.5</v>
      </c>
      <c r="D2112">
        <v>901.08</v>
      </c>
      <c r="E2112">
        <v>-89.86</v>
      </c>
      <c r="G2112">
        <v>1.8</v>
      </c>
      <c r="I2112">
        <v>3.54</v>
      </c>
    </row>
    <row r="2113" spans="1:10" x14ac:dyDescent="0.3">
      <c r="A2113" s="163">
        <v>45686</v>
      </c>
      <c r="B2113" t="s">
        <v>2242</v>
      </c>
      <c r="C2113">
        <v>126.2</v>
      </c>
      <c r="D2113">
        <v>-7.81</v>
      </c>
      <c r="E2113">
        <v>-4.3</v>
      </c>
      <c r="F2113">
        <v>-4.3</v>
      </c>
      <c r="G2113">
        <v>1.85</v>
      </c>
      <c r="H2113">
        <v>-2.4500000000000002</v>
      </c>
      <c r="I2113">
        <v>-0.47</v>
      </c>
      <c r="J2113">
        <v>-2.92</v>
      </c>
    </row>
    <row r="2114" spans="1:10" x14ac:dyDescent="0.3">
      <c r="A2114" s="163">
        <v>45686</v>
      </c>
      <c r="B2114" t="s">
        <v>2243</v>
      </c>
      <c r="C2114">
        <v>187.2</v>
      </c>
      <c r="D2114">
        <v>2.8799999999999994</v>
      </c>
      <c r="E2114">
        <v>-0.99</v>
      </c>
      <c r="F2114">
        <v>-0.99</v>
      </c>
      <c r="G2114">
        <v>-0.54</v>
      </c>
      <c r="H2114">
        <v>-1.53</v>
      </c>
      <c r="I2114">
        <v>-3.65</v>
      </c>
      <c r="J2114">
        <v>-5.18</v>
      </c>
    </row>
    <row r="2115" spans="1:10" x14ac:dyDescent="0.3">
      <c r="A2115" s="163">
        <v>45686</v>
      </c>
      <c r="B2115" t="s">
        <v>2244</v>
      </c>
      <c r="C2115">
        <v>125.75</v>
      </c>
      <c r="D2115">
        <v>-5.22</v>
      </c>
      <c r="E2115">
        <v>-4.88</v>
      </c>
      <c r="F2115">
        <v>-4.88</v>
      </c>
      <c r="G2115">
        <v>-2.84</v>
      </c>
      <c r="H2115">
        <v>-7.72</v>
      </c>
      <c r="I2115">
        <v>-0.83</v>
      </c>
      <c r="J2115">
        <v>-8.5499999999999989</v>
      </c>
    </row>
    <row r="2116" spans="1:10" x14ac:dyDescent="0.3">
      <c r="A2116" s="163">
        <v>45686</v>
      </c>
      <c r="B2116" t="s">
        <v>2245</v>
      </c>
      <c r="C2116">
        <v>63.14</v>
      </c>
      <c r="D2116">
        <v>0.88000000000000012</v>
      </c>
      <c r="E2116">
        <v>0.36</v>
      </c>
      <c r="F2116">
        <v>0.36</v>
      </c>
      <c r="G2116">
        <v>-1.59</v>
      </c>
      <c r="H2116">
        <v>-1.23</v>
      </c>
      <c r="I2116">
        <v>0.14000000000000001</v>
      </c>
      <c r="J2116">
        <v>-1.0900000000000001</v>
      </c>
    </row>
    <row r="2117" spans="1:10" x14ac:dyDescent="0.3">
      <c r="A2117" s="163">
        <v>45685</v>
      </c>
      <c r="B2117" t="s">
        <v>4373</v>
      </c>
      <c r="C2117">
        <v>107.4</v>
      </c>
      <c r="D2117">
        <v>-1.96</v>
      </c>
      <c r="E2117">
        <v>-3.15</v>
      </c>
      <c r="F2117">
        <v>-3.15</v>
      </c>
      <c r="G2117">
        <v>1.27</v>
      </c>
      <c r="H2117">
        <v>-1.88</v>
      </c>
    </row>
    <row r="2118" spans="1:10" x14ac:dyDescent="0.3">
      <c r="A2118" s="163">
        <v>45686</v>
      </c>
      <c r="B2118" t="s">
        <v>2246</v>
      </c>
      <c r="C2118">
        <v>20.079999999999998</v>
      </c>
      <c r="D2118">
        <v>4.2899999999999991</v>
      </c>
      <c r="E2118">
        <v>3.89</v>
      </c>
      <c r="F2118">
        <v>3.89</v>
      </c>
      <c r="G2118">
        <v>-1</v>
      </c>
      <c r="H2118">
        <v>2.89</v>
      </c>
      <c r="I2118">
        <v>1.26</v>
      </c>
      <c r="J2118">
        <v>4.1500000000000004</v>
      </c>
    </row>
    <row r="2119" spans="1:10" x14ac:dyDescent="0.3">
      <c r="A2119" s="163">
        <v>45686</v>
      </c>
      <c r="B2119" t="s">
        <v>2247</v>
      </c>
      <c r="C2119">
        <v>403.6</v>
      </c>
      <c r="D2119">
        <v>-4.5199999999999996</v>
      </c>
      <c r="E2119">
        <v>-3.2</v>
      </c>
      <c r="F2119">
        <v>-3.2</v>
      </c>
      <c r="G2119">
        <v>1.1399999999999999</v>
      </c>
      <c r="H2119">
        <v>-2.0600000000000005</v>
      </c>
      <c r="I2119">
        <v>4.28</v>
      </c>
      <c r="J2119">
        <v>2.2200000000000002</v>
      </c>
    </row>
    <row r="2120" spans="1:10" x14ac:dyDescent="0.3">
      <c r="A2120" s="163">
        <v>45686</v>
      </c>
      <c r="B2120" t="s">
        <v>2248</v>
      </c>
      <c r="C2120">
        <v>360.9</v>
      </c>
      <c r="D2120">
        <v>-1.5500000000000005</v>
      </c>
      <c r="E2120">
        <v>0.7</v>
      </c>
      <c r="F2120">
        <v>0.7</v>
      </c>
      <c r="G2120">
        <v>-2.02</v>
      </c>
      <c r="H2120">
        <v>-1.32</v>
      </c>
      <c r="I2120">
        <v>1.98</v>
      </c>
      <c r="J2120">
        <v>0.65999999999999992</v>
      </c>
    </row>
    <row r="2121" spans="1:10" x14ac:dyDescent="0.3">
      <c r="A2121" s="163">
        <v>45686</v>
      </c>
      <c r="B2121" t="s">
        <v>2249</v>
      </c>
      <c r="C2121">
        <v>9169.2000000000007</v>
      </c>
      <c r="D2121">
        <v>0.36</v>
      </c>
      <c r="E2121">
        <v>-1.1499999999999999</v>
      </c>
      <c r="F2121">
        <v>-1.1499999999999999</v>
      </c>
      <c r="G2121">
        <v>-2.2999999999999998</v>
      </c>
      <c r="H2121">
        <v>-3.45</v>
      </c>
      <c r="I2121">
        <v>1.48</v>
      </c>
      <c r="J2121">
        <v>-1.97</v>
      </c>
    </row>
    <row r="2122" spans="1:10" x14ac:dyDescent="0.3">
      <c r="A2122" s="163">
        <v>45686</v>
      </c>
      <c r="B2122" t="s">
        <v>2250</v>
      </c>
      <c r="C2122">
        <v>621.6</v>
      </c>
      <c r="D2122">
        <v>1.0600000000000005</v>
      </c>
      <c r="E2122">
        <v>-5.44</v>
      </c>
      <c r="F2122">
        <v>-5.44</v>
      </c>
      <c r="G2122">
        <v>-1.27</v>
      </c>
      <c r="H2122">
        <v>-6.7100000000000009</v>
      </c>
      <c r="I2122">
        <v>2.52</v>
      </c>
      <c r="J2122">
        <v>-4.1900000000000013</v>
      </c>
    </row>
    <row r="2123" spans="1:10" x14ac:dyDescent="0.3">
      <c r="A2123" s="163">
        <v>45686</v>
      </c>
      <c r="B2123" t="s">
        <v>2251</v>
      </c>
      <c r="C2123">
        <v>62.5</v>
      </c>
      <c r="D2123">
        <v>-9.8800000000000008</v>
      </c>
      <c r="E2123">
        <v>-2.4900000000000002</v>
      </c>
      <c r="F2123">
        <v>-2.4900000000000002</v>
      </c>
      <c r="G2123">
        <v>-0.56999999999999995</v>
      </c>
      <c r="H2123">
        <v>-3.06</v>
      </c>
      <c r="I2123">
        <v>-0.22</v>
      </c>
      <c r="J2123">
        <v>-3.28</v>
      </c>
    </row>
    <row r="2124" spans="1:10" x14ac:dyDescent="0.3">
      <c r="A2124" s="163">
        <v>45686</v>
      </c>
      <c r="B2124" t="s">
        <v>2252</v>
      </c>
      <c r="C2124">
        <v>15.05</v>
      </c>
      <c r="D2124">
        <v>-3.08</v>
      </c>
      <c r="E2124">
        <v>-4.96</v>
      </c>
      <c r="F2124">
        <v>-4.96</v>
      </c>
      <c r="G2124">
        <v>-1.5</v>
      </c>
      <c r="H2124">
        <v>-6.46</v>
      </c>
      <c r="I2124">
        <v>-0.4</v>
      </c>
      <c r="J2124">
        <v>-6.86</v>
      </c>
    </row>
    <row r="2125" spans="1:10" x14ac:dyDescent="0.3">
      <c r="A2125" s="163">
        <v>45686</v>
      </c>
      <c r="B2125" t="s">
        <v>2253</v>
      </c>
      <c r="C2125">
        <v>958.85</v>
      </c>
      <c r="D2125">
        <v>-3.74</v>
      </c>
      <c r="E2125">
        <v>-2.36</v>
      </c>
      <c r="F2125">
        <v>-2.36</v>
      </c>
      <c r="G2125">
        <v>-3.56</v>
      </c>
      <c r="H2125">
        <v>-5.92</v>
      </c>
      <c r="I2125">
        <v>3.38</v>
      </c>
      <c r="J2125">
        <v>-2.54</v>
      </c>
    </row>
    <row r="2126" spans="1:10" x14ac:dyDescent="0.3">
      <c r="A2126" s="163">
        <v>45686</v>
      </c>
      <c r="B2126" t="s">
        <v>2254</v>
      </c>
      <c r="C2126">
        <v>295.39999999999998</v>
      </c>
      <c r="D2126">
        <v>-2.27</v>
      </c>
      <c r="E2126">
        <v>-4.99</v>
      </c>
      <c r="F2126">
        <v>-4.99</v>
      </c>
      <c r="G2126">
        <v>-1.22</v>
      </c>
      <c r="H2126">
        <v>-6.21</v>
      </c>
      <c r="I2126">
        <v>-2.97</v>
      </c>
      <c r="J2126">
        <v>-9.18</v>
      </c>
    </row>
    <row r="2127" spans="1:10" x14ac:dyDescent="0.3">
      <c r="A2127" s="163">
        <v>45686</v>
      </c>
      <c r="B2127" t="s">
        <v>2255</v>
      </c>
      <c r="C2127">
        <v>41.5</v>
      </c>
      <c r="D2127">
        <v>18.93</v>
      </c>
      <c r="E2127">
        <v>1.98</v>
      </c>
      <c r="F2127">
        <v>1.98</v>
      </c>
      <c r="G2127">
        <v>1.99</v>
      </c>
      <c r="H2127">
        <v>3.97</v>
      </c>
      <c r="I2127">
        <v>0.14000000000000001</v>
      </c>
      <c r="J2127">
        <v>4.1099999999999994</v>
      </c>
    </row>
    <row r="2128" spans="1:10" x14ac:dyDescent="0.3">
      <c r="A2128" s="163">
        <v>45686</v>
      </c>
      <c r="B2128" t="s">
        <v>2256</v>
      </c>
      <c r="C2128">
        <v>419.75</v>
      </c>
      <c r="D2128">
        <v>-0.89999999999999969</v>
      </c>
      <c r="E2128">
        <v>-6.44</v>
      </c>
      <c r="F2128">
        <v>-6.44</v>
      </c>
      <c r="G2128">
        <v>-2.72</v>
      </c>
      <c r="H2128">
        <v>-9.16</v>
      </c>
      <c r="I2128">
        <v>10.34</v>
      </c>
      <c r="J2128">
        <v>1.1799999999999995</v>
      </c>
    </row>
    <row r="2129" spans="1:10" x14ac:dyDescent="0.3">
      <c r="A2129" s="163">
        <v>45686</v>
      </c>
      <c r="B2129" t="s">
        <v>2257</v>
      </c>
      <c r="C2129">
        <v>132.1</v>
      </c>
      <c r="D2129">
        <v>-2.56</v>
      </c>
      <c r="E2129">
        <v>-2.2799999999999998</v>
      </c>
      <c r="F2129">
        <v>-2.2799999999999998</v>
      </c>
      <c r="G2129">
        <v>-0.14000000000000001</v>
      </c>
      <c r="H2129">
        <v>-2.42</v>
      </c>
      <c r="I2129">
        <v>1.75</v>
      </c>
      <c r="J2129">
        <v>-0.66999999999999993</v>
      </c>
    </row>
    <row r="2130" spans="1:10" x14ac:dyDescent="0.3">
      <c r="A2130" s="163">
        <v>45686</v>
      </c>
      <c r="B2130" t="s">
        <v>2258</v>
      </c>
      <c r="C2130">
        <v>170.9</v>
      </c>
      <c r="D2130">
        <v>-1.35</v>
      </c>
      <c r="E2130">
        <v>0.17</v>
      </c>
      <c r="F2130">
        <v>0.17</v>
      </c>
      <c r="G2130">
        <v>-1.6</v>
      </c>
      <c r="H2130">
        <v>-1.4300000000000002</v>
      </c>
      <c r="I2130">
        <v>-2.2000000000000002</v>
      </c>
      <c r="J2130">
        <v>-3.63</v>
      </c>
    </row>
    <row r="2131" spans="1:10" x14ac:dyDescent="0.3">
      <c r="A2131" s="163">
        <v>45685</v>
      </c>
      <c r="B2131" t="s">
        <v>4374</v>
      </c>
      <c r="C2131">
        <v>33.5</v>
      </c>
      <c r="D2131">
        <v>-9.9499999999999993</v>
      </c>
      <c r="E2131">
        <v>0</v>
      </c>
      <c r="G2131">
        <v>-0.15</v>
      </c>
      <c r="H2131">
        <v>0</v>
      </c>
      <c r="I2131">
        <v>0</v>
      </c>
      <c r="J2131">
        <v>-0.15</v>
      </c>
    </row>
    <row r="2132" spans="1:10" x14ac:dyDescent="0.3">
      <c r="A2132" s="163">
        <v>45686</v>
      </c>
      <c r="B2132" t="s">
        <v>2259</v>
      </c>
      <c r="C2132">
        <v>1.56</v>
      </c>
      <c r="D2132">
        <v>-2.9</v>
      </c>
      <c r="E2132">
        <v>3.03</v>
      </c>
      <c r="F2132">
        <v>3.03</v>
      </c>
      <c r="G2132">
        <v>-3.53</v>
      </c>
      <c r="H2132">
        <v>-0.5</v>
      </c>
      <c r="I2132">
        <v>-4.88</v>
      </c>
      <c r="J2132">
        <v>-5.38</v>
      </c>
    </row>
    <row r="2133" spans="1:10" x14ac:dyDescent="0.3">
      <c r="A2133" s="163">
        <v>45686</v>
      </c>
      <c r="B2133" t="s">
        <v>2260</v>
      </c>
      <c r="C2133">
        <v>1367</v>
      </c>
      <c r="D2133">
        <v>-3.91</v>
      </c>
      <c r="E2133">
        <v>-3.49</v>
      </c>
      <c r="F2133">
        <v>-3.49</v>
      </c>
      <c r="G2133">
        <v>-2.94</v>
      </c>
      <c r="H2133">
        <v>-6.43</v>
      </c>
      <c r="I2133">
        <v>5.22</v>
      </c>
      <c r="J2133">
        <v>-1.21</v>
      </c>
    </row>
    <row r="2134" spans="1:10" x14ac:dyDescent="0.3">
      <c r="A2134" s="163">
        <v>45686</v>
      </c>
      <c r="B2134" t="s">
        <v>2261</v>
      </c>
      <c r="C2134">
        <v>40.909999999999997</v>
      </c>
      <c r="D2134">
        <v>6.24</v>
      </c>
      <c r="E2134">
        <v>-5.87</v>
      </c>
      <c r="F2134">
        <v>-5.87</v>
      </c>
      <c r="G2134">
        <v>0.62</v>
      </c>
      <c r="H2134">
        <v>-5.25</v>
      </c>
      <c r="I2134">
        <v>1.01</v>
      </c>
      <c r="J2134">
        <v>-4.24</v>
      </c>
    </row>
    <row r="2135" spans="1:10" x14ac:dyDescent="0.3">
      <c r="A2135" s="163">
        <v>45686</v>
      </c>
      <c r="B2135" t="s">
        <v>2262</v>
      </c>
      <c r="C2135">
        <v>27.5</v>
      </c>
      <c r="D2135">
        <v>-4.13</v>
      </c>
      <c r="E2135">
        <v>-5.5</v>
      </c>
      <c r="F2135">
        <v>-5.5</v>
      </c>
      <c r="G2135">
        <v>-6.24</v>
      </c>
      <c r="H2135">
        <v>-11.74</v>
      </c>
      <c r="I2135">
        <v>4.6399999999999997</v>
      </c>
      <c r="J2135">
        <v>-7.1000000000000005</v>
      </c>
    </row>
    <row r="2136" spans="1:10" x14ac:dyDescent="0.3">
      <c r="A2136" s="163">
        <v>45686</v>
      </c>
      <c r="B2136" t="s">
        <v>2263</v>
      </c>
      <c r="C2136">
        <v>107.75</v>
      </c>
      <c r="D2136">
        <v>-2.73</v>
      </c>
      <c r="E2136">
        <v>-2</v>
      </c>
      <c r="F2136">
        <v>-2</v>
      </c>
      <c r="G2136">
        <v>-1.99</v>
      </c>
      <c r="H2136">
        <v>-3.99</v>
      </c>
      <c r="I2136">
        <v>1.99</v>
      </c>
      <c r="J2136">
        <v>-2</v>
      </c>
    </row>
    <row r="2137" spans="1:10" x14ac:dyDescent="0.3">
      <c r="A2137" s="163">
        <v>45686</v>
      </c>
      <c r="B2137" t="s">
        <v>2264</v>
      </c>
      <c r="C2137">
        <v>79.95</v>
      </c>
      <c r="D2137">
        <v>-2.66</v>
      </c>
      <c r="E2137">
        <v>-2.33</v>
      </c>
      <c r="F2137">
        <v>-2.33</v>
      </c>
      <c r="G2137">
        <v>-1.86</v>
      </c>
      <c r="H2137">
        <v>-4.1900000000000004</v>
      </c>
      <c r="I2137">
        <v>2.34</v>
      </c>
      <c r="J2137">
        <v>-1.8500000000000003</v>
      </c>
    </row>
    <row r="2138" spans="1:10" x14ac:dyDescent="0.3">
      <c r="A2138" s="163">
        <v>45686</v>
      </c>
      <c r="B2138" t="s">
        <v>2265</v>
      </c>
      <c r="C2138">
        <v>55.96</v>
      </c>
      <c r="D2138">
        <v>1.0299999999999998</v>
      </c>
      <c r="E2138">
        <v>-6.27</v>
      </c>
      <c r="F2138">
        <v>-6.27</v>
      </c>
      <c r="G2138">
        <v>-2.42</v>
      </c>
      <c r="H2138">
        <v>-8.69</v>
      </c>
      <c r="I2138">
        <v>1.97</v>
      </c>
      <c r="J2138">
        <v>-6.72</v>
      </c>
    </row>
    <row r="2139" spans="1:10" x14ac:dyDescent="0.3">
      <c r="A2139" s="163">
        <v>45686</v>
      </c>
      <c r="B2139" t="s">
        <v>2266</v>
      </c>
      <c r="C2139">
        <v>59.54</v>
      </c>
      <c r="D2139">
        <v>-2.19</v>
      </c>
      <c r="E2139">
        <v>-2.94</v>
      </c>
      <c r="F2139">
        <v>-2.94</v>
      </c>
      <c r="G2139">
        <v>-1.75</v>
      </c>
      <c r="H2139">
        <v>-4.6900000000000004</v>
      </c>
      <c r="I2139">
        <v>5.01</v>
      </c>
      <c r="J2139">
        <v>0.32000000000000028</v>
      </c>
    </row>
    <row r="2140" spans="1:10" x14ac:dyDescent="0.3">
      <c r="A2140" s="163">
        <v>45686</v>
      </c>
      <c r="B2140" t="s">
        <v>2267</v>
      </c>
      <c r="C2140">
        <v>199.4</v>
      </c>
      <c r="D2140">
        <v>1.5600000000000005</v>
      </c>
      <c r="E2140">
        <v>-6.28</v>
      </c>
      <c r="F2140">
        <v>-6.28</v>
      </c>
      <c r="G2140">
        <v>3.71</v>
      </c>
      <c r="H2140">
        <v>-2.5700000000000003</v>
      </c>
      <c r="I2140">
        <v>4.2300000000000004</v>
      </c>
      <c r="J2140">
        <v>1.66</v>
      </c>
    </row>
    <row r="2141" spans="1:10" x14ac:dyDescent="0.3">
      <c r="A2141" s="163">
        <v>45686</v>
      </c>
      <c r="B2141" t="s">
        <v>2268</v>
      </c>
      <c r="C2141">
        <v>1031.3</v>
      </c>
      <c r="D2141">
        <v>1.31</v>
      </c>
      <c r="E2141">
        <v>-5</v>
      </c>
      <c r="F2141">
        <v>-5</v>
      </c>
      <c r="G2141">
        <v>-5</v>
      </c>
      <c r="H2141">
        <v>-10</v>
      </c>
      <c r="I2141">
        <v>4.83</v>
      </c>
      <c r="J2141">
        <v>-5.17</v>
      </c>
    </row>
    <row r="2142" spans="1:10" x14ac:dyDescent="0.3">
      <c r="A2142" s="163">
        <v>45686</v>
      </c>
      <c r="B2142" t="s">
        <v>2269</v>
      </c>
      <c r="C2142">
        <v>166.3</v>
      </c>
      <c r="D2142">
        <v>9.15</v>
      </c>
      <c r="E2142">
        <v>1.53</v>
      </c>
      <c r="F2142">
        <v>1.53</v>
      </c>
      <c r="G2142">
        <v>-6.73</v>
      </c>
      <c r="H2142">
        <v>-5.2</v>
      </c>
      <c r="I2142">
        <v>1.19</v>
      </c>
      <c r="J2142">
        <v>-4.01</v>
      </c>
    </row>
    <row r="2143" spans="1:10" x14ac:dyDescent="0.3">
      <c r="A2143" s="163">
        <v>45686</v>
      </c>
      <c r="B2143" t="s">
        <v>2270</v>
      </c>
      <c r="C2143">
        <v>103.95</v>
      </c>
      <c r="D2143">
        <v>-2.25</v>
      </c>
      <c r="E2143">
        <v>-1.07</v>
      </c>
      <c r="F2143">
        <v>-1.07</v>
      </c>
      <c r="G2143">
        <v>-0.34</v>
      </c>
      <c r="H2143">
        <v>-1.41</v>
      </c>
      <c r="I2143">
        <v>2.62</v>
      </c>
      <c r="J2143">
        <v>1.21</v>
      </c>
    </row>
    <row r="2144" spans="1:10" x14ac:dyDescent="0.3">
      <c r="A2144" s="163">
        <v>45686</v>
      </c>
      <c r="B2144" t="s">
        <v>2271</v>
      </c>
      <c r="C2144">
        <v>163.1</v>
      </c>
      <c r="D2144">
        <v>0.24</v>
      </c>
      <c r="E2144">
        <v>-6.32</v>
      </c>
      <c r="F2144">
        <v>-6.32</v>
      </c>
      <c r="G2144">
        <v>-0.4</v>
      </c>
      <c r="H2144">
        <v>-6.7200000000000006</v>
      </c>
      <c r="I2144">
        <v>1.27</v>
      </c>
      <c r="J2144">
        <v>-5.4500000000000011</v>
      </c>
    </row>
    <row r="2145" spans="1:10" x14ac:dyDescent="0.3">
      <c r="A2145" s="163">
        <v>45686</v>
      </c>
      <c r="B2145" t="s">
        <v>2272</v>
      </c>
      <c r="C2145">
        <v>3.09</v>
      </c>
      <c r="D2145">
        <v>1.4300000000000006</v>
      </c>
      <c r="E2145">
        <v>-4.8899999999999997</v>
      </c>
      <c r="F2145">
        <v>-4.8899999999999997</v>
      </c>
      <c r="G2145">
        <v>-4.82</v>
      </c>
      <c r="H2145">
        <v>-9.7100000000000009</v>
      </c>
      <c r="I2145">
        <v>4.3899999999999997</v>
      </c>
      <c r="J2145">
        <v>-5.3200000000000012</v>
      </c>
    </row>
    <row r="2146" spans="1:10" x14ac:dyDescent="0.3">
      <c r="A2146" s="163">
        <v>45686</v>
      </c>
      <c r="B2146" t="s">
        <v>2273</v>
      </c>
      <c r="C2146">
        <v>833.05</v>
      </c>
      <c r="D2146">
        <v>-7.28</v>
      </c>
      <c r="E2146">
        <v>-5.0599999999999996</v>
      </c>
      <c r="F2146">
        <v>-5.0599999999999996</v>
      </c>
      <c r="G2146">
        <v>-3.66</v>
      </c>
      <c r="H2146">
        <v>-8.7199999999999989</v>
      </c>
      <c r="I2146">
        <v>4.54</v>
      </c>
      <c r="J2146">
        <v>-4.1799999999999988</v>
      </c>
    </row>
    <row r="2147" spans="1:10" x14ac:dyDescent="0.3">
      <c r="A2147" s="163">
        <v>45686</v>
      </c>
      <c r="B2147" t="s">
        <v>2274</v>
      </c>
      <c r="C2147">
        <v>281.05</v>
      </c>
      <c r="D2147">
        <v>-8.7800000000000011</v>
      </c>
      <c r="E2147">
        <v>-8.0399999999999991</v>
      </c>
      <c r="F2147">
        <v>-8.0399999999999991</v>
      </c>
      <c r="G2147">
        <v>-0.89</v>
      </c>
      <c r="H2147">
        <v>-8.93</v>
      </c>
      <c r="I2147">
        <v>5.09</v>
      </c>
      <c r="J2147">
        <v>-3.84</v>
      </c>
    </row>
    <row r="2148" spans="1:10" x14ac:dyDescent="0.3">
      <c r="A2148" s="163">
        <v>45686</v>
      </c>
      <c r="B2148" t="s">
        <v>2275</v>
      </c>
      <c r="C2148">
        <v>200</v>
      </c>
      <c r="D2148">
        <v>-14.89</v>
      </c>
      <c r="E2148">
        <v>-5.6</v>
      </c>
      <c r="F2148">
        <v>-5.6</v>
      </c>
      <c r="G2148">
        <v>-1.88</v>
      </c>
      <c r="H2148">
        <v>-7.4799999999999986</v>
      </c>
      <c r="I2148">
        <v>6.52</v>
      </c>
      <c r="J2148">
        <v>-0.96</v>
      </c>
    </row>
    <row r="2149" spans="1:10" x14ac:dyDescent="0.3">
      <c r="A2149" s="163">
        <v>45686</v>
      </c>
      <c r="B2149" t="s">
        <v>2276</v>
      </c>
      <c r="C2149">
        <v>2477.9499999999998</v>
      </c>
      <c r="D2149">
        <v>-3.2300000000000004</v>
      </c>
      <c r="E2149">
        <v>-1.86</v>
      </c>
      <c r="F2149">
        <v>-1.86</v>
      </c>
      <c r="G2149">
        <v>-0.02</v>
      </c>
      <c r="H2149">
        <v>-1.88</v>
      </c>
      <c r="I2149">
        <v>0.78</v>
      </c>
      <c r="J2149">
        <v>-1.1000000000000001</v>
      </c>
    </row>
    <row r="2150" spans="1:10" x14ac:dyDescent="0.3">
      <c r="A2150" s="163">
        <v>45686</v>
      </c>
      <c r="B2150" t="s">
        <v>2277</v>
      </c>
      <c r="C2150">
        <v>204.8</v>
      </c>
      <c r="D2150">
        <v>-2.9300000000000006</v>
      </c>
      <c r="E2150">
        <v>-7.29</v>
      </c>
      <c r="F2150">
        <v>-7.29</v>
      </c>
      <c r="G2150">
        <v>-2.0299999999999998</v>
      </c>
      <c r="H2150">
        <v>-9.32</v>
      </c>
      <c r="I2150">
        <v>8.94</v>
      </c>
      <c r="J2150">
        <v>-0.38000000000000078</v>
      </c>
    </row>
    <row r="2151" spans="1:10" x14ac:dyDescent="0.3">
      <c r="A2151" s="163">
        <v>45686</v>
      </c>
      <c r="B2151" t="s">
        <v>2278</v>
      </c>
      <c r="C2151">
        <v>1047.0999999999999</v>
      </c>
      <c r="D2151">
        <v>-4.2700000000000005</v>
      </c>
      <c r="E2151">
        <v>-5.87</v>
      </c>
      <c r="F2151">
        <v>-5.87</v>
      </c>
      <c r="G2151">
        <v>1.49</v>
      </c>
      <c r="H2151">
        <v>-4.38</v>
      </c>
      <c r="I2151">
        <v>4.5999999999999996</v>
      </c>
      <c r="J2151">
        <v>0.2199999999999997</v>
      </c>
    </row>
    <row r="2152" spans="1:10" x14ac:dyDescent="0.3">
      <c r="A2152" s="163">
        <v>45686</v>
      </c>
      <c r="B2152" t="s">
        <v>2279</v>
      </c>
      <c r="C2152">
        <v>381.05</v>
      </c>
      <c r="D2152">
        <v>-3.17</v>
      </c>
      <c r="E2152">
        <v>-2.35</v>
      </c>
      <c r="F2152">
        <v>-2.35</v>
      </c>
      <c r="G2152">
        <v>-3.79</v>
      </c>
      <c r="H2152">
        <v>-6.1400000000000006</v>
      </c>
      <c r="I2152">
        <v>0.01</v>
      </c>
      <c r="J2152">
        <v>-6.1300000000000008</v>
      </c>
    </row>
    <row r="2153" spans="1:10" x14ac:dyDescent="0.3">
      <c r="A2153" s="163">
        <v>44011</v>
      </c>
      <c r="B2153" t="s">
        <v>4375</v>
      </c>
      <c r="C2153">
        <v>6.14</v>
      </c>
      <c r="D2153">
        <v>-4.8899999999999997</v>
      </c>
      <c r="E2153">
        <v>4.96</v>
      </c>
      <c r="G2153">
        <v>0</v>
      </c>
      <c r="I2153">
        <v>0</v>
      </c>
    </row>
    <row r="2154" spans="1:10" x14ac:dyDescent="0.3">
      <c r="A2154" s="163">
        <v>45673</v>
      </c>
      <c r="B2154" t="s">
        <v>4376</v>
      </c>
      <c r="C2154">
        <v>53.82</v>
      </c>
      <c r="D2154">
        <v>12.31</v>
      </c>
      <c r="E2154">
        <v>0</v>
      </c>
      <c r="G2154">
        <v>0</v>
      </c>
      <c r="I2154">
        <v>0</v>
      </c>
    </row>
    <row r="2155" spans="1:10" x14ac:dyDescent="0.3">
      <c r="A2155" s="163">
        <v>45686</v>
      </c>
      <c r="B2155" t="s">
        <v>2280</v>
      </c>
      <c r="C2155">
        <v>60.76</v>
      </c>
      <c r="D2155">
        <v>-1.58</v>
      </c>
      <c r="G2155">
        <v>-2</v>
      </c>
      <c r="H2155">
        <v>-2</v>
      </c>
      <c r="J2155">
        <v>-2</v>
      </c>
    </row>
    <row r="2156" spans="1:10" x14ac:dyDescent="0.3">
      <c r="A2156" s="163">
        <v>45686</v>
      </c>
      <c r="B2156" t="s">
        <v>2281</v>
      </c>
      <c r="C2156">
        <v>18.96</v>
      </c>
      <c r="D2156">
        <v>2.1300000000000008</v>
      </c>
      <c r="E2156">
        <v>-5.23</v>
      </c>
      <c r="F2156">
        <v>-5.23</v>
      </c>
      <c r="G2156">
        <v>-2.74</v>
      </c>
      <c r="H2156">
        <v>-7.9700000000000006</v>
      </c>
      <c r="I2156">
        <v>0.64</v>
      </c>
      <c r="J2156">
        <v>-7.330000000000001</v>
      </c>
    </row>
    <row r="2157" spans="1:10" x14ac:dyDescent="0.3">
      <c r="A2157" s="163">
        <v>45686</v>
      </c>
      <c r="B2157" t="s">
        <v>2282</v>
      </c>
      <c r="C2157">
        <v>1108.95</v>
      </c>
      <c r="D2157">
        <v>-5.27</v>
      </c>
      <c r="E2157">
        <v>-3.63</v>
      </c>
      <c r="F2157">
        <v>-3.63</v>
      </c>
      <c r="G2157">
        <v>-1.89</v>
      </c>
      <c r="H2157">
        <v>-5.52</v>
      </c>
      <c r="I2157">
        <v>3.45</v>
      </c>
      <c r="J2157">
        <v>-2.0699999999999994</v>
      </c>
    </row>
    <row r="2158" spans="1:10" x14ac:dyDescent="0.3">
      <c r="A2158" s="163">
        <v>45686</v>
      </c>
      <c r="B2158" t="s">
        <v>2283</v>
      </c>
      <c r="C2158">
        <v>1650.8</v>
      </c>
      <c r="D2158">
        <v>0.57999999999999996</v>
      </c>
      <c r="E2158">
        <v>0.02</v>
      </c>
      <c r="F2158">
        <v>0.02</v>
      </c>
      <c r="G2158">
        <v>-3.1</v>
      </c>
      <c r="H2158">
        <v>-3.08</v>
      </c>
      <c r="I2158">
        <v>2.4900000000000002</v>
      </c>
      <c r="J2158">
        <v>-0.58999999999999986</v>
      </c>
    </row>
    <row r="2159" spans="1:10" x14ac:dyDescent="0.3">
      <c r="A2159" s="163">
        <v>45686</v>
      </c>
      <c r="B2159" t="s">
        <v>2284</v>
      </c>
      <c r="C2159">
        <v>79.83</v>
      </c>
      <c r="D2159">
        <v>-0.45999999999999908</v>
      </c>
      <c r="E2159">
        <v>-4.25</v>
      </c>
      <c r="F2159">
        <v>-4.25</v>
      </c>
      <c r="G2159">
        <v>2</v>
      </c>
      <c r="H2159">
        <v>-2.25</v>
      </c>
      <c r="I2159">
        <v>2.11</v>
      </c>
      <c r="J2159">
        <v>-0.1400000000000001</v>
      </c>
    </row>
    <row r="2160" spans="1:10" x14ac:dyDescent="0.3">
      <c r="A2160" s="163">
        <v>45686</v>
      </c>
      <c r="B2160" t="s">
        <v>2285</v>
      </c>
      <c r="C2160">
        <v>589.65</v>
      </c>
      <c r="D2160">
        <v>-4.4400000000000004</v>
      </c>
      <c r="E2160">
        <v>-2.67</v>
      </c>
      <c r="F2160">
        <v>-2.67</v>
      </c>
      <c r="G2160">
        <v>-4.67</v>
      </c>
      <c r="H2160">
        <v>-7.34</v>
      </c>
      <c r="I2160">
        <v>5.31</v>
      </c>
      <c r="J2160">
        <v>-2.0299999999999998</v>
      </c>
    </row>
    <row r="2161" spans="1:10" x14ac:dyDescent="0.3">
      <c r="A2161" s="163">
        <v>45686</v>
      </c>
      <c r="B2161" t="s">
        <v>2286</v>
      </c>
      <c r="C2161">
        <v>75.05</v>
      </c>
      <c r="D2161">
        <v>5.26</v>
      </c>
      <c r="E2161">
        <v>-4.32</v>
      </c>
      <c r="F2161">
        <v>-4.32</v>
      </c>
      <c r="G2161">
        <v>4.53</v>
      </c>
      <c r="H2161">
        <v>0.20999999999999991</v>
      </c>
      <c r="I2161">
        <v>-4.99</v>
      </c>
      <c r="J2161">
        <v>-4.78</v>
      </c>
    </row>
    <row r="2162" spans="1:10" x14ac:dyDescent="0.3">
      <c r="A2162" s="163">
        <v>45686</v>
      </c>
      <c r="B2162" t="s">
        <v>2287</v>
      </c>
      <c r="C2162">
        <v>52</v>
      </c>
      <c r="D2162">
        <v>-6.17</v>
      </c>
      <c r="E2162">
        <v>-4.09</v>
      </c>
      <c r="F2162">
        <v>-4.09</v>
      </c>
      <c r="G2162">
        <v>-7.33</v>
      </c>
      <c r="H2162">
        <v>-11.42</v>
      </c>
      <c r="I2162">
        <v>4.0999999999999996</v>
      </c>
      <c r="J2162">
        <v>-7.32</v>
      </c>
    </row>
    <row r="2163" spans="1:10" x14ac:dyDescent="0.3">
      <c r="A2163" s="163">
        <v>45686</v>
      </c>
      <c r="B2163" t="s">
        <v>2288</v>
      </c>
      <c r="C2163">
        <v>89.45</v>
      </c>
      <c r="D2163">
        <v>-9.9</v>
      </c>
      <c r="E2163">
        <v>-2</v>
      </c>
      <c r="F2163">
        <v>-2</v>
      </c>
      <c r="G2163">
        <v>-1.99</v>
      </c>
      <c r="H2163">
        <v>-3.99</v>
      </c>
      <c r="I2163">
        <v>-1.97</v>
      </c>
      <c r="J2163">
        <v>-5.96</v>
      </c>
    </row>
    <row r="2164" spans="1:10" x14ac:dyDescent="0.3">
      <c r="A2164" s="163">
        <v>45686</v>
      </c>
      <c r="B2164" t="s">
        <v>2289</v>
      </c>
      <c r="C2164">
        <v>669.7</v>
      </c>
      <c r="D2164">
        <v>0.27999999999999992</v>
      </c>
      <c r="E2164">
        <v>-1.57</v>
      </c>
      <c r="F2164">
        <v>-1.57</v>
      </c>
      <c r="G2164">
        <v>1.34</v>
      </c>
      <c r="H2164">
        <v>-0.2299999999999999</v>
      </c>
      <c r="I2164">
        <v>0.76</v>
      </c>
      <c r="J2164">
        <v>0.53</v>
      </c>
    </row>
    <row r="2165" spans="1:10" x14ac:dyDescent="0.3">
      <c r="A2165" s="163">
        <v>45686</v>
      </c>
      <c r="B2165" t="s">
        <v>2290</v>
      </c>
      <c r="C2165">
        <v>202.85</v>
      </c>
      <c r="D2165">
        <v>-10.02</v>
      </c>
      <c r="E2165">
        <v>-4.8899999999999997</v>
      </c>
      <c r="F2165">
        <v>-4.8899999999999997</v>
      </c>
      <c r="G2165">
        <v>-1.39</v>
      </c>
      <c r="H2165">
        <v>-6.2799999999999994</v>
      </c>
      <c r="I2165">
        <v>2.2200000000000002</v>
      </c>
      <c r="J2165">
        <v>-4.0599999999999987</v>
      </c>
    </row>
    <row r="2166" spans="1:10" x14ac:dyDescent="0.3">
      <c r="A2166" s="163">
        <v>45686</v>
      </c>
      <c r="B2166" t="s">
        <v>2291</v>
      </c>
      <c r="C2166">
        <v>34.9</v>
      </c>
      <c r="D2166">
        <v>-2.5700000000000003</v>
      </c>
      <c r="E2166">
        <v>-6.69</v>
      </c>
      <c r="F2166">
        <v>-6.69</v>
      </c>
      <c r="G2166">
        <v>-1.27</v>
      </c>
      <c r="H2166">
        <v>-7.9600000000000009</v>
      </c>
      <c r="I2166">
        <v>-0.17</v>
      </c>
      <c r="J2166">
        <v>-8.1300000000000008</v>
      </c>
    </row>
    <row r="2167" spans="1:10" x14ac:dyDescent="0.3">
      <c r="A2167" s="163">
        <v>45686</v>
      </c>
      <c r="B2167" t="s">
        <v>4377</v>
      </c>
      <c r="C2167">
        <v>8.44</v>
      </c>
      <c r="D2167">
        <v>-10.45</v>
      </c>
      <c r="E2167">
        <v>1.74</v>
      </c>
      <c r="F2167">
        <v>1.74</v>
      </c>
      <c r="G2167">
        <v>-1.6</v>
      </c>
      <c r="H2167">
        <v>0.1399999999999999</v>
      </c>
      <c r="I2167">
        <v>-1.97</v>
      </c>
      <c r="J2167">
        <v>-1.83</v>
      </c>
    </row>
    <row r="2168" spans="1:10" x14ac:dyDescent="0.3">
      <c r="A2168" s="163">
        <v>45686</v>
      </c>
      <c r="B2168" t="s">
        <v>2292</v>
      </c>
      <c r="C2168">
        <v>160.80000000000001</v>
      </c>
      <c r="D2168">
        <v>-2.91</v>
      </c>
      <c r="E2168">
        <v>-2.0099999999999998</v>
      </c>
      <c r="F2168">
        <v>-2.0099999999999998</v>
      </c>
      <c r="G2168">
        <v>-6.26</v>
      </c>
      <c r="H2168">
        <v>-8.27</v>
      </c>
      <c r="I2168">
        <v>4.82</v>
      </c>
      <c r="J2168">
        <v>-3.4499999999999997</v>
      </c>
    </row>
    <row r="2169" spans="1:10" x14ac:dyDescent="0.3">
      <c r="A2169" s="163">
        <v>45686</v>
      </c>
      <c r="B2169" t="s">
        <v>2293</v>
      </c>
      <c r="C2169">
        <v>236.4</v>
      </c>
      <c r="D2169">
        <v>-3.28</v>
      </c>
      <c r="E2169">
        <v>-7.95</v>
      </c>
      <c r="F2169">
        <v>-7.95</v>
      </c>
      <c r="G2169">
        <v>-2.15</v>
      </c>
      <c r="H2169">
        <v>-10.1</v>
      </c>
      <c r="I2169">
        <v>3.8</v>
      </c>
      <c r="J2169">
        <v>-6.3</v>
      </c>
    </row>
    <row r="2170" spans="1:10" x14ac:dyDescent="0.3">
      <c r="A2170" s="163">
        <v>45686</v>
      </c>
      <c r="B2170" t="s">
        <v>2294</v>
      </c>
      <c r="C2170">
        <v>17.739999999999998</v>
      </c>
      <c r="D2170">
        <v>-9.3699999999999992</v>
      </c>
      <c r="E2170">
        <v>-5.04</v>
      </c>
      <c r="F2170">
        <v>-5.04</v>
      </c>
      <c r="G2170">
        <v>-3.22</v>
      </c>
      <c r="H2170">
        <v>-8.26</v>
      </c>
      <c r="I2170">
        <v>-1.72</v>
      </c>
      <c r="J2170">
        <v>-9.98</v>
      </c>
    </row>
    <row r="2171" spans="1:10" x14ac:dyDescent="0.3">
      <c r="A2171" s="163">
        <v>45686</v>
      </c>
      <c r="B2171" t="s">
        <v>2295</v>
      </c>
      <c r="C2171">
        <v>168.3</v>
      </c>
      <c r="D2171">
        <v>7.2</v>
      </c>
      <c r="E2171">
        <v>-4.99</v>
      </c>
      <c r="F2171">
        <v>-4.99</v>
      </c>
      <c r="G2171">
        <v>-4.9800000000000004</v>
      </c>
      <c r="H2171">
        <v>-9.9700000000000006</v>
      </c>
      <c r="I2171">
        <v>-2.6</v>
      </c>
      <c r="J2171">
        <v>-12.57</v>
      </c>
    </row>
    <row r="2172" spans="1:10" x14ac:dyDescent="0.3">
      <c r="A2172" s="163">
        <v>45686</v>
      </c>
      <c r="B2172" t="s">
        <v>2296</v>
      </c>
      <c r="C2172">
        <v>11973.15</v>
      </c>
      <c r="D2172">
        <v>-1.1399999999999999</v>
      </c>
      <c r="E2172">
        <v>0.15</v>
      </c>
      <c r="F2172">
        <v>0.15</v>
      </c>
      <c r="G2172">
        <v>1.1000000000000001</v>
      </c>
      <c r="H2172">
        <v>1.25</v>
      </c>
      <c r="I2172">
        <v>-1.24</v>
      </c>
      <c r="J2172">
        <v>0.01</v>
      </c>
    </row>
    <row r="2173" spans="1:10" x14ac:dyDescent="0.3">
      <c r="A2173" s="163">
        <v>45686</v>
      </c>
      <c r="B2173" t="s">
        <v>2297</v>
      </c>
      <c r="C2173">
        <v>261.35000000000002</v>
      </c>
      <c r="D2173">
        <v>-0.34000000000000008</v>
      </c>
      <c r="E2173">
        <v>-0.95</v>
      </c>
      <c r="F2173">
        <v>-0.95</v>
      </c>
      <c r="G2173">
        <v>0.83</v>
      </c>
      <c r="H2173">
        <v>-0.12</v>
      </c>
      <c r="I2173">
        <v>7.86</v>
      </c>
      <c r="J2173">
        <v>7.74</v>
      </c>
    </row>
    <row r="2174" spans="1:10" x14ac:dyDescent="0.3">
      <c r="A2174" s="163">
        <v>45686</v>
      </c>
      <c r="B2174" t="s">
        <v>4167</v>
      </c>
      <c r="C2174">
        <v>178.08</v>
      </c>
      <c r="D2174">
        <v>14.99</v>
      </c>
      <c r="E2174">
        <v>-5</v>
      </c>
      <c r="F2174">
        <v>-5</v>
      </c>
      <c r="G2174">
        <v>-5</v>
      </c>
      <c r="H2174">
        <v>-10</v>
      </c>
      <c r="I2174">
        <v>-5</v>
      </c>
      <c r="J2174">
        <v>-15</v>
      </c>
    </row>
    <row r="2175" spans="1:10" x14ac:dyDescent="0.3">
      <c r="A2175" s="163">
        <v>45686</v>
      </c>
      <c r="B2175" t="s">
        <v>2298</v>
      </c>
      <c r="C2175">
        <v>57.34</v>
      </c>
      <c r="D2175">
        <v>3.9</v>
      </c>
      <c r="E2175">
        <v>-1.19</v>
      </c>
      <c r="F2175">
        <v>-1.19</v>
      </c>
      <c r="G2175">
        <v>-2.5099999999999998</v>
      </c>
      <c r="H2175">
        <v>-3.7</v>
      </c>
      <c r="I2175">
        <v>-0.42</v>
      </c>
      <c r="J2175">
        <v>-4.12</v>
      </c>
    </row>
    <row r="2176" spans="1:10" x14ac:dyDescent="0.3">
      <c r="A2176" s="163">
        <v>45686</v>
      </c>
      <c r="B2176" t="s">
        <v>2299</v>
      </c>
      <c r="C2176">
        <v>2496.5500000000002</v>
      </c>
      <c r="D2176">
        <v>-5.71</v>
      </c>
      <c r="E2176">
        <v>-7.77</v>
      </c>
      <c r="F2176">
        <v>-7.77</v>
      </c>
      <c r="G2176">
        <v>2.63</v>
      </c>
      <c r="H2176">
        <v>-5.14</v>
      </c>
      <c r="I2176">
        <v>1.73</v>
      </c>
      <c r="J2176">
        <v>-3.41</v>
      </c>
    </row>
    <row r="2177" spans="1:10" x14ac:dyDescent="0.3">
      <c r="A2177" s="163">
        <v>45685</v>
      </c>
      <c r="B2177" t="s">
        <v>2300</v>
      </c>
      <c r="C2177">
        <v>298.95</v>
      </c>
      <c r="D2177">
        <v>-3.33</v>
      </c>
      <c r="E2177">
        <v>-4.8899999999999997</v>
      </c>
      <c r="F2177">
        <v>-4.8899999999999997</v>
      </c>
      <c r="G2177">
        <v>0.1</v>
      </c>
      <c r="H2177">
        <v>-4.79</v>
      </c>
    </row>
    <row r="2178" spans="1:10" x14ac:dyDescent="0.3">
      <c r="A2178" s="163">
        <v>45686</v>
      </c>
      <c r="B2178" t="s">
        <v>2301</v>
      </c>
      <c r="C2178">
        <v>131.55000000000001</v>
      </c>
      <c r="D2178">
        <v>-5.42</v>
      </c>
      <c r="E2178">
        <v>-7.09</v>
      </c>
      <c r="F2178">
        <v>-7.09</v>
      </c>
      <c r="G2178">
        <v>1.07</v>
      </c>
      <c r="H2178">
        <v>-6.02</v>
      </c>
      <c r="I2178">
        <v>-0.11</v>
      </c>
      <c r="J2178">
        <v>-6.13</v>
      </c>
    </row>
    <row r="2179" spans="1:10" x14ac:dyDescent="0.3">
      <c r="A2179" s="163">
        <v>45677</v>
      </c>
      <c r="B2179" t="s">
        <v>4378</v>
      </c>
      <c r="C2179">
        <v>11.88</v>
      </c>
      <c r="D2179">
        <v>9.9</v>
      </c>
      <c r="E2179">
        <v>0</v>
      </c>
      <c r="G2179">
        <v>0</v>
      </c>
      <c r="I2179">
        <v>0</v>
      </c>
    </row>
    <row r="2180" spans="1:10" x14ac:dyDescent="0.3">
      <c r="A2180" s="163">
        <v>45686</v>
      </c>
      <c r="B2180" t="s">
        <v>2302</v>
      </c>
      <c r="C2180">
        <v>611.20000000000005</v>
      </c>
      <c r="D2180">
        <v>-4.4800000000000004</v>
      </c>
      <c r="E2180">
        <v>-5.38</v>
      </c>
      <c r="F2180">
        <v>-5.38</v>
      </c>
      <c r="G2180">
        <v>-0.54</v>
      </c>
      <c r="H2180">
        <v>-5.92</v>
      </c>
      <c r="I2180">
        <v>4.96</v>
      </c>
      <c r="J2180">
        <v>-0.96</v>
      </c>
    </row>
    <row r="2181" spans="1:10" x14ac:dyDescent="0.3">
      <c r="A2181" s="163">
        <v>45686</v>
      </c>
      <c r="B2181" t="s">
        <v>2303</v>
      </c>
      <c r="C2181">
        <v>96.34</v>
      </c>
      <c r="D2181">
        <v>-3</v>
      </c>
      <c r="E2181">
        <v>-1.25</v>
      </c>
      <c r="F2181">
        <v>-1.25</v>
      </c>
      <c r="G2181">
        <v>-2.29</v>
      </c>
      <c r="H2181">
        <v>-3.54</v>
      </c>
      <c r="I2181">
        <v>6.14</v>
      </c>
      <c r="J2181">
        <v>2.6</v>
      </c>
    </row>
    <row r="2182" spans="1:10" x14ac:dyDescent="0.3">
      <c r="A2182" s="163">
        <v>45686</v>
      </c>
      <c r="B2182" t="s">
        <v>2304</v>
      </c>
      <c r="C2182">
        <v>508.3</v>
      </c>
      <c r="D2182">
        <v>-7.43</v>
      </c>
      <c r="E2182">
        <v>-5.64</v>
      </c>
      <c r="F2182">
        <v>-5.64</v>
      </c>
      <c r="G2182">
        <v>-3.55</v>
      </c>
      <c r="H2182">
        <v>-9.19</v>
      </c>
      <c r="I2182">
        <v>4.84</v>
      </c>
      <c r="J2182">
        <v>-4.3499999999999996</v>
      </c>
    </row>
    <row r="2183" spans="1:10" x14ac:dyDescent="0.3">
      <c r="A2183" s="163">
        <v>45686</v>
      </c>
      <c r="B2183" t="s">
        <v>2305</v>
      </c>
      <c r="C2183">
        <v>1025.9000000000001</v>
      </c>
      <c r="D2183">
        <v>2.4700000000000002</v>
      </c>
      <c r="E2183">
        <v>-2.4900000000000002</v>
      </c>
      <c r="F2183">
        <v>-2.4900000000000002</v>
      </c>
      <c r="G2183">
        <v>-0.49</v>
      </c>
      <c r="H2183">
        <v>-2.9800000000000004</v>
      </c>
      <c r="I2183">
        <v>0.28999999999999998</v>
      </c>
      <c r="J2183">
        <v>-2.6900000000000004</v>
      </c>
    </row>
    <row r="2184" spans="1:10" x14ac:dyDescent="0.3">
      <c r="A2184" s="163">
        <v>45686</v>
      </c>
      <c r="B2184" t="s">
        <v>2306</v>
      </c>
      <c r="C2184">
        <v>20.64</v>
      </c>
      <c r="D2184">
        <v>-8.2600000000000016</v>
      </c>
      <c r="E2184">
        <v>-4.99</v>
      </c>
      <c r="F2184">
        <v>-4.99</v>
      </c>
      <c r="G2184">
        <v>-4.99</v>
      </c>
      <c r="H2184">
        <v>-9.98</v>
      </c>
      <c r="I2184">
        <v>-4.97</v>
      </c>
      <c r="J2184">
        <v>-14.95</v>
      </c>
    </row>
    <row r="2185" spans="1:10" x14ac:dyDescent="0.3">
      <c r="A2185" s="163">
        <v>45686</v>
      </c>
      <c r="B2185" t="s">
        <v>2307</v>
      </c>
      <c r="C2185">
        <v>13.08</v>
      </c>
      <c r="D2185">
        <v>-4.59</v>
      </c>
      <c r="E2185">
        <v>-4.7300000000000004</v>
      </c>
      <c r="F2185">
        <v>-4.7300000000000004</v>
      </c>
      <c r="H2185">
        <v>-4.7300000000000004</v>
      </c>
      <c r="I2185">
        <v>3.15</v>
      </c>
      <c r="J2185">
        <v>-1.5800000000000003</v>
      </c>
    </row>
    <row r="2186" spans="1:10" x14ac:dyDescent="0.3">
      <c r="A2186" s="163">
        <v>45686</v>
      </c>
      <c r="B2186" t="s">
        <v>2308</v>
      </c>
      <c r="C2186">
        <v>262.5</v>
      </c>
      <c r="D2186">
        <v>-3.01</v>
      </c>
      <c r="E2186">
        <v>-0.7</v>
      </c>
      <c r="F2186">
        <v>-0.7</v>
      </c>
      <c r="G2186">
        <v>-1.47</v>
      </c>
      <c r="H2186">
        <v>-2.17</v>
      </c>
      <c r="I2186">
        <v>7.08</v>
      </c>
      <c r="J2186">
        <v>4.91</v>
      </c>
    </row>
    <row r="2187" spans="1:10" x14ac:dyDescent="0.3">
      <c r="A2187" s="163">
        <v>45686</v>
      </c>
      <c r="B2187" t="s">
        <v>2309</v>
      </c>
      <c r="C2187">
        <v>84.3</v>
      </c>
      <c r="D2187">
        <v>-3.37</v>
      </c>
      <c r="E2187">
        <v>-3.88</v>
      </c>
      <c r="F2187">
        <v>-3.88</v>
      </c>
      <c r="G2187">
        <v>-3.73</v>
      </c>
      <c r="H2187">
        <v>-7.6099999999999994</v>
      </c>
      <c r="I2187">
        <v>5.44</v>
      </c>
      <c r="J2187">
        <v>-2.169999999999999</v>
      </c>
    </row>
    <row r="2188" spans="1:10" x14ac:dyDescent="0.3">
      <c r="A2188" s="163">
        <v>45677</v>
      </c>
      <c r="B2188" t="s">
        <v>4379</v>
      </c>
      <c r="C2188">
        <v>15.68</v>
      </c>
      <c r="D2188">
        <v>-5</v>
      </c>
      <c r="E2188">
        <v>-4.97</v>
      </c>
      <c r="G2188">
        <v>0</v>
      </c>
      <c r="I2188">
        <v>0</v>
      </c>
    </row>
    <row r="2189" spans="1:10" x14ac:dyDescent="0.3">
      <c r="A2189" s="163">
        <v>45686</v>
      </c>
      <c r="B2189" t="s">
        <v>2310</v>
      </c>
      <c r="C2189">
        <v>540.04999999999995</v>
      </c>
      <c r="D2189">
        <v>-6.2200000000000006</v>
      </c>
      <c r="E2189">
        <v>-3.07</v>
      </c>
      <c r="F2189">
        <v>-3.07</v>
      </c>
      <c r="G2189">
        <v>0.71</v>
      </c>
      <c r="H2189">
        <v>-2.36</v>
      </c>
      <c r="I2189">
        <v>2.48</v>
      </c>
      <c r="J2189">
        <v>0.12000000000000011</v>
      </c>
    </row>
    <row r="2190" spans="1:10" x14ac:dyDescent="0.3">
      <c r="A2190" s="163">
        <v>45686</v>
      </c>
      <c r="B2190" t="s">
        <v>2311</v>
      </c>
      <c r="C2190">
        <v>340.7</v>
      </c>
      <c r="D2190">
        <v>-92.75</v>
      </c>
      <c r="E2190">
        <v>-3.31</v>
      </c>
      <c r="F2190">
        <v>-3.31</v>
      </c>
      <c r="G2190">
        <v>423.61</v>
      </c>
      <c r="H2190">
        <v>420.3</v>
      </c>
      <c r="I2190">
        <v>-2.2200000000000002</v>
      </c>
      <c r="J2190">
        <v>418.08</v>
      </c>
    </row>
    <row r="2191" spans="1:10" x14ac:dyDescent="0.3">
      <c r="A2191" s="163">
        <v>45686</v>
      </c>
      <c r="B2191" t="s">
        <v>2312</v>
      </c>
      <c r="C2191">
        <v>2353.0500000000002</v>
      </c>
      <c r="D2191">
        <v>-0.3700000000000005</v>
      </c>
      <c r="E2191">
        <v>-3.25</v>
      </c>
      <c r="F2191">
        <v>-3.25</v>
      </c>
      <c r="G2191">
        <v>4.29</v>
      </c>
      <c r="H2191">
        <v>1.04</v>
      </c>
      <c r="I2191">
        <v>1.35</v>
      </c>
      <c r="J2191">
        <v>2.39</v>
      </c>
    </row>
    <row r="2192" spans="1:10" x14ac:dyDescent="0.3">
      <c r="A2192" s="163">
        <v>45686</v>
      </c>
      <c r="B2192" t="s">
        <v>2313</v>
      </c>
      <c r="C2192">
        <v>295.02999999999997</v>
      </c>
      <c r="D2192">
        <v>7.2800000000000011</v>
      </c>
      <c r="E2192">
        <v>-3.54</v>
      </c>
      <c r="F2192">
        <v>-3.54</v>
      </c>
      <c r="G2192">
        <v>3.29</v>
      </c>
      <c r="H2192">
        <v>-0.25</v>
      </c>
      <c r="I2192">
        <v>1.38</v>
      </c>
      <c r="J2192">
        <v>1.1299999999999999</v>
      </c>
    </row>
    <row r="2193" spans="1:10" x14ac:dyDescent="0.3">
      <c r="A2193" s="163">
        <v>45686</v>
      </c>
      <c r="B2193" t="s">
        <v>2314</v>
      </c>
      <c r="C2193">
        <v>3.55</v>
      </c>
      <c r="D2193">
        <v>2.11</v>
      </c>
      <c r="E2193">
        <v>-4.8099999999999996</v>
      </c>
      <c r="F2193">
        <v>-4.8099999999999996</v>
      </c>
      <c r="G2193">
        <v>-4.79</v>
      </c>
      <c r="H2193">
        <v>-9.6</v>
      </c>
      <c r="I2193">
        <v>-0.84</v>
      </c>
      <c r="J2193">
        <v>-10.44</v>
      </c>
    </row>
    <row r="2194" spans="1:10" x14ac:dyDescent="0.3">
      <c r="A2194" s="163">
        <v>45686</v>
      </c>
      <c r="B2194" t="s">
        <v>2315</v>
      </c>
      <c r="C2194">
        <v>53.48</v>
      </c>
      <c r="D2194">
        <v>-6.58</v>
      </c>
      <c r="E2194">
        <v>-5</v>
      </c>
      <c r="F2194">
        <v>-5</v>
      </c>
      <c r="G2194">
        <v>-3.38</v>
      </c>
      <c r="H2194">
        <v>-8.379999999999999</v>
      </c>
      <c r="I2194">
        <v>1.1499999999999999</v>
      </c>
      <c r="J2194">
        <v>-7.2299999999999986</v>
      </c>
    </row>
    <row r="2195" spans="1:10" x14ac:dyDescent="0.3">
      <c r="A2195" s="163">
        <v>44809</v>
      </c>
      <c r="B2195" t="s">
        <v>4380</v>
      </c>
      <c r="C2195">
        <v>69.25</v>
      </c>
      <c r="D2195">
        <v>4.95</v>
      </c>
      <c r="E2195">
        <v>-4.9400000000000004</v>
      </c>
      <c r="G2195">
        <v>0</v>
      </c>
      <c r="I2195">
        <v>0</v>
      </c>
    </row>
    <row r="2196" spans="1:10" x14ac:dyDescent="0.3">
      <c r="A2196" s="163">
        <v>45685</v>
      </c>
      <c r="B2196" t="s">
        <v>2316</v>
      </c>
      <c r="C2196">
        <v>238</v>
      </c>
      <c r="D2196">
        <v>6.5200000000000005</v>
      </c>
      <c r="E2196">
        <v>-1.96</v>
      </c>
      <c r="F2196">
        <v>-1.96</v>
      </c>
      <c r="G2196">
        <v>3.48</v>
      </c>
      <c r="H2196">
        <v>1.52</v>
      </c>
    </row>
    <row r="2197" spans="1:10" x14ac:dyDescent="0.3">
      <c r="A2197" s="163">
        <v>45686</v>
      </c>
      <c r="B2197" t="s">
        <v>2317</v>
      </c>
      <c r="C2197">
        <v>39.909999999999997</v>
      </c>
      <c r="D2197">
        <v>5.17</v>
      </c>
      <c r="E2197">
        <v>-2.21</v>
      </c>
      <c r="F2197">
        <v>-2.21</v>
      </c>
      <c r="G2197">
        <v>-4.62</v>
      </c>
      <c r="H2197">
        <v>-6.83</v>
      </c>
      <c r="I2197">
        <v>5</v>
      </c>
      <c r="J2197">
        <v>-1.83</v>
      </c>
    </row>
    <row r="2198" spans="1:10" x14ac:dyDescent="0.3">
      <c r="A2198" s="163">
        <v>45686</v>
      </c>
      <c r="B2198" t="s">
        <v>2318</v>
      </c>
      <c r="C2198">
        <v>67.05</v>
      </c>
      <c r="D2198">
        <v>-5.32</v>
      </c>
      <c r="E2198">
        <v>-4.01</v>
      </c>
      <c r="F2198">
        <v>-4.01</v>
      </c>
      <c r="G2198">
        <v>-4.42</v>
      </c>
      <c r="H2198">
        <v>-8.43</v>
      </c>
      <c r="I2198">
        <v>-3.05</v>
      </c>
      <c r="J2198">
        <v>-11.48</v>
      </c>
    </row>
    <row r="2199" spans="1:10" x14ac:dyDescent="0.3">
      <c r="A2199" s="163">
        <v>45686</v>
      </c>
      <c r="B2199" t="s">
        <v>2319</v>
      </c>
      <c r="C2199">
        <v>177</v>
      </c>
      <c r="D2199">
        <v>-5.5</v>
      </c>
      <c r="E2199">
        <v>2.92</v>
      </c>
      <c r="F2199">
        <v>2.92</v>
      </c>
      <c r="G2199">
        <v>-4.49</v>
      </c>
      <c r="H2199">
        <v>-1.5700000000000005</v>
      </c>
      <c r="I2199">
        <v>4.12</v>
      </c>
      <c r="J2199">
        <v>2.5499999999999998</v>
      </c>
    </row>
    <row r="2200" spans="1:10" x14ac:dyDescent="0.3">
      <c r="A2200" s="163">
        <v>45686</v>
      </c>
      <c r="B2200" t="s">
        <v>2320</v>
      </c>
      <c r="C2200">
        <v>194.25</v>
      </c>
      <c r="D2200">
        <v>1.99</v>
      </c>
      <c r="E2200">
        <v>0.8</v>
      </c>
      <c r="F2200">
        <v>0.8</v>
      </c>
      <c r="G2200">
        <v>-2.12</v>
      </c>
      <c r="H2200">
        <v>-1.32</v>
      </c>
      <c r="I2200">
        <v>5</v>
      </c>
      <c r="J2200">
        <v>3.68</v>
      </c>
    </row>
    <row r="2201" spans="1:10" x14ac:dyDescent="0.3">
      <c r="A2201" s="163">
        <v>45686</v>
      </c>
      <c r="B2201" t="s">
        <v>2321</v>
      </c>
      <c r="C2201">
        <v>5706.25</v>
      </c>
      <c r="D2201">
        <v>-4.5299999999999994</v>
      </c>
      <c r="E2201">
        <v>-2.57</v>
      </c>
      <c r="F2201">
        <v>-2.57</v>
      </c>
      <c r="G2201">
        <v>-1.1399999999999999</v>
      </c>
      <c r="H2201">
        <v>-3.71</v>
      </c>
      <c r="I2201">
        <v>3.28</v>
      </c>
      <c r="J2201">
        <v>-0.4300000000000001</v>
      </c>
    </row>
    <row r="2202" spans="1:10" x14ac:dyDescent="0.3">
      <c r="A2202" s="163">
        <v>45685</v>
      </c>
      <c r="B2202" t="s">
        <v>2322</v>
      </c>
      <c r="C2202">
        <v>99.9</v>
      </c>
      <c r="D2202">
        <v>-5.5400000000000009</v>
      </c>
      <c r="E2202">
        <v>-5.23</v>
      </c>
      <c r="F2202">
        <v>-5.23</v>
      </c>
      <c r="G2202">
        <v>4.0599999999999996</v>
      </c>
      <c r="H2202">
        <v>-1.1700000000000008</v>
      </c>
    </row>
    <row r="2203" spans="1:10" x14ac:dyDescent="0.3">
      <c r="A2203" s="163">
        <v>45686</v>
      </c>
      <c r="B2203" t="s">
        <v>2323</v>
      </c>
      <c r="C2203">
        <v>16.149999999999999</v>
      </c>
      <c r="D2203">
        <v>-5.29</v>
      </c>
      <c r="E2203">
        <v>-2.5</v>
      </c>
      <c r="F2203">
        <v>-2.5</v>
      </c>
      <c r="G2203">
        <v>-4.95</v>
      </c>
      <c r="H2203">
        <v>-7.45</v>
      </c>
      <c r="I2203">
        <v>3.73</v>
      </c>
      <c r="J2203">
        <v>-3.72</v>
      </c>
    </row>
    <row r="2204" spans="1:10" x14ac:dyDescent="0.3">
      <c r="A2204" s="163">
        <v>45686</v>
      </c>
      <c r="B2204" t="s">
        <v>2324</v>
      </c>
      <c r="C2204">
        <v>37.770000000000003</v>
      </c>
      <c r="D2204">
        <v>-10.42</v>
      </c>
      <c r="E2204">
        <v>-4.99</v>
      </c>
      <c r="F2204">
        <v>-4.99</v>
      </c>
      <c r="G2204">
        <v>-4.99</v>
      </c>
      <c r="H2204">
        <v>-9.98</v>
      </c>
      <c r="I2204">
        <v>4.8600000000000003</v>
      </c>
      <c r="J2204">
        <v>-5.12</v>
      </c>
    </row>
    <row r="2205" spans="1:10" x14ac:dyDescent="0.3">
      <c r="A2205" s="163">
        <v>45686</v>
      </c>
      <c r="B2205" t="s">
        <v>2325</v>
      </c>
      <c r="C2205">
        <v>1039.0999999999999</v>
      </c>
      <c r="D2205">
        <v>2.81</v>
      </c>
      <c r="E2205">
        <v>-2.46</v>
      </c>
      <c r="F2205">
        <v>-2.46</v>
      </c>
      <c r="G2205">
        <v>-0.47</v>
      </c>
      <c r="H2205">
        <v>-2.93</v>
      </c>
      <c r="I2205">
        <v>2.2400000000000002</v>
      </c>
      <c r="J2205">
        <v>-0.6899999999999995</v>
      </c>
    </row>
    <row r="2206" spans="1:10" x14ac:dyDescent="0.3">
      <c r="A2206" s="163">
        <v>45686</v>
      </c>
      <c r="B2206" t="s">
        <v>2326</v>
      </c>
      <c r="C2206">
        <v>30.25</v>
      </c>
      <c r="D2206">
        <v>-4.089999999999999</v>
      </c>
      <c r="E2206">
        <v>-9.93</v>
      </c>
      <c r="F2206">
        <v>-9.93</v>
      </c>
      <c r="G2206">
        <v>7.85</v>
      </c>
      <c r="H2206">
        <v>-2.08</v>
      </c>
      <c r="I2206">
        <v>1.04</v>
      </c>
      <c r="J2206">
        <v>-1.04</v>
      </c>
    </row>
    <row r="2207" spans="1:10" x14ac:dyDescent="0.3">
      <c r="A2207" s="163">
        <v>45686</v>
      </c>
      <c r="B2207" t="s">
        <v>2327</v>
      </c>
      <c r="C2207">
        <v>546.45000000000005</v>
      </c>
      <c r="D2207">
        <v>-4.71</v>
      </c>
      <c r="E2207">
        <v>-3.77</v>
      </c>
      <c r="F2207">
        <v>-3.77</v>
      </c>
      <c r="G2207">
        <v>0.42</v>
      </c>
      <c r="H2207">
        <v>-3.35</v>
      </c>
      <c r="I2207">
        <v>-0.93</v>
      </c>
      <c r="J2207">
        <v>-4.28</v>
      </c>
    </row>
    <row r="2208" spans="1:10" x14ac:dyDescent="0.3">
      <c r="A2208" s="163">
        <v>45686</v>
      </c>
      <c r="B2208" t="s">
        <v>2328</v>
      </c>
      <c r="C2208">
        <v>454.35</v>
      </c>
      <c r="D2208">
        <v>-1.6100000000000003</v>
      </c>
      <c r="E2208">
        <v>-4.57</v>
      </c>
      <c r="F2208">
        <v>-4.57</v>
      </c>
      <c r="G2208">
        <v>-1.1100000000000001</v>
      </c>
      <c r="H2208">
        <v>-5.6800000000000006</v>
      </c>
      <c r="I2208">
        <v>2.65</v>
      </c>
      <c r="J2208">
        <v>-3.0300000000000007</v>
      </c>
    </row>
    <row r="2209" spans="1:10" x14ac:dyDescent="0.3">
      <c r="A2209" s="163">
        <v>45686</v>
      </c>
      <c r="B2209" t="s">
        <v>2329</v>
      </c>
      <c r="C2209">
        <v>49.17</v>
      </c>
      <c r="D2209">
        <v>2.75</v>
      </c>
      <c r="E2209">
        <v>-1.23</v>
      </c>
      <c r="F2209">
        <v>-1.23</v>
      </c>
      <c r="G2209">
        <v>-2.9</v>
      </c>
      <c r="H2209">
        <v>-4.13</v>
      </c>
      <c r="I2209">
        <v>0.02</v>
      </c>
      <c r="J2209">
        <v>-4.1100000000000003</v>
      </c>
    </row>
    <row r="2210" spans="1:10" x14ac:dyDescent="0.3">
      <c r="A2210" s="163">
        <v>45686</v>
      </c>
      <c r="B2210" t="s">
        <v>2330</v>
      </c>
      <c r="C2210">
        <v>73.52</v>
      </c>
      <c r="D2210">
        <v>9.24</v>
      </c>
      <c r="E2210">
        <v>1.1200000000000001</v>
      </c>
      <c r="F2210">
        <v>1.1200000000000001</v>
      </c>
      <c r="G2210">
        <v>0.53</v>
      </c>
      <c r="H2210">
        <v>1.65</v>
      </c>
      <c r="I2210">
        <v>1.06</v>
      </c>
      <c r="J2210">
        <v>2.71</v>
      </c>
    </row>
    <row r="2211" spans="1:10" x14ac:dyDescent="0.3">
      <c r="A2211" s="163">
        <v>45686</v>
      </c>
      <c r="B2211" t="s">
        <v>2331</v>
      </c>
      <c r="C2211">
        <v>35.75</v>
      </c>
      <c r="D2211">
        <v>-3.58</v>
      </c>
      <c r="E2211">
        <v>-5.21</v>
      </c>
      <c r="F2211">
        <v>-5.21</v>
      </c>
      <c r="G2211">
        <v>-3.06</v>
      </c>
      <c r="H2211">
        <v>-8.27</v>
      </c>
      <c r="I2211">
        <v>4.38</v>
      </c>
      <c r="J2211">
        <v>-3.89</v>
      </c>
    </row>
    <row r="2212" spans="1:10" x14ac:dyDescent="0.3">
      <c r="A2212" s="163">
        <v>45686</v>
      </c>
      <c r="B2212" t="s">
        <v>2332</v>
      </c>
      <c r="C2212">
        <v>725.1</v>
      </c>
      <c r="D2212">
        <v>-8.41</v>
      </c>
      <c r="E2212">
        <v>-0.68</v>
      </c>
      <c r="F2212">
        <v>-0.68</v>
      </c>
      <c r="G2212">
        <v>-0.76</v>
      </c>
      <c r="H2212">
        <v>-1.44</v>
      </c>
      <c r="I2212">
        <v>2.21</v>
      </c>
      <c r="J2212">
        <v>0.77</v>
      </c>
    </row>
    <row r="2213" spans="1:10" x14ac:dyDescent="0.3">
      <c r="A2213" s="163">
        <v>45686</v>
      </c>
      <c r="B2213" t="s">
        <v>2333</v>
      </c>
      <c r="C2213">
        <v>62.03</v>
      </c>
      <c r="D2213">
        <v>-0.92</v>
      </c>
      <c r="E2213">
        <v>-4.99</v>
      </c>
      <c r="F2213">
        <v>-4.99</v>
      </c>
      <c r="G2213">
        <v>-1.9</v>
      </c>
      <c r="H2213">
        <v>-6.8900000000000006</v>
      </c>
      <c r="I2213">
        <v>-2.08</v>
      </c>
      <c r="J2213">
        <v>-8.9700000000000006</v>
      </c>
    </row>
    <row r="2214" spans="1:10" x14ac:dyDescent="0.3">
      <c r="A2214" s="163">
        <v>45686</v>
      </c>
      <c r="B2214" t="s">
        <v>2334</v>
      </c>
      <c r="C2214">
        <v>18.670000000000002</v>
      </c>
      <c r="D2214">
        <v>-2.4600000000000004</v>
      </c>
      <c r="E2214">
        <v>-3.85</v>
      </c>
      <c r="F2214">
        <v>-3.85</v>
      </c>
      <c r="G2214">
        <v>-1.84</v>
      </c>
      <c r="H2214">
        <v>-5.69</v>
      </c>
      <c r="I2214">
        <v>2.98</v>
      </c>
      <c r="J2214">
        <v>-2.7100000000000004</v>
      </c>
    </row>
    <row r="2215" spans="1:10" x14ac:dyDescent="0.3">
      <c r="A2215" s="163">
        <v>45686</v>
      </c>
      <c r="B2215" t="s">
        <v>2335</v>
      </c>
      <c r="C2215">
        <v>2.54</v>
      </c>
      <c r="D2215">
        <v>-16.200000000000003</v>
      </c>
      <c r="E2215">
        <v>-1.91</v>
      </c>
      <c r="F2215">
        <v>-1.91</v>
      </c>
      <c r="G2215">
        <v>-2.72</v>
      </c>
      <c r="H2215">
        <v>-4.63</v>
      </c>
      <c r="I2215">
        <v>1.6</v>
      </c>
      <c r="J2215">
        <v>-3.03</v>
      </c>
    </row>
    <row r="2216" spans="1:10" x14ac:dyDescent="0.3">
      <c r="A2216" s="163">
        <v>45686</v>
      </c>
      <c r="B2216" t="s">
        <v>4234</v>
      </c>
      <c r="C2216">
        <v>43.8</v>
      </c>
      <c r="D2216">
        <v>4.92</v>
      </c>
      <c r="E2216">
        <v>-4.78</v>
      </c>
      <c r="F2216">
        <v>-4.78</v>
      </c>
      <c r="G2216">
        <v>-4.79</v>
      </c>
      <c r="H2216">
        <v>-9.57</v>
      </c>
      <c r="I2216">
        <v>4.91</v>
      </c>
      <c r="J2216">
        <v>-4.66</v>
      </c>
    </row>
    <row r="2217" spans="1:10" x14ac:dyDescent="0.3">
      <c r="A2217" s="163">
        <v>45686</v>
      </c>
      <c r="B2217" t="s">
        <v>2336</v>
      </c>
      <c r="C2217">
        <v>76.08</v>
      </c>
      <c r="D2217">
        <v>-9.6999999999999993</v>
      </c>
      <c r="E2217">
        <v>-0.26</v>
      </c>
      <c r="F2217">
        <v>-0.26</v>
      </c>
      <c r="G2217">
        <v>-4.92</v>
      </c>
      <c r="H2217">
        <v>-5.18</v>
      </c>
      <c r="I2217">
        <v>2.89</v>
      </c>
      <c r="J2217">
        <v>-2.29</v>
      </c>
    </row>
    <row r="2218" spans="1:10" x14ac:dyDescent="0.3">
      <c r="A2218" s="163">
        <v>45686</v>
      </c>
      <c r="B2218" t="s">
        <v>2337</v>
      </c>
      <c r="C2218">
        <v>239.8</v>
      </c>
      <c r="D2218">
        <v>-6.7499999999999991</v>
      </c>
      <c r="E2218">
        <v>1.81</v>
      </c>
      <c r="F2218">
        <v>1.81</v>
      </c>
      <c r="G2218">
        <v>-6.69</v>
      </c>
      <c r="H2218">
        <v>-4.8800000000000008</v>
      </c>
      <c r="I2218">
        <v>3.81</v>
      </c>
      <c r="J2218">
        <v>-1.0700000000000007</v>
      </c>
    </row>
    <row r="2219" spans="1:10" x14ac:dyDescent="0.3">
      <c r="A2219" s="163">
        <v>45686</v>
      </c>
      <c r="B2219" t="s">
        <v>2338</v>
      </c>
      <c r="C2219">
        <v>305.75</v>
      </c>
      <c r="D2219">
        <v>-4.08</v>
      </c>
      <c r="E2219">
        <v>-4.99</v>
      </c>
      <c r="F2219">
        <v>-4.99</v>
      </c>
      <c r="G2219">
        <v>-1.28</v>
      </c>
      <c r="H2219">
        <v>-6.2700000000000005</v>
      </c>
      <c r="I2219">
        <v>1.97</v>
      </c>
      <c r="J2219">
        <v>-4.3000000000000007</v>
      </c>
    </row>
    <row r="2220" spans="1:10" x14ac:dyDescent="0.3">
      <c r="A2220" s="163">
        <v>45686</v>
      </c>
      <c r="B2220" t="s">
        <v>2339</v>
      </c>
      <c r="C2220">
        <v>194.1</v>
      </c>
      <c r="D2220">
        <v>-0.18999999999999989</v>
      </c>
      <c r="G2220">
        <v>0.47</v>
      </c>
      <c r="I2220">
        <v>1.94</v>
      </c>
      <c r="J2220">
        <v>0.47</v>
      </c>
    </row>
    <row r="2221" spans="1:10" x14ac:dyDescent="0.3">
      <c r="A2221" s="163">
        <v>45686</v>
      </c>
      <c r="B2221" t="s">
        <v>2340</v>
      </c>
      <c r="C2221">
        <v>267.05</v>
      </c>
      <c r="D2221">
        <v>-9.9499999999999993</v>
      </c>
      <c r="E2221">
        <v>-1.99</v>
      </c>
      <c r="F2221">
        <v>-1.99</v>
      </c>
      <c r="G2221">
        <v>-2</v>
      </c>
      <c r="H2221">
        <v>-3.99</v>
      </c>
      <c r="I2221">
        <v>-1.98</v>
      </c>
      <c r="J2221">
        <v>-5.9700000000000006</v>
      </c>
    </row>
    <row r="2222" spans="1:10" x14ac:dyDescent="0.3">
      <c r="A2222" s="163">
        <v>45686</v>
      </c>
      <c r="B2222" t="s">
        <v>2341</v>
      </c>
      <c r="C2222">
        <v>32.450000000000003</v>
      </c>
      <c r="D2222">
        <v>-2.2900000000000005</v>
      </c>
      <c r="E2222">
        <v>-4.9800000000000004</v>
      </c>
      <c r="F2222">
        <v>-4.9800000000000004</v>
      </c>
      <c r="J2222">
        <v>-4.9800000000000004</v>
      </c>
    </row>
    <row r="2223" spans="1:10" x14ac:dyDescent="0.3">
      <c r="A2223" s="163">
        <v>45686</v>
      </c>
      <c r="B2223" t="s">
        <v>2342</v>
      </c>
      <c r="C2223">
        <v>178</v>
      </c>
      <c r="D2223">
        <v>2.67</v>
      </c>
      <c r="E2223">
        <v>0</v>
      </c>
      <c r="G2223">
        <v>0</v>
      </c>
      <c r="I2223">
        <v>0</v>
      </c>
      <c r="J2223">
        <v>0</v>
      </c>
    </row>
    <row r="2224" spans="1:10" x14ac:dyDescent="0.3">
      <c r="A2224" s="163">
        <v>45530</v>
      </c>
      <c r="B2224" t="s">
        <v>4381</v>
      </c>
      <c r="C2224">
        <v>216</v>
      </c>
      <c r="D2224">
        <v>0</v>
      </c>
      <c r="E2224">
        <v>-4.8499999999999996</v>
      </c>
      <c r="G2224">
        <v>0</v>
      </c>
      <c r="I2224">
        <v>0</v>
      </c>
    </row>
    <row r="2225" spans="1:10" x14ac:dyDescent="0.3">
      <c r="A2225" s="163">
        <v>45686</v>
      </c>
      <c r="B2225" t="s">
        <v>2343</v>
      </c>
      <c r="C2225">
        <v>64.97</v>
      </c>
      <c r="D2225">
        <v>-7.87</v>
      </c>
      <c r="E2225">
        <v>-3.75</v>
      </c>
      <c r="F2225">
        <v>-3.75</v>
      </c>
      <c r="G2225">
        <v>-1.22</v>
      </c>
      <c r="H2225">
        <v>-4.97</v>
      </c>
      <c r="I2225">
        <v>5.81</v>
      </c>
      <c r="J2225">
        <v>0.83999999999999986</v>
      </c>
    </row>
    <row r="2226" spans="1:10" x14ac:dyDescent="0.3">
      <c r="A2226" s="163">
        <v>45686</v>
      </c>
      <c r="B2226" t="s">
        <v>2344</v>
      </c>
      <c r="C2226">
        <v>109.55</v>
      </c>
      <c r="D2226">
        <v>-6.3100000000000005</v>
      </c>
      <c r="E2226">
        <v>-6.56</v>
      </c>
      <c r="F2226">
        <v>-6.56</v>
      </c>
      <c r="G2226">
        <v>0.24</v>
      </c>
      <c r="H2226">
        <v>-6.3199999999999994</v>
      </c>
      <c r="I2226">
        <v>3.06</v>
      </c>
      <c r="J2226">
        <v>-3.26</v>
      </c>
    </row>
    <row r="2227" spans="1:10" x14ac:dyDescent="0.3">
      <c r="A2227" s="163">
        <v>45686</v>
      </c>
      <c r="B2227" t="s">
        <v>2345</v>
      </c>
      <c r="C2227">
        <v>2.94</v>
      </c>
      <c r="D2227">
        <v>13.39</v>
      </c>
      <c r="E2227">
        <v>-4</v>
      </c>
      <c r="F2227">
        <v>-4</v>
      </c>
      <c r="G2227">
        <v>-3.53</v>
      </c>
      <c r="H2227">
        <v>-7.5299999999999994</v>
      </c>
      <c r="I2227">
        <v>-2.33</v>
      </c>
      <c r="J2227">
        <v>-9.86</v>
      </c>
    </row>
    <row r="2228" spans="1:10" x14ac:dyDescent="0.3">
      <c r="A2228" s="163">
        <v>45686</v>
      </c>
      <c r="B2228" t="s">
        <v>2346</v>
      </c>
      <c r="C2228">
        <v>21.9</v>
      </c>
      <c r="D2228">
        <v>0.1100000000000001</v>
      </c>
      <c r="E2228">
        <v>-5.9</v>
      </c>
      <c r="F2228">
        <v>-5.9</v>
      </c>
      <c r="G2228">
        <v>1.81</v>
      </c>
      <c r="H2228">
        <v>-4.09</v>
      </c>
      <c r="I2228">
        <v>-0.18</v>
      </c>
      <c r="J2228">
        <v>-4.2699999999999996</v>
      </c>
    </row>
    <row r="2229" spans="1:10" x14ac:dyDescent="0.3">
      <c r="A2229" s="163">
        <v>44995</v>
      </c>
      <c r="B2229" t="s">
        <v>4382</v>
      </c>
      <c r="C2229">
        <v>0.84</v>
      </c>
      <c r="D2229">
        <v>-1.0500000000000005</v>
      </c>
      <c r="E2229">
        <v>-4.49</v>
      </c>
      <c r="I2229">
        <v>2.35</v>
      </c>
    </row>
    <row r="2230" spans="1:10" x14ac:dyDescent="0.3">
      <c r="A2230" s="163">
        <v>45686</v>
      </c>
      <c r="B2230" t="s">
        <v>2347</v>
      </c>
      <c r="C2230">
        <v>33.5</v>
      </c>
      <c r="D2230">
        <v>-24.950000000000003</v>
      </c>
      <c r="E2230">
        <v>-4.99</v>
      </c>
      <c r="F2230">
        <v>-4.99</v>
      </c>
      <c r="G2230">
        <v>-4.99</v>
      </c>
      <c r="H2230">
        <v>-9.98</v>
      </c>
      <c r="I2230">
        <v>-4.99</v>
      </c>
      <c r="J2230">
        <v>-14.97</v>
      </c>
    </row>
    <row r="2231" spans="1:10" x14ac:dyDescent="0.3">
      <c r="A2231" s="163">
        <v>45686</v>
      </c>
      <c r="B2231" t="s">
        <v>2348</v>
      </c>
      <c r="C2231">
        <v>78.97</v>
      </c>
      <c r="D2231">
        <v>-7.66</v>
      </c>
      <c r="E2231">
        <v>-4.99</v>
      </c>
      <c r="F2231">
        <v>-4.99</v>
      </c>
      <c r="G2231">
        <v>-1.22</v>
      </c>
      <c r="H2231">
        <v>-6.21</v>
      </c>
      <c r="I2231">
        <v>1.77</v>
      </c>
      <c r="J2231">
        <v>-4.4400000000000004</v>
      </c>
    </row>
    <row r="2232" spans="1:10" x14ac:dyDescent="0.3">
      <c r="A2232" s="163">
        <v>45686</v>
      </c>
      <c r="B2232" t="s">
        <v>2349</v>
      </c>
      <c r="C2232">
        <v>877.45</v>
      </c>
      <c r="D2232">
        <v>-1.94</v>
      </c>
      <c r="G2232">
        <v>-2.71</v>
      </c>
      <c r="H2232">
        <v>-2.71</v>
      </c>
      <c r="I2232">
        <v>1.1100000000000001</v>
      </c>
      <c r="J2232">
        <v>-1.6</v>
      </c>
    </row>
    <row r="2233" spans="1:10" x14ac:dyDescent="0.3">
      <c r="A2233" s="163">
        <v>45686</v>
      </c>
      <c r="B2233" t="s">
        <v>2350</v>
      </c>
      <c r="C2233">
        <v>486.85</v>
      </c>
      <c r="D2233">
        <v>-0.9700000000000002</v>
      </c>
      <c r="E2233">
        <v>-5</v>
      </c>
      <c r="F2233">
        <v>-5</v>
      </c>
      <c r="G2233">
        <v>-4.5199999999999996</v>
      </c>
      <c r="H2233">
        <v>-9.52</v>
      </c>
      <c r="I2233">
        <v>4.32</v>
      </c>
      <c r="J2233">
        <v>-5.1999999999999993</v>
      </c>
    </row>
    <row r="2234" spans="1:10" x14ac:dyDescent="0.3">
      <c r="A2234" s="163">
        <v>45686</v>
      </c>
      <c r="B2234" t="s">
        <v>2351</v>
      </c>
      <c r="C2234">
        <v>84.66</v>
      </c>
      <c r="D2234">
        <v>-2.75</v>
      </c>
      <c r="E2234">
        <v>0.33</v>
      </c>
      <c r="F2234">
        <v>0.33</v>
      </c>
      <c r="G2234">
        <v>2.75</v>
      </c>
      <c r="H2234">
        <v>3.08</v>
      </c>
      <c r="I2234">
        <v>-0.65</v>
      </c>
      <c r="J2234">
        <v>2.4300000000000002</v>
      </c>
    </row>
    <row r="2235" spans="1:10" x14ac:dyDescent="0.3">
      <c r="A2235" s="163">
        <v>45429</v>
      </c>
      <c r="B2235" t="s">
        <v>4383</v>
      </c>
      <c r="C2235">
        <v>4.0999999999999996</v>
      </c>
      <c r="D2235">
        <v>-0.92999999999999916</v>
      </c>
      <c r="I2235">
        <v>2.95</v>
      </c>
    </row>
    <row r="2236" spans="1:10" x14ac:dyDescent="0.3">
      <c r="A2236" s="163">
        <v>44250</v>
      </c>
      <c r="B2236" t="s">
        <v>4384</v>
      </c>
      <c r="C2236">
        <v>0.66</v>
      </c>
      <c r="D2236">
        <v>-12.56</v>
      </c>
      <c r="E2236">
        <v>-4.55</v>
      </c>
      <c r="G2236">
        <v>4.76</v>
      </c>
    </row>
    <row r="2237" spans="1:10" x14ac:dyDescent="0.3">
      <c r="A2237" s="163">
        <v>45686</v>
      </c>
      <c r="B2237" t="s">
        <v>2352</v>
      </c>
      <c r="C2237">
        <v>1204.9000000000001</v>
      </c>
      <c r="D2237">
        <v>2.0699999999999994</v>
      </c>
      <c r="E2237">
        <v>-1.91</v>
      </c>
      <c r="F2237">
        <v>-1.91</v>
      </c>
      <c r="G2237">
        <v>-2.2799999999999998</v>
      </c>
      <c r="H2237">
        <v>-4.1900000000000004</v>
      </c>
      <c r="I2237">
        <v>2.78</v>
      </c>
      <c r="J2237">
        <v>-1.4099999999999997</v>
      </c>
    </row>
    <row r="2238" spans="1:10" x14ac:dyDescent="0.3">
      <c r="A2238" s="163">
        <v>45686</v>
      </c>
      <c r="B2238" t="s">
        <v>2353</v>
      </c>
      <c r="C2238">
        <v>150.85</v>
      </c>
      <c r="D2238">
        <v>-3.29</v>
      </c>
      <c r="E2238">
        <v>-4.05</v>
      </c>
      <c r="F2238">
        <v>-4.05</v>
      </c>
      <c r="G2238">
        <v>2.64</v>
      </c>
      <c r="H2238">
        <v>-1.4099999999999997</v>
      </c>
      <c r="I2238">
        <v>7.75</v>
      </c>
      <c r="J2238">
        <v>6.34</v>
      </c>
    </row>
    <row r="2239" spans="1:10" x14ac:dyDescent="0.3">
      <c r="A2239" s="163">
        <v>45686</v>
      </c>
      <c r="B2239" t="s">
        <v>2354</v>
      </c>
      <c r="C2239">
        <v>1791.25</v>
      </c>
      <c r="D2239">
        <v>-4.8099999999999996</v>
      </c>
      <c r="E2239">
        <v>-2.72</v>
      </c>
      <c r="F2239">
        <v>-2.72</v>
      </c>
      <c r="G2239">
        <v>-2.48</v>
      </c>
      <c r="H2239">
        <v>-5.2</v>
      </c>
      <c r="I2239">
        <v>4.9000000000000004</v>
      </c>
      <c r="J2239">
        <v>-0.29999999999999982</v>
      </c>
    </row>
    <row r="2240" spans="1:10" x14ac:dyDescent="0.3">
      <c r="A2240" s="163">
        <v>45686</v>
      </c>
      <c r="B2240" t="s">
        <v>2355</v>
      </c>
      <c r="C2240">
        <v>185</v>
      </c>
      <c r="D2240">
        <v>-3.85</v>
      </c>
      <c r="E2240">
        <v>-4.3499999999999996</v>
      </c>
      <c r="F2240">
        <v>-4.3499999999999996</v>
      </c>
      <c r="G2240">
        <v>-3.02</v>
      </c>
      <c r="H2240">
        <v>-7.3699999999999992</v>
      </c>
      <c r="I2240">
        <v>0.93</v>
      </c>
      <c r="J2240">
        <v>-6.44</v>
      </c>
    </row>
    <row r="2241" spans="1:10" x14ac:dyDescent="0.3">
      <c r="A2241" s="163">
        <v>45686</v>
      </c>
      <c r="B2241" t="s">
        <v>2356</v>
      </c>
      <c r="C2241">
        <v>0.67</v>
      </c>
      <c r="D2241">
        <v>-1.43</v>
      </c>
      <c r="E2241">
        <v>-1.47</v>
      </c>
      <c r="F2241">
        <v>-1.47</v>
      </c>
      <c r="G2241">
        <v>-1.49</v>
      </c>
      <c r="H2241">
        <v>-2.96</v>
      </c>
      <c r="I2241">
        <v>1.52</v>
      </c>
      <c r="J2241">
        <v>-1.44</v>
      </c>
    </row>
    <row r="2242" spans="1:10" x14ac:dyDescent="0.3">
      <c r="A2242" s="163">
        <v>45686</v>
      </c>
      <c r="B2242" t="s">
        <v>2357</v>
      </c>
      <c r="C2242">
        <v>20.309999999999999</v>
      </c>
      <c r="D2242">
        <v>5.99</v>
      </c>
      <c r="E2242">
        <v>-4.96</v>
      </c>
      <c r="F2242">
        <v>-4.96</v>
      </c>
      <c r="G2242">
        <v>1.29</v>
      </c>
      <c r="H2242">
        <v>-3.67</v>
      </c>
      <c r="I2242">
        <v>-0.25</v>
      </c>
      <c r="J2242">
        <v>-3.92</v>
      </c>
    </row>
    <row r="2243" spans="1:10" x14ac:dyDescent="0.3">
      <c r="A2243" s="163">
        <v>45686</v>
      </c>
      <c r="B2243" t="s">
        <v>2358</v>
      </c>
      <c r="C2243">
        <v>1074.3499999999999</v>
      </c>
      <c r="D2243">
        <v>-4.2799999999999994</v>
      </c>
      <c r="E2243">
        <v>-0.03</v>
      </c>
      <c r="F2243">
        <v>-0.03</v>
      </c>
      <c r="G2243">
        <v>0.32</v>
      </c>
      <c r="H2243">
        <v>0.28999999999999998</v>
      </c>
      <c r="I2243">
        <v>2.89</v>
      </c>
      <c r="J2243">
        <v>3.18</v>
      </c>
    </row>
    <row r="2244" spans="1:10" x14ac:dyDescent="0.3">
      <c r="A2244" s="163">
        <v>45686</v>
      </c>
      <c r="B2244" t="s">
        <v>2359</v>
      </c>
      <c r="C2244">
        <v>24.08</v>
      </c>
      <c r="D2244">
        <v>-7.05</v>
      </c>
      <c r="E2244">
        <v>-8.59</v>
      </c>
      <c r="F2244">
        <v>-8.59</v>
      </c>
      <c r="G2244">
        <v>-2.48</v>
      </c>
      <c r="H2244">
        <v>-11.07</v>
      </c>
      <c r="I2244">
        <v>0.5</v>
      </c>
      <c r="J2244">
        <v>-10.57</v>
      </c>
    </row>
    <row r="2245" spans="1:10" x14ac:dyDescent="0.3">
      <c r="A2245" s="163">
        <v>45686</v>
      </c>
      <c r="B2245" t="s">
        <v>2360</v>
      </c>
      <c r="C2245">
        <v>1268.7</v>
      </c>
      <c r="D2245">
        <v>-3.27</v>
      </c>
      <c r="E2245">
        <v>-1.48</v>
      </c>
      <c r="F2245">
        <v>-1.48</v>
      </c>
      <c r="G2245">
        <v>1.51</v>
      </c>
      <c r="H2245">
        <v>0.03</v>
      </c>
      <c r="I2245">
        <v>-0.71</v>
      </c>
      <c r="J2245">
        <v>-0.67999999999999994</v>
      </c>
    </row>
    <row r="2246" spans="1:10" x14ac:dyDescent="0.3">
      <c r="A2246" s="163">
        <v>45686</v>
      </c>
      <c r="B2246" t="s">
        <v>2361</v>
      </c>
      <c r="C2246">
        <v>65.349999999999994</v>
      </c>
      <c r="D2246">
        <v>-3.75</v>
      </c>
      <c r="E2246">
        <v>-4.99</v>
      </c>
      <c r="F2246">
        <v>-4.99</v>
      </c>
      <c r="G2246">
        <v>-4.96</v>
      </c>
      <c r="H2246">
        <v>-9.9499999999999993</v>
      </c>
      <c r="I2246">
        <v>0.31</v>
      </c>
      <c r="J2246">
        <v>-9.64</v>
      </c>
    </row>
    <row r="2247" spans="1:10" x14ac:dyDescent="0.3">
      <c r="A2247" s="163">
        <v>45686</v>
      </c>
      <c r="B2247" t="s">
        <v>2362</v>
      </c>
      <c r="C2247">
        <v>236.05</v>
      </c>
      <c r="D2247">
        <v>6.22</v>
      </c>
      <c r="E2247">
        <v>3.55</v>
      </c>
      <c r="F2247">
        <v>3.55</v>
      </c>
      <c r="G2247">
        <v>-0.49</v>
      </c>
      <c r="H2247">
        <v>3.06</v>
      </c>
      <c r="I2247">
        <v>4.9800000000000004</v>
      </c>
      <c r="J2247">
        <v>8.0399999999999991</v>
      </c>
    </row>
    <row r="2248" spans="1:10" x14ac:dyDescent="0.3">
      <c r="A2248" s="163">
        <v>45686</v>
      </c>
      <c r="B2248" t="s">
        <v>2363</v>
      </c>
      <c r="C2248">
        <v>321.60000000000002</v>
      </c>
      <c r="D2248">
        <v>-4.4499999999999993</v>
      </c>
      <c r="E2248">
        <v>0.16</v>
      </c>
      <c r="F2248">
        <v>0.16</v>
      </c>
      <c r="G2248">
        <v>-3.89</v>
      </c>
      <c r="H2248">
        <v>-3.73</v>
      </c>
      <c r="I2248">
        <v>3.99</v>
      </c>
      <c r="J2248">
        <v>0.26000000000000018</v>
      </c>
    </row>
    <row r="2249" spans="1:10" x14ac:dyDescent="0.3">
      <c r="A2249" s="163">
        <v>45679</v>
      </c>
      <c r="B2249" t="s">
        <v>4385</v>
      </c>
      <c r="C2249">
        <v>7.48</v>
      </c>
      <c r="D2249">
        <v>0</v>
      </c>
      <c r="E2249">
        <v>-4.95</v>
      </c>
      <c r="I2249">
        <v>-4.96</v>
      </c>
    </row>
    <row r="2250" spans="1:10" x14ac:dyDescent="0.3">
      <c r="A2250" s="163">
        <v>45686</v>
      </c>
      <c r="B2250" t="s">
        <v>2364</v>
      </c>
      <c r="C2250">
        <v>74.739999999999995</v>
      </c>
      <c r="D2250">
        <v>-2.64</v>
      </c>
      <c r="E2250">
        <v>-4.3499999999999996</v>
      </c>
      <c r="F2250">
        <v>-4.3499999999999996</v>
      </c>
      <c r="G2250">
        <v>-4.72</v>
      </c>
      <c r="H2250">
        <v>-9.07</v>
      </c>
      <c r="I2250">
        <v>4.99</v>
      </c>
      <c r="J2250">
        <v>-4.08</v>
      </c>
    </row>
    <row r="2251" spans="1:10" x14ac:dyDescent="0.3">
      <c r="A2251" s="163">
        <v>45685</v>
      </c>
      <c r="B2251" t="s">
        <v>2365</v>
      </c>
      <c r="C2251">
        <v>30.25</v>
      </c>
      <c r="D2251">
        <v>-4.7099999999999991</v>
      </c>
      <c r="E2251">
        <v>0.17</v>
      </c>
      <c r="F2251">
        <v>0.17</v>
      </c>
      <c r="H2251">
        <v>0.17</v>
      </c>
    </row>
    <row r="2252" spans="1:10" x14ac:dyDescent="0.3">
      <c r="A2252" s="163">
        <v>45686</v>
      </c>
      <c r="B2252" t="s">
        <v>2366</v>
      </c>
      <c r="C2252">
        <v>15.76</v>
      </c>
      <c r="D2252">
        <v>3.4700000000000006</v>
      </c>
      <c r="E2252">
        <v>-4.67</v>
      </c>
      <c r="F2252">
        <v>-4.67</v>
      </c>
      <c r="G2252">
        <v>4.97</v>
      </c>
      <c r="H2252">
        <v>0.29999999999999982</v>
      </c>
      <c r="I2252">
        <v>5</v>
      </c>
      <c r="J2252">
        <v>5.3</v>
      </c>
    </row>
    <row r="2253" spans="1:10" x14ac:dyDescent="0.3">
      <c r="A2253" s="163">
        <v>45686</v>
      </c>
      <c r="B2253" t="s">
        <v>2367</v>
      </c>
      <c r="C2253">
        <v>319.89999999999998</v>
      </c>
      <c r="D2253">
        <v>-5.79</v>
      </c>
      <c r="E2253">
        <v>-4.24</v>
      </c>
      <c r="F2253">
        <v>-4.24</v>
      </c>
      <c r="G2253">
        <v>-0.85</v>
      </c>
      <c r="H2253">
        <v>-5.09</v>
      </c>
      <c r="I2253">
        <v>5.07</v>
      </c>
      <c r="J2253">
        <v>-1.9999999999999501E-2</v>
      </c>
    </row>
    <row r="2254" spans="1:10" x14ac:dyDescent="0.3">
      <c r="A2254" s="163">
        <v>45686</v>
      </c>
      <c r="B2254" t="s">
        <v>2368</v>
      </c>
      <c r="C2254">
        <v>8.01</v>
      </c>
      <c r="D2254">
        <v>-2.8800000000000008</v>
      </c>
      <c r="E2254">
        <v>-4.9400000000000004</v>
      </c>
      <c r="F2254">
        <v>-4.9400000000000004</v>
      </c>
      <c r="G2254">
        <v>-4.96</v>
      </c>
      <c r="H2254">
        <v>-9.9</v>
      </c>
      <c r="I2254">
        <v>-0.37</v>
      </c>
      <c r="J2254">
        <v>-10.27</v>
      </c>
    </row>
    <row r="2255" spans="1:10" x14ac:dyDescent="0.3">
      <c r="A2255" s="163">
        <v>45686</v>
      </c>
      <c r="B2255" t="s">
        <v>2369</v>
      </c>
      <c r="C2255">
        <v>232.86</v>
      </c>
      <c r="D2255">
        <v>-0.32999999999999979</v>
      </c>
      <c r="E2255">
        <v>-2.23</v>
      </c>
      <c r="F2255">
        <v>-2.23</v>
      </c>
      <c r="G2255">
        <v>-0.18</v>
      </c>
      <c r="H2255">
        <v>-2.41</v>
      </c>
      <c r="I2255">
        <v>0.7</v>
      </c>
      <c r="J2255">
        <v>-1.7100000000000002</v>
      </c>
    </row>
    <row r="2256" spans="1:10" x14ac:dyDescent="0.3">
      <c r="A2256" s="163">
        <v>45686</v>
      </c>
      <c r="B2256" t="s">
        <v>2370</v>
      </c>
      <c r="C2256">
        <v>23.58</v>
      </c>
      <c r="D2256">
        <v>-4.09</v>
      </c>
      <c r="E2256">
        <v>0.09</v>
      </c>
      <c r="F2256">
        <v>0.09</v>
      </c>
      <c r="G2256">
        <v>3.79</v>
      </c>
      <c r="H2256">
        <v>3.88</v>
      </c>
      <c r="I2256">
        <v>3.69</v>
      </c>
      <c r="J2256">
        <v>7.57</v>
      </c>
    </row>
    <row r="2257" spans="1:10" x14ac:dyDescent="0.3">
      <c r="A2257" s="163">
        <v>45686</v>
      </c>
      <c r="B2257" t="s">
        <v>2371</v>
      </c>
      <c r="C2257">
        <v>45.93</v>
      </c>
      <c r="D2257">
        <v>-2.57</v>
      </c>
      <c r="E2257">
        <v>-4.45</v>
      </c>
      <c r="F2257">
        <v>-4.45</v>
      </c>
      <c r="G2257">
        <v>-1.1499999999999999</v>
      </c>
      <c r="H2257">
        <v>-5.6</v>
      </c>
      <c r="I2257">
        <v>4.5999999999999996</v>
      </c>
      <c r="J2257">
        <v>-1</v>
      </c>
    </row>
    <row r="2258" spans="1:10" x14ac:dyDescent="0.3">
      <c r="A2258" s="163">
        <v>45685</v>
      </c>
      <c r="B2258" t="s">
        <v>2372</v>
      </c>
      <c r="C2258">
        <v>6.65</v>
      </c>
      <c r="D2258">
        <v>6.25</v>
      </c>
      <c r="E2258">
        <v>-2.2400000000000002</v>
      </c>
      <c r="F2258">
        <v>-2.2400000000000002</v>
      </c>
      <c r="G2258">
        <v>-4.8600000000000003</v>
      </c>
      <c r="H2258">
        <v>-7.1000000000000005</v>
      </c>
    </row>
    <row r="2259" spans="1:10" x14ac:dyDescent="0.3">
      <c r="A2259" s="163">
        <v>45686</v>
      </c>
      <c r="B2259" t="s">
        <v>2373</v>
      </c>
      <c r="C2259">
        <v>2.44</v>
      </c>
      <c r="D2259">
        <v>7.83</v>
      </c>
      <c r="E2259">
        <v>-1.22</v>
      </c>
      <c r="F2259">
        <v>-1.22</v>
      </c>
      <c r="H2259">
        <v>-1.22</v>
      </c>
      <c r="I2259">
        <v>0.41</v>
      </c>
      <c r="J2259">
        <v>-0.81</v>
      </c>
    </row>
    <row r="2260" spans="1:10" x14ac:dyDescent="0.3">
      <c r="A2260" s="163">
        <v>45667</v>
      </c>
      <c r="B2260" t="s">
        <v>4386</v>
      </c>
      <c r="C2260">
        <v>39</v>
      </c>
      <c r="D2260">
        <v>19.72</v>
      </c>
      <c r="E2260">
        <v>-5.0199999999999996</v>
      </c>
      <c r="I2260">
        <v>-4.91</v>
      </c>
    </row>
    <row r="2261" spans="1:10" x14ac:dyDescent="0.3">
      <c r="A2261" s="163">
        <v>45686</v>
      </c>
      <c r="B2261" t="s">
        <v>2374</v>
      </c>
      <c r="C2261">
        <v>4.18</v>
      </c>
      <c r="D2261">
        <v>-8.0599999999999987</v>
      </c>
      <c r="E2261">
        <v>-1.9</v>
      </c>
      <c r="F2261">
        <v>-1.9</v>
      </c>
      <c r="G2261">
        <v>-5.08</v>
      </c>
      <c r="H2261">
        <v>-6.98</v>
      </c>
      <c r="I2261">
        <v>6.63</v>
      </c>
      <c r="J2261">
        <v>-0.35000000000000048</v>
      </c>
    </row>
    <row r="2262" spans="1:10" x14ac:dyDescent="0.3">
      <c r="A2262" s="163">
        <v>45686</v>
      </c>
      <c r="B2262" t="s">
        <v>2375</v>
      </c>
      <c r="C2262">
        <v>2.06</v>
      </c>
      <c r="D2262">
        <v>2.97</v>
      </c>
      <c r="E2262">
        <v>-1.83</v>
      </c>
      <c r="F2262">
        <v>-1.83</v>
      </c>
      <c r="G2262">
        <v>-1.87</v>
      </c>
      <c r="H2262">
        <v>-3.7</v>
      </c>
      <c r="I2262">
        <v>-1.9</v>
      </c>
      <c r="J2262">
        <v>-5.6</v>
      </c>
    </row>
    <row r="2263" spans="1:10" x14ac:dyDescent="0.3">
      <c r="A2263" s="163">
        <v>45686</v>
      </c>
      <c r="B2263" t="s">
        <v>2376</v>
      </c>
      <c r="C2263">
        <v>546.9</v>
      </c>
      <c r="D2263">
        <v>-2.64</v>
      </c>
      <c r="E2263">
        <v>-4.28</v>
      </c>
      <c r="F2263">
        <v>-4.28</v>
      </c>
      <c r="G2263">
        <v>-0.53</v>
      </c>
      <c r="H2263">
        <v>-4.8100000000000005</v>
      </c>
      <c r="I2263">
        <v>1.1599999999999999</v>
      </c>
      <c r="J2263">
        <v>-3.65</v>
      </c>
    </row>
    <row r="2264" spans="1:10" x14ac:dyDescent="0.3">
      <c r="A2264" s="163">
        <v>45686</v>
      </c>
      <c r="B2264" t="s">
        <v>2377</v>
      </c>
      <c r="C2264">
        <v>219.35</v>
      </c>
      <c r="D2264">
        <v>-9.4499999999999993</v>
      </c>
      <c r="E2264">
        <v>-4.99</v>
      </c>
      <c r="F2264">
        <v>-4.99</v>
      </c>
      <c r="G2264">
        <v>-4.9800000000000004</v>
      </c>
      <c r="H2264">
        <v>-9.9700000000000006</v>
      </c>
      <c r="I2264">
        <v>2.67</v>
      </c>
      <c r="J2264">
        <v>-7.3000000000000007</v>
      </c>
    </row>
    <row r="2265" spans="1:10" x14ac:dyDescent="0.3">
      <c r="A2265" s="163">
        <v>45686</v>
      </c>
      <c r="B2265" t="s">
        <v>2378</v>
      </c>
      <c r="C2265">
        <v>10.43</v>
      </c>
      <c r="D2265">
        <v>9.86</v>
      </c>
      <c r="E2265">
        <v>3.98</v>
      </c>
      <c r="F2265">
        <v>3.98</v>
      </c>
      <c r="H2265">
        <v>3.98</v>
      </c>
      <c r="I2265">
        <v>-4.92</v>
      </c>
      <c r="J2265">
        <v>-0.94</v>
      </c>
    </row>
    <row r="2266" spans="1:10" x14ac:dyDescent="0.3">
      <c r="A2266" s="163">
        <v>45686</v>
      </c>
      <c r="B2266" t="s">
        <v>2379</v>
      </c>
      <c r="C2266">
        <v>149.30000000000001</v>
      </c>
      <c r="D2266">
        <v>1.94</v>
      </c>
      <c r="E2266">
        <v>-1.99</v>
      </c>
      <c r="F2266">
        <v>-1.99</v>
      </c>
      <c r="G2266">
        <v>-1.99</v>
      </c>
      <c r="H2266">
        <v>-3.98</v>
      </c>
      <c r="I2266">
        <v>-1.97</v>
      </c>
      <c r="J2266">
        <v>-5.95</v>
      </c>
    </row>
    <row r="2267" spans="1:10" x14ac:dyDescent="0.3">
      <c r="A2267" s="163">
        <v>45684</v>
      </c>
      <c r="B2267" t="s">
        <v>4235</v>
      </c>
      <c r="C2267">
        <v>18.100000000000001</v>
      </c>
      <c r="D2267">
        <v>4.96</v>
      </c>
      <c r="E2267">
        <v>-4.99</v>
      </c>
      <c r="F2267">
        <v>-4.99</v>
      </c>
      <c r="G2267">
        <v>0</v>
      </c>
      <c r="H2267">
        <v>0</v>
      </c>
      <c r="I2267">
        <v>0</v>
      </c>
      <c r="J2267">
        <v>0</v>
      </c>
    </row>
    <row r="2268" spans="1:10" x14ac:dyDescent="0.3">
      <c r="A2268" s="163">
        <v>45686</v>
      </c>
      <c r="B2268" t="s">
        <v>2380</v>
      </c>
      <c r="C2268">
        <v>20.53</v>
      </c>
      <c r="D2268">
        <v>-1.91</v>
      </c>
      <c r="E2268">
        <v>-3.45</v>
      </c>
      <c r="F2268">
        <v>-3.45</v>
      </c>
      <c r="G2268">
        <v>-1.95</v>
      </c>
      <c r="H2268">
        <v>-5.4</v>
      </c>
      <c r="I2268">
        <v>-0.34</v>
      </c>
      <c r="J2268">
        <v>-5.74</v>
      </c>
    </row>
    <row r="2269" spans="1:10" x14ac:dyDescent="0.3">
      <c r="A2269" s="163">
        <v>45686</v>
      </c>
      <c r="B2269" t="s">
        <v>2381</v>
      </c>
      <c r="C2269">
        <v>32.78</v>
      </c>
      <c r="D2269">
        <v>-2.35</v>
      </c>
      <c r="E2269">
        <v>-5.16</v>
      </c>
      <c r="F2269">
        <v>-5.16</v>
      </c>
      <c r="G2269">
        <v>-2.76</v>
      </c>
      <c r="H2269">
        <v>-7.92</v>
      </c>
      <c r="I2269">
        <v>1.3</v>
      </c>
      <c r="J2269">
        <v>-6.62</v>
      </c>
    </row>
    <row r="2270" spans="1:10" x14ac:dyDescent="0.3">
      <c r="A2270" s="163">
        <v>45686</v>
      </c>
      <c r="B2270" t="s">
        <v>2382</v>
      </c>
      <c r="C2270">
        <v>128.1</v>
      </c>
      <c r="D2270">
        <v>-2.3200000000000003</v>
      </c>
      <c r="E2270">
        <v>-4.96</v>
      </c>
      <c r="F2270">
        <v>-4.96</v>
      </c>
      <c r="G2270">
        <v>-4.16</v>
      </c>
      <c r="H2270">
        <v>-9.1199999999999992</v>
      </c>
      <c r="I2270">
        <v>5</v>
      </c>
      <c r="J2270">
        <v>-4.120000000000001</v>
      </c>
    </row>
    <row r="2271" spans="1:10" x14ac:dyDescent="0.3">
      <c r="A2271" s="163">
        <v>45686</v>
      </c>
      <c r="B2271" t="s">
        <v>2383</v>
      </c>
      <c r="C2271">
        <v>6.42</v>
      </c>
      <c r="D2271">
        <v>-9.9499999999999993</v>
      </c>
      <c r="E2271">
        <v>-1.91</v>
      </c>
      <c r="F2271">
        <v>-1.91</v>
      </c>
      <c r="G2271">
        <v>-1.95</v>
      </c>
      <c r="H2271">
        <v>-3.86</v>
      </c>
      <c r="I2271">
        <v>-1.98</v>
      </c>
      <c r="J2271">
        <v>-5.84</v>
      </c>
    </row>
    <row r="2272" spans="1:10" x14ac:dyDescent="0.3">
      <c r="A2272" s="163">
        <v>45644</v>
      </c>
      <c r="B2272" t="s">
        <v>4387</v>
      </c>
      <c r="C2272">
        <v>140.6</v>
      </c>
      <c r="D2272">
        <v>-9.98</v>
      </c>
      <c r="E2272">
        <v>0</v>
      </c>
      <c r="G2272">
        <v>0</v>
      </c>
      <c r="I2272">
        <v>-5</v>
      </c>
    </row>
    <row r="2273" spans="1:10" x14ac:dyDescent="0.3">
      <c r="A2273" s="163">
        <v>45686</v>
      </c>
      <c r="B2273" t="s">
        <v>2384</v>
      </c>
      <c r="C2273">
        <v>96.85</v>
      </c>
      <c r="D2273">
        <v>-10.19</v>
      </c>
      <c r="E2273">
        <v>-4.43</v>
      </c>
      <c r="F2273">
        <v>-4.43</v>
      </c>
      <c r="G2273">
        <v>-4.84</v>
      </c>
      <c r="H2273">
        <v>-9.27</v>
      </c>
      <c r="I2273">
        <v>9.36</v>
      </c>
      <c r="J2273">
        <v>8.9999999999999802E-2</v>
      </c>
    </row>
    <row r="2274" spans="1:10" x14ac:dyDescent="0.3">
      <c r="A2274" s="163">
        <v>45686</v>
      </c>
      <c r="B2274" t="s">
        <v>2385</v>
      </c>
      <c r="C2274">
        <v>16.18</v>
      </c>
      <c r="D2274">
        <v>6.27</v>
      </c>
      <c r="E2274">
        <v>-8.8000000000000007</v>
      </c>
      <c r="F2274">
        <v>-8.8000000000000007</v>
      </c>
      <c r="G2274">
        <v>8.06</v>
      </c>
      <c r="H2274">
        <v>-0.74000000000000021</v>
      </c>
      <c r="I2274">
        <v>-0.31</v>
      </c>
      <c r="J2274">
        <v>-1.0500000000000005</v>
      </c>
    </row>
    <row r="2275" spans="1:10" x14ac:dyDescent="0.3">
      <c r="A2275" s="163">
        <v>45686</v>
      </c>
      <c r="B2275" t="s">
        <v>2386</v>
      </c>
      <c r="C2275">
        <v>107.4</v>
      </c>
      <c r="D2275">
        <v>-1.0300000000000002</v>
      </c>
      <c r="E2275">
        <v>-2.58</v>
      </c>
      <c r="F2275">
        <v>-2.58</v>
      </c>
      <c r="G2275">
        <v>-4.63</v>
      </c>
      <c r="H2275">
        <v>-7.21</v>
      </c>
      <c r="I2275">
        <v>6.34</v>
      </c>
      <c r="J2275">
        <v>-0.87000000000000011</v>
      </c>
    </row>
    <row r="2276" spans="1:10" x14ac:dyDescent="0.3">
      <c r="A2276" s="163">
        <v>45686</v>
      </c>
      <c r="B2276" t="s">
        <v>2387</v>
      </c>
      <c r="C2276">
        <v>2.13</v>
      </c>
      <c r="D2276">
        <v>8.0300000000000011</v>
      </c>
      <c r="E2276">
        <v>-7.39</v>
      </c>
      <c r="F2276">
        <v>-7.39</v>
      </c>
      <c r="G2276">
        <v>0.47</v>
      </c>
      <c r="H2276">
        <v>-6.92</v>
      </c>
      <c r="I2276">
        <v>-0.47</v>
      </c>
      <c r="J2276">
        <v>-7.39</v>
      </c>
    </row>
    <row r="2277" spans="1:10" x14ac:dyDescent="0.3">
      <c r="A2277" s="163">
        <v>45686</v>
      </c>
      <c r="B2277" t="s">
        <v>2388</v>
      </c>
      <c r="C2277">
        <v>78.900000000000006</v>
      </c>
      <c r="D2277">
        <v>-15.67</v>
      </c>
      <c r="E2277">
        <v>-4.99</v>
      </c>
      <c r="F2277">
        <v>-4.99</v>
      </c>
      <c r="G2277">
        <v>-4.96</v>
      </c>
      <c r="H2277">
        <v>-9.9499999999999993</v>
      </c>
      <c r="I2277">
        <v>-3.01</v>
      </c>
      <c r="J2277">
        <v>-12.96</v>
      </c>
    </row>
    <row r="2278" spans="1:10" x14ac:dyDescent="0.3">
      <c r="A2278" s="163">
        <v>45686</v>
      </c>
      <c r="B2278" t="s">
        <v>2389</v>
      </c>
      <c r="C2278">
        <v>80.150000000000006</v>
      </c>
      <c r="D2278">
        <v>-4.7699999999999996</v>
      </c>
      <c r="E2278">
        <v>-4.55</v>
      </c>
      <c r="F2278">
        <v>-4.55</v>
      </c>
      <c r="G2278">
        <v>4.46</v>
      </c>
      <c r="H2278">
        <v>-8.9999999999999802E-2</v>
      </c>
      <c r="I2278">
        <v>-0.78</v>
      </c>
      <c r="J2278">
        <v>-0.86999999999999988</v>
      </c>
    </row>
    <row r="2279" spans="1:10" x14ac:dyDescent="0.3">
      <c r="A2279" s="163">
        <v>45686</v>
      </c>
      <c r="B2279" t="s">
        <v>2390</v>
      </c>
      <c r="C2279">
        <v>7.3</v>
      </c>
      <c r="D2279">
        <v>-3.84</v>
      </c>
      <c r="E2279">
        <v>-8.11</v>
      </c>
      <c r="F2279">
        <v>-8.11</v>
      </c>
      <c r="G2279">
        <v>1.82</v>
      </c>
      <c r="H2279">
        <v>-6.2899999999999991</v>
      </c>
      <c r="I2279">
        <v>0.41</v>
      </c>
      <c r="J2279">
        <v>-5.879999999999999</v>
      </c>
    </row>
    <row r="2280" spans="1:10" x14ac:dyDescent="0.3">
      <c r="A2280" s="163">
        <v>45686</v>
      </c>
      <c r="B2280" t="s">
        <v>2391</v>
      </c>
      <c r="C2280">
        <v>152</v>
      </c>
      <c r="D2280">
        <v>-24.950000000000003</v>
      </c>
      <c r="E2280">
        <v>-1.73</v>
      </c>
      <c r="F2280">
        <v>-1.73</v>
      </c>
      <c r="G2280">
        <v>-2.04</v>
      </c>
      <c r="H2280">
        <v>-3.77</v>
      </c>
      <c r="I2280">
        <v>-2.41</v>
      </c>
      <c r="J2280">
        <v>-6.18</v>
      </c>
    </row>
    <row r="2281" spans="1:10" x14ac:dyDescent="0.3">
      <c r="A2281" s="163">
        <v>45686</v>
      </c>
      <c r="B2281" t="s">
        <v>2392</v>
      </c>
      <c r="C2281">
        <v>14.16</v>
      </c>
      <c r="D2281">
        <v>-4.4400000000000004</v>
      </c>
      <c r="E2281">
        <v>-4.93</v>
      </c>
      <c r="F2281">
        <v>-4.93</v>
      </c>
      <c r="H2281">
        <v>-4.93</v>
      </c>
      <c r="I2281">
        <v>4.97</v>
      </c>
      <c r="J2281">
        <v>0.04</v>
      </c>
    </row>
    <row r="2282" spans="1:10" x14ac:dyDescent="0.3">
      <c r="A2282" s="163">
        <v>45686</v>
      </c>
      <c r="B2282" t="s">
        <v>2393</v>
      </c>
      <c r="C2282">
        <v>1607.6</v>
      </c>
      <c r="D2282">
        <v>-5.77</v>
      </c>
      <c r="E2282">
        <v>-4.37</v>
      </c>
      <c r="F2282">
        <v>-4.37</v>
      </c>
      <c r="G2282">
        <v>-4.08</v>
      </c>
      <c r="H2282">
        <v>-8.4499999999999993</v>
      </c>
      <c r="I2282">
        <v>3.7</v>
      </c>
      <c r="J2282">
        <v>-4.7499999999999991</v>
      </c>
    </row>
    <row r="2283" spans="1:10" x14ac:dyDescent="0.3">
      <c r="A2283" s="163">
        <v>45686</v>
      </c>
      <c r="B2283" t="s">
        <v>4388</v>
      </c>
      <c r="C2283">
        <v>7.53</v>
      </c>
      <c r="D2283">
        <v>14.66</v>
      </c>
      <c r="G2283">
        <v>4.97</v>
      </c>
      <c r="I2283">
        <v>4.87</v>
      </c>
      <c r="J2283">
        <v>4.97</v>
      </c>
    </row>
    <row r="2284" spans="1:10" x14ac:dyDescent="0.3">
      <c r="A2284" s="163">
        <v>45686</v>
      </c>
      <c r="B2284" t="s">
        <v>2394</v>
      </c>
      <c r="C2284">
        <v>94.3</v>
      </c>
      <c r="D2284">
        <v>-4.9400000000000004</v>
      </c>
      <c r="E2284">
        <v>-2</v>
      </c>
      <c r="F2284">
        <v>-2</v>
      </c>
      <c r="G2284">
        <v>-0.05</v>
      </c>
      <c r="H2284">
        <v>-2.0499999999999998</v>
      </c>
      <c r="I2284">
        <v>-1.05</v>
      </c>
      <c r="J2284">
        <v>-3.1</v>
      </c>
    </row>
    <row r="2285" spans="1:10" x14ac:dyDescent="0.3">
      <c r="A2285" s="163">
        <v>45686</v>
      </c>
      <c r="B2285" t="s">
        <v>2395</v>
      </c>
      <c r="C2285">
        <v>419.25</v>
      </c>
      <c r="D2285">
        <v>-9.15</v>
      </c>
      <c r="E2285">
        <v>-2.97</v>
      </c>
      <c r="F2285">
        <v>-2.97</v>
      </c>
      <c r="G2285">
        <v>-1.35</v>
      </c>
      <c r="H2285">
        <v>-4.32</v>
      </c>
      <c r="I2285">
        <v>3.2</v>
      </c>
      <c r="J2285">
        <v>-1.1200000000000001</v>
      </c>
    </row>
    <row r="2286" spans="1:10" x14ac:dyDescent="0.3">
      <c r="A2286" s="163">
        <v>45686</v>
      </c>
      <c r="B2286" t="s">
        <v>2396</v>
      </c>
      <c r="C2286">
        <v>6.16</v>
      </c>
      <c r="D2286">
        <v>-9.32</v>
      </c>
      <c r="E2286">
        <v>-4.53</v>
      </c>
      <c r="F2286">
        <v>-4.53</v>
      </c>
      <c r="G2286">
        <v>-2.2200000000000002</v>
      </c>
      <c r="H2286">
        <v>-6.75</v>
      </c>
      <c r="I2286">
        <v>-0.32</v>
      </c>
      <c r="J2286">
        <v>-7.07</v>
      </c>
    </row>
    <row r="2287" spans="1:10" x14ac:dyDescent="0.3">
      <c r="A2287" s="163">
        <v>45686</v>
      </c>
      <c r="B2287" t="s">
        <v>2397</v>
      </c>
      <c r="C2287">
        <v>296.3</v>
      </c>
      <c r="D2287">
        <v>-2.5799999999999992</v>
      </c>
      <c r="E2287">
        <v>-5.37</v>
      </c>
      <c r="F2287">
        <v>-5.37</v>
      </c>
      <c r="G2287">
        <v>-0.73</v>
      </c>
      <c r="H2287">
        <v>-6.1</v>
      </c>
      <c r="I2287">
        <v>3.51</v>
      </c>
      <c r="J2287">
        <v>-2.59</v>
      </c>
    </row>
    <row r="2288" spans="1:10" x14ac:dyDescent="0.3">
      <c r="A2288" s="163">
        <v>45686</v>
      </c>
      <c r="B2288" t="s">
        <v>2398</v>
      </c>
      <c r="C2288">
        <v>67.239999999999995</v>
      </c>
      <c r="D2288">
        <v>-3.11</v>
      </c>
      <c r="E2288">
        <v>-3.6</v>
      </c>
      <c r="F2288">
        <v>-3.6</v>
      </c>
      <c r="G2288">
        <v>-2.85</v>
      </c>
      <c r="H2288">
        <v>-6.45</v>
      </c>
      <c r="I2288">
        <v>3.72</v>
      </c>
      <c r="J2288">
        <v>-2.73</v>
      </c>
    </row>
    <row r="2289" spans="1:10" x14ac:dyDescent="0.3">
      <c r="A2289" s="163">
        <v>45686</v>
      </c>
      <c r="B2289" t="s">
        <v>2399</v>
      </c>
      <c r="C2289">
        <v>13.97</v>
      </c>
      <c r="D2289">
        <v>0.74000000000000021</v>
      </c>
      <c r="E2289">
        <v>-4.9400000000000004</v>
      </c>
      <c r="F2289">
        <v>-4.9400000000000004</v>
      </c>
      <c r="G2289">
        <v>-4.22</v>
      </c>
      <c r="H2289">
        <v>-9.16</v>
      </c>
      <c r="I2289">
        <v>1.01</v>
      </c>
      <c r="J2289">
        <v>-8.15</v>
      </c>
    </row>
    <row r="2290" spans="1:10" x14ac:dyDescent="0.3">
      <c r="A2290" s="163">
        <v>45686</v>
      </c>
      <c r="B2290" t="s">
        <v>2400</v>
      </c>
      <c r="C2290">
        <v>19.7</v>
      </c>
      <c r="D2290">
        <v>-0.85999999999999943</v>
      </c>
      <c r="E2290">
        <v>1.58</v>
      </c>
      <c r="F2290">
        <v>1.58</v>
      </c>
      <c r="G2290">
        <v>-3.01</v>
      </c>
      <c r="H2290">
        <v>-1.4299999999999995</v>
      </c>
      <c r="I2290">
        <v>-1.25</v>
      </c>
      <c r="J2290">
        <v>-2.68</v>
      </c>
    </row>
    <row r="2291" spans="1:10" x14ac:dyDescent="0.3">
      <c r="A2291" s="163">
        <v>45686</v>
      </c>
      <c r="B2291" t="s">
        <v>2401</v>
      </c>
      <c r="C2291">
        <v>61.39</v>
      </c>
      <c r="D2291">
        <v>-9.4600000000000009</v>
      </c>
      <c r="E2291">
        <v>-3.14</v>
      </c>
      <c r="F2291">
        <v>-3.14</v>
      </c>
      <c r="G2291">
        <v>0.59</v>
      </c>
      <c r="H2291">
        <v>-2.5500000000000003</v>
      </c>
      <c r="I2291">
        <v>2.4900000000000002</v>
      </c>
      <c r="J2291">
        <v>-0.06</v>
      </c>
    </row>
    <row r="2292" spans="1:10" x14ac:dyDescent="0.3">
      <c r="A2292" s="163">
        <v>45686</v>
      </c>
      <c r="B2292" t="s">
        <v>2402</v>
      </c>
      <c r="C2292">
        <v>497.3</v>
      </c>
      <c r="D2292">
        <v>-0.31000000000000028</v>
      </c>
      <c r="E2292">
        <v>-4.7300000000000004</v>
      </c>
      <c r="F2292">
        <v>-4.7300000000000004</v>
      </c>
      <c r="G2292">
        <v>4.99</v>
      </c>
      <c r="H2292">
        <v>0.25999999999999979</v>
      </c>
      <c r="I2292">
        <v>3.43</v>
      </c>
      <c r="J2292">
        <v>3.69</v>
      </c>
    </row>
    <row r="2293" spans="1:10" x14ac:dyDescent="0.3">
      <c r="A2293" s="163">
        <v>45686</v>
      </c>
      <c r="B2293" t="s">
        <v>2403</v>
      </c>
      <c r="C2293">
        <v>115.4</v>
      </c>
      <c r="D2293">
        <v>-2.92</v>
      </c>
      <c r="E2293">
        <v>-6.03</v>
      </c>
      <c r="F2293">
        <v>-6.03</v>
      </c>
      <c r="G2293">
        <v>-3.97</v>
      </c>
      <c r="H2293">
        <v>-10</v>
      </c>
      <c r="I2293">
        <v>4.91</v>
      </c>
      <c r="J2293">
        <v>-5.09</v>
      </c>
    </row>
    <row r="2294" spans="1:10" x14ac:dyDescent="0.3">
      <c r="A2294" s="163">
        <v>45686</v>
      </c>
      <c r="B2294" t="s">
        <v>2404</v>
      </c>
      <c r="C2294">
        <v>49.82</v>
      </c>
      <c r="D2294">
        <v>-8.77</v>
      </c>
      <c r="E2294">
        <v>-3.61</v>
      </c>
      <c r="F2294">
        <v>-3.61</v>
      </c>
      <c r="G2294">
        <v>-1.5</v>
      </c>
      <c r="H2294">
        <v>-5.1099999999999994</v>
      </c>
      <c r="I2294">
        <v>-4.8499999999999996</v>
      </c>
      <c r="J2294">
        <v>-9.9600000000000009</v>
      </c>
    </row>
    <row r="2295" spans="1:10" x14ac:dyDescent="0.3">
      <c r="A2295" s="163">
        <v>45686</v>
      </c>
      <c r="B2295" t="s">
        <v>2405</v>
      </c>
      <c r="C2295">
        <v>108.1</v>
      </c>
      <c r="D2295">
        <v>-3.72</v>
      </c>
      <c r="E2295">
        <v>-4.93</v>
      </c>
      <c r="F2295">
        <v>-4.93</v>
      </c>
      <c r="G2295">
        <v>-3.53</v>
      </c>
      <c r="H2295">
        <v>-8.4599999999999991</v>
      </c>
      <c r="I2295">
        <v>2.85</v>
      </c>
      <c r="J2295">
        <v>-5.6099999999999994</v>
      </c>
    </row>
    <row r="2296" spans="1:10" x14ac:dyDescent="0.3">
      <c r="A2296" s="163">
        <v>45686</v>
      </c>
      <c r="B2296" t="s">
        <v>2406</v>
      </c>
      <c r="C2296">
        <v>157.35</v>
      </c>
      <c r="D2296">
        <v>-9.4700000000000006</v>
      </c>
      <c r="E2296">
        <v>-4.59</v>
      </c>
      <c r="F2296">
        <v>-4.59</v>
      </c>
      <c r="G2296">
        <v>-4.18</v>
      </c>
      <c r="H2296">
        <v>-8.77</v>
      </c>
      <c r="I2296">
        <v>9.84</v>
      </c>
      <c r="J2296">
        <v>1.0700000000000005</v>
      </c>
    </row>
    <row r="2297" spans="1:10" x14ac:dyDescent="0.3">
      <c r="A2297" s="163">
        <v>45686</v>
      </c>
      <c r="B2297" t="s">
        <v>2407</v>
      </c>
      <c r="C2297">
        <v>53.36</v>
      </c>
      <c r="D2297">
        <v>-1.01</v>
      </c>
      <c r="E2297">
        <v>-7.51</v>
      </c>
      <c r="F2297">
        <v>-7.51</v>
      </c>
      <c r="G2297">
        <v>5.05</v>
      </c>
      <c r="H2297">
        <v>-2.46</v>
      </c>
      <c r="I2297">
        <v>1.77</v>
      </c>
      <c r="J2297">
        <v>-0.69</v>
      </c>
    </row>
    <row r="2298" spans="1:10" x14ac:dyDescent="0.3">
      <c r="A2298" s="163">
        <v>45686</v>
      </c>
      <c r="B2298" t="s">
        <v>2408</v>
      </c>
      <c r="C2298">
        <v>51.45</v>
      </c>
      <c r="D2298">
        <v>-0.14000000000000029</v>
      </c>
      <c r="E2298">
        <v>4</v>
      </c>
      <c r="F2298">
        <v>4</v>
      </c>
      <c r="G2298">
        <v>-5</v>
      </c>
      <c r="H2298">
        <v>-1</v>
      </c>
      <c r="I2298">
        <v>4.1500000000000004</v>
      </c>
      <c r="J2298">
        <v>3.1500000000000004</v>
      </c>
    </row>
    <row r="2299" spans="1:10" x14ac:dyDescent="0.3">
      <c r="A2299" s="163">
        <v>45686</v>
      </c>
      <c r="B2299" t="s">
        <v>2409</v>
      </c>
      <c r="C2299">
        <v>31.9</v>
      </c>
      <c r="D2299">
        <v>-2</v>
      </c>
      <c r="E2299">
        <v>1.99</v>
      </c>
      <c r="F2299">
        <v>1.99</v>
      </c>
      <c r="G2299">
        <v>-1.98</v>
      </c>
      <c r="H2299">
        <v>0.01</v>
      </c>
      <c r="I2299">
        <v>0.89</v>
      </c>
      <c r="J2299">
        <v>0.9</v>
      </c>
    </row>
    <row r="2300" spans="1:10" x14ac:dyDescent="0.3">
      <c r="A2300" s="163">
        <v>45686</v>
      </c>
      <c r="B2300" t="s">
        <v>2410</v>
      </c>
      <c r="C2300">
        <v>60</v>
      </c>
      <c r="D2300">
        <v>3.390000000000001</v>
      </c>
    </row>
    <row r="2301" spans="1:10" x14ac:dyDescent="0.3">
      <c r="A2301" s="163">
        <v>45686</v>
      </c>
      <c r="B2301" t="s">
        <v>2411</v>
      </c>
      <c r="C2301">
        <v>41.62</v>
      </c>
      <c r="D2301">
        <v>-1.3199999999999998</v>
      </c>
      <c r="E2301">
        <v>-2.35</v>
      </c>
      <c r="F2301">
        <v>-2.35</v>
      </c>
      <c r="G2301">
        <v>-1.92</v>
      </c>
      <c r="H2301">
        <v>-4.2699999999999996</v>
      </c>
      <c r="I2301">
        <v>2.08</v>
      </c>
      <c r="J2301">
        <v>-2.1899999999999995</v>
      </c>
    </row>
    <row r="2302" spans="1:10" x14ac:dyDescent="0.3">
      <c r="A2302" s="163">
        <v>45684</v>
      </c>
      <c r="B2302" t="s">
        <v>4236</v>
      </c>
      <c r="C2302">
        <v>56</v>
      </c>
      <c r="D2302">
        <v>-5.97</v>
      </c>
      <c r="E2302">
        <v>-2</v>
      </c>
      <c r="F2302">
        <v>-2</v>
      </c>
      <c r="G2302">
        <v>0</v>
      </c>
      <c r="H2302">
        <v>0</v>
      </c>
      <c r="I2302">
        <v>0</v>
      </c>
      <c r="J2302">
        <v>0</v>
      </c>
    </row>
    <row r="2303" spans="1:10" x14ac:dyDescent="0.3">
      <c r="A2303" s="163">
        <v>45686</v>
      </c>
      <c r="B2303" t="s">
        <v>2412</v>
      </c>
      <c r="C2303">
        <v>32.39</v>
      </c>
      <c r="D2303">
        <v>-8.9499999999999993</v>
      </c>
      <c r="E2303">
        <v>-4.9800000000000004</v>
      </c>
      <c r="F2303">
        <v>-4.9800000000000004</v>
      </c>
      <c r="G2303">
        <v>-3.37</v>
      </c>
      <c r="H2303">
        <v>-8.3500000000000014</v>
      </c>
      <c r="I2303">
        <v>4.4800000000000004</v>
      </c>
      <c r="J2303">
        <v>-3.870000000000001</v>
      </c>
    </row>
    <row r="2304" spans="1:10" x14ac:dyDescent="0.3">
      <c r="A2304" s="163">
        <v>45686</v>
      </c>
      <c r="B2304" t="s">
        <v>2413</v>
      </c>
      <c r="C2304">
        <v>35.26</v>
      </c>
      <c r="D2304">
        <v>-6.77</v>
      </c>
      <c r="E2304">
        <v>-6.13</v>
      </c>
      <c r="F2304">
        <v>-6.13</v>
      </c>
      <c r="G2304">
        <v>3.89</v>
      </c>
      <c r="H2304">
        <v>-2.2400000000000002</v>
      </c>
      <c r="I2304">
        <v>0.69</v>
      </c>
      <c r="J2304">
        <v>-1.5499999999999998</v>
      </c>
    </row>
    <row r="2305" spans="1:10" x14ac:dyDescent="0.3">
      <c r="A2305" s="163">
        <v>45686</v>
      </c>
      <c r="B2305" t="s">
        <v>2414</v>
      </c>
      <c r="C2305">
        <v>300.89999999999998</v>
      </c>
      <c r="D2305">
        <v>-12.99</v>
      </c>
      <c r="E2305">
        <v>-5.28</v>
      </c>
      <c r="F2305">
        <v>-5.28</v>
      </c>
      <c r="G2305">
        <v>-3.17</v>
      </c>
      <c r="H2305">
        <v>-8.4499999999999993</v>
      </c>
      <c r="I2305">
        <v>4.66</v>
      </c>
      <c r="J2305">
        <v>-3.7899999999999991</v>
      </c>
    </row>
    <row r="2306" spans="1:10" x14ac:dyDescent="0.3">
      <c r="A2306" s="163">
        <v>45686</v>
      </c>
      <c r="B2306" t="s">
        <v>2415</v>
      </c>
      <c r="C2306">
        <v>15.99</v>
      </c>
      <c r="D2306">
        <v>-11.06</v>
      </c>
      <c r="E2306">
        <v>-7.12</v>
      </c>
      <c r="F2306">
        <v>-7.12</v>
      </c>
      <c r="G2306">
        <v>2.1800000000000002</v>
      </c>
      <c r="H2306">
        <v>-4.9400000000000004</v>
      </c>
      <c r="I2306">
        <v>3.36</v>
      </c>
      <c r="J2306">
        <v>-1.5799999999999996</v>
      </c>
    </row>
    <row r="2307" spans="1:10" x14ac:dyDescent="0.3">
      <c r="A2307" s="163">
        <v>45686</v>
      </c>
      <c r="B2307" t="s">
        <v>2416</v>
      </c>
      <c r="C2307">
        <v>74.98</v>
      </c>
      <c r="D2307">
        <v>-4.6500000000000004</v>
      </c>
      <c r="E2307">
        <v>-4.9800000000000004</v>
      </c>
      <c r="F2307">
        <v>-4.9800000000000004</v>
      </c>
      <c r="G2307">
        <v>1.1200000000000001</v>
      </c>
      <c r="H2307">
        <v>-3.86</v>
      </c>
      <c r="I2307">
        <v>1.1100000000000001</v>
      </c>
      <c r="J2307">
        <v>-2.75</v>
      </c>
    </row>
    <row r="2308" spans="1:10" x14ac:dyDescent="0.3">
      <c r="A2308" s="163">
        <v>45686</v>
      </c>
      <c r="B2308" t="s">
        <v>2417</v>
      </c>
      <c r="C2308">
        <v>176.05</v>
      </c>
      <c r="D2308">
        <v>0.84</v>
      </c>
      <c r="E2308">
        <v>-6.01</v>
      </c>
      <c r="F2308">
        <v>-6.01</v>
      </c>
      <c r="G2308">
        <v>-3.29</v>
      </c>
      <c r="H2308">
        <v>-9.3000000000000007</v>
      </c>
      <c r="I2308">
        <v>3.41</v>
      </c>
      <c r="J2308">
        <v>-5.8900000000000006</v>
      </c>
    </row>
    <row r="2309" spans="1:10" x14ac:dyDescent="0.3">
      <c r="A2309" s="163">
        <v>45686</v>
      </c>
      <c r="B2309" t="s">
        <v>2418</v>
      </c>
      <c r="C2309">
        <v>520.75</v>
      </c>
      <c r="D2309">
        <v>-5.18</v>
      </c>
      <c r="E2309">
        <v>-4</v>
      </c>
      <c r="F2309">
        <v>-4</v>
      </c>
      <c r="G2309">
        <v>-3.21</v>
      </c>
      <c r="H2309">
        <v>-7.21</v>
      </c>
      <c r="I2309">
        <v>3.47</v>
      </c>
      <c r="J2309">
        <v>-3.74</v>
      </c>
    </row>
    <row r="2310" spans="1:10" x14ac:dyDescent="0.3">
      <c r="A2310" s="163">
        <v>45686</v>
      </c>
      <c r="B2310" t="s">
        <v>2419</v>
      </c>
      <c r="C2310">
        <v>35.4</v>
      </c>
      <c r="D2310">
        <v>4.9999999999999899E-2</v>
      </c>
      <c r="E2310">
        <v>-1.56</v>
      </c>
      <c r="F2310">
        <v>-1.56</v>
      </c>
      <c r="I2310">
        <v>0.48</v>
      </c>
      <c r="J2310">
        <v>-1.08</v>
      </c>
    </row>
    <row r="2311" spans="1:10" x14ac:dyDescent="0.3">
      <c r="A2311" s="163">
        <v>45686</v>
      </c>
      <c r="B2311" t="s">
        <v>2420</v>
      </c>
      <c r="C2311">
        <v>57.22</v>
      </c>
      <c r="D2311">
        <v>-2.2599999999999998</v>
      </c>
      <c r="E2311">
        <v>-2.59</v>
      </c>
      <c r="F2311">
        <v>-2.59</v>
      </c>
      <c r="G2311">
        <v>-1.0900000000000001</v>
      </c>
      <c r="H2311">
        <v>-3.68</v>
      </c>
      <c r="I2311">
        <v>3.81</v>
      </c>
      <c r="J2311">
        <v>0.13000000000000031</v>
      </c>
    </row>
    <row r="2312" spans="1:10" x14ac:dyDescent="0.3">
      <c r="A2312" s="163">
        <v>45686</v>
      </c>
      <c r="B2312" t="s">
        <v>2421</v>
      </c>
      <c r="C2312">
        <v>29.86</v>
      </c>
      <c r="D2312">
        <v>-1.98</v>
      </c>
      <c r="E2312">
        <v>-3.31</v>
      </c>
      <c r="F2312">
        <v>-3.31</v>
      </c>
      <c r="G2312">
        <v>-1.25</v>
      </c>
      <c r="H2312">
        <v>-4.5600000000000005</v>
      </c>
      <c r="I2312">
        <v>2.5099999999999998</v>
      </c>
      <c r="J2312">
        <v>-2.0500000000000007</v>
      </c>
    </row>
    <row r="2313" spans="1:10" x14ac:dyDescent="0.3">
      <c r="A2313" s="163">
        <v>45686</v>
      </c>
      <c r="B2313" t="s">
        <v>2422</v>
      </c>
      <c r="C2313">
        <v>59.61</v>
      </c>
      <c r="D2313">
        <v>-2.61</v>
      </c>
      <c r="E2313">
        <v>-2.77</v>
      </c>
      <c r="F2313">
        <v>-2.77</v>
      </c>
      <c r="G2313">
        <v>-1.2</v>
      </c>
      <c r="H2313">
        <v>-3.97</v>
      </c>
      <c r="I2313">
        <v>2.21</v>
      </c>
      <c r="J2313">
        <v>-1.7599999999999998</v>
      </c>
    </row>
    <row r="2314" spans="1:10" x14ac:dyDescent="0.3">
      <c r="A2314" s="163">
        <v>45686</v>
      </c>
      <c r="B2314" t="s">
        <v>2423</v>
      </c>
      <c r="C2314">
        <v>411.05</v>
      </c>
      <c r="D2314">
        <v>-5.7799999999999994</v>
      </c>
      <c r="E2314">
        <v>-1.67</v>
      </c>
      <c r="F2314">
        <v>-1.67</v>
      </c>
      <c r="G2314">
        <v>-2.06</v>
      </c>
      <c r="H2314">
        <v>-3.73</v>
      </c>
      <c r="I2314">
        <v>1.8</v>
      </c>
      <c r="J2314">
        <v>-1.93</v>
      </c>
    </row>
    <row r="2315" spans="1:10" x14ac:dyDescent="0.3">
      <c r="A2315" s="163">
        <v>45686</v>
      </c>
      <c r="B2315" t="s">
        <v>2424</v>
      </c>
      <c r="C2315">
        <v>201.5</v>
      </c>
      <c r="D2315">
        <v>-5.57</v>
      </c>
      <c r="E2315">
        <v>-2.27</v>
      </c>
      <c r="F2315">
        <v>-2.27</v>
      </c>
      <c r="G2315">
        <v>-0.5</v>
      </c>
      <c r="H2315">
        <v>-2.77</v>
      </c>
      <c r="I2315">
        <v>1</v>
      </c>
      <c r="J2315">
        <v>-1.77</v>
      </c>
    </row>
    <row r="2316" spans="1:10" x14ac:dyDescent="0.3">
      <c r="A2316" s="163">
        <v>45686</v>
      </c>
      <c r="B2316" t="s">
        <v>2425</v>
      </c>
      <c r="C2316">
        <v>22.46</v>
      </c>
      <c r="D2316">
        <v>-3.8100000000000009</v>
      </c>
      <c r="E2316">
        <v>-2.2599999999999998</v>
      </c>
      <c r="F2316">
        <v>-2.2599999999999998</v>
      </c>
      <c r="G2316">
        <v>-3.87</v>
      </c>
      <c r="H2316">
        <v>-6.13</v>
      </c>
      <c r="I2316">
        <v>3.84</v>
      </c>
      <c r="J2316">
        <v>-2.29</v>
      </c>
    </row>
    <row r="2317" spans="1:10" x14ac:dyDescent="0.3">
      <c r="A2317" s="163">
        <v>45685</v>
      </c>
      <c r="B2317" t="s">
        <v>2426</v>
      </c>
      <c r="C2317">
        <v>28.3</v>
      </c>
      <c r="D2317">
        <v>-10.88</v>
      </c>
      <c r="E2317">
        <v>0</v>
      </c>
      <c r="G2317">
        <v>-0.7</v>
      </c>
      <c r="H2317">
        <v>0</v>
      </c>
      <c r="I2317">
        <v>0</v>
      </c>
      <c r="J2317">
        <v>-0.7</v>
      </c>
    </row>
    <row r="2318" spans="1:10" x14ac:dyDescent="0.3">
      <c r="A2318" s="163">
        <v>45686</v>
      </c>
      <c r="B2318" t="s">
        <v>2427</v>
      </c>
      <c r="C2318">
        <v>1.1299999999999999</v>
      </c>
      <c r="D2318">
        <v>3.67</v>
      </c>
      <c r="E2318">
        <v>-4.62</v>
      </c>
      <c r="F2318">
        <v>-4.62</v>
      </c>
      <c r="G2318">
        <v>-4.84</v>
      </c>
      <c r="H2318">
        <v>-9.4600000000000009</v>
      </c>
      <c r="I2318">
        <v>-4.24</v>
      </c>
      <c r="J2318">
        <v>-13.7</v>
      </c>
    </row>
    <row r="2319" spans="1:10" x14ac:dyDescent="0.3">
      <c r="A2319" s="163">
        <v>45686</v>
      </c>
      <c r="B2319" t="s">
        <v>2428</v>
      </c>
      <c r="C2319">
        <v>89.71</v>
      </c>
      <c r="D2319">
        <v>4.37</v>
      </c>
      <c r="E2319">
        <v>-2.39</v>
      </c>
      <c r="F2319">
        <v>-2.39</v>
      </c>
      <c r="G2319">
        <v>-0.33</v>
      </c>
      <c r="H2319">
        <v>-2.72</v>
      </c>
      <c r="I2319">
        <v>1.1499999999999999</v>
      </c>
      <c r="J2319">
        <v>-1.5700000000000005</v>
      </c>
    </row>
    <row r="2320" spans="1:10" x14ac:dyDescent="0.3">
      <c r="A2320" s="163">
        <v>45686</v>
      </c>
      <c r="B2320" t="s">
        <v>2429</v>
      </c>
      <c r="C2320">
        <v>674.5</v>
      </c>
      <c r="D2320">
        <v>0.21999999999999989</v>
      </c>
      <c r="E2320">
        <v>-3.63</v>
      </c>
      <c r="F2320">
        <v>-3.63</v>
      </c>
      <c r="G2320">
        <v>2.33</v>
      </c>
      <c r="H2320">
        <v>-1.2999999999999998</v>
      </c>
      <c r="I2320">
        <v>1.85</v>
      </c>
      <c r="J2320">
        <v>0.55000000000000027</v>
      </c>
    </row>
    <row r="2321" spans="1:10" x14ac:dyDescent="0.3">
      <c r="A2321" s="163">
        <v>45685</v>
      </c>
      <c r="B2321" t="s">
        <v>2430</v>
      </c>
      <c r="C2321">
        <v>178</v>
      </c>
      <c r="D2321">
        <v>-1.92</v>
      </c>
      <c r="E2321">
        <v>-1</v>
      </c>
      <c r="F2321">
        <v>-1</v>
      </c>
      <c r="G2321">
        <v>-1.66</v>
      </c>
      <c r="H2321">
        <v>-2.66</v>
      </c>
    </row>
    <row r="2322" spans="1:10" x14ac:dyDescent="0.3">
      <c r="A2322" s="163">
        <v>45686</v>
      </c>
      <c r="B2322" t="s">
        <v>2431</v>
      </c>
      <c r="C2322">
        <v>9.09</v>
      </c>
      <c r="D2322">
        <v>-3.3599999999999994</v>
      </c>
      <c r="E2322">
        <v>-0.11</v>
      </c>
      <c r="F2322">
        <v>-0.11</v>
      </c>
      <c r="G2322">
        <v>-0.44</v>
      </c>
      <c r="H2322">
        <v>-0.55000000000000004</v>
      </c>
      <c r="I2322">
        <v>-0.66</v>
      </c>
      <c r="J2322">
        <v>-1.21</v>
      </c>
    </row>
    <row r="2323" spans="1:10" x14ac:dyDescent="0.3">
      <c r="A2323" s="163">
        <v>45686</v>
      </c>
      <c r="B2323" t="s">
        <v>4168</v>
      </c>
      <c r="C2323">
        <v>141.1</v>
      </c>
      <c r="D2323">
        <v>-6.34</v>
      </c>
      <c r="E2323">
        <v>-1.88</v>
      </c>
      <c r="F2323">
        <v>-1.88</v>
      </c>
      <c r="G2323">
        <v>-0.52</v>
      </c>
      <c r="H2323">
        <v>-2.4</v>
      </c>
      <c r="I2323">
        <v>4.5199999999999996</v>
      </c>
      <c r="J2323">
        <v>2.12</v>
      </c>
    </row>
    <row r="2324" spans="1:10" x14ac:dyDescent="0.3">
      <c r="A2324" s="163">
        <v>45686</v>
      </c>
      <c r="B2324" t="s">
        <v>2432</v>
      </c>
      <c r="C2324">
        <v>63.02</v>
      </c>
      <c r="D2324">
        <v>-5.5399999999999991</v>
      </c>
      <c r="E2324">
        <v>-4.34</v>
      </c>
      <c r="F2324">
        <v>-4.34</v>
      </c>
      <c r="G2324">
        <v>-1.2</v>
      </c>
      <c r="H2324">
        <v>-5.54</v>
      </c>
      <c r="I2324">
        <v>4.84</v>
      </c>
      <c r="J2324">
        <v>-0.70000000000000018</v>
      </c>
    </row>
    <row r="2325" spans="1:10" x14ac:dyDescent="0.3">
      <c r="A2325" s="163">
        <v>45686</v>
      </c>
      <c r="B2325" t="s">
        <v>2433</v>
      </c>
      <c r="C2325">
        <v>94.8</v>
      </c>
      <c r="D2325">
        <v>-3.66</v>
      </c>
      <c r="E2325">
        <v>0.9</v>
      </c>
      <c r="F2325">
        <v>0.9</v>
      </c>
      <c r="G2325">
        <v>-1.68</v>
      </c>
      <c r="H2325">
        <v>-0.77999999999999992</v>
      </c>
      <c r="I2325">
        <v>1.44</v>
      </c>
      <c r="J2325">
        <v>0.66</v>
      </c>
    </row>
    <row r="2326" spans="1:10" x14ac:dyDescent="0.3">
      <c r="A2326" s="163">
        <v>45686</v>
      </c>
      <c r="B2326" t="s">
        <v>2434</v>
      </c>
      <c r="C2326">
        <v>1417.45</v>
      </c>
      <c r="D2326">
        <v>-1</v>
      </c>
      <c r="E2326">
        <v>-2.42</v>
      </c>
      <c r="F2326">
        <v>-2.42</v>
      </c>
      <c r="G2326">
        <v>0.7</v>
      </c>
      <c r="H2326">
        <v>-1.72</v>
      </c>
      <c r="I2326">
        <v>5.46</v>
      </c>
      <c r="J2326">
        <v>3.74</v>
      </c>
    </row>
    <row r="2327" spans="1:10" x14ac:dyDescent="0.3">
      <c r="A2327" s="163">
        <v>45686</v>
      </c>
      <c r="B2327" t="s">
        <v>2435</v>
      </c>
      <c r="C2327">
        <v>284.3</v>
      </c>
      <c r="D2327">
        <v>3.41</v>
      </c>
      <c r="E2327">
        <v>-1.99</v>
      </c>
      <c r="F2327">
        <v>-1.99</v>
      </c>
      <c r="G2327">
        <v>-1.99</v>
      </c>
      <c r="H2327">
        <v>-3.98</v>
      </c>
      <c r="I2327">
        <v>-2</v>
      </c>
      <c r="J2327">
        <v>-5.98</v>
      </c>
    </row>
    <row r="2328" spans="1:10" x14ac:dyDescent="0.3">
      <c r="A2328" s="163">
        <v>45686</v>
      </c>
      <c r="B2328" t="s">
        <v>2436</v>
      </c>
      <c r="C2328">
        <v>181.9</v>
      </c>
      <c r="D2328">
        <v>-7.51</v>
      </c>
      <c r="E2328">
        <v>-6.58</v>
      </c>
      <c r="F2328">
        <v>-6.58</v>
      </c>
      <c r="G2328">
        <v>-8.34</v>
      </c>
      <c r="H2328">
        <v>-14.92</v>
      </c>
      <c r="I2328">
        <v>9.98</v>
      </c>
      <c r="J2328">
        <v>-4.9400000000000004</v>
      </c>
    </row>
    <row r="2329" spans="1:10" x14ac:dyDescent="0.3">
      <c r="A2329" s="163">
        <v>45686</v>
      </c>
      <c r="B2329" t="s">
        <v>2437</v>
      </c>
      <c r="C2329">
        <v>141.19999999999999</v>
      </c>
      <c r="D2329">
        <v>-5.3900000000000006</v>
      </c>
      <c r="E2329">
        <v>-4.0199999999999996</v>
      </c>
      <c r="F2329">
        <v>-4.0199999999999996</v>
      </c>
      <c r="G2329">
        <v>0.76</v>
      </c>
      <c r="H2329">
        <v>-3.26</v>
      </c>
      <c r="I2329">
        <v>2.06</v>
      </c>
      <c r="J2329">
        <v>-1.1999999999999995</v>
      </c>
    </row>
    <row r="2330" spans="1:10" x14ac:dyDescent="0.3">
      <c r="A2330" s="163">
        <v>45686</v>
      </c>
      <c r="B2330" t="s">
        <v>2438</v>
      </c>
      <c r="C2330">
        <v>671.15</v>
      </c>
      <c r="D2330">
        <v>-13.22</v>
      </c>
      <c r="E2330">
        <v>-4.42</v>
      </c>
      <c r="F2330">
        <v>-4.42</v>
      </c>
      <c r="G2330">
        <v>-2.65</v>
      </c>
      <c r="H2330">
        <v>-7.07</v>
      </c>
      <c r="I2330">
        <v>3.94</v>
      </c>
      <c r="J2330">
        <v>-3.1300000000000003</v>
      </c>
    </row>
    <row r="2331" spans="1:10" x14ac:dyDescent="0.3">
      <c r="A2331" s="163">
        <v>45686</v>
      </c>
      <c r="B2331" t="s">
        <v>2439</v>
      </c>
      <c r="C2331">
        <v>21.65</v>
      </c>
      <c r="D2331">
        <v>-11.23</v>
      </c>
      <c r="E2331">
        <v>-4.97</v>
      </c>
      <c r="F2331">
        <v>-4.97</v>
      </c>
      <c r="G2331">
        <v>-4.49</v>
      </c>
      <c r="H2331">
        <v>-9.4600000000000009</v>
      </c>
      <c r="I2331">
        <v>5</v>
      </c>
      <c r="J2331">
        <v>-4.4600000000000009</v>
      </c>
    </row>
    <row r="2332" spans="1:10" x14ac:dyDescent="0.3">
      <c r="A2332" s="163">
        <v>45686</v>
      </c>
      <c r="B2332" t="s">
        <v>2440</v>
      </c>
      <c r="C2332">
        <v>27.16</v>
      </c>
      <c r="D2332">
        <v>-0.81</v>
      </c>
      <c r="E2332">
        <v>-0.32</v>
      </c>
      <c r="F2332">
        <v>-0.32</v>
      </c>
      <c r="G2332">
        <v>-4.1500000000000004</v>
      </c>
      <c r="H2332">
        <v>-4.4700000000000006</v>
      </c>
      <c r="I2332">
        <v>1.49</v>
      </c>
      <c r="J2332">
        <v>-2.9800000000000004</v>
      </c>
    </row>
    <row r="2333" spans="1:10" x14ac:dyDescent="0.3">
      <c r="A2333" s="163">
        <v>45686</v>
      </c>
      <c r="B2333" t="s">
        <v>2441</v>
      </c>
      <c r="C2333">
        <v>91.48</v>
      </c>
      <c r="D2333">
        <v>-1.72</v>
      </c>
      <c r="E2333">
        <v>-1.61</v>
      </c>
      <c r="F2333">
        <v>-1.61</v>
      </c>
      <c r="G2333">
        <v>-0.91</v>
      </c>
      <c r="H2333">
        <v>-2.52</v>
      </c>
      <c r="I2333">
        <v>1.48</v>
      </c>
      <c r="J2333">
        <v>-1.04</v>
      </c>
    </row>
    <row r="2334" spans="1:10" x14ac:dyDescent="0.3">
      <c r="A2334" s="163">
        <v>45686</v>
      </c>
      <c r="B2334" t="s">
        <v>2442</v>
      </c>
      <c r="C2334">
        <v>8.94</v>
      </c>
      <c r="D2334">
        <v>-7.23</v>
      </c>
      <c r="E2334">
        <v>-4.8</v>
      </c>
      <c r="F2334">
        <v>-4.8</v>
      </c>
      <c r="H2334">
        <v>-4.8</v>
      </c>
      <c r="I2334">
        <v>4.93</v>
      </c>
      <c r="J2334">
        <v>0.12999999999999989</v>
      </c>
    </row>
    <row r="2335" spans="1:10" x14ac:dyDescent="0.3">
      <c r="A2335" s="163">
        <v>45684</v>
      </c>
      <c r="B2335" t="s">
        <v>4237</v>
      </c>
      <c r="C2335">
        <v>33.909999999999997</v>
      </c>
      <c r="D2335">
        <v>4.9800000000000004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</row>
    <row r="2336" spans="1:10" x14ac:dyDescent="0.3">
      <c r="A2336" s="163">
        <v>45686</v>
      </c>
      <c r="B2336" t="s">
        <v>2443</v>
      </c>
      <c r="C2336">
        <v>56.05</v>
      </c>
      <c r="D2336">
        <v>-7.67</v>
      </c>
      <c r="E2336">
        <v>-4.99</v>
      </c>
      <c r="F2336">
        <v>-4.99</v>
      </c>
      <c r="G2336">
        <v>-0.64</v>
      </c>
      <c r="H2336">
        <v>-5.63</v>
      </c>
      <c r="I2336">
        <v>-5</v>
      </c>
      <c r="J2336">
        <v>-10.63</v>
      </c>
    </row>
    <row r="2337" spans="1:10" x14ac:dyDescent="0.3">
      <c r="A2337" s="163">
        <v>45686</v>
      </c>
      <c r="B2337" t="s">
        <v>2444</v>
      </c>
      <c r="C2337">
        <v>3008.7</v>
      </c>
      <c r="D2337">
        <v>6.84</v>
      </c>
      <c r="E2337">
        <v>-2.4900000000000002</v>
      </c>
      <c r="F2337">
        <v>-2.4900000000000002</v>
      </c>
      <c r="G2337">
        <v>-1.72</v>
      </c>
      <c r="H2337">
        <v>-4.21</v>
      </c>
      <c r="I2337">
        <v>4.29</v>
      </c>
      <c r="J2337">
        <v>0.08</v>
      </c>
    </row>
    <row r="2338" spans="1:10" x14ac:dyDescent="0.3">
      <c r="A2338" s="163">
        <v>45685</v>
      </c>
      <c r="B2338" t="s">
        <v>4238</v>
      </c>
      <c r="C2338">
        <v>670</v>
      </c>
      <c r="D2338">
        <v>2.0299999999999998</v>
      </c>
      <c r="E2338">
        <v>-4.96</v>
      </c>
      <c r="F2338">
        <v>-4.96</v>
      </c>
      <c r="G2338">
        <v>1.75</v>
      </c>
      <c r="H2338">
        <v>-3.21</v>
      </c>
    </row>
    <row r="2339" spans="1:10" x14ac:dyDescent="0.3">
      <c r="A2339" s="163">
        <v>45686</v>
      </c>
      <c r="B2339" t="s">
        <v>2445</v>
      </c>
      <c r="C2339">
        <v>11.82</v>
      </c>
      <c r="D2339">
        <v>-3.38</v>
      </c>
      <c r="G2339">
        <v>-1.58</v>
      </c>
      <c r="H2339">
        <v>-1.58</v>
      </c>
      <c r="I2339">
        <v>0.08</v>
      </c>
      <c r="J2339">
        <v>-1.5</v>
      </c>
    </row>
    <row r="2340" spans="1:10" x14ac:dyDescent="0.3">
      <c r="A2340" s="163">
        <v>45686</v>
      </c>
      <c r="B2340" t="s">
        <v>2446</v>
      </c>
      <c r="C2340">
        <v>2437.75</v>
      </c>
      <c r="D2340">
        <v>22.9</v>
      </c>
      <c r="E2340">
        <v>2.78</v>
      </c>
      <c r="F2340">
        <v>2.78</v>
      </c>
      <c r="G2340">
        <v>-1.51</v>
      </c>
      <c r="H2340">
        <v>1.2699999999999998</v>
      </c>
      <c r="I2340">
        <v>-2.42</v>
      </c>
      <c r="J2340">
        <v>-1.1499999999999999</v>
      </c>
    </row>
    <row r="2341" spans="1:10" x14ac:dyDescent="0.3">
      <c r="A2341" s="163">
        <v>45679</v>
      </c>
      <c r="B2341" t="s">
        <v>4389</v>
      </c>
      <c r="C2341">
        <v>38.5</v>
      </c>
      <c r="D2341">
        <v>-9.92</v>
      </c>
      <c r="E2341">
        <v>0</v>
      </c>
      <c r="G2341">
        <v>0</v>
      </c>
      <c r="I2341">
        <v>-4.9400000000000004</v>
      </c>
    </row>
    <row r="2342" spans="1:10" x14ac:dyDescent="0.3">
      <c r="A2342" s="163">
        <v>45686</v>
      </c>
      <c r="B2342" t="s">
        <v>2447</v>
      </c>
      <c r="C2342">
        <v>12.21</v>
      </c>
      <c r="D2342">
        <v>-5.01</v>
      </c>
      <c r="E2342">
        <v>-2.8</v>
      </c>
      <c r="F2342">
        <v>-2.8</v>
      </c>
      <c r="G2342">
        <v>-3.87</v>
      </c>
      <c r="H2342">
        <v>-6.67</v>
      </c>
      <c r="I2342">
        <v>-3.71</v>
      </c>
      <c r="J2342">
        <v>-10.38</v>
      </c>
    </row>
    <row r="2343" spans="1:10" x14ac:dyDescent="0.3">
      <c r="A2343" s="163">
        <v>45686</v>
      </c>
      <c r="B2343" t="s">
        <v>2448</v>
      </c>
      <c r="C2343">
        <v>112325.4</v>
      </c>
      <c r="D2343">
        <v>-2.12</v>
      </c>
      <c r="E2343">
        <v>-0.22</v>
      </c>
      <c r="F2343">
        <v>-0.22</v>
      </c>
      <c r="G2343">
        <v>1.48</v>
      </c>
      <c r="H2343">
        <v>1.26</v>
      </c>
      <c r="I2343">
        <v>-0.48</v>
      </c>
      <c r="J2343">
        <v>0.78</v>
      </c>
    </row>
    <row r="2344" spans="1:10" x14ac:dyDescent="0.3">
      <c r="A2344" s="163">
        <v>45686</v>
      </c>
      <c r="B2344" t="s">
        <v>2449</v>
      </c>
      <c r="C2344">
        <v>136</v>
      </c>
      <c r="D2344">
        <v>-17.88</v>
      </c>
      <c r="E2344">
        <v>-4.21</v>
      </c>
      <c r="F2344">
        <v>-4.21</v>
      </c>
      <c r="G2344">
        <v>-0.67</v>
      </c>
      <c r="H2344">
        <v>-4.88</v>
      </c>
      <c r="I2344">
        <v>1.87</v>
      </c>
      <c r="J2344">
        <v>-3.01</v>
      </c>
    </row>
    <row r="2345" spans="1:10" x14ac:dyDescent="0.3">
      <c r="A2345" s="163">
        <v>45686</v>
      </c>
      <c r="B2345" t="s">
        <v>2450</v>
      </c>
      <c r="C2345">
        <v>126.25</v>
      </c>
      <c r="D2345">
        <v>-4.9400000000000004</v>
      </c>
      <c r="E2345">
        <v>-4.8600000000000003</v>
      </c>
      <c r="F2345">
        <v>-4.8600000000000003</v>
      </c>
      <c r="G2345">
        <v>-3.15</v>
      </c>
      <c r="H2345">
        <v>-8.01</v>
      </c>
      <c r="I2345">
        <v>2.52</v>
      </c>
      <c r="J2345">
        <v>-5.49</v>
      </c>
    </row>
    <row r="2346" spans="1:10" x14ac:dyDescent="0.3">
      <c r="A2346" s="163">
        <v>45686</v>
      </c>
      <c r="B2346" t="s">
        <v>2451</v>
      </c>
      <c r="C2346">
        <v>204.65</v>
      </c>
      <c r="D2346">
        <v>-0.73999999999999977</v>
      </c>
      <c r="E2346">
        <v>-1.04</v>
      </c>
      <c r="F2346">
        <v>-1.04</v>
      </c>
      <c r="G2346">
        <v>-3.22</v>
      </c>
      <c r="H2346">
        <v>-4.26</v>
      </c>
      <c r="I2346">
        <v>10.65</v>
      </c>
      <c r="J2346">
        <v>6.3900000000000006</v>
      </c>
    </row>
    <row r="2347" spans="1:10" x14ac:dyDescent="0.3">
      <c r="A2347" s="163">
        <v>45686</v>
      </c>
      <c r="B2347" t="s">
        <v>2452</v>
      </c>
      <c r="C2347">
        <v>33.770000000000003</v>
      </c>
      <c r="D2347">
        <v>-11.79</v>
      </c>
      <c r="E2347">
        <v>-1.18</v>
      </c>
      <c r="F2347">
        <v>-1.18</v>
      </c>
      <c r="G2347">
        <v>-3.62</v>
      </c>
      <c r="H2347">
        <v>-4.8</v>
      </c>
      <c r="I2347">
        <v>4.97</v>
      </c>
      <c r="J2347">
        <v>0.1699999999999999</v>
      </c>
    </row>
    <row r="2348" spans="1:10" x14ac:dyDescent="0.3">
      <c r="A2348" s="163">
        <v>45686</v>
      </c>
      <c r="B2348" t="s">
        <v>2453</v>
      </c>
      <c r="C2348">
        <v>6.85</v>
      </c>
      <c r="D2348">
        <v>3.83</v>
      </c>
      <c r="E2348">
        <v>-1.1599999999999999</v>
      </c>
      <c r="F2348">
        <v>-1.1599999999999999</v>
      </c>
      <c r="G2348">
        <v>-0.73</v>
      </c>
      <c r="H2348">
        <v>-1.89</v>
      </c>
      <c r="I2348">
        <v>1.33</v>
      </c>
      <c r="J2348">
        <v>-0.55999999999999983</v>
      </c>
    </row>
    <row r="2349" spans="1:10" x14ac:dyDescent="0.3">
      <c r="A2349" s="163">
        <v>45686</v>
      </c>
      <c r="B2349" t="s">
        <v>2454</v>
      </c>
      <c r="C2349">
        <v>584.75</v>
      </c>
      <c r="D2349">
        <v>-4.5999999999999996</v>
      </c>
      <c r="E2349">
        <v>-5.56</v>
      </c>
      <c r="F2349">
        <v>-5.56</v>
      </c>
      <c r="G2349">
        <v>-1.39</v>
      </c>
      <c r="H2349">
        <v>-6.9499999999999993</v>
      </c>
      <c r="I2349">
        <v>4.1500000000000004</v>
      </c>
      <c r="J2349">
        <v>-2.7999999999999989</v>
      </c>
    </row>
    <row r="2350" spans="1:10" x14ac:dyDescent="0.3">
      <c r="A2350" s="163">
        <v>45686</v>
      </c>
      <c r="B2350" t="s">
        <v>2455</v>
      </c>
      <c r="C2350">
        <v>54.25</v>
      </c>
      <c r="D2350">
        <v>-2.64</v>
      </c>
      <c r="E2350">
        <v>-0.6</v>
      </c>
      <c r="F2350">
        <v>-0.6</v>
      </c>
      <c r="G2350">
        <v>-1.61</v>
      </c>
      <c r="H2350">
        <v>-2.21</v>
      </c>
      <c r="I2350">
        <v>0.76</v>
      </c>
      <c r="J2350">
        <v>-1.45</v>
      </c>
    </row>
    <row r="2351" spans="1:10" x14ac:dyDescent="0.3">
      <c r="A2351" s="163">
        <v>45684</v>
      </c>
      <c r="B2351" t="s">
        <v>4239</v>
      </c>
      <c r="C2351">
        <v>2.5299999999999998</v>
      </c>
      <c r="D2351">
        <v>9.69</v>
      </c>
      <c r="E2351">
        <v>-4.8899999999999997</v>
      </c>
      <c r="F2351">
        <v>-4.8899999999999997</v>
      </c>
      <c r="G2351">
        <v>0</v>
      </c>
      <c r="H2351">
        <v>0</v>
      </c>
      <c r="I2351">
        <v>0</v>
      </c>
      <c r="J2351">
        <v>0</v>
      </c>
    </row>
    <row r="2352" spans="1:10" x14ac:dyDescent="0.3">
      <c r="A2352" s="163">
        <v>45686</v>
      </c>
      <c r="B2352" t="s">
        <v>2456</v>
      </c>
      <c r="C2352">
        <v>45.03</v>
      </c>
      <c r="D2352">
        <v>-1.4100000000000006</v>
      </c>
      <c r="E2352">
        <v>-4.1399999999999997</v>
      </c>
      <c r="F2352">
        <v>-4.1399999999999997</v>
      </c>
      <c r="G2352">
        <v>-1.66</v>
      </c>
      <c r="H2352">
        <v>-5.8</v>
      </c>
      <c r="I2352">
        <v>4.21</v>
      </c>
      <c r="J2352">
        <v>-1.59</v>
      </c>
    </row>
    <row r="2353" spans="1:10" x14ac:dyDescent="0.3">
      <c r="A2353" s="163">
        <v>45686</v>
      </c>
      <c r="B2353" t="s">
        <v>2457</v>
      </c>
      <c r="C2353">
        <v>140.94999999999999</v>
      </c>
      <c r="D2353">
        <v>-6.8100000000000005</v>
      </c>
      <c r="E2353">
        <v>-1.39</v>
      </c>
      <c r="F2353">
        <v>-1.39</v>
      </c>
      <c r="G2353">
        <v>-3.74</v>
      </c>
      <c r="H2353">
        <v>-5.13</v>
      </c>
      <c r="I2353">
        <v>0.39</v>
      </c>
      <c r="J2353">
        <v>-4.74</v>
      </c>
    </row>
    <row r="2354" spans="1:10" x14ac:dyDescent="0.3">
      <c r="A2354" s="163">
        <v>45686</v>
      </c>
      <c r="B2354" t="s">
        <v>2458</v>
      </c>
      <c r="C2354">
        <v>110.6</v>
      </c>
      <c r="D2354">
        <v>1.6100000000000003</v>
      </c>
      <c r="E2354">
        <v>-4.07</v>
      </c>
      <c r="F2354">
        <v>-4.07</v>
      </c>
      <c r="G2354">
        <v>-1.44</v>
      </c>
      <c r="H2354">
        <v>-5.51</v>
      </c>
      <c r="I2354">
        <v>-1.95</v>
      </c>
      <c r="J2354">
        <v>-7.46</v>
      </c>
    </row>
    <row r="2355" spans="1:10" x14ac:dyDescent="0.3">
      <c r="A2355" s="163">
        <v>45686</v>
      </c>
      <c r="B2355" t="s">
        <v>2459</v>
      </c>
      <c r="C2355">
        <v>18.11</v>
      </c>
      <c r="D2355">
        <v>-5.870000000000001</v>
      </c>
      <c r="E2355">
        <v>-1.3</v>
      </c>
      <c r="F2355">
        <v>-1.3</v>
      </c>
      <c r="G2355">
        <v>-5</v>
      </c>
      <c r="H2355">
        <v>-6.3</v>
      </c>
      <c r="I2355">
        <v>4.74</v>
      </c>
      <c r="J2355">
        <v>-1.5599999999999996</v>
      </c>
    </row>
    <row r="2356" spans="1:10" x14ac:dyDescent="0.3">
      <c r="A2356" s="163">
        <v>45686</v>
      </c>
      <c r="B2356" t="s">
        <v>2460</v>
      </c>
      <c r="C2356">
        <v>145.19999999999999</v>
      </c>
      <c r="D2356">
        <v>-5.28</v>
      </c>
      <c r="E2356">
        <v>7.0000000000000007E-2</v>
      </c>
      <c r="F2356">
        <v>7.0000000000000007E-2</v>
      </c>
      <c r="G2356">
        <v>0.14000000000000001</v>
      </c>
      <c r="H2356">
        <v>0.21</v>
      </c>
      <c r="J2356">
        <v>0.21</v>
      </c>
    </row>
    <row r="2357" spans="1:10" x14ac:dyDescent="0.3">
      <c r="A2357" s="163">
        <v>45686</v>
      </c>
      <c r="B2357" t="s">
        <v>2461</v>
      </c>
      <c r="C2357">
        <v>36.229999999999997</v>
      </c>
      <c r="D2357">
        <v>-3.05</v>
      </c>
      <c r="E2357">
        <v>-4.55</v>
      </c>
      <c r="F2357">
        <v>-4.55</v>
      </c>
      <c r="G2357">
        <v>-0.34</v>
      </c>
      <c r="H2357">
        <v>-4.8899999999999997</v>
      </c>
      <c r="I2357">
        <v>4.5</v>
      </c>
      <c r="J2357">
        <v>-0.38999999999999968</v>
      </c>
    </row>
    <row r="2358" spans="1:10" x14ac:dyDescent="0.3">
      <c r="A2358" s="163">
        <v>45686</v>
      </c>
      <c r="B2358" t="s">
        <v>2462</v>
      </c>
      <c r="C2358">
        <v>3.97</v>
      </c>
      <c r="D2358">
        <v>-6.2799999999999994</v>
      </c>
      <c r="E2358">
        <v>-2.4500000000000002</v>
      </c>
      <c r="F2358">
        <v>-2.4500000000000002</v>
      </c>
      <c r="G2358">
        <v>-4.79</v>
      </c>
      <c r="H2358">
        <v>-7.24</v>
      </c>
      <c r="I2358">
        <v>-4.8</v>
      </c>
      <c r="J2358">
        <v>-12.04</v>
      </c>
    </row>
    <row r="2359" spans="1:10" x14ac:dyDescent="0.3">
      <c r="A2359" s="163">
        <v>45686</v>
      </c>
      <c r="B2359" t="s">
        <v>2463</v>
      </c>
      <c r="C2359">
        <v>89.26</v>
      </c>
      <c r="D2359">
        <v>3.61</v>
      </c>
      <c r="E2359">
        <v>2.0299999999999998</v>
      </c>
      <c r="F2359">
        <v>2.0299999999999998</v>
      </c>
      <c r="G2359">
        <v>-4.38</v>
      </c>
      <c r="H2359">
        <v>-2.35</v>
      </c>
      <c r="I2359">
        <v>2.57</v>
      </c>
      <c r="J2359">
        <v>0.2199999999999997</v>
      </c>
    </row>
    <row r="2360" spans="1:10" x14ac:dyDescent="0.3">
      <c r="A2360" s="163">
        <v>45686</v>
      </c>
      <c r="B2360" t="s">
        <v>2464</v>
      </c>
      <c r="C2360">
        <v>12.3</v>
      </c>
      <c r="D2360">
        <v>-11.29</v>
      </c>
      <c r="E2360">
        <v>-4.93</v>
      </c>
      <c r="F2360">
        <v>-4.93</v>
      </c>
      <c r="G2360">
        <v>-4.63</v>
      </c>
      <c r="H2360">
        <v>-9.56</v>
      </c>
      <c r="I2360">
        <v>2.84</v>
      </c>
      <c r="J2360">
        <v>-6.7199999999999989</v>
      </c>
    </row>
    <row r="2361" spans="1:10" x14ac:dyDescent="0.3">
      <c r="A2361" s="163">
        <v>45686</v>
      </c>
      <c r="B2361" t="s">
        <v>2465</v>
      </c>
      <c r="C2361">
        <v>353.9</v>
      </c>
      <c r="D2361">
        <v>5.78</v>
      </c>
      <c r="I2361">
        <v>1.99</v>
      </c>
      <c r="J2361">
        <v>1.99</v>
      </c>
    </row>
    <row r="2362" spans="1:10" x14ac:dyDescent="0.3">
      <c r="A2362" s="163">
        <v>45686</v>
      </c>
      <c r="B2362" t="s">
        <v>2466</v>
      </c>
      <c r="C2362">
        <v>319.2</v>
      </c>
      <c r="D2362">
        <v>-5.45</v>
      </c>
      <c r="E2362">
        <v>-2.27</v>
      </c>
      <c r="F2362">
        <v>-2.27</v>
      </c>
      <c r="G2362">
        <v>0.47</v>
      </c>
      <c r="H2362">
        <v>-1.8</v>
      </c>
      <c r="I2362">
        <v>2.34</v>
      </c>
      <c r="J2362">
        <v>0.53999999999999981</v>
      </c>
    </row>
    <row r="2363" spans="1:10" x14ac:dyDescent="0.3">
      <c r="A2363" s="163">
        <v>45681</v>
      </c>
      <c r="B2363" t="s">
        <v>2467</v>
      </c>
      <c r="C2363">
        <v>126</v>
      </c>
      <c r="D2363">
        <v>-0.99</v>
      </c>
      <c r="E2363">
        <v>-0.5</v>
      </c>
      <c r="G2363">
        <v>4.99</v>
      </c>
    </row>
    <row r="2364" spans="1:10" x14ac:dyDescent="0.3">
      <c r="A2364" s="163">
        <v>45686</v>
      </c>
      <c r="B2364" t="s">
        <v>2468</v>
      </c>
      <c r="C2364">
        <v>88.34</v>
      </c>
      <c r="D2364">
        <v>-0.91</v>
      </c>
      <c r="E2364">
        <v>-4.34</v>
      </c>
      <c r="F2364">
        <v>-4.34</v>
      </c>
      <c r="G2364">
        <v>-2.44</v>
      </c>
      <c r="H2364">
        <v>-6.7799999999999994</v>
      </c>
      <c r="I2364">
        <v>3.94</v>
      </c>
      <c r="J2364">
        <v>-2.8399999999999994</v>
      </c>
    </row>
    <row r="2365" spans="1:10" x14ac:dyDescent="0.3">
      <c r="A2365" s="163">
        <v>45686</v>
      </c>
      <c r="B2365" t="s">
        <v>2469</v>
      </c>
      <c r="C2365">
        <v>137.75</v>
      </c>
      <c r="D2365">
        <v>-1.7599999999999998</v>
      </c>
      <c r="E2365">
        <v>-3.73</v>
      </c>
      <c r="F2365">
        <v>-3.73</v>
      </c>
      <c r="H2365">
        <v>-3.73</v>
      </c>
      <c r="I2365">
        <v>1.62</v>
      </c>
      <c r="J2365">
        <v>-2.11</v>
      </c>
    </row>
    <row r="2366" spans="1:10" x14ac:dyDescent="0.3">
      <c r="A2366" s="163">
        <v>45686</v>
      </c>
      <c r="B2366" t="s">
        <v>2470</v>
      </c>
      <c r="C2366">
        <v>1.97</v>
      </c>
      <c r="D2366">
        <v>-6.02</v>
      </c>
      <c r="E2366">
        <v>-4.26</v>
      </c>
      <c r="F2366">
        <v>-4.26</v>
      </c>
      <c r="G2366">
        <v>4.4400000000000004</v>
      </c>
      <c r="H2366">
        <v>0.1800000000000006</v>
      </c>
      <c r="I2366">
        <v>4.79</v>
      </c>
      <c r="J2366">
        <v>4.9700000000000006</v>
      </c>
    </row>
    <row r="2367" spans="1:10" x14ac:dyDescent="0.3">
      <c r="A2367" s="163">
        <v>45686</v>
      </c>
      <c r="B2367" t="s">
        <v>2471</v>
      </c>
      <c r="C2367">
        <v>42.78</v>
      </c>
      <c r="D2367">
        <v>-7.02</v>
      </c>
      <c r="E2367">
        <v>-5.05</v>
      </c>
      <c r="F2367">
        <v>-5.05</v>
      </c>
      <c r="G2367">
        <v>3.09</v>
      </c>
      <c r="H2367">
        <v>-1.96</v>
      </c>
      <c r="I2367">
        <v>0.23</v>
      </c>
      <c r="J2367">
        <v>-1.73</v>
      </c>
    </row>
    <row r="2368" spans="1:10" x14ac:dyDescent="0.3">
      <c r="A2368" s="163">
        <v>45686</v>
      </c>
      <c r="B2368" t="s">
        <v>2472</v>
      </c>
      <c r="C2368">
        <v>290.05</v>
      </c>
      <c r="D2368">
        <v>-2.42</v>
      </c>
      <c r="E2368">
        <v>-1.28</v>
      </c>
      <c r="F2368">
        <v>-1.28</v>
      </c>
      <c r="G2368">
        <v>-0.69</v>
      </c>
      <c r="H2368">
        <v>-1.97</v>
      </c>
      <c r="I2368">
        <v>1.01</v>
      </c>
      <c r="J2368">
        <v>-0.96</v>
      </c>
    </row>
    <row r="2369" spans="1:10" x14ac:dyDescent="0.3">
      <c r="A2369" s="163">
        <v>45686</v>
      </c>
      <c r="B2369" t="s">
        <v>2473</v>
      </c>
      <c r="C2369">
        <v>2209.9</v>
      </c>
      <c r="D2369">
        <v>1.0600000000000005</v>
      </c>
      <c r="E2369">
        <v>-1.67</v>
      </c>
      <c r="F2369">
        <v>-1.67</v>
      </c>
      <c r="G2369">
        <v>-0.03</v>
      </c>
      <c r="H2369">
        <v>-1.7</v>
      </c>
      <c r="I2369">
        <v>3.49</v>
      </c>
      <c r="J2369">
        <v>1.7900000000000005</v>
      </c>
    </row>
    <row r="2370" spans="1:10" x14ac:dyDescent="0.3">
      <c r="A2370" s="163">
        <v>45686</v>
      </c>
      <c r="B2370" t="s">
        <v>2474</v>
      </c>
      <c r="C2370">
        <v>159.94999999999999</v>
      </c>
      <c r="D2370">
        <v>-0.86</v>
      </c>
      <c r="E2370">
        <v>-4.0999999999999996</v>
      </c>
      <c r="F2370">
        <v>-4.0999999999999996</v>
      </c>
      <c r="G2370">
        <v>0.34</v>
      </c>
      <c r="H2370">
        <v>-3.76</v>
      </c>
      <c r="I2370">
        <v>-1.99</v>
      </c>
      <c r="J2370">
        <v>-5.75</v>
      </c>
    </row>
    <row r="2371" spans="1:10" x14ac:dyDescent="0.3">
      <c r="A2371" s="163">
        <v>45686</v>
      </c>
      <c r="B2371" t="s">
        <v>2475</v>
      </c>
      <c r="C2371">
        <v>244.45</v>
      </c>
      <c r="D2371">
        <v>-12.22</v>
      </c>
      <c r="E2371">
        <v>-4.41</v>
      </c>
      <c r="F2371">
        <v>-4.41</v>
      </c>
      <c r="G2371">
        <v>0.13</v>
      </c>
      <c r="H2371">
        <v>-4.28</v>
      </c>
      <c r="I2371">
        <v>5.3</v>
      </c>
      <c r="J2371">
        <v>1.0199999999999996</v>
      </c>
    </row>
    <row r="2372" spans="1:10" x14ac:dyDescent="0.3">
      <c r="A2372" s="163">
        <v>45686</v>
      </c>
      <c r="B2372" t="s">
        <v>4169</v>
      </c>
      <c r="C2372">
        <v>37.4</v>
      </c>
      <c r="D2372">
        <v>-0.51000000000000023</v>
      </c>
      <c r="E2372">
        <v>-4.53</v>
      </c>
      <c r="F2372">
        <v>-4.53</v>
      </c>
      <c r="G2372">
        <v>1.39</v>
      </c>
      <c r="H2372">
        <v>-3.140000000000001</v>
      </c>
      <c r="I2372">
        <v>2.89</v>
      </c>
      <c r="J2372">
        <v>-0.25000000000000039</v>
      </c>
    </row>
    <row r="2373" spans="1:10" x14ac:dyDescent="0.3">
      <c r="A2373" s="163">
        <v>44543</v>
      </c>
      <c r="B2373" t="s">
        <v>4390</v>
      </c>
      <c r="C2373">
        <v>0.2</v>
      </c>
      <c r="D2373">
        <v>0</v>
      </c>
      <c r="E2373">
        <v>5.26</v>
      </c>
      <c r="G2373">
        <v>0</v>
      </c>
      <c r="I2373">
        <v>0</v>
      </c>
    </row>
    <row r="2374" spans="1:10" x14ac:dyDescent="0.3">
      <c r="A2374" s="163">
        <v>45686</v>
      </c>
      <c r="B2374" t="s">
        <v>2476</v>
      </c>
      <c r="C2374">
        <v>151</v>
      </c>
      <c r="D2374">
        <v>0.02</v>
      </c>
      <c r="E2374">
        <v>-5.73</v>
      </c>
      <c r="F2374">
        <v>-5.73</v>
      </c>
      <c r="G2374">
        <v>-3.42</v>
      </c>
      <c r="H2374">
        <v>-9.15</v>
      </c>
      <c r="I2374">
        <v>3.89</v>
      </c>
      <c r="J2374">
        <v>-5.26</v>
      </c>
    </row>
    <row r="2375" spans="1:10" x14ac:dyDescent="0.3">
      <c r="A2375" s="163">
        <v>45686</v>
      </c>
      <c r="B2375" t="s">
        <v>4391</v>
      </c>
      <c r="C2375">
        <v>139.94999999999999</v>
      </c>
      <c r="D2375">
        <v>-3.5700000000000003</v>
      </c>
      <c r="E2375">
        <v>2.37</v>
      </c>
      <c r="F2375">
        <v>2.37</v>
      </c>
      <c r="G2375">
        <v>-3.59</v>
      </c>
      <c r="H2375">
        <v>-1.2199999999999998</v>
      </c>
      <c r="I2375">
        <v>0.14000000000000001</v>
      </c>
      <c r="J2375">
        <v>-1.0799999999999996</v>
      </c>
    </row>
    <row r="2376" spans="1:10" x14ac:dyDescent="0.3">
      <c r="A2376" s="163">
        <v>45686</v>
      </c>
      <c r="B2376" t="s">
        <v>2477</v>
      </c>
      <c r="C2376">
        <v>6.32</v>
      </c>
      <c r="D2376">
        <v>-5.01</v>
      </c>
      <c r="E2376">
        <v>-1.94</v>
      </c>
      <c r="F2376">
        <v>-1.94</v>
      </c>
      <c r="G2376">
        <v>-1.98</v>
      </c>
      <c r="H2376">
        <v>-3.92</v>
      </c>
      <c r="I2376">
        <v>-1.86</v>
      </c>
      <c r="J2376">
        <v>-5.78</v>
      </c>
    </row>
    <row r="2377" spans="1:10" x14ac:dyDescent="0.3">
      <c r="A2377" s="163">
        <v>45686</v>
      </c>
      <c r="B2377" t="s">
        <v>2478</v>
      </c>
      <c r="C2377">
        <v>68.150000000000006</v>
      </c>
      <c r="D2377">
        <v>-2.0299999999999998</v>
      </c>
      <c r="E2377">
        <v>-10.15</v>
      </c>
      <c r="F2377">
        <v>-10.15</v>
      </c>
      <c r="G2377">
        <v>9.98</v>
      </c>
      <c r="H2377">
        <v>-0.1699999999999999</v>
      </c>
      <c r="I2377">
        <v>5.22</v>
      </c>
      <c r="J2377">
        <v>5.05</v>
      </c>
    </row>
    <row r="2378" spans="1:10" x14ac:dyDescent="0.3">
      <c r="A2378" s="163">
        <v>45686</v>
      </c>
      <c r="B2378" t="s">
        <v>2479</v>
      </c>
      <c r="C2378">
        <v>8.5</v>
      </c>
      <c r="D2378">
        <v>-1.7</v>
      </c>
      <c r="E2378">
        <v>-4.97</v>
      </c>
      <c r="F2378">
        <v>-4.97</v>
      </c>
      <c r="G2378">
        <v>-0.24</v>
      </c>
      <c r="H2378">
        <v>-5.21</v>
      </c>
      <c r="I2378">
        <v>1.19</v>
      </c>
      <c r="J2378">
        <v>-4.0199999999999996</v>
      </c>
    </row>
    <row r="2379" spans="1:10" x14ac:dyDescent="0.3">
      <c r="A2379" s="163">
        <v>45686</v>
      </c>
      <c r="B2379" t="s">
        <v>2480</v>
      </c>
      <c r="C2379">
        <v>141.05000000000001</v>
      </c>
      <c r="D2379">
        <v>-17.86</v>
      </c>
      <c r="E2379">
        <v>-1.77</v>
      </c>
      <c r="F2379">
        <v>-1.77</v>
      </c>
      <c r="G2379">
        <v>-0.98</v>
      </c>
      <c r="H2379">
        <v>-2.75</v>
      </c>
      <c r="I2379">
        <v>2.88</v>
      </c>
      <c r="J2379">
        <v>0.12999999999999989</v>
      </c>
    </row>
    <row r="2380" spans="1:10" x14ac:dyDescent="0.3">
      <c r="A2380" s="163">
        <v>45686</v>
      </c>
      <c r="B2380" t="s">
        <v>2481</v>
      </c>
      <c r="C2380">
        <v>37.46</v>
      </c>
      <c r="D2380">
        <v>7.7200000000000006</v>
      </c>
      <c r="E2380">
        <v>-2.09</v>
      </c>
      <c r="F2380">
        <v>-2.09</v>
      </c>
      <c r="G2380">
        <v>-0.03</v>
      </c>
      <c r="H2380">
        <v>-2.12</v>
      </c>
      <c r="I2380">
        <v>2.66</v>
      </c>
      <c r="J2380">
        <v>0.54000000000000048</v>
      </c>
    </row>
    <row r="2381" spans="1:10" x14ac:dyDescent="0.3">
      <c r="A2381" s="163">
        <v>45686</v>
      </c>
      <c r="B2381" t="s">
        <v>2482</v>
      </c>
      <c r="C2381">
        <v>36.200000000000003</v>
      </c>
      <c r="D2381">
        <v>0.82999999999999985</v>
      </c>
      <c r="E2381">
        <v>-3.2</v>
      </c>
      <c r="F2381">
        <v>-3.2</v>
      </c>
      <c r="G2381">
        <v>-4.3099999999999996</v>
      </c>
      <c r="H2381">
        <v>-7.51</v>
      </c>
      <c r="I2381">
        <v>2.5499999999999998</v>
      </c>
      <c r="J2381">
        <v>-4.96</v>
      </c>
    </row>
    <row r="2382" spans="1:10" x14ac:dyDescent="0.3">
      <c r="A2382" s="163">
        <v>45686</v>
      </c>
      <c r="B2382" t="s">
        <v>2483</v>
      </c>
      <c r="C2382">
        <v>279.85000000000002</v>
      </c>
      <c r="D2382">
        <v>-5.5200000000000005</v>
      </c>
      <c r="E2382">
        <v>-3.93</v>
      </c>
      <c r="F2382">
        <v>-3.93</v>
      </c>
      <c r="G2382">
        <v>-1.03</v>
      </c>
      <c r="H2382">
        <v>-4.96</v>
      </c>
      <c r="I2382">
        <v>1.8</v>
      </c>
      <c r="J2382">
        <v>-3.16</v>
      </c>
    </row>
    <row r="2383" spans="1:10" x14ac:dyDescent="0.3">
      <c r="A2383" s="163">
        <v>45686</v>
      </c>
      <c r="B2383" t="s">
        <v>2484</v>
      </c>
      <c r="C2383">
        <v>120</v>
      </c>
      <c r="D2383">
        <v>-5.33</v>
      </c>
      <c r="E2383">
        <v>-5.37</v>
      </c>
      <c r="F2383">
        <v>-5.37</v>
      </c>
      <c r="H2383">
        <v>-5.37</v>
      </c>
      <c r="I2383">
        <v>1.65</v>
      </c>
      <c r="J2383">
        <v>-3.72</v>
      </c>
    </row>
    <row r="2384" spans="1:10" x14ac:dyDescent="0.3">
      <c r="A2384" s="163">
        <v>45686</v>
      </c>
      <c r="B2384" t="s">
        <v>2485</v>
      </c>
      <c r="C2384">
        <v>228.9</v>
      </c>
      <c r="D2384">
        <v>-5.18</v>
      </c>
      <c r="E2384">
        <v>-5.87</v>
      </c>
      <c r="F2384">
        <v>-5.87</v>
      </c>
      <c r="G2384">
        <v>-0.44</v>
      </c>
      <c r="H2384">
        <v>-6.3100000000000005</v>
      </c>
      <c r="I2384">
        <v>5.9</v>
      </c>
      <c r="J2384">
        <v>-0.41000000000000009</v>
      </c>
    </row>
    <row r="2385" spans="1:10" x14ac:dyDescent="0.3">
      <c r="A2385" s="163">
        <v>45686</v>
      </c>
      <c r="B2385" t="s">
        <v>2486</v>
      </c>
      <c r="C2385">
        <v>217.05</v>
      </c>
      <c r="D2385">
        <v>-8.26</v>
      </c>
      <c r="E2385">
        <v>-3.8</v>
      </c>
      <c r="F2385">
        <v>-3.8</v>
      </c>
      <c r="G2385">
        <v>-1.81</v>
      </c>
      <c r="H2385">
        <v>-5.6099999999999994</v>
      </c>
      <c r="I2385">
        <v>1.54</v>
      </c>
      <c r="J2385">
        <v>-4.0699999999999994</v>
      </c>
    </row>
    <row r="2386" spans="1:10" x14ac:dyDescent="0.3">
      <c r="A2386" s="163">
        <v>43500</v>
      </c>
      <c r="B2386" t="s">
        <v>4392</v>
      </c>
      <c r="C2386">
        <v>0.19</v>
      </c>
      <c r="D2386">
        <v>0</v>
      </c>
      <c r="E2386">
        <v>0</v>
      </c>
      <c r="G2386">
        <v>0</v>
      </c>
      <c r="I2386">
        <v>0</v>
      </c>
    </row>
    <row r="2387" spans="1:10" x14ac:dyDescent="0.3">
      <c r="A2387" s="163">
        <v>45686</v>
      </c>
      <c r="B2387" t="s">
        <v>2487</v>
      </c>
      <c r="C2387">
        <v>12.05</v>
      </c>
      <c r="D2387">
        <v>1.2199999999999998</v>
      </c>
      <c r="E2387">
        <v>-3.21</v>
      </c>
      <c r="F2387">
        <v>-3.21</v>
      </c>
      <c r="G2387">
        <v>1.91</v>
      </c>
      <c r="H2387">
        <v>-1.3</v>
      </c>
      <c r="I2387">
        <v>-1.87</v>
      </c>
      <c r="J2387">
        <v>-3.17</v>
      </c>
    </row>
    <row r="2388" spans="1:10" x14ac:dyDescent="0.3">
      <c r="A2388" s="163">
        <v>45686</v>
      </c>
      <c r="B2388" t="s">
        <v>2488</v>
      </c>
      <c r="C2388">
        <v>134.69999999999999</v>
      </c>
      <c r="D2388">
        <v>-9.49</v>
      </c>
      <c r="E2388">
        <v>-2.67</v>
      </c>
      <c r="F2388">
        <v>-2.67</v>
      </c>
      <c r="I2388">
        <v>-0.04</v>
      </c>
      <c r="J2388">
        <v>-2.71</v>
      </c>
    </row>
    <row r="2389" spans="1:10" x14ac:dyDescent="0.3">
      <c r="A2389" s="163">
        <v>45686</v>
      </c>
      <c r="B2389" t="s">
        <v>2489</v>
      </c>
      <c r="C2389">
        <v>1013.7</v>
      </c>
      <c r="D2389">
        <v>-0.61999999999999966</v>
      </c>
      <c r="E2389">
        <v>-6.55</v>
      </c>
      <c r="F2389">
        <v>-6.55</v>
      </c>
      <c r="G2389">
        <v>-2.1</v>
      </c>
      <c r="H2389">
        <v>-8.65</v>
      </c>
      <c r="I2389">
        <v>1.95</v>
      </c>
      <c r="J2389">
        <v>-6.7</v>
      </c>
    </row>
    <row r="2390" spans="1:10" x14ac:dyDescent="0.3">
      <c r="A2390" s="163">
        <v>45686</v>
      </c>
      <c r="B2390" t="s">
        <v>2490</v>
      </c>
      <c r="C2390">
        <v>61.5</v>
      </c>
      <c r="D2390">
        <v>0.35000000000000009</v>
      </c>
      <c r="E2390">
        <v>-6.97</v>
      </c>
      <c r="F2390">
        <v>-6.97</v>
      </c>
      <c r="G2390">
        <v>5.32</v>
      </c>
      <c r="H2390">
        <v>-1.6499999999999997</v>
      </c>
      <c r="I2390">
        <v>0.51</v>
      </c>
      <c r="J2390">
        <v>-1.1399999999999997</v>
      </c>
    </row>
    <row r="2391" spans="1:10" x14ac:dyDescent="0.3">
      <c r="A2391" s="163">
        <v>45686</v>
      </c>
      <c r="B2391" t="s">
        <v>2491</v>
      </c>
      <c r="C2391">
        <v>21.03</v>
      </c>
      <c r="D2391">
        <v>4.33</v>
      </c>
      <c r="E2391">
        <v>-3.2</v>
      </c>
      <c r="F2391">
        <v>-3.2</v>
      </c>
      <c r="G2391">
        <v>-2.68</v>
      </c>
      <c r="H2391">
        <v>-5.8800000000000008</v>
      </c>
      <c r="I2391">
        <v>3.49</v>
      </c>
      <c r="J2391">
        <v>-2.390000000000001</v>
      </c>
    </row>
    <row r="2392" spans="1:10" x14ac:dyDescent="0.3">
      <c r="A2392" s="163">
        <v>45686</v>
      </c>
      <c r="B2392" t="s">
        <v>2492</v>
      </c>
      <c r="C2392">
        <v>116.15</v>
      </c>
      <c r="D2392">
        <v>6.15</v>
      </c>
      <c r="E2392">
        <v>-0.43</v>
      </c>
      <c r="F2392">
        <v>-0.43</v>
      </c>
      <c r="G2392">
        <v>0.48</v>
      </c>
      <c r="H2392">
        <v>4.9999999999999899E-2</v>
      </c>
      <c r="I2392">
        <v>0.35</v>
      </c>
      <c r="J2392">
        <v>0.39999999999999991</v>
      </c>
    </row>
    <row r="2393" spans="1:10" x14ac:dyDescent="0.3">
      <c r="A2393" s="163">
        <v>45686</v>
      </c>
      <c r="B2393" t="s">
        <v>2493</v>
      </c>
      <c r="C2393">
        <v>37.229999999999997</v>
      </c>
      <c r="D2393">
        <v>0.70999999999999908</v>
      </c>
      <c r="E2393">
        <v>-9.84</v>
      </c>
      <c r="F2393">
        <v>-9.84</v>
      </c>
      <c r="G2393">
        <v>3.2</v>
      </c>
      <c r="H2393">
        <v>-6.64</v>
      </c>
      <c r="I2393">
        <v>-5.34</v>
      </c>
      <c r="J2393">
        <v>-11.98</v>
      </c>
    </row>
    <row r="2394" spans="1:10" x14ac:dyDescent="0.3">
      <c r="A2394" s="163">
        <v>45686</v>
      </c>
      <c r="B2394" t="s">
        <v>2494</v>
      </c>
      <c r="C2394">
        <v>270.10000000000002</v>
      </c>
      <c r="D2394">
        <v>6.16</v>
      </c>
      <c r="E2394">
        <v>-1.5</v>
      </c>
      <c r="F2394">
        <v>-1.5</v>
      </c>
      <c r="G2394">
        <v>-3.66</v>
      </c>
      <c r="H2394">
        <v>-5.16</v>
      </c>
      <c r="I2394">
        <v>-0.74</v>
      </c>
      <c r="J2394">
        <v>-5.9</v>
      </c>
    </row>
    <row r="2395" spans="1:10" x14ac:dyDescent="0.3">
      <c r="A2395" s="163">
        <v>45686</v>
      </c>
      <c r="B2395" t="s">
        <v>2495</v>
      </c>
      <c r="C2395">
        <v>1175</v>
      </c>
      <c r="D2395">
        <v>1.54</v>
      </c>
      <c r="E2395">
        <v>-6.39</v>
      </c>
      <c r="F2395">
        <v>-6.39</v>
      </c>
      <c r="G2395">
        <v>-2.4300000000000002</v>
      </c>
      <c r="H2395">
        <v>-8.82</v>
      </c>
      <c r="I2395">
        <v>2.36</v>
      </c>
      <c r="J2395">
        <v>-6.4600000000000009</v>
      </c>
    </row>
    <row r="2396" spans="1:10" x14ac:dyDescent="0.3">
      <c r="A2396" s="163">
        <v>45686</v>
      </c>
      <c r="B2396" t="s">
        <v>2496</v>
      </c>
      <c r="C2396">
        <v>129.30000000000001</v>
      </c>
      <c r="D2396">
        <v>-3.6</v>
      </c>
      <c r="E2396">
        <v>-1.61</v>
      </c>
      <c r="F2396">
        <v>-1.61</v>
      </c>
      <c r="G2396">
        <v>-6.91</v>
      </c>
      <c r="H2396">
        <v>-8.52</v>
      </c>
      <c r="I2396">
        <v>3.27</v>
      </c>
      <c r="J2396">
        <v>-5.25</v>
      </c>
    </row>
    <row r="2397" spans="1:10" x14ac:dyDescent="0.3">
      <c r="A2397" s="163">
        <v>45685</v>
      </c>
      <c r="B2397" t="s">
        <v>2497</v>
      </c>
      <c r="C2397">
        <v>61.4</v>
      </c>
      <c r="D2397">
        <v>-2.41</v>
      </c>
      <c r="E2397">
        <v>-0.16</v>
      </c>
      <c r="F2397">
        <v>-0.16</v>
      </c>
      <c r="H2397">
        <v>-0.16</v>
      </c>
    </row>
    <row r="2398" spans="1:10" x14ac:dyDescent="0.3">
      <c r="A2398" s="163">
        <v>45686</v>
      </c>
      <c r="B2398" t="s">
        <v>2498</v>
      </c>
      <c r="C2398">
        <v>169.95</v>
      </c>
      <c r="D2398">
        <v>-3.37</v>
      </c>
      <c r="E2398">
        <v>-4.42</v>
      </c>
      <c r="F2398">
        <v>-4.42</v>
      </c>
      <c r="G2398">
        <v>1.74</v>
      </c>
      <c r="H2398">
        <v>-2.68</v>
      </c>
      <c r="I2398">
        <v>0.3</v>
      </c>
      <c r="J2398">
        <v>-2.38</v>
      </c>
    </row>
    <row r="2399" spans="1:10" x14ac:dyDescent="0.3">
      <c r="A2399" s="163">
        <v>45686</v>
      </c>
      <c r="B2399" t="s">
        <v>2499</v>
      </c>
      <c r="C2399">
        <v>65.5</v>
      </c>
      <c r="D2399">
        <v>0.05</v>
      </c>
      <c r="E2399">
        <v>-5.37</v>
      </c>
      <c r="F2399">
        <v>-5.37</v>
      </c>
      <c r="G2399">
        <v>-1.59</v>
      </c>
      <c r="H2399">
        <v>-6.96</v>
      </c>
      <c r="I2399">
        <v>0.68</v>
      </c>
      <c r="J2399">
        <v>-6.28</v>
      </c>
    </row>
    <row r="2400" spans="1:10" x14ac:dyDescent="0.3">
      <c r="A2400" s="163">
        <v>45686</v>
      </c>
      <c r="B2400" t="s">
        <v>2500</v>
      </c>
      <c r="C2400">
        <v>11.65</v>
      </c>
      <c r="D2400">
        <v>19.43</v>
      </c>
      <c r="E2400">
        <v>2.5099999999999998</v>
      </c>
      <c r="F2400">
        <v>2.5099999999999998</v>
      </c>
      <c r="G2400">
        <v>0.54</v>
      </c>
      <c r="H2400">
        <v>3.05</v>
      </c>
      <c r="I2400">
        <v>4.95</v>
      </c>
      <c r="J2400">
        <v>8</v>
      </c>
    </row>
    <row r="2401" spans="1:10" x14ac:dyDescent="0.3">
      <c r="A2401" s="163">
        <v>45686</v>
      </c>
      <c r="B2401" t="s">
        <v>2501</v>
      </c>
      <c r="C2401">
        <v>193.65</v>
      </c>
      <c r="D2401">
        <v>-0.97</v>
      </c>
      <c r="E2401">
        <v>-2.88</v>
      </c>
      <c r="F2401">
        <v>-2.88</v>
      </c>
      <c r="G2401">
        <v>-3.9</v>
      </c>
      <c r="H2401">
        <v>-6.7799999999999994</v>
      </c>
      <c r="I2401">
        <v>2.16</v>
      </c>
      <c r="J2401">
        <v>-4.6199999999999992</v>
      </c>
    </row>
    <row r="2402" spans="1:10" x14ac:dyDescent="0.3">
      <c r="A2402" s="163">
        <v>45686</v>
      </c>
      <c r="B2402" t="s">
        <v>2502</v>
      </c>
      <c r="C2402">
        <v>4101.6000000000004</v>
      </c>
      <c r="D2402">
        <v>-4.16</v>
      </c>
      <c r="E2402">
        <v>2.44</v>
      </c>
      <c r="F2402">
        <v>2.44</v>
      </c>
      <c r="I2402">
        <v>-2.34</v>
      </c>
      <c r="J2402">
        <v>0.1</v>
      </c>
    </row>
    <row r="2403" spans="1:10" x14ac:dyDescent="0.3">
      <c r="A2403" s="163">
        <v>45686</v>
      </c>
      <c r="B2403" t="s">
        <v>2503</v>
      </c>
      <c r="C2403">
        <v>62.78</v>
      </c>
      <c r="D2403">
        <v>0.80000000000000016</v>
      </c>
      <c r="E2403">
        <v>-3.62</v>
      </c>
      <c r="F2403">
        <v>-3.62</v>
      </c>
      <c r="G2403">
        <v>4.18</v>
      </c>
      <c r="H2403">
        <v>0.55999999999999961</v>
      </c>
      <c r="I2403">
        <v>-1.54</v>
      </c>
      <c r="J2403">
        <v>-0.98000000000000043</v>
      </c>
    </row>
    <row r="2404" spans="1:10" x14ac:dyDescent="0.3">
      <c r="A2404" s="163">
        <v>45686</v>
      </c>
      <c r="B2404" t="s">
        <v>2504</v>
      </c>
      <c r="C2404">
        <v>316.14999999999998</v>
      </c>
      <c r="D2404">
        <v>-2.89</v>
      </c>
      <c r="E2404">
        <v>-1.83</v>
      </c>
      <c r="F2404">
        <v>-1.83</v>
      </c>
      <c r="G2404">
        <v>-1.83</v>
      </c>
      <c r="H2404">
        <v>-3.66</v>
      </c>
      <c r="I2404">
        <v>-0.89</v>
      </c>
      <c r="J2404">
        <v>-4.55</v>
      </c>
    </row>
    <row r="2405" spans="1:10" x14ac:dyDescent="0.3">
      <c r="A2405" s="163">
        <v>45686</v>
      </c>
      <c r="B2405" t="s">
        <v>2505</v>
      </c>
      <c r="C2405">
        <v>43.03</v>
      </c>
      <c r="D2405">
        <v>-1.5799999999999998</v>
      </c>
      <c r="E2405">
        <v>-4.22</v>
      </c>
      <c r="F2405">
        <v>-4.22</v>
      </c>
      <c r="G2405">
        <v>-0.8</v>
      </c>
      <c r="H2405">
        <v>-5.0199999999999996</v>
      </c>
      <c r="I2405">
        <v>4.95</v>
      </c>
      <c r="J2405">
        <v>-6.9999999999999396E-2</v>
      </c>
    </row>
    <row r="2406" spans="1:10" x14ac:dyDescent="0.3">
      <c r="A2406" s="163">
        <v>45686</v>
      </c>
      <c r="B2406" t="s">
        <v>2506</v>
      </c>
      <c r="C2406">
        <v>12.93</v>
      </c>
      <c r="D2406">
        <v>7.3199999999999994</v>
      </c>
      <c r="E2406">
        <v>-4.9400000000000004</v>
      </c>
      <c r="F2406">
        <v>-4.9400000000000004</v>
      </c>
      <c r="G2406">
        <v>-2.94</v>
      </c>
      <c r="H2406">
        <v>-7.8800000000000008</v>
      </c>
      <c r="I2406">
        <v>0.31</v>
      </c>
      <c r="J2406">
        <v>-7.5700000000000012</v>
      </c>
    </row>
    <row r="2407" spans="1:10" x14ac:dyDescent="0.3">
      <c r="A2407" s="163">
        <v>45685</v>
      </c>
      <c r="B2407" t="s">
        <v>2507</v>
      </c>
      <c r="C2407">
        <v>6</v>
      </c>
      <c r="D2407">
        <v>7.31</v>
      </c>
      <c r="E2407">
        <v>-4.78</v>
      </c>
      <c r="F2407">
        <v>-4.78</v>
      </c>
      <c r="G2407">
        <v>-2.76</v>
      </c>
      <c r="H2407">
        <v>-7.54</v>
      </c>
    </row>
    <row r="2408" spans="1:10" x14ac:dyDescent="0.3">
      <c r="A2408" s="163">
        <v>45686</v>
      </c>
      <c r="B2408" t="s">
        <v>2508</v>
      </c>
      <c r="C2408">
        <v>7448.4</v>
      </c>
      <c r="D2408">
        <v>-3.7100000000000009</v>
      </c>
      <c r="E2408">
        <v>-5.95</v>
      </c>
      <c r="F2408">
        <v>-5.95</v>
      </c>
      <c r="G2408">
        <v>2.08</v>
      </c>
      <c r="H2408">
        <v>-3.87</v>
      </c>
      <c r="I2408">
        <v>4.18</v>
      </c>
      <c r="J2408">
        <v>0.30999999999999961</v>
      </c>
    </row>
    <row r="2409" spans="1:10" x14ac:dyDescent="0.3">
      <c r="A2409" s="163">
        <v>45686</v>
      </c>
      <c r="B2409" t="s">
        <v>2509</v>
      </c>
      <c r="C2409">
        <v>437.45</v>
      </c>
      <c r="D2409">
        <v>0.3899999999999994</v>
      </c>
      <c r="E2409">
        <v>-4.95</v>
      </c>
      <c r="F2409">
        <v>-4.95</v>
      </c>
      <c r="G2409">
        <v>-2.37</v>
      </c>
      <c r="H2409">
        <v>-7.32</v>
      </c>
      <c r="I2409">
        <v>8.23</v>
      </c>
      <c r="J2409">
        <v>0.91</v>
      </c>
    </row>
    <row r="2410" spans="1:10" x14ac:dyDescent="0.3">
      <c r="A2410" s="163">
        <v>45686</v>
      </c>
      <c r="B2410" t="s">
        <v>2510</v>
      </c>
      <c r="C2410">
        <v>3740.25</v>
      </c>
      <c r="D2410">
        <v>-1.1899999999999995</v>
      </c>
      <c r="E2410">
        <v>-2.67</v>
      </c>
      <c r="F2410">
        <v>-2.67</v>
      </c>
      <c r="G2410">
        <v>-1.3</v>
      </c>
      <c r="H2410">
        <v>-3.97</v>
      </c>
      <c r="I2410">
        <v>5.04</v>
      </c>
      <c r="J2410">
        <v>1.0700000000000005</v>
      </c>
    </row>
    <row r="2411" spans="1:10" x14ac:dyDescent="0.3">
      <c r="A2411" s="163">
        <v>45686</v>
      </c>
      <c r="B2411" t="s">
        <v>2511</v>
      </c>
      <c r="C2411">
        <v>124</v>
      </c>
      <c r="D2411">
        <v>-9.99</v>
      </c>
      <c r="E2411">
        <v>-9.2899999999999991</v>
      </c>
      <c r="F2411">
        <v>-9.2899999999999991</v>
      </c>
      <c r="G2411">
        <v>-1.59</v>
      </c>
      <c r="H2411">
        <v>-10.88</v>
      </c>
      <c r="I2411">
        <v>-2.5499999999999998</v>
      </c>
      <c r="J2411">
        <v>-13.43</v>
      </c>
    </row>
    <row r="2412" spans="1:10" x14ac:dyDescent="0.3">
      <c r="A2412" s="163">
        <v>45686</v>
      </c>
      <c r="B2412" t="s">
        <v>2512</v>
      </c>
      <c r="C2412">
        <v>142.1</v>
      </c>
      <c r="D2412">
        <v>2.79</v>
      </c>
      <c r="E2412">
        <v>-3.58</v>
      </c>
      <c r="F2412">
        <v>-3.58</v>
      </c>
      <c r="G2412">
        <v>2.15</v>
      </c>
      <c r="H2412">
        <v>-1.4300000000000002</v>
      </c>
      <c r="I2412">
        <v>1.25</v>
      </c>
      <c r="J2412">
        <v>-0.1800000000000001</v>
      </c>
    </row>
    <row r="2413" spans="1:10" x14ac:dyDescent="0.3">
      <c r="A2413" s="163">
        <v>45681</v>
      </c>
      <c r="B2413" t="s">
        <v>4393</v>
      </c>
      <c r="C2413">
        <v>7.75</v>
      </c>
      <c r="D2413">
        <v>3.089999999999999</v>
      </c>
      <c r="F2413">
        <v>-18.45</v>
      </c>
    </row>
    <row r="2414" spans="1:10" x14ac:dyDescent="0.3">
      <c r="A2414" s="163">
        <v>45686</v>
      </c>
      <c r="B2414" t="s">
        <v>2513</v>
      </c>
      <c r="C2414">
        <v>952.6</v>
      </c>
      <c r="D2414">
        <v>-3.15</v>
      </c>
      <c r="E2414">
        <v>-4.17</v>
      </c>
      <c r="F2414">
        <v>-4.17</v>
      </c>
      <c r="G2414">
        <v>-2.97</v>
      </c>
      <c r="H2414">
        <v>-7.1400000000000006</v>
      </c>
      <c r="I2414">
        <v>3.49</v>
      </c>
      <c r="J2414">
        <v>-3.65</v>
      </c>
    </row>
    <row r="2415" spans="1:10" x14ac:dyDescent="0.3">
      <c r="A2415" s="163">
        <v>45686</v>
      </c>
      <c r="B2415" t="s">
        <v>2514</v>
      </c>
      <c r="C2415">
        <v>91.91</v>
      </c>
      <c r="D2415">
        <v>-4.13</v>
      </c>
      <c r="E2415">
        <v>-2.5099999999999998</v>
      </c>
      <c r="F2415">
        <v>-2.5099999999999998</v>
      </c>
      <c r="G2415">
        <v>-2.2200000000000002</v>
      </c>
      <c r="H2415">
        <v>-4.7300000000000004</v>
      </c>
      <c r="I2415">
        <v>5.6</v>
      </c>
      <c r="J2415">
        <v>0.86999999999999922</v>
      </c>
    </row>
    <row r="2416" spans="1:10" x14ac:dyDescent="0.3">
      <c r="A2416" s="163">
        <v>45686</v>
      </c>
      <c r="B2416" t="s">
        <v>2515</v>
      </c>
      <c r="C2416">
        <v>17.559999999999999</v>
      </c>
      <c r="D2416">
        <v>-3.91</v>
      </c>
      <c r="G2416">
        <v>-1.95</v>
      </c>
      <c r="J2416">
        <v>-1.95</v>
      </c>
    </row>
    <row r="2417" spans="1:10" x14ac:dyDescent="0.3">
      <c r="A2417" s="163">
        <v>45686</v>
      </c>
      <c r="B2417" t="s">
        <v>2516</v>
      </c>
      <c r="C2417">
        <v>2285.6999999999998</v>
      </c>
      <c r="D2417">
        <v>-9.61</v>
      </c>
      <c r="E2417">
        <v>-5</v>
      </c>
      <c r="F2417">
        <v>-5</v>
      </c>
      <c r="G2417">
        <v>-5</v>
      </c>
      <c r="H2417">
        <v>-10</v>
      </c>
      <c r="I2417">
        <v>5</v>
      </c>
      <c r="J2417">
        <v>-5</v>
      </c>
    </row>
    <row r="2418" spans="1:10" x14ac:dyDescent="0.3">
      <c r="A2418" s="163">
        <v>45686</v>
      </c>
      <c r="B2418" t="s">
        <v>2517</v>
      </c>
      <c r="C2418">
        <v>236.9</v>
      </c>
      <c r="D2418">
        <v>-6.75</v>
      </c>
      <c r="E2418">
        <v>-3.01</v>
      </c>
      <c r="F2418">
        <v>-3.01</v>
      </c>
      <c r="G2418">
        <v>-1.68</v>
      </c>
      <c r="H2418">
        <v>-4.6900000000000004</v>
      </c>
      <c r="I2418">
        <v>5.2</v>
      </c>
      <c r="J2418">
        <v>0.51000000000000068</v>
      </c>
    </row>
    <row r="2419" spans="1:10" x14ac:dyDescent="0.3">
      <c r="A2419" s="163">
        <v>45686</v>
      </c>
      <c r="B2419" t="s">
        <v>4240</v>
      </c>
      <c r="C2419">
        <v>17.010000000000002</v>
      </c>
      <c r="D2419">
        <v>0.73</v>
      </c>
      <c r="E2419">
        <v>4.8</v>
      </c>
      <c r="F2419">
        <v>4.8</v>
      </c>
      <c r="G2419">
        <v>-1.01</v>
      </c>
      <c r="H2419">
        <v>3.79</v>
      </c>
      <c r="I2419">
        <v>-4.01</v>
      </c>
      <c r="J2419">
        <v>-0.2199999999999997</v>
      </c>
    </row>
    <row r="2420" spans="1:10" x14ac:dyDescent="0.3">
      <c r="A2420" s="163">
        <v>45686</v>
      </c>
      <c r="B2420" t="s">
        <v>2518</v>
      </c>
      <c r="C2420">
        <v>203.85</v>
      </c>
      <c r="D2420">
        <v>-2.2599999999999998</v>
      </c>
      <c r="E2420">
        <v>-5.2</v>
      </c>
      <c r="F2420">
        <v>-5.2</v>
      </c>
      <c r="G2420">
        <v>1.95</v>
      </c>
      <c r="H2420">
        <v>-3.25</v>
      </c>
      <c r="I2420">
        <v>3.93</v>
      </c>
      <c r="J2420">
        <v>0.68000000000000016</v>
      </c>
    </row>
    <row r="2421" spans="1:10" x14ac:dyDescent="0.3">
      <c r="A2421" s="163">
        <v>45686</v>
      </c>
      <c r="B2421" t="s">
        <v>2519</v>
      </c>
      <c r="C2421">
        <v>0.75</v>
      </c>
      <c r="D2421">
        <v>-5.28</v>
      </c>
      <c r="E2421">
        <v>-2.74</v>
      </c>
      <c r="F2421">
        <v>-2.74</v>
      </c>
      <c r="H2421">
        <v>-2.74</v>
      </c>
      <c r="I2421">
        <v>5.63</v>
      </c>
      <c r="J2421">
        <v>2.89</v>
      </c>
    </row>
    <row r="2422" spans="1:10" x14ac:dyDescent="0.3">
      <c r="A2422" s="163">
        <v>45686</v>
      </c>
      <c r="B2422" t="s">
        <v>2520</v>
      </c>
      <c r="C2422">
        <v>30.36</v>
      </c>
      <c r="D2422">
        <v>-12.91</v>
      </c>
      <c r="E2422">
        <v>4.42</v>
      </c>
      <c r="F2422">
        <v>4.42</v>
      </c>
      <c r="H2422">
        <v>4.42</v>
      </c>
      <c r="I2422">
        <v>-4.7699999999999996</v>
      </c>
      <c r="J2422">
        <v>-0.34999999999999959</v>
      </c>
    </row>
    <row r="2423" spans="1:10" x14ac:dyDescent="0.3">
      <c r="A2423" s="163">
        <v>45686</v>
      </c>
      <c r="B2423" t="s">
        <v>2521</v>
      </c>
      <c r="C2423">
        <v>3408.5</v>
      </c>
      <c r="D2423">
        <v>-8.370000000000001</v>
      </c>
      <c r="E2423">
        <v>-4.66</v>
      </c>
      <c r="F2423">
        <v>-4.66</v>
      </c>
      <c r="G2423">
        <v>-2.75</v>
      </c>
      <c r="H2423">
        <v>-7.41</v>
      </c>
      <c r="I2423">
        <v>0.22</v>
      </c>
      <c r="J2423">
        <v>-7.19</v>
      </c>
    </row>
    <row r="2424" spans="1:10" x14ac:dyDescent="0.3">
      <c r="A2424" s="163">
        <v>45686</v>
      </c>
      <c r="B2424" t="s">
        <v>2522</v>
      </c>
      <c r="C2424">
        <v>4.21</v>
      </c>
      <c r="D2424">
        <v>-5.3800000000000008</v>
      </c>
      <c r="E2424">
        <v>-4.95</v>
      </c>
      <c r="F2424">
        <v>-4.95</v>
      </c>
      <c r="G2424">
        <v>-4.9800000000000004</v>
      </c>
      <c r="H2424">
        <v>-9.93</v>
      </c>
      <c r="I2424">
        <v>4.99</v>
      </c>
      <c r="J2424">
        <v>-4.9400000000000004</v>
      </c>
    </row>
    <row r="2425" spans="1:10" x14ac:dyDescent="0.3">
      <c r="A2425" s="163">
        <v>45686</v>
      </c>
      <c r="B2425" t="s">
        <v>2523</v>
      </c>
      <c r="C2425">
        <v>101</v>
      </c>
      <c r="D2425">
        <v>-2.63</v>
      </c>
      <c r="E2425">
        <v>-3.03</v>
      </c>
      <c r="F2425">
        <v>-3.03</v>
      </c>
      <c r="G2425">
        <v>1.18</v>
      </c>
      <c r="H2425">
        <v>-1.85</v>
      </c>
      <c r="I2425">
        <v>2.4300000000000002</v>
      </c>
      <c r="J2425">
        <v>0.58000000000000029</v>
      </c>
    </row>
    <row r="2426" spans="1:10" x14ac:dyDescent="0.3">
      <c r="A2426" s="163">
        <v>45686</v>
      </c>
      <c r="B2426" t="s">
        <v>2524</v>
      </c>
      <c r="C2426">
        <v>711.2</v>
      </c>
      <c r="D2426">
        <v>-3.91</v>
      </c>
      <c r="E2426">
        <v>-6.23</v>
      </c>
      <c r="F2426">
        <v>-6.23</v>
      </c>
      <c r="G2426">
        <v>-4.96</v>
      </c>
      <c r="H2426">
        <v>-11.19</v>
      </c>
      <c r="I2426">
        <v>3.61</v>
      </c>
      <c r="J2426">
        <v>-7.5800000000000018</v>
      </c>
    </row>
    <row r="2427" spans="1:10" x14ac:dyDescent="0.3">
      <c r="A2427" s="163">
        <v>45686</v>
      </c>
      <c r="B2427" t="s">
        <v>2525</v>
      </c>
      <c r="C2427">
        <v>140.6</v>
      </c>
      <c r="D2427">
        <v>-6.94</v>
      </c>
      <c r="E2427">
        <v>-5.82</v>
      </c>
      <c r="F2427">
        <v>-5.82</v>
      </c>
      <c r="G2427">
        <v>-0.79</v>
      </c>
      <c r="H2427">
        <v>-6.61</v>
      </c>
      <c r="I2427">
        <v>1.33</v>
      </c>
      <c r="J2427">
        <v>-5.28</v>
      </c>
    </row>
    <row r="2428" spans="1:10" x14ac:dyDescent="0.3">
      <c r="A2428" s="163">
        <v>45686</v>
      </c>
      <c r="B2428" t="s">
        <v>2526</v>
      </c>
      <c r="C2428">
        <v>3860</v>
      </c>
      <c r="D2428">
        <v>-3.96</v>
      </c>
      <c r="E2428">
        <v>0.51</v>
      </c>
      <c r="F2428">
        <v>0.51</v>
      </c>
      <c r="G2428">
        <v>2.54</v>
      </c>
      <c r="H2428">
        <v>3.05</v>
      </c>
      <c r="I2428">
        <v>-3.48</v>
      </c>
      <c r="J2428">
        <v>-0.4300000000000001</v>
      </c>
    </row>
    <row r="2429" spans="1:10" x14ac:dyDescent="0.3">
      <c r="A2429" s="163">
        <v>45686</v>
      </c>
      <c r="B2429" t="s">
        <v>2527</v>
      </c>
      <c r="C2429">
        <v>30.75</v>
      </c>
      <c r="D2429">
        <v>-1.1499999999999999</v>
      </c>
      <c r="E2429">
        <v>-4.1900000000000004</v>
      </c>
      <c r="F2429">
        <v>-4.1900000000000004</v>
      </c>
      <c r="G2429">
        <v>4.2</v>
      </c>
      <c r="H2429">
        <v>9.9999999999997001E-3</v>
      </c>
      <c r="I2429">
        <v>0.75</v>
      </c>
      <c r="J2429">
        <v>0.75999999999999979</v>
      </c>
    </row>
    <row r="2430" spans="1:10" x14ac:dyDescent="0.3">
      <c r="A2430" s="163">
        <v>45686</v>
      </c>
      <c r="B2430" t="s">
        <v>2528</v>
      </c>
      <c r="C2430">
        <v>33.909999999999997</v>
      </c>
      <c r="D2430">
        <v>-3.71</v>
      </c>
      <c r="E2430">
        <v>-4.9800000000000004</v>
      </c>
      <c r="F2430">
        <v>-4.9800000000000004</v>
      </c>
      <c r="G2430">
        <v>-4.99</v>
      </c>
      <c r="H2430">
        <v>-9.9700000000000006</v>
      </c>
      <c r="I2430">
        <v>-2.61</v>
      </c>
      <c r="J2430">
        <v>-12.58</v>
      </c>
    </row>
    <row r="2431" spans="1:10" x14ac:dyDescent="0.3">
      <c r="A2431" s="163">
        <v>45686</v>
      </c>
      <c r="B2431" t="s">
        <v>2529</v>
      </c>
      <c r="C2431">
        <v>15.2</v>
      </c>
      <c r="D2431">
        <v>1.77</v>
      </c>
      <c r="E2431">
        <v>-0.51</v>
      </c>
      <c r="F2431">
        <v>-0.51</v>
      </c>
      <c r="I2431">
        <v>-1.87</v>
      </c>
      <c r="J2431">
        <v>-2.38</v>
      </c>
    </row>
    <row r="2432" spans="1:10" x14ac:dyDescent="0.3">
      <c r="A2432" s="163">
        <v>45684</v>
      </c>
      <c r="B2432" t="s">
        <v>4241</v>
      </c>
      <c r="C2432">
        <v>45</v>
      </c>
      <c r="D2432">
        <v>1.7300000000000004</v>
      </c>
      <c r="E2432">
        <v>-4.26</v>
      </c>
      <c r="F2432">
        <v>-4.26</v>
      </c>
      <c r="G2432">
        <v>0</v>
      </c>
      <c r="H2432">
        <v>0</v>
      </c>
      <c r="I2432">
        <v>0</v>
      </c>
      <c r="J2432">
        <v>0</v>
      </c>
    </row>
    <row r="2433" spans="1:10" x14ac:dyDescent="0.3">
      <c r="A2433" s="163">
        <v>45685</v>
      </c>
      <c r="B2433" t="s">
        <v>2530</v>
      </c>
      <c r="C2433">
        <v>25.3</v>
      </c>
      <c r="D2433">
        <v>10.97</v>
      </c>
      <c r="E2433">
        <v>-0.04</v>
      </c>
      <c r="F2433">
        <v>-0.04</v>
      </c>
      <c r="H2433">
        <v>-0.04</v>
      </c>
    </row>
    <row r="2434" spans="1:10" x14ac:dyDescent="0.3">
      <c r="A2434" s="163">
        <v>45686</v>
      </c>
      <c r="B2434" t="s">
        <v>2531</v>
      </c>
      <c r="C2434">
        <v>12.17</v>
      </c>
      <c r="D2434">
        <v>-0.3600000000000001</v>
      </c>
      <c r="E2434">
        <v>-2.6</v>
      </c>
      <c r="F2434">
        <v>-2.6</v>
      </c>
      <c r="G2434">
        <v>-3.25</v>
      </c>
      <c r="H2434">
        <v>-5.85</v>
      </c>
      <c r="I2434">
        <v>4.91</v>
      </c>
      <c r="J2434">
        <v>-0.93999999999999961</v>
      </c>
    </row>
    <row r="2435" spans="1:10" x14ac:dyDescent="0.3">
      <c r="A2435" s="163">
        <v>45686</v>
      </c>
      <c r="B2435" t="s">
        <v>2532</v>
      </c>
      <c r="C2435">
        <v>111.85</v>
      </c>
      <c r="D2435">
        <v>-4.0600000000000005</v>
      </c>
      <c r="E2435">
        <v>-6.51</v>
      </c>
      <c r="F2435">
        <v>-6.51</v>
      </c>
      <c r="G2435">
        <v>10.039999999999999</v>
      </c>
      <c r="H2435">
        <v>3.53</v>
      </c>
      <c r="I2435">
        <v>1.08</v>
      </c>
      <c r="J2435">
        <v>4.6099999999999994</v>
      </c>
    </row>
    <row r="2436" spans="1:10" x14ac:dyDescent="0.3">
      <c r="A2436" s="163">
        <v>45686</v>
      </c>
      <c r="B2436" t="s">
        <v>2533</v>
      </c>
      <c r="C2436">
        <v>1007.8</v>
      </c>
      <c r="D2436">
        <v>-5.6199999999999992</v>
      </c>
      <c r="E2436">
        <v>-5.79</v>
      </c>
      <c r="F2436">
        <v>-5.79</v>
      </c>
      <c r="G2436">
        <v>-3.1</v>
      </c>
      <c r="H2436">
        <v>-8.89</v>
      </c>
      <c r="I2436">
        <v>4.05</v>
      </c>
      <c r="J2436">
        <v>-4.8400000000000007</v>
      </c>
    </row>
    <row r="2437" spans="1:10" x14ac:dyDescent="0.3">
      <c r="A2437" s="163">
        <v>45686</v>
      </c>
      <c r="B2437" t="s">
        <v>2534</v>
      </c>
      <c r="C2437">
        <v>1867.75</v>
      </c>
      <c r="D2437">
        <v>-7.0699999999999994</v>
      </c>
      <c r="E2437">
        <v>-6.17</v>
      </c>
      <c r="F2437">
        <v>-6.17</v>
      </c>
      <c r="G2437">
        <v>-1.25</v>
      </c>
      <c r="H2437">
        <v>-7.42</v>
      </c>
      <c r="I2437">
        <v>10.69</v>
      </c>
      <c r="J2437">
        <v>3.27</v>
      </c>
    </row>
    <row r="2438" spans="1:10" x14ac:dyDescent="0.3">
      <c r="A2438" s="163">
        <v>45684</v>
      </c>
      <c r="B2438" t="s">
        <v>4394</v>
      </c>
      <c r="C2438">
        <v>27.34</v>
      </c>
      <c r="D2438">
        <v>4.96</v>
      </c>
      <c r="E2438">
        <v>0</v>
      </c>
      <c r="F2438">
        <v>0</v>
      </c>
      <c r="G2438">
        <v>0</v>
      </c>
      <c r="H2438">
        <v>0</v>
      </c>
      <c r="I2438">
        <v>0</v>
      </c>
      <c r="J2438">
        <v>0</v>
      </c>
    </row>
    <row r="2439" spans="1:10" x14ac:dyDescent="0.3">
      <c r="A2439" s="163">
        <v>45686</v>
      </c>
      <c r="B2439" t="s">
        <v>2535</v>
      </c>
      <c r="C2439">
        <v>965.45</v>
      </c>
      <c r="D2439">
        <v>1.0499999999999998</v>
      </c>
      <c r="E2439">
        <v>-4.3899999999999997</v>
      </c>
      <c r="F2439">
        <v>-4.3899999999999997</v>
      </c>
      <c r="G2439">
        <v>-2.5099999999999998</v>
      </c>
      <c r="H2439">
        <v>-6.9</v>
      </c>
      <c r="I2439">
        <v>2.13</v>
      </c>
      <c r="J2439">
        <v>-4.7699999999999996</v>
      </c>
    </row>
    <row r="2440" spans="1:10" x14ac:dyDescent="0.3">
      <c r="A2440" s="163">
        <v>45686</v>
      </c>
      <c r="B2440" t="s">
        <v>2536</v>
      </c>
      <c r="C2440">
        <v>2181.1</v>
      </c>
      <c r="D2440">
        <v>-0.43</v>
      </c>
      <c r="E2440">
        <v>-1.56</v>
      </c>
      <c r="F2440">
        <v>-1.56</v>
      </c>
      <c r="G2440">
        <v>-0.86</v>
      </c>
      <c r="H2440">
        <v>-2.42</v>
      </c>
      <c r="I2440">
        <v>1.1599999999999999</v>
      </c>
      <c r="J2440">
        <v>-1.26</v>
      </c>
    </row>
    <row r="2441" spans="1:10" x14ac:dyDescent="0.3">
      <c r="A2441" s="163">
        <v>45686</v>
      </c>
      <c r="B2441" t="s">
        <v>2537</v>
      </c>
      <c r="C2441">
        <v>164</v>
      </c>
      <c r="D2441">
        <v>-3.6</v>
      </c>
      <c r="E2441">
        <v>-3.76</v>
      </c>
      <c r="F2441">
        <v>-3.76</v>
      </c>
      <c r="G2441">
        <v>-3.17</v>
      </c>
      <c r="H2441">
        <v>-6.93</v>
      </c>
      <c r="I2441">
        <v>4.29</v>
      </c>
      <c r="J2441">
        <v>-2.64</v>
      </c>
    </row>
    <row r="2442" spans="1:10" x14ac:dyDescent="0.3">
      <c r="A2442" s="163">
        <v>45686</v>
      </c>
      <c r="B2442" t="s">
        <v>2538</v>
      </c>
      <c r="C2442">
        <v>78.010000000000005</v>
      </c>
      <c r="D2442">
        <v>9.67</v>
      </c>
      <c r="E2442">
        <v>-0.48</v>
      </c>
      <c r="F2442">
        <v>-0.48</v>
      </c>
      <c r="G2442">
        <v>-1.29</v>
      </c>
      <c r="H2442">
        <v>-1.77</v>
      </c>
      <c r="I2442">
        <v>2.3199999999999998</v>
      </c>
      <c r="J2442">
        <v>0.54999999999999982</v>
      </c>
    </row>
    <row r="2443" spans="1:10" x14ac:dyDescent="0.3">
      <c r="A2443" s="163">
        <v>45686</v>
      </c>
      <c r="B2443" t="s">
        <v>2539</v>
      </c>
      <c r="C2443">
        <v>1606.35</v>
      </c>
      <c r="D2443">
        <v>-22.95</v>
      </c>
      <c r="E2443">
        <v>-12.04</v>
      </c>
      <c r="F2443">
        <v>-12.04</v>
      </c>
      <c r="G2443">
        <v>-10</v>
      </c>
      <c r="H2443">
        <v>-22.04</v>
      </c>
      <c r="I2443">
        <v>10</v>
      </c>
      <c r="J2443">
        <v>-12.04</v>
      </c>
    </row>
    <row r="2444" spans="1:10" x14ac:dyDescent="0.3">
      <c r="A2444" s="163">
        <v>45686</v>
      </c>
      <c r="B2444" t="s">
        <v>2540</v>
      </c>
      <c r="C2444">
        <v>51.43</v>
      </c>
      <c r="D2444">
        <v>-7.4899999999999993</v>
      </c>
      <c r="E2444">
        <v>-4.2300000000000004</v>
      </c>
      <c r="F2444">
        <v>-4.2300000000000004</v>
      </c>
      <c r="G2444">
        <v>-0.8</v>
      </c>
      <c r="H2444">
        <v>-5.03</v>
      </c>
      <c r="I2444">
        <v>3.59</v>
      </c>
      <c r="J2444">
        <v>-1.4400000000000004</v>
      </c>
    </row>
    <row r="2445" spans="1:10" x14ac:dyDescent="0.3">
      <c r="A2445" s="163">
        <v>45686</v>
      </c>
      <c r="B2445" t="s">
        <v>2541</v>
      </c>
      <c r="C2445">
        <v>13905.6</v>
      </c>
      <c r="D2445">
        <v>0.90000000000000036</v>
      </c>
      <c r="E2445">
        <v>-1.59</v>
      </c>
      <c r="F2445">
        <v>-1.59</v>
      </c>
      <c r="G2445">
        <v>-2.17</v>
      </c>
      <c r="H2445">
        <v>-3.76</v>
      </c>
      <c r="I2445">
        <v>5.1100000000000003</v>
      </c>
      <c r="J2445">
        <v>1.3500000000000003</v>
      </c>
    </row>
    <row r="2446" spans="1:10" x14ac:dyDescent="0.3">
      <c r="A2446" s="163">
        <v>45686</v>
      </c>
      <c r="B2446" t="s">
        <v>2542</v>
      </c>
      <c r="C2446">
        <v>1083.8499999999999</v>
      </c>
      <c r="D2446">
        <v>-28.22</v>
      </c>
      <c r="E2446">
        <v>-10</v>
      </c>
      <c r="F2446">
        <v>-10</v>
      </c>
      <c r="G2446">
        <v>-6.57</v>
      </c>
      <c r="H2446">
        <v>-16.57</v>
      </c>
      <c r="I2446">
        <v>9.75</v>
      </c>
      <c r="J2446">
        <v>-6.82</v>
      </c>
    </row>
    <row r="2447" spans="1:10" x14ac:dyDescent="0.3">
      <c r="A2447" s="163">
        <v>45686</v>
      </c>
      <c r="B2447" t="s">
        <v>2543</v>
      </c>
      <c r="C2447">
        <v>4.91</v>
      </c>
      <c r="D2447">
        <v>-14.93</v>
      </c>
      <c r="E2447">
        <v>-4.9400000000000004</v>
      </c>
      <c r="F2447">
        <v>-4.9400000000000004</v>
      </c>
      <c r="G2447">
        <v>-4.82</v>
      </c>
      <c r="H2447">
        <v>-9.7600000000000016</v>
      </c>
      <c r="I2447">
        <v>-4.29</v>
      </c>
      <c r="J2447">
        <v>-14.05</v>
      </c>
    </row>
    <row r="2448" spans="1:10" x14ac:dyDescent="0.3">
      <c r="A2448" s="163">
        <v>45686</v>
      </c>
      <c r="B2448" t="s">
        <v>2544</v>
      </c>
      <c r="C2448">
        <v>73.95</v>
      </c>
      <c r="D2448">
        <v>-2.6300000000000003</v>
      </c>
      <c r="E2448">
        <v>-2.41</v>
      </c>
      <c r="F2448">
        <v>-2.41</v>
      </c>
      <c r="G2448">
        <v>0.96</v>
      </c>
      <c r="H2448">
        <v>-1.4500000000000002</v>
      </c>
      <c r="I2448">
        <v>0.61</v>
      </c>
      <c r="J2448">
        <v>-0.84000000000000019</v>
      </c>
    </row>
    <row r="2449" spans="1:10" x14ac:dyDescent="0.3">
      <c r="A2449" s="163">
        <v>45684</v>
      </c>
      <c r="B2449" t="s">
        <v>4242</v>
      </c>
      <c r="C2449">
        <v>9.18</v>
      </c>
      <c r="D2449">
        <v>-9.94</v>
      </c>
      <c r="E2449">
        <v>-4.97</v>
      </c>
      <c r="F2449">
        <v>-4.97</v>
      </c>
      <c r="G2449">
        <v>0</v>
      </c>
      <c r="H2449">
        <v>0</v>
      </c>
      <c r="I2449">
        <v>0</v>
      </c>
      <c r="J2449">
        <v>0</v>
      </c>
    </row>
    <row r="2450" spans="1:10" x14ac:dyDescent="0.3">
      <c r="A2450" s="163">
        <v>45686</v>
      </c>
      <c r="B2450" t="s">
        <v>2545</v>
      </c>
      <c r="C2450">
        <v>632.61</v>
      </c>
      <c r="D2450">
        <v>-4.2699999999999996</v>
      </c>
      <c r="E2450">
        <v>-2.74</v>
      </c>
      <c r="F2450">
        <v>-2.74</v>
      </c>
      <c r="G2450">
        <v>0.27</v>
      </c>
      <c r="H2450">
        <v>-2.4700000000000002</v>
      </c>
      <c r="I2450">
        <v>1.92</v>
      </c>
      <c r="J2450">
        <v>-0.55000000000000027</v>
      </c>
    </row>
    <row r="2451" spans="1:10" x14ac:dyDescent="0.3">
      <c r="A2451" s="163">
        <v>45686</v>
      </c>
      <c r="B2451" t="s">
        <v>2546</v>
      </c>
      <c r="C2451">
        <v>7.23</v>
      </c>
      <c r="D2451">
        <v>-2.5</v>
      </c>
      <c r="E2451">
        <v>-2.0299999999999998</v>
      </c>
      <c r="F2451">
        <v>-2.0299999999999998</v>
      </c>
      <c r="G2451">
        <v>-2.62</v>
      </c>
      <c r="H2451">
        <v>-4.6500000000000004</v>
      </c>
      <c r="I2451">
        <v>2.5499999999999998</v>
      </c>
      <c r="J2451">
        <v>-2.1000000000000005</v>
      </c>
    </row>
    <row r="2452" spans="1:10" x14ac:dyDescent="0.3">
      <c r="A2452" s="163">
        <v>45686</v>
      </c>
      <c r="B2452" t="s">
        <v>2547</v>
      </c>
      <c r="C2452">
        <v>15.49</v>
      </c>
      <c r="D2452">
        <v>-22.380000000000003</v>
      </c>
      <c r="E2452">
        <v>-4.99</v>
      </c>
      <c r="F2452">
        <v>-4.99</v>
      </c>
      <c r="G2452">
        <v>-4.96</v>
      </c>
      <c r="H2452">
        <v>-9.9499999999999993</v>
      </c>
      <c r="I2452">
        <v>-4.97</v>
      </c>
      <c r="J2452">
        <v>-14.919999999999998</v>
      </c>
    </row>
    <row r="2453" spans="1:10" x14ac:dyDescent="0.3">
      <c r="A2453" s="163">
        <v>45686</v>
      </c>
      <c r="B2453" t="s">
        <v>2548</v>
      </c>
      <c r="C2453">
        <v>103.4</v>
      </c>
      <c r="D2453">
        <v>-3.97</v>
      </c>
      <c r="E2453">
        <v>-4.43</v>
      </c>
      <c r="F2453">
        <v>-4.43</v>
      </c>
      <c r="G2453">
        <v>-2.12</v>
      </c>
      <c r="H2453">
        <v>-6.55</v>
      </c>
      <c r="I2453">
        <v>4.08</v>
      </c>
      <c r="J2453">
        <v>-2.4700000000000002</v>
      </c>
    </row>
    <row r="2454" spans="1:10" x14ac:dyDescent="0.3">
      <c r="A2454" s="163">
        <v>45686</v>
      </c>
      <c r="B2454" t="s">
        <v>2549</v>
      </c>
      <c r="C2454">
        <v>42.18</v>
      </c>
      <c r="D2454">
        <v>-4.99</v>
      </c>
      <c r="E2454">
        <v>4.18</v>
      </c>
      <c r="F2454">
        <v>4.18</v>
      </c>
      <c r="G2454">
        <v>0.85</v>
      </c>
      <c r="H2454">
        <v>5.0299999999999994</v>
      </c>
      <c r="I2454">
        <v>4.2300000000000004</v>
      </c>
      <c r="J2454">
        <v>9.26</v>
      </c>
    </row>
    <row r="2455" spans="1:10" x14ac:dyDescent="0.3">
      <c r="A2455" s="163">
        <v>45686</v>
      </c>
      <c r="B2455" t="s">
        <v>2550</v>
      </c>
      <c r="C2455">
        <v>163</v>
      </c>
      <c r="D2455">
        <v>-4.78</v>
      </c>
      <c r="E2455">
        <v>-2.57</v>
      </c>
      <c r="F2455">
        <v>-2.57</v>
      </c>
      <c r="G2455">
        <v>2.95</v>
      </c>
      <c r="H2455">
        <v>0.38000000000000028</v>
      </c>
      <c r="I2455">
        <v>-0.49</v>
      </c>
      <c r="J2455">
        <v>-0.1099999999999996</v>
      </c>
    </row>
    <row r="2456" spans="1:10" x14ac:dyDescent="0.3">
      <c r="A2456" s="163">
        <v>45686</v>
      </c>
      <c r="B2456" t="s">
        <v>2551</v>
      </c>
      <c r="C2456">
        <v>1739</v>
      </c>
      <c r="D2456">
        <v>2.66</v>
      </c>
      <c r="E2456">
        <v>-1.03</v>
      </c>
      <c r="F2456">
        <v>-1.03</v>
      </c>
      <c r="G2456">
        <v>-4.13</v>
      </c>
      <c r="H2456">
        <v>-5.16</v>
      </c>
      <c r="I2456">
        <v>6.35</v>
      </c>
      <c r="J2456">
        <v>1.1899999999999995</v>
      </c>
    </row>
    <row r="2457" spans="1:10" x14ac:dyDescent="0.3">
      <c r="A2457" s="163">
        <v>45686</v>
      </c>
      <c r="B2457" t="s">
        <v>2552</v>
      </c>
      <c r="C2457">
        <v>1305.9000000000001</v>
      </c>
      <c r="D2457">
        <v>0.28000000000000019</v>
      </c>
      <c r="E2457">
        <v>-0.85</v>
      </c>
      <c r="F2457">
        <v>-0.85</v>
      </c>
      <c r="G2457">
        <v>-2.12</v>
      </c>
      <c r="H2457">
        <v>-2.97</v>
      </c>
      <c r="I2457">
        <v>3.12</v>
      </c>
      <c r="J2457">
        <v>0.14999999999999991</v>
      </c>
    </row>
    <row r="2458" spans="1:10" x14ac:dyDescent="0.3">
      <c r="A2458" s="163">
        <v>45686</v>
      </c>
      <c r="B2458" t="s">
        <v>2553</v>
      </c>
      <c r="C2458">
        <v>1.18</v>
      </c>
      <c r="D2458">
        <v>-23.8</v>
      </c>
      <c r="E2458">
        <v>-4.4800000000000004</v>
      </c>
      <c r="F2458">
        <v>-4.4800000000000004</v>
      </c>
      <c r="G2458">
        <v>-4.6900000000000004</v>
      </c>
      <c r="H2458">
        <v>-9.1700000000000017</v>
      </c>
      <c r="I2458">
        <v>-3.28</v>
      </c>
      <c r="J2458">
        <v>-12.45</v>
      </c>
    </row>
    <row r="2459" spans="1:10" x14ac:dyDescent="0.3">
      <c r="A2459" s="163">
        <v>45686</v>
      </c>
      <c r="B2459" t="s">
        <v>2554</v>
      </c>
      <c r="C2459">
        <v>74.63</v>
      </c>
      <c r="D2459">
        <v>-4.42</v>
      </c>
      <c r="E2459">
        <v>-2.85</v>
      </c>
      <c r="F2459">
        <v>-2.85</v>
      </c>
      <c r="G2459">
        <v>-2.19</v>
      </c>
      <c r="H2459">
        <v>-5.04</v>
      </c>
      <c r="I2459">
        <v>2.12</v>
      </c>
      <c r="J2459">
        <v>-2.92</v>
      </c>
    </row>
    <row r="2460" spans="1:10" x14ac:dyDescent="0.3">
      <c r="A2460" s="163">
        <v>45686</v>
      </c>
      <c r="B2460" t="s">
        <v>2555</v>
      </c>
      <c r="C2460">
        <v>173.95</v>
      </c>
      <c r="D2460">
        <v>-4.3499999999999996</v>
      </c>
      <c r="E2460">
        <v>-5.63</v>
      </c>
      <c r="F2460">
        <v>-5.63</v>
      </c>
      <c r="G2460">
        <v>-2.29</v>
      </c>
      <c r="H2460">
        <v>-7.92</v>
      </c>
      <c r="I2460">
        <v>2.0499999999999998</v>
      </c>
      <c r="J2460">
        <v>-5.87</v>
      </c>
    </row>
    <row r="2461" spans="1:10" x14ac:dyDescent="0.3">
      <c r="A2461" s="163">
        <v>45686</v>
      </c>
      <c r="B2461" t="s">
        <v>2556</v>
      </c>
      <c r="C2461">
        <v>1318.8</v>
      </c>
      <c r="D2461">
        <v>-12.06</v>
      </c>
      <c r="E2461">
        <v>-3.67</v>
      </c>
      <c r="F2461">
        <v>-3.67</v>
      </c>
      <c r="G2461">
        <v>-5</v>
      </c>
      <c r="H2461">
        <v>-8.67</v>
      </c>
      <c r="I2461">
        <v>3.4</v>
      </c>
      <c r="J2461">
        <v>-5.27</v>
      </c>
    </row>
    <row r="2462" spans="1:10" x14ac:dyDescent="0.3">
      <c r="A2462" s="163">
        <v>45686</v>
      </c>
      <c r="B2462" t="s">
        <v>2557</v>
      </c>
      <c r="C2462">
        <v>25</v>
      </c>
      <c r="D2462">
        <v>12.79</v>
      </c>
      <c r="E2462">
        <v>-2</v>
      </c>
      <c r="F2462">
        <v>-2</v>
      </c>
      <c r="G2462">
        <v>-2</v>
      </c>
      <c r="H2462">
        <v>-4</v>
      </c>
      <c r="I2462">
        <v>-0.08</v>
      </c>
      <c r="J2462">
        <v>-4.08</v>
      </c>
    </row>
    <row r="2463" spans="1:10" x14ac:dyDescent="0.3">
      <c r="A2463" s="163">
        <v>45686</v>
      </c>
      <c r="B2463" t="s">
        <v>2558</v>
      </c>
      <c r="C2463">
        <v>119.7</v>
      </c>
      <c r="D2463">
        <v>-2.5900000000000003</v>
      </c>
      <c r="E2463">
        <v>-1.61</v>
      </c>
      <c r="F2463">
        <v>-1.61</v>
      </c>
      <c r="G2463">
        <v>-1.89</v>
      </c>
      <c r="H2463">
        <v>-3.5</v>
      </c>
      <c r="J2463">
        <v>-3.5</v>
      </c>
    </row>
    <row r="2464" spans="1:10" x14ac:dyDescent="0.3">
      <c r="A2464" s="163">
        <v>45686</v>
      </c>
      <c r="B2464" t="s">
        <v>2559</v>
      </c>
      <c r="C2464">
        <v>24.25</v>
      </c>
      <c r="D2464">
        <v>-3.05</v>
      </c>
      <c r="E2464">
        <v>-4.5199999999999996</v>
      </c>
      <c r="F2464">
        <v>-4.5199999999999996</v>
      </c>
      <c r="G2464">
        <v>-3.55</v>
      </c>
      <c r="H2464">
        <v>-8.07</v>
      </c>
      <c r="I2464">
        <v>-0.82</v>
      </c>
      <c r="J2464">
        <v>-8.89</v>
      </c>
    </row>
    <row r="2465" spans="1:10" x14ac:dyDescent="0.3">
      <c r="A2465" s="163">
        <v>45686</v>
      </c>
      <c r="B2465" t="s">
        <v>2560</v>
      </c>
      <c r="C2465">
        <v>131.1</v>
      </c>
      <c r="D2465">
        <v>-16.84</v>
      </c>
      <c r="E2465">
        <v>-4.59</v>
      </c>
      <c r="F2465">
        <v>-4.59</v>
      </c>
      <c r="H2465">
        <v>-4.59</v>
      </c>
      <c r="I2465">
        <v>-3.71</v>
      </c>
      <c r="J2465">
        <v>-8.3000000000000007</v>
      </c>
    </row>
    <row r="2466" spans="1:10" x14ac:dyDescent="0.3">
      <c r="A2466" s="163">
        <v>45686</v>
      </c>
      <c r="B2466" t="s">
        <v>2561</v>
      </c>
      <c r="C2466">
        <v>4.55</v>
      </c>
      <c r="D2466">
        <v>-14.94</v>
      </c>
      <c r="E2466">
        <v>-0.8</v>
      </c>
      <c r="F2466">
        <v>-0.8</v>
      </c>
      <c r="G2466">
        <v>0.2</v>
      </c>
      <c r="H2466">
        <v>-0.60000000000000009</v>
      </c>
      <c r="I2466">
        <v>-9</v>
      </c>
      <c r="J2466">
        <v>-9.6</v>
      </c>
    </row>
    <row r="2467" spans="1:10" x14ac:dyDescent="0.3">
      <c r="A2467" s="163">
        <v>45686</v>
      </c>
      <c r="B2467" t="s">
        <v>2562</v>
      </c>
      <c r="C2467">
        <v>17</v>
      </c>
      <c r="D2467">
        <v>12.7</v>
      </c>
      <c r="E2467">
        <v>-9.98</v>
      </c>
      <c r="F2467">
        <v>-9.98</v>
      </c>
      <c r="G2467">
        <v>-9.9499999999999993</v>
      </c>
      <c r="H2467">
        <v>-19.93</v>
      </c>
      <c r="I2467">
        <v>7.32</v>
      </c>
      <c r="J2467">
        <v>-12.61</v>
      </c>
    </row>
    <row r="2468" spans="1:10" x14ac:dyDescent="0.3">
      <c r="A2468" s="163">
        <v>45686</v>
      </c>
      <c r="B2468" t="s">
        <v>2563</v>
      </c>
      <c r="C2468">
        <v>4.93</v>
      </c>
      <c r="D2468">
        <v>-3.29</v>
      </c>
      <c r="E2468">
        <v>0.64</v>
      </c>
      <c r="F2468">
        <v>0.64</v>
      </c>
      <c r="G2468">
        <v>-1.26</v>
      </c>
      <c r="H2468">
        <v>-0.62</v>
      </c>
      <c r="I2468">
        <v>5.12</v>
      </c>
      <c r="J2468">
        <v>4.5</v>
      </c>
    </row>
    <row r="2469" spans="1:10" x14ac:dyDescent="0.3">
      <c r="A2469" s="163">
        <v>45686</v>
      </c>
      <c r="B2469" t="s">
        <v>2564</v>
      </c>
      <c r="C2469">
        <v>889.65</v>
      </c>
      <c r="D2469">
        <v>-18.510000000000002</v>
      </c>
      <c r="E2469">
        <v>-10</v>
      </c>
      <c r="F2469">
        <v>-10</v>
      </c>
      <c r="G2469">
        <v>-10</v>
      </c>
      <c r="H2469">
        <v>-20</v>
      </c>
      <c r="I2469">
        <v>-10</v>
      </c>
      <c r="J2469">
        <v>-30</v>
      </c>
    </row>
    <row r="2470" spans="1:10" x14ac:dyDescent="0.3">
      <c r="A2470" s="163">
        <v>45686</v>
      </c>
      <c r="B2470" t="s">
        <v>2565</v>
      </c>
      <c r="C2470">
        <v>13.52</v>
      </c>
      <c r="D2470">
        <v>12.48</v>
      </c>
      <c r="E2470">
        <v>-9.99</v>
      </c>
      <c r="F2470">
        <v>-9.99</v>
      </c>
      <c r="G2470">
        <v>-0.46</v>
      </c>
      <c r="H2470">
        <v>-10.45</v>
      </c>
      <c r="I2470">
        <v>3.21</v>
      </c>
      <c r="J2470">
        <v>-7.2400000000000011</v>
      </c>
    </row>
    <row r="2471" spans="1:10" x14ac:dyDescent="0.3">
      <c r="A2471" s="163">
        <v>45686</v>
      </c>
      <c r="B2471" t="s">
        <v>2566</v>
      </c>
      <c r="C2471">
        <v>45.82</v>
      </c>
      <c r="D2471">
        <v>-10.050000000000001</v>
      </c>
      <c r="E2471">
        <v>-0.67</v>
      </c>
      <c r="F2471">
        <v>-0.67</v>
      </c>
      <c r="G2471">
        <v>1.85</v>
      </c>
      <c r="H2471">
        <v>1.1800000000000002</v>
      </c>
      <c r="I2471">
        <v>-4.5199999999999996</v>
      </c>
      <c r="J2471">
        <v>-3.3399999999999994</v>
      </c>
    </row>
    <row r="2472" spans="1:10" x14ac:dyDescent="0.3">
      <c r="A2472" s="163">
        <v>45686</v>
      </c>
      <c r="B2472" t="s">
        <v>2567</v>
      </c>
      <c r="C2472">
        <v>3.65</v>
      </c>
      <c r="D2472">
        <v>-5.68</v>
      </c>
      <c r="E2472">
        <v>-3.05</v>
      </c>
      <c r="F2472">
        <v>-3.05</v>
      </c>
      <c r="G2472">
        <v>5.03</v>
      </c>
      <c r="H2472">
        <v>1.9800000000000004</v>
      </c>
      <c r="I2472">
        <v>9.2799999999999994</v>
      </c>
      <c r="J2472">
        <v>11.26</v>
      </c>
    </row>
    <row r="2473" spans="1:10" x14ac:dyDescent="0.3">
      <c r="A2473" s="163">
        <v>45686</v>
      </c>
      <c r="B2473" t="s">
        <v>2568</v>
      </c>
      <c r="C2473">
        <v>6</v>
      </c>
      <c r="D2473">
        <v>6.76</v>
      </c>
      <c r="E2473">
        <v>0.17</v>
      </c>
      <c r="F2473">
        <v>0.17</v>
      </c>
      <c r="G2473">
        <v>-1.55</v>
      </c>
      <c r="H2473">
        <v>-1.38</v>
      </c>
      <c r="I2473">
        <v>5.08</v>
      </c>
      <c r="J2473">
        <v>3.7</v>
      </c>
    </row>
    <row r="2474" spans="1:10" x14ac:dyDescent="0.3">
      <c r="A2474" s="163">
        <v>45686</v>
      </c>
      <c r="B2474" t="s">
        <v>2569</v>
      </c>
      <c r="C2474">
        <v>195.17</v>
      </c>
      <c r="D2474">
        <v>-2.44</v>
      </c>
      <c r="E2474">
        <v>-1.49</v>
      </c>
      <c r="F2474">
        <v>-1.49</v>
      </c>
      <c r="G2474">
        <v>-2.5</v>
      </c>
      <c r="H2474">
        <v>-3.99</v>
      </c>
      <c r="I2474">
        <v>2.63</v>
      </c>
      <c r="J2474">
        <v>-1.3600000000000003</v>
      </c>
    </row>
    <row r="2475" spans="1:10" x14ac:dyDescent="0.3">
      <c r="A2475" s="163">
        <v>45686</v>
      </c>
      <c r="B2475" t="s">
        <v>2570</v>
      </c>
      <c r="C2475">
        <v>6</v>
      </c>
      <c r="D2475">
        <v>-3.91</v>
      </c>
      <c r="E2475">
        <v>4.13</v>
      </c>
      <c r="F2475">
        <v>4.13</v>
      </c>
      <c r="G2475">
        <v>1.55</v>
      </c>
      <c r="H2475">
        <v>5.68</v>
      </c>
      <c r="I2475">
        <v>1.87</v>
      </c>
      <c r="J2475">
        <v>7.55</v>
      </c>
    </row>
    <row r="2476" spans="1:10" x14ac:dyDescent="0.3">
      <c r="A2476" s="163">
        <v>45686</v>
      </c>
      <c r="B2476" t="s">
        <v>2571</v>
      </c>
      <c r="C2476">
        <v>149.75</v>
      </c>
      <c r="D2476">
        <v>-0.64000000000000012</v>
      </c>
      <c r="E2476">
        <v>-7.79</v>
      </c>
      <c r="F2476">
        <v>-7.79</v>
      </c>
      <c r="G2476">
        <v>-4.66</v>
      </c>
      <c r="H2476">
        <v>-12.45</v>
      </c>
      <c r="I2476">
        <v>5.35</v>
      </c>
      <c r="J2476">
        <v>-7.1</v>
      </c>
    </row>
    <row r="2477" spans="1:10" x14ac:dyDescent="0.3">
      <c r="A2477" s="163">
        <v>45686</v>
      </c>
      <c r="B2477" t="s">
        <v>2572</v>
      </c>
      <c r="C2477">
        <v>470.35</v>
      </c>
      <c r="D2477">
        <v>4.07</v>
      </c>
      <c r="E2477">
        <v>-2.0299999999999998</v>
      </c>
      <c r="F2477">
        <v>-2.0299999999999998</v>
      </c>
      <c r="G2477">
        <v>0.82</v>
      </c>
      <c r="H2477">
        <v>-1.21</v>
      </c>
      <c r="I2477">
        <v>1.1399999999999999</v>
      </c>
      <c r="J2477">
        <v>-7.0000000000000007E-2</v>
      </c>
    </row>
    <row r="2478" spans="1:10" x14ac:dyDescent="0.3">
      <c r="A2478" s="163">
        <v>45686</v>
      </c>
      <c r="B2478" t="s">
        <v>2573</v>
      </c>
      <c r="C2478">
        <v>100.35</v>
      </c>
      <c r="D2478">
        <v>-0.43999999999999989</v>
      </c>
      <c r="E2478">
        <v>-1.42</v>
      </c>
      <c r="F2478">
        <v>-1.42</v>
      </c>
      <c r="G2478">
        <v>-13.27</v>
      </c>
      <c r="H2478">
        <v>-14.69</v>
      </c>
      <c r="I2478">
        <v>-2.19</v>
      </c>
      <c r="J2478">
        <v>-16.88</v>
      </c>
    </row>
    <row r="2479" spans="1:10" x14ac:dyDescent="0.3">
      <c r="A2479" s="163">
        <v>45686</v>
      </c>
      <c r="B2479" t="s">
        <v>2574</v>
      </c>
      <c r="C2479">
        <v>23.08</v>
      </c>
      <c r="D2479">
        <v>9.9</v>
      </c>
      <c r="E2479">
        <v>1.98</v>
      </c>
      <c r="F2479">
        <v>1.98</v>
      </c>
      <c r="G2479">
        <v>1.98</v>
      </c>
      <c r="H2479">
        <v>3.96</v>
      </c>
      <c r="I2479">
        <v>1.94</v>
      </c>
      <c r="J2479">
        <v>5.9</v>
      </c>
    </row>
    <row r="2480" spans="1:10" x14ac:dyDescent="0.3">
      <c r="A2480" s="163">
        <v>45686</v>
      </c>
      <c r="B2480" t="s">
        <v>2575</v>
      </c>
      <c r="C2480">
        <v>49.9</v>
      </c>
      <c r="D2480">
        <v>-10.27</v>
      </c>
      <c r="E2480">
        <v>3.82</v>
      </c>
      <c r="F2480">
        <v>3.82</v>
      </c>
      <c r="G2480">
        <v>-5.15</v>
      </c>
      <c r="H2480">
        <v>-1.3300000000000003</v>
      </c>
      <c r="I2480">
        <v>6.24</v>
      </c>
      <c r="J2480">
        <v>4.91</v>
      </c>
    </row>
    <row r="2481" spans="1:10" x14ac:dyDescent="0.3">
      <c r="A2481" s="163">
        <v>45686</v>
      </c>
      <c r="B2481" t="s">
        <v>2576</v>
      </c>
      <c r="C2481">
        <v>11.52</v>
      </c>
      <c r="D2481">
        <v>-7.2</v>
      </c>
      <c r="E2481">
        <v>-5.64</v>
      </c>
      <c r="F2481">
        <v>-5.64</v>
      </c>
      <c r="G2481">
        <v>-1.85</v>
      </c>
      <c r="H2481">
        <v>-7.49</v>
      </c>
      <c r="I2481">
        <v>3.13</v>
      </c>
      <c r="J2481">
        <v>-4.3600000000000003</v>
      </c>
    </row>
    <row r="2482" spans="1:10" x14ac:dyDescent="0.3">
      <c r="A2482" s="163">
        <v>45686</v>
      </c>
      <c r="B2482" t="s">
        <v>2577</v>
      </c>
      <c r="C2482">
        <v>14.14</v>
      </c>
      <c r="D2482">
        <v>1.6700000000000004</v>
      </c>
      <c r="E2482">
        <v>-5</v>
      </c>
      <c r="F2482">
        <v>-5</v>
      </c>
      <c r="G2482">
        <v>-4.49</v>
      </c>
      <c r="H2482">
        <v>-9.49</v>
      </c>
      <c r="I2482">
        <v>-4.97</v>
      </c>
      <c r="J2482">
        <v>-14.46</v>
      </c>
    </row>
    <row r="2483" spans="1:10" x14ac:dyDescent="0.3">
      <c r="A2483" s="163">
        <v>45686</v>
      </c>
      <c r="B2483" t="s">
        <v>2578</v>
      </c>
      <c r="C2483">
        <v>1468.55</v>
      </c>
      <c r="D2483">
        <v>-10.16</v>
      </c>
      <c r="E2483">
        <v>-1.59</v>
      </c>
      <c r="F2483">
        <v>-1.59</v>
      </c>
      <c r="G2483">
        <v>-9.86</v>
      </c>
      <c r="H2483">
        <v>-11.45</v>
      </c>
      <c r="I2483">
        <v>4.58</v>
      </c>
      <c r="J2483">
        <v>-6.8699999999999992</v>
      </c>
    </row>
    <row r="2484" spans="1:10" x14ac:dyDescent="0.3">
      <c r="A2484" s="163">
        <v>45686</v>
      </c>
      <c r="B2484" t="s">
        <v>2579</v>
      </c>
      <c r="C2484">
        <v>1709.15</v>
      </c>
      <c r="D2484">
        <v>-4.2</v>
      </c>
      <c r="E2484">
        <v>-3.25</v>
      </c>
      <c r="F2484">
        <v>-3.25</v>
      </c>
      <c r="G2484">
        <v>-0.96</v>
      </c>
      <c r="H2484">
        <v>-4.21</v>
      </c>
      <c r="I2484">
        <v>1.06</v>
      </c>
      <c r="J2484">
        <v>-3.15</v>
      </c>
    </row>
    <row r="2485" spans="1:10" x14ac:dyDescent="0.3">
      <c r="A2485" s="163">
        <v>45686</v>
      </c>
      <c r="B2485" t="s">
        <v>2580</v>
      </c>
      <c r="C2485">
        <v>202.9</v>
      </c>
      <c r="D2485">
        <v>-9.56</v>
      </c>
      <c r="E2485">
        <v>-1.98</v>
      </c>
      <c r="F2485">
        <v>-1.98</v>
      </c>
      <c r="G2485">
        <v>-2</v>
      </c>
      <c r="H2485">
        <v>-3.98</v>
      </c>
      <c r="I2485">
        <v>1.99</v>
      </c>
      <c r="J2485">
        <v>-1.99</v>
      </c>
    </row>
    <row r="2486" spans="1:10" x14ac:dyDescent="0.3">
      <c r="A2486" s="163">
        <v>45686</v>
      </c>
      <c r="B2486" t="s">
        <v>2581</v>
      </c>
      <c r="C2486">
        <v>458.3</v>
      </c>
      <c r="D2486">
        <v>-4.22</v>
      </c>
      <c r="E2486">
        <v>-4.8</v>
      </c>
      <c r="F2486">
        <v>-4.8</v>
      </c>
      <c r="G2486">
        <v>-2.37</v>
      </c>
      <c r="H2486">
        <v>-7.17</v>
      </c>
      <c r="I2486">
        <v>4.2699999999999996</v>
      </c>
      <c r="J2486">
        <v>-2.9000000000000004</v>
      </c>
    </row>
    <row r="2487" spans="1:10" x14ac:dyDescent="0.3">
      <c r="A2487" s="163">
        <v>45686</v>
      </c>
      <c r="B2487" t="s">
        <v>2582</v>
      </c>
      <c r="C2487">
        <v>518</v>
      </c>
      <c r="D2487">
        <v>1.2899999999999996</v>
      </c>
      <c r="E2487">
        <v>-3.34</v>
      </c>
      <c r="F2487">
        <v>-3.34</v>
      </c>
      <c r="G2487">
        <v>-0.36</v>
      </c>
      <c r="H2487">
        <v>-3.7</v>
      </c>
      <c r="I2487">
        <v>0.44</v>
      </c>
      <c r="J2487">
        <v>-3.26</v>
      </c>
    </row>
    <row r="2488" spans="1:10" x14ac:dyDescent="0.3">
      <c r="A2488" s="163">
        <v>45686</v>
      </c>
      <c r="B2488" t="s">
        <v>2583</v>
      </c>
      <c r="C2488">
        <v>59.33</v>
      </c>
      <c r="D2488">
        <v>2.4700000000000006</v>
      </c>
      <c r="E2488">
        <v>-6.93</v>
      </c>
      <c r="F2488">
        <v>-6.93</v>
      </c>
      <c r="G2488">
        <v>2.12</v>
      </c>
      <c r="H2488">
        <v>-4.8099999999999996</v>
      </c>
      <c r="I2488">
        <v>-0.85</v>
      </c>
      <c r="J2488">
        <v>-5.6599999999999993</v>
      </c>
    </row>
    <row r="2489" spans="1:10" x14ac:dyDescent="0.3">
      <c r="A2489" s="163">
        <v>45686</v>
      </c>
      <c r="B2489" t="s">
        <v>2584</v>
      </c>
      <c r="C2489">
        <v>871</v>
      </c>
      <c r="D2489">
        <v>7.1199999999999992</v>
      </c>
      <c r="E2489">
        <v>-1.54</v>
      </c>
      <c r="F2489">
        <v>-1.54</v>
      </c>
      <c r="I2489">
        <v>-2.79</v>
      </c>
      <c r="J2489">
        <v>-4.33</v>
      </c>
    </row>
    <row r="2490" spans="1:10" x14ac:dyDescent="0.3">
      <c r="A2490" s="163">
        <v>45686</v>
      </c>
      <c r="B2490" t="s">
        <v>2585</v>
      </c>
      <c r="C2490">
        <v>505.3</v>
      </c>
      <c r="D2490">
        <v>-2.41</v>
      </c>
      <c r="E2490">
        <v>0.86</v>
      </c>
      <c r="F2490">
        <v>0.86</v>
      </c>
      <c r="G2490">
        <v>-0.74</v>
      </c>
      <c r="H2490">
        <v>0.12</v>
      </c>
      <c r="I2490">
        <v>0.9</v>
      </c>
      <c r="J2490">
        <v>1.02</v>
      </c>
    </row>
    <row r="2491" spans="1:10" x14ac:dyDescent="0.3">
      <c r="A2491" s="163">
        <v>45686</v>
      </c>
      <c r="B2491" t="s">
        <v>2586</v>
      </c>
      <c r="C2491">
        <v>350.6</v>
      </c>
      <c r="D2491">
        <v>1</v>
      </c>
      <c r="E2491">
        <v>-4.99</v>
      </c>
      <c r="F2491">
        <v>-4.99</v>
      </c>
      <c r="G2491">
        <v>-4.87</v>
      </c>
      <c r="H2491">
        <v>-9.86</v>
      </c>
      <c r="I2491">
        <v>4.99</v>
      </c>
      <c r="J2491">
        <v>-4.8699999999999992</v>
      </c>
    </row>
    <row r="2492" spans="1:10" x14ac:dyDescent="0.3">
      <c r="A2492" s="163">
        <v>45686</v>
      </c>
      <c r="B2492" t="s">
        <v>2587</v>
      </c>
      <c r="C2492">
        <v>132</v>
      </c>
      <c r="D2492">
        <v>2.4500000000000002</v>
      </c>
      <c r="E2492">
        <v>-2</v>
      </c>
      <c r="F2492">
        <v>-2</v>
      </c>
      <c r="G2492">
        <v>-1.97</v>
      </c>
      <c r="H2492">
        <v>-3.97</v>
      </c>
      <c r="I2492">
        <v>-1.97</v>
      </c>
      <c r="J2492">
        <v>-5.94</v>
      </c>
    </row>
    <row r="2493" spans="1:10" x14ac:dyDescent="0.3">
      <c r="A2493" s="163">
        <v>45686</v>
      </c>
      <c r="B2493" t="s">
        <v>2588</v>
      </c>
      <c r="C2493">
        <v>590</v>
      </c>
      <c r="D2493">
        <v>0.58999999999999941</v>
      </c>
      <c r="E2493">
        <v>-1.85</v>
      </c>
      <c r="F2493">
        <v>-1.85</v>
      </c>
      <c r="G2493">
        <v>-5.53</v>
      </c>
      <c r="H2493">
        <v>-7.3800000000000008</v>
      </c>
      <c r="I2493">
        <v>-1.65</v>
      </c>
      <c r="J2493">
        <v>-9.0299999999999994</v>
      </c>
    </row>
    <row r="2494" spans="1:10" x14ac:dyDescent="0.3">
      <c r="A2494" s="163">
        <v>44602</v>
      </c>
      <c r="B2494" t="s">
        <v>4395</v>
      </c>
      <c r="C2494">
        <v>1.82</v>
      </c>
      <c r="D2494">
        <v>-23.66</v>
      </c>
      <c r="E2494">
        <v>2.15</v>
      </c>
      <c r="G2494">
        <v>-3.16</v>
      </c>
      <c r="I2494">
        <v>3.8</v>
      </c>
    </row>
    <row r="2495" spans="1:10" x14ac:dyDescent="0.3">
      <c r="A2495" s="163">
        <v>45686</v>
      </c>
      <c r="B2495" t="s">
        <v>2589</v>
      </c>
      <c r="C2495">
        <v>390.2</v>
      </c>
      <c r="D2495">
        <v>-1.87</v>
      </c>
      <c r="E2495">
        <v>-4.76</v>
      </c>
      <c r="F2495">
        <v>-4.76</v>
      </c>
      <c r="G2495">
        <v>3.95</v>
      </c>
      <c r="H2495">
        <v>-0.80999999999999961</v>
      </c>
      <c r="I2495">
        <v>1.25</v>
      </c>
      <c r="J2495">
        <v>0.44000000000000039</v>
      </c>
    </row>
    <row r="2496" spans="1:10" x14ac:dyDescent="0.3">
      <c r="A2496" s="163">
        <v>45686</v>
      </c>
      <c r="B2496" t="s">
        <v>2590</v>
      </c>
      <c r="C2496">
        <v>217.22</v>
      </c>
      <c r="D2496">
        <v>-3.82</v>
      </c>
      <c r="E2496">
        <v>-4.75</v>
      </c>
      <c r="F2496">
        <v>-4.75</v>
      </c>
      <c r="G2496">
        <v>1.53</v>
      </c>
      <c r="H2496">
        <v>-3.22</v>
      </c>
      <c r="I2496">
        <v>1.92</v>
      </c>
      <c r="J2496">
        <v>-1.2999999999999998</v>
      </c>
    </row>
    <row r="2497" spans="1:10" x14ac:dyDescent="0.3">
      <c r="A2497" s="163">
        <v>45686</v>
      </c>
      <c r="B2497" t="s">
        <v>2591</v>
      </c>
      <c r="C2497">
        <v>715.05</v>
      </c>
      <c r="D2497">
        <v>-3.16</v>
      </c>
      <c r="E2497">
        <v>-2.88</v>
      </c>
      <c r="F2497">
        <v>-2.88</v>
      </c>
      <c r="G2497">
        <v>-0.71</v>
      </c>
      <c r="H2497">
        <v>-3.59</v>
      </c>
      <c r="I2497">
        <v>0.97</v>
      </c>
      <c r="J2497">
        <v>-2.62</v>
      </c>
    </row>
    <row r="2498" spans="1:10" x14ac:dyDescent="0.3">
      <c r="A2498" s="163">
        <v>45686</v>
      </c>
      <c r="B2498" t="s">
        <v>2592</v>
      </c>
      <c r="C2498">
        <v>3.51</v>
      </c>
      <c r="D2498">
        <v>0.65000000000000036</v>
      </c>
      <c r="E2498">
        <v>-1.65</v>
      </c>
      <c r="F2498">
        <v>-1.65</v>
      </c>
      <c r="G2498">
        <v>-0.28000000000000003</v>
      </c>
      <c r="H2498">
        <v>-1.93</v>
      </c>
      <c r="I2498">
        <v>-1.4</v>
      </c>
      <c r="J2498">
        <v>-3.33</v>
      </c>
    </row>
    <row r="2499" spans="1:10" x14ac:dyDescent="0.3">
      <c r="A2499" s="163">
        <v>45686</v>
      </c>
      <c r="B2499" t="s">
        <v>2593</v>
      </c>
      <c r="C2499">
        <v>58.81</v>
      </c>
      <c r="D2499">
        <v>-9.85</v>
      </c>
      <c r="E2499">
        <v>-4.6900000000000004</v>
      </c>
      <c r="F2499">
        <v>-4.6900000000000004</v>
      </c>
      <c r="G2499">
        <v>-4.92</v>
      </c>
      <c r="H2499">
        <v>-9.61</v>
      </c>
      <c r="I2499">
        <v>5</v>
      </c>
      <c r="J2499">
        <v>-4.6099999999999994</v>
      </c>
    </row>
    <row r="2500" spans="1:10" x14ac:dyDescent="0.3">
      <c r="A2500" s="163">
        <v>45686</v>
      </c>
      <c r="B2500" t="s">
        <v>2594</v>
      </c>
      <c r="C2500">
        <v>70</v>
      </c>
      <c r="D2500">
        <v>4.1399999999999997</v>
      </c>
      <c r="G2500">
        <v>3.57</v>
      </c>
      <c r="I2500">
        <v>-3.45</v>
      </c>
      <c r="J2500">
        <v>3.57</v>
      </c>
    </row>
    <row r="2501" spans="1:10" x14ac:dyDescent="0.3">
      <c r="A2501" s="163">
        <v>45686</v>
      </c>
      <c r="B2501" t="s">
        <v>2595</v>
      </c>
      <c r="C2501">
        <v>209.95</v>
      </c>
      <c r="D2501">
        <v>-4.0299999999999994</v>
      </c>
      <c r="E2501">
        <v>-4.93</v>
      </c>
      <c r="F2501">
        <v>-4.93</v>
      </c>
      <c r="G2501">
        <v>-1.29</v>
      </c>
      <c r="H2501">
        <v>-6.22</v>
      </c>
      <c r="I2501">
        <v>1.23</v>
      </c>
      <c r="J2501">
        <v>-4.99</v>
      </c>
    </row>
    <row r="2502" spans="1:10" x14ac:dyDescent="0.3">
      <c r="A2502" s="163">
        <v>45686</v>
      </c>
      <c r="B2502" t="s">
        <v>2596</v>
      </c>
      <c r="C2502">
        <v>57</v>
      </c>
      <c r="D2502">
        <v>-15.14</v>
      </c>
      <c r="E2502">
        <v>-1.47</v>
      </c>
      <c r="F2502">
        <v>-1.47</v>
      </c>
      <c r="G2502">
        <v>-0.72</v>
      </c>
      <c r="H2502">
        <v>-2.19</v>
      </c>
      <c r="I2502">
        <v>3.15</v>
      </c>
      <c r="J2502">
        <v>0.96</v>
      </c>
    </row>
    <row r="2503" spans="1:10" x14ac:dyDescent="0.3">
      <c r="A2503" s="163">
        <v>45686</v>
      </c>
      <c r="B2503" t="s">
        <v>2597</v>
      </c>
      <c r="C2503">
        <v>65.760000000000005</v>
      </c>
      <c r="D2503">
        <v>0.2199999999999997</v>
      </c>
      <c r="E2503">
        <v>-3.36</v>
      </c>
      <c r="F2503">
        <v>-3.36</v>
      </c>
      <c r="G2503">
        <v>-0.82</v>
      </c>
      <c r="H2503">
        <v>-4.18</v>
      </c>
      <c r="I2503">
        <v>2.86</v>
      </c>
      <c r="J2503">
        <v>-1.3199999999999998</v>
      </c>
    </row>
    <row r="2504" spans="1:10" x14ac:dyDescent="0.3">
      <c r="A2504" s="163">
        <v>45686</v>
      </c>
      <c r="B2504" t="s">
        <v>2598</v>
      </c>
      <c r="C2504">
        <v>44.9</v>
      </c>
      <c r="D2504">
        <v>-3.84</v>
      </c>
      <c r="E2504">
        <v>-5</v>
      </c>
      <c r="F2504">
        <v>-5</v>
      </c>
      <c r="H2504">
        <v>-5</v>
      </c>
      <c r="I2504">
        <v>2.75</v>
      </c>
      <c r="J2504">
        <v>-2.25</v>
      </c>
    </row>
    <row r="2505" spans="1:10" x14ac:dyDescent="0.3">
      <c r="A2505" s="163">
        <v>45686</v>
      </c>
      <c r="B2505" t="s">
        <v>2599</v>
      </c>
      <c r="C2505">
        <v>226.35</v>
      </c>
      <c r="D2505">
        <v>-2.4500000000000002</v>
      </c>
      <c r="E2505">
        <v>-3.56</v>
      </c>
      <c r="F2505">
        <v>-3.56</v>
      </c>
      <c r="G2505">
        <v>2.2999999999999998</v>
      </c>
      <c r="H2505">
        <v>-1.2600000000000002</v>
      </c>
      <c r="I2505">
        <v>0.89</v>
      </c>
      <c r="J2505">
        <v>-0.37000000000000022</v>
      </c>
    </row>
    <row r="2506" spans="1:10" x14ac:dyDescent="0.3">
      <c r="A2506" s="163">
        <v>45686</v>
      </c>
      <c r="B2506" t="s">
        <v>2600</v>
      </c>
      <c r="C2506">
        <v>4.9000000000000004</v>
      </c>
      <c r="D2506">
        <v>-20.6</v>
      </c>
      <c r="E2506">
        <v>-4.91</v>
      </c>
      <c r="F2506">
        <v>-4.91</v>
      </c>
      <c r="G2506">
        <v>-4.9800000000000004</v>
      </c>
      <c r="H2506">
        <v>-9.89</v>
      </c>
      <c r="I2506">
        <v>-4.8499999999999996</v>
      </c>
      <c r="J2506">
        <v>-14.74</v>
      </c>
    </row>
    <row r="2507" spans="1:10" x14ac:dyDescent="0.3">
      <c r="A2507" s="163">
        <v>45686</v>
      </c>
      <c r="B2507" t="s">
        <v>2601</v>
      </c>
      <c r="C2507">
        <v>122.45</v>
      </c>
      <c r="D2507">
        <v>-2.44</v>
      </c>
      <c r="E2507">
        <v>-2.2599999999999998</v>
      </c>
      <c r="F2507">
        <v>-2.2599999999999998</v>
      </c>
      <c r="G2507">
        <v>1.64</v>
      </c>
      <c r="H2507">
        <v>-0.61999999999999988</v>
      </c>
      <c r="I2507">
        <v>1.24</v>
      </c>
      <c r="J2507">
        <v>0.62000000000000011</v>
      </c>
    </row>
    <row r="2508" spans="1:10" x14ac:dyDescent="0.3">
      <c r="A2508" s="163">
        <v>45686</v>
      </c>
      <c r="B2508" t="s">
        <v>2602</v>
      </c>
      <c r="C2508">
        <v>24.54</v>
      </c>
      <c r="D2508">
        <v>-1.1000000000000001</v>
      </c>
      <c r="E2508">
        <v>-0.2</v>
      </c>
      <c r="F2508">
        <v>-0.2</v>
      </c>
      <c r="G2508">
        <v>-2</v>
      </c>
      <c r="H2508">
        <v>-2.2000000000000002</v>
      </c>
      <c r="I2508">
        <v>2</v>
      </c>
      <c r="J2508">
        <v>-0.20000000000000009</v>
      </c>
    </row>
    <row r="2509" spans="1:10" x14ac:dyDescent="0.3">
      <c r="A2509" s="163">
        <v>45686</v>
      </c>
      <c r="B2509" t="s">
        <v>2603</v>
      </c>
      <c r="C2509">
        <v>23.45</v>
      </c>
      <c r="D2509">
        <v>15.32</v>
      </c>
      <c r="E2509">
        <v>-1.99</v>
      </c>
      <c r="F2509">
        <v>-1.99</v>
      </c>
      <c r="G2509">
        <v>-0.99</v>
      </c>
      <c r="H2509">
        <v>-2.98</v>
      </c>
      <c r="I2509">
        <v>-1.96</v>
      </c>
      <c r="J2509">
        <v>-4.9400000000000004</v>
      </c>
    </row>
    <row r="2510" spans="1:10" x14ac:dyDescent="0.3">
      <c r="A2510" s="163">
        <v>45686</v>
      </c>
      <c r="B2510" t="s">
        <v>2604</v>
      </c>
      <c r="C2510">
        <v>40.89</v>
      </c>
      <c r="D2510">
        <v>4.71</v>
      </c>
      <c r="E2510">
        <v>-1.96</v>
      </c>
      <c r="F2510">
        <v>-1.96</v>
      </c>
      <c r="I2510">
        <v>4.8499999999999996</v>
      </c>
      <c r="J2510">
        <v>2.89</v>
      </c>
    </row>
    <row r="2511" spans="1:10" x14ac:dyDescent="0.3">
      <c r="A2511" s="163">
        <v>45686</v>
      </c>
      <c r="B2511" t="s">
        <v>2605</v>
      </c>
      <c r="C2511">
        <v>0.49</v>
      </c>
      <c r="D2511">
        <v>-5.84</v>
      </c>
    </row>
    <row r="2512" spans="1:10" x14ac:dyDescent="0.3">
      <c r="A2512" s="163">
        <v>45686</v>
      </c>
      <c r="B2512" t="s">
        <v>2606</v>
      </c>
      <c r="C2512">
        <v>59.67</v>
      </c>
      <c r="D2512">
        <v>-5.65</v>
      </c>
      <c r="E2512">
        <v>-4.04</v>
      </c>
      <c r="F2512">
        <v>-4.04</v>
      </c>
      <c r="G2512">
        <v>0.05</v>
      </c>
      <c r="H2512">
        <v>-3.99</v>
      </c>
      <c r="I2512">
        <v>2.39</v>
      </c>
      <c r="J2512">
        <v>-1.6</v>
      </c>
    </row>
    <row r="2513" spans="1:10" x14ac:dyDescent="0.3">
      <c r="A2513" s="163">
        <v>45686</v>
      </c>
      <c r="B2513" t="s">
        <v>2607</v>
      </c>
      <c r="C2513">
        <v>887</v>
      </c>
      <c r="D2513">
        <v>4.5600000000000005</v>
      </c>
      <c r="E2513">
        <v>-0.17</v>
      </c>
      <c r="F2513">
        <v>-0.17</v>
      </c>
      <c r="G2513">
        <v>-1.27</v>
      </c>
      <c r="H2513">
        <v>-1.44</v>
      </c>
      <c r="I2513">
        <v>-0.56999999999999995</v>
      </c>
      <c r="J2513">
        <v>-2.0099999999999998</v>
      </c>
    </row>
    <row r="2514" spans="1:10" x14ac:dyDescent="0.3">
      <c r="A2514" s="163">
        <v>45686</v>
      </c>
      <c r="B2514" t="s">
        <v>2608</v>
      </c>
      <c r="C2514">
        <v>16.440000000000001</v>
      </c>
      <c r="D2514">
        <v>-3.86</v>
      </c>
      <c r="E2514">
        <v>-2</v>
      </c>
      <c r="F2514">
        <v>-2</v>
      </c>
      <c r="G2514">
        <v>-3.66</v>
      </c>
      <c r="H2514">
        <v>-5.66</v>
      </c>
      <c r="I2514">
        <v>2.4900000000000002</v>
      </c>
      <c r="J2514">
        <v>-3.17</v>
      </c>
    </row>
    <row r="2515" spans="1:10" x14ac:dyDescent="0.3">
      <c r="A2515" s="163">
        <v>45686</v>
      </c>
      <c r="B2515" t="s">
        <v>2609</v>
      </c>
      <c r="C2515">
        <v>24.85</v>
      </c>
      <c r="D2515">
        <v>1.27</v>
      </c>
      <c r="E2515">
        <v>-5.48</v>
      </c>
      <c r="F2515">
        <v>-5.48</v>
      </c>
      <c r="G2515">
        <v>4.84</v>
      </c>
      <c r="H2515">
        <v>-0.64000000000000057</v>
      </c>
      <c r="I2515">
        <v>4.1900000000000004</v>
      </c>
      <c r="J2515">
        <v>3.55</v>
      </c>
    </row>
    <row r="2516" spans="1:10" x14ac:dyDescent="0.3">
      <c r="A2516" s="163">
        <v>45686</v>
      </c>
      <c r="B2516" t="s">
        <v>2610</v>
      </c>
      <c r="C2516">
        <v>2315.5</v>
      </c>
      <c r="D2516">
        <v>-4.83</v>
      </c>
      <c r="E2516">
        <v>-8.25</v>
      </c>
      <c r="F2516">
        <v>-8.25</v>
      </c>
      <c r="G2516">
        <v>-4.0599999999999996</v>
      </c>
      <c r="H2516">
        <v>-12.31</v>
      </c>
      <c r="I2516">
        <v>9.83</v>
      </c>
      <c r="J2516">
        <v>-2.4799999999999982</v>
      </c>
    </row>
    <row r="2517" spans="1:10" x14ac:dyDescent="0.3">
      <c r="A2517" s="163">
        <v>45686</v>
      </c>
      <c r="B2517" t="s">
        <v>2611</v>
      </c>
      <c r="C2517">
        <v>324.75</v>
      </c>
      <c r="D2517">
        <v>-5.69</v>
      </c>
      <c r="E2517">
        <v>-3.81</v>
      </c>
      <c r="F2517">
        <v>-3.81</v>
      </c>
      <c r="G2517">
        <v>-2.38</v>
      </c>
      <c r="H2517">
        <v>-6.19</v>
      </c>
      <c r="I2517">
        <v>2.93</v>
      </c>
      <c r="J2517">
        <v>-3.26</v>
      </c>
    </row>
    <row r="2518" spans="1:10" x14ac:dyDescent="0.3">
      <c r="A2518" s="163">
        <v>45686</v>
      </c>
      <c r="B2518" t="s">
        <v>2612</v>
      </c>
      <c r="C2518">
        <v>251.45</v>
      </c>
      <c r="D2518">
        <v>-2.0099999999999998</v>
      </c>
      <c r="E2518">
        <v>-5.14</v>
      </c>
      <c r="F2518">
        <v>-5.14</v>
      </c>
      <c r="G2518">
        <v>-1.38</v>
      </c>
      <c r="H2518">
        <v>-6.52</v>
      </c>
      <c r="I2518">
        <v>2.34</v>
      </c>
      <c r="J2518">
        <v>-4.18</v>
      </c>
    </row>
    <row r="2519" spans="1:10" x14ac:dyDescent="0.3">
      <c r="A2519" s="163">
        <v>45686</v>
      </c>
      <c r="B2519" t="s">
        <v>2613</v>
      </c>
      <c r="C2519">
        <v>95.21</v>
      </c>
      <c r="D2519">
        <v>-0.2199999999999997</v>
      </c>
      <c r="E2519">
        <v>-4.43</v>
      </c>
      <c r="F2519">
        <v>-4.43</v>
      </c>
      <c r="G2519">
        <v>-4.6500000000000004</v>
      </c>
      <c r="H2519">
        <v>-9.08</v>
      </c>
      <c r="I2519">
        <v>5.67</v>
      </c>
      <c r="J2519">
        <v>-3.41</v>
      </c>
    </row>
    <row r="2520" spans="1:10" x14ac:dyDescent="0.3">
      <c r="A2520" s="163">
        <v>45686</v>
      </c>
      <c r="B2520" t="s">
        <v>2614</v>
      </c>
      <c r="C2520">
        <v>6180.95</v>
      </c>
      <c r="D2520">
        <v>-6.72</v>
      </c>
      <c r="E2520">
        <v>-7.75</v>
      </c>
      <c r="F2520">
        <v>-7.75</v>
      </c>
      <c r="G2520">
        <v>-0.84</v>
      </c>
      <c r="H2520">
        <v>-8.59</v>
      </c>
      <c r="I2520">
        <v>3.68</v>
      </c>
      <c r="J2520">
        <v>-4.91</v>
      </c>
    </row>
    <row r="2521" spans="1:10" x14ac:dyDescent="0.3">
      <c r="A2521" s="163">
        <v>45686</v>
      </c>
      <c r="B2521" t="s">
        <v>2615</v>
      </c>
      <c r="C2521">
        <v>164.5</v>
      </c>
      <c r="D2521">
        <v>-4.3</v>
      </c>
      <c r="E2521">
        <v>-7.18</v>
      </c>
      <c r="F2521">
        <v>-7.18</v>
      </c>
      <c r="G2521">
        <v>-9.49</v>
      </c>
      <c r="H2521">
        <v>-16.670000000000002</v>
      </c>
      <c r="I2521">
        <v>1.17</v>
      </c>
      <c r="J2521">
        <v>-15.500000000000002</v>
      </c>
    </row>
    <row r="2522" spans="1:10" x14ac:dyDescent="0.3">
      <c r="A2522" s="163">
        <v>45686</v>
      </c>
      <c r="B2522" t="s">
        <v>2616</v>
      </c>
      <c r="C2522">
        <v>41.36</v>
      </c>
      <c r="D2522">
        <v>-4.1500000000000004</v>
      </c>
      <c r="E2522">
        <v>-4.18</v>
      </c>
      <c r="F2522">
        <v>-4.18</v>
      </c>
      <c r="G2522">
        <v>-0.05</v>
      </c>
      <c r="H2522">
        <v>-4.2300000000000004</v>
      </c>
      <c r="I2522">
        <v>8.19</v>
      </c>
      <c r="J2522">
        <v>3.96</v>
      </c>
    </row>
    <row r="2523" spans="1:10" x14ac:dyDescent="0.3">
      <c r="A2523" s="163">
        <v>45686</v>
      </c>
      <c r="B2523" t="s">
        <v>2617</v>
      </c>
      <c r="C2523">
        <v>216.7</v>
      </c>
      <c r="D2523">
        <v>-0.39000000000000012</v>
      </c>
      <c r="E2523">
        <v>-1.51</v>
      </c>
      <c r="F2523">
        <v>-1.51</v>
      </c>
      <c r="G2523">
        <v>-3.11</v>
      </c>
      <c r="H2523">
        <v>-4.62</v>
      </c>
      <c r="I2523">
        <v>3.68</v>
      </c>
      <c r="J2523">
        <v>-0.94</v>
      </c>
    </row>
    <row r="2524" spans="1:10" x14ac:dyDescent="0.3">
      <c r="A2524" s="163">
        <v>45628</v>
      </c>
      <c r="B2524" t="s">
        <v>4396</v>
      </c>
      <c r="C2524">
        <v>5.0999999999999996</v>
      </c>
      <c r="D2524">
        <v>19.98</v>
      </c>
      <c r="E2524">
        <v>4.9400000000000004</v>
      </c>
      <c r="G2524">
        <v>0</v>
      </c>
      <c r="I2524">
        <v>0</v>
      </c>
    </row>
    <row r="2525" spans="1:10" x14ac:dyDescent="0.3">
      <c r="A2525" s="163">
        <v>45686</v>
      </c>
      <c r="B2525" t="s">
        <v>2618</v>
      </c>
      <c r="C2525">
        <v>321.2</v>
      </c>
      <c r="D2525">
        <v>-0.71999999999999986</v>
      </c>
      <c r="E2525">
        <v>-0.51</v>
      </c>
      <c r="F2525">
        <v>-0.51</v>
      </c>
      <c r="G2525">
        <v>-1.27</v>
      </c>
      <c r="H2525">
        <v>-1.78</v>
      </c>
      <c r="I2525">
        <v>1.02</v>
      </c>
      <c r="J2525">
        <v>-0.76</v>
      </c>
    </row>
    <row r="2526" spans="1:10" x14ac:dyDescent="0.3">
      <c r="A2526" s="163">
        <v>45686</v>
      </c>
      <c r="B2526" t="s">
        <v>2619</v>
      </c>
      <c r="C2526">
        <v>954.7</v>
      </c>
      <c r="D2526">
        <v>2.3800000000000003</v>
      </c>
      <c r="E2526">
        <v>-5.01</v>
      </c>
      <c r="F2526">
        <v>-5.01</v>
      </c>
      <c r="G2526">
        <v>-5.52</v>
      </c>
      <c r="H2526">
        <v>-10.53</v>
      </c>
      <c r="I2526">
        <v>0.75</v>
      </c>
      <c r="J2526">
        <v>-9.7799999999999994</v>
      </c>
    </row>
    <row r="2527" spans="1:10" x14ac:dyDescent="0.3">
      <c r="A2527" s="163">
        <v>45686</v>
      </c>
      <c r="B2527" t="s">
        <v>2620</v>
      </c>
      <c r="C2527">
        <v>310.8</v>
      </c>
      <c r="D2527">
        <v>-16.88</v>
      </c>
      <c r="E2527">
        <v>-4.99</v>
      </c>
      <c r="F2527">
        <v>-4.99</v>
      </c>
      <c r="G2527">
        <v>-4.99</v>
      </c>
      <c r="H2527">
        <v>-9.98</v>
      </c>
      <c r="I2527">
        <v>0.47</v>
      </c>
      <c r="J2527">
        <v>-9.51</v>
      </c>
    </row>
    <row r="2528" spans="1:10" x14ac:dyDescent="0.3">
      <c r="A2528" s="163">
        <v>43794</v>
      </c>
      <c r="B2528" t="s">
        <v>4397</v>
      </c>
      <c r="C2528">
        <v>0.28999999999999998</v>
      </c>
      <c r="D2528">
        <v>-3.03</v>
      </c>
      <c r="E2528">
        <v>3.57</v>
      </c>
      <c r="G2528">
        <v>0</v>
      </c>
      <c r="I2528">
        <v>0</v>
      </c>
    </row>
    <row r="2529" spans="1:10" x14ac:dyDescent="0.3">
      <c r="A2529" s="163">
        <v>45686</v>
      </c>
      <c r="B2529" t="s">
        <v>2621</v>
      </c>
      <c r="C2529">
        <v>5501.1</v>
      </c>
      <c r="D2529">
        <v>-8.0500000000000007</v>
      </c>
      <c r="E2529">
        <v>-8.34</v>
      </c>
      <c r="F2529">
        <v>-8.34</v>
      </c>
      <c r="G2529">
        <v>1.31</v>
      </c>
      <c r="H2529">
        <v>-7.0299999999999994</v>
      </c>
      <c r="I2529">
        <v>5.91</v>
      </c>
      <c r="J2529">
        <v>-1.1199999999999992</v>
      </c>
    </row>
    <row r="2530" spans="1:10" x14ac:dyDescent="0.3">
      <c r="A2530" s="163">
        <v>45686</v>
      </c>
      <c r="B2530" t="s">
        <v>2622</v>
      </c>
      <c r="C2530">
        <v>347.55</v>
      </c>
      <c r="D2530">
        <v>0.28999999999999998</v>
      </c>
      <c r="E2530">
        <v>-2.14</v>
      </c>
      <c r="F2530">
        <v>-2.14</v>
      </c>
      <c r="G2530">
        <v>-3.05</v>
      </c>
      <c r="H2530">
        <v>-5.19</v>
      </c>
      <c r="I2530">
        <v>4.53</v>
      </c>
      <c r="J2530">
        <v>-0.65999999999999925</v>
      </c>
    </row>
    <row r="2531" spans="1:10" x14ac:dyDescent="0.3">
      <c r="A2531" s="163">
        <v>45684</v>
      </c>
      <c r="B2531" t="s">
        <v>2623</v>
      </c>
      <c r="C2531">
        <v>63.24</v>
      </c>
      <c r="D2531">
        <v>5.96</v>
      </c>
      <c r="E2531">
        <v>5</v>
      </c>
      <c r="F2531">
        <v>5</v>
      </c>
      <c r="G2531">
        <v>0</v>
      </c>
      <c r="H2531">
        <v>0</v>
      </c>
      <c r="I2531">
        <v>0</v>
      </c>
      <c r="J2531">
        <v>0</v>
      </c>
    </row>
    <row r="2532" spans="1:10" x14ac:dyDescent="0.3">
      <c r="A2532" s="163">
        <v>45686</v>
      </c>
      <c r="B2532" t="s">
        <v>2624</v>
      </c>
      <c r="C2532">
        <v>170.3</v>
      </c>
      <c r="D2532">
        <v>-2.89</v>
      </c>
      <c r="E2532">
        <v>-0.3</v>
      </c>
      <c r="F2532">
        <v>-0.3</v>
      </c>
      <c r="G2532">
        <v>0.54</v>
      </c>
      <c r="H2532">
        <v>0.24</v>
      </c>
      <c r="I2532">
        <v>1.46</v>
      </c>
      <c r="J2532">
        <v>1.7</v>
      </c>
    </row>
    <row r="2533" spans="1:10" x14ac:dyDescent="0.3">
      <c r="A2533" s="163">
        <v>45686</v>
      </c>
      <c r="B2533" t="s">
        <v>2625</v>
      </c>
      <c r="C2533">
        <v>4.67</v>
      </c>
      <c r="D2533">
        <v>-3.37</v>
      </c>
      <c r="E2533">
        <v>-4.93</v>
      </c>
      <c r="F2533">
        <v>-4.93</v>
      </c>
      <c r="G2533">
        <v>-3.89</v>
      </c>
      <c r="H2533">
        <v>-8.82</v>
      </c>
      <c r="I2533">
        <v>4.9400000000000004</v>
      </c>
      <c r="J2533">
        <v>-3.88</v>
      </c>
    </row>
    <row r="2534" spans="1:10" x14ac:dyDescent="0.3">
      <c r="A2534" s="163">
        <v>45686</v>
      </c>
      <c r="B2534" t="s">
        <v>2626</v>
      </c>
      <c r="C2534">
        <v>352.15</v>
      </c>
      <c r="D2534">
        <v>-6.8100000000000005</v>
      </c>
      <c r="E2534">
        <v>-5.71</v>
      </c>
      <c r="F2534">
        <v>-5.71</v>
      </c>
      <c r="G2534">
        <v>-0.35</v>
      </c>
      <c r="H2534">
        <v>-6.06</v>
      </c>
      <c r="I2534">
        <v>4.1900000000000004</v>
      </c>
      <c r="J2534">
        <v>-1.8699999999999992</v>
      </c>
    </row>
    <row r="2535" spans="1:10" x14ac:dyDescent="0.3">
      <c r="A2535" s="163">
        <v>45686</v>
      </c>
      <c r="B2535" t="s">
        <v>2627</v>
      </c>
      <c r="C2535">
        <v>252.45</v>
      </c>
      <c r="D2535">
        <v>-22.46</v>
      </c>
      <c r="E2535">
        <v>-4.99</v>
      </c>
      <c r="F2535">
        <v>-4.99</v>
      </c>
      <c r="G2535">
        <v>-5</v>
      </c>
      <c r="H2535">
        <v>-9.99</v>
      </c>
      <c r="I2535">
        <v>4.99</v>
      </c>
      <c r="J2535">
        <v>-5</v>
      </c>
    </row>
    <row r="2536" spans="1:10" x14ac:dyDescent="0.3">
      <c r="A2536" s="163">
        <v>45686</v>
      </c>
      <c r="B2536" t="s">
        <v>2628</v>
      </c>
      <c r="C2536">
        <v>54.43</v>
      </c>
      <c r="D2536">
        <v>-0.14000000000000001</v>
      </c>
      <c r="E2536">
        <v>-2.35</v>
      </c>
      <c r="F2536">
        <v>-2.35</v>
      </c>
      <c r="G2536">
        <v>-3.26</v>
      </c>
      <c r="H2536">
        <v>-5.6099999999999994</v>
      </c>
      <c r="I2536">
        <v>1.93</v>
      </c>
      <c r="J2536">
        <v>-3.68</v>
      </c>
    </row>
    <row r="2537" spans="1:10" x14ac:dyDescent="0.3">
      <c r="A2537" s="163">
        <v>45686</v>
      </c>
      <c r="B2537" t="s">
        <v>2629</v>
      </c>
      <c r="C2537">
        <v>1717.1</v>
      </c>
      <c r="D2537">
        <v>-11.78</v>
      </c>
      <c r="E2537">
        <v>-4.1100000000000003</v>
      </c>
      <c r="F2537">
        <v>-4.1100000000000003</v>
      </c>
      <c r="G2537">
        <v>-0.77</v>
      </c>
      <c r="H2537">
        <v>-4.8800000000000008</v>
      </c>
      <c r="I2537">
        <v>2.66</v>
      </c>
      <c r="J2537">
        <v>-2.2200000000000006</v>
      </c>
    </row>
    <row r="2538" spans="1:10" x14ac:dyDescent="0.3">
      <c r="A2538" s="163">
        <v>45686</v>
      </c>
      <c r="B2538" t="s">
        <v>2630</v>
      </c>
      <c r="C2538">
        <v>206.55</v>
      </c>
      <c r="D2538">
        <v>-4.7799999999999994</v>
      </c>
      <c r="E2538">
        <v>-2.67</v>
      </c>
      <c r="F2538">
        <v>-2.67</v>
      </c>
      <c r="G2538">
        <v>-2.57</v>
      </c>
      <c r="H2538">
        <v>-5.24</v>
      </c>
      <c r="I2538">
        <v>3.79</v>
      </c>
      <c r="J2538">
        <v>-1.4500000000000002</v>
      </c>
    </row>
    <row r="2539" spans="1:10" x14ac:dyDescent="0.3">
      <c r="A2539" s="163">
        <v>45686</v>
      </c>
      <c r="B2539" t="s">
        <v>2631</v>
      </c>
      <c r="C2539">
        <v>37.770000000000003</v>
      </c>
      <c r="D2539">
        <v>-24.94</v>
      </c>
      <c r="E2539">
        <v>-5</v>
      </c>
      <c r="F2539">
        <v>-5</v>
      </c>
      <c r="G2539">
        <v>-5</v>
      </c>
      <c r="H2539">
        <v>-10</v>
      </c>
      <c r="I2539">
        <v>-4.9800000000000004</v>
      </c>
      <c r="J2539">
        <v>-14.98</v>
      </c>
    </row>
    <row r="2540" spans="1:10" x14ac:dyDescent="0.3">
      <c r="A2540" s="163">
        <v>45686</v>
      </c>
      <c r="B2540" t="s">
        <v>2632</v>
      </c>
      <c r="C2540">
        <v>5.01</v>
      </c>
      <c r="D2540">
        <v>24.25</v>
      </c>
      <c r="E2540">
        <v>-1.88</v>
      </c>
      <c r="F2540">
        <v>-1.88</v>
      </c>
      <c r="G2540">
        <v>-1.92</v>
      </c>
      <c r="H2540">
        <v>-3.8</v>
      </c>
      <c r="I2540">
        <v>-1.96</v>
      </c>
      <c r="J2540">
        <v>-5.76</v>
      </c>
    </row>
    <row r="2541" spans="1:10" x14ac:dyDescent="0.3">
      <c r="A2541" s="163">
        <v>45686</v>
      </c>
      <c r="B2541" t="s">
        <v>2633</v>
      </c>
      <c r="C2541">
        <v>69.400000000000006</v>
      </c>
      <c r="D2541">
        <v>-4.0599999999999996</v>
      </c>
      <c r="G2541">
        <v>-2.11</v>
      </c>
      <c r="H2541">
        <v>-2.11</v>
      </c>
      <c r="I2541">
        <v>-0.14000000000000001</v>
      </c>
      <c r="J2541">
        <v>-2.25</v>
      </c>
    </row>
    <row r="2542" spans="1:10" x14ac:dyDescent="0.3">
      <c r="A2542" s="163">
        <v>45639</v>
      </c>
      <c r="B2542" t="s">
        <v>4398</v>
      </c>
      <c r="C2542">
        <v>67.709999999999994</v>
      </c>
      <c r="D2542">
        <v>14.52</v>
      </c>
      <c r="E2542">
        <v>0</v>
      </c>
      <c r="G2542">
        <v>0</v>
      </c>
      <c r="I2542">
        <v>0</v>
      </c>
    </row>
    <row r="2543" spans="1:10" x14ac:dyDescent="0.3">
      <c r="A2543" s="163">
        <v>45686</v>
      </c>
      <c r="B2543" t="s">
        <v>2634</v>
      </c>
      <c r="C2543">
        <v>27.6</v>
      </c>
      <c r="D2543">
        <v>-2.79</v>
      </c>
      <c r="E2543">
        <v>-4.97</v>
      </c>
      <c r="F2543">
        <v>-4.97</v>
      </c>
      <c r="G2543">
        <v>-4.99</v>
      </c>
      <c r="H2543">
        <v>-9.9600000000000009</v>
      </c>
      <c r="I2543">
        <v>-0.04</v>
      </c>
      <c r="J2543">
        <v>-10</v>
      </c>
    </row>
    <row r="2544" spans="1:10" x14ac:dyDescent="0.3">
      <c r="A2544" s="163">
        <v>45686</v>
      </c>
      <c r="B2544" t="s">
        <v>2635</v>
      </c>
      <c r="C2544">
        <v>96.65</v>
      </c>
      <c r="D2544">
        <v>-2.08</v>
      </c>
      <c r="E2544">
        <v>-2.5099999999999998</v>
      </c>
      <c r="F2544">
        <v>-2.5099999999999998</v>
      </c>
      <c r="G2544">
        <v>1.1499999999999999</v>
      </c>
      <c r="H2544">
        <v>-1.36</v>
      </c>
      <c r="I2544">
        <v>4.66</v>
      </c>
      <c r="J2544">
        <v>3.3000000000000003</v>
      </c>
    </row>
    <row r="2545" spans="1:10" x14ac:dyDescent="0.3">
      <c r="A2545" s="163">
        <v>45686</v>
      </c>
      <c r="B2545" t="s">
        <v>2636</v>
      </c>
      <c r="C2545">
        <v>9537.25</v>
      </c>
      <c r="D2545">
        <v>-1.99</v>
      </c>
      <c r="E2545">
        <v>-5.3</v>
      </c>
      <c r="F2545">
        <v>-5.3</v>
      </c>
      <c r="G2545">
        <v>0.08</v>
      </c>
      <c r="H2545">
        <v>-5.22</v>
      </c>
      <c r="I2545">
        <v>2.61</v>
      </c>
      <c r="J2545">
        <v>-2.61</v>
      </c>
    </row>
    <row r="2546" spans="1:10" x14ac:dyDescent="0.3">
      <c r="A2546" s="163">
        <v>45686</v>
      </c>
      <c r="B2546" t="s">
        <v>2637</v>
      </c>
      <c r="C2546">
        <v>407.65</v>
      </c>
      <c r="D2546">
        <v>-10.97</v>
      </c>
      <c r="E2546">
        <v>-4.25</v>
      </c>
      <c r="F2546">
        <v>-4.25</v>
      </c>
      <c r="G2546">
        <v>-2.44</v>
      </c>
      <c r="H2546">
        <v>-6.69</v>
      </c>
      <c r="I2546">
        <v>2.77</v>
      </c>
      <c r="J2546">
        <v>-3.92</v>
      </c>
    </row>
    <row r="2547" spans="1:10" x14ac:dyDescent="0.3">
      <c r="A2547" s="163">
        <v>45686</v>
      </c>
      <c r="B2547" t="s">
        <v>2638</v>
      </c>
      <c r="C2547">
        <v>73.48</v>
      </c>
      <c r="D2547">
        <v>1.9100000000000004</v>
      </c>
      <c r="E2547">
        <v>-5</v>
      </c>
      <c r="F2547">
        <v>-5</v>
      </c>
      <c r="G2547">
        <v>3.78</v>
      </c>
      <c r="H2547">
        <v>-1.2200000000000002</v>
      </c>
      <c r="I2547">
        <v>4.97</v>
      </c>
      <c r="J2547">
        <v>3.75</v>
      </c>
    </row>
    <row r="2548" spans="1:10" x14ac:dyDescent="0.3">
      <c r="A2548" s="163">
        <v>45686</v>
      </c>
      <c r="B2548" t="s">
        <v>2639</v>
      </c>
      <c r="C2548">
        <v>11.82</v>
      </c>
      <c r="D2548">
        <v>-14.94</v>
      </c>
      <c r="E2548">
        <v>-4.99</v>
      </c>
      <c r="F2548">
        <v>-4.99</v>
      </c>
      <c r="G2548">
        <v>-3.1</v>
      </c>
      <c r="H2548">
        <v>-8.09</v>
      </c>
      <c r="I2548">
        <v>4.97</v>
      </c>
      <c r="J2548">
        <v>-3.12</v>
      </c>
    </row>
    <row r="2549" spans="1:10" x14ac:dyDescent="0.3">
      <c r="A2549" s="163">
        <v>45686</v>
      </c>
      <c r="B2549" t="s">
        <v>2640</v>
      </c>
      <c r="C2549">
        <v>16.12</v>
      </c>
      <c r="D2549">
        <v>-0.72</v>
      </c>
      <c r="E2549">
        <v>-2.52</v>
      </c>
      <c r="F2549">
        <v>-2.52</v>
      </c>
      <c r="G2549">
        <v>-2.65</v>
      </c>
      <c r="H2549">
        <v>-5.17</v>
      </c>
      <c r="I2549">
        <v>4.47</v>
      </c>
      <c r="J2549">
        <v>-0.70000000000000018</v>
      </c>
    </row>
    <row r="2550" spans="1:10" x14ac:dyDescent="0.3">
      <c r="A2550" s="163">
        <v>45686</v>
      </c>
      <c r="B2550" t="s">
        <v>4467</v>
      </c>
      <c r="C2550">
        <v>65.98</v>
      </c>
      <c r="D2550">
        <v>-4.0999999999999996</v>
      </c>
      <c r="E2550">
        <v>-4.57</v>
      </c>
      <c r="F2550">
        <v>-4.57</v>
      </c>
      <c r="G2550">
        <v>-4.29</v>
      </c>
      <c r="H2550">
        <v>-8.86</v>
      </c>
      <c r="I2550">
        <v>1.26</v>
      </c>
      <c r="J2550">
        <v>-7.6</v>
      </c>
    </row>
    <row r="2551" spans="1:10" x14ac:dyDescent="0.3">
      <c r="A2551" s="163">
        <v>45674</v>
      </c>
      <c r="B2551" t="s">
        <v>4399</v>
      </c>
      <c r="C2551">
        <v>468.25</v>
      </c>
      <c r="D2551">
        <v>14.8</v>
      </c>
      <c r="E2551">
        <v>0</v>
      </c>
      <c r="G2551">
        <v>0</v>
      </c>
      <c r="I2551">
        <v>0</v>
      </c>
    </row>
    <row r="2552" spans="1:10" x14ac:dyDescent="0.3">
      <c r="A2552" s="163">
        <v>45686</v>
      </c>
      <c r="B2552" t="s">
        <v>2641</v>
      </c>
      <c r="C2552">
        <v>1325.15</v>
      </c>
      <c r="D2552">
        <v>-0.65000000000000024</v>
      </c>
      <c r="E2552">
        <v>-4.63</v>
      </c>
      <c r="F2552">
        <v>-4.63</v>
      </c>
      <c r="G2552">
        <v>-0.54</v>
      </c>
      <c r="H2552">
        <v>-5.17</v>
      </c>
      <c r="I2552">
        <v>1.1499999999999999</v>
      </c>
      <c r="J2552">
        <v>-4.0199999999999996</v>
      </c>
    </row>
    <row r="2553" spans="1:10" x14ac:dyDescent="0.3">
      <c r="A2553" s="163">
        <v>45686</v>
      </c>
      <c r="B2553" t="s">
        <v>4400</v>
      </c>
      <c r="C2553">
        <v>124.4</v>
      </c>
      <c r="D2553">
        <v>9.02</v>
      </c>
      <c r="E2553">
        <v>-0.36</v>
      </c>
      <c r="F2553">
        <v>-0.36</v>
      </c>
      <c r="G2553">
        <v>-3.28</v>
      </c>
      <c r="H2553">
        <v>-3.64</v>
      </c>
      <c r="I2553">
        <v>2.89</v>
      </c>
      <c r="J2553">
        <v>-0.74999999999999956</v>
      </c>
    </row>
    <row r="2554" spans="1:10" x14ac:dyDescent="0.3">
      <c r="A2554" s="163">
        <v>45686</v>
      </c>
      <c r="B2554" t="s">
        <v>2642</v>
      </c>
      <c r="C2554">
        <v>3.5</v>
      </c>
      <c r="D2554">
        <v>7.19</v>
      </c>
      <c r="E2554">
        <v>-1.03</v>
      </c>
      <c r="F2554">
        <v>-1.03</v>
      </c>
      <c r="G2554">
        <v>-0.26</v>
      </c>
      <c r="H2554">
        <v>-1.29</v>
      </c>
      <c r="I2554">
        <v>-8.85</v>
      </c>
      <c r="J2554">
        <v>-10.14</v>
      </c>
    </row>
    <row r="2555" spans="1:10" x14ac:dyDescent="0.3">
      <c r="A2555" s="163">
        <v>45686</v>
      </c>
      <c r="B2555" t="s">
        <v>2643</v>
      </c>
      <c r="C2555">
        <v>48.54</v>
      </c>
      <c r="D2555">
        <v>-3.18</v>
      </c>
      <c r="E2555">
        <v>-5.44</v>
      </c>
      <c r="F2555">
        <v>-5.44</v>
      </c>
      <c r="G2555">
        <v>3.49</v>
      </c>
      <c r="H2555">
        <v>-1.95</v>
      </c>
      <c r="I2555">
        <v>4.93</v>
      </c>
      <c r="J2555">
        <v>2.9799999999999995</v>
      </c>
    </row>
    <row r="2556" spans="1:10" x14ac:dyDescent="0.3">
      <c r="A2556" s="163">
        <v>45686</v>
      </c>
      <c r="B2556" t="s">
        <v>2644</v>
      </c>
      <c r="C2556">
        <v>36.450000000000003</v>
      </c>
      <c r="D2556">
        <v>1.95</v>
      </c>
      <c r="E2556">
        <v>0.97</v>
      </c>
      <c r="F2556">
        <v>0.97</v>
      </c>
      <c r="G2556">
        <v>-1.01</v>
      </c>
      <c r="H2556">
        <v>-0.04</v>
      </c>
      <c r="I2556">
        <v>-1.94</v>
      </c>
      <c r="J2556">
        <v>-1.98</v>
      </c>
    </row>
    <row r="2557" spans="1:10" x14ac:dyDescent="0.3">
      <c r="A2557" s="163">
        <v>45686</v>
      </c>
      <c r="B2557" t="s">
        <v>2645</v>
      </c>
      <c r="C2557">
        <v>95.2</v>
      </c>
      <c r="D2557">
        <v>0.33</v>
      </c>
      <c r="E2557">
        <v>-9.01</v>
      </c>
      <c r="F2557">
        <v>-9.01</v>
      </c>
      <c r="G2557">
        <v>-6.11</v>
      </c>
      <c r="H2557">
        <v>-15.12</v>
      </c>
      <c r="I2557">
        <v>-1.6</v>
      </c>
      <c r="J2557">
        <v>-16.720000000000002</v>
      </c>
    </row>
    <row r="2558" spans="1:10" x14ac:dyDescent="0.3">
      <c r="A2558" s="163">
        <v>45686</v>
      </c>
      <c r="B2558" t="s">
        <v>2646</v>
      </c>
      <c r="C2558">
        <v>92.5</v>
      </c>
      <c r="D2558">
        <v>-3.28</v>
      </c>
      <c r="E2558">
        <v>2.29</v>
      </c>
      <c r="F2558">
        <v>2.29</v>
      </c>
      <c r="G2558">
        <v>3.98</v>
      </c>
      <c r="H2558">
        <v>6.27</v>
      </c>
      <c r="I2558">
        <v>-3.04</v>
      </c>
      <c r="J2558">
        <v>3.2299999999999995</v>
      </c>
    </row>
    <row r="2559" spans="1:10" x14ac:dyDescent="0.3">
      <c r="A2559" s="163">
        <v>45686</v>
      </c>
      <c r="B2559" t="s">
        <v>2647</v>
      </c>
      <c r="C2559">
        <v>254.4</v>
      </c>
      <c r="D2559">
        <v>14.97</v>
      </c>
      <c r="E2559">
        <v>2.5299999999999998</v>
      </c>
      <c r="F2559">
        <v>2.5299999999999998</v>
      </c>
      <c r="G2559">
        <v>-0.83</v>
      </c>
      <c r="H2559">
        <v>1.6999999999999995</v>
      </c>
      <c r="I2559">
        <v>1.98</v>
      </c>
      <c r="J2559">
        <v>3.68</v>
      </c>
    </row>
    <row r="2560" spans="1:10" x14ac:dyDescent="0.3">
      <c r="A2560" s="163">
        <v>45686</v>
      </c>
      <c r="B2560" t="s">
        <v>2648</v>
      </c>
      <c r="C2560">
        <v>113.5</v>
      </c>
      <c r="D2560">
        <v>5.44</v>
      </c>
      <c r="E2560">
        <v>-3.51</v>
      </c>
      <c r="F2560">
        <v>-3.51</v>
      </c>
      <c r="G2560">
        <v>-1.62</v>
      </c>
      <c r="H2560">
        <v>-5.13</v>
      </c>
      <c r="I2560">
        <v>3.61</v>
      </c>
      <c r="J2560">
        <v>-1.52</v>
      </c>
    </row>
    <row r="2561" spans="1:10" x14ac:dyDescent="0.3">
      <c r="A2561" s="163">
        <v>45686</v>
      </c>
      <c r="B2561" t="s">
        <v>2649</v>
      </c>
      <c r="C2561">
        <v>142.75</v>
      </c>
      <c r="D2561">
        <v>-3.69</v>
      </c>
      <c r="E2561">
        <v>-4.97</v>
      </c>
      <c r="F2561">
        <v>-4.97</v>
      </c>
      <c r="G2561">
        <v>1.38</v>
      </c>
      <c r="H2561">
        <v>-3.59</v>
      </c>
      <c r="I2561">
        <v>2.29</v>
      </c>
      <c r="J2561">
        <v>-1.2999999999999998</v>
      </c>
    </row>
    <row r="2562" spans="1:10" x14ac:dyDescent="0.3">
      <c r="A2562" s="163">
        <v>45684</v>
      </c>
      <c r="B2562" t="s">
        <v>4401</v>
      </c>
      <c r="C2562">
        <v>7.81</v>
      </c>
      <c r="D2562">
        <v>8.9600000000000009</v>
      </c>
      <c r="E2562">
        <v>-4.99</v>
      </c>
      <c r="F2562">
        <v>-4.99</v>
      </c>
      <c r="G2562">
        <v>0</v>
      </c>
      <c r="H2562">
        <v>0</v>
      </c>
      <c r="I2562">
        <v>0</v>
      </c>
      <c r="J2562">
        <v>0</v>
      </c>
    </row>
    <row r="2563" spans="1:10" x14ac:dyDescent="0.3">
      <c r="A2563" s="163">
        <v>45686</v>
      </c>
      <c r="B2563" t="s">
        <v>2650</v>
      </c>
      <c r="C2563">
        <v>3</v>
      </c>
      <c r="D2563">
        <v>-3.0900000000000016</v>
      </c>
      <c r="E2563">
        <v>6.76</v>
      </c>
      <c r="F2563">
        <v>6.76</v>
      </c>
      <c r="G2563">
        <v>-20</v>
      </c>
      <c r="H2563">
        <v>-13.24</v>
      </c>
      <c r="I2563">
        <v>-5.0599999999999996</v>
      </c>
      <c r="J2563">
        <v>-18.3</v>
      </c>
    </row>
    <row r="2564" spans="1:10" x14ac:dyDescent="0.3">
      <c r="A2564" s="163">
        <v>45685</v>
      </c>
      <c r="B2564" t="s">
        <v>2651</v>
      </c>
      <c r="C2564">
        <v>10.44</v>
      </c>
      <c r="D2564">
        <v>5.0299999999999994</v>
      </c>
      <c r="E2564">
        <v>3.58</v>
      </c>
      <c r="F2564">
        <v>3.58</v>
      </c>
      <c r="G2564">
        <v>-4.92</v>
      </c>
      <c r="H2564">
        <v>-1.34</v>
      </c>
    </row>
    <row r="2565" spans="1:10" x14ac:dyDescent="0.3">
      <c r="A2565" s="163">
        <v>45686</v>
      </c>
      <c r="B2565" t="s">
        <v>2652</v>
      </c>
      <c r="C2565">
        <v>248</v>
      </c>
      <c r="D2565">
        <v>-7.45</v>
      </c>
      <c r="E2565">
        <v>1.29</v>
      </c>
      <c r="F2565">
        <v>1.29</v>
      </c>
      <c r="G2565">
        <v>0.4</v>
      </c>
      <c r="H2565">
        <v>1.69</v>
      </c>
      <c r="J2565">
        <v>1.69</v>
      </c>
    </row>
    <row r="2566" spans="1:10" x14ac:dyDescent="0.3">
      <c r="A2566" s="163">
        <v>45686</v>
      </c>
      <c r="B2566" t="s">
        <v>2653</v>
      </c>
      <c r="C2566">
        <v>268.95</v>
      </c>
      <c r="D2566">
        <v>-9.9700000000000006</v>
      </c>
      <c r="E2566">
        <v>0</v>
      </c>
      <c r="G2566">
        <v>0</v>
      </c>
      <c r="I2566">
        <v>-1.99</v>
      </c>
      <c r="J2566">
        <v>0</v>
      </c>
    </row>
    <row r="2567" spans="1:10" x14ac:dyDescent="0.3">
      <c r="A2567" s="163">
        <v>45686</v>
      </c>
      <c r="B2567" t="s">
        <v>2654</v>
      </c>
      <c r="C2567">
        <v>270.45</v>
      </c>
      <c r="D2567">
        <v>-5.14</v>
      </c>
      <c r="E2567">
        <v>-4.99</v>
      </c>
      <c r="F2567">
        <v>-4.99</v>
      </c>
      <c r="G2567">
        <v>-4.99</v>
      </c>
      <c r="H2567">
        <v>-9.98</v>
      </c>
      <c r="I2567">
        <v>-4.99</v>
      </c>
      <c r="J2567">
        <v>-14.97</v>
      </c>
    </row>
    <row r="2568" spans="1:10" x14ac:dyDescent="0.3">
      <c r="A2568" s="163">
        <v>45686</v>
      </c>
      <c r="B2568" t="s">
        <v>2655</v>
      </c>
      <c r="C2568">
        <v>15.75</v>
      </c>
      <c r="D2568">
        <v>-2.83</v>
      </c>
      <c r="E2568">
        <v>-2.21</v>
      </c>
      <c r="F2568">
        <v>-2.21</v>
      </c>
      <c r="G2568">
        <v>-0.32</v>
      </c>
      <c r="H2568">
        <v>-2.5299999999999998</v>
      </c>
      <c r="I2568">
        <v>2.21</v>
      </c>
      <c r="J2568">
        <v>-0.31999999999999978</v>
      </c>
    </row>
    <row r="2569" spans="1:10" x14ac:dyDescent="0.3">
      <c r="A2569" s="163">
        <v>45686</v>
      </c>
      <c r="B2569" t="s">
        <v>4170</v>
      </c>
      <c r="C2569">
        <v>54.02</v>
      </c>
      <c r="D2569">
        <v>-14.33</v>
      </c>
      <c r="E2569">
        <v>-2.4500000000000002</v>
      </c>
      <c r="F2569">
        <v>-2.4500000000000002</v>
      </c>
      <c r="G2569">
        <v>-2.0099999999999998</v>
      </c>
      <c r="H2569">
        <v>-4.46</v>
      </c>
      <c r="I2569">
        <v>7.46</v>
      </c>
      <c r="J2569">
        <v>3</v>
      </c>
    </row>
    <row r="2570" spans="1:10" x14ac:dyDescent="0.3">
      <c r="A2570" s="163">
        <v>45686</v>
      </c>
      <c r="B2570" t="s">
        <v>2656</v>
      </c>
      <c r="C2570">
        <v>251.15</v>
      </c>
      <c r="D2570">
        <v>-3.88</v>
      </c>
      <c r="E2570">
        <v>-2.2000000000000002</v>
      </c>
      <c r="F2570">
        <v>-2.2000000000000002</v>
      </c>
      <c r="G2570">
        <v>-0.66</v>
      </c>
      <c r="H2570">
        <v>-2.8600000000000003</v>
      </c>
      <c r="I2570">
        <v>0.88</v>
      </c>
      <c r="J2570">
        <v>-1.9800000000000004</v>
      </c>
    </row>
    <row r="2571" spans="1:10" x14ac:dyDescent="0.3">
      <c r="A2571" s="163">
        <v>45686</v>
      </c>
      <c r="B2571" t="s">
        <v>2657</v>
      </c>
      <c r="C2571">
        <v>62.25</v>
      </c>
      <c r="D2571">
        <v>-1.2000000000000002</v>
      </c>
      <c r="E2571">
        <v>-6.07</v>
      </c>
      <c r="F2571">
        <v>-6.07</v>
      </c>
      <c r="G2571">
        <v>-2.08</v>
      </c>
      <c r="H2571">
        <v>-8.15</v>
      </c>
      <c r="I2571">
        <v>3.98</v>
      </c>
      <c r="J2571">
        <v>-4.17</v>
      </c>
    </row>
    <row r="2572" spans="1:10" x14ac:dyDescent="0.3">
      <c r="A2572" s="163">
        <v>45686</v>
      </c>
      <c r="B2572" t="s">
        <v>2658</v>
      </c>
      <c r="C2572">
        <v>254.5</v>
      </c>
      <c r="D2572">
        <v>-6.1799999999999979</v>
      </c>
      <c r="E2572">
        <v>-9.6999999999999993</v>
      </c>
      <c r="F2572">
        <v>-9.6999999999999993</v>
      </c>
      <c r="G2572">
        <v>-0.37</v>
      </c>
      <c r="H2572">
        <v>-10.07</v>
      </c>
      <c r="I2572">
        <v>0.73</v>
      </c>
      <c r="J2572">
        <v>-9.3399999999999981</v>
      </c>
    </row>
    <row r="2573" spans="1:10" x14ac:dyDescent="0.3">
      <c r="A2573" s="163">
        <v>45686</v>
      </c>
      <c r="B2573" t="s">
        <v>2659</v>
      </c>
      <c r="C2573">
        <v>10.47</v>
      </c>
      <c r="D2573">
        <v>-1.69</v>
      </c>
      <c r="E2573">
        <v>-0.48</v>
      </c>
      <c r="F2573">
        <v>-0.48</v>
      </c>
      <c r="G2573">
        <v>1.55</v>
      </c>
      <c r="H2573">
        <v>1.07</v>
      </c>
      <c r="I2573">
        <v>-0.1</v>
      </c>
      <c r="J2573">
        <v>0.97</v>
      </c>
    </row>
    <row r="2574" spans="1:10" x14ac:dyDescent="0.3">
      <c r="A2574" s="163">
        <v>45686</v>
      </c>
      <c r="B2574" t="s">
        <v>2660</v>
      </c>
      <c r="C2574">
        <v>618.54999999999995</v>
      </c>
      <c r="D2574">
        <v>-4.0000000000000009</v>
      </c>
      <c r="E2574">
        <v>-5</v>
      </c>
      <c r="F2574">
        <v>-5</v>
      </c>
      <c r="G2574">
        <v>-4.78</v>
      </c>
      <c r="H2574">
        <v>-9.7799999999999994</v>
      </c>
      <c r="I2574">
        <v>4.87</v>
      </c>
      <c r="J2574">
        <v>-4.910000000000001</v>
      </c>
    </row>
    <row r="2575" spans="1:10" x14ac:dyDescent="0.3">
      <c r="A2575" s="163">
        <v>45686</v>
      </c>
      <c r="B2575" t="s">
        <v>2661</v>
      </c>
      <c r="C2575">
        <v>188.85</v>
      </c>
      <c r="D2575">
        <v>-9.4899999999999984</v>
      </c>
      <c r="E2575">
        <v>-5</v>
      </c>
      <c r="F2575">
        <v>-5</v>
      </c>
      <c r="G2575">
        <v>-5</v>
      </c>
      <c r="H2575">
        <v>-10</v>
      </c>
      <c r="I2575">
        <v>-4.8899999999999997</v>
      </c>
      <c r="J2575">
        <v>-14.89</v>
      </c>
    </row>
    <row r="2576" spans="1:10" x14ac:dyDescent="0.3">
      <c r="A2576" s="163">
        <v>44704</v>
      </c>
      <c r="B2576" t="s">
        <v>4402</v>
      </c>
      <c r="C2576">
        <v>1.78</v>
      </c>
      <c r="D2576">
        <v>-4.7</v>
      </c>
      <c r="E2576">
        <v>-4.8099999999999996</v>
      </c>
      <c r="G2576">
        <v>0</v>
      </c>
      <c r="I2576">
        <v>0</v>
      </c>
    </row>
    <row r="2577" spans="1:10" x14ac:dyDescent="0.3">
      <c r="A2577" s="163">
        <v>45686</v>
      </c>
      <c r="B2577" t="s">
        <v>2662</v>
      </c>
      <c r="C2577">
        <v>205.3</v>
      </c>
      <c r="D2577">
        <v>-1.04</v>
      </c>
      <c r="E2577">
        <v>-1.99</v>
      </c>
      <c r="F2577">
        <v>-1.99</v>
      </c>
      <c r="G2577">
        <v>-1.99</v>
      </c>
      <c r="H2577">
        <v>-3.98</v>
      </c>
      <c r="I2577">
        <v>-1.98</v>
      </c>
      <c r="J2577">
        <v>-5.96</v>
      </c>
    </row>
    <row r="2578" spans="1:10" x14ac:dyDescent="0.3">
      <c r="A2578" s="163">
        <v>45686</v>
      </c>
      <c r="B2578" t="s">
        <v>2663</v>
      </c>
      <c r="C2578">
        <v>3.12</v>
      </c>
      <c r="D2578">
        <v>0.40999999999999959</v>
      </c>
      <c r="E2578">
        <v>-3.19</v>
      </c>
      <c r="F2578">
        <v>-3.19</v>
      </c>
      <c r="G2578">
        <v>-0.33</v>
      </c>
      <c r="H2578">
        <v>-3.52</v>
      </c>
      <c r="I2578">
        <v>3.31</v>
      </c>
      <c r="J2578">
        <v>-0.20999999999999991</v>
      </c>
    </row>
    <row r="2579" spans="1:10" x14ac:dyDescent="0.3">
      <c r="A2579" s="163">
        <v>45686</v>
      </c>
      <c r="B2579" t="s">
        <v>2664</v>
      </c>
      <c r="C2579">
        <v>1415.75</v>
      </c>
      <c r="D2579">
        <v>-10.61</v>
      </c>
      <c r="E2579">
        <v>-2.5499999999999998</v>
      </c>
      <c r="F2579">
        <v>-2.5499999999999998</v>
      </c>
      <c r="G2579">
        <v>-6.14</v>
      </c>
      <c r="H2579">
        <v>-8.69</v>
      </c>
      <c r="I2579">
        <v>6.13</v>
      </c>
      <c r="J2579">
        <v>-2.56</v>
      </c>
    </row>
    <row r="2580" spans="1:10" x14ac:dyDescent="0.3">
      <c r="A2580" s="163">
        <v>45686</v>
      </c>
      <c r="B2580" t="s">
        <v>2665</v>
      </c>
      <c r="C2580">
        <v>287.7</v>
      </c>
      <c r="D2580">
        <v>-6.3400000000000007</v>
      </c>
      <c r="E2580">
        <v>-2.5099999999999998</v>
      </c>
      <c r="F2580">
        <v>-2.5099999999999998</v>
      </c>
      <c r="G2580">
        <v>-1.93</v>
      </c>
      <c r="H2580">
        <v>-4.4400000000000004</v>
      </c>
      <c r="I2580">
        <v>5</v>
      </c>
      <c r="J2580">
        <v>0.5600000000000005</v>
      </c>
    </row>
    <row r="2581" spans="1:10" x14ac:dyDescent="0.3">
      <c r="A2581" s="163">
        <v>45686</v>
      </c>
      <c r="B2581" t="s">
        <v>2666</v>
      </c>
      <c r="C2581">
        <v>11.94</v>
      </c>
      <c r="D2581">
        <v>-0.51999999999999957</v>
      </c>
      <c r="E2581">
        <v>-4.99</v>
      </c>
      <c r="F2581">
        <v>-4.99</v>
      </c>
      <c r="G2581">
        <v>-4.9400000000000004</v>
      </c>
      <c r="H2581">
        <v>-9.93</v>
      </c>
      <c r="I2581">
        <v>-3.08</v>
      </c>
      <c r="J2581">
        <v>-13.01</v>
      </c>
    </row>
    <row r="2582" spans="1:10" x14ac:dyDescent="0.3">
      <c r="A2582" s="163">
        <v>45686</v>
      </c>
      <c r="B2582" t="s">
        <v>2667</v>
      </c>
      <c r="C2582">
        <v>1627.05</v>
      </c>
      <c r="D2582">
        <v>-17.39</v>
      </c>
      <c r="E2582">
        <v>-8.98</v>
      </c>
      <c r="F2582">
        <v>-8.98</v>
      </c>
      <c r="G2582">
        <v>1.5</v>
      </c>
      <c r="H2582">
        <v>-7.48</v>
      </c>
      <c r="I2582">
        <v>4.58</v>
      </c>
      <c r="J2582">
        <v>-2.9000000000000004</v>
      </c>
    </row>
    <row r="2583" spans="1:10" x14ac:dyDescent="0.3">
      <c r="A2583" s="163">
        <v>45686</v>
      </c>
      <c r="B2583" t="s">
        <v>2668</v>
      </c>
      <c r="C2583">
        <v>289.7</v>
      </c>
      <c r="D2583">
        <v>-0.77000000000000013</v>
      </c>
      <c r="E2583">
        <v>-5.57</v>
      </c>
      <c r="F2583">
        <v>-5.57</v>
      </c>
      <c r="G2583">
        <v>-2.36</v>
      </c>
      <c r="H2583">
        <v>-7.93</v>
      </c>
      <c r="I2583">
        <v>2.95</v>
      </c>
      <c r="J2583">
        <v>-4.9800000000000004</v>
      </c>
    </row>
    <row r="2584" spans="1:10" x14ac:dyDescent="0.3">
      <c r="A2584" s="163">
        <v>45686</v>
      </c>
      <c r="B2584" t="s">
        <v>2669</v>
      </c>
      <c r="C2584">
        <v>39.520000000000003</v>
      </c>
      <c r="D2584">
        <v>9.9999999999999603E-2</v>
      </c>
      <c r="E2584">
        <v>-1.88</v>
      </c>
      <c r="F2584">
        <v>-1.88</v>
      </c>
      <c r="G2584">
        <v>-0.77</v>
      </c>
      <c r="H2584">
        <v>-2.65</v>
      </c>
      <c r="I2584">
        <v>2.86</v>
      </c>
      <c r="J2584">
        <v>0.20999999999999991</v>
      </c>
    </row>
    <row r="2585" spans="1:10" x14ac:dyDescent="0.3">
      <c r="A2585" s="163">
        <v>45686</v>
      </c>
      <c r="B2585" t="s">
        <v>2670</v>
      </c>
      <c r="C2585">
        <v>10</v>
      </c>
      <c r="D2585">
        <v>-0.33</v>
      </c>
      <c r="E2585">
        <v>-4.88</v>
      </c>
      <c r="F2585">
        <v>-4.88</v>
      </c>
      <c r="G2585">
        <v>2.83</v>
      </c>
      <c r="H2585">
        <v>-2.0499999999999998</v>
      </c>
      <c r="I2585">
        <v>1.83</v>
      </c>
      <c r="J2585">
        <v>-0.2199999999999997</v>
      </c>
    </row>
    <row r="2586" spans="1:10" x14ac:dyDescent="0.3">
      <c r="A2586" s="163">
        <v>45686</v>
      </c>
      <c r="B2586" t="s">
        <v>2671</v>
      </c>
      <c r="C2586">
        <v>273</v>
      </c>
      <c r="D2586">
        <v>-5.97</v>
      </c>
      <c r="E2586">
        <v>2.31</v>
      </c>
      <c r="F2586">
        <v>2.31</v>
      </c>
      <c r="G2586">
        <v>-5.03</v>
      </c>
      <c r="H2586">
        <v>-2.72</v>
      </c>
      <c r="I2586">
        <v>-0.28999999999999998</v>
      </c>
      <c r="J2586">
        <v>-3.01</v>
      </c>
    </row>
    <row r="2587" spans="1:10" x14ac:dyDescent="0.3">
      <c r="A2587" s="163">
        <v>45686</v>
      </c>
      <c r="B2587" t="s">
        <v>2672</v>
      </c>
      <c r="C2587">
        <v>335.15</v>
      </c>
      <c r="D2587">
        <v>-2.25</v>
      </c>
      <c r="E2587">
        <v>0.35</v>
      </c>
      <c r="F2587">
        <v>0.35</v>
      </c>
      <c r="G2587">
        <v>-1.01</v>
      </c>
      <c r="H2587">
        <v>-0.66</v>
      </c>
      <c r="I2587">
        <v>1.7</v>
      </c>
      <c r="J2587">
        <v>1.04</v>
      </c>
    </row>
    <row r="2588" spans="1:10" x14ac:dyDescent="0.3">
      <c r="A2588" s="163">
        <v>45686</v>
      </c>
      <c r="B2588" t="s">
        <v>2673</v>
      </c>
      <c r="C2588">
        <v>44.67</v>
      </c>
      <c r="D2588">
        <v>-3.71</v>
      </c>
      <c r="E2588">
        <v>-7.1</v>
      </c>
      <c r="F2588">
        <v>-7.1</v>
      </c>
      <c r="G2588">
        <v>3.51</v>
      </c>
      <c r="H2588">
        <v>-3.59</v>
      </c>
      <c r="I2588">
        <v>1.52</v>
      </c>
      <c r="J2588">
        <v>-2.0699999999999998</v>
      </c>
    </row>
    <row r="2589" spans="1:10" x14ac:dyDescent="0.3">
      <c r="A2589" s="163">
        <v>45686</v>
      </c>
      <c r="B2589" t="s">
        <v>2674</v>
      </c>
      <c r="C2589">
        <v>220.25</v>
      </c>
      <c r="D2589">
        <v>-1.37</v>
      </c>
      <c r="E2589">
        <v>0.15</v>
      </c>
      <c r="F2589">
        <v>0.15</v>
      </c>
      <c r="G2589">
        <v>-1.81</v>
      </c>
      <c r="H2589">
        <v>-1.66</v>
      </c>
      <c r="I2589">
        <v>-0.94</v>
      </c>
      <c r="J2589">
        <v>-2.6</v>
      </c>
    </row>
    <row r="2590" spans="1:10" x14ac:dyDescent="0.3">
      <c r="A2590" s="163">
        <v>45686</v>
      </c>
      <c r="B2590" t="s">
        <v>2675</v>
      </c>
      <c r="C2590">
        <v>154.65</v>
      </c>
      <c r="D2590">
        <v>-7.09</v>
      </c>
      <c r="E2590">
        <v>-1.71</v>
      </c>
      <c r="F2590">
        <v>-1.71</v>
      </c>
      <c r="G2590">
        <v>-0.41</v>
      </c>
      <c r="H2590">
        <v>-2.12</v>
      </c>
      <c r="I2590">
        <v>-1.65</v>
      </c>
      <c r="J2590">
        <v>-3.77</v>
      </c>
    </row>
    <row r="2591" spans="1:10" x14ac:dyDescent="0.3">
      <c r="A2591" s="163">
        <v>45686</v>
      </c>
      <c r="B2591" t="s">
        <v>2676</v>
      </c>
      <c r="C2591">
        <v>96.35</v>
      </c>
      <c r="D2591">
        <v>-6.76</v>
      </c>
      <c r="E2591">
        <v>-0.71</v>
      </c>
      <c r="F2591">
        <v>-0.71</v>
      </c>
      <c r="G2591">
        <v>-5</v>
      </c>
      <c r="H2591">
        <v>-5.71</v>
      </c>
      <c r="I2591">
        <v>3.49</v>
      </c>
      <c r="J2591">
        <v>-2.2200000000000002</v>
      </c>
    </row>
    <row r="2592" spans="1:10" x14ac:dyDescent="0.3">
      <c r="A2592" s="163">
        <v>45686</v>
      </c>
      <c r="B2592" t="s">
        <v>2677</v>
      </c>
      <c r="C2592">
        <v>30.41</v>
      </c>
      <c r="D2592">
        <v>-3.47</v>
      </c>
      <c r="E2592">
        <v>-4.1900000000000004</v>
      </c>
      <c r="F2592">
        <v>-4.1900000000000004</v>
      </c>
      <c r="G2592">
        <v>-1.95</v>
      </c>
      <c r="H2592">
        <v>-6.1400000000000006</v>
      </c>
      <c r="I2592">
        <v>2.7</v>
      </c>
      <c r="J2592">
        <v>-3.4400000000000004</v>
      </c>
    </row>
    <row r="2593" spans="1:10" x14ac:dyDescent="0.3">
      <c r="A2593" s="163">
        <v>45686</v>
      </c>
      <c r="B2593" t="s">
        <v>2678</v>
      </c>
      <c r="C2593">
        <v>35.57</v>
      </c>
      <c r="D2593">
        <v>-2.78</v>
      </c>
      <c r="E2593">
        <v>-1.99</v>
      </c>
      <c r="F2593">
        <v>-1.99</v>
      </c>
      <c r="G2593">
        <v>-2</v>
      </c>
      <c r="H2593">
        <v>-3.99</v>
      </c>
      <c r="I2593">
        <v>-1.98</v>
      </c>
      <c r="J2593">
        <v>-5.9700000000000006</v>
      </c>
    </row>
    <row r="2594" spans="1:10" x14ac:dyDescent="0.3">
      <c r="A2594" s="163">
        <v>45686</v>
      </c>
      <c r="B2594" t="s">
        <v>2679</v>
      </c>
      <c r="C2594">
        <v>254.75</v>
      </c>
      <c r="D2594">
        <v>-9.4499999999999993</v>
      </c>
      <c r="E2594">
        <v>-4.96</v>
      </c>
      <c r="F2594">
        <v>-4.96</v>
      </c>
      <c r="G2594">
        <v>4.21</v>
      </c>
      <c r="H2594">
        <v>-0.75</v>
      </c>
      <c r="I2594">
        <v>2.83</v>
      </c>
      <c r="J2594">
        <v>2.08</v>
      </c>
    </row>
    <row r="2595" spans="1:10" x14ac:dyDescent="0.3">
      <c r="A2595" s="163">
        <v>45686</v>
      </c>
      <c r="B2595" t="s">
        <v>2680</v>
      </c>
      <c r="C2595">
        <v>6006.1</v>
      </c>
      <c r="D2595">
        <v>-8.370000000000001</v>
      </c>
      <c r="E2595">
        <v>-3.89</v>
      </c>
      <c r="F2595">
        <v>-3.89</v>
      </c>
      <c r="G2595">
        <v>0.01</v>
      </c>
      <c r="H2595">
        <v>-3.88</v>
      </c>
      <c r="I2595">
        <v>2.72</v>
      </c>
      <c r="J2595">
        <v>-1.1599999999999999</v>
      </c>
    </row>
    <row r="2596" spans="1:10" x14ac:dyDescent="0.3">
      <c r="A2596" s="163">
        <v>45686</v>
      </c>
      <c r="B2596" t="s">
        <v>4171</v>
      </c>
      <c r="C2596">
        <v>3.97</v>
      </c>
      <c r="D2596">
        <v>0.79</v>
      </c>
      <c r="E2596">
        <v>-2.25</v>
      </c>
      <c r="F2596">
        <v>-2.25</v>
      </c>
      <c r="G2596">
        <v>3.58</v>
      </c>
      <c r="H2596">
        <v>1.33</v>
      </c>
      <c r="I2596">
        <v>-1.98</v>
      </c>
      <c r="J2596">
        <v>-0.64999999999999991</v>
      </c>
    </row>
    <row r="2597" spans="1:10" x14ac:dyDescent="0.3">
      <c r="A2597" s="163">
        <v>45684</v>
      </c>
      <c r="B2597" t="s">
        <v>4243</v>
      </c>
      <c r="C2597">
        <v>1.94</v>
      </c>
      <c r="D2597">
        <v>0.86</v>
      </c>
      <c r="E2597">
        <v>-4.9000000000000004</v>
      </c>
      <c r="F2597">
        <v>-4.9000000000000004</v>
      </c>
      <c r="G2597">
        <v>0</v>
      </c>
      <c r="H2597">
        <v>0</v>
      </c>
      <c r="I2597">
        <v>0</v>
      </c>
      <c r="J2597">
        <v>0</v>
      </c>
    </row>
    <row r="2598" spans="1:10" x14ac:dyDescent="0.3">
      <c r="A2598" s="163">
        <v>45686</v>
      </c>
      <c r="B2598" t="s">
        <v>2681</v>
      </c>
      <c r="C2598">
        <v>28.98</v>
      </c>
      <c r="D2598">
        <v>-7.17</v>
      </c>
      <c r="E2598">
        <v>-1.27</v>
      </c>
      <c r="F2598">
        <v>-1.27</v>
      </c>
      <c r="G2598">
        <v>0.14000000000000001</v>
      </c>
      <c r="H2598">
        <v>-1.1299999999999999</v>
      </c>
      <c r="I2598">
        <v>3.28</v>
      </c>
      <c r="J2598">
        <v>2.15</v>
      </c>
    </row>
    <row r="2599" spans="1:10" x14ac:dyDescent="0.3">
      <c r="A2599" s="163">
        <v>45686</v>
      </c>
      <c r="B2599" t="s">
        <v>2682</v>
      </c>
      <c r="C2599">
        <v>51.85</v>
      </c>
      <c r="D2599">
        <v>-0.84999999999999976</v>
      </c>
      <c r="E2599">
        <v>-2.99</v>
      </c>
      <c r="F2599">
        <v>-2.99</v>
      </c>
      <c r="G2599">
        <v>0.12</v>
      </c>
      <c r="H2599">
        <v>-2.87</v>
      </c>
      <c r="I2599">
        <v>0.37</v>
      </c>
      <c r="J2599">
        <v>-2.5</v>
      </c>
    </row>
    <row r="2600" spans="1:10" x14ac:dyDescent="0.3">
      <c r="A2600" s="163">
        <v>45686</v>
      </c>
      <c r="B2600" t="s">
        <v>2683</v>
      </c>
      <c r="C2600">
        <v>61.95</v>
      </c>
      <c r="D2600">
        <v>-5.99</v>
      </c>
      <c r="E2600">
        <v>-0.56999999999999995</v>
      </c>
      <c r="F2600">
        <v>-0.56999999999999995</v>
      </c>
      <c r="G2600">
        <v>-3.91</v>
      </c>
      <c r="H2600">
        <v>-4.4800000000000004</v>
      </c>
      <c r="I2600">
        <v>5</v>
      </c>
      <c r="J2600">
        <v>0.51999999999999957</v>
      </c>
    </row>
    <row r="2601" spans="1:10" x14ac:dyDescent="0.3">
      <c r="A2601" s="163">
        <v>45686</v>
      </c>
      <c r="B2601" t="s">
        <v>2684</v>
      </c>
      <c r="C2601">
        <v>45.75</v>
      </c>
      <c r="D2601">
        <v>-6</v>
      </c>
      <c r="E2601">
        <v>-3.15</v>
      </c>
      <c r="F2601">
        <v>-3.15</v>
      </c>
      <c r="G2601">
        <v>-2.16</v>
      </c>
      <c r="H2601">
        <v>-5.3100000000000005</v>
      </c>
      <c r="I2601">
        <v>2.0099999999999998</v>
      </c>
      <c r="J2601">
        <v>-3.3000000000000007</v>
      </c>
    </row>
    <row r="2602" spans="1:10" x14ac:dyDescent="0.3">
      <c r="A2602" s="163">
        <v>45686</v>
      </c>
      <c r="B2602" t="s">
        <v>2685</v>
      </c>
      <c r="C2602">
        <v>17.440000000000001</v>
      </c>
      <c r="D2602">
        <v>2.39</v>
      </c>
      <c r="E2602">
        <v>-3.57</v>
      </c>
      <c r="F2602">
        <v>-3.57</v>
      </c>
      <c r="G2602">
        <v>-2.0499999999999998</v>
      </c>
      <c r="H2602">
        <v>-5.6199999999999992</v>
      </c>
      <c r="I2602">
        <v>1.4</v>
      </c>
      <c r="J2602">
        <v>-4.2199999999999989</v>
      </c>
    </row>
    <row r="2603" spans="1:10" x14ac:dyDescent="0.3">
      <c r="A2603" s="163">
        <v>45686</v>
      </c>
      <c r="B2603" t="s">
        <v>2686</v>
      </c>
      <c r="C2603">
        <v>40.340000000000003</v>
      </c>
      <c r="D2603">
        <v>-9.9600000000000009</v>
      </c>
      <c r="E2603">
        <v>1.99</v>
      </c>
      <c r="F2603">
        <v>1.99</v>
      </c>
      <c r="G2603">
        <v>-2</v>
      </c>
      <c r="H2603">
        <v>-0.01</v>
      </c>
      <c r="I2603">
        <v>-1.99</v>
      </c>
      <c r="J2603">
        <v>-2</v>
      </c>
    </row>
    <row r="2604" spans="1:10" x14ac:dyDescent="0.3">
      <c r="A2604" s="163">
        <v>45686</v>
      </c>
      <c r="B2604" t="s">
        <v>2687</v>
      </c>
      <c r="C2604">
        <v>8.24</v>
      </c>
      <c r="D2604">
        <v>10.53</v>
      </c>
      <c r="E2604">
        <v>-4.7300000000000004</v>
      </c>
      <c r="F2604">
        <v>-4.7300000000000004</v>
      </c>
      <c r="H2604">
        <v>-4.7300000000000004</v>
      </c>
      <c r="I2604">
        <v>4.97</v>
      </c>
      <c r="J2604">
        <v>0.2399999999999993</v>
      </c>
    </row>
    <row r="2605" spans="1:10" x14ac:dyDescent="0.3">
      <c r="A2605" s="163">
        <v>45686</v>
      </c>
      <c r="B2605" t="s">
        <v>2688</v>
      </c>
      <c r="C2605">
        <v>82.1</v>
      </c>
      <c r="D2605">
        <v>-4.26</v>
      </c>
      <c r="E2605">
        <v>-3.4</v>
      </c>
      <c r="F2605">
        <v>-3.4</v>
      </c>
      <c r="G2605">
        <v>-4.8600000000000003</v>
      </c>
      <c r="H2605">
        <v>-8.26</v>
      </c>
      <c r="I2605">
        <v>-3.64</v>
      </c>
      <c r="J2605">
        <v>-11.9</v>
      </c>
    </row>
    <row r="2606" spans="1:10" x14ac:dyDescent="0.3">
      <c r="A2606" s="163">
        <v>45686</v>
      </c>
      <c r="B2606" t="s">
        <v>2689</v>
      </c>
      <c r="C2606">
        <v>906.7</v>
      </c>
      <c r="D2606">
        <v>-10.75</v>
      </c>
      <c r="E2606">
        <v>-5.52</v>
      </c>
      <c r="F2606">
        <v>-5.52</v>
      </c>
      <c r="G2606">
        <v>9.2799999999999994</v>
      </c>
      <c r="H2606">
        <v>3.76</v>
      </c>
      <c r="I2606">
        <v>3.61</v>
      </c>
      <c r="J2606">
        <v>7.3699999999999992</v>
      </c>
    </row>
    <row r="2607" spans="1:10" x14ac:dyDescent="0.3">
      <c r="A2607" s="163">
        <v>45686</v>
      </c>
      <c r="B2607" t="s">
        <v>2690</v>
      </c>
      <c r="C2607">
        <v>76.98</v>
      </c>
      <c r="D2607">
        <v>4.3100000000000005</v>
      </c>
      <c r="E2607">
        <v>-4.96</v>
      </c>
      <c r="F2607">
        <v>-4.96</v>
      </c>
      <c r="G2607">
        <v>-0.78</v>
      </c>
      <c r="H2607">
        <v>-5.74</v>
      </c>
      <c r="I2607">
        <v>0.83</v>
      </c>
      <c r="J2607">
        <v>-4.91</v>
      </c>
    </row>
    <row r="2608" spans="1:10" x14ac:dyDescent="0.3">
      <c r="A2608" s="163">
        <v>45686</v>
      </c>
      <c r="B2608" t="s">
        <v>2691</v>
      </c>
      <c r="C2608">
        <v>30.4</v>
      </c>
      <c r="D2608">
        <v>-6.74</v>
      </c>
      <c r="E2608">
        <v>-4.8899999999999997</v>
      </c>
      <c r="F2608">
        <v>-4.8899999999999997</v>
      </c>
      <c r="G2608">
        <v>4.75</v>
      </c>
      <c r="H2608">
        <v>-0.1399999999999996</v>
      </c>
      <c r="I2608">
        <v>2.15</v>
      </c>
      <c r="J2608">
        <v>2.0099999999999998</v>
      </c>
    </row>
    <row r="2609" spans="1:10" x14ac:dyDescent="0.3">
      <c r="A2609" s="163">
        <v>45686</v>
      </c>
      <c r="B2609" t="s">
        <v>2692</v>
      </c>
      <c r="C2609">
        <v>256</v>
      </c>
      <c r="D2609">
        <v>-8.98</v>
      </c>
      <c r="E2609">
        <v>-5.63</v>
      </c>
      <c r="F2609">
        <v>-5.63</v>
      </c>
      <c r="G2609">
        <v>-1.34</v>
      </c>
      <c r="H2609">
        <v>-6.97</v>
      </c>
      <c r="I2609">
        <v>2.2000000000000002</v>
      </c>
      <c r="J2609">
        <v>-4.7699999999999996</v>
      </c>
    </row>
    <row r="2610" spans="1:10" x14ac:dyDescent="0.3">
      <c r="A2610" s="163">
        <v>45686</v>
      </c>
      <c r="B2610" t="s">
        <v>2693</v>
      </c>
      <c r="C2610">
        <v>23.7</v>
      </c>
      <c r="D2610">
        <v>1.3100000000000005</v>
      </c>
      <c r="E2610">
        <v>-1.89</v>
      </c>
      <c r="F2610">
        <v>-1.89</v>
      </c>
      <c r="G2610">
        <v>-4.9800000000000004</v>
      </c>
      <c r="H2610">
        <v>-6.87</v>
      </c>
      <c r="I2610">
        <v>-2.19</v>
      </c>
      <c r="J2610">
        <v>-9.06</v>
      </c>
    </row>
    <row r="2611" spans="1:10" x14ac:dyDescent="0.3">
      <c r="A2611" s="163">
        <v>45686</v>
      </c>
      <c r="B2611" t="s">
        <v>2694</v>
      </c>
      <c r="C2611">
        <v>173.8</v>
      </c>
      <c r="D2611">
        <v>-6.01</v>
      </c>
      <c r="E2611">
        <v>-1.98</v>
      </c>
      <c r="F2611">
        <v>-1.98</v>
      </c>
      <c r="G2611">
        <v>-1.99</v>
      </c>
      <c r="H2611">
        <v>-3.97</v>
      </c>
      <c r="I2611">
        <v>-1.97</v>
      </c>
      <c r="J2611">
        <v>-5.94</v>
      </c>
    </row>
    <row r="2612" spans="1:10" x14ac:dyDescent="0.3">
      <c r="A2612" s="163">
        <v>45686</v>
      </c>
      <c r="B2612" t="s">
        <v>2695</v>
      </c>
      <c r="C2612">
        <v>11.05</v>
      </c>
      <c r="D2612">
        <v>-9.7200000000000006</v>
      </c>
      <c r="E2612">
        <v>-1.96</v>
      </c>
      <c r="F2612">
        <v>-1.96</v>
      </c>
      <c r="G2612">
        <v>-2</v>
      </c>
      <c r="H2612">
        <v>-3.96</v>
      </c>
      <c r="I2612">
        <v>-1.95</v>
      </c>
      <c r="J2612">
        <v>-5.91</v>
      </c>
    </row>
    <row r="2613" spans="1:10" x14ac:dyDescent="0.3">
      <c r="A2613" s="163">
        <v>45686</v>
      </c>
      <c r="B2613" t="s">
        <v>2696</v>
      </c>
      <c r="C2613">
        <v>5.91</v>
      </c>
      <c r="D2613">
        <v>2.66</v>
      </c>
      <c r="E2613">
        <v>-4.9400000000000004</v>
      </c>
      <c r="F2613">
        <v>-4.9400000000000004</v>
      </c>
      <c r="G2613">
        <v>-4.8600000000000003</v>
      </c>
      <c r="H2613">
        <v>-9.8000000000000007</v>
      </c>
      <c r="I2613">
        <v>4.05</v>
      </c>
      <c r="J2613">
        <v>-5.7500000000000009</v>
      </c>
    </row>
    <row r="2614" spans="1:10" x14ac:dyDescent="0.3">
      <c r="A2614" s="163">
        <v>45686</v>
      </c>
      <c r="B2614" t="s">
        <v>2697</v>
      </c>
      <c r="C2614">
        <v>45089.1</v>
      </c>
      <c r="D2614">
        <v>0.55000000000000004</v>
      </c>
      <c r="E2614">
        <v>-3.95</v>
      </c>
      <c r="F2614">
        <v>-3.95</v>
      </c>
      <c r="G2614">
        <v>0.26</v>
      </c>
      <c r="H2614">
        <v>-3.69</v>
      </c>
      <c r="I2614">
        <v>0.99</v>
      </c>
      <c r="J2614">
        <v>-2.7</v>
      </c>
    </row>
    <row r="2615" spans="1:10" x14ac:dyDescent="0.3">
      <c r="A2615" s="163">
        <v>45686</v>
      </c>
      <c r="B2615" t="s">
        <v>2698</v>
      </c>
      <c r="C2615">
        <v>43.78</v>
      </c>
      <c r="D2615">
        <v>-6.8900000000000006</v>
      </c>
      <c r="E2615">
        <v>-3.55</v>
      </c>
      <c r="F2615">
        <v>-3.55</v>
      </c>
      <c r="G2615">
        <v>1.6</v>
      </c>
      <c r="H2615">
        <v>-1.95</v>
      </c>
      <c r="I2615">
        <v>3.01</v>
      </c>
      <c r="J2615">
        <v>1.06</v>
      </c>
    </row>
    <row r="2616" spans="1:10" x14ac:dyDescent="0.3">
      <c r="A2616" s="163">
        <v>45686</v>
      </c>
      <c r="B2616" t="s">
        <v>2699</v>
      </c>
      <c r="C2616">
        <v>262.89999999999998</v>
      </c>
      <c r="D2616">
        <v>-11.11</v>
      </c>
      <c r="E2616">
        <v>-6.56</v>
      </c>
      <c r="F2616">
        <v>-6.56</v>
      </c>
      <c r="G2616">
        <v>1.21</v>
      </c>
      <c r="H2616">
        <v>-5.35</v>
      </c>
      <c r="I2616">
        <v>4.74</v>
      </c>
      <c r="J2616">
        <v>-0.60999999999999943</v>
      </c>
    </row>
    <row r="2617" spans="1:10" x14ac:dyDescent="0.3">
      <c r="A2617" s="163">
        <v>45686</v>
      </c>
      <c r="B2617" t="s">
        <v>2700</v>
      </c>
      <c r="C2617">
        <v>135.1</v>
      </c>
      <c r="D2617">
        <v>-1.35</v>
      </c>
      <c r="E2617">
        <v>-6.42</v>
      </c>
      <c r="F2617">
        <v>-6.42</v>
      </c>
      <c r="G2617">
        <v>-2.81</v>
      </c>
      <c r="H2617">
        <v>-9.23</v>
      </c>
      <c r="I2617">
        <v>1.43</v>
      </c>
      <c r="J2617">
        <v>-7.8000000000000007</v>
      </c>
    </row>
    <row r="2618" spans="1:10" x14ac:dyDescent="0.3">
      <c r="A2618" s="163">
        <v>45686</v>
      </c>
      <c r="B2618" t="s">
        <v>2701</v>
      </c>
      <c r="C2618">
        <v>238.7</v>
      </c>
      <c r="D2618">
        <v>-3.35</v>
      </c>
      <c r="E2618">
        <v>-4.96</v>
      </c>
      <c r="F2618">
        <v>-4.96</v>
      </c>
      <c r="G2618">
        <v>2.73</v>
      </c>
      <c r="H2618">
        <v>-2.23</v>
      </c>
      <c r="I2618">
        <v>1.47</v>
      </c>
      <c r="J2618">
        <v>-0.76</v>
      </c>
    </row>
    <row r="2619" spans="1:10" x14ac:dyDescent="0.3">
      <c r="A2619" s="163">
        <v>45686</v>
      </c>
      <c r="B2619" t="s">
        <v>2702</v>
      </c>
      <c r="C2619">
        <v>34.729999999999997</v>
      </c>
      <c r="D2619">
        <v>25.25</v>
      </c>
      <c r="E2619">
        <v>-2.31</v>
      </c>
      <c r="F2619">
        <v>-2.31</v>
      </c>
      <c r="G2619">
        <v>-7.18</v>
      </c>
      <c r="H2619">
        <v>-9.49</v>
      </c>
      <c r="I2619">
        <v>-5.73</v>
      </c>
      <c r="J2619">
        <v>-15.22</v>
      </c>
    </row>
    <row r="2620" spans="1:10" x14ac:dyDescent="0.3">
      <c r="A2620" s="163">
        <v>45686</v>
      </c>
      <c r="B2620" t="s">
        <v>2703</v>
      </c>
      <c r="C2620">
        <v>72.400000000000006</v>
      </c>
      <c r="D2620">
        <v>8.1300000000000008</v>
      </c>
      <c r="E2620">
        <v>-1.99</v>
      </c>
      <c r="F2620">
        <v>-1.99</v>
      </c>
      <c r="G2620">
        <v>-1.99</v>
      </c>
      <c r="H2620">
        <v>-3.98</v>
      </c>
      <c r="I2620">
        <v>-1.98</v>
      </c>
      <c r="J2620">
        <v>-5.96</v>
      </c>
    </row>
    <row r="2621" spans="1:10" x14ac:dyDescent="0.3">
      <c r="A2621" s="163">
        <v>45686</v>
      </c>
      <c r="B2621" t="s">
        <v>2704</v>
      </c>
      <c r="C2621">
        <v>30.97</v>
      </c>
      <c r="D2621">
        <v>-24.9</v>
      </c>
      <c r="G2621">
        <v>-4.99</v>
      </c>
      <c r="I2621">
        <v>-4.97</v>
      </c>
      <c r="J2621">
        <v>-4.99</v>
      </c>
    </row>
    <row r="2622" spans="1:10" x14ac:dyDescent="0.3">
      <c r="A2622" s="163">
        <v>45686</v>
      </c>
      <c r="B2622" t="s">
        <v>2705</v>
      </c>
      <c r="C2622">
        <v>316.55</v>
      </c>
      <c r="D2622">
        <v>-15.11</v>
      </c>
      <c r="E2622">
        <v>-5</v>
      </c>
      <c r="F2622">
        <v>-5</v>
      </c>
      <c r="G2622">
        <v>-4.99</v>
      </c>
      <c r="H2622">
        <v>-9.99</v>
      </c>
      <c r="I2622">
        <v>-3.42</v>
      </c>
      <c r="J2622">
        <v>-13.41</v>
      </c>
    </row>
    <row r="2623" spans="1:10" x14ac:dyDescent="0.3">
      <c r="A2623" s="163">
        <v>45686</v>
      </c>
      <c r="B2623" t="s">
        <v>2706</v>
      </c>
      <c r="C2623">
        <v>320.05</v>
      </c>
      <c r="D2623">
        <v>8.33</v>
      </c>
      <c r="E2623">
        <v>-2</v>
      </c>
      <c r="F2623">
        <v>-2</v>
      </c>
      <c r="G2623">
        <v>-2</v>
      </c>
      <c r="H2623">
        <v>-4</v>
      </c>
      <c r="I2623">
        <v>-1.99</v>
      </c>
      <c r="J2623">
        <v>-5.99</v>
      </c>
    </row>
    <row r="2624" spans="1:10" x14ac:dyDescent="0.3">
      <c r="A2624" s="163">
        <v>45686</v>
      </c>
      <c r="B2624" t="s">
        <v>2707</v>
      </c>
      <c r="C2624">
        <v>436.3</v>
      </c>
      <c r="D2624">
        <v>-3.41</v>
      </c>
      <c r="E2624">
        <v>-1.25</v>
      </c>
      <c r="F2624">
        <v>-1.25</v>
      </c>
      <c r="G2624">
        <v>1.0900000000000001</v>
      </c>
      <c r="H2624">
        <v>-0.15999999999999989</v>
      </c>
      <c r="I2624">
        <v>1.1599999999999999</v>
      </c>
      <c r="J2624">
        <v>1</v>
      </c>
    </row>
    <row r="2625" spans="1:10" x14ac:dyDescent="0.3">
      <c r="A2625" s="163">
        <v>45686</v>
      </c>
      <c r="B2625" t="s">
        <v>2708</v>
      </c>
      <c r="C2625">
        <v>1.1399999999999999</v>
      </c>
      <c r="D2625">
        <v>1.78</v>
      </c>
      <c r="E2625">
        <v>-0.85</v>
      </c>
      <c r="F2625">
        <v>-0.85</v>
      </c>
      <c r="H2625">
        <v>-0.85</v>
      </c>
      <c r="I2625">
        <v>-2.56</v>
      </c>
      <c r="J2625">
        <v>-3.41</v>
      </c>
    </row>
    <row r="2626" spans="1:10" x14ac:dyDescent="0.3">
      <c r="A2626" s="163">
        <v>45686</v>
      </c>
      <c r="B2626" t="s">
        <v>2709</v>
      </c>
      <c r="C2626">
        <v>348.45</v>
      </c>
      <c r="D2626">
        <v>-2.91</v>
      </c>
      <c r="E2626">
        <v>-3.6</v>
      </c>
      <c r="F2626">
        <v>-3.6</v>
      </c>
      <c r="G2626">
        <v>-2.2599999999999998</v>
      </c>
      <c r="H2626">
        <v>-5.8599999999999994</v>
      </c>
      <c r="I2626">
        <v>4.12</v>
      </c>
      <c r="J2626">
        <v>-1.7399999999999991</v>
      </c>
    </row>
    <row r="2627" spans="1:10" x14ac:dyDescent="0.3">
      <c r="A2627" s="163">
        <v>45686</v>
      </c>
      <c r="B2627" t="s">
        <v>2710</v>
      </c>
      <c r="C2627">
        <v>488.3</v>
      </c>
      <c r="D2627">
        <v>-1.57</v>
      </c>
      <c r="E2627">
        <v>-3.08</v>
      </c>
      <c r="F2627">
        <v>-3.08</v>
      </c>
      <c r="G2627">
        <v>-2.21</v>
      </c>
      <c r="H2627">
        <v>-5.29</v>
      </c>
      <c r="I2627">
        <v>2.68</v>
      </c>
      <c r="J2627">
        <v>-2.61</v>
      </c>
    </row>
    <row r="2628" spans="1:10" x14ac:dyDescent="0.3">
      <c r="A2628" s="163">
        <v>45686</v>
      </c>
      <c r="B2628" t="s">
        <v>2711</v>
      </c>
      <c r="C2628">
        <v>242.1</v>
      </c>
      <c r="D2628">
        <v>-3.47</v>
      </c>
      <c r="E2628">
        <v>-3.56</v>
      </c>
      <c r="F2628">
        <v>-3.56</v>
      </c>
      <c r="G2628">
        <v>7.5</v>
      </c>
      <c r="H2628">
        <v>3.94</v>
      </c>
      <c r="I2628">
        <v>-6.16</v>
      </c>
      <c r="J2628">
        <v>-2.2200000000000002</v>
      </c>
    </row>
    <row r="2629" spans="1:10" x14ac:dyDescent="0.3">
      <c r="A2629" s="163">
        <v>45686</v>
      </c>
      <c r="B2629" t="s">
        <v>2712</v>
      </c>
      <c r="C2629">
        <v>191.4</v>
      </c>
      <c r="D2629">
        <v>5.160000000000001</v>
      </c>
      <c r="E2629">
        <v>-5.62</v>
      </c>
      <c r="F2629">
        <v>-5.62</v>
      </c>
      <c r="G2629">
        <v>-2.4</v>
      </c>
      <c r="H2629">
        <v>-8.02</v>
      </c>
      <c r="I2629">
        <v>1.03</v>
      </c>
      <c r="J2629">
        <v>-6.9899999999999993</v>
      </c>
    </row>
    <row r="2630" spans="1:10" x14ac:dyDescent="0.3">
      <c r="A2630" s="163">
        <v>45686</v>
      </c>
      <c r="B2630" t="s">
        <v>2713</v>
      </c>
      <c r="C2630">
        <v>140.6</v>
      </c>
      <c r="D2630">
        <v>-6.35</v>
      </c>
      <c r="E2630">
        <v>-0.27</v>
      </c>
      <c r="F2630">
        <v>-0.27</v>
      </c>
      <c r="G2630">
        <v>-1.07</v>
      </c>
      <c r="H2630">
        <v>-1.34</v>
      </c>
      <c r="I2630">
        <v>-5</v>
      </c>
      <c r="J2630">
        <v>-6.34</v>
      </c>
    </row>
    <row r="2631" spans="1:10" x14ac:dyDescent="0.3">
      <c r="A2631" s="163">
        <v>45686</v>
      </c>
      <c r="B2631" t="s">
        <v>2714</v>
      </c>
      <c r="C2631">
        <v>57.06</v>
      </c>
      <c r="D2631">
        <v>18.95</v>
      </c>
      <c r="E2631">
        <v>1.99</v>
      </c>
      <c r="F2631">
        <v>1.99</v>
      </c>
      <c r="G2631">
        <v>1.99</v>
      </c>
      <c r="H2631">
        <v>3.98</v>
      </c>
      <c r="I2631">
        <v>1.98</v>
      </c>
      <c r="J2631">
        <v>5.96</v>
      </c>
    </row>
    <row r="2632" spans="1:10" x14ac:dyDescent="0.3">
      <c r="A2632" s="163">
        <v>45686</v>
      </c>
      <c r="B2632" t="s">
        <v>2715</v>
      </c>
      <c r="C2632">
        <v>3.06</v>
      </c>
      <c r="D2632">
        <v>1.4400000000000004</v>
      </c>
      <c r="E2632">
        <v>-4.4400000000000004</v>
      </c>
      <c r="F2632">
        <v>-4.4400000000000004</v>
      </c>
      <c r="G2632">
        <v>-2.99</v>
      </c>
      <c r="H2632">
        <v>-7.4300000000000006</v>
      </c>
      <c r="I2632">
        <v>4.79</v>
      </c>
      <c r="J2632">
        <v>-2.640000000000001</v>
      </c>
    </row>
    <row r="2633" spans="1:10" x14ac:dyDescent="0.3">
      <c r="A2633" s="163">
        <v>45686</v>
      </c>
      <c r="B2633" t="s">
        <v>2716</v>
      </c>
      <c r="C2633">
        <v>25</v>
      </c>
      <c r="D2633">
        <v>0.90000000000000036</v>
      </c>
      <c r="E2633">
        <v>4.96</v>
      </c>
      <c r="F2633">
        <v>4.96</v>
      </c>
      <c r="G2633">
        <v>4.9800000000000004</v>
      </c>
      <c r="H2633">
        <v>9.94</v>
      </c>
      <c r="I2633">
        <v>-1.22</v>
      </c>
      <c r="J2633">
        <v>8.7200000000000006</v>
      </c>
    </row>
    <row r="2634" spans="1:10" x14ac:dyDescent="0.3">
      <c r="A2634" s="163">
        <v>45686</v>
      </c>
      <c r="B2634" t="s">
        <v>2717</v>
      </c>
      <c r="C2634">
        <v>14</v>
      </c>
      <c r="D2634">
        <v>-16.440000000000001</v>
      </c>
      <c r="E2634">
        <v>-5</v>
      </c>
      <c r="F2634">
        <v>-5</v>
      </c>
      <c r="G2634">
        <v>0.89</v>
      </c>
      <c r="H2634">
        <v>-4.1100000000000003</v>
      </c>
      <c r="I2634">
        <v>2.87</v>
      </c>
      <c r="J2634">
        <v>-1.2400000000000002</v>
      </c>
    </row>
    <row r="2635" spans="1:10" x14ac:dyDescent="0.3">
      <c r="A2635" s="163">
        <v>45686</v>
      </c>
      <c r="B2635" t="s">
        <v>2718</v>
      </c>
      <c r="C2635">
        <v>186.55</v>
      </c>
      <c r="D2635">
        <v>6.46</v>
      </c>
      <c r="E2635">
        <v>-3.82</v>
      </c>
      <c r="F2635">
        <v>-3.82</v>
      </c>
      <c r="G2635">
        <v>0.74</v>
      </c>
      <c r="H2635">
        <v>-3.08</v>
      </c>
      <c r="I2635">
        <v>-1.94</v>
      </c>
      <c r="J2635">
        <v>-5.0199999999999996</v>
      </c>
    </row>
    <row r="2636" spans="1:10" x14ac:dyDescent="0.3">
      <c r="A2636" s="163">
        <v>45686</v>
      </c>
      <c r="B2636" t="s">
        <v>2719</v>
      </c>
      <c r="C2636">
        <v>202.61</v>
      </c>
      <c r="D2636">
        <v>7.6499999999999986</v>
      </c>
      <c r="E2636">
        <v>-4.34</v>
      </c>
      <c r="F2636">
        <v>-4.34</v>
      </c>
      <c r="G2636">
        <v>2.34</v>
      </c>
      <c r="H2636">
        <v>-2</v>
      </c>
      <c r="I2636">
        <v>3.15</v>
      </c>
      <c r="J2636">
        <v>1.1499999999999999</v>
      </c>
    </row>
    <row r="2637" spans="1:10" x14ac:dyDescent="0.3">
      <c r="A2637" s="163">
        <v>45686</v>
      </c>
      <c r="B2637" t="s">
        <v>2720</v>
      </c>
      <c r="C2637">
        <v>7.3</v>
      </c>
      <c r="D2637">
        <v>-4.12</v>
      </c>
      <c r="E2637">
        <v>0.41</v>
      </c>
      <c r="F2637">
        <v>0.41</v>
      </c>
      <c r="G2637">
        <v>-4.8099999999999996</v>
      </c>
      <c r="H2637">
        <v>-4.4000000000000004</v>
      </c>
      <c r="I2637">
        <v>5.34</v>
      </c>
      <c r="J2637">
        <v>0.94000000000000039</v>
      </c>
    </row>
    <row r="2638" spans="1:10" x14ac:dyDescent="0.3">
      <c r="A2638" s="163">
        <v>45686</v>
      </c>
      <c r="B2638" t="s">
        <v>2721</v>
      </c>
      <c r="C2638">
        <v>33.47</v>
      </c>
      <c r="D2638">
        <v>-24.97</v>
      </c>
      <c r="E2638">
        <v>-5</v>
      </c>
      <c r="F2638">
        <v>-5</v>
      </c>
      <c r="G2638">
        <v>-4.99</v>
      </c>
      <c r="H2638">
        <v>-9.99</v>
      </c>
      <c r="I2638">
        <v>-4.97</v>
      </c>
      <c r="J2638">
        <v>-14.96</v>
      </c>
    </row>
    <row r="2639" spans="1:10" x14ac:dyDescent="0.3">
      <c r="A2639" s="163">
        <v>45686</v>
      </c>
      <c r="B2639" t="s">
        <v>2722</v>
      </c>
      <c r="C2639">
        <v>192.3</v>
      </c>
      <c r="D2639">
        <v>5.51</v>
      </c>
      <c r="E2639">
        <v>-3.33</v>
      </c>
      <c r="F2639">
        <v>-3.33</v>
      </c>
      <c r="G2639">
        <v>2.63</v>
      </c>
      <c r="H2639">
        <v>-0.70000000000000018</v>
      </c>
      <c r="I2639">
        <v>-4.5599999999999996</v>
      </c>
      <c r="J2639">
        <v>-5.26</v>
      </c>
    </row>
    <row r="2640" spans="1:10" x14ac:dyDescent="0.3">
      <c r="A2640" s="163">
        <v>45686</v>
      </c>
      <c r="B2640" t="s">
        <v>2723</v>
      </c>
      <c r="C2640">
        <v>69.72</v>
      </c>
      <c r="D2640">
        <v>-8.370000000000001</v>
      </c>
      <c r="E2640">
        <v>-4.21</v>
      </c>
      <c r="F2640">
        <v>-4.21</v>
      </c>
      <c r="G2640">
        <v>-0.27</v>
      </c>
      <c r="H2640">
        <v>-4.4800000000000004</v>
      </c>
      <c r="I2640">
        <v>3.43</v>
      </c>
      <c r="J2640">
        <v>-1.0500000000000005</v>
      </c>
    </row>
    <row r="2641" spans="1:10" x14ac:dyDescent="0.3">
      <c r="A2641" s="163">
        <v>45686</v>
      </c>
      <c r="B2641" t="s">
        <v>2724</v>
      </c>
      <c r="C2641">
        <v>114.6</v>
      </c>
      <c r="D2641">
        <v>2.5499999999999998</v>
      </c>
      <c r="E2641">
        <v>-6.05</v>
      </c>
      <c r="F2641">
        <v>-6.05</v>
      </c>
      <c r="G2641">
        <v>0.22</v>
      </c>
      <c r="H2641">
        <v>-5.83</v>
      </c>
      <c r="I2641">
        <v>2.2799999999999998</v>
      </c>
      <c r="J2641">
        <v>-3.5500000000000003</v>
      </c>
    </row>
    <row r="2642" spans="1:10" x14ac:dyDescent="0.3">
      <c r="A2642" s="163">
        <v>45686</v>
      </c>
      <c r="B2642" t="s">
        <v>2725</v>
      </c>
      <c r="C2642">
        <v>160.75</v>
      </c>
      <c r="D2642">
        <v>-4.07</v>
      </c>
      <c r="E2642">
        <v>-4.95</v>
      </c>
      <c r="F2642">
        <v>-4.95</v>
      </c>
      <c r="G2642">
        <v>-1.96</v>
      </c>
      <c r="H2642">
        <v>-6.91</v>
      </c>
      <c r="I2642">
        <v>5.34</v>
      </c>
      <c r="J2642">
        <v>-1.5700000000000005</v>
      </c>
    </row>
    <row r="2643" spans="1:10" x14ac:dyDescent="0.3">
      <c r="A2643" s="163">
        <v>45686</v>
      </c>
      <c r="B2643" t="s">
        <v>2726</v>
      </c>
      <c r="C2643">
        <v>79.400000000000006</v>
      </c>
      <c r="D2643">
        <v>-9.82</v>
      </c>
      <c r="E2643">
        <v>-1.34</v>
      </c>
      <c r="F2643">
        <v>-1.34</v>
      </c>
      <c r="G2643">
        <v>-1.05</v>
      </c>
      <c r="H2643">
        <v>-2.39</v>
      </c>
      <c r="I2643">
        <v>-0.94</v>
      </c>
      <c r="J2643">
        <v>-3.33</v>
      </c>
    </row>
    <row r="2644" spans="1:10" x14ac:dyDescent="0.3">
      <c r="A2644" s="163">
        <v>45686</v>
      </c>
      <c r="B2644" t="s">
        <v>2727</v>
      </c>
      <c r="C2644">
        <v>60</v>
      </c>
      <c r="D2644">
        <v>-1.91</v>
      </c>
      <c r="E2644">
        <v>-4.9800000000000004</v>
      </c>
      <c r="F2644">
        <v>-4.9800000000000004</v>
      </c>
      <c r="G2644">
        <v>1.56</v>
      </c>
      <c r="H2644">
        <v>-3.4200000000000004</v>
      </c>
      <c r="I2644">
        <v>3.63</v>
      </c>
      <c r="J2644">
        <v>0.20999999999999949</v>
      </c>
    </row>
    <row r="2645" spans="1:10" x14ac:dyDescent="0.3">
      <c r="A2645" s="163">
        <v>45686</v>
      </c>
      <c r="B2645" t="s">
        <v>2728</v>
      </c>
      <c r="C2645">
        <v>1040.55</v>
      </c>
      <c r="D2645">
        <v>0.75999999999999979</v>
      </c>
      <c r="E2645">
        <v>-4.8</v>
      </c>
      <c r="F2645">
        <v>-4.8</v>
      </c>
      <c r="G2645">
        <v>-0.48</v>
      </c>
      <c r="H2645">
        <v>-5.2799999999999994</v>
      </c>
      <c r="I2645">
        <v>2.96</v>
      </c>
      <c r="J2645">
        <v>-2.3199999999999994</v>
      </c>
    </row>
    <row r="2646" spans="1:10" x14ac:dyDescent="0.3">
      <c r="A2646" s="163">
        <v>45686</v>
      </c>
      <c r="B2646" t="s">
        <v>2729</v>
      </c>
      <c r="C2646">
        <v>2.83</v>
      </c>
      <c r="D2646">
        <v>-0.5600000000000005</v>
      </c>
      <c r="E2646">
        <v>-3.31</v>
      </c>
      <c r="F2646">
        <v>-3.31</v>
      </c>
      <c r="G2646">
        <v>-0.34</v>
      </c>
      <c r="H2646">
        <v>-3.65</v>
      </c>
      <c r="I2646">
        <v>-2.75</v>
      </c>
      <c r="J2646">
        <v>-6.4</v>
      </c>
    </row>
    <row r="2647" spans="1:10" x14ac:dyDescent="0.3">
      <c r="A2647" s="163">
        <v>45686</v>
      </c>
      <c r="B2647" t="s">
        <v>2730</v>
      </c>
      <c r="C2647">
        <v>378</v>
      </c>
      <c r="D2647">
        <v>-4.8000000000000007</v>
      </c>
      <c r="E2647">
        <v>-0.4</v>
      </c>
      <c r="F2647">
        <v>-0.4</v>
      </c>
      <c r="G2647">
        <v>0.54</v>
      </c>
      <c r="H2647">
        <v>0.14000000000000001</v>
      </c>
      <c r="I2647">
        <v>1.61</v>
      </c>
      <c r="J2647">
        <v>1.75</v>
      </c>
    </row>
    <row r="2648" spans="1:10" x14ac:dyDescent="0.3">
      <c r="A2648" s="163">
        <v>45685</v>
      </c>
      <c r="B2648" t="s">
        <v>2731</v>
      </c>
      <c r="C2648">
        <v>16.98</v>
      </c>
      <c r="D2648">
        <v>-5.84</v>
      </c>
      <c r="E2648">
        <v>0.06</v>
      </c>
      <c r="F2648">
        <v>0.06</v>
      </c>
      <c r="G2648">
        <v>3.54</v>
      </c>
      <c r="H2648">
        <v>3.6</v>
      </c>
    </row>
    <row r="2649" spans="1:10" x14ac:dyDescent="0.3">
      <c r="A2649" s="163">
        <v>45686</v>
      </c>
      <c r="B2649" t="s">
        <v>2732</v>
      </c>
      <c r="C2649">
        <v>170.35</v>
      </c>
      <c r="D2649">
        <v>-7.88</v>
      </c>
      <c r="E2649">
        <v>-6.6</v>
      </c>
      <c r="F2649">
        <v>-6.6</v>
      </c>
      <c r="G2649">
        <v>0.88</v>
      </c>
      <c r="H2649">
        <v>-5.72</v>
      </c>
      <c r="I2649">
        <v>-0.55000000000000004</v>
      </c>
      <c r="J2649">
        <v>-6.27</v>
      </c>
    </row>
    <row r="2650" spans="1:10" x14ac:dyDescent="0.3">
      <c r="A2650" s="163">
        <v>45686</v>
      </c>
      <c r="B2650" t="s">
        <v>2733</v>
      </c>
      <c r="C2650">
        <v>22.08</v>
      </c>
      <c r="D2650">
        <v>-1.92</v>
      </c>
      <c r="E2650">
        <v>-1.96</v>
      </c>
      <c r="F2650">
        <v>-1.96</v>
      </c>
      <c r="G2650">
        <v>-1.96</v>
      </c>
      <c r="H2650">
        <v>-3.92</v>
      </c>
      <c r="I2650">
        <v>-2</v>
      </c>
      <c r="J2650">
        <v>-5.92</v>
      </c>
    </row>
    <row r="2651" spans="1:10" x14ac:dyDescent="0.3">
      <c r="A2651" s="163">
        <v>45686</v>
      </c>
      <c r="B2651" t="s">
        <v>2734</v>
      </c>
      <c r="C2651">
        <v>41.56</v>
      </c>
      <c r="D2651">
        <v>4.1100000000000012</v>
      </c>
      <c r="E2651">
        <v>1.51</v>
      </c>
      <c r="F2651">
        <v>1.51</v>
      </c>
      <c r="H2651">
        <v>1.51</v>
      </c>
      <c r="I2651">
        <v>4.9800000000000004</v>
      </c>
      <c r="J2651">
        <v>6.49</v>
      </c>
    </row>
    <row r="2652" spans="1:10" x14ac:dyDescent="0.3">
      <c r="A2652" s="163">
        <v>45686</v>
      </c>
      <c r="B2652" t="s">
        <v>2735</v>
      </c>
      <c r="C2652">
        <v>144.55000000000001</v>
      </c>
      <c r="D2652">
        <v>-0.89999999999999991</v>
      </c>
      <c r="E2652">
        <v>-4.95</v>
      </c>
      <c r="F2652">
        <v>-4.95</v>
      </c>
      <c r="G2652">
        <v>-7.07</v>
      </c>
      <c r="H2652">
        <v>-12.02</v>
      </c>
      <c r="I2652">
        <v>5.82</v>
      </c>
      <c r="J2652">
        <v>-6.1999999999999993</v>
      </c>
    </row>
    <row r="2653" spans="1:10" x14ac:dyDescent="0.3">
      <c r="A2653" s="163">
        <v>45685</v>
      </c>
      <c r="B2653" t="s">
        <v>2736</v>
      </c>
      <c r="C2653">
        <v>168.55</v>
      </c>
      <c r="D2653">
        <v>-5.75</v>
      </c>
      <c r="E2653">
        <v>-4.76</v>
      </c>
      <c r="F2653">
        <v>-4.76</v>
      </c>
      <c r="G2653">
        <v>5.34</v>
      </c>
      <c r="H2653">
        <v>0.58000000000000007</v>
      </c>
    </row>
    <row r="2654" spans="1:10" x14ac:dyDescent="0.3">
      <c r="A2654" s="163">
        <v>45686</v>
      </c>
      <c r="B2654" t="s">
        <v>2737</v>
      </c>
      <c r="C2654">
        <v>126.9</v>
      </c>
      <c r="D2654">
        <v>-5</v>
      </c>
      <c r="E2654">
        <v>4.97</v>
      </c>
      <c r="F2654">
        <v>4.97</v>
      </c>
      <c r="G2654">
        <v>4.99</v>
      </c>
      <c r="H2654">
        <v>9.9600000000000009</v>
      </c>
      <c r="I2654">
        <v>4.96</v>
      </c>
      <c r="J2654">
        <v>14.920000000000002</v>
      </c>
    </row>
    <row r="2655" spans="1:10" x14ac:dyDescent="0.3">
      <c r="A2655" s="163">
        <v>45686</v>
      </c>
      <c r="B2655" t="s">
        <v>2738</v>
      </c>
      <c r="C2655">
        <v>20.43</v>
      </c>
      <c r="D2655">
        <v>9.89</v>
      </c>
      <c r="E2655">
        <v>-0.04</v>
      </c>
      <c r="F2655">
        <v>-0.04</v>
      </c>
      <c r="G2655">
        <v>-5</v>
      </c>
      <c r="H2655">
        <v>-5.04</v>
      </c>
      <c r="I2655">
        <v>-4.84</v>
      </c>
      <c r="J2655">
        <v>-9.8800000000000008</v>
      </c>
    </row>
    <row r="2656" spans="1:10" x14ac:dyDescent="0.3">
      <c r="A2656" s="163">
        <v>45686</v>
      </c>
      <c r="B2656" t="s">
        <v>2739</v>
      </c>
      <c r="C2656">
        <v>108.8</v>
      </c>
      <c r="D2656">
        <v>-4.59</v>
      </c>
      <c r="E2656">
        <v>-3.68</v>
      </c>
      <c r="F2656">
        <v>-3.68</v>
      </c>
      <c r="G2656">
        <v>-4.47</v>
      </c>
      <c r="H2656">
        <v>-8.15</v>
      </c>
      <c r="I2656">
        <v>-0.09</v>
      </c>
      <c r="J2656">
        <v>-8.24</v>
      </c>
    </row>
    <row r="2657" spans="1:10" x14ac:dyDescent="0.3">
      <c r="A2657" s="163">
        <v>45686</v>
      </c>
      <c r="B2657" t="s">
        <v>2740</v>
      </c>
      <c r="C2657">
        <v>9.36</v>
      </c>
      <c r="D2657">
        <v>6.03</v>
      </c>
      <c r="E2657">
        <v>-5.17</v>
      </c>
      <c r="F2657">
        <v>-5.17</v>
      </c>
      <c r="G2657">
        <v>-2.67</v>
      </c>
      <c r="H2657">
        <v>-7.84</v>
      </c>
      <c r="I2657">
        <v>-1.06</v>
      </c>
      <c r="J2657">
        <v>-8.9</v>
      </c>
    </row>
    <row r="2658" spans="1:10" x14ac:dyDescent="0.3">
      <c r="A2658" s="163">
        <v>45686</v>
      </c>
      <c r="B2658" t="s">
        <v>2741</v>
      </c>
      <c r="C2658">
        <v>9.06</v>
      </c>
      <c r="D2658">
        <v>-2.2599999999999998</v>
      </c>
      <c r="E2658">
        <v>1.05</v>
      </c>
      <c r="F2658">
        <v>1.05</v>
      </c>
      <c r="G2658">
        <v>-4.58</v>
      </c>
      <c r="H2658">
        <v>-3.53</v>
      </c>
      <c r="I2658">
        <v>-1.2</v>
      </c>
      <c r="J2658">
        <v>-4.7300000000000004</v>
      </c>
    </row>
    <row r="2659" spans="1:10" x14ac:dyDescent="0.3">
      <c r="A2659" s="163">
        <v>45686</v>
      </c>
      <c r="B2659" t="s">
        <v>2742</v>
      </c>
      <c r="C2659">
        <v>599.5</v>
      </c>
      <c r="D2659">
        <v>3.9999999999999897E-2</v>
      </c>
      <c r="E2659">
        <v>1.37</v>
      </c>
      <c r="F2659">
        <v>1.37</v>
      </c>
      <c r="G2659">
        <v>-1.91</v>
      </c>
      <c r="H2659">
        <v>-0.53999999999999981</v>
      </c>
      <c r="I2659">
        <v>-2.6</v>
      </c>
      <c r="J2659">
        <v>-3.14</v>
      </c>
    </row>
    <row r="2660" spans="1:10" x14ac:dyDescent="0.3">
      <c r="A2660" s="163">
        <v>45686</v>
      </c>
      <c r="B2660" t="s">
        <v>2743</v>
      </c>
      <c r="C2660">
        <v>29.97</v>
      </c>
      <c r="D2660">
        <v>-9.94</v>
      </c>
      <c r="E2660">
        <v>-4.9800000000000004</v>
      </c>
      <c r="F2660">
        <v>-4.9800000000000004</v>
      </c>
      <c r="G2660">
        <v>-5</v>
      </c>
      <c r="H2660">
        <v>-9.98</v>
      </c>
      <c r="I2660">
        <v>-2.66</v>
      </c>
      <c r="J2660">
        <v>-12.64</v>
      </c>
    </row>
    <row r="2661" spans="1:10" x14ac:dyDescent="0.3">
      <c r="A2661" s="163">
        <v>45686</v>
      </c>
      <c r="B2661" t="s">
        <v>2744</v>
      </c>
      <c r="C2661">
        <v>44.76</v>
      </c>
      <c r="D2661">
        <v>-7.43</v>
      </c>
      <c r="E2661">
        <v>-1</v>
      </c>
      <c r="F2661">
        <v>-1</v>
      </c>
      <c r="G2661">
        <v>5</v>
      </c>
      <c r="H2661">
        <v>4</v>
      </c>
      <c r="I2661">
        <v>5</v>
      </c>
      <c r="J2661">
        <v>9</v>
      </c>
    </row>
    <row r="2662" spans="1:10" x14ac:dyDescent="0.3">
      <c r="A2662" s="163">
        <v>45686</v>
      </c>
      <c r="B2662" t="s">
        <v>2745</v>
      </c>
      <c r="C2662">
        <v>36.9</v>
      </c>
      <c r="D2662">
        <v>0.72999999999999965</v>
      </c>
      <c r="E2662">
        <v>1.76</v>
      </c>
      <c r="F2662">
        <v>1.76</v>
      </c>
      <c r="I2662">
        <v>-1.78</v>
      </c>
      <c r="J2662">
        <v>-0.02</v>
      </c>
    </row>
    <row r="2663" spans="1:10" x14ac:dyDescent="0.3">
      <c r="A2663" s="163">
        <v>45686</v>
      </c>
      <c r="B2663" t="s">
        <v>2746</v>
      </c>
      <c r="C2663">
        <v>1848.95</v>
      </c>
      <c r="D2663">
        <v>-1.8</v>
      </c>
      <c r="E2663">
        <v>0.06</v>
      </c>
      <c r="F2663">
        <v>0.06</v>
      </c>
      <c r="G2663">
        <v>0.67</v>
      </c>
      <c r="H2663">
        <v>0.73</v>
      </c>
      <c r="I2663">
        <v>0.91</v>
      </c>
      <c r="J2663">
        <v>1.64</v>
      </c>
    </row>
    <row r="2664" spans="1:10" x14ac:dyDescent="0.3">
      <c r="A2664" s="163">
        <v>45686</v>
      </c>
      <c r="B2664" t="s">
        <v>2747</v>
      </c>
      <c r="C2664">
        <v>47.85</v>
      </c>
      <c r="D2664">
        <v>-3.72</v>
      </c>
      <c r="E2664">
        <v>-4.5199999999999996</v>
      </c>
      <c r="F2664">
        <v>-4.5199999999999996</v>
      </c>
      <c r="G2664">
        <v>-1.8</v>
      </c>
      <c r="H2664">
        <v>-6.3199999999999994</v>
      </c>
      <c r="I2664">
        <v>2.95</v>
      </c>
      <c r="J2664">
        <v>-3.3699999999999992</v>
      </c>
    </row>
    <row r="2665" spans="1:10" x14ac:dyDescent="0.3">
      <c r="A2665" s="163">
        <v>45686</v>
      </c>
      <c r="B2665" t="s">
        <v>2748</v>
      </c>
      <c r="C2665">
        <v>513.29999999999995</v>
      </c>
      <c r="D2665">
        <v>-12.56</v>
      </c>
      <c r="E2665">
        <v>-5.68</v>
      </c>
      <c r="F2665">
        <v>-5.68</v>
      </c>
      <c r="G2665">
        <v>1.94</v>
      </c>
      <c r="H2665">
        <v>-3.74</v>
      </c>
      <c r="I2665">
        <v>2.16</v>
      </c>
      <c r="J2665">
        <v>-1.5799999999999996</v>
      </c>
    </row>
    <row r="2666" spans="1:10" x14ac:dyDescent="0.3">
      <c r="A2666" s="163">
        <v>45686</v>
      </c>
      <c r="B2666" t="s">
        <v>2749</v>
      </c>
      <c r="C2666">
        <v>12.57</v>
      </c>
      <c r="D2666">
        <v>4.32</v>
      </c>
    </row>
    <row r="2667" spans="1:10" x14ac:dyDescent="0.3">
      <c r="A2667" s="163">
        <v>45686</v>
      </c>
      <c r="B2667" t="s">
        <v>2750</v>
      </c>
      <c r="C2667">
        <v>18.22</v>
      </c>
      <c r="D2667">
        <v>-3.36</v>
      </c>
      <c r="E2667">
        <v>-8.42</v>
      </c>
      <c r="F2667">
        <v>-8.42</v>
      </c>
      <c r="G2667">
        <v>-2.83</v>
      </c>
      <c r="H2667">
        <v>-11.25</v>
      </c>
      <c r="I2667">
        <v>3.88</v>
      </c>
      <c r="J2667">
        <v>-7.37</v>
      </c>
    </row>
    <row r="2668" spans="1:10" x14ac:dyDescent="0.3">
      <c r="A2668" s="163">
        <v>45684</v>
      </c>
      <c r="B2668" t="s">
        <v>4244</v>
      </c>
      <c r="C2668">
        <v>6.94</v>
      </c>
      <c r="D2668">
        <v>-0.56000000000000005</v>
      </c>
      <c r="E2668">
        <v>-3.61</v>
      </c>
      <c r="F2668">
        <v>-3.61</v>
      </c>
      <c r="G2668">
        <v>0</v>
      </c>
      <c r="H2668">
        <v>0</v>
      </c>
      <c r="I2668">
        <v>0</v>
      </c>
      <c r="J2668">
        <v>0</v>
      </c>
    </row>
    <row r="2669" spans="1:10" x14ac:dyDescent="0.3">
      <c r="A2669" s="163">
        <v>45686</v>
      </c>
      <c r="B2669" t="s">
        <v>2751</v>
      </c>
      <c r="C2669">
        <v>12.35</v>
      </c>
      <c r="D2669">
        <v>-2.39</v>
      </c>
      <c r="E2669">
        <v>-4.5599999999999996</v>
      </c>
      <c r="F2669">
        <v>-4.5599999999999996</v>
      </c>
      <c r="G2669">
        <v>-0.57999999999999996</v>
      </c>
      <c r="H2669">
        <v>-5.14</v>
      </c>
      <c r="I2669">
        <v>2.3199999999999998</v>
      </c>
      <c r="J2669">
        <v>-2.82</v>
      </c>
    </row>
    <row r="2670" spans="1:10" x14ac:dyDescent="0.3">
      <c r="A2670" s="163">
        <v>45686</v>
      </c>
      <c r="B2670" t="s">
        <v>2752</v>
      </c>
      <c r="C2670">
        <v>4718.25</v>
      </c>
      <c r="D2670">
        <v>-1.2999999999999998</v>
      </c>
      <c r="E2670">
        <v>-2.1</v>
      </c>
      <c r="F2670">
        <v>-2.1</v>
      </c>
      <c r="G2670">
        <v>-1.22</v>
      </c>
      <c r="H2670">
        <v>-3.3200000000000003</v>
      </c>
      <c r="I2670">
        <v>1.87</v>
      </c>
      <c r="J2670">
        <v>-1.4500000000000002</v>
      </c>
    </row>
    <row r="2671" spans="1:10" x14ac:dyDescent="0.3">
      <c r="A2671" s="163">
        <v>45686</v>
      </c>
      <c r="B2671" t="s">
        <v>2753</v>
      </c>
      <c r="C2671">
        <v>476.4</v>
      </c>
      <c r="D2671">
        <v>-1.3900000000000006</v>
      </c>
      <c r="E2671">
        <v>-3.54</v>
      </c>
      <c r="F2671">
        <v>-3.54</v>
      </c>
      <c r="G2671">
        <v>-4.07</v>
      </c>
      <c r="H2671">
        <v>-7.61</v>
      </c>
      <c r="I2671">
        <v>3.93</v>
      </c>
      <c r="J2671">
        <v>-3.68</v>
      </c>
    </row>
    <row r="2672" spans="1:10" x14ac:dyDescent="0.3">
      <c r="A2672" s="163">
        <v>45686</v>
      </c>
      <c r="B2672" t="s">
        <v>2754</v>
      </c>
      <c r="C2672">
        <v>809.05</v>
      </c>
      <c r="D2672">
        <v>-10.52</v>
      </c>
      <c r="E2672">
        <v>-3.41</v>
      </c>
      <c r="F2672">
        <v>-3.41</v>
      </c>
      <c r="G2672">
        <v>-1.4</v>
      </c>
      <c r="H2672">
        <v>-4.8100000000000005</v>
      </c>
      <c r="I2672">
        <v>5.17</v>
      </c>
      <c r="J2672">
        <v>0.35999999999999938</v>
      </c>
    </row>
    <row r="2673" spans="1:10" x14ac:dyDescent="0.3">
      <c r="A2673" s="163">
        <v>45686</v>
      </c>
      <c r="B2673" t="s">
        <v>2755</v>
      </c>
      <c r="C2673">
        <v>11.91</v>
      </c>
      <c r="D2673">
        <v>0.08</v>
      </c>
      <c r="E2673">
        <v>-0.08</v>
      </c>
      <c r="F2673">
        <v>-0.08</v>
      </c>
      <c r="G2673">
        <v>-1.93</v>
      </c>
      <c r="H2673">
        <v>-2.0099999999999998</v>
      </c>
      <c r="I2673">
        <v>1.88</v>
      </c>
      <c r="J2673">
        <v>-0.12999999999999989</v>
      </c>
    </row>
    <row r="2674" spans="1:10" x14ac:dyDescent="0.3">
      <c r="A2674" s="163">
        <v>45686</v>
      </c>
      <c r="B2674" t="s">
        <v>2756</v>
      </c>
      <c r="C2674">
        <v>85.13</v>
      </c>
      <c r="D2674">
        <v>2.0299999999999998</v>
      </c>
      <c r="E2674">
        <v>-5.56</v>
      </c>
      <c r="F2674">
        <v>-5.56</v>
      </c>
      <c r="G2674">
        <v>0.6</v>
      </c>
      <c r="H2674">
        <v>-4.96</v>
      </c>
      <c r="I2674">
        <v>0.75</v>
      </c>
      <c r="J2674">
        <v>-4.21</v>
      </c>
    </row>
    <row r="2675" spans="1:10" x14ac:dyDescent="0.3">
      <c r="A2675" s="163">
        <v>45686</v>
      </c>
      <c r="B2675" t="s">
        <v>2757</v>
      </c>
      <c r="C2675">
        <v>363.65</v>
      </c>
      <c r="D2675">
        <v>2.68</v>
      </c>
      <c r="E2675">
        <v>-4.04</v>
      </c>
      <c r="F2675">
        <v>-4.04</v>
      </c>
      <c r="G2675">
        <v>0.03</v>
      </c>
      <c r="H2675">
        <v>-4.01</v>
      </c>
      <c r="I2675">
        <v>3.13</v>
      </c>
      <c r="J2675">
        <v>-0.87999999999999989</v>
      </c>
    </row>
    <row r="2676" spans="1:10" x14ac:dyDescent="0.3">
      <c r="A2676" s="163">
        <v>45686</v>
      </c>
      <c r="B2676" t="s">
        <v>2758</v>
      </c>
      <c r="C2676">
        <v>593.45000000000005</v>
      </c>
      <c r="D2676">
        <v>-0.39999999999999991</v>
      </c>
      <c r="E2676">
        <v>-0.21</v>
      </c>
      <c r="F2676">
        <v>-0.21</v>
      </c>
      <c r="G2676">
        <v>-0.03</v>
      </c>
      <c r="H2676">
        <v>-0.24</v>
      </c>
      <c r="I2676">
        <v>-1.33</v>
      </c>
      <c r="J2676">
        <v>-1.57</v>
      </c>
    </row>
    <row r="2677" spans="1:10" x14ac:dyDescent="0.3">
      <c r="A2677" s="163">
        <v>45686</v>
      </c>
      <c r="B2677" t="s">
        <v>2759</v>
      </c>
      <c r="C2677">
        <v>13.73</v>
      </c>
      <c r="D2677">
        <v>-3.37</v>
      </c>
      <c r="E2677">
        <v>-4.96</v>
      </c>
      <c r="F2677">
        <v>-4.96</v>
      </c>
      <c r="G2677">
        <v>-3.82</v>
      </c>
      <c r="H2677">
        <v>-8.7799999999999994</v>
      </c>
      <c r="I2677">
        <v>4.97</v>
      </c>
      <c r="J2677">
        <v>-3.81</v>
      </c>
    </row>
    <row r="2678" spans="1:10" x14ac:dyDescent="0.3">
      <c r="A2678" s="163">
        <v>45686</v>
      </c>
      <c r="B2678" t="s">
        <v>2760</v>
      </c>
      <c r="C2678">
        <v>102.3</v>
      </c>
      <c r="D2678">
        <v>-3.87</v>
      </c>
      <c r="G2678">
        <v>2</v>
      </c>
      <c r="H2678">
        <v>2</v>
      </c>
      <c r="I2678">
        <v>0.28999999999999998</v>
      </c>
      <c r="J2678">
        <v>2.29</v>
      </c>
    </row>
    <row r="2679" spans="1:10" x14ac:dyDescent="0.3">
      <c r="A2679" s="163">
        <v>45686</v>
      </c>
      <c r="B2679" t="s">
        <v>2761</v>
      </c>
      <c r="C2679">
        <v>30.7</v>
      </c>
      <c r="D2679">
        <v>1.42</v>
      </c>
      <c r="E2679">
        <v>-3.18</v>
      </c>
      <c r="F2679">
        <v>-3.18</v>
      </c>
      <c r="G2679">
        <v>-0.26</v>
      </c>
      <c r="H2679">
        <v>-3.4400000000000004</v>
      </c>
      <c r="I2679">
        <v>-0.9</v>
      </c>
      <c r="J2679">
        <v>-4.3400000000000007</v>
      </c>
    </row>
    <row r="2680" spans="1:10" x14ac:dyDescent="0.3">
      <c r="A2680" s="163">
        <v>45686</v>
      </c>
      <c r="B2680" t="s">
        <v>2762</v>
      </c>
      <c r="C2680">
        <v>139.44999999999999</v>
      </c>
      <c r="D2680">
        <v>-4.9699999999999989</v>
      </c>
      <c r="E2680">
        <v>-4.97</v>
      </c>
      <c r="F2680">
        <v>-4.97</v>
      </c>
      <c r="G2680">
        <v>-3.45</v>
      </c>
      <c r="H2680">
        <v>-8.42</v>
      </c>
      <c r="I2680">
        <v>4.97</v>
      </c>
      <c r="J2680">
        <v>-3.45</v>
      </c>
    </row>
    <row r="2681" spans="1:10" x14ac:dyDescent="0.3">
      <c r="A2681" s="163">
        <v>45686</v>
      </c>
      <c r="B2681" t="s">
        <v>2763</v>
      </c>
      <c r="C2681">
        <v>492.25</v>
      </c>
      <c r="D2681">
        <v>-4.8600000000000003</v>
      </c>
      <c r="E2681">
        <v>-1.97</v>
      </c>
      <c r="F2681">
        <v>-1.97</v>
      </c>
      <c r="G2681">
        <v>-2.96</v>
      </c>
      <c r="H2681">
        <v>-4.93</v>
      </c>
      <c r="I2681">
        <v>2.52</v>
      </c>
      <c r="J2681">
        <v>-2.41</v>
      </c>
    </row>
    <row r="2682" spans="1:10" x14ac:dyDescent="0.3">
      <c r="A2682" s="163">
        <v>45686</v>
      </c>
      <c r="B2682" t="s">
        <v>2764</v>
      </c>
      <c r="C2682">
        <v>33.32</v>
      </c>
      <c r="D2682">
        <v>-2.84</v>
      </c>
      <c r="E2682">
        <v>-3.49</v>
      </c>
      <c r="F2682">
        <v>-3.49</v>
      </c>
      <c r="G2682">
        <v>-2.25</v>
      </c>
      <c r="H2682">
        <v>-5.74</v>
      </c>
      <c r="I2682">
        <v>0.91</v>
      </c>
      <c r="J2682">
        <v>-4.83</v>
      </c>
    </row>
    <row r="2683" spans="1:10" x14ac:dyDescent="0.3">
      <c r="A2683" s="163">
        <v>45686</v>
      </c>
      <c r="B2683" t="s">
        <v>4245</v>
      </c>
      <c r="C2683">
        <v>236.55</v>
      </c>
      <c r="D2683">
        <v>9.77</v>
      </c>
      <c r="E2683">
        <v>0.77</v>
      </c>
      <c r="F2683">
        <v>0.77</v>
      </c>
      <c r="G2683">
        <v>-4.9800000000000004</v>
      </c>
      <c r="H2683">
        <v>-4.2100000000000009</v>
      </c>
      <c r="I2683">
        <v>-4.96</v>
      </c>
      <c r="J2683">
        <v>-9.1700000000000017</v>
      </c>
    </row>
    <row r="2684" spans="1:10" x14ac:dyDescent="0.3">
      <c r="A2684" s="163">
        <v>45686</v>
      </c>
      <c r="B2684" t="s">
        <v>2765</v>
      </c>
      <c r="C2684">
        <v>21</v>
      </c>
      <c r="D2684">
        <v>-1.0299999999999998</v>
      </c>
      <c r="E2684">
        <v>-6.1</v>
      </c>
      <c r="F2684">
        <v>-6.1</v>
      </c>
      <c r="G2684">
        <v>0.93</v>
      </c>
      <c r="H2684">
        <v>-5.17</v>
      </c>
      <c r="I2684">
        <v>-3.45</v>
      </c>
      <c r="J2684">
        <v>-8.620000000000001</v>
      </c>
    </row>
    <row r="2685" spans="1:10" x14ac:dyDescent="0.3">
      <c r="A2685" s="163">
        <v>45686</v>
      </c>
      <c r="B2685" t="s">
        <v>2766</v>
      </c>
      <c r="C2685">
        <v>968.65</v>
      </c>
      <c r="D2685">
        <v>-3.89</v>
      </c>
      <c r="E2685">
        <v>-7.66</v>
      </c>
      <c r="F2685">
        <v>-7.66</v>
      </c>
      <c r="G2685">
        <v>3.74</v>
      </c>
      <c r="H2685">
        <v>-3.92</v>
      </c>
      <c r="I2685">
        <v>2</v>
      </c>
      <c r="J2685">
        <v>-1.92</v>
      </c>
    </row>
    <row r="2686" spans="1:10" x14ac:dyDescent="0.3">
      <c r="A2686" s="163">
        <v>45686</v>
      </c>
      <c r="B2686" t="s">
        <v>2767</v>
      </c>
      <c r="C2686">
        <v>162.1</v>
      </c>
      <c r="D2686">
        <v>-6.6400000000000006</v>
      </c>
      <c r="E2686">
        <v>-5.05</v>
      </c>
      <c r="F2686">
        <v>-5.05</v>
      </c>
      <c r="G2686">
        <v>-1.98</v>
      </c>
      <c r="H2686">
        <v>-7.0299999999999994</v>
      </c>
      <c r="I2686">
        <v>4.04</v>
      </c>
      <c r="J2686">
        <v>-2.9899999999999998</v>
      </c>
    </row>
    <row r="2687" spans="1:10" x14ac:dyDescent="0.3">
      <c r="A2687" s="163">
        <v>45686</v>
      </c>
      <c r="B2687" t="s">
        <v>2768</v>
      </c>
      <c r="C2687">
        <v>36.75</v>
      </c>
      <c r="D2687">
        <v>-7.9399999999999986</v>
      </c>
      <c r="E2687">
        <v>-6.67</v>
      </c>
      <c r="F2687">
        <v>-6.67</v>
      </c>
      <c r="G2687">
        <v>-1.72</v>
      </c>
      <c r="H2687">
        <v>-8.39</v>
      </c>
      <c r="I2687">
        <v>2.0499999999999998</v>
      </c>
      <c r="J2687">
        <v>-6.3400000000000007</v>
      </c>
    </row>
    <row r="2688" spans="1:10" x14ac:dyDescent="0.3">
      <c r="A2688" s="163">
        <v>45686</v>
      </c>
      <c r="B2688" t="s">
        <v>2769</v>
      </c>
      <c r="C2688">
        <v>71.349999999999994</v>
      </c>
      <c r="D2688">
        <v>-3.17</v>
      </c>
      <c r="E2688">
        <v>-6.32</v>
      </c>
      <c r="F2688">
        <v>-6.32</v>
      </c>
      <c r="G2688">
        <v>7.86</v>
      </c>
      <c r="H2688">
        <v>1.54</v>
      </c>
      <c r="I2688">
        <v>-7.99</v>
      </c>
      <c r="J2688">
        <v>-6.45</v>
      </c>
    </row>
    <row r="2689" spans="1:10" x14ac:dyDescent="0.3">
      <c r="A2689" s="163">
        <v>45686</v>
      </c>
      <c r="B2689" t="s">
        <v>2770</v>
      </c>
      <c r="C2689">
        <v>160.35</v>
      </c>
      <c r="D2689">
        <v>-5.95</v>
      </c>
      <c r="E2689">
        <v>-2</v>
      </c>
      <c r="F2689">
        <v>-2</v>
      </c>
      <c r="G2689">
        <v>-1.98</v>
      </c>
      <c r="H2689">
        <v>-3.98</v>
      </c>
      <c r="I2689">
        <v>-1.99</v>
      </c>
      <c r="J2689">
        <v>-5.97</v>
      </c>
    </row>
    <row r="2690" spans="1:10" x14ac:dyDescent="0.3">
      <c r="A2690" s="163">
        <v>45686</v>
      </c>
      <c r="B2690" t="s">
        <v>2771</v>
      </c>
      <c r="C2690">
        <v>15.65</v>
      </c>
      <c r="D2690">
        <v>-14.65</v>
      </c>
      <c r="G2690">
        <v>-4.91</v>
      </c>
      <c r="I2690">
        <v>-4.8600000000000003</v>
      </c>
      <c r="J2690">
        <v>-4.91</v>
      </c>
    </row>
    <row r="2691" spans="1:10" x14ac:dyDescent="0.3">
      <c r="A2691" s="163">
        <v>45686</v>
      </c>
      <c r="B2691" t="s">
        <v>2772</v>
      </c>
      <c r="C2691">
        <v>130</v>
      </c>
      <c r="D2691">
        <v>2.5400000000000018</v>
      </c>
      <c r="E2691">
        <v>-4.0599999999999996</v>
      </c>
      <c r="F2691">
        <v>-4.0599999999999996</v>
      </c>
      <c r="G2691">
        <v>-7.1</v>
      </c>
      <c r="H2691">
        <v>-11.16</v>
      </c>
      <c r="I2691">
        <v>3.96</v>
      </c>
      <c r="J2691">
        <v>-7.2</v>
      </c>
    </row>
    <row r="2692" spans="1:10" x14ac:dyDescent="0.3">
      <c r="A2692" s="163">
        <v>45686</v>
      </c>
      <c r="B2692" t="s">
        <v>2773</v>
      </c>
      <c r="C2692">
        <v>895.55</v>
      </c>
      <c r="D2692">
        <v>9.0000000000000094E-2</v>
      </c>
      <c r="E2692">
        <v>-4.3</v>
      </c>
      <c r="F2692">
        <v>-4.3</v>
      </c>
      <c r="G2692">
        <v>-0.19</v>
      </c>
      <c r="H2692">
        <v>-4.49</v>
      </c>
      <c r="I2692">
        <v>3.85</v>
      </c>
      <c r="J2692">
        <v>-0.64000000000000012</v>
      </c>
    </row>
    <row r="2693" spans="1:10" x14ac:dyDescent="0.3">
      <c r="A2693" s="163">
        <v>45686</v>
      </c>
      <c r="B2693" t="s">
        <v>2774</v>
      </c>
      <c r="C2693">
        <v>6284.2</v>
      </c>
      <c r="D2693">
        <v>7.1900000000000013</v>
      </c>
      <c r="E2693">
        <v>-4.8099999999999996</v>
      </c>
      <c r="F2693">
        <v>-4.8099999999999996</v>
      </c>
      <c r="G2693">
        <v>-2.5299999999999998</v>
      </c>
      <c r="H2693">
        <v>-7.34</v>
      </c>
      <c r="I2693">
        <v>6.42</v>
      </c>
      <c r="J2693">
        <v>-0.92</v>
      </c>
    </row>
    <row r="2694" spans="1:10" x14ac:dyDescent="0.3">
      <c r="A2694" s="163">
        <v>45686</v>
      </c>
      <c r="B2694" t="s">
        <v>2775</v>
      </c>
      <c r="C2694">
        <v>179.95</v>
      </c>
      <c r="D2694">
        <v>-1.31</v>
      </c>
      <c r="E2694">
        <v>-8.18</v>
      </c>
      <c r="F2694">
        <v>-8.18</v>
      </c>
      <c r="G2694">
        <v>-2.52</v>
      </c>
      <c r="H2694">
        <v>-10.7</v>
      </c>
      <c r="I2694">
        <v>9.66</v>
      </c>
      <c r="J2694">
        <v>-1.0399999999999991</v>
      </c>
    </row>
    <row r="2695" spans="1:10" x14ac:dyDescent="0.3">
      <c r="A2695" s="163">
        <v>45686</v>
      </c>
      <c r="B2695" t="s">
        <v>2776</v>
      </c>
      <c r="C2695">
        <v>301.25</v>
      </c>
      <c r="D2695">
        <v>-0.54</v>
      </c>
      <c r="E2695">
        <v>-3.52</v>
      </c>
      <c r="F2695">
        <v>-3.52</v>
      </c>
      <c r="G2695">
        <v>-6.62</v>
      </c>
      <c r="H2695">
        <v>-10.14</v>
      </c>
      <c r="I2695">
        <v>3.66</v>
      </c>
      <c r="J2695">
        <v>-6.48</v>
      </c>
    </row>
    <row r="2696" spans="1:10" x14ac:dyDescent="0.3">
      <c r="A2696" s="163">
        <v>45686</v>
      </c>
      <c r="B2696" t="s">
        <v>2777</v>
      </c>
      <c r="C2696">
        <v>399.2</v>
      </c>
      <c r="D2696">
        <v>-5.8599999999999994</v>
      </c>
      <c r="E2696">
        <v>-4.58</v>
      </c>
      <c r="F2696">
        <v>-4.58</v>
      </c>
      <c r="G2696">
        <v>-0.87</v>
      </c>
      <c r="H2696">
        <v>-5.45</v>
      </c>
      <c r="I2696">
        <v>3.34</v>
      </c>
      <c r="J2696">
        <v>-2.1100000000000003</v>
      </c>
    </row>
    <row r="2697" spans="1:10" x14ac:dyDescent="0.3">
      <c r="A2697" s="163">
        <v>45686</v>
      </c>
      <c r="B2697" t="s">
        <v>2778</v>
      </c>
      <c r="C2697">
        <v>4479.8999999999996</v>
      </c>
      <c r="D2697">
        <v>-5.03</v>
      </c>
      <c r="E2697">
        <v>-2.41</v>
      </c>
      <c r="F2697">
        <v>-2.41</v>
      </c>
      <c r="G2697">
        <v>-3.74</v>
      </c>
      <c r="H2697">
        <v>-6.15</v>
      </c>
      <c r="I2697">
        <v>1.23</v>
      </c>
      <c r="J2697">
        <v>-4.92</v>
      </c>
    </row>
    <row r="2698" spans="1:10" x14ac:dyDescent="0.3">
      <c r="A2698" s="163">
        <v>45686</v>
      </c>
      <c r="B2698" t="s">
        <v>2779</v>
      </c>
      <c r="C2698">
        <v>106.3</v>
      </c>
      <c r="D2698">
        <v>-13.66</v>
      </c>
      <c r="E2698">
        <v>-6.53</v>
      </c>
      <c r="F2698">
        <v>-6.53</v>
      </c>
      <c r="G2698">
        <v>-1.45</v>
      </c>
      <c r="H2698">
        <v>-7.98</v>
      </c>
      <c r="I2698">
        <v>4.63</v>
      </c>
      <c r="J2698">
        <v>-3.3500000000000005</v>
      </c>
    </row>
    <row r="2699" spans="1:10" x14ac:dyDescent="0.3">
      <c r="A2699" s="163">
        <v>45686</v>
      </c>
      <c r="B2699" t="s">
        <v>2780</v>
      </c>
      <c r="C2699">
        <v>36.71</v>
      </c>
      <c r="D2699">
        <v>-7.72</v>
      </c>
      <c r="E2699">
        <v>-4.25</v>
      </c>
      <c r="F2699">
        <v>-4.25</v>
      </c>
      <c r="G2699">
        <v>-2.66</v>
      </c>
      <c r="H2699">
        <v>-6.91</v>
      </c>
      <c r="I2699">
        <v>10.17</v>
      </c>
      <c r="J2699">
        <v>3.26</v>
      </c>
    </row>
    <row r="2700" spans="1:10" x14ac:dyDescent="0.3">
      <c r="A2700" s="163">
        <v>45686</v>
      </c>
      <c r="B2700" t="s">
        <v>2781</v>
      </c>
      <c r="C2700">
        <v>150</v>
      </c>
      <c r="D2700">
        <v>6.0900000000000016</v>
      </c>
      <c r="E2700">
        <v>0</v>
      </c>
      <c r="G2700">
        <v>0</v>
      </c>
      <c r="I2700">
        <v>-3.23</v>
      </c>
      <c r="J2700">
        <v>0</v>
      </c>
    </row>
    <row r="2701" spans="1:10" x14ac:dyDescent="0.3">
      <c r="A2701" s="163">
        <v>45686</v>
      </c>
      <c r="B2701" t="s">
        <v>2782</v>
      </c>
      <c r="C2701">
        <v>729.3</v>
      </c>
      <c r="D2701">
        <v>-14.12</v>
      </c>
      <c r="E2701">
        <v>-2.6</v>
      </c>
      <c r="F2701">
        <v>-2.6</v>
      </c>
      <c r="G2701">
        <v>-11.42</v>
      </c>
      <c r="H2701">
        <v>-14.02</v>
      </c>
      <c r="I2701">
        <v>13.51</v>
      </c>
      <c r="J2701">
        <v>-0.50999999999999979</v>
      </c>
    </row>
    <row r="2702" spans="1:10" x14ac:dyDescent="0.3">
      <c r="A2702" s="163">
        <v>45686</v>
      </c>
      <c r="B2702" t="s">
        <v>2783</v>
      </c>
      <c r="C2702">
        <v>325.95</v>
      </c>
      <c r="D2702">
        <v>18.98</v>
      </c>
      <c r="E2702">
        <v>-3.53</v>
      </c>
      <c r="F2702">
        <v>-3.53</v>
      </c>
      <c r="G2702">
        <v>4.16</v>
      </c>
      <c r="H2702">
        <v>0.63000000000000034</v>
      </c>
      <c r="I2702">
        <v>3.71</v>
      </c>
      <c r="J2702">
        <v>4.34</v>
      </c>
    </row>
    <row r="2703" spans="1:10" x14ac:dyDescent="0.3">
      <c r="A2703" s="163">
        <v>45686</v>
      </c>
      <c r="B2703" t="s">
        <v>2784</v>
      </c>
      <c r="C2703">
        <v>14431.35</v>
      </c>
      <c r="D2703">
        <v>-1.02</v>
      </c>
      <c r="E2703">
        <v>-3.9</v>
      </c>
      <c r="F2703">
        <v>-3.9</v>
      </c>
      <c r="G2703">
        <v>0.69</v>
      </c>
      <c r="H2703">
        <v>-3.21</v>
      </c>
      <c r="I2703">
        <v>2.17</v>
      </c>
      <c r="J2703">
        <v>-1.04</v>
      </c>
    </row>
    <row r="2704" spans="1:10" x14ac:dyDescent="0.3">
      <c r="A2704" s="163">
        <v>45686</v>
      </c>
      <c r="B2704" t="s">
        <v>2785</v>
      </c>
      <c r="C2704">
        <v>5253.25</v>
      </c>
      <c r="D2704">
        <v>0.1800000000000003</v>
      </c>
      <c r="E2704">
        <v>-2.63</v>
      </c>
      <c r="F2704">
        <v>-2.63</v>
      </c>
      <c r="G2704">
        <v>-0.39</v>
      </c>
      <c r="H2704">
        <v>-3.02</v>
      </c>
      <c r="I2704">
        <v>0.1</v>
      </c>
      <c r="J2704">
        <v>-2.92</v>
      </c>
    </row>
    <row r="2705" spans="1:10" x14ac:dyDescent="0.3">
      <c r="A2705" s="163">
        <v>45686</v>
      </c>
      <c r="B2705" t="s">
        <v>2786</v>
      </c>
      <c r="C2705">
        <v>1359.5</v>
      </c>
      <c r="D2705">
        <v>-23.06</v>
      </c>
      <c r="E2705">
        <v>-3.1</v>
      </c>
      <c r="F2705">
        <v>-3.1</v>
      </c>
      <c r="G2705">
        <v>1.66</v>
      </c>
      <c r="H2705">
        <v>-1.4400000000000002</v>
      </c>
      <c r="I2705">
        <v>5.8</v>
      </c>
      <c r="J2705">
        <v>4.3599999999999994</v>
      </c>
    </row>
    <row r="2706" spans="1:10" x14ac:dyDescent="0.3">
      <c r="A2706" s="163">
        <v>45686</v>
      </c>
      <c r="B2706" t="s">
        <v>2787</v>
      </c>
      <c r="C2706">
        <v>199.9</v>
      </c>
      <c r="D2706">
        <v>-1.2199999999999998</v>
      </c>
      <c r="E2706">
        <v>-4.3</v>
      </c>
      <c r="F2706">
        <v>-4.3</v>
      </c>
      <c r="G2706">
        <v>-2.13</v>
      </c>
      <c r="H2706">
        <v>-6.43</v>
      </c>
      <c r="I2706">
        <v>4.99</v>
      </c>
      <c r="J2706">
        <v>-1.4399999999999995</v>
      </c>
    </row>
    <row r="2707" spans="1:10" x14ac:dyDescent="0.3">
      <c r="A2707" s="163">
        <v>45686</v>
      </c>
      <c r="B2707" t="s">
        <v>2788</v>
      </c>
      <c r="C2707">
        <v>69.72</v>
      </c>
      <c r="D2707">
        <v>-2.0299999999999998</v>
      </c>
      <c r="E2707">
        <v>-2</v>
      </c>
      <c r="F2707">
        <v>-2</v>
      </c>
      <c r="G2707">
        <v>-0.63</v>
      </c>
      <c r="H2707">
        <v>-2.63</v>
      </c>
      <c r="I2707">
        <v>-1.94</v>
      </c>
      <c r="J2707">
        <v>-4.57</v>
      </c>
    </row>
    <row r="2708" spans="1:10" x14ac:dyDescent="0.3">
      <c r="A2708" s="163">
        <v>45686</v>
      </c>
      <c r="B2708" t="s">
        <v>2789</v>
      </c>
      <c r="C2708">
        <v>285</v>
      </c>
      <c r="D2708">
        <v>-8.3800000000000008</v>
      </c>
      <c r="E2708">
        <v>-4.99</v>
      </c>
      <c r="F2708">
        <v>-4.99</v>
      </c>
      <c r="G2708">
        <v>-0.36</v>
      </c>
      <c r="H2708">
        <v>-5.3500000000000005</v>
      </c>
      <c r="I2708">
        <v>2.46</v>
      </c>
      <c r="J2708">
        <v>-2.890000000000001</v>
      </c>
    </row>
    <row r="2709" spans="1:10" x14ac:dyDescent="0.3">
      <c r="A2709" s="163">
        <v>45686</v>
      </c>
      <c r="B2709" t="s">
        <v>2790</v>
      </c>
      <c r="C2709">
        <v>1560.15</v>
      </c>
      <c r="D2709">
        <v>-7.6100000000000012</v>
      </c>
      <c r="E2709">
        <v>-2.12</v>
      </c>
      <c r="F2709">
        <v>-2.12</v>
      </c>
      <c r="G2709">
        <v>1.89</v>
      </c>
      <c r="H2709">
        <v>-0.2300000000000002</v>
      </c>
      <c r="I2709">
        <v>3.07</v>
      </c>
      <c r="J2709">
        <v>2.84</v>
      </c>
    </row>
    <row r="2710" spans="1:10" x14ac:dyDescent="0.3">
      <c r="A2710" s="163">
        <v>45686</v>
      </c>
      <c r="B2710" t="s">
        <v>2791</v>
      </c>
      <c r="C2710">
        <v>219.2</v>
      </c>
      <c r="D2710">
        <v>-6.49</v>
      </c>
      <c r="E2710">
        <v>-1.69</v>
      </c>
      <c r="F2710">
        <v>-1.69</v>
      </c>
      <c r="G2710">
        <v>-5</v>
      </c>
      <c r="H2710">
        <v>-6.69</v>
      </c>
      <c r="I2710">
        <v>3.01</v>
      </c>
      <c r="J2710">
        <v>-3.68</v>
      </c>
    </row>
    <row r="2711" spans="1:10" x14ac:dyDescent="0.3">
      <c r="A2711" s="163">
        <v>45686</v>
      </c>
      <c r="B2711" t="s">
        <v>2792</v>
      </c>
      <c r="C2711">
        <v>54.29</v>
      </c>
      <c r="D2711">
        <v>-3.82</v>
      </c>
      <c r="E2711">
        <v>1.36</v>
      </c>
      <c r="F2711">
        <v>1.36</v>
      </c>
      <c r="G2711">
        <v>-4.3499999999999996</v>
      </c>
      <c r="H2711">
        <v>-2.9899999999999998</v>
      </c>
      <c r="I2711">
        <v>-1.29</v>
      </c>
      <c r="J2711">
        <v>-4.2799999999999994</v>
      </c>
    </row>
    <row r="2712" spans="1:10" x14ac:dyDescent="0.3">
      <c r="A2712" s="163">
        <v>45686</v>
      </c>
      <c r="B2712" t="s">
        <v>2793</v>
      </c>
      <c r="C2712">
        <v>143</v>
      </c>
      <c r="D2712">
        <v>-2.68</v>
      </c>
      <c r="E2712">
        <v>-3.18</v>
      </c>
      <c r="F2712">
        <v>-3.18</v>
      </c>
      <c r="G2712">
        <v>6.82</v>
      </c>
      <c r="H2712">
        <v>3.64</v>
      </c>
      <c r="I2712">
        <v>-3.35</v>
      </c>
      <c r="J2712">
        <v>0.28999999999999998</v>
      </c>
    </row>
    <row r="2713" spans="1:10" x14ac:dyDescent="0.3">
      <c r="A2713" s="163">
        <v>45686</v>
      </c>
      <c r="B2713" t="s">
        <v>2794</v>
      </c>
      <c r="C2713">
        <v>48</v>
      </c>
      <c r="D2713">
        <v>0.92</v>
      </c>
      <c r="E2713">
        <v>-3.11</v>
      </c>
      <c r="F2713">
        <v>-3.11</v>
      </c>
      <c r="G2713">
        <v>2.4</v>
      </c>
      <c r="H2713">
        <v>-0.71</v>
      </c>
      <c r="I2713">
        <v>2.2599999999999998</v>
      </c>
      <c r="J2713">
        <v>1.5499999999999998</v>
      </c>
    </row>
    <row r="2714" spans="1:10" x14ac:dyDescent="0.3">
      <c r="A2714" s="163">
        <v>45686</v>
      </c>
      <c r="B2714" t="s">
        <v>2795</v>
      </c>
      <c r="C2714">
        <v>34.6</v>
      </c>
      <c r="D2714">
        <v>4.669999999999999</v>
      </c>
      <c r="E2714">
        <v>-0.93</v>
      </c>
      <c r="F2714">
        <v>-0.93</v>
      </c>
      <c r="G2714">
        <v>-10.94</v>
      </c>
      <c r="H2714">
        <v>-11.87</v>
      </c>
      <c r="I2714">
        <v>11</v>
      </c>
      <c r="J2714">
        <v>-0.86999999999999922</v>
      </c>
    </row>
    <row r="2715" spans="1:10" x14ac:dyDescent="0.3">
      <c r="A2715" s="163">
        <v>45686</v>
      </c>
      <c r="B2715" t="s">
        <v>2796</v>
      </c>
      <c r="C2715">
        <v>771.9</v>
      </c>
      <c r="D2715">
        <v>-2.890000000000001</v>
      </c>
      <c r="E2715">
        <v>-5</v>
      </c>
      <c r="F2715">
        <v>-5</v>
      </c>
      <c r="G2715">
        <v>-1.1100000000000001</v>
      </c>
      <c r="H2715">
        <v>-6.11</v>
      </c>
      <c r="I2715">
        <v>5</v>
      </c>
      <c r="J2715">
        <v>-1.1100000000000003</v>
      </c>
    </row>
    <row r="2716" spans="1:10" x14ac:dyDescent="0.3">
      <c r="A2716" s="163">
        <v>45686</v>
      </c>
      <c r="B2716" t="s">
        <v>2797</v>
      </c>
      <c r="C2716">
        <v>60.96</v>
      </c>
      <c r="D2716">
        <v>-7.26</v>
      </c>
      <c r="E2716">
        <v>-4.07</v>
      </c>
      <c r="F2716">
        <v>-4.07</v>
      </c>
      <c r="G2716">
        <v>3.67</v>
      </c>
      <c r="H2716">
        <v>-0.4000000000000003</v>
      </c>
      <c r="I2716">
        <v>1.75</v>
      </c>
      <c r="J2716">
        <v>1.3499999999999996</v>
      </c>
    </row>
    <row r="2717" spans="1:10" x14ac:dyDescent="0.3">
      <c r="A2717" s="163">
        <v>45686</v>
      </c>
      <c r="B2717" t="s">
        <v>2798</v>
      </c>
      <c r="C2717">
        <v>2887.85</v>
      </c>
      <c r="D2717">
        <v>1.5900000000000003</v>
      </c>
      <c r="E2717">
        <v>0.51</v>
      </c>
      <c r="F2717">
        <v>0.51</v>
      </c>
      <c r="G2717">
        <v>-0.15</v>
      </c>
      <c r="H2717">
        <v>0.36</v>
      </c>
      <c r="I2717">
        <v>0.84</v>
      </c>
      <c r="J2717">
        <v>1.2</v>
      </c>
    </row>
    <row r="2718" spans="1:10" x14ac:dyDescent="0.3">
      <c r="A2718" s="163">
        <v>45686</v>
      </c>
      <c r="B2718" t="s">
        <v>2799</v>
      </c>
      <c r="C2718">
        <v>310.89999999999998</v>
      </c>
      <c r="D2718">
        <v>-9.98</v>
      </c>
      <c r="E2718">
        <v>-2</v>
      </c>
      <c r="F2718">
        <v>-2</v>
      </c>
      <c r="G2718">
        <v>-1.99</v>
      </c>
      <c r="H2718">
        <v>-3.99</v>
      </c>
      <c r="I2718">
        <v>-1.99</v>
      </c>
      <c r="J2718">
        <v>-5.98</v>
      </c>
    </row>
    <row r="2719" spans="1:10" x14ac:dyDescent="0.3">
      <c r="A2719" s="163">
        <v>45686</v>
      </c>
      <c r="B2719" t="s">
        <v>2800</v>
      </c>
      <c r="C2719">
        <v>3422.4</v>
      </c>
      <c r="D2719">
        <v>-1.33</v>
      </c>
      <c r="E2719">
        <v>-3.8</v>
      </c>
      <c r="F2719">
        <v>-3.8</v>
      </c>
      <c r="G2719">
        <v>-0.59</v>
      </c>
      <c r="H2719">
        <v>-4.3899999999999997</v>
      </c>
      <c r="I2719">
        <v>2.13</v>
      </c>
      <c r="J2719">
        <v>-2.2599999999999998</v>
      </c>
    </row>
    <row r="2720" spans="1:10" x14ac:dyDescent="0.3">
      <c r="A2720" s="163">
        <v>45686</v>
      </c>
      <c r="B2720" t="s">
        <v>2801</v>
      </c>
      <c r="C2720">
        <v>4590.3999999999996</v>
      </c>
      <c r="D2720">
        <v>-4.5299999999999994</v>
      </c>
      <c r="E2720">
        <v>-4.95</v>
      </c>
      <c r="F2720">
        <v>-4.95</v>
      </c>
      <c r="G2720">
        <v>-2.65</v>
      </c>
      <c r="H2720">
        <v>-7.6</v>
      </c>
      <c r="I2720">
        <v>2.78</v>
      </c>
      <c r="J2720">
        <v>-4.82</v>
      </c>
    </row>
    <row r="2721" spans="1:10" x14ac:dyDescent="0.3">
      <c r="A2721" s="163">
        <v>45686</v>
      </c>
      <c r="B2721" t="s">
        <v>2802</v>
      </c>
      <c r="C2721">
        <v>15.06</v>
      </c>
      <c r="D2721">
        <v>11.07</v>
      </c>
      <c r="E2721">
        <v>-5.43</v>
      </c>
      <c r="F2721">
        <v>-5.43</v>
      </c>
      <c r="G2721">
        <v>2.38</v>
      </c>
      <c r="H2721">
        <v>-3.05</v>
      </c>
      <c r="I2721">
        <v>-2.9</v>
      </c>
      <c r="J2721">
        <v>-5.9499999999999993</v>
      </c>
    </row>
    <row r="2722" spans="1:10" x14ac:dyDescent="0.3">
      <c r="A2722" s="163">
        <v>43500</v>
      </c>
      <c r="B2722" t="s">
        <v>4403</v>
      </c>
      <c r="C2722">
        <v>7.3</v>
      </c>
      <c r="D2722">
        <v>4.91</v>
      </c>
      <c r="E2722">
        <v>2.67</v>
      </c>
      <c r="G2722">
        <v>0</v>
      </c>
      <c r="I2722">
        <v>0</v>
      </c>
    </row>
    <row r="2723" spans="1:10" x14ac:dyDescent="0.3">
      <c r="A2723" s="163">
        <v>45686</v>
      </c>
      <c r="B2723" t="s">
        <v>2803</v>
      </c>
      <c r="C2723">
        <v>47.14</v>
      </c>
      <c r="D2723">
        <v>-5.67</v>
      </c>
      <c r="E2723">
        <v>-3.83</v>
      </c>
      <c r="F2723">
        <v>-3.83</v>
      </c>
      <c r="G2723">
        <v>-4.7699999999999996</v>
      </c>
      <c r="H2723">
        <v>-8.6</v>
      </c>
      <c r="I2723">
        <v>4.99</v>
      </c>
      <c r="J2723">
        <v>-3.61</v>
      </c>
    </row>
    <row r="2724" spans="1:10" x14ac:dyDescent="0.3">
      <c r="A2724" s="163">
        <v>45686</v>
      </c>
      <c r="B2724" t="s">
        <v>2804</v>
      </c>
      <c r="C2724">
        <v>72.02</v>
      </c>
      <c r="D2724">
        <v>2.1300000000000008</v>
      </c>
      <c r="E2724">
        <v>-5.45</v>
      </c>
      <c r="F2724">
        <v>-5.45</v>
      </c>
      <c r="G2724">
        <v>-9.6</v>
      </c>
      <c r="H2724">
        <v>-15.05</v>
      </c>
      <c r="I2724">
        <v>4.68</v>
      </c>
      <c r="J2724">
        <v>-10.37</v>
      </c>
    </row>
    <row r="2725" spans="1:10" x14ac:dyDescent="0.3">
      <c r="A2725" s="163">
        <v>45686</v>
      </c>
      <c r="B2725" t="s">
        <v>2805</v>
      </c>
      <c r="C2725">
        <v>2018</v>
      </c>
      <c r="D2725">
        <v>-2.7300000000000004</v>
      </c>
      <c r="E2725">
        <v>-5.36</v>
      </c>
      <c r="F2725">
        <v>-5.36</v>
      </c>
      <c r="G2725">
        <v>2.17</v>
      </c>
      <c r="H2725">
        <v>-3.1900000000000004</v>
      </c>
      <c r="I2725">
        <v>3.65</v>
      </c>
      <c r="J2725">
        <v>0.45999999999999952</v>
      </c>
    </row>
    <row r="2726" spans="1:10" x14ac:dyDescent="0.3">
      <c r="A2726" s="163">
        <v>45686</v>
      </c>
      <c r="B2726" t="s">
        <v>2806</v>
      </c>
      <c r="C2726">
        <v>681.05</v>
      </c>
      <c r="D2726">
        <v>-10</v>
      </c>
      <c r="E2726">
        <v>-2</v>
      </c>
      <c r="F2726">
        <v>-2</v>
      </c>
      <c r="G2726">
        <v>-2</v>
      </c>
      <c r="H2726">
        <v>-4</v>
      </c>
      <c r="I2726">
        <v>-2</v>
      </c>
      <c r="J2726">
        <v>-6</v>
      </c>
    </row>
    <row r="2727" spans="1:10" x14ac:dyDescent="0.3">
      <c r="A2727" s="163">
        <v>45686</v>
      </c>
      <c r="B2727" t="s">
        <v>2807</v>
      </c>
      <c r="C2727">
        <v>25.5</v>
      </c>
      <c r="D2727">
        <v>7.21</v>
      </c>
      <c r="E2727">
        <v>-7.27</v>
      </c>
      <c r="F2727">
        <v>-7.27</v>
      </c>
      <c r="G2727">
        <v>5.69</v>
      </c>
      <c r="H2727">
        <v>-1.5799999999999992</v>
      </c>
      <c r="I2727">
        <v>-5.38</v>
      </c>
      <c r="J2727">
        <v>-6.9599999999999991</v>
      </c>
    </row>
    <row r="2728" spans="1:10" x14ac:dyDescent="0.3">
      <c r="A2728" s="163">
        <v>45686</v>
      </c>
      <c r="B2728" t="s">
        <v>2808</v>
      </c>
      <c r="C2728">
        <v>227.65</v>
      </c>
      <c r="D2728">
        <v>-3.64</v>
      </c>
      <c r="E2728">
        <v>-4.3</v>
      </c>
      <c r="F2728">
        <v>-4.3</v>
      </c>
      <c r="G2728">
        <v>2.34</v>
      </c>
      <c r="H2728">
        <v>-1.96</v>
      </c>
      <c r="I2728">
        <v>4.21</v>
      </c>
      <c r="J2728">
        <v>2.25</v>
      </c>
    </row>
    <row r="2729" spans="1:10" x14ac:dyDescent="0.3">
      <c r="A2729" s="163">
        <v>45686</v>
      </c>
      <c r="B2729" t="s">
        <v>2809</v>
      </c>
      <c r="C2729">
        <v>307.10000000000002</v>
      </c>
      <c r="D2729">
        <v>-9.25</v>
      </c>
      <c r="E2729">
        <v>-7.72</v>
      </c>
      <c r="F2729">
        <v>-7.72</v>
      </c>
      <c r="G2729">
        <v>-7</v>
      </c>
      <c r="H2729">
        <v>-14.72</v>
      </c>
      <c r="I2729">
        <v>4.58</v>
      </c>
      <c r="J2729">
        <v>-10.14</v>
      </c>
    </row>
    <row r="2730" spans="1:10" x14ac:dyDescent="0.3">
      <c r="A2730" s="163">
        <v>45686</v>
      </c>
      <c r="B2730" t="s">
        <v>2810</v>
      </c>
      <c r="C2730">
        <v>71</v>
      </c>
      <c r="D2730">
        <v>-1.82</v>
      </c>
      <c r="E2730">
        <v>-4.59</v>
      </c>
      <c r="F2730">
        <v>-4.59</v>
      </c>
      <c r="G2730">
        <v>-0.36</v>
      </c>
      <c r="H2730">
        <v>-4.95</v>
      </c>
      <c r="I2730">
        <v>1.39</v>
      </c>
      <c r="J2730">
        <v>-3.5600000000000005</v>
      </c>
    </row>
    <row r="2731" spans="1:10" x14ac:dyDescent="0.3">
      <c r="A2731" s="163">
        <v>45686</v>
      </c>
      <c r="B2731" t="s">
        <v>2811</v>
      </c>
      <c r="C2731">
        <v>3.01</v>
      </c>
      <c r="D2731">
        <v>-3.05</v>
      </c>
      <c r="E2731">
        <v>-3.87</v>
      </c>
      <c r="F2731">
        <v>-3.87</v>
      </c>
      <c r="G2731">
        <v>-3.36</v>
      </c>
      <c r="H2731">
        <v>-7.23</v>
      </c>
      <c r="I2731">
        <v>4.51</v>
      </c>
      <c r="J2731">
        <v>-2.7200000000000006</v>
      </c>
    </row>
    <row r="2732" spans="1:10" x14ac:dyDescent="0.3">
      <c r="A2732" s="163">
        <v>45686</v>
      </c>
      <c r="B2732" t="s">
        <v>2812</v>
      </c>
      <c r="C2732">
        <v>999.45</v>
      </c>
      <c r="D2732">
        <v>1.5499999999999998</v>
      </c>
      <c r="E2732">
        <v>-4.42</v>
      </c>
      <c r="F2732">
        <v>-4.42</v>
      </c>
      <c r="G2732">
        <v>2.27</v>
      </c>
      <c r="H2732">
        <v>-2.15</v>
      </c>
      <c r="I2732">
        <v>4.7</v>
      </c>
      <c r="J2732">
        <v>2.5500000000000003</v>
      </c>
    </row>
    <row r="2733" spans="1:10" x14ac:dyDescent="0.3">
      <c r="A2733" s="163">
        <v>45686</v>
      </c>
      <c r="B2733" t="s">
        <v>2813</v>
      </c>
      <c r="C2733">
        <v>5.27</v>
      </c>
      <c r="D2733">
        <v>-1.5799999999999992</v>
      </c>
      <c r="E2733">
        <v>9.06</v>
      </c>
      <c r="F2733">
        <v>9.06</v>
      </c>
      <c r="G2733">
        <v>-10.85</v>
      </c>
      <c r="H2733">
        <v>-1.7899999999999991</v>
      </c>
      <c r="I2733">
        <v>0.19</v>
      </c>
      <c r="J2733">
        <v>-1.5999999999999992</v>
      </c>
    </row>
    <row r="2734" spans="1:10" x14ac:dyDescent="0.3">
      <c r="A2734" s="163">
        <v>45686</v>
      </c>
      <c r="B2734" t="s">
        <v>2814</v>
      </c>
      <c r="C2734">
        <v>97.8</v>
      </c>
      <c r="D2734">
        <v>-2.57</v>
      </c>
      <c r="E2734">
        <v>-2.0499999999999998</v>
      </c>
      <c r="F2734">
        <v>-2.0499999999999998</v>
      </c>
      <c r="G2734">
        <v>4.45</v>
      </c>
      <c r="H2734">
        <v>2.4000000000000004</v>
      </c>
      <c r="I2734">
        <v>-2</v>
      </c>
      <c r="J2734">
        <v>0.4000000000000003</v>
      </c>
    </row>
    <row r="2735" spans="1:10" x14ac:dyDescent="0.3">
      <c r="A2735" s="163">
        <v>45686</v>
      </c>
      <c r="B2735" t="s">
        <v>2815</v>
      </c>
      <c r="C2735">
        <v>96</v>
      </c>
      <c r="D2735">
        <v>-4.38</v>
      </c>
      <c r="E2735">
        <v>-2.97</v>
      </c>
      <c r="F2735">
        <v>-2.97</v>
      </c>
      <c r="G2735">
        <v>4.25</v>
      </c>
      <c r="H2735">
        <v>1.2799999999999998</v>
      </c>
      <c r="I2735">
        <v>-4.57</v>
      </c>
      <c r="J2735">
        <v>-3.2900000000000005</v>
      </c>
    </row>
    <row r="2736" spans="1:10" x14ac:dyDescent="0.3">
      <c r="A2736" s="163">
        <v>45686</v>
      </c>
      <c r="B2736" t="s">
        <v>2816</v>
      </c>
      <c r="C2736">
        <v>871.5</v>
      </c>
      <c r="D2736">
        <v>-4.5600000000000005</v>
      </c>
      <c r="E2736">
        <v>-5.87</v>
      </c>
      <c r="F2736">
        <v>-5.87</v>
      </c>
      <c r="G2736">
        <v>3.74</v>
      </c>
      <c r="H2736">
        <v>-2.13</v>
      </c>
      <c r="I2736">
        <v>3.33</v>
      </c>
      <c r="J2736">
        <v>1.2000000000000002</v>
      </c>
    </row>
    <row r="2737" spans="1:10" x14ac:dyDescent="0.3">
      <c r="A2737" s="163">
        <v>45686</v>
      </c>
      <c r="B2737" t="s">
        <v>2817</v>
      </c>
      <c r="C2737">
        <v>41.5</v>
      </c>
      <c r="D2737">
        <v>-9.0299999999999994</v>
      </c>
      <c r="E2737">
        <v>-1.9</v>
      </c>
      <c r="F2737">
        <v>-1.9</v>
      </c>
      <c r="G2737">
        <v>-4.96</v>
      </c>
      <c r="H2737">
        <v>-6.8599999999999994</v>
      </c>
      <c r="I2737">
        <v>4.53</v>
      </c>
      <c r="J2737">
        <v>-2.3299999999999992</v>
      </c>
    </row>
    <row r="2738" spans="1:10" x14ac:dyDescent="0.3">
      <c r="A2738" s="163">
        <v>45686</v>
      </c>
      <c r="B2738" t="s">
        <v>2818</v>
      </c>
      <c r="C2738">
        <v>304.5</v>
      </c>
      <c r="D2738">
        <v>-0.92</v>
      </c>
      <c r="E2738">
        <v>-2.97</v>
      </c>
      <c r="F2738">
        <v>-2.97</v>
      </c>
      <c r="G2738">
        <v>-0.25</v>
      </c>
      <c r="H2738">
        <v>-3.22</v>
      </c>
      <c r="I2738">
        <v>2.68</v>
      </c>
      <c r="J2738">
        <v>-0.54</v>
      </c>
    </row>
    <row r="2739" spans="1:10" x14ac:dyDescent="0.3">
      <c r="A2739" s="163">
        <v>45686</v>
      </c>
      <c r="B2739" t="s">
        <v>2819</v>
      </c>
      <c r="C2739">
        <v>42.55</v>
      </c>
      <c r="D2739">
        <v>-5.37</v>
      </c>
      <c r="E2739">
        <v>-4.18</v>
      </c>
      <c r="F2739">
        <v>-4.18</v>
      </c>
      <c r="G2739">
        <v>2.17</v>
      </c>
      <c r="H2739">
        <v>-2.0099999999999998</v>
      </c>
      <c r="I2739">
        <v>1.58</v>
      </c>
      <c r="J2739">
        <v>-0.42999999999999972</v>
      </c>
    </row>
    <row r="2740" spans="1:10" x14ac:dyDescent="0.3">
      <c r="A2740" s="163">
        <v>45670</v>
      </c>
      <c r="B2740" t="s">
        <v>4404</v>
      </c>
      <c r="C2740">
        <v>171.5</v>
      </c>
      <c r="D2740">
        <v>-8.94</v>
      </c>
      <c r="E2740">
        <v>0</v>
      </c>
      <c r="G2740">
        <v>0</v>
      </c>
      <c r="I2740">
        <v>0</v>
      </c>
    </row>
    <row r="2741" spans="1:10" x14ac:dyDescent="0.3">
      <c r="A2741" s="163">
        <v>45686</v>
      </c>
      <c r="B2741" t="s">
        <v>2820</v>
      </c>
      <c r="C2741">
        <v>680.9</v>
      </c>
      <c r="D2741">
        <v>-11.53</v>
      </c>
      <c r="E2741">
        <v>-4.99</v>
      </c>
      <c r="F2741">
        <v>-4.99</v>
      </c>
      <c r="G2741">
        <v>-4.3899999999999997</v>
      </c>
      <c r="H2741">
        <v>-9.3800000000000008</v>
      </c>
      <c r="I2741">
        <v>5</v>
      </c>
      <c r="J2741">
        <v>-4.379999999999999</v>
      </c>
    </row>
    <row r="2742" spans="1:10" x14ac:dyDescent="0.3">
      <c r="A2742" s="163">
        <v>45684</v>
      </c>
      <c r="B2742" t="s">
        <v>4246</v>
      </c>
      <c r="C2742">
        <v>57.86</v>
      </c>
      <c r="D2742">
        <v>-8.0399999999999991</v>
      </c>
      <c r="E2742">
        <v>-4.99</v>
      </c>
      <c r="F2742">
        <v>-4.99</v>
      </c>
      <c r="G2742">
        <v>0</v>
      </c>
      <c r="H2742">
        <v>0</v>
      </c>
      <c r="I2742">
        <v>0</v>
      </c>
      <c r="J2742">
        <v>0</v>
      </c>
    </row>
    <row r="2743" spans="1:10" x14ac:dyDescent="0.3">
      <c r="A2743" s="163">
        <v>45686</v>
      </c>
      <c r="B2743" t="s">
        <v>2821</v>
      </c>
      <c r="C2743">
        <v>334.7</v>
      </c>
      <c r="D2743">
        <v>-2.63</v>
      </c>
      <c r="E2743">
        <v>-1.93</v>
      </c>
      <c r="F2743">
        <v>-1.93</v>
      </c>
      <c r="G2743">
        <v>1.29</v>
      </c>
      <c r="H2743">
        <v>-0.6399999999999999</v>
      </c>
      <c r="I2743">
        <v>-0.56000000000000005</v>
      </c>
      <c r="J2743">
        <v>-1.2</v>
      </c>
    </row>
    <row r="2744" spans="1:10" x14ac:dyDescent="0.3">
      <c r="A2744" s="163">
        <v>45686</v>
      </c>
      <c r="B2744" t="s">
        <v>2822</v>
      </c>
      <c r="C2744">
        <v>180.05</v>
      </c>
      <c r="D2744">
        <v>-10.36</v>
      </c>
      <c r="E2744">
        <v>-11.01</v>
      </c>
      <c r="F2744">
        <v>-11.01</v>
      </c>
      <c r="G2744">
        <v>11.81</v>
      </c>
      <c r="H2744">
        <v>0.80000000000000071</v>
      </c>
      <c r="I2744">
        <v>-4.91</v>
      </c>
      <c r="J2744">
        <v>-4.1099999999999994</v>
      </c>
    </row>
    <row r="2745" spans="1:10" x14ac:dyDescent="0.3">
      <c r="A2745" s="163">
        <v>45686</v>
      </c>
      <c r="B2745" t="s">
        <v>2823</v>
      </c>
      <c r="C2745">
        <v>1070.4000000000001</v>
      </c>
      <c r="D2745">
        <v>-18.170000000000002</v>
      </c>
      <c r="E2745">
        <v>-6.49</v>
      </c>
      <c r="F2745">
        <v>-6.49</v>
      </c>
      <c r="G2745">
        <v>1</v>
      </c>
      <c r="H2745">
        <v>-5.49</v>
      </c>
      <c r="I2745">
        <v>2.96</v>
      </c>
      <c r="J2745">
        <v>-2.5299999999999998</v>
      </c>
    </row>
    <row r="2746" spans="1:10" x14ac:dyDescent="0.3">
      <c r="A2746" s="163">
        <v>45686</v>
      </c>
      <c r="B2746" t="s">
        <v>2824</v>
      </c>
      <c r="C2746">
        <v>1713</v>
      </c>
      <c r="D2746">
        <v>-1.69</v>
      </c>
      <c r="E2746">
        <v>-0.05</v>
      </c>
      <c r="F2746">
        <v>-0.05</v>
      </c>
      <c r="G2746">
        <v>-2.76</v>
      </c>
      <c r="H2746">
        <v>-2.81</v>
      </c>
      <c r="I2746">
        <v>4.22</v>
      </c>
      <c r="J2746">
        <v>1.41</v>
      </c>
    </row>
    <row r="2747" spans="1:10" x14ac:dyDescent="0.3">
      <c r="A2747" s="163">
        <v>45677</v>
      </c>
      <c r="B2747" t="s">
        <v>4405</v>
      </c>
      <c r="C2747">
        <v>8.83</v>
      </c>
      <c r="D2747">
        <v>-3.96</v>
      </c>
      <c r="E2747">
        <v>4.99</v>
      </c>
      <c r="G2747">
        <v>0</v>
      </c>
      <c r="I2747">
        <v>0</v>
      </c>
    </row>
    <row r="2748" spans="1:10" x14ac:dyDescent="0.3">
      <c r="A2748" s="163">
        <v>45686</v>
      </c>
      <c r="B2748" t="s">
        <v>4247</v>
      </c>
      <c r="C2748">
        <v>12840.95</v>
      </c>
      <c r="D2748">
        <v>-3.07</v>
      </c>
      <c r="E2748">
        <v>-2.88</v>
      </c>
      <c r="F2748">
        <v>-2.88</v>
      </c>
      <c r="G2748">
        <v>1.86</v>
      </c>
      <c r="H2748">
        <v>-1.0199999999999998</v>
      </c>
      <c r="I2748">
        <v>3</v>
      </c>
      <c r="J2748">
        <v>1.98</v>
      </c>
    </row>
    <row r="2749" spans="1:10" x14ac:dyDescent="0.3">
      <c r="A2749" s="163">
        <v>45686</v>
      </c>
      <c r="B2749" t="s">
        <v>2825</v>
      </c>
      <c r="C2749">
        <v>5834.25</v>
      </c>
      <c r="D2749">
        <v>-13.2</v>
      </c>
      <c r="E2749">
        <v>-4.63</v>
      </c>
      <c r="F2749">
        <v>-4.63</v>
      </c>
      <c r="G2749">
        <v>0.52</v>
      </c>
      <c r="H2749">
        <v>-4.1099999999999994</v>
      </c>
      <c r="I2749">
        <v>2.84</v>
      </c>
      <c r="J2749">
        <v>-1.2699999999999996</v>
      </c>
    </row>
    <row r="2750" spans="1:10" x14ac:dyDescent="0.3">
      <c r="A2750" s="163">
        <v>45686</v>
      </c>
      <c r="B2750" t="s">
        <v>2826</v>
      </c>
      <c r="C2750">
        <v>2360</v>
      </c>
      <c r="D2750">
        <v>0.4600000000000008</v>
      </c>
      <c r="E2750">
        <v>-9.51</v>
      </c>
      <c r="F2750">
        <v>-9.51</v>
      </c>
      <c r="G2750">
        <v>1.26</v>
      </c>
      <c r="H2750">
        <v>-8.25</v>
      </c>
      <c r="I2750">
        <v>-2.0699999999999998</v>
      </c>
      <c r="J2750">
        <v>-10.32</v>
      </c>
    </row>
    <row r="2751" spans="1:10" x14ac:dyDescent="0.3">
      <c r="A2751" s="163">
        <v>45686</v>
      </c>
      <c r="B2751" t="s">
        <v>2827</v>
      </c>
      <c r="C2751">
        <v>71.52</v>
      </c>
      <c r="D2751">
        <v>13.78</v>
      </c>
      <c r="E2751">
        <v>-4.87</v>
      </c>
      <c r="F2751">
        <v>-4.87</v>
      </c>
      <c r="G2751">
        <v>-5.91</v>
      </c>
      <c r="H2751">
        <v>-10.78</v>
      </c>
      <c r="I2751">
        <v>1.84</v>
      </c>
      <c r="J2751">
        <v>-8.9400000000000013</v>
      </c>
    </row>
    <row r="2752" spans="1:10" x14ac:dyDescent="0.3">
      <c r="A2752" s="163">
        <v>45677</v>
      </c>
      <c r="B2752" t="s">
        <v>4406</v>
      </c>
      <c r="C2752">
        <v>27.29</v>
      </c>
      <c r="D2752">
        <v>10.74</v>
      </c>
      <c r="E2752">
        <v>1</v>
      </c>
      <c r="G2752">
        <v>0</v>
      </c>
      <c r="I2752">
        <v>0</v>
      </c>
    </row>
    <row r="2753" spans="1:10" x14ac:dyDescent="0.3">
      <c r="A2753" s="163">
        <v>45686</v>
      </c>
      <c r="B2753" t="s">
        <v>2828</v>
      </c>
      <c r="C2753">
        <v>29.53</v>
      </c>
      <c r="D2753">
        <v>-2.0499999999999998</v>
      </c>
      <c r="E2753">
        <v>-6.12</v>
      </c>
      <c r="F2753">
        <v>-6.12</v>
      </c>
      <c r="G2753">
        <v>3.05</v>
      </c>
      <c r="H2753">
        <v>-3.0700000000000003</v>
      </c>
      <c r="I2753">
        <v>0.44</v>
      </c>
      <c r="J2753">
        <v>-2.6300000000000003</v>
      </c>
    </row>
    <row r="2754" spans="1:10" x14ac:dyDescent="0.3">
      <c r="A2754" s="163">
        <v>45678</v>
      </c>
      <c r="B2754" t="s">
        <v>2829</v>
      </c>
      <c r="C2754">
        <v>18.850000000000001</v>
      </c>
      <c r="D2754">
        <v>-7.56</v>
      </c>
      <c r="E2754">
        <v>4.97</v>
      </c>
      <c r="G2754">
        <v>-4.99</v>
      </c>
    </row>
    <row r="2755" spans="1:10" x14ac:dyDescent="0.3">
      <c r="A2755" s="163">
        <v>45686</v>
      </c>
      <c r="B2755" t="s">
        <v>2830</v>
      </c>
      <c r="C2755">
        <v>2263.1</v>
      </c>
      <c r="D2755">
        <v>-2.67</v>
      </c>
      <c r="E2755">
        <v>-0.89</v>
      </c>
      <c r="F2755">
        <v>-0.89</v>
      </c>
      <c r="G2755">
        <v>-6.28</v>
      </c>
      <c r="H2755">
        <v>-7.17</v>
      </c>
      <c r="I2755">
        <v>-0.24</v>
      </c>
      <c r="J2755">
        <v>-7.41</v>
      </c>
    </row>
    <row r="2756" spans="1:10" x14ac:dyDescent="0.3">
      <c r="A2756" s="163">
        <v>45686</v>
      </c>
      <c r="B2756" t="s">
        <v>2831</v>
      </c>
      <c r="C2756">
        <v>1115.45</v>
      </c>
      <c r="D2756">
        <v>-5.66</v>
      </c>
      <c r="E2756">
        <v>-7.38</v>
      </c>
      <c r="F2756">
        <v>-7.38</v>
      </c>
      <c r="G2756">
        <v>-6.01</v>
      </c>
      <c r="H2756">
        <v>-13.39</v>
      </c>
      <c r="I2756">
        <v>8.77</v>
      </c>
      <c r="J2756">
        <v>-4.620000000000001</v>
      </c>
    </row>
    <row r="2757" spans="1:10" x14ac:dyDescent="0.3">
      <c r="A2757" s="163">
        <v>45686</v>
      </c>
      <c r="B2757" t="s">
        <v>4172</v>
      </c>
      <c r="C2757">
        <v>26.2</v>
      </c>
      <c r="D2757">
        <v>-4.9800000000000004</v>
      </c>
      <c r="E2757">
        <v>-0.62</v>
      </c>
      <c r="F2757">
        <v>-0.62</v>
      </c>
      <c r="I2757">
        <v>8.7100000000000009</v>
      </c>
      <c r="J2757">
        <v>8.0900000000000016</v>
      </c>
    </row>
    <row r="2758" spans="1:10" x14ac:dyDescent="0.3">
      <c r="A2758" s="163">
        <v>45686</v>
      </c>
      <c r="B2758" t="s">
        <v>2832</v>
      </c>
      <c r="C2758">
        <v>38.9</v>
      </c>
      <c r="D2758">
        <v>3.17</v>
      </c>
      <c r="E2758">
        <v>-9.2899999999999991</v>
      </c>
      <c r="F2758">
        <v>-9.2899999999999991</v>
      </c>
      <c r="G2758">
        <v>-0.94</v>
      </c>
      <c r="H2758">
        <v>-10.23</v>
      </c>
      <c r="I2758">
        <v>5.22</v>
      </c>
      <c r="J2758">
        <v>-5.0099999999999989</v>
      </c>
    </row>
    <row r="2759" spans="1:10" x14ac:dyDescent="0.3">
      <c r="A2759" s="163">
        <v>45686</v>
      </c>
      <c r="B2759" t="s">
        <v>2833</v>
      </c>
      <c r="C2759">
        <v>352.4</v>
      </c>
      <c r="D2759">
        <v>-5.37</v>
      </c>
      <c r="E2759">
        <v>-0.48</v>
      </c>
      <c r="F2759">
        <v>-0.48</v>
      </c>
      <c r="G2759">
        <v>-2.69</v>
      </c>
      <c r="H2759">
        <v>-3.17</v>
      </c>
      <c r="I2759">
        <v>2.04</v>
      </c>
      <c r="J2759">
        <v>-1.1299999999999999</v>
      </c>
    </row>
    <row r="2760" spans="1:10" x14ac:dyDescent="0.3">
      <c r="A2760" s="163">
        <v>45686</v>
      </c>
      <c r="B2760" t="s">
        <v>2834</v>
      </c>
      <c r="C2760">
        <v>34</v>
      </c>
      <c r="D2760">
        <v>6.45</v>
      </c>
      <c r="E2760">
        <v>-4.5599999999999996</v>
      </c>
      <c r="F2760">
        <v>-4.5599999999999996</v>
      </c>
      <c r="G2760">
        <v>-2.86</v>
      </c>
      <c r="H2760">
        <v>-7.42</v>
      </c>
      <c r="I2760">
        <v>1.25</v>
      </c>
      <c r="J2760">
        <v>-6.17</v>
      </c>
    </row>
    <row r="2761" spans="1:10" x14ac:dyDescent="0.3">
      <c r="A2761" s="163">
        <v>45686</v>
      </c>
      <c r="B2761" t="s">
        <v>2835</v>
      </c>
      <c r="C2761">
        <v>130.30000000000001</v>
      </c>
      <c r="D2761">
        <v>29.61</v>
      </c>
      <c r="E2761">
        <v>-4.9800000000000004</v>
      </c>
      <c r="F2761">
        <v>-4.9800000000000004</v>
      </c>
      <c r="G2761">
        <v>-4.97</v>
      </c>
      <c r="H2761">
        <v>-9.9499999999999993</v>
      </c>
      <c r="I2761">
        <v>-4.75</v>
      </c>
      <c r="J2761">
        <v>-14.7</v>
      </c>
    </row>
    <row r="2762" spans="1:10" x14ac:dyDescent="0.3">
      <c r="A2762" s="163">
        <v>45686</v>
      </c>
      <c r="B2762" t="s">
        <v>2836</v>
      </c>
      <c r="C2762">
        <v>65.680000000000007</v>
      </c>
      <c r="D2762">
        <v>-3.72</v>
      </c>
      <c r="E2762">
        <v>-4.95</v>
      </c>
      <c r="F2762">
        <v>-4.95</v>
      </c>
      <c r="G2762">
        <v>-0.3</v>
      </c>
      <c r="H2762">
        <v>-5.25</v>
      </c>
      <c r="J2762">
        <v>-5.25</v>
      </c>
    </row>
    <row r="2763" spans="1:10" x14ac:dyDescent="0.3">
      <c r="A2763" s="163">
        <v>45686</v>
      </c>
      <c r="B2763" t="s">
        <v>2837</v>
      </c>
      <c r="C2763">
        <v>314.89999999999998</v>
      </c>
      <c r="D2763">
        <v>1.0700000000000005</v>
      </c>
      <c r="E2763">
        <v>-2.29</v>
      </c>
      <c r="F2763">
        <v>-2.29</v>
      </c>
      <c r="G2763">
        <v>-0.26</v>
      </c>
      <c r="H2763">
        <v>-2.5499999999999998</v>
      </c>
      <c r="I2763">
        <v>1.99</v>
      </c>
      <c r="J2763">
        <v>-0.55999999999999983</v>
      </c>
    </row>
    <row r="2764" spans="1:10" x14ac:dyDescent="0.3">
      <c r="A2764" s="163">
        <v>45686</v>
      </c>
      <c r="B2764" t="s">
        <v>2838</v>
      </c>
      <c r="C2764">
        <v>89.65</v>
      </c>
      <c r="D2764">
        <v>-13.28</v>
      </c>
      <c r="E2764">
        <v>-4.9800000000000004</v>
      </c>
      <c r="F2764">
        <v>-4.9800000000000004</v>
      </c>
      <c r="G2764">
        <v>-4.9800000000000004</v>
      </c>
      <c r="H2764">
        <v>-9.9600000000000009</v>
      </c>
      <c r="I2764">
        <v>-4.9800000000000004</v>
      </c>
      <c r="J2764">
        <v>-14.94</v>
      </c>
    </row>
    <row r="2765" spans="1:10" x14ac:dyDescent="0.3">
      <c r="A2765" s="163">
        <v>45686</v>
      </c>
      <c r="B2765" t="s">
        <v>2839</v>
      </c>
      <c r="C2765">
        <v>53.41</v>
      </c>
      <c r="D2765">
        <v>2.77</v>
      </c>
      <c r="E2765">
        <v>-7.11</v>
      </c>
      <c r="F2765">
        <v>-7.11</v>
      </c>
      <c r="G2765">
        <v>0.77</v>
      </c>
      <c r="H2765">
        <v>-6.34</v>
      </c>
      <c r="I2765">
        <v>-1.07</v>
      </c>
      <c r="J2765">
        <v>-7.41</v>
      </c>
    </row>
    <row r="2766" spans="1:10" x14ac:dyDescent="0.3">
      <c r="A2766" s="163">
        <v>45686</v>
      </c>
      <c r="B2766" t="s">
        <v>2840</v>
      </c>
      <c r="C2766">
        <v>287.8</v>
      </c>
      <c r="D2766">
        <v>-2.23</v>
      </c>
      <c r="E2766">
        <v>-2.94</v>
      </c>
      <c r="F2766">
        <v>-2.94</v>
      </c>
      <c r="G2766">
        <v>-1.1100000000000001</v>
      </c>
      <c r="H2766">
        <v>-4.05</v>
      </c>
      <c r="I2766">
        <v>1.39</v>
      </c>
      <c r="J2766">
        <v>-2.66</v>
      </c>
    </row>
    <row r="2767" spans="1:10" x14ac:dyDescent="0.3">
      <c r="A2767" s="163">
        <v>45686</v>
      </c>
      <c r="B2767" t="s">
        <v>2841</v>
      </c>
      <c r="C2767">
        <v>10131.65</v>
      </c>
      <c r="D2767">
        <v>-11.96</v>
      </c>
      <c r="E2767">
        <v>-4.41</v>
      </c>
      <c r="F2767">
        <v>-4.41</v>
      </c>
      <c r="G2767">
        <v>-11.97</v>
      </c>
      <c r="H2767">
        <v>-16.380000000000003</v>
      </c>
      <c r="I2767">
        <v>5.38</v>
      </c>
      <c r="J2767">
        <v>-11.000000000000004</v>
      </c>
    </row>
    <row r="2768" spans="1:10" x14ac:dyDescent="0.3">
      <c r="A2768" s="163">
        <v>45686</v>
      </c>
      <c r="B2768" t="s">
        <v>2842</v>
      </c>
      <c r="C2768">
        <v>2029</v>
      </c>
      <c r="D2768">
        <v>-5.15</v>
      </c>
      <c r="E2768">
        <v>-6.71</v>
      </c>
      <c r="F2768">
        <v>-6.71</v>
      </c>
      <c r="G2768">
        <v>0.02</v>
      </c>
      <c r="H2768">
        <v>-6.69</v>
      </c>
      <c r="I2768">
        <v>-5.75</v>
      </c>
      <c r="J2768">
        <v>-12.44</v>
      </c>
    </row>
    <row r="2769" spans="1:10" x14ac:dyDescent="0.3">
      <c r="A2769" s="163">
        <v>45686</v>
      </c>
      <c r="B2769" t="s">
        <v>2843</v>
      </c>
      <c r="C2769">
        <v>202.2</v>
      </c>
      <c r="D2769">
        <v>-0.6899999999999995</v>
      </c>
      <c r="E2769">
        <v>-4.42</v>
      </c>
      <c r="F2769">
        <v>-4.42</v>
      </c>
      <c r="G2769">
        <v>-2.37</v>
      </c>
      <c r="H2769">
        <v>-6.79</v>
      </c>
      <c r="I2769">
        <v>4.5999999999999996</v>
      </c>
      <c r="J2769">
        <v>-2.1900000000000004</v>
      </c>
    </row>
    <row r="2770" spans="1:10" x14ac:dyDescent="0.3">
      <c r="A2770" s="163">
        <v>45686</v>
      </c>
      <c r="B2770" t="s">
        <v>2844</v>
      </c>
      <c r="C2770">
        <v>457.9</v>
      </c>
      <c r="D2770">
        <v>-0.89000000000000012</v>
      </c>
      <c r="E2770">
        <v>-4.9000000000000004</v>
      </c>
      <c r="F2770">
        <v>-4.9000000000000004</v>
      </c>
      <c r="G2770">
        <v>-1.72</v>
      </c>
      <c r="H2770">
        <v>-6.62</v>
      </c>
      <c r="I2770">
        <v>10.74</v>
      </c>
      <c r="J2770">
        <v>4.12</v>
      </c>
    </row>
    <row r="2771" spans="1:10" x14ac:dyDescent="0.3">
      <c r="A2771" s="163">
        <v>45686</v>
      </c>
      <c r="B2771" t="s">
        <v>2845</v>
      </c>
      <c r="C2771">
        <v>239.7</v>
      </c>
      <c r="D2771">
        <v>1.1200000000000001</v>
      </c>
      <c r="E2771">
        <v>-3.86</v>
      </c>
      <c r="F2771">
        <v>-3.86</v>
      </c>
      <c r="G2771">
        <v>-2.25</v>
      </c>
      <c r="H2771">
        <v>-6.1099999999999994</v>
      </c>
      <c r="I2771">
        <v>9.48</v>
      </c>
      <c r="J2771">
        <v>3.370000000000001</v>
      </c>
    </row>
    <row r="2772" spans="1:10" x14ac:dyDescent="0.3">
      <c r="A2772" s="163">
        <v>45686</v>
      </c>
      <c r="B2772" t="s">
        <v>2846</v>
      </c>
      <c r="C2772">
        <v>158.94999999999999</v>
      </c>
      <c r="D2772">
        <v>24.88</v>
      </c>
      <c r="E2772">
        <v>4.99</v>
      </c>
      <c r="F2772">
        <v>4.99</v>
      </c>
      <c r="G2772">
        <v>4.99</v>
      </c>
      <c r="H2772">
        <v>9.98</v>
      </c>
      <c r="I2772">
        <v>4.99</v>
      </c>
      <c r="J2772">
        <v>14.97</v>
      </c>
    </row>
    <row r="2773" spans="1:10" x14ac:dyDescent="0.3">
      <c r="A2773" s="163">
        <v>45686</v>
      </c>
      <c r="B2773" t="s">
        <v>2847</v>
      </c>
      <c r="C2773">
        <v>96.49</v>
      </c>
      <c r="D2773">
        <v>5.38</v>
      </c>
      <c r="E2773">
        <v>-2</v>
      </c>
      <c r="F2773">
        <v>-2</v>
      </c>
      <c r="G2773">
        <v>-1.99</v>
      </c>
      <c r="H2773">
        <v>-3.99</v>
      </c>
      <c r="I2773">
        <v>-1.99</v>
      </c>
      <c r="J2773">
        <v>-5.98</v>
      </c>
    </row>
    <row r="2774" spans="1:10" x14ac:dyDescent="0.3">
      <c r="A2774" s="163">
        <v>45686</v>
      </c>
      <c r="B2774" t="s">
        <v>2848</v>
      </c>
      <c r="C2774">
        <v>21.7</v>
      </c>
      <c r="D2774">
        <v>-9.84</v>
      </c>
      <c r="E2774">
        <v>-2</v>
      </c>
      <c r="F2774">
        <v>-2</v>
      </c>
      <c r="G2774">
        <v>-1.99</v>
      </c>
      <c r="H2774">
        <v>-3.99</v>
      </c>
      <c r="I2774">
        <v>-1.99</v>
      </c>
      <c r="J2774">
        <v>-5.98</v>
      </c>
    </row>
    <row r="2775" spans="1:10" x14ac:dyDescent="0.3">
      <c r="A2775" s="163">
        <v>45686</v>
      </c>
      <c r="B2775" t="s">
        <v>2849</v>
      </c>
      <c r="C2775">
        <v>261.55</v>
      </c>
      <c r="D2775">
        <v>1.3200000000000005</v>
      </c>
      <c r="E2775">
        <v>-1.02</v>
      </c>
      <c r="F2775">
        <v>-1.02</v>
      </c>
      <c r="G2775">
        <v>-2.17</v>
      </c>
      <c r="H2775">
        <v>-3.19</v>
      </c>
      <c r="I2775">
        <v>-0.04</v>
      </c>
      <c r="J2775">
        <v>-3.23</v>
      </c>
    </row>
    <row r="2776" spans="1:10" x14ac:dyDescent="0.3">
      <c r="A2776" s="163">
        <v>45686</v>
      </c>
      <c r="B2776" t="s">
        <v>2850</v>
      </c>
      <c r="C2776">
        <v>25.1</v>
      </c>
      <c r="D2776">
        <v>-8.09</v>
      </c>
      <c r="E2776">
        <v>-7.96</v>
      </c>
      <c r="F2776">
        <v>-7.96</v>
      </c>
      <c r="G2776">
        <v>-3.58</v>
      </c>
      <c r="H2776">
        <v>-11.54</v>
      </c>
      <c r="I2776">
        <v>4.76</v>
      </c>
      <c r="J2776">
        <v>-6.7799999999999994</v>
      </c>
    </row>
    <row r="2777" spans="1:10" x14ac:dyDescent="0.3">
      <c r="A2777" s="163">
        <v>45686</v>
      </c>
      <c r="B2777" t="s">
        <v>2851</v>
      </c>
      <c r="C2777">
        <v>2.74</v>
      </c>
      <c r="D2777">
        <v>-1.7400000000000004</v>
      </c>
      <c r="E2777">
        <v>-2.21</v>
      </c>
      <c r="F2777">
        <v>-2.21</v>
      </c>
      <c r="H2777">
        <v>-2.21</v>
      </c>
      <c r="I2777">
        <v>3.01</v>
      </c>
      <c r="J2777">
        <v>0.79999999999999982</v>
      </c>
    </row>
    <row r="2778" spans="1:10" x14ac:dyDescent="0.3">
      <c r="A2778" s="163">
        <v>45686</v>
      </c>
      <c r="B2778" t="s">
        <v>2852</v>
      </c>
      <c r="C2778">
        <v>660.7</v>
      </c>
      <c r="D2778">
        <v>-9.77</v>
      </c>
      <c r="E2778">
        <v>-3.97</v>
      </c>
      <c r="F2778">
        <v>-3.97</v>
      </c>
      <c r="G2778">
        <v>-4.21</v>
      </c>
      <c r="H2778">
        <v>-8.18</v>
      </c>
      <c r="I2778">
        <v>-0.14000000000000001</v>
      </c>
      <c r="J2778">
        <v>-8.32</v>
      </c>
    </row>
    <row r="2779" spans="1:10" x14ac:dyDescent="0.3">
      <c r="A2779" s="163">
        <v>45686</v>
      </c>
      <c r="B2779" t="s">
        <v>2853</v>
      </c>
      <c r="C2779">
        <v>155.9</v>
      </c>
      <c r="D2779">
        <v>-1.3500000000000003</v>
      </c>
      <c r="E2779">
        <v>-4.95</v>
      </c>
      <c r="F2779">
        <v>-4.95</v>
      </c>
      <c r="G2779">
        <v>-2.48</v>
      </c>
      <c r="H2779">
        <v>-7.43</v>
      </c>
      <c r="I2779">
        <v>1.6</v>
      </c>
      <c r="J2779">
        <v>-5.83</v>
      </c>
    </row>
    <row r="2780" spans="1:10" x14ac:dyDescent="0.3">
      <c r="A2780" s="163">
        <v>45686</v>
      </c>
      <c r="B2780" t="s">
        <v>2854</v>
      </c>
      <c r="C2780">
        <v>7.72</v>
      </c>
      <c r="D2780">
        <v>-2.1</v>
      </c>
      <c r="E2780">
        <v>-2.95</v>
      </c>
      <c r="F2780">
        <v>-2.95</v>
      </c>
      <c r="G2780">
        <v>-0.66</v>
      </c>
      <c r="H2780">
        <v>-3.61</v>
      </c>
      <c r="I2780">
        <v>2.66</v>
      </c>
      <c r="J2780">
        <v>-0.95000000000000018</v>
      </c>
    </row>
    <row r="2781" spans="1:10" x14ac:dyDescent="0.3">
      <c r="A2781" s="163">
        <v>45686</v>
      </c>
      <c r="B2781" t="s">
        <v>2855</v>
      </c>
      <c r="C2781">
        <v>119.05</v>
      </c>
      <c r="D2781">
        <v>-2.99</v>
      </c>
      <c r="E2781">
        <v>-2.27</v>
      </c>
      <c r="F2781">
        <v>-2.27</v>
      </c>
      <c r="G2781">
        <v>-5</v>
      </c>
      <c r="H2781">
        <v>-7.27</v>
      </c>
      <c r="I2781">
        <v>-2.86</v>
      </c>
      <c r="J2781">
        <v>-10.130000000000001</v>
      </c>
    </row>
    <row r="2782" spans="1:10" x14ac:dyDescent="0.3">
      <c r="A2782" s="163">
        <v>45686</v>
      </c>
      <c r="B2782" t="s">
        <v>2856</v>
      </c>
      <c r="C2782">
        <v>196.65</v>
      </c>
      <c r="D2782">
        <v>-5.53</v>
      </c>
      <c r="E2782">
        <v>-4.99</v>
      </c>
      <c r="F2782">
        <v>-4.99</v>
      </c>
      <c r="G2782">
        <v>1.23</v>
      </c>
      <c r="H2782">
        <v>-3.76</v>
      </c>
      <c r="I2782">
        <v>4.05</v>
      </c>
      <c r="J2782">
        <v>0.28999999999999959</v>
      </c>
    </row>
    <row r="2783" spans="1:10" x14ac:dyDescent="0.3">
      <c r="A2783" s="163">
        <v>43633</v>
      </c>
      <c r="B2783" t="s">
        <v>4407</v>
      </c>
      <c r="C2783">
        <v>0.72</v>
      </c>
      <c r="D2783">
        <v>-4.4400000000000004</v>
      </c>
      <c r="E2783">
        <v>-2.7</v>
      </c>
      <c r="G2783">
        <v>0</v>
      </c>
      <c r="I2783">
        <v>0</v>
      </c>
    </row>
    <row r="2784" spans="1:10" x14ac:dyDescent="0.3">
      <c r="A2784" s="163">
        <v>45686</v>
      </c>
      <c r="B2784" t="s">
        <v>2857</v>
      </c>
      <c r="C2784">
        <v>7.11</v>
      </c>
      <c r="D2784">
        <v>-4.29</v>
      </c>
      <c r="E2784">
        <v>0.14000000000000001</v>
      </c>
      <c r="F2784">
        <v>0.14000000000000001</v>
      </c>
      <c r="G2784">
        <v>-1.1100000000000001</v>
      </c>
      <c r="H2784">
        <v>-0.97</v>
      </c>
      <c r="J2784">
        <v>-0.97</v>
      </c>
    </row>
    <row r="2785" spans="1:10" x14ac:dyDescent="0.3">
      <c r="A2785" s="163">
        <v>45686</v>
      </c>
      <c r="B2785" t="s">
        <v>2858</v>
      </c>
      <c r="C2785">
        <v>20.12</v>
      </c>
      <c r="D2785">
        <v>-2.15</v>
      </c>
      <c r="E2785">
        <v>-0.5</v>
      </c>
      <c r="F2785">
        <v>-0.5</v>
      </c>
      <c r="G2785">
        <v>-4.87</v>
      </c>
      <c r="H2785">
        <v>-5.37</v>
      </c>
      <c r="I2785">
        <v>-3.82</v>
      </c>
      <c r="J2785">
        <v>-9.19</v>
      </c>
    </row>
    <row r="2786" spans="1:10" x14ac:dyDescent="0.3">
      <c r="A2786" s="163">
        <v>45686</v>
      </c>
      <c r="B2786" t="s">
        <v>2859</v>
      </c>
      <c r="C2786">
        <v>668</v>
      </c>
      <c r="D2786">
        <v>-5.1100000000000003</v>
      </c>
      <c r="E2786">
        <v>-5.91</v>
      </c>
      <c r="F2786">
        <v>-5.91</v>
      </c>
      <c r="G2786">
        <v>-0.56000000000000005</v>
      </c>
      <c r="H2786">
        <v>-6.4700000000000006</v>
      </c>
      <c r="I2786">
        <v>4.6100000000000003</v>
      </c>
      <c r="J2786">
        <v>-1.8600000000000003</v>
      </c>
    </row>
    <row r="2787" spans="1:10" x14ac:dyDescent="0.3">
      <c r="A2787" s="163">
        <v>45686</v>
      </c>
      <c r="B2787" t="s">
        <v>2860</v>
      </c>
      <c r="C2787">
        <v>17.989999999999998</v>
      </c>
      <c r="D2787">
        <v>-6.05</v>
      </c>
      <c r="E2787">
        <v>-1.73</v>
      </c>
      <c r="F2787">
        <v>-1.73</v>
      </c>
      <c r="G2787">
        <v>-1.98</v>
      </c>
      <c r="H2787">
        <v>-3.71</v>
      </c>
      <c r="I2787">
        <v>0.84</v>
      </c>
      <c r="J2787">
        <v>-2.87</v>
      </c>
    </row>
    <row r="2788" spans="1:10" x14ac:dyDescent="0.3">
      <c r="A2788" s="163">
        <v>45686</v>
      </c>
      <c r="B2788" t="s">
        <v>2861</v>
      </c>
      <c r="C2788">
        <v>287.60000000000002</v>
      </c>
      <c r="D2788">
        <v>-15.99</v>
      </c>
      <c r="E2788">
        <v>-6.83</v>
      </c>
      <c r="F2788">
        <v>-6.83</v>
      </c>
      <c r="G2788">
        <v>-1.52</v>
      </c>
      <c r="H2788">
        <v>-8.35</v>
      </c>
      <c r="I2788">
        <v>5.97</v>
      </c>
      <c r="J2788">
        <v>-2.38</v>
      </c>
    </row>
    <row r="2789" spans="1:10" x14ac:dyDescent="0.3">
      <c r="A2789" s="163">
        <v>45686</v>
      </c>
      <c r="B2789" t="s">
        <v>2862</v>
      </c>
      <c r="C2789">
        <v>131.15</v>
      </c>
      <c r="D2789">
        <v>11.9</v>
      </c>
      <c r="G2789">
        <v>-0.04</v>
      </c>
      <c r="H2789">
        <v>-0.04</v>
      </c>
      <c r="I2789">
        <v>4.96</v>
      </c>
      <c r="J2789">
        <v>4.92</v>
      </c>
    </row>
    <row r="2790" spans="1:10" x14ac:dyDescent="0.3">
      <c r="A2790" s="163">
        <v>45686</v>
      </c>
      <c r="B2790" t="s">
        <v>2863</v>
      </c>
      <c r="C2790">
        <v>508.55</v>
      </c>
      <c r="D2790">
        <v>-11.28</v>
      </c>
      <c r="E2790">
        <v>-5</v>
      </c>
      <c r="F2790">
        <v>-5</v>
      </c>
      <c r="G2790">
        <v>-5</v>
      </c>
      <c r="H2790">
        <v>-10</v>
      </c>
      <c r="I2790">
        <v>4.7300000000000004</v>
      </c>
      <c r="J2790">
        <v>-5.27</v>
      </c>
    </row>
    <row r="2791" spans="1:10" x14ac:dyDescent="0.3">
      <c r="A2791" s="163">
        <v>45686</v>
      </c>
      <c r="B2791" t="s">
        <v>2864</v>
      </c>
      <c r="C2791">
        <v>161.80000000000001</v>
      </c>
      <c r="D2791">
        <v>-5.78</v>
      </c>
      <c r="E2791">
        <v>-4</v>
      </c>
      <c r="F2791">
        <v>-4</v>
      </c>
      <c r="G2791">
        <v>4.63</v>
      </c>
      <c r="H2791">
        <v>0.62999999999999989</v>
      </c>
      <c r="I2791">
        <v>3.06</v>
      </c>
      <c r="J2791">
        <v>3.69</v>
      </c>
    </row>
    <row r="2792" spans="1:10" x14ac:dyDescent="0.3">
      <c r="A2792" s="163">
        <v>45686</v>
      </c>
      <c r="B2792" t="s">
        <v>2865</v>
      </c>
      <c r="C2792">
        <v>5.0999999999999996</v>
      </c>
      <c r="D2792">
        <v>-9.75</v>
      </c>
      <c r="E2792">
        <v>-4.88</v>
      </c>
      <c r="F2792">
        <v>-4.88</v>
      </c>
      <c r="G2792">
        <v>-4.95</v>
      </c>
      <c r="H2792">
        <v>-9.83</v>
      </c>
      <c r="I2792">
        <v>-1.73</v>
      </c>
      <c r="J2792">
        <v>-11.56</v>
      </c>
    </row>
    <row r="2793" spans="1:10" x14ac:dyDescent="0.3">
      <c r="A2793" s="163">
        <v>45686</v>
      </c>
      <c r="B2793" t="s">
        <v>2866</v>
      </c>
      <c r="C2793">
        <v>427.05</v>
      </c>
      <c r="D2793">
        <v>-3.9</v>
      </c>
      <c r="E2793">
        <v>-0.28000000000000003</v>
      </c>
      <c r="F2793">
        <v>-0.28000000000000003</v>
      </c>
      <c r="G2793">
        <v>1.55</v>
      </c>
      <c r="H2793">
        <v>1.27</v>
      </c>
      <c r="I2793">
        <v>-1.24</v>
      </c>
      <c r="J2793">
        <v>0.03</v>
      </c>
    </row>
    <row r="2794" spans="1:10" x14ac:dyDescent="0.3">
      <c r="A2794" s="163">
        <v>45686</v>
      </c>
      <c r="B2794" t="s">
        <v>2867</v>
      </c>
      <c r="C2794">
        <v>425.95</v>
      </c>
      <c r="D2794">
        <v>-4.7300000000000004</v>
      </c>
      <c r="E2794">
        <v>-6.4</v>
      </c>
      <c r="F2794">
        <v>-6.4</v>
      </c>
      <c r="G2794">
        <v>-0.92</v>
      </c>
      <c r="H2794">
        <v>-7.32</v>
      </c>
      <c r="I2794">
        <v>3.9</v>
      </c>
      <c r="J2794">
        <v>-3.4200000000000004</v>
      </c>
    </row>
    <row r="2795" spans="1:10" x14ac:dyDescent="0.3">
      <c r="A2795" s="163">
        <v>45686</v>
      </c>
      <c r="B2795" t="s">
        <v>2868</v>
      </c>
      <c r="C2795">
        <v>3.78</v>
      </c>
      <c r="D2795">
        <v>9.4</v>
      </c>
      <c r="E2795">
        <v>1.0900000000000001</v>
      </c>
      <c r="F2795">
        <v>1.0900000000000001</v>
      </c>
      <c r="G2795">
        <v>-2.7</v>
      </c>
      <c r="H2795">
        <v>-1.61</v>
      </c>
      <c r="I2795">
        <v>5</v>
      </c>
      <c r="J2795">
        <v>3.39</v>
      </c>
    </row>
    <row r="2796" spans="1:10" x14ac:dyDescent="0.3">
      <c r="A2796" s="163">
        <v>45686</v>
      </c>
      <c r="B2796" t="s">
        <v>2869</v>
      </c>
      <c r="C2796">
        <v>59.51</v>
      </c>
      <c r="D2796">
        <v>-9.98</v>
      </c>
      <c r="E2796">
        <v>-1.99</v>
      </c>
      <c r="F2796">
        <v>-1.99</v>
      </c>
      <c r="G2796">
        <v>-1.99</v>
      </c>
      <c r="H2796">
        <v>-3.98</v>
      </c>
      <c r="I2796">
        <v>-1.99</v>
      </c>
      <c r="J2796">
        <v>-5.97</v>
      </c>
    </row>
    <row r="2797" spans="1:10" x14ac:dyDescent="0.3">
      <c r="A2797" s="163">
        <v>45686</v>
      </c>
      <c r="B2797" t="s">
        <v>2870</v>
      </c>
      <c r="C2797">
        <v>22.65</v>
      </c>
      <c r="D2797">
        <v>6.25</v>
      </c>
      <c r="E2797">
        <v>-4.04</v>
      </c>
      <c r="F2797">
        <v>-4.04</v>
      </c>
      <c r="G2797">
        <v>-2.15</v>
      </c>
      <c r="H2797">
        <v>-6.19</v>
      </c>
      <c r="I2797">
        <v>8.3699999999999992</v>
      </c>
      <c r="J2797">
        <v>2.1800000000000002</v>
      </c>
    </row>
    <row r="2798" spans="1:10" x14ac:dyDescent="0.3">
      <c r="A2798" s="163">
        <v>45686</v>
      </c>
      <c r="B2798" t="s">
        <v>2871</v>
      </c>
      <c r="C2798">
        <v>108.95</v>
      </c>
      <c r="D2798">
        <v>2.2000000000000002</v>
      </c>
      <c r="E2798">
        <v>-1.95</v>
      </c>
      <c r="F2798">
        <v>-1.95</v>
      </c>
      <c r="G2798">
        <v>-1.98</v>
      </c>
      <c r="H2798">
        <v>-3.93</v>
      </c>
      <c r="I2798">
        <v>-1.98</v>
      </c>
      <c r="J2798">
        <v>-5.91</v>
      </c>
    </row>
    <row r="2799" spans="1:10" x14ac:dyDescent="0.3">
      <c r="A2799" s="163">
        <v>45686</v>
      </c>
      <c r="B2799" t="s">
        <v>2872</v>
      </c>
      <c r="C2799">
        <v>4.16</v>
      </c>
      <c r="D2799">
        <v>-8.65</v>
      </c>
      <c r="E2799">
        <v>-4.12</v>
      </c>
      <c r="F2799">
        <v>-4.12</v>
      </c>
      <c r="G2799">
        <v>0.25</v>
      </c>
      <c r="H2799">
        <v>-3.87</v>
      </c>
      <c r="I2799">
        <v>4.79</v>
      </c>
      <c r="J2799">
        <v>0.92</v>
      </c>
    </row>
    <row r="2800" spans="1:10" x14ac:dyDescent="0.3">
      <c r="A2800" s="163">
        <v>45686</v>
      </c>
      <c r="B2800" t="s">
        <v>2873</v>
      </c>
      <c r="C2800">
        <v>1318.2</v>
      </c>
      <c r="D2800">
        <v>-15.29</v>
      </c>
      <c r="E2800">
        <v>-0.86</v>
      </c>
      <c r="F2800">
        <v>-0.86</v>
      </c>
      <c r="G2800">
        <v>2.02</v>
      </c>
      <c r="H2800">
        <v>1.1599999999999999</v>
      </c>
      <c r="I2800">
        <v>3.78</v>
      </c>
      <c r="J2800">
        <v>4.9400000000000004</v>
      </c>
    </row>
    <row r="2801" spans="1:10" x14ac:dyDescent="0.3">
      <c r="A2801" s="163">
        <v>45686</v>
      </c>
      <c r="B2801" t="s">
        <v>2874</v>
      </c>
      <c r="C2801">
        <v>550.04999999999995</v>
      </c>
      <c r="D2801">
        <v>-8.0500000000000007</v>
      </c>
      <c r="E2801">
        <v>-4.7300000000000004</v>
      </c>
      <c r="F2801">
        <v>-4.7300000000000004</v>
      </c>
      <c r="G2801">
        <v>-4.32</v>
      </c>
      <c r="H2801">
        <v>-9.0500000000000007</v>
      </c>
      <c r="I2801">
        <v>4.1100000000000003</v>
      </c>
      <c r="J2801">
        <v>-4.9400000000000004</v>
      </c>
    </row>
    <row r="2802" spans="1:10" x14ac:dyDescent="0.3">
      <c r="A2802" s="163">
        <v>45686</v>
      </c>
      <c r="B2802" t="s">
        <v>2875</v>
      </c>
      <c r="C2802">
        <v>495.1</v>
      </c>
      <c r="D2802">
        <v>-6.48</v>
      </c>
      <c r="E2802">
        <v>-5.03</v>
      </c>
      <c r="F2802">
        <v>-5.03</v>
      </c>
      <c r="G2802">
        <v>0.75</v>
      </c>
      <c r="H2802">
        <v>-4.28</v>
      </c>
      <c r="I2802">
        <v>2.54</v>
      </c>
      <c r="J2802">
        <v>-1.7400000000000002</v>
      </c>
    </row>
    <row r="2803" spans="1:10" x14ac:dyDescent="0.3">
      <c r="A2803" s="163">
        <v>45686</v>
      </c>
      <c r="B2803" t="s">
        <v>2876</v>
      </c>
      <c r="C2803">
        <v>25.24</v>
      </c>
      <c r="D2803">
        <v>-5.77</v>
      </c>
      <c r="E2803">
        <v>1.88</v>
      </c>
      <c r="F2803">
        <v>1.88</v>
      </c>
      <c r="G2803">
        <v>-5.03</v>
      </c>
      <c r="H2803">
        <v>-3.1500000000000004</v>
      </c>
      <c r="I2803">
        <v>4.34</v>
      </c>
      <c r="J2803">
        <v>1.1899999999999995</v>
      </c>
    </row>
    <row r="2804" spans="1:10" x14ac:dyDescent="0.3">
      <c r="A2804" s="163">
        <v>45686</v>
      </c>
      <c r="B2804" t="s">
        <v>2877</v>
      </c>
      <c r="C2804">
        <v>29.33</v>
      </c>
      <c r="D2804">
        <v>-7.9399999999999986</v>
      </c>
    </row>
    <row r="2805" spans="1:10" x14ac:dyDescent="0.3">
      <c r="A2805" s="163">
        <v>45686</v>
      </c>
      <c r="B2805" t="s">
        <v>2878</v>
      </c>
      <c r="C2805">
        <v>156.4</v>
      </c>
      <c r="D2805">
        <v>-1.65</v>
      </c>
      <c r="E2805">
        <v>-8.4499999999999993</v>
      </c>
      <c r="F2805">
        <v>-8.4499999999999993</v>
      </c>
      <c r="G2805">
        <v>-1.61</v>
      </c>
      <c r="H2805">
        <v>-10.06</v>
      </c>
      <c r="I2805">
        <v>6.32</v>
      </c>
      <c r="J2805">
        <v>-3.7399999999999984</v>
      </c>
    </row>
    <row r="2806" spans="1:10" x14ac:dyDescent="0.3">
      <c r="A2806" s="163">
        <v>45686</v>
      </c>
      <c r="B2806" t="s">
        <v>2879</v>
      </c>
      <c r="C2806">
        <v>7.5</v>
      </c>
      <c r="D2806">
        <v>7.23</v>
      </c>
      <c r="I2806">
        <v>-1.96</v>
      </c>
      <c r="J2806">
        <v>-1.96</v>
      </c>
    </row>
    <row r="2807" spans="1:10" x14ac:dyDescent="0.3">
      <c r="A2807" s="163">
        <v>45686</v>
      </c>
      <c r="B2807" t="s">
        <v>2880</v>
      </c>
      <c r="C2807">
        <v>185</v>
      </c>
      <c r="D2807">
        <v>-1.4000000000000004</v>
      </c>
      <c r="E2807">
        <v>-1.84</v>
      </c>
      <c r="F2807">
        <v>-1.84</v>
      </c>
      <c r="G2807">
        <v>-5.87</v>
      </c>
      <c r="H2807">
        <v>-7.71</v>
      </c>
      <c r="I2807">
        <v>0.79</v>
      </c>
      <c r="J2807">
        <v>-6.92</v>
      </c>
    </row>
    <row r="2808" spans="1:10" x14ac:dyDescent="0.3">
      <c r="A2808" s="163">
        <v>45686</v>
      </c>
      <c r="B2808" t="s">
        <v>2881</v>
      </c>
      <c r="C2808">
        <v>36.15</v>
      </c>
      <c r="D2808">
        <v>1.5000000000000009</v>
      </c>
      <c r="E2808">
        <v>-4.12</v>
      </c>
      <c r="F2808">
        <v>-4.12</v>
      </c>
      <c r="G2808">
        <v>-1.34</v>
      </c>
      <c r="H2808">
        <v>-5.46</v>
      </c>
      <c r="I2808">
        <v>4.84</v>
      </c>
      <c r="J2808">
        <v>-0.62000000000000011</v>
      </c>
    </row>
    <row r="2809" spans="1:10" x14ac:dyDescent="0.3">
      <c r="A2809" s="163">
        <v>45686</v>
      </c>
      <c r="B2809" t="s">
        <v>2882</v>
      </c>
      <c r="C2809">
        <v>246.7</v>
      </c>
      <c r="D2809">
        <v>8.7100000000000009</v>
      </c>
      <c r="E2809">
        <v>-3.96</v>
      </c>
      <c r="F2809">
        <v>-3.96</v>
      </c>
      <c r="G2809">
        <v>-7.9</v>
      </c>
      <c r="H2809">
        <v>-11.86</v>
      </c>
      <c r="I2809">
        <v>2.79</v>
      </c>
      <c r="J2809">
        <v>-9.07</v>
      </c>
    </row>
    <row r="2810" spans="1:10" x14ac:dyDescent="0.3">
      <c r="A2810" s="163">
        <v>45681</v>
      </c>
      <c r="B2810" t="s">
        <v>4408</v>
      </c>
      <c r="C2810">
        <v>11.9</v>
      </c>
      <c r="D2810">
        <v>-1.1100000000000001</v>
      </c>
      <c r="E2810">
        <v>0</v>
      </c>
      <c r="F2810">
        <v>0</v>
      </c>
      <c r="G2810">
        <v>0</v>
      </c>
      <c r="H2810">
        <v>-1.82</v>
      </c>
      <c r="I2810">
        <v>0</v>
      </c>
    </row>
    <row r="2811" spans="1:10" x14ac:dyDescent="0.3">
      <c r="A2811" s="163">
        <v>45686</v>
      </c>
      <c r="B2811" t="s">
        <v>2883</v>
      </c>
      <c r="C2811">
        <v>142.55000000000001</v>
      </c>
      <c r="D2811">
        <v>-6.47</v>
      </c>
      <c r="E2811">
        <v>-3.38</v>
      </c>
      <c r="F2811">
        <v>-3.38</v>
      </c>
      <c r="G2811">
        <v>-3.03</v>
      </c>
      <c r="H2811">
        <v>-6.41</v>
      </c>
      <c r="I2811">
        <v>-1.01</v>
      </c>
      <c r="J2811">
        <v>-7.42</v>
      </c>
    </row>
    <row r="2812" spans="1:10" x14ac:dyDescent="0.3">
      <c r="A2812" s="163">
        <v>45686</v>
      </c>
      <c r="B2812" t="s">
        <v>2884</v>
      </c>
      <c r="C2812">
        <v>32.04</v>
      </c>
      <c r="D2812">
        <v>-5.59</v>
      </c>
      <c r="E2812">
        <v>-6.5</v>
      </c>
      <c r="F2812">
        <v>-6.5</v>
      </c>
      <c r="G2812">
        <v>-0.87</v>
      </c>
      <c r="H2812">
        <v>-7.37</v>
      </c>
      <c r="I2812">
        <v>0.69</v>
      </c>
      <c r="J2812">
        <v>-6.68</v>
      </c>
    </row>
    <row r="2813" spans="1:10" x14ac:dyDescent="0.3">
      <c r="A2813" s="163">
        <v>45686</v>
      </c>
      <c r="B2813" t="s">
        <v>2885</v>
      </c>
      <c r="C2813">
        <v>362.4</v>
      </c>
      <c r="D2813">
        <v>-3.81</v>
      </c>
      <c r="E2813">
        <v>-2.58</v>
      </c>
      <c r="F2813">
        <v>-2.58</v>
      </c>
      <c r="G2813">
        <v>-3.99</v>
      </c>
      <c r="H2813">
        <v>-6.57</v>
      </c>
      <c r="I2813">
        <v>1.1200000000000001</v>
      </c>
      <c r="J2813">
        <v>-5.45</v>
      </c>
    </row>
    <row r="2814" spans="1:10" x14ac:dyDescent="0.3">
      <c r="A2814" s="163">
        <v>45686</v>
      </c>
      <c r="B2814" t="s">
        <v>2886</v>
      </c>
      <c r="C2814">
        <v>17.350000000000001</v>
      </c>
      <c r="D2814">
        <v>-19.34</v>
      </c>
      <c r="E2814">
        <v>-0.77</v>
      </c>
      <c r="F2814">
        <v>-0.77</v>
      </c>
      <c r="G2814">
        <v>-4.96</v>
      </c>
      <c r="H2814">
        <v>-5.73</v>
      </c>
      <c r="I2814">
        <v>1.64</v>
      </c>
      <c r="J2814">
        <v>-4.0900000000000007</v>
      </c>
    </row>
    <row r="2815" spans="1:10" x14ac:dyDescent="0.3">
      <c r="A2815" s="163">
        <v>45686</v>
      </c>
      <c r="B2815" t="s">
        <v>2887</v>
      </c>
      <c r="C2815">
        <v>0.99</v>
      </c>
      <c r="D2815">
        <v>-0.92</v>
      </c>
      <c r="E2815">
        <v>-0.99</v>
      </c>
      <c r="F2815">
        <v>-0.99</v>
      </c>
      <c r="G2815">
        <v>-2</v>
      </c>
      <c r="H2815">
        <v>-2.99</v>
      </c>
      <c r="I2815">
        <v>1.02</v>
      </c>
      <c r="J2815">
        <v>-1.97</v>
      </c>
    </row>
    <row r="2816" spans="1:10" x14ac:dyDescent="0.3">
      <c r="A2816" s="163">
        <v>45686</v>
      </c>
      <c r="B2816" t="s">
        <v>2888</v>
      </c>
      <c r="C2816">
        <v>201.3</v>
      </c>
      <c r="D2816">
        <v>-10.050000000000001</v>
      </c>
      <c r="E2816">
        <v>-5</v>
      </c>
      <c r="F2816">
        <v>-5</v>
      </c>
      <c r="G2816">
        <v>-4.4400000000000004</v>
      </c>
      <c r="H2816">
        <v>-9.44</v>
      </c>
      <c r="I2816">
        <v>4.57</v>
      </c>
      <c r="J2816">
        <v>-4.870000000000001</v>
      </c>
    </row>
    <row r="2817" spans="1:10" x14ac:dyDescent="0.3">
      <c r="A2817" s="163">
        <v>45686</v>
      </c>
      <c r="B2817" t="s">
        <v>2889</v>
      </c>
      <c r="C2817">
        <v>126.27</v>
      </c>
      <c r="D2817">
        <v>-5.04</v>
      </c>
      <c r="E2817">
        <v>-2.63</v>
      </c>
      <c r="F2817">
        <v>-2.63</v>
      </c>
      <c r="G2817">
        <v>-1.44</v>
      </c>
      <c r="H2817">
        <v>-4.07</v>
      </c>
      <c r="I2817">
        <v>3.33</v>
      </c>
      <c r="J2817">
        <v>-0.74000000000000021</v>
      </c>
    </row>
    <row r="2818" spans="1:10" x14ac:dyDescent="0.3">
      <c r="A2818" s="163">
        <v>45686</v>
      </c>
      <c r="B2818" t="s">
        <v>2890</v>
      </c>
      <c r="C2818">
        <v>175</v>
      </c>
      <c r="D2818">
        <v>-1.92</v>
      </c>
      <c r="E2818">
        <v>-4.99</v>
      </c>
      <c r="F2818">
        <v>-4.99</v>
      </c>
      <c r="G2818">
        <v>-2.61</v>
      </c>
      <c r="H2818">
        <v>-7.6</v>
      </c>
      <c r="I2818">
        <v>4.26</v>
      </c>
      <c r="J2818">
        <v>-3.34</v>
      </c>
    </row>
    <row r="2819" spans="1:10" x14ac:dyDescent="0.3">
      <c r="A2819" s="163">
        <v>45686</v>
      </c>
      <c r="B2819" t="s">
        <v>2891</v>
      </c>
      <c r="C2819">
        <v>22.56</v>
      </c>
      <c r="D2819">
        <v>-3.8</v>
      </c>
      <c r="E2819">
        <v>-5.81</v>
      </c>
      <c r="F2819">
        <v>-5.81</v>
      </c>
      <c r="G2819">
        <v>0.6</v>
      </c>
      <c r="H2819">
        <v>-5.21</v>
      </c>
      <c r="I2819">
        <v>4.01</v>
      </c>
      <c r="J2819">
        <v>-1.2000000000000002</v>
      </c>
    </row>
    <row r="2820" spans="1:10" x14ac:dyDescent="0.3">
      <c r="A2820" s="163">
        <v>45686</v>
      </c>
      <c r="B2820" t="s">
        <v>2892</v>
      </c>
      <c r="C2820">
        <v>1758.35</v>
      </c>
      <c r="D2820">
        <v>-6.0699999999999994</v>
      </c>
      <c r="E2820">
        <v>-2.85</v>
      </c>
      <c r="F2820">
        <v>-2.85</v>
      </c>
      <c r="G2820">
        <v>-2.86</v>
      </c>
      <c r="H2820">
        <v>-5.71</v>
      </c>
      <c r="I2820">
        <v>6.95</v>
      </c>
      <c r="J2820">
        <v>1.2400000000000002</v>
      </c>
    </row>
    <row r="2821" spans="1:10" x14ac:dyDescent="0.3">
      <c r="A2821" s="163">
        <v>45686</v>
      </c>
      <c r="B2821" t="s">
        <v>2893</v>
      </c>
      <c r="C2821">
        <v>5.01</v>
      </c>
      <c r="D2821">
        <v>-9.48</v>
      </c>
      <c r="E2821">
        <v>3.77</v>
      </c>
      <c r="F2821">
        <v>3.77</v>
      </c>
      <c r="G2821">
        <v>3.43</v>
      </c>
      <c r="H2821">
        <v>7.2</v>
      </c>
      <c r="I2821">
        <v>-2.34</v>
      </c>
      <c r="J2821">
        <v>4.8600000000000003</v>
      </c>
    </row>
    <row r="2822" spans="1:10" x14ac:dyDescent="0.3">
      <c r="A2822" s="163">
        <v>45686</v>
      </c>
      <c r="B2822" t="s">
        <v>2894</v>
      </c>
      <c r="C2822">
        <v>261.5</v>
      </c>
      <c r="D2822">
        <v>3.3</v>
      </c>
      <c r="E2822">
        <v>-5</v>
      </c>
      <c r="F2822">
        <v>-5</v>
      </c>
      <c r="G2822">
        <v>-5</v>
      </c>
      <c r="H2822">
        <v>-10</v>
      </c>
      <c r="I2822">
        <v>2.39</v>
      </c>
      <c r="J2822">
        <v>-7.6099999999999994</v>
      </c>
    </row>
    <row r="2823" spans="1:10" x14ac:dyDescent="0.3">
      <c r="A2823" s="163">
        <v>45686</v>
      </c>
      <c r="B2823" t="s">
        <v>2895</v>
      </c>
      <c r="C2823">
        <v>13.05</v>
      </c>
      <c r="D2823">
        <v>3.240000000000002</v>
      </c>
      <c r="E2823">
        <v>19.98</v>
      </c>
      <c r="F2823">
        <v>19.98</v>
      </c>
      <c r="G2823">
        <v>-11.33</v>
      </c>
      <c r="H2823">
        <v>8.65</v>
      </c>
      <c r="I2823">
        <v>-0.76</v>
      </c>
      <c r="J2823">
        <v>7.8900000000000006</v>
      </c>
    </row>
    <row r="2824" spans="1:10" x14ac:dyDescent="0.3">
      <c r="A2824" s="163">
        <v>45686</v>
      </c>
      <c r="B2824" t="s">
        <v>2896</v>
      </c>
      <c r="C2824">
        <v>42.35</v>
      </c>
      <c r="D2824">
        <v>-0.72999999999999954</v>
      </c>
      <c r="E2824">
        <v>-4.99</v>
      </c>
      <c r="F2824">
        <v>-4.99</v>
      </c>
      <c r="G2824">
        <v>-0.91</v>
      </c>
      <c r="H2824">
        <v>-5.9</v>
      </c>
      <c r="I2824">
        <v>4.9800000000000004</v>
      </c>
      <c r="J2824">
        <v>-0.92</v>
      </c>
    </row>
    <row r="2825" spans="1:10" x14ac:dyDescent="0.3">
      <c r="A2825" s="163">
        <v>45686</v>
      </c>
      <c r="B2825" t="s">
        <v>2897</v>
      </c>
      <c r="C2825">
        <v>242</v>
      </c>
      <c r="D2825">
        <v>-2.5</v>
      </c>
      <c r="E2825">
        <v>-1.38</v>
      </c>
      <c r="F2825">
        <v>-1.38</v>
      </c>
      <c r="I2825">
        <v>1.3</v>
      </c>
      <c r="J2825">
        <v>-7.9999999999999793E-2</v>
      </c>
    </row>
    <row r="2826" spans="1:10" x14ac:dyDescent="0.3">
      <c r="A2826" s="163">
        <v>45686</v>
      </c>
      <c r="B2826" t="s">
        <v>2898</v>
      </c>
      <c r="C2826">
        <v>1587.3</v>
      </c>
      <c r="D2826">
        <v>-1.4100000000000004</v>
      </c>
      <c r="E2826">
        <v>-7.65</v>
      </c>
      <c r="F2826">
        <v>-7.65</v>
      </c>
      <c r="G2826">
        <v>-2.1800000000000002</v>
      </c>
      <c r="H2826">
        <v>-9.83</v>
      </c>
      <c r="I2826">
        <v>4.1399999999999997</v>
      </c>
      <c r="J2826">
        <v>-5.69</v>
      </c>
    </row>
    <row r="2827" spans="1:10" x14ac:dyDescent="0.3">
      <c r="A2827" s="163">
        <v>45686</v>
      </c>
      <c r="B2827" t="s">
        <v>2899</v>
      </c>
      <c r="C2827">
        <v>35.72</v>
      </c>
      <c r="D2827">
        <v>-5.7899999999999991</v>
      </c>
      <c r="E2827">
        <v>-1.98</v>
      </c>
      <c r="F2827">
        <v>-1.98</v>
      </c>
      <c r="G2827">
        <v>-1.99</v>
      </c>
      <c r="H2827">
        <v>-3.97</v>
      </c>
      <c r="I2827">
        <v>2</v>
      </c>
      <c r="J2827">
        <v>-1.97</v>
      </c>
    </row>
    <row r="2828" spans="1:10" x14ac:dyDescent="0.3">
      <c r="A2828" s="163">
        <v>45686</v>
      </c>
      <c r="B2828" t="s">
        <v>2900</v>
      </c>
      <c r="C2828">
        <v>138.05000000000001</v>
      </c>
      <c r="D2828">
        <v>-9.77</v>
      </c>
      <c r="E2828">
        <v>-4.53</v>
      </c>
      <c r="F2828">
        <v>-4.53</v>
      </c>
      <c r="G2828">
        <v>1.67</v>
      </c>
      <c r="H2828">
        <v>-2.8600000000000003</v>
      </c>
      <c r="I2828">
        <v>3.06</v>
      </c>
      <c r="J2828">
        <v>0.19999999999999971</v>
      </c>
    </row>
    <row r="2829" spans="1:10" x14ac:dyDescent="0.3">
      <c r="A2829" s="163">
        <v>45686</v>
      </c>
      <c r="B2829" t="s">
        <v>2901</v>
      </c>
      <c r="C2829">
        <v>16.670000000000002</v>
      </c>
      <c r="D2829">
        <v>19.87</v>
      </c>
      <c r="E2829">
        <v>5</v>
      </c>
      <c r="F2829">
        <v>5</v>
      </c>
      <c r="G2829">
        <v>4.96</v>
      </c>
      <c r="H2829">
        <v>9.9600000000000009</v>
      </c>
      <c r="I2829">
        <v>4.97</v>
      </c>
      <c r="J2829">
        <v>14.93</v>
      </c>
    </row>
    <row r="2830" spans="1:10" x14ac:dyDescent="0.3">
      <c r="A2830" s="163">
        <v>45686</v>
      </c>
      <c r="B2830" t="s">
        <v>2902</v>
      </c>
      <c r="C2830">
        <v>1950.9</v>
      </c>
      <c r="D2830">
        <v>-4.38</v>
      </c>
      <c r="E2830">
        <v>-11.23</v>
      </c>
      <c r="F2830">
        <v>-11.23</v>
      </c>
      <c r="G2830">
        <v>-15.01</v>
      </c>
      <c r="H2830">
        <v>-26.24</v>
      </c>
      <c r="I2830">
        <v>-2.41</v>
      </c>
      <c r="J2830">
        <v>-28.65</v>
      </c>
    </row>
    <row r="2831" spans="1:10" x14ac:dyDescent="0.3">
      <c r="A2831" s="163">
        <v>45686</v>
      </c>
      <c r="B2831" t="s">
        <v>2903</v>
      </c>
      <c r="C2831">
        <v>46.57</v>
      </c>
      <c r="D2831">
        <v>-11.74</v>
      </c>
      <c r="E2831">
        <v>-5</v>
      </c>
      <c r="F2831">
        <v>-5</v>
      </c>
      <c r="G2831">
        <v>-4.8499999999999996</v>
      </c>
      <c r="H2831">
        <v>-9.85</v>
      </c>
      <c r="I2831">
        <v>1.02</v>
      </c>
      <c r="J2831">
        <v>-8.83</v>
      </c>
    </row>
    <row r="2832" spans="1:10" x14ac:dyDescent="0.3">
      <c r="A2832" s="163">
        <v>45686</v>
      </c>
      <c r="B2832" t="s">
        <v>2904</v>
      </c>
      <c r="C2832">
        <v>46.63</v>
      </c>
      <c r="D2832">
        <v>-7.04</v>
      </c>
      <c r="E2832">
        <v>-0.48</v>
      </c>
      <c r="F2832">
        <v>-0.48</v>
      </c>
      <c r="G2832">
        <v>1.44</v>
      </c>
      <c r="H2832">
        <v>0.96</v>
      </c>
      <c r="I2832">
        <v>0.63</v>
      </c>
      <c r="J2832">
        <v>1.59</v>
      </c>
    </row>
    <row r="2833" spans="1:10" x14ac:dyDescent="0.3">
      <c r="A2833" s="163">
        <v>45686</v>
      </c>
      <c r="B2833" t="s">
        <v>2905</v>
      </c>
      <c r="C2833">
        <v>2.8</v>
      </c>
      <c r="D2833">
        <v>-0.66999999999999993</v>
      </c>
      <c r="E2833">
        <v>-1.77</v>
      </c>
      <c r="F2833">
        <v>-1.77</v>
      </c>
      <c r="G2833">
        <v>-0.72</v>
      </c>
      <c r="H2833">
        <v>-2.4900000000000002</v>
      </c>
      <c r="I2833">
        <v>1.82</v>
      </c>
      <c r="J2833">
        <v>-0.67000000000000015</v>
      </c>
    </row>
    <row r="2834" spans="1:10" x14ac:dyDescent="0.3">
      <c r="A2834" s="163">
        <v>45686</v>
      </c>
      <c r="B2834" t="s">
        <v>2906</v>
      </c>
      <c r="C2834">
        <v>635.75</v>
      </c>
      <c r="D2834">
        <v>-1.6000000000000003</v>
      </c>
      <c r="E2834">
        <v>-2.2200000000000002</v>
      </c>
      <c r="F2834">
        <v>-2.2200000000000002</v>
      </c>
      <c r="G2834">
        <v>1.3</v>
      </c>
      <c r="H2834">
        <v>-0.92000000000000015</v>
      </c>
      <c r="I2834">
        <v>0.14000000000000001</v>
      </c>
      <c r="J2834">
        <v>-0.78000000000000014</v>
      </c>
    </row>
    <row r="2835" spans="1:10" x14ac:dyDescent="0.3">
      <c r="A2835" s="163">
        <v>45686</v>
      </c>
      <c r="B2835" t="s">
        <v>2907</v>
      </c>
      <c r="C2835">
        <v>141.69999999999999</v>
      </c>
      <c r="D2835">
        <v>4.4800000000000004</v>
      </c>
      <c r="E2835">
        <v>-2.4900000000000002</v>
      </c>
      <c r="F2835">
        <v>-2.4900000000000002</v>
      </c>
      <c r="G2835">
        <v>-3.35</v>
      </c>
      <c r="H2835">
        <v>-5.84</v>
      </c>
      <c r="I2835">
        <v>5.51</v>
      </c>
      <c r="J2835">
        <v>-0.33</v>
      </c>
    </row>
    <row r="2836" spans="1:10" x14ac:dyDescent="0.3">
      <c r="A2836" s="163">
        <v>45686</v>
      </c>
      <c r="B2836" t="s">
        <v>2908</v>
      </c>
      <c r="C2836">
        <v>13817.6</v>
      </c>
      <c r="D2836">
        <v>-6.3100000000000005</v>
      </c>
      <c r="E2836">
        <v>-1.92</v>
      </c>
      <c r="F2836">
        <v>-1.92</v>
      </c>
      <c r="G2836">
        <v>-5</v>
      </c>
      <c r="H2836">
        <v>-6.92</v>
      </c>
      <c r="I2836">
        <v>-4.16</v>
      </c>
      <c r="J2836">
        <v>-11.08</v>
      </c>
    </row>
    <row r="2837" spans="1:10" x14ac:dyDescent="0.3">
      <c r="A2837" s="163">
        <v>45686</v>
      </c>
      <c r="B2837" t="s">
        <v>2909</v>
      </c>
      <c r="C2837">
        <v>38.700000000000003</v>
      </c>
      <c r="D2837">
        <v>-1.0799999999999996</v>
      </c>
      <c r="E2837">
        <v>-2.86</v>
      </c>
      <c r="F2837">
        <v>-2.86</v>
      </c>
      <c r="G2837">
        <v>-1.65</v>
      </c>
      <c r="H2837">
        <v>-4.51</v>
      </c>
      <c r="I2837">
        <v>1.52</v>
      </c>
      <c r="J2837">
        <v>-2.99</v>
      </c>
    </row>
    <row r="2838" spans="1:10" x14ac:dyDescent="0.3">
      <c r="A2838" s="163">
        <v>45686</v>
      </c>
      <c r="B2838" t="s">
        <v>2910</v>
      </c>
      <c r="C2838">
        <v>13.74</v>
      </c>
      <c r="D2838">
        <v>-3.7300000000000009</v>
      </c>
      <c r="E2838">
        <v>-13.87</v>
      </c>
      <c r="F2838">
        <v>-13.87</v>
      </c>
      <c r="G2838">
        <v>0.28999999999999998</v>
      </c>
      <c r="H2838">
        <v>-13.58</v>
      </c>
      <c r="I2838">
        <v>-0.65</v>
      </c>
      <c r="J2838">
        <v>-14.23</v>
      </c>
    </row>
    <row r="2839" spans="1:10" x14ac:dyDescent="0.3">
      <c r="A2839" s="163">
        <v>45686</v>
      </c>
      <c r="B2839" t="s">
        <v>2911</v>
      </c>
      <c r="C2839">
        <v>56.95</v>
      </c>
      <c r="D2839">
        <v>-1.72</v>
      </c>
      <c r="E2839">
        <v>-4.99</v>
      </c>
      <c r="F2839">
        <v>-4.99</v>
      </c>
      <c r="G2839">
        <v>-4.99</v>
      </c>
      <c r="H2839">
        <v>-9.98</v>
      </c>
      <c r="I2839">
        <v>4.9800000000000004</v>
      </c>
      <c r="J2839">
        <v>-5</v>
      </c>
    </row>
    <row r="2840" spans="1:10" x14ac:dyDescent="0.3">
      <c r="A2840" s="163">
        <v>45686</v>
      </c>
      <c r="B2840" t="s">
        <v>2912</v>
      </c>
      <c r="C2840">
        <v>886.4</v>
      </c>
      <c r="D2840">
        <v>-1.4300000000000002</v>
      </c>
      <c r="E2840">
        <v>-3.71</v>
      </c>
      <c r="F2840">
        <v>-3.71</v>
      </c>
      <c r="G2840">
        <v>-9.75</v>
      </c>
      <c r="H2840">
        <v>-13.46</v>
      </c>
      <c r="I2840">
        <v>5.15</v>
      </c>
      <c r="J2840">
        <v>-8.31</v>
      </c>
    </row>
    <row r="2841" spans="1:10" x14ac:dyDescent="0.3">
      <c r="A2841" s="163">
        <v>45686</v>
      </c>
      <c r="B2841" t="s">
        <v>2913</v>
      </c>
      <c r="C2841">
        <v>50.42</v>
      </c>
      <c r="D2841">
        <v>2.0699999999999994</v>
      </c>
      <c r="E2841">
        <v>-4.8499999999999996</v>
      </c>
      <c r="F2841">
        <v>-4.8499999999999996</v>
      </c>
      <c r="G2841">
        <v>-2.25</v>
      </c>
      <c r="H2841">
        <v>-7.1</v>
      </c>
      <c r="I2841">
        <v>-0.73</v>
      </c>
      <c r="J2841">
        <v>-7.83</v>
      </c>
    </row>
    <row r="2842" spans="1:10" x14ac:dyDescent="0.3">
      <c r="A2842" s="163">
        <v>44840</v>
      </c>
      <c r="B2842" t="s">
        <v>4409</v>
      </c>
      <c r="C2842">
        <v>2.23</v>
      </c>
      <c r="D2842">
        <v>-23.9</v>
      </c>
      <c r="E2842">
        <v>-4.9000000000000004</v>
      </c>
      <c r="G2842">
        <v>-4.72</v>
      </c>
    </row>
    <row r="2843" spans="1:10" x14ac:dyDescent="0.3">
      <c r="A2843" s="163">
        <v>45686</v>
      </c>
      <c r="B2843" t="s">
        <v>2914</v>
      </c>
      <c r="C2843">
        <v>4.4800000000000004</v>
      </c>
      <c r="D2843">
        <v>-4.7700000000000005</v>
      </c>
      <c r="E2843">
        <v>-6.22</v>
      </c>
      <c r="F2843">
        <v>-6.22</v>
      </c>
      <c r="G2843">
        <v>-4.9800000000000004</v>
      </c>
      <c r="H2843">
        <v>-11.2</v>
      </c>
      <c r="I2843">
        <v>11.72</v>
      </c>
      <c r="J2843">
        <v>0.52000000000000135</v>
      </c>
    </row>
    <row r="2844" spans="1:10" x14ac:dyDescent="0.3">
      <c r="A2844" s="163">
        <v>45686</v>
      </c>
      <c r="B2844" t="s">
        <v>2915</v>
      </c>
      <c r="C2844">
        <v>42.34</v>
      </c>
      <c r="D2844">
        <v>-4.49</v>
      </c>
      <c r="E2844">
        <v>-0.79</v>
      </c>
      <c r="F2844">
        <v>-0.79</v>
      </c>
      <c r="G2844">
        <v>1.37</v>
      </c>
      <c r="H2844">
        <v>0.58000000000000007</v>
      </c>
      <c r="I2844">
        <v>0.24</v>
      </c>
      <c r="J2844">
        <v>0.82000000000000006</v>
      </c>
    </row>
    <row r="2845" spans="1:10" x14ac:dyDescent="0.3">
      <c r="A2845" s="163">
        <v>45686</v>
      </c>
      <c r="B2845" t="s">
        <v>2916</v>
      </c>
      <c r="C2845">
        <v>272.25</v>
      </c>
      <c r="D2845">
        <v>-21.92</v>
      </c>
      <c r="E2845">
        <v>-2.14</v>
      </c>
      <c r="F2845">
        <v>-2.14</v>
      </c>
      <c r="G2845">
        <v>-4.55</v>
      </c>
      <c r="H2845">
        <v>-6.69</v>
      </c>
      <c r="I2845">
        <v>4.99</v>
      </c>
      <c r="J2845">
        <v>-1.6999999999999993</v>
      </c>
    </row>
    <row r="2846" spans="1:10" x14ac:dyDescent="0.3">
      <c r="A2846" s="163">
        <v>45686</v>
      </c>
      <c r="B2846" t="s">
        <v>2917</v>
      </c>
      <c r="C2846">
        <v>151.85</v>
      </c>
      <c r="D2846">
        <v>-1.95</v>
      </c>
      <c r="E2846">
        <v>-5.14</v>
      </c>
      <c r="F2846">
        <v>-5.14</v>
      </c>
      <c r="G2846">
        <v>-6.32</v>
      </c>
      <c r="H2846">
        <v>-11.46</v>
      </c>
      <c r="I2846">
        <v>0.86</v>
      </c>
      <c r="J2846">
        <v>-10.6</v>
      </c>
    </row>
    <row r="2847" spans="1:10" x14ac:dyDescent="0.3">
      <c r="A2847" s="163">
        <v>45686</v>
      </c>
      <c r="B2847" t="s">
        <v>2918</v>
      </c>
      <c r="C2847">
        <v>28.78</v>
      </c>
      <c r="D2847">
        <v>-4.4600000000000009</v>
      </c>
      <c r="E2847">
        <v>-5.18</v>
      </c>
      <c r="F2847">
        <v>-5.18</v>
      </c>
      <c r="G2847">
        <v>0.27</v>
      </c>
      <c r="H2847">
        <v>-4.91</v>
      </c>
      <c r="I2847">
        <v>11.12</v>
      </c>
      <c r="J2847">
        <v>6.2099999999999991</v>
      </c>
    </row>
    <row r="2848" spans="1:10" x14ac:dyDescent="0.3">
      <c r="A2848" s="163">
        <v>45686</v>
      </c>
      <c r="B2848" t="s">
        <v>2919</v>
      </c>
      <c r="C2848">
        <v>1083.0999999999999</v>
      </c>
      <c r="D2848">
        <v>-3.45</v>
      </c>
      <c r="E2848">
        <v>-2.75</v>
      </c>
      <c r="F2848">
        <v>-2.75</v>
      </c>
      <c r="G2848">
        <v>2.0099999999999998</v>
      </c>
      <c r="H2848">
        <v>-0.74000000000000021</v>
      </c>
      <c r="I2848">
        <v>2.66</v>
      </c>
      <c r="J2848">
        <v>1.92</v>
      </c>
    </row>
    <row r="2849" spans="1:10" x14ac:dyDescent="0.3">
      <c r="A2849" s="163">
        <v>45686</v>
      </c>
      <c r="B2849" t="s">
        <v>2920</v>
      </c>
      <c r="C2849">
        <v>144.19999999999999</v>
      </c>
      <c r="D2849">
        <v>-3.75</v>
      </c>
      <c r="E2849">
        <v>-1.88</v>
      </c>
      <c r="F2849">
        <v>-1.88</v>
      </c>
      <c r="G2849">
        <v>-1.33</v>
      </c>
      <c r="H2849">
        <v>-3.21</v>
      </c>
      <c r="I2849">
        <v>2.02</v>
      </c>
      <c r="J2849">
        <v>-1.19</v>
      </c>
    </row>
    <row r="2850" spans="1:10" x14ac:dyDescent="0.3">
      <c r="A2850" s="163">
        <v>45686</v>
      </c>
      <c r="B2850" t="s">
        <v>2921</v>
      </c>
      <c r="C2850">
        <v>6.54</v>
      </c>
      <c r="D2850">
        <v>4.3099999999999996</v>
      </c>
      <c r="E2850">
        <v>4.55</v>
      </c>
      <c r="F2850">
        <v>4.55</v>
      </c>
      <c r="G2850">
        <v>-4.6500000000000004</v>
      </c>
      <c r="H2850">
        <v>-0.10000000000000051</v>
      </c>
      <c r="I2850">
        <v>2.83</v>
      </c>
      <c r="J2850">
        <v>2.7299999999999995</v>
      </c>
    </row>
    <row r="2851" spans="1:10" x14ac:dyDescent="0.3">
      <c r="A2851" s="163">
        <v>45686</v>
      </c>
      <c r="B2851" t="s">
        <v>2922</v>
      </c>
      <c r="C2851">
        <v>35.54</v>
      </c>
      <c r="D2851">
        <v>1.0499999999999994</v>
      </c>
      <c r="E2851">
        <v>-3.17</v>
      </c>
      <c r="F2851">
        <v>-3.17</v>
      </c>
      <c r="G2851">
        <v>-2.48</v>
      </c>
      <c r="H2851">
        <v>-5.65</v>
      </c>
      <c r="I2851">
        <v>2.84</v>
      </c>
      <c r="J2851">
        <v>-2.8100000000000005</v>
      </c>
    </row>
    <row r="2852" spans="1:10" x14ac:dyDescent="0.3">
      <c r="A2852" s="163">
        <v>45686</v>
      </c>
      <c r="B2852" t="s">
        <v>2923</v>
      </c>
      <c r="C2852">
        <v>166.8</v>
      </c>
      <c r="D2852">
        <v>-5.4600000000000009</v>
      </c>
      <c r="E2852">
        <v>-3.33</v>
      </c>
      <c r="F2852">
        <v>-3.33</v>
      </c>
      <c r="G2852">
        <v>-2.6</v>
      </c>
      <c r="H2852">
        <v>-5.93</v>
      </c>
      <c r="I2852">
        <v>-0.03</v>
      </c>
      <c r="J2852">
        <v>-5.96</v>
      </c>
    </row>
    <row r="2853" spans="1:10" x14ac:dyDescent="0.3">
      <c r="A2853" s="163">
        <v>45684</v>
      </c>
      <c r="B2853" t="s">
        <v>2924</v>
      </c>
      <c r="C2853">
        <v>91.1</v>
      </c>
      <c r="D2853">
        <v>-4.96</v>
      </c>
      <c r="E2853">
        <v>-4.6100000000000003</v>
      </c>
      <c r="F2853">
        <v>-4.6100000000000003</v>
      </c>
      <c r="G2853">
        <v>0</v>
      </c>
      <c r="H2853">
        <v>0</v>
      </c>
      <c r="I2853">
        <v>0</v>
      </c>
      <c r="J2853">
        <v>0</v>
      </c>
    </row>
    <row r="2854" spans="1:10" x14ac:dyDescent="0.3">
      <c r="A2854" s="163">
        <v>45686</v>
      </c>
      <c r="B2854" t="s">
        <v>2925</v>
      </c>
      <c r="C2854">
        <v>56.5</v>
      </c>
      <c r="D2854">
        <v>-6.37</v>
      </c>
      <c r="E2854">
        <v>-8.58</v>
      </c>
      <c r="F2854">
        <v>-8.58</v>
      </c>
      <c r="G2854">
        <v>-0.51</v>
      </c>
      <c r="H2854">
        <v>-9.09</v>
      </c>
      <c r="I2854">
        <v>3.1</v>
      </c>
      <c r="J2854">
        <v>-5.99</v>
      </c>
    </row>
    <row r="2855" spans="1:10" x14ac:dyDescent="0.3">
      <c r="A2855" s="163">
        <v>45686</v>
      </c>
      <c r="B2855" t="s">
        <v>2926</v>
      </c>
      <c r="C2855">
        <v>283.3</v>
      </c>
      <c r="D2855">
        <v>-1.91</v>
      </c>
      <c r="E2855">
        <v>-5</v>
      </c>
      <c r="F2855">
        <v>-5</v>
      </c>
      <c r="G2855">
        <v>-5</v>
      </c>
      <c r="H2855">
        <v>-10</v>
      </c>
      <c r="I2855">
        <v>4.9800000000000004</v>
      </c>
      <c r="J2855">
        <v>-5.0199999999999996</v>
      </c>
    </row>
    <row r="2856" spans="1:10" x14ac:dyDescent="0.3">
      <c r="A2856" s="163">
        <v>45686</v>
      </c>
      <c r="B2856" t="s">
        <v>2927</v>
      </c>
      <c r="C2856">
        <v>107.25</v>
      </c>
      <c r="D2856">
        <v>-2.2000000000000002</v>
      </c>
      <c r="E2856">
        <v>-7.42</v>
      </c>
      <c r="F2856">
        <v>-7.42</v>
      </c>
      <c r="G2856">
        <v>-1.88</v>
      </c>
      <c r="H2856">
        <v>-9.3000000000000007</v>
      </c>
      <c r="I2856">
        <v>5.51</v>
      </c>
      <c r="J2856">
        <v>-3.7900000000000009</v>
      </c>
    </row>
    <row r="2857" spans="1:10" x14ac:dyDescent="0.3">
      <c r="A2857" s="163">
        <v>45686</v>
      </c>
      <c r="B2857" t="s">
        <v>2928</v>
      </c>
      <c r="C2857">
        <v>0.57999999999999996</v>
      </c>
      <c r="D2857">
        <v>-12.2</v>
      </c>
      <c r="E2857">
        <v>-4.4800000000000004</v>
      </c>
      <c r="F2857">
        <v>-4.4800000000000004</v>
      </c>
      <c r="G2857">
        <v>-4.6900000000000004</v>
      </c>
      <c r="H2857">
        <v>-9.1700000000000017</v>
      </c>
      <c r="I2857">
        <v>-4.92</v>
      </c>
      <c r="J2857">
        <v>-14.090000000000002</v>
      </c>
    </row>
    <row r="2858" spans="1:10" x14ac:dyDescent="0.3">
      <c r="A2858" s="163">
        <v>45686</v>
      </c>
      <c r="B2858" t="s">
        <v>2929</v>
      </c>
      <c r="C2858">
        <v>5.12</v>
      </c>
      <c r="D2858">
        <v>-24.630000000000003</v>
      </c>
      <c r="E2858">
        <v>-4.87</v>
      </c>
      <c r="F2858">
        <v>-4.87</v>
      </c>
      <c r="G2858">
        <v>-4.95</v>
      </c>
      <c r="H2858">
        <v>-9.82</v>
      </c>
      <c r="I2858">
        <v>-4.83</v>
      </c>
      <c r="J2858">
        <v>-14.65</v>
      </c>
    </row>
    <row r="2859" spans="1:10" x14ac:dyDescent="0.3">
      <c r="A2859" s="163">
        <v>45686</v>
      </c>
      <c r="B2859" t="s">
        <v>2930</v>
      </c>
      <c r="C2859">
        <v>25.85</v>
      </c>
      <c r="D2859">
        <v>-2.73</v>
      </c>
      <c r="E2859">
        <v>-2.4700000000000002</v>
      </c>
      <c r="F2859">
        <v>-2.4700000000000002</v>
      </c>
      <c r="G2859">
        <v>-5</v>
      </c>
      <c r="H2859">
        <v>-7.4700000000000006</v>
      </c>
      <c r="J2859">
        <v>-7.4700000000000006</v>
      </c>
    </row>
    <row r="2860" spans="1:10" x14ac:dyDescent="0.3">
      <c r="A2860" s="163">
        <v>45686</v>
      </c>
      <c r="B2860" t="s">
        <v>2931</v>
      </c>
      <c r="C2860">
        <v>2.17</v>
      </c>
      <c r="D2860">
        <v>-1.66</v>
      </c>
      <c r="E2860">
        <v>-1.75</v>
      </c>
      <c r="F2860">
        <v>-1.75</v>
      </c>
      <c r="G2860">
        <v>-1.78</v>
      </c>
      <c r="H2860">
        <v>-3.53</v>
      </c>
      <c r="I2860">
        <v>-1.81</v>
      </c>
      <c r="J2860">
        <v>-5.34</v>
      </c>
    </row>
    <row r="2861" spans="1:10" x14ac:dyDescent="0.3">
      <c r="A2861" s="163">
        <v>45686</v>
      </c>
      <c r="B2861" t="s">
        <v>2932</v>
      </c>
      <c r="C2861">
        <v>592.29999999999995</v>
      </c>
      <c r="D2861">
        <v>-7.88</v>
      </c>
      <c r="E2861">
        <v>-3.74</v>
      </c>
      <c r="F2861">
        <v>-3.74</v>
      </c>
      <c r="G2861">
        <v>-0.33</v>
      </c>
      <c r="H2861">
        <v>-4.07</v>
      </c>
      <c r="I2861">
        <v>1.8</v>
      </c>
      <c r="J2861">
        <v>-2.2700000000000005</v>
      </c>
    </row>
    <row r="2862" spans="1:10" x14ac:dyDescent="0.3">
      <c r="A2862" s="163">
        <v>45686</v>
      </c>
      <c r="B2862" t="s">
        <v>2933</v>
      </c>
      <c r="C2862">
        <v>344.1</v>
      </c>
      <c r="D2862">
        <v>-19.61</v>
      </c>
      <c r="E2862">
        <v>3.02</v>
      </c>
      <c r="F2862">
        <v>3.02</v>
      </c>
      <c r="G2862">
        <v>-6.48</v>
      </c>
      <c r="H2862">
        <v>-3.4600000000000004</v>
      </c>
      <c r="I2862">
        <v>0.81</v>
      </c>
      <c r="J2862">
        <v>-2.6500000000000004</v>
      </c>
    </row>
    <row r="2863" spans="1:10" x14ac:dyDescent="0.3">
      <c r="A2863" s="163">
        <v>45686</v>
      </c>
      <c r="B2863" t="s">
        <v>2934</v>
      </c>
      <c r="C2863">
        <v>436.85</v>
      </c>
      <c r="D2863">
        <v>-9.3000000000000007</v>
      </c>
      <c r="E2863">
        <v>-5.32</v>
      </c>
      <c r="F2863">
        <v>-5.32</v>
      </c>
      <c r="G2863">
        <v>-8.58</v>
      </c>
      <c r="H2863">
        <v>-13.9</v>
      </c>
      <c r="I2863">
        <v>1.82</v>
      </c>
      <c r="J2863">
        <v>-12.08</v>
      </c>
    </row>
    <row r="2864" spans="1:10" x14ac:dyDescent="0.3">
      <c r="A2864" s="163">
        <v>45686</v>
      </c>
      <c r="B2864" t="s">
        <v>2935</v>
      </c>
      <c r="C2864">
        <v>72.95</v>
      </c>
      <c r="D2864">
        <v>-14.58</v>
      </c>
      <c r="E2864">
        <v>-4.05</v>
      </c>
      <c r="F2864">
        <v>-4.05</v>
      </c>
      <c r="G2864">
        <v>-2.11</v>
      </c>
      <c r="H2864">
        <v>-6.16</v>
      </c>
      <c r="I2864">
        <v>4.96</v>
      </c>
      <c r="J2864">
        <v>-1.2000000000000002</v>
      </c>
    </row>
    <row r="2865" spans="1:10" x14ac:dyDescent="0.3">
      <c r="A2865" s="163">
        <v>45684</v>
      </c>
      <c r="B2865" t="s">
        <v>4248</v>
      </c>
      <c r="C2865">
        <v>2.21</v>
      </c>
      <c r="D2865">
        <v>4.95</v>
      </c>
      <c r="E2865">
        <v>0.45</v>
      </c>
      <c r="F2865">
        <v>0.45</v>
      </c>
      <c r="G2865">
        <v>0</v>
      </c>
      <c r="H2865">
        <v>0</v>
      </c>
      <c r="I2865">
        <v>0</v>
      </c>
      <c r="J2865">
        <v>0</v>
      </c>
    </row>
    <row r="2866" spans="1:10" x14ac:dyDescent="0.3">
      <c r="A2866" s="163">
        <v>45684</v>
      </c>
      <c r="B2866" t="s">
        <v>2936</v>
      </c>
      <c r="C2866">
        <v>64.5</v>
      </c>
      <c r="D2866">
        <v>-5.38</v>
      </c>
      <c r="E2866">
        <v>-3.73</v>
      </c>
      <c r="F2866">
        <v>-3.73</v>
      </c>
      <c r="G2866">
        <v>0</v>
      </c>
      <c r="H2866">
        <v>0</v>
      </c>
      <c r="I2866">
        <v>0</v>
      </c>
      <c r="J2866">
        <v>0</v>
      </c>
    </row>
    <row r="2867" spans="1:10" x14ac:dyDescent="0.3">
      <c r="A2867" s="163">
        <v>45686</v>
      </c>
      <c r="B2867" t="s">
        <v>2937</v>
      </c>
      <c r="C2867">
        <v>324</v>
      </c>
      <c r="D2867">
        <v>-4.33</v>
      </c>
      <c r="E2867">
        <v>-3.8</v>
      </c>
      <c r="F2867">
        <v>-3.8</v>
      </c>
      <c r="G2867">
        <v>0.87</v>
      </c>
      <c r="H2867">
        <v>-2.93</v>
      </c>
      <c r="I2867">
        <v>1.23</v>
      </c>
      <c r="J2867">
        <v>-1.6999999999999995</v>
      </c>
    </row>
    <row r="2868" spans="1:10" x14ac:dyDescent="0.3">
      <c r="A2868" s="163">
        <v>45686</v>
      </c>
      <c r="B2868" t="s">
        <v>2938</v>
      </c>
      <c r="C2868">
        <v>738.35</v>
      </c>
      <c r="D2868">
        <v>-4.7300000000000004</v>
      </c>
      <c r="E2868">
        <v>-3.89</v>
      </c>
      <c r="F2868">
        <v>-3.89</v>
      </c>
      <c r="G2868">
        <v>-2.3199999999999998</v>
      </c>
      <c r="H2868">
        <v>-6.21</v>
      </c>
      <c r="I2868">
        <v>-0.56000000000000005</v>
      </c>
      <c r="J2868">
        <v>-6.77</v>
      </c>
    </row>
    <row r="2869" spans="1:10" x14ac:dyDescent="0.3">
      <c r="A2869" s="163">
        <v>45685</v>
      </c>
      <c r="B2869" t="s">
        <v>2939</v>
      </c>
      <c r="C2869">
        <v>14.1</v>
      </c>
      <c r="D2869">
        <v>8.11</v>
      </c>
      <c r="E2869">
        <v>0</v>
      </c>
      <c r="G2869">
        <v>-1.95</v>
      </c>
      <c r="H2869">
        <v>0</v>
      </c>
      <c r="I2869">
        <v>0</v>
      </c>
      <c r="J2869">
        <v>-1.95</v>
      </c>
    </row>
    <row r="2870" spans="1:10" x14ac:dyDescent="0.3">
      <c r="A2870" s="163">
        <v>45686</v>
      </c>
      <c r="B2870" t="s">
        <v>2940</v>
      </c>
      <c r="C2870">
        <v>4.09</v>
      </c>
      <c r="D2870">
        <v>-17.89</v>
      </c>
      <c r="E2870">
        <v>-4.84</v>
      </c>
      <c r="F2870">
        <v>-4.84</v>
      </c>
      <c r="G2870">
        <v>-4.87</v>
      </c>
      <c r="H2870">
        <v>-9.7100000000000009</v>
      </c>
      <c r="I2870">
        <v>-4.88</v>
      </c>
      <c r="J2870">
        <v>-14.59</v>
      </c>
    </row>
    <row r="2871" spans="1:10" x14ac:dyDescent="0.3">
      <c r="A2871" s="163">
        <v>45686</v>
      </c>
      <c r="B2871" t="s">
        <v>2941</v>
      </c>
      <c r="C2871">
        <v>2.75</v>
      </c>
      <c r="D2871">
        <v>-1.6599999999999997</v>
      </c>
      <c r="E2871">
        <v>-1.81</v>
      </c>
      <c r="F2871">
        <v>-1.81</v>
      </c>
      <c r="G2871">
        <v>-3.31</v>
      </c>
      <c r="H2871">
        <v>-5.12</v>
      </c>
      <c r="I2871">
        <v>4.5599999999999996</v>
      </c>
      <c r="J2871">
        <v>-0.5600000000000005</v>
      </c>
    </row>
    <row r="2872" spans="1:10" x14ac:dyDescent="0.3">
      <c r="A2872" s="163">
        <v>45686</v>
      </c>
      <c r="B2872" t="s">
        <v>2942</v>
      </c>
      <c r="C2872">
        <v>108.55</v>
      </c>
      <c r="D2872">
        <v>3.1100000000000003</v>
      </c>
      <c r="E2872">
        <v>-4.9800000000000004</v>
      </c>
      <c r="F2872">
        <v>-4.9800000000000004</v>
      </c>
      <c r="G2872">
        <v>2.79</v>
      </c>
      <c r="H2872">
        <v>-2.1900000000000004</v>
      </c>
      <c r="I2872">
        <v>3.53</v>
      </c>
      <c r="J2872">
        <v>1.3399999999999994</v>
      </c>
    </row>
    <row r="2873" spans="1:10" x14ac:dyDescent="0.3">
      <c r="A2873" s="163">
        <v>45686</v>
      </c>
      <c r="B2873" t="s">
        <v>2943</v>
      </c>
      <c r="C2873">
        <v>67.790000000000006</v>
      </c>
      <c r="D2873">
        <v>-3.69</v>
      </c>
      <c r="E2873">
        <v>-4.32</v>
      </c>
      <c r="F2873">
        <v>-4.32</v>
      </c>
      <c r="G2873">
        <v>-3.06</v>
      </c>
      <c r="H2873">
        <v>-7.3800000000000008</v>
      </c>
      <c r="I2873">
        <v>1.94</v>
      </c>
      <c r="J2873">
        <v>-5.4400000000000013</v>
      </c>
    </row>
    <row r="2874" spans="1:10" x14ac:dyDescent="0.3">
      <c r="A2874" s="163">
        <v>45686</v>
      </c>
      <c r="B2874" t="s">
        <v>2944</v>
      </c>
      <c r="C2874">
        <v>2154.5</v>
      </c>
      <c r="D2874">
        <v>-2.6900000000000004</v>
      </c>
      <c r="E2874">
        <v>-3.11</v>
      </c>
      <c r="F2874">
        <v>-3.11</v>
      </c>
      <c r="G2874">
        <v>-1.44</v>
      </c>
      <c r="H2874">
        <v>-4.55</v>
      </c>
      <c r="I2874">
        <v>2.0699999999999998</v>
      </c>
      <c r="J2874">
        <v>-2.48</v>
      </c>
    </row>
    <row r="2875" spans="1:10" x14ac:dyDescent="0.3">
      <c r="A2875" s="163">
        <v>45686</v>
      </c>
      <c r="B2875" t="s">
        <v>2945</v>
      </c>
      <c r="C2875">
        <v>11.49</v>
      </c>
      <c r="D2875">
        <v>9.9999999999998996E-3</v>
      </c>
      <c r="E2875">
        <v>-2.83</v>
      </c>
      <c r="F2875">
        <v>-2.83</v>
      </c>
      <c r="G2875">
        <v>-0.51</v>
      </c>
      <c r="H2875">
        <v>-3.34</v>
      </c>
      <c r="I2875">
        <v>-0.95</v>
      </c>
      <c r="J2875">
        <v>-4.29</v>
      </c>
    </row>
    <row r="2876" spans="1:10" x14ac:dyDescent="0.3">
      <c r="A2876" s="163">
        <v>45686</v>
      </c>
      <c r="B2876" t="s">
        <v>2946</v>
      </c>
      <c r="C2876">
        <v>160.44999999999999</v>
      </c>
      <c r="D2876">
        <v>-3.89</v>
      </c>
      <c r="E2876">
        <v>-5</v>
      </c>
      <c r="F2876">
        <v>-5</v>
      </c>
      <c r="G2876">
        <v>-4.9800000000000004</v>
      </c>
      <c r="H2876">
        <v>-9.98</v>
      </c>
      <c r="I2876">
        <v>4.53</v>
      </c>
      <c r="J2876">
        <v>-5.45</v>
      </c>
    </row>
    <row r="2877" spans="1:10" x14ac:dyDescent="0.3">
      <c r="A2877" s="163">
        <v>45686</v>
      </c>
      <c r="B2877" t="s">
        <v>2947</v>
      </c>
      <c r="C2877">
        <v>105</v>
      </c>
      <c r="D2877">
        <v>4.9800000000000004</v>
      </c>
      <c r="E2877">
        <v>0</v>
      </c>
      <c r="G2877">
        <v>0</v>
      </c>
      <c r="I2877">
        <v>-0.9</v>
      </c>
      <c r="J2877">
        <v>0</v>
      </c>
    </row>
    <row r="2878" spans="1:10" x14ac:dyDescent="0.3">
      <c r="A2878" s="163">
        <v>45686</v>
      </c>
      <c r="B2878" t="s">
        <v>2948</v>
      </c>
      <c r="C2878">
        <v>15.2</v>
      </c>
      <c r="D2878">
        <v>2.3599999999999994</v>
      </c>
      <c r="E2878">
        <v>-4.91</v>
      </c>
      <c r="F2878">
        <v>-4.91</v>
      </c>
      <c r="G2878">
        <v>-2.1</v>
      </c>
      <c r="H2878">
        <v>-7.01</v>
      </c>
      <c r="I2878">
        <v>-0.98</v>
      </c>
      <c r="J2878">
        <v>-7.99</v>
      </c>
    </row>
    <row r="2879" spans="1:10" x14ac:dyDescent="0.3">
      <c r="A2879" s="163">
        <v>45686</v>
      </c>
      <c r="B2879" t="s">
        <v>2949</v>
      </c>
      <c r="C2879">
        <v>155</v>
      </c>
      <c r="D2879">
        <v>-2.92</v>
      </c>
      <c r="E2879">
        <v>-1.1499999999999999</v>
      </c>
      <c r="F2879">
        <v>-1.1499999999999999</v>
      </c>
      <c r="G2879">
        <v>-1.94</v>
      </c>
      <c r="H2879">
        <v>-3.09</v>
      </c>
      <c r="I2879">
        <v>1.97</v>
      </c>
      <c r="J2879">
        <v>-1.1200000000000001</v>
      </c>
    </row>
    <row r="2880" spans="1:10" x14ac:dyDescent="0.3">
      <c r="A2880" s="163">
        <v>45686</v>
      </c>
      <c r="B2880" t="s">
        <v>2950</v>
      </c>
      <c r="C2880">
        <v>20.27</v>
      </c>
      <c r="D2880">
        <v>-7.51</v>
      </c>
      <c r="E2880">
        <v>-3.95</v>
      </c>
      <c r="F2880">
        <v>-3.95</v>
      </c>
      <c r="G2880">
        <v>1.5</v>
      </c>
      <c r="H2880">
        <v>-2.4500000000000002</v>
      </c>
      <c r="I2880">
        <v>-3.34</v>
      </c>
      <c r="J2880">
        <v>-5.79</v>
      </c>
    </row>
    <row r="2881" spans="1:10" x14ac:dyDescent="0.3">
      <c r="A2881" s="163">
        <v>45686</v>
      </c>
      <c r="B2881" t="s">
        <v>2951</v>
      </c>
      <c r="C2881">
        <v>373.2</v>
      </c>
      <c r="D2881">
        <v>-7.5299999999999994</v>
      </c>
      <c r="E2881">
        <v>-5.18</v>
      </c>
      <c r="F2881">
        <v>-5.18</v>
      </c>
      <c r="G2881">
        <v>-3.52</v>
      </c>
      <c r="H2881">
        <v>-8.6999999999999993</v>
      </c>
      <c r="I2881">
        <v>6.23</v>
      </c>
      <c r="J2881">
        <v>-2.4699999999999989</v>
      </c>
    </row>
    <row r="2882" spans="1:10" x14ac:dyDescent="0.3">
      <c r="A2882" s="163">
        <v>45686</v>
      </c>
      <c r="B2882" t="s">
        <v>2952</v>
      </c>
      <c r="C2882">
        <v>142.35</v>
      </c>
      <c r="D2882">
        <v>-6.9599999999999991</v>
      </c>
      <c r="E2882">
        <v>-4.91</v>
      </c>
      <c r="F2882">
        <v>-4.91</v>
      </c>
      <c r="G2882">
        <v>-0.14000000000000001</v>
      </c>
      <c r="H2882">
        <v>-5.05</v>
      </c>
      <c r="I2882">
        <v>2.19</v>
      </c>
      <c r="J2882">
        <v>-2.86</v>
      </c>
    </row>
    <row r="2883" spans="1:10" x14ac:dyDescent="0.3">
      <c r="A2883" s="163">
        <v>45686</v>
      </c>
      <c r="B2883" t="s">
        <v>2953</v>
      </c>
      <c r="C2883">
        <v>1401.45</v>
      </c>
      <c r="D2883">
        <v>-0.26</v>
      </c>
      <c r="E2883">
        <v>-3.34</v>
      </c>
      <c r="F2883">
        <v>-3.34</v>
      </c>
      <c r="G2883">
        <v>-1.89</v>
      </c>
      <c r="H2883">
        <v>-5.23</v>
      </c>
      <c r="I2883">
        <v>1.85</v>
      </c>
      <c r="J2883">
        <v>-3.3799999999999994</v>
      </c>
    </row>
    <row r="2884" spans="1:10" x14ac:dyDescent="0.3">
      <c r="A2884" s="163">
        <v>45686</v>
      </c>
      <c r="B2884" t="s">
        <v>2954</v>
      </c>
      <c r="C2884">
        <v>41.87</v>
      </c>
      <c r="D2884">
        <v>2.620000000000001</v>
      </c>
      <c r="E2884">
        <v>-4.9800000000000004</v>
      </c>
      <c r="F2884">
        <v>-4.9800000000000004</v>
      </c>
      <c r="G2884">
        <v>-4.99</v>
      </c>
      <c r="H2884">
        <v>-9.9700000000000006</v>
      </c>
      <c r="I2884">
        <v>-0.43</v>
      </c>
      <c r="J2884">
        <v>-10.4</v>
      </c>
    </row>
    <row r="2885" spans="1:10" x14ac:dyDescent="0.3">
      <c r="A2885" s="163">
        <v>43864</v>
      </c>
      <c r="B2885" t="s">
        <v>4249</v>
      </c>
      <c r="C2885">
        <v>0.47</v>
      </c>
      <c r="D2885">
        <v>-5</v>
      </c>
      <c r="E2885">
        <v>-4.08</v>
      </c>
      <c r="G2885">
        <v>0</v>
      </c>
      <c r="I2885">
        <v>0</v>
      </c>
    </row>
    <row r="2886" spans="1:10" x14ac:dyDescent="0.3">
      <c r="A2886" s="163">
        <v>45686</v>
      </c>
      <c r="B2886" t="s">
        <v>2955</v>
      </c>
      <c r="C2886">
        <v>4960</v>
      </c>
      <c r="D2886">
        <v>-1.89</v>
      </c>
      <c r="E2886">
        <v>-4.96</v>
      </c>
      <c r="F2886">
        <v>-4.96</v>
      </c>
      <c r="G2886">
        <v>-4.45</v>
      </c>
      <c r="H2886">
        <v>-9.41</v>
      </c>
      <c r="I2886">
        <v>2.69</v>
      </c>
      <c r="J2886">
        <v>-6.7200000000000006</v>
      </c>
    </row>
    <row r="2887" spans="1:10" x14ac:dyDescent="0.3">
      <c r="A2887" s="163">
        <v>45686</v>
      </c>
      <c r="B2887" t="s">
        <v>2956</v>
      </c>
      <c r="C2887">
        <v>189.2</v>
      </c>
      <c r="D2887">
        <v>-6</v>
      </c>
      <c r="E2887">
        <v>-2.79</v>
      </c>
      <c r="F2887">
        <v>-2.79</v>
      </c>
      <c r="G2887">
        <v>-2.35</v>
      </c>
      <c r="H2887">
        <v>-5.1400000000000006</v>
      </c>
      <c r="I2887">
        <v>1.1499999999999999</v>
      </c>
      <c r="J2887">
        <v>-3.9900000000000007</v>
      </c>
    </row>
    <row r="2888" spans="1:10" x14ac:dyDescent="0.3">
      <c r="A2888" s="163">
        <v>45686</v>
      </c>
      <c r="B2888" t="s">
        <v>2957</v>
      </c>
      <c r="C2888">
        <v>70.959999999999994</v>
      </c>
      <c r="D2888">
        <v>4.76</v>
      </c>
      <c r="G2888">
        <v>-1.99</v>
      </c>
      <c r="H2888">
        <v>-1.99</v>
      </c>
      <c r="J2888">
        <v>-1.99</v>
      </c>
    </row>
    <row r="2889" spans="1:10" x14ac:dyDescent="0.3">
      <c r="A2889" s="163">
        <v>45686</v>
      </c>
      <c r="B2889" t="s">
        <v>4250</v>
      </c>
      <c r="C2889">
        <v>4.79</v>
      </c>
      <c r="D2889">
        <v>-0.77999999999999936</v>
      </c>
      <c r="E2889">
        <v>-1.08</v>
      </c>
      <c r="F2889">
        <v>-1.08</v>
      </c>
      <c r="I2889">
        <v>4.8099999999999996</v>
      </c>
      <c r="J2889">
        <v>3.73</v>
      </c>
    </row>
    <row r="2890" spans="1:10" x14ac:dyDescent="0.3">
      <c r="A2890" s="163">
        <v>45686</v>
      </c>
      <c r="B2890" t="s">
        <v>2958</v>
      </c>
      <c r="C2890">
        <v>43.42</v>
      </c>
      <c r="D2890">
        <v>-8.34</v>
      </c>
      <c r="E2890">
        <v>-1.99</v>
      </c>
      <c r="F2890">
        <v>-1.99</v>
      </c>
      <c r="G2890">
        <v>-1.99</v>
      </c>
      <c r="H2890">
        <v>-3.98</v>
      </c>
      <c r="I2890">
        <v>-1.99</v>
      </c>
      <c r="J2890">
        <v>-5.97</v>
      </c>
    </row>
    <row r="2891" spans="1:10" x14ac:dyDescent="0.3">
      <c r="A2891" s="163">
        <v>45686</v>
      </c>
      <c r="B2891" t="s">
        <v>2959</v>
      </c>
      <c r="C2891">
        <v>55.52</v>
      </c>
      <c r="D2891">
        <v>-8.84</v>
      </c>
      <c r="E2891">
        <v>1.64</v>
      </c>
      <c r="F2891">
        <v>1.64</v>
      </c>
      <c r="G2891">
        <v>3.17</v>
      </c>
      <c r="H2891">
        <v>4.8099999999999996</v>
      </c>
      <c r="I2891">
        <v>-0.23</v>
      </c>
      <c r="J2891">
        <v>4.5799999999999992</v>
      </c>
    </row>
    <row r="2892" spans="1:10" x14ac:dyDescent="0.3">
      <c r="A2892" s="163">
        <v>45686</v>
      </c>
      <c r="B2892" t="s">
        <v>2960</v>
      </c>
      <c r="C2892">
        <v>8.07</v>
      </c>
      <c r="D2892">
        <v>-0.19</v>
      </c>
      <c r="E2892">
        <v>-2.85</v>
      </c>
      <c r="F2892">
        <v>-2.85</v>
      </c>
      <c r="G2892">
        <v>-1.66</v>
      </c>
      <c r="H2892">
        <v>-4.51</v>
      </c>
      <c r="I2892">
        <v>4.53</v>
      </c>
      <c r="J2892">
        <v>2.0000000000000399E-2</v>
      </c>
    </row>
    <row r="2893" spans="1:10" x14ac:dyDescent="0.3">
      <c r="A2893" s="163">
        <v>45686</v>
      </c>
      <c r="B2893" t="s">
        <v>2961</v>
      </c>
      <c r="C2893">
        <v>1.18</v>
      </c>
      <c r="D2893">
        <v>6.17</v>
      </c>
      <c r="E2893">
        <v>-1.61</v>
      </c>
      <c r="F2893">
        <v>-1.61</v>
      </c>
      <c r="G2893">
        <v>-1.64</v>
      </c>
      <c r="H2893">
        <v>-3.25</v>
      </c>
      <c r="I2893">
        <v>-1.67</v>
      </c>
      <c r="J2893">
        <v>-4.92</v>
      </c>
    </row>
    <row r="2894" spans="1:10" x14ac:dyDescent="0.3">
      <c r="A2894" s="163">
        <v>45686</v>
      </c>
      <c r="B2894" t="s">
        <v>2962</v>
      </c>
      <c r="C2894">
        <v>192.6</v>
      </c>
      <c r="D2894">
        <v>-0.72999999999999976</v>
      </c>
      <c r="E2894">
        <v>-4.29</v>
      </c>
      <c r="F2894">
        <v>-4.29</v>
      </c>
      <c r="G2894">
        <v>-0.17</v>
      </c>
      <c r="H2894">
        <v>-4.46</v>
      </c>
      <c r="I2894">
        <v>-3.99</v>
      </c>
      <c r="J2894">
        <v>-8.4499999999999993</v>
      </c>
    </row>
    <row r="2895" spans="1:10" x14ac:dyDescent="0.3">
      <c r="A2895" s="163">
        <v>45686</v>
      </c>
      <c r="B2895" t="s">
        <v>2963</v>
      </c>
      <c r="C2895">
        <v>28.42</v>
      </c>
      <c r="D2895">
        <v>-2.86</v>
      </c>
      <c r="E2895">
        <v>-5.07</v>
      </c>
      <c r="F2895">
        <v>-5.07</v>
      </c>
      <c r="G2895">
        <v>2.42</v>
      </c>
      <c r="H2895">
        <v>-2.6500000000000004</v>
      </c>
      <c r="I2895">
        <v>-1.29</v>
      </c>
      <c r="J2895">
        <v>-3.94</v>
      </c>
    </row>
    <row r="2896" spans="1:10" x14ac:dyDescent="0.3">
      <c r="A2896" s="163">
        <v>45686</v>
      </c>
      <c r="B2896" t="s">
        <v>2964</v>
      </c>
      <c r="C2896">
        <v>1001.15</v>
      </c>
      <c r="D2896">
        <v>-4.8600000000000003</v>
      </c>
      <c r="E2896">
        <v>-4.5199999999999996</v>
      </c>
      <c r="F2896">
        <v>-4.5199999999999996</v>
      </c>
      <c r="G2896">
        <v>-4.42</v>
      </c>
      <c r="H2896">
        <v>-8.94</v>
      </c>
      <c r="I2896">
        <v>6.53</v>
      </c>
      <c r="J2896">
        <v>-2.4099999999999997</v>
      </c>
    </row>
    <row r="2897" spans="1:10" x14ac:dyDescent="0.3">
      <c r="A2897" s="163">
        <v>45686</v>
      </c>
      <c r="B2897" t="s">
        <v>2965</v>
      </c>
      <c r="C2897">
        <v>40.78</v>
      </c>
      <c r="D2897">
        <v>-3.11</v>
      </c>
      <c r="E2897">
        <v>-4.58</v>
      </c>
      <c r="F2897">
        <v>-4.58</v>
      </c>
      <c r="H2897">
        <v>-4.58</v>
      </c>
      <c r="I2897">
        <v>3.08</v>
      </c>
      <c r="J2897">
        <v>-1.5</v>
      </c>
    </row>
    <row r="2898" spans="1:10" x14ac:dyDescent="0.3">
      <c r="A2898" s="163">
        <v>45686</v>
      </c>
      <c r="B2898" t="s">
        <v>2966</v>
      </c>
      <c r="C2898">
        <v>435.3</v>
      </c>
      <c r="D2898">
        <v>-12.8</v>
      </c>
      <c r="E2898">
        <v>-2.74</v>
      </c>
      <c r="F2898">
        <v>-2.74</v>
      </c>
      <c r="G2898">
        <v>-0.24</v>
      </c>
      <c r="H2898">
        <v>-2.9800000000000004</v>
      </c>
      <c r="I2898">
        <v>4.6399999999999997</v>
      </c>
      <c r="J2898">
        <v>1.6599999999999993</v>
      </c>
    </row>
    <row r="2899" spans="1:10" x14ac:dyDescent="0.3">
      <c r="A2899" s="163">
        <v>45686</v>
      </c>
      <c r="B2899" t="s">
        <v>2967</v>
      </c>
      <c r="C2899">
        <v>18.46</v>
      </c>
      <c r="D2899">
        <v>-4.75</v>
      </c>
      <c r="E2899">
        <v>-1.99</v>
      </c>
      <c r="F2899">
        <v>-1.99</v>
      </c>
      <c r="G2899">
        <v>-1.98</v>
      </c>
      <c r="H2899">
        <v>-3.97</v>
      </c>
      <c r="I2899">
        <v>-1.96</v>
      </c>
      <c r="J2899">
        <v>-5.93</v>
      </c>
    </row>
    <row r="2900" spans="1:10" x14ac:dyDescent="0.3">
      <c r="A2900" s="163">
        <v>45684</v>
      </c>
      <c r="B2900" t="s">
        <v>4251</v>
      </c>
      <c r="C2900">
        <v>4.13</v>
      </c>
      <c r="D2900">
        <v>4.74</v>
      </c>
      <c r="E2900">
        <v>0</v>
      </c>
      <c r="F2900">
        <v>0</v>
      </c>
      <c r="G2900">
        <v>0</v>
      </c>
      <c r="H2900">
        <v>0</v>
      </c>
      <c r="I2900">
        <v>0</v>
      </c>
      <c r="J2900">
        <v>0</v>
      </c>
    </row>
    <row r="2901" spans="1:10" x14ac:dyDescent="0.3">
      <c r="A2901" s="163">
        <v>45686</v>
      </c>
      <c r="B2901" t="s">
        <v>2968</v>
      </c>
      <c r="C2901">
        <v>53.42</v>
      </c>
      <c r="D2901">
        <v>-9.49</v>
      </c>
      <c r="E2901">
        <v>-4.84</v>
      </c>
      <c r="F2901">
        <v>-4.84</v>
      </c>
      <c r="G2901">
        <v>-0.19</v>
      </c>
      <c r="H2901">
        <v>-5.03</v>
      </c>
      <c r="I2901">
        <v>2.81</v>
      </c>
      <c r="J2901">
        <v>-2.2200000000000002</v>
      </c>
    </row>
    <row r="2902" spans="1:10" x14ac:dyDescent="0.3">
      <c r="A2902" s="163">
        <v>45686</v>
      </c>
      <c r="B2902" t="s">
        <v>2969</v>
      </c>
      <c r="C2902">
        <v>112</v>
      </c>
      <c r="D2902">
        <v>1.98</v>
      </c>
      <c r="E2902">
        <v>1.99</v>
      </c>
      <c r="F2902">
        <v>1.99</v>
      </c>
      <c r="G2902">
        <v>1.77</v>
      </c>
      <c r="H2902">
        <v>3.76</v>
      </c>
      <c r="I2902">
        <v>1.82</v>
      </c>
      <c r="J2902">
        <v>5.58</v>
      </c>
    </row>
    <row r="2903" spans="1:10" x14ac:dyDescent="0.3">
      <c r="A2903" s="163">
        <v>45686</v>
      </c>
      <c r="B2903" t="s">
        <v>2970</v>
      </c>
      <c r="C2903">
        <v>89.28</v>
      </c>
      <c r="D2903">
        <v>8.65</v>
      </c>
      <c r="E2903">
        <v>-4.47</v>
      </c>
      <c r="F2903">
        <v>-4.47</v>
      </c>
      <c r="G2903">
        <v>1.33</v>
      </c>
      <c r="H2903">
        <v>-3.14</v>
      </c>
      <c r="I2903">
        <v>2.62</v>
      </c>
      <c r="J2903">
        <v>-0.51999999999999957</v>
      </c>
    </row>
    <row r="2904" spans="1:10" x14ac:dyDescent="0.3">
      <c r="A2904" s="163">
        <v>45684</v>
      </c>
      <c r="B2904" t="s">
        <v>4252</v>
      </c>
      <c r="C2904">
        <v>12.31</v>
      </c>
      <c r="D2904">
        <v>4.99</v>
      </c>
      <c r="E2904">
        <v>4.9400000000000004</v>
      </c>
      <c r="F2904">
        <v>4.9400000000000004</v>
      </c>
      <c r="G2904">
        <v>0</v>
      </c>
      <c r="H2904">
        <v>0</v>
      </c>
      <c r="I2904">
        <v>0</v>
      </c>
      <c r="J2904">
        <v>0</v>
      </c>
    </row>
    <row r="2905" spans="1:10" x14ac:dyDescent="0.3">
      <c r="A2905" s="163">
        <v>45686</v>
      </c>
      <c r="B2905" t="s">
        <v>2971</v>
      </c>
      <c r="C2905">
        <v>39.119999999999997</v>
      </c>
      <c r="D2905">
        <v>4.93</v>
      </c>
      <c r="E2905">
        <v>-3.28</v>
      </c>
      <c r="F2905">
        <v>-3.28</v>
      </c>
      <c r="G2905">
        <v>1.82</v>
      </c>
      <c r="H2905">
        <v>-1.4599999999999995</v>
      </c>
      <c r="I2905">
        <v>-2.73</v>
      </c>
      <c r="J2905">
        <v>-4.1900000000000004</v>
      </c>
    </row>
    <row r="2906" spans="1:10" x14ac:dyDescent="0.3">
      <c r="A2906" s="163">
        <v>45686</v>
      </c>
      <c r="B2906" t="s">
        <v>2972</v>
      </c>
      <c r="C2906">
        <v>239.3</v>
      </c>
      <c r="D2906">
        <v>-16.96</v>
      </c>
      <c r="E2906">
        <v>-3.96</v>
      </c>
      <c r="F2906">
        <v>-3.96</v>
      </c>
      <c r="G2906">
        <v>-1.58</v>
      </c>
      <c r="H2906">
        <v>-5.54</v>
      </c>
      <c r="I2906">
        <v>4</v>
      </c>
      <c r="J2906">
        <v>-1.54</v>
      </c>
    </row>
    <row r="2907" spans="1:10" x14ac:dyDescent="0.3">
      <c r="A2907" s="163">
        <v>45686</v>
      </c>
      <c r="B2907" t="s">
        <v>2973</v>
      </c>
      <c r="C2907">
        <v>15.98</v>
      </c>
      <c r="D2907">
        <v>-7.82</v>
      </c>
      <c r="E2907">
        <v>-5.35</v>
      </c>
      <c r="F2907">
        <v>-5.35</v>
      </c>
      <c r="G2907">
        <v>4.3600000000000003</v>
      </c>
      <c r="H2907">
        <v>-0.98999999999999921</v>
      </c>
      <c r="I2907">
        <v>4.3099999999999996</v>
      </c>
      <c r="J2907">
        <v>3.3200000000000003</v>
      </c>
    </row>
    <row r="2908" spans="1:10" x14ac:dyDescent="0.3">
      <c r="A2908" s="163">
        <v>45686</v>
      </c>
      <c r="B2908" t="s">
        <v>2974</v>
      </c>
      <c r="C2908">
        <v>201.05</v>
      </c>
      <c r="D2908">
        <v>-0.31999999999999967</v>
      </c>
      <c r="E2908">
        <v>-3.06</v>
      </c>
      <c r="F2908">
        <v>-3.06</v>
      </c>
      <c r="G2908">
        <v>-2.4500000000000002</v>
      </c>
      <c r="H2908">
        <v>-5.51</v>
      </c>
      <c r="I2908">
        <v>3.1</v>
      </c>
      <c r="J2908">
        <v>-2.41</v>
      </c>
    </row>
    <row r="2909" spans="1:10" x14ac:dyDescent="0.3">
      <c r="A2909" s="163">
        <v>45686</v>
      </c>
      <c r="B2909" t="s">
        <v>2975</v>
      </c>
      <c r="C2909">
        <v>2.99</v>
      </c>
      <c r="D2909">
        <v>7.0600000000000005</v>
      </c>
      <c r="E2909">
        <v>1.27</v>
      </c>
      <c r="F2909">
        <v>1.27</v>
      </c>
      <c r="G2909">
        <v>-4.7</v>
      </c>
      <c r="H2909">
        <v>-3.43</v>
      </c>
      <c r="I2909">
        <v>-1.64</v>
      </c>
      <c r="J2909">
        <v>-5.07</v>
      </c>
    </row>
    <row r="2910" spans="1:10" x14ac:dyDescent="0.3">
      <c r="A2910" s="163">
        <v>45686</v>
      </c>
      <c r="B2910" t="s">
        <v>2976</v>
      </c>
      <c r="C2910">
        <v>12.02</v>
      </c>
      <c r="D2910">
        <v>5.1099999999999994</v>
      </c>
      <c r="E2910">
        <v>-4.1399999999999997</v>
      </c>
      <c r="F2910">
        <v>-4.1399999999999997</v>
      </c>
      <c r="G2910">
        <v>-0.59</v>
      </c>
      <c r="H2910">
        <v>-4.7300000000000004</v>
      </c>
      <c r="I2910">
        <v>2.4700000000000002</v>
      </c>
      <c r="J2910">
        <v>-2.2599999999999998</v>
      </c>
    </row>
    <row r="2911" spans="1:10" x14ac:dyDescent="0.3">
      <c r="A2911" s="163">
        <v>45686</v>
      </c>
      <c r="B2911" t="s">
        <v>2977</v>
      </c>
      <c r="C2911">
        <v>119</v>
      </c>
      <c r="D2911">
        <v>-7.38</v>
      </c>
      <c r="E2911">
        <v>-1.28</v>
      </c>
      <c r="F2911">
        <v>-1.28</v>
      </c>
      <c r="G2911">
        <v>-4.97</v>
      </c>
      <c r="H2911">
        <v>-6.25</v>
      </c>
      <c r="I2911">
        <v>4.5199999999999996</v>
      </c>
      <c r="J2911">
        <v>-1.7300000000000004</v>
      </c>
    </row>
    <row r="2912" spans="1:10" x14ac:dyDescent="0.3">
      <c r="A2912" s="163">
        <v>45686</v>
      </c>
      <c r="B2912" t="s">
        <v>2978</v>
      </c>
      <c r="C2912">
        <v>926.4</v>
      </c>
      <c r="D2912">
        <v>0.77000000000000046</v>
      </c>
      <c r="E2912">
        <v>-0.84</v>
      </c>
      <c r="F2912">
        <v>-0.84</v>
      </c>
      <c r="G2912">
        <v>2.79</v>
      </c>
      <c r="H2912">
        <v>1.95</v>
      </c>
      <c r="I2912">
        <v>2.23</v>
      </c>
      <c r="J2912">
        <v>4.18</v>
      </c>
    </row>
    <row r="2913" spans="1:10" x14ac:dyDescent="0.3">
      <c r="A2913" s="163">
        <v>45686</v>
      </c>
      <c r="B2913" t="s">
        <v>2979</v>
      </c>
      <c r="C2913">
        <v>246.65</v>
      </c>
      <c r="D2913">
        <v>-2.84</v>
      </c>
      <c r="E2913">
        <v>-4.84</v>
      </c>
      <c r="F2913">
        <v>-4.84</v>
      </c>
      <c r="G2913">
        <v>-0.79</v>
      </c>
      <c r="H2913">
        <v>-5.63</v>
      </c>
      <c r="I2913">
        <v>3.31</v>
      </c>
      <c r="J2913">
        <v>-2.3199999999999998</v>
      </c>
    </row>
    <row r="2914" spans="1:10" x14ac:dyDescent="0.3">
      <c r="A2914" s="163">
        <v>45686</v>
      </c>
      <c r="B2914" t="s">
        <v>2980</v>
      </c>
      <c r="C2914">
        <v>347.7</v>
      </c>
      <c r="D2914">
        <v>8.1199999999999992</v>
      </c>
      <c r="E2914">
        <v>-8.59</v>
      </c>
      <c r="F2914">
        <v>-8.59</v>
      </c>
      <c r="G2914">
        <v>-5.75</v>
      </c>
      <c r="H2914">
        <v>-14.34</v>
      </c>
      <c r="I2914">
        <v>0.74</v>
      </c>
      <c r="J2914">
        <v>-13.6</v>
      </c>
    </row>
    <row r="2915" spans="1:10" x14ac:dyDescent="0.3">
      <c r="A2915" s="163">
        <v>45686</v>
      </c>
      <c r="B2915" t="s">
        <v>2981</v>
      </c>
      <c r="C2915">
        <v>6.36</v>
      </c>
      <c r="D2915">
        <v>-0.83999999999999986</v>
      </c>
      <c r="E2915">
        <v>4.4800000000000004</v>
      </c>
      <c r="F2915">
        <v>4.4800000000000004</v>
      </c>
      <c r="G2915">
        <v>-1.79</v>
      </c>
      <c r="H2915">
        <v>2.6900000000000004</v>
      </c>
      <c r="I2915">
        <v>15.64</v>
      </c>
      <c r="J2915">
        <v>18.329999999999998</v>
      </c>
    </row>
    <row r="2916" spans="1:10" x14ac:dyDescent="0.3">
      <c r="A2916" s="163">
        <v>45686</v>
      </c>
      <c r="B2916" t="s">
        <v>2982</v>
      </c>
      <c r="C2916">
        <v>88.35</v>
      </c>
      <c r="D2916">
        <v>0.4699999999999997</v>
      </c>
      <c r="E2916">
        <v>-5.0199999999999996</v>
      </c>
      <c r="F2916">
        <v>-5.0199999999999996</v>
      </c>
      <c r="G2916">
        <v>-0.18</v>
      </c>
      <c r="H2916">
        <v>-5.1999999999999993</v>
      </c>
      <c r="I2916">
        <v>5.18</v>
      </c>
      <c r="J2916">
        <v>-1.9999999999999501E-2</v>
      </c>
    </row>
    <row r="2917" spans="1:10" x14ac:dyDescent="0.3">
      <c r="A2917" s="163">
        <v>45686</v>
      </c>
      <c r="B2917" t="s">
        <v>2983</v>
      </c>
      <c r="C2917">
        <v>531.35</v>
      </c>
      <c r="D2917">
        <v>-6.9700000000000006</v>
      </c>
      <c r="E2917">
        <v>-6.77</v>
      </c>
      <c r="F2917">
        <v>-6.77</v>
      </c>
      <c r="G2917">
        <v>-0.16</v>
      </c>
      <c r="H2917">
        <v>-6.93</v>
      </c>
      <c r="I2917">
        <v>6.39</v>
      </c>
      <c r="J2917">
        <v>-0.54</v>
      </c>
    </row>
    <row r="2918" spans="1:10" x14ac:dyDescent="0.3">
      <c r="A2918" s="163">
        <v>45686</v>
      </c>
      <c r="B2918" t="s">
        <v>2984</v>
      </c>
      <c r="C2918">
        <v>535.29999999999995</v>
      </c>
      <c r="D2918">
        <v>-6.27</v>
      </c>
      <c r="E2918">
        <v>0.25</v>
      </c>
      <c r="F2918">
        <v>0.25</v>
      </c>
      <c r="G2918">
        <v>-2.15</v>
      </c>
      <c r="H2918">
        <v>-1.9</v>
      </c>
      <c r="I2918">
        <v>4.72</v>
      </c>
      <c r="J2918">
        <v>2.82</v>
      </c>
    </row>
    <row r="2919" spans="1:10" x14ac:dyDescent="0.3">
      <c r="A2919" s="163">
        <v>45686</v>
      </c>
      <c r="B2919" t="s">
        <v>2985</v>
      </c>
      <c r="C2919">
        <v>17.489999999999998</v>
      </c>
      <c r="D2919">
        <v>-3.03</v>
      </c>
      <c r="E2919">
        <v>-2.6</v>
      </c>
      <c r="F2919">
        <v>-2.6</v>
      </c>
      <c r="G2919">
        <v>0.83</v>
      </c>
      <c r="H2919">
        <v>-1.77</v>
      </c>
      <c r="I2919">
        <v>2.76</v>
      </c>
      <c r="J2919">
        <v>0.98999999999999977</v>
      </c>
    </row>
    <row r="2920" spans="1:10" x14ac:dyDescent="0.3">
      <c r="A2920" s="163">
        <v>45686</v>
      </c>
      <c r="B2920" t="s">
        <v>2986</v>
      </c>
      <c r="C2920">
        <v>13.74</v>
      </c>
      <c r="D2920">
        <v>-5.5</v>
      </c>
      <c r="E2920">
        <v>-1.96</v>
      </c>
      <c r="F2920">
        <v>-1.96</v>
      </c>
      <c r="H2920">
        <v>-1.96</v>
      </c>
      <c r="I2920">
        <v>1.93</v>
      </c>
      <c r="J2920">
        <v>-0.03</v>
      </c>
    </row>
    <row r="2921" spans="1:10" x14ac:dyDescent="0.3">
      <c r="A2921" s="163">
        <v>45686</v>
      </c>
      <c r="B2921" t="s">
        <v>2987</v>
      </c>
      <c r="C2921">
        <v>315.55</v>
      </c>
      <c r="D2921">
        <v>-4.2300000000000004</v>
      </c>
      <c r="E2921">
        <v>-5.93</v>
      </c>
      <c r="F2921">
        <v>-5.93</v>
      </c>
      <c r="G2921">
        <v>-3.13</v>
      </c>
      <c r="H2921">
        <v>-9.06</v>
      </c>
      <c r="I2921">
        <v>-4.28</v>
      </c>
      <c r="J2921">
        <v>-13.34</v>
      </c>
    </row>
    <row r="2922" spans="1:10" x14ac:dyDescent="0.3">
      <c r="A2922" s="163">
        <v>45686</v>
      </c>
      <c r="B2922" t="s">
        <v>2988</v>
      </c>
      <c r="C2922">
        <v>1508.2</v>
      </c>
      <c r="D2922">
        <v>-9.61</v>
      </c>
      <c r="E2922">
        <v>-2.39</v>
      </c>
      <c r="F2922">
        <v>-2.39</v>
      </c>
      <c r="G2922">
        <v>-1.41</v>
      </c>
      <c r="H2922">
        <v>-3.8</v>
      </c>
      <c r="I2922">
        <v>7.41</v>
      </c>
      <c r="J2922">
        <v>3.61</v>
      </c>
    </row>
    <row r="2923" spans="1:10" x14ac:dyDescent="0.3">
      <c r="A2923" s="163">
        <v>45686</v>
      </c>
      <c r="B2923" t="s">
        <v>4410</v>
      </c>
      <c r="C2923">
        <v>31.5</v>
      </c>
      <c r="D2923">
        <v>18.329999999999998</v>
      </c>
      <c r="E2923">
        <v>0</v>
      </c>
      <c r="G2923">
        <v>0</v>
      </c>
      <c r="I2923">
        <v>-4.55</v>
      </c>
      <c r="J2923">
        <v>0</v>
      </c>
    </row>
    <row r="2924" spans="1:10" x14ac:dyDescent="0.3">
      <c r="A2924" s="163">
        <v>45686</v>
      </c>
      <c r="B2924" t="s">
        <v>2989</v>
      </c>
      <c r="C2924">
        <v>28</v>
      </c>
      <c r="D2924">
        <v>-10.87</v>
      </c>
      <c r="E2924">
        <v>2.77</v>
      </c>
      <c r="F2924">
        <v>2.77</v>
      </c>
      <c r="G2924">
        <v>4.96</v>
      </c>
      <c r="H2924">
        <v>7.73</v>
      </c>
      <c r="I2924">
        <v>2.6</v>
      </c>
      <c r="J2924">
        <v>10.33</v>
      </c>
    </row>
    <row r="2925" spans="1:10" x14ac:dyDescent="0.3">
      <c r="A2925" s="163">
        <v>45686</v>
      </c>
      <c r="B2925" t="s">
        <v>2990</v>
      </c>
      <c r="C2925">
        <v>100.15</v>
      </c>
      <c r="D2925">
        <v>-6.0400000000000009</v>
      </c>
      <c r="E2925">
        <v>-4.47</v>
      </c>
      <c r="F2925">
        <v>-4.47</v>
      </c>
      <c r="G2925">
        <v>-1.1399999999999999</v>
      </c>
      <c r="H2925">
        <v>-5.6099999999999994</v>
      </c>
      <c r="I2925">
        <v>5.42</v>
      </c>
      <c r="J2925">
        <v>-0.1899999999999995</v>
      </c>
    </row>
    <row r="2926" spans="1:10" x14ac:dyDescent="0.3">
      <c r="A2926" s="163">
        <v>45686</v>
      </c>
      <c r="B2926" t="s">
        <v>2991</v>
      </c>
      <c r="C2926">
        <v>115.55</v>
      </c>
      <c r="D2926">
        <v>-0.74</v>
      </c>
      <c r="E2926">
        <v>-5.3</v>
      </c>
      <c r="F2926">
        <v>-5.3</v>
      </c>
      <c r="G2926">
        <v>1.25</v>
      </c>
      <c r="H2926">
        <v>-4.05</v>
      </c>
      <c r="I2926">
        <v>2.12</v>
      </c>
      <c r="J2926">
        <v>-1.93</v>
      </c>
    </row>
    <row r="2927" spans="1:10" x14ac:dyDescent="0.3">
      <c r="A2927" s="163">
        <v>45686</v>
      </c>
      <c r="B2927" t="s">
        <v>4411</v>
      </c>
      <c r="C2927">
        <v>27.76</v>
      </c>
      <c r="D2927">
        <v>-4.7700000000000005</v>
      </c>
      <c r="E2927">
        <v>-7.72</v>
      </c>
      <c r="F2927">
        <v>-7.72</v>
      </c>
      <c r="G2927">
        <v>0.63</v>
      </c>
      <c r="H2927">
        <v>-7.09</v>
      </c>
      <c r="I2927">
        <v>1.61</v>
      </c>
      <c r="J2927">
        <v>-5.48</v>
      </c>
    </row>
    <row r="2928" spans="1:10" x14ac:dyDescent="0.3">
      <c r="A2928" s="163">
        <v>45686</v>
      </c>
      <c r="B2928" t="s">
        <v>2992</v>
      </c>
      <c r="C2928">
        <v>46.78</v>
      </c>
      <c r="D2928">
        <v>-1.8800000000000003</v>
      </c>
      <c r="E2928">
        <v>-2.96</v>
      </c>
      <c r="F2928">
        <v>-2.96</v>
      </c>
      <c r="G2928">
        <v>7.15</v>
      </c>
      <c r="H2928">
        <v>4.1900000000000004</v>
      </c>
      <c r="I2928">
        <v>4.7</v>
      </c>
      <c r="J2928">
        <v>8.89</v>
      </c>
    </row>
    <row r="2929" spans="1:10" x14ac:dyDescent="0.3">
      <c r="A2929" s="163">
        <v>45686</v>
      </c>
      <c r="B2929" t="s">
        <v>2993</v>
      </c>
      <c r="C2929">
        <v>699.8</v>
      </c>
      <c r="D2929">
        <v>3.46</v>
      </c>
      <c r="E2929">
        <v>-4.8</v>
      </c>
      <c r="F2929">
        <v>-4.8</v>
      </c>
      <c r="G2929">
        <v>-3.12</v>
      </c>
      <c r="H2929">
        <v>-7.92</v>
      </c>
      <c r="I2929">
        <v>5.21</v>
      </c>
      <c r="J2929">
        <v>-2.71</v>
      </c>
    </row>
    <row r="2930" spans="1:10" x14ac:dyDescent="0.3">
      <c r="A2930" s="163">
        <v>45686</v>
      </c>
      <c r="B2930" t="s">
        <v>2994</v>
      </c>
      <c r="C2930">
        <v>44.16</v>
      </c>
      <c r="D2930">
        <v>-3.01</v>
      </c>
      <c r="E2930">
        <v>-1.86</v>
      </c>
      <c r="F2930">
        <v>-1.86</v>
      </c>
      <c r="G2930">
        <v>1.67</v>
      </c>
      <c r="H2930">
        <v>-0.19000000000000011</v>
      </c>
      <c r="I2930">
        <v>0.45</v>
      </c>
      <c r="J2930">
        <v>0.25999999999999979</v>
      </c>
    </row>
    <row r="2931" spans="1:10" x14ac:dyDescent="0.3">
      <c r="A2931" s="163">
        <v>45686</v>
      </c>
      <c r="B2931" t="s">
        <v>2995</v>
      </c>
      <c r="C2931">
        <v>39.26</v>
      </c>
      <c r="D2931">
        <v>-0.57000000000000028</v>
      </c>
      <c r="E2931">
        <v>-9.0399999999999991</v>
      </c>
      <c r="F2931">
        <v>-9.0399999999999991</v>
      </c>
      <c r="G2931">
        <v>4.91</v>
      </c>
      <c r="H2931">
        <v>-4.129999999999999</v>
      </c>
      <c r="I2931">
        <v>-0.76</v>
      </c>
      <c r="J2931">
        <v>-4.8899999999999988</v>
      </c>
    </row>
    <row r="2932" spans="1:10" x14ac:dyDescent="0.3">
      <c r="A2932" s="163">
        <v>45685</v>
      </c>
      <c r="B2932" t="s">
        <v>2996</v>
      </c>
      <c r="C2932">
        <v>126.05</v>
      </c>
      <c r="D2932">
        <v>-3.01</v>
      </c>
      <c r="E2932">
        <v>4.92</v>
      </c>
      <c r="F2932">
        <v>4.92</v>
      </c>
      <c r="G2932">
        <v>-3.96</v>
      </c>
      <c r="H2932">
        <v>0.96</v>
      </c>
    </row>
    <row r="2933" spans="1:10" x14ac:dyDescent="0.3">
      <c r="A2933" s="163">
        <v>45686</v>
      </c>
      <c r="B2933" t="s">
        <v>2997</v>
      </c>
      <c r="C2933">
        <v>2898.05</v>
      </c>
      <c r="D2933">
        <v>-3.97</v>
      </c>
      <c r="E2933">
        <v>-0.65</v>
      </c>
      <c r="F2933">
        <v>-0.65</v>
      </c>
      <c r="G2933">
        <v>-1.39</v>
      </c>
      <c r="H2933">
        <v>-2.04</v>
      </c>
      <c r="I2933">
        <v>3.44</v>
      </c>
      <c r="J2933">
        <v>1.4</v>
      </c>
    </row>
    <row r="2934" spans="1:10" x14ac:dyDescent="0.3">
      <c r="A2934" s="163">
        <v>45686</v>
      </c>
      <c r="B2934" t="s">
        <v>2998</v>
      </c>
      <c r="C2934">
        <v>158.75</v>
      </c>
      <c r="D2934">
        <v>4.5500000000000007</v>
      </c>
      <c r="E2934">
        <v>-6.28</v>
      </c>
      <c r="F2934">
        <v>-6.28</v>
      </c>
      <c r="G2934">
        <v>-3.83</v>
      </c>
      <c r="H2934">
        <v>-10.11</v>
      </c>
      <c r="I2934">
        <v>-0.31</v>
      </c>
      <c r="J2934">
        <v>-10.42</v>
      </c>
    </row>
    <row r="2935" spans="1:10" x14ac:dyDescent="0.3">
      <c r="A2935" s="163">
        <v>45686</v>
      </c>
      <c r="B2935" t="s">
        <v>2999</v>
      </c>
      <c r="C2935">
        <v>1082</v>
      </c>
      <c r="D2935">
        <v>-3.4199999999999995</v>
      </c>
      <c r="E2935">
        <v>-0.54</v>
      </c>
      <c r="F2935">
        <v>-0.54</v>
      </c>
      <c r="G2935">
        <v>-2.25</v>
      </c>
      <c r="H2935">
        <v>-2.79</v>
      </c>
      <c r="I2935">
        <v>-7.72</v>
      </c>
      <c r="J2935">
        <v>-10.51</v>
      </c>
    </row>
    <row r="2936" spans="1:10" x14ac:dyDescent="0.3">
      <c r="A2936" s="163">
        <v>45686</v>
      </c>
      <c r="B2936" t="s">
        <v>3000</v>
      </c>
      <c r="C2936">
        <v>33.9</v>
      </c>
      <c r="D2936">
        <v>-5.25</v>
      </c>
      <c r="E2936">
        <v>-0.84</v>
      </c>
      <c r="F2936">
        <v>-0.84</v>
      </c>
      <c r="G2936">
        <v>-1.42</v>
      </c>
      <c r="H2936">
        <v>-2.2599999999999998</v>
      </c>
      <c r="I2936">
        <v>-2.56</v>
      </c>
      <c r="J2936">
        <v>-4.82</v>
      </c>
    </row>
    <row r="2937" spans="1:10" x14ac:dyDescent="0.3">
      <c r="A2937" s="163">
        <v>45686</v>
      </c>
      <c r="B2937" t="s">
        <v>3001</v>
      </c>
      <c r="C2937">
        <v>44.7</v>
      </c>
      <c r="D2937">
        <v>-6.12</v>
      </c>
      <c r="E2937">
        <v>-7.38</v>
      </c>
      <c r="F2937">
        <v>-7.38</v>
      </c>
      <c r="G2937">
        <v>2.69</v>
      </c>
      <c r="H2937">
        <v>-4.6900000000000004</v>
      </c>
      <c r="I2937">
        <v>6.43</v>
      </c>
      <c r="J2937">
        <v>1.7400000000000002</v>
      </c>
    </row>
    <row r="2938" spans="1:10" x14ac:dyDescent="0.3">
      <c r="A2938" s="163">
        <v>45686</v>
      </c>
      <c r="B2938" t="s">
        <v>3002</v>
      </c>
      <c r="C2938">
        <v>72.11</v>
      </c>
      <c r="D2938">
        <v>-6.12</v>
      </c>
      <c r="E2938">
        <v>-2.94</v>
      </c>
      <c r="F2938">
        <v>-2.94</v>
      </c>
      <c r="G2938">
        <v>-1.07</v>
      </c>
      <c r="H2938">
        <v>-4.01</v>
      </c>
      <c r="I2938">
        <v>0.42</v>
      </c>
      <c r="J2938">
        <v>-3.59</v>
      </c>
    </row>
    <row r="2939" spans="1:10" x14ac:dyDescent="0.3">
      <c r="A2939" s="163">
        <v>45686</v>
      </c>
      <c r="B2939" t="s">
        <v>3003</v>
      </c>
      <c r="C2939">
        <v>157.80000000000001</v>
      </c>
      <c r="D2939">
        <v>0.39999999999999969</v>
      </c>
      <c r="E2939">
        <v>-3.66</v>
      </c>
      <c r="F2939">
        <v>-3.66</v>
      </c>
      <c r="G2939">
        <v>3.63</v>
      </c>
      <c r="H2939">
        <v>-3.00000000000002E-2</v>
      </c>
      <c r="I2939">
        <v>1.54</v>
      </c>
      <c r="J2939">
        <v>1.5099999999999998</v>
      </c>
    </row>
    <row r="2940" spans="1:10" x14ac:dyDescent="0.3">
      <c r="A2940" s="163">
        <v>45686</v>
      </c>
      <c r="B2940" t="s">
        <v>3004</v>
      </c>
      <c r="C2940">
        <v>594.95000000000005</v>
      </c>
      <c r="D2940">
        <v>-20.329999999999998</v>
      </c>
      <c r="E2940">
        <v>-6.66</v>
      </c>
      <c r="F2940">
        <v>-6.66</v>
      </c>
      <c r="G2940">
        <v>-0.47</v>
      </c>
      <c r="H2940">
        <v>-7.13</v>
      </c>
      <c r="I2940">
        <v>9.83</v>
      </c>
      <c r="J2940">
        <v>2.7</v>
      </c>
    </row>
    <row r="2941" spans="1:10" x14ac:dyDescent="0.3">
      <c r="A2941" s="163">
        <v>45686</v>
      </c>
      <c r="B2941" t="s">
        <v>3005</v>
      </c>
      <c r="C2941">
        <v>173.4</v>
      </c>
      <c r="D2941">
        <v>-9.34</v>
      </c>
      <c r="E2941">
        <v>-4.9800000000000004</v>
      </c>
      <c r="F2941">
        <v>-4.9800000000000004</v>
      </c>
      <c r="G2941">
        <v>-3.73</v>
      </c>
      <c r="H2941">
        <v>-8.7100000000000009</v>
      </c>
      <c r="I2941">
        <v>5</v>
      </c>
      <c r="J2941">
        <v>-3.7100000000000009</v>
      </c>
    </row>
    <row r="2942" spans="1:10" x14ac:dyDescent="0.3">
      <c r="A2942" s="163">
        <v>45686</v>
      </c>
      <c r="B2942" t="s">
        <v>4253</v>
      </c>
      <c r="C2942">
        <v>284.05</v>
      </c>
      <c r="D2942">
        <v>3.3600000000000003</v>
      </c>
      <c r="E2942">
        <v>-4.4000000000000004</v>
      </c>
      <c r="F2942">
        <v>-4.4000000000000004</v>
      </c>
      <c r="I2942">
        <v>-5</v>
      </c>
      <c r="J2942">
        <v>-9.4</v>
      </c>
    </row>
    <row r="2943" spans="1:10" x14ac:dyDescent="0.3">
      <c r="A2943" s="163">
        <v>45686</v>
      </c>
      <c r="B2943" t="s">
        <v>3006</v>
      </c>
      <c r="C2943">
        <v>41.85</v>
      </c>
      <c r="D2943">
        <v>-1.4</v>
      </c>
      <c r="E2943">
        <v>-1.1499999999999999</v>
      </c>
      <c r="F2943">
        <v>-1.1499999999999999</v>
      </c>
      <c r="G2943">
        <v>-4.47</v>
      </c>
      <c r="H2943">
        <v>-5.6199999999999992</v>
      </c>
      <c r="I2943">
        <v>1.87</v>
      </c>
      <c r="J2943">
        <v>-3.7499999999999991</v>
      </c>
    </row>
    <row r="2944" spans="1:10" x14ac:dyDescent="0.3">
      <c r="A2944" s="163">
        <v>45686</v>
      </c>
      <c r="B2944" t="s">
        <v>3007</v>
      </c>
      <c r="C2944">
        <v>23.85</v>
      </c>
      <c r="D2944">
        <v>-1.91</v>
      </c>
      <c r="E2944">
        <v>-7.06</v>
      </c>
      <c r="F2944">
        <v>-7.06</v>
      </c>
      <c r="G2944">
        <v>1.95</v>
      </c>
      <c r="H2944">
        <v>-5.1099999999999994</v>
      </c>
      <c r="I2944">
        <v>1.49</v>
      </c>
      <c r="J2944">
        <v>-3.6199999999999992</v>
      </c>
    </row>
    <row r="2945" spans="1:10" x14ac:dyDescent="0.3">
      <c r="A2945" s="163">
        <v>45686</v>
      </c>
      <c r="B2945" t="s">
        <v>3008</v>
      </c>
      <c r="C2945">
        <v>156.15</v>
      </c>
      <c r="D2945">
        <v>-2.08</v>
      </c>
      <c r="E2945">
        <v>-6.95</v>
      </c>
      <c r="F2945">
        <v>-6.95</v>
      </c>
      <c r="G2945">
        <v>-1.46</v>
      </c>
      <c r="H2945">
        <v>-8.41</v>
      </c>
      <c r="I2945">
        <v>2.4900000000000002</v>
      </c>
      <c r="J2945">
        <v>-5.92</v>
      </c>
    </row>
    <row r="2946" spans="1:10" x14ac:dyDescent="0.3">
      <c r="A2946" s="163">
        <v>45686</v>
      </c>
      <c r="B2946" t="s">
        <v>3009</v>
      </c>
      <c r="C2946">
        <v>2.71</v>
      </c>
      <c r="D2946">
        <v>-7.91</v>
      </c>
      <c r="E2946">
        <v>-3.41</v>
      </c>
      <c r="F2946">
        <v>-3.41</v>
      </c>
      <c r="G2946">
        <v>1.57</v>
      </c>
      <c r="H2946">
        <v>-1.84</v>
      </c>
      <c r="I2946">
        <v>4.63</v>
      </c>
      <c r="J2946">
        <v>2.79</v>
      </c>
    </row>
    <row r="2947" spans="1:10" x14ac:dyDescent="0.3">
      <c r="A2947" s="163">
        <v>45684</v>
      </c>
      <c r="B2947" t="s">
        <v>4254</v>
      </c>
      <c r="C2947">
        <v>1.64</v>
      </c>
      <c r="D2947">
        <v>-4.9800000000000004</v>
      </c>
      <c r="E2947">
        <v>-4.6500000000000004</v>
      </c>
      <c r="F2947">
        <v>-4.6500000000000004</v>
      </c>
      <c r="G2947">
        <v>0</v>
      </c>
      <c r="H2947">
        <v>0</v>
      </c>
      <c r="I2947">
        <v>0</v>
      </c>
      <c r="J2947">
        <v>0</v>
      </c>
    </row>
    <row r="2948" spans="1:10" x14ac:dyDescent="0.3">
      <c r="A2948" s="163">
        <v>45686</v>
      </c>
      <c r="B2948" t="s">
        <v>3010</v>
      </c>
      <c r="C2948">
        <v>526</v>
      </c>
      <c r="D2948">
        <v>8.57</v>
      </c>
      <c r="E2948">
        <v>-2</v>
      </c>
      <c r="F2948">
        <v>-2</v>
      </c>
      <c r="G2948">
        <v>-1.99</v>
      </c>
      <c r="H2948">
        <v>-3.99</v>
      </c>
      <c r="I2948">
        <v>-1.96</v>
      </c>
      <c r="J2948">
        <v>-5.95</v>
      </c>
    </row>
    <row r="2949" spans="1:10" x14ac:dyDescent="0.3">
      <c r="A2949" s="163">
        <v>45686</v>
      </c>
      <c r="B2949" t="s">
        <v>3011</v>
      </c>
      <c r="C2949">
        <v>139.44999999999999</v>
      </c>
      <c r="D2949">
        <v>-9.0399999999999991</v>
      </c>
      <c r="E2949">
        <v>-2.79</v>
      </c>
      <c r="F2949">
        <v>-2.79</v>
      </c>
      <c r="G2949">
        <v>-2.68</v>
      </c>
      <c r="H2949">
        <v>-5.4700000000000006</v>
      </c>
      <c r="I2949">
        <v>6.69</v>
      </c>
      <c r="J2949">
        <v>1.2199999999999998</v>
      </c>
    </row>
    <row r="2950" spans="1:10" x14ac:dyDescent="0.3">
      <c r="A2950" s="163">
        <v>45686</v>
      </c>
      <c r="B2950" t="s">
        <v>3012</v>
      </c>
      <c r="C2950">
        <v>6</v>
      </c>
      <c r="D2950">
        <v>-2.06</v>
      </c>
      <c r="E2950">
        <v>-3.36</v>
      </c>
      <c r="F2950">
        <v>-3.36</v>
      </c>
      <c r="G2950">
        <v>-0.17</v>
      </c>
      <c r="H2950">
        <v>-3.53</v>
      </c>
      <c r="I2950">
        <v>-0.5</v>
      </c>
      <c r="J2950">
        <v>-4.0299999999999994</v>
      </c>
    </row>
    <row r="2951" spans="1:10" x14ac:dyDescent="0.3">
      <c r="A2951" s="163">
        <v>45686</v>
      </c>
      <c r="B2951" t="s">
        <v>3013</v>
      </c>
      <c r="C2951">
        <v>435</v>
      </c>
      <c r="D2951">
        <v>-7.6499999999999986</v>
      </c>
      <c r="E2951">
        <v>-3.93</v>
      </c>
      <c r="F2951">
        <v>-3.93</v>
      </c>
      <c r="G2951">
        <v>-2.12</v>
      </c>
      <c r="H2951">
        <v>-6.0500000000000007</v>
      </c>
      <c r="I2951">
        <v>3.67</v>
      </c>
      <c r="J2951">
        <v>-2.3800000000000008</v>
      </c>
    </row>
    <row r="2952" spans="1:10" x14ac:dyDescent="0.3">
      <c r="A2952" s="163">
        <v>45686</v>
      </c>
      <c r="B2952" t="s">
        <v>3014</v>
      </c>
      <c r="C2952">
        <v>205.65</v>
      </c>
      <c r="D2952">
        <v>6.59</v>
      </c>
      <c r="E2952">
        <v>0.63</v>
      </c>
      <c r="F2952">
        <v>0.63</v>
      </c>
      <c r="G2952">
        <v>-9.31</v>
      </c>
      <c r="H2952">
        <v>-8.68</v>
      </c>
      <c r="I2952">
        <v>1.06</v>
      </c>
      <c r="J2952">
        <v>-7.6199999999999992</v>
      </c>
    </row>
    <row r="2953" spans="1:10" x14ac:dyDescent="0.3">
      <c r="A2953" s="163">
        <v>45686</v>
      </c>
      <c r="B2953" t="s">
        <v>3015</v>
      </c>
      <c r="C2953">
        <v>677.3</v>
      </c>
      <c r="D2953">
        <v>-1.29</v>
      </c>
      <c r="E2953">
        <v>-4.03</v>
      </c>
      <c r="F2953">
        <v>-4.03</v>
      </c>
      <c r="G2953">
        <v>-3.38</v>
      </c>
      <c r="H2953">
        <v>-7.41</v>
      </c>
      <c r="I2953">
        <v>-1.48</v>
      </c>
      <c r="J2953">
        <v>-8.89</v>
      </c>
    </row>
    <row r="2954" spans="1:10" x14ac:dyDescent="0.3">
      <c r="A2954" s="163">
        <v>45686</v>
      </c>
      <c r="B2954" t="s">
        <v>3016</v>
      </c>
      <c r="C2954">
        <v>465</v>
      </c>
      <c r="D2954">
        <v>-4.68</v>
      </c>
      <c r="E2954">
        <v>3.28</v>
      </c>
      <c r="F2954">
        <v>3.28</v>
      </c>
      <c r="G2954">
        <v>-2.63</v>
      </c>
      <c r="H2954">
        <v>0.64999999999999991</v>
      </c>
      <c r="I2954">
        <v>0.41</v>
      </c>
      <c r="J2954">
        <v>1.0599999999999998</v>
      </c>
    </row>
    <row r="2955" spans="1:10" x14ac:dyDescent="0.3">
      <c r="A2955" s="163">
        <v>45686</v>
      </c>
      <c r="B2955" t="s">
        <v>3017</v>
      </c>
      <c r="C2955">
        <v>714.85</v>
      </c>
      <c r="D2955">
        <v>-6.79</v>
      </c>
      <c r="E2955">
        <v>-3.27</v>
      </c>
      <c r="F2955">
        <v>-3.27</v>
      </c>
      <c r="G2955">
        <v>-1.88</v>
      </c>
      <c r="H2955">
        <v>-5.15</v>
      </c>
      <c r="I2955">
        <v>1.5</v>
      </c>
      <c r="J2955">
        <v>-3.65</v>
      </c>
    </row>
    <row r="2956" spans="1:10" x14ac:dyDescent="0.3">
      <c r="A2956" s="163">
        <v>45686</v>
      </c>
      <c r="B2956" t="s">
        <v>3018</v>
      </c>
      <c r="C2956">
        <v>57</v>
      </c>
      <c r="D2956">
        <v>1.93</v>
      </c>
      <c r="E2956">
        <v>-3.77</v>
      </c>
      <c r="F2956">
        <v>-3.77</v>
      </c>
      <c r="G2956">
        <v>4.8600000000000003</v>
      </c>
      <c r="H2956">
        <v>1.0900000000000003</v>
      </c>
      <c r="I2956">
        <v>-2.1800000000000002</v>
      </c>
      <c r="J2956">
        <v>-1.0900000000000001</v>
      </c>
    </row>
    <row r="2957" spans="1:10" x14ac:dyDescent="0.3">
      <c r="A2957" s="163">
        <v>45686</v>
      </c>
      <c r="B2957" t="s">
        <v>3019</v>
      </c>
      <c r="C2957">
        <v>33.51</v>
      </c>
      <c r="D2957">
        <v>-12</v>
      </c>
      <c r="E2957">
        <v>4.6500000000000004</v>
      </c>
      <c r="F2957">
        <v>4.6500000000000004</v>
      </c>
      <c r="G2957">
        <v>3.91</v>
      </c>
      <c r="H2957">
        <v>8.56</v>
      </c>
      <c r="I2957">
        <v>0.81</v>
      </c>
      <c r="J2957">
        <v>9.3699999999999992</v>
      </c>
    </row>
    <row r="2958" spans="1:10" x14ac:dyDescent="0.3">
      <c r="A2958" s="163">
        <v>45686</v>
      </c>
      <c r="B2958" t="s">
        <v>4173</v>
      </c>
      <c r="C2958">
        <v>8.8000000000000007</v>
      </c>
      <c r="D2958">
        <v>9.6199999999999992</v>
      </c>
      <c r="E2958">
        <v>-1.1399999999999999</v>
      </c>
      <c r="F2958">
        <v>-1.1399999999999999</v>
      </c>
      <c r="G2958">
        <v>-0.11</v>
      </c>
      <c r="H2958">
        <v>-1.25</v>
      </c>
      <c r="I2958">
        <v>1.1499999999999999</v>
      </c>
      <c r="J2958">
        <v>-0.1</v>
      </c>
    </row>
    <row r="2959" spans="1:10" x14ac:dyDescent="0.3">
      <c r="A2959" s="163">
        <v>45686</v>
      </c>
      <c r="B2959" t="s">
        <v>3020</v>
      </c>
      <c r="C2959">
        <v>10.199999999999999</v>
      </c>
      <c r="D2959">
        <v>-27.33</v>
      </c>
      <c r="E2959">
        <v>-8.3699999999999992</v>
      </c>
      <c r="F2959">
        <v>-8.3699999999999992</v>
      </c>
      <c r="G2959">
        <v>1.02</v>
      </c>
      <c r="H2959">
        <v>-7.35</v>
      </c>
      <c r="I2959">
        <v>2.5099999999999998</v>
      </c>
      <c r="J2959">
        <v>-4.84</v>
      </c>
    </row>
    <row r="2960" spans="1:10" x14ac:dyDescent="0.3">
      <c r="A2960" s="163">
        <v>45686</v>
      </c>
      <c r="B2960" t="s">
        <v>3021</v>
      </c>
      <c r="C2960">
        <v>540.15</v>
      </c>
      <c r="D2960">
        <v>-3.74</v>
      </c>
      <c r="E2960">
        <v>-1.97</v>
      </c>
      <c r="F2960">
        <v>-1.97</v>
      </c>
      <c r="G2960">
        <v>-2.7</v>
      </c>
      <c r="H2960">
        <v>-4.67</v>
      </c>
      <c r="I2960">
        <v>1.46</v>
      </c>
      <c r="J2960">
        <v>-3.21</v>
      </c>
    </row>
    <row r="2961" spans="1:10" x14ac:dyDescent="0.3">
      <c r="A2961" s="163">
        <v>45348</v>
      </c>
      <c r="B2961" t="s">
        <v>4412</v>
      </c>
      <c r="C2961">
        <v>11.79</v>
      </c>
      <c r="D2961">
        <v>-5</v>
      </c>
      <c r="E2961">
        <v>-4.46</v>
      </c>
      <c r="G2961">
        <v>0</v>
      </c>
      <c r="I2961">
        <v>0</v>
      </c>
    </row>
    <row r="2962" spans="1:10" x14ac:dyDescent="0.3">
      <c r="A2962" s="163">
        <v>45686</v>
      </c>
      <c r="B2962" t="s">
        <v>3022</v>
      </c>
      <c r="C2962">
        <v>185.35</v>
      </c>
      <c r="D2962">
        <v>-3.6800000000000006</v>
      </c>
      <c r="E2962">
        <v>-3.4</v>
      </c>
      <c r="F2962">
        <v>-3.4</v>
      </c>
      <c r="G2962">
        <v>-4.22</v>
      </c>
      <c r="H2962">
        <v>-7.6199999999999992</v>
      </c>
      <c r="I2962">
        <v>4.78</v>
      </c>
      <c r="J2962">
        <v>-2.839999999999999</v>
      </c>
    </row>
    <row r="2963" spans="1:10" x14ac:dyDescent="0.3">
      <c r="A2963" s="163">
        <v>45686</v>
      </c>
      <c r="B2963" t="s">
        <v>3023</v>
      </c>
      <c r="C2963">
        <v>22.38</v>
      </c>
      <c r="D2963">
        <v>-2.2400000000000002</v>
      </c>
      <c r="E2963">
        <v>-5.64</v>
      </c>
      <c r="F2963">
        <v>-5.64</v>
      </c>
      <c r="G2963">
        <v>9.14</v>
      </c>
      <c r="H2963">
        <v>3.5000000000000009</v>
      </c>
      <c r="I2963">
        <v>-0.31</v>
      </c>
      <c r="J2963">
        <v>3.1900000000000008</v>
      </c>
    </row>
    <row r="2964" spans="1:10" x14ac:dyDescent="0.3">
      <c r="A2964" s="163">
        <v>45686</v>
      </c>
      <c r="B2964" t="s">
        <v>3024</v>
      </c>
      <c r="C2964">
        <v>1235.8</v>
      </c>
      <c r="D2964">
        <v>-4.3099999999999996</v>
      </c>
      <c r="E2964">
        <v>-1.33</v>
      </c>
      <c r="F2964">
        <v>-1.33</v>
      </c>
      <c r="G2964">
        <v>0.37</v>
      </c>
      <c r="H2964">
        <v>-0.96</v>
      </c>
      <c r="I2964">
        <v>0.16</v>
      </c>
      <c r="J2964">
        <v>-0.8</v>
      </c>
    </row>
    <row r="2965" spans="1:10" x14ac:dyDescent="0.3">
      <c r="A2965" s="163">
        <v>45686</v>
      </c>
      <c r="B2965" t="s">
        <v>3025</v>
      </c>
      <c r="C2965">
        <v>81.58</v>
      </c>
      <c r="D2965">
        <v>-0.13000000000000009</v>
      </c>
      <c r="E2965">
        <v>-3.96</v>
      </c>
      <c r="F2965">
        <v>-3.96</v>
      </c>
      <c r="G2965">
        <v>-3.25</v>
      </c>
      <c r="H2965">
        <v>-7.21</v>
      </c>
      <c r="I2965">
        <v>-2.14</v>
      </c>
      <c r="J2965">
        <v>-9.35</v>
      </c>
    </row>
    <row r="2966" spans="1:10" x14ac:dyDescent="0.3">
      <c r="A2966" s="163">
        <v>45686</v>
      </c>
      <c r="B2966" t="s">
        <v>3026</v>
      </c>
      <c r="C2966">
        <v>31.95</v>
      </c>
      <c r="D2966">
        <v>9.89</v>
      </c>
      <c r="E2966">
        <v>1.96</v>
      </c>
      <c r="F2966">
        <v>1.96</v>
      </c>
      <c r="G2966">
        <v>1.99</v>
      </c>
      <c r="H2966">
        <v>3.95</v>
      </c>
      <c r="I2966">
        <v>1.98</v>
      </c>
      <c r="J2966">
        <v>5.93</v>
      </c>
    </row>
    <row r="2967" spans="1:10" x14ac:dyDescent="0.3">
      <c r="A2967" s="163">
        <v>45686</v>
      </c>
      <c r="B2967" t="s">
        <v>3027</v>
      </c>
      <c r="C2967">
        <v>245.35</v>
      </c>
      <c r="D2967">
        <v>-9.3699999999999992</v>
      </c>
      <c r="E2967">
        <v>1.2</v>
      </c>
      <c r="F2967">
        <v>1.2</v>
      </c>
      <c r="G2967">
        <v>-3.69</v>
      </c>
      <c r="H2967">
        <v>-2.4900000000000002</v>
      </c>
      <c r="I2967">
        <v>0.95</v>
      </c>
      <c r="J2967">
        <v>-1.5400000000000005</v>
      </c>
    </row>
    <row r="2968" spans="1:10" x14ac:dyDescent="0.3">
      <c r="A2968" s="163">
        <v>45686</v>
      </c>
      <c r="B2968" t="s">
        <v>3028</v>
      </c>
      <c r="C2968">
        <v>117.2</v>
      </c>
      <c r="D2968">
        <v>-7.58</v>
      </c>
      <c r="E2968">
        <v>-4.9800000000000004</v>
      </c>
      <c r="F2968">
        <v>-4.9800000000000004</v>
      </c>
      <c r="G2968">
        <v>1.87</v>
      </c>
      <c r="H2968">
        <v>-3.1100000000000003</v>
      </c>
      <c r="I2968">
        <v>4.97</v>
      </c>
      <c r="J2968">
        <v>1.8599999999999997</v>
      </c>
    </row>
    <row r="2969" spans="1:10" x14ac:dyDescent="0.3">
      <c r="A2969" s="163">
        <v>45686</v>
      </c>
      <c r="B2969" t="s">
        <v>3029</v>
      </c>
      <c r="C2969">
        <v>93.4</v>
      </c>
      <c r="D2969">
        <v>5.91</v>
      </c>
      <c r="E2969">
        <v>-9.59</v>
      </c>
      <c r="F2969">
        <v>-9.59</v>
      </c>
      <c r="G2969">
        <v>1.1399999999999999</v>
      </c>
      <c r="H2969">
        <v>-8.4499999999999993</v>
      </c>
      <c r="I2969">
        <v>0.48</v>
      </c>
      <c r="J2969">
        <v>-7.9699999999999989</v>
      </c>
    </row>
    <row r="2970" spans="1:10" x14ac:dyDescent="0.3">
      <c r="A2970" s="163">
        <v>45686</v>
      </c>
      <c r="B2970" t="s">
        <v>3030</v>
      </c>
      <c r="C2970">
        <v>4.68</v>
      </c>
      <c r="D2970">
        <v>-9.52</v>
      </c>
      <c r="E2970">
        <v>-1.82</v>
      </c>
      <c r="F2970">
        <v>-1.82</v>
      </c>
      <c r="G2970">
        <v>-1.85</v>
      </c>
      <c r="H2970">
        <v>-3.67</v>
      </c>
      <c r="I2970">
        <v>-1.89</v>
      </c>
      <c r="J2970">
        <v>-5.56</v>
      </c>
    </row>
    <row r="2971" spans="1:10" x14ac:dyDescent="0.3">
      <c r="A2971" s="163">
        <v>45686</v>
      </c>
      <c r="B2971" t="s">
        <v>3031</v>
      </c>
      <c r="C2971">
        <v>117.35</v>
      </c>
      <c r="D2971">
        <v>-7.6</v>
      </c>
      <c r="E2971">
        <v>-7.3</v>
      </c>
      <c r="F2971">
        <v>-7.3</v>
      </c>
      <c r="G2971">
        <v>-5.98</v>
      </c>
      <c r="H2971">
        <v>-13.28</v>
      </c>
      <c r="I2971">
        <v>0.82</v>
      </c>
      <c r="J2971">
        <v>-12.46</v>
      </c>
    </row>
    <row r="2972" spans="1:10" x14ac:dyDescent="0.3">
      <c r="A2972" s="163">
        <v>45686</v>
      </c>
      <c r="B2972" t="s">
        <v>3032</v>
      </c>
      <c r="C2972">
        <v>2300.5</v>
      </c>
      <c r="D2972">
        <v>-3.64</v>
      </c>
      <c r="E2972">
        <v>-2.58</v>
      </c>
      <c r="F2972">
        <v>-2.58</v>
      </c>
      <c r="G2972">
        <v>0.12</v>
      </c>
      <c r="H2972">
        <v>-2.46</v>
      </c>
      <c r="I2972">
        <v>7.75</v>
      </c>
      <c r="J2972">
        <v>5.29</v>
      </c>
    </row>
    <row r="2973" spans="1:10" x14ac:dyDescent="0.3">
      <c r="A2973" s="163">
        <v>45686</v>
      </c>
      <c r="B2973" t="s">
        <v>3033</v>
      </c>
      <c r="C2973">
        <v>37.85</v>
      </c>
      <c r="D2973">
        <v>-1.81</v>
      </c>
      <c r="E2973">
        <v>-4.46</v>
      </c>
      <c r="F2973">
        <v>-4.46</v>
      </c>
      <c r="G2973">
        <v>-0.5</v>
      </c>
      <c r="H2973">
        <v>-4.96</v>
      </c>
      <c r="I2973">
        <v>5.76</v>
      </c>
      <c r="J2973">
        <v>0.79999999999999982</v>
      </c>
    </row>
    <row r="2974" spans="1:10" x14ac:dyDescent="0.3">
      <c r="A2974" s="163">
        <v>45686</v>
      </c>
      <c r="B2974" t="s">
        <v>3034</v>
      </c>
      <c r="C2974">
        <v>383.2</v>
      </c>
      <c r="D2974">
        <v>-5.17</v>
      </c>
      <c r="E2974">
        <v>-4.93</v>
      </c>
      <c r="F2974">
        <v>-4.93</v>
      </c>
      <c r="G2974">
        <v>-0.94</v>
      </c>
      <c r="H2974">
        <v>-5.8699999999999992</v>
      </c>
      <c r="I2974">
        <v>4.9400000000000004</v>
      </c>
      <c r="J2974">
        <v>-0.92999999999999883</v>
      </c>
    </row>
    <row r="2975" spans="1:10" x14ac:dyDescent="0.3">
      <c r="A2975" s="163">
        <v>45686</v>
      </c>
      <c r="B2975" t="s">
        <v>3035</v>
      </c>
      <c r="C2975">
        <v>286.89999999999998</v>
      </c>
      <c r="D2975">
        <v>-4.16</v>
      </c>
      <c r="E2975">
        <v>-4.96</v>
      </c>
      <c r="F2975">
        <v>-4.96</v>
      </c>
      <c r="G2975">
        <v>-4.4400000000000004</v>
      </c>
      <c r="H2975">
        <v>-9.4</v>
      </c>
      <c r="I2975">
        <v>4.0999999999999996</v>
      </c>
      <c r="J2975">
        <v>-5.3000000000000007</v>
      </c>
    </row>
    <row r="2976" spans="1:10" x14ac:dyDescent="0.3">
      <c r="A2976" s="163">
        <v>45686</v>
      </c>
      <c r="B2976" t="s">
        <v>3036</v>
      </c>
      <c r="C2976">
        <v>493.2</v>
      </c>
      <c r="D2976">
        <v>-8.51</v>
      </c>
      <c r="E2976">
        <v>-1.92</v>
      </c>
      <c r="F2976">
        <v>-1.92</v>
      </c>
      <c r="G2976">
        <v>-2.5499999999999998</v>
      </c>
      <c r="H2976">
        <v>-4.47</v>
      </c>
      <c r="I2976">
        <v>4.3</v>
      </c>
      <c r="J2976">
        <v>-0.1699999999999999</v>
      </c>
    </row>
    <row r="2977" spans="1:10" x14ac:dyDescent="0.3">
      <c r="A2977" s="163">
        <v>45686</v>
      </c>
      <c r="B2977" t="s">
        <v>3037</v>
      </c>
      <c r="C2977">
        <v>89.65</v>
      </c>
      <c r="D2977">
        <v>-9.3699999999999992</v>
      </c>
      <c r="E2977">
        <v>-5</v>
      </c>
      <c r="F2977">
        <v>-5</v>
      </c>
      <c r="G2977">
        <v>-4.71</v>
      </c>
      <c r="H2977">
        <v>-9.7100000000000009</v>
      </c>
      <c r="I2977">
        <v>4.24</v>
      </c>
      <c r="J2977">
        <v>-5.4700000000000006</v>
      </c>
    </row>
    <row r="2978" spans="1:10" x14ac:dyDescent="0.3">
      <c r="A2978" s="163">
        <v>45686</v>
      </c>
      <c r="B2978" t="s">
        <v>3038</v>
      </c>
      <c r="C2978">
        <v>87.67</v>
      </c>
      <c r="D2978">
        <v>-3.5000000000000009</v>
      </c>
      <c r="E2978">
        <v>-3.75</v>
      </c>
      <c r="F2978">
        <v>-3.75</v>
      </c>
      <c r="G2978">
        <v>-1.8</v>
      </c>
      <c r="H2978">
        <v>-5.55</v>
      </c>
      <c r="I2978">
        <v>1.08</v>
      </c>
      <c r="J2978">
        <v>-4.47</v>
      </c>
    </row>
    <row r="2979" spans="1:10" x14ac:dyDescent="0.3">
      <c r="A2979" s="163">
        <v>45686</v>
      </c>
      <c r="B2979" t="s">
        <v>3039</v>
      </c>
      <c r="C2979">
        <v>249.1</v>
      </c>
      <c r="D2979">
        <v>1.46</v>
      </c>
      <c r="E2979">
        <v>-4.95</v>
      </c>
      <c r="F2979">
        <v>-4.95</v>
      </c>
      <c r="G2979">
        <v>-0.64</v>
      </c>
      <c r="H2979">
        <v>-5.59</v>
      </c>
      <c r="I2979">
        <v>4.12</v>
      </c>
      <c r="J2979">
        <v>-1.4699999999999998</v>
      </c>
    </row>
    <row r="2980" spans="1:10" x14ac:dyDescent="0.3">
      <c r="A2980" s="163">
        <v>45686</v>
      </c>
      <c r="B2980" t="s">
        <v>3040</v>
      </c>
      <c r="C2980">
        <v>59.9</v>
      </c>
      <c r="D2980">
        <v>0</v>
      </c>
      <c r="E2980">
        <v>-4.4400000000000004</v>
      </c>
      <c r="F2980">
        <v>-4.4400000000000004</v>
      </c>
      <c r="G2980">
        <v>3.84</v>
      </c>
      <c r="H2980">
        <v>-0.60000000000000053</v>
      </c>
      <c r="I2980">
        <v>2.57</v>
      </c>
      <c r="J2980">
        <v>1.9699999999999995</v>
      </c>
    </row>
    <row r="2981" spans="1:10" x14ac:dyDescent="0.3">
      <c r="A2981" s="163">
        <v>45686</v>
      </c>
      <c r="B2981" t="s">
        <v>3041</v>
      </c>
      <c r="C2981">
        <v>6.66</v>
      </c>
      <c r="D2981">
        <v>-7.05</v>
      </c>
      <c r="E2981">
        <v>-0.3</v>
      </c>
      <c r="F2981">
        <v>-0.3</v>
      </c>
      <c r="G2981">
        <v>-4.9400000000000004</v>
      </c>
      <c r="H2981">
        <v>-5.24</v>
      </c>
      <c r="I2981">
        <v>4.88</v>
      </c>
      <c r="J2981">
        <v>-0.36000000000000032</v>
      </c>
    </row>
    <row r="2982" spans="1:10" x14ac:dyDescent="0.3">
      <c r="A2982" s="163">
        <v>45685</v>
      </c>
      <c r="B2982" t="s">
        <v>3042</v>
      </c>
      <c r="C2982">
        <v>69.900000000000006</v>
      </c>
      <c r="D2982">
        <v>-0.79</v>
      </c>
      <c r="E2982">
        <v>0</v>
      </c>
      <c r="G2982">
        <v>0</v>
      </c>
      <c r="H2982">
        <v>0</v>
      </c>
      <c r="I2982">
        <v>0</v>
      </c>
      <c r="J2982">
        <v>0</v>
      </c>
    </row>
    <row r="2983" spans="1:10" x14ac:dyDescent="0.3">
      <c r="A2983" s="163">
        <v>45645</v>
      </c>
      <c r="B2983" t="s">
        <v>4468</v>
      </c>
      <c r="C2983">
        <v>6.21</v>
      </c>
      <c r="E2983">
        <v>0</v>
      </c>
      <c r="G2983">
        <v>0</v>
      </c>
      <c r="I2983">
        <v>0</v>
      </c>
    </row>
    <row r="2984" spans="1:10" x14ac:dyDescent="0.3">
      <c r="A2984" s="163">
        <v>45686</v>
      </c>
      <c r="B2984" t="s">
        <v>3043</v>
      </c>
      <c r="C2984">
        <v>105.1</v>
      </c>
      <c r="D2984">
        <v>-3.14</v>
      </c>
      <c r="E2984">
        <v>-2.04</v>
      </c>
      <c r="F2984">
        <v>-2.04</v>
      </c>
      <c r="G2984">
        <v>-4.07</v>
      </c>
      <c r="H2984">
        <v>-6.11</v>
      </c>
      <c r="I2984">
        <v>3.65</v>
      </c>
      <c r="J2984">
        <v>-2.4600000000000004</v>
      </c>
    </row>
    <row r="2985" spans="1:10" x14ac:dyDescent="0.3">
      <c r="A2985" s="163">
        <v>45686</v>
      </c>
      <c r="B2985" t="s">
        <v>3044</v>
      </c>
      <c r="C2985">
        <v>72</v>
      </c>
      <c r="D2985">
        <v>15.04</v>
      </c>
      <c r="E2985">
        <v>-4.9400000000000004</v>
      </c>
      <c r="F2985">
        <v>-4.9400000000000004</v>
      </c>
      <c r="G2985">
        <v>1.1000000000000001</v>
      </c>
      <c r="H2985">
        <v>-3.84</v>
      </c>
      <c r="I2985">
        <v>4.3499999999999996</v>
      </c>
      <c r="J2985">
        <v>0.50999999999999934</v>
      </c>
    </row>
    <row r="2986" spans="1:10" x14ac:dyDescent="0.3">
      <c r="A2986" s="163">
        <v>45686</v>
      </c>
      <c r="B2986" t="s">
        <v>3045</v>
      </c>
      <c r="C2986">
        <v>18.690000000000001</v>
      </c>
      <c r="D2986">
        <v>-4.8</v>
      </c>
      <c r="E2986">
        <v>-4.84</v>
      </c>
      <c r="F2986">
        <v>-4.84</v>
      </c>
      <c r="G2986">
        <v>2.6</v>
      </c>
      <c r="H2986">
        <v>-2.2400000000000002</v>
      </c>
      <c r="I2986">
        <v>0.81</v>
      </c>
      <c r="J2986">
        <v>-1.4299999999999995</v>
      </c>
    </row>
    <row r="2987" spans="1:10" x14ac:dyDescent="0.3">
      <c r="A2987" s="163">
        <v>45686</v>
      </c>
      <c r="B2987" t="s">
        <v>3046</v>
      </c>
      <c r="C2987">
        <v>127.42</v>
      </c>
      <c r="D2987">
        <v>9.99</v>
      </c>
      <c r="E2987">
        <v>2</v>
      </c>
      <c r="F2987">
        <v>2</v>
      </c>
      <c r="G2987">
        <v>-2</v>
      </c>
      <c r="I2987">
        <v>-2</v>
      </c>
      <c r="J2987">
        <v>-2</v>
      </c>
    </row>
    <row r="2988" spans="1:10" x14ac:dyDescent="0.3">
      <c r="A2988" s="163">
        <v>45686</v>
      </c>
      <c r="B2988" t="s">
        <v>3047</v>
      </c>
      <c r="C2988">
        <v>0.56000000000000005</v>
      </c>
      <c r="D2988">
        <v>-1.63</v>
      </c>
      <c r="E2988">
        <v>-1.79</v>
      </c>
      <c r="F2988">
        <v>-1.79</v>
      </c>
      <c r="H2988">
        <v>-1.79</v>
      </c>
      <c r="I2988">
        <v>1.82</v>
      </c>
      <c r="J2988">
        <v>0.03</v>
      </c>
    </row>
    <row r="2989" spans="1:10" x14ac:dyDescent="0.3">
      <c r="A2989" s="163">
        <v>45686</v>
      </c>
      <c r="B2989" t="s">
        <v>3048</v>
      </c>
      <c r="C2989">
        <v>162.6</v>
      </c>
      <c r="D2989">
        <v>-7.31</v>
      </c>
      <c r="E2989">
        <v>-4.18</v>
      </c>
      <c r="F2989">
        <v>-4.18</v>
      </c>
      <c r="G2989">
        <v>-1.66</v>
      </c>
      <c r="H2989">
        <v>-5.84</v>
      </c>
      <c r="I2989">
        <v>-0.46</v>
      </c>
      <c r="J2989">
        <v>-6.3</v>
      </c>
    </row>
    <row r="2990" spans="1:10" x14ac:dyDescent="0.3">
      <c r="A2990" s="163">
        <v>45686</v>
      </c>
      <c r="B2990" t="s">
        <v>3049</v>
      </c>
      <c r="C2990">
        <v>8.2100000000000009</v>
      </c>
      <c r="D2990">
        <v>-4.83</v>
      </c>
      <c r="E2990">
        <v>-0.59</v>
      </c>
      <c r="F2990">
        <v>-0.59</v>
      </c>
      <c r="G2990">
        <v>-2.14</v>
      </c>
      <c r="H2990">
        <v>-2.73</v>
      </c>
      <c r="I2990">
        <v>-0.12</v>
      </c>
      <c r="J2990">
        <v>-2.85</v>
      </c>
    </row>
    <row r="2991" spans="1:10" x14ac:dyDescent="0.3">
      <c r="A2991" s="163">
        <v>45686</v>
      </c>
      <c r="B2991" t="s">
        <v>3050</v>
      </c>
      <c r="C2991">
        <v>20.56</v>
      </c>
      <c r="D2991">
        <v>1.65</v>
      </c>
      <c r="E2991">
        <v>-4.9800000000000004</v>
      </c>
      <c r="F2991">
        <v>-4.9800000000000004</v>
      </c>
      <c r="G2991">
        <v>-4.97</v>
      </c>
      <c r="H2991">
        <v>-9.9499999999999993</v>
      </c>
      <c r="I2991">
        <v>-2.23</v>
      </c>
      <c r="J2991">
        <v>-12.18</v>
      </c>
    </row>
    <row r="2992" spans="1:10" x14ac:dyDescent="0.3">
      <c r="A2992" s="163">
        <v>45686</v>
      </c>
      <c r="B2992" t="s">
        <v>3051</v>
      </c>
      <c r="C2992">
        <v>3.12</v>
      </c>
      <c r="D2992">
        <v>-4.72</v>
      </c>
      <c r="E2992">
        <v>-3.99</v>
      </c>
      <c r="F2992">
        <v>-3.99</v>
      </c>
      <c r="G2992">
        <v>-4.79</v>
      </c>
      <c r="H2992">
        <v>-8.7800000000000011</v>
      </c>
      <c r="I2992">
        <v>4.7</v>
      </c>
      <c r="J2992">
        <v>-4.080000000000001</v>
      </c>
    </row>
    <row r="2993" spans="1:10" x14ac:dyDescent="0.3">
      <c r="A2993" s="163">
        <v>45686</v>
      </c>
      <c r="B2993" t="s">
        <v>3052</v>
      </c>
      <c r="C2993">
        <v>469.75</v>
      </c>
      <c r="D2993">
        <v>-4.1400000000000006</v>
      </c>
      <c r="E2993">
        <v>-2.67</v>
      </c>
      <c r="F2993">
        <v>-2.67</v>
      </c>
      <c r="G2993">
        <v>0.54</v>
      </c>
      <c r="H2993">
        <v>-2.13</v>
      </c>
      <c r="I2993">
        <v>1.32</v>
      </c>
      <c r="J2993">
        <v>-0.80999999999999983</v>
      </c>
    </row>
    <row r="2994" spans="1:10" x14ac:dyDescent="0.3">
      <c r="A2994" s="163">
        <v>45686</v>
      </c>
      <c r="B2994" t="s">
        <v>3053</v>
      </c>
      <c r="C2994">
        <v>208.1</v>
      </c>
      <c r="D2994">
        <v>-6.8599999999999994</v>
      </c>
      <c r="E2994">
        <v>-4.96</v>
      </c>
      <c r="F2994">
        <v>-4.96</v>
      </c>
      <c r="G2994">
        <v>-4.91</v>
      </c>
      <c r="H2994">
        <v>-9.8699999999999992</v>
      </c>
      <c r="I2994">
        <v>-4.83</v>
      </c>
      <c r="J2994">
        <v>-14.7</v>
      </c>
    </row>
    <row r="2995" spans="1:10" x14ac:dyDescent="0.3">
      <c r="A2995" s="163">
        <v>45686</v>
      </c>
      <c r="B2995" t="s">
        <v>3054</v>
      </c>
      <c r="C2995">
        <v>84</v>
      </c>
      <c r="D2995">
        <v>-5.87</v>
      </c>
      <c r="E2995">
        <v>-3.31</v>
      </c>
      <c r="F2995">
        <v>-3.31</v>
      </c>
      <c r="G2995">
        <v>1.47</v>
      </c>
      <c r="H2995">
        <v>-1.84</v>
      </c>
      <c r="I2995">
        <v>1.1399999999999999</v>
      </c>
      <c r="J2995">
        <v>-0.70000000000000018</v>
      </c>
    </row>
    <row r="2996" spans="1:10" x14ac:dyDescent="0.3">
      <c r="A2996" s="163">
        <v>45684</v>
      </c>
      <c r="B2996" t="s">
        <v>3055</v>
      </c>
      <c r="C2996">
        <v>78.55</v>
      </c>
      <c r="D2996">
        <v>12.62</v>
      </c>
      <c r="E2996">
        <v>-4.96</v>
      </c>
      <c r="F2996">
        <v>-4.96</v>
      </c>
      <c r="G2996">
        <v>0</v>
      </c>
      <c r="H2996">
        <v>0</v>
      </c>
      <c r="I2996">
        <v>0</v>
      </c>
      <c r="J2996">
        <v>0</v>
      </c>
    </row>
    <row r="2997" spans="1:10" x14ac:dyDescent="0.3">
      <c r="A2997" s="163">
        <v>45686</v>
      </c>
      <c r="B2997" t="s">
        <v>3056</v>
      </c>
      <c r="C2997">
        <v>1.74</v>
      </c>
      <c r="D2997">
        <v>-0.34000000000000069</v>
      </c>
      <c r="E2997">
        <v>3.55</v>
      </c>
      <c r="F2997">
        <v>3.55</v>
      </c>
      <c r="G2997">
        <v>0.56999999999999995</v>
      </c>
      <c r="H2997">
        <v>4.12</v>
      </c>
      <c r="I2997">
        <v>-1.1399999999999999</v>
      </c>
      <c r="J2997">
        <v>2.9800000000000004</v>
      </c>
    </row>
    <row r="2998" spans="1:10" x14ac:dyDescent="0.3">
      <c r="A2998" s="163">
        <v>45686</v>
      </c>
      <c r="B2998" t="s">
        <v>3057</v>
      </c>
      <c r="C2998">
        <v>86.65</v>
      </c>
      <c r="D2998">
        <v>-4</v>
      </c>
      <c r="E2998">
        <v>-4.2</v>
      </c>
      <c r="F2998">
        <v>-4.2</v>
      </c>
      <c r="G2998">
        <v>-1.79</v>
      </c>
      <c r="H2998">
        <v>-5.99</v>
      </c>
      <c r="I2998">
        <v>5.27</v>
      </c>
      <c r="J2998">
        <v>-0.72000000000000064</v>
      </c>
    </row>
    <row r="2999" spans="1:10" x14ac:dyDescent="0.3">
      <c r="A2999" s="163">
        <v>45686</v>
      </c>
      <c r="B2999" t="s">
        <v>3058</v>
      </c>
      <c r="C2999">
        <v>589.35</v>
      </c>
      <c r="D2999">
        <v>1.6800000000000002</v>
      </c>
      <c r="E2999">
        <v>-1.1200000000000001</v>
      </c>
      <c r="F2999">
        <v>-1.1200000000000001</v>
      </c>
      <c r="G2999">
        <v>-0.91</v>
      </c>
      <c r="H2999">
        <v>-2.0299999999999998</v>
      </c>
      <c r="I2999">
        <v>0.17</v>
      </c>
      <c r="J2999">
        <v>-1.8600000000000003</v>
      </c>
    </row>
    <row r="3000" spans="1:10" x14ac:dyDescent="0.3">
      <c r="A3000" s="163">
        <v>45686</v>
      </c>
      <c r="B3000" t="s">
        <v>3059</v>
      </c>
      <c r="C3000">
        <v>68.849999999999994</v>
      </c>
      <c r="D3000">
        <v>2.4200000000000008</v>
      </c>
      <c r="E3000">
        <v>-2.4300000000000002</v>
      </c>
      <c r="F3000">
        <v>-2.4300000000000002</v>
      </c>
      <c r="G3000">
        <v>0.84</v>
      </c>
      <c r="H3000">
        <v>-1.5900000000000003</v>
      </c>
      <c r="I3000">
        <v>-1.22</v>
      </c>
      <c r="J3000">
        <v>-2.8100000000000005</v>
      </c>
    </row>
    <row r="3001" spans="1:10" x14ac:dyDescent="0.3">
      <c r="A3001" s="163">
        <v>45686</v>
      </c>
      <c r="B3001" t="s">
        <v>3060</v>
      </c>
      <c r="C3001">
        <v>951.35</v>
      </c>
      <c r="D3001">
        <v>-3.33</v>
      </c>
      <c r="E3001">
        <v>-4.7699999999999996</v>
      </c>
      <c r="F3001">
        <v>-4.7699999999999996</v>
      </c>
      <c r="G3001">
        <v>-1.79</v>
      </c>
      <c r="H3001">
        <v>-6.56</v>
      </c>
      <c r="I3001">
        <v>3</v>
      </c>
      <c r="J3001">
        <v>-3.56</v>
      </c>
    </row>
    <row r="3002" spans="1:10" x14ac:dyDescent="0.3">
      <c r="A3002" s="163">
        <v>45686</v>
      </c>
      <c r="B3002" t="s">
        <v>3061</v>
      </c>
      <c r="C3002">
        <v>31.1</v>
      </c>
      <c r="D3002">
        <v>-13.46</v>
      </c>
      <c r="E3002">
        <v>-3.98</v>
      </c>
      <c r="F3002">
        <v>-3.98</v>
      </c>
      <c r="G3002">
        <v>2.5499999999999998</v>
      </c>
      <c r="H3002">
        <v>-1.4300000000000002</v>
      </c>
      <c r="I3002">
        <v>-3.27</v>
      </c>
      <c r="J3002">
        <v>-4.7</v>
      </c>
    </row>
    <row r="3003" spans="1:10" x14ac:dyDescent="0.3">
      <c r="A3003" s="163">
        <v>45686</v>
      </c>
      <c r="B3003" t="s">
        <v>3062</v>
      </c>
      <c r="C3003">
        <v>2808.55</v>
      </c>
      <c r="D3003">
        <v>0.95000000000000018</v>
      </c>
      <c r="E3003">
        <v>-5</v>
      </c>
      <c r="F3003">
        <v>-5</v>
      </c>
      <c r="G3003">
        <v>-5</v>
      </c>
      <c r="H3003">
        <v>-10</v>
      </c>
      <c r="I3003">
        <v>3.07</v>
      </c>
      <c r="J3003">
        <v>-6.93</v>
      </c>
    </row>
    <row r="3004" spans="1:10" x14ac:dyDescent="0.3">
      <c r="A3004" s="163">
        <v>45686</v>
      </c>
      <c r="B3004" t="s">
        <v>4174</v>
      </c>
      <c r="C3004">
        <v>1.21</v>
      </c>
      <c r="D3004">
        <v>3.4</v>
      </c>
      <c r="E3004">
        <v>-1.57</v>
      </c>
      <c r="F3004">
        <v>-1.57</v>
      </c>
      <c r="G3004">
        <v>-1.6</v>
      </c>
      <c r="H3004">
        <v>-3.17</v>
      </c>
      <c r="I3004">
        <v>-1.63</v>
      </c>
      <c r="J3004">
        <v>-4.8</v>
      </c>
    </row>
    <row r="3005" spans="1:10" x14ac:dyDescent="0.3">
      <c r="A3005" s="163">
        <v>45686</v>
      </c>
      <c r="B3005" t="s">
        <v>3063</v>
      </c>
      <c r="C3005">
        <v>287.7</v>
      </c>
      <c r="D3005">
        <v>-3.62</v>
      </c>
      <c r="E3005">
        <v>-3.72</v>
      </c>
      <c r="F3005">
        <v>-3.72</v>
      </c>
      <c r="G3005">
        <v>-1.78</v>
      </c>
      <c r="H3005">
        <v>-5.5</v>
      </c>
      <c r="I3005">
        <v>2.08</v>
      </c>
      <c r="J3005">
        <v>-3.42</v>
      </c>
    </row>
    <row r="3006" spans="1:10" x14ac:dyDescent="0.3">
      <c r="A3006" s="163">
        <v>45686</v>
      </c>
      <c r="B3006" t="s">
        <v>3064</v>
      </c>
      <c r="C3006">
        <v>42.8</v>
      </c>
      <c r="D3006">
        <v>-5.8599999999999994</v>
      </c>
      <c r="E3006">
        <v>-1.45</v>
      </c>
      <c r="F3006">
        <v>-1.45</v>
      </c>
      <c r="G3006">
        <v>5.14</v>
      </c>
      <c r="H3006">
        <v>3.69</v>
      </c>
      <c r="I3006">
        <v>7.27</v>
      </c>
      <c r="J3006">
        <v>10.96</v>
      </c>
    </row>
    <row r="3007" spans="1:10" x14ac:dyDescent="0.3">
      <c r="A3007" s="163">
        <v>45686</v>
      </c>
      <c r="B3007" t="s">
        <v>3065</v>
      </c>
      <c r="C3007">
        <v>126.2</v>
      </c>
      <c r="D3007">
        <v>11.27</v>
      </c>
      <c r="E3007">
        <v>-8</v>
      </c>
      <c r="F3007">
        <v>-8</v>
      </c>
      <c r="G3007">
        <v>-3.6</v>
      </c>
      <c r="H3007">
        <v>-11.6</v>
      </c>
      <c r="I3007">
        <v>0.24</v>
      </c>
      <c r="J3007">
        <v>-11.36</v>
      </c>
    </row>
    <row r="3008" spans="1:10" x14ac:dyDescent="0.3">
      <c r="A3008" s="163">
        <v>45686</v>
      </c>
      <c r="B3008" t="s">
        <v>3066</v>
      </c>
      <c r="C3008">
        <v>195.05</v>
      </c>
      <c r="D3008">
        <v>-2.88</v>
      </c>
      <c r="E3008">
        <v>-5.68</v>
      </c>
      <c r="F3008">
        <v>-5.68</v>
      </c>
      <c r="G3008">
        <v>2.48</v>
      </c>
      <c r="H3008">
        <v>-3.2</v>
      </c>
      <c r="I3008">
        <v>0.59</v>
      </c>
      <c r="J3008">
        <v>-2.61</v>
      </c>
    </row>
    <row r="3009" spans="1:10" x14ac:dyDescent="0.3">
      <c r="A3009" s="163">
        <v>45686</v>
      </c>
      <c r="B3009" t="s">
        <v>3067</v>
      </c>
      <c r="C3009">
        <v>58.2</v>
      </c>
      <c r="D3009">
        <v>4.1399999999999997</v>
      </c>
      <c r="E3009">
        <v>-6.94</v>
      </c>
      <c r="F3009">
        <v>-6.94</v>
      </c>
      <c r="G3009">
        <v>3.12</v>
      </c>
      <c r="H3009">
        <v>-3.82</v>
      </c>
      <c r="I3009">
        <v>6.2</v>
      </c>
      <c r="J3009">
        <v>2.38</v>
      </c>
    </row>
    <row r="3010" spans="1:10" x14ac:dyDescent="0.3">
      <c r="A3010" s="163">
        <v>45686</v>
      </c>
      <c r="B3010" t="s">
        <v>3068</v>
      </c>
      <c r="C3010">
        <v>346.25</v>
      </c>
      <c r="D3010">
        <v>-5.85</v>
      </c>
      <c r="E3010">
        <v>-6.57</v>
      </c>
      <c r="F3010">
        <v>-6.57</v>
      </c>
      <c r="G3010">
        <v>-1.18</v>
      </c>
      <c r="H3010">
        <v>-7.75</v>
      </c>
      <c r="I3010">
        <v>3.07</v>
      </c>
      <c r="J3010">
        <v>-4.68</v>
      </c>
    </row>
    <row r="3011" spans="1:10" x14ac:dyDescent="0.3">
      <c r="A3011" s="163">
        <v>45686</v>
      </c>
      <c r="B3011" t="s">
        <v>3069</v>
      </c>
      <c r="C3011">
        <v>252.65</v>
      </c>
      <c r="D3011">
        <v>-5.3</v>
      </c>
      <c r="E3011">
        <v>-2.06</v>
      </c>
      <c r="F3011">
        <v>-2.06</v>
      </c>
      <c r="G3011">
        <v>-2.16</v>
      </c>
      <c r="H3011">
        <v>-4.2200000000000006</v>
      </c>
      <c r="I3011">
        <v>1.51</v>
      </c>
      <c r="J3011">
        <v>-2.7100000000000009</v>
      </c>
    </row>
    <row r="3012" spans="1:10" x14ac:dyDescent="0.3">
      <c r="A3012" s="163">
        <v>45686</v>
      </c>
      <c r="B3012" t="s">
        <v>3070</v>
      </c>
      <c r="C3012">
        <v>29.1</v>
      </c>
      <c r="D3012">
        <v>-0.30000000000000071</v>
      </c>
      <c r="E3012">
        <v>1.76</v>
      </c>
      <c r="F3012">
        <v>1.76</v>
      </c>
      <c r="G3012">
        <v>4.17</v>
      </c>
      <c r="H3012">
        <v>5.93</v>
      </c>
      <c r="I3012">
        <v>-1.29</v>
      </c>
      <c r="J3012">
        <v>4.6399999999999997</v>
      </c>
    </row>
    <row r="3013" spans="1:10" x14ac:dyDescent="0.3">
      <c r="A3013" s="163">
        <v>45686</v>
      </c>
      <c r="B3013" t="s">
        <v>3071</v>
      </c>
      <c r="C3013">
        <v>40.6</v>
      </c>
      <c r="D3013">
        <v>2.0299999999999998</v>
      </c>
      <c r="G3013">
        <v>-4.09</v>
      </c>
      <c r="I3013">
        <v>1.75</v>
      </c>
      <c r="J3013">
        <v>-4.09</v>
      </c>
    </row>
    <row r="3014" spans="1:10" x14ac:dyDescent="0.3">
      <c r="A3014" s="163">
        <v>45686</v>
      </c>
      <c r="B3014" t="s">
        <v>4413</v>
      </c>
      <c r="C3014">
        <v>540</v>
      </c>
      <c r="D3014">
        <v>-7.91</v>
      </c>
      <c r="G3014">
        <v>4.41</v>
      </c>
      <c r="I3014">
        <v>1.89</v>
      </c>
      <c r="J3014">
        <v>4.41</v>
      </c>
    </row>
    <row r="3015" spans="1:10" x14ac:dyDescent="0.3">
      <c r="A3015" s="163">
        <v>45686</v>
      </c>
      <c r="B3015" t="s">
        <v>3072</v>
      </c>
      <c r="C3015">
        <v>26.85</v>
      </c>
      <c r="D3015">
        <v>3.54</v>
      </c>
      <c r="E3015">
        <v>-4.97</v>
      </c>
      <c r="F3015">
        <v>-4.97</v>
      </c>
      <c r="G3015">
        <v>-4.25</v>
      </c>
      <c r="H3015">
        <v>-9.2200000000000006</v>
      </c>
      <c r="I3015">
        <v>1.9</v>
      </c>
      <c r="J3015">
        <v>-7.3199999999999985</v>
      </c>
    </row>
    <row r="3016" spans="1:10" x14ac:dyDescent="0.3">
      <c r="A3016" s="163">
        <v>45686</v>
      </c>
      <c r="B3016" t="s">
        <v>3073</v>
      </c>
      <c r="C3016">
        <v>83.99</v>
      </c>
      <c r="D3016">
        <v>-3.29</v>
      </c>
      <c r="E3016">
        <v>-4.55</v>
      </c>
      <c r="F3016">
        <v>-4.55</v>
      </c>
      <c r="G3016">
        <v>-4.8499999999999996</v>
      </c>
      <c r="H3016">
        <v>-9.4</v>
      </c>
      <c r="I3016">
        <v>1.92</v>
      </c>
      <c r="J3016">
        <v>-7.4799999999999986</v>
      </c>
    </row>
    <row r="3017" spans="1:10" x14ac:dyDescent="0.3">
      <c r="A3017" s="163">
        <v>45686</v>
      </c>
      <c r="B3017" t="s">
        <v>3074</v>
      </c>
      <c r="C3017">
        <v>777.5</v>
      </c>
      <c r="D3017">
        <v>-19.690000000000001</v>
      </c>
      <c r="E3017">
        <v>-4.34</v>
      </c>
      <c r="F3017">
        <v>-4.34</v>
      </c>
      <c r="G3017">
        <v>-3.78</v>
      </c>
      <c r="H3017">
        <v>-8.1199999999999992</v>
      </c>
      <c r="I3017">
        <v>4.84</v>
      </c>
      <c r="J3017">
        <v>-3.28</v>
      </c>
    </row>
    <row r="3018" spans="1:10" x14ac:dyDescent="0.3">
      <c r="A3018" s="163">
        <v>45686</v>
      </c>
      <c r="B3018" t="s">
        <v>3075</v>
      </c>
      <c r="C3018">
        <v>235.8</v>
      </c>
      <c r="D3018">
        <v>-6.75</v>
      </c>
      <c r="E3018">
        <v>-2.14</v>
      </c>
      <c r="F3018">
        <v>-2.14</v>
      </c>
      <c r="G3018">
        <v>-1.67</v>
      </c>
      <c r="H3018">
        <v>-3.81</v>
      </c>
      <c r="I3018">
        <v>1.66</v>
      </c>
      <c r="J3018">
        <v>-2.1500000000000004</v>
      </c>
    </row>
    <row r="3019" spans="1:10" x14ac:dyDescent="0.3">
      <c r="A3019" s="163">
        <v>45686</v>
      </c>
      <c r="B3019" t="s">
        <v>3076</v>
      </c>
      <c r="C3019">
        <v>10.199999999999999</v>
      </c>
      <c r="D3019">
        <v>0.1799999999999993</v>
      </c>
      <c r="E3019">
        <v>0.1</v>
      </c>
      <c r="F3019">
        <v>0.1</v>
      </c>
      <c r="G3019">
        <v>2.94</v>
      </c>
      <c r="H3019">
        <v>3.04</v>
      </c>
      <c r="I3019">
        <v>-2.86</v>
      </c>
      <c r="J3019">
        <v>0.1800000000000001</v>
      </c>
    </row>
    <row r="3020" spans="1:10" x14ac:dyDescent="0.3">
      <c r="A3020" s="163">
        <v>45686</v>
      </c>
      <c r="B3020" t="s">
        <v>3077</v>
      </c>
      <c r="C3020">
        <v>2.85</v>
      </c>
      <c r="D3020">
        <v>4.8000000000000007</v>
      </c>
      <c r="E3020">
        <v>-4.13</v>
      </c>
      <c r="F3020">
        <v>-4.13</v>
      </c>
      <c r="G3020">
        <v>-4.6399999999999997</v>
      </c>
      <c r="H3020">
        <v>-8.77</v>
      </c>
      <c r="I3020">
        <v>-1.04</v>
      </c>
      <c r="J3020">
        <v>-9.81</v>
      </c>
    </row>
    <row r="3021" spans="1:10" x14ac:dyDescent="0.3">
      <c r="A3021" s="163">
        <v>45686</v>
      </c>
      <c r="B3021" t="s">
        <v>3078</v>
      </c>
      <c r="C3021">
        <v>968.7</v>
      </c>
      <c r="D3021">
        <v>7.6700000000000008</v>
      </c>
      <c r="E3021">
        <v>-5</v>
      </c>
      <c r="F3021">
        <v>-5</v>
      </c>
      <c r="G3021">
        <v>-0.79</v>
      </c>
      <c r="H3021">
        <v>-5.79</v>
      </c>
      <c r="I3021">
        <v>3.87</v>
      </c>
      <c r="J3021">
        <v>-1.92</v>
      </c>
    </row>
    <row r="3022" spans="1:10" x14ac:dyDescent="0.3">
      <c r="A3022" s="163">
        <v>45281</v>
      </c>
      <c r="B3022" t="s">
        <v>4414</v>
      </c>
      <c r="C3022">
        <v>192</v>
      </c>
      <c r="D3022">
        <v>7.42</v>
      </c>
      <c r="E3022">
        <v>0.53</v>
      </c>
      <c r="G3022">
        <v>2.09</v>
      </c>
      <c r="I3022">
        <v>2.0499999999999998</v>
      </c>
    </row>
    <row r="3023" spans="1:10" x14ac:dyDescent="0.3">
      <c r="A3023" s="163">
        <v>45686</v>
      </c>
      <c r="B3023" t="s">
        <v>3079</v>
      </c>
      <c r="C3023">
        <v>400</v>
      </c>
      <c r="D3023">
        <v>-7.0000000000000007E-2</v>
      </c>
      <c r="E3023">
        <v>-2</v>
      </c>
      <c r="F3023">
        <v>-2</v>
      </c>
      <c r="G3023">
        <v>1.78</v>
      </c>
      <c r="H3023">
        <v>-0.21999999999999989</v>
      </c>
      <c r="J3023">
        <v>-0.21999999999999989</v>
      </c>
    </row>
    <row r="3024" spans="1:10" x14ac:dyDescent="0.3">
      <c r="A3024" s="163">
        <v>45686</v>
      </c>
      <c r="B3024" t="s">
        <v>3080</v>
      </c>
      <c r="C3024">
        <v>733.7</v>
      </c>
      <c r="D3024">
        <v>-1.0199999999999998</v>
      </c>
      <c r="E3024">
        <v>-4.5999999999999996</v>
      </c>
      <c r="F3024">
        <v>-4.5999999999999996</v>
      </c>
      <c r="G3024">
        <v>-1.37</v>
      </c>
      <c r="H3024">
        <v>-5.97</v>
      </c>
      <c r="I3024">
        <v>2.76</v>
      </c>
      <c r="J3024">
        <v>-3.21</v>
      </c>
    </row>
    <row r="3025" spans="1:10" x14ac:dyDescent="0.3">
      <c r="A3025" s="163">
        <v>42877</v>
      </c>
      <c r="B3025" t="s">
        <v>4415</v>
      </c>
      <c r="C3025">
        <v>0.48</v>
      </c>
      <c r="D3025">
        <v>3.85</v>
      </c>
      <c r="E3025">
        <v>-4</v>
      </c>
      <c r="G3025">
        <v>0</v>
      </c>
      <c r="I3025">
        <v>0</v>
      </c>
    </row>
    <row r="3026" spans="1:10" x14ac:dyDescent="0.3">
      <c r="A3026" s="163">
        <v>45686</v>
      </c>
      <c r="B3026" t="s">
        <v>3081</v>
      </c>
      <c r="C3026">
        <v>81</v>
      </c>
      <c r="D3026">
        <v>2.93</v>
      </c>
      <c r="E3026">
        <v>-5.28</v>
      </c>
      <c r="F3026">
        <v>-5.28</v>
      </c>
      <c r="G3026">
        <v>0.69</v>
      </c>
      <c r="H3026">
        <v>-4.59</v>
      </c>
      <c r="I3026">
        <v>5.1100000000000003</v>
      </c>
      <c r="J3026">
        <v>0.52000000000000046</v>
      </c>
    </row>
    <row r="3027" spans="1:10" x14ac:dyDescent="0.3">
      <c r="A3027" s="163">
        <v>45686</v>
      </c>
      <c r="B3027" t="s">
        <v>3082</v>
      </c>
      <c r="C3027">
        <v>1186.95</v>
      </c>
      <c r="D3027">
        <v>-7.67</v>
      </c>
      <c r="E3027">
        <v>-4.96</v>
      </c>
      <c r="F3027">
        <v>-4.96</v>
      </c>
      <c r="G3027">
        <v>4.2300000000000004</v>
      </c>
      <c r="H3027">
        <v>-0.72999999999999954</v>
      </c>
      <c r="I3027">
        <v>5</v>
      </c>
      <c r="J3027">
        <v>4.2700000000000005</v>
      </c>
    </row>
    <row r="3028" spans="1:10" x14ac:dyDescent="0.3">
      <c r="A3028" s="163">
        <v>45686</v>
      </c>
      <c r="B3028" t="s">
        <v>3083</v>
      </c>
      <c r="C3028">
        <v>564.25</v>
      </c>
      <c r="D3028">
        <v>-5.6099999999999994</v>
      </c>
      <c r="E3028">
        <v>-4.21</v>
      </c>
      <c r="F3028">
        <v>-4.21</v>
      </c>
      <c r="G3028">
        <v>2.12</v>
      </c>
      <c r="H3028">
        <v>-2.09</v>
      </c>
      <c r="I3028">
        <v>4.5599999999999996</v>
      </c>
      <c r="J3028">
        <v>2.4700000000000002</v>
      </c>
    </row>
    <row r="3029" spans="1:10" x14ac:dyDescent="0.3">
      <c r="A3029" s="163">
        <v>45686</v>
      </c>
      <c r="B3029" t="s">
        <v>3084</v>
      </c>
      <c r="C3029">
        <v>154.19999999999999</v>
      </c>
      <c r="D3029">
        <v>4.28</v>
      </c>
      <c r="G3029">
        <v>-0.48</v>
      </c>
      <c r="I3029">
        <v>-0.03</v>
      </c>
      <c r="J3029">
        <v>-0.48</v>
      </c>
    </row>
    <row r="3030" spans="1:10" x14ac:dyDescent="0.3">
      <c r="A3030" s="163">
        <v>45686</v>
      </c>
      <c r="B3030" t="s">
        <v>3085</v>
      </c>
      <c r="C3030">
        <v>327</v>
      </c>
      <c r="D3030">
        <v>-6.63</v>
      </c>
      <c r="E3030">
        <v>-3.1</v>
      </c>
      <c r="F3030">
        <v>-3.1</v>
      </c>
      <c r="G3030">
        <v>0.91</v>
      </c>
      <c r="H3030">
        <v>-2.19</v>
      </c>
      <c r="I3030">
        <v>0.06</v>
      </c>
      <c r="J3030">
        <v>-2.13</v>
      </c>
    </row>
    <row r="3031" spans="1:10" x14ac:dyDescent="0.3">
      <c r="A3031" s="163">
        <v>45686</v>
      </c>
      <c r="B3031" t="s">
        <v>3086</v>
      </c>
      <c r="C3031">
        <v>2.94</v>
      </c>
      <c r="D3031">
        <v>-3.03</v>
      </c>
      <c r="E3031">
        <v>-2.76</v>
      </c>
      <c r="F3031">
        <v>-2.76</v>
      </c>
      <c r="H3031">
        <v>-2.76</v>
      </c>
      <c r="I3031">
        <v>4.26</v>
      </c>
      <c r="J3031">
        <v>1.5</v>
      </c>
    </row>
    <row r="3032" spans="1:10" x14ac:dyDescent="0.3">
      <c r="A3032" s="163">
        <v>45686</v>
      </c>
      <c r="B3032" t="s">
        <v>3087</v>
      </c>
      <c r="C3032">
        <v>1736.1</v>
      </c>
      <c r="D3032">
        <v>-2.74</v>
      </c>
      <c r="E3032">
        <v>1.84</v>
      </c>
      <c r="F3032">
        <v>1.84</v>
      </c>
      <c r="G3032">
        <v>-1.36</v>
      </c>
      <c r="H3032">
        <v>0.48</v>
      </c>
      <c r="I3032">
        <v>-0.02</v>
      </c>
      <c r="J3032">
        <v>0.45999999999999991</v>
      </c>
    </row>
    <row r="3033" spans="1:10" x14ac:dyDescent="0.3">
      <c r="A3033" s="163">
        <v>45686</v>
      </c>
      <c r="B3033" t="s">
        <v>3088</v>
      </c>
      <c r="C3033">
        <v>1.96</v>
      </c>
      <c r="D3033">
        <v>-5.53</v>
      </c>
      <c r="E3033">
        <v>-4.8099999999999996</v>
      </c>
      <c r="F3033">
        <v>-4.8099999999999996</v>
      </c>
      <c r="G3033">
        <v>-3.03</v>
      </c>
      <c r="H3033">
        <v>-7.84</v>
      </c>
      <c r="I3033">
        <v>2.08</v>
      </c>
      <c r="J3033">
        <v>-5.76</v>
      </c>
    </row>
    <row r="3034" spans="1:10" x14ac:dyDescent="0.3">
      <c r="A3034" s="163">
        <v>45684</v>
      </c>
      <c r="B3034" t="s">
        <v>4255</v>
      </c>
      <c r="C3034">
        <v>3.72</v>
      </c>
      <c r="D3034">
        <v>23.92</v>
      </c>
      <c r="E3034">
        <v>-4.8600000000000003</v>
      </c>
      <c r="F3034">
        <v>-4.8600000000000003</v>
      </c>
      <c r="G3034">
        <v>0</v>
      </c>
      <c r="H3034">
        <v>0</v>
      </c>
      <c r="I3034">
        <v>0</v>
      </c>
      <c r="J3034">
        <v>0</v>
      </c>
    </row>
    <row r="3035" spans="1:10" x14ac:dyDescent="0.3">
      <c r="A3035" s="163">
        <v>45686</v>
      </c>
      <c r="B3035" t="s">
        <v>3089</v>
      </c>
      <c r="C3035">
        <v>50.37</v>
      </c>
      <c r="D3035">
        <v>-0.54</v>
      </c>
      <c r="E3035">
        <v>-4.3099999999999996</v>
      </c>
      <c r="F3035">
        <v>-4.3099999999999996</v>
      </c>
      <c r="G3035">
        <v>-5.95</v>
      </c>
      <c r="H3035">
        <v>-10.26</v>
      </c>
      <c r="I3035">
        <v>1.43</v>
      </c>
      <c r="J3035">
        <v>-8.83</v>
      </c>
    </row>
    <row r="3036" spans="1:10" x14ac:dyDescent="0.3">
      <c r="A3036" s="163">
        <v>45686</v>
      </c>
      <c r="B3036" t="s">
        <v>4175</v>
      </c>
      <c r="C3036">
        <v>64.42</v>
      </c>
      <c r="D3036">
        <v>2.7</v>
      </c>
      <c r="E3036">
        <v>7.52</v>
      </c>
      <c r="F3036">
        <v>7.52</v>
      </c>
      <c r="G3036">
        <v>-12.15</v>
      </c>
      <c r="H3036">
        <v>-4.6300000000000008</v>
      </c>
      <c r="I3036">
        <v>-5.21</v>
      </c>
      <c r="J3036">
        <v>-9.84</v>
      </c>
    </row>
    <row r="3037" spans="1:10" x14ac:dyDescent="0.3">
      <c r="A3037" s="163">
        <v>45686</v>
      </c>
      <c r="B3037" t="s">
        <v>3090</v>
      </c>
      <c r="C3037">
        <v>33.979999999999997</v>
      </c>
      <c r="D3037">
        <v>0.82000000000000028</v>
      </c>
      <c r="E3037">
        <v>-0.61</v>
      </c>
      <c r="F3037">
        <v>-0.61</v>
      </c>
      <c r="G3037">
        <v>-4.38</v>
      </c>
      <c r="H3037">
        <v>-4.99</v>
      </c>
      <c r="I3037">
        <v>4.55</v>
      </c>
      <c r="J3037">
        <v>-0.44000000000000039</v>
      </c>
    </row>
    <row r="3038" spans="1:10" x14ac:dyDescent="0.3">
      <c r="A3038" s="163">
        <v>45686</v>
      </c>
      <c r="B3038" t="s">
        <v>3091</v>
      </c>
      <c r="C3038">
        <v>81.8</v>
      </c>
      <c r="D3038">
        <v>11.260000000000002</v>
      </c>
      <c r="E3038">
        <v>-9.69</v>
      </c>
      <c r="F3038">
        <v>-9.69</v>
      </c>
      <c r="G3038">
        <v>-9.98</v>
      </c>
      <c r="H3038">
        <v>-19.670000000000002</v>
      </c>
      <c r="I3038">
        <v>4.2699999999999996</v>
      </c>
      <c r="J3038">
        <v>-15.400000000000002</v>
      </c>
    </row>
    <row r="3039" spans="1:10" x14ac:dyDescent="0.3">
      <c r="A3039" s="163">
        <v>45686</v>
      </c>
      <c r="B3039" t="s">
        <v>3092</v>
      </c>
      <c r="C3039">
        <v>715.15</v>
      </c>
      <c r="D3039">
        <v>-9.8000000000000007</v>
      </c>
      <c r="E3039">
        <v>-3.71</v>
      </c>
      <c r="F3039">
        <v>-3.71</v>
      </c>
      <c r="G3039">
        <v>-0.23</v>
      </c>
      <c r="H3039">
        <v>-3.94</v>
      </c>
      <c r="I3039">
        <v>2.0299999999999998</v>
      </c>
      <c r="J3039">
        <v>-1.91</v>
      </c>
    </row>
    <row r="3040" spans="1:10" x14ac:dyDescent="0.3">
      <c r="A3040" s="163">
        <v>45686</v>
      </c>
      <c r="B3040" t="s">
        <v>3093</v>
      </c>
      <c r="C3040">
        <v>69.819999999999993</v>
      </c>
      <c r="D3040">
        <v>-1.35</v>
      </c>
      <c r="E3040">
        <v>-3.24</v>
      </c>
      <c r="F3040">
        <v>-3.24</v>
      </c>
      <c r="G3040">
        <v>-2.4500000000000002</v>
      </c>
      <c r="H3040">
        <v>-5.69</v>
      </c>
      <c r="I3040">
        <v>4.16</v>
      </c>
      <c r="J3040">
        <v>-1.5300000000000002</v>
      </c>
    </row>
    <row r="3041" spans="1:10" x14ac:dyDescent="0.3">
      <c r="A3041" s="163">
        <v>45686</v>
      </c>
      <c r="B3041" t="s">
        <v>3094</v>
      </c>
      <c r="C3041">
        <v>1201.75</v>
      </c>
      <c r="D3041">
        <v>-4.25</v>
      </c>
      <c r="E3041">
        <v>-3.62</v>
      </c>
      <c r="F3041">
        <v>-3.62</v>
      </c>
      <c r="G3041">
        <v>-0.64</v>
      </c>
      <c r="H3041">
        <v>-4.26</v>
      </c>
      <c r="I3041">
        <v>0.82</v>
      </c>
      <c r="J3041">
        <v>-3.44</v>
      </c>
    </row>
    <row r="3042" spans="1:10" x14ac:dyDescent="0.3">
      <c r="A3042" s="163">
        <v>45686</v>
      </c>
      <c r="B3042" t="s">
        <v>3095</v>
      </c>
      <c r="C3042">
        <v>75.3</v>
      </c>
      <c r="D3042">
        <v>-5.83</v>
      </c>
      <c r="E3042">
        <v>-8.25</v>
      </c>
      <c r="F3042">
        <v>-8.25</v>
      </c>
      <c r="G3042">
        <v>-4.53</v>
      </c>
      <c r="H3042">
        <v>-12.78</v>
      </c>
      <c r="I3042">
        <v>8.27</v>
      </c>
      <c r="J3042">
        <v>-4.5100000000000016</v>
      </c>
    </row>
    <row r="3043" spans="1:10" x14ac:dyDescent="0.3">
      <c r="A3043" s="163">
        <v>45686</v>
      </c>
      <c r="B3043" t="s">
        <v>3096</v>
      </c>
      <c r="C3043">
        <v>229.65</v>
      </c>
      <c r="D3043">
        <v>-4.9400000000000004</v>
      </c>
      <c r="E3043">
        <v>-4.99</v>
      </c>
      <c r="F3043">
        <v>-4.99</v>
      </c>
      <c r="G3043">
        <v>-4.99</v>
      </c>
      <c r="H3043">
        <v>-9.98</v>
      </c>
      <c r="I3043">
        <v>-4.99</v>
      </c>
      <c r="J3043">
        <v>-14.97</v>
      </c>
    </row>
    <row r="3044" spans="1:10" x14ac:dyDescent="0.3">
      <c r="A3044" s="163">
        <v>45686</v>
      </c>
      <c r="B3044" t="s">
        <v>3097</v>
      </c>
      <c r="C3044">
        <v>27.78</v>
      </c>
      <c r="D3044">
        <v>-1.8</v>
      </c>
      <c r="E3044">
        <v>-0.67</v>
      </c>
      <c r="F3044">
        <v>-0.67</v>
      </c>
      <c r="G3044">
        <v>0.36</v>
      </c>
      <c r="H3044">
        <v>-0.31</v>
      </c>
      <c r="I3044">
        <v>-1.49</v>
      </c>
      <c r="J3044">
        <v>-1.8</v>
      </c>
    </row>
    <row r="3045" spans="1:10" x14ac:dyDescent="0.3">
      <c r="A3045" s="163">
        <v>45686</v>
      </c>
      <c r="B3045" t="s">
        <v>3098</v>
      </c>
      <c r="C3045">
        <v>21.86</v>
      </c>
      <c r="D3045">
        <v>-7.2</v>
      </c>
      <c r="E3045">
        <v>-4.7</v>
      </c>
      <c r="F3045">
        <v>-4.7</v>
      </c>
      <c r="G3045">
        <v>-4.4400000000000004</v>
      </c>
      <c r="H3045">
        <v>-9.14</v>
      </c>
      <c r="I3045">
        <v>1.67</v>
      </c>
      <c r="J3045">
        <v>-7.4700000000000006</v>
      </c>
    </row>
    <row r="3046" spans="1:10" x14ac:dyDescent="0.3">
      <c r="A3046" s="163">
        <v>45686</v>
      </c>
      <c r="B3046" t="s">
        <v>3099</v>
      </c>
      <c r="C3046">
        <v>568.15</v>
      </c>
      <c r="D3046">
        <v>-2.86</v>
      </c>
      <c r="E3046">
        <v>-5.05</v>
      </c>
      <c r="F3046">
        <v>-5.05</v>
      </c>
      <c r="G3046">
        <v>-2.29</v>
      </c>
      <c r="H3046">
        <v>-7.34</v>
      </c>
      <c r="I3046">
        <v>0.04</v>
      </c>
      <c r="J3046">
        <v>-7.3</v>
      </c>
    </row>
    <row r="3047" spans="1:10" x14ac:dyDescent="0.3">
      <c r="A3047" s="163">
        <v>45686</v>
      </c>
      <c r="B3047" t="s">
        <v>3100</v>
      </c>
      <c r="C3047">
        <v>2413.1</v>
      </c>
      <c r="D3047">
        <v>0.24000000000000021</v>
      </c>
      <c r="E3047">
        <v>9.16</v>
      </c>
      <c r="F3047">
        <v>9.16</v>
      </c>
      <c r="G3047">
        <v>-1.3</v>
      </c>
      <c r="H3047">
        <v>7.86</v>
      </c>
      <c r="I3047">
        <v>7.81</v>
      </c>
      <c r="J3047">
        <v>15.67</v>
      </c>
    </row>
    <row r="3048" spans="1:10" x14ac:dyDescent="0.3">
      <c r="A3048" s="163">
        <v>45686</v>
      </c>
      <c r="B3048" t="s">
        <v>3101</v>
      </c>
      <c r="C3048">
        <v>38.6</v>
      </c>
      <c r="D3048">
        <v>-8.64</v>
      </c>
      <c r="E3048">
        <v>-4.72</v>
      </c>
      <c r="F3048">
        <v>-4.72</v>
      </c>
      <c r="G3048">
        <v>0.27</v>
      </c>
      <c r="H3048">
        <v>-4.4499999999999993</v>
      </c>
      <c r="I3048">
        <v>4.83</v>
      </c>
      <c r="J3048">
        <v>0.38000000000000078</v>
      </c>
    </row>
    <row r="3049" spans="1:10" x14ac:dyDescent="0.3">
      <c r="A3049" s="163">
        <v>45686</v>
      </c>
      <c r="B3049" t="s">
        <v>3102</v>
      </c>
      <c r="C3049">
        <v>170</v>
      </c>
      <c r="D3049">
        <v>-3.24</v>
      </c>
      <c r="E3049">
        <v>-4.1399999999999997</v>
      </c>
      <c r="F3049">
        <v>-4.1399999999999997</v>
      </c>
      <c r="G3049">
        <v>-0.91</v>
      </c>
      <c r="H3049">
        <v>-5.05</v>
      </c>
      <c r="I3049">
        <v>4.2300000000000004</v>
      </c>
      <c r="J3049">
        <v>-0.8199999999999994</v>
      </c>
    </row>
    <row r="3050" spans="1:10" x14ac:dyDescent="0.3">
      <c r="A3050" s="163">
        <v>45686</v>
      </c>
      <c r="B3050" t="s">
        <v>3103</v>
      </c>
      <c r="C3050">
        <v>36.4</v>
      </c>
      <c r="D3050">
        <v>-4.0599999999999996</v>
      </c>
      <c r="E3050">
        <v>1</v>
      </c>
      <c r="F3050">
        <v>1</v>
      </c>
      <c r="G3050">
        <v>-2.56</v>
      </c>
      <c r="H3050">
        <v>-1.56</v>
      </c>
      <c r="I3050">
        <v>2.82</v>
      </c>
      <c r="J3050">
        <v>1.2599999999999998</v>
      </c>
    </row>
    <row r="3051" spans="1:10" x14ac:dyDescent="0.3">
      <c r="A3051" s="163">
        <v>45686</v>
      </c>
      <c r="B3051" t="s">
        <v>3104</v>
      </c>
      <c r="C3051">
        <v>958.95</v>
      </c>
      <c r="D3051">
        <v>-5.5</v>
      </c>
      <c r="E3051">
        <v>-6.13</v>
      </c>
      <c r="F3051">
        <v>-6.13</v>
      </c>
      <c r="G3051">
        <v>1.78</v>
      </c>
      <c r="H3051">
        <v>-4.3499999999999996</v>
      </c>
      <c r="I3051">
        <v>4.5199999999999996</v>
      </c>
      <c r="J3051">
        <v>0.1699999999999999</v>
      </c>
    </row>
    <row r="3052" spans="1:10" x14ac:dyDescent="0.3">
      <c r="A3052" s="163">
        <v>45686</v>
      </c>
      <c r="B3052" t="s">
        <v>3105</v>
      </c>
      <c r="C3052">
        <v>347.3</v>
      </c>
      <c r="D3052">
        <v>-3.9</v>
      </c>
      <c r="E3052">
        <v>-1.1299999999999999</v>
      </c>
      <c r="F3052">
        <v>-1.1299999999999999</v>
      </c>
      <c r="G3052">
        <v>-5.92</v>
      </c>
      <c r="H3052">
        <v>-7.05</v>
      </c>
      <c r="I3052">
        <v>3.07</v>
      </c>
      <c r="J3052">
        <v>-3.98</v>
      </c>
    </row>
    <row r="3053" spans="1:10" x14ac:dyDescent="0.3">
      <c r="A3053" s="163">
        <v>45686</v>
      </c>
      <c r="B3053" t="s">
        <v>3106</v>
      </c>
      <c r="C3053">
        <v>13.92</v>
      </c>
      <c r="D3053">
        <v>14.89</v>
      </c>
      <c r="E3053">
        <v>-4.99</v>
      </c>
      <c r="F3053">
        <v>-4.99</v>
      </c>
      <c r="G3053">
        <v>-4.99</v>
      </c>
      <c r="H3053">
        <v>-9.98</v>
      </c>
      <c r="I3053">
        <v>-4.9800000000000004</v>
      </c>
      <c r="J3053">
        <v>-14.96</v>
      </c>
    </row>
    <row r="3054" spans="1:10" x14ac:dyDescent="0.3">
      <c r="A3054" s="163">
        <v>45686</v>
      </c>
      <c r="B3054" t="s">
        <v>3107</v>
      </c>
      <c r="C3054">
        <v>14.79</v>
      </c>
      <c r="D3054">
        <v>3.1700000000000004</v>
      </c>
      <c r="E3054">
        <v>-4.2300000000000004</v>
      </c>
      <c r="F3054">
        <v>-4.2300000000000004</v>
      </c>
      <c r="G3054">
        <v>-4.99</v>
      </c>
      <c r="H3054">
        <v>-9.2200000000000006</v>
      </c>
      <c r="I3054">
        <v>-0.47</v>
      </c>
      <c r="J3054">
        <v>-9.69</v>
      </c>
    </row>
    <row r="3055" spans="1:10" x14ac:dyDescent="0.3">
      <c r="A3055" s="163">
        <v>45686</v>
      </c>
      <c r="B3055" t="s">
        <v>3108</v>
      </c>
      <c r="C3055">
        <v>18.87</v>
      </c>
      <c r="D3055">
        <v>-4.34</v>
      </c>
      <c r="E3055">
        <v>-5.04</v>
      </c>
      <c r="F3055">
        <v>-5.04</v>
      </c>
      <c r="G3055">
        <v>1.07</v>
      </c>
      <c r="H3055">
        <v>-3.97</v>
      </c>
      <c r="I3055">
        <v>0.05</v>
      </c>
      <c r="J3055">
        <v>-3.92</v>
      </c>
    </row>
    <row r="3056" spans="1:10" x14ac:dyDescent="0.3">
      <c r="A3056" s="163">
        <v>45686</v>
      </c>
      <c r="B3056" t="s">
        <v>3109</v>
      </c>
      <c r="C3056">
        <v>1246.4000000000001</v>
      </c>
      <c r="D3056">
        <v>-3.39</v>
      </c>
      <c r="E3056">
        <v>-1.65</v>
      </c>
      <c r="F3056">
        <v>-1.65</v>
      </c>
      <c r="G3056">
        <v>-2.34</v>
      </c>
      <c r="H3056">
        <v>-3.99</v>
      </c>
      <c r="I3056">
        <v>3.95</v>
      </c>
      <c r="J3056">
        <v>-3.9999999999999501E-2</v>
      </c>
    </row>
    <row r="3057" spans="1:10" x14ac:dyDescent="0.3">
      <c r="A3057" s="163">
        <v>45677</v>
      </c>
      <c r="B3057" t="s">
        <v>4416</v>
      </c>
      <c r="C3057">
        <v>45.13</v>
      </c>
      <c r="D3057">
        <v>5</v>
      </c>
      <c r="E3057">
        <v>-4.99</v>
      </c>
      <c r="G3057">
        <v>0</v>
      </c>
      <c r="I3057">
        <v>0</v>
      </c>
    </row>
    <row r="3058" spans="1:10" x14ac:dyDescent="0.3">
      <c r="A3058" s="163">
        <v>45686</v>
      </c>
      <c r="B3058" t="s">
        <v>3110</v>
      </c>
      <c r="C3058">
        <v>170.6</v>
      </c>
      <c r="D3058">
        <v>-2.0499999999999998</v>
      </c>
      <c r="E3058">
        <v>-4.97</v>
      </c>
      <c r="F3058">
        <v>-4.97</v>
      </c>
      <c r="G3058">
        <v>1.57</v>
      </c>
      <c r="H3058">
        <v>-3.3999999999999995</v>
      </c>
      <c r="I3058">
        <v>3.39</v>
      </c>
      <c r="J3058">
        <v>-9.9999999999992994E-3</v>
      </c>
    </row>
    <row r="3059" spans="1:10" x14ac:dyDescent="0.3">
      <c r="A3059" s="163">
        <v>45686</v>
      </c>
      <c r="B3059" t="s">
        <v>3111</v>
      </c>
      <c r="C3059">
        <v>158.75</v>
      </c>
      <c r="D3059">
        <v>-5.97</v>
      </c>
      <c r="E3059">
        <v>-1.99</v>
      </c>
      <c r="F3059">
        <v>-1.99</v>
      </c>
      <c r="G3059">
        <v>-2</v>
      </c>
      <c r="H3059">
        <v>-3.99</v>
      </c>
      <c r="I3059">
        <v>-1.98</v>
      </c>
      <c r="J3059">
        <v>-5.9700000000000006</v>
      </c>
    </row>
    <row r="3060" spans="1:10" x14ac:dyDescent="0.3">
      <c r="A3060" s="163">
        <v>45686</v>
      </c>
      <c r="B3060" t="s">
        <v>4417</v>
      </c>
      <c r="C3060">
        <v>122.05</v>
      </c>
      <c r="D3060">
        <v>7.46</v>
      </c>
      <c r="E3060">
        <v>4.92</v>
      </c>
      <c r="F3060">
        <v>4.92</v>
      </c>
      <c r="G3060">
        <v>-4.99</v>
      </c>
      <c r="H3060">
        <v>-7.0000000000000201E-2</v>
      </c>
      <c r="I3060">
        <v>-2.87</v>
      </c>
      <c r="J3060">
        <v>-2.9400000000000004</v>
      </c>
    </row>
    <row r="3061" spans="1:10" x14ac:dyDescent="0.3">
      <c r="A3061" s="163">
        <v>45686</v>
      </c>
      <c r="B3061" t="s">
        <v>3112</v>
      </c>
      <c r="C3061">
        <v>163.4</v>
      </c>
      <c r="D3061">
        <v>-6.23</v>
      </c>
      <c r="E3061">
        <v>-4.8099999999999996</v>
      </c>
      <c r="F3061">
        <v>-4.8099999999999996</v>
      </c>
      <c r="G3061">
        <v>-1.91</v>
      </c>
      <c r="H3061">
        <v>-6.72</v>
      </c>
      <c r="I3061">
        <v>4.4800000000000004</v>
      </c>
      <c r="J3061">
        <v>-2.2399999999999998</v>
      </c>
    </row>
    <row r="3062" spans="1:10" x14ac:dyDescent="0.3">
      <c r="A3062" s="163">
        <v>45686</v>
      </c>
      <c r="B3062" t="s">
        <v>3113</v>
      </c>
      <c r="C3062">
        <v>422.45</v>
      </c>
      <c r="D3062">
        <v>-1.1299999999999999</v>
      </c>
      <c r="E3062">
        <v>-4.1100000000000003</v>
      </c>
      <c r="F3062">
        <v>-4.1100000000000003</v>
      </c>
      <c r="G3062">
        <v>-1.47</v>
      </c>
      <c r="H3062">
        <v>-5.58</v>
      </c>
      <c r="I3062">
        <v>2.69</v>
      </c>
      <c r="J3062">
        <v>-2.89</v>
      </c>
    </row>
    <row r="3063" spans="1:10" x14ac:dyDescent="0.3">
      <c r="A3063" s="163">
        <v>45686</v>
      </c>
      <c r="B3063" t="s">
        <v>4256</v>
      </c>
      <c r="C3063">
        <v>75.05</v>
      </c>
      <c r="D3063">
        <v>-2.04</v>
      </c>
      <c r="E3063">
        <v>-5</v>
      </c>
      <c r="F3063">
        <v>-5</v>
      </c>
      <c r="G3063">
        <v>-1</v>
      </c>
      <c r="H3063">
        <v>-6</v>
      </c>
      <c r="J3063">
        <v>-6</v>
      </c>
    </row>
    <row r="3064" spans="1:10" x14ac:dyDescent="0.3">
      <c r="A3064" s="163">
        <v>45686</v>
      </c>
      <c r="B3064" t="s">
        <v>3114</v>
      </c>
      <c r="C3064">
        <v>53.46</v>
      </c>
      <c r="D3064">
        <v>-3.12</v>
      </c>
      <c r="E3064">
        <v>-5.78</v>
      </c>
      <c r="F3064">
        <v>-5.78</v>
      </c>
      <c r="G3064">
        <v>-2.77</v>
      </c>
      <c r="H3064">
        <v>-8.5500000000000007</v>
      </c>
      <c r="I3064">
        <v>3.54</v>
      </c>
      <c r="J3064">
        <v>-5.0100000000000007</v>
      </c>
    </row>
    <row r="3065" spans="1:10" x14ac:dyDescent="0.3">
      <c r="A3065" s="163">
        <v>45686</v>
      </c>
      <c r="B3065" t="s">
        <v>3115</v>
      </c>
      <c r="C3065">
        <v>11.14</v>
      </c>
      <c r="D3065">
        <v>0.91</v>
      </c>
      <c r="E3065">
        <v>-7.12</v>
      </c>
      <c r="F3065">
        <v>-7.12</v>
      </c>
      <c r="G3065">
        <v>-1.69</v>
      </c>
      <c r="H3065">
        <v>-8.81</v>
      </c>
      <c r="I3065">
        <v>1</v>
      </c>
      <c r="J3065">
        <v>-7.81</v>
      </c>
    </row>
    <row r="3066" spans="1:10" x14ac:dyDescent="0.3">
      <c r="A3066" s="163">
        <v>45686</v>
      </c>
      <c r="B3066" t="s">
        <v>3116</v>
      </c>
      <c r="C3066">
        <v>240.6</v>
      </c>
      <c r="D3066">
        <v>-5.32</v>
      </c>
      <c r="E3066">
        <v>-4.99</v>
      </c>
      <c r="F3066">
        <v>-4.99</v>
      </c>
      <c r="G3066">
        <v>-4.97</v>
      </c>
      <c r="H3066">
        <v>-9.9600000000000009</v>
      </c>
      <c r="I3066">
        <v>1.56</v>
      </c>
      <c r="J3066">
        <v>-8.4</v>
      </c>
    </row>
    <row r="3067" spans="1:10" x14ac:dyDescent="0.3">
      <c r="A3067" s="163">
        <v>45686</v>
      </c>
      <c r="B3067" t="s">
        <v>3117</v>
      </c>
      <c r="C3067">
        <v>76.12</v>
      </c>
      <c r="D3067">
        <v>-0.54000000000000026</v>
      </c>
      <c r="E3067">
        <v>-2.96</v>
      </c>
      <c r="F3067">
        <v>-2.96</v>
      </c>
      <c r="G3067">
        <v>-2.04</v>
      </c>
      <c r="H3067">
        <v>-5</v>
      </c>
      <c r="I3067">
        <v>2.06</v>
      </c>
      <c r="J3067">
        <v>-2.94</v>
      </c>
    </row>
    <row r="3068" spans="1:10" x14ac:dyDescent="0.3">
      <c r="A3068" s="163">
        <v>45686</v>
      </c>
      <c r="B3068" t="s">
        <v>3118</v>
      </c>
      <c r="C3068">
        <v>220.2</v>
      </c>
      <c r="D3068">
        <v>-7.9399999999999986</v>
      </c>
      <c r="E3068">
        <v>-3.35</v>
      </c>
      <c r="F3068">
        <v>-3.35</v>
      </c>
      <c r="G3068">
        <v>5.39</v>
      </c>
      <c r="H3068">
        <v>2.04</v>
      </c>
      <c r="I3068">
        <v>1.92</v>
      </c>
      <c r="J3068">
        <v>3.96</v>
      </c>
    </row>
    <row r="3069" spans="1:10" x14ac:dyDescent="0.3">
      <c r="A3069" s="163">
        <v>45686</v>
      </c>
      <c r="B3069" t="s">
        <v>3119</v>
      </c>
      <c r="C3069">
        <v>10.81</v>
      </c>
      <c r="D3069">
        <v>-5.07</v>
      </c>
      <c r="E3069">
        <v>-2.27</v>
      </c>
      <c r="F3069">
        <v>-2.27</v>
      </c>
      <c r="G3069">
        <v>-2.23</v>
      </c>
      <c r="H3069">
        <v>-4.5</v>
      </c>
      <c r="I3069">
        <v>2.85</v>
      </c>
      <c r="J3069">
        <v>-1.65</v>
      </c>
    </row>
    <row r="3070" spans="1:10" x14ac:dyDescent="0.3">
      <c r="A3070" s="163">
        <v>45686</v>
      </c>
      <c r="B3070" t="s">
        <v>3120</v>
      </c>
      <c r="C3070">
        <v>118.05</v>
      </c>
      <c r="D3070">
        <v>-2.42</v>
      </c>
      <c r="E3070">
        <v>-4.8899999999999997</v>
      </c>
      <c r="F3070">
        <v>-4.8899999999999997</v>
      </c>
      <c r="G3070">
        <v>0.97</v>
      </c>
      <c r="H3070">
        <v>-3.92</v>
      </c>
      <c r="I3070">
        <v>2.74</v>
      </c>
      <c r="J3070">
        <v>-1.1799999999999995</v>
      </c>
    </row>
    <row r="3071" spans="1:10" x14ac:dyDescent="0.3">
      <c r="A3071" s="163">
        <v>45686</v>
      </c>
      <c r="B3071" t="s">
        <v>3121</v>
      </c>
      <c r="C3071">
        <v>39.72</v>
      </c>
      <c r="D3071">
        <v>-6.18</v>
      </c>
      <c r="E3071">
        <v>-5.75</v>
      </c>
      <c r="F3071">
        <v>-5.75</v>
      </c>
      <c r="G3071">
        <v>-1.23</v>
      </c>
      <c r="H3071">
        <v>-6.98</v>
      </c>
      <c r="I3071">
        <v>1.35</v>
      </c>
      <c r="J3071">
        <v>-5.6300000000000008</v>
      </c>
    </row>
    <row r="3072" spans="1:10" x14ac:dyDescent="0.3">
      <c r="A3072" s="163">
        <v>45686</v>
      </c>
      <c r="B3072" t="s">
        <v>3122</v>
      </c>
      <c r="C3072">
        <v>57.29</v>
      </c>
      <c r="D3072">
        <v>-7.089999999999999</v>
      </c>
      <c r="E3072">
        <v>-3.18</v>
      </c>
      <c r="F3072">
        <v>-3.18</v>
      </c>
      <c r="G3072">
        <v>0.37</v>
      </c>
      <c r="H3072">
        <v>-2.81</v>
      </c>
      <c r="I3072">
        <v>1.89</v>
      </c>
      <c r="J3072">
        <v>-0.92000000000000015</v>
      </c>
    </row>
    <row r="3073" spans="1:10" x14ac:dyDescent="0.3">
      <c r="A3073" s="163">
        <v>45686</v>
      </c>
      <c r="B3073" t="s">
        <v>3123</v>
      </c>
      <c r="C3073">
        <v>110</v>
      </c>
      <c r="D3073">
        <v>1.2699999999999996</v>
      </c>
      <c r="E3073">
        <v>-4.99</v>
      </c>
      <c r="F3073">
        <v>-4.99</v>
      </c>
      <c r="G3073">
        <v>-5</v>
      </c>
      <c r="H3073">
        <v>-9.99</v>
      </c>
      <c r="I3073">
        <v>-1.92</v>
      </c>
      <c r="J3073">
        <v>-11.91</v>
      </c>
    </row>
    <row r="3074" spans="1:10" x14ac:dyDescent="0.3">
      <c r="A3074" s="163">
        <v>45686</v>
      </c>
      <c r="B3074" t="s">
        <v>3124</v>
      </c>
      <c r="C3074">
        <v>72.88</v>
      </c>
      <c r="D3074">
        <v>-0.96999999999999975</v>
      </c>
      <c r="E3074">
        <v>-0.84</v>
      </c>
      <c r="F3074">
        <v>-0.84</v>
      </c>
      <c r="G3074">
        <v>-0.55000000000000004</v>
      </c>
      <c r="H3074">
        <v>-1.39</v>
      </c>
      <c r="I3074">
        <v>0.56999999999999995</v>
      </c>
      <c r="J3074">
        <v>-0.82000000000000017</v>
      </c>
    </row>
    <row r="3075" spans="1:10" x14ac:dyDescent="0.3">
      <c r="A3075" s="163">
        <v>45686</v>
      </c>
      <c r="B3075" t="s">
        <v>3125</v>
      </c>
      <c r="C3075">
        <v>226.25</v>
      </c>
      <c r="D3075">
        <v>-1.95</v>
      </c>
      <c r="E3075">
        <v>-4.1399999999999997</v>
      </c>
      <c r="F3075">
        <v>-4.1399999999999997</v>
      </c>
      <c r="G3075">
        <v>-2.87</v>
      </c>
      <c r="H3075">
        <v>-7.01</v>
      </c>
      <c r="I3075">
        <v>5.26</v>
      </c>
      <c r="J3075">
        <v>-1.75</v>
      </c>
    </row>
    <row r="3076" spans="1:10" x14ac:dyDescent="0.3">
      <c r="A3076" s="163">
        <v>45686</v>
      </c>
      <c r="B3076" t="s">
        <v>3126</v>
      </c>
      <c r="C3076">
        <v>28.18</v>
      </c>
      <c r="D3076">
        <v>-8.7399999999999984</v>
      </c>
      <c r="E3076">
        <v>-1.92</v>
      </c>
      <c r="F3076">
        <v>-1.92</v>
      </c>
      <c r="G3076">
        <v>-2.64</v>
      </c>
      <c r="H3076">
        <v>-4.5600000000000005</v>
      </c>
      <c r="I3076">
        <v>3.19</v>
      </c>
      <c r="J3076">
        <v>-1.3700000000000006</v>
      </c>
    </row>
    <row r="3077" spans="1:10" x14ac:dyDescent="0.3">
      <c r="A3077" s="163">
        <v>45686</v>
      </c>
      <c r="B3077" t="s">
        <v>3127</v>
      </c>
      <c r="C3077">
        <v>584.35</v>
      </c>
      <c r="D3077">
        <v>-4.33</v>
      </c>
      <c r="E3077">
        <v>-3.23</v>
      </c>
      <c r="F3077">
        <v>-3.23</v>
      </c>
      <c r="G3077">
        <v>-0.11</v>
      </c>
      <c r="H3077">
        <v>-3.34</v>
      </c>
      <c r="I3077">
        <v>1.06</v>
      </c>
      <c r="J3077">
        <v>-2.2799999999999998</v>
      </c>
    </row>
    <row r="3078" spans="1:10" x14ac:dyDescent="0.3">
      <c r="A3078" s="163">
        <v>45686</v>
      </c>
      <c r="B3078" t="s">
        <v>3128</v>
      </c>
      <c r="C3078">
        <v>58.96</v>
      </c>
      <c r="D3078">
        <v>-15.62</v>
      </c>
      <c r="G3078">
        <v>-2.84</v>
      </c>
      <c r="H3078">
        <v>-2.84</v>
      </c>
      <c r="I3078">
        <v>-2.14</v>
      </c>
      <c r="J3078">
        <v>-4.9800000000000004</v>
      </c>
    </row>
    <row r="3079" spans="1:10" x14ac:dyDescent="0.3">
      <c r="A3079" s="163">
        <v>45686</v>
      </c>
      <c r="B3079" t="s">
        <v>3129</v>
      </c>
      <c r="C3079">
        <v>427.45</v>
      </c>
      <c r="D3079">
        <v>-3.8</v>
      </c>
      <c r="E3079">
        <v>-2.2400000000000002</v>
      </c>
      <c r="F3079">
        <v>-2.2400000000000002</v>
      </c>
      <c r="G3079">
        <v>1.7</v>
      </c>
      <c r="H3079">
        <v>-0.54000000000000026</v>
      </c>
      <c r="I3079">
        <v>4.8600000000000003</v>
      </c>
      <c r="J3079">
        <v>4.32</v>
      </c>
    </row>
    <row r="3080" spans="1:10" x14ac:dyDescent="0.3">
      <c r="A3080" s="163">
        <v>45686</v>
      </c>
      <c r="B3080" t="s">
        <v>3130</v>
      </c>
      <c r="C3080">
        <v>174.75</v>
      </c>
      <c r="D3080">
        <v>-11.43</v>
      </c>
      <c r="E3080">
        <v>-6.72</v>
      </c>
      <c r="F3080">
        <v>-6.72</v>
      </c>
      <c r="G3080">
        <v>-0.28999999999999998</v>
      </c>
      <c r="H3080">
        <v>-7.01</v>
      </c>
      <c r="I3080">
        <v>3.1</v>
      </c>
      <c r="J3080">
        <v>-3.91</v>
      </c>
    </row>
    <row r="3081" spans="1:10" x14ac:dyDescent="0.3">
      <c r="A3081" s="163">
        <v>45686</v>
      </c>
      <c r="B3081" t="s">
        <v>3131</v>
      </c>
      <c r="C3081">
        <v>171.9</v>
      </c>
      <c r="D3081">
        <v>-2.9200000000000004</v>
      </c>
      <c r="G3081">
        <v>-0.3</v>
      </c>
      <c r="H3081">
        <v>-0.3</v>
      </c>
      <c r="I3081">
        <v>4.5</v>
      </c>
      <c r="J3081">
        <v>4.2</v>
      </c>
    </row>
    <row r="3082" spans="1:10" x14ac:dyDescent="0.3">
      <c r="A3082" s="163">
        <v>45686</v>
      </c>
      <c r="B3082" t="s">
        <v>3132</v>
      </c>
      <c r="C3082">
        <v>10.25</v>
      </c>
      <c r="D3082">
        <v>-12.87</v>
      </c>
      <c r="E3082">
        <v>-4.3499999999999996</v>
      </c>
      <c r="F3082">
        <v>-4.3499999999999996</v>
      </c>
      <c r="G3082">
        <v>-1.01</v>
      </c>
      <c r="H3082">
        <v>-5.3599999999999994</v>
      </c>
      <c r="I3082">
        <v>4.59</v>
      </c>
      <c r="J3082">
        <v>-0.76999999999999957</v>
      </c>
    </row>
    <row r="3083" spans="1:10" x14ac:dyDescent="0.3">
      <c r="A3083" s="163">
        <v>45686</v>
      </c>
      <c r="B3083" t="s">
        <v>3133</v>
      </c>
      <c r="C3083">
        <v>7.83</v>
      </c>
      <c r="D3083">
        <v>-24.71</v>
      </c>
      <c r="E3083">
        <v>-4.93</v>
      </c>
      <c r="F3083">
        <v>-4.93</v>
      </c>
      <c r="G3083">
        <v>-4.96</v>
      </c>
      <c r="H3083">
        <v>-9.89</v>
      </c>
      <c r="I3083">
        <v>-4.9800000000000004</v>
      </c>
      <c r="J3083">
        <v>-14.87</v>
      </c>
    </row>
    <row r="3084" spans="1:10" x14ac:dyDescent="0.3">
      <c r="A3084" s="163">
        <v>45686</v>
      </c>
      <c r="B3084" t="s">
        <v>3134</v>
      </c>
      <c r="C3084">
        <v>22.62</v>
      </c>
      <c r="D3084">
        <v>4.41</v>
      </c>
      <c r="E3084">
        <v>-9.9700000000000006</v>
      </c>
      <c r="F3084">
        <v>-9.9700000000000006</v>
      </c>
      <c r="G3084">
        <v>-6.35</v>
      </c>
      <c r="H3084">
        <v>-16.32</v>
      </c>
      <c r="I3084">
        <v>-1.61</v>
      </c>
      <c r="J3084">
        <v>-17.93</v>
      </c>
    </row>
    <row r="3085" spans="1:10" x14ac:dyDescent="0.3">
      <c r="A3085" s="163">
        <v>45686</v>
      </c>
      <c r="B3085" t="s">
        <v>3135</v>
      </c>
      <c r="C3085">
        <v>451.1</v>
      </c>
      <c r="D3085">
        <v>-24.97</v>
      </c>
      <c r="E3085">
        <v>-5</v>
      </c>
      <c r="F3085">
        <v>-5</v>
      </c>
      <c r="G3085">
        <v>-4.99</v>
      </c>
      <c r="H3085">
        <v>-9.99</v>
      </c>
      <c r="I3085">
        <v>-4.99</v>
      </c>
      <c r="J3085">
        <v>-14.98</v>
      </c>
    </row>
    <row r="3086" spans="1:10" x14ac:dyDescent="0.3">
      <c r="A3086" s="163">
        <v>45686</v>
      </c>
      <c r="B3086" t="s">
        <v>3136</v>
      </c>
      <c r="C3086">
        <v>4.37</v>
      </c>
      <c r="D3086">
        <v>-7.24</v>
      </c>
      <c r="E3086">
        <v>1.39</v>
      </c>
      <c r="F3086">
        <v>1.39</v>
      </c>
      <c r="G3086">
        <v>-1.1399999999999999</v>
      </c>
      <c r="H3086">
        <v>0.25</v>
      </c>
      <c r="I3086">
        <v>0.92</v>
      </c>
      <c r="J3086">
        <v>1.17</v>
      </c>
    </row>
    <row r="3087" spans="1:10" x14ac:dyDescent="0.3">
      <c r="A3087" s="163">
        <v>45686</v>
      </c>
      <c r="B3087" t="s">
        <v>3137</v>
      </c>
      <c r="C3087">
        <v>18.63</v>
      </c>
      <c r="D3087">
        <v>-13.49</v>
      </c>
      <c r="E3087">
        <v>-4.95</v>
      </c>
      <c r="F3087">
        <v>-4.95</v>
      </c>
      <c r="G3087">
        <v>2.02</v>
      </c>
      <c r="H3087">
        <v>-2.93</v>
      </c>
      <c r="I3087">
        <v>2.25</v>
      </c>
      <c r="J3087">
        <v>-0.68000000000000016</v>
      </c>
    </row>
    <row r="3088" spans="1:10" x14ac:dyDescent="0.3">
      <c r="A3088" s="163">
        <v>45686</v>
      </c>
      <c r="B3088" t="s">
        <v>3138</v>
      </c>
      <c r="C3088">
        <v>5.87</v>
      </c>
      <c r="D3088">
        <v>-12.04</v>
      </c>
      <c r="E3088">
        <v>-4.04</v>
      </c>
      <c r="F3088">
        <v>-4.04</v>
      </c>
      <c r="H3088">
        <v>-4.04</v>
      </c>
      <c r="I3088">
        <v>7.31</v>
      </c>
      <c r="J3088">
        <v>3.27</v>
      </c>
    </row>
    <row r="3089" spans="1:10" x14ac:dyDescent="0.3">
      <c r="A3089" s="163">
        <v>45686</v>
      </c>
      <c r="B3089" t="s">
        <v>3139</v>
      </c>
      <c r="C3089">
        <v>130.19999999999999</v>
      </c>
      <c r="D3089">
        <v>-4.7</v>
      </c>
      <c r="E3089">
        <v>-4.24</v>
      </c>
      <c r="F3089">
        <v>-4.24</v>
      </c>
      <c r="G3089">
        <v>-9.24</v>
      </c>
      <c r="H3089">
        <v>-13.48</v>
      </c>
      <c r="I3089">
        <v>14.31</v>
      </c>
      <c r="J3089">
        <v>0.83000000000000007</v>
      </c>
    </row>
    <row r="3090" spans="1:10" x14ac:dyDescent="0.3">
      <c r="A3090" s="163">
        <v>45686</v>
      </c>
      <c r="B3090" t="s">
        <v>3140</v>
      </c>
      <c r="C3090">
        <v>2.78</v>
      </c>
      <c r="D3090">
        <v>-1.0700000000000005</v>
      </c>
      <c r="E3090">
        <v>-0.72</v>
      </c>
      <c r="F3090">
        <v>-0.72</v>
      </c>
      <c r="G3090">
        <v>-0.36</v>
      </c>
      <c r="H3090">
        <v>-1.08</v>
      </c>
      <c r="I3090">
        <v>1.46</v>
      </c>
      <c r="J3090">
        <v>0.37999999999999989</v>
      </c>
    </row>
    <row r="3091" spans="1:10" x14ac:dyDescent="0.3">
      <c r="A3091" s="163">
        <v>45686</v>
      </c>
      <c r="B3091" t="s">
        <v>3141</v>
      </c>
      <c r="C3091">
        <v>33.65</v>
      </c>
      <c r="D3091">
        <v>-7.1999999999999993</v>
      </c>
      <c r="E3091">
        <v>-6.29</v>
      </c>
      <c r="F3091">
        <v>-6.29</v>
      </c>
      <c r="G3091">
        <v>-0.98</v>
      </c>
      <c r="H3091">
        <v>-7.27</v>
      </c>
      <c r="I3091">
        <v>0.99</v>
      </c>
      <c r="J3091">
        <v>-6.2799999999999994</v>
      </c>
    </row>
    <row r="3092" spans="1:10" x14ac:dyDescent="0.3">
      <c r="A3092" s="163">
        <v>45686</v>
      </c>
      <c r="B3092" t="s">
        <v>3142</v>
      </c>
      <c r="C3092">
        <v>2485.1999999999998</v>
      </c>
      <c r="D3092">
        <v>1.0900000000000001</v>
      </c>
      <c r="E3092">
        <v>-1.08</v>
      </c>
      <c r="F3092">
        <v>-1.08</v>
      </c>
      <c r="G3092">
        <v>-0.16</v>
      </c>
      <c r="H3092">
        <v>-1.24</v>
      </c>
      <c r="I3092">
        <v>6.94</v>
      </c>
      <c r="J3092">
        <v>5.7</v>
      </c>
    </row>
    <row r="3093" spans="1:10" x14ac:dyDescent="0.3">
      <c r="A3093" s="163">
        <v>45686</v>
      </c>
      <c r="B3093" t="s">
        <v>3143</v>
      </c>
      <c r="C3093">
        <v>7.19</v>
      </c>
      <c r="D3093">
        <v>7.74</v>
      </c>
      <c r="E3093">
        <v>-4.99</v>
      </c>
      <c r="F3093">
        <v>-4.99</v>
      </c>
      <c r="I3093">
        <v>4.96</v>
      </c>
      <c r="J3093">
        <v>-3.00000000000002E-2</v>
      </c>
    </row>
    <row r="3094" spans="1:10" x14ac:dyDescent="0.3">
      <c r="A3094" s="163">
        <v>45686</v>
      </c>
      <c r="B3094" t="s">
        <v>3144</v>
      </c>
      <c r="C3094">
        <v>32.700000000000003</v>
      </c>
      <c r="D3094">
        <v>-3.12</v>
      </c>
      <c r="E3094">
        <v>-5.03</v>
      </c>
      <c r="F3094">
        <v>-5.03</v>
      </c>
      <c r="G3094">
        <v>0.03</v>
      </c>
      <c r="H3094">
        <v>-5</v>
      </c>
      <c r="I3094">
        <v>4.87</v>
      </c>
      <c r="J3094">
        <v>-0.12999999999999989</v>
      </c>
    </row>
    <row r="3095" spans="1:10" x14ac:dyDescent="0.3">
      <c r="A3095" s="163">
        <v>45686</v>
      </c>
      <c r="B3095" t="s">
        <v>3145</v>
      </c>
      <c r="C3095">
        <v>189.95</v>
      </c>
      <c r="D3095">
        <v>-3.73</v>
      </c>
      <c r="E3095">
        <v>-1.84</v>
      </c>
      <c r="F3095">
        <v>-1.84</v>
      </c>
      <c r="G3095">
        <v>-0.35</v>
      </c>
      <c r="H3095">
        <v>-2.19</v>
      </c>
      <c r="I3095">
        <v>3.6</v>
      </c>
      <c r="J3095">
        <v>1.41</v>
      </c>
    </row>
    <row r="3096" spans="1:10" x14ac:dyDescent="0.3">
      <c r="A3096" s="163">
        <v>45686</v>
      </c>
      <c r="B3096" t="s">
        <v>3146</v>
      </c>
      <c r="C3096">
        <v>202.05</v>
      </c>
      <c r="D3096">
        <v>-6.5400000000000009</v>
      </c>
      <c r="E3096">
        <v>-3.56</v>
      </c>
      <c r="F3096">
        <v>-3.56</v>
      </c>
      <c r="G3096">
        <v>-0.2</v>
      </c>
      <c r="H3096">
        <v>-3.76</v>
      </c>
      <c r="I3096">
        <v>2.41</v>
      </c>
      <c r="J3096">
        <v>-1.35</v>
      </c>
    </row>
    <row r="3097" spans="1:10" x14ac:dyDescent="0.3">
      <c r="A3097" s="163">
        <v>45686</v>
      </c>
      <c r="B3097" t="s">
        <v>4155</v>
      </c>
      <c r="C3097">
        <v>45.46</v>
      </c>
      <c r="D3097">
        <v>-1.3300000000000003</v>
      </c>
      <c r="E3097">
        <v>-5</v>
      </c>
      <c r="F3097">
        <v>-5</v>
      </c>
      <c r="G3097">
        <v>-5</v>
      </c>
      <c r="H3097">
        <v>-10</v>
      </c>
      <c r="I3097">
        <v>4.99</v>
      </c>
      <c r="J3097">
        <v>-5.01</v>
      </c>
    </row>
    <row r="3098" spans="1:10" x14ac:dyDescent="0.3">
      <c r="A3098" s="163">
        <v>45685</v>
      </c>
      <c r="B3098" t="s">
        <v>3147</v>
      </c>
      <c r="C3098">
        <v>86.58</v>
      </c>
      <c r="D3098">
        <v>-1.71</v>
      </c>
      <c r="E3098">
        <v>-2.35</v>
      </c>
      <c r="F3098">
        <v>-2.35</v>
      </c>
      <c r="G3098">
        <v>4.18</v>
      </c>
      <c r="H3098">
        <v>1.83</v>
      </c>
    </row>
    <row r="3099" spans="1:10" x14ac:dyDescent="0.3">
      <c r="A3099" s="163">
        <v>45686</v>
      </c>
      <c r="B3099" t="s">
        <v>3148</v>
      </c>
      <c r="C3099">
        <v>1683.65</v>
      </c>
      <c r="D3099">
        <v>-6.7799999999999994</v>
      </c>
      <c r="E3099">
        <v>-5</v>
      </c>
      <c r="F3099">
        <v>-5</v>
      </c>
      <c r="G3099">
        <v>2.11</v>
      </c>
      <c r="H3099">
        <v>-2.89</v>
      </c>
      <c r="I3099">
        <v>1.66</v>
      </c>
      <c r="J3099">
        <v>-1.2300000000000002</v>
      </c>
    </row>
    <row r="3100" spans="1:10" x14ac:dyDescent="0.3">
      <c r="A3100" s="163">
        <v>45686</v>
      </c>
      <c r="B3100" t="s">
        <v>3149</v>
      </c>
      <c r="C3100">
        <v>44.26</v>
      </c>
      <c r="D3100">
        <v>7.3900000000000006</v>
      </c>
      <c r="E3100">
        <v>-9.6999999999999993</v>
      </c>
      <c r="F3100">
        <v>-9.6999999999999993</v>
      </c>
      <c r="G3100">
        <v>7.97</v>
      </c>
      <c r="H3100">
        <v>-1.7299999999999995</v>
      </c>
      <c r="I3100">
        <v>0.5</v>
      </c>
      <c r="J3100">
        <v>-1.2299999999999995</v>
      </c>
    </row>
    <row r="3101" spans="1:10" x14ac:dyDescent="0.3">
      <c r="A3101" s="163">
        <v>45686</v>
      </c>
      <c r="B3101" t="s">
        <v>3150</v>
      </c>
      <c r="C3101">
        <v>689.15</v>
      </c>
      <c r="D3101">
        <v>-0.19</v>
      </c>
      <c r="E3101">
        <v>-2.2400000000000002</v>
      </c>
      <c r="F3101">
        <v>-2.2400000000000002</v>
      </c>
      <c r="G3101">
        <v>0.15</v>
      </c>
      <c r="H3101">
        <v>-2.0900000000000003</v>
      </c>
      <c r="I3101">
        <v>0.87</v>
      </c>
      <c r="J3101">
        <v>-1.2200000000000002</v>
      </c>
    </row>
    <row r="3102" spans="1:10" x14ac:dyDescent="0.3">
      <c r="A3102" s="163">
        <v>45686</v>
      </c>
      <c r="B3102" t="s">
        <v>3151</v>
      </c>
      <c r="C3102">
        <v>306.60000000000002</v>
      </c>
      <c r="D3102">
        <v>3.06</v>
      </c>
      <c r="E3102">
        <v>-1.82</v>
      </c>
      <c r="F3102">
        <v>-1.82</v>
      </c>
      <c r="G3102">
        <v>-2.83</v>
      </c>
      <c r="H3102">
        <v>-4.6500000000000004</v>
      </c>
      <c r="I3102">
        <v>3.34</v>
      </c>
      <c r="J3102">
        <v>-1.3100000000000005</v>
      </c>
    </row>
    <row r="3103" spans="1:10" x14ac:dyDescent="0.3">
      <c r="A3103" s="163">
        <v>45686</v>
      </c>
      <c r="B3103" t="s">
        <v>3152</v>
      </c>
      <c r="C3103">
        <v>43</v>
      </c>
      <c r="D3103">
        <v>2.87</v>
      </c>
      <c r="E3103">
        <v>-10.62</v>
      </c>
      <c r="F3103">
        <v>-10.62</v>
      </c>
      <c r="G3103">
        <v>-5.65</v>
      </c>
      <c r="H3103">
        <v>-16.27</v>
      </c>
      <c r="I3103">
        <v>6.78</v>
      </c>
      <c r="J3103">
        <v>-9.4899999999999984</v>
      </c>
    </row>
    <row r="3104" spans="1:10" x14ac:dyDescent="0.3">
      <c r="A3104" s="163">
        <v>45686</v>
      </c>
      <c r="B3104" t="s">
        <v>3153</v>
      </c>
      <c r="C3104">
        <v>269.25</v>
      </c>
      <c r="D3104">
        <v>-8.15</v>
      </c>
      <c r="E3104">
        <v>-1.99</v>
      </c>
      <c r="F3104">
        <v>-1.99</v>
      </c>
      <c r="G3104">
        <v>-2</v>
      </c>
      <c r="H3104">
        <v>-3.99</v>
      </c>
      <c r="I3104">
        <v>-1.98</v>
      </c>
      <c r="J3104">
        <v>-5.9700000000000006</v>
      </c>
    </row>
    <row r="3105" spans="1:10" x14ac:dyDescent="0.3">
      <c r="A3105" s="163">
        <v>45686</v>
      </c>
      <c r="B3105" t="s">
        <v>3154</v>
      </c>
      <c r="C3105">
        <v>0.37</v>
      </c>
      <c r="D3105">
        <v>-2.56</v>
      </c>
      <c r="E3105">
        <v>-2.63</v>
      </c>
      <c r="F3105">
        <v>-2.63</v>
      </c>
      <c r="G3105">
        <v>-2.7</v>
      </c>
      <c r="H3105">
        <v>-5.33</v>
      </c>
      <c r="I3105">
        <v>2.78</v>
      </c>
      <c r="J3105">
        <v>-2.5500000000000003</v>
      </c>
    </row>
    <row r="3106" spans="1:10" x14ac:dyDescent="0.3">
      <c r="A3106" s="163">
        <v>45686</v>
      </c>
      <c r="B3106" t="s">
        <v>3155</v>
      </c>
      <c r="C3106">
        <v>74.599999999999994</v>
      </c>
      <c r="D3106">
        <v>-3.28</v>
      </c>
      <c r="E3106">
        <v>-10.65</v>
      </c>
      <c r="F3106">
        <v>-10.65</v>
      </c>
      <c r="G3106">
        <v>-2.17</v>
      </c>
      <c r="H3106">
        <v>-12.82</v>
      </c>
      <c r="I3106">
        <v>0.4</v>
      </c>
      <c r="J3106">
        <v>-12.42</v>
      </c>
    </row>
    <row r="3107" spans="1:10" x14ac:dyDescent="0.3">
      <c r="A3107" s="163">
        <v>45686</v>
      </c>
      <c r="B3107" t="s">
        <v>3156</v>
      </c>
      <c r="C3107">
        <v>104.35</v>
      </c>
      <c r="D3107">
        <v>-0.49999999999999978</v>
      </c>
      <c r="E3107">
        <v>-4.4400000000000004</v>
      </c>
      <c r="F3107">
        <v>-4.4400000000000004</v>
      </c>
      <c r="G3107">
        <v>-0.57999999999999996</v>
      </c>
      <c r="H3107">
        <v>-5.0200000000000005</v>
      </c>
      <c r="I3107">
        <v>1.51</v>
      </c>
      <c r="J3107">
        <v>-3.5100000000000007</v>
      </c>
    </row>
    <row r="3108" spans="1:10" x14ac:dyDescent="0.3">
      <c r="A3108" s="163">
        <v>45685</v>
      </c>
      <c r="B3108" t="s">
        <v>4418</v>
      </c>
      <c r="C3108">
        <v>16.91</v>
      </c>
      <c r="D3108">
        <v>-5.7300000000000013</v>
      </c>
      <c r="E3108">
        <v>0</v>
      </c>
      <c r="G3108">
        <v>-5</v>
      </c>
      <c r="H3108">
        <v>0</v>
      </c>
      <c r="I3108">
        <v>0</v>
      </c>
      <c r="J3108">
        <v>-5</v>
      </c>
    </row>
    <row r="3109" spans="1:10" x14ac:dyDescent="0.3">
      <c r="A3109" s="163">
        <v>45686</v>
      </c>
      <c r="B3109" t="s">
        <v>3157</v>
      </c>
      <c r="C3109">
        <v>38.229999999999997</v>
      </c>
      <c r="D3109">
        <v>-2.88</v>
      </c>
      <c r="E3109">
        <v>-2.06</v>
      </c>
      <c r="F3109">
        <v>-2.06</v>
      </c>
      <c r="G3109">
        <v>-8.09</v>
      </c>
      <c r="H3109">
        <v>-10.15</v>
      </c>
      <c r="I3109">
        <v>2.96</v>
      </c>
      <c r="J3109">
        <v>-7.19</v>
      </c>
    </row>
    <row r="3110" spans="1:10" x14ac:dyDescent="0.3">
      <c r="A3110" s="163">
        <v>45686</v>
      </c>
      <c r="B3110" t="s">
        <v>3158</v>
      </c>
      <c r="C3110">
        <v>118.6</v>
      </c>
      <c r="D3110">
        <v>-4.0500000000000007</v>
      </c>
      <c r="E3110">
        <v>-2.2400000000000002</v>
      </c>
      <c r="F3110">
        <v>-2.2400000000000002</v>
      </c>
      <c r="G3110">
        <v>-0.99</v>
      </c>
      <c r="H3110">
        <v>-3.2300000000000004</v>
      </c>
      <c r="I3110">
        <v>3.4</v>
      </c>
      <c r="J3110">
        <v>0.1699999999999994</v>
      </c>
    </row>
    <row r="3111" spans="1:10" x14ac:dyDescent="0.3">
      <c r="A3111" s="163">
        <v>45686</v>
      </c>
      <c r="B3111" t="s">
        <v>3159</v>
      </c>
      <c r="C3111">
        <v>281.35000000000002</v>
      </c>
      <c r="D3111">
        <v>3.5900000000000003</v>
      </c>
      <c r="E3111">
        <v>-3.58</v>
      </c>
      <c r="F3111">
        <v>-3.58</v>
      </c>
      <c r="G3111">
        <v>-0.57999999999999996</v>
      </c>
      <c r="H3111">
        <v>-4.16</v>
      </c>
      <c r="I3111">
        <v>-2.65</v>
      </c>
      <c r="J3111">
        <v>-6.8100000000000005</v>
      </c>
    </row>
    <row r="3112" spans="1:10" x14ac:dyDescent="0.3">
      <c r="A3112" s="163">
        <v>45686</v>
      </c>
      <c r="B3112" t="s">
        <v>3160</v>
      </c>
      <c r="C3112">
        <v>27.65</v>
      </c>
      <c r="D3112">
        <v>-5.79</v>
      </c>
      <c r="E3112">
        <v>-7.57</v>
      </c>
      <c r="F3112">
        <v>-7.57</v>
      </c>
      <c r="G3112">
        <v>2.79</v>
      </c>
      <c r="H3112">
        <v>-4.78</v>
      </c>
      <c r="I3112">
        <v>2.98</v>
      </c>
      <c r="J3112">
        <v>-1.8000000000000005</v>
      </c>
    </row>
    <row r="3113" spans="1:10" x14ac:dyDescent="0.3">
      <c r="A3113" s="163">
        <v>45686</v>
      </c>
      <c r="B3113" t="s">
        <v>3161</v>
      </c>
      <c r="C3113">
        <v>193.05</v>
      </c>
      <c r="D3113">
        <v>0.45999999999999958</v>
      </c>
      <c r="E3113">
        <v>-5.24</v>
      </c>
      <c r="F3113">
        <v>-5.24</v>
      </c>
      <c r="G3113">
        <v>-3.08</v>
      </c>
      <c r="H3113">
        <v>-8.32</v>
      </c>
      <c r="I3113">
        <v>3.82</v>
      </c>
      <c r="J3113">
        <v>-4.5</v>
      </c>
    </row>
    <row r="3114" spans="1:10" x14ac:dyDescent="0.3">
      <c r="A3114" s="163">
        <v>45686</v>
      </c>
      <c r="B3114" t="s">
        <v>3162</v>
      </c>
      <c r="C3114">
        <v>57.49</v>
      </c>
      <c r="D3114">
        <v>-3.04</v>
      </c>
      <c r="E3114">
        <v>1.39</v>
      </c>
      <c r="F3114">
        <v>1.39</v>
      </c>
      <c r="G3114">
        <v>-3.33</v>
      </c>
      <c r="H3114">
        <v>-1.94</v>
      </c>
      <c r="I3114">
        <v>4.34</v>
      </c>
      <c r="J3114">
        <v>2.3999999999999995</v>
      </c>
    </row>
    <row r="3115" spans="1:10" x14ac:dyDescent="0.3">
      <c r="A3115" s="163">
        <v>45686</v>
      </c>
      <c r="B3115" t="s">
        <v>3163</v>
      </c>
      <c r="C3115">
        <v>3.56</v>
      </c>
      <c r="D3115">
        <v>0.42999999999999972</v>
      </c>
      <c r="E3115">
        <v>-3.5</v>
      </c>
      <c r="F3115">
        <v>-3.5</v>
      </c>
      <c r="G3115">
        <v>-1.4</v>
      </c>
      <c r="H3115">
        <v>-4.9000000000000004</v>
      </c>
      <c r="I3115">
        <v>0.85</v>
      </c>
      <c r="J3115">
        <v>-4.0500000000000007</v>
      </c>
    </row>
    <row r="3116" spans="1:10" x14ac:dyDescent="0.3">
      <c r="A3116" s="163">
        <v>45686</v>
      </c>
      <c r="B3116" t="s">
        <v>3164</v>
      </c>
      <c r="C3116">
        <v>12.03</v>
      </c>
      <c r="D3116">
        <v>-4.22</v>
      </c>
      <c r="E3116">
        <v>-5.82</v>
      </c>
      <c r="F3116">
        <v>-5.82</v>
      </c>
      <c r="G3116">
        <v>-1.27</v>
      </c>
      <c r="H3116">
        <v>-7.09</v>
      </c>
      <c r="I3116">
        <v>3.17</v>
      </c>
      <c r="J3116">
        <v>-3.92</v>
      </c>
    </row>
    <row r="3117" spans="1:10" x14ac:dyDescent="0.3">
      <c r="A3117" s="163">
        <v>45686</v>
      </c>
      <c r="B3117" t="s">
        <v>3165</v>
      </c>
      <c r="C3117">
        <v>48.99</v>
      </c>
      <c r="D3117">
        <v>-3.82</v>
      </c>
      <c r="E3117">
        <v>-2.21</v>
      </c>
      <c r="F3117">
        <v>-2.21</v>
      </c>
      <c r="G3117">
        <v>-2.02</v>
      </c>
      <c r="H3117">
        <v>-4.2300000000000004</v>
      </c>
      <c r="I3117">
        <v>6.5</v>
      </c>
      <c r="J3117">
        <v>2.27</v>
      </c>
    </row>
    <row r="3118" spans="1:10" x14ac:dyDescent="0.3">
      <c r="A3118" s="163">
        <v>45686</v>
      </c>
      <c r="B3118" t="s">
        <v>3166</v>
      </c>
      <c r="C3118">
        <v>276.95</v>
      </c>
      <c r="D3118">
        <v>5.16</v>
      </c>
      <c r="G3118">
        <v>-3.49</v>
      </c>
      <c r="I3118">
        <v>2.2000000000000002</v>
      </c>
      <c r="J3118">
        <v>-3.49</v>
      </c>
    </row>
    <row r="3119" spans="1:10" x14ac:dyDescent="0.3">
      <c r="A3119" s="163">
        <v>45686</v>
      </c>
      <c r="B3119" t="s">
        <v>3167</v>
      </c>
      <c r="C3119">
        <v>57.21</v>
      </c>
      <c r="D3119">
        <v>-7.6999999999999993</v>
      </c>
      <c r="E3119">
        <v>-6.94</v>
      </c>
      <c r="F3119">
        <v>-6.94</v>
      </c>
      <c r="G3119">
        <v>0.43</v>
      </c>
      <c r="H3119">
        <v>-6.5100000000000007</v>
      </c>
      <c r="I3119">
        <v>1.08</v>
      </c>
      <c r="J3119">
        <v>-5.4300000000000006</v>
      </c>
    </row>
    <row r="3120" spans="1:10" x14ac:dyDescent="0.3">
      <c r="A3120" s="163">
        <v>45686</v>
      </c>
      <c r="B3120" t="s">
        <v>3168</v>
      </c>
      <c r="C3120">
        <v>20.420000000000002</v>
      </c>
      <c r="D3120">
        <v>1.17</v>
      </c>
      <c r="E3120">
        <v>-4.08</v>
      </c>
      <c r="F3120">
        <v>-4.08</v>
      </c>
      <c r="G3120">
        <v>-0.78</v>
      </c>
      <c r="H3120">
        <v>-4.8600000000000003</v>
      </c>
      <c r="I3120">
        <v>0.69</v>
      </c>
      <c r="J3120">
        <v>-4.17</v>
      </c>
    </row>
    <row r="3121" spans="1:10" x14ac:dyDescent="0.3">
      <c r="A3121" s="163">
        <v>45686</v>
      </c>
      <c r="B3121" t="s">
        <v>3169</v>
      </c>
      <c r="C3121">
        <v>1234</v>
      </c>
      <c r="D3121">
        <v>-5.88</v>
      </c>
      <c r="E3121">
        <v>-4.34</v>
      </c>
      <c r="F3121">
        <v>-4.34</v>
      </c>
      <c r="G3121">
        <v>-8.7899999999999991</v>
      </c>
      <c r="H3121">
        <v>-13.13</v>
      </c>
      <c r="I3121">
        <v>2.33</v>
      </c>
      <c r="J3121">
        <v>-10.8</v>
      </c>
    </row>
    <row r="3122" spans="1:10" x14ac:dyDescent="0.3">
      <c r="A3122" s="163">
        <v>45686</v>
      </c>
      <c r="B3122" t="s">
        <v>3170</v>
      </c>
      <c r="C3122">
        <v>150.5</v>
      </c>
      <c r="D3122">
        <v>0.8899999999999999</v>
      </c>
      <c r="E3122">
        <v>-8.92</v>
      </c>
      <c r="F3122">
        <v>-8.92</v>
      </c>
      <c r="G3122">
        <v>1.81</v>
      </c>
      <c r="H3122">
        <v>-7.1099999999999994</v>
      </c>
      <c r="I3122">
        <v>-2.81</v>
      </c>
      <c r="J3122">
        <v>-9.92</v>
      </c>
    </row>
    <row r="3123" spans="1:10" x14ac:dyDescent="0.3">
      <c r="A3123" s="163">
        <v>45686</v>
      </c>
      <c r="B3123" t="s">
        <v>3171</v>
      </c>
      <c r="C3123">
        <v>7.36</v>
      </c>
      <c r="D3123">
        <v>1.2199999999999998</v>
      </c>
      <c r="E3123">
        <v>-4.9400000000000004</v>
      </c>
      <c r="F3123">
        <v>-4.9400000000000004</v>
      </c>
      <c r="G3123">
        <v>-4.2300000000000004</v>
      </c>
      <c r="H3123">
        <v>-9.1700000000000017</v>
      </c>
      <c r="I3123">
        <v>4.99</v>
      </c>
      <c r="J3123">
        <v>-4.1800000000000015</v>
      </c>
    </row>
    <row r="3124" spans="1:10" x14ac:dyDescent="0.3">
      <c r="A3124" s="163">
        <v>45686</v>
      </c>
      <c r="B3124" t="s">
        <v>3172</v>
      </c>
      <c r="C3124">
        <v>189.45</v>
      </c>
      <c r="D3124">
        <v>0.1</v>
      </c>
      <c r="E3124">
        <v>-3.57</v>
      </c>
      <c r="F3124">
        <v>-3.57</v>
      </c>
      <c r="G3124">
        <v>-0.72</v>
      </c>
      <c r="H3124">
        <v>-4.29</v>
      </c>
      <c r="I3124">
        <v>5.34</v>
      </c>
      <c r="J3124">
        <v>1.0499999999999998</v>
      </c>
    </row>
    <row r="3125" spans="1:10" x14ac:dyDescent="0.3">
      <c r="A3125" s="163">
        <v>45686</v>
      </c>
      <c r="B3125" t="s">
        <v>3173</v>
      </c>
      <c r="C3125">
        <v>62.68</v>
      </c>
      <c r="D3125">
        <v>-2.37</v>
      </c>
      <c r="E3125">
        <v>-4.42</v>
      </c>
      <c r="F3125">
        <v>-4.42</v>
      </c>
      <c r="G3125">
        <v>-1.32</v>
      </c>
      <c r="H3125">
        <v>-5.74</v>
      </c>
      <c r="I3125">
        <v>4.99</v>
      </c>
      <c r="J3125">
        <v>-0.75</v>
      </c>
    </row>
    <row r="3126" spans="1:10" x14ac:dyDescent="0.3">
      <c r="A3126" s="163">
        <v>45686</v>
      </c>
      <c r="B3126" t="s">
        <v>3174</v>
      </c>
      <c r="C3126">
        <v>149.85</v>
      </c>
      <c r="D3126">
        <v>-4.7</v>
      </c>
      <c r="E3126">
        <v>-4.46</v>
      </c>
      <c r="F3126">
        <v>-4.46</v>
      </c>
      <c r="G3126">
        <v>-1.03</v>
      </c>
      <c r="H3126">
        <v>-5.49</v>
      </c>
      <c r="I3126">
        <v>1.01</v>
      </c>
      <c r="J3126">
        <v>-4.4800000000000004</v>
      </c>
    </row>
    <row r="3127" spans="1:10" x14ac:dyDescent="0.3">
      <c r="A3127" s="163">
        <v>45686</v>
      </c>
      <c r="B3127" t="s">
        <v>3175</v>
      </c>
      <c r="C3127">
        <v>63.03</v>
      </c>
      <c r="D3127">
        <v>2.8600000000000008</v>
      </c>
      <c r="E3127">
        <v>0.25</v>
      </c>
      <c r="F3127">
        <v>0.25</v>
      </c>
      <c r="G3127">
        <v>0.91</v>
      </c>
      <c r="H3127">
        <v>1.1599999999999999</v>
      </c>
      <c r="I3127">
        <v>3.45</v>
      </c>
      <c r="J3127">
        <v>4.6100000000000003</v>
      </c>
    </row>
    <row r="3128" spans="1:10" x14ac:dyDescent="0.3">
      <c r="A3128" s="163">
        <v>45686</v>
      </c>
      <c r="B3128" t="s">
        <v>3176</v>
      </c>
      <c r="C3128">
        <v>35.799999999999997</v>
      </c>
      <c r="D3128">
        <v>4.3600000000000003</v>
      </c>
      <c r="E3128">
        <v>-4.99</v>
      </c>
      <c r="F3128">
        <v>-4.99</v>
      </c>
      <c r="G3128">
        <v>-4.97</v>
      </c>
      <c r="H3128">
        <v>-9.9600000000000009</v>
      </c>
      <c r="I3128">
        <v>4.71</v>
      </c>
      <c r="J3128">
        <v>-5.2500000000000009</v>
      </c>
    </row>
    <row r="3129" spans="1:10" x14ac:dyDescent="0.3">
      <c r="A3129" s="163">
        <v>45686</v>
      </c>
      <c r="B3129" t="s">
        <v>3177</v>
      </c>
      <c r="C3129">
        <v>38.94</v>
      </c>
      <c r="D3129">
        <v>-23.18</v>
      </c>
      <c r="E3129">
        <v>-4.9800000000000004</v>
      </c>
      <c r="F3129">
        <v>-4.9800000000000004</v>
      </c>
      <c r="G3129">
        <v>-4.99</v>
      </c>
      <c r="H3129">
        <v>-9.9700000000000006</v>
      </c>
      <c r="I3129">
        <v>4.28</v>
      </c>
      <c r="J3129">
        <v>-5.69</v>
      </c>
    </row>
    <row r="3130" spans="1:10" x14ac:dyDescent="0.3">
      <c r="A3130" s="163">
        <v>45686</v>
      </c>
      <c r="B3130" t="s">
        <v>3178</v>
      </c>
      <c r="C3130">
        <v>325</v>
      </c>
      <c r="D3130">
        <v>-9.16</v>
      </c>
      <c r="E3130">
        <v>-3.73</v>
      </c>
      <c r="F3130">
        <v>-3.73</v>
      </c>
      <c r="G3130">
        <v>2.9</v>
      </c>
      <c r="H3130">
        <v>-0.83000000000000007</v>
      </c>
      <c r="I3130">
        <v>1.88</v>
      </c>
      <c r="J3130">
        <v>1.0499999999999998</v>
      </c>
    </row>
    <row r="3131" spans="1:10" x14ac:dyDescent="0.3">
      <c r="A3131" s="163">
        <v>45686</v>
      </c>
      <c r="B3131" t="s">
        <v>3179</v>
      </c>
      <c r="C3131">
        <v>356.6</v>
      </c>
      <c r="D3131">
        <v>4.41</v>
      </c>
      <c r="E3131">
        <v>-1.38</v>
      </c>
      <c r="F3131">
        <v>-1.38</v>
      </c>
      <c r="G3131">
        <v>-4.7</v>
      </c>
      <c r="H3131">
        <v>-6.08</v>
      </c>
      <c r="I3131">
        <v>1.41</v>
      </c>
      <c r="J3131">
        <v>-4.67</v>
      </c>
    </row>
    <row r="3132" spans="1:10" x14ac:dyDescent="0.3">
      <c r="A3132" s="163">
        <v>45686</v>
      </c>
      <c r="B3132" t="s">
        <v>3180</v>
      </c>
      <c r="C3132">
        <v>23</v>
      </c>
      <c r="D3132">
        <v>3.8699999999999992</v>
      </c>
      <c r="E3132">
        <v>-2.06</v>
      </c>
      <c r="F3132">
        <v>-2.06</v>
      </c>
      <c r="G3132">
        <v>3.94</v>
      </c>
      <c r="H3132">
        <v>1.88</v>
      </c>
      <c r="I3132">
        <v>-0.9</v>
      </c>
      <c r="J3132">
        <v>0.98</v>
      </c>
    </row>
    <row r="3133" spans="1:10" x14ac:dyDescent="0.3">
      <c r="A3133" s="163">
        <v>45686</v>
      </c>
      <c r="B3133" t="s">
        <v>3181</v>
      </c>
      <c r="C3133">
        <v>2.81</v>
      </c>
      <c r="D3133">
        <v>-3.67</v>
      </c>
      <c r="E3133">
        <v>-0.38</v>
      </c>
      <c r="F3133">
        <v>-0.38</v>
      </c>
      <c r="G3133">
        <v>-3.77</v>
      </c>
      <c r="H3133">
        <v>-4.1500000000000004</v>
      </c>
      <c r="I3133">
        <v>10.199999999999999</v>
      </c>
      <c r="J3133">
        <v>6.0499999999999989</v>
      </c>
    </row>
    <row r="3134" spans="1:10" x14ac:dyDescent="0.3">
      <c r="A3134" s="163">
        <v>45686</v>
      </c>
      <c r="B3134" t="s">
        <v>3182</v>
      </c>
      <c r="C3134">
        <v>42.3</v>
      </c>
      <c r="D3134">
        <v>-1.8299999999999996</v>
      </c>
      <c r="E3134">
        <v>-3.07</v>
      </c>
      <c r="F3134">
        <v>-3.07</v>
      </c>
      <c r="G3134">
        <v>-0.26</v>
      </c>
      <c r="H3134">
        <v>-3.33</v>
      </c>
      <c r="I3134">
        <v>1.85</v>
      </c>
      <c r="J3134">
        <v>-1.48</v>
      </c>
    </row>
    <row r="3135" spans="1:10" x14ac:dyDescent="0.3">
      <c r="A3135" s="163">
        <v>45686</v>
      </c>
      <c r="B3135" t="s">
        <v>3183</v>
      </c>
      <c r="C3135">
        <v>55</v>
      </c>
      <c r="D3135">
        <v>1.35</v>
      </c>
      <c r="E3135">
        <v>-4.99</v>
      </c>
      <c r="F3135">
        <v>-4.99</v>
      </c>
      <c r="G3135">
        <v>-4.01</v>
      </c>
      <c r="H3135">
        <v>-9</v>
      </c>
      <c r="I3135">
        <v>-2.65</v>
      </c>
      <c r="J3135">
        <v>-11.65</v>
      </c>
    </row>
    <row r="3136" spans="1:10" x14ac:dyDescent="0.3">
      <c r="A3136" s="163">
        <v>45660</v>
      </c>
      <c r="B3136" t="s">
        <v>4419</v>
      </c>
      <c r="C3136">
        <v>46</v>
      </c>
      <c r="D3136">
        <v>19.98</v>
      </c>
      <c r="E3136">
        <v>0</v>
      </c>
      <c r="G3136">
        <v>0</v>
      </c>
      <c r="I3136">
        <v>0</v>
      </c>
    </row>
    <row r="3137" spans="1:10" x14ac:dyDescent="0.3">
      <c r="A3137" s="163">
        <v>45686</v>
      </c>
      <c r="B3137" t="s">
        <v>3184</v>
      </c>
      <c r="C3137">
        <v>1471.3</v>
      </c>
      <c r="D3137">
        <v>-2.83</v>
      </c>
      <c r="E3137">
        <v>-4.55</v>
      </c>
      <c r="F3137">
        <v>-4.55</v>
      </c>
      <c r="G3137">
        <v>-3.5</v>
      </c>
      <c r="H3137">
        <v>-8.0500000000000007</v>
      </c>
      <c r="I3137">
        <v>5.85</v>
      </c>
      <c r="J3137">
        <v>-2.2000000000000011</v>
      </c>
    </row>
    <row r="3138" spans="1:10" x14ac:dyDescent="0.3">
      <c r="A3138" s="163">
        <v>45686</v>
      </c>
      <c r="B3138" t="s">
        <v>3185</v>
      </c>
      <c r="C3138">
        <v>437.4</v>
      </c>
      <c r="D3138">
        <v>-4.99</v>
      </c>
      <c r="E3138">
        <v>-5.99</v>
      </c>
      <c r="F3138">
        <v>-5.99</v>
      </c>
      <c r="G3138">
        <v>0.14000000000000001</v>
      </c>
      <c r="H3138">
        <v>-5.8500000000000005</v>
      </c>
      <c r="I3138">
        <v>4.96</v>
      </c>
      <c r="J3138">
        <v>-0.89000000000000057</v>
      </c>
    </row>
    <row r="3139" spans="1:10" x14ac:dyDescent="0.3">
      <c r="A3139" s="163">
        <v>45686</v>
      </c>
      <c r="B3139" t="s">
        <v>3186</v>
      </c>
      <c r="C3139">
        <v>390.8</v>
      </c>
      <c r="D3139">
        <v>2.1900000000000004</v>
      </c>
      <c r="E3139">
        <v>-5.29</v>
      </c>
      <c r="F3139">
        <v>-5.29</v>
      </c>
      <c r="G3139">
        <v>1.25</v>
      </c>
      <c r="H3139">
        <v>-4.04</v>
      </c>
      <c r="I3139">
        <v>1.53</v>
      </c>
      <c r="J3139">
        <v>-2.5099999999999998</v>
      </c>
    </row>
    <row r="3140" spans="1:10" x14ac:dyDescent="0.3">
      <c r="A3140" s="163">
        <v>45686</v>
      </c>
      <c r="B3140" t="s">
        <v>3187</v>
      </c>
      <c r="C3140">
        <v>53.5</v>
      </c>
      <c r="D3140">
        <v>-2.15</v>
      </c>
      <c r="E3140">
        <v>-2.54</v>
      </c>
      <c r="F3140">
        <v>-2.54</v>
      </c>
      <c r="G3140">
        <v>2.91</v>
      </c>
      <c r="H3140">
        <v>0.37000000000000011</v>
      </c>
      <c r="I3140">
        <v>0.94</v>
      </c>
      <c r="J3140">
        <v>1.31</v>
      </c>
    </row>
    <row r="3141" spans="1:10" x14ac:dyDescent="0.3">
      <c r="A3141" s="163">
        <v>45686</v>
      </c>
      <c r="B3141" t="s">
        <v>3188</v>
      </c>
      <c r="C3141">
        <v>391.3</v>
      </c>
      <c r="D3141">
        <v>-4.1500000000000004</v>
      </c>
      <c r="E3141">
        <v>-5.63</v>
      </c>
      <c r="F3141">
        <v>-5.63</v>
      </c>
      <c r="G3141">
        <v>-0.83</v>
      </c>
      <c r="H3141">
        <v>-6.46</v>
      </c>
      <c r="I3141">
        <v>2.54</v>
      </c>
      <c r="J3141">
        <v>-3.92</v>
      </c>
    </row>
    <row r="3142" spans="1:10" x14ac:dyDescent="0.3">
      <c r="A3142" s="163">
        <v>45686</v>
      </c>
      <c r="B3142" t="s">
        <v>3189</v>
      </c>
      <c r="C3142">
        <v>61</v>
      </c>
      <c r="D3142">
        <v>-5.79</v>
      </c>
      <c r="E3142">
        <v>-4.95</v>
      </c>
      <c r="F3142">
        <v>-4.95</v>
      </c>
      <c r="G3142">
        <v>-4.9800000000000004</v>
      </c>
      <c r="H3142">
        <v>-9.93</v>
      </c>
      <c r="I3142">
        <v>-3.17</v>
      </c>
      <c r="J3142">
        <v>-13.1</v>
      </c>
    </row>
    <row r="3143" spans="1:10" x14ac:dyDescent="0.3">
      <c r="A3143" s="163">
        <v>45686</v>
      </c>
      <c r="B3143" t="s">
        <v>3190</v>
      </c>
      <c r="C3143">
        <v>59.68</v>
      </c>
      <c r="D3143">
        <v>3.21</v>
      </c>
      <c r="E3143">
        <v>-3.45</v>
      </c>
      <c r="F3143">
        <v>-3.45</v>
      </c>
      <c r="G3143">
        <v>1.34</v>
      </c>
      <c r="H3143">
        <v>-2.1100000000000003</v>
      </c>
      <c r="I3143">
        <v>-2.5499999999999998</v>
      </c>
      <c r="J3143">
        <v>-4.66</v>
      </c>
    </row>
    <row r="3144" spans="1:10" x14ac:dyDescent="0.3">
      <c r="A3144" s="163">
        <v>45686</v>
      </c>
      <c r="B3144" t="s">
        <v>3191</v>
      </c>
      <c r="C3144">
        <v>244.75</v>
      </c>
      <c r="D3144">
        <v>-17.29</v>
      </c>
      <c r="E3144">
        <v>-5.82</v>
      </c>
      <c r="F3144">
        <v>-5.82</v>
      </c>
      <c r="G3144">
        <v>-1.47</v>
      </c>
      <c r="H3144">
        <v>-7.29</v>
      </c>
      <c r="I3144">
        <v>4.46</v>
      </c>
      <c r="J3144">
        <v>-2.83</v>
      </c>
    </row>
    <row r="3145" spans="1:10" x14ac:dyDescent="0.3">
      <c r="A3145" s="163">
        <v>45686</v>
      </c>
      <c r="B3145" t="s">
        <v>3192</v>
      </c>
      <c r="C3145">
        <v>13.97</v>
      </c>
      <c r="D3145">
        <v>-2.72</v>
      </c>
      <c r="E3145">
        <v>-2.77</v>
      </c>
      <c r="F3145">
        <v>-2.77</v>
      </c>
      <c r="G3145">
        <v>-2.63</v>
      </c>
      <c r="H3145">
        <v>-5.4</v>
      </c>
      <c r="I3145">
        <v>4.96</v>
      </c>
      <c r="J3145">
        <v>-0.44000000000000039</v>
      </c>
    </row>
    <row r="3146" spans="1:10" x14ac:dyDescent="0.3">
      <c r="A3146" s="163">
        <v>45686</v>
      </c>
      <c r="B3146" t="s">
        <v>3193</v>
      </c>
      <c r="C3146">
        <v>11.39</v>
      </c>
      <c r="D3146">
        <v>-1.56</v>
      </c>
      <c r="E3146">
        <v>-2.95</v>
      </c>
      <c r="F3146">
        <v>-2.95</v>
      </c>
      <c r="G3146">
        <v>-0.8</v>
      </c>
      <c r="H3146">
        <v>-3.75</v>
      </c>
      <c r="I3146">
        <v>2.61</v>
      </c>
      <c r="J3146">
        <v>-1.1399999999999999</v>
      </c>
    </row>
    <row r="3147" spans="1:10" x14ac:dyDescent="0.3">
      <c r="A3147" s="163">
        <v>45686</v>
      </c>
      <c r="B3147" t="s">
        <v>3194</v>
      </c>
      <c r="C3147">
        <v>326.45</v>
      </c>
      <c r="D3147">
        <v>0.2599999999999999</v>
      </c>
      <c r="E3147">
        <v>-4.99</v>
      </c>
      <c r="F3147">
        <v>-4.99</v>
      </c>
      <c r="G3147">
        <v>-3.23</v>
      </c>
      <c r="H3147">
        <v>-8.2200000000000006</v>
      </c>
      <c r="I3147">
        <v>1.9</v>
      </c>
      <c r="J3147">
        <v>-6.32</v>
      </c>
    </row>
    <row r="3148" spans="1:10" x14ac:dyDescent="0.3">
      <c r="A3148" s="163">
        <v>45686</v>
      </c>
      <c r="B3148" t="s">
        <v>3195</v>
      </c>
      <c r="C3148">
        <v>5426.4</v>
      </c>
      <c r="D3148">
        <v>-2.0099999999999998</v>
      </c>
      <c r="E3148">
        <v>-0.59</v>
      </c>
      <c r="F3148">
        <v>-0.59</v>
      </c>
      <c r="G3148">
        <v>-0.94</v>
      </c>
      <c r="H3148">
        <v>-1.5299999999999998</v>
      </c>
      <c r="I3148">
        <v>3.35</v>
      </c>
      <c r="J3148">
        <v>1.8200000000000005</v>
      </c>
    </row>
    <row r="3149" spans="1:10" x14ac:dyDescent="0.3">
      <c r="A3149" s="163">
        <v>45686</v>
      </c>
      <c r="B3149" t="s">
        <v>3196</v>
      </c>
      <c r="C3149">
        <v>249.15</v>
      </c>
      <c r="D3149">
        <v>7.8699999999999992</v>
      </c>
      <c r="E3149">
        <v>-0.37</v>
      </c>
      <c r="F3149">
        <v>-0.37</v>
      </c>
      <c r="G3149">
        <v>-9.89</v>
      </c>
      <c r="H3149">
        <v>-10.26</v>
      </c>
      <c r="I3149">
        <v>3.17</v>
      </c>
      <c r="J3149">
        <v>-7.09</v>
      </c>
    </row>
    <row r="3150" spans="1:10" x14ac:dyDescent="0.3">
      <c r="A3150" s="163">
        <v>45686</v>
      </c>
      <c r="B3150" t="s">
        <v>3197</v>
      </c>
      <c r="C3150">
        <v>1260.6500000000001</v>
      </c>
      <c r="D3150">
        <v>-11.52</v>
      </c>
      <c r="E3150">
        <v>-1.17</v>
      </c>
      <c r="F3150">
        <v>-1.17</v>
      </c>
      <c r="G3150">
        <v>0.36</v>
      </c>
      <c r="H3150">
        <v>-0.80999999999999994</v>
      </c>
      <c r="I3150">
        <v>5.22</v>
      </c>
      <c r="J3150">
        <v>4.41</v>
      </c>
    </row>
    <row r="3151" spans="1:10" x14ac:dyDescent="0.3">
      <c r="A3151" s="163">
        <v>45686</v>
      </c>
      <c r="B3151" t="s">
        <v>3198</v>
      </c>
      <c r="C3151">
        <v>148</v>
      </c>
      <c r="D3151">
        <v>0.89999999999999969</v>
      </c>
      <c r="E3151">
        <v>-6.63</v>
      </c>
      <c r="F3151">
        <v>-6.63</v>
      </c>
      <c r="G3151">
        <v>-4.5199999999999996</v>
      </c>
      <c r="H3151">
        <v>-11.15</v>
      </c>
      <c r="J3151">
        <v>-11.15</v>
      </c>
    </row>
    <row r="3152" spans="1:10" x14ac:dyDescent="0.3">
      <c r="A3152" s="163">
        <v>45656</v>
      </c>
      <c r="B3152" t="s">
        <v>4420</v>
      </c>
      <c r="C3152">
        <v>32.200000000000003</v>
      </c>
      <c r="D3152">
        <v>18.29</v>
      </c>
      <c r="E3152">
        <v>0</v>
      </c>
      <c r="G3152">
        <v>0</v>
      </c>
      <c r="I3152">
        <v>0</v>
      </c>
    </row>
    <row r="3153" spans="1:10" x14ac:dyDescent="0.3">
      <c r="A3153" s="163">
        <v>45686</v>
      </c>
      <c r="B3153" t="s">
        <v>3199</v>
      </c>
      <c r="C3153">
        <v>0.49</v>
      </c>
      <c r="D3153">
        <v>0</v>
      </c>
    </row>
    <row r="3154" spans="1:10" x14ac:dyDescent="0.3">
      <c r="A3154" s="163">
        <v>45686</v>
      </c>
      <c r="B3154" t="s">
        <v>3200</v>
      </c>
      <c r="C3154">
        <v>290.89999999999998</v>
      </c>
      <c r="D3154">
        <v>-3.95</v>
      </c>
      <c r="E3154">
        <v>-3.41</v>
      </c>
      <c r="F3154">
        <v>-3.41</v>
      </c>
      <c r="G3154">
        <v>-2.92</v>
      </c>
      <c r="H3154">
        <v>-6.33</v>
      </c>
      <c r="I3154">
        <v>1.64</v>
      </c>
      <c r="J3154">
        <v>-4.6900000000000004</v>
      </c>
    </row>
    <row r="3155" spans="1:10" x14ac:dyDescent="0.3">
      <c r="A3155" s="163">
        <v>45686</v>
      </c>
      <c r="B3155" t="s">
        <v>3201</v>
      </c>
      <c r="C3155">
        <v>196.85</v>
      </c>
      <c r="D3155">
        <v>3.1099999999999994</v>
      </c>
      <c r="E3155">
        <v>-7.84</v>
      </c>
      <c r="F3155">
        <v>-7.84</v>
      </c>
      <c r="G3155">
        <v>9.7799999999999994</v>
      </c>
      <c r="H3155">
        <v>1.9399999999999995</v>
      </c>
      <c r="I3155">
        <v>-8.16</v>
      </c>
      <c r="J3155">
        <v>-6.2200000000000006</v>
      </c>
    </row>
    <row r="3156" spans="1:10" x14ac:dyDescent="0.3">
      <c r="A3156" s="163">
        <v>45686</v>
      </c>
      <c r="B3156" t="s">
        <v>3202</v>
      </c>
      <c r="C3156">
        <v>450.4</v>
      </c>
      <c r="D3156">
        <v>1.06</v>
      </c>
      <c r="E3156">
        <v>-0.89</v>
      </c>
      <c r="F3156">
        <v>-0.89</v>
      </c>
      <c r="G3156">
        <v>-0.78</v>
      </c>
      <c r="H3156">
        <v>-1.67</v>
      </c>
      <c r="I3156">
        <v>6.21</v>
      </c>
      <c r="J3156">
        <v>4.54</v>
      </c>
    </row>
    <row r="3157" spans="1:10" x14ac:dyDescent="0.3">
      <c r="A3157" s="163">
        <v>45686</v>
      </c>
      <c r="B3157" t="s">
        <v>3203</v>
      </c>
      <c r="C3157">
        <v>489.35</v>
      </c>
      <c r="D3157">
        <v>-2.17</v>
      </c>
      <c r="E3157">
        <v>-7.72</v>
      </c>
      <c r="F3157">
        <v>-7.72</v>
      </c>
      <c r="G3157">
        <v>1.8</v>
      </c>
      <c r="H3157">
        <v>-5.92</v>
      </c>
      <c r="I3157">
        <v>2.19</v>
      </c>
      <c r="J3157">
        <v>-3.73</v>
      </c>
    </row>
    <row r="3158" spans="1:10" x14ac:dyDescent="0.3">
      <c r="A3158" s="163">
        <v>45686</v>
      </c>
      <c r="B3158" t="s">
        <v>3204</v>
      </c>
      <c r="C3158">
        <v>83.3</v>
      </c>
      <c r="D3158">
        <v>-7.6499999999999986</v>
      </c>
      <c r="E3158">
        <v>-4.95</v>
      </c>
      <c r="F3158">
        <v>-4.95</v>
      </c>
      <c r="G3158">
        <v>-4.9800000000000004</v>
      </c>
      <c r="H3158">
        <v>-9.93</v>
      </c>
      <c r="I3158">
        <v>3.87</v>
      </c>
      <c r="J3158">
        <v>-6.06</v>
      </c>
    </row>
    <row r="3159" spans="1:10" x14ac:dyDescent="0.3">
      <c r="A3159" s="163">
        <v>45686</v>
      </c>
      <c r="B3159" t="s">
        <v>3205</v>
      </c>
      <c r="C3159">
        <v>216.9</v>
      </c>
      <c r="D3159">
        <v>-7.68</v>
      </c>
      <c r="E3159">
        <v>-3.94</v>
      </c>
      <c r="F3159">
        <v>-3.94</v>
      </c>
      <c r="G3159">
        <v>-3.35</v>
      </c>
      <c r="H3159">
        <v>-7.29</v>
      </c>
      <c r="I3159">
        <v>2.21</v>
      </c>
      <c r="J3159">
        <v>-5.08</v>
      </c>
    </row>
    <row r="3160" spans="1:10" x14ac:dyDescent="0.3">
      <c r="A3160" s="163">
        <v>45686</v>
      </c>
      <c r="B3160" t="s">
        <v>3206</v>
      </c>
      <c r="C3160">
        <v>35.65</v>
      </c>
      <c r="D3160">
        <v>-4.3600000000000003</v>
      </c>
      <c r="E3160">
        <v>-5</v>
      </c>
      <c r="F3160">
        <v>-5</v>
      </c>
      <c r="G3160">
        <v>-4.9800000000000004</v>
      </c>
      <c r="H3160">
        <v>-9.98</v>
      </c>
      <c r="I3160">
        <v>4.9800000000000004</v>
      </c>
      <c r="J3160">
        <v>-5</v>
      </c>
    </row>
    <row r="3161" spans="1:10" x14ac:dyDescent="0.3">
      <c r="A3161" s="163">
        <v>45686</v>
      </c>
      <c r="B3161" t="s">
        <v>3207</v>
      </c>
      <c r="C3161">
        <v>104.65</v>
      </c>
      <c r="D3161">
        <v>-7.23</v>
      </c>
      <c r="E3161">
        <v>-1.99</v>
      </c>
      <c r="F3161">
        <v>-1.99</v>
      </c>
      <c r="G3161">
        <v>-2</v>
      </c>
      <c r="H3161">
        <v>-3.99</v>
      </c>
      <c r="I3161">
        <v>0.05</v>
      </c>
      <c r="J3161">
        <v>-3.94</v>
      </c>
    </row>
    <row r="3162" spans="1:10" x14ac:dyDescent="0.3">
      <c r="A3162" s="163">
        <v>45686</v>
      </c>
      <c r="B3162" t="s">
        <v>3208</v>
      </c>
      <c r="C3162">
        <v>8.01</v>
      </c>
      <c r="D3162">
        <v>-4.1900000000000004</v>
      </c>
      <c r="E3162">
        <v>-3.74</v>
      </c>
      <c r="F3162">
        <v>-3.74</v>
      </c>
      <c r="G3162">
        <v>1.55</v>
      </c>
      <c r="H3162">
        <v>-2.1900000000000004</v>
      </c>
      <c r="I3162">
        <v>2.04</v>
      </c>
      <c r="J3162">
        <v>-0.1500000000000003</v>
      </c>
    </row>
    <row r="3163" spans="1:10" x14ac:dyDescent="0.3">
      <c r="A3163" s="163">
        <v>45686</v>
      </c>
      <c r="B3163" t="s">
        <v>3209</v>
      </c>
      <c r="C3163">
        <v>26.27</v>
      </c>
      <c r="D3163">
        <v>-2.8200000000000003</v>
      </c>
      <c r="E3163">
        <v>3.85</v>
      </c>
      <c r="F3163">
        <v>3.85</v>
      </c>
      <c r="G3163">
        <v>2.19</v>
      </c>
      <c r="H3163">
        <v>6.04</v>
      </c>
      <c r="I3163">
        <v>-4.78</v>
      </c>
      <c r="J3163">
        <v>1.2599999999999998</v>
      </c>
    </row>
    <row r="3164" spans="1:10" x14ac:dyDescent="0.3">
      <c r="A3164" s="163">
        <v>45686</v>
      </c>
      <c r="B3164" t="s">
        <v>3210</v>
      </c>
      <c r="C3164">
        <v>1787.5</v>
      </c>
      <c r="D3164">
        <v>-1.96</v>
      </c>
      <c r="E3164">
        <v>-7.27</v>
      </c>
      <c r="F3164">
        <v>-7.27</v>
      </c>
      <c r="G3164">
        <v>-5.01</v>
      </c>
      <c r="H3164">
        <v>-12.28</v>
      </c>
      <c r="I3164">
        <v>1.9</v>
      </c>
      <c r="J3164">
        <v>-10.38</v>
      </c>
    </row>
    <row r="3165" spans="1:10" x14ac:dyDescent="0.3">
      <c r="A3165" s="163">
        <v>45686</v>
      </c>
      <c r="B3165" t="s">
        <v>3211</v>
      </c>
      <c r="C3165">
        <v>287.89999999999998</v>
      </c>
      <c r="D3165">
        <v>-4.4000000000000004</v>
      </c>
      <c r="E3165">
        <v>-7.28</v>
      </c>
      <c r="F3165">
        <v>-7.28</v>
      </c>
      <c r="G3165">
        <v>5.49</v>
      </c>
      <c r="H3165">
        <v>-1.79</v>
      </c>
      <c r="I3165">
        <v>4.33</v>
      </c>
      <c r="J3165">
        <v>2.54</v>
      </c>
    </row>
    <row r="3166" spans="1:10" x14ac:dyDescent="0.3">
      <c r="A3166" s="163">
        <v>45686</v>
      </c>
      <c r="B3166" t="s">
        <v>4176</v>
      </c>
      <c r="C3166">
        <v>3.91</v>
      </c>
      <c r="D3166">
        <v>-7.19</v>
      </c>
      <c r="E3166">
        <v>-4.79</v>
      </c>
      <c r="F3166">
        <v>-4.79</v>
      </c>
      <c r="G3166">
        <v>-1.85</v>
      </c>
      <c r="H3166">
        <v>-6.6400000000000006</v>
      </c>
      <c r="I3166">
        <v>5.39</v>
      </c>
      <c r="J3166">
        <v>-1.2500000000000009</v>
      </c>
    </row>
    <row r="3167" spans="1:10" x14ac:dyDescent="0.3">
      <c r="A3167" s="163">
        <v>45012</v>
      </c>
      <c r="B3167" t="s">
        <v>4421</v>
      </c>
      <c r="C3167">
        <v>2.2799999999999998</v>
      </c>
      <c r="D3167">
        <v>3.08</v>
      </c>
      <c r="E3167">
        <v>-5</v>
      </c>
      <c r="G3167">
        <v>0</v>
      </c>
      <c r="I3167">
        <v>0</v>
      </c>
    </row>
    <row r="3168" spans="1:10" x14ac:dyDescent="0.3">
      <c r="A3168" s="163">
        <v>45686</v>
      </c>
      <c r="B3168" t="s">
        <v>3212</v>
      </c>
      <c r="C3168">
        <v>86.71</v>
      </c>
      <c r="D3168">
        <v>-4.4800000000000004</v>
      </c>
      <c r="E3168">
        <v>-3.37</v>
      </c>
      <c r="F3168">
        <v>-3.37</v>
      </c>
      <c r="G3168">
        <v>-1.22</v>
      </c>
      <c r="H3168">
        <v>-4.59</v>
      </c>
      <c r="I3168">
        <v>1.68</v>
      </c>
      <c r="J3168">
        <v>-2.91</v>
      </c>
    </row>
    <row r="3169" spans="1:10" x14ac:dyDescent="0.3">
      <c r="A3169" s="163">
        <v>45686</v>
      </c>
      <c r="B3169" t="s">
        <v>3213</v>
      </c>
      <c r="C3169">
        <v>144.9</v>
      </c>
      <c r="D3169">
        <v>1.17</v>
      </c>
      <c r="E3169">
        <v>-2.27</v>
      </c>
      <c r="F3169">
        <v>-2.27</v>
      </c>
      <c r="G3169">
        <v>0.55000000000000004</v>
      </c>
      <c r="H3169">
        <v>-1.72</v>
      </c>
      <c r="I3169">
        <v>-0.1</v>
      </c>
      <c r="J3169">
        <v>-1.82</v>
      </c>
    </row>
    <row r="3170" spans="1:10" x14ac:dyDescent="0.3">
      <c r="A3170" s="163">
        <v>45686</v>
      </c>
      <c r="B3170" t="s">
        <v>3214</v>
      </c>
      <c r="C3170">
        <v>113.95</v>
      </c>
      <c r="D3170">
        <v>-8.7799999999999994</v>
      </c>
      <c r="E3170">
        <v>-3.53</v>
      </c>
      <c r="F3170">
        <v>-3.53</v>
      </c>
      <c r="G3170">
        <v>-1.25</v>
      </c>
      <c r="H3170">
        <v>-4.7799999999999994</v>
      </c>
      <c r="I3170">
        <v>11.28</v>
      </c>
      <c r="J3170">
        <v>6.5</v>
      </c>
    </row>
    <row r="3171" spans="1:10" x14ac:dyDescent="0.3">
      <c r="A3171" s="163">
        <v>45516</v>
      </c>
      <c r="B3171" t="s">
        <v>4422</v>
      </c>
      <c r="C3171">
        <v>0.87</v>
      </c>
      <c r="D3171">
        <v>-2.78</v>
      </c>
      <c r="E3171">
        <v>-4.4000000000000004</v>
      </c>
      <c r="G3171">
        <v>0</v>
      </c>
      <c r="I3171">
        <v>0</v>
      </c>
    </row>
    <row r="3172" spans="1:10" x14ac:dyDescent="0.3">
      <c r="A3172" s="163">
        <v>45684</v>
      </c>
      <c r="B3172" t="s">
        <v>3215</v>
      </c>
      <c r="C3172">
        <v>286.45</v>
      </c>
      <c r="D3172">
        <v>4.03</v>
      </c>
      <c r="E3172">
        <v>-1.97</v>
      </c>
      <c r="F3172">
        <v>-1.97</v>
      </c>
      <c r="G3172">
        <v>0</v>
      </c>
      <c r="H3172">
        <v>0</v>
      </c>
      <c r="I3172">
        <v>0</v>
      </c>
      <c r="J3172">
        <v>0</v>
      </c>
    </row>
    <row r="3173" spans="1:10" x14ac:dyDescent="0.3">
      <c r="A3173" s="163">
        <v>45686</v>
      </c>
      <c r="B3173" t="s">
        <v>3216</v>
      </c>
      <c r="C3173">
        <v>100.65</v>
      </c>
      <c r="D3173">
        <v>-1.7599999999999998</v>
      </c>
      <c r="E3173">
        <v>-3.73</v>
      </c>
      <c r="F3173">
        <v>-3.73</v>
      </c>
      <c r="G3173">
        <v>-2.0099999999999998</v>
      </c>
      <c r="H3173">
        <v>-5.74</v>
      </c>
      <c r="I3173">
        <v>3.28</v>
      </c>
      <c r="J3173">
        <v>-2.4600000000000004</v>
      </c>
    </row>
    <row r="3174" spans="1:10" x14ac:dyDescent="0.3">
      <c r="A3174" s="163">
        <v>45686</v>
      </c>
      <c r="B3174" t="s">
        <v>3217</v>
      </c>
      <c r="C3174">
        <v>159.5</v>
      </c>
      <c r="D3174">
        <v>-0.94999999999999962</v>
      </c>
      <c r="E3174">
        <v>-0.62</v>
      </c>
      <c r="F3174">
        <v>-0.62</v>
      </c>
      <c r="G3174">
        <v>-3.07</v>
      </c>
      <c r="H3174">
        <v>-3.69</v>
      </c>
      <c r="I3174">
        <v>2.97</v>
      </c>
      <c r="J3174">
        <v>-0.71999999999999975</v>
      </c>
    </row>
    <row r="3175" spans="1:10" x14ac:dyDescent="0.3">
      <c r="A3175" s="163">
        <v>45686</v>
      </c>
      <c r="B3175" t="s">
        <v>3218</v>
      </c>
      <c r="C3175">
        <v>297.75</v>
      </c>
      <c r="D3175">
        <v>-11.62</v>
      </c>
      <c r="E3175">
        <v>-2.41</v>
      </c>
      <c r="F3175">
        <v>-2.41</v>
      </c>
      <c r="G3175">
        <v>2.2200000000000002</v>
      </c>
      <c r="H3175">
        <v>-0.18999999999999989</v>
      </c>
      <c r="I3175">
        <v>-0.68</v>
      </c>
      <c r="J3175">
        <v>-0.87</v>
      </c>
    </row>
    <row r="3176" spans="1:10" x14ac:dyDescent="0.3">
      <c r="A3176" s="163">
        <v>45686</v>
      </c>
      <c r="B3176" t="s">
        <v>3219</v>
      </c>
      <c r="C3176">
        <v>341.7</v>
      </c>
      <c r="D3176">
        <v>-7.8599999999999994</v>
      </c>
      <c r="E3176">
        <v>-2</v>
      </c>
      <c r="F3176">
        <v>-2</v>
      </c>
      <c r="G3176">
        <v>-2</v>
      </c>
      <c r="H3176">
        <v>-4</v>
      </c>
      <c r="I3176">
        <v>-1.99</v>
      </c>
      <c r="J3176">
        <v>-5.99</v>
      </c>
    </row>
    <row r="3177" spans="1:10" x14ac:dyDescent="0.3">
      <c r="A3177" s="163">
        <v>45686</v>
      </c>
      <c r="B3177" t="s">
        <v>3220</v>
      </c>
      <c r="C3177">
        <v>21.95</v>
      </c>
      <c r="D3177">
        <v>-9.31</v>
      </c>
      <c r="E3177">
        <v>-4.0999999999999996</v>
      </c>
      <c r="F3177">
        <v>-4.0999999999999996</v>
      </c>
      <c r="G3177">
        <v>-1.32</v>
      </c>
      <c r="H3177">
        <v>-5.42</v>
      </c>
      <c r="I3177">
        <v>-1.92</v>
      </c>
      <c r="J3177">
        <v>-7.34</v>
      </c>
    </row>
    <row r="3178" spans="1:10" x14ac:dyDescent="0.3">
      <c r="A3178" s="163">
        <v>45686</v>
      </c>
      <c r="B3178" t="s">
        <v>3221</v>
      </c>
      <c r="C3178">
        <v>524.5</v>
      </c>
      <c r="D3178">
        <v>-1.6800000000000002</v>
      </c>
      <c r="E3178">
        <v>0.06</v>
      </c>
      <c r="F3178">
        <v>0.06</v>
      </c>
      <c r="G3178">
        <v>-0.27</v>
      </c>
      <c r="H3178">
        <v>-0.21</v>
      </c>
      <c r="I3178">
        <v>2.09</v>
      </c>
      <c r="J3178">
        <v>1.88</v>
      </c>
    </row>
    <row r="3179" spans="1:10" x14ac:dyDescent="0.3">
      <c r="A3179" s="163">
        <v>45686</v>
      </c>
      <c r="B3179" t="s">
        <v>3222</v>
      </c>
      <c r="C3179">
        <v>51.79</v>
      </c>
      <c r="D3179">
        <v>-2.78</v>
      </c>
      <c r="E3179">
        <v>0.54</v>
      </c>
      <c r="F3179">
        <v>0.54</v>
      </c>
      <c r="G3179">
        <v>-3.04</v>
      </c>
      <c r="H3179">
        <v>-2.5</v>
      </c>
      <c r="I3179">
        <v>1.61</v>
      </c>
      <c r="J3179">
        <v>-0.8899999999999999</v>
      </c>
    </row>
    <row r="3180" spans="1:10" x14ac:dyDescent="0.3">
      <c r="A3180" s="163">
        <v>45686</v>
      </c>
      <c r="B3180" t="s">
        <v>3223</v>
      </c>
      <c r="C3180">
        <v>27.3</v>
      </c>
      <c r="D3180">
        <v>0.9299999999999996</v>
      </c>
      <c r="E3180">
        <v>-5</v>
      </c>
      <c r="F3180">
        <v>-5</v>
      </c>
      <c r="G3180">
        <v>-4.99</v>
      </c>
      <c r="H3180">
        <v>-9.99</v>
      </c>
      <c r="I3180">
        <v>-4.9800000000000004</v>
      </c>
      <c r="J3180">
        <v>-14.97</v>
      </c>
    </row>
    <row r="3181" spans="1:10" x14ac:dyDescent="0.3">
      <c r="A3181" s="163">
        <v>45686</v>
      </c>
      <c r="B3181" t="s">
        <v>3224</v>
      </c>
      <c r="C3181">
        <v>85.64</v>
      </c>
      <c r="D3181">
        <v>1.97</v>
      </c>
      <c r="E3181">
        <v>-2.87</v>
      </c>
      <c r="F3181">
        <v>-2.87</v>
      </c>
      <c r="G3181">
        <v>-1.44</v>
      </c>
      <c r="H3181">
        <v>-4.3100000000000005</v>
      </c>
      <c r="I3181">
        <v>1.54</v>
      </c>
      <c r="J3181">
        <v>-2.7700000000000005</v>
      </c>
    </row>
    <row r="3182" spans="1:10" x14ac:dyDescent="0.3">
      <c r="A3182" s="163">
        <v>45686</v>
      </c>
      <c r="B3182" t="s">
        <v>3225</v>
      </c>
      <c r="C3182">
        <v>27.71</v>
      </c>
      <c r="D3182">
        <v>1.3899999999999997</v>
      </c>
      <c r="E3182">
        <v>0.11</v>
      </c>
      <c r="F3182">
        <v>0.11</v>
      </c>
      <c r="G3182">
        <v>-1.54</v>
      </c>
      <c r="H3182">
        <v>-1.43</v>
      </c>
      <c r="I3182">
        <v>5.52</v>
      </c>
      <c r="J3182">
        <v>4.09</v>
      </c>
    </row>
    <row r="3183" spans="1:10" x14ac:dyDescent="0.3">
      <c r="A3183" s="163">
        <v>45686</v>
      </c>
      <c r="B3183" t="s">
        <v>3226</v>
      </c>
      <c r="C3183">
        <v>114.7</v>
      </c>
      <c r="D3183">
        <v>-5.59</v>
      </c>
      <c r="E3183">
        <v>-2.06</v>
      </c>
      <c r="F3183">
        <v>-2.06</v>
      </c>
      <c r="G3183">
        <v>-2.59</v>
      </c>
      <c r="H3183">
        <v>-4.6500000000000004</v>
      </c>
      <c r="I3183">
        <v>3.24</v>
      </c>
      <c r="J3183">
        <v>-1.41</v>
      </c>
    </row>
    <row r="3184" spans="1:10" x14ac:dyDescent="0.3">
      <c r="A3184" s="163">
        <v>45686</v>
      </c>
      <c r="B3184" t="s">
        <v>3227</v>
      </c>
      <c r="C3184">
        <v>761.75</v>
      </c>
      <c r="D3184">
        <v>2.35</v>
      </c>
      <c r="E3184">
        <v>-0.57999999999999996</v>
      </c>
      <c r="F3184">
        <v>-0.57999999999999996</v>
      </c>
      <c r="G3184">
        <v>0.68</v>
      </c>
      <c r="H3184">
        <v>0.1</v>
      </c>
      <c r="I3184">
        <v>0.4</v>
      </c>
      <c r="J3184">
        <v>0.50000000000000011</v>
      </c>
    </row>
    <row r="3185" spans="1:10" x14ac:dyDescent="0.3">
      <c r="A3185" s="163">
        <v>45686</v>
      </c>
      <c r="B3185" t="s">
        <v>3228</v>
      </c>
      <c r="C3185">
        <v>1461.45</v>
      </c>
      <c r="D3185">
        <v>-6.62</v>
      </c>
      <c r="E3185">
        <v>-1.1299999999999999</v>
      </c>
      <c r="F3185">
        <v>-1.1299999999999999</v>
      </c>
      <c r="G3185">
        <v>-0.35</v>
      </c>
      <c r="H3185">
        <v>-1.48</v>
      </c>
      <c r="I3185">
        <v>2.94</v>
      </c>
      <c r="J3185">
        <v>1.46</v>
      </c>
    </row>
    <row r="3186" spans="1:10" x14ac:dyDescent="0.3">
      <c r="A3186" s="163">
        <v>45686</v>
      </c>
      <c r="B3186" t="s">
        <v>281</v>
      </c>
      <c r="C3186">
        <v>758.7</v>
      </c>
      <c r="D3186">
        <v>-2.5499999999999998</v>
      </c>
      <c r="E3186">
        <v>0.65</v>
      </c>
      <c r="F3186">
        <v>0.65</v>
      </c>
      <c r="G3186">
        <v>0.33</v>
      </c>
      <c r="H3186">
        <v>0.98</v>
      </c>
      <c r="I3186">
        <v>0.94</v>
      </c>
      <c r="J3186">
        <v>1.92</v>
      </c>
    </row>
    <row r="3187" spans="1:10" x14ac:dyDescent="0.3">
      <c r="A3187" s="163">
        <v>45686</v>
      </c>
      <c r="B3187" t="s">
        <v>3229</v>
      </c>
      <c r="C3187">
        <v>54.49</v>
      </c>
      <c r="D3187">
        <v>0.70999999999999974</v>
      </c>
      <c r="E3187">
        <v>3.77</v>
      </c>
      <c r="F3187">
        <v>3.77</v>
      </c>
      <c r="G3187">
        <v>-5</v>
      </c>
      <c r="H3187">
        <v>-1.23</v>
      </c>
      <c r="I3187">
        <v>4.29</v>
      </c>
      <c r="J3187">
        <v>3.06</v>
      </c>
    </row>
    <row r="3188" spans="1:10" x14ac:dyDescent="0.3">
      <c r="A3188" s="163">
        <v>45686</v>
      </c>
      <c r="B3188" t="s">
        <v>3230</v>
      </c>
      <c r="C3188">
        <v>18.850000000000001</v>
      </c>
      <c r="D3188">
        <v>-8.51</v>
      </c>
      <c r="E3188">
        <v>9.9700000000000006</v>
      </c>
      <c r="F3188">
        <v>9.9700000000000006</v>
      </c>
      <c r="G3188">
        <v>9.9600000000000009</v>
      </c>
      <c r="H3188">
        <v>19.93</v>
      </c>
      <c r="I3188">
        <v>9.4700000000000006</v>
      </c>
      <c r="J3188">
        <v>29.4</v>
      </c>
    </row>
    <row r="3189" spans="1:10" x14ac:dyDescent="0.3">
      <c r="A3189" s="163">
        <v>45686</v>
      </c>
      <c r="B3189" t="s">
        <v>3231</v>
      </c>
      <c r="C3189">
        <v>134.4</v>
      </c>
      <c r="D3189">
        <v>-4.5</v>
      </c>
      <c r="E3189">
        <v>-5</v>
      </c>
      <c r="F3189">
        <v>-5</v>
      </c>
      <c r="G3189">
        <v>-3.76</v>
      </c>
      <c r="H3189">
        <v>-8.76</v>
      </c>
      <c r="I3189">
        <v>5</v>
      </c>
      <c r="J3189">
        <v>-3.76</v>
      </c>
    </row>
    <row r="3190" spans="1:10" x14ac:dyDescent="0.3">
      <c r="A3190" s="163">
        <v>45686</v>
      </c>
      <c r="B3190" t="s">
        <v>4177</v>
      </c>
      <c r="C3190">
        <v>17.43</v>
      </c>
      <c r="D3190">
        <v>6.4899999999999993</v>
      </c>
      <c r="E3190">
        <v>-0.83</v>
      </c>
      <c r="F3190">
        <v>-0.83</v>
      </c>
      <c r="G3190">
        <v>-2.06</v>
      </c>
      <c r="H3190">
        <v>-2.89</v>
      </c>
      <c r="I3190">
        <v>-0.97</v>
      </c>
      <c r="J3190">
        <v>-3.86</v>
      </c>
    </row>
    <row r="3191" spans="1:10" x14ac:dyDescent="0.3">
      <c r="A3191" s="163">
        <v>45684</v>
      </c>
      <c r="B3191" t="s">
        <v>3232</v>
      </c>
      <c r="C3191">
        <v>155.94999999999999</v>
      </c>
      <c r="D3191">
        <v>7.07</v>
      </c>
      <c r="E3191">
        <v>-0.89</v>
      </c>
      <c r="F3191">
        <v>-0.89</v>
      </c>
      <c r="G3191">
        <v>0</v>
      </c>
      <c r="H3191">
        <v>0</v>
      </c>
      <c r="I3191">
        <v>0</v>
      </c>
      <c r="J3191">
        <v>0</v>
      </c>
    </row>
    <row r="3192" spans="1:10" x14ac:dyDescent="0.3">
      <c r="A3192" s="163">
        <v>45686</v>
      </c>
      <c r="B3192" t="s">
        <v>4178</v>
      </c>
      <c r="C3192">
        <v>41.59</v>
      </c>
      <c r="D3192">
        <v>-9.65</v>
      </c>
      <c r="E3192">
        <v>-1.1499999999999999</v>
      </c>
      <c r="F3192">
        <v>-1.1499999999999999</v>
      </c>
      <c r="G3192">
        <v>-0.34</v>
      </c>
      <c r="H3192">
        <v>-1.49</v>
      </c>
      <c r="I3192">
        <v>1.1200000000000001</v>
      </c>
      <c r="J3192">
        <v>-0.36999999999999988</v>
      </c>
    </row>
    <row r="3193" spans="1:10" x14ac:dyDescent="0.3">
      <c r="A3193" s="163">
        <v>45686</v>
      </c>
      <c r="B3193" t="s">
        <v>3233</v>
      </c>
      <c r="C3193">
        <v>3.55</v>
      </c>
      <c r="D3193">
        <v>-0.55999999999999872</v>
      </c>
      <c r="E3193">
        <v>-0.25</v>
      </c>
      <c r="F3193">
        <v>-0.25</v>
      </c>
      <c r="G3193">
        <v>-5.94</v>
      </c>
      <c r="H3193">
        <v>-6.19</v>
      </c>
      <c r="I3193">
        <v>-6.58</v>
      </c>
      <c r="J3193">
        <v>-12.77</v>
      </c>
    </row>
    <row r="3194" spans="1:10" x14ac:dyDescent="0.3">
      <c r="A3194" s="163">
        <v>45670</v>
      </c>
      <c r="B3194" t="s">
        <v>168</v>
      </c>
      <c r="C3194">
        <v>7.3</v>
      </c>
      <c r="D3194">
        <v>14.65</v>
      </c>
      <c r="E3194">
        <v>-4.95</v>
      </c>
      <c r="G3194">
        <v>0</v>
      </c>
      <c r="I3194">
        <v>0</v>
      </c>
    </row>
    <row r="3195" spans="1:10" x14ac:dyDescent="0.3">
      <c r="A3195" s="163">
        <v>45686</v>
      </c>
      <c r="B3195" t="s">
        <v>3234</v>
      </c>
      <c r="C3195">
        <v>3190.8</v>
      </c>
      <c r="D3195">
        <v>-1.0299999999999998</v>
      </c>
      <c r="E3195">
        <v>-1.58</v>
      </c>
      <c r="F3195">
        <v>-1.58</v>
      </c>
      <c r="G3195">
        <v>-0.8</v>
      </c>
      <c r="H3195">
        <v>-2.38</v>
      </c>
      <c r="I3195">
        <v>2.39</v>
      </c>
      <c r="J3195">
        <v>1.00000000000002E-2</v>
      </c>
    </row>
    <row r="3196" spans="1:10" x14ac:dyDescent="0.3">
      <c r="A3196" s="163">
        <v>45686</v>
      </c>
      <c r="B3196" t="s">
        <v>3235</v>
      </c>
      <c r="C3196">
        <v>188.65</v>
      </c>
      <c r="D3196">
        <v>-2.2700000000000005</v>
      </c>
      <c r="E3196">
        <v>-2.73</v>
      </c>
      <c r="F3196">
        <v>-2.73</v>
      </c>
      <c r="G3196">
        <v>-1.75</v>
      </c>
      <c r="H3196">
        <v>-4.4800000000000004</v>
      </c>
      <c r="I3196">
        <v>-1.1000000000000001</v>
      </c>
      <c r="J3196">
        <v>-5.58</v>
      </c>
    </row>
    <row r="3197" spans="1:10" x14ac:dyDescent="0.3">
      <c r="A3197" s="163">
        <v>45686</v>
      </c>
      <c r="B3197" t="s">
        <v>3236</v>
      </c>
      <c r="C3197">
        <v>659.5</v>
      </c>
      <c r="D3197">
        <v>-3.830000000000001</v>
      </c>
      <c r="E3197">
        <v>-4.29</v>
      </c>
      <c r="F3197">
        <v>-4.29</v>
      </c>
      <c r="G3197">
        <v>-4.72</v>
      </c>
      <c r="H3197">
        <v>-9.01</v>
      </c>
      <c r="I3197">
        <v>4.01</v>
      </c>
      <c r="J3197">
        <v>-5</v>
      </c>
    </row>
    <row r="3198" spans="1:10" x14ac:dyDescent="0.3">
      <c r="A3198" s="163">
        <v>45686</v>
      </c>
      <c r="B3198" t="s">
        <v>3237</v>
      </c>
      <c r="C3198">
        <v>190.9</v>
      </c>
      <c r="D3198">
        <v>-4.58</v>
      </c>
      <c r="E3198">
        <v>-5.39</v>
      </c>
      <c r="F3198">
        <v>-5.39</v>
      </c>
      <c r="G3198">
        <v>-0.86</v>
      </c>
      <c r="H3198">
        <v>-6.25</v>
      </c>
      <c r="I3198">
        <v>4.0599999999999996</v>
      </c>
      <c r="J3198">
        <v>-2.1900000000000004</v>
      </c>
    </row>
    <row r="3199" spans="1:10" x14ac:dyDescent="0.3">
      <c r="A3199" s="163">
        <v>45686</v>
      </c>
      <c r="B3199" t="s">
        <v>3238</v>
      </c>
      <c r="C3199">
        <v>56.87</v>
      </c>
      <c r="D3199">
        <v>0.98</v>
      </c>
      <c r="E3199">
        <v>-5.08</v>
      </c>
      <c r="F3199">
        <v>-5.08</v>
      </c>
      <c r="G3199">
        <v>-3.36</v>
      </c>
      <c r="H3199">
        <v>-8.44</v>
      </c>
      <c r="I3199">
        <v>3.64</v>
      </c>
      <c r="J3199">
        <v>-4.7999999999999989</v>
      </c>
    </row>
    <row r="3200" spans="1:10" x14ac:dyDescent="0.3">
      <c r="A3200" s="163">
        <v>45686</v>
      </c>
      <c r="B3200" t="s">
        <v>3239</v>
      </c>
      <c r="C3200">
        <v>1.07</v>
      </c>
      <c r="D3200">
        <v>-6.1</v>
      </c>
      <c r="E3200">
        <v>-3.81</v>
      </c>
      <c r="F3200">
        <v>-3.81</v>
      </c>
      <c r="G3200">
        <v>1.98</v>
      </c>
      <c r="H3200">
        <v>-1.83</v>
      </c>
      <c r="I3200">
        <v>3.88</v>
      </c>
      <c r="J3200">
        <v>2.0499999999999998</v>
      </c>
    </row>
    <row r="3201" spans="1:10" x14ac:dyDescent="0.3">
      <c r="A3201" s="163">
        <v>45686</v>
      </c>
      <c r="B3201" t="s">
        <v>3240</v>
      </c>
      <c r="C3201">
        <v>112</v>
      </c>
      <c r="D3201">
        <v>-5.59</v>
      </c>
      <c r="E3201">
        <v>-6.06</v>
      </c>
      <c r="F3201">
        <v>-6.06</v>
      </c>
      <c r="H3201">
        <v>-6.06</v>
      </c>
      <c r="I3201">
        <v>3.23</v>
      </c>
      <c r="J3201">
        <v>-2.83</v>
      </c>
    </row>
    <row r="3202" spans="1:10" x14ac:dyDescent="0.3">
      <c r="A3202" s="163">
        <v>45686</v>
      </c>
      <c r="B3202" t="s">
        <v>3241</v>
      </c>
      <c r="C3202">
        <v>119.5</v>
      </c>
      <c r="D3202">
        <v>-9.9999999999997001E-3</v>
      </c>
      <c r="E3202">
        <v>-5</v>
      </c>
      <c r="F3202">
        <v>-5</v>
      </c>
      <c r="G3202">
        <v>-0.87</v>
      </c>
      <c r="H3202">
        <v>-5.87</v>
      </c>
      <c r="I3202">
        <v>4.87</v>
      </c>
      <c r="J3202">
        <v>-1</v>
      </c>
    </row>
    <row r="3203" spans="1:10" x14ac:dyDescent="0.3">
      <c r="A3203" s="163">
        <v>45686</v>
      </c>
      <c r="B3203" t="s">
        <v>3242</v>
      </c>
      <c r="C3203">
        <v>317.95</v>
      </c>
      <c r="D3203">
        <v>-1.2400000000000002</v>
      </c>
      <c r="E3203">
        <v>-4.8600000000000003</v>
      </c>
      <c r="F3203">
        <v>-4.8600000000000003</v>
      </c>
      <c r="G3203">
        <v>0.15</v>
      </c>
      <c r="H3203">
        <v>-4.71</v>
      </c>
      <c r="I3203">
        <v>3.62</v>
      </c>
      <c r="J3203">
        <v>-1.0900000000000001</v>
      </c>
    </row>
    <row r="3204" spans="1:10" x14ac:dyDescent="0.3">
      <c r="A3204" s="163">
        <v>45686</v>
      </c>
      <c r="B3204" t="s">
        <v>3243</v>
      </c>
      <c r="C3204">
        <v>0.97</v>
      </c>
      <c r="D3204">
        <v>-5.84</v>
      </c>
      <c r="E3204">
        <v>-1.02</v>
      </c>
      <c r="F3204">
        <v>-1.02</v>
      </c>
      <c r="G3204">
        <v>1.03</v>
      </c>
      <c r="H3204">
        <v>0.01</v>
      </c>
      <c r="I3204">
        <v>-1.02</v>
      </c>
      <c r="J3204">
        <v>-1.01</v>
      </c>
    </row>
    <row r="3205" spans="1:10" x14ac:dyDescent="0.3">
      <c r="A3205" s="163">
        <v>45686</v>
      </c>
      <c r="B3205" t="s">
        <v>3244</v>
      </c>
      <c r="C3205">
        <v>102.45</v>
      </c>
      <c r="D3205">
        <v>-3.3</v>
      </c>
      <c r="E3205">
        <v>-1.57</v>
      </c>
      <c r="F3205">
        <v>-1.57</v>
      </c>
      <c r="G3205">
        <v>0.1</v>
      </c>
      <c r="H3205">
        <v>-1.47</v>
      </c>
      <c r="I3205">
        <v>-0.77</v>
      </c>
      <c r="J3205">
        <v>-2.2400000000000002</v>
      </c>
    </row>
    <row r="3206" spans="1:10" x14ac:dyDescent="0.3">
      <c r="A3206" s="163">
        <v>45667</v>
      </c>
      <c r="B3206" t="s">
        <v>4423</v>
      </c>
      <c r="C3206">
        <v>8.6199999999999992</v>
      </c>
      <c r="D3206">
        <v>29.87</v>
      </c>
      <c r="E3206">
        <v>0</v>
      </c>
      <c r="G3206">
        <v>0</v>
      </c>
      <c r="I3206">
        <v>0</v>
      </c>
    </row>
    <row r="3207" spans="1:10" x14ac:dyDescent="0.3">
      <c r="A3207" s="163">
        <v>45686</v>
      </c>
      <c r="B3207" t="s">
        <v>3245</v>
      </c>
      <c r="C3207">
        <v>29.11</v>
      </c>
      <c r="D3207">
        <v>-5.05</v>
      </c>
      <c r="E3207">
        <v>-1.97</v>
      </c>
      <c r="F3207">
        <v>-1.97</v>
      </c>
      <c r="G3207">
        <v>-1.98</v>
      </c>
      <c r="H3207">
        <v>-3.95</v>
      </c>
      <c r="I3207">
        <v>-1.95</v>
      </c>
      <c r="J3207">
        <v>-5.9</v>
      </c>
    </row>
    <row r="3208" spans="1:10" x14ac:dyDescent="0.3">
      <c r="A3208" s="163">
        <v>45686</v>
      </c>
      <c r="B3208" t="s">
        <v>3246</v>
      </c>
      <c r="C3208">
        <v>3.19</v>
      </c>
      <c r="D3208">
        <v>-7.93</v>
      </c>
      <c r="E3208">
        <v>-4.6399999999999997</v>
      </c>
      <c r="F3208">
        <v>-4.6399999999999997</v>
      </c>
      <c r="G3208">
        <v>-1.3</v>
      </c>
      <c r="H3208">
        <v>-5.94</v>
      </c>
      <c r="I3208">
        <v>4.93</v>
      </c>
      <c r="J3208">
        <v>-1.0099999999999998</v>
      </c>
    </row>
    <row r="3209" spans="1:10" x14ac:dyDescent="0.3">
      <c r="A3209" s="163">
        <v>45686</v>
      </c>
      <c r="B3209" t="s">
        <v>3247</v>
      </c>
      <c r="C3209">
        <v>495.8</v>
      </c>
      <c r="D3209">
        <v>-3.73</v>
      </c>
      <c r="E3209">
        <v>-7.43</v>
      </c>
      <c r="F3209">
        <v>-7.43</v>
      </c>
      <c r="G3209">
        <v>1.44</v>
      </c>
      <c r="H3209">
        <v>-5.99</v>
      </c>
      <c r="I3209">
        <v>6.65</v>
      </c>
      <c r="J3209">
        <v>0.66000000000000014</v>
      </c>
    </row>
    <row r="3210" spans="1:10" x14ac:dyDescent="0.3">
      <c r="A3210" s="163">
        <v>45686</v>
      </c>
      <c r="B3210" t="s">
        <v>3248</v>
      </c>
      <c r="C3210">
        <v>1040.75</v>
      </c>
      <c r="D3210">
        <v>1.1900000000000002</v>
      </c>
      <c r="E3210">
        <v>-1.67</v>
      </c>
      <c r="F3210">
        <v>-1.67</v>
      </c>
      <c r="G3210">
        <v>0.08</v>
      </c>
      <c r="H3210">
        <v>-1.59</v>
      </c>
      <c r="I3210">
        <v>1.51</v>
      </c>
      <c r="J3210">
        <v>-7.9999999999999793E-2</v>
      </c>
    </row>
    <row r="3211" spans="1:10" x14ac:dyDescent="0.3">
      <c r="A3211" s="163">
        <v>45686</v>
      </c>
      <c r="B3211" t="s">
        <v>3249</v>
      </c>
      <c r="C3211">
        <v>18.45</v>
      </c>
      <c r="D3211">
        <v>6.15</v>
      </c>
      <c r="E3211">
        <v>-9.5500000000000007</v>
      </c>
      <c r="F3211">
        <v>-9.5500000000000007</v>
      </c>
      <c r="H3211">
        <v>-9.5500000000000007</v>
      </c>
      <c r="I3211">
        <v>2.5</v>
      </c>
      <c r="J3211">
        <v>-7.0500000000000007</v>
      </c>
    </row>
    <row r="3212" spans="1:10" x14ac:dyDescent="0.3">
      <c r="A3212" s="163">
        <v>45686</v>
      </c>
      <c r="B3212" t="s">
        <v>3250</v>
      </c>
      <c r="C3212">
        <v>8.5299999999999994</v>
      </c>
      <c r="D3212">
        <v>-0.63999999999999968</v>
      </c>
      <c r="E3212">
        <v>-4.93</v>
      </c>
      <c r="F3212">
        <v>-4.93</v>
      </c>
      <c r="G3212">
        <v>-0.72</v>
      </c>
      <c r="H3212">
        <v>-5.65</v>
      </c>
      <c r="I3212">
        <v>3.52</v>
      </c>
      <c r="J3212">
        <v>-2.1299999999999994</v>
      </c>
    </row>
    <row r="3213" spans="1:10" x14ac:dyDescent="0.3">
      <c r="A3213" s="163">
        <v>45681</v>
      </c>
      <c r="B3213" t="s">
        <v>3251</v>
      </c>
      <c r="C3213">
        <v>105</v>
      </c>
      <c r="D3213">
        <v>4.6400000000000006</v>
      </c>
      <c r="G3213">
        <v>1.88</v>
      </c>
      <c r="I3213">
        <v>-4.97</v>
      </c>
    </row>
    <row r="3214" spans="1:10" x14ac:dyDescent="0.3">
      <c r="A3214" s="163">
        <v>45684</v>
      </c>
      <c r="B3214" t="s">
        <v>4257</v>
      </c>
      <c r="C3214">
        <v>2.8</v>
      </c>
      <c r="D3214">
        <v>4.59</v>
      </c>
      <c r="E3214">
        <v>-4.76</v>
      </c>
      <c r="F3214">
        <v>-4.76</v>
      </c>
      <c r="G3214">
        <v>0</v>
      </c>
      <c r="H3214">
        <v>0</v>
      </c>
      <c r="I3214">
        <v>0</v>
      </c>
      <c r="J3214">
        <v>0</v>
      </c>
    </row>
    <row r="3215" spans="1:10" x14ac:dyDescent="0.3">
      <c r="A3215" s="163">
        <v>45686</v>
      </c>
      <c r="B3215" t="s">
        <v>3252</v>
      </c>
      <c r="C3215">
        <v>30.49</v>
      </c>
      <c r="D3215">
        <v>-2.34</v>
      </c>
      <c r="E3215">
        <v>-3.67</v>
      </c>
      <c r="F3215">
        <v>-3.67</v>
      </c>
      <c r="G3215">
        <v>2.54</v>
      </c>
      <c r="H3215">
        <v>-1.1299999999999999</v>
      </c>
      <c r="I3215">
        <v>2.14</v>
      </c>
      <c r="J3215">
        <v>1.0100000000000002</v>
      </c>
    </row>
    <row r="3216" spans="1:10" x14ac:dyDescent="0.3">
      <c r="A3216" s="163">
        <v>45686</v>
      </c>
      <c r="B3216" t="s">
        <v>3253</v>
      </c>
      <c r="C3216">
        <v>122.7</v>
      </c>
      <c r="D3216">
        <v>-4.5400000000000009</v>
      </c>
      <c r="E3216">
        <v>-4.9800000000000004</v>
      </c>
      <c r="F3216">
        <v>-4.9800000000000004</v>
      </c>
      <c r="G3216">
        <v>-5</v>
      </c>
      <c r="H3216">
        <v>-9.98</v>
      </c>
      <c r="I3216">
        <v>4.96</v>
      </c>
      <c r="J3216">
        <v>-5.0200000000000005</v>
      </c>
    </row>
    <row r="3217" spans="1:10" x14ac:dyDescent="0.3">
      <c r="A3217" s="163">
        <v>45686</v>
      </c>
      <c r="B3217" t="s">
        <v>3254</v>
      </c>
      <c r="C3217">
        <v>474.55</v>
      </c>
      <c r="D3217">
        <v>-1.1399999999999997</v>
      </c>
      <c r="E3217">
        <v>-4.93</v>
      </c>
      <c r="F3217">
        <v>-4.93</v>
      </c>
      <c r="G3217">
        <v>-4.99</v>
      </c>
      <c r="H3217">
        <v>-9.92</v>
      </c>
      <c r="I3217">
        <v>-4.99</v>
      </c>
      <c r="J3217">
        <v>-14.91</v>
      </c>
    </row>
    <row r="3218" spans="1:10" x14ac:dyDescent="0.3">
      <c r="A3218" s="163">
        <v>45686</v>
      </c>
      <c r="B3218" t="s">
        <v>3255</v>
      </c>
      <c r="C3218">
        <v>36.770000000000003</v>
      </c>
      <c r="D3218">
        <v>-3.2200000000000006</v>
      </c>
      <c r="E3218">
        <v>3.79</v>
      </c>
      <c r="F3218">
        <v>3.79</v>
      </c>
      <c r="G3218">
        <v>-5</v>
      </c>
      <c r="H3218">
        <v>-1.21</v>
      </c>
      <c r="I3218">
        <v>4.6100000000000003</v>
      </c>
      <c r="J3218">
        <v>3.4000000000000004</v>
      </c>
    </row>
    <row r="3219" spans="1:10" x14ac:dyDescent="0.3">
      <c r="A3219" s="163">
        <v>45686</v>
      </c>
      <c r="B3219" t="s">
        <v>3256</v>
      </c>
      <c r="C3219">
        <v>642.75</v>
      </c>
      <c r="D3219">
        <v>-14.46</v>
      </c>
      <c r="E3219">
        <v>-11.68</v>
      </c>
      <c r="F3219">
        <v>-11.68</v>
      </c>
      <c r="G3219">
        <v>-2.63</v>
      </c>
      <c r="H3219">
        <v>-14.31</v>
      </c>
      <c r="I3219">
        <v>5.99</v>
      </c>
      <c r="J3219">
        <v>-8.3199999999999985</v>
      </c>
    </row>
    <row r="3220" spans="1:10" x14ac:dyDescent="0.3">
      <c r="A3220" s="163">
        <v>45686</v>
      </c>
      <c r="B3220" t="s">
        <v>3257</v>
      </c>
      <c r="C3220">
        <v>4.4400000000000004</v>
      </c>
      <c r="D3220">
        <v>4.57</v>
      </c>
      <c r="E3220">
        <v>-2.81</v>
      </c>
      <c r="F3220">
        <v>-2.81</v>
      </c>
      <c r="G3220">
        <v>-2.4500000000000002</v>
      </c>
      <c r="H3220">
        <v>-5.26</v>
      </c>
      <c r="I3220">
        <v>1.37</v>
      </c>
      <c r="J3220">
        <v>-3.89</v>
      </c>
    </row>
    <row r="3221" spans="1:10" x14ac:dyDescent="0.3">
      <c r="A3221" s="163">
        <v>45686</v>
      </c>
      <c r="B3221" t="s">
        <v>3258</v>
      </c>
      <c r="C3221">
        <v>34.36</v>
      </c>
      <c r="D3221">
        <v>-7.8699999999999992</v>
      </c>
      <c r="E3221">
        <v>-4.9800000000000004</v>
      </c>
      <c r="F3221">
        <v>-4.9800000000000004</v>
      </c>
      <c r="G3221">
        <v>2</v>
      </c>
      <c r="H3221">
        <v>-2.9800000000000004</v>
      </c>
      <c r="I3221">
        <v>-0.78</v>
      </c>
      <c r="J3221">
        <v>-3.7600000000000007</v>
      </c>
    </row>
    <row r="3222" spans="1:10" x14ac:dyDescent="0.3">
      <c r="A3222" s="163">
        <v>45686</v>
      </c>
      <c r="B3222" t="s">
        <v>3259</v>
      </c>
      <c r="C3222">
        <v>280</v>
      </c>
      <c r="D3222">
        <v>-18.45</v>
      </c>
      <c r="E3222">
        <v>-4.99</v>
      </c>
      <c r="F3222">
        <v>-4.99</v>
      </c>
      <c r="G3222">
        <v>-4.21</v>
      </c>
      <c r="H3222">
        <v>-9.1999999999999993</v>
      </c>
      <c r="I3222">
        <v>1.38</v>
      </c>
      <c r="J3222">
        <v>-7.8199999999999994</v>
      </c>
    </row>
    <row r="3223" spans="1:10" x14ac:dyDescent="0.3">
      <c r="A3223" s="163">
        <v>45686</v>
      </c>
      <c r="B3223" t="s">
        <v>3260</v>
      </c>
      <c r="C3223">
        <v>176.5</v>
      </c>
      <c r="D3223">
        <v>11.11</v>
      </c>
      <c r="E3223">
        <v>-3.28</v>
      </c>
      <c r="F3223">
        <v>-3.28</v>
      </c>
      <c r="G3223">
        <v>1.27</v>
      </c>
      <c r="H3223">
        <v>-2.0099999999999998</v>
      </c>
      <c r="I3223">
        <v>-1.53</v>
      </c>
      <c r="J3223">
        <v>-3.54</v>
      </c>
    </row>
    <row r="3224" spans="1:10" x14ac:dyDescent="0.3">
      <c r="A3224" s="163">
        <v>45686</v>
      </c>
      <c r="B3224" t="s">
        <v>3261</v>
      </c>
      <c r="C3224">
        <v>894.25</v>
      </c>
      <c r="D3224">
        <v>-12.29</v>
      </c>
      <c r="E3224">
        <v>-2.33</v>
      </c>
      <c r="F3224">
        <v>-2.33</v>
      </c>
      <c r="G3224">
        <v>-4.8499999999999996</v>
      </c>
      <c r="H3224">
        <v>-7.18</v>
      </c>
      <c r="I3224">
        <v>6.22</v>
      </c>
      <c r="J3224">
        <v>-0.96</v>
      </c>
    </row>
    <row r="3225" spans="1:10" x14ac:dyDescent="0.3">
      <c r="A3225" s="163">
        <v>45677</v>
      </c>
      <c r="B3225" t="s">
        <v>4424</v>
      </c>
      <c r="C3225">
        <v>24</v>
      </c>
      <c r="D3225">
        <v>4.9800000000000004</v>
      </c>
      <c r="E3225">
        <v>-0.25</v>
      </c>
      <c r="G3225">
        <v>0</v>
      </c>
      <c r="I3225">
        <v>0</v>
      </c>
    </row>
    <row r="3226" spans="1:10" x14ac:dyDescent="0.3">
      <c r="A3226" s="163">
        <v>45686</v>
      </c>
      <c r="B3226" t="s">
        <v>3262</v>
      </c>
      <c r="C3226">
        <v>16.96</v>
      </c>
      <c r="D3226">
        <v>-8.01</v>
      </c>
      <c r="E3226">
        <v>-4.32</v>
      </c>
      <c r="F3226">
        <v>-4.32</v>
      </c>
      <c r="G3226">
        <v>-1.92</v>
      </c>
      <c r="H3226">
        <v>-6.24</v>
      </c>
      <c r="I3226">
        <v>3.99</v>
      </c>
      <c r="J3226">
        <v>-2.25</v>
      </c>
    </row>
    <row r="3227" spans="1:10" x14ac:dyDescent="0.3">
      <c r="A3227" s="163">
        <v>45686</v>
      </c>
      <c r="B3227" t="s">
        <v>3263</v>
      </c>
      <c r="C3227">
        <v>161.80000000000001</v>
      </c>
      <c r="D3227">
        <v>-0.60000000000000053</v>
      </c>
      <c r="E3227">
        <v>-4.9800000000000004</v>
      </c>
      <c r="F3227">
        <v>-4.9800000000000004</v>
      </c>
      <c r="G3227">
        <v>-4.59</v>
      </c>
      <c r="H3227">
        <v>-9.57</v>
      </c>
      <c r="I3227">
        <v>3.85</v>
      </c>
      <c r="J3227">
        <v>-5.7200000000000006</v>
      </c>
    </row>
    <row r="3228" spans="1:10" x14ac:dyDescent="0.3">
      <c r="A3228" s="163">
        <v>45686</v>
      </c>
      <c r="B3228" t="s">
        <v>3264</v>
      </c>
      <c r="C3228">
        <v>29.9</v>
      </c>
      <c r="D3228">
        <v>1.0999999999999996</v>
      </c>
      <c r="E3228">
        <v>-3.42</v>
      </c>
      <c r="F3228">
        <v>-3.42</v>
      </c>
      <c r="G3228">
        <v>-4.8</v>
      </c>
      <c r="H3228">
        <v>-8.2199999999999989</v>
      </c>
      <c r="I3228">
        <v>-3.33</v>
      </c>
      <c r="J3228">
        <v>-11.55</v>
      </c>
    </row>
    <row r="3229" spans="1:10" x14ac:dyDescent="0.3">
      <c r="A3229" s="163">
        <v>45686</v>
      </c>
      <c r="B3229" t="s">
        <v>3265</v>
      </c>
      <c r="C3229">
        <v>140.51</v>
      </c>
      <c r="D3229">
        <v>-1.9100000000000004</v>
      </c>
      <c r="E3229">
        <v>-5</v>
      </c>
      <c r="F3229">
        <v>-5</v>
      </c>
      <c r="G3229">
        <v>-5</v>
      </c>
      <c r="H3229">
        <v>-10</v>
      </c>
      <c r="I3229">
        <v>5</v>
      </c>
      <c r="J3229">
        <v>-5</v>
      </c>
    </row>
    <row r="3230" spans="1:10" x14ac:dyDescent="0.3">
      <c r="A3230" s="163">
        <v>45686</v>
      </c>
      <c r="B3230" t="s">
        <v>3266</v>
      </c>
      <c r="C3230">
        <v>297.10000000000002</v>
      </c>
      <c r="D3230">
        <v>0.1400000000000001</v>
      </c>
      <c r="E3230">
        <v>1.7</v>
      </c>
      <c r="F3230">
        <v>1.7</v>
      </c>
      <c r="G3230">
        <v>-2.83</v>
      </c>
      <c r="H3230">
        <v>-1.1299999999999999</v>
      </c>
      <c r="I3230">
        <v>2.2200000000000002</v>
      </c>
      <c r="J3230">
        <v>1.0900000000000001</v>
      </c>
    </row>
    <row r="3231" spans="1:10" x14ac:dyDescent="0.3">
      <c r="A3231" s="163">
        <v>45686</v>
      </c>
      <c r="B3231" t="s">
        <v>3267</v>
      </c>
      <c r="C3231">
        <v>16.38</v>
      </c>
      <c r="D3231">
        <v>-9.83</v>
      </c>
      <c r="E3231">
        <v>-1.98</v>
      </c>
      <c r="F3231">
        <v>-1.98</v>
      </c>
      <c r="G3231">
        <v>-1.96</v>
      </c>
      <c r="H3231">
        <v>-3.94</v>
      </c>
      <c r="I3231">
        <v>-0.55000000000000004</v>
      </c>
      <c r="J3231">
        <v>-4.49</v>
      </c>
    </row>
    <row r="3232" spans="1:10" x14ac:dyDescent="0.3">
      <c r="A3232" s="163">
        <v>45684</v>
      </c>
      <c r="B3232" t="s">
        <v>3268</v>
      </c>
      <c r="C3232">
        <v>0.55000000000000004</v>
      </c>
      <c r="D3232">
        <v>-11.32</v>
      </c>
      <c r="E3232">
        <v>-3.51</v>
      </c>
      <c r="F3232">
        <v>-3.51</v>
      </c>
      <c r="G3232">
        <v>0</v>
      </c>
      <c r="H3232">
        <v>0</v>
      </c>
      <c r="I3232">
        <v>0</v>
      </c>
      <c r="J3232">
        <v>0</v>
      </c>
    </row>
    <row r="3233" spans="1:10" x14ac:dyDescent="0.3">
      <c r="A3233" s="163">
        <v>45686</v>
      </c>
      <c r="B3233" t="s">
        <v>3269</v>
      </c>
      <c r="C3233">
        <v>1</v>
      </c>
      <c r="D3233">
        <v>-7.58</v>
      </c>
      <c r="E3233">
        <v>1</v>
      </c>
      <c r="F3233">
        <v>1</v>
      </c>
      <c r="G3233">
        <v>-1.98</v>
      </c>
      <c r="H3233">
        <v>-0.98</v>
      </c>
      <c r="I3233">
        <v>1.01</v>
      </c>
      <c r="J3233">
        <v>0.03</v>
      </c>
    </row>
    <row r="3234" spans="1:10" x14ac:dyDescent="0.3">
      <c r="A3234" s="163">
        <v>45684</v>
      </c>
      <c r="B3234" t="s">
        <v>4258</v>
      </c>
      <c r="C3234">
        <v>24.85</v>
      </c>
      <c r="D3234">
        <v>11.32</v>
      </c>
      <c r="E3234">
        <v>-4.83</v>
      </c>
      <c r="F3234">
        <v>-4.83</v>
      </c>
      <c r="G3234">
        <v>0</v>
      </c>
      <c r="H3234">
        <v>0</v>
      </c>
      <c r="I3234">
        <v>0</v>
      </c>
      <c r="J3234">
        <v>0</v>
      </c>
    </row>
    <row r="3235" spans="1:10" x14ac:dyDescent="0.3">
      <c r="A3235" s="163">
        <v>45686</v>
      </c>
      <c r="B3235" t="s">
        <v>3270</v>
      </c>
      <c r="C3235">
        <v>920.35</v>
      </c>
      <c r="D3235">
        <v>-1.1599999999999999</v>
      </c>
      <c r="E3235">
        <v>-3.19</v>
      </c>
      <c r="F3235">
        <v>-3.19</v>
      </c>
      <c r="G3235">
        <v>-1</v>
      </c>
      <c r="H3235">
        <v>-4.1900000000000004</v>
      </c>
      <c r="I3235">
        <v>3.07</v>
      </c>
      <c r="J3235">
        <v>-1.1199999999999997</v>
      </c>
    </row>
    <row r="3236" spans="1:10" x14ac:dyDescent="0.3">
      <c r="A3236" s="163">
        <v>45686</v>
      </c>
      <c r="B3236" t="s">
        <v>3271</v>
      </c>
      <c r="C3236">
        <v>11.6</v>
      </c>
      <c r="D3236">
        <v>-1.53</v>
      </c>
      <c r="E3236">
        <v>4.84</v>
      </c>
      <c r="F3236">
        <v>4.84</v>
      </c>
      <c r="G3236">
        <v>-0.99</v>
      </c>
      <c r="H3236">
        <v>3.85</v>
      </c>
      <c r="I3236">
        <v>-3.49</v>
      </c>
      <c r="J3236">
        <v>0.35999999999999938</v>
      </c>
    </row>
    <row r="3237" spans="1:10" x14ac:dyDescent="0.3">
      <c r="A3237" s="163">
        <v>45686</v>
      </c>
      <c r="B3237" t="s">
        <v>3272</v>
      </c>
      <c r="C3237">
        <v>343.15</v>
      </c>
      <c r="D3237">
        <v>-6.1800000000000006</v>
      </c>
      <c r="E3237">
        <v>-5.98</v>
      </c>
      <c r="F3237">
        <v>-5.98</v>
      </c>
      <c r="G3237">
        <v>-5.18</v>
      </c>
      <c r="H3237">
        <v>-11.16</v>
      </c>
      <c r="I3237">
        <v>4.16</v>
      </c>
      <c r="J3237">
        <v>-7</v>
      </c>
    </row>
    <row r="3238" spans="1:10" x14ac:dyDescent="0.3">
      <c r="A3238" s="163">
        <v>45686</v>
      </c>
      <c r="B3238" t="s">
        <v>3273</v>
      </c>
      <c r="C3238">
        <v>230.5</v>
      </c>
      <c r="D3238">
        <v>5.17</v>
      </c>
      <c r="E3238">
        <v>-2.2599999999999998</v>
      </c>
      <c r="F3238">
        <v>-2.2599999999999998</v>
      </c>
      <c r="G3238">
        <v>-4.99</v>
      </c>
      <c r="H3238">
        <v>-7.25</v>
      </c>
      <c r="I3238">
        <v>-1.5</v>
      </c>
      <c r="J3238">
        <v>-8.75</v>
      </c>
    </row>
    <row r="3239" spans="1:10" x14ac:dyDescent="0.3">
      <c r="A3239" s="163">
        <v>45686</v>
      </c>
      <c r="B3239" t="s">
        <v>3274</v>
      </c>
      <c r="C3239">
        <v>409</v>
      </c>
      <c r="D3239">
        <v>5.3100000000000005</v>
      </c>
      <c r="E3239">
        <v>-5</v>
      </c>
      <c r="F3239">
        <v>-5</v>
      </c>
      <c r="G3239">
        <v>-4.8899999999999997</v>
      </c>
      <c r="H3239">
        <v>-9.89</v>
      </c>
      <c r="I3239">
        <v>3.52</v>
      </c>
      <c r="J3239">
        <v>-6.370000000000001</v>
      </c>
    </row>
    <row r="3240" spans="1:10" x14ac:dyDescent="0.3">
      <c r="A3240" s="163">
        <v>45686</v>
      </c>
      <c r="B3240" t="s">
        <v>3275</v>
      </c>
      <c r="C3240">
        <v>15.79</v>
      </c>
      <c r="D3240">
        <v>2.9000000000000004</v>
      </c>
      <c r="E3240">
        <v>-3.18</v>
      </c>
      <c r="F3240">
        <v>-3.18</v>
      </c>
      <c r="G3240">
        <v>-2.54</v>
      </c>
      <c r="H3240">
        <v>-5.7200000000000006</v>
      </c>
      <c r="I3240">
        <v>0.45</v>
      </c>
      <c r="J3240">
        <v>-5.2700000000000005</v>
      </c>
    </row>
    <row r="3241" spans="1:10" x14ac:dyDescent="0.3">
      <c r="A3241" s="163">
        <v>45686</v>
      </c>
      <c r="B3241" t="s">
        <v>3276</v>
      </c>
      <c r="C3241">
        <v>316.05</v>
      </c>
      <c r="D3241">
        <v>-3.7200000000000006</v>
      </c>
      <c r="E3241">
        <v>-3.32</v>
      </c>
      <c r="F3241">
        <v>-3.32</v>
      </c>
      <c r="G3241">
        <v>-4.93</v>
      </c>
      <c r="H3241">
        <v>-8.25</v>
      </c>
      <c r="I3241">
        <v>-1.25</v>
      </c>
      <c r="J3241">
        <v>-9.5</v>
      </c>
    </row>
    <row r="3242" spans="1:10" x14ac:dyDescent="0.3">
      <c r="A3242" s="163">
        <v>45686</v>
      </c>
      <c r="B3242" t="s">
        <v>3277</v>
      </c>
      <c r="C3242">
        <v>0.89</v>
      </c>
      <c r="D3242">
        <v>11.83</v>
      </c>
      <c r="E3242">
        <v>-1.0900000000000001</v>
      </c>
      <c r="F3242">
        <v>-1.0900000000000001</v>
      </c>
      <c r="G3242">
        <v>-1.1000000000000001</v>
      </c>
      <c r="H3242">
        <v>-2.1900000000000004</v>
      </c>
      <c r="I3242">
        <v>-1.1100000000000001</v>
      </c>
      <c r="J3242">
        <v>-3.3000000000000007</v>
      </c>
    </row>
    <row r="3243" spans="1:10" x14ac:dyDescent="0.3">
      <c r="A3243" s="163">
        <v>45686</v>
      </c>
      <c r="B3243" t="s">
        <v>3278</v>
      </c>
      <c r="C3243">
        <v>691.4</v>
      </c>
      <c r="D3243">
        <v>-5.16</v>
      </c>
      <c r="E3243">
        <v>1.1499999999999999</v>
      </c>
      <c r="F3243">
        <v>1.1499999999999999</v>
      </c>
      <c r="G3243">
        <v>1.1100000000000001</v>
      </c>
      <c r="H3243">
        <v>2.2599999999999998</v>
      </c>
      <c r="I3243">
        <v>3.28</v>
      </c>
      <c r="J3243">
        <v>5.5399999999999991</v>
      </c>
    </row>
    <row r="3244" spans="1:10" x14ac:dyDescent="0.3">
      <c r="A3244" s="163">
        <v>45686</v>
      </c>
      <c r="B3244" t="s">
        <v>3279</v>
      </c>
      <c r="C3244">
        <v>3.68</v>
      </c>
      <c r="D3244">
        <v>-2.91</v>
      </c>
      <c r="E3244">
        <v>-4.88</v>
      </c>
      <c r="F3244">
        <v>-4.88</v>
      </c>
      <c r="G3244">
        <v>-4.8600000000000003</v>
      </c>
      <c r="H3244">
        <v>-9.74</v>
      </c>
      <c r="I3244">
        <v>4.55</v>
      </c>
      <c r="J3244">
        <v>-5.19</v>
      </c>
    </row>
    <row r="3245" spans="1:10" x14ac:dyDescent="0.3">
      <c r="A3245" s="163">
        <v>45686</v>
      </c>
      <c r="B3245" t="s">
        <v>3280</v>
      </c>
      <c r="C3245">
        <v>61</v>
      </c>
      <c r="D3245">
        <v>2.8000000000000003</v>
      </c>
      <c r="E3245">
        <v>-5</v>
      </c>
      <c r="F3245">
        <v>-5</v>
      </c>
      <c r="G3245">
        <v>-3.48</v>
      </c>
      <c r="H3245">
        <v>-8.48</v>
      </c>
      <c r="I3245">
        <v>4.2699999999999996</v>
      </c>
      <c r="J3245">
        <v>-4.2100000000000009</v>
      </c>
    </row>
    <row r="3246" spans="1:10" x14ac:dyDescent="0.3">
      <c r="A3246" s="163">
        <v>45686</v>
      </c>
      <c r="B3246" t="s">
        <v>3281</v>
      </c>
      <c r="C3246">
        <v>17.41</v>
      </c>
      <c r="D3246">
        <v>-3.52</v>
      </c>
      <c r="E3246">
        <v>-4.95</v>
      </c>
      <c r="F3246">
        <v>-4.95</v>
      </c>
      <c r="G3246">
        <v>-2.98</v>
      </c>
      <c r="H3246">
        <v>-7.93</v>
      </c>
      <c r="I3246">
        <v>4.9400000000000004</v>
      </c>
      <c r="J3246">
        <v>-2.9899999999999998</v>
      </c>
    </row>
    <row r="3247" spans="1:10" x14ac:dyDescent="0.3">
      <c r="A3247" s="163">
        <v>45686</v>
      </c>
      <c r="B3247" t="s">
        <v>3282</v>
      </c>
      <c r="C3247">
        <v>17.350000000000001</v>
      </c>
      <c r="D3247">
        <v>-7.16</v>
      </c>
      <c r="E3247">
        <v>-10.31</v>
      </c>
      <c r="F3247">
        <v>-10.31</v>
      </c>
      <c r="G3247">
        <v>8.49</v>
      </c>
      <c r="H3247">
        <v>-1.8200000000000005</v>
      </c>
      <c r="I3247">
        <v>4.46</v>
      </c>
      <c r="J3247">
        <v>2.64</v>
      </c>
    </row>
    <row r="3248" spans="1:10" x14ac:dyDescent="0.3">
      <c r="A3248" s="163">
        <v>45686</v>
      </c>
      <c r="B3248" t="s">
        <v>3283</v>
      </c>
      <c r="C3248">
        <v>1389.9</v>
      </c>
      <c r="D3248">
        <v>-3.45</v>
      </c>
      <c r="E3248">
        <v>-5</v>
      </c>
      <c r="F3248">
        <v>-5</v>
      </c>
      <c r="G3248">
        <v>-3.71</v>
      </c>
      <c r="H3248">
        <v>-8.7100000000000009</v>
      </c>
      <c r="I3248">
        <v>5</v>
      </c>
      <c r="J3248">
        <v>-3.7100000000000009</v>
      </c>
    </row>
    <row r="3249" spans="1:10" x14ac:dyDescent="0.3">
      <c r="A3249" s="163">
        <v>45686</v>
      </c>
      <c r="B3249" t="s">
        <v>3284</v>
      </c>
      <c r="C3249">
        <v>28</v>
      </c>
      <c r="D3249">
        <v>1.8000000000000005</v>
      </c>
      <c r="E3249">
        <v>-8.5399999999999991</v>
      </c>
      <c r="F3249">
        <v>-8.5399999999999991</v>
      </c>
      <c r="G3249">
        <v>-1.1499999999999999</v>
      </c>
      <c r="H3249">
        <v>-9.69</v>
      </c>
      <c r="I3249">
        <v>1.71</v>
      </c>
      <c r="J3249">
        <v>-7.9799999999999986</v>
      </c>
    </row>
    <row r="3250" spans="1:10" x14ac:dyDescent="0.3">
      <c r="A3250" s="163">
        <v>45686</v>
      </c>
      <c r="B3250" t="s">
        <v>3285</v>
      </c>
      <c r="C3250">
        <v>993.3</v>
      </c>
      <c r="D3250">
        <v>8.89</v>
      </c>
      <c r="E3250">
        <v>-5</v>
      </c>
      <c r="F3250">
        <v>-5</v>
      </c>
      <c r="G3250">
        <v>-5</v>
      </c>
      <c r="H3250">
        <v>-10</v>
      </c>
      <c r="I3250">
        <v>-3.61</v>
      </c>
      <c r="J3250">
        <v>-13.61</v>
      </c>
    </row>
    <row r="3251" spans="1:10" x14ac:dyDescent="0.3">
      <c r="A3251" s="163">
        <v>45686</v>
      </c>
      <c r="B3251" t="s">
        <v>3286</v>
      </c>
      <c r="C3251">
        <v>213.3</v>
      </c>
      <c r="D3251">
        <v>-5.8599999999999994</v>
      </c>
      <c r="E3251">
        <v>-2.74</v>
      </c>
      <c r="F3251">
        <v>-2.74</v>
      </c>
      <c r="G3251">
        <v>-1.02</v>
      </c>
      <c r="H3251">
        <v>-3.76</v>
      </c>
      <c r="I3251">
        <v>2.16</v>
      </c>
      <c r="J3251">
        <v>-1.6</v>
      </c>
    </row>
    <row r="3252" spans="1:10" x14ac:dyDescent="0.3">
      <c r="A3252" s="163">
        <v>45686</v>
      </c>
      <c r="B3252" t="s">
        <v>3287</v>
      </c>
      <c r="C3252">
        <v>22.59</v>
      </c>
      <c r="D3252">
        <v>0.90000000000000036</v>
      </c>
      <c r="E3252">
        <v>-0.31</v>
      </c>
      <c r="F3252">
        <v>-0.31</v>
      </c>
      <c r="G3252">
        <v>-3.05</v>
      </c>
      <c r="H3252">
        <v>-3.36</v>
      </c>
      <c r="I3252">
        <v>4.3899999999999997</v>
      </c>
      <c r="J3252">
        <v>1.0299999999999998</v>
      </c>
    </row>
    <row r="3253" spans="1:10" x14ac:dyDescent="0.3">
      <c r="A3253" s="163">
        <v>45686</v>
      </c>
      <c r="B3253" t="s">
        <v>3288</v>
      </c>
      <c r="C3253">
        <v>134.65</v>
      </c>
      <c r="D3253">
        <v>-0.52999999999999969</v>
      </c>
      <c r="E3253">
        <v>-3.03</v>
      </c>
      <c r="F3253">
        <v>-3.03</v>
      </c>
      <c r="G3253">
        <v>-3.12</v>
      </c>
      <c r="H3253">
        <v>-6.15</v>
      </c>
      <c r="I3253">
        <v>8.5399999999999991</v>
      </c>
      <c r="J3253">
        <v>2.3899999999999988</v>
      </c>
    </row>
    <row r="3254" spans="1:10" x14ac:dyDescent="0.3">
      <c r="A3254" s="163">
        <v>45686</v>
      </c>
      <c r="B3254" t="s">
        <v>3289</v>
      </c>
      <c r="C3254">
        <v>0.53</v>
      </c>
      <c r="D3254">
        <v>-1.7500000000000002</v>
      </c>
      <c r="G3254">
        <v>-1.85</v>
      </c>
      <c r="H3254">
        <v>-1.85</v>
      </c>
      <c r="J3254">
        <v>-1.85</v>
      </c>
    </row>
    <row r="3255" spans="1:10" x14ac:dyDescent="0.3">
      <c r="A3255" s="163">
        <v>45686</v>
      </c>
      <c r="B3255" t="s">
        <v>3290</v>
      </c>
      <c r="C3255">
        <v>14.6</v>
      </c>
      <c r="D3255">
        <v>5.87</v>
      </c>
      <c r="E3255">
        <v>1.82</v>
      </c>
      <c r="F3255">
        <v>1.82</v>
      </c>
      <c r="H3255">
        <v>1.82</v>
      </c>
      <c r="I3255">
        <v>0.48</v>
      </c>
      <c r="J3255">
        <v>2.2999999999999998</v>
      </c>
    </row>
    <row r="3256" spans="1:10" x14ac:dyDescent="0.3">
      <c r="A3256" s="163">
        <v>45686</v>
      </c>
      <c r="B3256" t="s">
        <v>4425</v>
      </c>
      <c r="C3256">
        <v>5.36</v>
      </c>
      <c r="D3256">
        <v>8.0000000000000099E-2</v>
      </c>
      <c r="E3256">
        <v>-1.94</v>
      </c>
      <c r="F3256">
        <v>-1.94</v>
      </c>
      <c r="G3256">
        <v>-1.97</v>
      </c>
      <c r="H3256">
        <v>-3.91</v>
      </c>
      <c r="I3256">
        <v>-1.83</v>
      </c>
      <c r="J3256">
        <v>-5.74</v>
      </c>
    </row>
    <row r="3257" spans="1:10" x14ac:dyDescent="0.3">
      <c r="A3257" s="163">
        <v>45686</v>
      </c>
      <c r="B3257" t="s">
        <v>3291</v>
      </c>
      <c r="C3257">
        <v>596.6</v>
      </c>
      <c r="D3257">
        <v>-2.66</v>
      </c>
      <c r="E3257">
        <v>-0.77</v>
      </c>
      <c r="F3257">
        <v>-0.77</v>
      </c>
      <c r="G3257">
        <v>-2.27</v>
      </c>
      <c r="H3257">
        <v>-3.04</v>
      </c>
      <c r="I3257">
        <v>0.74</v>
      </c>
      <c r="J3257">
        <v>-2.2999999999999998</v>
      </c>
    </row>
    <row r="3258" spans="1:10" x14ac:dyDescent="0.3">
      <c r="A3258" s="163">
        <v>45684</v>
      </c>
      <c r="B3258" t="s">
        <v>4259</v>
      </c>
      <c r="C3258">
        <v>37.700000000000003</v>
      </c>
      <c r="D3258">
        <v>1.8200000000000005</v>
      </c>
      <c r="E3258">
        <v>-1.95</v>
      </c>
      <c r="F3258">
        <v>-1.95</v>
      </c>
      <c r="G3258">
        <v>0</v>
      </c>
      <c r="H3258">
        <v>0</v>
      </c>
      <c r="I3258">
        <v>0</v>
      </c>
      <c r="J3258">
        <v>0</v>
      </c>
    </row>
    <row r="3259" spans="1:10" x14ac:dyDescent="0.3">
      <c r="A3259" s="163">
        <v>45686</v>
      </c>
      <c r="B3259" t="s">
        <v>3292</v>
      </c>
      <c r="C3259">
        <v>13.57</v>
      </c>
      <c r="D3259">
        <v>-3.04</v>
      </c>
      <c r="E3259">
        <v>-9.2100000000000009</v>
      </c>
      <c r="F3259">
        <v>-9.2100000000000009</v>
      </c>
      <c r="G3259">
        <v>-8.9499999999999993</v>
      </c>
      <c r="H3259">
        <v>-18.16</v>
      </c>
      <c r="I3259">
        <v>4.22</v>
      </c>
      <c r="J3259">
        <v>-13.94</v>
      </c>
    </row>
    <row r="3260" spans="1:10" x14ac:dyDescent="0.3">
      <c r="A3260" s="163">
        <v>45686</v>
      </c>
      <c r="B3260" t="s">
        <v>3293</v>
      </c>
      <c r="C3260">
        <v>72.849999999999994</v>
      </c>
      <c r="D3260">
        <v>-1.0699999999999998</v>
      </c>
      <c r="E3260">
        <v>-9.0399999999999991</v>
      </c>
      <c r="F3260">
        <v>-9.0399999999999991</v>
      </c>
      <c r="G3260">
        <v>3.81</v>
      </c>
      <c r="H3260">
        <v>-5.2299999999999986</v>
      </c>
      <c r="I3260">
        <v>4.82</v>
      </c>
      <c r="J3260">
        <v>-0.40999999999999831</v>
      </c>
    </row>
    <row r="3261" spans="1:10" x14ac:dyDescent="0.3">
      <c r="A3261" s="163">
        <v>45686</v>
      </c>
      <c r="B3261" t="s">
        <v>3294</v>
      </c>
      <c r="C3261">
        <v>419.2</v>
      </c>
      <c r="D3261">
        <v>-5.0600000000000005</v>
      </c>
      <c r="E3261">
        <v>-7.08</v>
      </c>
      <c r="F3261">
        <v>-7.08</v>
      </c>
      <c r="G3261">
        <v>-0.75</v>
      </c>
      <c r="H3261">
        <v>-7.83</v>
      </c>
      <c r="I3261">
        <v>1.17</v>
      </c>
      <c r="J3261">
        <v>-6.66</v>
      </c>
    </row>
    <row r="3262" spans="1:10" x14ac:dyDescent="0.3">
      <c r="A3262" s="163">
        <v>45678</v>
      </c>
      <c r="B3262" t="s">
        <v>3295</v>
      </c>
      <c r="C3262">
        <v>12.75</v>
      </c>
      <c r="D3262">
        <v>0.98</v>
      </c>
      <c r="G3262">
        <v>-1.85</v>
      </c>
    </row>
    <row r="3263" spans="1:10" x14ac:dyDescent="0.3">
      <c r="A3263" s="163">
        <v>45686</v>
      </c>
      <c r="B3263" t="s">
        <v>3296</v>
      </c>
      <c r="C3263">
        <v>1.79</v>
      </c>
      <c r="D3263">
        <v>-3.13</v>
      </c>
      <c r="E3263">
        <v>-3.78</v>
      </c>
      <c r="F3263">
        <v>-3.78</v>
      </c>
      <c r="G3263">
        <v>2.81</v>
      </c>
      <c r="H3263">
        <v>-0.96999999999999975</v>
      </c>
      <c r="I3263">
        <v>-2.19</v>
      </c>
      <c r="J3263">
        <v>-3.16</v>
      </c>
    </row>
    <row r="3264" spans="1:10" x14ac:dyDescent="0.3">
      <c r="A3264" s="163">
        <v>45686</v>
      </c>
      <c r="B3264" t="s">
        <v>3297</v>
      </c>
      <c r="C3264">
        <v>561.9</v>
      </c>
      <c r="D3264">
        <v>-17.03</v>
      </c>
      <c r="E3264">
        <v>-6.51</v>
      </c>
      <c r="F3264">
        <v>-6.51</v>
      </c>
      <c r="G3264">
        <v>-3.97</v>
      </c>
      <c r="H3264">
        <v>-10.48</v>
      </c>
      <c r="I3264">
        <v>2.83</v>
      </c>
      <c r="J3264">
        <v>-7.65</v>
      </c>
    </row>
    <row r="3265" spans="1:10" x14ac:dyDescent="0.3">
      <c r="A3265" s="163">
        <v>45686</v>
      </c>
      <c r="B3265" t="s">
        <v>3298</v>
      </c>
      <c r="C3265">
        <v>1717.75</v>
      </c>
      <c r="D3265">
        <v>-8.86</v>
      </c>
      <c r="E3265">
        <v>1.05</v>
      </c>
      <c r="F3265">
        <v>1.05</v>
      </c>
      <c r="G3265">
        <v>-0.44</v>
      </c>
      <c r="H3265">
        <v>0.6100000000000001</v>
      </c>
      <c r="I3265">
        <v>4.55</v>
      </c>
      <c r="J3265">
        <v>5.16</v>
      </c>
    </row>
    <row r="3266" spans="1:10" x14ac:dyDescent="0.3">
      <c r="A3266" s="163">
        <v>45686</v>
      </c>
      <c r="B3266" t="s">
        <v>3299</v>
      </c>
      <c r="C3266">
        <v>68.849999999999994</v>
      </c>
      <c r="D3266">
        <v>-6.17</v>
      </c>
      <c r="E3266">
        <v>-5</v>
      </c>
      <c r="F3266">
        <v>-5</v>
      </c>
      <c r="G3266">
        <v>-4.9800000000000004</v>
      </c>
      <c r="H3266">
        <v>-9.98</v>
      </c>
      <c r="I3266">
        <v>0.28999999999999998</v>
      </c>
      <c r="J3266">
        <v>-9.69</v>
      </c>
    </row>
    <row r="3267" spans="1:10" x14ac:dyDescent="0.3">
      <c r="A3267" s="163">
        <v>45686</v>
      </c>
      <c r="B3267" t="s">
        <v>3300</v>
      </c>
      <c r="C3267">
        <v>233.9</v>
      </c>
      <c r="D3267">
        <v>-5.05</v>
      </c>
      <c r="E3267">
        <v>-8.0500000000000007</v>
      </c>
      <c r="F3267">
        <v>-8.0500000000000007</v>
      </c>
      <c r="G3267">
        <v>-2.06</v>
      </c>
      <c r="H3267">
        <v>-10.11</v>
      </c>
      <c r="I3267">
        <v>0.21</v>
      </c>
      <c r="J3267">
        <v>-9.9</v>
      </c>
    </row>
    <row r="3268" spans="1:10" x14ac:dyDescent="0.3">
      <c r="A3268" s="163">
        <v>45686</v>
      </c>
      <c r="B3268" t="s">
        <v>3301</v>
      </c>
      <c r="C3268">
        <v>20.74</v>
      </c>
      <c r="D3268">
        <v>-1.58</v>
      </c>
      <c r="E3268">
        <v>-4.9800000000000004</v>
      </c>
      <c r="F3268">
        <v>-4.9800000000000004</v>
      </c>
      <c r="G3268">
        <v>-4.95</v>
      </c>
      <c r="H3268">
        <v>-9.93</v>
      </c>
      <c r="I3268">
        <v>4.96</v>
      </c>
      <c r="J3268">
        <v>-4.97</v>
      </c>
    </row>
    <row r="3269" spans="1:10" x14ac:dyDescent="0.3">
      <c r="A3269" s="163">
        <v>45686</v>
      </c>
      <c r="B3269" t="s">
        <v>3302</v>
      </c>
      <c r="C3269">
        <v>136.85</v>
      </c>
      <c r="D3269">
        <v>9.9700000000000006</v>
      </c>
      <c r="E3269">
        <v>1.99</v>
      </c>
      <c r="F3269">
        <v>1.99</v>
      </c>
      <c r="G3269">
        <v>2</v>
      </c>
      <c r="H3269">
        <v>3.99</v>
      </c>
      <c r="I3269">
        <v>2</v>
      </c>
      <c r="J3269">
        <v>5.99</v>
      </c>
    </row>
    <row r="3270" spans="1:10" x14ac:dyDescent="0.3">
      <c r="A3270" s="163">
        <v>45686</v>
      </c>
      <c r="B3270" t="s">
        <v>3303</v>
      </c>
      <c r="C3270">
        <v>0.81</v>
      </c>
      <c r="D3270">
        <v>4.1799999999999988</v>
      </c>
      <c r="E3270">
        <v>-4.88</v>
      </c>
      <c r="F3270">
        <v>-4.88</v>
      </c>
      <c r="G3270">
        <v>3.85</v>
      </c>
      <c r="H3270">
        <v>-1.0299999999999998</v>
      </c>
      <c r="J3270">
        <v>-1.0299999999999998</v>
      </c>
    </row>
    <row r="3271" spans="1:10" x14ac:dyDescent="0.3">
      <c r="A3271" s="163">
        <v>45686</v>
      </c>
      <c r="B3271" t="s">
        <v>3304</v>
      </c>
      <c r="C3271">
        <v>10.199999999999999</v>
      </c>
      <c r="D3271">
        <v>3.46</v>
      </c>
      <c r="E3271">
        <v>-1.98</v>
      </c>
      <c r="F3271">
        <v>-1.98</v>
      </c>
      <c r="G3271">
        <v>1.1100000000000001</v>
      </c>
      <c r="H3271">
        <v>-0.86999999999999988</v>
      </c>
      <c r="I3271">
        <v>2</v>
      </c>
      <c r="J3271">
        <v>1.1299999999999999</v>
      </c>
    </row>
    <row r="3272" spans="1:10" x14ac:dyDescent="0.3">
      <c r="A3272" s="163">
        <v>45686</v>
      </c>
      <c r="B3272" t="s">
        <v>3305</v>
      </c>
      <c r="C3272">
        <v>4.24</v>
      </c>
      <c r="D3272">
        <v>9.24</v>
      </c>
      <c r="E3272">
        <v>2</v>
      </c>
      <c r="F3272">
        <v>2</v>
      </c>
      <c r="G3272">
        <v>1.96</v>
      </c>
      <c r="H3272">
        <v>3.96</v>
      </c>
      <c r="I3272">
        <v>1.92</v>
      </c>
      <c r="J3272">
        <v>5.88</v>
      </c>
    </row>
    <row r="3273" spans="1:10" x14ac:dyDescent="0.3">
      <c r="A3273" s="163">
        <v>45686</v>
      </c>
      <c r="B3273" t="s">
        <v>3306</v>
      </c>
      <c r="C3273">
        <v>344.05</v>
      </c>
      <c r="D3273">
        <v>-1.4299999999999995</v>
      </c>
      <c r="E3273">
        <v>-3.25</v>
      </c>
      <c r="F3273">
        <v>-3.25</v>
      </c>
      <c r="G3273">
        <v>1.05</v>
      </c>
      <c r="H3273">
        <v>-2.2000000000000002</v>
      </c>
      <c r="I3273">
        <v>-1.7</v>
      </c>
      <c r="J3273">
        <v>-3.9</v>
      </c>
    </row>
    <row r="3274" spans="1:10" x14ac:dyDescent="0.3">
      <c r="A3274" s="163">
        <v>45686</v>
      </c>
      <c r="B3274" t="s">
        <v>3307</v>
      </c>
      <c r="C3274">
        <v>192.25</v>
      </c>
      <c r="D3274">
        <v>-3.99</v>
      </c>
      <c r="E3274">
        <v>-0.63</v>
      </c>
      <c r="F3274">
        <v>-0.63</v>
      </c>
      <c r="G3274">
        <v>-2.67</v>
      </c>
      <c r="H3274">
        <v>-3.3</v>
      </c>
      <c r="I3274">
        <v>-0.39</v>
      </c>
      <c r="J3274">
        <v>-3.69</v>
      </c>
    </row>
    <row r="3275" spans="1:10" x14ac:dyDescent="0.3">
      <c r="A3275" s="163">
        <v>45685</v>
      </c>
      <c r="B3275" t="s">
        <v>3308</v>
      </c>
      <c r="C3275">
        <v>52</v>
      </c>
      <c r="D3275">
        <v>-8.8099999999999987</v>
      </c>
      <c r="E3275">
        <v>2.2000000000000002</v>
      </c>
      <c r="F3275">
        <v>2.2000000000000002</v>
      </c>
      <c r="G3275">
        <v>-0.23</v>
      </c>
      <c r="H3275">
        <v>1.97</v>
      </c>
    </row>
    <row r="3276" spans="1:10" x14ac:dyDescent="0.3">
      <c r="A3276" s="163">
        <v>45686</v>
      </c>
      <c r="B3276" t="s">
        <v>3309</v>
      </c>
      <c r="C3276">
        <v>143.25</v>
      </c>
      <c r="D3276">
        <v>-3.5899999999999994</v>
      </c>
      <c r="E3276">
        <v>-0.96</v>
      </c>
      <c r="F3276">
        <v>-0.96</v>
      </c>
      <c r="G3276">
        <v>-0.59</v>
      </c>
      <c r="H3276">
        <v>-1.5499999999999998</v>
      </c>
      <c r="I3276">
        <v>0.17</v>
      </c>
      <c r="J3276">
        <v>-1.38</v>
      </c>
    </row>
    <row r="3277" spans="1:10" x14ac:dyDescent="0.3">
      <c r="A3277" s="163">
        <v>45686</v>
      </c>
      <c r="B3277" t="s">
        <v>3310</v>
      </c>
      <c r="C3277">
        <v>170.5</v>
      </c>
      <c r="D3277">
        <v>-6.79</v>
      </c>
      <c r="E3277">
        <v>-6.68</v>
      </c>
      <c r="F3277">
        <v>-6.68</v>
      </c>
      <c r="G3277">
        <v>0.62</v>
      </c>
      <c r="H3277">
        <v>-6.06</v>
      </c>
      <c r="I3277">
        <v>0.59</v>
      </c>
      <c r="J3277">
        <v>-5.47</v>
      </c>
    </row>
    <row r="3278" spans="1:10" x14ac:dyDescent="0.3">
      <c r="A3278" s="163">
        <v>45686</v>
      </c>
      <c r="B3278" t="s">
        <v>3311</v>
      </c>
      <c r="C3278">
        <v>449.95</v>
      </c>
      <c r="D3278">
        <v>1.5099999999999998</v>
      </c>
      <c r="E3278">
        <v>3.73</v>
      </c>
      <c r="F3278">
        <v>3.73</v>
      </c>
      <c r="G3278">
        <v>-6.62</v>
      </c>
      <c r="H3278">
        <v>-2.89</v>
      </c>
      <c r="I3278">
        <v>2.87</v>
      </c>
      <c r="J3278">
        <v>-0.02</v>
      </c>
    </row>
    <row r="3279" spans="1:10" x14ac:dyDescent="0.3">
      <c r="A3279" s="163">
        <v>45684</v>
      </c>
      <c r="B3279" t="s">
        <v>3312</v>
      </c>
      <c r="C3279">
        <v>13.43</v>
      </c>
      <c r="D3279">
        <v>9.0299999999999994</v>
      </c>
      <c r="E3279">
        <v>0</v>
      </c>
      <c r="F3279">
        <v>0</v>
      </c>
      <c r="G3279">
        <v>0</v>
      </c>
      <c r="H3279">
        <v>0</v>
      </c>
      <c r="I3279">
        <v>0</v>
      </c>
      <c r="J3279">
        <v>0</v>
      </c>
    </row>
    <row r="3280" spans="1:10" x14ac:dyDescent="0.3">
      <c r="A3280" s="163">
        <v>45686</v>
      </c>
      <c r="B3280" t="s">
        <v>3313</v>
      </c>
      <c r="C3280">
        <v>177.25</v>
      </c>
      <c r="D3280">
        <v>3.2800000000000007</v>
      </c>
      <c r="E3280">
        <v>-4.43</v>
      </c>
      <c r="F3280">
        <v>-4.43</v>
      </c>
      <c r="G3280">
        <v>-2.04</v>
      </c>
      <c r="H3280">
        <v>-6.47</v>
      </c>
      <c r="I3280">
        <v>1.05</v>
      </c>
      <c r="J3280">
        <v>-5.42</v>
      </c>
    </row>
    <row r="3281" spans="1:10" x14ac:dyDescent="0.3">
      <c r="A3281" s="163">
        <v>45686</v>
      </c>
      <c r="B3281" t="s">
        <v>4179</v>
      </c>
      <c r="C3281">
        <v>28.35</v>
      </c>
      <c r="D3281">
        <v>10.55</v>
      </c>
      <c r="E3281">
        <v>-4.9800000000000004</v>
      </c>
      <c r="F3281">
        <v>-4.9800000000000004</v>
      </c>
      <c r="G3281">
        <v>-4.32</v>
      </c>
      <c r="H3281">
        <v>-9.3000000000000007</v>
      </c>
      <c r="I3281">
        <v>5</v>
      </c>
      <c r="J3281">
        <v>-4.3000000000000007</v>
      </c>
    </row>
    <row r="3282" spans="1:10" x14ac:dyDescent="0.3">
      <c r="A3282" s="163">
        <v>45686</v>
      </c>
      <c r="B3282" t="s">
        <v>3314</v>
      </c>
      <c r="C3282">
        <v>132</v>
      </c>
      <c r="D3282">
        <v>-2.35</v>
      </c>
      <c r="E3282">
        <v>-2.6</v>
      </c>
      <c r="F3282">
        <v>-2.6</v>
      </c>
      <c r="G3282">
        <v>-2.0699999999999998</v>
      </c>
      <c r="H3282">
        <v>-4.67</v>
      </c>
      <c r="I3282">
        <v>1.34</v>
      </c>
      <c r="J3282">
        <v>-3.33</v>
      </c>
    </row>
    <row r="3283" spans="1:10" x14ac:dyDescent="0.3">
      <c r="A3283" s="163">
        <v>45686</v>
      </c>
      <c r="B3283" t="s">
        <v>3315</v>
      </c>
      <c r="C3283">
        <v>93.25</v>
      </c>
      <c r="D3283">
        <v>-8.09</v>
      </c>
      <c r="E3283">
        <v>-12.83</v>
      </c>
      <c r="F3283">
        <v>-12.83</v>
      </c>
      <c r="I3283">
        <v>3.61</v>
      </c>
      <c r="J3283">
        <v>-9.2200000000000006</v>
      </c>
    </row>
    <row r="3284" spans="1:10" x14ac:dyDescent="0.3">
      <c r="A3284" s="163">
        <v>45686</v>
      </c>
      <c r="B3284" t="s">
        <v>3316</v>
      </c>
      <c r="C3284">
        <v>6801.15</v>
      </c>
      <c r="D3284">
        <v>-12.96</v>
      </c>
      <c r="E3284">
        <v>-5</v>
      </c>
      <c r="F3284">
        <v>-5</v>
      </c>
      <c r="G3284">
        <v>-4.72</v>
      </c>
      <c r="H3284">
        <v>-9.7200000000000006</v>
      </c>
      <c r="I3284">
        <v>4.95</v>
      </c>
      <c r="J3284">
        <v>-4.7699999999999987</v>
      </c>
    </row>
    <row r="3285" spans="1:10" x14ac:dyDescent="0.3">
      <c r="A3285" s="163">
        <v>45686</v>
      </c>
      <c r="B3285" t="s">
        <v>3317</v>
      </c>
      <c r="C3285">
        <v>247.85</v>
      </c>
      <c r="D3285">
        <v>-5.660000000000001</v>
      </c>
      <c r="E3285">
        <v>-4.76</v>
      </c>
      <c r="F3285">
        <v>-4.76</v>
      </c>
      <c r="G3285">
        <v>-4.96</v>
      </c>
      <c r="H3285">
        <v>-9.7200000000000006</v>
      </c>
      <c r="I3285">
        <v>-4.0999999999999996</v>
      </c>
      <c r="J3285">
        <v>-13.82</v>
      </c>
    </row>
    <row r="3286" spans="1:10" x14ac:dyDescent="0.3">
      <c r="A3286" s="163">
        <v>45686</v>
      </c>
      <c r="B3286" t="s">
        <v>3318</v>
      </c>
      <c r="C3286">
        <v>772.55</v>
      </c>
      <c r="D3286">
        <v>0.57000000000000006</v>
      </c>
      <c r="E3286">
        <v>2</v>
      </c>
      <c r="F3286">
        <v>2</v>
      </c>
      <c r="G3286">
        <v>2</v>
      </c>
      <c r="H3286">
        <v>4</v>
      </c>
      <c r="I3286">
        <v>1.99</v>
      </c>
      <c r="J3286">
        <v>5.99</v>
      </c>
    </row>
    <row r="3287" spans="1:10" x14ac:dyDescent="0.3">
      <c r="A3287" s="163">
        <v>45686</v>
      </c>
      <c r="B3287" t="s">
        <v>3319</v>
      </c>
      <c r="C3287">
        <v>722.45</v>
      </c>
      <c r="D3287">
        <v>-2.0900000000000003</v>
      </c>
      <c r="E3287">
        <v>-9.2100000000000009</v>
      </c>
      <c r="F3287">
        <v>-9.2100000000000009</v>
      </c>
      <c r="G3287">
        <v>-3.16</v>
      </c>
      <c r="H3287">
        <v>-12.37</v>
      </c>
      <c r="I3287">
        <v>4.42</v>
      </c>
      <c r="J3287">
        <v>-7.9500000000000011</v>
      </c>
    </row>
    <row r="3288" spans="1:10" x14ac:dyDescent="0.3">
      <c r="A3288" s="163">
        <v>45686</v>
      </c>
      <c r="B3288" t="s">
        <v>3320</v>
      </c>
      <c r="C3288">
        <v>68.33</v>
      </c>
      <c r="D3288">
        <v>-0.69</v>
      </c>
      <c r="E3288">
        <v>-6.87</v>
      </c>
      <c r="F3288">
        <v>-6.87</v>
      </c>
      <c r="G3288">
        <v>3.46</v>
      </c>
      <c r="H3288">
        <v>-3.41</v>
      </c>
      <c r="I3288">
        <v>1.44</v>
      </c>
      <c r="J3288">
        <v>-1.97</v>
      </c>
    </row>
    <row r="3289" spans="1:10" x14ac:dyDescent="0.3">
      <c r="A3289" s="163">
        <v>45686</v>
      </c>
      <c r="B3289" t="s">
        <v>3321</v>
      </c>
      <c r="C3289">
        <v>10.74</v>
      </c>
      <c r="D3289">
        <v>-0.73000000000000043</v>
      </c>
      <c r="E3289">
        <v>-3.41</v>
      </c>
      <c r="F3289">
        <v>-3.41</v>
      </c>
      <c r="G3289">
        <v>-1.3</v>
      </c>
      <c r="H3289">
        <v>-4.71</v>
      </c>
      <c r="I3289">
        <v>1.1299999999999999</v>
      </c>
      <c r="J3289">
        <v>-3.58</v>
      </c>
    </row>
    <row r="3290" spans="1:10" x14ac:dyDescent="0.3">
      <c r="A3290" s="163">
        <v>45686</v>
      </c>
      <c r="B3290" t="s">
        <v>3322</v>
      </c>
      <c r="C3290">
        <v>5.17</v>
      </c>
      <c r="D3290">
        <v>-4.37</v>
      </c>
      <c r="E3290">
        <v>-4.97</v>
      </c>
      <c r="F3290">
        <v>-4.97</v>
      </c>
      <c r="G3290">
        <v>4.84</v>
      </c>
      <c r="H3290">
        <v>-0.12999999999999989</v>
      </c>
      <c r="I3290">
        <v>-4.4400000000000004</v>
      </c>
      <c r="J3290">
        <v>-4.57</v>
      </c>
    </row>
    <row r="3291" spans="1:10" x14ac:dyDescent="0.3">
      <c r="A3291" s="163">
        <v>45686</v>
      </c>
      <c r="B3291" t="s">
        <v>3323</v>
      </c>
      <c r="C3291">
        <v>39.74</v>
      </c>
      <c r="D3291">
        <v>-1.0100000000000002</v>
      </c>
      <c r="E3291">
        <v>-1.24</v>
      </c>
      <c r="F3291">
        <v>-1.24</v>
      </c>
      <c r="G3291">
        <v>-3.63</v>
      </c>
      <c r="H3291">
        <v>-4.87</v>
      </c>
      <c r="I3291">
        <v>-0.77</v>
      </c>
      <c r="J3291">
        <v>-5.6400000000000006</v>
      </c>
    </row>
    <row r="3292" spans="1:10" x14ac:dyDescent="0.3">
      <c r="A3292" s="163">
        <v>45686</v>
      </c>
      <c r="B3292" t="s">
        <v>3324</v>
      </c>
      <c r="C3292">
        <v>37.979999999999997</v>
      </c>
      <c r="D3292">
        <v>-4.71</v>
      </c>
      <c r="E3292">
        <v>0.52</v>
      </c>
      <c r="F3292">
        <v>0.52</v>
      </c>
      <c r="G3292">
        <v>-2.15</v>
      </c>
      <c r="H3292">
        <v>-1.63</v>
      </c>
      <c r="I3292">
        <v>0.69</v>
      </c>
      <c r="J3292">
        <v>-0.94</v>
      </c>
    </row>
    <row r="3293" spans="1:10" x14ac:dyDescent="0.3">
      <c r="A3293" s="163">
        <v>45681</v>
      </c>
      <c r="B3293" t="s">
        <v>3325</v>
      </c>
      <c r="C3293">
        <v>29.51</v>
      </c>
      <c r="D3293">
        <v>2.39</v>
      </c>
      <c r="E3293">
        <v>4.7300000000000004</v>
      </c>
      <c r="G3293">
        <v>-2.0699999999999998</v>
      </c>
      <c r="I3293">
        <v>4.67</v>
      </c>
    </row>
    <row r="3294" spans="1:10" x14ac:dyDescent="0.3">
      <c r="A3294" s="163">
        <v>45686</v>
      </c>
      <c r="B3294" t="s">
        <v>3326</v>
      </c>
      <c r="C3294">
        <v>777.9</v>
      </c>
      <c r="D3294">
        <v>0.75</v>
      </c>
      <c r="E3294">
        <v>-3.75</v>
      </c>
      <c r="F3294">
        <v>-3.75</v>
      </c>
      <c r="G3294">
        <v>3.67</v>
      </c>
      <c r="H3294">
        <v>-0.08</v>
      </c>
      <c r="I3294">
        <v>0.1</v>
      </c>
      <c r="J3294">
        <v>1.99999999999999E-2</v>
      </c>
    </row>
    <row r="3295" spans="1:10" x14ac:dyDescent="0.3">
      <c r="A3295" s="163">
        <v>45685</v>
      </c>
      <c r="B3295" t="s">
        <v>3327</v>
      </c>
      <c r="C3295">
        <v>48</v>
      </c>
      <c r="D3295">
        <v>-3.14</v>
      </c>
      <c r="E3295">
        <v>-5.9</v>
      </c>
      <c r="F3295">
        <v>-5.9</v>
      </c>
      <c r="G3295">
        <v>2.02</v>
      </c>
      <c r="H3295">
        <v>-3.88</v>
      </c>
    </row>
    <row r="3296" spans="1:10" x14ac:dyDescent="0.3">
      <c r="A3296" s="163">
        <v>45686</v>
      </c>
      <c r="B3296" t="s">
        <v>3328</v>
      </c>
      <c r="C3296">
        <v>38.03</v>
      </c>
      <c r="D3296">
        <v>3.640000000000001</v>
      </c>
      <c r="E3296">
        <v>-9.7200000000000006</v>
      </c>
      <c r="F3296">
        <v>-9.7200000000000006</v>
      </c>
      <c r="G3296">
        <v>-3.7</v>
      </c>
      <c r="H3296">
        <v>-13.420000000000002</v>
      </c>
      <c r="I3296">
        <v>3.77</v>
      </c>
      <c r="J3296">
        <v>-9.6500000000000021</v>
      </c>
    </row>
    <row r="3297" spans="1:10" x14ac:dyDescent="0.3">
      <c r="A3297" s="163">
        <v>45686</v>
      </c>
      <c r="B3297" t="s">
        <v>3329</v>
      </c>
      <c r="C3297">
        <v>90.91</v>
      </c>
      <c r="D3297">
        <v>-5.19</v>
      </c>
      <c r="E3297">
        <v>0.27</v>
      </c>
      <c r="F3297">
        <v>0.27</v>
      </c>
      <c r="G3297">
        <v>-2.44</v>
      </c>
      <c r="H3297">
        <v>-2.17</v>
      </c>
      <c r="I3297">
        <v>1.01</v>
      </c>
      <c r="J3297">
        <v>-1.1599999999999999</v>
      </c>
    </row>
    <row r="3298" spans="1:10" x14ac:dyDescent="0.3">
      <c r="A3298" s="163">
        <v>45686</v>
      </c>
      <c r="B3298" t="s">
        <v>3330</v>
      </c>
      <c r="C3298">
        <v>225</v>
      </c>
      <c r="D3298">
        <v>16.11</v>
      </c>
      <c r="E3298">
        <v>-3.89</v>
      </c>
      <c r="F3298">
        <v>-3.89</v>
      </c>
      <c r="G3298">
        <v>-5.64</v>
      </c>
      <c r="H3298">
        <v>-9.5299999999999994</v>
      </c>
      <c r="I3298">
        <v>7.17</v>
      </c>
      <c r="J3298">
        <v>-2.3599999999999994</v>
      </c>
    </row>
    <row r="3299" spans="1:10" x14ac:dyDescent="0.3">
      <c r="A3299" s="163">
        <v>45686</v>
      </c>
      <c r="B3299" t="s">
        <v>3331</v>
      </c>
      <c r="C3299">
        <v>212.65</v>
      </c>
      <c r="D3299">
        <v>-7.77</v>
      </c>
      <c r="E3299">
        <v>-5.54</v>
      </c>
      <c r="F3299">
        <v>-5.54</v>
      </c>
      <c r="G3299">
        <v>1.54</v>
      </c>
      <c r="H3299">
        <v>-4</v>
      </c>
      <c r="I3299">
        <v>5.93</v>
      </c>
      <c r="J3299">
        <v>1.93</v>
      </c>
    </row>
    <row r="3300" spans="1:10" x14ac:dyDescent="0.3">
      <c r="A3300" s="163">
        <v>45686</v>
      </c>
      <c r="B3300" t="s">
        <v>3332</v>
      </c>
      <c r="C3300">
        <v>10.87</v>
      </c>
      <c r="D3300">
        <v>-4.1900000000000004</v>
      </c>
      <c r="E3300">
        <v>2.79</v>
      </c>
      <c r="F3300">
        <v>2.79</v>
      </c>
      <c r="G3300">
        <v>-5.97</v>
      </c>
      <c r="H3300">
        <v>-3.18</v>
      </c>
      <c r="I3300">
        <v>4.62</v>
      </c>
      <c r="J3300">
        <v>1.4400000000000004</v>
      </c>
    </row>
    <row r="3301" spans="1:10" x14ac:dyDescent="0.3">
      <c r="A3301" s="163">
        <v>45686</v>
      </c>
      <c r="B3301" t="s">
        <v>3333</v>
      </c>
      <c r="C3301">
        <v>577.15</v>
      </c>
      <c r="D3301">
        <v>-5.63</v>
      </c>
      <c r="E3301">
        <v>-1.01</v>
      </c>
      <c r="F3301">
        <v>-1.01</v>
      </c>
      <c r="G3301">
        <v>-2.85</v>
      </c>
      <c r="H3301">
        <v>-3.86</v>
      </c>
      <c r="I3301">
        <v>0.74</v>
      </c>
      <c r="J3301">
        <v>-3.12</v>
      </c>
    </row>
    <row r="3302" spans="1:10" x14ac:dyDescent="0.3">
      <c r="A3302" s="163">
        <v>45686</v>
      </c>
      <c r="B3302" t="s">
        <v>3334</v>
      </c>
      <c r="C3302">
        <v>854</v>
      </c>
      <c r="D3302">
        <v>4.54</v>
      </c>
      <c r="I3302">
        <v>-1.84</v>
      </c>
      <c r="J3302">
        <v>-1.84</v>
      </c>
    </row>
    <row r="3303" spans="1:10" x14ac:dyDescent="0.3">
      <c r="A3303" s="163">
        <v>45686</v>
      </c>
      <c r="B3303" t="s">
        <v>3335</v>
      </c>
      <c r="C3303">
        <v>50.92</v>
      </c>
      <c r="D3303">
        <v>-2.04</v>
      </c>
      <c r="E3303">
        <v>1.98</v>
      </c>
      <c r="F3303">
        <v>1.98</v>
      </c>
      <c r="G3303">
        <v>-2</v>
      </c>
      <c r="H3303">
        <v>-0.02</v>
      </c>
      <c r="I3303">
        <v>-1.98</v>
      </c>
      <c r="J3303">
        <v>-2</v>
      </c>
    </row>
    <row r="3304" spans="1:10" x14ac:dyDescent="0.3">
      <c r="A3304" s="163">
        <v>45686</v>
      </c>
      <c r="B3304" t="s">
        <v>3336</v>
      </c>
      <c r="C3304">
        <v>109.1</v>
      </c>
      <c r="D3304">
        <v>-1.61</v>
      </c>
      <c r="E3304">
        <v>1.28</v>
      </c>
      <c r="F3304">
        <v>1.28</v>
      </c>
      <c r="G3304">
        <v>-4.67</v>
      </c>
      <c r="H3304">
        <v>-3.39</v>
      </c>
      <c r="I3304">
        <v>1.82</v>
      </c>
      <c r="J3304">
        <v>-1.5699999999999996</v>
      </c>
    </row>
    <row r="3305" spans="1:10" x14ac:dyDescent="0.3">
      <c r="A3305" s="163">
        <v>45686</v>
      </c>
      <c r="B3305" t="s">
        <v>3337</v>
      </c>
      <c r="C3305">
        <v>76.36</v>
      </c>
      <c r="D3305">
        <v>-6.93</v>
      </c>
      <c r="E3305">
        <v>-2.0099999999999998</v>
      </c>
      <c r="F3305">
        <v>-2.0099999999999998</v>
      </c>
      <c r="G3305">
        <v>-2.0099999999999998</v>
      </c>
      <c r="H3305">
        <v>-4.0199999999999996</v>
      </c>
      <c r="I3305">
        <v>-2</v>
      </c>
      <c r="J3305">
        <v>-6.02</v>
      </c>
    </row>
    <row r="3306" spans="1:10" x14ac:dyDescent="0.3">
      <c r="A3306" s="163">
        <v>45686</v>
      </c>
      <c r="B3306" t="s">
        <v>3338</v>
      </c>
      <c r="C3306">
        <v>15.88</v>
      </c>
      <c r="D3306">
        <v>7.37</v>
      </c>
      <c r="E3306">
        <v>-4.9400000000000004</v>
      </c>
      <c r="F3306">
        <v>-4.9400000000000004</v>
      </c>
      <c r="G3306">
        <v>4.18</v>
      </c>
      <c r="H3306">
        <v>-0.76000000000000068</v>
      </c>
      <c r="I3306">
        <v>4.34</v>
      </c>
      <c r="J3306">
        <v>3.5799999999999992</v>
      </c>
    </row>
    <row r="3307" spans="1:10" x14ac:dyDescent="0.3">
      <c r="A3307" s="163">
        <v>45686</v>
      </c>
      <c r="B3307" t="s">
        <v>3339</v>
      </c>
      <c r="C3307">
        <v>294.95</v>
      </c>
      <c r="D3307">
        <v>5.01</v>
      </c>
      <c r="E3307">
        <v>-7.84</v>
      </c>
      <c r="F3307">
        <v>-7.84</v>
      </c>
      <c r="G3307">
        <v>-0.99</v>
      </c>
      <c r="H3307">
        <v>-8.83</v>
      </c>
      <c r="I3307">
        <v>9.2200000000000006</v>
      </c>
      <c r="J3307">
        <v>0.39000000000000051</v>
      </c>
    </row>
    <row r="3308" spans="1:10" x14ac:dyDescent="0.3">
      <c r="A3308" s="163">
        <v>45686</v>
      </c>
      <c r="B3308" t="s">
        <v>3340</v>
      </c>
      <c r="C3308">
        <v>72.599999999999994</v>
      </c>
      <c r="D3308">
        <v>-8.16</v>
      </c>
      <c r="E3308">
        <v>-3.04</v>
      </c>
      <c r="F3308">
        <v>-3.04</v>
      </c>
      <c r="G3308">
        <v>-0.96</v>
      </c>
      <c r="H3308">
        <v>-4</v>
      </c>
      <c r="I3308">
        <v>3.08</v>
      </c>
      <c r="J3308">
        <v>-0.92</v>
      </c>
    </row>
    <row r="3309" spans="1:10" x14ac:dyDescent="0.3">
      <c r="A3309" s="163">
        <v>45686</v>
      </c>
      <c r="B3309" t="s">
        <v>3341</v>
      </c>
      <c r="C3309">
        <v>177.9</v>
      </c>
      <c r="D3309">
        <v>-2.63</v>
      </c>
      <c r="E3309">
        <v>-3.84</v>
      </c>
      <c r="F3309">
        <v>-3.84</v>
      </c>
      <c r="G3309">
        <v>-2.35</v>
      </c>
      <c r="H3309">
        <v>-6.19</v>
      </c>
      <c r="I3309">
        <v>15.52</v>
      </c>
      <c r="J3309">
        <v>9.33</v>
      </c>
    </row>
    <row r="3310" spans="1:10" x14ac:dyDescent="0.3">
      <c r="A3310" s="163">
        <v>45686</v>
      </c>
      <c r="B3310" t="s">
        <v>3342</v>
      </c>
      <c r="C3310">
        <v>0.94</v>
      </c>
      <c r="D3310">
        <v>-0.99</v>
      </c>
      <c r="E3310">
        <v>-5.0999999999999996</v>
      </c>
      <c r="F3310">
        <v>-5.0999999999999996</v>
      </c>
      <c r="H3310">
        <v>-5.0999999999999996</v>
      </c>
      <c r="I3310">
        <v>1.08</v>
      </c>
      <c r="J3310">
        <v>-4.0199999999999996</v>
      </c>
    </row>
    <row r="3311" spans="1:10" x14ac:dyDescent="0.3">
      <c r="A3311" s="163">
        <v>45686</v>
      </c>
      <c r="B3311" t="s">
        <v>3343</v>
      </c>
      <c r="C3311">
        <v>769.5</v>
      </c>
      <c r="D3311">
        <v>-5.0299999999999994</v>
      </c>
      <c r="E3311">
        <v>-3.27</v>
      </c>
      <c r="F3311">
        <v>-3.27</v>
      </c>
      <c r="G3311">
        <v>0.5</v>
      </c>
      <c r="H3311">
        <v>-2.77</v>
      </c>
      <c r="I3311">
        <v>2.63</v>
      </c>
      <c r="J3311">
        <v>-0.1400000000000001</v>
      </c>
    </row>
    <row r="3312" spans="1:10" x14ac:dyDescent="0.3">
      <c r="A3312" s="163">
        <v>45685</v>
      </c>
      <c r="B3312" t="s">
        <v>3344</v>
      </c>
      <c r="C3312">
        <v>120</v>
      </c>
      <c r="D3312">
        <v>-4.5999999999999996</v>
      </c>
      <c r="E3312">
        <v>-1.0900000000000001</v>
      </c>
      <c r="F3312">
        <v>-1.0900000000000001</v>
      </c>
      <c r="G3312">
        <v>1.91</v>
      </c>
      <c r="H3312">
        <v>0.81999999999999984</v>
      </c>
    </row>
    <row r="3313" spans="1:10" x14ac:dyDescent="0.3">
      <c r="A3313" s="163">
        <v>45686</v>
      </c>
      <c r="B3313" t="s">
        <v>3345</v>
      </c>
      <c r="C3313">
        <v>89</v>
      </c>
      <c r="D3313">
        <v>-5.45</v>
      </c>
      <c r="E3313">
        <v>-10.35</v>
      </c>
      <c r="F3313">
        <v>-10.35</v>
      </c>
      <c r="G3313">
        <v>2.94</v>
      </c>
      <c r="H3313">
        <v>-7.41</v>
      </c>
      <c r="I3313">
        <v>-12.4</v>
      </c>
      <c r="J3313">
        <v>-19.809999999999999</v>
      </c>
    </row>
    <row r="3314" spans="1:10" x14ac:dyDescent="0.3">
      <c r="A3314" s="163">
        <v>45686</v>
      </c>
      <c r="B3314" t="s">
        <v>3346</v>
      </c>
      <c r="C3314">
        <v>269.7</v>
      </c>
      <c r="D3314">
        <v>-15.8</v>
      </c>
      <c r="E3314">
        <v>-3.79</v>
      </c>
      <c r="F3314">
        <v>-3.79</v>
      </c>
      <c r="G3314">
        <v>1.44</v>
      </c>
      <c r="H3314">
        <v>-2.35</v>
      </c>
      <c r="I3314">
        <v>2.2599999999999998</v>
      </c>
      <c r="J3314">
        <v>-9.0000000000000302E-2</v>
      </c>
    </row>
    <row r="3315" spans="1:10" x14ac:dyDescent="0.3">
      <c r="A3315" s="163">
        <v>45686</v>
      </c>
      <c r="B3315" t="s">
        <v>3347</v>
      </c>
      <c r="C3315">
        <v>38.090000000000003</v>
      </c>
      <c r="D3315">
        <v>2.75</v>
      </c>
      <c r="E3315">
        <v>-4.09</v>
      </c>
      <c r="F3315">
        <v>-4.09</v>
      </c>
      <c r="G3315">
        <v>-5</v>
      </c>
      <c r="H3315">
        <v>-9.09</v>
      </c>
      <c r="I3315">
        <v>-4.99</v>
      </c>
      <c r="J3315">
        <v>-14.08</v>
      </c>
    </row>
    <row r="3316" spans="1:10" x14ac:dyDescent="0.3">
      <c r="A3316" s="163">
        <v>45686</v>
      </c>
      <c r="B3316" t="s">
        <v>3348</v>
      </c>
      <c r="C3316">
        <v>0.33</v>
      </c>
      <c r="D3316">
        <v>0.1800000000000006</v>
      </c>
    </row>
    <row r="3317" spans="1:10" x14ac:dyDescent="0.3">
      <c r="A3317" s="163">
        <v>45678</v>
      </c>
      <c r="B3317" t="s">
        <v>3349</v>
      </c>
      <c r="C3317">
        <v>42.31</v>
      </c>
      <c r="D3317">
        <v>4.84</v>
      </c>
      <c r="E3317">
        <v>0</v>
      </c>
      <c r="G3317">
        <v>-10</v>
      </c>
      <c r="I3317">
        <v>0</v>
      </c>
    </row>
    <row r="3318" spans="1:10" x14ac:dyDescent="0.3">
      <c r="A3318" s="163">
        <v>45686</v>
      </c>
      <c r="B3318" t="s">
        <v>3350</v>
      </c>
      <c r="C3318">
        <v>46</v>
      </c>
      <c r="D3318">
        <v>4.5999999999999996</v>
      </c>
      <c r="E3318">
        <v>-2.2000000000000002</v>
      </c>
      <c r="F3318">
        <v>-2.2000000000000002</v>
      </c>
      <c r="G3318">
        <v>1.62</v>
      </c>
      <c r="H3318">
        <v>-0.58000000000000007</v>
      </c>
      <c r="I3318">
        <v>0.63</v>
      </c>
      <c r="J3318">
        <v>4.9999999999999899E-2</v>
      </c>
    </row>
    <row r="3319" spans="1:10" x14ac:dyDescent="0.3">
      <c r="A3319" s="163">
        <v>45686</v>
      </c>
      <c r="B3319" t="s">
        <v>3351</v>
      </c>
      <c r="C3319">
        <v>0.71</v>
      </c>
      <c r="D3319">
        <v>-1.37</v>
      </c>
      <c r="E3319">
        <v>-2.78</v>
      </c>
      <c r="F3319">
        <v>-2.78</v>
      </c>
      <c r="H3319">
        <v>-2.78</v>
      </c>
      <c r="I3319">
        <v>1.43</v>
      </c>
      <c r="J3319">
        <v>-1.35</v>
      </c>
    </row>
    <row r="3320" spans="1:10" x14ac:dyDescent="0.3">
      <c r="A3320" s="163">
        <v>45686</v>
      </c>
      <c r="B3320" t="s">
        <v>3352</v>
      </c>
      <c r="C3320">
        <v>203.2</v>
      </c>
      <c r="D3320">
        <v>-3.94</v>
      </c>
      <c r="E3320">
        <v>-3.88</v>
      </c>
      <c r="F3320">
        <v>-3.88</v>
      </c>
      <c r="G3320">
        <v>-4.29</v>
      </c>
      <c r="H3320">
        <v>-8.17</v>
      </c>
      <c r="I3320">
        <v>1.32</v>
      </c>
      <c r="J3320">
        <v>-6.85</v>
      </c>
    </row>
    <row r="3321" spans="1:10" x14ac:dyDescent="0.3">
      <c r="A3321" s="163">
        <v>45686</v>
      </c>
      <c r="B3321" t="s">
        <v>3353</v>
      </c>
      <c r="C3321">
        <v>329.1</v>
      </c>
      <c r="D3321">
        <v>-12.95</v>
      </c>
      <c r="E3321">
        <v>-5.55</v>
      </c>
      <c r="F3321">
        <v>-5.55</v>
      </c>
      <c r="G3321">
        <v>-1.57</v>
      </c>
      <c r="H3321">
        <v>-7.12</v>
      </c>
      <c r="I3321">
        <v>3.65</v>
      </c>
      <c r="J3321">
        <v>-3.47</v>
      </c>
    </row>
    <row r="3322" spans="1:10" x14ac:dyDescent="0.3">
      <c r="A3322" s="163">
        <v>45686</v>
      </c>
      <c r="B3322" t="s">
        <v>3354</v>
      </c>
      <c r="C3322">
        <v>10.92</v>
      </c>
      <c r="D3322">
        <v>-1.61</v>
      </c>
      <c r="E3322">
        <v>-2.93</v>
      </c>
      <c r="F3322">
        <v>-2.93</v>
      </c>
      <c r="G3322">
        <v>-4.93</v>
      </c>
      <c r="H3322">
        <v>-7.8599999999999994</v>
      </c>
      <c r="I3322">
        <v>4.9000000000000004</v>
      </c>
      <c r="J3322">
        <v>-2.9599999999999991</v>
      </c>
    </row>
    <row r="3323" spans="1:10" x14ac:dyDescent="0.3">
      <c r="A3323" s="163">
        <v>45686</v>
      </c>
      <c r="B3323" t="s">
        <v>4260</v>
      </c>
      <c r="C3323">
        <v>199.9</v>
      </c>
      <c r="D3323">
        <v>-3.13</v>
      </c>
      <c r="E3323">
        <v>3.22</v>
      </c>
      <c r="F3323">
        <v>3.22</v>
      </c>
      <c r="G3323">
        <v>0.5</v>
      </c>
      <c r="H3323">
        <v>3.72</v>
      </c>
      <c r="I3323">
        <v>-0.05</v>
      </c>
      <c r="J3323">
        <v>3.67</v>
      </c>
    </row>
    <row r="3324" spans="1:10" x14ac:dyDescent="0.3">
      <c r="A3324" s="163">
        <v>45686</v>
      </c>
      <c r="B3324" t="s">
        <v>3355</v>
      </c>
      <c r="C3324">
        <v>368.05</v>
      </c>
      <c r="D3324">
        <v>-1.98</v>
      </c>
      <c r="E3324">
        <v>-0.83</v>
      </c>
      <c r="F3324">
        <v>-0.83</v>
      </c>
      <c r="G3324">
        <v>-1.63</v>
      </c>
      <c r="H3324">
        <v>-2.46</v>
      </c>
      <c r="I3324">
        <v>1.06</v>
      </c>
      <c r="J3324">
        <v>-1.4</v>
      </c>
    </row>
    <row r="3325" spans="1:10" x14ac:dyDescent="0.3">
      <c r="A3325" s="163">
        <v>45686</v>
      </c>
      <c r="B3325" t="s">
        <v>3356</v>
      </c>
      <c r="C3325">
        <v>131.15</v>
      </c>
      <c r="D3325">
        <v>-10.88</v>
      </c>
      <c r="E3325">
        <v>-4.63</v>
      </c>
      <c r="F3325">
        <v>-4.63</v>
      </c>
      <c r="G3325">
        <v>-0.66</v>
      </c>
      <c r="H3325">
        <v>-5.29</v>
      </c>
      <c r="I3325">
        <v>2.54</v>
      </c>
      <c r="J3325">
        <v>-2.75</v>
      </c>
    </row>
    <row r="3326" spans="1:10" x14ac:dyDescent="0.3">
      <c r="A3326" s="163">
        <v>45686</v>
      </c>
      <c r="B3326" t="s">
        <v>3357</v>
      </c>
      <c r="C3326">
        <v>37</v>
      </c>
      <c r="D3326">
        <v>-5.0999999999999996</v>
      </c>
      <c r="E3326">
        <v>-4.95</v>
      </c>
      <c r="F3326">
        <v>-4.95</v>
      </c>
      <c r="G3326">
        <v>0.33</v>
      </c>
      <c r="H3326">
        <v>-4.62</v>
      </c>
      <c r="I3326">
        <v>2.72</v>
      </c>
      <c r="J3326">
        <v>-1.9</v>
      </c>
    </row>
    <row r="3327" spans="1:10" x14ac:dyDescent="0.3">
      <c r="A3327" s="163">
        <v>45686</v>
      </c>
      <c r="B3327" t="s">
        <v>3358</v>
      </c>
      <c r="C3327">
        <v>1999.7</v>
      </c>
      <c r="D3327">
        <v>-2.42</v>
      </c>
      <c r="E3327">
        <v>-0.97</v>
      </c>
      <c r="F3327">
        <v>-0.97</v>
      </c>
      <c r="G3327">
        <v>4.74</v>
      </c>
      <c r="H3327">
        <v>3.7700000000000009</v>
      </c>
      <c r="I3327">
        <v>0.99</v>
      </c>
      <c r="J3327">
        <v>4.7600000000000007</v>
      </c>
    </row>
    <row r="3328" spans="1:10" x14ac:dyDescent="0.3">
      <c r="A3328" s="163">
        <v>45686</v>
      </c>
      <c r="B3328" t="s">
        <v>3359</v>
      </c>
      <c r="C3328">
        <v>553.45000000000005</v>
      </c>
      <c r="D3328">
        <v>0.2799999999999998</v>
      </c>
      <c r="E3328">
        <v>-2.98</v>
      </c>
      <c r="F3328">
        <v>-2.98</v>
      </c>
      <c r="G3328">
        <v>3.54</v>
      </c>
      <c r="H3328">
        <v>0.56000000000000005</v>
      </c>
      <c r="I3328">
        <v>4.47</v>
      </c>
      <c r="J3328">
        <v>5.0299999999999994</v>
      </c>
    </row>
    <row r="3329" spans="1:10" x14ac:dyDescent="0.3">
      <c r="A3329" s="163">
        <v>45686</v>
      </c>
      <c r="B3329" t="s">
        <v>3360</v>
      </c>
      <c r="C3329">
        <v>89.9</v>
      </c>
      <c r="D3329">
        <v>-4</v>
      </c>
      <c r="E3329">
        <v>-5.84</v>
      </c>
      <c r="F3329">
        <v>-5.84</v>
      </c>
      <c r="G3329">
        <v>-2.9</v>
      </c>
      <c r="H3329">
        <v>-8.74</v>
      </c>
      <c r="I3329">
        <v>3.39</v>
      </c>
      <c r="J3329">
        <v>-5.35</v>
      </c>
    </row>
    <row r="3330" spans="1:10" x14ac:dyDescent="0.3">
      <c r="A3330" s="163">
        <v>45686</v>
      </c>
      <c r="B3330" t="s">
        <v>3361</v>
      </c>
      <c r="C3330">
        <v>40.26</v>
      </c>
      <c r="D3330">
        <v>-2.71</v>
      </c>
      <c r="I3330">
        <v>-2.99</v>
      </c>
      <c r="J3330">
        <v>-2.99</v>
      </c>
    </row>
    <row r="3331" spans="1:10" x14ac:dyDescent="0.3">
      <c r="A3331" s="163">
        <v>45686</v>
      </c>
      <c r="B3331" t="s">
        <v>3362</v>
      </c>
      <c r="C3331">
        <v>73.05</v>
      </c>
      <c r="D3331">
        <v>2.8200000000000003</v>
      </c>
      <c r="E3331">
        <v>-6.86</v>
      </c>
      <c r="F3331">
        <v>-6.86</v>
      </c>
      <c r="G3331">
        <v>1.05</v>
      </c>
      <c r="H3331">
        <v>-5.8100000000000005</v>
      </c>
      <c r="I3331">
        <v>1.46</v>
      </c>
      <c r="J3331">
        <v>-4.3500000000000005</v>
      </c>
    </row>
    <row r="3332" spans="1:10" x14ac:dyDescent="0.3">
      <c r="A3332" s="163">
        <v>45686</v>
      </c>
      <c r="B3332" t="s">
        <v>3363</v>
      </c>
      <c r="C3332">
        <v>695.75</v>
      </c>
      <c r="D3332">
        <v>-1.4</v>
      </c>
      <c r="E3332">
        <v>-3.9</v>
      </c>
      <c r="F3332">
        <v>-3.9</v>
      </c>
      <c r="G3332">
        <v>-1.26</v>
      </c>
      <c r="H3332">
        <v>-5.16</v>
      </c>
      <c r="I3332">
        <v>-2.2999999999999998</v>
      </c>
      <c r="J3332">
        <v>-7.46</v>
      </c>
    </row>
    <row r="3333" spans="1:10" x14ac:dyDescent="0.3">
      <c r="A3333" s="163">
        <v>45686</v>
      </c>
      <c r="B3333" t="s">
        <v>3364</v>
      </c>
      <c r="C3333">
        <v>9.39</v>
      </c>
      <c r="D3333">
        <v>-9.84</v>
      </c>
      <c r="E3333">
        <v>-1.91</v>
      </c>
      <c r="F3333">
        <v>-1.91</v>
      </c>
      <c r="G3333">
        <v>-1.94</v>
      </c>
      <c r="H3333">
        <v>-3.85</v>
      </c>
      <c r="I3333">
        <v>-1.98</v>
      </c>
      <c r="J3333">
        <v>-5.83</v>
      </c>
    </row>
    <row r="3334" spans="1:10" x14ac:dyDescent="0.3">
      <c r="A3334" s="163">
        <v>45686</v>
      </c>
      <c r="B3334" t="s">
        <v>4180</v>
      </c>
      <c r="C3334">
        <v>22.7</v>
      </c>
      <c r="D3334">
        <v>-2.89</v>
      </c>
      <c r="E3334">
        <v>-2.5099999999999998</v>
      </c>
      <c r="F3334">
        <v>-2.5099999999999998</v>
      </c>
      <c r="G3334">
        <v>2.62</v>
      </c>
      <c r="H3334">
        <v>0.11000000000000031</v>
      </c>
      <c r="I3334">
        <v>-0.04</v>
      </c>
      <c r="J3334">
        <v>7.0000000000000298E-2</v>
      </c>
    </row>
    <row r="3335" spans="1:10" x14ac:dyDescent="0.3">
      <c r="A3335" s="163">
        <v>45686</v>
      </c>
      <c r="B3335" t="s">
        <v>3365</v>
      </c>
      <c r="C3335">
        <v>31.85</v>
      </c>
      <c r="D3335">
        <v>-0.42</v>
      </c>
      <c r="E3335">
        <v>-1.98</v>
      </c>
      <c r="F3335">
        <v>-1.98</v>
      </c>
      <c r="G3335">
        <v>-2.02</v>
      </c>
      <c r="H3335">
        <v>-4</v>
      </c>
      <c r="I3335">
        <v>0.95</v>
      </c>
      <c r="J3335">
        <v>-3.05</v>
      </c>
    </row>
    <row r="3336" spans="1:10" x14ac:dyDescent="0.3">
      <c r="A3336" s="163">
        <v>45685</v>
      </c>
      <c r="B3336" t="s">
        <v>3366</v>
      </c>
      <c r="C3336">
        <v>14.3</v>
      </c>
      <c r="D3336">
        <v>0.1699999999999999</v>
      </c>
      <c r="E3336">
        <v>0</v>
      </c>
      <c r="G3336">
        <v>-2.19</v>
      </c>
      <c r="H3336">
        <v>0</v>
      </c>
      <c r="I3336">
        <v>0</v>
      </c>
      <c r="J3336">
        <v>-2.19</v>
      </c>
    </row>
    <row r="3337" spans="1:10" x14ac:dyDescent="0.3">
      <c r="A3337" s="163">
        <v>45686</v>
      </c>
      <c r="B3337" t="s">
        <v>4181</v>
      </c>
      <c r="C3337">
        <v>228.95</v>
      </c>
      <c r="D3337">
        <v>9.9600000000000009</v>
      </c>
      <c r="E3337">
        <v>1.98</v>
      </c>
      <c r="F3337">
        <v>1.98</v>
      </c>
      <c r="G3337">
        <v>-1.99</v>
      </c>
      <c r="H3337">
        <v>-0.01</v>
      </c>
      <c r="I3337">
        <v>1.98</v>
      </c>
      <c r="J3337">
        <v>1.97</v>
      </c>
    </row>
    <row r="3338" spans="1:10" x14ac:dyDescent="0.3">
      <c r="A3338" s="163">
        <v>45686</v>
      </c>
      <c r="B3338" t="s">
        <v>3367</v>
      </c>
      <c r="C3338">
        <v>30.27</v>
      </c>
      <c r="D3338">
        <v>4.0300000000000011</v>
      </c>
      <c r="E3338">
        <v>1.1299999999999999</v>
      </c>
      <c r="F3338">
        <v>1.1299999999999999</v>
      </c>
      <c r="G3338">
        <v>-4.9800000000000004</v>
      </c>
      <c r="H3338">
        <v>-3.850000000000001</v>
      </c>
      <c r="I3338">
        <v>4.99</v>
      </c>
      <c r="J3338">
        <v>1.1399999999999997</v>
      </c>
    </row>
    <row r="3339" spans="1:10" x14ac:dyDescent="0.3">
      <c r="A3339" s="163">
        <v>45686</v>
      </c>
      <c r="B3339" t="s">
        <v>3368</v>
      </c>
      <c r="C3339">
        <v>11.26</v>
      </c>
      <c r="D3339">
        <v>-4.0199999999999996</v>
      </c>
      <c r="E3339">
        <v>-3.75</v>
      </c>
      <c r="F3339">
        <v>-3.75</v>
      </c>
      <c r="G3339">
        <v>-5.31</v>
      </c>
      <c r="H3339">
        <v>-9.06</v>
      </c>
      <c r="I3339">
        <v>5.23</v>
      </c>
      <c r="J3339">
        <v>-3.8299999999999983</v>
      </c>
    </row>
    <row r="3340" spans="1:10" x14ac:dyDescent="0.3">
      <c r="A3340" s="163">
        <v>45686</v>
      </c>
      <c r="B3340" t="s">
        <v>3369</v>
      </c>
      <c r="C3340">
        <v>740.15</v>
      </c>
      <c r="D3340">
        <v>0.79</v>
      </c>
      <c r="E3340">
        <v>-5.33</v>
      </c>
      <c r="F3340">
        <v>-5.33</v>
      </c>
      <c r="G3340">
        <v>-3.03</v>
      </c>
      <c r="H3340">
        <v>-8.36</v>
      </c>
      <c r="I3340">
        <v>3.81</v>
      </c>
      <c r="J3340">
        <v>-4.5499999999999989</v>
      </c>
    </row>
    <row r="3341" spans="1:10" x14ac:dyDescent="0.3">
      <c r="A3341" s="163">
        <v>45686</v>
      </c>
      <c r="B3341" t="s">
        <v>3370</v>
      </c>
      <c r="C3341">
        <v>14.34</v>
      </c>
      <c r="D3341">
        <v>-7.3100000000000014</v>
      </c>
      <c r="E3341">
        <v>-4.91</v>
      </c>
      <c r="F3341">
        <v>-4.91</v>
      </c>
      <c r="G3341">
        <v>-4.97</v>
      </c>
      <c r="H3341">
        <v>-9.8800000000000008</v>
      </c>
      <c r="I3341">
        <v>-4.97</v>
      </c>
      <c r="J3341">
        <v>-14.849999999999998</v>
      </c>
    </row>
    <row r="3342" spans="1:10" x14ac:dyDescent="0.3">
      <c r="A3342" s="163">
        <v>45686</v>
      </c>
      <c r="B3342" t="s">
        <v>3371</v>
      </c>
      <c r="C3342">
        <v>9.27</v>
      </c>
      <c r="D3342">
        <v>-4.5100000000000007</v>
      </c>
      <c r="E3342">
        <v>-8.23</v>
      </c>
      <c r="F3342">
        <v>-8.23</v>
      </c>
      <c r="G3342">
        <v>5.2</v>
      </c>
      <c r="H3342">
        <v>-3.03</v>
      </c>
      <c r="I3342">
        <v>-2.42</v>
      </c>
      <c r="J3342">
        <v>-5.45</v>
      </c>
    </row>
    <row r="3343" spans="1:10" x14ac:dyDescent="0.3">
      <c r="A3343" s="163">
        <v>45686</v>
      </c>
      <c r="B3343" t="s">
        <v>3372</v>
      </c>
      <c r="C3343">
        <v>12.39</v>
      </c>
      <c r="D3343">
        <v>-0.85999999999999976</v>
      </c>
      <c r="E3343">
        <v>-3.28</v>
      </c>
      <c r="F3343">
        <v>-3.28</v>
      </c>
      <c r="G3343">
        <v>-2.0699999999999998</v>
      </c>
      <c r="H3343">
        <v>-5.35</v>
      </c>
      <c r="I3343">
        <v>4.6500000000000004</v>
      </c>
      <c r="J3343">
        <v>-0.69999999999999929</v>
      </c>
    </row>
    <row r="3344" spans="1:10" x14ac:dyDescent="0.3">
      <c r="A3344" s="163">
        <v>45686</v>
      </c>
      <c r="B3344" t="s">
        <v>3373</v>
      </c>
      <c r="C3344">
        <v>72.75</v>
      </c>
      <c r="D3344">
        <v>0.54000000000000048</v>
      </c>
      <c r="E3344">
        <v>-5.19</v>
      </c>
      <c r="F3344">
        <v>-5.19</v>
      </c>
      <c r="G3344">
        <v>-7.36</v>
      </c>
      <c r="H3344">
        <v>-12.55</v>
      </c>
      <c r="I3344">
        <v>7.4</v>
      </c>
      <c r="J3344">
        <v>-5.15</v>
      </c>
    </row>
    <row r="3345" spans="1:10" x14ac:dyDescent="0.3">
      <c r="A3345" s="163">
        <v>45686</v>
      </c>
      <c r="B3345" t="s">
        <v>3374</v>
      </c>
      <c r="C3345">
        <v>124.2</v>
      </c>
      <c r="D3345">
        <v>-1.1599999999999999</v>
      </c>
      <c r="E3345">
        <v>-3.53</v>
      </c>
      <c r="F3345">
        <v>-3.53</v>
      </c>
      <c r="G3345">
        <v>-3.3</v>
      </c>
      <c r="H3345">
        <v>-6.83</v>
      </c>
      <c r="I3345">
        <v>3.41</v>
      </c>
      <c r="J3345">
        <v>-3.42</v>
      </c>
    </row>
    <row r="3346" spans="1:10" x14ac:dyDescent="0.3">
      <c r="A3346" s="163">
        <v>45686</v>
      </c>
      <c r="B3346" t="s">
        <v>3375</v>
      </c>
      <c r="C3346">
        <v>11.42</v>
      </c>
      <c r="D3346">
        <v>-0.97</v>
      </c>
      <c r="E3346">
        <v>-4.99</v>
      </c>
      <c r="F3346">
        <v>-4.99</v>
      </c>
      <c r="G3346">
        <v>-5</v>
      </c>
      <c r="H3346">
        <v>-9.99</v>
      </c>
      <c r="I3346">
        <v>3.54</v>
      </c>
      <c r="J3346">
        <v>-6.45</v>
      </c>
    </row>
    <row r="3347" spans="1:10" x14ac:dyDescent="0.3">
      <c r="A3347" s="163">
        <v>45686</v>
      </c>
      <c r="B3347" t="s">
        <v>3376</v>
      </c>
      <c r="C3347">
        <v>20</v>
      </c>
      <c r="D3347">
        <v>-5.82</v>
      </c>
      <c r="G3347">
        <v>4.96</v>
      </c>
      <c r="H3347">
        <v>4.96</v>
      </c>
      <c r="I3347">
        <v>4.99</v>
      </c>
      <c r="J3347">
        <v>9.9499999999999993</v>
      </c>
    </row>
    <row r="3348" spans="1:10" x14ac:dyDescent="0.3">
      <c r="A3348" s="163">
        <v>45686</v>
      </c>
      <c r="B3348" t="s">
        <v>3377</v>
      </c>
      <c r="C3348">
        <v>171.25</v>
      </c>
      <c r="D3348">
        <v>-12.07</v>
      </c>
      <c r="E3348">
        <v>2.41</v>
      </c>
      <c r="F3348">
        <v>2.41</v>
      </c>
      <c r="G3348">
        <v>-4.0599999999999996</v>
      </c>
      <c r="H3348">
        <v>-1.6499999999999997</v>
      </c>
      <c r="I3348">
        <v>5</v>
      </c>
      <c r="J3348">
        <v>3.3500000000000005</v>
      </c>
    </row>
    <row r="3349" spans="1:10" x14ac:dyDescent="0.3">
      <c r="A3349" s="163">
        <v>45686</v>
      </c>
      <c r="B3349" t="s">
        <v>3378</v>
      </c>
      <c r="C3349">
        <v>74.95</v>
      </c>
      <c r="D3349">
        <v>-12.73</v>
      </c>
      <c r="E3349">
        <v>-4.6399999999999997</v>
      </c>
      <c r="F3349">
        <v>-4.6399999999999997</v>
      </c>
      <c r="G3349">
        <v>-1.65</v>
      </c>
      <c r="H3349">
        <v>-6.2899999999999991</v>
      </c>
      <c r="J3349">
        <v>-6.2899999999999991</v>
      </c>
    </row>
    <row r="3350" spans="1:10" x14ac:dyDescent="0.3">
      <c r="A3350" s="163">
        <v>45686</v>
      </c>
      <c r="B3350" t="s">
        <v>3379</v>
      </c>
      <c r="C3350">
        <v>40.99</v>
      </c>
      <c r="D3350">
        <v>24.9</v>
      </c>
      <c r="E3350">
        <v>-2</v>
      </c>
      <c r="F3350">
        <v>-2</v>
      </c>
      <c r="G3350">
        <v>-1.99</v>
      </c>
      <c r="H3350">
        <v>-3.99</v>
      </c>
      <c r="I3350">
        <v>-1.98</v>
      </c>
      <c r="J3350">
        <v>-5.9700000000000006</v>
      </c>
    </row>
    <row r="3351" spans="1:10" x14ac:dyDescent="0.3">
      <c r="A3351" s="163">
        <v>45686</v>
      </c>
      <c r="B3351" t="s">
        <v>3380</v>
      </c>
      <c r="C3351">
        <v>5822.9</v>
      </c>
      <c r="D3351">
        <v>-4.7099999999999991</v>
      </c>
      <c r="E3351">
        <v>-1.7</v>
      </c>
      <c r="F3351">
        <v>-1.7</v>
      </c>
      <c r="G3351">
        <v>-1.76</v>
      </c>
      <c r="H3351">
        <v>-3.46</v>
      </c>
      <c r="I3351">
        <v>2.5</v>
      </c>
      <c r="J3351">
        <v>-0.96</v>
      </c>
    </row>
    <row r="3352" spans="1:10" x14ac:dyDescent="0.3">
      <c r="A3352" s="163">
        <v>45686</v>
      </c>
      <c r="B3352" t="s">
        <v>3381</v>
      </c>
      <c r="C3352">
        <v>57.08</v>
      </c>
      <c r="D3352">
        <v>-4.6300000000000008</v>
      </c>
      <c r="E3352">
        <v>-5.26</v>
      </c>
      <c r="F3352">
        <v>-5.26</v>
      </c>
      <c r="G3352">
        <v>-8.39</v>
      </c>
      <c r="H3352">
        <v>-13.65</v>
      </c>
      <c r="I3352">
        <v>0.3</v>
      </c>
      <c r="J3352">
        <v>-13.35</v>
      </c>
    </row>
    <row r="3353" spans="1:10" x14ac:dyDescent="0.3">
      <c r="A3353" s="163">
        <v>45686</v>
      </c>
      <c r="B3353" t="s">
        <v>3382</v>
      </c>
      <c r="C3353">
        <v>312.35000000000002</v>
      </c>
      <c r="D3353">
        <v>-3.31</v>
      </c>
      <c r="E3353">
        <v>-3.79</v>
      </c>
      <c r="F3353">
        <v>-3.79</v>
      </c>
      <c r="G3353">
        <v>-3.84</v>
      </c>
      <c r="H3353">
        <v>-7.63</v>
      </c>
      <c r="I3353">
        <v>6.75</v>
      </c>
      <c r="J3353">
        <v>-0.87999999999999989</v>
      </c>
    </row>
    <row r="3354" spans="1:10" x14ac:dyDescent="0.3">
      <c r="A3354" s="163">
        <v>45686</v>
      </c>
      <c r="B3354" t="s">
        <v>3383</v>
      </c>
      <c r="C3354">
        <v>1171.75</v>
      </c>
      <c r="D3354">
        <v>-1.19</v>
      </c>
      <c r="E3354">
        <v>-1.96</v>
      </c>
      <c r="F3354">
        <v>-1.96</v>
      </c>
      <c r="G3354">
        <v>2.62</v>
      </c>
      <c r="H3354">
        <v>0.66000000000000014</v>
      </c>
      <c r="I3354">
        <v>4.58</v>
      </c>
      <c r="J3354">
        <v>5.24</v>
      </c>
    </row>
    <row r="3355" spans="1:10" x14ac:dyDescent="0.3">
      <c r="A3355" s="163">
        <v>45685</v>
      </c>
      <c r="B3355" t="s">
        <v>4426</v>
      </c>
      <c r="C3355">
        <v>100.5</v>
      </c>
      <c r="D3355">
        <v>-12.35</v>
      </c>
      <c r="E3355">
        <v>0</v>
      </c>
      <c r="G3355">
        <v>-0.5</v>
      </c>
      <c r="H3355">
        <v>0</v>
      </c>
      <c r="I3355">
        <v>0</v>
      </c>
      <c r="J3355">
        <v>-0.5</v>
      </c>
    </row>
    <row r="3356" spans="1:10" x14ac:dyDescent="0.3">
      <c r="A3356" s="163">
        <v>45686</v>
      </c>
      <c r="B3356" t="s">
        <v>3384</v>
      </c>
      <c r="C3356">
        <v>335</v>
      </c>
      <c r="D3356">
        <v>-0.99999999999999956</v>
      </c>
      <c r="E3356">
        <v>-4.92</v>
      </c>
      <c r="F3356">
        <v>-4.92</v>
      </c>
      <c r="G3356">
        <v>-4.7300000000000004</v>
      </c>
      <c r="H3356">
        <v>-9.65</v>
      </c>
      <c r="I3356">
        <v>-1.92</v>
      </c>
      <c r="J3356">
        <v>-11.57</v>
      </c>
    </row>
    <row r="3357" spans="1:10" x14ac:dyDescent="0.3">
      <c r="A3357" s="163">
        <v>45686</v>
      </c>
      <c r="B3357" t="s">
        <v>3385</v>
      </c>
      <c r="C3357">
        <v>12.3</v>
      </c>
      <c r="D3357">
        <v>-9.81</v>
      </c>
      <c r="E3357">
        <v>-4.99</v>
      </c>
      <c r="F3357">
        <v>-4.99</v>
      </c>
      <c r="G3357">
        <v>-4.9400000000000004</v>
      </c>
      <c r="H3357">
        <v>-9.93</v>
      </c>
      <c r="I3357">
        <v>-0.08</v>
      </c>
      <c r="J3357">
        <v>-10.01</v>
      </c>
    </row>
    <row r="3358" spans="1:10" x14ac:dyDescent="0.3">
      <c r="A3358" s="163">
        <v>45686</v>
      </c>
      <c r="B3358" t="s">
        <v>3386</v>
      </c>
      <c r="C3358">
        <v>2129.0500000000002</v>
      </c>
      <c r="D3358">
        <v>-8.69</v>
      </c>
      <c r="E3358">
        <v>-9.27</v>
      </c>
      <c r="F3358">
        <v>-9.27</v>
      </c>
      <c r="G3358">
        <v>4.53</v>
      </c>
      <c r="H3358">
        <v>-4.7399999999999993</v>
      </c>
      <c r="I3358">
        <v>0.55000000000000004</v>
      </c>
      <c r="J3358">
        <v>-4.1900000000000004</v>
      </c>
    </row>
    <row r="3359" spans="1:10" x14ac:dyDescent="0.3">
      <c r="A3359" s="163">
        <v>45686</v>
      </c>
      <c r="B3359" t="s">
        <v>3387</v>
      </c>
      <c r="C3359">
        <v>92.34</v>
      </c>
      <c r="D3359">
        <v>-0.04</v>
      </c>
      <c r="E3359">
        <v>-5.8</v>
      </c>
      <c r="F3359">
        <v>-5.8</v>
      </c>
      <c r="G3359">
        <v>-0.97</v>
      </c>
      <c r="H3359">
        <v>-6.77</v>
      </c>
      <c r="I3359">
        <v>2.15</v>
      </c>
      <c r="J3359">
        <v>-4.6199999999999992</v>
      </c>
    </row>
    <row r="3360" spans="1:10" x14ac:dyDescent="0.3">
      <c r="A3360" s="163">
        <v>45686</v>
      </c>
      <c r="B3360" t="s">
        <v>3388</v>
      </c>
      <c r="C3360">
        <v>1.2</v>
      </c>
      <c r="D3360">
        <v>13.39</v>
      </c>
      <c r="E3360">
        <v>-9.86</v>
      </c>
      <c r="F3360">
        <v>-9.86</v>
      </c>
      <c r="H3360">
        <v>-9.86</v>
      </c>
      <c r="I3360">
        <v>-6.25</v>
      </c>
      <c r="J3360">
        <v>-16.11</v>
      </c>
    </row>
    <row r="3361" spans="1:10" x14ac:dyDescent="0.3">
      <c r="A3361" s="163">
        <v>45686</v>
      </c>
      <c r="B3361" t="s">
        <v>3389</v>
      </c>
      <c r="C3361">
        <v>24.71</v>
      </c>
      <c r="D3361">
        <v>-2.79</v>
      </c>
      <c r="E3361">
        <v>-4.54</v>
      </c>
      <c r="F3361">
        <v>-4.54</v>
      </c>
      <c r="G3361">
        <v>-0.81</v>
      </c>
      <c r="H3361">
        <v>-5.35</v>
      </c>
      <c r="I3361">
        <v>1.27</v>
      </c>
      <c r="J3361">
        <v>-4.08</v>
      </c>
    </row>
    <row r="3362" spans="1:10" x14ac:dyDescent="0.3">
      <c r="A3362" s="163">
        <v>45686</v>
      </c>
      <c r="B3362" t="s">
        <v>3390</v>
      </c>
      <c r="C3362">
        <v>28.79</v>
      </c>
      <c r="D3362">
        <v>-12.67</v>
      </c>
      <c r="E3362">
        <v>-8.8800000000000008</v>
      </c>
      <c r="F3362">
        <v>-8.8800000000000008</v>
      </c>
      <c r="G3362">
        <v>-0.44</v>
      </c>
      <c r="H3362">
        <v>-9.32</v>
      </c>
      <c r="I3362">
        <v>5.1100000000000003</v>
      </c>
      <c r="J3362">
        <v>-4.21</v>
      </c>
    </row>
    <row r="3363" spans="1:10" x14ac:dyDescent="0.3">
      <c r="A3363" s="163">
        <v>45686</v>
      </c>
      <c r="B3363" t="s">
        <v>3391</v>
      </c>
      <c r="C3363">
        <v>538.9</v>
      </c>
      <c r="D3363">
        <v>-4.07</v>
      </c>
      <c r="E3363">
        <v>-8.7899999999999991</v>
      </c>
      <c r="F3363">
        <v>-8.7899999999999991</v>
      </c>
      <c r="G3363">
        <v>-2.82</v>
      </c>
      <c r="H3363">
        <v>-11.61</v>
      </c>
      <c r="I3363">
        <v>1.55</v>
      </c>
      <c r="J3363">
        <v>-10.06</v>
      </c>
    </row>
    <row r="3364" spans="1:10" x14ac:dyDescent="0.3">
      <c r="A3364" s="163">
        <v>45686</v>
      </c>
      <c r="B3364" t="s">
        <v>3392</v>
      </c>
      <c r="C3364">
        <v>21.98</v>
      </c>
      <c r="D3364">
        <v>-0.56000000000000005</v>
      </c>
      <c r="E3364">
        <v>-4.72</v>
      </c>
      <c r="F3364">
        <v>-4.72</v>
      </c>
      <c r="G3364">
        <v>0.92</v>
      </c>
      <c r="H3364">
        <v>-3.8</v>
      </c>
      <c r="I3364">
        <v>-0.09</v>
      </c>
      <c r="J3364">
        <v>-3.89</v>
      </c>
    </row>
    <row r="3365" spans="1:10" x14ac:dyDescent="0.3">
      <c r="A3365" s="163">
        <v>45686</v>
      </c>
      <c r="B3365" t="s">
        <v>3393</v>
      </c>
      <c r="C3365">
        <v>649.65</v>
      </c>
      <c r="D3365">
        <v>3.12</v>
      </c>
      <c r="E3365">
        <v>-3.48</v>
      </c>
      <c r="F3365">
        <v>-3.48</v>
      </c>
      <c r="G3365">
        <v>0.55000000000000004</v>
      </c>
      <c r="H3365">
        <v>-2.93</v>
      </c>
      <c r="I3365">
        <v>-0.75</v>
      </c>
      <c r="J3365">
        <v>-3.68</v>
      </c>
    </row>
    <row r="3366" spans="1:10" x14ac:dyDescent="0.3">
      <c r="A3366" s="163">
        <v>45686</v>
      </c>
      <c r="B3366" t="s">
        <v>3394</v>
      </c>
      <c r="C3366">
        <v>18.399999999999999</v>
      </c>
      <c r="D3366">
        <v>-4.7300000000000004</v>
      </c>
      <c r="E3366">
        <v>-2.63</v>
      </c>
      <c r="F3366">
        <v>-2.63</v>
      </c>
      <c r="G3366">
        <v>2.58</v>
      </c>
      <c r="H3366">
        <v>-4.9999999999999802E-2</v>
      </c>
      <c r="I3366">
        <v>2.97</v>
      </c>
      <c r="J3366">
        <v>2.9200000000000004</v>
      </c>
    </row>
    <row r="3367" spans="1:10" x14ac:dyDescent="0.3">
      <c r="A3367" s="163">
        <v>45686</v>
      </c>
      <c r="B3367" t="s">
        <v>3395</v>
      </c>
      <c r="C3367">
        <v>127</v>
      </c>
      <c r="D3367">
        <v>-4.8499999999999996</v>
      </c>
      <c r="E3367">
        <v>-8.77</v>
      </c>
      <c r="F3367">
        <v>-8.77</v>
      </c>
      <c r="G3367">
        <v>4.74</v>
      </c>
      <c r="H3367">
        <v>-4.0299999999999994</v>
      </c>
      <c r="I3367">
        <v>2.67</v>
      </c>
      <c r="J3367">
        <v>-1.3599999999999994</v>
      </c>
    </row>
    <row r="3368" spans="1:10" x14ac:dyDescent="0.3">
      <c r="A3368" s="163">
        <v>45686</v>
      </c>
      <c r="B3368" t="s">
        <v>3396</v>
      </c>
      <c r="C3368">
        <v>219.95</v>
      </c>
      <c r="D3368">
        <v>-8.06</v>
      </c>
      <c r="E3368">
        <v>-5</v>
      </c>
      <c r="F3368">
        <v>-5</v>
      </c>
      <c r="G3368">
        <v>-3.46</v>
      </c>
      <c r="H3368">
        <v>-8.4600000000000009</v>
      </c>
      <c r="I3368">
        <v>-2.1800000000000002</v>
      </c>
      <c r="J3368">
        <v>-10.64</v>
      </c>
    </row>
    <row r="3369" spans="1:10" x14ac:dyDescent="0.3">
      <c r="A3369" s="163">
        <v>45686</v>
      </c>
      <c r="B3369" t="s">
        <v>3397</v>
      </c>
      <c r="C3369">
        <v>275.39999999999998</v>
      </c>
      <c r="D3369">
        <v>-12.6</v>
      </c>
      <c r="E3369">
        <v>-4.4400000000000004</v>
      </c>
      <c r="F3369">
        <v>-4.4400000000000004</v>
      </c>
      <c r="G3369">
        <v>3.16</v>
      </c>
      <c r="H3369">
        <v>-1.2800000000000002</v>
      </c>
      <c r="I3369">
        <v>-0.76</v>
      </c>
      <c r="J3369">
        <v>-2.04</v>
      </c>
    </row>
    <row r="3370" spans="1:10" x14ac:dyDescent="0.3">
      <c r="A3370" s="163">
        <v>45684</v>
      </c>
      <c r="B3370" t="s">
        <v>4261</v>
      </c>
      <c r="C3370">
        <v>4563.8</v>
      </c>
      <c r="D3370">
        <v>4.01</v>
      </c>
      <c r="E3370">
        <v>-5</v>
      </c>
      <c r="F3370">
        <v>-5</v>
      </c>
      <c r="G3370">
        <v>0</v>
      </c>
      <c r="H3370">
        <v>0</v>
      </c>
      <c r="I3370">
        <v>0</v>
      </c>
      <c r="J3370">
        <v>0</v>
      </c>
    </row>
    <row r="3371" spans="1:10" x14ac:dyDescent="0.3">
      <c r="A3371" s="163">
        <v>45685</v>
      </c>
      <c r="B3371" t="s">
        <v>3398</v>
      </c>
      <c r="C3371">
        <v>2310</v>
      </c>
      <c r="D3371">
        <v>10.91</v>
      </c>
      <c r="E3371">
        <v>-4.97</v>
      </c>
      <c r="F3371">
        <v>-4.97</v>
      </c>
      <c r="G3371">
        <v>5</v>
      </c>
      <c r="H3371">
        <v>3.00000000000002E-2</v>
      </c>
    </row>
    <row r="3372" spans="1:10" x14ac:dyDescent="0.3">
      <c r="A3372" s="163">
        <v>45686</v>
      </c>
      <c r="B3372" t="s">
        <v>3399</v>
      </c>
      <c r="C3372">
        <v>193.6</v>
      </c>
      <c r="D3372">
        <v>2.34</v>
      </c>
      <c r="E3372">
        <v>-0.45</v>
      </c>
      <c r="F3372">
        <v>-0.45</v>
      </c>
      <c r="G3372">
        <v>-1.83</v>
      </c>
      <c r="H3372">
        <v>-2.2799999999999998</v>
      </c>
      <c r="I3372">
        <v>-9.9499999999999993</v>
      </c>
      <c r="J3372">
        <v>-12.23</v>
      </c>
    </row>
    <row r="3373" spans="1:10" x14ac:dyDescent="0.3">
      <c r="A3373" s="163">
        <v>45686</v>
      </c>
      <c r="B3373" t="s">
        <v>3400</v>
      </c>
      <c r="C3373">
        <v>218.85</v>
      </c>
      <c r="D3373">
        <v>-7.46</v>
      </c>
      <c r="E3373">
        <v>2.5499999999999998</v>
      </c>
      <c r="F3373">
        <v>2.5499999999999998</v>
      </c>
      <c r="G3373">
        <v>5.88</v>
      </c>
      <c r="H3373">
        <v>8.43</v>
      </c>
      <c r="I3373">
        <v>8.07</v>
      </c>
      <c r="J3373">
        <v>16.5</v>
      </c>
    </row>
    <row r="3374" spans="1:10" x14ac:dyDescent="0.3">
      <c r="A3374" s="163">
        <v>45686</v>
      </c>
      <c r="B3374" t="s">
        <v>3401</v>
      </c>
      <c r="C3374">
        <v>97.1</v>
      </c>
      <c r="D3374">
        <v>-1.1599999999999997</v>
      </c>
      <c r="E3374">
        <v>-5.76</v>
      </c>
      <c r="F3374">
        <v>-5.76</v>
      </c>
      <c r="G3374">
        <v>-4.72</v>
      </c>
      <c r="H3374">
        <v>-10.48</v>
      </c>
      <c r="I3374">
        <v>4.63</v>
      </c>
      <c r="J3374">
        <v>-5.8500000000000005</v>
      </c>
    </row>
    <row r="3375" spans="1:10" x14ac:dyDescent="0.3">
      <c r="A3375" s="163">
        <v>45686</v>
      </c>
      <c r="B3375" t="s">
        <v>3402</v>
      </c>
      <c r="C3375">
        <v>17.940000000000001</v>
      </c>
      <c r="D3375">
        <v>-8.73</v>
      </c>
      <c r="E3375">
        <v>-9.82</v>
      </c>
      <c r="F3375">
        <v>-9.82</v>
      </c>
      <c r="G3375">
        <v>-1.44</v>
      </c>
      <c r="H3375">
        <v>-11.26</v>
      </c>
      <c r="I3375">
        <v>4.91</v>
      </c>
      <c r="J3375">
        <v>-6.35</v>
      </c>
    </row>
    <row r="3376" spans="1:10" x14ac:dyDescent="0.3">
      <c r="A3376" s="163">
        <v>45686</v>
      </c>
      <c r="B3376" t="s">
        <v>3403</v>
      </c>
      <c r="C3376">
        <v>71.400000000000006</v>
      </c>
      <c r="D3376">
        <v>1.7799999999999998</v>
      </c>
      <c r="E3376">
        <v>-0.12</v>
      </c>
      <c r="F3376">
        <v>-0.12</v>
      </c>
      <c r="G3376">
        <v>-2.21</v>
      </c>
      <c r="H3376">
        <v>-2.33</v>
      </c>
      <c r="I3376">
        <v>-0.54</v>
      </c>
      <c r="J3376">
        <v>-2.87</v>
      </c>
    </row>
    <row r="3377" spans="1:10" x14ac:dyDescent="0.3">
      <c r="A3377" s="163">
        <v>45686</v>
      </c>
      <c r="B3377" t="s">
        <v>3404</v>
      </c>
      <c r="C3377">
        <v>634</v>
      </c>
      <c r="D3377">
        <v>-14.02</v>
      </c>
      <c r="E3377">
        <v>-5</v>
      </c>
      <c r="F3377">
        <v>-5</v>
      </c>
      <c r="G3377">
        <v>2.74</v>
      </c>
      <c r="H3377">
        <v>-2.2599999999999998</v>
      </c>
      <c r="I3377">
        <v>-0.08</v>
      </c>
      <c r="J3377">
        <v>-2.34</v>
      </c>
    </row>
    <row r="3378" spans="1:10" x14ac:dyDescent="0.3">
      <c r="A3378" s="163">
        <v>45686</v>
      </c>
      <c r="B3378" t="s">
        <v>3405</v>
      </c>
      <c r="C3378">
        <v>139.31</v>
      </c>
      <c r="D3378">
        <v>-7.42</v>
      </c>
      <c r="E3378">
        <v>-2.72</v>
      </c>
      <c r="F3378">
        <v>-2.72</v>
      </c>
      <c r="G3378">
        <v>-1.84</v>
      </c>
      <c r="H3378">
        <v>-4.5600000000000005</v>
      </c>
      <c r="I3378">
        <v>0.61</v>
      </c>
      <c r="J3378">
        <v>-3.9500000000000006</v>
      </c>
    </row>
    <row r="3379" spans="1:10" x14ac:dyDescent="0.3">
      <c r="A3379" s="163">
        <v>45686</v>
      </c>
      <c r="B3379" t="s">
        <v>3406</v>
      </c>
      <c r="C3379">
        <v>14.85</v>
      </c>
      <c r="D3379">
        <v>-2.8600000000000003</v>
      </c>
      <c r="E3379">
        <v>-4.8499999999999996</v>
      </c>
      <c r="F3379">
        <v>-4.8499999999999996</v>
      </c>
      <c r="G3379">
        <v>-0.45</v>
      </c>
      <c r="H3379">
        <v>-5.3</v>
      </c>
      <c r="I3379">
        <v>-4.99</v>
      </c>
      <c r="J3379">
        <v>-10.29</v>
      </c>
    </row>
    <row r="3380" spans="1:10" x14ac:dyDescent="0.3">
      <c r="A3380" s="163">
        <v>45686</v>
      </c>
      <c r="B3380" t="s">
        <v>3407</v>
      </c>
      <c r="C3380">
        <v>1.01</v>
      </c>
      <c r="D3380">
        <v>2.4000000000000004</v>
      </c>
      <c r="G3380">
        <v>-2.02</v>
      </c>
      <c r="H3380">
        <v>-2.02</v>
      </c>
      <c r="I3380">
        <v>4.12</v>
      </c>
      <c r="J3380">
        <v>2.1</v>
      </c>
    </row>
    <row r="3381" spans="1:10" x14ac:dyDescent="0.3">
      <c r="A3381" s="163">
        <v>45686</v>
      </c>
      <c r="B3381" t="s">
        <v>3408</v>
      </c>
      <c r="C3381">
        <v>309</v>
      </c>
      <c r="D3381">
        <v>-3.4800000000000004</v>
      </c>
      <c r="E3381">
        <v>-3.38</v>
      </c>
      <c r="F3381">
        <v>-3.38</v>
      </c>
      <c r="G3381">
        <v>-1.1499999999999999</v>
      </c>
      <c r="H3381">
        <v>-4.5299999999999994</v>
      </c>
      <c r="I3381">
        <v>4.5199999999999996</v>
      </c>
      <c r="J3381">
        <v>-9.9999999999997001E-3</v>
      </c>
    </row>
    <row r="3382" spans="1:10" x14ac:dyDescent="0.3">
      <c r="A3382" s="163">
        <v>45652</v>
      </c>
      <c r="B3382" t="s">
        <v>4427</v>
      </c>
      <c r="C3382">
        <v>12.38</v>
      </c>
      <c r="D3382">
        <v>-0.1500000000000003</v>
      </c>
      <c r="E3382">
        <v>0</v>
      </c>
      <c r="G3382">
        <v>0</v>
      </c>
      <c r="I3382">
        <v>0</v>
      </c>
    </row>
    <row r="3383" spans="1:10" x14ac:dyDescent="0.3">
      <c r="A3383" s="163">
        <v>45686</v>
      </c>
      <c r="B3383" t="s">
        <v>3409</v>
      </c>
      <c r="C3383">
        <v>332.05</v>
      </c>
      <c r="D3383">
        <v>-1.98</v>
      </c>
      <c r="E3383">
        <v>-4.75</v>
      </c>
      <c r="F3383">
        <v>-4.75</v>
      </c>
      <c r="G3383">
        <v>-1.93</v>
      </c>
      <c r="H3383">
        <v>-6.68</v>
      </c>
      <c r="I3383">
        <v>7.97</v>
      </c>
      <c r="J3383">
        <v>1.29</v>
      </c>
    </row>
    <row r="3384" spans="1:10" x14ac:dyDescent="0.3">
      <c r="A3384" s="163">
        <v>45686</v>
      </c>
      <c r="B3384" t="s">
        <v>3410</v>
      </c>
      <c r="C3384">
        <v>163</v>
      </c>
      <c r="D3384">
        <v>-9.93</v>
      </c>
      <c r="E3384">
        <v>-2</v>
      </c>
      <c r="F3384">
        <v>-2</v>
      </c>
      <c r="G3384">
        <v>-1.98</v>
      </c>
      <c r="H3384">
        <v>-3.98</v>
      </c>
      <c r="I3384">
        <v>-0.24</v>
      </c>
      <c r="J3384">
        <v>-4.22</v>
      </c>
    </row>
    <row r="3385" spans="1:10" x14ac:dyDescent="0.3">
      <c r="A3385" s="163">
        <v>45686</v>
      </c>
      <c r="B3385" t="s">
        <v>3411</v>
      </c>
      <c r="C3385">
        <v>0.67</v>
      </c>
      <c r="D3385">
        <v>-4.17</v>
      </c>
      <c r="E3385">
        <v>-1.43</v>
      </c>
      <c r="F3385">
        <v>-1.43</v>
      </c>
      <c r="G3385">
        <v>-1.45</v>
      </c>
      <c r="H3385">
        <v>-2.88</v>
      </c>
      <c r="I3385">
        <v>-1.47</v>
      </c>
      <c r="J3385">
        <v>-4.3499999999999996</v>
      </c>
    </row>
    <row r="3386" spans="1:10" x14ac:dyDescent="0.3">
      <c r="A3386" s="163">
        <v>45686</v>
      </c>
      <c r="B3386" t="s">
        <v>3412</v>
      </c>
      <c r="C3386">
        <v>151.55000000000001</v>
      </c>
      <c r="D3386">
        <v>-7.96</v>
      </c>
      <c r="G3386">
        <v>-2</v>
      </c>
      <c r="I3386">
        <v>-1.97</v>
      </c>
      <c r="J3386">
        <v>-2</v>
      </c>
    </row>
    <row r="3387" spans="1:10" x14ac:dyDescent="0.3">
      <c r="A3387" s="163">
        <v>45686</v>
      </c>
      <c r="B3387" t="s">
        <v>3413</v>
      </c>
      <c r="C3387">
        <v>834.35</v>
      </c>
      <c r="D3387">
        <v>-3.58</v>
      </c>
      <c r="E3387">
        <v>-9.98</v>
      </c>
      <c r="F3387">
        <v>-9.98</v>
      </c>
      <c r="G3387">
        <v>-5.7</v>
      </c>
      <c r="H3387">
        <v>-15.68</v>
      </c>
      <c r="I3387">
        <v>3.03</v>
      </c>
      <c r="J3387">
        <v>-12.65</v>
      </c>
    </row>
    <row r="3388" spans="1:10" x14ac:dyDescent="0.3">
      <c r="A3388" s="163">
        <v>45686</v>
      </c>
      <c r="B3388" t="s">
        <v>3414</v>
      </c>
      <c r="C3388">
        <v>137.69999999999999</v>
      </c>
      <c r="D3388">
        <v>7.48</v>
      </c>
      <c r="G3388">
        <v>1.59</v>
      </c>
      <c r="J3388">
        <v>1.59</v>
      </c>
    </row>
    <row r="3389" spans="1:10" x14ac:dyDescent="0.3">
      <c r="A3389" s="163">
        <v>45686</v>
      </c>
      <c r="B3389" t="s">
        <v>3415</v>
      </c>
      <c r="C3389">
        <v>558.20000000000005</v>
      </c>
      <c r="D3389">
        <v>-6.86</v>
      </c>
      <c r="E3389">
        <v>-2.4</v>
      </c>
      <c r="F3389">
        <v>-2.4</v>
      </c>
      <c r="G3389">
        <v>-0.62</v>
      </c>
      <c r="H3389">
        <v>-3.02</v>
      </c>
      <c r="I3389">
        <v>4.24</v>
      </c>
      <c r="J3389">
        <v>1.2200000000000002</v>
      </c>
    </row>
    <row r="3390" spans="1:10" x14ac:dyDescent="0.3">
      <c r="A3390" s="163">
        <v>45686</v>
      </c>
      <c r="B3390" t="s">
        <v>3416</v>
      </c>
      <c r="C3390">
        <v>950.25</v>
      </c>
      <c r="D3390">
        <v>-3.8</v>
      </c>
      <c r="E3390">
        <v>-3.62</v>
      </c>
      <c r="F3390">
        <v>-3.62</v>
      </c>
      <c r="G3390">
        <v>-3.19</v>
      </c>
      <c r="H3390">
        <v>-6.8100000000000005</v>
      </c>
      <c r="I3390">
        <v>2.82</v>
      </c>
      <c r="J3390">
        <v>-3.9900000000000007</v>
      </c>
    </row>
    <row r="3391" spans="1:10" x14ac:dyDescent="0.3">
      <c r="A3391" s="163">
        <v>45686</v>
      </c>
      <c r="B3391" t="s">
        <v>3417</v>
      </c>
      <c r="C3391">
        <v>91.35</v>
      </c>
      <c r="D3391">
        <v>-5.3000000000000007</v>
      </c>
      <c r="E3391">
        <v>-4.5599999999999996</v>
      </c>
      <c r="F3391">
        <v>-4.5599999999999996</v>
      </c>
      <c r="G3391">
        <v>-1.1499999999999999</v>
      </c>
      <c r="H3391">
        <v>-5.7099999999999991</v>
      </c>
      <c r="I3391">
        <v>1.5</v>
      </c>
      <c r="J3391">
        <v>-4.2099999999999991</v>
      </c>
    </row>
    <row r="3392" spans="1:10" x14ac:dyDescent="0.3">
      <c r="A3392" s="163">
        <v>45686</v>
      </c>
      <c r="B3392" t="s">
        <v>3418</v>
      </c>
      <c r="C3392">
        <v>181</v>
      </c>
      <c r="D3392">
        <v>-5.3400000000000007</v>
      </c>
      <c r="E3392">
        <v>0.91</v>
      </c>
      <c r="F3392">
        <v>0.91</v>
      </c>
      <c r="G3392">
        <v>-1.7</v>
      </c>
      <c r="H3392">
        <v>-0.78999999999999992</v>
      </c>
      <c r="I3392">
        <v>0.84</v>
      </c>
      <c r="J3392">
        <v>0.05</v>
      </c>
    </row>
    <row r="3393" spans="1:10" x14ac:dyDescent="0.3">
      <c r="A3393" s="163">
        <v>45686</v>
      </c>
      <c r="B3393" t="s">
        <v>3419</v>
      </c>
      <c r="C3393">
        <v>4017.85</v>
      </c>
      <c r="D3393">
        <v>-2.7</v>
      </c>
      <c r="E3393">
        <v>-3.88</v>
      </c>
      <c r="F3393">
        <v>-3.88</v>
      </c>
      <c r="G3393">
        <v>-1</v>
      </c>
      <c r="H3393">
        <v>-4.88</v>
      </c>
      <c r="I3393">
        <v>1.99</v>
      </c>
      <c r="J3393">
        <v>-2.89</v>
      </c>
    </row>
    <row r="3394" spans="1:10" x14ac:dyDescent="0.3">
      <c r="A3394" s="163">
        <v>45684</v>
      </c>
      <c r="B3394" t="s">
        <v>4262</v>
      </c>
      <c r="C3394">
        <v>3.98</v>
      </c>
      <c r="D3394">
        <v>-4.83</v>
      </c>
      <c r="E3394">
        <v>-4.78</v>
      </c>
      <c r="F3394">
        <v>-4.78</v>
      </c>
      <c r="G3394">
        <v>0</v>
      </c>
      <c r="H3394">
        <v>0</v>
      </c>
      <c r="I3394">
        <v>0</v>
      </c>
      <c r="J3394">
        <v>0</v>
      </c>
    </row>
    <row r="3395" spans="1:10" x14ac:dyDescent="0.3">
      <c r="A3395" s="163">
        <v>45686</v>
      </c>
      <c r="B3395" t="s">
        <v>3420</v>
      </c>
      <c r="C3395">
        <v>29.89</v>
      </c>
      <c r="D3395">
        <v>5.71</v>
      </c>
      <c r="E3395">
        <v>-9.99</v>
      </c>
      <c r="F3395">
        <v>-9.99</v>
      </c>
      <c r="G3395">
        <v>-1.39</v>
      </c>
      <c r="H3395">
        <v>-11.38</v>
      </c>
      <c r="I3395">
        <v>2.89</v>
      </c>
      <c r="J3395">
        <v>-8.49</v>
      </c>
    </row>
    <row r="3396" spans="1:10" x14ac:dyDescent="0.3">
      <c r="A3396" s="163">
        <v>45686</v>
      </c>
      <c r="B3396" t="s">
        <v>3421</v>
      </c>
      <c r="C3396">
        <v>452</v>
      </c>
      <c r="D3396">
        <v>-8.3899999999999988</v>
      </c>
      <c r="E3396">
        <v>-5.66</v>
      </c>
      <c r="F3396">
        <v>-5.66</v>
      </c>
      <c r="G3396">
        <v>-4.3</v>
      </c>
      <c r="H3396">
        <v>-9.9600000000000009</v>
      </c>
      <c r="I3396">
        <v>13.78</v>
      </c>
      <c r="J3396">
        <v>3.8199999999999994</v>
      </c>
    </row>
    <row r="3397" spans="1:10" x14ac:dyDescent="0.3">
      <c r="A3397" s="163">
        <v>45686</v>
      </c>
      <c r="B3397" t="s">
        <v>3422</v>
      </c>
      <c r="C3397">
        <v>216.3</v>
      </c>
      <c r="D3397">
        <v>-3.66</v>
      </c>
      <c r="E3397">
        <v>-3.93</v>
      </c>
      <c r="F3397">
        <v>-3.93</v>
      </c>
      <c r="G3397">
        <v>-2.97</v>
      </c>
      <c r="H3397">
        <v>-6.9</v>
      </c>
      <c r="I3397">
        <v>4.92</v>
      </c>
      <c r="J3397">
        <v>-1.9800000000000004</v>
      </c>
    </row>
    <row r="3398" spans="1:10" x14ac:dyDescent="0.3">
      <c r="A3398" s="163">
        <v>43585</v>
      </c>
      <c r="B3398" t="s">
        <v>3423</v>
      </c>
      <c r="C3398">
        <v>2.0099999999999998</v>
      </c>
      <c r="D3398">
        <v>-1.78</v>
      </c>
      <c r="E3398">
        <v>0</v>
      </c>
      <c r="G3398">
        <v>-1.95</v>
      </c>
      <c r="I3398">
        <v>0</v>
      </c>
    </row>
    <row r="3399" spans="1:10" x14ac:dyDescent="0.3">
      <c r="A3399" s="163">
        <v>45686</v>
      </c>
      <c r="B3399" t="s">
        <v>3424</v>
      </c>
      <c r="C3399">
        <v>45.46</v>
      </c>
      <c r="D3399">
        <v>-4.95</v>
      </c>
      <c r="G3399">
        <v>4.87</v>
      </c>
      <c r="I3399">
        <v>4.99</v>
      </c>
      <c r="J3399">
        <v>4.87</v>
      </c>
    </row>
    <row r="3400" spans="1:10" x14ac:dyDescent="0.3">
      <c r="A3400" s="163">
        <v>45686</v>
      </c>
      <c r="B3400" t="s">
        <v>3425</v>
      </c>
      <c r="C3400">
        <v>199.3</v>
      </c>
      <c r="D3400">
        <v>-6.96</v>
      </c>
      <c r="E3400">
        <v>-0.72</v>
      </c>
      <c r="F3400">
        <v>-0.72</v>
      </c>
      <c r="G3400">
        <v>-2.3199999999999998</v>
      </c>
      <c r="H3400">
        <v>-3.04</v>
      </c>
      <c r="I3400">
        <v>-1.19</v>
      </c>
      <c r="J3400">
        <v>-4.2300000000000004</v>
      </c>
    </row>
    <row r="3401" spans="1:10" x14ac:dyDescent="0.3">
      <c r="A3401" s="163">
        <v>45686</v>
      </c>
      <c r="B3401" t="s">
        <v>3426</v>
      </c>
      <c r="C3401">
        <v>26.5</v>
      </c>
      <c r="D3401">
        <v>5.09</v>
      </c>
      <c r="E3401">
        <v>-4.99</v>
      </c>
      <c r="F3401">
        <v>-4.99</v>
      </c>
      <c r="G3401">
        <v>-4.97</v>
      </c>
      <c r="H3401">
        <v>-9.9600000000000009</v>
      </c>
      <c r="I3401">
        <v>-4.9800000000000004</v>
      </c>
      <c r="J3401">
        <v>-14.94</v>
      </c>
    </row>
    <row r="3402" spans="1:10" x14ac:dyDescent="0.3">
      <c r="A3402" s="163">
        <v>45686</v>
      </c>
      <c r="B3402" t="s">
        <v>3427</v>
      </c>
      <c r="C3402">
        <v>317.89999999999998</v>
      </c>
      <c r="D3402">
        <v>-8.5500000000000007</v>
      </c>
      <c r="E3402">
        <v>-4.99</v>
      </c>
      <c r="F3402">
        <v>-4.99</v>
      </c>
      <c r="G3402">
        <v>-4.99</v>
      </c>
      <c r="H3402">
        <v>-9.98</v>
      </c>
      <c r="I3402">
        <v>4.99</v>
      </c>
      <c r="J3402">
        <v>-4.99</v>
      </c>
    </row>
    <row r="3403" spans="1:10" x14ac:dyDescent="0.3">
      <c r="A3403" s="163">
        <v>45686</v>
      </c>
      <c r="B3403" t="s">
        <v>3428</v>
      </c>
      <c r="C3403">
        <v>141.9</v>
      </c>
      <c r="D3403">
        <v>-5.89</v>
      </c>
      <c r="E3403">
        <v>-3.7</v>
      </c>
      <c r="F3403">
        <v>-3.7</v>
      </c>
      <c r="G3403">
        <v>5</v>
      </c>
      <c r="H3403">
        <v>1.2999999999999998</v>
      </c>
      <c r="I3403">
        <v>3.92</v>
      </c>
      <c r="J3403">
        <v>5.22</v>
      </c>
    </row>
    <row r="3404" spans="1:10" x14ac:dyDescent="0.3">
      <c r="A3404" s="163">
        <v>45686</v>
      </c>
      <c r="B3404" t="s">
        <v>3429</v>
      </c>
      <c r="C3404">
        <v>17.55</v>
      </c>
      <c r="D3404">
        <v>-4.6099999999999994</v>
      </c>
      <c r="E3404">
        <v>-1.6</v>
      </c>
      <c r="F3404">
        <v>-1.6</v>
      </c>
      <c r="G3404">
        <v>2.87</v>
      </c>
      <c r="H3404">
        <v>1.27</v>
      </c>
      <c r="I3404">
        <v>-4.05</v>
      </c>
      <c r="J3404">
        <v>-2.78</v>
      </c>
    </row>
    <row r="3405" spans="1:10" x14ac:dyDescent="0.3">
      <c r="A3405" s="163">
        <v>45686</v>
      </c>
      <c r="B3405" t="s">
        <v>3430</v>
      </c>
      <c r="C3405">
        <v>43.05</v>
      </c>
      <c r="D3405">
        <v>-4.5600000000000005</v>
      </c>
      <c r="E3405">
        <v>-3.96</v>
      </c>
      <c r="F3405">
        <v>-3.96</v>
      </c>
      <c r="G3405">
        <v>-2.93</v>
      </c>
      <c r="H3405">
        <v>-6.8900000000000006</v>
      </c>
      <c r="I3405">
        <v>3.24</v>
      </c>
      <c r="J3405">
        <v>-3.65</v>
      </c>
    </row>
    <row r="3406" spans="1:10" x14ac:dyDescent="0.3">
      <c r="A3406" s="163">
        <v>45686</v>
      </c>
      <c r="B3406" t="s">
        <v>3431</v>
      </c>
      <c r="C3406">
        <v>13.44</v>
      </c>
      <c r="D3406">
        <v>-2.2999999999999998</v>
      </c>
      <c r="E3406">
        <v>-4.12</v>
      </c>
      <c r="F3406">
        <v>-4.12</v>
      </c>
      <c r="G3406">
        <v>0.15</v>
      </c>
      <c r="H3406">
        <v>-3.97</v>
      </c>
      <c r="I3406">
        <v>1.05</v>
      </c>
      <c r="J3406">
        <v>-2.92</v>
      </c>
    </row>
    <row r="3407" spans="1:10" x14ac:dyDescent="0.3">
      <c r="A3407" s="163">
        <v>45686</v>
      </c>
      <c r="B3407" t="s">
        <v>3432</v>
      </c>
      <c r="C3407">
        <v>165</v>
      </c>
      <c r="D3407">
        <v>-6.33</v>
      </c>
      <c r="E3407">
        <v>-3.31</v>
      </c>
      <c r="F3407">
        <v>-3.31</v>
      </c>
      <c r="G3407">
        <v>-5</v>
      </c>
      <c r="H3407">
        <v>-8.31</v>
      </c>
      <c r="I3407">
        <v>-0.18</v>
      </c>
      <c r="J3407">
        <v>-8.49</v>
      </c>
    </row>
    <row r="3408" spans="1:10" x14ac:dyDescent="0.3">
      <c r="A3408" s="163">
        <v>45686</v>
      </c>
      <c r="B3408" t="s">
        <v>3433</v>
      </c>
      <c r="C3408">
        <v>29.73</v>
      </c>
      <c r="D3408">
        <v>-7.9900000000000011</v>
      </c>
      <c r="E3408">
        <v>3</v>
      </c>
      <c r="F3408">
        <v>3</v>
      </c>
      <c r="G3408">
        <v>0.06</v>
      </c>
      <c r="H3408">
        <v>3.06</v>
      </c>
      <c r="I3408">
        <v>-9.91</v>
      </c>
      <c r="J3408">
        <v>-6.85</v>
      </c>
    </row>
    <row r="3409" spans="1:10" x14ac:dyDescent="0.3">
      <c r="A3409" s="163">
        <v>45686</v>
      </c>
      <c r="B3409" t="s">
        <v>3434</v>
      </c>
      <c r="C3409">
        <v>130.35</v>
      </c>
      <c r="D3409">
        <v>-4.5999999999999996</v>
      </c>
      <c r="E3409">
        <v>0.9</v>
      </c>
      <c r="F3409">
        <v>0.9</v>
      </c>
      <c r="G3409">
        <v>0.24</v>
      </c>
      <c r="H3409">
        <v>1.1399999999999999</v>
      </c>
      <c r="I3409">
        <v>5.38</v>
      </c>
      <c r="J3409">
        <v>6.52</v>
      </c>
    </row>
    <row r="3410" spans="1:10" x14ac:dyDescent="0.3">
      <c r="A3410" s="163">
        <v>45686</v>
      </c>
      <c r="B3410" t="s">
        <v>3435</v>
      </c>
      <c r="C3410">
        <v>6.67</v>
      </c>
      <c r="D3410">
        <v>-6.1000000000000005</v>
      </c>
      <c r="E3410">
        <v>-2.31</v>
      </c>
      <c r="F3410">
        <v>-2.31</v>
      </c>
      <c r="G3410">
        <v>0.44</v>
      </c>
      <c r="H3410">
        <v>-1.87</v>
      </c>
      <c r="I3410">
        <v>-1.77</v>
      </c>
      <c r="J3410">
        <v>-3.64</v>
      </c>
    </row>
    <row r="3411" spans="1:10" x14ac:dyDescent="0.3">
      <c r="A3411" s="163">
        <v>45686</v>
      </c>
      <c r="B3411" t="s">
        <v>3436</v>
      </c>
      <c r="C3411">
        <v>16.59</v>
      </c>
      <c r="D3411">
        <v>1.5</v>
      </c>
      <c r="E3411">
        <v>-4.45</v>
      </c>
      <c r="F3411">
        <v>-4.45</v>
      </c>
      <c r="G3411">
        <v>-4.47</v>
      </c>
      <c r="H3411">
        <v>-8.92</v>
      </c>
      <c r="I3411">
        <v>5</v>
      </c>
      <c r="J3411">
        <v>-3.92</v>
      </c>
    </row>
    <row r="3412" spans="1:10" x14ac:dyDescent="0.3">
      <c r="A3412" s="163">
        <v>45686</v>
      </c>
      <c r="B3412" t="s">
        <v>3437</v>
      </c>
      <c r="C3412">
        <v>98.17</v>
      </c>
      <c r="D3412">
        <v>19.97</v>
      </c>
      <c r="E3412">
        <v>-5</v>
      </c>
      <c r="F3412">
        <v>-5</v>
      </c>
      <c r="G3412">
        <v>-1.98</v>
      </c>
      <c r="H3412">
        <v>-6.98</v>
      </c>
      <c r="I3412">
        <v>3.95</v>
      </c>
      <c r="J3412">
        <v>-3.03</v>
      </c>
    </row>
    <row r="3413" spans="1:10" x14ac:dyDescent="0.3">
      <c r="A3413" s="163">
        <v>45686</v>
      </c>
      <c r="B3413" t="s">
        <v>3438</v>
      </c>
      <c r="C3413">
        <v>39.880000000000003</v>
      </c>
      <c r="D3413">
        <v>4.8599999999999994</v>
      </c>
      <c r="E3413">
        <v>-1.27</v>
      </c>
      <c r="F3413">
        <v>-1.27</v>
      </c>
      <c r="G3413">
        <v>0.26</v>
      </c>
      <c r="H3413">
        <v>-1.01</v>
      </c>
      <c r="I3413">
        <v>4.67</v>
      </c>
      <c r="J3413">
        <v>3.66</v>
      </c>
    </row>
    <row r="3414" spans="1:10" x14ac:dyDescent="0.3">
      <c r="A3414" s="163">
        <v>45686</v>
      </c>
      <c r="B3414" t="s">
        <v>3439</v>
      </c>
      <c r="C3414">
        <v>1321.7</v>
      </c>
      <c r="D3414">
        <v>9.9600000000000009</v>
      </c>
      <c r="E3414">
        <v>-5.17</v>
      </c>
      <c r="F3414">
        <v>-5.17</v>
      </c>
      <c r="G3414">
        <v>-0.11</v>
      </c>
      <c r="H3414">
        <v>-5.28</v>
      </c>
      <c r="I3414">
        <v>-2.11</v>
      </c>
      <c r="J3414">
        <v>-7.3900000000000006</v>
      </c>
    </row>
    <row r="3415" spans="1:10" x14ac:dyDescent="0.3">
      <c r="A3415" s="163">
        <v>45686</v>
      </c>
      <c r="B3415" t="s">
        <v>3440</v>
      </c>
      <c r="C3415">
        <v>160.1</v>
      </c>
      <c r="D3415">
        <v>7.8599999999999994</v>
      </c>
      <c r="E3415">
        <v>-5.12</v>
      </c>
      <c r="F3415">
        <v>-5.12</v>
      </c>
      <c r="G3415">
        <v>-0.99</v>
      </c>
      <c r="H3415">
        <v>-6.11</v>
      </c>
      <c r="I3415">
        <v>3.29</v>
      </c>
      <c r="J3415">
        <v>-2.8200000000000003</v>
      </c>
    </row>
    <row r="3416" spans="1:10" x14ac:dyDescent="0.3">
      <c r="A3416" s="163">
        <v>45686</v>
      </c>
      <c r="B3416" t="s">
        <v>3441</v>
      </c>
      <c r="C3416">
        <v>134.9</v>
      </c>
      <c r="D3416">
        <v>-5.53</v>
      </c>
      <c r="E3416">
        <v>-3.54</v>
      </c>
      <c r="F3416">
        <v>-3.54</v>
      </c>
      <c r="G3416">
        <v>-4.4400000000000004</v>
      </c>
      <c r="H3416">
        <v>-7.98</v>
      </c>
      <c r="I3416">
        <v>4.53</v>
      </c>
      <c r="J3416">
        <v>-3.45</v>
      </c>
    </row>
    <row r="3417" spans="1:10" x14ac:dyDescent="0.3">
      <c r="A3417" s="163">
        <v>45686</v>
      </c>
      <c r="B3417" t="s">
        <v>3442</v>
      </c>
      <c r="C3417">
        <v>1250</v>
      </c>
      <c r="D3417">
        <v>-4.9800000000000004</v>
      </c>
      <c r="E3417">
        <v>5</v>
      </c>
      <c r="F3417">
        <v>5</v>
      </c>
      <c r="G3417">
        <v>-1.03</v>
      </c>
      <c r="H3417">
        <v>3.97</v>
      </c>
      <c r="I3417">
        <v>-1.5</v>
      </c>
      <c r="J3417">
        <v>2.4700000000000002</v>
      </c>
    </row>
    <row r="3418" spans="1:10" x14ac:dyDescent="0.3">
      <c r="A3418" s="163">
        <v>45686</v>
      </c>
      <c r="B3418" t="s">
        <v>3443</v>
      </c>
      <c r="C3418">
        <v>201.05</v>
      </c>
      <c r="D3418">
        <v>-7.63</v>
      </c>
      <c r="E3418">
        <v>-3.88</v>
      </c>
      <c r="F3418">
        <v>-3.88</v>
      </c>
      <c r="G3418">
        <v>-3.86</v>
      </c>
      <c r="H3418">
        <v>-7.74</v>
      </c>
      <c r="I3418">
        <v>6.15</v>
      </c>
      <c r="J3418">
        <v>-1.59</v>
      </c>
    </row>
    <row r="3419" spans="1:10" x14ac:dyDescent="0.3">
      <c r="A3419" s="163">
        <v>45686</v>
      </c>
      <c r="B3419" t="s">
        <v>3444</v>
      </c>
      <c r="C3419">
        <v>357.4</v>
      </c>
      <c r="D3419">
        <v>-0.17999999999999991</v>
      </c>
      <c r="E3419">
        <v>-4.28</v>
      </c>
      <c r="F3419">
        <v>-4.28</v>
      </c>
      <c r="G3419">
        <v>1.1499999999999999</v>
      </c>
      <c r="H3419">
        <v>-3.1300000000000003</v>
      </c>
      <c r="I3419">
        <v>0.11</v>
      </c>
      <c r="J3419">
        <v>-3.0200000000000005</v>
      </c>
    </row>
    <row r="3420" spans="1:10" x14ac:dyDescent="0.3">
      <c r="A3420" s="163">
        <v>45686</v>
      </c>
      <c r="B3420" t="s">
        <v>3445</v>
      </c>
      <c r="C3420">
        <v>61.94</v>
      </c>
      <c r="D3420">
        <v>-6.57</v>
      </c>
      <c r="E3420">
        <v>-3.01</v>
      </c>
      <c r="F3420">
        <v>-3.01</v>
      </c>
      <c r="G3420">
        <v>1.26</v>
      </c>
      <c r="H3420">
        <v>-1.7499999999999998</v>
      </c>
      <c r="I3420">
        <v>1.51</v>
      </c>
      <c r="J3420">
        <v>-0.23999999999999971</v>
      </c>
    </row>
    <row r="3421" spans="1:10" x14ac:dyDescent="0.3">
      <c r="A3421" s="163">
        <v>45686</v>
      </c>
      <c r="B3421" t="s">
        <v>3446</v>
      </c>
      <c r="C3421">
        <v>1293.1500000000001</v>
      </c>
      <c r="D3421">
        <v>-12.76</v>
      </c>
      <c r="E3421">
        <v>5.0199999999999996</v>
      </c>
      <c r="F3421">
        <v>5.0199999999999996</v>
      </c>
      <c r="G3421">
        <v>7.81</v>
      </c>
      <c r="H3421">
        <v>12.829999999999998</v>
      </c>
      <c r="I3421">
        <v>0.41</v>
      </c>
      <c r="J3421">
        <v>13.239999999999998</v>
      </c>
    </row>
    <row r="3422" spans="1:10" x14ac:dyDescent="0.3">
      <c r="A3422" s="163">
        <v>45686</v>
      </c>
      <c r="B3422" t="s">
        <v>3447</v>
      </c>
      <c r="C3422">
        <v>271.95</v>
      </c>
      <c r="D3422">
        <v>1.2100000000000004</v>
      </c>
      <c r="E3422">
        <v>-1.99</v>
      </c>
      <c r="F3422">
        <v>-1.99</v>
      </c>
      <c r="G3422">
        <v>-2</v>
      </c>
      <c r="H3422">
        <v>-3.99</v>
      </c>
      <c r="I3422">
        <v>-2</v>
      </c>
      <c r="J3422">
        <v>-5.99</v>
      </c>
    </row>
    <row r="3423" spans="1:10" x14ac:dyDescent="0.3">
      <c r="A3423" s="163">
        <v>45686</v>
      </c>
      <c r="B3423" t="s">
        <v>3448</v>
      </c>
      <c r="C3423">
        <v>103.8</v>
      </c>
      <c r="D3423">
        <v>-9.66</v>
      </c>
      <c r="E3423">
        <v>-6.16</v>
      </c>
      <c r="F3423">
        <v>-6.16</v>
      </c>
      <c r="G3423">
        <v>-5.03</v>
      </c>
      <c r="H3423">
        <v>-11.19</v>
      </c>
      <c r="I3423">
        <v>7.9</v>
      </c>
      <c r="J3423">
        <v>-3.2900000000000009</v>
      </c>
    </row>
    <row r="3424" spans="1:10" x14ac:dyDescent="0.3">
      <c r="A3424" s="163">
        <v>45686</v>
      </c>
      <c r="B3424" t="s">
        <v>3449</v>
      </c>
      <c r="C3424">
        <v>70.69</v>
      </c>
      <c r="D3424">
        <v>0.44999999999999968</v>
      </c>
      <c r="E3424">
        <v>-2.19</v>
      </c>
      <c r="F3424">
        <v>-2.19</v>
      </c>
      <c r="G3424">
        <v>-1.31</v>
      </c>
      <c r="H3424">
        <v>-3.5</v>
      </c>
      <c r="I3424">
        <v>4.6500000000000004</v>
      </c>
      <c r="J3424">
        <v>1.1500000000000004</v>
      </c>
    </row>
    <row r="3425" spans="1:10" x14ac:dyDescent="0.3">
      <c r="A3425" s="163">
        <v>45686</v>
      </c>
      <c r="B3425" t="s">
        <v>3450</v>
      </c>
      <c r="C3425">
        <v>47</v>
      </c>
      <c r="D3425">
        <v>9.9499999999999993</v>
      </c>
      <c r="E3425">
        <v>1.99</v>
      </c>
      <c r="F3425">
        <v>1.99</v>
      </c>
      <c r="G3425">
        <v>1.99</v>
      </c>
      <c r="H3425">
        <v>3.98</v>
      </c>
      <c r="I3425">
        <v>-1.38</v>
      </c>
      <c r="J3425">
        <v>2.6</v>
      </c>
    </row>
    <row r="3426" spans="1:10" x14ac:dyDescent="0.3">
      <c r="A3426" s="163">
        <v>45686</v>
      </c>
      <c r="B3426" t="s">
        <v>3451</v>
      </c>
      <c r="C3426">
        <v>287.3</v>
      </c>
      <c r="D3426">
        <v>-2.0099999999999998</v>
      </c>
      <c r="E3426">
        <v>3.11</v>
      </c>
      <c r="F3426">
        <v>3.11</v>
      </c>
      <c r="G3426">
        <v>-1.66</v>
      </c>
      <c r="H3426">
        <v>1.45</v>
      </c>
      <c r="I3426">
        <v>1.92</v>
      </c>
      <c r="J3426">
        <v>3.37</v>
      </c>
    </row>
    <row r="3427" spans="1:10" x14ac:dyDescent="0.3">
      <c r="A3427" s="163">
        <v>45686</v>
      </c>
      <c r="B3427" t="s">
        <v>3452</v>
      </c>
      <c r="C3427">
        <v>430</v>
      </c>
      <c r="D3427">
        <v>-1.2999999999999998</v>
      </c>
      <c r="E3427">
        <v>-4.99</v>
      </c>
      <c r="F3427">
        <v>-4.99</v>
      </c>
      <c r="G3427">
        <v>-0.25</v>
      </c>
      <c r="H3427">
        <v>-5.24</v>
      </c>
      <c r="I3427">
        <v>-0.67</v>
      </c>
      <c r="J3427">
        <v>-5.91</v>
      </c>
    </row>
    <row r="3428" spans="1:10" x14ac:dyDescent="0.3">
      <c r="A3428" s="163">
        <v>45686</v>
      </c>
      <c r="B3428" t="s">
        <v>3453</v>
      </c>
      <c r="C3428">
        <v>512.79999999999995</v>
      </c>
      <c r="D3428">
        <v>-7.31</v>
      </c>
      <c r="E3428">
        <v>-10</v>
      </c>
      <c r="F3428">
        <v>-10</v>
      </c>
      <c r="G3428">
        <v>-9.98</v>
      </c>
      <c r="H3428">
        <v>-19.98</v>
      </c>
      <c r="I3428">
        <v>1.99</v>
      </c>
      <c r="J3428">
        <v>-17.990000000000002</v>
      </c>
    </row>
    <row r="3429" spans="1:10" x14ac:dyDescent="0.3">
      <c r="A3429" s="163">
        <v>45686</v>
      </c>
      <c r="B3429" t="s">
        <v>3454</v>
      </c>
      <c r="C3429">
        <v>9575.4500000000007</v>
      </c>
      <c r="D3429">
        <v>-2.2799999999999998</v>
      </c>
      <c r="E3429">
        <v>-1.93</v>
      </c>
      <c r="F3429">
        <v>-1.93</v>
      </c>
      <c r="G3429">
        <v>-0.51</v>
      </c>
      <c r="H3429">
        <v>-2.44</v>
      </c>
      <c r="I3429">
        <v>3.49</v>
      </c>
      <c r="J3429">
        <v>1.0500000000000005</v>
      </c>
    </row>
    <row r="3430" spans="1:10" x14ac:dyDescent="0.3">
      <c r="A3430" s="163">
        <v>45686</v>
      </c>
      <c r="B3430" t="s">
        <v>3455</v>
      </c>
      <c r="C3430">
        <v>946.25</v>
      </c>
      <c r="D3430">
        <v>-25.1</v>
      </c>
      <c r="E3430">
        <v>-5</v>
      </c>
      <c r="F3430">
        <v>-5</v>
      </c>
      <c r="G3430">
        <v>-5</v>
      </c>
      <c r="H3430">
        <v>-10</v>
      </c>
      <c r="I3430">
        <v>3.95</v>
      </c>
      <c r="J3430">
        <v>-6.05</v>
      </c>
    </row>
    <row r="3431" spans="1:10" x14ac:dyDescent="0.3">
      <c r="A3431" s="163">
        <v>45686</v>
      </c>
      <c r="B3431" t="s">
        <v>3456</v>
      </c>
      <c r="C3431">
        <v>34.200000000000003</v>
      </c>
      <c r="D3431">
        <v>-6.91</v>
      </c>
      <c r="E3431">
        <v>0.3</v>
      </c>
      <c r="F3431">
        <v>0.3</v>
      </c>
      <c r="G3431">
        <v>0.15</v>
      </c>
      <c r="H3431">
        <v>0.4499999999999999</v>
      </c>
      <c r="I3431">
        <v>1.27</v>
      </c>
      <c r="J3431">
        <v>1.72</v>
      </c>
    </row>
    <row r="3432" spans="1:10" x14ac:dyDescent="0.3">
      <c r="A3432" s="163">
        <v>45686</v>
      </c>
      <c r="B3432" t="s">
        <v>4182</v>
      </c>
      <c r="C3432">
        <v>103.8</v>
      </c>
      <c r="D3432">
        <v>-6.93</v>
      </c>
      <c r="E3432">
        <v>-7.56</v>
      </c>
      <c r="F3432">
        <v>-7.56</v>
      </c>
      <c r="G3432">
        <v>7.63</v>
      </c>
      <c r="H3432">
        <v>7.0000000000000201E-2</v>
      </c>
      <c r="I3432">
        <v>5.92</v>
      </c>
      <c r="J3432">
        <v>5.99</v>
      </c>
    </row>
    <row r="3433" spans="1:10" x14ac:dyDescent="0.3">
      <c r="A3433" s="163">
        <v>45686</v>
      </c>
      <c r="B3433" t="s">
        <v>3457</v>
      </c>
      <c r="C3433">
        <v>506.1</v>
      </c>
      <c r="D3433">
        <v>-9.41</v>
      </c>
      <c r="E3433">
        <v>-5.65</v>
      </c>
      <c r="F3433">
        <v>-5.65</v>
      </c>
      <c r="G3433">
        <v>-3.05</v>
      </c>
      <c r="H3433">
        <v>-8.6999999999999993</v>
      </c>
      <c r="I3433">
        <v>4.59</v>
      </c>
      <c r="J3433">
        <v>-4.1099999999999994</v>
      </c>
    </row>
    <row r="3434" spans="1:10" x14ac:dyDescent="0.3">
      <c r="A3434" s="163">
        <v>45686</v>
      </c>
      <c r="B3434" t="s">
        <v>4263</v>
      </c>
      <c r="C3434">
        <v>57.99</v>
      </c>
      <c r="D3434">
        <v>-14.97</v>
      </c>
      <c r="E3434">
        <v>-4.99</v>
      </c>
      <c r="F3434">
        <v>-4.99</v>
      </c>
      <c r="G3434">
        <v>-4.99</v>
      </c>
      <c r="H3434">
        <v>-9.98</v>
      </c>
      <c r="I3434">
        <v>4.37</v>
      </c>
      <c r="J3434">
        <v>-5.61</v>
      </c>
    </row>
    <row r="3435" spans="1:10" x14ac:dyDescent="0.3">
      <c r="A3435" s="163">
        <v>45686</v>
      </c>
      <c r="B3435" t="s">
        <v>3458</v>
      </c>
      <c r="C3435">
        <v>40</v>
      </c>
      <c r="D3435">
        <v>-2.21</v>
      </c>
      <c r="E3435">
        <v>-4.99</v>
      </c>
      <c r="F3435">
        <v>-4.99</v>
      </c>
      <c r="G3435">
        <v>-0.18</v>
      </c>
      <c r="H3435">
        <v>-5.17</v>
      </c>
      <c r="I3435">
        <v>2.62</v>
      </c>
      <c r="J3435">
        <v>-2.5499999999999998</v>
      </c>
    </row>
    <row r="3436" spans="1:10" x14ac:dyDescent="0.3">
      <c r="A3436" s="163">
        <v>45686</v>
      </c>
      <c r="B3436" t="s">
        <v>3459</v>
      </c>
      <c r="C3436">
        <v>181</v>
      </c>
      <c r="D3436">
        <v>0.74000000000000021</v>
      </c>
      <c r="E3436">
        <v>-6.41</v>
      </c>
      <c r="F3436">
        <v>-6.41</v>
      </c>
      <c r="G3436">
        <v>-4.26</v>
      </c>
      <c r="H3436">
        <v>-10.67</v>
      </c>
      <c r="I3436">
        <v>7.42</v>
      </c>
      <c r="J3436">
        <v>-3.25</v>
      </c>
    </row>
    <row r="3437" spans="1:10" x14ac:dyDescent="0.3">
      <c r="A3437" s="163">
        <v>45686</v>
      </c>
      <c r="B3437" t="s">
        <v>3460</v>
      </c>
      <c r="C3437">
        <v>502.75</v>
      </c>
      <c r="D3437">
        <v>-8.7100000000000009</v>
      </c>
      <c r="E3437">
        <v>-2.33</v>
      </c>
      <c r="F3437">
        <v>-2.33</v>
      </c>
      <c r="G3437">
        <v>-2.94</v>
      </c>
      <c r="H3437">
        <v>-5.27</v>
      </c>
      <c r="I3437">
        <v>1.06</v>
      </c>
      <c r="J3437">
        <v>-4.2099999999999991</v>
      </c>
    </row>
    <row r="3438" spans="1:10" x14ac:dyDescent="0.3">
      <c r="A3438" s="163">
        <v>45686</v>
      </c>
      <c r="B3438" t="s">
        <v>3461</v>
      </c>
      <c r="C3438">
        <v>104.9</v>
      </c>
      <c r="D3438">
        <v>1.61</v>
      </c>
      <c r="E3438">
        <v>-8.77</v>
      </c>
      <c r="F3438">
        <v>-8.77</v>
      </c>
      <c r="G3438">
        <v>-3.8</v>
      </c>
      <c r="H3438">
        <v>-12.57</v>
      </c>
      <c r="I3438">
        <v>4.8499999999999996</v>
      </c>
      <c r="J3438">
        <v>-7.7200000000000006</v>
      </c>
    </row>
    <row r="3439" spans="1:10" x14ac:dyDescent="0.3">
      <c r="A3439" s="163">
        <v>45686</v>
      </c>
      <c r="B3439" t="s">
        <v>3462</v>
      </c>
      <c r="C3439">
        <v>61.08</v>
      </c>
      <c r="D3439">
        <v>-3.2</v>
      </c>
      <c r="E3439">
        <v>0.55000000000000004</v>
      </c>
      <c r="F3439">
        <v>0.55000000000000004</v>
      </c>
      <c r="G3439">
        <v>-1.44</v>
      </c>
      <c r="H3439">
        <v>-0.8899999999999999</v>
      </c>
      <c r="I3439">
        <v>-0.68</v>
      </c>
      <c r="J3439">
        <v>-1.5699999999999998</v>
      </c>
    </row>
    <row r="3440" spans="1:10" x14ac:dyDescent="0.3">
      <c r="A3440" s="163">
        <v>45686</v>
      </c>
      <c r="B3440" t="s">
        <v>3463</v>
      </c>
      <c r="C3440">
        <v>64.8</v>
      </c>
      <c r="D3440">
        <v>15.510000000000002</v>
      </c>
      <c r="E3440">
        <v>-4.99</v>
      </c>
      <c r="F3440">
        <v>-4.99</v>
      </c>
      <c r="G3440">
        <v>5</v>
      </c>
      <c r="H3440">
        <v>9.9999999999997001E-3</v>
      </c>
      <c r="I3440">
        <v>3.51</v>
      </c>
      <c r="J3440">
        <v>3.52</v>
      </c>
    </row>
    <row r="3441" spans="1:10" x14ac:dyDescent="0.3">
      <c r="A3441" s="163">
        <v>45686</v>
      </c>
      <c r="B3441" t="s">
        <v>3464</v>
      </c>
      <c r="C3441">
        <v>102.75</v>
      </c>
      <c r="D3441">
        <v>-2.9599999999999995</v>
      </c>
      <c r="E3441">
        <v>-5.01</v>
      </c>
      <c r="F3441">
        <v>-5.01</v>
      </c>
      <c r="G3441">
        <v>-5</v>
      </c>
      <c r="H3441">
        <v>-10.01</v>
      </c>
      <c r="I3441">
        <v>-0.87</v>
      </c>
      <c r="J3441">
        <v>-10.88</v>
      </c>
    </row>
    <row r="3442" spans="1:10" x14ac:dyDescent="0.3">
      <c r="A3442" s="163">
        <v>45686</v>
      </c>
      <c r="B3442" t="s">
        <v>3465</v>
      </c>
      <c r="C3442">
        <v>54.07</v>
      </c>
      <c r="D3442">
        <v>3.51</v>
      </c>
      <c r="E3442">
        <v>-5.01</v>
      </c>
      <c r="F3442">
        <v>-5.01</v>
      </c>
      <c r="G3442">
        <v>-4.9400000000000004</v>
      </c>
      <c r="H3442">
        <v>-9.9499999999999993</v>
      </c>
      <c r="I3442">
        <v>0.37</v>
      </c>
      <c r="J3442">
        <v>-9.58</v>
      </c>
    </row>
    <row r="3443" spans="1:10" x14ac:dyDescent="0.3">
      <c r="A3443" s="163">
        <v>45686</v>
      </c>
      <c r="B3443" t="s">
        <v>3466</v>
      </c>
      <c r="C3443">
        <v>533</v>
      </c>
      <c r="D3443">
        <v>-1.1199999999999997</v>
      </c>
      <c r="E3443">
        <v>-4.3099999999999996</v>
      </c>
      <c r="F3443">
        <v>-4.3099999999999996</v>
      </c>
      <c r="G3443">
        <v>-5.56</v>
      </c>
      <c r="H3443">
        <v>-9.8699999999999992</v>
      </c>
      <c r="I3443">
        <v>4.88</v>
      </c>
      <c r="J3443">
        <v>-4.9899999999999993</v>
      </c>
    </row>
    <row r="3444" spans="1:10" x14ac:dyDescent="0.3">
      <c r="A3444" s="163">
        <v>45686</v>
      </c>
      <c r="B3444" t="s">
        <v>3467</v>
      </c>
      <c r="C3444">
        <v>119.3</v>
      </c>
      <c r="D3444">
        <v>-7.91</v>
      </c>
      <c r="E3444">
        <v>-1.97</v>
      </c>
      <c r="F3444">
        <v>-1.97</v>
      </c>
      <c r="G3444">
        <v>-1.97</v>
      </c>
      <c r="H3444">
        <v>-3.94</v>
      </c>
      <c r="I3444">
        <v>-1.97</v>
      </c>
      <c r="J3444">
        <v>-5.91</v>
      </c>
    </row>
    <row r="3445" spans="1:10" x14ac:dyDescent="0.3">
      <c r="A3445" s="163">
        <v>45685</v>
      </c>
      <c r="B3445" t="s">
        <v>4428</v>
      </c>
      <c r="C3445">
        <v>107</v>
      </c>
      <c r="D3445">
        <v>-2.39</v>
      </c>
      <c r="E3445">
        <v>0</v>
      </c>
      <c r="G3445">
        <v>-2.73</v>
      </c>
      <c r="H3445">
        <v>0</v>
      </c>
      <c r="I3445">
        <v>0</v>
      </c>
      <c r="J3445">
        <v>-2.73</v>
      </c>
    </row>
    <row r="3446" spans="1:10" x14ac:dyDescent="0.3">
      <c r="A3446" s="163">
        <v>45686</v>
      </c>
      <c r="B3446" t="s">
        <v>3468</v>
      </c>
      <c r="C3446">
        <v>471.75</v>
      </c>
      <c r="D3446">
        <v>-3.47</v>
      </c>
      <c r="E3446">
        <v>-3.52</v>
      </c>
      <c r="F3446">
        <v>-3.52</v>
      </c>
      <c r="G3446">
        <v>-2.2999999999999998</v>
      </c>
      <c r="H3446">
        <v>-5.82</v>
      </c>
      <c r="I3446">
        <v>1.03</v>
      </c>
      <c r="J3446">
        <v>-4.79</v>
      </c>
    </row>
    <row r="3447" spans="1:10" x14ac:dyDescent="0.3">
      <c r="A3447" s="163">
        <v>45686</v>
      </c>
      <c r="B3447" t="s">
        <v>3469</v>
      </c>
      <c r="C3447">
        <v>179.95</v>
      </c>
      <c r="D3447">
        <v>-5.57</v>
      </c>
      <c r="E3447">
        <v>1.63</v>
      </c>
      <c r="F3447">
        <v>1.63</v>
      </c>
      <c r="G3447">
        <v>-2.84</v>
      </c>
      <c r="H3447">
        <v>-1.21</v>
      </c>
      <c r="I3447">
        <v>2.2400000000000002</v>
      </c>
      <c r="J3447">
        <v>1.0300000000000002</v>
      </c>
    </row>
    <row r="3448" spans="1:10" x14ac:dyDescent="0.3">
      <c r="A3448" s="163">
        <v>45686</v>
      </c>
      <c r="B3448" t="s">
        <v>3470</v>
      </c>
      <c r="C3448">
        <v>26.6</v>
      </c>
      <c r="D3448">
        <v>-2.97</v>
      </c>
      <c r="E3448">
        <v>-4.7300000000000004</v>
      </c>
      <c r="F3448">
        <v>-4.7300000000000004</v>
      </c>
      <c r="G3448">
        <v>6.3</v>
      </c>
      <c r="H3448">
        <v>1.5699999999999994</v>
      </c>
      <c r="I3448">
        <v>1.72</v>
      </c>
      <c r="J3448">
        <v>3.2899999999999991</v>
      </c>
    </row>
    <row r="3449" spans="1:10" x14ac:dyDescent="0.3">
      <c r="A3449" s="163">
        <v>45686</v>
      </c>
      <c r="B3449" t="s">
        <v>3471</v>
      </c>
      <c r="C3449">
        <v>24.5</v>
      </c>
      <c r="D3449">
        <v>7.38</v>
      </c>
      <c r="E3449">
        <v>-0.67</v>
      </c>
      <c r="F3449">
        <v>-0.67</v>
      </c>
      <c r="G3449">
        <v>-4.17</v>
      </c>
      <c r="H3449">
        <v>-4.84</v>
      </c>
      <c r="I3449">
        <v>1.53</v>
      </c>
      <c r="J3449">
        <v>-3.31</v>
      </c>
    </row>
    <row r="3450" spans="1:10" x14ac:dyDescent="0.3">
      <c r="A3450" s="163">
        <v>45686</v>
      </c>
      <c r="B3450" t="s">
        <v>3472</v>
      </c>
      <c r="C3450">
        <v>233.35</v>
      </c>
      <c r="D3450">
        <v>-0.92999999999999983</v>
      </c>
      <c r="E3450">
        <v>-0.93</v>
      </c>
      <c r="F3450">
        <v>-0.93</v>
      </c>
      <c r="G3450">
        <v>-2.1800000000000002</v>
      </c>
      <c r="H3450">
        <v>-3.1100000000000003</v>
      </c>
      <c r="I3450">
        <v>-2.77</v>
      </c>
      <c r="J3450">
        <v>-5.8800000000000008</v>
      </c>
    </row>
    <row r="3451" spans="1:10" x14ac:dyDescent="0.3">
      <c r="A3451" s="163">
        <v>45686</v>
      </c>
      <c r="B3451" t="s">
        <v>3473</v>
      </c>
      <c r="C3451">
        <v>130</v>
      </c>
      <c r="D3451">
        <v>-3.0699999999999994</v>
      </c>
      <c r="E3451">
        <v>-5.97</v>
      </c>
      <c r="F3451">
        <v>-5.97</v>
      </c>
      <c r="G3451">
        <v>-0.16</v>
      </c>
      <c r="H3451">
        <v>-6.13</v>
      </c>
      <c r="I3451">
        <v>2.08</v>
      </c>
      <c r="J3451">
        <v>-4.05</v>
      </c>
    </row>
    <row r="3452" spans="1:10" x14ac:dyDescent="0.3">
      <c r="A3452" s="163">
        <v>45686</v>
      </c>
      <c r="B3452" t="s">
        <v>3474</v>
      </c>
      <c r="C3452">
        <v>47.45</v>
      </c>
      <c r="D3452">
        <v>-4.9800000000000004</v>
      </c>
      <c r="E3452">
        <v>0.24</v>
      </c>
      <c r="F3452">
        <v>0.24</v>
      </c>
      <c r="G3452">
        <v>-3.88</v>
      </c>
      <c r="H3452">
        <v>-3.64</v>
      </c>
      <c r="I3452">
        <v>-3.3</v>
      </c>
      <c r="J3452">
        <v>-6.94</v>
      </c>
    </row>
    <row r="3453" spans="1:10" x14ac:dyDescent="0.3">
      <c r="A3453" s="163">
        <v>45678</v>
      </c>
      <c r="B3453" t="s">
        <v>3475</v>
      </c>
      <c r="C3453">
        <v>166.2</v>
      </c>
      <c r="D3453">
        <v>7.29</v>
      </c>
      <c r="E3453">
        <v>0</v>
      </c>
      <c r="G3453">
        <v>-1.98</v>
      </c>
      <c r="I3453">
        <v>0</v>
      </c>
    </row>
    <row r="3454" spans="1:10" x14ac:dyDescent="0.3">
      <c r="A3454" s="163">
        <v>45686</v>
      </c>
      <c r="B3454" t="s">
        <v>3476</v>
      </c>
      <c r="C3454">
        <v>1.37</v>
      </c>
      <c r="D3454">
        <v>-18.05</v>
      </c>
      <c r="E3454">
        <v>-4.43</v>
      </c>
      <c r="F3454">
        <v>-4.43</v>
      </c>
      <c r="G3454">
        <v>-4.6399999999999997</v>
      </c>
      <c r="H3454">
        <v>-9.07</v>
      </c>
      <c r="I3454">
        <v>-4.8600000000000003</v>
      </c>
      <c r="J3454">
        <v>-13.93</v>
      </c>
    </row>
    <row r="3455" spans="1:10" x14ac:dyDescent="0.3">
      <c r="A3455" s="163">
        <v>45686</v>
      </c>
      <c r="B3455" t="s">
        <v>3477</v>
      </c>
      <c r="C3455">
        <v>806.75</v>
      </c>
      <c r="D3455">
        <v>-10.92</v>
      </c>
      <c r="E3455">
        <v>-6.27</v>
      </c>
      <c r="F3455">
        <v>-6.27</v>
      </c>
      <c r="G3455">
        <v>-2.4900000000000002</v>
      </c>
      <c r="H3455">
        <v>-8.76</v>
      </c>
      <c r="I3455">
        <v>5.66</v>
      </c>
      <c r="J3455">
        <v>-3.1</v>
      </c>
    </row>
    <row r="3456" spans="1:10" x14ac:dyDescent="0.3">
      <c r="A3456" s="163">
        <v>45686</v>
      </c>
      <c r="B3456" t="s">
        <v>3478</v>
      </c>
      <c r="C3456">
        <v>14.76</v>
      </c>
      <c r="D3456">
        <v>11.63</v>
      </c>
      <c r="E3456">
        <v>1.34</v>
      </c>
      <c r="F3456">
        <v>1.34</v>
      </c>
      <c r="G3456">
        <v>-1.46</v>
      </c>
      <c r="H3456">
        <v>-0.1199999999999998</v>
      </c>
      <c r="I3456">
        <v>4.16</v>
      </c>
      <c r="J3456">
        <v>4.04</v>
      </c>
    </row>
    <row r="3457" spans="1:10" x14ac:dyDescent="0.3">
      <c r="A3457" s="163">
        <v>45686</v>
      </c>
      <c r="B3457" t="s">
        <v>3479</v>
      </c>
      <c r="C3457">
        <v>159.15</v>
      </c>
      <c r="D3457">
        <v>-4.34</v>
      </c>
      <c r="E3457">
        <v>-3.45</v>
      </c>
      <c r="F3457">
        <v>-3.45</v>
      </c>
      <c r="G3457">
        <v>-1.73</v>
      </c>
      <c r="H3457">
        <v>-5.18</v>
      </c>
      <c r="I3457">
        <v>-1.91</v>
      </c>
      <c r="J3457">
        <v>-7.09</v>
      </c>
    </row>
    <row r="3458" spans="1:10" x14ac:dyDescent="0.3">
      <c r="A3458" s="163">
        <v>45686</v>
      </c>
      <c r="B3458" t="s">
        <v>3480</v>
      </c>
      <c r="C3458">
        <v>6.95</v>
      </c>
      <c r="D3458">
        <v>-9.23</v>
      </c>
      <c r="E3458">
        <v>-5.04</v>
      </c>
      <c r="F3458">
        <v>-5.04</v>
      </c>
      <c r="G3458">
        <v>-5.0199999999999996</v>
      </c>
      <c r="H3458">
        <v>-10.06</v>
      </c>
      <c r="I3458">
        <v>4.9800000000000004</v>
      </c>
      <c r="J3458">
        <v>-5.0799999999999983</v>
      </c>
    </row>
    <row r="3459" spans="1:10" x14ac:dyDescent="0.3">
      <c r="A3459" s="163">
        <v>45686</v>
      </c>
      <c r="B3459" t="s">
        <v>3481</v>
      </c>
      <c r="C3459">
        <v>26.5</v>
      </c>
      <c r="D3459">
        <v>-7.96</v>
      </c>
      <c r="E3459">
        <v>0.94</v>
      </c>
      <c r="F3459">
        <v>0.94</v>
      </c>
      <c r="G3459">
        <v>-1.75</v>
      </c>
      <c r="H3459">
        <v>-0.81</v>
      </c>
      <c r="I3459">
        <v>0.26</v>
      </c>
      <c r="J3459">
        <v>-0.55000000000000004</v>
      </c>
    </row>
    <row r="3460" spans="1:10" x14ac:dyDescent="0.3">
      <c r="A3460" s="163">
        <v>45686</v>
      </c>
      <c r="B3460" t="s">
        <v>3482</v>
      </c>
      <c r="C3460">
        <v>133.85</v>
      </c>
      <c r="D3460">
        <v>0.06</v>
      </c>
      <c r="E3460">
        <v>-2.02</v>
      </c>
      <c r="F3460">
        <v>-2.02</v>
      </c>
      <c r="G3460">
        <v>-5.48</v>
      </c>
      <c r="H3460">
        <v>-7.5</v>
      </c>
      <c r="I3460">
        <v>4.12</v>
      </c>
      <c r="J3460">
        <v>-3.38</v>
      </c>
    </row>
    <row r="3461" spans="1:10" x14ac:dyDescent="0.3">
      <c r="A3461" s="163">
        <v>45686</v>
      </c>
      <c r="B3461" t="s">
        <v>3483</v>
      </c>
      <c r="C3461">
        <v>5.23</v>
      </c>
      <c r="D3461">
        <v>-0.3000000000000001</v>
      </c>
      <c r="I3461">
        <v>-4.91</v>
      </c>
      <c r="J3461">
        <v>-4.91</v>
      </c>
    </row>
    <row r="3462" spans="1:10" x14ac:dyDescent="0.3">
      <c r="A3462" s="163">
        <v>45686</v>
      </c>
      <c r="B3462" t="s">
        <v>3484</v>
      </c>
      <c r="C3462">
        <v>2164.65</v>
      </c>
      <c r="D3462">
        <v>-0.95000000000000018</v>
      </c>
      <c r="E3462">
        <v>-6.62</v>
      </c>
      <c r="F3462">
        <v>-6.62</v>
      </c>
      <c r="G3462">
        <v>2.27</v>
      </c>
      <c r="H3462">
        <v>-4.3499999999999996</v>
      </c>
      <c r="I3462">
        <v>5.46</v>
      </c>
      <c r="J3462">
        <v>1.1100000000000003</v>
      </c>
    </row>
    <row r="3463" spans="1:10" x14ac:dyDescent="0.3">
      <c r="A3463" s="163">
        <v>45686</v>
      </c>
      <c r="B3463" t="s">
        <v>3485</v>
      </c>
      <c r="C3463">
        <v>160</v>
      </c>
      <c r="D3463">
        <v>-14.02</v>
      </c>
      <c r="E3463">
        <v>-1.41</v>
      </c>
      <c r="F3463">
        <v>-1.41</v>
      </c>
      <c r="G3463">
        <v>-1.55</v>
      </c>
      <c r="H3463">
        <v>-2.96</v>
      </c>
      <c r="I3463">
        <v>0.95</v>
      </c>
      <c r="J3463">
        <v>-2.0099999999999998</v>
      </c>
    </row>
    <row r="3464" spans="1:10" x14ac:dyDescent="0.3">
      <c r="A3464" s="163">
        <v>45686</v>
      </c>
      <c r="B3464" t="s">
        <v>3486</v>
      </c>
      <c r="C3464">
        <v>149.4</v>
      </c>
      <c r="D3464">
        <v>-6.8900000000000006</v>
      </c>
      <c r="E3464">
        <v>-4.9800000000000004</v>
      </c>
      <c r="F3464">
        <v>-4.9800000000000004</v>
      </c>
      <c r="G3464">
        <v>-4.97</v>
      </c>
      <c r="H3464">
        <v>-9.9499999999999993</v>
      </c>
      <c r="I3464">
        <v>4.99</v>
      </c>
      <c r="J3464">
        <v>-4.9599999999999991</v>
      </c>
    </row>
    <row r="3465" spans="1:10" x14ac:dyDescent="0.3">
      <c r="A3465" s="163">
        <v>45686</v>
      </c>
      <c r="B3465" t="s">
        <v>3487</v>
      </c>
      <c r="C3465">
        <v>79.150000000000006</v>
      </c>
      <c r="D3465">
        <v>-2.25</v>
      </c>
      <c r="E3465">
        <v>-2.57</v>
      </c>
      <c r="F3465">
        <v>-2.57</v>
      </c>
      <c r="G3465">
        <v>-2.12</v>
      </c>
      <c r="H3465">
        <v>-4.6900000000000004</v>
      </c>
      <c r="I3465">
        <v>0.43</v>
      </c>
      <c r="J3465">
        <v>-4.26</v>
      </c>
    </row>
    <row r="3466" spans="1:10" x14ac:dyDescent="0.3">
      <c r="A3466" s="163">
        <v>45686</v>
      </c>
      <c r="B3466" t="s">
        <v>3488</v>
      </c>
      <c r="C3466">
        <v>149.94999999999999</v>
      </c>
      <c r="D3466">
        <v>-11.41</v>
      </c>
      <c r="E3466">
        <v>-1.46</v>
      </c>
      <c r="F3466">
        <v>-1.46</v>
      </c>
      <c r="G3466">
        <v>2.52</v>
      </c>
      <c r="H3466">
        <v>1.06</v>
      </c>
      <c r="I3466">
        <v>-5.66</v>
      </c>
      <c r="J3466">
        <v>-4.5999999999999996</v>
      </c>
    </row>
    <row r="3467" spans="1:10" x14ac:dyDescent="0.3">
      <c r="A3467" s="163">
        <v>45302</v>
      </c>
      <c r="B3467" t="s">
        <v>4429</v>
      </c>
      <c r="C3467">
        <v>261</v>
      </c>
      <c r="D3467">
        <v>6.75</v>
      </c>
      <c r="G3467">
        <v>1.62</v>
      </c>
      <c r="I3467">
        <v>1.99</v>
      </c>
    </row>
    <row r="3468" spans="1:10" x14ac:dyDescent="0.3">
      <c r="A3468" s="163">
        <v>45686</v>
      </c>
      <c r="B3468" t="s">
        <v>3489</v>
      </c>
      <c r="C3468">
        <v>76.239999999999995</v>
      </c>
      <c r="D3468">
        <v>1.3000000000000005</v>
      </c>
      <c r="E3468">
        <v>-3.09</v>
      </c>
      <c r="F3468">
        <v>-3.09</v>
      </c>
      <c r="G3468">
        <v>-0.27</v>
      </c>
      <c r="H3468">
        <v>-3.36</v>
      </c>
      <c r="I3468">
        <v>2.89</v>
      </c>
      <c r="J3468">
        <v>-0.4699999999999997</v>
      </c>
    </row>
    <row r="3469" spans="1:10" x14ac:dyDescent="0.3">
      <c r="A3469" s="163">
        <v>45686</v>
      </c>
      <c r="B3469" t="s">
        <v>3490</v>
      </c>
      <c r="C3469">
        <v>46.93</v>
      </c>
      <c r="D3469">
        <v>-3.03</v>
      </c>
      <c r="E3469">
        <v>-7.72</v>
      </c>
      <c r="F3469">
        <v>-7.72</v>
      </c>
      <c r="G3469">
        <v>2.44</v>
      </c>
      <c r="H3469">
        <v>-5.2799999999999994</v>
      </c>
      <c r="I3469">
        <v>4.43</v>
      </c>
      <c r="J3469">
        <v>-0.84999999999999964</v>
      </c>
    </row>
    <row r="3470" spans="1:10" x14ac:dyDescent="0.3">
      <c r="A3470" s="163">
        <v>45686</v>
      </c>
      <c r="B3470" t="s">
        <v>3491</v>
      </c>
      <c r="C3470">
        <v>139.4</v>
      </c>
      <c r="D3470">
        <v>-23.79</v>
      </c>
      <c r="E3470">
        <v>-4.9800000000000004</v>
      </c>
      <c r="F3470">
        <v>-4.9800000000000004</v>
      </c>
      <c r="G3470">
        <v>-4.99</v>
      </c>
      <c r="H3470">
        <v>-9.9700000000000006</v>
      </c>
      <c r="I3470">
        <v>-4.9800000000000004</v>
      </c>
      <c r="J3470">
        <v>-14.95</v>
      </c>
    </row>
    <row r="3471" spans="1:10" x14ac:dyDescent="0.3">
      <c r="A3471" s="163">
        <v>45686</v>
      </c>
      <c r="B3471" t="s">
        <v>4183</v>
      </c>
      <c r="C3471">
        <v>83.31</v>
      </c>
      <c r="D3471">
        <v>-16.239999999999998</v>
      </c>
      <c r="E3471">
        <v>-7.53</v>
      </c>
      <c r="F3471">
        <v>-7.53</v>
      </c>
      <c r="G3471">
        <v>0.17</v>
      </c>
      <c r="H3471">
        <v>-7.36</v>
      </c>
      <c r="I3471">
        <v>6.63</v>
      </c>
      <c r="J3471">
        <v>-0.73000000000000043</v>
      </c>
    </row>
    <row r="3472" spans="1:10" x14ac:dyDescent="0.3">
      <c r="A3472" s="163">
        <v>45686</v>
      </c>
      <c r="B3472" t="s">
        <v>3492</v>
      </c>
      <c r="C3472">
        <v>53.04</v>
      </c>
      <c r="D3472">
        <v>-6.91</v>
      </c>
      <c r="E3472">
        <v>-1.85</v>
      </c>
      <c r="F3472">
        <v>-1.85</v>
      </c>
      <c r="G3472">
        <v>-0.96</v>
      </c>
      <c r="H3472">
        <v>-2.81</v>
      </c>
      <c r="I3472">
        <v>0.93</v>
      </c>
      <c r="J3472">
        <v>-1.88</v>
      </c>
    </row>
    <row r="3473" spans="1:10" x14ac:dyDescent="0.3">
      <c r="A3473" s="163">
        <v>45686</v>
      </c>
      <c r="B3473" t="s">
        <v>3493</v>
      </c>
      <c r="C3473">
        <v>582.6</v>
      </c>
      <c r="D3473">
        <v>-9.4600000000000009</v>
      </c>
      <c r="E3473">
        <v>-3.09</v>
      </c>
      <c r="F3473">
        <v>-3.09</v>
      </c>
      <c r="G3473">
        <v>1.44</v>
      </c>
      <c r="H3473">
        <v>-1.65</v>
      </c>
      <c r="I3473">
        <v>-0.24</v>
      </c>
      <c r="J3473">
        <v>-1.89</v>
      </c>
    </row>
    <row r="3474" spans="1:10" x14ac:dyDescent="0.3">
      <c r="A3474" s="163">
        <v>45686</v>
      </c>
      <c r="B3474" t="s">
        <v>3494</v>
      </c>
      <c r="C3474">
        <v>177.75</v>
      </c>
      <c r="D3474">
        <v>-5.8199999999999994</v>
      </c>
      <c r="E3474">
        <v>-4.9800000000000004</v>
      </c>
      <c r="F3474">
        <v>-4.9800000000000004</v>
      </c>
      <c r="G3474">
        <v>-4.9800000000000004</v>
      </c>
      <c r="H3474">
        <v>-9.9600000000000009</v>
      </c>
      <c r="I3474">
        <v>-1.44</v>
      </c>
      <c r="J3474">
        <v>-11.4</v>
      </c>
    </row>
    <row r="3475" spans="1:10" x14ac:dyDescent="0.3">
      <c r="A3475" s="163">
        <v>45686</v>
      </c>
      <c r="B3475" t="s">
        <v>3495</v>
      </c>
      <c r="C3475">
        <v>93.5</v>
      </c>
      <c r="D3475">
        <v>-6.51</v>
      </c>
      <c r="E3475">
        <v>-11.17</v>
      </c>
      <c r="F3475">
        <v>-11.17</v>
      </c>
      <c r="G3475">
        <v>5.68</v>
      </c>
      <c r="H3475">
        <v>-5.49</v>
      </c>
      <c r="I3475">
        <v>1.58</v>
      </c>
      <c r="J3475">
        <v>-3.91</v>
      </c>
    </row>
    <row r="3476" spans="1:10" x14ac:dyDescent="0.3">
      <c r="A3476" s="163">
        <v>45686</v>
      </c>
      <c r="B3476" t="s">
        <v>3496</v>
      </c>
      <c r="C3476">
        <v>9.17</v>
      </c>
      <c r="D3476">
        <v>0.37000000000000011</v>
      </c>
      <c r="E3476">
        <v>-2.0299999999999998</v>
      </c>
      <c r="F3476">
        <v>-2.0299999999999998</v>
      </c>
      <c r="G3476">
        <v>-1.2</v>
      </c>
      <c r="H3476">
        <v>-3.2299999999999995</v>
      </c>
      <c r="I3476">
        <v>1.33</v>
      </c>
      <c r="J3476">
        <v>-1.8999999999999997</v>
      </c>
    </row>
    <row r="3477" spans="1:10" x14ac:dyDescent="0.3">
      <c r="A3477" s="163">
        <v>45686</v>
      </c>
      <c r="B3477" t="s">
        <v>3497</v>
      </c>
      <c r="C3477">
        <v>7.03</v>
      </c>
      <c r="D3477">
        <v>-24.66</v>
      </c>
      <c r="E3477">
        <v>-4.92</v>
      </c>
      <c r="F3477">
        <v>-4.92</v>
      </c>
      <c r="G3477">
        <v>-4.4000000000000004</v>
      </c>
      <c r="H3477">
        <v>-9.32</v>
      </c>
      <c r="I3477">
        <v>-4.87</v>
      </c>
      <c r="J3477">
        <v>-14.19</v>
      </c>
    </row>
    <row r="3478" spans="1:10" x14ac:dyDescent="0.3">
      <c r="A3478" s="163">
        <v>45686</v>
      </c>
      <c r="B3478" t="s">
        <v>3498</v>
      </c>
      <c r="C3478">
        <v>16</v>
      </c>
      <c r="D3478">
        <v>5.29</v>
      </c>
      <c r="E3478">
        <v>-3.61</v>
      </c>
      <c r="F3478">
        <v>-3.61</v>
      </c>
      <c r="G3478">
        <v>2.14</v>
      </c>
      <c r="H3478">
        <v>-1.4699999999999998</v>
      </c>
      <c r="I3478">
        <v>4.8499999999999996</v>
      </c>
      <c r="J3478">
        <v>3.38</v>
      </c>
    </row>
    <row r="3479" spans="1:10" x14ac:dyDescent="0.3">
      <c r="A3479" s="163">
        <v>45456</v>
      </c>
      <c r="B3479" t="s">
        <v>4430</v>
      </c>
      <c r="C3479">
        <v>1.05</v>
      </c>
      <c r="D3479">
        <v>-3.9</v>
      </c>
      <c r="E3479">
        <v>4.55</v>
      </c>
      <c r="G3479">
        <v>4.3499999999999996</v>
      </c>
      <c r="I3479">
        <v>4.17</v>
      </c>
    </row>
    <row r="3480" spans="1:10" x14ac:dyDescent="0.3">
      <c r="A3480" s="163">
        <v>45685</v>
      </c>
      <c r="B3480" t="s">
        <v>3499</v>
      </c>
      <c r="C3480">
        <v>31.7</v>
      </c>
      <c r="D3480">
        <v>-5.31</v>
      </c>
      <c r="E3480">
        <v>-2</v>
      </c>
      <c r="F3480">
        <v>-2</v>
      </c>
      <c r="G3480">
        <v>-1.98</v>
      </c>
      <c r="H3480">
        <v>-3.98</v>
      </c>
    </row>
    <row r="3481" spans="1:10" x14ac:dyDescent="0.3">
      <c r="A3481" s="163">
        <v>45686</v>
      </c>
      <c r="B3481" t="s">
        <v>4431</v>
      </c>
      <c r="C3481">
        <v>447.8</v>
      </c>
      <c r="D3481">
        <v>-1.5200000000000005</v>
      </c>
      <c r="E3481">
        <v>-2.5299999999999998</v>
      </c>
      <c r="F3481">
        <v>-2.5299999999999998</v>
      </c>
      <c r="G3481">
        <v>-4.99</v>
      </c>
      <c r="H3481">
        <v>-7.52</v>
      </c>
      <c r="I3481">
        <v>1.21</v>
      </c>
      <c r="J3481">
        <v>-6.31</v>
      </c>
    </row>
    <row r="3482" spans="1:10" x14ac:dyDescent="0.3">
      <c r="A3482" s="163">
        <v>45686</v>
      </c>
      <c r="B3482" t="s">
        <v>3500</v>
      </c>
      <c r="C3482">
        <v>65.709999999999994</v>
      </c>
      <c r="D3482">
        <v>3.1</v>
      </c>
      <c r="E3482">
        <v>-3.69</v>
      </c>
      <c r="F3482">
        <v>-3.69</v>
      </c>
      <c r="G3482">
        <v>-2.11</v>
      </c>
      <c r="H3482">
        <v>-5.8</v>
      </c>
      <c r="I3482">
        <v>2.5099999999999998</v>
      </c>
      <c r="J3482">
        <v>-3.29</v>
      </c>
    </row>
    <row r="3483" spans="1:10" x14ac:dyDescent="0.3">
      <c r="A3483" s="163">
        <v>45686</v>
      </c>
      <c r="B3483" t="s">
        <v>3501</v>
      </c>
      <c r="C3483">
        <v>58.05</v>
      </c>
      <c r="D3483">
        <v>-2.2899999999999991</v>
      </c>
      <c r="E3483">
        <v>4.28</v>
      </c>
      <c r="F3483">
        <v>4.28</v>
      </c>
      <c r="G3483">
        <v>4.1900000000000004</v>
      </c>
      <c r="H3483">
        <v>8.4700000000000006</v>
      </c>
      <c r="I3483">
        <v>-4.76</v>
      </c>
      <c r="J3483">
        <v>3.7100000000000009</v>
      </c>
    </row>
    <row r="3484" spans="1:10" x14ac:dyDescent="0.3">
      <c r="A3484" s="163">
        <v>45686</v>
      </c>
      <c r="B3484" t="s">
        <v>3502</v>
      </c>
      <c r="C3484">
        <v>76.349999999999994</v>
      </c>
      <c r="D3484">
        <v>14.98</v>
      </c>
      <c r="E3484">
        <v>1.97</v>
      </c>
      <c r="F3484">
        <v>1.97</v>
      </c>
      <c r="G3484">
        <v>-1.99</v>
      </c>
      <c r="H3484">
        <v>-0.02</v>
      </c>
      <c r="I3484">
        <v>1.85</v>
      </c>
      <c r="J3484">
        <v>1.83</v>
      </c>
    </row>
    <row r="3485" spans="1:10" x14ac:dyDescent="0.3">
      <c r="A3485" s="163">
        <v>45686</v>
      </c>
      <c r="B3485" t="s">
        <v>3503</v>
      </c>
      <c r="C3485">
        <v>259.8</v>
      </c>
      <c r="D3485">
        <v>0.61000000000000032</v>
      </c>
      <c r="E3485">
        <v>-3.92</v>
      </c>
      <c r="F3485">
        <v>-3.92</v>
      </c>
      <c r="G3485">
        <v>9.06</v>
      </c>
      <c r="H3485">
        <v>5.1400000000000006</v>
      </c>
      <c r="I3485">
        <v>-0.35</v>
      </c>
      <c r="J3485">
        <v>4.7900000000000009</v>
      </c>
    </row>
    <row r="3486" spans="1:10" x14ac:dyDescent="0.3">
      <c r="A3486" s="163">
        <v>45686</v>
      </c>
      <c r="B3486" t="s">
        <v>3504</v>
      </c>
      <c r="C3486">
        <v>0.63</v>
      </c>
      <c r="D3486">
        <v>-4.37</v>
      </c>
      <c r="E3486">
        <v>-4.55</v>
      </c>
      <c r="F3486">
        <v>-4.55</v>
      </c>
      <c r="G3486">
        <v>-4.76</v>
      </c>
      <c r="H3486">
        <v>-9.31</v>
      </c>
      <c r="I3486">
        <v>5</v>
      </c>
      <c r="J3486">
        <v>-4.3099999999999987</v>
      </c>
    </row>
    <row r="3487" spans="1:10" x14ac:dyDescent="0.3">
      <c r="A3487" s="163">
        <v>45686</v>
      </c>
      <c r="B3487" t="s">
        <v>3505</v>
      </c>
      <c r="C3487">
        <v>2666.55</v>
      </c>
      <c r="D3487">
        <v>-0.7799999999999998</v>
      </c>
      <c r="E3487">
        <v>-0.5</v>
      </c>
      <c r="F3487">
        <v>-0.5</v>
      </c>
      <c r="G3487">
        <v>1.18</v>
      </c>
      <c r="H3487">
        <v>0.67999999999999994</v>
      </c>
      <c r="I3487">
        <v>2.56</v>
      </c>
      <c r="J3487">
        <v>3.24</v>
      </c>
    </row>
    <row r="3488" spans="1:10" x14ac:dyDescent="0.3">
      <c r="A3488" s="163">
        <v>45686</v>
      </c>
      <c r="B3488" t="s">
        <v>3506</v>
      </c>
      <c r="C3488">
        <v>325</v>
      </c>
      <c r="D3488">
        <v>-11.169999999999998</v>
      </c>
      <c r="E3488">
        <v>-5.46</v>
      </c>
      <c r="F3488">
        <v>-5.46</v>
      </c>
      <c r="G3488">
        <v>-6.74</v>
      </c>
      <c r="H3488">
        <v>-12.2</v>
      </c>
      <c r="I3488">
        <v>8.26</v>
      </c>
      <c r="J3488">
        <v>-3.94</v>
      </c>
    </row>
    <row r="3489" spans="1:10" x14ac:dyDescent="0.3">
      <c r="A3489" s="163">
        <v>45686</v>
      </c>
      <c r="B3489" t="s">
        <v>4432</v>
      </c>
      <c r="C3489">
        <v>31.35</v>
      </c>
      <c r="D3489">
        <v>-5</v>
      </c>
      <c r="G3489">
        <v>-4.9800000000000004</v>
      </c>
      <c r="I3489">
        <v>-5</v>
      </c>
      <c r="J3489">
        <v>-4.9800000000000004</v>
      </c>
    </row>
    <row r="3490" spans="1:10" x14ac:dyDescent="0.3">
      <c r="A3490" s="163">
        <v>45686</v>
      </c>
      <c r="B3490" t="s">
        <v>3507</v>
      </c>
      <c r="C3490">
        <v>645.85</v>
      </c>
      <c r="D3490">
        <v>-3.67</v>
      </c>
      <c r="E3490">
        <v>-5.64</v>
      </c>
      <c r="F3490">
        <v>-5.64</v>
      </c>
      <c r="G3490">
        <v>-0.74</v>
      </c>
      <c r="H3490">
        <v>-6.38</v>
      </c>
      <c r="I3490">
        <v>2.97</v>
      </c>
      <c r="J3490">
        <v>-3.41</v>
      </c>
    </row>
    <row r="3491" spans="1:10" x14ac:dyDescent="0.3">
      <c r="A3491" s="163">
        <v>45685</v>
      </c>
      <c r="B3491" t="s">
        <v>3508</v>
      </c>
      <c r="C3491">
        <v>9.2899999999999991</v>
      </c>
      <c r="D3491">
        <v>54.73</v>
      </c>
      <c r="E3491">
        <v>4.9800000000000004</v>
      </c>
      <c r="F3491">
        <v>4.9800000000000004</v>
      </c>
      <c r="G3491">
        <v>4.97</v>
      </c>
      <c r="H3491">
        <v>9.9499999999999993</v>
      </c>
    </row>
    <row r="3492" spans="1:10" x14ac:dyDescent="0.3">
      <c r="A3492" s="163">
        <v>45686</v>
      </c>
      <c r="B3492" t="s">
        <v>3509</v>
      </c>
      <c r="C3492">
        <v>27.75</v>
      </c>
      <c r="D3492">
        <v>0.21000000000000019</v>
      </c>
      <c r="E3492">
        <v>-2.2000000000000002</v>
      </c>
      <c r="F3492">
        <v>-2.2000000000000002</v>
      </c>
      <c r="G3492">
        <v>-4.2300000000000004</v>
      </c>
      <c r="H3492">
        <v>-6.4300000000000006</v>
      </c>
      <c r="I3492">
        <v>2.06</v>
      </c>
      <c r="J3492">
        <v>-4.370000000000001</v>
      </c>
    </row>
    <row r="3493" spans="1:10" x14ac:dyDescent="0.3">
      <c r="A3493" s="163">
        <v>45686</v>
      </c>
      <c r="B3493" t="s">
        <v>3510</v>
      </c>
      <c r="C3493">
        <v>37.9</v>
      </c>
      <c r="D3493">
        <v>-4.7700000000000005</v>
      </c>
      <c r="E3493">
        <v>-8.8000000000000007</v>
      </c>
      <c r="F3493">
        <v>-8.8000000000000007</v>
      </c>
      <c r="G3493">
        <v>-4.2300000000000004</v>
      </c>
      <c r="H3493">
        <v>-13.03</v>
      </c>
      <c r="I3493">
        <v>4.58</v>
      </c>
      <c r="J3493">
        <v>-8.4500000000000011</v>
      </c>
    </row>
    <row r="3494" spans="1:10" x14ac:dyDescent="0.3">
      <c r="A3494" s="163">
        <v>45653</v>
      </c>
      <c r="B3494" t="s">
        <v>4433</v>
      </c>
      <c r="C3494">
        <v>3.12</v>
      </c>
      <c r="D3494">
        <v>23.94</v>
      </c>
      <c r="E3494">
        <v>4.63</v>
      </c>
      <c r="G3494">
        <v>4.8</v>
      </c>
    </row>
    <row r="3495" spans="1:10" x14ac:dyDescent="0.3">
      <c r="A3495" s="163">
        <v>45686</v>
      </c>
      <c r="B3495" t="s">
        <v>3511</v>
      </c>
      <c r="C3495">
        <v>85.5</v>
      </c>
      <c r="D3495">
        <v>-7.15</v>
      </c>
      <c r="G3495">
        <v>-8.06</v>
      </c>
      <c r="H3495">
        <v>-8.06</v>
      </c>
      <c r="I3495">
        <v>4.1399999999999997</v>
      </c>
      <c r="J3495">
        <v>-3.9200000000000008</v>
      </c>
    </row>
    <row r="3496" spans="1:10" x14ac:dyDescent="0.3">
      <c r="A3496" s="163">
        <v>45686</v>
      </c>
      <c r="B3496" t="s">
        <v>3512</v>
      </c>
      <c r="C3496">
        <v>347.9</v>
      </c>
      <c r="D3496">
        <v>-9.16</v>
      </c>
      <c r="E3496">
        <v>-0.5</v>
      </c>
      <c r="F3496">
        <v>-0.5</v>
      </c>
      <c r="G3496">
        <v>-4.3</v>
      </c>
      <c r="H3496">
        <v>-4.8</v>
      </c>
      <c r="I3496">
        <v>1.59</v>
      </c>
      <c r="J3496">
        <v>-3.21</v>
      </c>
    </row>
    <row r="3497" spans="1:10" x14ac:dyDescent="0.3">
      <c r="A3497" s="163">
        <v>45686</v>
      </c>
      <c r="B3497" t="s">
        <v>3513</v>
      </c>
      <c r="C3497">
        <v>55.46</v>
      </c>
      <c r="D3497">
        <v>-3.54</v>
      </c>
      <c r="E3497">
        <v>-7.36</v>
      </c>
      <c r="F3497">
        <v>-7.36</v>
      </c>
      <c r="G3497">
        <v>1.08</v>
      </c>
      <c r="H3497">
        <v>-6.28</v>
      </c>
      <c r="I3497">
        <v>9.2799999999999994</v>
      </c>
      <c r="J3497">
        <v>2.9999999999999991</v>
      </c>
    </row>
    <row r="3498" spans="1:10" x14ac:dyDescent="0.3">
      <c r="A3498" s="163">
        <v>45684</v>
      </c>
      <c r="B3498" t="s">
        <v>4264</v>
      </c>
      <c r="C3498">
        <v>12.07</v>
      </c>
      <c r="D3498">
        <v>-4.96</v>
      </c>
      <c r="E3498">
        <v>-4.96</v>
      </c>
      <c r="F3498">
        <v>-4.96</v>
      </c>
      <c r="G3498">
        <v>0</v>
      </c>
      <c r="H3498">
        <v>0</v>
      </c>
      <c r="I3498">
        <v>0</v>
      </c>
      <c r="J3498">
        <v>0</v>
      </c>
    </row>
    <row r="3499" spans="1:10" x14ac:dyDescent="0.3">
      <c r="A3499" s="163">
        <v>45686</v>
      </c>
      <c r="B3499" t="s">
        <v>3514</v>
      </c>
      <c r="C3499">
        <v>1.1100000000000001</v>
      </c>
      <c r="D3499">
        <v>-5.5600000000000005</v>
      </c>
      <c r="G3499">
        <v>-2.56</v>
      </c>
      <c r="H3499">
        <v>-2.56</v>
      </c>
      <c r="I3499">
        <v>-2.63</v>
      </c>
      <c r="J3499">
        <v>-5.19</v>
      </c>
    </row>
    <row r="3500" spans="1:10" x14ac:dyDescent="0.3">
      <c r="A3500" s="163">
        <v>45686</v>
      </c>
      <c r="B3500" t="s">
        <v>3515</v>
      </c>
      <c r="C3500">
        <v>253.95</v>
      </c>
      <c r="D3500">
        <v>-3.26</v>
      </c>
      <c r="E3500">
        <v>-3.07</v>
      </c>
      <c r="F3500">
        <v>-3.07</v>
      </c>
      <c r="G3500">
        <v>-2.69</v>
      </c>
      <c r="H3500">
        <v>-5.76</v>
      </c>
      <c r="I3500">
        <v>3.15</v>
      </c>
      <c r="J3500">
        <v>-2.61</v>
      </c>
    </row>
    <row r="3501" spans="1:10" x14ac:dyDescent="0.3">
      <c r="A3501" s="163">
        <v>45686</v>
      </c>
      <c r="B3501" t="s">
        <v>3516</v>
      </c>
      <c r="C3501">
        <v>7.86</v>
      </c>
      <c r="D3501">
        <v>-1.4899999999999998</v>
      </c>
      <c r="E3501">
        <v>-1.43</v>
      </c>
      <c r="F3501">
        <v>-1.43</v>
      </c>
      <c r="G3501">
        <v>-1.82</v>
      </c>
      <c r="H3501">
        <v>-3.25</v>
      </c>
      <c r="I3501">
        <v>-3.08</v>
      </c>
      <c r="J3501">
        <v>-6.33</v>
      </c>
    </row>
    <row r="3502" spans="1:10" x14ac:dyDescent="0.3">
      <c r="A3502" s="163">
        <v>45686</v>
      </c>
      <c r="B3502" t="s">
        <v>3517</v>
      </c>
      <c r="C3502">
        <v>174.3</v>
      </c>
      <c r="D3502">
        <v>-6.4300000000000006</v>
      </c>
      <c r="E3502">
        <v>-4.4000000000000004</v>
      </c>
      <c r="F3502">
        <v>-4.4000000000000004</v>
      </c>
      <c r="G3502">
        <v>-2.78</v>
      </c>
      <c r="H3502">
        <v>-7.18</v>
      </c>
      <c r="I3502">
        <v>5</v>
      </c>
      <c r="J3502">
        <v>-2.1800000000000002</v>
      </c>
    </row>
    <row r="3503" spans="1:10" x14ac:dyDescent="0.3">
      <c r="A3503" s="163">
        <v>45686</v>
      </c>
      <c r="B3503" t="s">
        <v>3518</v>
      </c>
      <c r="C3503">
        <v>254.95</v>
      </c>
      <c r="D3503">
        <v>-3.08</v>
      </c>
      <c r="E3503">
        <v>-2.87</v>
      </c>
      <c r="F3503">
        <v>-2.87</v>
      </c>
      <c r="G3503">
        <v>-1.87</v>
      </c>
      <c r="H3503">
        <v>-4.74</v>
      </c>
      <c r="I3503">
        <v>4.47</v>
      </c>
      <c r="J3503">
        <v>-0.27000000000000041</v>
      </c>
    </row>
    <row r="3504" spans="1:10" x14ac:dyDescent="0.3">
      <c r="A3504" s="163">
        <v>45686</v>
      </c>
      <c r="B3504" t="s">
        <v>3519</v>
      </c>
      <c r="C3504">
        <v>19.55</v>
      </c>
      <c r="D3504">
        <v>1.5499999999999994</v>
      </c>
      <c r="E3504">
        <v>-7.96</v>
      </c>
      <c r="F3504">
        <v>-7.96</v>
      </c>
      <c r="G3504">
        <v>0.1</v>
      </c>
      <c r="H3504">
        <v>-7.86</v>
      </c>
      <c r="J3504">
        <v>-7.86</v>
      </c>
    </row>
    <row r="3505" spans="1:10" x14ac:dyDescent="0.3">
      <c r="A3505" s="163">
        <v>45686</v>
      </c>
      <c r="B3505" t="s">
        <v>3520</v>
      </c>
      <c r="C3505">
        <v>18.13</v>
      </c>
      <c r="D3505">
        <v>24.81</v>
      </c>
      <c r="E3505">
        <v>4.9800000000000004</v>
      </c>
      <c r="F3505">
        <v>4.9800000000000004</v>
      </c>
      <c r="G3505">
        <v>4.9800000000000004</v>
      </c>
      <c r="H3505">
        <v>9.9600000000000009</v>
      </c>
      <c r="I3505">
        <v>4.9800000000000004</v>
      </c>
      <c r="J3505">
        <v>14.94</v>
      </c>
    </row>
    <row r="3506" spans="1:10" x14ac:dyDescent="0.3">
      <c r="A3506" s="163">
        <v>45686</v>
      </c>
      <c r="B3506" t="s">
        <v>3521</v>
      </c>
      <c r="C3506">
        <v>194.4</v>
      </c>
      <c r="D3506">
        <v>-7.42</v>
      </c>
      <c r="E3506">
        <v>0.55000000000000004</v>
      </c>
      <c r="F3506">
        <v>0.55000000000000004</v>
      </c>
      <c r="G3506">
        <v>2.2799999999999998</v>
      </c>
      <c r="H3506">
        <v>2.83</v>
      </c>
      <c r="I3506">
        <v>3.13</v>
      </c>
      <c r="J3506">
        <v>5.96</v>
      </c>
    </row>
    <row r="3507" spans="1:10" x14ac:dyDescent="0.3">
      <c r="A3507" s="163">
        <v>45686</v>
      </c>
      <c r="B3507" t="s">
        <v>3522</v>
      </c>
      <c r="C3507">
        <v>36.58</v>
      </c>
      <c r="D3507">
        <v>-5.0299999999999994</v>
      </c>
      <c r="E3507">
        <v>-0.32</v>
      </c>
      <c r="F3507">
        <v>-0.32</v>
      </c>
      <c r="G3507">
        <v>0.16</v>
      </c>
      <c r="H3507">
        <v>-0.16</v>
      </c>
      <c r="I3507">
        <v>-2.82</v>
      </c>
      <c r="J3507">
        <v>-2.98</v>
      </c>
    </row>
    <row r="3508" spans="1:10" x14ac:dyDescent="0.3">
      <c r="A3508" s="163">
        <v>45686</v>
      </c>
      <c r="B3508" t="s">
        <v>3523</v>
      </c>
      <c r="C3508">
        <v>135</v>
      </c>
      <c r="D3508">
        <v>-6.93</v>
      </c>
      <c r="E3508">
        <v>-6.57</v>
      </c>
      <c r="F3508">
        <v>-6.57</v>
      </c>
      <c r="G3508">
        <v>1.55</v>
      </c>
      <c r="H3508">
        <v>-5.0200000000000005</v>
      </c>
      <c r="I3508">
        <v>3.33</v>
      </c>
      <c r="J3508">
        <v>-1.6900000000000004</v>
      </c>
    </row>
    <row r="3509" spans="1:10" x14ac:dyDescent="0.3">
      <c r="A3509" s="163">
        <v>45686</v>
      </c>
      <c r="B3509" t="s">
        <v>3524</v>
      </c>
      <c r="C3509">
        <v>0.84</v>
      </c>
      <c r="D3509">
        <v>-5.48</v>
      </c>
      <c r="E3509">
        <v>-3.45</v>
      </c>
      <c r="F3509">
        <v>-3.45</v>
      </c>
      <c r="H3509">
        <v>-3.45</v>
      </c>
      <c r="J3509">
        <v>-3.45</v>
      </c>
    </row>
    <row r="3510" spans="1:10" x14ac:dyDescent="0.3">
      <c r="A3510" s="163">
        <v>45686</v>
      </c>
      <c r="B3510" t="s">
        <v>3525</v>
      </c>
      <c r="C3510">
        <v>14.94</v>
      </c>
      <c r="D3510">
        <v>-5.92</v>
      </c>
      <c r="E3510">
        <v>2.87</v>
      </c>
      <c r="F3510">
        <v>2.87</v>
      </c>
      <c r="G3510">
        <v>0.45</v>
      </c>
      <c r="H3510">
        <v>3.3200000000000003</v>
      </c>
      <c r="I3510">
        <v>-3.61</v>
      </c>
      <c r="J3510">
        <v>-0.28999999999999959</v>
      </c>
    </row>
    <row r="3511" spans="1:10" x14ac:dyDescent="0.3">
      <c r="A3511" s="163">
        <v>45686</v>
      </c>
      <c r="B3511" t="s">
        <v>3526</v>
      </c>
      <c r="C3511">
        <v>75.44</v>
      </c>
      <c r="D3511">
        <v>-1.37</v>
      </c>
      <c r="E3511">
        <v>-4.88</v>
      </c>
      <c r="F3511">
        <v>-4.88</v>
      </c>
      <c r="G3511">
        <v>4.05</v>
      </c>
      <c r="H3511">
        <v>-0.83000000000000007</v>
      </c>
      <c r="I3511">
        <v>-2.0299999999999998</v>
      </c>
      <c r="J3511">
        <v>-2.86</v>
      </c>
    </row>
    <row r="3512" spans="1:10" x14ac:dyDescent="0.3">
      <c r="A3512" s="163">
        <v>45686</v>
      </c>
      <c r="B3512" t="s">
        <v>3527</v>
      </c>
      <c r="C3512">
        <v>608.70000000000005</v>
      </c>
      <c r="D3512">
        <v>-2.17</v>
      </c>
      <c r="E3512">
        <v>-5.03</v>
      </c>
      <c r="F3512">
        <v>-5.03</v>
      </c>
      <c r="G3512">
        <v>-0.67</v>
      </c>
      <c r="H3512">
        <v>-5.7</v>
      </c>
      <c r="I3512">
        <v>6.35</v>
      </c>
      <c r="J3512">
        <v>0.64999999999999947</v>
      </c>
    </row>
    <row r="3513" spans="1:10" x14ac:dyDescent="0.3">
      <c r="A3513" s="163">
        <v>45686</v>
      </c>
      <c r="B3513" t="s">
        <v>3528</v>
      </c>
      <c r="C3513">
        <v>212.2</v>
      </c>
      <c r="D3513">
        <v>6.4</v>
      </c>
      <c r="E3513">
        <v>-2.48</v>
      </c>
      <c r="F3513">
        <v>-2.48</v>
      </c>
      <c r="G3513">
        <v>-2.38</v>
      </c>
      <c r="H3513">
        <v>-4.8599999999999994</v>
      </c>
      <c r="I3513">
        <v>1.34</v>
      </c>
      <c r="J3513">
        <v>-3.52</v>
      </c>
    </row>
    <row r="3514" spans="1:10" x14ac:dyDescent="0.3">
      <c r="A3514" s="163">
        <v>45686</v>
      </c>
      <c r="B3514" t="s">
        <v>3529</v>
      </c>
      <c r="C3514">
        <v>750.25</v>
      </c>
      <c r="D3514">
        <v>-12.52</v>
      </c>
      <c r="E3514">
        <v>-5</v>
      </c>
      <c r="F3514">
        <v>-5</v>
      </c>
      <c r="G3514">
        <v>-5</v>
      </c>
      <c r="H3514">
        <v>-10</v>
      </c>
      <c r="I3514">
        <v>5</v>
      </c>
      <c r="J3514">
        <v>-5</v>
      </c>
    </row>
    <row r="3515" spans="1:10" x14ac:dyDescent="0.3">
      <c r="A3515" s="163">
        <v>45686</v>
      </c>
      <c r="B3515" t="s">
        <v>3530</v>
      </c>
      <c r="C3515">
        <v>438.8</v>
      </c>
      <c r="D3515">
        <v>-1.48</v>
      </c>
      <c r="E3515">
        <v>-2.96</v>
      </c>
      <c r="F3515">
        <v>-2.96</v>
      </c>
      <c r="G3515">
        <v>0.6</v>
      </c>
      <c r="H3515">
        <v>-2.36</v>
      </c>
      <c r="I3515">
        <v>-1.34</v>
      </c>
      <c r="J3515">
        <v>-3.7</v>
      </c>
    </row>
    <row r="3516" spans="1:10" x14ac:dyDescent="0.3">
      <c r="A3516" s="163">
        <v>45686</v>
      </c>
      <c r="B3516" t="s">
        <v>3531</v>
      </c>
      <c r="C3516">
        <v>41</v>
      </c>
      <c r="D3516">
        <v>1.1900000000000013</v>
      </c>
      <c r="E3516">
        <v>-4.2699999999999996</v>
      </c>
      <c r="F3516">
        <v>-4.2699999999999996</v>
      </c>
      <c r="G3516">
        <v>0.9</v>
      </c>
      <c r="H3516">
        <v>-3.37</v>
      </c>
      <c r="I3516">
        <v>1.23</v>
      </c>
      <c r="J3516">
        <v>-2.14</v>
      </c>
    </row>
    <row r="3517" spans="1:10" x14ac:dyDescent="0.3">
      <c r="A3517" s="163">
        <v>45686</v>
      </c>
      <c r="B3517" t="s">
        <v>3532</v>
      </c>
      <c r="C3517">
        <v>6.93</v>
      </c>
      <c r="D3517">
        <v>-2.14</v>
      </c>
      <c r="E3517">
        <v>-3.93</v>
      </c>
      <c r="F3517">
        <v>-3.93</v>
      </c>
      <c r="G3517">
        <v>-1.61</v>
      </c>
      <c r="H3517">
        <v>-5.54</v>
      </c>
      <c r="I3517">
        <v>2.97</v>
      </c>
      <c r="J3517">
        <v>-2.57</v>
      </c>
    </row>
    <row r="3518" spans="1:10" x14ac:dyDescent="0.3">
      <c r="A3518" s="163">
        <v>45659</v>
      </c>
      <c r="B3518" t="s">
        <v>4434</v>
      </c>
      <c r="C3518">
        <v>3.59</v>
      </c>
      <c r="D3518">
        <v>4.8099999999999996</v>
      </c>
      <c r="E3518">
        <v>4.82</v>
      </c>
      <c r="I3518">
        <v>4.91</v>
      </c>
    </row>
    <row r="3519" spans="1:10" x14ac:dyDescent="0.3">
      <c r="A3519" s="163">
        <v>45686</v>
      </c>
      <c r="B3519" t="s">
        <v>3533</v>
      </c>
      <c r="C3519">
        <v>43.69</v>
      </c>
      <c r="D3519">
        <v>-7.82</v>
      </c>
      <c r="E3519">
        <v>-3.09</v>
      </c>
      <c r="F3519">
        <v>-3.09</v>
      </c>
      <c r="G3519">
        <v>-0.12</v>
      </c>
      <c r="H3519">
        <v>-3.21</v>
      </c>
      <c r="I3519">
        <v>4.1500000000000004</v>
      </c>
      <c r="J3519">
        <v>0.94000000000000039</v>
      </c>
    </row>
    <row r="3520" spans="1:10" x14ac:dyDescent="0.3">
      <c r="A3520" s="163">
        <v>45686</v>
      </c>
      <c r="B3520" t="s">
        <v>3534</v>
      </c>
      <c r="C3520">
        <v>185.15</v>
      </c>
      <c r="D3520">
        <v>-6.97</v>
      </c>
      <c r="E3520">
        <v>-3.19</v>
      </c>
      <c r="F3520">
        <v>-3.19</v>
      </c>
      <c r="G3520">
        <v>0.73</v>
      </c>
      <c r="H3520">
        <v>-2.46</v>
      </c>
      <c r="I3520">
        <v>-0.05</v>
      </c>
      <c r="J3520">
        <v>-2.5099999999999998</v>
      </c>
    </row>
    <row r="3521" spans="1:10" x14ac:dyDescent="0.3">
      <c r="A3521" s="163">
        <v>45686</v>
      </c>
      <c r="B3521" t="s">
        <v>3535</v>
      </c>
      <c r="C3521">
        <v>269.60000000000002</v>
      </c>
      <c r="D3521">
        <v>-8.7800000000000011</v>
      </c>
      <c r="E3521">
        <v>7</v>
      </c>
      <c r="F3521">
        <v>7</v>
      </c>
      <c r="G3521">
        <v>-3.89</v>
      </c>
      <c r="H3521">
        <v>3.11</v>
      </c>
      <c r="I3521">
        <v>-2.1800000000000002</v>
      </c>
      <c r="J3521">
        <v>0.9299999999999996</v>
      </c>
    </row>
    <row r="3522" spans="1:10" x14ac:dyDescent="0.3">
      <c r="A3522" s="163">
        <v>45686</v>
      </c>
      <c r="B3522" t="s">
        <v>3536</v>
      </c>
      <c r="C3522">
        <v>134.94999999999999</v>
      </c>
      <c r="D3522">
        <v>-7.26</v>
      </c>
      <c r="E3522">
        <v>-5.0599999999999996</v>
      </c>
      <c r="F3522">
        <v>-5.0599999999999996</v>
      </c>
      <c r="G3522">
        <v>-0.41</v>
      </c>
      <c r="H3522">
        <v>-5.47</v>
      </c>
      <c r="I3522">
        <v>1.7</v>
      </c>
      <c r="J3522">
        <v>-3.77</v>
      </c>
    </row>
    <row r="3523" spans="1:10" x14ac:dyDescent="0.3">
      <c r="A3523" s="163">
        <v>45686</v>
      </c>
      <c r="B3523" t="s">
        <v>3537</v>
      </c>
      <c r="C3523">
        <v>7.93</v>
      </c>
      <c r="D3523">
        <v>-6.94</v>
      </c>
      <c r="E3523">
        <v>-4.18</v>
      </c>
      <c r="F3523">
        <v>-4.18</v>
      </c>
      <c r="G3523">
        <v>-4.9800000000000004</v>
      </c>
      <c r="H3523">
        <v>-9.16</v>
      </c>
      <c r="I3523">
        <v>3.93</v>
      </c>
      <c r="J3523">
        <v>-5.23</v>
      </c>
    </row>
    <row r="3524" spans="1:10" x14ac:dyDescent="0.3">
      <c r="A3524" s="163">
        <v>45686</v>
      </c>
      <c r="B3524" t="s">
        <v>3538</v>
      </c>
      <c r="C3524">
        <v>71.7</v>
      </c>
      <c r="D3524">
        <v>-9.14</v>
      </c>
      <c r="E3524">
        <v>-1</v>
      </c>
      <c r="F3524">
        <v>-1</v>
      </c>
      <c r="G3524">
        <v>0.1</v>
      </c>
      <c r="H3524">
        <v>-0.9</v>
      </c>
      <c r="I3524">
        <v>0.9</v>
      </c>
    </row>
    <row r="3525" spans="1:10" x14ac:dyDescent="0.3">
      <c r="A3525" s="163">
        <v>45686</v>
      </c>
      <c r="B3525" t="s">
        <v>3539</v>
      </c>
      <c r="C3525">
        <v>48.4</v>
      </c>
      <c r="D3525">
        <v>-4.3499999999999996</v>
      </c>
      <c r="E3525">
        <v>-0.54</v>
      </c>
      <c r="F3525">
        <v>-0.54</v>
      </c>
      <c r="G3525">
        <v>-9.43</v>
      </c>
      <c r="H3525">
        <v>-9.9700000000000006</v>
      </c>
      <c r="I3525">
        <v>6.8</v>
      </c>
      <c r="J3525">
        <v>-3.169999999999999</v>
      </c>
    </row>
    <row r="3526" spans="1:10" x14ac:dyDescent="0.3">
      <c r="A3526" s="163">
        <v>45686</v>
      </c>
      <c r="B3526" t="s">
        <v>3540</v>
      </c>
      <c r="C3526">
        <v>909</v>
      </c>
      <c r="D3526">
        <v>-1.0199999999999996</v>
      </c>
      <c r="E3526">
        <v>-2.76</v>
      </c>
      <c r="F3526">
        <v>-2.76</v>
      </c>
      <c r="G3526">
        <v>0.65</v>
      </c>
      <c r="H3526">
        <v>-2.11</v>
      </c>
      <c r="I3526">
        <v>10.45</v>
      </c>
      <c r="J3526">
        <v>8.34</v>
      </c>
    </row>
    <row r="3527" spans="1:10" x14ac:dyDescent="0.3">
      <c r="A3527" s="163">
        <v>45686</v>
      </c>
      <c r="B3527" t="s">
        <v>3541</v>
      </c>
      <c r="C3527">
        <v>98.22</v>
      </c>
      <c r="D3527">
        <v>-2.06</v>
      </c>
      <c r="E3527">
        <v>-3.74</v>
      </c>
      <c r="F3527">
        <v>-3.74</v>
      </c>
      <c r="G3527">
        <v>-2.5</v>
      </c>
      <c r="H3527">
        <v>-6.24</v>
      </c>
      <c r="I3527">
        <v>3.05</v>
      </c>
      <c r="J3527">
        <v>-3.1900000000000004</v>
      </c>
    </row>
    <row r="3528" spans="1:10" x14ac:dyDescent="0.3">
      <c r="A3528" s="163">
        <v>45686</v>
      </c>
      <c r="B3528" t="s">
        <v>3542</v>
      </c>
      <c r="C3528">
        <v>10.119999999999999</v>
      </c>
      <c r="D3528">
        <v>2.0299999999999998</v>
      </c>
      <c r="E3528">
        <v>0.87</v>
      </c>
      <c r="F3528">
        <v>0.87</v>
      </c>
      <c r="G3528">
        <v>-5.77</v>
      </c>
      <c r="H3528">
        <v>-4.9000000000000004</v>
      </c>
      <c r="I3528">
        <v>3.37</v>
      </c>
      <c r="J3528">
        <v>-1.5299999999999994</v>
      </c>
    </row>
    <row r="3529" spans="1:10" x14ac:dyDescent="0.3">
      <c r="A3529" s="163">
        <v>45686</v>
      </c>
      <c r="B3529" t="s">
        <v>3543</v>
      </c>
      <c r="C3529">
        <v>395</v>
      </c>
      <c r="D3529">
        <v>-5.4</v>
      </c>
      <c r="E3529">
        <v>-5.15</v>
      </c>
      <c r="F3529">
        <v>-5.15</v>
      </c>
      <c r="G3529">
        <v>3.87</v>
      </c>
      <c r="H3529">
        <v>-1.2800000000000002</v>
      </c>
      <c r="I3529">
        <v>7.78</v>
      </c>
      <c r="J3529">
        <v>6.5</v>
      </c>
    </row>
    <row r="3530" spans="1:10" x14ac:dyDescent="0.3">
      <c r="A3530" s="163">
        <v>45686</v>
      </c>
      <c r="B3530" t="s">
        <v>3544</v>
      </c>
      <c r="C3530">
        <v>136.94999999999999</v>
      </c>
      <c r="D3530">
        <v>3.97</v>
      </c>
      <c r="E3530">
        <v>-1.99</v>
      </c>
      <c r="F3530">
        <v>-1.99</v>
      </c>
      <c r="G3530">
        <v>-2</v>
      </c>
      <c r="H3530">
        <v>-3.99</v>
      </c>
      <c r="I3530">
        <v>-1.97</v>
      </c>
      <c r="J3530">
        <v>-5.96</v>
      </c>
    </row>
    <row r="3531" spans="1:10" x14ac:dyDescent="0.3">
      <c r="A3531" s="163">
        <v>45686</v>
      </c>
      <c r="B3531" t="s">
        <v>3545</v>
      </c>
      <c r="C3531">
        <v>8.09</v>
      </c>
      <c r="D3531">
        <v>4.92</v>
      </c>
      <c r="E3531">
        <v>-7.01</v>
      </c>
      <c r="F3531">
        <v>-7.01</v>
      </c>
      <c r="G3531">
        <v>7.54</v>
      </c>
      <c r="H3531">
        <v>0.53000000000000025</v>
      </c>
      <c r="I3531">
        <v>1.25</v>
      </c>
      <c r="J3531">
        <v>1.7800000000000002</v>
      </c>
    </row>
    <row r="3532" spans="1:10" x14ac:dyDescent="0.3">
      <c r="A3532" s="163">
        <v>45686</v>
      </c>
      <c r="B3532" t="s">
        <v>4435</v>
      </c>
      <c r="C3532">
        <v>33.99</v>
      </c>
      <c r="D3532">
        <v>-5.77</v>
      </c>
      <c r="G3532">
        <v>5.79</v>
      </c>
      <c r="I3532">
        <v>6.22</v>
      </c>
      <c r="J3532">
        <v>5.79</v>
      </c>
    </row>
    <row r="3533" spans="1:10" x14ac:dyDescent="0.3">
      <c r="A3533" s="163">
        <v>45686</v>
      </c>
      <c r="B3533" t="s">
        <v>3546</v>
      </c>
      <c r="C3533">
        <v>56.46</v>
      </c>
      <c r="D3533">
        <v>-9.48</v>
      </c>
      <c r="E3533">
        <v>-1.98</v>
      </c>
      <c r="F3533">
        <v>-1.98</v>
      </c>
      <c r="G3533">
        <v>-1.99</v>
      </c>
      <c r="H3533">
        <v>-3.97</v>
      </c>
      <c r="I3533">
        <v>-2</v>
      </c>
      <c r="J3533">
        <v>-5.97</v>
      </c>
    </row>
    <row r="3534" spans="1:10" x14ac:dyDescent="0.3">
      <c r="A3534" s="163">
        <v>45686</v>
      </c>
      <c r="B3534" t="s">
        <v>3547</v>
      </c>
      <c r="C3534">
        <v>474.1</v>
      </c>
      <c r="D3534">
        <v>-7</v>
      </c>
      <c r="E3534">
        <v>-7.94</v>
      </c>
      <c r="F3534">
        <v>-7.94</v>
      </c>
      <c r="G3534">
        <v>-0.48</v>
      </c>
      <c r="H3534">
        <v>-8.42</v>
      </c>
      <c r="I3534">
        <v>5.34</v>
      </c>
      <c r="J3534">
        <v>-3.08</v>
      </c>
    </row>
    <row r="3535" spans="1:10" x14ac:dyDescent="0.3">
      <c r="A3535" s="163">
        <v>45686</v>
      </c>
      <c r="B3535" t="s">
        <v>3548</v>
      </c>
      <c r="C3535">
        <v>98.35</v>
      </c>
      <c r="D3535">
        <v>-2.83</v>
      </c>
      <c r="E3535">
        <v>-2.04</v>
      </c>
      <c r="F3535">
        <v>-2.04</v>
      </c>
      <c r="G3535">
        <v>0.15</v>
      </c>
      <c r="H3535">
        <v>-1.89</v>
      </c>
      <c r="I3535">
        <v>-0.05</v>
      </c>
      <c r="J3535">
        <v>-1.94</v>
      </c>
    </row>
    <row r="3536" spans="1:10" x14ac:dyDescent="0.3">
      <c r="A3536" s="163">
        <v>45686</v>
      </c>
      <c r="B3536" t="s">
        <v>3549</v>
      </c>
      <c r="C3536">
        <v>14.42</v>
      </c>
      <c r="D3536">
        <v>-2.1899999999999995</v>
      </c>
      <c r="E3536">
        <v>-4.5</v>
      </c>
      <c r="F3536">
        <v>-4.5</v>
      </c>
      <c r="G3536">
        <v>-3.1</v>
      </c>
      <c r="H3536">
        <v>-7.6</v>
      </c>
      <c r="I3536">
        <v>0.21</v>
      </c>
      <c r="J3536">
        <v>-7.39</v>
      </c>
    </row>
    <row r="3537" spans="1:10" x14ac:dyDescent="0.3">
      <c r="A3537" s="163">
        <v>45686</v>
      </c>
      <c r="B3537" t="s">
        <v>3550</v>
      </c>
      <c r="C3537">
        <v>32</v>
      </c>
      <c r="D3537">
        <v>-2.4900000000000002</v>
      </c>
      <c r="E3537">
        <v>1.1100000000000001</v>
      </c>
      <c r="F3537">
        <v>1.1100000000000001</v>
      </c>
      <c r="G3537">
        <v>-4.3499999999999996</v>
      </c>
      <c r="H3537">
        <v>-3.2399999999999998</v>
      </c>
      <c r="I3537">
        <v>1.68</v>
      </c>
      <c r="J3537">
        <v>-1.5599999999999994</v>
      </c>
    </row>
    <row r="3538" spans="1:10" x14ac:dyDescent="0.3">
      <c r="A3538" s="163">
        <v>45686</v>
      </c>
      <c r="B3538" t="s">
        <v>3551</v>
      </c>
      <c r="C3538">
        <v>103.95</v>
      </c>
      <c r="D3538">
        <v>-4.75</v>
      </c>
      <c r="E3538">
        <v>-3.76</v>
      </c>
      <c r="F3538">
        <v>-3.76</v>
      </c>
      <c r="G3538">
        <v>-1.76</v>
      </c>
      <c r="H3538">
        <v>-5.52</v>
      </c>
      <c r="I3538">
        <v>3.38</v>
      </c>
      <c r="J3538">
        <v>-2.14</v>
      </c>
    </row>
    <row r="3539" spans="1:10" x14ac:dyDescent="0.3">
      <c r="A3539" s="163">
        <v>45686</v>
      </c>
      <c r="B3539" t="s">
        <v>3552</v>
      </c>
      <c r="C3539">
        <v>152</v>
      </c>
      <c r="D3539">
        <v>6.77</v>
      </c>
      <c r="E3539">
        <v>-1.99</v>
      </c>
      <c r="F3539">
        <v>-1.99</v>
      </c>
      <c r="G3539">
        <v>-3.69</v>
      </c>
      <c r="H3539">
        <v>-5.68</v>
      </c>
      <c r="I3539">
        <v>3.16</v>
      </c>
      <c r="J3539">
        <v>-2.52</v>
      </c>
    </row>
    <row r="3540" spans="1:10" x14ac:dyDescent="0.3">
      <c r="A3540" s="163">
        <v>45686</v>
      </c>
      <c r="B3540" t="s">
        <v>3553</v>
      </c>
      <c r="C3540">
        <v>2807.15</v>
      </c>
      <c r="D3540">
        <v>0.31999999999999978</v>
      </c>
      <c r="E3540">
        <v>-1.77</v>
      </c>
      <c r="F3540">
        <v>-1.77</v>
      </c>
      <c r="G3540">
        <v>-6.06</v>
      </c>
      <c r="H3540">
        <v>-7.83</v>
      </c>
      <c r="I3540">
        <v>1.03</v>
      </c>
      <c r="J3540">
        <v>-6.8</v>
      </c>
    </row>
    <row r="3541" spans="1:10" x14ac:dyDescent="0.3">
      <c r="A3541" s="163">
        <v>45686</v>
      </c>
      <c r="B3541" t="s">
        <v>3554</v>
      </c>
      <c r="C3541">
        <v>804.8</v>
      </c>
      <c r="D3541">
        <v>-13.86</v>
      </c>
      <c r="E3541">
        <v>-4.22</v>
      </c>
      <c r="F3541">
        <v>-4.22</v>
      </c>
      <c r="G3541">
        <v>5.48</v>
      </c>
      <c r="H3541">
        <v>1.2600000000000009</v>
      </c>
      <c r="I3541">
        <v>-0.22</v>
      </c>
      <c r="J3541">
        <v>1.0400000000000007</v>
      </c>
    </row>
    <row r="3542" spans="1:10" x14ac:dyDescent="0.3">
      <c r="A3542" s="163">
        <v>45686</v>
      </c>
      <c r="B3542" t="s">
        <v>3555</v>
      </c>
      <c r="C3542">
        <v>95.9</v>
      </c>
      <c r="D3542">
        <v>-9.93</v>
      </c>
      <c r="E3542">
        <v>-1.96</v>
      </c>
      <c r="F3542">
        <v>-1.96</v>
      </c>
      <c r="G3542">
        <v>-1.95</v>
      </c>
      <c r="H3542">
        <v>-3.91</v>
      </c>
      <c r="I3542">
        <v>-1.99</v>
      </c>
      <c r="J3542">
        <v>-5.9</v>
      </c>
    </row>
    <row r="3543" spans="1:10" x14ac:dyDescent="0.3">
      <c r="A3543" s="163">
        <v>45685</v>
      </c>
      <c r="B3543" t="s">
        <v>3556</v>
      </c>
      <c r="C3543">
        <v>48.03</v>
      </c>
      <c r="D3543">
        <v>-7.54</v>
      </c>
      <c r="E3543">
        <v>-4.9800000000000004</v>
      </c>
      <c r="F3543">
        <v>-4.9800000000000004</v>
      </c>
      <c r="G3543">
        <v>4.9800000000000004</v>
      </c>
    </row>
    <row r="3544" spans="1:10" x14ac:dyDescent="0.3">
      <c r="A3544" s="163">
        <v>45686</v>
      </c>
      <c r="B3544" t="s">
        <v>3557</v>
      </c>
      <c r="C3544">
        <v>1906.25</v>
      </c>
      <c r="D3544">
        <v>-9.76</v>
      </c>
      <c r="E3544">
        <v>-1.29</v>
      </c>
      <c r="F3544">
        <v>-1.29</v>
      </c>
      <c r="G3544">
        <v>-5.4</v>
      </c>
      <c r="H3544">
        <v>-6.69</v>
      </c>
      <c r="I3544">
        <v>6.07</v>
      </c>
      <c r="J3544">
        <v>-0.62000000000000011</v>
      </c>
    </row>
    <row r="3545" spans="1:10" x14ac:dyDescent="0.3">
      <c r="A3545" s="163">
        <v>45686</v>
      </c>
      <c r="B3545" t="s">
        <v>3558</v>
      </c>
      <c r="C3545">
        <v>2608.8000000000002</v>
      </c>
      <c r="D3545">
        <v>-5</v>
      </c>
      <c r="E3545">
        <v>-2.98</v>
      </c>
      <c r="F3545">
        <v>-2.98</v>
      </c>
      <c r="G3545">
        <v>-2.21</v>
      </c>
      <c r="H3545">
        <v>-5.19</v>
      </c>
      <c r="I3545">
        <v>5.96</v>
      </c>
      <c r="J3545">
        <v>0.77000000000000046</v>
      </c>
    </row>
    <row r="3546" spans="1:10" x14ac:dyDescent="0.3">
      <c r="A3546" s="163">
        <v>45686</v>
      </c>
      <c r="B3546" t="s">
        <v>3559</v>
      </c>
      <c r="C3546">
        <v>18.05</v>
      </c>
      <c r="D3546">
        <v>-4.41</v>
      </c>
      <c r="E3546">
        <v>-5.55</v>
      </c>
      <c r="F3546">
        <v>-5.55</v>
      </c>
      <c r="G3546">
        <v>-2.29</v>
      </c>
      <c r="H3546">
        <v>-7.84</v>
      </c>
      <c r="I3546">
        <v>0.5</v>
      </c>
      <c r="J3546">
        <v>-7.34</v>
      </c>
    </row>
    <row r="3547" spans="1:10" x14ac:dyDescent="0.3">
      <c r="A3547" s="163">
        <v>45686</v>
      </c>
      <c r="B3547" t="s">
        <v>3560</v>
      </c>
      <c r="C3547">
        <v>622.4</v>
      </c>
      <c r="D3547">
        <v>1.7599999999999998</v>
      </c>
      <c r="E3547">
        <v>-4.4000000000000004</v>
      </c>
      <c r="F3547">
        <v>-4.4000000000000004</v>
      </c>
      <c r="G3547">
        <v>-1.07</v>
      </c>
      <c r="H3547">
        <v>-5.4700000000000006</v>
      </c>
      <c r="I3547">
        <v>3.64</v>
      </c>
      <c r="J3547">
        <v>-1.8300000000000003</v>
      </c>
    </row>
    <row r="3548" spans="1:10" x14ac:dyDescent="0.3">
      <c r="A3548" s="163">
        <v>45686</v>
      </c>
      <c r="B3548" t="s">
        <v>3561</v>
      </c>
      <c r="C3548">
        <v>20.13</v>
      </c>
      <c r="D3548">
        <v>-9.09</v>
      </c>
      <c r="E3548">
        <v>-6.52</v>
      </c>
      <c r="F3548">
        <v>-6.52</v>
      </c>
      <c r="G3548">
        <v>-3.88</v>
      </c>
      <c r="H3548">
        <v>-10.4</v>
      </c>
      <c r="I3548">
        <v>4.3</v>
      </c>
      <c r="J3548">
        <v>-6.0999999999999988</v>
      </c>
    </row>
    <row r="3549" spans="1:10" x14ac:dyDescent="0.3">
      <c r="A3549" s="163">
        <v>45686</v>
      </c>
      <c r="B3549" t="s">
        <v>3562</v>
      </c>
      <c r="C3549">
        <v>50.55</v>
      </c>
      <c r="D3549">
        <v>-11.42</v>
      </c>
      <c r="E3549">
        <v>-6.51</v>
      </c>
      <c r="F3549">
        <v>-6.51</v>
      </c>
      <c r="G3549">
        <v>3.04</v>
      </c>
      <c r="H3549">
        <v>-3.47</v>
      </c>
      <c r="I3549">
        <v>6.42</v>
      </c>
      <c r="J3549">
        <v>2.95</v>
      </c>
    </row>
    <row r="3550" spans="1:10" x14ac:dyDescent="0.3">
      <c r="A3550" s="163">
        <v>45686</v>
      </c>
      <c r="B3550" t="s">
        <v>3563</v>
      </c>
      <c r="C3550">
        <v>1050.75</v>
      </c>
      <c r="D3550">
        <v>-6.84</v>
      </c>
      <c r="E3550">
        <v>-3.58</v>
      </c>
      <c r="F3550">
        <v>-3.58</v>
      </c>
      <c r="G3550">
        <v>-2.44</v>
      </c>
      <c r="H3550">
        <v>-6.02</v>
      </c>
      <c r="I3550">
        <v>7.51</v>
      </c>
      <c r="J3550">
        <v>1.4900000000000002</v>
      </c>
    </row>
    <row r="3551" spans="1:10" x14ac:dyDescent="0.3">
      <c r="A3551" s="163">
        <v>45686</v>
      </c>
      <c r="B3551" t="s">
        <v>3564</v>
      </c>
      <c r="C3551">
        <v>43.14</v>
      </c>
      <c r="D3551">
        <v>-0.14999999999999991</v>
      </c>
      <c r="E3551">
        <v>-2</v>
      </c>
      <c r="F3551">
        <v>-2</v>
      </c>
      <c r="G3551">
        <v>-1.99</v>
      </c>
      <c r="H3551">
        <v>-3.99</v>
      </c>
      <c r="I3551">
        <v>1.99</v>
      </c>
      <c r="J3551">
        <v>-2</v>
      </c>
    </row>
    <row r="3552" spans="1:10" x14ac:dyDescent="0.3">
      <c r="A3552" s="163">
        <v>45686</v>
      </c>
      <c r="B3552" t="s">
        <v>3565</v>
      </c>
      <c r="C3552">
        <v>68.92</v>
      </c>
      <c r="D3552">
        <v>-1.2299999999999995</v>
      </c>
      <c r="E3552">
        <v>1.33</v>
      </c>
      <c r="F3552">
        <v>1.33</v>
      </c>
      <c r="G3552">
        <v>-4.93</v>
      </c>
      <c r="H3552">
        <v>-3.6</v>
      </c>
      <c r="I3552">
        <v>-4.6100000000000003</v>
      </c>
      <c r="J3552">
        <v>-8.2100000000000009</v>
      </c>
    </row>
    <row r="3553" spans="1:10" x14ac:dyDescent="0.3">
      <c r="A3553" s="163">
        <v>45686</v>
      </c>
      <c r="B3553" t="s">
        <v>3566</v>
      </c>
      <c r="C3553">
        <v>79.13</v>
      </c>
      <c r="D3553">
        <v>1.2</v>
      </c>
      <c r="E3553">
        <v>-0.32</v>
      </c>
      <c r="F3553">
        <v>-0.32</v>
      </c>
      <c r="G3553">
        <v>-4.9800000000000004</v>
      </c>
      <c r="H3553">
        <v>-5.3000000000000007</v>
      </c>
      <c r="I3553">
        <v>0.5</v>
      </c>
      <c r="J3553">
        <v>-4.8000000000000007</v>
      </c>
    </row>
    <row r="3554" spans="1:10" x14ac:dyDescent="0.3">
      <c r="A3554" s="163">
        <v>45686</v>
      </c>
      <c r="B3554" t="s">
        <v>3567</v>
      </c>
      <c r="C3554">
        <v>222.35</v>
      </c>
      <c r="D3554">
        <v>-1</v>
      </c>
      <c r="E3554">
        <v>-4.8499999999999996</v>
      </c>
      <c r="F3554">
        <v>-4.8499999999999996</v>
      </c>
      <c r="G3554">
        <v>-4.08</v>
      </c>
      <c r="H3554">
        <v>-8.93</v>
      </c>
      <c r="I3554">
        <v>0.2</v>
      </c>
      <c r="J3554">
        <v>-8.73</v>
      </c>
    </row>
    <row r="3555" spans="1:10" x14ac:dyDescent="0.3">
      <c r="A3555" s="163">
        <v>45686</v>
      </c>
      <c r="B3555" t="s">
        <v>3568</v>
      </c>
      <c r="C3555">
        <v>348.35</v>
      </c>
      <c r="D3555">
        <v>-5.98</v>
      </c>
      <c r="E3555">
        <v>-2.97</v>
      </c>
      <c r="F3555">
        <v>-2.97</v>
      </c>
      <c r="G3555">
        <v>-2.82</v>
      </c>
      <c r="H3555">
        <v>-5.79</v>
      </c>
      <c r="I3555">
        <v>2.7</v>
      </c>
      <c r="J3555">
        <v>-3.09</v>
      </c>
    </row>
    <row r="3556" spans="1:10" x14ac:dyDescent="0.3">
      <c r="A3556" s="163">
        <v>45686</v>
      </c>
      <c r="B3556" t="s">
        <v>3569</v>
      </c>
      <c r="C3556">
        <v>4.8499999999999996</v>
      </c>
      <c r="D3556">
        <v>-2.92</v>
      </c>
      <c r="E3556">
        <v>-0.2</v>
      </c>
      <c r="F3556">
        <v>-0.2</v>
      </c>
      <c r="H3556">
        <v>-0.2</v>
      </c>
      <c r="I3556">
        <v>-2.41</v>
      </c>
      <c r="J3556">
        <v>-2.6100000000000003</v>
      </c>
    </row>
    <row r="3557" spans="1:10" x14ac:dyDescent="0.3">
      <c r="A3557" s="163">
        <v>45686</v>
      </c>
      <c r="B3557" t="s">
        <v>3570</v>
      </c>
      <c r="C3557">
        <v>72.900000000000006</v>
      </c>
      <c r="D3557">
        <v>-14.76</v>
      </c>
      <c r="E3557">
        <v>7.0000000000000007E-2</v>
      </c>
      <c r="F3557">
        <v>7.0000000000000007E-2</v>
      </c>
      <c r="G3557">
        <v>4.04</v>
      </c>
      <c r="H3557">
        <v>4.1100000000000003</v>
      </c>
      <c r="I3557">
        <v>1.36</v>
      </c>
      <c r="J3557">
        <v>5.4700000000000006</v>
      </c>
    </row>
    <row r="3558" spans="1:10" x14ac:dyDescent="0.3">
      <c r="A3558" s="163">
        <v>45582</v>
      </c>
      <c r="B3558" t="s">
        <v>4436</v>
      </c>
      <c r="C3558">
        <v>96.6</v>
      </c>
      <c r="D3558">
        <v>5.62</v>
      </c>
      <c r="E3558">
        <v>-1.94</v>
      </c>
      <c r="G3558">
        <v>1.97</v>
      </c>
      <c r="I3558">
        <v>1.94</v>
      </c>
    </row>
    <row r="3559" spans="1:10" x14ac:dyDescent="0.3">
      <c r="A3559" s="163">
        <v>45686</v>
      </c>
      <c r="B3559" t="s">
        <v>3571</v>
      </c>
      <c r="C3559">
        <v>2.23</v>
      </c>
      <c r="D3559">
        <v>-15.35</v>
      </c>
      <c r="E3559">
        <v>-3.7</v>
      </c>
      <c r="F3559">
        <v>-3.7</v>
      </c>
      <c r="G3559">
        <v>2.88</v>
      </c>
      <c r="H3559">
        <v>-0.82000000000000028</v>
      </c>
      <c r="I3559">
        <v>4.21</v>
      </c>
      <c r="J3559">
        <v>3.39</v>
      </c>
    </row>
    <row r="3560" spans="1:10" x14ac:dyDescent="0.3">
      <c r="A3560" s="163">
        <v>45686</v>
      </c>
      <c r="B3560" t="s">
        <v>3572</v>
      </c>
      <c r="C3560">
        <v>502.4</v>
      </c>
      <c r="D3560">
        <v>-1.91</v>
      </c>
      <c r="E3560">
        <v>4.2300000000000004</v>
      </c>
      <c r="F3560">
        <v>4.2300000000000004</v>
      </c>
      <c r="G3560">
        <v>-1.79</v>
      </c>
      <c r="H3560">
        <v>2.4400000000000004</v>
      </c>
      <c r="I3560">
        <v>1.1599999999999999</v>
      </c>
      <c r="J3560">
        <v>3.6000000000000005</v>
      </c>
    </row>
    <row r="3561" spans="1:10" x14ac:dyDescent="0.3">
      <c r="A3561" s="163">
        <v>45686</v>
      </c>
      <c r="B3561" t="s">
        <v>3573</v>
      </c>
      <c r="C3561">
        <v>121.88</v>
      </c>
      <c r="D3561">
        <v>-12.01</v>
      </c>
      <c r="E3561">
        <v>-5</v>
      </c>
      <c r="F3561">
        <v>-5</v>
      </c>
      <c r="G3561">
        <v>-2.8</v>
      </c>
      <c r="H3561">
        <v>-7.8</v>
      </c>
      <c r="I3561">
        <v>4.3499999999999996</v>
      </c>
      <c r="J3561">
        <v>-3.45</v>
      </c>
    </row>
    <row r="3562" spans="1:10" x14ac:dyDescent="0.3">
      <c r="A3562" s="163">
        <v>45686</v>
      </c>
      <c r="B3562" t="s">
        <v>3574</v>
      </c>
      <c r="C3562">
        <v>2115.8000000000002</v>
      </c>
      <c r="D3562">
        <v>-7.2</v>
      </c>
      <c r="E3562">
        <v>-9.31</v>
      </c>
      <c r="F3562">
        <v>-9.31</v>
      </c>
      <c r="G3562">
        <v>-4.9000000000000004</v>
      </c>
      <c r="H3562">
        <v>-14.21</v>
      </c>
      <c r="I3562">
        <v>5.91</v>
      </c>
      <c r="J3562">
        <v>-8.3000000000000007</v>
      </c>
    </row>
    <row r="3563" spans="1:10" x14ac:dyDescent="0.3">
      <c r="A3563" s="163">
        <v>45686</v>
      </c>
      <c r="B3563" t="s">
        <v>3575</v>
      </c>
      <c r="C3563">
        <v>195.8</v>
      </c>
      <c r="D3563">
        <v>-5.46</v>
      </c>
      <c r="E3563">
        <v>3.35</v>
      </c>
      <c r="F3563">
        <v>3.35</v>
      </c>
      <c r="G3563">
        <v>-0.67</v>
      </c>
      <c r="H3563">
        <v>2.68</v>
      </c>
      <c r="I3563">
        <v>-1.66</v>
      </c>
      <c r="J3563">
        <v>1.0200000000000002</v>
      </c>
    </row>
    <row r="3564" spans="1:10" x14ac:dyDescent="0.3">
      <c r="A3564" s="163">
        <v>45686</v>
      </c>
      <c r="B3564" t="s">
        <v>3576</v>
      </c>
      <c r="C3564">
        <v>19.05</v>
      </c>
      <c r="D3564">
        <v>3.25</v>
      </c>
      <c r="E3564">
        <v>-4.55</v>
      </c>
      <c r="F3564">
        <v>-4.55</v>
      </c>
      <c r="G3564">
        <v>-4.97</v>
      </c>
      <c r="H3564">
        <v>-9.52</v>
      </c>
      <c r="I3564">
        <v>4.96</v>
      </c>
      <c r="J3564">
        <v>-4.5599999999999996</v>
      </c>
    </row>
    <row r="3565" spans="1:10" x14ac:dyDescent="0.3">
      <c r="A3565" s="163">
        <v>45686</v>
      </c>
      <c r="B3565" t="s">
        <v>3577</v>
      </c>
      <c r="C3565">
        <v>2351.4499999999998</v>
      </c>
      <c r="D3565">
        <v>-21.06</v>
      </c>
      <c r="E3565">
        <v>-6.72</v>
      </c>
      <c r="F3565">
        <v>-6.72</v>
      </c>
      <c r="G3565">
        <v>2.94</v>
      </c>
      <c r="H3565">
        <v>-3.78</v>
      </c>
      <c r="I3565">
        <v>8.49</v>
      </c>
      <c r="J3565">
        <v>4.7100000000000009</v>
      </c>
    </row>
    <row r="3566" spans="1:10" x14ac:dyDescent="0.3">
      <c r="A3566" s="163">
        <v>45686</v>
      </c>
      <c r="B3566" t="s">
        <v>3578</v>
      </c>
      <c r="C3566">
        <v>2.34</v>
      </c>
      <c r="D3566">
        <v>1.34</v>
      </c>
      <c r="E3566">
        <v>-3.03</v>
      </c>
      <c r="F3566">
        <v>-3.03</v>
      </c>
      <c r="H3566">
        <v>-3.03</v>
      </c>
      <c r="I3566">
        <v>4.46</v>
      </c>
      <c r="J3566">
        <v>1.4300000000000002</v>
      </c>
    </row>
    <row r="3567" spans="1:10" x14ac:dyDescent="0.3">
      <c r="A3567" s="163">
        <v>45686</v>
      </c>
      <c r="B3567" t="s">
        <v>3579</v>
      </c>
      <c r="C3567">
        <v>4406.3999999999996</v>
      </c>
      <c r="D3567">
        <v>-0.2300000000000002</v>
      </c>
      <c r="E3567">
        <v>-3.02</v>
      </c>
      <c r="F3567">
        <v>-3.02</v>
      </c>
      <c r="G3567">
        <v>0.25</v>
      </c>
      <c r="H3567">
        <v>-2.77</v>
      </c>
      <c r="I3567">
        <v>-0.27</v>
      </c>
      <c r="J3567">
        <v>-3.04</v>
      </c>
    </row>
    <row r="3568" spans="1:10" x14ac:dyDescent="0.3">
      <c r="A3568" s="163">
        <v>45686</v>
      </c>
      <c r="B3568" t="s">
        <v>3580</v>
      </c>
      <c r="C3568">
        <v>279.25</v>
      </c>
      <c r="D3568">
        <v>-3.97</v>
      </c>
      <c r="E3568">
        <v>-4.71</v>
      </c>
      <c r="F3568">
        <v>-4.71</v>
      </c>
      <c r="G3568">
        <v>-1.24</v>
      </c>
      <c r="H3568">
        <v>-5.95</v>
      </c>
      <c r="I3568">
        <v>4.6100000000000003</v>
      </c>
      <c r="J3568">
        <v>-1.34</v>
      </c>
    </row>
    <row r="3569" spans="1:10" x14ac:dyDescent="0.3">
      <c r="A3569" s="163">
        <v>45686</v>
      </c>
      <c r="B3569" t="s">
        <v>3581</v>
      </c>
      <c r="C3569">
        <v>1075.5</v>
      </c>
      <c r="D3569">
        <v>10.68</v>
      </c>
      <c r="E3569">
        <v>-5</v>
      </c>
      <c r="F3569">
        <v>-5</v>
      </c>
      <c r="G3569">
        <v>-2.15</v>
      </c>
      <c r="H3569">
        <v>-7.15</v>
      </c>
      <c r="I3569">
        <v>-0.05</v>
      </c>
      <c r="J3569">
        <v>-7.2</v>
      </c>
    </row>
    <row r="3570" spans="1:10" x14ac:dyDescent="0.3">
      <c r="A3570" s="163">
        <v>45686</v>
      </c>
      <c r="B3570" t="s">
        <v>3582</v>
      </c>
      <c r="C3570">
        <v>999.1</v>
      </c>
      <c r="D3570">
        <v>-1.56</v>
      </c>
      <c r="E3570">
        <v>-3.17</v>
      </c>
      <c r="F3570">
        <v>-3.17</v>
      </c>
      <c r="G3570">
        <v>-3.08</v>
      </c>
      <c r="H3570">
        <v>-6.25</v>
      </c>
      <c r="I3570">
        <v>2.27</v>
      </c>
      <c r="J3570">
        <v>-3.98</v>
      </c>
    </row>
    <row r="3571" spans="1:10" x14ac:dyDescent="0.3">
      <c r="A3571" s="163">
        <v>45686</v>
      </c>
      <c r="B3571" t="s">
        <v>3583</v>
      </c>
      <c r="C3571">
        <v>228.55</v>
      </c>
      <c r="D3571">
        <v>-9.84</v>
      </c>
      <c r="E3571">
        <v>-4.91</v>
      </c>
      <c r="F3571">
        <v>-4.91</v>
      </c>
      <c r="G3571">
        <v>-5</v>
      </c>
      <c r="H3571">
        <v>-9.91</v>
      </c>
      <c r="I3571">
        <v>-3.77</v>
      </c>
      <c r="J3571">
        <v>-13.68</v>
      </c>
    </row>
    <row r="3572" spans="1:10" x14ac:dyDescent="0.3">
      <c r="A3572" s="163">
        <v>45686</v>
      </c>
      <c r="B3572" t="s">
        <v>3584</v>
      </c>
      <c r="C3572">
        <v>3.3</v>
      </c>
      <c r="D3572">
        <v>2.4500000000000002</v>
      </c>
      <c r="G3572">
        <v>-2.31</v>
      </c>
      <c r="H3572">
        <v>-2.31</v>
      </c>
      <c r="I3572">
        <v>-2.65</v>
      </c>
      <c r="J3572">
        <v>-4.96</v>
      </c>
    </row>
    <row r="3573" spans="1:10" x14ac:dyDescent="0.3">
      <c r="A3573" s="163">
        <v>45686</v>
      </c>
      <c r="B3573" t="s">
        <v>3585</v>
      </c>
      <c r="C3573">
        <v>125</v>
      </c>
      <c r="D3573">
        <v>-6.0699999999999994</v>
      </c>
      <c r="E3573">
        <v>-3.34</v>
      </c>
      <c r="F3573">
        <v>-3.34</v>
      </c>
      <c r="G3573">
        <v>-3.63</v>
      </c>
      <c r="H3573">
        <v>-6.97</v>
      </c>
      <c r="I3573">
        <v>11.96</v>
      </c>
      <c r="J3573">
        <v>4.9900000000000011</v>
      </c>
    </row>
    <row r="3574" spans="1:10" x14ac:dyDescent="0.3">
      <c r="A3574" s="163">
        <v>45686</v>
      </c>
      <c r="B3574" t="s">
        <v>4437</v>
      </c>
      <c r="C3574">
        <v>60.28</v>
      </c>
      <c r="D3574">
        <v>5.73</v>
      </c>
      <c r="E3574">
        <v>0</v>
      </c>
      <c r="G3574">
        <v>0</v>
      </c>
      <c r="I3574">
        <v>-5</v>
      </c>
      <c r="J3574">
        <v>0</v>
      </c>
    </row>
    <row r="3575" spans="1:10" x14ac:dyDescent="0.3">
      <c r="A3575" s="163">
        <v>45686</v>
      </c>
      <c r="B3575" t="s">
        <v>3586</v>
      </c>
      <c r="C3575">
        <v>930</v>
      </c>
      <c r="D3575">
        <v>-1.93</v>
      </c>
      <c r="E3575">
        <v>-2</v>
      </c>
      <c r="F3575">
        <v>-2</v>
      </c>
      <c r="G3575">
        <v>-2</v>
      </c>
      <c r="H3575">
        <v>-4</v>
      </c>
      <c r="I3575">
        <v>-1.06</v>
      </c>
      <c r="J3575">
        <v>-5.0600000000000005</v>
      </c>
    </row>
    <row r="3576" spans="1:10" x14ac:dyDescent="0.3">
      <c r="A3576" s="163">
        <v>45686</v>
      </c>
      <c r="B3576" t="s">
        <v>3587</v>
      </c>
      <c r="C3576">
        <v>67.42</v>
      </c>
      <c r="D3576">
        <v>-5.79</v>
      </c>
      <c r="E3576">
        <v>-7</v>
      </c>
      <c r="F3576">
        <v>-7</v>
      </c>
      <c r="G3576">
        <v>4.01</v>
      </c>
      <c r="H3576">
        <v>-2.99</v>
      </c>
      <c r="I3576">
        <v>-5.04</v>
      </c>
      <c r="J3576">
        <v>-8.0300000000000011</v>
      </c>
    </row>
    <row r="3577" spans="1:10" x14ac:dyDescent="0.3">
      <c r="A3577" s="163">
        <v>45686</v>
      </c>
      <c r="B3577" t="s">
        <v>3588</v>
      </c>
      <c r="C3577">
        <v>1736.7</v>
      </c>
      <c r="D3577">
        <v>2.04</v>
      </c>
      <c r="E3577">
        <v>-1.98</v>
      </c>
      <c r="F3577">
        <v>-1.98</v>
      </c>
      <c r="G3577">
        <v>-4.47</v>
      </c>
      <c r="H3577">
        <v>-6.4499999999999993</v>
      </c>
      <c r="I3577">
        <v>1.81</v>
      </c>
      <c r="J3577">
        <v>-4.6399999999999988</v>
      </c>
    </row>
    <row r="3578" spans="1:10" x14ac:dyDescent="0.3">
      <c r="A3578" s="163">
        <v>45680</v>
      </c>
      <c r="B3578" t="s">
        <v>4438</v>
      </c>
      <c r="C3578">
        <v>12.61</v>
      </c>
      <c r="D3578">
        <v>-4.97</v>
      </c>
      <c r="I3578">
        <v>0.96</v>
      </c>
    </row>
    <row r="3579" spans="1:10" x14ac:dyDescent="0.3">
      <c r="A3579" s="163">
        <v>45686</v>
      </c>
      <c r="B3579" t="s">
        <v>3589</v>
      </c>
      <c r="C3579">
        <v>58.9</v>
      </c>
      <c r="D3579">
        <v>-5.66</v>
      </c>
      <c r="E3579">
        <v>-9.08</v>
      </c>
      <c r="F3579">
        <v>-9.08</v>
      </c>
      <c r="G3579">
        <v>6.34</v>
      </c>
      <c r="H3579">
        <v>-2.74</v>
      </c>
      <c r="I3579">
        <v>3.33</v>
      </c>
      <c r="J3579">
        <v>0.58999999999999986</v>
      </c>
    </row>
    <row r="3580" spans="1:10" x14ac:dyDescent="0.3">
      <c r="A3580" s="163">
        <v>45686</v>
      </c>
      <c r="B3580" t="s">
        <v>3590</v>
      </c>
      <c r="C3580">
        <v>0.67</v>
      </c>
      <c r="D3580">
        <v>0.02</v>
      </c>
      <c r="E3580">
        <v>-4.41</v>
      </c>
      <c r="F3580">
        <v>-4.41</v>
      </c>
      <c r="G3580">
        <v>1.54</v>
      </c>
      <c r="H3580">
        <v>-2.87</v>
      </c>
      <c r="I3580">
        <v>1.52</v>
      </c>
      <c r="J3580">
        <v>-1.35</v>
      </c>
    </row>
    <row r="3581" spans="1:10" x14ac:dyDescent="0.3">
      <c r="A3581" s="163">
        <v>45686</v>
      </c>
      <c r="B3581" t="s">
        <v>3591</v>
      </c>
      <c r="C3581">
        <v>770.5</v>
      </c>
      <c r="D3581">
        <v>-1.1299999999999999</v>
      </c>
      <c r="E3581">
        <v>-4.59</v>
      </c>
      <c r="F3581">
        <v>-4.59</v>
      </c>
      <c r="G3581">
        <v>-3.42</v>
      </c>
      <c r="H3581">
        <v>-8.01</v>
      </c>
      <c r="I3581">
        <v>3.06</v>
      </c>
      <c r="J3581">
        <v>-4.9499999999999993</v>
      </c>
    </row>
    <row r="3582" spans="1:10" x14ac:dyDescent="0.3">
      <c r="A3582" s="163">
        <v>45686</v>
      </c>
      <c r="B3582" t="s">
        <v>3592</v>
      </c>
      <c r="C3582">
        <v>469.55</v>
      </c>
      <c r="D3582">
        <v>-3.3</v>
      </c>
      <c r="E3582">
        <v>-2.63</v>
      </c>
      <c r="F3582">
        <v>-2.63</v>
      </c>
      <c r="G3582">
        <v>2.27</v>
      </c>
      <c r="H3582">
        <v>-0.35999999999999988</v>
      </c>
      <c r="I3582">
        <v>-0.24</v>
      </c>
      <c r="J3582">
        <v>-0.59999999999999987</v>
      </c>
    </row>
    <row r="3583" spans="1:10" x14ac:dyDescent="0.3">
      <c r="A3583" s="163">
        <v>45686</v>
      </c>
      <c r="B3583" t="s">
        <v>3593</v>
      </c>
      <c r="C3583">
        <v>635.65</v>
      </c>
      <c r="D3583">
        <v>-1.37</v>
      </c>
      <c r="E3583">
        <v>-1.2</v>
      </c>
      <c r="F3583">
        <v>-1.2</v>
      </c>
      <c r="G3583">
        <v>-0.97</v>
      </c>
      <c r="H3583">
        <v>-2.17</v>
      </c>
      <c r="I3583">
        <v>1.47</v>
      </c>
      <c r="J3583">
        <v>-0.7</v>
      </c>
    </row>
    <row r="3584" spans="1:10" x14ac:dyDescent="0.3">
      <c r="A3584" s="163">
        <v>45686</v>
      </c>
      <c r="B3584" t="s">
        <v>3594</v>
      </c>
      <c r="C3584">
        <v>1035.8</v>
      </c>
      <c r="D3584">
        <v>-6.8100000000000005</v>
      </c>
      <c r="E3584">
        <v>-2.2999999999999998</v>
      </c>
      <c r="F3584">
        <v>-2.2999999999999998</v>
      </c>
      <c r="G3584">
        <v>-2.6</v>
      </c>
      <c r="H3584">
        <v>-4.9000000000000004</v>
      </c>
      <c r="I3584">
        <v>3.96</v>
      </c>
      <c r="J3584">
        <v>-0.94000000000000039</v>
      </c>
    </row>
    <row r="3585" spans="1:10" x14ac:dyDescent="0.3">
      <c r="A3585" s="163">
        <v>45686</v>
      </c>
      <c r="B3585" t="s">
        <v>3595</v>
      </c>
      <c r="C3585">
        <v>27.68</v>
      </c>
      <c r="D3585">
        <v>-1.2100000000000009</v>
      </c>
      <c r="E3585">
        <v>1.71</v>
      </c>
      <c r="F3585">
        <v>1.71</v>
      </c>
      <c r="I3585">
        <v>-1.1399999999999999</v>
      </c>
      <c r="J3585">
        <v>0.57000000000000006</v>
      </c>
    </row>
    <row r="3586" spans="1:10" x14ac:dyDescent="0.3">
      <c r="A3586" s="163">
        <v>45686</v>
      </c>
      <c r="B3586" t="s">
        <v>3596</v>
      </c>
      <c r="C3586">
        <v>190.35</v>
      </c>
      <c r="D3586">
        <v>-3.04</v>
      </c>
      <c r="E3586">
        <v>-4.33</v>
      </c>
      <c r="F3586">
        <v>-4.33</v>
      </c>
      <c r="G3586">
        <v>3.44</v>
      </c>
      <c r="H3586">
        <v>-0.89000000000000012</v>
      </c>
      <c r="I3586">
        <v>-0.34</v>
      </c>
      <c r="J3586">
        <v>-1.2300000000000002</v>
      </c>
    </row>
    <row r="3587" spans="1:10" x14ac:dyDescent="0.3">
      <c r="A3587" s="163">
        <v>45686</v>
      </c>
      <c r="B3587" t="s">
        <v>3597</v>
      </c>
      <c r="C3587">
        <v>1.66</v>
      </c>
      <c r="D3587">
        <v>11.45</v>
      </c>
      <c r="E3587">
        <v>5</v>
      </c>
      <c r="F3587">
        <v>5</v>
      </c>
      <c r="G3587">
        <v>-2.12</v>
      </c>
      <c r="H3587">
        <v>2.88</v>
      </c>
      <c r="I3587">
        <v>-10.27</v>
      </c>
      <c r="J3587">
        <v>-7.39</v>
      </c>
    </row>
    <row r="3588" spans="1:10" x14ac:dyDescent="0.3">
      <c r="A3588" s="163">
        <v>45679</v>
      </c>
      <c r="B3588" t="s">
        <v>4439</v>
      </c>
      <c r="C3588">
        <v>370</v>
      </c>
      <c r="D3588">
        <v>0.8100000000000005</v>
      </c>
      <c r="E3588">
        <v>0</v>
      </c>
      <c r="G3588">
        <v>0</v>
      </c>
      <c r="I3588">
        <v>7.87</v>
      </c>
    </row>
    <row r="3589" spans="1:10" x14ac:dyDescent="0.3">
      <c r="A3589" s="163">
        <v>45686</v>
      </c>
      <c r="B3589" t="s">
        <v>3598</v>
      </c>
      <c r="C3589">
        <v>13.44</v>
      </c>
      <c r="D3589">
        <v>9.52</v>
      </c>
      <c r="E3589">
        <v>-4.99</v>
      </c>
      <c r="F3589">
        <v>-4.99</v>
      </c>
      <c r="G3589">
        <v>-4.9800000000000004</v>
      </c>
      <c r="H3589">
        <v>-9.9700000000000006</v>
      </c>
      <c r="I3589">
        <v>-3.52</v>
      </c>
      <c r="J3589">
        <v>-13.49</v>
      </c>
    </row>
    <row r="3590" spans="1:10" x14ac:dyDescent="0.3">
      <c r="A3590" s="163">
        <v>45686</v>
      </c>
      <c r="B3590" t="s">
        <v>4184</v>
      </c>
      <c r="C3590">
        <v>10.88</v>
      </c>
      <c r="D3590">
        <v>-2.29</v>
      </c>
      <c r="E3590">
        <v>-1.33</v>
      </c>
      <c r="F3590">
        <v>-1.33</v>
      </c>
      <c r="G3590">
        <v>0.45</v>
      </c>
      <c r="H3590">
        <v>-0.88000000000000012</v>
      </c>
      <c r="I3590">
        <v>-2.6</v>
      </c>
      <c r="J3590">
        <v>-3.4800000000000004</v>
      </c>
    </row>
    <row r="3591" spans="1:10" x14ac:dyDescent="0.3">
      <c r="A3591" s="163">
        <v>45686</v>
      </c>
      <c r="B3591" t="s">
        <v>3599</v>
      </c>
      <c r="C3591">
        <v>388.65</v>
      </c>
      <c r="D3591">
        <v>-1.58</v>
      </c>
      <c r="E3591">
        <v>-0.55000000000000004</v>
      </c>
      <c r="F3591">
        <v>-0.55000000000000004</v>
      </c>
      <c r="G3591">
        <v>-0.43</v>
      </c>
      <c r="H3591">
        <v>-0.98</v>
      </c>
      <c r="I3591">
        <v>-0.21</v>
      </c>
      <c r="J3591">
        <v>-1.19</v>
      </c>
    </row>
    <row r="3592" spans="1:10" x14ac:dyDescent="0.3">
      <c r="A3592" s="163">
        <v>45686</v>
      </c>
      <c r="B3592" t="s">
        <v>3600</v>
      </c>
      <c r="C3592">
        <v>28.66</v>
      </c>
      <c r="D3592">
        <v>-1.85</v>
      </c>
      <c r="E3592">
        <v>-2.88</v>
      </c>
      <c r="F3592">
        <v>-2.88</v>
      </c>
      <c r="G3592">
        <v>-0.1</v>
      </c>
      <c r="H3592">
        <v>-2.98</v>
      </c>
      <c r="I3592">
        <v>-1.17</v>
      </c>
      <c r="J3592">
        <v>-4.1500000000000004</v>
      </c>
    </row>
    <row r="3593" spans="1:10" x14ac:dyDescent="0.3">
      <c r="A3593" s="163">
        <v>45686</v>
      </c>
      <c r="B3593" t="s">
        <v>3601</v>
      </c>
      <c r="C3593">
        <v>88.62</v>
      </c>
      <c r="D3593">
        <v>-3.39</v>
      </c>
      <c r="E3593">
        <v>-3.01</v>
      </c>
      <c r="F3593">
        <v>-3.01</v>
      </c>
      <c r="G3593">
        <v>-2.0099999999999998</v>
      </c>
      <c r="H3593">
        <v>-5.0199999999999996</v>
      </c>
      <c r="I3593">
        <v>4.0999999999999996</v>
      </c>
      <c r="J3593">
        <v>-0.92</v>
      </c>
    </row>
    <row r="3594" spans="1:10" x14ac:dyDescent="0.3">
      <c r="A3594" s="163">
        <v>45686</v>
      </c>
      <c r="B3594" t="s">
        <v>3602</v>
      </c>
      <c r="C3594">
        <v>2.34</v>
      </c>
      <c r="D3594">
        <v>3.1899999999999995</v>
      </c>
      <c r="E3594">
        <v>-5.2</v>
      </c>
      <c r="F3594">
        <v>-5.2</v>
      </c>
      <c r="G3594">
        <v>-5.0999999999999996</v>
      </c>
      <c r="H3594">
        <v>-10.3</v>
      </c>
      <c r="I3594">
        <v>-3.31</v>
      </c>
      <c r="J3594">
        <v>-13.61</v>
      </c>
    </row>
    <row r="3595" spans="1:10" x14ac:dyDescent="0.3">
      <c r="A3595" s="163">
        <v>45686</v>
      </c>
      <c r="B3595" t="s">
        <v>3603</v>
      </c>
      <c r="C3595">
        <v>3822.3</v>
      </c>
      <c r="D3595">
        <v>-9.73</v>
      </c>
      <c r="E3595">
        <v>-6.76</v>
      </c>
      <c r="F3595">
        <v>-6.76</v>
      </c>
      <c r="G3595">
        <v>2.0499999999999998</v>
      </c>
      <c r="H3595">
        <v>-4.71</v>
      </c>
      <c r="I3595">
        <v>5.63</v>
      </c>
      <c r="J3595">
        <v>0.92</v>
      </c>
    </row>
    <row r="3596" spans="1:10" x14ac:dyDescent="0.3">
      <c r="A3596" s="163">
        <v>45686</v>
      </c>
      <c r="B3596" t="s">
        <v>3604</v>
      </c>
      <c r="C3596">
        <v>99.3</v>
      </c>
      <c r="D3596">
        <v>-3.46</v>
      </c>
      <c r="E3596">
        <v>-3</v>
      </c>
      <c r="F3596">
        <v>-3</v>
      </c>
      <c r="G3596">
        <v>-5</v>
      </c>
      <c r="H3596">
        <v>-8</v>
      </c>
      <c r="I3596">
        <v>-4.9800000000000004</v>
      </c>
      <c r="J3596">
        <v>-12.98</v>
      </c>
    </row>
    <row r="3597" spans="1:10" x14ac:dyDescent="0.3">
      <c r="A3597" s="163">
        <v>45686</v>
      </c>
      <c r="B3597" t="s">
        <v>3605</v>
      </c>
      <c r="C3597">
        <v>175.15</v>
      </c>
      <c r="D3597">
        <v>-4.99</v>
      </c>
      <c r="E3597">
        <v>-4.99</v>
      </c>
      <c r="F3597">
        <v>-4.99</v>
      </c>
      <c r="G3597">
        <v>-4.99</v>
      </c>
      <c r="H3597">
        <v>-9.98</v>
      </c>
      <c r="I3597">
        <v>-4.1100000000000003</v>
      </c>
      <c r="J3597">
        <v>-14.09</v>
      </c>
    </row>
    <row r="3598" spans="1:10" x14ac:dyDescent="0.3">
      <c r="A3598" s="163">
        <v>45686</v>
      </c>
      <c r="B3598" t="s">
        <v>3606</v>
      </c>
      <c r="C3598">
        <v>684.1</v>
      </c>
      <c r="D3598">
        <v>1.5799999999999996</v>
      </c>
      <c r="E3598">
        <v>-5.32</v>
      </c>
      <c r="F3598">
        <v>-5.32</v>
      </c>
      <c r="G3598">
        <v>-5.87</v>
      </c>
      <c r="H3598">
        <v>-11.19</v>
      </c>
      <c r="I3598">
        <v>9.5299999999999994</v>
      </c>
      <c r="J3598">
        <v>-1.6600000000000019</v>
      </c>
    </row>
    <row r="3599" spans="1:10" x14ac:dyDescent="0.3">
      <c r="A3599" s="163">
        <v>45686</v>
      </c>
      <c r="B3599" t="s">
        <v>3607</v>
      </c>
      <c r="C3599">
        <v>10.31</v>
      </c>
      <c r="D3599">
        <v>-2.6100000000000003</v>
      </c>
      <c r="E3599">
        <v>-3.65</v>
      </c>
      <c r="F3599">
        <v>-3.65</v>
      </c>
      <c r="G3599">
        <v>-4.37</v>
      </c>
      <c r="H3599">
        <v>-8.02</v>
      </c>
      <c r="I3599">
        <v>4.78</v>
      </c>
      <c r="J3599">
        <v>-3.2399999999999998</v>
      </c>
    </row>
    <row r="3600" spans="1:10" x14ac:dyDescent="0.3">
      <c r="A3600" s="163">
        <v>45686</v>
      </c>
      <c r="B3600" t="s">
        <v>3608</v>
      </c>
      <c r="C3600">
        <v>420.4</v>
      </c>
      <c r="D3600">
        <v>-4.2799999999999994</v>
      </c>
      <c r="E3600">
        <v>-3.37</v>
      </c>
      <c r="F3600">
        <v>-3.37</v>
      </c>
      <c r="G3600">
        <v>-1.05</v>
      </c>
      <c r="H3600">
        <v>-4.42</v>
      </c>
      <c r="I3600">
        <v>-1.19</v>
      </c>
      <c r="J3600">
        <v>-5.6099999999999994</v>
      </c>
    </row>
    <row r="3601" spans="1:10" x14ac:dyDescent="0.3">
      <c r="A3601" s="163">
        <v>45686</v>
      </c>
      <c r="B3601" t="s">
        <v>3609</v>
      </c>
      <c r="C3601">
        <v>401.45</v>
      </c>
      <c r="D3601">
        <v>-10.88</v>
      </c>
      <c r="E3601">
        <v>-6.14</v>
      </c>
      <c r="F3601">
        <v>-6.14</v>
      </c>
      <c r="G3601">
        <v>-10.59</v>
      </c>
      <c r="H3601">
        <v>-16.73</v>
      </c>
      <c r="I3601">
        <v>3.47</v>
      </c>
      <c r="J3601">
        <v>-13.26</v>
      </c>
    </row>
    <row r="3602" spans="1:10" x14ac:dyDescent="0.3">
      <c r="A3602" s="163">
        <v>45686</v>
      </c>
      <c r="B3602" t="s">
        <v>4265</v>
      </c>
      <c r="C3602">
        <v>430</v>
      </c>
      <c r="D3602">
        <v>-5.1099999999999994</v>
      </c>
      <c r="G3602">
        <v>-4.99</v>
      </c>
      <c r="H3602">
        <v>-4.99</v>
      </c>
      <c r="I3602">
        <v>-4.03</v>
      </c>
      <c r="J3602">
        <v>-9.02</v>
      </c>
    </row>
    <row r="3603" spans="1:10" x14ac:dyDescent="0.3">
      <c r="A3603" s="163">
        <v>45686</v>
      </c>
      <c r="B3603" t="s">
        <v>3610</v>
      </c>
      <c r="C3603">
        <v>36.76</v>
      </c>
      <c r="D3603">
        <v>-5.77</v>
      </c>
      <c r="E3603">
        <v>-5</v>
      </c>
      <c r="F3603">
        <v>-5</v>
      </c>
      <c r="G3603">
        <v>-4.99</v>
      </c>
      <c r="H3603">
        <v>-9.99</v>
      </c>
      <c r="I3603">
        <v>4.91</v>
      </c>
      <c r="J3603">
        <v>-5.08</v>
      </c>
    </row>
    <row r="3604" spans="1:10" x14ac:dyDescent="0.3">
      <c r="A3604" s="163">
        <v>45686</v>
      </c>
      <c r="B3604" t="s">
        <v>3611</v>
      </c>
      <c r="C3604">
        <v>182</v>
      </c>
      <c r="D3604">
        <v>-3.65</v>
      </c>
      <c r="G3604">
        <v>2.87</v>
      </c>
      <c r="I3604">
        <v>-3.19</v>
      </c>
      <c r="J3604">
        <v>2.87</v>
      </c>
    </row>
    <row r="3605" spans="1:10" x14ac:dyDescent="0.3">
      <c r="A3605" s="163">
        <v>45686</v>
      </c>
      <c r="B3605" t="s">
        <v>3612</v>
      </c>
      <c r="C3605">
        <v>7.16</v>
      </c>
      <c r="D3605">
        <v>-2.71</v>
      </c>
      <c r="E3605">
        <v>-4.66</v>
      </c>
      <c r="F3605">
        <v>-4.66</v>
      </c>
      <c r="G3605">
        <v>-1.82</v>
      </c>
      <c r="H3605">
        <v>-6.48</v>
      </c>
      <c r="I3605">
        <v>1.85</v>
      </c>
      <c r="J3605">
        <v>-4.6300000000000008</v>
      </c>
    </row>
    <row r="3606" spans="1:10" x14ac:dyDescent="0.3">
      <c r="A3606" s="163">
        <v>45686</v>
      </c>
      <c r="B3606" t="s">
        <v>3613</v>
      </c>
      <c r="C3606">
        <v>16.68</v>
      </c>
      <c r="D3606">
        <v>2.9299999999999997</v>
      </c>
      <c r="E3606">
        <v>-0.3</v>
      </c>
      <c r="F3606">
        <v>-0.3</v>
      </c>
      <c r="G3606">
        <v>-1.01</v>
      </c>
      <c r="H3606">
        <v>-1.31</v>
      </c>
      <c r="J3606">
        <v>-1.31</v>
      </c>
    </row>
    <row r="3607" spans="1:10" x14ac:dyDescent="0.3">
      <c r="A3607" s="163">
        <v>45686</v>
      </c>
      <c r="B3607" t="s">
        <v>3614</v>
      </c>
      <c r="C3607">
        <v>66.77</v>
      </c>
      <c r="D3607">
        <v>-3.99</v>
      </c>
      <c r="E3607">
        <v>-3.03</v>
      </c>
      <c r="F3607">
        <v>-3.03</v>
      </c>
      <c r="G3607">
        <v>-1.55</v>
      </c>
      <c r="H3607">
        <v>-4.58</v>
      </c>
      <c r="I3607">
        <v>4.3099999999999996</v>
      </c>
      <c r="J3607">
        <v>-0.27000000000000041</v>
      </c>
    </row>
    <row r="3608" spans="1:10" x14ac:dyDescent="0.3">
      <c r="A3608" s="163">
        <v>45686</v>
      </c>
      <c r="B3608" t="s">
        <v>3615</v>
      </c>
      <c r="C3608">
        <v>323.5</v>
      </c>
      <c r="D3608">
        <v>-3.3500000000000005</v>
      </c>
      <c r="E3608">
        <v>-3.59</v>
      </c>
      <c r="F3608">
        <v>-3.59</v>
      </c>
      <c r="G3608">
        <v>-3.2</v>
      </c>
      <c r="H3608">
        <v>-6.79</v>
      </c>
      <c r="I3608">
        <v>2.41</v>
      </c>
      <c r="J3608">
        <v>-4.38</v>
      </c>
    </row>
    <row r="3609" spans="1:10" x14ac:dyDescent="0.3">
      <c r="A3609" s="163">
        <v>45686</v>
      </c>
      <c r="B3609" t="s">
        <v>3616</v>
      </c>
      <c r="C3609">
        <v>76.7</v>
      </c>
      <c r="D3609">
        <v>-2.68</v>
      </c>
      <c r="E3609">
        <v>-6.91</v>
      </c>
      <c r="F3609">
        <v>-6.91</v>
      </c>
      <c r="G3609">
        <v>-1.31</v>
      </c>
      <c r="H3609">
        <v>-8.2200000000000006</v>
      </c>
      <c r="I3609">
        <v>5.21</v>
      </c>
      <c r="J3609">
        <v>-3.0100000000000007</v>
      </c>
    </row>
    <row r="3610" spans="1:10" x14ac:dyDescent="0.3">
      <c r="A3610" s="163">
        <v>45686</v>
      </c>
      <c r="B3610" t="s">
        <v>3617</v>
      </c>
      <c r="C3610">
        <v>263.25</v>
      </c>
      <c r="D3610">
        <v>5.9300000000000006</v>
      </c>
      <c r="E3610">
        <v>-2.06</v>
      </c>
      <c r="F3610">
        <v>-2.06</v>
      </c>
      <c r="G3610">
        <v>-3.85</v>
      </c>
      <c r="H3610">
        <v>-5.91</v>
      </c>
      <c r="I3610">
        <v>-0.66</v>
      </c>
      <c r="J3610">
        <v>-6.57</v>
      </c>
    </row>
    <row r="3611" spans="1:10" x14ac:dyDescent="0.3">
      <c r="A3611" s="163">
        <v>45686</v>
      </c>
      <c r="B3611" t="s">
        <v>3618</v>
      </c>
      <c r="C3611">
        <v>123.8</v>
      </c>
      <c r="D3611">
        <v>-4.63</v>
      </c>
      <c r="E3611">
        <v>-5.86</v>
      </c>
      <c r="F3611">
        <v>-5.86</v>
      </c>
      <c r="G3611">
        <v>0.09</v>
      </c>
      <c r="H3611">
        <v>-5.7700000000000005</v>
      </c>
      <c r="I3611">
        <v>5.5</v>
      </c>
      <c r="J3611">
        <v>-0.27000000000000041</v>
      </c>
    </row>
    <row r="3612" spans="1:10" x14ac:dyDescent="0.3">
      <c r="A3612" s="163">
        <v>45686</v>
      </c>
      <c r="B3612" t="s">
        <v>3619</v>
      </c>
      <c r="C3612">
        <v>24.89</v>
      </c>
      <c r="D3612">
        <v>1.9600000000000004</v>
      </c>
      <c r="E3612">
        <v>-1.35</v>
      </c>
      <c r="F3612">
        <v>-1.35</v>
      </c>
      <c r="G3612">
        <v>1.76</v>
      </c>
      <c r="H3612">
        <v>0.40999999999999992</v>
      </c>
      <c r="I3612">
        <v>-4.08</v>
      </c>
      <c r="J3612">
        <v>-3.67</v>
      </c>
    </row>
    <row r="3613" spans="1:10" x14ac:dyDescent="0.3">
      <c r="A3613" s="163">
        <v>45686</v>
      </c>
      <c r="B3613" t="s">
        <v>3620</v>
      </c>
      <c r="C3613">
        <v>53.15</v>
      </c>
      <c r="D3613">
        <v>-6.0400000000000009</v>
      </c>
      <c r="E3613">
        <v>-6.72</v>
      </c>
      <c r="F3613">
        <v>-6.72</v>
      </c>
      <c r="G3613">
        <v>-3</v>
      </c>
      <c r="H3613">
        <v>-9.7200000000000006</v>
      </c>
      <c r="I3613">
        <v>5.23</v>
      </c>
      <c r="J3613">
        <v>-4.4899999999999984</v>
      </c>
    </row>
    <row r="3614" spans="1:10" x14ac:dyDescent="0.3">
      <c r="A3614" s="163">
        <v>45686</v>
      </c>
      <c r="B3614" t="s">
        <v>3621</v>
      </c>
      <c r="C3614">
        <v>3.51</v>
      </c>
      <c r="D3614">
        <v>-1.89</v>
      </c>
      <c r="E3614">
        <v>1.1399999999999999</v>
      </c>
      <c r="F3614">
        <v>1.1399999999999999</v>
      </c>
      <c r="G3614">
        <v>-0.28000000000000003</v>
      </c>
      <c r="H3614">
        <v>0.85999999999999988</v>
      </c>
      <c r="I3614">
        <v>-1.1299999999999999</v>
      </c>
      <c r="J3614">
        <v>-0.27</v>
      </c>
    </row>
    <row r="3615" spans="1:10" x14ac:dyDescent="0.3">
      <c r="A3615" s="163">
        <v>45686</v>
      </c>
      <c r="B3615" t="s">
        <v>3622</v>
      </c>
      <c r="C3615">
        <v>3.03</v>
      </c>
      <c r="D3615">
        <v>2.4500000000000002</v>
      </c>
      <c r="E3615">
        <v>-0.99</v>
      </c>
      <c r="F3615">
        <v>-0.99</v>
      </c>
      <c r="G3615">
        <v>-3.67</v>
      </c>
      <c r="H3615">
        <v>-4.66</v>
      </c>
      <c r="I3615">
        <v>4.84</v>
      </c>
      <c r="J3615">
        <v>0.17999999999999969</v>
      </c>
    </row>
    <row r="3616" spans="1:10" x14ac:dyDescent="0.3">
      <c r="A3616" s="163">
        <v>45686</v>
      </c>
      <c r="B3616" t="s">
        <v>3623</v>
      </c>
      <c r="C3616">
        <v>114.15</v>
      </c>
      <c r="D3616">
        <v>-11.42</v>
      </c>
      <c r="E3616">
        <v>-4.54</v>
      </c>
      <c r="F3616">
        <v>-4.54</v>
      </c>
      <c r="G3616">
        <v>-0.26</v>
      </c>
      <c r="H3616">
        <v>-4.8</v>
      </c>
      <c r="I3616">
        <v>-1.04</v>
      </c>
      <c r="J3616">
        <v>-5.84</v>
      </c>
    </row>
    <row r="3617" spans="1:10" x14ac:dyDescent="0.3">
      <c r="A3617" s="163">
        <v>45686</v>
      </c>
      <c r="B3617" t="s">
        <v>3624</v>
      </c>
      <c r="C3617">
        <v>1014.05</v>
      </c>
      <c r="D3617">
        <v>-6.92</v>
      </c>
      <c r="E3617">
        <v>-2.15</v>
      </c>
      <c r="F3617">
        <v>-2.15</v>
      </c>
      <c r="G3617">
        <v>-0.77</v>
      </c>
      <c r="H3617">
        <v>-2.92</v>
      </c>
      <c r="I3617">
        <v>3.87</v>
      </c>
      <c r="J3617">
        <v>0.95000000000000018</v>
      </c>
    </row>
    <row r="3618" spans="1:10" x14ac:dyDescent="0.3">
      <c r="A3618" s="163">
        <v>45686</v>
      </c>
      <c r="B3618" t="s">
        <v>3625</v>
      </c>
      <c r="C3618">
        <v>5.42</v>
      </c>
      <c r="D3618">
        <v>-5.17</v>
      </c>
      <c r="E3618">
        <v>-2.2000000000000002</v>
      </c>
      <c r="F3618">
        <v>-2.2000000000000002</v>
      </c>
      <c r="G3618">
        <v>-1.21</v>
      </c>
      <c r="H3618">
        <v>-3.41</v>
      </c>
      <c r="I3618">
        <v>-4.91</v>
      </c>
      <c r="J3618">
        <v>-8.32</v>
      </c>
    </row>
    <row r="3619" spans="1:10" x14ac:dyDescent="0.3">
      <c r="A3619" s="163">
        <v>45686</v>
      </c>
      <c r="B3619" t="s">
        <v>3626</v>
      </c>
      <c r="C3619">
        <v>1540.75</v>
      </c>
      <c r="D3619">
        <v>-3.82</v>
      </c>
      <c r="E3619">
        <v>-2.64</v>
      </c>
      <c r="F3619">
        <v>-2.64</v>
      </c>
      <c r="G3619">
        <v>-2.14</v>
      </c>
      <c r="H3619">
        <v>-4.78</v>
      </c>
      <c r="I3619">
        <v>3.14</v>
      </c>
      <c r="J3619">
        <v>-1.64</v>
      </c>
    </row>
    <row r="3620" spans="1:10" x14ac:dyDescent="0.3">
      <c r="A3620" s="163">
        <v>45686</v>
      </c>
      <c r="B3620" t="s">
        <v>3627</v>
      </c>
      <c r="C3620">
        <v>52.76</v>
      </c>
      <c r="D3620">
        <v>-7.62</v>
      </c>
      <c r="E3620">
        <v>-4.51</v>
      </c>
      <c r="F3620">
        <v>-4.51</v>
      </c>
      <c r="G3620">
        <v>0.12</v>
      </c>
      <c r="H3620">
        <v>-4.3899999999999997</v>
      </c>
      <c r="I3620">
        <v>5</v>
      </c>
      <c r="J3620">
        <v>0.61000000000000032</v>
      </c>
    </row>
    <row r="3621" spans="1:10" x14ac:dyDescent="0.3">
      <c r="A3621" s="163">
        <v>45686</v>
      </c>
      <c r="B3621" t="s">
        <v>3628</v>
      </c>
      <c r="C3621">
        <v>12.15</v>
      </c>
      <c r="D3621">
        <v>-0.85999999999999988</v>
      </c>
      <c r="E3621">
        <v>3.22</v>
      </c>
      <c r="F3621">
        <v>3.22</v>
      </c>
      <c r="G3621">
        <v>3.48</v>
      </c>
      <c r="H3621">
        <v>6.7</v>
      </c>
      <c r="I3621">
        <v>4.6500000000000004</v>
      </c>
      <c r="J3621">
        <v>11.35</v>
      </c>
    </row>
    <row r="3622" spans="1:10" x14ac:dyDescent="0.3">
      <c r="A3622" s="163">
        <v>45686</v>
      </c>
      <c r="B3622" t="s">
        <v>3629</v>
      </c>
      <c r="C3622">
        <v>4.08</v>
      </c>
      <c r="D3622">
        <v>-3.9499999999999993</v>
      </c>
      <c r="E3622">
        <v>-1.22</v>
      </c>
      <c r="F3622">
        <v>-1.22</v>
      </c>
      <c r="G3622">
        <v>-0.5</v>
      </c>
      <c r="H3622">
        <v>-1.72</v>
      </c>
      <c r="I3622">
        <v>1.49</v>
      </c>
      <c r="J3622">
        <v>-0.2299999999999999</v>
      </c>
    </row>
    <row r="3623" spans="1:10" x14ac:dyDescent="0.3">
      <c r="A3623" s="163">
        <v>45686</v>
      </c>
      <c r="B3623" t="s">
        <v>3630</v>
      </c>
      <c r="C3623">
        <v>4.62</v>
      </c>
      <c r="D3623">
        <v>6.7399999999999993</v>
      </c>
      <c r="E3623">
        <v>-4.8499999999999996</v>
      </c>
      <c r="F3623">
        <v>-4.8499999999999996</v>
      </c>
      <c r="G3623">
        <v>-4.9000000000000004</v>
      </c>
      <c r="H3623">
        <v>-9.75</v>
      </c>
      <c r="I3623">
        <v>-0.86</v>
      </c>
      <c r="J3623">
        <v>-10.61</v>
      </c>
    </row>
    <row r="3624" spans="1:10" x14ac:dyDescent="0.3">
      <c r="A3624" s="163">
        <v>45686</v>
      </c>
      <c r="B3624" t="s">
        <v>3631</v>
      </c>
      <c r="C3624">
        <v>146.30000000000001</v>
      </c>
      <c r="D3624">
        <v>-1.41</v>
      </c>
      <c r="E3624">
        <v>4.68</v>
      </c>
      <c r="F3624">
        <v>4.68</v>
      </c>
      <c r="G3624">
        <v>2.8</v>
      </c>
      <c r="H3624">
        <v>7.4799999999999986</v>
      </c>
      <c r="I3624">
        <v>-5</v>
      </c>
      <c r="J3624">
        <v>2.4799999999999995</v>
      </c>
    </row>
    <row r="3625" spans="1:10" x14ac:dyDescent="0.3">
      <c r="A3625" s="163">
        <v>45686</v>
      </c>
      <c r="B3625" t="s">
        <v>3632</v>
      </c>
      <c r="C3625">
        <v>431.75</v>
      </c>
      <c r="D3625">
        <v>5.91</v>
      </c>
      <c r="E3625">
        <v>-1.99</v>
      </c>
      <c r="F3625">
        <v>-1.99</v>
      </c>
      <c r="G3625">
        <v>-1.99</v>
      </c>
      <c r="H3625">
        <v>-3.98</v>
      </c>
      <c r="I3625">
        <v>-2</v>
      </c>
      <c r="J3625">
        <v>-5.98</v>
      </c>
    </row>
    <row r="3626" spans="1:10" x14ac:dyDescent="0.3">
      <c r="A3626" s="163">
        <v>45686</v>
      </c>
      <c r="B3626" t="s">
        <v>3633</v>
      </c>
      <c r="C3626">
        <v>3.59</v>
      </c>
      <c r="D3626">
        <v>-11.03</v>
      </c>
      <c r="E3626">
        <v>-4.99</v>
      </c>
      <c r="F3626">
        <v>-4.99</v>
      </c>
      <c r="G3626">
        <v>-0.28999999999999998</v>
      </c>
      <c r="H3626">
        <v>-5.28</v>
      </c>
      <c r="I3626">
        <v>4.97</v>
      </c>
      <c r="J3626">
        <v>-0.3100000000000005</v>
      </c>
    </row>
    <row r="3627" spans="1:10" x14ac:dyDescent="0.3">
      <c r="A3627" s="163">
        <v>45686</v>
      </c>
      <c r="B3627" t="s">
        <v>3634</v>
      </c>
      <c r="C3627">
        <v>207.4</v>
      </c>
      <c r="D3627">
        <v>-4.1199999999999992</v>
      </c>
      <c r="G3627">
        <v>-4.9800000000000004</v>
      </c>
      <c r="I3627">
        <v>-2.97</v>
      </c>
      <c r="J3627">
        <v>-4.9800000000000004</v>
      </c>
    </row>
    <row r="3628" spans="1:10" x14ac:dyDescent="0.3">
      <c r="A3628" s="163">
        <v>45686</v>
      </c>
      <c r="B3628" t="s">
        <v>3635</v>
      </c>
      <c r="C3628">
        <v>11.99</v>
      </c>
      <c r="D3628">
        <v>-1.97</v>
      </c>
      <c r="E3628">
        <v>0.45</v>
      </c>
      <c r="F3628">
        <v>0.45</v>
      </c>
      <c r="G3628">
        <v>4.93</v>
      </c>
      <c r="H3628">
        <v>5.38</v>
      </c>
      <c r="I3628">
        <v>2.39</v>
      </c>
      <c r="J3628">
        <v>7.77</v>
      </c>
    </row>
    <row r="3629" spans="1:10" x14ac:dyDescent="0.3">
      <c r="A3629" s="163">
        <v>45686</v>
      </c>
      <c r="B3629" t="s">
        <v>3636</v>
      </c>
      <c r="C3629">
        <v>67.930000000000007</v>
      </c>
      <c r="D3629">
        <v>8.66</v>
      </c>
      <c r="E3629">
        <v>-3.04</v>
      </c>
      <c r="F3629">
        <v>-3.04</v>
      </c>
      <c r="G3629">
        <v>-4.2300000000000004</v>
      </c>
      <c r="H3629">
        <v>-7.27</v>
      </c>
      <c r="I3629">
        <v>-4.99</v>
      </c>
      <c r="J3629">
        <v>-12.260000000000002</v>
      </c>
    </row>
    <row r="3630" spans="1:10" x14ac:dyDescent="0.3">
      <c r="A3630" s="163">
        <v>45686</v>
      </c>
      <c r="B3630" t="s">
        <v>3637</v>
      </c>
      <c r="C3630">
        <v>82.45</v>
      </c>
      <c r="D3630">
        <v>-7.52</v>
      </c>
      <c r="E3630">
        <v>-1.34</v>
      </c>
      <c r="F3630">
        <v>-1.34</v>
      </c>
      <c r="G3630">
        <v>-4.8099999999999996</v>
      </c>
      <c r="H3630">
        <v>-6.15</v>
      </c>
      <c r="I3630">
        <v>0.71</v>
      </c>
      <c r="J3630">
        <v>-5.44</v>
      </c>
    </row>
    <row r="3631" spans="1:10" x14ac:dyDescent="0.3">
      <c r="A3631" s="163">
        <v>45686</v>
      </c>
      <c r="B3631" t="s">
        <v>3638</v>
      </c>
      <c r="C3631">
        <v>555.95000000000005</v>
      </c>
      <c r="D3631">
        <v>-14.84</v>
      </c>
      <c r="E3631">
        <v>-8.6999999999999993</v>
      </c>
      <c r="F3631">
        <v>-8.6999999999999993</v>
      </c>
      <c r="G3631">
        <v>-1.19</v>
      </c>
      <c r="H3631">
        <v>-9.89</v>
      </c>
      <c r="I3631">
        <v>4.8</v>
      </c>
      <c r="J3631">
        <v>-5.089999999999999</v>
      </c>
    </row>
    <row r="3632" spans="1:10" x14ac:dyDescent="0.3">
      <c r="A3632" s="163">
        <v>45686</v>
      </c>
      <c r="B3632" t="s">
        <v>3639</v>
      </c>
      <c r="C3632">
        <v>182.85</v>
      </c>
      <c r="D3632">
        <v>-10.74</v>
      </c>
      <c r="E3632">
        <v>-7.15</v>
      </c>
      <c r="F3632">
        <v>-7.15</v>
      </c>
      <c r="G3632">
        <v>-0.17</v>
      </c>
      <c r="H3632">
        <v>-7.32</v>
      </c>
      <c r="I3632">
        <v>4.43</v>
      </c>
      <c r="J3632">
        <v>-2.890000000000001</v>
      </c>
    </row>
    <row r="3633" spans="1:10" x14ac:dyDescent="0.3">
      <c r="A3633" s="163">
        <v>45686</v>
      </c>
      <c r="B3633" t="s">
        <v>3640</v>
      </c>
      <c r="C3633">
        <v>3230.15</v>
      </c>
      <c r="D3633">
        <v>-4.13</v>
      </c>
      <c r="E3633">
        <v>0.55000000000000004</v>
      </c>
      <c r="F3633">
        <v>0.55000000000000004</v>
      </c>
      <c r="G3633">
        <v>-0.92</v>
      </c>
      <c r="H3633">
        <v>-0.37</v>
      </c>
      <c r="I3633">
        <v>5.09</v>
      </c>
      <c r="J3633">
        <v>4.72</v>
      </c>
    </row>
    <row r="3634" spans="1:10" x14ac:dyDescent="0.3">
      <c r="A3634" s="163">
        <v>45686</v>
      </c>
      <c r="B3634" t="s">
        <v>3641</v>
      </c>
      <c r="C3634">
        <v>37.799999999999997</v>
      </c>
      <c r="D3634">
        <v>-2</v>
      </c>
      <c r="E3634">
        <v>-3.63</v>
      </c>
      <c r="F3634">
        <v>-3.63</v>
      </c>
      <c r="G3634">
        <v>2.99</v>
      </c>
      <c r="H3634">
        <v>-0.63999999999999968</v>
      </c>
      <c r="I3634">
        <v>0.8</v>
      </c>
      <c r="J3634">
        <v>0.16000000000000031</v>
      </c>
    </row>
    <row r="3635" spans="1:10" x14ac:dyDescent="0.3">
      <c r="A3635" s="163">
        <v>45686</v>
      </c>
      <c r="B3635" t="s">
        <v>3642</v>
      </c>
      <c r="C3635">
        <v>49.3</v>
      </c>
      <c r="D3635">
        <v>-8.1000000000000014</v>
      </c>
      <c r="E3635">
        <v>-3.69</v>
      </c>
      <c r="F3635">
        <v>-3.69</v>
      </c>
      <c r="G3635">
        <v>-1.51</v>
      </c>
      <c r="H3635">
        <v>-5.2</v>
      </c>
      <c r="I3635">
        <v>1.02</v>
      </c>
      <c r="J3635">
        <v>-4.18</v>
      </c>
    </row>
    <row r="3636" spans="1:10" x14ac:dyDescent="0.3">
      <c r="A3636" s="163">
        <v>45686</v>
      </c>
      <c r="B3636" t="s">
        <v>3643</v>
      </c>
      <c r="C3636">
        <v>183.25</v>
      </c>
      <c r="D3636">
        <v>6.8000000000000007</v>
      </c>
      <c r="E3636">
        <v>-7.05</v>
      </c>
      <c r="F3636">
        <v>-7.05</v>
      </c>
      <c r="G3636">
        <v>0.81</v>
      </c>
      <c r="H3636">
        <v>-6.24</v>
      </c>
      <c r="I3636">
        <v>0.94</v>
      </c>
      <c r="J3636">
        <v>-5.3000000000000007</v>
      </c>
    </row>
    <row r="3637" spans="1:10" x14ac:dyDescent="0.3">
      <c r="A3637" s="163">
        <v>45686</v>
      </c>
      <c r="B3637" t="s">
        <v>3644</v>
      </c>
      <c r="C3637">
        <v>6.03</v>
      </c>
      <c r="D3637">
        <v>-0.39</v>
      </c>
      <c r="E3637">
        <v>-3.61</v>
      </c>
      <c r="F3637">
        <v>-3.61</v>
      </c>
      <c r="G3637">
        <v>1.19</v>
      </c>
      <c r="H3637">
        <v>-2.42</v>
      </c>
      <c r="I3637">
        <v>1.34</v>
      </c>
      <c r="J3637">
        <v>-1.0799999999999998</v>
      </c>
    </row>
    <row r="3638" spans="1:10" x14ac:dyDescent="0.3">
      <c r="A3638" s="163">
        <v>45686</v>
      </c>
      <c r="B3638" t="s">
        <v>3645</v>
      </c>
      <c r="C3638">
        <v>33.11</v>
      </c>
      <c r="D3638">
        <v>-5.0200000000000005</v>
      </c>
      <c r="E3638">
        <v>-4.9800000000000004</v>
      </c>
      <c r="F3638">
        <v>-4.9800000000000004</v>
      </c>
      <c r="G3638">
        <v>-5</v>
      </c>
      <c r="H3638">
        <v>-9.98</v>
      </c>
      <c r="I3638">
        <v>-4.7699999999999996</v>
      </c>
      <c r="J3638">
        <v>-14.75</v>
      </c>
    </row>
    <row r="3639" spans="1:10" x14ac:dyDescent="0.3">
      <c r="A3639" s="163">
        <v>45686</v>
      </c>
      <c r="B3639" t="s">
        <v>3646</v>
      </c>
      <c r="C3639">
        <v>883.7</v>
      </c>
      <c r="D3639">
        <v>-5.36</v>
      </c>
      <c r="E3639">
        <v>-4.5599999999999996</v>
      </c>
      <c r="F3639">
        <v>-4.5599999999999996</v>
      </c>
      <c r="G3639">
        <v>-3.45</v>
      </c>
      <c r="H3639">
        <v>-8.01</v>
      </c>
      <c r="I3639">
        <v>6.44</v>
      </c>
      <c r="J3639">
        <v>-1.5699999999999994</v>
      </c>
    </row>
    <row r="3640" spans="1:10" x14ac:dyDescent="0.3">
      <c r="A3640" s="163">
        <v>45686</v>
      </c>
      <c r="B3640" t="s">
        <v>3647</v>
      </c>
      <c r="C3640">
        <v>31.6</v>
      </c>
      <c r="D3640">
        <v>1.6300000000000003</v>
      </c>
      <c r="E3640">
        <v>-1.1000000000000001</v>
      </c>
      <c r="F3640">
        <v>-1.1000000000000001</v>
      </c>
      <c r="G3640">
        <v>-0.37</v>
      </c>
      <c r="H3640">
        <v>-1.4700000000000002</v>
      </c>
      <c r="I3640">
        <v>-1.86</v>
      </c>
      <c r="J3640">
        <v>-3.33</v>
      </c>
    </row>
    <row r="3641" spans="1:10" x14ac:dyDescent="0.3">
      <c r="A3641" s="163">
        <v>45684</v>
      </c>
      <c r="B3641" t="s">
        <v>4266</v>
      </c>
      <c r="C3641">
        <v>87.65</v>
      </c>
      <c r="D3641">
        <v>9.9999999999997001E-3</v>
      </c>
      <c r="E3641">
        <v>-4.99</v>
      </c>
      <c r="F3641">
        <v>-4.99</v>
      </c>
      <c r="G3641">
        <v>0</v>
      </c>
      <c r="H3641">
        <v>0</v>
      </c>
      <c r="I3641">
        <v>0</v>
      </c>
      <c r="J3641">
        <v>0</v>
      </c>
    </row>
    <row r="3642" spans="1:10" x14ac:dyDescent="0.3">
      <c r="A3642" s="163">
        <v>45686</v>
      </c>
      <c r="B3642" t="s">
        <v>3648</v>
      </c>
      <c r="C3642">
        <v>67.03</v>
      </c>
      <c r="D3642">
        <v>8.93</v>
      </c>
      <c r="E3642">
        <v>3.78</v>
      </c>
      <c r="F3642">
        <v>3.78</v>
      </c>
      <c r="G3642">
        <v>1.41</v>
      </c>
      <c r="H3642">
        <v>5.19</v>
      </c>
      <c r="I3642">
        <v>-5.58</v>
      </c>
      <c r="J3642">
        <v>-0.39000000000000051</v>
      </c>
    </row>
    <row r="3643" spans="1:10" x14ac:dyDescent="0.3">
      <c r="A3643" s="163">
        <v>45686</v>
      </c>
      <c r="B3643" t="s">
        <v>3649</v>
      </c>
      <c r="C3643">
        <v>325.39999999999998</v>
      </c>
      <c r="D3643">
        <v>-19.739999999999998</v>
      </c>
      <c r="E3643">
        <v>-4.99</v>
      </c>
      <c r="F3643">
        <v>-4.99</v>
      </c>
      <c r="G3643">
        <v>-3.5</v>
      </c>
      <c r="H3643">
        <v>-8.49</v>
      </c>
      <c r="I3643">
        <v>4.88</v>
      </c>
      <c r="J3643">
        <v>-3.61</v>
      </c>
    </row>
    <row r="3644" spans="1:10" x14ac:dyDescent="0.3">
      <c r="A3644" s="163">
        <v>45686</v>
      </c>
      <c r="B3644" t="s">
        <v>3650</v>
      </c>
      <c r="C3644">
        <v>7.74</v>
      </c>
      <c r="D3644">
        <v>1.85</v>
      </c>
      <c r="E3644">
        <v>-1.96</v>
      </c>
      <c r="F3644">
        <v>-1.96</v>
      </c>
      <c r="G3644">
        <v>-1.62</v>
      </c>
      <c r="H3644">
        <v>-3.58</v>
      </c>
      <c r="I3644">
        <v>-1.9</v>
      </c>
      <c r="J3644">
        <v>-5.48</v>
      </c>
    </row>
    <row r="3645" spans="1:10" x14ac:dyDescent="0.3">
      <c r="A3645" s="163">
        <v>45686</v>
      </c>
      <c r="B3645" t="s">
        <v>3651</v>
      </c>
      <c r="C3645">
        <v>0.99</v>
      </c>
      <c r="D3645">
        <v>-1.7200000000000002</v>
      </c>
      <c r="G3645">
        <v>1</v>
      </c>
      <c r="H3645">
        <v>1</v>
      </c>
      <c r="I3645">
        <v>-1.98</v>
      </c>
      <c r="J3645">
        <v>-0.98</v>
      </c>
    </row>
    <row r="3646" spans="1:10" x14ac:dyDescent="0.3">
      <c r="A3646" s="163">
        <v>45686</v>
      </c>
      <c r="B3646" t="s">
        <v>3652</v>
      </c>
      <c r="C3646">
        <v>4.33</v>
      </c>
      <c r="D3646">
        <v>-3.26</v>
      </c>
      <c r="E3646">
        <v>-3.82</v>
      </c>
      <c r="F3646">
        <v>-3.82</v>
      </c>
      <c r="G3646">
        <v>1.64</v>
      </c>
      <c r="H3646">
        <v>-2.1800000000000002</v>
      </c>
      <c r="I3646">
        <v>-0.46</v>
      </c>
      <c r="J3646">
        <v>-2.64</v>
      </c>
    </row>
    <row r="3647" spans="1:10" x14ac:dyDescent="0.3">
      <c r="A3647" s="163">
        <v>45686</v>
      </c>
      <c r="B3647" t="s">
        <v>3653</v>
      </c>
      <c r="C3647">
        <v>1276.4000000000001</v>
      </c>
      <c r="D3647">
        <v>-0.28999999999999998</v>
      </c>
      <c r="E3647">
        <v>-0.4</v>
      </c>
      <c r="F3647">
        <v>-0.4</v>
      </c>
      <c r="G3647">
        <v>-0.78</v>
      </c>
      <c r="H3647">
        <v>-1.1800000000000002</v>
      </c>
      <c r="I3647">
        <v>1.39</v>
      </c>
      <c r="J3647">
        <v>0.20999999999999969</v>
      </c>
    </row>
    <row r="3648" spans="1:10" x14ac:dyDescent="0.3">
      <c r="A3648" s="163">
        <v>45686</v>
      </c>
      <c r="B3648" t="s">
        <v>3654</v>
      </c>
      <c r="C3648">
        <v>17.649999999999999</v>
      </c>
      <c r="D3648">
        <v>-5.14</v>
      </c>
      <c r="E3648">
        <v>-4.26</v>
      </c>
      <c r="F3648">
        <v>-4.26</v>
      </c>
      <c r="G3648">
        <v>-1.64</v>
      </c>
      <c r="H3648">
        <v>-5.9</v>
      </c>
      <c r="I3648">
        <v>5.12</v>
      </c>
      <c r="J3648">
        <v>-0.77999999999999936</v>
      </c>
    </row>
    <row r="3649" spans="1:10" x14ac:dyDescent="0.3">
      <c r="A3649" s="163">
        <v>45686</v>
      </c>
      <c r="B3649" t="s">
        <v>3655</v>
      </c>
      <c r="C3649">
        <v>759.6</v>
      </c>
      <c r="D3649">
        <v>-2.68</v>
      </c>
      <c r="E3649">
        <v>-3.95</v>
      </c>
      <c r="F3649">
        <v>-3.95</v>
      </c>
      <c r="G3649">
        <v>-2.75</v>
      </c>
      <c r="H3649">
        <v>-6.7</v>
      </c>
      <c r="I3649">
        <v>2.17</v>
      </c>
      <c r="J3649">
        <v>-4.53</v>
      </c>
    </row>
    <row r="3650" spans="1:10" x14ac:dyDescent="0.3">
      <c r="A3650" s="163">
        <v>45686</v>
      </c>
      <c r="B3650" t="s">
        <v>3656</v>
      </c>
      <c r="C3650">
        <v>117</v>
      </c>
      <c r="D3650">
        <v>0.65999999999999925</v>
      </c>
      <c r="E3650">
        <v>-5.59</v>
      </c>
      <c r="F3650">
        <v>-5.59</v>
      </c>
      <c r="G3650">
        <v>1.38</v>
      </c>
      <c r="H3650">
        <v>-4.21</v>
      </c>
      <c r="I3650">
        <v>2.72</v>
      </c>
      <c r="J3650">
        <v>-1.4899999999999998</v>
      </c>
    </row>
    <row r="3651" spans="1:10" x14ac:dyDescent="0.3">
      <c r="A3651" s="163">
        <v>45686</v>
      </c>
      <c r="B3651" t="s">
        <v>3657</v>
      </c>
      <c r="C3651">
        <v>119.9</v>
      </c>
      <c r="D3651">
        <v>0.78999999999999981</v>
      </c>
      <c r="E3651">
        <v>-0.46</v>
      </c>
      <c r="F3651">
        <v>-0.46</v>
      </c>
      <c r="G3651">
        <v>-2.97</v>
      </c>
      <c r="H3651">
        <v>-3.43</v>
      </c>
      <c r="I3651">
        <v>4.72</v>
      </c>
      <c r="J3651">
        <v>1.2899999999999996</v>
      </c>
    </row>
    <row r="3652" spans="1:10" x14ac:dyDescent="0.3">
      <c r="A3652" s="163">
        <v>45686</v>
      </c>
      <c r="B3652" t="s">
        <v>3658</v>
      </c>
      <c r="C3652">
        <v>504.35</v>
      </c>
      <c r="D3652">
        <v>-14.07</v>
      </c>
      <c r="E3652">
        <v>-3.65</v>
      </c>
      <c r="F3652">
        <v>-3.65</v>
      </c>
      <c r="G3652">
        <v>-5.34</v>
      </c>
      <c r="H3652">
        <v>-8.99</v>
      </c>
      <c r="I3652">
        <v>20</v>
      </c>
      <c r="J3652">
        <v>11.01</v>
      </c>
    </row>
    <row r="3653" spans="1:10" x14ac:dyDescent="0.3">
      <c r="A3653" s="163">
        <v>45686</v>
      </c>
      <c r="B3653" t="s">
        <v>3659</v>
      </c>
      <c r="C3653">
        <v>43.95</v>
      </c>
      <c r="D3653">
        <v>0.34999999999999959</v>
      </c>
      <c r="E3653">
        <v>-4.99</v>
      </c>
      <c r="F3653">
        <v>-4.99</v>
      </c>
      <c r="G3653">
        <v>-5</v>
      </c>
      <c r="H3653">
        <v>-9.99</v>
      </c>
      <c r="I3653">
        <v>0.48</v>
      </c>
      <c r="J3653">
        <v>-9.51</v>
      </c>
    </row>
    <row r="3654" spans="1:10" x14ac:dyDescent="0.3">
      <c r="A3654" s="163">
        <v>45686</v>
      </c>
      <c r="B3654" t="s">
        <v>3660</v>
      </c>
      <c r="C3654">
        <v>248.55</v>
      </c>
      <c r="D3654">
        <v>0.77000000000000024</v>
      </c>
      <c r="E3654">
        <v>-4.8</v>
      </c>
      <c r="F3654">
        <v>-4.8</v>
      </c>
      <c r="G3654">
        <v>-5.38</v>
      </c>
      <c r="H3654">
        <v>-10.18</v>
      </c>
      <c r="I3654">
        <v>5.01</v>
      </c>
      <c r="J3654">
        <v>-5.17</v>
      </c>
    </row>
    <row r="3655" spans="1:10" x14ac:dyDescent="0.3">
      <c r="A3655" s="163">
        <v>45686</v>
      </c>
      <c r="B3655" t="s">
        <v>3661</v>
      </c>
      <c r="C3655">
        <v>157</v>
      </c>
      <c r="D3655">
        <v>-2.8799999999999994</v>
      </c>
      <c r="E3655">
        <v>-4.9800000000000004</v>
      </c>
      <c r="F3655">
        <v>-4.9800000000000004</v>
      </c>
      <c r="G3655">
        <v>2.5499999999999998</v>
      </c>
      <c r="H3655">
        <v>-2.4300000000000006</v>
      </c>
      <c r="I3655">
        <v>-1.01</v>
      </c>
      <c r="J3655">
        <v>-3.4400000000000004</v>
      </c>
    </row>
    <row r="3656" spans="1:10" x14ac:dyDescent="0.3">
      <c r="A3656" s="163">
        <v>45686</v>
      </c>
      <c r="B3656" t="s">
        <v>3662</v>
      </c>
      <c r="C3656">
        <v>8.5</v>
      </c>
      <c r="D3656">
        <v>-5.4</v>
      </c>
      <c r="E3656">
        <v>-2.91</v>
      </c>
      <c r="F3656">
        <v>-2.91</v>
      </c>
      <c r="G3656">
        <v>-4.1900000000000004</v>
      </c>
      <c r="H3656">
        <v>-7.1000000000000005</v>
      </c>
      <c r="I3656">
        <v>6.25</v>
      </c>
      <c r="J3656">
        <v>-0.85000000000000053</v>
      </c>
    </row>
    <row r="3657" spans="1:10" x14ac:dyDescent="0.3">
      <c r="A3657" s="163">
        <v>45686</v>
      </c>
      <c r="B3657" t="s">
        <v>3663</v>
      </c>
      <c r="C3657">
        <v>2802.8</v>
      </c>
      <c r="D3657">
        <v>-5.99</v>
      </c>
      <c r="E3657">
        <v>-3.21</v>
      </c>
      <c r="F3657">
        <v>-3.21</v>
      </c>
      <c r="G3657">
        <v>-4.22</v>
      </c>
      <c r="H3657">
        <v>-7.43</v>
      </c>
      <c r="I3657">
        <v>-2.4700000000000002</v>
      </c>
      <c r="J3657">
        <v>-9.9</v>
      </c>
    </row>
    <row r="3658" spans="1:10" x14ac:dyDescent="0.3">
      <c r="A3658" s="163">
        <v>45686</v>
      </c>
      <c r="B3658" t="s">
        <v>3664</v>
      </c>
      <c r="C3658">
        <v>19.149999999999999</v>
      </c>
      <c r="D3658">
        <v>-8.24</v>
      </c>
      <c r="E3658">
        <v>-4.99</v>
      </c>
      <c r="F3658">
        <v>-4.99</v>
      </c>
      <c r="G3658">
        <v>-4.95</v>
      </c>
      <c r="H3658">
        <v>-9.94</v>
      </c>
      <c r="I3658">
        <v>0.79</v>
      </c>
      <c r="J3658">
        <v>-9.1500000000000021</v>
      </c>
    </row>
    <row r="3659" spans="1:10" x14ac:dyDescent="0.3">
      <c r="A3659" s="163">
        <v>45686</v>
      </c>
      <c r="B3659" t="s">
        <v>3665</v>
      </c>
      <c r="C3659">
        <v>46.49</v>
      </c>
      <c r="D3659">
        <v>-6.1099999999999994</v>
      </c>
      <c r="E3659">
        <v>-4.41</v>
      </c>
      <c r="F3659">
        <v>-4.41</v>
      </c>
      <c r="G3659">
        <v>-0.73</v>
      </c>
      <c r="H3659">
        <v>-5.1400000000000006</v>
      </c>
      <c r="I3659">
        <v>6.43</v>
      </c>
      <c r="J3659">
        <v>1.2899999999999991</v>
      </c>
    </row>
    <row r="3660" spans="1:10" x14ac:dyDescent="0.3">
      <c r="A3660" s="163">
        <v>45686</v>
      </c>
      <c r="B3660" t="s">
        <v>3666</v>
      </c>
      <c r="C3660">
        <v>249.1</v>
      </c>
      <c r="D3660">
        <v>-0.56000000000000139</v>
      </c>
      <c r="E3660">
        <v>-6.35</v>
      </c>
      <c r="F3660">
        <v>-6.35</v>
      </c>
      <c r="G3660">
        <v>-3.99</v>
      </c>
      <c r="H3660">
        <v>-10.34</v>
      </c>
      <c r="I3660">
        <v>2.93</v>
      </c>
      <c r="J3660">
        <v>-7.41</v>
      </c>
    </row>
    <row r="3661" spans="1:10" x14ac:dyDescent="0.3">
      <c r="A3661" s="163">
        <v>45686</v>
      </c>
      <c r="B3661" t="s">
        <v>3667</v>
      </c>
      <c r="C3661">
        <v>359.45</v>
      </c>
      <c r="D3661">
        <v>-8.91</v>
      </c>
      <c r="E3661">
        <v>-4.9000000000000004</v>
      </c>
      <c r="F3661">
        <v>-4.9000000000000004</v>
      </c>
      <c r="G3661">
        <v>-0.59</v>
      </c>
      <c r="H3661">
        <v>-5.49</v>
      </c>
      <c r="I3661">
        <v>4.6900000000000004</v>
      </c>
      <c r="J3661">
        <v>-0.79999999999999982</v>
      </c>
    </row>
    <row r="3662" spans="1:10" x14ac:dyDescent="0.3">
      <c r="A3662" s="163">
        <v>45686</v>
      </c>
      <c r="B3662" t="s">
        <v>3668</v>
      </c>
      <c r="C3662">
        <v>11.61</v>
      </c>
      <c r="D3662">
        <v>-12.94</v>
      </c>
      <c r="E3662">
        <v>-5</v>
      </c>
      <c r="F3662">
        <v>-5</v>
      </c>
      <c r="G3662">
        <v>-4.95</v>
      </c>
      <c r="H3662">
        <v>-9.9499999999999993</v>
      </c>
      <c r="I3662">
        <v>-4.05</v>
      </c>
      <c r="J3662">
        <v>-14</v>
      </c>
    </row>
    <row r="3663" spans="1:10" x14ac:dyDescent="0.3">
      <c r="A3663" s="163">
        <v>45686</v>
      </c>
      <c r="B3663" t="s">
        <v>3669</v>
      </c>
      <c r="C3663">
        <v>292.64999999999998</v>
      </c>
      <c r="D3663">
        <v>-3.74</v>
      </c>
      <c r="E3663">
        <v>-3.46</v>
      </c>
      <c r="F3663">
        <v>-3.46</v>
      </c>
      <c r="G3663">
        <v>3.42</v>
      </c>
      <c r="H3663">
        <v>-0.04</v>
      </c>
      <c r="I3663">
        <v>4.67</v>
      </c>
      <c r="J3663">
        <v>4.63</v>
      </c>
    </row>
    <row r="3664" spans="1:10" x14ac:dyDescent="0.3">
      <c r="A3664" s="163">
        <v>45686</v>
      </c>
      <c r="B3664" t="s">
        <v>3670</v>
      </c>
      <c r="C3664">
        <v>577.4</v>
      </c>
      <c r="D3664">
        <v>0.56000000000000016</v>
      </c>
      <c r="E3664">
        <v>-4.12</v>
      </c>
      <c r="F3664">
        <v>-4.12</v>
      </c>
      <c r="G3664">
        <v>0.17</v>
      </c>
      <c r="H3664">
        <v>-3.95</v>
      </c>
      <c r="I3664">
        <v>2.19</v>
      </c>
      <c r="J3664">
        <v>-1.7600000000000002</v>
      </c>
    </row>
    <row r="3665" spans="1:10" x14ac:dyDescent="0.3">
      <c r="A3665" s="163">
        <v>44277</v>
      </c>
      <c r="B3665" t="s">
        <v>4440</v>
      </c>
      <c r="C3665">
        <v>1.45</v>
      </c>
      <c r="D3665">
        <v>-0.54</v>
      </c>
      <c r="E3665">
        <v>-4.6100000000000003</v>
      </c>
      <c r="G3665">
        <v>0</v>
      </c>
      <c r="I3665">
        <v>0</v>
      </c>
    </row>
    <row r="3666" spans="1:10" x14ac:dyDescent="0.3">
      <c r="A3666" s="163">
        <v>44277</v>
      </c>
      <c r="B3666" t="s">
        <v>4441</v>
      </c>
      <c r="C3666">
        <v>0.95</v>
      </c>
      <c r="D3666">
        <v>-4.76</v>
      </c>
      <c r="E3666">
        <v>-4.04</v>
      </c>
      <c r="G3666">
        <v>0</v>
      </c>
      <c r="I3666">
        <v>0</v>
      </c>
    </row>
    <row r="3667" spans="1:10" x14ac:dyDescent="0.3">
      <c r="A3667" s="163">
        <v>45686</v>
      </c>
      <c r="B3667" t="s">
        <v>3671</v>
      </c>
      <c r="C3667">
        <v>175.65</v>
      </c>
      <c r="D3667">
        <v>-2.2200000000000002</v>
      </c>
      <c r="E3667">
        <v>1.58</v>
      </c>
      <c r="F3667">
        <v>1.58</v>
      </c>
      <c r="G3667">
        <v>-10.18</v>
      </c>
      <c r="H3667">
        <v>-8.6</v>
      </c>
      <c r="I3667">
        <v>6.97</v>
      </c>
      <c r="J3667">
        <v>-1.63</v>
      </c>
    </row>
    <row r="3668" spans="1:10" x14ac:dyDescent="0.3">
      <c r="A3668" s="163">
        <v>45686</v>
      </c>
      <c r="B3668" t="s">
        <v>3672</v>
      </c>
      <c r="C3668">
        <v>349.7</v>
      </c>
      <c r="D3668">
        <v>-5.59</v>
      </c>
      <c r="E3668">
        <v>-0.89</v>
      </c>
      <c r="F3668">
        <v>-0.89</v>
      </c>
      <c r="G3668">
        <v>-3.92</v>
      </c>
      <c r="H3668">
        <v>-4.8099999999999996</v>
      </c>
      <c r="I3668">
        <v>-2.62</v>
      </c>
      <c r="J3668">
        <v>-7.43</v>
      </c>
    </row>
    <row r="3669" spans="1:10" x14ac:dyDescent="0.3">
      <c r="A3669" s="163">
        <v>45686</v>
      </c>
      <c r="B3669" t="s">
        <v>3673</v>
      </c>
      <c r="C3669">
        <v>3273.55</v>
      </c>
      <c r="D3669">
        <v>3.15</v>
      </c>
      <c r="E3669">
        <v>1.06</v>
      </c>
      <c r="F3669">
        <v>1.06</v>
      </c>
      <c r="G3669">
        <v>-0.57999999999999996</v>
      </c>
      <c r="H3669">
        <v>0.48000000000000009</v>
      </c>
      <c r="I3669">
        <v>2.56</v>
      </c>
      <c r="J3669">
        <v>3.04</v>
      </c>
    </row>
    <row r="3670" spans="1:10" x14ac:dyDescent="0.3">
      <c r="A3670" s="163">
        <v>45686</v>
      </c>
      <c r="B3670" t="s">
        <v>3674</v>
      </c>
      <c r="C3670">
        <v>548.85</v>
      </c>
      <c r="D3670">
        <v>-8.68</v>
      </c>
      <c r="E3670">
        <v>-6.14</v>
      </c>
      <c r="F3670">
        <v>-6.14</v>
      </c>
      <c r="G3670">
        <v>-4.04</v>
      </c>
      <c r="H3670">
        <v>-10.18</v>
      </c>
      <c r="I3670">
        <v>-0.01</v>
      </c>
      <c r="J3670">
        <v>-10.19</v>
      </c>
    </row>
    <row r="3671" spans="1:10" x14ac:dyDescent="0.3">
      <c r="A3671" s="163">
        <v>45665</v>
      </c>
      <c r="B3671" t="s">
        <v>4442</v>
      </c>
      <c r="C3671">
        <v>152.9</v>
      </c>
      <c r="D3671">
        <v>2.8600000000000008</v>
      </c>
      <c r="E3671">
        <v>-4.8099999999999996</v>
      </c>
      <c r="I3671">
        <v>2.96</v>
      </c>
    </row>
    <row r="3672" spans="1:10" x14ac:dyDescent="0.3">
      <c r="A3672" s="163">
        <v>45685</v>
      </c>
      <c r="B3672" t="s">
        <v>4443</v>
      </c>
      <c r="C3672">
        <v>100.85</v>
      </c>
      <c r="D3672">
        <v>1.46</v>
      </c>
      <c r="E3672">
        <v>0</v>
      </c>
      <c r="G3672">
        <v>-4.99</v>
      </c>
      <c r="H3672">
        <v>0</v>
      </c>
      <c r="I3672">
        <v>0</v>
      </c>
      <c r="J3672">
        <v>-4.99</v>
      </c>
    </row>
    <row r="3673" spans="1:10" x14ac:dyDescent="0.3">
      <c r="A3673" s="163">
        <v>45686</v>
      </c>
      <c r="B3673" t="s">
        <v>3675</v>
      </c>
      <c r="C3673">
        <v>48.06</v>
      </c>
      <c r="D3673">
        <v>0.38999999999999968</v>
      </c>
      <c r="E3673">
        <v>-3.81</v>
      </c>
      <c r="F3673">
        <v>-3.81</v>
      </c>
      <c r="G3673">
        <v>-5.01</v>
      </c>
      <c r="H3673">
        <v>-8.82</v>
      </c>
      <c r="I3673">
        <v>-5</v>
      </c>
      <c r="J3673">
        <v>-13.82</v>
      </c>
    </row>
    <row r="3674" spans="1:10" x14ac:dyDescent="0.3">
      <c r="A3674" s="163">
        <v>45686</v>
      </c>
      <c r="B3674" t="s">
        <v>3676</v>
      </c>
      <c r="C3674">
        <v>9.99</v>
      </c>
      <c r="D3674">
        <v>-2.0700000000000007</v>
      </c>
      <c r="E3674">
        <v>-0.2</v>
      </c>
      <c r="F3674">
        <v>-0.2</v>
      </c>
      <c r="G3674">
        <v>-0.8</v>
      </c>
      <c r="H3674">
        <v>-1</v>
      </c>
      <c r="I3674">
        <v>0.91</v>
      </c>
      <c r="J3674">
        <v>-8.99999999999999E-2</v>
      </c>
    </row>
    <row r="3675" spans="1:10" x14ac:dyDescent="0.3">
      <c r="A3675" s="163">
        <v>45686</v>
      </c>
      <c r="B3675" t="s">
        <v>3677</v>
      </c>
      <c r="C3675">
        <v>28.96</v>
      </c>
      <c r="D3675">
        <v>-24.93</v>
      </c>
      <c r="E3675">
        <v>-4.9800000000000004</v>
      </c>
      <c r="F3675">
        <v>-4.9800000000000004</v>
      </c>
      <c r="G3675">
        <v>-4.99</v>
      </c>
      <c r="H3675">
        <v>-9.9700000000000006</v>
      </c>
      <c r="I3675">
        <v>-4.99</v>
      </c>
      <c r="J3675">
        <v>-14.96</v>
      </c>
    </row>
    <row r="3676" spans="1:10" x14ac:dyDescent="0.3">
      <c r="A3676" s="163">
        <v>45686</v>
      </c>
      <c r="B3676" t="s">
        <v>3678</v>
      </c>
      <c r="C3676">
        <v>126.8</v>
      </c>
      <c r="D3676">
        <v>-14.68</v>
      </c>
      <c r="E3676">
        <v>-1.43</v>
      </c>
      <c r="F3676">
        <v>-1.43</v>
      </c>
      <c r="G3676">
        <v>-4.96</v>
      </c>
      <c r="H3676">
        <v>-6.39</v>
      </c>
      <c r="I3676">
        <v>4.97</v>
      </c>
      <c r="J3676">
        <v>-1.42</v>
      </c>
    </row>
    <row r="3677" spans="1:10" x14ac:dyDescent="0.3">
      <c r="A3677" s="163">
        <v>45686</v>
      </c>
      <c r="B3677" t="s">
        <v>4154</v>
      </c>
      <c r="C3677">
        <v>898.25</v>
      </c>
      <c r="D3677">
        <v>-6.62</v>
      </c>
      <c r="E3677">
        <v>-5</v>
      </c>
      <c r="F3677">
        <v>-5</v>
      </c>
      <c r="G3677">
        <v>-5</v>
      </c>
      <c r="H3677">
        <v>-10</v>
      </c>
      <c r="I3677">
        <v>4.92</v>
      </c>
      <c r="J3677">
        <v>-5.08</v>
      </c>
    </row>
    <row r="3678" spans="1:10" x14ac:dyDescent="0.3">
      <c r="A3678" s="163">
        <v>45686</v>
      </c>
      <c r="B3678" t="s">
        <v>3679</v>
      </c>
      <c r="C3678">
        <v>18.45</v>
      </c>
      <c r="D3678">
        <v>-15.8</v>
      </c>
      <c r="E3678">
        <v>-5</v>
      </c>
      <c r="F3678">
        <v>-5</v>
      </c>
      <c r="G3678">
        <v>4.99</v>
      </c>
      <c r="H3678">
        <v>-9.9999999999997001E-3</v>
      </c>
      <c r="I3678">
        <v>-2.64</v>
      </c>
      <c r="J3678">
        <v>-2.65</v>
      </c>
    </row>
    <row r="3679" spans="1:10" x14ac:dyDescent="0.3">
      <c r="A3679" s="163">
        <v>45686</v>
      </c>
      <c r="B3679" t="s">
        <v>3680</v>
      </c>
      <c r="C3679">
        <v>69.900000000000006</v>
      </c>
      <c r="D3679">
        <v>-4.1100000000000003</v>
      </c>
      <c r="E3679">
        <v>4.5599999999999996</v>
      </c>
      <c r="F3679">
        <v>4.5599999999999996</v>
      </c>
      <c r="G3679">
        <v>3.14</v>
      </c>
      <c r="H3679">
        <v>7.6999999999999993</v>
      </c>
      <c r="I3679">
        <v>-0.43</v>
      </c>
      <c r="J3679">
        <v>7.27</v>
      </c>
    </row>
    <row r="3680" spans="1:10" x14ac:dyDescent="0.3">
      <c r="A3680" s="163">
        <v>45686</v>
      </c>
      <c r="B3680" t="s">
        <v>3681</v>
      </c>
      <c r="C3680">
        <v>364.3</v>
      </c>
      <c r="D3680">
        <v>-3.54</v>
      </c>
      <c r="E3680">
        <v>-4.49</v>
      </c>
      <c r="F3680">
        <v>-4.49</v>
      </c>
      <c r="G3680">
        <v>-2.57</v>
      </c>
      <c r="H3680">
        <v>-7.0600000000000005</v>
      </c>
      <c r="I3680">
        <v>1.67</v>
      </c>
      <c r="J3680">
        <v>-5.3900000000000006</v>
      </c>
    </row>
    <row r="3681" spans="1:10" x14ac:dyDescent="0.3">
      <c r="A3681" s="163">
        <v>45686</v>
      </c>
      <c r="B3681" t="s">
        <v>3682</v>
      </c>
      <c r="C3681">
        <v>9497.35</v>
      </c>
      <c r="D3681">
        <v>-1.2399999999999995</v>
      </c>
      <c r="E3681">
        <v>-5.0999999999999996</v>
      </c>
      <c r="F3681">
        <v>-5.0999999999999996</v>
      </c>
      <c r="G3681">
        <v>1.05</v>
      </c>
      <c r="H3681">
        <v>-4.05</v>
      </c>
      <c r="I3681">
        <v>-0.36</v>
      </c>
      <c r="J3681">
        <v>-4.41</v>
      </c>
    </row>
    <row r="3682" spans="1:10" x14ac:dyDescent="0.3">
      <c r="A3682" s="163">
        <v>45686</v>
      </c>
      <c r="B3682" t="s">
        <v>3683</v>
      </c>
      <c r="C3682">
        <v>962.6</v>
      </c>
      <c r="D3682">
        <v>-1.78</v>
      </c>
      <c r="E3682">
        <v>-1.39</v>
      </c>
      <c r="F3682">
        <v>-1.39</v>
      </c>
      <c r="G3682">
        <v>-0.3</v>
      </c>
      <c r="H3682">
        <v>-1.69</v>
      </c>
      <c r="I3682">
        <v>2.2599999999999998</v>
      </c>
      <c r="J3682">
        <v>0.56999999999999984</v>
      </c>
    </row>
    <row r="3683" spans="1:10" x14ac:dyDescent="0.3">
      <c r="A3683" s="163">
        <v>45686</v>
      </c>
      <c r="B3683" t="s">
        <v>3684</v>
      </c>
      <c r="C3683">
        <v>1555.7</v>
      </c>
      <c r="D3683">
        <v>-3.95</v>
      </c>
      <c r="E3683">
        <v>-3.84</v>
      </c>
      <c r="F3683">
        <v>-3.84</v>
      </c>
      <c r="G3683">
        <v>-0.56999999999999995</v>
      </c>
      <c r="H3683">
        <v>-4.41</v>
      </c>
      <c r="I3683">
        <v>-0.23</v>
      </c>
      <c r="J3683">
        <v>-4.6400000000000006</v>
      </c>
    </row>
    <row r="3684" spans="1:10" x14ac:dyDescent="0.3">
      <c r="A3684" s="163">
        <v>45686</v>
      </c>
      <c r="B3684" t="s">
        <v>3685</v>
      </c>
      <c r="C3684">
        <v>960</v>
      </c>
      <c r="D3684">
        <v>3.91</v>
      </c>
      <c r="E3684">
        <v>-2.61</v>
      </c>
      <c r="F3684">
        <v>-2.61</v>
      </c>
      <c r="G3684">
        <v>-0.56999999999999995</v>
      </c>
      <c r="H3684">
        <v>-3.18</v>
      </c>
      <c r="I3684">
        <v>-0.04</v>
      </c>
      <c r="J3684">
        <v>-3.22</v>
      </c>
    </row>
    <row r="3685" spans="1:10" x14ac:dyDescent="0.3">
      <c r="A3685" s="163">
        <v>45686</v>
      </c>
      <c r="B3685" t="s">
        <v>3686</v>
      </c>
      <c r="C3685">
        <v>6174.25</v>
      </c>
      <c r="D3685">
        <v>2.61</v>
      </c>
      <c r="E3685">
        <v>-3.42</v>
      </c>
      <c r="F3685">
        <v>-3.42</v>
      </c>
      <c r="G3685">
        <v>-0.46</v>
      </c>
      <c r="H3685">
        <v>-3.88</v>
      </c>
      <c r="I3685">
        <v>0.79</v>
      </c>
      <c r="J3685">
        <v>-3.09</v>
      </c>
    </row>
    <row r="3686" spans="1:10" x14ac:dyDescent="0.3">
      <c r="A3686" s="163">
        <v>45686</v>
      </c>
      <c r="B3686" t="s">
        <v>3687</v>
      </c>
      <c r="C3686">
        <v>5923.55</v>
      </c>
      <c r="D3686">
        <v>-3.3</v>
      </c>
      <c r="E3686">
        <v>-3.26</v>
      </c>
      <c r="F3686">
        <v>-3.26</v>
      </c>
      <c r="G3686">
        <v>-3.37</v>
      </c>
      <c r="H3686">
        <v>-6.63</v>
      </c>
      <c r="I3686">
        <v>3.59</v>
      </c>
      <c r="J3686">
        <v>-3.04</v>
      </c>
    </row>
    <row r="3687" spans="1:10" x14ac:dyDescent="0.3">
      <c r="A3687" s="163">
        <v>45686</v>
      </c>
      <c r="B3687" t="s">
        <v>3688</v>
      </c>
      <c r="C3687">
        <v>752.45</v>
      </c>
      <c r="D3687">
        <v>-5.94</v>
      </c>
      <c r="E3687">
        <v>-2.83</v>
      </c>
      <c r="F3687">
        <v>-2.83</v>
      </c>
      <c r="G3687">
        <v>2.15</v>
      </c>
      <c r="H3687">
        <v>-0.68000000000000016</v>
      </c>
      <c r="I3687">
        <v>3.29</v>
      </c>
      <c r="J3687">
        <v>2.61</v>
      </c>
    </row>
    <row r="3688" spans="1:10" x14ac:dyDescent="0.3">
      <c r="A3688" s="163">
        <v>45686</v>
      </c>
      <c r="B3688" t="s">
        <v>3689</v>
      </c>
      <c r="C3688">
        <v>351.05</v>
      </c>
      <c r="D3688">
        <v>-2.75</v>
      </c>
      <c r="E3688">
        <v>-3.16</v>
      </c>
      <c r="F3688">
        <v>-3.16</v>
      </c>
      <c r="G3688">
        <v>-1.58</v>
      </c>
      <c r="H3688">
        <v>-4.74</v>
      </c>
      <c r="I3688">
        <v>1.37</v>
      </c>
      <c r="J3688">
        <v>-3.37</v>
      </c>
    </row>
    <row r="3689" spans="1:10" x14ac:dyDescent="0.3">
      <c r="A3689" s="163">
        <v>45686</v>
      </c>
      <c r="B3689" t="s">
        <v>3690</v>
      </c>
      <c r="C3689">
        <v>130.80000000000001</v>
      </c>
      <c r="D3689">
        <v>-0.2</v>
      </c>
      <c r="E3689">
        <v>-2.77</v>
      </c>
      <c r="F3689">
        <v>-2.77</v>
      </c>
      <c r="G3689">
        <v>1.82</v>
      </c>
      <c r="H3689">
        <v>-0.95</v>
      </c>
      <c r="I3689">
        <v>1.63</v>
      </c>
      <c r="J3689">
        <v>0.67999999999999994</v>
      </c>
    </row>
    <row r="3690" spans="1:10" x14ac:dyDescent="0.3">
      <c r="A3690" s="163">
        <v>45686</v>
      </c>
      <c r="B3690" t="s">
        <v>3691</v>
      </c>
      <c r="C3690">
        <v>782.2</v>
      </c>
      <c r="D3690">
        <v>-3.06</v>
      </c>
      <c r="E3690">
        <v>-2.91</v>
      </c>
      <c r="F3690">
        <v>-2.91</v>
      </c>
      <c r="G3690">
        <v>-0.73</v>
      </c>
      <c r="H3690">
        <v>-3.64</v>
      </c>
      <c r="I3690">
        <v>3.65</v>
      </c>
      <c r="J3690">
        <v>9.9999999999997001E-3</v>
      </c>
    </row>
    <row r="3691" spans="1:10" x14ac:dyDescent="0.3">
      <c r="A3691" s="163">
        <v>45645</v>
      </c>
      <c r="B3691" t="s">
        <v>4444</v>
      </c>
      <c r="C3691">
        <v>89.4</v>
      </c>
      <c r="D3691">
        <v>2.4900000000000002</v>
      </c>
      <c r="E3691">
        <v>-1.28</v>
      </c>
      <c r="G3691">
        <v>-0.83</v>
      </c>
      <c r="I3691">
        <v>1.99</v>
      </c>
    </row>
    <row r="3692" spans="1:10" x14ac:dyDescent="0.3">
      <c r="A3692" s="163">
        <v>45686</v>
      </c>
      <c r="B3692" t="s">
        <v>3692</v>
      </c>
      <c r="C3692">
        <v>2.83</v>
      </c>
      <c r="D3692">
        <v>-4.75</v>
      </c>
      <c r="E3692">
        <v>-2.8</v>
      </c>
      <c r="F3692">
        <v>-2.8</v>
      </c>
      <c r="G3692">
        <v>-0.36</v>
      </c>
      <c r="H3692">
        <v>-3.16</v>
      </c>
      <c r="I3692">
        <v>2.17</v>
      </c>
      <c r="J3692">
        <v>-0.98999999999999977</v>
      </c>
    </row>
    <row r="3693" spans="1:10" x14ac:dyDescent="0.3">
      <c r="A3693" s="163">
        <v>45686</v>
      </c>
      <c r="B3693" t="s">
        <v>3693</v>
      </c>
      <c r="C3693">
        <v>775.2</v>
      </c>
      <c r="D3693">
        <v>-4.3100000000000005</v>
      </c>
      <c r="E3693">
        <v>-1.17</v>
      </c>
      <c r="F3693">
        <v>-1.17</v>
      </c>
      <c r="G3693">
        <v>-0.82</v>
      </c>
      <c r="H3693">
        <v>-1.99</v>
      </c>
      <c r="I3693">
        <v>-4.07</v>
      </c>
      <c r="J3693">
        <v>-6.0600000000000005</v>
      </c>
    </row>
    <row r="3694" spans="1:10" x14ac:dyDescent="0.3">
      <c r="A3694" s="163">
        <v>45686</v>
      </c>
      <c r="B3694" t="s">
        <v>3694</v>
      </c>
      <c r="C3694">
        <v>179.6</v>
      </c>
      <c r="D3694">
        <v>-11.26</v>
      </c>
      <c r="E3694">
        <v>-3.86</v>
      </c>
      <c r="F3694">
        <v>-3.86</v>
      </c>
      <c r="G3694">
        <v>-1.7</v>
      </c>
      <c r="H3694">
        <v>-5.56</v>
      </c>
      <c r="I3694">
        <v>3.4</v>
      </c>
      <c r="J3694">
        <v>-2.16</v>
      </c>
    </row>
    <row r="3695" spans="1:10" x14ac:dyDescent="0.3">
      <c r="A3695" s="163">
        <v>45686</v>
      </c>
      <c r="B3695" t="s">
        <v>3695</v>
      </c>
      <c r="C3695">
        <v>469.3</v>
      </c>
      <c r="D3695">
        <v>-9.0500000000000007</v>
      </c>
      <c r="E3695">
        <v>-4.43</v>
      </c>
      <c r="F3695">
        <v>-4.43</v>
      </c>
      <c r="G3695">
        <v>-2.79</v>
      </c>
      <c r="H3695">
        <v>-7.22</v>
      </c>
      <c r="I3695">
        <v>-5</v>
      </c>
      <c r="J3695">
        <v>-12.22</v>
      </c>
    </row>
    <row r="3696" spans="1:10" x14ac:dyDescent="0.3">
      <c r="A3696" s="163">
        <v>45686</v>
      </c>
      <c r="B3696" t="s">
        <v>3696</v>
      </c>
      <c r="C3696">
        <v>61.1</v>
      </c>
      <c r="D3696">
        <v>-6.99</v>
      </c>
      <c r="E3696">
        <v>-6.09</v>
      </c>
      <c r="F3696">
        <v>-6.09</v>
      </c>
      <c r="G3696">
        <v>-0.33</v>
      </c>
      <c r="H3696">
        <v>-6.42</v>
      </c>
      <c r="I3696">
        <v>0.13</v>
      </c>
      <c r="J3696">
        <v>-6.29</v>
      </c>
    </row>
    <row r="3697" spans="1:10" x14ac:dyDescent="0.3">
      <c r="A3697" s="163">
        <v>45686</v>
      </c>
      <c r="B3697" t="s">
        <v>3697</v>
      </c>
      <c r="C3697">
        <v>1046.25</v>
      </c>
      <c r="D3697">
        <v>-6.57</v>
      </c>
      <c r="E3697">
        <v>-1.95</v>
      </c>
      <c r="F3697">
        <v>-1.95</v>
      </c>
      <c r="G3697">
        <v>2.17</v>
      </c>
      <c r="H3697">
        <v>0.21999999999999989</v>
      </c>
      <c r="I3697">
        <v>2.89</v>
      </c>
      <c r="J3697">
        <v>3.1100000000000003</v>
      </c>
    </row>
    <row r="3698" spans="1:10" x14ac:dyDescent="0.3">
      <c r="A3698" s="163">
        <v>45686</v>
      </c>
      <c r="B3698" t="s">
        <v>3698</v>
      </c>
      <c r="C3698">
        <v>760.55</v>
      </c>
      <c r="D3698">
        <v>-6.12</v>
      </c>
      <c r="E3698">
        <v>-4.57</v>
      </c>
      <c r="F3698">
        <v>-4.57</v>
      </c>
      <c r="G3698">
        <v>0.57999999999999996</v>
      </c>
      <c r="H3698">
        <v>-3.99</v>
      </c>
      <c r="I3698">
        <v>1.05</v>
      </c>
      <c r="J3698">
        <v>-2.9400000000000004</v>
      </c>
    </row>
    <row r="3699" spans="1:10" x14ac:dyDescent="0.3">
      <c r="A3699" s="163">
        <v>45686</v>
      </c>
      <c r="B3699" t="s">
        <v>3699</v>
      </c>
      <c r="C3699">
        <v>14.61</v>
      </c>
      <c r="D3699">
        <v>3.3600000000000003</v>
      </c>
      <c r="E3699">
        <v>1.95</v>
      </c>
      <c r="F3699">
        <v>1.95</v>
      </c>
      <c r="G3699">
        <v>-1.59</v>
      </c>
      <c r="H3699">
        <v>0.35999999999999988</v>
      </c>
      <c r="I3699">
        <v>-1.95</v>
      </c>
      <c r="J3699">
        <v>-1.59</v>
      </c>
    </row>
    <row r="3700" spans="1:10" x14ac:dyDescent="0.3">
      <c r="A3700" s="163">
        <v>45686</v>
      </c>
      <c r="B3700" t="s">
        <v>3700</v>
      </c>
      <c r="C3700">
        <v>1515</v>
      </c>
      <c r="D3700">
        <v>0.86000000000000032</v>
      </c>
      <c r="G3700">
        <v>0.2</v>
      </c>
      <c r="H3700">
        <v>0.2</v>
      </c>
      <c r="I3700">
        <v>0.93</v>
      </c>
      <c r="J3700">
        <v>1.1299999999999999</v>
      </c>
    </row>
    <row r="3701" spans="1:10" x14ac:dyDescent="0.3">
      <c r="A3701" s="163">
        <v>45686</v>
      </c>
      <c r="B3701" t="s">
        <v>3701</v>
      </c>
      <c r="C3701">
        <v>114.95</v>
      </c>
      <c r="D3701">
        <v>-12.62</v>
      </c>
      <c r="E3701">
        <v>-7.01</v>
      </c>
      <c r="F3701">
        <v>-7.01</v>
      </c>
      <c r="G3701">
        <v>-2.86</v>
      </c>
      <c r="H3701">
        <v>-9.8699999999999992</v>
      </c>
      <c r="I3701">
        <v>2.59</v>
      </c>
      <c r="J3701">
        <v>-7.2799999999999994</v>
      </c>
    </row>
    <row r="3702" spans="1:10" x14ac:dyDescent="0.3">
      <c r="A3702" s="163">
        <v>45686</v>
      </c>
      <c r="B3702" t="s">
        <v>3702</v>
      </c>
      <c r="C3702">
        <v>52.25</v>
      </c>
      <c r="D3702">
        <v>3.63</v>
      </c>
      <c r="E3702">
        <v>-5</v>
      </c>
      <c r="F3702">
        <v>-5</v>
      </c>
      <c r="G3702">
        <v>1.82</v>
      </c>
      <c r="H3702">
        <v>-3.18</v>
      </c>
      <c r="I3702">
        <v>4.9800000000000004</v>
      </c>
      <c r="J3702">
        <v>1.8000000000000007</v>
      </c>
    </row>
    <row r="3703" spans="1:10" x14ac:dyDescent="0.3">
      <c r="A3703" s="163">
        <v>45686</v>
      </c>
      <c r="B3703" t="s">
        <v>3703</v>
      </c>
      <c r="C3703">
        <v>44.38</v>
      </c>
      <c r="D3703">
        <v>-1.5499999999999998</v>
      </c>
      <c r="E3703">
        <v>-4.28</v>
      </c>
      <c r="F3703">
        <v>-4.28</v>
      </c>
      <c r="G3703">
        <v>0.42</v>
      </c>
      <c r="H3703">
        <v>-3.86</v>
      </c>
      <c r="I3703">
        <v>1.95</v>
      </c>
      <c r="J3703">
        <v>-1.9100000000000004</v>
      </c>
    </row>
    <row r="3704" spans="1:10" x14ac:dyDescent="0.3">
      <c r="A3704" s="163">
        <v>45686</v>
      </c>
      <c r="B3704" t="s">
        <v>3704</v>
      </c>
      <c r="C3704">
        <v>3167.15</v>
      </c>
      <c r="D3704">
        <v>-13.9</v>
      </c>
      <c r="E3704">
        <v>0.18</v>
      </c>
      <c r="F3704">
        <v>0.18</v>
      </c>
      <c r="G3704">
        <v>-1.07</v>
      </c>
      <c r="H3704">
        <v>-0.89000000000000012</v>
      </c>
      <c r="I3704">
        <v>2.2200000000000002</v>
      </c>
      <c r="J3704">
        <v>1.33</v>
      </c>
    </row>
    <row r="3705" spans="1:10" x14ac:dyDescent="0.3">
      <c r="A3705" s="163">
        <v>45686</v>
      </c>
      <c r="B3705" t="s">
        <v>275</v>
      </c>
      <c r="C3705">
        <v>4096.3500000000004</v>
      </c>
      <c r="D3705">
        <v>0.69</v>
      </c>
      <c r="E3705">
        <v>-2.0499999999999998</v>
      </c>
      <c r="F3705">
        <v>-2.0499999999999998</v>
      </c>
      <c r="G3705">
        <v>-0.73</v>
      </c>
      <c r="H3705">
        <v>-2.78</v>
      </c>
      <c r="I3705">
        <v>1.48</v>
      </c>
      <c r="J3705">
        <v>-1.2999999999999998</v>
      </c>
    </row>
    <row r="3706" spans="1:10" x14ac:dyDescent="0.3">
      <c r="A3706" s="163">
        <v>45686</v>
      </c>
      <c r="B3706" t="s">
        <v>3705</v>
      </c>
      <c r="C3706">
        <v>360.45</v>
      </c>
      <c r="D3706">
        <v>-8.5399999999999991</v>
      </c>
      <c r="E3706">
        <v>0.41</v>
      </c>
      <c r="F3706">
        <v>0.41</v>
      </c>
      <c r="G3706">
        <v>-9.09</v>
      </c>
      <c r="H3706">
        <v>-8.68</v>
      </c>
      <c r="I3706">
        <v>7.26</v>
      </c>
      <c r="J3706">
        <v>-1.42</v>
      </c>
    </row>
    <row r="3707" spans="1:10" x14ac:dyDescent="0.3">
      <c r="A3707" s="163">
        <v>45686</v>
      </c>
      <c r="B3707" t="s">
        <v>3706</v>
      </c>
      <c r="C3707">
        <v>10.96</v>
      </c>
      <c r="D3707">
        <v>-2.9000000000000004</v>
      </c>
      <c r="E3707">
        <v>-4.54</v>
      </c>
      <c r="F3707">
        <v>-4.54</v>
      </c>
      <c r="G3707">
        <v>1.77</v>
      </c>
      <c r="H3707">
        <v>-2.77</v>
      </c>
      <c r="I3707">
        <v>0.46</v>
      </c>
      <c r="J3707">
        <v>-2.31</v>
      </c>
    </row>
    <row r="3708" spans="1:10" x14ac:dyDescent="0.3">
      <c r="A3708" s="163">
        <v>45686</v>
      </c>
      <c r="B3708" t="s">
        <v>3707</v>
      </c>
      <c r="C3708">
        <v>2489</v>
      </c>
      <c r="D3708">
        <v>-2.41</v>
      </c>
      <c r="E3708">
        <v>-2.4900000000000002</v>
      </c>
      <c r="F3708">
        <v>-2.4900000000000002</v>
      </c>
      <c r="G3708">
        <v>-1.97</v>
      </c>
      <c r="H3708">
        <v>-4.46</v>
      </c>
      <c r="I3708">
        <v>-1.27</v>
      </c>
      <c r="J3708">
        <v>-5.73</v>
      </c>
    </row>
    <row r="3709" spans="1:10" x14ac:dyDescent="0.3">
      <c r="A3709" s="163">
        <v>45686</v>
      </c>
      <c r="B3709" t="s">
        <v>3708</v>
      </c>
      <c r="C3709">
        <v>45.03</v>
      </c>
      <c r="D3709">
        <v>3.18</v>
      </c>
      <c r="E3709">
        <v>-3.29</v>
      </c>
      <c r="F3709">
        <v>-3.29</v>
      </c>
      <c r="G3709">
        <v>-1.19</v>
      </c>
      <c r="H3709">
        <v>-4.4800000000000004</v>
      </c>
      <c r="I3709">
        <v>2.64</v>
      </c>
      <c r="J3709">
        <v>-1.8400000000000003</v>
      </c>
    </row>
    <row r="3710" spans="1:10" x14ac:dyDescent="0.3">
      <c r="A3710" s="163">
        <v>45684</v>
      </c>
      <c r="B3710" t="s">
        <v>4267</v>
      </c>
      <c r="C3710">
        <v>27.08</v>
      </c>
      <c r="D3710">
        <v>-1.95</v>
      </c>
      <c r="E3710">
        <v>-4.9800000000000004</v>
      </c>
      <c r="F3710">
        <v>-4.9800000000000004</v>
      </c>
      <c r="G3710">
        <v>0</v>
      </c>
      <c r="H3710">
        <v>0</v>
      </c>
      <c r="I3710">
        <v>0</v>
      </c>
      <c r="J3710">
        <v>0</v>
      </c>
    </row>
    <row r="3711" spans="1:10" x14ac:dyDescent="0.3">
      <c r="A3711" s="163">
        <v>45686</v>
      </c>
      <c r="B3711" t="s">
        <v>3709</v>
      </c>
      <c r="C3711">
        <v>208.05</v>
      </c>
      <c r="D3711">
        <v>-6.38</v>
      </c>
      <c r="E3711">
        <v>-4.99</v>
      </c>
      <c r="F3711">
        <v>-4.99</v>
      </c>
      <c r="G3711">
        <v>-4.99</v>
      </c>
      <c r="H3711">
        <v>-9.98</v>
      </c>
      <c r="I3711">
        <v>-2.09</v>
      </c>
      <c r="J3711">
        <v>-12.07</v>
      </c>
    </row>
    <row r="3712" spans="1:10" x14ac:dyDescent="0.3">
      <c r="A3712" s="163">
        <v>45686</v>
      </c>
      <c r="B3712" t="s">
        <v>3710</v>
      </c>
      <c r="C3712">
        <v>1296.55</v>
      </c>
      <c r="D3712">
        <v>-13.06</v>
      </c>
      <c r="E3712">
        <v>-4.75</v>
      </c>
      <c r="F3712">
        <v>-4.75</v>
      </c>
      <c r="G3712">
        <v>4.93</v>
      </c>
      <c r="H3712">
        <v>0.17999999999999969</v>
      </c>
      <c r="I3712">
        <v>4.62</v>
      </c>
      <c r="J3712">
        <v>4.8</v>
      </c>
    </row>
    <row r="3713" spans="1:10" x14ac:dyDescent="0.3">
      <c r="A3713" s="163">
        <v>45686</v>
      </c>
      <c r="B3713" t="s">
        <v>3711</v>
      </c>
      <c r="C3713">
        <v>1680.1</v>
      </c>
      <c r="D3713">
        <v>3.8400000000000007</v>
      </c>
      <c r="E3713">
        <v>-4.0199999999999996</v>
      </c>
      <c r="F3713">
        <v>-4.0199999999999996</v>
      </c>
      <c r="G3713">
        <v>-0.46</v>
      </c>
      <c r="H3713">
        <v>-4.4800000000000004</v>
      </c>
      <c r="I3713">
        <v>2.1</v>
      </c>
      <c r="J3713">
        <v>-2.3799999999999994</v>
      </c>
    </row>
    <row r="3714" spans="1:10" x14ac:dyDescent="0.3">
      <c r="A3714" s="163">
        <v>45686</v>
      </c>
      <c r="B3714" t="s">
        <v>3712</v>
      </c>
      <c r="C3714">
        <v>1095.25</v>
      </c>
      <c r="D3714">
        <v>-14.079999999999998</v>
      </c>
      <c r="E3714">
        <v>-2.71</v>
      </c>
      <c r="F3714">
        <v>-2.71</v>
      </c>
      <c r="G3714">
        <v>-4.68</v>
      </c>
      <c r="H3714">
        <v>-7.39</v>
      </c>
      <c r="I3714">
        <v>6.29</v>
      </c>
      <c r="J3714">
        <v>-1.0999999999999996</v>
      </c>
    </row>
    <row r="3715" spans="1:10" x14ac:dyDescent="0.3">
      <c r="A3715" s="163">
        <v>44403</v>
      </c>
      <c r="B3715" t="s">
        <v>4445</v>
      </c>
      <c r="C3715">
        <v>6.85</v>
      </c>
      <c r="D3715">
        <v>4.8899999999999997</v>
      </c>
      <c r="E3715">
        <v>0.15</v>
      </c>
      <c r="G3715">
        <v>0</v>
      </c>
      <c r="I3715">
        <v>0</v>
      </c>
    </row>
    <row r="3716" spans="1:10" x14ac:dyDescent="0.3">
      <c r="A3716" s="163">
        <v>45686</v>
      </c>
      <c r="B3716" t="s">
        <v>3713</v>
      </c>
      <c r="C3716">
        <v>37.799999999999997</v>
      </c>
      <c r="D3716">
        <v>-49.64</v>
      </c>
      <c r="E3716">
        <v>-5</v>
      </c>
      <c r="F3716">
        <v>-5</v>
      </c>
      <c r="G3716">
        <v>2.71</v>
      </c>
      <c r="H3716">
        <v>-2.29</v>
      </c>
      <c r="I3716">
        <v>3</v>
      </c>
      <c r="J3716">
        <v>0.71</v>
      </c>
    </row>
    <row r="3717" spans="1:10" x14ac:dyDescent="0.3">
      <c r="A3717" s="163">
        <v>45686</v>
      </c>
      <c r="B3717" t="s">
        <v>3714</v>
      </c>
      <c r="C3717">
        <v>3652.25</v>
      </c>
      <c r="D3717">
        <v>3.38</v>
      </c>
      <c r="E3717">
        <v>0.08</v>
      </c>
      <c r="F3717">
        <v>0.08</v>
      </c>
      <c r="G3717">
        <v>-2.78</v>
      </c>
      <c r="H3717">
        <v>-2.7</v>
      </c>
      <c r="I3717">
        <v>3.49</v>
      </c>
      <c r="J3717">
        <v>0.79000000000000048</v>
      </c>
    </row>
    <row r="3718" spans="1:10" x14ac:dyDescent="0.3">
      <c r="A3718" s="163">
        <v>45686</v>
      </c>
      <c r="B3718" t="s">
        <v>3715</v>
      </c>
      <c r="C3718">
        <v>25.27</v>
      </c>
      <c r="D3718">
        <v>-0.32999999999999968</v>
      </c>
      <c r="E3718">
        <v>-1.92</v>
      </c>
      <c r="F3718">
        <v>-1.92</v>
      </c>
      <c r="G3718">
        <v>0.94</v>
      </c>
      <c r="H3718">
        <v>-0.98</v>
      </c>
      <c r="I3718">
        <v>-1.83</v>
      </c>
      <c r="J3718">
        <v>-2.81</v>
      </c>
    </row>
    <row r="3719" spans="1:10" x14ac:dyDescent="0.3">
      <c r="A3719" s="163">
        <v>45686</v>
      </c>
      <c r="B3719" t="s">
        <v>3716</v>
      </c>
      <c r="C3719">
        <v>104.8</v>
      </c>
      <c r="D3719">
        <v>-3.31</v>
      </c>
      <c r="E3719">
        <v>1.44</v>
      </c>
      <c r="F3719">
        <v>1.44</v>
      </c>
      <c r="G3719">
        <v>-3.71</v>
      </c>
      <c r="H3719">
        <v>-2.27</v>
      </c>
      <c r="I3719">
        <v>10.55</v>
      </c>
      <c r="J3719">
        <v>8.2800000000000011</v>
      </c>
    </row>
    <row r="3720" spans="1:10" x14ac:dyDescent="0.3">
      <c r="A3720" s="163">
        <v>45686</v>
      </c>
      <c r="B3720" t="s">
        <v>3717</v>
      </c>
      <c r="C3720">
        <v>1481.1</v>
      </c>
      <c r="D3720">
        <v>-7.9</v>
      </c>
      <c r="E3720">
        <v>-4.09</v>
      </c>
      <c r="F3720">
        <v>-4.09</v>
      </c>
      <c r="G3720">
        <v>0.16</v>
      </c>
      <c r="H3720">
        <v>-3.93</v>
      </c>
      <c r="I3720">
        <v>1.26</v>
      </c>
      <c r="J3720">
        <v>-2.67</v>
      </c>
    </row>
    <row r="3721" spans="1:10" x14ac:dyDescent="0.3">
      <c r="A3721" s="163">
        <v>45686</v>
      </c>
      <c r="B3721" t="s">
        <v>3718</v>
      </c>
      <c r="C3721">
        <v>886.75</v>
      </c>
      <c r="D3721">
        <v>-5.6</v>
      </c>
      <c r="E3721">
        <v>-9.92</v>
      </c>
      <c r="F3721">
        <v>-9.92</v>
      </c>
      <c r="G3721">
        <v>-4.26</v>
      </c>
      <c r="H3721">
        <v>-14.18</v>
      </c>
      <c r="I3721">
        <v>3.5</v>
      </c>
      <c r="J3721">
        <v>-10.68</v>
      </c>
    </row>
    <row r="3722" spans="1:10" x14ac:dyDescent="0.3">
      <c r="A3722" s="163">
        <v>45686</v>
      </c>
      <c r="B3722" t="s">
        <v>3719</v>
      </c>
      <c r="C3722">
        <v>29.3</v>
      </c>
      <c r="D3722">
        <v>-3.9</v>
      </c>
      <c r="E3722">
        <v>-4.95</v>
      </c>
      <c r="F3722">
        <v>-4.95</v>
      </c>
      <c r="G3722">
        <v>-4.99</v>
      </c>
      <c r="H3722">
        <v>-9.94</v>
      </c>
      <c r="I3722">
        <v>-4.4400000000000004</v>
      </c>
      <c r="J3722">
        <v>-14.380000000000004</v>
      </c>
    </row>
    <row r="3723" spans="1:10" x14ac:dyDescent="0.3">
      <c r="A3723" s="163">
        <v>45686</v>
      </c>
      <c r="B3723" t="s">
        <v>3720</v>
      </c>
      <c r="C3723">
        <v>25.08</v>
      </c>
      <c r="D3723">
        <v>-5.41</v>
      </c>
      <c r="E3723">
        <v>-5.88</v>
      </c>
      <c r="F3723">
        <v>-5.88</v>
      </c>
      <c r="G3723">
        <v>0.36</v>
      </c>
      <c r="H3723">
        <v>-5.52</v>
      </c>
      <c r="I3723">
        <v>-0.56000000000000005</v>
      </c>
      <c r="J3723">
        <v>-6.08</v>
      </c>
    </row>
    <row r="3724" spans="1:10" x14ac:dyDescent="0.3">
      <c r="A3724" s="163">
        <v>45686</v>
      </c>
      <c r="B3724" t="s">
        <v>3721</v>
      </c>
      <c r="C3724">
        <v>6.49</v>
      </c>
      <c r="D3724">
        <v>-18.020000000000003</v>
      </c>
      <c r="E3724">
        <v>1.37</v>
      </c>
      <c r="F3724">
        <v>1.37</v>
      </c>
      <c r="G3724">
        <v>4.92</v>
      </c>
      <c r="H3724">
        <v>6.29</v>
      </c>
      <c r="I3724">
        <v>4.8499999999999996</v>
      </c>
      <c r="J3724">
        <v>11.14</v>
      </c>
    </row>
    <row r="3725" spans="1:10" x14ac:dyDescent="0.3">
      <c r="A3725" s="163">
        <v>45686</v>
      </c>
      <c r="B3725" t="s">
        <v>3722</v>
      </c>
      <c r="C3725">
        <v>18.5</v>
      </c>
      <c r="D3725">
        <v>-4.9300000000000006</v>
      </c>
      <c r="E3725">
        <v>-4.9800000000000004</v>
      </c>
      <c r="F3725">
        <v>-4.9800000000000004</v>
      </c>
      <c r="G3725">
        <v>0.84</v>
      </c>
      <c r="H3725">
        <v>-4.1400000000000006</v>
      </c>
      <c r="I3725">
        <v>3.29</v>
      </c>
      <c r="J3725">
        <v>-0.85000000000000053</v>
      </c>
    </row>
    <row r="3726" spans="1:10" x14ac:dyDescent="0.3">
      <c r="A3726" s="163">
        <v>45686</v>
      </c>
      <c r="B3726" t="s">
        <v>3723</v>
      </c>
      <c r="C3726">
        <v>678.3</v>
      </c>
      <c r="D3726">
        <v>-12.75</v>
      </c>
      <c r="E3726">
        <v>-4.99</v>
      </c>
      <c r="F3726">
        <v>-4.99</v>
      </c>
      <c r="G3726">
        <v>3.79</v>
      </c>
      <c r="H3726">
        <v>-1.2000000000000002</v>
      </c>
      <c r="I3726">
        <v>1.64</v>
      </c>
      <c r="J3726">
        <v>0.43999999999999972</v>
      </c>
    </row>
    <row r="3727" spans="1:10" x14ac:dyDescent="0.3">
      <c r="A3727" s="163">
        <v>45686</v>
      </c>
      <c r="B3727" t="s">
        <v>3724</v>
      </c>
      <c r="C3727">
        <v>177.35</v>
      </c>
      <c r="D3727">
        <v>5.82</v>
      </c>
      <c r="E3727">
        <v>-3.94</v>
      </c>
      <c r="F3727">
        <v>-3.94</v>
      </c>
      <c r="G3727">
        <v>-5.33</v>
      </c>
      <c r="H3727">
        <v>-9.27</v>
      </c>
      <c r="I3727">
        <v>6.81</v>
      </c>
      <c r="J3727">
        <v>-2.46</v>
      </c>
    </row>
    <row r="3728" spans="1:10" x14ac:dyDescent="0.3">
      <c r="A3728" s="163">
        <v>45686</v>
      </c>
      <c r="B3728" t="s">
        <v>3725</v>
      </c>
      <c r="C3728">
        <v>256.45</v>
      </c>
      <c r="D3728">
        <v>9.94</v>
      </c>
      <c r="E3728">
        <v>1.99</v>
      </c>
      <c r="F3728">
        <v>1.99</v>
      </c>
      <c r="G3728">
        <v>1.99</v>
      </c>
      <c r="H3728">
        <v>3.98</v>
      </c>
      <c r="I3728">
        <v>1.99</v>
      </c>
      <c r="J3728">
        <v>5.97</v>
      </c>
    </row>
    <row r="3729" spans="1:10" x14ac:dyDescent="0.3">
      <c r="A3729" s="163">
        <v>45686</v>
      </c>
      <c r="B3729" t="s">
        <v>3726</v>
      </c>
      <c r="C3729">
        <v>84.3</v>
      </c>
      <c r="D3729">
        <v>-2.04</v>
      </c>
      <c r="E3729">
        <v>-2</v>
      </c>
      <c r="F3729">
        <v>-2</v>
      </c>
      <c r="G3729">
        <v>-1.99</v>
      </c>
      <c r="H3729">
        <v>-3.99</v>
      </c>
      <c r="I3729">
        <v>2</v>
      </c>
      <c r="J3729">
        <v>-1.99</v>
      </c>
    </row>
    <row r="3730" spans="1:10" x14ac:dyDescent="0.3">
      <c r="A3730" s="163">
        <v>45686</v>
      </c>
      <c r="B3730" t="s">
        <v>3727</v>
      </c>
      <c r="C3730">
        <v>129.55000000000001</v>
      </c>
      <c r="D3730">
        <v>1.6100000000000003</v>
      </c>
      <c r="E3730">
        <v>2.71</v>
      </c>
      <c r="F3730">
        <v>2.71</v>
      </c>
      <c r="G3730">
        <v>-1.5</v>
      </c>
      <c r="H3730">
        <v>1.21</v>
      </c>
      <c r="I3730">
        <v>3.72</v>
      </c>
      <c r="J3730">
        <v>4.93</v>
      </c>
    </row>
    <row r="3731" spans="1:10" x14ac:dyDescent="0.3">
      <c r="A3731" s="163">
        <v>45686</v>
      </c>
      <c r="B3731" t="s">
        <v>3728</v>
      </c>
      <c r="C3731">
        <v>58.15</v>
      </c>
      <c r="D3731">
        <v>3.43</v>
      </c>
      <c r="E3731">
        <v>-8.75</v>
      </c>
      <c r="F3731">
        <v>-8.75</v>
      </c>
      <c r="G3731">
        <v>-2.2799999999999998</v>
      </c>
      <c r="H3731">
        <v>-11.03</v>
      </c>
      <c r="I3731">
        <v>2.21</v>
      </c>
      <c r="J3731">
        <v>-8.82</v>
      </c>
    </row>
    <row r="3732" spans="1:10" x14ac:dyDescent="0.3">
      <c r="A3732" s="163">
        <v>45686</v>
      </c>
      <c r="B3732" t="s">
        <v>3729</v>
      </c>
      <c r="C3732">
        <v>182.45</v>
      </c>
      <c r="D3732">
        <v>-9.23</v>
      </c>
      <c r="E3732">
        <v>-4.72</v>
      </c>
      <c r="F3732">
        <v>-4.72</v>
      </c>
      <c r="G3732">
        <v>2.75</v>
      </c>
      <c r="H3732">
        <v>-1.97</v>
      </c>
      <c r="I3732">
        <v>2.79</v>
      </c>
      <c r="J3732">
        <v>0.82000000000000028</v>
      </c>
    </row>
    <row r="3733" spans="1:10" x14ac:dyDescent="0.3">
      <c r="A3733" s="163">
        <v>45686</v>
      </c>
      <c r="B3733" t="s">
        <v>3730</v>
      </c>
      <c r="C3733">
        <v>141.1</v>
      </c>
      <c r="D3733">
        <v>0.52999999999999992</v>
      </c>
      <c r="E3733">
        <v>-7.94</v>
      </c>
      <c r="F3733">
        <v>-7.94</v>
      </c>
      <c r="G3733">
        <v>3.65</v>
      </c>
      <c r="H3733">
        <v>-4.2900000000000009</v>
      </c>
      <c r="I3733">
        <v>-2.52</v>
      </c>
      <c r="J3733">
        <v>-6.8100000000000005</v>
      </c>
    </row>
    <row r="3734" spans="1:10" x14ac:dyDescent="0.3">
      <c r="A3734" s="163">
        <v>45686</v>
      </c>
      <c r="B3734" t="s">
        <v>3731</v>
      </c>
      <c r="C3734">
        <v>19.260000000000002</v>
      </c>
      <c r="D3734">
        <v>12.760000000000002</v>
      </c>
      <c r="E3734">
        <v>-4.99</v>
      </c>
      <c r="F3734">
        <v>-4.99</v>
      </c>
      <c r="G3734">
        <v>-3.34</v>
      </c>
      <c r="H3734">
        <v>-8.33</v>
      </c>
      <c r="I3734">
        <v>-4.84</v>
      </c>
      <c r="J3734">
        <v>-13.17</v>
      </c>
    </row>
    <row r="3735" spans="1:10" x14ac:dyDescent="0.3">
      <c r="A3735" s="163">
        <v>45686</v>
      </c>
      <c r="B3735" t="s">
        <v>3732</v>
      </c>
      <c r="C3735">
        <v>12.77</v>
      </c>
      <c r="D3735">
        <v>-6.94</v>
      </c>
      <c r="E3735">
        <v>-4.67</v>
      </c>
      <c r="F3735">
        <v>-4.67</v>
      </c>
      <c r="G3735">
        <v>-2.21</v>
      </c>
      <c r="H3735">
        <v>-6.88</v>
      </c>
      <c r="I3735">
        <v>3.23</v>
      </c>
      <c r="J3735">
        <v>-3.65</v>
      </c>
    </row>
    <row r="3736" spans="1:10" x14ac:dyDescent="0.3">
      <c r="A3736" s="163">
        <v>45686</v>
      </c>
      <c r="B3736" t="s">
        <v>3733</v>
      </c>
      <c r="C3736">
        <v>97.4</v>
      </c>
      <c r="D3736">
        <v>-4.51</v>
      </c>
      <c r="E3736">
        <v>-7.67</v>
      </c>
      <c r="F3736">
        <v>-7.67</v>
      </c>
      <c r="G3736">
        <v>0.16</v>
      </c>
      <c r="H3736">
        <v>-7.51</v>
      </c>
      <c r="I3736">
        <v>4.2300000000000004</v>
      </c>
      <c r="J3736">
        <v>-3.28</v>
      </c>
    </row>
    <row r="3737" spans="1:10" x14ac:dyDescent="0.3">
      <c r="A3737" s="163">
        <v>45686</v>
      </c>
      <c r="B3737" t="s">
        <v>3734</v>
      </c>
      <c r="C3737">
        <v>1713.4</v>
      </c>
      <c r="D3737">
        <v>5.6400000000000006</v>
      </c>
      <c r="E3737">
        <v>-5</v>
      </c>
      <c r="F3737">
        <v>-5</v>
      </c>
      <c r="G3737">
        <v>1.21</v>
      </c>
      <c r="H3737">
        <v>-3.79</v>
      </c>
      <c r="I3737">
        <v>-4.26</v>
      </c>
      <c r="J3737">
        <v>-8.0500000000000007</v>
      </c>
    </row>
    <row r="3738" spans="1:10" x14ac:dyDescent="0.3">
      <c r="A3738" s="163">
        <v>45686</v>
      </c>
      <c r="B3738" t="s">
        <v>3735</v>
      </c>
      <c r="C3738">
        <v>186.35</v>
      </c>
      <c r="D3738">
        <v>-2.1</v>
      </c>
      <c r="E3738">
        <v>-1.64</v>
      </c>
      <c r="F3738">
        <v>-1.64</v>
      </c>
      <c r="G3738">
        <v>-0.08</v>
      </c>
      <c r="H3738">
        <v>-1.72</v>
      </c>
      <c r="I3738">
        <v>3.61</v>
      </c>
      <c r="J3738">
        <v>1.89</v>
      </c>
    </row>
    <row r="3739" spans="1:10" x14ac:dyDescent="0.3">
      <c r="A3739" s="163">
        <v>45686</v>
      </c>
      <c r="B3739" t="s">
        <v>3736</v>
      </c>
      <c r="C3739">
        <v>76.22</v>
      </c>
      <c r="D3739">
        <v>9.15</v>
      </c>
      <c r="E3739">
        <v>0</v>
      </c>
      <c r="G3739">
        <v>0</v>
      </c>
      <c r="I3739">
        <v>-1.99</v>
      </c>
      <c r="J3739">
        <v>0</v>
      </c>
    </row>
    <row r="3740" spans="1:10" x14ac:dyDescent="0.3">
      <c r="A3740" s="163">
        <v>45686</v>
      </c>
      <c r="B3740" t="s">
        <v>3737</v>
      </c>
      <c r="C3740">
        <v>1772.8</v>
      </c>
      <c r="D3740">
        <v>-4.16</v>
      </c>
      <c r="E3740">
        <v>-1.03</v>
      </c>
      <c r="F3740">
        <v>-1.03</v>
      </c>
      <c r="G3740">
        <v>-0.04</v>
      </c>
      <c r="H3740">
        <v>-1.07</v>
      </c>
      <c r="I3740">
        <v>5.26</v>
      </c>
      <c r="J3740">
        <v>4.1900000000000004</v>
      </c>
    </row>
    <row r="3741" spans="1:10" x14ac:dyDescent="0.3">
      <c r="A3741" s="163">
        <v>45686</v>
      </c>
      <c r="B3741" t="s">
        <v>3738</v>
      </c>
      <c r="C3741">
        <v>170.3</v>
      </c>
      <c r="D3741">
        <v>-2.69</v>
      </c>
      <c r="E3741">
        <v>-0.65</v>
      </c>
      <c r="F3741">
        <v>-0.65</v>
      </c>
      <c r="G3741">
        <v>0.68</v>
      </c>
      <c r="H3741">
        <v>0.03</v>
      </c>
      <c r="I3741">
        <v>0.18</v>
      </c>
      <c r="J3741">
        <v>0.21</v>
      </c>
    </row>
    <row r="3742" spans="1:10" x14ac:dyDescent="0.3">
      <c r="A3742" s="163">
        <v>45686</v>
      </c>
      <c r="B3742" t="s">
        <v>3739</v>
      </c>
      <c r="C3742">
        <v>1678.55</v>
      </c>
      <c r="D3742">
        <v>-5.7099999999999991</v>
      </c>
      <c r="E3742">
        <v>-4.8600000000000003</v>
      </c>
      <c r="F3742">
        <v>-4.8600000000000003</v>
      </c>
      <c r="G3742">
        <v>-2.4900000000000002</v>
      </c>
      <c r="H3742">
        <v>-7.35</v>
      </c>
      <c r="I3742">
        <v>1.22</v>
      </c>
      <c r="J3742">
        <v>-6.1300000000000008</v>
      </c>
    </row>
    <row r="3743" spans="1:10" x14ac:dyDescent="0.3">
      <c r="A3743" s="163">
        <v>45686</v>
      </c>
      <c r="B3743" t="s">
        <v>3740</v>
      </c>
      <c r="C3743">
        <v>223.85</v>
      </c>
      <c r="D3743">
        <v>-4.24</v>
      </c>
      <c r="E3743">
        <v>-7.85</v>
      </c>
      <c r="F3743">
        <v>-7.85</v>
      </c>
      <c r="G3743">
        <v>-2.7</v>
      </c>
      <c r="H3743">
        <v>-10.55</v>
      </c>
      <c r="I3743">
        <v>-0.71</v>
      </c>
      <c r="J3743">
        <v>-11.260000000000002</v>
      </c>
    </row>
    <row r="3744" spans="1:10" x14ac:dyDescent="0.3">
      <c r="A3744" s="163">
        <v>45686</v>
      </c>
      <c r="B3744" t="s">
        <v>3741</v>
      </c>
      <c r="C3744">
        <v>3758.55</v>
      </c>
      <c r="D3744">
        <v>-5.91</v>
      </c>
      <c r="E3744">
        <v>-3.7</v>
      </c>
      <c r="F3744">
        <v>-3.7</v>
      </c>
      <c r="G3744">
        <v>1.37</v>
      </c>
      <c r="H3744">
        <v>-2.33</v>
      </c>
      <c r="I3744">
        <v>3.41</v>
      </c>
      <c r="J3744">
        <v>1.08</v>
      </c>
    </row>
    <row r="3745" spans="1:10" x14ac:dyDescent="0.3">
      <c r="A3745" s="163">
        <v>45686</v>
      </c>
      <c r="B3745" t="s">
        <v>3742</v>
      </c>
      <c r="C3745">
        <v>1.1499999999999999</v>
      </c>
      <c r="D3745">
        <v>-13.9</v>
      </c>
      <c r="E3745">
        <v>3.45</v>
      </c>
      <c r="F3745">
        <v>3.45</v>
      </c>
      <c r="G3745">
        <v>-4.17</v>
      </c>
      <c r="H3745">
        <v>-0.71999999999999975</v>
      </c>
      <c r="J3745">
        <v>-0.71999999999999975</v>
      </c>
    </row>
    <row r="3746" spans="1:10" x14ac:dyDescent="0.3">
      <c r="A3746" s="163">
        <v>45686</v>
      </c>
      <c r="B3746" t="s">
        <v>3743</v>
      </c>
      <c r="C3746">
        <v>181</v>
      </c>
      <c r="D3746">
        <v>0.87999999999999989</v>
      </c>
      <c r="E3746">
        <v>-4.2</v>
      </c>
      <c r="F3746">
        <v>-4.2</v>
      </c>
      <c r="G3746">
        <v>-0.25</v>
      </c>
      <c r="H3746">
        <v>-4.45</v>
      </c>
      <c r="I3746">
        <v>1.89</v>
      </c>
      <c r="J3746">
        <v>-2.5600000000000005</v>
      </c>
    </row>
    <row r="3747" spans="1:10" x14ac:dyDescent="0.3">
      <c r="A3747" s="163">
        <v>45686</v>
      </c>
      <c r="B3747" t="s">
        <v>3744</v>
      </c>
      <c r="C3747">
        <v>152.9</v>
      </c>
      <c r="D3747">
        <v>-10.16</v>
      </c>
      <c r="E3747">
        <v>-2.74</v>
      </c>
      <c r="F3747">
        <v>-2.74</v>
      </c>
      <c r="G3747">
        <v>0.31</v>
      </c>
      <c r="H3747">
        <v>-2.4300000000000002</v>
      </c>
      <c r="I3747">
        <v>3.45</v>
      </c>
      <c r="J3747">
        <v>1.02</v>
      </c>
    </row>
    <row r="3748" spans="1:10" x14ac:dyDescent="0.3">
      <c r="A3748" s="163">
        <v>45686</v>
      </c>
      <c r="B3748" t="s">
        <v>3745</v>
      </c>
      <c r="C3748">
        <v>385.65</v>
      </c>
      <c r="D3748">
        <v>-1.59</v>
      </c>
      <c r="E3748">
        <v>-1.99</v>
      </c>
      <c r="F3748">
        <v>-1.99</v>
      </c>
      <c r="G3748">
        <v>-1.99</v>
      </c>
      <c r="H3748">
        <v>-3.98</v>
      </c>
      <c r="I3748">
        <v>-1.99</v>
      </c>
      <c r="J3748">
        <v>-5.97</v>
      </c>
    </row>
    <row r="3749" spans="1:10" x14ac:dyDescent="0.3">
      <c r="A3749" s="163">
        <v>45686</v>
      </c>
      <c r="B3749" t="s">
        <v>3746</v>
      </c>
      <c r="C3749">
        <v>783.9</v>
      </c>
      <c r="D3749">
        <v>-7.55</v>
      </c>
      <c r="E3749">
        <v>-0.01</v>
      </c>
      <c r="F3749">
        <v>-0.01</v>
      </c>
      <c r="G3749">
        <v>-3.59</v>
      </c>
      <c r="H3749">
        <v>-3.6</v>
      </c>
      <c r="I3749">
        <v>3.05</v>
      </c>
      <c r="J3749">
        <v>-0.54999999999999982</v>
      </c>
    </row>
    <row r="3750" spans="1:10" x14ac:dyDescent="0.3">
      <c r="A3750" s="163">
        <v>45686</v>
      </c>
      <c r="B3750" t="s">
        <v>3747</v>
      </c>
      <c r="C3750">
        <v>370.4</v>
      </c>
      <c r="D3750">
        <v>-5.19</v>
      </c>
      <c r="E3750">
        <v>-6.46</v>
      </c>
      <c r="F3750">
        <v>-6.46</v>
      </c>
      <c r="G3750">
        <v>-1.44</v>
      </c>
      <c r="H3750">
        <v>-7.9</v>
      </c>
      <c r="I3750">
        <v>3.12</v>
      </c>
      <c r="J3750">
        <v>-4.78</v>
      </c>
    </row>
    <row r="3751" spans="1:10" x14ac:dyDescent="0.3">
      <c r="A3751" s="163">
        <v>45686</v>
      </c>
      <c r="B3751" t="s">
        <v>3748</v>
      </c>
      <c r="C3751">
        <v>5.87</v>
      </c>
      <c r="D3751">
        <v>-2.4799999999999995</v>
      </c>
      <c r="E3751">
        <v>-3.13</v>
      </c>
      <c r="F3751">
        <v>-3.13</v>
      </c>
      <c r="G3751">
        <v>-4.93</v>
      </c>
      <c r="H3751">
        <v>-8.0599999999999987</v>
      </c>
      <c r="I3751">
        <v>-4.8600000000000003</v>
      </c>
      <c r="J3751">
        <v>-12.919999999999998</v>
      </c>
    </row>
    <row r="3752" spans="1:10" x14ac:dyDescent="0.3">
      <c r="A3752" s="163">
        <v>45686</v>
      </c>
      <c r="B3752" t="s">
        <v>3749</v>
      </c>
      <c r="C3752">
        <v>1487.2</v>
      </c>
      <c r="D3752">
        <v>-4.66</v>
      </c>
      <c r="E3752">
        <v>-2.16</v>
      </c>
      <c r="F3752">
        <v>-2.16</v>
      </c>
      <c r="G3752">
        <v>-1.88</v>
      </c>
      <c r="H3752">
        <v>-4.04</v>
      </c>
      <c r="I3752">
        <v>1.8</v>
      </c>
      <c r="J3752">
        <v>-2.2400000000000002</v>
      </c>
    </row>
    <row r="3753" spans="1:10" x14ac:dyDescent="0.3">
      <c r="A3753" s="163">
        <v>45686</v>
      </c>
      <c r="B3753" t="s">
        <v>3750</v>
      </c>
      <c r="C3753">
        <v>52.55</v>
      </c>
      <c r="D3753">
        <v>-2.11</v>
      </c>
      <c r="E3753">
        <v>-3.65</v>
      </c>
      <c r="F3753">
        <v>-3.65</v>
      </c>
      <c r="G3753">
        <v>1.04</v>
      </c>
      <c r="H3753">
        <v>-2.61</v>
      </c>
      <c r="I3753">
        <v>-1.87</v>
      </c>
      <c r="J3753">
        <v>-4.4800000000000004</v>
      </c>
    </row>
    <row r="3754" spans="1:10" x14ac:dyDescent="0.3">
      <c r="A3754" s="163">
        <v>45686</v>
      </c>
      <c r="B3754" t="s">
        <v>3751</v>
      </c>
      <c r="C3754">
        <v>64.459999999999994</v>
      </c>
      <c r="D3754">
        <v>-7.9600000000000009</v>
      </c>
      <c r="E3754">
        <v>-2.2599999999999998</v>
      </c>
      <c r="F3754">
        <v>-2.2599999999999998</v>
      </c>
      <c r="G3754">
        <v>-1.03</v>
      </c>
      <c r="H3754">
        <v>-3.29</v>
      </c>
      <c r="I3754">
        <v>10.08</v>
      </c>
      <c r="J3754">
        <v>6.79</v>
      </c>
    </row>
    <row r="3755" spans="1:10" x14ac:dyDescent="0.3">
      <c r="A3755" s="163">
        <v>45686</v>
      </c>
      <c r="B3755" t="s">
        <v>4185</v>
      </c>
      <c r="C3755">
        <v>193.1</v>
      </c>
      <c r="D3755">
        <v>-1.68</v>
      </c>
      <c r="E3755">
        <v>0.54</v>
      </c>
      <c r="F3755">
        <v>0.54</v>
      </c>
      <c r="G3755">
        <v>-2.72</v>
      </c>
      <c r="H3755">
        <v>-2.1800000000000002</v>
      </c>
      <c r="I3755">
        <v>0.97</v>
      </c>
      <c r="J3755">
        <v>-1.2100000000000002</v>
      </c>
    </row>
    <row r="3756" spans="1:10" x14ac:dyDescent="0.3">
      <c r="A3756" s="163">
        <v>45686</v>
      </c>
      <c r="B3756" t="s">
        <v>3752</v>
      </c>
      <c r="C3756">
        <v>19.93</v>
      </c>
      <c r="D3756">
        <v>-4.4499999999999993</v>
      </c>
      <c r="E3756">
        <v>-4.34</v>
      </c>
      <c r="F3756">
        <v>-4.34</v>
      </c>
      <c r="G3756">
        <v>3.64</v>
      </c>
      <c r="H3756">
        <v>-0.69999999999999973</v>
      </c>
      <c r="I3756">
        <v>1.42</v>
      </c>
      <c r="J3756">
        <v>0.7200000000000002</v>
      </c>
    </row>
    <row r="3757" spans="1:10" x14ac:dyDescent="0.3">
      <c r="A3757" s="163">
        <v>45686</v>
      </c>
      <c r="B3757" t="s">
        <v>3753</v>
      </c>
      <c r="C3757">
        <v>2533.65</v>
      </c>
      <c r="D3757">
        <v>-6.67</v>
      </c>
      <c r="E3757">
        <v>-1.03</v>
      </c>
      <c r="F3757">
        <v>-1.03</v>
      </c>
      <c r="G3757">
        <v>-2.0099999999999998</v>
      </c>
      <c r="H3757">
        <v>-3.04</v>
      </c>
      <c r="I3757">
        <v>-0.06</v>
      </c>
      <c r="J3757">
        <v>-3.1</v>
      </c>
    </row>
    <row r="3758" spans="1:10" x14ac:dyDescent="0.3">
      <c r="A3758" s="163">
        <v>45686</v>
      </c>
      <c r="B3758" t="s">
        <v>3754</v>
      </c>
      <c r="C3758">
        <v>3193.45</v>
      </c>
      <c r="D3758">
        <v>-5.0499999999999989</v>
      </c>
      <c r="E3758">
        <v>-0.75</v>
      </c>
      <c r="F3758">
        <v>-0.75</v>
      </c>
      <c r="G3758">
        <v>-2.08</v>
      </c>
      <c r="H3758">
        <v>-2.83</v>
      </c>
      <c r="I3758">
        <v>1.78</v>
      </c>
      <c r="J3758">
        <v>-1.05</v>
      </c>
    </row>
    <row r="3759" spans="1:10" x14ac:dyDescent="0.3">
      <c r="A3759" s="163">
        <v>45686</v>
      </c>
      <c r="B3759" t="s">
        <v>3755</v>
      </c>
      <c r="C3759">
        <v>9.25</v>
      </c>
      <c r="D3759">
        <v>3.73</v>
      </c>
      <c r="E3759">
        <v>1.29</v>
      </c>
      <c r="F3759">
        <v>1.29</v>
      </c>
      <c r="G3759">
        <v>-4.9800000000000004</v>
      </c>
      <c r="H3759">
        <v>-3.69</v>
      </c>
      <c r="I3759">
        <v>3.12</v>
      </c>
      <c r="J3759">
        <v>-0.57000000000000028</v>
      </c>
    </row>
    <row r="3760" spans="1:10" x14ac:dyDescent="0.3">
      <c r="A3760" s="163">
        <v>45686</v>
      </c>
      <c r="B3760" t="s">
        <v>3756</v>
      </c>
      <c r="C3760">
        <v>236.05</v>
      </c>
      <c r="D3760">
        <v>-6.91</v>
      </c>
      <c r="E3760">
        <v>-4.99</v>
      </c>
      <c r="F3760">
        <v>-4.99</v>
      </c>
      <c r="G3760">
        <v>-5</v>
      </c>
      <c r="H3760">
        <v>-9.99</v>
      </c>
      <c r="I3760">
        <v>-1.89</v>
      </c>
      <c r="J3760">
        <v>-11.88</v>
      </c>
    </row>
    <row r="3761" spans="1:10" x14ac:dyDescent="0.3">
      <c r="A3761" s="163">
        <v>45686</v>
      </c>
      <c r="B3761" t="s">
        <v>3757</v>
      </c>
      <c r="C3761">
        <v>3.26</v>
      </c>
      <c r="D3761">
        <v>4.09</v>
      </c>
      <c r="E3761">
        <v>-4.78</v>
      </c>
      <c r="F3761">
        <v>-4.78</v>
      </c>
      <c r="G3761">
        <v>-1.57</v>
      </c>
      <c r="H3761">
        <v>-6.3500000000000005</v>
      </c>
      <c r="I3761">
        <v>3.82</v>
      </c>
      <c r="J3761">
        <v>-2.5300000000000007</v>
      </c>
    </row>
    <row r="3762" spans="1:10" x14ac:dyDescent="0.3">
      <c r="A3762" s="163">
        <v>45686</v>
      </c>
      <c r="B3762" t="s">
        <v>3758</v>
      </c>
      <c r="C3762">
        <v>54.95</v>
      </c>
      <c r="D3762">
        <v>-11.36</v>
      </c>
      <c r="E3762">
        <v>-3.39</v>
      </c>
      <c r="F3762">
        <v>-3.39</v>
      </c>
      <c r="G3762">
        <v>-2.21</v>
      </c>
      <c r="H3762">
        <v>-5.6</v>
      </c>
      <c r="I3762">
        <v>3.68</v>
      </c>
      <c r="J3762">
        <v>-1.9199999999999997</v>
      </c>
    </row>
    <row r="3763" spans="1:10" x14ac:dyDescent="0.3">
      <c r="A3763" s="163">
        <v>45686</v>
      </c>
      <c r="B3763" t="s">
        <v>3759</v>
      </c>
      <c r="C3763">
        <v>175</v>
      </c>
      <c r="D3763">
        <v>1.56</v>
      </c>
      <c r="E3763">
        <v>-3.35</v>
      </c>
      <c r="F3763">
        <v>-3.35</v>
      </c>
      <c r="G3763">
        <v>2.94</v>
      </c>
      <c r="H3763">
        <v>-0.41000000000000009</v>
      </c>
      <c r="J3763">
        <v>-0.41000000000000009</v>
      </c>
    </row>
    <row r="3764" spans="1:10" x14ac:dyDescent="0.3">
      <c r="A3764" s="163">
        <v>45686</v>
      </c>
      <c r="B3764" t="s">
        <v>3760</v>
      </c>
      <c r="C3764">
        <v>387.9</v>
      </c>
      <c r="D3764">
        <v>-11.64</v>
      </c>
      <c r="E3764">
        <v>-4.84</v>
      </c>
      <c r="F3764">
        <v>-4.84</v>
      </c>
      <c r="G3764">
        <v>-0.01</v>
      </c>
      <c r="H3764">
        <v>-4.8499999999999996</v>
      </c>
      <c r="I3764">
        <v>5.82</v>
      </c>
      <c r="J3764">
        <v>0.97000000000000064</v>
      </c>
    </row>
    <row r="3765" spans="1:10" x14ac:dyDescent="0.3">
      <c r="A3765" s="163">
        <v>45686</v>
      </c>
      <c r="B3765" t="s">
        <v>3761</v>
      </c>
      <c r="C3765">
        <v>186.2</v>
      </c>
      <c r="D3765">
        <v>-0.1799999999999996</v>
      </c>
      <c r="E3765">
        <v>-5.91</v>
      </c>
      <c r="F3765">
        <v>-5.91</v>
      </c>
      <c r="G3765">
        <v>3.46</v>
      </c>
      <c r="H3765">
        <v>-2.4500000000000002</v>
      </c>
      <c r="I3765">
        <v>2.2200000000000002</v>
      </c>
      <c r="J3765">
        <v>-0.2299999999999999</v>
      </c>
    </row>
    <row r="3766" spans="1:10" x14ac:dyDescent="0.3">
      <c r="A3766" s="163">
        <v>45686</v>
      </c>
      <c r="B3766" t="s">
        <v>3762</v>
      </c>
      <c r="C3766">
        <v>2844</v>
      </c>
      <c r="D3766">
        <v>-0.09</v>
      </c>
      <c r="E3766">
        <v>-3.41</v>
      </c>
      <c r="F3766">
        <v>-3.41</v>
      </c>
      <c r="G3766">
        <v>-1.36</v>
      </c>
      <c r="H3766">
        <v>-4.7700000000000005</v>
      </c>
      <c r="I3766">
        <v>4.3</v>
      </c>
      <c r="J3766">
        <v>-0.47000000000000058</v>
      </c>
    </row>
    <row r="3767" spans="1:10" x14ac:dyDescent="0.3">
      <c r="A3767" s="163">
        <v>45686</v>
      </c>
      <c r="B3767" t="s">
        <v>3763</v>
      </c>
      <c r="C3767">
        <v>1199.2</v>
      </c>
      <c r="D3767">
        <v>-8.3500000000000014</v>
      </c>
      <c r="E3767">
        <v>-7.29</v>
      </c>
      <c r="F3767">
        <v>-7.29</v>
      </c>
      <c r="G3767">
        <v>-4.8899999999999997</v>
      </c>
      <c r="H3767">
        <v>-12.18</v>
      </c>
      <c r="I3767">
        <v>10.45</v>
      </c>
      <c r="J3767">
        <v>-1.7300000000000004</v>
      </c>
    </row>
    <row r="3768" spans="1:10" x14ac:dyDescent="0.3">
      <c r="A3768" s="163">
        <v>45686</v>
      </c>
      <c r="B3768" t="s">
        <v>3764</v>
      </c>
      <c r="C3768">
        <v>566.20000000000005</v>
      </c>
      <c r="D3768">
        <v>-3.88</v>
      </c>
      <c r="E3768">
        <v>-0.41</v>
      </c>
      <c r="F3768">
        <v>-0.41</v>
      </c>
      <c r="G3768">
        <v>-0.9</v>
      </c>
      <c r="H3768">
        <v>-1.31</v>
      </c>
      <c r="I3768">
        <v>-1.7</v>
      </c>
      <c r="J3768">
        <v>-3.01</v>
      </c>
    </row>
    <row r="3769" spans="1:10" x14ac:dyDescent="0.3">
      <c r="A3769" s="163">
        <v>45686</v>
      </c>
      <c r="B3769" t="s">
        <v>4446</v>
      </c>
      <c r="C3769">
        <v>16.61</v>
      </c>
      <c r="D3769">
        <v>5.4400000000000013</v>
      </c>
      <c r="E3769">
        <v>-6.5</v>
      </c>
      <c r="F3769">
        <v>-6.5</v>
      </c>
      <c r="G3769">
        <v>-4.87</v>
      </c>
      <c r="H3769">
        <v>-11.37</v>
      </c>
      <c r="I3769">
        <v>3.68</v>
      </c>
      <c r="J3769">
        <v>-7.6900000000000013</v>
      </c>
    </row>
    <row r="3770" spans="1:10" x14ac:dyDescent="0.3">
      <c r="A3770" s="163">
        <v>45684</v>
      </c>
      <c r="B3770" t="s">
        <v>4268</v>
      </c>
      <c r="C3770">
        <v>29.39</v>
      </c>
      <c r="D3770">
        <v>-1.7299999999999995</v>
      </c>
      <c r="E3770">
        <v>-4.9800000000000004</v>
      </c>
      <c r="F3770">
        <v>-4.9800000000000004</v>
      </c>
      <c r="G3770">
        <v>0</v>
      </c>
      <c r="H3770">
        <v>0</v>
      </c>
      <c r="I3770">
        <v>0</v>
      </c>
      <c r="J3770">
        <v>0</v>
      </c>
    </row>
    <row r="3771" spans="1:10" x14ac:dyDescent="0.3">
      <c r="A3771" s="163">
        <v>45681</v>
      </c>
      <c r="B3771" t="s">
        <v>4447</v>
      </c>
      <c r="C3771">
        <v>123.95</v>
      </c>
      <c r="D3771">
        <v>-9.86</v>
      </c>
    </row>
    <row r="3772" spans="1:10" x14ac:dyDescent="0.3">
      <c r="A3772" s="163">
        <v>45686</v>
      </c>
      <c r="B3772" t="s">
        <v>3765</v>
      </c>
      <c r="C3772">
        <v>242.05</v>
      </c>
      <c r="D3772">
        <v>-6.0599999999999987</v>
      </c>
      <c r="E3772">
        <v>-3.91</v>
      </c>
      <c r="F3772">
        <v>-3.91</v>
      </c>
      <c r="G3772">
        <v>-7.78</v>
      </c>
      <c r="H3772">
        <v>-11.69</v>
      </c>
      <c r="I3772">
        <v>-4.16</v>
      </c>
      <c r="J3772">
        <v>-15.85</v>
      </c>
    </row>
    <row r="3773" spans="1:10" x14ac:dyDescent="0.3">
      <c r="A3773" s="163">
        <v>45686</v>
      </c>
      <c r="B3773" t="s">
        <v>3766</v>
      </c>
      <c r="C3773">
        <v>895</v>
      </c>
      <c r="D3773">
        <v>3.04</v>
      </c>
      <c r="E3773">
        <v>1.58</v>
      </c>
      <c r="F3773">
        <v>1.58</v>
      </c>
      <c r="G3773">
        <v>-4.9800000000000004</v>
      </c>
      <c r="H3773">
        <v>-3.4000000000000004</v>
      </c>
      <c r="I3773">
        <v>0.12</v>
      </c>
      <c r="J3773">
        <v>-3.28</v>
      </c>
    </row>
    <row r="3774" spans="1:10" x14ac:dyDescent="0.3">
      <c r="A3774" s="163">
        <v>45686</v>
      </c>
      <c r="B3774" t="s">
        <v>3767</v>
      </c>
      <c r="C3774">
        <v>48.81</v>
      </c>
      <c r="D3774">
        <v>-0.97999999999999965</v>
      </c>
      <c r="E3774">
        <v>-5.0199999999999996</v>
      </c>
      <c r="F3774">
        <v>-5.0199999999999996</v>
      </c>
      <c r="G3774">
        <v>-5.0199999999999996</v>
      </c>
      <c r="H3774">
        <v>-10.039999999999999</v>
      </c>
      <c r="I3774">
        <v>3.96</v>
      </c>
      <c r="J3774">
        <v>-6.0799999999999992</v>
      </c>
    </row>
    <row r="3775" spans="1:10" x14ac:dyDescent="0.3">
      <c r="A3775" s="163">
        <v>45686</v>
      </c>
      <c r="B3775" t="s">
        <v>3768</v>
      </c>
      <c r="C3775">
        <v>179.5</v>
      </c>
      <c r="D3775">
        <v>-3.85</v>
      </c>
      <c r="E3775">
        <v>0.77</v>
      </c>
      <c r="F3775">
        <v>0.77</v>
      </c>
      <c r="G3775">
        <v>-3.17</v>
      </c>
      <c r="H3775">
        <v>-2.4</v>
      </c>
      <c r="I3775">
        <v>1.36</v>
      </c>
      <c r="J3775">
        <v>-1.0399999999999998</v>
      </c>
    </row>
    <row r="3776" spans="1:10" x14ac:dyDescent="0.3">
      <c r="A3776" s="163">
        <v>45686</v>
      </c>
      <c r="B3776" t="s">
        <v>3769</v>
      </c>
      <c r="C3776">
        <v>947.4</v>
      </c>
      <c r="D3776">
        <v>-10.88</v>
      </c>
      <c r="E3776">
        <v>-3.37</v>
      </c>
      <c r="F3776">
        <v>-3.37</v>
      </c>
      <c r="G3776">
        <v>-2.13</v>
      </c>
      <c r="H3776">
        <v>-5.5</v>
      </c>
      <c r="I3776">
        <v>3.43</v>
      </c>
      <c r="J3776">
        <v>-2.0699999999999998</v>
      </c>
    </row>
    <row r="3777" spans="1:10" x14ac:dyDescent="0.3">
      <c r="A3777" s="163">
        <v>45686</v>
      </c>
      <c r="B3777" t="s">
        <v>3770</v>
      </c>
      <c r="C3777">
        <v>3368.5</v>
      </c>
      <c r="D3777">
        <v>1.22</v>
      </c>
      <c r="E3777">
        <v>-2.36</v>
      </c>
      <c r="F3777">
        <v>-2.36</v>
      </c>
      <c r="G3777">
        <v>0.2</v>
      </c>
      <c r="H3777">
        <v>-2.16</v>
      </c>
      <c r="I3777">
        <v>1.31</v>
      </c>
      <c r="J3777">
        <v>-0.84999999999999964</v>
      </c>
    </row>
    <row r="3778" spans="1:10" x14ac:dyDescent="0.3">
      <c r="A3778" s="163">
        <v>45686</v>
      </c>
      <c r="B3778" t="s">
        <v>3771</v>
      </c>
      <c r="C3778">
        <v>746.85</v>
      </c>
      <c r="D3778">
        <v>-1.5200000000000002</v>
      </c>
      <c r="E3778">
        <v>-0.96</v>
      </c>
      <c r="F3778">
        <v>-0.96</v>
      </c>
      <c r="G3778">
        <v>-0.83</v>
      </c>
      <c r="H3778">
        <v>-1.79</v>
      </c>
      <c r="I3778">
        <v>2.85</v>
      </c>
      <c r="J3778">
        <v>1.06</v>
      </c>
    </row>
    <row r="3779" spans="1:10" x14ac:dyDescent="0.3">
      <c r="A3779" s="163">
        <v>45686</v>
      </c>
      <c r="B3779" t="s">
        <v>3772</v>
      </c>
      <c r="C3779">
        <v>28.41</v>
      </c>
      <c r="D3779">
        <v>-0.160000000000001</v>
      </c>
      <c r="E3779">
        <v>-3.31</v>
      </c>
      <c r="F3779">
        <v>-3.31</v>
      </c>
      <c r="G3779">
        <v>-3.52</v>
      </c>
      <c r="H3779">
        <v>-6.83</v>
      </c>
      <c r="I3779">
        <v>0.67</v>
      </c>
      <c r="J3779">
        <v>-6.16</v>
      </c>
    </row>
    <row r="3780" spans="1:10" x14ac:dyDescent="0.3">
      <c r="A3780" s="163">
        <v>45686</v>
      </c>
      <c r="B3780" t="s">
        <v>3773</v>
      </c>
      <c r="C3780">
        <v>39.22</v>
      </c>
      <c r="D3780">
        <v>0.62999999999999989</v>
      </c>
      <c r="E3780">
        <v>-4.92</v>
      </c>
      <c r="F3780">
        <v>-4.92</v>
      </c>
      <c r="G3780">
        <v>1.55</v>
      </c>
      <c r="H3780">
        <v>-3.37</v>
      </c>
      <c r="I3780">
        <v>1.45</v>
      </c>
      <c r="J3780">
        <v>-1.92</v>
      </c>
    </row>
    <row r="3781" spans="1:10" x14ac:dyDescent="0.3">
      <c r="A3781" s="163">
        <v>45686</v>
      </c>
      <c r="B3781" t="s">
        <v>3774</v>
      </c>
      <c r="C3781">
        <v>269</v>
      </c>
      <c r="D3781">
        <v>4.2300000000000004</v>
      </c>
      <c r="G3781">
        <v>-1.78</v>
      </c>
      <c r="I3781">
        <v>1.51</v>
      </c>
      <c r="J3781">
        <v>-1.78</v>
      </c>
    </row>
    <row r="3782" spans="1:10" x14ac:dyDescent="0.3">
      <c r="A3782" s="163">
        <v>45686</v>
      </c>
      <c r="B3782" t="s">
        <v>3775</v>
      </c>
      <c r="C3782">
        <v>431.5</v>
      </c>
      <c r="D3782">
        <v>-1.5</v>
      </c>
      <c r="E3782">
        <v>-2.2000000000000002</v>
      </c>
      <c r="F3782">
        <v>-2.2000000000000002</v>
      </c>
      <c r="G3782">
        <v>-0.43</v>
      </c>
      <c r="H3782">
        <v>-2.6300000000000003</v>
      </c>
      <c r="I3782">
        <v>0.89</v>
      </c>
      <c r="J3782">
        <v>-1.7400000000000002</v>
      </c>
    </row>
    <row r="3783" spans="1:10" x14ac:dyDescent="0.3">
      <c r="A3783" s="163">
        <v>45686</v>
      </c>
      <c r="B3783" t="s">
        <v>3776</v>
      </c>
      <c r="C3783">
        <v>77</v>
      </c>
      <c r="D3783">
        <v>0.4900000000000006</v>
      </c>
      <c r="E3783">
        <v>-3.32</v>
      </c>
      <c r="F3783">
        <v>-3.32</v>
      </c>
      <c r="G3783">
        <v>0.28000000000000003</v>
      </c>
      <c r="H3783">
        <v>-3.04</v>
      </c>
      <c r="I3783">
        <v>1.44</v>
      </c>
      <c r="J3783">
        <v>-1.6</v>
      </c>
    </row>
    <row r="3784" spans="1:10" x14ac:dyDescent="0.3">
      <c r="A3784" s="163">
        <v>45686</v>
      </c>
      <c r="B3784" t="s">
        <v>3777</v>
      </c>
      <c r="C3784">
        <v>167</v>
      </c>
      <c r="D3784">
        <v>-8.65</v>
      </c>
      <c r="E3784">
        <v>-1.1499999999999999</v>
      </c>
      <c r="F3784">
        <v>-1.1499999999999999</v>
      </c>
      <c r="G3784">
        <v>1.87</v>
      </c>
      <c r="H3784">
        <v>0.7200000000000002</v>
      </c>
      <c r="I3784">
        <v>0.27</v>
      </c>
      <c r="J3784">
        <v>0.99000000000000021</v>
      </c>
    </row>
    <row r="3785" spans="1:10" x14ac:dyDescent="0.3">
      <c r="A3785" s="163">
        <v>45686</v>
      </c>
      <c r="B3785" t="s">
        <v>3778</v>
      </c>
      <c r="C3785">
        <v>20</v>
      </c>
      <c r="D3785">
        <v>14.92</v>
      </c>
      <c r="E3785">
        <v>-2.5099999999999998</v>
      </c>
      <c r="F3785">
        <v>-2.5099999999999998</v>
      </c>
      <c r="I3785">
        <v>-4.8099999999999996</v>
      </c>
      <c r="J3785">
        <v>-7.3199999999999994</v>
      </c>
    </row>
    <row r="3786" spans="1:10" x14ac:dyDescent="0.3">
      <c r="A3786" s="163">
        <v>45686</v>
      </c>
      <c r="B3786" t="s">
        <v>3779</v>
      </c>
      <c r="C3786">
        <v>9.84</v>
      </c>
      <c r="D3786">
        <v>-9.18</v>
      </c>
      <c r="E3786">
        <v>-5</v>
      </c>
      <c r="F3786">
        <v>-5</v>
      </c>
      <c r="G3786">
        <v>2.11</v>
      </c>
      <c r="H3786">
        <v>-2.89</v>
      </c>
      <c r="I3786">
        <v>1.44</v>
      </c>
      <c r="J3786">
        <v>-1.4500000000000002</v>
      </c>
    </row>
    <row r="3787" spans="1:10" x14ac:dyDescent="0.3">
      <c r="A3787" s="163">
        <v>45686</v>
      </c>
      <c r="B3787" t="s">
        <v>3780</v>
      </c>
      <c r="C3787">
        <v>31.5</v>
      </c>
      <c r="D3787">
        <v>-2.7300000000000004</v>
      </c>
      <c r="E3787">
        <v>2.79</v>
      </c>
      <c r="F3787">
        <v>2.79</v>
      </c>
      <c r="G3787">
        <v>3.46</v>
      </c>
      <c r="H3787">
        <v>6.25</v>
      </c>
      <c r="I3787">
        <v>3.41</v>
      </c>
      <c r="J3787">
        <v>9.66</v>
      </c>
    </row>
    <row r="3788" spans="1:10" x14ac:dyDescent="0.3">
      <c r="A3788" s="163">
        <v>45685</v>
      </c>
      <c r="B3788" t="s">
        <v>3781</v>
      </c>
      <c r="C3788">
        <v>116.9</v>
      </c>
      <c r="D3788">
        <v>-3.74</v>
      </c>
      <c r="E3788">
        <v>3.29</v>
      </c>
      <c r="F3788">
        <v>3.29</v>
      </c>
      <c r="G3788">
        <v>-2.13</v>
      </c>
      <c r="H3788">
        <v>1.1599999999999999</v>
      </c>
    </row>
    <row r="3789" spans="1:10" x14ac:dyDescent="0.3">
      <c r="A3789" s="163">
        <v>45686</v>
      </c>
      <c r="B3789" t="s">
        <v>3782</v>
      </c>
      <c r="C3789">
        <v>3359.5</v>
      </c>
      <c r="D3789">
        <v>2.23</v>
      </c>
      <c r="E3789">
        <v>2.71</v>
      </c>
      <c r="F3789">
        <v>2.71</v>
      </c>
      <c r="G3789">
        <v>-0.64</v>
      </c>
      <c r="H3789">
        <v>2.0699999999999998</v>
      </c>
      <c r="I3789">
        <v>1.37</v>
      </c>
      <c r="J3789">
        <v>3.44</v>
      </c>
    </row>
    <row r="3790" spans="1:10" x14ac:dyDescent="0.3">
      <c r="A3790" s="163">
        <v>45686</v>
      </c>
      <c r="B3790" t="s">
        <v>3783</v>
      </c>
      <c r="C3790">
        <v>1473</v>
      </c>
      <c r="D3790">
        <v>-0.69999999999999973</v>
      </c>
      <c r="E3790">
        <v>-0.85</v>
      </c>
      <c r="F3790">
        <v>-0.85</v>
      </c>
      <c r="G3790">
        <v>0.9</v>
      </c>
      <c r="H3790">
        <v>0.05</v>
      </c>
      <c r="I3790">
        <v>0.37</v>
      </c>
      <c r="J3790">
        <v>0.42</v>
      </c>
    </row>
    <row r="3791" spans="1:10" x14ac:dyDescent="0.3">
      <c r="A3791" s="163">
        <v>45686</v>
      </c>
      <c r="B3791" t="s">
        <v>120</v>
      </c>
      <c r="C3791">
        <v>65.48</v>
      </c>
      <c r="D3791">
        <v>-3.6999999999999993</v>
      </c>
      <c r="E3791">
        <v>-1.1599999999999999</v>
      </c>
      <c r="F3791">
        <v>-1.1599999999999999</v>
      </c>
      <c r="G3791">
        <v>-1.65</v>
      </c>
      <c r="H3791">
        <v>-2.81</v>
      </c>
      <c r="I3791">
        <v>-0.97</v>
      </c>
      <c r="J3791">
        <v>-3.78</v>
      </c>
    </row>
    <row r="3792" spans="1:10" x14ac:dyDescent="0.3">
      <c r="A3792" s="163">
        <v>45686</v>
      </c>
      <c r="B3792" t="s">
        <v>3784</v>
      </c>
      <c r="C3792">
        <v>116.67</v>
      </c>
      <c r="D3792">
        <v>-6.620000000000001</v>
      </c>
      <c r="E3792">
        <v>-10</v>
      </c>
      <c r="F3792">
        <v>-10</v>
      </c>
      <c r="G3792">
        <v>1.21</v>
      </c>
      <c r="H3792">
        <v>-8.7899999999999991</v>
      </c>
      <c r="I3792">
        <v>-2.71</v>
      </c>
      <c r="J3792">
        <v>-11.5</v>
      </c>
    </row>
    <row r="3793" spans="1:10" x14ac:dyDescent="0.3">
      <c r="A3793" s="163">
        <v>45686</v>
      </c>
      <c r="B3793" t="s">
        <v>3785</v>
      </c>
      <c r="C3793">
        <v>1.96</v>
      </c>
      <c r="D3793">
        <v>-0.48</v>
      </c>
      <c r="E3793">
        <v>-2.94</v>
      </c>
      <c r="F3793">
        <v>-2.94</v>
      </c>
      <c r="G3793">
        <v>-0.51</v>
      </c>
      <c r="H3793">
        <v>-3.45</v>
      </c>
      <c r="I3793">
        <v>-0.51</v>
      </c>
      <c r="J3793">
        <v>-3.96</v>
      </c>
    </row>
    <row r="3794" spans="1:10" x14ac:dyDescent="0.3">
      <c r="A3794" s="163">
        <v>45686</v>
      </c>
      <c r="B3794" t="s">
        <v>3786</v>
      </c>
      <c r="C3794">
        <v>1.87</v>
      </c>
      <c r="D3794">
        <v>-7.77</v>
      </c>
      <c r="E3794">
        <v>-1.53</v>
      </c>
      <c r="F3794">
        <v>-1.53</v>
      </c>
      <c r="G3794">
        <v>-1.55</v>
      </c>
      <c r="H3794">
        <v>-3.08</v>
      </c>
      <c r="I3794">
        <v>-1.58</v>
      </c>
      <c r="J3794">
        <v>-4.66</v>
      </c>
    </row>
    <row r="3795" spans="1:10" x14ac:dyDescent="0.3">
      <c r="A3795" s="163">
        <v>45686</v>
      </c>
      <c r="B3795" t="s">
        <v>3787</v>
      </c>
      <c r="C3795">
        <v>17.739999999999998</v>
      </c>
      <c r="D3795">
        <v>-3.4399999999999995</v>
      </c>
      <c r="E3795">
        <v>-4.99</v>
      </c>
      <c r="F3795">
        <v>-4.99</v>
      </c>
      <c r="G3795">
        <v>-2.48</v>
      </c>
      <c r="H3795">
        <v>-7.4700000000000006</v>
      </c>
      <c r="I3795">
        <v>4.97</v>
      </c>
      <c r="J3795">
        <v>-2.5000000000000009</v>
      </c>
    </row>
    <row r="3796" spans="1:10" x14ac:dyDescent="0.3">
      <c r="A3796" s="163">
        <v>45686</v>
      </c>
      <c r="B3796" t="s">
        <v>3788</v>
      </c>
      <c r="C3796">
        <v>87.05</v>
      </c>
      <c r="D3796">
        <v>-5.17</v>
      </c>
      <c r="E3796">
        <v>-3.58</v>
      </c>
      <c r="F3796">
        <v>-3.58</v>
      </c>
      <c r="G3796">
        <v>-4.9400000000000004</v>
      </c>
      <c r="H3796">
        <v>-8.52</v>
      </c>
      <c r="I3796">
        <v>6.35</v>
      </c>
      <c r="J3796">
        <v>-2.17</v>
      </c>
    </row>
    <row r="3797" spans="1:10" x14ac:dyDescent="0.3">
      <c r="A3797" s="163">
        <v>45686</v>
      </c>
      <c r="B3797" t="s">
        <v>3789</v>
      </c>
      <c r="C3797">
        <v>3.5</v>
      </c>
      <c r="D3797">
        <v>13.91</v>
      </c>
      <c r="E3797">
        <v>-7.16</v>
      </c>
      <c r="F3797">
        <v>-7.16</v>
      </c>
      <c r="G3797">
        <v>5.51</v>
      </c>
      <c r="H3797">
        <v>-1.6500000000000004</v>
      </c>
      <c r="I3797">
        <v>-8.6199999999999992</v>
      </c>
      <c r="J3797">
        <v>-10.27</v>
      </c>
    </row>
    <row r="3798" spans="1:10" x14ac:dyDescent="0.3">
      <c r="A3798" s="163">
        <v>45686</v>
      </c>
      <c r="B3798" t="s">
        <v>3790</v>
      </c>
      <c r="C3798">
        <v>4.6900000000000004</v>
      </c>
      <c r="D3798">
        <v>-8</v>
      </c>
      <c r="E3798">
        <v>-1.75</v>
      </c>
      <c r="F3798">
        <v>-1.75</v>
      </c>
      <c r="G3798">
        <v>1.34</v>
      </c>
      <c r="H3798">
        <v>-0.40999999999999992</v>
      </c>
      <c r="I3798">
        <v>3.3</v>
      </c>
      <c r="J3798">
        <v>2.89</v>
      </c>
    </row>
    <row r="3799" spans="1:10" x14ac:dyDescent="0.3">
      <c r="A3799" s="163">
        <v>45686</v>
      </c>
      <c r="B3799" t="s">
        <v>3791</v>
      </c>
      <c r="C3799">
        <v>68.680000000000007</v>
      </c>
      <c r="D3799">
        <v>-4.49</v>
      </c>
      <c r="E3799">
        <v>-3.17</v>
      </c>
      <c r="F3799">
        <v>-3.17</v>
      </c>
      <c r="G3799">
        <v>-1.96</v>
      </c>
      <c r="H3799">
        <v>-5.13</v>
      </c>
      <c r="I3799">
        <v>2.4</v>
      </c>
      <c r="J3799">
        <v>-2.73</v>
      </c>
    </row>
    <row r="3800" spans="1:10" x14ac:dyDescent="0.3">
      <c r="A3800" s="163">
        <v>45684</v>
      </c>
      <c r="B3800" t="s">
        <v>4269</v>
      </c>
      <c r="C3800">
        <v>76.47</v>
      </c>
      <c r="D3800">
        <v>-3</v>
      </c>
      <c r="E3800">
        <v>0</v>
      </c>
      <c r="F3800">
        <v>0</v>
      </c>
      <c r="G3800">
        <v>0</v>
      </c>
      <c r="H3800">
        <v>0</v>
      </c>
      <c r="I3800">
        <v>0</v>
      </c>
      <c r="J3800">
        <v>0</v>
      </c>
    </row>
    <row r="3801" spans="1:10" x14ac:dyDescent="0.3">
      <c r="A3801" s="163">
        <v>45686</v>
      </c>
      <c r="B3801" t="s">
        <v>3792</v>
      </c>
      <c r="C3801">
        <v>42.49</v>
      </c>
      <c r="D3801">
        <v>-5.3500000000000005</v>
      </c>
      <c r="E3801">
        <v>-2.84</v>
      </c>
      <c r="F3801">
        <v>-2.84</v>
      </c>
      <c r="H3801">
        <v>-2.84</v>
      </c>
      <c r="I3801">
        <v>1.94</v>
      </c>
      <c r="J3801">
        <v>-0.89999999999999991</v>
      </c>
    </row>
    <row r="3802" spans="1:10" x14ac:dyDescent="0.3">
      <c r="A3802" s="163">
        <v>45686</v>
      </c>
      <c r="B3802" t="s">
        <v>3793</v>
      </c>
      <c r="C3802">
        <v>30.07</v>
      </c>
      <c r="D3802">
        <v>-7.21</v>
      </c>
      <c r="E3802">
        <v>-1.85</v>
      </c>
      <c r="F3802">
        <v>-1.85</v>
      </c>
      <c r="G3802">
        <v>5.0999999999999996</v>
      </c>
      <c r="H3802">
        <v>3.25</v>
      </c>
      <c r="I3802">
        <v>3.58</v>
      </c>
      <c r="J3802">
        <v>6.83</v>
      </c>
    </row>
    <row r="3803" spans="1:10" x14ac:dyDescent="0.3">
      <c r="A3803" s="163">
        <v>45686</v>
      </c>
      <c r="B3803" t="s">
        <v>3794</v>
      </c>
      <c r="C3803">
        <v>279.3</v>
      </c>
      <c r="D3803">
        <v>9.94</v>
      </c>
      <c r="E3803">
        <v>-1.51</v>
      </c>
      <c r="F3803">
        <v>-1.51</v>
      </c>
      <c r="G3803">
        <v>-0.38</v>
      </c>
      <c r="H3803">
        <v>-1.89</v>
      </c>
      <c r="I3803">
        <v>-2</v>
      </c>
      <c r="J3803">
        <v>-3.89</v>
      </c>
    </row>
    <row r="3804" spans="1:10" x14ac:dyDescent="0.3">
      <c r="A3804" s="163">
        <v>45686</v>
      </c>
      <c r="B3804" t="s">
        <v>3795</v>
      </c>
      <c r="C3804">
        <v>34.17</v>
      </c>
      <c r="D3804">
        <v>-7.76</v>
      </c>
      <c r="E3804">
        <v>-3.98</v>
      </c>
      <c r="F3804">
        <v>-3.98</v>
      </c>
      <c r="G3804">
        <v>1.56</v>
      </c>
      <c r="H3804">
        <v>-2.42</v>
      </c>
      <c r="I3804">
        <v>4.8499999999999996</v>
      </c>
      <c r="J3804">
        <v>2.4300000000000002</v>
      </c>
    </row>
    <row r="3805" spans="1:10" x14ac:dyDescent="0.3">
      <c r="A3805" s="163">
        <v>45686</v>
      </c>
      <c r="B3805" t="s">
        <v>3796</v>
      </c>
      <c r="C3805">
        <v>1499.6</v>
      </c>
      <c r="D3805">
        <v>0.41999999999999987</v>
      </c>
      <c r="E3805">
        <v>-3.71</v>
      </c>
      <c r="F3805">
        <v>-3.71</v>
      </c>
      <c r="G3805">
        <v>0.28000000000000003</v>
      </c>
      <c r="H3805">
        <v>-3.43</v>
      </c>
      <c r="I3805">
        <v>-1.8</v>
      </c>
      <c r="J3805">
        <v>-5.23</v>
      </c>
    </row>
    <row r="3806" spans="1:10" x14ac:dyDescent="0.3">
      <c r="A3806" s="163">
        <v>45686</v>
      </c>
      <c r="B3806" t="s">
        <v>3797</v>
      </c>
      <c r="C3806">
        <v>101.55</v>
      </c>
      <c r="D3806">
        <v>3.89</v>
      </c>
      <c r="E3806">
        <v>-1.99</v>
      </c>
      <c r="F3806">
        <v>-1.99</v>
      </c>
      <c r="G3806">
        <v>-1.99</v>
      </c>
      <c r="H3806">
        <v>-3.98</v>
      </c>
      <c r="I3806">
        <v>-1.98</v>
      </c>
      <c r="J3806">
        <v>-5.96</v>
      </c>
    </row>
    <row r="3807" spans="1:10" x14ac:dyDescent="0.3">
      <c r="A3807" s="163">
        <v>45680</v>
      </c>
      <c r="B3807" t="s">
        <v>3798</v>
      </c>
      <c r="C3807">
        <v>166.1</v>
      </c>
      <c r="D3807">
        <v>-1.99</v>
      </c>
      <c r="G3807">
        <v>-4.9800000000000004</v>
      </c>
      <c r="I3807">
        <v>-4.97</v>
      </c>
    </row>
    <row r="3808" spans="1:10" x14ac:dyDescent="0.3">
      <c r="A3808" s="163">
        <v>45679</v>
      </c>
      <c r="B3808" t="s">
        <v>4448</v>
      </c>
      <c r="C3808">
        <v>21.35</v>
      </c>
      <c r="D3808">
        <v>0.47</v>
      </c>
      <c r="E3808">
        <v>0</v>
      </c>
      <c r="G3808">
        <v>0</v>
      </c>
      <c r="I3808">
        <v>0.23</v>
      </c>
    </row>
    <row r="3809" spans="1:10" x14ac:dyDescent="0.3">
      <c r="A3809" s="163">
        <v>45686</v>
      </c>
      <c r="B3809" t="s">
        <v>3799</v>
      </c>
      <c r="C3809">
        <v>16.88</v>
      </c>
      <c r="D3809">
        <v>11.68</v>
      </c>
      <c r="E3809">
        <v>-4.97</v>
      </c>
      <c r="F3809">
        <v>-4.97</v>
      </c>
      <c r="G3809">
        <v>-2.4700000000000002</v>
      </c>
      <c r="H3809">
        <v>-7.4399999999999986</v>
      </c>
      <c r="I3809">
        <v>1.75</v>
      </c>
      <c r="J3809">
        <v>-5.69</v>
      </c>
    </row>
    <row r="3810" spans="1:10" x14ac:dyDescent="0.3">
      <c r="A3810" s="163">
        <v>45686</v>
      </c>
      <c r="B3810" t="s">
        <v>3800</v>
      </c>
      <c r="C3810">
        <v>195.95</v>
      </c>
      <c r="D3810">
        <v>-6.1000000000000005</v>
      </c>
      <c r="E3810">
        <v>-4.99</v>
      </c>
      <c r="F3810">
        <v>-4.99</v>
      </c>
      <c r="G3810">
        <v>-4.99</v>
      </c>
      <c r="H3810">
        <v>-9.98</v>
      </c>
      <c r="I3810">
        <v>-3.8</v>
      </c>
      <c r="J3810">
        <v>-13.78</v>
      </c>
    </row>
    <row r="3811" spans="1:10" x14ac:dyDescent="0.3">
      <c r="A3811" s="163">
        <v>45686</v>
      </c>
      <c r="B3811" t="s">
        <v>3801</v>
      </c>
      <c r="C3811">
        <v>34.1</v>
      </c>
      <c r="D3811">
        <v>-1.4200000000000002</v>
      </c>
      <c r="E3811">
        <v>-2.31</v>
      </c>
      <c r="F3811">
        <v>-2.31</v>
      </c>
      <c r="G3811">
        <v>-6.42</v>
      </c>
      <c r="H3811">
        <v>-8.73</v>
      </c>
      <c r="I3811">
        <v>1.22</v>
      </c>
      <c r="J3811">
        <v>-7.5100000000000007</v>
      </c>
    </row>
    <row r="3812" spans="1:10" x14ac:dyDescent="0.3">
      <c r="A3812" s="163">
        <v>45686</v>
      </c>
      <c r="B3812" t="s">
        <v>3802</v>
      </c>
      <c r="C3812">
        <v>5624.35</v>
      </c>
      <c r="D3812">
        <v>-12.06</v>
      </c>
      <c r="E3812">
        <v>-1.41</v>
      </c>
      <c r="F3812">
        <v>-1.41</v>
      </c>
      <c r="G3812">
        <v>0.66</v>
      </c>
      <c r="H3812">
        <v>-0.74999999999999989</v>
      </c>
      <c r="I3812">
        <v>3.24</v>
      </c>
      <c r="J3812">
        <v>2.4900000000000002</v>
      </c>
    </row>
    <row r="3813" spans="1:10" x14ac:dyDescent="0.3">
      <c r="A3813" s="163">
        <v>45686</v>
      </c>
      <c r="B3813" t="s">
        <v>3803</v>
      </c>
      <c r="C3813">
        <v>12.59</v>
      </c>
      <c r="D3813">
        <v>-7.4099999999999984</v>
      </c>
      <c r="E3813">
        <v>-1.92</v>
      </c>
      <c r="F3813">
        <v>-1.92</v>
      </c>
      <c r="G3813">
        <v>8.19</v>
      </c>
      <c r="H3813">
        <v>6.27</v>
      </c>
      <c r="I3813">
        <v>3.62</v>
      </c>
      <c r="J3813">
        <v>9.89</v>
      </c>
    </row>
    <row r="3814" spans="1:10" x14ac:dyDescent="0.3">
      <c r="A3814" s="163">
        <v>45686</v>
      </c>
      <c r="B3814" t="s">
        <v>3804</v>
      </c>
      <c r="C3814">
        <v>407.85</v>
      </c>
      <c r="D3814">
        <v>5.0099999999999989</v>
      </c>
      <c r="E3814">
        <v>-5.67</v>
      </c>
      <c r="F3814">
        <v>-5.67</v>
      </c>
      <c r="G3814">
        <v>-1.07</v>
      </c>
      <c r="H3814">
        <v>-6.74</v>
      </c>
      <c r="I3814">
        <v>6.1</v>
      </c>
      <c r="J3814">
        <v>-0.64000000000000057</v>
      </c>
    </row>
    <row r="3815" spans="1:10" x14ac:dyDescent="0.3">
      <c r="A3815" s="163">
        <v>45684</v>
      </c>
      <c r="B3815" t="s">
        <v>4270</v>
      </c>
      <c r="C3815">
        <v>2.1</v>
      </c>
      <c r="D3815">
        <v>18.91</v>
      </c>
      <c r="E3815">
        <v>-2.33</v>
      </c>
      <c r="F3815">
        <v>-2.33</v>
      </c>
      <c r="G3815">
        <v>0</v>
      </c>
      <c r="H3815">
        <v>0</v>
      </c>
      <c r="I3815">
        <v>0</v>
      </c>
      <c r="J3815">
        <v>0</v>
      </c>
    </row>
    <row r="3816" spans="1:10" x14ac:dyDescent="0.3">
      <c r="A3816" s="163">
        <v>45686</v>
      </c>
      <c r="B3816" t="s">
        <v>3805</v>
      </c>
      <c r="C3816">
        <v>30.26</v>
      </c>
      <c r="D3816">
        <v>-3.32</v>
      </c>
      <c r="E3816">
        <v>-5.41</v>
      </c>
      <c r="F3816">
        <v>-5.41</v>
      </c>
      <c r="G3816">
        <v>-1.57</v>
      </c>
      <c r="H3816">
        <v>-6.98</v>
      </c>
      <c r="I3816">
        <v>4.5999999999999996</v>
      </c>
      <c r="J3816">
        <v>-2.3800000000000008</v>
      </c>
    </row>
    <row r="3817" spans="1:10" x14ac:dyDescent="0.3">
      <c r="A3817" s="163">
        <v>45686</v>
      </c>
      <c r="B3817" t="s">
        <v>3806</v>
      </c>
      <c r="C3817">
        <v>33</v>
      </c>
      <c r="D3817">
        <v>-9.2200000000000006</v>
      </c>
      <c r="E3817">
        <v>-1.84</v>
      </c>
      <c r="F3817">
        <v>-1.84</v>
      </c>
      <c r="G3817">
        <v>3.12</v>
      </c>
      <c r="H3817">
        <v>1.28</v>
      </c>
      <c r="J3817">
        <v>1.28</v>
      </c>
    </row>
    <row r="3818" spans="1:10" x14ac:dyDescent="0.3">
      <c r="A3818" s="163">
        <v>45686</v>
      </c>
      <c r="B3818" t="s">
        <v>3807</v>
      </c>
      <c r="C3818">
        <v>102.5</v>
      </c>
      <c r="D3818">
        <v>-5.91</v>
      </c>
      <c r="E3818">
        <v>-3.35</v>
      </c>
      <c r="F3818">
        <v>-3.35</v>
      </c>
      <c r="G3818">
        <v>-2.2400000000000002</v>
      </c>
      <c r="H3818">
        <v>-5.59</v>
      </c>
      <c r="I3818">
        <v>2.2999999999999998</v>
      </c>
      <c r="J3818">
        <v>-3.29</v>
      </c>
    </row>
    <row r="3819" spans="1:10" x14ac:dyDescent="0.3">
      <c r="A3819" s="163">
        <v>45686</v>
      </c>
      <c r="B3819" t="s">
        <v>3808</v>
      </c>
      <c r="C3819">
        <v>14.4</v>
      </c>
      <c r="D3819">
        <v>-14.25</v>
      </c>
      <c r="E3819">
        <v>3.77</v>
      </c>
      <c r="F3819">
        <v>3.77</v>
      </c>
      <c r="G3819">
        <v>4.53</v>
      </c>
      <c r="H3819">
        <v>8.3000000000000007</v>
      </c>
      <c r="I3819">
        <v>2.2000000000000002</v>
      </c>
      <c r="J3819">
        <v>10.5</v>
      </c>
    </row>
    <row r="3820" spans="1:10" x14ac:dyDescent="0.3">
      <c r="A3820" s="163">
        <v>45686</v>
      </c>
      <c r="B3820" t="s">
        <v>3809</v>
      </c>
      <c r="C3820">
        <v>1.1000000000000001</v>
      </c>
      <c r="D3820">
        <v>-1.9200000000000008</v>
      </c>
    </row>
    <row r="3821" spans="1:10" x14ac:dyDescent="0.3">
      <c r="A3821" s="163">
        <v>45686</v>
      </c>
      <c r="B3821" t="s">
        <v>3810</v>
      </c>
      <c r="C3821">
        <v>156.30000000000001</v>
      </c>
      <c r="D3821">
        <v>-2.3200000000000003</v>
      </c>
      <c r="E3821">
        <v>-1.99</v>
      </c>
      <c r="F3821">
        <v>-1.99</v>
      </c>
      <c r="G3821">
        <v>-2</v>
      </c>
      <c r="H3821">
        <v>-3.99</v>
      </c>
      <c r="I3821">
        <v>-1.98</v>
      </c>
      <c r="J3821">
        <v>-5.9700000000000006</v>
      </c>
    </row>
    <row r="3822" spans="1:10" x14ac:dyDescent="0.3">
      <c r="A3822" s="163">
        <v>45686</v>
      </c>
      <c r="B3822" t="s">
        <v>3811</v>
      </c>
      <c r="C3822">
        <v>4417.5</v>
      </c>
      <c r="D3822">
        <v>-6.7100000000000009</v>
      </c>
      <c r="E3822">
        <v>-2.5299999999999998</v>
      </c>
      <c r="F3822">
        <v>-2.5299999999999998</v>
      </c>
      <c r="G3822">
        <v>1.21</v>
      </c>
      <c r="H3822">
        <v>-1.3199999999999998</v>
      </c>
      <c r="I3822">
        <v>-3.08</v>
      </c>
      <c r="J3822">
        <v>-4.4000000000000004</v>
      </c>
    </row>
    <row r="3823" spans="1:10" x14ac:dyDescent="0.3">
      <c r="A3823" s="163">
        <v>45686</v>
      </c>
      <c r="B3823" t="s">
        <v>3812</v>
      </c>
      <c r="C3823">
        <v>624.29999999999995</v>
      </c>
      <c r="D3823">
        <v>-4.5500000000000007</v>
      </c>
      <c r="E3823">
        <v>-3.09</v>
      </c>
      <c r="F3823">
        <v>-3.09</v>
      </c>
      <c r="G3823">
        <v>-5.68</v>
      </c>
      <c r="H3823">
        <v>-8.77</v>
      </c>
      <c r="I3823">
        <v>5.13</v>
      </c>
      <c r="J3823">
        <v>-3.64</v>
      </c>
    </row>
    <row r="3824" spans="1:10" x14ac:dyDescent="0.3">
      <c r="A3824" s="163">
        <v>45686</v>
      </c>
      <c r="B3824" t="s">
        <v>3813</v>
      </c>
      <c r="C3824">
        <v>399.2</v>
      </c>
      <c r="D3824">
        <v>-3.42</v>
      </c>
      <c r="E3824">
        <v>-0.54</v>
      </c>
      <c r="F3824">
        <v>-0.54</v>
      </c>
      <c r="G3824">
        <v>0.43</v>
      </c>
      <c r="H3824">
        <v>-0.11</v>
      </c>
      <c r="I3824">
        <v>3.69</v>
      </c>
      <c r="J3824">
        <v>3.58</v>
      </c>
    </row>
    <row r="3825" spans="1:10" x14ac:dyDescent="0.3">
      <c r="A3825" s="163">
        <v>45686</v>
      </c>
      <c r="B3825" t="s">
        <v>3814</v>
      </c>
      <c r="C3825">
        <v>2.41</v>
      </c>
      <c r="D3825">
        <v>2.94</v>
      </c>
      <c r="G3825">
        <v>-4.8600000000000003</v>
      </c>
      <c r="H3825">
        <v>-4.8600000000000003</v>
      </c>
      <c r="I3825">
        <v>2.5499999999999998</v>
      </c>
      <c r="J3825">
        <v>-2.3100000000000005</v>
      </c>
    </row>
    <row r="3826" spans="1:10" x14ac:dyDescent="0.3">
      <c r="A3826" s="163">
        <v>45686</v>
      </c>
      <c r="B3826" t="s">
        <v>3815</v>
      </c>
      <c r="C3826">
        <v>17.38</v>
      </c>
      <c r="D3826">
        <v>-3.46</v>
      </c>
      <c r="E3826">
        <v>-3.62</v>
      </c>
      <c r="F3826">
        <v>-3.62</v>
      </c>
      <c r="G3826">
        <v>-3.97</v>
      </c>
      <c r="H3826">
        <v>-7.59</v>
      </c>
      <c r="I3826">
        <v>-0.11</v>
      </c>
      <c r="J3826">
        <v>-7.7</v>
      </c>
    </row>
    <row r="3827" spans="1:10" x14ac:dyDescent="0.3">
      <c r="A3827" s="163">
        <v>45686</v>
      </c>
      <c r="B3827" t="s">
        <v>3816</v>
      </c>
      <c r="C3827">
        <v>256.14999999999998</v>
      </c>
      <c r="D3827">
        <v>-1.99</v>
      </c>
      <c r="E3827">
        <v>-4.99</v>
      </c>
      <c r="F3827">
        <v>-4.99</v>
      </c>
      <c r="G3827">
        <v>-4.99</v>
      </c>
      <c r="H3827">
        <v>-9.98</v>
      </c>
      <c r="I3827">
        <v>-2.44</v>
      </c>
      <c r="J3827">
        <v>-12.42</v>
      </c>
    </row>
    <row r="3828" spans="1:10" x14ac:dyDescent="0.3">
      <c r="A3828" s="163">
        <v>45686</v>
      </c>
      <c r="B3828" t="s">
        <v>3817</v>
      </c>
      <c r="C3828">
        <v>11.77</v>
      </c>
      <c r="D3828">
        <v>-9.8699999999999992</v>
      </c>
      <c r="E3828">
        <v>-2</v>
      </c>
      <c r="F3828">
        <v>-2</v>
      </c>
      <c r="G3828">
        <v>-1.96</v>
      </c>
      <c r="H3828">
        <v>-3.96</v>
      </c>
      <c r="I3828">
        <v>-2</v>
      </c>
      <c r="J3828">
        <v>-5.96</v>
      </c>
    </row>
    <row r="3829" spans="1:10" x14ac:dyDescent="0.3">
      <c r="A3829" s="163">
        <v>45684</v>
      </c>
      <c r="B3829" t="s">
        <v>3818</v>
      </c>
      <c r="C3829">
        <v>1.97</v>
      </c>
      <c r="D3829">
        <v>23.68</v>
      </c>
      <c r="E3829">
        <v>-4.83</v>
      </c>
      <c r="F3829">
        <v>-4.83</v>
      </c>
      <c r="G3829">
        <v>0</v>
      </c>
      <c r="H3829">
        <v>0</v>
      </c>
      <c r="I3829">
        <v>0</v>
      </c>
      <c r="J3829">
        <v>0</v>
      </c>
    </row>
    <row r="3830" spans="1:10" x14ac:dyDescent="0.3">
      <c r="A3830" s="163">
        <v>45686</v>
      </c>
      <c r="B3830" t="s">
        <v>3819</v>
      </c>
      <c r="C3830">
        <v>170.85</v>
      </c>
      <c r="D3830">
        <v>18.579999999999998</v>
      </c>
      <c r="E3830">
        <v>-2.9</v>
      </c>
      <c r="F3830">
        <v>-2.9</v>
      </c>
      <c r="G3830">
        <v>0.33</v>
      </c>
      <c r="H3830">
        <v>-2.57</v>
      </c>
      <c r="I3830">
        <v>-4.9800000000000004</v>
      </c>
      <c r="J3830">
        <v>-7.5500000000000007</v>
      </c>
    </row>
    <row r="3831" spans="1:10" x14ac:dyDescent="0.3">
      <c r="A3831" s="163">
        <v>45686</v>
      </c>
      <c r="B3831" t="s">
        <v>3820</v>
      </c>
      <c r="C3831">
        <v>10.65</v>
      </c>
      <c r="D3831">
        <v>-5.01</v>
      </c>
      <c r="E3831">
        <v>-2.86</v>
      </c>
      <c r="F3831">
        <v>-2.86</v>
      </c>
      <c r="G3831">
        <v>-3.49</v>
      </c>
      <c r="H3831">
        <v>-6.35</v>
      </c>
      <c r="I3831">
        <v>1.43</v>
      </c>
      <c r="J3831">
        <v>-4.92</v>
      </c>
    </row>
    <row r="3832" spans="1:10" x14ac:dyDescent="0.3">
      <c r="A3832" s="163">
        <v>45686</v>
      </c>
      <c r="B3832" t="s">
        <v>3821</v>
      </c>
      <c r="C3832">
        <v>11.23</v>
      </c>
      <c r="D3832">
        <v>-2.11</v>
      </c>
      <c r="E3832">
        <v>-3.63</v>
      </c>
      <c r="F3832">
        <v>-3.63</v>
      </c>
      <c r="G3832">
        <v>-1.93</v>
      </c>
      <c r="H3832">
        <v>-5.56</v>
      </c>
      <c r="I3832">
        <v>0.36</v>
      </c>
      <c r="J3832">
        <v>-5.1999999999999993</v>
      </c>
    </row>
    <row r="3833" spans="1:10" x14ac:dyDescent="0.3">
      <c r="A3833" s="163">
        <v>45686</v>
      </c>
      <c r="B3833" t="s">
        <v>3822</v>
      </c>
      <c r="C3833">
        <v>1278.9000000000001</v>
      </c>
      <c r="D3833">
        <v>-0.69</v>
      </c>
      <c r="E3833">
        <v>-2.75</v>
      </c>
      <c r="F3833">
        <v>-2.75</v>
      </c>
      <c r="G3833">
        <v>-1.1100000000000001</v>
      </c>
      <c r="H3833">
        <v>-3.86</v>
      </c>
      <c r="I3833">
        <v>1.46</v>
      </c>
      <c r="J3833">
        <v>-2.4000000000000004</v>
      </c>
    </row>
    <row r="3834" spans="1:10" x14ac:dyDescent="0.3">
      <c r="A3834" s="163">
        <v>45686</v>
      </c>
      <c r="B3834" t="s">
        <v>3823</v>
      </c>
      <c r="C3834">
        <v>717.4</v>
      </c>
      <c r="D3834">
        <v>2.14</v>
      </c>
      <c r="E3834">
        <v>2.93</v>
      </c>
      <c r="F3834">
        <v>2.93</v>
      </c>
      <c r="G3834">
        <v>-7.94</v>
      </c>
      <c r="H3834">
        <v>-5.01</v>
      </c>
      <c r="I3834">
        <v>-2.42</v>
      </c>
      <c r="J3834">
        <v>-7.43</v>
      </c>
    </row>
    <row r="3835" spans="1:10" x14ac:dyDescent="0.3">
      <c r="A3835" s="163">
        <v>45686</v>
      </c>
      <c r="B3835" t="s">
        <v>3824</v>
      </c>
      <c r="C3835">
        <v>132</v>
      </c>
      <c r="D3835">
        <v>3.47</v>
      </c>
      <c r="E3835">
        <v>-4.55</v>
      </c>
      <c r="F3835">
        <v>-4.55</v>
      </c>
      <c r="G3835">
        <v>-3.85</v>
      </c>
      <c r="H3835">
        <v>-8.4</v>
      </c>
      <c r="I3835">
        <v>0.65</v>
      </c>
      <c r="J3835">
        <v>-7.75</v>
      </c>
    </row>
    <row r="3836" spans="1:10" x14ac:dyDescent="0.3">
      <c r="A3836" s="163">
        <v>45686</v>
      </c>
      <c r="B3836" t="s">
        <v>3825</v>
      </c>
      <c r="C3836">
        <v>70.86</v>
      </c>
      <c r="D3836">
        <v>5.75</v>
      </c>
      <c r="E3836">
        <v>-6.39</v>
      </c>
      <c r="F3836">
        <v>-6.39</v>
      </c>
      <c r="G3836">
        <v>-1.1599999999999999</v>
      </c>
      <c r="H3836">
        <v>-7.55</v>
      </c>
      <c r="I3836">
        <v>3.11</v>
      </c>
      <c r="J3836">
        <v>-4.4400000000000004</v>
      </c>
    </row>
    <row r="3837" spans="1:10" x14ac:dyDescent="0.3">
      <c r="A3837" s="163">
        <v>45677</v>
      </c>
      <c r="B3837" t="s">
        <v>4449</v>
      </c>
      <c r="C3837">
        <v>17.97</v>
      </c>
      <c r="D3837">
        <v>0</v>
      </c>
      <c r="E3837">
        <v>0</v>
      </c>
      <c r="G3837">
        <v>0</v>
      </c>
      <c r="I3837">
        <v>0</v>
      </c>
    </row>
    <row r="3838" spans="1:10" x14ac:dyDescent="0.3">
      <c r="A3838" s="163">
        <v>45686</v>
      </c>
      <c r="B3838" t="s">
        <v>3826</v>
      </c>
      <c r="C3838">
        <v>67.790000000000006</v>
      </c>
      <c r="D3838">
        <v>-1.48</v>
      </c>
      <c r="E3838">
        <v>-0.72</v>
      </c>
      <c r="F3838">
        <v>-0.72</v>
      </c>
      <c r="G3838">
        <v>-6.92</v>
      </c>
      <c r="H3838">
        <v>-7.64</v>
      </c>
      <c r="I3838">
        <v>6.34</v>
      </c>
      <c r="J3838">
        <v>-1.2999999999999998</v>
      </c>
    </row>
    <row r="3839" spans="1:10" x14ac:dyDescent="0.3">
      <c r="A3839" s="163">
        <v>45686</v>
      </c>
      <c r="B3839" t="s">
        <v>3827</v>
      </c>
      <c r="C3839">
        <v>90.96</v>
      </c>
      <c r="D3839">
        <v>0.5199999999999998</v>
      </c>
      <c r="E3839">
        <v>-4.8600000000000003</v>
      </c>
      <c r="F3839">
        <v>-4.8600000000000003</v>
      </c>
      <c r="G3839">
        <v>-7.0000000000000007E-2</v>
      </c>
      <c r="H3839">
        <v>-4.9300000000000006</v>
      </c>
      <c r="I3839">
        <v>3.04</v>
      </c>
      <c r="J3839">
        <v>-1.8900000000000008</v>
      </c>
    </row>
    <row r="3840" spans="1:10" x14ac:dyDescent="0.3">
      <c r="A3840" s="163">
        <v>45686</v>
      </c>
      <c r="B3840" t="s">
        <v>3828</v>
      </c>
      <c r="C3840">
        <v>350.15</v>
      </c>
      <c r="D3840">
        <v>4.6399999999999988</v>
      </c>
      <c r="E3840">
        <v>-5.16</v>
      </c>
      <c r="F3840">
        <v>-5.16</v>
      </c>
      <c r="G3840">
        <v>-7.45</v>
      </c>
      <c r="H3840">
        <v>-12.61</v>
      </c>
      <c r="I3840">
        <v>2.73</v>
      </c>
      <c r="J3840">
        <v>-9.8800000000000008</v>
      </c>
    </row>
    <row r="3841" spans="1:10" x14ac:dyDescent="0.3">
      <c r="A3841" s="163">
        <v>45686</v>
      </c>
      <c r="B3841" t="s">
        <v>3829</v>
      </c>
      <c r="C3841">
        <v>9507.9500000000007</v>
      </c>
      <c r="D3841">
        <v>-3.84</v>
      </c>
      <c r="E3841">
        <v>-2.96</v>
      </c>
      <c r="F3841">
        <v>-2.96</v>
      </c>
      <c r="G3841">
        <v>-3.83</v>
      </c>
      <c r="H3841">
        <v>-6.79</v>
      </c>
      <c r="I3841">
        <v>6.79</v>
      </c>
    </row>
    <row r="3842" spans="1:10" x14ac:dyDescent="0.3">
      <c r="A3842" s="163">
        <v>45686</v>
      </c>
      <c r="B3842" t="s">
        <v>3830</v>
      </c>
      <c r="C3842">
        <v>2467.1999999999998</v>
      </c>
      <c r="D3842">
        <v>-1.2999999999999998</v>
      </c>
      <c r="E3842">
        <v>-1.92</v>
      </c>
      <c r="F3842">
        <v>-1.92</v>
      </c>
      <c r="G3842">
        <v>4.8499999999999996</v>
      </c>
      <c r="H3842">
        <v>2.93</v>
      </c>
      <c r="I3842">
        <v>5.66</v>
      </c>
      <c r="J3842">
        <v>8.59</v>
      </c>
    </row>
    <row r="3843" spans="1:10" x14ac:dyDescent="0.3">
      <c r="A3843" s="163">
        <v>45686</v>
      </c>
      <c r="B3843" t="s">
        <v>3831</v>
      </c>
      <c r="C3843">
        <v>141.1</v>
      </c>
      <c r="D3843">
        <v>-6.73</v>
      </c>
      <c r="E3843">
        <v>-4.9800000000000004</v>
      </c>
      <c r="F3843">
        <v>-4.9800000000000004</v>
      </c>
      <c r="G3843">
        <v>-4.3499999999999996</v>
      </c>
      <c r="H3843">
        <v>-9.33</v>
      </c>
      <c r="I3843">
        <v>1.1100000000000001</v>
      </c>
      <c r="J3843">
        <v>-8.2200000000000006</v>
      </c>
    </row>
    <row r="3844" spans="1:10" x14ac:dyDescent="0.3">
      <c r="A3844" s="163">
        <v>45686</v>
      </c>
      <c r="B3844" t="s">
        <v>3832</v>
      </c>
      <c r="C3844">
        <v>3053</v>
      </c>
      <c r="D3844">
        <v>-1.9000000000000004</v>
      </c>
      <c r="E3844">
        <v>-2.63</v>
      </c>
      <c r="F3844">
        <v>-2.63</v>
      </c>
      <c r="G3844">
        <v>0.74</v>
      </c>
      <c r="H3844">
        <v>-1.89</v>
      </c>
      <c r="I3844">
        <v>1.37</v>
      </c>
      <c r="J3844">
        <v>-0.5199999999999998</v>
      </c>
    </row>
    <row r="3845" spans="1:10" x14ac:dyDescent="0.3">
      <c r="A3845" s="163">
        <v>45686</v>
      </c>
      <c r="B3845" t="s">
        <v>3833</v>
      </c>
      <c r="C3845">
        <v>188.85</v>
      </c>
      <c r="D3845">
        <v>-7.21</v>
      </c>
      <c r="E3845">
        <v>-2.44</v>
      </c>
      <c r="F3845">
        <v>-2.44</v>
      </c>
      <c r="G3845">
        <v>-3.39</v>
      </c>
      <c r="H3845">
        <v>-5.83</v>
      </c>
      <c r="I3845">
        <v>1.89</v>
      </c>
      <c r="J3845">
        <v>-3.94</v>
      </c>
    </row>
    <row r="3846" spans="1:10" x14ac:dyDescent="0.3">
      <c r="A3846" s="163">
        <v>45686</v>
      </c>
      <c r="B3846" t="s">
        <v>3834</v>
      </c>
      <c r="C3846">
        <v>7.29</v>
      </c>
      <c r="D3846">
        <v>-24.81</v>
      </c>
      <c r="E3846">
        <v>-4.95</v>
      </c>
      <c r="F3846">
        <v>-4.95</v>
      </c>
      <c r="G3846">
        <v>-4.96</v>
      </c>
      <c r="H3846">
        <v>-9.91</v>
      </c>
      <c r="I3846">
        <v>-4.95</v>
      </c>
      <c r="J3846">
        <v>-14.86</v>
      </c>
    </row>
    <row r="3847" spans="1:10" x14ac:dyDescent="0.3">
      <c r="A3847" s="163">
        <v>45686</v>
      </c>
      <c r="B3847" t="s">
        <v>3835</v>
      </c>
      <c r="C3847">
        <v>151.19999999999999</v>
      </c>
      <c r="D3847">
        <v>-1.52</v>
      </c>
      <c r="E3847">
        <v>-5.09</v>
      </c>
      <c r="F3847">
        <v>-5.09</v>
      </c>
      <c r="G3847">
        <v>-2.17</v>
      </c>
      <c r="H3847">
        <v>-7.26</v>
      </c>
      <c r="I3847">
        <v>-1.24</v>
      </c>
      <c r="J3847">
        <v>-8.5</v>
      </c>
    </row>
    <row r="3848" spans="1:10" x14ac:dyDescent="0.3">
      <c r="A3848" s="163">
        <v>45686</v>
      </c>
      <c r="B3848" t="s">
        <v>3836</v>
      </c>
      <c r="C3848">
        <v>117.95</v>
      </c>
      <c r="D3848">
        <v>-7.92</v>
      </c>
      <c r="E3848">
        <v>-1.28</v>
      </c>
      <c r="F3848">
        <v>-1.28</v>
      </c>
      <c r="G3848">
        <v>-4.13</v>
      </c>
      <c r="H3848">
        <v>-5.41</v>
      </c>
      <c r="I3848">
        <v>2.52</v>
      </c>
      <c r="J3848">
        <v>-2.89</v>
      </c>
    </row>
    <row r="3849" spans="1:10" x14ac:dyDescent="0.3">
      <c r="A3849" s="163">
        <v>45686</v>
      </c>
      <c r="B3849" t="s">
        <v>3837</v>
      </c>
      <c r="C3849">
        <v>2073.35</v>
      </c>
      <c r="D3849">
        <v>5.8</v>
      </c>
      <c r="E3849">
        <v>-1.94</v>
      </c>
      <c r="F3849">
        <v>-1.94</v>
      </c>
      <c r="G3849">
        <v>0.38</v>
      </c>
      <c r="H3849">
        <v>-1.56</v>
      </c>
      <c r="I3849">
        <v>2.02</v>
      </c>
      <c r="J3849">
        <v>0.45999999999999991</v>
      </c>
    </row>
    <row r="3850" spans="1:10" x14ac:dyDescent="0.3">
      <c r="A3850" s="163">
        <v>45686</v>
      </c>
      <c r="B3850" t="s">
        <v>3838</v>
      </c>
      <c r="C3850">
        <v>165</v>
      </c>
      <c r="D3850">
        <v>-4.82</v>
      </c>
      <c r="E3850">
        <v>-2.5099999999999998</v>
      </c>
      <c r="F3850">
        <v>-2.5099999999999998</v>
      </c>
      <c r="G3850">
        <v>0.67</v>
      </c>
      <c r="H3850">
        <v>-1.84</v>
      </c>
      <c r="I3850">
        <v>-0.84</v>
      </c>
      <c r="J3850">
        <v>-2.68</v>
      </c>
    </row>
    <row r="3851" spans="1:10" x14ac:dyDescent="0.3">
      <c r="A3851" s="163">
        <v>45686</v>
      </c>
      <c r="B3851" t="s">
        <v>3839</v>
      </c>
      <c r="C3851">
        <v>634.5</v>
      </c>
      <c r="D3851">
        <v>9.98</v>
      </c>
      <c r="E3851">
        <v>2</v>
      </c>
      <c r="F3851">
        <v>2</v>
      </c>
      <c r="G3851">
        <v>1.99</v>
      </c>
      <c r="H3851">
        <v>3.99</v>
      </c>
      <c r="I3851">
        <v>1.99</v>
      </c>
      <c r="J3851">
        <v>5.98</v>
      </c>
    </row>
    <row r="3852" spans="1:10" x14ac:dyDescent="0.3">
      <c r="A3852" s="163">
        <v>45686</v>
      </c>
      <c r="B3852" t="s">
        <v>3840</v>
      </c>
      <c r="C3852">
        <v>42.7</v>
      </c>
      <c r="D3852">
        <v>-2.2400000000000002</v>
      </c>
      <c r="E3852">
        <v>1.95</v>
      </c>
      <c r="F3852">
        <v>1.95</v>
      </c>
      <c r="G3852">
        <v>-0.51</v>
      </c>
      <c r="H3852">
        <v>1.44</v>
      </c>
      <c r="I3852">
        <v>0.02</v>
      </c>
      <c r="J3852">
        <v>1.46</v>
      </c>
    </row>
    <row r="3853" spans="1:10" x14ac:dyDescent="0.3">
      <c r="A3853" s="163">
        <v>45686</v>
      </c>
      <c r="B3853" t="s">
        <v>3841</v>
      </c>
      <c r="C3853">
        <v>28.74</v>
      </c>
      <c r="D3853">
        <v>1.2399999999999998</v>
      </c>
      <c r="E3853">
        <v>-3.28</v>
      </c>
      <c r="F3853">
        <v>-3.28</v>
      </c>
      <c r="G3853">
        <v>0.39</v>
      </c>
      <c r="H3853">
        <v>-2.89</v>
      </c>
      <c r="I3853">
        <v>1.05</v>
      </c>
      <c r="J3853">
        <v>-1.84</v>
      </c>
    </row>
    <row r="3854" spans="1:10" x14ac:dyDescent="0.3">
      <c r="A3854" s="163">
        <v>45686</v>
      </c>
      <c r="B3854" t="s">
        <v>3842</v>
      </c>
      <c r="C3854">
        <v>146.5</v>
      </c>
      <c r="D3854">
        <v>-0.9800000000000002</v>
      </c>
      <c r="E3854">
        <v>-1.05</v>
      </c>
      <c r="F3854">
        <v>-1.05</v>
      </c>
      <c r="G3854">
        <v>-0.51</v>
      </c>
      <c r="H3854">
        <v>-1.56</v>
      </c>
      <c r="I3854">
        <v>1.03</v>
      </c>
      <c r="J3854">
        <v>-0.53</v>
      </c>
    </row>
    <row r="3855" spans="1:10" x14ac:dyDescent="0.3">
      <c r="A3855" s="163">
        <v>45686</v>
      </c>
      <c r="B3855" t="s">
        <v>3843</v>
      </c>
      <c r="C3855">
        <v>349.7</v>
      </c>
      <c r="D3855">
        <v>-5.73</v>
      </c>
      <c r="E3855">
        <v>-1.95</v>
      </c>
      <c r="F3855">
        <v>-1.95</v>
      </c>
      <c r="G3855">
        <v>5.08</v>
      </c>
      <c r="H3855">
        <v>3.13</v>
      </c>
      <c r="I3855">
        <v>3.63</v>
      </c>
      <c r="J3855">
        <v>6.76</v>
      </c>
    </row>
    <row r="3856" spans="1:10" x14ac:dyDescent="0.3">
      <c r="A3856" s="163">
        <v>45686</v>
      </c>
      <c r="B3856" t="s">
        <v>3844</v>
      </c>
      <c r="C3856">
        <v>466.45</v>
      </c>
      <c r="D3856">
        <v>-2.85</v>
      </c>
      <c r="E3856">
        <v>-3.61</v>
      </c>
      <c r="F3856">
        <v>-3.61</v>
      </c>
      <c r="G3856">
        <v>-2.09</v>
      </c>
      <c r="H3856">
        <v>-5.6999999999999993</v>
      </c>
      <c r="I3856">
        <v>3.63</v>
      </c>
      <c r="J3856">
        <v>-2.0699999999999994</v>
      </c>
    </row>
    <row r="3857" spans="1:10" x14ac:dyDescent="0.3">
      <c r="A3857" s="163">
        <v>45686</v>
      </c>
      <c r="B3857" t="s">
        <v>3845</v>
      </c>
      <c r="C3857">
        <v>80.849999999999994</v>
      </c>
      <c r="D3857">
        <v>-10.64</v>
      </c>
      <c r="E3857">
        <v>-5.7</v>
      </c>
      <c r="F3857">
        <v>-5.7</v>
      </c>
      <c r="G3857">
        <v>-2.93</v>
      </c>
      <c r="H3857">
        <v>-8.6300000000000008</v>
      </c>
      <c r="I3857">
        <v>3.72</v>
      </c>
      <c r="J3857">
        <v>-4.91</v>
      </c>
    </row>
    <row r="3858" spans="1:10" x14ac:dyDescent="0.3">
      <c r="A3858" s="163">
        <v>45686</v>
      </c>
      <c r="B3858" t="s">
        <v>3846</v>
      </c>
      <c r="C3858">
        <v>51.13</v>
      </c>
      <c r="D3858">
        <v>-6.02</v>
      </c>
      <c r="E3858">
        <v>-3.86</v>
      </c>
      <c r="F3858">
        <v>-3.86</v>
      </c>
      <c r="G3858">
        <v>3.91</v>
      </c>
      <c r="H3858">
        <v>5.0000000000000197E-2</v>
      </c>
      <c r="I3858">
        <v>-0.74</v>
      </c>
      <c r="J3858">
        <v>-0.68999999999999972</v>
      </c>
    </row>
    <row r="3859" spans="1:10" x14ac:dyDescent="0.3">
      <c r="A3859" s="163">
        <v>45686</v>
      </c>
      <c r="B3859" t="s">
        <v>3847</v>
      </c>
      <c r="C3859">
        <v>203.4</v>
      </c>
      <c r="D3859">
        <v>-4.71</v>
      </c>
      <c r="E3859">
        <v>-5.25</v>
      </c>
      <c r="F3859">
        <v>-5.25</v>
      </c>
      <c r="G3859">
        <v>-2.17</v>
      </c>
      <c r="H3859">
        <v>-7.42</v>
      </c>
      <c r="I3859">
        <v>4.74</v>
      </c>
      <c r="J3859">
        <v>-2.68</v>
      </c>
    </row>
    <row r="3860" spans="1:10" x14ac:dyDescent="0.3">
      <c r="A3860" s="163">
        <v>45686</v>
      </c>
      <c r="B3860" t="s">
        <v>3848</v>
      </c>
      <c r="C3860">
        <v>12.56</v>
      </c>
      <c r="D3860">
        <v>2.1499999999999995</v>
      </c>
      <c r="E3860">
        <v>-3.19</v>
      </c>
      <c r="F3860">
        <v>-3.19</v>
      </c>
      <c r="G3860">
        <v>-0.79</v>
      </c>
      <c r="H3860">
        <v>-3.98</v>
      </c>
      <c r="I3860">
        <v>-0.55000000000000004</v>
      </c>
      <c r="J3860">
        <v>-4.53</v>
      </c>
    </row>
    <row r="3861" spans="1:10" x14ac:dyDescent="0.3">
      <c r="A3861" s="163">
        <v>45686</v>
      </c>
      <c r="B3861" t="s">
        <v>3849</v>
      </c>
      <c r="C3861">
        <v>33.979999999999997</v>
      </c>
      <c r="D3861">
        <v>-4.1300000000000008</v>
      </c>
      <c r="E3861">
        <v>-1.94</v>
      </c>
      <c r="F3861">
        <v>-1.94</v>
      </c>
      <c r="G3861">
        <v>-1.3</v>
      </c>
      <c r="H3861">
        <v>-3.24</v>
      </c>
      <c r="I3861">
        <v>6.25</v>
      </c>
      <c r="J3861">
        <v>3.01</v>
      </c>
    </row>
    <row r="3862" spans="1:10" x14ac:dyDescent="0.3">
      <c r="A3862" s="163">
        <v>45686</v>
      </c>
      <c r="B3862" t="s">
        <v>3850</v>
      </c>
      <c r="C3862">
        <v>15.09</v>
      </c>
      <c r="D3862">
        <v>-3.9</v>
      </c>
      <c r="E3862">
        <v>-3.03</v>
      </c>
      <c r="F3862">
        <v>-3.03</v>
      </c>
      <c r="G3862">
        <v>0.27</v>
      </c>
      <c r="H3862">
        <v>-2.76</v>
      </c>
      <c r="I3862">
        <v>2.17</v>
      </c>
      <c r="J3862">
        <v>-0.58999999999999986</v>
      </c>
    </row>
    <row r="3863" spans="1:10" x14ac:dyDescent="0.3">
      <c r="A3863" s="163">
        <v>45686</v>
      </c>
      <c r="B3863" t="s">
        <v>3851</v>
      </c>
      <c r="C3863">
        <v>11545.4</v>
      </c>
      <c r="D3863">
        <v>6.64</v>
      </c>
      <c r="E3863">
        <v>-0.42</v>
      </c>
      <c r="F3863">
        <v>-0.42</v>
      </c>
      <c r="G3863">
        <v>0.37</v>
      </c>
      <c r="H3863">
        <v>-4.9999999999999899E-2</v>
      </c>
      <c r="I3863">
        <v>2.34</v>
      </c>
      <c r="J3863">
        <v>2.29</v>
      </c>
    </row>
    <row r="3864" spans="1:10" x14ac:dyDescent="0.3">
      <c r="A3864" s="163">
        <v>45686</v>
      </c>
      <c r="B3864" t="s">
        <v>3852</v>
      </c>
      <c r="C3864">
        <v>488.85</v>
      </c>
      <c r="D3864">
        <v>-3.81</v>
      </c>
      <c r="E3864">
        <v>-4.59</v>
      </c>
      <c r="F3864">
        <v>-4.59</v>
      </c>
      <c r="G3864">
        <v>1.03</v>
      </c>
      <c r="H3864">
        <v>-3.56</v>
      </c>
      <c r="I3864">
        <v>0.32</v>
      </c>
      <c r="J3864">
        <v>-3.24</v>
      </c>
    </row>
    <row r="3865" spans="1:10" x14ac:dyDescent="0.3">
      <c r="A3865" s="163">
        <v>45686</v>
      </c>
      <c r="B3865" t="s">
        <v>3853</v>
      </c>
      <c r="C3865">
        <v>32.4</v>
      </c>
      <c r="D3865">
        <v>-5.55</v>
      </c>
      <c r="E3865">
        <v>-3.58</v>
      </c>
      <c r="F3865">
        <v>-3.58</v>
      </c>
      <c r="G3865">
        <v>2.42</v>
      </c>
      <c r="H3865">
        <v>-1.1599999999999999</v>
      </c>
      <c r="I3865">
        <v>2.0499999999999998</v>
      </c>
      <c r="J3865">
        <v>0.88999999999999968</v>
      </c>
    </row>
    <row r="3866" spans="1:10" x14ac:dyDescent="0.3">
      <c r="A3866" s="163">
        <v>45686</v>
      </c>
      <c r="B3866" t="s">
        <v>3854</v>
      </c>
      <c r="C3866">
        <v>104.65</v>
      </c>
      <c r="D3866">
        <v>9.1300000000000008</v>
      </c>
      <c r="E3866">
        <v>-5.97</v>
      </c>
      <c r="F3866">
        <v>-5.97</v>
      </c>
      <c r="G3866">
        <v>-2.5099999999999998</v>
      </c>
      <c r="H3866">
        <v>-8.48</v>
      </c>
      <c r="I3866">
        <v>1.8</v>
      </c>
      <c r="J3866">
        <v>-6.6800000000000006</v>
      </c>
    </row>
    <row r="3867" spans="1:10" x14ac:dyDescent="0.3">
      <c r="A3867" s="163">
        <v>45686</v>
      </c>
      <c r="B3867" t="s">
        <v>3855</v>
      </c>
      <c r="C3867">
        <v>86.6</v>
      </c>
      <c r="D3867">
        <v>-5.62</v>
      </c>
      <c r="E3867">
        <v>-3.58</v>
      </c>
      <c r="F3867">
        <v>-3.58</v>
      </c>
      <c r="G3867">
        <v>-2.88</v>
      </c>
      <c r="H3867">
        <v>-6.46</v>
      </c>
      <c r="I3867">
        <v>4.97</v>
      </c>
      <c r="J3867">
        <v>-1.4900000000000002</v>
      </c>
    </row>
    <row r="3868" spans="1:10" x14ac:dyDescent="0.3">
      <c r="A3868" s="163">
        <v>45686</v>
      </c>
      <c r="B3868" t="s">
        <v>3856</v>
      </c>
      <c r="C3868">
        <v>6.56</v>
      </c>
      <c r="D3868">
        <v>-1</v>
      </c>
      <c r="E3868">
        <v>-3.51</v>
      </c>
      <c r="F3868">
        <v>-3.51</v>
      </c>
      <c r="G3868">
        <v>3.48</v>
      </c>
      <c r="H3868">
        <v>-2.9999999999999801E-2</v>
      </c>
      <c r="I3868">
        <v>4.96</v>
      </c>
      <c r="J3868">
        <v>4.93</v>
      </c>
    </row>
    <row r="3869" spans="1:10" x14ac:dyDescent="0.3">
      <c r="A3869" s="163">
        <v>45686</v>
      </c>
      <c r="B3869" t="s">
        <v>3857</v>
      </c>
      <c r="C3869">
        <v>33.06</v>
      </c>
      <c r="D3869">
        <v>7.9300000000000006</v>
      </c>
      <c r="E3869">
        <v>-1.99</v>
      </c>
      <c r="F3869">
        <v>-1.99</v>
      </c>
      <c r="G3869">
        <v>-1.98</v>
      </c>
      <c r="H3869">
        <v>-3.97</v>
      </c>
      <c r="I3869">
        <v>-1.99</v>
      </c>
      <c r="J3869">
        <v>-5.96</v>
      </c>
    </row>
    <row r="3870" spans="1:10" x14ac:dyDescent="0.3">
      <c r="A3870" s="163">
        <v>45686</v>
      </c>
      <c r="B3870" t="s">
        <v>3858</v>
      </c>
      <c r="C3870">
        <v>2582.75</v>
      </c>
      <c r="D3870">
        <v>-3.5699999999999994</v>
      </c>
      <c r="E3870">
        <v>-4.42</v>
      </c>
      <c r="F3870">
        <v>-4.42</v>
      </c>
      <c r="G3870">
        <v>5.82</v>
      </c>
      <c r="H3870">
        <v>1.4000000000000004</v>
      </c>
      <c r="I3870">
        <v>3.49</v>
      </c>
      <c r="J3870">
        <v>4.8900000000000006</v>
      </c>
    </row>
    <row r="3871" spans="1:10" x14ac:dyDescent="0.3">
      <c r="A3871" s="163">
        <v>45686</v>
      </c>
      <c r="B3871" t="s">
        <v>3859</v>
      </c>
      <c r="C3871">
        <v>77.56</v>
      </c>
      <c r="D3871">
        <v>-11.18</v>
      </c>
      <c r="E3871">
        <v>-3.09</v>
      </c>
      <c r="F3871">
        <v>-3.09</v>
      </c>
      <c r="G3871">
        <v>-2.42</v>
      </c>
      <c r="H3871">
        <v>-5.51</v>
      </c>
      <c r="I3871">
        <v>-0.54</v>
      </c>
      <c r="J3871">
        <v>-6.05</v>
      </c>
    </row>
    <row r="3872" spans="1:10" x14ac:dyDescent="0.3">
      <c r="A3872" s="163">
        <v>45686</v>
      </c>
      <c r="B3872" t="s">
        <v>3860</v>
      </c>
      <c r="C3872">
        <v>712</v>
      </c>
      <c r="D3872">
        <v>3.41</v>
      </c>
      <c r="E3872">
        <v>-0.55000000000000004</v>
      </c>
      <c r="F3872">
        <v>-0.55000000000000004</v>
      </c>
      <c r="G3872">
        <v>-1.64</v>
      </c>
      <c r="H3872">
        <v>-2.19</v>
      </c>
      <c r="I3872">
        <v>-0.46</v>
      </c>
      <c r="J3872">
        <v>-2.65</v>
      </c>
    </row>
    <row r="3873" spans="1:10" x14ac:dyDescent="0.3">
      <c r="A3873" s="163">
        <v>45686</v>
      </c>
      <c r="B3873" t="s">
        <v>3861</v>
      </c>
      <c r="C3873">
        <v>257.75</v>
      </c>
      <c r="D3873">
        <v>0.71000000000000041</v>
      </c>
      <c r="E3873">
        <v>-1.05</v>
      </c>
      <c r="F3873">
        <v>-1.05</v>
      </c>
      <c r="G3873">
        <v>-1.8</v>
      </c>
      <c r="H3873">
        <v>-2.85</v>
      </c>
      <c r="I3873">
        <v>4.95</v>
      </c>
      <c r="J3873">
        <v>2.1</v>
      </c>
    </row>
    <row r="3874" spans="1:10" x14ac:dyDescent="0.3">
      <c r="A3874" s="163">
        <v>45686</v>
      </c>
      <c r="B3874" t="s">
        <v>3862</v>
      </c>
      <c r="C3874">
        <v>150.30000000000001</v>
      </c>
      <c r="D3874">
        <v>1.46</v>
      </c>
      <c r="E3874">
        <v>-0.89</v>
      </c>
      <c r="F3874">
        <v>-0.89</v>
      </c>
      <c r="G3874">
        <v>-0.6</v>
      </c>
      <c r="H3874">
        <v>-1.49</v>
      </c>
      <c r="I3874">
        <v>0.2</v>
      </c>
      <c r="J3874">
        <v>-1.29</v>
      </c>
    </row>
    <row r="3875" spans="1:10" x14ac:dyDescent="0.3">
      <c r="A3875" s="163">
        <v>45686</v>
      </c>
      <c r="B3875" t="s">
        <v>4450</v>
      </c>
      <c r="C3875">
        <v>146</v>
      </c>
      <c r="D3875">
        <v>0.3199999999999994</v>
      </c>
      <c r="E3875">
        <v>0</v>
      </c>
      <c r="G3875">
        <v>0</v>
      </c>
      <c r="I3875">
        <v>0</v>
      </c>
      <c r="J3875">
        <v>0</v>
      </c>
    </row>
    <row r="3876" spans="1:10" x14ac:dyDescent="0.3">
      <c r="A3876" s="163">
        <v>45686</v>
      </c>
      <c r="B3876" t="s">
        <v>3863</v>
      </c>
      <c r="C3876">
        <v>31.98</v>
      </c>
      <c r="D3876">
        <v>-4.0599999999999996</v>
      </c>
      <c r="E3876">
        <v>-2.3199999999999998</v>
      </c>
      <c r="F3876">
        <v>-2.3199999999999998</v>
      </c>
      <c r="G3876">
        <v>-3.14</v>
      </c>
      <c r="H3876">
        <v>-5.46</v>
      </c>
      <c r="I3876">
        <v>4.75</v>
      </c>
      <c r="J3876">
        <v>-0.71</v>
      </c>
    </row>
    <row r="3877" spans="1:10" x14ac:dyDescent="0.3">
      <c r="A3877" s="163">
        <v>45686</v>
      </c>
      <c r="B3877" t="s">
        <v>3864</v>
      </c>
      <c r="C3877">
        <v>6</v>
      </c>
      <c r="D3877">
        <v>-13.97</v>
      </c>
      <c r="E3877">
        <v>-4.91</v>
      </c>
      <c r="F3877">
        <v>-4.91</v>
      </c>
      <c r="G3877">
        <v>-4.8600000000000003</v>
      </c>
      <c r="H3877">
        <v>-9.77</v>
      </c>
      <c r="I3877">
        <v>-4.3099999999999996</v>
      </c>
      <c r="J3877">
        <v>-14.079999999999998</v>
      </c>
    </row>
    <row r="3878" spans="1:10" x14ac:dyDescent="0.3">
      <c r="A3878" s="163">
        <v>45686</v>
      </c>
      <c r="B3878" t="s">
        <v>3865</v>
      </c>
      <c r="C3878">
        <v>112.5</v>
      </c>
      <c r="D3878">
        <v>-1.2699999999999998</v>
      </c>
      <c r="E3878">
        <v>-1.49</v>
      </c>
      <c r="F3878">
        <v>-1.49</v>
      </c>
      <c r="G3878">
        <v>4.7300000000000004</v>
      </c>
      <c r="H3878">
        <v>3.24</v>
      </c>
      <c r="I3878">
        <v>1.67</v>
      </c>
      <c r="J3878">
        <v>4.91</v>
      </c>
    </row>
    <row r="3879" spans="1:10" x14ac:dyDescent="0.3">
      <c r="A3879" s="163">
        <v>45686</v>
      </c>
      <c r="B3879" t="s">
        <v>3866</v>
      </c>
      <c r="C3879">
        <v>345.5</v>
      </c>
      <c r="D3879">
        <v>-2.64</v>
      </c>
      <c r="E3879">
        <v>-3.47</v>
      </c>
      <c r="F3879">
        <v>-3.47</v>
      </c>
      <c r="G3879">
        <v>-4.49</v>
      </c>
      <c r="H3879">
        <v>-7.9600000000000009</v>
      </c>
      <c r="I3879">
        <v>0.88</v>
      </c>
      <c r="J3879">
        <v>-7.080000000000001</v>
      </c>
    </row>
    <row r="3880" spans="1:10" x14ac:dyDescent="0.3">
      <c r="A3880" s="163">
        <v>44319</v>
      </c>
      <c r="B3880" t="s">
        <v>4451</v>
      </c>
      <c r="C3880">
        <v>3.97</v>
      </c>
      <c r="D3880">
        <v>-5</v>
      </c>
      <c r="E3880">
        <v>3.39</v>
      </c>
      <c r="G3880">
        <v>0</v>
      </c>
      <c r="I3880">
        <v>0</v>
      </c>
    </row>
    <row r="3881" spans="1:10" x14ac:dyDescent="0.3">
      <c r="A3881" s="163">
        <v>45686</v>
      </c>
      <c r="B3881" t="s">
        <v>3867</v>
      </c>
      <c r="C3881">
        <v>149.69999999999999</v>
      </c>
      <c r="D3881">
        <v>-3.4799999999999995</v>
      </c>
      <c r="E3881">
        <v>-3.54</v>
      </c>
      <c r="F3881">
        <v>-3.54</v>
      </c>
      <c r="G3881">
        <v>-5.69</v>
      </c>
      <c r="H3881">
        <v>-9.23</v>
      </c>
      <c r="I3881">
        <v>4.9800000000000004</v>
      </c>
      <c r="J3881">
        <v>-4.25</v>
      </c>
    </row>
    <row r="3882" spans="1:10" x14ac:dyDescent="0.3">
      <c r="A3882" s="163">
        <v>45686</v>
      </c>
      <c r="B3882" t="s">
        <v>3868</v>
      </c>
      <c r="C3882">
        <v>21.75</v>
      </c>
      <c r="D3882">
        <v>-2.1899999999999995</v>
      </c>
      <c r="E3882">
        <v>-4.97</v>
      </c>
      <c r="F3882">
        <v>-4.97</v>
      </c>
      <c r="G3882">
        <v>-0.05</v>
      </c>
      <c r="H3882">
        <v>-5.0199999999999996</v>
      </c>
      <c r="I3882">
        <v>-1.1399999999999999</v>
      </c>
      <c r="J3882">
        <v>-6.1599999999999993</v>
      </c>
    </row>
    <row r="3883" spans="1:10" x14ac:dyDescent="0.3">
      <c r="A3883" s="163">
        <v>45686</v>
      </c>
      <c r="B3883" t="s">
        <v>3869</v>
      </c>
      <c r="C3883">
        <v>2.48</v>
      </c>
      <c r="D3883">
        <v>-4.5199999999999996</v>
      </c>
      <c r="G3883">
        <v>-1.2</v>
      </c>
      <c r="J3883">
        <v>-1.2</v>
      </c>
    </row>
    <row r="3884" spans="1:10" x14ac:dyDescent="0.3">
      <c r="A3884" s="163">
        <v>45686</v>
      </c>
      <c r="B3884" t="s">
        <v>3870</v>
      </c>
      <c r="C3884">
        <v>25.99</v>
      </c>
      <c r="D3884">
        <v>-5.2200000000000006</v>
      </c>
      <c r="E3884">
        <v>4.5199999999999996</v>
      </c>
      <c r="F3884">
        <v>4.5199999999999996</v>
      </c>
      <c r="G3884">
        <v>-6.74</v>
      </c>
      <c r="H3884">
        <v>-2.2200000000000006</v>
      </c>
      <c r="I3884">
        <v>0.39</v>
      </c>
      <c r="J3884">
        <v>-1.8300000000000003</v>
      </c>
    </row>
    <row r="3885" spans="1:10" x14ac:dyDescent="0.3">
      <c r="A3885" s="163">
        <v>45684</v>
      </c>
      <c r="B3885" t="s">
        <v>4271</v>
      </c>
      <c r="C3885">
        <v>4.7</v>
      </c>
      <c r="D3885">
        <v>-1.5100000000000002</v>
      </c>
      <c r="E3885">
        <v>-4.8600000000000003</v>
      </c>
      <c r="F3885">
        <v>-4.8600000000000003</v>
      </c>
      <c r="G3885">
        <v>0</v>
      </c>
      <c r="H3885">
        <v>0</v>
      </c>
      <c r="I3885">
        <v>0</v>
      </c>
      <c r="J3885">
        <v>0</v>
      </c>
    </row>
    <row r="3886" spans="1:10" x14ac:dyDescent="0.3">
      <c r="A3886" s="163">
        <v>45686</v>
      </c>
      <c r="B3886" t="s">
        <v>3871</v>
      </c>
      <c r="C3886">
        <v>31.75</v>
      </c>
      <c r="D3886">
        <v>-1.4500000000000002</v>
      </c>
      <c r="E3886">
        <v>-5.86</v>
      </c>
      <c r="F3886">
        <v>-5.86</v>
      </c>
      <c r="G3886">
        <v>3</v>
      </c>
      <c r="H3886">
        <v>-2.8600000000000003</v>
      </c>
      <c r="I3886">
        <v>2.58</v>
      </c>
      <c r="J3886">
        <v>-0.28000000000000019</v>
      </c>
    </row>
    <row r="3887" spans="1:10" x14ac:dyDescent="0.3">
      <c r="A3887" s="163">
        <v>45686</v>
      </c>
      <c r="B3887" t="s">
        <v>3872</v>
      </c>
      <c r="C3887">
        <v>1428.4</v>
      </c>
      <c r="D3887">
        <v>3.120000000000001</v>
      </c>
      <c r="E3887">
        <v>-5.29</v>
      </c>
      <c r="F3887">
        <v>-5.29</v>
      </c>
      <c r="G3887">
        <v>0.36</v>
      </c>
      <c r="H3887">
        <v>-4.93</v>
      </c>
      <c r="I3887">
        <v>2.25</v>
      </c>
      <c r="J3887">
        <v>-2.68</v>
      </c>
    </row>
    <row r="3888" spans="1:10" x14ac:dyDescent="0.3">
      <c r="A3888" s="163">
        <v>45686</v>
      </c>
      <c r="B3888" t="s">
        <v>3873</v>
      </c>
      <c r="C3888">
        <v>8.9499999999999993</v>
      </c>
      <c r="D3888">
        <v>-4.4000000000000004</v>
      </c>
      <c r="E3888">
        <v>-4.05</v>
      </c>
      <c r="F3888">
        <v>-4.05</v>
      </c>
      <c r="G3888">
        <v>-1</v>
      </c>
      <c r="H3888">
        <v>-5.05</v>
      </c>
      <c r="I3888">
        <v>0.34</v>
      </c>
      <c r="J3888">
        <v>-4.71</v>
      </c>
    </row>
    <row r="3889" spans="1:10" x14ac:dyDescent="0.3">
      <c r="A3889" s="163">
        <v>45686</v>
      </c>
      <c r="B3889" t="s">
        <v>3874</v>
      </c>
      <c r="C3889">
        <v>95.4</v>
      </c>
      <c r="D3889">
        <v>-0.60999999999999988</v>
      </c>
      <c r="E3889">
        <v>-4.9000000000000004</v>
      </c>
      <c r="F3889">
        <v>-4.9000000000000004</v>
      </c>
      <c r="G3889">
        <v>1.96</v>
      </c>
      <c r="H3889">
        <v>-2.9400000000000004</v>
      </c>
      <c r="I3889">
        <v>4.72</v>
      </c>
      <c r="J3889">
        <v>1.7799999999999994</v>
      </c>
    </row>
    <row r="3890" spans="1:10" x14ac:dyDescent="0.3">
      <c r="A3890" s="163">
        <v>45686</v>
      </c>
      <c r="B3890" t="s">
        <v>3875</v>
      </c>
      <c r="C3890">
        <v>170.5</v>
      </c>
      <c r="D3890">
        <v>13.91</v>
      </c>
      <c r="E3890">
        <v>-2.4300000000000002</v>
      </c>
      <c r="F3890">
        <v>-2.4300000000000002</v>
      </c>
      <c r="G3890">
        <v>-2.4900000000000002</v>
      </c>
      <c r="H3890">
        <v>-4.92</v>
      </c>
      <c r="I3890">
        <v>0.22</v>
      </c>
      <c r="J3890">
        <v>-4.7</v>
      </c>
    </row>
    <row r="3891" spans="1:10" x14ac:dyDescent="0.3">
      <c r="A3891" s="163">
        <v>45686</v>
      </c>
      <c r="B3891" t="s">
        <v>3876</v>
      </c>
      <c r="C3891">
        <v>471.05</v>
      </c>
      <c r="D3891">
        <v>-3.85</v>
      </c>
      <c r="E3891">
        <v>-4.91</v>
      </c>
      <c r="F3891">
        <v>-4.91</v>
      </c>
      <c r="G3891">
        <v>-0.67</v>
      </c>
      <c r="H3891">
        <v>-5.58</v>
      </c>
      <c r="I3891">
        <v>1.91</v>
      </c>
      <c r="J3891">
        <v>-3.67</v>
      </c>
    </row>
    <row r="3892" spans="1:10" x14ac:dyDescent="0.3">
      <c r="A3892" s="163">
        <v>45686</v>
      </c>
      <c r="B3892" t="s">
        <v>3877</v>
      </c>
      <c r="C3892">
        <v>5.0999999999999996</v>
      </c>
      <c r="D3892">
        <v>-4.0599999999999996</v>
      </c>
      <c r="E3892">
        <v>-4.68</v>
      </c>
      <c r="F3892">
        <v>-4.68</v>
      </c>
      <c r="G3892">
        <v>9.3800000000000008</v>
      </c>
      <c r="H3892">
        <v>4.7000000000000011</v>
      </c>
      <c r="I3892">
        <v>4.08</v>
      </c>
      <c r="J3892">
        <v>8.7800000000000011</v>
      </c>
    </row>
    <row r="3893" spans="1:10" x14ac:dyDescent="0.3">
      <c r="A3893" s="163">
        <v>44323</v>
      </c>
      <c r="B3893" t="s">
        <v>4452</v>
      </c>
      <c r="C3893">
        <v>0.8</v>
      </c>
      <c r="D3893">
        <v>1.4499999999999995</v>
      </c>
      <c r="E3893">
        <v>-4.82</v>
      </c>
      <c r="G3893">
        <v>-1.27</v>
      </c>
      <c r="I3893">
        <v>2.56</v>
      </c>
    </row>
    <row r="3894" spans="1:10" x14ac:dyDescent="0.3">
      <c r="A3894" s="163">
        <v>45663</v>
      </c>
      <c r="B3894" t="s">
        <v>4453</v>
      </c>
      <c r="C3894">
        <v>6.49</v>
      </c>
      <c r="D3894">
        <v>0</v>
      </c>
      <c r="E3894">
        <v>0</v>
      </c>
      <c r="G3894">
        <v>0</v>
      </c>
      <c r="I3894">
        <v>0</v>
      </c>
    </row>
    <row r="3895" spans="1:10" x14ac:dyDescent="0.3">
      <c r="A3895" s="163">
        <v>45686</v>
      </c>
      <c r="B3895" t="s">
        <v>3878</v>
      </c>
      <c r="C3895">
        <v>5.5</v>
      </c>
      <c r="D3895">
        <v>-9.68</v>
      </c>
      <c r="E3895">
        <v>-4.92</v>
      </c>
      <c r="F3895">
        <v>-4.92</v>
      </c>
      <c r="G3895">
        <v>-4.99</v>
      </c>
      <c r="H3895">
        <v>-9.91</v>
      </c>
      <c r="I3895">
        <v>3.19</v>
      </c>
      <c r="J3895">
        <v>-6.7200000000000006</v>
      </c>
    </row>
    <row r="3896" spans="1:10" x14ac:dyDescent="0.3">
      <c r="A3896" s="163">
        <v>45686</v>
      </c>
      <c r="B3896" t="s">
        <v>3879</v>
      </c>
      <c r="C3896">
        <v>279.45</v>
      </c>
      <c r="D3896">
        <v>-16.200000000000003</v>
      </c>
      <c r="E3896">
        <v>-5</v>
      </c>
      <c r="F3896">
        <v>-5</v>
      </c>
      <c r="G3896">
        <v>4.18</v>
      </c>
      <c r="H3896">
        <v>-0.82000000000000028</v>
      </c>
      <c r="I3896">
        <v>2.34</v>
      </c>
      <c r="J3896">
        <v>1.5199999999999996</v>
      </c>
    </row>
    <row r="3897" spans="1:10" x14ac:dyDescent="0.3">
      <c r="A3897" s="163">
        <v>45686</v>
      </c>
      <c r="B3897" t="s">
        <v>3880</v>
      </c>
      <c r="C3897">
        <v>629.65</v>
      </c>
      <c r="D3897">
        <v>-11.57</v>
      </c>
      <c r="E3897">
        <v>-6.35</v>
      </c>
      <c r="F3897">
        <v>-6.35</v>
      </c>
      <c r="G3897">
        <v>-2.58</v>
      </c>
      <c r="H3897">
        <v>-8.93</v>
      </c>
      <c r="I3897">
        <v>4.1500000000000004</v>
      </c>
      <c r="J3897">
        <v>-4.7799999999999994</v>
      </c>
    </row>
    <row r="3898" spans="1:10" x14ac:dyDescent="0.3">
      <c r="A3898" s="163">
        <v>45686</v>
      </c>
      <c r="B3898" t="s">
        <v>3881</v>
      </c>
      <c r="C3898">
        <v>195.45</v>
      </c>
      <c r="D3898">
        <v>-2.5499999999999998</v>
      </c>
      <c r="E3898">
        <v>-4.96</v>
      </c>
      <c r="F3898">
        <v>-4.96</v>
      </c>
      <c r="G3898">
        <v>-4.76</v>
      </c>
      <c r="H3898">
        <v>-9.7200000000000006</v>
      </c>
      <c r="I3898">
        <v>0.64</v>
      </c>
      <c r="J3898">
        <v>-9.0799999999999983</v>
      </c>
    </row>
    <row r="3899" spans="1:10" x14ac:dyDescent="0.3">
      <c r="A3899" s="163">
        <v>45686</v>
      </c>
      <c r="B3899" t="s">
        <v>3882</v>
      </c>
      <c r="C3899">
        <v>155.30000000000001</v>
      </c>
      <c r="D3899">
        <v>-6.2800000000000011</v>
      </c>
      <c r="G3899">
        <v>0.93</v>
      </c>
      <c r="H3899">
        <v>0.93</v>
      </c>
      <c r="I3899">
        <v>2.17</v>
      </c>
      <c r="J3899">
        <v>3.1</v>
      </c>
    </row>
    <row r="3900" spans="1:10" x14ac:dyDescent="0.3">
      <c r="A3900" s="163">
        <v>45686</v>
      </c>
      <c r="B3900" t="s">
        <v>3883</v>
      </c>
      <c r="C3900">
        <v>27.44</v>
      </c>
      <c r="D3900">
        <v>-3.34</v>
      </c>
      <c r="E3900">
        <v>-3.71</v>
      </c>
      <c r="F3900">
        <v>-3.71</v>
      </c>
      <c r="G3900">
        <v>0.22</v>
      </c>
      <c r="H3900">
        <v>-3.49</v>
      </c>
      <c r="I3900">
        <v>1.48</v>
      </c>
      <c r="J3900">
        <v>-2.0099999999999998</v>
      </c>
    </row>
    <row r="3901" spans="1:10" x14ac:dyDescent="0.3">
      <c r="A3901" s="163">
        <v>45686</v>
      </c>
      <c r="B3901" t="s">
        <v>3884</v>
      </c>
      <c r="C3901">
        <v>895.9</v>
      </c>
      <c r="D3901">
        <v>-16.510000000000002</v>
      </c>
      <c r="E3901">
        <v>-3.82</v>
      </c>
      <c r="F3901">
        <v>-3.82</v>
      </c>
      <c r="G3901">
        <v>1.05</v>
      </c>
      <c r="H3901">
        <v>-2.77</v>
      </c>
      <c r="I3901">
        <v>0.8</v>
      </c>
      <c r="J3901">
        <v>-1.9699999999999995</v>
      </c>
    </row>
    <row r="3902" spans="1:10" x14ac:dyDescent="0.3">
      <c r="A3902" s="163">
        <v>45686</v>
      </c>
      <c r="B3902" t="s">
        <v>3885</v>
      </c>
      <c r="C3902">
        <v>15.6</v>
      </c>
      <c r="D3902">
        <v>-11.36</v>
      </c>
      <c r="E3902">
        <v>-1.99</v>
      </c>
      <c r="F3902">
        <v>-1.99</v>
      </c>
      <c r="G3902">
        <v>-4.9800000000000004</v>
      </c>
      <c r="H3902">
        <v>-6.9700000000000006</v>
      </c>
      <c r="I3902">
        <v>-4.88</v>
      </c>
      <c r="J3902">
        <v>-11.85</v>
      </c>
    </row>
    <row r="3903" spans="1:10" x14ac:dyDescent="0.3">
      <c r="A3903" s="163">
        <v>45686</v>
      </c>
      <c r="B3903" t="s">
        <v>3886</v>
      </c>
      <c r="C3903">
        <v>1764.6</v>
      </c>
      <c r="D3903">
        <v>1.96</v>
      </c>
      <c r="E3903">
        <v>-5.13</v>
      </c>
      <c r="F3903">
        <v>-5.13</v>
      </c>
      <c r="G3903">
        <v>-0.84</v>
      </c>
      <c r="H3903">
        <v>-5.97</v>
      </c>
      <c r="I3903">
        <v>-0.31</v>
      </c>
      <c r="J3903">
        <v>-6.2799999999999994</v>
      </c>
    </row>
    <row r="3904" spans="1:10" x14ac:dyDescent="0.3">
      <c r="A3904" s="163">
        <v>45686</v>
      </c>
      <c r="B3904" t="s">
        <v>3887</v>
      </c>
      <c r="C3904">
        <v>553.85</v>
      </c>
      <c r="D3904">
        <v>0.06</v>
      </c>
      <c r="E3904">
        <v>-1.79</v>
      </c>
      <c r="F3904">
        <v>-1.79</v>
      </c>
      <c r="G3904">
        <v>-0.61</v>
      </c>
      <c r="H3904">
        <v>-2.4</v>
      </c>
      <c r="I3904">
        <v>2.87</v>
      </c>
      <c r="J3904">
        <v>0.4700000000000002</v>
      </c>
    </row>
    <row r="3905" spans="1:10" x14ac:dyDescent="0.3">
      <c r="A3905" s="163">
        <v>45686</v>
      </c>
      <c r="B3905" t="s">
        <v>3888</v>
      </c>
      <c r="C3905">
        <v>126</v>
      </c>
      <c r="D3905">
        <v>-5.95</v>
      </c>
      <c r="E3905">
        <v>-4.97</v>
      </c>
      <c r="F3905">
        <v>-4.97</v>
      </c>
      <c r="G3905">
        <v>-4.9800000000000004</v>
      </c>
      <c r="H3905">
        <v>-9.9499999999999993</v>
      </c>
      <c r="I3905">
        <v>-4.9800000000000004</v>
      </c>
      <c r="J3905">
        <v>-14.93</v>
      </c>
    </row>
    <row r="3906" spans="1:10" x14ac:dyDescent="0.3">
      <c r="A3906" s="163">
        <v>45686</v>
      </c>
      <c r="B3906" t="s">
        <v>3889</v>
      </c>
      <c r="C3906">
        <v>553.95000000000005</v>
      </c>
      <c r="D3906">
        <v>-8.83</v>
      </c>
      <c r="E3906">
        <v>-2.81</v>
      </c>
      <c r="F3906">
        <v>-2.81</v>
      </c>
      <c r="G3906">
        <v>-1.59</v>
      </c>
      <c r="H3906">
        <v>-4.4000000000000004</v>
      </c>
      <c r="I3906">
        <v>4.5199999999999996</v>
      </c>
      <c r="J3906">
        <v>0.1199999999999992</v>
      </c>
    </row>
    <row r="3907" spans="1:10" x14ac:dyDescent="0.3">
      <c r="A3907" s="163">
        <v>45686</v>
      </c>
      <c r="B3907" t="s">
        <v>3890</v>
      </c>
      <c r="C3907">
        <v>15.15</v>
      </c>
      <c r="D3907">
        <v>-8.5500000000000007</v>
      </c>
      <c r="E3907">
        <v>-1.95</v>
      </c>
      <c r="F3907">
        <v>-1.95</v>
      </c>
      <c r="G3907">
        <v>-1.99</v>
      </c>
      <c r="H3907">
        <v>-3.94</v>
      </c>
      <c r="I3907">
        <v>-0.66</v>
      </c>
      <c r="J3907">
        <v>-4.5999999999999996</v>
      </c>
    </row>
    <row r="3908" spans="1:10" x14ac:dyDescent="0.3">
      <c r="A3908" s="163">
        <v>45686</v>
      </c>
      <c r="B3908" t="s">
        <v>3891</v>
      </c>
      <c r="C3908">
        <v>8.15</v>
      </c>
      <c r="D3908">
        <v>-3.66</v>
      </c>
      <c r="E3908">
        <v>-3.56</v>
      </c>
      <c r="F3908">
        <v>-3.56</v>
      </c>
      <c r="G3908">
        <v>-6.54</v>
      </c>
      <c r="H3908">
        <v>-10.1</v>
      </c>
      <c r="I3908">
        <v>3.69</v>
      </c>
      <c r="J3908">
        <v>-6.41</v>
      </c>
    </row>
    <row r="3909" spans="1:10" x14ac:dyDescent="0.3">
      <c r="A3909" s="163">
        <v>45686</v>
      </c>
      <c r="B3909" t="s">
        <v>3892</v>
      </c>
      <c r="C3909">
        <v>210.8</v>
      </c>
      <c r="D3909">
        <v>-1.7899999999999994</v>
      </c>
      <c r="E3909">
        <v>2.44</v>
      </c>
      <c r="F3909">
        <v>2.44</v>
      </c>
      <c r="G3909">
        <v>-2.86</v>
      </c>
      <c r="H3909">
        <v>-0.41999999999999987</v>
      </c>
      <c r="I3909">
        <v>3.33</v>
      </c>
      <c r="J3909">
        <v>2.91</v>
      </c>
    </row>
    <row r="3910" spans="1:10" x14ac:dyDescent="0.3">
      <c r="A3910" s="163">
        <v>45686</v>
      </c>
      <c r="B3910" t="s">
        <v>3893</v>
      </c>
      <c r="C3910">
        <v>12.84</v>
      </c>
      <c r="D3910">
        <v>-9.81</v>
      </c>
      <c r="E3910">
        <v>-1.98</v>
      </c>
      <c r="F3910">
        <v>-1.98</v>
      </c>
      <c r="G3910">
        <v>-1.95</v>
      </c>
      <c r="H3910">
        <v>-3.93</v>
      </c>
      <c r="I3910">
        <v>-1.98</v>
      </c>
      <c r="J3910">
        <v>-5.91</v>
      </c>
    </row>
    <row r="3911" spans="1:10" x14ac:dyDescent="0.3">
      <c r="A3911" s="163">
        <v>45686</v>
      </c>
      <c r="B3911" t="s">
        <v>4186</v>
      </c>
      <c r="C3911">
        <v>39.799999999999997</v>
      </c>
      <c r="D3911">
        <v>-12.86</v>
      </c>
      <c r="E3911">
        <v>0.17</v>
      </c>
      <c r="F3911">
        <v>0.17</v>
      </c>
      <c r="G3911">
        <v>4.9800000000000004</v>
      </c>
      <c r="H3911">
        <v>5.15</v>
      </c>
      <c r="I3911">
        <v>4.99</v>
      </c>
      <c r="J3911">
        <v>10.14</v>
      </c>
    </row>
    <row r="3912" spans="1:10" x14ac:dyDescent="0.3">
      <c r="A3912" s="163">
        <v>45686</v>
      </c>
      <c r="B3912" t="s">
        <v>3894</v>
      </c>
      <c r="C3912">
        <v>340.7</v>
      </c>
      <c r="D3912">
        <v>-4.3499999999999996</v>
      </c>
      <c r="E3912">
        <v>-3.79</v>
      </c>
      <c r="F3912">
        <v>-3.79</v>
      </c>
      <c r="G3912">
        <v>2.4300000000000002</v>
      </c>
      <c r="H3912">
        <v>-1.36</v>
      </c>
      <c r="I3912">
        <v>3.15</v>
      </c>
      <c r="J3912">
        <v>1.79</v>
      </c>
    </row>
    <row r="3913" spans="1:10" x14ac:dyDescent="0.3">
      <c r="A3913" s="163">
        <v>45686</v>
      </c>
      <c r="B3913" t="s">
        <v>3895</v>
      </c>
      <c r="C3913">
        <v>49.6</v>
      </c>
      <c r="D3913">
        <v>-6.04</v>
      </c>
      <c r="E3913">
        <v>-2.42</v>
      </c>
      <c r="F3913">
        <v>-2.42</v>
      </c>
      <c r="G3913">
        <v>1.6</v>
      </c>
      <c r="H3913">
        <v>-0.81999999999999984</v>
      </c>
      <c r="I3913">
        <v>1.68</v>
      </c>
      <c r="J3913">
        <v>0.8600000000000001</v>
      </c>
    </row>
    <row r="3914" spans="1:10" x14ac:dyDescent="0.3">
      <c r="A3914" s="163">
        <v>45686</v>
      </c>
      <c r="B3914" t="s">
        <v>3896</v>
      </c>
      <c r="C3914">
        <v>1066.7</v>
      </c>
      <c r="D3914">
        <v>-3.4000000000000004</v>
      </c>
      <c r="E3914">
        <v>-5.37</v>
      </c>
      <c r="F3914">
        <v>-5.37</v>
      </c>
      <c r="G3914">
        <v>-5.19</v>
      </c>
      <c r="H3914">
        <v>-10.56</v>
      </c>
      <c r="I3914">
        <v>1.35</v>
      </c>
      <c r="J3914">
        <v>-9.2100000000000009</v>
      </c>
    </row>
    <row r="3915" spans="1:10" x14ac:dyDescent="0.3">
      <c r="A3915" s="163">
        <v>45686</v>
      </c>
      <c r="B3915" t="s">
        <v>3897</v>
      </c>
      <c r="C3915">
        <v>66.239999999999995</v>
      </c>
      <c r="D3915">
        <v>-3.95</v>
      </c>
      <c r="E3915">
        <v>-2.94</v>
      </c>
      <c r="F3915">
        <v>-2.94</v>
      </c>
      <c r="G3915">
        <v>0.51</v>
      </c>
      <c r="H3915">
        <v>-2.4300000000000002</v>
      </c>
      <c r="I3915">
        <v>1.75</v>
      </c>
      <c r="J3915">
        <v>-0.67999999999999972</v>
      </c>
    </row>
    <row r="3916" spans="1:10" x14ac:dyDescent="0.3">
      <c r="A3916" s="163">
        <v>45686</v>
      </c>
      <c r="B3916" t="s">
        <v>3898</v>
      </c>
      <c r="C3916">
        <v>6.61</v>
      </c>
      <c r="D3916">
        <v>0.28999999999999992</v>
      </c>
      <c r="E3916">
        <v>-2.21</v>
      </c>
      <c r="F3916">
        <v>-2.21</v>
      </c>
      <c r="G3916">
        <v>-1.21</v>
      </c>
      <c r="H3916">
        <v>-3.42</v>
      </c>
      <c r="I3916">
        <v>0.92</v>
      </c>
      <c r="J3916">
        <v>-2.5</v>
      </c>
    </row>
    <row r="3917" spans="1:10" x14ac:dyDescent="0.3">
      <c r="A3917" s="163">
        <v>45686</v>
      </c>
      <c r="B3917" t="s">
        <v>3899</v>
      </c>
      <c r="C3917">
        <v>81.47</v>
      </c>
      <c r="D3917">
        <v>-2.89</v>
      </c>
      <c r="E3917">
        <v>-2.41</v>
      </c>
      <c r="F3917">
        <v>-2.41</v>
      </c>
      <c r="G3917">
        <v>0.48</v>
      </c>
      <c r="H3917">
        <v>-1.93</v>
      </c>
      <c r="I3917">
        <v>2.4700000000000002</v>
      </c>
      <c r="J3917">
        <v>0.54</v>
      </c>
    </row>
    <row r="3918" spans="1:10" x14ac:dyDescent="0.3">
      <c r="A3918" s="163">
        <v>45686</v>
      </c>
      <c r="B3918" t="s">
        <v>3900</v>
      </c>
      <c r="C3918">
        <v>29.21</v>
      </c>
      <c r="D3918">
        <v>-3.98</v>
      </c>
      <c r="E3918">
        <v>-0.21</v>
      </c>
      <c r="F3918">
        <v>-0.21</v>
      </c>
      <c r="G3918">
        <v>-1.97</v>
      </c>
      <c r="H3918">
        <v>-2.1800000000000002</v>
      </c>
      <c r="I3918">
        <v>3</v>
      </c>
      <c r="J3918">
        <v>0.81999999999999984</v>
      </c>
    </row>
    <row r="3919" spans="1:10" x14ac:dyDescent="0.3">
      <c r="A3919" s="163">
        <v>45686</v>
      </c>
      <c r="B3919" t="s">
        <v>3901</v>
      </c>
      <c r="C3919">
        <v>2.95</v>
      </c>
      <c r="D3919">
        <v>-3.66</v>
      </c>
      <c r="G3919">
        <v>1.4</v>
      </c>
      <c r="H3919">
        <v>1.4</v>
      </c>
      <c r="I3919">
        <v>1.72</v>
      </c>
      <c r="J3919">
        <v>3.12</v>
      </c>
    </row>
    <row r="3920" spans="1:10" x14ac:dyDescent="0.3">
      <c r="A3920" s="163">
        <v>45686</v>
      </c>
      <c r="B3920" t="s">
        <v>3902</v>
      </c>
      <c r="C3920">
        <v>218.2</v>
      </c>
      <c r="D3920">
        <v>-5.05</v>
      </c>
      <c r="E3920">
        <v>-4.53</v>
      </c>
      <c r="F3920">
        <v>-4.53</v>
      </c>
      <c r="G3920">
        <v>0.68</v>
      </c>
      <c r="H3920">
        <v>-3.85</v>
      </c>
      <c r="I3920">
        <v>4.53</v>
      </c>
      <c r="J3920">
        <v>0.68000000000000016</v>
      </c>
    </row>
    <row r="3921" spans="1:10" x14ac:dyDescent="0.3">
      <c r="A3921" s="163">
        <v>45686</v>
      </c>
      <c r="B3921" t="s">
        <v>3903</v>
      </c>
      <c r="C3921">
        <v>124.65</v>
      </c>
      <c r="D3921">
        <v>-2.4300000000000002</v>
      </c>
      <c r="E3921">
        <v>-0.64</v>
      </c>
      <c r="F3921">
        <v>-0.64</v>
      </c>
      <c r="G3921">
        <v>-2.1800000000000002</v>
      </c>
      <c r="H3921">
        <v>-2.8200000000000003</v>
      </c>
      <c r="I3921">
        <v>2.76</v>
      </c>
      <c r="J3921">
        <v>-6.0000000000000497E-2</v>
      </c>
    </row>
    <row r="3922" spans="1:10" x14ac:dyDescent="0.3">
      <c r="A3922" s="163">
        <v>45686</v>
      </c>
      <c r="B3922" t="s">
        <v>3904</v>
      </c>
      <c r="C3922">
        <v>21.9</v>
      </c>
      <c r="D3922">
        <v>5.0199999999999996</v>
      </c>
      <c r="E3922">
        <v>-12.68</v>
      </c>
      <c r="F3922">
        <v>-12.68</v>
      </c>
      <c r="G3922">
        <v>1.48</v>
      </c>
      <c r="H3922">
        <v>-11.2</v>
      </c>
      <c r="I3922">
        <v>3.11</v>
      </c>
      <c r="J3922">
        <v>-8.09</v>
      </c>
    </row>
    <row r="3923" spans="1:10" x14ac:dyDescent="0.3">
      <c r="A3923" s="163">
        <v>45686</v>
      </c>
      <c r="B3923" t="s">
        <v>3905</v>
      </c>
      <c r="C3923">
        <v>1863.95</v>
      </c>
      <c r="D3923">
        <v>-2.6500000000000004</v>
      </c>
      <c r="E3923">
        <v>-1.96</v>
      </c>
      <c r="F3923">
        <v>-1.96</v>
      </c>
      <c r="G3923">
        <v>-1.58</v>
      </c>
      <c r="H3923">
        <v>-3.54</v>
      </c>
      <c r="I3923">
        <v>5</v>
      </c>
      <c r="J3923">
        <v>1.46</v>
      </c>
    </row>
    <row r="3924" spans="1:10" x14ac:dyDescent="0.3">
      <c r="A3924" s="163">
        <v>45686</v>
      </c>
      <c r="B3924" t="s">
        <v>3906</v>
      </c>
      <c r="C3924">
        <v>13.7</v>
      </c>
      <c r="D3924">
        <v>-1.660000000000001</v>
      </c>
      <c r="E3924">
        <v>4.84</v>
      </c>
      <c r="F3924">
        <v>4.84</v>
      </c>
      <c r="G3924">
        <v>7.0000000000000007E-2</v>
      </c>
      <c r="H3924">
        <v>4.91</v>
      </c>
      <c r="I3924">
        <v>1.93</v>
      </c>
      <c r="J3924">
        <v>6.84</v>
      </c>
    </row>
    <row r="3925" spans="1:10" x14ac:dyDescent="0.3">
      <c r="A3925" s="163">
        <v>45686</v>
      </c>
      <c r="B3925" t="s">
        <v>3907</v>
      </c>
      <c r="C3925">
        <v>3740.5</v>
      </c>
      <c r="D3925">
        <v>-1.88</v>
      </c>
      <c r="E3925">
        <v>1.25</v>
      </c>
      <c r="F3925">
        <v>1.25</v>
      </c>
      <c r="G3925">
        <v>-0.53</v>
      </c>
      <c r="H3925">
        <v>0.72</v>
      </c>
      <c r="I3925">
        <v>4.68</v>
      </c>
      <c r="J3925">
        <v>5.4</v>
      </c>
    </row>
    <row r="3926" spans="1:10" x14ac:dyDescent="0.3">
      <c r="A3926" s="163">
        <v>45686</v>
      </c>
      <c r="B3926" t="s">
        <v>3908</v>
      </c>
      <c r="C3926">
        <v>8125</v>
      </c>
      <c r="D3926">
        <v>0.82</v>
      </c>
      <c r="E3926">
        <v>-3.03</v>
      </c>
      <c r="F3926">
        <v>-3.03</v>
      </c>
      <c r="G3926">
        <v>0.77</v>
      </c>
      <c r="H3926">
        <v>-2.2599999999999998</v>
      </c>
      <c r="I3926">
        <v>2.33</v>
      </c>
      <c r="J3926">
        <v>7.0000000000000201E-2</v>
      </c>
    </row>
    <row r="3927" spans="1:10" x14ac:dyDescent="0.3">
      <c r="A3927" s="163">
        <v>45686</v>
      </c>
      <c r="B3927" t="s">
        <v>3909</v>
      </c>
      <c r="C3927">
        <v>285.55</v>
      </c>
      <c r="D3927">
        <v>-5.76</v>
      </c>
      <c r="E3927">
        <v>-3.76</v>
      </c>
      <c r="F3927">
        <v>-3.76</v>
      </c>
      <c r="G3927">
        <v>0.46</v>
      </c>
      <c r="H3927">
        <v>-3.3</v>
      </c>
      <c r="I3927">
        <v>9.81</v>
      </c>
      <c r="J3927">
        <v>6.5100000000000007</v>
      </c>
    </row>
    <row r="3928" spans="1:10" x14ac:dyDescent="0.3">
      <c r="A3928" s="163">
        <v>45686</v>
      </c>
      <c r="B3928" t="s">
        <v>3910</v>
      </c>
      <c r="C3928">
        <v>16.21</v>
      </c>
      <c r="D3928">
        <v>-5.26</v>
      </c>
      <c r="E3928">
        <v>-6.34</v>
      </c>
      <c r="F3928">
        <v>-6.34</v>
      </c>
      <c r="G3928">
        <v>7.75</v>
      </c>
      <c r="H3928">
        <v>1.41</v>
      </c>
      <c r="I3928">
        <v>13.2</v>
      </c>
      <c r="J3928">
        <v>14.61</v>
      </c>
    </row>
    <row r="3929" spans="1:10" x14ac:dyDescent="0.3">
      <c r="A3929" s="163">
        <v>45686</v>
      </c>
      <c r="B3929" t="s">
        <v>3911</v>
      </c>
      <c r="C3929">
        <v>26.68</v>
      </c>
      <c r="D3929">
        <v>-2.13</v>
      </c>
      <c r="E3929">
        <v>-9.11</v>
      </c>
      <c r="F3929">
        <v>-9.11</v>
      </c>
      <c r="G3929">
        <v>-3.77</v>
      </c>
      <c r="H3929">
        <v>-12.88</v>
      </c>
      <c r="I3929">
        <v>-1.48</v>
      </c>
      <c r="J3929">
        <v>-14.36</v>
      </c>
    </row>
    <row r="3930" spans="1:10" x14ac:dyDescent="0.3">
      <c r="A3930" s="163">
        <v>42905</v>
      </c>
      <c r="B3930" t="s">
        <v>4454</v>
      </c>
      <c r="C3930">
        <v>19</v>
      </c>
      <c r="D3930">
        <v>4.9400000000000004</v>
      </c>
      <c r="E3930">
        <v>-4.76</v>
      </c>
      <c r="G3930">
        <v>0</v>
      </c>
      <c r="I3930">
        <v>0</v>
      </c>
    </row>
    <row r="3931" spans="1:10" x14ac:dyDescent="0.3">
      <c r="A3931" s="163">
        <v>45686</v>
      </c>
      <c r="B3931" t="s">
        <v>3912</v>
      </c>
      <c r="C3931">
        <v>562.1</v>
      </c>
      <c r="D3931">
        <v>-1.85</v>
      </c>
      <c r="E3931">
        <v>-8.08</v>
      </c>
      <c r="F3931">
        <v>-8.08</v>
      </c>
      <c r="G3931">
        <v>6.13</v>
      </c>
      <c r="H3931">
        <v>-1.95</v>
      </c>
      <c r="I3931">
        <v>-3.07</v>
      </c>
      <c r="J3931">
        <v>-5.0199999999999996</v>
      </c>
    </row>
    <row r="3932" spans="1:10" x14ac:dyDescent="0.3">
      <c r="A3932" s="163">
        <v>45686</v>
      </c>
      <c r="B3932" t="s">
        <v>3913</v>
      </c>
      <c r="C3932">
        <v>99.5</v>
      </c>
      <c r="D3932">
        <v>-5.3800000000000008</v>
      </c>
      <c r="E3932">
        <v>-3.45</v>
      </c>
      <c r="F3932">
        <v>-3.45</v>
      </c>
      <c r="G3932">
        <v>-3.47</v>
      </c>
      <c r="H3932">
        <v>-6.92</v>
      </c>
      <c r="I3932">
        <v>2.21</v>
      </c>
      <c r="J3932">
        <v>-4.71</v>
      </c>
    </row>
    <row r="3933" spans="1:10" x14ac:dyDescent="0.3">
      <c r="A3933" s="163">
        <v>45686</v>
      </c>
      <c r="B3933" t="s">
        <v>3914</v>
      </c>
      <c r="C3933">
        <v>283.5</v>
      </c>
      <c r="D3933">
        <v>-1.47</v>
      </c>
      <c r="E3933">
        <v>-6.01</v>
      </c>
      <c r="F3933">
        <v>-6.01</v>
      </c>
      <c r="G3933">
        <v>-2.76</v>
      </c>
      <c r="H3933">
        <v>-8.77</v>
      </c>
      <c r="I3933">
        <v>0.41</v>
      </c>
      <c r="J3933">
        <v>-8.36</v>
      </c>
    </row>
    <row r="3934" spans="1:10" x14ac:dyDescent="0.3">
      <c r="A3934" s="163">
        <v>45686</v>
      </c>
      <c r="B3934" t="s">
        <v>3915</v>
      </c>
      <c r="C3934">
        <v>8.25</v>
      </c>
      <c r="D3934">
        <v>-4.76</v>
      </c>
      <c r="G3934">
        <v>3.12</v>
      </c>
      <c r="H3934">
        <v>3.12</v>
      </c>
      <c r="J3934">
        <v>3.12</v>
      </c>
    </row>
    <row r="3935" spans="1:10" x14ac:dyDescent="0.3">
      <c r="A3935" s="163">
        <v>45686</v>
      </c>
      <c r="B3935" t="s">
        <v>3916</v>
      </c>
      <c r="C3935">
        <v>29.13</v>
      </c>
      <c r="D3935">
        <v>-4.6900000000000004</v>
      </c>
      <c r="E3935">
        <v>-4.97</v>
      </c>
      <c r="F3935">
        <v>-4.97</v>
      </c>
      <c r="G3935">
        <v>-0.36</v>
      </c>
      <c r="H3935">
        <v>-5.33</v>
      </c>
      <c r="I3935">
        <v>4.82</v>
      </c>
      <c r="J3935">
        <v>-0.50999999999999979</v>
      </c>
    </row>
    <row r="3936" spans="1:10" x14ac:dyDescent="0.3">
      <c r="A3936" s="163">
        <v>43381</v>
      </c>
      <c r="B3936" t="s">
        <v>4455</v>
      </c>
      <c r="C3936">
        <v>2.27</v>
      </c>
      <c r="D3936">
        <v>-4.93</v>
      </c>
      <c r="E3936">
        <v>-4.62</v>
      </c>
      <c r="G3936">
        <v>0</v>
      </c>
      <c r="I3936">
        <v>0</v>
      </c>
    </row>
    <row r="3937" spans="1:10" x14ac:dyDescent="0.3">
      <c r="A3937" s="163">
        <v>45686</v>
      </c>
      <c r="B3937" t="s">
        <v>3917</v>
      </c>
      <c r="C3937">
        <v>7.84</v>
      </c>
      <c r="D3937">
        <v>-1.99</v>
      </c>
      <c r="E3937">
        <v>-1.4</v>
      </c>
      <c r="F3937">
        <v>-1.4</v>
      </c>
      <c r="G3937">
        <v>-3.24</v>
      </c>
      <c r="H3937">
        <v>-4.6400000000000006</v>
      </c>
      <c r="I3937">
        <v>4.95</v>
      </c>
      <c r="J3937">
        <v>0.30999999999999961</v>
      </c>
    </row>
    <row r="3938" spans="1:10" x14ac:dyDescent="0.3">
      <c r="A3938" s="163">
        <v>45686</v>
      </c>
      <c r="B3938" t="s">
        <v>3918</v>
      </c>
      <c r="C3938">
        <v>47.76</v>
      </c>
      <c r="D3938">
        <v>-0.75</v>
      </c>
      <c r="E3938">
        <v>-5</v>
      </c>
      <c r="F3938">
        <v>-5</v>
      </c>
      <c r="G3938">
        <v>-4.9800000000000004</v>
      </c>
      <c r="H3938">
        <v>-9.98</v>
      </c>
      <c r="I3938">
        <v>0.59</v>
      </c>
      <c r="J3938">
        <v>-9.39</v>
      </c>
    </row>
    <row r="3939" spans="1:10" x14ac:dyDescent="0.3">
      <c r="A3939" s="163">
        <v>45686</v>
      </c>
      <c r="B3939" t="s">
        <v>3919</v>
      </c>
      <c r="C3939">
        <v>11.86</v>
      </c>
      <c r="D3939">
        <v>-1.95</v>
      </c>
      <c r="E3939">
        <v>-1.99</v>
      </c>
      <c r="F3939">
        <v>-1.99</v>
      </c>
      <c r="G3939">
        <v>-1.94</v>
      </c>
      <c r="H3939">
        <v>-3.93</v>
      </c>
      <c r="I3939">
        <v>-1.98</v>
      </c>
      <c r="J3939">
        <v>-5.91</v>
      </c>
    </row>
    <row r="3940" spans="1:10" x14ac:dyDescent="0.3">
      <c r="A3940" s="163">
        <v>45686</v>
      </c>
      <c r="B3940" t="s">
        <v>3920</v>
      </c>
      <c r="C3940">
        <v>11.89</v>
      </c>
      <c r="D3940">
        <v>-3.8499999999999992</v>
      </c>
      <c r="E3940">
        <v>-3.15</v>
      </c>
      <c r="F3940">
        <v>-3.15</v>
      </c>
      <c r="G3940">
        <v>-2.5</v>
      </c>
      <c r="H3940">
        <v>-5.65</v>
      </c>
      <c r="I3940">
        <v>1.8</v>
      </c>
      <c r="J3940">
        <v>-3.850000000000001</v>
      </c>
    </row>
    <row r="3941" spans="1:10" x14ac:dyDescent="0.3">
      <c r="A3941" s="163">
        <v>45685</v>
      </c>
      <c r="B3941" t="s">
        <v>3921</v>
      </c>
      <c r="C3941">
        <v>34</v>
      </c>
      <c r="D3941">
        <v>-9.9700000000000006</v>
      </c>
      <c r="E3941">
        <v>-4.9800000000000004</v>
      </c>
      <c r="F3941">
        <v>-4.9800000000000004</v>
      </c>
      <c r="G3941">
        <v>-0.9</v>
      </c>
      <c r="H3941">
        <v>-5.8800000000000008</v>
      </c>
    </row>
    <row r="3942" spans="1:10" x14ac:dyDescent="0.3">
      <c r="A3942" s="163">
        <v>45686</v>
      </c>
      <c r="B3942" t="s">
        <v>3922</v>
      </c>
      <c r="C3942">
        <v>119.45</v>
      </c>
      <c r="D3942">
        <v>-11.11</v>
      </c>
      <c r="E3942">
        <v>-4.97</v>
      </c>
      <c r="F3942">
        <v>-4.97</v>
      </c>
      <c r="H3942">
        <v>-4.97</v>
      </c>
      <c r="J3942">
        <v>-4.97</v>
      </c>
    </row>
    <row r="3943" spans="1:10" x14ac:dyDescent="0.3">
      <c r="A3943" s="163">
        <v>45686</v>
      </c>
      <c r="B3943" t="s">
        <v>3923</v>
      </c>
      <c r="C3943">
        <v>49.29</v>
      </c>
      <c r="D3943">
        <v>-6.04</v>
      </c>
      <c r="E3943">
        <v>-1.54</v>
      </c>
      <c r="F3943">
        <v>-1.54</v>
      </c>
      <c r="G3943">
        <v>-1.79</v>
      </c>
      <c r="H3943">
        <v>-3.33</v>
      </c>
      <c r="I3943">
        <v>3.27</v>
      </c>
      <c r="J3943">
        <v>-0.06</v>
      </c>
    </row>
    <row r="3944" spans="1:10" x14ac:dyDescent="0.3">
      <c r="A3944" s="163">
        <v>45686</v>
      </c>
      <c r="B3944" t="s">
        <v>3924</v>
      </c>
      <c r="C3944">
        <v>10.62</v>
      </c>
      <c r="D3944">
        <v>-2.25</v>
      </c>
      <c r="E3944">
        <v>-4.93</v>
      </c>
      <c r="F3944">
        <v>-4.93</v>
      </c>
      <c r="G3944">
        <v>3.05</v>
      </c>
      <c r="H3944">
        <v>-1.88</v>
      </c>
      <c r="I3944">
        <v>4.84</v>
      </c>
      <c r="J3944">
        <v>2.96</v>
      </c>
    </row>
    <row r="3945" spans="1:10" x14ac:dyDescent="0.3">
      <c r="A3945" s="163">
        <v>45686</v>
      </c>
      <c r="B3945" t="s">
        <v>3925</v>
      </c>
      <c r="C3945">
        <v>12.29</v>
      </c>
      <c r="D3945">
        <v>-3.9900000000000007</v>
      </c>
      <c r="E3945">
        <v>-4.17</v>
      </c>
      <c r="F3945">
        <v>-4.17</v>
      </c>
      <c r="G3945">
        <v>-4.67</v>
      </c>
      <c r="H3945">
        <v>-8.84</v>
      </c>
      <c r="I3945">
        <v>3.8</v>
      </c>
      <c r="J3945">
        <v>-5.04</v>
      </c>
    </row>
    <row r="3946" spans="1:10" x14ac:dyDescent="0.3">
      <c r="A3946" s="163">
        <v>45686</v>
      </c>
      <c r="B3946" t="s">
        <v>3926</v>
      </c>
      <c r="C3946">
        <v>11.72</v>
      </c>
      <c r="D3946">
        <v>15.65</v>
      </c>
      <c r="G3946">
        <v>-0.82</v>
      </c>
      <c r="H3946">
        <v>-0.82</v>
      </c>
      <c r="I3946">
        <v>-2.82</v>
      </c>
      <c r="J3946">
        <v>-3.64</v>
      </c>
    </row>
    <row r="3947" spans="1:10" x14ac:dyDescent="0.3">
      <c r="A3947" s="163">
        <v>45686</v>
      </c>
      <c r="B3947" t="s">
        <v>3927</v>
      </c>
      <c r="C3947">
        <v>557.4</v>
      </c>
      <c r="D3947">
        <v>-6.39</v>
      </c>
      <c r="E3947">
        <v>-0.25</v>
      </c>
      <c r="F3947">
        <v>-0.25</v>
      </c>
      <c r="G3947">
        <v>0.9</v>
      </c>
      <c r="H3947">
        <v>0.65</v>
      </c>
      <c r="I3947">
        <v>0.66</v>
      </c>
      <c r="J3947">
        <v>1.31</v>
      </c>
    </row>
    <row r="3948" spans="1:10" x14ac:dyDescent="0.3">
      <c r="A3948" s="163">
        <v>45686</v>
      </c>
      <c r="B3948" t="s">
        <v>3928</v>
      </c>
      <c r="C3948">
        <v>73.099999999999994</v>
      </c>
      <c r="D3948">
        <v>-14.82</v>
      </c>
      <c r="E3948">
        <v>-5</v>
      </c>
      <c r="F3948">
        <v>-5</v>
      </c>
      <c r="G3948">
        <v>-3.05</v>
      </c>
      <c r="H3948">
        <v>-8.0500000000000007</v>
      </c>
      <c r="I3948">
        <v>4.43</v>
      </c>
      <c r="J3948">
        <v>-3.620000000000001</v>
      </c>
    </row>
    <row r="3949" spans="1:10" x14ac:dyDescent="0.3">
      <c r="A3949" s="163">
        <v>45685</v>
      </c>
      <c r="B3949" t="s">
        <v>4456</v>
      </c>
      <c r="C3949">
        <v>6.05</v>
      </c>
      <c r="D3949">
        <v>19.37</v>
      </c>
      <c r="E3949">
        <v>0</v>
      </c>
      <c r="G3949">
        <v>-4.72</v>
      </c>
      <c r="H3949">
        <v>0</v>
      </c>
      <c r="I3949">
        <v>0</v>
      </c>
      <c r="J3949">
        <v>-4.72</v>
      </c>
    </row>
    <row r="3950" spans="1:10" x14ac:dyDescent="0.3">
      <c r="A3950" s="163">
        <v>45686</v>
      </c>
      <c r="B3950" t="s">
        <v>3929</v>
      </c>
      <c r="C3950">
        <v>48.88</v>
      </c>
      <c r="D3950">
        <v>4.0000000000000403E-2</v>
      </c>
      <c r="E3950">
        <v>-2.3199999999999998</v>
      </c>
      <c r="F3950">
        <v>-2.3199999999999998</v>
      </c>
      <c r="G3950">
        <v>-5.05</v>
      </c>
      <c r="H3950">
        <v>-7.3699999999999992</v>
      </c>
      <c r="I3950">
        <v>2.02</v>
      </c>
      <c r="J3950">
        <v>-5.35</v>
      </c>
    </row>
    <row r="3951" spans="1:10" x14ac:dyDescent="0.3">
      <c r="A3951" s="163">
        <v>45684</v>
      </c>
      <c r="B3951" t="s">
        <v>4272</v>
      </c>
      <c r="C3951">
        <v>5.64</v>
      </c>
      <c r="D3951">
        <v>24.8</v>
      </c>
      <c r="E3951">
        <v>4.83</v>
      </c>
      <c r="F3951">
        <v>4.83</v>
      </c>
      <c r="G3951">
        <v>0</v>
      </c>
      <c r="H3951">
        <v>0</v>
      </c>
      <c r="I3951">
        <v>0</v>
      </c>
      <c r="J3951">
        <v>0</v>
      </c>
    </row>
    <row r="3952" spans="1:10" x14ac:dyDescent="0.3">
      <c r="A3952" s="163">
        <v>45686</v>
      </c>
      <c r="B3952" t="s">
        <v>3930</v>
      </c>
      <c r="C3952">
        <v>9.1300000000000008</v>
      </c>
      <c r="D3952">
        <v>-2.37</v>
      </c>
      <c r="E3952">
        <v>3.28</v>
      </c>
      <c r="F3952">
        <v>3.28</v>
      </c>
      <c r="G3952">
        <v>1.48</v>
      </c>
      <c r="H3952">
        <v>4.76</v>
      </c>
      <c r="I3952">
        <v>2.13</v>
      </c>
      <c r="J3952">
        <v>6.89</v>
      </c>
    </row>
    <row r="3953" spans="1:10" x14ac:dyDescent="0.3">
      <c r="A3953" s="163">
        <v>45686</v>
      </c>
      <c r="B3953" t="s">
        <v>3931</v>
      </c>
      <c r="C3953">
        <v>117.55</v>
      </c>
      <c r="D3953">
        <v>-1.35</v>
      </c>
      <c r="E3953">
        <v>-1.45</v>
      </c>
      <c r="F3953">
        <v>-1.45</v>
      </c>
      <c r="G3953">
        <v>-1.77</v>
      </c>
      <c r="H3953">
        <v>-3.22</v>
      </c>
      <c r="I3953">
        <v>0.64</v>
      </c>
      <c r="J3953">
        <v>-2.58</v>
      </c>
    </row>
    <row r="3954" spans="1:10" x14ac:dyDescent="0.3">
      <c r="A3954" s="163">
        <v>45686</v>
      </c>
      <c r="B3954" t="s">
        <v>3932</v>
      </c>
      <c r="C3954">
        <v>48.76</v>
      </c>
      <c r="D3954">
        <v>-0.23999999999999971</v>
      </c>
      <c r="E3954">
        <v>-5.16</v>
      </c>
      <c r="F3954">
        <v>-5.16</v>
      </c>
      <c r="G3954">
        <v>-3.47</v>
      </c>
      <c r="H3954">
        <v>-8.6300000000000008</v>
      </c>
      <c r="I3954">
        <v>3.68</v>
      </c>
      <c r="J3954">
        <v>-4.9500000000000011</v>
      </c>
    </row>
    <row r="3955" spans="1:10" x14ac:dyDescent="0.3">
      <c r="A3955" s="163">
        <v>45686</v>
      </c>
      <c r="B3955" t="s">
        <v>3933</v>
      </c>
      <c r="C3955">
        <v>32.97</v>
      </c>
      <c r="D3955">
        <v>-9.3000000000000007</v>
      </c>
      <c r="E3955">
        <v>-0.35</v>
      </c>
      <c r="F3955">
        <v>-0.35</v>
      </c>
      <c r="G3955">
        <v>1.28</v>
      </c>
      <c r="H3955">
        <v>0.93</v>
      </c>
      <c r="I3955">
        <v>4.04</v>
      </c>
      <c r="J3955">
        <v>4.97</v>
      </c>
    </row>
    <row r="3956" spans="1:10" x14ac:dyDescent="0.3">
      <c r="A3956" s="163">
        <v>45686</v>
      </c>
      <c r="B3956" t="s">
        <v>3934</v>
      </c>
      <c r="C3956">
        <v>12.96</v>
      </c>
      <c r="D3956">
        <v>-9.8699999999999992</v>
      </c>
      <c r="E3956">
        <v>-1.96</v>
      </c>
      <c r="F3956">
        <v>-1.96</v>
      </c>
      <c r="G3956">
        <v>-1.93</v>
      </c>
      <c r="H3956">
        <v>-3.89</v>
      </c>
      <c r="I3956">
        <v>-1.97</v>
      </c>
      <c r="J3956">
        <v>-5.8599999999999994</v>
      </c>
    </row>
    <row r="3957" spans="1:10" x14ac:dyDescent="0.3">
      <c r="A3957" s="163">
        <v>45686</v>
      </c>
      <c r="B3957" t="s">
        <v>3935</v>
      </c>
      <c r="C3957">
        <v>541.45000000000005</v>
      </c>
      <c r="D3957">
        <v>-2.77</v>
      </c>
      <c r="E3957">
        <v>-3.07</v>
      </c>
      <c r="F3957">
        <v>-3.07</v>
      </c>
      <c r="G3957">
        <v>2.75</v>
      </c>
      <c r="H3957">
        <v>-0.31999999999999978</v>
      </c>
      <c r="I3957">
        <v>0.38</v>
      </c>
      <c r="J3957">
        <v>6.0000000000000102E-2</v>
      </c>
    </row>
    <row r="3958" spans="1:10" x14ac:dyDescent="0.3">
      <c r="A3958" s="163">
        <v>45686</v>
      </c>
      <c r="B3958" t="s">
        <v>3936</v>
      </c>
      <c r="C3958">
        <v>0.82</v>
      </c>
      <c r="D3958">
        <v>-2.2599999999999998</v>
      </c>
      <c r="E3958">
        <v>-5.88</v>
      </c>
      <c r="F3958">
        <v>-5.88</v>
      </c>
      <c r="G3958">
        <v>2.5</v>
      </c>
      <c r="H3958">
        <v>-3.38</v>
      </c>
      <c r="J3958">
        <v>-3.38</v>
      </c>
    </row>
    <row r="3959" spans="1:10" x14ac:dyDescent="0.3">
      <c r="A3959" s="163">
        <v>45686</v>
      </c>
      <c r="B3959" t="s">
        <v>3937</v>
      </c>
      <c r="C3959">
        <v>6.29</v>
      </c>
      <c r="D3959">
        <v>9.6199999999999992</v>
      </c>
      <c r="E3959">
        <v>-1.88</v>
      </c>
      <c r="F3959">
        <v>-1.88</v>
      </c>
      <c r="G3959">
        <v>-5</v>
      </c>
      <c r="H3959">
        <v>-6.88</v>
      </c>
      <c r="I3959">
        <v>-2.63</v>
      </c>
      <c r="J3959">
        <v>-9.51</v>
      </c>
    </row>
    <row r="3960" spans="1:10" x14ac:dyDescent="0.3">
      <c r="A3960" s="163">
        <v>45684</v>
      </c>
      <c r="B3960" t="s">
        <v>3938</v>
      </c>
      <c r="C3960">
        <v>78.760000000000005</v>
      </c>
      <c r="D3960">
        <v>4.99</v>
      </c>
      <c r="E3960">
        <v>-1.99</v>
      </c>
      <c r="F3960">
        <v>-1.99</v>
      </c>
      <c r="G3960">
        <v>0</v>
      </c>
      <c r="H3960">
        <v>0</v>
      </c>
      <c r="I3960">
        <v>0</v>
      </c>
      <c r="J3960">
        <v>0</v>
      </c>
    </row>
    <row r="3961" spans="1:10" x14ac:dyDescent="0.3">
      <c r="A3961" s="163">
        <v>45686</v>
      </c>
      <c r="B3961" t="s">
        <v>3939</v>
      </c>
      <c r="C3961">
        <v>64.959999999999994</v>
      </c>
      <c r="D3961">
        <v>-1.42</v>
      </c>
      <c r="E3961">
        <v>-6.79</v>
      </c>
      <c r="F3961">
        <v>-6.79</v>
      </c>
      <c r="G3961">
        <v>10.54</v>
      </c>
      <c r="H3961">
        <v>3.7499999999999991</v>
      </c>
      <c r="I3961">
        <v>8.0500000000000007</v>
      </c>
      <c r="J3961">
        <v>11.8</v>
      </c>
    </row>
    <row r="3962" spans="1:10" x14ac:dyDescent="0.3">
      <c r="A3962" s="163">
        <v>45686</v>
      </c>
      <c r="B3962" t="s">
        <v>3940</v>
      </c>
      <c r="C3962">
        <v>430.6</v>
      </c>
      <c r="D3962">
        <v>-2.68</v>
      </c>
      <c r="E3962">
        <v>-4.26</v>
      </c>
      <c r="F3962">
        <v>-4.26</v>
      </c>
      <c r="G3962">
        <v>0.51</v>
      </c>
      <c r="H3962">
        <v>-3.75</v>
      </c>
      <c r="I3962">
        <v>1.23</v>
      </c>
      <c r="J3962">
        <v>-2.52</v>
      </c>
    </row>
    <row r="3963" spans="1:10" x14ac:dyDescent="0.3">
      <c r="A3963" s="163">
        <v>45686</v>
      </c>
      <c r="B3963" t="s">
        <v>3941</v>
      </c>
      <c r="C3963">
        <v>491.35</v>
      </c>
      <c r="D3963">
        <v>-6.77</v>
      </c>
      <c r="E3963">
        <v>-9.99</v>
      </c>
      <c r="F3963">
        <v>-9.99</v>
      </c>
      <c r="G3963">
        <v>5.47</v>
      </c>
      <c r="H3963">
        <v>-4.5200000000000005</v>
      </c>
      <c r="I3963">
        <v>-3.59</v>
      </c>
      <c r="J3963">
        <v>-8.11</v>
      </c>
    </row>
    <row r="3964" spans="1:10" x14ac:dyDescent="0.3">
      <c r="A3964" s="163">
        <v>45684</v>
      </c>
      <c r="B3964" t="s">
        <v>3942</v>
      </c>
      <c r="C3964">
        <v>252.6</v>
      </c>
      <c r="D3964">
        <v>8.0000000000000099E-2</v>
      </c>
      <c r="E3964">
        <v>-2</v>
      </c>
      <c r="F3964">
        <v>-2</v>
      </c>
      <c r="G3964">
        <v>0</v>
      </c>
      <c r="H3964">
        <v>0</v>
      </c>
      <c r="I3964">
        <v>0</v>
      </c>
      <c r="J3964">
        <v>0</v>
      </c>
    </row>
    <row r="3965" spans="1:10" x14ac:dyDescent="0.3">
      <c r="A3965" s="163">
        <v>45686</v>
      </c>
      <c r="B3965" t="s">
        <v>3943</v>
      </c>
      <c r="C3965">
        <v>19.829999999999998</v>
      </c>
      <c r="D3965">
        <v>-2.64</v>
      </c>
      <c r="E3965">
        <v>-3.61</v>
      </c>
      <c r="F3965">
        <v>-3.61</v>
      </c>
      <c r="G3965">
        <v>-1.25</v>
      </c>
      <c r="H3965">
        <v>-4.8599999999999994</v>
      </c>
      <c r="I3965">
        <v>0.35</v>
      </c>
      <c r="J3965">
        <v>-4.51</v>
      </c>
    </row>
    <row r="3966" spans="1:10" x14ac:dyDescent="0.3">
      <c r="A3966" s="163">
        <v>45686</v>
      </c>
      <c r="B3966" t="s">
        <v>3944</v>
      </c>
      <c r="C3966">
        <v>18.329999999999998</v>
      </c>
      <c r="D3966">
        <v>-4.8699999999999992</v>
      </c>
      <c r="E3966">
        <v>-0.7</v>
      </c>
      <c r="F3966">
        <v>-0.7</v>
      </c>
      <c r="G3966">
        <v>-1.63</v>
      </c>
      <c r="H3966">
        <v>-2.33</v>
      </c>
      <c r="I3966">
        <v>0.94</v>
      </c>
      <c r="J3966">
        <v>-1.39</v>
      </c>
    </row>
    <row r="3967" spans="1:10" x14ac:dyDescent="0.3">
      <c r="A3967" s="163">
        <v>45686</v>
      </c>
      <c r="B3967" t="s">
        <v>3945</v>
      </c>
      <c r="C3967">
        <v>11.28</v>
      </c>
      <c r="D3967">
        <v>-4.4700000000000006</v>
      </c>
      <c r="E3967">
        <v>-3.9</v>
      </c>
      <c r="F3967">
        <v>-3.9</v>
      </c>
      <c r="G3967">
        <v>2.52</v>
      </c>
      <c r="H3967">
        <v>-1.38</v>
      </c>
      <c r="I3967">
        <v>-0.88</v>
      </c>
      <c r="J3967">
        <v>-2.2599999999999998</v>
      </c>
    </row>
    <row r="3968" spans="1:10" x14ac:dyDescent="0.3">
      <c r="A3968" s="163">
        <v>45686</v>
      </c>
      <c r="B3968" t="s">
        <v>3946</v>
      </c>
      <c r="C3968">
        <v>7.11</v>
      </c>
      <c r="D3968">
        <v>7.1300000000000008</v>
      </c>
      <c r="E3968">
        <v>-4.88</v>
      </c>
      <c r="F3968">
        <v>-4.88</v>
      </c>
      <c r="G3968">
        <v>-1.97</v>
      </c>
      <c r="H3968">
        <v>-6.85</v>
      </c>
      <c r="I3968">
        <v>-4.5599999999999996</v>
      </c>
      <c r="J3968">
        <v>-11.41</v>
      </c>
    </row>
    <row r="3969" spans="1:10" x14ac:dyDescent="0.3">
      <c r="A3969" s="163">
        <v>45686</v>
      </c>
      <c r="B3969" t="s">
        <v>3947</v>
      </c>
      <c r="C3969">
        <v>1146.1500000000001</v>
      </c>
      <c r="D3969">
        <v>1.2999999999999998</v>
      </c>
      <c r="E3969">
        <v>-0.79</v>
      </c>
      <c r="F3969">
        <v>-0.79</v>
      </c>
      <c r="G3969">
        <v>2.16</v>
      </c>
      <c r="H3969">
        <v>1.37</v>
      </c>
      <c r="I3969">
        <v>0.62</v>
      </c>
      <c r="J3969">
        <v>1.99</v>
      </c>
    </row>
    <row r="3970" spans="1:10" x14ac:dyDescent="0.3">
      <c r="A3970" s="163">
        <v>45686</v>
      </c>
      <c r="B3970" t="s">
        <v>3948</v>
      </c>
      <c r="C3970">
        <v>1770.15</v>
      </c>
      <c r="D3970">
        <v>-3.42</v>
      </c>
      <c r="E3970">
        <v>-4.0199999999999996</v>
      </c>
      <c r="F3970">
        <v>-4.0199999999999996</v>
      </c>
      <c r="G3970">
        <v>5.28</v>
      </c>
      <c r="H3970">
        <v>1.2600000000000009</v>
      </c>
      <c r="I3970">
        <v>4.12</v>
      </c>
      <c r="J3970">
        <v>5.3800000000000008</v>
      </c>
    </row>
    <row r="3971" spans="1:10" x14ac:dyDescent="0.3">
      <c r="A3971" s="163">
        <v>45686</v>
      </c>
      <c r="B3971" t="s">
        <v>3949</v>
      </c>
      <c r="C3971">
        <v>6.48</v>
      </c>
      <c r="D3971">
        <v>-3.78</v>
      </c>
      <c r="E3971">
        <v>-2.99</v>
      </c>
      <c r="F3971">
        <v>-2.99</v>
      </c>
      <c r="G3971">
        <v>-2.93</v>
      </c>
      <c r="H3971">
        <v>-5.92</v>
      </c>
      <c r="I3971">
        <v>-2.11</v>
      </c>
      <c r="J3971">
        <v>-8.0299999999999994</v>
      </c>
    </row>
    <row r="3972" spans="1:10" x14ac:dyDescent="0.3">
      <c r="A3972" s="163">
        <v>45686</v>
      </c>
      <c r="B3972" t="s">
        <v>3950</v>
      </c>
      <c r="C3972">
        <v>15.66</v>
      </c>
      <c r="D3972">
        <v>-2.0099999999999998</v>
      </c>
      <c r="E3972">
        <v>-0.88</v>
      </c>
      <c r="F3972">
        <v>-0.88</v>
      </c>
      <c r="G3972">
        <v>-1.85</v>
      </c>
      <c r="H3972">
        <v>-2.73</v>
      </c>
      <c r="I3972">
        <v>1.75</v>
      </c>
      <c r="J3972">
        <v>-0.98</v>
      </c>
    </row>
    <row r="3973" spans="1:10" x14ac:dyDescent="0.3">
      <c r="A3973" s="163">
        <v>45686</v>
      </c>
      <c r="B3973" t="s">
        <v>3951</v>
      </c>
      <c r="C3973">
        <v>1301.6500000000001</v>
      </c>
      <c r="D3973">
        <v>-10.010000000000002</v>
      </c>
      <c r="E3973">
        <v>-1.82</v>
      </c>
      <c r="F3973">
        <v>-1.82</v>
      </c>
      <c r="G3973">
        <v>-5.41</v>
      </c>
      <c r="H3973">
        <v>-7.23</v>
      </c>
      <c r="I3973">
        <v>9.6999999999999993</v>
      </c>
      <c r="J3973">
        <v>2.4699999999999989</v>
      </c>
    </row>
    <row r="3974" spans="1:10" x14ac:dyDescent="0.3">
      <c r="A3974" s="163">
        <v>45686</v>
      </c>
      <c r="B3974" t="s">
        <v>3952</v>
      </c>
      <c r="C3974">
        <v>289.5</v>
      </c>
      <c r="D3974">
        <v>-2.2999999999999998</v>
      </c>
      <c r="E3974">
        <v>-2.48</v>
      </c>
      <c r="F3974">
        <v>-2.48</v>
      </c>
      <c r="G3974">
        <v>-2.93</v>
      </c>
      <c r="H3974">
        <v>-5.41</v>
      </c>
      <c r="I3974">
        <v>4.51</v>
      </c>
      <c r="J3974">
        <v>-0.90000000000000036</v>
      </c>
    </row>
    <row r="3975" spans="1:10" x14ac:dyDescent="0.3">
      <c r="A3975" s="163">
        <v>45686</v>
      </c>
      <c r="B3975" t="s">
        <v>4457</v>
      </c>
      <c r="C3975">
        <v>76.05</v>
      </c>
      <c r="D3975">
        <v>-4.03</v>
      </c>
      <c r="E3975">
        <v>0</v>
      </c>
      <c r="G3975">
        <v>0</v>
      </c>
      <c r="I3975">
        <v>-3.49</v>
      </c>
      <c r="J3975">
        <v>0</v>
      </c>
    </row>
    <row r="3976" spans="1:10" x14ac:dyDescent="0.3">
      <c r="A3976" s="163">
        <v>45686</v>
      </c>
      <c r="B3976" t="s">
        <v>3953</v>
      </c>
      <c r="C3976">
        <v>223.25</v>
      </c>
      <c r="D3976">
        <v>-6.02</v>
      </c>
      <c r="E3976">
        <v>-6.56</v>
      </c>
      <c r="F3976">
        <v>-6.56</v>
      </c>
      <c r="G3976">
        <v>3</v>
      </c>
      <c r="H3976">
        <v>-3.56</v>
      </c>
      <c r="I3976">
        <v>0.11</v>
      </c>
      <c r="J3976">
        <v>-3.45</v>
      </c>
    </row>
    <row r="3977" spans="1:10" x14ac:dyDescent="0.3">
      <c r="A3977" s="163">
        <v>45686</v>
      </c>
      <c r="B3977" t="s">
        <v>3954</v>
      </c>
      <c r="C3977">
        <v>691.2</v>
      </c>
      <c r="D3977">
        <v>-6.05</v>
      </c>
      <c r="E3977">
        <v>-2</v>
      </c>
      <c r="F3977">
        <v>-2</v>
      </c>
      <c r="G3977">
        <v>-1.99</v>
      </c>
      <c r="H3977">
        <v>-3.99</v>
      </c>
      <c r="I3977">
        <v>-2</v>
      </c>
      <c r="J3977">
        <v>-5.99</v>
      </c>
    </row>
    <row r="3978" spans="1:10" x14ac:dyDescent="0.3">
      <c r="A3978" s="163">
        <v>45686</v>
      </c>
      <c r="B3978" t="s">
        <v>3955</v>
      </c>
      <c r="C3978">
        <v>5.17</v>
      </c>
      <c r="D3978">
        <v>-8.82</v>
      </c>
      <c r="E3978">
        <v>-1.02</v>
      </c>
      <c r="F3978">
        <v>-1.02</v>
      </c>
      <c r="G3978">
        <v>3.29</v>
      </c>
      <c r="H3978">
        <v>2.27</v>
      </c>
      <c r="I3978">
        <v>2.99</v>
      </c>
      <c r="J3978">
        <v>5.26</v>
      </c>
    </row>
    <row r="3979" spans="1:10" x14ac:dyDescent="0.3">
      <c r="A3979" s="163">
        <v>45686</v>
      </c>
      <c r="B3979" t="s">
        <v>3956</v>
      </c>
      <c r="C3979">
        <v>11.08</v>
      </c>
      <c r="D3979">
        <v>-9.3000000000000007</v>
      </c>
      <c r="E3979">
        <v>-6.85</v>
      </c>
      <c r="F3979">
        <v>-6.85</v>
      </c>
      <c r="G3979">
        <v>-2.4500000000000002</v>
      </c>
      <c r="H3979">
        <v>-9.3000000000000007</v>
      </c>
      <c r="I3979">
        <v>3.07</v>
      </c>
      <c r="J3979">
        <v>-6.23</v>
      </c>
    </row>
    <row r="3980" spans="1:10" x14ac:dyDescent="0.3">
      <c r="A3980" s="163">
        <v>45686</v>
      </c>
      <c r="B3980" t="s">
        <v>3957</v>
      </c>
      <c r="C3980">
        <v>4089.75</v>
      </c>
      <c r="D3980">
        <v>-4.62</v>
      </c>
      <c r="E3980">
        <v>-0.7</v>
      </c>
      <c r="F3980">
        <v>-0.7</v>
      </c>
      <c r="G3980">
        <v>-1.46</v>
      </c>
      <c r="H3980">
        <v>-2.16</v>
      </c>
      <c r="I3980">
        <v>7.66</v>
      </c>
      <c r="J3980">
        <v>5.5</v>
      </c>
    </row>
    <row r="3981" spans="1:10" x14ac:dyDescent="0.3">
      <c r="A3981" s="163">
        <v>45686</v>
      </c>
      <c r="B3981" t="s">
        <v>3958</v>
      </c>
      <c r="C3981">
        <v>118.65</v>
      </c>
      <c r="D3981">
        <v>0.56999999999999984</v>
      </c>
      <c r="E3981">
        <v>-7.56</v>
      </c>
      <c r="F3981">
        <v>-7.56</v>
      </c>
      <c r="G3981">
        <v>-4.46</v>
      </c>
      <c r="H3981">
        <v>-12.02</v>
      </c>
      <c r="I3981">
        <v>3.58</v>
      </c>
      <c r="J3981">
        <v>-8.44</v>
      </c>
    </row>
    <row r="3982" spans="1:10" x14ac:dyDescent="0.3">
      <c r="A3982" s="163">
        <v>45686</v>
      </c>
      <c r="B3982" t="s">
        <v>3959</v>
      </c>
      <c r="C3982">
        <v>58.81</v>
      </c>
      <c r="D3982">
        <v>-5.03</v>
      </c>
      <c r="E3982">
        <v>-6.51</v>
      </c>
      <c r="F3982">
        <v>-6.51</v>
      </c>
      <c r="G3982">
        <v>1.1100000000000001</v>
      </c>
      <c r="H3982">
        <v>-5.4</v>
      </c>
      <c r="I3982">
        <v>5.98</v>
      </c>
      <c r="J3982">
        <v>0.58000000000000096</v>
      </c>
    </row>
    <row r="3983" spans="1:10" x14ac:dyDescent="0.3">
      <c r="A3983" s="163">
        <v>45679</v>
      </c>
      <c r="B3983" t="s">
        <v>3960</v>
      </c>
      <c r="C3983">
        <v>146.5</v>
      </c>
      <c r="D3983">
        <v>-0.57000000000000028</v>
      </c>
      <c r="E3983">
        <v>0.67</v>
      </c>
      <c r="G3983">
        <v>-6.9</v>
      </c>
      <c r="I3983">
        <v>-0.41</v>
      </c>
    </row>
    <row r="3984" spans="1:10" x14ac:dyDescent="0.3">
      <c r="A3984" s="163">
        <v>45686</v>
      </c>
      <c r="B3984" t="s">
        <v>3961</v>
      </c>
      <c r="C3984">
        <v>357.4</v>
      </c>
      <c r="D3984">
        <v>-4.97</v>
      </c>
      <c r="E3984">
        <v>0.04</v>
      </c>
      <c r="F3984">
        <v>0.04</v>
      </c>
      <c r="G3984">
        <v>-3.34</v>
      </c>
      <c r="H3984">
        <v>-3.3</v>
      </c>
      <c r="I3984">
        <v>1.1000000000000001</v>
      </c>
      <c r="J3984">
        <v>-2.2000000000000002</v>
      </c>
    </row>
    <row r="3985" spans="1:10" x14ac:dyDescent="0.3">
      <c r="A3985" s="163">
        <v>45686</v>
      </c>
      <c r="B3985" t="s">
        <v>3962</v>
      </c>
      <c r="C3985">
        <v>3694.5</v>
      </c>
      <c r="D3985">
        <v>-2.15</v>
      </c>
      <c r="E3985">
        <v>-4.75</v>
      </c>
      <c r="F3985">
        <v>-4.75</v>
      </c>
      <c r="G3985">
        <v>-3.25</v>
      </c>
      <c r="H3985">
        <v>-8</v>
      </c>
      <c r="I3985">
        <v>2.13</v>
      </c>
      <c r="J3985">
        <v>-5.87</v>
      </c>
    </row>
    <row r="3986" spans="1:10" x14ac:dyDescent="0.3">
      <c r="A3986" s="163">
        <v>45686</v>
      </c>
      <c r="B3986" t="s">
        <v>4273</v>
      </c>
      <c r="C3986">
        <v>64</v>
      </c>
      <c r="D3986">
        <v>-3.82</v>
      </c>
      <c r="E3986">
        <v>-1.39</v>
      </c>
      <c r="F3986">
        <v>-1.39</v>
      </c>
      <c r="G3986">
        <v>-0.39</v>
      </c>
      <c r="H3986">
        <v>-1.7799999999999998</v>
      </c>
      <c r="I3986">
        <v>0.47</v>
      </c>
      <c r="J3986">
        <v>-1.3099999999999998</v>
      </c>
    </row>
    <row r="3987" spans="1:10" x14ac:dyDescent="0.3">
      <c r="A3987" s="163">
        <v>45686</v>
      </c>
      <c r="B3987" t="s">
        <v>3963</v>
      </c>
      <c r="C3987">
        <v>6141</v>
      </c>
      <c r="D3987">
        <v>-9.06</v>
      </c>
      <c r="E3987">
        <v>-0.01</v>
      </c>
      <c r="F3987">
        <v>-0.01</v>
      </c>
      <c r="G3987">
        <v>-1.01</v>
      </c>
      <c r="H3987">
        <v>-1.02</v>
      </c>
      <c r="I3987">
        <v>-5.51</v>
      </c>
      <c r="J3987">
        <v>-6.5299999999999994</v>
      </c>
    </row>
    <row r="3988" spans="1:10" x14ac:dyDescent="0.3">
      <c r="A3988" s="163">
        <v>44362</v>
      </c>
      <c r="B3988" t="s">
        <v>4458</v>
      </c>
      <c r="C3988">
        <v>7.25</v>
      </c>
      <c r="D3988">
        <v>24.58</v>
      </c>
      <c r="E3988">
        <v>4.9400000000000004</v>
      </c>
      <c r="G3988">
        <v>-2.42</v>
      </c>
    </row>
    <row r="3989" spans="1:10" x14ac:dyDescent="0.3">
      <c r="A3989" s="163">
        <v>45686</v>
      </c>
      <c r="B3989" t="s">
        <v>3964</v>
      </c>
      <c r="C3989">
        <v>498.3</v>
      </c>
      <c r="D3989">
        <v>2.0200000000000005</v>
      </c>
      <c r="E3989">
        <v>-6.13</v>
      </c>
      <c r="F3989">
        <v>-6.13</v>
      </c>
      <c r="G3989">
        <v>4.57</v>
      </c>
      <c r="H3989">
        <v>-1.5599999999999996</v>
      </c>
      <c r="I3989">
        <v>0.28999999999999998</v>
      </c>
      <c r="J3989">
        <v>-1.2699999999999996</v>
      </c>
    </row>
    <row r="3990" spans="1:10" x14ac:dyDescent="0.3">
      <c r="A3990" s="163">
        <v>45686</v>
      </c>
      <c r="B3990" t="s">
        <v>3965</v>
      </c>
      <c r="C3990">
        <v>976.1</v>
      </c>
      <c r="D3990">
        <v>-10.029999999999999</v>
      </c>
      <c r="E3990">
        <v>-3.57</v>
      </c>
      <c r="F3990">
        <v>-3.57</v>
      </c>
      <c r="G3990">
        <v>-0.86</v>
      </c>
      <c r="H3990">
        <v>-4.43</v>
      </c>
      <c r="I3990">
        <v>4.5199999999999996</v>
      </c>
      <c r="J3990">
        <v>8.9999999999999802E-2</v>
      </c>
    </row>
    <row r="3991" spans="1:10" x14ac:dyDescent="0.3">
      <c r="A3991" s="163">
        <v>45686</v>
      </c>
      <c r="B3991" t="s">
        <v>3966</v>
      </c>
      <c r="C3991">
        <v>3</v>
      </c>
      <c r="D3991">
        <v>2.34</v>
      </c>
      <c r="E3991">
        <v>-1.89</v>
      </c>
      <c r="F3991">
        <v>-1.89</v>
      </c>
      <c r="G3991">
        <v>-1.92</v>
      </c>
      <c r="H3991">
        <v>-3.81</v>
      </c>
      <c r="I3991">
        <v>-1.96</v>
      </c>
      <c r="J3991">
        <v>-5.77</v>
      </c>
    </row>
    <row r="3992" spans="1:10" x14ac:dyDescent="0.3">
      <c r="A3992" s="163">
        <v>45686</v>
      </c>
      <c r="B3992" t="s">
        <v>3967</v>
      </c>
      <c r="C3992">
        <v>907.6</v>
      </c>
      <c r="D3992">
        <v>-2.68</v>
      </c>
      <c r="E3992">
        <v>-1.31</v>
      </c>
      <c r="F3992">
        <v>-1.31</v>
      </c>
      <c r="G3992">
        <v>-0.77</v>
      </c>
      <c r="H3992">
        <v>-2.08</v>
      </c>
      <c r="I3992">
        <v>5</v>
      </c>
      <c r="J3992">
        <v>2.92</v>
      </c>
    </row>
    <row r="3993" spans="1:10" x14ac:dyDescent="0.3">
      <c r="A3993" s="163">
        <v>45686</v>
      </c>
      <c r="B3993" t="s">
        <v>3968</v>
      </c>
      <c r="C3993">
        <v>2.91</v>
      </c>
      <c r="D3993">
        <v>-5.24</v>
      </c>
      <c r="E3993">
        <v>-2.04</v>
      </c>
      <c r="F3993">
        <v>-2.04</v>
      </c>
      <c r="G3993">
        <v>0.69</v>
      </c>
      <c r="H3993">
        <v>-1.35</v>
      </c>
      <c r="I3993">
        <v>0.34</v>
      </c>
      <c r="J3993">
        <v>-1.01</v>
      </c>
    </row>
    <row r="3994" spans="1:10" x14ac:dyDescent="0.3">
      <c r="A3994" s="163">
        <v>45686</v>
      </c>
      <c r="B3994" t="s">
        <v>3969</v>
      </c>
      <c r="C3994">
        <v>3.73</v>
      </c>
      <c r="D3994">
        <v>-3.54</v>
      </c>
      <c r="E3994">
        <v>-4.1500000000000004</v>
      </c>
      <c r="F3994">
        <v>-4.1500000000000004</v>
      </c>
      <c r="G3994">
        <v>-2.4300000000000002</v>
      </c>
      <c r="H3994">
        <v>-6.58</v>
      </c>
      <c r="I3994">
        <v>3.32</v>
      </c>
      <c r="J3994">
        <v>-3.26</v>
      </c>
    </row>
    <row r="3995" spans="1:10" x14ac:dyDescent="0.3">
      <c r="A3995" s="163">
        <v>45686</v>
      </c>
      <c r="B3995" t="s">
        <v>3970</v>
      </c>
      <c r="C3995">
        <v>0.46</v>
      </c>
      <c r="D3995">
        <v>-2</v>
      </c>
      <c r="E3995">
        <v>-4.17</v>
      </c>
      <c r="F3995">
        <v>-4.17</v>
      </c>
      <c r="G3995">
        <v>-4.3499999999999996</v>
      </c>
      <c r="H3995">
        <v>-8.52</v>
      </c>
      <c r="I3995">
        <v>4.55</v>
      </c>
      <c r="J3995">
        <v>-3.97</v>
      </c>
    </row>
    <row r="3996" spans="1:10" x14ac:dyDescent="0.3">
      <c r="A3996" s="163">
        <v>45686</v>
      </c>
      <c r="B3996" t="s">
        <v>3971</v>
      </c>
      <c r="C3996">
        <v>1.5</v>
      </c>
      <c r="D3996">
        <v>-3.07</v>
      </c>
      <c r="E3996">
        <v>-3.16</v>
      </c>
      <c r="F3996">
        <v>-3.16</v>
      </c>
      <c r="G3996">
        <v>0.65</v>
      </c>
      <c r="H3996">
        <v>-2.5099999999999998</v>
      </c>
      <c r="I3996">
        <v>-2.6</v>
      </c>
      <c r="J3996">
        <v>-5.1100000000000003</v>
      </c>
    </row>
    <row r="3997" spans="1:10" x14ac:dyDescent="0.3">
      <c r="A3997" s="163">
        <v>45686</v>
      </c>
      <c r="B3997" t="s">
        <v>3972</v>
      </c>
      <c r="C3997">
        <v>196.05</v>
      </c>
      <c r="D3997">
        <v>8.93</v>
      </c>
      <c r="E3997">
        <v>-0.13</v>
      </c>
      <c r="F3997">
        <v>-0.13</v>
      </c>
      <c r="G3997">
        <v>-3.9</v>
      </c>
      <c r="H3997">
        <v>-4.03</v>
      </c>
      <c r="I3997">
        <v>4.7</v>
      </c>
      <c r="J3997">
        <v>0.66999999999999993</v>
      </c>
    </row>
    <row r="3998" spans="1:10" x14ac:dyDescent="0.3">
      <c r="A3998" s="163">
        <v>45686</v>
      </c>
      <c r="B3998" t="s">
        <v>3973</v>
      </c>
      <c r="C3998">
        <v>18.45</v>
      </c>
      <c r="D3998">
        <v>-8.9499999999999993</v>
      </c>
      <c r="G3998">
        <v>-9.09</v>
      </c>
      <c r="I3998">
        <v>8.5299999999999994</v>
      </c>
      <c r="J3998">
        <v>-9.09</v>
      </c>
    </row>
    <row r="3999" spans="1:10" x14ac:dyDescent="0.3">
      <c r="A3999" s="163">
        <v>45686</v>
      </c>
      <c r="B3999" t="s">
        <v>3974</v>
      </c>
      <c r="C3999">
        <v>851.05</v>
      </c>
      <c r="D3999">
        <v>2.02</v>
      </c>
      <c r="E3999">
        <v>-3.92</v>
      </c>
      <c r="F3999">
        <v>-3.92</v>
      </c>
      <c r="G3999">
        <v>-4.2300000000000004</v>
      </c>
      <c r="H3999">
        <v>-8.15</v>
      </c>
      <c r="I3999">
        <v>6.57</v>
      </c>
      <c r="J3999">
        <v>-1.58</v>
      </c>
    </row>
    <row r="4000" spans="1:10" x14ac:dyDescent="0.3">
      <c r="A4000" s="163">
        <v>45686</v>
      </c>
      <c r="B4000" t="s">
        <v>3975</v>
      </c>
      <c r="C4000">
        <v>1619.15</v>
      </c>
      <c r="D4000">
        <v>-1.6399999999999997</v>
      </c>
      <c r="E4000">
        <v>-1.48</v>
      </c>
      <c r="F4000">
        <v>-1.48</v>
      </c>
      <c r="G4000">
        <v>-3.86</v>
      </c>
      <c r="H4000">
        <v>-5.34</v>
      </c>
      <c r="I4000">
        <v>1.1200000000000001</v>
      </c>
      <c r="J4000">
        <v>-4.22</v>
      </c>
    </row>
    <row r="4001" spans="1:10" x14ac:dyDescent="0.3">
      <c r="A4001" s="163">
        <v>45686</v>
      </c>
      <c r="B4001" t="s">
        <v>4459</v>
      </c>
      <c r="C4001">
        <v>35.9</v>
      </c>
      <c r="D4001">
        <v>-3.47</v>
      </c>
      <c r="I4001">
        <v>2.13</v>
      </c>
      <c r="J4001">
        <v>2.13</v>
      </c>
    </row>
    <row r="4002" spans="1:10" x14ac:dyDescent="0.3">
      <c r="A4002" s="163">
        <v>45686</v>
      </c>
      <c r="B4002" t="s">
        <v>3976</v>
      </c>
      <c r="C4002">
        <v>117.9</v>
      </c>
      <c r="D4002">
        <v>-4.5</v>
      </c>
      <c r="E4002">
        <v>-0.62</v>
      </c>
      <c r="F4002">
        <v>-0.62</v>
      </c>
      <c r="G4002">
        <v>-1.68</v>
      </c>
      <c r="H4002">
        <v>-2.2999999999999998</v>
      </c>
      <c r="I4002">
        <v>6.22</v>
      </c>
      <c r="J4002">
        <v>3.92</v>
      </c>
    </row>
    <row r="4003" spans="1:10" x14ac:dyDescent="0.3">
      <c r="A4003" s="163">
        <v>45686</v>
      </c>
      <c r="B4003" t="s">
        <v>3977</v>
      </c>
      <c r="C4003">
        <v>1630.85</v>
      </c>
      <c r="D4003">
        <v>-2.4400000000000004</v>
      </c>
      <c r="E4003">
        <v>-6.09</v>
      </c>
      <c r="F4003">
        <v>-6.09</v>
      </c>
      <c r="G4003">
        <v>-4.58</v>
      </c>
      <c r="H4003">
        <v>-10.67</v>
      </c>
      <c r="I4003">
        <v>1.34</v>
      </c>
      <c r="J4003">
        <v>-9.33</v>
      </c>
    </row>
    <row r="4004" spans="1:10" x14ac:dyDescent="0.3">
      <c r="A4004" s="163">
        <v>45686</v>
      </c>
      <c r="B4004" t="s">
        <v>3978</v>
      </c>
      <c r="C4004">
        <v>52.4</v>
      </c>
      <c r="D4004">
        <v>-1.85</v>
      </c>
      <c r="E4004">
        <v>-6.83</v>
      </c>
      <c r="F4004">
        <v>-6.83</v>
      </c>
      <c r="G4004">
        <v>5.92</v>
      </c>
      <c r="H4004">
        <v>-0.91</v>
      </c>
      <c r="I4004">
        <v>0.96</v>
      </c>
      <c r="J4004">
        <v>4.9999999999999802E-2</v>
      </c>
    </row>
    <row r="4005" spans="1:10" x14ac:dyDescent="0.3">
      <c r="A4005" s="163">
        <v>45686</v>
      </c>
      <c r="B4005" t="s">
        <v>3979</v>
      </c>
      <c r="C4005">
        <v>1.62</v>
      </c>
      <c r="D4005">
        <v>-1.65</v>
      </c>
      <c r="E4005">
        <v>-2.96</v>
      </c>
      <c r="F4005">
        <v>-2.96</v>
      </c>
      <c r="G4005">
        <v>-1.22</v>
      </c>
      <c r="H4005">
        <v>-4.18</v>
      </c>
      <c r="J4005">
        <v>-4.18</v>
      </c>
    </row>
    <row r="4006" spans="1:10" x14ac:dyDescent="0.3">
      <c r="A4006" s="163">
        <v>45686</v>
      </c>
      <c r="B4006" t="s">
        <v>3980</v>
      </c>
      <c r="C4006">
        <v>399.4</v>
      </c>
      <c r="D4006">
        <v>-2.85</v>
      </c>
      <c r="E4006">
        <v>-6.11</v>
      </c>
      <c r="F4006">
        <v>-6.11</v>
      </c>
      <c r="G4006">
        <v>2.58</v>
      </c>
      <c r="H4006">
        <v>-3.53</v>
      </c>
      <c r="I4006">
        <v>1.1399999999999999</v>
      </c>
      <c r="J4006">
        <v>-2.390000000000001</v>
      </c>
    </row>
    <row r="4007" spans="1:10" x14ac:dyDescent="0.3">
      <c r="A4007" s="163">
        <v>45686</v>
      </c>
      <c r="B4007" t="s">
        <v>3981</v>
      </c>
      <c r="C4007">
        <v>13.95</v>
      </c>
      <c r="D4007">
        <v>-11.920000000000002</v>
      </c>
      <c r="E4007">
        <v>-7.0000000000000007E-2</v>
      </c>
      <c r="F4007">
        <v>-7.0000000000000007E-2</v>
      </c>
      <c r="G4007">
        <v>-4.37</v>
      </c>
      <c r="H4007">
        <v>-4.4400000000000004</v>
      </c>
      <c r="I4007">
        <v>-4.91</v>
      </c>
      <c r="J4007">
        <v>-9.35</v>
      </c>
    </row>
    <row r="4008" spans="1:10" x14ac:dyDescent="0.3">
      <c r="A4008" s="163">
        <v>45686</v>
      </c>
      <c r="B4008" t="s">
        <v>3982</v>
      </c>
      <c r="C4008">
        <v>36.17</v>
      </c>
      <c r="D4008">
        <v>-6.35</v>
      </c>
      <c r="E4008">
        <v>1.62</v>
      </c>
      <c r="F4008">
        <v>1.62</v>
      </c>
      <c r="G4008">
        <v>-4.92</v>
      </c>
      <c r="H4008">
        <v>-3.3</v>
      </c>
      <c r="I4008">
        <v>-0.39</v>
      </c>
      <c r="J4008">
        <v>-3.69</v>
      </c>
    </row>
    <row r="4009" spans="1:10" x14ac:dyDescent="0.3">
      <c r="A4009" s="163">
        <v>45686</v>
      </c>
      <c r="B4009" t="s">
        <v>3983</v>
      </c>
      <c r="C4009">
        <v>740</v>
      </c>
      <c r="D4009">
        <v>-1.84</v>
      </c>
      <c r="E4009">
        <v>-5</v>
      </c>
      <c r="F4009">
        <v>-5</v>
      </c>
      <c r="G4009">
        <v>-5</v>
      </c>
      <c r="H4009">
        <v>-10</v>
      </c>
      <c r="I4009">
        <v>7.0000000000000007E-2</v>
      </c>
      <c r="J4009">
        <v>-9.93</v>
      </c>
    </row>
    <row r="4010" spans="1:10" x14ac:dyDescent="0.3">
      <c r="A4010" s="163">
        <v>45686</v>
      </c>
      <c r="B4010" t="s">
        <v>3984</v>
      </c>
      <c r="C4010">
        <v>292.10000000000002</v>
      </c>
      <c r="D4010">
        <v>-7.52</v>
      </c>
      <c r="E4010">
        <v>-4.12</v>
      </c>
      <c r="F4010">
        <v>-4.12</v>
      </c>
      <c r="G4010">
        <v>-1.32</v>
      </c>
      <c r="H4010">
        <v>-5.44</v>
      </c>
      <c r="I4010">
        <v>0.53</v>
      </c>
      <c r="J4010">
        <v>-4.91</v>
      </c>
    </row>
    <row r="4011" spans="1:10" x14ac:dyDescent="0.3">
      <c r="A4011" s="163">
        <v>45686</v>
      </c>
      <c r="B4011" t="s">
        <v>3985</v>
      </c>
      <c r="C4011">
        <v>73.42</v>
      </c>
      <c r="D4011">
        <v>0.21999999999999989</v>
      </c>
      <c r="E4011">
        <v>-4.46</v>
      </c>
      <c r="F4011">
        <v>-4.46</v>
      </c>
      <c r="G4011">
        <v>-2.86</v>
      </c>
      <c r="H4011">
        <v>-7.32</v>
      </c>
      <c r="I4011">
        <v>3.41</v>
      </c>
      <c r="J4011">
        <v>-3.91</v>
      </c>
    </row>
    <row r="4012" spans="1:10" x14ac:dyDescent="0.3">
      <c r="A4012" s="163">
        <v>45686</v>
      </c>
      <c r="B4012" t="s">
        <v>3986</v>
      </c>
      <c r="C4012">
        <v>38.340000000000003</v>
      </c>
      <c r="D4012">
        <v>-3.64</v>
      </c>
      <c r="E4012">
        <v>-7.32</v>
      </c>
      <c r="F4012">
        <v>-7.32</v>
      </c>
      <c r="G4012">
        <v>-0.63</v>
      </c>
      <c r="H4012">
        <v>-7.95</v>
      </c>
      <c r="I4012">
        <v>0.57999999999999996</v>
      </c>
      <c r="J4012">
        <v>-7.37</v>
      </c>
    </row>
    <row r="4013" spans="1:10" x14ac:dyDescent="0.3">
      <c r="A4013" s="163">
        <v>45686</v>
      </c>
      <c r="B4013" t="s">
        <v>3987</v>
      </c>
      <c r="C4013">
        <v>374.05</v>
      </c>
      <c r="D4013">
        <v>-6.49</v>
      </c>
      <c r="E4013">
        <v>-1.44</v>
      </c>
      <c r="F4013">
        <v>-1.44</v>
      </c>
      <c r="G4013">
        <v>-2.42</v>
      </c>
      <c r="H4013">
        <v>-3.86</v>
      </c>
      <c r="I4013">
        <v>1.99</v>
      </c>
      <c r="J4013">
        <v>-1.87</v>
      </c>
    </row>
    <row r="4014" spans="1:10" x14ac:dyDescent="0.3">
      <c r="A4014" s="163">
        <v>45686</v>
      </c>
      <c r="B4014" t="s">
        <v>3988</v>
      </c>
      <c r="C4014">
        <v>171.65</v>
      </c>
      <c r="D4014">
        <v>-4.3499999999999996</v>
      </c>
      <c r="E4014">
        <v>1.72</v>
      </c>
      <c r="F4014">
        <v>1.72</v>
      </c>
      <c r="G4014">
        <v>-3.31</v>
      </c>
      <c r="H4014">
        <v>-1.59</v>
      </c>
      <c r="I4014">
        <v>-1.35</v>
      </c>
      <c r="J4014">
        <v>-2.9400000000000004</v>
      </c>
    </row>
    <row r="4015" spans="1:10" x14ac:dyDescent="0.3">
      <c r="A4015" s="163">
        <v>45686</v>
      </c>
      <c r="B4015" t="s">
        <v>3989</v>
      </c>
      <c r="C4015">
        <v>15.92</v>
      </c>
      <c r="D4015">
        <v>-5.3099999999999987</v>
      </c>
      <c r="E4015">
        <v>-4.96</v>
      </c>
      <c r="F4015">
        <v>-4.96</v>
      </c>
      <c r="G4015">
        <v>-4.99</v>
      </c>
      <c r="H4015">
        <v>-9.9499999999999993</v>
      </c>
      <c r="I4015">
        <v>-4.96</v>
      </c>
      <c r="J4015">
        <v>-14.91</v>
      </c>
    </row>
    <row r="4016" spans="1:10" x14ac:dyDescent="0.3">
      <c r="A4016" s="163">
        <v>45686</v>
      </c>
      <c r="B4016" t="s">
        <v>3990</v>
      </c>
      <c r="C4016">
        <v>209.45</v>
      </c>
      <c r="D4016">
        <v>0.4</v>
      </c>
      <c r="E4016">
        <v>-5.51</v>
      </c>
      <c r="F4016">
        <v>-5.51</v>
      </c>
      <c r="G4016">
        <v>-9.35</v>
      </c>
      <c r="H4016">
        <v>-14.86</v>
      </c>
      <c r="I4016">
        <v>8.3000000000000007</v>
      </c>
      <c r="J4016">
        <v>-6.5599999999999987</v>
      </c>
    </row>
    <row r="4017" spans="1:10" x14ac:dyDescent="0.3">
      <c r="A4017" s="163">
        <v>45686</v>
      </c>
      <c r="B4017" t="s">
        <v>3991</v>
      </c>
      <c r="C4017">
        <v>395</v>
      </c>
      <c r="D4017">
        <v>-4.05</v>
      </c>
      <c r="E4017">
        <v>-1.98</v>
      </c>
      <c r="F4017">
        <v>-1.98</v>
      </c>
      <c r="G4017">
        <v>1.27</v>
      </c>
      <c r="H4017">
        <v>-0.71</v>
      </c>
      <c r="I4017">
        <v>-1</v>
      </c>
      <c r="J4017">
        <v>-1.71</v>
      </c>
    </row>
    <row r="4018" spans="1:10" x14ac:dyDescent="0.3">
      <c r="A4018" s="163">
        <v>45686</v>
      </c>
      <c r="B4018" t="s">
        <v>3992</v>
      </c>
      <c r="C4018">
        <v>55.9</v>
      </c>
      <c r="D4018">
        <v>-4.0600000000000005</v>
      </c>
      <c r="E4018">
        <v>2.5499999999999998</v>
      </c>
      <c r="F4018">
        <v>2.5499999999999998</v>
      </c>
      <c r="G4018">
        <v>-3.38</v>
      </c>
      <c r="H4018">
        <v>-0.83000000000000007</v>
      </c>
      <c r="I4018">
        <v>7.52</v>
      </c>
      <c r="J4018">
        <v>6.69</v>
      </c>
    </row>
    <row r="4019" spans="1:10" x14ac:dyDescent="0.3">
      <c r="A4019" s="163">
        <v>45686</v>
      </c>
      <c r="B4019" t="s">
        <v>3993</v>
      </c>
      <c r="C4019">
        <v>6.46</v>
      </c>
      <c r="D4019">
        <v>-12.17</v>
      </c>
      <c r="E4019">
        <v>-0.14000000000000001</v>
      </c>
      <c r="F4019">
        <v>-0.14000000000000001</v>
      </c>
      <c r="G4019">
        <v>-10</v>
      </c>
      <c r="H4019">
        <v>-10.14</v>
      </c>
      <c r="I4019">
        <v>4.03</v>
      </c>
      <c r="J4019">
        <v>-6.11</v>
      </c>
    </row>
    <row r="4020" spans="1:10" x14ac:dyDescent="0.3">
      <c r="A4020" s="163">
        <v>45686</v>
      </c>
      <c r="B4020" t="s">
        <v>3994</v>
      </c>
      <c r="C4020">
        <v>30</v>
      </c>
      <c r="D4020">
        <v>4.2699999999999996</v>
      </c>
      <c r="E4020">
        <v>-4.7300000000000004</v>
      </c>
      <c r="F4020">
        <v>-4.7300000000000004</v>
      </c>
      <c r="G4020">
        <v>-5.26</v>
      </c>
      <c r="H4020">
        <v>-9.99</v>
      </c>
      <c r="I4020">
        <v>4.2</v>
      </c>
      <c r="J4020">
        <v>-5.79</v>
      </c>
    </row>
    <row r="4021" spans="1:10" x14ac:dyDescent="0.3">
      <c r="A4021" s="163">
        <v>45686</v>
      </c>
      <c r="B4021" t="s">
        <v>3995</v>
      </c>
      <c r="C4021">
        <v>0.66</v>
      </c>
      <c r="D4021">
        <v>-1.35</v>
      </c>
      <c r="E4021">
        <v>-4.29</v>
      </c>
      <c r="F4021">
        <v>-4.29</v>
      </c>
      <c r="H4021">
        <v>-4.29</v>
      </c>
      <c r="I4021">
        <v>-1.49</v>
      </c>
      <c r="J4021">
        <v>-5.78</v>
      </c>
    </row>
    <row r="4022" spans="1:10" x14ac:dyDescent="0.3">
      <c r="A4022" s="163">
        <v>45686</v>
      </c>
      <c r="B4022" t="s">
        <v>3996</v>
      </c>
      <c r="C4022">
        <v>0.7</v>
      </c>
      <c r="D4022">
        <v>-1.35</v>
      </c>
      <c r="E4022">
        <v>-2.78</v>
      </c>
      <c r="F4022">
        <v>-2.78</v>
      </c>
      <c r="H4022">
        <v>-2.78</v>
      </c>
      <c r="J4022">
        <v>-2.78</v>
      </c>
    </row>
    <row r="4023" spans="1:10" x14ac:dyDescent="0.3">
      <c r="A4023" s="163">
        <v>45686</v>
      </c>
      <c r="B4023" t="s">
        <v>3997</v>
      </c>
      <c r="C4023">
        <v>82.4</v>
      </c>
      <c r="D4023">
        <v>-4.76</v>
      </c>
      <c r="E4023">
        <v>-4.9400000000000004</v>
      </c>
      <c r="F4023">
        <v>-4.9400000000000004</v>
      </c>
      <c r="G4023">
        <v>-4.49</v>
      </c>
      <c r="H4023">
        <v>-9.43</v>
      </c>
      <c r="I4023">
        <v>4.41</v>
      </c>
      <c r="J4023">
        <v>-5.0199999999999996</v>
      </c>
    </row>
    <row r="4024" spans="1:10" x14ac:dyDescent="0.3">
      <c r="A4024" s="163">
        <v>45677</v>
      </c>
      <c r="B4024" t="s">
        <v>4274</v>
      </c>
      <c r="C4024">
        <v>45.01</v>
      </c>
      <c r="D4024">
        <v>19.950000000000003</v>
      </c>
      <c r="E4024">
        <v>-4.4400000000000004</v>
      </c>
      <c r="G4024">
        <v>0</v>
      </c>
      <c r="I4024">
        <v>0</v>
      </c>
    </row>
    <row r="4025" spans="1:10" x14ac:dyDescent="0.3">
      <c r="A4025" s="163">
        <v>45686</v>
      </c>
      <c r="B4025" t="s">
        <v>3998</v>
      </c>
      <c r="C4025">
        <v>87.6</v>
      </c>
      <c r="D4025">
        <v>0.79999999999999982</v>
      </c>
      <c r="E4025">
        <v>-4.3099999999999996</v>
      </c>
      <c r="F4025">
        <v>-4.3099999999999996</v>
      </c>
      <c r="G4025">
        <v>0.64</v>
      </c>
      <c r="H4025">
        <v>-3.67</v>
      </c>
      <c r="I4025">
        <v>-14.83</v>
      </c>
      <c r="J4025">
        <v>-18.5</v>
      </c>
    </row>
    <row r="4026" spans="1:10" x14ac:dyDescent="0.3">
      <c r="A4026" s="163">
        <v>45628</v>
      </c>
      <c r="B4026" t="s">
        <v>4460</v>
      </c>
      <c r="C4026">
        <v>0.34</v>
      </c>
      <c r="D4026">
        <v>-2.7</v>
      </c>
      <c r="E4026">
        <v>-2.86</v>
      </c>
      <c r="G4026">
        <v>0</v>
      </c>
      <c r="I4026">
        <v>0</v>
      </c>
    </row>
    <row r="4027" spans="1:10" x14ac:dyDescent="0.3">
      <c r="A4027" s="163">
        <v>45686</v>
      </c>
      <c r="B4027" t="s">
        <v>3999</v>
      </c>
      <c r="C4027">
        <v>31.26</v>
      </c>
      <c r="D4027">
        <v>-8.26</v>
      </c>
      <c r="E4027">
        <v>-4.41</v>
      </c>
      <c r="F4027">
        <v>-4.41</v>
      </c>
      <c r="G4027">
        <v>-4.74</v>
      </c>
      <c r="H4027">
        <v>-9.15</v>
      </c>
      <c r="I4027">
        <v>2.36</v>
      </c>
      <c r="J4027">
        <v>-6.7900000000000009</v>
      </c>
    </row>
    <row r="4028" spans="1:10" x14ac:dyDescent="0.3">
      <c r="A4028" s="163">
        <v>45686</v>
      </c>
      <c r="B4028" t="s">
        <v>4000</v>
      </c>
      <c r="C4028">
        <v>99.5</v>
      </c>
      <c r="D4028">
        <v>-7.1000000000000005</v>
      </c>
      <c r="E4028">
        <v>-2.66</v>
      </c>
      <c r="F4028">
        <v>-2.66</v>
      </c>
      <c r="G4028">
        <v>-4.6500000000000004</v>
      </c>
      <c r="H4028">
        <v>-7.31</v>
      </c>
      <c r="I4028">
        <v>0.05</v>
      </c>
      <c r="J4028">
        <v>-7.2600000000000007</v>
      </c>
    </row>
    <row r="4029" spans="1:10" x14ac:dyDescent="0.3">
      <c r="A4029" s="163">
        <v>45686</v>
      </c>
      <c r="B4029" t="s">
        <v>4001</v>
      </c>
      <c r="C4029">
        <v>429.2</v>
      </c>
      <c r="D4029">
        <v>7.85</v>
      </c>
      <c r="E4029">
        <v>-4.03</v>
      </c>
      <c r="F4029">
        <v>-4.03</v>
      </c>
      <c r="G4029">
        <v>0.11</v>
      </c>
      <c r="H4029">
        <v>-3.92</v>
      </c>
      <c r="I4029">
        <v>3.8</v>
      </c>
      <c r="J4029">
        <v>-0.1200000000000005</v>
      </c>
    </row>
    <row r="4030" spans="1:10" x14ac:dyDescent="0.3">
      <c r="A4030" s="163">
        <v>45686</v>
      </c>
      <c r="B4030" t="s">
        <v>4002</v>
      </c>
      <c r="C4030">
        <v>235</v>
      </c>
      <c r="D4030">
        <v>-15.56</v>
      </c>
      <c r="E4030">
        <v>-1.23</v>
      </c>
      <c r="F4030">
        <v>-1.23</v>
      </c>
      <c r="G4030">
        <v>1.02</v>
      </c>
      <c r="H4030">
        <v>-0.20999999999999991</v>
      </c>
      <c r="I4030">
        <v>3.25</v>
      </c>
      <c r="J4030">
        <v>3.04</v>
      </c>
    </row>
    <row r="4031" spans="1:10" x14ac:dyDescent="0.3">
      <c r="A4031" s="163">
        <v>45686</v>
      </c>
      <c r="B4031" t="s">
        <v>4003</v>
      </c>
      <c r="C4031">
        <v>14.15</v>
      </c>
      <c r="D4031">
        <v>-5.93</v>
      </c>
      <c r="E4031">
        <v>-2.9</v>
      </c>
      <c r="F4031">
        <v>-2.9</v>
      </c>
      <c r="G4031">
        <v>-2.48</v>
      </c>
      <c r="H4031">
        <v>-5.38</v>
      </c>
      <c r="I4031">
        <v>5.75</v>
      </c>
      <c r="J4031">
        <v>0.37000000000000011</v>
      </c>
    </row>
    <row r="4032" spans="1:10" x14ac:dyDescent="0.3">
      <c r="A4032" s="163">
        <v>45686</v>
      </c>
      <c r="B4032" t="s">
        <v>4004</v>
      </c>
      <c r="C4032">
        <v>1.3</v>
      </c>
      <c r="D4032">
        <v>-3.48</v>
      </c>
      <c r="G4032">
        <v>-2.29</v>
      </c>
      <c r="H4032">
        <v>-2.29</v>
      </c>
      <c r="I4032">
        <v>1.56</v>
      </c>
      <c r="J4032">
        <v>-0.73</v>
      </c>
    </row>
    <row r="4033" spans="1:10" x14ac:dyDescent="0.3">
      <c r="A4033" s="163">
        <v>45686</v>
      </c>
      <c r="B4033" t="s">
        <v>4005</v>
      </c>
      <c r="C4033">
        <v>3.85</v>
      </c>
      <c r="D4033">
        <v>0.87999999999999989</v>
      </c>
      <c r="E4033">
        <v>-0.78</v>
      </c>
      <c r="F4033">
        <v>-0.78</v>
      </c>
      <c r="G4033">
        <v>-7.57</v>
      </c>
      <c r="H4033">
        <v>-8.35</v>
      </c>
      <c r="I4033">
        <v>8.76</v>
      </c>
      <c r="J4033">
        <v>0.41000000000000009</v>
      </c>
    </row>
    <row r="4034" spans="1:10" x14ac:dyDescent="0.3">
      <c r="A4034" s="163">
        <v>45686</v>
      </c>
      <c r="B4034" t="s">
        <v>4006</v>
      </c>
      <c r="C4034">
        <v>9.48</v>
      </c>
      <c r="D4034">
        <v>3.53</v>
      </c>
      <c r="E4034">
        <v>-4.93</v>
      </c>
      <c r="F4034">
        <v>-4.93</v>
      </c>
      <c r="G4034">
        <v>-1.3</v>
      </c>
      <c r="H4034">
        <v>-6.23</v>
      </c>
      <c r="I4034">
        <v>-4.1500000000000004</v>
      </c>
      <c r="J4034">
        <v>-10.38</v>
      </c>
    </row>
    <row r="4035" spans="1:10" x14ac:dyDescent="0.3">
      <c r="A4035" s="163">
        <v>45686</v>
      </c>
      <c r="B4035" t="s">
        <v>4007</v>
      </c>
      <c r="C4035">
        <v>117.35</v>
      </c>
      <c r="D4035">
        <v>1.82</v>
      </c>
      <c r="E4035">
        <v>-4.99</v>
      </c>
      <c r="F4035">
        <v>-4.99</v>
      </c>
      <c r="G4035">
        <v>-0.49</v>
      </c>
      <c r="H4035">
        <v>-5.48</v>
      </c>
      <c r="I4035">
        <v>4.96</v>
      </c>
      <c r="J4035">
        <v>-0.52000000000000046</v>
      </c>
    </row>
    <row r="4036" spans="1:10" x14ac:dyDescent="0.3">
      <c r="A4036" s="163">
        <v>42886</v>
      </c>
      <c r="B4036" t="s">
        <v>4461</v>
      </c>
      <c r="C4036">
        <v>0.47</v>
      </c>
      <c r="D4036">
        <v>0.1100000000000001</v>
      </c>
      <c r="E4036">
        <v>-3.92</v>
      </c>
      <c r="G4036">
        <v>-4.08</v>
      </c>
    </row>
    <row r="4037" spans="1:10" x14ac:dyDescent="0.3">
      <c r="A4037" s="163">
        <v>45686</v>
      </c>
      <c r="B4037" t="s">
        <v>4008</v>
      </c>
      <c r="C4037">
        <v>70.989999999999995</v>
      </c>
      <c r="D4037">
        <v>6.5000000000000009</v>
      </c>
      <c r="E4037">
        <v>-3.52</v>
      </c>
      <c r="F4037">
        <v>-3.52</v>
      </c>
      <c r="G4037">
        <v>-7.89</v>
      </c>
      <c r="H4037">
        <v>-11.41</v>
      </c>
      <c r="I4037">
        <v>10.84</v>
      </c>
      <c r="J4037">
        <v>-0.57000000000000028</v>
      </c>
    </row>
    <row r="4038" spans="1:10" x14ac:dyDescent="0.3">
      <c r="A4038" s="163">
        <v>45686</v>
      </c>
      <c r="B4038" t="s">
        <v>4009</v>
      </c>
      <c r="C4038">
        <v>70.75</v>
      </c>
      <c r="D4038">
        <v>-2.3200000000000003</v>
      </c>
      <c r="G4038">
        <v>-3.68</v>
      </c>
      <c r="H4038">
        <v>-3.68</v>
      </c>
      <c r="I4038">
        <v>2.02</v>
      </c>
      <c r="J4038">
        <v>-1.66</v>
      </c>
    </row>
    <row r="4039" spans="1:10" x14ac:dyDescent="0.3">
      <c r="A4039" s="163">
        <v>45681</v>
      </c>
      <c r="B4039" t="s">
        <v>4010</v>
      </c>
      <c r="C4039">
        <v>33.4</v>
      </c>
      <c r="D4039">
        <v>-7.1800000000000006</v>
      </c>
      <c r="E4039">
        <v>-0.98</v>
      </c>
      <c r="G4039">
        <v>-1.17</v>
      </c>
    </row>
    <row r="4040" spans="1:10" x14ac:dyDescent="0.3">
      <c r="A4040" s="163">
        <v>45686</v>
      </c>
      <c r="B4040" t="s">
        <v>4011</v>
      </c>
      <c r="C4040">
        <v>3.3</v>
      </c>
      <c r="D4040">
        <v>-1.45</v>
      </c>
      <c r="E4040">
        <v>-1.47</v>
      </c>
      <c r="F4040">
        <v>-1.47</v>
      </c>
      <c r="G4040">
        <v>-1.8</v>
      </c>
      <c r="H4040">
        <v>-3.27</v>
      </c>
      <c r="I4040">
        <v>0.61</v>
      </c>
      <c r="J4040">
        <v>-2.66</v>
      </c>
    </row>
    <row r="4041" spans="1:10" x14ac:dyDescent="0.3">
      <c r="A4041" s="163">
        <v>45686</v>
      </c>
      <c r="B4041" t="s">
        <v>4012</v>
      </c>
      <c r="C4041">
        <v>3.01</v>
      </c>
      <c r="D4041">
        <v>-9.5</v>
      </c>
      <c r="E4041">
        <v>-0.98</v>
      </c>
      <c r="F4041">
        <v>-0.98</v>
      </c>
      <c r="G4041">
        <v>-0.99</v>
      </c>
      <c r="H4041">
        <v>-1.97</v>
      </c>
      <c r="I4041">
        <v>0.33</v>
      </c>
      <c r="J4041">
        <v>-1.64</v>
      </c>
    </row>
    <row r="4042" spans="1:10" x14ac:dyDescent="0.3">
      <c r="A4042" s="163">
        <v>45686</v>
      </c>
      <c r="B4042" t="s">
        <v>4013</v>
      </c>
      <c r="C4042">
        <v>901.5</v>
      </c>
      <c r="D4042">
        <v>-4.2700000000000005</v>
      </c>
      <c r="E4042">
        <v>-5</v>
      </c>
      <c r="F4042">
        <v>-5</v>
      </c>
      <c r="G4042">
        <v>-5</v>
      </c>
      <c r="H4042">
        <v>-10</v>
      </c>
      <c r="I4042">
        <v>5</v>
      </c>
      <c r="J4042">
        <v>-5</v>
      </c>
    </row>
    <row r="4043" spans="1:10" x14ac:dyDescent="0.3">
      <c r="A4043" s="163">
        <v>45686</v>
      </c>
      <c r="B4043" t="s">
        <v>4014</v>
      </c>
      <c r="C4043">
        <v>0.99</v>
      </c>
      <c r="D4043">
        <v>-1.93</v>
      </c>
      <c r="E4043">
        <v>-7.07</v>
      </c>
      <c r="F4043">
        <v>-7.07</v>
      </c>
      <c r="H4043">
        <v>-7.07</v>
      </c>
      <c r="I4043">
        <v>7.61</v>
      </c>
      <c r="J4043">
        <v>0.54</v>
      </c>
    </row>
    <row r="4044" spans="1:10" x14ac:dyDescent="0.3">
      <c r="A4044" s="163">
        <v>45686</v>
      </c>
      <c r="B4044" t="s">
        <v>4015</v>
      </c>
      <c r="C4044">
        <v>18.47</v>
      </c>
      <c r="D4044">
        <v>2.9</v>
      </c>
      <c r="E4044">
        <v>-6.5</v>
      </c>
      <c r="F4044">
        <v>-6.5</v>
      </c>
      <c r="G4044">
        <v>-1.64</v>
      </c>
      <c r="H4044">
        <v>-8.14</v>
      </c>
      <c r="I4044">
        <v>2.73</v>
      </c>
      <c r="J4044">
        <v>-5.41</v>
      </c>
    </row>
    <row r="4045" spans="1:10" x14ac:dyDescent="0.3">
      <c r="A4045" s="163">
        <v>45686</v>
      </c>
      <c r="B4045" t="s">
        <v>4016</v>
      </c>
      <c r="C4045">
        <v>6.39</v>
      </c>
      <c r="D4045">
        <v>-1.62</v>
      </c>
      <c r="E4045">
        <v>4.63</v>
      </c>
      <c r="F4045">
        <v>4.63</v>
      </c>
      <c r="G4045">
        <v>0.16</v>
      </c>
      <c r="H4045">
        <v>4.79</v>
      </c>
      <c r="I4045">
        <v>0.79</v>
      </c>
      <c r="J4045">
        <v>5.58</v>
      </c>
    </row>
    <row r="4046" spans="1:10" x14ac:dyDescent="0.3">
      <c r="A4046" s="163">
        <v>45138</v>
      </c>
      <c r="B4046" t="s">
        <v>4462</v>
      </c>
      <c r="C4046">
        <v>4.9000000000000004</v>
      </c>
      <c r="D4046">
        <v>0.88</v>
      </c>
      <c r="E4046">
        <v>-3.92</v>
      </c>
      <c r="G4046">
        <v>0</v>
      </c>
      <c r="I4046">
        <v>0</v>
      </c>
    </row>
    <row r="4047" spans="1:10" x14ac:dyDescent="0.3">
      <c r="A4047" s="163">
        <v>45686</v>
      </c>
      <c r="B4047" t="s">
        <v>4017</v>
      </c>
      <c r="C4047">
        <v>45.07</v>
      </c>
      <c r="D4047">
        <v>7.36</v>
      </c>
      <c r="E4047">
        <v>-3.41</v>
      </c>
      <c r="F4047">
        <v>-3.41</v>
      </c>
      <c r="G4047">
        <v>-4.79</v>
      </c>
      <c r="H4047">
        <v>-8.1999999999999993</v>
      </c>
      <c r="I4047">
        <v>-1.83</v>
      </c>
      <c r="J4047">
        <v>-10.029999999999999</v>
      </c>
    </row>
    <row r="4048" spans="1:10" x14ac:dyDescent="0.3">
      <c r="A4048" s="163">
        <v>45686</v>
      </c>
      <c r="B4048" t="s">
        <v>4018</v>
      </c>
      <c r="C4048">
        <v>74.010000000000005</v>
      </c>
      <c r="D4048">
        <v>-0.84999999999999964</v>
      </c>
      <c r="E4048">
        <v>-4.99</v>
      </c>
      <c r="F4048">
        <v>-4.99</v>
      </c>
      <c r="G4048">
        <v>-7.0000000000000007E-2</v>
      </c>
      <c r="H4048">
        <v>-5.0600000000000005</v>
      </c>
      <c r="J4048">
        <v>-5.0600000000000005</v>
      </c>
    </row>
    <row r="4049" spans="1:10" x14ac:dyDescent="0.3">
      <c r="A4049" s="163">
        <v>45686</v>
      </c>
      <c r="B4049" t="s">
        <v>4019</v>
      </c>
      <c r="C4049">
        <v>77.349999999999994</v>
      </c>
      <c r="D4049">
        <v>8.44</v>
      </c>
      <c r="E4049">
        <v>-10</v>
      </c>
      <c r="F4049">
        <v>-10</v>
      </c>
      <c r="G4049">
        <v>-3.43</v>
      </c>
      <c r="H4049">
        <v>-13.43</v>
      </c>
      <c r="J4049">
        <v>-13.43</v>
      </c>
    </row>
    <row r="4050" spans="1:10" x14ac:dyDescent="0.3">
      <c r="A4050" s="163">
        <v>45686</v>
      </c>
      <c r="B4050" t="s">
        <v>4020</v>
      </c>
      <c r="C4050">
        <v>143.25</v>
      </c>
      <c r="D4050">
        <v>-14.96</v>
      </c>
      <c r="E4050">
        <v>-5</v>
      </c>
      <c r="F4050">
        <v>-5</v>
      </c>
      <c r="G4050">
        <v>-4.9800000000000004</v>
      </c>
      <c r="H4050">
        <v>-9.98</v>
      </c>
      <c r="I4050">
        <v>4.9800000000000004</v>
      </c>
      <c r="J4050">
        <v>-5</v>
      </c>
    </row>
    <row r="4051" spans="1:10" x14ac:dyDescent="0.3">
      <c r="A4051" s="163">
        <v>45686</v>
      </c>
      <c r="B4051" t="s">
        <v>4021</v>
      </c>
      <c r="C4051">
        <v>150.55000000000001</v>
      </c>
      <c r="D4051">
        <v>-4.1500000000000012</v>
      </c>
      <c r="E4051">
        <v>-4.99</v>
      </c>
      <c r="F4051">
        <v>-4.99</v>
      </c>
      <c r="G4051">
        <v>-4.99</v>
      </c>
      <c r="H4051">
        <v>-9.98</v>
      </c>
      <c r="I4051">
        <v>4.04</v>
      </c>
      <c r="J4051">
        <v>-5.94</v>
      </c>
    </row>
    <row r="4052" spans="1:10" x14ac:dyDescent="0.3">
      <c r="A4052" s="163">
        <v>45686</v>
      </c>
      <c r="B4052" t="s">
        <v>4022</v>
      </c>
      <c r="C4052">
        <v>77.17</v>
      </c>
      <c r="D4052">
        <v>7.9399999999999986</v>
      </c>
      <c r="E4052">
        <v>1.99</v>
      </c>
      <c r="F4052">
        <v>1.99</v>
      </c>
      <c r="G4052">
        <v>2</v>
      </c>
      <c r="H4052">
        <v>3.99</v>
      </c>
      <c r="I4052">
        <v>2</v>
      </c>
      <c r="J4052">
        <v>5.99</v>
      </c>
    </row>
    <row r="4053" spans="1:10" x14ac:dyDescent="0.3">
      <c r="A4053" s="163">
        <v>45686</v>
      </c>
      <c r="B4053" t="s">
        <v>4023</v>
      </c>
      <c r="C4053">
        <v>284.7</v>
      </c>
      <c r="D4053">
        <v>-2.9800000000000004</v>
      </c>
      <c r="E4053">
        <v>-3.71</v>
      </c>
      <c r="F4053">
        <v>-3.71</v>
      </c>
      <c r="G4053">
        <v>7.0000000000000007E-2</v>
      </c>
      <c r="H4053">
        <v>-3.64</v>
      </c>
      <c r="I4053">
        <v>0.57999999999999996</v>
      </c>
      <c r="J4053">
        <v>-3.06</v>
      </c>
    </row>
    <row r="4054" spans="1:10" x14ac:dyDescent="0.3">
      <c r="A4054" s="163">
        <v>45686</v>
      </c>
      <c r="B4054" t="s">
        <v>4024</v>
      </c>
      <c r="C4054">
        <v>345</v>
      </c>
      <c r="D4054">
        <v>-8.2399999999999984</v>
      </c>
      <c r="E4054">
        <v>-4.99</v>
      </c>
      <c r="F4054">
        <v>-4.99</v>
      </c>
      <c r="G4054">
        <v>-2.73</v>
      </c>
      <c r="H4054">
        <v>-7.7200000000000006</v>
      </c>
      <c r="I4054">
        <v>3.57</v>
      </c>
      <c r="J4054">
        <v>-4.1500000000000004</v>
      </c>
    </row>
    <row r="4055" spans="1:10" x14ac:dyDescent="0.3">
      <c r="A4055" s="163">
        <v>45686</v>
      </c>
      <c r="B4055" t="s">
        <v>4025</v>
      </c>
      <c r="C4055">
        <v>3031.25</v>
      </c>
      <c r="D4055">
        <v>-8.17</v>
      </c>
      <c r="E4055">
        <v>-3.61</v>
      </c>
      <c r="F4055">
        <v>-3.61</v>
      </c>
      <c r="G4055">
        <v>-1.2</v>
      </c>
      <c r="H4055">
        <v>-4.8099999999999996</v>
      </c>
      <c r="I4055">
        <v>7.11</v>
      </c>
      <c r="J4055">
        <v>2.3000000000000007</v>
      </c>
    </row>
    <row r="4056" spans="1:10" x14ac:dyDescent="0.3">
      <c r="A4056" s="163">
        <v>45686</v>
      </c>
      <c r="B4056" t="s">
        <v>4026</v>
      </c>
      <c r="C4056">
        <v>38.229999999999997</v>
      </c>
      <c r="D4056">
        <v>3.5</v>
      </c>
      <c r="E4056">
        <v>-4.99</v>
      </c>
      <c r="F4056">
        <v>-4.99</v>
      </c>
      <c r="G4056">
        <v>-0.78</v>
      </c>
      <c r="H4056">
        <v>-5.7700000000000005</v>
      </c>
      <c r="I4056">
        <v>0.68</v>
      </c>
      <c r="J4056">
        <v>-5.0900000000000007</v>
      </c>
    </row>
    <row r="4057" spans="1:10" x14ac:dyDescent="0.3">
      <c r="A4057" s="163">
        <v>45686</v>
      </c>
      <c r="B4057" t="s">
        <v>4027</v>
      </c>
      <c r="C4057">
        <v>525</v>
      </c>
      <c r="D4057">
        <v>-9.89</v>
      </c>
      <c r="E4057">
        <v>-5</v>
      </c>
      <c r="F4057">
        <v>-5</v>
      </c>
      <c r="G4057">
        <v>-5</v>
      </c>
      <c r="H4057">
        <v>-10</v>
      </c>
      <c r="I4057">
        <v>3.43</v>
      </c>
      <c r="J4057">
        <v>-6.57</v>
      </c>
    </row>
    <row r="4058" spans="1:10" x14ac:dyDescent="0.3">
      <c r="A4058" s="163">
        <v>45686</v>
      </c>
      <c r="B4058" t="s">
        <v>4028</v>
      </c>
      <c r="C4058">
        <v>1756.65</v>
      </c>
      <c r="D4058">
        <v>-1.69</v>
      </c>
      <c r="E4058">
        <v>-3.75</v>
      </c>
      <c r="F4058">
        <v>-3.75</v>
      </c>
      <c r="G4058">
        <v>-4.4800000000000004</v>
      </c>
      <c r="H4058">
        <v>-8.23</v>
      </c>
      <c r="I4058">
        <v>-1.94</v>
      </c>
      <c r="J4058">
        <v>-10.17</v>
      </c>
    </row>
    <row r="4059" spans="1:10" x14ac:dyDescent="0.3">
      <c r="A4059" s="163">
        <v>45686</v>
      </c>
      <c r="B4059" t="s">
        <v>4029</v>
      </c>
      <c r="C4059">
        <v>12.51</v>
      </c>
      <c r="D4059">
        <v>5.0999999999999996</v>
      </c>
      <c r="E4059">
        <v>-1.96</v>
      </c>
      <c r="F4059">
        <v>-1.96</v>
      </c>
      <c r="G4059">
        <v>-2</v>
      </c>
      <c r="H4059">
        <v>-3.96</v>
      </c>
      <c r="I4059">
        <v>-1.96</v>
      </c>
      <c r="J4059">
        <v>-5.92</v>
      </c>
    </row>
    <row r="4060" spans="1:10" x14ac:dyDescent="0.3">
      <c r="A4060" s="163">
        <v>45686</v>
      </c>
      <c r="B4060" t="s">
        <v>4030</v>
      </c>
      <c r="C4060">
        <v>7835.5</v>
      </c>
      <c r="D4060">
        <v>-9.61</v>
      </c>
      <c r="E4060">
        <v>-4.16</v>
      </c>
      <c r="F4060">
        <v>-4.16</v>
      </c>
      <c r="G4060">
        <v>-4.09</v>
      </c>
      <c r="H4060">
        <v>-8.25</v>
      </c>
      <c r="I4060">
        <v>11.59</v>
      </c>
      <c r="J4060">
        <v>3.34</v>
      </c>
    </row>
    <row r="4061" spans="1:10" x14ac:dyDescent="0.3">
      <c r="A4061" s="163">
        <v>45686</v>
      </c>
      <c r="B4061" t="s">
        <v>4031</v>
      </c>
      <c r="C4061">
        <v>1476.3</v>
      </c>
      <c r="D4061">
        <v>-9.02</v>
      </c>
      <c r="E4061">
        <v>-2.63</v>
      </c>
      <c r="F4061">
        <v>-2.63</v>
      </c>
      <c r="G4061">
        <v>0.94</v>
      </c>
      <c r="H4061">
        <v>-1.69</v>
      </c>
      <c r="I4061">
        <v>3.12</v>
      </c>
      <c r="J4061">
        <v>1.4300000000000002</v>
      </c>
    </row>
    <row r="4062" spans="1:10" x14ac:dyDescent="0.3">
      <c r="A4062" s="163">
        <v>45686</v>
      </c>
      <c r="B4062" t="s">
        <v>4032</v>
      </c>
      <c r="C4062">
        <v>239.95</v>
      </c>
      <c r="D4062">
        <v>-5.48</v>
      </c>
      <c r="E4062">
        <v>-4.1399999999999997</v>
      </c>
      <c r="F4062">
        <v>-4.1399999999999997</v>
      </c>
      <c r="G4062">
        <v>-3.26</v>
      </c>
      <c r="H4062">
        <v>-7.3999999999999986</v>
      </c>
      <c r="I4062">
        <v>4.49</v>
      </c>
      <c r="J4062">
        <v>-2.9099999999999997</v>
      </c>
    </row>
    <row r="4063" spans="1:10" x14ac:dyDescent="0.3">
      <c r="A4063" s="163">
        <v>45686</v>
      </c>
      <c r="B4063" t="s">
        <v>4275</v>
      </c>
      <c r="C4063">
        <v>300.3</v>
      </c>
      <c r="D4063">
        <v>2.67</v>
      </c>
      <c r="E4063">
        <v>-1.99</v>
      </c>
      <c r="F4063">
        <v>-1.99</v>
      </c>
      <c r="G4063">
        <v>-3.05</v>
      </c>
      <c r="H4063">
        <v>-5.04</v>
      </c>
      <c r="I4063">
        <v>5</v>
      </c>
      <c r="J4063">
        <v>-0.04</v>
      </c>
    </row>
    <row r="4064" spans="1:10" x14ac:dyDescent="0.3">
      <c r="A4064" s="163">
        <v>45686</v>
      </c>
      <c r="B4064" t="s">
        <v>4033</v>
      </c>
      <c r="C4064">
        <v>24</v>
      </c>
      <c r="D4064">
        <v>0.36999999999999988</v>
      </c>
      <c r="E4064">
        <v>-4.57</v>
      </c>
      <c r="F4064">
        <v>-4.57</v>
      </c>
      <c r="G4064">
        <v>2.84</v>
      </c>
      <c r="H4064">
        <v>-1.7300000000000004</v>
      </c>
      <c r="I4064">
        <v>-1.19</v>
      </c>
      <c r="J4064">
        <v>-2.9200000000000004</v>
      </c>
    </row>
    <row r="4065" spans="1:10" x14ac:dyDescent="0.3">
      <c r="A4065" s="163">
        <v>45686</v>
      </c>
      <c r="B4065" t="s">
        <v>4034</v>
      </c>
      <c r="C4065">
        <v>298.14999999999998</v>
      </c>
      <c r="D4065">
        <v>3.81</v>
      </c>
      <c r="E4065">
        <v>-3.28</v>
      </c>
      <c r="F4065">
        <v>-3.28</v>
      </c>
      <c r="G4065">
        <v>-0.21</v>
      </c>
      <c r="H4065">
        <v>-3.49</v>
      </c>
      <c r="I4065">
        <v>4.3600000000000003</v>
      </c>
      <c r="J4065">
        <v>0.87000000000000055</v>
      </c>
    </row>
    <row r="4066" spans="1:10" x14ac:dyDescent="0.3">
      <c r="A4066" s="163">
        <v>45686</v>
      </c>
      <c r="B4066" t="s">
        <v>4035</v>
      </c>
      <c r="C4066">
        <v>459.4</v>
      </c>
      <c r="D4066">
        <v>-2.1800000000000002</v>
      </c>
      <c r="E4066">
        <v>-2.88</v>
      </c>
      <c r="F4066">
        <v>-2.88</v>
      </c>
      <c r="G4066">
        <v>-1.93</v>
      </c>
      <c r="H4066">
        <v>-4.8099999999999996</v>
      </c>
      <c r="I4066">
        <v>4.05</v>
      </c>
      <c r="J4066">
        <v>-0.75999999999999979</v>
      </c>
    </row>
    <row r="4067" spans="1:10" x14ac:dyDescent="0.3">
      <c r="A4067" s="163">
        <v>45685</v>
      </c>
      <c r="B4067" t="s">
        <v>4463</v>
      </c>
      <c r="C4067">
        <v>197.35</v>
      </c>
      <c r="D4067">
        <v>-5.6</v>
      </c>
      <c r="E4067">
        <v>0</v>
      </c>
      <c r="G4067">
        <v>0</v>
      </c>
      <c r="H4067">
        <v>0</v>
      </c>
      <c r="I4067">
        <v>0</v>
      </c>
      <c r="J4067">
        <v>0</v>
      </c>
    </row>
    <row r="4068" spans="1:10" x14ac:dyDescent="0.3">
      <c r="A4068" s="163">
        <v>45686</v>
      </c>
      <c r="B4068" t="s">
        <v>4036</v>
      </c>
      <c r="C4068">
        <v>47.65</v>
      </c>
      <c r="D4068">
        <v>-1.0900000000000001</v>
      </c>
      <c r="E4068">
        <v>-5.32</v>
      </c>
      <c r="F4068">
        <v>-5.32</v>
      </c>
      <c r="G4068">
        <v>-0.41</v>
      </c>
      <c r="H4068">
        <v>-5.73</v>
      </c>
      <c r="I4068">
        <v>3.36</v>
      </c>
      <c r="J4068">
        <v>-2.370000000000001</v>
      </c>
    </row>
    <row r="4069" spans="1:10" x14ac:dyDescent="0.3">
      <c r="A4069" s="163">
        <v>45686</v>
      </c>
      <c r="B4069" t="s">
        <v>4037</v>
      </c>
      <c r="C4069">
        <v>8.99</v>
      </c>
      <c r="D4069">
        <v>-2.72</v>
      </c>
      <c r="E4069">
        <v>0.78</v>
      </c>
      <c r="F4069">
        <v>0.78</v>
      </c>
      <c r="G4069">
        <v>-0.66</v>
      </c>
      <c r="H4069">
        <v>0.12</v>
      </c>
      <c r="J4069">
        <v>0.12</v>
      </c>
    </row>
    <row r="4070" spans="1:10" x14ac:dyDescent="0.3">
      <c r="A4070" s="163">
        <v>45686</v>
      </c>
      <c r="B4070" t="s">
        <v>4038</v>
      </c>
      <c r="C4070">
        <v>225.4</v>
      </c>
      <c r="D4070">
        <v>-5.26</v>
      </c>
      <c r="E4070">
        <v>-3.39</v>
      </c>
      <c r="F4070">
        <v>-3.39</v>
      </c>
      <c r="G4070">
        <v>1.38</v>
      </c>
      <c r="H4070">
        <v>-2.0099999999999998</v>
      </c>
      <c r="I4070">
        <v>5.57</v>
      </c>
      <c r="J4070">
        <v>3.56</v>
      </c>
    </row>
    <row r="4071" spans="1:10" x14ac:dyDescent="0.3">
      <c r="A4071" s="163">
        <v>45686</v>
      </c>
      <c r="B4071" t="s">
        <v>4039</v>
      </c>
      <c r="C4071">
        <v>318.39999999999998</v>
      </c>
      <c r="D4071">
        <v>4.53</v>
      </c>
      <c r="E4071">
        <v>-2.84</v>
      </c>
      <c r="F4071">
        <v>-2.84</v>
      </c>
      <c r="G4071">
        <v>-1.1100000000000001</v>
      </c>
      <c r="H4071">
        <v>-3.95</v>
      </c>
      <c r="I4071">
        <v>1.92</v>
      </c>
      <c r="J4071">
        <v>-2.0299999999999998</v>
      </c>
    </row>
    <row r="4072" spans="1:10" x14ac:dyDescent="0.3">
      <c r="A4072" s="163">
        <v>45686</v>
      </c>
      <c r="B4072" t="s">
        <v>4040</v>
      </c>
      <c r="C4072">
        <v>189.55</v>
      </c>
      <c r="D4072">
        <v>-2.5700000000000003</v>
      </c>
      <c r="E4072">
        <v>-3.26</v>
      </c>
      <c r="F4072">
        <v>-3.26</v>
      </c>
      <c r="G4072">
        <v>-4</v>
      </c>
      <c r="H4072">
        <v>-7.26</v>
      </c>
      <c r="I4072">
        <v>3.18</v>
      </c>
      <c r="J4072">
        <v>-4.08</v>
      </c>
    </row>
    <row r="4073" spans="1:10" x14ac:dyDescent="0.3">
      <c r="A4073" s="163">
        <v>45686</v>
      </c>
      <c r="B4073" t="s">
        <v>4041</v>
      </c>
      <c r="C4073">
        <v>4476.95</v>
      </c>
      <c r="D4073">
        <v>-1.58</v>
      </c>
      <c r="E4073">
        <v>-5.0599999999999996</v>
      </c>
      <c r="F4073">
        <v>-5.0599999999999996</v>
      </c>
      <c r="G4073">
        <v>-1.4</v>
      </c>
      <c r="H4073">
        <v>-6.4599999999999991</v>
      </c>
      <c r="I4073">
        <v>3.49</v>
      </c>
      <c r="J4073">
        <v>-2.9699999999999989</v>
      </c>
    </row>
    <row r="4074" spans="1:10" x14ac:dyDescent="0.3">
      <c r="A4074" s="163">
        <v>45686</v>
      </c>
      <c r="B4074" t="s">
        <v>4042</v>
      </c>
      <c r="C4074">
        <v>457.5</v>
      </c>
      <c r="D4074">
        <v>-11.45</v>
      </c>
      <c r="E4074">
        <v>-0.14000000000000001</v>
      </c>
      <c r="F4074">
        <v>-0.14000000000000001</v>
      </c>
      <c r="G4074">
        <v>0.61</v>
      </c>
      <c r="H4074">
        <v>0.47</v>
      </c>
      <c r="I4074">
        <v>3.47</v>
      </c>
      <c r="J4074">
        <v>3.94</v>
      </c>
    </row>
    <row r="4075" spans="1:10" x14ac:dyDescent="0.3">
      <c r="A4075" s="163">
        <v>45686</v>
      </c>
      <c r="B4075" t="s">
        <v>4043</v>
      </c>
      <c r="C4075">
        <v>168.9</v>
      </c>
      <c r="D4075">
        <v>2.52</v>
      </c>
      <c r="E4075">
        <v>-1.69</v>
      </c>
      <c r="F4075">
        <v>-1.69</v>
      </c>
      <c r="G4075">
        <v>-1.74</v>
      </c>
      <c r="H4075">
        <v>-3.43</v>
      </c>
      <c r="I4075">
        <v>-0.06</v>
      </c>
      <c r="J4075">
        <v>-3.49</v>
      </c>
    </row>
    <row r="4076" spans="1:10" x14ac:dyDescent="0.3">
      <c r="A4076" s="163">
        <v>45686</v>
      </c>
      <c r="B4076" t="s">
        <v>4044</v>
      </c>
      <c r="C4076">
        <v>82.6</v>
      </c>
      <c r="D4076">
        <v>5.13</v>
      </c>
      <c r="E4076">
        <v>-4.22</v>
      </c>
      <c r="F4076">
        <v>-4.22</v>
      </c>
      <c r="G4076">
        <v>3.36</v>
      </c>
      <c r="H4076">
        <v>-0.85999999999999988</v>
      </c>
      <c r="I4076">
        <v>4.42</v>
      </c>
      <c r="J4076">
        <v>3.56</v>
      </c>
    </row>
    <row r="4077" spans="1:10" x14ac:dyDescent="0.3">
      <c r="A4077" s="163">
        <v>45686</v>
      </c>
      <c r="B4077" t="s">
        <v>4045</v>
      </c>
      <c r="C4077">
        <v>5.04</v>
      </c>
      <c r="D4077">
        <v>-0.54</v>
      </c>
      <c r="E4077">
        <v>-4.76</v>
      </c>
      <c r="F4077">
        <v>-4.76</v>
      </c>
      <c r="H4077">
        <v>-4.76</v>
      </c>
      <c r="I4077">
        <v>5</v>
      </c>
      <c r="J4077">
        <v>0.24000000000000021</v>
      </c>
    </row>
    <row r="4078" spans="1:10" x14ac:dyDescent="0.3">
      <c r="A4078" s="163">
        <v>45686</v>
      </c>
      <c r="B4078" t="s">
        <v>4046</v>
      </c>
      <c r="C4078">
        <v>85.55</v>
      </c>
      <c r="D4078">
        <v>-12.92</v>
      </c>
      <c r="E4078">
        <v>-8.11</v>
      </c>
      <c r="F4078">
        <v>-8.11</v>
      </c>
      <c r="G4078">
        <v>-4.53</v>
      </c>
      <c r="H4078">
        <v>-12.64</v>
      </c>
      <c r="I4078">
        <v>5.42</v>
      </c>
      <c r="J4078">
        <v>-7.2200000000000006</v>
      </c>
    </row>
    <row r="4079" spans="1:10" x14ac:dyDescent="0.3">
      <c r="A4079" s="163">
        <v>45686</v>
      </c>
      <c r="B4079" t="s">
        <v>4047</v>
      </c>
      <c r="C4079">
        <v>421</v>
      </c>
      <c r="D4079">
        <v>11</v>
      </c>
      <c r="E4079">
        <v>-1.99</v>
      </c>
      <c r="F4079">
        <v>-1.99</v>
      </c>
      <c r="G4079">
        <v>-2</v>
      </c>
      <c r="H4079">
        <v>-3.99</v>
      </c>
      <c r="I4079">
        <v>-1.99</v>
      </c>
      <c r="J4079">
        <v>-5.98</v>
      </c>
    </row>
    <row r="4080" spans="1:10" x14ac:dyDescent="0.3">
      <c r="A4080" s="163">
        <v>45686</v>
      </c>
      <c r="B4080" t="s">
        <v>4048</v>
      </c>
      <c r="C4080">
        <v>1014.8</v>
      </c>
      <c r="D4080">
        <v>-10.94</v>
      </c>
      <c r="E4080">
        <v>-4.8</v>
      </c>
      <c r="F4080">
        <v>-4.8</v>
      </c>
      <c r="G4080">
        <v>1.04</v>
      </c>
      <c r="H4080">
        <v>-3.76</v>
      </c>
      <c r="I4080">
        <v>13</v>
      </c>
      <c r="J4080">
        <v>9.24</v>
      </c>
    </row>
    <row r="4081" spans="1:10" x14ac:dyDescent="0.3">
      <c r="A4081" s="163">
        <v>45686</v>
      </c>
      <c r="B4081" t="s">
        <v>4049</v>
      </c>
      <c r="C4081">
        <v>1342.1</v>
      </c>
      <c r="D4081">
        <v>-13.98</v>
      </c>
      <c r="E4081">
        <v>-5.62</v>
      </c>
      <c r="F4081">
        <v>-5.62</v>
      </c>
      <c r="G4081">
        <v>-3.57</v>
      </c>
      <c r="H4081">
        <v>-9.19</v>
      </c>
      <c r="I4081">
        <v>10.69</v>
      </c>
      <c r="J4081">
        <v>1.5</v>
      </c>
    </row>
    <row r="4082" spans="1:10" x14ac:dyDescent="0.3">
      <c r="A4082" s="163">
        <v>45686</v>
      </c>
      <c r="B4082" t="s">
        <v>4050</v>
      </c>
      <c r="C4082">
        <v>1.28</v>
      </c>
      <c r="D4082">
        <v>-1.51</v>
      </c>
      <c r="E4082">
        <v>-1.55</v>
      </c>
      <c r="F4082">
        <v>-1.55</v>
      </c>
      <c r="G4082">
        <v>-2.36</v>
      </c>
      <c r="H4082">
        <v>-3.91</v>
      </c>
      <c r="I4082">
        <v>3.23</v>
      </c>
      <c r="J4082">
        <v>-0.68000000000000016</v>
      </c>
    </row>
    <row r="4083" spans="1:10" x14ac:dyDescent="0.3">
      <c r="A4083" s="163">
        <v>45686</v>
      </c>
      <c r="B4083" t="s">
        <v>4051</v>
      </c>
      <c r="C4083">
        <v>222.75</v>
      </c>
      <c r="D4083">
        <v>-6.01</v>
      </c>
      <c r="E4083">
        <v>-8.61</v>
      </c>
      <c r="F4083">
        <v>-8.61</v>
      </c>
      <c r="G4083">
        <v>-0.02</v>
      </c>
      <c r="H4083">
        <v>-8.629999999999999</v>
      </c>
      <c r="I4083">
        <v>2.89</v>
      </c>
      <c r="J4083">
        <v>-5.7399999999999984</v>
      </c>
    </row>
    <row r="4084" spans="1:10" x14ac:dyDescent="0.3">
      <c r="A4084" s="163">
        <v>45686</v>
      </c>
      <c r="B4084" t="s">
        <v>4052</v>
      </c>
      <c r="C4084">
        <v>158.25</v>
      </c>
      <c r="D4084">
        <v>0.7400000000000001</v>
      </c>
      <c r="E4084">
        <v>-3.58</v>
      </c>
      <c r="F4084">
        <v>-3.58</v>
      </c>
      <c r="I4084">
        <v>-5.24</v>
      </c>
      <c r="J4084">
        <v>-8.82</v>
      </c>
    </row>
    <row r="4085" spans="1:10" x14ac:dyDescent="0.3">
      <c r="A4085" s="163">
        <v>45686</v>
      </c>
      <c r="B4085" t="s">
        <v>4053</v>
      </c>
      <c r="C4085">
        <v>48.5</v>
      </c>
      <c r="D4085">
        <v>1.29</v>
      </c>
      <c r="E4085">
        <v>-2.06</v>
      </c>
      <c r="F4085">
        <v>-2.06</v>
      </c>
      <c r="G4085">
        <v>-4.71</v>
      </c>
      <c r="H4085">
        <v>-6.77</v>
      </c>
      <c r="I4085">
        <v>2</v>
      </c>
      <c r="J4085">
        <v>-4.7699999999999996</v>
      </c>
    </row>
    <row r="4086" spans="1:10" x14ac:dyDescent="0.3">
      <c r="A4086" s="163">
        <v>45686</v>
      </c>
      <c r="B4086" t="s">
        <v>4054</v>
      </c>
      <c r="C4086">
        <v>216.3</v>
      </c>
      <c r="D4086">
        <v>-1.6700000000000002</v>
      </c>
      <c r="E4086">
        <v>-4.99</v>
      </c>
      <c r="F4086">
        <v>-4.99</v>
      </c>
      <c r="G4086">
        <v>-2.23</v>
      </c>
      <c r="H4086">
        <v>-7.2200000000000006</v>
      </c>
      <c r="I4086">
        <v>-1.53</v>
      </c>
      <c r="J4086">
        <v>-8.75</v>
      </c>
    </row>
    <row r="4087" spans="1:10" x14ac:dyDescent="0.3">
      <c r="A4087" s="163">
        <v>45686</v>
      </c>
      <c r="B4087" t="s">
        <v>4055</v>
      </c>
      <c r="C4087">
        <v>32.979999999999997</v>
      </c>
      <c r="D4087">
        <v>-1.07</v>
      </c>
      <c r="E4087">
        <v>-4.93</v>
      </c>
      <c r="F4087">
        <v>-4.93</v>
      </c>
      <c r="G4087">
        <v>-2.7</v>
      </c>
      <c r="H4087">
        <v>-7.63</v>
      </c>
      <c r="I4087">
        <v>2.81</v>
      </c>
      <c r="J4087">
        <v>-4.82</v>
      </c>
    </row>
    <row r="4088" spans="1:10" x14ac:dyDescent="0.3">
      <c r="A4088" s="163">
        <v>45686</v>
      </c>
      <c r="B4088" t="s">
        <v>4056</v>
      </c>
      <c r="C4088">
        <v>4.4400000000000004</v>
      </c>
      <c r="D4088">
        <v>-8.3500000000000014</v>
      </c>
      <c r="E4088">
        <v>-4.2</v>
      </c>
      <c r="F4088">
        <v>-4.2</v>
      </c>
      <c r="G4088">
        <v>-2.31</v>
      </c>
      <c r="H4088">
        <v>-6.51</v>
      </c>
      <c r="I4088">
        <v>4.96</v>
      </c>
      <c r="J4088">
        <v>-1.5499999999999998</v>
      </c>
    </row>
    <row r="4089" spans="1:10" x14ac:dyDescent="0.3">
      <c r="A4089" s="163">
        <v>45686</v>
      </c>
      <c r="B4089" t="s">
        <v>4057</v>
      </c>
      <c r="C4089">
        <v>49</v>
      </c>
      <c r="D4089">
        <v>-2.9599999999999995</v>
      </c>
      <c r="E4089">
        <v>-0.34</v>
      </c>
      <c r="F4089">
        <v>-0.34</v>
      </c>
      <c r="G4089">
        <v>-5.01</v>
      </c>
      <c r="H4089">
        <v>-5.35</v>
      </c>
      <c r="I4089">
        <v>3.68</v>
      </c>
      <c r="J4089">
        <v>-1.6699999999999997</v>
      </c>
    </row>
    <row r="4090" spans="1:10" x14ac:dyDescent="0.3">
      <c r="A4090" s="163">
        <v>45686</v>
      </c>
      <c r="B4090" t="s">
        <v>4058</v>
      </c>
      <c r="C4090">
        <v>68.37</v>
      </c>
      <c r="D4090">
        <v>-1.04</v>
      </c>
      <c r="E4090">
        <v>-2.44</v>
      </c>
      <c r="F4090">
        <v>-2.44</v>
      </c>
      <c r="G4090">
        <v>-4.9400000000000004</v>
      </c>
      <c r="H4090">
        <v>-7.3800000000000008</v>
      </c>
      <c r="I4090">
        <v>4.7699999999999996</v>
      </c>
      <c r="J4090">
        <v>-2.6100000000000012</v>
      </c>
    </row>
    <row r="4091" spans="1:10" x14ac:dyDescent="0.3">
      <c r="A4091" s="163">
        <v>45686</v>
      </c>
      <c r="B4091" t="s">
        <v>4059</v>
      </c>
      <c r="C4091">
        <v>1136.7</v>
      </c>
      <c r="D4091">
        <v>2.27</v>
      </c>
      <c r="E4091">
        <v>-4.79</v>
      </c>
      <c r="F4091">
        <v>-4.79</v>
      </c>
      <c r="G4091">
        <v>-5</v>
      </c>
      <c r="H4091">
        <v>-9.7899999999999991</v>
      </c>
      <c r="I4091">
        <v>-5</v>
      </c>
      <c r="J4091">
        <v>-14.79</v>
      </c>
    </row>
    <row r="4092" spans="1:10" x14ac:dyDescent="0.3">
      <c r="A4092" s="163">
        <v>45686</v>
      </c>
      <c r="B4092" t="s">
        <v>4060</v>
      </c>
      <c r="C4092">
        <v>1351.9</v>
      </c>
      <c r="D4092">
        <v>-10.18</v>
      </c>
      <c r="E4092">
        <v>-5</v>
      </c>
      <c r="F4092">
        <v>-5</v>
      </c>
      <c r="G4092">
        <v>-5</v>
      </c>
      <c r="H4092">
        <v>-10</v>
      </c>
      <c r="I4092">
        <v>5</v>
      </c>
      <c r="J4092">
        <v>-5</v>
      </c>
    </row>
    <row r="4093" spans="1:10" x14ac:dyDescent="0.3">
      <c r="A4093" s="163">
        <v>45686</v>
      </c>
      <c r="B4093" t="s">
        <v>4061</v>
      </c>
      <c r="C4093">
        <v>130</v>
      </c>
      <c r="D4093">
        <v>-1.73</v>
      </c>
      <c r="E4093">
        <v>-2.71</v>
      </c>
      <c r="F4093">
        <v>-2.71</v>
      </c>
      <c r="G4093">
        <v>-4.7699999999999996</v>
      </c>
      <c r="H4093">
        <v>-7.4799999999999986</v>
      </c>
      <c r="I4093">
        <v>10.4</v>
      </c>
      <c r="J4093">
        <v>2.9200000000000008</v>
      </c>
    </row>
    <row r="4094" spans="1:10" x14ac:dyDescent="0.3">
      <c r="A4094" s="163">
        <v>45686</v>
      </c>
      <c r="B4094" t="s">
        <v>4062</v>
      </c>
      <c r="C4094">
        <v>168.9</v>
      </c>
      <c r="D4094">
        <v>-5.6800000000000006</v>
      </c>
      <c r="E4094">
        <v>-1.0900000000000001</v>
      </c>
      <c r="F4094">
        <v>-1.0900000000000001</v>
      </c>
      <c r="G4094">
        <v>-0.86</v>
      </c>
      <c r="H4094">
        <v>-1.95</v>
      </c>
      <c r="I4094">
        <v>1.17</v>
      </c>
      <c r="J4094">
        <v>-0.78000000000000025</v>
      </c>
    </row>
    <row r="4095" spans="1:10" x14ac:dyDescent="0.3">
      <c r="A4095" s="163">
        <v>45686</v>
      </c>
      <c r="B4095" t="s">
        <v>4063</v>
      </c>
      <c r="C4095">
        <v>743.95</v>
      </c>
      <c r="D4095">
        <v>1.59</v>
      </c>
      <c r="E4095">
        <v>-6.33</v>
      </c>
      <c r="F4095">
        <v>-6.33</v>
      </c>
      <c r="G4095">
        <v>-3.24</v>
      </c>
      <c r="H4095">
        <v>-9.57</v>
      </c>
      <c r="I4095">
        <v>3.82</v>
      </c>
      <c r="J4095">
        <v>-5.75</v>
      </c>
    </row>
    <row r="4096" spans="1:10" x14ac:dyDescent="0.3">
      <c r="A4096" s="163">
        <v>45686</v>
      </c>
      <c r="B4096" t="s">
        <v>4064</v>
      </c>
      <c r="C4096">
        <v>9.2799999999999994</v>
      </c>
      <c r="D4096">
        <v>-9.9999999999999603E-2</v>
      </c>
      <c r="E4096">
        <v>-4.74</v>
      </c>
      <c r="F4096">
        <v>-4.74</v>
      </c>
      <c r="G4096">
        <v>-0.65</v>
      </c>
      <c r="H4096">
        <v>-5.3900000000000006</v>
      </c>
      <c r="I4096">
        <v>0.98</v>
      </c>
      <c r="J4096">
        <v>-4.41</v>
      </c>
    </row>
    <row r="4097" spans="1:10" x14ac:dyDescent="0.3">
      <c r="A4097" s="163">
        <v>45686</v>
      </c>
      <c r="B4097" t="s">
        <v>4065</v>
      </c>
      <c r="C4097">
        <v>622.04999999999995</v>
      </c>
      <c r="D4097">
        <v>-3.61</v>
      </c>
      <c r="E4097">
        <v>1.05</v>
      </c>
      <c r="F4097">
        <v>1.05</v>
      </c>
      <c r="G4097">
        <v>-0.08</v>
      </c>
      <c r="H4097">
        <v>0.97</v>
      </c>
      <c r="I4097">
        <v>4.1900000000000004</v>
      </c>
      <c r="J4097">
        <v>5.16</v>
      </c>
    </row>
    <row r="4098" spans="1:10" x14ac:dyDescent="0.3">
      <c r="A4098" s="163">
        <v>45686</v>
      </c>
      <c r="B4098" t="s">
        <v>4066</v>
      </c>
      <c r="C4098">
        <v>747.8</v>
      </c>
      <c r="D4098">
        <v>-6.97</v>
      </c>
      <c r="E4098">
        <v>2.25</v>
      </c>
      <c r="F4098">
        <v>2.25</v>
      </c>
      <c r="G4098">
        <v>-2.3199999999999998</v>
      </c>
      <c r="H4098">
        <v>-6.9999999999999798E-2</v>
      </c>
      <c r="I4098">
        <v>1.05</v>
      </c>
      <c r="J4098">
        <v>0.9800000000000002</v>
      </c>
    </row>
    <row r="4099" spans="1:10" x14ac:dyDescent="0.3">
      <c r="A4099" s="163">
        <v>45686</v>
      </c>
      <c r="B4099" t="s">
        <v>4067</v>
      </c>
      <c r="C4099">
        <v>40.9</v>
      </c>
      <c r="D4099">
        <v>0.89000000000000012</v>
      </c>
      <c r="E4099">
        <v>-3.28</v>
      </c>
      <c r="F4099">
        <v>-3.28</v>
      </c>
      <c r="G4099">
        <v>-4.99</v>
      </c>
      <c r="H4099">
        <v>-8.27</v>
      </c>
      <c r="I4099">
        <v>-2.8</v>
      </c>
      <c r="J4099">
        <v>-11.07</v>
      </c>
    </row>
    <row r="4100" spans="1:10" x14ac:dyDescent="0.3">
      <c r="A4100" s="163">
        <v>45686</v>
      </c>
      <c r="B4100" t="s">
        <v>4068</v>
      </c>
      <c r="C4100">
        <v>149.25</v>
      </c>
      <c r="D4100">
        <v>-1.1399999999999999</v>
      </c>
      <c r="E4100">
        <v>-5.56</v>
      </c>
      <c r="F4100">
        <v>-5.56</v>
      </c>
      <c r="G4100">
        <v>2.82</v>
      </c>
      <c r="H4100">
        <v>-2.74</v>
      </c>
      <c r="I4100">
        <v>1.05</v>
      </c>
      <c r="J4100">
        <v>-1.6899999999999995</v>
      </c>
    </row>
    <row r="4101" spans="1:10" x14ac:dyDescent="0.3">
      <c r="A4101" s="163">
        <v>45686</v>
      </c>
      <c r="B4101" t="s">
        <v>4069</v>
      </c>
      <c r="C4101">
        <v>12560.5</v>
      </c>
      <c r="D4101">
        <v>-16.93</v>
      </c>
      <c r="E4101">
        <v>-1.83</v>
      </c>
      <c r="F4101">
        <v>-1.83</v>
      </c>
      <c r="G4101">
        <v>-0.93</v>
      </c>
      <c r="H4101">
        <v>-2.76</v>
      </c>
      <c r="I4101">
        <v>0.02</v>
      </c>
      <c r="J4101">
        <v>-2.74</v>
      </c>
    </row>
    <row r="4102" spans="1:10" x14ac:dyDescent="0.3">
      <c r="A4102" s="163">
        <v>45686</v>
      </c>
      <c r="B4102" t="s">
        <v>4187</v>
      </c>
      <c r="C4102">
        <v>154.19999999999999</v>
      </c>
      <c r="D4102">
        <v>-2.6</v>
      </c>
      <c r="E4102">
        <v>0</v>
      </c>
      <c r="G4102">
        <v>0</v>
      </c>
      <c r="I4102">
        <v>1.45</v>
      </c>
      <c r="J4102">
        <v>0</v>
      </c>
    </row>
    <row r="4103" spans="1:10" x14ac:dyDescent="0.3">
      <c r="A4103" s="163">
        <v>45686</v>
      </c>
      <c r="B4103" t="s">
        <v>4070</v>
      </c>
      <c r="C4103">
        <v>722.45</v>
      </c>
      <c r="D4103">
        <v>3.6000000000000005</v>
      </c>
      <c r="E4103">
        <v>-2.25</v>
      </c>
      <c r="F4103">
        <v>-2.25</v>
      </c>
      <c r="G4103">
        <v>-2.81</v>
      </c>
      <c r="H4103">
        <v>-5.0600000000000005</v>
      </c>
      <c r="I4103">
        <v>1.99</v>
      </c>
      <c r="J4103">
        <v>-3.0700000000000003</v>
      </c>
    </row>
    <row r="4104" spans="1:10" x14ac:dyDescent="0.3">
      <c r="A4104" s="163">
        <v>45686</v>
      </c>
      <c r="B4104" t="s">
        <v>4071</v>
      </c>
      <c r="C4104">
        <v>70.75</v>
      </c>
      <c r="D4104">
        <v>-3.2</v>
      </c>
      <c r="E4104">
        <v>-2.83</v>
      </c>
      <c r="F4104">
        <v>-2.83</v>
      </c>
      <c r="G4104">
        <v>-7.39</v>
      </c>
      <c r="H4104">
        <v>-10.220000000000001</v>
      </c>
      <c r="I4104">
        <v>5.52</v>
      </c>
      <c r="J4104">
        <v>-4.6999999999999993</v>
      </c>
    </row>
    <row r="4105" spans="1:10" x14ac:dyDescent="0.3">
      <c r="A4105" s="163">
        <v>45686</v>
      </c>
      <c r="B4105" t="s">
        <v>4072</v>
      </c>
      <c r="C4105">
        <v>774.45</v>
      </c>
      <c r="D4105">
        <v>-7.3900000000000006</v>
      </c>
      <c r="E4105">
        <v>-8.7799999999999994</v>
      </c>
      <c r="F4105">
        <v>-8.7799999999999994</v>
      </c>
      <c r="G4105">
        <v>-2.57</v>
      </c>
      <c r="H4105">
        <v>-11.35</v>
      </c>
      <c r="I4105">
        <v>4.37</v>
      </c>
      <c r="J4105">
        <v>-6.98</v>
      </c>
    </row>
    <row r="4106" spans="1:10" x14ac:dyDescent="0.3">
      <c r="A4106" s="163">
        <v>45686</v>
      </c>
      <c r="B4106" t="s">
        <v>4073</v>
      </c>
      <c r="C4106">
        <v>685.45</v>
      </c>
      <c r="D4106">
        <v>-0.41000000000000009</v>
      </c>
      <c r="E4106">
        <v>-2.91</v>
      </c>
      <c r="F4106">
        <v>-2.91</v>
      </c>
      <c r="G4106">
        <v>-0.5</v>
      </c>
      <c r="H4106">
        <v>-3.41</v>
      </c>
      <c r="I4106">
        <v>3.39</v>
      </c>
      <c r="J4106">
        <v>-0.02</v>
      </c>
    </row>
    <row r="4107" spans="1:10" x14ac:dyDescent="0.3">
      <c r="A4107" s="163">
        <v>45686</v>
      </c>
      <c r="B4107" t="s">
        <v>4074</v>
      </c>
      <c r="C4107">
        <v>1577.65</v>
      </c>
      <c r="D4107">
        <v>-3.28</v>
      </c>
      <c r="E4107">
        <v>-1.18</v>
      </c>
      <c r="F4107">
        <v>-1.18</v>
      </c>
      <c r="G4107">
        <v>-1.9</v>
      </c>
      <c r="H4107">
        <v>-3.08</v>
      </c>
      <c r="I4107">
        <v>0.11</v>
      </c>
      <c r="J4107">
        <v>-2.97</v>
      </c>
    </row>
    <row r="4108" spans="1:10" x14ac:dyDescent="0.3">
      <c r="A4108" s="163">
        <v>45686</v>
      </c>
      <c r="B4108" t="s">
        <v>4075</v>
      </c>
      <c r="C4108">
        <v>6.39</v>
      </c>
      <c r="D4108">
        <v>-1.36</v>
      </c>
      <c r="E4108">
        <v>-2.92</v>
      </c>
      <c r="F4108">
        <v>-2.92</v>
      </c>
      <c r="G4108">
        <v>-1.27</v>
      </c>
      <c r="H4108">
        <v>-4.1900000000000004</v>
      </c>
      <c r="I4108">
        <v>2.4</v>
      </c>
      <c r="J4108">
        <v>-1.7899999999999996</v>
      </c>
    </row>
    <row r="4109" spans="1:10" x14ac:dyDescent="0.3">
      <c r="A4109" s="163">
        <v>45686</v>
      </c>
      <c r="B4109" t="s">
        <v>4076</v>
      </c>
      <c r="C4109">
        <v>34.5</v>
      </c>
      <c r="D4109">
        <v>-0.85000000000000009</v>
      </c>
      <c r="E4109">
        <v>-4.3</v>
      </c>
      <c r="F4109">
        <v>-4.3</v>
      </c>
      <c r="G4109">
        <v>-0.34</v>
      </c>
      <c r="H4109">
        <v>-4.6399999999999997</v>
      </c>
      <c r="I4109">
        <v>-0.86</v>
      </c>
      <c r="J4109">
        <v>-5.5</v>
      </c>
    </row>
    <row r="4110" spans="1:10" x14ac:dyDescent="0.3">
      <c r="A4110" s="163">
        <v>45686</v>
      </c>
      <c r="B4110" t="s">
        <v>4077</v>
      </c>
      <c r="C4110">
        <v>12.53</v>
      </c>
      <c r="D4110">
        <v>-9.83</v>
      </c>
      <c r="E4110">
        <v>-1.95</v>
      </c>
      <c r="F4110">
        <v>-1.95</v>
      </c>
      <c r="G4110">
        <v>-1.99</v>
      </c>
      <c r="H4110">
        <v>-3.94</v>
      </c>
      <c r="I4110">
        <v>-1.96</v>
      </c>
      <c r="J4110">
        <v>-5.9</v>
      </c>
    </row>
    <row r="4111" spans="1:10" x14ac:dyDescent="0.3">
      <c r="A4111" s="163">
        <v>45686</v>
      </c>
      <c r="B4111" t="s">
        <v>4078</v>
      </c>
      <c r="C4111">
        <v>502.05</v>
      </c>
      <c r="D4111">
        <v>-4.8</v>
      </c>
      <c r="E4111">
        <v>-0.96</v>
      </c>
      <c r="F4111">
        <v>-0.96</v>
      </c>
      <c r="G4111">
        <v>-1.88</v>
      </c>
      <c r="H4111">
        <v>-2.84</v>
      </c>
      <c r="I4111">
        <v>1.2</v>
      </c>
      <c r="J4111">
        <v>-1.64</v>
      </c>
    </row>
    <row r="4112" spans="1:10" x14ac:dyDescent="0.3">
      <c r="A4112" s="163">
        <v>45686</v>
      </c>
      <c r="B4112" t="s">
        <v>4079</v>
      </c>
      <c r="C4112">
        <v>962</v>
      </c>
      <c r="D4112">
        <v>-3.82</v>
      </c>
      <c r="E4112">
        <v>-6.17</v>
      </c>
      <c r="F4112">
        <v>-6.17</v>
      </c>
      <c r="G4112">
        <v>-0.9</v>
      </c>
      <c r="H4112">
        <v>-7.07</v>
      </c>
      <c r="I4112">
        <v>6.98</v>
      </c>
      <c r="J4112">
        <v>-8.9999999999999802E-2</v>
      </c>
    </row>
    <row r="4113" spans="1:10" x14ac:dyDescent="0.3">
      <c r="A4113" s="163">
        <v>45686</v>
      </c>
      <c r="B4113" t="s">
        <v>4080</v>
      </c>
      <c r="C4113">
        <v>297</v>
      </c>
      <c r="D4113">
        <v>-4.4000000000000004</v>
      </c>
      <c r="E4113">
        <v>-4.99</v>
      </c>
      <c r="F4113">
        <v>-4.99</v>
      </c>
      <c r="G4113">
        <v>-4.72</v>
      </c>
      <c r="H4113">
        <v>-9.7100000000000009</v>
      </c>
      <c r="I4113">
        <v>1.38</v>
      </c>
      <c r="J4113">
        <v>-8.3300000000000018</v>
      </c>
    </row>
    <row r="4114" spans="1:10" x14ac:dyDescent="0.3">
      <c r="A4114" s="163">
        <v>45686</v>
      </c>
      <c r="B4114" t="s">
        <v>4081</v>
      </c>
      <c r="C4114">
        <v>3.07</v>
      </c>
      <c r="D4114">
        <v>3.51</v>
      </c>
      <c r="E4114">
        <v>-4.8099999999999996</v>
      </c>
      <c r="F4114">
        <v>-4.8099999999999996</v>
      </c>
      <c r="G4114">
        <v>0.67</v>
      </c>
      <c r="H4114">
        <v>-4.1399999999999997</v>
      </c>
      <c r="I4114">
        <v>2.68</v>
      </c>
      <c r="J4114">
        <v>-1.4599999999999995</v>
      </c>
    </row>
    <row r="4115" spans="1:10" x14ac:dyDescent="0.3">
      <c r="A4115" s="163">
        <v>45686</v>
      </c>
      <c r="B4115" t="s">
        <v>4082</v>
      </c>
      <c r="C4115">
        <v>37.33</v>
      </c>
      <c r="D4115">
        <v>-6.64</v>
      </c>
      <c r="E4115">
        <v>-2.95</v>
      </c>
      <c r="F4115">
        <v>-2.95</v>
      </c>
      <c r="G4115">
        <v>1.29</v>
      </c>
      <c r="H4115">
        <v>-1.66</v>
      </c>
      <c r="I4115">
        <v>-0.93</v>
      </c>
      <c r="J4115">
        <v>-2.5900000000000003</v>
      </c>
    </row>
    <row r="4116" spans="1:10" x14ac:dyDescent="0.3">
      <c r="A4116" s="163">
        <v>45686</v>
      </c>
      <c r="B4116" t="s">
        <v>4083</v>
      </c>
      <c r="C4116">
        <v>2.87</v>
      </c>
      <c r="D4116">
        <v>-5.59</v>
      </c>
      <c r="E4116">
        <v>1.37</v>
      </c>
      <c r="F4116">
        <v>1.37</v>
      </c>
      <c r="G4116">
        <v>-1.68</v>
      </c>
      <c r="H4116">
        <v>-0.30999999999999978</v>
      </c>
      <c r="I4116">
        <v>-1.71</v>
      </c>
      <c r="J4116">
        <v>-2.02</v>
      </c>
    </row>
    <row r="4117" spans="1:10" x14ac:dyDescent="0.3">
      <c r="A4117" s="163">
        <v>45686</v>
      </c>
      <c r="B4117" t="s">
        <v>4084</v>
      </c>
      <c r="C4117">
        <v>103.45</v>
      </c>
      <c r="D4117">
        <v>11.55</v>
      </c>
      <c r="E4117">
        <v>-7.18</v>
      </c>
      <c r="F4117">
        <v>-7.18</v>
      </c>
      <c r="G4117">
        <v>-2.08</v>
      </c>
      <c r="H4117">
        <v>-9.26</v>
      </c>
      <c r="I4117">
        <v>2.12</v>
      </c>
      <c r="J4117">
        <v>-7.14</v>
      </c>
    </row>
    <row r="4118" spans="1:10" x14ac:dyDescent="0.3">
      <c r="A4118" s="163">
        <v>45686</v>
      </c>
      <c r="B4118" t="s">
        <v>4085</v>
      </c>
      <c r="C4118">
        <v>210.01</v>
      </c>
      <c r="D4118">
        <v>-4.42</v>
      </c>
      <c r="E4118">
        <v>0.42</v>
      </c>
      <c r="F4118">
        <v>0.42</v>
      </c>
      <c r="G4118">
        <v>-3.6</v>
      </c>
      <c r="H4118">
        <v>-3.18</v>
      </c>
      <c r="I4118">
        <v>3.22</v>
      </c>
      <c r="J4118">
        <v>0.04</v>
      </c>
    </row>
    <row r="4119" spans="1:10" x14ac:dyDescent="0.3">
      <c r="A4119" s="163">
        <v>45686</v>
      </c>
      <c r="B4119" t="s">
        <v>4086</v>
      </c>
      <c r="C4119">
        <v>312.3</v>
      </c>
      <c r="D4119">
        <v>13.01</v>
      </c>
      <c r="E4119">
        <v>-3.75</v>
      </c>
      <c r="F4119">
        <v>-3.75</v>
      </c>
      <c r="G4119">
        <v>-1.46</v>
      </c>
      <c r="H4119">
        <v>-5.21</v>
      </c>
      <c r="I4119">
        <v>2.88</v>
      </c>
      <c r="J4119">
        <v>-2.33</v>
      </c>
    </row>
    <row r="4120" spans="1:10" x14ac:dyDescent="0.3">
      <c r="A4120" s="163">
        <v>45686</v>
      </c>
      <c r="B4120" t="s">
        <v>4087</v>
      </c>
      <c r="C4120">
        <v>195.05</v>
      </c>
      <c r="D4120">
        <v>2.5599999999999987</v>
      </c>
      <c r="E4120">
        <v>-4.6500000000000004</v>
      </c>
      <c r="F4120">
        <v>-4.6500000000000004</v>
      </c>
      <c r="G4120">
        <v>-3.78</v>
      </c>
      <c r="H4120">
        <v>-8.43</v>
      </c>
      <c r="I4120">
        <v>-1.1200000000000001</v>
      </c>
      <c r="J4120">
        <v>-9.5500000000000007</v>
      </c>
    </row>
    <row r="4121" spans="1:10" x14ac:dyDescent="0.3">
      <c r="A4121" s="163">
        <v>45686</v>
      </c>
      <c r="B4121" t="s">
        <v>4088</v>
      </c>
      <c r="C4121">
        <v>1324.85</v>
      </c>
      <c r="D4121">
        <v>-1.4800000000000004</v>
      </c>
      <c r="E4121">
        <v>-7.31</v>
      </c>
      <c r="F4121">
        <v>-7.31</v>
      </c>
      <c r="G4121">
        <v>7.0000000000000007E-2</v>
      </c>
      <c r="H4121">
        <v>-7.2399999999999993</v>
      </c>
      <c r="I4121">
        <v>3.83</v>
      </c>
      <c r="J4121">
        <v>-3.4099999999999997</v>
      </c>
    </row>
    <row r="4122" spans="1:10" x14ac:dyDescent="0.3">
      <c r="A4122" s="163">
        <v>45686</v>
      </c>
      <c r="B4122" t="s">
        <v>4089</v>
      </c>
      <c r="C4122">
        <v>372.5</v>
      </c>
      <c r="D4122">
        <v>-5.99</v>
      </c>
      <c r="E4122">
        <v>-2</v>
      </c>
      <c r="F4122">
        <v>-2</v>
      </c>
      <c r="I4122">
        <v>-2</v>
      </c>
      <c r="J4122">
        <v>-4</v>
      </c>
    </row>
    <row r="4123" spans="1:10" x14ac:dyDescent="0.3">
      <c r="A4123" s="163">
        <v>45684</v>
      </c>
      <c r="B4123" t="s">
        <v>4276</v>
      </c>
      <c r="C4123">
        <v>8.08</v>
      </c>
      <c r="D4123">
        <v>24.67</v>
      </c>
      <c r="E4123">
        <v>-4.9400000000000004</v>
      </c>
      <c r="F4123">
        <v>-4.9400000000000004</v>
      </c>
      <c r="G4123">
        <v>0</v>
      </c>
      <c r="H4123">
        <v>0</v>
      </c>
      <c r="I4123">
        <v>0</v>
      </c>
      <c r="J4123">
        <v>0</v>
      </c>
    </row>
    <row r="4124" spans="1:10" x14ac:dyDescent="0.3">
      <c r="A4124" s="163">
        <v>45686</v>
      </c>
      <c r="B4124" t="s">
        <v>4090</v>
      </c>
      <c r="C4124">
        <v>710.85</v>
      </c>
      <c r="D4124">
        <v>-1.08</v>
      </c>
      <c r="E4124">
        <v>-6.06</v>
      </c>
      <c r="F4124">
        <v>-6.06</v>
      </c>
      <c r="G4124">
        <v>-0.46</v>
      </c>
      <c r="H4124">
        <v>-6.52</v>
      </c>
      <c r="I4124">
        <v>-0.66</v>
      </c>
      <c r="J4124">
        <v>-7.18</v>
      </c>
    </row>
    <row r="4125" spans="1:10" x14ac:dyDescent="0.3">
      <c r="A4125" s="163">
        <v>45686</v>
      </c>
      <c r="B4125" t="s">
        <v>4091</v>
      </c>
      <c r="C4125">
        <v>3.66</v>
      </c>
      <c r="D4125">
        <v>-8.0399999999999991</v>
      </c>
      <c r="E4125">
        <v>-3.85</v>
      </c>
      <c r="F4125">
        <v>-3.85</v>
      </c>
      <c r="G4125">
        <v>1.1399999999999999</v>
      </c>
      <c r="H4125">
        <v>-2.71</v>
      </c>
      <c r="I4125">
        <v>3.39</v>
      </c>
      <c r="J4125">
        <v>0.68000000000000016</v>
      </c>
    </row>
    <row r="4126" spans="1:10" x14ac:dyDescent="0.3">
      <c r="A4126" s="163">
        <v>45686</v>
      </c>
      <c r="B4126" t="s">
        <v>4092</v>
      </c>
      <c r="C4126">
        <v>16.489999999999998</v>
      </c>
      <c r="D4126">
        <v>-14.61</v>
      </c>
      <c r="E4126">
        <v>-4.95</v>
      </c>
      <c r="F4126">
        <v>-4.95</v>
      </c>
      <c r="G4126">
        <v>-3.75</v>
      </c>
      <c r="H4126">
        <v>-8.6999999999999993</v>
      </c>
      <c r="I4126">
        <v>-4.0199999999999996</v>
      </c>
      <c r="J4126">
        <v>-12.72</v>
      </c>
    </row>
    <row r="4127" spans="1:10" x14ac:dyDescent="0.3">
      <c r="A4127" s="163">
        <v>45686</v>
      </c>
      <c r="B4127" t="s">
        <v>4093</v>
      </c>
      <c r="C4127">
        <v>601.20000000000005</v>
      </c>
      <c r="D4127">
        <v>-5.54</v>
      </c>
      <c r="E4127">
        <v>-6.04</v>
      </c>
      <c r="F4127">
        <v>-6.04</v>
      </c>
      <c r="G4127">
        <v>-6.74</v>
      </c>
      <c r="H4127">
        <v>-12.78</v>
      </c>
      <c r="I4127">
        <v>4.54</v>
      </c>
      <c r="J4127">
        <v>-8.240000000000002</v>
      </c>
    </row>
    <row r="4128" spans="1:10" x14ac:dyDescent="0.3">
      <c r="A4128" s="163">
        <v>45686</v>
      </c>
      <c r="B4128" t="s">
        <v>4094</v>
      </c>
      <c r="C4128">
        <v>93.25</v>
      </c>
      <c r="D4128">
        <v>-3.3400000000000007</v>
      </c>
      <c r="E4128">
        <v>1.2</v>
      </c>
      <c r="F4128">
        <v>1.2</v>
      </c>
      <c r="G4128">
        <v>-1.73</v>
      </c>
      <c r="H4128">
        <v>-0.53</v>
      </c>
      <c r="I4128">
        <v>2.36</v>
      </c>
      <c r="J4128">
        <v>1.83</v>
      </c>
    </row>
    <row r="4129" spans="1:10" x14ac:dyDescent="0.3">
      <c r="A4129" s="163">
        <v>45686</v>
      </c>
      <c r="B4129" t="s">
        <v>4095</v>
      </c>
      <c r="C4129">
        <v>99.45</v>
      </c>
      <c r="D4129">
        <v>-3.72</v>
      </c>
      <c r="E4129">
        <v>-4.18</v>
      </c>
      <c r="F4129">
        <v>-4.18</v>
      </c>
      <c r="G4129">
        <v>-2.31</v>
      </c>
      <c r="H4129">
        <v>-6.49</v>
      </c>
      <c r="I4129">
        <v>2.16</v>
      </c>
      <c r="J4129">
        <v>-4.33</v>
      </c>
    </row>
    <row r="4130" spans="1:10" x14ac:dyDescent="0.3">
      <c r="A4130" s="163">
        <v>45686</v>
      </c>
      <c r="B4130" t="s">
        <v>4096</v>
      </c>
      <c r="C4130">
        <v>527.04999999999995</v>
      </c>
      <c r="D4130">
        <v>-0.2100000000000001</v>
      </c>
      <c r="E4130">
        <v>-2.12</v>
      </c>
      <c r="F4130">
        <v>-2.12</v>
      </c>
      <c r="G4130">
        <v>-1.2</v>
      </c>
      <c r="H4130">
        <v>-3.3200000000000003</v>
      </c>
      <c r="I4130">
        <v>1.1499999999999999</v>
      </c>
      <c r="J4130">
        <v>-2.1700000000000004</v>
      </c>
    </row>
    <row r="4131" spans="1:10" x14ac:dyDescent="0.3">
      <c r="A4131" s="163">
        <v>45686</v>
      </c>
      <c r="B4131" t="s">
        <v>4097</v>
      </c>
      <c r="C4131">
        <v>176</v>
      </c>
      <c r="D4131">
        <v>15.67</v>
      </c>
      <c r="E4131">
        <v>-4.99</v>
      </c>
      <c r="F4131">
        <v>-4.99</v>
      </c>
      <c r="G4131">
        <v>-2</v>
      </c>
      <c r="H4131">
        <v>-6.99</v>
      </c>
      <c r="I4131">
        <v>-0.23</v>
      </c>
      <c r="J4131">
        <v>-7.2200000000000006</v>
      </c>
    </row>
    <row r="4132" spans="1:10" x14ac:dyDescent="0.3">
      <c r="A4132" s="163">
        <v>45686</v>
      </c>
      <c r="B4132" t="s">
        <v>4464</v>
      </c>
      <c r="C4132">
        <v>21.42</v>
      </c>
      <c r="D4132">
        <v>-9.9700000000000006</v>
      </c>
      <c r="E4132">
        <v>-4.96</v>
      </c>
      <c r="F4132">
        <v>-4.96</v>
      </c>
      <c r="G4132">
        <v>-4.8499999999999996</v>
      </c>
      <c r="H4132">
        <v>-9.81</v>
      </c>
      <c r="I4132">
        <v>5</v>
      </c>
      <c r="J4132">
        <v>-4.8099999999999987</v>
      </c>
    </row>
    <row r="4133" spans="1:10" x14ac:dyDescent="0.3">
      <c r="A4133" s="163">
        <v>45686</v>
      </c>
      <c r="B4133" t="s">
        <v>4098</v>
      </c>
      <c r="C4133">
        <v>102.25</v>
      </c>
      <c r="D4133">
        <v>-2.4400000000000004</v>
      </c>
      <c r="E4133">
        <v>-2.38</v>
      </c>
      <c r="F4133">
        <v>-2.38</v>
      </c>
      <c r="G4133">
        <v>-1.46</v>
      </c>
      <c r="H4133">
        <v>-3.84</v>
      </c>
      <c r="I4133">
        <v>1.1399999999999999</v>
      </c>
      <c r="J4133">
        <v>-2.7</v>
      </c>
    </row>
    <row r="4134" spans="1:10" x14ac:dyDescent="0.3">
      <c r="A4134" s="163">
        <v>45686</v>
      </c>
      <c r="B4134" t="s">
        <v>4099</v>
      </c>
      <c r="C4134">
        <v>121.5</v>
      </c>
      <c r="D4134">
        <v>-0.67999999999999994</v>
      </c>
      <c r="E4134">
        <v>-4.68</v>
      </c>
      <c r="F4134">
        <v>-4.68</v>
      </c>
      <c r="G4134">
        <v>-3.24</v>
      </c>
      <c r="H4134">
        <v>-7.92</v>
      </c>
      <c r="I4134">
        <v>1.8</v>
      </c>
      <c r="J4134">
        <v>-6.12</v>
      </c>
    </row>
    <row r="4135" spans="1:10" x14ac:dyDescent="0.3">
      <c r="A4135" s="163">
        <v>45686</v>
      </c>
      <c r="B4135" t="s">
        <v>4100</v>
      </c>
      <c r="C4135">
        <v>1311.2</v>
      </c>
      <c r="D4135">
        <v>-3.56</v>
      </c>
      <c r="E4135">
        <v>-2.82</v>
      </c>
      <c r="F4135">
        <v>-2.82</v>
      </c>
      <c r="G4135">
        <v>-8.85</v>
      </c>
      <c r="H4135">
        <v>-11.67</v>
      </c>
      <c r="I4135">
        <v>14.56</v>
      </c>
      <c r="J4135">
        <v>2.890000000000001</v>
      </c>
    </row>
    <row r="4136" spans="1:10" x14ac:dyDescent="0.3">
      <c r="A4136" s="163">
        <v>45686</v>
      </c>
      <c r="B4136" t="s">
        <v>4101</v>
      </c>
      <c r="C4136">
        <v>40.39</v>
      </c>
      <c r="D4136">
        <v>-2.5299999999999998</v>
      </c>
      <c r="E4136">
        <v>-2.71</v>
      </c>
      <c r="F4136">
        <v>-2.71</v>
      </c>
      <c r="G4136">
        <v>-2.33</v>
      </c>
      <c r="H4136">
        <v>-5.04</v>
      </c>
      <c r="I4136">
        <v>1.2</v>
      </c>
      <c r="J4136">
        <v>-3.84</v>
      </c>
    </row>
    <row r="4137" spans="1:10" x14ac:dyDescent="0.3">
      <c r="A4137" s="163">
        <v>45686</v>
      </c>
      <c r="B4137" t="s">
        <v>4102</v>
      </c>
      <c r="C4137">
        <v>68.3</v>
      </c>
      <c r="D4137">
        <v>-7.09</v>
      </c>
      <c r="E4137">
        <v>-4.99</v>
      </c>
      <c r="F4137">
        <v>-4.99</v>
      </c>
      <c r="G4137">
        <v>-4.68</v>
      </c>
      <c r="H4137">
        <v>-9.67</v>
      </c>
      <c r="I4137">
        <v>3.48</v>
      </c>
      <c r="J4137">
        <v>-6.19</v>
      </c>
    </row>
    <row r="4138" spans="1:10" x14ac:dyDescent="0.3">
      <c r="A4138" s="163">
        <v>45686</v>
      </c>
      <c r="B4138" t="s">
        <v>4103</v>
      </c>
      <c r="C4138">
        <v>13.5</v>
      </c>
      <c r="D4138">
        <v>13.82</v>
      </c>
      <c r="E4138">
        <v>-4.9800000000000004</v>
      </c>
      <c r="F4138">
        <v>-4.9800000000000004</v>
      </c>
      <c r="G4138">
        <v>-4.95</v>
      </c>
      <c r="H4138">
        <v>-9.93</v>
      </c>
      <c r="I4138">
        <v>1.89</v>
      </c>
      <c r="J4138">
        <v>-8.0399999999999991</v>
      </c>
    </row>
    <row r="4139" spans="1:10" x14ac:dyDescent="0.3">
      <c r="A4139" s="163">
        <v>45686</v>
      </c>
      <c r="B4139" t="s">
        <v>4104</v>
      </c>
      <c r="C4139">
        <v>1.89</v>
      </c>
      <c r="D4139">
        <v>23.380000000000003</v>
      </c>
      <c r="E4139">
        <v>-4.71</v>
      </c>
      <c r="F4139">
        <v>-4.71</v>
      </c>
      <c r="G4139">
        <v>2.75</v>
      </c>
      <c r="H4139">
        <v>-1.96</v>
      </c>
      <c r="I4139">
        <v>1.07</v>
      </c>
      <c r="J4139">
        <v>-0.8899999999999999</v>
      </c>
    </row>
    <row r="4140" spans="1:10" x14ac:dyDescent="0.3">
      <c r="A4140" s="163">
        <v>45686</v>
      </c>
      <c r="B4140" t="s">
        <v>4105</v>
      </c>
      <c r="C4140">
        <v>32.24</v>
      </c>
      <c r="D4140">
        <v>-0.69999999999999973</v>
      </c>
      <c r="E4140">
        <v>-2.2599999999999998</v>
      </c>
      <c r="F4140">
        <v>-2.2599999999999998</v>
      </c>
      <c r="G4140">
        <v>0.03</v>
      </c>
      <c r="H4140">
        <v>-2.23</v>
      </c>
      <c r="I4140">
        <v>0.5</v>
      </c>
      <c r="J4140">
        <v>-1.73</v>
      </c>
    </row>
    <row r="4141" spans="1:10" x14ac:dyDescent="0.3">
      <c r="A4141" s="163">
        <v>45686</v>
      </c>
      <c r="B4141" t="s">
        <v>4106</v>
      </c>
      <c r="C4141">
        <v>49.35</v>
      </c>
      <c r="D4141">
        <v>-4.97</v>
      </c>
      <c r="E4141">
        <v>-2.1</v>
      </c>
      <c r="F4141">
        <v>-2.1</v>
      </c>
      <c r="G4141">
        <v>3.42</v>
      </c>
      <c r="H4141">
        <v>1.3199999999999998</v>
      </c>
      <c r="I4141">
        <v>3.35</v>
      </c>
      <c r="J4141">
        <v>4.67</v>
      </c>
    </row>
    <row r="4142" spans="1:10" x14ac:dyDescent="0.3">
      <c r="A4142" s="163">
        <v>45686</v>
      </c>
      <c r="B4142" t="s">
        <v>4107</v>
      </c>
      <c r="C4142">
        <v>35.14</v>
      </c>
      <c r="D4142">
        <v>3.120000000000001</v>
      </c>
      <c r="E4142">
        <v>-3.09</v>
      </c>
      <c r="F4142">
        <v>-3.09</v>
      </c>
      <c r="G4142">
        <v>-5.8</v>
      </c>
      <c r="H4142">
        <v>-8.89</v>
      </c>
      <c r="I4142">
        <v>6.13</v>
      </c>
      <c r="J4142">
        <v>-2.7600000000000007</v>
      </c>
    </row>
    <row r="4143" spans="1:10" x14ac:dyDescent="0.3">
      <c r="A4143" s="163">
        <v>45686</v>
      </c>
      <c r="B4143" t="s">
        <v>4108</v>
      </c>
      <c r="C4143">
        <v>12.56</v>
      </c>
      <c r="D4143">
        <v>-1.21</v>
      </c>
      <c r="E4143">
        <v>-2.57</v>
      </c>
      <c r="F4143">
        <v>-2.57</v>
      </c>
      <c r="G4143">
        <v>0.4</v>
      </c>
      <c r="H4143">
        <v>-2.17</v>
      </c>
      <c r="I4143">
        <v>-0.08</v>
      </c>
      <c r="J4143">
        <v>-2.25</v>
      </c>
    </row>
    <row r="4144" spans="1:10" x14ac:dyDescent="0.3">
      <c r="A4144" s="163">
        <v>45686</v>
      </c>
      <c r="B4144" t="s">
        <v>4109</v>
      </c>
      <c r="C4144">
        <v>1983.8</v>
      </c>
      <c r="D4144">
        <v>-1.6099999999999994</v>
      </c>
      <c r="E4144">
        <v>-5.59</v>
      </c>
      <c r="F4144">
        <v>-5.59</v>
      </c>
      <c r="G4144">
        <v>-2.33</v>
      </c>
      <c r="H4144">
        <v>-7.92</v>
      </c>
      <c r="I4144">
        <v>9.7100000000000009</v>
      </c>
      <c r="J4144">
        <v>1.7900000000000009</v>
      </c>
    </row>
    <row r="4145" spans="1:10" x14ac:dyDescent="0.3">
      <c r="A4145" s="163">
        <v>45663</v>
      </c>
      <c r="B4145" t="s">
        <v>4465</v>
      </c>
      <c r="C4145">
        <v>11.15</v>
      </c>
      <c r="D4145">
        <v>16.419999999999998</v>
      </c>
      <c r="E4145">
        <v>-4.9400000000000004</v>
      </c>
      <c r="G4145">
        <v>0</v>
      </c>
      <c r="I4145">
        <v>0</v>
      </c>
    </row>
    <row r="4146" spans="1:10" x14ac:dyDescent="0.3">
      <c r="A4146" s="163">
        <v>45686</v>
      </c>
      <c r="B4146" t="s">
        <v>4110</v>
      </c>
      <c r="C4146">
        <v>409</v>
      </c>
      <c r="D4146">
        <v>0.4699999999999997</v>
      </c>
      <c r="E4146">
        <v>-4.07</v>
      </c>
      <c r="F4146">
        <v>-4.07</v>
      </c>
      <c r="G4146">
        <v>-2.72</v>
      </c>
      <c r="H4146">
        <v>-6.7900000000000009</v>
      </c>
      <c r="I4146">
        <v>-0.85</v>
      </c>
      <c r="J4146">
        <v>-7.6400000000000006</v>
      </c>
    </row>
    <row r="4147" spans="1:10" x14ac:dyDescent="0.3">
      <c r="A4147" s="163">
        <v>45686</v>
      </c>
      <c r="B4147" t="s">
        <v>4111</v>
      </c>
      <c r="C4147">
        <v>95.15</v>
      </c>
      <c r="D4147">
        <v>-2.2400000000000002</v>
      </c>
      <c r="E4147">
        <v>-5.54</v>
      </c>
      <c r="F4147">
        <v>-5.54</v>
      </c>
      <c r="G4147">
        <v>-1.73</v>
      </c>
      <c r="H4147">
        <v>-7.27</v>
      </c>
      <c r="I4147">
        <v>-1.25</v>
      </c>
      <c r="J4147">
        <v>-8.52</v>
      </c>
    </row>
    <row r="4148" spans="1:10" x14ac:dyDescent="0.3">
      <c r="A4148" s="163">
        <v>45686</v>
      </c>
      <c r="B4148" t="s">
        <v>4112</v>
      </c>
      <c r="C4148">
        <v>17.2</v>
      </c>
      <c r="D4148">
        <v>-0.25</v>
      </c>
      <c r="E4148">
        <v>-7.26</v>
      </c>
      <c r="F4148">
        <v>-7.26</v>
      </c>
      <c r="G4148">
        <v>-3.31</v>
      </c>
      <c r="H4148">
        <v>-10.57</v>
      </c>
      <c r="I4148">
        <v>7.17</v>
      </c>
      <c r="J4148">
        <v>-3.4000000000000004</v>
      </c>
    </row>
    <row r="4149" spans="1:10" x14ac:dyDescent="0.3">
      <c r="A4149" s="163">
        <v>45686</v>
      </c>
      <c r="B4149" t="s">
        <v>4113</v>
      </c>
      <c r="C4149">
        <v>18.809999999999999</v>
      </c>
      <c r="D4149">
        <v>5.0000000000000197E-2</v>
      </c>
      <c r="E4149">
        <v>1.37</v>
      </c>
      <c r="F4149">
        <v>1.37</v>
      </c>
      <c r="G4149">
        <v>-0.7</v>
      </c>
      <c r="H4149">
        <v>0.67000000000000015</v>
      </c>
      <c r="I4149">
        <v>2.4</v>
      </c>
      <c r="J4149">
        <v>3.0700000000000003</v>
      </c>
    </row>
    <row r="4150" spans="1:10" x14ac:dyDescent="0.3">
      <c r="A4150" s="163">
        <v>45686</v>
      </c>
      <c r="B4150" t="s">
        <v>4114</v>
      </c>
      <c r="C4150">
        <v>94.73</v>
      </c>
      <c r="D4150">
        <v>-14.54</v>
      </c>
      <c r="E4150">
        <v>-2.48</v>
      </c>
      <c r="F4150">
        <v>-2.48</v>
      </c>
      <c r="G4150">
        <v>-4.99</v>
      </c>
      <c r="H4150">
        <v>-7.4700000000000006</v>
      </c>
      <c r="I4150">
        <v>5</v>
      </c>
      <c r="J4150">
        <v>-2.4700000000000006</v>
      </c>
    </row>
    <row r="4151" spans="1:10" x14ac:dyDescent="0.3">
      <c r="A4151" s="163">
        <v>45686</v>
      </c>
      <c r="B4151" t="s">
        <v>4115</v>
      </c>
      <c r="C4151">
        <v>8.99</v>
      </c>
      <c r="D4151">
        <v>-10.91</v>
      </c>
      <c r="E4151">
        <v>2.2200000000000002</v>
      </c>
      <c r="F4151">
        <v>2.2200000000000002</v>
      </c>
      <c r="G4151">
        <v>0.22</v>
      </c>
      <c r="H4151">
        <v>2.4400000000000004</v>
      </c>
      <c r="I4151">
        <v>-2.4900000000000002</v>
      </c>
      <c r="J4151">
        <v>-4.9999999999999802E-2</v>
      </c>
    </row>
    <row r="4152" spans="1:10" x14ac:dyDescent="0.3">
      <c r="A4152" s="163">
        <v>45686</v>
      </c>
      <c r="B4152" t="s">
        <v>4116</v>
      </c>
      <c r="C4152">
        <v>37999</v>
      </c>
      <c r="D4152">
        <v>-11.32</v>
      </c>
      <c r="E4152">
        <v>4.28</v>
      </c>
      <c r="F4152">
        <v>4.28</v>
      </c>
      <c r="G4152">
        <v>2.56</v>
      </c>
      <c r="H4152">
        <v>6.84</v>
      </c>
      <c r="I4152">
        <v>-5</v>
      </c>
      <c r="J4152">
        <v>1.84</v>
      </c>
    </row>
    <row r="4153" spans="1:10" x14ac:dyDescent="0.3">
      <c r="A4153" s="163">
        <v>45679</v>
      </c>
      <c r="B4153" t="s">
        <v>4117</v>
      </c>
      <c r="C4153">
        <v>41</v>
      </c>
      <c r="D4153">
        <v>-3.18</v>
      </c>
      <c r="G4153">
        <v>3.37</v>
      </c>
      <c r="I4153">
        <v>-0.85</v>
      </c>
    </row>
    <row r="4154" spans="1:10" x14ac:dyDescent="0.3">
      <c r="A4154" s="163">
        <v>45686</v>
      </c>
      <c r="B4154" t="s">
        <v>4118</v>
      </c>
      <c r="C4154">
        <v>876.55</v>
      </c>
      <c r="D4154">
        <v>-3.04</v>
      </c>
      <c r="E4154">
        <v>-8.08</v>
      </c>
      <c r="F4154">
        <v>-8.08</v>
      </c>
      <c r="G4154">
        <v>-2.98</v>
      </c>
      <c r="H4154">
        <v>-11.06</v>
      </c>
      <c r="I4154">
        <v>1.81</v>
      </c>
      <c r="J4154">
        <v>-9.25</v>
      </c>
    </row>
    <row r="4155" spans="1:10" x14ac:dyDescent="0.3">
      <c r="A4155" s="163">
        <v>45686</v>
      </c>
      <c r="B4155" t="s">
        <v>4188</v>
      </c>
      <c r="C4155">
        <v>11.59</v>
      </c>
      <c r="D4155">
        <v>-12.53</v>
      </c>
      <c r="E4155">
        <v>-4.93</v>
      </c>
      <c r="F4155">
        <v>-4.93</v>
      </c>
      <c r="H4155">
        <v>-4.93</v>
      </c>
      <c r="I4155">
        <v>-4.6900000000000004</v>
      </c>
      <c r="J4155">
        <v>-9.6199999999999992</v>
      </c>
    </row>
    <row r="4156" spans="1:10" x14ac:dyDescent="0.3">
      <c r="A4156" s="163">
        <v>45686</v>
      </c>
      <c r="B4156" t="s">
        <v>4119</v>
      </c>
      <c r="C4156">
        <v>85.61</v>
      </c>
      <c r="D4156">
        <v>0.64000000000000012</v>
      </c>
      <c r="E4156">
        <v>-2.5299999999999998</v>
      </c>
      <c r="F4156">
        <v>-2.5299999999999998</v>
      </c>
      <c r="G4156">
        <v>4.99</v>
      </c>
      <c r="H4156">
        <v>2.4600000000000004</v>
      </c>
      <c r="I4156">
        <v>3.23</v>
      </c>
      <c r="J4156">
        <v>5.69</v>
      </c>
    </row>
    <row r="4157" spans="1:10" x14ac:dyDescent="0.3">
      <c r="A4157" s="163">
        <v>45686</v>
      </c>
      <c r="B4157" t="s">
        <v>4120</v>
      </c>
      <c r="C4157">
        <v>441.9</v>
      </c>
      <c r="D4157">
        <v>-11.65</v>
      </c>
      <c r="E4157">
        <v>-5</v>
      </c>
      <c r="F4157">
        <v>-5</v>
      </c>
      <c r="G4157">
        <v>-5</v>
      </c>
      <c r="H4157">
        <v>-10</v>
      </c>
      <c r="I4157">
        <v>4.99</v>
      </c>
      <c r="J4157">
        <v>-5.01</v>
      </c>
    </row>
    <row r="4158" spans="1:10" x14ac:dyDescent="0.3">
      <c r="A4158" s="163">
        <v>45686</v>
      </c>
      <c r="B4158" t="s">
        <v>4277</v>
      </c>
      <c r="C4158">
        <v>1845</v>
      </c>
      <c r="D4158">
        <v>0.75</v>
      </c>
      <c r="E4158">
        <v>-4.9800000000000004</v>
      </c>
      <c r="F4158">
        <v>-4.9800000000000004</v>
      </c>
      <c r="G4158">
        <v>-4.9800000000000004</v>
      </c>
      <c r="H4158">
        <v>-9.9600000000000009</v>
      </c>
      <c r="I4158">
        <v>1.66</v>
      </c>
      <c r="J4158">
        <v>-8.3000000000000007</v>
      </c>
    </row>
    <row r="4159" spans="1:10" x14ac:dyDescent="0.3">
      <c r="A4159" s="163">
        <v>45686</v>
      </c>
      <c r="B4159" t="s">
        <v>4121</v>
      </c>
      <c r="C4159">
        <v>21.25</v>
      </c>
      <c r="D4159">
        <v>0.27999999999999908</v>
      </c>
      <c r="E4159">
        <v>-4.99</v>
      </c>
      <c r="F4159">
        <v>-4.99</v>
      </c>
      <c r="G4159">
        <v>4.2699999999999996</v>
      </c>
      <c r="H4159">
        <v>-0.72000000000000064</v>
      </c>
      <c r="I4159">
        <v>4.9400000000000004</v>
      </c>
      <c r="J4159">
        <v>4.22</v>
      </c>
    </row>
    <row r="4160" spans="1:10" x14ac:dyDescent="0.3">
      <c r="A4160" s="163">
        <v>45686</v>
      </c>
      <c r="B4160" t="s">
        <v>4122</v>
      </c>
      <c r="C4160">
        <v>12.38</v>
      </c>
      <c r="D4160">
        <v>4.1800000000000006</v>
      </c>
      <c r="E4160">
        <v>-0.96</v>
      </c>
      <c r="F4160">
        <v>-0.96</v>
      </c>
      <c r="G4160">
        <v>-2.9</v>
      </c>
      <c r="H4160">
        <v>-3.86</v>
      </c>
      <c r="I4160">
        <v>2.65</v>
      </c>
      <c r="J4160">
        <v>-1.21</v>
      </c>
    </row>
    <row r="4161" spans="1:10" x14ac:dyDescent="0.3">
      <c r="A4161" s="163">
        <v>45686</v>
      </c>
      <c r="B4161" t="s">
        <v>4123</v>
      </c>
      <c r="C4161">
        <v>106.2</v>
      </c>
      <c r="D4161">
        <v>-4.18</v>
      </c>
      <c r="E4161">
        <v>-6.66</v>
      </c>
      <c r="F4161">
        <v>-6.66</v>
      </c>
      <c r="G4161">
        <v>-4.51</v>
      </c>
      <c r="H4161">
        <v>-11.17</v>
      </c>
      <c r="I4161">
        <v>2.46</v>
      </c>
      <c r="J4161">
        <v>-8.7100000000000009</v>
      </c>
    </row>
    <row r="4162" spans="1:10" x14ac:dyDescent="0.3">
      <c r="A4162" s="163">
        <v>45686</v>
      </c>
      <c r="B4162" t="s">
        <v>4124</v>
      </c>
      <c r="C4162">
        <v>7.98</v>
      </c>
      <c r="D4162">
        <v>-5.95</v>
      </c>
      <c r="E4162">
        <v>1.27</v>
      </c>
      <c r="F4162">
        <v>1.27</v>
      </c>
      <c r="G4162">
        <v>0.25</v>
      </c>
      <c r="H4162">
        <v>1.52</v>
      </c>
      <c r="I4162">
        <v>0.13</v>
      </c>
      <c r="J4162">
        <v>1.65</v>
      </c>
    </row>
    <row r="4163" spans="1:10" x14ac:dyDescent="0.3">
      <c r="A4163" s="163">
        <v>45686</v>
      </c>
      <c r="B4163" t="s">
        <v>4125</v>
      </c>
      <c r="C4163">
        <v>16.36</v>
      </c>
      <c r="D4163">
        <v>-6.94</v>
      </c>
      <c r="E4163">
        <v>-4.9800000000000004</v>
      </c>
      <c r="F4163">
        <v>-4.9800000000000004</v>
      </c>
      <c r="G4163">
        <v>-5</v>
      </c>
      <c r="H4163">
        <v>-9.98</v>
      </c>
      <c r="I4163">
        <v>4.9400000000000004</v>
      </c>
      <c r="J4163">
        <v>-5.04</v>
      </c>
    </row>
    <row r="4164" spans="1:10" x14ac:dyDescent="0.3">
      <c r="A4164" s="163">
        <v>45686</v>
      </c>
      <c r="B4164" t="s">
        <v>4126</v>
      </c>
      <c r="C4164">
        <v>76.099999999999994</v>
      </c>
      <c r="D4164">
        <v>-8.120000000000001</v>
      </c>
      <c r="E4164">
        <v>-4.7300000000000004</v>
      </c>
      <c r="F4164">
        <v>-4.7300000000000004</v>
      </c>
      <c r="G4164">
        <v>9.1300000000000008</v>
      </c>
      <c r="H4164">
        <v>4.4000000000000004</v>
      </c>
      <c r="I4164">
        <v>1.52</v>
      </c>
      <c r="J4164">
        <v>5.92</v>
      </c>
    </row>
    <row r="4165" spans="1:10" x14ac:dyDescent="0.3">
      <c r="A4165" s="163">
        <v>45686</v>
      </c>
      <c r="B4165" t="s">
        <v>4127</v>
      </c>
      <c r="C4165">
        <v>78.900000000000006</v>
      </c>
      <c r="D4165">
        <v>-8.39</v>
      </c>
      <c r="E4165">
        <v>-1.97</v>
      </c>
      <c r="F4165">
        <v>-1.97</v>
      </c>
      <c r="G4165">
        <v>-2.0099999999999998</v>
      </c>
      <c r="H4165">
        <v>-3.98</v>
      </c>
      <c r="I4165">
        <v>-1.99</v>
      </c>
      <c r="J4165">
        <v>-5.97</v>
      </c>
    </row>
    <row r="4166" spans="1:10" x14ac:dyDescent="0.3">
      <c r="A4166" s="163">
        <v>45686</v>
      </c>
      <c r="B4166" t="s">
        <v>4128</v>
      </c>
      <c r="C4166">
        <v>270.64999999999998</v>
      </c>
      <c r="D4166">
        <v>20.91</v>
      </c>
      <c r="G4166">
        <v>-0.89</v>
      </c>
      <c r="H4166">
        <v>-0.89</v>
      </c>
      <c r="I4166">
        <v>-4.8499999999999996</v>
      </c>
      <c r="J4166">
        <v>-5.7399999999999993</v>
      </c>
    </row>
    <row r="4167" spans="1:10" x14ac:dyDescent="0.3">
      <c r="A4167" s="163">
        <v>45686</v>
      </c>
      <c r="B4167" t="s">
        <v>4129</v>
      </c>
      <c r="C4167">
        <v>4.96</v>
      </c>
      <c r="D4167">
        <v>-2.33</v>
      </c>
      <c r="E4167">
        <v>-2.5</v>
      </c>
      <c r="F4167">
        <v>-2.5</v>
      </c>
      <c r="G4167">
        <v>-4.74</v>
      </c>
      <c r="H4167">
        <v>-7.24</v>
      </c>
      <c r="I4167">
        <v>2.9</v>
      </c>
      <c r="J4167">
        <v>-4.34</v>
      </c>
    </row>
    <row r="4168" spans="1:10" x14ac:dyDescent="0.3">
      <c r="A4168" s="163">
        <v>45686</v>
      </c>
      <c r="B4168" t="s">
        <v>4130</v>
      </c>
      <c r="C4168">
        <v>6.99</v>
      </c>
      <c r="D4168">
        <v>-5.05</v>
      </c>
      <c r="E4168">
        <v>-4.3</v>
      </c>
      <c r="F4168">
        <v>-4.3</v>
      </c>
      <c r="G4168">
        <v>-1.45</v>
      </c>
      <c r="H4168">
        <v>-5.75</v>
      </c>
      <c r="I4168">
        <v>2.79</v>
      </c>
      <c r="J4168">
        <v>-2.96</v>
      </c>
    </row>
    <row r="4169" spans="1:10" x14ac:dyDescent="0.3">
      <c r="A4169" s="163">
        <v>45686</v>
      </c>
      <c r="B4169" t="s">
        <v>4131</v>
      </c>
      <c r="C4169">
        <v>35.93</v>
      </c>
      <c r="D4169">
        <v>-3.1</v>
      </c>
      <c r="E4169">
        <v>1.03</v>
      </c>
      <c r="F4169">
        <v>1.03</v>
      </c>
      <c r="G4169">
        <v>-3.56</v>
      </c>
      <c r="H4169">
        <v>-2.5299999999999998</v>
      </c>
      <c r="I4169">
        <v>5.27</v>
      </c>
      <c r="J4169">
        <v>2.7399999999999998</v>
      </c>
    </row>
    <row r="4170" spans="1:10" x14ac:dyDescent="0.3">
      <c r="A4170" s="163">
        <v>45686</v>
      </c>
      <c r="B4170" t="s">
        <v>4132</v>
      </c>
      <c r="C4170">
        <v>61.17</v>
      </c>
      <c r="D4170">
        <v>-0.92000000000000015</v>
      </c>
      <c r="E4170">
        <v>-5</v>
      </c>
      <c r="F4170">
        <v>-5</v>
      </c>
      <c r="G4170">
        <v>0.47</v>
      </c>
      <c r="H4170">
        <v>-4.53</v>
      </c>
      <c r="I4170">
        <v>2.69</v>
      </c>
      <c r="J4170">
        <v>-1.8400000000000003</v>
      </c>
    </row>
    <row r="4171" spans="1:10" x14ac:dyDescent="0.3">
      <c r="A4171" s="163">
        <v>45686</v>
      </c>
      <c r="B4171" t="s">
        <v>4133</v>
      </c>
      <c r="C4171">
        <v>851.1</v>
      </c>
      <c r="D4171">
        <v>10.8</v>
      </c>
      <c r="E4171">
        <v>-1.67</v>
      </c>
      <c r="F4171">
        <v>-1.67</v>
      </c>
      <c r="G4171">
        <v>-3.93</v>
      </c>
      <c r="H4171">
        <v>-5.6</v>
      </c>
      <c r="I4171">
        <v>8.3699999999999992</v>
      </c>
      <c r="J4171">
        <v>2.77</v>
      </c>
    </row>
    <row r="4172" spans="1:10" x14ac:dyDescent="0.3">
      <c r="A4172" s="163">
        <v>45686</v>
      </c>
      <c r="B4172" t="s">
        <v>4134</v>
      </c>
      <c r="C4172">
        <v>1696.9</v>
      </c>
      <c r="D4172">
        <v>-16.46</v>
      </c>
      <c r="E4172">
        <v>-5.69</v>
      </c>
      <c r="F4172">
        <v>-5.69</v>
      </c>
      <c r="G4172">
        <v>-8.66</v>
      </c>
      <c r="H4172">
        <v>-14.35</v>
      </c>
      <c r="I4172">
        <v>6.56</v>
      </c>
      <c r="J4172">
        <v>-7.7900000000000018</v>
      </c>
    </row>
    <row r="4173" spans="1:10" x14ac:dyDescent="0.3">
      <c r="A4173" s="163">
        <v>45686</v>
      </c>
      <c r="B4173" t="s">
        <v>4135</v>
      </c>
      <c r="C4173">
        <v>10772.45</v>
      </c>
      <c r="D4173">
        <v>-10.4</v>
      </c>
      <c r="E4173">
        <v>-2.65</v>
      </c>
      <c r="F4173">
        <v>-2.65</v>
      </c>
      <c r="G4173">
        <v>2.59</v>
      </c>
      <c r="H4173">
        <v>-0.06</v>
      </c>
      <c r="I4173">
        <v>6.28</v>
      </c>
      <c r="J4173">
        <v>6.2200000000000006</v>
      </c>
    </row>
    <row r="4174" spans="1:10" x14ac:dyDescent="0.3">
      <c r="A4174" s="163">
        <v>45686</v>
      </c>
      <c r="B4174" t="s">
        <v>4136</v>
      </c>
      <c r="C4174">
        <v>1294.2</v>
      </c>
      <c r="D4174">
        <v>-6.8199999999999994</v>
      </c>
      <c r="E4174">
        <v>-5.95</v>
      </c>
      <c r="F4174">
        <v>-5.95</v>
      </c>
      <c r="G4174">
        <v>-0.98</v>
      </c>
      <c r="H4174">
        <v>-6.93</v>
      </c>
      <c r="I4174">
        <v>7.67</v>
      </c>
      <c r="J4174">
        <v>0.74000000000000021</v>
      </c>
    </row>
    <row r="4175" spans="1:10" x14ac:dyDescent="0.3">
      <c r="A4175" s="163">
        <v>44543</v>
      </c>
      <c r="B4175" t="s">
        <v>4466</v>
      </c>
      <c r="C4175">
        <v>1.77</v>
      </c>
      <c r="D4175">
        <v>4.76</v>
      </c>
      <c r="E4175">
        <v>4.7300000000000004</v>
      </c>
      <c r="G4175">
        <v>0</v>
      </c>
      <c r="I4175">
        <v>0</v>
      </c>
    </row>
    <row r="4176" spans="1:10" x14ac:dyDescent="0.3">
      <c r="A4176" s="163">
        <v>45686</v>
      </c>
      <c r="B4176" t="s">
        <v>4137</v>
      </c>
      <c r="C4176">
        <v>102.4</v>
      </c>
      <c r="D4176">
        <v>-4.2699999999999996</v>
      </c>
      <c r="E4176">
        <v>-2.96</v>
      </c>
      <c r="F4176">
        <v>-2.96</v>
      </c>
      <c r="G4176">
        <v>-0.2</v>
      </c>
      <c r="H4176">
        <v>-3.16</v>
      </c>
      <c r="I4176">
        <v>4.4400000000000004</v>
      </c>
      <c r="J4176">
        <v>1.2800000000000002</v>
      </c>
    </row>
    <row r="4177" spans="1:10" x14ac:dyDescent="0.3">
      <c r="A4177" s="163">
        <v>45686</v>
      </c>
      <c r="B4177" t="s">
        <v>4138</v>
      </c>
      <c r="C4177">
        <v>92.07</v>
      </c>
      <c r="D4177">
        <v>-5.4</v>
      </c>
      <c r="E4177">
        <v>-4.51</v>
      </c>
      <c r="F4177">
        <v>-4.51</v>
      </c>
      <c r="G4177">
        <v>2.95</v>
      </c>
      <c r="H4177">
        <v>-1.5599999999999996</v>
      </c>
      <c r="I4177">
        <v>-0.46</v>
      </c>
      <c r="J4177">
        <v>-2.02</v>
      </c>
    </row>
    <row r="4178" spans="1:10" x14ac:dyDescent="0.3">
      <c r="A4178" s="163">
        <v>45686</v>
      </c>
      <c r="B4178" t="s">
        <v>4139</v>
      </c>
      <c r="C4178">
        <v>106.1</v>
      </c>
      <c r="D4178">
        <v>-6.14</v>
      </c>
      <c r="E4178">
        <v>4.4400000000000004</v>
      </c>
      <c r="F4178">
        <v>4.4400000000000004</v>
      </c>
      <c r="G4178">
        <v>4.0999999999999996</v>
      </c>
      <c r="H4178">
        <v>8.5399999999999991</v>
      </c>
      <c r="I4178">
        <v>-0.42</v>
      </c>
      <c r="J4178">
        <v>8.1199999999999992</v>
      </c>
    </row>
    <row r="4179" spans="1:10" x14ac:dyDescent="0.3">
      <c r="A4179" s="163">
        <v>45686</v>
      </c>
      <c r="B4179" t="s">
        <v>4140</v>
      </c>
      <c r="C4179">
        <v>10.24</v>
      </c>
      <c r="D4179">
        <v>-1.7899999999999991</v>
      </c>
      <c r="E4179">
        <v>-8.2799999999999994</v>
      </c>
      <c r="F4179">
        <v>-8.2799999999999994</v>
      </c>
      <c r="H4179">
        <v>-8.2799999999999994</v>
      </c>
      <c r="I4179">
        <v>9.99</v>
      </c>
      <c r="J4179">
        <v>1.7100000000000009</v>
      </c>
    </row>
    <row r="4180" spans="1:10" x14ac:dyDescent="0.3">
      <c r="A4180" s="163">
        <v>45686</v>
      </c>
      <c r="B4180" t="s">
        <v>4141</v>
      </c>
      <c r="C4180">
        <v>374</v>
      </c>
      <c r="D4180">
        <v>-12.19</v>
      </c>
      <c r="E4180">
        <v>-4.99</v>
      </c>
      <c r="F4180">
        <v>-4.99</v>
      </c>
      <c r="G4180">
        <v>-4.07</v>
      </c>
      <c r="H4180">
        <v>-9.06</v>
      </c>
      <c r="I4180">
        <v>5</v>
      </c>
      <c r="J4180">
        <v>-4.0600000000000005</v>
      </c>
    </row>
    <row r="4181" spans="1:10" x14ac:dyDescent="0.3">
      <c r="A4181" s="163">
        <v>45686</v>
      </c>
      <c r="B4181" t="s">
        <v>4142</v>
      </c>
      <c r="C4181">
        <v>120</v>
      </c>
      <c r="D4181">
        <v>1.5</v>
      </c>
      <c r="E4181">
        <v>1.86</v>
      </c>
      <c r="F4181">
        <v>1.86</v>
      </c>
      <c r="G4181">
        <v>-4.99</v>
      </c>
      <c r="H4181">
        <v>-3.13</v>
      </c>
      <c r="I4181">
        <v>2.48</v>
      </c>
      <c r="J4181">
        <v>-0.64999999999999991</v>
      </c>
    </row>
    <row r="4182" spans="1:10" x14ac:dyDescent="0.3">
      <c r="A4182" s="163">
        <v>45686</v>
      </c>
      <c r="B4182" t="s">
        <v>4143</v>
      </c>
      <c r="C4182">
        <v>13.17</v>
      </c>
      <c r="D4182">
        <v>0.55999999999999994</v>
      </c>
      <c r="E4182">
        <v>-1.97</v>
      </c>
      <c r="F4182">
        <v>-1.97</v>
      </c>
      <c r="G4182">
        <v>-0.15</v>
      </c>
      <c r="H4182">
        <v>-2.12</v>
      </c>
      <c r="I4182">
        <v>1.78</v>
      </c>
      <c r="J4182">
        <v>-0.34000000000000008</v>
      </c>
    </row>
    <row r="4183" spans="1:10" x14ac:dyDescent="0.3">
      <c r="A4183" s="163">
        <v>45686</v>
      </c>
      <c r="B4183" t="s">
        <v>4144</v>
      </c>
      <c r="C4183">
        <v>69.010000000000005</v>
      </c>
      <c r="D4183">
        <v>-0.78000000000000025</v>
      </c>
      <c r="E4183">
        <v>-4.66</v>
      </c>
      <c r="F4183">
        <v>-4.66</v>
      </c>
      <c r="G4183">
        <v>1.97</v>
      </c>
      <c r="H4183">
        <v>-2.6900000000000004</v>
      </c>
      <c r="I4183">
        <v>0.01</v>
      </c>
      <c r="J4183">
        <v>-2.6800000000000006</v>
      </c>
    </row>
    <row r="4184" spans="1:10" x14ac:dyDescent="0.3">
      <c r="A4184" s="163">
        <v>45686</v>
      </c>
      <c r="B4184" t="s">
        <v>4145</v>
      </c>
      <c r="C4184">
        <v>222.5</v>
      </c>
      <c r="D4184">
        <v>-13.45</v>
      </c>
      <c r="E4184">
        <v>-4.47</v>
      </c>
      <c r="F4184">
        <v>-4.47</v>
      </c>
      <c r="G4184">
        <v>1.07</v>
      </c>
      <c r="H4184">
        <v>-3.3999999999999995</v>
      </c>
      <c r="I4184">
        <v>6.79</v>
      </c>
      <c r="J4184">
        <v>3.390000000000001</v>
      </c>
    </row>
    <row r="4185" spans="1:10" x14ac:dyDescent="0.3">
      <c r="A4185" s="163">
        <v>45686</v>
      </c>
      <c r="B4185" t="s">
        <v>4146</v>
      </c>
      <c r="C4185">
        <v>930.3</v>
      </c>
      <c r="D4185">
        <v>-9.17</v>
      </c>
      <c r="E4185">
        <v>-2.91</v>
      </c>
      <c r="F4185">
        <v>-2.91</v>
      </c>
      <c r="G4185">
        <v>-1.34</v>
      </c>
      <c r="H4185">
        <v>-4.25</v>
      </c>
      <c r="I4185">
        <v>5.33</v>
      </c>
      <c r="J4185">
        <v>1.08</v>
      </c>
    </row>
    <row r="4186" spans="1:10" x14ac:dyDescent="0.3">
      <c r="A4186" s="163">
        <v>45642</v>
      </c>
      <c r="B4186" t="s">
        <v>4469</v>
      </c>
      <c r="C4186">
        <v>179.25</v>
      </c>
      <c r="G4186">
        <v>0</v>
      </c>
      <c r="I4186">
        <v>0</v>
      </c>
    </row>
    <row r="4187" spans="1:10" x14ac:dyDescent="0.3">
      <c r="A4187" s="163">
        <v>45686</v>
      </c>
      <c r="B4187" t="s">
        <v>4147</v>
      </c>
      <c r="C4187">
        <v>17030.5</v>
      </c>
      <c r="D4187">
        <v>-3.14</v>
      </c>
      <c r="E4187">
        <v>-5</v>
      </c>
      <c r="F4187">
        <v>-5</v>
      </c>
      <c r="G4187">
        <v>-1.1599999999999999</v>
      </c>
      <c r="H4187">
        <v>-6.16</v>
      </c>
      <c r="I4187">
        <v>1.88</v>
      </c>
      <c r="J4187">
        <v>-4.28</v>
      </c>
    </row>
    <row r="4188" spans="1:10" x14ac:dyDescent="0.3">
      <c r="A4188" s="163">
        <v>45686</v>
      </c>
      <c r="B4188" t="s">
        <v>4148</v>
      </c>
      <c r="C4188">
        <v>9.23</v>
      </c>
      <c r="D4188">
        <v>5.0999999999999996</v>
      </c>
      <c r="E4188">
        <v>-4.66</v>
      </c>
      <c r="F4188">
        <v>-4.66</v>
      </c>
      <c r="G4188">
        <v>0.31</v>
      </c>
      <c r="H4188">
        <v>-4.3500000000000005</v>
      </c>
      <c r="I4188">
        <v>-4.3499999999999996</v>
      </c>
      <c r="J4188">
        <v>-8.6999999999999993</v>
      </c>
    </row>
    <row r="4189" spans="1:10" x14ac:dyDescent="0.3">
      <c r="A4189" s="163">
        <v>45686</v>
      </c>
      <c r="B4189" t="s">
        <v>4149</v>
      </c>
      <c r="C4189">
        <v>198</v>
      </c>
      <c r="D4189">
        <v>-1.08</v>
      </c>
      <c r="E4189">
        <v>-5.17</v>
      </c>
      <c r="F4189">
        <v>-5.17</v>
      </c>
      <c r="G4189">
        <v>0.34</v>
      </c>
      <c r="H4189">
        <v>-4.83</v>
      </c>
      <c r="I4189">
        <v>3.48</v>
      </c>
      <c r="J4189">
        <v>-1.35</v>
      </c>
    </row>
    <row r="4190" spans="1:10" x14ac:dyDescent="0.3">
      <c r="A4190" s="163">
        <v>45686</v>
      </c>
      <c r="B4190" t="s">
        <v>4150</v>
      </c>
      <c r="C4190">
        <v>284.45</v>
      </c>
      <c r="D4190">
        <v>-5.3900000000000006</v>
      </c>
      <c r="E4190">
        <v>-5.0999999999999996</v>
      </c>
      <c r="F4190">
        <v>-5.0999999999999996</v>
      </c>
      <c r="G4190">
        <v>3.29</v>
      </c>
      <c r="H4190">
        <v>-1.81</v>
      </c>
      <c r="I4190">
        <v>1.79</v>
      </c>
      <c r="J4190">
        <v>-1.9999999999999501E-2</v>
      </c>
    </row>
    <row r="4191" spans="1:10" x14ac:dyDescent="0.3">
      <c r="A4191" s="163">
        <v>45686</v>
      </c>
      <c r="B4191" t="s">
        <v>4151</v>
      </c>
      <c r="C4191">
        <v>1299</v>
      </c>
      <c r="D4191">
        <v>1.1100000000000001</v>
      </c>
      <c r="E4191">
        <v>-4.43</v>
      </c>
      <c r="F4191">
        <v>-4.43</v>
      </c>
      <c r="H4191">
        <v>-4.43</v>
      </c>
      <c r="I4191">
        <v>3.92</v>
      </c>
      <c r="J4191">
        <v>-0.50999999999999979</v>
      </c>
    </row>
    <row r="4192" spans="1:10" x14ac:dyDescent="0.3">
      <c r="A4192" s="163">
        <v>45686</v>
      </c>
      <c r="B4192" t="s">
        <v>4152</v>
      </c>
      <c r="C4192">
        <v>932.6</v>
      </c>
      <c r="D4192">
        <v>-3.78</v>
      </c>
      <c r="E4192">
        <v>-3.58</v>
      </c>
      <c r="F4192">
        <v>-3.58</v>
      </c>
      <c r="G4192">
        <v>-1.32</v>
      </c>
      <c r="H4192">
        <v>-4.9000000000000004</v>
      </c>
      <c r="I4192">
        <v>2.46</v>
      </c>
      <c r="J4192">
        <v>-2.4400000000000004</v>
      </c>
    </row>
    <row r="4193" spans="1:10" x14ac:dyDescent="0.3">
      <c r="A4193" s="163">
        <v>45686</v>
      </c>
      <c r="B4193" t="s">
        <v>4153</v>
      </c>
      <c r="C4193">
        <v>1824.95</v>
      </c>
      <c r="D4193">
        <v>-4</v>
      </c>
      <c r="E4193">
        <v>-2.36</v>
      </c>
      <c r="F4193">
        <v>-2.36</v>
      </c>
      <c r="G4193">
        <v>0.42</v>
      </c>
      <c r="H4193">
        <v>-1.94</v>
      </c>
      <c r="I4193">
        <v>3.38</v>
      </c>
      <c r="J4193">
        <v>1.44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23FE5-DBD2-45E0-9301-10F8D2872F91}">
  <sheetPr codeName="Sheet8"/>
  <dimension ref="B1:Z40"/>
  <sheetViews>
    <sheetView workbookViewId="0">
      <selection activeCell="K7" sqref="K7"/>
    </sheetView>
  </sheetViews>
  <sheetFormatPr defaultColWidth="8.88671875" defaultRowHeight="13.8" x14ac:dyDescent="0.3"/>
  <cols>
    <col min="1" max="1" width="3.109375" style="65" customWidth="1"/>
    <col min="2" max="3" width="9.109375" style="65" customWidth="1"/>
    <col min="4" max="5" width="11.21875" style="65" bestFit="1" customWidth="1"/>
    <col min="6" max="6" width="13.77734375" style="65" bestFit="1" customWidth="1"/>
    <col min="7" max="12" width="9.109375" style="65" customWidth="1"/>
    <col min="13" max="13" width="8.77734375" style="99" bestFit="1" customWidth="1"/>
    <col min="14" max="14" width="9" style="66" bestFit="1" customWidth="1"/>
    <col min="15" max="15" width="8.77734375" style="99" bestFit="1" customWidth="1"/>
    <col min="16" max="17" width="9.109375" style="65" customWidth="1"/>
    <col min="18" max="18" width="9.77734375" style="65" bestFit="1" customWidth="1"/>
    <col min="19" max="20" width="9.109375" style="65" customWidth="1"/>
    <col min="21" max="21" width="10.33203125" style="65" bestFit="1" customWidth="1"/>
    <col min="22" max="22" width="14.77734375" style="65" bestFit="1" customWidth="1"/>
    <col min="23" max="23" width="11.77734375" style="65" bestFit="1" customWidth="1"/>
    <col min="24" max="24" width="13.77734375" style="65" bestFit="1" customWidth="1"/>
    <col min="25" max="26" width="9.109375" style="65" customWidth="1"/>
    <col min="27" max="28" width="3.109375" style="65" customWidth="1"/>
    <col min="29" max="16384" width="8.88671875" style="65"/>
  </cols>
  <sheetData>
    <row r="1" spans="2:26" ht="14.4" x14ac:dyDescent="0.3">
      <c r="B1" s="223" t="s">
        <v>2</v>
      </c>
      <c r="C1" s="224"/>
      <c r="F1" s="223" t="s">
        <v>13</v>
      </c>
      <c r="G1" s="224"/>
      <c r="J1" s="223" t="s">
        <v>4</v>
      </c>
      <c r="K1" s="224"/>
      <c r="M1" s="233" t="s">
        <v>43</v>
      </c>
      <c r="N1" s="233"/>
      <c r="O1" s="233"/>
      <c r="Q1" s="223" t="s">
        <v>6</v>
      </c>
      <c r="R1" s="224"/>
      <c r="U1" s="223" t="s">
        <v>7</v>
      </c>
      <c r="V1" s="224"/>
      <c r="Y1" s="223" t="s">
        <v>1</v>
      </c>
      <c r="Z1" s="224"/>
    </row>
    <row r="2" spans="2:26" ht="14.4" x14ac:dyDescent="0.3">
      <c r="B2" s="225" t="s">
        <v>8</v>
      </c>
      <c r="C2" s="226"/>
      <c r="F2" s="227">
        <v>17603.900000000001</v>
      </c>
      <c r="G2" s="226"/>
      <c r="J2" s="228">
        <v>45022</v>
      </c>
      <c r="K2" s="229"/>
      <c r="M2" s="225">
        <v>17600</v>
      </c>
      <c r="N2" s="230"/>
      <c r="O2" s="226"/>
      <c r="Q2" s="231">
        <v>0.64069444444444446</v>
      </c>
      <c r="R2" s="232"/>
      <c r="S2" s="76">
        <v>1.4047437848807712E-5</v>
      </c>
      <c r="U2" s="225">
        <v>50</v>
      </c>
      <c r="V2" s="226"/>
      <c r="Y2" s="225">
        <v>100</v>
      </c>
      <c r="Z2" s="226"/>
    </row>
    <row r="5" spans="2:26" x14ac:dyDescent="0.3">
      <c r="B5" s="68" t="s">
        <v>157</v>
      </c>
      <c r="C5" s="68" t="s">
        <v>158</v>
      </c>
      <c r="D5" s="68" t="s">
        <v>29</v>
      </c>
      <c r="E5" s="68" t="s">
        <v>30</v>
      </c>
      <c r="F5" s="68" t="s">
        <v>31</v>
      </c>
      <c r="G5" s="68" t="s">
        <v>112</v>
      </c>
      <c r="H5" s="68" t="s">
        <v>32</v>
      </c>
      <c r="I5" s="68" t="s">
        <v>113</v>
      </c>
      <c r="J5" s="68" t="s">
        <v>33</v>
      </c>
      <c r="K5" s="68" t="s">
        <v>155</v>
      </c>
      <c r="L5" s="68" t="s">
        <v>114</v>
      </c>
      <c r="M5" s="87" t="s">
        <v>115</v>
      </c>
      <c r="N5" s="68" t="s">
        <v>44</v>
      </c>
      <c r="O5" s="87" t="s">
        <v>116</v>
      </c>
      <c r="P5" s="68" t="s">
        <v>117</v>
      </c>
      <c r="Q5" s="68" t="s">
        <v>156</v>
      </c>
      <c r="R5" s="68" t="s">
        <v>36</v>
      </c>
      <c r="S5" s="68" t="s">
        <v>118</v>
      </c>
      <c r="T5" s="68" t="s">
        <v>37</v>
      </c>
      <c r="U5" s="68" t="s">
        <v>119</v>
      </c>
      <c r="V5" s="68" t="s">
        <v>38</v>
      </c>
      <c r="W5" s="68" t="s">
        <v>39</v>
      </c>
      <c r="X5" s="68" t="s">
        <v>40</v>
      </c>
      <c r="Y5" s="68" t="s">
        <v>159</v>
      </c>
      <c r="Z5" s="68" t="s">
        <v>160</v>
      </c>
    </row>
    <row r="6" spans="2:26" x14ac:dyDescent="0.3">
      <c r="B6" s="70">
        <v>0</v>
      </c>
      <c r="C6" s="70">
        <v>0</v>
      </c>
      <c r="D6" s="71"/>
      <c r="E6" s="71"/>
      <c r="F6" s="71"/>
      <c r="G6" s="70"/>
      <c r="H6" s="70"/>
      <c r="I6" s="70"/>
      <c r="J6" s="70"/>
      <c r="K6" s="70"/>
      <c r="L6" s="70"/>
      <c r="M6" s="70"/>
      <c r="N6" s="194"/>
      <c r="O6" s="80"/>
      <c r="P6" s="75"/>
      <c r="Q6" s="75"/>
      <c r="R6" s="75"/>
      <c r="S6" s="75"/>
      <c r="T6" s="75"/>
      <c r="U6" s="75"/>
      <c r="V6" s="74"/>
      <c r="W6" s="74"/>
      <c r="X6" s="74"/>
      <c r="Y6" s="73" t="str">
        <f t="shared" ref="Y6:Y20" si="0">IFERROR(1-NORMSDIST(LN($N6/$F$2)/($H$21*SQRT($S$2/100))),"")</f>
        <v/>
      </c>
      <c r="Z6" s="72" t="str">
        <f t="shared" ref="Z6:Z20" si="1">IFERROR(1-Y6,"")</f>
        <v/>
      </c>
    </row>
    <row r="7" spans="2:26" x14ac:dyDescent="0.3">
      <c r="B7" s="70">
        <v>0</v>
      </c>
      <c r="C7" s="70">
        <v>0</v>
      </c>
      <c r="D7" s="71"/>
      <c r="E7" s="71"/>
      <c r="F7" s="71"/>
      <c r="G7" s="70"/>
      <c r="H7" s="70"/>
      <c r="I7" s="70"/>
      <c r="J7" s="70"/>
      <c r="K7" s="70"/>
      <c r="L7" s="70"/>
      <c r="M7" s="70"/>
      <c r="N7" s="194"/>
      <c r="O7" s="80"/>
      <c r="P7" s="75"/>
      <c r="Q7" s="75"/>
      <c r="R7" s="75"/>
      <c r="S7" s="75"/>
      <c r="T7" s="75"/>
      <c r="U7" s="75"/>
      <c r="V7" s="74"/>
      <c r="W7" s="74"/>
      <c r="X7" s="74"/>
      <c r="Y7" s="73" t="str">
        <f t="shared" si="0"/>
        <v/>
      </c>
      <c r="Z7" s="72" t="str">
        <f t="shared" si="1"/>
        <v/>
      </c>
    </row>
    <row r="8" spans="2:26" x14ac:dyDescent="0.3">
      <c r="B8" s="70">
        <v>0</v>
      </c>
      <c r="C8" s="70">
        <v>0</v>
      </c>
      <c r="D8" s="71"/>
      <c r="E8" s="71"/>
      <c r="F8" s="71"/>
      <c r="G8" s="70"/>
      <c r="H8" s="70"/>
      <c r="I8" s="70"/>
      <c r="J8" s="70"/>
      <c r="K8" s="70"/>
      <c r="L8" s="70"/>
      <c r="M8" s="70"/>
      <c r="N8" s="194"/>
      <c r="O8" s="80"/>
      <c r="P8" s="75"/>
      <c r="Q8" s="75"/>
      <c r="R8" s="75"/>
      <c r="S8" s="75"/>
      <c r="T8" s="75"/>
      <c r="U8" s="75"/>
      <c r="V8" s="74"/>
      <c r="W8" s="74"/>
      <c r="X8" s="74"/>
      <c r="Y8" s="73" t="str">
        <f t="shared" si="0"/>
        <v/>
      </c>
      <c r="Z8" s="72" t="str">
        <f t="shared" si="1"/>
        <v/>
      </c>
    </row>
    <row r="9" spans="2:26" x14ac:dyDescent="0.3">
      <c r="B9" s="70">
        <v>0</v>
      </c>
      <c r="C9" s="70">
        <v>0</v>
      </c>
      <c r="D9" s="71"/>
      <c r="E9" s="71"/>
      <c r="F9" s="71"/>
      <c r="G9" s="70"/>
      <c r="H9" s="70"/>
      <c r="I9" s="70"/>
      <c r="J9" s="70"/>
      <c r="K9" s="70"/>
      <c r="L9" s="70"/>
      <c r="M9" s="70"/>
      <c r="N9" s="194"/>
      <c r="O9" s="80"/>
      <c r="P9" s="75"/>
      <c r="Q9" s="75"/>
      <c r="R9" s="75"/>
      <c r="S9" s="75"/>
      <c r="T9" s="75"/>
      <c r="U9" s="75"/>
      <c r="V9" s="74"/>
      <c r="W9" s="74"/>
      <c r="X9" s="74"/>
      <c r="Y9" s="73" t="str">
        <f t="shared" si="0"/>
        <v/>
      </c>
      <c r="Z9" s="72" t="str">
        <f t="shared" si="1"/>
        <v/>
      </c>
    </row>
    <row r="10" spans="2:26" x14ac:dyDescent="0.3">
      <c r="B10" s="70">
        <v>0</v>
      </c>
      <c r="C10" s="70">
        <v>0</v>
      </c>
      <c r="D10" s="71"/>
      <c r="E10" s="71"/>
      <c r="F10" s="71"/>
      <c r="G10" s="70"/>
      <c r="H10" s="70"/>
      <c r="I10" s="70"/>
      <c r="J10" s="70"/>
      <c r="K10" s="70"/>
      <c r="L10" s="70"/>
      <c r="M10" s="70"/>
      <c r="N10" s="194"/>
      <c r="O10" s="80"/>
      <c r="P10" s="75"/>
      <c r="Q10" s="75"/>
      <c r="R10" s="75"/>
      <c r="S10" s="75"/>
      <c r="T10" s="75"/>
      <c r="U10" s="75"/>
      <c r="V10" s="74"/>
      <c r="W10" s="74"/>
      <c r="X10" s="74"/>
      <c r="Y10" s="73" t="str">
        <f t="shared" si="0"/>
        <v/>
      </c>
      <c r="Z10" s="72" t="str">
        <f t="shared" si="1"/>
        <v/>
      </c>
    </row>
    <row r="11" spans="2:26" x14ac:dyDescent="0.3">
      <c r="B11" s="70">
        <v>0</v>
      </c>
      <c r="C11" s="70">
        <v>0</v>
      </c>
      <c r="D11" s="71"/>
      <c r="E11" s="71"/>
      <c r="F11" s="71"/>
      <c r="G11" s="70"/>
      <c r="H11" s="70"/>
      <c r="I11" s="70"/>
      <c r="J11" s="70"/>
      <c r="K11" s="70"/>
      <c r="L11" s="70"/>
      <c r="M11" s="70"/>
      <c r="N11" s="194"/>
      <c r="O11" s="80"/>
      <c r="P11" s="75"/>
      <c r="Q11" s="75"/>
      <c r="R11" s="75"/>
      <c r="S11" s="75"/>
      <c r="T11" s="75"/>
      <c r="U11" s="75"/>
      <c r="V11" s="74"/>
      <c r="W11" s="74"/>
      <c r="X11" s="74"/>
      <c r="Y11" s="73" t="str">
        <f t="shared" si="0"/>
        <v/>
      </c>
      <c r="Z11" s="72" t="str">
        <f t="shared" si="1"/>
        <v/>
      </c>
    </row>
    <row r="12" spans="2:26" x14ac:dyDescent="0.3">
      <c r="B12" s="70">
        <v>0</v>
      </c>
      <c r="C12" s="70">
        <v>0</v>
      </c>
      <c r="D12" s="71"/>
      <c r="E12" s="71"/>
      <c r="F12" s="71"/>
      <c r="G12" s="70"/>
      <c r="H12" s="70"/>
      <c r="I12" s="70"/>
      <c r="J12" s="70"/>
      <c r="K12" s="70"/>
      <c r="L12" s="70"/>
      <c r="M12" s="70"/>
      <c r="N12" s="194"/>
      <c r="O12" s="80"/>
      <c r="P12" s="75"/>
      <c r="Q12" s="75"/>
      <c r="R12" s="75"/>
      <c r="S12" s="75"/>
      <c r="T12" s="75"/>
      <c r="U12" s="75"/>
      <c r="V12" s="74"/>
      <c r="W12" s="74"/>
      <c r="X12" s="74"/>
      <c r="Y12" s="73" t="str">
        <f t="shared" si="0"/>
        <v/>
      </c>
      <c r="Z12" s="72" t="str">
        <f t="shared" si="1"/>
        <v/>
      </c>
    </row>
    <row r="13" spans="2:26" x14ac:dyDescent="0.3">
      <c r="B13" s="70">
        <v>0</v>
      </c>
      <c r="C13" s="70">
        <v>0</v>
      </c>
      <c r="D13" s="71"/>
      <c r="E13" s="71"/>
      <c r="F13" s="71"/>
      <c r="G13" s="70"/>
      <c r="H13" s="70"/>
      <c r="I13" s="70"/>
      <c r="J13" s="70"/>
      <c r="K13" s="70"/>
      <c r="L13" s="70"/>
      <c r="M13" s="70"/>
      <c r="N13" s="194"/>
      <c r="O13" s="80"/>
      <c r="P13" s="75"/>
      <c r="Q13" s="75"/>
      <c r="R13" s="75"/>
      <c r="S13" s="75"/>
      <c r="T13" s="75"/>
      <c r="U13" s="75"/>
      <c r="V13" s="74"/>
      <c r="W13" s="74"/>
      <c r="X13" s="74"/>
      <c r="Y13" s="73" t="str">
        <f t="shared" si="0"/>
        <v/>
      </c>
      <c r="Z13" s="72" t="str">
        <f t="shared" si="1"/>
        <v/>
      </c>
    </row>
    <row r="14" spans="2:26" x14ac:dyDescent="0.3">
      <c r="B14" s="70">
        <v>0</v>
      </c>
      <c r="C14" s="70">
        <v>0</v>
      </c>
      <c r="D14" s="71"/>
      <c r="E14" s="71"/>
      <c r="F14" s="71"/>
      <c r="G14" s="70"/>
      <c r="H14" s="70"/>
      <c r="I14" s="70"/>
      <c r="J14" s="70"/>
      <c r="K14" s="70"/>
      <c r="L14" s="70"/>
      <c r="M14" s="70"/>
      <c r="N14" s="194"/>
      <c r="O14" s="80"/>
      <c r="P14" s="75"/>
      <c r="Q14" s="75"/>
      <c r="R14" s="75"/>
      <c r="S14" s="75"/>
      <c r="T14" s="75"/>
      <c r="U14" s="75"/>
      <c r="V14" s="74"/>
      <c r="W14" s="74"/>
      <c r="X14" s="74"/>
      <c r="Y14" s="73" t="str">
        <f t="shared" si="0"/>
        <v/>
      </c>
      <c r="Z14" s="72" t="str">
        <f t="shared" si="1"/>
        <v/>
      </c>
    </row>
    <row r="15" spans="2:26" x14ac:dyDescent="0.3">
      <c r="B15" s="70">
        <v>0</v>
      </c>
      <c r="C15" s="70">
        <v>0</v>
      </c>
      <c r="D15" s="71"/>
      <c r="E15" s="71"/>
      <c r="F15" s="71"/>
      <c r="G15" s="70"/>
      <c r="H15" s="70"/>
      <c r="I15" s="70"/>
      <c r="J15" s="70"/>
      <c r="K15" s="70"/>
      <c r="L15" s="70"/>
      <c r="M15" s="70"/>
      <c r="N15" s="194"/>
      <c r="O15" s="80"/>
      <c r="P15" s="75"/>
      <c r="Q15" s="75"/>
      <c r="R15" s="75"/>
      <c r="S15" s="75"/>
      <c r="T15" s="75"/>
      <c r="U15" s="75"/>
      <c r="V15" s="74"/>
      <c r="W15" s="74"/>
      <c r="X15" s="74"/>
      <c r="Y15" s="73" t="str">
        <f t="shared" si="0"/>
        <v/>
      </c>
      <c r="Z15" s="72" t="str">
        <f t="shared" si="1"/>
        <v/>
      </c>
    </row>
    <row r="16" spans="2:26" x14ac:dyDescent="0.3">
      <c r="B16" s="70">
        <v>0</v>
      </c>
      <c r="C16" s="70">
        <v>0</v>
      </c>
      <c r="D16" s="71"/>
      <c r="E16" s="71"/>
      <c r="F16" s="71"/>
      <c r="G16" s="70"/>
      <c r="H16" s="70"/>
      <c r="I16" s="70"/>
      <c r="J16" s="70"/>
      <c r="K16" s="70"/>
      <c r="L16" s="70"/>
      <c r="M16" s="70"/>
      <c r="N16" s="194"/>
      <c r="O16" s="80"/>
      <c r="P16" s="75"/>
      <c r="Q16" s="75"/>
      <c r="R16" s="75"/>
      <c r="S16" s="75"/>
      <c r="T16" s="75"/>
      <c r="U16" s="75"/>
      <c r="V16" s="74"/>
      <c r="W16" s="74"/>
      <c r="X16" s="74"/>
      <c r="Y16" s="73" t="str">
        <f t="shared" si="0"/>
        <v/>
      </c>
      <c r="Z16" s="72" t="str">
        <f t="shared" si="1"/>
        <v/>
      </c>
    </row>
    <row r="17" spans="2:26" x14ac:dyDescent="0.3">
      <c r="B17" s="70">
        <v>0</v>
      </c>
      <c r="C17" s="70">
        <v>0</v>
      </c>
      <c r="D17" s="71"/>
      <c r="E17" s="71"/>
      <c r="F17" s="71"/>
      <c r="G17" s="70"/>
      <c r="H17" s="70"/>
      <c r="I17" s="70"/>
      <c r="J17" s="70"/>
      <c r="K17" s="70"/>
      <c r="L17" s="70"/>
      <c r="M17" s="70"/>
      <c r="N17" s="194"/>
      <c r="O17" s="80"/>
      <c r="P17" s="75"/>
      <c r="Q17" s="75"/>
      <c r="R17" s="75"/>
      <c r="S17" s="75"/>
      <c r="T17" s="75"/>
      <c r="U17" s="75"/>
      <c r="V17" s="74"/>
      <c r="W17" s="74"/>
      <c r="X17" s="74"/>
      <c r="Y17" s="73" t="str">
        <f t="shared" si="0"/>
        <v/>
      </c>
      <c r="Z17" s="72" t="str">
        <f t="shared" si="1"/>
        <v/>
      </c>
    </row>
    <row r="18" spans="2:26" x14ac:dyDescent="0.3">
      <c r="B18" s="70">
        <v>0</v>
      </c>
      <c r="C18" s="70">
        <v>0</v>
      </c>
      <c r="D18" s="71"/>
      <c r="E18" s="71"/>
      <c r="F18" s="71"/>
      <c r="G18" s="70"/>
      <c r="H18" s="70"/>
      <c r="I18" s="70"/>
      <c r="J18" s="70"/>
      <c r="K18" s="70"/>
      <c r="L18" s="70"/>
      <c r="M18" s="70"/>
      <c r="N18" s="194"/>
      <c r="O18" s="80"/>
      <c r="P18" s="75"/>
      <c r="Q18" s="75"/>
      <c r="R18" s="75"/>
      <c r="S18" s="75"/>
      <c r="T18" s="75"/>
      <c r="U18" s="75"/>
      <c r="V18" s="74"/>
      <c r="W18" s="74"/>
      <c r="X18" s="74"/>
      <c r="Y18" s="73" t="str">
        <f t="shared" si="0"/>
        <v/>
      </c>
      <c r="Z18" s="72" t="str">
        <f t="shared" si="1"/>
        <v/>
      </c>
    </row>
    <row r="19" spans="2:26" x14ac:dyDescent="0.3">
      <c r="B19" s="70">
        <v>0</v>
      </c>
      <c r="C19" s="70">
        <v>0</v>
      </c>
      <c r="D19" s="71"/>
      <c r="E19" s="71"/>
      <c r="F19" s="71"/>
      <c r="G19" s="70"/>
      <c r="H19" s="70"/>
      <c r="I19" s="70"/>
      <c r="J19" s="70"/>
      <c r="K19" s="70"/>
      <c r="L19" s="70"/>
      <c r="M19" s="70"/>
      <c r="N19" s="194"/>
      <c r="O19" s="80"/>
      <c r="P19" s="75"/>
      <c r="Q19" s="75"/>
      <c r="R19" s="75"/>
      <c r="S19" s="75"/>
      <c r="T19" s="75"/>
      <c r="U19" s="75"/>
      <c r="V19" s="74"/>
      <c r="W19" s="74"/>
      <c r="X19" s="74"/>
      <c r="Y19" s="73" t="str">
        <f t="shared" si="0"/>
        <v/>
      </c>
      <c r="Z19" s="72" t="str">
        <f t="shared" si="1"/>
        <v/>
      </c>
    </row>
    <row r="20" spans="2:26" x14ac:dyDescent="0.3">
      <c r="B20" s="70">
        <v>0</v>
      </c>
      <c r="C20" s="70">
        <v>0</v>
      </c>
      <c r="D20" s="71"/>
      <c r="E20" s="71"/>
      <c r="F20" s="71"/>
      <c r="G20" s="70"/>
      <c r="H20" s="70"/>
      <c r="I20" s="70"/>
      <c r="J20" s="70"/>
      <c r="K20" s="70"/>
      <c r="L20" s="70"/>
      <c r="M20" s="70"/>
      <c r="N20" s="194"/>
      <c r="O20" s="80"/>
      <c r="P20" s="75"/>
      <c r="Q20" s="75"/>
      <c r="R20" s="75"/>
      <c r="S20" s="75"/>
      <c r="T20" s="75"/>
      <c r="U20" s="75"/>
      <c r="V20" s="74"/>
      <c r="W20" s="74"/>
      <c r="X20" s="74"/>
      <c r="Y20" s="73" t="str">
        <f t="shared" si="0"/>
        <v/>
      </c>
      <c r="Z20" s="72" t="str">
        <f t="shared" si="1"/>
        <v/>
      </c>
    </row>
    <row r="21" spans="2:26" x14ac:dyDescent="0.3">
      <c r="B21" s="70">
        <v>0</v>
      </c>
      <c r="C21" s="70">
        <v>0</v>
      </c>
      <c r="D21" s="71"/>
      <c r="E21" s="71"/>
      <c r="F21" s="71"/>
      <c r="G21" s="70"/>
      <c r="H21" s="70"/>
      <c r="I21" s="70"/>
      <c r="J21" s="70"/>
      <c r="K21" s="70"/>
      <c r="L21" s="70"/>
      <c r="M21" s="70"/>
      <c r="N21" s="195"/>
      <c r="O21" s="70"/>
      <c r="P21" s="70"/>
      <c r="Q21" s="70"/>
      <c r="R21" s="70"/>
      <c r="S21" s="70"/>
      <c r="T21" s="70"/>
      <c r="U21" s="70"/>
      <c r="V21" s="71"/>
      <c r="W21" s="71"/>
      <c r="X21" s="71"/>
      <c r="Y21" s="70">
        <v>0</v>
      </c>
      <c r="Z21" s="70">
        <v>0</v>
      </c>
    </row>
    <row r="22" spans="2:26" x14ac:dyDescent="0.3">
      <c r="B22" s="72" t="str">
        <f t="shared" ref="B22:B36" si="2">IFERROR(100%-C22,"")</f>
        <v/>
      </c>
      <c r="C22" s="73" t="str">
        <f t="shared" ref="C22:C36" si="3">IFERROR(1-NORMSDIST(LN($N22/$F$2)/($T$21*SQRT($S$2/100))),"")</f>
        <v/>
      </c>
      <c r="D22" s="74"/>
      <c r="E22" s="74"/>
      <c r="F22" s="74"/>
      <c r="G22" s="75"/>
      <c r="H22" s="75"/>
      <c r="I22" s="75"/>
      <c r="J22" s="75"/>
      <c r="K22" s="75"/>
      <c r="L22" s="75"/>
      <c r="M22" s="80"/>
      <c r="N22" s="194"/>
      <c r="O22" s="70"/>
      <c r="P22" s="70"/>
      <c r="Q22" s="70"/>
      <c r="R22" s="70"/>
      <c r="S22" s="70"/>
      <c r="T22" s="70"/>
      <c r="U22" s="70"/>
      <c r="V22" s="71"/>
      <c r="W22" s="71"/>
      <c r="X22" s="71"/>
      <c r="Y22" s="70">
        <v>0</v>
      </c>
      <c r="Z22" s="70">
        <v>0</v>
      </c>
    </row>
    <row r="23" spans="2:26" x14ac:dyDescent="0.3">
      <c r="B23" s="72" t="str">
        <f t="shared" si="2"/>
        <v/>
      </c>
      <c r="C23" s="73" t="str">
        <f t="shared" si="3"/>
        <v/>
      </c>
      <c r="D23" s="74"/>
      <c r="E23" s="74"/>
      <c r="F23" s="74"/>
      <c r="G23" s="75"/>
      <c r="H23" s="75"/>
      <c r="I23" s="75"/>
      <c r="J23" s="75"/>
      <c r="K23" s="75"/>
      <c r="L23" s="75"/>
      <c r="M23" s="80"/>
      <c r="N23" s="194"/>
      <c r="O23" s="70"/>
      <c r="P23" s="70"/>
      <c r="Q23" s="70"/>
      <c r="R23" s="70"/>
      <c r="S23" s="70"/>
      <c r="T23" s="70"/>
      <c r="U23" s="70"/>
      <c r="V23" s="71"/>
      <c r="W23" s="71"/>
      <c r="X23" s="71"/>
      <c r="Y23" s="70">
        <v>0</v>
      </c>
      <c r="Z23" s="70">
        <v>0</v>
      </c>
    </row>
    <row r="24" spans="2:26" x14ac:dyDescent="0.3">
      <c r="B24" s="72" t="str">
        <f t="shared" si="2"/>
        <v/>
      </c>
      <c r="C24" s="73" t="str">
        <f t="shared" si="3"/>
        <v/>
      </c>
      <c r="D24" s="74"/>
      <c r="E24" s="74"/>
      <c r="F24" s="74"/>
      <c r="G24" s="75"/>
      <c r="H24" s="75"/>
      <c r="I24" s="75"/>
      <c r="J24" s="75"/>
      <c r="K24" s="75"/>
      <c r="L24" s="75"/>
      <c r="M24" s="80"/>
      <c r="N24" s="194"/>
      <c r="O24" s="70"/>
      <c r="P24" s="70"/>
      <c r="Q24" s="70"/>
      <c r="R24" s="70"/>
      <c r="S24" s="70"/>
      <c r="T24" s="70"/>
      <c r="U24" s="70"/>
      <c r="V24" s="71"/>
      <c r="W24" s="71"/>
      <c r="X24" s="71"/>
      <c r="Y24" s="70">
        <v>0</v>
      </c>
      <c r="Z24" s="70">
        <v>0</v>
      </c>
    </row>
    <row r="25" spans="2:26" x14ac:dyDescent="0.3">
      <c r="B25" s="72" t="str">
        <f t="shared" si="2"/>
        <v/>
      </c>
      <c r="C25" s="73" t="str">
        <f t="shared" si="3"/>
        <v/>
      </c>
      <c r="D25" s="74"/>
      <c r="E25" s="74"/>
      <c r="F25" s="74"/>
      <c r="G25" s="75"/>
      <c r="H25" s="75"/>
      <c r="I25" s="75"/>
      <c r="J25" s="75"/>
      <c r="K25" s="75"/>
      <c r="L25" s="75"/>
      <c r="M25" s="80"/>
      <c r="N25" s="194"/>
      <c r="O25" s="70"/>
      <c r="P25" s="70"/>
      <c r="Q25" s="70"/>
      <c r="R25" s="70"/>
      <c r="S25" s="70"/>
      <c r="T25" s="70"/>
      <c r="U25" s="70"/>
      <c r="V25" s="71"/>
      <c r="W25" s="71"/>
      <c r="X25" s="71"/>
      <c r="Y25" s="70">
        <v>0</v>
      </c>
      <c r="Z25" s="70">
        <v>0</v>
      </c>
    </row>
    <row r="26" spans="2:26" x14ac:dyDescent="0.3">
      <c r="B26" s="72" t="str">
        <f t="shared" si="2"/>
        <v/>
      </c>
      <c r="C26" s="73" t="str">
        <f t="shared" si="3"/>
        <v/>
      </c>
      <c r="D26" s="74"/>
      <c r="E26" s="74"/>
      <c r="F26" s="74"/>
      <c r="G26" s="75"/>
      <c r="H26" s="75"/>
      <c r="I26" s="75"/>
      <c r="J26" s="75"/>
      <c r="K26" s="75"/>
      <c r="L26" s="75"/>
      <c r="M26" s="80"/>
      <c r="N26" s="194"/>
      <c r="O26" s="70"/>
      <c r="P26" s="70"/>
      <c r="Q26" s="70"/>
      <c r="R26" s="70"/>
      <c r="S26" s="70"/>
      <c r="T26" s="70"/>
      <c r="U26" s="70"/>
      <c r="V26" s="71"/>
      <c r="W26" s="71"/>
      <c r="X26" s="71"/>
      <c r="Y26" s="70">
        <v>0</v>
      </c>
      <c r="Z26" s="70">
        <v>0</v>
      </c>
    </row>
    <row r="27" spans="2:26" x14ac:dyDescent="0.3">
      <c r="B27" s="72" t="str">
        <f t="shared" si="2"/>
        <v/>
      </c>
      <c r="C27" s="73" t="str">
        <f t="shared" si="3"/>
        <v/>
      </c>
      <c r="D27" s="74"/>
      <c r="E27" s="74"/>
      <c r="F27" s="74"/>
      <c r="G27" s="75"/>
      <c r="H27" s="75"/>
      <c r="I27" s="75"/>
      <c r="J27" s="75"/>
      <c r="K27" s="75"/>
      <c r="L27" s="75"/>
      <c r="M27" s="80"/>
      <c r="N27" s="194"/>
      <c r="O27" s="70"/>
      <c r="P27" s="70"/>
      <c r="Q27" s="70"/>
      <c r="R27" s="70"/>
      <c r="S27" s="70"/>
      <c r="T27" s="70"/>
      <c r="U27" s="70"/>
      <c r="V27" s="71"/>
      <c r="W27" s="71"/>
      <c r="X27" s="71"/>
      <c r="Y27" s="70">
        <v>0</v>
      </c>
      <c r="Z27" s="70">
        <v>0</v>
      </c>
    </row>
    <row r="28" spans="2:26" x14ac:dyDescent="0.3">
      <c r="B28" s="72" t="str">
        <f t="shared" si="2"/>
        <v/>
      </c>
      <c r="C28" s="73" t="str">
        <f t="shared" si="3"/>
        <v/>
      </c>
      <c r="D28" s="74"/>
      <c r="E28" s="74"/>
      <c r="F28" s="74"/>
      <c r="G28" s="75"/>
      <c r="H28" s="75"/>
      <c r="I28" s="75"/>
      <c r="J28" s="75"/>
      <c r="K28" s="75"/>
      <c r="L28" s="75"/>
      <c r="M28" s="80"/>
      <c r="N28" s="194"/>
      <c r="O28" s="70"/>
      <c r="P28" s="70"/>
      <c r="Q28" s="70"/>
      <c r="R28" s="70"/>
      <c r="S28" s="70"/>
      <c r="T28" s="70"/>
      <c r="U28" s="70"/>
      <c r="V28" s="71"/>
      <c r="W28" s="71"/>
      <c r="X28" s="71"/>
      <c r="Y28" s="70">
        <v>0</v>
      </c>
      <c r="Z28" s="70">
        <v>0</v>
      </c>
    </row>
    <row r="29" spans="2:26" x14ac:dyDescent="0.3">
      <c r="B29" s="72" t="str">
        <f t="shared" si="2"/>
        <v/>
      </c>
      <c r="C29" s="73" t="str">
        <f t="shared" si="3"/>
        <v/>
      </c>
      <c r="D29" s="74"/>
      <c r="E29" s="74"/>
      <c r="F29" s="74"/>
      <c r="G29" s="75"/>
      <c r="H29" s="75"/>
      <c r="I29" s="75"/>
      <c r="J29" s="75"/>
      <c r="K29" s="75"/>
      <c r="L29" s="75"/>
      <c r="M29" s="80"/>
      <c r="N29" s="194"/>
      <c r="O29" s="70"/>
      <c r="P29" s="70"/>
      <c r="Q29" s="70"/>
      <c r="R29" s="70"/>
      <c r="S29" s="70"/>
      <c r="T29" s="70"/>
      <c r="U29" s="70"/>
      <c r="V29" s="71"/>
      <c r="W29" s="71"/>
      <c r="X29" s="71"/>
      <c r="Y29" s="70">
        <v>0</v>
      </c>
      <c r="Z29" s="70">
        <v>0</v>
      </c>
    </row>
    <row r="30" spans="2:26" x14ac:dyDescent="0.3">
      <c r="B30" s="72" t="str">
        <f t="shared" si="2"/>
        <v/>
      </c>
      <c r="C30" s="73" t="str">
        <f t="shared" si="3"/>
        <v/>
      </c>
      <c r="D30" s="74"/>
      <c r="E30" s="74"/>
      <c r="F30" s="74"/>
      <c r="G30" s="75"/>
      <c r="H30" s="75"/>
      <c r="I30" s="75"/>
      <c r="J30" s="75"/>
      <c r="K30" s="75"/>
      <c r="L30" s="75"/>
      <c r="M30" s="80"/>
      <c r="N30" s="194"/>
      <c r="O30" s="70"/>
      <c r="P30" s="70"/>
      <c r="Q30" s="70"/>
      <c r="R30" s="70"/>
      <c r="S30" s="70"/>
      <c r="T30" s="70"/>
      <c r="U30" s="70"/>
      <c r="V30" s="71"/>
      <c r="W30" s="71"/>
      <c r="X30" s="71"/>
      <c r="Y30" s="70">
        <v>0</v>
      </c>
      <c r="Z30" s="70">
        <v>0</v>
      </c>
    </row>
    <row r="31" spans="2:26" x14ac:dyDescent="0.3">
      <c r="B31" s="72" t="str">
        <f t="shared" si="2"/>
        <v/>
      </c>
      <c r="C31" s="73" t="str">
        <f t="shared" si="3"/>
        <v/>
      </c>
      <c r="D31" s="74"/>
      <c r="E31" s="74"/>
      <c r="F31" s="74"/>
      <c r="G31" s="75"/>
      <c r="H31" s="75"/>
      <c r="I31" s="75"/>
      <c r="J31" s="75"/>
      <c r="K31" s="75"/>
      <c r="L31" s="75"/>
      <c r="M31" s="80"/>
      <c r="N31" s="194"/>
      <c r="O31" s="70"/>
      <c r="P31" s="70"/>
      <c r="Q31" s="70"/>
      <c r="R31" s="70"/>
      <c r="S31" s="70"/>
      <c r="T31" s="70"/>
      <c r="U31" s="70"/>
      <c r="V31" s="71"/>
      <c r="W31" s="71"/>
      <c r="X31" s="71"/>
      <c r="Y31" s="70">
        <v>0</v>
      </c>
      <c r="Z31" s="70">
        <v>0</v>
      </c>
    </row>
    <row r="32" spans="2:26" x14ac:dyDescent="0.3">
      <c r="B32" s="72" t="str">
        <f t="shared" si="2"/>
        <v/>
      </c>
      <c r="C32" s="73" t="str">
        <f t="shared" si="3"/>
        <v/>
      </c>
      <c r="D32" s="74"/>
      <c r="E32" s="74"/>
      <c r="F32" s="74"/>
      <c r="G32" s="75"/>
      <c r="H32" s="75"/>
      <c r="I32" s="75"/>
      <c r="J32" s="75"/>
      <c r="K32" s="75"/>
      <c r="L32" s="75"/>
      <c r="M32" s="80"/>
      <c r="N32" s="194"/>
      <c r="O32" s="70"/>
      <c r="P32" s="70"/>
      <c r="Q32" s="70"/>
      <c r="R32" s="70"/>
      <c r="S32" s="70"/>
      <c r="T32" s="70"/>
      <c r="U32" s="70"/>
      <c r="V32" s="71"/>
      <c r="W32" s="71"/>
      <c r="X32" s="71"/>
      <c r="Y32" s="70">
        <v>0</v>
      </c>
      <c r="Z32" s="70">
        <v>0</v>
      </c>
    </row>
    <row r="33" spans="2:26" x14ac:dyDescent="0.3">
      <c r="B33" s="72" t="str">
        <f t="shared" si="2"/>
        <v/>
      </c>
      <c r="C33" s="73" t="str">
        <f t="shared" si="3"/>
        <v/>
      </c>
      <c r="D33" s="74"/>
      <c r="E33" s="74"/>
      <c r="F33" s="74"/>
      <c r="G33" s="75"/>
      <c r="H33" s="75"/>
      <c r="I33" s="75"/>
      <c r="J33" s="75"/>
      <c r="K33" s="75"/>
      <c r="L33" s="75"/>
      <c r="M33" s="80"/>
      <c r="N33" s="194"/>
      <c r="O33" s="70"/>
      <c r="P33" s="70"/>
      <c r="Q33" s="70"/>
      <c r="R33" s="70"/>
      <c r="S33" s="70"/>
      <c r="T33" s="70"/>
      <c r="U33" s="70"/>
      <c r="V33" s="71"/>
      <c r="W33" s="71"/>
      <c r="X33" s="71"/>
      <c r="Y33" s="70">
        <v>0</v>
      </c>
      <c r="Z33" s="70">
        <v>0</v>
      </c>
    </row>
    <row r="34" spans="2:26" x14ac:dyDescent="0.3">
      <c r="B34" s="72" t="str">
        <f t="shared" si="2"/>
        <v/>
      </c>
      <c r="C34" s="73" t="str">
        <f t="shared" si="3"/>
        <v/>
      </c>
      <c r="D34" s="74"/>
      <c r="E34" s="74"/>
      <c r="F34" s="74"/>
      <c r="G34" s="75"/>
      <c r="H34" s="75"/>
      <c r="I34" s="75"/>
      <c r="J34" s="75"/>
      <c r="K34" s="75"/>
      <c r="L34" s="75"/>
      <c r="M34" s="80"/>
      <c r="N34" s="194"/>
      <c r="O34" s="70"/>
      <c r="P34" s="70"/>
      <c r="Q34" s="70"/>
      <c r="R34" s="70"/>
      <c r="S34" s="70"/>
      <c r="T34" s="70"/>
      <c r="U34" s="70"/>
      <c r="V34" s="71"/>
      <c r="W34" s="71"/>
      <c r="X34" s="71"/>
      <c r="Y34" s="70">
        <v>0</v>
      </c>
      <c r="Z34" s="70">
        <v>0</v>
      </c>
    </row>
    <row r="35" spans="2:26" x14ac:dyDescent="0.3">
      <c r="B35" s="72" t="str">
        <f t="shared" si="2"/>
        <v/>
      </c>
      <c r="C35" s="73" t="str">
        <f t="shared" si="3"/>
        <v/>
      </c>
      <c r="D35" s="74"/>
      <c r="E35" s="74"/>
      <c r="F35" s="74"/>
      <c r="G35" s="75"/>
      <c r="H35" s="75"/>
      <c r="I35" s="75"/>
      <c r="J35" s="75"/>
      <c r="K35" s="75"/>
      <c r="L35" s="75"/>
      <c r="M35" s="80"/>
      <c r="N35" s="194"/>
      <c r="O35" s="70"/>
      <c r="P35" s="70"/>
      <c r="Q35" s="70"/>
      <c r="R35" s="70"/>
      <c r="S35" s="70"/>
      <c r="T35" s="70"/>
      <c r="U35" s="70"/>
      <c r="V35" s="71"/>
      <c r="W35" s="71"/>
      <c r="X35" s="71"/>
      <c r="Y35" s="70">
        <v>0</v>
      </c>
      <c r="Z35" s="70">
        <v>0</v>
      </c>
    </row>
    <row r="36" spans="2:26" x14ac:dyDescent="0.3">
      <c r="B36" s="72" t="str">
        <f t="shared" si="2"/>
        <v/>
      </c>
      <c r="C36" s="73" t="str">
        <f t="shared" si="3"/>
        <v/>
      </c>
      <c r="D36" s="74"/>
      <c r="E36" s="74"/>
      <c r="F36" s="74"/>
      <c r="G36" s="75"/>
      <c r="H36" s="75"/>
      <c r="I36" s="75"/>
      <c r="J36" s="75"/>
      <c r="K36" s="75"/>
      <c r="L36" s="75"/>
      <c r="M36" s="80"/>
      <c r="N36" s="194"/>
      <c r="O36" s="70"/>
      <c r="P36" s="70"/>
      <c r="Q36" s="70"/>
      <c r="R36" s="70"/>
      <c r="S36" s="70"/>
      <c r="T36" s="70"/>
      <c r="U36" s="70"/>
      <c r="V36" s="71"/>
      <c r="W36" s="71"/>
      <c r="X36" s="71"/>
      <c r="Y36" s="70">
        <v>0</v>
      </c>
      <c r="Z36" s="70">
        <v>0</v>
      </c>
    </row>
    <row r="38" spans="2:26" x14ac:dyDescent="0.3">
      <c r="B38" s="68" t="s">
        <v>157</v>
      </c>
      <c r="C38" s="68" t="s">
        <v>158</v>
      </c>
      <c r="D38" s="68" t="s">
        <v>29</v>
      </c>
      <c r="E38" s="68" t="s">
        <v>30</v>
      </c>
      <c r="F38" s="68" t="s">
        <v>31</v>
      </c>
      <c r="G38" s="68" t="s">
        <v>112</v>
      </c>
      <c r="H38" s="68" t="s">
        <v>32</v>
      </c>
      <c r="I38" s="68" t="s">
        <v>113</v>
      </c>
      <c r="J38" s="68" t="s">
        <v>33</v>
      </c>
      <c r="K38" s="68" t="s">
        <v>155</v>
      </c>
      <c r="L38" s="68" t="s">
        <v>114</v>
      </c>
      <c r="M38" s="87" t="s">
        <v>115</v>
      </c>
      <c r="N38" s="68" t="s">
        <v>44</v>
      </c>
      <c r="O38" s="87" t="s">
        <v>116</v>
      </c>
      <c r="P38" s="68" t="s">
        <v>117</v>
      </c>
      <c r="Q38" s="68" t="s">
        <v>156</v>
      </c>
      <c r="R38" s="68" t="s">
        <v>36</v>
      </c>
      <c r="S38" s="68" t="s">
        <v>118</v>
      </c>
      <c r="T38" s="68" t="s">
        <v>37</v>
      </c>
      <c r="U38" s="68" t="s">
        <v>119</v>
      </c>
      <c r="V38" s="68" t="s">
        <v>38</v>
      </c>
      <c r="W38" s="68" t="s">
        <v>39</v>
      </c>
      <c r="X38" s="68" t="s">
        <v>40</v>
      </c>
      <c r="Y38" s="68" t="s">
        <v>159</v>
      </c>
      <c r="Z38" s="68" t="s">
        <v>160</v>
      </c>
    </row>
    <row r="39" spans="2:26" x14ac:dyDescent="0.3">
      <c r="B39" s="77"/>
      <c r="C39" s="77"/>
      <c r="D39" s="78">
        <f t="shared" ref="D39:X39" si="4">+D21</f>
        <v>0</v>
      </c>
      <c r="E39" s="78">
        <f t="shared" si="4"/>
        <v>0</v>
      </c>
      <c r="F39" s="78">
        <f t="shared" si="4"/>
        <v>0</v>
      </c>
      <c r="G39" s="79">
        <f t="shared" si="4"/>
        <v>0</v>
      </c>
      <c r="H39" s="79">
        <f t="shared" si="4"/>
        <v>0</v>
      </c>
      <c r="I39" s="79">
        <f t="shared" si="4"/>
        <v>0</v>
      </c>
      <c r="J39" s="79">
        <f t="shared" si="4"/>
        <v>0</v>
      </c>
      <c r="K39" s="79">
        <f t="shared" si="4"/>
        <v>0</v>
      </c>
      <c r="L39" s="79">
        <f t="shared" si="4"/>
        <v>0</v>
      </c>
      <c r="M39" s="80">
        <f t="shared" si="4"/>
        <v>0</v>
      </c>
      <c r="N39" s="68">
        <f t="shared" si="4"/>
        <v>0</v>
      </c>
      <c r="O39" s="80">
        <f t="shared" si="4"/>
        <v>0</v>
      </c>
      <c r="P39" s="79">
        <f t="shared" si="4"/>
        <v>0</v>
      </c>
      <c r="Q39" s="79">
        <f t="shared" si="4"/>
        <v>0</v>
      </c>
      <c r="R39" s="79">
        <f t="shared" si="4"/>
        <v>0</v>
      </c>
      <c r="S39" s="79">
        <f t="shared" si="4"/>
        <v>0</v>
      </c>
      <c r="T39" s="79">
        <f t="shared" si="4"/>
        <v>0</v>
      </c>
      <c r="U39" s="79">
        <f t="shared" si="4"/>
        <v>0</v>
      </c>
      <c r="V39" s="78">
        <f t="shared" si="4"/>
        <v>0</v>
      </c>
      <c r="W39" s="78">
        <f t="shared" si="4"/>
        <v>0</v>
      </c>
      <c r="X39" s="78">
        <f t="shared" si="4"/>
        <v>0</v>
      </c>
      <c r="Y39" s="77"/>
      <c r="Z39" s="77"/>
    </row>
    <row r="40" spans="2:26" x14ac:dyDescent="0.3">
      <c r="B40" s="72" t="e">
        <f>+AVERAGE(B22:B36)</f>
        <v>#DIV/0!</v>
      </c>
      <c r="C40" s="72" t="e">
        <f>+AVERAGE(C22:C36)</f>
        <v>#DIV/0!</v>
      </c>
      <c r="D40" s="78">
        <f t="shared" ref="D40:M40" si="5">+SUM(D21:D36)</f>
        <v>0</v>
      </c>
      <c r="E40" s="78">
        <f t="shared" si="5"/>
        <v>0</v>
      </c>
      <c r="F40" s="78">
        <f t="shared" si="5"/>
        <v>0</v>
      </c>
      <c r="G40" s="80">
        <f t="shared" si="5"/>
        <v>0</v>
      </c>
      <c r="H40" s="80">
        <f t="shared" si="5"/>
        <v>0</v>
      </c>
      <c r="I40" s="80">
        <f t="shared" si="5"/>
        <v>0</v>
      </c>
      <c r="J40" s="80">
        <f t="shared" si="5"/>
        <v>0</v>
      </c>
      <c r="K40" s="80">
        <f t="shared" si="5"/>
        <v>0</v>
      </c>
      <c r="L40" s="80">
        <f t="shared" si="5"/>
        <v>0</v>
      </c>
      <c r="M40" s="80">
        <f t="shared" si="5"/>
        <v>0</v>
      </c>
      <c r="N40" s="81"/>
      <c r="O40" s="80">
        <f t="shared" ref="O40:U40" si="6">+SUM(O11:O21)</f>
        <v>0</v>
      </c>
      <c r="P40" s="80">
        <f t="shared" si="6"/>
        <v>0</v>
      </c>
      <c r="Q40" s="80">
        <f t="shared" si="6"/>
        <v>0</v>
      </c>
      <c r="R40" s="80">
        <f t="shared" si="6"/>
        <v>0</v>
      </c>
      <c r="S40" s="80">
        <f t="shared" si="6"/>
        <v>0</v>
      </c>
      <c r="T40" s="80">
        <f t="shared" si="6"/>
        <v>0</v>
      </c>
      <c r="U40" s="80">
        <f t="shared" si="6"/>
        <v>0</v>
      </c>
      <c r="V40" s="78">
        <f>+SUM(V11:V20)</f>
        <v>0</v>
      </c>
      <c r="W40" s="78">
        <f>+SUM(W11:W20)</f>
        <v>0</v>
      </c>
      <c r="X40" s="78">
        <f>+SUM(X11:X20)</f>
        <v>0</v>
      </c>
      <c r="Y40" s="72" t="e">
        <f>+AVERAGE(Y11:Y20)</f>
        <v>#DIV/0!</v>
      </c>
      <c r="Z40" s="72" t="e">
        <f>+AVERAGE(Z11:Z20)</f>
        <v>#DIV/0!</v>
      </c>
    </row>
  </sheetData>
  <mergeCells count="14">
    <mergeCell ref="Y1:Z1"/>
    <mergeCell ref="B2:C2"/>
    <mergeCell ref="F2:G2"/>
    <mergeCell ref="J2:K2"/>
    <mergeCell ref="M2:O2"/>
    <mergeCell ref="Q2:R2"/>
    <mergeCell ref="U2:V2"/>
    <mergeCell ref="Y2:Z2"/>
    <mergeCell ref="B1:C1"/>
    <mergeCell ref="F1:G1"/>
    <mergeCell ref="J1:K1"/>
    <mergeCell ref="M1:O1"/>
    <mergeCell ref="Q1:R1"/>
    <mergeCell ref="U1:V1"/>
  </mergeCells>
  <conditionalFormatting sqref="L20:L36">
    <cfRule type="top10" dxfId="2917" priority="1" rank="1"/>
  </conditionalFormatting>
  <conditionalFormatting sqref="P20:P36">
    <cfRule type="top10" dxfId="2916" priority="2" bottom="1" rank="1"/>
  </conditionalFormatting>
  <conditionalFormatting sqref="K6:K36">
    <cfRule type="top10" dxfId="2915" priority="3" bottom="1" rank="1"/>
    <cfRule type="top10" dxfId="2914" priority="4" rank="1"/>
  </conditionalFormatting>
  <conditionalFormatting sqref="Q6:Q36">
    <cfRule type="top10" dxfId="2913" priority="5" bottom="1" rank="1"/>
    <cfRule type="top10" dxfId="2912" priority="6" rank="1"/>
  </conditionalFormatting>
  <conditionalFormatting sqref="M6:M36">
    <cfRule type="top10" dxfId="2911" priority="7" rank="3"/>
  </conditionalFormatting>
  <conditionalFormatting sqref="O6:O36">
    <cfRule type="top10" dxfId="2910" priority="8" rank="3"/>
  </conditionalFormatting>
  <conditionalFormatting sqref="S6:S36">
    <cfRule type="top10" dxfId="2909" priority="9" rank="3"/>
  </conditionalFormatting>
  <conditionalFormatting sqref="I6:I36">
    <cfRule type="top10" dxfId="2908" priority="10" rank="3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09EFF-2F5D-419A-8F27-0D76D178D3E7}">
  <sheetPr codeName="Sheet9"/>
  <dimension ref="A3:CB3896"/>
  <sheetViews>
    <sheetView workbookViewId="0">
      <selection activeCell="K7" sqref="K7"/>
    </sheetView>
  </sheetViews>
  <sheetFormatPr defaultRowHeight="14.4" x14ac:dyDescent="0.3"/>
  <cols>
    <col min="2" max="2" width="7" bestFit="1" customWidth="1"/>
    <col min="3" max="3" width="8.77734375" bestFit="1" customWidth="1"/>
    <col min="4" max="5" width="11.21875" bestFit="1" customWidth="1"/>
    <col min="6" max="6" width="12.21875" bestFit="1" customWidth="1"/>
    <col min="7" max="7" width="10.33203125" bestFit="1" customWidth="1"/>
    <col min="8" max="8" width="7.33203125" bestFit="1" customWidth="1"/>
    <col min="9" max="10" width="8.77734375" bestFit="1" customWidth="1"/>
    <col min="11" max="11" width="7.88671875" bestFit="1" customWidth="1"/>
    <col min="12" max="12" width="7.33203125" bestFit="1" customWidth="1"/>
    <col min="13" max="13" width="8.33203125" bestFit="1" customWidth="1"/>
    <col min="14" max="14" width="9" bestFit="1" customWidth="1"/>
    <col min="15" max="15" width="8.33203125" bestFit="1" customWidth="1"/>
    <col min="16" max="17" width="7.88671875" bestFit="1" customWidth="1"/>
    <col min="18" max="19" width="8.77734375" bestFit="1" customWidth="1"/>
    <col min="20" max="20" width="7.33203125" bestFit="1" customWidth="1"/>
    <col min="21" max="21" width="9.33203125" bestFit="1" customWidth="1"/>
    <col min="22" max="22" width="12.21875" bestFit="1" customWidth="1"/>
    <col min="23" max="24" width="11.21875" bestFit="1" customWidth="1"/>
    <col min="25" max="25" width="8.77734375" bestFit="1" customWidth="1"/>
    <col min="26" max="26" width="7" bestFit="1" customWidth="1"/>
    <col min="34" max="34" width="9.33203125" bestFit="1" customWidth="1"/>
  </cols>
  <sheetData>
    <row r="3" spans="1:80" x14ac:dyDescent="0.3">
      <c r="A3" s="65"/>
      <c r="B3" s="223"/>
      <c r="C3" s="224"/>
      <c r="D3" s="65"/>
      <c r="E3" s="65"/>
      <c r="F3" s="223"/>
      <c r="G3" s="224"/>
      <c r="H3" s="65"/>
      <c r="I3" s="65"/>
      <c r="J3" s="223"/>
      <c r="K3" s="224"/>
      <c r="L3" s="65"/>
      <c r="M3" s="233"/>
      <c r="N3" s="233"/>
      <c r="O3" s="233"/>
      <c r="P3" s="65"/>
      <c r="Q3" s="223"/>
      <c r="R3" s="224"/>
      <c r="S3" s="65"/>
      <c r="T3" s="65"/>
      <c r="U3" s="223"/>
      <c r="V3" s="224"/>
      <c r="W3" s="65"/>
      <c r="X3" s="65"/>
      <c r="Y3" s="223"/>
      <c r="Z3" s="224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65"/>
      <c r="AU3" s="65"/>
      <c r="AV3" s="65"/>
      <c r="AW3" s="65"/>
      <c r="AX3" s="65"/>
      <c r="AY3" s="65"/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5"/>
      <c r="BZ3" s="65"/>
      <c r="CA3" s="65"/>
      <c r="CB3" s="65"/>
    </row>
    <row r="4" spans="1:80" x14ac:dyDescent="0.3">
      <c r="A4" s="65"/>
      <c r="B4" s="225"/>
      <c r="C4" s="226"/>
      <c r="D4" s="65"/>
      <c r="E4" s="65"/>
      <c r="F4" s="227"/>
      <c r="G4" s="226"/>
      <c r="H4" s="65"/>
      <c r="I4" s="65"/>
      <c r="J4" s="228"/>
      <c r="K4" s="229"/>
      <c r="L4" s="65"/>
      <c r="M4" s="225"/>
      <c r="N4" s="230"/>
      <c r="O4" s="226"/>
      <c r="P4" s="65"/>
      <c r="Q4" s="231"/>
      <c r="R4" s="232"/>
      <c r="S4" s="76"/>
      <c r="T4" s="65"/>
      <c r="U4" s="225"/>
      <c r="V4" s="226"/>
      <c r="W4" s="65"/>
      <c r="X4" s="65"/>
      <c r="Y4" s="225"/>
      <c r="Z4" s="226"/>
      <c r="AA4" s="65"/>
      <c r="AB4" s="65"/>
      <c r="AC4" s="65"/>
      <c r="AD4" s="65"/>
      <c r="AE4" s="65"/>
      <c r="AF4" s="65"/>
      <c r="AG4" s="65"/>
      <c r="AH4" s="65"/>
      <c r="AI4" s="65"/>
      <c r="AJ4" s="65"/>
      <c r="AK4" s="65"/>
      <c r="AL4" s="65"/>
      <c r="AM4" s="65"/>
      <c r="AN4" s="65"/>
      <c r="AO4" s="65"/>
      <c r="AP4" s="65"/>
      <c r="AQ4" s="65"/>
      <c r="AR4" s="65"/>
      <c r="AS4" s="65"/>
      <c r="AT4" s="65"/>
      <c r="AU4" s="65"/>
      <c r="AV4" s="65"/>
      <c r="AW4" s="65"/>
      <c r="AX4" s="65"/>
      <c r="AY4" s="65"/>
      <c r="AZ4" s="65"/>
      <c r="BA4" s="65"/>
      <c r="BB4" s="65"/>
      <c r="BC4" s="65"/>
      <c r="BD4" s="65"/>
      <c r="BE4" s="65"/>
      <c r="BF4" s="65"/>
      <c r="BG4" s="65"/>
      <c r="BH4" s="65"/>
      <c r="BI4" s="65"/>
      <c r="BJ4" s="65"/>
      <c r="BK4" s="65"/>
      <c r="BL4" s="65"/>
      <c r="BM4" s="65"/>
      <c r="BN4" s="65"/>
      <c r="BO4" s="65"/>
      <c r="BP4" s="65"/>
      <c r="BQ4" s="65"/>
      <c r="BR4" s="65"/>
      <c r="BS4" s="65"/>
      <c r="BT4" s="65"/>
      <c r="BU4" s="65"/>
      <c r="BV4" s="65"/>
      <c r="BW4" s="65"/>
      <c r="BX4" s="65"/>
      <c r="BY4" s="65"/>
      <c r="BZ4" s="65"/>
      <c r="CA4" s="65"/>
      <c r="CB4" s="65"/>
    </row>
    <row r="5" spans="1:80" x14ac:dyDescent="0.3">
      <c r="A5" s="65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99"/>
      <c r="N5" s="66"/>
      <c r="O5" s="99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65"/>
      <c r="BV5" s="65"/>
      <c r="BW5" s="65"/>
      <c r="BX5" s="65"/>
      <c r="BY5" s="65"/>
      <c r="BZ5" s="65"/>
      <c r="CA5" s="65"/>
      <c r="CB5" s="65"/>
    </row>
    <row r="6" spans="1:80" x14ac:dyDescent="0.3">
      <c r="A6" s="65"/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99"/>
      <c r="N6" s="66"/>
      <c r="O6" s="99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65"/>
      <c r="AZ6" s="65"/>
      <c r="BA6" s="65"/>
      <c r="BB6" s="65"/>
      <c r="BC6" s="65"/>
      <c r="BD6" s="65"/>
      <c r="BE6" s="65"/>
      <c r="BF6" s="65"/>
      <c r="BG6" s="65"/>
      <c r="BH6" s="65"/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65"/>
      <c r="BV6" s="65"/>
      <c r="BW6" s="65"/>
      <c r="BX6" s="65"/>
      <c r="BY6" s="65"/>
      <c r="BZ6" s="65"/>
      <c r="CA6" s="65"/>
      <c r="CB6" s="65"/>
    </row>
    <row r="7" spans="1:80" x14ac:dyDescent="0.3">
      <c r="A7" s="65"/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87"/>
      <c r="N7" s="68"/>
      <c r="O7" s="87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65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65"/>
      <c r="BV7" s="65"/>
      <c r="BW7" s="65"/>
      <c r="BX7" s="65"/>
      <c r="BY7" s="65"/>
      <c r="BZ7" s="65"/>
      <c r="CA7" s="65"/>
      <c r="CB7" s="65"/>
    </row>
    <row r="8" spans="1:80" x14ac:dyDescent="0.3">
      <c r="A8" s="65"/>
      <c r="B8" s="70"/>
      <c r="C8" s="70"/>
      <c r="D8" s="71"/>
      <c r="E8" s="71"/>
      <c r="F8" s="71"/>
      <c r="G8" s="70"/>
      <c r="H8" s="70"/>
      <c r="I8" s="70"/>
      <c r="J8" s="70"/>
      <c r="K8" s="70"/>
      <c r="L8" s="70"/>
      <c r="M8" s="70"/>
      <c r="N8" s="194"/>
      <c r="O8" s="80"/>
      <c r="P8" s="75"/>
      <c r="Q8" s="75"/>
      <c r="R8" s="75"/>
      <c r="S8" s="75"/>
      <c r="T8" s="75"/>
      <c r="U8" s="75"/>
      <c r="V8" s="74"/>
      <c r="W8" s="74"/>
      <c r="X8" s="74"/>
      <c r="Y8" s="73"/>
      <c r="Z8" s="72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65"/>
      <c r="BV8" s="65"/>
      <c r="BW8" s="65"/>
      <c r="BX8" s="65"/>
      <c r="BY8" s="65"/>
      <c r="BZ8" s="65"/>
      <c r="CA8" s="65"/>
      <c r="CB8" s="65"/>
    </row>
    <row r="9" spans="1:80" x14ac:dyDescent="0.3">
      <c r="A9" s="65"/>
      <c r="B9" s="70"/>
      <c r="C9" s="70"/>
      <c r="D9" s="71"/>
      <c r="E9" s="71"/>
      <c r="F9" s="71"/>
      <c r="G9" s="70"/>
      <c r="H9" s="70"/>
      <c r="I9" s="70"/>
      <c r="J9" s="70"/>
      <c r="K9" s="70"/>
      <c r="L9" s="70"/>
      <c r="M9" s="70"/>
      <c r="N9" s="194"/>
      <c r="O9" s="80"/>
      <c r="P9" s="75"/>
      <c r="Q9" s="75"/>
      <c r="R9" s="75"/>
      <c r="S9" s="75"/>
      <c r="T9" s="75"/>
      <c r="U9" s="75"/>
      <c r="V9" s="74"/>
      <c r="W9" s="74"/>
      <c r="X9" s="74"/>
      <c r="Y9" s="73"/>
      <c r="Z9" s="72"/>
      <c r="AA9" s="65"/>
      <c r="AB9" s="65"/>
      <c r="AC9" s="65"/>
      <c r="AD9" s="65"/>
      <c r="AE9" s="65"/>
      <c r="AF9" s="65"/>
      <c r="AG9" s="65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65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65"/>
      <c r="BV9" s="65"/>
      <c r="BW9" s="65"/>
      <c r="BX9" s="65"/>
      <c r="BY9" s="65"/>
      <c r="BZ9" s="65"/>
      <c r="CA9" s="65"/>
      <c r="CB9" s="65"/>
    </row>
    <row r="10" spans="1:80" x14ac:dyDescent="0.3">
      <c r="A10" s="65"/>
      <c r="B10" s="70"/>
      <c r="C10" s="70"/>
      <c r="D10" s="71"/>
      <c r="E10" s="71"/>
      <c r="F10" s="71"/>
      <c r="G10" s="70"/>
      <c r="H10" s="70"/>
      <c r="I10" s="70"/>
      <c r="J10" s="70"/>
      <c r="K10" s="70"/>
      <c r="L10" s="70"/>
      <c r="M10" s="70"/>
      <c r="N10" s="194"/>
      <c r="O10" s="80"/>
      <c r="P10" s="75"/>
      <c r="Q10" s="75"/>
      <c r="R10" s="75"/>
      <c r="S10" s="75"/>
      <c r="T10" s="75"/>
      <c r="U10" s="75"/>
      <c r="V10" s="74"/>
      <c r="W10" s="74"/>
      <c r="X10" s="74"/>
      <c r="Y10" s="73"/>
      <c r="Z10" s="72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</row>
    <row r="11" spans="1:80" x14ac:dyDescent="0.3">
      <c r="A11" s="65"/>
      <c r="B11" s="70"/>
      <c r="C11" s="70"/>
      <c r="D11" s="71"/>
      <c r="E11" s="71"/>
      <c r="F11" s="71"/>
      <c r="G11" s="70"/>
      <c r="H11" s="70"/>
      <c r="I11" s="70"/>
      <c r="J11" s="70"/>
      <c r="K11" s="70"/>
      <c r="L11" s="70"/>
      <c r="M11" s="70"/>
      <c r="N11" s="194"/>
      <c r="O11" s="80"/>
      <c r="P11" s="75"/>
      <c r="Q11" s="75"/>
      <c r="R11" s="75"/>
      <c r="S11" s="75"/>
      <c r="T11" s="75"/>
      <c r="U11" s="75"/>
      <c r="V11" s="74"/>
      <c r="W11" s="74"/>
      <c r="X11" s="74"/>
      <c r="Y11" s="73"/>
      <c r="Z11" s="72"/>
      <c r="AA11" s="65"/>
      <c r="AB11" s="65"/>
      <c r="AC11" s="65"/>
      <c r="AD11" s="65"/>
      <c r="AE11" s="65"/>
      <c r="AF11" s="65"/>
      <c r="AG11" s="65"/>
      <c r="AH11" s="65"/>
      <c r="AI11" s="65"/>
      <c r="AJ11" s="65"/>
      <c r="AK11" s="65"/>
      <c r="AL11" s="65"/>
      <c r="AM11" s="65"/>
      <c r="AN11" s="65"/>
      <c r="AO11" s="65"/>
      <c r="AP11" s="65"/>
      <c r="AQ11" s="65"/>
      <c r="AR11" s="65"/>
      <c r="AS11" s="65"/>
      <c r="AT11" s="65"/>
      <c r="AU11" s="65"/>
      <c r="AV11" s="65"/>
      <c r="AW11" s="65"/>
      <c r="AX11" s="65"/>
      <c r="AY11" s="65"/>
      <c r="AZ11" s="65"/>
      <c r="BA11" s="65"/>
      <c r="BB11" s="65"/>
      <c r="BC11" s="65"/>
      <c r="BD11" s="65"/>
      <c r="BE11" s="65"/>
      <c r="BF11" s="65"/>
      <c r="BG11" s="65"/>
      <c r="BH11" s="65"/>
      <c r="BI11" s="65"/>
      <c r="BJ11" s="65"/>
      <c r="BK11" s="65"/>
      <c r="BL11" s="65"/>
      <c r="BM11" s="65"/>
      <c r="BN11" s="65"/>
      <c r="BO11" s="65"/>
      <c r="BP11" s="65"/>
      <c r="BQ11" s="65"/>
      <c r="BR11" s="65"/>
      <c r="BS11" s="65"/>
      <c r="BT11" s="65"/>
      <c r="BU11" s="65"/>
      <c r="BV11" s="65"/>
      <c r="BW11" s="65"/>
      <c r="BX11" s="65"/>
      <c r="BY11" s="65"/>
      <c r="BZ11" s="65"/>
      <c r="CA11" s="65"/>
      <c r="CB11" s="65"/>
    </row>
    <row r="12" spans="1:80" x14ac:dyDescent="0.3">
      <c r="A12" s="65"/>
      <c r="B12" s="70"/>
      <c r="C12" s="70"/>
      <c r="D12" s="71"/>
      <c r="E12" s="71"/>
      <c r="F12" s="71"/>
      <c r="G12" s="70"/>
      <c r="H12" s="70"/>
      <c r="I12" s="70"/>
      <c r="J12" s="70"/>
      <c r="K12" s="70"/>
      <c r="L12" s="70"/>
      <c r="M12" s="70"/>
      <c r="N12" s="194"/>
      <c r="O12" s="80"/>
      <c r="P12" s="75"/>
      <c r="Q12" s="75"/>
      <c r="R12" s="75"/>
      <c r="S12" s="75"/>
      <c r="T12" s="75"/>
      <c r="U12" s="75"/>
      <c r="V12" s="74"/>
      <c r="W12" s="74"/>
      <c r="X12" s="74"/>
      <c r="Y12" s="73"/>
      <c r="Z12" s="72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/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65"/>
      <c r="BV12" s="65"/>
      <c r="BW12" s="65"/>
      <c r="BX12" s="65"/>
      <c r="BY12" s="65"/>
      <c r="BZ12" s="65"/>
      <c r="CA12" s="65"/>
      <c r="CB12" s="65"/>
    </row>
    <row r="13" spans="1:80" x14ac:dyDescent="0.3">
      <c r="A13" s="65"/>
      <c r="B13" s="70"/>
      <c r="C13" s="70"/>
      <c r="D13" s="71"/>
      <c r="E13" s="71"/>
      <c r="F13" s="71"/>
      <c r="G13" s="70"/>
      <c r="H13" s="70"/>
      <c r="I13" s="70"/>
      <c r="J13" s="70"/>
      <c r="K13" s="70"/>
      <c r="L13" s="70"/>
      <c r="M13" s="70"/>
      <c r="N13" s="194"/>
      <c r="O13" s="80"/>
      <c r="P13" s="75"/>
      <c r="Q13" s="75"/>
      <c r="R13" s="75"/>
      <c r="S13" s="75"/>
      <c r="T13" s="75"/>
      <c r="U13" s="75"/>
      <c r="V13" s="74"/>
      <c r="W13" s="74"/>
      <c r="X13" s="74"/>
      <c r="Y13" s="73"/>
      <c r="Z13" s="72"/>
      <c r="AA13" s="65"/>
      <c r="AB13" s="65"/>
      <c r="AC13" s="65"/>
      <c r="AD13" s="65"/>
      <c r="AE13" s="65"/>
      <c r="AF13" s="65"/>
      <c r="AG13" s="65"/>
      <c r="AH13" s="65"/>
      <c r="AI13" s="65"/>
      <c r="AJ13" s="65"/>
      <c r="AK13" s="65"/>
      <c r="AL13" s="65"/>
      <c r="AM13" s="65"/>
      <c r="AN13" s="65"/>
      <c r="AO13" s="65"/>
      <c r="AP13" s="65"/>
      <c r="AQ13" s="65"/>
      <c r="AR13" s="65"/>
      <c r="AS13" s="65"/>
      <c r="AT13" s="65"/>
      <c r="AU13" s="65"/>
      <c r="AV13" s="65"/>
      <c r="AW13" s="65"/>
      <c r="AX13" s="65"/>
      <c r="AY13" s="65"/>
      <c r="AZ13" s="65"/>
      <c r="BA13" s="65"/>
      <c r="BB13" s="65"/>
      <c r="BC13" s="65"/>
      <c r="BD13" s="65"/>
      <c r="BE13" s="65"/>
      <c r="BF13" s="65"/>
      <c r="BG13" s="65"/>
      <c r="BH13" s="65"/>
      <c r="BI13" s="65"/>
      <c r="BJ13" s="65"/>
      <c r="BK13" s="65"/>
      <c r="BL13" s="65"/>
      <c r="BM13" s="65"/>
      <c r="BN13" s="65"/>
      <c r="BO13" s="65"/>
      <c r="BP13" s="65"/>
      <c r="BQ13" s="65"/>
      <c r="BR13" s="65"/>
      <c r="BS13" s="65"/>
      <c r="BT13" s="65"/>
      <c r="BU13" s="65"/>
      <c r="BV13" s="65"/>
      <c r="BW13" s="65"/>
      <c r="BX13" s="65"/>
      <c r="BY13" s="65"/>
      <c r="BZ13" s="65"/>
      <c r="CA13" s="65"/>
      <c r="CB13" s="65"/>
    </row>
    <row r="14" spans="1:80" x14ac:dyDescent="0.3">
      <c r="A14" s="65"/>
      <c r="B14" s="70"/>
      <c r="C14" s="70"/>
      <c r="D14" s="71"/>
      <c r="E14" s="71"/>
      <c r="F14" s="71"/>
      <c r="G14" s="70"/>
      <c r="H14" s="70"/>
      <c r="I14" s="70"/>
      <c r="J14" s="70"/>
      <c r="K14" s="70"/>
      <c r="L14" s="70"/>
      <c r="M14" s="70"/>
      <c r="N14" s="194"/>
      <c r="O14" s="80"/>
      <c r="P14" s="75"/>
      <c r="Q14" s="75"/>
      <c r="R14" s="75"/>
      <c r="S14" s="75"/>
      <c r="T14" s="75"/>
      <c r="U14" s="75"/>
      <c r="V14" s="74"/>
      <c r="W14" s="74"/>
      <c r="X14" s="74"/>
      <c r="Y14" s="73"/>
      <c r="Z14" s="72"/>
      <c r="AA14" s="65"/>
      <c r="AB14" s="65"/>
      <c r="AC14" s="65"/>
      <c r="AD14" s="65"/>
      <c r="AE14" s="65"/>
      <c r="AF14" s="65"/>
      <c r="AG14" s="65"/>
      <c r="AH14" s="65"/>
      <c r="AI14" s="65"/>
      <c r="AJ14" s="65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5"/>
      <c r="AV14" s="65"/>
      <c r="AW14" s="65"/>
      <c r="AX14" s="65"/>
      <c r="AY14" s="65"/>
      <c r="AZ14" s="65"/>
      <c r="BA14" s="65"/>
      <c r="BB14" s="65"/>
      <c r="BC14" s="65"/>
      <c r="BD14" s="65"/>
      <c r="BE14" s="65"/>
      <c r="BF14" s="65"/>
      <c r="BG14" s="65"/>
      <c r="BH14" s="65"/>
      <c r="BI14" s="65"/>
      <c r="BJ14" s="65"/>
      <c r="BK14" s="65"/>
      <c r="BL14" s="65"/>
      <c r="BM14" s="65"/>
      <c r="BN14" s="65"/>
      <c r="BO14" s="65"/>
      <c r="BP14" s="65"/>
      <c r="BQ14" s="65"/>
      <c r="BR14" s="65"/>
      <c r="BS14" s="65"/>
      <c r="BT14" s="65"/>
      <c r="BU14" s="65"/>
      <c r="BV14" s="65"/>
      <c r="BW14" s="65"/>
      <c r="BX14" s="65"/>
      <c r="BY14" s="65"/>
      <c r="BZ14" s="65"/>
      <c r="CA14" s="65"/>
      <c r="CB14" s="65"/>
    </row>
    <row r="15" spans="1:80" x14ac:dyDescent="0.3">
      <c r="A15" s="65"/>
      <c r="B15" s="70"/>
      <c r="C15" s="70"/>
      <c r="D15" s="71"/>
      <c r="E15" s="71"/>
      <c r="F15" s="71"/>
      <c r="G15" s="70"/>
      <c r="H15" s="70"/>
      <c r="I15" s="70"/>
      <c r="J15" s="70"/>
      <c r="K15" s="70"/>
      <c r="L15" s="70"/>
      <c r="M15" s="70"/>
      <c r="N15" s="194"/>
      <c r="O15" s="80"/>
      <c r="P15" s="75"/>
      <c r="Q15" s="75"/>
      <c r="R15" s="75"/>
      <c r="S15" s="75"/>
      <c r="T15" s="75"/>
      <c r="U15" s="75"/>
      <c r="V15" s="74"/>
      <c r="W15" s="74"/>
      <c r="X15" s="74"/>
      <c r="Y15" s="73"/>
      <c r="Z15" s="72"/>
      <c r="AA15" s="65"/>
      <c r="AB15" s="65"/>
      <c r="AC15" s="65"/>
      <c r="AD15" s="65"/>
      <c r="AE15" s="65"/>
      <c r="AF15" s="65"/>
      <c r="AG15" s="65"/>
      <c r="AH15" s="65"/>
      <c r="AI15" s="65"/>
      <c r="AJ15" s="65"/>
      <c r="AK15" s="65"/>
      <c r="AL15" s="65"/>
      <c r="AM15" s="65"/>
      <c r="AN15" s="65"/>
      <c r="AO15" s="65"/>
      <c r="AP15" s="65"/>
      <c r="AQ15" s="65"/>
      <c r="AR15" s="65"/>
      <c r="AS15" s="65"/>
      <c r="AT15" s="65"/>
      <c r="AU15" s="65"/>
      <c r="AV15" s="65"/>
      <c r="AW15" s="65"/>
      <c r="AX15" s="65"/>
      <c r="AY15" s="65"/>
      <c r="AZ15" s="65"/>
      <c r="BA15" s="65"/>
      <c r="BB15" s="65"/>
      <c r="BC15" s="65"/>
      <c r="BD15" s="65"/>
      <c r="BE15" s="65"/>
      <c r="BF15" s="65"/>
      <c r="BG15" s="65"/>
      <c r="BH15" s="65"/>
      <c r="BI15" s="65"/>
      <c r="BJ15" s="65"/>
      <c r="BK15" s="65"/>
      <c r="BL15" s="65"/>
      <c r="BM15" s="65"/>
      <c r="BN15" s="65"/>
      <c r="BO15" s="65"/>
      <c r="BP15" s="65"/>
      <c r="BQ15" s="65"/>
      <c r="BR15" s="65"/>
      <c r="BS15" s="65"/>
      <c r="BT15" s="65"/>
      <c r="BU15" s="65"/>
      <c r="BV15" s="65"/>
      <c r="BW15" s="65"/>
      <c r="BX15" s="65"/>
      <c r="BY15" s="65"/>
      <c r="BZ15" s="65"/>
      <c r="CA15" s="65"/>
      <c r="CB15" s="65"/>
    </row>
    <row r="16" spans="1:80" x14ac:dyDescent="0.3">
      <c r="A16" s="65"/>
      <c r="B16" s="70"/>
      <c r="C16" s="70"/>
      <c r="D16" s="71"/>
      <c r="E16" s="71"/>
      <c r="F16" s="71"/>
      <c r="G16" s="70"/>
      <c r="H16" s="70"/>
      <c r="I16" s="70"/>
      <c r="J16" s="70"/>
      <c r="K16" s="70"/>
      <c r="L16" s="70"/>
      <c r="M16" s="70"/>
      <c r="N16" s="194"/>
      <c r="O16" s="80"/>
      <c r="P16" s="75"/>
      <c r="Q16" s="75"/>
      <c r="R16" s="75"/>
      <c r="S16" s="75"/>
      <c r="T16" s="75"/>
      <c r="U16" s="75"/>
      <c r="V16" s="74"/>
      <c r="W16" s="74"/>
      <c r="X16" s="74"/>
      <c r="Y16" s="73"/>
      <c r="Z16" s="72"/>
      <c r="AA16" s="65"/>
      <c r="AB16" s="65"/>
      <c r="AC16" s="65"/>
      <c r="AD16" s="65"/>
      <c r="AE16" s="65"/>
      <c r="AF16" s="65"/>
      <c r="AG16" s="65"/>
      <c r="AH16" s="65"/>
      <c r="AI16" s="65"/>
      <c r="AJ16" s="65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5"/>
      <c r="AV16" s="65"/>
      <c r="AW16" s="65"/>
      <c r="AX16" s="65"/>
      <c r="AY16" s="65"/>
      <c r="AZ16" s="65"/>
      <c r="BA16" s="65"/>
      <c r="BB16" s="65"/>
      <c r="BC16" s="65"/>
      <c r="BD16" s="65"/>
      <c r="BE16" s="65"/>
      <c r="BF16" s="65"/>
      <c r="BG16" s="65"/>
      <c r="BH16" s="65"/>
      <c r="BI16" s="65"/>
      <c r="BJ16" s="65"/>
      <c r="BK16" s="65"/>
      <c r="BL16" s="65"/>
      <c r="BM16" s="65"/>
      <c r="BN16" s="65"/>
      <c r="BO16" s="65"/>
      <c r="BP16" s="65"/>
      <c r="BQ16" s="65"/>
      <c r="BR16" s="65"/>
      <c r="BS16" s="65"/>
      <c r="BT16" s="65"/>
      <c r="BU16" s="65"/>
      <c r="BV16" s="65"/>
      <c r="BW16" s="65"/>
      <c r="BX16" s="65"/>
      <c r="BY16" s="65"/>
      <c r="BZ16" s="65"/>
      <c r="CA16" s="65"/>
      <c r="CB16" s="65"/>
    </row>
    <row r="17" spans="1:80" x14ac:dyDescent="0.3">
      <c r="A17" s="65"/>
      <c r="B17" s="70"/>
      <c r="C17" s="70"/>
      <c r="D17" s="71"/>
      <c r="E17" s="71"/>
      <c r="F17" s="71"/>
      <c r="G17" s="70"/>
      <c r="H17" s="70"/>
      <c r="I17" s="70"/>
      <c r="J17" s="70"/>
      <c r="K17" s="70"/>
      <c r="L17" s="70"/>
      <c r="M17" s="70"/>
      <c r="N17" s="194"/>
      <c r="O17" s="80"/>
      <c r="P17" s="75"/>
      <c r="Q17" s="75"/>
      <c r="R17" s="75"/>
      <c r="S17" s="75"/>
      <c r="T17" s="75"/>
      <c r="U17" s="75"/>
      <c r="V17" s="74"/>
      <c r="W17" s="74"/>
      <c r="X17" s="74"/>
      <c r="Y17" s="73"/>
      <c r="Z17" s="72"/>
      <c r="AA17" s="65"/>
      <c r="AB17" s="65"/>
      <c r="AC17" s="65"/>
      <c r="AD17" s="65"/>
      <c r="AE17" s="65"/>
      <c r="AF17" s="65"/>
      <c r="AG17" s="65"/>
      <c r="AH17" s="65"/>
      <c r="AI17" s="65"/>
      <c r="AJ17" s="65"/>
      <c r="AK17" s="65"/>
      <c r="AL17" s="65"/>
      <c r="AM17" s="65"/>
      <c r="AN17" s="65"/>
      <c r="AO17" s="65"/>
      <c r="AP17" s="65"/>
      <c r="AQ17" s="65"/>
      <c r="AR17" s="65"/>
      <c r="AS17" s="65"/>
      <c r="AT17" s="65"/>
      <c r="AU17" s="65"/>
      <c r="AV17" s="65"/>
      <c r="AW17" s="65"/>
      <c r="AX17" s="65"/>
      <c r="AY17" s="65"/>
      <c r="AZ17" s="65"/>
      <c r="BA17" s="65"/>
      <c r="BB17" s="65"/>
      <c r="BC17" s="65"/>
      <c r="BD17" s="65"/>
      <c r="BE17" s="65"/>
      <c r="BF17" s="65"/>
      <c r="BG17" s="65"/>
      <c r="BH17" s="65"/>
      <c r="BI17" s="65"/>
      <c r="BJ17" s="65"/>
      <c r="BK17" s="65"/>
      <c r="BL17" s="65"/>
      <c r="BM17" s="65"/>
      <c r="BN17" s="65"/>
      <c r="BO17" s="65"/>
      <c r="BP17" s="65"/>
      <c r="BQ17" s="65"/>
      <c r="BR17" s="65"/>
      <c r="BS17" s="65"/>
      <c r="BT17" s="65"/>
      <c r="BU17" s="65"/>
      <c r="BV17" s="65"/>
      <c r="BW17" s="65"/>
      <c r="BX17" s="65"/>
      <c r="BY17" s="65"/>
      <c r="BZ17" s="65"/>
      <c r="CA17" s="65"/>
      <c r="CB17" s="65"/>
    </row>
    <row r="18" spans="1:80" x14ac:dyDescent="0.3">
      <c r="A18" s="65"/>
      <c r="B18" s="70"/>
      <c r="C18" s="70"/>
      <c r="D18" s="71"/>
      <c r="E18" s="71"/>
      <c r="F18" s="71"/>
      <c r="G18" s="70"/>
      <c r="H18" s="70"/>
      <c r="I18" s="70"/>
      <c r="J18" s="70"/>
      <c r="K18" s="70"/>
      <c r="L18" s="70"/>
      <c r="M18" s="70"/>
      <c r="N18" s="194"/>
      <c r="O18" s="80"/>
      <c r="P18" s="75"/>
      <c r="Q18" s="75"/>
      <c r="R18" s="75"/>
      <c r="S18" s="75"/>
      <c r="T18" s="75"/>
      <c r="U18" s="75"/>
      <c r="V18" s="74"/>
      <c r="W18" s="74"/>
      <c r="X18" s="74"/>
      <c r="Y18" s="73"/>
      <c r="Z18" s="72"/>
      <c r="AA18" s="65"/>
      <c r="AB18" s="65"/>
      <c r="AC18" s="65"/>
      <c r="AD18" s="65"/>
      <c r="AE18" s="65"/>
      <c r="AF18" s="65"/>
      <c r="AG18" s="65"/>
      <c r="AH18" s="65"/>
      <c r="AI18" s="65"/>
      <c r="AJ18" s="65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5"/>
      <c r="AV18" s="65"/>
      <c r="AW18" s="65"/>
      <c r="AX18" s="65"/>
      <c r="AY18" s="65"/>
      <c r="AZ18" s="65"/>
      <c r="BA18" s="65"/>
      <c r="BB18" s="65"/>
      <c r="BC18" s="65"/>
      <c r="BD18" s="65"/>
      <c r="BE18" s="65"/>
      <c r="BF18" s="65"/>
      <c r="BG18" s="65"/>
      <c r="BH18" s="65"/>
      <c r="BI18" s="65"/>
      <c r="BJ18" s="65"/>
      <c r="BK18" s="65"/>
      <c r="BL18" s="65"/>
      <c r="BM18" s="65"/>
      <c r="BN18" s="65"/>
      <c r="BO18" s="65"/>
      <c r="BP18" s="65"/>
      <c r="BQ18" s="65"/>
      <c r="BR18" s="65"/>
      <c r="BS18" s="65"/>
      <c r="BT18" s="65"/>
      <c r="BU18" s="65"/>
      <c r="BV18" s="65"/>
      <c r="BW18" s="65"/>
      <c r="BX18" s="65"/>
      <c r="BY18" s="65"/>
      <c r="BZ18" s="65"/>
      <c r="CA18" s="65"/>
      <c r="CB18" s="65"/>
    </row>
    <row r="19" spans="1:80" x14ac:dyDescent="0.3">
      <c r="A19" s="65"/>
      <c r="B19" s="70"/>
      <c r="C19" s="70"/>
      <c r="D19" s="71"/>
      <c r="E19" s="71"/>
      <c r="F19" s="71"/>
      <c r="G19" s="70"/>
      <c r="H19" s="70"/>
      <c r="I19" s="70"/>
      <c r="J19" s="70"/>
      <c r="K19" s="70"/>
      <c r="L19" s="70"/>
      <c r="M19" s="70"/>
      <c r="N19" s="194"/>
      <c r="O19" s="80"/>
      <c r="P19" s="75"/>
      <c r="Q19" s="75"/>
      <c r="R19" s="75"/>
      <c r="S19" s="75"/>
      <c r="T19" s="75"/>
      <c r="U19" s="75"/>
      <c r="V19" s="74"/>
      <c r="W19" s="74"/>
      <c r="X19" s="74"/>
      <c r="Y19" s="73"/>
      <c r="Z19" s="72"/>
      <c r="AA19" s="65"/>
      <c r="AB19" s="65"/>
      <c r="AC19" s="65"/>
      <c r="AD19" s="65"/>
      <c r="AE19" s="65"/>
      <c r="AF19" s="65"/>
      <c r="AG19" s="65"/>
      <c r="AH19" s="65"/>
      <c r="AI19" s="65"/>
      <c r="AJ19" s="65"/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Y19" s="65"/>
      <c r="AZ19" s="65"/>
      <c r="BA19" s="65"/>
      <c r="BB19" s="65"/>
      <c r="BC19" s="65"/>
      <c r="BD19" s="65"/>
      <c r="BE19" s="65"/>
      <c r="BF19" s="65"/>
      <c r="BG19" s="65"/>
      <c r="BH19" s="65"/>
      <c r="BI19" s="65"/>
      <c r="BJ19" s="65"/>
      <c r="BK19" s="65"/>
      <c r="BL19" s="65"/>
      <c r="BM19" s="65"/>
      <c r="BN19" s="65"/>
      <c r="BO19" s="65"/>
      <c r="BP19" s="65"/>
      <c r="BQ19" s="65"/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/>
    </row>
    <row r="20" spans="1:80" x14ac:dyDescent="0.3">
      <c r="A20" s="65"/>
      <c r="B20" s="70"/>
      <c r="C20" s="70"/>
      <c r="D20" s="71"/>
      <c r="E20" s="71"/>
      <c r="F20" s="71"/>
      <c r="G20" s="70"/>
      <c r="H20" s="70"/>
      <c r="I20" s="70"/>
      <c r="J20" s="70"/>
      <c r="K20" s="70"/>
      <c r="L20" s="70"/>
      <c r="M20" s="70"/>
      <c r="N20" s="194"/>
      <c r="O20" s="80"/>
      <c r="P20" s="75"/>
      <c r="Q20" s="75"/>
      <c r="R20" s="75"/>
      <c r="S20" s="75"/>
      <c r="T20" s="75"/>
      <c r="U20" s="75"/>
      <c r="V20" s="74"/>
      <c r="W20" s="74"/>
      <c r="X20" s="74"/>
      <c r="Y20" s="73"/>
      <c r="Z20" s="72"/>
      <c r="AA20" s="65"/>
      <c r="AB20" s="65"/>
      <c r="AC20" s="65"/>
      <c r="AD20" s="65"/>
      <c r="AE20" s="65"/>
      <c r="AF20" s="65"/>
      <c r="AG20" s="65"/>
      <c r="AH20" s="65"/>
      <c r="AI20" s="65"/>
      <c r="AJ20" s="65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5"/>
      <c r="AV20" s="65"/>
      <c r="AW20" s="65"/>
      <c r="AX20" s="65"/>
      <c r="AY20" s="65"/>
      <c r="AZ20" s="65"/>
      <c r="BA20" s="65"/>
      <c r="BB20" s="65"/>
      <c r="BC20" s="65"/>
      <c r="BD20" s="65"/>
      <c r="BE20" s="65"/>
      <c r="BF20" s="65"/>
      <c r="BG20" s="65"/>
      <c r="BH20" s="65"/>
      <c r="BI20" s="65"/>
      <c r="BJ20" s="65"/>
      <c r="BK20" s="65"/>
      <c r="BL20" s="65"/>
      <c r="BM20" s="65"/>
      <c r="BN20" s="65"/>
      <c r="BO20" s="65"/>
      <c r="BP20" s="65"/>
      <c r="BQ20" s="65"/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</row>
    <row r="21" spans="1:80" x14ac:dyDescent="0.3">
      <c r="A21" s="65"/>
      <c r="B21" s="70"/>
      <c r="C21" s="70"/>
      <c r="D21" s="71"/>
      <c r="E21" s="71"/>
      <c r="F21" s="71"/>
      <c r="G21" s="70"/>
      <c r="H21" s="70"/>
      <c r="I21" s="70"/>
      <c r="J21" s="70"/>
      <c r="K21" s="70"/>
      <c r="L21" s="70"/>
      <c r="M21" s="70"/>
      <c r="N21" s="194"/>
      <c r="O21" s="80"/>
      <c r="P21" s="75"/>
      <c r="Q21" s="75"/>
      <c r="R21" s="75"/>
      <c r="S21" s="75"/>
      <c r="T21" s="75"/>
      <c r="U21" s="75"/>
      <c r="V21" s="74"/>
      <c r="W21" s="74"/>
      <c r="X21" s="74"/>
      <c r="Y21" s="73"/>
      <c r="Z21" s="72"/>
      <c r="AA21" s="65"/>
      <c r="AB21" s="65"/>
      <c r="AC21" s="65"/>
      <c r="AD21" s="65"/>
      <c r="AE21" s="65"/>
      <c r="AF21" s="65"/>
      <c r="AG21" s="65"/>
      <c r="AH21" s="65"/>
      <c r="AI21" s="65"/>
      <c r="AJ21" s="65"/>
      <c r="AK21" s="65"/>
      <c r="AL21" s="65"/>
      <c r="AM21" s="65"/>
      <c r="AN21" s="65"/>
      <c r="AO21" s="65"/>
      <c r="AP21" s="65"/>
      <c r="AQ21" s="65"/>
      <c r="AR21" s="65"/>
      <c r="AS21" s="65"/>
      <c r="AT21" s="65"/>
      <c r="AU21" s="65"/>
      <c r="AV21" s="65"/>
      <c r="AW21" s="65"/>
      <c r="AX21" s="65"/>
      <c r="AY21" s="65"/>
      <c r="AZ21" s="65"/>
      <c r="BA21" s="65"/>
      <c r="BB21" s="65"/>
      <c r="BC21" s="65"/>
      <c r="BD21" s="65"/>
      <c r="BE21" s="65"/>
      <c r="BF21" s="65"/>
      <c r="BG21" s="65"/>
      <c r="BH21" s="65"/>
      <c r="BI21" s="65"/>
      <c r="BJ21" s="65"/>
      <c r="BK21" s="65"/>
      <c r="BL21" s="65"/>
      <c r="BM21" s="65"/>
      <c r="BN21" s="65"/>
      <c r="BO21" s="65"/>
      <c r="BP21" s="65"/>
      <c r="BQ21" s="65"/>
      <c r="BR21" s="65"/>
      <c r="BS21" s="65"/>
      <c r="BT21" s="65"/>
      <c r="BU21" s="65"/>
      <c r="BV21" s="65"/>
      <c r="BW21" s="65"/>
      <c r="BX21" s="65"/>
      <c r="BY21" s="65"/>
      <c r="BZ21" s="65"/>
      <c r="CA21" s="65"/>
      <c r="CB21" s="65"/>
    </row>
    <row r="22" spans="1:80" x14ac:dyDescent="0.3">
      <c r="A22" s="65"/>
      <c r="B22" s="70"/>
      <c r="C22" s="70"/>
      <c r="D22" s="71"/>
      <c r="E22" s="71"/>
      <c r="F22" s="71"/>
      <c r="G22" s="70"/>
      <c r="H22" s="70"/>
      <c r="I22" s="70"/>
      <c r="J22" s="70"/>
      <c r="K22" s="70"/>
      <c r="L22" s="70"/>
      <c r="M22" s="70"/>
      <c r="N22" s="194"/>
      <c r="O22" s="80"/>
      <c r="P22" s="75"/>
      <c r="Q22" s="75"/>
      <c r="R22" s="75"/>
      <c r="S22" s="75"/>
      <c r="T22" s="75"/>
      <c r="U22" s="75"/>
      <c r="V22" s="74"/>
      <c r="W22" s="74"/>
      <c r="X22" s="74"/>
      <c r="Y22" s="73"/>
      <c r="Z22" s="72"/>
      <c r="AA22" s="65"/>
      <c r="AB22" s="65"/>
      <c r="AC22" s="65"/>
      <c r="AD22" s="65"/>
      <c r="AE22" s="65"/>
      <c r="AF22" s="65"/>
      <c r="AG22" s="65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  <c r="AV22" s="65"/>
      <c r="AW22" s="65"/>
      <c r="AX22" s="65"/>
      <c r="AY22" s="65"/>
      <c r="AZ22" s="65"/>
      <c r="BA22" s="65"/>
      <c r="BB22" s="65"/>
      <c r="BC22" s="65"/>
      <c r="BD22" s="65"/>
      <c r="BE22" s="65"/>
      <c r="BF22" s="65"/>
      <c r="BG22" s="65"/>
      <c r="BH22" s="65"/>
      <c r="BI22" s="65"/>
      <c r="BJ22" s="65"/>
      <c r="BK22" s="65"/>
      <c r="BL22" s="65"/>
      <c r="BM22" s="65"/>
      <c r="BN22" s="65"/>
      <c r="BO22" s="65"/>
      <c r="BP22" s="65"/>
      <c r="BQ22" s="65"/>
      <c r="BR22" s="65"/>
      <c r="BS22" s="65"/>
      <c r="BT22" s="65"/>
      <c r="BU22" s="65"/>
      <c r="BV22" s="65"/>
      <c r="BW22" s="65"/>
      <c r="BX22" s="65"/>
      <c r="BY22" s="65"/>
      <c r="BZ22" s="65"/>
      <c r="CA22" s="65"/>
      <c r="CB22" s="65"/>
    </row>
    <row r="23" spans="1:80" x14ac:dyDescent="0.3">
      <c r="A23" s="65"/>
      <c r="B23" s="70"/>
      <c r="C23" s="70"/>
      <c r="D23" s="71"/>
      <c r="E23" s="71"/>
      <c r="F23" s="71"/>
      <c r="G23" s="70"/>
      <c r="H23" s="70"/>
      <c r="I23" s="70"/>
      <c r="J23" s="70"/>
      <c r="K23" s="70"/>
      <c r="L23" s="70"/>
      <c r="M23" s="70"/>
      <c r="N23" s="195"/>
      <c r="O23" s="70"/>
      <c r="P23" s="70"/>
      <c r="Q23" s="70"/>
      <c r="R23" s="70"/>
      <c r="S23" s="70"/>
      <c r="T23" s="70"/>
      <c r="U23" s="70"/>
      <c r="V23" s="71"/>
      <c r="W23" s="71"/>
      <c r="X23" s="71"/>
      <c r="Y23" s="70"/>
      <c r="Z23" s="70"/>
      <c r="AA23" s="65"/>
      <c r="AB23" s="65"/>
      <c r="AC23" s="65"/>
      <c r="AD23" s="65"/>
      <c r="AE23" s="65"/>
      <c r="AF23" s="65"/>
      <c r="AG23" s="65"/>
      <c r="AH23" s="65"/>
      <c r="AI23" s="65"/>
      <c r="AJ23" s="65"/>
      <c r="AK23" s="65"/>
      <c r="AL23" s="65"/>
      <c r="AM23" s="65"/>
      <c r="AN23" s="65"/>
      <c r="AO23" s="65"/>
      <c r="AP23" s="65"/>
      <c r="AQ23" s="65"/>
      <c r="AR23" s="65"/>
      <c r="AS23" s="65"/>
      <c r="AT23" s="65"/>
      <c r="AU23" s="65"/>
      <c r="AV23" s="65"/>
      <c r="AW23" s="65"/>
      <c r="AX23" s="65"/>
      <c r="AY23" s="65"/>
      <c r="AZ23" s="65"/>
      <c r="BA23" s="65"/>
      <c r="BB23" s="65"/>
      <c r="BC23" s="65"/>
      <c r="BD23" s="65"/>
      <c r="BE23" s="65"/>
      <c r="BF23" s="65"/>
      <c r="BG23" s="65"/>
      <c r="BH23" s="65"/>
      <c r="BI23" s="65"/>
      <c r="BJ23" s="65"/>
      <c r="BK23" s="65"/>
      <c r="BL23" s="65"/>
      <c r="BM23" s="65"/>
      <c r="BN23" s="65"/>
      <c r="BO23" s="65"/>
      <c r="BP23" s="65"/>
      <c r="BQ23" s="65"/>
      <c r="BR23" s="65"/>
      <c r="BS23" s="65"/>
      <c r="BT23" s="65"/>
      <c r="BU23" s="65"/>
      <c r="BV23" s="65"/>
      <c r="BW23" s="65"/>
      <c r="BX23" s="65"/>
      <c r="BY23" s="65"/>
      <c r="BZ23" s="65"/>
      <c r="CA23" s="65"/>
      <c r="CB23" s="65"/>
    </row>
    <row r="24" spans="1:80" x14ac:dyDescent="0.3">
      <c r="A24" s="65"/>
      <c r="B24" s="72"/>
      <c r="C24" s="73"/>
      <c r="D24" s="74"/>
      <c r="E24" s="74"/>
      <c r="F24" s="74"/>
      <c r="G24" s="75"/>
      <c r="H24" s="75"/>
      <c r="I24" s="75"/>
      <c r="J24" s="75"/>
      <c r="K24" s="75"/>
      <c r="L24" s="75"/>
      <c r="M24" s="80"/>
      <c r="N24" s="194"/>
      <c r="O24" s="70"/>
      <c r="P24" s="70"/>
      <c r="Q24" s="70"/>
      <c r="R24" s="70"/>
      <c r="S24" s="70"/>
      <c r="T24" s="70"/>
      <c r="U24" s="70"/>
      <c r="V24" s="71"/>
      <c r="W24" s="71"/>
      <c r="X24" s="71"/>
      <c r="Y24" s="70"/>
      <c r="Z24" s="70"/>
      <c r="AA24" s="65"/>
      <c r="AB24" s="65"/>
      <c r="AC24" s="65"/>
      <c r="AD24" s="65"/>
      <c r="AE24" s="65"/>
      <c r="AF24" s="65"/>
      <c r="AG24" s="65"/>
      <c r="AH24" s="65"/>
      <c r="AI24" s="65"/>
      <c r="AJ24" s="65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5"/>
      <c r="AV24" s="65"/>
      <c r="AW24" s="65"/>
      <c r="AX24" s="65"/>
      <c r="AY24" s="65"/>
      <c r="AZ24" s="65"/>
      <c r="BA24" s="65"/>
      <c r="BB24" s="65"/>
      <c r="BC24" s="65"/>
      <c r="BD24" s="65"/>
      <c r="BE24" s="65"/>
      <c r="BF24" s="65"/>
      <c r="BG24" s="65"/>
      <c r="BH24" s="65"/>
      <c r="BI24" s="65"/>
      <c r="BJ24" s="65"/>
      <c r="BK24" s="65"/>
      <c r="BL24" s="65"/>
      <c r="BM24" s="65"/>
      <c r="BN24" s="65"/>
      <c r="BO24" s="65"/>
      <c r="BP24" s="65"/>
      <c r="BQ24" s="65"/>
      <c r="BR24" s="65"/>
      <c r="BS24" s="65"/>
      <c r="BT24" s="65"/>
      <c r="BU24" s="65"/>
      <c r="BV24" s="65"/>
      <c r="BW24" s="65"/>
      <c r="BX24" s="65"/>
      <c r="BY24" s="65"/>
      <c r="BZ24" s="65"/>
      <c r="CA24" s="65"/>
      <c r="CB24" s="65"/>
    </row>
    <row r="25" spans="1:80" x14ac:dyDescent="0.3">
      <c r="A25" s="65"/>
      <c r="B25" s="72"/>
      <c r="C25" s="73"/>
      <c r="D25" s="74"/>
      <c r="E25" s="74"/>
      <c r="F25" s="74"/>
      <c r="G25" s="75"/>
      <c r="H25" s="75"/>
      <c r="I25" s="75"/>
      <c r="J25" s="75"/>
      <c r="K25" s="75"/>
      <c r="L25" s="75"/>
      <c r="M25" s="80"/>
      <c r="N25" s="194"/>
      <c r="O25" s="70"/>
      <c r="P25" s="70"/>
      <c r="Q25" s="70"/>
      <c r="R25" s="70"/>
      <c r="S25" s="70"/>
      <c r="T25" s="70"/>
      <c r="U25" s="70"/>
      <c r="V25" s="71"/>
      <c r="W25" s="71"/>
      <c r="X25" s="71"/>
      <c r="Y25" s="70"/>
      <c r="Z25" s="70"/>
      <c r="AA25" s="65"/>
      <c r="AB25" s="65"/>
      <c r="AC25" s="65"/>
      <c r="AD25" s="65"/>
      <c r="AE25" s="65"/>
      <c r="AF25" s="65"/>
      <c r="AG25" s="65"/>
      <c r="AH25" s="65"/>
      <c r="AI25" s="65"/>
      <c r="AJ25" s="65"/>
      <c r="AK25" s="65"/>
      <c r="AL25" s="65"/>
      <c r="AM25" s="65"/>
      <c r="AN25" s="65"/>
      <c r="AO25" s="65"/>
      <c r="AP25" s="65"/>
      <c r="AQ25" s="65"/>
      <c r="AR25" s="65"/>
      <c r="AS25" s="65"/>
      <c r="AT25" s="65"/>
      <c r="AU25" s="65"/>
      <c r="AV25" s="65"/>
      <c r="AW25" s="65"/>
      <c r="AX25" s="65"/>
      <c r="AY25" s="65"/>
      <c r="AZ25" s="65"/>
      <c r="BA25" s="65"/>
      <c r="BB25" s="65"/>
      <c r="BC25" s="65"/>
      <c r="BD25" s="65"/>
      <c r="BE25" s="65"/>
      <c r="BF25" s="65"/>
      <c r="BG25" s="65"/>
      <c r="BH25" s="65"/>
      <c r="BI25" s="65"/>
      <c r="BJ25" s="65"/>
      <c r="BK25" s="65"/>
      <c r="BL25" s="65"/>
      <c r="BM25" s="65"/>
      <c r="BN25" s="65"/>
      <c r="BO25" s="65"/>
      <c r="BP25" s="65"/>
      <c r="BQ25" s="65"/>
      <c r="BR25" s="65"/>
      <c r="BS25" s="65"/>
      <c r="BT25" s="65"/>
      <c r="BU25" s="65"/>
      <c r="BV25" s="65"/>
      <c r="BW25" s="65"/>
      <c r="BX25" s="65"/>
      <c r="BY25" s="65"/>
      <c r="BZ25" s="65"/>
      <c r="CA25" s="65"/>
      <c r="CB25" s="65"/>
    </row>
    <row r="26" spans="1:80" x14ac:dyDescent="0.3">
      <c r="A26" s="65"/>
      <c r="B26" s="72"/>
      <c r="C26" s="73"/>
      <c r="D26" s="74"/>
      <c r="E26" s="74"/>
      <c r="F26" s="74"/>
      <c r="G26" s="75"/>
      <c r="H26" s="75"/>
      <c r="I26" s="75"/>
      <c r="J26" s="75"/>
      <c r="K26" s="75"/>
      <c r="L26" s="75"/>
      <c r="M26" s="80"/>
      <c r="N26" s="194"/>
      <c r="O26" s="70"/>
      <c r="P26" s="70"/>
      <c r="Q26" s="70"/>
      <c r="R26" s="70"/>
      <c r="S26" s="70"/>
      <c r="T26" s="70"/>
      <c r="U26" s="70"/>
      <c r="V26" s="71"/>
      <c r="W26" s="71"/>
      <c r="X26" s="71"/>
      <c r="Y26" s="70"/>
      <c r="Z26" s="70"/>
      <c r="AA26" s="65"/>
      <c r="AB26" s="65"/>
      <c r="AC26" s="65"/>
      <c r="AD26" s="65"/>
      <c r="AE26" s="65"/>
      <c r="AF26" s="65"/>
      <c r="AG26" s="65"/>
      <c r="AH26" s="65"/>
      <c r="AI26" s="65"/>
      <c r="AJ26" s="65"/>
      <c r="AK26" s="65"/>
      <c r="AL26" s="65"/>
      <c r="AM26" s="65"/>
      <c r="AN26" s="65"/>
      <c r="AO26" s="65"/>
      <c r="AP26" s="65"/>
      <c r="AQ26" s="65"/>
      <c r="AR26" s="65"/>
      <c r="AS26" s="65"/>
      <c r="AT26" s="65"/>
      <c r="AU26" s="65"/>
      <c r="AV26" s="65"/>
      <c r="AW26" s="65"/>
      <c r="AX26" s="65"/>
      <c r="AY26" s="65"/>
      <c r="AZ26" s="65"/>
      <c r="BA26" s="65"/>
      <c r="BB26" s="65"/>
      <c r="BC26" s="65"/>
      <c r="BD26" s="65"/>
      <c r="BE26" s="65"/>
      <c r="BF26" s="65"/>
      <c r="BG26" s="65"/>
      <c r="BH26" s="65"/>
      <c r="BI26" s="65"/>
      <c r="BJ26" s="65"/>
      <c r="BK26" s="65"/>
      <c r="BL26" s="65"/>
      <c r="BM26" s="65"/>
      <c r="BN26" s="65"/>
      <c r="BO26" s="65"/>
      <c r="BP26" s="65"/>
      <c r="BQ26" s="65"/>
      <c r="BR26" s="65"/>
      <c r="BS26" s="65"/>
      <c r="BT26" s="65"/>
      <c r="BU26" s="65"/>
      <c r="BV26" s="65"/>
      <c r="BW26" s="65"/>
      <c r="BX26" s="65"/>
      <c r="BY26" s="65"/>
      <c r="BZ26" s="65"/>
      <c r="CA26" s="65"/>
      <c r="CB26" s="65"/>
    </row>
    <row r="27" spans="1:80" x14ac:dyDescent="0.3">
      <c r="A27" s="65"/>
      <c r="B27" s="72"/>
      <c r="C27" s="73"/>
      <c r="D27" s="74"/>
      <c r="E27" s="74"/>
      <c r="F27" s="74"/>
      <c r="G27" s="75"/>
      <c r="H27" s="75"/>
      <c r="I27" s="75"/>
      <c r="J27" s="75"/>
      <c r="K27" s="75"/>
      <c r="L27" s="75"/>
      <c r="M27" s="80"/>
      <c r="N27" s="194"/>
      <c r="O27" s="70"/>
      <c r="P27" s="70"/>
      <c r="Q27" s="70"/>
      <c r="R27" s="70"/>
      <c r="S27" s="70"/>
      <c r="T27" s="70"/>
      <c r="U27" s="70"/>
      <c r="V27" s="71"/>
      <c r="W27" s="71"/>
      <c r="X27" s="71"/>
      <c r="Y27" s="70"/>
      <c r="Z27" s="70"/>
      <c r="AA27" s="65"/>
      <c r="AB27" s="65"/>
      <c r="AC27" s="65"/>
      <c r="AD27" s="65"/>
      <c r="AE27" s="65"/>
      <c r="AF27" s="65"/>
      <c r="AG27" s="65"/>
      <c r="AH27" s="65"/>
      <c r="AI27" s="65"/>
      <c r="AJ27" s="65"/>
      <c r="AK27" s="65"/>
      <c r="AL27" s="65"/>
      <c r="AM27" s="65"/>
      <c r="AN27" s="65"/>
      <c r="AO27" s="65"/>
      <c r="AP27" s="65"/>
      <c r="AQ27" s="65"/>
      <c r="AR27" s="65"/>
      <c r="AS27" s="65"/>
      <c r="AT27" s="65"/>
      <c r="AU27" s="65"/>
      <c r="AV27" s="65"/>
      <c r="AW27" s="65"/>
      <c r="AX27" s="65"/>
      <c r="AY27" s="65"/>
      <c r="AZ27" s="65"/>
      <c r="BA27" s="65"/>
      <c r="BB27" s="65"/>
      <c r="BC27" s="65"/>
      <c r="BD27" s="65"/>
      <c r="BE27" s="65"/>
      <c r="BF27" s="65"/>
      <c r="BG27" s="65"/>
      <c r="BH27" s="65"/>
      <c r="BI27" s="65"/>
      <c r="BJ27" s="65"/>
      <c r="BK27" s="65"/>
      <c r="BL27" s="65"/>
      <c r="BM27" s="65"/>
      <c r="BN27" s="65"/>
      <c r="BO27" s="65"/>
      <c r="BP27" s="65"/>
      <c r="BQ27" s="65"/>
      <c r="BR27" s="65"/>
      <c r="BS27" s="65"/>
      <c r="BT27" s="65"/>
      <c r="BU27" s="65"/>
      <c r="BV27" s="65"/>
      <c r="BW27" s="65"/>
      <c r="BX27" s="65"/>
      <c r="BY27" s="65"/>
      <c r="BZ27" s="65"/>
      <c r="CA27" s="65"/>
      <c r="CB27" s="65"/>
    </row>
    <row r="28" spans="1:80" x14ac:dyDescent="0.3">
      <c r="A28" s="65"/>
      <c r="B28" s="72"/>
      <c r="C28" s="73"/>
      <c r="D28" s="74"/>
      <c r="E28" s="74"/>
      <c r="F28" s="74"/>
      <c r="G28" s="75"/>
      <c r="H28" s="75"/>
      <c r="I28" s="75"/>
      <c r="J28" s="75"/>
      <c r="K28" s="75"/>
      <c r="L28" s="75"/>
      <c r="M28" s="80"/>
      <c r="N28" s="194"/>
      <c r="O28" s="70"/>
      <c r="P28" s="70"/>
      <c r="Q28" s="70"/>
      <c r="R28" s="70"/>
      <c r="S28" s="70"/>
      <c r="T28" s="70"/>
      <c r="U28" s="70"/>
      <c r="V28" s="71"/>
      <c r="W28" s="71"/>
      <c r="X28" s="71"/>
      <c r="Y28" s="70"/>
      <c r="Z28" s="70"/>
      <c r="AA28" s="65"/>
      <c r="AB28" s="65"/>
      <c r="AC28" s="65"/>
      <c r="AD28" s="65"/>
      <c r="AE28" s="65"/>
      <c r="AF28" s="65"/>
      <c r="AG28" s="65"/>
      <c r="AH28" s="65"/>
      <c r="AI28" s="65"/>
      <c r="AJ28" s="65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5"/>
      <c r="AV28" s="65"/>
      <c r="AW28" s="65"/>
      <c r="AX28" s="65"/>
      <c r="AY28" s="65"/>
      <c r="AZ28" s="65"/>
      <c r="BA28" s="65"/>
      <c r="BB28" s="65"/>
      <c r="BC28" s="65"/>
      <c r="BD28" s="65"/>
      <c r="BE28" s="65"/>
      <c r="BF28" s="65"/>
      <c r="BG28" s="65"/>
      <c r="BH28" s="65"/>
      <c r="BI28" s="65"/>
      <c r="BJ28" s="65"/>
      <c r="BK28" s="65"/>
      <c r="BL28" s="65"/>
      <c r="BM28" s="65"/>
      <c r="BN28" s="65"/>
      <c r="BO28" s="65"/>
      <c r="BP28" s="65"/>
      <c r="BQ28" s="65"/>
      <c r="BR28" s="65"/>
      <c r="BS28" s="65"/>
      <c r="BT28" s="65"/>
      <c r="BU28" s="65"/>
      <c r="BV28" s="65"/>
      <c r="BW28" s="65"/>
      <c r="BX28" s="65"/>
      <c r="BY28" s="65"/>
      <c r="BZ28" s="65"/>
      <c r="CA28" s="65"/>
      <c r="CB28" s="65"/>
    </row>
    <row r="29" spans="1:80" x14ac:dyDescent="0.3">
      <c r="A29" s="65"/>
      <c r="B29" s="72"/>
      <c r="C29" s="73"/>
      <c r="D29" s="74"/>
      <c r="E29" s="74"/>
      <c r="F29" s="74"/>
      <c r="G29" s="75"/>
      <c r="H29" s="75"/>
      <c r="I29" s="75"/>
      <c r="J29" s="75"/>
      <c r="K29" s="75"/>
      <c r="L29" s="75"/>
      <c r="M29" s="80"/>
      <c r="N29" s="194"/>
      <c r="O29" s="70"/>
      <c r="P29" s="70"/>
      <c r="Q29" s="70"/>
      <c r="R29" s="70"/>
      <c r="S29" s="70"/>
      <c r="T29" s="70"/>
      <c r="U29" s="70"/>
      <c r="V29" s="71"/>
      <c r="W29" s="71"/>
      <c r="X29" s="71"/>
      <c r="Y29" s="70"/>
      <c r="Z29" s="70"/>
      <c r="AA29" s="65"/>
      <c r="AB29" s="65"/>
      <c r="AC29" s="65"/>
      <c r="AD29" s="65"/>
      <c r="AE29" s="65"/>
      <c r="AF29" s="65"/>
      <c r="AG29" s="65"/>
      <c r="AH29" s="65"/>
      <c r="AI29" s="65"/>
      <c r="AJ29" s="65"/>
      <c r="AK29" s="65"/>
      <c r="AL29" s="65"/>
      <c r="AM29" s="65"/>
      <c r="AN29" s="65"/>
      <c r="AO29" s="65"/>
      <c r="AP29" s="65"/>
      <c r="AQ29" s="65"/>
      <c r="AR29" s="65"/>
      <c r="AS29" s="65"/>
      <c r="AT29" s="65"/>
      <c r="AU29" s="65"/>
      <c r="AV29" s="65"/>
      <c r="AW29" s="65"/>
      <c r="AX29" s="65"/>
      <c r="AY29" s="65"/>
      <c r="AZ29" s="65"/>
      <c r="BA29" s="65"/>
      <c r="BB29" s="65"/>
      <c r="BC29" s="65"/>
      <c r="BD29" s="65"/>
      <c r="BE29" s="65"/>
      <c r="BF29" s="65"/>
      <c r="BG29" s="65"/>
      <c r="BH29" s="65"/>
      <c r="BI29" s="65"/>
      <c r="BJ29" s="65"/>
      <c r="BK29" s="65"/>
      <c r="BL29" s="65"/>
      <c r="BM29" s="65"/>
      <c r="BN29" s="65"/>
      <c r="BO29" s="65"/>
      <c r="BP29" s="65"/>
      <c r="BQ29" s="65"/>
      <c r="BR29" s="65"/>
      <c r="BS29" s="65"/>
      <c r="BT29" s="65"/>
      <c r="BU29" s="65"/>
      <c r="BV29" s="65"/>
      <c r="BW29" s="65"/>
      <c r="BX29" s="65"/>
      <c r="BY29" s="65"/>
      <c r="BZ29" s="65"/>
      <c r="CA29" s="65"/>
      <c r="CB29" s="65"/>
    </row>
    <row r="30" spans="1:80" x14ac:dyDescent="0.3">
      <c r="A30" s="65"/>
      <c r="B30" s="72"/>
      <c r="C30" s="73"/>
      <c r="D30" s="74"/>
      <c r="E30" s="74"/>
      <c r="F30" s="74"/>
      <c r="G30" s="75"/>
      <c r="H30" s="75"/>
      <c r="I30" s="75"/>
      <c r="J30" s="75"/>
      <c r="K30" s="75"/>
      <c r="L30" s="75"/>
      <c r="M30" s="80"/>
      <c r="N30" s="194"/>
      <c r="O30" s="70"/>
      <c r="P30" s="70"/>
      <c r="Q30" s="70"/>
      <c r="R30" s="70"/>
      <c r="S30" s="70"/>
      <c r="T30" s="70"/>
      <c r="U30" s="70"/>
      <c r="V30" s="71"/>
      <c r="W30" s="71"/>
      <c r="X30" s="71"/>
      <c r="Y30" s="70"/>
      <c r="Z30" s="70"/>
      <c r="AA30" s="65"/>
      <c r="AB30" s="65"/>
      <c r="AC30" s="65"/>
      <c r="AD30" s="65"/>
      <c r="AE30" s="65"/>
      <c r="AF30" s="65"/>
      <c r="AG30" s="65"/>
      <c r="AH30" s="65"/>
      <c r="AI30" s="65"/>
      <c r="AJ30" s="65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5"/>
      <c r="AV30" s="65"/>
      <c r="AW30" s="65"/>
      <c r="AX30" s="65"/>
      <c r="AY30" s="65"/>
      <c r="AZ30" s="65"/>
      <c r="BA30" s="65"/>
      <c r="BB30" s="65"/>
      <c r="BC30" s="65"/>
      <c r="BD30" s="65"/>
      <c r="BE30" s="65"/>
      <c r="BF30" s="65"/>
      <c r="BG30" s="65"/>
      <c r="BH30" s="65"/>
      <c r="BI30" s="65"/>
      <c r="BJ30" s="65"/>
      <c r="BK30" s="65"/>
      <c r="BL30" s="65"/>
      <c r="BM30" s="65"/>
      <c r="BN30" s="65"/>
      <c r="BO30" s="65"/>
      <c r="BP30" s="65"/>
      <c r="BQ30" s="65"/>
      <c r="BR30" s="65"/>
      <c r="BS30" s="65"/>
      <c r="BT30" s="65"/>
      <c r="BU30" s="65"/>
      <c r="BV30" s="65"/>
      <c r="BW30" s="65"/>
      <c r="BX30" s="65"/>
      <c r="BY30" s="65"/>
      <c r="BZ30" s="65"/>
      <c r="CA30" s="65"/>
      <c r="CB30" s="65"/>
    </row>
    <row r="31" spans="1:80" x14ac:dyDescent="0.3">
      <c r="A31" s="65"/>
      <c r="B31" s="72"/>
      <c r="C31" s="73"/>
      <c r="D31" s="74"/>
      <c r="E31" s="74"/>
      <c r="F31" s="74"/>
      <c r="G31" s="75"/>
      <c r="H31" s="75"/>
      <c r="I31" s="75"/>
      <c r="J31" s="75"/>
      <c r="K31" s="75"/>
      <c r="L31" s="75"/>
      <c r="M31" s="80"/>
      <c r="N31" s="194"/>
      <c r="O31" s="70"/>
      <c r="P31" s="70"/>
      <c r="Q31" s="70"/>
      <c r="R31" s="70"/>
      <c r="S31" s="70"/>
      <c r="T31" s="70"/>
      <c r="U31" s="70"/>
      <c r="V31" s="71"/>
      <c r="W31" s="71"/>
      <c r="X31" s="71"/>
      <c r="Y31" s="70"/>
      <c r="Z31" s="70"/>
      <c r="AA31" s="65"/>
      <c r="AB31" s="65"/>
      <c r="AC31" s="65"/>
      <c r="AD31" s="65"/>
      <c r="AE31" s="65"/>
      <c r="AF31" s="65"/>
      <c r="AG31" s="65"/>
      <c r="AH31" s="65"/>
      <c r="AI31" s="65"/>
      <c r="AJ31" s="65"/>
      <c r="AK31" s="65"/>
      <c r="AL31" s="65"/>
      <c r="AM31" s="65"/>
      <c r="AN31" s="65"/>
      <c r="AO31" s="65"/>
      <c r="AP31" s="65"/>
      <c r="AQ31" s="65"/>
      <c r="AR31" s="65"/>
      <c r="AS31" s="65"/>
      <c r="AT31" s="65"/>
      <c r="AU31" s="65"/>
      <c r="AV31" s="65"/>
      <c r="AW31" s="65"/>
      <c r="AX31" s="65"/>
      <c r="AY31" s="65"/>
      <c r="AZ31" s="65"/>
      <c r="BA31" s="65"/>
      <c r="BB31" s="65"/>
      <c r="BC31" s="65"/>
      <c r="BD31" s="65"/>
      <c r="BE31" s="65"/>
      <c r="BF31" s="65"/>
      <c r="BG31" s="65"/>
      <c r="BH31" s="65"/>
      <c r="BI31" s="65"/>
      <c r="BJ31" s="65"/>
      <c r="BK31" s="65"/>
      <c r="BL31" s="65"/>
      <c r="BM31" s="65"/>
      <c r="BN31" s="65"/>
      <c r="BO31" s="65"/>
      <c r="BP31" s="65"/>
      <c r="BQ31" s="65"/>
      <c r="BR31" s="65"/>
      <c r="BS31" s="65"/>
      <c r="BT31" s="65"/>
      <c r="BU31" s="65"/>
      <c r="BV31" s="65"/>
      <c r="BW31" s="65"/>
      <c r="BX31" s="65"/>
      <c r="BY31" s="65"/>
      <c r="BZ31" s="65"/>
      <c r="CA31" s="65"/>
      <c r="CB31" s="65"/>
    </row>
    <row r="32" spans="1:80" x14ac:dyDescent="0.3">
      <c r="A32" s="65"/>
      <c r="B32" s="72"/>
      <c r="C32" s="73"/>
      <c r="D32" s="74"/>
      <c r="E32" s="74"/>
      <c r="F32" s="74"/>
      <c r="G32" s="75"/>
      <c r="H32" s="75"/>
      <c r="I32" s="75"/>
      <c r="J32" s="75"/>
      <c r="K32" s="75"/>
      <c r="L32" s="75"/>
      <c r="M32" s="80"/>
      <c r="N32" s="194"/>
      <c r="O32" s="70"/>
      <c r="P32" s="70"/>
      <c r="Q32" s="70"/>
      <c r="R32" s="70"/>
      <c r="S32" s="70"/>
      <c r="T32" s="70"/>
      <c r="U32" s="70"/>
      <c r="V32" s="71"/>
      <c r="W32" s="71"/>
      <c r="X32" s="71"/>
      <c r="Y32" s="70"/>
      <c r="Z32" s="70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5"/>
      <c r="AZ32" s="65"/>
      <c r="BA32" s="65"/>
      <c r="BB32" s="65"/>
      <c r="BC32" s="65"/>
      <c r="BD32" s="65"/>
      <c r="BE32" s="65"/>
      <c r="BF32" s="65"/>
      <c r="BG32" s="65"/>
      <c r="BH32" s="65"/>
      <c r="BI32" s="65"/>
      <c r="BJ32" s="65"/>
      <c r="BK32" s="65"/>
      <c r="BL32" s="65"/>
      <c r="BM32" s="65"/>
      <c r="BN32" s="65"/>
      <c r="BO32" s="65"/>
      <c r="BP32" s="65"/>
      <c r="BQ32" s="65"/>
      <c r="BR32" s="65"/>
      <c r="BS32" s="65"/>
      <c r="BT32" s="65"/>
      <c r="BU32" s="65"/>
      <c r="BV32" s="65"/>
      <c r="BW32" s="65"/>
      <c r="BX32" s="65"/>
      <c r="BY32" s="65"/>
      <c r="BZ32" s="65"/>
      <c r="CA32" s="65"/>
      <c r="CB32" s="65"/>
    </row>
    <row r="33" spans="1:80" x14ac:dyDescent="0.3">
      <c r="A33" s="65"/>
      <c r="B33" s="72"/>
      <c r="C33" s="73"/>
      <c r="D33" s="74"/>
      <c r="E33" s="74"/>
      <c r="F33" s="74"/>
      <c r="G33" s="75"/>
      <c r="H33" s="75"/>
      <c r="I33" s="75"/>
      <c r="J33" s="75"/>
      <c r="K33" s="75"/>
      <c r="L33" s="75"/>
      <c r="M33" s="80"/>
      <c r="N33" s="194"/>
      <c r="O33" s="70"/>
      <c r="P33" s="70"/>
      <c r="Q33" s="70"/>
      <c r="R33" s="70"/>
      <c r="S33" s="70"/>
      <c r="T33" s="70"/>
      <c r="U33" s="70"/>
      <c r="V33" s="71"/>
      <c r="W33" s="71"/>
      <c r="X33" s="71"/>
      <c r="Y33" s="70"/>
      <c r="Z33" s="70"/>
      <c r="AA33" s="65"/>
      <c r="AB33" s="65"/>
      <c r="AC33" s="65"/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/>
      <c r="AW33" s="65"/>
      <c r="AX33" s="65"/>
      <c r="AY33" s="65"/>
      <c r="AZ33" s="65"/>
      <c r="BA33" s="65"/>
      <c r="BB33" s="65"/>
      <c r="BC33" s="65"/>
      <c r="BD33" s="65"/>
      <c r="BE33" s="65"/>
      <c r="BF33" s="65"/>
      <c r="BG33" s="65"/>
      <c r="BH33" s="65"/>
      <c r="BI33" s="65"/>
      <c r="BJ33" s="65"/>
      <c r="BK33" s="65"/>
      <c r="BL33" s="65"/>
      <c r="BM33" s="65"/>
      <c r="BN33" s="65"/>
      <c r="BO33" s="65"/>
      <c r="BP33" s="65"/>
      <c r="BQ33" s="65"/>
      <c r="BR33" s="65"/>
      <c r="BS33" s="65"/>
      <c r="BT33" s="65"/>
      <c r="BU33" s="65"/>
      <c r="BV33" s="65"/>
      <c r="BW33" s="65"/>
      <c r="BX33" s="65"/>
      <c r="BY33" s="65"/>
      <c r="BZ33" s="65"/>
      <c r="CA33" s="65"/>
      <c r="CB33" s="65"/>
    </row>
    <row r="34" spans="1:80" x14ac:dyDescent="0.3">
      <c r="A34" s="65"/>
      <c r="B34" s="72"/>
      <c r="C34" s="73"/>
      <c r="D34" s="74"/>
      <c r="E34" s="74"/>
      <c r="F34" s="74"/>
      <c r="G34" s="75"/>
      <c r="H34" s="75"/>
      <c r="I34" s="75"/>
      <c r="J34" s="75"/>
      <c r="K34" s="75"/>
      <c r="L34" s="75"/>
      <c r="M34" s="80"/>
      <c r="N34" s="194"/>
      <c r="O34" s="70"/>
      <c r="P34" s="70"/>
      <c r="Q34" s="70"/>
      <c r="R34" s="70"/>
      <c r="S34" s="70"/>
      <c r="T34" s="70"/>
      <c r="U34" s="70"/>
      <c r="V34" s="71"/>
      <c r="W34" s="71"/>
      <c r="X34" s="71"/>
      <c r="Y34" s="70"/>
      <c r="Z34" s="70"/>
      <c r="AA34" s="65"/>
      <c r="AB34" s="65"/>
      <c r="AC34" s="65"/>
      <c r="AD34" s="65"/>
      <c r="AE34" s="65"/>
      <c r="AF34" s="65"/>
      <c r="AG34" s="65"/>
      <c r="AH34" s="65"/>
      <c r="AI34" s="65"/>
      <c r="AJ34" s="65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5"/>
      <c r="AV34" s="65"/>
      <c r="AW34" s="65"/>
      <c r="AX34" s="65"/>
      <c r="AY34" s="65"/>
      <c r="AZ34" s="65"/>
      <c r="BA34" s="65"/>
      <c r="BB34" s="65"/>
      <c r="BC34" s="65"/>
      <c r="BD34" s="65"/>
      <c r="BE34" s="65"/>
      <c r="BF34" s="65"/>
      <c r="BG34" s="65"/>
      <c r="BH34" s="65"/>
      <c r="BI34" s="65"/>
      <c r="BJ34" s="65"/>
      <c r="BK34" s="65"/>
      <c r="BL34" s="65"/>
      <c r="BM34" s="65"/>
      <c r="BN34" s="65"/>
      <c r="BO34" s="65"/>
      <c r="BP34" s="65"/>
      <c r="BQ34" s="65"/>
      <c r="BR34" s="65"/>
      <c r="BS34" s="65"/>
      <c r="BT34" s="65"/>
      <c r="BU34" s="65"/>
      <c r="BV34" s="65"/>
      <c r="BW34" s="65"/>
      <c r="BX34" s="65"/>
      <c r="BY34" s="65"/>
      <c r="BZ34" s="65"/>
      <c r="CA34" s="65"/>
      <c r="CB34" s="65"/>
    </row>
    <row r="35" spans="1:80" x14ac:dyDescent="0.3">
      <c r="A35" s="65"/>
      <c r="B35" s="72"/>
      <c r="C35" s="73"/>
      <c r="D35" s="74"/>
      <c r="E35" s="74"/>
      <c r="F35" s="74"/>
      <c r="G35" s="75"/>
      <c r="H35" s="75"/>
      <c r="I35" s="75"/>
      <c r="J35" s="75"/>
      <c r="K35" s="75"/>
      <c r="L35" s="75"/>
      <c r="M35" s="80"/>
      <c r="N35" s="194"/>
      <c r="O35" s="70"/>
      <c r="P35" s="70"/>
      <c r="Q35" s="70"/>
      <c r="R35" s="70"/>
      <c r="S35" s="70"/>
      <c r="T35" s="70"/>
      <c r="U35" s="70"/>
      <c r="V35" s="71"/>
      <c r="W35" s="71"/>
      <c r="X35" s="71"/>
      <c r="Y35" s="70"/>
      <c r="Z35" s="70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  <c r="AT35" s="65"/>
      <c r="AU35" s="65"/>
      <c r="AV35" s="65"/>
      <c r="AW35" s="65"/>
      <c r="AX35" s="65"/>
      <c r="AY35" s="65"/>
      <c r="AZ35" s="65"/>
      <c r="BA35" s="65"/>
      <c r="BB35" s="65"/>
      <c r="BC35" s="65"/>
      <c r="BD35" s="65"/>
      <c r="BE35" s="65"/>
      <c r="BF35" s="65"/>
      <c r="BG35" s="65"/>
      <c r="BH35" s="65"/>
      <c r="BI35" s="65"/>
      <c r="BJ35" s="65"/>
      <c r="BK35" s="65"/>
      <c r="BL35" s="65"/>
      <c r="BM35" s="65"/>
      <c r="BN35" s="65"/>
      <c r="BO35" s="65"/>
      <c r="BP35" s="65"/>
      <c r="BQ35" s="65"/>
      <c r="BR35" s="65"/>
      <c r="BS35" s="65"/>
      <c r="BT35" s="65"/>
      <c r="BU35" s="65"/>
      <c r="BV35" s="65"/>
      <c r="BW35" s="65"/>
      <c r="BX35" s="65"/>
      <c r="BY35" s="65"/>
      <c r="BZ35" s="65"/>
      <c r="CA35" s="65"/>
      <c r="CB35" s="65"/>
    </row>
    <row r="36" spans="1:80" x14ac:dyDescent="0.3">
      <c r="A36" s="65"/>
      <c r="B36" s="72"/>
      <c r="C36" s="73"/>
      <c r="D36" s="74"/>
      <c r="E36" s="74"/>
      <c r="F36" s="74"/>
      <c r="G36" s="75"/>
      <c r="H36" s="75"/>
      <c r="I36" s="75"/>
      <c r="J36" s="75"/>
      <c r="K36" s="75"/>
      <c r="L36" s="75"/>
      <c r="M36" s="80"/>
      <c r="N36" s="194"/>
      <c r="O36" s="70"/>
      <c r="P36" s="70"/>
      <c r="Q36" s="70"/>
      <c r="R36" s="70"/>
      <c r="S36" s="70"/>
      <c r="T36" s="70"/>
      <c r="U36" s="70"/>
      <c r="V36" s="71"/>
      <c r="W36" s="71"/>
      <c r="X36" s="71"/>
      <c r="Y36" s="70"/>
      <c r="Z36" s="70"/>
      <c r="AA36" s="65"/>
      <c r="AB36" s="65"/>
      <c r="AC36" s="65"/>
      <c r="AD36" s="65"/>
      <c r="AE36" s="65"/>
      <c r="AF36" s="65"/>
      <c r="AG36" s="65"/>
      <c r="AH36" s="65"/>
      <c r="AI36" s="65"/>
      <c r="AJ36" s="65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5"/>
      <c r="AV36" s="65"/>
      <c r="AW36" s="65"/>
      <c r="AX36" s="65"/>
      <c r="AY36" s="65"/>
      <c r="AZ36" s="65"/>
      <c r="BA36" s="65"/>
      <c r="BB36" s="65"/>
      <c r="BC36" s="65"/>
      <c r="BD36" s="65"/>
      <c r="BE36" s="65"/>
      <c r="BF36" s="65"/>
      <c r="BG36" s="65"/>
      <c r="BH36" s="65"/>
      <c r="BI36" s="65"/>
      <c r="BJ36" s="65"/>
      <c r="BK36" s="65"/>
      <c r="BL36" s="65"/>
      <c r="BM36" s="65"/>
      <c r="BN36" s="65"/>
      <c r="BO36" s="65"/>
      <c r="BP36" s="65"/>
      <c r="BQ36" s="65"/>
      <c r="BR36" s="65"/>
      <c r="BS36" s="65"/>
      <c r="BT36" s="65"/>
      <c r="BU36" s="65"/>
      <c r="BV36" s="65"/>
      <c r="BW36" s="65"/>
      <c r="BX36" s="65"/>
      <c r="BY36" s="65"/>
      <c r="BZ36" s="65"/>
      <c r="CA36" s="65"/>
      <c r="CB36" s="65"/>
    </row>
    <row r="37" spans="1:80" x14ac:dyDescent="0.3">
      <c r="A37" s="65"/>
      <c r="B37" s="72"/>
      <c r="C37" s="73"/>
      <c r="D37" s="74"/>
      <c r="E37" s="74"/>
      <c r="F37" s="74"/>
      <c r="G37" s="75"/>
      <c r="H37" s="75"/>
      <c r="I37" s="75"/>
      <c r="J37" s="75"/>
      <c r="K37" s="75"/>
      <c r="L37" s="75"/>
      <c r="M37" s="80"/>
      <c r="N37" s="194"/>
      <c r="O37" s="70"/>
      <c r="P37" s="70"/>
      <c r="Q37" s="70"/>
      <c r="R37" s="70"/>
      <c r="S37" s="70"/>
      <c r="T37" s="70"/>
      <c r="U37" s="70"/>
      <c r="V37" s="71"/>
      <c r="W37" s="71"/>
      <c r="X37" s="71"/>
      <c r="Y37" s="70"/>
      <c r="Z37" s="70"/>
      <c r="AA37" s="65"/>
      <c r="AB37" s="65"/>
      <c r="AC37" s="65"/>
      <c r="AD37" s="65"/>
      <c r="AE37" s="65"/>
      <c r="AF37" s="65"/>
      <c r="AG37" s="65"/>
      <c r="AH37" s="65"/>
      <c r="AI37" s="65"/>
      <c r="AJ37" s="65"/>
      <c r="AK37" s="65"/>
      <c r="AL37" s="65"/>
      <c r="AM37" s="65"/>
      <c r="AN37" s="65"/>
      <c r="AO37" s="65"/>
      <c r="AP37" s="65"/>
      <c r="AQ37" s="65"/>
      <c r="AR37" s="65"/>
      <c r="AS37" s="65"/>
      <c r="AT37" s="65"/>
      <c r="AU37" s="65"/>
      <c r="AV37" s="65"/>
      <c r="AW37" s="65"/>
      <c r="AX37" s="65"/>
      <c r="AY37" s="65"/>
      <c r="AZ37" s="65"/>
      <c r="BA37" s="65"/>
      <c r="BB37" s="65"/>
      <c r="BC37" s="65"/>
      <c r="BD37" s="65"/>
      <c r="BE37" s="65"/>
      <c r="BF37" s="65"/>
      <c r="BG37" s="65"/>
      <c r="BH37" s="65"/>
      <c r="BI37" s="65"/>
      <c r="BJ37" s="65"/>
      <c r="BK37" s="65"/>
      <c r="BL37" s="65"/>
      <c r="BM37" s="65"/>
      <c r="BN37" s="65"/>
      <c r="BO37" s="65"/>
      <c r="BP37" s="65"/>
      <c r="BQ37" s="65"/>
      <c r="BR37" s="65"/>
      <c r="BS37" s="65"/>
      <c r="BT37" s="65"/>
      <c r="BU37" s="65"/>
      <c r="BV37" s="65"/>
      <c r="BW37" s="65"/>
      <c r="BX37" s="65"/>
      <c r="BY37" s="65"/>
      <c r="BZ37" s="65"/>
      <c r="CA37" s="65"/>
      <c r="CB37" s="65"/>
    </row>
    <row r="38" spans="1:80" x14ac:dyDescent="0.3">
      <c r="A38" s="65"/>
      <c r="B38" s="72"/>
      <c r="C38" s="73"/>
      <c r="D38" s="74"/>
      <c r="E38" s="74"/>
      <c r="F38" s="74"/>
      <c r="G38" s="75"/>
      <c r="H38" s="75"/>
      <c r="I38" s="75"/>
      <c r="J38" s="75"/>
      <c r="K38" s="75"/>
      <c r="L38" s="75"/>
      <c r="M38" s="80"/>
      <c r="N38" s="194"/>
      <c r="O38" s="70"/>
      <c r="P38" s="70"/>
      <c r="Q38" s="70"/>
      <c r="R38" s="70"/>
      <c r="S38" s="70"/>
      <c r="T38" s="70"/>
      <c r="U38" s="70"/>
      <c r="V38" s="71"/>
      <c r="W38" s="71"/>
      <c r="X38" s="71"/>
      <c r="Y38" s="70"/>
      <c r="Z38" s="70"/>
      <c r="AA38" s="65"/>
      <c r="AB38" s="65"/>
      <c r="AC38" s="65"/>
      <c r="AD38" s="65"/>
      <c r="AE38" s="65"/>
      <c r="AF38" s="65"/>
      <c r="AG38" s="65"/>
      <c r="AH38" s="65"/>
      <c r="AI38" s="65"/>
      <c r="AJ38" s="65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5"/>
      <c r="AV38" s="65"/>
      <c r="AW38" s="65"/>
      <c r="AX38" s="65"/>
      <c r="AY38" s="65"/>
      <c r="AZ38" s="65"/>
      <c r="BA38" s="65"/>
      <c r="BB38" s="65"/>
      <c r="BC38" s="65"/>
      <c r="BD38" s="65"/>
      <c r="BE38" s="65"/>
      <c r="BF38" s="65"/>
      <c r="BG38" s="65"/>
      <c r="BH38" s="65"/>
      <c r="BI38" s="65"/>
      <c r="BJ38" s="65"/>
      <c r="BK38" s="65"/>
      <c r="BL38" s="65"/>
      <c r="BM38" s="65"/>
      <c r="BN38" s="65"/>
      <c r="BO38" s="65"/>
      <c r="BP38" s="65"/>
      <c r="BQ38" s="65"/>
      <c r="BR38" s="65"/>
      <c r="BS38" s="65"/>
      <c r="BT38" s="65"/>
      <c r="BU38" s="65"/>
      <c r="BV38" s="65"/>
      <c r="BW38" s="65"/>
      <c r="BX38" s="65"/>
      <c r="BY38" s="65"/>
      <c r="BZ38" s="65"/>
      <c r="CA38" s="65"/>
      <c r="CB38" s="65"/>
    </row>
    <row r="39" spans="1:80" x14ac:dyDescent="0.3">
      <c r="A39" s="65"/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99"/>
      <c r="N39" s="66"/>
      <c r="O39" s="99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</row>
    <row r="40" spans="1:80" x14ac:dyDescent="0.3">
      <c r="A40" s="65"/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87"/>
      <c r="N40" s="68"/>
      <c r="O40" s="87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  <c r="BD40" s="65"/>
      <c r="BE40" s="65"/>
      <c r="BF40" s="65"/>
      <c r="BG40" s="65"/>
      <c r="BH40" s="65"/>
      <c r="BI40" s="65"/>
      <c r="BJ40" s="65"/>
      <c r="BK40" s="65"/>
      <c r="BL40" s="65"/>
      <c r="BM40" s="65"/>
      <c r="BN40" s="65"/>
      <c r="BO40" s="65"/>
      <c r="BP40" s="65"/>
      <c r="BQ40" s="65"/>
      <c r="BR40" s="65"/>
      <c r="BS40" s="65"/>
      <c r="BT40" s="65"/>
      <c r="BU40" s="65"/>
      <c r="BV40" s="65"/>
      <c r="BW40" s="65"/>
      <c r="BX40" s="65"/>
      <c r="BY40" s="65"/>
      <c r="BZ40" s="65"/>
      <c r="CA40" s="65"/>
      <c r="CB40" s="65"/>
    </row>
    <row r="41" spans="1:80" x14ac:dyDescent="0.3">
      <c r="A41" s="65"/>
      <c r="B41" s="77"/>
      <c r="C41" s="77"/>
      <c r="D41" s="78"/>
      <c r="E41" s="78"/>
      <c r="F41" s="78"/>
      <c r="G41" s="79"/>
      <c r="H41" s="79"/>
      <c r="I41" s="79"/>
      <c r="J41" s="79"/>
      <c r="K41" s="79"/>
      <c r="L41" s="79"/>
      <c r="M41" s="80"/>
      <c r="N41" s="68"/>
      <c r="O41" s="80"/>
      <c r="P41" s="79"/>
      <c r="Q41" s="79"/>
      <c r="R41" s="79"/>
      <c r="S41" s="79"/>
      <c r="T41" s="79"/>
      <c r="U41" s="79"/>
      <c r="V41" s="78"/>
      <c r="W41" s="78"/>
      <c r="X41" s="78"/>
      <c r="Y41" s="77"/>
      <c r="Z41" s="77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  <c r="BD41" s="65"/>
      <c r="BE41" s="65"/>
      <c r="BF41" s="65"/>
      <c r="BG41" s="65"/>
      <c r="BH41" s="65"/>
      <c r="BI41" s="65"/>
      <c r="BJ41" s="65"/>
      <c r="BK41" s="65"/>
      <c r="BL41" s="65"/>
      <c r="BM41" s="65"/>
      <c r="BN41" s="65"/>
      <c r="BO41" s="65"/>
      <c r="BP41" s="65"/>
      <c r="BQ41" s="65"/>
      <c r="BR41" s="65"/>
      <c r="BS41" s="65"/>
      <c r="BT41" s="65"/>
      <c r="BU41" s="65"/>
      <c r="BV41" s="65"/>
      <c r="BW41" s="65"/>
      <c r="BX41" s="65"/>
      <c r="BY41" s="65"/>
      <c r="BZ41" s="65"/>
      <c r="CA41" s="65"/>
      <c r="CB41" s="65"/>
    </row>
    <row r="42" spans="1:80" x14ac:dyDescent="0.3">
      <c r="A42" s="65"/>
      <c r="B42" s="72"/>
      <c r="C42" s="72"/>
      <c r="D42" s="78"/>
      <c r="E42" s="78"/>
      <c r="F42" s="78"/>
      <c r="G42" s="80"/>
      <c r="H42" s="80"/>
      <c r="I42" s="80"/>
      <c r="J42" s="80"/>
      <c r="K42" s="80"/>
      <c r="L42" s="80"/>
      <c r="M42" s="80"/>
      <c r="N42" s="81"/>
      <c r="O42" s="80"/>
      <c r="P42" s="80"/>
      <c r="Q42" s="80"/>
      <c r="R42" s="80"/>
      <c r="S42" s="80"/>
      <c r="T42" s="80"/>
      <c r="U42" s="80"/>
      <c r="V42" s="78"/>
      <c r="W42" s="78"/>
      <c r="X42" s="78"/>
      <c r="Y42" s="72"/>
      <c r="Z42" s="72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  <c r="BC42" s="65"/>
      <c r="BD42" s="65"/>
      <c r="BE42" s="65"/>
      <c r="BF42" s="65"/>
      <c r="BG42" s="65"/>
      <c r="BH42" s="65"/>
      <c r="BI42" s="65"/>
      <c r="BJ42" s="65"/>
      <c r="BK42" s="65"/>
      <c r="BL42" s="65"/>
      <c r="BM42" s="65"/>
      <c r="BN42" s="65"/>
      <c r="BO42" s="65"/>
      <c r="BP42" s="65"/>
      <c r="BQ42" s="65"/>
      <c r="BR42" s="65"/>
      <c r="BS42" s="65"/>
      <c r="BT42" s="65"/>
      <c r="BU42" s="65"/>
      <c r="BV42" s="65"/>
      <c r="BW42" s="65"/>
      <c r="BX42" s="65"/>
      <c r="BY42" s="65"/>
      <c r="BZ42" s="65"/>
      <c r="CA42" s="65"/>
      <c r="CB42" s="65"/>
    </row>
    <row r="43" spans="1:80" x14ac:dyDescent="0.3">
      <c r="A43" s="65"/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99"/>
      <c r="N43" s="66"/>
      <c r="O43" s="99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  <c r="BD43" s="65"/>
      <c r="BE43" s="65"/>
      <c r="BF43" s="65"/>
      <c r="BG43" s="65"/>
      <c r="BH43" s="65"/>
      <c r="BI43" s="65"/>
      <c r="BJ43" s="65"/>
      <c r="BK43" s="65"/>
      <c r="BL43" s="65"/>
      <c r="BM43" s="65"/>
      <c r="BN43" s="65"/>
      <c r="BO43" s="65"/>
      <c r="BP43" s="65"/>
      <c r="BQ43" s="65"/>
      <c r="BR43" s="65"/>
      <c r="BS43" s="65"/>
      <c r="BT43" s="65"/>
      <c r="BU43" s="65"/>
      <c r="BV43" s="65"/>
      <c r="BW43" s="65"/>
      <c r="BX43" s="65"/>
      <c r="BY43" s="65"/>
      <c r="BZ43" s="65"/>
      <c r="CA43" s="65"/>
      <c r="CB43" s="65"/>
    </row>
    <row r="44" spans="1:80" x14ac:dyDescent="0.3">
      <c r="A44" s="65"/>
      <c r="B44" s="223"/>
      <c r="C44" s="224"/>
      <c r="D44" s="65"/>
      <c r="E44" s="65"/>
      <c r="F44" s="223"/>
      <c r="G44" s="224"/>
      <c r="H44" s="65"/>
      <c r="I44" s="65"/>
      <c r="J44" s="223"/>
      <c r="K44" s="224"/>
      <c r="L44" s="65"/>
      <c r="M44" s="233"/>
      <c r="N44" s="233"/>
      <c r="O44" s="233"/>
      <c r="P44" s="65"/>
      <c r="Q44" s="223"/>
      <c r="R44" s="224"/>
      <c r="S44" s="65"/>
      <c r="T44" s="65"/>
      <c r="U44" s="223"/>
      <c r="V44" s="224"/>
      <c r="W44" s="65"/>
      <c r="X44" s="65"/>
      <c r="Y44" s="223"/>
      <c r="Z44" s="224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</row>
    <row r="45" spans="1:80" x14ac:dyDescent="0.3">
      <c r="A45" s="65"/>
      <c r="B45" s="225"/>
      <c r="C45" s="226"/>
      <c r="D45" s="65"/>
      <c r="E45" s="65"/>
      <c r="F45" s="227"/>
      <c r="G45" s="226"/>
      <c r="H45" s="65"/>
      <c r="I45" s="65"/>
      <c r="J45" s="228"/>
      <c r="K45" s="229"/>
      <c r="L45" s="65"/>
      <c r="M45" s="225"/>
      <c r="N45" s="230"/>
      <c r="O45" s="226"/>
      <c r="P45" s="65"/>
      <c r="Q45" s="231"/>
      <c r="R45" s="232"/>
      <c r="S45" s="76"/>
      <c r="T45" s="65"/>
      <c r="U45" s="225"/>
      <c r="V45" s="226"/>
      <c r="W45" s="65"/>
      <c r="X45" s="65"/>
      <c r="Y45" s="225"/>
      <c r="Z45" s="226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  <c r="BC45" s="65"/>
      <c r="BD45" s="65"/>
      <c r="BE45" s="65"/>
      <c r="BF45" s="65"/>
      <c r="BG45" s="65"/>
      <c r="BH45" s="65"/>
      <c r="BI45" s="65"/>
      <c r="BJ45" s="65"/>
      <c r="BK45" s="65"/>
      <c r="BL45" s="65"/>
      <c r="BM45" s="65"/>
      <c r="BN45" s="65"/>
      <c r="BO45" s="65"/>
      <c r="BP45" s="65"/>
      <c r="BQ45" s="65"/>
      <c r="BR45" s="65"/>
      <c r="BS45" s="65"/>
      <c r="BT45" s="65"/>
      <c r="BU45" s="65"/>
      <c r="BV45" s="65"/>
      <c r="BW45" s="65"/>
      <c r="BX45" s="65"/>
      <c r="BY45" s="65"/>
      <c r="BZ45" s="65"/>
      <c r="CA45" s="65"/>
      <c r="CB45" s="65"/>
    </row>
    <row r="46" spans="1:80" x14ac:dyDescent="0.3">
      <c r="A46" s="65"/>
      <c r="B46" s="65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99"/>
      <c r="N46" s="66"/>
      <c r="O46" s="99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  <c r="BD46" s="65"/>
      <c r="BE46" s="65"/>
      <c r="BF46" s="65"/>
      <c r="BG46" s="65"/>
      <c r="BH46" s="65"/>
      <c r="BI46" s="65"/>
      <c r="BJ46" s="65"/>
      <c r="BK46" s="65"/>
      <c r="BL46" s="65"/>
      <c r="BM46" s="65"/>
      <c r="BN46" s="65"/>
      <c r="BO46" s="65"/>
      <c r="BP46" s="65"/>
      <c r="BQ46" s="65"/>
      <c r="BR46" s="65"/>
      <c r="BS46" s="65"/>
      <c r="BT46" s="65"/>
      <c r="BU46" s="65"/>
      <c r="BV46" s="65"/>
      <c r="BW46" s="65"/>
      <c r="BX46" s="65"/>
      <c r="BY46" s="65"/>
      <c r="BZ46" s="65"/>
      <c r="CA46" s="65"/>
      <c r="CB46" s="65"/>
    </row>
    <row r="47" spans="1:80" x14ac:dyDescent="0.3">
      <c r="A47" s="65"/>
      <c r="B47" s="65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99"/>
      <c r="N47" s="66"/>
      <c r="O47" s="99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  <c r="BD47" s="65"/>
      <c r="BE47" s="65"/>
      <c r="BF47" s="65"/>
      <c r="BG47" s="65"/>
      <c r="BH47" s="65"/>
      <c r="BI47" s="65"/>
      <c r="BJ47" s="65"/>
      <c r="BK47" s="65"/>
      <c r="BL47" s="65"/>
      <c r="BM47" s="65"/>
      <c r="BN47" s="65"/>
      <c r="BO47" s="65"/>
      <c r="BP47" s="65"/>
      <c r="BQ47" s="65"/>
      <c r="BR47" s="65"/>
      <c r="BS47" s="65"/>
      <c r="BT47" s="65"/>
      <c r="BU47" s="65"/>
      <c r="BV47" s="65"/>
      <c r="BW47" s="65"/>
      <c r="BX47" s="65"/>
      <c r="BY47" s="65"/>
      <c r="BZ47" s="65"/>
      <c r="CA47" s="65"/>
      <c r="CB47" s="65"/>
    </row>
    <row r="48" spans="1:80" x14ac:dyDescent="0.3">
      <c r="A48" s="65"/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87"/>
      <c r="N48" s="68"/>
      <c r="O48" s="87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5"/>
      <c r="AV48" s="65"/>
      <c r="AW48" s="65"/>
      <c r="AX48" s="65"/>
      <c r="AY48" s="65"/>
      <c r="AZ48" s="65"/>
      <c r="BA48" s="65"/>
      <c r="BB48" s="65"/>
      <c r="BC48" s="65"/>
      <c r="BD48" s="65"/>
      <c r="BE48" s="65"/>
      <c r="BF48" s="65"/>
      <c r="BG48" s="65"/>
      <c r="BH48" s="65"/>
      <c r="BI48" s="65"/>
      <c r="BJ48" s="65"/>
      <c r="BK48" s="65"/>
      <c r="BL48" s="65"/>
      <c r="BM48" s="65"/>
      <c r="BN48" s="65"/>
      <c r="BO48" s="65"/>
      <c r="BP48" s="65"/>
      <c r="BQ48" s="65"/>
      <c r="BR48" s="65"/>
      <c r="BS48" s="65"/>
      <c r="BT48" s="65"/>
      <c r="BU48" s="65"/>
      <c r="BV48" s="65"/>
      <c r="BW48" s="65"/>
      <c r="BX48" s="65"/>
      <c r="BY48" s="65"/>
      <c r="BZ48" s="65"/>
      <c r="CA48" s="65"/>
      <c r="CB48" s="65"/>
    </row>
    <row r="49" spans="1:80" x14ac:dyDescent="0.3">
      <c r="A49" s="65"/>
      <c r="B49" s="70"/>
      <c r="C49" s="70"/>
      <c r="D49" s="71"/>
      <c r="E49" s="71"/>
      <c r="F49" s="71"/>
      <c r="G49" s="70"/>
      <c r="H49" s="70"/>
      <c r="I49" s="70"/>
      <c r="J49" s="70"/>
      <c r="K49" s="70"/>
      <c r="L49" s="70"/>
      <c r="M49" s="70"/>
      <c r="N49" s="194"/>
      <c r="O49" s="80"/>
      <c r="P49" s="75"/>
      <c r="Q49" s="75"/>
      <c r="R49" s="75"/>
      <c r="S49" s="75"/>
      <c r="T49" s="75"/>
      <c r="U49" s="75"/>
      <c r="V49" s="74"/>
      <c r="W49" s="74"/>
      <c r="X49" s="74"/>
      <c r="Y49" s="73"/>
      <c r="Z49" s="72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  <c r="AN49" s="65"/>
      <c r="AO49" s="65"/>
      <c r="AP49" s="65"/>
      <c r="AQ49" s="65"/>
      <c r="AR49" s="65"/>
      <c r="AS49" s="65"/>
      <c r="AT49" s="65"/>
      <c r="AU49" s="65"/>
      <c r="AV49" s="65"/>
      <c r="AW49" s="65"/>
      <c r="AX49" s="65"/>
      <c r="AY49" s="65"/>
      <c r="AZ49" s="65"/>
      <c r="BA49" s="65"/>
      <c r="BB49" s="65"/>
      <c r="BC49" s="65"/>
      <c r="BD49" s="65"/>
      <c r="BE49" s="65"/>
      <c r="BF49" s="65"/>
      <c r="BG49" s="65"/>
      <c r="BH49" s="65"/>
      <c r="BI49" s="65"/>
      <c r="BJ49" s="65"/>
      <c r="BK49" s="65"/>
      <c r="BL49" s="65"/>
      <c r="BM49" s="65"/>
      <c r="BN49" s="65"/>
      <c r="BO49" s="65"/>
      <c r="BP49" s="65"/>
      <c r="BQ49" s="65"/>
      <c r="BR49" s="65"/>
      <c r="BS49" s="65"/>
      <c r="BT49" s="65"/>
      <c r="BU49" s="65"/>
      <c r="BV49" s="65"/>
      <c r="BW49" s="65"/>
      <c r="BX49" s="65"/>
      <c r="BY49" s="65"/>
      <c r="BZ49" s="65"/>
      <c r="CA49" s="65"/>
      <c r="CB49" s="65"/>
    </row>
    <row r="50" spans="1:80" x14ac:dyDescent="0.3">
      <c r="A50" s="65"/>
      <c r="B50" s="70"/>
      <c r="C50" s="70"/>
      <c r="D50" s="71"/>
      <c r="E50" s="71"/>
      <c r="F50" s="71"/>
      <c r="G50" s="70"/>
      <c r="H50" s="70"/>
      <c r="I50" s="70"/>
      <c r="J50" s="70"/>
      <c r="K50" s="70"/>
      <c r="L50" s="70"/>
      <c r="M50" s="70"/>
      <c r="N50" s="194"/>
      <c r="O50" s="80"/>
      <c r="P50" s="75"/>
      <c r="Q50" s="75"/>
      <c r="R50" s="75"/>
      <c r="S50" s="75"/>
      <c r="T50" s="75"/>
      <c r="U50" s="75"/>
      <c r="V50" s="74"/>
      <c r="W50" s="74"/>
      <c r="X50" s="74"/>
      <c r="Y50" s="73"/>
      <c r="Z50" s="72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5"/>
      <c r="AV50" s="65"/>
      <c r="AW50" s="65"/>
      <c r="AX50" s="65"/>
      <c r="AY50" s="65"/>
      <c r="AZ50" s="65"/>
      <c r="BA50" s="65"/>
      <c r="BB50" s="65"/>
      <c r="BC50" s="65"/>
      <c r="BD50" s="65"/>
      <c r="BE50" s="65"/>
      <c r="BF50" s="65"/>
      <c r="BG50" s="65"/>
      <c r="BH50" s="65"/>
      <c r="BI50" s="65"/>
      <c r="BJ50" s="65"/>
      <c r="BK50" s="65"/>
      <c r="BL50" s="65"/>
      <c r="BM50" s="65"/>
      <c r="BN50" s="65"/>
      <c r="BO50" s="65"/>
      <c r="BP50" s="65"/>
      <c r="BQ50" s="65"/>
      <c r="BR50" s="65"/>
      <c r="BS50" s="65"/>
      <c r="BT50" s="65"/>
      <c r="BU50" s="65"/>
      <c r="BV50" s="65"/>
      <c r="BW50" s="65"/>
      <c r="BX50" s="65"/>
      <c r="BY50" s="65"/>
      <c r="BZ50" s="65"/>
      <c r="CA50" s="65"/>
      <c r="CB50" s="65"/>
    </row>
    <row r="51" spans="1:80" x14ac:dyDescent="0.3">
      <c r="A51" s="65"/>
      <c r="B51" s="70"/>
      <c r="C51" s="70"/>
      <c r="D51" s="71"/>
      <c r="E51" s="71"/>
      <c r="F51" s="71"/>
      <c r="G51" s="70"/>
      <c r="H51" s="70"/>
      <c r="I51" s="70"/>
      <c r="J51" s="70"/>
      <c r="K51" s="70"/>
      <c r="L51" s="70"/>
      <c r="M51" s="70"/>
      <c r="N51" s="194"/>
      <c r="O51" s="80"/>
      <c r="P51" s="75"/>
      <c r="Q51" s="75"/>
      <c r="R51" s="75"/>
      <c r="S51" s="75"/>
      <c r="T51" s="75"/>
      <c r="U51" s="75"/>
      <c r="V51" s="74"/>
      <c r="W51" s="74"/>
      <c r="X51" s="74"/>
      <c r="Y51" s="73"/>
      <c r="Z51" s="72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  <c r="AN51" s="65"/>
      <c r="AO51" s="65"/>
      <c r="AP51" s="65"/>
      <c r="AQ51" s="65"/>
      <c r="AR51" s="65"/>
      <c r="AS51" s="65"/>
      <c r="AT51" s="65"/>
      <c r="AU51" s="65"/>
      <c r="AV51" s="65"/>
      <c r="AW51" s="65"/>
      <c r="AX51" s="65"/>
      <c r="AY51" s="65"/>
      <c r="AZ51" s="65"/>
      <c r="BA51" s="65"/>
      <c r="BB51" s="65"/>
      <c r="BC51" s="65"/>
      <c r="BD51" s="65"/>
      <c r="BE51" s="65"/>
      <c r="BF51" s="65"/>
      <c r="BG51" s="65"/>
      <c r="BH51" s="65"/>
      <c r="BI51" s="65"/>
      <c r="BJ51" s="65"/>
      <c r="BK51" s="65"/>
      <c r="BL51" s="65"/>
      <c r="BM51" s="65"/>
      <c r="BN51" s="65"/>
      <c r="BO51" s="65"/>
      <c r="BP51" s="65"/>
      <c r="BQ51" s="65"/>
      <c r="BR51" s="65"/>
      <c r="BS51" s="65"/>
      <c r="BT51" s="65"/>
      <c r="BU51" s="65"/>
      <c r="BV51" s="65"/>
      <c r="BW51" s="65"/>
      <c r="BX51" s="65"/>
      <c r="BY51" s="65"/>
      <c r="BZ51" s="65"/>
      <c r="CA51" s="65"/>
      <c r="CB51" s="65"/>
    </row>
    <row r="52" spans="1:80" x14ac:dyDescent="0.3">
      <c r="A52" s="65"/>
      <c r="B52" s="70"/>
      <c r="C52" s="70"/>
      <c r="D52" s="71"/>
      <c r="E52" s="71"/>
      <c r="F52" s="71"/>
      <c r="G52" s="70"/>
      <c r="H52" s="70"/>
      <c r="I52" s="70"/>
      <c r="J52" s="70"/>
      <c r="K52" s="70"/>
      <c r="L52" s="70"/>
      <c r="M52" s="70"/>
      <c r="N52" s="194"/>
      <c r="O52" s="80"/>
      <c r="P52" s="75"/>
      <c r="Q52" s="75"/>
      <c r="R52" s="75"/>
      <c r="S52" s="75"/>
      <c r="T52" s="75"/>
      <c r="U52" s="75"/>
      <c r="V52" s="74"/>
      <c r="W52" s="74"/>
      <c r="X52" s="74"/>
      <c r="Y52" s="73"/>
      <c r="Z52" s="72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5"/>
      <c r="AV52" s="65"/>
      <c r="AW52" s="65"/>
      <c r="AX52" s="65"/>
      <c r="AY52" s="65"/>
      <c r="AZ52" s="65"/>
      <c r="BA52" s="65"/>
      <c r="BB52" s="65"/>
      <c r="BC52" s="65"/>
      <c r="BD52" s="65"/>
      <c r="BE52" s="65"/>
      <c r="BF52" s="65"/>
      <c r="BG52" s="65"/>
      <c r="BH52" s="65"/>
      <c r="BI52" s="65"/>
      <c r="BJ52" s="65"/>
      <c r="BK52" s="65"/>
      <c r="BL52" s="65"/>
      <c r="BM52" s="65"/>
      <c r="BN52" s="65"/>
      <c r="BO52" s="65"/>
      <c r="BP52" s="65"/>
      <c r="BQ52" s="65"/>
      <c r="BR52" s="65"/>
      <c r="BS52" s="65"/>
      <c r="BT52" s="65"/>
      <c r="BU52" s="65"/>
      <c r="BV52" s="65"/>
      <c r="BW52" s="65"/>
      <c r="BX52" s="65"/>
      <c r="BY52" s="65"/>
      <c r="BZ52" s="65"/>
      <c r="CA52" s="65"/>
      <c r="CB52" s="65"/>
    </row>
    <row r="53" spans="1:80" x14ac:dyDescent="0.3">
      <c r="A53" s="65"/>
      <c r="B53" s="70"/>
      <c r="C53" s="70"/>
      <c r="D53" s="71"/>
      <c r="E53" s="71"/>
      <c r="F53" s="71"/>
      <c r="G53" s="70"/>
      <c r="H53" s="70"/>
      <c r="I53" s="70"/>
      <c r="J53" s="70"/>
      <c r="K53" s="70"/>
      <c r="L53" s="70"/>
      <c r="M53" s="70"/>
      <c r="N53" s="194"/>
      <c r="O53" s="80"/>
      <c r="P53" s="75"/>
      <c r="Q53" s="75"/>
      <c r="R53" s="75"/>
      <c r="S53" s="75"/>
      <c r="T53" s="75"/>
      <c r="U53" s="75"/>
      <c r="V53" s="74"/>
      <c r="W53" s="74"/>
      <c r="X53" s="74"/>
      <c r="Y53" s="73"/>
      <c r="Z53" s="72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  <c r="AN53" s="65"/>
      <c r="AO53" s="65"/>
      <c r="AP53" s="65"/>
      <c r="AQ53" s="65"/>
      <c r="AR53" s="65"/>
      <c r="AS53" s="65"/>
      <c r="AT53" s="65"/>
      <c r="AU53" s="65"/>
      <c r="AV53" s="65"/>
      <c r="AW53" s="65"/>
      <c r="AX53" s="65"/>
      <c r="AY53" s="65"/>
      <c r="AZ53" s="65"/>
      <c r="BA53" s="65"/>
      <c r="BB53" s="65"/>
      <c r="BC53" s="65"/>
      <c r="BD53" s="65"/>
      <c r="BE53" s="65"/>
      <c r="BF53" s="65"/>
      <c r="BG53" s="65"/>
      <c r="BH53" s="65"/>
      <c r="BI53" s="65"/>
      <c r="BJ53" s="65"/>
      <c r="BK53" s="65"/>
      <c r="BL53" s="65"/>
      <c r="BM53" s="65"/>
      <c r="BN53" s="65"/>
      <c r="BO53" s="65"/>
      <c r="BP53" s="65"/>
      <c r="BQ53" s="65"/>
      <c r="BR53" s="65"/>
      <c r="BS53" s="65"/>
      <c r="BT53" s="65"/>
      <c r="BU53" s="65"/>
      <c r="BV53" s="65"/>
      <c r="BW53" s="65"/>
      <c r="BX53" s="65"/>
      <c r="BY53" s="65"/>
      <c r="BZ53" s="65"/>
      <c r="CA53" s="65"/>
      <c r="CB53" s="65"/>
    </row>
    <row r="54" spans="1:80" x14ac:dyDescent="0.3">
      <c r="A54" s="65"/>
      <c r="B54" s="70"/>
      <c r="C54" s="70"/>
      <c r="D54" s="71"/>
      <c r="E54" s="71"/>
      <c r="F54" s="71"/>
      <c r="G54" s="70"/>
      <c r="H54" s="70"/>
      <c r="I54" s="70"/>
      <c r="J54" s="70"/>
      <c r="K54" s="70"/>
      <c r="L54" s="70"/>
      <c r="M54" s="70"/>
      <c r="N54" s="194"/>
      <c r="O54" s="80"/>
      <c r="P54" s="75"/>
      <c r="Q54" s="75"/>
      <c r="R54" s="75"/>
      <c r="S54" s="75"/>
      <c r="T54" s="75"/>
      <c r="U54" s="75"/>
      <c r="V54" s="74"/>
      <c r="W54" s="74"/>
      <c r="X54" s="74"/>
      <c r="Y54" s="73"/>
      <c r="Z54" s="72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5"/>
      <c r="AU54" s="65"/>
      <c r="AV54" s="65"/>
      <c r="AW54" s="65"/>
      <c r="AX54" s="65"/>
      <c r="AY54" s="65"/>
      <c r="AZ54" s="65"/>
      <c r="BA54" s="65"/>
      <c r="BB54" s="65"/>
      <c r="BC54" s="65"/>
      <c r="BD54" s="65"/>
      <c r="BE54" s="65"/>
      <c r="BF54" s="65"/>
      <c r="BG54" s="65"/>
      <c r="BH54" s="65"/>
      <c r="BI54" s="65"/>
      <c r="BJ54" s="65"/>
      <c r="BK54" s="65"/>
      <c r="BL54" s="65"/>
      <c r="BM54" s="65"/>
      <c r="BN54" s="65"/>
      <c r="BO54" s="65"/>
      <c r="BP54" s="65"/>
      <c r="BQ54" s="65"/>
      <c r="BR54" s="65"/>
      <c r="BS54" s="65"/>
      <c r="BT54" s="65"/>
      <c r="BU54" s="65"/>
      <c r="BV54" s="65"/>
      <c r="BW54" s="65"/>
      <c r="BX54" s="65"/>
      <c r="BY54" s="65"/>
      <c r="BZ54" s="65"/>
      <c r="CA54" s="65"/>
      <c r="CB54" s="65"/>
    </row>
    <row r="55" spans="1:80" x14ac:dyDescent="0.3">
      <c r="A55" s="65"/>
      <c r="B55" s="70"/>
      <c r="C55" s="70"/>
      <c r="D55" s="71"/>
      <c r="E55" s="71"/>
      <c r="F55" s="71"/>
      <c r="G55" s="70"/>
      <c r="H55" s="70"/>
      <c r="I55" s="70"/>
      <c r="J55" s="70"/>
      <c r="K55" s="70"/>
      <c r="L55" s="70"/>
      <c r="M55" s="70"/>
      <c r="N55" s="194"/>
      <c r="O55" s="80"/>
      <c r="P55" s="75"/>
      <c r="Q55" s="75"/>
      <c r="R55" s="75"/>
      <c r="S55" s="75"/>
      <c r="T55" s="75"/>
      <c r="U55" s="75"/>
      <c r="V55" s="74"/>
      <c r="W55" s="74"/>
      <c r="X55" s="74"/>
      <c r="Y55" s="73"/>
      <c r="Z55" s="72"/>
      <c r="AA55" s="65"/>
      <c r="AB55" s="65"/>
      <c r="AC55" s="65"/>
      <c r="AD55" s="65"/>
      <c r="AE55" s="65"/>
      <c r="AF55" s="65"/>
      <c r="AG55" s="65"/>
      <c r="AH55" s="65"/>
      <c r="AI55" s="65"/>
      <c r="AJ55" s="65"/>
      <c r="AK55" s="65"/>
      <c r="AL55" s="65"/>
      <c r="AM55" s="65"/>
      <c r="AN55" s="65"/>
      <c r="AO55" s="65"/>
      <c r="AP55" s="65"/>
      <c r="AQ55" s="65"/>
      <c r="AR55" s="65"/>
      <c r="AS55" s="65"/>
      <c r="AT55" s="65"/>
      <c r="AU55" s="65"/>
      <c r="AV55" s="65"/>
      <c r="AW55" s="65"/>
      <c r="AX55" s="65"/>
      <c r="AY55" s="65"/>
      <c r="AZ55" s="65"/>
      <c r="BA55" s="65"/>
      <c r="BB55" s="65"/>
      <c r="BC55" s="65"/>
      <c r="BD55" s="65"/>
      <c r="BE55" s="65"/>
      <c r="BF55" s="65"/>
      <c r="BG55" s="65"/>
      <c r="BH55" s="65"/>
      <c r="BI55" s="65"/>
      <c r="BJ55" s="65"/>
      <c r="BK55" s="65"/>
      <c r="BL55" s="65"/>
      <c r="BM55" s="65"/>
      <c r="BN55" s="65"/>
      <c r="BO55" s="65"/>
      <c r="BP55" s="65"/>
      <c r="BQ55" s="65"/>
      <c r="BR55" s="65"/>
      <c r="BS55" s="65"/>
      <c r="BT55" s="65"/>
      <c r="BU55" s="65"/>
      <c r="BV55" s="65"/>
      <c r="BW55" s="65"/>
      <c r="BX55" s="65"/>
      <c r="BY55" s="65"/>
      <c r="BZ55" s="65"/>
      <c r="CA55" s="65"/>
      <c r="CB55" s="65"/>
    </row>
    <row r="56" spans="1:80" x14ac:dyDescent="0.3">
      <c r="A56" s="65"/>
      <c r="B56" s="70"/>
      <c r="C56" s="70"/>
      <c r="D56" s="71"/>
      <c r="E56" s="71"/>
      <c r="F56" s="71"/>
      <c r="G56" s="70"/>
      <c r="H56" s="70"/>
      <c r="I56" s="70"/>
      <c r="J56" s="70"/>
      <c r="K56" s="70"/>
      <c r="L56" s="70"/>
      <c r="M56" s="70"/>
      <c r="N56" s="194"/>
      <c r="O56" s="80"/>
      <c r="P56" s="75"/>
      <c r="Q56" s="75"/>
      <c r="R56" s="75"/>
      <c r="S56" s="75"/>
      <c r="T56" s="75"/>
      <c r="U56" s="75"/>
      <c r="V56" s="74"/>
      <c r="W56" s="74"/>
      <c r="X56" s="74"/>
      <c r="Y56" s="73"/>
      <c r="Z56" s="72"/>
      <c r="AA56" s="65"/>
      <c r="AB56" s="65"/>
      <c r="AC56" s="65"/>
      <c r="AD56" s="65"/>
      <c r="AE56" s="65"/>
      <c r="AF56" s="65"/>
      <c r="AG56" s="65"/>
      <c r="AH56" s="65"/>
      <c r="AI56" s="65"/>
      <c r="AJ56" s="65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5"/>
      <c r="AV56" s="65"/>
      <c r="AW56" s="65"/>
      <c r="AX56" s="65"/>
      <c r="AY56" s="65"/>
      <c r="AZ56" s="65"/>
      <c r="BA56" s="65"/>
      <c r="BB56" s="65"/>
      <c r="BC56" s="65"/>
      <c r="BD56" s="65"/>
      <c r="BE56" s="65"/>
      <c r="BF56" s="65"/>
      <c r="BG56" s="65"/>
      <c r="BH56" s="65"/>
      <c r="BI56" s="65"/>
      <c r="BJ56" s="65"/>
      <c r="BK56" s="65"/>
      <c r="BL56" s="65"/>
      <c r="BM56" s="65"/>
      <c r="BN56" s="65"/>
      <c r="BO56" s="65"/>
      <c r="BP56" s="65"/>
      <c r="BQ56" s="65"/>
      <c r="BR56" s="65"/>
      <c r="BS56" s="65"/>
      <c r="BT56" s="65"/>
      <c r="BU56" s="65"/>
      <c r="BV56" s="65"/>
      <c r="BW56" s="65"/>
      <c r="BX56" s="65"/>
      <c r="BY56" s="65"/>
      <c r="BZ56" s="65"/>
      <c r="CA56" s="65"/>
      <c r="CB56" s="65"/>
    </row>
    <row r="57" spans="1:80" x14ac:dyDescent="0.3">
      <c r="A57" s="65"/>
      <c r="B57" s="70"/>
      <c r="C57" s="70"/>
      <c r="D57" s="71"/>
      <c r="E57" s="71"/>
      <c r="F57" s="71"/>
      <c r="G57" s="70"/>
      <c r="H57" s="70"/>
      <c r="I57" s="70"/>
      <c r="J57" s="70"/>
      <c r="K57" s="70"/>
      <c r="L57" s="70"/>
      <c r="M57" s="70"/>
      <c r="N57" s="194"/>
      <c r="O57" s="80"/>
      <c r="P57" s="75"/>
      <c r="Q57" s="75"/>
      <c r="R57" s="75"/>
      <c r="S57" s="75"/>
      <c r="T57" s="75"/>
      <c r="U57" s="75"/>
      <c r="V57" s="74"/>
      <c r="W57" s="74"/>
      <c r="X57" s="74"/>
      <c r="Y57" s="73"/>
      <c r="Z57" s="72"/>
      <c r="AA57" s="65"/>
      <c r="AB57" s="65"/>
      <c r="AC57" s="65"/>
      <c r="AD57" s="65"/>
      <c r="AE57" s="65"/>
      <c r="AF57" s="65"/>
      <c r="AG57" s="65"/>
      <c r="AH57" s="65"/>
      <c r="AI57" s="65"/>
      <c r="AJ57" s="65"/>
      <c r="AK57" s="65"/>
      <c r="AL57" s="65"/>
      <c r="AM57" s="65"/>
      <c r="AN57" s="65"/>
      <c r="AO57" s="65"/>
      <c r="AP57" s="65"/>
      <c r="AQ57" s="65"/>
      <c r="AR57" s="65"/>
      <c r="AS57" s="65"/>
      <c r="AT57" s="65"/>
      <c r="AU57" s="65"/>
      <c r="AV57" s="65"/>
      <c r="AW57" s="65"/>
      <c r="AX57" s="65"/>
      <c r="AY57" s="65"/>
      <c r="AZ57" s="65"/>
      <c r="BA57" s="65"/>
      <c r="BB57" s="65"/>
      <c r="BC57" s="65"/>
      <c r="BD57" s="65"/>
      <c r="BE57" s="65"/>
      <c r="BF57" s="65"/>
      <c r="BG57" s="65"/>
      <c r="BH57" s="65"/>
      <c r="BI57" s="65"/>
      <c r="BJ57" s="65"/>
      <c r="BK57" s="65"/>
      <c r="BL57" s="65"/>
      <c r="BM57" s="65"/>
      <c r="BN57" s="65"/>
      <c r="BO57" s="65"/>
      <c r="BP57" s="65"/>
      <c r="BQ57" s="65"/>
      <c r="BR57" s="65"/>
      <c r="BS57" s="65"/>
      <c r="BT57" s="65"/>
      <c r="BU57" s="65"/>
      <c r="BV57" s="65"/>
      <c r="BW57" s="65"/>
      <c r="BX57" s="65"/>
      <c r="BY57" s="65"/>
      <c r="BZ57" s="65"/>
      <c r="CA57" s="65"/>
      <c r="CB57" s="65"/>
    </row>
    <row r="58" spans="1:80" x14ac:dyDescent="0.3">
      <c r="A58" s="65"/>
      <c r="B58" s="70"/>
      <c r="C58" s="70"/>
      <c r="D58" s="71"/>
      <c r="E58" s="71"/>
      <c r="F58" s="71"/>
      <c r="G58" s="70"/>
      <c r="H58" s="70"/>
      <c r="I58" s="70"/>
      <c r="J58" s="70"/>
      <c r="K58" s="70"/>
      <c r="L58" s="70"/>
      <c r="M58" s="70"/>
      <c r="N58" s="194"/>
      <c r="O58" s="80"/>
      <c r="P58" s="75"/>
      <c r="Q58" s="75"/>
      <c r="R58" s="75"/>
      <c r="S58" s="75"/>
      <c r="T58" s="75"/>
      <c r="U58" s="75"/>
      <c r="V58" s="74"/>
      <c r="W58" s="74"/>
      <c r="X58" s="74"/>
      <c r="Y58" s="73"/>
      <c r="Z58" s="72"/>
      <c r="AA58" s="65"/>
      <c r="AB58" s="65"/>
      <c r="AC58" s="65"/>
      <c r="AD58" s="65"/>
      <c r="AE58" s="65"/>
      <c r="AF58" s="65"/>
      <c r="AG58" s="65"/>
      <c r="AH58" s="65"/>
      <c r="AI58" s="65"/>
      <c r="AJ58" s="65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5"/>
      <c r="AV58" s="65"/>
      <c r="AW58" s="65"/>
      <c r="AX58" s="65"/>
      <c r="AY58" s="65"/>
      <c r="AZ58" s="65"/>
      <c r="BA58" s="65"/>
      <c r="BB58" s="65"/>
      <c r="BC58" s="65"/>
      <c r="BD58" s="65"/>
      <c r="BE58" s="65"/>
      <c r="BF58" s="65"/>
      <c r="BG58" s="65"/>
      <c r="BH58" s="65"/>
      <c r="BI58" s="65"/>
      <c r="BJ58" s="65"/>
      <c r="BK58" s="65"/>
      <c r="BL58" s="65"/>
      <c r="BM58" s="65"/>
      <c r="BN58" s="65"/>
      <c r="BO58" s="65"/>
      <c r="BP58" s="65"/>
      <c r="BQ58" s="65"/>
      <c r="BR58" s="65"/>
      <c r="BS58" s="65"/>
      <c r="BT58" s="65"/>
      <c r="BU58" s="65"/>
      <c r="BV58" s="65"/>
      <c r="BW58" s="65"/>
      <c r="BX58" s="65"/>
      <c r="BY58" s="65"/>
      <c r="BZ58" s="65"/>
      <c r="CA58" s="65"/>
      <c r="CB58" s="65"/>
    </row>
    <row r="59" spans="1:80" x14ac:dyDescent="0.3">
      <c r="A59" s="65"/>
      <c r="B59" s="70"/>
      <c r="C59" s="70"/>
      <c r="D59" s="71"/>
      <c r="E59" s="71"/>
      <c r="F59" s="71"/>
      <c r="G59" s="70"/>
      <c r="H59" s="70"/>
      <c r="I59" s="70"/>
      <c r="J59" s="70"/>
      <c r="K59" s="70"/>
      <c r="L59" s="70"/>
      <c r="M59" s="70"/>
      <c r="N59" s="194"/>
      <c r="O59" s="80"/>
      <c r="P59" s="75"/>
      <c r="Q59" s="75"/>
      <c r="R59" s="75"/>
      <c r="S59" s="75"/>
      <c r="T59" s="75"/>
      <c r="U59" s="75"/>
      <c r="V59" s="74"/>
      <c r="W59" s="74"/>
      <c r="X59" s="74"/>
      <c r="Y59" s="73"/>
      <c r="Z59" s="72"/>
      <c r="AA59" s="65"/>
      <c r="AB59" s="65"/>
      <c r="AC59" s="65"/>
      <c r="AD59" s="65"/>
      <c r="AE59" s="65"/>
      <c r="AF59" s="65"/>
      <c r="AG59" s="65"/>
      <c r="AH59" s="65"/>
      <c r="AI59" s="65"/>
      <c r="AJ59" s="65"/>
      <c r="AK59" s="65"/>
      <c r="AL59" s="65"/>
      <c r="AM59" s="65"/>
      <c r="AN59" s="65"/>
      <c r="AO59" s="65"/>
      <c r="AP59" s="65"/>
      <c r="AQ59" s="65"/>
      <c r="AR59" s="65"/>
      <c r="AS59" s="65"/>
      <c r="AT59" s="65"/>
      <c r="AU59" s="65"/>
      <c r="AV59" s="65"/>
      <c r="AW59" s="65"/>
      <c r="AX59" s="65"/>
      <c r="AY59" s="65"/>
      <c r="AZ59" s="65"/>
      <c r="BA59" s="65"/>
      <c r="BB59" s="65"/>
      <c r="BC59" s="65"/>
      <c r="BD59" s="65"/>
      <c r="BE59" s="65"/>
      <c r="BF59" s="65"/>
      <c r="BG59" s="65"/>
      <c r="BH59" s="65"/>
      <c r="BI59" s="65"/>
      <c r="BJ59" s="65"/>
      <c r="BK59" s="65"/>
      <c r="BL59" s="65"/>
      <c r="BM59" s="65"/>
      <c r="BN59" s="65"/>
      <c r="BO59" s="65"/>
      <c r="BP59" s="65"/>
      <c r="BQ59" s="65"/>
      <c r="BR59" s="65"/>
      <c r="BS59" s="65"/>
      <c r="BT59" s="65"/>
      <c r="BU59" s="65"/>
      <c r="BV59" s="65"/>
      <c r="BW59" s="65"/>
      <c r="BX59" s="65"/>
      <c r="BY59" s="65"/>
      <c r="BZ59" s="65"/>
      <c r="CA59" s="65"/>
      <c r="CB59" s="65"/>
    </row>
    <row r="60" spans="1:80" x14ac:dyDescent="0.3">
      <c r="A60" s="65"/>
      <c r="B60" s="70"/>
      <c r="C60" s="70"/>
      <c r="D60" s="71"/>
      <c r="E60" s="71"/>
      <c r="F60" s="71"/>
      <c r="G60" s="70"/>
      <c r="H60" s="70"/>
      <c r="I60" s="70"/>
      <c r="J60" s="70"/>
      <c r="K60" s="70"/>
      <c r="L60" s="70"/>
      <c r="M60" s="70"/>
      <c r="N60" s="194"/>
      <c r="O60" s="80"/>
      <c r="P60" s="75"/>
      <c r="Q60" s="75"/>
      <c r="R60" s="75"/>
      <c r="S60" s="75"/>
      <c r="T60" s="75"/>
      <c r="U60" s="75"/>
      <c r="V60" s="74"/>
      <c r="W60" s="74"/>
      <c r="X60" s="74"/>
      <c r="Y60" s="73"/>
      <c r="Z60" s="72"/>
      <c r="AA60" s="65"/>
      <c r="AB60" s="65"/>
      <c r="AC60" s="65"/>
      <c r="AD60" s="65"/>
      <c r="AE60" s="65"/>
      <c r="AF60" s="65"/>
      <c r="AG60" s="65"/>
      <c r="AH60" s="65"/>
      <c r="AI60" s="65"/>
      <c r="AJ60" s="65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5"/>
      <c r="AV60" s="65"/>
      <c r="AW60" s="65"/>
      <c r="AX60" s="65"/>
      <c r="AY60" s="65"/>
      <c r="AZ60" s="65"/>
      <c r="BA60" s="65"/>
      <c r="BB60" s="65"/>
      <c r="BC60" s="65"/>
      <c r="BD60" s="65"/>
      <c r="BE60" s="65"/>
      <c r="BF60" s="65"/>
      <c r="BG60" s="65"/>
      <c r="BH60" s="65"/>
      <c r="BI60" s="65"/>
      <c r="BJ60" s="65"/>
      <c r="BK60" s="65"/>
      <c r="BL60" s="65"/>
      <c r="BM60" s="65"/>
      <c r="BN60" s="65"/>
      <c r="BO60" s="65"/>
      <c r="BP60" s="65"/>
      <c r="BQ60" s="65"/>
      <c r="BR60" s="65"/>
      <c r="BS60" s="65"/>
      <c r="BT60" s="65"/>
      <c r="BU60" s="65"/>
      <c r="BV60" s="65"/>
      <c r="BW60" s="65"/>
      <c r="BX60" s="65"/>
      <c r="BY60" s="65"/>
      <c r="BZ60" s="65"/>
      <c r="CA60" s="65"/>
      <c r="CB60" s="65"/>
    </row>
    <row r="61" spans="1:80" x14ac:dyDescent="0.3">
      <c r="A61" s="65"/>
      <c r="B61" s="70"/>
      <c r="C61" s="70"/>
      <c r="D61" s="71"/>
      <c r="E61" s="71"/>
      <c r="F61" s="71"/>
      <c r="G61" s="70"/>
      <c r="H61" s="70"/>
      <c r="I61" s="70"/>
      <c r="J61" s="70"/>
      <c r="K61" s="70"/>
      <c r="L61" s="70"/>
      <c r="M61" s="70"/>
      <c r="N61" s="194"/>
      <c r="O61" s="80"/>
      <c r="P61" s="75"/>
      <c r="Q61" s="75"/>
      <c r="R61" s="75"/>
      <c r="S61" s="75"/>
      <c r="T61" s="75"/>
      <c r="U61" s="75"/>
      <c r="V61" s="74"/>
      <c r="W61" s="74"/>
      <c r="X61" s="74"/>
      <c r="Y61" s="73"/>
      <c r="Z61" s="72"/>
      <c r="AA61" s="65"/>
      <c r="AB61" s="65"/>
      <c r="AC61" s="65"/>
      <c r="AD61" s="65"/>
      <c r="AE61" s="65"/>
      <c r="AF61" s="65"/>
      <c r="AG61" s="65"/>
      <c r="AH61" s="65"/>
      <c r="AI61" s="65"/>
      <c r="AJ61" s="65"/>
      <c r="AK61" s="65"/>
      <c r="AL61" s="65"/>
      <c r="AM61" s="65"/>
      <c r="AN61" s="65"/>
      <c r="AO61" s="65"/>
      <c r="AP61" s="65"/>
      <c r="AQ61" s="65"/>
      <c r="AR61" s="65"/>
      <c r="AS61" s="65"/>
      <c r="AT61" s="65"/>
      <c r="AU61" s="65"/>
      <c r="AV61" s="65"/>
      <c r="AW61" s="65"/>
      <c r="AX61" s="65"/>
      <c r="AY61" s="65"/>
      <c r="AZ61" s="65"/>
      <c r="BA61" s="65"/>
      <c r="BB61" s="65"/>
      <c r="BC61" s="65"/>
      <c r="BD61" s="65"/>
      <c r="BE61" s="65"/>
      <c r="BF61" s="65"/>
      <c r="BG61" s="65"/>
      <c r="BH61" s="65"/>
      <c r="BI61" s="65"/>
      <c r="BJ61" s="65"/>
      <c r="BK61" s="65"/>
      <c r="BL61" s="65"/>
      <c r="BM61" s="65"/>
      <c r="BN61" s="65"/>
      <c r="BO61" s="65"/>
      <c r="BP61" s="65"/>
      <c r="BQ61" s="65"/>
      <c r="BR61" s="65"/>
      <c r="BS61" s="65"/>
      <c r="BT61" s="65"/>
      <c r="BU61" s="65"/>
      <c r="BV61" s="65"/>
      <c r="BW61" s="65"/>
      <c r="BX61" s="65"/>
      <c r="BY61" s="65"/>
      <c r="BZ61" s="65"/>
      <c r="CA61" s="65"/>
      <c r="CB61" s="65"/>
    </row>
    <row r="62" spans="1:80" x14ac:dyDescent="0.3">
      <c r="A62" s="65"/>
      <c r="B62" s="70"/>
      <c r="C62" s="70"/>
      <c r="D62" s="71"/>
      <c r="E62" s="71"/>
      <c r="F62" s="71"/>
      <c r="G62" s="70"/>
      <c r="H62" s="70"/>
      <c r="I62" s="70"/>
      <c r="J62" s="70"/>
      <c r="K62" s="70"/>
      <c r="L62" s="70"/>
      <c r="M62" s="70"/>
      <c r="N62" s="194"/>
      <c r="O62" s="80"/>
      <c r="P62" s="75"/>
      <c r="Q62" s="75"/>
      <c r="R62" s="75"/>
      <c r="S62" s="75"/>
      <c r="T62" s="75"/>
      <c r="U62" s="75"/>
      <c r="V62" s="74"/>
      <c r="W62" s="74"/>
      <c r="X62" s="74"/>
      <c r="Y62" s="73"/>
      <c r="Z62" s="72"/>
      <c r="AA62" s="65"/>
      <c r="AB62" s="65"/>
      <c r="AC62" s="65"/>
      <c r="AD62" s="65"/>
      <c r="AE62" s="65"/>
      <c r="AF62" s="65"/>
      <c r="AG62" s="65"/>
      <c r="AH62" s="65"/>
      <c r="AI62" s="65"/>
      <c r="AJ62" s="65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5"/>
      <c r="AV62" s="65"/>
      <c r="AW62" s="65"/>
      <c r="AX62" s="65"/>
      <c r="AY62" s="65"/>
      <c r="AZ62" s="65"/>
      <c r="BA62" s="65"/>
      <c r="BB62" s="65"/>
      <c r="BC62" s="65"/>
      <c r="BD62" s="65"/>
      <c r="BE62" s="65"/>
      <c r="BF62" s="65"/>
      <c r="BG62" s="65"/>
      <c r="BH62" s="65"/>
      <c r="BI62" s="65"/>
      <c r="BJ62" s="65"/>
      <c r="BK62" s="65"/>
      <c r="BL62" s="65"/>
      <c r="BM62" s="65"/>
      <c r="BN62" s="65"/>
      <c r="BO62" s="65"/>
      <c r="BP62" s="65"/>
      <c r="BQ62" s="65"/>
      <c r="BR62" s="65"/>
      <c r="BS62" s="65"/>
      <c r="BT62" s="65"/>
      <c r="BU62" s="65"/>
      <c r="BV62" s="65"/>
      <c r="BW62" s="65"/>
      <c r="BX62" s="65"/>
      <c r="BY62" s="65"/>
      <c r="BZ62" s="65"/>
      <c r="CA62" s="65"/>
      <c r="CB62" s="65"/>
    </row>
    <row r="63" spans="1:80" x14ac:dyDescent="0.3">
      <c r="A63" s="65"/>
      <c r="B63" s="70"/>
      <c r="C63" s="70"/>
      <c r="D63" s="71"/>
      <c r="E63" s="71"/>
      <c r="F63" s="71"/>
      <c r="G63" s="70"/>
      <c r="H63" s="70"/>
      <c r="I63" s="70"/>
      <c r="J63" s="70"/>
      <c r="K63" s="70"/>
      <c r="L63" s="70"/>
      <c r="M63" s="70"/>
      <c r="N63" s="194"/>
      <c r="O63" s="80"/>
      <c r="P63" s="75"/>
      <c r="Q63" s="75"/>
      <c r="R63" s="75"/>
      <c r="S63" s="75"/>
      <c r="T63" s="75"/>
      <c r="U63" s="75"/>
      <c r="V63" s="74"/>
      <c r="W63" s="74"/>
      <c r="X63" s="74"/>
      <c r="Y63" s="73"/>
      <c r="Z63" s="72"/>
      <c r="AA63" s="65"/>
      <c r="AB63" s="65"/>
      <c r="AC63" s="65"/>
      <c r="AD63" s="65"/>
      <c r="AE63" s="65"/>
      <c r="AF63" s="65"/>
      <c r="AG63" s="65"/>
      <c r="AH63" s="65"/>
      <c r="AI63" s="65"/>
      <c r="AJ63" s="65"/>
      <c r="AK63" s="65"/>
      <c r="AL63" s="65"/>
      <c r="AM63" s="65"/>
      <c r="AN63" s="65"/>
      <c r="AO63" s="65"/>
      <c r="AP63" s="65"/>
      <c r="AQ63" s="65"/>
      <c r="AR63" s="65"/>
      <c r="AS63" s="65"/>
      <c r="AT63" s="65"/>
      <c r="AU63" s="65"/>
      <c r="AV63" s="65"/>
      <c r="AW63" s="65"/>
      <c r="AX63" s="65"/>
      <c r="AY63" s="65"/>
      <c r="AZ63" s="65"/>
      <c r="BA63" s="65"/>
      <c r="BB63" s="65"/>
      <c r="BC63" s="65"/>
      <c r="BD63" s="65"/>
      <c r="BE63" s="65"/>
      <c r="BF63" s="65"/>
      <c r="BG63" s="65"/>
      <c r="BH63" s="65"/>
      <c r="BI63" s="65"/>
      <c r="BJ63" s="65"/>
      <c r="BK63" s="65"/>
      <c r="BL63" s="65"/>
      <c r="BM63" s="65"/>
      <c r="BN63" s="65"/>
      <c r="BO63" s="65"/>
      <c r="BP63" s="65"/>
      <c r="BQ63" s="65"/>
      <c r="BR63" s="65"/>
      <c r="BS63" s="65"/>
      <c r="BT63" s="65"/>
      <c r="BU63" s="65"/>
      <c r="BV63" s="65"/>
      <c r="BW63" s="65"/>
      <c r="BX63" s="65"/>
      <c r="BY63" s="65"/>
      <c r="BZ63" s="65"/>
      <c r="CA63" s="65"/>
      <c r="CB63" s="65"/>
    </row>
    <row r="64" spans="1:80" x14ac:dyDescent="0.3">
      <c r="A64" s="65"/>
      <c r="B64" s="70"/>
      <c r="C64" s="70"/>
      <c r="D64" s="71"/>
      <c r="E64" s="71"/>
      <c r="F64" s="71"/>
      <c r="G64" s="70"/>
      <c r="H64" s="70"/>
      <c r="I64" s="70"/>
      <c r="J64" s="70"/>
      <c r="K64" s="70"/>
      <c r="L64" s="70"/>
      <c r="M64" s="70"/>
      <c r="N64" s="195"/>
      <c r="O64" s="70"/>
      <c r="P64" s="70"/>
      <c r="Q64" s="70"/>
      <c r="R64" s="70"/>
      <c r="S64" s="70"/>
      <c r="T64" s="70"/>
      <c r="U64" s="70"/>
      <c r="V64" s="71"/>
      <c r="W64" s="71"/>
      <c r="X64" s="71"/>
      <c r="Y64" s="70"/>
      <c r="Z64" s="70"/>
      <c r="AA64" s="65"/>
      <c r="AB64" s="65"/>
      <c r="AC64" s="65"/>
      <c r="AD64" s="65"/>
      <c r="AE64" s="65"/>
      <c r="AF64" s="65"/>
      <c r="AG64" s="65"/>
      <c r="AH64" s="65"/>
      <c r="AI64" s="65"/>
      <c r="AJ64" s="65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5"/>
      <c r="AV64" s="65"/>
      <c r="AW64" s="65"/>
      <c r="AX64" s="65"/>
      <c r="AY64" s="65"/>
      <c r="AZ64" s="65"/>
      <c r="BA64" s="65"/>
      <c r="BB64" s="65"/>
      <c r="BC64" s="65"/>
      <c r="BD64" s="65"/>
      <c r="BE64" s="65"/>
      <c r="BF64" s="65"/>
      <c r="BG64" s="65"/>
      <c r="BH64" s="65"/>
      <c r="BI64" s="65"/>
      <c r="BJ64" s="65"/>
      <c r="BK64" s="65"/>
      <c r="BL64" s="65"/>
      <c r="BM64" s="65"/>
      <c r="BN64" s="65"/>
      <c r="BO64" s="65"/>
      <c r="BP64" s="65"/>
      <c r="BQ64" s="65"/>
      <c r="BR64" s="65"/>
      <c r="BS64" s="65"/>
      <c r="BT64" s="65"/>
      <c r="BU64" s="65"/>
      <c r="BV64" s="65"/>
      <c r="BW64" s="65"/>
      <c r="BX64" s="65"/>
      <c r="BY64" s="65"/>
      <c r="BZ64" s="65"/>
      <c r="CA64" s="65"/>
      <c r="CB64" s="65"/>
    </row>
    <row r="65" spans="1:80" x14ac:dyDescent="0.3">
      <c r="A65" s="65"/>
      <c r="B65" s="72"/>
      <c r="C65" s="73"/>
      <c r="D65" s="74"/>
      <c r="E65" s="74"/>
      <c r="F65" s="74"/>
      <c r="G65" s="75"/>
      <c r="H65" s="75"/>
      <c r="I65" s="75"/>
      <c r="J65" s="75"/>
      <c r="K65" s="75"/>
      <c r="L65" s="75"/>
      <c r="M65" s="80"/>
      <c r="N65" s="194"/>
      <c r="O65" s="70"/>
      <c r="P65" s="70"/>
      <c r="Q65" s="70"/>
      <c r="R65" s="70"/>
      <c r="S65" s="70"/>
      <c r="T65" s="70"/>
      <c r="U65" s="70"/>
      <c r="V65" s="71"/>
      <c r="W65" s="71"/>
      <c r="X65" s="71"/>
      <c r="Y65" s="70"/>
      <c r="Z65" s="70"/>
      <c r="AA65" s="65"/>
      <c r="AB65" s="65"/>
      <c r="AC65" s="65"/>
      <c r="AD65" s="65"/>
      <c r="AE65" s="65"/>
      <c r="AF65" s="65"/>
      <c r="AG65" s="65"/>
      <c r="AH65" s="65"/>
      <c r="AI65" s="65"/>
      <c r="AJ65" s="65"/>
      <c r="AK65" s="65"/>
      <c r="AL65" s="65"/>
      <c r="AM65" s="65"/>
      <c r="AN65" s="65"/>
      <c r="AO65" s="65"/>
      <c r="AP65" s="65"/>
      <c r="AQ65" s="65"/>
      <c r="AR65" s="65"/>
      <c r="AS65" s="65"/>
      <c r="AT65" s="65"/>
      <c r="AU65" s="65"/>
      <c r="AV65" s="65"/>
      <c r="AW65" s="65"/>
      <c r="AX65" s="65"/>
      <c r="AY65" s="65"/>
      <c r="AZ65" s="65"/>
      <c r="BA65" s="65"/>
      <c r="BB65" s="65"/>
      <c r="BC65" s="65"/>
      <c r="BD65" s="65"/>
      <c r="BE65" s="65"/>
      <c r="BF65" s="65"/>
      <c r="BG65" s="65"/>
      <c r="BH65" s="65"/>
      <c r="BI65" s="65"/>
      <c r="BJ65" s="65"/>
      <c r="BK65" s="65"/>
      <c r="BL65" s="65"/>
      <c r="BM65" s="65"/>
      <c r="BN65" s="65"/>
      <c r="BO65" s="65"/>
      <c r="BP65" s="65"/>
      <c r="BQ65" s="65"/>
      <c r="BR65" s="65"/>
      <c r="BS65" s="65"/>
      <c r="BT65" s="65"/>
      <c r="BU65" s="65"/>
      <c r="BV65" s="65"/>
      <c r="BW65" s="65"/>
      <c r="BX65" s="65"/>
      <c r="BY65" s="65"/>
      <c r="BZ65" s="65"/>
      <c r="CA65" s="65"/>
      <c r="CB65" s="65"/>
    </row>
    <row r="66" spans="1:80" x14ac:dyDescent="0.3">
      <c r="A66" s="65"/>
      <c r="B66" s="72"/>
      <c r="C66" s="73"/>
      <c r="D66" s="74"/>
      <c r="E66" s="74"/>
      <c r="F66" s="74"/>
      <c r="G66" s="75"/>
      <c r="H66" s="75"/>
      <c r="I66" s="75"/>
      <c r="J66" s="75"/>
      <c r="K66" s="75"/>
      <c r="L66" s="75"/>
      <c r="M66" s="80"/>
      <c r="N66" s="194"/>
      <c r="O66" s="70"/>
      <c r="P66" s="70"/>
      <c r="Q66" s="70"/>
      <c r="R66" s="70"/>
      <c r="S66" s="70"/>
      <c r="T66" s="70"/>
      <c r="U66" s="70"/>
      <c r="V66" s="71"/>
      <c r="W66" s="71"/>
      <c r="X66" s="71"/>
      <c r="Y66" s="70"/>
      <c r="Z66" s="70"/>
      <c r="AA66" s="65"/>
      <c r="AB66" s="65"/>
      <c r="AC66" s="65"/>
      <c r="AD66" s="65"/>
      <c r="AE66" s="65"/>
      <c r="AF66" s="65"/>
      <c r="AG66" s="65"/>
      <c r="AH66" s="65"/>
      <c r="AI66" s="65"/>
      <c r="AJ66" s="65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5"/>
      <c r="AV66" s="65"/>
      <c r="AW66" s="65"/>
      <c r="AX66" s="65"/>
      <c r="AY66" s="65"/>
      <c r="AZ66" s="65"/>
      <c r="BA66" s="65"/>
      <c r="BB66" s="65"/>
      <c r="BC66" s="65"/>
      <c r="BD66" s="65"/>
      <c r="BE66" s="65"/>
      <c r="BF66" s="65"/>
      <c r="BG66" s="65"/>
      <c r="BH66" s="65"/>
      <c r="BI66" s="65"/>
      <c r="BJ66" s="65"/>
      <c r="BK66" s="65"/>
      <c r="BL66" s="65"/>
      <c r="BM66" s="65"/>
      <c r="BN66" s="65"/>
      <c r="BO66" s="65"/>
      <c r="BP66" s="65"/>
      <c r="BQ66" s="65"/>
      <c r="BR66" s="65"/>
      <c r="BS66" s="65"/>
      <c r="BT66" s="65"/>
      <c r="BU66" s="65"/>
      <c r="BV66" s="65"/>
      <c r="BW66" s="65"/>
      <c r="BX66" s="65"/>
      <c r="BY66" s="65"/>
      <c r="BZ66" s="65"/>
      <c r="CA66" s="65"/>
      <c r="CB66" s="65"/>
    </row>
    <row r="67" spans="1:80" x14ac:dyDescent="0.3">
      <c r="A67" s="65"/>
      <c r="B67" s="72"/>
      <c r="C67" s="73"/>
      <c r="D67" s="74"/>
      <c r="E67" s="74"/>
      <c r="F67" s="74"/>
      <c r="G67" s="75"/>
      <c r="H67" s="75"/>
      <c r="I67" s="75"/>
      <c r="J67" s="75"/>
      <c r="K67" s="75"/>
      <c r="L67" s="75"/>
      <c r="M67" s="80"/>
      <c r="N67" s="194"/>
      <c r="O67" s="70"/>
      <c r="P67" s="70"/>
      <c r="Q67" s="70"/>
      <c r="R67" s="70"/>
      <c r="S67" s="70"/>
      <c r="T67" s="70"/>
      <c r="U67" s="70"/>
      <c r="V67" s="71"/>
      <c r="W67" s="71"/>
      <c r="X67" s="71"/>
      <c r="Y67" s="70"/>
      <c r="Z67" s="70"/>
      <c r="AA67" s="65"/>
      <c r="AB67" s="65"/>
      <c r="AC67" s="65"/>
      <c r="AD67" s="65"/>
      <c r="AE67" s="65"/>
      <c r="AF67" s="65"/>
      <c r="AG67" s="65"/>
      <c r="AH67" s="65"/>
      <c r="AI67" s="65"/>
      <c r="AJ67" s="65"/>
      <c r="AK67" s="65"/>
      <c r="AL67" s="65"/>
      <c r="AM67" s="65"/>
      <c r="AN67" s="65"/>
      <c r="AO67" s="65"/>
      <c r="AP67" s="65"/>
      <c r="AQ67" s="65"/>
      <c r="AR67" s="65"/>
      <c r="AS67" s="65"/>
      <c r="AT67" s="65"/>
      <c r="AU67" s="65"/>
      <c r="AV67" s="65"/>
      <c r="AW67" s="65"/>
      <c r="AX67" s="65"/>
      <c r="AY67" s="65"/>
      <c r="AZ67" s="65"/>
      <c r="BA67" s="65"/>
      <c r="BB67" s="65"/>
      <c r="BC67" s="65"/>
      <c r="BD67" s="65"/>
      <c r="BE67" s="65"/>
      <c r="BF67" s="65"/>
      <c r="BG67" s="65"/>
      <c r="BH67" s="65"/>
      <c r="BI67" s="65"/>
      <c r="BJ67" s="65"/>
      <c r="BK67" s="65"/>
      <c r="BL67" s="65"/>
      <c r="BM67" s="65"/>
      <c r="BN67" s="65"/>
      <c r="BO67" s="65"/>
      <c r="BP67" s="65"/>
      <c r="BQ67" s="65"/>
      <c r="BR67" s="65"/>
      <c r="BS67" s="65"/>
      <c r="BT67" s="65"/>
      <c r="BU67" s="65"/>
      <c r="BV67" s="65"/>
      <c r="BW67" s="65"/>
      <c r="BX67" s="65"/>
      <c r="BY67" s="65"/>
      <c r="BZ67" s="65"/>
      <c r="CA67" s="65"/>
      <c r="CB67" s="65"/>
    </row>
    <row r="68" spans="1:80" x14ac:dyDescent="0.3">
      <c r="A68" s="65"/>
      <c r="B68" s="72"/>
      <c r="C68" s="73"/>
      <c r="D68" s="74"/>
      <c r="E68" s="74"/>
      <c r="F68" s="74"/>
      <c r="G68" s="75"/>
      <c r="H68" s="75"/>
      <c r="I68" s="75"/>
      <c r="J68" s="75"/>
      <c r="K68" s="75"/>
      <c r="L68" s="75"/>
      <c r="M68" s="80"/>
      <c r="N68" s="194"/>
      <c r="O68" s="70"/>
      <c r="P68" s="70"/>
      <c r="Q68" s="70"/>
      <c r="R68" s="70"/>
      <c r="S68" s="70"/>
      <c r="T68" s="70"/>
      <c r="U68" s="70"/>
      <c r="V68" s="71"/>
      <c r="W68" s="71"/>
      <c r="X68" s="71"/>
      <c r="Y68" s="70"/>
      <c r="Z68" s="70"/>
      <c r="AA68" s="65"/>
      <c r="AB68" s="65"/>
      <c r="AC68" s="65"/>
      <c r="AD68" s="65"/>
      <c r="AE68" s="65"/>
      <c r="AF68" s="65"/>
      <c r="AG68" s="65"/>
      <c r="AH68" s="65"/>
      <c r="AI68" s="65"/>
      <c r="AJ68" s="65"/>
      <c r="AK68" s="65"/>
      <c r="AL68" s="65"/>
      <c r="AM68" s="65"/>
      <c r="AN68" s="65"/>
      <c r="AO68" s="65"/>
      <c r="AP68" s="65"/>
      <c r="AQ68" s="65"/>
      <c r="AR68" s="65"/>
      <c r="AS68" s="65"/>
      <c r="AT68" s="65"/>
      <c r="AU68" s="65"/>
      <c r="AV68" s="65"/>
      <c r="AW68" s="65"/>
      <c r="AX68" s="65"/>
      <c r="AY68" s="65"/>
      <c r="AZ68" s="65"/>
      <c r="BA68" s="65"/>
      <c r="BB68" s="65"/>
      <c r="BC68" s="65"/>
      <c r="BD68" s="65"/>
      <c r="BE68" s="65"/>
      <c r="BF68" s="65"/>
      <c r="BG68" s="65"/>
      <c r="BH68" s="65"/>
      <c r="BI68" s="65"/>
      <c r="BJ68" s="65"/>
      <c r="BK68" s="65"/>
      <c r="BL68" s="65"/>
      <c r="BM68" s="65"/>
      <c r="BN68" s="65"/>
      <c r="BO68" s="65"/>
      <c r="BP68" s="65"/>
      <c r="BQ68" s="65"/>
      <c r="BR68" s="65"/>
      <c r="BS68" s="65"/>
      <c r="BT68" s="65"/>
      <c r="BU68" s="65"/>
      <c r="BV68" s="65"/>
      <c r="BW68" s="65"/>
      <c r="BX68" s="65"/>
      <c r="BY68" s="65"/>
      <c r="BZ68" s="65"/>
      <c r="CA68" s="65"/>
      <c r="CB68" s="65"/>
    </row>
    <row r="69" spans="1:80" x14ac:dyDescent="0.3">
      <c r="A69" s="65"/>
      <c r="B69" s="72"/>
      <c r="C69" s="73"/>
      <c r="D69" s="74"/>
      <c r="E69" s="74"/>
      <c r="F69" s="74"/>
      <c r="G69" s="75"/>
      <c r="H69" s="75"/>
      <c r="I69" s="75"/>
      <c r="J69" s="75"/>
      <c r="K69" s="75"/>
      <c r="L69" s="75"/>
      <c r="M69" s="80"/>
      <c r="N69" s="194"/>
      <c r="O69" s="70"/>
      <c r="P69" s="70"/>
      <c r="Q69" s="70"/>
      <c r="R69" s="70"/>
      <c r="S69" s="70"/>
      <c r="T69" s="70"/>
      <c r="U69" s="70"/>
      <c r="V69" s="71"/>
      <c r="W69" s="71"/>
      <c r="X69" s="71"/>
      <c r="Y69" s="70"/>
      <c r="Z69" s="70"/>
      <c r="AA69" s="65"/>
      <c r="AB69" s="65"/>
      <c r="AC69" s="65"/>
      <c r="AD69" s="65"/>
      <c r="AE69" s="65"/>
      <c r="AF69" s="65"/>
      <c r="AG69" s="65"/>
      <c r="AH69" s="65"/>
      <c r="AI69" s="65"/>
      <c r="AJ69" s="65"/>
      <c r="AK69" s="65"/>
      <c r="AL69" s="65"/>
      <c r="AM69" s="65"/>
      <c r="AN69" s="65"/>
      <c r="AO69" s="65"/>
      <c r="AP69" s="65"/>
      <c r="AQ69" s="65"/>
      <c r="AR69" s="65"/>
      <c r="AS69" s="65"/>
      <c r="AT69" s="65"/>
      <c r="AU69" s="65"/>
      <c r="AV69" s="65"/>
      <c r="AW69" s="65"/>
      <c r="AX69" s="65"/>
      <c r="AY69" s="65"/>
      <c r="AZ69" s="65"/>
      <c r="BA69" s="65"/>
      <c r="BB69" s="65"/>
      <c r="BC69" s="65"/>
      <c r="BD69" s="65"/>
      <c r="BE69" s="65"/>
      <c r="BF69" s="65"/>
      <c r="BG69" s="65"/>
      <c r="BH69" s="65"/>
      <c r="BI69" s="65"/>
      <c r="BJ69" s="65"/>
      <c r="BK69" s="65"/>
      <c r="BL69" s="65"/>
      <c r="BM69" s="65"/>
      <c r="BN69" s="65"/>
      <c r="BO69" s="65"/>
      <c r="BP69" s="65"/>
      <c r="BQ69" s="65"/>
      <c r="BR69" s="65"/>
      <c r="BS69" s="65"/>
      <c r="BT69" s="65"/>
      <c r="BU69" s="65"/>
      <c r="BV69" s="65"/>
      <c r="BW69" s="65"/>
      <c r="BX69" s="65"/>
      <c r="BY69" s="65"/>
      <c r="BZ69" s="65"/>
      <c r="CA69" s="65"/>
      <c r="CB69" s="65"/>
    </row>
    <row r="70" spans="1:80" x14ac:dyDescent="0.3">
      <c r="A70" s="65"/>
      <c r="B70" s="72"/>
      <c r="C70" s="73"/>
      <c r="D70" s="74"/>
      <c r="E70" s="74"/>
      <c r="F70" s="74"/>
      <c r="G70" s="75"/>
      <c r="H70" s="75"/>
      <c r="I70" s="75"/>
      <c r="J70" s="75"/>
      <c r="K70" s="75"/>
      <c r="L70" s="75"/>
      <c r="M70" s="80"/>
      <c r="N70" s="194"/>
      <c r="O70" s="70"/>
      <c r="P70" s="70"/>
      <c r="Q70" s="70"/>
      <c r="R70" s="70"/>
      <c r="S70" s="70"/>
      <c r="T70" s="70"/>
      <c r="U70" s="70"/>
      <c r="V70" s="71"/>
      <c r="W70" s="71"/>
      <c r="X70" s="71"/>
      <c r="Y70" s="70"/>
      <c r="Z70" s="70"/>
      <c r="AA70" s="65"/>
      <c r="AB70" s="65"/>
      <c r="AC70" s="65"/>
      <c r="AD70" s="65"/>
      <c r="AE70" s="65"/>
      <c r="AF70" s="65"/>
      <c r="AG70" s="65"/>
      <c r="AH70" s="65"/>
      <c r="AI70" s="65"/>
      <c r="AJ70" s="65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5"/>
      <c r="AV70" s="65"/>
      <c r="AW70" s="65"/>
      <c r="AX70" s="65"/>
      <c r="AY70" s="65"/>
      <c r="AZ70" s="65"/>
      <c r="BA70" s="65"/>
      <c r="BB70" s="65"/>
      <c r="BC70" s="65"/>
      <c r="BD70" s="65"/>
      <c r="BE70" s="65"/>
      <c r="BF70" s="65"/>
      <c r="BG70" s="65"/>
      <c r="BH70" s="65"/>
      <c r="BI70" s="65"/>
      <c r="BJ70" s="65"/>
      <c r="BK70" s="65"/>
      <c r="BL70" s="65"/>
      <c r="BM70" s="65"/>
      <c r="BN70" s="65"/>
      <c r="BO70" s="65"/>
      <c r="BP70" s="65"/>
      <c r="BQ70" s="65"/>
      <c r="BR70" s="65"/>
      <c r="BS70" s="65"/>
      <c r="BT70" s="65"/>
      <c r="BU70" s="65"/>
      <c r="BV70" s="65"/>
      <c r="BW70" s="65"/>
      <c r="BX70" s="65"/>
      <c r="BY70" s="65"/>
      <c r="BZ70" s="65"/>
      <c r="CA70" s="65"/>
      <c r="CB70" s="65"/>
    </row>
    <row r="71" spans="1:80" x14ac:dyDescent="0.3">
      <c r="A71" s="65"/>
      <c r="B71" s="72"/>
      <c r="C71" s="73"/>
      <c r="D71" s="74"/>
      <c r="E71" s="74"/>
      <c r="F71" s="74"/>
      <c r="G71" s="75"/>
      <c r="H71" s="75"/>
      <c r="I71" s="75"/>
      <c r="J71" s="75"/>
      <c r="K71" s="75"/>
      <c r="L71" s="75"/>
      <c r="M71" s="80"/>
      <c r="N71" s="194"/>
      <c r="O71" s="70"/>
      <c r="P71" s="70"/>
      <c r="Q71" s="70"/>
      <c r="R71" s="70"/>
      <c r="S71" s="70"/>
      <c r="T71" s="70"/>
      <c r="U71" s="70"/>
      <c r="V71" s="71"/>
      <c r="W71" s="71"/>
      <c r="X71" s="71"/>
      <c r="Y71" s="70"/>
      <c r="Z71" s="70"/>
      <c r="AA71" s="65"/>
      <c r="AB71" s="65"/>
      <c r="AC71" s="65"/>
      <c r="AD71" s="65"/>
      <c r="AE71" s="65"/>
      <c r="AF71" s="65"/>
      <c r="AG71" s="65"/>
      <c r="AH71" s="65"/>
      <c r="AI71" s="65"/>
      <c r="AJ71" s="65"/>
      <c r="AK71" s="65"/>
      <c r="AL71" s="65"/>
      <c r="AM71" s="65"/>
      <c r="AN71" s="65"/>
      <c r="AO71" s="65"/>
      <c r="AP71" s="65"/>
      <c r="AQ71" s="65"/>
      <c r="AR71" s="65"/>
      <c r="AS71" s="65"/>
      <c r="AT71" s="65"/>
      <c r="AU71" s="65"/>
      <c r="AV71" s="65"/>
      <c r="AW71" s="65"/>
      <c r="AX71" s="65"/>
      <c r="AY71" s="65"/>
      <c r="AZ71" s="65"/>
      <c r="BA71" s="65"/>
      <c r="BB71" s="65"/>
      <c r="BC71" s="65"/>
      <c r="BD71" s="65"/>
      <c r="BE71" s="65"/>
      <c r="BF71" s="65"/>
      <c r="BG71" s="65"/>
      <c r="BH71" s="65"/>
      <c r="BI71" s="65"/>
      <c r="BJ71" s="65"/>
      <c r="BK71" s="65"/>
      <c r="BL71" s="65"/>
      <c r="BM71" s="65"/>
      <c r="BN71" s="65"/>
      <c r="BO71" s="65"/>
      <c r="BP71" s="65"/>
      <c r="BQ71" s="65"/>
      <c r="BR71" s="65"/>
      <c r="BS71" s="65"/>
      <c r="BT71" s="65"/>
      <c r="BU71" s="65"/>
      <c r="BV71" s="65"/>
      <c r="BW71" s="65"/>
      <c r="BX71" s="65"/>
      <c r="BY71" s="65"/>
      <c r="BZ71" s="65"/>
      <c r="CA71" s="65"/>
      <c r="CB71" s="65"/>
    </row>
    <row r="72" spans="1:80" x14ac:dyDescent="0.3">
      <c r="A72" s="65"/>
      <c r="B72" s="72"/>
      <c r="C72" s="73"/>
      <c r="D72" s="74"/>
      <c r="E72" s="74"/>
      <c r="F72" s="74"/>
      <c r="G72" s="75"/>
      <c r="H72" s="75"/>
      <c r="I72" s="75"/>
      <c r="J72" s="75"/>
      <c r="K72" s="75"/>
      <c r="L72" s="75"/>
      <c r="M72" s="80"/>
      <c r="N72" s="194"/>
      <c r="O72" s="70"/>
      <c r="P72" s="70"/>
      <c r="Q72" s="70"/>
      <c r="R72" s="70"/>
      <c r="S72" s="70"/>
      <c r="T72" s="70"/>
      <c r="U72" s="70"/>
      <c r="V72" s="71"/>
      <c r="W72" s="71"/>
      <c r="X72" s="71"/>
      <c r="Y72" s="70"/>
      <c r="Z72" s="70"/>
      <c r="AA72" s="65"/>
      <c r="AB72" s="65"/>
      <c r="AC72" s="65"/>
      <c r="AD72" s="65"/>
      <c r="AE72" s="65"/>
      <c r="AF72" s="65"/>
      <c r="AG72" s="65"/>
      <c r="AH72" s="65"/>
      <c r="AI72" s="65"/>
      <c r="AJ72" s="65"/>
      <c r="AK72" s="65"/>
      <c r="AL72" s="65"/>
      <c r="AM72" s="65"/>
      <c r="AN72" s="65"/>
      <c r="AO72" s="65"/>
      <c r="AP72" s="65"/>
      <c r="AQ72" s="65"/>
      <c r="AR72" s="65"/>
      <c r="AS72" s="65"/>
      <c r="AT72" s="65"/>
      <c r="AU72" s="65"/>
      <c r="AV72" s="65"/>
      <c r="AW72" s="65"/>
      <c r="AX72" s="65"/>
      <c r="AY72" s="65"/>
      <c r="AZ72" s="65"/>
      <c r="BA72" s="65"/>
      <c r="BB72" s="65"/>
      <c r="BC72" s="65"/>
      <c r="BD72" s="65"/>
      <c r="BE72" s="65"/>
      <c r="BF72" s="65"/>
      <c r="BG72" s="65"/>
      <c r="BH72" s="65"/>
      <c r="BI72" s="65"/>
      <c r="BJ72" s="65"/>
      <c r="BK72" s="65"/>
      <c r="BL72" s="65"/>
      <c r="BM72" s="65"/>
      <c r="BN72" s="65"/>
      <c r="BO72" s="65"/>
      <c r="BP72" s="65"/>
      <c r="BQ72" s="65"/>
      <c r="BR72" s="65"/>
      <c r="BS72" s="65"/>
      <c r="BT72" s="65"/>
      <c r="BU72" s="65"/>
      <c r="BV72" s="65"/>
      <c r="BW72" s="65"/>
      <c r="BX72" s="65"/>
      <c r="BY72" s="65"/>
      <c r="BZ72" s="65"/>
      <c r="CA72" s="65"/>
      <c r="CB72" s="65"/>
    </row>
    <row r="73" spans="1:80" x14ac:dyDescent="0.3">
      <c r="A73" s="65"/>
      <c r="B73" s="72"/>
      <c r="C73" s="73"/>
      <c r="D73" s="74"/>
      <c r="E73" s="74"/>
      <c r="F73" s="74"/>
      <c r="G73" s="75"/>
      <c r="H73" s="75"/>
      <c r="I73" s="75"/>
      <c r="J73" s="75"/>
      <c r="K73" s="75"/>
      <c r="L73" s="75"/>
      <c r="M73" s="80"/>
      <c r="N73" s="194"/>
      <c r="O73" s="70"/>
      <c r="P73" s="70"/>
      <c r="Q73" s="70"/>
      <c r="R73" s="70"/>
      <c r="S73" s="70"/>
      <c r="T73" s="70"/>
      <c r="U73" s="70"/>
      <c r="V73" s="71"/>
      <c r="W73" s="71"/>
      <c r="X73" s="71"/>
      <c r="Y73" s="70"/>
      <c r="Z73" s="70"/>
      <c r="AA73" s="65"/>
      <c r="AB73" s="65"/>
      <c r="AC73" s="65"/>
      <c r="AD73" s="65"/>
      <c r="AE73" s="65"/>
      <c r="AF73" s="65"/>
      <c r="AG73" s="65"/>
      <c r="AH73" s="65"/>
      <c r="AI73" s="65"/>
      <c r="AJ73" s="65"/>
      <c r="AK73" s="65"/>
      <c r="AL73" s="65"/>
      <c r="AM73" s="65"/>
      <c r="AN73" s="65"/>
      <c r="AO73" s="65"/>
      <c r="AP73" s="65"/>
      <c r="AQ73" s="65"/>
      <c r="AR73" s="65"/>
      <c r="AS73" s="65"/>
      <c r="AT73" s="65"/>
      <c r="AU73" s="65"/>
      <c r="AV73" s="65"/>
      <c r="AW73" s="65"/>
      <c r="AX73" s="65"/>
      <c r="AY73" s="65"/>
      <c r="AZ73" s="65"/>
      <c r="BA73" s="65"/>
      <c r="BB73" s="65"/>
      <c r="BC73" s="65"/>
      <c r="BD73" s="65"/>
      <c r="BE73" s="65"/>
      <c r="BF73" s="65"/>
      <c r="BG73" s="65"/>
      <c r="BH73" s="65"/>
      <c r="BI73" s="65"/>
      <c r="BJ73" s="65"/>
      <c r="BK73" s="65"/>
      <c r="BL73" s="65"/>
      <c r="BM73" s="65"/>
      <c r="BN73" s="65"/>
      <c r="BO73" s="65"/>
      <c r="BP73" s="65"/>
      <c r="BQ73" s="65"/>
      <c r="BR73" s="65"/>
      <c r="BS73" s="65"/>
      <c r="BT73" s="65"/>
      <c r="BU73" s="65"/>
      <c r="BV73" s="65"/>
      <c r="BW73" s="65"/>
      <c r="BX73" s="65"/>
      <c r="BY73" s="65"/>
      <c r="BZ73" s="65"/>
      <c r="CA73" s="65"/>
      <c r="CB73" s="65"/>
    </row>
    <row r="74" spans="1:80" x14ac:dyDescent="0.3">
      <c r="A74" s="65"/>
      <c r="B74" s="72"/>
      <c r="C74" s="73"/>
      <c r="D74" s="74"/>
      <c r="E74" s="74"/>
      <c r="F74" s="74"/>
      <c r="G74" s="75"/>
      <c r="H74" s="75"/>
      <c r="I74" s="75"/>
      <c r="J74" s="75"/>
      <c r="K74" s="75"/>
      <c r="L74" s="75"/>
      <c r="M74" s="80"/>
      <c r="N74" s="194"/>
      <c r="O74" s="70"/>
      <c r="P74" s="70"/>
      <c r="Q74" s="70"/>
      <c r="R74" s="70"/>
      <c r="S74" s="70"/>
      <c r="T74" s="70"/>
      <c r="U74" s="70"/>
      <c r="V74" s="71"/>
      <c r="W74" s="71"/>
      <c r="X74" s="71"/>
      <c r="Y74" s="70"/>
      <c r="Z74" s="70"/>
      <c r="AA74" s="65"/>
      <c r="AB74" s="65"/>
      <c r="AC74" s="65"/>
      <c r="AD74" s="65"/>
      <c r="AE74" s="65"/>
      <c r="AF74" s="65"/>
      <c r="AG74" s="65"/>
      <c r="AH74" s="65"/>
      <c r="AI74" s="65"/>
      <c r="AJ74" s="65"/>
      <c r="AK74" s="65"/>
      <c r="AL74" s="65"/>
      <c r="AM74" s="65"/>
      <c r="AN74" s="65"/>
      <c r="AO74" s="65"/>
      <c r="AP74" s="65"/>
      <c r="AQ74" s="65"/>
      <c r="AR74" s="65"/>
      <c r="AS74" s="65"/>
      <c r="AT74" s="65"/>
      <c r="AU74" s="65"/>
      <c r="AV74" s="65"/>
      <c r="AW74" s="65"/>
      <c r="AX74" s="65"/>
      <c r="AY74" s="65"/>
      <c r="AZ74" s="65"/>
      <c r="BA74" s="65"/>
      <c r="BB74" s="65"/>
      <c r="BC74" s="65"/>
      <c r="BD74" s="65"/>
      <c r="BE74" s="65"/>
      <c r="BF74" s="65"/>
      <c r="BG74" s="65"/>
      <c r="BH74" s="65"/>
      <c r="BI74" s="65"/>
      <c r="BJ74" s="65"/>
      <c r="BK74" s="65"/>
      <c r="BL74" s="65"/>
      <c r="BM74" s="65"/>
      <c r="BN74" s="65"/>
      <c r="BO74" s="65"/>
      <c r="BP74" s="65"/>
      <c r="BQ74" s="65"/>
      <c r="BR74" s="65"/>
      <c r="BS74" s="65"/>
      <c r="BT74" s="65"/>
      <c r="BU74" s="65"/>
      <c r="BV74" s="65"/>
      <c r="BW74" s="65"/>
      <c r="BX74" s="65"/>
      <c r="BY74" s="65"/>
      <c r="BZ74" s="65"/>
      <c r="CA74" s="65"/>
      <c r="CB74" s="65"/>
    </row>
    <row r="75" spans="1:80" x14ac:dyDescent="0.3">
      <c r="A75" s="65"/>
      <c r="B75" s="72"/>
      <c r="C75" s="73"/>
      <c r="D75" s="74"/>
      <c r="E75" s="74"/>
      <c r="F75" s="74"/>
      <c r="G75" s="75"/>
      <c r="H75" s="75"/>
      <c r="I75" s="75"/>
      <c r="J75" s="75"/>
      <c r="K75" s="75"/>
      <c r="L75" s="75"/>
      <c r="M75" s="80"/>
      <c r="N75" s="194"/>
      <c r="O75" s="70"/>
      <c r="P75" s="70"/>
      <c r="Q75" s="70"/>
      <c r="R75" s="70"/>
      <c r="S75" s="70"/>
      <c r="T75" s="70"/>
      <c r="U75" s="70"/>
      <c r="V75" s="71"/>
      <c r="W75" s="71"/>
      <c r="X75" s="71"/>
      <c r="Y75" s="70"/>
      <c r="Z75" s="70"/>
      <c r="AA75" s="65"/>
      <c r="AB75" s="65"/>
      <c r="AC75" s="65"/>
      <c r="AD75" s="65"/>
      <c r="AE75" s="65"/>
      <c r="AF75" s="65"/>
      <c r="AG75" s="65"/>
      <c r="AH75" s="65"/>
      <c r="AI75" s="65"/>
      <c r="AJ75" s="65"/>
      <c r="AK75" s="65"/>
      <c r="AL75" s="65"/>
      <c r="AM75" s="65"/>
      <c r="AN75" s="65"/>
      <c r="AO75" s="65"/>
      <c r="AP75" s="65"/>
      <c r="AQ75" s="65"/>
      <c r="AR75" s="65"/>
      <c r="AS75" s="65"/>
      <c r="AT75" s="65"/>
      <c r="AU75" s="65"/>
      <c r="AV75" s="65"/>
      <c r="AW75" s="65"/>
      <c r="AX75" s="65"/>
      <c r="AY75" s="65"/>
      <c r="AZ75" s="65"/>
      <c r="BA75" s="65"/>
      <c r="BB75" s="65"/>
      <c r="BC75" s="65"/>
      <c r="BD75" s="65"/>
      <c r="BE75" s="65"/>
      <c r="BF75" s="65"/>
      <c r="BG75" s="65"/>
      <c r="BH75" s="65"/>
      <c r="BI75" s="65"/>
      <c r="BJ75" s="65"/>
      <c r="BK75" s="65"/>
      <c r="BL75" s="65"/>
      <c r="BM75" s="65"/>
      <c r="BN75" s="65"/>
      <c r="BO75" s="65"/>
      <c r="BP75" s="65"/>
      <c r="BQ75" s="65"/>
      <c r="BR75" s="65"/>
      <c r="BS75" s="65"/>
      <c r="BT75" s="65"/>
      <c r="BU75" s="65"/>
      <c r="BV75" s="65"/>
      <c r="BW75" s="65"/>
      <c r="BX75" s="65"/>
      <c r="BY75" s="65"/>
      <c r="BZ75" s="65"/>
      <c r="CA75" s="65"/>
      <c r="CB75" s="65"/>
    </row>
    <row r="76" spans="1:80" x14ac:dyDescent="0.3">
      <c r="A76" s="65"/>
      <c r="B76" s="72"/>
      <c r="C76" s="73"/>
      <c r="D76" s="74"/>
      <c r="E76" s="74"/>
      <c r="F76" s="74"/>
      <c r="G76" s="75"/>
      <c r="H76" s="75"/>
      <c r="I76" s="75"/>
      <c r="J76" s="75"/>
      <c r="K76" s="75"/>
      <c r="L76" s="75"/>
      <c r="M76" s="80"/>
      <c r="N76" s="194"/>
      <c r="O76" s="70"/>
      <c r="P76" s="70"/>
      <c r="Q76" s="70"/>
      <c r="R76" s="70"/>
      <c r="S76" s="70"/>
      <c r="T76" s="70"/>
      <c r="U76" s="70"/>
      <c r="V76" s="71"/>
      <c r="W76" s="71"/>
      <c r="X76" s="71"/>
      <c r="Y76" s="70"/>
      <c r="Z76" s="70"/>
      <c r="AA76" s="65"/>
      <c r="AB76" s="65"/>
      <c r="AC76" s="65"/>
      <c r="AD76" s="65"/>
      <c r="AE76" s="65"/>
      <c r="AF76" s="65"/>
      <c r="AG76" s="65"/>
      <c r="AH76" s="65"/>
      <c r="AI76" s="65"/>
      <c r="AJ76" s="65"/>
      <c r="AK76" s="65"/>
      <c r="AL76" s="65"/>
      <c r="AM76" s="65"/>
      <c r="AN76" s="65"/>
      <c r="AO76" s="65"/>
      <c r="AP76" s="65"/>
      <c r="AQ76" s="65"/>
      <c r="AR76" s="65"/>
      <c r="AS76" s="65"/>
      <c r="AT76" s="65"/>
      <c r="AU76" s="65"/>
      <c r="AV76" s="65"/>
      <c r="AW76" s="65"/>
      <c r="AX76" s="65"/>
      <c r="AY76" s="65"/>
      <c r="AZ76" s="65"/>
      <c r="BA76" s="65"/>
      <c r="BB76" s="65"/>
      <c r="BC76" s="65"/>
      <c r="BD76" s="65"/>
      <c r="BE76" s="65"/>
      <c r="BF76" s="65"/>
      <c r="BG76" s="65"/>
      <c r="BH76" s="65"/>
      <c r="BI76" s="65"/>
      <c r="BJ76" s="65"/>
      <c r="BK76" s="65"/>
      <c r="BL76" s="65"/>
      <c r="BM76" s="65"/>
      <c r="BN76" s="65"/>
      <c r="BO76" s="65"/>
      <c r="BP76" s="65"/>
      <c r="BQ76" s="65"/>
      <c r="BR76" s="65"/>
      <c r="BS76" s="65"/>
      <c r="BT76" s="65"/>
      <c r="BU76" s="65"/>
      <c r="BV76" s="65"/>
      <c r="BW76" s="65"/>
      <c r="BX76" s="65"/>
      <c r="BY76" s="65"/>
      <c r="BZ76" s="65"/>
      <c r="CA76" s="65"/>
      <c r="CB76" s="65"/>
    </row>
    <row r="77" spans="1:80" x14ac:dyDescent="0.3">
      <c r="A77" s="65"/>
      <c r="B77" s="72"/>
      <c r="C77" s="73"/>
      <c r="D77" s="74"/>
      <c r="E77" s="74"/>
      <c r="F77" s="74"/>
      <c r="G77" s="75"/>
      <c r="H77" s="75"/>
      <c r="I77" s="75"/>
      <c r="J77" s="75"/>
      <c r="K77" s="75"/>
      <c r="L77" s="75"/>
      <c r="M77" s="80"/>
      <c r="N77" s="194"/>
      <c r="O77" s="70"/>
      <c r="P77" s="70"/>
      <c r="Q77" s="70"/>
      <c r="R77" s="70"/>
      <c r="S77" s="70"/>
      <c r="T77" s="70"/>
      <c r="U77" s="70"/>
      <c r="V77" s="71"/>
      <c r="W77" s="71"/>
      <c r="X77" s="71"/>
      <c r="Y77" s="70"/>
      <c r="Z77" s="70"/>
      <c r="AA77" s="65"/>
      <c r="AB77" s="65"/>
      <c r="AC77" s="65"/>
      <c r="AD77" s="65"/>
      <c r="AE77" s="65"/>
      <c r="AF77" s="65"/>
      <c r="AG77" s="65"/>
      <c r="AH77" s="65"/>
      <c r="AI77" s="65"/>
      <c r="AJ77" s="65"/>
      <c r="AK77" s="65"/>
      <c r="AL77" s="65"/>
      <c r="AM77" s="65"/>
      <c r="AN77" s="65"/>
      <c r="AO77" s="65"/>
      <c r="AP77" s="65"/>
      <c r="AQ77" s="65"/>
      <c r="AR77" s="65"/>
      <c r="AS77" s="65"/>
      <c r="AT77" s="65"/>
      <c r="AU77" s="65"/>
      <c r="AV77" s="65"/>
      <c r="AW77" s="65"/>
      <c r="AX77" s="65"/>
      <c r="AY77" s="65"/>
      <c r="AZ77" s="65"/>
      <c r="BA77" s="65"/>
      <c r="BB77" s="65"/>
      <c r="BC77" s="65"/>
      <c r="BD77" s="65"/>
      <c r="BE77" s="65"/>
      <c r="BF77" s="65"/>
      <c r="BG77" s="65"/>
      <c r="BH77" s="65"/>
      <c r="BI77" s="65"/>
      <c r="BJ77" s="65"/>
      <c r="BK77" s="65"/>
      <c r="BL77" s="65"/>
      <c r="BM77" s="65"/>
      <c r="BN77" s="65"/>
      <c r="BO77" s="65"/>
      <c r="BP77" s="65"/>
      <c r="BQ77" s="65"/>
      <c r="BR77" s="65"/>
      <c r="BS77" s="65"/>
      <c r="BT77" s="65"/>
      <c r="BU77" s="65"/>
      <c r="BV77" s="65"/>
      <c r="BW77" s="65"/>
      <c r="BX77" s="65"/>
      <c r="BY77" s="65"/>
      <c r="BZ77" s="65"/>
      <c r="CA77" s="65"/>
      <c r="CB77" s="65"/>
    </row>
    <row r="78" spans="1:80" x14ac:dyDescent="0.3">
      <c r="A78" s="65"/>
      <c r="B78" s="72"/>
      <c r="C78" s="73"/>
      <c r="D78" s="74"/>
      <c r="E78" s="74"/>
      <c r="F78" s="74"/>
      <c r="G78" s="75"/>
      <c r="H78" s="75"/>
      <c r="I78" s="75"/>
      <c r="J78" s="75"/>
      <c r="K78" s="75"/>
      <c r="L78" s="75"/>
      <c r="M78" s="80"/>
      <c r="N78" s="194"/>
      <c r="O78" s="70"/>
      <c r="P78" s="70"/>
      <c r="Q78" s="70"/>
      <c r="R78" s="70"/>
      <c r="S78" s="70"/>
      <c r="T78" s="70"/>
      <c r="U78" s="70"/>
      <c r="V78" s="71"/>
      <c r="W78" s="71"/>
      <c r="X78" s="71"/>
      <c r="Y78" s="70"/>
      <c r="Z78" s="70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</row>
    <row r="79" spans="1:80" x14ac:dyDescent="0.3">
      <c r="A79" s="65"/>
      <c r="B79" s="72"/>
      <c r="C79" s="73"/>
      <c r="D79" s="74"/>
      <c r="E79" s="74"/>
      <c r="F79" s="74"/>
      <c r="G79" s="75"/>
      <c r="H79" s="75"/>
      <c r="I79" s="75"/>
      <c r="J79" s="75"/>
      <c r="K79" s="75"/>
      <c r="L79" s="75"/>
      <c r="M79" s="80"/>
      <c r="N79" s="194"/>
      <c r="O79" s="70"/>
      <c r="P79" s="70"/>
      <c r="Q79" s="70"/>
      <c r="R79" s="70"/>
      <c r="S79" s="70"/>
      <c r="T79" s="70"/>
      <c r="U79" s="70"/>
      <c r="V79" s="71"/>
      <c r="W79" s="71"/>
      <c r="X79" s="71"/>
      <c r="Y79" s="70"/>
      <c r="Z79" s="70"/>
      <c r="AA79" s="65"/>
      <c r="AB79" s="65"/>
      <c r="AC79" s="65"/>
      <c r="AD79" s="65"/>
      <c r="AE79" s="65"/>
      <c r="AF79" s="65"/>
      <c r="AG79" s="65"/>
      <c r="AH79" s="65"/>
      <c r="AI79" s="65"/>
      <c r="AJ79" s="65"/>
      <c r="AK79" s="65"/>
      <c r="AL79" s="65"/>
      <c r="AM79" s="65"/>
      <c r="AN79" s="65"/>
      <c r="AO79" s="65"/>
      <c r="AP79" s="65"/>
      <c r="AQ79" s="65"/>
      <c r="AR79" s="65"/>
      <c r="AS79" s="65"/>
      <c r="AT79" s="65"/>
      <c r="AU79" s="65"/>
      <c r="AV79" s="65"/>
      <c r="AW79" s="65"/>
      <c r="AX79" s="65"/>
      <c r="AY79" s="65"/>
      <c r="AZ79" s="65"/>
      <c r="BA79" s="65"/>
      <c r="BB79" s="65"/>
      <c r="BC79" s="65"/>
      <c r="BD79" s="65"/>
      <c r="BE79" s="65"/>
      <c r="BF79" s="65"/>
      <c r="BG79" s="65"/>
      <c r="BH79" s="65"/>
      <c r="BI79" s="65"/>
      <c r="BJ79" s="65"/>
      <c r="BK79" s="65"/>
      <c r="BL79" s="65"/>
      <c r="BM79" s="65"/>
      <c r="BN79" s="65"/>
      <c r="BO79" s="65"/>
      <c r="BP79" s="65"/>
      <c r="BQ79" s="65"/>
      <c r="BR79" s="65"/>
      <c r="BS79" s="65"/>
      <c r="BT79" s="65"/>
      <c r="BU79" s="65"/>
      <c r="BV79" s="65"/>
      <c r="BW79" s="65"/>
      <c r="BX79" s="65"/>
      <c r="BY79" s="65"/>
      <c r="BZ79" s="65"/>
      <c r="CA79" s="65"/>
      <c r="CB79" s="65"/>
    </row>
    <row r="80" spans="1:80" x14ac:dyDescent="0.3">
      <c r="A80" s="65"/>
      <c r="B80" s="65"/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99"/>
      <c r="N80" s="66"/>
      <c r="O80" s="99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H80" s="65"/>
      <c r="AI80" s="65"/>
      <c r="AJ80" s="65"/>
      <c r="AK80" s="65"/>
      <c r="AL80" s="65"/>
      <c r="AM80" s="65"/>
      <c r="AN80" s="65"/>
      <c r="AO80" s="65"/>
      <c r="AP80" s="65"/>
      <c r="AQ80" s="65"/>
      <c r="AR80" s="65"/>
      <c r="AS80" s="65"/>
      <c r="AT80" s="65"/>
      <c r="AU80" s="65"/>
      <c r="AV80" s="65"/>
      <c r="AW80" s="65"/>
      <c r="AX80" s="65"/>
      <c r="AY80" s="65"/>
      <c r="AZ80" s="65"/>
      <c r="BA80" s="65"/>
      <c r="BB80" s="65"/>
      <c r="BC80" s="65"/>
      <c r="BD80" s="65"/>
      <c r="BE80" s="65"/>
      <c r="BF80" s="65"/>
      <c r="BG80" s="65"/>
      <c r="BH80" s="65"/>
      <c r="BI80" s="65"/>
      <c r="BJ80" s="65"/>
      <c r="BK80" s="65"/>
      <c r="BL80" s="65"/>
      <c r="BM80" s="65"/>
      <c r="BN80" s="65"/>
      <c r="BO80" s="65"/>
      <c r="BP80" s="65"/>
      <c r="BQ80" s="65"/>
      <c r="BR80" s="65"/>
      <c r="BS80" s="65"/>
      <c r="BT80" s="65"/>
      <c r="BU80" s="65"/>
      <c r="BV80" s="65"/>
      <c r="BW80" s="65"/>
      <c r="BX80" s="65"/>
      <c r="BY80" s="65"/>
      <c r="BZ80" s="65"/>
      <c r="CA80" s="65"/>
      <c r="CB80" s="65"/>
    </row>
    <row r="81" spans="1:80" x14ac:dyDescent="0.3">
      <c r="A81" s="65"/>
      <c r="B81" s="68"/>
      <c r="C81" s="68"/>
      <c r="D81" s="68"/>
      <c r="E81" s="68"/>
      <c r="F81" s="68"/>
      <c r="G81" s="68"/>
      <c r="H81" s="68"/>
      <c r="I81" s="68"/>
      <c r="J81" s="68"/>
      <c r="K81" s="68"/>
      <c r="L81" s="68"/>
      <c r="M81" s="87"/>
      <c r="N81" s="68"/>
      <c r="O81" s="87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5"/>
      <c r="AB81" s="65"/>
      <c r="AC81" s="65"/>
      <c r="AD81" s="65"/>
      <c r="AE81" s="65"/>
      <c r="AF81" s="65"/>
      <c r="AG81" s="65"/>
      <c r="AH81" s="65"/>
      <c r="AI81" s="65"/>
      <c r="AJ81" s="65"/>
      <c r="AK81" s="65"/>
      <c r="AL81" s="65"/>
      <c r="AM81" s="65"/>
      <c r="AN81" s="65"/>
      <c r="AO81" s="65"/>
      <c r="AP81" s="65"/>
      <c r="AQ81" s="65"/>
      <c r="AR81" s="65"/>
      <c r="AS81" s="65"/>
      <c r="AT81" s="65"/>
      <c r="AU81" s="65"/>
      <c r="AV81" s="65"/>
      <c r="AW81" s="65"/>
      <c r="AX81" s="65"/>
      <c r="AY81" s="65"/>
      <c r="AZ81" s="65"/>
      <c r="BA81" s="65"/>
      <c r="BB81" s="65"/>
      <c r="BC81" s="65"/>
      <c r="BD81" s="65"/>
      <c r="BE81" s="65"/>
      <c r="BF81" s="65"/>
      <c r="BG81" s="65"/>
      <c r="BH81" s="65"/>
      <c r="BI81" s="65"/>
      <c r="BJ81" s="65"/>
      <c r="BK81" s="65"/>
      <c r="BL81" s="65"/>
      <c r="BM81" s="65"/>
      <c r="BN81" s="65"/>
      <c r="BO81" s="65"/>
      <c r="BP81" s="65"/>
      <c r="BQ81" s="65"/>
      <c r="BR81" s="65"/>
      <c r="BS81" s="65"/>
      <c r="BT81" s="65"/>
      <c r="BU81" s="65"/>
      <c r="BV81" s="65"/>
      <c r="BW81" s="65"/>
      <c r="BX81" s="65"/>
      <c r="BY81" s="65"/>
      <c r="BZ81" s="65"/>
      <c r="CA81" s="65"/>
      <c r="CB81" s="65"/>
    </row>
    <row r="82" spans="1:80" x14ac:dyDescent="0.3">
      <c r="A82" s="65"/>
      <c r="B82" s="77"/>
      <c r="C82" s="77"/>
      <c r="D82" s="78"/>
      <c r="E82" s="78"/>
      <c r="F82" s="78"/>
      <c r="G82" s="79"/>
      <c r="H82" s="79"/>
      <c r="I82" s="79"/>
      <c r="J82" s="79"/>
      <c r="K82" s="79"/>
      <c r="L82" s="79"/>
      <c r="M82" s="80"/>
      <c r="N82" s="68"/>
      <c r="O82" s="80"/>
      <c r="P82" s="79"/>
      <c r="Q82" s="79"/>
      <c r="R82" s="79"/>
      <c r="S82" s="79"/>
      <c r="T82" s="79"/>
      <c r="U82" s="79"/>
      <c r="V82" s="78"/>
      <c r="W82" s="78"/>
      <c r="X82" s="78"/>
      <c r="Y82" s="77"/>
      <c r="Z82" s="77"/>
      <c r="AA82" s="65"/>
      <c r="AB82" s="65"/>
      <c r="AC82" s="65"/>
      <c r="AD82" s="65"/>
      <c r="AE82" s="65"/>
      <c r="AF82" s="65"/>
      <c r="AG82" s="65"/>
      <c r="AH82" s="65"/>
      <c r="AI82" s="65"/>
      <c r="AJ82" s="65"/>
      <c r="AK82" s="65"/>
      <c r="AL82" s="65"/>
      <c r="AM82" s="65"/>
      <c r="AN82" s="65"/>
      <c r="AO82" s="65"/>
      <c r="AP82" s="65"/>
      <c r="AQ82" s="65"/>
      <c r="AR82" s="65"/>
      <c r="AS82" s="65"/>
      <c r="AT82" s="65"/>
      <c r="AU82" s="65"/>
      <c r="AV82" s="65"/>
      <c r="AW82" s="65"/>
      <c r="AX82" s="65"/>
      <c r="AY82" s="65"/>
      <c r="AZ82" s="65"/>
      <c r="BA82" s="65"/>
      <c r="BB82" s="65"/>
      <c r="BC82" s="65"/>
      <c r="BD82" s="65"/>
      <c r="BE82" s="65"/>
      <c r="BF82" s="65"/>
      <c r="BG82" s="65"/>
      <c r="BH82" s="65"/>
      <c r="BI82" s="65"/>
      <c r="BJ82" s="65"/>
      <c r="BK82" s="65"/>
      <c r="BL82" s="65"/>
      <c r="BM82" s="65"/>
      <c r="BN82" s="65"/>
      <c r="BO82" s="65"/>
      <c r="BP82" s="65"/>
      <c r="BQ82" s="65"/>
      <c r="BR82" s="65"/>
      <c r="BS82" s="65"/>
      <c r="BT82" s="65"/>
      <c r="BU82" s="65"/>
      <c r="BV82" s="65"/>
      <c r="BW82" s="65"/>
      <c r="BX82" s="65"/>
      <c r="BY82" s="65"/>
      <c r="BZ82" s="65"/>
      <c r="CA82" s="65"/>
      <c r="CB82" s="65"/>
    </row>
    <row r="83" spans="1:80" x14ac:dyDescent="0.3">
      <c r="A83" s="65"/>
      <c r="B83" s="72"/>
      <c r="C83" s="72"/>
      <c r="D83" s="78"/>
      <c r="E83" s="78"/>
      <c r="F83" s="78"/>
      <c r="G83" s="80"/>
      <c r="H83" s="80"/>
      <c r="I83" s="80"/>
      <c r="J83" s="80"/>
      <c r="K83" s="80"/>
      <c r="L83" s="80"/>
      <c r="M83" s="80"/>
      <c r="N83" s="81"/>
      <c r="O83" s="80"/>
      <c r="P83" s="80"/>
      <c r="Q83" s="80"/>
      <c r="R83" s="80"/>
      <c r="S83" s="80"/>
      <c r="T83" s="80"/>
      <c r="U83" s="80"/>
      <c r="V83" s="78"/>
      <c r="W83" s="78"/>
      <c r="X83" s="78"/>
      <c r="Y83" s="72"/>
      <c r="Z83" s="72"/>
      <c r="AA83" s="65"/>
      <c r="AB83" s="65"/>
      <c r="AC83" s="65"/>
      <c r="AD83" s="65"/>
      <c r="AE83" s="65"/>
      <c r="AF83" s="65"/>
      <c r="AG83" s="65"/>
      <c r="AH83" s="65"/>
      <c r="AI83" s="65"/>
      <c r="AJ83" s="65"/>
      <c r="AK83" s="65"/>
      <c r="AL83" s="65"/>
      <c r="AM83" s="65"/>
      <c r="AN83" s="65"/>
      <c r="AO83" s="65"/>
      <c r="AP83" s="65"/>
      <c r="AQ83" s="65"/>
      <c r="AR83" s="65"/>
      <c r="AS83" s="65"/>
      <c r="AT83" s="65"/>
      <c r="AU83" s="65"/>
      <c r="AV83" s="65"/>
      <c r="AW83" s="65"/>
      <c r="AX83" s="65"/>
      <c r="AY83" s="65"/>
      <c r="AZ83" s="65"/>
      <c r="BA83" s="65"/>
      <c r="BB83" s="65"/>
      <c r="BC83" s="65"/>
      <c r="BD83" s="65"/>
      <c r="BE83" s="65"/>
      <c r="BF83" s="65"/>
      <c r="BG83" s="65"/>
      <c r="BH83" s="65"/>
      <c r="BI83" s="65"/>
      <c r="BJ83" s="65"/>
      <c r="BK83" s="65"/>
      <c r="BL83" s="65"/>
      <c r="BM83" s="65"/>
      <c r="BN83" s="65"/>
      <c r="BO83" s="65"/>
      <c r="BP83" s="65"/>
      <c r="BQ83" s="65"/>
      <c r="BR83" s="65"/>
      <c r="BS83" s="65"/>
      <c r="BT83" s="65"/>
      <c r="BU83" s="65"/>
      <c r="BV83" s="65"/>
      <c r="BW83" s="65"/>
      <c r="BX83" s="65"/>
      <c r="BY83" s="65"/>
      <c r="BZ83" s="65"/>
      <c r="CA83" s="65"/>
      <c r="CB83" s="65"/>
    </row>
    <row r="84" spans="1:80" x14ac:dyDescent="0.3">
      <c r="A84" s="65"/>
      <c r="B84" s="65"/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99"/>
      <c r="N84" s="66"/>
      <c r="O84" s="99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H84" s="65"/>
      <c r="AI84" s="65"/>
      <c r="AJ84" s="65"/>
      <c r="AK84" s="65"/>
      <c r="AL84" s="65"/>
      <c r="AM84" s="65"/>
      <c r="AN84" s="65"/>
      <c r="AO84" s="65"/>
      <c r="AP84" s="65"/>
      <c r="AQ84" s="65"/>
      <c r="AR84" s="65"/>
      <c r="AS84" s="65"/>
      <c r="AT84" s="65"/>
      <c r="AU84" s="65"/>
      <c r="AV84" s="65"/>
      <c r="AW84" s="65"/>
      <c r="AX84" s="65"/>
      <c r="AY84" s="65"/>
      <c r="AZ84" s="65"/>
      <c r="BA84" s="65"/>
      <c r="BB84" s="65"/>
      <c r="BC84" s="65"/>
      <c r="BD84" s="65"/>
      <c r="BE84" s="65"/>
      <c r="BF84" s="65"/>
      <c r="BG84" s="65"/>
      <c r="BH84" s="65"/>
      <c r="BI84" s="65"/>
      <c r="BJ84" s="65"/>
      <c r="BK84" s="65"/>
      <c r="BL84" s="65"/>
      <c r="BM84" s="65"/>
      <c r="BN84" s="65"/>
      <c r="BO84" s="65"/>
      <c r="BP84" s="65"/>
      <c r="BQ84" s="65"/>
      <c r="BR84" s="65"/>
      <c r="BS84" s="65"/>
      <c r="BT84" s="65"/>
      <c r="BU84" s="65"/>
      <c r="BV84" s="65"/>
      <c r="BW84" s="65"/>
      <c r="BX84" s="65"/>
      <c r="BY84" s="65"/>
      <c r="BZ84" s="65"/>
      <c r="CA84" s="65"/>
      <c r="CB84" s="65"/>
    </row>
    <row r="85" spans="1:80" x14ac:dyDescent="0.3">
      <c r="A85" s="65"/>
      <c r="B85" s="223"/>
      <c r="C85" s="224"/>
      <c r="D85" s="65"/>
      <c r="E85" s="65"/>
      <c r="F85" s="223"/>
      <c r="G85" s="224"/>
      <c r="H85" s="65"/>
      <c r="I85" s="65"/>
      <c r="J85" s="223"/>
      <c r="K85" s="224"/>
      <c r="L85" s="65"/>
      <c r="M85" s="233"/>
      <c r="N85" s="233"/>
      <c r="O85" s="233"/>
      <c r="P85" s="65"/>
      <c r="Q85" s="223"/>
      <c r="R85" s="224"/>
      <c r="S85" s="65"/>
      <c r="T85" s="65"/>
      <c r="U85" s="223"/>
      <c r="V85" s="224"/>
      <c r="W85" s="65"/>
      <c r="X85" s="65"/>
      <c r="Y85" s="223"/>
      <c r="Z85" s="224"/>
      <c r="AA85" s="65"/>
      <c r="AB85" s="65"/>
      <c r="AC85" s="65"/>
      <c r="AD85" s="65"/>
      <c r="AE85" s="65"/>
      <c r="AF85" s="65"/>
      <c r="AG85" s="65"/>
      <c r="AH85" s="65"/>
      <c r="AI85" s="65"/>
      <c r="AJ85" s="65"/>
      <c r="AK85" s="65"/>
      <c r="AL85" s="65"/>
      <c r="AM85" s="65"/>
      <c r="AN85" s="65"/>
      <c r="AO85" s="65"/>
      <c r="AP85" s="65"/>
      <c r="AQ85" s="65"/>
      <c r="AR85" s="65"/>
      <c r="AS85" s="65"/>
      <c r="AT85" s="65"/>
      <c r="AU85" s="65"/>
      <c r="AV85" s="65"/>
      <c r="AW85" s="65"/>
      <c r="AX85" s="65"/>
      <c r="AY85" s="65"/>
      <c r="AZ85" s="65"/>
      <c r="BA85" s="65"/>
      <c r="BB85" s="65"/>
      <c r="BC85" s="65"/>
      <c r="BD85" s="65"/>
      <c r="BE85" s="65"/>
      <c r="BF85" s="65"/>
      <c r="BG85" s="65"/>
      <c r="BH85" s="65"/>
      <c r="BI85" s="65"/>
      <c r="BJ85" s="65"/>
      <c r="BK85" s="65"/>
      <c r="BL85" s="65"/>
      <c r="BM85" s="65"/>
      <c r="BN85" s="65"/>
      <c r="BO85" s="65"/>
      <c r="BP85" s="65"/>
      <c r="BQ85" s="65"/>
      <c r="BR85" s="65"/>
      <c r="BS85" s="65"/>
      <c r="BT85" s="65"/>
      <c r="BU85" s="65"/>
      <c r="BV85" s="65"/>
      <c r="BW85" s="65"/>
      <c r="BX85" s="65"/>
      <c r="BY85" s="65"/>
      <c r="BZ85" s="65"/>
      <c r="CA85" s="65"/>
      <c r="CB85" s="65"/>
    </row>
    <row r="86" spans="1:80" x14ac:dyDescent="0.3">
      <c r="A86" s="65"/>
      <c r="B86" s="225"/>
      <c r="C86" s="226"/>
      <c r="D86" s="65"/>
      <c r="E86" s="65"/>
      <c r="F86" s="227"/>
      <c r="G86" s="226"/>
      <c r="H86" s="65"/>
      <c r="I86" s="65"/>
      <c r="J86" s="228"/>
      <c r="K86" s="229"/>
      <c r="L86" s="65"/>
      <c r="M86" s="225"/>
      <c r="N86" s="230"/>
      <c r="O86" s="226"/>
      <c r="P86" s="65"/>
      <c r="Q86" s="231"/>
      <c r="R86" s="232"/>
      <c r="S86" s="76"/>
      <c r="T86" s="65"/>
      <c r="U86" s="225"/>
      <c r="V86" s="226"/>
      <c r="W86" s="65"/>
      <c r="X86" s="65"/>
      <c r="Y86" s="225"/>
      <c r="Z86" s="226"/>
      <c r="AA86" s="65"/>
      <c r="AB86" s="65"/>
      <c r="AC86" s="65"/>
      <c r="AD86" s="65"/>
      <c r="AE86" s="65"/>
      <c r="AF86" s="65"/>
      <c r="AG86" s="65"/>
      <c r="AH86" s="65"/>
      <c r="AI86" s="65"/>
      <c r="AJ86" s="65"/>
      <c r="AK86" s="65"/>
      <c r="AL86" s="65"/>
      <c r="AM86" s="65"/>
      <c r="AN86" s="65"/>
      <c r="AO86" s="65"/>
      <c r="AP86" s="65"/>
      <c r="AQ86" s="65"/>
      <c r="AR86" s="65"/>
      <c r="AS86" s="65"/>
      <c r="AT86" s="65"/>
      <c r="AU86" s="65"/>
      <c r="AV86" s="65"/>
      <c r="AW86" s="65"/>
      <c r="AX86" s="65"/>
      <c r="AY86" s="65"/>
      <c r="AZ86" s="65"/>
      <c r="BA86" s="65"/>
      <c r="BB86" s="65"/>
      <c r="BC86" s="65"/>
      <c r="BD86" s="65"/>
      <c r="BE86" s="65"/>
      <c r="BF86" s="65"/>
      <c r="BG86" s="65"/>
      <c r="BH86" s="65"/>
      <c r="BI86" s="65"/>
      <c r="BJ86" s="65"/>
      <c r="BK86" s="65"/>
      <c r="BL86" s="65"/>
      <c r="BM86" s="65"/>
      <c r="BN86" s="65"/>
      <c r="BO86" s="65"/>
      <c r="BP86" s="65"/>
      <c r="BQ86" s="65"/>
      <c r="BR86" s="65"/>
      <c r="BS86" s="65"/>
      <c r="BT86" s="65"/>
      <c r="BU86" s="65"/>
      <c r="BV86" s="65"/>
      <c r="BW86" s="65"/>
      <c r="BX86" s="65"/>
      <c r="BY86" s="65"/>
      <c r="BZ86" s="65"/>
      <c r="CA86" s="65"/>
      <c r="CB86" s="65"/>
    </row>
    <row r="87" spans="1:80" x14ac:dyDescent="0.3">
      <c r="A87" s="65"/>
      <c r="B87" s="65"/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99"/>
      <c r="N87" s="66"/>
      <c r="O87" s="99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H87" s="65"/>
      <c r="AI87" s="65"/>
      <c r="AJ87" s="65"/>
      <c r="AK87" s="65"/>
      <c r="AL87" s="65"/>
      <c r="AM87" s="65"/>
      <c r="AN87" s="65"/>
      <c r="AO87" s="65"/>
      <c r="AP87" s="65"/>
      <c r="AQ87" s="65"/>
      <c r="AR87" s="65"/>
      <c r="AS87" s="65"/>
      <c r="AT87" s="65"/>
      <c r="AU87" s="65"/>
      <c r="AV87" s="65"/>
      <c r="AW87" s="65"/>
      <c r="AX87" s="65"/>
      <c r="AY87" s="65"/>
      <c r="AZ87" s="65"/>
      <c r="BA87" s="65"/>
      <c r="BB87" s="65"/>
      <c r="BC87" s="65"/>
      <c r="BD87" s="65"/>
      <c r="BE87" s="65"/>
      <c r="BF87" s="65"/>
      <c r="BG87" s="65"/>
      <c r="BH87" s="65"/>
      <c r="BI87" s="65"/>
      <c r="BJ87" s="65"/>
      <c r="BK87" s="65"/>
      <c r="BL87" s="65"/>
      <c r="BM87" s="65"/>
      <c r="BN87" s="65"/>
      <c r="BO87" s="65"/>
      <c r="BP87" s="65"/>
      <c r="BQ87" s="65"/>
      <c r="BR87" s="65"/>
      <c r="BS87" s="65"/>
      <c r="BT87" s="65"/>
      <c r="BU87" s="65"/>
      <c r="BV87" s="65"/>
      <c r="BW87" s="65"/>
      <c r="BX87" s="65"/>
      <c r="BY87" s="65"/>
      <c r="BZ87" s="65"/>
      <c r="CA87" s="65"/>
      <c r="CB87" s="65"/>
    </row>
    <row r="88" spans="1:80" x14ac:dyDescent="0.3">
      <c r="A88" s="65"/>
      <c r="B88" s="65"/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99"/>
      <c r="N88" s="66"/>
      <c r="O88" s="99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H88" s="65"/>
      <c r="AI88" s="65"/>
      <c r="AJ88" s="65"/>
      <c r="AK88" s="65"/>
      <c r="AL88" s="65"/>
      <c r="AM88" s="65"/>
      <c r="AN88" s="65"/>
      <c r="AO88" s="65"/>
      <c r="AP88" s="65"/>
      <c r="AQ88" s="65"/>
      <c r="AR88" s="65"/>
      <c r="AS88" s="65"/>
      <c r="AT88" s="65"/>
      <c r="AU88" s="65"/>
      <c r="AV88" s="65"/>
      <c r="AW88" s="65"/>
      <c r="AX88" s="65"/>
      <c r="AY88" s="65"/>
      <c r="AZ88" s="65"/>
      <c r="BA88" s="65"/>
      <c r="BB88" s="65"/>
      <c r="BC88" s="65"/>
      <c r="BD88" s="65"/>
      <c r="BE88" s="65"/>
      <c r="BF88" s="65"/>
      <c r="BG88" s="65"/>
      <c r="BH88" s="65"/>
      <c r="BI88" s="65"/>
      <c r="BJ88" s="65"/>
      <c r="BK88" s="65"/>
      <c r="BL88" s="65"/>
      <c r="BM88" s="65"/>
      <c r="BN88" s="65"/>
      <c r="BO88" s="65"/>
      <c r="BP88" s="65"/>
      <c r="BQ88" s="65"/>
      <c r="BR88" s="65"/>
      <c r="BS88" s="65"/>
      <c r="BT88" s="65"/>
      <c r="BU88" s="65"/>
      <c r="BV88" s="65"/>
      <c r="BW88" s="65"/>
      <c r="BX88" s="65"/>
      <c r="BY88" s="65"/>
      <c r="BZ88" s="65"/>
      <c r="CA88" s="65"/>
      <c r="CB88" s="65"/>
    </row>
    <row r="89" spans="1:80" x14ac:dyDescent="0.3">
      <c r="A89" s="65"/>
      <c r="B89" s="68"/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87"/>
      <c r="N89" s="68"/>
      <c r="O89" s="87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5"/>
      <c r="AB89" s="65"/>
      <c r="AC89" s="65"/>
      <c r="AD89" s="65"/>
      <c r="AE89" s="65"/>
      <c r="AF89" s="65"/>
      <c r="AG89" s="65"/>
      <c r="AH89" s="65"/>
      <c r="AI89" s="65"/>
      <c r="AJ89" s="65"/>
      <c r="AK89" s="65"/>
      <c r="AL89" s="65"/>
      <c r="AM89" s="65"/>
      <c r="AN89" s="65"/>
      <c r="AO89" s="65"/>
      <c r="AP89" s="65"/>
      <c r="AQ89" s="65"/>
      <c r="AR89" s="65"/>
      <c r="AS89" s="65"/>
      <c r="AT89" s="65"/>
      <c r="AU89" s="65"/>
      <c r="AV89" s="65"/>
      <c r="AW89" s="65"/>
      <c r="AX89" s="65"/>
      <c r="AY89" s="65"/>
      <c r="AZ89" s="65"/>
      <c r="BA89" s="65"/>
      <c r="BB89" s="65"/>
      <c r="BC89" s="65"/>
      <c r="BD89" s="65"/>
      <c r="BE89" s="65"/>
      <c r="BF89" s="65"/>
      <c r="BG89" s="65"/>
      <c r="BH89" s="65"/>
      <c r="BI89" s="65"/>
      <c r="BJ89" s="65"/>
      <c r="BK89" s="65"/>
      <c r="BL89" s="65"/>
      <c r="BM89" s="65"/>
      <c r="BN89" s="65"/>
      <c r="BO89" s="65"/>
      <c r="BP89" s="65"/>
      <c r="BQ89" s="65"/>
      <c r="BR89" s="65"/>
      <c r="BS89" s="65"/>
      <c r="BT89" s="65"/>
      <c r="BU89" s="65"/>
      <c r="BV89" s="65"/>
      <c r="BW89" s="65"/>
      <c r="BX89" s="65"/>
      <c r="BY89" s="65"/>
      <c r="BZ89" s="65"/>
      <c r="CA89" s="65"/>
      <c r="CB89" s="65"/>
    </row>
    <row r="90" spans="1:80" x14ac:dyDescent="0.3">
      <c r="A90" s="65"/>
      <c r="B90" s="70"/>
      <c r="C90" s="70"/>
      <c r="D90" s="71"/>
      <c r="E90" s="71"/>
      <c r="F90" s="71"/>
      <c r="G90" s="70"/>
      <c r="H90" s="70"/>
      <c r="I90" s="70"/>
      <c r="J90" s="70"/>
      <c r="K90" s="70"/>
      <c r="L90" s="70"/>
      <c r="M90" s="70"/>
      <c r="N90" s="194"/>
      <c r="O90" s="80"/>
      <c r="P90" s="75"/>
      <c r="Q90" s="75"/>
      <c r="R90" s="75"/>
      <c r="S90" s="75"/>
      <c r="T90" s="75"/>
      <c r="U90" s="75"/>
      <c r="V90" s="74"/>
      <c r="W90" s="74"/>
      <c r="X90" s="74"/>
      <c r="Y90" s="73"/>
      <c r="Z90" s="72"/>
      <c r="AA90" s="65"/>
      <c r="AB90" s="65"/>
      <c r="AC90" s="65"/>
      <c r="AD90" s="65"/>
      <c r="AE90" s="65"/>
      <c r="AF90" s="65"/>
      <c r="AG90" s="65"/>
      <c r="AH90" s="65"/>
      <c r="AI90" s="65"/>
      <c r="AJ90" s="65"/>
      <c r="AK90" s="65"/>
      <c r="AL90" s="65"/>
      <c r="AM90" s="65"/>
      <c r="AN90" s="65"/>
      <c r="AO90" s="65"/>
      <c r="AP90" s="65"/>
      <c r="AQ90" s="65"/>
      <c r="AR90" s="65"/>
      <c r="AS90" s="65"/>
      <c r="AT90" s="65"/>
      <c r="AU90" s="65"/>
      <c r="AV90" s="65"/>
      <c r="AW90" s="65"/>
      <c r="AX90" s="65"/>
      <c r="AY90" s="65"/>
      <c r="AZ90" s="65"/>
      <c r="BA90" s="65"/>
      <c r="BB90" s="65"/>
      <c r="BC90" s="65"/>
      <c r="BD90" s="65"/>
      <c r="BE90" s="65"/>
      <c r="BF90" s="65"/>
      <c r="BG90" s="65"/>
      <c r="BH90" s="65"/>
      <c r="BI90" s="65"/>
      <c r="BJ90" s="65"/>
      <c r="BK90" s="65"/>
      <c r="BL90" s="65"/>
      <c r="BM90" s="65"/>
      <c r="BN90" s="65"/>
      <c r="BO90" s="65"/>
      <c r="BP90" s="65"/>
      <c r="BQ90" s="65"/>
      <c r="BR90" s="65"/>
      <c r="BS90" s="65"/>
      <c r="BT90" s="65"/>
      <c r="BU90" s="65"/>
      <c r="BV90" s="65"/>
      <c r="BW90" s="65"/>
      <c r="BX90" s="65"/>
      <c r="BY90" s="65"/>
      <c r="BZ90" s="65"/>
      <c r="CA90" s="65"/>
      <c r="CB90" s="65"/>
    </row>
    <row r="91" spans="1:80" x14ac:dyDescent="0.3">
      <c r="A91" s="65"/>
      <c r="B91" s="70"/>
      <c r="C91" s="70"/>
      <c r="D91" s="71"/>
      <c r="E91" s="71"/>
      <c r="F91" s="71"/>
      <c r="G91" s="70"/>
      <c r="H91" s="70"/>
      <c r="I91" s="70"/>
      <c r="J91" s="70"/>
      <c r="K91" s="70"/>
      <c r="L91" s="70"/>
      <c r="M91" s="70"/>
      <c r="N91" s="194"/>
      <c r="O91" s="80"/>
      <c r="P91" s="75"/>
      <c r="Q91" s="75"/>
      <c r="R91" s="75"/>
      <c r="S91" s="75"/>
      <c r="T91" s="75"/>
      <c r="U91" s="75"/>
      <c r="V91" s="74"/>
      <c r="W91" s="74"/>
      <c r="X91" s="74"/>
      <c r="Y91" s="73"/>
      <c r="Z91" s="72"/>
      <c r="AA91" s="65"/>
      <c r="AB91" s="65"/>
      <c r="AC91" s="65"/>
      <c r="AD91" s="65"/>
      <c r="AE91" s="65"/>
      <c r="AF91" s="65"/>
      <c r="AG91" s="65"/>
      <c r="AH91" s="65"/>
      <c r="AI91" s="65"/>
      <c r="AJ91" s="65"/>
      <c r="AK91" s="65"/>
      <c r="AL91" s="65"/>
      <c r="AM91" s="65"/>
      <c r="AN91" s="65"/>
      <c r="AO91" s="65"/>
      <c r="AP91" s="65"/>
      <c r="AQ91" s="65"/>
      <c r="AR91" s="65"/>
      <c r="AS91" s="65"/>
      <c r="AT91" s="65"/>
      <c r="AU91" s="65"/>
      <c r="AV91" s="65"/>
      <c r="AW91" s="65"/>
      <c r="AX91" s="65"/>
      <c r="AY91" s="65"/>
      <c r="AZ91" s="65"/>
      <c r="BA91" s="65"/>
      <c r="BB91" s="65"/>
      <c r="BC91" s="65"/>
      <c r="BD91" s="65"/>
      <c r="BE91" s="65"/>
      <c r="BF91" s="65"/>
      <c r="BG91" s="65"/>
      <c r="BH91" s="65"/>
      <c r="BI91" s="65"/>
      <c r="BJ91" s="65"/>
      <c r="BK91" s="65"/>
      <c r="BL91" s="65"/>
      <c r="BM91" s="65"/>
      <c r="BN91" s="65"/>
      <c r="BO91" s="65"/>
      <c r="BP91" s="65"/>
      <c r="BQ91" s="65"/>
      <c r="BR91" s="65"/>
      <c r="BS91" s="65"/>
      <c r="BT91" s="65"/>
      <c r="BU91" s="65"/>
      <c r="BV91" s="65"/>
      <c r="BW91" s="65"/>
      <c r="BX91" s="65"/>
      <c r="BY91" s="65"/>
      <c r="BZ91" s="65"/>
      <c r="CA91" s="65"/>
      <c r="CB91" s="65"/>
    </row>
    <row r="92" spans="1:80" x14ac:dyDescent="0.3">
      <c r="A92" s="65"/>
      <c r="B92" s="70"/>
      <c r="C92" s="70"/>
      <c r="D92" s="71"/>
      <c r="E92" s="71"/>
      <c r="F92" s="71"/>
      <c r="G92" s="70"/>
      <c r="H92" s="70"/>
      <c r="I92" s="70"/>
      <c r="J92" s="70"/>
      <c r="K92" s="70"/>
      <c r="L92" s="70"/>
      <c r="M92" s="70"/>
      <c r="N92" s="194"/>
      <c r="O92" s="80"/>
      <c r="P92" s="75"/>
      <c r="Q92" s="75"/>
      <c r="R92" s="75"/>
      <c r="S92" s="75"/>
      <c r="T92" s="75"/>
      <c r="U92" s="75"/>
      <c r="V92" s="74"/>
      <c r="W92" s="74"/>
      <c r="X92" s="74"/>
      <c r="Y92" s="73"/>
      <c r="Z92" s="72"/>
      <c r="AA92" s="65"/>
      <c r="AB92" s="65"/>
      <c r="AC92" s="65"/>
      <c r="AD92" s="65"/>
      <c r="AE92" s="65"/>
      <c r="AF92" s="65"/>
      <c r="AG92" s="65"/>
      <c r="AH92" s="65"/>
      <c r="AI92" s="65"/>
      <c r="AJ92" s="65"/>
      <c r="AK92" s="65"/>
      <c r="AL92" s="65"/>
      <c r="AM92" s="65"/>
      <c r="AN92" s="65"/>
      <c r="AO92" s="65"/>
      <c r="AP92" s="65"/>
      <c r="AQ92" s="65"/>
      <c r="AR92" s="65"/>
      <c r="AS92" s="65"/>
      <c r="AT92" s="65"/>
      <c r="AU92" s="65"/>
      <c r="AV92" s="65"/>
      <c r="AW92" s="65"/>
      <c r="AX92" s="65"/>
      <c r="AY92" s="65"/>
      <c r="AZ92" s="65"/>
      <c r="BA92" s="65"/>
      <c r="BB92" s="65"/>
      <c r="BC92" s="65"/>
      <c r="BD92" s="65"/>
      <c r="BE92" s="65"/>
      <c r="BF92" s="65"/>
      <c r="BG92" s="65"/>
      <c r="BH92" s="65"/>
      <c r="BI92" s="65"/>
      <c r="BJ92" s="65"/>
      <c r="BK92" s="65"/>
      <c r="BL92" s="65"/>
      <c r="BM92" s="65"/>
      <c r="BN92" s="65"/>
      <c r="BO92" s="65"/>
      <c r="BP92" s="65"/>
      <c r="BQ92" s="65"/>
      <c r="BR92" s="65"/>
      <c r="BS92" s="65"/>
      <c r="BT92" s="65"/>
      <c r="BU92" s="65"/>
      <c r="BV92" s="65"/>
      <c r="BW92" s="65"/>
      <c r="BX92" s="65"/>
      <c r="BY92" s="65"/>
      <c r="BZ92" s="65"/>
      <c r="CA92" s="65"/>
      <c r="CB92" s="65"/>
    </row>
    <row r="93" spans="1:80" x14ac:dyDescent="0.3">
      <c r="A93" s="65"/>
      <c r="B93" s="70"/>
      <c r="C93" s="70"/>
      <c r="D93" s="71"/>
      <c r="E93" s="71"/>
      <c r="F93" s="71"/>
      <c r="G93" s="70"/>
      <c r="H93" s="70"/>
      <c r="I93" s="70"/>
      <c r="J93" s="70"/>
      <c r="K93" s="70"/>
      <c r="L93" s="70"/>
      <c r="M93" s="70"/>
      <c r="N93" s="194"/>
      <c r="O93" s="80"/>
      <c r="P93" s="75"/>
      <c r="Q93" s="75"/>
      <c r="R93" s="75"/>
      <c r="S93" s="75"/>
      <c r="T93" s="75"/>
      <c r="U93" s="75"/>
      <c r="V93" s="74"/>
      <c r="W93" s="74"/>
      <c r="X93" s="74"/>
      <c r="Y93" s="73"/>
      <c r="Z93" s="72"/>
      <c r="AA93" s="65"/>
      <c r="AB93" s="65"/>
      <c r="AC93" s="65"/>
      <c r="AD93" s="65"/>
      <c r="AE93" s="65"/>
      <c r="AF93" s="65"/>
      <c r="AG93" s="65"/>
      <c r="AH93" s="65"/>
      <c r="AI93" s="65"/>
      <c r="AJ93" s="65"/>
      <c r="AK93" s="65"/>
      <c r="AL93" s="65"/>
      <c r="AM93" s="65"/>
      <c r="AN93" s="65"/>
      <c r="AO93" s="65"/>
      <c r="AP93" s="65"/>
      <c r="AQ93" s="65"/>
      <c r="AR93" s="65"/>
      <c r="AS93" s="65"/>
      <c r="AT93" s="65"/>
      <c r="AU93" s="65"/>
      <c r="AV93" s="65"/>
      <c r="AW93" s="65"/>
      <c r="AX93" s="65"/>
      <c r="AY93" s="65"/>
      <c r="AZ93" s="65"/>
      <c r="BA93" s="65"/>
      <c r="BB93" s="65"/>
      <c r="BC93" s="65"/>
      <c r="BD93" s="65"/>
      <c r="BE93" s="65"/>
      <c r="BF93" s="65"/>
      <c r="BG93" s="65"/>
      <c r="BH93" s="65"/>
      <c r="BI93" s="65"/>
      <c r="BJ93" s="65"/>
      <c r="BK93" s="65"/>
      <c r="BL93" s="65"/>
      <c r="BM93" s="65"/>
      <c r="BN93" s="65"/>
      <c r="BO93" s="65"/>
      <c r="BP93" s="65"/>
      <c r="BQ93" s="65"/>
      <c r="BR93" s="65"/>
      <c r="BS93" s="65"/>
      <c r="BT93" s="65"/>
      <c r="BU93" s="65"/>
      <c r="BV93" s="65"/>
      <c r="BW93" s="65"/>
      <c r="BX93" s="65"/>
      <c r="BY93" s="65"/>
      <c r="BZ93" s="65"/>
      <c r="CA93" s="65"/>
      <c r="CB93" s="65"/>
    </row>
    <row r="94" spans="1:80" x14ac:dyDescent="0.3">
      <c r="A94" s="65"/>
      <c r="B94" s="70"/>
      <c r="C94" s="70"/>
      <c r="D94" s="71"/>
      <c r="E94" s="71"/>
      <c r="F94" s="71"/>
      <c r="G94" s="70"/>
      <c r="H94" s="70"/>
      <c r="I94" s="70"/>
      <c r="J94" s="70"/>
      <c r="K94" s="70"/>
      <c r="L94" s="70"/>
      <c r="M94" s="70"/>
      <c r="N94" s="194"/>
      <c r="O94" s="80"/>
      <c r="P94" s="75"/>
      <c r="Q94" s="75"/>
      <c r="R94" s="75"/>
      <c r="S94" s="75"/>
      <c r="T94" s="75"/>
      <c r="U94" s="75"/>
      <c r="V94" s="74"/>
      <c r="W94" s="74"/>
      <c r="X94" s="74"/>
      <c r="Y94" s="73"/>
      <c r="Z94" s="72"/>
      <c r="AA94" s="65"/>
      <c r="AB94" s="65"/>
      <c r="AC94" s="125"/>
      <c r="AD94" s="125"/>
      <c r="AE94" s="126"/>
      <c r="AF94" s="126"/>
      <c r="AG94" s="126"/>
      <c r="AH94" s="125"/>
      <c r="AI94" s="125"/>
      <c r="AJ94" s="125"/>
      <c r="AK94" s="125"/>
      <c r="AL94" s="125"/>
      <c r="AM94" s="125"/>
      <c r="AN94" s="125"/>
      <c r="AO94" s="82"/>
      <c r="AP94" s="125"/>
      <c r="AQ94" s="125"/>
      <c r="AR94" s="125"/>
      <c r="AS94" s="125"/>
      <c r="AT94" s="125"/>
      <c r="AU94" s="125"/>
      <c r="AV94" s="125"/>
      <c r="AW94" s="126"/>
      <c r="AX94" s="126"/>
      <c r="AY94" s="126"/>
      <c r="AZ94" s="125"/>
      <c r="BA94" s="125"/>
      <c r="BB94" s="65"/>
      <c r="BC94" s="65"/>
      <c r="BD94" s="125"/>
      <c r="BE94" s="125"/>
      <c r="BF94" s="126"/>
      <c r="BG94" s="126"/>
      <c r="BH94" s="126"/>
      <c r="BI94" s="125"/>
      <c r="BJ94" s="125"/>
      <c r="BK94" s="125"/>
      <c r="BL94" s="125"/>
      <c r="BM94" s="125"/>
      <c r="BN94" s="125"/>
      <c r="BO94" s="129"/>
      <c r="BP94" s="82"/>
      <c r="BQ94" s="129"/>
      <c r="BR94" s="125"/>
      <c r="BS94" s="125"/>
      <c r="BT94" s="125"/>
      <c r="BU94" s="125"/>
      <c r="BV94" s="125"/>
      <c r="BW94" s="125"/>
      <c r="BX94" s="126"/>
      <c r="BY94" s="126"/>
      <c r="BZ94" s="126"/>
      <c r="CA94" s="125"/>
      <c r="CB94" s="125"/>
    </row>
    <row r="95" spans="1:80" x14ac:dyDescent="0.3">
      <c r="A95" s="65"/>
      <c r="B95" s="70"/>
      <c r="C95" s="70"/>
      <c r="D95" s="71"/>
      <c r="E95" s="71"/>
      <c r="F95" s="71"/>
      <c r="G95" s="70"/>
      <c r="H95" s="70"/>
      <c r="I95" s="70"/>
      <c r="J95" s="70"/>
      <c r="K95" s="70"/>
      <c r="L95" s="70"/>
      <c r="M95" s="70"/>
      <c r="N95" s="194"/>
      <c r="O95" s="80"/>
      <c r="P95" s="75"/>
      <c r="Q95" s="75"/>
      <c r="R95" s="75"/>
      <c r="S95" s="75"/>
      <c r="T95" s="75"/>
      <c r="U95" s="75"/>
      <c r="V95" s="74"/>
      <c r="W95" s="74"/>
      <c r="X95" s="74"/>
      <c r="Y95" s="73"/>
      <c r="Z95" s="72"/>
      <c r="AA95" s="65"/>
      <c r="AB95" s="65"/>
      <c r="AC95" s="125"/>
      <c r="AD95" s="125"/>
      <c r="AE95" s="126"/>
      <c r="AF95" s="126"/>
      <c r="AG95" s="126"/>
      <c r="AH95" s="125"/>
      <c r="AI95" s="125"/>
      <c r="AJ95" s="125"/>
      <c r="AK95" s="125"/>
      <c r="AL95" s="125"/>
      <c r="AM95" s="125"/>
      <c r="AN95" s="125"/>
      <c r="AO95" s="82"/>
      <c r="AP95" s="125"/>
      <c r="AQ95" s="125"/>
      <c r="AR95" s="125"/>
      <c r="AS95" s="125"/>
      <c r="AT95" s="125"/>
      <c r="AU95" s="125"/>
      <c r="AV95" s="125"/>
      <c r="AW95" s="126"/>
      <c r="AX95" s="126"/>
      <c r="AY95" s="126"/>
      <c r="AZ95" s="125"/>
      <c r="BA95" s="125"/>
      <c r="BB95" s="65"/>
      <c r="BC95" s="65"/>
      <c r="BD95" s="125"/>
      <c r="BE95" s="125"/>
      <c r="BF95" s="126"/>
      <c r="BG95" s="126"/>
      <c r="BH95" s="126"/>
      <c r="BI95" s="125"/>
      <c r="BJ95" s="125"/>
      <c r="BK95" s="125"/>
      <c r="BL95" s="125"/>
      <c r="BM95" s="125"/>
      <c r="BN95" s="125"/>
      <c r="BO95" s="129"/>
      <c r="BP95" s="82"/>
      <c r="BQ95" s="129"/>
      <c r="BR95" s="125"/>
      <c r="BS95" s="125"/>
      <c r="BT95" s="125"/>
      <c r="BU95" s="125"/>
      <c r="BV95" s="125"/>
      <c r="BW95" s="125"/>
      <c r="BX95" s="126"/>
      <c r="BY95" s="126"/>
      <c r="BZ95" s="126"/>
      <c r="CA95" s="125"/>
      <c r="CB95" s="125"/>
    </row>
    <row r="96" spans="1:80" x14ac:dyDescent="0.3">
      <c r="A96" s="65"/>
      <c r="B96" s="70"/>
      <c r="C96" s="70"/>
      <c r="D96" s="71"/>
      <c r="E96" s="71"/>
      <c r="F96" s="71"/>
      <c r="G96" s="70"/>
      <c r="H96" s="70"/>
      <c r="I96" s="70"/>
      <c r="J96" s="70"/>
      <c r="K96" s="70"/>
      <c r="L96" s="70"/>
      <c r="M96" s="70"/>
      <c r="N96" s="194"/>
      <c r="O96" s="80"/>
      <c r="P96" s="75"/>
      <c r="Q96" s="75"/>
      <c r="R96" s="75"/>
      <c r="S96" s="75"/>
      <c r="T96" s="75"/>
      <c r="U96" s="75"/>
      <c r="V96" s="74"/>
      <c r="W96" s="74"/>
      <c r="X96" s="74"/>
      <c r="Y96" s="73"/>
      <c r="Z96" s="72"/>
      <c r="AA96" s="65"/>
      <c r="AB96" s="65"/>
      <c r="AC96" s="125"/>
      <c r="AD96" s="125"/>
      <c r="AE96" s="126"/>
      <c r="AF96" s="126"/>
      <c r="AG96" s="126"/>
      <c r="AH96" s="125"/>
      <c r="AI96" s="125"/>
      <c r="AJ96" s="125"/>
      <c r="AK96" s="125"/>
      <c r="AL96" s="125"/>
      <c r="AM96" s="125"/>
      <c r="AN96" s="125"/>
      <c r="AO96" s="82"/>
      <c r="AP96" s="125"/>
      <c r="AQ96" s="125"/>
      <c r="AR96" s="125"/>
      <c r="AS96" s="125"/>
      <c r="AT96" s="125"/>
      <c r="AU96" s="125"/>
      <c r="AV96" s="125"/>
      <c r="AW96" s="126"/>
      <c r="AX96" s="126"/>
      <c r="AY96" s="126"/>
      <c r="AZ96" s="125"/>
      <c r="BA96" s="125"/>
      <c r="BB96" s="65"/>
      <c r="BC96" s="65"/>
      <c r="BD96" s="125"/>
      <c r="BE96" s="125"/>
      <c r="BF96" s="126"/>
      <c r="BG96" s="126"/>
      <c r="BH96" s="126"/>
      <c r="BI96" s="125"/>
      <c r="BJ96" s="125"/>
      <c r="BK96" s="125"/>
      <c r="BL96" s="125"/>
      <c r="BM96" s="125"/>
      <c r="BN96" s="125"/>
      <c r="BO96" s="129"/>
      <c r="BP96" s="82"/>
      <c r="BQ96" s="129"/>
      <c r="BR96" s="125"/>
      <c r="BS96" s="125"/>
      <c r="BT96" s="125"/>
      <c r="BU96" s="125"/>
      <c r="BV96" s="125"/>
      <c r="BW96" s="125"/>
      <c r="BX96" s="126"/>
      <c r="BY96" s="126"/>
      <c r="BZ96" s="126"/>
      <c r="CA96" s="125"/>
      <c r="CB96" s="125"/>
    </row>
    <row r="97" spans="1:80" x14ac:dyDescent="0.3">
      <c r="A97" s="65"/>
      <c r="B97" s="70"/>
      <c r="C97" s="70"/>
      <c r="D97" s="71"/>
      <c r="E97" s="71"/>
      <c r="F97" s="71"/>
      <c r="G97" s="70"/>
      <c r="H97" s="70"/>
      <c r="I97" s="70"/>
      <c r="J97" s="70"/>
      <c r="K97" s="70"/>
      <c r="L97" s="70"/>
      <c r="M97" s="70"/>
      <c r="N97" s="194"/>
      <c r="O97" s="80"/>
      <c r="P97" s="75"/>
      <c r="Q97" s="75"/>
      <c r="R97" s="75"/>
      <c r="S97" s="75"/>
      <c r="T97" s="75"/>
      <c r="U97" s="75"/>
      <c r="V97" s="74"/>
      <c r="W97" s="74"/>
      <c r="X97" s="74"/>
      <c r="Y97" s="73"/>
      <c r="Z97" s="72"/>
      <c r="AA97" s="65"/>
      <c r="AB97" s="65"/>
      <c r="AC97" s="125"/>
      <c r="AD97" s="125"/>
      <c r="AE97" s="126"/>
      <c r="AF97" s="126"/>
      <c r="AG97" s="126"/>
      <c r="AH97" s="125"/>
      <c r="AI97" s="125"/>
      <c r="AJ97" s="125"/>
      <c r="AK97" s="125"/>
      <c r="AL97" s="125"/>
      <c r="AM97" s="125"/>
      <c r="AN97" s="125"/>
      <c r="AO97" s="82"/>
      <c r="AP97" s="125"/>
      <c r="AQ97" s="125"/>
      <c r="AR97" s="125"/>
      <c r="AS97" s="125"/>
      <c r="AT97" s="125"/>
      <c r="AU97" s="125"/>
      <c r="AV97" s="125"/>
      <c r="AW97" s="126"/>
      <c r="AX97" s="126"/>
      <c r="AY97" s="126"/>
      <c r="AZ97" s="125"/>
      <c r="BA97" s="125"/>
      <c r="BB97" s="65"/>
      <c r="BC97" s="65"/>
      <c r="BD97" s="125"/>
      <c r="BE97" s="125"/>
      <c r="BF97" s="126"/>
      <c r="BG97" s="126"/>
      <c r="BH97" s="126"/>
      <c r="BI97" s="125"/>
      <c r="BJ97" s="125"/>
      <c r="BK97" s="125"/>
      <c r="BL97" s="125"/>
      <c r="BM97" s="125"/>
      <c r="BN97" s="125"/>
      <c r="BO97" s="129"/>
      <c r="BP97" s="82"/>
      <c r="BQ97" s="129"/>
      <c r="BR97" s="125"/>
      <c r="BS97" s="125"/>
      <c r="BT97" s="125"/>
      <c r="BU97" s="125"/>
      <c r="BV97" s="125"/>
      <c r="BW97" s="125"/>
      <c r="BX97" s="126"/>
      <c r="BY97" s="126"/>
      <c r="BZ97" s="126"/>
      <c r="CA97" s="125"/>
      <c r="CB97" s="125"/>
    </row>
    <row r="98" spans="1:80" x14ac:dyDescent="0.3">
      <c r="A98" s="65"/>
      <c r="B98" s="70"/>
      <c r="C98" s="70"/>
      <c r="D98" s="71"/>
      <c r="E98" s="71"/>
      <c r="F98" s="71"/>
      <c r="G98" s="70"/>
      <c r="H98" s="70"/>
      <c r="I98" s="70"/>
      <c r="J98" s="70"/>
      <c r="K98" s="70"/>
      <c r="L98" s="70"/>
      <c r="M98" s="70"/>
      <c r="N98" s="194"/>
      <c r="O98" s="80"/>
      <c r="P98" s="75"/>
      <c r="Q98" s="75"/>
      <c r="R98" s="75"/>
      <c r="S98" s="75"/>
      <c r="T98" s="75"/>
      <c r="U98" s="75"/>
      <c r="V98" s="74"/>
      <c r="W98" s="74"/>
      <c r="X98" s="74"/>
      <c r="Y98" s="73"/>
      <c r="Z98" s="72"/>
      <c r="AA98" s="65"/>
      <c r="AB98" s="65"/>
      <c r="AC98" s="125"/>
      <c r="AD98" s="125"/>
      <c r="AE98" s="126"/>
      <c r="AF98" s="126"/>
      <c r="AG98" s="126"/>
      <c r="AH98" s="125"/>
      <c r="AI98" s="125"/>
      <c r="AJ98" s="125"/>
      <c r="AK98" s="125"/>
      <c r="AL98" s="125"/>
      <c r="AM98" s="125"/>
      <c r="AN98" s="125"/>
      <c r="AO98" s="82"/>
      <c r="AP98" s="125"/>
      <c r="AQ98" s="125"/>
      <c r="AR98" s="125"/>
      <c r="AS98" s="125"/>
      <c r="AT98" s="125"/>
      <c r="AU98" s="125"/>
      <c r="AV98" s="125"/>
      <c r="AW98" s="126"/>
      <c r="AX98" s="126"/>
      <c r="AY98" s="126"/>
      <c r="AZ98" s="125"/>
      <c r="BA98" s="125"/>
      <c r="BB98" s="65"/>
      <c r="BC98" s="65"/>
      <c r="BD98" s="125"/>
      <c r="BE98" s="125"/>
      <c r="BF98" s="126"/>
      <c r="BG98" s="126"/>
      <c r="BH98" s="126"/>
      <c r="BI98" s="125"/>
      <c r="BJ98" s="125"/>
      <c r="BK98" s="125"/>
      <c r="BL98" s="125"/>
      <c r="BM98" s="125"/>
      <c r="BN98" s="125"/>
      <c r="BO98" s="129"/>
      <c r="BP98" s="82"/>
      <c r="BQ98" s="129"/>
      <c r="BR98" s="125"/>
      <c r="BS98" s="125"/>
      <c r="BT98" s="125"/>
      <c r="BU98" s="125"/>
      <c r="BV98" s="125"/>
      <c r="BW98" s="125"/>
      <c r="BX98" s="126"/>
      <c r="BY98" s="126"/>
      <c r="BZ98" s="126"/>
      <c r="CA98" s="125"/>
      <c r="CB98" s="125"/>
    </row>
    <row r="99" spans="1:80" x14ac:dyDescent="0.3">
      <c r="A99" s="65"/>
      <c r="B99" s="70"/>
      <c r="C99" s="70"/>
      <c r="D99" s="71"/>
      <c r="E99" s="71"/>
      <c r="F99" s="71"/>
      <c r="G99" s="70"/>
      <c r="H99" s="70"/>
      <c r="I99" s="70"/>
      <c r="J99" s="70"/>
      <c r="K99" s="70"/>
      <c r="L99" s="70"/>
      <c r="M99" s="70"/>
      <c r="N99" s="194"/>
      <c r="O99" s="80"/>
      <c r="P99" s="75"/>
      <c r="Q99" s="75"/>
      <c r="R99" s="75"/>
      <c r="S99" s="75"/>
      <c r="T99" s="75"/>
      <c r="U99" s="75"/>
      <c r="V99" s="74"/>
      <c r="W99" s="74"/>
      <c r="X99" s="74"/>
      <c r="Y99" s="73"/>
      <c r="Z99" s="72"/>
      <c r="AA99" s="65"/>
      <c r="AB99" s="65"/>
      <c r="AC99" s="125"/>
      <c r="AD99" s="125"/>
      <c r="AE99" s="126"/>
      <c r="AF99" s="126"/>
      <c r="AG99" s="126"/>
      <c r="AH99" s="125"/>
      <c r="AI99" s="125"/>
      <c r="AJ99" s="125"/>
      <c r="AK99" s="125"/>
      <c r="AL99" s="125"/>
      <c r="AM99" s="125"/>
      <c r="AN99" s="125"/>
      <c r="AO99" s="82"/>
      <c r="AP99" s="125"/>
      <c r="AQ99" s="125"/>
      <c r="AR99" s="125"/>
      <c r="AS99" s="125"/>
      <c r="AT99" s="125"/>
      <c r="AU99" s="125"/>
      <c r="AV99" s="125"/>
      <c r="AW99" s="126"/>
      <c r="AX99" s="126"/>
      <c r="AY99" s="126"/>
      <c r="AZ99" s="125"/>
      <c r="BA99" s="125"/>
      <c r="BB99" s="65"/>
      <c r="BC99" s="65"/>
      <c r="BD99" s="125"/>
      <c r="BE99" s="125"/>
      <c r="BF99" s="126"/>
      <c r="BG99" s="126"/>
      <c r="BH99" s="126"/>
      <c r="BI99" s="125"/>
      <c r="BJ99" s="125"/>
      <c r="BK99" s="125"/>
      <c r="BL99" s="125"/>
      <c r="BM99" s="125"/>
      <c r="BN99" s="125"/>
      <c r="BO99" s="129"/>
      <c r="BP99" s="82"/>
      <c r="BQ99" s="129"/>
      <c r="BR99" s="125"/>
      <c r="BS99" s="125"/>
      <c r="BT99" s="125"/>
      <c r="BU99" s="125"/>
      <c r="BV99" s="125"/>
      <c r="BW99" s="125"/>
      <c r="BX99" s="126"/>
      <c r="BY99" s="126"/>
      <c r="BZ99" s="126"/>
      <c r="CA99" s="125"/>
      <c r="CB99" s="125"/>
    </row>
    <row r="100" spans="1:80" x14ac:dyDescent="0.3">
      <c r="A100" s="65"/>
      <c r="B100" s="70"/>
      <c r="C100" s="70"/>
      <c r="D100" s="71"/>
      <c r="E100" s="71"/>
      <c r="F100" s="71"/>
      <c r="G100" s="70"/>
      <c r="H100" s="70"/>
      <c r="I100" s="70"/>
      <c r="J100" s="70"/>
      <c r="K100" s="70"/>
      <c r="L100" s="70"/>
      <c r="M100" s="70"/>
      <c r="N100" s="194"/>
      <c r="O100" s="80"/>
      <c r="P100" s="75"/>
      <c r="Q100" s="75"/>
      <c r="R100" s="75"/>
      <c r="S100" s="75"/>
      <c r="T100" s="75"/>
      <c r="U100" s="75"/>
      <c r="V100" s="74"/>
      <c r="W100" s="74"/>
      <c r="X100" s="74"/>
      <c r="Y100" s="73"/>
      <c r="Z100" s="72"/>
      <c r="AA100" s="65"/>
      <c r="AB100" s="65"/>
      <c r="AC100" s="125"/>
      <c r="AD100" s="125"/>
      <c r="AE100" s="126"/>
      <c r="AF100" s="126"/>
      <c r="AG100" s="126"/>
      <c r="AH100" s="125"/>
      <c r="AI100" s="125"/>
      <c r="AJ100" s="125"/>
      <c r="AK100" s="125"/>
      <c r="AL100" s="125"/>
      <c r="AM100" s="125"/>
      <c r="AN100" s="125"/>
      <c r="AO100" s="82"/>
      <c r="AP100" s="125"/>
      <c r="AQ100" s="125"/>
      <c r="AR100" s="125"/>
      <c r="AS100" s="125"/>
      <c r="AT100" s="125"/>
      <c r="AU100" s="125"/>
      <c r="AV100" s="125"/>
      <c r="AW100" s="126"/>
      <c r="AX100" s="126"/>
      <c r="AY100" s="126"/>
      <c r="AZ100" s="125"/>
      <c r="BA100" s="125"/>
      <c r="BB100" s="65"/>
      <c r="BC100" s="65"/>
      <c r="BD100" s="125"/>
      <c r="BE100" s="125"/>
      <c r="BF100" s="126"/>
      <c r="BG100" s="126"/>
      <c r="BH100" s="126"/>
      <c r="BI100" s="125"/>
      <c r="BJ100" s="125"/>
      <c r="BK100" s="125"/>
      <c r="BL100" s="125"/>
      <c r="BM100" s="125"/>
      <c r="BN100" s="125"/>
      <c r="BO100" s="129"/>
      <c r="BP100" s="82"/>
      <c r="BQ100" s="129"/>
      <c r="BR100" s="125"/>
      <c r="BS100" s="125"/>
      <c r="BT100" s="125"/>
      <c r="BU100" s="125"/>
      <c r="BV100" s="125"/>
      <c r="BW100" s="125"/>
      <c r="BX100" s="126"/>
      <c r="BY100" s="126"/>
      <c r="BZ100" s="126"/>
      <c r="CA100" s="125"/>
      <c r="CB100" s="125"/>
    </row>
    <row r="101" spans="1:80" x14ac:dyDescent="0.3">
      <c r="A101" s="65"/>
      <c r="B101" s="70"/>
      <c r="C101" s="70"/>
      <c r="D101" s="71"/>
      <c r="E101" s="71"/>
      <c r="F101" s="71"/>
      <c r="G101" s="70"/>
      <c r="H101" s="70"/>
      <c r="I101" s="70"/>
      <c r="J101" s="70"/>
      <c r="K101" s="70"/>
      <c r="L101" s="70"/>
      <c r="M101" s="70"/>
      <c r="N101" s="194"/>
      <c r="O101" s="80"/>
      <c r="P101" s="75"/>
      <c r="Q101" s="75"/>
      <c r="R101" s="75"/>
      <c r="S101" s="75"/>
      <c r="T101" s="75"/>
      <c r="U101" s="75"/>
      <c r="V101" s="74"/>
      <c r="W101" s="74"/>
      <c r="X101" s="74"/>
      <c r="Y101" s="73"/>
      <c r="Z101" s="72"/>
      <c r="AA101" s="65"/>
      <c r="AB101" s="65"/>
      <c r="AC101" s="65"/>
      <c r="AD101" s="65"/>
      <c r="AE101" s="65"/>
      <c r="AF101" s="65"/>
      <c r="AG101" s="65"/>
      <c r="AH101" s="65"/>
      <c r="AI101" s="65"/>
      <c r="AJ101" s="65"/>
      <c r="AK101" s="65"/>
      <c r="AL101" s="65"/>
      <c r="AM101" s="65"/>
      <c r="AN101" s="125"/>
      <c r="AO101" s="66"/>
      <c r="AP101" s="125"/>
      <c r="AQ101" s="65"/>
      <c r="AR101" s="65"/>
      <c r="AS101" s="65"/>
      <c r="AT101" s="65"/>
      <c r="AU101" s="65"/>
      <c r="AV101" s="65"/>
      <c r="AW101" s="65"/>
      <c r="AX101" s="65"/>
      <c r="AY101" s="65"/>
      <c r="AZ101" s="65"/>
      <c r="BA101" s="65"/>
      <c r="BB101" s="65"/>
      <c r="BC101" s="65"/>
      <c r="BD101" s="65"/>
      <c r="BE101" s="65"/>
      <c r="BF101" s="65"/>
      <c r="BG101" s="65"/>
      <c r="BH101" s="65"/>
      <c r="BI101" s="65"/>
      <c r="BJ101" s="65"/>
      <c r="BK101" s="65"/>
      <c r="BL101" s="65"/>
      <c r="BM101" s="65"/>
      <c r="BN101" s="65"/>
      <c r="BO101" s="65"/>
      <c r="BP101" s="66"/>
      <c r="BQ101" s="65"/>
      <c r="BR101" s="65"/>
      <c r="BS101" s="65"/>
      <c r="BT101" s="65"/>
      <c r="BU101" s="65"/>
      <c r="BV101" s="65"/>
      <c r="BW101" s="65"/>
      <c r="BX101" s="65"/>
      <c r="BY101" s="65"/>
      <c r="BZ101" s="65"/>
      <c r="CA101" s="65"/>
      <c r="CB101" s="65"/>
    </row>
    <row r="102" spans="1:80" x14ac:dyDescent="0.3">
      <c r="A102" s="65"/>
      <c r="B102" s="70"/>
      <c r="C102" s="70"/>
      <c r="D102" s="71"/>
      <c r="E102" s="71"/>
      <c r="F102" s="71"/>
      <c r="G102" s="70"/>
      <c r="H102" s="70"/>
      <c r="I102" s="70"/>
      <c r="J102" s="70"/>
      <c r="K102" s="70"/>
      <c r="L102" s="70"/>
      <c r="M102" s="70"/>
      <c r="N102" s="194"/>
      <c r="O102" s="80"/>
      <c r="P102" s="75"/>
      <c r="Q102" s="75"/>
      <c r="R102" s="75"/>
      <c r="S102" s="75"/>
      <c r="T102" s="75"/>
      <c r="U102" s="75"/>
      <c r="V102" s="74"/>
      <c r="W102" s="74"/>
      <c r="X102" s="74"/>
      <c r="Y102" s="73"/>
      <c r="Z102" s="72"/>
      <c r="AA102" s="65"/>
      <c r="AB102" s="65"/>
      <c r="AC102" s="82"/>
      <c r="AD102" s="82"/>
      <c r="AE102" s="82"/>
      <c r="AF102" s="82"/>
      <c r="AG102" s="82"/>
      <c r="AH102" s="82"/>
      <c r="AI102" s="82"/>
      <c r="AJ102" s="82"/>
      <c r="AK102" s="82"/>
      <c r="AL102" s="82"/>
      <c r="AM102" s="82"/>
      <c r="AN102" s="114"/>
      <c r="AO102" s="82"/>
      <c r="AP102" s="114"/>
      <c r="AQ102" s="82"/>
      <c r="AR102" s="82"/>
      <c r="AS102" s="82"/>
      <c r="AT102" s="82"/>
      <c r="AU102" s="82"/>
      <c r="AV102" s="82"/>
      <c r="AW102" s="82"/>
      <c r="AX102" s="82"/>
      <c r="AY102" s="82"/>
      <c r="AZ102" s="82"/>
      <c r="BA102" s="82"/>
      <c r="BB102" s="65"/>
      <c r="BC102" s="65"/>
      <c r="BD102" s="82"/>
      <c r="BE102" s="82"/>
      <c r="BF102" s="82"/>
      <c r="BG102" s="82"/>
      <c r="BH102" s="82"/>
      <c r="BI102" s="82"/>
      <c r="BJ102" s="82"/>
      <c r="BK102" s="82"/>
      <c r="BL102" s="82"/>
      <c r="BM102" s="82"/>
      <c r="BN102" s="82"/>
      <c r="BO102" s="82"/>
      <c r="BP102" s="82"/>
      <c r="BQ102" s="82"/>
      <c r="BR102" s="82"/>
      <c r="BS102" s="82"/>
      <c r="BT102" s="82"/>
      <c r="BU102" s="82"/>
      <c r="BV102" s="82"/>
      <c r="BW102" s="82"/>
      <c r="BX102" s="82"/>
      <c r="BY102" s="82"/>
      <c r="BZ102" s="82"/>
      <c r="CA102" s="82"/>
      <c r="CB102" s="82"/>
    </row>
    <row r="103" spans="1:80" x14ac:dyDescent="0.3">
      <c r="A103" s="65"/>
      <c r="B103" s="70"/>
      <c r="C103" s="70"/>
      <c r="D103" s="71"/>
      <c r="E103" s="71"/>
      <c r="F103" s="71"/>
      <c r="G103" s="70"/>
      <c r="H103" s="70"/>
      <c r="I103" s="70"/>
      <c r="J103" s="70"/>
      <c r="K103" s="70"/>
      <c r="L103" s="70"/>
      <c r="M103" s="70"/>
      <c r="N103" s="194"/>
      <c r="O103" s="80"/>
      <c r="P103" s="75"/>
      <c r="Q103" s="75"/>
      <c r="R103" s="75"/>
      <c r="S103" s="75"/>
      <c r="T103" s="75"/>
      <c r="U103" s="75"/>
      <c r="V103" s="74"/>
      <c r="W103" s="74"/>
      <c r="X103" s="74"/>
      <c r="Y103" s="73"/>
      <c r="Z103" s="72"/>
      <c r="AA103" s="65"/>
      <c r="AB103" s="65"/>
      <c r="AC103" s="65"/>
      <c r="AD103" s="65"/>
      <c r="AE103" s="130"/>
      <c r="AF103" s="130"/>
      <c r="AG103" s="130"/>
      <c r="AH103" s="131"/>
      <c r="AI103" s="131"/>
      <c r="AJ103" s="131"/>
      <c r="AK103" s="131"/>
      <c r="AL103" s="131"/>
      <c r="AM103" s="131"/>
      <c r="AN103" s="125"/>
      <c r="AO103" s="82"/>
      <c r="AP103" s="125"/>
      <c r="AQ103" s="131"/>
      <c r="AR103" s="131"/>
      <c r="AS103" s="131"/>
      <c r="AT103" s="131"/>
      <c r="AU103" s="131"/>
      <c r="AV103" s="131"/>
      <c r="AW103" s="130"/>
      <c r="AX103" s="130"/>
      <c r="AY103" s="130"/>
      <c r="AZ103" s="65"/>
      <c r="BA103" s="65"/>
      <c r="BB103" s="65"/>
      <c r="BC103" s="65"/>
      <c r="BD103" s="65"/>
      <c r="BE103" s="65"/>
      <c r="BF103" s="130"/>
      <c r="BG103" s="130"/>
      <c r="BH103" s="130"/>
      <c r="BI103" s="131"/>
      <c r="BJ103" s="131"/>
      <c r="BK103" s="131"/>
      <c r="BL103" s="131"/>
      <c r="BM103" s="131"/>
      <c r="BN103" s="131"/>
      <c r="BO103" s="132"/>
      <c r="BP103" s="82"/>
      <c r="BQ103" s="132"/>
      <c r="BR103" s="131"/>
      <c r="BS103" s="131"/>
      <c r="BT103" s="131"/>
      <c r="BU103" s="131"/>
      <c r="BV103" s="131"/>
      <c r="BW103" s="131"/>
      <c r="BX103" s="130"/>
      <c r="BY103" s="130"/>
      <c r="BZ103" s="130"/>
      <c r="CA103" s="65"/>
      <c r="CB103" s="65"/>
    </row>
    <row r="104" spans="1:80" x14ac:dyDescent="0.3">
      <c r="A104" s="65"/>
      <c r="B104" s="70"/>
      <c r="C104" s="70"/>
      <c r="D104" s="71"/>
      <c r="E104" s="71"/>
      <c r="F104" s="71"/>
      <c r="G104" s="70"/>
      <c r="H104" s="70"/>
      <c r="I104" s="70"/>
      <c r="J104" s="70"/>
      <c r="K104" s="70"/>
      <c r="L104" s="70"/>
      <c r="M104" s="70"/>
      <c r="N104" s="194"/>
      <c r="O104" s="80"/>
      <c r="P104" s="75"/>
      <c r="Q104" s="75"/>
      <c r="R104" s="75"/>
      <c r="S104" s="75"/>
      <c r="T104" s="75"/>
      <c r="U104" s="75"/>
      <c r="V104" s="74"/>
      <c r="W104" s="74"/>
      <c r="X104" s="74"/>
      <c r="Y104" s="73"/>
      <c r="Z104" s="72"/>
      <c r="AA104" s="65"/>
      <c r="AB104" s="65"/>
      <c r="AC104" s="128"/>
      <c r="AD104" s="128"/>
      <c r="AE104" s="130"/>
      <c r="AF104" s="130"/>
      <c r="AG104" s="130"/>
      <c r="AH104" s="125"/>
      <c r="AI104" s="125"/>
      <c r="AJ104" s="125"/>
      <c r="AK104" s="125"/>
      <c r="AL104" s="125"/>
      <c r="AM104" s="125"/>
      <c r="AN104" s="125"/>
      <c r="AO104" s="66"/>
      <c r="AP104" s="125"/>
      <c r="AQ104" s="125"/>
      <c r="AR104" s="125"/>
      <c r="AS104" s="125"/>
      <c r="AT104" s="125"/>
      <c r="AU104" s="125"/>
      <c r="AV104" s="125"/>
      <c r="AW104" s="130"/>
      <c r="AX104" s="130"/>
      <c r="AY104" s="130"/>
      <c r="AZ104" s="128"/>
      <c r="BA104" s="128"/>
      <c r="BB104" s="65"/>
      <c r="BC104" s="65"/>
      <c r="BD104" s="128"/>
      <c r="BE104" s="128"/>
      <c r="BF104" s="130"/>
      <c r="BG104" s="130"/>
      <c r="BH104" s="130"/>
      <c r="BI104" s="125"/>
      <c r="BJ104" s="125"/>
      <c r="BK104" s="125"/>
      <c r="BL104" s="125"/>
      <c r="BM104" s="125"/>
      <c r="BN104" s="125"/>
      <c r="BO104" s="133"/>
      <c r="BP104" s="66"/>
      <c r="BQ104" s="132"/>
      <c r="BR104" s="125"/>
      <c r="BS104" s="125"/>
      <c r="BT104" s="125"/>
      <c r="BU104" s="125"/>
      <c r="BV104" s="125"/>
      <c r="BW104" s="125"/>
      <c r="BX104" s="130"/>
      <c r="BY104" s="130"/>
      <c r="BZ104" s="130"/>
      <c r="CA104" s="128"/>
      <c r="CB104" s="128"/>
    </row>
    <row r="105" spans="1:80" x14ac:dyDescent="0.3">
      <c r="A105" s="65"/>
      <c r="B105" s="70"/>
      <c r="C105" s="70"/>
      <c r="D105" s="71"/>
      <c r="E105" s="71"/>
      <c r="F105" s="71"/>
      <c r="G105" s="70"/>
      <c r="H105" s="70"/>
      <c r="I105" s="70"/>
      <c r="J105" s="70"/>
      <c r="K105" s="70"/>
      <c r="L105" s="70"/>
      <c r="M105" s="70"/>
      <c r="N105" s="195"/>
      <c r="O105" s="70"/>
      <c r="P105" s="70"/>
      <c r="Q105" s="70"/>
      <c r="R105" s="70"/>
      <c r="S105" s="70"/>
      <c r="T105" s="70"/>
      <c r="U105" s="70"/>
      <c r="V105" s="71"/>
      <c r="W105" s="71"/>
      <c r="X105" s="71"/>
      <c r="Y105" s="70"/>
      <c r="Z105" s="70"/>
      <c r="AA105" s="65"/>
      <c r="AB105" s="65"/>
      <c r="AC105" s="65"/>
      <c r="AD105" s="65"/>
      <c r="AE105" s="65"/>
      <c r="AF105" s="65"/>
      <c r="AG105" s="65"/>
      <c r="AH105" s="65"/>
      <c r="AI105" s="65"/>
      <c r="AJ105" s="65"/>
      <c r="AK105" s="65"/>
      <c r="AL105" s="65"/>
      <c r="AM105" s="65"/>
      <c r="AN105" s="125"/>
      <c r="AO105" s="66"/>
      <c r="AP105" s="125"/>
      <c r="AQ105" s="65"/>
      <c r="AR105" s="65"/>
      <c r="AS105" s="65"/>
      <c r="AT105" s="65"/>
      <c r="AU105" s="65"/>
      <c r="AV105" s="65"/>
      <c r="AW105" s="65"/>
      <c r="AX105" s="65"/>
      <c r="AY105" s="65"/>
      <c r="AZ105" s="65"/>
      <c r="BA105" s="65"/>
      <c r="BB105" s="65"/>
      <c r="BC105" s="65"/>
      <c r="BD105" s="65"/>
      <c r="BE105" s="65"/>
      <c r="BF105" s="65"/>
      <c r="BG105" s="65"/>
      <c r="BH105" s="65"/>
      <c r="BI105" s="65"/>
      <c r="BJ105" s="65"/>
      <c r="BK105" s="65"/>
      <c r="BL105" s="65"/>
      <c r="BM105" s="65"/>
      <c r="BN105" s="65"/>
      <c r="BO105" s="65"/>
      <c r="BP105" s="66"/>
      <c r="BQ105" s="65"/>
      <c r="BR105" s="65"/>
      <c r="BS105" s="65"/>
      <c r="BT105" s="65"/>
      <c r="BU105" s="65"/>
      <c r="BV105" s="65"/>
      <c r="BW105" s="65"/>
      <c r="BX105" s="65"/>
      <c r="BY105" s="65"/>
      <c r="BZ105" s="65"/>
      <c r="CA105" s="65"/>
      <c r="CB105" s="65"/>
    </row>
    <row r="106" spans="1:80" x14ac:dyDescent="0.3">
      <c r="A106" s="65"/>
      <c r="B106" s="72"/>
      <c r="C106" s="73"/>
      <c r="D106" s="74"/>
      <c r="E106" s="74"/>
      <c r="F106" s="74"/>
      <c r="G106" s="75"/>
      <c r="H106" s="75"/>
      <c r="I106" s="75"/>
      <c r="J106" s="75"/>
      <c r="K106" s="75"/>
      <c r="L106" s="75"/>
      <c r="M106" s="80"/>
      <c r="N106" s="194"/>
      <c r="O106" s="70"/>
      <c r="P106" s="70"/>
      <c r="Q106" s="70"/>
      <c r="R106" s="70"/>
      <c r="S106" s="70"/>
      <c r="T106" s="70"/>
      <c r="U106" s="70"/>
      <c r="V106" s="71"/>
      <c r="W106" s="71"/>
      <c r="X106" s="71"/>
      <c r="Y106" s="70"/>
      <c r="Z106" s="70"/>
      <c r="AA106" s="65"/>
      <c r="AB106" s="65"/>
      <c r="AC106" s="236"/>
      <c r="AD106" s="236"/>
      <c r="AE106" s="65"/>
      <c r="AF106" s="65"/>
      <c r="AG106" s="236"/>
      <c r="AH106" s="236"/>
      <c r="AI106" s="65"/>
      <c r="AJ106" s="65"/>
      <c r="AK106" s="236"/>
      <c r="AL106" s="236"/>
      <c r="AM106" s="65"/>
      <c r="AN106" s="236"/>
      <c r="AO106" s="236"/>
      <c r="AP106" s="236"/>
      <c r="AQ106" s="65"/>
      <c r="AR106" s="236"/>
      <c r="AS106" s="236"/>
      <c r="AT106" s="65"/>
      <c r="AU106" s="65"/>
      <c r="AV106" s="236"/>
      <c r="AW106" s="236"/>
      <c r="AX106" s="65"/>
      <c r="AY106" s="65"/>
      <c r="AZ106" s="236"/>
      <c r="BA106" s="236"/>
      <c r="BB106" s="65"/>
      <c r="BC106" s="65"/>
      <c r="BD106" s="236"/>
      <c r="BE106" s="236"/>
      <c r="BF106" s="65"/>
      <c r="BG106" s="65"/>
      <c r="BH106" s="236"/>
      <c r="BI106" s="236"/>
      <c r="BJ106" s="65"/>
      <c r="BK106" s="65"/>
      <c r="BL106" s="236"/>
      <c r="BM106" s="236"/>
      <c r="BN106" s="65"/>
      <c r="BO106" s="236"/>
      <c r="BP106" s="236"/>
      <c r="BQ106" s="236"/>
      <c r="BR106" s="65"/>
      <c r="BS106" s="236"/>
      <c r="BT106" s="236"/>
      <c r="BU106" s="65"/>
      <c r="BV106" s="65"/>
      <c r="BW106" s="236"/>
      <c r="BX106" s="236"/>
      <c r="BY106" s="65"/>
      <c r="BZ106" s="65"/>
      <c r="CA106" s="236"/>
      <c r="CB106" s="236"/>
    </row>
    <row r="107" spans="1:80" x14ac:dyDescent="0.3">
      <c r="A107" s="65"/>
      <c r="B107" s="72"/>
      <c r="C107" s="73"/>
      <c r="D107" s="74"/>
      <c r="E107" s="74"/>
      <c r="F107" s="74"/>
      <c r="G107" s="75"/>
      <c r="H107" s="75"/>
      <c r="I107" s="75"/>
      <c r="J107" s="75"/>
      <c r="K107" s="75"/>
      <c r="L107" s="75"/>
      <c r="M107" s="80"/>
      <c r="N107" s="194"/>
      <c r="O107" s="70"/>
      <c r="P107" s="70"/>
      <c r="Q107" s="70"/>
      <c r="R107" s="70"/>
      <c r="S107" s="70"/>
      <c r="T107" s="70"/>
      <c r="U107" s="70"/>
      <c r="V107" s="71"/>
      <c r="W107" s="71"/>
      <c r="X107" s="71"/>
      <c r="Y107" s="70"/>
      <c r="Z107" s="70"/>
      <c r="AA107" s="65"/>
      <c r="AB107" s="65"/>
      <c r="AC107" s="235"/>
      <c r="AD107" s="235"/>
      <c r="AE107" s="65"/>
      <c r="AF107" s="65"/>
      <c r="AG107" s="236"/>
      <c r="AH107" s="235"/>
      <c r="AI107" s="65"/>
      <c r="AJ107" s="65"/>
      <c r="AK107" s="237"/>
      <c r="AL107" s="237"/>
      <c r="AM107" s="65"/>
      <c r="AN107" s="235"/>
      <c r="AO107" s="235"/>
      <c r="AP107" s="235"/>
      <c r="AQ107" s="65"/>
      <c r="AR107" s="234"/>
      <c r="AS107" s="234"/>
      <c r="AT107" s="124"/>
      <c r="AU107" s="65"/>
      <c r="AV107" s="235"/>
      <c r="AW107" s="235"/>
      <c r="AX107" s="65"/>
      <c r="AY107" s="65"/>
      <c r="AZ107" s="235"/>
      <c r="BA107" s="235"/>
      <c r="BB107" s="65"/>
      <c r="BC107" s="65"/>
      <c r="BD107" s="235"/>
      <c r="BE107" s="235"/>
      <c r="BF107" s="65"/>
      <c r="BG107" s="65"/>
      <c r="BH107" s="236"/>
      <c r="BI107" s="235"/>
      <c r="BJ107" s="65"/>
      <c r="BK107" s="65"/>
      <c r="BL107" s="237"/>
      <c r="BM107" s="237"/>
      <c r="BN107" s="65"/>
      <c r="BO107" s="235"/>
      <c r="BP107" s="235"/>
      <c r="BQ107" s="235"/>
      <c r="BR107" s="65"/>
      <c r="BS107" s="234"/>
      <c r="BT107" s="234"/>
      <c r="BU107" s="124"/>
      <c r="BV107" s="65"/>
      <c r="BW107" s="235"/>
      <c r="BX107" s="235"/>
      <c r="BY107" s="65"/>
      <c r="BZ107" s="65"/>
      <c r="CA107" s="235"/>
      <c r="CB107" s="235"/>
    </row>
    <row r="108" spans="1:80" x14ac:dyDescent="0.3">
      <c r="A108" s="65"/>
      <c r="B108" s="72"/>
      <c r="C108" s="73"/>
      <c r="D108" s="74"/>
      <c r="E108" s="74"/>
      <c r="F108" s="74"/>
      <c r="G108" s="75"/>
      <c r="H108" s="75"/>
      <c r="I108" s="75"/>
      <c r="J108" s="75"/>
      <c r="K108" s="75"/>
      <c r="L108" s="75"/>
      <c r="M108" s="80"/>
      <c r="N108" s="194"/>
      <c r="O108" s="70"/>
      <c r="P108" s="70"/>
      <c r="Q108" s="70"/>
      <c r="R108" s="70"/>
      <c r="S108" s="70"/>
      <c r="T108" s="70"/>
      <c r="U108" s="70"/>
      <c r="V108" s="71"/>
      <c r="W108" s="71"/>
      <c r="X108" s="71"/>
      <c r="Y108" s="70"/>
      <c r="Z108" s="70"/>
      <c r="AA108" s="65"/>
      <c r="AB108" s="65"/>
      <c r="AC108" s="65"/>
      <c r="AD108" s="65"/>
      <c r="AE108" s="65"/>
      <c r="AF108" s="65"/>
      <c r="AG108" s="65"/>
      <c r="AH108" s="65"/>
      <c r="AI108" s="65"/>
      <c r="AJ108" s="65"/>
      <c r="AK108" s="65"/>
      <c r="AL108" s="65"/>
      <c r="AM108" s="65"/>
      <c r="AN108" s="125"/>
      <c r="AO108" s="66"/>
      <c r="AP108" s="125"/>
      <c r="AQ108" s="65"/>
      <c r="AR108" s="65"/>
      <c r="AS108" s="65"/>
      <c r="AT108" s="65"/>
      <c r="AU108" s="65"/>
      <c r="AV108" s="65"/>
      <c r="AW108" s="65"/>
      <c r="AX108" s="65"/>
      <c r="AY108" s="65"/>
      <c r="AZ108" s="65"/>
      <c r="BA108" s="65"/>
      <c r="BB108" s="65"/>
      <c r="BC108" s="65"/>
      <c r="BD108" s="65"/>
      <c r="BE108" s="65"/>
      <c r="BF108" s="65"/>
      <c r="BG108" s="65"/>
      <c r="BH108" s="65"/>
      <c r="BI108" s="65"/>
      <c r="BJ108" s="65"/>
      <c r="BK108" s="65"/>
      <c r="BL108" s="65"/>
      <c r="BM108" s="65"/>
      <c r="BN108" s="65"/>
      <c r="BO108" s="65"/>
      <c r="BP108" s="66"/>
      <c r="BQ108" s="65"/>
      <c r="BR108" s="65"/>
      <c r="BS108" s="65"/>
      <c r="BT108" s="65"/>
      <c r="BU108" s="65"/>
      <c r="BV108" s="65"/>
      <c r="BW108" s="65"/>
      <c r="BX108" s="65"/>
      <c r="BY108" s="65"/>
      <c r="BZ108" s="65"/>
      <c r="CA108" s="65"/>
      <c r="CB108" s="65"/>
    </row>
    <row r="109" spans="1:80" x14ac:dyDescent="0.3">
      <c r="A109" s="65"/>
      <c r="B109" s="72"/>
      <c r="C109" s="73"/>
      <c r="D109" s="74"/>
      <c r="E109" s="74"/>
      <c r="F109" s="74"/>
      <c r="G109" s="75"/>
      <c r="H109" s="75"/>
      <c r="I109" s="75"/>
      <c r="J109" s="75"/>
      <c r="K109" s="75"/>
      <c r="L109" s="75"/>
      <c r="M109" s="80"/>
      <c r="N109" s="194"/>
      <c r="O109" s="70"/>
      <c r="P109" s="70"/>
      <c r="Q109" s="70"/>
      <c r="R109" s="70"/>
      <c r="S109" s="70"/>
      <c r="T109" s="70"/>
      <c r="U109" s="70"/>
      <c r="V109" s="71"/>
      <c r="W109" s="71"/>
      <c r="X109" s="71"/>
      <c r="Y109" s="70"/>
      <c r="Z109" s="70"/>
      <c r="AA109" s="65"/>
      <c r="AB109" s="65"/>
      <c r="AC109" s="65"/>
      <c r="AD109" s="65"/>
      <c r="AE109" s="65"/>
      <c r="AF109" s="65"/>
      <c r="AG109" s="65"/>
      <c r="AH109" s="65"/>
      <c r="AI109" s="65"/>
      <c r="AJ109" s="65"/>
      <c r="AK109" s="65"/>
      <c r="AL109" s="65"/>
      <c r="AM109" s="65"/>
      <c r="AN109" s="125"/>
      <c r="AO109" s="66"/>
      <c r="AP109" s="125"/>
      <c r="AQ109" s="65"/>
      <c r="AR109" s="65"/>
      <c r="AS109" s="65"/>
      <c r="AT109" s="65"/>
      <c r="AU109" s="65"/>
      <c r="AV109" s="65"/>
      <c r="AW109" s="65"/>
      <c r="AX109" s="65"/>
      <c r="AY109" s="65"/>
      <c r="AZ109" s="65"/>
      <c r="BA109" s="65"/>
      <c r="BB109" s="65"/>
      <c r="BC109" s="65"/>
      <c r="BD109" s="65"/>
      <c r="BE109" s="65"/>
      <c r="BF109" s="65"/>
      <c r="BG109" s="65"/>
      <c r="BH109" s="65"/>
      <c r="BI109" s="65"/>
      <c r="BJ109" s="65"/>
      <c r="BK109" s="65"/>
      <c r="BL109" s="65"/>
      <c r="BM109" s="65"/>
      <c r="BN109" s="65"/>
      <c r="BO109" s="65"/>
      <c r="BP109" s="66"/>
      <c r="BQ109" s="65"/>
      <c r="BR109" s="65"/>
      <c r="BS109" s="65"/>
      <c r="BT109" s="65"/>
      <c r="BU109" s="65"/>
      <c r="BV109" s="65"/>
      <c r="BW109" s="65"/>
      <c r="BX109" s="65"/>
      <c r="BY109" s="65"/>
      <c r="BZ109" s="65"/>
      <c r="CA109" s="65"/>
      <c r="CB109" s="65"/>
    </row>
    <row r="110" spans="1:80" x14ac:dyDescent="0.3">
      <c r="A110" s="65"/>
      <c r="B110" s="72"/>
      <c r="C110" s="73"/>
      <c r="D110" s="74"/>
      <c r="E110" s="74"/>
      <c r="F110" s="74"/>
      <c r="G110" s="75"/>
      <c r="H110" s="75"/>
      <c r="I110" s="75"/>
      <c r="J110" s="75"/>
      <c r="K110" s="75"/>
      <c r="L110" s="75"/>
      <c r="M110" s="80"/>
      <c r="N110" s="194"/>
      <c r="O110" s="70"/>
      <c r="P110" s="70"/>
      <c r="Q110" s="70"/>
      <c r="R110" s="70"/>
      <c r="S110" s="70"/>
      <c r="T110" s="70"/>
      <c r="U110" s="70"/>
      <c r="V110" s="71"/>
      <c r="W110" s="71"/>
      <c r="X110" s="71"/>
      <c r="Y110" s="70"/>
      <c r="Z110" s="70"/>
      <c r="AA110" s="65"/>
      <c r="AB110" s="65"/>
      <c r="AC110" s="82"/>
      <c r="AD110" s="82"/>
      <c r="AE110" s="82"/>
      <c r="AF110" s="82"/>
      <c r="AG110" s="82"/>
      <c r="AH110" s="82"/>
      <c r="AI110" s="82"/>
      <c r="AJ110" s="82"/>
      <c r="AK110" s="82"/>
      <c r="AL110" s="82"/>
      <c r="AM110" s="82"/>
      <c r="AN110" s="114"/>
      <c r="AO110" s="82"/>
      <c r="AP110" s="114"/>
      <c r="AQ110" s="82"/>
      <c r="AR110" s="82"/>
      <c r="AS110" s="82"/>
      <c r="AT110" s="82"/>
      <c r="AU110" s="82"/>
      <c r="AV110" s="82"/>
      <c r="AW110" s="82"/>
      <c r="AX110" s="82"/>
      <c r="AY110" s="82"/>
      <c r="AZ110" s="82"/>
      <c r="BA110" s="82"/>
      <c r="BB110" s="65"/>
      <c r="BC110" s="65"/>
      <c r="BD110" s="82"/>
      <c r="BE110" s="82"/>
      <c r="BF110" s="82"/>
      <c r="BG110" s="82"/>
      <c r="BH110" s="82"/>
      <c r="BI110" s="82"/>
      <c r="BJ110" s="82"/>
      <c r="BK110" s="82"/>
      <c r="BL110" s="82"/>
      <c r="BM110" s="82"/>
      <c r="BN110" s="82"/>
      <c r="BO110" s="82"/>
      <c r="BP110" s="82"/>
      <c r="BQ110" s="82"/>
      <c r="BR110" s="82"/>
      <c r="BS110" s="82"/>
      <c r="BT110" s="82"/>
      <c r="BU110" s="82"/>
      <c r="BV110" s="82"/>
      <c r="BW110" s="82"/>
      <c r="BX110" s="82"/>
      <c r="BY110" s="82"/>
      <c r="BZ110" s="82"/>
      <c r="CA110" s="82"/>
      <c r="CB110" s="82"/>
    </row>
    <row r="111" spans="1:80" x14ac:dyDescent="0.3">
      <c r="A111" s="65"/>
      <c r="B111" s="72"/>
      <c r="C111" s="73"/>
      <c r="D111" s="74"/>
      <c r="E111" s="74"/>
      <c r="F111" s="74"/>
      <c r="G111" s="75"/>
      <c r="H111" s="75"/>
      <c r="I111" s="75"/>
      <c r="J111" s="75"/>
      <c r="K111" s="75"/>
      <c r="L111" s="75"/>
      <c r="M111" s="80"/>
      <c r="N111" s="194"/>
      <c r="O111" s="70"/>
      <c r="P111" s="70"/>
      <c r="Q111" s="70"/>
      <c r="R111" s="70"/>
      <c r="S111" s="70"/>
      <c r="T111" s="70"/>
      <c r="U111" s="70"/>
      <c r="V111" s="71"/>
      <c r="W111" s="71"/>
      <c r="X111" s="71"/>
      <c r="Y111" s="70"/>
      <c r="Z111" s="70"/>
      <c r="AA111" s="65"/>
      <c r="AB111" s="65"/>
      <c r="AC111" s="125"/>
      <c r="AD111" s="125"/>
      <c r="AE111" s="126"/>
      <c r="AF111" s="126"/>
      <c r="AG111" s="126"/>
      <c r="AH111" s="125"/>
      <c r="AI111" s="125"/>
      <c r="AJ111" s="125"/>
      <c r="AK111" s="125"/>
      <c r="AL111" s="125"/>
      <c r="AM111" s="125"/>
      <c r="AN111" s="125"/>
      <c r="AO111" s="66"/>
      <c r="AP111" s="125"/>
      <c r="AQ111" s="125"/>
      <c r="AR111" s="125"/>
      <c r="AS111" s="125"/>
      <c r="AT111" s="125"/>
      <c r="AU111" s="125"/>
      <c r="AV111" s="125"/>
      <c r="AW111" s="126"/>
      <c r="AX111" s="126"/>
      <c r="AY111" s="126"/>
      <c r="AZ111" s="127"/>
      <c r="BA111" s="128"/>
      <c r="BB111" s="65"/>
      <c r="BC111" s="65"/>
      <c r="BD111" s="125"/>
      <c r="BE111" s="125"/>
      <c r="BF111" s="126"/>
      <c r="BG111" s="126"/>
      <c r="BH111" s="126"/>
      <c r="BI111" s="125"/>
      <c r="BJ111" s="125"/>
      <c r="BK111" s="125"/>
      <c r="BL111" s="125"/>
      <c r="BM111" s="125"/>
      <c r="BN111" s="125"/>
      <c r="BO111" s="129"/>
      <c r="BP111" s="66"/>
      <c r="BQ111" s="129"/>
      <c r="BR111" s="125"/>
      <c r="BS111" s="125"/>
      <c r="BT111" s="125"/>
      <c r="BU111" s="125"/>
      <c r="BV111" s="125"/>
      <c r="BW111" s="125"/>
      <c r="BX111" s="126"/>
      <c r="BY111" s="126"/>
      <c r="BZ111" s="126"/>
      <c r="CA111" s="127"/>
      <c r="CB111" s="128"/>
    </row>
    <row r="112" spans="1:80" x14ac:dyDescent="0.3">
      <c r="A112" s="65"/>
      <c r="B112" s="72"/>
      <c r="C112" s="73"/>
      <c r="D112" s="74"/>
      <c r="E112" s="74"/>
      <c r="F112" s="74"/>
      <c r="G112" s="75"/>
      <c r="H112" s="75"/>
      <c r="I112" s="75"/>
      <c r="J112" s="75"/>
      <c r="K112" s="75"/>
      <c r="L112" s="75"/>
      <c r="M112" s="80"/>
      <c r="N112" s="194"/>
      <c r="O112" s="70"/>
      <c r="P112" s="70"/>
      <c r="Q112" s="70"/>
      <c r="R112" s="70"/>
      <c r="S112" s="70"/>
      <c r="T112" s="70"/>
      <c r="U112" s="70"/>
      <c r="V112" s="71"/>
      <c r="W112" s="71"/>
      <c r="X112" s="71"/>
      <c r="Y112" s="70"/>
      <c r="Z112" s="70"/>
      <c r="AA112" s="65"/>
      <c r="AB112" s="65"/>
      <c r="AC112" s="125"/>
      <c r="AD112" s="125"/>
      <c r="AE112" s="126"/>
      <c r="AF112" s="126"/>
      <c r="AG112" s="126"/>
      <c r="AH112" s="125"/>
      <c r="AI112" s="125"/>
      <c r="AJ112" s="125"/>
      <c r="AK112" s="125"/>
      <c r="AL112" s="125"/>
      <c r="AM112" s="125"/>
      <c r="AN112" s="125"/>
      <c r="AO112" s="66"/>
      <c r="AP112" s="125"/>
      <c r="AQ112" s="125"/>
      <c r="AR112" s="125"/>
      <c r="AS112" s="125"/>
      <c r="AT112" s="125"/>
      <c r="AU112" s="125"/>
      <c r="AV112" s="125"/>
      <c r="AW112" s="126"/>
      <c r="AX112" s="126"/>
      <c r="AY112" s="126"/>
      <c r="AZ112" s="127"/>
      <c r="BA112" s="128"/>
      <c r="BB112" s="65"/>
      <c r="BC112" s="65"/>
      <c r="BD112" s="125"/>
      <c r="BE112" s="125"/>
      <c r="BF112" s="126"/>
      <c r="BG112" s="126"/>
      <c r="BH112" s="126"/>
      <c r="BI112" s="125"/>
      <c r="BJ112" s="125"/>
      <c r="BK112" s="125"/>
      <c r="BL112" s="125"/>
      <c r="BM112" s="125"/>
      <c r="BN112" s="125"/>
      <c r="BO112" s="129"/>
      <c r="BP112" s="66"/>
      <c r="BQ112" s="129"/>
      <c r="BR112" s="125"/>
      <c r="BS112" s="125"/>
      <c r="BT112" s="125"/>
      <c r="BU112" s="125"/>
      <c r="BV112" s="125"/>
      <c r="BW112" s="125"/>
      <c r="BX112" s="126"/>
      <c r="BY112" s="126"/>
      <c r="BZ112" s="126"/>
      <c r="CA112" s="127"/>
      <c r="CB112" s="128"/>
    </row>
    <row r="113" spans="1:80" x14ac:dyDescent="0.3">
      <c r="A113" s="65"/>
      <c r="B113" s="72"/>
      <c r="C113" s="73"/>
      <c r="D113" s="74"/>
      <c r="E113" s="74"/>
      <c r="F113" s="74"/>
      <c r="G113" s="75"/>
      <c r="H113" s="75"/>
      <c r="I113" s="75"/>
      <c r="J113" s="75"/>
      <c r="K113" s="75"/>
      <c r="L113" s="75"/>
      <c r="M113" s="80"/>
      <c r="N113" s="194"/>
      <c r="O113" s="70"/>
      <c r="P113" s="70"/>
      <c r="Q113" s="70"/>
      <c r="R113" s="70"/>
      <c r="S113" s="70"/>
      <c r="T113" s="70"/>
      <c r="U113" s="70"/>
      <c r="V113" s="71"/>
      <c r="W113" s="71"/>
      <c r="X113" s="71"/>
      <c r="Y113" s="70"/>
      <c r="Z113" s="70"/>
      <c r="AA113" s="65"/>
      <c r="AB113" s="65"/>
      <c r="AC113" s="125"/>
      <c r="AD113" s="125"/>
      <c r="AE113" s="126"/>
      <c r="AF113" s="126"/>
      <c r="AG113" s="126"/>
      <c r="AH113" s="125"/>
      <c r="AI113" s="125"/>
      <c r="AJ113" s="125"/>
      <c r="AK113" s="125"/>
      <c r="AL113" s="125"/>
      <c r="AM113" s="125"/>
      <c r="AN113" s="125"/>
      <c r="AO113" s="66"/>
      <c r="AP113" s="125"/>
      <c r="AQ113" s="125"/>
      <c r="AR113" s="125"/>
      <c r="AS113" s="125"/>
      <c r="AT113" s="125"/>
      <c r="AU113" s="125"/>
      <c r="AV113" s="125"/>
      <c r="AW113" s="126"/>
      <c r="AX113" s="126"/>
      <c r="AY113" s="126"/>
      <c r="AZ113" s="127"/>
      <c r="BA113" s="128"/>
      <c r="BB113" s="65"/>
      <c r="BC113" s="65"/>
      <c r="BD113" s="125"/>
      <c r="BE113" s="125"/>
      <c r="BF113" s="126"/>
      <c r="BG113" s="126"/>
      <c r="BH113" s="126"/>
      <c r="BI113" s="125"/>
      <c r="BJ113" s="125"/>
      <c r="BK113" s="125"/>
      <c r="BL113" s="125"/>
      <c r="BM113" s="125"/>
      <c r="BN113" s="125"/>
      <c r="BO113" s="129"/>
      <c r="BP113" s="66"/>
      <c r="BQ113" s="129"/>
      <c r="BR113" s="125"/>
      <c r="BS113" s="125"/>
      <c r="BT113" s="125"/>
      <c r="BU113" s="125"/>
      <c r="BV113" s="125"/>
      <c r="BW113" s="125"/>
      <c r="BX113" s="126"/>
      <c r="BY113" s="126"/>
      <c r="BZ113" s="126"/>
      <c r="CA113" s="127"/>
      <c r="CB113" s="128"/>
    </row>
    <row r="114" spans="1:80" x14ac:dyDescent="0.3">
      <c r="A114" s="65"/>
      <c r="B114" s="72"/>
      <c r="C114" s="73"/>
      <c r="D114" s="74"/>
      <c r="E114" s="74"/>
      <c r="F114" s="74"/>
      <c r="G114" s="75"/>
      <c r="H114" s="75"/>
      <c r="I114" s="75"/>
      <c r="J114" s="75"/>
      <c r="K114" s="75"/>
      <c r="L114" s="75"/>
      <c r="M114" s="80"/>
      <c r="N114" s="194"/>
      <c r="O114" s="70"/>
      <c r="P114" s="70"/>
      <c r="Q114" s="70"/>
      <c r="R114" s="70"/>
      <c r="S114" s="70"/>
      <c r="T114" s="70"/>
      <c r="U114" s="70"/>
      <c r="V114" s="71"/>
      <c r="W114" s="71"/>
      <c r="X114" s="71"/>
      <c r="Y114" s="70"/>
      <c r="Z114" s="70"/>
      <c r="AA114" s="65"/>
      <c r="AB114" s="65"/>
      <c r="AC114" s="125"/>
      <c r="AD114" s="125"/>
      <c r="AE114" s="126"/>
      <c r="AF114" s="126"/>
      <c r="AG114" s="126"/>
      <c r="AH114" s="125"/>
      <c r="AI114" s="125"/>
      <c r="AJ114" s="125"/>
      <c r="AK114" s="125"/>
      <c r="AL114" s="125"/>
      <c r="AM114" s="125"/>
      <c r="AN114" s="125"/>
      <c r="AO114" s="66"/>
      <c r="AP114" s="125"/>
      <c r="AQ114" s="125"/>
      <c r="AR114" s="125"/>
      <c r="AS114" s="125"/>
      <c r="AT114" s="125"/>
      <c r="AU114" s="125"/>
      <c r="AV114" s="125"/>
      <c r="AW114" s="126"/>
      <c r="AX114" s="126"/>
      <c r="AY114" s="126"/>
      <c r="AZ114" s="127"/>
      <c r="BA114" s="128"/>
      <c r="BB114" s="65"/>
      <c r="BC114" s="65"/>
      <c r="BD114" s="125"/>
      <c r="BE114" s="125"/>
      <c r="BF114" s="126"/>
      <c r="BG114" s="126"/>
      <c r="BH114" s="126"/>
      <c r="BI114" s="125"/>
      <c r="BJ114" s="125"/>
      <c r="BK114" s="125"/>
      <c r="BL114" s="125"/>
      <c r="BM114" s="125"/>
      <c r="BN114" s="125"/>
      <c r="BO114" s="129"/>
      <c r="BP114" s="66"/>
      <c r="BQ114" s="129"/>
      <c r="BR114" s="125"/>
      <c r="BS114" s="125"/>
      <c r="BT114" s="125"/>
      <c r="BU114" s="125"/>
      <c r="BV114" s="125"/>
      <c r="BW114" s="125"/>
      <c r="BX114" s="126"/>
      <c r="BY114" s="126"/>
      <c r="BZ114" s="126"/>
      <c r="CA114" s="127"/>
      <c r="CB114" s="128"/>
    </row>
    <row r="115" spans="1:80" x14ac:dyDescent="0.3">
      <c r="A115" s="65"/>
      <c r="B115" s="72"/>
      <c r="C115" s="73"/>
      <c r="D115" s="74"/>
      <c r="E115" s="74"/>
      <c r="F115" s="74"/>
      <c r="G115" s="75"/>
      <c r="H115" s="75"/>
      <c r="I115" s="75"/>
      <c r="J115" s="75"/>
      <c r="K115" s="75"/>
      <c r="L115" s="75"/>
      <c r="M115" s="80"/>
      <c r="N115" s="194"/>
      <c r="O115" s="70"/>
      <c r="P115" s="70"/>
      <c r="Q115" s="70"/>
      <c r="R115" s="70"/>
      <c r="S115" s="70"/>
      <c r="T115" s="70"/>
      <c r="U115" s="70"/>
      <c r="V115" s="71"/>
      <c r="W115" s="71"/>
      <c r="X115" s="71"/>
      <c r="Y115" s="70"/>
      <c r="Z115" s="70"/>
      <c r="AA115" s="65"/>
      <c r="AB115" s="65"/>
      <c r="AC115" s="125"/>
      <c r="AD115" s="125"/>
      <c r="AE115" s="126"/>
      <c r="AF115" s="126"/>
      <c r="AG115" s="126"/>
      <c r="AH115" s="125"/>
      <c r="AI115" s="125"/>
      <c r="AJ115" s="125"/>
      <c r="AK115" s="125"/>
      <c r="AL115" s="125"/>
      <c r="AM115" s="125"/>
      <c r="AN115" s="125"/>
      <c r="AO115" s="66"/>
      <c r="AP115" s="125"/>
      <c r="AQ115" s="125"/>
      <c r="AR115" s="125"/>
      <c r="AS115" s="125"/>
      <c r="AT115" s="125"/>
      <c r="AU115" s="125"/>
      <c r="AV115" s="125"/>
      <c r="AW115" s="126"/>
      <c r="AX115" s="126"/>
      <c r="AY115" s="126"/>
      <c r="AZ115" s="127"/>
      <c r="BA115" s="128"/>
      <c r="BB115" s="65"/>
      <c r="BC115" s="65"/>
      <c r="BD115" s="125"/>
      <c r="BE115" s="125"/>
      <c r="BF115" s="126"/>
      <c r="BG115" s="126"/>
      <c r="BH115" s="126"/>
      <c r="BI115" s="125"/>
      <c r="BJ115" s="125"/>
      <c r="BK115" s="125"/>
      <c r="BL115" s="125"/>
      <c r="BM115" s="125"/>
      <c r="BN115" s="125"/>
      <c r="BO115" s="129"/>
      <c r="BP115" s="66"/>
      <c r="BQ115" s="129"/>
      <c r="BR115" s="125"/>
      <c r="BS115" s="125"/>
      <c r="BT115" s="125"/>
      <c r="BU115" s="125"/>
      <c r="BV115" s="125"/>
      <c r="BW115" s="125"/>
      <c r="BX115" s="126"/>
      <c r="BY115" s="126"/>
      <c r="BZ115" s="126"/>
      <c r="CA115" s="127"/>
      <c r="CB115" s="128"/>
    </row>
    <row r="116" spans="1:80" x14ac:dyDescent="0.3">
      <c r="A116" s="65"/>
      <c r="B116" s="72"/>
      <c r="C116" s="73"/>
      <c r="D116" s="74"/>
      <c r="E116" s="74"/>
      <c r="F116" s="74"/>
      <c r="G116" s="75"/>
      <c r="H116" s="75"/>
      <c r="I116" s="75"/>
      <c r="J116" s="75"/>
      <c r="K116" s="75"/>
      <c r="L116" s="75"/>
      <c r="M116" s="80"/>
      <c r="N116" s="194"/>
      <c r="O116" s="70"/>
      <c r="P116" s="70"/>
      <c r="Q116" s="70"/>
      <c r="R116" s="70"/>
      <c r="S116" s="70"/>
      <c r="T116" s="70"/>
      <c r="U116" s="70"/>
      <c r="V116" s="71"/>
      <c r="W116" s="71"/>
      <c r="X116" s="71"/>
      <c r="Y116" s="70"/>
      <c r="Z116" s="70"/>
      <c r="AA116" s="65"/>
      <c r="AB116" s="65"/>
      <c r="AC116" s="125"/>
      <c r="AD116" s="125"/>
      <c r="AE116" s="126"/>
      <c r="AF116" s="126"/>
      <c r="AG116" s="126"/>
      <c r="AH116" s="125"/>
      <c r="AI116" s="125"/>
      <c r="AJ116" s="125"/>
      <c r="AK116" s="125"/>
      <c r="AL116" s="125"/>
      <c r="AM116" s="125"/>
      <c r="AN116" s="125"/>
      <c r="AO116" s="66"/>
      <c r="AP116" s="125"/>
      <c r="AQ116" s="125"/>
      <c r="AR116" s="125"/>
      <c r="AS116" s="125"/>
      <c r="AT116" s="125"/>
      <c r="AU116" s="125"/>
      <c r="AV116" s="125"/>
      <c r="AW116" s="126"/>
      <c r="AX116" s="126"/>
      <c r="AY116" s="126"/>
      <c r="AZ116" s="127"/>
      <c r="BA116" s="128"/>
      <c r="BB116" s="65"/>
      <c r="BC116" s="65"/>
      <c r="BD116" s="125"/>
      <c r="BE116" s="125"/>
      <c r="BF116" s="126"/>
      <c r="BG116" s="126"/>
      <c r="BH116" s="126"/>
      <c r="BI116" s="125"/>
      <c r="BJ116" s="125"/>
      <c r="BK116" s="125"/>
      <c r="BL116" s="125"/>
      <c r="BM116" s="125"/>
      <c r="BN116" s="125"/>
      <c r="BO116" s="129"/>
      <c r="BP116" s="66"/>
      <c r="BQ116" s="129"/>
      <c r="BR116" s="125"/>
      <c r="BS116" s="125"/>
      <c r="BT116" s="125"/>
      <c r="BU116" s="125"/>
      <c r="BV116" s="125"/>
      <c r="BW116" s="125"/>
      <c r="BX116" s="126"/>
      <c r="BY116" s="126"/>
      <c r="BZ116" s="126"/>
      <c r="CA116" s="127"/>
      <c r="CB116" s="128"/>
    </row>
    <row r="117" spans="1:80" x14ac:dyDescent="0.3">
      <c r="A117" s="65"/>
      <c r="B117" s="72"/>
      <c r="C117" s="73"/>
      <c r="D117" s="74"/>
      <c r="E117" s="74"/>
      <c r="F117" s="74"/>
      <c r="G117" s="75"/>
      <c r="H117" s="75"/>
      <c r="I117" s="75"/>
      <c r="J117" s="75"/>
      <c r="K117" s="75"/>
      <c r="L117" s="75"/>
      <c r="M117" s="80"/>
      <c r="N117" s="194"/>
      <c r="O117" s="70"/>
      <c r="P117" s="70"/>
      <c r="Q117" s="70"/>
      <c r="R117" s="70"/>
      <c r="S117" s="70"/>
      <c r="T117" s="70"/>
      <c r="U117" s="70"/>
      <c r="V117" s="71"/>
      <c r="W117" s="71"/>
      <c r="X117" s="71"/>
      <c r="Y117" s="70"/>
      <c r="Z117" s="70"/>
      <c r="AA117" s="65"/>
      <c r="AB117" s="65"/>
      <c r="AC117" s="125"/>
      <c r="AD117" s="125"/>
      <c r="AE117" s="126"/>
      <c r="AF117" s="126"/>
      <c r="AG117" s="126"/>
      <c r="AH117" s="125"/>
      <c r="AI117" s="125"/>
      <c r="AJ117" s="125"/>
      <c r="AK117" s="125"/>
      <c r="AL117" s="125"/>
      <c r="AM117" s="125"/>
      <c r="AN117" s="125"/>
      <c r="AO117" s="66"/>
      <c r="AP117" s="125"/>
      <c r="AQ117" s="125"/>
      <c r="AR117" s="125"/>
      <c r="AS117" s="125"/>
      <c r="AT117" s="125"/>
      <c r="AU117" s="125"/>
      <c r="AV117" s="125"/>
      <c r="AW117" s="126"/>
      <c r="AX117" s="126"/>
      <c r="AY117" s="126"/>
      <c r="AZ117" s="127"/>
      <c r="BA117" s="128"/>
      <c r="BB117" s="65"/>
      <c r="BC117" s="65"/>
      <c r="BD117" s="125"/>
      <c r="BE117" s="125"/>
      <c r="BF117" s="126"/>
      <c r="BG117" s="126"/>
      <c r="BH117" s="126"/>
      <c r="BI117" s="125"/>
      <c r="BJ117" s="125"/>
      <c r="BK117" s="125"/>
      <c r="BL117" s="125"/>
      <c r="BM117" s="125"/>
      <c r="BN117" s="125"/>
      <c r="BO117" s="129"/>
      <c r="BP117" s="66"/>
      <c r="BQ117" s="129"/>
      <c r="BR117" s="125"/>
      <c r="BS117" s="125"/>
      <c r="BT117" s="125"/>
      <c r="BU117" s="125"/>
      <c r="BV117" s="125"/>
      <c r="BW117" s="125"/>
      <c r="BX117" s="126"/>
      <c r="BY117" s="126"/>
      <c r="BZ117" s="126"/>
      <c r="CA117" s="127"/>
      <c r="CB117" s="128"/>
    </row>
    <row r="118" spans="1:80" x14ac:dyDescent="0.3">
      <c r="A118" s="65"/>
      <c r="B118" s="72"/>
      <c r="C118" s="73"/>
      <c r="D118" s="74"/>
      <c r="E118" s="74"/>
      <c r="F118" s="74"/>
      <c r="G118" s="75"/>
      <c r="H118" s="75"/>
      <c r="I118" s="75"/>
      <c r="J118" s="75"/>
      <c r="K118" s="75"/>
      <c r="L118" s="75"/>
      <c r="M118" s="80"/>
      <c r="N118" s="194"/>
      <c r="O118" s="70"/>
      <c r="P118" s="70"/>
      <c r="Q118" s="70"/>
      <c r="R118" s="70"/>
      <c r="S118" s="70"/>
      <c r="T118" s="70"/>
      <c r="U118" s="70"/>
      <c r="V118" s="71"/>
      <c r="W118" s="71"/>
      <c r="X118" s="71"/>
      <c r="Y118" s="70"/>
      <c r="Z118" s="70"/>
      <c r="AA118" s="65"/>
      <c r="AB118" s="65"/>
      <c r="AC118" s="125"/>
      <c r="AD118" s="125"/>
      <c r="AE118" s="126"/>
      <c r="AF118" s="126"/>
      <c r="AG118" s="126"/>
      <c r="AH118" s="125"/>
      <c r="AI118" s="125"/>
      <c r="AJ118" s="125"/>
      <c r="AK118" s="125"/>
      <c r="AL118" s="125"/>
      <c r="AM118" s="125"/>
      <c r="AN118" s="125"/>
      <c r="AO118" s="66"/>
      <c r="AP118" s="125"/>
      <c r="AQ118" s="125"/>
      <c r="AR118" s="125"/>
      <c r="AS118" s="125"/>
      <c r="AT118" s="125"/>
      <c r="AU118" s="125"/>
      <c r="AV118" s="125"/>
      <c r="AW118" s="126"/>
      <c r="AX118" s="126"/>
      <c r="AY118" s="126"/>
      <c r="AZ118" s="127"/>
      <c r="BA118" s="128"/>
      <c r="BB118" s="65"/>
      <c r="BC118" s="65"/>
      <c r="BD118" s="125"/>
      <c r="BE118" s="125"/>
      <c r="BF118" s="126"/>
      <c r="BG118" s="126"/>
      <c r="BH118" s="126"/>
      <c r="BI118" s="125"/>
      <c r="BJ118" s="125"/>
      <c r="BK118" s="125"/>
      <c r="BL118" s="125"/>
      <c r="BM118" s="125"/>
      <c r="BN118" s="125"/>
      <c r="BO118" s="129"/>
      <c r="BP118" s="66"/>
      <c r="BQ118" s="129"/>
      <c r="BR118" s="125"/>
      <c r="BS118" s="125"/>
      <c r="BT118" s="125"/>
      <c r="BU118" s="125"/>
      <c r="BV118" s="125"/>
      <c r="BW118" s="125"/>
      <c r="BX118" s="126"/>
      <c r="BY118" s="126"/>
      <c r="BZ118" s="126"/>
      <c r="CA118" s="127"/>
      <c r="CB118" s="128"/>
    </row>
    <row r="119" spans="1:80" x14ac:dyDescent="0.3">
      <c r="A119" s="65"/>
      <c r="B119" s="72"/>
      <c r="C119" s="73"/>
      <c r="D119" s="74"/>
      <c r="E119" s="74"/>
      <c r="F119" s="74"/>
      <c r="G119" s="75"/>
      <c r="H119" s="75"/>
      <c r="I119" s="75"/>
      <c r="J119" s="75"/>
      <c r="K119" s="75"/>
      <c r="L119" s="75"/>
      <c r="M119" s="80"/>
      <c r="N119" s="194"/>
      <c r="O119" s="70"/>
      <c r="P119" s="70"/>
      <c r="Q119" s="70"/>
      <c r="R119" s="70"/>
      <c r="S119" s="70"/>
      <c r="T119" s="70"/>
      <c r="U119" s="70"/>
      <c r="V119" s="71"/>
      <c r="W119" s="71"/>
      <c r="X119" s="71"/>
      <c r="Y119" s="70"/>
      <c r="Z119" s="70"/>
      <c r="AA119" s="65"/>
      <c r="AB119" s="65"/>
      <c r="AC119" s="125"/>
      <c r="AD119" s="125"/>
      <c r="AE119" s="126"/>
      <c r="AF119" s="126"/>
      <c r="AG119" s="126"/>
      <c r="AH119" s="125"/>
      <c r="AI119" s="125"/>
      <c r="AJ119" s="125"/>
      <c r="AK119" s="125"/>
      <c r="AL119" s="125"/>
      <c r="AM119" s="125"/>
      <c r="AN119" s="125"/>
      <c r="AO119" s="66"/>
      <c r="AP119" s="125"/>
      <c r="AQ119" s="125"/>
      <c r="AR119" s="125"/>
      <c r="AS119" s="125"/>
      <c r="AT119" s="125"/>
      <c r="AU119" s="125"/>
      <c r="AV119" s="125"/>
      <c r="AW119" s="126"/>
      <c r="AX119" s="126"/>
      <c r="AY119" s="126"/>
      <c r="AZ119" s="127"/>
      <c r="BA119" s="128"/>
      <c r="BB119" s="65"/>
      <c r="BC119" s="65"/>
      <c r="BD119" s="125"/>
      <c r="BE119" s="125"/>
      <c r="BF119" s="126"/>
      <c r="BG119" s="126"/>
      <c r="BH119" s="126"/>
      <c r="BI119" s="125"/>
      <c r="BJ119" s="125"/>
      <c r="BK119" s="125"/>
      <c r="BL119" s="125"/>
      <c r="BM119" s="125"/>
      <c r="BN119" s="125"/>
      <c r="BO119" s="129"/>
      <c r="BP119" s="66"/>
      <c r="BQ119" s="129"/>
      <c r="BR119" s="125"/>
      <c r="BS119" s="125"/>
      <c r="BT119" s="125"/>
      <c r="BU119" s="125"/>
      <c r="BV119" s="125"/>
      <c r="BW119" s="125"/>
      <c r="BX119" s="126"/>
      <c r="BY119" s="126"/>
      <c r="BZ119" s="126"/>
      <c r="CA119" s="127"/>
      <c r="CB119" s="128"/>
    </row>
    <row r="120" spans="1:80" x14ac:dyDescent="0.3">
      <c r="A120" s="65"/>
      <c r="B120" s="72"/>
      <c r="C120" s="73"/>
      <c r="D120" s="74"/>
      <c r="E120" s="74"/>
      <c r="F120" s="74"/>
      <c r="G120" s="75"/>
      <c r="H120" s="75"/>
      <c r="I120" s="75"/>
      <c r="J120" s="75"/>
      <c r="K120" s="75"/>
      <c r="L120" s="75"/>
      <c r="M120" s="80"/>
      <c r="N120" s="194"/>
      <c r="O120" s="70"/>
      <c r="P120" s="70"/>
      <c r="Q120" s="70"/>
      <c r="R120" s="70"/>
      <c r="S120" s="70"/>
      <c r="T120" s="70"/>
      <c r="U120" s="70"/>
      <c r="V120" s="71"/>
      <c r="W120" s="71"/>
      <c r="X120" s="71"/>
      <c r="Y120" s="70"/>
      <c r="Z120" s="70"/>
      <c r="AA120" s="65"/>
      <c r="AB120" s="65"/>
      <c r="AC120" s="125"/>
      <c r="AD120" s="125"/>
      <c r="AE120" s="126"/>
      <c r="AF120" s="126"/>
      <c r="AG120" s="126"/>
      <c r="AH120" s="125"/>
      <c r="AI120" s="125"/>
      <c r="AJ120" s="125"/>
      <c r="AK120" s="125"/>
      <c r="AL120" s="125"/>
      <c r="AM120" s="125"/>
      <c r="AN120" s="125"/>
      <c r="AO120" s="66"/>
      <c r="AP120" s="125"/>
      <c r="AQ120" s="125"/>
      <c r="AR120" s="125"/>
      <c r="AS120" s="125"/>
      <c r="AT120" s="125"/>
      <c r="AU120" s="125"/>
      <c r="AV120" s="125"/>
      <c r="AW120" s="126"/>
      <c r="AX120" s="126"/>
      <c r="AY120" s="126"/>
      <c r="AZ120" s="127"/>
      <c r="BA120" s="128"/>
      <c r="BB120" s="65"/>
      <c r="BC120" s="65"/>
      <c r="BD120" s="125"/>
      <c r="BE120" s="125"/>
      <c r="BF120" s="126"/>
      <c r="BG120" s="126"/>
      <c r="BH120" s="126"/>
      <c r="BI120" s="125"/>
      <c r="BJ120" s="125"/>
      <c r="BK120" s="125"/>
      <c r="BL120" s="125"/>
      <c r="BM120" s="125"/>
      <c r="BN120" s="125"/>
      <c r="BO120" s="129"/>
      <c r="BP120" s="66"/>
      <c r="BQ120" s="129"/>
      <c r="BR120" s="125"/>
      <c r="BS120" s="125"/>
      <c r="BT120" s="125"/>
      <c r="BU120" s="125"/>
      <c r="BV120" s="125"/>
      <c r="BW120" s="125"/>
      <c r="BX120" s="126"/>
      <c r="BY120" s="126"/>
      <c r="BZ120" s="126"/>
      <c r="CA120" s="127"/>
      <c r="CB120" s="128"/>
    </row>
    <row r="121" spans="1:80" x14ac:dyDescent="0.3">
      <c r="A121" s="65"/>
      <c r="B121" s="65"/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99"/>
      <c r="N121" s="66"/>
      <c r="O121" s="99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125"/>
      <c r="AD121" s="125"/>
      <c r="AE121" s="126"/>
      <c r="AF121" s="126"/>
      <c r="AG121" s="126"/>
      <c r="AH121" s="125"/>
      <c r="AI121" s="125"/>
      <c r="AJ121" s="125"/>
      <c r="AK121" s="125"/>
      <c r="AL121" s="125"/>
      <c r="AM121" s="125"/>
      <c r="AN121" s="125"/>
      <c r="AO121" s="82"/>
      <c r="AP121" s="125"/>
      <c r="AQ121" s="125"/>
      <c r="AR121" s="125"/>
      <c r="AS121" s="125"/>
      <c r="AT121" s="125"/>
      <c r="AU121" s="125"/>
      <c r="AV121" s="125"/>
      <c r="AW121" s="126"/>
      <c r="AX121" s="126"/>
      <c r="AY121" s="126"/>
      <c r="AZ121" s="125"/>
      <c r="BA121" s="125"/>
      <c r="BB121" s="65"/>
      <c r="BC121" s="65"/>
      <c r="BD121" s="125"/>
      <c r="BE121" s="125"/>
      <c r="BF121" s="126"/>
      <c r="BG121" s="126"/>
      <c r="BH121" s="126"/>
      <c r="BI121" s="125"/>
      <c r="BJ121" s="125"/>
      <c r="BK121" s="125"/>
      <c r="BL121" s="125"/>
      <c r="BM121" s="125"/>
      <c r="BN121" s="125"/>
      <c r="BO121" s="129"/>
      <c r="BP121" s="82"/>
      <c r="BQ121" s="129"/>
      <c r="BR121" s="125"/>
      <c r="BS121" s="125"/>
      <c r="BT121" s="125"/>
      <c r="BU121" s="125"/>
      <c r="BV121" s="125"/>
      <c r="BW121" s="125"/>
      <c r="BX121" s="126"/>
      <c r="BY121" s="126"/>
      <c r="BZ121" s="126"/>
      <c r="CA121" s="125"/>
      <c r="CB121" s="125"/>
    </row>
    <row r="122" spans="1:80" x14ac:dyDescent="0.3">
      <c r="A122" s="65"/>
      <c r="B122" s="68"/>
      <c r="C122" s="68"/>
      <c r="D122" s="68"/>
      <c r="E122" s="68"/>
      <c r="F122" s="68"/>
      <c r="G122" s="68"/>
      <c r="H122" s="68"/>
      <c r="I122" s="68"/>
      <c r="J122" s="68"/>
      <c r="K122" s="68"/>
      <c r="L122" s="68"/>
      <c r="M122" s="87"/>
      <c r="N122" s="68"/>
      <c r="O122" s="87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5"/>
      <c r="AB122" s="65"/>
      <c r="AC122" s="125"/>
      <c r="AD122" s="125"/>
      <c r="AE122" s="126"/>
      <c r="AF122" s="126"/>
      <c r="AG122" s="126"/>
      <c r="AH122" s="125"/>
      <c r="AI122" s="125"/>
      <c r="AJ122" s="125"/>
      <c r="AK122" s="125"/>
      <c r="AL122" s="125"/>
      <c r="AM122" s="125"/>
      <c r="AN122" s="125"/>
      <c r="AO122" s="82"/>
      <c r="AP122" s="125"/>
      <c r="AQ122" s="125"/>
      <c r="AR122" s="125"/>
      <c r="AS122" s="125"/>
      <c r="AT122" s="125"/>
      <c r="AU122" s="125"/>
      <c r="AV122" s="125"/>
      <c r="AW122" s="126"/>
      <c r="AX122" s="126"/>
      <c r="AY122" s="126"/>
      <c r="AZ122" s="125"/>
      <c r="BA122" s="125"/>
      <c r="BB122" s="65"/>
      <c r="BC122" s="65"/>
      <c r="BD122" s="125"/>
      <c r="BE122" s="125"/>
      <c r="BF122" s="126"/>
      <c r="BG122" s="126"/>
      <c r="BH122" s="126"/>
      <c r="BI122" s="125"/>
      <c r="BJ122" s="125"/>
      <c r="BK122" s="125"/>
      <c r="BL122" s="125"/>
      <c r="BM122" s="125"/>
      <c r="BN122" s="125"/>
      <c r="BO122" s="129"/>
      <c r="BP122" s="82"/>
      <c r="BQ122" s="129"/>
      <c r="BR122" s="125"/>
      <c r="BS122" s="125"/>
      <c r="BT122" s="125"/>
      <c r="BU122" s="125"/>
      <c r="BV122" s="125"/>
      <c r="BW122" s="125"/>
      <c r="BX122" s="126"/>
      <c r="BY122" s="126"/>
      <c r="BZ122" s="126"/>
      <c r="CA122" s="125"/>
      <c r="CB122" s="125"/>
    </row>
    <row r="123" spans="1:80" x14ac:dyDescent="0.3">
      <c r="A123" s="65"/>
      <c r="B123" s="77"/>
      <c r="C123" s="77"/>
      <c r="D123" s="78"/>
      <c r="E123" s="78"/>
      <c r="F123" s="78"/>
      <c r="G123" s="79"/>
      <c r="H123" s="79"/>
      <c r="I123" s="79"/>
      <c r="J123" s="79"/>
      <c r="K123" s="79"/>
      <c r="L123" s="79"/>
      <c r="M123" s="80"/>
      <c r="N123" s="68"/>
      <c r="O123" s="80"/>
      <c r="P123" s="79"/>
      <c r="Q123" s="79"/>
      <c r="R123" s="79"/>
      <c r="S123" s="79"/>
      <c r="T123" s="79"/>
      <c r="U123" s="79"/>
      <c r="V123" s="78"/>
      <c r="W123" s="78"/>
      <c r="X123" s="78"/>
      <c r="Y123" s="77"/>
      <c r="Z123" s="77"/>
      <c r="AA123" s="65"/>
      <c r="AB123" s="65"/>
      <c r="AC123" s="125"/>
      <c r="AD123" s="125"/>
      <c r="AE123" s="126"/>
      <c r="AF123" s="126"/>
      <c r="AG123" s="126"/>
      <c r="AH123" s="125"/>
      <c r="AI123" s="125"/>
      <c r="AJ123" s="125"/>
      <c r="AK123" s="125"/>
      <c r="AL123" s="125"/>
      <c r="AM123" s="125"/>
      <c r="AN123" s="125"/>
      <c r="AO123" s="82"/>
      <c r="AP123" s="125"/>
      <c r="AQ123" s="125"/>
      <c r="AR123" s="125"/>
      <c r="AS123" s="125"/>
      <c r="AT123" s="125"/>
      <c r="AU123" s="125"/>
      <c r="AV123" s="125"/>
      <c r="AW123" s="126"/>
      <c r="AX123" s="126"/>
      <c r="AY123" s="126"/>
      <c r="AZ123" s="125"/>
      <c r="BA123" s="125"/>
      <c r="BB123" s="65"/>
      <c r="BC123" s="65"/>
      <c r="BD123" s="125"/>
      <c r="BE123" s="125"/>
      <c r="BF123" s="126"/>
      <c r="BG123" s="126"/>
      <c r="BH123" s="126"/>
      <c r="BI123" s="125"/>
      <c r="BJ123" s="125"/>
      <c r="BK123" s="125"/>
      <c r="BL123" s="125"/>
      <c r="BM123" s="125"/>
      <c r="BN123" s="125"/>
      <c r="BO123" s="129"/>
      <c r="BP123" s="82"/>
      <c r="BQ123" s="129"/>
      <c r="BR123" s="125"/>
      <c r="BS123" s="125"/>
      <c r="BT123" s="125"/>
      <c r="BU123" s="125"/>
      <c r="BV123" s="125"/>
      <c r="BW123" s="125"/>
      <c r="BX123" s="126"/>
      <c r="BY123" s="126"/>
      <c r="BZ123" s="126"/>
      <c r="CA123" s="125"/>
      <c r="CB123" s="125"/>
    </row>
    <row r="124" spans="1:80" x14ac:dyDescent="0.3">
      <c r="A124" s="65"/>
      <c r="B124" s="72"/>
      <c r="C124" s="72"/>
      <c r="D124" s="78"/>
      <c r="E124" s="78"/>
      <c r="F124" s="78"/>
      <c r="G124" s="80"/>
      <c r="H124" s="80"/>
      <c r="I124" s="80"/>
      <c r="J124" s="80"/>
      <c r="K124" s="80"/>
      <c r="L124" s="80"/>
      <c r="M124" s="80"/>
      <c r="N124" s="81"/>
      <c r="O124" s="80"/>
      <c r="P124" s="80"/>
      <c r="Q124" s="80"/>
      <c r="R124" s="80"/>
      <c r="S124" s="80"/>
      <c r="T124" s="80"/>
      <c r="U124" s="80"/>
      <c r="V124" s="78"/>
      <c r="W124" s="78"/>
      <c r="X124" s="78"/>
      <c r="Y124" s="72"/>
      <c r="Z124" s="72"/>
      <c r="AA124" s="65"/>
      <c r="AB124" s="65"/>
      <c r="AC124" s="125"/>
      <c r="AD124" s="125"/>
      <c r="AE124" s="126"/>
      <c r="AF124" s="126"/>
      <c r="AG124" s="126"/>
      <c r="AH124" s="125"/>
      <c r="AI124" s="125"/>
      <c r="AJ124" s="125"/>
      <c r="AK124" s="125"/>
      <c r="AL124" s="125"/>
      <c r="AM124" s="125"/>
      <c r="AN124" s="125"/>
      <c r="AO124" s="82"/>
      <c r="AP124" s="125"/>
      <c r="AQ124" s="125"/>
      <c r="AR124" s="125"/>
      <c r="AS124" s="125"/>
      <c r="AT124" s="125"/>
      <c r="AU124" s="125"/>
      <c r="AV124" s="125"/>
      <c r="AW124" s="126"/>
      <c r="AX124" s="126"/>
      <c r="AY124" s="126"/>
      <c r="AZ124" s="125"/>
      <c r="BA124" s="125"/>
      <c r="BB124" s="65"/>
      <c r="BC124" s="65"/>
      <c r="BD124" s="125"/>
      <c r="BE124" s="125"/>
      <c r="BF124" s="126"/>
      <c r="BG124" s="126"/>
      <c r="BH124" s="126"/>
      <c r="BI124" s="125"/>
      <c r="BJ124" s="125"/>
      <c r="BK124" s="125"/>
      <c r="BL124" s="125"/>
      <c r="BM124" s="125"/>
      <c r="BN124" s="125"/>
      <c r="BO124" s="129"/>
      <c r="BP124" s="82"/>
      <c r="BQ124" s="129"/>
      <c r="BR124" s="125"/>
      <c r="BS124" s="125"/>
      <c r="BT124" s="125"/>
      <c r="BU124" s="125"/>
      <c r="BV124" s="125"/>
      <c r="BW124" s="125"/>
      <c r="BX124" s="126"/>
      <c r="BY124" s="126"/>
      <c r="BZ124" s="126"/>
      <c r="CA124" s="125"/>
      <c r="CB124" s="125"/>
    </row>
    <row r="125" spans="1:80" x14ac:dyDescent="0.3">
      <c r="A125" s="65"/>
      <c r="B125" s="128"/>
      <c r="C125" s="127"/>
      <c r="D125" s="126"/>
      <c r="E125" s="126"/>
      <c r="F125" s="126"/>
      <c r="G125" s="125"/>
      <c r="H125" s="125"/>
      <c r="I125" s="125"/>
      <c r="J125" s="125"/>
      <c r="K125" s="125"/>
      <c r="L125" s="125"/>
      <c r="M125" s="125"/>
      <c r="N125" s="66"/>
      <c r="O125" s="125"/>
      <c r="P125" s="125"/>
      <c r="Q125" s="125"/>
      <c r="R125" s="125"/>
      <c r="S125" s="125"/>
      <c r="T125" s="125"/>
      <c r="U125" s="125"/>
      <c r="V125" s="126"/>
      <c r="W125" s="126"/>
      <c r="X125" s="126"/>
      <c r="Y125" s="125"/>
      <c r="Z125" s="125"/>
      <c r="AA125" s="65"/>
      <c r="AB125" s="65"/>
      <c r="AC125" s="125"/>
      <c r="AD125" s="125"/>
      <c r="AE125" s="126"/>
      <c r="AF125" s="126"/>
      <c r="AG125" s="126"/>
      <c r="AH125" s="125"/>
      <c r="AI125" s="125"/>
      <c r="AJ125" s="125"/>
      <c r="AK125" s="125"/>
      <c r="AL125" s="125"/>
      <c r="AM125" s="125"/>
      <c r="AN125" s="125"/>
      <c r="AO125" s="82"/>
      <c r="AP125" s="125"/>
      <c r="AQ125" s="125"/>
      <c r="AR125" s="125"/>
      <c r="AS125" s="125"/>
      <c r="AT125" s="125"/>
      <c r="AU125" s="125"/>
      <c r="AV125" s="125"/>
      <c r="AW125" s="126"/>
      <c r="AX125" s="126"/>
      <c r="AY125" s="126"/>
      <c r="AZ125" s="125"/>
      <c r="BA125" s="125"/>
      <c r="BB125" s="65"/>
      <c r="BC125" s="65"/>
      <c r="BD125" s="125"/>
      <c r="BE125" s="125"/>
      <c r="BF125" s="126"/>
      <c r="BG125" s="126"/>
      <c r="BH125" s="126"/>
      <c r="BI125" s="125"/>
      <c r="BJ125" s="125"/>
      <c r="BK125" s="125"/>
      <c r="BL125" s="125"/>
      <c r="BM125" s="125"/>
      <c r="BN125" s="125"/>
      <c r="BO125" s="129"/>
      <c r="BP125" s="82"/>
      <c r="BQ125" s="129"/>
      <c r="BR125" s="125"/>
      <c r="BS125" s="125"/>
      <c r="BT125" s="125"/>
      <c r="BU125" s="125"/>
      <c r="BV125" s="125"/>
      <c r="BW125" s="125"/>
      <c r="BX125" s="126"/>
      <c r="BY125" s="126"/>
      <c r="BZ125" s="126"/>
      <c r="CA125" s="125"/>
      <c r="CB125" s="125"/>
    </row>
    <row r="126" spans="1:80" x14ac:dyDescent="0.3">
      <c r="A126" s="65"/>
      <c r="B126" s="223"/>
      <c r="C126" s="224"/>
      <c r="D126" s="65"/>
      <c r="E126" s="65"/>
      <c r="F126" s="223"/>
      <c r="G126" s="224"/>
      <c r="H126" s="65"/>
      <c r="I126" s="65"/>
      <c r="J126" s="223"/>
      <c r="K126" s="224"/>
      <c r="L126" s="65"/>
      <c r="M126" s="233"/>
      <c r="N126" s="233"/>
      <c r="O126" s="233"/>
      <c r="P126" s="65"/>
      <c r="Q126" s="223"/>
      <c r="R126" s="224"/>
      <c r="S126" s="65"/>
      <c r="T126" s="65"/>
      <c r="U126" s="223"/>
      <c r="V126" s="224"/>
      <c r="W126" s="65"/>
      <c r="X126" s="65"/>
      <c r="Y126" s="223"/>
      <c r="Z126" s="224"/>
      <c r="AA126" s="65"/>
      <c r="AB126" s="65"/>
      <c r="AC126" s="125"/>
      <c r="AD126" s="125"/>
      <c r="AE126" s="126"/>
      <c r="AF126" s="126"/>
      <c r="AG126" s="126"/>
      <c r="AH126" s="125"/>
      <c r="AI126" s="125"/>
      <c r="AJ126" s="125"/>
      <c r="AK126" s="125"/>
      <c r="AL126" s="125"/>
      <c r="AM126" s="125"/>
      <c r="AN126" s="125"/>
      <c r="AO126" s="82"/>
      <c r="AP126" s="125"/>
      <c r="AQ126" s="125"/>
      <c r="AR126" s="125"/>
      <c r="AS126" s="125"/>
      <c r="AT126" s="125"/>
      <c r="AU126" s="125"/>
      <c r="AV126" s="125"/>
      <c r="AW126" s="126"/>
      <c r="AX126" s="126"/>
      <c r="AY126" s="126"/>
      <c r="AZ126" s="125"/>
      <c r="BA126" s="125"/>
      <c r="BB126" s="65"/>
      <c r="BC126" s="65"/>
      <c r="BD126" s="125"/>
      <c r="BE126" s="125"/>
      <c r="BF126" s="126"/>
      <c r="BG126" s="126"/>
      <c r="BH126" s="126"/>
      <c r="BI126" s="125"/>
      <c r="BJ126" s="125"/>
      <c r="BK126" s="125"/>
      <c r="BL126" s="125"/>
      <c r="BM126" s="125"/>
      <c r="BN126" s="125"/>
      <c r="BO126" s="129"/>
      <c r="BP126" s="82"/>
      <c r="BQ126" s="129"/>
      <c r="BR126" s="125"/>
      <c r="BS126" s="125"/>
      <c r="BT126" s="125"/>
      <c r="BU126" s="125"/>
      <c r="BV126" s="125"/>
      <c r="BW126" s="125"/>
      <c r="BX126" s="126"/>
      <c r="BY126" s="126"/>
      <c r="BZ126" s="126"/>
      <c r="CA126" s="125"/>
      <c r="CB126" s="125"/>
    </row>
    <row r="127" spans="1:80" x14ac:dyDescent="0.3">
      <c r="A127" s="65"/>
      <c r="B127" s="225"/>
      <c r="C127" s="226"/>
      <c r="D127" s="65"/>
      <c r="E127" s="65"/>
      <c r="F127" s="227"/>
      <c r="G127" s="226"/>
      <c r="H127" s="65"/>
      <c r="I127" s="65"/>
      <c r="J127" s="228"/>
      <c r="K127" s="229"/>
      <c r="L127" s="65"/>
      <c r="M127" s="225"/>
      <c r="N127" s="230"/>
      <c r="O127" s="226"/>
      <c r="P127" s="65"/>
      <c r="Q127" s="231"/>
      <c r="R127" s="232"/>
      <c r="S127" s="76"/>
      <c r="T127" s="65"/>
      <c r="U127" s="225"/>
      <c r="V127" s="226"/>
      <c r="W127" s="65"/>
      <c r="X127" s="65"/>
      <c r="Y127" s="225"/>
      <c r="Z127" s="226"/>
      <c r="AA127" s="65"/>
      <c r="AB127" s="65"/>
      <c r="AC127" s="125"/>
      <c r="AD127" s="125"/>
      <c r="AE127" s="126"/>
      <c r="AF127" s="126"/>
      <c r="AG127" s="126"/>
      <c r="AH127" s="125"/>
      <c r="AI127" s="125"/>
      <c r="AJ127" s="125"/>
      <c r="AK127" s="125"/>
      <c r="AL127" s="125"/>
      <c r="AM127" s="125"/>
      <c r="AN127" s="125"/>
      <c r="AO127" s="82"/>
      <c r="AP127" s="125"/>
      <c r="AQ127" s="125"/>
      <c r="AR127" s="125"/>
      <c r="AS127" s="125"/>
      <c r="AT127" s="125"/>
      <c r="AU127" s="125"/>
      <c r="AV127" s="125"/>
      <c r="AW127" s="126"/>
      <c r="AX127" s="126"/>
      <c r="AY127" s="126"/>
      <c r="AZ127" s="125"/>
      <c r="BA127" s="125"/>
      <c r="BB127" s="65"/>
      <c r="BC127" s="65"/>
      <c r="BD127" s="125"/>
      <c r="BE127" s="125"/>
      <c r="BF127" s="126"/>
      <c r="BG127" s="126"/>
      <c r="BH127" s="126"/>
      <c r="BI127" s="125"/>
      <c r="BJ127" s="125"/>
      <c r="BK127" s="125"/>
      <c r="BL127" s="125"/>
      <c r="BM127" s="125"/>
      <c r="BN127" s="125"/>
      <c r="BO127" s="129"/>
      <c r="BP127" s="82"/>
      <c r="BQ127" s="129"/>
      <c r="BR127" s="125"/>
      <c r="BS127" s="125"/>
      <c r="BT127" s="125"/>
      <c r="BU127" s="125"/>
      <c r="BV127" s="125"/>
      <c r="BW127" s="125"/>
      <c r="BX127" s="126"/>
      <c r="BY127" s="126"/>
      <c r="BZ127" s="126"/>
      <c r="CA127" s="125"/>
      <c r="CB127" s="125"/>
    </row>
    <row r="128" spans="1:80" x14ac:dyDescent="0.3">
      <c r="A128" s="65"/>
      <c r="B128" s="65"/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99"/>
      <c r="N128" s="66"/>
      <c r="O128" s="99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125"/>
      <c r="AD128" s="125"/>
      <c r="AE128" s="126"/>
      <c r="AF128" s="126"/>
      <c r="AG128" s="126"/>
      <c r="AH128" s="125"/>
      <c r="AI128" s="125"/>
      <c r="AJ128" s="125"/>
      <c r="AK128" s="125"/>
      <c r="AL128" s="125"/>
      <c r="AM128" s="125"/>
      <c r="AN128" s="125"/>
      <c r="AO128" s="82"/>
      <c r="AP128" s="125"/>
      <c r="AQ128" s="125"/>
      <c r="AR128" s="125"/>
      <c r="AS128" s="125"/>
      <c r="AT128" s="125"/>
      <c r="AU128" s="125"/>
      <c r="AV128" s="125"/>
      <c r="AW128" s="126"/>
      <c r="AX128" s="126"/>
      <c r="AY128" s="126"/>
      <c r="AZ128" s="125"/>
      <c r="BA128" s="125"/>
      <c r="BB128" s="65"/>
      <c r="BC128" s="65"/>
      <c r="BD128" s="125"/>
      <c r="BE128" s="125"/>
      <c r="BF128" s="126"/>
      <c r="BG128" s="126"/>
      <c r="BH128" s="126"/>
      <c r="BI128" s="125"/>
      <c r="BJ128" s="125"/>
      <c r="BK128" s="125"/>
      <c r="BL128" s="125"/>
      <c r="BM128" s="125"/>
      <c r="BN128" s="125"/>
      <c r="BO128" s="129"/>
      <c r="BP128" s="82"/>
      <c r="BQ128" s="129"/>
      <c r="BR128" s="125"/>
      <c r="BS128" s="125"/>
      <c r="BT128" s="125"/>
      <c r="BU128" s="125"/>
      <c r="BV128" s="125"/>
      <c r="BW128" s="125"/>
      <c r="BX128" s="126"/>
      <c r="BY128" s="126"/>
      <c r="BZ128" s="126"/>
      <c r="CA128" s="125"/>
      <c r="CB128" s="125"/>
    </row>
    <row r="129" spans="1:80" x14ac:dyDescent="0.3">
      <c r="A129" s="65"/>
      <c r="B129" s="65"/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99"/>
      <c r="N129" s="66"/>
      <c r="O129" s="99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125"/>
      <c r="AD129" s="125"/>
      <c r="AE129" s="126"/>
      <c r="AF129" s="126"/>
      <c r="AG129" s="126"/>
      <c r="AH129" s="125"/>
      <c r="AI129" s="125"/>
      <c r="AJ129" s="125"/>
      <c r="AK129" s="125"/>
      <c r="AL129" s="125"/>
      <c r="AM129" s="125"/>
      <c r="AN129" s="125"/>
      <c r="AO129" s="82"/>
      <c r="AP129" s="125"/>
      <c r="AQ129" s="125"/>
      <c r="AR129" s="125"/>
      <c r="AS129" s="125"/>
      <c r="AT129" s="125"/>
      <c r="AU129" s="125"/>
      <c r="AV129" s="125"/>
      <c r="AW129" s="126"/>
      <c r="AX129" s="126"/>
      <c r="AY129" s="126"/>
      <c r="AZ129" s="125"/>
      <c r="BA129" s="125"/>
      <c r="BB129" s="65"/>
      <c r="BC129" s="65"/>
      <c r="BD129" s="125"/>
      <c r="BE129" s="125"/>
      <c r="BF129" s="126"/>
      <c r="BG129" s="126"/>
      <c r="BH129" s="126"/>
      <c r="BI129" s="125"/>
      <c r="BJ129" s="125"/>
      <c r="BK129" s="125"/>
      <c r="BL129" s="125"/>
      <c r="BM129" s="125"/>
      <c r="BN129" s="125"/>
      <c r="BO129" s="129"/>
      <c r="BP129" s="82"/>
      <c r="BQ129" s="129"/>
      <c r="BR129" s="125"/>
      <c r="BS129" s="125"/>
      <c r="BT129" s="125"/>
      <c r="BU129" s="125"/>
      <c r="BV129" s="125"/>
      <c r="BW129" s="125"/>
      <c r="BX129" s="126"/>
      <c r="BY129" s="126"/>
      <c r="BZ129" s="126"/>
      <c r="CA129" s="125"/>
      <c r="CB129" s="125"/>
    </row>
    <row r="130" spans="1:80" x14ac:dyDescent="0.3">
      <c r="A130" s="65"/>
      <c r="B130" s="68"/>
      <c r="C130" s="68"/>
      <c r="D130" s="68"/>
      <c r="E130" s="68"/>
      <c r="F130" s="68"/>
      <c r="G130" s="68"/>
      <c r="H130" s="68"/>
      <c r="I130" s="68"/>
      <c r="J130" s="68"/>
      <c r="K130" s="68"/>
      <c r="L130" s="68"/>
      <c r="M130" s="87"/>
      <c r="N130" s="68"/>
      <c r="O130" s="87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5"/>
      <c r="AB130" s="65"/>
      <c r="AC130" s="125"/>
      <c r="AD130" s="125"/>
      <c r="AE130" s="126"/>
      <c r="AF130" s="126"/>
      <c r="AG130" s="126"/>
      <c r="AH130" s="125"/>
      <c r="AI130" s="125"/>
      <c r="AJ130" s="125"/>
      <c r="AK130" s="125"/>
      <c r="AL130" s="125"/>
      <c r="AM130" s="125"/>
      <c r="AN130" s="125"/>
      <c r="AO130" s="82"/>
      <c r="AP130" s="125"/>
      <c r="AQ130" s="125"/>
      <c r="AR130" s="125"/>
      <c r="AS130" s="125"/>
      <c r="AT130" s="125"/>
      <c r="AU130" s="125"/>
      <c r="AV130" s="125"/>
      <c r="AW130" s="126"/>
      <c r="AX130" s="126"/>
      <c r="AY130" s="126"/>
      <c r="AZ130" s="125"/>
      <c r="BA130" s="125"/>
      <c r="BB130" s="65"/>
      <c r="BC130" s="65"/>
      <c r="BD130" s="125"/>
      <c r="BE130" s="125"/>
      <c r="BF130" s="126"/>
      <c r="BG130" s="126"/>
      <c r="BH130" s="126"/>
      <c r="BI130" s="125"/>
      <c r="BJ130" s="125"/>
      <c r="BK130" s="125"/>
      <c r="BL130" s="125"/>
      <c r="BM130" s="125"/>
      <c r="BN130" s="125"/>
      <c r="BO130" s="129"/>
      <c r="BP130" s="82"/>
      <c r="BQ130" s="129"/>
      <c r="BR130" s="125"/>
      <c r="BS130" s="125"/>
      <c r="BT130" s="125"/>
      <c r="BU130" s="125"/>
      <c r="BV130" s="125"/>
      <c r="BW130" s="125"/>
      <c r="BX130" s="126"/>
      <c r="BY130" s="126"/>
      <c r="BZ130" s="126"/>
      <c r="CA130" s="125"/>
      <c r="CB130" s="125"/>
    </row>
    <row r="131" spans="1:80" x14ac:dyDescent="0.3">
      <c r="A131" s="65"/>
      <c r="B131" s="70"/>
      <c r="C131" s="70"/>
      <c r="D131" s="71"/>
      <c r="E131" s="71"/>
      <c r="F131" s="71"/>
      <c r="G131" s="70"/>
      <c r="H131" s="70"/>
      <c r="I131" s="70"/>
      <c r="J131" s="70"/>
      <c r="K131" s="70"/>
      <c r="L131" s="70"/>
      <c r="M131" s="70"/>
      <c r="N131" s="194"/>
      <c r="O131" s="80"/>
      <c r="P131" s="75"/>
      <c r="Q131" s="75"/>
      <c r="R131" s="75"/>
      <c r="S131" s="75"/>
      <c r="T131" s="75"/>
      <c r="U131" s="75"/>
      <c r="V131" s="74"/>
      <c r="W131" s="74"/>
      <c r="X131" s="74"/>
      <c r="Y131" s="73"/>
      <c r="Z131" s="72"/>
      <c r="AA131" s="65"/>
      <c r="AB131" s="65"/>
      <c r="AC131" s="125"/>
      <c r="AD131" s="125"/>
      <c r="AE131" s="126"/>
      <c r="AF131" s="126"/>
      <c r="AG131" s="126"/>
      <c r="AH131" s="125"/>
      <c r="AI131" s="125"/>
      <c r="AJ131" s="125"/>
      <c r="AK131" s="125"/>
      <c r="AL131" s="125"/>
      <c r="AM131" s="125"/>
      <c r="AN131" s="125"/>
      <c r="AO131" s="82"/>
      <c r="AP131" s="125"/>
      <c r="AQ131" s="125"/>
      <c r="AR131" s="125"/>
      <c r="AS131" s="125"/>
      <c r="AT131" s="125"/>
      <c r="AU131" s="125"/>
      <c r="AV131" s="125"/>
      <c r="AW131" s="126"/>
      <c r="AX131" s="126"/>
      <c r="AY131" s="126"/>
      <c r="AZ131" s="125"/>
      <c r="BA131" s="125"/>
      <c r="BB131" s="65"/>
      <c r="BC131" s="65"/>
      <c r="BD131" s="125"/>
      <c r="BE131" s="125"/>
      <c r="BF131" s="126"/>
      <c r="BG131" s="126"/>
      <c r="BH131" s="126"/>
      <c r="BI131" s="125"/>
      <c r="BJ131" s="125"/>
      <c r="BK131" s="125"/>
      <c r="BL131" s="125"/>
      <c r="BM131" s="125"/>
      <c r="BN131" s="125"/>
      <c r="BO131" s="129"/>
      <c r="BP131" s="82"/>
      <c r="BQ131" s="129"/>
      <c r="BR131" s="125"/>
      <c r="BS131" s="125"/>
      <c r="BT131" s="125"/>
      <c r="BU131" s="125"/>
      <c r="BV131" s="125"/>
      <c r="BW131" s="125"/>
      <c r="BX131" s="126"/>
      <c r="BY131" s="126"/>
      <c r="BZ131" s="126"/>
      <c r="CA131" s="125"/>
      <c r="CB131" s="125"/>
    </row>
    <row r="132" spans="1:80" x14ac:dyDescent="0.3">
      <c r="A132" s="65"/>
      <c r="B132" s="70"/>
      <c r="C132" s="70"/>
      <c r="D132" s="71"/>
      <c r="E132" s="71"/>
      <c r="F132" s="71"/>
      <c r="G132" s="70"/>
      <c r="H132" s="70"/>
      <c r="I132" s="70"/>
      <c r="J132" s="70"/>
      <c r="K132" s="70"/>
      <c r="L132" s="70"/>
      <c r="M132" s="70"/>
      <c r="N132" s="194"/>
      <c r="O132" s="80"/>
      <c r="P132" s="75"/>
      <c r="Q132" s="75"/>
      <c r="R132" s="75"/>
      <c r="S132" s="75"/>
      <c r="T132" s="75"/>
      <c r="U132" s="75"/>
      <c r="V132" s="74"/>
      <c r="W132" s="74"/>
      <c r="X132" s="74"/>
      <c r="Y132" s="73"/>
      <c r="Z132" s="72"/>
      <c r="AA132" s="65"/>
      <c r="AB132" s="65"/>
      <c r="AC132" s="65"/>
      <c r="AD132" s="65"/>
      <c r="AE132" s="65"/>
      <c r="AF132" s="65"/>
      <c r="AG132" s="65"/>
      <c r="AH132" s="65"/>
      <c r="AI132" s="65"/>
      <c r="AJ132" s="65"/>
      <c r="AK132" s="65"/>
      <c r="AL132" s="65"/>
      <c r="AM132" s="65"/>
      <c r="AN132" s="125"/>
      <c r="AO132" s="66"/>
      <c r="AP132" s="125"/>
      <c r="AQ132" s="65"/>
      <c r="AR132" s="65"/>
      <c r="AS132" s="65"/>
      <c r="AT132" s="65"/>
      <c r="AU132" s="65"/>
      <c r="AV132" s="65"/>
      <c r="AW132" s="65"/>
      <c r="AX132" s="65"/>
      <c r="AY132" s="65"/>
      <c r="AZ132" s="65"/>
      <c r="BA132" s="65"/>
      <c r="BB132" s="65"/>
      <c r="BC132" s="65"/>
      <c r="BD132" s="65"/>
      <c r="BE132" s="65"/>
      <c r="BF132" s="65"/>
      <c r="BG132" s="65"/>
      <c r="BH132" s="65"/>
      <c r="BI132" s="65"/>
      <c r="BJ132" s="65"/>
      <c r="BK132" s="65"/>
      <c r="BL132" s="65"/>
      <c r="BM132" s="65"/>
      <c r="BN132" s="65"/>
      <c r="BO132" s="65"/>
      <c r="BP132" s="66"/>
      <c r="BQ132" s="65"/>
      <c r="BR132" s="65"/>
      <c r="BS132" s="65"/>
      <c r="BT132" s="65"/>
      <c r="BU132" s="65"/>
      <c r="BV132" s="65"/>
      <c r="BW132" s="65"/>
      <c r="BX132" s="65"/>
      <c r="BY132" s="65"/>
      <c r="BZ132" s="65"/>
      <c r="CA132" s="65"/>
      <c r="CB132" s="65"/>
    </row>
    <row r="133" spans="1:80" x14ac:dyDescent="0.3">
      <c r="A133" s="65"/>
      <c r="B133" s="70"/>
      <c r="C133" s="70"/>
      <c r="D133" s="71"/>
      <c r="E133" s="71"/>
      <c r="F133" s="71"/>
      <c r="G133" s="70"/>
      <c r="H133" s="70"/>
      <c r="I133" s="70"/>
      <c r="J133" s="70"/>
      <c r="K133" s="70"/>
      <c r="L133" s="70"/>
      <c r="M133" s="70"/>
      <c r="N133" s="194"/>
      <c r="O133" s="80"/>
      <c r="P133" s="75"/>
      <c r="Q133" s="75"/>
      <c r="R133" s="75"/>
      <c r="S133" s="75"/>
      <c r="T133" s="75"/>
      <c r="U133" s="75"/>
      <c r="V133" s="74"/>
      <c r="W133" s="74"/>
      <c r="X133" s="74"/>
      <c r="Y133" s="73"/>
      <c r="Z133" s="72"/>
      <c r="AA133" s="65"/>
      <c r="AB133" s="65"/>
      <c r="AC133" s="82"/>
      <c r="AD133" s="82"/>
      <c r="AE133" s="82"/>
      <c r="AF133" s="82"/>
      <c r="AG133" s="82"/>
      <c r="AH133" s="82"/>
      <c r="AI133" s="82"/>
      <c r="AJ133" s="82"/>
      <c r="AK133" s="82"/>
      <c r="AL133" s="82"/>
      <c r="AM133" s="82"/>
      <c r="AN133" s="114"/>
      <c r="AO133" s="82"/>
      <c r="AP133" s="114"/>
      <c r="AQ133" s="82"/>
      <c r="AR133" s="82"/>
      <c r="AS133" s="82"/>
      <c r="AT133" s="82"/>
      <c r="AU133" s="82"/>
      <c r="AV133" s="82"/>
      <c r="AW133" s="82"/>
      <c r="AX133" s="82"/>
      <c r="AY133" s="82"/>
      <c r="AZ133" s="82"/>
      <c r="BA133" s="82"/>
      <c r="BB133" s="65"/>
      <c r="BC133" s="65"/>
      <c r="BD133" s="82"/>
      <c r="BE133" s="82"/>
      <c r="BF133" s="82"/>
      <c r="BG133" s="82"/>
      <c r="BH133" s="82"/>
      <c r="BI133" s="82"/>
      <c r="BJ133" s="82"/>
      <c r="BK133" s="82"/>
      <c r="BL133" s="82"/>
      <c r="BM133" s="82"/>
      <c r="BN133" s="82"/>
      <c r="BO133" s="82"/>
      <c r="BP133" s="82"/>
      <c r="BQ133" s="82"/>
      <c r="BR133" s="82"/>
      <c r="BS133" s="82"/>
      <c r="BT133" s="82"/>
      <c r="BU133" s="82"/>
      <c r="BV133" s="82"/>
      <c r="BW133" s="82"/>
      <c r="BX133" s="82"/>
      <c r="BY133" s="82"/>
      <c r="BZ133" s="82"/>
      <c r="CA133" s="82"/>
      <c r="CB133" s="82"/>
    </row>
    <row r="134" spans="1:80" x14ac:dyDescent="0.3">
      <c r="A134" s="65"/>
      <c r="B134" s="70"/>
      <c r="C134" s="70"/>
      <c r="D134" s="71"/>
      <c r="E134" s="71"/>
      <c r="F134" s="71"/>
      <c r="G134" s="70"/>
      <c r="H134" s="70"/>
      <c r="I134" s="70"/>
      <c r="J134" s="70"/>
      <c r="K134" s="70"/>
      <c r="L134" s="70"/>
      <c r="M134" s="70"/>
      <c r="N134" s="194"/>
      <c r="O134" s="80"/>
      <c r="P134" s="75"/>
      <c r="Q134" s="75"/>
      <c r="R134" s="75"/>
      <c r="S134" s="75"/>
      <c r="T134" s="75"/>
      <c r="U134" s="75"/>
      <c r="V134" s="74"/>
      <c r="W134" s="74"/>
      <c r="X134" s="74"/>
      <c r="Y134" s="73"/>
      <c r="Z134" s="72"/>
      <c r="AA134" s="65"/>
      <c r="AB134" s="65"/>
      <c r="AC134" s="65"/>
      <c r="AD134" s="65"/>
      <c r="AE134" s="130"/>
      <c r="AF134" s="130"/>
      <c r="AG134" s="130"/>
      <c r="AH134" s="131"/>
      <c r="AI134" s="131"/>
      <c r="AJ134" s="131"/>
      <c r="AK134" s="131"/>
      <c r="AL134" s="131"/>
      <c r="AM134" s="131"/>
      <c r="AN134" s="125"/>
      <c r="AO134" s="82"/>
      <c r="AP134" s="125"/>
      <c r="AQ134" s="131"/>
      <c r="AR134" s="131"/>
      <c r="AS134" s="131"/>
      <c r="AT134" s="131"/>
      <c r="AU134" s="131"/>
      <c r="AV134" s="131"/>
      <c r="AW134" s="130"/>
      <c r="AX134" s="130"/>
      <c r="AY134" s="130"/>
      <c r="AZ134" s="65"/>
      <c r="BA134" s="65"/>
      <c r="BB134" s="65"/>
      <c r="BC134" s="65"/>
      <c r="BD134" s="65"/>
      <c r="BE134" s="65"/>
      <c r="BF134" s="130"/>
      <c r="BG134" s="130"/>
      <c r="BH134" s="130"/>
      <c r="BI134" s="131"/>
      <c r="BJ134" s="131"/>
      <c r="BK134" s="131"/>
      <c r="BL134" s="131"/>
      <c r="BM134" s="131"/>
      <c r="BN134" s="131"/>
      <c r="BO134" s="132"/>
      <c r="BP134" s="82"/>
      <c r="BQ134" s="132"/>
      <c r="BR134" s="131"/>
      <c r="BS134" s="131"/>
      <c r="BT134" s="131"/>
      <c r="BU134" s="131"/>
      <c r="BV134" s="131"/>
      <c r="BW134" s="131"/>
      <c r="BX134" s="130"/>
      <c r="BY134" s="130"/>
      <c r="BZ134" s="130"/>
      <c r="CA134" s="65"/>
      <c r="CB134" s="65"/>
    </row>
    <row r="135" spans="1:80" x14ac:dyDescent="0.3">
      <c r="A135" s="65"/>
      <c r="B135" s="70"/>
      <c r="C135" s="70"/>
      <c r="D135" s="71"/>
      <c r="E135" s="71"/>
      <c r="F135" s="71"/>
      <c r="G135" s="70"/>
      <c r="H135" s="70"/>
      <c r="I135" s="70"/>
      <c r="J135" s="70"/>
      <c r="K135" s="70"/>
      <c r="L135" s="70"/>
      <c r="M135" s="70"/>
      <c r="N135" s="194"/>
      <c r="O135" s="80"/>
      <c r="P135" s="75"/>
      <c r="Q135" s="75"/>
      <c r="R135" s="75"/>
      <c r="S135" s="75"/>
      <c r="T135" s="75"/>
      <c r="U135" s="75"/>
      <c r="V135" s="74"/>
      <c r="W135" s="74"/>
      <c r="X135" s="74"/>
      <c r="Y135" s="73"/>
      <c r="Z135" s="72"/>
      <c r="AA135" s="65"/>
      <c r="AB135" s="65"/>
      <c r="AC135" s="128"/>
      <c r="AD135" s="128"/>
      <c r="AE135" s="130"/>
      <c r="AF135" s="130"/>
      <c r="AG135" s="130"/>
      <c r="AH135" s="125"/>
      <c r="AI135" s="125"/>
      <c r="AJ135" s="125"/>
      <c r="AK135" s="125"/>
      <c r="AL135" s="125"/>
      <c r="AM135" s="125"/>
      <c r="AN135" s="125"/>
      <c r="AO135" s="66"/>
      <c r="AP135" s="125"/>
      <c r="AQ135" s="125"/>
      <c r="AR135" s="125"/>
      <c r="AS135" s="125"/>
      <c r="AT135" s="125"/>
      <c r="AU135" s="125"/>
      <c r="AV135" s="125"/>
      <c r="AW135" s="130"/>
      <c r="AX135" s="130"/>
      <c r="AY135" s="130"/>
      <c r="AZ135" s="128"/>
      <c r="BA135" s="128"/>
      <c r="BB135" s="65"/>
      <c r="BC135" s="65"/>
      <c r="BD135" s="128"/>
      <c r="BE135" s="128"/>
      <c r="BF135" s="130"/>
      <c r="BG135" s="130"/>
      <c r="BH135" s="130"/>
      <c r="BI135" s="125"/>
      <c r="BJ135" s="125"/>
      <c r="BK135" s="125"/>
      <c r="BL135" s="125"/>
      <c r="BM135" s="125"/>
      <c r="BN135" s="125"/>
      <c r="BO135" s="133"/>
      <c r="BP135" s="66"/>
      <c r="BQ135" s="132"/>
      <c r="BR135" s="125"/>
      <c r="BS135" s="125"/>
      <c r="BT135" s="125"/>
      <c r="BU135" s="125"/>
      <c r="BV135" s="125"/>
      <c r="BW135" s="125"/>
      <c r="BX135" s="130"/>
      <c r="BY135" s="130"/>
      <c r="BZ135" s="130"/>
      <c r="CA135" s="128"/>
      <c r="CB135" s="128"/>
    </row>
    <row r="136" spans="1:80" x14ac:dyDescent="0.3">
      <c r="A136" s="65"/>
      <c r="B136" s="70"/>
      <c r="C136" s="70"/>
      <c r="D136" s="71"/>
      <c r="E136" s="71"/>
      <c r="F136" s="71"/>
      <c r="G136" s="70"/>
      <c r="H136" s="70"/>
      <c r="I136" s="70"/>
      <c r="J136" s="70"/>
      <c r="K136" s="70"/>
      <c r="L136" s="70"/>
      <c r="M136" s="70"/>
      <c r="N136" s="194"/>
      <c r="O136" s="80"/>
      <c r="P136" s="75"/>
      <c r="Q136" s="75"/>
      <c r="R136" s="75"/>
      <c r="S136" s="75"/>
      <c r="T136" s="75"/>
      <c r="U136" s="75"/>
      <c r="V136" s="74"/>
      <c r="W136" s="74"/>
      <c r="X136" s="74"/>
      <c r="Y136" s="73"/>
      <c r="Z136" s="72"/>
      <c r="AA136" s="65"/>
      <c r="AB136" s="65"/>
      <c r="AC136" s="65"/>
      <c r="AD136" s="65"/>
      <c r="AE136" s="65"/>
      <c r="AF136" s="65"/>
      <c r="AG136" s="65"/>
      <c r="AH136" s="65"/>
      <c r="AI136" s="65"/>
      <c r="AJ136" s="65"/>
      <c r="AK136" s="65"/>
      <c r="AL136" s="65"/>
      <c r="AM136" s="65"/>
      <c r="AN136" s="125"/>
      <c r="AO136" s="66"/>
      <c r="AP136" s="125"/>
      <c r="AQ136" s="65"/>
      <c r="AR136" s="65"/>
      <c r="AS136" s="65"/>
      <c r="AT136" s="65"/>
      <c r="AU136" s="65"/>
      <c r="AV136" s="65"/>
      <c r="AW136" s="65"/>
      <c r="AX136" s="65"/>
      <c r="AY136" s="65"/>
      <c r="AZ136" s="65"/>
      <c r="BA136" s="65"/>
      <c r="BB136" s="65"/>
      <c r="BC136" s="65"/>
      <c r="BD136" s="65"/>
      <c r="BE136" s="65"/>
      <c r="BF136" s="65"/>
      <c r="BG136" s="65"/>
      <c r="BH136" s="65"/>
      <c r="BI136" s="65"/>
      <c r="BJ136" s="65"/>
      <c r="BK136" s="65"/>
      <c r="BL136" s="65"/>
      <c r="BM136" s="65"/>
      <c r="BN136" s="65"/>
      <c r="BO136" s="65"/>
      <c r="BP136" s="66"/>
      <c r="BQ136" s="65"/>
      <c r="BR136" s="65"/>
      <c r="BS136" s="65"/>
      <c r="BT136" s="65"/>
      <c r="BU136" s="65"/>
      <c r="BV136" s="65"/>
      <c r="BW136" s="65"/>
      <c r="BX136" s="65"/>
      <c r="BY136" s="65"/>
      <c r="BZ136" s="65"/>
      <c r="CA136" s="65"/>
      <c r="CB136" s="65"/>
    </row>
    <row r="137" spans="1:80" x14ac:dyDescent="0.3">
      <c r="A137" s="65"/>
      <c r="B137" s="70"/>
      <c r="C137" s="70"/>
      <c r="D137" s="71"/>
      <c r="E137" s="71"/>
      <c r="F137" s="71"/>
      <c r="G137" s="70"/>
      <c r="H137" s="70"/>
      <c r="I137" s="70"/>
      <c r="J137" s="70"/>
      <c r="K137" s="70"/>
      <c r="L137" s="70"/>
      <c r="M137" s="70"/>
      <c r="N137" s="194"/>
      <c r="O137" s="80"/>
      <c r="P137" s="75"/>
      <c r="Q137" s="75"/>
      <c r="R137" s="75"/>
      <c r="S137" s="75"/>
      <c r="T137" s="75"/>
      <c r="U137" s="75"/>
      <c r="V137" s="74"/>
      <c r="W137" s="74"/>
      <c r="X137" s="74"/>
      <c r="Y137" s="73"/>
      <c r="Z137" s="72"/>
      <c r="AA137" s="65"/>
      <c r="AB137" s="65"/>
      <c r="AC137" s="236"/>
      <c r="AD137" s="236"/>
      <c r="AE137" s="65"/>
      <c r="AF137" s="65"/>
      <c r="AG137" s="236"/>
      <c r="AH137" s="236"/>
      <c r="AI137" s="65"/>
      <c r="AJ137" s="65"/>
      <c r="AK137" s="236"/>
      <c r="AL137" s="236"/>
      <c r="AM137" s="65"/>
      <c r="AN137" s="236"/>
      <c r="AO137" s="236"/>
      <c r="AP137" s="236"/>
      <c r="AQ137" s="65"/>
      <c r="AR137" s="236"/>
      <c r="AS137" s="236"/>
      <c r="AT137" s="65"/>
      <c r="AU137" s="65"/>
      <c r="AV137" s="236"/>
      <c r="AW137" s="236"/>
      <c r="AX137" s="65"/>
      <c r="AY137" s="65"/>
      <c r="AZ137" s="236"/>
      <c r="BA137" s="236"/>
      <c r="BB137" s="65"/>
      <c r="BC137" s="65"/>
      <c r="BD137" s="236"/>
      <c r="BE137" s="236"/>
      <c r="BF137" s="65"/>
      <c r="BG137" s="65"/>
      <c r="BH137" s="236"/>
      <c r="BI137" s="236"/>
      <c r="BJ137" s="65"/>
      <c r="BK137" s="65"/>
      <c r="BL137" s="236"/>
      <c r="BM137" s="236"/>
      <c r="BN137" s="65"/>
      <c r="BO137" s="236"/>
      <c r="BP137" s="236"/>
      <c r="BQ137" s="236"/>
      <c r="BR137" s="65"/>
      <c r="BS137" s="236"/>
      <c r="BT137" s="236"/>
      <c r="BU137" s="65"/>
      <c r="BV137" s="65"/>
      <c r="BW137" s="236"/>
      <c r="BX137" s="236"/>
      <c r="BY137" s="65"/>
      <c r="BZ137" s="65"/>
      <c r="CA137" s="236"/>
      <c r="CB137" s="236"/>
    </row>
    <row r="138" spans="1:80" x14ac:dyDescent="0.3">
      <c r="A138" s="65"/>
      <c r="B138" s="70"/>
      <c r="C138" s="70"/>
      <c r="D138" s="71"/>
      <c r="E138" s="71"/>
      <c r="F138" s="71"/>
      <c r="G138" s="70"/>
      <c r="H138" s="70"/>
      <c r="I138" s="70"/>
      <c r="J138" s="70"/>
      <c r="K138" s="70"/>
      <c r="L138" s="70"/>
      <c r="M138" s="70"/>
      <c r="N138" s="194"/>
      <c r="O138" s="80"/>
      <c r="P138" s="75"/>
      <c r="Q138" s="75"/>
      <c r="R138" s="75"/>
      <c r="S138" s="75"/>
      <c r="T138" s="75"/>
      <c r="U138" s="75"/>
      <c r="V138" s="74"/>
      <c r="W138" s="74"/>
      <c r="X138" s="74"/>
      <c r="Y138" s="73"/>
      <c r="Z138" s="72"/>
      <c r="AA138" s="65"/>
      <c r="AB138" s="65"/>
      <c r="AC138" s="235"/>
      <c r="AD138" s="235"/>
      <c r="AE138" s="65"/>
      <c r="AF138" s="65"/>
      <c r="AG138" s="236"/>
      <c r="AH138" s="235"/>
      <c r="AI138" s="65"/>
      <c r="AJ138" s="65"/>
      <c r="AK138" s="237"/>
      <c r="AL138" s="237"/>
      <c r="AM138" s="65"/>
      <c r="AN138" s="235"/>
      <c r="AO138" s="235"/>
      <c r="AP138" s="235"/>
      <c r="AQ138" s="65"/>
      <c r="AR138" s="234"/>
      <c r="AS138" s="234"/>
      <c r="AT138" s="124"/>
      <c r="AU138" s="65"/>
      <c r="AV138" s="235"/>
      <c r="AW138" s="235"/>
      <c r="AX138" s="65"/>
      <c r="AY138" s="65"/>
      <c r="AZ138" s="235"/>
      <c r="BA138" s="235"/>
      <c r="BB138" s="65"/>
      <c r="BC138" s="65"/>
      <c r="BD138" s="235"/>
      <c r="BE138" s="235"/>
      <c r="BF138" s="65"/>
      <c r="BG138" s="65"/>
      <c r="BH138" s="236"/>
      <c r="BI138" s="235"/>
      <c r="BJ138" s="65"/>
      <c r="BK138" s="65"/>
      <c r="BL138" s="237"/>
      <c r="BM138" s="237"/>
      <c r="BN138" s="65"/>
      <c r="BO138" s="235"/>
      <c r="BP138" s="235"/>
      <c r="BQ138" s="235"/>
      <c r="BR138" s="65"/>
      <c r="BS138" s="234"/>
      <c r="BT138" s="234"/>
      <c r="BU138" s="124"/>
      <c r="BV138" s="65"/>
      <c r="BW138" s="235"/>
      <c r="BX138" s="235"/>
      <c r="BY138" s="65"/>
      <c r="BZ138" s="65"/>
      <c r="CA138" s="235"/>
      <c r="CB138" s="235"/>
    </row>
    <row r="139" spans="1:80" x14ac:dyDescent="0.3">
      <c r="A139" s="65"/>
      <c r="B139" s="70"/>
      <c r="C139" s="70"/>
      <c r="D139" s="71"/>
      <c r="E139" s="71"/>
      <c r="F139" s="71"/>
      <c r="G139" s="70"/>
      <c r="H139" s="70"/>
      <c r="I139" s="70"/>
      <c r="J139" s="70"/>
      <c r="K139" s="70"/>
      <c r="L139" s="70"/>
      <c r="M139" s="70"/>
      <c r="N139" s="194"/>
      <c r="O139" s="80"/>
      <c r="P139" s="75"/>
      <c r="Q139" s="75"/>
      <c r="R139" s="75"/>
      <c r="S139" s="75"/>
      <c r="T139" s="75"/>
      <c r="U139" s="75"/>
      <c r="V139" s="74"/>
      <c r="W139" s="74"/>
      <c r="X139" s="74"/>
      <c r="Y139" s="73"/>
      <c r="Z139" s="72"/>
      <c r="AA139" s="65"/>
      <c r="AB139" s="65"/>
      <c r="AC139" s="65"/>
      <c r="AD139" s="65"/>
      <c r="AE139" s="65"/>
      <c r="AF139" s="65"/>
      <c r="AG139" s="65"/>
      <c r="AH139" s="65"/>
      <c r="AI139" s="65"/>
      <c r="AJ139" s="65"/>
      <c r="AK139" s="65"/>
      <c r="AL139" s="65"/>
      <c r="AM139" s="65"/>
      <c r="AN139" s="125"/>
      <c r="AO139" s="66"/>
      <c r="AP139" s="125"/>
      <c r="AQ139" s="65"/>
      <c r="AR139" s="65"/>
      <c r="AS139" s="65"/>
      <c r="AT139" s="65"/>
      <c r="AU139" s="65"/>
      <c r="AV139" s="65"/>
      <c r="AW139" s="65"/>
      <c r="AX139" s="65"/>
      <c r="AY139" s="65"/>
      <c r="AZ139" s="65"/>
      <c r="BA139" s="65"/>
      <c r="BB139" s="65"/>
      <c r="BC139" s="65"/>
      <c r="BD139" s="65"/>
      <c r="BE139" s="65"/>
      <c r="BF139" s="65"/>
      <c r="BG139" s="65"/>
      <c r="BH139" s="65"/>
      <c r="BI139" s="65"/>
      <c r="BJ139" s="65"/>
      <c r="BK139" s="65"/>
      <c r="BL139" s="65"/>
      <c r="BM139" s="65"/>
      <c r="BN139" s="65"/>
      <c r="BO139" s="65"/>
      <c r="BP139" s="66"/>
      <c r="BQ139" s="65"/>
      <c r="BR139" s="65"/>
      <c r="BS139" s="65"/>
      <c r="BT139" s="65"/>
      <c r="BU139" s="65"/>
      <c r="BV139" s="65"/>
      <c r="BW139" s="65"/>
      <c r="BX139" s="65"/>
      <c r="BY139" s="65"/>
      <c r="BZ139" s="65"/>
      <c r="CA139" s="65"/>
      <c r="CB139" s="65"/>
    </row>
    <row r="140" spans="1:80" x14ac:dyDescent="0.3">
      <c r="A140" s="65"/>
      <c r="B140" s="70"/>
      <c r="C140" s="70"/>
      <c r="D140" s="71"/>
      <c r="E140" s="71"/>
      <c r="F140" s="71"/>
      <c r="G140" s="70"/>
      <c r="H140" s="70"/>
      <c r="I140" s="70"/>
      <c r="J140" s="70"/>
      <c r="K140" s="70"/>
      <c r="L140" s="70"/>
      <c r="M140" s="70"/>
      <c r="N140" s="194"/>
      <c r="O140" s="80"/>
      <c r="P140" s="75"/>
      <c r="Q140" s="75"/>
      <c r="R140" s="75"/>
      <c r="S140" s="75"/>
      <c r="T140" s="75"/>
      <c r="U140" s="75"/>
      <c r="V140" s="74"/>
      <c r="W140" s="74"/>
      <c r="X140" s="74"/>
      <c r="Y140" s="73"/>
      <c r="Z140" s="72"/>
      <c r="AA140" s="65"/>
      <c r="AB140" s="65"/>
      <c r="AC140" s="65"/>
      <c r="AD140" s="65"/>
      <c r="AE140" s="65"/>
      <c r="AF140" s="65"/>
      <c r="AG140" s="65"/>
      <c r="AH140" s="65"/>
      <c r="AI140" s="65"/>
      <c r="AJ140" s="65"/>
      <c r="AK140" s="65"/>
      <c r="AL140" s="65"/>
      <c r="AM140" s="65"/>
      <c r="AN140" s="125"/>
      <c r="AO140" s="66"/>
      <c r="AP140" s="125"/>
      <c r="AQ140" s="65"/>
      <c r="AR140" s="65"/>
      <c r="AS140" s="65"/>
      <c r="AT140" s="65"/>
      <c r="AU140" s="65"/>
      <c r="AV140" s="65"/>
      <c r="AW140" s="65"/>
      <c r="AX140" s="65"/>
      <c r="AY140" s="65"/>
      <c r="AZ140" s="65"/>
      <c r="BA140" s="65"/>
      <c r="BB140" s="65"/>
      <c r="BC140" s="65"/>
      <c r="BD140" s="65"/>
      <c r="BE140" s="65"/>
      <c r="BF140" s="65"/>
      <c r="BG140" s="65"/>
      <c r="BH140" s="65"/>
      <c r="BI140" s="65"/>
      <c r="BJ140" s="65"/>
      <c r="BK140" s="65"/>
      <c r="BL140" s="65"/>
      <c r="BM140" s="65"/>
      <c r="BN140" s="65"/>
      <c r="BO140" s="65"/>
      <c r="BP140" s="66"/>
      <c r="BQ140" s="65"/>
      <c r="BR140" s="65"/>
      <c r="BS140" s="65"/>
      <c r="BT140" s="65"/>
      <c r="BU140" s="65"/>
      <c r="BV140" s="65"/>
      <c r="BW140" s="65"/>
      <c r="BX140" s="65"/>
      <c r="BY140" s="65"/>
      <c r="BZ140" s="65"/>
      <c r="CA140" s="65"/>
      <c r="CB140" s="65"/>
    </row>
    <row r="141" spans="1:80" x14ac:dyDescent="0.3">
      <c r="A141" s="65"/>
      <c r="B141" s="70"/>
      <c r="C141" s="70"/>
      <c r="D141" s="71"/>
      <c r="E141" s="71"/>
      <c r="F141" s="71"/>
      <c r="G141" s="70"/>
      <c r="H141" s="70"/>
      <c r="I141" s="70"/>
      <c r="J141" s="70"/>
      <c r="K141" s="70"/>
      <c r="L141" s="70"/>
      <c r="M141" s="70"/>
      <c r="N141" s="194"/>
      <c r="O141" s="80"/>
      <c r="P141" s="75"/>
      <c r="Q141" s="75"/>
      <c r="R141" s="75"/>
      <c r="S141" s="75"/>
      <c r="T141" s="75"/>
      <c r="U141" s="75"/>
      <c r="V141" s="74"/>
      <c r="W141" s="74"/>
      <c r="X141" s="74"/>
      <c r="Y141" s="73"/>
      <c r="Z141" s="72"/>
      <c r="AA141" s="65"/>
      <c r="AB141" s="65"/>
      <c r="AC141" s="82"/>
      <c r="AD141" s="82"/>
      <c r="AE141" s="82"/>
      <c r="AF141" s="82"/>
      <c r="AG141" s="82"/>
      <c r="AH141" s="82"/>
      <c r="AI141" s="82"/>
      <c r="AJ141" s="82"/>
      <c r="AK141" s="82"/>
      <c r="AL141" s="82"/>
      <c r="AM141" s="82"/>
      <c r="AN141" s="114"/>
      <c r="AO141" s="82"/>
      <c r="AP141" s="114"/>
      <c r="AQ141" s="82"/>
      <c r="AR141" s="82"/>
      <c r="AS141" s="82"/>
      <c r="AT141" s="82"/>
      <c r="AU141" s="82"/>
      <c r="AV141" s="82"/>
      <c r="AW141" s="82"/>
      <c r="AX141" s="82"/>
      <c r="AY141" s="82"/>
      <c r="AZ141" s="82"/>
      <c r="BA141" s="82"/>
      <c r="BB141" s="65"/>
      <c r="BC141" s="65"/>
      <c r="BD141" s="82"/>
      <c r="BE141" s="82"/>
      <c r="BF141" s="82"/>
      <c r="BG141" s="82"/>
      <c r="BH141" s="82"/>
      <c r="BI141" s="82"/>
      <c r="BJ141" s="82"/>
      <c r="BK141" s="82"/>
      <c r="BL141" s="82"/>
      <c r="BM141" s="82"/>
      <c r="BN141" s="82"/>
      <c r="BO141" s="82"/>
      <c r="BP141" s="82"/>
      <c r="BQ141" s="82"/>
      <c r="BR141" s="82"/>
      <c r="BS141" s="82"/>
      <c r="BT141" s="82"/>
      <c r="BU141" s="82"/>
      <c r="BV141" s="82"/>
      <c r="BW141" s="82"/>
      <c r="BX141" s="82"/>
      <c r="BY141" s="82"/>
      <c r="BZ141" s="82"/>
      <c r="CA141" s="82"/>
      <c r="CB141" s="82"/>
    </row>
    <row r="142" spans="1:80" x14ac:dyDescent="0.3">
      <c r="A142" s="65"/>
      <c r="B142" s="70"/>
      <c r="C142" s="70"/>
      <c r="D142" s="71"/>
      <c r="E142" s="71"/>
      <c r="F142" s="71"/>
      <c r="G142" s="70"/>
      <c r="H142" s="70"/>
      <c r="I142" s="70"/>
      <c r="J142" s="70"/>
      <c r="K142" s="70"/>
      <c r="L142" s="70"/>
      <c r="M142" s="70"/>
      <c r="N142" s="194"/>
      <c r="O142" s="80"/>
      <c r="P142" s="75"/>
      <c r="Q142" s="75"/>
      <c r="R142" s="75"/>
      <c r="S142" s="75"/>
      <c r="T142" s="75"/>
      <c r="U142" s="75"/>
      <c r="V142" s="74"/>
      <c r="W142" s="74"/>
      <c r="X142" s="74"/>
      <c r="Y142" s="73"/>
      <c r="Z142" s="72"/>
      <c r="AA142" s="65"/>
      <c r="AB142" s="65"/>
      <c r="AC142" s="125"/>
      <c r="AD142" s="125"/>
      <c r="AE142" s="126"/>
      <c r="AF142" s="126"/>
      <c r="AG142" s="126"/>
      <c r="AH142" s="125"/>
      <c r="AI142" s="125"/>
      <c r="AJ142" s="125"/>
      <c r="AK142" s="125"/>
      <c r="AL142" s="125"/>
      <c r="AM142" s="125"/>
      <c r="AN142" s="125"/>
      <c r="AO142" s="66"/>
      <c r="AP142" s="125"/>
      <c r="AQ142" s="125"/>
      <c r="AR142" s="125"/>
      <c r="AS142" s="125"/>
      <c r="AT142" s="125"/>
      <c r="AU142" s="125"/>
      <c r="AV142" s="125"/>
      <c r="AW142" s="126"/>
      <c r="AX142" s="126"/>
      <c r="AY142" s="126"/>
      <c r="AZ142" s="127"/>
      <c r="BA142" s="128"/>
      <c r="BB142" s="65"/>
      <c r="BC142" s="65"/>
      <c r="BD142" s="125"/>
      <c r="BE142" s="125"/>
      <c r="BF142" s="126"/>
      <c r="BG142" s="126"/>
      <c r="BH142" s="126"/>
      <c r="BI142" s="125"/>
      <c r="BJ142" s="125"/>
      <c r="BK142" s="125"/>
      <c r="BL142" s="125"/>
      <c r="BM142" s="125"/>
      <c r="BN142" s="125"/>
      <c r="BO142" s="129"/>
      <c r="BP142" s="66"/>
      <c r="BQ142" s="129"/>
      <c r="BR142" s="125"/>
      <c r="BS142" s="125"/>
      <c r="BT142" s="125"/>
      <c r="BU142" s="125"/>
      <c r="BV142" s="125"/>
      <c r="BW142" s="125"/>
      <c r="BX142" s="126"/>
      <c r="BY142" s="126"/>
      <c r="BZ142" s="126"/>
      <c r="CA142" s="127"/>
      <c r="CB142" s="128"/>
    </row>
    <row r="143" spans="1:80" x14ac:dyDescent="0.3">
      <c r="A143" s="65"/>
      <c r="B143" s="70"/>
      <c r="C143" s="70"/>
      <c r="D143" s="71"/>
      <c r="E143" s="71"/>
      <c r="F143" s="71"/>
      <c r="G143" s="70"/>
      <c r="H143" s="70"/>
      <c r="I143" s="70"/>
      <c r="J143" s="70"/>
      <c r="K143" s="70"/>
      <c r="L143" s="70"/>
      <c r="M143" s="70"/>
      <c r="N143" s="194"/>
      <c r="O143" s="80"/>
      <c r="P143" s="75"/>
      <c r="Q143" s="75"/>
      <c r="R143" s="75"/>
      <c r="S143" s="75"/>
      <c r="T143" s="75"/>
      <c r="U143" s="75"/>
      <c r="V143" s="74"/>
      <c r="W143" s="74"/>
      <c r="X143" s="74"/>
      <c r="Y143" s="73"/>
      <c r="Z143" s="72"/>
      <c r="AA143" s="65"/>
      <c r="AB143" s="65"/>
      <c r="AC143" s="125"/>
      <c r="AD143" s="125"/>
      <c r="AE143" s="126"/>
      <c r="AF143" s="126"/>
      <c r="AG143" s="126"/>
      <c r="AH143" s="125"/>
      <c r="AI143" s="125"/>
      <c r="AJ143" s="125"/>
      <c r="AK143" s="125"/>
      <c r="AL143" s="125"/>
      <c r="AM143" s="125"/>
      <c r="AN143" s="125"/>
      <c r="AO143" s="66"/>
      <c r="AP143" s="125"/>
      <c r="AQ143" s="125"/>
      <c r="AR143" s="125"/>
      <c r="AS143" s="125"/>
      <c r="AT143" s="125"/>
      <c r="AU143" s="125"/>
      <c r="AV143" s="125"/>
      <c r="AW143" s="126"/>
      <c r="AX143" s="126"/>
      <c r="AY143" s="126"/>
      <c r="AZ143" s="127"/>
      <c r="BA143" s="128"/>
      <c r="BB143" s="65"/>
      <c r="BC143" s="65"/>
      <c r="BD143" s="125"/>
      <c r="BE143" s="125"/>
      <c r="BF143" s="126"/>
      <c r="BG143" s="126"/>
      <c r="BH143" s="126"/>
      <c r="BI143" s="125"/>
      <c r="BJ143" s="125"/>
      <c r="BK143" s="125"/>
      <c r="BL143" s="125"/>
      <c r="BM143" s="125"/>
      <c r="BN143" s="125"/>
      <c r="BO143" s="129"/>
      <c r="BP143" s="66"/>
      <c r="BQ143" s="129"/>
      <c r="BR143" s="125"/>
      <c r="BS143" s="125"/>
      <c r="BT143" s="125"/>
      <c r="BU143" s="125"/>
      <c r="BV143" s="125"/>
      <c r="BW143" s="125"/>
      <c r="BX143" s="126"/>
      <c r="BY143" s="126"/>
      <c r="BZ143" s="126"/>
      <c r="CA143" s="127"/>
      <c r="CB143" s="128"/>
    </row>
    <row r="144" spans="1:80" x14ac:dyDescent="0.3">
      <c r="A144" s="65"/>
      <c r="B144" s="70"/>
      <c r="C144" s="70"/>
      <c r="D144" s="71"/>
      <c r="E144" s="71"/>
      <c r="F144" s="71"/>
      <c r="G144" s="70"/>
      <c r="H144" s="70"/>
      <c r="I144" s="70"/>
      <c r="J144" s="70"/>
      <c r="K144" s="70"/>
      <c r="L144" s="70"/>
      <c r="M144" s="70"/>
      <c r="N144" s="194"/>
      <c r="O144" s="80"/>
      <c r="P144" s="75"/>
      <c r="Q144" s="75"/>
      <c r="R144" s="75"/>
      <c r="S144" s="75"/>
      <c r="T144" s="75"/>
      <c r="U144" s="75"/>
      <c r="V144" s="74"/>
      <c r="W144" s="74"/>
      <c r="X144" s="74"/>
      <c r="Y144" s="73"/>
      <c r="Z144" s="72"/>
      <c r="AA144" s="65"/>
      <c r="AB144" s="65"/>
      <c r="AC144" s="125"/>
      <c r="AD144" s="125"/>
      <c r="AE144" s="126"/>
      <c r="AF144" s="126"/>
      <c r="AG144" s="126"/>
      <c r="AH144" s="125"/>
      <c r="AI144" s="125"/>
      <c r="AJ144" s="125"/>
      <c r="AK144" s="125"/>
      <c r="AL144" s="125"/>
      <c r="AM144" s="125"/>
      <c r="AN144" s="125"/>
      <c r="AO144" s="66"/>
      <c r="AP144" s="125"/>
      <c r="AQ144" s="125"/>
      <c r="AR144" s="125"/>
      <c r="AS144" s="125"/>
      <c r="AT144" s="125"/>
      <c r="AU144" s="125"/>
      <c r="AV144" s="125"/>
      <c r="AW144" s="126"/>
      <c r="AX144" s="126"/>
      <c r="AY144" s="126"/>
      <c r="AZ144" s="127"/>
      <c r="BA144" s="128"/>
      <c r="BB144" s="65"/>
      <c r="BC144" s="65"/>
      <c r="BD144" s="125"/>
      <c r="BE144" s="125"/>
      <c r="BF144" s="126"/>
      <c r="BG144" s="126"/>
      <c r="BH144" s="126"/>
      <c r="BI144" s="125"/>
      <c r="BJ144" s="125"/>
      <c r="BK144" s="125"/>
      <c r="BL144" s="125"/>
      <c r="BM144" s="125"/>
      <c r="BN144" s="125"/>
      <c r="BO144" s="129"/>
      <c r="BP144" s="66"/>
      <c r="BQ144" s="129"/>
      <c r="BR144" s="125"/>
      <c r="BS144" s="125"/>
      <c r="BT144" s="125"/>
      <c r="BU144" s="125"/>
      <c r="BV144" s="125"/>
      <c r="BW144" s="125"/>
      <c r="BX144" s="126"/>
      <c r="BY144" s="126"/>
      <c r="BZ144" s="126"/>
      <c r="CA144" s="127"/>
      <c r="CB144" s="128"/>
    </row>
    <row r="145" spans="1:80" x14ac:dyDescent="0.3">
      <c r="A145" s="65"/>
      <c r="B145" s="70"/>
      <c r="C145" s="70"/>
      <c r="D145" s="71"/>
      <c r="E145" s="71"/>
      <c r="F145" s="71"/>
      <c r="G145" s="70"/>
      <c r="H145" s="70"/>
      <c r="I145" s="70"/>
      <c r="J145" s="70"/>
      <c r="K145" s="70"/>
      <c r="L145" s="70"/>
      <c r="M145" s="70"/>
      <c r="N145" s="194"/>
      <c r="O145" s="80"/>
      <c r="P145" s="75"/>
      <c r="Q145" s="75"/>
      <c r="R145" s="75"/>
      <c r="S145" s="75"/>
      <c r="T145" s="75"/>
      <c r="U145" s="75"/>
      <c r="V145" s="74"/>
      <c r="W145" s="74"/>
      <c r="X145" s="74"/>
      <c r="Y145" s="73"/>
      <c r="Z145" s="72"/>
      <c r="AA145" s="65"/>
      <c r="AB145" s="65"/>
      <c r="AC145" s="125"/>
      <c r="AD145" s="125"/>
      <c r="AE145" s="126"/>
      <c r="AF145" s="126"/>
      <c r="AG145" s="126"/>
      <c r="AH145" s="125"/>
      <c r="AI145" s="125"/>
      <c r="AJ145" s="125"/>
      <c r="AK145" s="125"/>
      <c r="AL145" s="125"/>
      <c r="AM145" s="125"/>
      <c r="AN145" s="125"/>
      <c r="AO145" s="66"/>
      <c r="AP145" s="125"/>
      <c r="AQ145" s="125"/>
      <c r="AR145" s="125"/>
      <c r="AS145" s="125"/>
      <c r="AT145" s="125"/>
      <c r="AU145" s="125"/>
      <c r="AV145" s="125"/>
      <c r="AW145" s="126"/>
      <c r="AX145" s="126"/>
      <c r="AY145" s="126"/>
      <c r="AZ145" s="127"/>
      <c r="BA145" s="128"/>
      <c r="BB145" s="65"/>
      <c r="BC145" s="65"/>
      <c r="BD145" s="125"/>
      <c r="BE145" s="125"/>
      <c r="BF145" s="126"/>
      <c r="BG145" s="126"/>
      <c r="BH145" s="126"/>
      <c r="BI145" s="125"/>
      <c r="BJ145" s="125"/>
      <c r="BK145" s="125"/>
      <c r="BL145" s="125"/>
      <c r="BM145" s="125"/>
      <c r="BN145" s="125"/>
      <c r="BO145" s="129"/>
      <c r="BP145" s="66"/>
      <c r="BQ145" s="129"/>
      <c r="BR145" s="125"/>
      <c r="BS145" s="125"/>
      <c r="BT145" s="125"/>
      <c r="BU145" s="125"/>
      <c r="BV145" s="125"/>
      <c r="BW145" s="125"/>
      <c r="BX145" s="126"/>
      <c r="BY145" s="126"/>
      <c r="BZ145" s="126"/>
      <c r="CA145" s="127"/>
      <c r="CB145" s="128"/>
    </row>
    <row r="146" spans="1:80" x14ac:dyDescent="0.3">
      <c r="A146" s="65"/>
      <c r="B146" s="70"/>
      <c r="C146" s="70"/>
      <c r="D146" s="71"/>
      <c r="E146" s="71"/>
      <c r="F146" s="71"/>
      <c r="G146" s="70"/>
      <c r="H146" s="70"/>
      <c r="I146" s="70"/>
      <c r="J146" s="70"/>
      <c r="K146" s="70"/>
      <c r="L146" s="70"/>
      <c r="M146" s="70"/>
      <c r="N146" s="195"/>
      <c r="O146" s="70"/>
      <c r="P146" s="70"/>
      <c r="Q146" s="70"/>
      <c r="R146" s="70"/>
      <c r="S146" s="70"/>
      <c r="T146" s="70"/>
      <c r="U146" s="70"/>
      <c r="V146" s="71"/>
      <c r="W146" s="71"/>
      <c r="X146" s="71"/>
      <c r="Y146" s="70"/>
      <c r="Z146" s="70"/>
      <c r="AA146" s="65"/>
      <c r="AB146" s="65"/>
      <c r="AC146" s="125"/>
      <c r="AD146" s="125"/>
      <c r="AE146" s="126"/>
      <c r="AF146" s="126"/>
      <c r="AG146" s="126"/>
      <c r="AH146" s="125"/>
      <c r="AI146" s="125"/>
      <c r="AJ146" s="125"/>
      <c r="AK146" s="125"/>
      <c r="AL146" s="125"/>
      <c r="AM146" s="125"/>
      <c r="AN146" s="125"/>
      <c r="AO146" s="66"/>
      <c r="AP146" s="125"/>
      <c r="AQ146" s="125"/>
      <c r="AR146" s="125"/>
      <c r="AS146" s="125"/>
      <c r="AT146" s="125"/>
      <c r="AU146" s="125"/>
      <c r="AV146" s="125"/>
      <c r="AW146" s="126"/>
      <c r="AX146" s="126"/>
      <c r="AY146" s="126"/>
      <c r="AZ146" s="127"/>
      <c r="BA146" s="128"/>
      <c r="BB146" s="65"/>
      <c r="BC146" s="65"/>
      <c r="BD146" s="125"/>
      <c r="BE146" s="125"/>
      <c r="BF146" s="126"/>
      <c r="BG146" s="126"/>
      <c r="BH146" s="126"/>
      <c r="BI146" s="125"/>
      <c r="BJ146" s="125"/>
      <c r="BK146" s="125"/>
      <c r="BL146" s="125"/>
      <c r="BM146" s="125"/>
      <c r="BN146" s="125"/>
      <c r="BO146" s="129"/>
      <c r="BP146" s="66"/>
      <c r="BQ146" s="129"/>
      <c r="BR146" s="125"/>
      <c r="BS146" s="125"/>
      <c r="BT146" s="125"/>
      <c r="BU146" s="125"/>
      <c r="BV146" s="125"/>
      <c r="BW146" s="125"/>
      <c r="BX146" s="126"/>
      <c r="BY146" s="126"/>
      <c r="BZ146" s="126"/>
      <c r="CA146" s="127"/>
      <c r="CB146" s="128"/>
    </row>
    <row r="147" spans="1:80" x14ac:dyDescent="0.3">
      <c r="A147" s="65"/>
      <c r="B147" s="72"/>
      <c r="C147" s="73"/>
      <c r="D147" s="74"/>
      <c r="E147" s="74"/>
      <c r="F147" s="74"/>
      <c r="G147" s="75"/>
      <c r="H147" s="75"/>
      <c r="I147" s="75"/>
      <c r="J147" s="75"/>
      <c r="K147" s="75"/>
      <c r="L147" s="75"/>
      <c r="M147" s="80"/>
      <c r="N147" s="194"/>
      <c r="O147" s="70"/>
      <c r="P147" s="70"/>
      <c r="Q147" s="70"/>
      <c r="R147" s="70"/>
      <c r="S147" s="70"/>
      <c r="T147" s="70"/>
      <c r="U147" s="70"/>
      <c r="V147" s="71"/>
      <c r="W147" s="71"/>
      <c r="X147" s="71"/>
      <c r="Y147" s="70"/>
      <c r="Z147" s="70"/>
      <c r="AA147" s="65"/>
      <c r="AB147" s="65"/>
      <c r="AC147" s="125"/>
      <c r="AD147" s="125"/>
      <c r="AE147" s="126"/>
      <c r="AF147" s="126"/>
      <c r="AG147" s="126"/>
      <c r="AH147" s="125"/>
      <c r="AI147" s="125"/>
      <c r="AJ147" s="125"/>
      <c r="AK147" s="125"/>
      <c r="AL147" s="125"/>
      <c r="AM147" s="125"/>
      <c r="AN147" s="125"/>
      <c r="AO147" s="66"/>
      <c r="AP147" s="125"/>
      <c r="AQ147" s="125"/>
      <c r="AR147" s="125"/>
      <c r="AS147" s="125"/>
      <c r="AT147" s="125"/>
      <c r="AU147" s="125"/>
      <c r="AV147" s="125"/>
      <c r="AW147" s="126"/>
      <c r="AX147" s="126"/>
      <c r="AY147" s="126"/>
      <c r="AZ147" s="127"/>
      <c r="BA147" s="128"/>
      <c r="BB147" s="65"/>
      <c r="BC147" s="65"/>
      <c r="BD147" s="125"/>
      <c r="BE147" s="125"/>
      <c r="BF147" s="126"/>
      <c r="BG147" s="126"/>
      <c r="BH147" s="126"/>
      <c r="BI147" s="125"/>
      <c r="BJ147" s="125"/>
      <c r="BK147" s="125"/>
      <c r="BL147" s="125"/>
      <c r="BM147" s="125"/>
      <c r="BN147" s="125"/>
      <c r="BO147" s="129"/>
      <c r="BP147" s="66"/>
      <c r="BQ147" s="129"/>
      <c r="BR147" s="125"/>
      <c r="BS147" s="125"/>
      <c r="BT147" s="125"/>
      <c r="BU147" s="125"/>
      <c r="BV147" s="125"/>
      <c r="BW147" s="125"/>
      <c r="BX147" s="126"/>
      <c r="BY147" s="126"/>
      <c r="BZ147" s="126"/>
      <c r="CA147" s="127"/>
      <c r="CB147" s="128"/>
    </row>
    <row r="148" spans="1:80" x14ac:dyDescent="0.3">
      <c r="A148" s="65"/>
      <c r="B148" s="72"/>
      <c r="C148" s="73"/>
      <c r="D148" s="74"/>
      <c r="E148" s="74"/>
      <c r="F148" s="74"/>
      <c r="G148" s="75"/>
      <c r="H148" s="75"/>
      <c r="I148" s="75"/>
      <c r="J148" s="75"/>
      <c r="K148" s="75"/>
      <c r="L148" s="75"/>
      <c r="M148" s="80"/>
      <c r="N148" s="194"/>
      <c r="O148" s="70"/>
      <c r="P148" s="70"/>
      <c r="Q148" s="70"/>
      <c r="R148" s="70"/>
      <c r="S148" s="70"/>
      <c r="T148" s="70"/>
      <c r="U148" s="70"/>
      <c r="V148" s="71"/>
      <c r="W148" s="71"/>
      <c r="X148" s="71"/>
      <c r="Y148" s="70"/>
      <c r="Z148" s="70"/>
      <c r="AA148" s="65"/>
      <c r="AB148" s="65"/>
      <c r="AC148" s="125"/>
      <c r="AD148" s="125"/>
      <c r="AE148" s="126"/>
      <c r="AF148" s="126"/>
      <c r="AG148" s="126"/>
      <c r="AH148" s="125"/>
      <c r="AI148" s="125"/>
      <c r="AJ148" s="125"/>
      <c r="AK148" s="125"/>
      <c r="AL148" s="125"/>
      <c r="AM148" s="125"/>
      <c r="AN148" s="125"/>
      <c r="AO148" s="66"/>
      <c r="AP148" s="125"/>
      <c r="AQ148" s="125"/>
      <c r="AR148" s="125"/>
      <c r="AS148" s="125"/>
      <c r="AT148" s="125"/>
      <c r="AU148" s="125"/>
      <c r="AV148" s="125"/>
      <c r="AW148" s="126"/>
      <c r="AX148" s="126"/>
      <c r="AY148" s="126"/>
      <c r="AZ148" s="127"/>
      <c r="BA148" s="128"/>
      <c r="BB148" s="65"/>
      <c r="BC148" s="65"/>
      <c r="BD148" s="125"/>
      <c r="BE148" s="125"/>
      <c r="BF148" s="126"/>
      <c r="BG148" s="126"/>
      <c r="BH148" s="126"/>
      <c r="BI148" s="125"/>
      <c r="BJ148" s="125"/>
      <c r="BK148" s="125"/>
      <c r="BL148" s="125"/>
      <c r="BM148" s="125"/>
      <c r="BN148" s="125"/>
      <c r="BO148" s="129"/>
      <c r="BP148" s="66"/>
      <c r="BQ148" s="129"/>
      <c r="BR148" s="125"/>
      <c r="BS148" s="125"/>
      <c r="BT148" s="125"/>
      <c r="BU148" s="125"/>
      <c r="BV148" s="125"/>
      <c r="BW148" s="125"/>
      <c r="BX148" s="126"/>
      <c r="BY148" s="126"/>
      <c r="BZ148" s="126"/>
      <c r="CA148" s="127"/>
      <c r="CB148" s="128"/>
    </row>
    <row r="149" spans="1:80" x14ac:dyDescent="0.3">
      <c r="A149" s="65"/>
      <c r="B149" s="72"/>
      <c r="C149" s="73"/>
      <c r="D149" s="74"/>
      <c r="E149" s="74"/>
      <c r="F149" s="74"/>
      <c r="G149" s="75"/>
      <c r="H149" s="75"/>
      <c r="I149" s="75"/>
      <c r="J149" s="75"/>
      <c r="K149" s="75"/>
      <c r="L149" s="75"/>
      <c r="M149" s="80"/>
      <c r="N149" s="194"/>
      <c r="O149" s="70"/>
      <c r="P149" s="70"/>
      <c r="Q149" s="70"/>
      <c r="R149" s="70"/>
      <c r="S149" s="70"/>
      <c r="T149" s="70"/>
      <c r="U149" s="70"/>
      <c r="V149" s="71"/>
      <c r="W149" s="71"/>
      <c r="X149" s="71"/>
      <c r="Y149" s="70"/>
      <c r="Z149" s="70"/>
      <c r="AA149" s="65"/>
      <c r="AB149" s="65"/>
      <c r="AC149" s="125"/>
      <c r="AD149" s="125"/>
      <c r="AE149" s="126"/>
      <c r="AF149" s="126"/>
      <c r="AG149" s="126"/>
      <c r="AH149" s="125"/>
      <c r="AI149" s="125"/>
      <c r="AJ149" s="125"/>
      <c r="AK149" s="125"/>
      <c r="AL149" s="125"/>
      <c r="AM149" s="125"/>
      <c r="AN149" s="125"/>
      <c r="AO149" s="66"/>
      <c r="AP149" s="125"/>
      <c r="AQ149" s="125"/>
      <c r="AR149" s="125"/>
      <c r="AS149" s="125"/>
      <c r="AT149" s="125"/>
      <c r="AU149" s="125"/>
      <c r="AV149" s="125"/>
      <c r="AW149" s="126"/>
      <c r="AX149" s="126"/>
      <c r="AY149" s="126"/>
      <c r="AZ149" s="127"/>
      <c r="BA149" s="128"/>
      <c r="BB149" s="65"/>
      <c r="BC149" s="65"/>
      <c r="BD149" s="125"/>
      <c r="BE149" s="125"/>
      <c r="BF149" s="126"/>
      <c r="BG149" s="126"/>
      <c r="BH149" s="126"/>
      <c r="BI149" s="125"/>
      <c r="BJ149" s="125"/>
      <c r="BK149" s="125"/>
      <c r="BL149" s="125"/>
      <c r="BM149" s="125"/>
      <c r="BN149" s="125"/>
      <c r="BO149" s="129"/>
      <c r="BP149" s="66"/>
      <c r="BQ149" s="129"/>
      <c r="BR149" s="125"/>
      <c r="BS149" s="125"/>
      <c r="BT149" s="125"/>
      <c r="BU149" s="125"/>
      <c r="BV149" s="125"/>
      <c r="BW149" s="125"/>
      <c r="BX149" s="126"/>
      <c r="BY149" s="126"/>
      <c r="BZ149" s="126"/>
      <c r="CA149" s="127"/>
      <c r="CB149" s="128"/>
    </row>
    <row r="150" spans="1:80" x14ac:dyDescent="0.3">
      <c r="A150" s="65"/>
      <c r="B150" s="72"/>
      <c r="C150" s="73"/>
      <c r="D150" s="74"/>
      <c r="E150" s="74"/>
      <c r="F150" s="74"/>
      <c r="G150" s="75"/>
      <c r="H150" s="75"/>
      <c r="I150" s="75"/>
      <c r="J150" s="75"/>
      <c r="K150" s="75"/>
      <c r="L150" s="75"/>
      <c r="M150" s="80"/>
      <c r="N150" s="194"/>
      <c r="O150" s="70"/>
      <c r="P150" s="70"/>
      <c r="Q150" s="70"/>
      <c r="R150" s="70"/>
      <c r="S150" s="70"/>
      <c r="T150" s="70"/>
      <c r="U150" s="70"/>
      <c r="V150" s="71"/>
      <c r="W150" s="71"/>
      <c r="X150" s="71"/>
      <c r="Y150" s="70"/>
      <c r="Z150" s="70"/>
      <c r="AA150" s="65"/>
      <c r="AB150" s="65"/>
      <c r="AC150" s="125"/>
      <c r="AD150" s="125"/>
      <c r="AE150" s="126"/>
      <c r="AF150" s="126"/>
      <c r="AG150" s="126"/>
      <c r="AH150" s="125"/>
      <c r="AI150" s="125"/>
      <c r="AJ150" s="125"/>
      <c r="AK150" s="125"/>
      <c r="AL150" s="125"/>
      <c r="AM150" s="125"/>
      <c r="AN150" s="125"/>
      <c r="AO150" s="66"/>
      <c r="AP150" s="125"/>
      <c r="AQ150" s="125"/>
      <c r="AR150" s="125"/>
      <c r="AS150" s="125"/>
      <c r="AT150" s="125"/>
      <c r="AU150" s="125"/>
      <c r="AV150" s="125"/>
      <c r="AW150" s="126"/>
      <c r="AX150" s="126"/>
      <c r="AY150" s="126"/>
      <c r="AZ150" s="127"/>
      <c r="BA150" s="128"/>
      <c r="BB150" s="65"/>
      <c r="BC150" s="65"/>
      <c r="BD150" s="125"/>
      <c r="BE150" s="125"/>
      <c r="BF150" s="126"/>
      <c r="BG150" s="126"/>
      <c r="BH150" s="126"/>
      <c r="BI150" s="125"/>
      <c r="BJ150" s="125"/>
      <c r="BK150" s="125"/>
      <c r="BL150" s="125"/>
      <c r="BM150" s="125"/>
      <c r="BN150" s="125"/>
      <c r="BO150" s="129"/>
      <c r="BP150" s="66"/>
      <c r="BQ150" s="129"/>
      <c r="BR150" s="125"/>
      <c r="BS150" s="125"/>
      <c r="BT150" s="125"/>
      <c r="BU150" s="125"/>
      <c r="BV150" s="125"/>
      <c r="BW150" s="125"/>
      <c r="BX150" s="126"/>
      <c r="BY150" s="126"/>
      <c r="BZ150" s="126"/>
      <c r="CA150" s="127"/>
      <c r="CB150" s="128"/>
    </row>
    <row r="151" spans="1:80" x14ac:dyDescent="0.3">
      <c r="A151" s="65"/>
      <c r="B151" s="72"/>
      <c r="C151" s="73"/>
      <c r="D151" s="74"/>
      <c r="E151" s="74"/>
      <c r="F151" s="74"/>
      <c r="G151" s="75"/>
      <c r="H151" s="75"/>
      <c r="I151" s="75"/>
      <c r="J151" s="75"/>
      <c r="K151" s="75"/>
      <c r="L151" s="75"/>
      <c r="M151" s="80"/>
      <c r="N151" s="194"/>
      <c r="O151" s="70"/>
      <c r="P151" s="70"/>
      <c r="Q151" s="70"/>
      <c r="R151" s="70"/>
      <c r="S151" s="70"/>
      <c r="T151" s="70"/>
      <c r="U151" s="70"/>
      <c r="V151" s="71"/>
      <c r="W151" s="71"/>
      <c r="X151" s="71"/>
      <c r="Y151" s="70"/>
      <c r="Z151" s="70"/>
      <c r="AA151" s="65"/>
      <c r="AB151" s="65"/>
      <c r="AC151" s="125"/>
      <c r="AD151" s="125"/>
      <c r="AE151" s="126"/>
      <c r="AF151" s="126"/>
      <c r="AG151" s="126"/>
      <c r="AH151" s="125"/>
      <c r="AI151" s="125"/>
      <c r="AJ151" s="125"/>
      <c r="AK151" s="125"/>
      <c r="AL151" s="125"/>
      <c r="AM151" s="125"/>
      <c r="AN151" s="125"/>
      <c r="AO151" s="66"/>
      <c r="AP151" s="125"/>
      <c r="AQ151" s="125"/>
      <c r="AR151" s="125"/>
      <c r="AS151" s="125"/>
      <c r="AT151" s="125"/>
      <c r="AU151" s="125"/>
      <c r="AV151" s="125"/>
      <c r="AW151" s="126"/>
      <c r="AX151" s="126"/>
      <c r="AY151" s="126"/>
      <c r="AZ151" s="127"/>
      <c r="BA151" s="128"/>
      <c r="BB151" s="65"/>
      <c r="BC151" s="65"/>
      <c r="BD151" s="125"/>
      <c r="BE151" s="125"/>
      <c r="BF151" s="126"/>
      <c r="BG151" s="126"/>
      <c r="BH151" s="126"/>
      <c r="BI151" s="125"/>
      <c r="BJ151" s="125"/>
      <c r="BK151" s="125"/>
      <c r="BL151" s="125"/>
      <c r="BM151" s="125"/>
      <c r="BN151" s="125"/>
      <c r="BO151" s="129"/>
      <c r="BP151" s="66"/>
      <c r="BQ151" s="129"/>
      <c r="BR151" s="125"/>
      <c r="BS151" s="125"/>
      <c r="BT151" s="125"/>
      <c r="BU151" s="125"/>
      <c r="BV151" s="125"/>
      <c r="BW151" s="125"/>
      <c r="BX151" s="126"/>
      <c r="BY151" s="126"/>
      <c r="BZ151" s="126"/>
      <c r="CA151" s="127"/>
      <c r="CB151" s="128"/>
    </row>
    <row r="152" spans="1:80" x14ac:dyDescent="0.3">
      <c r="A152" s="65"/>
      <c r="B152" s="72"/>
      <c r="C152" s="73"/>
      <c r="D152" s="74"/>
      <c r="E152" s="74"/>
      <c r="F152" s="74"/>
      <c r="G152" s="75"/>
      <c r="H152" s="75"/>
      <c r="I152" s="75"/>
      <c r="J152" s="75"/>
      <c r="K152" s="75"/>
      <c r="L152" s="75"/>
      <c r="M152" s="80"/>
      <c r="N152" s="194"/>
      <c r="O152" s="70"/>
      <c r="P152" s="70"/>
      <c r="Q152" s="70"/>
      <c r="R152" s="70"/>
      <c r="S152" s="70"/>
      <c r="T152" s="70"/>
      <c r="U152" s="70"/>
      <c r="V152" s="71"/>
      <c r="W152" s="71"/>
      <c r="X152" s="71"/>
      <c r="Y152" s="70"/>
      <c r="Z152" s="70"/>
      <c r="AA152" s="65"/>
      <c r="AB152" s="65"/>
      <c r="AC152" s="125"/>
      <c r="AD152" s="125"/>
      <c r="AE152" s="126"/>
      <c r="AF152" s="126"/>
      <c r="AG152" s="126"/>
      <c r="AH152" s="125"/>
      <c r="AI152" s="125"/>
      <c r="AJ152" s="125"/>
      <c r="AK152" s="125"/>
      <c r="AL152" s="125"/>
      <c r="AM152" s="125"/>
      <c r="AN152" s="125"/>
      <c r="AO152" s="82"/>
      <c r="AP152" s="125"/>
      <c r="AQ152" s="125"/>
      <c r="AR152" s="125"/>
      <c r="AS152" s="125"/>
      <c r="AT152" s="125"/>
      <c r="AU152" s="125"/>
      <c r="AV152" s="125"/>
      <c r="AW152" s="126"/>
      <c r="AX152" s="126"/>
      <c r="AY152" s="126"/>
      <c r="AZ152" s="125"/>
      <c r="BA152" s="125"/>
      <c r="BB152" s="65"/>
      <c r="BC152" s="65"/>
      <c r="BD152" s="125"/>
      <c r="BE152" s="125"/>
      <c r="BF152" s="126"/>
      <c r="BG152" s="126"/>
      <c r="BH152" s="126"/>
      <c r="BI152" s="125"/>
      <c r="BJ152" s="125"/>
      <c r="BK152" s="125"/>
      <c r="BL152" s="125"/>
      <c r="BM152" s="125"/>
      <c r="BN152" s="125"/>
      <c r="BO152" s="129"/>
      <c r="BP152" s="82"/>
      <c r="BQ152" s="129"/>
      <c r="BR152" s="125"/>
      <c r="BS152" s="125"/>
      <c r="BT152" s="125"/>
      <c r="BU152" s="125"/>
      <c r="BV152" s="125"/>
      <c r="BW152" s="125"/>
      <c r="BX152" s="126"/>
      <c r="BY152" s="126"/>
      <c r="BZ152" s="126"/>
      <c r="CA152" s="125"/>
      <c r="CB152" s="125"/>
    </row>
    <row r="153" spans="1:80" x14ac:dyDescent="0.3">
      <c r="A153" s="65"/>
      <c r="B153" s="72"/>
      <c r="C153" s="73"/>
      <c r="D153" s="74"/>
      <c r="E153" s="74"/>
      <c r="F153" s="74"/>
      <c r="G153" s="75"/>
      <c r="H153" s="75"/>
      <c r="I153" s="75"/>
      <c r="J153" s="75"/>
      <c r="K153" s="75"/>
      <c r="L153" s="75"/>
      <c r="M153" s="80"/>
      <c r="N153" s="194"/>
      <c r="O153" s="70"/>
      <c r="P153" s="70"/>
      <c r="Q153" s="70"/>
      <c r="R153" s="70"/>
      <c r="S153" s="70"/>
      <c r="T153" s="70"/>
      <c r="U153" s="70"/>
      <c r="V153" s="71"/>
      <c r="W153" s="71"/>
      <c r="X153" s="71"/>
      <c r="Y153" s="70"/>
      <c r="Z153" s="70"/>
      <c r="AA153" s="65"/>
      <c r="AB153" s="65"/>
      <c r="AC153" s="125"/>
      <c r="AD153" s="125"/>
      <c r="AE153" s="126"/>
      <c r="AF153" s="126"/>
      <c r="AG153" s="126"/>
      <c r="AH153" s="125"/>
      <c r="AI153" s="125"/>
      <c r="AJ153" s="125"/>
      <c r="AK153" s="125"/>
      <c r="AL153" s="125"/>
      <c r="AM153" s="125"/>
      <c r="AN153" s="125"/>
      <c r="AO153" s="82"/>
      <c r="AP153" s="125"/>
      <c r="AQ153" s="125"/>
      <c r="AR153" s="125"/>
      <c r="AS153" s="125"/>
      <c r="AT153" s="125"/>
      <c r="AU153" s="125"/>
      <c r="AV153" s="125"/>
      <c r="AW153" s="126"/>
      <c r="AX153" s="126"/>
      <c r="AY153" s="126"/>
      <c r="AZ153" s="125"/>
      <c r="BA153" s="125"/>
      <c r="BB153" s="65"/>
      <c r="BC153" s="65"/>
      <c r="BD153" s="125"/>
      <c r="BE153" s="125"/>
      <c r="BF153" s="126"/>
      <c r="BG153" s="126"/>
      <c r="BH153" s="126"/>
      <c r="BI153" s="125"/>
      <c r="BJ153" s="125"/>
      <c r="BK153" s="125"/>
      <c r="BL153" s="125"/>
      <c r="BM153" s="125"/>
      <c r="BN153" s="125"/>
      <c r="BO153" s="129"/>
      <c r="BP153" s="82"/>
      <c r="BQ153" s="129"/>
      <c r="BR153" s="125"/>
      <c r="BS153" s="125"/>
      <c r="BT153" s="125"/>
      <c r="BU153" s="125"/>
      <c r="BV153" s="125"/>
      <c r="BW153" s="125"/>
      <c r="BX153" s="126"/>
      <c r="BY153" s="126"/>
      <c r="BZ153" s="126"/>
      <c r="CA153" s="125"/>
      <c r="CB153" s="125"/>
    </row>
    <row r="154" spans="1:80" x14ac:dyDescent="0.3">
      <c r="A154" s="65"/>
      <c r="B154" s="72"/>
      <c r="C154" s="73"/>
      <c r="D154" s="74"/>
      <c r="E154" s="74"/>
      <c r="F154" s="74"/>
      <c r="G154" s="75"/>
      <c r="H154" s="75"/>
      <c r="I154" s="75"/>
      <c r="J154" s="75"/>
      <c r="K154" s="75"/>
      <c r="L154" s="75"/>
      <c r="M154" s="80"/>
      <c r="N154" s="194"/>
      <c r="O154" s="70"/>
      <c r="P154" s="70"/>
      <c r="Q154" s="70"/>
      <c r="R154" s="70"/>
      <c r="S154" s="70"/>
      <c r="T154" s="70"/>
      <c r="U154" s="70"/>
      <c r="V154" s="71"/>
      <c r="W154" s="71"/>
      <c r="X154" s="71"/>
      <c r="Y154" s="70"/>
      <c r="Z154" s="70"/>
      <c r="AA154" s="65"/>
      <c r="AB154" s="65"/>
      <c r="AC154" s="125"/>
      <c r="AD154" s="125"/>
      <c r="AE154" s="126"/>
      <c r="AF154" s="126"/>
      <c r="AG154" s="126"/>
      <c r="AH154" s="125"/>
      <c r="AI154" s="125"/>
      <c r="AJ154" s="125"/>
      <c r="AK154" s="125"/>
      <c r="AL154" s="125"/>
      <c r="AM154" s="125"/>
      <c r="AN154" s="125"/>
      <c r="AO154" s="82"/>
      <c r="AP154" s="125"/>
      <c r="AQ154" s="125"/>
      <c r="AR154" s="125"/>
      <c r="AS154" s="125"/>
      <c r="AT154" s="125"/>
      <c r="AU154" s="125"/>
      <c r="AV154" s="125"/>
      <c r="AW154" s="126"/>
      <c r="AX154" s="126"/>
      <c r="AY154" s="126"/>
      <c r="AZ154" s="125"/>
      <c r="BA154" s="125"/>
      <c r="BB154" s="65"/>
      <c r="BC154" s="65"/>
      <c r="BD154" s="125"/>
      <c r="BE154" s="125"/>
      <c r="BF154" s="126"/>
      <c r="BG154" s="126"/>
      <c r="BH154" s="126"/>
      <c r="BI154" s="125"/>
      <c r="BJ154" s="125"/>
      <c r="BK154" s="125"/>
      <c r="BL154" s="125"/>
      <c r="BM154" s="125"/>
      <c r="BN154" s="125"/>
      <c r="BO154" s="129"/>
      <c r="BP154" s="82"/>
      <c r="BQ154" s="129"/>
      <c r="BR154" s="125"/>
      <c r="BS154" s="125"/>
      <c r="BT154" s="125"/>
      <c r="BU154" s="125"/>
      <c r="BV154" s="125"/>
      <c r="BW154" s="125"/>
      <c r="BX154" s="126"/>
      <c r="BY154" s="126"/>
      <c r="BZ154" s="126"/>
      <c r="CA154" s="125"/>
      <c r="CB154" s="125"/>
    </row>
    <row r="155" spans="1:80" x14ac:dyDescent="0.3">
      <c r="A155" s="65"/>
      <c r="B155" s="72"/>
      <c r="C155" s="73"/>
      <c r="D155" s="74"/>
      <c r="E155" s="74"/>
      <c r="F155" s="74"/>
      <c r="G155" s="75"/>
      <c r="H155" s="75"/>
      <c r="I155" s="75"/>
      <c r="J155" s="75"/>
      <c r="K155" s="75"/>
      <c r="L155" s="75"/>
      <c r="M155" s="80"/>
      <c r="N155" s="194"/>
      <c r="O155" s="70"/>
      <c r="P155" s="70"/>
      <c r="Q155" s="70"/>
      <c r="R155" s="70"/>
      <c r="S155" s="70"/>
      <c r="T155" s="70"/>
      <c r="U155" s="70"/>
      <c r="V155" s="71"/>
      <c r="W155" s="71"/>
      <c r="X155" s="71"/>
      <c r="Y155" s="70"/>
      <c r="Z155" s="70"/>
      <c r="AA155" s="65"/>
      <c r="AB155" s="65"/>
      <c r="AC155" s="125"/>
      <c r="AD155" s="125"/>
      <c r="AE155" s="126"/>
      <c r="AF155" s="126"/>
      <c r="AG155" s="126"/>
      <c r="AH155" s="125"/>
      <c r="AI155" s="125"/>
      <c r="AJ155" s="125"/>
      <c r="AK155" s="125"/>
      <c r="AL155" s="125"/>
      <c r="AM155" s="125"/>
      <c r="AN155" s="125"/>
      <c r="AO155" s="82"/>
      <c r="AP155" s="125"/>
      <c r="AQ155" s="125"/>
      <c r="AR155" s="125"/>
      <c r="AS155" s="125"/>
      <c r="AT155" s="125"/>
      <c r="AU155" s="125"/>
      <c r="AV155" s="125"/>
      <c r="AW155" s="126"/>
      <c r="AX155" s="126"/>
      <c r="AY155" s="126"/>
      <c r="AZ155" s="125"/>
      <c r="BA155" s="125"/>
      <c r="BB155" s="65"/>
      <c r="BC155" s="65"/>
      <c r="BD155" s="125"/>
      <c r="BE155" s="125"/>
      <c r="BF155" s="126"/>
      <c r="BG155" s="126"/>
      <c r="BH155" s="126"/>
      <c r="BI155" s="125"/>
      <c r="BJ155" s="125"/>
      <c r="BK155" s="125"/>
      <c r="BL155" s="125"/>
      <c r="BM155" s="125"/>
      <c r="BN155" s="125"/>
      <c r="BO155" s="129"/>
      <c r="BP155" s="82"/>
      <c r="BQ155" s="129"/>
      <c r="BR155" s="125"/>
      <c r="BS155" s="125"/>
      <c r="BT155" s="125"/>
      <c r="BU155" s="125"/>
      <c r="BV155" s="125"/>
      <c r="BW155" s="125"/>
      <c r="BX155" s="126"/>
      <c r="BY155" s="126"/>
      <c r="BZ155" s="126"/>
      <c r="CA155" s="125"/>
      <c r="CB155" s="125"/>
    </row>
    <row r="156" spans="1:80" x14ac:dyDescent="0.3">
      <c r="A156" s="65"/>
      <c r="B156" s="72"/>
      <c r="C156" s="73"/>
      <c r="D156" s="74"/>
      <c r="E156" s="74"/>
      <c r="F156" s="74"/>
      <c r="G156" s="75"/>
      <c r="H156" s="75"/>
      <c r="I156" s="75"/>
      <c r="J156" s="75"/>
      <c r="K156" s="75"/>
      <c r="L156" s="75"/>
      <c r="M156" s="80"/>
      <c r="N156" s="194"/>
      <c r="O156" s="70"/>
      <c r="P156" s="70"/>
      <c r="Q156" s="70"/>
      <c r="R156" s="70"/>
      <c r="S156" s="70"/>
      <c r="T156" s="70"/>
      <c r="U156" s="70"/>
      <c r="V156" s="71"/>
      <c r="W156" s="71"/>
      <c r="X156" s="71"/>
      <c r="Y156" s="70"/>
      <c r="Z156" s="70"/>
      <c r="AA156" s="65"/>
      <c r="AB156" s="65"/>
      <c r="AC156" s="125"/>
      <c r="AD156" s="125"/>
      <c r="AE156" s="126"/>
      <c r="AF156" s="126"/>
      <c r="AG156" s="126"/>
      <c r="AH156" s="125"/>
      <c r="AI156" s="125"/>
      <c r="AJ156" s="125"/>
      <c r="AK156" s="125"/>
      <c r="AL156" s="125"/>
      <c r="AM156" s="125"/>
      <c r="AN156" s="125"/>
      <c r="AO156" s="82"/>
      <c r="AP156" s="125"/>
      <c r="AQ156" s="125"/>
      <c r="AR156" s="125"/>
      <c r="AS156" s="125"/>
      <c r="AT156" s="125"/>
      <c r="AU156" s="125"/>
      <c r="AV156" s="125"/>
      <c r="AW156" s="126"/>
      <c r="AX156" s="126"/>
      <c r="AY156" s="126"/>
      <c r="AZ156" s="125"/>
      <c r="BA156" s="125"/>
      <c r="BB156" s="65"/>
      <c r="BC156" s="65"/>
      <c r="BD156" s="125"/>
      <c r="BE156" s="125"/>
      <c r="BF156" s="126"/>
      <c r="BG156" s="126"/>
      <c r="BH156" s="126"/>
      <c r="BI156" s="125"/>
      <c r="BJ156" s="125"/>
      <c r="BK156" s="125"/>
      <c r="BL156" s="125"/>
      <c r="BM156" s="125"/>
      <c r="BN156" s="125"/>
      <c r="BO156" s="129"/>
      <c r="BP156" s="82"/>
      <c r="BQ156" s="129"/>
      <c r="BR156" s="125"/>
      <c r="BS156" s="125"/>
      <c r="BT156" s="125"/>
      <c r="BU156" s="125"/>
      <c r="BV156" s="125"/>
      <c r="BW156" s="125"/>
      <c r="BX156" s="126"/>
      <c r="BY156" s="126"/>
      <c r="BZ156" s="126"/>
      <c r="CA156" s="125"/>
      <c r="CB156" s="125"/>
    </row>
    <row r="157" spans="1:80" x14ac:dyDescent="0.3">
      <c r="A157" s="65"/>
      <c r="B157" s="72"/>
      <c r="C157" s="73"/>
      <c r="D157" s="74"/>
      <c r="E157" s="74"/>
      <c r="F157" s="74"/>
      <c r="G157" s="75"/>
      <c r="H157" s="75"/>
      <c r="I157" s="75"/>
      <c r="J157" s="75"/>
      <c r="K157" s="75"/>
      <c r="L157" s="75"/>
      <c r="M157" s="80"/>
      <c r="N157" s="194"/>
      <c r="O157" s="70"/>
      <c r="P157" s="70"/>
      <c r="Q157" s="70"/>
      <c r="R157" s="70"/>
      <c r="S157" s="70"/>
      <c r="T157" s="70"/>
      <c r="U157" s="70"/>
      <c r="V157" s="71"/>
      <c r="W157" s="71"/>
      <c r="X157" s="71"/>
      <c r="Y157" s="70"/>
      <c r="Z157" s="70"/>
      <c r="AA157" s="65"/>
      <c r="AB157" s="65"/>
      <c r="AC157" s="125"/>
      <c r="AD157" s="125"/>
      <c r="AE157" s="126"/>
      <c r="AF157" s="126"/>
      <c r="AG157" s="126"/>
      <c r="AH157" s="125"/>
      <c r="AI157" s="125"/>
      <c r="AJ157" s="125"/>
      <c r="AK157" s="125"/>
      <c r="AL157" s="125"/>
      <c r="AM157" s="125"/>
      <c r="AN157" s="125"/>
      <c r="AO157" s="82"/>
      <c r="AP157" s="125"/>
      <c r="AQ157" s="125"/>
      <c r="AR157" s="125"/>
      <c r="AS157" s="125"/>
      <c r="AT157" s="125"/>
      <c r="AU157" s="125"/>
      <c r="AV157" s="125"/>
      <c r="AW157" s="126"/>
      <c r="AX157" s="126"/>
      <c r="AY157" s="126"/>
      <c r="AZ157" s="125"/>
      <c r="BA157" s="125"/>
      <c r="BB157" s="65"/>
      <c r="BC157" s="65"/>
      <c r="BD157" s="125"/>
      <c r="BE157" s="125"/>
      <c r="BF157" s="126"/>
      <c r="BG157" s="126"/>
      <c r="BH157" s="126"/>
      <c r="BI157" s="125"/>
      <c r="BJ157" s="125"/>
      <c r="BK157" s="125"/>
      <c r="BL157" s="125"/>
      <c r="BM157" s="125"/>
      <c r="BN157" s="125"/>
      <c r="BO157" s="129"/>
      <c r="BP157" s="82"/>
      <c r="BQ157" s="129"/>
      <c r="BR157" s="125"/>
      <c r="BS157" s="125"/>
      <c r="BT157" s="125"/>
      <c r="BU157" s="125"/>
      <c r="BV157" s="125"/>
      <c r="BW157" s="125"/>
      <c r="BX157" s="126"/>
      <c r="BY157" s="126"/>
      <c r="BZ157" s="126"/>
      <c r="CA157" s="125"/>
      <c r="CB157" s="125"/>
    </row>
    <row r="158" spans="1:80" x14ac:dyDescent="0.3">
      <c r="A158" s="65"/>
      <c r="B158" s="72"/>
      <c r="C158" s="73"/>
      <c r="D158" s="74"/>
      <c r="E158" s="74"/>
      <c r="F158" s="74"/>
      <c r="G158" s="75"/>
      <c r="H158" s="75"/>
      <c r="I158" s="75"/>
      <c r="J158" s="75"/>
      <c r="K158" s="75"/>
      <c r="L158" s="75"/>
      <c r="M158" s="80"/>
      <c r="N158" s="194"/>
      <c r="O158" s="70"/>
      <c r="P158" s="70"/>
      <c r="Q158" s="70"/>
      <c r="R158" s="70"/>
      <c r="S158" s="70"/>
      <c r="T158" s="70"/>
      <c r="U158" s="70"/>
      <c r="V158" s="71"/>
      <c r="W158" s="71"/>
      <c r="X158" s="71"/>
      <c r="Y158" s="70"/>
      <c r="Z158" s="70"/>
      <c r="AA158" s="65"/>
      <c r="AB158" s="65"/>
      <c r="AC158" s="125"/>
      <c r="AD158" s="125"/>
      <c r="AE158" s="126"/>
      <c r="AF158" s="126"/>
      <c r="AG158" s="126"/>
      <c r="AH158" s="125"/>
      <c r="AI158" s="125"/>
      <c r="AJ158" s="125"/>
      <c r="AK158" s="125"/>
      <c r="AL158" s="125"/>
      <c r="AM158" s="125"/>
      <c r="AN158" s="125"/>
      <c r="AO158" s="82"/>
      <c r="AP158" s="125"/>
      <c r="AQ158" s="125"/>
      <c r="AR158" s="125"/>
      <c r="AS158" s="125"/>
      <c r="AT158" s="125"/>
      <c r="AU158" s="125"/>
      <c r="AV158" s="125"/>
      <c r="AW158" s="126"/>
      <c r="AX158" s="126"/>
      <c r="AY158" s="126"/>
      <c r="AZ158" s="125"/>
      <c r="BA158" s="125"/>
      <c r="BB158" s="65"/>
      <c r="BC158" s="65"/>
      <c r="BD158" s="125"/>
      <c r="BE158" s="125"/>
      <c r="BF158" s="126"/>
      <c r="BG158" s="126"/>
      <c r="BH158" s="126"/>
      <c r="BI158" s="125"/>
      <c r="BJ158" s="125"/>
      <c r="BK158" s="125"/>
      <c r="BL158" s="125"/>
      <c r="BM158" s="125"/>
      <c r="BN158" s="125"/>
      <c r="BO158" s="129"/>
      <c r="BP158" s="82"/>
      <c r="BQ158" s="129"/>
      <c r="BR158" s="125"/>
      <c r="BS158" s="125"/>
      <c r="BT158" s="125"/>
      <c r="BU158" s="125"/>
      <c r="BV158" s="125"/>
      <c r="BW158" s="125"/>
      <c r="BX158" s="126"/>
      <c r="BY158" s="126"/>
      <c r="BZ158" s="126"/>
      <c r="CA158" s="125"/>
      <c r="CB158" s="125"/>
    </row>
    <row r="159" spans="1:80" x14ac:dyDescent="0.3">
      <c r="A159" s="65"/>
      <c r="B159" s="72"/>
      <c r="C159" s="73"/>
      <c r="D159" s="74"/>
      <c r="E159" s="74"/>
      <c r="F159" s="74"/>
      <c r="G159" s="75"/>
      <c r="H159" s="75"/>
      <c r="I159" s="75"/>
      <c r="J159" s="75"/>
      <c r="K159" s="75"/>
      <c r="L159" s="75"/>
      <c r="M159" s="80"/>
      <c r="N159" s="194"/>
      <c r="O159" s="70"/>
      <c r="P159" s="70"/>
      <c r="Q159" s="70"/>
      <c r="R159" s="70"/>
      <c r="S159" s="70"/>
      <c r="T159" s="70"/>
      <c r="U159" s="70"/>
      <c r="V159" s="71"/>
      <c r="W159" s="71"/>
      <c r="X159" s="71"/>
      <c r="Y159" s="70"/>
      <c r="Z159" s="70"/>
      <c r="AA159" s="65"/>
      <c r="AB159" s="65"/>
      <c r="AC159" s="125"/>
      <c r="AD159" s="125"/>
      <c r="AE159" s="126"/>
      <c r="AF159" s="126"/>
      <c r="AG159" s="126"/>
      <c r="AH159" s="125"/>
      <c r="AI159" s="125"/>
      <c r="AJ159" s="125"/>
      <c r="AK159" s="125"/>
      <c r="AL159" s="125"/>
      <c r="AM159" s="125"/>
      <c r="AN159" s="125"/>
      <c r="AO159" s="82"/>
      <c r="AP159" s="125"/>
      <c r="AQ159" s="125"/>
      <c r="AR159" s="125"/>
      <c r="AS159" s="125"/>
      <c r="AT159" s="125"/>
      <c r="AU159" s="125"/>
      <c r="AV159" s="125"/>
      <c r="AW159" s="126"/>
      <c r="AX159" s="126"/>
      <c r="AY159" s="126"/>
      <c r="AZ159" s="125"/>
      <c r="BA159" s="125"/>
      <c r="BB159" s="65"/>
      <c r="BC159" s="65"/>
      <c r="BD159" s="125"/>
      <c r="BE159" s="125"/>
      <c r="BF159" s="126"/>
      <c r="BG159" s="126"/>
      <c r="BH159" s="126"/>
      <c r="BI159" s="125"/>
      <c r="BJ159" s="125"/>
      <c r="BK159" s="125"/>
      <c r="BL159" s="125"/>
      <c r="BM159" s="125"/>
      <c r="BN159" s="125"/>
      <c r="BO159" s="129"/>
      <c r="BP159" s="82"/>
      <c r="BQ159" s="129"/>
      <c r="BR159" s="125"/>
      <c r="BS159" s="125"/>
      <c r="BT159" s="125"/>
      <c r="BU159" s="125"/>
      <c r="BV159" s="125"/>
      <c r="BW159" s="125"/>
      <c r="BX159" s="126"/>
      <c r="BY159" s="126"/>
      <c r="BZ159" s="126"/>
      <c r="CA159" s="125"/>
      <c r="CB159" s="125"/>
    </row>
    <row r="160" spans="1:80" x14ac:dyDescent="0.3">
      <c r="A160" s="65"/>
      <c r="B160" s="72"/>
      <c r="C160" s="73"/>
      <c r="D160" s="74"/>
      <c r="E160" s="74"/>
      <c r="F160" s="74"/>
      <c r="G160" s="75"/>
      <c r="H160" s="75"/>
      <c r="I160" s="75"/>
      <c r="J160" s="75"/>
      <c r="K160" s="75"/>
      <c r="L160" s="75"/>
      <c r="M160" s="80"/>
      <c r="N160" s="194"/>
      <c r="O160" s="70"/>
      <c r="P160" s="70"/>
      <c r="Q160" s="70"/>
      <c r="R160" s="70"/>
      <c r="S160" s="70"/>
      <c r="T160" s="70"/>
      <c r="U160" s="70"/>
      <c r="V160" s="71"/>
      <c r="W160" s="71"/>
      <c r="X160" s="71"/>
      <c r="Y160" s="70"/>
      <c r="Z160" s="70"/>
      <c r="AA160" s="65"/>
      <c r="AB160" s="65"/>
      <c r="AC160" s="125"/>
      <c r="AD160" s="125"/>
      <c r="AE160" s="126"/>
      <c r="AF160" s="126"/>
      <c r="AG160" s="126"/>
      <c r="AH160" s="125"/>
      <c r="AI160" s="125"/>
      <c r="AJ160" s="125"/>
      <c r="AK160" s="125"/>
      <c r="AL160" s="125"/>
      <c r="AM160" s="125"/>
      <c r="AN160" s="125"/>
      <c r="AO160" s="82"/>
      <c r="AP160" s="125"/>
      <c r="AQ160" s="125"/>
      <c r="AR160" s="125"/>
      <c r="AS160" s="125"/>
      <c r="AT160" s="125"/>
      <c r="AU160" s="125"/>
      <c r="AV160" s="125"/>
      <c r="AW160" s="126"/>
      <c r="AX160" s="126"/>
      <c r="AY160" s="126"/>
      <c r="AZ160" s="125"/>
      <c r="BA160" s="125"/>
      <c r="BB160" s="65"/>
      <c r="BC160" s="65"/>
      <c r="BD160" s="125"/>
      <c r="BE160" s="125"/>
      <c r="BF160" s="126"/>
      <c r="BG160" s="126"/>
      <c r="BH160" s="126"/>
      <c r="BI160" s="125"/>
      <c r="BJ160" s="125"/>
      <c r="BK160" s="125"/>
      <c r="BL160" s="125"/>
      <c r="BM160" s="125"/>
      <c r="BN160" s="125"/>
      <c r="BO160" s="129"/>
      <c r="BP160" s="82"/>
      <c r="BQ160" s="129"/>
      <c r="BR160" s="125"/>
      <c r="BS160" s="125"/>
      <c r="BT160" s="125"/>
      <c r="BU160" s="125"/>
      <c r="BV160" s="125"/>
      <c r="BW160" s="125"/>
      <c r="BX160" s="126"/>
      <c r="BY160" s="126"/>
      <c r="BZ160" s="126"/>
      <c r="CA160" s="125"/>
      <c r="CB160" s="125"/>
    </row>
    <row r="161" spans="1:80" x14ac:dyDescent="0.3">
      <c r="A161" s="65"/>
      <c r="B161" s="72"/>
      <c r="C161" s="73"/>
      <c r="D161" s="74"/>
      <c r="E161" s="74"/>
      <c r="F161" s="74"/>
      <c r="G161" s="75"/>
      <c r="H161" s="75"/>
      <c r="I161" s="75"/>
      <c r="J161" s="75"/>
      <c r="K161" s="75"/>
      <c r="L161" s="75"/>
      <c r="M161" s="80"/>
      <c r="N161" s="194"/>
      <c r="O161" s="70"/>
      <c r="P161" s="70"/>
      <c r="Q161" s="70"/>
      <c r="R161" s="70"/>
      <c r="S161" s="70"/>
      <c r="T161" s="70"/>
      <c r="U161" s="70"/>
      <c r="V161" s="71"/>
      <c r="W161" s="71"/>
      <c r="X161" s="71"/>
      <c r="Y161" s="70"/>
      <c r="Z161" s="70"/>
      <c r="AA161" s="65"/>
      <c r="AB161" s="65"/>
      <c r="AC161" s="125"/>
      <c r="AD161" s="125"/>
      <c r="AE161" s="126"/>
      <c r="AF161" s="126"/>
      <c r="AG161" s="126"/>
      <c r="AH161" s="125"/>
      <c r="AI161" s="125"/>
      <c r="AJ161" s="125"/>
      <c r="AK161" s="125"/>
      <c r="AL161" s="125"/>
      <c r="AM161" s="125"/>
      <c r="AN161" s="125"/>
      <c r="AO161" s="82"/>
      <c r="AP161" s="125"/>
      <c r="AQ161" s="125"/>
      <c r="AR161" s="125"/>
      <c r="AS161" s="125"/>
      <c r="AT161" s="125"/>
      <c r="AU161" s="125"/>
      <c r="AV161" s="125"/>
      <c r="AW161" s="126"/>
      <c r="AX161" s="126"/>
      <c r="AY161" s="126"/>
      <c r="AZ161" s="125"/>
      <c r="BA161" s="125"/>
      <c r="BB161" s="65"/>
      <c r="BC161" s="65"/>
      <c r="BD161" s="125"/>
      <c r="BE161" s="125"/>
      <c r="BF161" s="126"/>
      <c r="BG161" s="126"/>
      <c r="BH161" s="126"/>
      <c r="BI161" s="125"/>
      <c r="BJ161" s="125"/>
      <c r="BK161" s="125"/>
      <c r="BL161" s="125"/>
      <c r="BM161" s="125"/>
      <c r="BN161" s="125"/>
      <c r="BO161" s="129"/>
      <c r="BP161" s="82"/>
      <c r="BQ161" s="129"/>
      <c r="BR161" s="125"/>
      <c r="BS161" s="125"/>
      <c r="BT161" s="125"/>
      <c r="BU161" s="125"/>
      <c r="BV161" s="125"/>
      <c r="BW161" s="125"/>
      <c r="BX161" s="126"/>
      <c r="BY161" s="126"/>
      <c r="BZ161" s="126"/>
      <c r="CA161" s="125"/>
      <c r="CB161" s="125"/>
    </row>
    <row r="162" spans="1:80" x14ac:dyDescent="0.3">
      <c r="A162" s="65"/>
      <c r="B162" s="65"/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99"/>
      <c r="N162" s="66"/>
      <c r="O162" s="99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125"/>
      <c r="AD162" s="125"/>
      <c r="AE162" s="126"/>
      <c r="AF162" s="126"/>
      <c r="AG162" s="126"/>
      <c r="AH162" s="125"/>
      <c r="AI162" s="125"/>
      <c r="AJ162" s="125"/>
      <c r="AK162" s="125"/>
      <c r="AL162" s="125"/>
      <c r="AM162" s="125"/>
      <c r="AN162" s="125"/>
      <c r="AO162" s="82"/>
      <c r="AP162" s="125"/>
      <c r="AQ162" s="125"/>
      <c r="AR162" s="125"/>
      <c r="AS162" s="125"/>
      <c r="AT162" s="125"/>
      <c r="AU162" s="125"/>
      <c r="AV162" s="125"/>
      <c r="AW162" s="126"/>
      <c r="AX162" s="126"/>
      <c r="AY162" s="126"/>
      <c r="AZ162" s="125"/>
      <c r="BA162" s="125"/>
      <c r="BB162" s="65"/>
      <c r="BC162" s="65"/>
      <c r="BD162" s="125"/>
      <c r="BE162" s="125"/>
      <c r="BF162" s="126"/>
      <c r="BG162" s="126"/>
      <c r="BH162" s="126"/>
      <c r="BI162" s="125"/>
      <c r="BJ162" s="125"/>
      <c r="BK162" s="125"/>
      <c r="BL162" s="125"/>
      <c r="BM162" s="125"/>
      <c r="BN162" s="125"/>
      <c r="BO162" s="129"/>
      <c r="BP162" s="82"/>
      <c r="BQ162" s="129"/>
      <c r="BR162" s="125"/>
      <c r="BS162" s="125"/>
      <c r="BT162" s="125"/>
      <c r="BU162" s="125"/>
      <c r="BV162" s="125"/>
      <c r="BW162" s="125"/>
      <c r="BX162" s="126"/>
      <c r="BY162" s="126"/>
      <c r="BZ162" s="126"/>
      <c r="CA162" s="125"/>
      <c r="CB162" s="125"/>
    </row>
    <row r="163" spans="1:80" x14ac:dyDescent="0.3">
      <c r="A163" s="65"/>
      <c r="B163" s="68"/>
      <c r="C163" s="68"/>
      <c r="D163" s="68"/>
      <c r="E163" s="68"/>
      <c r="F163" s="68"/>
      <c r="G163" s="68"/>
      <c r="H163" s="68"/>
      <c r="I163" s="68"/>
      <c r="J163" s="68"/>
      <c r="K163" s="68"/>
      <c r="L163" s="68"/>
      <c r="M163" s="87"/>
      <c r="N163" s="68"/>
      <c r="O163" s="87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5"/>
      <c r="AB163" s="65"/>
      <c r="AC163" s="65"/>
      <c r="AD163" s="65"/>
      <c r="AE163" s="65"/>
      <c r="AF163" s="65"/>
      <c r="AG163" s="65"/>
      <c r="AH163" s="65"/>
      <c r="AI163" s="65"/>
      <c r="AJ163" s="65"/>
      <c r="AK163" s="65"/>
      <c r="AL163" s="65"/>
      <c r="AM163" s="65"/>
      <c r="AN163" s="125"/>
      <c r="AO163" s="66"/>
      <c r="AP163" s="125"/>
      <c r="AQ163" s="65"/>
      <c r="AR163" s="65"/>
      <c r="AS163" s="65"/>
      <c r="AT163" s="65"/>
      <c r="AU163" s="65"/>
      <c r="AV163" s="65"/>
      <c r="AW163" s="65"/>
      <c r="AX163" s="65"/>
      <c r="AY163" s="65"/>
      <c r="AZ163" s="65"/>
      <c r="BA163" s="65"/>
      <c r="BB163" s="65"/>
      <c r="BC163" s="65"/>
      <c r="BD163" s="65"/>
      <c r="BE163" s="65"/>
      <c r="BF163" s="65"/>
      <c r="BG163" s="65"/>
      <c r="BH163" s="65"/>
      <c r="BI163" s="65"/>
      <c r="BJ163" s="65"/>
      <c r="BK163" s="65"/>
      <c r="BL163" s="65"/>
      <c r="BM163" s="65"/>
      <c r="BN163" s="65"/>
      <c r="BO163" s="65"/>
      <c r="BP163" s="66"/>
      <c r="BQ163" s="65"/>
      <c r="BR163" s="65"/>
      <c r="BS163" s="65"/>
      <c r="BT163" s="65"/>
      <c r="BU163" s="65"/>
      <c r="BV163" s="65"/>
      <c r="BW163" s="65"/>
      <c r="BX163" s="65"/>
      <c r="BY163" s="65"/>
      <c r="BZ163" s="65"/>
      <c r="CA163" s="65"/>
      <c r="CB163" s="65"/>
    </row>
    <row r="164" spans="1:80" x14ac:dyDescent="0.3">
      <c r="A164" s="65"/>
      <c r="B164" s="77"/>
      <c r="C164" s="77"/>
      <c r="D164" s="78"/>
      <c r="E164" s="78"/>
      <c r="F164" s="78"/>
      <c r="G164" s="79"/>
      <c r="H164" s="79"/>
      <c r="I164" s="79"/>
      <c r="J164" s="79"/>
      <c r="K164" s="79"/>
      <c r="L164" s="79"/>
      <c r="M164" s="80"/>
      <c r="N164" s="68"/>
      <c r="O164" s="80"/>
      <c r="P164" s="79"/>
      <c r="Q164" s="79"/>
      <c r="R164" s="79"/>
      <c r="S164" s="79"/>
      <c r="T164" s="79"/>
      <c r="U164" s="79"/>
      <c r="V164" s="78"/>
      <c r="W164" s="78"/>
      <c r="X164" s="78"/>
      <c r="Y164" s="77"/>
      <c r="Z164" s="77"/>
      <c r="AA164" s="65"/>
      <c r="AB164" s="65"/>
      <c r="AC164" s="82"/>
      <c r="AD164" s="82"/>
      <c r="AE164" s="82"/>
      <c r="AF164" s="82"/>
      <c r="AG164" s="82"/>
      <c r="AH164" s="82"/>
      <c r="AI164" s="82"/>
      <c r="AJ164" s="82"/>
      <c r="AK164" s="82"/>
      <c r="AL164" s="82"/>
      <c r="AM164" s="82"/>
      <c r="AN164" s="114"/>
      <c r="AO164" s="82"/>
      <c r="AP164" s="114"/>
      <c r="AQ164" s="82"/>
      <c r="AR164" s="82"/>
      <c r="AS164" s="82"/>
      <c r="AT164" s="82"/>
      <c r="AU164" s="82"/>
      <c r="AV164" s="82"/>
      <c r="AW164" s="82"/>
      <c r="AX164" s="82"/>
      <c r="AY164" s="82"/>
      <c r="AZ164" s="82"/>
      <c r="BA164" s="82"/>
      <c r="BB164" s="65"/>
      <c r="BC164" s="65"/>
      <c r="BD164" s="82"/>
      <c r="BE164" s="82"/>
      <c r="BF164" s="82"/>
      <c r="BG164" s="82"/>
      <c r="BH164" s="82"/>
      <c r="BI164" s="82"/>
      <c r="BJ164" s="82"/>
      <c r="BK164" s="82"/>
      <c r="BL164" s="82"/>
      <c r="BM164" s="82"/>
      <c r="BN164" s="82"/>
      <c r="BO164" s="82"/>
      <c r="BP164" s="82"/>
      <c r="BQ164" s="82"/>
      <c r="BR164" s="82"/>
      <c r="BS164" s="82"/>
      <c r="BT164" s="82"/>
      <c r="BU164" s="82"/>
      <c r="BV164" s="82"/>
      <c r="BW164" s="82"/>
      <c r="BX164" s="82"/>
      <c r="BY164" s="82"/>
      <c r="BZ164" s="82"/>
      <c r="CA164" s="82"/>
      <c r="CB164" s="82"/>
    </row>
    <row r="165" spans="1:80" x14ac:dyDescent="0.3">
      <c r="A165" s="65"/>
      <c r="B165" s="72"/>
      <c r="C165" s="72"/>
      <c r="D165" s="78"/>
      <c r="E165" s="78"/>
      <c r="F165" s="78"/>
      <c r="G165" s="80"/>
      <c r="H165" s="80"/>
      <c r="I165" s="80"/>
      <c r="J165" s="80"/>
      <c r="K165" s="80"/>
      <c r="L165" s="80"/>
      <c r="M165" s="80"/>
      <c r="N165" s="81"/>
      <c r="O165" s="80"/>
      <c r="P165" s="80"/>
      <c r="Q165" s="80"/>
      <c r="R165" s="80"/>
      <c r="S165" s="80"/>
      <c r="T165" s="80"/>
      <c r="U165" s="80"/>
      <c r="V165" s="78"/>
      <c r="W165" s="78"/>
      <c r="X165" s="78"/>
      <c r="Y165" s="72"/>
      <c r="Z165" s="72"/>
      <c r="AA165" s="65"/>
      <c r="AB165" s="65"/>
      <c r="AC165" s="65"/>
      <c r="AD165" s="65"/>
      <c r="AE165" s="130"/>
      <c r="AF165" s="130"/>
      <c r="AG165" s="130"/>
      <c r="AH165" s="131"/>
      <c r="AI165" s="131"/>
      <c r="AJ165" s="131"/>
      <c r="AK165" s="131"/>
      <c r="AL165" s="131"/>
      <c r="AM165" s="131"/>
      <c r="AN165" s="125"/>
      <c r="AO165" s="82"/>
      <c r="AP165" s="125"/>
      <c r="AQ165" s="131"/>
      <c r="AR165" s="131"/>
      <c r="AS165" s="131"/>
      <c r="AT165" s="131"/>
      <c r="AU165" s="131"/>
      <c r="AV165" s="131"/>
      <c r="AW165" s="130"/>
      <c r="AX165" s="130"/>
      <c r="AY165" s="130"/>
      <c r="AZ165" s="65"/>
      <c r="BA165" s="65"/>
      <c r="BB165" s="65"/>
      <c r="BC165" s="65"/>
      <c r="BD165" s="65"/>
      <c r="BE165" s="65"/>
      <c r="BF165" s="130"/>
      <c r="BG165" s="130"/>
      <c r="BH165" s="130"/>
      <c r="BI165" s="131"/>
      <c r="BJ165" s="131"/>
      <c r="BK165" s="131"/>
      <c r="BL165" s="131"/>
      <c r="BM165" s="131"/>
      <c r="BN165" s="131"/>
      <c r="BO165" s="132"/>
      <c r="BP165" s="82"/>
      <c r="BQ165" s="132"/>
      <c r="BR165" s="131"/>
      <c r="BS165" s="131"/>
      <c r="BT165" s="131"/>
      <c r="BU165" s="131"/>
      <c r="BV165" s="131"/>
      <c r="BW165" s="131"/>
      <c r="BX165" s="130"/>
      <c r="BY165" s="130"/>
      <c r="BZ165" s="130"/>
      <c r="CA165" s="65"/>
      <c r="CB165" s="65"/>
    </row>
    <row r="166" spans="1:80" x14ac:dyDescent="0.3">
      <c r="A166" s="65"/>
      <c r="B166" s="128"/>
      <c r="C166" s="128"/>
      <c r="D166" s="130"/>
      <c r="E166" s="130"/>
      <c r="F166" s="130"/>
      <c r="G166" s="125"/>
      <c r="H166" s="125"/>
      <c r="I166" s="125"/>
      <c r="J166" s="125"/>
      <c r="K166" s="125"/>
      <c r="L166" s="125"/>
      <c r="M166" s="125"/>
      <c r="N166" s="66"/>
      <c r="O166" s="125"/>
      <c r="P166" s="125"/>
      <c r="Q166" s="125"/>
      <c r="R166" s="125"/>
      <c r="S166" s="125"/>
      <c r="T166" s="125"/>
      <c r="U166" s="125"/>
      <c r="V166" s="130"/>
      <c r="W166" s="130"/>
      <c r="X166" s="130"/>
      <c r="Y166" s="128"/>
      <c r="Z166" s="128"/>
      <c r="AA166" s="65"/>
      <c r="AB166" s="65"/>
      <c r="AC166" s="128"/>
      <c r="AD166" s="128"/>
      <c r="AE166" s="130"/>
      <c r="AF166" s="130"/>
      <c r="AG166" s="130"/>
      <c r="AH166" s="125"/>
      <c r="AI166" s="125"/>
      <c r="AJ166" s="125"/>
      <c r="AK166" s="125"/>
      <c r="AL166" s="125"/>
      <c r="AM166" s="125"/>
      <c r="AN166" s="125"/>
      <c r="AO166" s="66"/>
      <c r="AP166" s="125"/>
      <c r="AQ166" s="125"/>
      <c r="AR166" s="125"/>
      <c r="AS166" s="125"/>
      <c r="AT166" s="125"/>
      <c r="AU166" s="125"/>
      <c r="AV166" s="125"/>
      <c r="AW166" s="130"/>
      <c r="AX166" s="130"/>
      <c r="AY166" s="130"/>
      <c r="AZ166" s="128"/>
      <c r="BA166" s="128"/>
      <c r="BB166" s="65"/>
      <c r="BC166" s="65"/>
      <c r="BD166" s="128"/>
      <c r="BE166" s="128"/>
      <c r="BF166" s="130"/>
      <c r="BG166" s="130"/>
      <c r="BH166" s="130"/>
      <c r="BI166" s="125"/>
      <c r="BJ166" s="125"/>
      <c r="BK166" s="125"/>
      <c r="BL166" s="125"/>
      <c r="BM166" s="125"/>
      <c r="BN166" s="125"/>
      <c r="BO166" s="133"/>
      <c r="BP166" s="66"/>
      <c r="BQ166" s="132"/>
      <c r="BR166" s="125"/>
      <c r="BS166" s="125"/>
      <c r="BT166" s="125"/>
      <c r="BU166" s="125"/>
      <c r="BV166" s="125"/>
      <c r="BW166" s="125"/>
      <c r="BX166" s="130"/>
      <c r="BY166" s="130"/>
      <c r="BZ166" s="130"/>
      <c r="CA166" s="128"/>
      <c r="CB166" s="128"/>
    </row>
    <row r="167" spans="1:80" x14ac:dyDescent="0.3">
      <c r="A167" s="65"/>
      <c r="B167" s="223"/>
      <c r="C167" s="224"/>
      <c r="D167" s="65"/>
      <c r="E167" s="65"/>
      <c r="F167" s="223"/>
      <c r="G167" s="224"/>
      <c r="H167" s="65"/>
      <c r="I167" s="65"/>
      <c r="J167" s="223"/>
      <c r="K167" s="224"/>
      <c r="L167" s="65"/>
      <c r="M167" s="233"/>
      <c r="N167" s="233"/>
      <c r="O167" s="233"/>
      <c r="P167" s="65"/>
      <c r="Q167" s="223"/>
      <c r="R167" s="224"/>
      <c r="S167" s="65"/>
      <c r="T167" s="65"/>
      <c r="U167" s="223"/>
      <c r="V167" s="224"/>
      <c r="W167" s="65"/>
      <c r="X167" s="65"/>
      <c r="Y167" s="223"/>
      <c r="Z167" s="224"/>
      <c r="AA167" s="65"/>
      <c r="AB167" s="65"/>
      <c r="AC167" s="65"/>
      <c r="AD167" s="65"/>
      <c r="AE167" s="65"/>
      <c r="AF167" s="65"/>
      <c r="AG167" s="65"/>
      <c r="AH167" s="65"/>
      <c r="AI167" s="65"/>
      <c r="AJ167" s="65"/>
      <c r="AK167" s="65"/>
      <c r="AL167" s="65"/>
      <c r="AM167" s="65"/>
      <c r="AN167" s="125"/>
      <c r="AO167" s="66"/>
      <c r="AP167" s="125"/>
      <c r="AQ167" s="65"/>
      <c r="AR167" s="65"/>
      <c r="AS167" s="65"/>
      <c r="AT167" s="65"/>
      <c r="AU167" s="65"/>
      <c r="AV167" s="65"/>
      <c r="AW167" s="65"/>
      <c r="AX167" s="65"/>
      <c r="AY167" s="65"/>
      <c r="AZ167" s="65"/>
      <c r="BA167" s="65"/>
      <c r="BB167" s="65"/>
      <c r="BC167" s="65"/>
      <c r="BD167" s="65"/>
      <c r="BE167" s="65"/>
      <c r="BF167" s="65"/>
      <c r="BG167" s="65"/>
      <c r="BH167" s="65"/>
      <c r="BI167" s="65"/>
      <c r="BJ167" s="65"/>
      <c r="BK167" s="65"/>
      <c r="BL167" s="65"/>
      <c r="BM167" s="65"/>
      <c r="BN167" s="65"/>
      <c r="BO167" s="65"/>
      <c r="BP167" s="66"/>
      <c r="BQ167" s="65"/>
      <c r="BR167" s="65"/>
      <c r="BS167" s="65"/>
      <c r="BT167" s="65"/>
      <c r="BU167" s="65"/>
      <c r="BV167" s="65"/>
      <c r="BW167" s="65"/>
      <c r="BX167" s="65"/>
      <c r="BY167" s="65"/>
      <c r="BZ167" s="65"/>
      <c r="CA167" s="65"/>
      <c r="CB167" s="65"/>
    </row>
    <row r="168" spans="1:80" x14ac:dyDescent="0.3">
      <c r="A168" s="65"/>
      <c r="B168" s="225"/>
      <c r="C168" s="226"/>
      <c r="D168" s="65"/>
      <c r="E168" s="65"/>
      <c r="F168" s="227"/>
      <c r="G168" s="226"/>
      <c r="H168" s="65"/>
      <c r="I168" s="65"/>
      <c r="J168" s="228"/>
      <c r="K168" s="229"/>
      <c r="L168" s="65"/>
      <c r="M168" s="225"/>
      <c r="N168" s="230"/>
      <c r="O168" s="226"/>
      <c r="P168" s="65"/>
      <c r="Q168" s="231"/>
      <c r="R168" s="232"/>
      <c r="S168" s="76"/>
      <c r="T168" s="65"/>
      <c r="U168" s="225"/>
      <c r="V168" s="226"/>
      <c r="W168" s="65"/>
      <c r="X168" s="65"/>
      <c r="Y168" s="225"/>
      <c r="Z168" s="226"/>
      <c r="AA168" s="65"/>
      <c r="AB168" s="65"/>
      <c r="AC168" s="236"/>
      <c r="AD168" s="236"/>
      <c r="AE168" s="65"/>
      <c r="AF168" s="65"/>
      <c r="AG168" s="236"/>
      <c r="AH168" s="236"/>
      <c r="AI168" s="65"/>
      <c r="AJ168" s="65"/>
      <c r="AK168" s="236"/>
      <c r="AL168" s="236"/>
      <c r="AM168" s="65"/>
      <c r="AN168" s="236"/>
      <c r="AO168" s="236"/>
      <c r="AP168" s="236"/>
      <c r="AQ168" s="65"/>
      <c r="AR168" s="236"/>
      <c r="AS168" s="236"/>
      <c r="AT168" s="65"/>
      <c r="AU168" s="65"/>
      <c r="AV168" s="236"/>
      <c r="AW168" s="236"/>
      <c r="AX168" s="65"/>
      <c r="AY168" s="65"/>
      <c r="AZ168" s="236"/>
      <c r="BA168" s="236"/>
      <c r="BB168" s="65"/>
      <c r="BC168" s="65"/>
      <c r="BD168" s="236"/>
      <c r="BE168" s="236"/>
      <c r="BF168" s="65"/>
      <c r="BG168" s="65"/>
      <c r="BH168" s="236"/>
      <c r="BI168" s="236"/>
      <c r="BJ168" s="65"/>
      <c r="BK168" s="65"/>
      <c r="BL168" s="236"/>
      <c r="BM168" s="236"/>
      <c r="BN168" s="65"/>
      <c r="BO168" s="236"/>
      <c r="BP168" s="236"/>
      <c r="BQ168" s="236"/>
      <c r="BR168" s="65"/>
      <c r="BS168" s="236"/>
      <c r="BT168" s="236"/>
      <c r="BU168" s="65"/>
      <c r="BV168" s="65"/>
      <c r="BW168" s="236"/>
      <c r="BX168" s="236"/>
      <c r="BY168" s="65"/>
      <c r="BZ168" s="65"/>
      <c r="CA168" s="236"/>
      <c r="CB168" s="236"/>
    </row>
    <row r="169" spans="1:80" x14ac:dyDescent="0.3">
      <c r="A169" s="65"/>
      <c r="B169" s="65"/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99"/>
      <c r="N169" s="66"/>
      <c r="O169" s="99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235"/>
      <c r="AD169" s="235"/>
      <c r="AE169" s="65"/>
      <c r="AF169" s="65"/>
      <c r="AG169" s="236"/>
      <c r="AH169" s="235"/>
      <c r="AI169" s="65"/>
      <c r="AJ169" s="65"/>
      <c r="AK169" s="237"/>
      <c r="AL169" s="237"/>
      <c r="AM169" s="65"/>
      <c r="AN169" s="235"/>
      <c r="AO169" s="235"/>
      <c r="AP169" s="235"/>
      <c r="AQ169" s="65"/>
      <c r="AR169" s="234"/>
      <c r="AS169" s="234"/>
      <c r="AT169" s="124"/>
      <c r="AU169" s="65"/>
      <c r="AV169" s="235"/>
      <c r="AW169" s="235"/>
      <c r="AX169" s="65"/>
      <c r="AY169" s="65"/>
      <c r="AZ169" s="235"/>
      <c r="BA169" s="235"/>
      <c r="BB169" s="65"/>
      <c r="BC169" s="65"/>
      <c r="BD169" s="235"/>
      <c r="BE169" s="235"/>
      <c r="BF169" s="65"/>
      <c r="BG169" s="65"/>
      <c r="BH169" s="236"/>
      <c r="BI169" s="235"/>
      <c r="BJ169" s="65"/>
      <c r="BK169" s="65"/>
      <c r="BL169" s="237"/>
      <c r="BM169" s="237"/>
      <c r="BN169" s="65"/>
      <c r="BO169" s="235"/>
      <c r="BP169" s="235"/>
      <c r="BQ169" s="235"/>
      <c r="BR169" s="65"/>
      <c r="BS169" s="234"/>
      <c r="BT169" s="234"/>
      <c r="BU169" s="124"/>
      <c r="BV169" s="65"/>
      <c r="BW169" s="235"/>
      <c r="BX169" s="235"/>
      <c r="BY169" s="65"/>
      <c r="BZ169" s="65"/>
      <c r="CA169" s="235"/>
      <c r="CB169" s="235"/>
    </row>
    <row r="170" spans="1:80" x14ac:dyDescent="0.3">
      <c r="A170" s="65"/>
      <c r="B170" s="65"/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99"/>
      <c r="N170" s="66"/>
      <c r="O170" s="99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  <c r="AH170" s="65"/>
      <c r="AI170" s="65"/>
      <c r="AJ170" s="65"/>
      <c r="AK170" s="65"/>
      <c r="AL170" s="65"/>
      <c r="AM170" s="65"/>
      <c r="AN170" s="125"/>
      <c r="AO170" s="66"/>
      <c r="AP170" s="125"/>
      <c r="AQ170" s="65"/>
      <c r="AR170" s="65"/>
      <c r="AS170" s="65"/>
      <c r="AT170" s="65"/>
      <c r="AU170" s="65"/>
      <c r="AV170" s="65"/>
      <c r="AW170" s="65"/>
      <c r="AX170" s="65"/>
      <c r="AY170" s="65"/>
      <c r="AZ170" s="65"/>
      <c r="BA170" s="65"/>
      <c r="BB170" s="65"/>
      <c r="BC170" s="65"/>
      <c r="BD170" s="65"/>
      <c r="BE170" s="65"/>
      <c r="BF170" s="65"/>
      <c r="BG170" s="65"/>
      <c r="BH170" s="65"/>
      <c r="BI170" s="65"/>
      <c r="BJ170" s="65"/>
      <c r="BK170" s="65"/>
      <c r="BL170" s="65"/>
      <c r="BM170" s="65"/>
      <c r="BN170" s="65"/>
      <c r="BO170" s="65"/>
      <c r="BP170" s="66"/>
      <c r="BQ170" s="65"/>
      <c r="BR170" s="65"/>
      <c r="BS170" s="65"/>
      <c r="BT170" s="65"/>
      <c r="BU170" s="65"/>
      <c r="BV170" s="65"/>
      <c r="BW170" s="65"/>
      <c r="BX170" s="65"/>
      <c r="BY170" s="65"/>
      <c r="BZ170" s="65"/>
      <c r="CA170" s="65"/>
      <c r="CB170" s="65"/>
    </row>
    <row r="171" spans="1:80" x14ac:dyDescent="0.3">
      <c r="A171" s="65"/>
      <c r="B171" s="68"/>
      <c r="C171" s="68"/>
      <c r="D171" s="68"/>
      <c r="E171" s="68"/>
      <c r="F171" s="68"/>
      <c r="G171" s="68"/>
      <c r="H171" s="68"/>
      <c r="I171" s="68"/>
      <c r="J171" s="68"/>
      <c r="K171" s="68"/>
      <c r="L171" s="68"/>
      <c r="M171" s="87"/>
      <c r="N171" s="68"/>
      <c r="O171" s="87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5"/>
      <c r="AB171" s="65"/>
      <c r="AC171" s="65"/>
      <c r="AD171" s="65"/>
      <c r="AE171" s="65"/>
      <c r="AF171" s="65"/>
      <c r="AG171" s="65"/>
      <c r="AH171" s="65"/>
      <c r="AI171" s="65"/>
      <c r="AJ171" s="65"/>
      <c r="AK171" s="65"/>
      <c r="AL171" s="65"/>
      <c r="AM171" s="65"/>
      <c r="AN171" s="125"/>
      <c r="AO171" s="66"/>
      <c r="AP171" s="125"/>
      <c r="AQ171" s="65"/>
      <c r="AR171" s="65"/>
      <c r="AS171" s="65"/>
      <c r="AT171" s="65"/>
      <c r="AU171" s="65"/>
      <c r="AV171" s="65"/>
      <c r="AW171" s="65"/>
      <c r="AX171" s="65"/>
      <c r="AY171" s="65"/>
      <c r="AZ171" s="65"/>
      <c r="BA171" s="65"/>
      <c r="BB171" s="65"/>
      <c r="BC171" s="65"/>
      <c r="BD171" s="65"/>
      <c r="BE171" s="65"/>
      <c r="BF171" s="65"/>
      <c r="BG171" s="65"/>
      <c r="BH171" s="65"/>
      <c r="BI171" s="65"/>
      <c r="BJ171" s="65"/>
      <c r="BK171" s="65"/>
      <c r="BL171" s="65"/>
      <c r="BM171" s="65"/>
      <c r="BN171" s="65"/>
      <c r="BO171" s="65"/>
      <c r="BP171" s="66"/>
      <c r="BQ171" s="65"/>
      <c r="BR171" s="65"/>
      <c r="BS171" s="65"/>
      <c r="BT171" s="65"/>
      <c r="BU171" s="65"/>
      <c r="BV171" s="65"/>
      <c r="BW171" s="65"/>
      <c r="BX171" s="65"/>
      <c r="BY171" s="65"/>
      <c r="BZ171" s="65"/>
      <c r="CA171" s="65"/>
      <c r="CB171" s="65"/>
    </row>
    <row r="172" spans="1:80" x14ac:dyDescent="0.3">
      <c r="A172" s="65"/>
      <c r="B172" s="70"/>
      <c r="C172" s="70"/>
      <c r="D172" s="71"/>
      <c r="E172" s="71"/>
      <c r="F172" s="71"/>
      <c r="G172" s="70"/>
      <c r="H172" s="70"/>
      <c r="I172" s="70"/>
      <c r="J172" s="70"/>
      <c r="K172" s="70"/>
      <c r="L172" s="70"/>
      <c r="M172" s="70"/>
      <c r="N172" s="194"/>
      <c r="O172" s="80"/>
      <c r="P172" s="75"/>
      <c r="Q172" s="75"/>
      <c r="R172" s="75"/>
      <c r="S172" s="75"/>
      <c r="T172" s="75"/>
      <c r="U172" s="75"/>
      <c r="V172" s="74"/>
      <c r="W172" s="74"/>
      <c r="X172" s="74"/>
      <c r="Y172" s="73"/>
      <c r="Z172" s="72"/>
      <c r="AA172" s="65"/>
      <c r="AB172" s="65"/>
      <c r="AC172" s="82"/>
      <c r="AD172" s="82"/>
      <c r="AE172" s="82"/>
      <c r="AF172" s="82"/>
      <c r="AG172" s="82"/>
      <c r="AH172" s="82"/>
      <c r="AI172" s="82"/>
      <c r="AJ172" s="82"/>
      <c r="AK172" s="82"/>
      <c r="AL172" s="82"/>
      <c r="AM172" s="82"/>
      <c r="AN172" s="114"/>
      <c r="AO172" s="82"/>
      <c r="AP172" s="114"/>
      <c r="AQ172" s="82"/>
      <c r="AR172" s="82"/>
      <c r="AS172" s="82"/>
      <c r="AT172" s="82"/>
      <c r="AU172" s="82"/>
      <c r="AV172" s="82"/>
      <c r="AW172" s="82"/>
      <c r="AX172" s="82"/>
      <c r="AY172" s="82"/>
      <c r="AZ172" s="82"/>
      <c r="BA172" s="82"/>
      <c r="BB172" s="65"/>
      <c r="BC172" s="65"/>
      <c r="BD172" s="82"/>
      <c r="BE172" s="82"/>
      <c r="BF172" s="82"/>
      <c r="BG172" s="82"/>
      <c r="BH172" s="82"/>
      <c r="BI172" s="82"/>
      <c r="BJ172" s="82"/>
      <c r="BK172" s="82"/>
      <c r="BL172" s="82"/>
      <c r="BM172" s="82"/>
      <c r="BN172" s="82"/>
      <c r="BO172" s="82"/>
      <c r="BP172" s="82"/>
      <c r="BQ172" s="82"/>
      <c r="BR172" s="82"/>
      <c r="BS172" s="82"/>
      <c r="BT172" s="82"/>
      <c r="BU172" s="82"/>
      <c r="BV172" s="82"/>
      <c r="BW172" s="82"/>
      <c r="BX172" s="82"/>
      <c r="BY172" s="82"/>
      <c r="BZ172" s="82"/>
      <c r="CA172" s="82"/>
      <c r="CB172" s="82"/>
    </row>
    <row r="173" spans="1:80" x14ac:dyDescent="0.3">
      <c r="A173" s="65"/>
      <c r="B173" s="70"/>
      <c r="C173" s="70"/>
      <c r="D173" s="71"/>
      <c r="E173" s="71"/>
      <c r="F173" s="71"/>
      <c r="G173" s="70"/>
      <c r="H173" s="70"/>
      <c r="I173" s="70"/>
      <c r="J173" s="70"/>
      <c r="K173" s="70"/>
      <c r="L173" s="70"/>
      <c r="M173" s="70"/>
      <c r="N173" s="194"/>
      <c r="O173" s="80"/>
      <c r="P173" s="75"/>
      <c r="Q173" s="75"/>
      <c r="R173" s="75"/>
      <c r="S173" s="75"/>
      <c r="T173" s="75"/>
      <c r="U173" s="75"/>
      <c r="V173" s="74"/>
      <c r="W173" s="74"/>
      <c r="X173" s="74"/>
      <c r="Y173" s="73"/>
      <c r="Z173" s="72"/>
      <c r="AA173" s="65"/>
      <c r="AB173" s="65"/>
      <c r="AC173" s="125"/>
      <c r="AD173" s="125"/>
      <c r="AE173" s="126"/>
      <c r="AF173" s="126"/>
      <c r="AG173" s="126"/>
      <c r="AH173" s="125"/>
      <c r="AI173" s="125"/>
      <c r="AJ173" s="125"/>
      <c r="AK173" s="125"/>
      <c r="AL173" s="125"/>
      <c r="AM173" s="125"/>
      <c r="AN173" s="125"/>
      <c r="AO173" s="66"/>
      <c r="AP173" s="125"/>
      <c r="AQ173" s="125"/>
      <c r="AR173" s="125"/>
      <c r="AS173" s="125"/>
      <c r="AT173" s="125"/>
      <c r="AU173" s="125"/>
      <c r="AV173" s="125"/>
      <c r="AW173" s="126"/>
      <c r="AX173" s="126"/>
      <c r="AY173" s="126"/>
      <c r="AZ173" s="127"/>
      <c r="BA173" s="128"/>
      <c r="BB173" s="65"/>
      <c r="BC173" s="65"/>
      <c r="BD173" s="125"/>
      <c r="BE173" s="125"/>
      <c r="BF173" s="126"/>
      <c r="BG173" s="126"/>
      <c r="BH173" s="126"/>
      <c r="BI173" s="125"/>
      <c r="BJ173" s="125"/>
      <c r="BK173" s="125"/>
      <c r="BL173" s="125"/>
      <c r="BM173" s="125"/>
      <c r="BN173" s="125"/>
      <c r="BO173" s="129"/>
      <c r="BP173" s="66"/>
      <c r="BQ173" s="129"/>
      <c r="BR173" s="125"/>
      <c r="BS173" s="125"/>
      <c r="BT173" s="125"/>
      <c r="BU173" s="125"/>
      <c r="BV173" s="125"/>
      <c r="BW173" s="125"/>
      <c r="BX173" s="126"/>
      <c r="BY173" s="126"/>
      <c r="BZ173" s="126"/>
      <c r="CA173" s="127"/>
      <c r="CB173" s="128"/>
    </row>
    <row r="174" spans="1:80" x14ac:dyDescent="0.3">
      <c r="A174" s="65"/>
      <c r="B174" s="70"/>
      <c r="C174" s="70"/>
      <c r="D174" s="71"/>
      <c r="E174" s="71"/>
      <c r="F174" s="71"/>
      <c r="G174" s="70"/>
      <c r="H174" s="70"/>
      <c r="I174" s="70"/>
      <c r="J174" s="70"/>
      <c r="K174" s="70"/>
      <c r="L174" s="70"/>
      <c r="M174" s="70"/>
      <c r="N174" s="194"/>
      <c r="O174" s="80"/>
      <c r="P174" s="75"/>
      <c r="Q174" s="75"/>
      <c r="R174" s="75"/>
      <c r="S174" s="75"/>
      <c r="T174" s="75"/>
      <c r="U174" s="75"/>
      <c r="V174" s="74"/>
      <c r="W174" s="74"/>
      <c r="X174" s="74"/>
      <c r="Y174" s="73"/>
      <c r="Z174" s="72"/>
      <c r="AA174" s="65"/>
      <c r="AB174" s="65"/>
      <c r="AC174" s="125"/>
      <c r="AD174" s="125"/>
      <c r="AE174" s="126"/>
      <c r="AF174" s="126"/>
      <c r="AG174" s="126"/>
      <c r="AH174" s="125"/>
      <c r="AI174" s="125"/>
      <c r="AJ174" s="125"/>
      <c r="AK174" s="125"/>
      <c r="AL174" s="125"/>
      <c r="AM174" s="125"/>
      <c r="AN174" s="125"/>
      <c r="AO174" s="66"/>
      <c r="AP174" s="125"/>
      <c r="AQ174" s="125"/>
      <c r="AR174" s="125"/>
      <c r="AS174" s="125"/>
      <c r="AT174" s="125"/>
      <c r="AU174" s="125"/>
      <c r="AV174" s="125"/>
      <c r="AW174" s="126"/>
      <c r="AX174" s="126"/>
      <c r="AY174" s="126"/>
      <c r="AZ174" s="127"/>
      <c r="BA174" s="128"/>
      <c r="BB174" s="65"/>
      <c r="BC174" s="65"/>
      <c r="BD174" s="125"/>
      <c r="BE174" s="125"/>
      <c r="BF174" s="126"/>
      <c r="BG174" s="126"/>
      <c r="BH174" s="126"/>
      <c r="BI174" s="125"/>
      <c r="BJ174" s="125"/>
      <c r="BK174" s="125"/>
      <c r="BL174" s="125"/>
      <c r="BM174" s="125"/>
      <c r="BN174" s="125"/>
      <c r="BO174" s="129"/>
      <c r="BP174" s="66"/>
      <c r="BQ174" s="129"/>
      <c r="BR174" s="125"/>
      <c r="BS174" s="125"/>
      <c r="BT174" s="125"/>
      <c r="BU174" s="125"/>
      <c r="BV174" s="125"/>
      <c r="BW174" s="125"/>
      <c r="BX174" s="126"/>
      <c r="BY174" s="126"/>
      <c r="BZ174" s="126"/>
      <c r="CA174" s="127"/>
      <c r="CB174" s="128"/>
    </row>
    <row r="175" spans="1:80" x14ac:dyDescent="0.3">
      <c r="A175" s="65"/>
      <c r="B175" s="70"/>
      <c r="C175" s="70"/>
      <c r="D175" s="71"/>
      <c r="E175" s="71"/>
      <c r="F175" s="71"/>
      <c r="G175" s="70"/>
      <c r="H175" s="70"/>
      <c r="I175" s="70"/>
      <c r="J175" s="70"/>
      <c r="K175" s="70"/>
      <c r="L175" s="70"/>
      <c r="M175" s="70"/>
      <c r="N175" s="194"/>
      <c r="O175" s="80"/>
      <c r="P175" s="75"/>
      <c r="Q175" s="75"/>
      <c r="R175" s="75"/>
      <c r="S175" s="75"/>
      <c r="T175" s="75"/>
      <c r="U175" s="75"/>
      <c r="V175" s="74"/>
      <c r="W175" s="74"/>
      <c r="X175" s="74"/>
      <c r="Y175" s="73"/>
      <c r="Z175" s="72"/>
      <c r="AA175" s="65"/>
      <c r="AB175" s="65"/>
      <c r="AC175" s="125"/>
      <c r="AD175" s="125"/>
      <c r="AE175" s="126"/>
      <c r="AF175" s="126"/>
      <c r="AG175" s="126"/>
      <c r="AH175" s="125"/>
      <c r="AI175" s="125"/>
      <c r="AJ175" s="125"/>
      <c r="AK175" s="125"/>
      <c r="AL175" s="125"/>
      <c r="AM175" s="125"/>
      <c r="AN175" s="125"/>
      <c r="AO175" s="66"/>
      <c r="AP175" s="125"/>
      <c r="AQ175" s="125"/>
      <c r="AR175" s="125"/>
      <c r="AS175" s="125"/>
      <c r="AT175" s="125"/>
      <c r="AU175" s="125"/>
      <c r="AV175" s="125"/>
      <c r="AW175" s="126"/>
      <c r="AX175" s="126"/>
      <c r="AY175" s="126"/>
      <c r="AZ175" s="127"/>
      <c r="BA175" s="128"/>
      <c r="BB175" s="65"/>
      <c r="BC175" s="65"/>
      <c r="BD175" s="125"/>
      <c r="BE175" s="125"/>
      <c r="BF175" s="126"/>
      <c r="BG175" s="126"/>
      <c r="BH175" s="126"/>
      <c r="BI175" s="125"/>
      <c r="BJ175" s="125"/>
      <c r="BK175" s="125"/>
      <c r="BL175" s="125"/>
      <c r="BM175" s="125"/>
      <c r="BN175" s="125"/>
      <c r="BO175" s="129"/>
      <c r="BP175" s="66"/>
      <c r="BQ175" s="129"/>
      <c r="BR175" s="125"/>
      <c r="BS175" s="125"/>
      <c r="BT175" s="125"/>
      <c r="BU175" s="125"/>
      <c r="BV175" s="125"/>
      <c r="BW175" s="125"/>
      <c r="BX175" s="126"/>
      <c r="BY175" s="126"/>
      <c r="BZ175" s="126"/>
      <c r="CA175" s="127"/>
      <c r="CB175" s="128"/>
    </row>
    <row r="176" spans="1:80" x14ac:dyDescent="0.3">
      <c r="A176" s="65"/>
      <c r="B176" s="70"/>
      <c r="C176" s="70"/>
      <c r="D176" s="71"/>
      <c r="E176" s="71"/>
      <c r="F176" s="71"/>
      <c r="G176" s="70"/>
      <c r="H176" s="70"/>
      <c r="I176" s="70"/>
      <c r="J176" s="70"/>
      <c r="K176" s="70"/>
      <c r="L176" s="70"/>
      <c r="M176" s="70"/>
      <c r="N176" s="194"/>
      <c r="O176" s="80"/>
      <c r="P176" s="75"/>
      <c r="Q176" s="75"/>
      <c r="R176" s="75"/>
      <c r="S176" s="75"/>
      <c r="T176" s="75"/>
      <c r="U176" s="75"/>
      <c r="V176" s="74"/>
      <c r="W176" s="74"/>
      <c r="X176" s="74"/>
      <c r="Y176" s="73"/>
      <c r="Z176" s="72"/>
      <c r="AA176" s="65"/>
      <c r="AB176" s="65"/>
      <c r="AC176" s="125"/>
      <c r="AD176" s="125"/>
      <c r="AE176" s="126"/>
      <c r="AF176" s="126"/>
      <c r="AG176" s="126"/>
      <c r="AH176" s="125"/>
      <c r="AI176" s="125"/>
      <c r="AJ176" s="125"/>
      <c r="AK176" s="125"/>
      <c r="AL176" s="125"/>
      <c r="AM176" s="125"/>
      <c r="AN176" s="125"/>
      <c r="AO176" s="66"/>
      <c r="AP176" s="125"/>
      <c r="AQ176" s="125"/>
      <c r="AR176" s="125"/>
      <c r="AS176" s="125"/>
      <c r="AT176" s="125"/>
      <c r="AU176" s="125"/>
      <c r="AV176" s="125"/>
      <c r="AW176" s="126"/>
      <c r="AX176" s="126"/>
      <c r="AY176" s="126"/>
      <c r="AZ176" s="127"/>
      <c r="BA176" s="128"/>
      <c r="BB176" s="65"/>
      <c r="BC176" s="65"/>
      <c r="BD176" s="125"/>
      <c r="BE176" s="125"/>
      <c r="BF176" s="126"/>
      <c r="BG176" s="126"/>
      <c r="BH176" s="126"/>
      <c r="BI176" s="125"/>
      <c r="BJ176" s="125"/>
      <c r="BK176" s="125"/>
      <c r="BL176" s="125"/>
      <c r="BM176" s="125"/>
      <c r="BN176" s="125"/>
      <c r="BO176" s="129"/>
      <c r="BP176" s="66"/>
      <c r="BQ176" s="129"/>
      <c r="BR176" s="125"/>
      <c r="BS176" s="125"/>
      <c r="BT176" s="125"/>
      <c r="BU176" s="125"/>
      <c r="BV176" s="125"/>
      <c r="BW176" s="125"/>
      <c r="BX176" s="126"/>
      <c r="BY176" s="126"/>
      <c r="BZ176" s="126"/>
      <c r="CA176" s="127"/>
      <c r="CB176" s="128"/>
    </row>
    <row r="177" spans="1:80" x14ac:dyDescent="0.3">
      <c r="A177" s="65"/>
      <c r="B177" s="70"/>
      <c r="C177" s="70"/>
      <c r="D177" s="71"/>
      <c r="E177" s="71"/>
      <c r="F177" s="71"/>
      <c r="G177" s="70"/>
      <c r="H177" s="70"/>
      <c r="I177" s="70"/>
      <c r="J177" s="70"/>
      <c r="K177" s="70"/>
      <c r="L177" s="70"/>
      <c r="M177" s="70"/>
      <c r="N177" s="194"/>
      <c r="O177" s="80"/>
      <c r="P177" s="75"/>
      <c r="Q177" s="75"/>
      <c r="R177" s="75"/>
      <c r="S177" s="75"/>
      <c r="T177" s="75"/>
      <c r="U177" s="75"/>
      <c r="V177" s="74"/>
      <c r="W177" s="74"/>
      <c r="X177" s="74"/>
      <c r="Y177" s="73"/>
      <c r="Z177" s="72"/>
      <c r="AA177" s="65"/>
      <c r="AB177" s="65"/>
      <c r="AC177" s="125"/>
      <c r="AD177" s="125"/>
      <c r="AE177" s="126"/>
      <c r="AF177" s="126"/>
      <c r="AG177" s="126"/>
      <c r="AH177" s="125"/>
      <c r="AI177" s="125"/>
      <c r="AJ177" s="125"/>
      <c r="AK177" s="125"/>
      <c r="AL177" s="125"/>
      <c r="AM177" s="125"/>
      <c r="AN177" s="125"/>
      <c r="AO177" s="66"/>
      <c r="AP177" s="125"/>
      <c r="AQ177" s="125"/>
      <c r="AR177" s="125"/>
      <c r="AS177" s="125"/>
      <c r="AT177" s="125"/>
      <c r="AU177" s="125"/>
      <c r="AV177" s="125"/>
      <c r="AW177" s="126"/>
      <c r="AX177" s="126"/>
      <c r="AY177" s="126"/>
      <c r="AZ177" s="127"/>
      <c r="BA177" s="128"/>
      <c r="BB177" s="65"/>
      <c r="BC177" s="65"/>
      <c r="BD177" s="125"/>
      <c r="BE177" s="125"/>
      <c r="BF177" s="126"/>
      <c r="BG177" s="126"/>
      <c r="BH177" s="126"/>
      <c r="BI177" s="125"/>
      <c r="BJ177" s="125"/>
      <c r="BK177" s="125"/>
      <c r="BL177" s="125"/>
      <c r="BM177" s="125"/>
      <c r="BN177" s="125"/>
      <c r="BO177" s="129"/>
      <c r="BP177" s="66"/>
      <c r="BQ177" s="129"/>
      <c r="BR177" s="125"/>
      <c r="BS177" s="125"/>
      <c r="BT177" s="125"/>
      <c r="BU177" s="125"/>
      <c r="BV177" s="125"/>
      <c r="BW177" s="125"/>
      <c r="BX177" s="126"/>
      <c r="BY177" s="126"/>
      <c r="BZ177" s="126"/>
      <c r="CA177" s="127"/>
      <c r="CB177" s="128"/>
    </row>
    <row r="178" spans="1:80" x14ac:dyDescent="0.3">
      <c r="A178" s="65"/>
      <c r="B178" s="70"/>
      <c r="C178" s="70"/>
      <c r="D178" s="71"/>
      <c r="E178" s="71"/>
      <c r="F178" s="71"/>
      <c r="G178" s="70"/>
      <c r="H178" s="70"/>
      <c r="I178" s="70"/>
      <c r="J178" s="70"/>
      <c r="K178" s="70"/>
      <c r="L178" s="70"/>
      <c r="M178" s="70"/>
      <c r="N178" s="194"/>
      <c r="O178" s="80"/>
      <c r="P178" s="75"/>
      <c r="Q178" s="75"/>
      <c r="R178" s="75"/>
      <c r="S178" s="75"/>
      <c r="T178" s="75"/>
      <c r="U178" s="75"/>
      <c r="V178" s="74"/>
      <c r="W178" s="74"/>
      <c r="X178" s="74"/>
      <c r="Y178" s="73"/>
      <c r="Z178" s="72"/>
      <c r="AA178" s="65"/>
      <c r="AB178" s="65"/>
      <c r="AC178" s="125"/>
      <c r="AD178" s="125"/>
      <c r="AE178" s="126"/>
      <c r="AF178" s="126"/>
      <c r="AG178" s="126"/>
      <c r="AH178" s="125"/>
      <c r="AI178" s="125"/>
      <c r="AJ178" s="125"/>
      <c r="AK178" s="125"/>
      <c r="AL178" s="125"/>
      <c r="AM178" s="125"/>
      <c r="AN178" s="125"/>
      <c r="AO178" s="66"/>
      <c r="AP178" s="125"/>
      <c r="AQ178" s="125"/>
      <c r="AR178" s="125"/>
      <c r="AS178" s="125"/>
      <c r="AT178" s="125"/>
      <c r="AU178" s="125"/>
      <c r="AV178" s="125"/>
      <c r="AW178" s="126"/>
      <c r="AX178" s="126"/>
      <c r="AY178" s="126"/>
      <c r="AZ178" s="127"/>
      <c r="BA178" s="128"/>
      <c r="BB178" s="65"/>
      <c r="BC178" s="65"/>
      <c r="BD178" s="125"/>
      <c r="BE178" s="125"/>
      <c r="BF178" s="126"/>
      <c r="BG178" s="126"/>
      <c r="BH178" s="126"/>
      <c r="BI178" s="125"/>
      <c r="BJ178" s="125"/>
      <c r="BK178" s="125"/>
      <c r="BL178" s="125"/>
      <c r="BM178" s="125"/>
      <c r="BN178" s="125"/>
      <c r="BO178" s="129"/>
      <c r="BP178" s="66"/>
      <c r="BQ178" s="129"/>
      <c r="BR178" s="125"/>
      <c r="BS178" s="125"/>
      <c r="BT178" s="125"/>
      <c r="BU178" s="125"/>
      <c r="BV178" s="125"/>
      <c r="BW178" s="125"/>
      <c r="BX178" s="126"/>
      <c r="BY178" s="126"/>
      <c r="BZ178" s="126"/>
      <c r="CA178" s="127"/>
      <c r="CB178" s="128"/>
    </row>
    <row r="179" spans="1:80" x14ac:dyDescent="0.3">
      <c r="A179" s="65"/>
      <c r="B179" s="70"/>
      <c r="C179" s="70"/>
      <c r="D179" s="71"/>
      <c r="E179" s="71"/>
      <c r="F179" s="71"/>
      <c r="G179" s="70"/>
      <c r="H179" s="70"/>
      <c r="I179" s="70"/>
      <c r="J179" s="70"/>
      <c r="K179" s="70"/>
      <c r="L179" s="70"/>
      <c r="M179" s="70"/>
      <c r="N179" s="194"/>
      <c r="O179" s="80"/>
      <c r="P179" s="75"/>
      <c r="Q179" s="75"/>
      <c r="R179" s="75"/>
      <c r="S179" s="75"/>
      <c r="T179" s="75"/>
      <c r="U179" s="75"/>
      <c r="V179" s="74"/>
      <c r="W179" s="74"/>
      <c r="X179" s="74"/>
      <c r="Y179" s="73"/>
      <c r="Z179" s="72"/>
      <c r="AA179" s="65"/>
      <c r="AB179" s="65"/>
      <c r="AC179" s="125"/>
      <c r="AD179" s="125"/>
      <c r="AE179" s="126"/>
      <c r="AF179" s="126"/>
      <c r="AG179" s="126"/>
      <c r="AH179" s="125"/>
      <c r="AI179" s="125"/>
      <c r="AJ179" s="125"/>
      <c r="AK179" s="125"/>
      <c r="AL179" s="125"/>
      <c r="AM179" s="125"/>
      <c r="AN179" s="125"/>
      <c r="AO179" s="66"/>
      <c r="AP179" s="125"/>
      <c r="AQ179" s="125"/>
      <c r="AR179" s="125"/>
      <c r="AS179" s="125"/>
      <c r="AT179" s="125"/>
      <c r="AU179" s="125"/>
      <c r="AV179" s="125"/>
      <c r="AW179" s="126"/>
      <c r="AX179" s="126"/>
      <c r="AY179" s="126"/>
      <c r="AZ179" s="127"/>
      <c r="BA179" s="128"/>
      <c r="BB179" s="65"/>
      <c r="BC179" s="65"/>
      <c r="BD179" s="125"/>
      <c r="BE179" s="125"/>
      <c r="BF179" s="126"/>
      <c r="BG179" s="126"/>
      <c r="BH179" s="126"/>
      <c r="BI179" s="125"/>
      <c r="BJ179" s="125"/>
      <c r="BK179" s="125"/>
      <c r="BL179" s="125"/>
      <c r="BM179" s="125"/>
      <c r="BN179" s="125"/>
      <c r="BO179" s="129"/>
      <c r="BP179" s="66"/>
      <c r="BQ179" s="129"/>
      <c r="BR179" s="125"/>
      <c r="BS179" s="125"/>
      <c r="BT179" s="125"/>
      <c r="BU179" s="125"/>
      <c r="BV179" s="125"/>
      <c r="BW179" s="125"/>
      <c r="BX179" s="126"/>
      <c r="BY179" s="126"/>
      <c r="BZ179" s="126"/>
      <c r="CA179" s="127"/>
      <c r="CB179" s="128"/>
    </row>
    <row r="180" spans="1:80" x14ac:dyDescent="0.3">
      <c r="A180" s="65"/>
      <c r="B180" s="70"/>
      <c r="C180" s="70"/>
      <c r="D180" s="71"/>
      <c r="E180" s="71"/>
      <c r="F180" s="71"/>
      <c r="G180" s="70"/>
      <c r="H180" s="70"/>
      <c r="I180" s="70"/>
      <c r="J180" s="70"/>
      <c r="K180" s="70"/>
      <c r="L180" s="70"/>
      <c r="M180" s="70"/>
      <c r="N180" s="194"/>
      <c r="O180" s="80"/>
      <c r="P180" s="75"/>
      <c r="Q180" s="75"/>
      <c r="R180" s="75"/>
      <c r="S180" s="75"/>
      <c r="T180" s="75"/>
      <c r="U180" s="75"/>
      <c r="V180" s="74"/>
      <c r="W180" s="74"/>
      <c r="X180" s="74"/>
      <c r="Y180" s="73"/>
      <c r="Z180" s="72"/>
      <c r="AA180" s="65"/>
      <c r="AB180" s="65"/>
      <c r="AC180" s="125"/>
      <c r="AD180" s="125"/>
      <c r="AE180" s="126"/>
      <c r="AF180" s="126"/>
      <c r="AG180" s="126"/>
      <c r="AH180" s="125"/>
      <c r="AI180" s="125"/>
      <c r="AJ180" s="125"/>
      <c r="AK180" s="125"/>
      <c r="AL180" s="125"/>
      <c r="AM180" s="125"/>
      <c r="AN180" s="125"/>
      <c r="AO180" s="66"/>
      <c r="AP180" s="125"/>
      <c r="AQ180" s="125"/>
      <c r="AR180" s="125"/>
      <c r="AS180" s="125"/>
      <c r="AT180" s="125"/>
      <c r="AU180" s="125"/>
      <c r="AV180" s="125"/>
      <c r="AW180" s="126"/>
      <c r="AX180" s="126"/>
      <c r="AY180" s="126"/>
      <c r="AZ180" s="127"/>
      <c r="BA180" s="128"/>
      <c r="BB180" s="65"/>
      <c r="BC180" s="65"/>
      <c r="BD180" s="125"/>
      <c r="BE180" s="125"/>
      <c r="BF180" s="126"/>
      <c r="BG180" s="126"/>
      <c r="BH180" s="126"/>
      <c r="BI180" s="125"/>
      <c r="BJ180" s="125"/>
      <c r="BK180" s="125"/>
      <c r="BL180" s="125"/>
      <c r="BM180" s="125"/>
      <c r="BN180" s="125"/>
      <c r="BO180" s="129"/>
      <c r="BP180" s="66"/>
      <c r="BQ180" s="129"/>
      <c r="BR180" s="125"/>
      <c r="BS180" s="125"/>
      <c r="BT180" s="125"/>
      <c r="BU180" s="125"/>
      <c r="BV180" s="125"/>
      <c r="BW180" s="125"/>
      <c r="BX180" s="126"/>
      <c r="BY180" s="126"/>
      <c r="BZ180" s="126"/>
      <c r="CA180" s="127"/>
      <c r="CB180" s="128"/>
    </row>
    <row r="181" spans="1:80" x14ac:dyDescent="0.3">
      <c r="A181" s="65"/>
      <c r="B181" s="70"/>
      <c r="C181" s="70"/>
      <c r="D181" s="71"/>
      <c r="E181" s="71"/>
      <c r="F181" s="71"/>
      <c r="G181" s="70"/>
      <c r="H181" s="70"/>
      <c r="I181" s="70"/>
      <c r="J181" s="70"/>
      <c r="K181" s="70"/>
      <c r="L181" s="70"/>
      <c r="M181" s="70"/>
      <c r="N181" s="194"/>
      <c r="O181" s="80"/>
      <c r="P181" s="75"/>
      <c r="Q181" s="75"/>
      <c r="R181" s="75"/>
      <c r="S181" s="75"/>
      <c r="T181" s="75"/>
      <c r="U181" s="75"/>
      <c r="V181" s="74"/>
      <c r="W181" s="74"/>
      <c r="X181" s="74"/>
      <c r="Y181" s="73"/>
      <c r="Z181" s="72"/>
      <c r="AA181" s="65"/>
      <c r="AB181" s="65"/>
      <c r="AC181" s="125"/>
      <c r="AD181" s="125"/>
      <c r="AE181" s="126"/>
      <c r="AF181" s="126"/>
      <c r="AG181" s="126"/>
      <c r="AH181" s="125"/>
      <c r="AI181" s="125"/>
      <c r="AJ181" s="125"/>
      <c r="AK181" s="125"/>
      <c r="AL181" s="125"/>
      <c r="AM181" s="125"/>
      <c r="AN181" s="125"/>
      <c r="AO181" s="66"/>
      <c r="AP181" s="125"/>
      <c r="AQ181" s="125"/>
      <c r="AR181" s="125"/>
      <c r="AS181" s="125"/>
      <c r="AT181" s="125"/>
      <c r="AU181" s="125"/>
      <c r="AV181" s="125"/>
      <c r="AW181" s="126"/>
      <c r="AX181" s="126"/>
      <c r="AY181" s="126"/>
      <c r="AZ181" s="127"/>
      <c r="BA181" s="128"/>
      <c r="BB181" s="65"/>
      <c r="BC181" s="65"/>
      <c r="BD181" s="125"/>
      <c r="BE181" s="125"/>
      <c r="BF181" s="126"/>
      <c r="BG181" s="126"/>
      <c r="BH181" s="126"/>
      <c r="BI181" s="125"/>
      <c r="BJ181" s="125"/>
      <c r="BK181" s="125"/>
      <c r="BL181" s="125"/>
      <c r="BM181" s="125"/>
      <c r="BN181" s="125"/>
      <c r="BO181" s="129"/>
      <c r="BP181" s="66"/>
      <c r="BQ181" s="129"/>
      <c r="BR181" s="125"/>
      <c r="BS181" s="125"/>
      <c r="BT181" s="125"/>
      <c r="BU181" s="125"/>
      <c r="BV181" s="125"/>
      <c r="BW181" s="125"/>
      <c r="BX181" s="126"/>
      <c r="BY181" s="126"/>
      <c r="BZ181" s="126"/>
      <c r="CA181" s="127"/>
      <c r="CB181" s="128"/>
    </row>
    <row r="182" spans="1:80" x14ac:dyDescent="0.3">
      <c r="A182" s="65"/>
      <c r="B182" s="70"/>
      <c r="C182" s="70"/>
      <c r="D182" s="71"/>
      <c r="E182" s="71"/>
      <c r="F182" s="71"/>
      <c r="G182" s="70"/>
      <c r="H182" s="70"/>
      <c r="I182" s="70"/>
      <c r="J182" s="70"/>
      <c r="K182" s="70"/>
      <c r="L182" s="70"/>
      <c r="M182" s="70"/>
      <c r="N182" s="194"/>
      <c r="O182" s="80"/>
      <c r="P182" s="75"/>
      <c r="Q182" s="75"/>
      <c r="R182" s="75"/>
      <c r="S182" s="75"/>
      <c r="T182" s="75"/>
      <c r="U182" s="75"/>
      <c r="V182" s="74"/>
      <c r="W182" s="74"/>
      <c r="X182" s="74"/>
      <c r="Y182" s="73"/>
      <c r="Z182" s="72"/>
      <c r="AA182" s="65"/>
      <c r="AB182" s="65"/>
      <c r="AC182" s="125"/>
      <c r="AD182" s="125"/>
      <c r="AE182" s="126"/>
      <c r="AF182" s="126"/>
      <c r="AG182" s="126"/>
      <c r="AH182" s="125"/>
      <c r="AI182" s="125"/>
      <c r="AJ182" s="125"/>
      <c r="AK182" s="125"/>
      <c r="AL182" s="125"/>
      <c r="AM182" s="125"/>
      <c r="AN182" s="125"/>
      <c r="AO182" s="66"/>
      <c r="AP182" s="125"/>
      <c r="AQ182" s="125"/>
      <c r="AR182" s="125"/>
      <c r="AS182" s="125"/>
      <c r="AT182" s="125"/>
      <c r="AU182" s="125"/>
      <c r="AV182" s="125"/>
      <c r="AW182" s="126"/>
      <c r="AX182" s="126"/>
      <c r="AY182" s="126"/>
      <c r="AZ182" s="127"/>
      <c r="BA182" s="128"/>
      <c r="BB182" s="65"/>
      <c r="BC182" s="65"/>
      <c r="BD182" s="125"/>
      <c r="BE182" s="125"/>
      <c r="BF182" s="126"/>
      <c r="BG182" s="126"/>
      <c r="BH182" s="126"/>
      <c r="BI182" s="125"/>
      <c r="BJ182" s="125"/>
      <c r="BK182" s="125"/>
      <c r="BL182" s="125"/>
      <c r="BM182" s="125"/>
      <c r="BN182" s="125"/>
      <c r="BO182" s="129"/>
      <c r="BP182" s="66"/>
      <c r="BQ182" s="129"/>
      <c r="BR182" s="125"/>
      <c r="BS182" s="125"/>
      <c r="BT182" s="125"/>
      <c r="BU182" s="125"/>
      <c r="BV182" s="125"/>
      <c r="BW182" s="125"/>
      <c r="BX182" s="126"/>
      <c r="BY182" s="126"/>
      <c r="BZ182" s="126"/>
      <c r="CA182" s="127"/>
      <c r="CB182" s="128"/>
    </row>
    <row r="183" spans="1:80" x14ac:dyDescent="0.3">
      <c r="A183" s="65"/>
      <c r="B183" s="70"/>
      <c r="C183" s="70"/>
      <c r="D183" s="71"/>
      <c r="E183" s="71"/>
      <c r="F183" s="71"/>
      <c r="G183" s="70"/>
      <c r="H183" s="70"/>
      <c r="I183" s="70"/>
      <c r="J183" s="70"/>
      <c r="K183" s="70"/>
      <c r="L183" s="70"/>
      <c r="M183" s="70"/>
      <c r="N183" s="194"/>
      <c r="O183" s="80"/>
      <c r="P183" s="75"/>
      <c r="Q183" s="75"/>
      <c r="R183" s="75"/>
      <c r="S183" s="75"/>
      <c r="T183" s="75"/>
      <c r="U183" s="75"/>
      <c r="V183" s="74"/>
      <c r="W183" s="74"/>
      <c r="X183" s="74"/>
      <c r="Y183" s="73"/>
      <c r="Z183" s="72"/>
      <c r="AA183" s="65"/>
      <c r="AB183" s="65"/>
      <c r="AC183" s="125"/>
      <c r="AD183" s="125"/>
      <c r="AE183" s="126"/>
      <c r="AF183" s="126"/>
      <c r="AG183" s="126"/>
      <c r="AH183" s="125"/>
      <c r="AI183" s="125"/>
      <c r="AJ183" s="125"/>
      <c r="AK183" s="125"/>
      <c r="AL183" s="125"/>
      <c r="AM183" s="125"/>
      <c r="AN183" s="125"/>
      <c r="AO183" s="82"/>
      <c r="AP183" s="125"/>
      <c r="AQ183" s="125"/>
      <c r="AR183" s="125"/>
      <c r="AS183" s="125"/>
      <c r="AT183" s="125"/>
      <c r="AU183" s="125"/>
      <c r="AV183" s="125"/>
      <c r="AW183" s="126"/>
      <c r="AX183" s="126"/>
      <c r="AY183" s="126"/>
      <c r="AZ183" s="125"/>
      <c r="BA183" s="125"/>
      <c r="BB183" s="65"/>
      <c r="BC183" s="65"/>
      <c r="BD183" s="125"/>
      <c r="BE183" s="125"/>
      <c r="BF183" s="126"/>
      <c r="BG183" s="126"/>
      <c r="BH183" s="126"/>
      <c r="BI183" s="125"/>
      <c r="BJ183" s="125"/>
      <c r="BK183" s="125"/>
      <c r="BL183" s="125"/>
      <c r="BM183" s="125"/>
      <c r="BN183" s="125"/>
      <c r="BO183" s="129"/>
      <c r="BP183" s="82"/>
      <c r="BQ183" s="129"/>
      <c r="BR183" s="125"/>
      <c r="BS183" s="125"/>
      <c r="BT183" s="125"/>
      <c r="BU183" s="125"/>
      <c r="BV183" s="125"/>
      <c r="BW183" s="125"/>
      <c r="BX183" s="126"/>
      <c r="BY183" s="126"/>
      <c r="BZ183" s="126"/>
      <c r="CA183" s="125"/>
      <c r="CB183" s="125"/>
    </row>
    <row r="184" spans="1:80" x14ac:dyDescent="0.3">
      <c r="A184" s="65"/>
      <c r="B184" s="70"/>
      <c r="C184" s="70"/>
      <c r="D184" s="71"/>
      <c r="E184" s="71"/>
      <c r="F184" s="71"/>
      <c r="G184" s="70"/>
      <c r="H184" s="70"/>
      <c r="I184" s="70"/>
      <c r="J184" s="70"/>
      <c r="K184" s="70"/>
      <c r="L184" s="70"/>
      <c r="M184" s="70"/>
      <c r="N184" s="194"/>
      <c r="O184" s="80"/>
      <c r="P184" s="75"/>
      <c r="Q184" s="75"/>
      <c r="R184" s="75"/>
      <c r="S184" s="75"/>
      <c r="T184" s="75"/>
      <c r="U184" s="75"/>
      <c r="V184" s="74"/>
      <c r="W184" s="74"/>
      <c r="X184" s="74"/>
      <c r="Y184" s="73"/>
      <c r="Z184" s="72"/>
      <c r="AA184" s="65"/>
      <c r="AB184" s="65"/>
      <c r="AC184" s="125"/>
      <c r="AD184" s="125"/>
      <c r="AE184" s="126"/>
      <c r="AF184" s="126"/>
      <c r="AG184" s="126"/>
      <c r="AH184" s="125"/>
      <c r="AI184" s="125"/>
      <c r="AJ184" s="125"/>
      <c r="AK184" s="125"/>
      <c r="AL184" s="125"/>
      <c r="AM184" s="125"/>
      <c r="AN184" s="125"/>
      <c r="AO184" s="82"/>
      <c r="AP184" s="125"/>
      <c r="AQ184" s="125"/>
      <c r="AR184" s="125"/>
      <c r="AS184" s="125"/>
      <c r="AT184" s="125"/>
      <c r="AU184" s="125"/>
      <c r="AV184" s="125"/>
      <c r="AW184" s="126"/>
      <c r="AX184" s="126"/>
      <c r="AY184" s="126"/>
      <c r="AZ184" s="125"/>
      <c r="BA184" s="125"/>
      <c r="BB184" s="65"/>
      <c r="BC184" s="65"/>
      <c r="BD184" s="125"/>
      <c r="BE184" s="125"/>
      <c r="BF184" s="126"/>
      <c r="BG184" s="126"/>
      <c r="BH184" s="126"/>
      <c r="BI184" s="125"/>
      <c r="BJ184" s="125"/>
      <c r="BK184" s="125"/>
      <c r="BL184" s="125"/>
      <c r="BM184" s="125"/>
      <c r="BN184" s="125"/>
      <c r="BO184" s="129"/>
      <c r="BP184" s="82"/>
      <c r="BQ184" s="129"/>
      <c r="BR184" s="125"/>
      <c r="BS184" s="125"/>
      <c r="BT184" s="125"/>
      <c r="BU184" s="125"/>
      <c r="BV184" s="125"/>
      <c r="BW184" s="125"/>
      <c r="BX184" s="126"/>
      <c r="BY184" s="126"/>
      <c r="BZ184" s="126"/>
      <c r="CA184" s="125"/>
      <c r="CB184" s="125"/>
    </row>
    <row r="185" spans="1:80" x14ac:dyDescent="0.3">
      <c r="A185" s="65"/>
      <c r="B185" s="70"/>
      <c r="C185" s="70"/>
      <c r="D185" s="71"/>
      <c r="E185" s="71"/>
      <c r="F185" s="71"/>
      <c r="G185" s="70"/>
      <c r="H185" s="70"/>
      <c r="I185" s="70"/>
      <c r="J185" s="70"/>
      <c r="K185" s="70"/>
      <c r="L185" s="70"/>
      <c r="M185" s="70"/>
      <c r="N185" s="194"/>
      <c r="O185" s="80"/>
      <c r="P185" s="75"/>
      <c r="Q185" s="75"/>
      <c r="R185" s="75"/>
      <c r="S185" s="75"/>
      <c r="T185" s="75"/>
      <c r="U185" s="75"/>
      <c r="V185" s="74"/>
      <c r="W185" s="74"/>
      <c r="X185" s="74"/>
      <c r="Y185" s="73"/>
      <c r="Z185" s="72"/>
      <c r="AA185" s="65"/>
      <c r="AB185" s="65"/>
      <c r="AC185" s="125"/>
      <c r="AD185" s="125"/>
      <c r="AE185" s="126"/>
      <c r="AF185" s="126"/>
      <c r="AG185" s="126"/>
      <c r="AH185" s="125"/>
      <c r="AI185" s="125"/>
      <c r="AJ185" s="125"/>
      <c r="AK185" s="125"/>
      <c r="AL185" s="125"/>
      <c r="AM185" s="125"/>
      <c r="AN185" s="125"/>
      <c r="AO185" s="82"/>
      <c r="AP185" s="125"/>
      <c r="AQ185" s="125"/>
      <c r="AR185" s="125"/>
      <c r="AS185" s="125"/>
      <c r="AT185" s="125"/>
      <c r="AU185" s="125"/>
      <c r="AV185" s="125"/>
      <c r="AW185" s="126"/>
      <c r="AX185" s="126"/>
      <c r="AY185" s="126"/>
      <c r="AZ185" s="125"/>
      <c r="BA185" s="125"/>
      <c r="BB185" s="65"/>
      <c r="BC185" s="65"/>
      <c r="BD185" s="125"/>
      <c r="BE185" s="125"/>
      <c r="BF185" s="126"/>
      <c r="BG185" s="126"/>
      <c r="BH185" s="126"/>
      <c r="BI185" s="125"/>
      <c r="BJ185" s="125"/>
      <c r="BK185" s="125"/>
      <c r="BL185" s="125"/>
      <c r="BM185" s="125"/>
      <c r="BN185" s="125"/>
      <c r="BO185" s="129"/>
      <c r="BP185" s="82"/>
      <c r="BQ185" s="129"/>
      <c r="BR185" s="125"/>
      <c r="BS185" s="125"/>
      <c r="BT185" s="125"/>
      <c r="BU185" s="125"/>
      <c r="BV185" s="125"/>
      <c r="BW185" s="125"/>
      <c r="BX185" s="126"/>
      <c r="BY185" s="126"/>
      <c r="BZ185" s="126"/>
      <c r="CA185" s="125"/>
      <c r="CB185" s="125"/>
    </row>
    <row r="186" spans="1:80" x14ac:dyDescent="0.3">
      <c r="A186" s="65"/>
      <c r="B186" s="70"/>
      <c r="C186" s="70"/>
      <c r="D186" s="71"/>
      <c r="E186" s="71"/>
      <c r="F186" s="71"/>
      <c r="G186" s="70"/>
      <c r="H186" s="70"/>
      <c r="I186" s="70"/>
      <c r="J186" s="70"/>
      <c r="K186" s="70"/>
      <c r="L186" s="70"/>
      <c r="M186" s="70"/>
      <c r="N186" s="194"/>
      <c r="O186" s="80"/>
      <c r="P186" s="75"/>
      <c r="Q186" s="75"/>
      <c r="R186" s="75"/>
      <c r="S186" s="75"/>
      <c r="T186" s="75"/>
      <c r="U186" s="75"/>
      <c r="V186" s="74"/>
      <c r="W186" s="74"/>
      <c r="X186" s="74"/>
      <c r="Y186" s="73"/>
      <c r="Z186" s="72"/>
      <c r="AA186" s="65"/>
      <c r="AB186" s="65"/>
      <c r="AC186" s="125"/>
      <c r="AD186" s="125"/>
      <c r="AE186" s="126"/>
      <c r="AF186" s="126"/>
      <c r="AG186" s="126"/>
      <c r="AH186" s="125"/>
      <c r="AI186" s="125"/>
      <c r="AJ186" s="125"/>
      <c r="AK186" s="125"/>
      <c r="AL186" s="125"/>
      <c r="AM186" s="125"/>
      <c r="AN186" s="125"/>
      <c r="AO186" s="82"/>
      <c r="AP186" s="125"/>
      <c r="AQ186" s="125"/>
      <c r="AR186" s="125"/>
      <c r="AS186" s="125"/>
      <c r="AT186" s="125"/>
      <c r="AU186" s="125"/>
      <c r="AV186" s="125"/>
      <c r="AW186" s="126"/>
      <c r="AX186" s="126"/>
      <c r="AY186" s="126"/>
      <c r="AZ186" s="125"/>
      <c r="BA186" s="125"/>
      <c r="BB186" s="65"/>
      <c r="BC186" s="65"/>
      <c r="BD186" s="125"/>
      <c r="BE186" s="125"/>
      <c r="BF186" s="126"/>
      <c r="BG186" s="126"/>
      <c r="BH186" s="126"/>
      <c r="BI186" s="125"/>
      <c r="BJ186" s="125"/>
      <c r="BK186" s="125"/>
      <c r="BL186" s="125"/>
      <c r="BM186" s="125"/>
      <c r="BN186" s="125"/>
      <c r="BO186" s="129"/>
      <c r="BP186" s="82"/>
      <c r="BQ186" s="129"/>
      <c r="BR186" s="125"/>
      <c r="BS186" s="125"/>
      <c r="BT186" s="125"/>
      <c r="BU186" s="125"/>
      <c r="BV186" s="125"/>
      <c r="BW186" s="125"/>
      <c r="BX186" s="126"/>
      <c r="BY186" s="126"/>
      <c r="BZ186" s="126"/>
      <c r="CA186" s="125"/>
      <c r="CB186" s="125"/>
    </row>
    <row r="187" spans="1:80" x14ac:dyDescent="0.3">
      <c r="A187" s="65"/>
      <c r="B187" s="70"/>
      <c r="C187" s="70"/>
      <c r="D187" s="71"/>
      <c r="E187" s="71"/>
      <c r="F187" s="71"/>
      <c r="G187" s="70"/>
      <c r="H187" s="70"/>
      <c r="I187" s="70"/>
      <c r="J187" s="70"/>
      <c r="K187" s="70"/>
      <c r="L187" s="70"/>
      <c r="M187" s="70"/>
      <c r="N187" s="195"/>
      <c r="O187" s="70"/>
      <c r="P187" s="70"/>
      <c r="Q187" s="70"/>
      <c r="R187" s="70"/>
      <c r="S187" s="70"/>
      <c r="T187" s="70"/>
      <c r="U187" s="70"/>
      <c r="V187" s="71"/>
      <c r="W187" s="71"/>
      <c r="X187" s="71"/>
      <c r="Y187" s="70"/>
      <c r="Z187" s="70"/>
      <c r="AA187" s="65"/>
      <c r="AB187" s="65"/>
      <c r="AC187" s="125"/>
      <c r="AD187" s="125"/>
      <c r="AE187" s="126"/>
      <c r="AF187" s="126"/>
      <c r="AG187" s="126"/>
      <c r="AH187" s="125"/>
      <c r="AI187" s="125"/>
      <c r="AJ187" s="125"/>
      <c r="AK187" s="125"/>
      <c r="AL187" s="125"/>
      <c r="AM187" s="125"/>
      <c r="AN187" s="125"/>
      <c r="AO187" s="82"/>
      <c r="AP187" s="125"/>
      <c r="AQ187" s="125"/>
      <c r="AR187" s="125"/>
      <c r="AS187" s="125"/>
      <c r="AT187" s="125"/>
      <c r="AU187" s="125"/>
      <c r="AV187" s="125"/>
      <c r="AW187" s="126"/>
      <c r="AX187" s="126"/>
      <c r="AY187" s="126"/>
      <c r="AZ187" s="125"/>
      <c r="BA187" s="125"/>
      <c r="BB187" s="65"/>
      <c r="BC187" s="65"/>
      <c r="BD187" s="125"/>
      <c r="BE187" s="125"/>
      <c r="BF187" s="126"/>
      <c r="BG187" s="126"/>
      <c r="BH187" s="126"/>
      <c r="BI187" s="125"/>
      <c r="BJ187" s="125"/>
      <c r="BK187" s="125"/>
      <c r="BL187" s="125"/>
      <c r="BM187" s="125"/>
      <c r="BN187" s="125"/>
      <c r="BO187" s="129"/>
      <c r="BP187" s="82"/>
      <c r="BQ187" s="129"/>
      <c r="BR187" s="125"/>
      <c r="BS187" s="125"/>
      <c r="BT187" s="125"/>
      <c r="BU187" s="125"/>
      <c r="BV187" s="125"/>
      <c r="BW187" s="125"/>
      <c r="BX187" s="126"/>
      <c r="BY187" s="126"/>
      <c r="BZ187" s="126"/>
      <c r="CA187" s="125"/>
      <c r="CB187" s="125"/>
    </row>
    <row r="188" spans="1:80" x14ac:dyDescent="0.3">
      <c r="A188" s="65"/>
      <c r="B188" s="72"/>
      <c r="C188" s="73"/>
      <c r="D188" s="74"/>
      <c r="E188" s="74"/>
      <c r="F188" s="74"/>
      <c r="G188" s="75"/>
      <c r="H188" s="75"/>
      <c r="I188" s="75"/>
      <c r="J188" s="75"/>
      <c r="K188" s="75"/>
      <c r="L188" s="75"/>
      <c r="M188" s="80"/>
      <c r="N188" s="194"/>
      <c r="O188" s="70"/>
      <c r="P188" s="70"/>
      <c r="Q188" s="70"/>
      <c r="R188" s="70"/>
      <c r="S188" s="70"/>
      <c r="T188" s="70"/>
      <c r="U188" s="70"/>
      <c r="V188" s="71"/>
      <c r="W188" s="71"/>
      <c r="X188" s="71"/>
      <c r="Y188" s="70"/>
      <c r="Z188" s="70"/>
      <c r="AA188" s="65"/>
      <c r="AB188" s="65"/>
      <c r="AC188" s="125"/>
      <c r="AD188" s="125"/>
      <c r="AE188" s="126"/>
      <c r="AF188" s="126"/>
      <c r="AG188" s="126"/>
      <c r="AH188" s="125"/>
      <c r="AI188" s="125"/>
      <c r="AJ188" s="125"/>
      <c r="AK188" s="125"/>
      <c r="AL188" s="125"/>
      <c r="AM188" s="125"/>
      <c r="AN188" s="125"/>
      <c r="AO188" s="82"/>
      <c r="AP188" s="125"/>
      <c r="AQ188" s="125"/>
      <c r="AR188" s="125"/>
      <c r="AS188" s="125"/>
      <c r="AT188" s="125"/>
      <c r="AU188" s="125"/>
      <c r="AV188" s="125"/>
      <c r="AW188" s="126"/>
      <c r="AX188" s="126"/>
      <c r="AY188" s="126"/>
      <c r="AZ188" s="125"/>
      <c r="BA188" s="125"/>
      <c r="BB188" s="65"/>
      <c r="BC188" s="65"/>
      <c r="BD188" s="125"/>
      <c r="BE188" s="125"/>
      <c r="BF188" s="126"/>
      <c r="BG188" s="126"/>
      <c r="BH188" s="126"/>
      <c r="BI188" s="125"/>
      <c r="BJ188" s="125"/>
      <c r="BK188" s="125"/>
      <c r="BL188" s="125"/>
      <c r="BM188" s="125"/>
      <c r="BN188" s="125"/>
      <c r="BO188" s="129"/>
      <c r="BP188" s="82"/>
      <c r="BQ188" s="129"/>
      <c r="BR188" s="125"/>
      <c r="BS188" s="125"/>
      <c r="BT188" s="125"/>
      <c r="BU188" s="125"/>
      <c r="BV188" s="125"/>
      <c r="BW188" s="125"/>
      <c r="BX188" s="126"/>
      <c r="BY188" s="126"/>
      <c r="BZ188" s="126"/>
      <c r="CA188" s="125"/>
      <c r="CB188" s="125"/>
    </row>
    <row r="189" spans="1:80" x14ac:dyDescent="0.3">
      <c r="A189" s="65"/>
      <c r="B189" s="72"/>
      <c r="C189" s="73"/>
      <c r="D189" s="74"/>
      <c r="E189" s="74"/>
      <c r="F189" s="74"/>
      <c r="G189" s="75"/>
      <c r="H189" s="75"/>
      <c r="I189" s="75"/>
      <c r="J189" s="75"/>
      <c r="K189" s="75"/>
      <c r="L189" s="75"/>
      <c r="M189" s="80"/>
      <c r="N189" s="194"/>
      <c r="O189" s="70"/>
      <c r="P189" s="70"/>
      <c r="Q189" s="70"/>
      <c r="R189" s="70"/>
      <c r="S189" s="70"/>
      <c r="T189" s="70"/>
      <c r="U189" s="70"/>
      <c r="V189" s="71"/>
      <c r="W189" s="71"/>
      <c r="X189" s="71"/>
      <c r="Y189" s="70"/>
      <c r="Z189" s="70"/>
      <c r="AA189" s="65"/>
      <c r="AB189" s="65"/>
      <c r="AC189" s="125"/>
      <c r="AD189" s="125"/>
      <c r="AE189" s="126"/>
      <c r="AF189" s="126"/>
      <c r="AG189" s="126"/>
      <c r="AH189" s="125"/>
      <c r="AI189" s="125"/>
      <c r="AJ189" s="125"/>
      <c r="AK189" s="125"/>
      <c r="AL189" s="125"/>
      <c r="AM189" s="125"/>
      <c r="AN189" s="125"/>
      <c r="AO189" s="82"/>
      <c r="AP189" s="125"/>
      <c r="AQ189" s="125"/>
      <c r="AR189" s="125"/>
      <c r="AS189" s="125"/>
      <c r="AT189" s="125"/>
      <c r="AU189" s="125"/>
      <c r="AV189" s="125"/>
      <c r="AW189" s="126"/>
      <c r="AX189" s="126"/>
      <c r="AY189" s="126"/>
      <c r="AZ189" s="125"/>
      <c r="BA189" s="125"/>
      <c r="BB189" s="65"/>
      <c r="BC189" s="65"/>
      <c r="BD189" s="125"/>
      <c r="BE189" s="125"/>
      <c r="BF189" s="126"/>
      <c r="BG189" s="126"/>
      <c r="BH189" s="126"/>
      <c r="BI189" s="125"/>
      <c r="BJ189" s="125"/>
      <c r="BK189" s="125"/>
      <c r="BL189" s="125"/>
      <c r="BM189" s="125"/>
      <c r="BN189" s="125"/>
      <c r="BO189" s="129"/>
      <c r="BP189" s="82"/>
      <c r="BQ189" s="129"/>
      <c r="BR189" s="125"/>
      <c r="BS189" s="125"/>
      <c r="BT189" s="125"/>
      <c r="BU189" s="125"/>
      <c r="BV189" s="125"/>
      <c r="BW189" s="125"/>
      <c r="BX189" s="126"/>
      <c r="BY189" s="126"/>
      <c r="BZ189" s="126"/>
      <c r="CA189" s="125"/>
      <c r="CB189" s="125"/>
    </row>
    <row r="190" spans="1:80" x14ac:dyDescent="0.3">
      <c r="A190" s="65"/>
      <c r="B190" s="72"/>
      <c r="C190" s="73"/>
      <c r="D190" s="74"/>
      <c r="E190" s="74"/>
      <c r="F190" s="74"/>
      <c r="G190" s="75"/>
      <c r="H190" s="75"/>
      <c r="I190" s="75"/>
      <c r="J190" s="75"/>
      <c r="K190" s="75"/>
      <c r="L190" s="75"/>
      <c r="M190" s="80"/>
      <c r="N190" s="194"/>
      <c r="O190" s="70"/>
      <c r="P190" s="70"/>
      <c r="Q190" s="70"/>
      <c r="R190" s="70"/>
      <c r="S190" s="70"/>
      <c r="T190" s="70"/>
      <c r="U190" s="70"/>
      <c r="V190" s="71"/>
      <c r="W190" s="71"/>
      <c r="X190" s="71"/>
      <c r="Y190" s="70"/>
      <c r="Z190" s="70"/>
      <c r="AA190" s="65"/>
      <c r="AB190" s="65"/>
      <c r="AC190" s="125"/>
      <c r="AD190" s="125"/>
      <c r="AE190" s="126"/>
      <c r="AF190" s="126"/>
      <c r="AG190" s="126"/>
      <c r="AH190" s="125"/>
      <c r="AI190" s="125"/>
      <c r="AJ190" s="125"/>
      <c r="AK190" s="125"/>
      <c r="AL190" s="125"/>
      <c r="AM190" s="125"/>
      <c r="AN190" s="125"/>
      <c r="AO190" s="82"/>
      <c r="AP190" s="125"/>
      <c r="AQ190" s="125"/>
      <c r="AR190" s="125"/>
      <c r="AS190" s="125"/>
      <c r="AT190" s="125"/>
      <c r="AU190" s="125"/>
      <c r="AV190" s="125"/>
      <c r="AW190" s="126"/>
      <c r="AX190" s="126"/>
      <c r="AY190" s="126"/>
      <c r="AZ190" s="125"/>
      <c r="BA190" s="125"/>
      <c r="BB190" s="65"/>
      <c r="BC190" s="65"/>
      <c r="BD190" s="125"/>
      <c r="BE190" s="125"/>
      <c r="BF190" s="126"/>
      <c r="BG190" s="126"/>
      <c r="BH190" s="126"/>
      <c r="BI190" s="125"/>
      <c r="BJ190" s="125"/>
      <c r="BK190" s="125"/>
      <c r="BL190" s="125"/>
      <c r="BM190" s="125"/>
      <c r="BN190" s="125"/>
      <c r="BO190" s="129"/>
      <c r="BP190" s="82"/>
      <c r="BQ190" s="129"/>
      <c r="BR190" s="125"/>
      <c r="BS190" s="125"/>
      <c r="BT190" s="125"/>
      <c r="BU190" s="125"/>
      <c r="BV190" s="125"/>
      <c r="BW190" s="125"/>
      <c r="BX190" s="126"/>
      <c r="BY190" s="126"/>
      <c r="BZ190" s="126"/>
      <c r="CA190" s="125"/>
      <c r="CB190" s="125"/>
    </row>
    <row r="191" spans="1:80" x14ac:dyDescent="0.3">
      <c r="A191" s="65"/>
      <c r="B191" s="72"/>
      <c r="C191" s="73"/>
      <c r="D191" s="74"/>
      <c r="E191" s="74"/>
      <c r="F191" s="74"/>
      <c r="G191" s="75"/>
      <c r="H191" s="75"/>
      <c r="I191" s="75"/>
      <c r="J191" s="75"/>
      <c r="K191" s="75"/>
      <c r="L191" s="75"/>
      <c r="M191" s="80"/>
      <c r="N191" s="194"/>
      <c r="O191" s="70"/>
      <c r="P191" s="70"/>
      <c r="Q191" s="70"/>
      <c r="R191" s="70"/>
      <c r="S191" s="70"/>
      <c r="T191" s="70"/>
      <c r="U191" s="70"/>
      <c r="V191" s="71"/>
      <c r="W191" s="71"/>
      <c r="X191" s="71"/>
      <c r="Y191" s="70"/>
      <c r="Z191" s="70"/>
      <c r="AA191" s="65"/>
      <c r="AB191" s="65"/>
      <c r="AC191" s="125"/>
      <c r="AD191" s="125"/>
      <c r="AE191" s="126"/>
      <c r="AF191" s="126"/>
      <c r="AG191" s="126"/>
      <c r="AH191" s="125"/>
      <c r="AI191" s="125"/>
      <c r="AJ191" s="125"/>
      <c r="AK191" s="125"/>
      <c r="AL191" s="125"/>
      <c r="AM191" s="125"/>
      <c r="AN191" s="125"/>
      <c r="AO191" s="82"/>
      <c r="AP191" s="125"/>
      <c r="AQ191" s="125"/>
      <c r="AR191" s="125"/>
      <c r="AS191" s="125"/>
      <c r="AT191" s="125"/>
      <c r="AU191" s="125"/>
      <c r="AV191" s="125"/>
      <c r="AW191" s="126"/>
      <c r="AX191" s="126"/>
      <c r="AY191" s="126"/>
      <c r="AZ191" s="125"/>
      <c r="BA191" s="125"/>
      <c r="BB191" s="65"/>
      <c r="BC191" s="65"/>
      <c r="BD191" s="125"/>
      <c r="BE191" s="125"/>
      <c r="BF191" s="126"/>
      <c r="BG191" s="126"/>
      <c r="BH191" s="126"/>
      <c r="BI191" s="125"/>
      <c r="BJ191" s="125"/>
      <c r="BK191" s="125"/>
      <c r="BL191" s="125"/>
      <c r="BM191" s="125"/>
      <c r="BN191" s="125"/>
      <c r="BO191" s="129"/>
      <c r="BP191" s="82"/>
      <c r="BQ191" s="129"/>
      <c r="BR191" s="125"/>
      <c r="BS191" s="125"/>
      <c r="BT191" s="125"/>
      <c r="BU191" s="125"/>
      <c r="BV191" s="125"/>
      <c r="BW191" s="125"/>
      <c r="BX191" s="126"/>
      <c r="BY191" s="126"/>
      <c r="BZ191" s="126"/>
      <c r="CA191" s="125"/>
      <c r="CB191" s="125"/>
    </row>
    <row r="192" spans="1:80" x14ac:dyDescent="0.3">
      <c r="A192" s="65"/>
      <c r="B192" s="72"/>
      <c r="C192" s="73"/>
      <c r="D192" s="74"/>
      <c r="E192" s="74"/>
      <c r="F192" s="74"/>
      <c r="G192" s="75"/>
      <c r="H192" s="75"/>
      <c r="I192" s="75"/>
      <c r="J192" s="75"/>
      <c r="K192" s="75"/>
      <c r="L192" s="75"/>
      <c r="M192" s="80"/>
      <c r="N192" s="194"/>
      <c r="O192" s="70"/>
      <c r="P192" s="70"/>
      <c r="Q192" s="70"/>
      <c r="R192" s="70"/>
      <c r="S192" s="70"/>
      <c r="T192" s="70"/>
      <c r="U192" s="70"/>
      <c r="V192" s="71"/>
      <c r="W192" s="71"/>
      <c r="X192" s="71"/>
      <c r="Y192" s="70"/>
      <c r="Z192" s="70"/>
      <c r="AA192" s="65"/>
      <c r="AB192" s="65"/>
      <c r="AC192" s="125"/>
      <c r="AD192" s="125"/>
      <c r="AE192" s="126"/>
      <c r="AF192" s="126"/>
      <c r="AG192" s="126"/>
      <c r="AH192" s="125"/>
      <c r="AI192" s="125"/>
      <c r="AJ192" s="125"/>
      <c r="AK192" s="125"/>
      <c r="AL192" s="125"/>
      <c r="AM192" s="125"/>
      <c r="AN192" s="125"/>
      <c r="AO192" s="82"/>
      <c r="AP192" s="125"/>
      <c r="AQ192" s="125"/>
      <c r="AR192" s="125"/>
      <c r="AS192" s="125"/>
      <c r="AT192" s="125"/>
      <c r="AU192" s="125"/>
      <c r="AV192" s="125"/>
      <c r="AW192" s="126"/>
      <c r="AX192" s="126"/>
      <c r="AY192" s="126"/>
      <c r="AZ192" s="125"/>
      <c r="BA192" s="125"/>
      <c r="BB192" s="65"/>
      <c r="BC192" s="65"/>
      <c r="BD192" s="125"/>
      <c r="BE192" s="125"/>
      <c r="BF192" s="126"/>
      <c r="BG192" s="126"/>
      <c r="BH192" s="126"/>
      <c r="BI192" s="125"/>
      <c r="BJ192" s="125"/>
      <c r="BK192" s="125"/>
      <c r="BL192" s="125"/>
      <c r="BM192" s="125"/>
      <c r="BN192" s="125"/>
      <c r="BO192" s="129"/>
      <c r="BP192" s="82"/>
      <c r="BQ192" s="129"/>
      <c r="BR192" s="125"/>
      <c r="BS192" s="125"/>
      <c r="BT192" s="125"/>
      <c r="BU192" s="125"/>
      <c r="BV192" s="125"/>
      <c r="BW192" s="125"/>
      <c r="BX192" s="126"/>
      <c r="BY192" s="126"/>
      <c r="BZ192" s="126"/>
      <c r="CA192" s="125"/>
      <c r="CB192" s="125"/>
    </row>
    <row r="193" spans="1:80" x14ac:dyDescent="0.3">
      <c r="A193" s="65"/>
      <c r="B193" s="72"/>
      <c r="C193" s="73"/>
      <c r="D193" s="74"/>
      <c r="E193" s="74"/>
      <c r="F193" s="74"/>
      <c r="G193" s="75"/>
      <c r="H193" s="75"/>
      <c r="I193" s="75"/>
      <c r="J193" s="75"/>
      <c r="K193" s="75"/>
      <c r="L193" s="75"/>
      <c r="M193" s="80"/>
      <c r="N193" s="194"/>
      <c r="O193" s="70"/>
      <c r="P193" s="70"/>
      <c r="Q193" s="70"/>
      <c r="R193" s="70"/>
      <c r="S193" s="70"/>
      <c r="T193" s="70"/>
      <c r="U193" s="70"/>
      <c r="V193" s="71"/>
      <c r="W193" s="71"/>
      <c r="X193" s="71"/>
      <c r="Y193" s="70"/>
      <c r="Z193" s="70"/>
      <c r="AA193" s="65"/>
      <c r="AB193" s="65"/>
      <c r="AC193" s="125"/>
      <c r="AD193" s="125"/>
      <c r="AE193" s="126"/>
      <c r="AF193" s="126"/>
      <c r="AG193" s="126"/>
      <c r="AH193" s="125"/>
      <c r="AI193" s="125"/>
      <c r="AJ193" s="125"/>
      <c r="AK193" s="125"/>
      <c r="AL193" s="125"/>
      <c r="AM193" s="125"/>
      <c r="AN193" s="125"/>
      <c r="AO193" s="82"/>
      <c r="AP193" s="125"/>
      <c r="AQ193" s="125"/>
      <c r="AR193" s="125"/>
      <c r="AS193" s="125"/>
      <c r="AT193" s="125"/>
      <c r="AU193" s="125"/>
      <c r="AV193" s="125"/>
      <c r="AW193" s="126"/>
      <c r="AX193" s="126"/>
      <c r="AY193" s="126"/>
      <c r="AZ193" s="125"/>
      <c r="BA193" s="125"/>
      <c r="BB193" s="65"/>
      <c r="BC193" s="65"/>
      <c r="BD193" s="125"/>
      <c r="BE193" s="125"/>
      <c r="BF193" s="126"/>
      <c r="BG193" s="126"/>
      <c r="BH193" s="126"/>
      <c r="BI193" s="125"/>
      <c r="BJ193" s="125"/>
      <c r="BK193" s="125"/>
      <c r="BL193" s="125"/>
      <c r="BM193" s="125"/>
      <c r="BN193" s="125"/>
      <c r="BO193" s="129"/>
      <c r="BP193" s="82"/>
      <c r="BQ193" s="129"/>
      <c r="BR193" s="125"/>
      <c r="BS193" s="125"/>
      <c r="BT193" s="125"/>
      <c r="BU193" s="125"/>
      <c r="BV193" s="125"/>
      <c r="BW193" s="125"/>
      <c r="BX193" s="126"/>
      <c r="BY193" s="126"/>
      <c r="BZ193" s="126"/>
      <c r="CA193" s="125"/>
      <c r="CB193" s="125"/>
    </row>
    <row r="194" spans="1:80" x14ac:dyDescent="0.3">
      <c r="A194" s="65"/>
      <c r="B194" s="72"/>
      <c r="C194" s="73"/>
      <c r="D194" s="74"/>
      <c r="E194" s="74"/>
      <c r="F194" s="74"/>
      <c r="G194" s="75"/>
      <c r="H194" s="75"/>
      <c r="I194" s="75"/>
      <c r="J194" s="75"/>
      <c r="K194" s="75"/>
      <c r="L194" s="75"/>
      <c r="M194" s="80"/>
      <c r="N194" s="194"/>
      <c r="O194" s="70"/>
      <c r="P194" s="70"/>
      <c r="Q194" s="70"/>
      <c r="R194" s="70"/>
      <c r="S194" s="70"/>
      <c r="T194" s="70"/>
      <c r="U194" s="70"/>
      <c r="V194" s="71"/>
      <c r="W194" s="71"/>
      <c r="X194" s="71"/>
      <c r="Y194" s="70"/>
      <c r="Z194" s="70"/>
      <c r="AA194" s="65"/>
      <c r="AB194" s="65"/>
      <c r="AC194" s="65"/>
      <c r="AD194" s="65"/>
      <c r="AE194" s="65"/>
      <c r="AF194" s="65"/>
      <c r="AG194" s="65"/>
      <c r="AH194" s="65"/>
      <c r="AI194" s="65"/>
      <c r="AJ194" s="65"/>
      <c r="AK194" s="65"/>
      <c r="AL194" s="65"/>
      <c r="AM194" s="65"/>
      <c r="AN194" s="125"/>
      <c r="AO194" s="66"/>
      <c r="AP194" s="125"/>
      <c r="AQ194" s="65"/>
      <c r="AR194" s="65"/>
      <c r="AS194" s="65"/>
      <c r="AT194" s="65"/>
      <c r="AU194" s="65"/>
      <c r="AV194" s="65"/>
      <c r="AW194" s="65"/>
      <c r="AX194" s="65"/>
      <c r="AY194" s="65"/>
      <c r="AZ194" s="65"/>
      <c r="BA194" s="65"/>
      <c r="BB194" s="65"/>
      <c r="BC194" s="65"/>
      <c r="BD194" s="65"/>
      <c r="BE194" s="65"/>
      <c r="BF194" s="65"/>
      <c r="BG194" s="65"/>
      <c r="BH194" s="65"/>
      <c r="BI194" s="65"/>
      <c r="BJ194" s="65"/>
      <c r="BK194" s="65"/>
      <c r="BL194" s="65"/>
      <c r="BM194" s="65"/>
      <c r="BN194" s="65"/>
      <c r="BO194" s="65"/>
      <c r="BP194" s="66"/>
      <c r="BQ194" s="65"/>
      <c r="BR194" s="65"/>
      <c r="BS194" s="65"/>
      <c r="BT194" s="65"/>
      <c r="BU194" s="65"/>
      <c r="BV194" s="65"/>
      <c r="BW194" s="65"/>
      <c r="BX194" s="65"/>
      <c r="BY194" s="65"/>
      <c r="BZ194" s="65"/>
      <c r="CA194" s="65"/>
      <c r="CB194" s="65"/>
    </row>
    <row r="195" spans="1:80" x14ac:dyDescent="0.3">
      <c r="A195" s="65"/>
      <c r="B195" s="72"/>
      <c r="C195" s="73"/>
      <c r="D195" s="74"/>
      <c r="E195" s="74"/>
      <c r="F195" s="74"/>
      <c r="G195" s="75"/>
      <c r="H195" s="75"/>
      <c r="I195" s="75"/>
      <c r="J195" s="75"/>
      <c r="K195" s="75"/>
      <c r="L195" s="75"/>
      <c r="M195" s="80"/>
      <c r="N195" s="194"/>
      <c r="O195" s="70"/>
      <c r="P195" s="70"/>
      <c r="Q195" s="70"/>
      <c r="R195" s="70"/>
      <c r="S195" s="70"/>
      <c r="T195" s="70"/>
      <c r="U195" s="70"/>
      <c r="V195" s="71"/>
      <c r="W195" s="71"/>
      <c r="X195" s="71"/>
      <c r="Y195" s="70"/>
      <c r="Z195" s="70"/>
      <c r="AA195" s="65"/>
      <c r="AB195" s="65"/>
      <c r="AC195" s="82"/>
      <c r="AD195" s="82"/>
      <c r="AE195" s="82"/>
      <c r="AF195" s="82"/>
      <c r="AG195" s="82"/>
      <c r="AH195" s="82"/>
      <c r="AI195" s="82"/>
      <c r="AJ195" s="82"/>
      <c r="AK195" s="82"/>
      <c r="AL195" s="82"/>
      <c r="AM195" s="82"/>
      <c r="AN195" s="114"/>
      <c r="AO195" s="82"/>
      <c r="AP195" s="114"/>
      <c r="AQ195" s="82"/>
      <c r="AR195" s="82"/>
      <c r="AS195" s="82"/>
      <c r="AT195" s="82"/>
      <c r="AU195" s="82"/>
      <c r="AV195" s="82"/>
      <c r="AW195" s="82"/>
      <c r="AX195" s="82"/>
      <c r="AY195" s="82"/>
      <c r="AZ195" s="82"/>
      <c r="BA195" s="82"/>
      <c r="BB195" s="65"/>
      <c r="BC195" s="65"/>
      <c r="BD195" s="82"/>
      <c r="BE195" s="82"/>
      <c r="BF195" s="82"/>
      <c r="BG195" s="82"/>
      <c r="BH195" s="82"/>
      <c r="BI195" s="82"/>
      <c r="BJ195" s="82"/>
      <c r="BK195" s="82"/>
      <c r="BL195" s="82"/>
      <c r="BM195" s="82"/>
      <c r="BN195" s="82"/>
      <c r="BO195" s="82"/>
      <c r="BP195" s="82"/>
      <c r="BQ195" s="82"/>
      <c r="BR195" s="82"/>
      <c r="BS195" s="82"/>
      <c r="BT195" s="82"/>
      <c r="BU195" s="82"/>
      <c r="BV195" s="82"/>
      <c r="BW195" s="82"/>
      <c r="BX195" s="82"/>
      <c r="BY195" s="82"/>
      <c r="BZ195" s="82"/>
      <c r="CA195" s="82"/>
      <c r="CB195" s="82"/>
    </row>
    <row r="196" spans="1:80" x14ac:dyDescent="0.3">
      <c r="A196" s="65"/>
      <c r="B196" s="72"/>
      <c r="C196" s="73"/>
      <c r="D196" s="74"/>
      <c r="E196" s="74"/>
      <c r="F196" s="74"/>
      <c r="G196" s="75"/>
      <c r="H196" s="75"/>
      <c r="I196" s="75"/>
      <c r="J196" s="75"/>
      <c r="K196" s="75"/>
      <c r="L196" s="75"/>
      <c r="M196" s="80"/>
      <c r="N196" s="194"/>
      <c r="O196" s="70"/>
      <c r="P196" s="70"/>
      <c r="Q196" s="70"/>
      <c r="R196" s="70"/>
      <c r="S196" s="70"/>
      <c r="T196" s="70"/>
      <c r="U196" s="70"/>
      <c r="V196" s="71"/>
      <c r="W196" s="71"/>
      <c r="X196" s="71"/>
      <c r="Y196" s="70"/>
      <c r="Z196" s="70"/>
      <c r="AA196" s="65"/>
      <c r="AB196" s="65"/>
      <c r="AC196" s="65"/>
      <c r="AD196" s="65"/>
      <c r="AE196" s="130"/>
      <c r="AF196" s="130"/>
      <c r="AG196" s="130"/>
      <c r="AH196" s="131"/>
      <c r="AI196" s="131"/>
      <c r="AJ196" s="131"/>
      <c r="AK196" s="131"/>
      <c r="AL196" s="131"/>
      <c r="AM196" s="131"/>
      <c r="AN196" s="125"/>
      <c r="AO196" s="82"/>
      <c r="AP196" s="125"/>
      <c r="AQ196" s="131"/>
      <c r="AR196" s="131"/>
      <c r="AS196" s="131"/>
      <c r="AT196" s="131"/>
      <c r="AU196" s="131"/>
      <c r="AV196" s="131"/>
      <c r="AW196" s="130"/>
      <c r="AX196" s="130"/>
      <c r="AY196" s="130"/>
      <c r="AZ196" s="65"/>
      <c r="BA196" s="65"/>
      <c r="BB196" s="65"/>
      <c r="BC196" s="65"/>
      <c r="BD196" s="65"/>
      <c r="BE196" s="65"/>
      <c r="BF196" s="130"/>
      <c r="BG196" s="130"/>
      <c r="BH196" s="130"/>
      <c r="BI196" s="131"/>
      <c r="BJ196" s="131"/>
      <c r="BK196" s="131"/>
      <c r="BL196" s="131"/>
      <c r="BM196" s="131"/>
      <c r="BN196" s="131"/>
      <c r="BO196" s="132"/>
      <c r="BP196" s="82"/>
      <c r="BQ196" s="132"/>
      <c r="BR196" s="131"/>
      <c r="BS196" s="131"/>
      <c r="BT196" s="131"/>
      <c r="BU196" s="131"/>
      <c r="BV196" s="131"/>
      <c r="BW196" s="131"/>
      <c r="BX196" s="130"/>
      <c r="BY196" s="130"/>
      <c r="BZ196" s="130"/>
      <c r="CA196" s="65"/>
      <c r="CB196" s="65"/>
    </row>
    <row r="197" spans="1:80" x14ac:dyDescent="0.3">
      <c r="A197" s="65"/>
      <c r="B197" s="72"/>
      <c r="C197" s="73"/>
      <c r="D197" s="74"/>
      <c r="E197" s="74"/>
      <c r="F197" s="74"/>
      <c r="G197" s="75"/>
      <c r="H197" s="75"/>
      <c r="I197" s="75"/>
      <c r="J197" s="75"/>
      <c r="K197" s="75"/>
      <c r="L197" s="75"/>
      <c r="M197" s="80"/>
      <c r="N197" s="194"/>
      <c r="O197" s="70"/>
      <c r="P197" s="70"/>
      <c r="Q197" s="70"/>
      <c r="R197" s="70"/>
      <c r="S197" s="70"/>
      <c r="T197" s="70"/>
      <c r="U197" s="70"/>
      <c r="V197" s="71"/>
      <c r="W197" s="71"/>
      <c r="X197" s="71"/>
      <c r="Y197" s="70"/>
      <c r="Z197" s="70"/>
      <c r="AA197" s="65"/>
      <c r="AB197" s="65"/>
      <c r="AC197" s="128"/>
      <c r="AD197" s="128"/>
      <c r="AE197" s="130"/>
      <c r="AF197" s="130"/>
      <c r="AG197" s="130"/>
      <c r="AH197" s="125"/>
      <c r="AI197" s="125"/>
      <c r="AJ197" s="125"/>
      <c r="AK197" s="125"/>
      <c r="AL197" s="125"/>
      <c r="AM197" s="125"/>
      <c r="AN197" s="125"/>
      <c r="AO197" s="66"/>
      <c r="AP197" s="125"/>
      <c r="AQ197" s="125"/>
      <c r="AR197" s="125"/>
      <c r="AS197" s="125"/>
      <c r="AT197" s="125"/>
      <c r="AU197" s="125"/>
      <c r="AV197" s="125"/>
      <c r="AW197" s="130"/>
      <c r="AX197" s="130"/>
      <c r="AY197" s="130"/>
      <c r="AZ197" s="128"/>
      <c r="BA197" s="128"/>
      <c r="BB197" s="65"/>
      <c r="BC197" s="65"/>
      <c r="BD197" s="128"/>
      <c r="BE197" s="128"/>
      <c r="BF197" s="130"/>
      <c r="BG197" s="130"/>
      <c r="BH197" s="130"/>
      <c r="BI197" s="125"/>
      <c r="BJ197" s="125"/>
      <c r="BK197" s="125"/>
      <c r="BL197" s="125"/>
      <c r="BM197" s="125"/>
      <c r="BN197" s="125"/>
      <c r="BO197" s="133"/>
      <c r="BP197" s="66"/>
      <c r="BQ197" s="132"/>
      <c r="BR197" s="125"/>
      <c r="BS197" s="125"/>
      <c r="BT197" s="125"/>
      <c r="BU197" s="125"/>
      <c r="BV197" s="125"/>
      <c r="BW197" s="125"/>
      <c r="BX197" s="130"/>
      <c r="BY197" s="130"/>
      <c r="BZ197" s="130"/>
      <c r="CA197" s="128"/>
      <c r="CB197" s="128"/>
    </row>
    <row r="198" spans="1:80" x14ac:dyDescent="0.3">
      <c r="A198" s="65"/>
      <c r="B198" s="72"/>
      <c r="C198" s="73"/>
      <c r="D198" s="74"/>
      <c r="E198" s="74"/>
      <c r="F198" s="74"/>
      <c r="G198" s="75"/>
      <c r="H198" s="75"/>
      <c r="I198" s="75"/>
      <c r="J198" s="75"/>
      <c r="K198" s="75"/>
      <c r="L198" s="75"/>
      <c r="M198" s="80"/>
      <c r="N198" s="194"/>
      <c r="O198" s="70"/>
      <c r="P198" s="70"/>
      <c r="Q198" s="70"/>
      <c r="R198" s="70"/>
      <c r="S198" s="70"/>
      <c r="T198" s="70"/>
      <c r="U198" s="70"/>
      <c r="V198" s="71"/>
      <c r="W198" s="71"/>
      <c r="X198" s="71"/>
      <c r="Y198" s="70"/>
      <c r="Z198" s="70"/>
      <c r="AA198" s="65"/>
      <c r="AB198" s="65"/>
      <c r="AC198" s="65"/>
      <c r="AD198" s="65"/>
      <c r="AE198" s="65"/>
      <c r="AF198" s="65"/>
      <c r="AG198" s="65"/>
      <c r="AH198" s="65"/>
      <c r="AI198" s="65"/>
      <c r="AJ198" s="65"/>
      <c r="AK198" s="65"/>
      <c r="AL198" s="65"/>
      <c r="AM198" s="65"/>
      <c r="AN198" s="125"/>
      <c r="AO198" s="66"/>
      <c r="AP198" s="125"/>
      <c r="AQ198" s="65"/>
      <c r="AR198" s="65"/>
      <c r="AS198" s="65"/>
      <c r="AT198" s="65"/>
      <c r="AU198" s="65"/>
      <c r="AV198" s="65"/>
      <c r="AW198" s="65"/>
      <c r="AX198" s="65"/>
      <c r="AY198" s="65"/>
      <c r="AZ198" s="65"/>
      <c r="BA198" s="65"/>
      <c r="BB198" s="65"/>
      <c r="BC198" s="65"/>
      <c r="BD198" s="65"/>
      <c r="BE198" s="65"/>
      <c r="BF198" s="65"/>
      <c r="BG198" s="65"/>
      <c r="BH198" s="65"/>
      <c r="BI198" s="65"/>
      <c r="BJ198" s="65"/>
      <c r="BK198" s="65"/>
      <c r="BL198" s="65"/>
      <c r="BM198" s="65"/>
      <c r="BN198" s="65"/>
      <c r="BO198" s="65"/>
      <c r="BP198" s="66"/>
      <c r="BQ198" s="65"/>
      <c r="BR198" s="65"/>
      <c r="BS198" s="65"/>
      <c r="BT198" s="65"/>
      <c r="BU198" s="65"/>
      <c r="BV198" s="65"/>
      <c r="BW198" s="65"/>
      <c r="BX198" s="65"/>
      <c r="BY198" s="65"/>
      <c r="BZ198" s="65"/>
      <c r="CA198" s="65"/>
      <c r="CB198" s="65"/>
    </row>
    <row r="199" spans="1:80" x14ac:dyDescent="0.3">
      <c r="A199" s="65"/>
      <c r="B199" s="72"/>
      <c r="C199" s="73"/>
      <c r="D199" s="74"/>
      <c r="E199" s="74"/>
      <c r="F199" s="74"/>
      <c r="G199" s="75"/>
      <c r="H199" s="75"/>
      <c r="I199" s="75"/>
      <c r="J199" s="75"/>
      <c r="K199" s="75"/>
      <c r="L199" s="75"/>
      <c r="M199" s="80"/>
      <c r="N199" s="194"/>
      <c r="O199" s="70"/>
      <c r="P199" s="70"/>
      <c r="Q199" s="70"/>
      <c r="R199" s="70"/>
      <c r="S199" s="70"/>
      <c r="T199" s="70"/>
      <c r="U199" s="70"/>
      <c r="V199" s="71"/>
      <c r="W199" s="71"/>
      <c r="X199" s="71"/>
      <c r="Y199" s="70"/>
      <c r="Z199" s="70"/>
      <c r="AA199" s="65"/>
      <c r="AB199" s="65"/>
      <c r="AC199" s="236"/>
      <c r="AD199" s="236"/>
      <c r="AE199" s="65"/>
      <c r="AF199" s="65"/>
      <c r="AG199" s="236"/>
      <c r="AH199" s="236"/>
      <c r="AI199" s="65"/>
      <c r="AJ199" s="65"/>
      <c r="AK199" s="236"/>
      <c r="AL199" s="236"/>
      <c r="AM199" s="65"/>
      <c r="AN199" s="236"/>
      <c r="AO199" s="236"/>
      <c r="AP199" s="236"/>
      <c r="AQ199" s="65"/>
      <c r="AR199" s="236"/>
      <c r="AS199" s="236"/>
      <c r="AT199" s="65"/>
      <c r="AU199" s="65"/>
      <c r="AV199" s="236"/>
      <c r="AW199" s="236"/>
      <c r="AX199" s="65"/>
      <c r="AY199" s="65"/>
      <c r="AZ199" s="236"/>
      <c r="BA199" s="236"/>
      <c r="BB199" s="65"/>
      <c r="BC199" s="65"/>
      <c r="BD199" s="236"/>
      <c r="BE199" s="236"/>
      <c r="BF199" s="65"/>
      <c r="BG199" s="65"/>
      <c r="BH199" s="236"/>
      <c r="BI199" s="236"/>
      <c r="BJ199" s="65"/>
      <c r="BK199" s="65"/>
      <c r="BL199" s="236"/>
      <c r="BM199" s="236"/>
      <c r="BN199" s="65"/>
      <c r="BO199" s="236"/>
      <c r="BP199" s="236"/>
      <c r="BQ199" s="236"/>
      <c r="BR199" s="65"/>
      <c r="BS199" s="236"/>
      <c r="BT199" s="236"/>
      <c r="BU199" s="65"/>
      <c r="BV199" s="65"/>
      <c r="BW199" s="236"/>
      <c r="BX199" s="236"/>
      <c r="BY199" s="65"/>
      <c r="BZ199" s="65"/>
      <c r="CA199" s="236"/>
      <c r="CB199" s="236"/>
    </row>
    <row r="200" spans="1:80" x14ac:dyDescent="0.3">
      <c r="A200" s="65"/>
      <c r="B200" s="72"/>
      <c r="C200" s="73"/>
      <c r="D200" s="74"/>
      <c r="E200" s="74"/>
      <c r="F200" s="74"/>
      <c r="G200" s="75"/>
      <c r="H200" s="75"/>
      <c r="I200" s="75"/>
      <c r="J200" s="75"/>
      <c r="K200" s="75"/>
      <c r="L200" s="75"/>
      <c r="M200" s="80"/>
      <c r="N200" s="194"/>
      <c r="O200" s="70"/>
      <c r="P200" s="70"/>
      <c r="Q200" s="70"/>
      <c r="R200" s="70"/>
      <c r="S200" s="70"/>
      <c r="T200" s="70"/>
      <c r="U200" s="70"/>
      <c r="V200" s="71"/>
      <c r="W200" s="71"/>
      <c r="X200" s="71"/>
      <c r="Y200" s="70"/>
      <c r="Z200" s="70"/>
      <c r="AA200" s="65"/>
      <c r="AB200" s="65"/>
      <c r="AC200" s="235"/>
      <c r="AD200" s="235"/>
      <c r="AE200" s="65"/>
      <c r="AF200" s="65"/>
      <c r="AG200" s="236"/>
      <c r="AH200" s="235"/>
      <c r="AI200" s="65"/>
      <c r="AJ200" s="65"/>
      <c r="AK200" s="237"/>
      <c r="AL200" s="237"/>
      <c r="AM200" s="65"/>
      <c r="AN200" s="235"/>
      <c r="AO200" s="235"/>
      <c r="AP200" s="235"/>
      <c r="AQ200" s="65"/>
      <c r="AR200" s="234"/>
      <c r="AS200" s="234"/>
      <c r="AT200" s="124"/>
      <c r="AU200" s="65"/>
      <c r="AV200" s="235"/>
      <c r="AW200" s="235"/>
      <c r="AX200" s="65"/>
      <c r="AY200" s="65"/>
      <c r="AZ200" s="235"/>
      <c r="BA200" s="235"/>
      <c r="BB200" s="65"/>
      <c r="BC200" s="65"/>
      <c r="BD200" s="235"/>
      <c r="BE200" s="235"/>
      <c r="BF200" s="65"/>
      <c r="BG200" s="65"/>
      <c r="BH200" s="236"/>
      <c r="BI200" s="235"/>
      <c r="BJ200" s="65"/>
      <c r="BK200" s="65"/>
      <c r="BL200" s="237"/>
      <c r="BM200" s="237"/>
      <c r="BN200" s="65"/>
      <c r="BO200" s="235"/>
      <c r="BP200" s="235"/>
      <c r="BQ200" s="235"/>
      <c r="BR200" s="65"/>
      <c r="BS200" s="234"/>
      <c r="BT200" s="234"/>
      <c r="BU200" s="124"/>
      <c r="BV200" s="65"/>
      <c r="BW200" s="235"/>
      <c r="BX200" s="235"/>
      <c r="BY200" s="65"/>
      <c r="BZ200" s="65"/>
      <c r="CA200" s="235"/>
      <c r="CB200" s="235"/>
    </row>
    <row r="201" spans="1:80" x14ac:dyDescent="0.3">
      <c r="A201" s="65"/>
      <c r="B201" s="72"/>
      <c r="C201" s="73"/>
      <c r="D201" s="74"/>
      <c r="E201" s="74"/>
      <c r="F201" s="74"/>
      <c r="G201" s="75"/>
      <c r="H201" s="75"/>
      <c r="I201" s="75"/>
      <c r="J201" s="75"/>
      <c r="K201" s="75"/>
      <c r="L201" s="75"/>
      <c r="M201" s="80"/>
      <c r="N201" s="194"/>
      <c r="O201" s="70"/>
      <c r="P201" s="70"/>
      <c r="Q201" s="70"/>
      <c r="R201" s="70"/>
      <c r="S201" s="70"/>
      <c r="T201" s="70"/>
      <c r="U201" s="70"/>
      <c r="V201" s="71"/>
      <c r="W201" s="71"/>
      <c r="X201" s="71"/>
      <c r="Y201" s="70"/>
      <c r="Z201" s="70"/>
      <c r="AA201" s="65"/>
      <c r="AB201" s="65"/>
      <c r="AC201" s="65"/>
      <c r="AD201" s="65"/>
      <c r="AE201" s="65"/>
      <c r="AF201" s="65"/>
      <c r="AG201" s="65"/>
      <c r="AH201" s="65"/>
      <c r="AI201" s="65"/>
      <c r="AJ201" s="65"/>
      <c r="AK201" s="65"/>
      <c r="AL201" s="65"/>
      <c r="AM201" s="65"/>
      <c r="AN201" s="125"/>
      <c r="AO201" s="66"/>
      <c r="AP201" s="125"/>
      <c r="AQ201" s="65"/>
      <c r="AR201" s="65"/>
      <c r="AS201" s="65"/>
      <c r="AT201" s="65"/>
      <c r="AU201" s="65"/>
      <c r="AV201" s="65"/>
      <c r="AW201" s="65"/>
      <c r="AX201" s="65"/>
      <c r="AY201" s="65"/>
      <c r="AZ201" s="65"/>
      <c r="BA201" s="65"/>
      <c r="BB201" s="65"/>
      <c r="BC201" s="65"/>
      <c r="BD201" s="65"/>
      <c r="BE201" s="65"/>
      <c r="BF201" s="65"/>
      <c r="BG201" s="65"/>
      <c r="BH201" s="65"/>
      <c r="BI201" s="65"/>
      <c r="BJ201" s="65"/>
      <c r="BK201" s="65"/>
      <c r="BL201" s="65"/>
      <c r="BM201" s="65"/>
      <c r="BN201" s="65"/>
      <c r="BO201" s="65"/>
      <c r="BP201" s="66"/>
      <c r="BQ201" s="65"/>
      <c r="BR201" s="65"/>
      <c r="BS201" s="65"/>
      <c r="BT201" s="65"/>
      <c r="BU201" s="65"/>
      <c r="BV201" s="65"/>
      <c r="BW201" s="65"/>
      <c r="BX201" s="65"/>
      <c r="BY201" s="65"/>
      <c r="BZ201" s="65"/>
      <c r="CA201" s="65"/>
      <c r="CB201" s="65"/>
    </row>
    <row r="202" spans="1:80" x14ac:dyDescent="0.3">
      <c r="A202" s="65"/>
      <c r="B202" s="72"/>
      <c r="C202" s="73"/>
      <c r="D202" s="74"/>
      <c r="E202" s="74"/>
      <c r="F202" s="74"/>
      <c r="G202" s="75"/>
      <c r="H202" s="75"/>
      <c r="I202" s="75"/>
      <c r="J202" s="75"/>
      <c r="K202" s="75"/>
      <c r="L202" s="75"/>
      <c r="M202" s="80"/>
      <c r="N202" s="194"/>
      <c r="O202" s="70"/>
      <c r="P202" s="70"/>
      <c r="Q202" s="70"/>
      <c r="R202" s="70"/>
      <c r="S202" s="70"/>
      <c r="T202" s="70"/>
      <c r="U202" s="70"/>
      <c r="V202" s="71"/>
      <c r="W202" s="71"/>
      <c r="X202" s="71"/>
      <c r="Y202" s="70"/>
      <c r="Z202" s="70"/>
      <c r="AA202" s="65"/>
      <c r="AB202" s="65"/>
      <c r="AC202" s="65"/>
      <c r="AD202" s="65"/>
      <c r="AE202" s="65"/>
      <c r="AF202" s="65"/>
      <c r="AG202" s="65"/>
      <c r="AH202" s="65"/>
      <c r="AI202" s="65"/>
      <c r="AJ202" s="65"/>
      <c r="AK202" s="65"/>
      <c r="AL202" s="65"/>
      <c r="AM202" s="65"/>
      <c r="AN202" s="125"/>
      <c r="AO202" s="66"/>
      <c r="AP202" s="125"/>
      <c r="AQ202" s="65"/>
      <c r="AR202" s="65"/>
      <c r="AS202" s="65"/>
      <c r="AT202" s="65"/>
      <c r="AU202" s="65"/>
      <c r="AV202" s="65"/>
      <c r="AW202" s="65"/>
      <c r="AX202" s="65"/>
      <c r="AY202" s="65"/>
      <c r="AZ202" s="65"/>
      <c r="BA202" s="65"/>
      <c r="BB202" s="65"/>
      <c r="BC202" s="65"/>
      <c r="BD202" s="65"/>
      <c r="BE202" s="65"/>
      <c r="BF202" s="65"/>
      <c r="BG202" s="65"/>
      <c r="BH202" s="65"/>
      <c r="BI202" s="65"/>
      <c r="BJ202" s="65"/>
      <c r="BK202" s="65"/>
      <c r="BL202" s="65"/>
      <c r="BM202" s="65"/>
      <c r="BN202" s="65"/>
      <c r="BO202" s="65"/>
      <c r="BP202" s="66"/>
      <c r="BQ202" s="65"/>
      <c r="BR202" s="65"/>
      <c r="BS202" s="65"/>
      <c r="BT202" s="65"/>
      <c r="BU202" s="65"/>
      <c r="BV202" s="65"/>
      <c r="BW202" s="65"/>
      <c r="BX202" s="65"/>
      <c r="BY202" s="65"/>
      <c r="BZ202" s="65"/>
      <c r="CA202" s="65"/>
      <c r="CB202" s="65"/>
    </row>
    <row r="203" spans="1:80" x14ac:dyDescent="0.3">
      <c r="A203" s="65"/>
      <c r="B203" s="65"/>
      <c r="C203" s="65"/>
      <c r="D203" s="65"/>
      <c r="E203" s="65"/>
      <c r="F203" s="65"/>
      <c r="G203" s="65"/>
      <c r="H203" s="65"/>
      <c r="I203" s="65"/>
      <c r="J203" s="65"/>
      <c r="K203" s="65"/>
      <c r="L203" s="65"/>
      <c r="M203" s="99"/>
      <c r="N203" s="66"/>
      <c r="O203" s="99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5"/>
      <c r="AC203" s="82"/>
      <c r="AD203" s="82"/>
      <c r="AE203" s="82"/>
      <c r="AF203" s="82"/>
      <c r="AG203" s="82"/>
      <c r="AH203" s="82"/>
      <c r="AI203" s="82"/>
      <c r="AJ203" s="82"/>
      <c r="AK203" s="82"/>
      <c r="AL203" s="82"/>
      <c r="AM203" s="82"/>
      <c r="AN203" s="114"/>
      <c r="AO203" s="82"/>
      <c r="AP203" s="114"/>
      <c r="AQ203" s="82"/>
      <c r="AR203" s="82"/>
      <c r="AS203" s="82"/>
      <c r="AT203" s="82"/>
      <c r="AU203" s="82"/>
      <c r="AV203" s="82"/>
      <c r="AW203" s="82"/>
      <c r="AX203" s="82"/>
      <c r="AY203" s="82"/>
      <c r="AZ203" s="82"/>
      <c r="BA203" s="82"/>
      <c r="BB203" s="65"/>
      <c r="BC203" s="65"/>
      <c r="BD203" s="82"/>
      <c r="BE203" s="82"/>
      <c r="BF203" s="82"/>
      <c r="BG203" s="82"/>
      <c r="BH203" s="82"/>
      <c r="BI203" s="82"/>
      <c r="BJ203" s="82"/>
      <c r="BK203" s="82"/>
      <c r="BL203" s="82"/>
      <c r="BM203" s="82"/>
      <c r="BN203" s="82"/>
      <c r="BO203" s="82"/>
      <c r="BP203" s="82"/>
      <c r="BQ203" s="82"/>
      <c r="BR203" s="82"/>
      <c r="BS203" s="82"/>
      <c r="BT203" s="82"/>
      <c r="BU203" s="82"/>
      <c r="BV203" s="82"/>
      <c r="BW203" s="82"/>
      <c r="BX203" s="82"/>
      <c r="BY203" s="82"/>
      <c r="BZ203" s="82"/>
      <c r="CA203" s="82"/>
      <c r="CB203" s="82"/>
    </row>
    <row r="204" spans="1:80" x14ac:dyDescent="0.3">
      <c r="A204" s="65"/>
      <c r="B204" s="68"/>
      <c r="C204" s="68"/>
      <c r="D204" s="68"/>
      <c r="E204" s="68"/>
      <c r="F204" s="68"/>
      <c r="G204" s="68"/>
      <c r="H204" s="68"/>
      <c r="I204" s="68"/>
      <c r="J204" s="68"/>
      <c r="K204" s="68"/>
      <c r="L204" s="68"/>
      <c r="M204" s="87"/>
      <c r="N204" s="68"/>
      <c r="O204" s="87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  <c r="AA204" s="65"/>
      <c r="AB204" s="65"/>
      <c r="AC204" s="125"/>
      <c r="AD204" s="125"/>
      <c r="AE204" s="126"/>
      <c r="AF204" s="126"/>
      <c r="AG204" s="126"/>
      <c r="AH204" s="125"/>
      <c r="AI204" s="125"/>
      <c r="AJ204" s="125"/>
      <c r="AK204" s="125"/>
      <c r="AL204" s="125"/>
      <c r="AM204" s="125"/>
      <c r="AN204" s="125"/>
      <c r="AO204" s="66"/>
      <c r="AP204" s="125"/>
      <c r="AQ204" s="125"/>
      <c r="AR204" s="125"/>
      <c r="AS204" s="125"/>
      <c r="AT204" s="125"/>
      <c r="AU204" s="125"/>
      <c r="AV204" s="125"/>
      <c r="AW204" s="126"/>
      <c r="AX204" s="126"/>
      <c r="AY204" s="126"/>
      <c r="AZ204" s="127"/>
      <c r="BA204" s="128"/>
      <c r="BB204" s="65"/>
      <c r="BC204" s="65"/>
      <c r="BD204" s="125"/>
      <c r="BE204" s="125"/>
      <c r="BF204" s="126"/>
      <c r="BG204" s="126"/>
      <c r="BH204" s="126"/>
      <c r="BI204" s="125"/>
      <c r="BJ204" s="125"/>
      <c r="BK204" s="125"/>
      <c r="BL204" s="125"/>
      <c r="BM204" s="125"/>
      <c r="BN204" s="125"/>
      <c r="BO204" s="129"/>
      <c r="BP204" s="66"/>
      <c r="BQ204" s="129"/>
      <c r="BR204" s="125"/>
      <c r="BS204" s="125"/>
      <c r="BT204" s="125"/>
      <c r="BU204" s="125"/>
      <c r="BV204" s="125"/>
      <c r="BW204" s="125"/>
      <c r="BX204" s="126"/>
      <c r="BY204" s="126"/>
      <c r="BZ204" s="126"/>
      <c r="CA204" s="127"/>
      <c r="CB204" s="128"/>
    </row>
    <row r="205" spans="1:80" x14ac:dyDescent="0.3">
      <c r="A205" s="65"/>
      <c r="B205" s="77"/>
      <c r="C205" s="77"/>
      <c r="D205" s="78"/>
      <c r="E205" s="78"/>
      <c r="F205" s="78"/>
      <c r="G205" s="79"/>
      <c r="H205" s="79"/>
      <c r="I205" s="79"/>
      <c r="J205" s="79"/>
      <c r="K205" s="79"/>
      <c r="L205" s="79"/>
      <c r="M205" s="80"/>
      <c r="N205" s="68"/>
      <c r="O205" s="80"/>
      <c r="P205" s="79"/>
      <c r="Q205" s="79"/>
      <c r="R205" s="79"/>
      <c r="S205" s="79"/>
      <c r="T205" s="79"/>
      <c r="U205" s="79"/>
      <c r="V205" s="78"/>
      <c r="W205" s="78"/>
      <c r="X205" s="78"/>
      <c r="Y205" s="77"/>
      <c r="Z205" s="77"/>
      <c r="AA205" s="65"/>
      <c r="AB205" s="65"/>
      <c r="AC205" s="125"/>
      <c r="AD205" s="125"/>
      <c r="AE205" s="126"/>
      <c r="AF205" s="126"/>
      <c r="AG205" s="126"/>
      <c r="AH205" s="125"/>
      <c r="AI205" s="125"/>
      <c r="AJ205" s="125"/>
      <c r="AK205" s="125"/>
      <c r="AL205" s="125"/>
      <c r="AM205" s="125"/>
      <c r="AN205" s="125"/>
      <c r="AO205" s="66"/>
      <c r="AP205" s="125"/>
      <c r="AQ205" s="125"/>
      <c r="AR205" s="125"/>
      <c r="AS205" s="125"/>
      <c r="AT205" s="125"/>
      <c r="AU205" s="125"/>
      <c r="AV205" s="125"/>
      <c r="AW205" s="126"/>
      <c r="AX205" s="126"/>
      <c r="AY205" s="126"/>
      <c r="AZ205" s="127"/>
      <c r="BA205" s="128"/>
      <c r="BB205" s="65"/>
      <c r="BC205" s="65"/>
      <c r="BD205" s="125"/>
      <c r="BE205" s="125"/>
      <c r="BF205" s="126"/>
      <c r="BG205" s="126"/>
      <c r="BH205" s="126"/>
      <c r="BI205" s="125"/>
      <c r="BJ205" s="125"/>
      <c r="BK205" s="125"/>
      <c r="BL205" s="125"/>
      <c r="BM205" s="125"/>
      <c r="BN205" s="125"/>
      <c r="BO205" s="129"/>
      <c r="BP205" s="66"/>
      <c r="BQ205" s="129"/>
      <c r="BR205" s="125"/>
      <c r="BS205" s="125"/>
      <c r="BT205" s="125"/>
      <c r="BU205" s="125"/>
      <c r="BV205" s="125"/>
      <c r="BW205" s="125"/>
      <c r="BX205" s="126"/>
      <c r="BY205" s="126"/>
      <c r="BZ205" s="126"/>
      <c r="CA205" s="127"/>
      <c r="CB205" s="128"/>
    </row>
    <row r="206" spans="1:80" x14ac:dyDescent="0.3">
      <c r="A206" s="65"/>
      <c r="B206" s="72"/>
      <c r="C206" s="72"/>
      <c r="D206" s="78"/>
      <c r="E206" s="78"/>
      <c r="F206" s="78"/>
      <c r="G206" s="80"/>
      <c r="H206" s="80"/>
      <c r="I206" s="80"/>
      <c r="J206" s="80"/>
      <c r="K206" s="80"/>
      <c r="L206" s="80"/>
      <c r="M206" s="80"/>
      <c r="N206" s="81"/>
      <c r="O206" s="80"/>
      <c r="P206" s="80"/>
      <c r="Q206" s="80"/>
      <c r="R206" s="80"/>
      <c r="S206" s="80"/>
      <c r="T206" s="80"/>
      <c r="U206" s="80"/>
      <c r="V206" s="78"/>
      <c r="W206" s="78"/>
      <c r="X206" s="78"/>
      <c r="Y206" s="72"/>
      <c r="Z206" s="72"/>
      <c r="AA206" s="65"/>
      <c r="AB206" s="65"/>
      <c r="AC206" s="125"/>
      <c r="AD206" s="125"/>
      <c r="AE206" s="126"/>
      <c r="AF206" s="126"/>
      <c r="AG206" s="126"/>
      <c r="AH206" s="125"/>
      <c r="AI206" s="125"/>
      <c r="AJ206" s="125"/>
      <c r="AK206" s="125"/>
      <c r="AL206" s="125"/>
      <c r="AM206" s="125"/>
      <c r="AN206" s="125"/>
      <c r="AO206" s="66"/>
      <c r="AP206" s="125"/>
      <c r="AQ206" s="125"/>
      <c r="AR206" s="125"/>
      <c r="AS206" s="125"/>
      <c r="AT206" s="125"/>
      <c r="AU206" s="125"/>
      <c r="AV206" s="125"/>
      <c r="AW206" s="126"/>
      <c r="AX206" s="126"/>
      <c r="AY206" s="126"/>
      <c r="AZ206" s="127"/>
      <c r="BA206" s="128"/>
      <c r="BB206" s="65"/>
      <c r="BC206" s="65"/>
      <c r="BD206" s="125"/>
      <c r="BE206" s="125"/>
      <c r="BF206" s="126"/>
      <c r="BG206" s="126"/>
      <c r="BH206" s="126"/>
      <c r="BI206" s="125"/>
      <c r="BJ206" s="125"/>
      <c r="BK206" s="125"/>
      <c r="BL206" s="125"/>
      <c r="BM206" s="125"/>
      <c r="BN206" s="125"/>
      <c r="BO206" s="129"/>
      <c r="BP206" s="66"/>
      <c r="BQ206" s="129"/>
      <c r="BR206" s="125"/>
      <c r="BS206" s="125"/>
      <c r="BT206" s="125"/>
      <c r="BU206" s="125"/>
      <c r="BV206" s="125"/>
      <c r="BW206" s="125"/>
      <c r="BX206" s="126"/>
      <c r="BY206" s="126"/>
      <c r="BZ206" s="126"/>
      <c r="CA206" s="127"/>
      <c r="CB206" s="128"/>
    </row>
    <row r="207" spans="1:80" x14ac:dyDescent="0.3">
      <c r="A207" s="65"/>
      <c r="B207" s="125"/>
      <c r="C207" s="125"/>
      <c r="D207" s="126"/>
      <c r="E207" s="126"/>
      <c r="F207" s="126"/>
      <c r="G207" s="125"/>
      <c r="H207" s="125"/>
      <c r="I207" s="125"/>
      <c r="J207" s="125"/>
      <c r="K207" s="125"/>
      <c r="L207" s="125"/>
      <c r="M207" s="125"/>
      <c r="N207" s="66"/>
      <c r="O207" s="125"/>
      <c r="P207" s="125"/>
      <c r="Q207" s="125"/>
      <c r="R207" s="125"/>
      <c r="S207" s="125"/>
      <c r="T207" s="125"/>
      <c r="U207" s="125"/>
      <c r="V207" s="126"/>
      <c r="W207" s="126"/>
      <c r="X207" s="126"/>
      <c r="Y207" s="127"/>
      <c r="Z207" s="128"/>
      <c r="AA207" s="65"/>
      <c r="AB207" s="65"/>
      <c r="AC207" s="125"/>
      <c r="AD207" s="125"/>
      <c r="AE207" s="126"/>
      <c r="AF207" s="126"/>
      <c r="AG207" s="126"/>
      <c r="AH207" s="125"/>
      <c r="AI207" s="125"/>
      <c r="AJ207" s="125"/>
      <c r="AK207" s="125"/>
      <c r="AL207" s="125"/>
      <c r="AM207" s="125"/>
      <c r="AN207" s="125"/>
      <c r="AO207" s="66"/>
      <c r="AP207" s="125"/>
      <c r="AQ207" s="125"/>
      <c r="AR207" s="125"/>
      <c r="AS207" s="125"/>
      <c r="AT207" s="125"/>
      <c r="AU207" s="125"/>
      <c r="AV207" s="125"/>
      <c r="AW207" s="126"/>
      <c r="AX207" s="126"/>
      <c r="AY207" s="126"/>
      <c r="AZ207" s="127"/>
      <c r="BA207" s="128"/>
      <c r="BB207" s="65"/>
      <c r="BC207" s="65"/>
      <c r="BD207" s="125"/>
      <c r="BE207" s="125"/>
      <c r="BF207" s="126"/>
      <c r="BG207" s="126"/>
      <c r="BH207" s="126"/>
      <c r="BI207" s="125"/>
      <c r="BJ207" s="125"/>
      <c r="BK207" s="125"/>
      <c r="BL207" s="125"/>
      <c r="BM207" s="125"/>
      <c r="BN207" s="125"/>
      <c r="BO207" s="129"/>
      <c r="BP207" s="66"/>
      <c r="BQ207" s="129"/>
      <c r="BR207" s="125"/>
      <c r="BS207" s="125"/>
      <c r="BT207" s="125"/>
      <c r="BU207" s="125"/>
      <c r="BV207" s="125"/>
      <c r="BW207" s="125"/>
      <c r="BX207" s="126"/>
      <c r="BY207" s="126"/>
      <c r="BZ207" s="126"/>
      <c r="CA207" s="127"/>
      <c r="CB207" s="128"/>
    </row>
    <row r="208" spans="1:80" x14ac:dyDescent="0.3">
      <c r="A208" s="65"/>
      <c r="B208" s="223"/>
      <c r="C208" s="224"/>
      <c r="D208" s="65"/>
      <c r="E208" s="65"/>
      <c r="F208" s="223"/>
      <c r="G208" s="224"/>
      <c r="H208" s="65"/>
      <c r="I208" s="65"/>
      <c r="J208" s="223"/>
      <c r="K208" s="224"/>
      <c r="L208" s="65"/>
      <c r="M208" s="233"/>
      <c r="N208" s="233"/>
      <c r="O208" s="233"/>
      <c r="P208" s="65"/>
      <c r="Q208" s="223"/>
      <c r="R208" s="224"/>
      <c r="S208" s="65"/>
      <c r="T208" s="65"/>
      <c r="U208" s="223"/>
      <c r="V208" s="224"/>
      <c r="W208" s="65"/>
      <c r="X208" s="65"/>
      <c r="Y208" s="223"/>
      <c r="Z208" s="224"/>
      <c r="AA208" s="65"/>
      <c r="AB208" s="65"/>
      <c r="AC208" s="125"/>
      <c r="AD208" s="125"/>
      <c r="AE208" s="126"/>
      <c r="AF208" s="126"/>
      <c r="AG208" s="126"/>
      <c r="AH208" s="125"/>
      <c r="AI208" s="125"/>
      <c r="AJ208" s="125"/>
      <c r="AK208" s="125"/>
      <c r="AL208" s="125"/>
      <c r="AM208" s="125"/>
      <c r="AN208" s="125"/>
      <c r="AO208" s="66"/>
      <c r="AP208" s="125"/>
      <c r="AQ208" s="125"/>
      <c r="AR208" s="125"/>
      <c r="AS208" s="125"/>
      <c r="AT208" s="125"/>
      <c r="AU208" s="125"/>
      <c r="AV208" s="125"/>
      <c r="AW208" s="126"/>
      <c r="AX208" s="126"/>
      <c r="AY208" s="126"/>
      <c r="AZ208" s="127"/>
      <c r="BA208" s="128"/>
      <c r="BB208" s="65"/>
      <c r="BC208" s="65"/>
      <c r="BD208" s="125"/>
      <c r="BE208" s="125"/>
      <c r="BF208" s="126"/>
      <c r="BG208" s="126"/>
      <c r="BH208" s="126"/>
      <c r="BI208" s="125"/>
      <c r="BJ208" s="125"/>
      <c r="BK208" s="125"/>
      <c r="BL208" s="125"/>
      <c r="BM208" s="125"/>
      <c r="BN208" s="125"/>
      <c r="BO208" s="129"/>
      <c r="BP208" s="66"/>
      <c r="BQ208" s="129"/>
      <c r="BR208" s="125"/>
      <c r="BS208" s="125"/>
      <c r="BT208" s="125"/>
      <c r="BU208" s="125"/>
      <c r="BV208" s="125"/>
      <c r="BW208" s="125"/>
      <c r="BX208" s="126"/>
      <c r="BY208" s="126"/>
      <c r="BZ208" s="126"/>
      <c r="CA208" s="127"/>
      <c r="CB208" s="128"/>
    </row>
    <row r="209" spans="1:80" x14ac:dyDescent="0.3">
      <c r="A209" s="65"/>
      <c r="B209" s="225"/>
      <c r="C209" s="226"/>
      <c r="D209" s="65"/>
      <c r="E209" s="65"/>
      <c r="F209" s="227"/>
      <c r="G209" s="226"/>
      <c r="H209" s="65"/>
      <c r="I209" s="65"/>
      <c r="J209" s="228"/>
      <c r="K209" s="229"/>
      <c r="L209" s="65"/>
      <c r="M209" s="225"/>
      <c r="N209" s="230"/>
      <c r="O209" s="226"/>
      <c r="P209" s="65"/>
      <c r="Q209" s="231"/>
      <c r="R209" s="232"/>
      <c r="S209" s="76"/>
      <c r="T209" s="65"/>
      <c r="U209" s="225"/>
      <c r="V209" s="226"/>
      <c r="W209" s="65"/>
      <c r="X209" s="65"/>
      <c r="Y209" s="225"/>
      <c r="Z209" s="226"/>
      <c r="AA209" s="65"/>
      <c r="AB209" s="65"/>
      <c r="AC209" s="125"/>
      <c r="AD209" s="125"/>
      <c r="AE209" s="126"/>
      <c r="AF209" s="126"/>
      <c r="AG209" s="126"/>
      <c r="AH209" s="125"/>
      <c r="AI209" s="125"/>
      <c r="AJ209" s="125"/>
      <c r="AK209" s="125"/>
      <c r="AL209" s="125"/>
      <c r="AM209" s="125"/>
      <c r="AN209" s="125"/>
      <c r="AO209" s="66"/>
      <c r="AP209" s="125"/>
      <c r="AQ209" s="125"/>
      <c r="AR209" s="125"/>
      <c r="AS209" s="125"/>
      <c r="AT209" s="125"/>
      <c r="AU209" s="125"/>
      <c r="AV209" s="125"/>
      <c r="AW209" s="126"/>
      <c r="AX209" s="126"/>
      <c r="AY209" s="126"/>
      <c r="AZ209" s="127"/>
      <c r="BA209" s="128"/>
      <c r="BB209" s="65"/>
      <c r="BC209" s="65"/>
      <c r="BD209" s="125"/>
      <c r="BE209" s="125"/>
      <c r="BF209" s="126"/>
      <c r="BG209" s="126"/>
      <c r="BH209" s="126"/>
      <c r="BI209" s="125"/>
      <c r="BJ209" s="125"/>
      <c r="BK209" s="125"/>
      <c r="BL209" s="125"/>
      <c r="BM209" s="125"/>
      <c r="BN209" s="125"/>
      <c r="BO209" s="129"/>
      <c r="BP209" s="66"/>
      <c r="BQ209" s="129"/>
      <c r="BR209" s="125"/>
      <c r="BS209" s="125"/>
      <c r="BT209" s="125"/>
      <c r="BU209" s="125"/>
      <c r="BV209" s="125"/>
      <c r="BW209" s="125"/>
      <c r="BX209" s="126"/>
      <c r="BY209" s="126"/>
      <c r="BZ209" s="126"/>
      <c r="CA209" s="127"/>
      <c r="CB209" s="128"/>
    </row>
    <row r="210" spans="1:80" x14ac:dyDescent="0.3">
      <c r="A210" s="65"/>
      <c r="B210" s="65"/>
      <c r="C210" s="65"/>
      <c r="D210" s="65"/>
      <c r="E210" s="65"/>
      <c r="F210" s="65"/>
      <c r="G210" s="65"/>
      <c r="H210" s="65"/>
      <c r="I210" s="65"/>
      <c r="J210" s="65"/>
      <c r="K210" s="65"/>
      <c r="L210" s="65"/>
      <c r="M210" s="99"/>
      <c r="N210" s="66"/>
      <c r="O210" s="99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5"/>
      <c r="AC210" s="125"/>
      <c r="AD210" s="125"/>
      <c r="AE210" s="126"/>
      <c r="AF210" s="126"/>
      <c r="AG210" s="126"/>
      <c r="AH210" s="125"/>
      <c r="AI210" s="125"/>
      <c r="AJ210" s="125"/>
      <c r="AK210" s="125"/>
      <c r="AL210" s="125"/>
      <c r="AM210" s="125"/>
      <c r="AN210" s="125"/>
      <c r="AO210" s="66"/>
      <c r="AP210" s="125"/>
      <c r="AQ210" s="125"/>
      <c r="AR210" s="125"/>
      <c r="AS210" s="125"/>
      <c r="AT210" s="125"/>
      <c r="AU210" s="125"/>
      <c r="AV210" s="125"/>
      <c r="AW210" s="126"/>
      <c r="AX210" s="126"/>
      <c r="AY210" s="126"/>
      <c r="AZ210" s="127"/>
      <c r="BA210" s="128"/>
      <c r="BB210" s="65"/>
      <c r="BC210" s="65"/>
      <c r="BD210" s="125"/>
      <c r="BE210" s="125"/>
      <c r="BF210" s="126"/>
      <c r="BG210" s="126"/>
      <c r="BH210" s="126"/>
      <c r="BI210" s="125"/>
      <c r="BJ210" s="125"/>
      <c r="BK210" s="125"/>
      <c r="BL210" s="125"/>
      <c r="BM210" s="125"/>
      <c r="BN210" s="125"/>
      <c r="BO210" s="129"/>
      <c r="BP210" s="66"/>
      <c r="BQ210" s="129"/>
      <c r="BR210" s="125"/>
      <c r="BS210" s="125"/>
      <c r="BT210" s="125"/>
      <c r="BU210" s="125"/>
      <c r="BV210" s="125"/>
      <c r="BW210" s="125"/>
      <c r="BX210" s="126"/>
      <c r="BY210" s="126"/>
      <c r="BZ210" s="126"/>
      <c r="CA210" s="127"/>
      <c r="CB210" s="128"/>
    </row>
    <row r="211" spans="1:80" x14ac:dyDescent="0.3">
      <c r="A211" s="65"/>
      <c r="B211" s="65"/>
      <c r="C211" s="65"/>
      <c r="D211" s="65"/>
      <c r="E211" s="65"/>
      <c r="F211" s="65"/>
      <c r="G211" s="65"/>
      <c r="H211" s="65"/>
      <c r="I211" s="65"/>
      <c r="J211" s="65"/>
      <c r="K211" s="65"/>
      <c r="L211" s="65"/>
      <c r="M211" s="99"/>
      <c r="N211" s="66"/>
      <c r="O211" s="99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5"/>
      <c r="AC211" s="125"/>
      <c r="AD211" s="125"/>
      <c r="AE211" s="126"/>
      <c r="AF211" s="126"/>
      <c r="AG211" s="126"/>
      <c r="AH211" s="125"/>
      <c r="AI211" s="125"/>
      <c r="AJ211" s="125"/>
      <c r="AK211" s="125"/>
      <c r="AL211" s="125"/>
      <c r="AM211" s="125"/>
      <c r="AN211" s="125"/>
      <c r="AO211" s="66"/>
      <c r="AP211" s="125"/>
      <c r="AQ211" s="125"/>
      <c r="AR211" s="125"/>
      <c r="AS211" s="125"/>
      <c r="AT211" s="125"/>
      <c r="AU211" s="125"/>
      <c r="AV211" s="125"/>
      <c r="AW211" s="126"/>
      <c r="AX211" s="126"/>
      <c r="AY211" s="126"/>
      <c r="AZ211" s="127"/>
      <c r="BA211" s="128"/>
      <c r="BB211" s="65"/>
      <c r="BC211" s="65"/>
      <c r="BD211" s="125"/>
      <c r="BE211" s="125"/>
      <c r="BF211" s="126"/>
      <c r="BG211" s="126"/>
      <c r="BH211" s="126"/>
      <c r="BI211" s="125"/>
      <c r="BJ211" s="125"/>
      <c r="BK211" s="125"/>
      <c r="BL211" s="125"/>
      <c r="BM211" s="125"/>
      <c r="BN211" s="125"/>
      <c r="BO211" s="129"/>
      <c r="BP211" s="66"/>
      <c r="BQ211" s="129"/>
      <c r="BR211" s="125"/>
      <c r="BS211" s="125"/>
      <c r="BT211" s="125"/>
      <c r="BU211" s="125"/>
      <c r="BV211" s="125"/>
      <c r="BW211" s="125"/>
      <c r="BX211" s="126"/>
      <c r="BY211" s="126"/>
      <c r="BZ211" s="126"/>
      <c r="CA211" s="127"/>
      <c r="CB211" s="128"/>
    </row>
    <row r="212" spans="1:80" x14ac:dyDescent="0.3">
      <c r="A212" s="65"/>
      <c r="B212" s="68"/>
      <c r="C212" s="68"/>
      <c r="D212" s="68"/>
      <c r="E212" s="68"/>
      <c r="F212" s="68"/>
      <c r="G212" s="68"/>
      <c r="H212" s="68"/>
      <c r="I212" s="68"/>
      <c r="J212" s="68"/>
      <c r="K212" s="68"/>
      <c r="L212" s="68"/>
      <c r="M212" s="87"/>
      <c r="N212" s="68"/>
      <c r="O212" s="87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  <c r="AA212" s="65"/>
      <c r="AB212" s="65"/>
      <c r="AC212" s="125"/>
      <c r="AD212" s="125"/>
      <c r="AE212" s="126"/>
      <c r="AF212" s="126"/>
      <c r="AG212" s="126"/>
      <c r="AH212" s="125"/>
      <c r="AI212" s="125"/>
      <c r="AJ212" s="125"/>
      <c r="AK212" s="125"/>
      <c r="AL212" s="125"/>
      <c r="AM212" s="125"/>
      <c r="AN212" s="125"/>
      <c r="AO212" s="66"/>
      <c r="AP212" s="125"/>
      <c r="AQ212" s="125"/>
      <c r="AR212" s="125"/>
      <c r="AS212" s="125"/>
      <c r="AT212" s="125"/>
      <c r="AU212" s="125"/>
      <c r="AV212" s="125"/>
      <c r="AW212" s="126"/>
      <c r="AX212" s="126"/>
      <c r="AY212" s="126"/>
      <c r="AZ212" s="127"/>
      <c r="BA212" s="128"/>
      <c r="BB212" s="65"/>
      <c r="BC212" s="65"/>
      <c r="BD212" s="125"/>
      <c r="BE212" s="125"/>
      <c r="BF212" s="126"/>
      <c r="BG212" s="126"/>
      <c r="BH212" s="126"/>
      <c r="BI212" s="125"/>
      <c r="BJ212" s="125"/>
      <c r="BK212" s="125"/>
      <c r="BL212" s="125"/>
      <c r="BM212" s="125"/>
      <c r="BN212" s="125"/>
      <c r="BO212" s="129"/>
      <c r="BP212" s="66"/>
      <c r="BQ212" s="129"/>
      <c r="BR212" s="125"/>
      <c r="BS212" s="125"/>
      <c r="BT212" s="125"/>
      <c r="BU212" s="125"/>
      <c r="BV212" s="125"/>
      <c r="BW212" s="125"/>
      <c r="BX212" s="126"/>
      <c r="BY212" s="126"/>
      <c r="BZ212" s="126"/>
      <c r="CA212" s="127"/>
      <c r="CB212" s="128"/>
    </row>
    <row r="213" spans="1:80" x14ac:dyDescent="0.3">
      <c r="A213" s="65"/>
      <c r="B213" s="70"/>
      <c r="C213" s="70"/>
      <c r="D213" s="71"/>
      <c r="E213" s="71"/>
      <c r="F213" s="71"/>
      <c r="G213" s="70"/>
      <c r="H213" s="70"/>
      <c r="I213" s="70"/>
      <c r="J213" s="70"/>
      <c r="K213" s="70"/>
      <c r="L213" s="70"/>
      <c r="M213" s="70"/>
      <c r="N213" s="194"/>
      <c r="O213" s="80"/>
      <c r="P213" s="75"/>
      <c r="Q213" s="75"/>
      <c r="R213" s="75"/>
      <c r="S213" s="75"/>
      <c r="T213" s="75"/>
      <c r="U213" s="75"/>
      <c r="V213" s="74"/>
      <c r="W213" s="74"/>
      <c r="X213" s="74"/>
      <c r="Y213" s="73"/>
      <c r="Z213" s="72"/>
      <c r="AA213" s="65"/>
      <c r="AB213" s="65"/>
      <c r="AC213" s="125"/>
      <c r="AD213" s="125"/>
      <c r="AE213" s="126"/>
      <c r="AF213" s="126"/>
      <c r="AG213" s="126"/>
      <c r="AH213" s="125"/>
      <c r="AI213" s="125"/>
      <c r="AJ213" s="125"/>
      <c r="AK213" s="125"/>
      <c r="AL213" s="125"/>
      <c r="AM213" s="125"/>
      <c r="AN213" s="125"/>
      <c r="AO213" s="66"/>
      <c r="AP213" s="125"/>
      <c r="AQ213" s="125"/>
      <c r="AR213" s="125"/>
      <c r="AS213" s="125"/>
      <c r="AT213" s="125"/>
      <c r="AU213" s="125"/>
      <c r="AV213" s="125"/>
      <c r="AW213" s="126"/>
      <c r="AX213" s="126"/>
      <c r="AY213" s="126"/>
      <c r="AZ213" s="127"/>
      <c r="BA213" s="128"/>
      <c r="BB213" s="65"/>
      <c r="BC213" s="65"/>
      <c r="BD213" s="125"/>
      <c r="BE213" s="125"/>
      <c r="BF213" s="126"/>
      <c r="BG213" s="126"/>
      <c r="BH213" s="126"/>
      <c r="BI213" s="125"/>
      <c r="BJ213" s="125"/>
      <c r="BK213" s="125"/>
      <c r="BL213" s="125"/>
      <c r="BM213" s="125"/>
      <c r="BN213" s="125"/>
      <c r="BO213" s="129"/>
      <c r="BP213" s="66"/>
      <c r="BQ213" s="129"/>
      <c r="BR213" s="125"/>
      <c r="BS213" s="125"/>
      <c r="BT213" s="125"/>
      <c r="BU213" s="125"/>
      <c r="BV213" s="125"/>
      <c r="BW213" s="125"/>
      <c r="BX213" s="126"/>
      <c r="BY213" s="126"/>
      <c r="BZ213" s="126"/>
      <c r="CA213" s="127"/>
      <c r="CB213" s="128"/>
    </row>
    <row r="214" spans="1:80" x14ac:dyDescent="0.3">
      <c r="A214" s="65"/>
      <c r="B214" s="70"/>
      <c r="C214" s="70"/>
      <c r="D214" s="71"/>
      <c r="E214" s="71"/>
      <c r="F214" s="71"/>
      <c r="G214" s="70"/>
      <c r="H214" s="70"/>
      <c r="I214" s="70"/>
      <c r="J214" s="70"/>
      <c r="K214" s="70"/>
      <c r="L214" s="70"/>
      <c r="M214" s="70"/>
      <c r="N214" s="194"/>
      <c r="O214" s="80"/>
      <c r="P214" s="75"/>
      <c r="Q214" s="75"/>
      <c r="R214" s="75"/>
      <c r="S214" s="75"/>
      <c r="T214" s="75"/>
      <c r="U214" s="75"/>
      <c r="V214" s="74"/>
      <c r="W214" s="74"/>
      <c r="X214" s="74"/>
      <c r="Y214" s="73"/>
      <c r="Z214" s="72"/>
      <c r="AA214" s="65"/>
      <c r="AB214" s="65"/>
      <c r="AC214" s="125"/>
      <c r="AD214" s="125"/>
      <c r="AE214" s="126"/>
      <c r="AF214" s="126"/>
      <c r="AG214" s="126"/>
      <c r="AH214" s="125"/>
      <c r="AI214" s="125"/>
      <c r="AJ214" s="125"/>
      <c r="AK214" s="125"/>
      <c r="AL214" s="125"/>
      <c r="AM214" s="125"/>
      <c r="AN214" s="125"/>
      <c r="AO214" s="82"/>
      <c r="AP214" s="125"/>
      <c r="AQ214" s="125"/>
      <c r="AR214" s="125"/>
      <c r="AS214" s="125"/>
      <c r="AT214" s="125"/>
      <c r="AU214" s="125"/>
      <c r="AV214" s="125"/>
      <c r="AW214" s="126"/>
      <c r="AX214" s="126"/>
      <c r="AY214" s="126"/>
      <c r="AZ214" s="125"/>
      <c r="BA214" s="125"/>
      <c r="BB214" s="65"/>
      <c r="BC214" s="65"/>
      <c r="BD214" s="125"/>
      <c r="BE214" s="125"/>
      <c r="BF214" s="126"/>
      <c r="BG214" s="126"/>
      <c r="BH214" s="126"/>
      <c r="BI214" s="125"/>
      <c r="BJ214" s="125"/>
      <c r="BK214" s="125"/>
      <c r="BL214" s="125"/>
      <c r="BM214" s="125"/>
      <c r="BN214" s="125"/>
      <c r="BO214" s="129"/>
      <c r="BP214" s="82"/>
      <c r="BQ214" s="129"/>
      <c r="BR214" s="125"/>
      <c r="BS214" s="125"/>
      <c r="BT214" s="125"/>
      <c r="BU214" s="125"/>
      <c r="BV214" s="125"/>
      <c r="BW214" s="125"/>
      <c r="BX214" s="126"/>
      <c r="BY214" s="126"/>
      <c r="BZ214" s="126"/>
      <c r="CA214" s="125"/>
      <c r="CB214" s="125"/>
    </row>
    <row r="215" spans="1:80" x14ac:dyDescent="0.3">
      <c r="A215" s="65"/>
      <c r="B215" s="70"/>
      <c r="C215" s="70"/>
      <c r="D215" s="71"/>
      <c r="E215" s="71"/>
      <c r="F215" s="71"/>
      <c r="G215" s="70"/>
      <c r="H215" s="70"/>
      <c r="I215" s="70"/>
      <c r="J215" s="70"/>
      <c r="K215" s="70"/>
      <c r="L215" s="70"/>
      <c r="M215" s="70"/>
      <c r="N215" s="194"/>
      <c r="O215" s="80"/>
      <c r="P215" s="75"/>
      <c r="Q215" s="75"/>
      <c r="R215" s="75"/>
      <c r="S215" s="75"/>
      <c r="T215" s="75"/>
      <c r="U215" s="75"/>
      <c r="V215" s="74"/>
      <c r="W215" s="74"/>
      <c r="X215" s="74"/>
      <c r="Y215" s="73"/>
      <c r="Z215" s="72"/>
      <c r="AA215" s="65"/>
      <c r="AB215" s="65"/>
      <c r="AC215" s="125"/>
      <c r="AD215" s="125"/>
      <c r="AE215" s="126"/>
      <c r="AF215" s="126"/>
      <c r="AG215" s="126"/>
      <c r="AH215" s="125"/>
      <c r="AI215" s="125"/>
      <c r="AJ215" s="125"/>
      <c r="AK215" s="125"/>
      <c r="AL215" s="125"/>
      <c r="AM215" s="125"/>
      <c r="AN215" s="125"/>
      <c r="AO215" s="82"/>
      <c r="AP215" s="125"/>
      <c r="AQ215" s="125"/>
      <c r="AR215" s="125"/>
      <c r="AS215" s="125"/>
      <c r="AT215" s="125"/>
      <c r="AU215" s="125"/>
      <c r="AV215" s="125"/>
      <c r="AW215" s="126"/>
      <c r="AX215" s="126"/>
      <c r="AY215" s="126"/>
      <c r="AZ215" s="125"/>
      <c r="BA215" s="125"/>
      <c r="BB215" s="65"/>
      <c r="BC215" s="65"/>
      <c r="BD215" s="125"/>
      <c r="BE215" s="125"/>
      <c r="BF215" s="126"/>
      <c r="BG215" s="126"/>
      <c r="BH215" s="126"/>
      <c r="BI215" s="125"/>
      <c r="BJ215" s="125"/>
      <c r="BK215" s="125"/>
      <c r="BL215" s="125"/>
      <c r="BM215" s="125"/>
      <c r="BN215" s="125"/>
      <c r="BO215" s="129"/>
      <c r="BP215" s="82"/>
      <c r="BQ215" s="129"/>
      <c r="BR215" s="125"/>
      <c r="BS215" s="125"/>
      <c r="BT215" s="125"/>
      <c r="BU215" s="125"/>
      <c r="BV215" s="125"/>
      <c r="BW215" s="125"/>
      <c r="BX215" s="126"/>
      <c r="BY215" s="126"/>
      <c r="BZ215" s="126"/>
      <c r="CA215" s="125"/>
      <c r="CB215" s="125"/>
    </row>
    <row r="216" spans="1:80" x14ac:dyDescent="0.3">
      <c r="A216" s="65"/>
      <c r="B216" s="70"/>
      <c r="C216" s="70"/>
      <c r="D216" s="71"/>
      <c r="E216" s="71"/>
      <c r="F216" s="71"/>
      <c r="G216" s="70"/>
      <c r="H216" s="70"/>
      <c r="I216" s="70"/>
      <c r="J216" s="70"/>
      <c r="K216" s="70"/>
      <c r="L216" s="70"/>
      <c r="M216" s="70"/>
      <c r="N216" s="194"/>
      <c r="O216" s="80"/>
      <c r="P216" s="75"/>
      <c r="Q216" s="75"/>
      <c r="R216" s="75"/>
      <c r="S216" s="75"/>
      <c r="T216" s="75"/>
      <c r="U216" s="75"/>
      <c r="V216" s="74"/>
      <c r="W216" s="74"/>
      <c r="X216" s="74"/>
      <c r="Y216" s="73"/>
      <c r="Z216" s="72"/>
      <c r="AA216" s="65"/>
      <c r="AB216" s="65"/>
      <c r="AC216" s="125"/>
      <c r="AD216" s="125"/>
      <c r="AE216" s="126"/>
      <c r="AF216" s="126"/>
      <c r="AG216" s="126"/>
      <c r="AH216" s="125"/>
      <c r="AI216" s="125"/>
      <c r="AJ216" s="125"/>
      <c r="AK216" s="125"/>
      <c r="AL216" s="125"/>
      <c r="AM216" s="125"/>
      <c r="AN216" s="125"/>
      <c r="AO216" s="82"/>
      <c r="AP216" s="125"/>
      <c r="AQ216" s="125"/>
      <c r="AR216" s="125"/>
      <c r="AS216" s="125"/>
      <c r="AT216" s="125"/>
      <c r="AU216" s="125"/>
      <c r="AV216" s="125"/>
      <c r="AW216" s="126"/>
      <c r="AX216" s="126"/>
      <c r="AY216" s="126"/>
      <c r="AZ216" s="125"/>
      <c r="BA216" s="125"/>
      <c r="BB216" s="65"/>
      <c r="BC216" s="65"/>
      <c r="BD216" s="125"/>
      <c r="BE216" s="125"/>
      <c r="BF216" s="126"/>
      <c r="BG216" s="126"/>
      <c r="BH216" s="126"/>
      <c r="BI216" s="125"/>
      <c r="BJ216" s="125"/>
      <c r="BK216" s="125"/>
      <c r="BL216" s="125"/>
      <c r="BM216" s="125"/>
      <c r="BN216" s="125"/>
      <c r="BO216" s="129"/>
      <c r="BP216" s="82"/>
      <c r="BQ216" s="129"/>
      <c r="BR216" s="125"/>
      <c r="BS216" s="125"/>
      <c r="BT216" s="125"/>
      <c r="BU216" s="125"/>
      <c r="BV216" s="125"/>
      <c r="BW216" s="125"/>
      <c r="BX216" s="126"/>
      <c r="BY216" s="126"/>
      <c r="BZ216" s="126"/>
      <c r="CA216" s="125"/>
      <c r="CB216" s="125"/>
    </row>
    <row r="217" spans="1:80" x14ac:dyDescent="0.3">
      <c r="A217" s="65"/>
      <c r="B217" s="70"/>
      <c r="C217" s="70"/>
      <c r="D217" s="71"/>
      <c r="E217" s="71"/>
      <c r="F217" s="71"/>
      <c r="G217" s="70"/>
      <c r="H217" s="70"/>
      <c r="I217" s="70"/>
      <c r="J217" s="70"/>
      <c r="K217" s="70"/>
      <c r="L217" s="70"/>
      <c r="M217" s="70"/>
      <c r="N217" s="194"/>
      <c r="O217" s="80"/>
      <c r="P217" s="75"/>
      <c r="Q217" s="75"/>
      <c r="R217" s="75"/>
      <c r="S217" s="75"/>
      <c r="T217" s="75"/>
      <c r="U217" s="75"/>
      <c r="V217" s="74"/>
      <c r="W217" s="74"/>
      <c r="X217" s="74"/>
      <c r="Y217" s="73"/>
      <c r="Z217" s="72"/>
      <c r="AA217" s="65"/>
      <c r="AB217" s="65"/>
      <c r="AC217" s="125"/>
      <c r="AD217" s="125"/>
      <c r="AE217" s="126"/>
      <c r="AF217" s="126"/>
      <c r="AG217" s="126"/>
      <c r="AH217" s="125"/>
      <c r="AI217" s="125"/>
      <c r="AJ217" s="125"/>
      <c r="AK217" s="125"/>
      <c r="AL217" s="125"/>
      <c r="AM217" s="125"/>
      <c r="AN217" s="125"/>
      <c r="AO217" s="82"/>
      <c r="AP217" s="125"/>
      <c r="AQ217" s="125"/>
      <c r="AR217" s="125"/>
      <c r="AS217" s="125"/>
      <c r="AT217" s="125"/>
      <c r="AU217" s="125"/>
      <c r="AV217" s="125"/>
      <c r="AW217" s="126"/>
      <c r="AX217" s="126"/>
      <c r="AY217" s="126"/>
      <c r="AZ217" s="125"/>
      <c r="BA217" s="125"/>
      <c r="BB217" s="65"/>
      <c r="BC217" s="65"/>
      <c r="BD217" s="125"/>
      <c r="BE217" s="125"/>
      <c r="BF217" s="126"/>
      <c r="BG217" s="126"/>
      <c r="BH217" s="126"/>
      <c r="BI217" s="125"/>
      <c r="BJ217" s="125"/>
      <c r="BK217" s="125"/>
      <c r="BL217" s="125"/>
      <c r="BM217" s="125"/>
      <c r="BN217" s="125"/>
      <c r="BO217" s="129"/>
      <c r="BP217" s="82"/>
      <c r="BQ217" s="129"/>
      <c r="BR217" s="125"/>
      <c r="BS217" s="125"/>
      <c r="BT217" s="125"/>
      <c r="BU217" s="125"/>
      <c r="BV217" s="125"/>
      <c r="BW217" s="125"/>
      <c r="BX217" s="126"/>
      <c r="BY217" s="126"/>
      <c r="BZ217" s="126"/>
      <c r="CA217" s="125"/>
      <c r="CB217" s="125"/>
    </row>
    <row r="218" spans="1:80" x14ac:dyDescent="0.3">
      <c r="A218" s="65"/>
      <c r="B218" s="70"/>
      <c r="C218" s="70"/>
      <c r="D218" s="71"/>
      <c r="E218" s="71"/>
      <c r="F218" s="71"/>
      <c r="G218" s="70"/>
      <c r="H218" s="70"/>
      <c r="I218" s="70"/>
      <c r="J218" s="70"/>
      <c r="K218" s="70"/>
      <c r="L218" s="70"/>
      <c r="M218" s="70"/>
      <c r="N218" s="194"/>
      <c r="O218" s="80"/>
      <c r="P218" s="75"/>
      <c r="Q218" s="75"/>
      <c r="R218" s="75"/>
      <c r="S218" s="75"/>
      <c r="T218" s="75"/>
      <c r="U218" s="75"/>
      <c r="V218" s="74"/>
      <c r="W218" s="74"/>
      <c r="X218" s="74"/>
      <c r="Y218" s="73"/>
      <c r="Z218" s="72"/>
      <c r="AA218" s="65"/>
      <c r="AB218" s="65"/>
      <c r="AC218" s="125"/>
      <c r="AD218" s="125"/>
      <c r="AE218" s="126"/>
      <c r="AF218" s="126"/>
      <c r="AG218" s="126"/>
      <c r="AH218" s="125"/>
      <c r="AI218" s="125"/>
      <c r="AJ218" s="125"/>
      <c r="AK218" s="125"/>
      <c r="AL218" s="125"/>
      <c r="AM218" s="125"/>
      <c r="AN218" s="125"/>
      <c r="AO218" s="82"/>
      <c r="AP218" s="125"/>
      <c r="AQ218" s="125"/>
      <c r="AR218" s="125"/>
      <c r="AS218" s="125"/>
      <c r="AT218" s="125"/>
      <c r="AU218" s="125"/>
      <c r="AV218" s="125"/>
      <c r="AW218" s="126"/>
      <c r="AX218" s="126"/>
      <c r="AY218" s="126"/>
      <c r="AZ218" s="125"/>
      <c r="BA218" s="125"/>
      <c r="BB218" s="65"/>
      <c r="BC218" s="65"/>
      <c r="BD218" s="125"/>
      <c r="BE218" s="125"/>
      <c r="BF218" s="126"/>
      <c r="BG218" s="126"/>
      <c r="BH218" s="126"/>
      <c r="BI218" s="125"/>
      <c r="BJ218" s="125"/>
      <c r="BK218" s="125"/>
      <c r="BL218" s="125"/>
      <c r="BM218" s="125"/>
      <c r="BN218" s="125"/>
      <c r="BO218" s="129"/>
      <c r="BP218" s="82"/>
      <c r="BQ218" s="129"/>
      <c r="BR218" s="125"/>
      <c r="BS218" s="125"/>
      <c r="BT218" s="125"/>
      <c r="BU218" s="125"/>
      <c r="BV218" s="125"/>
      <c r="BW218" s="125"/>
      <c r="BX218" s="126"/>
      <c r="BY218" s="126"/>
      <c r="BZ218" s="126"/>
      <c r="CA218" s="125"/>
      <c r="CB218" s="125"/>
    </row>
    <row r="219" spans="1:80" x14ac:dyDescent="0.3">
      <c r="A219" s="65"/>
      <c r="B219" s="70"/>
      <c r="C219" s="70"/>
      <c r="D219" s="71"/>
      <c r="E219" s="71"/>
      <c r="F219" s="71"/>
      <c r="G219" s="70"/>
      <c r="H219" s="70"/>
      <c r="I219" s="70"/>
      <c r="J219" s="70"/>
      <c r="K219" s="70"/>
      <c r="L219" s="70"/>
      <c r="M219" s="70"/>
      <c r="N219" s="194"/>
      <c r="O219" s="80"/>
      <c r="P219" s="75"/>
      <c r="Q219" s="75"/>
      <c r="R219" s="75"/>
      <c r="S219" s="75"/>
      <c r="T219" s="75"/>
      <c r="U219" s="75"/>
      <c r="V219" s="74"/>
      <c r="W219" s="74"/>
      <c r="X219" s="74"/>
      <c r="Y219" s="73"/>
      <c r="Z219" s="72"/>
      <c r="AA219" s="65"/>
      <c r="AB219" s="65"/>
      <c r="AC219" s="125"/>
      <c r="AD219" s="125"/>
      <c r="AE219" s="126"/>
      <c r="AF219" s="126"/>
      <c r="AG219" s="126"/>
      <c r="AH219" s="125"/>
      <c r="AI219" s="125"/>
      <c r="AJ219" s="125"/>
      <c r="AK219" s="125"/>
      <c r="AL219" s="125"/>
      <c r="AM219" s="125"/>
      <c r="AN219" s="125"/>
      <c r="AO219" s="82"/>
      <c r="AP219" s="125"/>
      <c r="AQ219" s="125"/>
      <c r="AR219" s="125"/>
      <c r="AS219" s="125"/>
      <c r="AT219" s="125"/>
      <c r="AU219" s="125"/>
      <c r="AV219" s="125"/>
      <c r="AW219" s="126"/>
      <c r="AX219" s="126"/>
      <c r="AY219" s="126"/>
      <c r="AZ219" s="125"/>
      <c r="BA219" s="125"/>
      <c r="BB219" s="65"/>
      <c r="BC219" s="65"/>
      <c r="BD219" s="125"/>
      <c r="BE219" s="125"/>
      <c r="BF219" s="126"/>
      <c r="BG219" s="126"/>
      <c r="BH219" s="126"/>
      <c r="BI219" s="125"/>
      <c r="BJ219" s="125"/>
      <c r="BK219" s="125"/>
      <c r="BL219" s="125"/>
      <c r="BM219" s="125"/>
      <c r="BN219" s="125"/>
      <c r="BO219" s="129"/>
      <c r="BP219" s="82"/>
      <c r="BQ219" s="129"/>
      <c r="BR219" s="125"/>
      <c r="BS219" s="125"/>
      <c r="BT219" s="125"/>
      <c r="BU219" s="125"/>
      <c r="BV219" s="125"/>
      <c r="BW219" s="125"/>
      <c r="BX219" s="126"/>
      <c r="BY219" s="126"/>
      <c r="BZ219" s="126"/>
      <c r="CA219" s="125"/>
      <c r="CB219" s="125"/>
    </row>
    <row r="220" spans="1:80" x14ac:dyDescent="0.3">
      <c r="A220" s="65"/>
      <c r="B220" s="70"/>
      <c r="C220" s="70"/>
      <c r="D220" s="71"/>
      <c r="E220" s="71"/>
      <c r="F220" s="71"/>
      <c r="G220" s="70"/>
      <c r="H220" s="70"/>
      <c r="I220" s="70"/>
      <c r="J220" s="70"/>
      <c r="K220" s="70"/>
      <c r="L220" s="70"/>
      <c r="M220" s="70"/>
      <c r="N220" s="194"/>
      <c r="O220" s="80"/>
      <c r="P220" s="75"/>
      <c r="Q220" s="75"/>
      <c r="R220" s="75"/>
      <c r="S220" s="75"/>
      <c r="T220" s="75"/>
      <c r="U220" s="75"/>
      <c r="V220" s="74"/>
      <c r="W220" s="74"/>
      <c r="X220" s="74"/>
      <c r="Y220" s="73"/>
      <c r="Z220" s="72"/>
      <c r="AA220" s="65"/>
      <c r="AB220" s="65"/>
      <c r="AC220" s="125"/>
      <c r="AD220" s="125"/>
      <c r="AE220" s="126"/>
      <c r="AF220" s="126"/>
      <c r="AG220" s="126"/>
      <c r="AH220" s="125"/>
      <c r="AI220" s="125"/>
      <c r="AJ220" s="125"/>
      <c r="AK220" s="125"/>
      <c r="AL220" s="125"/>
      <c r="AM220" s="125"/>
      <c r="AN220" s="125"/>
      <c r="AO220" s="82"/>
      <c r="AP220" s="125"/>
      <c r="AQ220" s="125"/>
      <c r="AR220" s="125"/>
      <c r="AS220" s="125"/>
      <c r="AT220" s="125"/>
      <c r="AU220" s="125"/>
      <c r="AV220" s="125"/>
      <c r="AW220" s="126"/>
      <c r="AX220" s="126"/>
      <c r="AY220" s="126"/>
      <c r="AZ220" s="125"/>
      <c r="BA220" s="125"/>
      <c r="BB220" s="65"/>
      <c r="BC220" s="65"/>
      <c r="BD220" s="125"/>
      <c r="BE220" s="125"/>
      <c r="BF220" s="126"/>
      <c r="BG220" s="126"/>
      <c r="BH220" s="126"/>
      <c r="BI220" s="125"/>
      <c r="BJ220" s="125"/>
      <c r="BK220" s="125"/>
      <c r="BL220" s="125"/>
      <c r="BM220" s="125"/>
      <c r="BN220" s="125"/>
      <c r="BO220" s="129"/>
      <c r="BP220" s="82"/>
      <c r="BQ220" s="129"/>
      <c r="BR220" s="125"/>
      <c r="BS220" s="125"/>
      <c r="BT220" s="125"/>
      <c r="BU220" s="125"/>
      <c r="BV220" s="125"/>
      <c r="BW220" s="125"/>
      <c r="BX220" s="126"/>
      <c r="BY220" s="126"/>
      <c r="BZ220" s="126"/>
      <c r="CA220" s="125"/>
      <c r="CB220" s="125"/>
    </row>
    <row r="221" spans="1:80" x14ac:dyDescent="0.3">
      <c r="A221" s="65"/>
      <c r="B221" s="70"/>
      <c r="C221" s="70"/>
      <c r="D221" s="71"/>
      <c r="E221" s="71"/>
      <c r="F221" s="71"/>
      <c r="G221" s="70"/>
      <c r="H221" s="70"/>
      <c r="I221" s="70"/>
      <c r="J221" s="70"/>
      <c r="K221" s="70"/>
      <c r="L221" s="70"/>
      <c r="M221" s="70"/>
      <c r="N221" s="194"/>
      <c r="O221" s="80"/>
      <c r="P221" s="75"/>
      <c r="Q221" s="75"/>
      <c r="R221" s="75"/>
      <c r="S221" s="75"/>
      <c r="T221" s="75"/>
      <c r="U221" s="75"/>
      <c r="V221" s="74"/>
      <c r="W221" s="74"/>
      <c r="X221" s="74"/>
      <c r="Y221" s="73"/>
      <c r="Z221" s="72"/>
      <c r="AA221" s="65"/>
      <c r="AB221" s="65"/>
      <c r="AC221" s="125"/>
      <c r="AD221" s="125"/>
      <c r="AE221" s="126"/>
      <c r="AF221" s="126"/>
      <c r="AG221" s="126"/>
      <c r="AH221" s="125"/>
      <c r="AI221" s="125"/>
      <c r="AJ221" s="125"/>
      <c r="AK221" s="125"/>
      <c r="AL221" s="125"/>
      <c r="AM221" s="125"/>
      <c r="AN221" s="125"/>
      <c r="AO221" s="82"/>
      <c r="AP221" s="125"/>
      <c r="AQ221" s="125"/>
      <c r="AR221" s="125"/>
      <c r="AS221" s="125"/>
      <c r="AT221" s="125"/>
      <c r="AU221" s="125"/>
      <c r="AV221" s="125"/>
      <c r="AW221" s="126"/>
      <c r="AX221" s="126"/>
      <c r="AY221" s="126"/>
      <c r="AZ221" s="125"/>
      <c r="BA221" s="125"/>
      <c r="BB221" s="65"/>
      <c r="BC221" s="65"/>
      <c r="BD221" s="125"/>
      <c r="BE221" s="125"/>
      <c r="BF221" s="126"/>
      <c r="BG221" s="126"/>
      <c r="BH221" s="126"/>
      <c r="BI221" s="125"/>
      <c r="BJ221" s="125"/>
      <c r="BK221" s="125"/>
      <c r="BL221" s="125"/>
      <c r="BM221" s="125"/>
      <c r="BN221" s="125"/>
      <c r="BO221" s="129"/>
      <c r="BP221" s="82"/>
      <c r="BQ221" s="129"/>
      <c r="BR221" s="125"/>
      <c r="BS221" s="125"/>
      <c r="BT221" s="125"/>
      <c r="BU221" s="125"/>
      <c r="BV221" s="125"/>
      <c r="BW221" s="125"/>
      <c r="BX221" s="126"/>
      <c r="BY221" s="126"/>
      <c r="BZ221" s="126"/>
      <c r="CA221" s="125"/>
      <c r="CB221" s="125"/>
    </row>
    <row r="222" spans="1:80" x14ac:dyDescent="0.3">
      <c r="A222" s="65"/>
      <c r="B222" s="70"/>
      <c r="C222" s="70"/>
      <c r="D222" s="71"/>
      <c r="E222" s="71"/>
      <c r="F222" s="71"/>
      <c r="G222" s="70"/>
      <c r="H222" s="70"/>
      <c r="I222" s="70"/>
      <c r="J222" s="70"/>
      <c r="K222" s="70"/>
      <c r="L222" s="70"/>
      <c r="M222" s="70"/>
      <c r="N222" s="194"/>
      <c r="O222" s="80"/>
      <c r="P222" s="75"/>
      <c r="Q222" s="75"/>
      <c r="R222" s="75"/>
      <c r="S222" s="75"/>
      <c r="T222" s="75"/>
      <c r="U222" s="75"/>
      <c r="V222" s="74"/>
      <c r="W222" s="74"/>
      <c r="X222" s="74"/>
      <c r="Y222" s="73"/>
      <c r="Z222" s="72"/>
      <c r="AA222" s="65"/>
      <c r="AB222" s="65"/>
      <c r="AC222" s="125"/>
      <c r="AD222" s="125"/>
      <c r="AE222" s="126"/>
      <c r="AF222" s="126"/>
      <c r="AG222" s="126"/>
      <c r="AH222" s="125"/>
      <c r="AI222" s="125"/>
      <c r="AJ222" s="125"/>
      <c r="AK222" s="125"/>
      <c r="AL222" s="125"/>
      <c r="AM222" s="125"/>
      <c r="AN222" s="125"/>
      <c r="AO222" s="82"/>
      <c r="AP222" s="125"/>
      <c r="AQ222" s="125"/>
      <c r="AR222" s="125"/>
      <c r="AS222" s="125"/>
      <c r="AT222" s="125"/>
      <c r="AU222" s="125"/>
      <c r="AV222" s="125"/>
      <c r="AW222" s="126"/>
      <c r="AX222" s="126"/>
      <c r="AY222" s="126"/>
      <c r="AZ222" s="125"/>
      <c r="BA222" s="125"/>
      <c r="BB222" s="65"/>
      <c r="BC222" s="65"/>
      <c r="BD222" s="125"/>
      <c r="BE222" s="125"/>
      <c r="BF222" s="126"/>
      <c r="BG222" s="126"/>
      <c r="BH222" s="126"/>
      <c r="BI222" s="125"/>
      <c r="BJ222" s="125"/>
      <c r="BK222" s="125"/>
      <c r="BL222" s="125"/>
      <c r="BM222" s="125"/>
      <c r="BN222" s="125"/>
      <c r="BO222" s="129"/>
      <c r="BP222" s="82"/>
      <c r="BQ222" s="129"/>
      <c r="BR222" s="125"/>
      <c r="BS222" s="125"/>
      <c r="BT222" s="125"/>
      <c r="BU222" s="125"/>
      <c r="BV222" s="125"/>
      <c r="BW222" s="125"/>
      <c r="BX222" s="126"/>
      <c r="BY222" s="126"/>
      <c r="BZ222" s="126"/>
      <c r="CA222" s="125"/>
      <c r="CB222" s="125"/>
    </row>
    <row r="223" spans="1:80" x14ac:dyDescent="0.3">
      <c r="A223" s="65"/>
      <c r="B223" s="70"/>
      <c r="C223" s="70"/>
      <c r="D223" s="71"/>
      <c r="E223" s="71"/>
      <c r="F223" s="71"/>
      <c r="G223" s="70"/>
      <c r="H223" s="70"/>
      <c r="I223" s="70"/>
      <c r="J223" s="70"/>
      <c r="K223" s="70"/>
      <c r="L223" s="70"/>
      <c r="M223" s="70"/>
      <c r="N223" s="194"/>
      <c r="O223" s="80"/>
      <c r="P223" s="75"/>
      <c r="Q223" s="75"/>
      <c r="R223" s="75"/>
      <c r="S223" s="75"/>
      <c r="T223" s="75"/>
      <c r="U223" s="75"/>
      <c r="V223" s="74"/>
      <c r="W223" s="74"/>
      <c r="X223" s="74"/>
      <c r="Y223" s="73"/>
      <c r="Z223" s="72"/>
      <c r="AA223" s="65"/>
      <c r="AB223" s="65"/>
      <c r="AC223" s="125"/>
      <c r="AD223" s="125"/>
      <c r="AE223" s="126"/>
      <c r="AF223" s="126"/>
      <c r="AG223" s="126"/>
      <c r="AH223" s="125"/>
      <c r="AI223" s="125"/>
      <c r="AJ223" s="125"/>
      <c r="AK223" s="125"/>
      <c r="AL223" s="125"/>
      <c r="AM223" s="125"/>
      <c r="AN223" s="125"/>
      <c r="AO223" s="82"/>
      <c r="AP223" s="125"/>
      <c r="AQ223" s="125"/>
      <c r="AR223" s="125"/>
      <c r="AS223" s="125"/>
      <c r="AT223" s="125"/>
      <c r="AU223" s="125"/>
      <c r="AV223" s="125"/>
      <c r="AW223" s="126"/>
      <c r="AX223" s="126"/>
      <c r="AY223" s="126"/>
      <c r="AZ223" s="125"/>
      <c r="BA223" s="125"/>
      <c r="BB223" s="65"/>
      <c r="BC223" s="65"/>
      <c r="BD223" s="125"/>
      <c r="BE223" s="125"/>
      <c r="BF223" s="126"/>
      <c r="BG223" s="126"/>
      <c r="BH223" s="126"/>
      <c r="BI223" s="125"/>
      <c r="BJ223" s="125"/>
      <c r="BK223" s="125"/>
      <c r="BL223" s="125"/>
      <c r="BM223" s="125"/>
      <c r="BN223" s="125"/>
      <c r="BO223" s="129"/>
      <c r="BP223" s="82"/>
      <c r="BQ223" s="129"/>
      <c r="BR223" s="125"/>
      <c r="BS223" s="125"/>
      <c r="BT223" s="125"/>
      <c r="BU223" s="125"/>
      <c r="BV223" s="125"/>
      <c r="BW223" s="125"/>
      <c r="BX223" s="126"/>
      <c r="BY223" s="126"/>
      <c r="BZ223" s="126"/>
      <c r="CA223" s="125"/>
      <c r="CB223" s="125"/>
    </row>
    <row r="224" spans="1:80" x14ac:dyDescent="0.3">
      <c r="A224" s="65"/>
      <c r="B224" s="70"/>
      <c r="C224" s="70"/>
      <c r="D224" s="71"/>
      <c r="E224" s="71"/>
      <c r="F224" s="71"/>
      <c r="G224" s="70"/>
      <c r="H224" s="70"/>
      <c r="I224" s="70"/>
      <c r="J224" s="70"/>
      <c r="K224" s="70"/>
      <c r="L224" s="70"/>
      <c r="M224" s="70"/>
      <c r="N224" s="194"/>
      <c r="O224" s="80"/>
      <c r="P224" s="75"/>
      <c r="Q224" s="75"/>
      <c r="R224" s="75"/>
      <c r="S224" s="75"/>
      <c r="T224" s="75"/>
      <c r="U224" s="75"/>
      <c r="V224" s="74"/>
      <c r="W224" s="74"/>
      <c r="X224" s="74"/>
      <c r="Y224" s="73"/>
      <c r="Z224" s="72"/>
      <c r="AA224" s="65"/>
      <c r="AB224" s="65"/>
      <c r="AC224" s="125"/>
      <c r="AD224" s="125"/>
      <c r="AE224" s="126"/>
      <c r="AF224" s="126"/>
      <c r="AG224" s="126"/>
      <c r="AH224" s="125"/>
      <c r="AI224" s="125"/>
      <c r="AJ224" s="125"/>
      <c r="AK224" s="125"/>
      <c r="AL224" s="125"/>
      <c r="AM224" s="125"/>
      <c r="AN224" s="125"/>
      <c r="AO224" s="82"/>
      <c r="AP224" s="125"/>
      <c r="AQ224" s="125"/>
      <c r="AR224" s="125"/>
      <c r="AS224" s="125"/>
      <c r="AT224" s="125"/>
      <c r="AU224" s="125"/>
      <c r="AV224" s="125"/>
      <c r="AW224" s="126"/>
      <c r="AX224" s="126"/>
      <c r="AY224" s="126"/>
      <c r="AZ224" s="125"/>
      <c r="BA224" s="125"/>
      <c r="BB224" s="65"/>
      <c r="BC224" s="65"/>
      <c r="BD224" s="125"/>
      <c r="BE224" s="125"/>
      <c r="BF224" s="126"/>
      <c r="BG224" s="126"/>
      <c r="BH224" s="126"/>
      <c r="BI224" s="125"/>
      <c r="BJ224" s="125"/>
      <c r="BK224" s="125"/>
      <c r="BL224" s="125"/>
      <c r="BM224" s="125"/>
      <c r="BN224" s="125"/>
      <c r="BO224" s="129"/>
      <c r="BP224" s="82"/>
      <c r="BQ224" s="129"/>
      <c r="BR224" s="125"/>
      <c r="BS224" s="125"/>
      <c r="BT224" s="125"/>
      <c r="BU224" s="125"/>
      <c r="BV224" s="125"/>
      <c r="BW224" s="125"/>
      <c r="BX224" s="126"/>
      <c r="BY224" s="126"/>
      <c r="BZ224" s="126"/>
      <c r="CA224" s="125"/>
      <c r="CB224" s="125"/>
    </row>
    <row r="225" spans="1:80" x14ac:dyDescent="0.3">
      <c r="A225" s="65"/>
      <c r="B225" s="70"/>
      <c r="C225" s="70"/>
      <c r="D225" s="71"/>
      <c r="E225" s="71"/>
      <c r="F225" s="71"/>
      <c r="G225" s="70"/>
      <c r="H225" s="70"/>
      <c r="I225" s="70"/>
      <c r="J225" s="70"/>
      <c r="K225" s="70"/>
      <c r="L225" s="70"/>
      <c r="M225" s="70"/>
      <c r="N225" s="194"/>
      <c r="O225" s="80"/>
      <c r="P225" s="75"/>
      <c r="Q225" s="75"/>
      <c r="R225" s="75"/>
      <c r="S225" s="75"/>
      <c r="T225" s="75"/>
      <c r="U225" s="75"/>
      <c r="V225" s="74"/>
      <c r="W225" s="74"/>
      <c r="X225" s="74"/>
      <c r="Y225" s="73"/>
      <c r="Z225" s="72"/>
      <c r="AA225" s="65"/>
      <c r="AB225" s="65"/>
      <c r="AC225" s="65"/>
      <c r="AD225" s="65"/>
      <c r="AE225" s="65"/>
      <c r="AF225" s="65"/>
      <c r="AG225" s="65"/>
      <c r="AH225" s="65"/>
      <c r="AI225" s="65"/>
      <c r="AJ225" s="65"/>
      <c r="AK225" s="65"/>
      <c r="AL225" s="65"/>
      <c r="AM225" s="65"/>
      <c r="AN225" s="125"/>
      <c r="AO225" s="66"/>
      <c r="AP225" s="125"/>
      <c r="AQ225" s="65"/>
      <c r="AR225" s="65"/>
      <c r="AS225" s="65"/>
      <c r="AT225" s="65"/>
      <c r="AU225" s="65"/>
      <c r="AV225" s="65"/>
      <c r="AW225" s="65"/>
      <c r="AX225" s="65"/>
      <c r="AY225" s="65"/>
      <c r="AZ225" s="65"/>
      <c r="BA225" s="65"/>
      <c r="BB225" s="65"/>
      <c r="BC225" s="65"/>
      <c r="BD225" s="65"/>
      <c r="BE225" s="65"/>
      <c r="BF225" s="65"/>
      <c r="BG225" s="65"/>
      <c r="BH225" s="65"/>
      <c r="BI225" s="65"/>
      <c r="BJ225" s="65"/>
      <c r="BK225" s="65"/>
      <c r="BL225" s="65"/>
      <c r="BM225" s="65"/>
      <c r="BN225" s="65"/>
      <c r="BO225" s="65"/>
      <c r="BP225" s="66"/>
      <c r="BQ225" s="65"/>
      <c r="BR225" s="65"/>
      <c r="BS225" s="65"/>
      <c r="BT225" s="65"/>
      <c r="BU225" s="65"/>
      <c r="BV225" s="65"/>
      <c r="BW225" s="65"/>
      <c r="BX225" s="65"/>
      <c r="BY225" s="65"/>
      <c r="BZ225" s="65"/>
      <c r="CA225" s="65"/>
      <c r="CB225" s="65"/>
    </row>
    <row r="226" spans="1:80" x14ac:dyDescent="0.3">
      <c r="A226" s="65"/>
      <c r="B226" s="70"/>
      <c r="C226" s="70"/>
      <c r="D226" s="71"/>
      <c r="E226" s="71"/>
      <c r="F226" s="71"/>
      <c r="G226" s="70"/>
      <c r="H226" s="70"/>
      <c r="I226" s="70"/>
      <c r="J226" s="70"/>
      <c r="K226" s="70"/>
      <c r="L226" s="70"/>
      <c r="M226" s="70"/>
      <c r="N226" s="194"/>
      <c r="O226" s="80"/>
      <c r="P226" s="75"/>
      <c r="Q226" s="75"/>
      <c r="R226" s="75"/>
      <c r="S226" s="75"/>
      <c r="T226" s="75"/>
      <c r="U226" s="75"/>
      <c r="V226" s="74"/>
      <c r="W226" s="74"/>
      <c r="X226" s="74"/>
      <c r="Y226" s="73"/>
      <c r="Z226" s="72"/>
      <c r="AA226" s="65"/>
      <c r="AB226" s="65"/>
      <c r="AC226" s="82"/>
      <c r="AD226" s="82"/>
      <c r="AE226" s="82"/>
      <c r="AF226" s="82"/>
      <c r="AG226" s="82"/>
      <c r="AH226" s="82"/>
      <c r="AI226" s="82"/>
      <c r="AJ226" s="82"/>
      <c r="AK226" s="82"/>
      <c r="AL226" s="82"/>
      <c r="AM226" s="82"/>
      <c r="AN226" s="114"/>
      <c r="AO226" s="82"/>
      <c r="AP226" s="114"/>
      <c r="AQ226" s="82"/>
      <c r="AR226" s="82"/>
      <c r="AS226" s="82"/>
      <c r="AT226" s="82"/>
      <c r="AU226" s="82"/>
      <c r="AV226" s="82"/>
      <c r="AW226" s="82"/>
      <c r="AX226" s="82"/>
      <c r="AY226" s="82"/>
      <c r="AZ226" s="82"/>
      <c r="BA226" s="82"/>
      <c r="BB226" s="65"/>
      <c r="BC226" s="65"/>
      <c r="BD226" s="82"/>
      <c r="BE226" s="82"/>
      <c r="BF226" s="82"/>
      <c r="BG226" s="82"/>
      <c r="BH226" s="82"/>
      <c r="BI226" s="82"/>
      <c r="BJ226" s="82"/>
      <c r="BK226" s="82"/>
      <c r="BL226" s="82"/>
      <c r="BM226" s="82"/>
      <c r="BN226" s="82"/>
      <c r="BO226" s="82"/>
      <c r="BP226" s="82"/>
      <c r="BQ226" s="82"/>
      <c r="BR226" s="82"/>
      <c r="BS226" s="82"/>
      <c r="BT226" s="82"/>
      <c r="BU226" s="82"/>
      <c r="BV226" s="82"/>
      <c r="BW226" s="82"/>
      <c r="BX226" s="82"/>
      <c r="BY226" s="82"/>
      <c r="BZ226" s="82"/>
      <c r="CA226" s="82"/>
      <c r="CB226" s="82"/>
    </row>
    <row r="227" spans="1:80" x14ac:dyDescent="0.3">
      <c r="A227" s="65"/>
      <c r="B227" s="70"/>
      <c r="C227" s="70"/>
      <c r="D227" s="71"/>
      <c r="E227" s="71"/>
      <c r="F227" s="71"/>
      <c r="G227" s="70"/>
      <c r="H227" s="70"/>
      <c r="I227" s="70"/>
      <c r="J227" s="70"/>
      <c r="K227" s="70"/>
      <c r="L227" s="70"/>
      <c r="M227" s="70"/>
      <c r="N227" s="194"/>
      <c r="O227" s="80"/>
      <c r="P227" s="75"/>
      <c r="Q227" s="75"/>
      <c r="R227" s="75"/>
      <c r="S227" s="75"/>
      <c r="T227" s="75"/>
      <c r="U227" s="75"/>
      <c r="V227" s="74"/>
      <c r="W227" s="74"/>
      <c r="X227" s="74"/>
      <c r="Y227" s="73"/>
      <c r="Z227" s="72"/>
      <c r="AA227" s="65"/>
      <c r="AB227" s="65"/>
      <c r="AC227" s="65"/>
      <c r="AD227" s="65"/>
      <c r="AE227" s="130"/>
      <c r="AF227" s="130"/>
      <c r="AG227" s="130"/>
      <c r="AH227" s="131"/>
      <c r="AI227" s="131"/>
      <c r="AJ227" s="131"/>
      <c r="AK227" s="131"/>
      <c r="AL227" s="131"/>
      <c r="AM227" s="131"/>
      <c r="AN227" s="125"/>
      <c r="AO227" s="82"/>
      <c r="AP227" s="125"/>
      <c r="AQ227" s="131"/>
      <c r="AR227" s="131"/>
      <c r="AS227" s="131"/>
      <c r="AT227" s="131"/>
      <c r="AU227" s="131"/>
      <c r="AV227" s="131"/>
      <c r="AW227" s="130"/>
      <c r="AX227" s="130"/>
      <c r="AY227" s="130"/>
      <c r="AZ227" s="65"/>
      <c r="BA227" s="65"/>
      <c r="BB227" s="65"/>
      <c r="BC227" s="65"/>
      <c r="BD227" s="65"/>
      <c r="BE227" s="65"/>
      <c r="BF227" s="130"/>
      <c r="BG227" s="130"/>
      <c r="BH227" s="130"/>
      <c r="BI227" s="131"/>
      <c r="BJ227" s="131"/>
      <c r="BK227" s="131"/>
      <c r="BL227" s="131"/>
      <c r="BM227" s="131"/>
      <c r="BN227" s="131"/>
      <c r="BO227" s="132"/>
      <c r="BP227" s="82"/>
      <c r="BQ227" s="132"/>
      <c r="BR227" s="131"/>
      <c r="BS227" s="131"/>
      <c r="BT227" s="131"/>
      <c r="BU227" s="131"/>
      <c r="BV227" s="131"/>
      <c r="BW227" s="131"/>
      <c r="BX227" s="130"/>
      <c r="BY227" s="130"/>
      <c r="BZ227" s="130"/>
      <c r="CA227" s="65"/>
      <c r="CB227" s="65"/>
    </row>
    <row r="228" spans="1:80" x14ac:dyDescent="0.3">
      <c r="A228" s="65"/>
      <c r="B228" s="70"/>
      <c r="C228" s="70"/>
      <c r="D228" s="71"/>
      <c r="E228" s="71"/>
      <c r="F228" s="71"/>
      <c r="G228" s="70"/>
      <c r="H228" s="70"/>
      <c r="I228" s="70"/>
      <c r="J228" s="70"/>
      <c r="K228" s="70"/>
      <c r="L228" s="70"/>
      <c r="M228" s="70"/>
      <c r="N228" s="195"/>
      <c r="O228" s="70"/>
      <c r="P228" s="70"/>
      <c r="Q228" s="70"/>
      <c r="R228" s="70"/>
      <c r="S228" s="70"/>
      <c r="T228" s="70"/>
      <c r="U228" s="70"/>
      <c r="V228" s="71"/>
      <c r="W228" s="71"/>
      <c r="X228" s="71"/>
      <c r="Y228" s="70"/>
      <c r="Z228" s="70"/>
      <c r="AA228" s="65"/>
      <c r="AB228" s="65"/>
      <c r="AC228" s="128"/>
      <c r="AD228" s="128"/>
      <c r="AE228" s="130"/>
      <c r="AF228" s="130"/>
      <c r="AG228" s="130"/>
      <c r="AH228" s="125"/>
      <c r="AI228" s="125"/>
      <c r="AJ228" s="125"/>
      <c r="AK228" s="125"/>
      <c r="AL228" s="125"/>
      <c r="AM228" s="125"/>
      <c r="AN228" s="125"/>
      <c r="AO228" s="66"/>
      <c r="AP228" s="125"/>
      <c r="AQ228" s="125"/>
      <c r="AR228" s="125"/>
      <c r="AS228" s="125"/>
      <c r="AT228" s="125"/>
      <c r="AU228" s="125"/>
      <c r="AV228" s="125"/>
      <c r="AW228" s="130"/>
      <c r="AX228" s="130"/>
      <c r="AY228" s="130"/>
      <c r="AZ228" s="128"/>
      <c r="BA228" s="128"/>
      <c r="BB228" s="65"/>
      <c r="BC228" s="65"/>
      <c r="BD228" s="128"/>
      <c r="BE228" s="128"/>
      <c r="BF228" s="130"/>
      <c r="BG228" s="130"/>
      <c r="BH228" s="130"/>
      <c r="BI228" s="125"/>
      <c r="BJ228" s="125"/>
      <c r="BK228" s="125"/>
      <c r="BL228" s="125"/>
      <c r="BM228" s="125"/>
      <c r="BN228" s="125"/>
      <c r="BO228" s="133"/>
      <c r="BP228" s="66"/>
      <c r="BQ228" s="132"/>
      <c r="BR228" s="125"/>
      <c r="BS228" s="125"/>
      <c r="BT228" s="125"/>
      <c r="BU228" s="125"/>
      <c r="BV228" s="125"/>
      <c r="BW228" s="125"/>
      <c r="BX228" s="130"/>
      <c r="BY228" s="130"/>
      <c r="BZ228" s="130"/>
      <c r="CA228" s="128"/>
      <c r="CB228" s="128"/>
    </row>
    <row r="229" spans="1:80" x14ac:dyDescent="0.3">
      <c r="A229" s="65"/>
      <c r="B229" s="72"/>
      <c r="C229" s="73"/>
      <c r="D229" s="74"/>
      <c r="E229" s="74"/>
      <c r="F229" s="74"/>
      <c r="G229" s="75"/>
      <c r="H229" s="75"/>
      <c r="I229" s="75"/>
      <c r="J229" s="75"/>
      <c r="K229" s="75"/>
      <c r="L229" s="75"/>
      <c r="M229" s="80"/>
      <c r="N229" s="194"/>
      <c r="O229" s="70"/>
      <c r="P229" s="70"/>
      <c r="Q229" s="70"/>
      <c r="R229" s="70"/>
      <c r="S229" s="70"/>
      <c r="T229" s="70"/>
      <c r="U229" s="70"/>
      <c r="V229" s="71"/>
      <c r="W229" s="71"/>
      <c r="X229" s="71"/>
      <c r="Y229" s="70"/>
      <c r="Z229" s="70"/>
      <c r="AA229" s="65"/>
      <c r="AB229" s="65"/>
      <c r="AC229" s="65"/>
      <c r="AD229" s="65"/>
      <c r="AE229" s="65"/>
      <c r="AF229" s="65"/>
      <c r="AG229" s="65"/>
      <c r="AH229" s="65"/>
      <c r="AI229" s="65"/>
      <c r="AJ229" s="65"/>
      <c r="AK229" s="65"/>
      <c r="AL229" s="65"/>
      <c r="AM229" s="65"/>
      <c r="AN229" s="125"/>
      <c r="AO229" s="66"/>
      <c r="AP229" s="125"/>
      <c r="AQ229" s="65"/>
      <c r="AR229" s="65"/>
      <c r="AS229" s="65"/>
      <c r="AT229" s="65"/>
      <c r="AU229" s="65"/>
      <c r="AV229" s="65"/>
      <c r="AW229" s="65"/>
      <c r="AX229" s="65"/>
      <c r="AY229" s="65"/>
      <c r="AZ229" s="65"/>
      <c r="BA229" s="65"/>
      <c r="BB229" s="65"/>
      <c r="BC229" s="65"/>
      <c r="BD229" s="65"/>
      <c r="BE229" s="65"/>
      <c r="BF229" s="65"/>
      <c r="BG229" s="65"/>
      <c r="BH229" s="65"/>
      <c r="BI229" s="65"/>
      <c r="BJ229" s="65"/>
      <c r="BK229" s="65"/>
      <c r="BL229" s="65"/>
      <c r="BM229" s="65"/>
      <c r="BN229" s="65"/>
      <c r="BO229" s="65"/>
      <c r="BP229" s="66"/>
      <c r="BQ229" s="65"/>
      <c r="BR229" s="65"/>
      <c r="BS229" s="65"/>
      <c r="BT229" s="65"/>
      <c r="BU229" s="65"/>
      <c r="BV229" s="65"/>
      <c r="BW229" s="65"/>
      <c r="BX229" s="65"/>
      <c r="BY229" s="65"/>
      <c r="BZ229" s="65"/>
      <c r="CA229" s="65"/>
      <c r="CB229" s="65"/>
    </row>
    <row r="230" spans="1:80" x14ac:dyDescent="0.3">
      <c r="A230" s="65"/>
      <c r="B230" s="72"/>
      <c r="C230" s="73"/>
      <c r="D230" s="74"/>
      <c r="E230" s="74"/>
      <c r="F230" s="74"/>
      <c r="G230" s="75"/>
      <c r="H230" s="75"/>
      <c r="I230" s="75"/>
      <c r="J230" s="75"/>
      <c r="K230" s="75"/>
      <c r="L230" s="75"/>
      <c r="M230" s="80"/>
      <c r="N230" s="194"/>
      <c r="O230" s="70"/>
      <c r="P230" s="70"/>
      <c r="Q230" s="70"/>
      <c r="R230" s="70"/>
      <c r="S230" s="70"/>
      <c r="T230" s="70"/>
      <c r="U230" s="70"/>
      <c r="V230" s="71"/>
      <c r="W230" s="71"/>
      <c r="X230" s="71"/>
      <c r="Y230" s="70"/>
      <c r="Z230" s="70"/>
      <c r="AA230" s="65"/>
      <c r="AB230" s="65"/>
      <c r="AC230" s="236"/>
      <c r="AD230" s="236"/>
      <c r="AE230" s="65"/>
      <c r="AF230" s="65"/>
      <c r="AG230" s="236"/>
      <c r="AH230" s="236"/>
      <c r="AI230" s="65"/>
      <c r="AJ230" s="65"/>
      <c r="AK230" s="236"/>
      <c r="AL230" s="236"/>
      <c r="AM230" s="65"/>
      <c r="AN230" s="236"/>
      <c r="AO230" s="236"/>
      <c r="AP230" s="236"/>
      <c r="AQ230" s="65"/>
      <c r="AR230" s="236"/>
      <c r="AS230" s="236"/>
      <c r="AT230" s="65"/>
      <c r="AU230" s="65"/>
      <c r="AV230" s="236"/>
      <c r="AW230" s="236"/>
      <c r="AX230" s="65"/>
      <c r="AY230" s="65"/>
      <c r="AZ230" s="236"/>
      <c r="BA230" s="236"/>
      <c r="BB230" s="65"/>
      <c r="BC230" s="65"/>
      <c r="BD230" s="236"/>
      <c r="BE230" s="236"/>
      <c r="BF230" s="65"/>
      <c r="BG230" s="65"/>
      <c r="BH230" s="236"/>
      <c r="BI230" s="236"/>
      <c r="BJ230" s="65"/>
      <c r="BK230" s="65"/>
      <c r="BL230" s="236"/>
      <c r="BM230" s="236"/>
      <c r="BN230" s="65"/>
      <c r="BO230" s="236"/>
      <c r="BP230" s="236"/>
      <c r="BQ230" s="236"/>
      <c r="BR230" s="65"/>
      <c r="BS230" s="236"/>
      <c r="BT230" s="236"/>
      <c r="BU230" s="65"/>
      <c r="BV230" s="65"/>
      <c r="BW230" s="236"/>
      <c r="BX230" s="236"/>
      <c r="BY230" s="65"/>
      <c r="BZ230" s="65"/>
      <c r="CA230" s="236"/>
      <c r="CB230" s="236"/>
    </row>
    <row r="231" spans="1:80" x14ac:dyDescent="0.3">
      <c r="A231" s="65"/>
      <c r="B231" s="72"/>
      <c r="C231" s="73"/>
      <c r="D231" s="74"/>
      <c r="E231" s="74"/>
      <c r="F231" s="74"/>
      <c r="G231" s="75"/>
      <c r="H231" s="75"/>
      <c r="I231" s="75"/>
      <c r="J231" s="75"/>
      <c r="K231" s="75"/>
      <c r="L231" s="75"/>
      <c r="M231" s="80"/>
      <c r="N231" s="194"/>
      <c r="O231" s="70"/>
      <c r="P231" s="70"/>
      <c r="Q231" s="70"/>
      <c r="R231" s="70"/>
      <c r="S231" s="70"/>
      <c r="T231" s="70"/>
      <c r="U231" s="70"/>
      <c r="V231" s="71"/>
      <c r="W231" s="71"/>
      <c r="X231" s="71"/>
      <c r="Y231" s="70"/>
      <c r="Z231" s="70"/>
      <c r="AA231" s="65"/>
      <c r="AB231" s="65"/>
      <c r="AC231" s="235"/>
      <c r="AD231" s="235"/>
      <c r="AE231" s="65"/>
      <c r="AF231" s="65"/>
      <c r="AG231" s="236"/>
      <c r="AH231" s="235"/>
      <c r="AI231" s="65"/>
      <c r="AJ231" s="65"/>
      <c r="AK231" s="237"/>
      <c r="AL231" s="237"/>
      <c r="AM231" s="65"/>
      <c r="AN231" s="235"/>
      <c r="AO231" s="235"/>
      <c r="AP231" s="235"/>
      <c r="AQ231" s="65"/>
      <c r="AR231" s="234"/>
      <c r="AS231" s="234"/>
      <c r="AT231" s="124"/>
      <c r="AU231" s="65"/>
      <c r="AV231" s="235"/>
      <c r="AW231" s="235"/>
      <c r="AX231" s="65"/>
      <c r="AY231" s="65"/>
      <c r="AZ231" s="235"/>
      <c r="BA231" s="235"/>
      <c r="BB231" s="65"/>
      <c r="BC231" s="65"/>
      <c r="BD231" s="235"/>
      <c r="BE231" s="235"/>
      <c r="BF231" s="65"/>
      <c r="BG231" s="65"/>
      <c r="BH231" s="236"/>
      <c r="BI231" s="235"/>
      <c r="BJ231" s="65"/>
      <c r="BK231" s="65"/>
      <c r="BL231" s="237"/>
      <c r="BM231" s="237"/>
      <c r="BN231" s="65"/>
      <c r="BO231" s="235"/>
      <c r="BP231" s="235"/>
      <c r="BQ231" s="235"/>
      <c r="BR231" s="65"/>
      <c r="BS231" s="234"/>
      <c r="BT231" s="234"/>
      <c r="BU231" s="124"/>
      <c r="BV231" s="65"/>
      <c r="BW231" s="235"/>
      <c r="BX231" s="235"/>
      <c r="BY231" s="65"/>
      <c r="BZ231" s="65"/>
      <c r="CA231" s="235"/>
      <c r="CB231" s="235"/>
    </row>
    <row r="232" spans="1:80" x14ac:dyDescent="0.3">
      <c r="A232" s="65"/>
      <c r="B232" s="72"/>
      <c r="C232" s="73"/>
      <c r="D232" s="74"/>
      <c r="E232" s="74"/>
      <c r="F232" s="74"/>
      <c r="G232" s="75"/>
      <c r="H232" s="75"/>
      <c r="I232" s="75"/>
      <c r="J232" s="75"/>
      <c r="K232" s="75"/>
      <c r="L232" s="75"/>
      <c r="M232" s="80"/>
      <c r="N232" s="194"/>
      <c r="O232" s="70"/>
      <c r="P232" s="70"/>
      <c r="Q232" s="70"/>
      <c r="R232" s="70"/>
      <c r="S232" s="70"/>
      <c r="T232" s="70"/>
      <c r="U232" s="70"/>
      <c r="V232" s="71"/>
      <c r="W232" s="71"/>
      <c r="X232" s="71"/>
      <c r="Y232" s="70"/>
      <c r="Z232" s="70"/>
      <c r="AA232" s="65"/>
      <c r="AB232" s="65"/>
      <c r="AC232" s="65"/>
      <c r="AD232" s="65"/>
      <c r="AE232" s="65"/>
      <c r="AF232" s="65"/>
      <c r="AG232" s="65"/>
      <c r="AH232" s="65"/>
      <c r="AI232" s="65"/>
      <c r="AJ232" s="65"/>
      <c r="AK232" s="65"/>
      <c r="AL232" s="65"/>
      <c r="AM232" s="65"/>
      <c r="AN232" s="125"/>
      <c r="AO232" s="66"/>
      <c r="AP232" s="125"/>
      <c r="AQ232" s="65"/>
      <c r="AR232" s="65"/>
      <c r="AS232" s="65"/>
      <c r="AT232" s="65"/>
      <c r="AU232" s="65"/>
      <c r="AV232" s="65"/>
      <c r="AW232" s="65"/>
      <c r="AX232" s="65"/>
      <c r="AY232" s="65"/>
      <c r="AZ232" s="65"/>
      <c r="BA232" s="65"/>
      <c r="BB232" s="65"/>
      <c r="BC232" s="65"/>
      <c r="BD232" s="65"/>
      <c r="BE232" s="65"/>
      <c r="BF232" s="65"/>
      <c r="BG232" s="65"/>
      <c r="BH232" s="65"/>
      <c r="BI232" s="65"/>
      <c r="BJ232" s="65"/>
      <c r="BK232" s="65"/>
      <c r="BL232" s="65"/>
      <c r="BM232" s="65"/>
      <c r="BN232" s="65"/>
      <c r="BO232" s="65"/>
      <c r="BP232" s="66"/>
      <c r="BQ232" s="65"/>
      <c r="BR232" s="65"/>
      <c r="BS232" s="65"/>
      <c r="BT232" s="65"/>
      <c r="BU232" s="65"/>
      <c r="BV232" s="65"/>
      <c r="BW232" s="65"/>
      <c r="BX232" s="65"/>
      <c r="BY232" s="65"/>
      <c r="BZ232" s="65"/>
      <c r="CA232" s="65"/>
      <c r="CB232" s="65"/>
    </row>
    <row r="233" spans="1:80" x14ac:dyDescent="0.3">
      <c r="A233" s="65"/>
      <c r="B233" s="72"/>
      <c r="C233" s="73"/>
      <c r="D233" s="74"/>
      <c r="E233" s="74"/>
      <c r="F233" s="74"/>
      <c r="G233" s="75"/>
      <c r="H233" s="75"/>
      <c r="I233" s="75"/>
      <c r="J233" s="75"/>
      <c r="K233" s="75"/>
      <c r="L233" s="75"/>
      <c r="M233" s="80"/>
      <c r="N233" s="194"/>
      <c r="O233" s="70"/>
      <c r="P233" s="70"/>
      <c r="Q233" s="70"/>
      <c r="R233" s="70"/>
      <c r="S233" s="70"/>
      <c r="T233" s="70"/>
      <c r="U233" s="70"/>
      <c r="V233" s="71"/>
      <c r="W233" s="71"/>
      <c r="X233" s="71"/>
      <c r="Y233" s="70"/>
      <c r="Z233" s="70"/>
      <c r="AA233" s="65"/>
      <c r="AB233" s="65"/>
      <c r="AC233" s="65"/>
      <c r="AD233" s="65"/>
      <c r="AE233" s="65"/>
      <c r="AF233" s="65"/>
      <c r="AG233" s="65"/>
      <c r="AH233" s="65"/>
      <c r="AI233" s="65"/>
      <c r="AJ233" s="65"/>
      <c r="AK233" s="65"/>
      <c r="AL233" s="65"/>
      <c r="AM233" s="65"/>
      <c r="AN233" s="125"/>
      <c r="AO233" s="66"/>
      <c r="AP233" s="125"/>
      <c r="AQ233" s="65"/>
      <c r="AR233" s="65"/>
      <c r="AS233" s="65"/>
      <c r="AT233" s="65"/>
      <c r="AU233" s="65"/>
      <c r="AV233" s="65"/>
      <c r="AW233" s="65"/>
      <c r="AX233" s="65"/>
      <c r="AY233" s="65"/>
      <c r="AZ233" s="65"/>
      <c r="BA233" s="65"/>
      <c r="BB233" s="65"/>
      <c r="BC233" s="65"/>
      <c r="BD233" s="65"/>
      <c r="BE233" s="65"/>
      <c r="BF233" s="65"/>
      <c r="BG233" s="65"/>
      <c r="BH233" s="65"/>
      <c r="BI233" s="65"/>
      <c r="BJ233" s="65"/>
      <c r="BK233" s="65"/>
      <c r="BL233" s="65"/>
      <c r="BM233" s="65"/>
      <c r="BN233" s="65"/>
      <c r="BO233" s="65"/>
      <c r="BP233" s="66"/>
      <c r="BQ233" s="65"/>
      <c r="BR233" s="65"/>
      <c r="BS233" s="65"/>
      <c r="BT233" s="65"/>
      <c r="BU233" s="65"/>
      <c r="BV233" s="65"/>
      <c r="BW233" s="65"/>
      <c r="BX233" s="65"/>
      <c r="BY233" s="65"/>
      <c r="BZ233" s="65"/>
      <c r="CA233" s="65"/>
      <c r="CB233" s="65"/>
    </row>
    <row r="234" spans="1:80" x14ac:dyDescent="0.3">
      <c r="A234" s="65"/>
      <c r="B234" s="72"/>
      <c r="C234" s="73"/>
      <c r="D234" s="74"/>
      <c r="E234" s="74"/>
      <c r="F234" s="74"/>
      <c r="G234" s="75"/>
      <c r="H234" s="75"/>
      <c r="I234" s="75"/>
      <c r="J234" s="75"/>
      <c r="K234" s="75"/>
      <c r="L234" s="75"/>
      <c r="M234" s="80"/>
      <c r="N234" s="194"/>
      <c r="O234" s="70"/>
      <c r="P234" s="70"/>
      <c r="Q234" s="70"/>
      <c r="R234" s="70"/>
      <c r="S234" s="70"/>
      <c r="T234" s="70"/>
      <c r="U234" s="70"/>
      <c r="V234" s="71"/>
      <c r="W234" s="71"/>
      <c r="X234" s="71"/>
      <c r="Y234" s="70"/>
      <c r="Z234" s="70"/>
      <c r="AA234" s="65"/>
      <c r="AB234" s="65"/>
      <c r="AC234" s="82"/>
      <c r="AD234" s="82"/>
      <c r="AE234" s="82"/>
      <c r="AF234" s="82"/>
      <c r="AG234" s="82"/>
      <c r="AH234" s="82"/>
      <c r="AI234" s="82"/>
      <c r="AJ234" s="82"/>
      <c r="AK234" s="82"/>
      <c r="AL234" s="82"/>
      <c r="AM234" s="82"/>
      <c r="AN234" s="114"/>
      <c r="AO234" s="82"/>
      <c r="AP234" s="114"/>
      <c r="AQ234" s="82"/>
      <c r="AR234" s="82"/>
      <c r="AS234" s="82"/>
      <c r="AT234" s="82"/>
      <c r="AU234" s="82"/>
      <c r="AV234" s="82"/>
      <c r="AW234" s="82"/>
      <c r="AX234" s="82"/>
      <c r="AY234" s="82"/>
      <c r="AZ234" s="82"/>
      <c r="BA234" s="82"/>
      <c r="BB234" s="65"/>
      <c r="BC234" s="65"/>
      <c r="BD234" s="82"/>
      <c r="BE234" s="82"/>
      <c r="BF234" s="82"/>
      <c r="BG234" s="82"/>
      <c r="BH234" s="82"/>
      <c r="BI234" s="82"/>
      <c r="BJ234" s="82"/>
      <c r="BK234" s="82"/>
      <c r="BL234" s="82"/>
      <c r="BM234" s="82"/>
      <c r="BN234" s="82"/>
      <c r="BO234" s="82"/>
      <c r="BP234" s="82"/>
      <c r="BQ234" s="82"/>
      <c r="BR234" s="82"/>
      <c r="BS234" s="82"/>
      <c r="BT234" s="82"/>
      <c r="BU234" s="82"/>
      <c r="BV234" s="82"/>
      <c r="BW234" s="82"/>
      <c r="BX234" s="82"/>
      <c r="BY234" s="82"/>
      <c r="BZ234" s="82"/>
      <c r="CA234" s="82"/>
      <c r="CB234" s="82"/>
    </row>
    <row r="235" spans="1:80" x14ac:dyDescent="0.3">
      <c r="A235" s="65"/>
      <c r="B235" s="72"/>
      <c r="C235" s="73"/>
      <c r="D235" s="74"/>
      <c r="E235" s="74"/>
      <c r="F235" s="74"/>
      <c r="G235" s="75"/>
      <c r="H235" s="75"/>
      <c r="I235" s="75"/>
      <c r="J235" s="75"/>
      <c r="K235" s="75"/>
      <c r="L235" s="75"/>
      <c r="M235" s="80"/>
      <c r="N235" s="194"/>
      <c r="O235" s="70"/>
      <c r="P235" s="70"/>
      <c r="Q235" s="70"/>
      <c r="R235" s="70"/>
      <c r="S235" s="70"/>
      <c r="T235" s="70"/>
      <c r="U235" s="70"/>
      <c r="V235" s="71"/>
      <c r="W235" s="71"/>
      <c r="X235" s="71"/>
      <c r="Y235" s="70"/>
      <c r="Z235" s="70"/>
      <c r="AA235" s="65"/>
      <c r="AB235" s="65"/>
      <c r="AC235" s="125"/>
      <c r="AD235" s="125"/>
      <c r="AE235" s="126"/>
      <c r="AF235" s="126"/>
      <c r="AG235" s="126"/>
      <c r="AH235" s="125"/>
      <c r="AI235" s="125"/>
      <c r="AJ235" s="125"/>
      <c r="AK235" s="125"/>
      <c r="AL235" s="125"/>
      <c r="AM235" s="125"/>
      <c r="AN235" s="125"/>
      <c r="AO235" s="66"/>
      <c r="AP235" s="125"/>
      <c r="AQ235" s="125"/>
      <c r="AR235" s="125"/>
      <c r="AS235" s="125"/>
      <c r="AT235" s="125"/>
      <c r="AU235" s="125"/>
      <c r="AV235" s="125"/>
      <c r="AW235" s="126"/>
      <c r="AX235" s="126"/>
      <c r="AY235" s="126"/>
      <c r="AZ235" s="127"/>
      <c r="BA235" s="128"/>
      <c r="BB235" s="65"/>
      <c r="BC235" s="65"/>
      <c r="BD235" s="125"/>
      <c r="BE235" s="125"/>
      <c r="BF235" s="126"/>
      <c r="BG235" s="126"/>
      <c r="BH235" s="126"/>
      <c r="BI235" s="125"/>
      <c r="BJ235" s="125"/>
      <c r="BK235" s="125"/>
      <c r="BL235" s="125"/>
      <c r="BM235" s="125"/>
      <c r="BN235" s="125"/>
      <c r="BO235" s="129"/>
      <c r="BP235" s="66"/>
      <c r="BQ235" s="129"/>
      <c r="BR235" s="125"/>
      <c r="BS235" s="125"/>
      <c r="BT235" s="125"/>
      <c r="BU235" s="125"/>
      <c r="BV235" s="125"/>
      <c r="BW235" s="125"/>
      <c r="BX235" s="126"/>
      <c r="BY235" s="126"/>
      <c r="BZ235" s="126"/>
      <c r="CA235" s="127"/>
      <c r="CB235" s="128"/>
    </row>
    <row r="236" spans="1:80" x14ac:dyDescent="0.3">
      <c r="A236" s="65"/>
      <c r="B236" s="72"/>
      <c r="C236" s="73"/>
      <c r="D236" s="74"/>
      <c r="E236" s="74"/>
      <c r="F236" s="74"/>
      <c r="G236" s="75"/>
      <c r="H236" s="75"/>
      <c r="I236" s="75"/>
      <c r="J236" s="75"/>
      <c r="K236" s="75"/>
      <c r="L236" s="75"/>
      <c r="M236" s="80"/>
      <c r="N236" s="194"/>
      <c r="O236" s="70"/>
      <c r="P236" s="70"/>
      <c r="Q236" s="70"/>
      <c r="R236" s="70"/>
      <c r="S236" s="70"/>
      <c r="T236" s="70"/>
      <c r="U236" s="70"/>
      <c r="V236" s="71"/>
      <c r="W236" s="71"/>
      <c r="X236" s="71"/>
      <c r="Y236" s="70"/>
      <c r="Z236" s="70"/>
      <c r="AA236" s="65"/>
      <c r="AB236" s="65"/>
      <c r="AC236" s="125"/>
      <c r="AD236" s="125"/>
      <c r="AE236" s="126"/>
      <c r="AF236" s="126"/>
      <c r="AG236" s="126"/>
      <c r="AH236" s="125"/>
      <c r="AI236" s="125"/>
      <c r="AJ236" s="125"/>
      <c r="AK236" s="125"/>
      <c r="AL236" s="125"/>
      <c r="AM236" s="125"/>
      <c r="AN236" s="125"/>
      <c r="AO236" s="66"/>
      <c r="AP236" s="125"/>
      <c r="AQ236" s="125"/>
      <c r="AR236" s="125"/>
      <c r="AS236" s="125"/>
      <c r="AT236" s="125"/>
      <c r="AU236" s="125"/>
      <c r="AV236" s="125"/>
      <c r="AW236" s="126"/>
      <c r="AX236" s="126"/>
      <c r="AY236" s="126"/>
      <c r="AZ236" s="127"/>
      <c r="BA236" s="128"/>
      <c r="BB236" s="65"/>
      <c r="BC236" s="65"/>
      <c r="BD236" s="125"/>
      <c r="BE236" s="125"/>
      <c r="BF236" s="126"/>
      <c r="BG236" s="126"/>
      <c r="BH236" s="126"/>
      <c r="BI236" s="125"/>
      <c r="BJ236" s="125"/>
      <c r="BK236" s="125"/>
      <c r="BL236" s="125"/>
      <c r="BM236" s="125"/>
      <c r="BN236" s="125"/>
      <c r="BO236" s="129"/>
      <c r="BP236" s="66"/>
      <c r="BQ236" s="129"/>
      <c r="BR236" s="125"/>
      <c r="BS236" s="125"/>
      <c r="BT236" s="125"/>
      <c r="BU236" s="125"/>
      <c r="BV236" s="125"/>
      <c r="BW236" s="125"/>
      <c r="BX236" s="126"/>
      <c r="BY236" s="126"/>
      <c r="BZ236" s="126"/>
      <c r="CA236" s="127"/>
      <c r="CB236" s="128"/>
    </row>
    <row r="237" spans="1:80" x14ac:dyDescent="0.3">
      <c r="A237" s="65"/>
      <c r="B237" s="72"/>
      <c r="C237" s="73"/>
      <c r="D237" s="74"/>
      <c r="E237" s="74"/>
      <c r="F237" s="74"/>
      <c r="G237" s="75"/>
      <c r="H237" s="75"/>
      <c r="I237" s="75"/>
      <c r="J237" s="75"/>
      <c r="K237" s="75"/>
      <c r="L237" s="75"/>
      <c r="M237" s="80"/>
      <c r="N237" s="194"/>
      <c r="O237" s="70"/>
      <c r="P237" s="70"/>
      <c r="Q237" s="70"/>
      <c r="R237" s="70"/>
      <c r="S237" s="70"/>
      <c r="T237" s="70"/>
      <c r="U237" s="70"/>
      <c r="V237" s="71"/>
      <c r="W237" s="71"/>
      <c r="X237" s="71"/>
      <c r="Y237" s="70"/>
      <c r="Z237" s="70"/>
      <c r="AA237" s="65"/>
      <c r="AB237" s="65"/>
      <c r="AC237" s="125"/>
      <c r="AD237" s="125"/>
      <c r="AE237" s="126"/>
      <c r="AF237" s="126"/>
      <c r="AG237" s="126"/>
      <c r="AH237" s="125"/>
      <c r="AI237" s="125"/>
      <c r="AJ237" s="125"/>
      <c r="AK237" s="125"/>
      <c r="AL237" s="125"/>
      <c r="AM237" s="125"/>
      <c r="AN237" s="125"/>
      <c r="AO237" s="66"/>
      <c r="AP237" s="125"/>
      <c r="AQ237" s="125"/>
      <c r="AR237" s="125"/>
      <c r="AS237" s="125"/>
      <c r="AT237" s="125"/>
      <c r="AU237" s="125"/>
      <c r="AV237" s="125"/>
      <c r="AW237" s="126"/>
      <c r="AX237" s="126"/>
      <c r="AY237" s="126"/>
      <c r="AZ237" s="127"/>
      <c r="BA237" s="128"/>
      <c r="BB237" s="65"/>
      <c r="BC237" s="65"/>
      <c r="BD237" s="125"/>
      <c r="BE237" s="125"/>
      <c r="BF237" s="126"/>
      <c r="BG237" s="126"/>
      <c r="BH237" s="126"/>
      <c r="BI237" s="125"/>
      <c r="BJ237" s="125"/>
      <c r="BK237" s="125"/>
      <c r="BL237" s="125"/>
      <c r="BM237" s="125"/>
      <c r="BN237" s="125"/>
      <c r="BO237" s="129"/>
      <c r="BP237" s="66"/>
      <c r="BQ237" s="129"/>
      <c r="BR237" s="125"/>
      <c r="BS237" s="125"/>
      <c r="BT237" s="125"/>
      <c r="BU237" s="125"/>
      <c r="BV237" s="125"/>
      <c r="BW237" s="125"/>
      <c r="BX237" s="126"/>
      <c r="BY237" s="126"/>
      <c r="BZ237" s="126"/>
      <c r="CA237" s="127"/>
      <c r="CB237" s="128"/>
    </row>
    <row r="238" spans="1:80" x14ac:dyDescent="0.3">
      <c r="A238" s="65"/>
      <c r="B238" s="72"/>
      <c r="C238" s="73"/>
      <c r="D238" s="74"/>
      <c r="E238" s="74"/>
      <c r="F238" s="74"/>
      <c r="G238" s="75"/>
      <c r="H238" s="75"/>
      <c r="I238" s="75"/>
      <c r="J238" s="75"/>
      <c r="K238" s="75"/>
      <c r="L238" s="75"/>
      <c r="M238" s="80"/>
      <c r="N238" s="194"/>
      <c r="O238" s="70"/>
      <c r="P238" s="70"/>
      <c r="Q238" s="70"/>
      <c r="R238" s="70"/>
      <c r="S238" s="70"/>
      <c r="T238" s="70"/>
      <c r="U238" s="70"/>
      <c r="V238" s="71"/>
      <c r="W238" s="71"/>
      <c r="X238" s="71"/>
      <c r="Y238" s="70"/>
      <c r="Z238" s="70"/>
      <c r="AA238" s="65"/>
      <c r="AB238" s="65"/>
      <c r="AC238" s="125"/>
      <c r="AD238" s="125"/>
      <c r="AE238" s="126"/>
      <c r="AF238" s="126"/>
      <c r="AG238" s="126"/>
      <c r="AH238" s="125"/>
      <c r="AI238" s="125"/>
      <c r="AJ238" s="125"/>
      <c r="AK238" s="125"/>
      <c r="AL238" s="125"/>
      <c r="AM238" s="125"/>
      <c r="AN238" s="125"/>
      <c r="AO238" s="66"/>
      <c r="AP238" s="125"/>
      <c r="AQ238" s="125"/>
      <c r="AR238" s="125"/>
      <c r="AS238" s="125"/>
      <c r="AT238" s="125"/>
      <c r="AU238" s="125"/>
      <c r="AV238" s="125"/>
      <c r="AW238" s="126"/>
      <c r="AX238" s="126"/>
      <c r="AY238" s="126"/>
      <c r="AZ238" s="127"/>
      <c r="BA238" s="128"/>
      <c r="BB238" s="65"/>
      <c r="BC238" s="65"/>
      <c r="BD238" s="125"/>
      <c r="BE238" s="125"/>
      <c r="BF238" s="126"/>
      <c r="BG238" s="126"/>
      <c r="BH238" s="126"/>
      <c r="BI238" s="125"/>
      <c r="BJ238" s="125"/>
      <c r="BK238" s="125"/>
      <c r="BL238" s="125"/>
      <c r="BM238" s="125"/>
      <c r="BN238" s="125"/>
      <c r="BO238" s="129"/>
      <c r="BP238" s="66"/>
      <c r="BQ238" s="129"/>
      <c r="BR238" s="125"/>
      <c r="BS238" s="125"/>
      <c r="BT238" s="125"/>
      <c r="BU238" s="125"/>
      <c r="BV238" s="125"/>
      <c r="BW238" s="125"/>
      <c r="BX238" s="126"/>
      <c r="BY238" s="126"/>
      <c r="BZ238" s="126"/>
      <c r="CA238" s="127"/>
      <c r="CB238" s="128"/>
    </row>
    <row r="239" spans="1:80" x14ac:dyDescent="0.3">
      <c r="A239" s="65"/>
      <c r="B239" s="72"/>
      <c r="C239" s="73"/>
      <c r="D239" s="74"/>
      <c r="E239" s="74"/>
      <c r="F239" s="74"/>
      <c r="G239" s="75"/>
      <c r="H239" s="75"/>
      <c r="I239" s="75"/>
      <c r="J239" s="75"/>
      <c r="K239" s="75"/>
      <c r="L239" s="75"/>
      <c r="M239" s="80"/>
      <c r="N239" s="194"/>
      <c r="O239" s="70"/>
      <c r="P239" s="70"/>
      <c r="Q239" s="70"/>
      <c r="R239" s="70"/>
      <c r="S239" s="70"/>
      <c r="T239" s="70"/>
      <c r="U239" s="70"/>
      <c r="V239" s="71"/>
      <c r="W239" s="71"/>
      <c r="X239" s="71"/>
      <c r="Y239" s="70"/>
      <c r="Z239" s="70"/>
      <c r="AA239" s="65"/>
      <c r="AB239" s="65"/>
      <c r="AC239" s="125"/>
      <c r="AD239" s="125"/>
      <c r="AE239" s="126"/>
      <c r="AF239" s="126"/>
      <c r="AG239" s="126"/>
      <c r="AH239" s="125"/>
      <c r="AI239" s="125"/>
      <c r="AJ239" s="125"/>
      <c r="AK239" s="125"/>
      <c r="AL239" s="125"/>
      <c r="AM239" s="125"/>
      <c r="AN239" s="125"/>
      <c r="AO239" s="66"/>
      <c r="AP239" s="125"/>
      <c r="AQ239" s="125"/>
      <c r="AR239" s="125"/>
      <c r="AS239" s="125"/>
      <c r="AT239" s="125"/>
      <c r="AU239" s="125"/>
      <c r="AV239" s="125"/>
      <c r="AW239" s="126"/>
      <c r="AX239" s="126"/>
      <c r="AY239" s="126"/>
      <c r="AZ239" s="127"/>
      <c r="BA239" s="128"/>
      <c r="BB239" s="65"/>
      <c r="BC239" s="65"/>
      <c r="BD239" s="125"/>
      <c r="BE239" s="125"/>
      <c r="BF239" s="126"/>
      <c r="BG239" s="126"/>
      <c r="BH239" s="126"/>
      <c r="BI239" s="125"/>
      <c r="BJ239" s="125"/>
      <c r="BK239" s="125"/>
      <c r="BL239" s="125"/>
      <c r="BM239" s="125"/>
      <c r="BN239" s="125"/>
      <c r="BO239" s="129"/>
      <c r="BP239" s="66"/>
      <c r="BQ239" s="129"/>
      <c r="BR239" s="125"/>
      <c r="BS239" s="125"/>
      <c r="BT239" s="125"/>
      <c r="BU239" s="125"/>
      <c r="BV239" s="125"/>
      <c r="BW239" s="125"/>
      <c r="BX239" s="126"/>
      <c r="BY239" s="126"/>
      <c r="BZ239" s="126"/>
      <c r="CA239" s="127"/>
      <c r="CB239" s="128"/>
    </row>
    <row r="240" spans="1:80" x14ac:dyDescent="0.3">
      <c r="A240" s="65"/>
      <c r="B240" s="72"/>
      <c r="C240" s="73"/>
      <c r="D240" s="74"/>
      <c r="E240" s="74"/>
      <c r="F240" s="74"/>
      <c r="G240" s="75"/>
      <c r="H240" s="75"/>
      <c r="I240" s="75"/>
      <c r="J240" s="75"/>
      <c r="K240" s="75"/>
      <c r="L240" s="75"/>
      <c r="M240" s="80"/>
      <c r="N240" s="194"/>
      <c r="O240" s="70"/>
      <c r="P240" s="70"/>
      <c r="Q240" s="70"/>
      <c r="R240" s="70"/>
      <c r="S240" s="70"/>
      <c r="T240" s="70"/>
      <c r="U240" s="70"/>
      <c r="V240" s="71"/>
      <c r="W240" s="71"/>
      <c r="X240" s="71"/>
      <c r="Y240" s="70"/>
      <c r="Z240" s="70"/>
      <c r="AA240" s="65"/>
      <c r="AB240" s="65"/>
      <c r="AC240" s="125"/>
      <c r="AD240" s="125"/>
      <c r="AE240" s="126"/>
      <c r="AF240" s="126"/>
      <c r="AG240" s="126"/>
      <c r="AH240" s="125"/>
      <c r="AI240" s="125"/>
      <c r="AJ240" s="125"/>
      <c r="AK240" s="125"/>
      <c r="AL240" s="125"/>
      <c r="AM240" s="125"/>
      <c r="AN240" s="125"/>
      <c r="AO240" s="66"/>
      <c r="AP240" s="125"/>
      <c r="AQ240" s="125"/>
      <c r="AR240" s="125"/>
      <c r="AS240" s="125"/>
      <c r="AT240" s="125"/>
      <c r="AU240" s="125"/>
      <c r="AV240" s="125"/>
      <c r="AW240" s="126"/>
      <c r="AX240" s="126"/>
      <c r="AY240" s="126"/>
      <c r="AZ240" s="127"/>
      <c r="BA240" s="128"/>
      <c r="BB240" s="65"/>
      <c r="BC240" s="65"/>
      <c r="BD240" s="125"/>
      <c r="BE240" s="125"/>
      <c r="BF240" s="126"/>
      <c r="BG240" s="126"/>
      <c r="BH240" s="126"/>
      <c r="BI240" s="125"/>
      <c r="BJ240" s="125"/>
      <c r="BK240" s="125"/>
      <c r="BL240" s="125"/>
      <c r="BM240" s="125"/>
      <c r="BN240" s="125"/>
      <c r="BO240" s="129"/>
      <c r="BP240" s="66"/>
      <c r="BQ240" s="129"/>
      <c r="BR240" s="125"/>
      <c r="BS240" s="125"/>
      <c r="BT240" s="125"/>
      <c r="BU240" s="125"/>
      <c r="BV240" s="125"/>
      <c r="BW240" s="125"/>
      <c r="BX240" s="126"/>
      <c r="BY240" s="126"/>
      <c r="BZ240" s="126"/>
      <c r="CA240" s="127"/>
      <c r="CB240" s="128"/>
    </row>
    <row r="241" spans="1:80" x14ac:dyDescent="0.3">
      <c r="A241" s="65"/>
      <c r="B241" s="72"/>
      <c r="C241" s="73"/>
      <c r="D241" s="74"/>
      <c r="E241" s="74"/>
      <c r="F241" s="74"/>
      <c r="G241" s="75"/>
      <c r="H241" s="75"/>
      <c r="I241" s="75"/>
      <c r="J241" s="75"/>
      <c r="K241" s="75"/>
      <c r="L241" s="75"/>
      <c r="M241" s="80"/>
      <c r="N241" s="194"/>
      <c r="O241" s="70"/>
      <c r="P241" s="70"/>
      <c r="Q241" s="70"/>
      <c r="R241" s="70"/>
      <c r="S241" s="70"/>
      <c r="T241" s="70"/>
      <c r="U241" s="70"/>
      <c r="V241" s="71"/>
      <c r="W241" s="71"/>
      <c r="X241" s="71"/>
      <c r="Y241" s="70"/>
      <c r="Z241" s="70"/>
      <c r="AA241" s="65"/>
      <c r="AB241" s="65"/>
      <c r="AC241" s="125"/>
      <c r="AD241" s="125"/>
      <c r="AE241" s="126"/>
      <c r="AF241" s="126"/>
      <c r="AG241" s="126"/>
      <c r="AH241" s="125"/>
      <c r="AI241" s="125"/>
      <c r="AJ241" s="125"/>
      <c r="AK241" s="125"/>
      <c r="AL241" s="125"/>
      <c r="AM241" s="125"/>
      <c r="AN241" s="125"/>
      <c r="AO241" s="66"/>
      <c r="AP241" s="125"/>
      <c r="AQ241" s="125"/>
      <c r="AR241" s="125"/>
      <c r="AS241" s="125"/>
      <c r="AT241" s="125"/>
      <c r="AU241" s="125"/>
      <c r="AV241" s="125"/>
      <c r="AW241" s="126"/>
      <c r="AX241" s="126"/>
      <c r="AY241" s="126"/>
      <c r="AZ241" s="127"/>
      <c r="BA241" s="128"/>
      <c r="BB241" s="65"/>
      <c r="BC241" s="65"/>
      <c r="BD241" s="125"/>
      <c r="BE241" s="125"/>
      <c r="BF241" s="126"/>
      <c r="BG241" s="126"/>
      <c r="BH241" s="126"/>
      <c r="BI241" s="125"/>
      <c r="BJ241" s="125"/>
      <c r="BK241" s="125"/>
      <c r="BL241" s="125"/>
      <c r="BM241" s="125"/>
      <c r="BN241" s="125"/>
      <c r="BO241" s="129"/>
      <c r="BP241" s="66"/>
      <c r="BQ241" s="129"/>
      <c r="BR241" s="125"/>
      <c r="BS241" s="125"/>
      <c r="BT241" s="125"/>
      <c r="BU241" s="125"/>
      <c r="BV241" s="125"/>
      <c r="BW241" s="125"/>
      <c r="BX241" s="126"/>
      <c r="BY241" s="126"/>
      <c r="BZ241" s="126"/>
      <c r="CA241" s="127"/>
      <c r="CB241" s="128"/>
    </row>
    <row r="242" spans="1:80" x14ac:dyDescent="0.3">
      <c r="A242" s="65"/>
      <c r="B242" s="72"/>
      <c r="C242" s="73"/>
      <c r="D242" s="74"/>
      <c r="E242" s="74"/>
      <c r="F242" s="74"/>
      <c r="G242" s="75"/>
      <c r="H242" s="75"/>
      <c r="I242" s="75"/>
      <c r="J242" s="75"/>
      <c r="K242" s="75"/>
      <c r="L242" s="75"/>
      <c r="M242" s="80"/>
      <c r="N242" s="194"/>
      <c r="O242" s="70"/>
      <c r="P242" s="70"/>
      <c r="Q242" s="70"/>
      <c r="R242" s="70"/>
      <c r="S242" s="70"/>
      <c r="T242" s="70"/>
      <c r="U242" s="70"/>
      <c r="V242" s="71"/>
      <c r="W242" s="71"/>
      <c r="X242" s="71"/>
      <c r="Y242" s="70"/>
      <c r="Z242" s="70"/>
      <c r="AA242" s="65"/>
      <c r="AB242" s="65"/>
      <c r="AC242" s="125"/>
      <c r="AD242" s="125"/>
      <c r="AE242" s="126"/>
      <c r="AF242" s="126"/>
      <c r="AG242" s="126"/>
      <c r="AH242" s="125"/>
      <c r="AI242" s="125"/>
      <c r="AJ242" s="125"/>
      <c r="AK242" s="125"/>
      <c r="AL242" s="125"/>
      <c r="AM242" s="125"/>
      <c r="AN242" s="125"/>
      <c r="AO242" s="66"/>
      <c r="AP242" s="125"/>
      <c r="AQ242" s="125"/>
      <c r="AR242" s="125"/>
      <c r="AS242" s="125"/>
      <c r="AT242" s="125"/>
      <c r="AU242" s="125"/>
      <c r="AV242" s="125"/>
      <c r="AW242" s="126"/>
      <c r="AX242" s="126"/>
      <c r="AY242" s="126"/>
      <c r="AZ242" s="127"/>
      <c r="BA242" s="128"/>
      <c r="BB242" s="65"/>
      <c r="BC242" s="65"/>
      <c r="BD242" s="125"/>
      <c r="BE242" s="125"/>
      <c r="BF242" s="126"/>
      <c r="BG242" s="126"/>
      <c r="BH242" s="126"/>
      <c r="BI242" s="125"/>
      <c r="BJ242" s="125"/>
      <c r="BK242" s="125"/>
      <c r="BL242" s="125"/>
      <c r="BM242" s="125"/>
      <c r="BN242" s="125"/>
      <c r="BO242" s="129"/>
      <c r="BP242" s="66"/>
      <c r="BQ242" s="129"/>
      <c r="BR242" s="125"/>
      <c r="BS242" s="125"/>
      <c r="BT242" s="125"/>
      <c r="BU242" s="125"/>
      <c r="BV242" s="125"/>
      <c r="BW242" s="125"/>
      <c r="BX242" s="126"/>
      <c r="BY242" s="126"/>
      <c r="BZ242" s="126"/>
      <c r="CA242" s="127"/>
      <c r="CB242" s="128"/>
    </row>
    <row r="243" spans="1:80" x14ac:dyDescent="0.3">
      <c r="A243" s="65"/>
      <c r="B243" s="72"/>
      <c r="C243" s="73"/>
      <c r="D243" s="74"/>
      <c r="E243" s="74"/>
      <c r="F243" s="74"/>
      <c r="G243" s="75"/>
      <c r="H243" s="75"/>
      <c r="I243" s="75"/>
      <c r="J243" s="75"/>
      <c r="K243" s="75"/>
      <c r="L243" s="75"/>
      <c r="M243" s="80"/>
      <c r="N243" s="194"/>
      <c r="O243" s="70"/>
      <c r="P243" s="70"/>
      <c r="Q243" s="70"/>
      <c r="R243" s="70"/>
      <c r="S243" s="70"/>
      <c r="T243" s="70"/>
      <c r="U243" s="70"/>
      <c r="V243" s="71"/>
      <c r="W243" s="71"/>
      <c r="X243" s="71"/>
      <c r="Y243" s="70"/>
      <c r="Z243" s="70"/>
      <c r="AA243" s="65"/>
      <c r="AB243" s="65"/>
      <c r="AC243" s="125"/>
      <c r="AD243" s="125"/>
      <c r="AE243" s="126"/>
      <c r="AF243" s="126"/>
      <c r="AG243" s="126"/>
      <c r="AH243" s="125"/>
      <c r="AI243" s="125"/>
      <c r="AJ243" s="125"/>
      <c r="AK243" s="125"/>
      <c r="AL243" s="125"/>
      <c r="AM243" s="125"/>
      <c r="AN243" s="125"/>
      <c r="AO243" s="66"/>
      <c r="AP243" s="125"/>
      <c r="AQ243" s="125"/>
      <c r="AR243" s="125"/>
      <c r="AS243" s="125"/>
      <c r="AT243" s="125"/>
      <c r="AU243" s="125"/>
      <c r="AV243" s="125"/>
      <c r="AW243" s="126"/>
      <c r="AX243" s="126"/>
      <c r="AY243" s="126"/>
      <c r="AZ243" s="127"/>
      <c r="BA243" s="128"/>
      <c r="BB243" s="65"/>
      <c r="BC243" s="65"/>
      <c r="BD243" s="125"/>
      <c r="BE243" s="125"/>
      <c r="BF243" s="126"/>
      <c r="BG243" s="126"/>
      <c r="BH243" s="126"/>
      <c r="BI243" s="125"/>
      <c r="BJ243" s="125"/>
      <c r="BK243" s="125"/>
      <c r="BL243" s="125"/>
      <c r="BM243" s="125"/>
      <c r="BN243" s="125"/>
      <c r="BO243" s="129"/>
      <c r="BP243" s="66"/>
      <c r="BQ243" s="129"/>
      <c r="BR243" s="125"/>
      <c r="BS243" s="125"/>
      <c r="BT243" s="125"/>
      <c r="BU243" s="125"/>
      <c r="BV243" s="125"/>
      <c r="BW243" s="125"/>
      <c r="BX243" s="126"/>
      <c r="BY243" s="126"/>
      <c r="BZ243" s="126"/>
      <c r="CA243" s="127"/>
      <c r="CB243" s="128"/>
    </row>
    <row r="244" spans="1:80" x14ac:dyDescent="0.3">
      <c r="A244" s="65"/>
      <c r="B244" s="65"/>
      <c r="C244" s="65"/>
      <c r="D244" s="65"/>
      <c r="E244" s="65"/>
      <c r="F244" s="65"/>
      <c r="G244" s="65"/>
      <c r="H244" s="65"/>
      <c r="I244" s="65"/>
      <c r="J244" s="65"/>
      <c r="K244" s="65"/>
      <c r="L244" s="65"/>
      <c r="M244" s="99"/>
      <c r="N244" s="66"/>
      <c r="O244" s="99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5"/>
      <c r="AC244" s="125"/>
      <c r="AD244" s="125"/>
      <c r="AE244" s="126"/>
      <c r="AF244" s="126"/>
      <c r="AG244" s="126"/>
      <c r="AH244" s="125"/>
      <c r="AI244" s="125"/>
      <c r="AJ244" s="125"/>
      <c r="AK244" s="125"/>
      <c r="AL244" s="125"/>
      <c r="AM244" s="125"/>
      <c r="AN244" s="125"/>
      <c r="AO244" s="66"/>
      <c r="AP244" s="125"/>
      <c r="AQ244" s="125"/>
      <c r="AR244" s="125"/>
      <c r="AS244" s="125"/>
      <c r="AT244" s="125"/>
      <c r="AU244" s="125"/>
      <c r="AV244" s="125"/>
      <c r="AW244" s="126"/>
      <c r="AX244" s="126"/>
      <c r="AY244" s="126"/>
      <c r="AZ244" s="127"/>
      <c r="BA244" s="128"/>
      <c r="BB244" s="65"/>
      <c r="BC244" s="65"/>
      <c r="BD244" s="125"/>
      <c r="BE244" s="125"/>
      <c r="BF244" s="126"/>
      <c r="BG244" s="126"/>
      <c r="BH244" s="126"/>
      <c r="BI244" s="125"/>
      <c r="BJ244" s="125"/>
      <c r="BK244" s="125"/>
      <c r="BL244" s="125"/>
      <c r="BM244" s="125"/>
      <c r="BN244" s="125"/>
      <c r="BO244" s="129"/>
      <c r="BP244" s="66"/>
      <c r="BQ244" s="129"/>
      <c r="BR244" s="125"/>
      <c r="BS244" s="125"/>
      <c r="BT244" s="125"/>
      <c r="BU244" s="125"/>
      <c r="BV244" s="125"/>
      <c r="BW244" s="125"/>
      <c r="BX244" s="126"/>
      <c r="BY244" s="126"/>
      <c r="BZ244" s="126"/>
      <c r="CA244" s="127"/>
      <c r="CB244" s="128"/>
    </row>
    <row r="245" spans="1:80" x14ac:dyDescent="0.3">
      <c r="A245" s="65"/>
      <c r="B245" s="68"/>
      <c r="C245" s="68"/>
      <c r="D245" s="68"/>
      <c r="E245" s="68"/>
      <c r="F245" s="68"/>
      <c r="G245" s="68"/>
      <c r="H245" s="68"/>
      <c r="I245" s="68"/>
      <c r="J245" s="68"/>
      <c r="K245" s="68"/>
      <c r="L245" s="68"/>
      <c r="M245" s="87"/>
      <c r="N245" s="68"/>
      <c r="O245" s="87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  <c r="AA245" s="65"/>
      <c r="AB245" s="65"/>
      <c r="AC245" s="125"/>
      <c r="AD245" s="125"/>
      <c r="AE245" s="126"/>
      <c r="AF245" s="126"/>
      <c r="AG245" s="126"/>
      <c r="AH245" s="125"/>
      <c r="AI245" s="125"/>
      <c r="AJ245" s="125"/>
      <c r="AK245" s="125"/>
      <c r="AL245" s="125"/>
      <c r="AM245" s="125"/>
      <c r="AN245" s="125"/>
      <c r="AO245" s="82"/>
      <c r="AP245" s="125"/>
      <c r="AQ245" s="125"/>
      <c r="AR245" s="125"/>
      <c r="AS245" s="125"/>
      <c r="AT245" s="125"/>
      <c r="AU245" s="125"/>
      <c r="AV245" s="125"/>
      <c r="AW245" s="126"/>
      <c r="AX245" s="126"/>
      <c r="AY245" s="126"/>
      <c r="AZ245" s="125"/>
      <c r="BA245" s="125"/>
      <c r="BB245" s="65"/>
      <c r="BC245" s="65"/>
      <c r="BD245" s="125"/>
      <c r="BE245" s="125"/>
      <c r="BF245" s="126"/>
      <c r="BG245" s="126"/>
      <c r="BH245" s="126"/>
      <c r="BI245" s="125"/>
      <c r="BJ245" s="125"/>
      <c r="BK245" s="125"/>
      <c r="BL245" s="125"/>
      <c r="BM245" s="125"/>
      <c r="BN245" s="125"/>
      <c r="BO245" s="129"/>
      <c r="BP245" s="82"/>
      <c r="BQ245" s="129"/>
      <c r="BR245" s="125"/>
      <c r="BS245" s="125"/>
      <c r="BT245" s="125"/>
      <c r="BU245" s="125"/>
      <c r="BV245" s="125"/>
      <c r="BW245" s="125"/>
      <c r="BX245" s="126"/>
      <c r="BY245" s="126"/>
      <c r="BZ245" s="126"/>
      <c r="CA245" s="125"/>
      <c r="CB245" s="125"/>
    </row>
    <row r="246" spans="1:80" x14ac:dyDescent="0.3">
      <c r="A246" s="65"/>
      <c r="B246" s="77"/>
      <c r="C246" s="77"/>
      <c r="D246" s="78"/>
      <c r="E246" s="78"/>
      <c r="F246" s="78"/>
      <c r="G246" s="79"/>
      <c r="H246" s="79"/>
      <c r="I246" s="79"/>
      <c r="J246" s="79"/>
      <c r="K246" s="79"/>
      <c r="L246" s="79"/>
      <c r="M246" s="80"/>
      <c r="N246" s="68"/>
      <c r="O246" s="80"/>
      <c r="P246" s="79"/>
      <c r="Q246" s="79"/>
      <c r="R246" s="79"/>
      <c r="S246" s="79"/>
      <c r="T246" s="79"/>
      <c r="U246" s="79"/>
      <c r="V246" s="78"/>
      <c r="W246" s="78"/>
      <c r="X246" s="78"/>
      <c r="Y246" s="77"/>
      <c r="Z246" s="77"/>
      <c r="AA246" s="65"/>
      <c r="AB246" s="65"/>
      <c r="AC246" s="125"/>
      <c r="AD246" s="125"/>
      <c r="AE246" s="126"/>
      <c r="AF246" s="126"/>
      <c r="AG246" s="126"/>
      <c r="AH246" s="125"/>
      <c r="AI246" s="125"/>
      <c r="AJ246" s="125"/>
      <c r="AK246" s="125"/>
      <c r="AL246" s="125"/>
      <c r="AM246" s="125"/>
      <c r="AN246" s="125"/>
      <c r="AO246" s="82"/>
      <c r="AP246" s="125"/>
      <c r="AQ246" s="125"/>
      <c r="AR246" s="125"/>
      <c r="AS246" s="125"/>
      <c r="AT246" s="125"/>
      <c r="AU246" s="125"/>
      <c r="AV246" s="125"/>
      <c r="AW246" s="126"/>
      <c r="AX246" s="126"/>
      <c r="AY246" s="126"/>
      <c r="AZ246" s="125"/>
      <c r="BA246" s="125"/>
      <c r="BB246" s="65"/>
      <c r="BC246" s="65"/>
      <c r="BD246" s="125"/>
      <c r="BE246" s="125"/>
      <c r="BF246" s="126"/>
      <c r="BG246" s="126"/>
      <c r="BH246" s="126"/>
      <c r="BI246" s="125"/>
      <c r="BJ246" s="125"/>
      <c r="BK246" s="125"/>
      <c r="BL246" s="125"/>
      <c r="BM246" s="125"/>
      <c r="BN246" s="125"/>
      <c r="BO246" s="129"/>
      <c r="BP246" s="82"/>
      <c r="BQ246" s="129"/>
      <c r="BR246" s="125"/>
      <c r="BS246" s="125"/>
      <c r="BT246" s="125"/>
      <c r="BU246" s="125"/>
      <c r="BV246" s="125"/>
      <c r="BW246" s="125"/>
      <c r="BX246" s="126"/>
      <c r="BY246" s="126"/>
      <c r="BZ246" s="126"/>
      <c r="CA246" s="125"/>
      <c r="CB246" s="125"/>
    </row>
    <row r="247" spans="1:80" x14ac:dyDescent="0.3">
      <c r="A247" s="65"/>
      <c r="B247" s="72"/>
      <c r="C247" s="72"/>
      <c r="D247" s="78"/>
      <c r="E247" s="78"/>
      <c r="F247" s="78"/>
      <c r="G247" s="80"/>
      <c r="H247" s="80"/>
      <c r="I247" s="80"/>
      <c r="J247" s="80"/>
      <c r="K247" s="80"/>
      <c r="L247" s="80"/>
      <c r="M247" s="80"/>
      <c r="N247" s="81"/>
      <c r="O247" s="80"/>
      <c r="P247" s="80"/>
      <c r="Q247" s="80"/>
      <c r="R247" s="80"/>
      <c r="S247" s="80"/>
      <c r="T247" s="80"/>
      <c r="U247" s="80"/>
      <c r="V247" s="78"/>
      <c r="W247" s="78"/>
      <c r="X247" s="78"/>
      <c r="Y247" s="72"/>
      <c r="Z247" s="72"/>
      <c r="AA247" s="65"/>
      <c r="AB247" s="65"/>
      <c r="AC247" s="125"/>
      <c r="AD247" s="125"/>
      <c r="AE247" s="126"/>
      <c r="AF247" s="126"/>
      <c r="AG247" s="126"/>
      <c r="AH247" s="125"/>
      <c r="AI247" s="125"/>
      <c r="AJ247" s="125"/>
      <c r="AK247" s="125"/>
      <c r="AL247" s="125"/>
      <c r="AM247" s="125"/>
      <c r="AN247" s="125"/>
      <c r="AO247" s="82"/>
      <c r="AP247" s="125"/>
      <c r="AQ247" s="125"/>
      <c r="AR247" s="125"/>
      <c r="AS247" s="125"/>
      <c r="AT247" s="125"/>
      <c r="AU247" s="125"/>
      <c r="AV247" s="125"/>
      <c r="AW247" s="126"/>
      <c r="AX247" s="126"/>
      <c r="AY247" s="126"/>
      <c r="AZ247" s="125"/>
      <c r="BA247" s="125"/>
      <c r="BB247" s="65"/>
      <c r="BC247" s="65"/>
      <c r="BD247" s="125"/>
      <c r="BE247" s="125"/>
      <c r="BF247" s="126"/>
      <c r="BG247" s="126"/>
      <c r="BH247" s="126"/>
      <c r="BI247" s="125"/>
      <c r="BJ247" s="125"/>
      <c r="BK247" s="125"/>
      <c r="BL247" s="125"/>
      <c r="BM247" s="125"/>
      <c r="BN247" s="125"/>
      <c r="BO247" s="129"/>
      <c r="BP247" s="82"/>
      <c r="BQ247" s="129"/>
      <c r="BR247" s="125"/>
      <c r="BS247" s="125"/>
      <c r="BT247" s="125"/>
      <c r="BU247" s="125"/>
      <c r="BV247" s="125"/>
      <c r="BW247" s="125"/>
      <c r="BX247" s="126"/>
      <c r="BY247" s="126"/>
      <c r="BZ247" s="126"/>
      <c r="CA247" s="125"/>
      <c r="CB247" s="125"/>
    </row>
    <row r="248" spans="1:80" x14ac:dyDescent="0.3">
      <c r="A248" s="65"/>
      <c r="B248" s="128"/>
      <c r="C248" s="127"/>
      <c r="D248" s="126"/>
      <c r="E248" s="126"/>
      <c r="F248" s="126"/>
      <c r="G248" s="125"/>
      <c r="H248" s="125"/>
      <c r="I248" s="125"/>
      <c r="J248" s="125"/>
      <c r="K248" s="125"/>
      <c r="L248" s="125"/>
      <c r="M248" s="125"/>
      <c r="N248" s="66"/>
      <c r="O248" s="125"/>
      <c r="P248" s="125"/>
      <c r="Q248" s="125"/>
      <c r="R248" s="125"/>
      <c r="S248" s="125"/>
      <c r="T248" s="125"/>
      <c r="U248" s="125"/>
      <c r="V248" s="126"/>
      <c r="W248" s="126"/>
      <c r="X248" s="126"/>
      <c r="Y248" s="125"/>
      <c r="Z248" s="125"/>
      <c r="AA248" s="65"/>
      <c r="AB248" s="65"/>
      <c r="AC248" s="125"/>
      <c r="AD248" s="125"/>
      <c r="AE248" s="126"/>
      <c r="AF248" s="126"/>
      <c r="AG248" s="126"/>
      <c r="AH248" s="125"/>
      <c r="AI248" s="125"/>
      <c r="AJ248" s="125"/>
      <c r="AK248" s="125"/>
      <c r="AL248" s="125"/>
      <c r="AM248" s="125"/>
      <c r="AN248" s="125"/>
      <c r="AO248" s="82"/>
      <c r="AP248" s="125"/>
      <c r="AQ248" s="125"/>
      <c r="AR248" s="125"/>
      <c r="AS248" s="125"/>
      <c r="AT248" s="125"/>
      <c r="AU248" s="125"/>
      <c r="AV248" s="125"/>
      <c r="AW248" s="126"/>
      <c r="AX248" s="126"/>
      <c r="AY248" s="126"/>
      <c r="AZ248" s="125"/>
      <c r="BA248" s="125"/>
      <c r="BB248" s="65"/>
      <c r="BC248" s="65"/>
      <c r="BD248" s="125"/>
      <c r="BE248" s="125"/>
      <c r="BF248" s="126"/>
      <c r="BG248" s="126"/>
      <c r="BH248" s="126"/>
      <c r="BI248" s="125"/>
      <c r="BJ248" s="125"/>
      <c r="BK248" s="125"/>
      <c r="BL248" s="125"/>
      <c r="BM248" s="125"/>
      <c r="BN248" s="125"/>
      <c r="BO248" s="129"/>
      <c r="BP248" s="82"/>
      <c r="BQ248" s="129"/>
      <c r="BR248" s="125"/>
      <c r="BS248" s="125"/>
      <c r="BT248" s="125"/>
      <c r="BU248" s="125"/>
      <c r="BV248" s="125"/>
      <c r="BW248" s="125"/>
      <c r="BX248" s="126"/>
      <c r="BY248" s="126"/>
      <c r="BZ248" s="126"/>
      <c r="CA248" s="125"/>
      <c r="CB248" s="125"/>
    </row>
    <row r="249" spans="1:80" x14ac:dyDescent="0.3">
      <c r="A249" s="65"/>
      <c r="B249" s="223"/>
      <c r="C249" s="224"/>
      <c r="D249" s="65"/>
      <c r="E249" s="65"/>
      <c r="F249" s="223"/>
      <c r="G249" s="224"/>
      <c r="H249" s="65"/>
      <c r="I249" s="65"/>
      <c r="J249" s="223"/>
      <c r="K249" s="224"/>
      <c r="L249" s="65"/>
      <c r="M249" s="233"/>
      <c r="N249" s="233"/>
      <c r="O249" s="233"/>
      <c r="P249" s="65"/>
      <c r="Q249" s="223"/>
      <c r="R249" s="224"/>
      <c r="S249" s="65"/>
      <c r="T249" s="65"/>
      <c r="U249" s="223"/>
      <c r="V249" s="224"/>
      <c r="W249" s="65"/>
      <c r="X249" s="65"/>
      <c r="Y249" s="223"/>
      <c r="Z249" s="224"/>
      <c r="AA249" s="65"/>
      <c r="AB249" s="65"/>
      <c r="AC249" s="125"/>
      <c r="AD249" s="125"/>
      <c r="AE249" s="126"/>
      <c r="AF249" s="126"/>
      <c r="AG249" s="126"/>
      <c r="AH249" s="125"/>
      <c r="AI249" s="125"/>
      <c r="AJ249" s="125"/>
      <c r="AK249" s="125"/>
      <c r="AL249" s="125"/>
      <c r="AM249" s="125"/>
      <c r="AN249" s="125"/>
      <c r="AO249" s="82"/>
      <c r="AP249" s="125"/>
      <c r="AQ249" s="125"/>
      <c r="AR249" s="125"/>
      <c r="AS249" s="125"/>
      <c r="AT249" s="125"/>
      <c r="AU249" s="125"/>
      <c r="AV249" s="125"/>
      <c r="AW249" s="126"/>
      <c r="AX249" s="126"/>
      <c r="AY249" s="126"/>
      <c r="AZ249" s="125"/>
      <c r="BA249" s="125"/>
      <c r="BB249" s="65"/>
      <c r="BC249" s="65"/>
      <c r="BD249" s="125"/>
      <c r="BE249" s="125"/>
      <c r="BF249" s="126"/>
      <c r="BG249" s="126"/>
      <c r="BH249" s="126"/>
      <c r="BI249" s="125"/>
      <c r="BJ249" s="125"/>
      <c r="BK249" s="125"/>
      <c r="BL249" s="125"/>
      <c r="BM249" s="125"/>
      <c r="BN249" s="125"/>
      <c r="BO249" s="129"/>
      <c r="BP249" s="82"/>
      <c r="BQ249" s="129"/>
      <c r="BR249" s="125"/>
      <c r="BS249" s="125"/>
      <c r="BT249" s="125"/>
      <c r="BU249" s="125"/>
      <c r="BV249" s="125"/>
      <c r="BW249" s="125"/>
      <c r="BX249" s="126"/>
      <c r="BY249" s="126"/>
      <c r="BZ249" s="126"/>
      <c r="CA249" s="125"/>
      <c r="CB249" s="125"/>
    </row>
    <row r="250" spans="1:80" x14ac:dyDescent="0.3">
      <c r="A250" s="65"/>
      <c r="B250" s="225"/>
      <c r="C250" s="226"/>
      <c r="D250" s="65"/>
      <c r="E250" s="65"/>
      <c r="F250" s="227"/>
      <c r="G250" s="226"/>
      <c r="H250" s="65"/>
      <c r="I250" s="65"/>
      <c r="J250" s="228"/>
      <c r="K250" s="229"/>
      <c r="L250" s="65"/>
      <c r="M250" s="225"/>
      <c r="N250" s="230"/>
      <c r="O250" s="226"/>
      <c r="P250" s="65"/>
      <c r="Q250" s="231"/>
      <c r="R250" s="232"/>
      <c r="S250" s="76"/>
      <c r="T250" s="65"/>
      <c r="U250" s="225"/>
      <c r="V250" s="226"/>
      <c r="W250" s="65"/>
      <c r="X250" s="65"/>
      <c r="Y250" s="225"/>
      <c r="Z250" s="226"/>
      <c r="AA250" s="65"/>
      <c r="AB250" s="65"/>
      <c r="AC250" s="125"/>
      <c r="AD250" s="125"/>
      <c r="AE250" s="126"/>
      <c r="AF250" s="126"/>
      <c r="AG250" s="126"/>
      <c r="AH250" s="125"/>
      <c r="AI250" s="125"/>
      <c r="AJ250" s="125"/>
      <c r="AK250" s="125"/>
      <c r="AL250" s="125"/>
      <c r="AM250" s="125"/>
      <c r="AN250" s="125"/>
      <c r="AO250" s="82"/>
      <c r="AP250" s="125"/>
      <c r="AQ250" s="125"/>
      <c r="AR250" s="125"/>
      <c r="AS250" s="125"/>
      <c r="AT250" s="125"/>
      <c r="AU250" s="125"/>
      <c r="AV250" s="125"/>
      <c r="AW250" s="126"/>
      <c r="AX250" s="126"/>
      <c r="AY250" s="126"/>
      <c r="AZ250" s="125"/>
      <c r="BA250" s="125"/>
      <c r="BB250" s="65"/>
      <c r="BC250" s="65"/>
      <c r="BD250" s="125"/>
      <c r="BE250" s="125"/>
      <c r="BF250" s="126"/>
      <c r="BG250" s="126"/>
      <c r="BH250" s="126"/>
      <c r="BI250" s="125"/>
      <c r="BJ250" s="125"/>
      <c r="BK250" s="125"/>
      <c r="BL250" s="125"/>
      <c r="BM250" s="125"/>
      <c r="BN250" s="125"/>
      <c r="BO250" s="129"/>
      <c r="BP250" s="82"/>
      <c r="BQ250" s="129"/>
      <c r="BR250" s="125"/>
      <c r="BS250" s="125"/>
      <c r="BT250" s="125"/>
      <c r="BU250" s="125"/>
      <c r="BV250" s="125"/>
      <c r="BW250" s="125"/>
      <c r="BX250" s="126"/>
      <c r="BY250" s="126"/>
      <c r="BZ250" s="126"/>
      <c r="CA250" s="125"/>
      <c r="CB250" s="125"/>
    </row>
    <row r="251" spans="1:80" x14ac:dyDescent="0.3">
      <c r="A251" s="65"/>
      <c r="B251" s="65"/>
      <c r="C251" s="65"/>
      <c r="D251" s="65"/>
      <c r="E251" s="65"/>
      <c r="F251" s="65"/>
      <c r="G251" s="65"/>
      <c r="H251" s="65"/>
      <c r="I251" s="65"/>
      <c r="J251" s="65"/>
      <c r="K251" s="65"/>
      <c r="L251" s="65"/>
      <c r="M251" s="99"/>
      <c r="N251" s="66"/>
      <c r="O251" s="99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5"/>
      <c r="AC251" s="125"/>
      <c r="AD251" s="125"/>
      <c r="AE251" s="126"/>
      <c r="AF251" s="126"/>
      <c r="AG251" s="126"/>
      <c r="AH251" s="125"/>
      <c r="AI251" s="125"/>
      <c r="AJ251" s="125"/>
      <c r="AK251" s="125"/>
      <c r="AL251" s="125"/>
      <c r="AM251" s="125"/>
      <c r="AN251" s="125"/>
      <c r="AO251" s="82"/>
      <c r="AP251" s="125"/>
      <c r="AQ251" s="125"/>
      <c r="AR251" s="125"/>
      <c r="AS251" s="125"/>
      <c r="AT251" s="125"/>
      <c r="AU251" s="125"/>
      <c r="AV251" s="125"/>
      <c r="AW251" s="126"/>
      <c r="AX251" s="126"/>
      <c r="AY251" s="126"/>
      <c r="AZ251" s="125"/>
      <c r="BA251" s="125"/>
      <c r="BB251" s="65"/>
      <c r="BC251" s="65"/>
      <c r="BD251" s="125"/>
      <c r="BE251" s="125"/>
      <c r="BF251" s="126"/>
      <c r="BG251" s="126"/>
      <c r="BH251" s="126"/>
      <c r="BI251" s="125"/>
      <c r="BJ251" s="125"/>
      <c r="BK251" s="125"/>
      <c r="BL251" s="125"/>
      <c r="BM251" s="125"/>
      <c r="BN251" s="125"/>
      <c r="BO251" s="129"/>
      <c r="BP251" s="82"/>
      <c r="BQ251" s="129"/>
      <c r="BR251" s="125"/>
      <c r="BS251" s="125"/>
      <c r="BT251" s="125"/>
      <c r="BU251" s="125"/>
      <c r="BV251" s="125"/>
      <c r="BW251" s="125"/>
      <c r="BX251" s="126"/>
      <c r="BY251" s="126"/>
      <c r="BZ251" s="126"/>
      <c r="CA251" s="125"/>
      <c r="CB251" s="125"/>
    </row>
    <row r="252" spans="1:80" x14ac:dyDescent="0.3">
      <c r="A252" s="65"/>
      <c r="B252" s="65"/>
      <c r="C252" s="65"/>
      <c r="D252" s="65"/>
      <c r="E252" s="65"/>
      <c r="F252" s="65"/>
      <c r="G252" s="65"/>
      <c r="H252" s="65"/>
      <c r="I252" s="65"/>
      <c r="J252" s="65"/>
      <c r="K252" s="65"/>
      <c r="L252" s="65"/>
      <c r="M252" s="99"/>
      <c r="N252" s="66"/>
      <c r="O252" s="99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5"/>
      <c r="AC252" s="125"/>
      <c r="AD252" s="125"/>
      <c r="AE252" s="126"/>
      <c r="AF252" s="126"/>
      <c r="AG252" s="126"/>
      <c r="AH252" s="125"/>
      <c r="AI252" s="125"/>
      <c r="AJ252" s="125"/>
      <c r="AK252" s="125"/>
      <c r="AL252" s="125"/>
      <c r="AM252" s="125"/>
      <c r="AN252" s="125"/>
      <c r="AO252" s="82"/>
      <c r="AP252" s="125"/>
      <c r="AQ252" s="125"/>
      <c r="AR252" s="125"/>
      <c r="AS252" s="125"/>
      <c r="AT252" s="125"/>
      <c r="AU252" s="125"/>
      <c r="AV252" s="125"/>
      <c r="AW252" s="126"/>
      <c r="AX252" s="126"/>
      <c r="AY252" s="126"/>
      <c r="AZ252" s="125"/>
      <c r="BA252" s="125"/>
      <c r="BB252" s="65"/>
      <c r="BC252" s="65"/>
      <c r="BD252" s="125"/>
      <c r="BE252" s="125"/>
      <c r="BF252" s="126"/>
      <c r="BG252" s="126"/>
      <c r="BH252" s="126"/>
      <c r="BI252" s="125"/>
      <c r="BJ252" s="125"/>
      <c r="BK252" s="125"/>
      <c r="BL252" s="125"/>
      <c r="BM252" s="125"/>
      <c r="BN252" s="125"/>
      <c r="BO252" s="129"/>
      <c r="BP252" s="82"/>
      <c r="BQ252" s="129"/>
      <c r="BR252" s="125"/>
      <c r="BS252" s="125"/>
      <c r="BT252" s="125"/>
      <c r="BU252" s="125"/>
      <c r="BV252" s="125"/>
      <c r="BW252" s="125"/>
      <c r="BX252" s="126"/>
      <c r="BY252" s="126"/>
      <c r="BZ252" s="126"/>
      <c r="CA252" s="125"/>
      <c r="CB252" s="125"/>
    </row>
    <row r="253" spans="1:80" x14ac:dyDescent="0.3">
      <c r="A253" s="65"/>
      <c r="B253" s="68"/>
      <c r="C253" s="68"/>
      <c r="D253" s="68"/>
      <c r="E253" s="68"/>
      <c r="F253" s="68"/>
      <c r="G253" s="68"/>
      <c r="H253" s="68"/>
      <c r="I253" s="68"/>
      <c r="J253" s="68"/>
      <c r="K253" s="68"/>
      <c r="L253" s="68"/>
      <c r="M253" s="87"/>
      <c r="N253" s="68"/>
      <c r="O253" s="87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  <c r="AA253" s="65"/>
      <c r="AB253" s="65"/>
      <c r="AC253" s="125"/>
      <c r="AD253" s="125"/>
      <c r="AE253" s="126"/>
      <c r="AF253" s="126"/>
      <c r="AG253" s="126"/>
      <c r="AH253" s="125"/>
      <c r="AI253" s="125"/>
      <c r="AJ253" s="125"/>
      <c r="AK253" s="125"/>
      <c r="AL253" s="125"/>
      <c r="AM253" s="125"/>
      <c r="AN253" s="125"/>
      <c r="AO253" s="82"/>
      <c r="AP253" s="125"/>
      <c r="AQ253" s="125"/>
      <c r="AR253" s="125"/>
      <c r="AS253" s="125"/>
      <c r="AT253" s="125"/>
      <c r="AU253" s="125"/>
      <c r="AV253" s="125"/>
      <c r="AW253" s="126"/>
      <c r="AX253" s="126"/>
      <c r="AY253" s="126"/>
      <c r="AZ253" s="125"/>
      <c r="BA253" s="125"/>
      <c r="BB253" s="65"/>
      <c r="BC253" s="65"/>
      <c r="BD253" s="125"/>
      <c r="BE253" s="125"/>
      <c r="BF253" s="126"/>
      <c r="BG253" s="126"/>
      <c r="BH253" s="126"/>
      <c r="BI253" s="125"/>
      <c r="BJ253" s="125"/>
      <c r="BK253" s="125"/>
      <c r="BL253" s="125"/>
      <c r="BM253" s="125"/>
      <c r="BN253" s="125"/>
      <c r="BO253" s="129"/>
      <c r="BP253" s="82"/>
      <c r="BQ253" s="129"/>
      <c r="BR253" s="125"/>
      <c r="BS253" s="125"/>
      <c r="BT253" s="125"/>
      <c r="BU253" s="125"/>
      <c r="BV253" s="125"/>
      <c r="BW253" s="125"/>
      <c r="BX253" s="126"/>
      <c r="BY253" s="126"/>
      <c r="BZ253" s="126"/>
      <c r="CA253" s="125"/>
      <c r="CB253" s="125"/>
    </row>
    <row r="254" spans="1:80" x14ac:dyDescent="0.3">
      <c r="A254" s="65"/>
      <c r="B254" s="70"/>
      <c r="C254" s="70"/>
      <c r="D254" s="71"/>
      <c r="E254" s="71"/>
      <c r="F254" s="71"/>
      <c r="G254" s="70"/>
      <c r="H254" s="70"/>
      <c r="I254" s="70"/>
      <c r="J254" s="70"/>
      <c r="K254" s="70"/>
      <c r="L254" s="70"/>
      <c r="M254" s="70"/>
      <c r="N254" s="194"/>
      <c r="O254" s="80"/>
      <c r="P254" s="75"/>
      <c r="Q254" s="75"/>
      <c r="R254" s="75"/>
      <c r="S254" s="75"/>
      <c r="T254" s="75"/>
      <c r="U254" s="75"/>
      <c r="V254" s="74"/>
      <c r="W254" s="74"/>
      <c r="X254" s="74"/>
      <c r="Y254" s="73"/>
      <c r="Z254" s="72"/>
      <c r="AA254" s="65"/>
      <c r="AB254" s="65"/>
      <c r="AC254" s="125"/>
      <c r="AD254" s="125"/>
      <c r="AE254" s="126"/>
      <c r="AF254" s="126"/>
      <c r="AG254" s="126"/>
      <c r="AH254" s="125"/>
      <c r="AI254" s="125"/>
      <c r="AJ254" s="125"/>
      <c r="AK254" s="125"/>
      <c r="AL254" s="125"/>
      <c r="AM254" s="125"/>
      <c r="AN254" s="125"/>
      <c r="AO254" s="82"/>
      <c r="AP254" s="125"/>
      <c r="AQ254" s="125"/>
      <c r="AR254" s="125"/>
      <c r="AS254" s="125"/>
      <c r="AT254" s="125"/>
      <c r="AU254" s="125"/>
      <c r="AV254" s="125"/>
      <c r="AW254" s="126"/>
      <c r="AX254" s="126"/>
      <c r="AY254" s="126"/>
      <c r="AZ254" s="125"/>
      <c r="BA254" s="125"/>
      <c r="BB254" s="65"/>
      <c r="BC254" s="65"/>
      <c r="BD254" s="125"/>
      <c r="BE254" s="125"/>
      <c r="BF254" s="126"/>
      <c r="BG254" s="126"/>
      <c r="BH254" s="126"/>
      <c r="BI254" s="125"/>
      <c r="BJ254" s="125"/>
      <c r="BK254" s="125"/>
      <c r="BL254" s="125"/>
      <c r="BM254" s="125"/>
      <c r="BN254" s="125"/>
      <c r="BO254" s="129"/>
      <c r="BP254" s="82"/>
      <c r="BQ254" s="129"/>
      <c r="BR254" s="125"/>
      <c r="BS254" s="125"/>
      <c r="BT254" s="125"/>
      <c r="BU254" s="125"/>
      <c r="BV254" s="125"/>
      <c r="BW254" s="125"/>
      <c r="BX254" s="126"/>
      <c r="BY254" s="126"/>
      <c r="BZ254" s="126"/>
      <c r="CA254" s="125"/>
      <c r="CB254" s="125"/>
    </row>
    <row r="255" spans="1:80" x14ac:dyDescent="0.3">
      <c r="A255" s="65"/>
      <c r="B255" s="70"/>
      <c r="C255" s="70"/>
      <c r="D255" s="71"/>
      <c r="E255" s="71"/>
      <c r="F255" s="71"/>
      <c r="G255" s="70"/>
      <c r="H255" s="70"/>
      <c r="I255" s="70"/>
      <c r="J255" s="70"/>
      <c r="K255" s="70"/>
      <c r="L255" s="70"/>
      <c r="M255" s="70"/>
      <c r="N255" s="194"/>
      <c r="O255" s="80"/>
      <c r="P255" s="75"/>
      <c r="Q255" s="75"/>
      <c r="R255" s="75"/>
      <c r="S255" s="75"/>
      <c r="T255" s="75"/>
      <c r="U255" s="75"/>
      <c r="V255" s="74"/>
      <c r="W255" s="74"/>
      <c r="X255" s="74"/>
      <c r="Y255" s="73"/>
      <c r="Z255" s="72"/>
      <c r="AA255" s="65"/>
      <c r="AB255" s="65"/>
      <c r="AC255" s="125"/>
      <c r="AD255" s="125"/>
      <c r="AE255" s="126"/>
      <c r="AF255" s="126"/>
      <c r="AG255" s="126"/>
      <c r="AH255" s="125"/>
      <c r="AI255" s="125"/>
      <c r="AJ255" s="125"/>
      <c r="AK255" s="125"/>
      <c r="AL255" s="125"/>
      <c r="AM255" s="125"/>
      <c r="AN255" s="125"/>
      <c r="AO255" s="82"/>
      <c r="AP255" s="125"/>
      <c r="AQ255" s="125"/>
      <c r="AR255" s="125"/>
      <c r="AS255" s="125"/>
      <c r="AT255" s="125"/>
      <c r="AU255" s="125"/>
      <c r="AV255" s="125"/>
      <c r="AW255" s="126"/>
      <c r="AX255" s="126"/>
      <c r="AY255" s="126"/>
      <c r="AZ255" s="125"/>
      <c r="BA255" s="125"/>
      <c r="BB255" s="65"/>
      <c r="BC255" s="65"/>
      <c r="BD255" s="125"/>
      <c r="BE255" s="125"/>
      <c r="BF255" s="126"/>
      <c r="BG255" s="126"/>
      <c r="BH255" s="126"/>
      <c r="BI255" s="125"/>
      <c r="BJ255" s="125"/>
      <c r="BK255" s="125"/>
      <c r="BL255" s="125"/>
      <c r="BM255" s="125"/>
      <c r="BN255" s="125"/>
      <c r="BO255" s="129"/>
      <c r="BP255" s="82"/>
      <c r="BQ255" s="129"/>
      <c r="BR255" s="125"/>
      <c r="BS255" s="125"/>
      <c r="BT255" s="125"/>
      <c r="BU255" s="125"/>
      <c r="BV255" s="125"/>
      <c r="BW255" s="125"/>
      <c r="BX255" s="126"/>
      <c r="BY255" s="126"/>
      <c r="BZ255" s="126"/>
      <c r="CA255" s="125"/>
      <c r="CB255" s="125"/>
    </row>
    <row r="256" spans="1:80" x14ac:dyDescent="0.3">
      <c r="A256" s="65"/>
      <c r="B256" s="70"/>
      <c r="C256" s="70"/>
      <c r="D256" s="71"/>
      <c r="E256" s="71"/>
      <c r="F256" s="71"/>
      <c r="G256" s="70"/>
      <c r="H256" s="70"/>
      <c r="I256" s="70"/>
      <c r="J256" s="70"/>
      <c r="K256" s="70"/>
      <c r="L256" s="70"/>
      <c r="M256" s="70"/>
      <c r="N256" s="194"/>
      <c r="O256" s="80"/>
      <c r="P256" s="75"/>
      <c r="Q256" s="75"/>
      <c r="R256" s="75"/>
      <c r="S256" s="75"/>
      <c r="T256" s="75"/>
      <c r="U256" s="75"/>
      <c r="V256" s="74"/>
      <c r="W256" s="74"/>
      <c r="X256" s="74"/>
      <c r="Y256" s="73"/>
      <c r="Z256" s="72"/>
      <c r="AA256" s="65"/>
      <c r="AB256" s="65"/>
      <c r="AC256" s="65"/>
      <c r="AD256" s="65"/>
      <c r="AE256" s="65"/>
      <c r="AF256" s="65"/>
      <c r="AG256" s="65"/>
      <c r="AH256" s="65"/>
      <c r="AI256" s="65"/>
      <c r="AJ256" s="65"/>
      <c r="AK256" s="65"/>
      <c r="AL256" s="65"/>
      <c r="AM256" s="65"/>
      <c r="AN256" s="125"/>
      <c r="AO256" s="66"/>
      <c r="AP256" s="125"/>
      <c r="AQ256" s="65"/>
      <c r="AR256" s="65"/>
      <c r="AS256" s="65"/>
      <c r="AT256" s="65"/>
      <c r="AU256" s="65"/>
      <c r="AV256" s="65"/>
      <c r="AW256" s="65"/>
      <c r="AX256" s="65"/>
      <c r="AY256" s="65"/>
      <c r="AZ256" s="65"/>
      <c r="BA256" s="65"/>
      <c r="BB256" s="65"/>
      <c r="BC256" s="65"/>
      <c r="BD256" s="65"/>
      <c r="BE256" s="65"/>
      <c r="BF256" s="65"/>
      <c r="BG256" s="65"/>
      <c r="BH256" s="65"/>
      <c r="BI256" s="65"/>
      <c r="BJ256" s="65"/>
      <c r="BK256" s="65"/>
      <c r="BL256" s="65"/>
      <c r="BM256" s="65"/>
      <c r="BN256" s="65"/>
      <c r="BO256" s="65"/>
      <c r="BP256" s="66"/>
      <c r="BQ256" s="65"/>
      <c r="BR256" s="65"/>
      <c r="BS256" s="65"/>
      <c r="BT256" s="65"/>
      <c r="BU256" s="65"/>
      <c r="BV256" s="65"/>
      <c r="BW256" s="65"/>
      <c r="BX256" s="65"/>
      <c r="BY256" s="65"/>
      <c r="BZ256" s="65"/>
      <c r="CA256" s="65"/>
      <c r="CB256" s="65"/>
    </row>
    <row r="257" spans="1:80" x14ac:dyDescent="0.3">
      <c r="A257" s="65"/>
      <c r="B257" s="70"/>
      <c r="C257" s="70"/>
      <c r="D257" s="71"/>
      <c r="E257" s="71"/>
      <c r="F257" s="71"/>
      <c r="G257" s="70"/>
      <c r="H257" s="70"/>
      <c r="I257" s="70"/>
      <c r="J257" s="70"/>
      <c r="K257" s="70"/>
      <c r="L257" s="70"/>
      <c r="M257" s="70"/>
      <c r="N257" s="194"/>
      <c r="O257" s="80"/>
      <c r="P257" s="75"/>
      <c r="Q257" s="75"/>
      <c r="R257" s="75"/>
      <c r="S257" s="75"/>
      <c r="T257" s="75"/>
      <c r="U257" s="75"/>
      <c r="V257" s="74"/>
      <c r="W257" s="74"/>
      <c r="X257" s="74"/>
      <c r="Y257" s="73"/>
      <c r="Z257" s="72"/>
      <c r="AA257" s="65"/>
      <c r="AB257" s="65"/>
      <c r="AC257" s="82"/>
      <c r="AD257" s="82"/>
      <c r="AE257" s="82"/>
      <c r="AF257" s="82"/>
      <c r="AG257" s="82"/>
      <c r="AH257" s="82"/>
      <c r="AI257" s="82"/>
      <c r="AJ257" s="82"/>
      <c r="AK257" s="82"/>
      <c r="AL257" s="82"/>
      <c r="AM257" s="82"/>
      <c r="AN257" s="114"/>
      <c r="AO257" s="82"/>
      <c r="AP257" s="114"/>
      <c r="AQ257" s="82"/>
      <c r="AR257" s="82"/>
      <c r="AS257" s="82"/>
      <c r="AT257" s="82"/>
      <c r="AU257" s="82"/>
      <c r="AV257" s="82"/>
      <c r="AW257" s="82"/>
      <c r="AX257" s="82"/>
      <c r="AY257" s="82"/>
      <c r="AZ257" s="82"/>
      <c r="BA257" s="82"/>
      <c r="BB257" s="65"/>
      <c r="BC257" s="65"/>
      <c r="BD257" s="82"/>
      <c r="BE257" s="82"/>
      <c r="BF257" s="82"/>
      <c r="BG257" s="82"/>
      <c r="BH257" s="82"/>
      <c r="BI257" s="82"/>
      <c r="BJ257" s="82"/>
      <c r="BK257" s="82"/>
      <c r="BL257" s="82"/>
      <c r="BM257" s="82"/>
      <c r="BN257" s="82"/>
      <c r="BO257" s="82"/>
      <c r="BP257" s="82"/>
      <c r="BQ257" s="82"/>
      <c r="BR257" s="82"/>
      <c r="BS257" s="82"/>
      <c r="BT257" s="82"/>
      <c r="BU257" s="82"/>
      <c r="BV257" s="82"/>
      <c r="BW257" s="82"/>
      <c r="BX257" s="82"/>
      <c r="BY257" s="82"/>
      <c r="BZ257" s="82"/>
      <c r="CA257" s="82"/>
      <c r="CB257" s="82"/>
    </row>
    <row r="258" spans="1:80" x14ac:dyDescent="0.3">
      <c r="A258" s="65"/>
      <c r="B258" s="70"/>
      <c r="C258" s="70"/>
      <c r="D258" s="71"/>
      <c r="E258" s="71"/>
      <c r="F258" s="71"/>
      <c r="G258" s="70"/>
      <c r="H258" s="70"/>
      <c r="I258" s="70"/>
      <c r="J258" s="70"/>
      <c r="K258" s="70"/>
      <c r="L258" s="70"/>
      <c r="M258" s="70"/>
      <c r="N258" s="194"/>
      <c r="O258" s="80"/>
      <c r="P258" s="75"/>
      <c r="Q258" s="75"/>
      <c r="R258" s="75"/>
      <c r="S258" s="75"/>
      <c r="T258" s="75"/>
      <c r="U258" s="75"/>
      <c r="V258" s="74"/>
      <c r="W258" s="74"/>
      <c r="X258" s="74"/>
      <c r="Y258" s="73"/>
      <c r="Z258" s="72"/>
      <c r="AA258" s="65"/>
      <c r="AB258" s="65"/>
      <c r="AC258" s="65"/>
      <c r="AD258" s="65"/>
      <c r="AE258" s="130"/>
      <c r="AF258" s="130"/>
      <c r="AG258" s="130"/>
      <c r="AH258" s="131"/>
      <c r="AI258" s="131"/>
      <c r="AJ258" s="131"/>
      <c r="AK258" s="131"/>
      <c r="AL258" s="131"/>
      <c r="AM258" s="131"/>
      <c r="AN258" s="125"/>
      <c r="AO258" s="82"/>
      <c r="AP258" s="125"/>
      <c r="AQ258" s="131"/>
      <c r="AR258" s="131"/>
      <c r="AS258" s="131"/>
      <c r="AT258" s="131"/>
      <c r="AU258" s="131"/>
      <c r="AV258" s="131"/>
      <c r="AW258" s="130"/>
      <c r="AX258" s="130"/>
      <c r="AY258" s="130"/>
      <c r="AZ258" s="65"/>
      <c r="BA258" s="65"/>
      <c r="BB258" s="65"/>
      <c r="BC258" s="65"/>
      <c r="BD258" s="65"/>
      <c r="BE258" s="65"/>
      <c r="BF258" s="130"/>
      <c r="BG258" s="130"/>
      <c r="BH258" s="130"/>
      <c r="BI258" s="131"/>
      <c r="BJ258" s="131"/>
      <c r="BK258" s="131"/>
      <c r="BL258" s="131"/>
      <c r="BM258" s="131"/>
      <c r="BN258" s="131"/>
      <c r="BO258" s="132"/>
      <c r="BP258" s="82"/>
      <c r="BQ258" s="132"/>
      <c r="BR258" s="131"/>
      <c r="BS258" s="131"/>
      <c r="BT258" s="131"/>
      <c r="BU258" s="131"/>
      <c r="BV258" s="131"/>
      <c r="BW258" s="131"/>
      <c r="BX258" s="130"/>
      <c r="BY258" s="130"/>
      <c r="BZ258" s="130"/>
      <c r="CA258" s="65"/>
      <c r="CB258" s="65"/>
    </row>
    <row r="259" spans="1:80" x14ac:dyDescent="0.3">
      <c r="A259" s="65"/>
      <c r="B259" s="70"/>
      <c r="C259" s="70"/>
      <c r="D259" s="71"/>
      <c r="E259" s="71"/>
      <c r="F259" s="71"/>
      <c r="G259" s="70"/>
      <c r="H259" s="70"/>
      <c r="I259" s="70"/>
      <c r="J259" s="70"/>
      <c r="K259" s="70"/>
      <c r="L259" s="70"/>
      <c r="M259" s="70"/>
      <c r="N259" s="194"/>
      <c r="O259" s="80"/>
      <c r="P259" s="75"/>
      <c r="Q259" s="75"/>
      <c r="R259" s="75"/>
      <c r="S259" s="75"/>
      <c r="T259" s="75"/>
      <c r="U259" s="75"/>
      <c r="V259" s="74"/>
      <c r="W259" s="74"/>
      <c r="X259" s="74"/>
      <c r="Y259" s="73"/>
      <c r="Z259" s="72"/>
      <c r="AA259" s="65"/>
      <c r="AB259" s="65"/>
      <c r="AC259" s="128"/>
      <c r="AD259" s="128"/>
      <c r="AE259" s="130"/>
      <c r="AF259" s="130"/>
      <c r="AG259" s="130"/>
      <c r="AH259" s="125"/>
      <c r="AI259" s="125"/>
      <c r="AJ259" s="125"/>
      <c r="AK259" s="125"/>
      <c r="AL259" s="125"/>
      <c r="AM259" s="125"/>
      <c r="AN259" s="125"/>
      <c r="AO259" s="66"/>
      <c r="AP259" s="125"/>
      <c r="AQ259" s="125"/>
      <c r="AR259" s="125"/>
      <c r="AS259" s="125"/>
      <c r="AT259" s="125"/>
      <c r="AU259" s="125"/>
      <c r="AV259" s="125"/>
      <c r="AW259" s="130"/>
      <c r="AX259" s="130"/>
      <c r="AY259" s="130"/>
      <c r="AZ259" s="128"/>
      <c r="BA259" s="128"/>
      <c r="BB259" s="65"/>
      <c r="BC259" s="65"/>
      <c r="BD259" s="128"/>
      <c r="BE259" s="128"/>
      <c r="BF259" s="130"/>
      <c r="BG259" s="130"/>
      <c r="BH259" s="130"/>
      <c r="BI259" s="125"/>
      <c r="BJ259" s="125"/>
      <c r="BK259" s="125"/>
      <c r="BL259" s="125"/>
      <c r="BM259" s="125"/>
      <c r="BN259" s="125"/>
      <c r="BO259" s="133"/>
      <c r="BP259" s="66"/>
      <c r="BQ259" s="132"/>
      <c r="BR259" s="125"/>
      <c r="BS259" s="125"/>
      <c r="BT259" s="125"/>
      <c r="BU259" s="125"/>
      <c r="BV259" s="125"/>
      <c r="BW259" s="125"/>
      <c r="BX259" s="130"/>
      <c r="BY259" s="130"/>
      <c r="BZ259" s="130"/>
      <c r="CA259" s="128"/>
      <c r="CB259" s="128"/>
    </row>
    <row r="260" spans="1:80" x14ac:dyDescent="0.3">
      <c r="A260" s="65"/>
      <c r="B260" s="70"/>
      <c r="C260" s="70"/>
      <c r="D260" s="71"/>
      <c r="E260" s="71"/>
      <c r="F260" s="71"/>
      <c r="G260" s="70"/>
      <c r="H260" s="70"/>
      <c r="I260" s="70"/>
      <c r="J260" s="70"/>
      <c r="K260" s="70"/>
      <c r="L260" s="70"/>
      <c r="M260" s="70"/>
      <c r="N260" s="194"/>
      <c r="O260" s="80"/>
      <c r="P260" s="75"/>
      <c r="Q260" s="75"/>
      <c r="R260" s="75"/>
      <c r="S260" s="75"/>
      <c r="T260" s="75"/>
      <c r="U260" s="75"/>
      <c r="V260" s="74"/>
      <c r="W260" s="74"/>
      <c r="X260" s="74"/>
      <c r="Y260" s="73"/>
      <c r="Z260" s="72"/>
      <c r="AA260" s="65"/>
      <c r="AB260" s="65"/>
      <c r="AC260" s="65"/>
      <c r="AD260" s="65"/>
      <c r="AE260" s="65"/>
      <c r="AF260" s="65"/>
      <c r="AG260" s="65"/>
      <c r="AH260" s="65"/>
      <c r="AI260" s="65"/>
      <c r="AJ260" s="65"/>
      <c r="AK260" s="65"/>
      <c r="AL260" s="65"/>
      <c r="AM260" s="65"/>
      <c r="AN260" s="125"/>
      <c r="AO260" s="66"/>
      <c r="AP260" s="125"/>
      <c r="AQ260" s="65"/>
      <c r="AR260" s="65"/>
      <c r="AS260" s="65"/>
      <c r="AT260" s="65"/>
      <c r="AU260" s="65"/>
      <c r="AV260" s="65"/>
      <c r="AW260" s="65"/>
      <c r="AX260" s="65"/>
      <c r="AY260" s="65"/>
      <c r="AZ260" s="65"/>
      <c r="BA260" s="65"/>
      <c r="BB260" s="65"/>
      <c r="BC260" s="65"/>
      <c r="BD260" s="65"/>
      <c r="BE260" s="65"/>
      <c r="BF260" s="65"/>
      <c r="BG260" s="65"/>
      <c r="BH260" s="65"/>
      <c r="BI260" s="65"/>
      <c r="BJ260" s="65"/>
      <c r="BK260" s="65"/>
      <c r="BL260" s="65"/>
      <c r="BM260" s="65"/>
      <c r="BN260" s="65"/>
      <c r="BO260" s="65"/>
      <c r="BP260" s="66"/>
      <c r="BQ260" s="65"/>
      <c r="BR260" s="65"/>
      <c r="BS260" s="65"/>
      <c r="BT260" s="65"/>
      <c r="BU260" s="65"/>
      <c r="BV260" s="65"/>
      <c r="BW260" s="65"/>
      <c r="BX260" s="65"/>
      <c r="BY260" s="65"/>
      <c r="BZ260" s="65"/>
      <c r="CA260" s="65"/>
      <c r="CB260" s="65"/>
    </row>
    <row r="261" spans="1:80" x14ac:dyDescent="0.3">
      <c r="A261" s="65"/>
      <c r="B261" s="70"/>
      <c r="C261" s="70"/>
      <c r="D261" s="71"/>
      <c r="E261" s="71"/>
      <c r="F261" s="71"/>
      <c r="G261" s="70"/>
      <c r="H261" s="70"/>
      <c r="I261" s="70"/>
      <c r="J261" s="70"/>
      <c r="K261" s="70"/>
      <c r="L261" s="70"/>
      <c r="M261" s="70"/>
      <c r="N261" s="194"/>
      <c r="O261" s="80"/>
      <c r="P261" s="75"/>
      <c r="Q261" s="75"/>
      <c r="R261" s="75"/>
      <c r="S261" s="75"/>
      <c r="T261" s="75"/>
      <c r="U261" s="75"/>
      <c r="V261" s="74"/>
      <c r="W261" s="74"/>
      <c r="X261" s="74"/>
      <c r="Y261" s="73"/>
      <c r="Z261" s="72"/>
      <c r="AA261" s="65"/>
      <c r="AB261" s="65"/>
      <c r="AC261" s="236"/>
      <c r="AD261" s="236"/>
      <c r="AE261" s="65"/>
      <c r="AF261" s="65"/>
      <c r="AG261" s="236"/>
      <c r="AH261" s="236"/>
      <c r="AI261" s="65"/>
      <c r="AJ261" s="65"/>
      <c r="AK261" s="236"/>
      <c r="AL261" s="236"/>
      <c r="AM261" s="65"/>
      <c r="AN261" s="236"/>
      <c r="AO261" s="236"/>
      <c r="AP261" s="236"/>
      <c r="AQ261" s="65"/>
      <c r="AR261" s="236"/>
      <c r="AS261" s="236"/>
      <c r="AT261" s="65"/>
      <c r="AU261" s="65"/>
      <c r="AV261" s="236"/>
      <c r="AW261" s="236"/>
      <c r="AX261" s="65"/>
      <c r="AY261" s="65"/>
      <c r="AZ261" s="236"/>
      <c r="BA261" s="236"/>
      <c r="BB261" s="65"/>
      <c r="BC261" s="65"/>
      <c r="BD261" s="236"/>
      <c r="BE261" s="236"/>
      <c r="BF261" s="65"/>
      <c r="BG261" s="65"/>
      <c r="BH261" s="236"/>
      <c r="BI261" s="236"/>
      <c r="BJ261" s="65"/>
      <c r="BK261" s="65"/>
      <c r="BL261" s="236"/>
      <c r="BM261" s="236"/>
      <c r="BN261" s="65"/>
      <c r="BO261" s="236"/>
      <c r="BP261" s="236"/>
      <c r="BQ261" s="236"/>
      <c r="BR261" s="65"/>
      <c r="BS261" s="236"/>
      <c r="BT261" s="236"/>
      <c r="BU261" s="65"/>
      <c r="BV261" s="65"/>
      <c r="BW261" s="236"/>
      <c r="BX261" s="236"/>
      <c r="BY261" s="65"/>
      <c r="BZ261" s="65"/>
      <c r="CA261" s="236"/>
      <c r="CB261" s="236"/>
    </row>
    <row r="262" spans="1:80" x14ac:dyDescent="0.3">
      <c r="A262" s="65"/>
      <c r="B262" s="70"/>
      <c r="C262" s="70"/>
      <c r="D262" s="71"/>
      <c r="E262" s="71"/>
      <c r="F262" s="71"/>
      <c r="G262" s="70"/>
      <c r="H262" s="70"/>
      <c r="I262" s="70"/>
      <c r="J262" s="70"/>
      <c r="K262" s="70"/>
      <c r="L262" s="70"/>
      <c r="M262" s="70"/>
      <c r="N262" s="194"/>
      <c r="O262" s="80"/>
      <c r="P262" s="75"/>
      <c r="Q262" s="75"/>
      <c r="R262" s="75"/>
      <c r="S262" s="75"/>
      <c r="T262" s="75"/>
      <c r="U262" s="75"/>
      <c r="V262" s="74"/>
      <c r="W262" s="74"/>
      <c r="X262" s="74"/>
      <c r="Y262" s="73"/>
      <c r="Z262" s="72"/>
      <c r="AA262" s="65"/>
      <c r="AB262" s="65"/>
      <c r="AC262" s="235"/>
      <c r="AD262" s="235"/>
      <c r="AE262" s="65"/>
      <c r="AF262" s="65"/>
      <c r="AG262" s="236"/>
      <c r="AH262" s="235"/>
      <c r="AI262" s="65"/>
      <c r="AJ262" s="65"/>
      <c r="AK262" s="237"/>
      <c r="AL262" s="237"/>
      <c r="AM262" s="65"/>
      <c r="AN262" s="235"/>
      <c r="AO262" s="235"/>
      <c r="AP262" s="235"/>
      <c r="AQ262" s="65"/>
      <c r="AR262" s="234"/>
      <c r="AS262" s="234"/>
      <c r="AT262" s="124"/>
      <c r="AU262" s="65"/>
      <c r="AV262" s="235"/>
      <c r="AW262" s="235"/>
      <c r="AX262" s="65"/>
      <c r="AY262" s="65"/>
      <c r="AZ262" s="235"/>
      <c r="BA262" s="235"/>
      <c r="BB262" s="65"/>
      <c r="BC262" s="65"/>
      <c r="BD262" s="235"/>
      <c r="BE262" s="235"/>
      <c r="BF262" s="65"/>
      <c r="BG262" s="65"/>
      <c r="BH262" s="236"/>
      <c r="BI262" s="235"/>
      <c r="BJ262" s="65"/>
      <c r="BK262" s="65"/>
      <c r="BL262" s="237"/>
      <c r="BM262" s="237"/>
      <c r="BN262" s="65"/>
      <c r="BO262" s="235"/>
      <c r="BP262" s="235"/>
      <c r="BQ262" s="235"/>
      <c r="BR262" s="65"/>
      <c r="BS262" s="234"/>
      <c r="BT262" s="234"/>
      <c r="BU262" s="124"/>
      <c r="BV262" s="65"/>
      <c r="BW262" s="235"/>
      <c r="BX262" s="235"/>
      <c r="BY262" s="65"/>
      <c r="BZ262" s="65"/>
      <c r="CA262" s="235"/>
      <c r="CB262" s="235"/>
    </row>
    <row r="263" spans="1:80" x14ac:dyDescent="0.3">
      <c r="A263" s="65"/>
      <c r="B263" s="70"/>
      <c r="C263" s="70"/>
      <c r="D263" s="71"/>
      <c r="E263" s="71"/>
      <c r="F263" s="71"/>
      <c r="G263" s="70"/>
      <c r="H263" s="70"/>
      <c r="I263" s="70"/>
      <c r="J263" s="70"/>
      <c r="K263" s="70"/>
      <c r="L263" s="70"/>
      <c r="M263" s="70"/>
      <c r="N263" s="194"/>
      <c r="O263" s="80"/>
      <c r="P263" s="75"/>
      <c r="Q263" s="75"/>
      <c r="R263" s="75"/>
      <c r="S263" s="75"/>
      <c r="T263" s="75"/>
      <c r="U263" s="75"/>
      <c r="V263" s="74"/>
      <c r="W263" s="74"/>
      <c r="X263" s="74"/>
      <c r="Y263" s="73"/>
      <c r="Z263" s="72"/>
      <c r="AA263" s="65"/>
      <c r="AB263" s="65"/>
      <c r="AC263" s="65"/>
      <c r="AD263" s="65"/>
      <c r="AE263" s="65"/>
      <c r="AF263" s="65"/>
      <c r="AG263" s="65"/>
      <c r="AH263" s="65"/>
      <c r="AI263" s="65"/>
      <c r="AJ263" s="65"/>
      <c r="AK263" s="65"/>
      <c r="AL263" s="65"/>
      <c r="AM263" s="65"/>
      <c r="AN263" s="125"/>
      <c r="AO263" s="66"/>
      <c r="AP263" s="125"/>
      <c r="AQ263" s="65"/>
      <c r="AR263" s="65"/>
      <c r="AS263" s="65"/>
      <c r="AT263" s="65"/>
      <c r="AU263" s="65"/>
      <c r="AV263" s="65"/>
      <c r="AW263" s="65"/>
      <c r="AX263" s="65"/>
      <c r="AY263" s="65"/>
      <c r="AZ263" s="65"/>
      <c r="BA263" s="65"/>
      <c r="BB263" s="65"/>
      <c r="BC263" s="65"/>
      <c r="BD263" s="65"/>
      <c r="BE263" s="65"/>
      <c r="BF263" s="65"/>
      <c r="BG263" s="65"/>
      <c r="BH263" s="65"/>
      <c r="BI263" s="65"/>
      <c r="BJ263" s="65"/>
      <c r="BK263" s="65"/>
      <c r="BL263" s="65"/>
      <c r="BM263" s="65"/>
      <c r="BN263" s="65"/>
      <c r="BO263" s="65"/>
      <c r="BP263" s="66"/>
      <c r="BQ263" s="65"/>
      <c r="BR263" s="65"/>
      <c r="BS263" s="65"/>
      <c r="BT263" s="65"/>
      <c r="BU263" s="65"/>
      <c r="BV263" s="65"/>
      <c r="BW263" s="65"/>
      <c r="BX263" s="65"/>
      <c r="BY263" s="65"/>
      <c r="BZ263" s="65"/>
      <c r="CA263" s="65"/>
      <c r="CB263" s="65"/>
    </row>
    <row r="264" spans="1:80" x14ac:dyDescent="0.3">
      <c r="A264" s="65"/>
      <c r="B264" s="70"/>
      <c r="C264" s="70"/>
      <c r="D264" s="71"/>
      <c r="E264" s="71"/>
      <c r="F264" s="71"/>
      <c r="G264" s="70"/>
      <c r="H264" s="70"/>
      <c r="I264" s="70"/>
      <c r="J264" s="70"/>
      <c r="K264" s="70"/>
      <c r="L264" s="70"/>
      <c r="M264" s="70"/>
      <c r="N264" s="194"/>
      <c r="O264" s="80"/>
      <c r="P264" s="75"/>
      <c r="Q264" s="75"/>
      <c r="R264" s="75"/>
      <c r="S264" s="75"/>
      <c r="T264" s="75"/>
      <c r="U264" s="75"/>
      <c r="V264" s="74"/>
      <c r="W264" s="74"/>
      <c r="X264" s="74"/>
      <c r="Y264" s="73"/>
      <c r="Z264" s="72"/>
      <c r="AA264" s="65"/>
      <c r="AB264" s="65"/>
      <c r="AC264" s="65"/>
      <c r="AD264" s="65"/>
      <c r="AE264" s="65"/>
      <c r="AF264" s="65"/>
      <c r="AG264" s="65"/>
      <c r="AH264" s="65"/>
      <c r="AI264" s="65"/>
      <c r="AJ264" s="65"/>
      <c r="AK264" s="65"/>
      <c r="AL264" s="65"/>
      <c r="AM264" s="65"/>
      <c r="AN264" s="125"/>
      <c r="AO264" s="66"/>
      <c r="AP264" s="125"/>
      <c r="AQ264" s="65"/>
      <c r="AR264" s="65"/>
      <c r="AS264" s="65"/>
      <c r="AT264" s="65"/>
      <c r="AU264" s="65"/>
      <c r="AV264" s="65"/>
      <c r="AW264" s="65"/>
      <c r="AX264" s="65"/>
      <c r="AY264" s="65"/>
      <c r="AZ264" s="65"/>
      <c r="BA264" s="65"/>
      <c r="BB264" s="65"/>
      <c r="BC264" s="65"/>
      <c r="BD264" s="65"/>
      <c r="BE264" s="65"/>
      <c r="BF264" s="65"/>
      <c r="BG264" s="65"/>
      <c r="BH264" s="65"/>
      <c r="BI264" s="65"/>
      <c r="BJ264" s="65"/>
      <c r="BK264" s="65"/>
      <c r="BL264" s="65"/>
      <c r="BM264" s="65"/>
      <c r="BN264" s="65"/>
      <c r="BO264" s="65"/>
      <c r="BP264" s="66"/>
      <c r="BQ264" s="65"/>
      <c r="BR264" s="65"/>
      <c r="BS264" s="65"/>
      <c r="BT264" s="65"/>
      <c r="BU264" s="65"/>
      <c r="BV264" s="65"/>
      <c r="BW264" s="65"/>
      <c r="BX264" s="65"/>
      <c r="BY264" s="65"/>
      <c r="BZ264" s="65"/>
      <c r="CA264" s="65"/>
      <c r="CB264" s="65"/>
    </row>
    <row r="265" spans="1:80" x14ac:dyDescent="0.3">
      <c r="A265" s="65"/>
      <c r="B265" s="70"/>
      <c r="C265" s="70"/>
      <c r="D265" s="71"/>
      <c r="E265" s="71"/>
      <c r="F265" s="71"/>
      <c r="G265" s="70"/>
      <c r="H265" s="70"/>
      <c r="I265" s="70"/>
      <c r="J265" s="70"/>
      <c r="K265" s="70"/>
      <c r="L265" s="70"/>
      <c r="M265" s="70"/>
      <c r="N265" s="194"/>
      <c r="O265" s="80"/>
      <c r="P265" s="75"/>
      <c r="Q265" s="75"/>
      <c r="R265" s="75"/>
      <c r="S265" s="75"/>
      <c r="T265" s="75"/>
      <c r="U265" s="75"/>
      <c r="V265" s="74"/>
      <c r="W265" s="74"/>
      <c r="X265" s="74"/>
      <c r="Y265" s="73"/>
      <c r="Z265" s="72"/>
      <c r="AA265" s="65"/>
      <c r="AB265" s="65"/>
      <c r="AC265" s="82"/>
      <c r="AD265" s="82"/>
      <c r="AE265" s="82"/>
      <c r="AF265" s="82"/>
      <c r="AG265" s="82"/>
      <c r="AH265" s="82"/>
      <c r="AI265" s="82"/>
      <c r="AJ265" s="82"/>
      <c r="AK265" s="82"/>
      <c r="AL265" s="82"/>
      <c r="AM265" s="82"/>
      <c r="AN265" s="114"/>
      <c r="AO265" s="82"/>
      <c r="AP265" s="114"/>
      <c r="AQ265" s="82"/>
      <c r="AR265" s="82"/>
      <c r="AS265" s="82"/>
      <c r="AT265" s="82"/>
      <c r="AU265" s="82"/>
      <c r="AV265" s="82"/>
      <c r="AW265" s="82"/>
      <c r="AX265" s="82"/>
      <c r="AY265" s="82"/>
      <c r="AZ265" s="82"/>
      <c r="BA265" s="82"/>
      <c r="BB265" s="65"/>
      <c r="BC265" s="65"/>
      <c r="BD265" s="82"/>
      <c r="BE265" s="82"/>
      <c r="BF265" s="82"/>
      <c r="BG265" s="82"/>
      <c r="BH265" s="82"/>
      <c r="BI265" s="82"/>
      <c r="BJ265" s="82"/>
      <c r="BK265" s="82"/>
      <c r="BL265" s="82"/>
      <c r="BM265" s="82"/>
      <c r="BN265" s="82"/>
      <c r="BO265" s="82"/>
      <c r="BP265" s="82"/>
      <c r="BQ265" s="82"/>
      <c r="BR265" s="82"/>
      <c r="BS265" s="82"/>
      <c r="BT265" s="82"/>
      <c r="BU265" s="82"/>
      <c r="BV265" s="82"/>
      <c r="BW265" s="82"/>
      <c r="BX265" s="82"/>
      <c r="BY265" s="82"/>
      <c r="BZ265" s="82"/>
      <c r="CA265" s="82"/>
      <c r="CB265" s="82"/>
    </row>
    <row r="266" spans="1:80" x14ac:dyDescent="0.3">
      <c r="A266" s="65"/>
      <c r="B266" s="70"/>
      <c r="C266" s="70"/>
      <c r="D266" s="71"/>
      <c r="E266" s="71"/>
      <c r="F266" s="71"/>
      <c r="G266" s="70"/>
      <c r="H266" s="70"/>
      <c r="I266" s="70"/>
      <c r="J266" s="70"/>
      <c r="K266" s="70"/>
      <c r="L266" s="70"/>
      <c r="M266" s="70"/>
      <c r="N266" s="194"/>
      <c r="O266" s="80"/>
      <c r="P266" s="75"/>
      <c r="Q266" s="75"/>
      <c r="R266" s="75"/>
      <c r="S266" s="75"/>
      <c r="T266" s="75"/>
      <c r="U266" s="75"/>
      <c r="V266" s="74"/>
      <c r="W266" s="74"/>
      <c r="X266" s="74"/>
      <c r="Y266" s="73"/>
      <c r="Z266" s="72"/>
      <c r="AA266" s="65"/>
      <c r="AB266" s="65"/>
      <c r="AC266" s="125"/>
      <c r="AD266" s="125"/>
      <c r="AE266" s="126"/>
      <c r="AF266" s="126"/>
      <c r="AG266" s="126"/>
      <c r="AH266" s="125"/>
      <c r="AI266" s="125"/>
      <c r="AJ266" s="125"/>
      <c r="AK266" s="125"/>
      <c r="AL266" s="125"/>
      <c r="AM266" s="125"/>
      <c r="AN266" s="125"/>
      <c r="AO266" s="66"/>
      <c r="AP266" s="125"/>
      <c r="AQ266" s="125"/>
      <c r="AR266" s="125"/>
      <c r="AS266" s="125"/>
      <c r="AT266" s="125"/>
      <c r="AU266" s="125"/>
      <c r="AV266" s="125"/>
      <c r="AW266" s="126"/>
      <c r="AX266" s="126"/>
      <c r="AY266" s="126"/>
      <c r="AZ266" s="127"/>
      <c r="BA266" s="128"/>
      <c r="BB266" s="65"/>
      <c r="BC266" s="65"/>
      <c r="BD266" s="125"/>
      <c r="BE266" s="125"/>
      <c r="BF266" s="126"/>
      <c r="BG266" s="126"/>
      <c r="BH266" s="126"/>
      <c r="BI266" s="125"/>
      <c r="BJ266" s="125"/>
      <c r="BK266" s="125"/>
      <c r="BL266" s="125"/>
      <c r="BM266" s="125"/>
      <c r="BN266" s="125"/>
      <c r="BO266" s="129"/>
      <c r="BP266" s="66"/>
      <c r="BQ266" s="129"/>
      <c r="BR266" s="125"/>
      <c r="BS266" s="125"/>
      <c r="BT266" s="125"/>
      <c r="BU266" s="125"/>
      <c r="BV266" s="125"/>
      <c r="BW266" s="125"/>
      <c r="BX266" s="126"/>
      <c r="BY266" s="126"/>
      <c r="BZ266" s="126"/>
      <c r="CA266" s="127"/>
      <c r="CB266" s="128"/>
    </row>
    <row r="267" spans="1:80" x14ac:dyDescent="0.3">
      <c r="A267" s="65"/>
      <c r="B267" s="70"/>
      <c r="C267" s="70"/>
      <c r="D267" s="71"/>
      <c r="E267" s="71"/>
      <c r="F267" s="71"/>
      <c r="G267" s="70"/>
      <c r="H267" s="70"/>
      <c r="I267" s="70"/>
      <c r="J267" s="70"/>
      <c r="K267" s="70"/>
      <c r="L267" s="70"/>
      <c r="M267" s="70"/>
      <c r="N267" s="194"/>
      <c r="O267" s="80"/>
      <c r="P267" s="75"/>
      <c r="Q267" s="75"/>
      <c r="R267" s="75"/>
      <c r="S267" s="75"/>
      <c r="T267" s="75"/>
      <c r="U267" s="75"/>
      <c r="V267" s="74"/>
      <c r="W267" s="74"/>
      <c r="X267" s="74"/>
      <c r="Y267" s="73"/>
      <c r="Z267" s="72"/>
      <c r="AA267" s="65"/>
      <c r="AB267" s="65"/>
      <c r="AC267" s="125"/>
      <c r="AD267" s="125"/>
      <c r="AE267" s="126"/>
      <c r="AF267" s="126"/>
      <c r="AG267" s="126"/>
      <c r="AH267" s="125"/>
      <c r="AI267" s="125"/>
      <c r="AJ267" s="125"/>
      <c r="AK267" s="125"/>
      <c r="AL267" s="125"/>
      <c r="AM267" s="125"/>
      <c r="AN267" s="125"/>
      <c r="AO267" s="66"/>
      <c r="AP267" s="125"/>
      <c r="AQ267" s="125"/>
      <c r="AR267" s="125"/>
      <c r="AS267" s="125"/>
      <c r="AT267" s="125"/>
      <c r="AU267" s="125"/>
      <c r="AV267" s="125"/>
      <c r="AW267" s="126"/>
      <c r="AX267" s="126"/>
      <c r="AY267" s="126"/>
      <c r="AZ267" s="127"/>
      <c r="BA267" s="128"/>
      <c r="BB267" s="65"/>
      <c r="BC267" s="65"/>
      <c r="BD267" s="125"/>
      <c r="BE267" s="125"/>
      <c r="BF267" s="126"/>
      <c r="BG267" s="126"/>
      <c r="BH267" s="126"/>
      <c r="BI267" s="125"/>
      <c r="BJ267" s="125"/>
      <c r="BK267" s="125"/>
      <c r="BL267" s="125"/>
      <c r="BM267" s="125"/>
      <c r="BN267" s="125"/>
      <c r="BO267" s="129"/>
      <c r="BP267" s="66"/>
      <c r="BQ267" s="129"/>
      <c r="BR267" s="125"/>
      <c r="BS267" s="125"/>
      <c r="BT267" s="125"/>
      <c r="BU267" s="125"/>
      <c r="BV267" s="125"/>
      <c r="BW267" s="125"/>
      <c r="BX267" s="126"/>
      <c r="BY267" s="126"/>
      <c r="BZ267" s="126"/>
      <c r="CA267" s="127"/>
      <c r="CB267" s="128"/>
    </row>
    <row r="268" spans="1:80" x14ac:dyDescent="0.3">
      <c r="A268" s="65"/>
      <c r="B268" s="70"/>
      <c r="C268" s="70"/>
      <c r="D268" s="71"/>
      <c r="E268" s="71"/>
      <c r="F268" s="71"/>
      <c r="G268" s="70"/>
      <c r="H268" s="70"/>
      <c r="I268" s="70"/>
      <c r="J268" s="70"/>
      <c r="K268" s="70"/>
      <c r="L268" s="70"/>
      <c r="M268" s="70"/>
      <c r="N268" s="194"/>
      <c r="O268" s="80"/>
      <c r="P268" s="75"/>
      <c r="Q268" s="75"/>
      <c r="R268" s="75"/>
      <c r="S268" s="75"/>
      <c r="T268" s="75"/>
      <c r="U268" s="75"/>
      <c r="V268" s="74"/>
      <c r="W268" s="74"/>
      <c r="X268" s="74"/>
      <c r="Y268" s="73"/>
      <c r="Z268" s="72"/>
      <c r="AA268" s="65"/>
      <c r="AB268" s="65"/>
      <c r="AC268" s="125"/>
      <c r="AD268" s="125"/>
      <c r="AE268" s="126"/>
      <c r="AF268" s="126"/>
      <c r="AG268" s="126"/>
      <c r="AH268" s="125"/>
      <c r="AI268" s="125"/>
      <c r="AJ268" s="125"/>
      <c r="AK268" s="125"/>
      <c r="AL268" s="125"/>
      <c r="AM268" s="125"/>
      <c r="AN268" s="125"/>
      <c r="AO268" s="66"/>
      <c r="AP268" s="125"/>
      <c r="AQ268" s="125"/>
      <c r="AR268" s="125"/>
      <c r="AS268" s="125"/>
      <c r="AT268" s="125"/>
      <c r="AU268" s="125"/>
      <c r="AV268" s="125"/>
      <c r="AW268" s="126"/>
      <c r="AX268" s="126"/>
      <c r="AY268" s="126"/>
      <c r="AZ268" s="127"/>
      <c r="BA268" s="128"/>
      <c r="BB268" s="65"/>
      <c r="BC268" s="65"/>
      <c r="BD268" s="125"/>
      <c r="BE268" s="125"/>
      <c r="BF268" s="126"/>
      <c r="BG268" s="126"/>
      <c r="BH268" s="126"/>
      <c r="BI268" s="125"/>
      <c r="BJ268" s="125"/>
      <c r="BK268" s="125"/>
      <c r="BL268" s="125"/>
      <c r="BM268" s="125"/>
      <c r="BN268" s="125"/>
      <c r="BO268" s="129"/>
      <c r="BP268" s="66"/>
      <c r="BQ268" s="129"/>
      <c r="BR268" s="125"/>
      <c r="BS268" s="125"/>
      <c r="BT268" s="125"/>
      <c r="BU268" s="125"/>
      <c r="BV268" s="125"/>
      <c r="BW268" s="125"/>
      <c r="BX268" s="126"/>
      <c r="BY268" s="126"/>
      <c r="BZ268" s="126"/>
      <c r="CA268" s="127"/>
      <c r="CB268" s="128"/>
    </row>
    <row r="269" spans="1:80" x14ac:dyDescent="0.3">
      <c r="A269" s="65"/>
      <c r="B269" s="70"/>
      <c r="C269" s="70"/>
      <c r="D269" s="71"/>
      <c r="E269" s="71"/>
      <c r="F269" s="71"/>
      <c r="G269" s="70"/>
      <c r="H269" s="70"/>
      <c r="I269" s="70"/>
      <c r="J269" s="70"/>
      <c r="K269" s="70"/>
      <c r="L269" s="70"/>
      <c r="M269" s="70"/>
      <c r="N269" s="195"/>
      <c r="O269" s="70"/>
      <c r="P269" s="70"/>
      <c r="Q269" s="70"/>
      <c r="R269" s="70"/>
      <c r="S269" s="70"/>
      <c r="T269" s="70"/>
      <c r="U269" s="70"/>
      <c r="V269" s="71"/>
      <c r="W269" s="71"/>
      <c r="X269" s="71"/>
      <c r="Y269" s="70"/>
      <c r="Z269" s="70"/>
      <c r="AA269" s="65"/>
      <c r="AB269" s="65"/>
      <c r="AC269" s="125"/>
      <c r="AD269" s="125"/>
      <c r="AE269" s="126"/>
      <c r="AF269" s="126"/>
      <c r="AG269" s="126"/>
      <c r="AH269" s="125"/>
      <c r="AI269" s="125"/>
      <c r="AJ269" s="125"/>
      <c r="AK269" s="125"/>
      <c r="AL269" s="125"/>
      <c r="AM269" s="125"/>
      <c r="AN269" s="125"/>
      <c r="AO269" s="66"/>
      <c r="AP269" s="125"/>
      <c r="AQ269" s="125"/>
      <c r="AR269" s="125"/>
      <c r="AS269" s="125"/>
      <c r="AT269" s="125"/>
      <c r="AU269" s="125"/>
      <c r="AV269" s="125"/>
      <c r="AW269" s="126"/>
      <c r="AX269" s="126"/>
      <c r="AY269" s="126"/>
      <c r="AZ269" s="127"/>
      <c r="BA269" s="128"/>
      <c r="BB269" s="65"/>
      <c r="BC269" s="65"/>
      <c r="BD269" s="125"/>
      <c r="BE269" s="125"/>
      <c r="BF269" s="126"/>
      <c r="BG269" s="126"/>
      <c r="BH269" s="126"/>
      <c r="BI269" s="125"/>
      <c r="BJ269" s="125"/>
      <c r="BK269" s="125"/>
      <c r="BL269" s="125"/>
      <c r="BM269" s="125"/>
      <c r="BN269" s="125"/>
      <c r="BO269" s="129"/>
      <c r="BP269" s="66"/>
      <c r="BQ269" s="129"/>
      <c r="BR269" s="125"/>
      <c r="BS269" s="125"/>
      <c r="BT269" s="125"/>
      <c r="BU269" s="125"/>
      <c r="BV269" s="125"/>
      <c r="BW269" s="125"/>
      <c r="BX269" s="126"/>
      <c r="BY269" s="126"/>
      <c r="BZ269" s="126"/>
      <c r="CA269" s="127"/>
      <c r="CB269" s="128"/>
    </row>
    <row r="270" spans="1:80" x14ac:dyDescent="0.3">
      <c r="A270" s="65"/>
      <c r="B270" s="72"/>
      <c r="C270" s="73"/>
      <c r="D270" s="74"/>
      <c r="E270" s="74"/>
      <c r="F270" s="74"/>
      <c r="G270" s="75"/>
      <c r="H270" s="75"/>
      <c r="I270" s="75"/>
      <c r="J270" s="75"/>
      <c r="K270" s="75"/>
      <c r="L270" s="75"/>
      <c r="M270" s="80"/>
      <c r="N270" s="194"/>
      <c r="O270" s="70"/>
      <c r="P270" s="70"/>
      <c r="Q270" s="70"/>
      <c r="R270" s="70"/>
      <c r="S270" s="70"/>
      <c r="T270" s="70"/>
      <c r="U270" s="70"/>
      <c r="V270" s="71"/>
      <c r="W270" s="71"/>
      <c r="X270" s="71"/>
      <c r="Y270" s="70"/>
      <c r="Z270" s="70"/>
      <c r="AA270" s="65"/>
      <c r="AB270" s="65"/>
      <c r="AC270" s="125"/>
      <c r="AD270" s="125"/>
      <c r="AE270" s="126"/>
      <c r="AF270" s="126"/>
      <c r="AG270" s="126"/>
      <c r="AH270" s="125"/>
      <c r="AI270" s="125"/>
      <c r="AJ270" s="125"/>
      <c r="AK270" s="125"/>
      <c r="AL270" s="125"/>
      <c r="AM270" s="125"/>
      <c r="AN270" s="125"/>
      <c r="AO270" s="66"/>
      <c r="AP270" s="125"/>
      <c r="AQ270" s="125"/>
      <c r="AR270" s="125"/>
      <c r="AS270" s="125"/>
      <c r="AT270" s="125"/>
      <c r="AU270" s="125"/>
      <c r="AV270" s="125"/>
      <c r="AW270" s="126"/>
      <c r="AX270" s="126"/>
      <c r="AY270" s="126"/>
      <c r="AZ270" s="127"/>
      <c r="BA270" s="128"/>
      <c r="BB270" s="65"/>
      <c r="BC270" s="65"/>
      <c r="BD270" s="125"/>
      <c r="BE270" s="125"/>
      <c r="BF270" s="126"/>
      <c r="BG270" s="126"/>
      <c r="BH270" s="126"/>
      <c r="BI270" s="125"/>
      <c r="BJ270" s="125"/>
      <c r="BK270" s="125"/>
      <c r="BL270" s="125"/>
      <c r="BM270" s="125"/>
      <c r="BN270" s="125"/>
      <c r="BO270" s="129"/>
      <c r="BP270" s="66"/>
      <c r="BQ270" s="129"/>
      <c r="BR270" s="125"/>
      <c r="BS270" s="125"/>
      <c r="BT270" s="125"/>
      <c r="BU270" s="125"/>
      <c r="BV270" s="125"/>
      <c r="BW270" s="125"/>
      <c r="BX270" s="126"/>
      <c r="BY270" s="126"/>
      <c r="BZ270" s="126"/>
      <c r="CA270" s="127"/>
      <c r="CB270" s="128"/>
    </row>
    <row r="271" spans="1:80" x14ac:dyDescent="0.3">
      <c r="A271" s="65"/>
      <c r="B271" s="72"/>
      <c r="C271" s="73"/>
      <c r="D271" s="74"/>
      <c r="E271" s="74"/>
      <c r="F271" s="74"/>
      <c r="G271" s="75"/>
      <c r="H271" s="75"/>
      <c r="I271" s="75"/>
      <c r="J271" s="75"/>
      <c r="K271" s="75"/>
      <c r="L271" s="75"/>
      <c r="M271" s="80"/>
      <c r="N271" s="194"/>
      <c r="O271" s="70"/>
      <c r="P271" s="70"/>
      <c r="Q271" s="70"/>
      <c r="R271" s="70"/>
      <c r="S271" s="70"/>
      <c r="T271" s="70"/>
      <c r="U271" s="70"/>
      <c r="V271" s="71"/>
      <c r="W271" s="71"/>
      <c r="X271" s="71"/>
      <c r="Y271" s="70"/>
      <c r="Z271" s="70"/>
      <c r="AA271" s="65"/>
      <c r="AB271" s="65"/>
      <c r="AC271" s="125"/>
      <c r="AD271" s="125"/>
      <c r="AE271" s="126"/>
      <c r="AF271" s="126"/>
      <c r="AG271" s="126"/>
      <c r="AH271" s="125"/>
      <c r="AI271" s="125"/>
      <c r="AJ271" s="125"/>
      <c r="AK271" s="125"/>
      <c r="AL271" s="125"/>
      <c r="AM271" s="125"/>
      <c r="AN271" s="125"/>
      <c r="AO271" s="66"/>
      <c r="AP271" s="125"/>
      <c r="AQ271" s="125"/>
      <c r="AR271" s="125"/>
      <c r="AS271" s="125"/>
      <c r="AT271" s="125"/>
      <c r="AU271" s="125"/>
      <c r="AV271" s="125"/>
      <c r="AW271" s="126"/>
      <c r="AX271" s="126"/>
      <c r="AY271" s="126"/>
      <c r="AZ271" s="127"/>
      <c r="BA271" s="128"/>
      <c r="BB271" s="65"/>
      <c r="BC271" s="65"/>
      <c r="BD271" s="125"/>
      <c r="BE271" s="125"/>
      <c r="BF271" s="126"/>
      <c r="BG271" s="126"/>
      <c r="BH271" s="126"/>
      <c r="BI271" s="125"/>
      <c r="BJ271" s="125"/>
      <c r="BK271" s="125"/>
      <c r="BL271" s="125"/>
      <c r="BM271" s="125"/>
      <c r="BN271" s="125"/>
      <c r="BO271" s="129"/>
      <c r="BP271" s="66"/>
      <c r="BQ271" s="129"/>
      <c r="BR271" s="125"/>
      <c r="BS271" s="125"/>
      <c r="BT271" s="125"/>
      <c r="BU271" s="125"/>
      <c r="BV271" s="125"/>
      <c r="BW271" s="125"/>
      <c r="BX271" s="126"/>
      <c r="BY271" s="126"/>
      <c r="BZ271" s="126"/>
      <c r="CA271" s="127"/>
      <c r="CB271" s="128"/>
    </row>
    <row r="272" spans="1:80" x14ac:dyDescent="0.3">
      <c r="A272" s="65"/>
      <c r="B272" s="72"/>
      <c r="C272" s="73"/>
      <c r="D272" s="74"/>
      <c r="E272" s="74"/>
      <c r="F272" s="74"/>
      <c r="G272" s="75"/>
      <c r="H272" s="75"/>
      <c r="I272" s="75"/>
      <c r="J272" s="75"/>
      <c r="K272" s="75"/>
      <c r="L272" s="75"/>
      <c r="M272" s="80"/>
      <c r="N272" s="194"/>
      <c r="O272" s="70"/>
      <c r="P272" s="70"/>
      <c r="Q272" s="70"/>
      <c r="R272" s="70"/>
      <c r="S272" s="70"/>
      <c r="T272" s="70"/>
      <c r="U272" s="70"/>
      <c r="V272" s="71"/>
      <c r="W272" s="71"/>
      <c r="X272" s="71"/>
      <c r="Y272" s="70"/>
      <c r="Z272" s="70"/>
      <c r="AA272" s="65"/>
      <c r="AB272" s="65"/>
      <c r="AC272" s="125"/>
      <c r="AD272" s="125"/>
      <c r="AE272" s="126"/>
      <c r="AF272" s="126"/>
      <c r="AG272" s="126"/>
      <c r="AH272" s="125"/>
      <c r="AI272" s="125"/>
      <c r="AJ272" s="125"/>
      <c r="AK272" s="125"/>
      <c r="AL272" s="125"/>
      <c r="AM272" s="125"/>
      <c r="AN272" s="125"/>
      <c r="AO272" s="66"/>
      <c r="AP272" s="125"/>
      <c r="AQ272" s="125"/>
      <c r="AR272" s="125"/>
      <c r="AS272" s="125"/>
      <c r="AT272" s="125"/>
      <c r="AU272" s="125"/>
      <c r="AV272" s="125"/>
      <c r="AW272" s="126"/>
      <c r="AX272" s="126"/>
      <c r="AY272" s="126"/>
      <c r="AZ272" s="127"/>
      <c r="BA272" s="128"/>
      <c r="BB272" s="65"/>
      <c r="BC272" s="65"/>
      <c r="BD272" s="125"/>
      <c r="BE272" s="125"/>
      <c r="BF272" s="126"/>
      <c r="BG272" s="126"/>
      <c r="BH272" s="126"/>
      <c r="BI272" s="125"/>
      <c r="BJ272" s="125"/>
      <c r="BK272" s="125"/>
      <c r="BL272" s="125"/>
      <c r="BM272" s="125"/>
      <c r="BN272" s="125"/>
      <c r="BO272" s="129"/>
      <c r="BP272" s="66"/>
      <c r="BQ272" s="129"/>
      <c r="BR272" s="125"/>
      <c r="BS272" s="125"/>
      <c r="BT272" s="125"/>
      <c r="BU272" s="125"/>
      <c r="BV272" s="125"/>
      <c r="BW272" s="125"/>
      <c r="BX272" s="126"/>
      <c r="BY272" s="126"/>
      <c r="BZ272" s="126"/>
      <c r="CA272" s="127"/>
      <c r="CB272" s="128"/>
    </row>
    <row r="273" spans="1:80" x14ac:dyDescent="0.3">
      <c r="A273" s="65"/>
      <c r="B273" s="72"/>
      <c r="C273" s="73"/>
      <c r="D273" s="74"/>
      <c r="E273" s="74"/>
      <c r="F273" s="74"/>
      <c r="G273" s="75"/>
      <c r="H273" s="75"/>
      <c r="I273" s="75"/>
      <c r="J273" s="75"/>
      <c r="K273" s="75"/>
      <c r="L273" s="75"/>
      <c r="M273" s="80"/>
      <c r="N273" s="194"/>
      <c r="O273" s="70"/>
      <c r="P273" s="70"/>
      <c r="Q273" s="70"/>
      <c r="R273" s="70"/>
      <c r="S273" s="70"/>
      <c r="T273" s="70"/>
      <c r="U273" s="70"/>
      <c r="V273" s="71"/>
      <c r="W273" s="71"/>
      <c r="X273" s="71"/>
      <c r="Y273" s="70"/>
      <c r="Z273" s="70"/>
      <c r="AA273" s="65"/>
      <c r="AB273" s="65"/>
      <c r="AC273" s="125"/>
      <c r="AD273" s="125"/>
      <c r="AE273" s="126"/>
      <c r="AF273" s="126"/>
      <c r="AG273" s="126"/>
      <c r="AH273" s="125"/>
      <c r="AI273" s="125"/>
      <c r="AJ273" s="125"/>
      <c r="AK273" s="125"/>
      <c r="AL273" s="125"/>
      <c r="AM273" s="125"/>
      <c r="AN273" s="125"/>
      <c r="AO273" s="66"/>
      <c r="AP273" s="125"/>
      <c r="AQ273" s="125"/>
      <c r="AR273" s="125"/>
      <c r="AS273" s="125"/>
      <c r="AT273" s="125"/>
      <c r="AU273" s="125"/>
      <c r="AV273" s="125"/>
      <c r="AW273" s="126"/>
      <c r="AX273" s="126"/>
      <c r="AY273" s="126"/>
      <c r="AZ273" s="127"/>
      <c r="BA273" s="128"/>
      <c r="BB273" s="65"/>
      <c r="BC273" s="65"/>
      <c r="BD273" s="125"/>
      <c r="BE273" s="125"/>
      <c r="BF273" s="126"/>
      <c r="BG273" s="126"/>
      <c r="BH273" s="126"/>
      <c r="BI273" s="125"/>
      <c r="BJ273" s="125"/>
      <c r="BK273" s="125"/>
      <c r="BL273" s="125"/>
      <c r="BM273" s="125"/>
      <c r="BN273" s="125"/>
      <c r="BO273" s="129"/>
      <c r="BP273" s="66"/>
      <c r="BQ273" s="129"/>
      <c r="BR273" s="125"/>
      <c r="BS273" s="125"/>
      <c r="BT273" s="125"/>
      <c r="BU273" s="125"/>
      <c r="BV273" s="125"/>
      <c r="BW273" s="125"/>
      <c r="BX273" s="126"/>
      <c r="BY273" s="126"/>
      <c r="BZ273" s="126"/>
      <c r="CA273" s="127"/>
      <c r="CB273" s="128"/>
    </row>
    <row r="274" spans="1:80" x14ac:dyDescent="0.3">
      <c r="A274" s="65"/>
      <c r="B274" s="72"/>
      <c r="C274" s="73"/>
      <c r="D274" s="74"/>
      <c r="E274" s="74"/>
      <c r="F274" s="74"/>
      <c r="G274" s="75"/>
      <c r="H274" s="75"/>
      <c r="I274" s="75"/>
      <c r="J274" s="75"/>
      <c r="K274" s="75"/>
      <c r="L274" s="75"/>
      <c r="M274" s="80"/>
      <c r="N274" s="194"/>
      <c r="O274" s="70"/>
      <c r="P274" s="70"/>
      <c r="Q274" s="70"/>
      <c r="R274" s="70"/>
      <c r="S274" s="70"/>
      <c r="T274" s="70"/>
      <c r="U274" s="70"/>
      <c r="V274" s="71"/>
      <c r="W274" s="71"/>
      <c r="X274" s="71"/>
      <c r="Y274" s="70"/>
      <c r="Z274" s="70"/>
      <c r="AA274" s="65"/>
      <c r="AB274" s="65"/>
      <c r="AC274" s="125"/>
      <c r="AD274" s="125"/>
      <c r="AE274" s="126"/>
      <c r="AF274" s="126"/>
      <c r="AG274" s="126"/>
      <c r="AH274" s="125"/>
      <c r="AI274" s="125"/>
      <c r="AJ274" s="125"/>
      <c r="AK274" s="125"/>
      <c r="AL274" s="125"/>
      <c r="AM274" s="125"/>
      <c r="AN274" s="125"/>
      <c r="AO274" s="66"/>
      <c r="AP274" s="125"/>
      <c r="AQ274" s="125"/>
      <c r="AR274" s="125"/>
      <c r="AS274" s="125"/>
      <c r="AT274" s="125"/>
      <c r="AU274" s="125"/>
      <c r="AV274" s="125"/>
      <c r="AW274" s="126"/>
      <c r="AX274" s="126"/>
      <c r="AY274" s="126"/>
      <c r="AZ274" s="127"/>
      <c r="BA274" s="128"/>
      <c r="BB274" s="65"/>
      <c r="BC274" s="65"/>
      <c r="BD274" s="125"/>
      <c r="BE274" s="125"/>
      <c r="BF274" s="126"/>
      <c r="BG274" s="126"/>
      <c r="BH274" s="126"/>
      <c r="BI274" s="125"/>
      <c r="BJ274" s="125"/>
      <c r="BK274" s="125"/>
      <c r="BL274" s="125"/>
      <c r="BM274" s="125"/>
      <c r="BN274" s="125"/>
      <c r="BO274" s="129"/>
      <c r="BP274" s="66"/>
      <c r="BQ274" s="129"/>
      <c r="BR274" s="125"/>
      <c r="BS274" s="125"/>
      <c r="BT274" s="125"/>
      <c r="BU274" s="125"/>
      <c r="BV274" s="125"/>
      <c r="BW274" s="125"/>
      <c r="BX274" s="126"/>
      <c r="BY274" s="126"/>
      <c r="BZ274" s="126"/>
      <c r="CA274" s="127"/>
      <c r="CB274" s="128"/>
    </row>
    <row r="275" spans="1:80" x14ac:dyDescent="0.3">
      <c r="A275" s="65"/>
      <c r="B275" s="72"/>
      <c r="C275" s="73"/>
      <c r="D275" s="74"/>
      <c r="E275" s="74"/>
      <c r="F275" s="74"/>
      <c r="G275" s="75"/>
      <c r="H275" s="75"/>
      <c r="I275" s="75"/>
      <c r="J275" s="75"/>
      <c r="K275" s="75"/>
      <c r="L275" s="75"/>
      <c r="M275" s="80"/>
      <c r="N275" s="194"/>
      <c r="O275" s="70"/>
      <c r="P275" s="70"/>
      <c r="Q275" s="70"/>
      <c r="R275" s="70"/>
      <c r="S275" s="70"/>
      <c r="T275" s="70"/>
      <c r="U275" s="70"/>
      <c r="V275" s="71"/>
      <c r="W275" s="71"/>
      <c r="X275" s="71"/>
      <c r="Y275" s="70"/>
      <c r="Z275" s="70"/>
      <c r="AA275" s="65"/>
      <c r="AB275" s="65"/>
      <c r="AC275" s="125"/>
      <c r="AD275" s="125"/>
      <c r="AE275" s="126"/>
      <c r="AF275" s="126"/>
      <c r="AG275" s="126"/>
      <c r="AH275" s="125"/>
      <c r="AI275" s="125"/>
      <c r="AJ275" s="125"/>
      <c r="AK275" s="125"/>
      <c r="AL275" s="125"/>
      <c r="AM275" s="125"/>
      <c r="AN275" s="125"/>
      <c r="AO275" s="66"/>
      <c r="AP275" s="125"/>
      <c r="AQ275" s="125"/>
      <c r="AR275" s="125"/>
      <c r="AS275" s="125"/>
      <c r="AT275" s="125"/>
      <c r="AU275" s="125"/>
      <c r="AV275" s="125"/>
      <c r="AW275" s="126"/>
      <c r="AX275" s="126"/>
      <c r="AY275" s="126"/>
      <c r="AZ275" s="127"/>
      <c r="BA275" s="128"/>
      <c r="BB275" s="65"/>
      <c r="BC275" s="65"/>
      <c r="BD275" s="125"/>
      <c r="BE275" s="125"/>
      <c r="BF275" s="126"/>
      <c r="BG275" s="126"/>
      <c r="BH275" s="126"/>
      <c r="BI275" s="125"/>
      <c r="BJ275" s="125"/>
      <c r="BK275" s="125"/>
      <c r="BL275" s="125"/>
      <c r="BM275" s="125"/>
      <c r="BN275" s="125"/>
      <c r="BO275" s="129"/>
      <c r="BP275" s="66"/>
      <c r="BQ275" s="129"/>
      <c r="BR275" s="125"/>
      <c r="BS275" s="125"/>
      <c r="BT275" s="125"/>
      <c r="BU275" s="125"/>
      <c r="BV275" s="125"/>
      <c r="BW275" s="125"/>
      <c r="BX275" s="126"/>
      <c r="BY275" s="126"/>
      <c r="BZ275" s="126"/>
      <c r="CA275" s="127"/>
      <c r="CB275" s="128"/>
    </row>
    <row r="276" spans="1:80" x14ac:dyDescent="0.3">
      <c r="A276" s="65"/>
      <c r="B276" s="72"/>
      <c r="C276" s="73"/>
      <c r="D276" s="74"/>
      <c r="E276" s="74"/>
      <c r="F276" s="74"/>
      <c r="G276" s="75"/>
      <c r="H276" s="75"/>
      <c r="I276" s="75"/>
      <c r="J276" s="75"/>
      <c r="K276" s="75"/>
      <c r="L276" s="75"/>
      <c r="M276" s="80"/>
      <c r="N276" s="194"/>
      <c r="O276" s="70"/>
      <c r="P276" s="70"/>
      <c r="Q276" s="70"/>
      <c r="R276" s="70"/>
      <c r="S276" s="70"/>
      <c r="T276" s="70"/>
      <c r="U276" s="70"/>
      <c r="V276" s="71"/>
      <c r="W276" s="71"/>
      <c r="X276" s="71"/>
      <c r="Y276" s="70"/>
      <c r="Z276" s="70"/>
      <c r="AA276" s="65"/>
      <c r="AB276" s="65"/>
      <c r="AC276" s="125"/>
      <c r="AD276" s="125"/>
      <c r="AE276" s="126"/>
      <c r="AF276" s="126"/>
      <c r="AG276" s="126"/>
      <c r="AH276" s="125"/>
      <c r="AI276" s="125"/>
      <c r="AJ276" s="125"/>
      <c r="AK276" s="125"/>
      <c r="AL276" s="125"/>
      <c r="AM276" s="125"/>
      <c r="AN276" s="125"/>
      <c r="AO276" s="82"/>
      <c r="AP276" s="125"/>
      <c r="AQ276" s="125"/>
      <c r="AR276" s="125"/>
      <c r="AS276" s="125"/>
      <c r="AT276" s="125"/>
      <c r="AU276" s="125"/>
      <c r="AV276" s="125"/>
      <c r="AW276" s="126"/>
      <c r="AX276" s="126"/>
      <c r="AY276" s="126"/>
      <c r="AZ276" s="125"/>
      <c r="BA276" s="125"/>
      <c r="BB276" s="65"/>
      <c r="BC276" s="65"/>
      <c r="BD276" s="125"/>
      <c r="BE276" s="125"/>
      <c r="BF276" s="126"/>
      <c r="BG276" s="126"/>
      <c r="BH276" s="126"/>
      <c r="BI276" s="125"/>
      <c r="BJ276" s="125"/>
      <c r="BK276" s="125"/>
      <c r="BL276" s="125"/>
      <c r="BM276" s="125"/>
      <c r="BN276" s="125"/>
      <c r="BO276" s="129"/>
      <c r="BP276" s="82"/>
      <c r="BQ276" s="129"/>
      <c r="BR276" s="125"/>
      <c r="BS276" s="125"/>
      <c r="BT276" s="125"/>
      <c r="BU276" s="125"/>
      <c r="BV276" s="125"/>
      <c r="BW276" s="125"/>
      <c r="BX276" s="126"/>
      <c r="BY276" s="126"/>
      <c r="BZ276" s="126"/>
      <c r="CA276" s="125"/>
      <c r="CB276" s="125"/>
    </row>
    <row r="277" spans="1:80" x14ac:dyDescent="0.3">
      <c r="A277" s="65"/>
      <c r="B277" s="72"/>
      <c r="C277" s="73"/>
      <c r="D277" s="74"/>
      <c r="E277" s="74"/>
      <c r="F277" s="74"/>
      <c r="G277" s="75"/>
      <c r="H277" s="75"/>
      <c r="I277" s="75"/>
      <c r="J277" s="75"/>
      <c r="K277" s="75"/>
      <c r="L277" s="75"/>
      <c r="M277" s="80"/>
      <c r="N277" s="194"/>
      <c r="O277" s="70"/>
      <c r="P277" s="70"/>
      <c r="Q277" s="70"/>
      <c r="R277" s="70"/>
      <c r="S277" s="70"/>
      <c r="T277" s="70"/>
      <c r="U277" s="70"/>
      <c r="V277" s="71"/>
      <c r="W277" s="71"/>
      <c r="X277" s="71"/>
      <c r="Y277" s="70"/>
      <c r="Z277" s="70"/>
      <c r="AA277" s="65"/>
      <c r="AB277" s="65"/>
      <c r="AC277" s="125"/>
      <c r="AD277" s="125"/>
      <c r="AE277" s="126"/>
      <c r="AF277" s="126"/>
      <c r="AG277" s="126"/>
      <c r="AH277" s="125"/>
      <c r="AI277" s="125"/>
      <c r="AJ277" s="125"/>
      <c r="AK277" s="125"/>
      <c r="AL277" s="125"/>
      <c r="AM277" s="125"/>
      <c r="AN277" s="125"/>
      <c r="AO277" s="82"/>
      <c r="AP277" s="125"/>
      <c r="AQ277" s="125"/>
      <c r="AR277" s="125"/>
      <c r="AS277" s="125"/>
      <c r="AT277" s="125"/>
      <c r="AU277" s="125"/>
      <c r="AV277" s="125"/>
      <c r="AW277" s="126"/>
      <c r="AX277" s="126"/>
      <c r="AY277" s="126"/>
      <c r="AZ277" s="125"/>
      <c r="BA277" s="125"/>
      <c r="BB277" s="65"/>
      <c r="BC277" s="65"/>
      <c r="BD277" s="125"/>
      <c r="BE277" s="125"/>
      <c r="BF277" s="126"/>
      <c r="BG277" s="126"/>
      <c r="BH277" s="126"/>
      <c r="BI277" s="125"/>
      <c r="BJ277" s="125"/>
      <c r="BK277" s="125"/>
      <c r="BL277" s="125"/>
      <c r="BM277" s="125"/>
      <c r="BN277" s="125"/>
      <c r="BO277" s="129"/>
      <c r="BP277" s="82"/>
      <c r="BQ277" s="129"/>
      <c r="BR277" s="125"/>
      <c r="BS277" s="125"/>
      <c r="BT277" s="125"/>
      <c r="BU277" s="125"/>
      <c r="BV277" s="125"/>
      <c r="BW277" s="125"/>
      <c r="BX277" s="126"/>
      <c r="BY277" s="126"/>
      <c r="BZ277" s="126"/>
      <c r="CA277" s="125"/>
      <c r="CB277" s="125"/>
    </row>
    <row r="278" spans="1:80" x14ac:dyDescent="0.3">
      <c r="A278" s="65"/>
      <c r="B278" s="72"/>
      <c r="C278" s="73"/>
      <c r="D278" s="74"/>
      <c r="E278" s="74"/>
      <c r="F278" s="74"/>
      <c r="G278" s="75"/>
      <c r="H278" s="75"/>
      <c r="I278" s="75"/>
      <c r="J278" s="75"/>
      <c r="K278" s="75"/>
      <c r="L278" s="75"/>
      <c r="M278" s="80"/>
      <c r="N278" s="194"/>
      <c r="O278" s="70"/>
      <c r="P278" s="70"/>
      <c r="Q278" s="70"/>
      <c r="R278" s="70"/>
      <c r="S278" s="70"/>
      <c r="T278" s="70"/>
      <c r="U278" s="70"/>
      <c r="V278" s="71"/>
      <c r="W278" s="71"/>
      <c r="X278" s="71"/>
      <c r="Y278" s="70"/>
      <c r="Z278" s="70"/>
      <c r="AA278" s="65"/>
      <c r="AB278" s="65"/>
      <c r="AC278" s="125"/>
      <c r="AD278" s="125"/>
      <c r="AE278" s="126"/>
      <c r="AF278" s="126"/>
      <c r="AG278" s="126"/>
      <c r="AH278" s="125"/>
      <c r="AI278" s="125"/>
      <c r="AJ278" s="125"/>
      <c r="AK278" s="125"/>
      <c r="AL278" s="125"/>
      <c r="AM278" s="125"/>
      <c r="AN278" s="125"/>
      <c r="AO278" s="82"/>
      <c r="AP278" s="125"/>
      <c r="AQ278" s="125"/>
      <c r="AR278" s="125"/>
      <c r="AS278" s="125"/>
      <c r="AT278" s="125"/>
      <c r="AU278" s="125"/>
      <c r="AV278" s="125"/>
      <c r="AW278" s="126"/>
      <c r="AX278" s="126"/>
      <c r="AY278" s="126"/>
      <c r="AZ278" s="125"/>
      <c r="BA278" s="125"/>
      <c r="BB278" s="65"/>
      <c r="BC278" s="65"/>
      <c r="BD278" s="125"/>
      <c r="BE278" s="125"/>
      <c r="BF278" s="126"/>
      <c r="BG278" s="126"/>
      <c r="BH278" s="126"/>
      <c r="BI278" s="125"/>
      <c r="BJ278" s="125"/>
      <c r="BK278" s="125"/>
      <c r="BL278" s="125"/>
      <c r="BM278" s="125"/>
      <c r="BN278" s="125"/>
      <c r="BO278" s="129"/>
      <c r="BP278" s="82"/>
      <c r="BQ278" s="129"/>
      <c r="BR278" s="125"/>
      <c r="BS278" s="125"/>
      <c r="BT278" s="125"/>
      <c r="BU278" s="125"/>
      <c r="BV278" s="125"/>
      <c r="BW278" s="125"/>
      <c r="BX278" s="126"/>
      <c r="BY278" s="126"/>
      <c r="BZ278" s="126"/>
      <c r="CA278" s="125"/>
      <c r="CB278" s="125"/>
    </row>
    <row r="279" spans="1:80" x14ac:dyDescent="0.3">
      <c r="A279" s="65"/>
      <c r="B279" s="72"/>
      <c r="C279" s="73"/>
      <c r="D279" s="74"/>
      <c r="E279" s="74"/>
      <c r="F279" s="74"/>
      <c r="G279" s="75"/>
      <c r="H279" s="75"/>
      <c r="I279" s="75"/>
      <c r="J279" s="75"/>
      <c r="K279" s="75"/>
      <c r="L279" s="75"/>
      <c r="M279" s="80"/>
      <c r="N279" s="194"/>
      <c r="O279" s="70"/>
      <c r="P279" s="70"/>
      <c r="Q279" s="70"/>
      <c r="R279" s="70"/>
      <c r="S279" s="70"/>
      <c r="T279" s="70"/>
      <c r="U279" s="70"/>
      <c r="V279" s="71"/>
      <c r="W279" s="71"/>
      <c r="X279" s="71"/>
      <c r="Y279" s="70"/>
      <c r="Z279" s="70"/>
      <c r="AA279" s="65"/>
      <c r="AB279" s="65"/>
      <c r="AC279" s="125"/>
      <c r="AD279" s="125"/>
      <c r="AE279" s="126"/>
      <c r="AF279" s="126"/>
      <c r="AG279" s="126"/>
      <c r="AH279" s="125"/>
      <c r="AI279" s="125"/>
      <c r="AJ279" s="125"/>
      <c r="AK279" s="125"/>
      <c r="AL279" s="125"/>
      <c r="AM279" s="125"/>
      <c r="AN279" s="125"/>
      <c r="AO279" s="82"/>
      <c r="AP279" s="125"/>
      <c r="AQ279" s="125"/>
      <c r="AR279" s="125"/>
      <c r="AS279" s="125"/>
      <c r="AT279" s="125"/>
      <c r="AU279" s="125"/>
      <c r="AV279" s="125"/>
      <c r="AW279" s="126"/>
      <c r="AX279" s="126"/>
      <c r="AY279" s="126"/>
      <c r="AZ279" s="125"/>
      <c r="BA279" s="125"/>
      <c r="BB279" s="65"/>
      <c r="BC279" s="65"/>
      <c r="BD279" s="125"/>
      <c r="BE279" s="125"/>
      <c r="BF279" s="126"/>
      <c r="BG279" s="126"/>
      <c r="BH279" s="126"/>
      <c r="BI279" s="125"/>
      <c r="BJ279" s="125"/>
      <c r="BK279" s="125"/>
      <c r="BL279" s="125"/>
      <c r="BM279" s="125"/>
      <c r="BN279" s="125"/>
      <c r="BO279" s="129"/>
      <c r="BP279" s="82"/>
      <c r="BQ279" s="129"/>
      <c r="BR279" s="125"/>
      <c r="BS279" s="125"/>
      <c r="BT279" s="125"/>
      <c r="BU279" s="125"/>
      <c r="BV279" s="125"/>
      <c r="BW279" s="125"/>
      <c r="BX279" s="126"/>
      <c r="BY279" s="126"/>
      <c r="BZ279" s="126"/>
      <c r="CA279" s="125"/>
      <c r="CB279" s="125"/>
    </row>
    <row r="280" spans="1:80" x14ac:dyDescent="0.3">
      <c r="A280" s="65"/>
      <c r="B280" s="72"/>
      <c r="C280" s="73"/>
      <c r="D280" s="74"/>
      <c r="E280" s="74"/>
      <c r="F280" s="74"/>
      <c r="G280" s="75"/>
      <c r="H280" s="75"/>
      <c r="I280" s="75"/>
      <c r="J280" s="75"/>
      <c r="K280" s="75"/>
      <c r="L280" s="75"/>
      <c r="M280" s="80"/>
      <c r="N280" s="194"/>
      <c r="O280" s="70"/>
      <c r="P280" s="70"/>
      <c r="Q280" s="70"/>
      <c r="R280" s="70"/>
      <c r="S280" s="70"/>
      <c r="T280" s="70"/>
      <c r="U280" s="70"/>
      <c r="V280" s="71"/>
      <c r="W280" s="71"/>
      <c r="X280" s="71"/>
      <c r="Y280" s="70"/>
      <c r="Z280" s="70"/>
      <c r="AA280" s="65"/>
      <c r="AB280" s="65"/>
      <c r="AC280" s="125"/>
      <c r="AD280" s="125"/>
      <c r="AE280" s="126"/>
      <c r="AF280" s="126"/>
      <c r="AG280" s="126"/>
      <c r="AH280" s="125"/>
      <c r="AI280" s="125"/>
      <c r="AJ280" s="125"/>
      <c r="AK280" s="125"/>
      <c r="AL280" s="125"/>
      <c r="AM280" s="125"/>
      <c r="AN280" s="125"/>
      <c r="AO280" s="82"/>
      <c r="AP280" s="125"/>
      <c r="AQ280" s="125"/>
      <c r="AR280" s="125"/>
      <c r="AS280" s="125"/>
      <c r="AT280" s="125"/>
      <c r="AU280" s="125"/>
      <c r="AV280" s="125"/>
      <c r="AW280" s="126"/>
      <c r="AX280" s="126"/>
      <c r="AY280" s="126"/>
      <c r="AZ280" s="125"/>
      <c r="BA280" s="125"/>
      <c r="BB280" s="65"/>
      <c r="BC280" s="65"/>
      <c r="BD280" s="125"/>
      <c r="BE280" s="125"/>
      <c r="BF280" s="126"/>
      <c r="BG280" s="126"/>
      <c r="BH280" s="126"/>
      <c r="BI280" s="125"/>
      <c r="BJ280" s="125"/>
      <c r="BK280" s="125"/>
      <c r="BL280" s="125"/>
      <c r="BM280" s="125"/>
      <c r="BN280" s="125"/>
      <c r="BO280" s="129"/>
      <c r="BP280" s="82"/>
      <c r="BQ280" s="129"/>
      <c r="BR280" s="125"/>
      <c r="BS280" s="125"/>
      <c r="BT280" s="125"/>
      <c r="BU280" s="125"/>
      <c r="BV280" s="125"/>
      <c r="BW280" s="125"/>
      <c r="BX280" s="126"/>
      <c r="BY280" s="126"/>
      <c r="BZ280" s="126"/>
      <c r="CA280" s="125"/>
      <c r="CB280" s="125"/>
    </row>
    <row r="281" spans="1:80" x14ac:dyDescent="0.3">
      <c r="A281" s="65"/>
      <c r="B281" s="72"/>
      <c r="C281" s="73"/>
      <c r="D281" s="74"/>
      <c r="E281" s="74"/>
      <c r="F281" s="74"/>
      <c r="G281" s="75"/>
      <c r="H281" s="75"/>
      <c r="I281" s="75"/>
      <c r="J281" s="75"/>
      <c r="K281" s="75"/>
      <c r="L281" s="75"/>
      <c r="M281" s="80"/>
      <c r="N281" s="194"/>
      <c r="O281" s="70"/>
      <c r="P281" s="70"/>
      <c r="Q281" s="70"/>
      <c r="R281" s="70"/>
      <c r="S281" s="70"/>
      <c r="T281" s="70"/>
      <c r="U281" s="70"/>
      <c r="V281" s="71"/>
      <c r="W281" s="71"/>
      <c r="X281" s="71"/>
      <c r="Y281" s="70"/>
      <c r="Z281" s="70"/>
      <c r="AA281" s="65"/>
      <c r="AB281" s="65"/>
      <c r="AC281" s="125"/>
      <c r="AD281" s="125"/>
      <c r="AE281" s="126"/>
      <c r="AF281" s="126"/>
      <c r="AG281" s="126"/>
      <c r="AH281" s="125"/>
      <c r="AI281" s="125"/>
      <c r="AJ281" s="125"/>
      <c r="AK281" s="125"/>
      <c r="AL281" s="125"/>
      <c r="AM281" s="125"/>
      <c r="AN281" s="125"/>
      <c r="AO281" s="82"/>
      <c r="AP281" s="125"/>
      <c r="AQ281" s="125"/>
      <c r="AR281" s="125"/>
      <c r="AS281" s="125"/>
      <c r="AT281" s="125"/>
      <c r="AU281" s="125"/>
      <c r="AV281" s="125"/>
      <c r="AW281" s="126"/>
      <c r="AX281" s="126"/>
      <c r="AY281" s="126"/>
      <c r="AZ281" s="125"/>
      <c r="BA281" s="125"/>
      <c r="BB281" s="65"/>
      <c r="BC281" s="65"/>
      <c r="BD281" s="125"/>
      <c r="BE281" s="125"/>
      <c r="BF281" s="126"/>
      <c r="BG281" s="126"/>
      <c r="BH281" s="126"/>
      <c r="BI281" s="125"/>
      <c r="BJ281" s="125"/>
      <c r="BK281" s="125"/>
      <c r="BL281" s="125"/>
      <c r="BM281" s="125"/>
      <c r="BN281" s="125"/>
      <c r="BO281" s="129"/>
      <c r="BP281" s="82"/>
      <c r="BQ281" s="129"/>
      <c r="BR281" s="125"/>
      <c r="BS281" s="125"/>
      <c r="BT281" s="125"/>
      <c r="BU281" s="125"/>
      <c r="BV281" s="125"/>
      <c r="BW281" s="125"/>
      <c r="BX281" s="126"/>
      <c r="BY281" s="126"/>
      <c r="BZ281" s="126"/>
      <c r="CA281" s="125"/>
      <c r="CB281" s="125"/>
    </row>
    <row r="282" spans="1:80" x14ac:dyDescent="0.3">
      <c r="A282" s="65"/>
      <c r="B282" s="72"/>
      <c r="C282" s="73"/>
      <c r="D282" s="74"/>
      <c r="E282" s="74"/>
      <c r="F282" s="74"/>
      <c r="G282" s="75"/>
      <c r="H282" s="75"/>
      <c r="I282" s="75"/>
      <c r="J282" s="75"/>
      <c r="K282" s="75"/>
      <c r="L282" s="75"/>
      <c r="M282" s="80"/>
      <c r="N282" s="194"/>
      <c r="O282" s="70"/>
      <c r="P282" s="70"/>
      <c r="Q282" s="70"/>
      <c r="R282" s="70"/>
      <c r="S282" s="70"/>
      <c r="T282" s="70"/>
      <c r="U282" s="70"/>
      <c r="V282" s="71"/>
      <c r="W282" s="71"/>
      <c r="X282" s="71"/>
      <c r="Y282" s="70"/>
      <c r="Z282" s="70"/>
      <c r="AA282" s="65"/>
      <c r="AB282" s="65"/>
      <c r="AC282" s="125"/>
      <c r="AD282" s="125"/>
      <c r="AE282" s="126"/>
      <c r="AF282" s="126"/>
      <c r="AG282" s="126"/>
      <c r="AH282" s="125"/>
      <c r="AI282" s="125"/>
      <c r="AJ282" s="125"/>
      <c r="AK282" s="125"/>
      <c r="AL282" s="125"/>
      <c r="AM282" s="125"/>
      <c r="AN282" s="125"/>
      <c r="AO282" s="82"/>
      <c r="AP282" s="125"/>
      <c r="AQ282" s="125"/>
      <c r="AR282" s="125"/>
      <c r="AS282" s="125"/>
      <c r="AT282" s="125"/>
      <c r="AU282" s="125"/>
      <c r="AV282" s="125"/>
      <c r="AW282" s="126"/>
      <c r="AX282" s="126"/>
      <c r="AY282" s="126"/>
      <c r="AZ282" s="125"/>
      <c r="BA282" s="125"/>
      <c r="BB282" s="65"/>
      <c r="BC282" s="65"/>
      <c r="BD282" s="125"/>
      <c r="BE282" s="125"/>
      <c r="BF282" s="126"/>
      <c r="BG282" s="126"/>
      <c r="BH282" s="126"/>
      <c r="BI282" s="125"/>
      <c r="BJ282" s="125"/>
      <c r="BK282" s="125"/>
      <c r="BL282" s="125"/>
      <c r="BM282" s="125"/>
      <c r="BN282" s="125"/>
      <c r="BO282" s="129"/>
      <c r="BP282" s="82"/>
      <c r="BQ282" s="129"/>
      <c r="BR282" s="125"/>
      <c r="BS282" s="125"/>
      <c r="BT282" s="125"/>
      <c r="BU282" s="125"/>
      <c r="BV282" s="125"/>
      <c r="BW282" s="125"/>
      <c r="BX282" s="126"/>
      <c r="BY282" s="126"/>
      <c r="BZ282" s="126"/>
      <c r="CA282" s="125"/>
      <c r="CB282" s="125"/>
    </row>
    <row r="283" spans="1:80" x14ac:dyDescent="0.3">
      <c r="A283" s="65"/>
      <c r="B283" s="72"/>
      <c r="C283" s="73"/>
      <c r="D283" s="74"/>
      <c r="E283" s="74"/>
      <c r="F283" s="74"/>
      <c r="G283" s="75"/>
      <c r="H283" s="75"/>
      <c r="I283" s="75"/>
      <c r="J283" s="75"/>
      <c r="K283" s="75"/>
      <c r="L283" s="75"/>
      <c r="M283" s="80"/>
      <c r="N283" s="194"/>
      <c r="O283" s="70"/>
      <c r="P283" s="70"/>
      <c r="Q283" s="70"/>
      <c r="R283" s="70"/>
      <c r="S283" s="70"/>
      <c r="T283" s="70"/>
      <c r="U283" s="70"/>
      <c r="V283" s="71"/>
      <c r="W283" s="71"/>
      <c r="X283" s="71"/>
      <c r="Y283" s="70"/>
      <c r="Z283" s="70"/>
      <c r="AA283" s="65"/>
      <c r="AB283" s="65"/>
      <c r="AC283" s="125"/>
      <c r="AD283" s="125"/>
      <c r="AE283" s="126"/>
      <c r="AF283" s="126"/>
      <c r="AG283" s="126"/>
      <c r="AH283" s="125"/>
      <c r="AI283" s="125"/>
      <c r="AJ283" s="125"/>
      <c r="AK283" s="125"/>
      <c r="AL283" s="125"/>
      <c r="AM283" s="125"/>
      <c r="AN283" s="125"/>
      <c r="AO283" s="82"/>
      <c r="AP283" s="125"/>
      <c r="AQ283" s="125"/>
      <c r="AR283" s="125"/>
      <c r="AS283" s="125"/>
      <c r="AT283" s="125"/>
      <c r="AU283" s="125"/>
      <c r="AV283" s="125"/>
      <c r="AW283" s="126"/>
      <c r="AX283" s="126"/>
      <c r="AY283" s="126"/>
      <c r="AZ283" s="125"/>
      <c r="BA283" s="125"/>
      <c r="BB283" s="65"/>
      <c r="BC283" s="65"/>
      <c r="BD283" s="125"/>
      <c r="BE283" s="125"/>
      <c r="BF283" s="126"/>
      <c r="BG283" s="126"/>
      <c r="BH283" s="126"/>
      <c r="BI283" s="125"/>
      <c r="BJ283" s="125"/>
      <c r="BK283" s="125"/>
      <c r="BL283" s="125"/>
      <c r="BM283" s="125"/>
      <c r="BN283" s="125"/>
      <c r="BO283" s="129"/>
      <c r="BP283" s="82"/>
      <c r="BQ283" s="129"/>
      <c r="BR283" s="125"/>
      <c r="BS283" s="125"/>
      <c r="BT283" s="125"/>
      <c r="BU283" s="125"/>
      <c r="BV283" s="125"/>
      <c r="BW283" s="125"/>
      <c r="BX283" s="126"/>
      <c r="BY283" s="126"/>
      <c r="BZ283" s="126"/>
      <c r="CA283" s="125"/>
      <c r="CB283" s="125"/>
    </row>
    <row r="284" spans="1:80" x14ac:dyDescent="0.3">
      <c r="A284" s="65"/>
      <c r="B284" s="72"/>
      <c r="C284" s="73"/>
      <c r="D284" s="74"/>
      <c r="E284" s="74"/>
      <c r="F284" s="74"/>
      <c r="G284" s="75"/>
      <c r="H284" s="75"/>
      <c r="I284" s="75"/>
      <c r="J284" s="75"/>
      <c r="K284" s="75"/>
      <c r="L284" s="75"/>
      <c r="M284" s="80"/>
      <c r="N284" s="194"/>
      <c r="O284" s="70"/>
      <c r="P284" s="70"/>
      <c r="Q284" s="70"/>
      <c r="R284" s="70"/>
      <c r="S284" s="70"/>
      <c r="T284" s="70"/>
      <c r="U284" s="70"/>
      <c r="V284" s="71"/>
      <c r="W284" s="71"/>
      <c r="X284" s="71"/>
      <c r="Y284" s="70"/>
      <c r="Z284" s="70"/>
      <c r="AA284" s="65"/>
      <c r="AB284" s="65"/>
      <c r="AC284" s="125"/>
      <c r="AD284" s="125"/>
      <c r="AE284" s="126"/>
      <c r="AF284" s="126"/>
      <c r="AG284" s="126"/>
      <c r="AH284" s="125"/>
      <c r="AI284" s="125"/>
      <c r="AJ284" s="125"/>
      <c r="AK284" s="125"/>
      <c r="AL284" s="125"/>
      <c r="AM284" s="125"/>
      <c r="AN284" s="125"/>
      <c r="AO284" s="82"/>
      <c r="AP284" s="125"/>
      <c r="AQ284" s="125"/>
      <c r="AR284" s="125"/>
      <c r="AS284" s="125"/>
      <c r="AT284" s="125"/>
      <c r="AU284" s="125"/>
      <c r="AV284" s="125"/>
      <c r="AW284" s="126"/>
      <c r="AX284" s="126"/>
      <c r="AY284" s="126"/>
      <c r="AZ284" s="125"/>
      <c r="BA284" s="125"/>
      <c r="BB284" s="65"/>
      <c r="BC284" s="65"/>
      <c r="BD284" s="125"/>
      <c r="BE284" s="125"/>
      <c r="BF284" s="126"/>
      <c r="BG284" s="126"/>
      <c r="BH284" s="126"/>
      <c r="BI284" s="125"/>
      <c r="BJ284" s="125"/>
      <c r="BK284" s="125"/>
      <c r="BL284" s="125"/>
      <c r="BM284" s="125"/>
      <c r="BN284" s="125"/>
      <c r="BO284" s="129"/>
      <c r="BP284" s="82"/>
      <c r="BQ284" s="129"/>
      <c r="BR284" s="125"/>
      <c r="BS284" s="125"/>
      <c r="BT284" s="125"/>
      <c r="BU284" s="125"/>
      <c r="BV284" s="125"/>
      <c r="BW284" s="125"/>
      <c r="BX284" s="126"/>
      <c r="BY284" s="126"/>
      <c r="BZ284" s="126"/>
      <c r="CA284" s="125"/>
      <c r="CB284" s="125"/>
    </row>
    <row r="285" spans="1:80" x14ac:dyDescent="0.3">
      <c r="A285" s="65"/>
      <c r="B285" s="65"/>
      <c r="C285" s="65"/>
      <c r="D285" s="65"/>
      <c r="E285" s="65"/>
      <c r="F285" s="65"/>
      <c r="G285" s="65"/>
      <c r="H285" s="65"/>
      <c r="I285" s="65"/>
      <c r="J285" s="65"/>
      <c r="K285" s="65"/>
      <c r="L285" s="65"/>
      <c r="M285" s="99"/>
      <c r="N285" s="66"/>
      <c r="O285" s="99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5"/>
      <c r="AC285" s="125"/>
      <c r="AD285" s="125"/>
      <c r="AE285" s="126"/>
      <c r="AF285" s="126"/>
      <c r="AG285" s="126"/>
      <c r="AH285" s="125"/>
      <c r="AI285" s="125"/>
      <c r="AJ285" s="125"/>
      <c r="AK285" s="125"/>
      <c r="AL285" s="125"/>
      <c r="AM285" s="125"/>
      <c r="AN285" s="125"/>
      <c r="AO285" s="82"/>
      <c r="AP285" s="125"/>
      <c r="AQ285" s="125"/>
      <c r="AR285" s="125"/>
      <c r="AS285" s="125"/>
      <c r="AT285" s="125"/>
      <c r="AU285" s="125"/>
      <c r="AV285" s="125"/>
      <c r="AW285" s="126"/>
      <c r="AX285" s="126"/>
      <c r="AY285" s="126"/>
      <c r="AZ285" s="125"/>
      <c r="BA285" s="125"/>
      <c r="BB285" s="65"/>
      <c r="BC285" s="65"/>
      <c r="BD285" s="125"/>
      <c r="BE285" s="125"/>
      <c r="BF285" s="126"/>
      <c r="BG285" s="126"/>
      <c r="BH285" s="126"/>
      <c r="BI285" s="125"/>
      <c r="BJ285" s="125"/>
      <c r="BK285" s="125"/>
      <c r="BL285" s="125"/>
      <c r="BM285" s="125"/>
      <c r="BN285" s="125"/>
      <c r="BO285" s="129"/>
      <c r="BP285" s="82"/>
      <c r="BQ285" s="129"/>
      <c r="BR285" s="125"/>
      <c r="BS285" s="125"/>
      <c r="BT285" s="125"/>
      <c r="BU285" s="125"/>
      <c r="BV285" s="125"/>
      <c r="BW285" s="125"/>
      <c r="BX285" s="126"/>
      <c r="BY285" s="126"/>
      <c r="BZ285" s="126"/>
      <c r="CA285" s="125"/>
      <c r="CB285" s="125"/>
    </row>
    <row r="286" spans="1:80" x14ac:dyDescent="0.3">
      <c r="A286" s="65"/>
      <c r="B286" s="68"/>
      <c r="C286" s="68"/>
      <c r="D286" s="68"/>
      <c r="E286" s="68"/>
      <c r="F286" s="68"/>
      <c r="G286" s="68"/>
      <c r="H286" s="68"/>
      <c r="I286" s="68"/>
      <c r="J286" s="68"/>
      <c r="K286" s="68"/>
      <c r="L286" s="68"/>
      <c r="M286" s="87"/>
      <c r="N286" s="68"/>
      <c r="O286" s="87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  <c r="AA286" s="65"/>
      <c r="AB286" s="65"/>
      <c r="AC286" s="125"/>
      <c r="AD286" s="125"/>
      <c r="AE286" s="126"/>
      <c r="AF286" s="126"/>
      <c r="AG286" s="126"/>
      <c r="AH286" s="125"/>
      <c r="AI286" s="125"/>
      <c r="AJ286" s="125"/>
      <c r="AK286" s="125"/>
      <c r="AL286" s="125"/>
      <c r="AM286" s="125"/>
      <c r="AN286" s="125"/>
      <c r="AO286" s="82"/>
      <c r="AP286" s="125"/>
      <c r="AQ286" s="125"/>
      <c r="AR286" s="125"/>
      <c r="AS286" s="125"/>
      <c r="AT286" s="125"/>
      <c r="AU286" s="125"/>
      <c r="AV286" s="125"/>
      <c r="AW286" s="126"/>
      <c r="AX286" s="126"/>
      <c r="AY286" s="126"/>
      <c r="AZ286" s="125"/>
      <c r="BA286" s="125"/>
      <c r="BB286" s="65"/>
      <c r="BC286" s="65"/>
      <c r="BD286" s="125"/>
      <c r="BE286" s="125"/>
      <c r="BF286" s="126"/>
      <c r="BG286" s="126"/>
      <c r="BH286" s="126"/>
      <c r="BI286" s="125"/>
      <c r="BJ286" s="125"/>
      <c r="BK286" s="125"/>
      <c r="BL286" s="125"/>
      <c r="BM286" s="125"/>
      <c r="BN286" s="125"/>
      <c r="BO286" s="129"/>
      <c r="BP286" s="82"/>
      <c r="BQ286" s="129"/>
      <c r="BR286" s="125"/>
      <c r="BS286" s="125"/>
      <c r="BT286" s="125"/>
      <c r="BU286" s="125"/>
      <c r="BV286" s="125"/>
      <c r="BW286" s="125"/>
      <c r="BX286" s="126"/>
      <c r="BY286" s="126"/>
      <c r="BZ286" s="126"/>
      <c r="CA286" s="125"/>
      <c r="CB286" s="125"/>
    </row>
    <row r="287" spans="1:80" x14ac:dyDescent="0.3">
      <c r="A287" s="65"/>
      <c r="B287" s="77"/>
      <c r="C287" s="77"/>
      <c r="D287" s="78"/>
      <c r="E287" s="78"/>
      <c r="F287" s="78"/>
      <c r="G287" s="79"/>
      <c r="H287" s="79"/>
      <c r="I287" s="79"/>
      <c r="J287" s="79"/>
      <c r="K287" s="79"/>
      <c r="L287" s="79"/>
      <c r="M287" s="80"/>
      <c r="N287" s="68"/>
      <c r="O287" s="80"/>
      <c r="P287" s="79"/>
      <c r="Q287" s="79"/>
      <c r="R287" s="79"/>
      <c r="S287" s="79"/>
      <c r="T287" s="79"/>
      <c r="U287" s="79"/>
      <c r="V287" s="78"/>
      <c r="W287" s="78"/>
      <c r="X287" s="78"/>
      <c r="Y287" s="77"/>
      <c r="Z287" s="77"/>
      <c r="AA287" s="65"/>
      <c r="AB287" s="65"/>
      <c r="AC287" s="65"/>
      <c r="AD287" s="65"/>
      <c r="AE287" s="65"/>
      <c r="AF287" s="65"/>
      <c r="AG287" s="65"/>
      <c r="AH287" s="65"/>
      <c r="AI287" s="65"/>
      <c r="AJ287" s="65"/>
      <c r="AK287" s="65"/>
      <c r="AL287" s="65"/>
      <c r="AM287" s="65"/>
      <c r="AN287" s="125"/>
      <c r="AO287" s="66"/>
      <c r="AP287" s="125"/>
      <c r="AQ287" s="65"/>
      <c r="AR287" s="65"/>
      <c r="AS287" s="65"/>
      <c r="AT287" s="65"/>
      <c r="AU287" s="65"/>
      <c r="AV287" s="65"/>
      <c r="AW287" s="65"/>
      <c r="AX287" s="65"/>
      <c r="AY287" s="65"/>
      <c r="AZ287" s="65"/>
      <c r="BA287" s="65"/>
      <c r="BB287" s="65"/>
      <c r="BC287" s="65"/>
      <c r="BD287" s="65"/>
      <c r="BE287" s="65"/>
      <c r="BF287" s="65"/>
      <c r="BG287" s="65"/>
      <c r="BH287" s="65"/>
      <c r="BI287" s="65"/>
      <c r="BJ287" s="65"/>
      <c r="BK287" s="65"/>
      <c r="BL287" s="65"/>
      <c r="BM287" s="65"/>
      <c r="BN287" s="65"/>
      <c r="BO287" s="65"/>
      <c r="BP287" s="66"/>
      <c r="BQ287" s="65"/>
      <c r="BR287" s="65"/>
      <c r="BS287" s="65"/>
      <c r="BT287" s="65"/>
      <c r="BU287" s="65"/>
      <c r="BV287" s="65"/>
      <c r="BW287" s="65"/>
      <c r="BX287" s="65"/>
      <c r="BY287" s="65"/>
      <c r="BZ287" s="65"/>
      <c r="CA287" s="65"/>
      <c r="CB287" s="65"/>
    </row>
    <row r="288" spans="1:80" x14ac:dyDescent="0.3">
      <c r="A288" s="65"/>
      <c r="B288" s="72"/>
      <c r="C288" s="72"/>
      <c r="D288" s="78"/>
      <c r="E288" s="78"/>
      <c r="F288" s="78"/>
      <c r="G288" s="80"/>
      <c r="H288" s="80"/>
      <c r="I288" s="80"/>
      <c r="J288" s="80"/>
      <c r="K288" s="80"/>
      <c r="L288" s="80"/>
      <c r="M288" s="80"/>
      <c r="N288" s="81"/>
      <c r="O288" s="80"/>
      <c r="P288" s="80"/>
      <c r="Q288" s="80"/>
      <c r="R288" s="80"/>
      <c r="S288" s="80"/>
      <c r="T288" s="80"/>
      <c r="U288" s="80"/>
      <c r="V288" s="78"/>
      <c r="W288" s="78"/>
      <c r="X288" s="78"/>
      <c r="Y288" s="72"/>
      <c r="Z288" s="72"/>
      <c r="AA288" s="65"/>
      <c r="AB288" s="65"/>
      <c r="AC288" s="82"/>
      <c r="AD288" s="82"/>
      <c r="AE288" s="82"/>
      <c r="AF288" s="82"/>
      <c r="AG288" s="82"/>
      <c r="AH288" s="82"/>
      <c r="AI288" s="82"/>
      <c r="AJ288" s="82"/>
      <c r="AK288" s="82"/>
      <c r="AL288" s="82"/>
      <c r="AM288" s="82"/>
      <c r="AN288" s="114"/>
      <c r="AO288" s="82"/>
      <c r="AP288" s="114"/>
      <c r="AQ288" s="82"/>
      <c r="AR288" s="82"/>
      <c r="AS288" s="82"/>
      <c r="AT288" s="82"/>
      <c r="AU288" s="82"/>
      <c r="AV288" s="82"/>
      <c r="AW288" s="82"/>
      <c r="AX288" s="82"/>
      <c r="AY288" s="82"/>
      <c r="AZ288" s="82"/>
      <c r="BA288" s="82"/>
      <c r="BB288" s="65"/>
      <c r="BC288" s="65"/>
      <c r="BD288" s="82"/>
      <c r="BE288" s="82"/>
      <c r="BF288" s="82"/>
      <c r="BG288" s="82"/>
      <c r="BH288" s="82"/>
      <c r="BI288" s="82"/>
      <c r="BJ288" s="82"/>
      <c r="BK288" s="82"/>
      <c r="BL288" s="82"/>
      <c r="BM288" s="82"/>
      <c r="BN288" s="82"/>
      <c r="BO288" s="82"/>
      <c r="BP288" s="82"/>
      <c r="BQ288" s="82"/>
      <c r="BR288" s="82"/>
      <c r="BS288" s="82"/>
      <c r="BT288" s="82"/>
      <c r="BU288" s="82"/>
      <c r="BV288" s="82"/>
      <c r="BW288" s="82"/>
      <c r="BX288" s="82"/>
      <c r="BY288" s="82"/>
      <c r="BZ288" s="82"/>
      <c r="CA288" s="82"/>
      <c r="CB288" s="82"/>
    </row>
    <row r="289" spans="1:80" x14ac:dyDescent="0.3">
      <c r="A289" s="65"/>
      <c r="B289" s="65"/>
      <c r="C289" s="65"/>
      <c r="D289" s="130"/>
      <c r="E289" s="130"/>
      <c r="F289" s="130"/>
      <c r="G289" s="131"/>
      <c r="H289" s="131"/>
      <c r="I289" s="131"/>
      <c r="J289" s="131"/>
      <c r="K289" s="131"/>
      <c r="L289" s="131"/>
      <c r="M289" s="125"/>
      <c r="N289" s="82"/>
      <c r="O289" s="125"/>
      <c r="P289" s="131"/>
      <c r="Q289" s="131"/>
      <c r="R289" s="131"/>
      <c r="S289" s="131"/>
      <c r="T289" s="131"/>
      <c r="U289" s="131"/>
      <c r="V289" s="130"/>
      <c r="W289" s="130"/>
      <c r="X289" s="130"/>
      <c r="Y289" s="65"/>
      <c r="Z289" s="65"/>
      <c r="AA289" s="65"/>
      <c r="AB289" s="65"/>
      <c r="AC289" s="65"/>
      <c r="AD289" s="65"/>
      <c r="AE289" s="130"/>
      <c r="AF289" s="130"/>
      <c r="AG289" s="130"/>
      <c r="AH289" s="131"/>
      <c r="AI289" s="131"/>
      <c r="AJ289" s="131"/>
      <c r="AK289" s="131"/>
      <c r="AL289" s="131"/>
      <c r="AM289" s="131"/>
      <c r="AN289" s="125"/>
      <c r="AO289" s="82"/>
      <c r="AP289" s="125"/>
      <c r="AQ289" s="131"/>
      <c r="AR289" s="131"/>
      <c r="AS289" s="131"/>
      <c r="AT289" s="131"/>
      <c r="AU289" s="131"/>
      <c r="AV289" s="131"/>
      <c r="AW289" s="130"/>
      <c r="AX289" s="130"/>
      <c r="AY289" s="130"/>
      <c r="AZ289" s="65"/>
      <c r="BA289" s="65"/>
      <c r="BB289" s="65"/>
      <c r="BC289" s="65"/>
      <c r="BD289" s="65"/>
      <c r="BE289" s="65"/>
      <c r="BF289" s="130"/>
      <c r="BG289" s="130"/>
      <c r="BH289" s="130"/>
      <c r="BI289" s="131"/>
      <c r="BJ289" s="131"/>
      <c r="BK289" s="131"/>
      <c r="BL289" s="131"/>
      <c r="BM289" s="131"/>
      <c r="BN289" s="131"/>
      <c r="BO289" s="132"/>
      <c r="BP289" s="82"/>
      <c r="BQ289" s="132"/>
      <c r="BR289" s="131"/>
      <c r="BS289" s="131"/>
      <c r="BT289" s="131"/>
      <c r="BU289" s="131"/>
      <c r="BV289" s="131"/>
      <c r="BW289" s="131"/>
      <c r="BX289" s="130"/>
      <c r="BY289" s="130"/>
      <c r="BZ289" s="130"/>
      <c r="CA289" s="65"/>
      <c r="CB289" s="65"/>
    </row>
    <row r="290" spans="1:80" x14ac:dyDescent="0.3">
      <c r="A290" s="65"/>
      <c r="B290" s="223"/>
      <c r="C290" s="224"/>
      <c r="D290" s="65"/>
      <c r="E290" s="65"/>
      <c r="F290" s="223"/>
      <c r="G290" s="224"/>
      <c r="H290" s="65"/>
      <c r="I290" s="65"/>
      <c r="J290" s="223"/>
      <c r="K290" s="224"/>
      <c r="L290" s="65"/>
      <c r="M290" s="233"/>
      <c r="N290" s="233"/>
      <c r="O290" s="233"/>
      <c r="P290" s="65"/>
      <c r="Q290" s="223"/>
      <c r="R290" s="224"/>
      <c r="S290" s="65"/>
      <c r="T290" s="65"/>
      <c r="U290" s="223"/>
      <c r="V290" s="224"/>
      <c r="W290" s="65"/>
      <c r="X290" s="65"/>
      <c r="Y290" s="223"/>
      <c r="Z290" s="224"/>
      <c r="AA290" s="65"/>
      <c r="AB290" s="65"/>
      <c r="AC290" s="128"/>
      <c r="AD290" s="128"/>
      <c r="AE290" s="130"/>
      <c r="AF290" s="130"/>
      <c r="AG290" s="130"/>
      <c r="AH290" s="125"/>
      <c r="AI290" s="125"/>
      <c r="AJ290" s="125"/>
      <c r="AK290" s="125"/>
      <c r="AL290" s="125"/>
      <c r="AM290" s="125"/>
      <c r="AN290" s="125"/>
      <c r="AO290" s="66"/>
      <c r="AP290" s="125"/>
      <c r="AQ290" s="125"/>
      <c r="AR290" s="125"/>
      <c r="AS290" s="125"/>
      <c r="AT290" s="125"/>
      <c r="AU290" s="125"/>
      <c r="AV290" s="125"/>
      <c r="AW290" s="130"/>
      <c r="AX290" s="130"/>
      <c r="AY290" s="130"/>
      <c r="AZ290" s="128"/>
      <c r="BA290" s="128"/>
      <c r="BB290" s="65"/>
      <c r="BC290" s="65"/>
      <c r="BD290" s="128"/>
      <c r="BE290" s="128"/>
      <c r="BF290" s="130"/>
      <c r="BG290" s="130"/>
      <c r="BH290" s="130"/>
      <c r="BI290" s="125"/>
      <c r="BJ290" s="125"/>
      <c r="BK290" s="125"/>
      <c r="BL290" s="125"/>
      <c r="BM290" s="125"/>
      <c r="BN290" s="125"/>
      <c r="BO290" s="133"/>
      <c r="BP290" s="66"/>
      <c r="BQ290" s="132"/>
      <c r="BR290" s="125"/>
      <c r="BS290" s="125"/>
      <c r="BT290" s="125"/>
      <c r="BU290" s="125"/>
      <c r="BV290" s="125"/>
      <c r="BW290" s="125"/>
      <c r="BX290" s="130"/>
      <c r="BY290" s="130"/>
      <c r="BZ290" s="130"/>
      <c r="CA290" s="128"/>
      <c r="CB290" s="128"/>
    </row>
    <row r="291" spans="1:80" x14ac:dyDescent="0.3">
      <c r="A291" s="65"/>
      <c r="B291" s="225"/>
      <c r="C291" s="226"/>
      <c r="D291" s="65"/>
      <c r="E291" s="65"/>
      <c r="F291" s="227"/>
      <c r="G291" s="226"/>
      <c r="H291" s="65"/>
      <c r="I291" s="65"/>
      <c r="J291" s="228"/>
      <c r="K291" s="229"/>
      <c r="L291" s="65"/>
      <c r="M291" s="225"/>
      <c r="N291" s="230"/>
      <c r="O291" s="226"/>
      <c r="P291" s="65"/>
      <c r="Q291" s="231"/>
      <c r="R291" s="232"/>
      <c r="S291" s="76"/>
      <c r="T291" s="65"/>
      <c r="U291" s="225"/>
      <c r="V291" s="226"/>
      <c r="W291" s="65"/>
      <c r="X291" s="65"/>
      <c r="Y291" s="225"/>
      <c r="Z291" s="226"/>
      <c r="AA291" s="65"/>
      <c r="AB291" s="65"/>
      <c r="AC291" s="65"/>
      <c r="AD291" s="65"/>
      <c r="AE291" s="65"/>
      <c r="AF291" s="65"/>
      <c r="AG291" s="65"/>
      <c r="AH291" s="65"/>
      <c r="AI291" s="65"/>
      <c r="AJ291" s="65"/>
      <c r="AK291" s="65"/>
      <c r="AL291" s="65"/>
      <c r="AM291" s="65"/>
      <c r="AN291" s="125"/>
      <c r="AO291" s="66"/>
      <c r="AP291" s="125"/>
      <c r="AQ291" s="65"/>
      <c r="AR291" s="65"/>
      <c r="AS291" s="65"/>
      <c r="AT291" s="65"/>
      <c r="AU291" s="65"/>
      <c r="AV291" s="65"/>
      <c r="AW291" s="65"/>
      <c r="AX291" s="65"/>
      <c r="AY291" s="65"/>
      <c r="AZ291" s="65"/>
      <c r="BA291" s="65"/>
      <c r="BB291" s="65"/>
      <c r="BC291" s="65"/>
      <c r="BD291" s="65"/>
      <c r="BE291" s="65"/>
      <c r="BF291" s="65"/>
      <c r="BG291" s="65"/>
      <c r="BH291" s="65"/>
      <c r="BI291" s="65"/>
      <c r="BJ291" s="65"/>
      <c r="BK291" s="65"/>
      <c r="BL291" s="65"/>
      <c r="BM291" s="65"/>
      <c r="BN291" s="65"/>
      <c r="BO291" s="65"/>
      <c r="BP291" s="66"/>
      <c r="BQ291" s="65"/>
      <c r="BR291" s="65"/>
      <c r="BS291" s="65"/>
      <c r="BT291" s="65"/>
      <c r="BU291" s="65"/>
      <c r="BV291" s="65"/>
      <c r="BW291" s="65"/>
      <c r="BX291" s="65"/>
      <c r="BY291" s="65"/>
      <c r="BZ291" s="65"/>
      <c r="CA291" s="65"/>
      <c r="CB291" s="65"/>
    </row>
    <row r="292" spans="1:80" x14ac:dyDescent="0.3">
      <c r="A292" s="65"/>
      <c r="B292" s="65"/>
      <c r="C292" s="65"/>
      <c r="D292" s="65"/>
      <c r="E292" s="65"/>
      <c r="F292" s="65"/>
      <c r="G292" s="65"/>
      <c r="H292" s="65"/>
      <c r="I292" s="65"/>
      <c r="J292" s="65"/>
      <c r="K292" s="65"/>
      <c r="L292" s="65"/>
      <c r="M292" s="99"/>
      <c r="N292" s="66"/>
      <c r="O292" s="99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5"/>
      <c r="AC292" s="236"/>
      <c r="AD292" s="236"/>
      <c r="AE292" s="65"/>
      <c r="AF292" s="65"/>
      <c r="AG292" s="236"/>
      <c r="AH292" s="236"/>
      <c r="AI292" s="65"/>
      <c r="AJ292" s="65"/>
      <c r="AK292" s="236"/>
      <c r="AL292" s="236"/>
      <c r="AM292" s="65"/>
      <c r="AN292" s="236"/>
      <c r="AO292" s="236"/>
      <c r="AP292" s="236"/>
      <c r="AQ292" s="65"/>
      <c r="AR292" s="236"/>
      <c r="AS292" s="236"/>
      <c r="AT292" s="65"/>
      <c r="AU292" s="65"/>
      <c r="AV292" s="236"/>
      <c r="AW292" s="236"/>
      <c r="AX292" s="65"/>
      <c r="AY292" s="65"/>
      <c r="AZ292" s="236"/>
      <c r="BA292" s="236"/>
      <c r="BB292" s="65"/>
      <c r="BC292" s="65"/>
      <c r="BD292" s="236"/>
      <c r="BE292" s="236"/>
      <c r="BF292" s="65"/>
      <c r="BG292" s="65"/>
      <c r="BH292" s="236"/>
      <c r="BI292" s="236"/>
      <c r="BJ292" s="65"/>
      <c r="BK292" s="65"/>
      <c r="BL292" s="236"/>
      <c r="BM292" s="236"/>
      <c r="BN292" s="65"/>
      <c r="BO292" s="236"/>
      <c r="BP292" s="236"/>
      <c r="BQ292" s="236"/>
      <c r="BR292" s="65"/>
      <c r="BS292" s="236"/>
      <c r="BT292" s="236"/>
      <c r="BU292" s="65"/>
      <c r="BV292" s="65"/>
      <c r="BW292" s="236"/>
      <c r="BX292" s="236"/>
      <c r="BY292" s="65"/>
      <c r="BZ292" s="65"/>
      <c r="CA292" s="236"/>
      <c r="CB292" s="236"/>
    </row>
    <row r="293" spans="1:80" x14ac:dyDescent="0.3">
      <c r="A293" s="65"/>
      <c r="B293" s="65"/>
      <c r="C293" s="65"/>
      <c r="D293" s="65"/>
      <c r="E293" s="65"/>
      <c r="F293" s="65"/>
      <c r="G293" s="65"/>
      <c r="H293" s="65"/>
      <c r="I293" s="65"/>
      <c r="J293" s="65"/>
      <c r="K293" s="65"/>
      <c r="L293" s="65"/>
      <c r="M293" s="99"/>
      <c r="N293" s="66"/>
      <c r="O293" s="99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5"/>
      <c r="AC293" s="235"/>
      <c r="AD293" s="235"/>
      <c r="AE293" s="65"/>
      <c r="AF293" s="65"/>
      <c r="AG293" s="236"/>
      <c r="AH293" s="235"/>
      <c r="AI293" s="65"/>
      <c r="AJ293" s="65"/>
      <c r="AK293" s="237"/>
      <c r="AL293" s="237"/>
      <c r="AM293" s="65"/>
      <c r="AN293" s="235"/>
      <c r="AO293" s="235"/>
      <c r="AP293" s="235"/>
      <c r="AQ293" s="65"/>
      <c r="AR293" s="234"/>
      <c r="AS293" s="234"/>
      <c r="AT293" s="124"/>
      <c r="AU293" s="65"/>
      <c r="AV293" s="235"/>
      <c r="AW293" s="235"/>
      <c r="AX293" s="65"/>
      <c r="AY293" s="65"/>
      <c r="AZ293" s="235"/>
      <c r="BA293" s="235"/>
      <c r="BB293" s="65"/>
      <c r="BC293" s="65"/>
      <c r="BD293" s="235"/>
      <c r="BE293" s="235"/>
      <c r="BF293" s="65"/>
      <c r="BG293" s="65"/>
      <c r="BH293" s="236"/>
      <c r="BI293" s="235"/>
      <c r="BJ293" s="65"/>
      <c r="BK293" s="65"/>
      <c r="BL293" s="237"/>
      <c r="BM293" s="237"/>
      <c r="BN293" s="65"/>
      <c r="BO293" s="235"/>
      <c r="BP293" s="235"/>
      <c r="BQ293" s="235"/>
      <c r="BR293" s="65"/>
      <c r="BS293" s="234"/>
      <c r="BT293" s="234"/>
      <c r="BU293" s="124"/>
      <c r="BV293" s="65"/>
      <c r="BW293" s="235"/>
      <c r="BX293" s="235"/>
      <c r="BY293" s="65"/>
      <c r="BZ293" s="65"/>
      <c r="CA293" s="235"/>
      <c r="CB293" s="235"/>
    </row>
    <row r="294" spans="1:80" x14ac:dyDescent="0.3">
      <c r="A294" s="65"/>
      <c r="B294" s="68"/>
      <c r="C294" s="68"/>
      <c r="D294" s="68"/>
      <c r="E294" s="68"/>
      <c r="F294" s="68"/>
      <c r="G294" s="68"/>
      <c r="H294" s="68"/>
      <c r="I294" s="68"/>
      <c r="J294" s="68"/>
      <c r="K294" s="68"/>
      <c r="L294" s="68"/>
      <c r="M294" s="87"/>
      <c r="N294" s="68"/>
      <c r="O294" s="87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  <c r="AA294" s="65"/>
      <c r="AB294" s="65"/>
      <c r="AC294" s="65"/>
      <c r="AD294" s="65"/>
      <c r="AE294" s="65"/>
      <c r="AF294" s="65"/>
      <c r="AG294" s="65"/>
      <c r="AH294" s="65"/>
      <c r="AI294" s="65"/>
      <c r="AJ294" s="65"/>
      <c r="AK294" s="65"/>
      <c r="AL294" s="65"/>
      <c r="AM294" s="65"/>
      <c r="AN294" s="125"/>
      <c r="AO294" s="66"/>
      <c r="AP294" s="125"/>
      <c r="AQ294" s="65"/>
      <c r="AR294" s="65"/>
      <c r="AS294" s="65"/>
      <c r="AT294" s="65"/>
      <c r="AU294" s="65"/>
      <c r="AV294" s="65"/>
      <c r="AW294" s="65"/>
      <c r="AX294" s="65"/>
      <c r="AY294" s="65"/>
      <c r="AZ294" s="65"/>
      <c r="BA294" s="65"/>
      <c r="BB294" s="65"/>
      <c r="BC294" s="65"/>
      <c r="BD294" s="65"/>
      <c r="BE294" s="65"/>
      <c r="BF294" s="65"/>
      <c r="BG294" s="65"/>
      <c r="BH294" s="65"/>
      <c r="BI294" s="65"/>
      <c r="BJ294" s="65"/>
      <c r="BK294" s="65"/>
      <c r="BL294" s="65"/>
      <c r="BM294" s="65"/>
      <c r="BN294" s="65"/>
      <c r="BO294" s="65"/>
      <c r="BP294" s="66"/>
      <c r="BQ294" s="65"/>
      <c r="BR294" s="65"/>
      <c r="BS294" s="65"/>
      <c r="BT294" s="65"/>
      <c r="BU294" s="65"/>
      <c r="BV294" s="65"/>
      <c r="BW294" s="65"/>
      <c r="BX294" s="65"/>
      <c r="BY294" s="65"/>
      <c r="BZ294" s="65"/>
      <c r="CA294" s="65"/>
      <c r="CB294" s="65"/>
    </row>
    <row r="295" spans="1:80" x14ac:dyDescent="0.3">
      <c r="A295" s="65"/>
      <c r="B295" s="70"/>
      <c r="C295" s="70"/>
      <c r="D295" s="71"/>
      <c r="E295" s="71"/>
      <c r="F295" s="71"/>
      <c r="G295" s="70"/>
      <c r="H295" s="70"/>
      <c r="I295" s="70"/>
      <c r="J295" s="70"/>
      <c r="K295" s="70"/>
      <c r="L295" s="70"/>
      <c r="M295" s="70"/>
      <c r="N295" s="194"/>
      <c r="O295" s="80"/>
      <c r="P295" s="75"/>
      <c r="Q295" s="75"/>
      <c r="R295" s="75"/>
      <c r="S295" s="75"/>
      <c r="T295" s="75"/>
      <c r="U295" s="75"/>
      <c r="V295" s="74"/>
      <c r="W295" s="74"/>
      <c r="X295" s="74"/>
      <c r="Y295" s="73"/>
      <c r="Z295" s="72"/>
      <c r="AA295" s="65"/>
      <c r="AB295" s="65"/>
      <c r="AC295" s="65"/>
      <c r="AD295" s="65"/>
      <c r="AE295" s="65"/>
      <c r="AF295" s="65"/>
      <c r="AG295" s="65"/>
      <c r="AH295" s="65"/>
      <c r="AI295" s="65"/>
      <c r="AJ295" s="65"/>
      <c r="AK295" s="65"/>
      <c r="AL295" s="65"/>
      <c r="AM295" s="65"/>
      <c r="AN295" s="125"/>
      <c r="AO295" s="66"/>
      <c r="AP295" s="125"/>
      <c r="AQ295" s="65"/>
      <c r="AR295" s="65"/>
      <c r="AS295" s="65"/>
      <c r="AT295" s="65"/>
      <c r="AU295" s="65"/>
      <c r="AV295" s="65"/>
      <c r="AW295" s="65"/>
      <c r="AX295" s="65"/>
      <c r="AY295" s="65"/>
      <c r="AZ295" s="65"/>
      <c r="BA295" s="65"/>
      <c r="BB295" s="65"/>
      <c r="BC295" s="65"/>
      <c r="BD295" s="65"/>
      <c r="BE295" s="65"/>
      <c r="BF295" s="65"/>
      <c r="BG295" s="65"/>
      <c r="BH295" s="65"/>
      <c r="BI295" s="65"/>
      <c r="BJ295" s="65"/>
      <c r="BK295" s="65"/>
      <c r="BL295" s="65"/>
      <c r="BM295" s="65"/>
      <c r="BN295" s="65"/>
      <c r="BO295" s="65"/>
      <c r="BP295" s="66"/>
      <c r="BQ295" s="65"/>
      <c r="BR295" s="65"/>
      <c r="BS295" s="65"/>
      <c r="BT295" s="65"/>
      <c r="BU295" s="65"/>
      <c r="BV295" s="65"/>
      <c r="BW295" s="65"/>
      <c r="BX295" s="65"/>
      <c r="BY295" s="65"/>
      <c r="BZ295" s="65"/>
      <c r="CA295" s="65"/>
      <c r="CB295" s="65"/>
    </row>
    <row r="296" spans="1:80" x14ac:dyDescent="0.3">
      <c r="A296" s="65"/>
      <c r="B296" s="70"/>
      <c r="C296" s="70"/>
      <c r="D296" s="71"/>
      <c r="E296" s="71"/>
      <c r="F296" s="71"/>
      <c r="G296" s="70"/>
      <c r="H296" s="70"/>
      <c r="I296" s="70"/>
      <c r="J296" s="70"/>
      <c r="K296" s="70"/>
      <c r="L296" s="70"/>
      <c r="M296" s="70"/>
      <c r="N296" s="194"/>
      <c r="O296" s="80"/>
      <c r="P296" s="75"/>
      <c r="Q296" s="75"/>
      <c r="R296" s="75"/>
      <c r="S296" s="75"/>
      <c r="T296" s="75"/>
      <c r="U296" s="75"/>
      <c r="V296" s="74"/>
      <c r="W296" s="74"/>
      <c r="X296" s="74"/>
      <c r="Y296" s="73"/>
      <c r="Z296" s="72"/>
      <c r="AA296" s="65"/>
      <c r="AB296" s="65"/>
      <c r="AC296" s="82"/>
      <c r="AD296" s="82"/>
      <c r="AE296" s="82"/>
      <c r="AF296" s="82"/>
      <c r="AG296" s="82"/>
      <c r="AH296" s="82"/>
      <c r="AI296" s="82"/>
      <c r="AJ296" s="82"/>
      <c r="AK296" s="82"/>
      <c r="AL296" s="82"/>
      <c r="AM296" s="82"/>
      <c r="AN296" s="114"/>
      <c r="AO296" s="82"/>
      <c r="AP296" s="114"/>
      <c r="AQ296" s="82"/>
      <c r="AR296" s="82"/>
      <c r="AS296" s="82"/>
      <c r="AT296" s="82"/>
      <c r="AU296" s="82"/>
      <c r="AV296" s="82"/>
      <c r="AW296" s="82"/>
      <c r="AX296" s="82"/>
      <c r="AY296" s="82"/>
      <c r="AZ296" s="82"/>
      <c r="BA296" s="82"/>
      <c r="BB296" s="65"/>
      <c r="BC296" s="65"/>
      <c r="BD296" s="82"/>
      <c r="BE296" s="82"/>
      <c r="BF296" s="82"/>
      <c r="BG296" s="82"/>
      <c r="BH296" s="82"/>
      <c r="BI296" s="82"/>
      <c r="BJ296" s="82"/>
      <c r="BK296" s="82"/>
      <c r="BL296" s="82"/>
      <c r="BM296" s="82"/>
      <c r="BN296" s="82"/>
      <c r="BO296" s="82"/>
      <c r="BP296" s="82"/>
      <c r="BQ296" s="82"/>
      <c r="BR296" s="82"/>
      <c r="BS296" s="82"/>
      <c r="BT296" s="82"/>
      <c r="BU296" s="82"/>
      <c r="BV296" s="82"/>
      <c r="BW296" s="82"/>
      <c r="BX296" s="82"/>
      <c r="BY296" s="82"/>
      <c r="BZ296" s="82"/>
      <c r="CA296" s="82"/>
      <c r="CB296" s="82"/>
    </row>
    <row r="297" spans="1:80" x14ac:dyDescent="0.3">
      <c r="A297" s="65"/>
      <c r="B297" s="70"/>
      <c r="C297" s="70"/>
      <c r="D297" s="71"/>
      <c r="E297" s="71"/>
      <c r="F297" s="71"/>
      <c r="G297" s="70"/>
      <c r="H297" s="70"/>
      <c r="I297" s="70"/>
      <c r="J297" s="70"/>
      <c r="K297" s="70"/>
      <c r="L297" s="70"/>
      <c r="M297" s="70"/>
      <c r="N297" s="194"/>
      <c r="O297" s="80"/>
      <c r="P297" s="75"/>
      <c r="Q297" s="75"/>
      <c r="R297" s="75"/>
      <c r="S297" s="75"/>
      <c r="T297" s="75"/>
      <c r="U297" s="75"/>
      <c r="V297" s="74"/>
      <c r="W297" s="74"/>
      <c r="X297" s="74"/>
      <c r="Y297" s="73"/>
      <c r="Z297" s="72"/>
      <c r="AA297" s="65"/>
      <c r="AB297" s="65"/>
      <c r="AC297" s="125"/>
      <c r="AD297" s="125"/>
      <c r="AE297" s="126"/>
      <c r="AF297" s="126"/>
      <c r="AG297" s="126"/>
      <c r="AH297" s="125"/>
      <c r="AI297" s="125"/>
      <c r="AJ297" s="125"/>
      <c r="AK297" s="125"/>
      <c r="AL297" s="125"/>
      <c r="AM297" s="125"/>
      <c r="AN297" s="125"/>
      <c r="AO297" s="66"/>
      <c r="AP297" s="125"/>
      <c r="AQ297" s="125"/>
      <c r="AR297" s="125"/>
      <c r="AS297" s="125"/>
      <c r="AT297" s="125"/>
      <c r="AU297" s="125"/>
      <c r="AV297" s="125"/>
      <c r="AW297" s="126"/>
      <c r="AX297" s="126"/>
      <c r="AY297" s="126"/>
      <c r="AZ297" s="127"/>
      <c r="BA297" s="128"/>
      <c r="BB297" s="65"/>
      <c r="BC297" s="65"/>
      <c r="BD297" s="125"/>
      <c r="BE297" s="125"/>
      <c r="BF297" s="126"/>
      <c r="BG297" s="126"/>
      <c r="BH297" s="126"/>
      <c r="BI297" s="125"/>
      <c r="BJ297" s="125"/>
      <c r="BK297" s="125"/>
      <c r="BL297" s="125"/>
      <c r="BM297" s="125"/>
      <c r="BN297" s="125"/>
      <c r="BO297" s="129"/>
      <c r="BP297" s="66"/>
      <c r="BQ297" s="129"/>
      <c r="BR297" s="125"/>
      <c r="BS297" s="125"/>
      <c r="BT297" s="125"/>
      <c r="BU297" s="125"/>
      <c r="BV297" s="125"/>
      <c r="BW297" s="125"/>
      <c r="BX297" s="126"/>
      <c r="BY297" s="126"/>
      <c r="BZ297" s="126"/>
      <c r="CA297" s="127"/>
      <c r="CB297" s="128"/>
    </row>
    <row r="298" spans="1:80" x14ac:dyDescent="0.3">
      <c r="A298" s="65"/>
      <c r="B298" s="70"/>
      <c r="C298" s="70"/>
      <c r="D298" s="71"/>
      <c r="E298" s="71"/>
      <c r="F298" s="71"/>
      <c r="G298" s="70"/>
      <c r="H298" s="70"/>
      <c r="I298" s="70"/>
      <c r="J298" s="70"/>
      <c r="K298" s="70"/>
      <c r="L298" s="70"/>
      <c r="M298" s="70"/>
      <c r="N298" s="194"/>
      <c r="O298" s="80"/>
      <c r="P298" s="75"/>
      <c r="Q298" s="75"/>
      <c r="R298" s="75"/>
      <c r="S298" s="75"/>
      <c r="T298" s="75"/>
      <c r="U298" s="75"/>
      <c r="V298" s="74"/>
      <c r="W298" s="74"/>
      <c r="X298" s="74"/>
      <c r="Y298" s="73"/>
      <c r="Z298" s="72"/>
      <c r="AA298" s="65"/>
      <c r="AB298" s="65"/>
      <c r="AC298" s="125"/>
      <c r="AD298" s="125"/>
      <c r="AE298" s="126"/>
      <c r="AF298" s="126"/>
      <c r="AG298" s="126"/>
      <c r="AH298" s="125"/>
      <c r="AI298" s="125"/>
      <c r="AJ298" s="125"/>
      <c r="AK298" s="125"/>
      <c r="AL298" s="125"/>
      <c r="AM298" s="125"/>
      <c r="AN298" s="125"/>
      <c r="AO298" s="66"/>
      <c r="AP298" s="125"/>
      <c r="AQ298" s="125"/>
      <c r="AR298" s="125"/>
      <c r="AS298" s="125"/>
      <c r="AT298" s="125"/>
      <c r="AU298" s="125"/>
      <c r="AV298" s="125"/>
      <c r="AW298" s="126"/>
      <c r="AX298" s="126"/>
      <c r="AY298" s="126"/>
      <c r="AZ298" s="127"/>
      <c r="BA298" s="128"/>
      <c r="BB298" s="65"/>
      <c r="BC298" s="65"/>
      <c r="BD298" s="125"/>
      <c r="BE298" s="125"/>
      <c r="BF298" s="126"/>
      <c r="BG298" s="126"/>
      <c r="BH298" s="126"/>
      <c r="BI298" s="125"/>
      <c r="BJ298" s="125"/>
      <c r="BK298" s="125"/>
      <c r="BL298" s="125"/>
      <c r="BM298" s="125"/>
      <c r="BN298" s="125"/>
      <c r="BO298" s="129"/>
      <c r="BP298" s="66"/>
      <c r="BQ298" s="129"/>
      <c r="BR298" s="125"/>
      <c r="BS298" s="125"/>
      <c r="BT298" s="125"/>
      <c r="BU298" s="125"/>
      <c r="BV298" s="125"/>
      <c r="BW298" s="125"/>
      <c r="BX298" s="126"/>
      <c r="BY298" s="126"/>
      <c r="BZ298" s="126"/>
      <c r="CA298" s="127"/>
      <c r="CB298" s="128"/>
    </row>
    <row r="299" spans="1:80" x14ac:dyDescent="0.3">
      <c r="A299" s="65"/>
      <c r="B299" s="70"/>
      <c r="C299" s="70"/>
      <c r="D299" s="71"/>
      <c r="E299" s="71"/>
      <c r="F299" s="71"/>
      <c r="G299" s="70"/>
      <c r="H299" s="70"/>
      <c r="I299" s="70"/>
      <c r="J299" s="70"/>
      <c r="K299" s="70"/>
      <c r="L299" s="70"/>
      <c r="M299" s="70"/>
      <c r="N299" s="194"/>
      <c r="O299" s="80"/>
      <c r="P299" s="75"/>
      <c r="Q299" s="75"/>
      <c r="R299" s="75"/>
      <c r="S299" s="75"/>
      <c r="T299" s="75"/>
      <c r="U299" s="75"/>
      <c r="V299" s="74"/>
      <c r="W299" s="74"/>
      <c r="X299" s="74"/>
      <c r="Y299" s="73"/>
      <c r="Z299" s="72"/>
      <c r="AA299" s="65"/>
      <c r="AB299" s="65"/>
      <c r="AC299" s="125"/>
      <c r="AD299" s="125"/>
      <c r="AE299" s="126"/>
      <c r="AF299" s="126"/>
      <c r="AG299" s="126"/>
      <c r="AH299" s="125"/>
      <c r="AI299" s="125"/>
      <c r="AJ299" s="125"/>
      <c r="AK299" s="125"/>
      <c r="AL299" s="125"/>
      <c r="AM299" s="125"/>
      <c r="AN299" s="125"/>
      <c r="AO299" s="66"/>
      <c r="AP299" s="125"/>
      <c r="AQ299" s="125"/>
      <c r="AR299" s="125"/>
      <c r="AS299" s="125"/>
      <c r="AT299" s="125"/>
      <c r="AU299" s="125"/>
      <c r="AV299" s="125"/>
      <c r="AW299" s="126"/>
      <c r="AX299" s="126"/>
      <c r="AY299" s="126"/>
      <c r="AZ299" s="127"/>
      <c r="BA299" s="128"/>
      <c r="BB299" s="65"/>
      <c r="BC299" s="65"/>
      <c r="BD299" s="125"/>
      <c r="BE299" s="125"/>
      <c r="BF299" s="126"/>
      <c r="BG299" s="126"/>
      <c r="BH299" s="126"/>
      <c r="BI299" s="125"/>
      <c r="BJ299" s="125"/>
      <c r="BK299" s="125"/>
      <c r="BL299" s="125"/>
      <c r="BM299" s="125"/>
      <c r="BN299" s="125"/>
      <c r="BO299" s="129"/>
      <c r="BP299" s="66"/>
      <c r="BQ299" s="129"/>
      <c r="BR299" s="125"/>
      <c r="BS299" s="125"/>
      <c r="BT299" s="125"/>
      <c r="BU299" s="125"/>
      <c r="BV299" s="125"/>
      <c r="BW299" s="125"/>
      <c r="BX299" s="126"/>
      <c r="BY299" s="126"/>
      <c r="BZ299" s="126"/>
      <c r="CA299" s="127"/>
      <c r="CB299" s="128"/>
    </row>
    <row r="300" spans="1:80" x14ac:dyDescent="0.3">
      <c r="A300" s="65"/>
      <c r="B300" s="70"/>
      <c r="C300" s="70"/>
      <c r="D300" s="71"/>
      <c r="E300" s="71"/>
      <c r="F300" s="71"/>
      <c r="G300" s="70"/>
      <c r="H300" s="70"/>
      <c r="I300" s="70"/>
      <c r="J300" s="70"/>
      <c r="K300" s="70"/>
      <c r="L300" s="70"/>
      <c r="M300" s="70"/>
      <c r="N300" s="194"/>
      <c r="O300" s="80"/>
      <c r="P300" s="75"/>
      <c r="Q300" s="75"/>
      <c r="R300" s="75"/>
      <c r="S300" s="75"/>
      <c r="T300" s="75"/>
      <c r="U300" s="75"/>
      <c r="V300" s="74"/>
      <c r="W300" s="74"/>
      <c r="X300" s="74"/>
      <c r="Y300" s="73"/>
      <c r="Z300" s="72"/>
      <c r="AA300" s="65"/>
      <c r="AB300" s="65"/>
      <c r="AC300" s="125"/>
      <c r="AD300" s="125"/>
      <c r="AE300" s="126"/>
      <c r="AF300" s="126"/>
      <c r="AG300" s="126"/>
      <c r="AH300" s="125"/>
      <c r="AI300" s="125"/>
      <c r="AJ300" s="125"/>
      <c r="AK300" s="125"/>
      <c r="AL300" s="125"/>
      <c r="AM300" s="125"/>
      <c r="AN300" s="125"/>
      <c r="AO300" s="66"/>
      <c r="AP300" s="125"/>
      <c r="AQ300" s="125"/>
      <c r="AR300" s="125"/>
      <c r="AS300" s="125"/>
      <c r="AT300" s="125"/>
      <c r="AU300" s="125"/>
      <c r="AV300" s="125"/>
      <c r="AW300" s="126"/>
      <c r="AX300" s="126"/>
      <c r="AY300" s="126"/>
      <c r="AZ300" s="127"/>
      <c r="BA300" s="128"/>
      <c r="BB300" s="65"/>
      <c r="BC300" s="65"/>
      <c r="BD300" s="125"/>
      <c r="BE300" s="125"/>
      <c r="BF300" s="126"/>
      <c r="BG300" s="126"/>
      <c r="BH300" s="126"/>
      <c r="BI300" s="125"/>
      <c r="BJ300" s="125"/>
      <c r="BK300" s="125"/>
      <c r="BL300" s="125"/>
      <c r="BM300" s="125"/>
      <c r="BN300" s="125"/>
      <c r="BO300" s="129"/>
      <c r="BP300" s="66"/>
      <c r="BQ300" s="129"/>
      <c r="BR300" s="125"/>
      <c r="BS300" s="125"/>
      <c r="BT300" s="125"/>
      <c r="BU300" s="125"/>
      <c r="BV300" s="125"/>
      <c r="BW300" s="125"/>
      <c r="BX300" s="126"/>
      <c r="BY300" s="126"/>
      <c r="BZ300" s="126"/>
      <c r="CA300" s="127"/>
      <c r="CB300" s="128"/>
    </row>
    <row r="301" spans="1:80" x14ac:dyDescent="0.3">
      <c r="A301" s="65"/>
      <c r="B301" s="70"/>
      <c r="C301" s="70"/>
      <c r="D301" s="71"/>
      <c r="E301" s="71"/>
      <c r="F301" s="71"/>
      <c r="G301" s="70"/>
      <c r="H301" s="70"/>
      <c r="I301" s="70"/>
      <c r="J301" s="70"/>
      <c r="K301" s="70"/>
      <c r="L301" s="70"/>
      <c r="M301" s="70"/>
      <c r="N301" s="194"/>
      <c r="O301" s="80"/>
      <c r="P301" s="75"/>
      <c r="Q301" s="75"/>
      <c r="R301" s="75"/>
      <c r="S301" s="75"/>
      <c r="T301" s="75"/>
      <c r="U301" s="75"/>
      <c r="V301" s="74"/>
      <c r="W301" s="74"/>
      <c r="X301" s="74"/>
      <c r="Y301" s="73"/>
      <c r="Z301" s="72"/>
      <c r="AA301" s="65"/>
      <c r="AB301" s="65"/>
      <c r="AC301" s="125"/>
      <c r="AD301" s="125"/>
      <c r="AE301" s="126"/>
      <c r="AF301" s="126"/>
      <c r="AG301" s="126"/>
      <c r="AH301" s="125"/>
      <c r="AI301" s="125"/>
      <c r="AJ301" s="125"/>
      <c r="AK301" s="125"/>
      <c r="AL301" s="125"/>
      <c r="AM301" s="125"/>
      <c r="AN301" s="125"/>
      <c r="AO301" s="66"/>
      <c r="AP301" s="125"/>
      <c r="AQ301" s="125"/>
      <c r="AR301" s="125"/>
      <c r="AS301" s="125"/>
      <c r="AT301" s="125"/>
      <c r="AU301" s="125"/>
      <c r="AV301" s="125"/>
      <c r="AW301" s="126"/>
      <c r="AX301" s="126"/>
      <c r="AY301" s="126"/>
      <c r="AZ301" s="127"/>
      <c r="BA301" s="128"/>
      <c r="BB301" s="65"/>
      <c r="BC301" s="65"/>
      <c r="BD301" s="125"/>
      <c r="BE301" s="125"/>
      <c r="BF301" s="126"/>
      <c r="BG301" s="126"/>
      <c r="BH301" s="126"/>
      <c r="BI301" s="125"/>
      <c r="BJ301" s="125"/>
      <c r="BK301" s="125"/>
      <c r="BL301" s="125"/>
      <c r="BM301" s="125"/>
      <c r="BN301" s="125"/>
      <c r="BO301" s="129"/>
      <c r="BP301" s="66"/>
      <c r="BQ301" s="129"/>
      <c r="BR301" s="125"/>
      <c r="BS301" s="125"/>
      <c r="BT301" s="125"/>
      <c r="BU301" s="125"/>
      <c r="BV301" s="125"/>
      <c r="BW301" s="125"/>
      <c r="BX301" s="126"/>
      <c r="BY301" s="126"/>
      <c r="BZ301" s="126"/>
      <c r="CA301" s="127"/>
      <c r="CB301" s="128"/>
    </row>
    <row r="302" spans="1:80" x14ac:dyDescent="0.3">
      <c r="A302" s="65"/>
      <c r="B302" s="70"/>
      <c r="C302" s="70"/>
      <c r="D302" s="71"/>
      <c r="E302" s="71"/>
      <c r="F302" s="71"/>
      <c r="G302" s="70"/>
      <c r="H302" s="70"/>
      <c r="I302" s="70"/>
      <c r="J302" s="70"/>
      <c r="K302" s="70"/>
      <c r="L302" s="70"/>
      <c r="M302" s="70"/>
      <c r="N302" s="194"/>
      <c r="O302" s="80"/>
      <c r="P302" s="75"/>
      <c r="Q302" s="75"/>
      <c r="R302" s="75"/>
      <c r="S302" s="75"/>
      <c r="T302" s="75"/>
      <c r="U302" s="75"/>
      <c r="V302" s="74"/>
      <c r="W302" s="74"/>
      <c r="X302" s="74"/>
      <c r="Y302" s="73"/>
      <c r="Z302" s="72"/>
      <c r="AA302" s="65"/>
      <c r="AB302" s="65"/>
      <c r="AC302" s="125"/>
      <c r="AD302" s="125"/>
      <c r="AE302" s="126"/>
      <c r="AF302" s="126"/>
      <c r="AG302" s="126"/>
      <c r="AH302" s="125"/>
      <c r="AI302" s="125"/>
      <c r="AJ302" s="125"/>
      <c r="AK302" s="125"/>
      <c r="AL302" s="125"/>
      <c r="AM302" s="125"/>
      <c r="AN302" s="125"/>
      <c r="AO302" s="66"/>
      <c r="AP302" s="125"/>
      <c r="AQ302" s="125"/>
      <c r="AR302" s="125"/>
      <c r="AS302" s="125"/>
      <c r="AT302" s="125"/>
      <c r="AU302" s="125"/>
      <c r="AV302" s="125"/>
      <c r="AW302" s="126"/>
      <c r="AX302" s="126"/>
      <c r="AY302" s="126"/>
      <c r="AZ302" s="127"/>
      <c r="BA302" s="128"/>
      <c r="BB302" s="65"/>
      <c r="BC302" s="65"/>
      <c r="BD302" s="125"/>
      <c r="BE302" s="125"/>
      <c r="BF302" s="126"/>
      <c r="BG302" s="126"/>
      <c r="BH302" s="126"/>
      <c r="BI302" s="125"/>
      <c r="BJ302" s="125"/>
      <c r="BK302" s="125"/>
      <c r="BL302" s="125"/>
      <c r="BM302" s="125"/>
      <c r="BN302" s="125"/>
      <c r="BO302" s="129"/>
      <c r="BP302" s="66"/>
      <c r="BQ302" s="129"/>
      <c r="BR302" s="125"/>
      <c r="BS302" s="125"/>
      <c r="BT302" s="125"/>
      <c r="BU302" s="125"/>
      <c r="BV302" s="125"/>
      <c r="BW302" s="125"/>
      <c r="BX302" s="126"/>
      <c r="BY302" s="126"/>
      <c r="BZ302" s="126"/>
      <c r="CA302" s="127"/>
      <c r="CB302" s="128"/>
    </row>
    <row r="303" spans="1:80" x14ac:dyDescent="0.3">
      <c r="A303" s="65"/>
      <c r="B303" s="70"/>
      <c r="C303" s="70"/>
      <c r="D303" s="71"/>
      <c r="E303" s="71"/>
      <c r="F303" s="71"/>
      <c r="G303" s="70"/>
      <c r="H303" s="70"/>
      <c r="I303" s="70"/>
      <c r="J303" s="70"/>
      <c r="K303" s="70"/>
      <c r="L303" s="70"/>
      <c r="M303" s="70"/>
      <c r="N303" s="194"/>
      <c r="O303" s="80"/>
      <c r="P303" s="75"/>
      <c r="Q303" s="75"/>
      <c r="R303" s="75"/>
      <c r="S303" s="75"/>
      <c r="T303" s="75"/>
      <c r="U303" s="75"/>
      <c r="V303" s="74"/>
      <c r="W303" s="74"/>
      <c r="X303" s="74"/>
      <c r="Y303" s="73"/>
      <c r="Z303" s="72"/>
      <c r="AA303" s="65"/>
      <c r="AB303" s="65"/>
      <c r="AC303" s="125"/>
      <c r="AD303" s="125"/>
      <c r="AE303" s="126"/>
      <c r="AF303" s="126"/>
      <c r="AG303" s="126"/>
      <c r="AH303" s="125"/>
      <c r="AI303" s="125"/>
      <c r="AJ303" s="125"/>
      <c r="AK303" s="125"/>
      <c r="AL303" s="125"/>
      <c r="AM303" s="125"/>
      <c r="AN303" s="125"/>
      <c r="AO303" s="66"/>
      <c r="AP303" s="125"/>
      <c r="AQ303" s="125"/>
      <c r="AR303" s="125"/>
      <c r="AS303" s="125"/>
      <c r="AT303" s="125"/>
      <c r="AU303" s="125"/>
      <c r="AV303" s="125"/>
      <c r="AW303" s="126"/>
      <c r="AX303" s="126"/>
      <c r="AY303" s="126"/>
      <c r="AZ303" s="127"/>
      <c r="BA303" s="128"/>
      <c r="BB303" s="65"/>
      <c r="BC303" s="65"/>
      <c r="BD303" s="125"/>
      <c r="BE303" s="125"/>
      <c r="BF303" s="126"/>
      <c r="BG303" s="126"/>
      <c r="BH303" s="126"/>
      <c r="BI303" s="125"/>
      <c r="BJ303" s="125"/>
      <c r="BK303" s="125"/>
      <c r="BL303" s="125"/>
      <c r="BM303" s="125"/>
      <c r="BN303" s="125"/>
      <c r="BO303" s="129"/>
      <c r="BP303" s="66"/>
      <c r="BQ303" s="129"/>
      <c r="BR303" s="125"/>
      <c r="BS303" s="125"/>
      <c r="BT303" s="125"/>
      <c r="BU303" s="125"/>
      <c r="BV303" s="125"/>
      <c r="BW303" s="125"/>
      <c r="BX303" s="126"/>
      <c r="BY303" s="126"/>
      <c r="BZ303" s="126"/>
      <c r="CA303" s="127"/>
      <c r="CB303" s="128"/>
    </row>
    <row r="304" spans="1:80" x14ac:dyDescent="0.3">
      <c r="A304" s="65"/>
      <c r="B304" s="70"/>
      <c r="C304" s="70"/>
      <c r="D304" s="71"/>
      <c r="E304" s="71"/>
      <c r="F304" s="71"/>
      <c r="G304" s="70"/>
      <c r="H304" s="70"/>
      <c r="I304" s="70"/>
      <c r="J304" s="70"/>
      <c r="K304" s="70"/>
      <c r="L304" s="70"/>
      <c r="M304" s="70"/>
      <c r="N304" s="194"/>
      <c r="O304" s="80"/>
      <c r="P304" s="75"/>
      <c r="Q304" s="75"/>
      <c r="R304" s="75"/>
      <c r="S304" s="75"/>
      <c r="T304" s="75"/>
      <c r="U304" s="75"/>
      <c r="V304" s="74"/>
      <c r="W304" s="74"/>
      <c r="X304" s="74"/>
      <c r="Y304" s="73"/>
      <c r="Z304" s="72"/>
      <c r="AA304" s="65"/>
      <c r="AB304" s="65"/>
      <c r="AC304" s="125"/>
      <c r="AD304" s="125"/>
      <c r="AE304" s="126"/>
      <c r="AF304" s="126"/>
      <c r="AG304" s="126"/>
      <c r="AH304" s="125"/>
      <c r="AI304" s="125"/>
      <c r="AJ304" s="125"/>
      <c r="AK304" s="125"/>
      <c r="AL304" s="125"/>
      <c r="AM304" s="125"/>
      <c r="AN304" s="125"/>
      <c r="AO304" s="66"/>
      <c r="AP304" s="125"/>
      <c r="AQ304" s="125"/>
      <c r="AR304" s="125"/>
      <c r="AS304" s="125"/>
      <c r="AT304" s="125"/>
      <c r="AU304" s="125"/>
      <c r="AV304" s="125"/>
      <c r="AW304" s="126"/>
      <c r="AX304" s="126"/>
      <c r="AY304" s="126"/>
      <c r="AZ304" s="127"/>
      <c r="BA304" s="128"/>
      <c r="BB304" s="65"/>
      <c r="BC304" s="65"/>
      <c r="BD304" s="125"/>
      <c r="BE304" s="125"/>
      <c r="BF304" s="126"/>
      <c r="BG304" s="126"/>
      <c r="BH304" s="126"/>
      <c r="BI304" s="125"/>
      <c r="BJ304" s="125"/>
      <c r="BK304" s="125"/>
      <c r="BL304" s="125"/>
      <c r="BM304" s="125"/>
      <c r="BN304" s="125"/>
      <c r="BO304" s="129"/>
      <c r="BP304" s="66"/>
      <c r="BQ304" s="129"/>
      <c r="BR304" s="125"/>
      <c r="BS304" s="125"/>
      <c r="BT304" s="125"/>
      <c r="BU304" s="125"/>
      <c r="BV304" s="125"/>
      <c r="BW304" s="125"/>
      <c r="BX304" s="126"/>
      <c r="BY304" s="126"/>
      <c r="BZ304" s="126"/>
      <c r="CA304" s="127"/>
      <c r="CB304" s="128"/>
    </row>
    <row r="305" spans="1:80" x14ac:dyDescent="0.3">
      <c r="A305" s="65"/>
      <c r="B305" s="70"/>
      <c r="C305" s="70"/>
      <c r="D305" s="71"/>
      <c r="E305" s="71"/>
      <c r="F305" s="71"/>
      <c r="G305" s="70"/>
      <c r="H305" s="70"/>
      <c r="I305" s="70"/>
      <c r="J305" s="70"/>
      <c r="K305" s="70"/>
      <c r="L305" s="70"/>
      <c r="M305" s="70"/>
      <c r="N305" s="194"/>
      <c r="O305" s="80"/>
      <c r="P305" s="75"/>
      <c r="Q305" s="75"/>
      <c r="R305" s="75"/>
      <c r="S305" s="75"/>
      <c r="T305" s="75"/>
      <c r="U305" s="75"/>
      <c r="V305" s="74"/>
      <c r="W305" s="74"/>
      <c r="X305" s="74"/>
      <c r="Y305" s="73"/>
      <c r="Z305" s="72"/>
      <c r="AA305" s="65"/>
      <c r="AB305" s="65"/>
      <c r="AC305" s="125"/>
      <c r="AD305" s="125"/>
      <c r="AE305" s="126"/>
      <c r="AF305" s="126"/>
      <c r="AG305" s="126"/>
      <c r="AH305" s="125"/>
      <c r="AI305" s="125"/>
      <c r="AJ305" s="125"/>
      <c r="AK305" s="125"/>
      <c r="AL305" s="125"/>
      <c r="AM305" s="125"/>
      <c r="AN305" s="125"/>
      <c r="AO305" s="66"/>
      <c r="AP305" s="125"/>
      <c r="AQ305" s="125"/>
      <c r="AR305" s="125"/>
      <c r="AS305" s="125"/>
      <c r="AT305" s="125"/>
      <c r="AU305" s="125"/>
      <c r="AV305" s="125"/>
      <c r="AW305" s="126"/>
      <c r="AX305" s="126"/>
      <c r="AY305" s="126"/>
      <c r="AZ305" s="127"/>
      <c r="BA305" s="128"/>
      <c r="BB305" s="65"/>
      <c r="BC305" s="65"/>
      <c r="BD305" s="125"/>
      <c r="BE305" s="125"/>
      <c r="BF305" s="126"/>
      <c r="BG305" s="126"/>
      <c r="BH305" s="126"/>
      <c r="BI305" s="125"/>
      <c r="BJ305" s="125"/>
      <c r="BK305" s="125"/>
      <c r="BL305" s="125"/>
      <c r="BM305" s="125"/>
      <c r="BN305" s="125"/>
      <c r="BO305" s="129"/>
      <c r="BP305" s="66"/>
      <c r="BQ305" s="129"/>
      <c r="BR305" s="125"/>
      <c r="BS305" s="125"/>
      <c r="BT305" s="125"/>
      <c r="BU305" s="125"/>
      <c r="BV305" s="125"/>
      <c r="BW305" s="125"/>
      <c r="BX305" s="126"/>
      <c r="BY305" s="126"/>
      <c r="BZ305" s="126"/>
      <c r="CA305" s="127"/>
      <c r="CB305" s="128"/>
    </row>
    <row r="306" spans="1:80" x14ac:dyDescent="0.3">
      <c r="A306" s="65"/>
      <c r="B306" s="70"/>
      <c r="C306" s="70"/>
      <c r="D306" s="71"/>
      <c r="E306" s="71"/>
      <c r="F306" s="71"/>
      <c r="G306" s="70"/>
      <c r="H306" s="70"/>
      <c r="I306" s="70"/>
      <c r="J306" s="70"/>
      <c r="K306" s="70"/>
      <c r="L306" s="70"/>
      <c r="M306" s="70"/>
      <c r="N306" s="194"/>
      <c r="O306" s="80"/>
      <c r="P306" s="75"/>
      <c r="Q306" s="75"/>
      <c r="R306" s="75"/>
      <c r="S306" s="75"/>
      <c r="T306" s="75"/>
      <c r="U306" s="75"/>
      <c r="V306" s="74"/>
      <c r="W306" s="74"/>
      <c r="X306" s="74"/>
      <c r="Y306" s="73"/>
      <c r="Z306" s="72"/>
      <c r="AA306" s="65"/>
      <c r="AB306" s="65"/>
      <c r="AC306" s="125"/>
      <c r="AD306" s="125"/>
      <c r="AE306" s="126"/>
      <c r="AF306" s="126"/>
      <c r="AG306" s="126"/>
      <c r="AH306" s="125"/>
      <c r="AI306" s="125"/>
      <c r="AJ306" s="125"/>
      <c r="AK306" s="125"/>
      <c r="AL306" s="125"/>
      <c r="AM306" s="125"/>
      <c r="AN306" s="125"/>
      <c r="AO306" s="66"/>
      <c r="AP306" s="125"/>
      <c r="AQ306" s="125"/>
      <c r="AR306" s="125"/>
      <c r="AS306" s="125"/>
      <c r="AT306" s="125"/>
      <c r="AU306" s="125"/>
      <c r="AV306" s="125"/>
      <c r="AW306" s="126"/>
      <c r="AX306" s="126"/>
      <c r="AY306" s="126"/>
      <c r="AZ306" s="127"/>
      <c r="BA306" s="128"/>
      <c r="BB306" s="65"/>
      <c r="BC306" s="65"/>
      <c r="BD306" s="125"/>
      <c r="BE306" s="125"/>
      <c r="BF306" s="126"/>
      <c r="BG306" s="126"/>
      <c r="BH306" s="126"/>
      <c r="BI306" s="125"/>
      <c r="BJ306" s="125"/>
      <c r="BK306" s="125"/>
      <c r="BL306" s="125"/>
      <c r="BM306" s="125"/>
      <c r="BN306" s="125"/>
      <c r="BO306" s="129"/>
      <c r="BP306" s="66"/>
      <c r="BQ306" s="129"/>
      <c r="BR306" s="125"/>
      <c r="BS306" s="125"/>
      <c r="BT306" s="125"/>
      <c r="BU306" s="125"/>
      <c r="BV306" s="125"/>
      <c r="BW306" s="125"/>
      <c r="BX306" s="126"/>
      <c r="BY306" s="126"/>
      <c r="BZ306" s="126"/>
      <c r="CA306" s="127"/>
      <c r="CB306" s="128"/>
    </row>
    <row r="307" spans="1:80" x14ac:dyDescent="0.3">
      <c r="A307" s="65"/>
      <c r="B307" s="70"/>
      <c r="C307" s="70"/>
      <c r="D307" s="71"/>
      <c r="E307" s="71"/>
      <c r="F307" s="71"/>
      <c r="G307" s="70"/>
      <c r="H307" s="70"/>
      <c r="I307" s="70"/>
      <c r="J307" s="70"/>
      <c r="K307" s="70"/>
      <c r="L307" s="70"/>
      <c r="M307" s="70"/>
      <c r="N307" s="194"/>
      <c r="O307" s="80"/>
      <c r="P307" s="75"/>
      <c r="Q307" s="75"/>
      <c r="R307" s="75"/>
      <c r="S307" s="75"/>
      <c r="T307" s="75"/>
      <c r="U307" s="75"/>
      <c r="V307" s="74"/>
      <c r="W307" s="74"/>
      <c r="X307" s="74"/>
      <c r="Y307" s="73"/>
      <c r="Z307" s="72"/>
      <c r="AA307" s="65"/>
      <c r="AB307" s="65"/>
      <c r="AC307" s="125"/>
      <c r="AD307" s="125"/>
      <c r="AE307" s="126"/>
      <c r="AF307" s="126"/>
      <c r="AG307" s="126"/>
      <c r="AH307" s="125"/>
      <c r="AI307" s="125"/>
      <c r="AJ307" s="125"/>
      <c r="AK307" s="125"/>
      <c r="AL307" s="125"/>
      <c r="AM307" s="125"/>
      <c r="AN307" s="125"/>
      <c r="AO307" s="82"/>
      <c r="AP307" s="125"/>
      <c r="AQ307" s="125"/>
      <c r="AR307" s="125"/>
      <c r="AS307" s="125"/>
      <c r="AT307" s="125"/>
      <c r="AU307" s="125"/>
      <c r="AV307" s="125"/>
      <c r="AW307" s="126"/>
      <c r="AX307" s="126"/>
      <c r="AY307" s="126"/>
      <c r="AZ307" s="125"/>
      <c r="BA307" s="125"/>
      <c r="BB307" s="65"/>
      <c r="BC307" s="65"/>
      <c r="BD307" s="125"/>
      <c r="BE307" s="125"/>
      <c r="BF307" s="126"/>
      <c r="BG307" s="126"/>
      <c r="BH307" s="126"/>
      <c r="BI307" s="125"/>
      <c r="BJ307" s="125"/>
      <c r="BK307" s="125"/>
      <c r="BL307" s="125"/>
      <c r="BM307" s="125"/>
      <c r="BN307" s="125"/>
      <c r="BO307" s="129"/>
      <c r="BP307" s="82"/>
      <c r="BQ307" s="129"/>
      <c r="BR307" s="125"/>
      <c r="BS307" s="125"/>
      <c r="BT307" s="125"/>
      <c r="BU307" s="125"/>
      <c r="BV307" s="125"/>
      <c r="BW307" s="125"/>
      <c r="BX307" s="126"/>
      <c r="BY307" s="126"/>
      <c r="BZ307" s="126"/>
      <c r="CA307" s="125"/>
      <c r="CB307" s="125"/>
    </row>
    <row r="308" spans="1:80" x14ac:dyDescent="0.3">
      <c r="A308" s="65"/>
      <c r="B308" s="70"/>
      <c r="C308" s="70"/>
      <c r="D308" s="71"/>
      <c r="E308" s="71"/>
      <c r="F308" s="71"/>
      <c r="G308" s="70"/>
      <c r="H308" s="70"/>
      <c r="I308" s="70"/>
      <c r="J308" s="70"/>
      <c r="K308" s="70"/>
      <c r="L308" s="70"/>
      <c r="M308" s="70"/>
      <c r="N308" s="194"/>
      <c r="O308" s="80"/>
      <c r="P308" s="75"/>
      <c r="Q308" s="75"/>
      <c r="R308" s="75"/>
      <c r="S308" s="75"/>
      <c r="T308" s="75"/>
      <c r="U308" s="75"/>
      <c r="V308" s="74"/>
      <c r="W308" s="74"/>
      <c r="X308" s="74"/>
      <c r="Y308" s="73"/>
      <c r="Z308" s="72"/>
      <c r="AA308" s="65"/>
      <c r="AB308" s="65"/>
      <c r="AC308" s="125"/>
      <c r="AD308" s="125"/>
      <c r="AE308" s="126"/>
      <c r="AF308" s="126"/>
      <c r="AG308" s="126"/>
      <c r="AH308" s="125"/>
      <c r="AI308" s="125"/>
      <c r="AJ308" s="125"/>
      <c r="AK308" s="125"/>
      <c r="AL308" s="125"/>
      <c r="AM308" s="125"/>
      <c r="AN308" s="125"/>
      <c r="AO308" s="82"/>
      <c r="AP308" s="125"/>
      <c r="AQ308" s="125"/>
      <c r="AR308" s="125"/>
      <c r="AS308" s="125"/>
      <c r="AT308" s="125"/>
      <c r="AU308" s="125"/>
      <c r="AV308" s="125"/>
      <c r="AW308" s="126"/>
      <c r="AX308" s="126"/>
      <c r="AY308" s="126"/>
      <c r="AZ308" s="125"/>
      <c r="BA308" s="125"/>
      <c r="BB308" s="65"/>
      <c r="BC308" s="65"/>
      <c r="BD308" s="125"/>
      <c r="BE308" s="125"/>
      <c r="BF308" s="126"/>
      <c r="BG308" s="126"/>
      <c r="BH308" s="126"/>
      <c r="BI308" s="125"/>
      <c r="BJ308" s="125"/>
      <c r="BK308" s="125"/>
      <c r="BL308" s="125"/>
      <c r="BM308" s="125"/>
      <c r="BN308" s="125"/>
      <c r="BO308" s="129"/>
      <c r="BP308" s="82"/>
      <c r="BQ308" s="129"/>
      <c r="BR308" s="125"/>
      <c r="BS308" s="125"/>
      <c r="BT308" s="125"/>
      <c r="BU308" s="125"/>
      <c r="BV308" s="125"/>
      <c r="BW308" s="125"/>
      <c r="BX308" s="126"/>
      <c r="BY308" s="126"/>
      <c r="BZ308" s="126"/>
      <c r="CA308" s="125"/>
      <c r="CB308" s="125"/>
    </row>
    <row r="309" spans="1:80" x14ac:dyDescent="0.3">
      <c r="A309" s="65"/>
      <c r="B309" s="70"/>
      <c r="C309" s="70"/>
      <c r="D309" s="71"/>
      <c r="E309" s="71"/>
      <c r="F309" s="71"/>
      <c r="G309" s="70"/>
      <c r="H309" s="70"/>
      <c r="I309" s="70"/>
      <c r="J309" s="70"/>
      <c r="K309" s="70"/>
      <c r="L309" s="70"/>
      <c r="M309" s="70"/>
      <c r="N309" s="194"/>
      <c r="O309" s="80"/>
      <c r="P309" s="75"/>
      <c r="Q309" s="75"/>
      <c r="R309" s="75"/>
      <c r="S309" s="75"/>
      <c r="T309" s="75"/>
      <c r="U309" s="75"/>
      <c r="V309" s="74"/>
      <c r="W309" s="74"/>
      <c r="X309" s="74"/>
      <c r="Y309" s="73"/>
      <c r="Z309" s="72"/>
      <c r="AA309" s="65"/>
      <c r="AB309" s="65"/>
      <c r="AC309" s="125"/>
      <c r="AD309" s="125"/>
      <c r="AE309" s="126"/>
      <c r="AF309" s="126"/>
      <c r="AG309" s="126"/>
      <c r="AH309" s="125"/>
      <c r="AI309" s="125"/>
      <c r="AJ309" s="125"/>
      <c r="AK309" s="125"/>
      <c r="AL309" s="125"/>
      <c r="AM309" s="125"/>
      <c r="AN309" s="125"/>
      <c r="AO309" s="82"/>
      <c r="AP309" s="125"/>
      <c r="AQ309" s="125"/>
      <c r="AR309" s="125"/>
      <c r="AS309" s="125"/>
      <c r="AT309" s="125"/>
      <c r="AU309" s="125"/>
      <c r="AV309" s="125"/>
      <c r="AW309" s="126"/>
      <c r="AX309" s="126"/>
      <c r="AY309" s="126"/>
      <c r="AZ309" s="125"/>
      <c r="BA309" s="125"/>
      <c r="BB309" s="65"/>
      <c r="BC309" s="65"/>
      <c r="BD309" s="125"/>
      <c r="BE309" s="125"/>
      <c r="BF309" s="126"/>
      <c r="BG309" s="126"/>
      <c r="BH309" s="126"/>
      <c r="BI309" s="125"/>
      <c r="BJ309" s="125"/>
      <c r="BK309" s="125"/>
      <c r="BL309" s="125"/>
      <c r="BM309" s="125"/>
      <c r="BN309" s="125"/>
      <c r="BO309" s="129"/>
      <c r="BP309" s="82"/>
      <c r="BQ309" s="129"/>
      <c r="BR309" s="125"/>
      <c r="BS309" s="125"/>
      <c r="BT309" s="125"/>
      <c r="BU309" s="125"/>
      <c r="BV309" s="125"/>
      <c r="BW309" s="125"/>
      <c r="BX309" s="126"/>
      <c r="BY309" s="126"/>
      <c r="BZ309" s="126"/>
      <c r="CA309" s="125"/>
      <c r="CB309" s="125"/>
    </row>
    <row r="310" spans="1:80" x14ac:dyDescent="0.3">
      <c r="A310" s="65"/>
      <c r="B310" s="70"/>
      <c r="C310" s="70"/>
      <c r="D310" s="71"/>
      <c r="E310" s="71"/>
      <c r="F310" s="71"/>
      <c r="G310" s="70"/>
      <c r="H310" s="70"/>
      <c r="I310" s="70"/>
      <c r="J310" s="70"/>
      <c r="K310" s="70"/>
      <c r="L310" s="70"/>
      <c r="M310" s="70"/>
      <c r="N310" s="195"/>
      <c r="O310" s="70"/>
      <c r="P310" s="70"/>
      <c r="Q310" s="70"/>
      <c r="R310" s="70"/>
      <c r="S310" s="70"/>
      <c r="T310" s="70"/>
      <c r="U310" s="70"/>
      <c r="V310" s="71"/>
      <c r="W310" s="71"/>
      <c r="X310" s="71"/>
      <c r="Y310" s="70"/>
      <c r="Z310" s="70"/>
      <c r="AA310" s="65"/>
      <c r="AB310" s="65"/>
      <c r="AC310" s="125"/>
      <c r="AD310" s="125"/>
      <c r="AE310" s="126"/>
      <c r="AF310" s="126"/>
      <c r="AG310" s="126"/>
      <c r="AH310" s="125"/>
      <c r="AI310" s="125"/>
      <c r="AJ310" s="125"/>
      <c r="AK310" s="125"/>
      <c r="AL310" s="125"/>
      <c r="AM310" s="125"/>
      <c r="AN310" s="125"/>
      <c r="AO310" s="82"/>
      <c r="AP310" s="125"/>
      <c r="AQ310" s="125"/>
      <c r="AR310" s="125"/>
      <c r="AS310" s="125"/>
      <c r="AT310" s="125"/>
      <c r="AU310" s="125"/>
      <c r="AV310" s="125"/>
      <c r="AW310" s="126"/>
      <c r="AX310" s="126"/>
      <c r="AY310" s="126"/>
      <c r="AZ310" s="125"/>
      <c r="BA310" s="125"/>
      <c r="BB310" s="65"/>
      <c r="BC310" s="65"/>
      <c r="BD310" s="125"/>
      <c r="BE310" s="125"/>
      <c r="BF310" s="126"/>
      <c r="BG310" s="126"/>
      <c r="BH310" s="126"/>
      <c r="BI310" s="125"/>
      <c r="BJ310" s="125"/>
      <c r="BK310" s="125"/>
      <c r="BL310" s="125"/>
      <c r="BM310" s="125"/>
      <c r="BN310" s="125"/>
      <c r="BO310" s="129"/>
      <c r="BP310" s="82"/>
      <c r="BQ310" s="129"/>
      <c r="BR310" s="125"/>
      <c r="BS310" s="125"/>
      <c r="BT310" s="125"/>
      <c r="BU310" s="125"/>
      <c r="BV310" s="125"/>
      <c r="BW310" s="125"/>
      <c r="BX310" s="126"/>
      <c r="BY310" s="126"/>
      <c r="BZ310" s="126"/>
      <c r="CA310" s="125"/>
      <c r="CB310" s="125"/>
    </row>
    <row r="311" spans="1:80" x14ac:dyDescent="0.3">
      <c r="A311" s="65"/>
      <c r="B311" s="72"/>
      <c r="C311" s="73"/>
      <c r="D311" s="74"/>
      <c r="E311" s="74"/>
      <c r="F311" s="74"/>
      <c r="G311" s="75"/>
      <c r="H311" s="75"/>
      <c r="I311" s="75"/>
      <c r="J311" s="75"/>
      <c r="K311" s="75"/>
      <c r="L311" s="75"/>
      <c r="M311" s="80"/>
      <c r="N311" s="194"/>
      <c r="O311" s="70"/>
      <c r="P311" s="70"/>
      <c r="Q311" s="70"/>
      <c r="R311" s="70"/>
      <c r="S311" s="70"/>
      <c r="T311" s="70"/>
      <c r="U311" s="70"/>
      <c r="V311" s="71"/>
      <c r="W311" s="71"/>
      <c r="X311" s="71"/>
      <c r="Y311" s="70"/>
      <c r="Z311" s="70"/>
      <c r="AA311" s="65"/>
      <c r="AB311" s="65"/>
      <c r="AC311" s="125"/>
      <c r="AD311" s="125"/>
      <c r="AE311" s="126"/>
      <c r="AF311" s="126"/>
      <c r="AG311" s="126"/>
      <c r="AH311" s="125"/>
      <c r="AI311" s="125"/>
      <c r="AJ311" s="125"/>
      <c r="AK311" s="125"/>
      <c r="AL311" s="125"/>
      <c r="AM311" s="125"/>
      <c r="AN311" s="125"/>
      <c r="AO311" s="82"/>
      <c r="AP311" s="125"/>
      <c r="AQ311" s="125"/>
      <c r="AR311" s="125"/>
      <c r="AS311" s="125"/>
      <c r="AT311" s="125"/>
      <c r="AU311" s="125"/>
      <c r="AV311" s="125"/>
      <c r="AW311" s="126"/>
      <c r="AX311" s="126"/>
      <c r="AY311" s="126"/>
      <c r="AZ311" s="125"/>
      <c r="BA311" s="125"/>
      <c r="BB311" s="65"/>
      <c r="BC311" s="65"/>
      <c r="BD311" s="125"/>
      <c r="BE311" s="125"/>
      <c r="BF311" s="126"/>
      <c r="BG311" s="126"/>
      <c r="BH311" s="126"/>
      <c r="BI311" s="125"/>
      <c r="BJ311" s="125"/>
      <c r="BK311" s="125"/>
      <c r="BL311" s="125"/>
      <c r="BM311" s="125"/>
      <c r="BN311" s="125"/>
      <c r="BO311" s="129"/>
      <c r="BP311" s="82"/>
      <c r="BQ311" s="129"/>
      <c r="BR311" s="125"/>
      <c r="BS311" s="125"/>
      <c r="BT311" s="125"/>
      <c r="BU311" s="125"/>
      <c r="BV311" s="125"/>
      <c r="BW311" s="125"/>
      <c r="BX311" s="126"/>
      <c r="BY311" s="126"/>
      <c r="BZ311" s="126"/>
      <c r="CA311" s="125"/>
      <c r="CB311" s="125"/>
    </row>
    <row r="312" spans="1:80" x14ac:dyDescent="0.3">
      <c r="A312" s="65"/>
      <c r="B312" s="72"/>
      <c r="C312" s="73"/>
      <c r="D312" s="74"/>
      <c r="E312" s="74"/>
      <c r="F312" s="74"/>
      <c r="G312" s="75"/>
      <c r="H312" s="75"/>
      <c r="I312" s="75"/>
      <c r="J312" s="75"/>
      <c r="K312" s="75"/>
      <c r="L312" s="75"/>
      <c r="M312" s="80"/>
      <c r="N312" s="194"/>
      <c r="O312" s="70"/>
      <c r="P312" s="70"/>
      <c r="Q312" s="70"/>
      <c r="R312" s="70"/>
      <c r="S312" s="70"/>
      <c r="T312" s="70"/>
      <c r="U312" s="70"/>
      <c r="V312" s="71"/>
      <c r="W312" s="71"/>
      <c r="X312" s="71"/>
      <c r="Y312" s="70"/>
      <c r="Z312" s="70"/>
      <c r="AA312" s="65"/>
      <c r="AB312" s="65"/>
      <c r="AC312" s="125"/>
      <c r="AD312" s="125"/>
      <c r="AE312" s="126"/>
      <c r="AF312" s="126"/>
      <c r="AG312" s="126"/>
      <c r="AH312" s="125"/>
      <c r="AI312" s="125"/>
      <c r="AJ312" s="125"/>
      <c r="AK312" s="125"/>
      <c r="AL312" s="125"/>
      <c r="AM312" s="125"/>
      <c r="AN312" s="125"/>
      <c r="AO312" s="82"/>
      <c r="AP312" s="125"/>
      <c r="AQ312" s="125"/>
      <c r="AR312" s="125"/>
      <c r="AS312" s="125"/>
      <c r="AT312" s="125"/>
      <c r="AU312" s="125"/>
      <c r="AV312" s="125"/>
      <c r="AW312" s="126"/>
      <c r="AX312" s="126"/>
      <c r="AY312" s="126"/>
      <c r="AZ312" s="125"/>
      <c r="BA312" s="125"/>
      <c r="BB312" s="65"/>
      <c r="BC312" s="65"/>
      <c r="BD312" s="125"/>
      <c r="BE312" s="125"/>
      <c r="BF312" s="126"/>
      <c r="BG312" s="126"/>
      <c r="BH312" s="126"/>
      <c r="BI312" s="125"/>
      <c r="BJ312" s="125"/>
      <c r="BK312" s="125"/>
      <c r="BL312" s="125"/>
      <c r="BM312" s="125"/>
      <c r="BN312" s="125"/>
      <c r="BO312" s="129"/>
      <c r="BP312" s="82"/>
      <c r="BQ312" s="129"/>
      <c r="BR312" s="125"/>
      <c r="BS312" s="125"/>
      <c r="BT312" s="125"/>
      <c r="BU312" s="125"/>
      <c r="BV312" s="125"/>
      <c r="BW312" s="125"/>
      <c r="BX312" s="126"/>
      <c r="BY312" s="126"/>
      <c r="BZ312" s="126"/>
      <c r="CA312" s="125"/>
      <c r="CB312" s="125"/>
    </row>
    <row r="313" spans="1:80" x14ac:dyDescent="0.3">
      <c r="A313" s="65"/>
      <c r="B313" s="72"/>
      <c r="C313" s="73"/>
      <c r="D313" s="74"/>
      <c r="E313" s="74"/>
      <c r="F313" s="74"/>
      <c r="G313" s="75"/>
      <c r="H313" s="75"/>
      <c r="I313" s="75"/>
      <c r="J313" s="75"/>
      <c r="K313" s="75"/>
      <c r="L313" s="75"/>
      <c r="M313" s="80"/>
      <c r="N313" s="194"/>
      <c r="O313" s="70"/>
      <c r="P313" s="70"/>
      <c r="Q313" s="70"/>
      <c r="R313" s="70"/>
      <c r="S313" s="70"/>
      <c r="T313" s="70"/>
      <c r="U313" s="70"/>
      <c r="V313" s="71"/>
      <c r="W313" s="71"/>
      <c r="X313" s="71"/>
      <c r="Y313" s="70"/>
      <c r="Z313" s="70"/>
      <c r="AA313" s="65"/>
      <c r="AB313" s="65"/>
      <c r="AC313" s="125"/>
      <c r="AD313" s="125"/>
      <c r="AE313" s="126"/>
      <c r="AF313" s="126"/>
      <c r="AG313" s="126"/>
      <c r="AH313" s="125"/>
      <c r="AI313" s="125"/>
      <c r="AJ313" s="125"/>
      <c r="AK313" s="125"/>
      <c r="AL313" s="125"/>
      <c r="AM313" s="125"/>
      <c r="AN313" s="125"/>
      <c r="AO313" s="82"/>
      <c r="AP313" s="125"/>
      <c r="AQ313" s="125"/>
      <c r="AR313" s="125"/>
      <c r="AS313" s="125"/>
      <c r="AT313" s="125"/>
      <c r="AU313" s="125"/>
      <c r="AV313" s="125"/>
      <c r="AW313" s="126"/>
      <c r="AX313" s="126"/>
      <c r="AY313" s="126"/>
      <c r="AZ313" s="125"/>
      <c r="BA313" s="125"/>
      <c r="BB313" s="65"/>
      <c r="BC313" s="65"/>
      <c r="BD313" s="125"/>
      <c r="BE313" s="125"/>
      <c r="BF313" s="126"/>
      <c r="BG313" s="126"/>
      <c r="BH313" s="126"/>
      <c r="BI313" s="125"/>
      <c r="BJ313" s="125"/>
      <c r="BK313" s="125"/>
      <c r="BL313" s="125"/>
      <c r="BM313" s="125"/>
      <c r="BN313" s="125"/>
      <c r="BO313" s="129"/>
      <c r="BP313" s="82"/>
      <c r="BQ313" s="129"/>
      <c r="BR313" s="125"/>
      <c r="BS313" s="125"/>
      <c r="BT313" s="125"/>
      <c r="BU313" s="125"/>
      <c r="BV313" s="125"/>
      <c r="BW313" s="125"/>
      <c r="BX313" s="126"/>
      <c r="BY313" s="126"/>
      <c r="BZ313" s="126"/>
      <c r="CA313" s="125"/>
      <c r="CB313" s="125"/>
    </row>
    <row r="314" spans="1:80" x14ac:dyDescent="0.3">
      <c r="A314" s="65"/>
      <c r="B314" s="72"/>
      <c r="C314" s="73"/>
      <c r="D314" s="74"/>
      <c r="E314" s="74"/>
      <c r="F314" s="74"/>
      <c r="G314" s="75"/>
      <c r="H314" s="75"/>
      <c r="I314" s="75"/>
      <c r="J314" s="75"/>
      <c r="K314" s="75"/>
      <c r="L314" s="75"/>
      <c r="M314" s="80"/>
      <c r="N314" s="194"/>
      <c r="O314" s="70"/>
      <c r="P314" s="70"/>
      <c r="Q314" s="70"/>
      <c r="R314" s="70"/>
      <c r="S314" s="70"/>
      <c r="T314" s="70"/>
      <c r="U314" s="70"/>
      <c r="V314" s="71"/>
      <c r="W314" s="71"/>
      <c r="X314" s="71"/>
      <c r="Y314" s="70"/>
      <c r="Z314" s="70"/>
      <c r="AA314" s="65"/>
      <c r="AB314" s="65"/>
      <c r="AC314" s="125"/>
      <c r="AD314" s="125"/>
      <c r="AE314" s="126"/>
      <c r="AF314" s="126"/>
      <c r="AG314" s="126"/>
      <c r="AH314" s="125"/>
      <c r="AI314" s="125"/>
      <c r="AJ314" s="125"/>
      <c r="AK314" s="125"/>
      <c r="AL314" s="125"/>
      <c r="AM314" s="125"/>
      <c r="AN314" s="125"/>
      <c r="AO314" s="82"/>
      <c r="AP314" s="125"/>
      <c r="AQ314" s="125"/>
      <c r="AR314" s="125"/>
      <c r="AS314" s="125"/>
      <c r="AT314" s="125"/>
      <c r="AU314" s="125"/>
      <c r="AV314" s="125"/>
      <c r="AW314" s="126"/>
      <c r="AX314" s="126"/>
      <c r="AY314" s="126"/>
      <c r="AZ314" s="125"/>
      <c r="BA314" s="125"/>
      <c r="BB314" s="65"/>
      <c r="BC314" s="65"/>
      <c r="BD314" s="125"/>
      <c r="BE314" s="125"/>
      <c r="BF314" s="126"/>
      <c r="BG314" s="126"/>
      <c r="BH314" s="126"/>
      <c r="BI314" s="125"/>
      <c r="BJ314" s="125"/>
      <c r="BK314" s="125"/>
      <c r="BL314" s="125"/>
      <c r="BM314" s="125"/>
      <c r="BN314" s="125"/>
      <c r="BO314" s="129"/>
      <c r="BP314" s="82"/>
      <c r="BQ314" s="129"/>
      <c r="BR314" s="125"/>
      <c r="BS314" s="125"/>
      <c r="BT314" s="125"/>
      <c r="BU314" s="125"/>
      <c r="BV314" s="125"/>
      <c r="BW314" s="125"/>
      <c r="BX314" s="126"/>
      <c r="BY314" s="126"/>
      <c r="BZ314" s="126"/>
      <c r="CA314" s="125"/>
      <c r="CB314" s="125"/>
    </row>
    <row r="315" spans="1:80" x14ac:dyDescent="0.3">
      <c r="A315" s="65"/>
      <c r="B315" s="72"/>
      <c r="C315" s="73"/>
      <c r="D315" s="74"/>
      <c r="E315" s="74"/>
      <c r="F315" s="74"/>
      <c r="G315" s="75"/>
      <c r="H315" s="75"/>
      <c r="I315" s="75"/>
      <c r="J315" s="75"/>
      <c r="K315" s="75"/>
      <c r="L315" s="75"/>
      <c r="M315" s="80"/>
      <c r="N315" s="194"/>
      <c r="O315" s="70"/>
      <c r="P315" s="70"/>
      <c r="Q315" s="70"/>
      <c r="R315" s="70"/>
      <c r="S315" s="70"/>
      <c r="T315" s="70"/>
      <c r="U315" s="70"/>
      <c r="V315" s="71"/>
      <c r="W315" s="71"/>
      <c r="X315" s="71"/>
      <c r="Y315" s="70"/>
      <c r="Z315" s="70"/>
      <c r="AA315" s="65"/>
      <c r="AB315" s="65"/>
      <c r="AC315" s="125"/>
      <c r="AD315" s="125"/>
      <c r="AE315" s="126"/>
      <c r="AF315" s="126"/>
      <c r="AG315" s="126"/>
      <c r="AH315" s="125"/>
      <c r="AI315" s="125"/>
      <c r="AJ315" s="125"/>
      <c r="AK315" s="125"/>
      <c r="AL315" s="125"/>
      <c r="AM315" s="125"/>
      <c r="AN315" s="125"/>
      <c r="AO315" s="82"/>
      <c r="AP315" s="125"/>
      <c r="AQ315" s="125"/>
      <c r="AR315" s="125"/>
      <c r="AS315" s="125"/>
      <c r="AT315" s="125"/>
      <c r="AU315" s="125"/>
      <c r="AV315" s="125"/>
      <c r="AW315" s="126"/>
      <c r="AX315" s="126"/>
      <c r="AY315" s="126"/>
      <c r="AZ315" s="125"/>
      <c r="BA315" s="125"/>
      <c r="BB315" s="65"/>
      <c r="BC315" s="65"/>
      <c r="BD315" s="125"/>
      <c r="BE315" s="125"/>
      <c r="BF315" s="126"/>
      <c r="BG315" s="126"/>
      <c r="BH315" s="126"/>
      <c r="BI315" s="125"/>
      <c r="BJ315" s="125"/>
      <c r="BK315" s="125"/>
      <c r="BL315" s="125"/>
      <c r="BM315" s="125"/>
      <c r="BN315" s="125"/>
      <c r="BO315" s="129"/>
      <c r="BP315" s="82"/>
      <c r="BQ315" s="129"/>
      <c r="BR315" s="125"/>
      <c r="BS315" s="125"/>
      <c r="BT315" s="125"/>
      <c r="BU315" s="125"/>
      <c r="BV315" s="125"/>
      <c r="BW315" s="125"/>
      <c r="BX315" s="126"/>
      <c r="BY315" s="126"/>
      <c r="BZ315" s="126"/>
      <c r="CA315" s="125"/>
      <c r="CB315" s="125"/>
    </row>
    <row r="316" spans="1:80" x14ac:dyDescent="0.3">
      <c r="A316" s="65"/>
      <c r="B316" s="72"/>
      <c r="C316" s="73"/>
      <c r="D316" s="74"/>
      <c r="E316" s="74"/>
      <c r="F316" s="74"/>
      <c r="G316" s="75"/>
      <c r="H316" s="75"/>
      <c r="I316" s="75"/>
      <c r="J316" s="75"/>
      <c r="K316" s="75"/>
      <c r="L316" s="75"/>
      <c r="M316" s="80"/>
      <c r="N316" s="194"/>
      <c r="O316" s="70"/>
      <c r="P316" s="70"/>
      <c r="Q316" s="70"/>
      <c r="R316" s="70"/>
      <c r="S316" s="70"/>
      <c r="T316" s="70"/>
      <c r="U316" s="70"/>
      <c r="V316" s="71"/>
      <c r="W316" s="71"/>
      <c r="X316" s="71"/>
      <c r="Y316" s="70"/>
      <c r="Z316" s="70"/>
      <c r="AA316" s="65"/>
      <c r="AB316" s="65"/>
      <c r="AC316" s="125"/>
      <c r="AD316" s="125"/>
      <c r="AE316" s="126"/>
      <c r="AF316" s="126"/>
      <c r="AG316" s="126"/>
      <c r="AH316" s="125"/>
      <c r="AI316" s="125"/>
      <c r="AJ316" s="125"/>
      <c r="AK316" s="125"/>
      <c r="AL316" s="125"/>
      <c r="AM316" s="125"/>
      <c r="AN316" s="125"/>
      <c r="AO316" s="82"/>
      <c r="AP316" s="125"/>
      <c r="AQ316" s="125"/>
      <c r="AR316" s="125"/>
      <c r="AS316" s="125"/>
      <c r="AT316" s="125"/>
      <c r="AU316" s="125"/>
      <c r="AV316" s="125"/>
      <c r="AW316" s="126"/>
      <c r="AX316" s="126"/>
      <c r="AY316" s="126"/>
      <c r="AZ316" s="125"/>
      <c r="BA316" s="125"/>
      <c r="BB316" s="65"/>
      <c r="BC316" s="65"/>
      <c r="BD316" s="125"/>
      <c r="BE316" s="125"/>
      <c r="BF316" s="126"/>
      <c r="BG316" s="126"/>
      <c r="BH316" s="126"/>
      <c r="BI316" s="125"/>
      <c r="BJ316" s="125"/>
      <c r="BK316" s="125"/>
      <c r="BL316" s="125"/>
      <c r="BM316" s="125"/>
      <c r="BN316" s="125"/>
      <c r="BO316" s="129"/>
      <c r="BP316" s="82"/>
      <c r="BQ316" s="129"/>
      <c r="BR316" s="125"/>
      <c r="BS316" s="125"/>
      <c r="BT316" s="125"/>
      <c r="BU316" s="125"/>
      <c r="BV316" s="125"/>
      <c r="BW316" s="125"/>
      <c r="BX316" s="126"/>
      <c r="BY316" s="126"/>
      <c r="BZ316" s="126"/>
      <c r="CA316" s="125"/>
      <c r="CB316" s="125"/>
    </row>
    <row r="317" spans="1:80" x14ac:dyDescent="0.3">
      <c r="A317" s="65"/>
      <c r="B317" s="72"/>
      <c r="C317" s="73"/>
      <c r="D317" s="74"/>
      <c r="E317" s="74"/>
      <c r="F317" s="74"/>
      <c r="G317" s="75"/>
      <c r="H317" s="75"/>
      <c r="I317" s="75"/>
      <c r="J317" s="75"/>
      <c r="K317" s="75"/>
      <c r="L317" s="75"/>
      <c r="M317" s="80"/>
      <c r="N317" s="194"/>
      <c r="O317" s="70"/>
      <c r="P317" s="70"/>
      <c r="Q317" s="70"/>
      <c r="R317" s="70"/>
      <c r="S317" s="70"/>
      <c r="T317" s="70"/>
      <c r="U317" s="70"/>
      <c r="V317" s="71"/>
      <c r="W317" s="71"/>
      <c r="X317" s="71"/>
      <c r="Y317" s="70"/>
      <c r="Z317" s="70"/>
      <c r="AA317" s="65"/>
      <c r="AB317" s="65"/>
      <c r="AC317" s="125"/>
      <c r="AD317" s="125"/>
      <c r="AE317" s="126"/>
      <c r="AF317" s="126"/>
      <c r="AG317" s="126"/>
      <c r="AH317" s="125"/>
      <c r="AI317" s="125"/>
      <c r="AJ317" s="125"/>
      <c r="AK317" s="125"/>
      <c r="AL317" s="125"/>
      <c r="AM317" s="125"/>
      <c r="AN317" s="125"/>
      <c r="AO317" s="82"/>
      <c r="AP317" s="125"/>
      <c r="AQ317" s="125"/>
      <c r="AR317" s="125"/>
      <c r="AS317" s="125"/>
      <c r="AT317" s="125"/>
      <c r="AU317" s="125"/>
      <c r="AV317" s="125"/>
      <c r="AW317" s="126"/>
      <c r="AX317" s="126"/>
      <c r="AY317" s="126"/>
      <c r="AZ317" s="125"/>
      <c r="BA317" s="125"/>
      <c r="BB317" s="65"/>
      <c r="BC317" s="65"/>
      <c r="BD317" s="125"/>
      <c r="BE317" s="125"/>
      <c r="BF317" s="126"/>
      <c r="BG317" s="126"/>
      <c r="BH317" s="126"/>
      <c r="BI317" s="125"/>
      <c r="BJ317" s="125"/>
      <c r="BK317" s="125"/>
      <c r="BL317" s="125"/>
      <c r="BM317" s="125"/>
      <c r="BN317" s="125"/>
      <c r="BO317" s="129"/>
      <c r="BP317" s="82"/>
      <c r="BQ317" s="129"/>
      <c r="BR317" s="125"/>
      <c r="BS317" s="125"/>
      <c r="BT317" s="125"/>
      <c r="BU317" s="125"/>
      <c r="BV317" s="125"/>
      <c r="BW317" s="125"/>
      <c r="BX317" s="126"/>
      <c r="BY317" s="126"/>
      <c r="BZ317" s="126"/>
      <c r="CA317" s="125"/>
      <c r="CB317" s="125"/>
    </row>
    <row r="318" spans="1:80" x14ac:dyDescent="0.3">
      <c r="A318" s="65"/>
      <c r="B318" s="72"/>
      <c r="C318" s="73"/>
      <c r="D318" s="74"/>
      <c r="E318" s="74"/>
      <c r="F318" s="74"/>
      <c r="G318" s="75"/>
      <c r="H318" s="75"/>
      <c r="I318" s="75"/>
      <c r="J318" s="75"/>
      <c r="K318" s="75"/>
      <c r="L318" s="75"/>
      <c r="M318" s="80"/>
      <c r="N318" s="194"/>
      <c r="O318" s="70"/>
      <c r="P318" s="70"/>
      <c r="Q318" s="70"/>
      <c r="R318" s="70"/>
      <c r="S318" s="70"/>
      <c r="T318" s="70"/>
      <c r="U318" s="70"/>
      <c r="V318" s="71"/>
      <c r="W318" s="71"/>
      <c r="X318" s="71"/>
      <c r="Y318" s="70"/>
      <c r="Z318" s="70"/>
      <c r="AA318" s="65"/>
      <c r="AB318" s="65"/>
      <c r="AC318" s="65"/>
      <c r="AD318" s="65"/>
      <c r="AE318" s="65"/>
      <c r="AF318" s="65"/>
      <c r="AG318" s="65"/>
      <c r="AH318" s="65"/>
      <c r="AI318" s="65"/>
      <c r="AJ318" s="65"/>
      <c r="AK318" s="65"/>
      <c r="AL318" s="65"/>
      <c r="AM318" s="65"/>
      <c r="AN318" s="125"/>
      <c r="AO318" s="66"/>
      <c r="AP318" s="125"/>
      <c r="AQ318" s="65"/>
      <c r="AR318" s="65"/>
      <c r="AS318" s="65"/>
      <c r="AT318" s="65"/>
      <c r="AU318" s="65"/>
      <c r="AV318" s="65"/>
      <c r="AW318" s="65"/>
      <c r="AX318" s="65"/>
      <c r="AY318" s="65"/>
      <c r="AZ318" s="65"/>
      <c r="BA318" s="65"/>
      <c r="BB318" s="65"/>
      <c r="BC318" s="65"/>
      <c r="BD318" s="65"/>
      <c r="BE318" s="65"/>
      <c r="BF318" s="65"/>
      <c r="BG318" s="65"/>
      <c r="BH318" s="65"/>
      <c r="BI318" s="65"/>
      <c r="BJ318" s="65"/>
      <c r="BK318" s="65"/>
      <c r="BL318" s="65"/>
      <c r="BM318" s="65"/>
      <c r="BN318" s="65"/>
      <c r="BO318" s="65"/>
      <c r="BP318" s="66"/>
      <c r="BQ318" s="65"/>
      <c r="BR318" s="65"/>
      <c r="BS318" s="65"/>
      <c r="BT318" s="65"/>
      <c r="BU318" s="65"/>
      <c r="BV318" s="65"/>
      <c r="BW318" s="65"/>
      <c r="BX318" s="65"/>
      <c r="BY318" s="65"/>
      <c r="BZ318" s="65"/>
      <c r="CA318" s="65"/>
      <c r="CB318" s="65"/>
    </row>
    <row r="319" spans="1:80" x14ac:dyDescent="0.3">
      <c r="A319" s="65"/>
      <c r="B319" s="72"/>
      <c r="C319" s="73"/>
      <c r="D319" s="74"/>
      <c r="E319" s="74"/>
      <c r="F319" s="74"/>
      <c r="G319" s="75"/>
      <c r="H319" s="75"/>
      <c r="I319" s="75"/>
      <c r="J319" s="75"/>
      <c r="K319" s="75"/>
      <c r="L319" s="75"/>
      <c r="M319" s="80"/>
      <c r="N319" s="194"/>
      <c r="O319" s="70"/>
      <c r="P319" s="70"/>
      <c r="Q319" s="70"/>
      <c r="R319" s="70"/>
      <c r="S319" s="70"/>
      <c r="T319" s="70"/>
      <c r="U319" s="70"/>
      <c r="V319" s="71"/>
      <c r="W319" s="71"/>
      <c r="X319" s="71"/>
      <c r="Y319" s="70"/>
      <c r="Z319" s="70"/>
      <c r="AA319" s="65"/>
      <c r="AB319" s="65"/>
      <c r="AC319" s="82"/>
      <c r="AD319" s="82"/>
      <c r="AE319" s="82"/>
      <c r="AF319" s="82"/>
      <c r="AG319" s="82"/>
      <c r="AH319" s="82"/>
      <c r="AI319" s="82"/>
      <c r="AJ319" s="82"/>
      <c r="AK319" s="82"/>
      <c r="AL319" s="82"/>
      <c r="AM319" s="82"/>
      <c r="AN319" s="114"/>
      <c r="AO319" s="82"/>
      <c r="AP319" s="114"/>
      <c r="AQ319" s="82"/>
      <c r="AR319" s="82"/>
      <c r="AS319" s="82"/>
      <c r="AT319" s="82"/>
      <c r="AU319" s="82"/>
      <c r="AV319" s="82"/>
      <c r="AW319" s="82"/>
      <c r="AX319" s="82"/>
      <c r="AY319" s="82"/>
      <c r="AZ319" s="82"/>
      <c r="BA319" s="82"/>
      <c r="BB319" s="65"/>
      <c r="BC319" s="65"/>
      <c r="BD319" s="82"/>
      <c r="BE319" s="82"/>
      <c r="BF319" s="82"/>
      <c r="BG319" s="82"/>
      <c r="BH319" s="82"/>
      <c r="BI319" s="82"/>
      <c r="BJ319" s="82"/>
      <c r="BK319" s="82"/>
      <c r="BL319" s="82"/>
      <c r="BM319" s="82"/>
      <c r="BN319" s="82"/>
      <c r="BO319" s="82"/>
      <c r="BP319" s="82"/>
      <c r="BQ319" s="82"/>
      <c r="BR319" s="82"/>
      <c r="BS319" s="82"/>
      <c r="BT319" s="82"/>
      <c r="BU319" s="82"/>
      <c r="BV319" s="82"/>
      <c r="BW319" s="82"/>
      <c r="BX319" s="82"/>
      <c r="BY319" s="82"/>
      <c r="BZ319" s="82"/>
      <c r="CA319" s="82"/>
      <c r="CB319" s="82"/>
    </row>
    <row r="320" spans="1:80" x14ac:dyDescent="0.3">
      <c r="A320" s="65"/>
      <c r="B320" s="72"/>
      <c r="C320" s="73"/>
      <c r="D320" s="74"/>
      <c r="E320" s="74"/>
      <c r="F320" s="74"/>
      <c r="G320" s="75"/>
      <c r="H320" s="75"/>
      <c r="I320" s="75"/>
      <c r="J320" s="75"/>
      <c r="K320" s="75"/>
      <c r="L320" s="75"/>
      <c r="M320" s="80"/>
      <c r="N320" s="194"/>
      <c r="O320" s="70"/>
      <c r="P320" s="70"/>
      <c r="Q320" s="70"/>
      <c r="R320" s="70"/>
      <c r="S320" s="70"/>
      <c r="T320" s="70"/>
      <c r="U320" s="70"/>
      <c r="V320" s="71"/>
      <c r="W320" s="71"/>
      <c r="X320" s="71"/>
      <c r="Y320" s="70"/>
      <c r="Z320" s="70"/>
      <c r="AA320" s="65"/>
      <c r="AB320" s="65"/>
      <c r="AC320" s="65"/>
      <c r="AD320" s="65"/>
      <c r="AE320" s="130"/>
      <c r="AF320" s="130"/>
      <c r="AG320" s="130"/>
      <c r="AH320" s="131"/>
      <c r="AI320" s="131"/>
      <c r="AJ320" s="131"/>
      <c r="AK320" s="131"/>
      <c r="AL320" s="131"/>
      <c r="AM320" s="131"/>
      <c r="AN320" s="125"/>
      <c r="AO320" s="82"/>
      <c r="AP320" s="125"/>
      <c r="AQ320" s="131"/>
      <c r="AR320" s="131"/>
      <c r="AS320" s="131"/>
      <c r="AT320" s="131"/>
      <c r="AU320" s="131"/>
      <c r="AV320" s="131"/>
      <c r="AW320" s="130"/>
      <c r="AX320" s="130"/>
      <c r="AY320" s="130"/>
      <c r="AZ320" s="65"/>
      <c r="BA320" s="65"/>
      <c r="BB320" s="65"/>
      <c r="BC320" s="65"/>
      <c r="BD320" s="65"/>
      <c r="BE320" s="65"/>
      <c r="BF320" s="130"/>
      <c r="BG320" s="130"/>
      <c r="BH320" s="130"/>
      <c r="BI320" s="131"/>
      <c r="BJ320" s="131"/>
      <c r="BK320" s="131"/>
      <c r="BL320" s="131"/>
      <c r="BM320" s="131"/>
      <c r="BN320" s="131"/>
      <c r="BO320" s="132"/>
      <c r="BP320" s="82"/>
      <c r="BQ320" s="132"/>
      <c r="BR320" s="131"/>
      <c r="BS320" s="131"/>
      <c r="BT320" s="131"/>
      <c r="BU320" s="131"/>
      <c r="BV320" s="131"/>
      <c r="BW320" s="131"/>
      <c r="BX320" s="130"/>
      <c r="BY320" s="130"/>
      <c r="BZ320" s="130"/>
      <c r="CA320" s="65"/>
      <c r="CB320" s="65"/>
    </row>
    <row r="321" spans="1:80" x14ac:dyDescent="0.3">
      <c r="A321" s="65"/>
      <c r="B321" s="72"/>
      <c r="C321" s="73"/>
      <c r="D321" s="74"/>
      <c r="E321" s="74"/>
      <c r="F321" s="74"/>
      <c r="G321" s="75"/>
      <c r="H321" s="75"/>
      <c r="I321" s="75"/>
      <c r="J321" s="75"/>
      <c r="K321" s="75"/>
      <c r="L321" s="75"/>
      <c r="M321" s="80"/>
      <c r="N321" s="194"/>
      <c r="O321" s="70"/>
      <c r="P321" s="70"/>
      <c r="Q321" s="70"/>
      <c r="R321" s="70"/>
      <c r="S321" s="70"/>
      <c r="T321" s="70"/>
      <c r="U321" s="70"/>
      <c r="V321" s="71"/>
      <c r="W321" s="71"/>
      <c r="X321" s="71"/>
      <c r="Y321" s="70"/>
      <c r="Z321" s="70"/>
      <c r="AA321" s="65"/>
      <c r="AB321" s="65"/>
      <c r="AC321" s="128"/>
      <c r="AD321" s="128"/>
      <c r="AE321" s="130"/>
      <c r="AF321" s="130"/>
      <c r="AG321" s="130"/>
      <c r="AH321" s="125"/>
      <c r="AI321" s="125"/>
      <c r="AJ321" s="125"/>
      <c r="AK321" s="125"/>
      <c r="AL321" s="125"/>
      <c r="AM321" s="125"/>
      <c r="AN321" s="125"/>
      <c r="AO321" s="66"/>
      <c r="AP321" s="125"/>
      <c r="AQ321" s="125"/>
      <c r="AR321" s="125"/>
      <c r="AS321" s="125"/>
      <c r="AT321" s="125"/>
      <c r="AU321" s="125"/>
      <c r="AV321" s="125"/>
      <c r="AW321" s="130"/>
      <c r="AX321" s="130"/>
      <c r="AY321" s="130"/>
      <c r="AZ321" s="128"/>
      <c r="BA321" s="128"/>
      <c r="BB321" s="65"/>
      <c r="BC321" s="65"/>
      <c r="BD321" s="128"/>
      <c r="BE321" s="128"/>
      <c r="BF321" s="130"/>
      <c r="BG321" s="130"/>
      <c r="BH321" s="130"/>
      <c r="BI321" s="125"/>
      <c r="BJ321" s="125"/>
      <c r="BK321" s="125"/>
      <c r="BL321" s="125"/>
      <c r="BM321" s="125"/>
      <c r="BN321" s="125"/>
      <c r="BO321" s="133"/>
      <c r="BP321" s="66"/>
      <c r="BQ321" s="132"/>
      <c r="BR321" s="125"/>
      <c r="BS321" s="125"/>
      <c r="BT321" s="125"/>
      <c r="BU321" s="125"/>
      <c r="BV321" s="125"/>
      <c r="BW321" s="125"/>
      <c r="BX321" s="130"/>
      <c r="BY321" s="130"/>
      <c r="BZ321" s="130"/>
      <c r="CA321" s="128"/>
      <c r="CB321" s="128"/>
    </row>
    <row r="322" spans="1:80" x14ac:dyDescent="0.3">
      <c r="A322" s="65"/>
      <c r="B322" s="72"/>
      <c r="C322" s="73"/>
      <c r="D322" s="74"/>
      <c r="E322" s="74"/>
      <c r="F322" s="74"/>
      <c r="G322" s="75"/>
      <c r="H322" s="75"/>
      <c r="I322" s="75"/>
      <c r="J322" s="75"/>
      <c r="K322" s="75"/>
      <c r="L322" s="75"/>
      <c r="M322" s="80"/>
      <c r="N322" s="194"/>
      <c r="O322" s="70"/>
      <c r="P322" s="70"/>
      <c r="Q322" s="70"/>
      <c r="R322" s="70"/>
      <c r="S322" s="70"/>
      <c r="T322" s="70"/>
      <c r="U322" s="70"/>
      <c r="V322" s="71"/>
      <c r="W322" s="71"/>
      <c r="X322" s="71"/>
      <c r="Y322" s="70"/>
      <c r="Z322" s="70"/>
      <c r="AA322" s="65"/>
      <c r="AB322" s="65"/>
      <c r="AC322" s="65"/>
      <c r="AD322" s="65"/>
      <c r="AE322" s="65"/>
      <c r="AF322" s="65"/>
      <c r="AG322" s="65"/>
      <c r="AH322" s="65"/>
      <c r="AI322" s="65"/>
      <c r="AJ322" s="65"/>
      <c r="AK322" s="65"/>
      <c r="AL322" s="65"/>
      <c r="AM322" s="65"/>
      <c r="AN322" s="125"/>
      <c r="AO322" s="66"/>
      <c r="AP322" s="125"/>
      <c r="AQ322" s="65"/>
      <c r="AR322" s="65"/>
      <c r="AS322" s="65"/>
      <c r="AT322" s="65"/>
      <c r="AU322" s="65"/>
      <c r="AV322" s="65"/>
      <c r="AW322" s="65"/>
      <c r="AX322" s="65"/>
      <c r="AY322" s="65"/>
      <c r="AZ322" s="65"/>
      <c r="BA322" s="65"/>
      <c r="BB322" s="65"/>
      <c r="BC322" s="65"/>
      <c r="BD322" s="65"/>
      <c r="BE322" s="65"/>
      <c r="BF322" s="65"/>
      <c r="BG322" s="65"/>
      <c r="BH322" s="65"/>
      <c r="BI322" s="65"/>
      <c r="BJ322" s="65"/>
      <c r="BK322" s="65"/>
      <c r="BL322" s="65"/>
      <c r="BM322" s="65"/>
      <c r="BN322" s="65"/>
      <c r="BO322" s="65"/>
      <c r="BP322" s="66"/>
      <c r="BQ322" s="65"/>
      <c r="BR322" s="65"/>
      <c r="BS322" s="65"/>
      <c r="BT322" s="65"/>
      <c r="BU322" s="65"/>
      <c r="BV322" s="65"/>
      <c r="BW322" s="65"/>
      <c r="BX322" s="65"/>
      <c r="BY322" s="65"/>
      <c r="BZ322" s="65"/>
      <c r="CA322" s="65"/>
      <c r="CB322" s="65"/>
    </row>
    <row r="323" spans="1:80" x14ac:dyDescent="0.3">
      <c r="A323" s="65"/>
      <c r="B323" s="72"/>
      <c r="C323" s="73"/>
      <c r="D323" s="74"/>
      <c r="E323" s="74"/>
      <c r="F323" s="74"/>
      <c r="G323" s="75"/>
      <c r="H323" s="75"/>
      <c r="I323" s="75"/>
      <c r="J323" s="75"/>
      <c r="K323" s="75"/>
      <c r="L323" s="75"/>
      <c r="M323" s="80"/>
      <c r="N323" s="194"/>
      <c r="O323" s="70"/>
      <c r="P323" s="70"/>
      <c r="Q323" s="70"/>
      <c r="R323" s="70"/>
      <c r="S323" s="70"/>
      <c r="T323" s="70"/>
      <c r="U323" s="70"/>
      <c r="V323" s="71"/>
      <c r="W323" s="71"/>
      <c r="X323" s="71"/>
      <c r="Y323" s="70"/>
      <c r="Z323" s="70"/>
      <c r="AA323" s="65"/>
      <c r="AB323" s="65"/>
      <c r="AC323" s="65"/>
      <c r="AD323" s="65"/>
      <c r="AE323" s="65"/>
      <c r="AF323" s="65"/>
      <c r="AG323" s="65"/>
      <c r="AH323" s="65"/>
      <c r="AI323" s="65"/>
      <c r="AJ323" s="65"/>
      <c r="AK323" s="65"/>
      <c r="AL323" s="65"/>
      <c r="AM323" s="65"/>
      <c r="AN323" s="125"/>
      <c r="AO323" s="66"/>
      <c r="AP323" s="125"/>
      <c r="AQ323" s="65"/>
      <c r="AR323" s="65"/>
      <c r="AS323" s="65"/>
      <c r="AT323" s="65"/>
      <c r="AU323" s="65"/>
      <c r="AV323" s="65"/>
      <c r="AW323" s="65"/>
      <c r="AX323" s="65"/>
      <c r="AY323" s="65"/>
      <c r="AZ323" s="65"/>
      <c r="BA323" s="65"/>
      <c r="BB323" s="65"/>
      <c r="BC323" s="65"/>
      <c r="BD323" s="65"/>
      <c r="BE323" s="65"/>
      <c r="BF323" s="65"/>
      <c r="BG323" s="65"/>
      <c r="BH323" s="65"/>
      <c r="BI323" s="65"/>
      <c r="BJ323" s="65"/>
      <c r="BK323" s="65"/>
      <c r="BL323" s="65"/>
      <c r="BM323" s="65"/>
      <c r="BN323" s="65"/>
      <c r="BO323" s="65"/>
      <c r="BP323" s="66"/>
      <c r="BQ323" s="65"/>
      <c r="BR323" s="65"/>
      <c r="BS323" s="65"/>
      <c r="BT323" s="65"/>
      <c r="BU323" s="65"/>
      <c r="BV323" s="65"/>
      <c r="BW323" s="65"/>
      <c r="BX323" s="65"/>
      <c r="BY323" s="65"/>
      <c r="BZ323" s="65"/>
      <c r="CA323" s="65"/>
      <c r="CB323" s="65"/>
    </row>
    <row r="324" spans="1:80" x14ac:dyDescent="0.3">
      <c r="A324" s="65"/>
      <c r="B324" s="72"/>
      <c r="C324" s="73"/>
      <c r="D324" s="74"/>
      <c r="E324" s="74"/>
      <c r="F324" s="74"/>
      <c r="G324" s="75"/>
      <c r="H324" s="75"/>
      <c r="I324" s="75"/>
      <c r="J324" s="75"/>
      <c r="K324" s="75"/>
      <c r="L324" s="75"/>
      <c r="M324" s="80"/>
      <c r="N324" s="194"/>
      <c r="O324" s="70"/>
      <c r="P324" s="70"/>
      <c r="Q324" s="70"/>
      <c r="R324" s="70"/>
      <c r="S324" s="70"/>
      <c r="T324" s="70"/>
      <c r="U324" s="70"/>
      <c r="V324" s="71"/>
      <c r="W324" s="71"/>
      <c r="X324" s="71"/>
      <c r="Y324" s="70"/>
      <c r="Z324" s="70"/>
      <c r="AA324" s="65"/>
      <c r="AB324" s="65"/>
      <c r="AC324" s="65"/>
      <c r="AD324" s="65"/>
      <c r="AE324" s="65"/>
      <c r="AF324" s="65"/>
      <c r="AG324" s="65"/>
      <c r="AH324" s="65"/>
      <c r="AI324" s="65"/>
      <c r="AJ324" s="65"/>
      <c r="AK324" s="65"/>
      <c r="AL324" s="65"/>
      <c r="AM324" s="65"/>
      <c r="AN324" s="125"/>
      <c r="AO324" s="66"/>
      <c r="AP324" s="125"/>
      <c r="AQ324" s="65"/>
      <c r="AR324" s="65"/>
      <c r="AS324" s="65"/>
      <c r="AT324" s="65"/>
      <c r="AU324" s="65"/>
      <c r="AV324" s="65"/>
      <c r="AW324" s="65"/>
      <c r="AX324" s="65"/>
      <c r="AY324" s="65"/>
      <c r="AZ324" s="65"/>
      <c r="BA324" s="65"/>
      <c r="BB324" s="65"/>
      <c r="BC324" s="65"/>
      <c r="BD324" s="65"/>
      <c r="BE324" s="65"/>
      <c r="BF324" s="65"/>
      <c r="BG324" s="65"/>
      <c r="BH324" s="65"/>
      <c r="BI324" s="65"/>
      <c r="BJ324" s="65"/>
      <c r="BK324" s="65"/>
      <c r="BL324" s="65"/>
      <c r="BM324" s="65"/>
      <c r="BN324" s="65"/>
      <c r="BO324" s="65"/>
      <c r="BP324" s="66"/>
      <c r="BQ324" s="65"/>
      <c r="BR324" s="65"/>
      <c r="BS324" s="65"/>
      <c r="BT324" s="65"/>
      <c r="BU324" s="65"/>
      <c r="BV324" s="65"/>
      <c r="BW324" s="65"/>
      <c r="BX324" s="65"/>
      <c r="BY324" s="65"/>
      <c r="BZ324" s="65"/>
      <c r="CA324" s="65"/>
      <c r="CB324" s="65"/>
    </row>
    <row r="325" spans="1:80" x14ac:dyDescent="0.3">
      <c r="A325" s="65"/>
      <c r="B325" s="72"/>
      <c r="C325" s="73"/>
      <c r="D325" s="74"/>
      <c r="E325" s="74"/>
      <c r="F325" s="74"/>
      <c r="G325" s="75"/>
      <c r="H325" s="75"/>
      <c r="I325" s="75"/>
      <c r="J325" s="75"/>
      <c r="K325" s="75"/>
      <c r="L325" s="75"/>
      <c r="M325" s="80"/>
      <c r="N325" s="194"/>
      <c r="O325" s="70"/>
      <c r="P325" s="70"/>
      <c r="Q325" s="70"/>
      <c r="R325" s="70"/>
      <c r="S325" s="70"/>
      <c r="T325" s="70"/>
      <c r="U325" s="70"/>
      <c r="V325" s="71"/>
      <c r="W325" s="71"/>
      <c r="X325" s="71"/>
      <c r="Y325" s="70"/>
      <c r="Z325" s="70"/>
      <c r="AA325" s="65"/>
      <c r="AB325" s="65"/>
      <c r="AC325" s="65"/>
      <c r="AD325" s="65"/>
      <c r="AE325" s="65"/>
      <c r="AF325" s="65"/>
      <c r="AG325" s="65"/>
      <c r="AH325" s="65"/>
      <c r="AI325" s="65"/>
      <c r="AJ325" s="65"/>
      <c r="AK325" s="65"/>
      <c r="AL325" s="65"/>
      <c r="AM325" s="65"/>
      <c r="AN325" s="125"/>
      <c r="AO325" s="66"/>
      <c r="AP325" s="125"/>
      <c r="AQ325" s="65"/>
      <c r="AR325" s="65"/>
      <c r="AS325" s="65"/>
      <c r="AT325" s="65"/>
      <c r="AU325" s="65"/>
      <c r="AV325" s="65"/>
      <c r="AW325" s="65"/>
      <c r="AX325" s="65"/>
      <c r="AY325" s="65"/>
      <c r="AZ325" s="65"/>
      <c r="BA325" s="65"/>
      <c r="BB325" s="65"/>
      <c r="BC325" s="65"/>
      <c r="BD325" s="65"/>
      <c r="BE325" s="65"/>
      <c r="BF325" s="65"/>
      <c r="BG325" s="65"/>
      <c r="BH325" s="65"/>
      <c r="BI325" s="65"/>
      <c r="BJ325" s="65"/>
      <c r="BK325" s="65"/>
      <c r="BL325" s="65"/>
      <c r="BM325" s="65"/>
      <c r="BN325" s="65"/>
      <c r="BO325" s="65"/>
      <c r="BP325" s="66"/>
      <c r="BQ325" s="65"/>
      <c r="BR325" s="65"/>
      <c r="BS325" s="65"/>
      <c r="BT325" s="65"/>
      <c r="BU325" s="65"/>
      <c r="BV325" s="65"/>
      <c r="BW325" s="65"/>
      <c r="BX325" s="65"/>
      <c r="BY325" s="65"/>
      <c r="BZ325" s="65"/>
      <c r="CA325" s="65"/>
      <c r="CB325" s="65"/>
    </row>
    <row r="326" spans="1:80" x14ac:dyDescent="0.3">
      <c r="A326" s="65"/>
      <c r="B326" s="65"/>
      <c r="C326" s="65"/>
      <c r="D326" s="65"/>
      <c r="E326" s="65"/>
      <c r="F326" s="65"/>
      <c r="G326" s="65"/>
      <c r="H326" s="65"/>
      <c r="I326" s="65"/>
      <c r="J326" s="65"/>
      <c r="K326" s="65"/>
      <c r="L326" s="65"/>
      <c r="M326" s="99"/>
      <c r="N326" s="66"/>
      <c r="O326" s="99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5"/>
      <c r="AC326" s="65"/>
      <c r="AD326" s="65"/>
      <c r="AE326" s="65"/>
      <c r="AF326" s="65"/>
      <c r="AG326" s="65"/>
      <c r="AH326" s="65"/>
      <c r="AI326" s="65"/>
      <c r="AJ326" s="65"/>
      <c r="AK326" s="65"/>
      <c r="AL326" s="65"/>
      <c r="AM326" s="65"/>
      <c r="AN326" s="125"/>
      <c r="AO326" s="66"/>
      <c r="AP326" s="125"/>
      <c r="AQ326" s="65"/>
      <c r="AR326" s="65"/>
      <c r="AS326" s="65"/>
      <c r="AT326" s="65"/>
      <c r="AU326" s="65"/>
      <c r="AV326" s="65"/>
      <c r="AW326" s="65"/>
      <c r="AX326" s="65"/>
      <c r="AY326" s="65"/>
      <c r="AZ326" s="65"/>
      <c r="BA326" s="65"/>
      <c r="BB326" s="65"/>
      <c r="BC326" s="65"/>
      <c r="BD326" s="65"/>
      <c r="BE326" s="65"/>
      <c r="BF326" s="65"/>
      <c r="BG326" s="65"/>
      <c r="BH326" s="65"/>
      <c r="BI326" s="65"/>
      <c r="BJ326" s="65"/>
      <c r="BK326" s="65"/>
      <c r="BL326" s="65"/>
      <c r="BM326" s="65"/>
      <c r="BN326" s="65"/>
      <c r="BO326" s="65"/>
      <c r="BP326" s="66"/>
      <c r="BQ326" s="65"/>
      <c r="BR326" s="65"/>
      <c r="BS326" s="65"/>
      <c r="BT326" s="65"/>
      <c r="BU326" s="65"/>
      <c r="BV326" s="65"/>
      <c r="BW326" s="65"/>
      <c r="BX326" s="65"/>
      <c r="BY326" s="65"/>
      <c r="BZ326" s="65"/>
      <c r="CA326" s="65"/>
      <c r="CB326" s="65"/>
    </row>
    <row r="327" spans="1:80" x14ac:dyDescent="0.3">
      <c r="A327" s="65"/>
      <c r="B327" s="68"/>
      <c r="C327" s="68"/>
      <c r="D327" s="68"/>
      <c r="E327" s="68"/>
      <c r="F327" s="68"/>
      <c r="G327" s="68"/>
      <c r="H327" s="68"/>
      <c r="I327" s="68"/>
      <c r="J327" s="68"/>
      <c r="K327" s="68"/>
      <c r="L327" s="68"/>
      <c r="M327" s="87"/>
      <c r="N327" s="68"/>
      <c r="O327" s="87"/>
      <c r="P327" s="68"/>
      <c r="Q327" s="68"/>
      <c r="R327" s="68"/>
      <c r="S327" s="68"/>
      <c r="T327" s="68"/>
      <c r="U327" s="68"/>
      <c r="V327" s="68"/>
      <c r="W327" s="68"/>
      <c r="X327" s="68"/>
      <c r="Y327" s="68"/>
      <c r="Z327" s="68"/>
      <c r="AA327" s="65"/>
      <c r="AB327" s="65"/>
      <c r="AC327" s="65"/>
      <c r="AD327" s="65"/>
      <c r="AE327" s="65"/>
      <c r="AF327" s="65"/>
      <c r="AG327" s="65"/>
      <c r="AH327" s="65"/>
      <c r="AI327" s="65"/>
      <c r="AJ327" s="65"/>
      <c r="AK327" s="65"/>
      <c r="AL327" s="65"/>
      <c r="AM327" s="65"/>
      <c r="AN327" s="125"/>
      <c r="AO327" s="66"/>
      <c r="AP327" s="125"/>
      <c r="AQ327" s="65"/>
      <c r="AR327" s="65"/>
      <c r="AS327" s="65"/>
      <c r="AT327" s="65"/>
      <c r="AU327" s="65"/>
      <c r="AV327" s="65"/>
      <c r="AW327" s="65"/>
      <c r="AX327" s="65"/>
      <c r="AY327" s="65"/>
      <c r="AZ327" s="65"/>
      <c r="BA327" s="65"/>
      <c r="BB327" s="65"/>
      <c r="BC327" s="65"/>
      <c r="BD327" s="65"/>
      <c r="BE327" s="65"/>
      <c r="BF327" s="65"/>
      <c r="BG327" s="65"/>
      <c r="BH327" s="65"/>
      <c r="BI327" s="65"/>
      <c r="BJ327" s="65"/>
      <c r="BK327" s="65"/>
      <c r="BL327" s="65"/>
      <c r="BM327" s="65"/>
      <c r="BN327" s="65"/>
      <c r="BO327" s="65"/>
      <c r="BP327" s="66"/>
      <c r="BQ327" s="65"/>
      <c r="BR327" s="65"/>
      <c r="BS327" s="65"/>
      <c r="BT327" s="65"/>
      <c r="BU327" s="65"/>
      <c r="BV327" s="65"/>
      <c r="BW327" s="65"/>
      <c r="BX327" s="65"/>
      <c r="BY327" s="65"/>
      <c r="BZ327" s="65"/>
      <c r="CA327" s="65"/>
      <c r="CB327" s="65"/>
    </row>
    <row r="328" spans="1:80" x14ac:dyDescent="0.3">
      <c r="A328" s="65"/>
      <c r="B328" s="77"/>
      <c r="C328" s="77"/>
      <c r="D328" s="78"/>
      <c r="E328" s="78"/>
      <c r="F328" s="78"/>
      <c r="G328" s="79"/>
      <c r="H328" s="79"/>
      <c r="I328" s="79"/>
      <c r="J328" s="79"/>
      <c r="K328" s="79"/>
      <c r="L328" s="79"/>
      <c r="M328" s="80"/>
      <c r="N328" s="68"/>
      <c r="O328" s="80"/>
      <c r="P328" s="79"/>
      <c r="Q328" s="79"/>
      <c r="R328" s="79"/>
      <c r="S328" s="79"/>
      <c r="T328" s="79"/>
      <c r="U328" s="79"/>
      <c r="V328" s="78"/>
      <c r="W328" s="78"/>
      <c r="X328" s="78"/>
      <c r="Y328" s="77"/>
      <c r="Z328" s="77"/>
      <c r="AA328" s="65"/>
      <c r="AB328" s="65"/>
      <c r="AC328" s="65"/>
      <c r="AD328" s="65"/>
      <c r="AE328" s="65"/>
      <c r="AF328" s="65"/>
      <c r="AG328" s="65"/>
      <c r="AH328" s="65"/>
      <c r="AI328" s="65"/>
      <c r="AJ328" s="65"/>
      <c r="AK328" s="65"/>
      <c r="AL328" s="65"/>
      <c r="AM328" s="65"/>
      <c r="AN328" s="125"/>
      <c r="AO328" s="66"/>
      <c r="AP328" s="125"/>
      <c r="AQ328" s="65"/>
      <c r="AR328" s="65"/>
      <c r="AS328" s="65"/>
      <c r="AT328" s="65"/>
      <c r="AU328" s="65"/>
      <c r="AV328" s="65"/>
      <c r="AW328" s="65"/>
      <c r="AX328" s="65"/>
      <c r="AY328" s="65"/>
      <c r="AZ328" s="65"/>
      <c r="BA328" s="65"/>
      <c r="BB328" s="65"/>
      <c r="BC328" s="65"/>
      <c r="BD328" s="65"/>
      <c r="BE328" s="65"/>
      <c r="BF328" s="65"/>
      <c r="BG328" s="65"/>
      <c r="BH328" s="65"/>
      <c r="BI328" s="65"/>
      <c r="BJ328" s="65"/>
      <c r="BK328" s="65"/>
      <c r="BL328" s="65"/>
      <c r="BM328" s="65"/>
      <c r="BN328" s="65"/>
      <c r="BO328" s="65"/>
      <c r="BP328" s="66"/>
      <c r="BQ328" s="65"/>
      <c r="BR328" s="65"/>
      <c r="BS328" s="65"/>
      <c r="BT328" s="65"/>
      <c r="BU328" s="65"/>
      <c r="BV328" s="65"/>
      <c r="BW328" s="65"/>
      <c r="BX328" s="65"/>
      <c r="BY328" s="65"/>
      <c r="BZ328" s="65"/>
      <c r="CA328" s="65"/>
      <c r="CB328" s="65"/>
    </row>
    <row r="329" spans="1:80" x14ac:dyDescent="0.3">
      <c r="A329" s="65"/>
      <c r="B329" s="72"/>
      <c r="C329" s="72"/>
      <c r="D329" s="78"/>
      <c r="E329" s="78"/>
      <c r="F329" s="78"/>
      <c r="G329" s="80"/>
      <c r="H329" s="80"/>
      <c r="I329" s="80"/>
      <c r="J329" s="80"/>
      <c r="K329" s="80"/>
      <c r="L329" s="80"/>
      <c r="M329" s="80"/>
      <c r="N329" s="81"/>
      <c r="O329" s="80"/>
      <c r="P329" s="80"/>
      <c r="Q329" s="80"/>
      <c r="R329" s="80"/>
      <c r="S329" s="80"/>
      <c r="T329" s="80"/>
      <c r="U329" s="80"/>
      <c r="V329" s="78"/>
      <c r="W329" s="78"/>
      <c r="X329" s="78"/>
      <c r="Y329" s="72"/>
      <c r="Z329" s="72"/>
      <c r="AA329" s="65"/>
      <c r="AB329" s="65"/>
      <c r="AC329" s="65"/>
      <c r="AD329" s="65"/>
      <c r="AE329" s="65"/>
      <c r="AF329" s="65"/>
      <c r="AG329" s="65"/>
      <c r="AH329" s="65"/>
      <c r="AI329" s="65"/>
      <c r="AJ329" s="65"/>
      <c r="AK329" s="65"/>
      <c r="AL329" s="65"/>
      <c r="AM329" s="65"/>
      <c r="AN329" s="125"/>
      <c r="AO329" s="66"/>
      <c r="AP329" s="125"/>
      <c r="AQ329" s="65"/>
      <c r="AR329" s="65"/>
      <c r="AS329" s="65"/>
      <c r="AT329" s="65"/>
      <c r="AU329" s="65"/>
      <c r="AV329" s="65"/>
      <c r="AW329" s="65"/>
      <c r="AX329" s="65"/>
      <c r="AY329" s="65"/>
      <c r="AZ329" s="65"/>
      <c r="BA329" s="65"/>
      <c r="BB329" s="65"/>
      <c r="BC329" s="65"/>
      <c r="BD329" s="65"/>
      <c r="BE329" s="65"/>
      <c r="BF329" s="65"/>
      <c r="BG329" s="65"/>
      <c r="BH329" s="65"/>
      <c r="BI329" s="65"/>
      <c r="BJ329" s="65"/>
      <c r="BK329" s="65"/>
      <c r="BL329" s="65"/>
      <c r="BM329" s="65"/>
      <c r="BN329" s="65"/>
      <c r="BO329" s="65"/>
      <c r="BP329" s="66"/>
      <c r="BQ329" s="65"/>
      <c r="BR329" s="65"/>
      <c r="BS329" s="65"/>
      <c r="BT329" s="65"/>
      <c r="BU329" s="65"/>
      <c r="BV329" s="65"/>
      <c r="BW329" s="65"/>
      <c r="BX329" s="65"/>
      <c r="BY329" s="65"/>
      <c r="BZ329" s="65"/>
      <c r="CA329" s="65"/>
      <c r="CB329" s="65"/>
    </row>
    <row r="330" spans="1:80" x14ac:dyDescent="0.3">
      <c r="A330" s="65"/>
      <c r="B330" s="65"/>
      <c r="C330" s="65"/>
      <c r="D330" s="65"/>
      <c r="E330" s="65"/>
      <c r="F330" s="65"/>
      <c r="G330" s="65"/>
      <c r="H330" s="65"/>
      <c r="I330" s="65"/>
      <c r="J330" s="65"/>
      <c r="K330" s="65"/>
      <c r="L330" s="65"/>
      <c r="M330" s="125"/>
      <c r="N330" s="66"/>
      <c r="O330" s="12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5"/>
      <c r="AC330" s="65"/>
      <c r="AD330" s="65"/>
      <c r="AE330" s="65"/>
      <c r="AF330" s="65"/>
      <c r="AG330" s="65"/>
      <c r="AH330" s="65"/>
      <c r="AI330" s="65"/>
      <c r="AJ330" s="65"/>
      <c r="AK330" s="65"/>
      <c r="AL330" s="65"/>
      <c r="AM330" s="65"/>
      <c r="AN330" s="125"/>
      <c r="AO330" s="66"/>
      <c r="AP330" s="125"/>
      <c r="AQ330" s="65"/>
      <c r="AR330" s="65"/>
      <c r="AS330" s="65"/>
      <c r="AT330" s="65"/>
      <c r="AU330" s="65"/>
      <c r="AV330" s="65"/>
      <c r="AW330" s="65"/>
      <c r="AX330" s="65"/>
      <c r="AY330" s="65"/>
      <c r="AZ330" s="65"/>
      <c r="BA330" s="65"/>
      <c r="BB330" s="65"/>
      <c r="BC330" s="65"/>
      <c r="BD330" s="65"/>
      <c r="BE330" s="65"/>
      <c r="BF330" s="65"/>
      <c r="BG330" s="65"/>
      <c r="BH330" s="65"/>
      <c r="BI330" s="65"/>
      <c r="BJ330" s="65"/>
      <c r="BK330" s="65"/>
      <c r="BL330" s="65"/>
      <c r="BM330" s="65"/>
      <c r="BN330" s="65"/>
      <c r="BO330" s="65"/>
      <c r="BP330" s="66"/>
      <c r="BQ330" s="65"/>
      <c r="BR330" s="65"/>
      <c r="BS330" s="65"/>
      <c r="BT330" s="65"/>
      <c r="BU330" s="65"/>
      <c r="BV330" s="65"/>
      <c r="BW330" s="65"/>
      <c r="BX330" s="65"/>
      <c r="BY330" s="65"/>
      <c r="BZ330" s="65"/>
      <c r="CA330" s="65"/>
      <c r="CB330" s="65"/>
    </row>
    <row r="331" spans="1:80" x14ac:dyDescent="0.3">
      <c r="A331" s="65"/>
      <c r="B331" s="223"/>
      <c r="C331" s="224"/>
      <c r="D331" s="65"/>
      <c r="E331" s="65"/>
      <c r="F331" s="223"/>
      <c r="G331" s="224"/>
      <c r="H331" s="65"/>
      <c r="I331" s="65"/>
      <c r="J331" s="223"/>
      <c r="K331" s="224"/>
      <c r="L331" s="65"/>
      <c r="M331" s="233"/>
      <c r="N331" s="233"/>
      <c r="O331" s="233"/>
      <c r="P331" s="65"/>
      <c r="Q331" s="223"/>
      <c r="R331" s="224"/>
      <c r="S331" s="65"/>
      <c r="T331" s="65"/>
      <c r="U331" s="223"/>
      <c r="V331" s="224"/>
      <c r="W331" s="65"/>
      <c r="X331" s="65"/>
      <c r="Y331" s="223"/>
      <c r="Z331" s="224"/>
      <c r="AA331" s="65"/>
      <c r="AB331" s="65"/>
      <c r="AC331" s="65"/>
      <c r="AD331" s="65"/>
      <c r="AE331" s="65"/>
      <c r="AF331" s="65"/>
      <c r="AG331" s="65"/>
      <c r="AH331" s="65"/>
      <c r="AI331" s="65"/>
      <c r="AJ331" s="65"/>
      <c r="AK331" s="65"/>
      <c r="AL331" s="65"/>
      <c r="AM331" s="65"/>
      <c r="AN331" s="125"/>
      <c r="AO331" s="66"/>
      <c r="AP331" s="125"/>
      <c r="AQ331" s="65"/>
      <c r="AR331" s="65"/>
      <c r="AS331" s="65"/>
      <c r="AT331" s="65"/>
      <c r="AU331" s="65"/>
      <c r="AV331" s="65"/>
      <c r="AW331" s="65"/>
      <c r="AX331" s="65"/>
      <c r="AY331" s="65"/>
      <c r="AZ331" s="65"/>
      <c r="BA331" s="65"/>
      <c r="BB331" s="65"/>
      <c r="BC331" s="65"/>
      <c r="BD331" s="65"/>
      <c r="BE331" s="65"/>
      <c r="BF331" s="65"/>
      <c r="BG331" s="65"/>
      <c r="BH331" s="65"/>
      <c r="BI331" s="65"/>
      <c r="BJ331" s="65"/>
      <c r="BK331" s="65"/>
      <c r="BL331" s="65"/>
      <c r="BM331" s="65"/>
      <c r="BN331" s="65"/>
      <c r="BO331" s="65"/>
      <c r="BP331" s="66"/>
      <c r="BQ331" s="65"/>
      <c r="BR331" s="65"/>
      <c r="BS331" s="65"/>
      <c r="BT331" s="65"/>
      <c r="BU331" s="65"/>
      <c r="BV331" s="65"/>
      <c r="BW331" s="65"/>
      <c r="BX331" s="65"/>
      <c r="BY331" s="65"/>
      <c r="BZ331" s="65"/>
      <c r="CA331" s="65"/>
      <c r="CB331" s="65"/>
    </row>
    <row r="332" spans="1:80" x14ac:dyDescent="0.3">
      <c r="A332" s="65"/>
      <c r="B332" s="225"/>
      <c r="C332" s="226"/>
      <c r="D332" s="65"/>
      <c r="E332" s="65"/>
      <c r="F332" s="227"/>
      <c r="G332" s="226"/>
      <c r="H332" s="65"/>
      <c r="I332" s="65"/>
      <c r="J332" s="228"/>
      <c r="K332" s="229"/>
      <c r="L332" s="65"/>
      <c r="M332" s="225"/>
      <c r="N332" s="230"/>
      <c r="O332" s="226"/>
      <c r="P332" s="65"/>
      <c r="Q332" s="231"/>
      <c r="R332" s="232"/>
      <c r="S332" s="76"/>
      <c r="T332" s="65"/>
      <c r="U332" s="225"/>
      <c r="V332" s="226"/>
      <c r="W332" s="65"/>
      <c r="X332" s="65"/>
      <c r="Y332" s="225"/>
      <c r="Z332" s="226"/>
      <c r="AA332" s="65"/>
      <c r="AB332" s="65"/>
      <c r="AC332" s="65"/>
      <c r="AD332" s="65"/>
      <c r="AE332" s="65"/>
      <c r="AF332" s="65"/>
      <c r="AG332" s="65"/>
      <c r="AH332" s="65"/>
      <c r="AI332" s="65"/>
      <c r="AJ332" s="65"/>
      <c r="AK332" s="65"/>
      <c r="AL332" s="65"/>
      <c r="AM332" s="65"/>
      <c r="AN332" s="125"/>
      <c r="AO332" s="66"/>
      <c r="AP332" s="125"/>
      <c r="AQ332" s="65"/>
      <c r="AR332" s="65"/>
      <c r="AS332" s="65"/>
      <c r="AT332" s="65"/>
      <c r="AU332" s="65"/>
      <c r="AV332" s="65"/>
      <c r="AW332" s="65"/>
      <c r="AX332" s="65"/>
      <c r="AY332" s="65"/>
      <c r="AZ332" s="65"/>
      <c r="BA332" s="65"/>
      <c r="BB332" s="65"/>
      <c r="BC332" s="65"/>
      <c r="BD332" s="65"/>
      <c r="BE332" s="65"/>
      <c r="BF332" s="65"/>
      <c r="BG332" s="65"/>
      <c r="BH332" s="65"/>
      <c r="BI332" s="65"/>
      <c r="BJ332" s="65"/>
      <c r="BK332" s="65"/>
      <c r="BL332" s="65"/>
      <c r="BM332" s="65"/>
      <c r="BN332" s="65"/>
      <c r="BO332" s="65"/>
      <c r="BP332" s="66"/>
      <c r="BQ332" s="65"/>
      <c r="BR332" s="65"/>
      <c r="BS332" s="65"/>
      <c r="BT332" s="65"/>
      <c r="BU332" s="65"/>
      <c r="BV332" s="65"/>
      <c r="BW332" s="65"/>
      <c r="BX332" s="65"/>
      <c r="BY332" s="65"/>
      <c r="BZ332" s="65"/>
      <c r="CA332" s="65"/>
      <c r="CB332" s="65"/>
    </row>
    <row r="333" spans="1:80" x14ac:dyDescent="0.3">
      <c r="A333" s="65"/>
      <c r="B333" s="65"/>
      <c r="C333" s="65"/>
      <c r="D333" s="65"/>
      <c r="E333" s="65"/>
      <c r="F333" s="65"/>
      <c r="G333" s="65"/>
      <c r="H333" s="65"/>
      <c r="I333" s="65"/>
      <c r="J333" s="65"/>
      <c r="K333" s="65"/>
      <c r="L333" s="65"/>
      <c r="M333" s="99"/>
      <c r="N333" s="66"/>
      <c r="O333" s="99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5"/>
      <c r="AC333" s="65"/>
      <c r="AD333" s="65"/>
      <c r="AE333" s="65"/>
      <c r="AF333" s="65"/>
      <c r="AG333" s="65"/>
      <c r="AH333" s="65"/>
      <c r="AI333" s="65"/>
      <c r="AJ333" s="65"/>
      <c r="AK333" s="65"/>
      <c r="AL333" s="65"/>
      <c r="AM333" s="65"/>
      <c r="AN333" s="125"/>
      <c r="AO333" s="66"/>
      <c r="AP333" s="125"/>
      <c r="AQ333" s="65"/>
      <c r="AR333" s="65"/>
      <c r="AS333" s="65"/>
      <c r="AT333" s="65"/>
      <c r="AU333" s="65"/>
      <c r="AV333" s="65"/>
      <c r="AW333" s="65"/>
      <c r="AX333" s="65"/>
      <c r="AY333" s="65"/>
      <c r="AZ333" s="65"/>
      <c r="BA333" s="65"/>
      <c r="BB333" s="65"/>
      <c r="BC333" s="65"/>
      <c r="BD333" s="65"/>
      <c r="BE333" s="65"/>
      <c r="BF333" s="65"/>
      <c r="BG333" s="65"/>
      <c r="BH333" s="65"/>
      <c r="BI333" s="65"/>
      <c r="BJ333" s="65"/>
      <c r="BK333" s="65"/>
      <c r="BL333" s="65"/>
      <c r="BM333" s="65"/>
      <c r="BN333" s="65"/>
      <c r="BO333" s="65"/>
      <c r="BP333" s="66"/>
      <c r="BQ333" s="65"/>
      <c r="BR333" s="65"/>
      <c r="BS333" s="65"/>
      <c r="BT333" s="65"/>
      <c r="BU333" s="65"/>
      <c r="BV333" s="65"/>
      <c r="BW333" s="65"/>
      <c r="BX333" s="65"/>
      <c r="BY333" s="65"/>
      <c r="BZ333" s="65"/>
      <c r="CA333" s="65"/>
      <c r="CB333" s="65"/>
    </row>
    <row r="334" spans="1:80" x14ac:dyDescent="0.3">
      <c r="A334" s="65"/>
      <c r="B334" s="65"/>
      <c r="C334" s="65"/>
      <c r="D334" s="65"/>
      <c r="E334" s="65"/>
      <c r="F334" s="65"/>
      <c r="G334" s="65"/>
      <c r="H334" s="65"/>
      <c r="I334" s="65"/>
      <c r="J334" s="65"/>
      <c r="K334" s="65"/>
      <c r="L334" s="65"/>
      <c r="M334" s="99"/>
      <c r="N334" s="66"/>
      <c r="O334" s="99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5"/>
      <c r="AC334" s="65"/>
      <c r="AD334" s="65"/>
      <c r="AE334" s="65"/>
      <c r="AF334" s="65"/>
      <c r="AG334" s="65"/>
      <c r="AH334" s="65"/>
      <c r="AI334" s="65"/>
      <c r="AJ334" s="65"/>
      <c r="AK334" s="65"/>
      <c r="AL334" s="65"/>
      <c r="AM334" s="65"/>
      <c r="AN334" s="125"/>
      <c r="AO334" s="66"/>
      <c r="AP334" s="125"/>
      <c r="AQ334" s="65"/>
      <c r="AR334" s="65"/>
      <c r="AS334" s="65"/>
      <c r="AT334" s="65"/>
      <c r="AU334" s="65"/>
      <c r="AV334" s="65"/>
      <c r="AW334" s="65"/>
      <c r="AX334" s="65"/>
      <c r="AY334" s="65"/>
      <c r="AZ334" s="65"/>
      <c r="BA334" s="65"/>
      <c r="BB334" s="65"/>
      <c r="BC334" s="65"/>
      <c r="BD334" s="65"/>
      <c r="BE334" s="65"/>
      <c r="BF334" s="65"/>
      <c r="BG334" s="65"/>
      <c r="BH334" s="65"/>
      <c r="BI334" s="65"/>
      <c r="BJ334" s="65"/>
      <c r="BK334" s="65"/>
      <c r="BL334" s="65"/>
      <c r="BM334" s="65"/>
      <c r="BN334" s="65"/>
      <c r="BO334" s="65"/>
      <c r="BP334" s="66"/>
      <c r="BQ334" s="65"/>
      <c r="BR334" s="65"/>
      <c r="BS334" s="65"/>
      <c r="BT334" s="65"/>
      <c r="BU334" s="65"/>
      <c r="BV334" s="65"/>
      <c r="BW334" s="65"/>
      <c r="BX334" s="65"/>
      <c r="BY334" s="65"/>
      <c r="BZ334" s="65"/>
      <c r="CA334" s="65"/>
      <c r="CB334" s="65"/>
    </row>
    <row r="335" spans="1:80" x14ac:dyDescent="0.3">
      <c r="A335" s="65"/>
      <c r="B335" s="68"/>
      <c r="C335" s="68"/>
      <c r="D335" s="68"/>
      <c r="E335" s="68"/>
      <c r="F335" s="68"/>
      <c r="G335" s="68"/>
      <c r="H335" s="68"/>
      <c r="I335" s="68"/>
      <c r="J335" s="68"/>
      <c r="K335" s="68"/>
      <c r="L335" s="68"/>
      <c r="M335" s="87"/>
      <c r="N335" s="68"/>
      <c r="O335" s="87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  <c r="AA335" s="65"/>
      <c r="AB335" s="65"/>
      <c r="AC335" s="65"/>
      <c r="AD335" s="65"/>
      <c r="AE335" s="65"/>
      <c r="AF335" s="65"/>
      <c r="AG335" s="65"/>
      <c r="AH335" s="65"/>
      <c r="AI335" s="65"/>
      <c r="AJ335" s="65"/>
      <c r="AK335" s="65"/>
      <c r="AL335" s="65"/>
      <c r="AM335" s="65"/>
      <c r="AN335" s="125"/>
      <c r="AO335" s="66"/>
      <c r="AP335" s="125"/>
      <c r="AQ335" s="65"/>
      <c r="AR335" s="65"/>
      <c r="AS335" s="65"/>
      <c r="AT335" s="65"/>
      <c r="AU335" s="65"/>
      <c r="AV335" s="65"/>
      <c r="AW335" s="65"/>
      <c r="AX335" s="65"/>
      <c r="AY335" s="65"/>
      <c r="AZ335" s="65"/>
      <c r="BA335" s="65"/>
      <c r="BB335" s="65"/>
      <c r="BC335" s="65"/>
      <c r="BD335" s="65"/>
      <c r="BE335" s="65"/>
      <c r="BF335" s="65"/>
      <c r="BG335" s="65"/>
      <c r="BH335" s="65"/>
      <c r="BI335" s="65"/>
      <c r="BJ335" s="65"/>
      <c r="BK335" s="65"/>
      <c r="BL335" s="65"/>
      <c r="BM335" s="65"/>
      <c r="BN335" s="65"/>
      <c r="BO335" s="65"/>
      <c r="BP335" s="66"/>
      <c r="BQ335" s="65"/>
      <c r="BR335" s="65"/>
      <c r="BS335" s="65"/>
      <c r="BT335" s="65"/>
      <c r="BU335" s="65"/>
      <c r="BV335" s="65"/>
      <c r="BW335" s="65"/>
      <c r="BX335" s="65"/>
      <c r="BY335" s="65"/>
      <c r="BZ335" s="65"/>
      <c r="CA335" s="65"/>
      <c r="CB335" s="65"/>
    </row>
    <row r="336" spans="1:80" x14ac:dyDescent="0.3">
      <c r="A336" s="65"/>
      <c r="B336" s="70"/>
      <c r="C336" s="70"/>
      <c r="D336" s="71"/>
      <c r="E336" s="71"/>
      <c r="F336" s="71"/>
      <c r="G336" s="70"/>
      <c r="H336" s="70"/>
      <c r="I336" s="70"/>
      <c r="J336" s="70"/>
      <c r="K336" s="70"/>
      <c r="L336" s="70"/>
      <c r="M336" s="70"/>
      <c r="N336" s="194"/>
      <c r="O336" s="80"/>
      <c r="P336" s="75"/>
      <c r="Q336" s="75"/>
      <c r="R336" s="75"/>
      <c r="S336" s="75"/>
      <c r="T336" s="75"/>
      <c r="U336" s="75"/>
      <c r="V336" s="74"/>
      <c r="W336" s="74"/>
      <c r="X336" s="74"/>
      <c r="Y336" s="73"/>
      <c r="Z336" s="72"/>
      <c r="AA336" s="65"/>
      <c r="AB336" s="65"/>
      <c r="AC336" s="65"/>
      <c r="AD336" s="65"/>
      <c r="AE336" s="65"/>
      <c r="AF336" s="65"/>
      <c r="AG336" s="65"/>
      <c r="AH336" s="65"/>
      <c r="AI336" s="65"/>
      <c r="AJ336" s="65"/>
      <c r="AK336" s="65"/>
      <c r="AL336" s="65"/>
      <c r="AM336" s="65"/>
      <c r="AN336" s="125"/>
      <c r="AO336" s="66"/>
      <c r="AP336" s="125"/>
      <c r="AQ336" s="65"/>
      <c r="AR336" s="65"/>
      <c r="AS336" s="65"/>
      <c r="AT336" s="65"/>
      <c r="AU336" s="65"/>
      <c r="AV336" s="65"/>
      <c r="AW336" s="65"/>
      <c r="AX336" s="65"/>
      <c r="AY336" s="65"/>
      <c r="AZ336" s="65"/>
      <c r="BA336" s="65"/>
      <c r="BB336" s="65"/>
      <c r="BC336" s="65"/>
      <c r="BD336" s="65"/>
      <c r="BE336" s="65"/>
      <c r="BF336" s="65"/>
      <c r="BG336" s="65"/>
      <c r="BH336" s="65"/>
      <c r="BI336" s="65"/>
      <c r="BJ336" s="65"/>
      <c r="BK336" s="65"/>
      <c r="BL336" s="65"/>
      <c r="BM336" s="65"/>
      <c r="BN336" s="65"/>
      <c r="BO336" s="65"/>
      <c r="BP336" s="66"/>
      <c r="BQ336" s="65"/>
      <c r="BR336" s="65"/>
      <c r="BS336" s="65"/>
      <c r="BT336" s="65"/>
      <c r="BU336" s="65"/>
      <c r="BV336" s="65"/>
      <c r="BW336" s="65"/>
      <c r="BX336" s="65"/>
      <c r="BY336" s="65"/>
      <c r="BZ336" s="65"/>
      <c r="CA336" s="65"/>
      <c r="CB336" s="65"/>
    </row>
    <row r="337" spans="1:80" x14ac:dyDescent="0.3">
      <c r="A337" s="65"/>
      <c r="B337" s="70"/>
      <c r="C337" s="70"/>
      <c r="D337" s="71"/>
      <c r="E337" s="71"/>
      <c r="F337" s="71"/>
      <c r="G337" s="70"/>
      <c r="H337" s="70"/>
      <c r="I337" s="70"/>
      <c r="J337" s="70"/>
      <c r="K337" s="70"/>
      <c r="L337" s="70"/>
      <c r="M337" s="70"/>
      <c r="N337" s="194"/>
      <c r="O337" s="80"/>
      <c r="P337" s="75"/>
      <c r="Q337" s="75"/>
      <c r="R337" s="75"/>
      <c r="S337" s="75"/>
      <c r="T337" s="75"/>
      <c r="U337" s="75"/>
      <c r="V337" s="74"/>
      <c r="W337" s="74"/>
      <c r="X337" s="74"/>
      <c r="Y337" s="73"/>
      <c r="Z337" s="72"/>
      <c r="AA337" s="65"/>
      <c r="AB337" s="65"/>
      <c r="AC337" s="65"/>
      <c r="AD337" s="65"/>
      <c r="AE337" s="65"/>
      <c r="AF337" s="65"/>
      <c r="AG337" s="65"/>
      <c r="AH337" s="65"/>
      <c r="AI337" s="65"/>
      <c r="AJ337" s="65"/>
      <c r="AK337" s="65"/>
      <c r="AL337" s="65"/>
      <c r="AM337" s="65"/>
      <c r="AN337" s="125"/>
      <c r="AO337" s="66"/>
      <c r="AP337" s="125"/>
      <c r="AQ337" s="65"/>
      <c r="AR337" s="65"/>
      <c r="AS337" s="65"/>
      <c r="AT337" s="65"/>
      <c r="AU337" s="65"/>
      <c r="AV337" s="65"/>
      <c r="AW337" s="65"/>
      <c r="AX337" s="65"/>
      <c r="AY337" s="65"/>
      <c r="AZ337" s="65"/>
      <c r="BA337" s="65"/>
      <c r="BB337" s="65"/>
      <c r="BC337" s="65"/>
      <c r="BD337" s="65"/>
      <c r="BE337" s="65"/>
      <c r="BF337" s="65"/>
      <c r="BG337" s="65"/>
      <c r="BH337" s="65"/>
      <c r="BI337" s="65"/>
      <c r="BJ337" s="65"/>
      <c r="BK337" s="65"/>
      <c r="BL337" s="65"/>
      <c r="BM337" s="65"/>
      <c r="BN337" s="65"/>
      <c r="BO337" s="65"/>
      <c r="BP337" s="66"/>
      <c r="BQ337" s="65"/>
      <c r="BR337" s="65"/>
      <c r="BS337" s="65"/>
      <c r="BT337" s="65"/>
      <c r="BU337" s="65"/>
      <c r="BV337" s="65"/>
      <c r="BW337" s="65"/>
      <c r="BX337" s="65"/>
      <c r="BY337" s="65"/>
      <c r="BZ337" s="65"/>
      <c r="CA337" s="65"/>
      <c r="CB337" s="65"/>
    </row>
    <row r="338" spans="1:80" x14ac:dyDescent="0.3">
      <c r="A338" s="65"/>
      <c r="B338" s="70"/>
      <c r="C338" s="70"/>
      <c r="D338" s="71"/>
      <c r="E338" s="71"/>
      <c r="F338" s="71"/>
      <c r="G338" s="70"/>
      <c r="H338" s="70"/>
      <c r="I338" s="70"/>
      <c r="J338" s="70"/>
      <c r="K338" s="70"/>
      <c r="L338" s="70"/>
      <c r="M338" s="70"/>
      <c r="N338" s="194"/>
      <c r="O338" s="80"/>
      <c r="P338" s="75"/>
      <c r="Q338" s="75"/>
      <c r="R338" s="75"/>
      <c r="S338" s="75"/>
      <c r="T338" s="75"/>
      <c r="U338" s="75"/>
      <c r="V338" s="74"/>
      <c r="W338" s="74"/>
      <c r="X338" s="74"/>
      <c r="Y338" s="73"/>
      <c r="Z338" s="72"/>
      <c r="AA338" s="65"/>
      <c r="AB338" s="65"/>
      <c r="AC338" s="65"/>
      <c r="AD338" s="65"/>
      <c r="AE338" s="65"/>
      <c r="AF338" s="65"/>
      <c r="AG338" s="65"/>
      <c r="AH338" s="65"/>
      <c r="AI338" s="65"/>
      <c r="AJ338" s="65"/>
      <c r="AK338" s="65"/>
      <c r="AL338" s="65"/>
      <c r="AM338" s="65"/>
      <c r="AN338" s="125"/>
      <c r="AO338" s="66"/>
      <c r="AP338" s="125"/>
      <c r="AQ338" s="65"/>
      <c r="AR338" s="65"/>
      <c r="AS338" s="65"/>
      <c r="AT338" s="65"/>
      <c r="AU338" s="65"/>
      <c r="AV338" s="65"/>
      <c r="AW338" s="65"/>
      <c r="AX338" s="65"/>
      <c r="AY338" s="65"/>
      <c r="AZ338" s="65"/>
      <c r="BA338" s="65"/>
      <c r="BB338" s="65"/>
      <c r="BC338" s="65"/>
      <c r="BD338" s="65"/>
      <c r="BE338" s="65"/>
      <c r="BF338" s="65"/>
      <c r="BG338" s="65"/>
      <c r="BH338" s="65"/>
      <c r="BI338" s="65"/>
      <c r="BJ338" s="65"/>
      <c r="BK338" s="65"/>
      <c r="BL338" s="65"/>
      <c r="BM338" s="65"/>
      <c r="BN338" s="65"/>
      <c r="BO338" s="65"/>
      <c r="BP338" s="66"/>
      <c r="BQ338" s="65"/>
      <c r="BR338" s="65"/>
      <c r="BS338" s="65"/>
      <c r="BT338" s="65"/>
      <c r="BU338" s="65"/>
      <c r="BV338" s="65"/>
      <c r="BW338" s="65"/>
      <c r="BX338" s="65"/>
      <c r="BY338" s="65"/>
      <c r="BZ338" s="65"/>
      <c r="CA338" s="65"/>
      <c r="CB338" s="65"/>
    </row>
    <row r="339" spans="1:80" x14ac:dyDescent="0.3">
      <c r="A339" s="65"/>
      <c r="B339" s="70"/>
      <c r="C339" s="70"/>
      <c r="D339" s="71"/>
      <c r="E339" s="71"/>
      <c r="F339" s="71"/>
      <c r="G339" s="70"/>
      <c r="H339" s="70"/>
      <c r="I339" s="70"/>
      <c r="J339" s="70"/>
      <c r="K339" s="70"/>
      <c r="L339" s="70"/>
      <c r="M339" s="70"/>
      <c r="N339" s="194"/>
      <c r="O339" s="80"/>
      <c r="P339" s="75"/>
      <c r="Q339" s="75"/>
      <c r="R339" s="75"/>
      <c r="S339" s="75"/>
      <c r="T339" s="75"/>
      <c r="U339" s="75"/>
      <c r="V339" s="74"/>
      <c r="W339" s="74"/>
      <c r="X339" s="74"/>
      <c r="Y339" s="73"/>
      <c r="Z339" s="72"/>
      <c r="AA339" s="65"/>
      <c r="AB339" s="65"/>
      <c r="AC339" s="65"/>
      <c r="AD339" s="65"/>
      <c r="AE339" s="65"/>
      <c r="AF339" s="65"/>
      <c r="AG339" s="65"/>
      <c r="AH339" s="65"/>
      <c r="AI339" s="65"/>
      <c r="AJ339" s="65"/>
      <c r="AK339" s="65"/>
      <c r="AL339" s="65"/>
      <c r="AM339" s="65"/>
      <c r="AN339" s="125"/>
      <c r="AO339" s="66"/>
      <c r="AP339" s="125"/>
      <c r="AQ339" s="65"/>
      <c r="AR339" s="65"/>
      <c r="AS339" s="65"/>
      <c r="AT339" s="65"/>
      <c r="AU339" s="65"/>
      <c r="AV339" s="65"/>
      <c r="AW339" s="65"/>
      <c r="AX339" s="65"/>
      <c r="AY339" s="65"/>
      <c r="AZ339" s="65"/>
      <c r="BA339" s="65"/>
      <c r="BB339" s="65"/>
      <c r="BC339" s="65"/>
      <c r="BD339" s="65"/>
      <c r="BE339" s="65"/>
      <c r="BF339" s="65"/>
      <c r="BG339" s="65"/>
      <c r="BH339" s="65"/>
      <c r="BI339" s="65"/>
      <c r="BJ339" s="65"/>
      <c r="BK339" s="65"/>
      <c r="BL339" s="65"/>
      <c r="BM339" s="65"/>
      <c r="BN339" s="65"/>
      <c r="BO339" s="65"/>
      <c r="BP339" s="66"/>
      <c r="BQ339" s="65"/>
      <c r="BR339" s="65"/>
      <c r="BS339" s="65"/>
      <c r="BT339" s="65"/>
      <c r="BU339" s="65"/>
      <c r="BV339" s="65"/>
      <c r="BW339" s="65"/>
      <c r="BX339" s="65"/>
      <c r="BY339" s="65"/>
      <c r="BZ339" s="65"/>
      <c r="CA339" s="65"/>
      <c r="CB339" s="65"/>
    </row>
    <row r="340" spans="1:80" x14ac:dyDescent="0.3">
      <c r="A340" s="65"/>
      <c r="B340" s="70"/>
      <c r="C340" s="70"/>
      <c r="D340" s="71"/>
      <c r="E340" s="71"/>
      <c r="F340" s="71"/>
      <c r="G340" s="70"/>
      <c r="H340" s="70"/>
      <c r="I340" s="70"/>
      <c r="J340" s="70"/>
      <c r="K340" s="70"/>
      <c r="L340" s="70"/>
      <c r="M340" s="70"/>
      <c r="N340" s="194"/>
      <c r="O340" s="80"/>
      <c r="P340" s="75"/>
      <c r="Q340" s="75"/>
      <c r="R340" s="75"/>
      <c r="S340" s="75"/>
      <c r="T340" s="75"/>
      <c r="U340" s="75"/>
      <c r="V340" s="74"/>
      <c r="W340" s="74"/>
      <c r="X340" s="74"/>
      <c r="Y340" s="73"/>
      <c r="Z340" s="72"/>
      <c r="AA340" s="65"/>
      <c r="AB340" s="65"/>
      <c r="AC340" s="65"/>
      <c r="AD340" s="65"/>
      <c r="AE340" s="65"/>
      <c r="AF340" s="65"/>
      <c r="AG340" s="65"/>
      <c r="AH340" s="65"/>
      <c r="AI340" s="65"/>
      <c r="AJ340" s="65"/>
      <c r="AK340" s="65"/>
      <c r="AL340" s="65"/>
      <c r="AM340" s="65"/>
      <c r="AN340" s="125"/>
      <c r="AO340" s="66"/>
      <c r="AP340" s="125"/>
      <c r="AQ340" s="65"/>
      <c r="AR340" s="65"/>
      <c r="AS340" s="65"/>
      <c r="AT340" s="65"/>
      <c r="AU340" s="65"/>
      <c r="AV340" s="65"/>
      <c r="AW340" s="65"/>
      <c r="AX340" s="65"/>
      <c r="AY340" s="65"/>
      <c r="AZ340" s="65"/>
      <c r="BA340" s="65"/>
      <c r="BB340" s="65"/>
      <c r="BC340" s="65"/>
      <c r="BD340" s="65"/>
      <c r="BE340" s="65"/>
      <c r="BF340" s="65"/>
      <c r="BG340" s="65"/>
      <c r="BH340" s="65"/>
      <c r="BI340" s="65"/>
      <c r="BJ340" s="65"/>
      <c r="BK340" s="65"/>
      <c r="BL340" s="65"/>
      <c r="BM340" s="65"/>
      <c r="BN340" s="65"/>
      <c r="BO340" s="65"/>
      <c r="BP340" s="66"/>
      <c r="BQ340" s="65"/>
      <c r="BR340" s="65"/>
      <c r="BS340" s="65"/>
      <c r="BT340" s="65"/>
      <c r="BU340" s="65"/>
      <c r="BV340" s="65"/>
      <c r="BW340" s="65"/>
      <c r="BX340" s="65"/>
      <c r="BY340" s="65"/>
      <c r="BZ340" s="65"/>
      <c r="CA340" s="65"/>
      <c r="CB340" s="65"/>
    </row>
    <row r="341" spans="1:80" x14ac:dyDescent="0.3">
      <c r="A341" s="65"/>
      <c r="B341" s="70"/>
      <c r="C341" s="70"/>
      <c r="D341" s="71"/>
      <c r="E341" s="71"/>
      <c r="F341" s="71"/>
      <c r="G341" s="70"/>
      <c r="H341" s="70"/>
      <c r="I341" s="70"/>
      <c r="J341" s="70"/>
      <c r="K341" s="70"/>
      <c r="L341" s="70"/>
      <c r="M341" s="70"/>
      <c r="N341" s="194"/>
      <c r="O341" s="80"/>
      <c r="P341" s="75"/>
      <c r="Q341" s="75"/>
      <c r="R341" s="75"/>
      <c r="S341" s="75"/>
      <c r="T341" s="75"/>
      <c r="U341" s="75"/>
      <c r="V341" s="74"/>
      <c r="W341" s="74"/>
      <c r="X341" s="74"/>
      <c r="Y341" s="73"/>
      <c r="Z341" s="72"/>
      <c r="AA341" s="65"/>
      <c r="AB341" s="65"/>
      <c r="AC341" s="65"/>
      <c r="AD341" s="65"/>
      <c r="AE341" s="65"/>
      <c r="AF341" s="65"/>
      <c r="AG341" s="65"/>
      <c r="AH341" s="65"/>
      <c r="AI341" s="65"/>
      <c r="AJ341" s="65"/>
      <c r="AK341" s="65"/>
      <c r="AL341" s="65"/>
      <c r="AM341" s="65"/>
      <c r="AN341" s="125"/>
      <c r="AO341" s="66"/>
      <c r="AP341" s="125"/>
      <c r="AQ341" s="65"/>
      <c r="AR341" s="65"/>
      <c r="AS341" s="65"/>
      <c r="AT341" s="65"/>
      <c r="AU341" s="65"/>
      <c r="AV341" s="65"/>
      <c r="AW341" s="65"/>
      <c r="AX341" s="65"/>
      <c r="AY341" s="65"/>
      <c r="AZ341" s="65"/>
      <c r="BA341" s="65"/>
      <c r="BB341" s="65"/>
      <c r="BC341" s="65"/>
      <c r="BD341" s="65"/>
      <c r="BE341" s="65"/>
      <c r="BF341" s="65"/>
      <c r="BG341" s="65"/>
      <c r="BH341" s="65"/>
      <c r="BI341" s="65"/>
      <c r="BJ341" s="65"/>
      <c r="BK341" s="65"/>
      <c r="BL341" s="65"/>
      <c r="BM341" s="65"/>
      <c r="BN341" s="65"/>
      <c r="BO341" s="65"/>
      <c r="BP341" s="66"/>
      <c r="BQ341" s="65"/>
      <c r="BR341" s="65"/>
      <c r="BS341" s="65"/>
      <c r="BT341" s="65"/>
      <c r="BU341" s="65"/>
      <c r="BV341" s="65"/>
      <c r="BW341" s="65"/>
      <c r="BX341" s="65"/>
      <c r="BY341" s="65"/>
      <c r="BZ341" s="65"/>
      <c r="CA341" s="65"/>
      <c r="CB341" s="65"/>
    </row>
    <row r="342" spans="1:80" x14ac:dyDescent="0.3">
      <c r="A342" s="65"/>
      <c r="B342" s="70"/>
      <c r="C342" s="70"/>
      <c r="D342" s="71"/>
      <c r="E342" s="71"/>
      <c r="F342" s="71"/>
      <c r="G342" s="70"/>
      <c r="H342" s="70"/>
      <c r="I342" s="70"/>
      <c r="J342" s="70"/>
      <c r="K342" s="70"/>
      <c r="L342" s="70"/>
      <c r="M342" s="70"/>
      <c r="N342" s="194"/>
      <c r="O342" s="80"/>
      <c r="P342" s="75"/>
      <c r="Q342" s="75"/>
      <c r="R342" s="75"/>
      <c r="S342" s="75"/>
      <c r="T342" s="75"/>
      <c r="U342" s="75"/>
      <c r="V342" s="74"/>
      <c r="W342" s="74"/>
      <c r="X342" s="74"/>
      <c r="Y342" s="73"/>
      <c r="Z342" s="72"/>
      <c r="AA342" s="65"/>
      <c r="AB342" s="65"/>
      <c r="AC342" s="125"/>
      <c r="AD342" s="125"/>
      <c r="AE342" s="126"/>
      <c r="AF342" s="126"/>
      <c r="AG342" s="126"/>
      <c r="AH342" s="125"/>
      <c r="AI342" s="125"/>
      <c r="AJ342" s="125"/>
      <c r="AK342" s="125"/>
      <c r="AL342" s="125"/>
      <c r="AM342" s="125"/>
      <c r="AN342" s="125"/>
      <c r="AO342" s="66"/>
      <c r="AP342" s="125"/>
      <c r="AQ342" s="125"/>
      <c r="AR342" s="125"/>
      <c r="AS342" s="125"/>
      <c r="AT342" s="125"/>
      <c r="AU342" s="125"/>
      <c r="AV342" s="125"/>
      <c r="AW342" s="126"/>
      <c r="AX342" s="126"/>
      <c r="AY342" s="126"/>
      <c r="AZ342" s="127"/>
      <c r="BA342" s="128"/>
      <c r="BB342" s="65"/>
      <c r="BC342" s="65"/>
      <c r="BD342" s="125"/>
      <c r="BE342" s="125"/>
      <c r="BF342" s="126"/>
      <c r="BG342" s="126"/>
      <c r="BH342" s="126"/>
      <c r="BI342" s="125"/>
      <c r="BJ342" s="125"/>
      <c r="BK342" s="125"/>
      <c r="BL342" s="125"/>
      <c r="BM342" s="125"/>
      <c r="BN342" s="125"/>
      <c r="BO342" s="129"/>
      <c r="BP342" s="66"/>
      <c r="BQ342" s="129"/>
      <c r="BR342" s="125"/>
      <c r="BS342" s="125"/>
      <c r="BT342" s="125"/>
      <c r="BU342" s="125"/>
      <c r="BV342" s="125"/>
      <c r="BW342" s="125"/>
      <c r="BX342" s="126"/>
      <c r="BY342" s="126"/>
      <c r="BZ342" s="126"/>
      <c r="CA342" s="127"/>
      <c r="CB342" s="128"/>
    </row>
    <row r="343" spans="1:80" x14ac:dyDescent="0.3">
      <c r="A343" s="65"/>
      <c r="B343" s="70"/>
      <c r="C343" s="70"/>
      <c r="D343" s="71"/>
      <c r="E343" s="71"/>
      <c r="F343" s="71"/>
      <c r="G343" s="70"/>
      <c r="H343" s="70"/>
      <c r="I343" s="70"/>
      <c r="J343" s="70"/>
      <c r="K343" s="70"/>
      <c r="L343" s="70"/>
      <c r="M343" s="70"/>
      <c r="N343" s="194"/>
      <c r="O343" s="80"/>
      <c r="P343" s="75"/>
      <c r="Q343" s="75"/>
      <c r="R343" s="75"/>
      <c r="S343" s="75"/>
      <c r="T343" s="75"/>
      <c r="U343" s="75"/>
      <c r="V343" s="74"/>
      <c r="W343" s="74"/>
      <c r="X343" s="74"/>
      <c r="Y343" s="73"/>
      <c r="Z343" s="72"/>
      <c r="AA343" s="65"/>
      <c r="AB343" s="65"/>
      <c r="AC343" s="125"/>
      <c r="AD343" s="125"/>
      <c r="AE343" s="126"/>
      <c r="AF343" s="126"/>
      <c r="AG343" s="126"/>
      <c r="AH343" s="125"/>
      <c r="AI343" s="125"/>
      <c r="AJ343" s="125"/>
      <c r="AK343" s="125"/>
      <c r="AL343" s="125"/>
      <c r="AM343" s="125"/>
      <c r="AN343" s="125"/>
      <c r="AO343" s="66"/>
      <c r="AP343" s="125"/>
      <c r="AQ343" s="125"/>
      <c r="AR343" s="125"/>
      <c r="AS343" s="125"/>
      <c r="AT343" s="125"/>
      <c r="AU343" s="125"/>
      <c r="AV343" s="125"/>
      <c r="AW343" s="126"/>
      <c r="AX343" s="126"/>
      <c r="AY343" s="126"/>
      <c r="AZ343" s="127"/>
      <c r="BA343" s="128"/>
      <c r="BB343" s="65"/>
      <c r="BC343" s="65"/>
      <c r="BD343" s="125"/>
      <c r="BE343" s="125"/>
      <c r="BF343" s="126"/>
      <c r="BG343" s="126"/>
      <c r="BH343" s="126"/>
      <c r="BI343" s="125"/>
      <c r="BJ343" s="125"/>
      <c r="BK343" s="125"/>
      <c r="BL343" s="125"/>
      <c r="BM343" s="125"/>
      <c r="BN343" s="125"/>
      <c r="BO343" s="129"/>
      <c r="BP343" s="66"/>
      <c r="BQ343" s="129"/>
      <c r="BR343" s="125"/>
      <c r="BS343" s="125"/>
      <c r="BT343" s="125"/>
      <c r="BU343" s="125"/>
      <c r="BV343" s="125"/>
      <c r="BW343" s="125"/>
      <c r="BX343" s="126"/>
      <c r="BY343" s="126"/>
      <c r="BZ343" s="126"/>
      <c r="CA343" s="127"/>
      <c r="CB343" s="128"/>
    </row>
    <row r="344" spans="1:80" x14ac:dyDescent="0.3">
      <c r="A344" s="65"/>
      <c r="B344" s="70"/>
      <c r="C344" s="70"/>
      <c r="D344" s="71"/>
      <c r="E344" s="71"/>
      <c r="F344" s="71"/>
      <c r="G344" s="70"/>
      <c r="H344" s="70"/>
      <c r="I344" s="70"/>
      <c r="J344" s="70"/>
      <c r="K344" s="70"/>
      <c r="L344" s="70"/>
      <c r="M344" s="70"/>
      <c r="N344" s="194"/>
      <c r="O344" s="80"/>
      <c r="P344" s="75"/>
      <c r="Q344" s="75"/>
      <c r="R344" s="75"/>
      <c r="S344" s="75"/>
      <c r="T344" s="75"/>
      <c r="U344" s="75"/>
      <c r="V344" s="74"/>
      <c r="W344" s="74"/>
      <c r="X344" s="74"/>
      <c r="Y344" s="73"/>
      <c r="Z344" s="72"/>
      <c r="AA344" s="65"/>
      <c r="AB344" s="65"/>
      <c r="AC344" s="125"/>
      <c r="AD344" s="125"/>
      <c r="AE344" s="126"/>
      <c r="AF344" s="126"/>
      <c r="AG344" s="126"/>
      <c r="AH344" s="125"/>
      <c r="AI344" s="125"/>
      <c r="AJ344" s="125"/>
      <c r="AK344" s="125"/>
      <c r="AL344" s="125"/>
      <c r="AM344" s="125"/>
      <c r="AN344" s="125"/>
      <c r="AO344" s="82"/>
      <c r="AP344" s="125"/>
      <c r="AQ344" s="125"/>
      <c r="AR344" s="125"/>
      <c r="AS344" s="125"/>
      <c r="AT344" s="125"/>
      <c r="AU344" s="125"/>
      <c r="AV344" s="125"/>
      <c r="AW344" s="126"/>
      <c r="AX344" s="126"/>
      <c r="AY344" s="126"/>
      <c r="AZ344" s="125"/>
      <c r="BA344" s="125"/>
      <c r="BB344" s="65"/>
      <c r="BC344" s="65"/>
      <c r="BD344" s="125"/>
      <c r="BE344" s="125"/>
      <c r="BF344" s="126"/>
      <c r="BG344" s="126"/>
      <c r="BH344" s="126"/>
      <c r="BI344" s="125"/>
      <c r="BJ344" s="125"/>
      <c r="BK344" s="125"/>
      <c r="BL344" s="125"/>
      <c r="BM344" s="125"/>
      <c r="BN344" s="125"/>
      <c r="BO344" s="129"/>
      <c r="BP344" s="82"/>
      <c r="BQ344" s="129"/>
      <c r="BR344" s="125"/>
      <c r="BS344" s="125"/>
      <c r="BT344" s="125"/>
      <c r="BU344" s="125"/>
      <c r="BV344" s="125"/>
      <c r="BW344" s="125"/>
      <c r="BX344" s="126"/>
      <c r="BY344" s="126"/>
      <c r="BZ344" s="126"/>
      <c r="CA344" s="125"/>
      <c r="CB344" s="125"/>
    </row>
    <row r="345" spans="1:80" x14ac:dyDescent="0.3">
      <c r="A345" s="65"/>
      <c r="B345" s="70"/>
      <c r="C345" s="70"/>
      <c r="D345" s="71"/>
      <c r="E345" s="71"/>
      <c r="F345" s="71"/>
      <c r="G345" s="70"/>
      <c r="H345" s="70"/>
      <c r="I345" s="70"/>
      <c r="J345" s="70"/>
      <c r="K345" s="70"/>
      <c r="L345" s="70"/>
      <c r="M345" s="70"/>
      <c r="N345" s="194"/>
      <c r="O345" s="80"/>
      <c r="P345" s="75"/>
      <c r="Q345" s="75"/>
      <c r="R345" s="75"/>
      <c r="S345" s="75"/>
      <c r="T345" s="75"/>
      <c r="U345" s="75"/>
      <c r="V345" s="74"/>
      <c r="W345" s="74"/>
      <c r="X345" s="74"/>
      <c r="Y345" s="73"/>
      <c r="Z345" s="72"/>
      <c r="AA345" s="65"/>
      <c r="AB345" s="65"/>
      <c r="AC345" s="128"/>
      <c r="AD345" s="127"/>
      <c r="AE345" s="126"/>
      <c r="AF345" s="126"/>
      <c r="AG345" s="126"/>
      <c r="AH345" s="125"/>
      <c r="AI345" s="125"/>
      <c r="AJ345" s="125"/>
      <c r="AK345" s="125"/>
      <c r="AL345" s="125"/>
      <c r="AM345" s="125"/>
      <c r="AN345" s="125"/>
      <c r="AO345" s="66"/>
      <c r="AP345" s="125"/>
      <c r="AQ345" s="125"/>
      <c r="AR345" s="125"/>
      <c r="AS345" s="125"/>
      <c r="AT345" s="125"/>
      <c r="AU345" s="125"/>
      <c r="AV345" s="125"/>
      <c r="AW345" s="126"/>
      <c r="AX345" s="126"/>
      <c r="AY345" s="126"/>
      <c r="AZ345" s="125"/>
      <c r="BA345" s="125"/>
      <c r="BB345" s="65"/>
      <c r="BC345" s="65"/>
      <c r="BD345" s="128"/>
      <c r="BE345" s="127"/>
      <c r="BF345" s="126"/>
      <c r="BG345" s="126"/>
      <c r="BH345" s="126"/>
      <c r="BI345" s="125"/>
      <c r="BJ345" s="125"/>
      <c r="BK345" s="125"/>
      <c r="BL345" s="125"/>
      <c r="BM345" s="125"/>
      <c r="BN345" s="125"/>
      <c r="BO345" s="129"/>
      <c r="BP345" s="66"/>
      <c r="BQ345" s="129"/>
      <c r="BR345" s="125"/>
      <c r="BS345" s="125"/>
      <c r="BT345" s="125"/>
      <c r="BU345" s="125"/>
      <c r="BV345" s="125"/>
      <c r="BW345" s="125"/>
      <c r="BX345" s="126"/>
      <c r="BY345" s="126"/>
      <c r="BZ345" s="126"/>
      <c r="CA345" s="125"/>
      <c r="CB345" s="125"/>
    </row>
    <row r="346" spans="1:80" x14ac:dyDescent="0.3">
      <c r="A346" s="65"/>
      <c r="B346" s="70"/>
      <c r="C346" s="70"/>
      <c r="D346" s="71"/>
      <c r="E346" s="71"/>
      <c r="F346" s="71"/>
      <c r="G346" s="70"/>
      <c r="H346" s="70"/>
      <c r="I346" s="70"/>
      <c r="J346" s="70"/>
      <c r="K346" s="70"/>
      <c r="L346" s="70"/>
      <c r="M346" s="70"/>
      <c r="N346" s="194"/>
      <c r="O346" s="80"/>
      <c r="P346" s="75"/>
      <c r="Q346" s="75"/>
      <c r="R346" s="75"/>
      <c r="S346" s="75"/>
      <c r="T346" s="75"/>
      <c r="U346" s="75"/>
      <c r="V346" s="74"/>
      <c r="W346" s="74"/>
      <c r="X346" s="74"/>
      <c r="Y346" s="73"/>
      <c r="Z346" s="72"/>
      <c r="AA346" s="65"/>
      <c r="AB346" s="65"/>
      <c r="AC346" s="128"/>
      <c r="AD346" s="127"/>
      <c r="AE346" s="126"/>
      <c r="AF346" s="126"/>
      <c r="AG346" s="126"/>
      <c r="AH346" s="125"/>
      <c r="AI346" s="125"/>
      <c r="AJ346" s="125"/>
      <c r="AK346" s="125"/>
      <c r="AL346" s="125"/>
      <c r="AM346" s="125"/>
      <c r="AN346" s="125"/>
      <c r="AO346" s="66"/>
      <c r="AP346" s="125"/>
      <c r="AQ346" s="125"/>
      <c r="AR346" s="125"/>
      <c r="AS346" s="125"/>
      <c r="AT346" s="125"/>
      <c r="AU346" s="125"/>
      <c r="AV346" s="125"/>
      <c r="AW346" s="126"/>
      <c r="AX346" s="126"/>
      <c r="AY346" s="126"/>
      <c r="AZ346" s="125"/>
      <c r="BA346" s="125"/>
      <c r="BB346" s="65"/>
      <c r="BC346" s="65"/>
      <c r="BD346" s="128"/>
      <c r="BE346" s="127"/>
      <c r="BF346" s="126"/>
      <c r="BG346" s="126"/>
      <c r="BH346" s="126"/>
      <c r="BI346" s="125"/>
      <c r="BJ346" s="125"/>
      <c r="BK346" s="125"/>
      <c r="BL346" s="125"/>
      <c r="BM346" s="125"/>
      <c r="BN346" s="125"/>
      <c r="BO346" s="129"/>
      <c r="BP346" s="66"/>
      <c r="BQ346" s="129"/>
      <c r="BR346" s="125"/>
      <c r="BS346" s="125"/>
      <c r="BT346" s="125"/>
      <c r="BU346" s="125"/>
      <c r="BV346" s="125"/>
      <c r="BW346" s="125"/>
      <c r="BX346" s="126"/>
      <c r="BY346" s="126"/>
      <c r="BZ346" s="126"/>
      <c r="CA346" s="125"/>
      <c r="CB346" s="125"/>
    </row>
    <row r="347" spans="1:80" x14ac:dyDescent="0.3">
      <c r="A347" s="65"/>
      <c r="B347" s="70"/>
      <c r="C347" s="70"/>
      <c r="D347" s="71"/>
      <c r="E347" s="71"/>
      <c r="F347" s="71"/>
      <c r="G347" s="70"/>
      <c r="H347" s="70"/>
      <c r="I347" s="70"/>
      <c r="J347" s="70"/>
      <c r="K347" s="70"/>
      <c r="L347" s="70"/>
      <c r="M347" s="70"/>
      <c r="N347" s="194"/>
      <c r="O347" s="80"/>
      <c r="P347" s="75"/>
      <c r="Q347" s="75"/>
      <c r="R347" s="75"/>
      <c r="S347" s="75"/>
      <c r="T347" s="75"/>
      <c r="U347" s="75"/>
      <c r="V347" s="74"/>
      <c r="W347" s="74"/>
      <c r="X347" s="74"/>
      <c r="Y347" s="73"/>
      <c r="Z347" s="72"/>
      <c r="AA347" s="65"/>
      <c r="AB347" s="65"/>
      <c r="AC347" s="128"/>
      <c r="AD347" s="127"/>
      <c r="AE347" s="126"/>
      <c r="AF347" s="126"/>
      <c r="AG347" s="126"/>
      <c r="AH347" s="125"/>
      <c r="AI347" s="125"/>
      <c r="AJ347" s="125"/>
      <c r="AK347" s="125"/>
      <c r="AL347" s="125"/>
      <c r="AM347" s="125"/>
      <c r="AN347" s="125"/>
      <c r="AO347" s="66"/>
      <c r="AP347" s="125"/>
      <c r="AQ347" s="125"/>
      <c r="AR347" s="125"/>
      <c r="AS347" s="125"/>
      <c r="AT347" s="125"/>
      <c r="AU347" s="125"/>
      <c r="AV347" s="125"/>
      <c r="AW347" s="126"/>
      <c r="AX347" s="126"/>
      <c r="AY347" s="126"/>
      <c r="AZ347" s="125"/>
      <c r="BA347" s="125"/>
      <c r="BB347" s="65"/>
      <c r="BC347" s="65"/>
      <c r="BD347" s="128"/>
      <c r="BE347" s="127"/>
      <c r="BF347" s="126"/>
      <c r="BG347" s="126"/>
      <c r="BH347" s="126"/>
      <c r="BI347" s="125"/>
      <c r="BJ347" s="125"/>
      <c r="BK347" s="125"/>
      <c r="BL347" s="125"/>
      <c r="BM347" s="125"/>
      <c r="BN347" s="125"/>
      <c r="BO347" s="129"/>
      <c r="BP347" s="66"/>
      <c r="BQ347" s="129"/>
      <c r="BR347" s="125"/>
      <c r="BS347" s="125"/>
      <c r="BT347" s="125"/>
      <c r="BU347" s="125"/>
      <c r="BV347" s="125"/>
      <c r="BW347" s="125"/>
      <c r="BX347" s="126"/>
      <c r="BY347" s="126"/>
      <c r="BZ347" s="126"/>
      <c r="CA347" s="125"/>
      <c r="CB347" s="125"/>
    </row>
    <row r="348" spans="1:80" x14ac:dyDescent="0.3">
      <c r="A348" s="65"/>
      <c r="B348" s="70"/>
      <c r="C348" s="70"/>
      <c r="D348" s="71"/>
      <c r="E348" s="71"/>
      <c r="F348" s="71"/>
      <c r="G348" s="70"/>
      <c r="H348" s="70"/>
      <c r="I348" s="70"/>
      <c r="J348" s="70"/>
      <c r="K348" s="70"/>
      <c r="L348" s="70"/>
      <c r="M348" s="70"/>
      <c r="N348" s="194"/>
      <c r="O348" s="80"/>
      <c r="P348" s="75"/>
      <c r="Q348" s="75"/>
      <c r="R348" s="75"/>
      <c r="S348" s="75"/>
      <c r="T348" s="75"/>
      <c r="U348" s="75"/>
      <c r="V348" s="74"/>
      <c r="W348" s="74"/>
      <c r="X348" s="74"/>
      <c r="Y348" s="73"/>
      <c r="Z348" s="72"/>
      <c r="AA348" s="65"/>
      <c r="AB348" s="65"/>
      <c r="AC348" s="128"/>
      <c r="AD348" s="127"/>
      <c r="AE348" s="126"/>
      <c r="AF348" s="126"/>
      <c r="AG348" s="126"/>
      <c r="AH348" s="125"/>
      <c r="AI348" s="125"/>
      <c r="AJ348" s="125"/>
      <c r="AK348" s="125"/>
      <c r="AL348" s="125"/>
      <c r="AM348" s="125"/>
      <c r="AN348" s="125"/>
      <c r="AO348" s="66"/>
      <c r="AP348" s="125"/>
      <c r="AQ348" s="125"/>
      <c r="AR348" s="125"/>
      <c r="AS348" s="125"/>
      <c r="AT348" s="125"/>
      <c r="AU348" s="125"/>
      <c r="AV348" s="125"/>
      <c r="AW348" s="126"/>
      <c r="AX348" s="126"/>
      <c r="AY348" s="126"/>
      <c r="AZ348" s="125"/>
      <c r="BA348" s="125"/>
      <c r="BB348" s="65"/>
      <c r="BC348" s="65"/>
      <c r="BD348" s="128"/>
      <c r="BE348" s="127"/>
      <c r="BF348" s="126"/>
      <c r="BG348" s="126"/>
      <c r="BH348" s="126"/>
      <c r="BI348" s="125"/>
      <c r="BJ348" s="125"/>
      <c r="BK348" s="125"/>
      <c r="BL348" s="125"/>
      <c r="BM348" s="125"/>
      <c r="BN348" s="125"/>
      <c r="BO348" s="129"/>
      <c r="BP348" s="66"/>
      <c r="BQ348" s="129"/>
      <c r="BR348" s="125"/>
      <c r="BS348" s="125"/>
      <c r="BT348" s="125"/>
      <c r="BU348" s="125"/>
      <c r="BV348" s="125"/>
      <c r="BW348" s="125"/>
      <c r="BX348" s="126"/>
      <c r="BY348" s="126"/>
      <c r="BZ348" s="126"/>
      <c r="CA348" s="125"/>
      <c r="CB348" s="125"/>
    </row>
    <row r="349" spans="1:80" x14ac:dyDescent="0.3">
      <c r="A349" s="65"/>
      <c r="B349" s="70"/>
      <c r="C349" s="70"/>
      <c r="D349" s="71"/>
      <c r="E349" s="71"/>
      <c r="F349" s="71"/>
      <c r="G349" s="70"/>
      <c r="H349" s="70"/>
      <c r="I349" s="70"/>
      <c r="J349" s="70"/>
      <c r="K349" s="70"/>
      <c r="L349" s="70"/>
      <c r="M349" s="70"/>
      <c r="N349" s="194"/>
      <c r="O349" s="80"/>
      <c r="P349" s="75"/>
      <c r="Q349" s="75"/>
      <c r="R349" s="75"/>
      <c r="S349" s="75"/>
      <c r="T349" s="75"/>
      <c r="U349" s="75"/>
      <c r="V349" s="74"/>
      <c r="W349" s="74"/>
      <c r="X349" s="74"/>
      <c r="Y349" s="73"/>
      <c r="Z349" s="72"/>
      <c r="AA349" s="65"/>
      <c r="AB349" s="65"/>
      <c r="AC349" s="128"/>
      <c r="AD349" s="127"/>
      <c r="AE349" s="126"/>
      <c r="AF349" s="126"/>
      <c r="AG349" s="126"/>
      <c r="AH349" s="125"/>
      <c r="AI349" s="125"/>
      <c r="AJ349" s="125"/>
      <c r="AK349" s="125"/>
      <c r="AL349" s="125"/>
      <c r="AM349" s="125"/>
      <c r="AN349" s="125"/>
      <c r="AO349" s="66"/>
      <c r="AP349" s="125"/>
      <c r="AQ349" s="125"/>
      <c r="AR349" s="125"/>
      <c r="AS349" s="125"/>
      <c r="AT349" s="125"/>
      <c r="AU349" s="125"/>
      <c r="AV349" s="125"/>
      <c r="AW349" s="126"/>
      <c r="AX349" s="126"/>
      <c r="AY349" s="126"/>
      <c r="AZ349" s="125"/>
      <c r="BA349" s="125"/>
      <c r="BB349" s="65"/>
      <c r="BC349" s="65"/>
      <c r="BD349" s="128"/>
      <c r="BE349" s="127"/>
      <c r="BF349" s="126"/>
      <c r="BG349" s="126"/>
      <c r="BH349" s="126"/>
      <c r="BI349" s="125"/>
      <c r="BJ349" s="125"/>
      <c r="BK349" s="125"/>
      <c r="BL349" s="125"/>
      <c r="BM349" s="125"/>
      <c r="BN349" s="125"/>
      <c r="BO349" s="129"/>
      <c r="BP349" s="66"/>
      <c r="BQ349" s="129"/>
      <c r="BR349" s="125"/>
      <c r="BS349" s="125"/>
      <c r="BT349" s="125"/>
      <c r="BU349" s="125"/>
      <c r="BV349" s="125"/>
      <c r="BW349" s="125"/>
      <c r="BX349" s="126"/>
      <c r="BY349" s="126"/>
      <c r="BZ349" s="126"/>
      <c r="CA349" s="125"/>
      <c r="CB349" s="125"/>
    </row>
    <row r="350" spans="1:80" x14ac:dyDescent="0.3">
      <c r="A350" s="65"/>
      <c r="B350" s="70"/>
      <c r="C350" s="70"/>
      <c r="D350" s="71"/>
      <c r="E350" s="71"/>
      <c r="F350" s="71"/>
      <c r="G350" s="70"/>
      <c r="H350" s="70"/>
      <c r="I350" s="70"/>
      <c r="J350" s="70"/>
      <c r="K350" s="70"/>
      <c r="L350" s="70"/>
      <c r="M350" s="70"/>
      <c r="N350" s="194"/>
      <c r="O350" s="80"/>
      <c r="P350" s="75"/>
      <c r="Q350" s="75"/>
      <c r="R350" s="75"/>
      <c r="S350" s="75"/>
      <c r="T350" s="75"/>
      <c r="U350" s="75"/>
      <c r="V350" s="74"/>
      <c r="W350" s="74"/>
      <c r="X350" s="74"/>
      <c r="Y350" s="73"/>
      <c r="Z350" s="72"/>
      <c r="AA350" s="65"/>
      <c r="AB350" s="65"/>
      <c r="AC350" s="128"/>
      <c r="AD350" s="127"/>
      <c r="AE350" s="126"/>
      <c r="AF350" s="126"/>
      <c r="AG350" s="126"/>
      <c r="AH350" s="125"/>
      <c r="AI350" s="125"/>
      <c r="AJ350" s="125"/>
      <c r="AK350" s="125"/>
      <c r="AL350" s="125"/>
      <c r="AM350" s="125"/>
      <c r="AN350" s="125"/>
      <c r="AO350" s="66"/>
      <c r="AP350" s="125"/>
      <c r="AQ350" s="125"/>
      <c r="AR350" s="125"/>
      <c r="AS350" s="125"/>
      <c r="AT350" s="125"/>
      <c r="AU350" s="125"/>
      <c r="AV350" s="125"/>
      <c r="AW350" s="126"/>
      <c r="AX350" s="126"/>
      <c r="AY350" s="126"/>
      <c r="AZ350" s="125"/>
      <c r="BA350" s="125"/>
      <c r="BB350" s="65"/>
      <c r="BC350" s="65"/>
      <c r="BD350" s="128"/>
      <c r="BE350" s="127"/>
      <c r="BF350" s="126"/>
      <c r="BG350" s="126"/>
      <c r="BH350" s="126"/>
      <c r="BI350" s="125"/>
      <c r="BJ350" s="125"/>
      <c r="BK350" s="125"/>
      <c r="BL350" s="125"/>
      <c r="BM350" s="125"/>
      <c r="BN350" s="125"/>
      <c r="BO350" s="129"/>
      <c r="BP350" s="66"/>
      <c r="BQ350" s="129"/>
      <c r="BR350" s="125"/>
      <c r="BS350" s="125"/>
      <c r="BT350" s="125"/>
      <c r="BU350" s="125"/>
      <c r="BV350" s="125"/>
      <c r="BW350" s="125"/>
      <c r="BX350" s="126"/>
      <c r="BY350" s="126"/>
      <c r="BZ350" s="126"/>
      <c r="CA350" s="125"/>
      <c r="CB350" s="125"/>
    </row>
    <row r="351" spans="1:80" x14ac:dyDescent="0.3">
      <c r="A351" s="65"/>
      <c r="B351" s="70"/>
      <c r="C351" s="70"/>
      <c r="D351" s="71"/>
      <c r="E351" s="71"/>
      <c r="F351" s="71"/>
      <c r="G351" s="70"/>
      <c r="H351" s="70"/>
      <c r="I351" s="70"/>
      <c r="J351" s="70"/>
      <c r="K351" s="70"/>
      <c r="L351" s="70"/>
      <c r="M351" s="70"/>
      <c r="N351" s="195"/>
      <c r="O351" s="70"/>
      <c r="P351" s="70"/>
      <c r="Q351" s="70"/>
      <c r="R351" s="70"/>
      <c r="S351" s="70"/>
      <c r="T351" s="70"/>
      <c r="U351" s="70"/>
      <c r="V351" s="71"/>
      <c r="W351" s="71"/>
      <c r="X351" s="71"/>
      <c r="Y351" s="70"/>
      <c r="Z351" s="70"/>
      <c r="AA351" s="65"/>
      <c r="AB351" s="65"/>
      <c r="AC351" s="128"/>
      <c r="AD351" s="127"/>
      <c r="AE351" s="126"/>
      <c r="AF351" s="126"/>
      <c r="AG351" s="126"/>
      <c r="AH351" s="125"/>
      <c r="AI351" s="125"/>
      <c r="AJ351" s="125"/>
      <c r="AK351" s="125"/>
      <c r="AL351" s="125"/>
      <c r="AM351" s="125"/>
      <c r="AN351" s="125"/>
      <c r="AO351" s="66"/>
      <c r="AP351" s="125"/>
      <c r="AQ351" s="125"/>
      <c r="AR351" s="125"/>
      <c r="AS351" s="125"/>
      <c r="AT351" s="125"/>
      <c r="AU351" s="125"/>
      <c r="AV351" s="125"/>
      <c r="AW351" s="126"/>
      <c r="AX351" s="126"/>
      <c r="AY351" s="126"/>
      <c r="AZ351" s="125"/>
      <c r="BA351" s="125"/>
      <c r="BB351" s="65"/>
      <c r="BC351" s="65"/>
      <c r="BD351" s="128"/>
      <c r="BE351" s="127"/>
      <c r="BF351" s="126"/>
      <c r="BG351" s="126"/>
      <c r="BH351" s="126"/>
      <c r="BI351" s="125"/>
      <c r="BJ351" s="125"/>
      <c r="BK351" s="125"/>
      <c r="BL351" s="125"/>
      <c r="BM351" s="125"/>
      <c r="BN351" s="125"/>
      <c r="BO351" s="129"/>
      <c r="BP351" s="66"/>
      <c r="BQ351" s="129"/>
      <c r="BR351" s="125"/>
      <c r="BS351" s="125"/>
      <c r="BT351" s="125"/>
      <c r="BU351" s="125"/>
      <c r="BV351" s="125"/>
      <c r="BW351" s="125"/>
      <c r="BX351" s="126"/>
      <c r="BY351" s="126"/>
      <c r="BZ351" s="126"/>
      <c r="CA351" s="125"/>
      <c r="CB351" s="125"/>
    </row>
    <row r="352" spans="1:80" x14ac:dyDescent="0.3">
      <c r="A352" s="65"/>
      <c r="B352" s="72"/>
      <c r="C352" s="73"/>
      <c r="D352" s="74"/>
      <c r="E352" s="74"/>
      <c r="F352" s="74"/>
      <c r="G352" s="75"/>
      <c r="H352" s="75"/>
      <c r="I352" s="75"/>
      <c r="J352" s="75"/>
      <c r="K352" s="75"/>
      <c r="L352" s="75"/>
      <c r="M352" s="80"/>
      <c r="N352" s="194"/>
      <c r="O352" s="70"/>
      <c r="P352" s="70"/>
      <c r="Q352" s="70"/>
      <c r="R352" s="70"/>
      <c r="S352" s="70"/>
      <c r="T352" s="70"/>
      <c r="U352" s="70"/>
      <c r="V352" s="71"/>
      <c r="W352" s="71"/>
      <c r="X352" s="71"/>
      <c r="Y352" s="70"/>
      <c r="Z352" s="70"/>
      <c r="AA352" s="65"/>
      <c r="AB352" s="65"/>
      <c r="AC352" s="128"/>
      <c r="AD352" s="127"/>
      <c r="AE352" s="126"/>
      <c r="AF352" s="126"/>
      <c r="AG352" s="126"/>
      <c r="AH352" s="125"/>
      <c r="AI352" s="125"/>
      <c r="AJ352" s="125"/>
      <c r="AK352" s="125"/>
      <c r="AL352" s="125"/>
      <c r="AM352" s="125"/>
      <c r="AN352" s="125"/>
      <c r="AO352" s="66"/>
      <c r="AP352" s="125"/>
      <c r="AQ352" s="125"/>
      <c r="AR352" s="125"/>
      <c r="AS352" s="125"/>
      <c r="AT352" s="125"/>
      <c r="AU352" s="125"/>
      <c r="AV352" s="125"/>
      <c r="AW352" s="126"/>
      <c r="AX352" s="126"/>
      <c r="AY352" s="126"/>
      <c r="AZ352" s="125"/>
      <c r="BA352" s="125"/>
      <c r="BB352" s="65"/>
      <c r="BC352" s="65"/>
      <c r="BD352" s="128"/>
      <c r="BE352" s="127"/>
      <c r="BF352" s="126"/>
      <c r="BG352" s="126"/>
      <c r="BH352" s="126"/>
      <c r="BI352" s="125"/>
      <c r="BJ352" s="125"/>
      <c r="BK352" s="125"/>
      <c r="BL352" s="125"/>
      <c r="BM352" s="125"/>
      <c r="BN352" s="125"/>
      <c r="BO352" s="129"/>
      <c r="BP352" s="66"/>
      <c r="BQ352" s="129"/>
      <c r="BR352" s="125"/>
      <c r="BS352" s="125"/>
      <c r="BT352" s="125"/>
      <c r="BU352" s="125"/>
      <c r="BV352" s="125"/>
      <c r="BW352" s="125"/>
      <c r="BX352" s="126"/>
      <c r="BY352" s="126"/>
      <c r="BZ352" s="126"/>
      <c r="CA352" s="125"/>
      <c r="CB352" s="125"/>
    </row>
    <row r="353" spans="1:80" x14ac:dyDescent="0.3">
      <c r="A353" s="65"/>
      <c r="B353" s="72"/>
      <c r="C353" s="73"/>
      <c r="D353" s="74"/>
      <c r="E353" s="74"/>
      <c r="F353" s="74"/>
      <c r="G353" s="75"/>
      <c r="H353" s="75"/>
      <c r="I353" s="75"/>
      <c r="J353" s="75"/>
      <c r="K353" s="75"/>
      <c r="L353" s="75"/>
      <c r="M353" s="80"/>
      <c r="N353" s="194"/>
      <c r="O353" s="70"/>
      <c r="P353" s="70"/>
      <c r="Q353" s="70"/>
      <c r="R353" s="70"/>
      <c r="S353" s="70"/>
      <c r="T353" s="70"/>
      <c r="U353" s="70"/>
      <c r="V353" s="71"/>
      <c r="W353" s="71"/>
      <c r="X353" s="71"/>
      <c r="Y353" s="70"/>
      <c r="Z353" s="70"/>
      <c r="AA353" s="65"/>
      <c r="AB353" s="65"/>
      <c r="AC353" s="128"/>
      <c r="AD353" s="127"/>
      <c r="AE353" s="126"/>
      <c r="AF353" s="126"/>
      <c r="AG353" s="126"/>
      <c r="AH353" s="125"/>
      <c r="AI353" s="125"/>
      <c r="AJ353" s="125"/>
      <c r="AK353" s="125"/>
      <c r="AL353" s="125"/>
      <c r="AM353" s="125"/>
      <c r="AN353" s="125"/>
      <c r="AO353" s="66"/>
      <c r="AP353" s="125"/>
      <c r="AQ353" s="125"/>
      <c r="AR353" s="125"/>
      <c r="AS353" s="125"/>
      <c r="AT353" s="125"/>
      <c r="AU353" s="125"/>
      <c r="AV353" s="125"/>
      <c r="AW353" s="126"/>
      <c r="AX353" s="126"/>
      <c r="AY353" s="126"/>
      <c r="AZ353" s="125"/>
      <c r="BA353" s="125"/>
      <c r="BB353" s="65"/>
      <c r="BC353" s="65"/>
      <c r="BD353" s="128"/>
      <c r="BE353" s="127"/>
      <c r="BF353" s="126"/>
      <c r="BG353" s="126"/>
      <c r="BH353" s="126"/>
      <c r="BI353" s="125"/>
      <c r="BJ353" s="125"/>
      <c r="BK353" s="125"/>
      <c r="BL353" s="125"/>
      <c r="BM353" s="125"/>
      <c r="BN353" s="125"/>
      <c r="BO353" s="129"/>
      <c r="BP353" s="66"/>
      <c r="BQ353" s="129"/>
      <c r="BR353" s="125"/>
      <c r="BS353" s="125"/>
      <c r="BT353" s="125"/>
      <c r="BU353" s="125"/>
      <c r="BV353" s="125"/>
      <c r="BW353" s="125"/>
      <c r="BX353" s="126"/>
      <c r="BY353" s="126"/>
      <c r="BZ353" s="126"/>
      <c r="CA353" s="125"/>
      <c r="CB353" s="125"/>
    </row>
    <row r="354" spans="1:80" x14ac:dyDescent="0.3">
      <c r="A354" s="65"/>
      <c r="B354" s="72"/>
      <c r="C354" s="73"/>
      <c r="D354" s="74"/>
      <c r="E354" s="74"/>
      <c r="F354" s="74"/>
      <c r="G354" s="75"/>
      <c r="H354" s="75"/>
      <c r="I354" s="75"/>
      <c r="J354" s="75"/>
      <c r="K354" s="75"/>
      <c r="L354" s="75"/>
      <c r="M354" s="80"/>
      <c r="N354" s="194"/>
      <c r="O354" s="70"/>
      <c r="P354" s="70"/>
      <c r="Q354" s="70"/>
      <c r="R354" s="70"/>
      <c r="S354" s="70"/>
      <c r="T354" s="70"/>
      <c r="U354" s="70"/>
      <c r="V354" s="71"/>
      <c r="W354" s="71"/>
      <c r="X354" s="71"/>
      <c r="Y354" s="70"/>
      <c r="Z354" s="70"/>
      <c r="AA354" s="65"/>
      <c r="AB354" s="65"/>
      <c r="AC354" s="128"/>
      <c r="AD354" s="127"/>
      <c r="AE354" s="126"/>
      <c r="AF354" s="126"/>
      <c r="AG354" s="126"/>
      <c r="AH354" s="125"/>
      <c r="AI354" s="125"/>
      <c r="AJ354" s="125"/>
      <c r="AK354" s="125"/>
      <c r="AL354" s="125"/>
      <c r="AM354" s="125"/>
      <c r="AN354" s="125"/>
      <c r="AO354" s="66"/>
      <c r="AP354" s="125"/>
      <c r="AQ354" s="125"/>
      <c r="AR354" s="125"/>
      <c r="AS354" s="125"/>
      <c r="AT354" s="125"/>
      <c r="AU354" s="125"/>
      <c r="AV354" s="125"/>
      <c r="AW354" s="126"/>
      <c r="AX354" s="126"/>
      <c r="AY354" s="126"/>
      <c r="AZ354" s="125"/>
      <c r="BA354" s="125"/>
      <c r="BB354" s="65"/>
      <c r="BC354" s="65"/>
      <c r="BD354" s="128"/>
      <c r="BE354" s="127"/>
      <c r="BF354" s="126"/>
      <c r="BG354" s="126"/>
      <c r="BH354" s="126"/>
      <c r="BI354" s="125"/>
      <c r="BJ354" s="125"/>
      <c r="BK354" s="125"/>
      <c r="BL354" s="125"/>
      <c r="BM354" s="125"/>
      <c r="BN354" s="125"/>
      <c r="BO354" s="129"/>
      <c r="BP354" s="66"/>
      <c r="BQ354" s="129"/>
      <c r="BR354" s="125"/>
      <c r="BS354" s="125"/>
      <c r="BT354" s="125"/>
      <c r="BU354" s="125"/>
      <c r="BV354" s="125"/>
      <c r="BW354" s="125"/>
      <c r="BX354" s="126"/>
      <c r="BY354" s="126"/>
      <c r="BZ354" s="126"/>
      <c r="CA354" s="125"/>
      <c r="CB354" s="125"/>
    </row>
    <row r="355" spans="1:80" x14ac:dyDescent="0.3">
      <c r="A355" s="65"/>
      <c r="B355" s="72"/>
      <c r="C355" s="73"/>
      <c r="D355" s="74"/>
      <c r="E355" s="74"/>
      <c r="F355" s="74"/>
      <c r="G355" s="75"/>
      <c r="H355" s="75"/>
      <c r="I355" s="75"/>
      <c r="J355" s="75"/>
      <c r="K355" s="75"/>
      <c r="L355" s="75"/>
      <c r="M355" s="80"/>
      <c r="N355" s="194"/>
      <c r="O355" s="70"/>
      <c r="P355" s="70"/>
      <c r="Q355" s="70"/>
      <c r="R355" s="70"/>
      <c r="S355" s="70"/>
      <c r="T355" s="70"/>
      <c r="U355" s="70"/>
      <c r="V355" s="71"/>
      <c r="W355" s="71"/>
      <c r="X355" s="71"/>
      <c r="Y355" s="70"/>
      <c r="Z355" s="70"/>
      <c r="AA355" s="65"/>
      <c r="AB355" s="65"/>
      <c r="AC355" s="128"/>
      <c r="AD355" s="127"/>
      <c r="AE355" s="126"/>
      <c r="AF355" s="126"/>
      <c r="AG355" s="126"/>
      <c r="AH355" s="125"/>
      <c r="AI355" s="125"/>
      <c r="AJ355" s="125"/>
      <c r="AK355" s="125"/>
      <c r="AL355" s="125"/>
      <c r="AM355" s="125"/>
      <c r="AN355" s="125"/>
      <c r="AO355" s="66"/>
      <c r="AP355" s="125"/>
      <c r="AQ355" s="125"/>
      <c r="AR355" s="125"/>
      <c r="AS355" s="125"/>
      <c r="AT355" s="125"/>
      <c r="AU355" s="125"/>
      <c r="AV355" s="125"/>
      <c r="AW355" s="126"/>
      <c r="AX355" s="126"/>
      <c r="AY355" s="126"/>
      <c r="AZ355" s="125"/>
      <c r="BA355" s="125"/>
      <c r="BB355" s="65"/>
      <c r="BC355" s="65"/>
      <c r="BD355" s="128"/>
      <c r="BE355" s="127"/>
      <c r="BF355" s="126"/>
      <c r="BG355" s="126"/>
      <c r="BH355" s="126"/>
      <c r="BI355" s="125"/>
      <c r="BJ355" s="125"/>
      <c r="BK355" s="125"/>
      <c r="BL355" s="125"/>
      <c r="BM355" s="125"/>
      <c r="BN355" s="125"/>
      <c r="BO355" s="129"/>
      <c r="BP355" s="66"/>
      <c r="BQ355" s="129"/>
      <c r="BR355" s="125"/>
      <c r="BS355" s="125"/>
      <c r="BT355" s="125"/>
      <c r="BU355" s="125"/>
      <c r="BV355" s="125"/>
      <c r="BW355" s="125"/>
      <c r="BX355" s="126"/>
      <c r="BY355" s="126"/>
      <c r="BZ355" s="126"/>
      <c r="CA355" s="125"/>
      <c r="CB355" s="125"/>
    </row>
    <row r="356" spans="1:80" x14ac:dyDescent="0.3">
      <c r="A356" s="65"/>
      <c r="B356" s="72"/>
      <c r="C356" s="73"/>
      <c r="D356" s="74"/>
      <c r="E356" s="74"/>
      <c r="F356" s="74"/>
      <c r="G356" s="75"/>
      <c r="H356" s="75"/>
      <c r="I356" s="75"/>
      <c r="J356" s="75"/>
      <c r="K356" s="75"/>
      <c r="L356" s="75"/>
      <c r="M356" s="80"/>
      <c r="N356" s="194"/>
      <c r="O356" s="70"/>
      <c r="P356" s="70"/>
      <c r="Q356" s="70"/>
      <c r="R356" s="70"/>
      <c r="S356" s="70"/>
      <c r="T356" s="70"/>
      <c r="U356" s="70"/>
      <c r="V356" s="71"/>
      <c r="W356" s="71"/>
      <c r="X356" s="71"/>
      <c r="Y356" s="70"/>
      <c r="Z356" s="70"/>
      <c r="AA356" s="65"/>
      <c r="AB356" s="65"/>
      <c r="AC356" s="128"/>
      <c r="AD356" s="127"/>
      <c r="AE356" s="126"/>
      <c r="AF356" s="126"/>
      <c r="AG356" s="126"/>
      <c r="AH356" s="125"/>
      <c r="AI356" s="125"/>
      <c r="AJ356" s="125"/>
      <c r="AK356" s="125"/>
      <c r="AL356" s="125"/>
      <c r="AM356" s="125"/>
      <c r="AN356" s="125"/>
      <c r="AO356" s="66"/>
      <c r="AP356" s="125"/>
      <c r="AQ356" s="125"/>
      <c r="AR356" s="125"/>
      <c r="AS356" s="125"/>
      <c r="AT356" s="125"/>
      <c r="AU356" s="125"/>
      <c r="AV356" s="125"/>
      <c r="AW356" s="126"/>
      <c r="AX356" s="126"/>
      <c r="AY356" s="126"/>
      <c r="AZ356" s="125"/>
      <c r="BA356" s="125"/>
      <c r="BB356" s="65"/>
      <c r="BC356" s="65"/>
      <c r="BD356" s="128"/>
      <c r="BE356" s="127"/>
      <c r="BF356" s="126"/>
      <c r="BG356" s="126"/>
      <c r="BH356" s="126"/>
      <c r="BI356" s="125"/>
      <c r="BJ356" s="125"/>
      <c r="BK356" s="125"/>
      <c r="BL356" s="125"/>
      <c r="BM356" s="125"/>
      <c r="BN356" s="125"/>
      <c r="BO356" s="129"/>
      <c r="BP356" s="66"/>
      <c r="BQ356" s="129"/>
      <c r="BR356" s="125"/>
      <c r="BS356" s="125"/>
      <c r="BT356" s="125"/>
      <c r="BU356" s="125"/>
      <c r="BV356" s="125"/>
      <c r="BW356" s="125"/>
      <c r="BX356" s="126"/>
      <c r="BY356" s="126"/>
      <c r="BZ356" s="126"/>
      <c r="CA356" s="125"/>
      <c r="CB356" s="125"/>
    </row>
    <row r="357" spans="1:80" x14ac:dyDescent="0.3">
      <c r="A357" s="65"/>
      <c r="B357" s="72"/>
      <c r="C357" s="73"/>
      <c r="D357" s="74"/>
      <c r="E357" s="74"/>
      <c r="F357" s="74"/>
      <c r="G357" s="75"/>
      <c r="H357" s="75"/>
      <c r="I357" s="75"/>
      <c r="J357" s="75"/>
      <c r="K357" s="75"/>
      <c r="L357" s="75"/>
      <c r="M357" s="80"/>
      <c r="N357" s="194"/>
      <c r="O357" s="70"/>
      <c r="P357" s="70"/>
      <c r="Q357" s="70"/>
      <c r="R357" s="70"/>
      <c r="S357" s="70"/>
      <c r="T357" s="70"/>
      <c r="U357" s="70"/>
      <c r="V357" s="71"/>
      <c r="W357" s="71"/>
      <c r="X357" s="71"/>
      <c r="Y357" s="70"/>
      <c r="Z357" s="70"/>
      <c r="AA357" s="65"/>
      <c r="AB357" s="65"/>
      <c r="AC357" s="128"/>
      <c r="AD357" s="127"/>
      <c r="AE357" s="126"/>
      <c r="AF357" s="126"/>
      <c r="AG357" s="126"/>
      <c r="AH357" s="125"/>
      <c r="AI357" s="125"/>
      <c r="AJ357" s="125"/>
      <c r="AK357" s="125"/>
      <c r="AL357" s="125"/>
      <c r="AM357" s="125"/>
      <c r="AN357" s="125"/>
      <c r="AO357" s="66"/>
      <c r="AP357" s="125"/>
      <c r="AQ357" s="125"/>
      <c r="AR357" s="125"/>
      <c r="AS357" s="125"/>
      <c r="AT357" s="125"/>
      <c r="AU357" s="125"/>
      <c r="AV357" s="125"/>
      <c r="AW357" s="126"/>
      <c r="AX357" s="126"/>
      <c r="AY357" s="126"/>
      <c r="AZ357" s="125"/>
      <c r="BA357" s="125"/>
      <c r="BB357" s="65"/>
      <c r="BC357" s="65"/>
      <c r="BD357" s="128"/>
      <c r="BE357" s="127"/>
      <c r="BF357" s="126"/>
      <c r="BG357" s="126"/>
      <c r="BH357" s="126"/>
      <c r="BI357" s="125"/>
      <c r="BJ357" s="125"/>
      <c r="BK357" s="125"/>
      <c r="BL357" s="125"/>
      <c r="BM357" s="125"/>
      <c r="BN357" s="125"/>
      <c r="BO357" s="129"/>
      <c r="BP357" s="66"/>
      <c r="BQ357" s="129"/>
      <c r="BR357" s="125"/>
      <c r="BS357" s="125"/>
      <c r="BT357" s="125"/>
      <c r="BU357" s="125"/>
      <c r="BV357" s="125"/>
      <c r="BW357" s="125"/>
      <c r="BX357" s="126"/>
      <c r="BY357" s="126"/>
      <c r="BZ357" s="126"/>
      <c r="CA357" s="125"/>
      <c r="CB357" s="125"/>
    </row>
    <row r="358" spans="1:80" x14ac:dyDescent="0.3">
      <c r="A358" s="65"/>
      <c r="B358" s="72"/>
      <c r="C358" s="73"/>
      <c r="D358" s="74"/>
      <c r="E358" s="74"/>
      <c r="F358" s="74"/>
      <c r="G358" s="75"/>
      <c r="H358" s="75"/>
      <c r="I358" s="75"/>
      <c r="J358" s="75"/>
      <c r="K358" s="75"/>
      <c r="L358" s="75"/>
      <c r="M358" s="80"/>
      <c r="N358" s="194"/>
      <c r="O358" s="70"/>
      <c r="P358" s="70"/>
      <c r="Q358" s="70"/>
      <c r="R358" s="70"/>
      <c r="S358" s="70"/>
      <c r="T358" s="70"/>
      <c r="U358" s="70"/>
      <c r="V358" s="71"/>
      <c r="W358" s="71"/>
      <c r="X358" s="71"/>
      <c r="Y358" s="70"/>
      <c r="Z358" s="70"/>
      <c r="AA358" s="65"/>
      <c r="AB358" s="65"/>
      <c r="AC358" s="128"/>
      <c r="AD358" s="127"/>
      <c r="AE358" s="126"/>
      <c r="AF358" s="126"/>
      <c r="AG358" s="126"/>
      <c r="AH358" s="125"/>
      <c r="AI358" s="125"/>
      <c r="AJ358" s="125"/>
      <c r="AK358" s="125"/>
      <c r="AL358" s="125"/>
      <c r="AM358" s="125"/>
      <c r="AN358" s="125"/>
      <c r="AO358" s="66"/>
      <c r="AP358" s="125"/>
      <c r="AQ358" s="125"/>
      <c r="AR358" s="125"/>
      <c r="AS358" s="125"/>
      <c r="AT358" s="125"/>
      <c r="AU358" s="125"/>
      <c r="AV358" s="125"/>
      <c r="AW358" s="126"/>
      <c r="AX358" s="126"/>
      <c r="AY358" s="126"/>
      <c r="AZ358" s="125"/>
      <c r="BA358" s="125"/>
      <c r="BB358" s="65"/>
      <c r="BC358" s="65"/>
      <c r="BD358" s="128"/>
      <c r="BE358" s="127"/>
      <c r="BF358" s="126"/>
      <c r="BG358" s="126"/>
      <c r="BH358" s="126"/>
      <c r="BI358" s="125"/>
      <c r="BJ358" s="125"/>
      <c r="BK358" s="125"/>
      <c r="BL358" s="125"/>
      <c r="BM358" s="125"/>
      <c r="BN358" s="125"/>
      <c r="BO358" s="129"/>
      <c r="BP358" s="66"/>
      <c r="BQ358" s="129"/>
      <c r="BR358" s="125"/>
      <c r="BS358" s="125"/>
      <c r="BT358" s="125"/>
      <c r="BU358" s="125"/>
      <c r="BV358" s="125"/>
      <c r="BW358" s="125"/>
      <c r="BX358" s="126"/>
      <c r="BY358" s="126"/>
      <c r="BZ358" s="126"/>
      <c r="CA358" s="125"/>
      <c r="CB358" s="125"/>
    </row>
    <row r="359" spans="1:80" x14ac:dyDescent="0.3">
      <c r="A359" s="65"/>
      <c r="B359" s="72"/>
      <c r="C359" s="73"/>
      <c r="D359" s="74"/>
      <c r="E359" s="74"/>
      <c r="F359" s="74"/>
      <c r="G359" s="75"/>
      <c r="H359" s="75"/>
      <c r="I359" s="75"/>
      <c r="J359" s="75"/>
      <c r="K359" s="75"/>
      <c r="L359" s="75"/>
      <c r="M359" s="80"/>
      <c r="N359" s="194"/>
      <c r="O359" s="70"/>
      <c r="P359" s="70"/>
      <c r="Q359" s="70"/>
      <c r="R359" s="70"/>
      <c r="S359" s="70"/>
      <c r="T359" s="70"/>
      <c r="U359" s="70"/>
      <c r="V359" s="71"/>
      <c r="W359" s="71"/>
      <c r="X359" s="71"/>
      <c r="Y359" s="70"/>
      <c r="Z359" s="70"/>
      <c r="AA359" s="65"/>
      <c r="AB359" s="65"/>
      <c r="AC359" s="128"/>
      <c r="AD359" s="127"/>
      <c r="AE359" s="126"/>
      <c r="AF359" s="126"/>
      <c r="AG359" s="126"/>
      <c r="AH359" s="125"/>
      <c r="AI359" s="125"/>
      <c r="AJ359" s="125"/>
      <c r="AK359" s="125"/>
      <c r="AL359" s="125"/>
      <c r="AM359" s="125"/>
      <c r="AN359" s="125"/>
      <c r="AO359" s="66"/>
      <c r="AP359" s="125"/>
      <c r="AQ359" s="125"/>
      <c r="AR359" s="125"/>
      <c r="AS359" s="125"/>
      <c r="AT359" s="125"/>
      <c r="AU359" s="125"/>
      <c r="AV359" s="125"/>
      <c r="AW359" s="126"/>
      <c r="AX359" s="126"/>
      <c r="AY359" s="126"/>
      <c r="AZ359" s="125"/>
      <c r="BA359" s="125"/>
      <c r="BB359" s="65"/>
      <c r="BC359" s="65"/>
      <c r="BD359" s="128"/>
      <c r="BE359" s="127"/>
      <c r="BF359" s="126"/>
      <c r="BG359" s="126"/>
      <c r="BH359" s="126"/>
      <c r="BI359" s="125"/>
      <c r="BJ359" s="125"/>
      <c r="BK359" s="125"/>
      <c r="BL359" s="125"/>
      <c r="BM359" s="125"/>
      <c r="BN359" s="125"/>
      <c r="BO359" s="129"/>
      <c r="BP359" s="66"/>
      <c r="BQ359" s="129"/>
      <c r="BR359" s="125"/>
      <c r="BS359" s="125"/>
      <c r="BT359" s="125"/>
      <c r="BU359" s="125"/>
      <c r="BV359" s="125"/>
      <c r="BW359" s="125"/>
      <c r="BX359" s="126"/>
      <c r="BY359" s="126"/>
      <c r="BZ359" s="126"/>
      <c r="CA359" s="125"/>
      <c r="CB359" s="125"/>
    </row>
    <row r="360" spans="1:80" x14ac:dyDescent="0.3">
      <c r="A360" s="65"/>
      <c r="B360" s="72"/>
      <c r="C360" s="73"/>
      <c r="D360" s="74"/>
      <c r="E360" s="74"/>
      <c r="F360" s="74"/>
      <c r="G360" s="75"/>
      <c r="H360" s="75"/>
      <c r="I360" s="75"/>
      <c r="J360" s="75"/>
      <c r="K360" s="75"/>
      <c r="L360" s="75"/>
      <c r="M360" s="80"/>
      <c r="N360" s="194"/>
      <c r="O360" s="70"/>
      <c r="P360" s="70"/>
      <c r="Q360" s="70"/>
      <c r="R360" s="70"/>
      <c r="S360" s="70"/>
      <c r="T360" s="70"/>
      <c r="U360" s="70"/>
      <c r="V360" s="71"/>
      <c r="W360" s="71"/>
      <c r="X360" s="71"/>
      <c r="Y360" s="70"/>
      <c r="Z360" s="70"/>
      <c r="AA360" s="65"/>
      <c r="AB360" s="65"/>
      <c r="AC360" s="128"/>
      <c r="AD360" s="127"/>
      <c r="AE360" s="126"/>
      <c r="AF360" s="126"/>
      <c r="AG360" s="126"/>
      <c r="AH360" s="125"/>
      <c r="AI360" s="125"/>
      <c r="AJ360" s="125"/>
      <c r="AK360" s="125"/>
      <c r="AL360" s="125"/>
      <c r="AM360" s="125"/>
      <c r="AN360" s="125"/>
      <c r="AO360" s="66"/>
      <c r="AP360" s="125"/>
      <c r="AQ360" s="125"/>
      <c r="AR360" s="125"/>
      <c r="AS360" s="125"/>
      <c r="AT360" s="125"/>
      <c r="AU360" s="125"/>
      <c r="AV360" s="125"/>
      <c r="AW360" s="126"/>
      <c r="AX360" s="126"/>
      <c r="AY360" s="126"/>
      <c r="AZ360" s="125"/>
      <c r="BA360" s="125"/>
      <c r="BB360" s="65"/>
      <c r="BC360" s="65"/>
      <c r="BD360" s="128"/>
      <c r="BE360" s="127"/>
      <c r="BF360" s="126"/>
      <c r="BG360" s="126"/>
      <c r="BH360" s="126"/>
      <c r="BI360" s="125"/>
      <c r="BJ360" s="125"/>
      <c r="BK360" s="125"/>
      <c r="BL360" s="125"/>
      <c r="BM360" s="125"/>
      <c r="BN360" s="125"/>
      <c r="BO360" s="129"/>
      <c r="BP360" s="66"/>
      <c r="BQ360" s="129"/>
      <c r="BR360" s="125"/>
      <c r="BS360" s="125"/>
      <c r="BT360" s="125"/>
      <c r="BU360" s="125"/>
      <c r="BV360" s="125"/>
      <c r="BW360" s="125"/>
      <c r="BX360" s="126"/>
      <c r="BY360" s="126"/>
      <c r="BZ360" s="126"/>
      <c r="CA360" s="125"/>
      <c r="CB360" s="125"/>
    </row>
    <row r="361" spans="1:80" x14ac:dyDescent="0.3">
      <c r="A361" s="65"/>
      <c r="B361" s="72"/>
      <c r="C361" s="73"/>
      <c r="D361" s="74"/>
      <c r="E361" s="74"/>
      <c r="F361" s="74"/>
      <c r="G361" s="75"/>
      <c r="H361" s="75"/>
      <c r="I361" s="75"/>
      <c r="J361" s="75"/>
      <c r="K361" s="75"/>
      <c r="L361" s="75"/>
      <c r="M361" s="80"/>
      <c r="N361" s="194"/>
      <c r="O361" s="70"/>
      <c r="P361" s="70"/>
      <c r="Q361" s="70"/>
      <c r="R361" s="70"/>
      <c r="S361" s="70"/>
      <c r="T361" s="70"/>
      <c r="U361" s="70"/>
      <c r="V361" s="71"/>
      <c r="W361" s="71"/>
      <c r="X361" s="71"/>
      <c r="Y361" s="70"/>
      <c r="Z361" s="70"/>
      <c r="AA361" s="65"/>
      <c r="AB361" s="65"/>
      <c r="AC361" s="128"/>
      <c r="AD361" s="127"/>
      <c r="AE361" s="126"/>
      <c r="AF361" s="126"/>
      <c r="AG361" s="126"/>
      <c r="AH361" s="125"/>
      <c r="AI361" s="125"/>
      <c r="AJ361" s="125"/>
      <c r="AK361" s="125"/>
      <c r="AL361" s="125"/>
      <c r="AM361" s="125"/>
      <c r="AN361" s="125"/>
      <c r="AO361" s="66"/>
      <c r="AP361" s="125"/>
      <c r="AQ361" s="125"/>
      <c r="AR361" s="125"/>
      <c r="AS361" s="125"/>
      <c r="AT361" s="125"/>
      <c r="AU361" s="125"/>
      <c r="AV361" s="125"/>
      <c r="AW361" s="126"/>
      <c r="AX361" s="126"/>
      <c r="AY361" s="126"/>
      <c r="AZ361" s="125"/>
      <c r="BA361" s="125"/>
      <c r="BB361" s="65"/>
      <c r="BC361" s="65"/>
      <c r="BD361" s="128"/>
      <c r="BE361" s="127"/>
      <c r="BF361" s="126"/>
      <c r="BG361" s="126"/>
      <c r="BH361" s="126"/>
      <c r="BI361" s="125"/>
      <c r="BJ361" s="125"/>
      <c r="BK361" s="125"/>
      <c r="BL361" s="125"/>
      <c r="BM361" s="125"/>
      <c r="BN361" s="125"/>
      <c r="BO361" s="129"/>
      <c r="BP361" s="66"/>
      <c r="BQ361" s="129"/>
      <c r="BR361" s="125"/>
      <c r="BS361" s="125"/>
      <c r="BT361" s="125"/>
      <c r="BU361" s="125"/>
      <c r="BV361" s="125"/>
      <c r="BW361" s="125"/>
      <c r="BX361" s="126"/>
      <c r="BY361" s="126"/>
      <c r="BZ361" s="126"/>
      <c r="CA361" s="125"/>
      <c r="CB361" s="125"/>
    </row>
    <row r="362" spans="1:80" x14ac:dyDescent="0.3">
      <c r="A362" s="65"/>
      <c r="B362" s="72"/>
      <c r="C362" s="73"/>
      <c r="D362" s="74"/>
      <c r="E362" s="74"/>
      <c r="F362" s="74"/>
      <c r="G362" s="75"/>
      <c r="H362" s="75"/>
      <c r="I362" s="75"/>
      <c r="J362" s="75"/>
      <c r="K362" s="75"/>
      <c r="L362" s="75"/>
      <c r="M362" s="80"/>
      <c r="N362" s="194"/>
      <c r="O362" s="70"/>
      <c r="P362" s="70"/>
      <c r="Q362" s="70"/>
      <c r="R362" s="70"/>
      <c r="S362" s="70"/>
      <c r="T362" s="70"/>
      <c r="U362" s="70"/>
      <c r="V362" s="71"/>
      <c r="W362" s="71"/>
      <c r="X362" s="71"/>
      <c r="Y362" s="70"/>
      <c r="Z362" s="70"/>
      <c r="AA362" s="65"/>
      <c r="AB362" s="65"/>
      <c r="AC362" s="128"/>
      <c r="AD362" s="127"/>
      <c r="AE362" s="126"/>
      <c r="AF362" s="126"/>
      <c r="AG362" s="126"/>
      <c r="AH362" s="125"/>
      <c r="AI362" s="125"/>
      <c r="AJ362" s="125"/>
      <c r="AK362" s="125"/>
      <c r="AL362" s="125"/>
      <c r="AM362" s="125"/>
      <c r="AN362" s="125"/>
      <c r="AO362" s="66"/>
      <c r="AP362" s="125"/>
      <c r="AQ362" s="125"/>
      <c r="AR362" s="125"/>
      <c r="AS362" s="125"/>
      <c r="AT362" s="125"/>
      <c r="AU362" s="125"/>
      <c r="AV362" s="125"/>
      <c r="AW362" s="126"/>
      <c r="AX362" s="126"/>
      <c r="AY362" s="126"/>
      <c r="AZ362" s="125"/>
      <c r="BA362" s="125"/>
      <c r="BB362" s="65"/>
      <c r="BC362" s="65"/>
      <c r="BD362" s="128"/>
      <c r="BE362" s="127"/>
      <c r="BF362" s="126"/>
      <c r="BG362" s="126"/>
      <c r="BH362" s="126"/>
      <c r="BI362" s="125"/>
      <c r="BJ362" s="125"/>
      <c r="BK362" s="125"/>
      <c r="BL362" s="125"/>
      <c r="BM362" s="125"/>
      <c r="BN362" s="125"/>
      <c r="BO362" s="129"/>
      <c r="BP362" s="66"/>
      <c r="BQ362" s="129"/>
      <c r="BR362" s="125"/>
      <c r="BS362" s="125"/>
      <c r="BT362" s="125"/>
      <c r="BU362" s="125"/>
      <c r="BV362" s="125"/>
      <c r="BW362" s="125"/>
      <c r="BX362" s="126"/>
      <c r="BY362" s="126"/>
      <c r="BZ362" s="126"/>
      <c r="CA362" s="125"/>
      <c r="CB362" s="125"/>
    </row>
    <row r="363" spans="1:80" x14ac:dyDescent="0.3">
      <c r="A363" s="65"/>
      <c r="B363" s="72"/>
      <c r="C363" s="73"/>
      <c r="D363" s="74"/>
      <c r="E363" s="74"/>
      <c r="F363" s="74"/>
      <c r="G363" s="75"/>
      <c r="H363" s="75"/>
      <c r="I363" s="75"/>
      <c r="J363" s="75"/>
      <c r="K363" s="75"/>
      <c r="L363" s="75"/>
      <c r="M363" s="80"/>
      <c r="N363" s="194"/>
      <c r="O363" s="70"/>
      <c r="P363" s="70"/>
      <c r="Q363" s="70"/>
      <c r="R363" s="70"/>
      <c r="S363" s="70"/>
      <c r="T363" s="70"/>
      <c r="U363" s="70"/>
      <c r="V363" s="71"/>
      <c r="W363" s="71"/>
      <c r="X363" s="71"/>
      <c r="Y363" s="70"/>
      <c r="Z363" s="70"/>
      <c r="AA363" s="65"/>
      <c r="AB363" s="65"/>
      <c r="AC363" s="128"/>
      <c r="AD363" s="127"/>
      <c r="AE363" s="126"/>
      <c r="AF363" s="126"/>
      <c r="AG363" s="126"/>
      <c r="AH363" s="125"/>
      <c r="AI363" s="125"/>
      <c r="AJ363" s="125"/>
      <c r="AK363" s="125"/>
      <c r="AL363" s="125"/>
      <c r="AM363" s="125"/>
      <c r="AN363" s="125"/>
      <c r="AO363" s="66"/>
      <c r="AP363" s="125"/>
      <c r="AQ363" s="125"/>
      <c r="AR363" s="125"/>
      <c r="AS363" s="125"/>
      <c r="AT363" s="125"/>
      <c r="AU363" s="125"/>
      <c r="AV363" s="125"/>
      <c r="AW363" s="126"/>
      <c r="AX363" s="126"/>
      <c r="AY363" s="126"/>
      <c r="AZ363" s="125"/>
      <c r="BA363" s="125"/>
      <c r="BB363" s="65"/>
      <c r="BC363" s="65"/>
      <c r="BD363" s="128"/>
      <c r="BE363" s="127"/>
      <c r="BF363" s="126"/>
      <c r="BG363" s="126"/>
      <c r="BH363" s="126"/>
      <c r="BI363" s="125"/>
      <c r="BJ363" s="125"/>
      <c r="BK363" s="125"/>
      <c r="BL363" s="125"/>
      <c r="BM363" s="125"/>
      <c r="BN363" s="125"/>
      <c r="BO363" s="129"/>
      <c r="BP363" s="66"/>
      <c r="BQ363" s="129"/>
      <c r="BR363" s="125"/>
      <c r="BS363" s="125"/>
      <c r="BT363" s="125"/>
      <c r="BU363" s="125"/>
      <c r="BV363" s="125"/>
      <c r="BW363" s="125"/>
      <c r="BX363" s="126"/>
      <c r="BY363" s="126"/>
      <c r="BZ363" s="126"/>
      <c r="CA363" s="125"/>
      <c r="CB363" s="125"/>
    </row>
    <row r="364" spans="1:80" x14ac:dyDescent="0.3">
      <c r="A364" s="65"/>
      <c r="B364" s="72"/>
      <c r="C364" s="73"/>
      <c r="D364" s="74"/>
      <c r="E364" s="74"/>
      <c r="F364" s="74"/>
      <c r="G364" s="75"/>
      <c r="H364" s="75"/>
      <c r="I364" s="75"/>
      <c r="J364" s="75"/>
      <c r="K364" s="75"/>
      <c r="L364" s="75"/>
      <c r="M364" s="80"/>
      <c r="N364" s="194"/>
      <c r="O364" s="70"/>
      <c r="P364" s="70"/>
      <c r="Q364" s="70"/>
      <c r="R364" s="70"/>
      <c r="S364" s="70"/>
      <c r="T364" s="70"/>
      <c r="U364" s="70"/>
      <c r="V364" s="71"/>
      <c r="W364" s="71"/>
      <c r="X364" s="71"/>
      <c r="Y364" s="70"/>
      <c r="Z364" s="70"/>
      <c r="AA364" s="65"/>
      <c r="AB364" s="65"/>
      <c r="AC364" s="128"/>
      <c r="AD364" s="127"/>
      <c r="AE364" s="126"/>
      <c r="AF364" s="126"/>
      <c r="AG364" s="126"/>
      <c r="AH364" s="125"/>
      <c r="AI364" s="125"/>
      <c r="AJ364" s="125"/>
      <c r="AK364" s="125"/>
      <c r="AL364" s="125"/>
      <c r="AM364" s="125"/>
      <c r="AN364" s="125"/>
      <c r="AO364" s="66"/>
      <c r="AP364" s="125"/>
      <c r="AQ364" s="125"/>
      <c r="AR364" s="125"/>
      <c r="AS364" s="125"/>
      <c r="AT364" s="125"/>
      <c r="AU364" s="125"/>
      <c r="AV364" s="125"/>
      <c r="AW364" s="126"/>
      <c r="AX364" s="126"/>
      <c r="AY364" s="126"/>
      <c r="AZ364" s="125"/>
      <c r="BA364" s="125"/>
      <c r="BB364" s="65"/>
      <c r="BC364" s="65"/>
      <c r="BD364" s="128"/>
      <c r="BE364" s="127"/>
      <c r="BF364" s="126"/>
      <c r="BG364" s="126"/>
      <c r="BH364" s="126"/>
      <c r="BI364" s="125"/>
      <c r="BJ364" s="125"/>
      <c r="BK364" s="125"/>
      <c r="BL364" s="125"/>
      <c r="BM364" s="125"/>
      <c r="BN364" s="125"/>
      <c r="BO364" s="129"/>
      <c r="BP364" s="66"/>
      <c r="BQ364" s="129"/>
      <c r="BR364" s="125"/>
      <c r="BS364" s="125"/>
      <c r="BT364" s="125"/>
      <c r="BU364" s="125"/>
      <c r="BV364" s="125"/>
      <c r="BW364" s="125"/>
      <c r="BX364" s="126"/>
      <c r="BY364" s="126"/>
      <c r="BZ364" s="126"/>
      <c r="CA364" s="125"/>
      <c r="CB364" s="125"/>
    </row>
    <row r="365" spans="1:80" x14ac:dyDescent="0.3">
      <c r="A365" s="65"/>
      <c r="B365" s="72"/>
      <c r="C365" s="73"/>
      <c r="D365" s="74"/>
      <c r="E365" s="74"/>
      <c r="F365" s="74"/>
      <c r="G365" s="75"/>
      <c r="H365" s="75"/>
      <c r="I365" s="75"/>
      <c r="J365" s="75"/>
      <c r="K365" s="75"/>
      <c r="L365" s="75"/>
      <c r="M365" s="80"/>
      <c r="N365" s="194"/>
      <c r="O365" s="70"/>
      <c r="P365" s="70"/>
      <c r="Q365" s="70"/>
      <c r="R365" s="70"/>
      <c r="S365" s="70"/>
      <c r="T365" s="70"/>
      <c r="U365" s="70"/>
      <c r="V365" s="71"/>
      <c r="W365" s="71"/>
      <c r="X365" s="71"/>
      <c r="Y365" s="70"/>
      <c r="Z365" s="70"/>
      <c r="AA365" s="65"/>
      <c r="AB365" s="65"/>
      <c r="AC365" s="65"/>
      <c r="AD365" s="65"/>
      <c r="AE365" s="65"/>
      <c r="AF365" s="65"/>
      <c r="AG365" s="65"/>
      <c r="AH365" s="65"/>
      <c r="AI365" s="65"/>
      <c r="AJ365" s="65"/>
      <c r="AK365" s="65"/>
      <c r="AL365" s="65"/>
      <c r="AM365" s="65"/>
      <c r="AN365" s="125"/>
      <c r="AO365" s="66"/>
      <c r="AP365" s="125"/>
      <c r="AQ365" s="65"/>
      <c r="AR365" s="65"/>
      <c r="AS365" s="65"/>
      <c r="AT365" s="65"/>
      <c r="AU365" s="65"/>
      <c r="AV365" s="65"/>
      <c r="AW365" s="65"/>
      <c r="AX365" s="65"/>
      <c r="AY365" s="65"/>
      <c r="AZ365" s="65"/>
      <c r="BA365" s="65"/>
      <c r="BB365" s="65"/>
      <c r="BC365" s="65"/>
      <c r="BD365" s="65"/>
      <c r="BE365" s="65"/>
      <c r="BF365" s="65"/>
      <c r="BG365" s="65"/>
      <c r="BH365" s="65"/>
      <c r="BI365" s="65"/>
      <c r="BJ365" s="65"/>
      <c r="BK365" s="65"/>
      <c r="BL365" s="65"/>
      <c r="BM365" s="65"/>
      <c r="BN365" s="65"/>
      <c r="BO365" s="65"/>
      <c r="BP365" s="66"/>
      <c r="BQ365" s="65"/>
      <c r="BR365" s="65"/>
      <c r="BS365" s="65"/>
      <c r="BT365" s="65"/>
      <c r="BU365" s="65"/>
      <c r="BV365" s="65"/>
      <c r="BW365" s="65"/>
      <c r="BX365" s="65"/>
      <c r="BY365" s="65"/>
      <c r="BZ365" s="65"/>
      <c r="CA365" s="65"/>
      <c r="CB365" s="65"/>
    </row>
    <row r="366" spans="1:80" x14ac:dyDescent="0.3">
      <c r="A366" s="65"/>
      <c r="B366" s="72"/>
      <c r="C366" s="73"/>
      <c r="D366" s="74"/>
      <c r="E366" s="74"/>
      <c r="F366" s="74"/>
      <c r="G366" s="75"/>
      <c r="H366" s="75"/>
      <c r="I366" s="75"/>
      <c r="J366" s="75"/>
      <c r="K366" s="75"/>
      <c r="L366" s="75"/>
      <c r="M366" s="80"/>
      <c r="N366" s="194"/>
      <c r="O366" s="70"/>
      <c r="P366" s="70"/>
      <c r="Q366" s="70"/>
      <c r="R366" s="70"/>
      <c r="S366" s="70"/>
      <c r="T366" s="70"/>
      <c r="U366" s="70"/>
      <c r="V366" s="71"/>
      <c r="W366" s="71"/>
      <c r="X366" s="71"/>
      <c r="Y366" s="70"/>
      <c r="Z366" s="70"/>
      <c r="AA366" s="65"/>
      <c r="AB366" s="65"/>
      <c r="AC366" s="82"/>
      <c r="AD366" s="82"/>
      <c r="AE366" s="82"/>
      <c r="AF366" s="82"/>
      <c r="AG366" s="82"/>
      <c r="AH366" s="82"/>
      <c r="AI366" s="82"/>
      <c r="AJ366" s="82"/>
      <c r="AK366" s="82"/>
      <c r="AL366" s="82"/>
      <c r="AM366" s="82"/>
      <c r="AN366" s="114"/>
      <c r="AO366" s="82"/>
      <c r="AP366" s="114"/>
      <c r="AQ366" s="82"/>
      <c r="AR366" s="82"/>
      <c r="AS366" s="82"/>
      <c r="AT366" s="82"/>
      <c r="AU366" s="82"/>
      <c r="AV366" s="82"/>
      <c r="AW366" s="82"/>
      <c r="AX366" s="82"/>
      <c r="AY366" s="82"/>
      <c r="AZ366" s="82"/>
      <c r="BA366" s="82"/>
      <c r="BB366" s="65"/>
      <c r="BC366" s="65"/>
      <c r="BD366" s="82"/>
      <c r="BE366" s="82"/>
      <c r="BF366" s="82"/>
      <c r="BG366" s="82"/>
      <c r="BH366" s="82"/>
      <c r="BI366" s="82"/>
      <c r="BJ366" s="82"/>
      <c r="BK366" s="82"/>
      <c r="BL366" s="82"/>
      <c r="BM366" s="82"/>
      <c r="BN366" s="82"/>
      <c r="BO366" s="82"/>
      <c r="BP366" s="82"/>
      <c r="BQ366" s="82"/>
      <c r="BR366" s="82"/>
      <c r="BS366" s="82"/>
      <c r="BT366" s="82"/>
      <c r="BU366" s="82"/>
      <c r="BV366" s="82"/>
      <c r="BW366" s="82"/>
      <c r="BX366" s="82"/>
      <c r="BY366" s="82"/>
      <c r="BZ366" s="82"/>
      <c r="CA366" s="82"/>
      <c r="CB366" s="82"/>
    </row>
    <row r="367" spans="1:80" x14ac:dyDescent="0.3">
      <c r="A367" s="65"/>
      <c r="B367" s="65"/>
      <c r="C367" s="65"/>
      <c r="D367" s="65"/>
      <c r="E367" s="65"/>
      <c r="F367" s="65"/>
      <c r="G367" s="65"/>
      <c r="H367" s="65"/>
      <c r="I367" s="65"/>
      <c r="J367" s="65"/>
      <c r="K367" s="65"/>
      <c r="L367" s="65"/>
      <c r="M367" s="99"/>
      <c r="N367" s="66"/>
      <c r="O367" s="99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5"/>
      <c r="AC367" s="65"/>
      <c r="AD367" s="65"/>
      <c r="AE367" s="130"/>
      <c r="AF367" s="130"/>
      <c r="AG367" s="130"/>
      <c r="AH367" s="131"/>
      <c r="AI367" s="131"/>
      <c r="AJ367" s="131"/>
      <c r="AK367" s="131"/>
      <c r="AL367" s="131"/>
      <c r="AM367" s="131"/>
      <c r="AN367" s="125"/>
      <c r="AO367" s="82"/>
      <c r="AP367" s="125"/>
      <c r="AQ367" s="131"/>
      <c r="AR367" s="131"/>
      <c r="AS367" s="131"/>
      <c r="AT367" s="131"/>
      <c r="AU367" s="131"/>
      <c r="AV367" s="131"/>
      <c r="AW367" s="130"/>
      <c r="AX367" s="130"/>
      <c r="AY367" s="130"/>
      <c r="AZ367" s="65"/>
      <c r="BA367" s="65"/>
      <c r="BB367" s="65"/>
      <c r="BC367" s="65"/>
      <c r="BD367" s="65"/>
      <c r="BE367" s="65"/>
      <c r="BF367" s="130"/>
      <c r="BG367" s="130"/>
      <c r="BH367" s="130"/>
      <c r="BI367" s="131"/>
      <c r="BJ367" s="131"/>
      <c r="BK367" s="131"/>
      <c r="BL367" s="131"/>
      <c r="BM367" s="131"/>
      <c r="BN367" s="131"/>
      <c r="BO367" s="132"/>
      <c r="BP367" s="82"/>
      <c r="BQ367" s="132"/>
      <c r="BR367" s="131"/>
      <c r="BS367" s="131"/>
      <c r="BT367" s="131"/>
      <c r="BU367" s="131"/>
      <c r="BV367" s="131"/>
      <c r="BW367" s="131"/>
      <c r="BX367" s="130"/>
      <c r="BY367" s="130"/>
      <c r="BZ367" s="130"/>
      <c r="CA367" s="65"/>
      <c r="CB367" s="65"/>
    </row>
    <row r="368" spans="1:80" x14ac:dyDescent="0.3">
      <c r="A368" s="65"/>
      <c r="B368" s="68"/>
      <c r="C368" s="68"/>
      <c r="D368" s="68"/>
      <c r="E368" s="68"/>
      <c r="F368" s="68"/>
      <c r="G368" s="68"/>
      <c r="H368" s="68"/>
      <c r="I368" s="68"/>
      <c r="J368" s="68"/>
      <c r="K368" s="68"/>
      <c r="L368" s="68"/>
      <c r="M368" s="87"/>
      <c r="N368" s="68"/>
      <c r="O368" s="87"/>
      <c r="P368" s="68"/>
      <c r="Q368" s="68"/>
      <c r="R368" s="68"/>
      <c r="S368" s="68"/>
      <c r="T368" s="68"/>
      <c r="U368" s="68"/>
      <c r="V368" s="68"/>
      <c r="W368" s="68"/>
      <c r="X368" s="68"/>
      <c r="Y368" s="68"/>
      <c r="Z368" s="68"/>
      <c r="AA368" s="65"/>
      <c r="AB368" s="65"/>
      <c r="AC368" s="128"/>
      <c r="AD368" s="128"/>
      <c r="AE368" s="130"/>
      <c r="AF368" s="130"/>
      <c r="AG368" s="130"/>
      <c r="AH368" s="125"/>
      <c r="AI368" s="125"/>
      <c r="AJ368" s="125"/>
      <c r="AK368" s="125"/>
      <c r="AL368" s="125"/>
      <c r="AM368" s="125"/>
      <c r="AN368" s="125"/>
      <c r="AO368" s="66"/>
      <c r="AP368" s="125"/>
      <c r="AQ368" s="125"/>
      <c r="AR368" s="125"/>
      <c r="AS368" s="125"/>
      <c r="AT368" s="125"/>
      <c r="AU368" s="125"/>
      <c r="AV368" s="125"/>
      <c r="AW368" s="130"/>
      <c r="AX368" s="130"/>
      <c r="AY368" s="130"/>
      <c r="AZ368" s="128"/>
      <c r="BA368" s="128"/>
      <c r="BB368" s="65"/>
      <c r="BC368" s="65"/>
      <c r="BD368" s="128"/>
      <c r="BE368" s="128"/>
      <c r="BF368" s="130"/>
      <c r="BG368" s="130"/>
      <c r="BH368" s="130"/>
      <c r="BI368" s="125"/>
      <c r="BJ368" s="125"/>
      <c r="BK368" s="125"/>
      <c r="BL368" s="125"/>
      <c r="BM368" s="125"/>
      <c r="BN368" s="125"/>
      <c r="BO368" s="133"/>
      <c r="BP368" s="66"/>
      <c r="BQ368" s="132"/>
      <c r="BR368" s="125"/>
      <c r="BS368" s="125"/>
      <c r="BT368" s="125"/>
      <c r="BU368" s="125"/>
      <c r="BV368" s="125"/>
      <c r="BW368" s="125"/>
      <c r="BX368" s="130"/>
      <c r="BY368" s="130"/>
      <c r="BZ368" s="130"/>
      <c r="CA368" s="128"/>
      <c r="CB368" s="128"/>
    </row>
    <row r="369" spans="1:80" x14ac:dyDescent="0.3">
      <c r="A369" s="65"/>
      <c r="B369" s="77"/>
      <c r="C369" s="77"/>
      <c r="D369" s="78"/>
      <c r="E369" s="78"/>
      <c r="F369" s="78"/>
      <c r="G369" s="79"/>
      <c r="H369" s="79"/>
      <c r="I369" s="79"/>
      <c r="J369" s="79"/>
      <c r="K369" s="79"/>
      <c r="L369" s="79"/>
      <c r="M369" s="80"/>
      <c r="N369" s="68"/>
      <c r="O369" s="80"/>
      <c r="P369" s="79"/>
      <c r="Q369" s="79"/>
      <c r="R369" s="79"/>
      <c r="S369" s="79"/>
      <c r="T369" s="79"/>
      <c r="U369" s="79"/>
      <c r="V369" s="78"/>
      <c r="W369" s="78"/>
      <c r="X369" s="78"/>
      <c r="Y369" s="77"/>
      <c r="Z369" s="77"/>
    </row>
    <row r="370" spans="1:80" x14ac:dyDescent="0.3">
      <c r="A370" s="65"/>
      <c r="B370" s="72"/>
      <c r="C370" s="72"/>
      <c r="D370" s="78"/>
      <c r="E370" s="78"/>
      <c r="F370" s="78"/>
      <c r="G370" s="80"/>
      <c r="H370" s="80"/>
      <c r="I370" s="80"/>
      <c r="J370" s="80"/>
      <c r="K370" s="80"/>
      <c r="L370" s="80"/>
      <c r="M370" s="80"/>
      <c r="N370" s="81"/>
      <c r="O370" s="80"/>
      <c r="P370" s="80"/>
      <c r="Q370" s="80"/>
      <c r="R370" s="80"/>
      <c r="S370" s="80"/>
      <c r="T370" s="80"/>
      <c r="U370" s="80"/>
      <c r="V370" s="78"/>
      <c r="W370" s="78"/>
      <c r="X370" s="78"/>
      <c r="Y370" s="72"/>
      <c r="Z370" s="72"/>
      <c r="AA370" s="65"/>
      <c r="AB370" s="65"/>
      <c r="AC370" s="103"/>
      <c r="AD370" s="103"/>
      <c r="AE370" s="65"/>
      <c r="AF370" s="65"/>
      <c r="AG370" s="103"/>
      <c r="AH370" s="103"/>
      <c r="AI370" s="65"/>
      <c r="AJ370" s="65"/>
      <c r="AK370" s="103"/>
      <c r="AL370" s="103"/>
      <c r="AM370" s="65"/>
      <c r="AN370" s="103"/>
      <c r="AO370" s="103"/>
      <c r="AP370" s="103"/>
      <c r="AQ370" s="65"/>
      <c r="AR370" s="103"/>
      <c r="AS370" s="103"/>
      <c r="AT370" s="65"/>
      <c r="AU370" s="65"/>
      <c r="AV370" s="103"/>
      <c r="AW370" s="103"/>
      <c r="AX370" s="65"/>
      <c r="AY370" s="65"/>
      <c r="AZ370" s="103"/>
      <c r="BA370" s="103"/>
      <c r="BB370" s="65"/>
      <c r="BC370" s="65"/>
      <c r="BD370" s="103"/>
      <c r="BE370" s="103"/>
      <c r="BF370" s="65"/>
      <c r="BG370" s="65"/>
      <c r="BH370" s="103"/>
      <c r="BI370" s="103"/>
      <c r="BJ370" s="65"/>
      <c r="BK370" s="65"/>
      <c r="BL370" s="103"/>
      <c r="BM370" s="103"/>
      <c r="BN370" s="65"/>
      <c r="BO370" s="103"/>
      <c r="BP370" s="103"/>
      <c r="BQ370" s="103"/>
      <c r="BR370" s="65"/>
      <c r="BS370" s="103"/>
      <c r="BT370" s="103"/>
      <c r="BU370" s="65"/>
      <c r="BV370" s="65"/>
      <c r="BW370" s="103"/>
      <c r="BX370" s="103"/>
      <c r="BY370" s="65"/>
      <c r="BZ370" s="65"/>
      <c r="CA370" s="103"/>
      <c r="CB370" s="103"/>
    </row>
    <row r="371" spans="1:80" x14ac:dyDescent="0.3">
      <c r="A371" s="65"/>
      <c r="B371" s="122"/>
      <c r="C371" s="122"/>
      <c r="D371" s="65"/>
      <c r="E371" s="65"/>
      <c r="F371" s="103"/>
      <c r="G371" s="122"/>
      <c r="H371" s="65"/>
      <c r="I371" s="65"/>
      <c r="J371" s="90"/>
      <c r="K371" s="90"/>
      <c r="L371" s="65"/>
      <c r="M371" s="122"/>
      <c r="N371" s="122"/>
      <c r="O371" s="122"/>
      <c r="P371" s="65"/>
      <c r="Q371" s="112"/>
      <c r="R371" s="112"/>
      <c r="S371" s="123"/>
      <c r="T371" s="65"/>
      <c r="U371" s="122"/>
      <c r="V371" s="122"/>
      <c r="W371" s="65"/>
      <c r="X371" s="65"/>
      <c r="Y371" s="122"/>
      <c r="Z371" s="122"/>
      <c r="AA371" s="65"/>
      <c r="AB371" s="65"/>
      <c r="AC371" s="122"/>
      <c r="AD371" s="122"/>
      <c r="AE371" s="65"/>
      <c r="AF371" s="65"/>
      <c r="AG371" s="103"/>
      <c r="AH371" s="122"/>
      <c r="AI371" s="65"/>
      <c r="AJ371" s="65"/>
      <c r="AK371" s="90"/>
      <c r="AL371" s="90"/>
      <c r="AM371" s="65"/>
      <c r="AN371" s="122"/>
      <c r="AO371" s="122"/>
      <c r="AP371" s="122"/>
      <c r="AQ371" s="65"/>
      <c r="AR371" s="112"/>
      <c r="AS371" s="112"/>
      <c r="AT371" s="124"/>
      <c r="AU371" s="65"/>
      <c r="AV371" s="122"/>
      <c r="AW371" s="122"/>
      <c r="AX371" s="65"/>
      <c r="AY371" s="65"/>
      <c r="AZ371" s="122"/>
      <c r="BA371" s="122"/>
      <c r="BB371" s="65"/>
      <c r="BC371" s="65"/>
      <c r="BD371" s="122"/>
      <c r="BE371" s="122"/>
      <c r="BF371" s="65"/>
      <c r="BG371" s="65"/>
      <c r="BH371" s="103"/>
      <c r="BI371" s="122"/>
      <c r="BJ371" s="65"/>
      <c r="BK371" s="65"/>
      <c r="BL371" s="90"/>
      <c r="BM371" s="90"/>
      <c r="BN371" s="65"/>
      <c r="BO371" s="122"/>
      <c r="BP371" s="122"/>
      <c r="BQ371" s="122"/>
      <c r="BR371" s="65"/>
      <c r="BS371" s="112"/>
      <c r="BT371" s="112"/>
      <c r="BU371" s="124"/>
      <c r="BV371" s="65"/>
      <c r="BW371" s="122"/>
      <c r="BX371" s="122"/>
      <c r="BY371" s="65"/>
      <c r="BZ371" s="65"/>
      <c r="CA371" s="122"/>
      <c r="CB371" s="122"/>
    </row>
    <row r="372" spans="1:80" x14ac:dyDescent="0.3">
      <c r="A372" s="65"/>
      <c r="B372" s="223"/>
      <c r="C372" s="224"/>
      <c r="D372" s="65"/>
      <c r="E372" s="65"/>
      <c r="F372" s="223"/>
      <c r="G372" s="224"/>
      <c r="H372" s="65"/>
      <c r="I372" s="65"/>
      <c r="J372" s="223"/>
      <c r="K372" s="224"/>
      <c r="L372" s="65"/>
      <c r="M372" s="233"/>
      <c r="N372" s="233"/>
      <c r="O372" s="233"/>
      <c r="P372" s="65"/>
      <c r="Q372" s="223"/>
      <c r="R372" s="224"/>
      <c r="S372" s="65"/>
      <c r="T372" s="65"/>
      <c r="U372" s="223"/>
      <c r="V372" s="224"/>
      <c r="W372" s="65"/>
      <c r="X372" s="65"/>
      <c r="Y372" s="223"/>
      <c r="Z372" s="224"/>
      <c r="AA372" s="65"/>
      <c r="AB372" s="65"/>
      <c r="AC372" s="65"/>
      <c r="AD372" s="65"/>
      <c r="AE372" s="65"/>
      <c r="AF372" s="65"/>
      <c r="AG372" s="65"/>
      <c r="AH372" s="65"/>
      <c r="AI372" s="65"/>
      <c r="AJ372" s="65"/>
      <c r="AK372" s="65"/>
      <c r="AL372" s="65"/>
      <c r="AM372" s="65"/>
      <c r="AN372" s="125"/>
      <c r="AO372" s="66"/>
      <c r="AP372" s="125"/>
      <c r="AQ372" s="65"/>
      <c r="AR372" s="65"/>
      <c r="AS372" s="65"/>
      <c r="AT372" s="65"/>
      <c r="AU372" s="65"/>
      <c r="AV372" s="65"/>
      <c r="AW372" s="65"/>
      <c r="AX372" s="65"/>
      <c r="AY372" s="65"/>
      <c r="AZ372" s="65"/>
      <c r="BA372" s="65"/>
      <c r="BB372" s="65"/>
      <c r="BC372" s="65"/>
      <c r="BD372" s="65"/>
      <c r="BE372" s="65"/>
      <c r="BF372" s="65"/>
      <c r="BG372" s="65"/>
      <c r="BH372" s="65"/>
      <c r="BI372" s="65"/>
      <c r="BJ372" s="65"/>
      <c r="BK372" s="65"/>
      <c r="BL372" s="65"/>
      <c r="BM372" s="65"/>
      <c r="BN372" s="65"/>
      <c r="BO372" s="65"/>
      <c r="BP372" s="66"/>
      <c r="BQ372" s="65"/>
      <c r="BR372" s="65"/>
      <c r="BS372" s="65"/>
      <c r="BT372" s="65"/>
      <c r="BU372" s="65"/>
      <c r="BV372" s="65"/>
      <c r="BW372" s="65"/>
      <c r="BX372" s="65"/>
      <c r="BY372" s="65"/>
      <c r="BZ372" s="65"/>
      <c r="CA372" s="65"/>
      <c r="CB372" s="65"/>
    </row>
    <row r="373" spans="1:80" x14ac:dyDescent="0.3">
      <c r="A373" s="65"/>
      <c r="B373" s="225"/>
      <c r="C373" s="226"/>
      <c r="D373" s="65"/>
      <c r="E373" s="65"/>
      <c r="F373" s="227"/>
      <c r="G373" s="226"/>
      <c r="H373" s="65"/>
      <c r="I373" s="65"/>
      <c r="J373" s="228"/>
      <c r="K373" s="229"/>
      <c r="L373" s="65"/>
      <c r="M373" s="225"/>
      <c r="N373" s="230"/>
      <c r="O373" s="226"/>
      <c r="P373" s="65"/>
      <c r="Q373" s="231"/>
      <c r="R373" s="232"/>
      <c r="S373" s="76"/>
      <c r="T373" s="65"/>
      <c r="U373" s="225"/>
      <c r="V373" s="226"/>
      <c r="W373" s="65"/>
      <c r="X373" s="65"/>
      <c r="Y373" s="225"/>
      <c r="Z373" s="226"/>
      <c r="AA373" s="65"/>
      <c r="AB373" s="65"/>
      <c r="AC373" s="65"/>
      <c r="AD373" s="65"/>
      <c r="AE373" s="65"/>
      <c r="AF373" s="65"/>
      <c r="AG373" s="65"/>
      <c r="AH373" s="65"/>
      <c r="AI373" s="65"/>
      <c r="AJ373" s="65"/>
      <c r="AK373" s="65"/>
      <c r="AL373" s="65"/>
      <c r="AM373" s="65"/>
      <c r="AN373" s="125"/>
      <c r="AO373" s="66"/>
      <c r="AP373" s="125"/>
      <c r="AQ373" s="65"/>
      <c r="AR373" s="65"/>
      <c r="AS373" s="65"/>
      <c r="AT373" s="65"/>
      <c r="AU373" s="65"/>
      <c r="AV373" s="65"/>
      <c r="AW373" s="65"/>
      <c r="AX373" s="65"/>
      <c r="AY373" s="65"/>
      <c r="AZ373" s="65"/>
      <c r="BA373" s="65"/>
      <c r="BB373" s="65"/>
      <c r="BC373" s="65"/>
      <c r="BD373" s="65"/>
      <c r="BE373" s="65"/>
      <c r="BF373" s="65"/>
      <c r="BG373" s="65"/>
      <c r="BH373" s="65"/>
      <c r="BI373" s="65"/>
      <c r="BJ373" s="65"/>
      <c r="BK373" s="65"/>
      <c r="BL373" s="65"/>
      <c r="BM373" s="65"/>
      <c r="BN373" s="65"/>
      <c r="BO373" s="65"/>
      <c r="BP373" s="66"/>
      <c r="BQ373" s="65"/>
      <c r="BR373" s="65"/>
      <c r="BS373" s="65"/>
      <c r="BT373" s="65"/>
      <c r="BU373" s="65"/>
      <c r="BV373" s="65"/>
      <c r="BW373" s="65"/>
      <c r="BX373" s="65"/>
      <c r="BY373" s="65"/>
      <c r="BZ373" s="65"/>
      <c r="CA373" s="65"/>
      <c r="CB373" s="65"/>
    </row>
    <row r="374" spans="1:80" x14ac:dyDescent="0.3">
      <c r="A374" s="65"/>
      <c r="B374" s="65"/>
      <c r="C374" s="65"/>
      <c r="D374" s="65"/>
      <c r="E374" s="65"/>
      <c r="F374" s="65"/>
      <c r="G374" s="65"/>
      <c r="H374" s="65"/>
      <c r="I374" s="65"/>
      <c r="J374" s="65"/>
      <c r="K374" s="65"/>
      <c r="L374" s="65"/>
      <c r="M374" s="99"/>
      <c r="N374" s="66"/>
      <c r="O374" s="99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5"/>
      <c r="AC374" s="82"/>
      <c r="AD374" s="82"/>
      <c r="AE374" s="82"/>
      <c r="AF374" s="82"/>
      <c r="AG374" s="82"/>
      <c r="AH374" s="82"/>
      <c r="AI374" s="82"/>
      <c r="AJ374" s="82"/>
      <c r="AK374" s="82"/>
      <c r="AL374" s="82"/>
      <c r="AM374" s="82"/>
      <c r="AN374" s="114"/>
      <c r="AO374" s="82"/>
      <c r="AP374" s="114"/>
      <c r="AQ374" s="82"/>
      <c r="AR374" s="82"/>
      <c r="AS374" s="82"/>
      <c r="AT374" s="82"/>
      <c r="AU374" s="82"/>
      <c r="AV374" s="82"/>
      <c r="AW374" s="82"/>
      <c r="AX374" s="82"/>
      <c r="AY374" s="82"/>
      <c r="AZ374" s="82"/>
      <c r="BA374" s="82"/>
      <c r="BB374" s="65"/>
      <c r="BC374" s="65"/>
      <c r="BD374" s="82"/>
      <c r="BE374" s="82"/>
      <c r="BF374" s="82"/>
      <c r="BG374" s="82"/>
      <c r="BH374" s="82"/>
      <c r="BI374" s="82"/>
      <c r="BJ374" s="82"/>
      <c r="BK374" s="82"/>
      <c r="BL374" s="82"/>
      <c r="BM374" s="82"/>
      <c r="BN374" s="82"/>
      <c r="BO374" s="82"/>
      <c r="BP374" s="82"/>
      <c r="BQ374" s="82"/>
      <c r="BR374" s="82"/>
      <c r="BS374" s="82"/>
      <c r="BT374" s="82"/>
      <c r="BU374" s="82"/>
      <c r="BV374" s="82"/>
      <c r="BW374" s="82"/>
      <c r="BX374" s="82"/>
      <c r="BY374" s="82"/>
      <c r="BZ374" s="82"/>
      <c r="CA374" s="82"/>
      <c r="CB374" s="82"/>
    </row>
    <row r="375" spans="1:80" x14ac:dyDescent="0.3">
      <c r="A375" s="65"/>
      <c r="B375" s="65"/>
      <c r="C375" s="65"/>
      <c r="D375" s="65"/>
      <c r="E375" s="65"/>
      <c r="F375" s="65"/>
      <c r="G375" s="65"/>
      <c r="H375" s="65"/>
      <c r="I375" s="65"/>
      <c r="J375" s="65"/>
      <c r="K375" s="65"/>
      <c r="L375" s="65"/>
      <c r="M375" s="99"/>
      <c r="N375" s="66"/>
      <c r="O375" s="99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5"/>
      <c r="AC375" s="125"/>
      <c r="AD375" s="125"/>
      <c r="AE375" s="126"/>
      <c r="AF375" s="126"/>
      <c r="AG375" s="126"/>
      <c r="AH375" s="125"/>
      <c r="AI375" s="125"/>
      <c r="AJ375" s="125"/>
      <c r="AK375" s="125"/>
      <c r="AL375" s="125"/>
      <c r="AM375" s="125"/>
      <c r="AN375" s="125"/>
      <c r="AO375" s="66"/>
      <c r="AP375" s="125"/>
      <c r="AQ375" s="125"/>
      <c r="AR375" s="125"/>
      <c r="AS375" s="125"/>
      <c r="AT375" s="125"/>
      <c r="AU375" s="125"/>
      <c r="AV375" s="125"/>
      <c r="AW375" s="126"/>
      <c r="AX375" s="126"/>
      <c r="AY375" s="126"/>
      <c r="AZ375" s="127"/>
      <c r="BA375" s="128"/>
      <c r="BB375" s="65"/>
      <c r="BC375" s="65"/>
      <c r="BD375" s="125"/>
      <c r="BE375" s="125"/>
      <c r="BF375" s="126"/>
      <c r="BG375" s="126"/>
      <c r="BH375" s="126"/>
      <c r="BI375" s="125"/>
      <c r="BJ375" s="125"/>
      <c r="BK375" s="125"/>
      <c r="BL375" s="125"/>
      <c r="BM375" s="125"/>
      <c r="BN375" s="125"/>
      <c r="BO375" s="129"/>
      <c r="BP375" s="66"/>
      <c r="BQ375" s="129"/>
      <c r="BR375" s="125"/>
      <c r="BS375" s="125"/>
      <c r="BT375" s="125"/>
      <c r="BU375" s="125"/>
      <c r="BV375" s="125"/>
      <c r="BW375" s="125"/>
      <c r="BX375" s="126"/>
      <c r="BY375" s="126"/>
      <c r="BZ375" s="126"/>
      <c r="CA375" s="127"/>
      <c r="CB375" s="128"/>
    </row>
    <row r="376" spans="1:80" x14ac:dyDescent="0.3">
      <c r="A376" s="65"/>
      <c r="B376" s="68"/>
      <c r="C376" s="68"/>
      <c r="D376" s="68"/>
      <c r="E376" s="68"/>
      <c r="F376" s="68"/>
      <c r="G376" s="68"/>
      <c r="H376" s="68"/>
      <c r="I376" s="68"/>
      <c r="J376" s="68"/>
      <c r="K376" s="68"/>
      <c r="L376" s="68"/>
      <c r="M376" s="87"/>
      <c r="N376" s="68"/>
      <c r="O376" s="87"/>
      <c r="P376" s="68"/>
      <c r="Q376" s="68"/>
      <c r="R376" s="68"/>
      <c r="S376" s="68"/>
      <c r="T376" s="68"/>
      <c r="U376" s="68"/>
      <c r="V376" s="68"/>
      <c r="W376" s="68"/>
      <c r="X376" s="68"/>
      <c r="Y376" s="68"/>
      <c r="Z376" s="68"/>
      <c r="AA376" s="65"/>
      <c r="AB376" s="65"/>
      <c r="AC376" s="125"/>
      <c r="AD376" s="125"/>
      <c r="AE376" s="126"/>
      <c r="AF376" s="126"/>
      <c r="AG376" s="126"/>
      <c r="AH376" s="125"/>
      <c r="AI376" s="125"/>
      <c r="AJ376" s="125"/>
      <c r="AK376" s="125"/>
      <c r="AL376" s="125"/>
      <c r="AM376" s="125"/>
      <c r="AN376" s="125"/>
      <c r="AO376" s="66"/>
      <c r="AP376" s="125"/>
      <c r="AQ376" s="125"/>
      <c r="AR376" s="125"/>
      <c r="AS376" s="125"/>
      <c r="AT376" s="125"/>
      <c r="AU376" s="125"/>
      <c r="AV376" s="125"/>
      <c r="AW376" s="126"/>
      <c r="AX376" s="126"/>
      <c r="AY376" s="126"/>
      <c r="AZ376" s="127"/>
      <c r="BA376" s="128"/>
      <c r="BB376" s="65"/>
      <c r="BC376" s="65"/>
      <c r="BD376" s="125"/>
      <c r="BE376" s="125"/>
      <c r="BF376" s="126"/>
      <c r="BG376" s="126"/>
      <c r="BH376" s="126"/>
      <c r="BI376" s="125"/>
      <c r="BJ376" s="125"/>
      <c r="BK376" s="125"/>
      <c r="BL376" s="125"/>
      <c r="BM376" s="125"/>
      <c r="BN376" s="125"/>
      <c r="BO376" s="129"/>
      <c r="BP376" s="66"/>
      <c r="BQ376" s="129"/>
      <c r="BR376" s="125"/>
      <c r="BS376" s="125"/>
      <c r="BT376" s="125"/>
      <c r="BU376" s="125"/>
      <c r="BV376" s="125"/>
      <c r="BW376" s="125"/>
      <c r="BX376" s="126"/>
      <c r="BY376" s="126"/>
      <c r="BZ376" s="126"/>
      <c r="CA376" s="127"/>
      <c r="CB376" s="128"/>
    </row>
    <row r="377" spans="1:80" x14ac:dyDescent="0.3">
      <c r="A377" s="65"/>
      <c r="B377" s="70"/>
      <c r="C377" s="70"/>
      <c r="D377" s="71"/>
      <c r="E377" s="71"/>
      <c r="F377" s="71"/>
      <c r="G377" s="70"/>
      <c r="H377" s="70"/>
      <c r="I377" s="70"/>
      <c r="J377" s="70"/>
      <c r="K377" s="70"/>
      <c r="L377" s="70"/>
      <c r="M377" s="70"/>
      <c r="N377" s="194"/>
      <c r="O377" s="80"/>
      <c r="P377" s="75"/>
      <c r="Q377" s="75"/>
      <c r="R377" s="75"/>
      <c r="S377" s="75"/>
      <c r="T377" s="75"/>
      <c r="U377" s="75"/>
      <c r="V377" s="74"/>
      <c r="W377" s="74"/>
      <c r="X377" s="74"/>
      <c r="Y377" s="73"/>
      <c r="Z377" s="72"/>
      <c r="AA377" s="65"/>
      <c r="AB377" s="65"/>
      <c r="AC377" s="125"/>
      <c r="AD377" s="125"/>
      <c r="AE377" s="126"/>
      <c r="AF377" s="126"/>
      <c r="AG377" s="126"/>
      <c r="AH377" s="125"/>
      <c r="AI377" s="125"/>
      <c r="AJ377" s="125"/>
      <c r="AK377" s="125"/>
      <c r="AL377" s="125"/>
      <c r="AM377" s="125"/>
      <c r="AN377" s="125"/>
      <c r="AO377" s="66"/>
      <c r="AP377" s="125"/>
      <c r="AQ377" s="125"/>
      <c r="AR377" s="125"/>
      <c r="AS377" s="125"/>
      <c r="AT377" s="125"/>
      <c r="AU377" s="125"/>
      <c r="AV377" s="125"/>
      <c r="AW377" s="126"/>
      <c r="AX377" s="126"/>
      <c r="AY377" s="126"/>
      <c r="AZ377" s="127"/>
      <c r="BA377" s="128"/>
      <c r="BB377" s="65"/>
      <c r="BC377" s="65"/>
      <c r="BD377" s="125"/>
      <c r="BE377" s="125"/>
      <c r="BF377" s="126"/>
      <c r="BG377" s="126"/>
      <c r="BH377" s="126"/>
      <c r="BI377" s="125"/>
      <c r="BJ377" s="125"/>
      <c r="BK377" s="125"/>
      <c r="BL377" s="125"/>
      <c r="BM377" s="125"/>
      <c r="BN377" s="125"/>
      <c r="BO377" s="129"/>
      <c r="BP377" s="66"/>
      <c r="BQ377" s="129"/>
      <c r="BR377" s="125"/>
      <c r="BS377" s="125"/>
      <c r="BT377" s="125"/>
      <c r="BU377" s="125"/>
      <c r="BV377" s="125"/>
      <c r="BW377" s="125"/>
      <c r="BX377" s="126"/>
      <c r="BY377" s="126"/>
      <c r="BZ377" s="126"/>
      <c r="CA377" s="127"/>
      <c r="CB377" s="128"/>
    </row>
    <row r="378" spans="1:80" x14ac:dyDescent="0.3">
      <c r="A378" s="65"/>
      <c r="B378" s="70"/>
      <c r="C378" s="70"/>
      <c r="D378" s="71"/>
      <c r="E378" s="71"/>
      <c r="F378" s="71"/>
      <c r="G378" s="70"/>
      <c r="H378" s="70"/>
      <c r="I378" s="70"/>
      <c r="J378" s="70"/>
      <c r="K378" s="70"/>
      <c r="L378" s="70"/>
      <c r="M378" s="70"/>
      <c r="N378" s="194"/>
      <c r="O378" s="80"/>
      <c r="P378" s="75"/>
      <c r="Q378" s="75"/>
      <c r="R378" s="75"/>
      <c r="S378" s="75"/>
      <c r="T378" s="75"/>
      <c r="U378" s="75"/>
      <c r="V378" s="74"/>
      <c r="W378" s="74"/>
      <c r="X378" s="74"/>
      <c r="Y378" s="73"/>
      <c r="Z378" s="72"/>
      <c r="AA378" s="65"/>
      <c r="AB378" s="65"/>
      <c r="AC378" s="125"/>
      <c r="AD378" s="125"/>
      <c r="AE378" s="126"/>
      <c r="AF378" s="126"/>
      <c r="AG378" s="126"/>
      <c r="AH378" s="125"/>
      <c r="AI378" s="125"/>
      <c r="AJ378" s="125"/>
      <c r="AK378" s="125"/>
      <c r="AL378" s="125"/>
      <c r="AM378" s="125"/>
      <c r="AN378" s="125"/>
      <c r="AO378" s="66"/>
      <c r="AP378" s="125"/>
      <c r="AQ378" s="125"/>
      <c r="AR378" s="125"/>
      <c r="AS378" s="125"/>
      <c r="AT378" s="125"/>
      <c r="AU378" s="125"/>
      <c r="AV378" s="125"/>
      <c r="AW378" s="126"/>
      <c r="AX378" s="126"/>
      <c r="AY378" s="126"/>
      <c r="AZ378" s="127"/>
      <c r="BA378" s="128"/>
      <c r="BB378" s="65"/>
      <c r="BC378" s="65"/>
      <c r="BD378" s="125"/>
      <c r="BE378" s="125"/>
      <c r="BF378" s="126"/>
      <c r="BG378" s="126"/>
      <c r="BH378" s="126"/>
      <c r="BI378" s="125"/>
      <c r="BJ378" s="125"/>
      <c r="BK378" s="125"/>
      <c r="BL378" s="125"/>
      <c r="BM378" s="125"/>
      <c r="BN378" s="125"/>
      <c r="BO378" s="129"/>
      <c r="BP378" s="66"/>
      <c r="BQ378" s="129"/>
      <c r="BR378" s="125"/>
      <c r="BS378" s="125"/>
      <c r="BT378" s="125"/>
      <c r="BU378" s="125"/>
      <c r="BV378" s="125"/>
      <c r="BW378" s="125"/>
      <c r="BX378" s="126"/>
      <c r="BY378" s="126"/>
      <c r="BZ378" s="126"/>
      <c r="CA378" s="127"/>
      <c r="CB378" s="128"/>
    </row>
    <row r="379" spans="1:80" x14ac:dyDescent="0.3">
      <c r="A379" s="65"/>
      <c r="B379" s="70"/>
      <c r="C379" s="70"/>
      <c r="D379" s="71"/>
      <c r="E379" s="71"/>
      <c r="F379" s="71"/>
      <c r="G379" s="70"/>
      <c r="H379" s="70"/>
      <c r="I379" s="70"/>
      <c r="J379" s="70"/>
      <c r="K379" s="70"/>
      <c r="L379" s="70"/>
      <c r="M379" s="70"/>
      <c r="N379" s="194"/>
      <c r="O379" s="80"/>
      <c r="P379" s="75"/>
      <c r="Q379" s="75"/>
      <c r="R379" s="75"/>
      <c r="S379" s="75"/>
      <c r="T379" s="75"/>
      <c r="U379" s="75"/>
      <c r="V379" s="74"/>
      <c r="W379" s="74"/>
      <c r="X379" s="74"/>
      <c r="Y379" s="73"/>
      <c r="Z379" s="72"/>
      <c r="AA379" s="65"/>
      <c r="AB379" s="65"/>
      <c r="AC379" s="125"/>
      <c r="AD379" s="125"/>
      <c r="AE379" s="126"/>
      <c r="AF379" s="126"/>
      <c r="AG379" s="126"/>
      <c r="AH379" s="125"/>
      <c r="AI379" s="125"/>
      <c r="AJ379" s="125"/>
      <c r="AK379" s="125"/>
      <c r="AL379" s="125"/>
      <c r="AM379" s="125"/>
      <c r="AN379" s="125"/>
      <c r="AO379" s="66"/>
      <c r="AP379" s="125"/>
      <c r="AQ379" s="125"/>
      <c r="AR379" s="125"/>
      <c r="AS379" s="125"/>
      <c r="AT379" s="125"/>
      <c r="AU379" s="125"/>
      <c r="AV379" s="125"/>
      <c r="AW379" s="126"/>
      <c r="AX379" s="126"/>
      <c r="AY379" s="126"/>
      <c r="AZ379" s="127"/>
      <c r="BA379" s="128"/>
      <c r="BB379" s="65"/>
      <c r="BC379" s="65"/>
      <c r="BD379" s="125"/>
      <c r="BE379" s="125"/>
      <c r="BF379" s="126"/>
      <c r="BG379" s="126"/>
      <c r="BH379" s="126"/>
      <c r="BI379" s="125"/>
      <c r="BJ379" s="125"/>
      <c r="BK379" s="125"/>
      <c r="BL379" s="125"/>
      <c r="BM379" s="125"/>
      <c r="BN379" s="125"/>
      <c r="BO379" s="129"/>
      <c r="BP379" s="66"/>
      <c r="BQ379" s="129"/>
      <c r="BR379" s="125"/>
      <c r="BS379" s="125"/>
      <c r="BT379" s="125"/>
      <c r="BU379" s="125"/>
      <c r="BV379" s="125"/>
      <c r="BW379" s="125"/>
      <c r="BX379" s="126"/>
      <c r="BY379" s="126"/>
      <c r="BZ379" s="126"/>
      <c r="CA379" s="127"/>
      <c r="CB379" s="128"/>
    </row>
    <row r="380" spans="1:80" x14ac:dyDescent="0.3">
      <c r="A380" s="65"/>
      <c r="B380" s="70"/>
      <c r="C380" s="70"/>
      <c r="D380" s="71"/>
      <c r="E380" s="71"/>
      <c r="F380" s="71"/>
      <c r="G380" s="70"/>
      <c r="H380" s="70"/>
      <c r="I380" s="70"/>
      <c r="J380" s="70"/>
      <c r="K380" s="70"/>
      <c r="L380" s="70"/>
      <c r="M380" s="70"/>
      <c r="N380" s="194"/>
      <c r="O380" s="80"/>
      <c r="P380" s="75"/>
      <c r="Q380" s="75"/>
      <c r="R380" s="75"/>
      <c r="S380" s="75"/>
      <c r="T380" s="75"/>
      <c r="U380" s="75"/>
      <c r="V380" s="74"/>
      <c r="W380" s="74"/>
      <c r="X380" s="74"/>
      <c r="Y380" s="73"/>
      <c r="Z380" s="72"/>
      <c r="AA380" s="65"/>
      <c r="AB380" s="65"/>
      <c r="AC380" s="125"/>
      <c r="AD380" s="125"/>
      <c r="AE380" s="126"/>
      <c r="AF380" s="126"/>
      <c r="AG380" s="126"/>
      <c r="AH380" s="125"/>
      <c r="AI380" s="125"/>
      <c r="AJ380" s="125"/>
      <c r="AK380" s="125"/>
      <c r="AL380" s="125"/>
      <c r="AM380" s="125"/>
      <c r="AN380" s="125"/>
      <c r="AO380" s="66"/>
      <c r="AP380" s="125"/>
      <c r="AQ380" s="125"/>
      <c r="AR380" s="125"/>
      <c r="AS380" s="125"/>
      <c r="AT380" s="125"/>
      <c r="AU380" s="125"/>
      <c r="AV380" s="125"/>
      <c r="AW380" s="126"/>
      <c r="AX380" s="126"/>
      <c r="AY380" s="126"/>
      <c r="AZ380" s="127"/>
      <c r="BA380" s="128"/>
      <c r="BB380" s="65"/>
      <c r="BC380" s="65"/>
      <c r="BD380" s="125"/>
      <c r="BE380" s="125"/>
      <c r="BF380" s="126"/>
      <c r="BG380" s="126"/>
      <c r="BH380" s="126"/>
      <c r="BI380" s="125"/>
      <c r="BJ380" s="125"/>
      <c r="BK380" s="125"/>
      <c r="BL380" s="125"/>
      <c r="BM380" s="125"/>
      <c r="BN380" s="125"/>
      <c r="BO380" s="129"/>
      <c r="BP380" s="66"/>
      <c r="BQ380" s="129"/>
      <c r="BR380" s="125"/>
      <c r="BS380" s="125"/>
      <c r="BT380" s="125"/>
      <c r="BU380" s="125"/>
      <c r="BV380" s="125"/>
      <c r="BW380" s="125"/>
      <c r="BX380" s="126"/>
      <c r="BY380" s="126"/>
      <c r="BZ380" s="126"/>
      <c r="CA380" s="127"/>
      <c r="CB380" s="128"/>
    </row>
    <row r="381" spans="1:80" x14ac:dyDescent="0.3">
      <c r="A381" s="65"/>
      <c r="B381" s="70"/>
      <c r="C381" s="70"/>
      <c r="D381" s="71"/>
      <c r="E381" s="71"/>
      <c r="F381" s="71"/>
      <c r="G381" s="70"/>
      <c r="H381" s="70"/>
      <c r="I381" s="70"/>
      <c r="J381" s="70"/>
      <c r="K381" s="70"/>
      <c r="L381" s="70"/>
      <c r="M381" s="70"/>
      <c r="N381" s="194"/>
      <c r="O381" s="80"/>
      <c r="P381" s="75"/>
      <c r="Q381" s="75"/>
      <c r="R381" s="75"/>
      <c r="S381" s="75"/>
      <c r="T381" s="75"/>
      <c r="U381" s="75"/>
      <c r="V381" s="74"/>
      <c r="W381" s="74"/>
      <c r="X381" s="74"/>
      <c r="Y381" s="73"/>
      <c r="Z381" s="72"/>
      <c r="AA381" s="65"/>
      <c r="AB381" s="65"/>
      <c r="AC381" s="125"/>
      <c r="AD381" s="125"/>
      <c r="AE381" s="126"/>
      <c r="AF381" s="126"/>
      <c r="AG381" s="126"/>
      <c r="AH381" s="125"/>
      <c r="AI381" s="125"/>
      <c r="AJ381" s="125"/>
      <c r="AK381" s="125"/>
      <c r="AL381" s="125"/>
      <c r="AM381" s="125"/>
      <c r="AN381" s="125"/>
      <c r="AO381" s="66"/>
      <c r="AP381" s="125"/>
      <c r="AQ381" s="125"/>
      <c r="AR381" s="125"/>
      <c r="AS381" s="125"/>
      <c r="AT381" s="125"/>
      <c r="AU381" s="125"/>
      <c r="AV381" s="125"/>
      <c r="AW381" s="126"/>
      <c r="AX381" s="126"/>
      <c r="AY381" s="126"/>
      <c r="AZ381" s="127"/>
      <c r="BA381" s="128"/>
      <c r="BB381" s="65"/>
      <c r="BC381" s="65"/>
      <c r="BD381" s="125"/>
      <c r="BE381" s="125"/>
      <c r="BF381" s="126"/>
      <c r="BG381" s="126"/>
      <c r="BH381" s="126"/>
      <c r="BI381" s="125"/>
      <c r="BJ381" s="125"/>
      <c r="BK381" s="125"/>
      <c r="BL381" s="125"/>
      <c r="BM381" s="125"/>
      <c r="BN381" s="125"/>
      <c r="BO381" s="129"/>
      <c r="BP381" s="66"/>
      <c r="BQ381" s="129"/>
      <c r="BR381" s="125"/>
      <c r="BS381" s="125"/>
      <c r="BT381" s="125"/>
      <c r="BU381" s="125"/>
      <c r="BV381" s="125"/>
      <c r="BW381" s="125"/>
      <c r="BX381" s="126"/>
      <c r="BY381" s="126"/>
      <c r="BZ381" s="126"/>
      <c r="CA381" s="127"/>
      <c r="CB381" s="128"/>
    </row>
    <row r="382" spans="1:80" x14ac:dyDescent="0.3">
      <c r="A382" s="65"/>
      <c r="B382" s="70"/>
      <c r="C382" s="70"/>
      <c r="D382" s="71"/>
      <c r="E382" s="71"/>
      <c r="F382" s="71"/>
      <c r="G382" s="70"/>
      <c r="H382" s="70"/>
      <c r="I382" s="70"/>
      <c r="J382" s="70"/>
      <c r="K382" s="70"/>
      <c r="L382" s="70"/>
      <c r="M382" s="70"/>
      <c r="N382" s="194"/>
      <c r="O382" s="80"/>
      <c r="P382" s="75"/>
      <c r="Q382" s="75"/>
      <c r="R382" s="75"/>
      <c r="S382" s="75"/>
      <c r="T382" s="75"/>
      <c r="U382" s="75"/>
      <c r="V382" s="74"/>
      <c r="W382" s="74"/>
      <c r="X382" s="74"/>
      <c r="Y382" s="73"/>
      <c r="Z382" s="72"/>
      <c r="AA382" s="65"/>
      <c r="AB382" s="65"/>
      <c r="AC382" s="125"/>
      <c r="AD382" s="125"/>
      <c r="AE382" s="126"/>
      <c r="AF382" s="126"/>
      <c r="AG382" s="126"/>
      <c r="AH382" s="125"/>
      <c r="AI382" s="125"/>
      <c r="AJ382" s="125"/>
      <c r="AK382" s="125"/>
      <c r="AL382" s="125"/>
      <c r="AM382" s="125"/>
      <c r="AN382" s="125"/>
      <c r="AO382" s="66"/>
      <c r="AP382" s="125"/>
      <c r="AQ382" s="125"/>
      <c r="AR382" s="125"/>
      <c r="AS382" s="125"/>
      <c r="AT382" s="125"/>
      <c r="AU382" s="125"/>
      <c r="AV382" s="125"/>
      <c r="AW382" s="126"/>
      <c r="AX382" s="126"/>
      <c r="AY382" s="126"/>
      <c r="AZ382" s="127"/>
      <c r="BA382" s="128"/>
      <c r="BB382" s="65"/>
      <c r="BC382" s="65"/>
      <c r="BD382" s="125"/>
      <c r="BE382" s="125"/>
      <c r="BF382" s="126"/>
      <c r="BG382" s="126"/>
      <c r="BH382" s="126"/>
      <c r="BI382" s="125"/>
      <c r="BJ382" s="125"/>
      <c r="BK382" s="125"/>
      <c r="BL382" s="125"/>
      <c r="BM382" s="125"/>
      <c r="BN382" s="125"/>
      <c r="BO382" s="129"/>
      <c r="BP382" s="66"/>
      <c r="BQ382" s="129"/>
      <c r="BR382" s="125"/>
      <c r="BS382" s="125"/>
      <c r="BT382" s="125"/>
      <c r="BU382" s="125"/>
      <c r="BV382" s="125"/>
      <c r="BW382" s="125"/>
      <c r="BX382" s="126"/>
      <c r="BY382" s="126"/>
      <c r="BZ382" s="126"/>
      <c r="CA382" s="127"/>
      <c r="CB382" s="128"/>
    </row>
    <row r="383" spans="1:80" x14ac:dyDescent="0.3">
      <c r="A383" s="65"/>
      <c r="B383" s="70"/>
      <c r="C383" s="70"/>
      <c r="D383" s="71"/>
      <c r="E383" s="71"/>
      <c r="F383" s="71"/>
      <c r="G383" s="70"/>
      <c r="H383" s="70"/>
      <c r="I383" s="70"/>
      <c r="J383" s="70"/>
      <c r="K383" s="70"/>
      <c r="L383" s="70"/>
      <c r="M383" s="70"/>
      <c r="N383" s="194"/>
      <c r="O383" s="80"/>
      <c r="P383" s="75"/>
      <c r="Q383" s="75"/>
      <c r="R383" s="75"/>
      <c r="S383" s="75"/>
      <c r="T383" s="75"/>
      <c r="U383" s="75"/>
      <c r="V383" s="74"/>
      <c r="W383" s="74"/>
      <c r="X383" s="74"/>
      <c r="Y383" s="73"/>
      <c r="Z383" s="72"/>
      <c r="AA383" s="65"/>
      <c r="AB383" s="65"/>
      <c r="AC383" s="125"/>
      <c r="AD383" s="125"/>
      <c r="AE383" s="126"/>
      <c r="AF383" s="126"/>
      <c r="AG383" s="126"/>
      <c r="AH383" s="125"/>
      <c r="AI383" s="125"/>
      <c r="AJ383" s="125"/>
      <c r="AK383" s="125"/>
      <c r="AL383" s="125"/>
      <c r="AM383" s="125"/>
      <c r="AN383" s="125"/>
      <c r="AO383" s="66"/>
      <c r="AP383" s="125"/>
      <c r="AQ383" s="125"/>
      <c r="AR383" s="125"/>
      <c r="AS383" s="125"/>
      <c r="AT383" s="125"/>
      <c r="AU383" s="125"/>
      <c r="AV383" s="125"/>
      <c r="AW383" s="126"/>
      <c r="AX383" s="126"/>
      <c r="AY383" s="126"/>
      <c r="AZ383" s="127"/>
      <c r="BA383" s="128"/>
      <c r="BB383" s="65"/>
      <c r="BC383" s="65"/>
      <c r="BD383" s="125"/>
      <c r="BE383" s="125"/>
      <c r="BF383" s="126"/>
      <c r="BG383" s="126"/>
      <c r="BH383" s="126"/>
      <c r="BI383" s="125"/>
      <c r="BJ383" s="125"/>
      <c r="BK383" s="125"/>
      <c r="BL383" s="125"/>
      <c r="BM383" s="125"/>
      <c r="BN383" s="125"/>
      <c r="BO383" s="129"/>
      <c r="BP383" s="66"/>
      <c r="BQ383" s="129"/>
      <c r="BR383" s="125"/>
      <c r="BS383" s="125"/>
      <c r="BT383" s="125"/>
      <c r="BU383" s="125"/>
      <c r="BV383" s="125"/>
      <c r="BW383" s="125"/>
      <c r="BX383" s="126"/>
      <c r="BY383" s="126"/>
      <c r="BZ383" s="126"/>
      <c r="CA383" s="127"/>
      <c r="CB383" s="128"/>
    </row>
    <row r="384" spans="1:80" x14ac:dyDescent="0.3">
      <c r="A384" s="65"/>
      <c r="B384" s="70"/>
      <c r="C384" s="70"/>
      <c r="D384" s="71"/>
      <c r="E384" s="71"/>
      <c r="F384" s="71"/>
      <c r="G384" s="70"/>
      <c r="H384" s="70"/>
      <c r="I384" s="70"/>
      <c r="J384" s="70"/>
      <c r="K384" s="70"/>
      <c r="L384" s="70"/>
      <c r="M384" s="70"/>
      <c r="N384" s="194"/>
      <c r="O384" s="80"/>
      <c r="P384" s="75"/>
      <c r="Q384" s="75"/>
      <c r="R384" s="75"/>
      <c r="S384" s="75"/>
      <c r="T384" s="75"/>
      <c r="U384" s="75"/>
      <c r="V384" s="74"/>
      <c r="W384" s="74"/>
      <c r="X384" s="74"/>
      <c r="Y384" s="73"/>
      <c r="Z384" s="72"/>
      <c r="AA384" s="65"/>
      <c r="AB384" s="65"/>
      <c r="AC384" s="125"/>
      <c r="AD384" s="125"/>
      <c r="AE384" s="126"/>
      <c r="AF384" s="126"/>
      <c r="AG384" s="126"/>
      <c r="AH384" s="125"/>
      <c r="AI384" s="125"/>
      <c r="AJ384" s="125"/>
      <c r="AK384" s="125"/>
      <c r="AL384" s="125"/>
      <c r="AM384" s="125"/>
      <c r="AN384" s="125"/>
      <c r="AO384" s="66"/>
      <c r="AP384" s="125"/>
      <c r="AQ384" s="125"/>
      <c r="AR384" s="125"/>
      <c r="AS384" s="125"/>
      <c r="AT384" s="125"/>
      <c r="AU384" s="125"/>
      <c r="AV384" s="125"/>
      <c r="AW384" s="126"/>
      <c r="AX384" s="126"/>
      <c r="AY384" s="126"/>
      <c r="AZ384" s="127"/>
      <c r="BA384" s="128"/>
      <c r="BB384" s="65"/>
      <c r="BC384" s="65"/>
      <c r="BD384" s="125"/>
      <c r="BE384" s="125"/>
      <c r="BF384" s="126"/>
      <c r="BG384" s="126"/>
      <c r="BH384" s="126"/>
      <c r="BI384" s="125"/>
      <c r="BJ384" s="125"/>
      <c r="BK384" s="125"/>
      <c r="BL384" s="125"/>
      <c r="BM384" s="125"/>
      <c r="BN384" s="125"/>
      <c r="BO384" s="129"/>
      <c r="BP384" s="66"/>
      <c r="BQ384" s="129"/>
      <c r="BR384" s="125"/>
      <c r="BS384" s="125"/>
      <c r="BT384" s="125"/>
      <c r="BU384" s="125"/>
      <c r="BV384" s="125"/>
      <c r="BW384" s="125"/>
      <c r="BX384" s="126"/>
      <c r="BY384" s="126"/>
      <c r="BZ384" s="126"/>
      <c r="CA384" s="127"/>
      <c r="CB384" s="128"/>
    </row>
    <row r="385" spans="1:80" x14ac:dyDescent="0.3">
      <c r="A385" s="65"/>
      <c r="B385" s="70"/>
      <c r="C385" s="70"/>
      <c r="D385" s="71"/>
      <c r="E385" s="71"/>
      <c r="F385" s="71"/>
      <c r="G385" s="70"/>
      <c r="H385" s="70"/>
      <c r="I385" s="70"/>
      <c r="J385" s="70"/>
      <c r="K385" s="70"/>
      <c r="L385" s="70"/>
      <c r="M385" s="70"/>
      <c r="N385" s="194"/>
      <c r="O385" s="80"/>
      <c r="P385" s="75"/>
      <c r="Q385" s="75"/>
      <c r="R385" s="75"/>
      <c r="S385" s="75"/>
      <c r="T385" s="75"/>
      <c r="U385" s="75"/>
      <c r="V385" s="74"/>
      <c r="W385" s="74"/>
      <c r="X385" s="74"/>
      <c r="Y385" s="73"/>
      <c r="Z385" s="72"/>
      <c r="AA385" s="65"/>
      <c r="AB385" s="65"/>
      <c r="AC385" s="125"/>
      <c r="AD385" s="125"/>
      <c r="AE385" s="126"/>
      <c r="AF385" s="126"/>
      <c r="AG385" s="126"/>
      <c r="AH385" s="125"/>
      <c r="AI385" s="125"/>
      <c r="AJ385" s="125"/>
      <c r="AK385" s="125"/>
      <c r="AL385" s="125"/>
      <c r="AM385" s="125"/>
      <c r="AN385" s="125"/>
      <c r="AO385" s="66"/>
      <c r="AP385" s="125"/>
      <c r="AQ385" s="125"/>
      <c r="AR385" s="125"/>
      <c r="AS385" s="125"/>
      <c r="AT385" s="125"/>
      <c r="AU385" s="125"/>
      <c r="AV385" s="125"/>
      <c r="AW385" s="126"/>
      <c r="AX385" s="126"/>
      <c r="AY385" s="126"/>
      <c r="AZ385" s="127"/>
      <c r="BA385" s="128"/>
      <c r="BB385" s="65"/>
      <c r="BC385" s="65"/>
      <c r="BD385" s="125"/>
      <c r="BE385" s="125"/>
      <c r="BF385" s="126"/>
      <c r="BG385" s="126"/>
      <c r="BH385" s="126"/>
      <c r="BI385" s="125"/>
      <c r="BJ385" s="125"/>
      <c r="BK385" s="125"/>
      <c r="BL385" s="125"/>
      <c r="BM385" s="125"/>
      <c r="BN385" s="125"/>
      <c r="BO385" s="129"/>
      <c r="BP385" s="66"/>
      <c r="BQ385" s="129"/>
      <c r="BR385" s="125"/>
      <c r="BS385" s="125"/>
      <c r="BT385" s="125"/>
      <c r="BU385" s="125"/>
      <c r="BV385" s="125"/>
      <c r="BW385" s="125"/>
      <c r="BX385" s="126"/>
      <c r="BY385" s="126"/>
      <c r="BZ385" s="126"/>
      <c r="CA385" s="127"/>
      <c r="CB385" s="128"/>
    </row>
    <row r="386" spans="1:80" x14ac:dyDescent="0.3">
      <c r="A386" s="65"/>
      <c r="B386" s="70"/>
      <c r="C386" s="70"/>
      <c r="D386" s="71"/>
      <c r="E386" s="71"/>
      <c r="F386" s="71"/>
      <c r="G386" s="70"/>
      <c r="H386" s="70"/>
      <c r="I386" s="70"/>
      <c r="J386" s="70"/>
      <c r="K386" s="70"/>
      <c r="L386" s="70"/>
      <c r="M386" s="70"/>
      <c r="N386" s="194"/>
      <c r="O386" s="80"/>
      <c r="P386" s="75"/>
      <c r="Q386" s="75"/>
      <c r="R386" s="75"/>
      <c r="S386" s="75"/>
      <c r="T386" s="75"/>
      <c r="U386" s="75"/>
      <c r="V386" s="74"/>
      <c r="W386" s="74"/>
      <c r="X386" s="74"/>
      <c r="Y386" s="73"/>
      <c r="Z386" s="72"/>
      <c r="AA386" s="65"/>
      <c r="AB386" s="65"/>
      <c r="AC386" s="125"/>
      <c r="AD386" s="125"/>
      <c r="AE386" s="126"/>
      <c r="AF386" s="126"/>
      <c r="AG386" s="126"/>
      <c r="AH386" s="125"/>
      <c r="AI386" s="125"/>
      <c r="AJ386" s="125"/>
      <c r="AK386" s="125"/>
      <c r="AL386" s="125"/>
      <c r="AM386" s="125"/>
      <c r="AN386" s="125"/>
      <c r="AO386" s="66"/>
      <c r="AP386" s="125"/>
      <c r="AQ386" s="125"/>
      <c r="AR386" s="125"/>
      <c r="AS386" s="125"/>
      <c r="AT386" s="125"/>
      <c r="AU386" s="125"/>
      <c r="AV386" s="125"/>
      <c r="AW386" s="126"/>
      <c r="AX386" s="126"/>
      <c r="AY386" s="126"/>
      <c r="AZ386" s="127"/>
      <c r="BA386" s="128"/>
      <c r="BB386" s="65"/>
      <c r="BC386" s="65"/>
      <c r="BD386" s="125"/>
      <c r="BE386" s="125"/>
      <c r="BF386" s="126"/>
      <c r="BG386" s="126"/>
      <c r="BH386" s="126"/>
      <c r="BI386" s="125"/>
      <c r="BJ386" s="125"/>
      <c r="BK386" s="125"/>
      <c r="BL386" s="125"/>
      <c r="BM386" s="125"/>
      <c r="BN386" s="125"/>
      <c r="BO386" s="129"/>
      <c r="BP386" s="66"/>
      <c r="BQ386" s="129"/>
      <c r="BR386" s="125"/>
      <c r="BS386" s="125"/>
      <c r="BT386" s="125"/>
      <c r="BU386" s="125"/>
      <c r="BV386" s="125"/>
      <c r="BW386" s="125"/>
      <c r="BX386" s="126"/>
      <c r="BY386" s="126"/>
      <c r="BZ386" s="126"/>
      <c r="CA386" s="127"/>
      <c r="CB386" s="128"/>
    </row>
    <row r="387" spans="1:80" x14ac:dyDescent="0.3">
      <c r="A387" s="65"/>
      <c r="B387" s="70"/>
      <c r="C387" s="70"/>
      <c r="D387" s="71"/>
      <c r="E387" s="71"/>
      <c r="F387" s="71"/>
      <c r="G387" s="70"/>
      <c r="H387" s="70"/>
      <c r="I387" s="70"/>
      <c r="J387" s="70"/>
      <c r="K387" s="70"/>
      <c r="L387" s="70"/>
      <c r="M387" s="70"/>
      <c r="N387" s="194"/>
      <c r="O387" s="80"/>
      <c r="P387" s="75"/>
      <c r="Q387" s="75"/>
      <c r="R387" s="75"/>
      <c r="S387" s="75"/>
      <c r="T387" s="75"/>
      <c r="U387" s="75"/>
      <c r="V387" s="74"/>
      <c r="W387" s="74"/>
      <c r="X387" s="74"/>
      <c r="Y387" s="73"/>
      <c r="Z387" s="72"/>
      <c r="AA387" s="65"/>
      <c r="AB387" s="65"/>
      <c r="AC387" s="125"/>
      <c r="AD387" s="125"/>
      <c r="AE387" s="126"/>
      <c r="AF387" s="126"/>
      <c r="AG387" s="126"/>
      <c r="AH387" s="125"/>
      <c r="AI387" s="125"/>
      <c r="AJ387" s="125"/>
      <c r="AK387" s="125"/>
      <c r="AL387" s="125"/>
      <c r="AM387" s="125"/>
      <c r="AN387" s="125"/>
      <c r="AO387" s="66"/>
      <c r="AP387" s="125"/>
      <c r="AQ387" s="125"/>
      <c r="AR387" s="125"/>
      <c r="AS387" s="125"/>
      <c r="AT387" s="125"/>
      <c r="AU387" s="125"/>
      <c r="AV387" s="125"/>
      <c r="AW387" s="126"/>
      <c r="AX387" s="126"/>
      <c r="AY387" s="126"/>
      <c r="AZ387" s="127"/>
      <c r="BA387" s="128"/>
      <c r="BB387" s="65"/>
      <c r="BC387" s="65"/>
      <c r="BD387" s="125"/>
      <c r="BE387" s="125"/>
      <c r="BF387" s="126"/>
      <c r="BG387" s="126"/>
      <c r="BH387" s="126"/>
      <c r="BI387" s="125"/>
      <c r="BJ387" s="125"/>
      <c r="BK387" s="125"/>
      <c r="BL387" s="125"/>
      <c r="BM387" s="125"/>
      <c r="BN387" s="125"/>
      <c r="BO387" s="129"/>
      <c r="BP387" s="66"/>
      <c r="BQ387" s="129"/>
      <c r="BR387" s="125"/>
      <c r="BS387" s="125"/>
      <c r="BT387" s="125"/>
      <c r="BU387" s="125"/>
      <c r="BV387" s="125"/>
      <c r="BW387" s="125"/>
      <c r="BX387" s="126"/>
      <c r="BY387" s="126"/>
      <c r="BZ387" s="126"/>
      <c r="CA387" s="127"/>
      <c r="CB387" s="128"/>
    </row>
    <row r="388" spans="1:80" x14ac:dyDescent="0.3">
      <c r="A388" s="65"/>
      <c r="B388" s="70"/>
      <c r="C388" s="70"/>
      <c r="D388" s="71"/>
      <c r="E388" s="71"/>
      <c r="F388" s="71"/>
      <c r="G388" s="70"/>
      <c r="H388" s="70"/>
      <c r="I388" s="70"/>
      <c r="J388" s="70"/>
      <c r="K388" s="70"/>
      <c r="L388" s="70"/>
      <c r="M388" s="70"/>
      <c r="N388" s="194"/>
      <c r="O388" s="80"/>
      <c r="P388" s="75"/>
      <c r="Q388" s="75"/>
      <c r="R388" s="75"/>
      <c r="S388" s="75"/>
      <c r="T388" s="75"/>
      <c r="U388" s="75"/>
      <c r="V388" s="74"/>
      <c r="W388" s="74"/>
      <c r="X388" s="74"/>
      <c r="Y388" s="73"/>
      <c r="Z388" s="72"/>
      <c r="AA388" s="65"/>
      <c r="AB388" s="65"/>
      <c r="AC388" s="125"/>
      <c r="AD388" s="125"/>
      <c r="AE388" s="126"/>
      <c r="AF388" s="126"/>
      <c r="AG388" s="126"/>
      <c r="AH388" s="125"/>
      <c r="AI388" s="125"/>
      <c r="AJ388" s="125"/>
      <c r="AK388" s="125"/>
      <c r="AL388" s="125"/>
      <c r="AM388" s="125"/>
      <c r="AN388" s="125"/>
      <c r="AO388" s="66"/>
      <c r="AP388" s="125"/>
      <c r="AQ388" s="125"/>
      <c r="AR388" s="125"/>
      <c r="AS388" s="125"/>
      <c r="AT388" s="125"/>
      <c r="AU388" s="125"/>
      <c r="AV388" s="125"/>
      <c r="AW388" s="126"/>
      <c r="AX388" s="126"/>
      <c r="AY388" s="126"/>
      <c r="AZ388" s="127"/>
      <c r="BA388" s="128"/>
      <c r="BB388" s="65"/>
      <c r="BC388" s="65"/>
      <c r="BD388" s="125"/>
      <c r="BE388" s="125"/>
      <c r="BF388" s="126"/>
      <c r="BG388" s="126"/>
      <c r="BH388" s="126"/>
      <c r="BI388" s="125"/>
      <c r="BJ388" s="125"/>
      <c r="BK388" s="125"/>
      <c r="BL388" s="125"/>
      <c r="BM388" s="125"/>
      <c r="BN388" s="125"/>
      <c r="BO388" s="129"/>
      <c r="BP388" s="66"/>
      <c r="BQ388" s="129"/>
      <c r="BR388" s="125"/>
      <c r="BS388" s="125"/>
      <c r="BT388" s="125"/>
      <c r="BU388" s="125"/>
      <c r="BV388" s="125"/>
      <c r="BW388" s="125"/>
      <c r="BX388" s="126"/>
      <c r="BY388" s="126"/>
      <c r="BZ388" s="126"/>
      <c r="CA388" s="127"/>
      <c r="CB388" s="128"/>
    </row>
    <row r="389" spans="1:80" x14ac:dyDescent="0.3">
      <c r="A389" s="65"/>
      <c r="B389" s="70"/>
      <c r="C389" s="70"/>
      <c r="D389" s="71"/>
      <c r="E389" s="71"/>
      <c r="F389" s="71"/>
      <c r="G389" s="70"/>
      <c r="H389" s="70"/>
      <c r="I389" s="70"/>
      <c r="J389" s="70"/>
      <c r="K389" s="70"/>
      <c r="L389" s="70"/>
      <c r="M389" s="70"/>
      <c r="N389" s="194"/>
      <c r="O389" s="80"/>
      <c r="P389" s="75"/>
      <c r="Q389" s="75"/>
      <c r="R389" s="75"/>
      <c r="S389" s="75"/>
      <c r="T389" s="75"/>
      <c r="U389" s="75"/>
      <c r="V389" s="74"/>
      <c r="W389" s="74"/>
      <c r="X389" s="74"/>
      <c r="Y389" s="73"/>
      <c r="Z389" s="72"/>
      <c r="AA389" s="65"/>
      <c r="AB389" s="65"/>
      <c r="AC389" s="125"/>
      <c r="AD389" s="125"/>
      <c r="AE389" s="126"/>
      <c r="AF389" s="126"/>
      <c r="AG389" s="126"/>
      <c r="AH389" s="125"/>
      <c r="AI389" s="125"/>
      <c r="AJ389" s="125"/>
      <c r="AK389" s="125"/>
      <c r="AL389" s="125"/>
      <c r="AM389" s="125"/>
      <c r="AN389" s="125"/>
      <c r="AO389" s="66"/>
      <c r="AP389" s="125"/>
      <c r="AQ389" s="125"/>
      <c r="AR389" s="125"/>
      <c r="AS389" s="125"/>
      <c r="AT389" s="125"/>
      <c r="AU389" s="125"/>
      <c r="AV389" s="125"/>
      <c r="AW389" s="126"/>
      <c r="AX389" s="126"/>
      <c r="AY389" s="126"/>
      <c r="AZ389" s="127"/>
      <c r="BA389" s="128"/>
      <c r="BB389" s="65"/>
      <c r="BC389" s="65"/>
      <c r="BD389" s="125"/>
      <c r="BE389" s="125"/>
      <c r="BF389" s="126"/>
      <c r="BG389" s="126"/>
      <c r="BH389" s="126"/>
      <c r="BI389" s="125"/>
      <c r="BJ389" s="125"/>
      <c r="BK389" s="125"/>
      <c r="BL389" s="125"/>
      <c r="BM389" s="125"/>
      <c r="BN389" s="125"/>
      <c r="BO389" s="129"/>
      <c r="BP389" s="66"/>
      <c r="BQ389" s="129"/>
      <c r="BR389" s="125"/>
      <c r="BS389" s="125"/>
      <c r="BT389" s="125"/>
      <c r="BU389" s="125"/>
      <c r="BV389" s="125"/>
      <c r="BW389" s="125"/>
      <c r="BX389" s="126"/>
      <c r="BY389" s="126"/>
      <c r="BZ389" s="126"/>
      <c r="CA389" s="127"/>
      <c r="CB389" s="128"/>
    </row>
    <row r="390" spans="1:80" x14ac:dyDescent="0.3">
      <c r="A390" s="65"/>
      <c r="B390" s="70"/>
      <c r="C390" s="70"/>
      <c r="D390" s="71"/>
      <c r="E390" s="71"/>
      <c r="F390" s="71"/>
      <c r="G390" s="70"/>
      <c r="H390" s="70"/>
      <c r="I390" s="70"/>
      <c r="J390" s="70"/>
      <c r="K390" s="70"/>
      <c r="L390" s="70"/>
      <c r="M390" s="70"/>
      <c r="N390" s="194"/>
      <c r="O390" s="80"/>
      <c r="P390" s="75"/>
      <c r="Q390" s="75"/>
      <c r="R390" s="75"/>
      <c r="S390" s="75"/>
      <c r="T390" s="75"/>
      <c r="U390" s="75"/>
      <c r="V390" s="74"/>
      <c r="W390" s="74"/>
      <c r="X390" s="74"/>
      <c r="Y390" s="73"/>
      <c r="Z390" s="72"/>
      <c r="AA390" s="65"/>
      <c r="AB390" s="65"/>
      <c r="AC390" s="125"/>
      <c r="AD390" s="125"/>
      <c r="AE390" s="126"/>
      <c r="AF390" s="126"/>
      <c r="AG390" s="126"/>
      <c r="AH390" s="125"/>
      <c r="AI390" s="125"/>
      <c r="AJ390" s="125"/>
      <c r="AK390" s="125"/>
      <c r="AL390" s="125"/>
      <c r="AM390" s="125"/>
      <c r="AN390" s="125"/>
      <c r="AO390" s="66"/>
      <c r="AP390" s="125"/>
      <c r="AQ390" s="125"/>
      <c r="AR390" s="125"/>
      <c r="AS390" s="125"/>
      <c r="AT390" s="125"/>
      <c r="AU390" s="125"/>
      <c r="AV390" s="125"/>
      <c r="AW390" s="126"/>
      <c r="AX390" s="126"/>
      <c r="AY390" s="126"/>
      <c r="AZ390" s="127"/>
      <c r="BA390" s="128"/>
      <c r="BB390" s="65"/>
      <c r="BC390" s="65"/>
      <c r="BD390" s="125"/>
      <c r="BE390" s="125"/>
      <c r="BF390" s="126"/>
      <c r="BG390" s="126"/>
      <c r="BH390" s="126"/>
      <c r="BI390" s="125"/>
      <c r="BJ390" s="125"/>
      <c r="BK390" s="125"/>
      <c r="BL390" s="125"/>
      <c r="BM390" s="125"/>
      <c r="BN390" s="125"/>
      <c r="BO390" s="129"/>
      <c r="BP390" s="66"/>
      <c r="BQ390" s="129"/>
      <c r="BR390" s="125"/>
      <c r="BS390" s="125"/>
      <c r="BT390" s="125"/>
      <c r="BU390" s="125"/>
      <c r="BV390" s="125"/>
      <c r="BW390" s="125"/>
      <c r="BX390" s="126"/>
      <c r="BY390" s="126"/>
      <c r="BZ390" s="126"/>
      <c r="CA390" s="127"/>
      <c r="CB390" s="128"/>
    </row>
    <row r="391" spans="1:80" x14ac:dyDescent="0.3">
      <c r="A391" s="65"/>
      <c r="B391" s="70"/>
      <c r="C391" s="70"/>
      <c r="D391" s="71"/>
      <c r="E391" s="71"/>
      <c r="F391" s="71"/>
      <c r="G391" s="70"/>
      <c r="H391" s="70"/>
      <c r="I391" s="70"/>
      <c r="J391" s="70"/>
      <c r="K391" s="70"/>
      <c r="L391" s="70"/>
      <c r="M391" s="70"/>
      <c r="N391" s="194"/>
      <c r="O391" s="80"/>
      <c r="P391" s="75"/>
      <c r="Q391" s="75"/>
      <c r="R391" s="75"/>
      <c r="S391" s="75"/>
      <c r="T391" s="75"/>
      <c r="U391" s="75"/>
      <c r="V391" s="74"/>
      <c r="W391" s="74"/>
      <c r="X391" s="74"/>
      <c r="Y391" s="73"/>
      <c r="Z391" s="72"/>
      <c r="AA391" s="65"/>
      <c r="AB391" s="65"/>
      <c r="AC391" s="125"/>
      <c r="AD391" s="125"/>
      <c r="AE391" s="126"/>
      <c r="AF391" s="126"/>
      <c r="AG391" s="126"/>
      <c r="AH391" s="125"/>
      <c r="AI391" s="125"/>
      <c r="AJ391" s="125"/>
      <c r="AK391" s="125"/>
      <c r="AL391" s="125"/>
      <c r="AM391" s="125"/>
      <c r="AN391" s="125"/>
      <c r="AO391" s="66"/>
      <c r="AP391" s="125"/>
      <c r="AQ391" s="125"/>
      <c r="AR391" s="125"/>
      <c r="AS391" s="125"/>
      <c r="AT391" s="125"/>
      <c r="AU391" s="125"/>
      <c r="AV391" s="125"/>
      <c r="AW391" s="126"/>
      <c r="AX391" s="126"/>
      <c r="AY391" s="126"/>
      <c r="AZ391" s="127"/>
      <c r="BA391" s="128"/>
      <c r="BB391" s="65"/>
      <c r="BC391" s="65"/>
      <c r="BD391" s="125"/>
      <c r="BE391" s="125"/>
      <c r="BF391" s="126"/>
      <c r="BG391" s="126"/>
      <c r="BH391" s="126"/>
      <c r="BI391" s="125"/>
      <c r="BJ391" s="125"/>
      <c r="BK391" s="125"/>
      <c r="BL391" s="125"/>
      <c r="BM391" s="125"/>
      <c r="BN391" s="125"/>
      <c r="BO391" s="129"/>
      <c r="BP391" s="66"/>
      <c r="BQ391" s="129"/>
      <c r="BR391" s="125"/>
      <c r="BS391" s="125"/>
      <c r="BT391" s="125"/>
      <c r="BU391" s="125"/>
      <c r="BV391" s="125"/>
      <c r="BW391" s="125"/>
      <c r="BX391" s="126"/>
      <c r="BY391" s="126"/>
      <c r="BZ391" s="126"/>
      <c r="CA391" s="127"/>
      <c r="CB391" s="128"/>
    </row>
    <row r="392" spans="1:80" x14ac:dyDescent="0.3">
      <c r="A392" s="65"/>
      <c r="B392" s="70"/>
      <c r="C392" s="70"/>
      <c r="D392" s="71"/>
      <c r="E392" s="71"/>
      <c r="F392" s="71"/>
      <c r="G392" s="70"/>
      <c r="H392" s="70"/>
      <c r="I392" s="70"/>
      <c r="J392" s="70"/>
      <c r="K392" s="70"/>
      <c r="L392" s="70"/>
      <c r="M392" s="70"/>
      <c r="N392" s="195"/>
      <c r="O392" s="70"/>
      <c r="P392" s="70"/>
      <c r="Q392" s="70"/>
      <c r="R392" s="70"/>
      <c r="S392" s="70"/>
      <c r="T392" s="70"/>
      <c r="U392" s="70"/>
      <c r="V392" s="71"/>
      <c r="W392" s="71"/>
      <c r="X392" s="71"/>
      <c r="Y392" s="70"/>
      <c r="Z392" s="70"/>
      <c r="AA392" s="65"/>
      <c r="AB392" s="65"/>
      <c r="AC392" s="125"/>
      <c r="AD392" s="125"/>
      <c r="AE392" s="126"/>
      <c r="AF392" s="126"/>
      <c r="AG392" s="126"/>
      <c r="AH392" s="125"/>
      <c r="AI392" s="125"/>
      <c r="AJ392" s="125"/>
      <c r="AK392" s="125"/>
      <c r="AL392" s="125"/>
      <c r="AM392" s="125"/>
      <c r="AN392" s="125"/>
      <c r="AO392" s="66"/>
      <c r="AP392" s="125"/>
      <c r="AQ392" s="125"/>
      <c r="AR392" s="125"/>
      <c r="AS392" s="125"/>
      <c r="AT392" s="125"/>
      <c r="AU392" s="125"/>
      <c r="AV392" s="125"/>
      <c r="AW392" s="126"/>
      <c r="AX392" s="126"/>
      <c r="AY392" s="126"/>
      <c r="AZ392" s="127"/>
      <c r="BA392" s="128"/>
      <c r="BB392" s="65"/>
      <c r="BC392" s="65"/>
      <c r="BD392" s="125"/>
      <c r="BE392" s="125"/>
      <c r="BF392" s="126"/>
      <c r="BG392" s="126"/>
      <c r="BH392" s="126"/>
      <c r="BI392" s="125"/>
      <c r="BJ392" s="125"/>
      <c r="BK392" s="125"/>
      <c r="BL392" s="125"/>
      <c r="BM392" s="125"/>
      <c r="BN392" s="125"/>
      <c r="BO392" s="129"/>
      <c r="BP392" s="66"/>
      <c r="BQ392" s="129"/>
      <c r="BR392" s="125"/>
      <c r="BS392" s="125"/>
      <c r="BT392" s="125"/>
      <c r="BU392" s="125"/>
      <c r="BV392" s="125"/>
      <c r="BW392" s="125"/>
      <c r="BX392" s="126"/>
      <c r="BY392" s="126"/>
      <c r="BZ392" s="126"/>
      <c r="CA392" s="127"/>
      <c r="CB392" s="128"/>
    </row>
    <row r="393" spans="1:80" x14ac:dyDescent="0.3">
      <c r="A393" s="65"/>
      <c r="B393" s="72"/>
      <c r="C393" s="73"/>
      <c r="D393" s="74"/>
      <c r="E393" s="74"/>
      <c r="F393" s="74"/>
      <c r="G393" s="75"/>
      <c r="H393" s="75"/>
      <c r="I393" s="75"/>
      <c r="J393" s="75"/>
      <c r="K393" s="75"/>
      <c r="L393" s="75"/>
      <c r="M393" s="80"/>
      <c r="N393" s="194"/>
      <c r="O393" s="70"/>
      <c r="P393" s="70"/>
      <c r="Q393" s="70"/>
      <c r="R393" s="70"/>
      <c r="S393" s="70"/>
      <c r="T393" s="70"/>
      <c r="U393" s="70"/>
      <c r="V393" s="71"/>
      <c r="W393" s="71"/>
      <c r="X393" s="71"/>
      <c r="Y393" s="70"/>
      <c r="Z393" s="70"/>
      <c r="AA393" s="65"/>
      <c r="AB393" s="65"/>
      <c r="AC393" s="125"/>
      <c r="AD393" s="125"/>
      <c r="AE393" s="126"/>
      <c r="AF393" s="126"/>
      <c r="AG393" s="126"/>
      <c r="AH393" s="125"/>
      <c r="AI393" s="125"/>
      <c r="AJ393" s="125"/>
      <c r="AK393" s="125"/>
      <c r="AL393" s="125"/>
      <c r="AM393" s="125"/>
      <c r="AN393" s="125"/>
      <c r="AO393" s="66"/>
      <c r="AP393" s="125"/>
      <c r="AQ393" s="125"/>
      <c r="AR393" s="125"/>
      <c r="AS393" s="125"/>
      <c r="AT393" s="125"/>
      <c r="AU393" s="125"/>
      <c r="AV393" s="125"/>
      <c r="AW393" s="126"/>
      <c r="AX393" s="126"/>
      <c r="AY393" s="126"/>
      <c r="AZ393" s="127"/>
      <c r="BA393" s="128"/>
      <c r="BB393" s="65"/>
      <c r="BC393" s="65"/>
      <c r="BD393" s="125"/>
      <c r="BE393" s="125"/>
      <c r="BF393" s="126"/>
      <c r="BG393" s="126"/>
      <c r="BH393" s="126"/>
      <c r="BI393" s="125"/>
      <c r="BJ393" s="125"/>
      <c r="BK393" s="125"/>
      <c r="BL393" s="125"/>
      <c r="BM393" s="125"/>
      <c r="BN393" s="125"/>
      <c r="BO393" s="129"/>
      <c r="BP393" s="66"/>
      <c r="BQ393" s="129"/>
      <c r="BR393" s="125"/>
      <c r="BS393" s="125"/>
      <c r="BT393" s="125"/>
      <c r="BU393" s="125"/>
      <c r="BV393" s="125"/>
      <c r="BW393" s="125"/>
      <c r="BX393" s="126"/>
      <c r="BY393" s="126"/>
      <c r="BZ393" s="126"/>
      <c r="CA393" s="127"/>
      <c r="CB393" s="128"/>
    </row>
    <row r="394" spans="1:80" x14ac:dyDescent="0.3">
      <c r="A394" s="65"/>
      <c r="B394" s="72"/>
      <c r="C394" s="73"/>
      <c r="D394" s="74"/>
      <c r="E394" s="74"/>
      <c r="F394" s="74"/>
      <c r="G394" s="75"/>
      <c r="H394" s="75"/>
      <c r="I394" s="75"/>
      <c r="J394" s="75"/>
      <c r="K394" s="75"/>
      <c r="L394" s="75"/>
      <c r="M394" s="80"/>
      <c r="N394" s="194"/>
      <c r="O394" s="70"/>
      <c r="P394" s="70"/>
      <c r="Q394" s="70"/>
      <c r="R394" s="70"/>
      <c r="S394" s="70"/>
      <c r="T394" s="70"/>
      <c r="U394" s="70"/>
      <c r="V394" s="71"/>
      <c r="W394" s="71"/>
      <c r="X394" s="71"/>
      <c r="Y394" s="70"/>
      <c r="Z394" s="70"/>
      <c r="AA394" s="65"/>
      <c r="AB394" s="65"/>
      <c r="AC394" s="125"/>
      <c r="AD394" s="125"/>
      <c r="AE394" s="126"/>
      <c r="AF394" s="126"/>
      <c r="AG394" s="126"/>
      <c r="AH394" s="125"/>
      <c r="AI394" s="125"/>
      <c r="AJ394" s="125"/>
      <c r="AK394" s="125"/>
      <c r="AL394" s="125"/>
      <c r="AM394" s="125"/>
      <c r="AN394" s="125"/>
      <c r="AO394" s="66"/>
      <c r="AP394" s="125"/>
      <c r="AQ394" s="125"/>
      <c r="AR394" s="125"/>
      <c r="AS394" s="125"/>
      <c r="AT394" s="125"/>
      <c r="AU394" s="125"/>
      <c r="AV394" s="125"/>
      <c r="AW394" s="126"/>
      <c r="AX394" s="126"/>
      <c r="AY394" s="126"/>
      <c r="AZ394" s="127"/>
      <c r="BA394" s="128"/>
      <c r="BB394" s="65"/>
      <c r="BC394" s="65"/>
      <c r="BD394" s="125"/>
      <c r="BE394" s="125"/>
      <c r="BF394" s="126"/>
      <c r="BG394" s="126"/>
      <c r="BH394" s="126"/>
      <c r="BI394" s="125"/>
      <c r="BJ394" s="125"/>
      <c r="BK394" s="125"/>
      <c r="BL394" s="125"/>
      <c r="BM394" s="125"/>
      <c r="BN394" s="125"/>
      <c r="BO394" s="129"/>
      <c r="BP394" s="66"/>
      <c r="BQ394" s="129"/>
      <c r="BR394" s="125"/>
      <c r="BS394" s="125"/>
      <c r="BT394" s="125"/>
      <c r="BU394" s="125"/>
      <c r="BV394" s="125"/>
      <c r="BW394" s="125"/>
      <c r="BX394" s="126"/>
      <c r="BY394" s="126"/>
      <c r="BZ394" s="126"/>
      <c r="CA394" s="127"/>
      <c r="CB394" s="128"/>
    </row>
    <row r="395" spans="1:80" x14ac:dyDescent="0.3">
      <c r="A395" s="65"/>
      <c r="B395" s="72"/>
      <c r="C395" s="73"/>
      <c r="D395" s="74"/>
      <c r="E395" s="74"/>
      <c r="F395" s="74"/>
      <c r="G395" s="75"/>
      <c r="H395" s="75"/>
      <c r="I395" s="75"/>
      <c r="J395" s="75"/>
      <c r="K395" s="75"/>
      <c r="L395" s="75"/>
      <c r="M395" s="80"/>
      <c r="N395" s="194"/>
      <c r="O395" s="70"/>
      <c r="P395" s="70"/>
      <c r="Q395" s="70"/>
      <c r="R395" s="70"/>
      <c r="S395" s="70"/>
      <c r="T395" s="70"/>
      <c r="U395" s="70"/>
      <c r="V395" s="71"/>
      <c r="W395" s="71"/>
      <c r="X395" s="71"/>
      <c r="Y395" s="70"/>
      <c r="Z395" s="70"/>
      <c r="AA395" s="65"/>
      <c r="AB395" s="65"/>
      <c r="AC395" s="125"/>
      <c r="AD395" s="125"/>
      <c r="AE395" s="126"/>
      <c r="AF395" s="126"/>
      <c r="AG395" s="126"/>
      <c r="AH395" s="125"/>
      <c r="AI395" s="125"/>
      <c r="AJ395" s="125"/>
      <c r="AK395" s="125"/>
      <c r="AL395" s="125"/>
      <c r="AM395" s="125"/>
      <c r="AN395" s="125"/>
      <c r="AO395" s="82"/>
      <c r="AP395" s="125"/>
      <c r="AQ395" s="125"/>
      <c r="AR395" s="125"/>
      <c r="AS395" s="125"/>
      <c r="AT395" s="125"/>
      <c r="AU395" s="125"/>
      <c r="AV395" s="125"/>
      <c r="AW395" s="126"/>
      <c r="AX395" s="126"/>
      <c r="AY395" s="126"/>
      <c r="AZ395" s="125"/>
      <c r="BA395" s="125"/>
      <c r="BB395" s="65"/>
      <c r="BC395" s="65"/>
      <c r="BD395" s="125"/>
      <c r="BE395" s="125"/>
      <c r="BF395" s="126"/>
      <c r="BG395" s="126"/>
      <c r="BH395" s="126"/>
      <c r="BI395" s="125"/>
      <c r="BJ395" s="125"/>
      <c r="BK395" s="125"/>
      <c r="BL395" s="125"/>
      <c r="BM395" s="125"/>
      <c r="BN395" s="125"/>
      <c r="BO395" s="129"/>
      <c r="BP395" s="82"/>
      <c r="BQ395" s="129"/>
      <c r="BR395" s="125"/>
      <c r="BS395" s="125"/>
      <c r="BT395" s="125"/>
      <c r="BU395" s="125"/>
      <c r="BV395" s="125"/>
      <c r="BW395" s="125"/>
      <c r="BX395" s="126"/>
      <c r="BY395" s="126"/>
      <c r="BZ395" s="126"/>
      <c r="CA395" s="125"/>
      <c r="CB395" s="125"/>
    </row>
    <row r="396" spans="1:80" x14ac:dyDescent="0.3">
      <c r="A396" s="65"/>
      <c r="B396" s="72"/>
      <c r="C396" s="73"/>
      <c r="D396" s="74"/>
      <c r="E396" s="74"/>
      <c r="F396" s="74"/>
      <c r="G396" s="75"/>
      <c r="H396" s="75"/>
      <c r="I396" s="75"/>
      <c r="J396" s="75"/>
      <c r="K396" s="75"/>
      <c r="L396" s="75"/>
      <c r="M396" s="80"/>
      <c r="N396" s="194"/>
      <c r="O396" s="70"/>
      <c r="P396" s="70"/>
      <c r="Q396" s="70"/>
      <c r="R396" s="70"/>
      <c r="S396" s="70"/>
      <c r="T396" s="70"/>
      <c r="U396" s="70"/>
      <c r="V396" s="71"/>
      <c r="W396" s="71"/>
      <c r="X396" s="71"/>
      <c r="Y396" s="70"/>
      <c r="Z396" s="70"/>
      <c r="AA396" s="65"/>
      <c r="AB396" s="65"/>
      <c r="AC396" s="128"/>
      <c r="AD396" s="127"/>
      <c r="AE396" s="126"/>
      <c r="AF396" s="126"/>
      <c r="AG396" s="126"/>
      <c r="AH396" s="125"/>
      <c r="AI396" s="125"/>
      <c r="AJ396" s="125"/>
      <c r="AK396" s="125"/>
      <c r="AL396" s="125"/>
      <c r="AM396" s="125"/>
      <c r="AN396" s="125"/>
      <c r="AO396" s="66"/>
      <c r="AP396" s="125"/>
      <c r="AQ396" s="125"/>
      <c r="AR396" s="125"/>
      <c r="AS396" s="125"/>
      <c r="AT396" s="125"/>
      <c r="AU396" s="125"/>
      <c r="AV396" s="125"/>
      <c r="AW396" s="126"/>
      <c r="AX396" s="126"/>
      <c r="AY396" s="126"/>
      <c r="AZ396" s="125"/>
      <c r="BA396" s="125"/>
      <c r="BB396" s="65"/>
      <c r="BC396" s="65"/>
      <c r="BD396" s="128"/>
      <c r="BE396" s="127"/>
      <c r="BF396" s="126"/>
      <c r="BG396" s="126"/>
      <c r="BH396" s="126"/>
      <c r="BI396" s="125"/>
      <c r="BJ396" s="125"/>
      <c r="BK396" s="125"/>
      <c r="BL396" s="125"/>
      <c r="BM396" s="125"/>
      <c r="BN396" s="125"/>
      <c r="BO396" s="129"/>
      <c r="BP396" s="66"/>
      <c r="BQ396" s="129"/>
      <c r="BR396" s="125"/>
      <c r="BS396" s="125"/>
      <c r="BT396" s="125"/>
      <c r="BU396" s="125"/>
      <c r="BV396" s="125"/>
      <c r="BW396" s="125"/>
      <c r="BX396" s="126"/>
      <c r="BY396" s="126"/>
      <c r="BZ396" s="126"/>
      <c r="CA396" s="125"/>
      <c r="CB396" s="125"/>
    </row>
    <row r="397" spans="1:80" x14ac:dyDescent="0.3">
      <c r="A397" s="65"/>
      <c r="B397" s="72"/>
      <c r="C397" s="73"/>
      <c r="D397" s="74"/>
      <c r="E397" s="74"/>
      <c r="F397" s="74"/>
      <c r="G397" s="75"/>
      <c r="H397" s="75"/>
      <c r="I397" s="75"/>
      <c r="J397" s="75"/>
      <c r="K397" s="75"/>
      <c r="L397" s="75"/>
      <c r="M397" s="80"/>
      <c r="N397" s="194"/>
      <c r="O397" s="70"/>
      <c r="P397" s="70"/>
      <c r="Q397" s="70"/>
      <c r="R397" s="70"/>
      <c r="S397" s="70"/>
      <c r="T397" s="70"/>
      <c r="U397" s="70"/>
      <c r="V397" s="71"/>
      <c r="W397" s="71"/>
      <c r="X397" s="71"/>
      <c r="Y397" s="70"/>
      <c r="Z397" s="70"/>
      <c r="AA397" s="65"/>
      <c r="AB397" s="65"/>
      <c r="AC397" s="128"/>
      <c r="AD397" s="127"/>
      <c r="AE397" s="126"/>
      <c r="AF397" s="126"/>
      <c r="AG397" s="126"/>
      <c r="AH397" s="125"/>
      <c r="AI397" s="125"/>
      <c r="AJ397" s="125"/>
      <c r="AK397" s="125"/>
      <c r="AL397" s="125"/>
      <c r="AM397" s="125"/>
      <c r="AN397" s="125"/>
      <c r="AO397" s="66"/>
      <c r="AP397" s="125"/>
      <c r="AQ397" s="125"/>
      <c r="AR397" s="125"/>
      <c r="AS397" s="125"/>
      <c r="AT397" s="125"/>
      <c r="AU397" s="125"/>
      <c r="AV397" s="125"/>
      <c r="AW397" s="126"/>
      <c r="AX397" s="126"/>
      <c r="AY397" s="126"/>
      <c r="AZ397" s="125"/>
      <c r="BA397" s="125"/>
      <c r="BB397" s="65"/>
      <c r="BC397" s="65"/>
      <c r="BD397" s="128"/>
      <c r="BE397" s="127"/>
      <c r="BF397" s="126"/>
      <c r="BG397" s="126"/>
      <c r="BH397" s="126"/>
      <c r="BI397" s="125"/>
      <c r="BJ397" s="125"/>
      <c r="BK397" s="125"/>
      <c r="BL397" s="125"/>
      <c r="BM397" s="125"/>
      <c r="BN397" s="125"/>
      <c r="BO397" s="129"/>
      <c r="BP397" s="66"/>
      <c r="BQ397" s="129"/>
      <c r="BR397" s="125"/>
      <c r="BS397" s="125"/>
      <c r="BT397" s="125"/>
      <c r="BU397" s="125"/>
      <c r="BV397" s="125"/>
      <c r="BW397" s="125"/>
      <c r="BX397" s="126"/>
      <c r="BY397" s="126"/>
      <c r="BZ397" s="126"/>
      <c r="CA397" s="125"/>
      <c r="CB397" s="125"/>
    </row>
    <row r="398" spans="1:80" x14ac:dyDescent="0.3">
      <c r="A398" s="65"/>
      <c r="B398" s="72"/>
      <c r="C398" s="73"/>
      <c r="D398" s="74"/>
      <c r="E398" s="74"/>
      <c r="F398" s="74"/>
      <c r="G398" s="75"/>
      <c r="H398" s="75"/>
      <c r="I398" s="75"/>
      <c r="J398" s="75"/>
      <c r="K398" s="75"/>
      <c r="L398" s="75"/>
      <c r="M398" s="80"/>
      <c r="N398" s="194"/>
      <c r="O398" s="70"/>
      <c r="P398" s="70"/>
      <c r="Q398" s="70"/>
      <c r="R398" s="70"/>
      <c r="S398" s="70"/>
      <c r="T398" s="70"/>
      <c r="U398" s="70"/>
      <c r="V398" s="71"/>
      <c r="W398" s="71"/>
      <c r="X398" s="71"/>
      <c r="Y398" s="70"/>
      <c r="Z398" s="70"/>
      <c r="AA398" s="65"/>
      <c r="AB398" s="65"/>
      <c r="AC398" s="128"/>
      <c r="AD398" s="127"/>
      <c r="AE398" s="126"/>
      <c r="AF398" s="126"/>
      <c r="AG398" s="126"/>
      <c r="AH398" s="125"/>
      <c r="AI398" s="125"/>
      <c r="AJ398" s="125"/>
      <c r="AK398" s="125"/>
      <c r="AL398" s="125"/>
      <c r="AM398" s="125"/>
      <c r="AN398" s="125"/>
      <c r="AO398" s="66"/>
      <c r="AP398" s="125"/>
      <c r="AQ398" s="125"/>
      <c r="AR398" s="125"/>
      <c r="AS398" s="125"/>
      <c r="AT398" s="125"/>
      <c r="AU398" s="125"/>
      <c r="AV398" s="125"/>
      <c r="AW398" s="126"/>
      <c r="AX398" s="126"/>
      <c r="AY398" s="126"/>
      <c r="AZ398" s="125"/>
      <c r="BA398" s="125"/>
      <c r="BB398" s="65"/>
      <c r="BC398" s="65"/>
      <c r="BD398" s="128"/>
      <c r="BE398" s="127"/>
      <c r="BF398" s="126"/>
      <c r="BG398" s="126"/>
      <c r="BH398" s="126"/>
      <c r="BI398" s="125"/>
      <c r="BJ398" s="125"/>
      <c r="BK398" s="125"/>
      <c r="BL398" s="125"/>
      <c r="BM398" s="125"/>
      <c r="BN398" s="125"/>
      <c r="BO398" s="129"/>
      <c r="BP398" s="66"/>
      <c r="BQ398" s="129"/>
      <c r="BR398" s="125"/>
      <c r="BS398" s="125"/>
      <c r="BT398" s="125"/>
      <c r="BU398" s="125"/>
      <c r="BV398" s="125"/>
      <c r="BW398" s="125"/>
      <c r="BX398" s="126"/>
      <c r="BY398" s="126"/>
      <c r="BZ398" s="126"/>
      <c r="CA398" s="125"/>
      <c r="CB398" s="125"/>
    </row>
    <row r="399" spans="1:80" x14ac:dyDescent="0.3">
      <c r="A399" s="65"/>
      <c r="B399" s="72"/>
      <c r="C399" s="73"/>
      <c r="D399" s="74"/>
      <c r="E399" s="74"/>
      <c r="F399" s="74"/>
      <c r="G399" s="75"/>
      <c r="H399" s="75"/>
      <c r="I399" s="75"/>
      <c r="J399" s="75"/>
      <c r="K399" s="75"/>
      <c r="L399" s="75"/>
      <c r="M399" s="80"/>
      <c r="N399" s="194"/>
      <c r="O399" s="70"/>
      <c r="P399" s="70"/>
      <c r="Q399" s="70"/>
      <c r="R399" s="70"/>
      <c r="S399" s="70"/>
      <c r="T399" s="70"/>
      <c r="U399" s="70"/>
      <c r="V399" s="71"/>
      <c r="W399" s="71"/>
      <c r="X399" s="71"/>
      <c r="Y399" s="70"/>
      <c r="Z399" s="70"/>
      <c r="AA399" s="65"/>
      <c r="AB399" s="65"/>
      <c r="AC399" s="128"/>
      <c r="AD399" s="127"/>
      <c r="AE399" s="126"/>
      <c r="AF399" s="126"/>
      <c r="AG399" s="126"/>
      <c r="AH399" s="125"/>
      <c r="AI399" s="125"/>
      <c r="AJ399" s="125"/>
      <c r="AK399" s="125"/>
      <c r="AL399" s="125"/>
      <c r="AM399" s="125"/>
      <c r="AN399" s="125"/>
      <c r="AO399" s="66"/>
      <c r="AP399" s="125"/>
      <c r="AQ399" s="125"/>
      <c r="AR399" s="125"/>
      <c r="AS399" s="125"/>
      <c r="AT399" s="125"/>
      <c r="AU399" s="125"/>
      <c r="AV399" s="125"/>
      <c r="AW399" s="126"/>
      <c r="AX399" s="126"/>
      <c r="AY399" s="126"/>
      <c r="AZ399" s="125"/>
      <c r="BA399" s="125"/>
      <c r="BB399" s="65"/>
      <c r="BC399" s="65"/>
      <c r="BD399" s="128"/>
      <c r="BE399" s="127"/>
      <c r="BF399" s="126"/>
      <c r="BG399" s="126"/>
      <c r="BH399" s="126"/>
      <c r="BI399" s="125"/>
      <c r="BJ399" s="125"/>
      <c r="BK399" s="125"/>
      <c r="BL399" s="125"/>
      <c r="BM399" s="125"/>
      <c r="BN399" s="125"/>
      <c r="BO399" s="129"/>
      <c r="BP399" s="66"/>
      <c r="BQ399" s="129"/>
      <c r="BR399" s="125"/>
      <c r="BS399" s="125"/>
      <c r="BT399" s="125"/>
      <c r="BU399" s="125"/>
      <c r="BV399" s="125"/>
      <c r="BW399" s="125"/>
      <c r="BX399" s="126"/>
      <c r="BY399" s="126"/>
      <c r="BZ399" s="126"/>
      <c r="CA399" s="125"/>
      <c r="CB399" s="125"/>
    </row>
    <row r="400" spans="1:80" x14ac:dyDescent="0.3">
      <c r="A400" s="65"/>
      <c r="B400" s="72"/>
      <c r="C400" s="73"/>
      <c r="D400" s="74"/>
      <c r="E400" s="74"/>
      <c r="F400" s="74"/>
      <c r="G400" s="75"/>
      <c r="H400" s="75"/>
      <c r="I400" s="75"/>
      <c r="J400" s="75"/>
      <c r="K400" s="75"/>
      <c r="L400" s="75"/>
      <c r="M400" s="80"/>
      <c r="N400" s="194"/>
      <c r="O400" s="70"/>
      <c r="P400" s="70"/>
      <c r="Q400" s="70"/>
      <c r="R400" s="70"/>
      <c r="S400" s="70"/>
      <c r="T400" s="70"/>
      <c r="U400" s="70"/>
      <c r="V400" s="71"/>
      <c r="W400" s="71"/>
      <c r="X400" s="71"/>
      <c r="Y400" s="70"/>
      <c r="Z400" s="70"/>
      <c r="AA400" s="65"/>
      <c r="AB400" s="65"/>
      <c r="AC400" s="128"/>
      <c r="AD400" s="127"/>
      <c r="AE400" s="126"/>
      <c r="AF400" s="126"/>
      <c r="AG400" s="126"/>
      <c r="AH400" s="125"/>
      <c r="AI400" s="125"/>
      <c r="AJ400" s="125"/>
      <c r="AK400" s="125"/>
      <c r="AL400" s="125"/>
      <c r="AM400" s="125"/>
      <c r="AN400" s="125"/>
      <c r="AO400" s="66"/>
      <c r="AP400" s="125"/>
      <c r="AQ400" s="125"/>
      <c r="AR400" s="125"/>
      <c r="AS400" s="125"/>
      <c r="AT400" s="125"/>
      <c r="AU400" s="125"/>
      <c r="AV400" s="125"/>
      <c r="AW400" s="126"/>
      <c r="AX400" s="126"/>
      <c r="AY400" s="126"/>
      <c r="AZ400" s="125"/>
      <c r="BA400" s="125"/>
      <c r="BB400" s="65"/>
      <c r="BC400" s="65"/>
      <c r="BD400" s="128"/>
      <c r="BE400" s="127"/>
      <c r="BF400" s="126"/>
      <c r="BG400" s="126"/>
      <c r="BH400" s="126"/>
      <c r="BI400" s="125"/>
      <c r="BJ400" s="125"/>
      <c r="BK400" s="125"/>
      <c r="BL400" s="125"/>
      <c r="BM400" s="125"/>
      <c r="BN400" s="125"/>
      <c r="BO400" s="129"/>
      <c r="BP400" s="66"/>
      <c r="BQ400" s="129"/>
      <c r="BR400" s="125"/>
      <c r="BS400" s="125"/>
      <c r="BT400" s="125"/>
      <c r="BU400" s="125"/>
      <c r="BV400" s="125"/>
      <c r="BW400" s="125"/>
      <c r="BX400" s="126"/>
      <c r="BY400" s="126"/>
      <c r="BZ400" s="126"/>
      <c r="CA400" s="125"/>
      <c r="CB400" s="125"/>
    </row>
    <row r="401" spans="1:80" x14ac:dyDescent="0.3">
      <c r="A401" s="65"/>
      <c r="B401" s="72"/>
      <c r="C401" s="73"/>
      <c r="D401" s="74"/>
      <c r="E401" s="74"/>
      <c r="F401" s="74"/>
      <c r="G401" s="75"/>
      <c r="H401" s="75"/>
      <c r="I401" s="75"/>
      <c r="J401" s="75"/>
      <c r="K401" s="75"/>
      <c r="L401" s="75"/>
      <c r="M401" s="80"/>
      <c r="N401" s="194"/>
      <c r="O401" s="70"/>
      <c r="P401" s="70"/>
      <c r="Q401" s="70"/>
      <c r="R401" s="70"/>
      <c r="S401" s="70"/>
      <c r="T401" s="70"/>
      <c r="U401" s="70"/>
      <c r="V401" s="71"/>
      <c r="W401" s="71"/>
      <c r="X401" s="71"/>
      <c r="Y401" s="70"/>
      <c r="Z401" s="70"/>
      <c r="AA401" s="65"/>
      <c r="AB401" s="65"/>
      <c r="AC401" s="128"/>
      <c r="AD401" s="127"/>
      <c r="AE401" s="126"/>
      <c r="AF401" s="126"/>
      <c r="AG401" s="126"/>
      <c r="AH401" s="125"/>
      <c r="AI401" s="125"/>
      <c r="AJ401" s="125"/>
      <c r="AK401" s="125"/>
      <c r="AL401" s="125"/>
      <c r="AM401" s="125"/>
      <c r="AN401" s="125"/>
      <c r="AO401" s="66"/>
      <c r="AP401" s="125"/>
      <c r="AQ401" s="125"/>
      <c r="AR401" s="125"/>
      <c r="AS401" s="125"/>
      <c r="AT401" s="125"/>
      <c r="AU401" s="125"/>
      <c r="AV401" s="125"/>
      <c r="AW401" s="126"/>
      <c r="AX401" s="126"/>
      <c r="AY401" s="126"/>
      <c r="AZ401" s="125"/>
      <c r="BA401" s="125"/>
      <c r="BB401" s="65"/>
      <c r="BC401" s="65"/>
      <c r="BD401" s="128"/>
      <c r="BE401" s="127"/>
      <c r="BF401" s="126"/>
      <c r="BG401" s="126"/>
      <c r="BH401" s="126"/>
      <c r="BI401" s="125"/>
      <c r="BJ401" s="125"/>
      <c r="BK401" s="125"/>
      <c r="BL401" s="125"/>
      <c r="BM401" s="125"/>
      <c r="BN401" s="125"/>
      <c r="BO401" s="129"/>
      <c r="BP401" s="66"/>
      <c r="BQ401" s="129"/>
      <c r="BR401" s="125"/>
      <c r="BS401" s="125"/>
      <c r="BT401" s="125"/>
      <c r="BU401" s="125"/>
      <c r="BV401" s="125"/>
      <c r="BW401" s="125"/>
      <c r="BX401" s="126"/>
      <c r="BY401" s="126"/>
      <c r="BZ401" s="126"/>
      <c r="CA401" s="125"/>
      <c r="CB401" s="125"/>
    </row>
    <row r="402" spans="1:80" x14ac:dyDescent="0.3">
      <c r="A402" s="65"/>
      <c r="B402" s="72"/>
      <c r="C402" s="73"/>
      <c r="D402" s="74"/>
      <c r="E402" s="74"/>
      <c r="F402" s="74"/>
      <c r="G402" s="75"/>
      <c r="H402" s="75"/>
      <c r="I402" s="75"/>
      <c r="J402" s="75"/>
      <c r="K402" s="75"/>
      <c r="L402" s="75"/>
      <c r="M402" s="80"/>
      <c r="N402" s="194"/>
      <c r="O402" s="70"/>
      <c r="P402" s="70"/>
      <c r="Q402" s="70"/>
      <c r="R402" s="70"/>
      <c r="S402" s="70"/>
      <c r="T402" s="70"/>
      <c r="U402" s="70"/>
      <c r="V402" s="71"/>
      <c r="W402" s="71"/>
      <c r="X402" s="71"/>
      <c r="Y402" s="70"/>
      <c r="Z402" s="70"/>
      <c r="AA402" s="65"/>
      <c r="AB402" s="65"/>
      <c r="AC402" s="128"/>
      <c r="AD402" s="127"/>
      <c r="AE402" s="126"/>
      <c r="AF402" s="126"/>
      <c r="AG402" s="126"/>
      <c r="AH402" s="125"/>
      <c r="AI402" s="125"/>
      <c r="AJ402" s="125"/>
      <c r="AK402" s="125"/>
      <c r="AL402" s="125"/>
      <c r="AM402" s="125"/>
      <c r="AN402" s="125"/>
      <c r="AO402" s="66"/>
      <c r="AP402" s="125"/>
      <c r="AQ402" s="125"/>
      <c r="AR402" s="125"/>
      <c r="AS402" s="125"/>
      <c r="AT402" s="125"/>
      <c r="AU402" s="125"/>
      <c r="AV402" s="125"/>
      <c r="AW402" s="126"/>
      <c r="AX402" s="126"/>
      <c r="AY402" s="126"/>
      <c r="AZ402" s="125"/>
      <c r="BA402" s="125"/>
      <c r="BB402" s="65"/>
      <c r="BC402" s="65"/>
      <c r="BD402" s="128"/>
      <c r="BE402" s="127"/>
      <c r="BF402" s="126"/>
      <c r="BG402" s="126"/>
      <c r="BH402" s="126"/>
      <c r="BI402" s="125"/>
      <c r="BJ402" s="125"/>
      <c r="BK402" s="125"/>
      <c r="BL402" s="125"/>
      <c r="BM402" s="125"/>
      <c r="BN402" s="125"/>
      <c r="BO402" s="129"/>
      <c r="BP402" s="66"/>
      <c r="BQ402" s="129"/>
      <c r="BR402" s="125"/>
      <c r="BS402" s="125"/>
      <c r="BT402" s="125"/>
      <c r="BU402" s="125"/>
      <c r="BV402" s="125"/>
      <c r="BW402" s="125"/>
      <c r="BX402" s="126"/>
      <c r="BY402" s="126"/>
      <c r="BZ402" s="126"/>
      <c r="CA402" s="125"/>
      <c r="CB402" s="125"/>
    </row>
    <row r="403" spans="1:80" x14ac:dyDescent="0.3">
      <c r="A403" s="65"/>
      <c r="B403" s="72"/>
      <c r="C403" s="73"/>
      <c r="D403" s="74"/>
      <c r="E403" s="74"/>
      <c r="F403" s="74"/>
      <c r="G403" s="75"/>
      <c r="H403" s="75"/>
      <c r="I403" s="75"/>
      <c r="J403" s="75"/>
      <c r="K403" s="75"/>
      <c r="L403" s="75"/>
      <c r="M403" s="80"/>
      <c r="N403" s="194"/>
      <c r="O403" s="70"/>
      <c r="P403" s="70"/>
      <c r="Q403" s="70"/>
      <c r="R403" s="70"/>
      <c r="S403" s="70"/>
      <c r="T403" s="70"/>
      <c r="U403" s="70"/>
      <c r="V403" s="71"/>
      <c r="W403" s="71"/>
      <c r="X403" s="71"/>
      <c r="Y403" s="70"/>
      <c r="Z403" s="70"/>
      <c r="AA403" s="65"/>
      <c r="AB403" s="65"/>
      <c r="AC403" s="128"/>
      <c r="AD403" s="127"/>
      <c r="AE403" s="126"/>
      <c r="AF403" s="126"/>
      <c r="AG403" s="126"/>
      <c r="AH403" s="125"/>
      <c r="AI403" s="125"/>
      <c r="AJ403" s="125"/>
      <c r="AK403" s="125"/>
      <c r="AL403" s="125"/>
      <c r="AM403" s="125"/>
      <c r="AN403" s="125"/>
      <c r="AO403" s="66"/>
      <c r="AP403" s="125"/>
      <c r="AQ403" s="125"/>
      <c r="AR403" s="125"/>
      <c r="AS403" s="125"/>
      <c r="AT403" s="125"/>
      <c r="AU403" s="125"/>
      <c r="AV403" s="125"/>
      <c r="AW403" s="126"/>
      <c r="AX403" s="126"/>
      <c r="AY403" s="126"/>
      <c r="AZ403" s="125"/>
      <c r="BA403" s="125"/>
      <c r="BB403" s="65"/>
      <c r="BC403" s="65"/>
      <c r="BD403" s="128"/>
      <c r="BE403" s="127"/>
      <c r="BF403" s="126"/>
      <c r="BG403" s="126"/>
      <c r="BH403" s="126"/>
      <c r="BI403" s="125"/>
      <c r="BJ403" s="125"/>
      <c r="BK403" s="125"/>
      <c r="BL403" s="125"/>
      <c r="BM403" s="125"/>
      <c r="BN403" s="125"/>
      <c r="BO403" s="129"/>
      <c r="BP403" s="66"/>
      <c r="BQ403" s="129"/>
      <c r="BR403" s="125"/>
      <c r="BS403" s="125"/>
      <c r="BT403" s="125"/>
      <c r="BU403" s="125"/>
      <c r="BV403" s="125"/>
      <c r="BW403" s="125"/>
      <c r="BX403" s="126"/>
      <c r="BY403" s="126"/>
      <c r="BZ403" s="126"/>
      <c r="CA403" s="125"/>
      <c r="CB403" s="125"/>
    </row>
    <row r="404" spans="1:80" x14ac:dyDescent="0.3">
      <c r="A404" s="65"/>
      <c r="B404" s="72"/>
      <c r="C404" s="73"/>
      <c r="D404" s="74"/>
      <c r="E404" s="74"/>
      <c r="F404" s="74"/>
      <c r="G404" s="75"/>
      <c r="H404" s="75"/>
      <c r="I404" s="75"/>
      <c r="J404" s="75"/>
      <c r="K404" s="75"/>
      <c r="L404" s="75"/>
      <c r="M404" s="80"/>
      <c r="N404" s="194"/>
      <c r="O404" s="70"/>
      <c r="P404" s="70"/>
      <c r="Q404" s="70"/>
      <c r="R404" s="70"/>
      <c r="S404" s="70"/>
      <c r="T404" s="70"/>
      <c r="U404" s="70"/>
      <c r="V404" s="71"/>
      <c r="W404" s="71"/>
      <c r="X404" s="71"/>
      <c r="Y404" s="70"/>
      <c r="Z404" s="70"/>
      <c r="AA404" s="65"/>
      <c r="AB404" s="65"/>
      <c r="AC404" s="128"/>
      <c r="AD404" s="127"/>
      <c r="AE404" s="126"/>
      <c r="AF404" s="126"/>
      <c r="AG404" s="126"/>
      <c r="AH404" s="125"/>
      <c r="AI404" s="125"/>
      <c r="AJ404" s="125"/>
      <c r="AK404" s="125"/>
      <c r="AL404" s="125"/>
      <c r="AM404" s="125"/>
      <c r="AN404" s="125"/>
      <c r="AO404" s="66"/>
      <c r="AP404" s="125"/>
      <c r="AQ404" s="125"/>
      <c r="AR404" s="125"/>
      <c r="AS404" s="125"/>
      <c r="AT404" s="125"/>
      <c r="AU404" s="125"/>
      <c r="AV404" s="125"/>
      <c r="AW404" s="126"/>
      <c r="AX404" s="126"/>
      <c r="AY404" s="126"/>
      <c r="AZ404" s="125"/>
      <c r="BA404" s="125"/>
      <c r="BB404" s="65"/>
      <c r="BC404" s="65"/>
      <c r="BD404" s="128"/>
      <c r="BE404" s="127"/>
      <c r="BF404" s="126"/>
      <c r="BG404" s="126"/>
      <c r="BH404" s="126"/>
      <c r="BI404" s="125"/>
      <c r="BJ404" s="125"/>
      <c r="BK404" s="125"/>
      <c r="BL404" s="125"/>
      <c r="BM404" s="125"/>
      <c r="BN404" s="125"/>
      <c r="BO404" s="129"/>
      <c r="BP404" s="66"/>
      <c r="BQ404" s="129"/>
      <c r="BR404" s="125"/>
      <c r="BS404" s="125"/>
      <c r="BT404" s="125"/>
      <c r="BU404" s="125"/>
      <c r="BV404" s="125"/>
      <c r="BW404" s="125"/>
      <c r="BX404" s="126"/>
      <c r="BY404" s="126"/>
      <c r="BZ404" s="126"/>
      <c r="CA404" s="125"/>
      <c r="CB404" s="125"/>
    </row>
    <row r="405" spans="1:80" x14ac:dyDescent="0.3">
      <c r="A405" s="65"/>
      <c r="B405" s="72"/>
      <c r="C405" s="73"/>
      <c r="D405" s="74"/>
      <c r="E405" s="74"/>
      <c r="F405" s="74"/>
      <c r="G405" s="75"/>
      <c r="H405" s="75"/>
      <c r="I405" s="75"/>
      <c r="J405" s="75"/>
      <c r="K405" s="75"/>
      <c r="L405" s="75"/>
      <c r="M405" s="80"/>
      <c r="N405" s="194"/>
      <c r="O405" s="70"/>
      <c r="P405" s="70"/>
      <c r="Q405" s="70"/>
      <c r="R405" s="70"/>
      <c r="S405" s="70"/>
      <c r="T405" s="70"/>
      <c r="U405" s="70"/>
      <c r="V405" s="71"/>
      <c r="W405" s="71"/>
      <c r="X405" s="71"/>
      <c r="Y405" s="70"/>
      <c r="Z405" s="70"/>
      <c r="AA405" s="65"/>
      <c r="AB405" s="65"/>
      <c r="AC405" s="128"/>
      <c r="AD405" s="127"/>
      <c r="AE405" s="126"/>
      <c r="AF405" s="126"/>
      <c r="AG405" s="126"/>
      <c r="AH405" s="125"/>
      <c r="AI405" s="125"/>
      <c r="AJ405" s="125"/>
      <c r="AK405" s="125"/>
      <c r="AL405" s="125"/>
      <c r="AM405" s="125"/>
      <c r="AN405" s="125"/>
      <c r="AO405" s="66"/>
      <c r="AP405" s="125"/>
      <c r="AQ405" s="125"/>
      <c r="AR405" s="125"/>
      <c r="AS405" s="125"/>
      <c r="AT405" s="125"/>
      <c r="AU405" s="125"/>
      <c r="AV405" s="125"/>
      <c r="AW405" s="126"/>
      <c r="AX405" s="126"/>
      <c r="AY405" s="126"/>
      <c r="AZ405" s="125"/>
      <c r="BA405" s="125"/>
      <c r="BB405" s="65"/>
      <c r="BC405" s="65"/>
      <c r="BD405" s="128"/>
      <c r="BE405" s="127"/>
      <c r="BF405" s="126"/>
      <c r="BG405" s="126"/>
      <c r="BH405" s="126"/>
      <c r="BI405" s="125"/>
      <c r="BJ405" s="125"/>
      <c r="BK405" s="125"/>
      <c r="BL405" s="125"/>
      <c r="BM405" s="125"/>
      <c r="BN405" s="125"/>
      <c r="BO405" s="129"/>
      <c r="BP405" s="66"/>
      <c r="BQ405" s="129"/>
      <c r="BR405" s="125"/>
      <c r="BS405" s="125"/>
      <c r="BT405" s="125"/>
      <c r="BU405" s="125"/>
      <c r="BV405" s="125"/>
      <c r="BW405" s="125"/>
      <c r="BX405" s="126"/>
      <c r="BY405" s="126"/>
      <c r="BZ405" s="126"/>
      <c r="CA405" s="125"/>
      <c r="CB405" s="125"/>
    </row>
    <row r="406" spans="1:80" x14ac:dyDescent="0.3">
      <c r="A406" s="65"/>
      <c r="B406" s="72"/>
      <c r="C406" s="73"/>
      <c r="D406" s="74"/>
      <c r="E406" s="74"/>
      <c r="F406" s="74"/>
      <c r="G406" s="75"/>
      <c r="H406" s="75"/>
      <c r="I406" s="75"/>
      <c r="J406" s="75"/>
      <c r="K406" s="75"/>
      <c r="L406" s="75"/>
      <c r="M406" s="80"/>
      <c r="N406" s="194"/>
      <c r="O406" s="70"/>
      <c r="P406" s="70"/>
      <c r="Q406" s="70"/>
      <c r="R406" s="70"/>
      <c r="S406" s="70"/>
      <c r="T406" s="70"/>
      <c r="U406" s="70"/>
      <c r="V406" s="71"/>
      <c r="W406" s="71"/>
      <c r="X406" s="71"/>
      <c r="Y406" s="70"/>
      <c r="Z406" s="70"/>
      <c r="AA406" s="65"/>
      <c r="AB406" s="65"/>
      <c r="AC406" s="128"/>
      <c r="AD406" s="127"/>
      <c r="AE406" s="126"/>
      <c r="AF406" s="126"/>
      <c r="AG406" s="126"/>
      <c r="AH406" s="125"/>
      <c r="AI406" s="125"/>
      <c r="AJ406" s="125"/>
      <c r="AK406" s="125"/>
      <c r="AL406" s="125"/>
      <c r="AM406" s="125"/>
      <c r="AN406" s="125"/>
      <c r="AO406" s="66"/>
      <c r="AP406" s="125"/>
      <c r="AQ406" s="125"/>
      <c r="AR406" s="125"/>
      <c r="AS406" s="125"/>
      <c r="AT406" s="125"/>
      <c r="AU406" s="125"/>
      <c r="AV406" s="125"/>
      <c r="AW406" s="126"/>
      <c r="AX406" s="126"/>
      <c r="AY406" s="126"/>
      <c r="AZ406" s="125"/>
      <c r="BA406" s="125"/>
      <c r="BB406" s="65"/>
      <c r="BC406" s="65"/>
      <c r="BD406" s="128"/>
      <c r="BE406" s="127"/>
      <c r="BF406" s="126"/>
      <c r="BG406" s="126"/>
      <c r="BH406" s="126"/>
      <c r="BI406" s="125"/>
      <c r="BJ406" s="125"/>
      <c r="BK406" s="125"/>
      <c r="BL406" s="125"/>
      <c r="BM406" s="125"/>
      <c r="BN406" s="125"/>
      <c r="BO406" s="129"/>
      <c r="BP406" s="66"/>
      <c r="BQ406" s="129"/>
      <c r="BR406" s="125"/>
      <c r="BS406" s="125"/>
      <c r="BT406" s="125"/>
      <c r="BU406" s="125"/>
      <c r="BV406" s="125"/>
      <c r="BW406" s="125"/>
      <c r="BX406" s="126"/>
      <c r="BY406" s="126"/>
      <c r="BZ406" s="126"/>
      <c r="CA406" s="125"/>
      <c r="CB406" s="125"/>
    </row>
    <row r="407" spans="1:80" x14ac:dyDescent="0.3">
      <c r="A407" s="65"/>
      <c r="B407" s="72"/>
      <c r="C407" s="73"/>
      <c r="D407" s="74"/>
      <c r="E407" s="74"/>
      <c r="F407" s="74"/>
      <c r="G407" s="75"/>
      <c r="H407" s="75"/>
      <c r="I407" s="75"/>
      <c r="J407" s="75"/>
      <c r="K407" s="75"/>
      <c r="L407" s="75"/>
      <c r="M407" s="80"/>
      <c r="N407" s="194"/>
      <c r="O407" s="70"/>
      <c r="P407" s="70"/>
      <c r="Q407" s="70"/>
      <c r="R407" s="70"/>
      <c r="S407" s="70"/>
      <c r="T407" s="70"/>
      <c r="U407" s="70"/>
      <c r="V407" s="71"/>
      <c r="W407" s="71"/>
      <c r="X407" s="71"/>
      <c r="Y407" s="70"/>
      <c r="Z407" s="70"/>
      <c r="AA407" s="65"/>
      <c r="AB407" s="65"/>
      <c r="AC407" s="128"/>
      <c r="AD407" s="127"/>
      <c r="AE407" s="126"/>
      <c r="AF407" s="126"/>
      <c r="AG407" s="126"/>
      <c r="AH407" s="125"/>
      <c r="AI407" s="125"/>
      <c r="AJ407" s="125"/>
      <c r="AK407" s="125"/>
      <c r="AL407" s="125"/>
      <c r="AM407" s="125"/>
      <c r="AN407" s="125"/>
      <c r="AO407" s="66"/>
      <c r="AP407" s="125"/>
      <c r="AQ407" s="125"/>
      <c r="AR407" s="125"/>
      <c r="AS407" s="125"/>
      <c r="AT407" s="125"/>
      <c r="AU407" s="125"/>
      <c r="AV407" s="125"/>
      <c r="AW407" s="126"/>
      <c r="AX407" s="126"/>
      <c r="AY407" s="126"/>
      <c r="AZ407" s="125"/>
      <c r="BA407" s="125"/>
      <c r="BB407" s="65"/>
      <c r="BC407" s="65"/>
      <c r="BD407" s="128"/>
      <c r="BE407" s="127"/>
      <c r="BF407" s="126"/>
      <c r="BG407" s="126"/>
      <c r="BH407" s="126"/>
      <c r="BI407" s="125"/>
      <c r="BJ407" s="125"/>
      <c r="BK407" s="125"/>
      <c r="BL407" s="125"/>
      <c r="BM407" s="125"/>
      <c r="BN407" s="125"/>
      <c r="BO407" s="129"/>
      <c r="BP407" s="66"/>
      <c r="BQ407" s="129"/>
      <c r="BR407" s="125"/>
      <c r="BS407" s="125"/>
      <c r="BT407" s="125"/>
      <c r="BU407" s="125"/>
      <c r="BV407" s="125"/>
      <c r="BW407" s="125"/>
      <c r="BX407" s="126"/>
      <c r="BY407" s="126"/>
      <c r="BZ407" s="126"/>
      <c r="CA407" s="125"/>
      <c r="CB407" s="125"/>
    </row>
    <row r="408" spans="1:80" x14ac:dyDescent="0.3">
      <c r="A408" s="65"/>
      <c r="B408" s="65"/>
      <c r="C408" s="65"/>
      <c r="D408" s="65"/>
      <c r="E408" s="65"/>
      <c r="F408" s="65"/>
      <c r="G408" s="65"/>
      <c r="H408" s="65"/>
      <c r="I408" s="65"/>
      <c r="J408" s="65"/>
      <c r="K408" s="65"/>
      <c r="L408" s="65"/>
      <c r="M408" s="99"/>
      <c r="N408" s="66"/>
      <c r="O408" s="99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5"/>
      <c r="AC408" s="128"/>
      <c r="AD408" s="127"/>
      <c r="AE408" s="126"/>
      <c r="AF408" s="126"/>
      <c r="AG408" s="126"/>
      <c r="AH408" s="125"/>
      <c r="AI408" s="125"/>
      <c r="AJ408" s="125"/>
      <c r="AK408" s="125"/>
      <c r="AL408" s="125"/>
      <c r="AM408" s="125"/>
      <c r="AN408" s="125"/>
      <c r="AO408" s="66"/>
      <c r="AP408" s="125"/>
      <c r="AQ408" s="125"/>
      <c r="AR408" s="125"/>
      <c r="AS408" s="125"/>
      <c r="AT408" s="125"/>
      <c r="AU408" s="125"/>
      <c r="AV408" s="125"/>
      <c r="AW408" s="126"/>
      <c r="AX408" s="126"/>
      <c r="AY408" s="126"/>
      <c r="AZ408" s="125"/>
      <c r="BA408" s="125"/>
      <c r="BB408" s="65"/>
      <c r="BC408" s="65"/>
      <c r="BD408" s="128"/>
      <c r="BE408" s="127"/>
      <c r="BF408" s="126"/>
      <c r="BG408" s="126"/>
      <c r="BH408" s="126"/>
      <c r="BI408" s="125"/>
      <c r="BJ408" s="125"/>
      <c r="BK408" s="125"/>
      <c r="BL408" s="125"/>
      <c r="BM408" s="125"/>
      <c r="BN408" s="125"/>
      <c r="BO408" s="129"/>
      <c r="BP408" s="66"/>
      <c r="BQ408" s="129"/>
      <c r="BR408" s="125"/>
      <c r="BS408" s="125"/>
      <c r="BT408" s="125"/>
      <c r="BU408" s="125"/>
      <c r="BV408" s="125"/>
      <c r="BW408" s="125"/>
      <c r="BX408" s="126"/>
      <c r="BY408" s="126"/>
      <c r="BZ408" s="126"/>
      <c r="CA408" s="125"/>
      <c r="CB408" s="125"/>
    </row>
    <row r="409" spans="1:80" x14ac:dyDescent="0.3">
      <c r="A409" s="65"/>
      <c r="B409" s="68"/>
      <c r="C409" s="68"/>
      <c r="D409" s="68"/>
      <c r="E409" s="68"/>
      <c r="F409" s="68"/>
      <c r="G409" s="68"/>
      <c r="H409" s="68"/>
      <c r="I409" s="68"/>
      <c r="J409" s="68"/>
      <c r="K409" s="68"/>
      <c r="L409" s="68"/>
      <c r="M409" s="87"/>
      <c r="N409" s="68"/>
      <c r="O409" s="87"/>
      <c r="P409" s="68"/>
      <c r="Q409" s="68"/>
      <c r="R409" s="68"/>
      <c r="S409" s="68"/>
      <c r="T409" s="68"/>
      <c r="U409" s="68"/>
      <c r="V409" s="68"/>
      <c r="W409" s="68"/>
      <c r="X409" s="68"/>
      <c r="Y409" s="68"/>
      <c r="Z409" s="68"/>
      <c r="AA409" s="65"/>
      <c r="AB409" s="65"/>
      <c r="AC409" s="128"/>
      <c r="AD409" s="127"/>
      <c r="AE409" s="126"/>
      <c r="AF409" s="126"/>
      <c r="AG409" s="126"/>
      <c r="AH409" s="125"/>
      <c r="AI409" s="125"/>
      <c r="AJ409" s="125"/>
      <c r="AK409" s="125"/>
      <c r="AL409" s="125"/>
      <c r="AM409" s="125"/>
      <c r="AN409" s="125"/>
      <c r="AO409" s="66"/>
      <c r="AP409" s="125"/>
      <c r="AQ409" s="125"/>
      <c r="AR409" s="125"/>
      <c r="AS409" s="125"/>
      <c r="AT409" s="125"/>
      <c r="AU409" s="125"/>
      <c r="AV409" s="125"/>
      <c r="AW409" s="126"/>
      <c r="AX409" s="126"/>
      <c r="AY409" s="126"/>
      <c r="AZ409" s="125"/>
      <c r="BA409" s="125"/>
      <c r="BB409" s="65"/>
      <c r="BC409" s="65"/>
      <c r="BD409" s="128"/>
      <c r="BE409" s="127"/>
      <c r="BF409" s="126"/>
      <c r="BG409" s="126"/>
      <c r="BH409" s="126"/>
      <c r="BI409" s="125"/>
      <c r="BJ409" s="125"/>
      <c r="BK409" s="125"/>
      <c r="BL409" s="125"/>
      <c r="BM409" s="125"/>
      <c r="BN409" s="125"/>
      <c r="BO409" s="129"/>
      <c r="BP409" s="66"/>
      <c r="BQ409" s="129"/>
      <c r="BR409" s="125"/>
      <c r="BS409" s="125"/>
      <c r="BT409" s="125"/>
      <c r="BU409" s="125"/>
      <c r="BV409" s="125"/>
      <c r="BW409" s="125"/>
      <c r="BX409" s="126"/>
      <c r="BY409" s="126"/>
      <c r="BZ409" s="126"/>
      <c r="CA409" s="125"/>
      <c r="CB409" s="125"/>
    </row>
    <row r="410" spans="1:80" x14ac:dyDescent="0.3">
      <c r="A410" s="65"/>
      <c r="B410" s="77"/>
      <c r="C410" s="77"/>
      <c r="D410" s="78"/>
      <c r="E410" s="78"/>
      <c r="F410" s="78"/>
      <c r="G410" s="79"/>
      <c r="H410" s="79"/>
      <c r="I410" s="79"/>
      <c r="J410" s="79"/>
      <c r="K410" s="79"/>
      <c r="L410" s="79"/>
      <c r="M410" s="80"/>
      <c r="N410" s="68"/>
      <c r="O410" s="80"/>
      <c r="P410" s="79"/>
      <c r="Q410" s="79"/>
      <c r="R410" s="79"/>
      <c r="S410" s="79"/>
      <c r="T410" s="79"/>
      <c r="U410" s="79"/>
      <c r="V410" s="78"/>
      <c r="W410" s="78"/>
      <c r="X410" s="78"/>
      <c r="Y410" s="77"/>
      <c r="Z410" s="77"/>
      <c r="AA410" s="65"/>
      <c r="AB410" s="65"/>
      <c r="AC410" s="128"/>
      <c r="AD410" s="127"/>
      <c r="AE410" s="126"/>
      <c r="AF410" s="126"/>
      <c r="AG410" s="126"/>
      <c r="AH410" s="125"/>
      <c r="AI410" s="125"/>
      <c r="AJ410" s="125"/>
      <c r="AK410" s="125"/>
      <c r="AL410" s="125"/>
      <c r="AM410" s="125"/>
      <c r="AN410" s="125"/>
      <c r="AO410" s="66"/>
      <c r="AP410" s="125"/>
      <c r="AQ410" s="125"/>
      <c r="AR410" s="125"/>
      <c r="AS410" s="125"/>
      <c r="AT410" s="125"/>
      <c r="AU410" s="125"/>
      <c r="AV410" s="125"/>
      <c r="AW410" s="126"/>
      <c r="AX410" s="126"/>
      <c r="AY410" s="126"/>
      <c r="AZ410" s="125"/>
      <c r="BA410" s="125"/>
      <c r="BB410" s="65"/>
      <c r="BC410" s="65"/>
      <c r="BD410" s="128"/>
      <c r="BE410" s="127"/>
      <c r="BF410" s="126"/>
      <c r="BG410" s="126"/>
      <c r="BH410" s="126"/>
      <c r="BI410" s="125"/>
      <c r="BJ410" s="125"/>
      <c r="BK410" s="125"/>
      <c r="BL410" s="125"/>
      <c r="BM410" s="125"/>
      <c r="BN410" s="125"/>
      <c r="BO410" s="129"/>
      <c r="BP410" s="66"/>
      <c r="BQ410" s="129"/>
      <c r="BR410" s="125"/>
      <c r="BS410" s="125"/>
      <c r="BT410" s="125"/>
      <c r="BU410" s="125"/>
      <c r="BV410" s="125"/>
      <c r="BW410" s="125"/>
      <c r="BX410" s="126"/>
      <c r="BY410" s="126"/>
      <c r="BZ410" s="126"/>
      <c r="CA410" s="125"/>
      <c r="CB410" s="125"/>
    </row>
    <row r="411" spans="1:80" x14ac:dyDescent="0.3">
      <c r="A411" s="65"/>
      <c r="B411" s="72"/>
      <c r="C411" s="72"/>
      <c r="D411" s="78"/>
      <c r="E411" s="78"/>
      <c r="F411" s="78"/>
      <c r="G411" s="80"/>
      <c r="H411" s="80"/>
      <c r="I411" s="80"/>
      <c r="J411" s="80"/>
      <c r="K411" s="80"/>
      <c r="L411" s="80"/>
      <c r="M411" s="80"/>
      <c r="N411" s="81"/>
      <c r="O411" s="80"/>
      <c r="P411" s="80"/>
      <c r="Q411" s="80"/>
      <c r="R411" s="80"/>
      <c r="S411" s="80"/>
      <c r="T411" s="80"/>
      <c r="U411" s="80"/>
      <c r="V411" s="78"/>
      <c r="W411" s="78"/>
      <c r="X411" s="78"/>
      <c r="Y411" s="72"/>
      <c r="Z411" s="72"/>
      <c r="AA411" s="65"/>
      <c r="AB411" s="65"/>
      <c r="AC411" s="128"/>
      <c r="AD411" s="127"/>
      <c r="AE411" s="126"/>
      <c r="AF411" s="126"/>
      <c r="AG411" s="126"/>
      <c r="AH411" s="125"/>
      <c r="AI411" s="125"/>
      <c r="AJ411" s="125"/>
      <c r="AK411" s="125"/>
      <c r="AL411" s="125"/>
      <c r="AM411" s="125"/>
      <c r="AN411" s="125"/>
      <c r="AO411" s="66"/>
      <c r="AP411" s="125"/>
      <c r="AQ411" s="125"/>
      <c r="AR411" s="125"/>
      <c r="AS411" s="125"/>
      <c r="AT411" s="125"/>
      <c r="AU411" s="125"/>
      <c r="AV411" s="125"/>
      <c r="AW411" s="126"/>
      <c r="AX411" s="126"/>
      <c r="AY411" s="126"/>
      <c r="AZ411" s="125"/>
      <c r="BA411" s="125"/>
      <c r="BB411" s="65"/>
      <c r="BC411" s="65"/>
      <c r="BD411" s="128"/>
      <c r="BE411" s="127"/>
      <c r="BF411" s="126"/>
      <c r="BG411" s="126"/>
      <c r="BH411" s="126"/>
      <c r="BI411" s="125"/>
      <c r="BJ411" s="125"/>
      <c r="BK411" s="125"/>
      <c r="BL411" s="125"/>
      <c r="BM411" s="125"/>
      <c r="BN411" s="125"/>
      <c r="BO411" s="129"/>
      <c r="BP411" s="66"/>
      <c r="BQ411" s="129"/>
      <c r="BR411" s="125"/>
      <c r="BS411" s="125"/>
      <c r="BT411" s="125"/>
      <c r="BU411" s="125"/>
      <c r="BV411" s="125"/>
      <c r="BW411" s="125"/>
      <c r="BX411" s="126"/>
      <c r="BY411" s="126"/>
      <c r="BZ411" s="126"/>
      <c r="CA411" s="125"/>
      <c r="CB411" s="125"/>
    </row>
    <row r="412" spans="1:80" x14ac:dyDescent="0.3">
      <c r="A412" s="65"/>
      <c r="B412" s="128"/>
      <c r="C412" s="127"/>
      <c r="D412" s="126"/>
      <c r="E412" s="126"/>
      <c r="F412" s="126"/>
      <c r="G412" s="125"/>
      <c r="H412" s="125"/>
      <c r="I412" s="125"/>
      <c r="J412" s="125"/>
      <c r="K412" s="125"/>
      <c r="L412" s="125"/>
      <c r="M412" s="125"/>
      <c r="N412" s="66"/>
      <c r="O412" s="125"/>
      <c r="P412" s="125"/>
      <c r="Q412" s="125"/>
      <c r="R412" s="125"/>
      <c r="S412" s="125"/>
      <c r="T412" s="125"/>
      <c r="U412" s="125"/>
      <c r="V412" s="126"/>
      <c r="W412" s="126"/>
      <c r="X412" s="126"/>
      <c r="Y412" s="125"/>
      <c r="Z412" s="125"/>
      <c r="AA412" s="65"/>
      <c r="AB412" s="65"/>
      <c r="AC412" s="128"/>
      <c r="AD412" s="127"/>
      <c r="AE412" s="126"/>
      <c r="AF412" s="126"/>
      <c r="AG412" s="126"/>
      <c r="AH412" s="125"/>
      <c r="AI412" s="125"/>
      <c r="AJ412" s="125"/>
      <c r="AK412" s="125"/>
      <c r="AL412" s="125"/>
      <c r="AM412" s="125"/>
      <c r="AN412" s="125"/>
      <c r="AO412" s="66"/>
      <c r="AP412" s="125"/>
      <c r="AQ412" s="125"/>
      <c r="AR412" s="125"/>
      <c r="AS412" s="125"/>
      <c r="AT412" s="125"/>
      <c r="AU412" s="125"/>
      <c r="AV412" s="125"/>
      <c r="AW412" s="126"/>
      <c r="AX412" s="126"/>
      <c r="AY412" s="126"/>
      <c r="AZ412" s="125"/>
      <c r="BA412" s="125"/>
      <c r="BB412" s="65"/>
      <c r="BC412" s="65"/>
      <c r="BD412" s="128"/>
      <c r="BE412" s="127"/>
      <c r="BF412" s="126"/>
      <c r="BG412" s="126"/>
      <c r="BH412" s="126"/>
      <c r="BI412" s="125"/>
      <c r="BJ412" s="125"/>
      <c r="BK412" s="125"/>
      <c r="BL412" s="125"/>
      <c r="BM412" s="125"/>
      <c r="BN412" s="125"/>
      <c r="BO412" s="129"/>
      <c r="BP412" s="66"/>
      <c r="BQ412" s="129"/>
      <c r="BR412" s="125"/>
      <c r="BS412" s="125"/>
      <c r="BT412" s="125"/>
      <c r="BU412" s="125"/>
      <c r="BV412" s="125"/>
      <c r="BW412" s="125"/>
      <c r="BX412" s="126"/>
      <c r="BY412" s="126"/>
      <c r="BZ412" s="126"/>
      <c r="CA412" s="125"/>
      <c r="CB412" s="125"/>
    </row>
    <row r="413" spans="1:80" x14ac:dyDescent="0.3">
      <c r="A413" s="65"/>
      <c r="B413" s="223"/>
      <c r="C413" s="224"/>
      <c r="D413" s="65"/>
      <c r="E413" s="65"/>
      <c r="F413" s="223"/>
      <c r="G413" s="224"/>
      <c r="H413" s="65"/>
      <c r="I413" s="65"/>
      <c r="J413" s="223"/>
      <c r="K413" s="224"/>
      <c r="L413" s="65"/>
      <c r="M413" s="233"/>
      <c r="N413" s="233"/>
      <c r="O413" s="233"/>
      <c r="P413" s="65"/>
      <c r="Q413" s="223"/>
      <c r="R413" s="224"/>
      <c r="S413" s="65"/>
      <c r="T413" s="65"/>
      <c r="U413" s="223"/>
      <c r="V413" s="224"/>
      <c r="W413" s="65"/>
      <c r="X413" s="65"/>
      <c r="Y413" s="223"/>
      <c r="Z413" s="224"/>
      <c r="AA413" s="65"/>
      <c r="AB413" s="65"/>
      <c r="AC413" s="128"/>
      <c r="AD413" s="127"/>
      <c r="AE413" s="126"/>
      <c r="AF413" s="126"/>
      <c r="AG413" s="126"/>
      <c r="AH413" s="125"/>
      <c r="AI413" s="125"/>
      <c r="AJ413" s="125"/>
      <c r="AK413" s="125"/>
      <c r="AL413" s="125"/>
      <c r="AM413" s="125"/>
      <c r="AN413" s="125"/>
      <c r="AO413" s="66"/>
      <c r="AP413" s="125"/>
      <c r="AQ413" s="125"/>
      <c r="AR413" s="125"/>
      <c r="AS413" s="125"/>
      <c r="AT413" s="125"/>
      <c r="AU413" s="125"/>
      <c r="AV413" s="125"/>
      <c r="AW413" s="126"/>
      <c r="AX413" s="126"/>
      <c r="AY413" s="126"/>
      <c r="AZ413" s="125"/>
      <c r="BA413" s="125"/>
      <c r="BB413" s="65"/>
      <c r="BC413" s="65"/>
      <c r="BD413" s="128"/>
      <c r="BE413" s="127"/>
      <c r="BF413" s="126"/>
      <c r="BG413" s="126"/>
      <c r="BH413" s="126"/>
      <c r="BI413" s="125"/>
      <c r="BJ413" s="125"/>
      <c r="BK413" s="125"/>
      <c r="BL413" s="125"/>
      <c r="BM413" s="125"/>
      <c r="BN413" s="125"/>
      <c r="BO413" s="129"/>
      <c r="BP413" s="66"/>
      <c r="BQ413" s="129"/>
      <c r="BR413" s="125"/>
      <c r="BS413" s="125"/>
      <c r="BT413" s="125"/>
      <c r="BU413" s="125"/>
      <c r="BV413" s="125"/>
      <c r="BW413" s="125"/>
      <c r="BX413" s="126"/>
      <c r="BY413" s="126"/>
      <c r="BZ413" s="126"/>
      <c r="CA413" s="125"/>
      <c r="CB413" s="125"/>
    </row>
    <row r="414" spans="1:80" x14ac:dyDescent="0.3">
      <c r="A414" s="65"/>
      <c r="B414" s="225"/>
      <c r="C414" s="226"/>
      <c r="D414" s="65"/>
      <c r="E414" s="65"/>
      <c r="F414" s="227"/>
      <c r="G414" s="226"/>
      <c r="H414" s="65"/>
      <c r="I414" s="65"/>
      <c r="J414" s="228"/>
      <c r="K414" s="229"/>
      <c r="L414" s="65"/>
      <c r="M414" s="225"/>
      <c r="N414" s="230"/>
      <c r="O414" s="226"/>
      <c r="P414" s="65"/>
      <c r="Q414" s="231"/>
      <c r="R414" s="232"/>
      <c r="S414" s="76"/>
      <c r="T414" s="65"/>
      <c r="U414" s="225"/>
      <c r="V414" s="226"/>
      <c r="W414" s="65"/>
      <c r="X414" s="65"/>
      <c r="Y414" s="225"/>
      <c r="Z414" s="226"/>
      <c r="AA414" s="65"/>
      <c r="AB414" s="65"/>
      <c r="AC414" s="128"/>
      <c r="AD414" s="127"/>
      <c r="AE414" s="126"/>
      <c r="AF414" s="126"/>
      <c r="AG414" s="126"/>
      <c r="AH414" s="125"/>
      <c r="AI414" s="125"/>
      <c r="AJ414" s="125"/>
      <c r="AK414" s="125"/>
      <c r="AL414" s="125"/>
      <c r="AM414" s="125"/>
      <c r="AN414" s="125"/>
      <c r="AO414" s="66"/>
      <c r="AP414" s="125"/>
      <c r="AQ414" s="125"/>
      <c r="AR414" s="125"/>
      <c r="AS414" s="125"/>
      <c r="AT414" s="125"/>
      <c r="AU414" s="125"/>
      <c r="AV414" s="125"/>
      <c r="AW414" s="126"/>
      <c r="AX414" s="126"/>
      <c r="AY414" s="126"/>
      <c r="AZ414" s="125"/>
      <c r="BA414" s="125"/>
      <c r="BB414" s="65"/>
      <c r="BC414" s="65"/>
      <c r="BD414" s="128"/>
      <c r="BE414" s="127"/>
      <c r="BF414" s="126"/>
      <c r="BG414" s="126"/>
      <c r="BH414" s="126"/>
      <c r="BI414" s="125"/>
      <c r="BJ414" s="125"/>
      <c r="BK414" s="125"/>
      <c r="BL414" s="125"/>
      <c r="BM414" s="125"/>
      <c r="BN414" s="125"/>
      <c r="BO414" s="129"/>
      <c r="BP414" s="66"/>
      <c r="BQ414" s="129"/>
      <c r="BR414" s="125"/>
      <c r="BS414" s="125"/>
      <c r="BT414" s="125"/>
      <c r="BU414" s="125"/>
      <c r="BV414" s="125"/>
      <c r="BW414" s="125"/>
      <c r="BX414" s="126"/>
      <c r="BY414" s="126"/>
      <c r="BZ414" s="126"/>
      <c r="CA414" s="125"/>
      <c r="CB414" s="125"/>
    </row>
    <row r="415" spans="1:80" x14ac:dyDescent="0.3">
      <c r="A415" s="65"/>
      <c r="B415" s="65"/>
      <c r="C415" s="65"/>
      <c r="D415" s="65"/>
      <c r="E415" s="65"/>
      <c r="F415" s="65"/>
      <c r="G415" s="65"/>
      <c r="H415" s="65"/>
      <c r="I415" s="65"/>
      <c r="J415" s="65"/>
      <c r="K415" s="65"/>
      <c r="L415" s="65"/>
      <c r="M415" s="99"/>
      <c r="N415" s="66"/>
      <c r="O415" s="99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5"/>
      <c r="AC415" s="128"/>
      <c r="AD415" s="127"/>
      <c r="AE415" s="126"/>
      <c r="AF415" s="126"/>
      <c r="AG415" s="126"/>
      <c r="AH415" s="125"/>
      <c r="AI415" s="125"/>
      <c r="AJ415" s="125"/>
      <c r="AK415" s="125"/>
      <c r="AL415" s="125"/>
      <c r="AM415" s="125"/>
      <c r="AN415" s="125"/>
      <c r="AO415" s="66"/>
      <c r="AP415" s="125"/>
      <c r="AQ415" s="125"/>
      <c r="AR415" s="125"/>
      <c r="AS415" s="125"/>
      <c r="AT415" s="125"/>
      <c r="AU415" s="125"/>
      <c r="AV415" s="125"/>
      <c r="AW415" s="126"/>
      <c r="AX415" s="126"/>
      <c r="AY415" s="126"/>
      <c r="AZ415" s="125"/>
      <c r="BA415" s="125"/>
      <c r="BB415" s="65"/>
      <c r="BC415" s="65"/>
      <c r="BD415" s="128"/>
      <c r="BE415" s="127"/>
      <c r="BF415" s="126"/>
      <c r="BG415" s="126"/>
      <c r="BH415" s="126"/>
      <c r="BI415" s="125"/>
      <c r="BJ415" s="125"/>
      <c r="BK415" s="125"/>
      <c r="BL415" s="125"/>
      <c r="BM415" s="125"/>
      <c r="BN415" s="125"/>
      <c r="BO415" s="129"/>
      <c r="BP415" s="66"/>
      <c r="BQ415" s="129"/>
      <c r="BR415" s="125"/>
      <c r="BS415" s="125"/>
      <c r="BT415" s="125"/>
      <c r="BU415" s="125"/>
      <c r="BV415" s="125"/>
      <c r="BW415" s="125"/>
      <c r="BX415" s="126"/>
      <c r="BY415" s="126"/>
      <c r="BZ415" s="126"/>
      <c r="CA415" s="125"/>
      <c r="CB415" s="125"/>
    </row>
    <row r="416" spans="1:80" x14ac:dyDescent="0.3">
      <c r="A416" s="65"/>
      <c r="B416" s="65"/>
      <c r="C416" s="65"/>
      <c r="D416" s="65"/>
      <c r="E416" s="65"/>
      <c r="F416" s="65"/>
      <c r="G416" s="65"/>
      <c r="H416" s="65"/>
      <c r="I416" s="65"/>
      <c r="J416" s="65"/>
      <c r="K416" s="65"/>
      <c r="L416" s="65"/>
      <c r="M416" s="99"/>
      <c r="N416" s="66"/>
      <c r="O416" s="99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5"/>
      <c r="AC416" s="65"/>
      <c r="AD416" s="65"/>
      <c r="AE416" s="65"/>
      <c r="AF416" s="65"/>
      <c r="AG416" s="65"/>
      <c r="AH416" s="65"/>
      <c r="AI416" s="65"/>
      <c r="AJ416" s="65"/>
      <c r="AK416" s="65"/>
      <c r="AL416" s="65"/>
      <c r="AM416" s="65"/>
      <c r="AN416" s="125"/>
      <c r="AO416" s="66"/>
      <c r="AP416" s="125"/>
      <c r="AQ416" s="65"/>
      <c r="AR416" s="65"/>
      <c r="AS416" s="65"/>
      <c r="AT416" s="65"/>
      <c r="AU416" s="65"/>
      <c r="AV416" s="65"/>
      <c r="AW416" s="65"/>
      <c r="AX416" s="65"/>
      <c r="AY416" s="65"/>
      <c r="AZ416" s="65"/>
      <c r="BA416" s="65"/>
      <c r="BB416" s="65"/>
      <c r="BC416" s="65"/>
      <c r="BD416" s="65"/>
      <c r="BE416" s="65"/>
      <c r="BF416" s="65"/>
      <c r="BG416" s="65"/>
      <c r="BH416" s="65"/>
      <c r="BI416" s="65"/>
      <c r="BJ416" s="65"/>
      <c r="BK416" s="65"/>
      <c r="BL416" s="65"/>
      <c r="BM416" s="65"/>
      <c r="BN416" s="65"/>
      <c r="BO416" s="65"/>
      <c r="BP416" s="66"/>
      <c r="BQ416" s="65"/>
      <c r="BR416" s="65"/>
      <c r="BS416" s="65"/>
      <c r="BT416" s="65"/>
      <c r="BU416" s="65"/>
      <c r="BV416" s="65"/>
      <c r="BW416" s="65"/>
      <c r="BX416" s="65"/>
      <c r="BY416" s="65"/>
      <c r="BZ416" s="65"/>
      <c r="CA416" s="65"/>
      <c r="CB416" s="65"/>
    </row>
    <row r="417" spans="1:80" x14ac:dyDescent="0.3">
      <c r="A417" s="65"/>
      <c r="B417" s="68"/>
      <c r="C417" s="68"/>
      <c r="D417" s="68"/>
      <c r="E417" s="68"/>
      <c r="F417" s="68"/>
      <c r="G417" s="68"/>
      <c r="H417" s="68"/>
      <c r="I417" s="68"/>
      <c r="J417" s="68"/>
      <c r="K417" s="68"/>
      <c r="L417" s="68"/>
      <c r="M417" s="87"/>
      <c r="N417" s="68"/>
      <c r="O417" s="87"/>
      <c r="P417" s="68"/>
      <c r="Q417" s="68"/>
      <c r="R417" s="68"/>
      <c r="S417" s="68"/>
      <c r="T417" s="68"/>
      <c r="U417" s="68"/>
      <c r="V417" s="68"/>
      <c r="W417" s="68"/>
      <c r="X417" s="68"/>
      <c r="Y417" s="68"/>
      <c r="Z417" s="68"/>
      <c r="AA417" s="65"/>
      <c r="AB417" s="65"/>
      <c r="AC417" s="82"/>
      <c r="AD417" s="82"/>
      <c r="AE417" s="82"/>
      <c r="AF417" s="82"/>
      <c r="AG417" s="82"/>
      <c r="AH417" s="82"/>
      <c r="AI417" s="82"/>
      <c r="AJ417" s="82"/>
      <c r="AK417" s="82"/>
      <c r="AL417" s="82"/>
      <c r="AM417" s="82"/>
      <c r="AN417" s="114"/>
      <c r="AO417" s="82"/>
      <c r="AP417" s="114"/>
      <c r="AQ417" s="82"/>
      <c r="AR417" s="82"/>
      <c r="AS417" s="82"/>
      <c r="AT417" s="82"/>
      <c r="AU417" s="82"/>
      <c r="AV417" s="82"/>
      <c r="AW417" s="82"/>
      <c r="AX417" s="82"/>
      <c r="AY417" s="82"/>
      <c r="AZ417" s="82"/>
      <c r="BA417" s="82"/>
      <c r="BB417" s="65"/>
      <c r="BC417" s="65"/>
      <c r="BD417" s="82"/>
      <c r="BE417" s="82"/>
      <c r="BF417" s="82"/>
      <c r="BG417" s="82"/>
      <c r="BH417" s="82"/>
      <c r="BI417" s="82"/>
      <c r="BJ417" s="82"/>
      <c r="BK417" s="82"/>
      <c r="BL417" s="82"/>
      <c r="BM417" s="82"/>
      <c r="BN417" s="82"/>
      <c r="BO417" s="82"/>
      <c r="BP417" s="82"/>
      <c r="BQ417" s="82"/>
      <c r="BR417" s="82"/>
      <c r="BS417" s="82"/>
      <c r="BT417" s="82"/>
      <c r="BU417" s="82"/>
      <c r="BV417" s="82"/>
      <c r="BW417" s="82"/>
      <c r="BX417" s="82"/>
      <c r="BY417" s="82"/>
      <c r="BZ417" s="82"/>
      <c r="CA417" s="82"/>
      <c r="CB417" s="82"/>
    </row>
    <row r="418" spans="1:80" x14ac:dyDescent="0.3">
      <c r="A418" s="65"/>
      <c r="B418" s="70"/>
      <c r="C418" s="70"/>
      <c r="D418" s="71"/>
      <c r="E418" s="71"/>
      <c r="F418" s="71"/>
      <c r="G418" s="70"/>
      <c r="H418" s="70"/>
      <c r="I418" s="70"/>
      <c r="J418" s="70"/>
      <c r="K418" s="70"/>
      <c r="L418" s="70"/>
      <c r="M418" s="70"/>
      <c r="N418" s="194"/>
      <c r="O418" s="80"/>
      <c r="P418" s="75"/>
      <c r="Q418" s="75"/>
      <c r="R418" s="75"/>
      <c r="S418" s="75"/>
      <c r="T418" s="75"/>
      <c r="U418" s="75"/>
      <c r="V418" s="74"/>
      <c r="W418" s="74"/>
      <c r="X418" s="74"/>
      <c r="Y418" s="73"/>
      <c r="Z418" s="72"/>
      <c r="AA418" s="65"/>
      <c r="AB418" s="65"/>
      <c r="AC418" s="65"/>
      <c r="AD418" s="65"/>
      <c r="AE418" s="130"/>
      <c r="AF418" s="130"/>
      <c r="AG418" s="130"/>
      <c r="AH418" s="131"/>
      <c r="AI418" s="131"/>
      <c r="AJ418" s="131"/>
      <c r="AK418" s="131"/>
      <c r="AL418" s="131"/>
      <c r="AM418" s="131"/>
      <c r="AN418" s="125"/>
      <c r="AO418" s="82"/>
      <c r="AP418" s="125"/>
      <c r="AQ418" s="131"/>
      <c r="AR418" s="131"/>
      <c r="AS418" s="131"/>
      <c r="AT418" s="131"/>
      <c r="AU418" s="131"/>
      <c r="AV418" s="131"/>
      <c r="AW418" s="130"/>
      <c r="AX418" s="130"/>
      <c r="AY418" s="130"/>
      <c r="AZ418" s="65"/>
      <c r="BA418" s="65"/>
      <c r="BB418" s="65"/>
      <c r="BC418" s="65"/>
      <c r="BD418" s="65"/>
      <c r="BE418" s="65"/>
      <c r="BF418" s="130"/>
      <c r="BG418" s="130"/>
      <c r="BH418" s="130"/>
      <c r="BI418" s="131"/>
      <c r="BJ418" s="131"/>
      <c r="BK418" s="131"/>
      <c r="BL418" s="131"/>
      <c r="BM418" s="131"/>
      <c r="BN418" s="131"/>
      <c r="BO418" s="132"/>
      <c r="BP418" s="82"/>
      <c r="BQ418" s="132"/>
      <c r="BR418" s="131"/>
      <c r="BS418" s="131"/>
      <c r="BT418" s="131"/>
      <c r="BU418" s="131"/>
      <c r="BV418" s="131"/>
      <c r="BW418" s="131"/>
      <c r="BX418" s="130"/>
      <c r="BY418" s="130"/>
      <c r="BZ418" s="130"/>
      <c r="CA418" s="65"/>
      <c r="CB418" s="65"/>
    </row>
    <row r="419" spans="1:80" x14ac:dyDescent="0.3">
      <c r="A419" s="65"/>
      <c r="B419" s="70"/>
      <c r="C419" s="70"/>
      <c r="D419" s="71"/>
      <c r="E419" s="71"/>
      <c r="F419" s="71"/>
      <c r="G419" s="70"/>
      <c r="H419" s="70"/>
      <c r="I419" s="70"/>
      <c r="J419" s="70"/>
      <c r="K419" s="70"/>
      <c r="L419" s="70"/>
      <c r="M419" s="70"/>
      <c r="N419" s="194"/>
      <c r="O419" s="80"/>
      <c r="P419" s="75"/>
      <c r="Q419" s="75"/>
      <c r="R419" s="75"/>
      <c r="S419" s="75"/>
      <c r="T419" s="75"/>
      <c r="U419" s="75"/>
      <c r="V419" s="74"/>
      <c r="W419" s="74"/>
      <c r="X419" s="74"/>
      <c r="Y419" s="73"/>
      <c r="Z419" s="72"/>
      <c r="AA419" s="65"/>
      <c r="AB419" s="65"/>
      <c r="AC419" s="128"/>
      <c r="AD419" s="128"/>
      <c r="AE419" s="130"/>
      <c r="AF419" s="130"/>
      <c r="AG419" s="130"/>
      <c r="AH419" s="125"/>
      <c r="AI419" s="125"/>
      <c r="AJ419" s="125"/>
      <c r="AK419" s="125"/>
      <c r="AL419" s="125"/>
      <c r="AM419" s="125"/>
      <c r="AN419" s="125"/>
      <c r="AO419" s="66"/>
      <c r="AP419" s="125"/>
      <c r="AQ419" s="125"/>
      <c r="AR419" s="125"/>
      <c r="AS419" s="125"/>
      <c r="AT419" s="125"/>
      <c r="AU419" s="125"/>
      <c r="AV419" s="125"/>
      <c r="AW419" s="130"/>
      <c r="AX419" s="130"/>
      <c r="AY419" s="130"/>
      <c r="AZ419" s="128"/>
      <c r="BA419" s="128"/>
      <c r="BB419" s="65"/>
      <c r="BC419" s="65"/>
      <c r="BD419" s="128"/>
      <c r="BE419" s="128"/>
      <c r="BF419" s="130"/>
      <c r="BG419" s="130"/>
      <c r="BH419" s="130"/>
      <c r="BI419" s="125"/>
      <c r="BJ419" s="125"/>
      <c r="BK419" s="125"/>
      <c r="BL419" s="125"/>
      <c r="BM419" s="125"/>
      <c r="BN419" s="125"/>
      <c r="BO419" s="133"/>
      <c r="BP419" s="66"/>
      <c r="BQ419" s="132"/>
      <c r="BR419" s="125"/>
      <c r="BS419" s="125"/>
      <c r="BT419" s="125"/>
      <c r="BU419" s="125"/>
      <c r="BV419" s="125"/>
      <c r="BW419" s="125"/>
      <c r="BX419" s="130"/>
      <c r="BY419" s="130"/>
      <c r="BZ419" s="130"/>
      <c r="CA419" s="128"/>
      <c r="CB419" s="128"/>
    </row>
    <row r="420" spans="1:80" x14ac:dyDescent="0.3">
      <c r="A420" s="65"/>
      <c r="B420" s="70"/>
      <c r="C420" s="70"/>
      <c r="D420" s="71"/>
      <c r="E420" s="71"/>
      <c r="F420" s="71"/>
      <c r="G420" s="70"/>
      <c r="H420" s="70"/>
      <c r="I420" s="70"/>
      <c r="J420" s="70"/>
      <c r="K420" s="70"/>
      <c r="L420" s="70"/>
      <c r="M420" s="70"/>
      <c r="N420" s="194"/>
      <c r="O420" s="80"/>
      <c r="P420" s="75"/>
      <c r="Q420" s="75"/>
      <c r="R420" s="75"/>
      <c r="S420" s="75"/>
      <c r="T420" s="75"/>
      <c r="U420" s="75"/>
      <c r="V420" s="74"/>
      <c r="W420" s="74"/>
      <c r="X420" s="74"/>
      <c r="Y420" s="73"/>
      <c r="Z420" s="72"/>
    </row>
    <row r="421" spans="1:80" x14ac:dyDescent="0.3">
      <c r="A421" s="65"/>
      <c r="B421" s="70"/>
      <c r="C421" s="70"/>
      <c r="D421" s="71"/>
      <c r="E421" s="71"/>
      <c r="F421" s="71"/>
      <c r="G421" s="70"/>
      <c r="H421" s="70"/>
      <c r="I421" s="70"/>
      <c r="J421" s="70"/>
      <c r="K421" s="70"/>
      <c r="L421" s="70"/>
      <c r="M421" s="70"/>
      <c r="N421" s="194"/>
      <c r="O421" s="80"/>
      <c r="P421" s="75"/>
      <c r="Q421" s="75"/>
      <c r="R421" s="75"/>
      <c r="S421" s="75"/>
      <c r="T421" s="75"/>
      <c r="U421" s="75"/>
      <c r="V421" s="74"/>
      <c r="W421" s="74"/>
      <c r="X421" s="74"/>
      <c r="Y421" s="73"/>
      <c r="Z421" s="72"/>
      <c r="AA421" s="65"/>
      <c r="AB421" s="65"/>
      <c r="AC421" s="103"/>
      <c r="AD421" s="103"/>
      <c r="AE421" s="65"/>
      <c r="AF421" s="65"/>
      <c r="AG421" s="103"/>
      <c r="AH421" s="103"/>
      <c r="AI421" s="65"/>
      <c r="AJ421" s="65"/>
      <c r="AK421" s="103"/>
      <c r="AL421" s="103"/>
      <c r="AM421" s="65"/>
      <c r="AN421" s="103"/>
      <c r="AO421" s="103"/>
      <c r="AP421" s="103"/>
      <c r="AQ421" s="65"/>
      <c r="AR421" s="103"/>
      <c r="AS421" s="103"/>
      <c r="AT421" s="65"/>
      <c r="AU421" s="65"/>
      <c r="AV421" s="103"/>
      <c r="AW421" s="103"/>
      <c r="AX421" s="65"/>
      <c r="AY421" s="65"/>
      <c r="AZ421" s="103"/>
      <c r="BA421" s="103"/>
      <c r="BB421" s="65"/>
      <c r="BC421" s="65"/>
      <c r="BD421" s="103"/>
      <c r="BE421" s="103"/>
      <c r="BF421" s="65"/>
      <c r="BG421" s="65"/>
      <c r="BH421" s="103"/>
      <c r="BI421" s="103"/>
      <c r="BJ421" s="65"/>
      <c r="BK421" s="65"/>
      <c r="BL421" s="103"/>
      <c r="BM421" s="103"/>
      <c r="BN421" s="65"/>
      <c r="BO421" s="103"/>
      <c r="BP421" s="103"/>
      <c r="BQ421" s="103"/>
      <c r="BR421" s="65"/>
      <c r="BS421" s="103"/>
      <c r="BT421" s="103"/>
      <c r="BU421" s="65"/>
      <c r="BV421" s="65"/>
      <c r="BW421" s="103"/>
      <c r="BX421" s="103"/>
      <c r="BY421" s="65"/>
      <c r="BZ421" s="65"/>
      <c r="CA421" s="103"/>
      <c r="CB421" s="103"/>
    </row>
    <row r="422" spans="1:80" x14ac:dyDescent="0.3">
      <c r="A422" s="65"/>
      <c r="B422" s="70"/>
      <c r="C422" s="70"/>
      <c r="D422" s="71"/>
      <c r="E422" s="71"/>
      <c r="F422" s="71"/>
      <c r="G422" s="70"/>
      <c r="H422" s="70"/>
      <c r="I422" s="70"/>
      <c r="J422" s="70"/>
      <c r="K422" s="70"/>
      <c r="L422" s="70"/>
      <c r="M422" s="70"/>
      <c r="N422" s="194"/>
      <c r="O422" s="80"/>
      <c r="P422" s="75"/>
      <c r="Q422" s="75"/>
      <c r="R422" s="75"/>
      <c r="S422" s="75"/>
      <c r="T422" s="75"/>
      <c r="U422" s="75"/>
      <c r="V422" s="74"/>
      <c r="W422" s="74"/>
      <c r="X422" s="74"/>
      <c r="Y422" s="73"/>
      <c r="Z422" s="72"/>
      <c r="AA422" s="65"/>
      <c r="AB422" s="65"/>
      <c r="AC422" s="122"/>
      <c r="AD422" s="122"/>
      <c r="AE422" s="65"/>
      <c r="AF422" s="65"/>
      <c r="AG422" s="103"/>
      <c r="AH422" s="122"/>
      <c r="AI422" s="65"/>
      <c r="AJ422" s="65"/>
      <c r="AK422" s="90"/>
      <c r="AL422" s="90"/>
      <c r="AM422" s="65"/>
      <c r="AN422" s="122"/>
      <c r="AO422" s="122"/>
      <c r="AP422" s="122"/>
      <c r="AQ422" s="65"/>
      <c r="AR422" s="112"/>
      <c r="AS422" s="112"/>
      <c r="AT422" s="124"/>
      <c r="AU422" s="65"/>
      <c r="AV422" s="122"/>
      <c r="AW422" s="122"/>
      <c r="AX422" s="65"/>
      <c r="AY422" s="65"/>
      <c r="AZ422" s="122"/>
      <c r="BA422" s="122"/>
      <c r="BB422" s="65"/>
      <c r="BC422" s="65"/>
      <c r="BD422" s="122"/>
      <c r="BE422" s="122"/>
      <c r="BF422" s="65"/>
      <c r="BG422" s="65"/>
      <c r="BH422" s="103"/>
      <c r="BI422" s="122"/>
      <c r="BJ422" s="65"/>
      <c r="BK422" s="65"/>
      <c r="BL422" s="90"/>
      <c r="BM422" s="90"/>
      <c r="BN422" s="65"/>
      <c r="BO422" s="122"/>
      <c r="BP422" s="122"/>
      <c r="BQ422" s="122"/>
      <c r="BR422" s="65"/>
      <c r="BS422" s="112"/>
      <c r="BT422" s="112"/>
      <c r="BU422" s="124"/>
      <c r="BV422" s="65"/>
      <c r="BW422" s="122"/>
      <c r="BX422" s="122"/>
      <c r="BY422" s="65"/>
      <c r="BZ422" s="65"/>
      <c r="CA422" s="122"/>
      <c r="CB422" s="122"/>
    </row>
    <row r="423" spans="1:80" x14ac:dyDescent="0.3">
      <c r="A423" s="65"/>
      <c r="B423" s="70"/>
      <c r="C423" s="70"/>
      <c r="D423" s="71"/>
      <c r="E423" s="71"/>
      <c r="F423" s="71"/>
      <c r="G423" s="70"/>
      <c r="H423" s="70"/>
      <c r="I423" s="70"/>
      <c r="J423" s="70"/>
      <c r="K423" s="70"/>
      <c r="L423" s="70"/>
      <c r="M423" s="70"/>
      <c r="N423" s="194"/>
      <c r="O423" s="80"/>
      <c r="P423" s="75"/>
      <c r="Q423" s="75"/>
      <c r="R423" s="75"/>
      <c r="S423" s="75"/>
      <c r="T423" s="75"/>
      <c r="U423" s="75"/>
      <c r="V423" s="74"/>
      <c r="W423" s="74"/>
      <c r="X423" s="74"/>
      <c r="Y423" s="73"/>
      <c r="Z423" s="72"/>
      <c r="AA423" s="65"/>
      <c r="AB423" s="65"/>
      <c r="AC423" s="65"/>
      <c r="AD423" s="65"/>
      <c r="AE423" s="65"/>
      <c r="AF423" s="65"/>
      <c r="AG423" s="65"/>
      <c r="AH423" s="65"/>
      <c r="AI423" s="65"/>
      <c r="AJ423" s="65"/>
      <c r="AK423" s="65"/>
      <c r="AL423" s="65"/>
      <c r="AM423" s="65"/>
      <c r="AN423" s="125"/>
      <c r="AO423" s="66"/>
      <c r="AP423" s="125"/>
      <c r="AQ423" s="65"/>
      <c r="AR423" s="65"/>
      <c r="AS423" s="65"/>
      <c r="AT423" s="65"/>
      <c r="AU423" s="65"/>
      <c r="AV423" s="65"/>
      <c r="AW423" s="65"/>
      <c r="AX423" s="65"/>
      <c r="AY423" s="65"/>
      <c r="AZ423" s="65"/>
      <c r="BA423" s="65"/>
      <c r="BB423" s="65"/>
      <c r="BC423" s="65"/>
      <c r="BD423" s="65"/>
      <c r="BE423" s="65"/>
      <c r="BF423" s="65"/>
      <c r="BG423" s="65"/>
      <c r="BH423" s="65"/>
      <c r="BI423" s="65"/>
      <c r="BJ423" s="65"/>
      <c r="BK423" s="65"/>
      <c r="BL423" s="65"/>
      <c r="BM423" s="65"/>
      <c r="BN423" s="65"/>
      <c r="BO423" s="65"/>
      <c r="BP423" s="66"/>
      <c r="BQ423" s="65"/>
      <c r="BR423" s="65"/>
      <c r="BS423" s="65"/>
      <c r="BT423" s="65"/>
      <c r="BU423" s="65"/>
      <c r="BV423" s="65"/>
      <c r="BW423" s="65"/>
      <c r="BX423" s="65"/>
      <c r="BY423" s="65"/>
      <c r="BZ423" s="65"/>
      <c r="CA423" s="65"/>
      <c r="CB423" s="65"/>
    </row>
    <row r="424" spans="1:80" x14ac:dyDescent="0.3">
      <c r="A424" s="65"/>
      <c r="B424" s="70"/>
      <c r="C424" s="70"/>
      <c r="D424" s="71"/>
      <c r="E424" s="71"/>
      <c r="F424" s="71"/>
      <c r="G424" s="70"/>
      <c r="H424" s="70"/>
      <c r="I424" s="70"/>
      <c r="J424" s="70"/>
      <c r="K424" s="70"/>
      <c r="L424" s="70"/>
      <c r="M424" s="70"/>
      <c r="N424" s="194"/>
      <c r="O424" s="80"/>
      <c r="P424" s="75"/>
      <c r="Q424" s="75"/>
      <c r="R424" s="75"/>
      <c r="S424" s="75"/>
      <c r="T424" s="75"/>
      <c r="U424" s="75"/>
      <c r="V424" s="74"/>
      <c r="W424" s="74"/>
      <c r="X424" s="74"/>
      <c r="Y424" s="73"/>
      <c r="Z424" s="72"/>
      <c r="AA424" s="65"/>
      <c r="AB424" s="65"/>
      <c r="AC424" s="65"/>
      <c r="AD424" s="65"/>
      <c r="AE424" s="65"/>
      <c r="AF424" s="65"/>
      <c r="AG424" s="65"/>
      <c r="AH424" s="65"/>
      <c r="AI424" s="65"/>
      <c r="AJ424" s="65"/>
      <c r="AK424" s="65"/>
      <c r="AL424" s="65"/>
      <c r="AM424" s="65"/>
      <c r="AN424" s="125"/>
      <c r="AO424" s="66"/>
      <c r="AP424" s="125"/>
      <c r="AQ424" s="65"/>
      <c r="AR424" s="65"/>
      <c r="AS424" s="65"/>
      <c r="AT424" s="65"/>
      <c r="AU424" s="65"/>
      <c r="AV424" s="65"/>
      <c r="AW424" s="65"/>
      <c r="AX424" s="65"/>
      <c r="AY424" s="65"/>
      <c r="AZ424" s="65"/>
      <c r="BA424" s="65"/>
      <c r="BB424" s="65"/>
      <c r="BC424" s="65"/>
      <c r="BD424" s="65"/>
      <c r="BE424" s="65"/>
      <c r="BF424" s="65"/>
      <c r="BG424" s="65"/>
      <c r="BH424" s="65"/>
      <c r="BI424" s="65"/>
      <c r="BJ424" s="65"/>
      <c r="BK424" s="65"/>
      <c r="BL424" s="65"/>
      <c r="BM424" s="65"/>
      <c r="BN424" s="65"/>
      <c r="BO424" s="65"/>
      <c r="BP424" s="66"/>
      <c r="BQ424" s="65"/>
      <c r="BR424" s="65"/>
      <c r="BS424" s="65"/>
      <c r="BT424" s="65"/>
      <c r="BU424" s="65"/>
      <c r="BV424" s="65"/>
      <c r="BW424" s="65"/>
      <c r="BX424" s="65"/>
      <c r="BY424" s="65"/>
      <c r="BZ424" s="65"/>
      <c r="CA424" s="65"/>
      <c r="CB424" s="65"/>
    </row>
    <row r="425" spans="1:80" x14ac:dyDescent="0.3">
      <c r="A425" s="65"/>
      <c r="B425" s="70"/>
      <c r="C425" s="70"/>
      <c r="D425" s="71"/>
      <c r="E425" s="71"/>
      <c r="F425" s="71"/>
      <c r="G425" s="70"/>
      <c r="H425" s="70"/>
      <c r="I425" s="70"/>
      <c r="J425" s="70"/>
      <c r="K425" s="70"/>
      <c r="L425" s="70"/>
      <c r="M425" s="70"/>
      <c r="N425" s="194"/>
      <c r="O425" s="80"/>
      <c r="P425" s="75"/>
      <c r="Q425" s="75"/>
      <c r="R425" s="75"/>
      <c r="S425" s="75"/>
      <c r="T425" s="75"/>
      <c r="U425" s="75"/>
      <c r="V425" s="74"/>
      <c r="W425" s="74"/>
      <c r="X425" s="74"/>
      <c r="Y425" s="73"/>
      <c r="Z425" s="72"/>
      <c r="AA425" s="65"/>
      <c r="AB425" s="65"/>
      <c r="AC425" s="82"/>
      <c r="AD425" s="82"/>
      <c r="AE425" s="82"/>
      <c r="AF425" s="82"/>
      <c r="AG425" s="82"/>
      <c r="AH425" s="82"/>
      <c r="AI425" s="82"/>
      <c r="AJ425" s="82"/>
      <c r="AK425" s="82"/>
      <c r="AL425" s="82"/>
      <c r="AM425" s="82"/>
      <c r="AN425" s="114"/>
      <c r="AO425" s="82"/>
      <c r="AP425" s="114"/>
      <c r="AQ425" s="82"/>
      <c r="AR425" s="82"/>
      <c r="AS425" s="82"/>
      <c r="AT425" s="82"/>
      <c r="AU425" s="82"/>
      <c r="AV425" s="82"/>
      <c r="AW425" s="82"/>
      <c r="AX425" s="82"/>
      <c r="AY425" s="82"/>
      <c r="AZ425" s="82"/>
      <c r="BA425" s="82"/>
      <c r="BB425" s="65"/>
      <c r="BC425" s="65"/>
      <c r="BD425" s="82"/>
      <c r="BE425" s="82"/>
      <c r="BF425" s="82"/>
      <c r="BG425" s="82"/>
      <c r="BH425" s="82"/>
      <c r="BI425" s="82"/>
      <c r="BJ425" s="82"/>
      <c r="BK425" s="82"/>
      <c r="BL425" s="82"/>
      <c r="BM425" s="82"/>
      <c r="BN425" s="82"/>
      <c r="BO425" s="82"/>
      <c r="BP425" s="82"/>
      <c r="BQ425" s="82"/>
      <c r="BR425" s="82"/>
      <c r="BS425" s="82"/>
      <c r="BT425" s="82"/>
      <c r="BU425" s="82"/>
      <c r="BV425" s="82"/>
      <c r="BW425" s="82"/>
      <c r="BX425" s="82"/>
      <c r="BY425" s="82"/>
      <c r="BZ425" s="82"/>
      <c r="CA425" s="82"/>
      <c r="CB425" s="82"/>
    </row>
    <row r="426" spans="1:80" x14ac:dyDescent="0.3">
      <c r="A426" s="65"/>
      <c r="B426" s="70"/>
      <c r="C426" s="70"/>
      <c r="D426" s="71"/>
      <c r="E426" s="71"/>
      <c r="F426" s="71"/>
      <c r="G426" s="70"/>
      <c r="H426" s="70"/>
      <c r="I426" s="70"/>
      <c r="J426" s="70"/>
      <c r="K426" s="70"/>
      <c r="L426" s="70"/>
      <c r="M426" s="70"/>
      <c r="N426" s="194"/>
      <c r="O426" s="80"/>
      <c r="P426" s="75"/>
      <c r="Q426" s="75"/>
      <c r="R426" s="75"/>
      <c r="S426" s="75"/>
      <c r="T426" s="75"/>
      <c r="U426" s="75"/>
      <c r="V426" s="74"/>
      <c r="W426" s="74"/>
      <c r="X426" s="74"/>
      <c r="Y426" s="73"/>
      <c r="Z426" s="72"/>
      <c r="AA426" s="65"/>
      <c r="AB426" s="65"/>
      <c r="AC426" s="125"/>
      <c r="AD426" s="125"/>
      <c r="AE426" s="126"/>
      <c r="AF426" s="126"/>
      <c r="AG426" s="126"/>
      <c r="AH426" s="125"/>
      <c r="AI426" s="125"/>
      <c r="AJ426" s="125"/>
      <c r="AK426" s="125"/>
      <c r="AL426" s="125"/>
      <c r="AM426" s="125"/>
      <c r="AN426" s="125"/>
      <c r="AO426" s="66"/>
      <c r="AP426" s="125"/>
      <c r="AQ426" s="125"/>
      <c r="AR426" s="125"/>
      <c r="AS426" s="125"/>
      <c r="AT426" s="125"/>
      <c r="AU426" s="125"/>
      <c r="AV426" s="125"/>
      <c r="AW426" s="126"/>
      <c r="AX426" s="126"/>
      <c r="AY426" s="126"/>
      <c r="AZ426" s="127"/>
      <c r="BA426" s="128"/>
      <c r="BB426" s="65"/>
      <c r="BC426" s="65"/>
      <c r="BD426" s="125"/>
      <c r="BE426" s="125"/>
      <c r="BF426" s="126"/>
      <c r="BG426" s="126"/>
      <c r="BH426" s="126"/>
      <c r="BI426" s="125"/>
      <c r="BJ426" s="125"/>
      <c r="BK426" s="125"/>
      <c r="BL426" s="125"/>
      <c r="BM426" s="125"/>
      <c r="BN426" s="125"/>
      <c r="BO426" s="129"/>
      <c r="BP426" s="66"/>
      <c r="BQ426" s="129"/>
      <c r="BR426" s="125"/>
      <c r="BS426" s="125"/>
      <c r="BT426" s="125"/>
      <c r="BU426" s="125"/>
      <c r="BV426" s="125"/>
      <c r="BW426" s="125"/>
      <c r="BX426" s="126"/>
      <c r="BY426" s="126"/>
      <c r="BZ426" s="126"/>
      <c r="CA426" s="127"/>
      <c r="CB426" s="128"/>
    </row>
    <row r="427" spans="1:80" x14ac:dyDescent="0.3">
      <c r="A427" s="65"/>
      <c r="B427" s="70"/>
      <c r="C427" s="70"/>
      <c r="D427" s="71"/>
      <c r="E427" s="71"/>
      <c r="F427" s="71"/>
      <c r="G427" s="70"/>
      <c r="H427" s="70"/>
      <c r="I427" s="70"/>
      <c r="J427" s="70"/>
      <c r="K427" s="70"/>
      <c r="L427" s="70"/>
      <c r="M427" s="70"/>
      <c r="N427" s="194"/>
      <c r="O427" s="80"/>
      <c r="P427" s="75"/>
      <c r="Q427" s="75"/>
      <c r="R427" s="75"/>
      <c r="S427" s="75"/>
      <c r="T427" s="75"/>
      <c r="U427" s="75"/>
      <c r="V427" s="74"/>
      <c r="W427" s="74"/>
      <c r="X427" s="74"/>
      <c r="Y427" s="73"/>
      <c r="Z427" s="72"/>
      <c r="AA427" s="65"/>
      <c r="AB427" s="65"/>
      <c r="AC427" s="125"/>
      <c r="AD427" s="125"/>
      <c r="AE427" s="126"/>
      <c r="AF427" s="126"/>
      <c r="AG427" s="126"/>
      <c r="AH427" s="125"/>
      <c r="AI427" s="125"/>
      <c r="AJ427" s="125"/>
      <c r="AK427" s="125"/>
      <c r="AL427" s="125"/>
      <c r="AM427" s="125"/>
      <c r="AN427" s="125"/>
      <c r="AO427" s="66"/>
      <c r="AP427" s="125"/>
      <c r="AQ427" s="125"/>
      <c r="AR427" s="125"/>
      <c r="AS427" s="125"/>
      <c r="AT427" s="125"/>
      <c r="AU427" s="125"/>
      <c r="AV427" s="125"/>
      <c r="AW427" s="126"/>
      <c r="AX427" s="126"/>
      <c r="AY427" s="126"/>
      <c r="AZ427" s="127"/>
      <c r="BA427" s="128"/>
      <c r="BB427" s="65"/>
      <c r="BC427" s="65"/>
      <c r="BD427" s="125"/>
      <c r="BE427" s="125"/>
      <c r="BF427" s="126"/>
      <c r="BG427" s="126"/>
      <c r="BH427" s="126"/>
      <c r="BI427" s="125"/>
      <c r="BJ427" s="125"/>
      <c r="BK427" s="125"/>
      <c r="BL427" s="125"/>
      <c r="BM427" s="125"/>
      <c r="BN427" s="125"/>
      <c r="BO427" s="129"/>
      <c r="BP427" s="66"/>
      <c r="BQ427" s="129"/>
      <c r="BR427" s="125"/>
      <c r="BS427" s="125"/>
      <c r="BT427" s="125"/>
      <c r="BU427" s="125"/>
      <c r="BV427" s="125"/>
      <c r="BW427" s="125"/>
      <c r="BX427" s="126"/>
      <c r="BY427" s="126"/>
      <c r="BZ427" s="126"/>
      <c r="CA427" s="127"/>
      <c r="CB427" s="128"/>
    </row>
    <row r="428" spans="1:80" x14ac:dyDescent="0.3">
      <c r="A428" s="65"/>
      <c r="B428" s="70"/>
      <c r="C428" s="70"/>
      <c r="D428" s="71"/>
      <c r="E428" s="71"/>
      <c r="F428" s="71"/>
      <c r="G428" s="70"/>
      <c r="H428" s="70"/>
      <c r="I428" s="70"/>
      <c r="J428" s="70"/>
      <c r="K428" s="70"/>
      <c r="L428" s="70"/>
      <c r="M428" s="70"/>
      <c r="N428" s="194"/>
      <c r="O428" s="80"/>
      <c r="P428" s="75"/>
      <c r="Q428" s="75"/>
      <c r="R428" s="75"/>
      <c r="S428" s="75"/>
      <c r="T428" s="75"/>
      <c r="U428" s="75"/>
      <c r="V428" s="74"/>
      <c r="W428" s="74"/>
      <c r="X428" s="74"/>
      <c r="Y428" s="73"/>
      <c r="Z428" s="72"/>
      <c r="AA428" s="65"/>
      <c r="AB428" s="65"/>
      <c r="AC428" s="125"/>
      <c r="AD428" s="125"/>
      <c r="AE428" s="126"/>
      <c r="AF428" s="126"/>
      <c r="AG428" s="126"/>
      <c r="AH428" s="125"/>
      <c r="AI428" s="125"/>
      <c r="AJ428" s="125"/>
      <c r="AK428" s="125"/>
      <c r="AL428" s="125"/>
      <c r="AM428" s="125"/>
      <c r="AN428" s="125"/>
      <c r="AO428" s="66"/>
      <c r="AP428" s="125"/>
      <c r="AQ428" s="125"/>
      <c r="AR428" s="125"/>
      <c r="AS428" s="125"/>
      <c r="AT428" s="125"/>
      <c r="AU428" s="125"/>
      <c r="AV428" s="125"/>
      <c r="AW428" s="126"/>
      <c r="AX428" s="126"/>
      <c r="AY428" s="126"/>
      <c r="AZ428" s="127"/>
      <c r="BA428" s="128"/>
      <c r="BB428" s="65"/>
      <c r="BC428" s="65"/>
      <c r="BD428" s="125"/>
      <c r="BE428" s="125"/>
      <c r="BF428" s="126"/>
      <c r="BG428" s="126"/>
      <c r="BH428" s="126"/>
      <c r="BI428" s="125"/>
      <c r="BJ428" s="125"/>
      <c r="BK428" s="125"/>
      <c r="BL428" s="125"/>
      <c r="BM428" s="125"/>
      <c r="BN428" s="125"/>
      <c r="BO428" s="129"/>
      <c r="BP428" s="66"/>
      <c r="BQ428" s="129"/>
      <c r="BR428" s="125"/>
      <c r="BS428" s="125"/>
      <c r="BT428" s="125"/>
      <c r="BU428" s="125"/>
      <c r="BV428" s="125"/>
      <c r="BW428" s="125"/>
      <c r="BX428" s="126"/>
      <c r="BY428" s="126"/>
      <c r="BZ428" s="126"/>
      <c r="CA428" s="127"/>
      <c r="CB428" s="128"/>
    </row>
    <row r="429" spans="1:80" x14ac:dyDescent="0.3">
      <c r="A429" s="65"/>
      <c r="B429" s="70"/>
      <c r="C429" s="70"/>
      <c r="D429" s="71"/>
      <c r="E429" s="71"/>
      <c r="F429" s="71"/>
      <c r="G429" s="70"/>
      <c r="H429" s="70"/>
      <c r="I429" s="70"/>
      <c r="J429" s="70"/>
      <c r="K429" s="70"/>
      <c r="L429" s="70"/>
      <c r="M429" s="70"/>
      <c r="N429" s="194"/>
      <c r="O429" s="80"/>
      <c r="P429" s="75"/>
      <c r="Q429" s="75"/>
      <c r="R429" s="75"/>
      <c r="S429" s="75"/>
      <c r="T429" s="75"/>
      <c r="U429" s="75"/>
      <c r="V429" s="74"/>
      <c r="W429" s="74"/>
      <c r="X429" s="74"/>
      <c r="Y429" s="73"/>
      <c r="Z429" s="72"/>
      <c r="AA429" s="65"/>
      <c r="AB429" s="65"/>
      <c r="AC429" s="125"/>
      <c r="AD429" s="125"/>
      <c r="AE429" s="126"/>
      <c r="AF429" s="126"/>
      <c r="AG429" s="126"/>
      <c r="AH429" s="125"/>
      <c r="AI429" s="125"/>
      <c r="AJ429" s="125"/>
      <c r="AK429" s="125"/>
      <c r="AL429" s="125"/>
      <c r="AM429" s="125"/>
      <c r="AN429" s="125"/>
      <c r="AO429" s="66"/>
      <c r="AP429" s="125"/>
      <c r="AQ429" s="125"/>
      <c r="AR429" s="125"/>
      <c r="AS429" s="125"/>
      <c r="AT429" s="125"/>
      <c r="AU429" s="125"/>
      <c r="AV429" s="125"/>
      <c r="AW429" s="126"/>
      <c r="AX429" s="126"/>
      <c r="AY429" s="126"/>
      <c r="AZ429" s="127"/>
      <c r="BA429" s="128"/>
      <c r="BB429" s="65"/>
      <c r="BC429" s="65"/>
      <c r="BD429" s="125"/>
      <c r="BE429" s="125"/>
      <c r="BF429" s="126"/>
      <c r="BG429" s="126"/>
      <c r="BH429" s="126"/>
      <c r="BI429" s="125"/>
      <c r="BJ429" s="125"/>
      <c r="BK429" s="125"/>
      <c r="BL429" s="125"/>
      <c r="BM429" s="125"/>
      <c r="BN429" s="125"/>
      <c r="BO429" s="129"/>
      <c r="BP429" s="66"/>
      <c r="BQ429" s="129"/>
      <c r="BR429" s="125"/>
      <c r="BS429" s="125"/>
      <c r="BT429" s="125"/>
      <c r="BU429" s="125"/>
      <c r="BV429" s="125"/>
      <c r="BW429" s="125"/>
      <c r="BX429" s="126"/>
      <c r="BY429" s="126"/>
      <c r="BZ429" s="126"/>
      <c r="CA429" s="127"/>
      <c r="CB429" s="128"/>
    </row>
    <row r="430" spans="1:80" x14ac:dyDescent="0.3">
      <c r="A430" s="65"/>
      <c r="B430" s="70"/>
      <c r="C430" s="70"/>
      <c r="D430" s="71"/>
      <c r="E430" s="71"/>
      <c r="F430" s="71"/>
      <c r="G430" s="70"/>
      <c r="H430" s="70"/>
      <c r="I430" s="70"/>
      <c r="J430" s="70"/>
      <c r="K430" s="70"/>
      <c r="L430" s="70"/>
      <c r="M430" s="70"/>
      <c r="N430" s="194"/>
      <c r="O430" s="80"/>
      <c r="P430" s="75"/>
      <c r="Q430" s="75"/>
      <c r="R430" s="75"/>
      <c r="S430" s="75"/>
      <c r="T430" s="75"/>
      <c r="U430" s="75"/>
      <c r="V430" s="74"/>
      <c r="W430" s="74"/>
      <c r="X430" s="74"/>
      <c r="Y430" s="73"/>
      <c r="Z430" s="72"/>
      <c r="AA430" s="65"/>
      <c r="AB430" s="65"/>
      <c r="AC430" s="125"/>
      <c r="AD430" s="125"/>
      <c r="AE430" s="126"/>
      <c r="AF430" s="126"/>
      <c r="AG430" s="126"/>
      <c r="AH430" s="125"/>
      <c r="AI430" s="125"/>
      <c r="AJ430" s="125"/>
      <c r="AK430" s="125"/>
      <c r="AL430" s="125"/>
      <c r="AM430" s="125"/>
      <c r="AN430" s="125"/>
      <c r="AO430" s="66"/>
      <c r="AP430" s="125"/>
      <c r="AQ430" s="125"/>
      <c r="AR430" s="125"/>
      <c r="AS430" s="125"/>
      <c r="AT430" s="125"/>
      <c r="AU430" s="125"/>
      <c r="AV430" s="125"/>
      <c r="AW430" s="126"/>
      <c r="AX430" s="126"/>
      <c r="AY430" s="126"/>
      <c r="AZ430" s="127"/>
      <c r="BA430" s="128"/>
      <c r="BB430" s="65"/>
      <c r="BC430" s="65"/>
      <c r="BD430" s="125"/>
      <c r="BE430" s="125"/>
      <c r="BF430" s="126"/>
      <c r="BG430" s="126"/>
      <c r="BH430" s="126"/>
      <c r="BI430" s="125"/>
      <c r="BJ430" s="125"/>
      <c r="BK430" s="125"/>
      <c r="BL430" s="125"/>
      <c r="BM430" s="125"/>
      <c r="BN430" s="125"/>
      <c r="BO430" s="129"/>
      <c r="BP430" s="66"/>
      <c r="BQ430" s="129"/>
      <c r="BR430" s="125"/>
      <c r="BS430" s="125"/>
      <c r="BT430" s="125"/>
      <c r="BU430" s="125"/>
      <c r="BV430" s="125"/>
      <c r="BW430" s="125"/>
      <c r="BX430" s="126"/>
      <c r="BY430" s="126"/>
      <c r="BZ430" s="126"/>
      <c r="CA430" s="127"/>
      <c r="CB430" s="128"/>
    </row>
    <row r="431" spans="1:80" x14ac:dyDescent="0.3">
      <c r="A431" s="65"/>
      <c r="B431" s="70"/>
      <c r="C431" s="70"/>
      <c r="D431" s="71"/>
      <c r="E431" s="71"/>
      <c r="F431" s="71"/>
      <c r="G431" s="70"/>
      <c r="H431" s="70"/>
      <c r="I431" s="70"/>
      <c r="J431" s="70"/>
      <c r="K431" s="70"/>
      <c r="L431" s="70"/>
      <c r="M431" s="70"/>
      <c r="N431" s="194"/>
      <c r="O431" s="80"/>
      <c r="P431" s="75"/>
      <c r="Q431" s="75"/>
      <c r="R431" s="75"/>
      <c r="S431" s="75"/>
      <c r="T431" s="75"/>
      <c r="U431" s="75"/>
      <c r="V431" s="74"/>
      <c r="W431" s="74"/>
      <c r="X431" s="74"/>
      <c r="Y431" s="73"/>
      <c r="Z431" s="72"/>
      <c r="AA431" s="65"/>
      <c r="AB431" s="65"/>
      <c r="AC431" s="125"/>
      <c r="AD431" s="125"/>
      <c r="AE431" s="126"/>
      <c r="AF431" s="126"/>
      <c r="AG431" s="126"/>
      <c r="AH431" s="125"/>
      <c r="AI431" s="125"/>
      <c r="AJ431" s="125"/>
      <c r="AK431" s="125"/>
      <c r="AL431" s="125"/>
      <c r="AM431" s="125"/>
      <c r="AN431" s="125"/>
      <c r="AO431" s="66"/>
      <c r="AP431" s="125"/>
      <c r="AQ431" s="125"/>
      <c r="AR431" s="125"/>
      <c r="AS431" s="125"/>
      <c r="AT431" s="125"/>
      <c r="AU431" s="125"/>
      <c r="AV431" s="125"/>
      <c r="AW431" s="126"/>
      <c r="AX431" s="126"/>
      <c r="AY431" s="126"/>
      <c r="AZ431" s="127"/>
      <c r="BA431" s="128"/>
      <c r="BB431" s="65"/>
      <c r="BC431" s="65"/>
      <c r="BD431" s="125"/>
      <c r="BE431" s="125"/>
      <c r="BF431" s="126"/>
      <c r="BG431" s="126"/>
      <c r="BH431" s="126"/>
      <c r="BI431" s="125"/>
      <c r="BJ431" s="125"/>
      <c r="BK431" s="125"/>
      <c r="BL431" s="125"/>
      <c r="BM431" s="125"/>
      <c r="BN431" s="125"/>
      <c r="BO431" s="129"/>
      <c r="BP431" s="66"/>
      <c r="BQ431" s="129"/>
      <c r="BR431" s="125"/>
      <c r="BS431" s="125"/>
      <c r="BT431" s="125"/>
      <c r="BU431" s="125"/>
      <c r="BV431" s="125"/>
      <c r="BW431" s="125"/>
      <c r="BX431" s="126"/>
      <c r="BY431" s="126"/>
      <c r="BZ431" s="126"/>
      <c r="CA431" s="127"/>
      <c r="CB431" s="128"/>
    </row>
    <row r="432" spans="1:80" x14ac:dyDescent="0.3">
      <c r="A432" s="65"/>
      <c r="B432" s="70"/>
      <c r="C432" s="70"/>
      <c r="D432" s="71"/>
      <c r="E432" s="71"/>
      <c r="F432" s="71"/>
      <c r="G432" s="70"/>
      <c r="H432" s="70"/>
      <c r="I432" s="70"/>
      <c r="J432" s="70"/>
      <c r="K432" s="70"/>
      <c r="L432" s="70"/>
      <c r="M432" s="70"/>
      <c r="N432" s="194"/>
      <c r="O432" s="80"/>
      <c r="P432" s="75"/>
      <c r="Q432" s="75"/>
      <c r="R432" s="75"/>
      <c r="S432" s="75"/>
      <c r="T432" s="75"/>
      <c r="U432" s="75"/>
      <c r="V432" s="74"/>
      <c r="W432" s="74"/>
      <c r="X432" s="74"/>
      <c r="Y432" s="73"/>
      <c r="Z432" s="72"/>
      <c r="AA432" s="65"/>
      <c r="AB432" s="65"/>
      <c r="AC432" s="125"/>
      <c r="AD432" s="125"/>
      <c r="AE432" s="126"/>
      <c r="AF432" s="126"/>
      <c r="AG432" s="126"/>
      <c r="AH432" s="125"/>
      <c r="AI432" s="125"/>
      <c r="AJ432" s="125"/>
      <c r="AK432" s="125"/>
      <c r="AL432" s="125"/>
      <c r="AM432" s="125"/>
      <c r="AN432" s="125"/>
      <c r="AO432" s="66"/>
      <c r="AP432" s="125"/>
      <c r="AQ432" s="125"/>
      <c r="AR432" s="125"/>
      <c r="AS432" s="125"/>
      <c r="AT432" s="125"/>
      <c r="AU432" s="125"/>
      <c r="AV432" s="125"/>
      <c r="AW432" s="126"/>
      <c r="AX432" s="126"/>
      <c r="AY432" s="126"/>
      <c r="AZ432" s="127"/>
      <c r="BA432" s="128"/>
      <c r="BB432" s="65"/>
      <c r="BC432" s="65"/>
      <c r="BD432" s="125"/>
      <c r="BE432" s="125"/>
      <c r="BF432" s="126"/>
      <c r="BG432" s="126"/>
      <c r="BH432" s="126"/>
      <c r="BI432" s="125"/>
      <c r="BJ432" s="125"/>
      <c r="BK432" s="125"/>
      <c r="BL432" s="125"/>
      <c r="BM432" s="125"/>
      <c r="BN432" s="125"/>
      <c r="BO432" s="129"/>
      <c r="BP432" s="66"/>
      <c r="BQ432" s="129"/>
      <c r="BR432" s="125"/>
      <c r="BS432" s="125"/>
      <c r="BT432" s="125"/>
      <c r="BU432" s="125"/>
      <c r="BV432" s="125"/>
      <c r="BW432" s="125"/>
      <c r="BX432" s="126"/>
      <c r="BY432" s="126"/>
      <c r="BZ432" s="126"/>
      <c r="CA432" s="127"/>
      <c r="CB432" s="128"/>
    </row>
    <row r="433" spans="1:80" x14ac:dyDescent="0.3">
      <c r="A433" s="65"/>
      <c r="B433" s="70"/>
      <c r="C433" s="70"/>
      <c r="D433" s="71"/>
      <c r="E433" s="71"/>
      <c r="F433" s="71"/>
      <c r="G433" s="70"/>
      <c r="H433" s="70"/>
      <c r="I433" s="70"/>
      <c r="J433" s="70"/>
      <c r="K433" s="70"/>
      <c r="L433" s="70"/>
      <c r="M433" s="70"/>
      <c r="N433" s="195"/>
      <c r="O433" s="70"/>
      <c r="P433" s="70"/>
      <c r="Q433" s="70"/>
      <c r="R433" s="70"/>
      <c r="S433" s="70"/>
      <c r="T433" s="70"/>
      <c r="U433" s="70"/>
      <c r="V433" s="71"/>
      <c r="W433" s="71"/>
      <c r="X433" s="71"/>
      <c r="Y433" s="70"/>
      <c r="Z433" s="70"/>
      <c r="AA433" s="65"/>
      <c r="AB433" s="65"/>
      <c r="AC433" s="125"/>
      <c r="AD433" s="125"/>
      <c r="AE433" s="126"/>
      <c r="AF433" s="126"/>
      <c r="AG433" s="126"/>
      <c r="AH433" s="125"/>
      <c r="AI433" s="125"/>
      <c r="AJ433" s="125"/>
      <c r="AK433" s="125"/>
      <c r="AL433" s="125"/>
      <c r="AM433" s="125"/>
      <c r="AN433" s="125"/>
      <c r="AO433" s="66"/>
      <c r="AP433" s="125"/>
      <c r="AQ433" s="125"/>
      <c r="AR433" s="125"/>
      <c r="AS433" s="125"/>
      <c r="AT433" s="125"/>
      <c r="AU433" s="125"/>
      <c r="AV433" s="125"/>
      <c r="AW433" s="126"/>
      <c r="AX433" s="126"/>
      <c r="AY433" s="126"/>
      <c r="AZ433" s="127"/>
      <c r="BA433" s="128"/>
      <c r="BB433" s="65"/>
      <c r="BC433" s="65"/>
      <c r="BD433" s="125"/>
      <c r="BE433" s="125"/>
      <c r="BF433" s="126"/>
      <c r="BG433" s="126"/>
      <c r="BH433" s="126"/>
      <c r="BI433" s="125"/>
      <c r="BJ433" s="125"/>
      <c r="BK433" s="125"/>
      <c r="BL433" s="125"/>
      <c r="BM433" s="125"/>
      <c r="BN433" s="125"/>
      <c r="BO433" s="129"/>
      <c r="BP433" s="66"/>
      <c r="BQ433" s="129"/>
      <c r="BR433" s="125"/>
      <c r="BS433" s="125"/>
      <c r="BT433" s="125"/>
      <c r="BU433" s="125"/>
      <c r="BV433" s="125"/>
      <c r="BW433" s="125"/>
      <c r="BX433" s="126"/>
      <c r="BY433" s="126"/>
      <c r="BZ433" s="126"/>
      <c r="CA433" s="127"/>
      <c r="CB433" s="128"/>
    </row>
    <row r="434" spans="1:80" x14ac:dyDescent="0.3">
      <c r="A434" s="65"/>
      <c r="B434" s="72"/>
      <c r="C434" s="73"/>
      <c r="D434" s="74"/>
      <c r="E434" s="74"/>
      <c r="F434" s="74"/>
      <c r="G434" s="75"/>
      <c r="H434" s="75"/>
      <c r="I434" s="75"/>
      <c r="J434" s="75"/>
      <c r="K434" s="75"/>
      <c r="L434" s="75"/>
      <c r="M434" s="80"/>
      <c r="N434" s="194"/>
      <c r="O434" s="70"/>
      <c r="P434" s="70"/>
      <c r="Q434" s="70"/>
      <c r="R434" s="70"/>
      <c r="S434" s="70"/>
      <c r="T434" s="70"/>
      <c r="U434" s="70"/>
      <c r="V434" s="71"/>
      <c r="W434" s="71"/>
      <c r="X434" s="71"/>
      <c r="Y434" s="70"/>
      <c r="Z434" s="70"/>
      <c r="AA434" s="65"/>
      <c r="AB434" s="65"/>
      <c r="AC434" s="125"/>
      <c r="AD434" s="125"/>
      <c r="AE434" s="126"/>
      <c r="AF434" s="126"/>
      <c r="AG434" s="126"/>
      <c r="AH434" s="125"/>
      <c r="AI434" s="125"/>
      <c r="AJ434" s="125"/>
      <c r="AK434" s="125"/>
      <c r="AL434" s="125"/>
      <c r="AM434" s="125"/>
      <c r="AN434" s="125"/>
      <c r="AO434" s="66"/>
      <c r="AP434" s="125"/>
      <c r="AQ434" s="125"/>
      <c r="AR434" s="125"/>
      <c r="AS434" s="125"/>
      <c r="AT434" s="125"/>
      <c r="AU434" s="125"/>
      <c r="AV434" s="125"/>
      <c r="AW434" s="126"/>
      <c r="AX434" s="126"/>
      <c r="AY434" s="126"/>
      <c r="AZ434" s="127"/>
      <c r="BA434" s="128"/>
      <c r="BB434" s="65"/>
      <c r="BC434" s="65"/>
      <c r="BD434" s="125"/>
      <c r="BE434" s="125"/>
      <c r="BF434" s="126"/>
      <c r="BG434" s="126"/>
      <c r="BH434" s="126"/>
      <c r="BI434" s="125"/>
      <c r="BJ434" s="125"/>
      <c r="BK434" s="125"/>
      <c r="BL434" s="125"/>
      <c r="BM434" s="125"/>
      <c r="BN434" s="125"/>
      <c r="BO434" s="129"/>
      <c r="BP434" s="66"/>
      <c r="BQ434" s="129"/>
      <c r="BR434" s="125"/>
      <c r="BS434" s="125"/>
      <c r="BT434" s="125"/>
      <c r="BU434" s="125"/>
      <c r="BV434" s="125"/>
      <c r="BW434" s="125"/>
      <c r="BX434" s="126"/>
      <c r="BY434" s="126"/>
      <c r="BZ434" s="126"/>
      <c r="CA434" s="127"/>
      <c r="CB434" s="128"/>
    </row>
    <row r="435" spans="1:80" x14ac:dyDescent="0.3">
      <c r="A435" s="65"/>
      <c r="B435" s="72"/>
      <c r="C435" s="73"/>
      <c r="D435" s="74"/>
      <c r="E435" s="74"/>
      <c r="F435" s="74"/>
      <c r="G435" s="75"/>
      <c r="H435" s="75"/>
      <c r="I435" s="75"/>
      <c r="J435" s="75"/>
      <c r="K435" s="75"/>
      <c r="L435" s="75"/>
      <c r="M435" s="80"/>
      <c r="N435" s="194"/>
      <c r="O435" s="70"/>
      <c r="P435" s="70"/>
      <c r="Q435" s="70"/>
      <c r="R435" s="70"/>
      <c r="S435" s="70"/>
      <c r="T435" s="70"/>
      <c r="U435" s="70"/>
      <c r="V435" s="71"/>
      <c r="W435" s="71"/>
      <c r="X435" s="71"/>
      <c r="Y435" s="70"/>
      <c r="Z435" s="70"/>
      <c r="AA435" s="65"/>
      <c r="AB435" s="65"/>
      <c r="AC435" s="125"/>
      <c r="AD435" s="125"/>
      <c r="AE435" s="126"/>
      <c r="AF435" s="126"/>
      <c r="AG435" s="126"/>
      <c r="AH435" s="125"/>
      <c r="AI435" s="125"/>
      <c r="AJ435" s="125"/>
      <c r="AK435" s="125"/>
      <c r="AL435" s="125"/>
      <c r="AM435" s="125"/>
      <c r="AN435" s="125"/>
      <c r="AO435" s="66"/>
      <c r="AP435" s="125"/>
      <c r="AQ435" s="125"/>
      <c r="AR435" s="125"/>
      <c r="AS435" s="125"/>
      <c r="AT435" s="125"/>
      <c r="AU435" s="125"/>
      <c r="AV435" s="125"/>
      <c r="AW435" s="126"/>
      <c r="AX435" s="126"/>
      <c r="AY435" s="126"/>
      <c r="AZ435" s="127"/>
      <c r="BA435" s="128"/>
      <c r="BB435" s="65"/>
      <c r="BC435" s="65"/>
      <c r="BD435" s="125"/>
      <c r="BE435" s="125"/>
      <c r="BF435" s="126"/>
      <c r="BG435" s="126"/>
      <c r="BH435" s="126"/>
      <c r="BI435" s="125"/>
      <c r="BJ435" s="125"/>
      <c r="BK435" s="125"/>
      <c r="BL435" s="125"/>
      <c r="BM435" s="125"/>
      <c r="BN435" s="125"/>
      <c r="BO435" s="129"/>
      <c r="BP435" s="66"/>
      <c r="BQ435" s="129"/>
      <c r="BR435" s="125"/>
      <c r="BS435" s="125"/>
      <c r="BT435" s="125"/>
      <c r="BU435" s="125"/>
      <c r="BV435" s="125"/>
      <c r="BW435" s="125"/>
      <c r="BX435" s="126"/>
      <c r="BY435" s="126"/>
      <c r="BZ435" s="126"/>
      <c r="CA435" s="127"/>
      <c r="CB435" s="128"/>
    </row>
    <row r="436" spans="1:80" x14ac:dyDescent="0.3">
      <c r="A436" s="65"/>
      <c r="B436" s="72"/>
      <c r="C436" s="73"/>
      <c r="D436" s="74"/>
      <c r="E436" s="74"/>
      <c r="F436" s="74"/>
      <c r="G436" s="75"/>
      <c r="H436" s="75"/>
      <c r="I436" s="75"/>
      <c r="J436" s="75"/>
      <c r="K436" s="75"/>
      <c r="L436" s="75"/>
      <c r="M436" s="80"/>
      <c r="N436" s="194"/>
      <c r="O436" s="70"/>
      <c r="P436" s="70"/>
      <c r="Q436" s="70"/>
      <c r="R436" s="70"/>
      <c r="S436" s="70"/>
      <c r="T436" s="70"/>
      <c r="U436" s="70"/>
      <c r="V436" s="71"/>
      <c r="W436" s="71"/>
      <c r="X436" s="71"/>
      <c r="Y436" s="70"/>
      <c r="Z436" s="70"/>
      <c r="AA436" s="65"/>
      <c r="AB436" s="65"/>
      <c r="AC436" s="125"/>
      <c r="AD436" s="125"/>
      <c r="AE436" s="126"/>
      <c r="AF436" s="126"/>
      <c r="AG436" s="126"/>
      <c r="AH436" s="125"/>
      <c r="AI436" s="125"/>
      <c r="AJ436" s="125"/>
      <c r="AK436" s="125"/>
      <c r="AL436" s="125"/>
      <c r="AM436" s="125"/>
      <c r="AN436" s="125"/>
      <c r="AO436" s="66"/>
      <c r="AP436" s="125"/>
      <c r="AQ436" s="125"/>
      <c r="AR436" s="125"/>
      <c r="AS436" s="125"/>
      <c r="AT436" s="125"/>
      <c r="AU436" s="125"/>
      <c r="AV436" s="125"/>
      <c r="AW436" s="126"/>
      <c r="AX436" s="126"/>
      <c r="AY436" s="126"/>
      <c r="AZ436" s="127"/>
      <c r="BA436" s="128"/>
      <c r="BB436" s="65"/>
      <c r="BC436" s="65"/>
      <c r="BD436" s="125"/>
      <c r="BE436" s="125"/>
      <c r="BF436" s="126"/>
      <c r="BG436" s="126"/>
      <c r="BH436" s="126"/>
      <c r="BI436" s="125"/>
      <c r="BJ436" s="125"/>
      <c r="BK436" s="125"/>
      <c r="BL436" s="125"/>
      <c r="BM436" s="125"/>
      <c r="BN436" s="125"/>
      <c r="BO436" s="129"/>
      <c r="BP436" s="66"/>
      <c r="BQ436" s="129"/>
      <c r="BR436" s="125"/>
      <c r="BS436" s="125"/>
      <c r="BT436" s="125"/>
      <c r="BU436" s="125"/>
      <c r="BV436" s="125"/>
      <c r="BW436" s="125"/>
      <c r="BX436" s="126"/>
      <c r="BY436" s="126"/>
      <c r="BZ436" s="126"/>
      <c r="CA436" s="127"/>
      <c r="CB436" s="128"/>
    </row>
    <row r="437" spans="1:80" x14ac:dyDescent="0.3">
      <c r="A437" s="65"/>
      <c r="B437" s="72"/>
      <c r="C437" s="73"/>
      <c r="D437" s="74"/>
      <c r="E437" s="74"/>
      <c r="F437" s="74"/>
      <c r="G437" s="75"/>
      <c r="H437" s="75"/>
      <c r="I437" s="75"/>
      <c r="J437" s="75"/>
      <c r="K437" s="75"/>
      <c r="L437" s="75"/>
      <c r="M437" s="80"/>
      <c r="N437" s="194"/>
      <c r="O437" s="70"/>
      <c r="P437" s="70"/>
      <c r="Q437" s="70"/>
      <c r="R437" s="70"/>
      <c r="S437" s="70"/>
      <c r="T437" s="70"/>
      <c r="U437" s="70"/>
      <c r="V437" s="71"/>
      <c r="W437" s="71"/>
      <c r="X437" s="71"/>
      <c r="Y437" s="70"/>
      <c r="Z437" s="70"/>
      <c r="AA437" s="65"/>
      <c r="AB437" s="65"/>
      <c r="AC437" s="125"/>
      <c r="AD437" s="125"/>
      <c r="AE437" s="126"/>
      <c r="AF437" s="126"/>
      <c r="AG437" s="126"/>
      <c r="AH437" s="125"/>
      <c r="AI437" s="125"/>
      <c r="AJ437" s="125"/>
      <c r="AK437" s="125"/>
      <c r="AL437" s="125"/>
      <c r="AM437" s="125"/>
      <c r="AN437" s="125"/>
      <c r="AO437" s="66"/>
      <c r="AP437" s="125"/>
      <c r="AQ437" s="125"/>
      <c r="AR437" s="125"/>
      <c r="AS437" s="125"/>
      <c r="AT437" s="125"/>
      <c r="AU437" s="125"/>
      <c r="AV437" s="125"/>
      <c r="AW437" s="126"/>
      <c r="AX437" s="126"/>
      <c r="AY437" s="126"/>
      <c r="AZ437" s="127"/>
      <c r="BA437" s="128"/>
      <c r="BB437" s="65"/>
      <c r="BC437" s="65"/>
      <c r="BD437" s="125"/>
      <c r="BE437" s="125"/>
      <c r="BF437" s="126"/>
      <c r="BG437" s="126"/>
      <c r="BH437" s="126"/>
      <c r="BI437" s="125"/>
      <c r="BJ437" s="125"/>
      <c r="BK437" s="125"/>
      <c r="BL437" s="125"/>
      <c r="BM437" s="125"/>
      <c r="BN437" s="125"/>
      <c r="BO437" s="129"/>
      <c r="BP437" s="66"/>
      <c r="BQ437" s="129"/>
      <c r="BR437" s="125"/>
      <c r="BS437" s="125"/>
      <c r="BT437" s="125"/>
      <c r="BU437" s="125"/>
      <c r="BV437" s="125"/>
      <c r="BW437" s="125"/>
      <c r="BX437" s="126"/>
      <c r="BY437" s="126"/>
      <c r="BZ437" s="126"/>
      <c r="CA437" s="127"/>
      <c r="CB437" s="128"/>
    </row>
    <row r="438" spans="1:80" x14ac:dyDescent="0.3">
      <c r="A438" s="65"/>
      <c r="B438" s="72"/>
      <c r="C438" s="73"/>
      <c r="D438" s="74"/>
      <c r="E438" s="74"/>
      <c r="F438" s="74"/>
      <c r="G438" s="75"/>
      <c r="H438" s="75"/>
      <c r="I438" s="75"/>
      <c r="J438" s="75"/>
      <c r="K438" s="75"/>
      <c r="L438" s="75"/>
      <c r="M438" s="80"/>
      <c r="N438" s="194"/>
      <c r="O438" s="70"/>
      <c r="P438" s="70"/>
      <c r="Q438" s="70"/>
      <c r="R438" s="70"/>
      <c r="S438" s="70"/>
      <c r="T438" s="70"/>
      <c r="U438" s="70"/>
      <c r="V438" s="71"/>
      <c r="W438" s="71"/>
      <c r="X438" s="71"/>
      <c r="Y438" s="70"/>
      <c r="Z438" s="70"/>
      <c r="AA438" s="65"/>
      <c r="AB438" s="65"/>
      <c r="AC438" s="125"/>
      <c r="AD438" s="125"/>
      <c r="AE438" s="126"/>
      <c r="AF438" s="126"/>
      <c r="AG438" s="126"/>
      <c r="AH438" s="125"/>
      <c r="AI438" s="125"/>
      <c r="AJ438" s="125"/>
      <c r="AK438" s="125"/>
      <c r="AL438" s="125"/>
      <c r="AM438" s="125"/>
      <c r="AN438" s="125"/>
      <c r="AO438" s="66"/>
      <c r="AP438" s="125"/>
      <c r="AQ438" s="125"/>
      <c r="AR438" s="125"/>
      <c r="AS438" s="125"/>
      <c r="AT438" s="125"/>
      <c r="AU438" s="125"/>
      <c r="AV438" s="125"/>
      <c r="AW438" s="126"/>
      <c r="AX438" s="126"/>
      <c r="AY438" s="126"/>
      <c r="AZ438" s="127"/>
      <c r="BA438" s="128"/>
      <c r="BB438" s="65"/>
      <c r="BC438" s="65"/>
      <c r="BD438" s="125"/>
      <c r="BE438" s="125"/>
      <c r="BF438" s="126"/>
      <c r="BG438" s="126"/>
      <c r="BH438" s="126"/>
      <c r="BI438" s="125"/>
      <c r="BJ438" s="125"/>
      <c r="BK438" s="125"/>
      <c r="BL438" s="125"/>
      <c r="BM438" s="125"/>
      <c r="BN438" s="125"/>
      <c r="BO438" s="129"/>
      <c r="BP438" s="66"/>
      <c r="BQ438" s="129"/>
      <c r="BR438" s="125"/>
      <c r="BS438" s="125"/>
      <c r="BT438" s="125"/>
      <c r="BU438" s="125"/>
      <c r="BV438" s="125"/>
      <c r="BW438" s="125"/>
      <c r="BX438" s="126"/>
      <c r="BY438" s="126"/>
      <c r="BZ438" s="126"/>
      <c r="CA438" s="127"/>
      <c r="CB438" s="128"/>
    </row>
    <row r="439" spans="1:80" x14ac:dyDescent="0.3">
      <c r="A439" s="65"/>
      <c r="B439" s="72"/>
      <c r="C439" s="73"/>
      <c r="D439" s="74"/>
      <c r="E439" s="74"/>
      <c r="F439" s="74"/>
      <c r="G439" s="75"/>
      <c r="H439" s="75"/>
      <c r="I439" s="75"/>
      <c r="J439" s="75"/>
      <c r="K439" s="75"/>
      <c r="L439" s="75"/>
      <c r="M439" s="80"/>
      <c r="N439" s="194"/>
      <c r="O439" s="70"/>
      <c r="P439" s="70"/>
      <c r="Q439" s="70"/>
      <c r="R439" s="70"/>
      <c r="S439" s="70"/>
      <c r="T439" s="70"/>
      <c r="U439" s="70"/>
      <c r="V439" s="71"/>
      <c r="W439" s="71"/>
      <c r="X439" s="71"/>
      <c r="Y439" s="70"/>
      <c r="Z439" s="70"/>
      <c r="AA439" s="65"/>
      <c r="AB439" s="65"/>
      <c r="AC439" s="125"/>
      <c r="AD439" s="125"/>
      <c r="AE439" s="126"/>
      <c r="AF439" s="126"/>
      <c r="AG439" s="126"/>
      <c r="AH439" s="125"/>
      <c r="AI439" s="125"/>
      <c r="AJ439" s="125"/>
      <c r="AK439" s="125"/>
      <c r="AL439" s="125"/>
      <c r="AM439" s="125"/>
      <c r="AN439" s="125"/>
      <c r="AO439" s="66"/>
      <c r="AP439" s="125"/>
      <c r="AQ439" s="125"/>
      <c r="AR439" s="125"/>
      <c r="AS439" s="125"/>
      <c r="AT439" s="125"/>
      <c r="AU439" s="125"/>
      <c r="AV439" s="125"/>
      <c r="AW439" s="126"/>
      <c r="AX439" s="126"/>
      <c r="AY439" s="126"/>
      <c r="AZ439" s="127"/>
      <c r="BA439" s="128"/>
      <c r="BB439" s="65"/>
      <c r="BC439" s="65"/>
      <c r="BD439" s="125"/>
      <c r="BE439" s="125"/>
      <c r="BF439" s="126"/>
      <c r="BG439" s="126"/>
      <c r="BH439" s="126"/>
      <c r="BI439" s="125"/>
      <c r="BJ439" s="125"/>
      <c r="BK439" s="125"/>
      <c r="BL439" s="125"/>
      <c r="BM439" s="125"/>
      <c r="BN439" s="125"/>
      <c r="BO439" s="129"/>
      <c r="BP439" s="66"/>
      <c r="BQ439" s="129"/>
      <c r="BR439" s="125"/>
      <c r="BS439" s="125"/>
      <c r="BT439" s="125"/>
      <c r="BU439" s="125"/>
      <c r="BV439" s="125"/>
      <c r="BW439" s="125"/>
      <c r="BX439" s="126"/>
      <c r="BY439" s="126"/>
      <c r="BZ439" s="126"/>
      <c r="CA439" s="127"/>
      <c r="CB439" s="128"/>
    </row>
    <row r="440" spans="1:80" x14ac:dyDescent="0.3">
      <c r="A440" s="65"/>
      <c r="B440" s="72"/>
      <c r="C440" s="73"/>
      <c r="D440" s="74"/>
      <c r="E440" s="74"/>
      <c r="F440" s="74"/>
      <c r="G440" s="75"/>
      <c r="H440" s="75"/>
      <c r="I440" s="75"/>
      <c r="J440" s="75"/>
      <c r="K440" s="75"/>
      <c r="L440" s="75"/>
      <c r="M440" s="80"/>
      <c r="N440" s="194"/>
      <c r="O440" s="70"/>
      <c r="P440" s="70"/>
      <c r="Q440" s="70"/>
      <c r="R440" s="70"/>
      <c r="S440" s="70"/>
      <c r="T440" s="70"/>
      <c r="U440" s="70"/>
      <c r="V440" s="71"/>
      <c r="W440" s="71"/>
      <c r="X440" s="71"/>
      <c r="Y440" s="70"/>
      <c r="Z440" s="70"/>
      <c r="AA440" s="65"/>
      <c r="AB440" s="65"/>
      <c r="AC440" s="125"/>
      <c r="AD440" s="125"/>
      <c r="AE440" s="126"/>
      <c r="AF440" s="126"/>
      <c r="AG440" s="126"/>
      <c r="AH440" s="125"/>
      <c r="AI440" s="125"/>
      <c r="AJ440" s="125"/>
      <c r="AK440" s="125"/>
      <c r="AL440" s="125"/>
      <c r="AM440" s="125"/>
      <c r="AN440" s="125"/>
      <c r="AO440" s="66"/>
      <c r="AP440" s="125"/>
      <c r="AQ440" s="125"/>
      <c r="AR440" s="125"/>
      <c r="AS440" s="125"/>
      <c r="AT440" s="125"/>
      <c r="AU440" s="125"/>
      <c r="AV440" s="125"/>
      <c r="AW440" s="126"/>
      <c r="AX440" s="126"/>
      <c r="AY440" s="126"/>
      <c r="AZ440" s="127"/>
      <c r="BA440" s="128"/>
      <c r="BB440" s="65"/>
      <c r="BC440" s="65"/>
      <c r="BD440" s="125"/>
      <c r="BE440" s="125"/>
      <c r="BF440" s="126"/>
      <c r="BG440" s="126"/>
      <c r="BH440" s="126"/>
      <c r="BI440" s="125"/>
      <c r="BJ440" s="125"/>
      <c r="BK440" s="125"/>
      <c r="BL440" s="125"/>
      <c r="BM440" s="125"/>
      <c r="BN440" s="125"/>
      <c r="BO440" s="129"/>
      <c r="BP440" s="66"/>
      <c r="BQ440" s="129"/>
      <c r="BR440" s="125"/>
      <c r="BS440" s="125"/>
      <c r="BT440" s="125"/>
      <c r="BU440" s="125"/>
      <c r="BV440" s="125"/>
      <c r="BW440" s="125"/>
      <c r="BX440" s="126"/>
      <c r="BY440" s="126"/>
      <c r="BZ440" s="126"/>
      <c r="CA440" s="127"/>
      <c r="CB440" s="128"/>
    </row>
    <row r="441" spans="1:80" x14ac:dyDescent="0.3">
      <c r="A441" s="65"/>
      <c r="B441" s="72"/>
      <c r="C441" s="73"/>
      <c r="D441" s="74"/>
      <c r="E441" s="74"/>
      <c r="F441" s="74"/>
      <c r="G441" s="75"/>
      <c r="H441" s="75"/>
      <c r="I441" s="75"/>
      <c r="J441" s="75"/>
      <c r="K441" s="75"/>
      <c r="L441" s="75"/>
      <c r="M441" s="80"/>
      <c r="N441" s="194"/>
      <c r="O441" s="70"/>
      <c r="P441" s="70"/>
      <c r="Q441" s="70"/>
      <c r="R441" s="70"/>
      <c r="S441" s="70"/>
      <c r="T441" s="70"/>
      <c r="U441" s="70"/>
      <c r="V441" s="71"/>
      <c r="W441" s="71"/>
      <c r="X441" s="71"/>
      <c r="Y441" s="70"/>
      <c r="Z441" s="70"/>
      <c r="AA441" s="65"/>
      <c r="AB441" s="65"/>
      <c r="AC441" s="125"/>
      <c r="AD441" s="125"/>
      <c r="AE441" s="126"/>
      <c r="AF441" s="126"/>
      <c r="AG441" s="126"/>
      <c r="AH441" s="125"/>
      <c r="AI441" s="125"/>
      <c r="AJ441" s="125"/>
      <c r="AK441" s="125"/>
      <c r="AL441" s="125"/>
      <c r="AM441" s="125"/>
      <c r="AN441" s="125"/>
      <c r="AO441" s="66"/>
      <c r="AP441" s="125"/>
      <c r="AQ441" s="125"/>
      <c r="AR441" s="125"/>
      <c r="AS441" s="125"/>
      <c r="AT441" s="125"/>
      <c r="AU441" s="125"/>
      <c r="AV441" s="125"/>
      <c r="AW441" s="126"/>
      <c r="AX441" s="126"/>
      <c r="AY441" s="126"/>
      <c r="AZ441" s="127"/>
      <c r="BA441" s="128"/>
      <c r="BB441" s="65"/>
      <c r="BC441" s="65"/>
      <c r="BD441" s="125"/>
      <c r="BE441" s="125"/>
      <c r="BF441" s="126"/>
      <c r="BG441" s="126"/>
      <c r="BH441" s="126"/>
      <c r="BI441" s="125"/>
      <c r="BJ441" s="125"/>
      <c r="BK441" s="125"/>
      <c r="BL441" s="125"/>
      <c r="BM441" s="125"/>
      <c r="BN441" s="125"/>
      <c r="BO441" s="129"/>
      <c r="BP441" s="66"/>
      <c r="BQ441" s="129"/>
      <c r="BR441" s="125"/>
      <c r="BS441" s="125"/>
      <c r="BT441" s="125"/>
      <c r="BU441" s="125"/>
      <c r="BV441" s="125"/>
      <c r="BW441" s="125"/>
      <c r="BX441" s="126"/>
      <c r="BY441" s="126"/>
      <c r="BZ441" s="126"/>
      <c r="CA441" s="127"/>
      <c r="CB441" s="128"/>
    </row>
    <row r="442" spans="1:80" x14ac:dyDescent="0.3">
      <c r="A442" s="65"/>
      <c r="B442" s="72"/>
      <c r="C442" s="73"/>
      <c r="D442" s="74"/>
      <c r="E442" s="74"/>
      <c r="F442" s="74"/>
      <c r="G442" s="75"/>
      <c r="H442" s="75"/>
      <c r="I442" s="75"/>
      <c r="J442" s="75"/>
      <c r="K442" s="75"/>
      <c r="L442" s="75"/>
      <c r="M442" s="80"/>
      <c r="N442" s="194"/>
      <c r="O442" s="70"/>
      <c r="P442" s="70"/>
      <c r="Q442" s="70"/>
      <c r="R442" s="70"/>
      <c r="S442" s="70"/>
      <c r="T442" s="70"/>
      <c r="U442" s="70"/>
      <c r="V442" s="71"/>
      <c r="W442" s="71"/>
      <c r="X442" s="71"/>
      <c r="Y442" s="70"/>
      <c r="Z442" s="70"/>
      <c r="AA442" s="65"/>
      <c r="AB442" s="65"/>
      <c r="AC442" s="125"/>
      <c r="AD442" s="125"/>
      <c r="AE442" s="126"/>
      <c r="AF442" s="126"/>
      <c r="AG442" s="126"/>
      <c r="AH442" s="125"/>
      <c r="AI442" s="125"/>
      <c r="AJ442" s="125"/>
      <c r="AK442" s="125"/>
      <c r="AL442" s="125"/>
      <c r="AM442" s="125"/>
      <c r="AN442" s="125"/>
      <c r="AO442" s="66"/>
      <c r="AP442" s="125"/>
      <c r="AQ442" s="125"/>
      <c r="AR442" s="125"/>
      <c r="AS442" s="125"/>
      <c r="AT442" s="125"/>
      <c r="AU442" s="125"/>
      <c r="AV442" s="125"/>
      <c r="AW442" s="126"/>
      <c r="AX442" s="126"/>
      <c r="AY442" s="126"/>
      <c r="AZ442" s="127"/>
      <c r="BA442" s="128"/>
      <c r="BB442" s="65"/>
      <c r="BC442" s="65"/>
      <c r="BD442" s="125"/>
      <c r="BE442" s="125"/>
      <c r="BF442" s="126"/>
      <c r="BG442" s="126"/>
      <c r="BH442" s="126"/>
      <c r="BI442" s="125"/>
      <c r="BJ442" s="125"/>
      <c r="BK442" s="125"/>
      <c r="BL442" s="125"/>
      <c r="BM442" s="125"/>
      <c r="BN442" s="125"/>
      <c r="BO442" s="129"/>
      <c r="BP442" s="66"/>
      <c r="BQ442" s="129"/>
      <c r="BR442" s="125"/>
      <c r="BS442" s="125"/>
      <c r="BT442" s="125"/>
      <c r="BU442" s="125"/>
      <c r="BV442" s="125"/>
      <c r="BW442" s="125"/>
      <c r="BX442" s="126"/>
      <c r="BY442" s="126"/>
      <c r="BZ442" s="126"/>
      <c r="CA442" s="127"/>
      <c r="CB442" s="128"/>
    </row>
    <row r="443" spans="1:80" x14ac:dyDescent="0.3">
      <c r="A443" s="65"/>
      <c r="B443" s="72"/>
      <c r="C443" s="73"/>
      <c r="D443" s="74"/>
      <c r="E443" s="74"/>
      <c r="F443" s="74"/>
      <c r="G443" s="75"/>
      <c r="H443" s="75"/>
      <c r="I443" s="75"/>
      <c r="J443" s="75"/>
      <c r="K443" s="75"/>
      <c r="L443" s="75"/>
      <c r="M443" s="80"/>
      <c r="N443" s="194"/>
      <c r="O443" s="70"/>
      <c r="P443" s="70"/>
      <c r="Q443" s="70"/>
      <c r="R443" s="70"/>
      <c r="S443" s="70"/>
      <c r="T443" s="70"/>
      <c r="U443" s="70"/>
      <c r="V443" s="71"/>
      <c r="W443" s="71"/>
      <c r="X443" s="71"/>
      <c r="Y443" s="70"/>
      <c r="Z443" s="70"/>
      <c r="AA443" s="65"/>
      <c r="AB443" s="65"/>
      <c r="AC443" s="125"/>
      <c r="AD443" s="125"/>
      <c r="AE443" s="126"/>
      <c r="AF443" s="126"/>
      <c r="AG443" s="126"/>
      <c r="AH443" s="125"/>
      <c r="AI443" s="125"/>
      <c r="AJ443" s="125"/>
      <c r="AK443" s="125"/>
      <c r="AL443" s="125"/>
      <c r="AM443" s="125"/>
      <c r="AN443" s="125"/>
      <c r="AO443" s="66"/>
      <c r="AP443" s="125"/>
      <c r="AQ443" s="125"/>
      <c r="AR443" s="125"/>
      <c r="AS443" s="125"/>
      <c r="AT443" s="125"/>
      <c r="AU443" s="125"/>
      <c r="AV443" s="125"/>
      <c r="AW443" s="126"/>
      <c r="AX443" s="126"/>
      <c r="AY443" s="126"/>
      <c r="AZ443" s="127"/>
      <c r="BA443" s="128"/>
      <c r="BB443" s="65"/>
      <c r="BC443" s="65"/>
      <c r="BD443" s="125"/>
      <c r="BE443" s="125"/>
      <c r="BF443" s="126"/>
      <c r="BG443" s="126"/>
      <c r="BH443" s="126"/>
      <c r="BI443" s="125"/>
      <c r="BJ443" s="125"/>
      <c r="BK443" s="125"/>
      <c r="BL443" s="125"/>
      <c r="BM443" s="125"/>
      <c r="BN443" s="125"/>
      <c r="BO443" s="129"/>
      <c r="BP443" s="66"/>
      <c r="BQ443" s="129"/>
      <c r="BR443" s="125"/>
      <c r="BS443" s="125"/>
      <c r="BT443" s="125"/>
      <c r="BU443" s="125"/>
      <c r="BV443" s="125"/>
      <c r="BW443" s="125"/>
      <c r="BX443" s="126"/>
      <c r="BY443" s="126"/>
      <c r="BZ443" s="126"/>
      <c r="CA443" s="127"/>
      <c r="CB443" s="128"/>
    </row>
    <row r="444" spans="1:80" x14ac:dyDescent="0.3">
      <c r="A444" s="65"/>
      <c r="B444" s="72"/>
      <c r="C444" s="73"/>
      <c r="D444" s="74"/>
      <c r="E444" s="74"/>
      <c r="F444" s="74"/>
      <c r="G444" s="75"/>
      <c r="H444" s="75"/>
      <c r="I444" s="75"/>
      <c r="J444" s="75"/>
      <c r="K444" s="75"/>
      <c r="L444" s="75"/>
      <c r="M444" s="80"/>
      <c r="N444" s="194"/>
      <c r="O444" s="70"/>
      <c r="P444" s="70"/>
      <c r="Q444" s="70"/>
      <c r="R444" s="70"/>
      <c r="S444" s="70"/>
      <c r="T444" s="70"/>
      <c r="U444" s="70"/>
      <c r="V444" s="71"/>
      <c r="W444" s="71"/>
      <c r="X444" s="71"/>
      <c r="Y444" s="70"/>
      <c r="Z444" s="70"/>
      <c r="AA444" s="65"/>
      <c r="AB444" s="65"/>
      <c r="AC444" s="125"/>
      <c r="AD444" s="125"/>
      <c r="AE444" s="126"/>
      <c r="AF444" s="126"/>
      <c r="AG444" s="126"/>
      <c r="AH444" s="125"/>
      <c r="AI444" s="125"/>
      <c r="AJ444" s="125"/>
      <c r="AK444" s="125"/>
      <c r="AL444" s="125"/>
      <c r="AM444" s="125"/>
      <c r="AN444" s="125"/>
      <c r="AO444" s="66"/>
      <c r="AP444" s="125"/>
      <c r="AQ444" s="125"/>
      <c r="AR444" s="125"/>
      <c r="AS444" s="125"/>
      <c r="AT444" s="125"/>
      <c r="AU444" s="125"/>
      <c r="AV444" s="125"/>
      <c r="AW444" s="126"/>
      <c r="AX444" s="126"/>
      <c r="AY444" s="126"/>
      <c r="AZ444" s="127"/>
      <c r="BA444" s="128"/>
      <c r="BB444" s="65"/>
      <c r="BC444" s="65"/>
      <c r="BD444" s="125"/>
      <c r="BE444" s="125"/>
      <c r="BF444" s="126"/>
      <c r="BG444" s="126"/>
      <c r="BH444" s="126"/>
      <c r="BI444" s="125"/>
      <c r="BJ444" s="125"/>
      <c r="BK444" s="125"/>
      <c r="BL444" s="125"/>
      <c r="BM444" s="125"/>
      <c r="BN444" s="125"/>
      <c r="BO444" s="129"/>
      <c r="BP444" s="66"/>
      <c r="BQ444" s="129"/>
      <c r="BR444" s="125"/>
      <c r="BS444" s="125"/>
      <c r="BT444" s="125"/>
      <c r="BU444" s="125"/>
      <c r="BV444" s="125"/>
      <c r="BW444" s="125"/>
      <c r="BX444" s="126"/>
      <c r="BY444" s="126"/>
      <c r="BZ444" s="126"/>
      <c r="CA444" s="127"/>
      <c r="CB444" s="128"/>
    </row>
    <row r="445" spans="1:80" x14ac:dyDescent="0.3">
      <c r="A445" s="65"/>
      <c r="B445" s="72"/>
      <c r="C445" s="73"/>
      <c r="D445" s="74"/>
      <c r="E445" s="74"/>
      <c r="F445" s="74"/>
      <c r="G445" s="75"/>
      <c r="H445" s="75"/>
      <c r="I445" s="75"/>
      <c r="J445" s="75"/>
      <c r="K445" s="75"/>
      <c r="L445" s="75"/>
      <c r="M445" s="80"/>
      <c r="N445" s="194"/>
      <c r="O445" s="70"/>
      <c r="P445" s="70"/>
      <c r="Q445" s="70"/>
      <c r="R445" s="70"/>
      <c r="S445" s="70"/>
      <c r="T445" s="70"/>
      <c r="U445" s="70"/>
      <c r="V445" s="71"/>
      <c r="W445" s="71"/>
      <c r="X445" s="71"/>
      <c r="Y445" s="70"/>
      <c r="Z445" s="70"/>
      <c r="AA445" s="65"/>
      <c r="AB445" s="65"/>
      <c r="AC445" s="125"/>
      <c r="AD445" s="125"/>
      <c r="AE445" s="126"/>
      <c r="AF445" s="126"/>
      <c r="AG445" s="126"/>
      <c r="AH445" s="125"/>
      <c r="AI445" s="125"/>
      <c r="AJ445" s="125"/>
      <c r="AK445" s="125"/>
      <c r="AL445" s="125"/>
      <c r="AM445" s="125"/>
      <c r="AN445" s="125"/>
      <c r="AO445" s="66"/>
      <c r="AP445" s="125"/>
      <c r="AQ445" s="125"/>
      <c r="AR445" s="125"/>
      <c r="AS445" s="125"/>
      <c r="AT445" s="125"/>
      <c r="AU445" s="125"/>
      <c r="AV445" s="125"/>
      <c r="AW445" s="126"/>
      <c r="AX445" s="126"/>
      <c r="AY445" s="126"/>
      <c r="AZ445" s="127"/>
      <c r="BA445" s="128"/>
      <c r="BB445" s="65"/>
      <c r="BC445" s="65"/>
      <c r="BD445" s="125"/>
      <c r="BE445" s="125"/>
      <c r="BF445" s="126"/>
      <c r="BG445" s="126"/>
      <c r="BH445" s="126"/>
      <c r="BI445" s="125"/>
      <c r="BJ445" s="125"/>
      <c r="BK445" s="125"/>
      <c r="BL445" s="125"/>
      <c r="BM445" s="125"/>
      <c r="BN445" s="125"/>
      <c r="BO445" s="129"/>
      <c r="BP445" s="66"/>
      <c r="BQ445" s="129"/>
      <c r="BR445" s="125"/>
      <c r="BS445" s="125"/>
      <c r="BT445" s="125"/>
      <c r="BU445" s="125"/>
      <c r="BV445" s="125"/>
      <c r="BW445" s="125"/>
      <c r="BX445" s="126"/>
      <c r="BY445" s="126"/>
      <c r="BZ445" s="126"/>
      <c r="CA445" s="127"/>
      <c r="CB445" s="128"/>
    </row>
    <row r="446" spans="1:80" x14ac:dyDescent="0.3">
      <c r="A446" s="65"/>
      <c r="B446" s="72"/>
      <c r="C446" s="73"/>
      <c r="D446" s="74"/>
      <c r="E446" s="74"/>
      <c r="F446" s="74"/>
      <c r="G446" s="75"/>
      <c r="H446" s="75"/>
      <c r="I446" s="75"/>
      <c r="J446" s="75"/>
      <c r="K446" s="75"/>
      <c r="L446" s="75"/>
      <c r="M446" s="80"/>
      <c r="N446" s="194"/>
      <c r="O446" s="70"/>
      <c r="P446" s="70"/>
      <c r="Q446" s="70"/>
      <c r="R446" s="70"/>
      <c r="S446" s="70"/>
      <c r="T446" s="70"/>
      <c r="U446" s="70"/>
      <c r="V446" s="71"/>
      <c r="W446" s="71"/>
      <c r="X446" s="71"/>
      <c r="Y446" s="70"/>
      <c r="Z446" s="70"/>
      <c r="AA446" s="65"/>
      <c r="AB446" s="65"/>
      <c r="AC446" s="125"/>
      <c r="AD446" s="125"/>
      <c r="AE446" s="126"/>
      <c r="AF446" s="126"/>
      <c r="AG446" s="126"/>
      <c r="AH446" s="125"/>
      <c r="AI446" s="125"/>
      <c r="AJ446" s="125"/>
      <c r="AK446" s="125"/>
      <c r="AL446" s="125"/>
      <c r="AM446" s="125"/>
      <c r="AN446" s="125"/>
      <c r="AO446" s="82"/>
      <c r="AP446" s="125"/>
      <c r="AQ446" s="125"/>
      <c r="AR446" s="125"/>
      <c r="AS446" s="125"/>
      <c r="AT446" s="125"/>
      <c r="AU446" s="125"/>
      <c r="AV446" s="125"/>
      <c r="AW446" s="126"/>
      <c r="AX446" s="126"/>
      <c r="AY446" s="126"/>
      <c r="AZ446" s="125"/>
      <c r="BA446" s="125"/>
      <c r="BB446" s="65"/>
      <c r="BC446" s="65"/>
      <c r="BD446" s="125"/>
      <c r="BE446" s="125"/>
      <c r="BF446" s="126"/>
      <c r="BG446" s="126"/>
      <c r="BH446" s="126"/>
      <c r="BI446" s="125"/>
      <c r="BJ446" s="125"/>
      <c r="BK446" s="125"/>
      <c r="BL446" s="125"/>
      <c r="BM446" s="125"/>
      <c r="BN446" s="125"/>
      <c r="BO446" s="129"/>
      <c r="BP446" s="82"/>
      <c r="BQ446" s="129"/>
      <c r="BR446" s="125"/>
      <c r="BS446" s="125"/>
      <c r="BT446" s="125"/>
      <c r="BU446" s="125"/>
      <c r="BV446" s="125"/>
      <c r="BW446" s="125"/>
      <c r="BX446" s="126"/>
      <c r="BY446" s="126"/>
      <c r="BZ446" s="126"/>
      <c r="CA446" s="125"/>
      <c r="CB446" s="125"/>
    </row>
    <row r="447" spans="1:80" x14ac:dyDescent="0.3">
      <c r="A447" s="65"/>
      <c r="B447" s="72"/>
      <c r="C447" s="73"/>
      <c r="D447" s="74"/>
      <c r="E447" s="74"/>
      <c r="F447" s="74"/>
      <c r="G447" s="75"/>
      <c r="H447" s="75"/>
      <c r="I447" s="75"/>
      <c r="J447" s="75"/>
      <c r="K447" s="75"/>
      <c r="L447" s="75"/>
      <c r="M447" s="80"/>
      <c r="N447" s="194"/>
      <c r="O447" s="70"/>
      <c r="P447" s="70"/>
      <c r="Q447" s="70"/>
      <c r="R447" s="70"/>
      <c r="S447" s="70"/>
      <c r="T447" s="70"/>
      <c r="U447" s="70"/>
      <c r="V447" s="71"/>
      <c r="W447" s="71"/>
      <c r="X447" s="71"/>
      <c r="Y447" s="70"/>
      <c r="Z447" s="70"/>
      <c r="AA447" s="65"/>
      <c r="AB447" s="65"/>
      <c r="AC447" s="128"/>
      <c r="AD447" s="127"/>
      <c r="AE447" s="126"/>
      <c r="AF447" s="126"/>
      <c r="AG447" s="126"/>
      <c r="AH447" s="125"/>
      <c r="AI447" s="125"/>
      <c r="AJ447" s="125"/>
      <c r="AK447" s="125"/>
      <c r="AL447" s="125"/>
      <c r="AM447" s="125"/>
      <c r="AN447" s="125"/>
      <c r="AO447" s="66"/>
      <c r="AP447" s="125"/>
      <c r="AQ447" s="125"/>
      <c r="AR447" s="125"/>
      <c r="AS447" s="125"/>
      <c r="AT447" s="125"/>
      <c r="AU447" s="125"/>
      <c r="AV447" s="125"/>
      <c r="AW447" s="126"/>
      <c r="AX447" s="126"/>
      <c r="AY447" s="126"/>
      <c r="AZ447" s="125"/>
      <c r="BA447" s="125"/>
      <c r="BB447" s="65"/>
      <c r="BC447" s="65"/>
      <c r="BD447" s="128"/>
      <c r="BE447" s="127"/>
      <c r="BF447" s="126"/>
      <c r="BG447" s="126"/>
      <c r="BH447" s="126"/>
      <c r="BI447" s="125"/>
      <c r="BJ447" s="125"/>
      <c r="BK447" s="125"/>
      <c r="BL447" s="125"/>
      <c r="BM447" s="125"/>
      <c r="BN447" s="125"/>
      <c r="BO447" s="129"/>
      <c r="BP447" s="66"/>
      <c r="BQ447" s="129"/>
      <c r="BR447" s="125"/>
      <c r="BS447" s="125"/>
      <c r="BT447" s="125"/>
      <c r="BU447" s="125"/>
      <c r="BV447" s="125"/>
      <c r="BW447" s="125"/>
      <c r="BX447" s="126"/>
      <c r="BY447" s="126"/>
      <c r="BZ447" s="126"/>
      <c r="CA447" s="125"/>
      <c r="CB447" s="125"/>
    </row>
    <row r="448" spans="1:80" x14ac:dyDescent="0.3">
      <c r="A448" s="65"/>
      <c r="B448" s="72"/>
      <c r="C448" s="73"/>
      <c r="D448" s="74"/>
      <c r="E448" s="74"/>
      <c r="F448" s="74"/>
      <c r="G448" s="75"/>
      <c r="H448" s="75"/>
      <c r="I448" s="75"/>
      <c r="J448" s="75"/>
      <c r="K448" s="75"/>
      <c r="L448" s="75"/>
      <c r="M448" s="80"/>
      <c r="N448" s="194"/>
      <c r="O448" s="70"/>
      <c r="P448" s="70"/>
      <c r="Q448" s="70"/>
      <c r="R448" s="70"/>
      <c r="S448" s="70"/>
      <c r="T448" s="70"/>
      <c r="U448" s="70"/>
      <c r="V448" s="71"/>
      <c r="W448" s="71"/>
      <c r="X448" s="71"/>
      <c r="Y448" s="70"/>
      <c r="Z448" s="70"/>
      <c r="AA448" s="65"/>
      <c r="AB448" s="65"/>
      <c r="AC448" s="128"/>
      <c r="AD448" s="127"/>
      <c r="AE448" s="126"/>
      <c r="AF448" s="126"/>
      <c r="AG448" s="126"/>
      <c r="AH448" s="125"/>
      <c r="AI448" s="125"/>
      <c r="AJ448" s="125"/>
      <c r="AK448" s="125"/>
      <c r="AL448" s="125"/>
      <c r="AM448" s="125"/>
      <c r="AN448" s="125"/>
      <c r="AO448" s="66"/>
      <c r="AP448" s="125"/>
      <c r="AQ448" s="125"/>
      <c r="AR448" s="125"/>
      <c r="AS448" s="125"/>
      <c r="AT448" s="125"/>
      <c r="AU448" s="125"/>
      <c r="AV448" s="125"/>
      <c r="AW448" s="126"/>
      <c r="AX448" s="126"/>
      <c r="AY448" s="126"/>
      <c r="AZ448" s="125"/>
      <c r="BA448" s="125"/>
      <c r="BB448" s="65"/>
      <c r="BC448" s="65"/>
      <c r="BD448" s="128"/>
      <c r="BE448" s="127"/>
      <c r="BF448" s="126"/>
      <c r="BG448" s="126"/>
      <c r="BH448" s="126"/>
      <c r="BI448" s="125"/>
      <c r="BJ448" s="125"/>
      <c r="BK448" s="125"/>
      <c r="BL448" s="125"/>
      <c r="BM448" s="125"/>
      <c r="BN448" s="125"/>
      <c r="BO448" s="129"/>
      <c r="BP448" s="66"/>
      <c r="BQ448" s="129"/>
      <c r="BR448" s="125"/>
      <c r="BS448" s="125"/>
      <c r="BT448" s="125"/>
      <c r="BU448" s="125"/>
      <c r="BV448" s="125"/>
      <c r="BW448" s="125"/>
      <c r="BX448" s="126"/>
      <c r="BY448" s="126"/>
      <c r="BZ448" s="126"/>
      <c r="CA448" s="125"/>
      <c r="CB448" s="125"/>
    </row>
    <row r="449" spans="1:80" x14ac:dyDescent="0.3">
      <c r="A449" s="65"/>
      <c r="B449" s="65"/>
      <c r="C449" s="65"/>
      <c r="D449" s="65"/>
      <c r="E449" s="65"/>
      <c r="F449" s="65"/>
      <c r="G449" s="65"/>
      <c r="H449" s="65"/>
      <c r="I449" s="65"/>
      <c r="J449" s="65"/>
      <c r="K449" s="65"/>
      <c r="L449" s="65"/>
      <c r="M449" s="99"/>
      <c r="N449" s="66"/>
      <c r="O449" s="99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5"/>
      <c r="AC449" s="128"/>
      <c r="AD449" s="127"/>
      <c r="AE449" s="126"/>
      <c r="AF449" s="126"/>
      <c r="AG449" s="126"/>
      <c r="AH449" s="125"/>
      <c r="AI449" s="125"/>
      <c r="AJ449" s="125"/>
      <c r="AK449" s="125"/>
      <c r="AL449" s="125"/>
      <c r="AM449" s="125"/>
      <c r="AN449" s="125"/>
      <c r="AO449" s="66"/>
      <c r="AP449" s="125"/>
      <c r="AQ449" s="125"/>
      <c r="AR449" s="125"/>
      <c r="AS449" s="125"/>
      <c r="AT449" s="125"/>
      <c r="AU449" s="125"/>
      <c r="AV449" s="125"/>
      <c r="AW449" s="126"/>
      <c r="AX449" s="126"/>
      <c r="AY449" s="126"/>
      <c r="AZ449" s="125"/>
      <c r="BA449" s="125"/>
      <c r="BB449" s="65"/>
      <c r="BC449" s="65"/>
      <c r="BD449" s="128"/>
      <c r="BE449" s="127"/>
      <c r="BF449" s="126"/>
      <c r="BG449" s="126"/>
      <c r="BH449" s="126"/>
      <c r="BI449" s="125"/>
      <c r="BJ449" s="125"/>
      <c r="BK449" s="125"/>
      <c r="BL449" s="125"/>
      <c r="BM449" s="125"/>
      <c r="BN449" s="125"/>
      <c r="BO449" s="129"/>
      <c r="BP449" s="66"/>
      <c r="BQ449" s="129"/>
      <c r="BR449" s="125"/>
      <c r="BS449" s="125"/>
      <c r="BT449" s="125"/>
      <c r="BU449" s="125"/>
      <c r="BV449" s="125"/>
      <c r="BW449" s="125"/>
      <c r="BX449" s="126"/>
      <c r="BY449" s="126"/>
      <c r="BZ449" s="126"/>
      <c r="CA449" s="125"/>
      <c r="CB449" s="125"/>
    </row>
    <row r="450" spans="1:80" x14ac:dyDescent="0.3">
      <c r="A450" s="65"/>
      <c r="B450" s="68"/>
      <c r="C450" s="68"/>
      <c r="D450" s="68"/>
      <c r="E450" s="68"/>
      <c r="F450" s="68"/>
      <c r="G450" s="68"/>
      <c r="H450" s="68"/>
      <c r="I450" s="68"/>
      <c r="J450" s="68"/>
      <c r="K450" s="68"/>
      <c r="L450" s="68"/>
      <c r="M450" s="87"/>
      <c r="N450" s="68"/>
      <c r="O450" s="87"/>
      <c r="P450" s="68"/>
      <c r="Q450" s="68"/>
      <c r="R450" s="68"/>
      <c r="S450" s="68"/>
      <c r="T450" s="68"/>
      <c r="U450" s="68"/>
      <c r="V450" s="68"/>
      <c r="W450" s="68"/>
      <c r="X450" s="68"/>
      <c r="Y450" s="68"/>
      <c r="Z450" s="68"/>
      <c r="AA450" s="65"/>
      <c r="AB450" s="65"/>
      <c r="AC450" s="128"/>
      <c r="AD450" s="127"/>
      <c r="AE450" s="126"/>
      <c r="AF450" s="126"/>
      <c r="AG450" s="126"/>
      <c r="AH450" s="125"/>
      <c r="AI450" s="125"/>
      <c r="AJ450" s="125"/>
      <c r="AK450" s="125"/>
      <c r="AL450" s="125"/>
      <c r="AM450" s="125"/>
      <c r="AN450" s="125"/>
      <c r="AO450" s="66"/>
      <c r="AP450" s="125"/>
      <c r="AQ450" s="125"/>
      <c r="AR450" s="125"/>
      <c r="AS450" s="125"/>
      <c r="AT450" s="125"/>
      <c r="AU450" s="125"/>
      <c r="AV450" s="125"/>
      <c r="AW450" s="126"/>
      <c r="AX450" s="126"/>
      <c r="AY450" s="126"/>
      <c r="AZ450" s="125"/>
      <c r="BA450" s="125"/>
      <c r="BB450" s="65"/>
      <c r="BC450" s="65"/>
      <c r="BD450" s="128"/>
      <c r="BE450" s="127"/>
      <c r="BF450" s="126"/>
      <c r="BG450" s="126"/>
      <c r="BH450" s="126"/>
      <c r="BI450" s="125"/>
      <c r="BJ450" s="125"/>
      <c r="BK450" s="125"/>
      <c r="BL450" s="125"/>
      <c r="BM450" s="125"/>
      <c r="BN450" s="125"/>
      <c r="BO450" s="129"/>
      <c r="BP450" s="66"/>
      <c r="BQ450" s="129"/>
      <c r="BR450" s="125"/>
      <c r="BS450" s="125"/>
      <c r="BT450" s="125"/>
      <c r="BU450" s="125"/>
      <c r="BV450" s="125"/>
      <c r="BW450" s="125"/>
      <c r="BX450" s="126"/>
      <c r="BY450" s="126"/>
      <c r="BZ450" s="126"/>
      <c r="CA450" s="125"/>
      <c r="CB450" s="125"/>
    </row>
    <row r="451" spans="1:80" x14ac:dyDescent="0.3">
      <c r="A451" s="65"/>
      <c r="B451" s="77"/>
      <c r="C451" s="77"/>
      <c r="D451" s="78"/>
      <c r="E451" s="78"/>
      <c r="F451" s="78"/>
      <c r="G451" s="79"/>
      <c r="H451" s="79"/>
      <c r="I451" s="79"/>
      <c r="J451" s="79"/>
      <c r="K451" s="79"/>
      <c r="L451" s="79"/>
      <c r="M451" s="80"/>
      <c r="N451" s="68"/>
      <c r="O451" s="80"/>
      <c r="P451" s="79"/>
      <c r="Q451" s="79"/>
      <c r="R451" s="79"/>
      <c r="S451" s="79"/>
      <c r="T451" s="79"/>
      <c r="U451" s="79"/>
      <c r="V451" s="78"/>
      <c r="W451" s="78"/>
      <c r="X451" s="78"/>
      <c r="Y451" s="77"/>
      <c r="Z451" s="77"/>
      <c r="AA451" s="65"/>
      <c r="AB451" s="65"/>
      <c r="AC451" s="128"/>
      <c r="AD451" s="127"/>
      <c r="AE451" s="126"/>
      <c r="AF451" s="126"/>
      <c r="AG451" s="126"/>
      <c r="AH451" s="125"/>
      <c r="AI451" s="125"/>
      <c r="AJ451" s="125"/>
      <c r="AK451" s="125"/>
      <c r="AL451" s="125"/>
      <c r="AM451" s="125"/>
      <c r="AN451" s="125"/>
      <c r="AO451" s="66"/>
      <c r="AP451" s="125"/>
      <c r="AQ451" s="125"/>
      <c r="AR451" s="125"/>
      <c r="AS451" s="125"/>
      <c r="AT451" s="125"/>
      <c r="AU451" s="125"/>
      <c r="AV451" s="125"/>
      <c r="AW451" s="126"/>
      <c r="AX451" s="126"/>
      <c r="AY451" s="126"/>
      <c r="AZ451" s="125"/>
      <c r="BA451" s="125"/>
      <c r="BB451" s="65"/>
      <c r="BC451" s="65"/>
      <c r="BD451" s="128"/>
      <c r="BE451" s="127"/>
      <c r="BF451" s="126"/>
      <c r="BG451" s="126"/>
      <c r="BH451" s="126"/>
      <c r="BI451" s="125"/>
      <c r="BJ451" s="125"/>
      <c r="BK451" s="125"/>
      <c r="BL451" s="125"/>
      <c r="BM451" s="125"/>
      <c r="BN451" s="125"/>
      <c r="BO451" s="129"/>
      <c r="BP451" s="66"/>
      <c r="BQ451" s="129"/>
      <c r="BR451" s="125"/>
      <c r="BS451" s="125"/>
      <c r="BT451" s="125"/>
      <c r="BU451" s="125"/>
      <c r="BV451" s="125"/>
      <c r="BW451" s="125"/>
      <c r="BX451" s="126"/>
      <c r="BY451" s="126"/>
      <c r="BZ451" s="126"/>
      <c r="CA451" s="125"/>
      <c r="CB451" s="125"/>
    </row>
    <row r="452" spans="1:80" x14ac:dyDescent="0.3">
      <c r="A452" s="65"/>
      <c r="B452" s="72"/>
      <c r="C452" s="72"/>
      <c r="D452" s="78"/>
      <c r="E452" s="78"/>
      <c r="F452" s="78"/>
      <c r="G452" s="80"/>
      <c r="H452" s="80"/>
      <c r="I452" s="80"/>
      <c r="J452" s="80"/>
      <c r="K452" s="80"/>
      <c r="L452" s="80"/>
      <c r="M452" s="80"/>
      <c r="N452" s="81"/>
      <c r="O452" s="80"/>
      <c r="P452" s="80"/>
      <c r="Q452" s="80"/>
      <c r="R452" s="80"/>
      <c r="S452" s="80"/>
      <c r="T452" s="80"/>
      <c r="U452" s="80"/>
      <c r="V452" s="78"/>
      <c r="W452" s="78"/>
      <c r="X452" s="78"/>
      <c r="Y452" s="72"/>
      <c r="Z452" s="72"/>
      <c r="AA452" s="65"/>
      <c r="AB452" s="65"/>
      <c r="AC452" s="128"/>
      <c r="AD452" s="127"/>
      <c r="AE452" s="126"/>
      <c r="AF452" s="126"/>
      <c r="AG452" s="126"/>
      <c r="AH452" s="125"/>
      <c r="AI452" s="125"/>
      <c r="AJ452" s="125"/>
      <c r="AK452" s="125"/>
      <c r="AL452" s="125"/>
      <c r="AM452" s="125"/>
      <c r="AN452" s="125"/>
      <c r="AO452" s="66"/>
      <c r="AP452" s="125"/>
      <c r="AQ452" s="125"/>
      <c r="AR452" s="125"/>
      <c r="AS452" s="125"/>
      <c r="AT452" s="125"/>
      <c r="AU452" s="125"/>
      <c r="AV452" s="125"/>
      <c r="AW452" s="126"/>
      <c r="AX452" s="126"/>
      <c r="AY452" s="126"/>
      <c r="AZ452" s="125"/>
      <c r="BA452" s="125"/>
      <c r="BB452" s="65"/>
      <c r="BC452" s="65"/>
      <c r="BD452" s="128"/>
      <c r="BE452" s="127"/>
      <c r="BF452" s="126"/>
      <c r="BG452" s="126"/>
      <c r="BH452" s="126"/>
      <c r="BI452" s="125"/>
      <c r="BJ452" s="125"/>
      <c r="BK452" s="125"/>
      <c r="BL452" s="125"/>
      <c r="BM452" s="125"/>
      <c r="BN452" s="125"/>
      <c r="BO452" s="129"/>
      <c r="BP452" s="66"/>
      <c r="BQ452" s="129"/>
      <c r="BR452" s="125"/>
      <c r="BS452" s="125"/>
      <c r="BT452" s="125"/>
      <c r="BU452" s="125"/>
      <c r="BV452" s="125"/>
      <c r="BW452" s="125"/>
      <c r="BX452" s="126"/>
      <c r="BY452" s="126"/>
      <c r="BZ452" s="126"/>
      <c r="CA452" s="125"/>
      <c r="CB452" s="125"/>
    </row>
    <row r="453" spans="1:80" x14ac:dyDescent="0.3">
      <c r="A453" s="65"/>
      <c r="B453" s="128"/>
      <c r="C453" s="127"/>
      <c r="D453" s="126"/>
      <c r="E453" s="126"/>
      <c r="F453" s="126"/>
      <c r="G453" s="125"/>
      <c r="H453" s="125"/>
      <c r="I453" s="125"/>
      <c r="J453" s="125"/>
      <c r="K453" s="125"/>
      <c r="L453" s="125"/>
      <c r="M453" s="125"/>
      <c r="N453" s="66"/>
      <c r="O453" s="125"/>
      <c r="P453" s="125"/>
      <c r="Q453" s="125"/>
      <c r="R453" s="125"/>
      <c r="S453" s="125"/>
      <c r="T453" s="125"/>
      <c r="U453" s="125"/>
      <c r="V453" s="126"/>
      <c r="W453" s="126"/>
      <c r="X453" s="126"/>
      <c r="Y453" s="125"/>
      <c r="Z453" s="125"/>
      <c r="AA453" s="65"/>
      <c r="AB453" s="65"/>
      <c r="AC453" s="128"/>
      <c r="AD453" s="127"/>
      <c r="AE453" s="126"/>
      <c r="AF453" s="126"/>
      <c r="AG453" s="126"/>
      <c r="AH453" s="125"/>
      <c r="AI453" s="125"/>
      <c r="AJ453" s="125"/>
      <c r="AK453" s="125"/>
      <c r="AL453" s="125"/>
      <c r="AM453" s="125"/>
      <c r="AN453" s="125"/>
      <c r="AO453" s="66"/>
      <c r="AP453" s="125"/>
      <c r="AQ453" s="125"/>
      <c r="AR453" s="125"/>
      <c r="AS453" s="125"/>
      <c r="AT453" s="125"/>
      <c r="AU453" s="125"/>
      <c r="AV453" s="125"/>
      <c r="AW453" s="126"/>
      <c r="AX453" s="126"/>
      <c r="AY453" s="126"/>
      <c r="AZ453" s="125"/>
      <c r="BA453" s="125"/>
      <c r="BB453" s="65"/>
      <c r="BC453" s="65"/>
      <c r="BD453" s="128"/>
      <c r="BE453" s="127"/>
      <c r="BF453" s="126"/>
      <c r="BG453" s="126"/>
      <c r="BH453" s="126"/>
      <c r="BI453" s="125"/>
      <c r="BJ453" s="125"/>
      <c r="BK453" s="125"/>
      <c r="BL453" s="125"/>
      <c r="BM453" s="125"/>
      <c r="BN453" s="125"/>
      <c r="BO453" s="129"/>
      <c r="BP453" s="66"/>
      <c r="BQ453" s="129"/>
      <c r="BR453" s="125"/>
      <c r="BS453" s="125"/>
      <c r="BT453" s="125"/>
      <c r="BU453" s="125"/>
      <c r="BV453" s="125"/>
      <c r="BW453" s="125"/>
      <c r="BX453" s="126"/>
      <c r="BY453" s="126"/>
      <c r="BZ453" s="126"/>
      <c r="CA453" s="125"/>
      <c r="CB453" s="125"/>
    </row>
    <row r="454" spans="1:80" x14ac:dyDescent="0.3">
      <c r="A454" s="65"/>
      <c r="B454" s="223"/>
      <c r="C454" s="224"/>
      <c r="D454" s="65"/>
      <c r="E454" s="65"/>
      <c r="F454" s="223"/>
      <c r="G454" s="224"/>
      <c r="H454" s="65"/>
      <c r="I454" s="65"/>
      <c r="J454" s="223"/>
      <c r="K454" s="224"/>
      <c r="L454" s="65"/>
      <c r="M454" s="233"/>
      <c r="N454" s="233"/>
      <c r="O454" s="233"/>
      <c r="P454" s="65"/>
      <c r="Q454" s="223"/>
      <c r="R454" s="224"/>
      <c r="S454" s="65"/>
      <c r="T454" s="65"/>
      <c r="U454" s="223"/>
      <c r="V454" s="224"/>
      <c r="W454" s="65"/>
      <c r="X454" s="65"/>
      <c r="Y454" s="223"/>
      <c r="Z454" s="224"/>
      <c r="AA454" s="65"/>
      <c r="AB454" s="65"/>
      <c r="AC454" s="128"/>
      <c r="AD454" s="127"/>
      <c r="AE454" s="126"/>
      <c r="AF454" s="126"/>
      <c r="AG454" s="126"/>
      <c r="AH454" s="125"/>
      <c r="AI454" s="125"/>
      <c r="AJ454" s="125"/>
      <c r="AK454" s="125"/>
      <c r="AL454" s="125"/>
      <c r="AM454" s="125"/>
      <c r="AN454" s="125"/>
      <c r="AO454" s="66"/>
      <c r="AP454" s="125"/>
      <c r="AQ454" s="125"/>
      <c r="AR454" s="125"/>
      <c r="AS454" s="125"/>
      <c r="AT454" s="125"/>
      <c r="AU454" s="125"/>
      <c r="AV454" s="125"/>
      <c r="AW454" s="126"/>
      <c r="AX454" s="126"/>
      <c r="AY454" s="126"/>
      <c r="AZ454" s="125"/>
      <c r="BA454" s="125"/>
      <c r="BB454" s="65"/>
      <c r="BC454" s="65"/>
      <c r="BD454" s="128"/>
      <c r="BE454" s="127"/>
      <c r="BF454" s="126"/>
      <c r="BG454" s="126"/>
      <c r="BH454" s="126"/>
      <c r="BI454" s="125"/>
      <c r="BJ454" s="125"/>
      <c r="BK454" s="125"/>
      <c r="BL454" s="125"/>
      <c r="BM454" s="125"/>
      <c r="BN454" s="125"/>
      <c r="BO454" s="129"/>
      <c r="BP454" s="66"/>
      <c r="BQ454" s="129"/>
      <c r="BR454" s="125"/>
      <c r="BS454" s="125"/>
      <c r="BT454" s="125"/>
      <c r="BU454" s="125"/>
      <c r="BV454" s="125"/>
      <c r="BW454" s="125"/>
      <c r="BX454" s="126"/>
      <c r="BY454" s="126"/>
      <c r="BZ454" s="126"/>
      <c r="CA454" s="125"/>
      <c r="CB454" s="125"/>
    </row>
    <row r="455" spans="1:80" x14ac:dyDescent="0.3">
      <c r="A455" s="65"/>
      <c r="B455" s="225"/>
      <c r="C455" s="226"/>
      <c r="D455" s="65"/>
      <c r="E455" s="65"/>
      <c r="F455" s="227"/>
      <c r="G455" s="226"/>
      <c r="H455" s="65"/>
      <c r="I455" s="65"/>
      <c r="J455" s="228"/>
      <c r="K455" s="229"/>
      <c r="L455" s="65"/>
      <c r="M455" s="225"/>
      <c r="N455" s="230"/>
      <c r="O455" s="226"/>
      <c r="P455" s="65"/>
      <c r="Q455" s="231"/>
      <c r="R455" s="232"/>
      <c r="S455" s="76"/>
      <c r="T455" s="65"/>
      <c r="U455" s="225"/>
      <c r="V455" s="226"/>
      <c r="W455" s="65"/>
      <c r="X455" s="65"/>
      <c r="Y455" s="225"/>
      <c r="Z455" s="226"/>
      <c r="AA455" s="65"/>
      <c r="AB455" s="65"/>
      <c r="AC455" s="128"/>
      <c r="AD455" s="127"/>
      <c r="AE455" s="126"/>
      <c r="AF455" s="126"/>
      <c r="AG455" s="126"/>
      <c r="AH455" s="125"/>
      <c r="AI455" s="125"/>
      <c r="AJ455" s="125"/>
      <c r="AK455" s="125"/>
      <c r="AL455" s="125"/>
      <c r="AM455" s="125"/>
      <c r="AN455" s="125"/>
      <c r="AO455" s="66"/>
      <c r="AP455" s="125"/>
      <c r="AQ455" s="125"/>
      <c r="AR455" s="125"/>
      <c r="AS455" s="125"/>
      <c r="AT455" s="125"/>
      <c r="AU455" s="125"/>
      <c r="AV455" s="125"/>
      <c r="AW455" s="126"/>
      <c r="AX455" s="126"/>
      <c r="AY455" s="126"/>
      <c r="AZ455" s="125"/>
      <c r="BA455" s="125"/>
      <c r="BB455" s="65"/>
      <c r="BC455" s="65"/>
      <c r="BD455" s="128"/>
      <c r="BE455" s="127"/>
      <c r="BF455" s="126"/>
      <c r="BG455" s="126"/>
      <c r="BH455" s="126"/>
      <c r="BI455" s="125"/>
      <c r="BJ455" s="125"/>
      <c r="BK455" s="125"/>
      <c r="BL455" s="125"/>
      <c r="BM455" s="125"/>
      <c r="BN455" s="125"/>
      <c r="BO455" s="129"/>
      <c r="BP455" s="66"/>
      <c r="BQ455" s="129"/>
      <c r="BR455" s="125"/>
      <c r="BS455" s="125"/>
      <c r="BT455" s="125"/>
      <c r="BU455" s="125"/>
      <c r="BV455" s="125"/>
      <c r="BW455" s="125"/>
      <c r="BX455" s="126"/>
      <c r="BY455" s="126"/>
      <c r="BZ455" s="126"/>
      <c r="CA455" s="125"/>
      <c r="CB455" s="125"/>
    </row>
    <row r="456" spans="1:80" x14ac:dyDescent="0.3">
      <c r="A456" s="65"/>
      <c r="B456" s="65"/>
      <c r="C456" s="65"/>
      <c r="D456" s="65"/>
      <c r="E456" s="65"/>
      <c r="F456" s="65"/>
      <c r="G456" s="65"/>
      <c r="H456" s="65"/>
      <c r="I456" s="65"/>
      <c r="J456" s="65"/>
      <c r="K456" s="65"/>
      <c r="L456" s="65"/>
      <c r="M456" s="99"/>
      <c r="N456" s="66"/>
      <c r="O456" s="99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5"/>
      <c r="AC456" s="128"/>
      <c r="AD456" s="127"/>
      <c r="AE456" s="126"/>
      <c r="AF456" s="126"/>
      <c r="AG456" s="126"/>
      <c r="AH456" s="125"/>
      <c r="AI456" s="125"/>
      <c r="AJ456" s="125"/>
      <c r="AK456" s="125"/>
      <c r="AL456" s="125"/>
      <c r="AM456" s="125"/>
      <c r="AN456" s="125"/>
      <c r="AO456" s="66"/>
      <c r="AP456" s="125"/>
      <c r="AQ456" s="125"/>
      <c r="AR456" s="125"/>
      <c r="AS456" s="125"/>
      <c r="AT456" s="125"/>
      <c r="AU456" s="125"/>
      <c r="AV456" s="125"/>
      <c r="AW456" s="126"/>
      <c r="AX456" s="126"/>
      <c r="AY456" s="126"/>
      <c r="AZ456" s="125"/>
      <c r="BA456" s="125"/>
      <c r="BB456" s="65"/>
      <c r="BC456" s="65"/>
      <c r="BD456" s="128"/>
      <c r="BE456" s="127"/>
      <c r="BF456" s="126"/>
      <c r="BG456" s="126"/>
      <c r="BH456" s="126"/>
      <c r="BI456" s="125"/>
      <c r="BJ456" s="125"/>
      <c r="BK456" s="125"/>
      <c r="BL456" s="125"/>
      <c r="BM456" s="125"/>
      <c r="BN456" s="125"/>
      <c r="BO456" s="129"/>
      <c r="BP456" s="66"/>
      <c r="BQ456" s="129"/>
      <c r="BR456" s="125"/>
      <c r="BS456" s="125"/>
      <c r="BT456" s="125"/>
      <c r="BU456" s="125"/>
      <c r="BV456" s="125"/>
      <c r="BW456" s="125"/>
      <c r="BX456" s="126"/>
      <c r="BY456" s="126"/>
      <c r="BZ456" s="126"/>
      <c r="CA456" s="125"/>
      <c r="CB456" s="125"/>
    </row>
    <row r="457" spans="1:80" x14ac:dyDescent="0.3">
      <c r="A457" s="65"/>
      <c r="B457" s="65"/>
      <c r="C457" s="65"/>
      <c r="D457" s="65"/>
      <c r="E457" s="65"/>
      <c r="F457" s="65"/>
      <c r="G457" s="65"/>
      <c r="H457" s="65"/>
      <c r="I457" s="65"/>
      <c r="J457" s="65"/>
      <c r="K457" s="65"/>
      <c r="L457" s="65"/>
      <c r="M457" s="99"/>
      <c r="N457" s="66"/>
      <c r="O457" s="99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5"/>
      <c r="AC457" s="128"/>
      <c r="AD457" s="127"/>
      <c r="AE457" s="126"/>
      <c r="AF457" s="126"/>
      <c r="AG457" s="126"/>
      <c r="AH457" s="125"/>
      <c r="AI457" s="125"/>
      <c r="AJ457" s="125"/>
      <c r="AK457" s="125"/>
      <c r="AL457" s="125"/>
      <c r="AM457" s="125"/>
      <c r="AN457" s="125"/>
      <c r="AO457" s="66"/>
      <c r="AP457" s="125"/>
      <c r="AQ457" s="125"/>
      <c r="AR457" s="125"/>
      <c r="AS457" s="125"/>
      <c r="AT457" s="125"/>
      <c r="AU457" s="125"/>
      <c r="AV457" s="125"/>
      <c r="AW457" s="126"/>
      <c r="AX457" s="126"/>
      <c r="AY457" s="126"/>
      <c r="AZ457" s="125"/>
      <c r="BA457" s="125"/>
      <c r="BB457" s="65"/>
      <c r="BC457" s="65"/>
      <c r="BD457" s="128"/>
      <c r="BE457" s="127"/>
      <c r="BF457" s="126"/>
      <c r="BG457" s="126"/>
      <c r="BH457" s="126"/>
      <c r="BI457" s="125"/>
      <c r="BJ457" s="125"/>
      <c r="BK457" s="125"/>
      <c r="BL457" s="125"/>
      <c r="BM457" s="125"/>
      <c r="BN457" s="125"/>
      <c r="BO457" s="129"/>
      <c r="BP457" s="66"/>
      <c r="BQ457" s="129"/>
      <c r="BR457" s="125"/>
      <c r="BS457" s="125"/>
      <c r="BT457" s="125"/>
      <c r="BU457" s="125"/>
      <c r="BV457" s="125"/>
      <c r="BW457" s="125"/>
      <c r="BX457" s="126"/>
      <c r="BY457" s="126"/>
      <c r="BZ457" s="126"/>
      <c r="CA457" s="125"/>
      <c r="CB457" s="125"/>
    </row>
    <row r="458" spans="1:80" x14ac:dyDescent="0.3">
      <c r="A458" s="65"/>
      <c r="B458" s="68"/>
      <c r="C458" s="68"/>
      <c r="D458" s="68"/>
      <c r="E458" s="68"/>
      <c r="F458" s="68"/>
      <c r="G458" s="68"/>
      <c r="H458" s="68"/>
      <c r="I458" s="68"/>
      <c r="J458" s="68"/>
      <c r="K458" s="68"/>
      <c r="L458" s="68"/>
      <c r="M458" s="87"/>
      <c r="N458" s="68"/>
      <c r="O458" s="87"/>
      <c r="P458" s="68"/>
      <c r="Q458" s="68"/>
      <c r="R458" s="68"/>
      <c r="S458" s="68"/>
      <c r="T458" s="68"/>
      <c r="U458" s="68"/>
      <c r="V458" s="68"/>
      <c r="W458" s="68"/>
      <c r="X458" s="68"/>
      <c r="Y458" s="68"/>
      <c r="Z458" s="68"/>
      <c r="AA458" s="65"/>
      <c r="AB458" s="65"/>
      <c r="AC458" s="128"/>
      <c r="AD458" s="127"/>
      <c r="AE458" s="126"/>
      <c r="AF458" s="126"/>
      <c r="AG458" s="126"/>
      <c r="AH458" s="125"/>
      <c r="AI458" s="125"/>
      <c r="AJ458" s="125"/>
      <c r="AK458" s="125"/>
      <c r="AL458" s="125"/>
      <c r="AM458" s="125"/>
      <c r="AN458" s="125"/>
      <c r="AO458" s="66"/>
      <c r="AP458" s="125"/>
      <c r="AQ458" s="125"/>
      <c r="AR458" s="125"/>
      <c r="AS458" s="125"/>
      <c r="AT458" s="125"/>
      <c r="AU458" s="125"/>
      <c r="AV458" s="125"/>
      <c r="AW458" s="126"/>
      <c r="AX458" s="126"/>
      <c r="AY458" s="126"/>
      <c r="AZ458" s="125"/>
      <c r="BA458" s="125"/>
      <c r="BB458" s="65"/>
      <c r="BC458" s="65"/>
      <c r="BD458" s="128"/>
      <c r="BE458" s="127"/>
      <c r="BF458" s="126"/>
      <c r="BG458" s="126"/>
      <c r="BH458" s="126"/>
      <c r="BI458" s="125"/>
      <c r="BJ458" s="125"/>
      <c r="BK458" s="125"/>
      <c r="BL458" s="125"/>
      <c r="BM458" s="125"/>
      <c r="BN458" s="125"/>
      <c r="BO458" s="129"/>
      <c r="BP458" s="66"/>
      <c r="BQ458" s="129"/>
      <c r="BR458" s="125"/>
      <c r="BS458" s="125"/>
      <c r="BT458" s="125"/>
      <c r="BU458" s="125"/>
      <c r="BV458" s="125"/>
      <c r="BW458" s="125"/>
      <c r="BX458" s="126"/>
      <c r="BY458" s="126"/>
      <c r="BZ458" s="126"/>
      <c r="CA458" s="125"/>
      <c r="CB458" s="125"/>
    </row>
    <row r="459" spans="1:80" x14ac:dyDescent="0.3">
      <c r="A459" s="65"/>
      <c r="B459" s="70"/>
      <c r="C459" s="70"/>
      <c r="D459" s="71"/>
      <c r="E459" s="71"/>
      <c r="F459" s="71"/>
      <c r="G459" s="70"/>
      <c r="H459" s="70"/>
      <c r="I459" s="70"/>
      <c r="J459" s="70"/>
      <c r="K459" s="70"/>
      <c r="L459" s="70"/>
      <c r="M459" s="70"/>
      <c r="N459" s="194"/>
      <c r="O459" s="80"/>
      <c r="P459" s="75"/>
      <c r="Q459" s="75"/>
      <c r="R459" s="75"/>
      <c r="S459" s="75"/>
      <c r="T459" s="75"/>
      <c r="U459" s="75"/>
      <c r="V459" s="74"/>
      <c r="W459" s="74"/>
      <c r="X459" s="74"/>
      <c r="Y459" s="73"/>
      <c r="Z459" s="72"/>
      <c r="AA459" s="65"/>
      <c r="AB459" s="65"/>
      <c r="AC459" s="128"/>
      <c r="AD459" s="127"/>
      <c r="AE459" s="126"/>
      <c r="AF459" s="126"/>
      <c r="AG459" s="126"/>
      <c r="AH459" s="125"/>
      <c r="AI459" s="125"/>
      <c r="AJ459" s="125"/>
      <c r="AK459" s="125"/>
      <c r="AL459" s="125"/>
      <c r="AM459" s="125"/>
      <c r="AN459" s="125"/>
      <c r="AO459" s="66"/>
      <c r="AP459" s="125"/>
      <c r="AQ459" s="125"/>
      <c r="AR459" s="125"/>
      <c r="AS459" s="125"/>
      <c r="AT459" s="125"/>
      <c r="AU459" s="125"/>
      <c r="AV459" s="125"/>
      <c r="AW459" s="126"/>
      <c r="AX459" s="126"/>
      <c r="AY459" s="126"/>
      <c r="AZ459" s="125"/>
      <c r="BA459" s="125"/>
      <c r="BB459" s="65"/>
      <c r="BC459" s="65"/>
      <c r="BD459" s="128"/>
      <c r="BE459" s="127"/>
      <c r="BF459" s="126"/>
      <c r="BG459" s="126"/>
      <c r="BH459" s="126"/>
      <c r="BI459" s="125"/>
      <c r="BJ459" s="125"/>
      <c r="BK459" s="125"/>
      <c r="BL459" s="125"/>
      <c r="BM459" s="125"/>
      <c r="BN459" s="125"/>
      <c r="BO459" s="129"/>
      <c r="BP459" s="66"/>
      <c r="BQ459" s="129"/>
      <c r="BR459" s="125"/>
      <c r="BS459" s="125"/>
      <c r="BT459" s="125"/>
      <c r="BU459" s="125"/>
      <c r="BV459" s="125"/>
      <c r="BW459" s="125"/>
      <c r="BX459" s="126"/>
      <c r="BY459" s="126"/>
      <c r="BZ459" s="126"/>
      <c r="CA459" s="125"/>
      <c r="CB459" s="125"/>
    </row>
    <row r="460" spans="1:80" x14ac:dyDescent="0.3">
      <c r="A460" s="65"/>
      <c r="B460" s="70"/>
      <c r="C460" s="70"/>
      <c r="D460" s="71"/>
      <c r="E460" s="71"/>
      <c r="F460" s="71"/>
      <c r="G460" s="70"/>
      <c r="H460" s="70"/>
      <c r="I460" s="70"/>
      <c r="J460" s="70"/>
      <c r="K460" s="70"/>
      <c r="L460" s="70"/>
      <c r="M460" s="70"/>
      <c r="N460" s="194"/>
      <c r="O460" s="80"/>
      <c r="P460" s="75"/>
      <c r="Q460" s="75"/>
      <c r="R460" s="75"/>
      <c r="S460" s="75"/>
      <c r="T460" s="75"/>
      <c r="U460" s="75"/>
      <c r="V460" s="74"/>
      <c r="W460" s="74"/>
      <c r="X460" s="74"/>
      <c r="Y460" s="73"/>
      <c r="Z460" s="72"/>
      <c r="AA460" s="65"/>
      <c r="AB460" s="65"/>
      <c r="AC460" s="128"/>
      <c r="AD460" s="127"/>
      <c r="AE460" s="126"/>
      <c r="AF460" s="126"/>
      <c r="AG460" s="126"/>
      <c r="AH460" s="125"/>
      <c r="AI460" s="125"/>
      <c r="AJ460" s="125"/>
      <c r="AK460" s="125"/>
      <c r="AL460" s="125"/>
      <c r="AM460" s="125"/>
      <c r="AN460" s="125"/>
      <c r="AO460" s="66"/>
      <c r="AP460" s="125"/>
      <c r="AQ460" s="125"/>
      <c r="AR460" s="125"/>
      <c r="AS460" s="125"/>
      <c r="AT460" s="125"/>
      <c r="AU460" s="125"/>
      <c r="AV460" s="125"/>
      <c r="AW460" s="126"/>
      <c r="AX460" s="126"/>
      <c r="AY460" s="126"/>
      <c r="AZ460" s="125"/>
      <c r="BA460" s="125"/>
      <c r="BB460" s="65"/>
      <c r="BC460" s="65"/>
      <c r="BD460" s="128"/>
      <c r="BE460" s="127"/>
      <c r="BF460" s="126"/>
      <c r="BG460" s="126"/>
      <c r="BH460" s="126"/>
      <c r="BI460" s="125"/>
      <c r="BJ460" s="125"/>
      <c r="BK460" s="125"/>
      <c r="BL460" s="125"/>
      <c r="BM460" s="125"/>
      <c r="BN460" s="125"/>
      <c r="BO460" s="129"/>
      <c r="BP460" s="66"/>
      <c r="BQ460" s="129"/>
      <c r="BR460" s="125"/>
      <c r="BS460" s="125"/>
      <c r="BT460" s="125"/>
      <c r="BU460" s="125"/>
      <c r="BV460" s="125"/>
      <c r="BW460" s="125"/>
      <c r="BX460" s="126"/>
      <c r="BY460" s="126"/>
      <c r="BZ460" s="126"/>
      <c r="CA460" s="125"/>
      <c r="CB460" s="125"/>
    </row>
    <row r="461" spans="1:80" x14ac:dyDescent="0.3">
      <c r="A461" s="65"/>
      <c r="B461" s="70"/>
      <c r="C461" s="70"/>
      <c r="D461" s="71"/>
      <c r="E461" s="71"/>
      <c r="F461" s="71"/>
      <c r="G461" s="70"/>
      <c r="H461" s="70"/>
      <c r="I461" s="70"/>
      <c r="J461" s="70"/>
      <c r="K461" s="70"/>
      <c r="L461" s="70"/>
      <c r="M461" s="70"/>
      <c r="N461" s="194"/>
      <c r="O461" s="80"/>
      <c r="P461" s="75"/>
      <c r="Q461" s="75"/>
      <c r="R461" s="75"/>
      <c r="S461" s="75"/>
      <c r="T461" s="75"/>
      <c r="U461" s="75"/>
      <c r="V461" s="74"/>
      <c r="W461" s="74"/>
      <c r="X461" s="74"/>
      <c r="Y461" s="73"/>
      <c r="Z461" s="72"/>
      <c r="AA461" s="65"/>
      <c r="AB461" s="65"/>
      <c r="AC461" s="128"/>
      <c r="AD461" s="127"/>
      <c r="AE461" s="126"/>
      <c r="AF461" s="126"/>
      <c r="AG461" s="126"/>
      <c r="AH461" s="125"/>
      <c r="AI461" s="125"/>
      <c r="AJ461" s="125"/>
      <c r="AK461" s="125"/>
      <c r="AL461" s="125"/>
      <c r="AM461" s="125"/>
      <c r="AN461" s="125"/>
      <c r="AO461" s="66"/>
      <c r="AP461" s="125"/>
      <c r="AQ461" s="125"/>
      <c r="AR461" s="125"/>
      <c r="AS461" s="125"/>
      <c r="AT461" s="125"/>
      <c r="AU461" s="125"/>
      <c r="AV461" s="125"/>
      <c r="AW461" s="126"/>
      <c r="AX461" s="126"/>
      <c r="AY461" s="126"/>
      <c r="AZ461" s="125"/>
      <c r="BA461" s="125"/>
      <c r="BB461" s="65"/>
      <c r="BC461" s="65"/>
      <c r="BD461" s="128"/>
      <c r="BE461" s="127"/>
      <c r="BF461" s="126"/>
      <c r="BG461" s="126"/>
      <c r="BH461" s="126"/>
      <c r="BI461" s="125"/>
      <c r="BJ461" s="125"/>
      <c r="BK461" s="125"/>
      <c r="BL461" s="125"/>
      <c r="BM461" s="125"/>
      <c r="BN461" s="125"/>
      <c r="BO461" s="129"/>
      <c r="BP461" s="66"/>
      <c r="BQ461" s="129"/>
      <c r="BR461" s="125"/>
      <c r="BS461" s="125"/>
      <c r="BT461" s="125"/>
      <c r="BU461" s="125"/>
      <c r="BV461" s="125"/>
      <c r="BW461" s="125"/>
      <c r="BX461" s="126"/>
      <c r="BY461" s="126"/>
      <c r="BZ461" s="126"/>
      <c r="CA461" s="125"/>
      <c r="CB461" s="125"/>
    </row>
    <row r="462" spans="1:80" x14ac:dyDescent="0.3">
      <c r="A462" s="65"/>
      <c r="B462" s="70"/>
      <c r="C462" s="70"/>
      <c r="D462" s="71"/>
      <c r="E462" s="71"/>
      <c r="F462" s="71"/>
      <c r="G462" s="70"/>
      <c r="H462" s="70"/>
      <c r="I462" s="70"/>
      <c r="J462" s="70"/>
      <c r="K462" s="70"/>
      <c r="L462" s="70"/>
      <c r="M462" s="70"/>
      <c r="N462" s="194"/>
      <c r="O462" s="80"/>
      <c r="P462" s="75"/>
      <c r="Q462" s="75"/>
      <c r="R462" s="75"/>
      <c r="S462" s="75"/>
      <c r="T462" s="75"/>
      <c r="U462" s="75"/>
      <c r="V462" s="74"/>
      <c r="W462" s="74"/>
      <c r="X462" s="74"/>
      <c r="Y462" s="73"/>
      <c r="Z462" s="72"/>
      <c r="AA462" s="65"/>
      <c r="AB462" s="65"/>
      <c r="AC462" s="128"/>
      <c r="AD462" s="127"/>
      <c r="AE462" s="126"/>
      <c r="AF462" s="126"/>
      <c r="AG462" s="126"/>
      <c r="AH462" s="125"/>
      <c r="AI462" s="125"/>
      <c r="AJ462" s="125"/>
      <c r="AK462" s="125"/>
      <c r="AL462" s="125"/>
      <c r="AM462" s="125"/>
      <c r="AN462" s="125"/>
      <c r="AO462" s="66"/>
      <c r="AP462" s="125"/>
      <c r="AQ462" s="125"/>
      <c r="AR462" s="125"/>
      <c r="AS462" s="125"/>
      <c r="AT462" s="125"/>
      <c r="AU462" s="125"/>
      <c r="AV462" s="125"/>
      <c r="AW462" s="126"/>
      <c r="AX462" s="126"/>
      <c r="AY462" s="126"/>
      <c r="AZ462" s="125"/>
      <c r="BA462" s="125"/>
      <c r="BB462" s="65"/>
      <c r="BC462" s="65"/>
      <c r="BD462" s="128"/>
      <c r="BE462" s="127"/>
      <c r="BF462" s="126"/>
      <c r="BG462" s="126"/>
      <c r="BH462" s="126"/>
      <c r="BI462" s="125"/>
      <c r="BJ462" s="125"/>
      <c r="BK462" s="125"/>
      <c r="BL462" s="125"/>
      <c r="BM462" s="125"/>
      <c r="BN462" s="125"/>
      <c r="BO462" s="129"/>
      <c r="BP462" s="66"/>
      <c r="BQ462" s="129"/>
      <c r="BR462" s="125"/>
      <c r="BS462" s="125"/>
      <c r="BT462" s="125"/>
      <c r="BU462" s="125"/>
      <c r="BV462" s="125"/>
      <c r="BW462" s="125"/>
      <c r="BX462" s="126"/>
      <c r="BY462" s="126"/>
      <c r="BZ462" s="126"/>
      <c r="CA462" s="125"/>
      <c r="CB462" s="125"/>
    </row>
    <row r="463" spans="1:80" x14ac:dyDescent="0.3">
      <c r="A463" s="65"/>
      <c r="B463" s="70"/>
      <c r="C463" s="70"/>
      <c r="D463" s="71"/>
      <c r="E463" s="71"/>
      <c r="F463" s="71"/>
      <c r="G463" s="70"/>
      <c r="H463" s="70"/>
      <c r="I463" s="70"/>
      <c r="J463" s="70"/>
      <c r="K463" s="70"/>
      <c r="L463" s="70"/>
      <c r="M463" s="70"/>
      <c r="N463" s="194"/>
      <c r="O463" s="80"/>
      <c r="P463" s="75"/>
      <c r="Q463" s="75"/>
      <c r="R463" s="75"/>
      <c r="S463" s="75"/>
      <c r="T463" s="75"/>
      <c r="U463" s="75"/>
      <c r="V463" s="74"/>
      <c r="W463" s="74"/>
      <c r="X463" s="74"/>
      <c r="Y463" s="73"/>
      <c r="Z463" s="72"/>
      <c r="AA463" s="65"/>
      <c r="AB463" s="65"/>
      <c r="AC463" s="128"/>
      <c r="AD463" s="127"/>
      <c r="AE463" s="126"/>
      <c r="AF463" s="126"/>
      <c r="AG463" s="126"/>
      <c r="AH463" s="125"/>
      <c r="AI463" s="125"/>
      <c r="AJ463" s="125"/>
      <c r="AK463" s="125"/>
      <c r="AL463" s="125"/>
      <c r="AM463" s="125"/>
      <c r="AN463" s="125"/>
      <c r="AO463" s="66"/>
      <c r="AP463" s="125"/>
      <c r="AQ463" s="125"/>
      <c r="AR463" s="125"/>
      <c r="AS463" s="125"/>
      <c r="AT463" s="125"/>
      <c r="AU463" s="125"/>
      <c r="AV463" s="125"/>
      <c r="AW463" s="126"/>
      <c r="AX463" s="126"/>
      <c r="AY463" s="126"/>
      <c r="AZ463" s="125"/>
      <c r="BA463" s="125"/>
      <c r="BB463" s="65"/>
      <c r="BC463" s="65"/>
      <c r="BD463" s="128"/>
      <c r="BE463" s="127"/>
      <c r="BF463" s="126"/>
      <c r="BG463" s="126"/>
      <c r="BH463" s="126"/>
      <c r="BI463" s="125"/>
      <c r="BJ463" s="125"/>
      <c r="BK463" s="125"/>
      <c r="BL463" s="125"/>
      <c r="BM463" s="125"/>
      <c r="BN463" s="125"/>
      <c r="BO463" s="129"/>
      <c r="BP463" s="66"/>
      <c r="BQ463" s="129"/>
      <c r="BR463" s="125"/>
      <c r="BS463" s="125"/>
      <c r="BT463" s="125"/>
      <c r="BU463" s="125"/>
      <c r="BV463" s="125"/>
      <c r="BW463" s="125"/>
      <c r="BX463" s="126"/>
      <c r="BY463" s="126"/>
      <c r="BZ463" s="126"/>
      <c r="CA463" s="125"/>
      <c r="CB463" s="125"/>
    </row>
    <row r="464" spans="1:80" x14ac:dyDescent="0.3">
      <c r="A464" s="65"/>
      <c r="B464" s="70"/>
      <c r="C464" s="70"/>
      <c r="D464" s="71"/>
      <c r="E464" s="71"/>
      <c r="F464" s="71"/>
      <c r="G464" s="70"/>
      <c r="H464" s="70"/>
      <c r="I464" s="70"/>
      <c r="J464" s="70"/>
      <c r="K464" s="70"/>
      <c r="L464" s="70"/>
      <c r="M464" s="70"/>
      <c r="N464" s="194"/>
      <c r="O464" s="80"/>
      <c r="P464" s="75"/>
      <c r="Q464" s="75"/>
      <c r="R464" s="75"/>
      <c r="S464" s="75"/>
      <c r="T464" s="75"/>
      <c r="U464" s="75"/>
      <c r="V464" s="74"/>
      <c r="W464" s="74"/>
      <c r="X464" s="74"/>
      <c r="Y464" s="73"/>
      <c r="Z464" s="72"/>
      <c r="AA464" s="65"/>
      <c r="AB464" s="65"/>
      <c r="AC464" s="128"/>
      <c r="AD464" s="127"/>
      <c r="AE464" s="126"/>
      <c r="AF464" s="126"/>
      <c r="AG464" s="126"/>
      <c r="AH464" s="125"/>
      <c r="AI464" s="125"/>
      <c r="AJ464" s="125"/>
      <c r="AK464" s="125"/>
      <c r="AL464" s="125"/>
      <c r="AM464" s="125"/>
      <c r="AN464" s="125"/>
      <c r="AO464" s="66"/>
      <c r="AP464" s="125"/>
      <c r="AQ464" s="125"/>
      <c r="AR464" s="125"/>
      <c r="AS464" s="125"/>
      <c r="AT464" s="125"/>
      <c r="AU464" s="125"/>
      <c r="AV464" s="125"/>
      <c r="AW464" s="126"/>
      <c r="AX464" s="126"/>
      <c r="AY464" s="126"/>
      <c r="AZ464" s="125"/>
      <c r="BA464" s="125"/>
      <c r="BB464" s="65"/>
      <c r="BC464" s="65"/>
      <c r="BD464" s="128"/>
      <c r="BE464" s="127"/>
      <c r="BF464" s="126"/>
      <c r="BG464" s="126"/>
      <c r="BH464" s="126"/>
      <c r="BI464" s="125"/>
      <c r="BJ464" s="125"/>
      <c r="BK464" s="125"/>
      <c r="BL464" s="125"/>
      <c r="BM464" s="125"/>
      <c r="BN464" s="125"/>
      <c r="BO464" s="129"/>
      <c r="BP464" s="66"/>
      <c r="BQ464" s="129"/>
      <c r="BR464" s="125"/>
      <c r="BS464" s="125"/>
      <c r="BT464" s="125"/>
      <c r="BU464" s="125"/>
      <c r="BV464" s="125"/>
      <c r="BW464" s="125"/>
      <c r="BX464" s="126"/>
      <c r="BY464" s="126"/>
      <c r="BZ464" s="126"/>
      <c r="CA464" s="125"/>
      <c r="CB464" s="125"/>
    </row>
    <row r="465" spans="1:80" x14ac:dyDescent="0.3">
      <c r="A465" s="65"/>
      <c r="B465" s="70"/>
      <c r="C465" s="70"/>
      <c r="D465" s="71"/>
      <c r="E465" s="71"/>
      <c r="F465" s="71"/>
      <c r="G465" s="70"/>
      <c r="H465" s="70"/>
      <c r="I465" s="70"/>
      <c r="J465" s="70"/>
      <c r="K465" s="70"/>
      <c r="L465" s="70"/>
      <c r="M465" s="70"/>
      <c r="N465" s="194"/>
      <c r="O465" s="80"/>
      <c r="P465" s="75"/>
      <c r="Q465" s="75"/>
      <c r="R465" s="75"/>
      <c r="S465" s="75"/>
      <c r="T465" s="75"/>
      <c r="U465" s="75"/>
      <c r="V465" s="74"/>
      <c r="W465" s="74"/>
      <c r="X465" s="74"/>
      <c r="Y465" s="73"/>
      <c r="Z465" s="72"/>
      <c r="AA465" s="65"/>
      <c r="AB465" s="65"/>
      <c r="AC465" s="128"/>
      <c r="AD465" s="127"/>
      <c r="AE465" s="126"/>
      <c r="AF465" s="126"/>
      <c r="AG465" s="126"/>
      <c r="AH465" s="125"/>
      <c r="AI465" s="125"/>
      <c r="AJ465" s="125"/>
      <c r="AK465" s="125"/>
      <c r="AL465" s="125"/>
      <c r="AM465" s="125"/>
      <c r="AN465" s="125"/>
      <c r="AO465" s="66"/>
      <c r="AP465" s="125"/>
      <c r="AQ465" s="125"/>
      <c r="AR465" s="125"/>
      <c r="AS465" s="125"/>
      <c r="AT465" s="125"/>
      <c r="AU465" s="125"/>
      <c r="AV465" s="125"/>
      <c r="AW465" s="126"/>
      <c r="AX465" s="126"/>
      <c r="AY465" s="126"/>
      <c r="AZ465" s="125"/>
      <c r="BA465" s="125"/>
      <c r="BB465" s="65"/>
      <c r="BC465" s="65"/>
      <c r="BD465" s="128"/>
      <c r="BE465" s="127"/>
      <c r="BF465" s="126"/>
      <c r="BG465" s="126"/>
      <c r="BH465" s="126"/>
      <c r="BI465" s="125"/>
      <c r="BJ465" s="125"/>
      <c r="BK465" s="125"/>
      <c r="BL465" s="125"/>
      <c r="BM465" s="125"/>
      <c r="BN465" s="125"/>
      <c r="BO465" s="129"/>
      <c r="BP465" s="66"/>
      <c r="BQ465" s="129"/>
      <c r="BR465" s="125"/>
      <c r="BS465" s="125"/>
      <c r="BT465" s="125"/>
      <c r="BU465" s="125"/>
      <c r="BV465" s="125"/>
      <c r="BW465" s="125"/>
      <c r="BX465" s="126"/>
      <c r="BY465" s="126"/>
      <c r="BZ465" s="126"/>
      <c r="CA465" s="125"/>
      <c r="CB465" s="125"/>
    </row>
    <row r="466" spans="1:80" x14ac:dyDescent="0.3">
      <c r="A466" s="65"/>
      <c r="B466" s="70"/>
      <c r="C466" s="70"/>
      <c r="D466" s="71"/>
      <c r="E466" s="71"/>
      <c r="F466" s="71"/>
      <c r="G466" s="70"/>
      <c r="H466" s="70"/>
      <c r="I466" s="70"/>
      <c r="J466" s="70"/>
      <c r="K466" s="70"/>
      <c r="L466" s="70"/>
      <c r="M466" s="70"/>
      <c r="N466" s="194"/>
      <c r="O466" s="80"/>
      <c r="P466" s="75"/>
      <c r="Q466" s="75"/>
      <c r="R466" s="75"/>
      <c r="S466" s="75"/>
      <c r="T466" s="75"/>
      <c r="U466" s="75"/>
      <c r="V466" s="74"/>
      <c r="W466" s="74"/>
      <c r="X466" s="74"/>
      <c r="Y466" s="73"/>
      <c r="Z466" s="72"/>
      <c r="AA466" s="65"/>
      <c r="AB466" s="65"/>
      <c r="AC466" s="128"/>
      <c r="AD466" s="127"/>
      <c r="AE466" s="126"/>
      <c r="AF466" s="126"/>
      <c r="AG466" s="126"/>
      <c r="AH466" s="125"/>
      <c r="AI466" s="125"/>
      <c r="AJ466" s="125"/>
      <c r="AK466" s="125"/>
      <c r="AL466" s="125"/>
      <c r="AM466" s="125"/>
      <c r="AN466" s="125"/>
      <c r="AO466" s="66"/>
      <c r="AP466" s="125"/>
      <c r="AQ466" s="125"/>
      <c r="AR466" s="125"/>
      <c r="AS466" s="125"/>
      <c r="AT466" s="125"/>
      <c r="AU466" s="125"/>
      <c r="AV466" s="125"/>
      <c r="AW466" s="126"/>
      <c r="AX466" s="126"/>
      <c r="AY466" s="126"/>
      <c r="AZ466" s="125"/>
      <c r="BA466" s="125"/>
      <c r="BB466" s="65"/>
      <c r="BC466" s="65"/>
      <c r="BD466" s="128"/>
      <c r="BE466" s="127"/>
      <c r="BF466" s="126"/>
      <c r="BG466" s="126"/>
      <c r="BH466" s="126"/>
      <c r="BI466" s="125"/>
      <c r="BJ466" s="125"/>
      <c r="BK466" s="125"/>
      <c r="BL466" s="125"/>
      <c r="BM466" s="125"/>
      <c r="BN466" s="125"/>
      <c r="BO466" s="129"/>
      <c r="BP466" s="66"/>
      <c r="BQ466" s="129"/>
      <c r="BR466" s="125"/>
      <c r="BS466" s="125"/>
      <c r="BT466" s="125"/>
      <c r="BU466" s="125"/>
      <c r="BV466" s="125"/>
      <c r="BW466" s="125"/>
      <c r="BX466" s="126"/>
      <c r="BY466" s="126"/>
      <c r="BZ466" s="126"/>
      <c r="CA466" s="125"/>
      <c r="CB466" s="125"/>
    </row>
    <row r="467" spans="1:80" x14ac:dyDescent="0.3">
      <c r="A467" s="65"/>
      <c r="B467" s="70"/>
      <c r="C467" s="70"/>
      <c r="D467" s="71"/>
      <c r="E467" s="71"/>
      <c r="F467" s="71"/>
      <c r="G467" s="70"/>
      <c r="H467" s="70"/>
      <c r="I467" s="70"/>
      <c r="J467" s="70"/>
      <c r="K467" s="70"/>
      <c r="L467" s="70"/>
      <c r="M467" s="70"/>
      <c r="N467" s="194"/>
      <c r="O467" s="80"/>
      <c r="P467" s="75"/>
      <c r="Q467" s="75"/>
      <c r="R467" s="75"/>
      <c r="S467" s="75"/>
      <c r="T467" s="75"/>
      <c r="U467" s="75"/>
      <c r="V467" s="74"/>
      <c r="W467" s="74"/>
      <c r="X467" s="74"/>
      <c r="Y467" s="73"/>
      <c r="Z467" s="72"/>
      <c r="AA467" s="65"/>
      <c r="AB467" s="65"/>
      <c r="AC467" s="65"/>
      <c r="AD467" s="65"/>
      <c r="AE467" s="65"/>
      <c r="AF467" s="65"/>
      <c r="AG467" s="65"/>
      <c r="AH467" s="65"/>
      <c r="AI467" s="65"/>
      <c r="AJ467" s="65"/>
      <c r="AK467" s="65"/>
      <c r="AL467" s="65"/>
      <c r="AM467" s="65"/>
      <c r="AN467" s="125"/>
      <c r="AO467" s="66"/>
      <c r="AP467" s="125"/>
      <c r="AQ467" s="65"/>
      <c r="AR467" s="65"/>
      <c r="AS467" s="65"/>
      <c r="AT467" s="65"/>
      <c r="AU467" s="65"/>
      <c r="AV467" s="65"/>
      <c r="AW467" s="65"/>
      <c r="AX467" s="65"/>
      <c r="AY467" s="65"/>
      <c r="AZ467" s="65"/>
      <c r="BA467" s="65"/>
      <c r="BB467" s="65"/>
      <c r="BC467" s="65"/>
      <c r="BD467" s="65"/>
      <c r="BE467" s="65"/>
      <c r="BF467" s="65"/>
      <c r="BG467" s="65"/>
      <c r="BH467" s="65"/>
      <c r="BI467" s="65"/>
      <c r="BJ467" s="65"/>
      <c r="BK467" s="65"/>
      <c r="BL467" s="65"/>
      <c r="BM467" s="65"/>
      <c r="BN467" s="65"/>
      <c r="BO467" s="65"/>
      <c r="BP467" s="66"/>
      <c r="BQ467" s="65"/>
      <c r="BR467" s="65"/>
      <c r="BS467" s="65"/>
      <c r="BT467" s="65"/>
      <c r="BU467" s="65"/>
      <c r="BV467" s="65"/>
      <c r="BW467" s="65"/>
      <c r="BX467" s="65"/>
      <c r="BY467" s="65"/>
      <c r="BZ467" s="65"/>
      <c r="CA467" s="65"/>
      <c r="CB467" s="65"/>
    </row>
    <row r="468" spans="1:80" x14ac:dyDescent="0.3">
      <c r="A468" s="65"/>
      <c r="B468" s="70"/>
      <c r="C468" s="70"/>
      <c r="D468" s="71"/>
      <c r="E468" s="71"/>
      <c r="F468" s="71"/>
      <c r="G468" s="70"/>
      <c r="H468" s="70"/>
      <c r="I468" s="70"/>
      <c r="J468" s="70"/>
      <c r="K468" s="70"/>
      <c r="L468" s="70"/>
      <c r="M468" s="70"/>
      <c r="N468" s="194"/>
      <c r="O468" s="80"/>
      <c r="P468" s="75"/>
      <c r="Q468" s="75"/>
      <c r="R468" s="75"/>
      <c r="S468" s="75"/>
      <c r="T468" s="75"/>
      <c r="U468" s="75"/>
      <c r="V468" s="74"/>
      <c r="W468" s="74"/>
      <c r="X468" s="74"/>
      <c r="Y468" s="73"/>
      <c r="Z468" s="72"/>
      <c r="AA468" s="65"/>
      <c r="AB468" s="65"/>
      <c r="AC468" s="82"/>
      <c r="AD468" s="82"/>
      <c r="AE468" s="82"/>
      <c r="AF468" s="82"/>
      <c r="AG468" s="82"/>
      <c r="AH468" s="82"/>
      <c r="AI468" s="82"/>
      <c r="AJ468" s="82"/>
      <c r="AK468" s="82"/>
      <c r="AL468" s="82"/>
      <c r="AM468" s="82"/>
      <c r="AN468" s="114"/>
      <c r="AO468" s="82"/>
      <c r="AP468" s="114"/>
      <c r="AQ468" s="82"/>
      <c r="AR468" s="82"/>
      <c r="AS468" s="82"/>
      <c r="AT468" s="82"/>
      <c r="AU468" s="82"/>
      <c r="AV468" s="82"/>
      <c r="AW468" s="82"/>
      <c r="AX468" s="82"/>
      <c r="AY468" s="82"/>
      <c r="AZ468" s="82"/>
      <c r="BA468" s="82"/>
      <c r="BB468" s="65"/>
      <c r="BC468" s="65"/>
      <c r="BD468" s="82"/>
      <c r="BE468" s="82"/>
      <c r="BF468" s="82"/>
      <c r="BG468" s="82"/>
      <c r="BH468" s="82"/>
      <c r="BI468" s="82"/>
      <c r="BJ468" s="82"/>
      <c r="BK468" s="82"/>
      <c r="BL468" s="82"/>
      <c r="BM468" s="82"/>
      <c r="BN468" s="82"/>
      <c r="BO468" s="82"/>
      <c r="BP468" s="82"/>
      <c r="BQ468" s="82"/>
      <c r="BR468" s="82"/>
      <c r="BS468" s="82"/>
      <c r="BT468" s="82"/>
      <c r="BU468" s="82"/>
      <c r="BV468" s="82"/>
      <c r="BW468" s="82"/>
      <c r="BX468" s="82"/>
      <c r="BY468" s="82"/>
      <c r="BZ468" s="82"/>
      <c r="CA468" s="82"/>
      <c r="CB468" s="82"/>
    </row>
    <row r="469" spans="1:80" x14ac:dyDescent="0.3">
      <c r="A469" s="65"/>
      <c r="B469" s="70"/>
      <c r="C469" s="70"/>
      <c r="D469" s="71"/>
      <c r="E469" s="71"/>
      <c r="F469" s="71"/>
      <c r="G469" s="70"/>
      <c r="H469" s="70"/>
      <c r="I469" s="70"/>
      <c r="J469" s="70"/>
      <c r="K469" s="70"/>
      <c r="L469" s="70"/>
      <c r="M469" s="70"/>
      <c r="N469" s="194"/>
      <c r="O469" s="80"/>
      <c r="P469" s="75"/>
      <c r="Q469" s="75"/>
      <c r="R469" s="75"/>
      <c r="S469" s="75"/>
      <c r="T469" s="75"/>
      <c r="U469" s="75"/>
      <c r="V469" s="74"/>
      <c r="W469" s="74"/>
      <c r="X469" s="74"/>
      <c r="Y469" s="73"/>
      <c r="Z469" s="72"/>
      <c r="AA469" s="65"/>
      <c r="AB469" s="65"/>
      <c r="AC469" s="65"/>
      <c r="AD469" s="65"/>
      <c r="AE469" s="130"/>
      <c r="AF469" s="130"/>
      <c r="AG469" s="130"/>
      <c r="AH469" s="131"/>
      <c r="AI469" s="131"/>
      <c r="AJ469" s="131"/>
      <c r="AK469" s="131"/>
      <c r="AL469" s="131"/>
      <c r="AM469" s="131"/>
      <c r="AN469" s="125"/>
      <c r="AO469" s="82"/>
      <c r="AP469" s="125"/>
      <c r="AQ469" s="131"/>
      <c r="AR469" s="131"/>
      <c r="AS469" s="131"/>
      <c r="AT469" s="131"/>
      <c r="AU469" s="131"/>
      <c r="AV469" s="131"/>
      <c r="AW469" s="130"/>
      <c r="AX469" s="130"/>
      <c r="AY469" s="130"/>
      <c r="AZ469" s="65"/>
      <c r="BA469" s="65"/>
      <c r="BB469" s="65"/>
      <c r="BC469" s="65"/>
      <c r="BD469" s="65"/>
      <c r="BE469" s="65"/>
      <c r="BF469" s="130"/>
      <c r="BG469" s="130"/>
      <c r="BH469" s="130"/>
      <c r="BI469" s="131"/>
      <c r="BJ469" s="131"/>
      <c r="BK469" s="131"/>
      <c r="BL469" s="131"/>
      <c r="BM469" s="131"/>
      <c r="BN469" s="131"/>
      <c r="BO469" s="132"/>
      <c r="BP469" s="82"/>
      <c r="BQ469" s="132"/>
      <c r="BR469" s="131"/>
      <c r="BS469" s="131"/>
      <c r="BT469" s="131"/>
      <c r="BU469" s="131"/>
      <c r="BV469" s="131"/>
      <c r="BW469" s="131"/>
      <c r="BX469" s="130"/>
      <c r="BY469" s="130"/>
      <c r="BZ469" s="130"/>
      <c r="CA469" s="65"/>
      <c r="CB469" s="65"/>
    </row>
    <row r="470" spans="1:80" x14ac:dyDescent="0.3">
      <c r="A470" s="65"/>
      <c r="B470" s="70"/>
      <c r="C470" s="70"/>
      <c r="D470" s="71"/>
      <c r="E470" s="71"/>
      <c r="F470" s="71"/>
      <c r="G470" s="70"/>
      <c r="H470" s="70"/>
      <c r="I470" s="70"/>
      <c r="J470" s="70"/>
      <c r="K470" s="70"/>
      <c r="L470" s="70"/>
      <c r="M470" s="70"/>
      <c r="N470" s="194"/>
      <c r="O470" s="80"/>
      <c r="P470" s="75"/>
      <c r="Q470" s="75"/>
      <c r="R470" s="75"/>
      <c r="S470" s="75"/>
      <c r="T470" s="75"/>
      <c r="U470" s="75"/>
      <c r="V470" s="74"/>
      <c r="W470" s="74"/>
      <c r="X470" s="74"/>
      <c r="Y470" s="73"/>
      <c r="Z470" s="72"/>
      <c r="AA470" s="65"/>
      <c r="AB470" s="65"/>
      <c r="AC470" s="128"/>
      <c r="AD470" s="128"/>
      <c r="AE470" s="130"/>
      <c r="AF470" s="130"/>
      <c r="AG470" s="130"/>
      <c r="AH470" s="125"/>
      <c r="AI470" s="125"/>
      <c r="AJ470" s="125"/>
      <c r="AK470" s="125"/>
      <c r="AL470" s="125"/>
      <c r="AM470" s="125"/>
      <c r="AN470" s="125"/>
      <c r="AO470" s="66"/>
      <c r="AP470" s="125"/>
      <c r="AQ470" s="125"/>
      <c r="AR470" s="125"/>
      <c r="AS470" s="125"/>
      <c r="AT470" s="125"/>
      <c r="AU470" s="125"/>
      <c r="AV470" s="125"/>
      <c r="AW470" s="130"/>
      <c r="AX470" s="130"/>
      <c r="AY470" s="130"/>
      <c r="AZ470" s="128"/>
      <c r="BA470" s="128"/>
      <c r="BB470" s="65"/>
      <c r="BC470" s="65"/>
      <c r="BD470" s="128"/>
      <c r="BE470" s="128"/>
      <c r="BF470" s="130"/>
      <c r="BG470" s="130"/>
      <c r="BH470" s="130"/>
      <c r="BI470" s="125"/>
      <c r="BJ470" s="125"/>
      <c r="BK470" s="125"/>
      <c r="BL470" s="125"/>
      <c r="BM470" s="125"/>
      <c r="BN470" s="125"/>
      <c r="BO470" s="133"/>
      <c r="BP470" s="66"/>
      <c r="BQ470" s="132"/>
      <c r="BR470" s="125"/>
      <c r="BS470" s="125"/>
      <c r="BT470" s="125"/>
      <c r="BU470" s="125"/>
      <c r="BV470" s="125"/>
      <c r="BW470" s="125"/>
      <c r="BX470" s="130"/>
      <c r="BY470" s="130"/>
      <c r="BZ470" s="130"/>
      <c r="CA470" s="128"/>
      <c r="CB470" s="128"/>
    </row>
    <row r="471" spans="1:80" x14ac:dyDescent="0.3">
      <c r="A471" s="65"/>
      <c r="B471" s="70"/>
      <c r="C471" s="70"/>
      <c r="D471" s="71"/>
      <c r="E471" s="71"/>
      <c r="F471" s="71"/>
      <c r="G471" s="70"/>
      <c r="H471" s="70"/>
      <c r="I471" s="70"/>
      <c r="J471" s="70"/>
      <c r="K471" s="70"/>
      <c r="L471" s="70"/>
      <c r="M471" s="70"/>
      <c r="N471" s="194"/>
      <c r="O471" s="80"/>
      <c r="P471" s="75"/>
      <c r="Q471" s="75"/>
      <c r="R471" s="75"/>
      <c r="S471" s="75"/>
      <c r="T471" s="75"/>
      <c r="U471" s="75"/>
      <c r="V471" s="74"/>
      <c r="W471" s="74"/>
      <c r="X471" s="74"/>
      <c r="Y471" s="73"/>
      <c r="Z471" s="72"/>
    </row>
    <row r="472" spans="1:80" x14ac:dyDescent="0.3">
      <c r="A472" s="65"/>
      <c r="B472" s="70"/>
      <c r="C472" s="70"/>
      <c r="D472" s="71"/>
      <c r="E472" s="71"/>
      <c r="F472" s="71"/>
      <c r="G472" s="70"/>
      <c r="H472" s="70"/>
      <c r="I472" s="70"/>
      <c r="J472" s="70"/>
      <c r="K472" s="70"/>
      <c r="L472" s="70"/>
      <c r="M472" s="70"/>
      <c r="N472" s="194"/>
      <c r="O472" s="80"/>
      <c r="P472" s="75"/>
      <c r="Q472" s="75"/>
      <c r="R472" s="75"/>
      <c r="S472" s="75"/>
      <c r="T472" s="75"/>
      <c r="U472" s="75"/>
      <c r="V472" s="74"/>
      <c r="W472" s="74"/>
      <c r="X472" s="74"/>
      <c r="Y472" s="73"/>
      <c r="Z472" s="72"/>
      <c r="AA472" s="65"/>
      <c r="AB472" s="65"/>
      <c r="AC472" s="103"/>
      <c r="AD472" s="103"/>
      <c r="AE472" s="65"/>
      <c r="AF472" s="65"/>
      <c r="AG472" s="103"/>
      <c r="AH472" s="103"/>
      <c r="AI472" s="65"/>
      <c r="AJ472" s="65"/>
      <c r="AK472" s="103"/>
      <c r="AL472" s="103"/>
      <c r="AM472" s="65"/>
      <c r="AN472" s="103"/>
      <c r="AO472" s="103"/>
      <c r="AP472" s="103"/>
      <c r="AQ472" s="65"/>
      <c r="AR472" s="103"/>
      <c r="AS472" s="103"/>
      <c r="AT472" s="65"/>
      <c r="AU472" s="65"/>
      <c r="AV472" s="103"/>
      <c r="AW472" s="103"/>
      <c r="AX472" s="65"/>
      <c r="AY472" s="65"/>
      <c r="AZ472" s="103"/>
      <c r="BA472" s="103"/>
      <c r="BB472" s="65"/>
      <c r="BC472" s="65"/>
      <c r="BD472" s="103"/>
      <c r="BE472" s="103"/>
      <c r="BF472" s="65"/>
      <c r="BG472" s="65"/>
      <c r="BH472" s="103"/>
      <c r="BI472" s="103"/>
      <c r="BJ472" s="65"/>
      <c r="BK472" s="65"/>
      <c r="BL472" s="103"/>
      <c r="BM472" s="103"/>
      <c r="BN472" s="65"/>
      <c r="BO472" s="103"/>
      <c r="BP472" s="103"/>
      <c r="BQ472" s="103"/>
      <c r="BR472" s="65"/>
      <c r="BS472" s="103"/>
      <c r="BT472" s="103"/>
      <c r="BU472" s="65"/>
      <c r="BV472" s="65"/>
      <c r="BW472" s="103"/>
      <c r="BX472" s="103"/>
      <c r="BY472" s="65"/>
      <c r="BZ472" s="65"/>
      <c r="CA472" s="103"/>
      <c r="CB472" s="103"/>
    </row>
    <row r="473" spans="1:80" x14ac:dyDescent="0.3">
      <c r="A473" s="65"/>
      <c r="B473" s="70"/>
      <c r="C473" s="70"/>
      <c r="D473" s="71"/>
      <c r="E473" s="71"/>
      <c r="F473" s="71"/>
      <c r="G473" s="70"/>
      <c r="H473" s="70"/>
      <c r="I473" s="70"/>
      <c r="J473" s="70"/>
      <c r="K473" s="70"/>
      <c r="L473" s="70"/>
      <c r="M473" s="70"/>
      <c r="N473" s="194"/>
      <c r="O473" s="80"/>
      <c r="P473" s="75"/>
      <c r="Q473" s="75"/>
      <c r="R473" s="75"/>
      <c r="S473" s="75"/>
      <c r="T473" s="75"/>
      <c r="U473" s="75"/>
      <c r="V473" s="74"/>
      <c r="W473" s="74"/>
      <c r="X473" s="74"/>
      <c r="Y473" s="73"/>
      <c r="Z473" s="72"/>
      <c r="AA473" s="65"/>
      <c r="AB473" s="65"/>
      <c r="AC473" s="122"/>
      <c r="AD473" s="122"/>
      <c r="AE473" s="65"/>
      <c r="AF473" s="65"/>
      <c r="AG473" s="103"/>
      <c r="AH473" s="122"/>
      <c r="AI473" s="65"/>
      <c r="AJ473" s="65"/>
      <c r="AK473" s="90"/>
      <c r="AL473" s="90"/>
      <c r="AM473" s="65"/>
      <c r="AN473" s="122"/>
      <c r="AO473" s="122"/>
      <c r="AP473" s="122"/>
      <c r="AQ473" s="65"/>
      <c r="AR473" s="112"/>
      <c r="AS473" s="112"/>
      <c r="AT473" s="124"/>
      <c r="AU473" s="65"/>
      <c r="AV473" s="122"/>
      <c r="AW473" s="122"/>
      <c r="AX473" s="65"/>
      <c r="AY473" s="65"/>
      <c r="AZ473" s="122"/>
      <c r="BA473" s="122"/>
      <c r="BB473" s="65"/>
      <c r="BC473" s="65"/>
      <c r="BD473" s="122"/>
      <c r="BE473" s="122"/>
      <c r="BF473" s="65"/>
      <c r="BG473" s="65"/>
      <c r="BH473" s="103"/>
      <c r="BI473" s="122"/>
      <c r="BJ473" s="65"/>
      <c r="BK473" s="65"/>
      <c r="BL473" s="90"/>
      <c r="BM473" s="90"/>
      <c r="BN473" s="65"/>
      <c r="BO473" s="122"/>
      <c r="BP473" s="122"/>
      <c r="BQ473" s="122"/>
      <c r="BR473" s="65"/>
      <c r="BS473" s="112"/>
      <c r="BT473" s="112"/>
      <c r="BU473" s="124"/>
      <c r="BV473" s="65"/>
      <c r="BW473" s="122"/>
      <c r="BX473" s="122"/>
      <c r="BY473" s="65"/>
      <c r="BZ473" s="65"/>
      <c r="CA473" s="122"/>
      <c r="CB473" s="122"/>
    </row>
    <row r="474" spans="1:80" x14ac:dyDescent="0.3">
      <c r="A474" s="65"/>
      <c r="B474" s="70"/>
      <c r="C474" s="70"/>
      <c r="D474" s="71"/>
      <c r="E474" s="71"/>
      <c r="F474" s="71"/>
      <c r="G474" s="70"/>
      <c r="H474" s="70"/>
      <c r="I474" s="70"/>
      <c r="J474" s="70"/>
      <c r="K474" s="70"/>
      <c r="L474" s="70"/>
      <c r="M474" s="70"/>
      <c r="N474" s="195"/>
      <c r="O474" s="70"/>
      <c r="P474" s="70"/>
      <c r="Q474" s="70"/>
      <c r="R474" s="70"/>
      <c r="S474" s="70"/>
      <c r="T474" s="70"/>
      <c r="U474" s="70"/>
      <c r="V474" s="71"/>
      <c r="W474" s="71"/>
      <c r="X474" s="71"/>
      <c r="Y474" s="70"/>
      <c r="Z474" s="70"/>
      <c r="AA474" s="65"/>
      <c r="AB474" s="65"/>
      <c r="AC474" s="65"/>
      <c r="AD474" s="65"/>
      <c r="AE474" s="65"/>
      <c r="AF474" s="65"/>
      <c r="AG474" s="65"/>
      <c r="AH474" s="65"/>
      <c r="AI474" s="65"/>
      <c r="AJ474" s="65"/>
      <c r="AK474" s="65"/>
      <c r="AL474" s="65"/>
      <c r="AM474" s="65"/>
      <c r="AN474" s="125"/>
      <c r="AO474" s="66"/>
      <c r="AP474" s="125"/>
      <c r="AQ474" s="65"/>
      <c r="AR474" s="65"/>
      <c r="AS474" s="65"/>
      <c r="AT474" s="65"/>
      <c r="AU474" s="65"/>
      <c r="AV474" s="65"/>
      <c r="AW474" s="65"/>
      <c r="AX474" s="65"/>
      <c r="AY474" s="65"/>
      <c r="AZ474" s="65"/>
      <c r="BA474" s="65"/>
      <c r="BB474" s="65"/>
      <c r="BC474" s="65"/>
      <c r="BD474" s="65"/>
      <c r="BE474" s="65"/>
      <c r="BF474" s="65"/>
      <c r="BG474" s="65"/>
      <c r="BH474" s="65"/>
      <c r="BI474" s="65"/>
      <c r="BJ474" s="65"/>
      <c r="BK474" s="65"/>
      <c r="BL474" s="65"/>
      <c r="BM474" s="65"/>
      <c r="BN474" s="65"/>
      <c r="BO474" s="65"/>
      <c r="BP474" s="66"/>
      <c r="BQ474" s="65"/>
      <c r="BR474" s="65"/>
      <c r="BS474" s="65"/>
      <c r="BT474" s="65"/>
      <c r="BU474" s="65"/>
      <c r="BV474" s="65"/>
      <c r="BW474" s="65"/>
      <c r="BX474" s="65"/>
      <c r="BY474" s="65"/>
      <c r="BZ474" s="65"/>
      <c r="CA474" s="65"/>
      <c r="CB474" s="65"/>
    </row>
    <row r="475" spans="1:80" x14ac:dyDescent="0.3">
      <c r="A475" s="65"/>
      <c r="B475" s="72"/>
      <c r="C475" s="73"/>
      <c r="D475" s="74"/>
      <c r="E475" s="74"/>
      <c r="F475" s="74"/>
      <c r="G475" s="75"/>
      <c r="H475" s="75"/>
      <c r="I475" s="75"/>
      <c r="J475" s="75"/>
      <c r="K475" s="75"/>
      <c r="L475" s="75"/>
      <c r="M475" s="80"/>
      <c r="N475" s="194"/>
      <c r="O475" s="70"/>
      <c r="P475" s="70"/>
      <c r="Q475" s="70"/>
      <c r="R475" s="70"/>
      <c r="S475" s="70"/>
      <c r="T475" s="70"/>
      <c r="U475" s="70"/>
      <c r="V475" s="71"/>
      <c r="W475" s="71"/>
      <c r="X475" s="71"/>
      <c r="Y475" s="70"/>
      <c r="Z475" s="70"/>
      <c r="AA475" s="65"/>
      <c r="AB475" s="65"/>
      <c r="AC475" s="65"/>
      <c r="AD475" s="65"/>
      <c r="AE475" s="65"/>
      <c r="AF475" s="65"/>
      <c r="AG475" s="65"/>
      <c r="AH475" s="65"/>
      <c r="AI475" s="65"/>
      <c r="AJ475" s="65"/>
      <c r="AK475" s="65"/>
      <c r="AL475" s="65"/>
      <c r="AM475" s="65"/>
      <c r="AN475" s="125"/>
      <c r="AO475" s="66"/>
      <c r="AP475" s="125"/>
      <c r="AQ475" s="65"/>
      <c r="AR475" s="65"/>
      <c r="AS475" s="65"/>
      <c r="AT475" s="65"/>
      <c r="AU475" s="65"/>
      <c r="AV475" s="65"/>
      <c r="AW475" s="65"/>
      <c r="AX475" s="65"/>
      <c r="AY475" s="65"/>
      <c r="AZ475" s="65"/>
      <c r="BA475" s="65"/>
      <c r="BB475" s="65"/>
      <c r="BC475" s="65"/>
      <c r="BD475" s="65"/>
      <c r="BE475" s="65"/>
      <c r="BF475" s="65"/>
      <c r="BG475" s="65"/>
      <c r="BH475" s="65"/>
      <c r="BI475" s="65"/>
      <c r="BJ475" s="65"/>
      <c r="BK475" s="65"/>
      <c r="BL475" s="65"/>
      <c r="BM475" s="65"/>
      <c r="BN475" s="65"/>
      <c r="BO475" s="65"/>
      <c r="BP475" s="66"/>
      <c r="BQ475" s="65"/>
      <c r="BR475" s="65"/>
      <c r="BS475" s="65"/>
      <c r="BT475" s="65"/>
      <c r="BU475" s="65"/>
      <c r="BV475" s="65"/>
      <c r="BW475" s="65"/>
      <c r="BX475" s="65"/>
      <c r="BY475" s="65"/>
      <c r="BZ475" s="65"/>
      <c r="CA475" s="65"/>
      <c r="CB475" s="65"/>
    </row>
    <row r="476" spans="1:80" x14ac:dyDescent="0.3">
      <c r="A476" s="65"/>
      <c r="B476" s="72"/>
      <c r="C476" s="73"/>
      <c r="D476" s="74"/>
      <c r="E476" s="74"/>
      <c r="F476" s="74"/>
      <c r="G476" s="75"/>
      <c r="H476" s="75"/>
      <c r="I476" s="75"/>
      <c r="J476" s="75"/>
      <c r="K476" s="75"/>
      <c r="L476" s="75"/>
      <c r="M476" s="80"/>
      <c r="N476" s="194"/>
      <c r="O476" s="70"/>
      <c r="P476" s="70"/>
      <c r="Q476" s="70"/>
      <c r="R476" s="70"/>
      <c r="S476" s="70"/>
      <c r="T476" s="70"/>
      <c r="U476" s="70"/>
      <c r="V476" s="71"/>
      <c r="W476" s="71"/>
      <c r="X476" s="71"/>
      <c r="Y476" s="70"/>
      <c r="Z476" s="70"/>
      <c r="AA476" s="65"/>
      <c r="AB476" s="65"/>
      <c r="AC476" s="82"/>
      <c r="AD476" s="82"/>
      <c r="AE476" s="82"/>
      <c r="AF476" s="82"/>
      <c r="AG476" s="82"/>
      <c r="AH476" s="82"/>
      <c r="AI476" s="82"/>
      <c r="AJ476" s="82"/>
      <c r="AK476" s="82"/>
      <c r="AL476" s="82"/>
      <c r="AM476" s="82"/>
      <c r="AN476" s="114"/>
      <c r="AO476" s="82"/>
      <c r="AP476" s="114"/>
      <c r="AQ476" s="82"/>
      <c r="AR476" s="82"/>
      <c r="AS476" s="82"/>
      <c r="AT476" s="82"/>
      <c r="AU476" s="82"/>
      <c r="AV476" s="82"/>
      <c r="AW476" s="82"/>
      <c r="AX476" s="82"/>
      <c r="AY476" s="82"/>
      <c r="AZ476" s="82"/>
      <c r="BA476" s="82"/>
      <c r="BB476" s="65"/>
      <c r="BC476" s="65"/>
      <c r="BD476" s="82"/>
      <c r="BE476" s="82"/>
      <c r="BF476" s="82"/>
      <c r="BG476" s="82"/>
      <c r="BH476" s="82"/>
      <c r="BI476" s="82"/>
      <c r="BJ476" s="82"/>
      <c r="BK476" s="82"/>
      <c r="BL476" s="82"/>
      <c r="BM476" s="82"/>
      <c r="BN476" s="82"/>
      <c r="BO476" s="82"/>
      <c r="BP476" s="82"/>
      <c r="BQ476" s="82"/>
      <c r="BR476" s="82"/>
      <c r="BS476" s="82"/>
      <c r="BT476" s="82"/>
      <c r="BU476" s="82"/>
      <c r="BV476" s="82"/>
      <c r="BW476" s="82"/>
      <c r="BX476" s="82"/>
      <c r="BY476" s="82"/>
      <c r="BZ476" s="82"/>
      <c r="CA476" s="82"/>
      <c r="CB476" s="82"/>
    </row>
    <row r="477" spans="1:80" x14ac:dyDescent="0.3">
      <c r="A477" s="65"/>
      <c r="B477" s="72"/>
      <c r="C477" s="73"/>
      <c r="D477" s="74"/>
      <c r="E477" s="74"/>
      <c r="F477" s="74"/>
      <c r="G477" s="75"/>
      <c r="H477" s="75"/>
      <c r="I477" s="75"/>
      <c r="J477" s="75"/>
      <c r="K477" s="75"/>
      <c r="L477" s="75"/>
      <c r="M477" s="80"/>
      <c r="N477" s="194"/>
      <c r="O477" s="70"/>
      <c r="P477" s="70"/>
      <c r="Q477" s="70"/>
      <c r="R477" s="70"/>
      <c r="S477" s="70"/>
      <c r="T477" s="70"/>
      <c r="U477" s="70"/>
      <c r="V477" s="71"/>
      <c r="W477" s="71"/>
      <c r="X477" s="71"/>
      <c r="Y477" s="70"/>
      <c r="Z477" s="70"/>
      <c r="AA477" s="65"/>
      <c r="AB477" s="65"/>
      <c r="AC477" s="125"/>
      <c r="AD477" s="125"/>
      <c r="AE477" s="126"/>
      <c r="AF477" s="126"/>
      <c r="AG477" s="126"/>
      <c r="AH477" s="125"/>
      <c r="AI477" s="125"/>
      <c r="AJ477" s="125"/>
      <c r="AK477" s="125"/>
      <c r="AL477" s="125"/>
      <c r="AM477" s="125"/>
      <c r="AN477" s="125"/>
      <c r="AO477" s="66"/>
      <c r="AP477" s="125"/>
      <c r="AQ477" s="125"/>
      <c r="AR477" s="125"/>
      <c r="AS477" s="125"/>
      <c r="AT477" s="125"/>
      <c r="AU477" s="125"/>
      <c r="AV477" s="125"/>
      <c r="AW477" s="126"/>
      <c r="AX477" s="126"/>
      <c r="AY477" s="126"/>
      <c r="AZ477" s="127"/>
      <c r="BA477" s="128"/>
      <c r="BB477" s="65"/>
      <c r="BC477" s="65"/>
      <c r="BD477" s="125"/>
      <c r="BE477" s="125"/>
      <c r="BF477" s="126"/>
      <c r="BG477" s="126"/>
      <c r="BH477" s="126"/>
      <c r="BI477" s="125"/>
      <c r="BJ477" s="125"/>
      <c r="BK477" s="125"/>
      <c r="BL477" s="125"/>
      <c r="BM477" s="125"/>
      <c r="BN477" s="125"/>
      <c r="BO477" s="129"/>
      <c r="BP477" s="66"/>
      <c r="BQ477" s="129"/>
      <c r="BR477" s="125"/>
      <c r="BS477" s="125"/>
      <c r="BT477" s="125"/>
      <c r="BU477" s="125"/>
      <c r="BV477" s="125"/>
      <c r="BW477" s="125"/>
      <c r="BX477" s="126"/>
      <c r="BY477" s="126"/>
      <c r="BZ477" s="126"/>
      <c r="CA477" s="127"/>
      <c r="CB477" s="128"/>
    </row>
    <row r="478" spans="1:80" x14ac:dyDescent="0.3">
      <c r="A478" s="65"/>
      <c r="B478" s="72"/>
      <c r="C478" s="73"/>
      <c r="D478" s="74"/>
      <c r="E478" s="74"/>
      <c r="F478" s="74"/>
      <c r="G478" s="75"/>
      <c r="H478" s="75"/>
      <c r="I478" s="75"/>
      <c r="J478" s="75"/>
      <c r="K478" s="75"/>
      <c r="L478" s="75"/>
      <c r="M478" s="80"/>
      <c r="N478" s="194"/>
      <c r="O478" s="70"/>
      <c r="P478" s="70"/>
      <c r="Q478" s="70"/>
      <c r="R478" s="70"/>
      <c r="S478" s="70"/>
      <c r="T478" s="70"/>
      <c r="U478" s="70"/>
      <c r="V478" s="71"/>
      <c r="W478" s="71"/>
      <c r="X478" s="71"/>
      <c r="Y478" s="70"/>
      <c r="Z478" s="70"/>
      <c r="AA478" s="65"/>
      <c r="AB478" s="65"/>
      <c r="AC478" s="125"/>
      <c r="AD478" s="125"/>
      <c r="AE478" s="126"/>
      <c r="AF478" s="126"/>
      <c r="AG478" s="126"/>
      <c r="AH478" s="125"/>
      <c r="AI478" s="125"/>
      <c r="AJ478" s="125"/>
      <c r="AK478" s="125"/>
      <c r="AL478" s="125"/>
      <c r="AM478" s="125"/>
      <c r="AN478" s="125"/>
      <c r="AO478" s="66"/>
      <c r="AP478" s="125"/>
      <c r="AQ478" s="125"/>
      <c r="AR478" s="125"/>
      <c r="AS478" s="125"/>
      <c r="AT478" s="125"/>
      <c r="AU478" s="125"/>
      <c r="AV478" s="125"/>
      <c r="AW478" s="126"/>
      <c r="AX478" s="126"/>
      <c r="AY478" s="126"/>
      <c r="AZ478" s="127"/>
      <c r="BA478" s="128"/>
      <c r="BB478" s="65"/>
      <c r="BC478" s="65"/>
      <c r="BD478" s="125"/>
      <c r="BE478" s="125"/>
      <c r="BF478" s="126"/>
      <c r="BG478" s="126"/>
      <c r="BH478" s="126"/>
      <c r="BI478" s="125"/>
      <c r="BJ478" s="125"/>
      <c r="BK478" s="125"/>
      <c r="BL478" s="125"/>
      <c r="BM478" s="125"/>
      <c r="BN478" s="125"/>
      <c r="BO478" s="129"/>
      <c r="BP478" s="66"/>
      <c r="BQ478" s="129"/>
      <c r="BR478" s="125"/>
      <c r="BS478" s="125"/>
      <c r="BT478" s="125"/>
      <c r="BU478" s="125"/>
      <c r="BV478" s="125"/>
      <c r="BW478" s="125"/>
      <c r="BX478" s="126"/>
      <c r="BY478" s="126"/>
      <c r="BZ478" s="126"/>
      <c r="CA478" s="127"/>
      <c r="CB478" s="128"/>
    </row>
    <row r="479" spans="1:80" x14ac:dyDescent="0.3">
      <c r="A479" s="65"/>
      <c r="B479" s="72"/>
      <c r="C479" s="73"/>
      <c r="D479" s="74"/>
      <c r="E479" s="74"/>
      <c r="F479" s="74"/>
      <c r="G479" s="75"/>
      <c r="H479" s="75"/>
      <c r="I479" s="75"/>
      <c r="J479" s="75"/>
      <c r="K479" s="75"/>
      <c r="L479" s="75"/>
      <c r="M479" s="80"/>
      <c r="N479" s="194"/>
      <c r="O479" s="70"/>
      <c r="P479" s="70"/>
      <c r="Q479" s="70"/>
      <c r="R479" s="70"/>
      <c r="S479" s="70"/>
      <c r="T479" s="70"/>
      <c r="U479" s="70"/>
      <c r="V479" s="71"/>
      <c r="W479" s="71"/>
      <c r="X479" s="71"/>
      <c r="Y479" s="70"/>
      <c r="Z479" s="70"/>
      <c r="AA479" s="65"/>
      <c r="AB479" s="65"/>
      <c r="AC479" s="125"/>
      <c r="AD479" s="125"/>
      <c r="AE479" s="126"/>
      <c r="AF479" s="126"/>
      <c r="AG479" s="126"/>
      <c r="AH479" s="125"/>
      <c r="AI479" s="125"/>
      <c r="AJ479" s="125"/>
      <c r="AK479" s="125"/>
      <c r="AL479" s="125"/>
      <c r="AM479" s="125"/>
      <c r="AN479" s="125"/>
      <c r="AO479" s="66"/>
      <c r="AP479" s="125"/>
      <c r="AQ479" s="125"/>
      <c r="AR479" s="125"/>
      <c r="AS479" s="125"/>
      <c r="AT479" s="125"/>
      <c r="AU479" s="125"/>
      <c r="AV479" s="125"/>
      <c r="AW479" s="126"/>
      <c r="AX479" s="126"/>
      <c r="AY479" s="126"/>
      <c r="AZ479" s="127"/>
      <c r="BA479" s="128"/>
      <c r="BB479" s="65"/>
      <c r="BC479" s="65"/>
      <c r="BD479" s="125"/>
      <c r="BE479" s="125"/>
      <c r="BF479" s="126"/>
      <c r="BG479" s="126"/>
      <c r="BH479" s="126"/>
      <c r="BI479" s="125"/>
      <c r="BJ479" s="125"/>
      <c r="BK479" s="125"/>
      <c r="BL479" s="125"/>
      <c r="BM479" s="125"/>
      <c r="BN479" s="125"/>
      <c r="BO479" s="129"/>
      <c r="BP479" s="66"/>
      <c r="BQ479" s="129"/>
      <c r="BR479" s="125"/>
      <c r="BS479" s="125"/>
      <c r="BT479" s="125"/>
      <c r="BU479" s="125"/>
      <c r="BV479" s="125"/>
      <c r="BW479" s="125"/>
      <c r="BX479" s="126"/>
      <c r="BY479" s="126"/>
      <c r="BZ479" s="126"/>
      <c r="CA479" s="127"/>
      <c r="CB479" s="128"/>
    </row>
    <row r="480" spans="1:80" x14ac:dyDescent="0.3">
      <c r="A480" s="65"/>
      <c r="B480" s="72"/>
      <c r="C480" s="73"/>
      <c r="D480" s="74"/>
      <c r="E480" s="74"/>
      <c r="F480" s="74"/>
      <c r="G480" s="75"/>
      <c r="H480" s="75"/>
      <c r="I480" s="75"/>
      <c r="J480" s="75"/>
      <c r="K480" s="75"/>
      <c r="L480" s="75"/>
      <c r="M480" s="80"/>
      <c r="N480" s="194"/>
      <c r="O480" s="70"/>
      <c r="P480" s="70"/>
      <c r="Q480" s="70"/>
      <c r="R480" s="70"/>
      <c r="S480" s="70"/>
      <c r="T480" s="70"/>
      <c r="U480" s="70"/>
      <c r="V480" s="71"/>
      <c r="W480" s="71"/>
      <c r="X480" s="71"/>
      <c r="Y480" s="70"/>
      <c r="Z480" s="70"/>
      <c r="AA480" s="65"/>
      <c r="AB480" s="65"/>
      <c r="AC480" s="125"/>
      <c r="AD480" s="125"/>
      <c r="AE480" s="126"/>
      <c r="AF480" s="126"/>
      <c r="AG480" s="126"/>
      <c r="AH480" s="125"/>
      <c r="AI480" s="125"/>
      <c r="AJ480" s="125"/>
      <c r="AK480" s="125"/>
      <c r="AL480" s="125"/>
      <c r="AM480" s="125"/>
      <c r="AN480" s="125"/>
      <c r="AO480" s="66"/>
      <c r="AP480" s="125"/>
      <c r="AQ480" s="125"/>
      <c r="AR480" s="125"/>
      <c r="AS480" s="125"/>
      <c r="AT480" s="125"/>
      <c r="AU480" s="125"/>
      <c r="AV480" s="125"/>
      <c r="AW480" s="126"/>
      <c r="AX480" s="126"/>
      <c r="AY480" s="126"/>
      <c r="AZ480" s="127"/>
      <c r="BA480" s="128"/>
      <c r="BB480" s="65"/>
      <c r="BC480" s="65"/>
      <c r="BD480" s="125"/>
      <c r="BE480" s="125"/>
      <c r="BF480" s="126"/>
      <c r="BG480" s="126"/>
      <c r="BH480" s="126"/>
      <c r="BI480" s="125"/>
      <c r="BJ480" s="125"/>
      <c r="BK480" s="125"/>
      <c r="BL480" s="125"/>
      <c r="BM480" s="125"/>
      <c r="BN480" s="125"/>
      <c r="BO480" s="129"/>
      <c r="BP480" s="66"/>
      <c r="BQ480" s="129"/>
      <c r="BR480" s="125"/>
      <c r="BS480" s="125"/>
      <c r="BT480" s="125"/>
      <c r="BU480" s="125"/>
      <c r="BV480" s="125"/>
      <c r="BW480" s="125"/>
      <c r="BX480" s="126"/>
      <c r="BY480" s="126"/>
      <c r="BZ480" s="126"/>
      <c r="CA480" s="127"/>
      <c r="CB480" s="128"/>
    </row>
    <row r="481" spans="1:80" x14ac:dyDescent="0.3">
      <c r="A481" s="65"/>
      <c r="B481" s="72"/>
      <c r="C481" s="73"/>
      <c r="D481" s="74"/>
      <c r="E481" s="74"/>
      <c r="F481" s="74"/>
      <c r="G481" s="75"/>
      <c r="H481" s="75"/>
      <c r="I481" s="75"/>
      <c r="J481" s="75"/>
      <c r="K481" s="75"/>
      <c r="L481" s="75"/>
      <c r="M481" s="80"/>
      <c r="N481" s="194"/>
      <c r="O481" s="70"/>
      <c r="P481" s="70"/>
      <c r="Q481" s="70"/>
      <c r="R481" s="70"/>
      <c r="S481" s="70"/>
      <c r="T481" s="70"/>
      <c r="U481" s="70"/>
      <c r="V481" s="71"/>
      <c r="W481" s="71"/>
      <c r="X481" s="71"/>
      <c r="Y481" s="70"/>
      <c r="Z481" s="70"/>
      <c r="AA481" s="65"/>
      <c r="AB481" s="65"/>
      <c r="AC481" s="125"/>
      <c r="AD481" s="125"/>
      <c r="AE481" s="126"/>
      <c r="AF481" s="126"/>
      <c r="AG481" s="126"/>
      <c r="AH481" s="125"/>
      <c r="AI481" s="125"/>
      <c r="AJ481" s="125"/>
      <c r="AK481" s="125"/>
      <c r="AL481" s="125"/>
      <c r="AM481" s="125"/>
      <c r="AN481" s="125"/>
      <c r="AO481" s="66"/>
      <c r="AP481" s="125"/>
      <c r="AQ481" s="125"/>
      <c r="AR481" s="125"/>
      <c r="AS481" s="125"/>
      <c r="AT481" s="125"/>
      <c r="AU481" s="125"/>
      <c r="AV481" s="125"/>
      <c r="AW481" s="126"/>
      <c r="AX481" s="126"/>
      <c r="AY481" s="126"/>
      <c r="AZ481" s="127"/>
      <c r="BA481" s="128"/>
      <c r="BB481" s="65"/>
      <c r="BC481" s="65"/>
      <c r="BD481" s="125"/>
      <c r="BE481" s="125"/>
      <c r="BF481" s="126"/>
      <c r="BG481" s="126"/>
      <c r="BH481" s="126"/>
      <c r="BI481" s="125"/>
      <c r="BJ481" s="125"/>
      <c r="BK481" s="125"/>
      <c r="BL481" s="125"/>
      <c r="BM481" s="125"/>
      <c r="BN481" s="125"/>
      <c r="BO481" s="129"/>
      <c r="BP481" s="66"/>
      <c r="BQ481" s="129"/>
      <c r="BR481" s="125"/>
      <c r="BS481" s="125"/>
      <c r="BT481" s="125"/>
      <c r="BU481" s="125"/>
      <c r="BV481" s="125"/>
      <c r="BW481" s="125"/>
      <c r="BX481" s="126"/>
      <c r="BY481" s="126"/>
      <c r="BZ481" s="126"/>
      <c r="CA481" s="127"/>
      <c r="CB481" s="128"/>
    </row>
    <row r="482" spans="1:80" x14ac:dyDescent="0.3">
      <c r="A482" s="65"/>
      <c r="B482" s="72"/>
      <c r="C482" s="73"/>
      <c r="D482" s="74"/>
      <c r="E482" s="74"/>
      <c r="F482" s="74"/>
      <c r="G482" s="75"/>
      <c r="H482" s="75"/>
      <c r="I482" s="75"/>
      <c r="J482" s="75"/>
      <c r="K482" s="75"/>
      <c r="L482" s="75"/>
      <c r="M482" s="80"/>
      <c r="N482" s="194"/>
      <c r="O482" s="70"/>
      <c r="P482" s="70"/>
      <c r="Q482" s="70"/>
      <c r="R482" s="70"/>
      <c r="S482" s="70"/>
      <c r="T482" s="70"/>
      <c r="U482" s="70"/>
      <c r="V482" s="71"/>
      <c r="W482" s="71"/>
      <c r="X482" s="71"/>
      <c r="Y482" s="70"/>
      <c r="Z482" s="70"/>
      <c r="AA482" s="65"/>
      <c r="AB482" s="65"/>
      <c r="AC482" s="125"/>
      <c r="AD482" s="125"/>
      <c r="AE482" s="126"/>
      <c r="AF482" s="126"/>
      <c r="AG482" s="126"/>
      <c r="AH482" s="125"/>
      <c r="AI482" s="125"/>
      <c r="AJ482" s="125"/>
      <c r="AK482" s="125"/>
      <c r="AL482" s="125"/>
      <c r="AM482" s="125"/>
      <c r="AN482" s="125"/>
      <c r="AO482" s="66"/>
      <c r="AP482" s="125"/>
      <c r="AQ482" s="125"/>
      <c r="AR482" s="125"/>
      <c r="AS482" s="125"/>
      <c r="AT482" s="125"/>
      <c r="AU482" s="125"/>
      <c r="AV482" s="125"/>
      <c r="AW482" s="126"/>
      <c r="AX482" s="126"/>
      <c r="AY482" s="126"/>
      <c r="AZ482" s="127"/>
      <c r="BA482" s="128"/>
      <c r="BB482" s="65"/>
      <c r="BC482" s="65"/>
      <c r="BD482" s="125"/>
      <c r="BE482" s="125"/>
      <c r="BF482" s="126"/>
      <c r="BG482" s="126"/>
      <c r="BH482" s="126"/>
      <c r="BI482" s="125"/>
      <c r="BJ482" s="125"/>
      <c r="BK482" s="125"/>
      <c r="BL482" s="125"/>
      <c r="BM482" s="125"/>
      <c r="BN482" s="125"/>
      <c r="BO482" s="129"/>
      <c r="BP482" s="66"/>
      <c r="BQ482" s="129"/>
      <c r="BR482" s="125"/>
      <c r="BS482" s="125"/>
      <c r="BT482" s="125"/>
      <c r="BU482" s="125"/>
      <c r="BV482" s="125"/>
      <c r="BW482" s="125"/>
      <c r="BX482" s="126"/>
      <c r="BY482" s="126"/>
      <c r="BZ482" s="126"/>
      <c r="CA482" s="127"/>
      <c r="CB482" s="128"/>
    </row>
    <row r="483" spans="1:80" x14ac:dyDescent="0.3">
      <c r="A483" s="65"/>
      <c r="B483" s="72"/>
      <c r="C483" s="73"/>
      <c r="D483" s="74"/>
      <c r="E483" s="74"/>
      <c r="F483" s="74"/>
      <c r="G483" s="75"/>
      <c r="H483" s="75"/>
      <c r="I483" s="75"/>
      <c r="J483" s="75"/>
      <c r="K483" s="75"/>
      <c r="L483" s="75"/>
      <c r="M483" s="80"/>
      <c r="N483" s="194"/>
      <c r="O483" s="70"/>
      <c r="P483" s="70"/>
      <c r="Q483" s="70"/>
      <c r="R483" s="70"/>
      <c r="S483" s="70"/>
      <c r="T483" s="70"/>
      <c r="U483" s="70"/>
      <c r="V483" s="71"/>
      <c r="W483" s="71"/>
      <c r="X483" s="71"/>
      <c r="Y483" s="70"/>
      <c r="Z483" s="70"/>
      <c r="AA483" s="65"/>
      <c r="AB483" s="65"/>
      <c r="AC483" s="125"/>
      <c r="AD483" s="125"/>
      <c r="AE483" s="126"/>
      <c r="AF483" s="126"/>
      <c r="AG483" s="126"/>
      <c r="AH483" s="125"/>
      <c r="AI483" s="125"/>
      <c r="AJ483" s="125"/>
      <c r="AK483" s="125"/>
      <c r="AL483" s="125"/>
      <c r="AM483" s="125"/>
      <c r="AN483" s="125"/>
      <c r="AO483" s="66"/>
      <c r="AP483" s="125"/>
      <c r="AQ483" s="125"/>
      <c r="AR483" s="125"/>
      <c r="AS483" s="125"/>
      <c r="AT483" s="125"/>
      <c r="AU483" s="125"/>
      <c r="AV483" s="125"/>
      <c r="AW483" s="126"/>
      <c r="AX483" s="126"/>
      <c r="AY483" s="126"/>
      <c r="AZ483" s="127"/>
      <c r="BA483" s="128"/>
      <c r="BB483" s="65"/>
      <c r="BC483" s="65"/>
      <c r="BD483" s="125"/>
      <c r="BE483" s="125"/>
      <c r="BF483" s="126"/>
      <c r="BG483" s="126"/>
      <c r="BH483" s="126"/>
      <c r="BI483" s="125"/>
      <c r="BJ483" s="125"/>
      <c r="BK483" s="125"/>
      <c r="BL483" s="125"/>
      <c r="BM483" s="125"/>
      <c r="BN483" s="125"/>
      <c r="BO483" s="129"/>
      <c r="BP483" s="66"/>
      <c r="BQ483" s="129"/>
      <c r="BR483" s="125"/>
      <c r="BS483" s="125"/>
      <c r="BT483" s="125"/>
      <c r="BU483" s="125"/>
      <c r="BV483" s="125"/>
      <c r="BW483" s="125"/>
      <c r="BX483" s="126"/>
      <c r="BY483" s="126"/>
      <c r="BZ483" s="126"/>
      <c r="CA483" s="127"/>
      <c r="CB483" s="128"/>
    </row>
    <row r="484" spans="1:80" x14ac:dyDescent="0.3">
      <c r="A484" s="65"/>
      <c r="B484" s="72"/>
      <c r="C484" s="73"/>
      <c r="D484" s="74"/>
      <c r="E484" s="74"/>
      <c r="F484" s="74"/>
      <c r="G484" s="75"/>
      <c r="H484" s="75"/>
      <c r="I484" s="75"/>
      <c r="J484" s="75"/>
      <c r="K484" s="75"/>
      <c r="L484" s="75"/>
      <c r="M484" s="80"/>
      <c r="N484" s="194"/>
      <c r="O484" s="70"/>
      <c r="P484" s="70"/>
      <c r="Q484" s="70"/>
      <c r="R484" s="70"/>
      <c r="S484" s="70"/>
      <c r="T484" s="70"/>
      <c r="U484" s="70"/>
      <c r="V484" s="71"/>
      <c r="W484" s="71"/>
      <c r="X484" s="71"/>
      <c r="Y484" s="70"/>
      <c r="Z484" s="70"/>
      <c r="AA484" s="65"/>
      <c r="AB484" s="65"/>
      <c r="AC484" s="125"/>
      <c r="AD484" s="125"/>
      <c r="AE484" s="126"/>
      <c r="AF484" s="126"/>
      <c r="AG484" s="126"/>
      <c r="AH484" s="125"/>
      <c r="AI484" s="125"/>
      <c r="AJ484" s="125"/>
      <c r="AK484" s="125"/>
      <c r="AL484" s="125"/>
      <c r="AM484" s="125"/>
      <c r="AN484" s="125"/>
      <c r="AO484" s="66"/>
      <c r="AP484" s="125"/>
      <c r="AQ484" s="125"/>
      <c r="AR484" s="125"/>
      <c r="AS484" s="125"/>
      <c r="AT484" s="125"/>
      <c r="AU484" s="125"/>
      <c r="AV484" s="125"/>
      <c r="AW484" s="126"/>
      <c r="AX484" s="126"/>
      <c r="AY484" s="126"/>
      <c r="AZ484" s="127"/>
      <c r="BA484" s="128"/>
      <c r="BB484" s="65"/>
      <c r="BC484" s="65"/>
      <c r="BD484" s="125"/>
      <c r="BE484" s="125"/>
      <c r="BF484" s="126"/>
      <c r="BG484" s="126"/>
      <c r="BH484" s="126"/>
      <c r="BI484" s="125"/>
      <c r="BJ484" s="125"/>
      <c r="BK484" s="125"/>
      <c r="BL484" s="125"/>
      <c r="BM484" s="125"/>
      <c r="BN484" s="125"/>
      <c r="BO484" s="129"/>
      <c r="BP484" s="66"/>
      <c r="BQ484" s="129"/>
      <c r="BR484" s="125"/>
      <c r="BS484" s="125"/>
      <c r="BT484" s="125"/>
      <c r="BU484" s="125"/>
      <c r="BV484" s="125"/>
      <c r="BW484" s="125"/>
      <c r="BX484" s="126"/>
      <c r="BY484" s="126"/>
      <c r="BZ484" s="126"/>
      <c r="CA484" s="127"/>
      <c r="CB484" s="128"/>
    </row>
    <row r="485" spans="1:80" x14ac:dyDescent="0.3">
      <c r="A485" s="65"/>
      <c r="B485" s="72"/>
      <c r="C485" s="73"/>
      <c r="D485" s="74"/>
      <c r="E485" s="74"/>
      <c r="F485" s="74"/>
      <c r="G485" s="75"/>
      <c r="H485" s="75"/>
      <c r="I485" s="75"/>
      <c r="J485" s="75"/>
      <c r="K485" s="75"/>
      <c r="L485" s="75"/>
      <c r="M485" s="80"/>
      <c r="N485" s="194"/>
      <c r="O485" s="70"/>
      <c r="P485" s="70"/>
      <c r="Q485" s="70"/>
      <c r="R485" s="70"/>
      <c r="S485" s="70"/>
      <c r="T485" s="70"/>
      <c r="U485" s="70"/>
      <c r="V485" s="71"/>
      <c r="W485" s="71"/>
      <c r="X485" s="71"/>
      <c r="Y485" s="70"/>
      <c r="Z485" s="70"/>
      <c r="AA485" s="65"/>
      <c r="AB485" s="65"/>
      <c r="AC485" s="125"/>
      <c r="AD485" s="125"/>
      <c r="AE485" s="126"/>
      <c r="AF485" s="126"/>
      <c r="AG485" s="126"/>
      <c r="AH485" s="125"/>
      <c r="AI485" s="125"/>
      <c r="AJ485" s="125"/>
      <c r="AK485" s="125"/>
      <c r="AL485" s="125"/>
      <c r="AM485" s="125"/>
      <c r="AN485" s="125"/>
      <c r="AO485" s="66"/>
      <c r="AP485" s="125"/>
      <c r="AQ485" s="125"/>
      <c r="AR485" s="125"/>
      <c r="AS485" s="125"/>
      <c r="AT485" s="125"/>
      <c r="AU485" s="125"/>
      <c r="AV485" s="125"/>
      <c r="AW485" s="126"/>
      <c r="AX485" s="126"/>
      <c r="AY485" s="126"/>
      <c r="AZ485" s="127"/>
      <c r="BA485" s="128"/>
      <c r="BB485" s="65"/>
      <c r="BC485" s="65"/>
      <c r="BD485" s="125"/>
      <c r="BE485" s="125"/>
      <c r="BF485" s="126"/>
      <c r="BG485" s="126"/>
      <c r="BH485" s="126"/>
      <c r="BI485" s="125"/>
      <c r="BJ485" s="125"/>
      <c r="BK485" s="125"/>
      <c r="BL485" s="125"/>
      <c r="BM485" s="125"/>
      <c r="BN485" s="125"/>
      <c r="BO485" s="129"/>
      <c r="BP485" s="66"/>
      <c r="BQ485" s="129"/>
      <c r="BR485" s="125"/>
      <c r="BS485" s="125"/>
      <c r="BT485" s="125"/>
      <c r="BU485" s="125"/>
      <c r="BV485" s="125"/>
      <c r="BW485" s="125"/>
      <c r="BX485" s="126"/>
      <c r="BY485" s="126"/>
      <c r="BZ485" s="126"/>
      <c r="CA485" s="127"/>
      <c r="CB485" s="128"/>
    </row>
    <row r="486" spans="1:80" x14ac:dyDescent="0.3">
      <c r="A486" s="65"/>
      <c r="B486" s="72"/>
      <c r="C486" s="73"/>
      <c r="D486" s="74"/>
      <c r="E486" s="74"/>
      <c r="F486" s="74"/>
      <c r="G486" s="75"/>
      <c r="H486" s="75"/>
      <c r="I486" s="75"/>
      <c r="J486" s="75"/>
      <c r="K486" s="75"/>
      <c r="L486" s="75"/>
      <c r="M486" s="80"/>
      <c r="N486" s="194"/>
      <c r="O486" s="70"/>
      <c r="P486" s="70"/>
      <c r="Q486" s="70"/>
      <c r="R486" s="70"/>
      <c r="S486" s="70"/>
      <c r="T486" s="70"/>
      <c r="U486" s="70"/>
      <c r="V486" s="71"/>
      <c r="W486" s="71"/>
      <c r="X486" s="71"/>
      <c r="Y486" s="70"/>
      <c r="Z486" s="70"/>
      <c r="AA486" s="65"/>
      <c r="AB486" s="65"/>
      <c r="AC486" s="125"/>
      <c r="AD486" s="125"/>
      <c r="AE486" s="126"/>
      <c r="AF486" s="126"/>
      <c r="AG486" s="126"/>
      <c r="AH486" s="125"/>
      <c r="AI486" s="125"/>
      <c r="AJ486" s="125"/>
      <c r="AK486" s="125"/>
      <c r="AL486" s="125"/>
      <c r="AM486" s="125"/>
      <c r="AN486" s="125"/>
      <c r="AO486" s="66"/>
      <c r="AP486" s="125"/>
      <c r="AQ486" s="125"/>
      <c r="AR486" s="125"/>
      <c r="AS486" s="125"/>
      <c r="AT486" s="125"/>
      <c r="AU486" s="125"/>
      <c r="AV486" s="125"/>
      <c r="AW486" s="126"/>
      <c r="AX486" s="126"/>
      <c r="AY486" s="126"/>
      <c r="AZ486" s="127"/>
      <c r="BA486" s="128"/>
      <c r="BB486" s="65"/>
      <c r="BC486" s="65"/>
      <c r="BD486" s="125"/>
      <c r="BE486" s="125"/>
      <c r="BF486" s="126"/>
      <c r="BG486" s="126"/>
      <c r="BH486" s="126"/>
      <c r="BI486" s="125"/>
      <c r="BJ486" s="125"/>
      <c r="BK486" s="125"/>
      <c r="BL486" s="125"/>
      <c r="BM486" s="125"/>
      <c r="BN486" s="125"/>
      <c r="BO486" s="129"/>
      <c r="BP486" s="66"/>
      <c r="BQ486" s="129"/>
      <c r="BR486" s="125"/>
      <c r="BS486" s="125"/>
      <c r="BT486" s="125"/>
      <c r="BU486" s="125"/>
      <c r="BV486" s="125"/>
      <c r="BW486" s="125"/>
      <c r="BX486" s="126"/>
      <c r="BY486" s="126"/>
      <c r="BZ486" s="126"/>
      <c r="CA486" s="127"/>
      <c r="CB486" s="128"/>
    </row>
    <row r="487" spans="1:80" x14ac:dyDescent="0.3">
      <c r="A487" s="65"/>
      <c r="B487" s="72"/>
      <c r="C487" s="73"/>
      <c r="D487" s="74"/>
      <c r="E487" s="74"/>
      <c r="F487" s="74"/>
      <c r="G487" s="75"/>
      <c r="H487" s="75"/>
      <c r="I487" s="75"/>
      <c r="J487" s="75"/>
      <c r="K487" s="75"/>
      <c r="L487" s="75"/>
      <c r="M487" s="80"/>
      <c r="N487" s="194"/>
      <c r="O487" s="70"/>
      <c r="P487" s="70"/>
      <c r="Q487" s="70"/>
      <c r="R487" s="70"/>
      <c r="S487" s="70"/>
      <c r="T487" s="70"/>
      <c r="U487" s="70"/>
      <c r="V487" s="71"/>
      <c r="W487" s="71"/>
      <c r="X487" s="71"/>
      <c r="Y487" s="70"/>
      <c r="Z487" s="70"/>
      <c r="AA487" s="65"/>
      <c r="AB487" s="65"/>
      <c r="AC487" s="125"/>
      <c r="AD487" s="125"/>
      <c r="AE487" s="126"/>
      <c r="AF487" s="126"/>
      <c r="AG487" s="126"/>
      <c r="AH487" s="125"/>
      <c r="AI487" s="125"/>
      <c r="AJ487" s="125"/>
      <c r="AK487" s="125"/>
      <c r="AL487" s="125"/>
      <c r="AM487" s="125"/>
      <c r="AN487" s="125"/>
      <c r="AO487" s="66"/>
      <c r="AP487" s="125"/>
      <c r="AQ487" s="125"/>
      <c r="AR487" s="125"/>
      <c r="AS487" s="125"/>
      <c r="AT487" s="125"/>
      <c r="AU487" s="125"/>
      <c r="AV487" s="125"/>
      <c r="AW487" s="126"/>
      <c r="AX487" s="126"/>
      <c r="AY487" s="126"/>
      <c r="AZ487" s="127"/>
      <c r="BA487" s="128"/>
      <c r="BB487" s="65"/>
      <c r="BC487" s="65"/>
      <c r="BD487" s="125"/>
      <c r="BE487" s="125"/>
      <c r="BF487" s="126"/>
      <c r="BG487" s="126"/>
      <c r="BH487" s="126"/>
      <c r="BI487" s="125"/>
      <c r="BJ487" s="125"/>
      <c r="BK487" s="125"/>
      <c r="BL487" s="125"/>
      <c r="BM487" s="125"/>
      <c r="BN487" s="125"/>
      <c r="BO487" s="129"/>
      <c r="BP487" s="66"/>
      <c r="BQ487" s="129"/>
      <c r="BR487" s="125"/>
      <c r="BS487" s="125"/>
      <c r="BT487" s="125"/>
      <c r="BU487" s="125"/>
      <c r="BV487" s="125"/>
      <c r="BW487" s="125"/>
      <c r="BX487" s="126"/>
      <c r="BY487" s="126"/>
      <c r="BZ487" s="126"/>
      <c r="CA487" s="127"/>
      <c r="CB487" s="128"/>
    </row>
    <row r="488" spans="1:80" x14ac:dyDescent="0.3">
      <c r="A488" s="65"/>
      <c r="B488" s="72"/>
      <c r="C488" s="73"/>
      <c r="D488" s="74"/>
      <c r="E488" s="74"/>
      <c r="F488" s="74"/>
      <c r="G488" s="75"/>
      <c r="H488" s="75"/>
      <c r="I488" s="75"/>
      <c r="J488" s="75"/>
      <c r="K488" s="75"/>
      <c r="L488" s="75"/>
      <c r="M488" s="80"/>
      <c r="N488" s="194"/>
      <c r="O488" s="70"/>
      <c r="P488" s="70"/>
      <c r="Q488" s="70"/>
      <c r="R488" s="70"/>
      <c r="S488" s="70"/>
      <c r="T488" s="70"/>
      <c r="U488" s="70"/>
      <c r="V488" s="71"/>
      <c r="W488" s="71"/>
      <c r="X488" s="71"/>
      <c r="Y488" s="70"/>
      <c r="Z488" s="70"/>
      <c r="AA488" s="65"/>
      <c r="AB488" s="65"/>
      <c r="AC488" s="125"/>
      <c r="AD488" s="125"/>
      <c r="AE488" s="126"/>
      <c r="AF488" s="126"/>
      <c r="AG488" s="126"/>
      <c r="AH488" s="125"/>
      <c r="AI488" s="125"/>
      <c r="AJ488" s="125"/>
      <c r="AK488" s="125"/>
      <c r="AL488" s="125"/>
      <c r="AM488" s="125"/>
      <c r="AN488" s="125"/>
      <c r="AO488" s="66"/>
      <c r="AP488" s="125"/>
      <c r="AQ488" s="125"/>
      <c r="AR488" s="125"/>
      <c r="AS488" s="125"/>
      <c r="AT488" s="125"/>
      <c r="AU488" s="125"/>
      <c r="AV488" s="125"/>
      <c r="AW488" s="126"/>
      <c r="AX488" s="126"/>
      <c r="AY488" s="126"/>
      <c r="AZ488" s="127"/>
      <c r="BA488" s="128"/>
      <c r="BB488" s="65"/>
      <c r="BC488" s="65"/>
      <c r="BD488" s="125"/>
      <c r="BE488" s="125"/>
      <c r="BF488" s="126"/>
      <c r="BG488" s="126"/>
      <c r="BH488" s="126"/>
      <c r="BI488" s="125"/>
      <c r="BJ488" s="125"/>
      <c r="BK488" s="125"/>
      <c r="BL488" s="125"/>
      <c r="BM488" s="125"/>
      <c r="BN488" s="125"/>
      <c r="BO488" s="129"/>
      <c r="BP488" s="66"/>
      <c r="BQ488" s="129"/>
      <c r="BR488" s="125"/>
      <c r="BS488" s="125"/>
      <c r="BT488" s="125"/>
      <c r="BU488" s="125"/>
      <c r="BV488" s="125"/>
      <c r="BW488" s="125"/>
      <c r="BX488" s="126"/>
      <c r="BY488" s="126"/>
      <c r="BZ488" s="126"/>
      <c r="CA488" s="127"/>
      <c r="CB488" s="128"/>
    </row>
    <row r="489" spans="1:80" x14ac:dyDescent="0.3">
      <c r="A489" s="65"/>
      <c r="B489" s="72"/>
      <c r="C489" s="73"/>
      <c r="D489" s="74"/>
      <c r="E489" s="74"/>
      <c r="F489" s="74"/>
      <c r="G489" s="75"/>
      <c r="H489" s="75"/>
      <c r="I489" s="75"/>
      <c r="J489" s="75"/>
      <c r="K489" s="75"/>
      <c r="L489" s="75"/>
      <c r="M489" s="80"/>
      <c r="N489" s="194"/>
      <c r="O489" s="70"/>
      <c r="P489" s="70"/>
      <c r="Q489" s="70"/>
      <c r="R489" s="70"/>
      <c r="S489" s="70"/>
      <c r="T489" s="70"/>
      <c r="U489" s="70"/>
      <c r="V489" s="71"/>
      <c r="W489" s="71"/>
      <c r="X489" s="71"/>
      <c r="Y489" s="70"/>
      <c r="Z489" s="70"/>
      <c r="AA489" s="65"/>
      <c r="AB489" s="65"/>
      <c r="AC489" s="125"/>
      <c r="AD489" s="125"/>
      <c r="AE489" s="126"/>
      <c r="AF489" s="126"/>
      <c r="AG489" s="126"/>
      <c r="AH489" s="125"/>
      <c r="AI489" s="125"/>
      <c r="AJ489" s="125"/>
      <c r="AK489" s="125"/>
      <c r="AL489" s="125"/>
      <c r="AM489" s="125"/>
      <c r="AN489" s="125"/>
      <c r="AO489" s="66"/>
      <c r="AP489" s="125"/>
      <c r="AQ489" s="125"/>
      <c r="AR489" s="125"/>
      <c r="AS489" s="125"/>
      <c r="AT489" s="125"/>
      <c r="AU489" s="125"/>
      <c r="AV489" s="125"/>
      <c r="AW489" s="126"/>
      <c r="AX489" s="126"/>
      <c r="AY489" s="126"/>
      <c r="AZ489" s="127"/>
      <c r="BA489" s="128"/>
      <c r="BB489" s="65"/>
      <c r="BC489" s="65"/>
      <c r="BD489" s="125"/>
      <c r="BE489" s="125"/>
      <c r="BF489" s="126"/>
      <c r="BG489" s="126"/>
      <c r="BH489" s="126"/>
      <c r="BI489" s="125"/>
      <c r="BJ489" s="125"/>
      <c r="BK489" s="125"/>
      <c r="BL489" s="125"/>
      <c r="BM489" s="125"/>
      <c r="BN489" s="125"/>
      <c r="BO489" s="129"/>
      <c r="BP489" s="66"/>
      <c r="BQ489" s="129"/>
      <c r="BR489" s="125"/>
      <c r="BS489" s="125"/>
      <c r="BT489" s="125"/>
      <c r="BU489" s="125"/>
      <c r="BV489" s="125"/>
      <c r="BW489" s="125"/>
      <c r="BX489" s="126"/>
      <c r="BY489" s="126"/>
      <c r="BZ489" s="126"/>
      <c r="CA489" s="127"/>
      <c r="CB489" s="128"/>
    </row>
    <row r="490" spans="1:80" x14ac:dyDescent="0.3">
      <c r="A490" s="65"/>
      <c r="B490" s="65"/>
      <c r="C490" s="65"/>
      <c r="D490" s="65"/>
      <c r="E490" s="65"/>
      <c r="F490" s="65"/>
      <c r="G490" s="65"/>
      <c r="H490" s="65"/>
      <c r="I490" s="65"/>
      <c r="J490" s="65"/>
      <c r="K490" s="65"/>
      <c r="L490" s="65"/>
      <c r="M490" s="99"/>
      <c r="N490" s="66"/>
      <c r="O490" s="99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5"/>
      <c r="AC490" s="125"/>
      <c r="AD490" s="125"/>
      <c r="AE490" s="126"/>
      <c r="AF490" s="126"/>
      <c r="AG490" s="126"/>
      <c r="AH490" s="125"/>
      <c r="AI490" s="125"/>
      <c r="AJ490" s="125"/>
      <c r="AK490" s="125"/>
      <c r="AL490" s="125"/>
      <c r="AM490" s="125"/>
      <c r="AN490" s="125"/>
      <c r="AO490" s="66"/>
      <c r="AP490" s="125"/>
      <c r="AQ490" s="125"/>
      <c r="AR490" s="125"/>
      <c r="AS490" s="125"/>
      <c r="AT490" s="125"/>
      <c r="AU490" s="125"/>
      <c r="AV490" s="125"/>
      <c r="AW490" s="126"/>
      <c r="AX490" s="126"/>
      <c r="AY490" s="126"/>
      <c r="AZ490" s="127"/>
      <c r="BA490" s="128"/>
      <c r="BB490" s="65"/>
      <c r="BC490" s="65"/>
      <c r="BD490" s="125"/>
      <c r="BE490" s="125"/>
      <c r="BF490" s="126"/>
      <c r="BG490" s="126"/>
      <c r="BH490" s="126"/>
      <c r="BI490" s="125"/>
      <c r="BJ490" s="125"/>
      <c r="BK490" s="125"/>
      <c r="BL490" s="125"/>
      <c r="BM490" s="125"/>
      <c r="BN490" s="125"/>
      <c r="BO490" s="129"/>
      <c r="BP490" s="66"/>
      <c r="BQ490" s="129"/>
      <c r="BR490" s="125"/>
      <c r="BS490" s="125"/>
      <c r="BT490" s="125"/>
      <c r="BU490" s="125"/>
      <c r="BV490" s="125"/>
      <c r="BW490" s="125"/>
      <c r="BX490" s="126"/>
      <c r="BY490" s="126"/>
      <c r="BZ490" s="126"/>
      <c r="CA490" s="127"/>
      <c r="CB490" s="128"/>
    </row>
    <row r="491" spans="1:80" x14ac:dyDescent="0.3">
      <c r="A491" s="65"/>
      <c r="B491" s="68"/>
      <c r="C491" s="68"/>
      <c r="D491" s="68"/>
      <c r="E491" s="68"/>
      <c r="F491" s="68"/>
      <c r="G491" s="68"/>
      <c r="H491" s="68"/>
      <c r="I491" s="68"/>
      <c r="J491" s="68"/>
      <c r="K491" s="68"/>
      <c r="L491" s="68"/>
      <c r="M491" s="87"/>
      <c r="N491" s="68"/>
      <c r="O491" s="87"/>
      <c r="P491" s="68"/>
      <c r="Q491" s="68"/>
      <c r="R491" s="68"/>
      <c r="S491" s="68"/>
      <c r="T491" s="68"/>
      <c r="U491" s="68"/>
      <c r="V491" s="68"/>
      <c r="W491" s="68"/>
      <c r="X491" s="68"/>
      <c r="Y491" s="68"/>
      <c r="Z491" s="68"/>
      <c r="AA491" s="65"/>
      <c r="AB491" s="65"/>
      <c r="AC491" s="125"/>
      <c r="AD491" s="125"/>
      <c r="AE491" s="126"/>
      <c r="AF491" s="126"/>
      <c r="AG491" s="126"/>
      <c r="AH491" s="125"/>
      <c r="AI491" s="125"/>
      <c r="AJ491" s="125"/>
      <c r="AK491" s="125"/>
      <c r="AL491" s="125"/>
      <c r="AM491" s="125"/>
      <c r="AN491" s="125"/>
      <c r="AO491" s="66"/>
      <c r="AP491" s="125"/>
      <c r="AQ491" s="125"/>
      <c r="AR491" s="125"/>
      <c r="AS491" s="125"/>
      <c r="AT491" s="125"/>
      <c r="AU491" s="125"/>
      <c r="AV491" s="125"/>
      <c r="AW491" s="126"/>
      <c r="AX491" s="126"/>
      <c r="AY491" s="126"/>
      <c r="AZ491" s="127"/>
      <c r="BA491" s="128"/>
      <c r="BB491" s="65"/>
      <c r="BC491" s="65"/>
      <c r="BD491" s="125"/>
      <c r="BE491" s="125"/>
      <c r="BF491" s="126"/>
      <c r="BG491" s="126"/>
      <c r="BH491" s="126"/>
      <c r="BI491" s="125"/>
      <c r="BJ491" s="125"/>
      <c r="BK491" s="125"/>
      <c r="BL491" s="125"/>
      <c r="BM491" s="125"/>
      <c r="BN491" s="125"/>
      <c r="BO491" s="129"/>
      <c r="BP491" s="66"/>
      <c r="BQ491" s="129"/>
      <c r="BR491" s="125"/>
      <c r="BS491" s="125"/>
      <c r="BT491" s="125"/>
      <c r="BU491" s="125"/>
      <c r="BV491" s="125"/>
      <c r="BW491" s="125"/>
      <c r="BX491" s="126"/>
      <c r="BY491" s="126"/>
      <c r="BZ491" s="126"/>
      <c r="CA491" s="127"/>
      <c r="CB491" s="128"/>
    </row>
    <row r="492" spans="1:80" x14ac:dyDescent="0.3">
      <c r="A492" s="65"/>
      <c r="B492" s="77"/>
      <c r="C492" s="77"/>
      <c r="D492" s="78"/>
      <c r="E492" s="78"/>
      <c r="F492" s="78"/>
      <c r="G492" s="79"/>
      <c r="H492" s="79"/>
      <c r="I492" s="79"/>
      <c r="J492" s="79"/>
      <c r="K492" s="79"/>
      <c r="L492" s="79"/>
      <c r="M492" s="80"/>
      <c r="N492" s="68"/>
      <c r="O492" s="80"/>
      <c r="P492" s="79"/>
      <c r="Q492" s="79"/>
      <c r="R492" s="79"/>
      <c r="S492" s="79"/>
      <c r="T492" s="79"/>
      <c r="U492" s="79"/>
      <c r="V492" s="78"/>
      <c r="W492" s="78"/>
      <c r="X492" s="78"/>
      <c r="Y492" s="77"/>
      <c r="Z492" s="77"/>
      <c r="AA492" s="65"/>
      <c r="AB492" s="65"/>
      <c r="AC492" s="125"/>
      <c r="AD492" s="125"/>
      <c r="AE492" s="126"/>
      <c r="AF492" s="126"/>
      <c r="AG492" s="126"/>
      <c r="AH492" s="125"/>
      <c r="AI492" s="125"/>
      <c r="AJ492" s="125"/>
      <c r="AK492" s="125"/>
      <c r="AL492" s="125"/>
      <c r="AM492" s="125"/>
      <c r="AN492" s="125"/>
      <c r="AO492" s="66"/>
      <c r="AP492" s="125"/>
      <c r="AQ492" s="125"/>
      <c r="AR492" s="125"/>
      <c r="AS492" s="125"/>
      <c r="AT492" s="125"/>
      <c r="AU492" s="125"/>
      <c r="AV492" s="125"/>
      <c r="AW492" s="126"/>
      <c r="AX492" s="126"/>
      <c r="AY492" s="126"/>
      <c r="AZ492" s="127"/>
      <c r="BA492" s="128"/>
      <c r="BB492" s="65"/>
      <c r="BC492" s="65"/>
      <c r="BD492" s="125"/>
      <c r="BE492" s="125"/>
      <c r="BF492" s="126"/>
      <c r="BG492" s="126"/>
      <c r="BH492" s="126"/>
      <c r="BI492" s="125"/>
      <c r="BJ492" s="125"/>
      <c r="BK492" s="125"/>
      <c r="BL492" s="125"/>
      <c r="BM492" s="125"/>
      <c r="BN492" s="125"/>
      <c r="BO492" s="129"/>
      <c r="BP492" s="66"/>
      <c r="BQ492" s="129"/>
      <c r="BR492" s="125"/>
      <c r="BS492" s="125"/>
      <c r="BT492" s="125"/>
      <c r="BU492" s="125"/>
      <c r="BV492" s="125"/>
      <c r="BW492" s="125"/>
      <c r="BX492" s="126"/>
      <c r="BY492" s="126"/>
      <c r="BZ492" s="126"/>
      <c r="CA492" s="127"/>
      <c r="CB492" s="128"/>
    </row>
    <row r="493" spans="1:80" x14ac:dyDescent="0.3">
      <c r="A493" s="65"/>
      <c r="B493" s="72"/>
      <c r="C493" s="72"/>
      <c r="D493" s="78"/>
      <c r="E493" s="78"/>
      <c r="F493" s="78"/>
      <c r="G493" s="80"/>
      <c r="H493" s="80"/>
      <c r="I493" s="80"/>
      <c r="J493" s="80"/>
      <c r="K493" s="80"/>
      <c r="L493" s="80"/>
      <c r="M493" s="80"/>
      <c r="N493" s="81"/>
      <c r="O493" s="80"/>
      <c r="P493" s="80"/>
      <c r="Q493" s="80"/>
      <c r="R493" s="80"/>
      <c r="S493" s="80"/>
      <c r="T493" s="80"/>
      <c r="U493" s="80"/>
      <c r="V493" s="78"/>
      <c r="W493" s="78"/>
      <c r="X493" s="78"/>
      <c r="Y493" s="72"/>
      <c r="Z493" s="72"/>
      <c r="AA493" s="65"/>
      <c r="AB493" s="65"/>
      <c r="AC493" s="125"/>
      <c r="AD493" s="125"/>
      <c r="AE493" s="126"/>
      <c r="AF493" s="126"/>
      <c r="AG493" s="126"/>
      <c r="AH493" s="125"/>
      <c r="AI493" s="125"/>
      <c r="AJ493" s="125"/>
      <c r="AK493" s="125"/>
      <c r="AL493" s="125"/>
      <c r="AM493" s="125"/>
      <c r="AN493" s="125"/>
      <c r="AO493" s="66"/>
      <c r="AP493" s="125"/>
      <c r="AQ493" s="125"/>
      <c r="AR493" s="125"/>
      <c r="AS493" s="125"/>
      <c r="AT493" s="125"/>
      <c r="AU493" s="125"/>
      <c r="AV493" s="125"/>
      <c r="AW493" s="126"/>
      <c r="AX493" s="126"/>
      <c r="AY493" s="126"/>
      <c r="AZ493" s="127"/>
      <c r="BA493" s="128"/>
      <c r="BB493" s="65"/>
      <c r="BC493" s="65"/>
      <c r="BD493" s="125"/>
      <c r="BE493" s="125"/>
      <c r="BF493" s="126"/>
      <c r="BG493" s="126"/>
      <c r="BH493" s="126"/>
      <c r="BI493" s="125"/>
      <c r="BJ493" s="125"/>
      <c r="BK493" s="125"/>
      <c r="BL493" s="125"/>
      <c r="BM493" s="125"/>
      <c r="BN493" s="125"/>
      <c r="BO493" s="129"/>
      <c r="BP493" s="66"/>
      <c r="BQ493" s="129"/>
      <c r="BR493" s="125"/>
      <c r="BS493" s="125"/>
      <c r="BT493" s="125"/>
      <c r="BU493" s="125"/>
      <c r="BV493" s="125"/>
      <c r="BW493" s="125"/>
      <c r="BX493" s="126"/>
      <c r="BY493" s="126"/>
      <c r="BZ493" s="126"/>
      <c r="CA493" s="127"/>
      <c r="CB493" s="128"/>
    </row>
    <row r="494" spans="1:80" x14ac:dyDescent="0.3">
      <c r="A494" s="65"/>
      <c r="B494" s="125"/>
      <c r="C494" s="125"/>
      <c r="D494" s="126"/>
      <c r="E494" s="126"/>
      <c r="F494" s="126"/>
      <c r="G494" s="125"/>
      <c r="H494" s="125"/>
      <c r="I494" s="125"/>
      <c r="J494" s="125"/>
      <c r="K494" s="125"/>
      <c r="L494" s="125"/>
      <c r="M494" s="125"/>
      <c r="N494" s="66"/>
      <c r="O494" s="125"/>
      <c r="P494" s="125"/>
      <c r="Q494" s="125"/>
      <c r="R494" s="125"/>
      <c r="S494" s="125"/>
      <c r="T494" s="125"/>
      <c r="U494" s="125"/>
      <c r="V494" s="126"/>
      <c r="W494" s="126"/>
      <c r="X494" s="126"/>
      <c r="Y494" s="127"/>
      <c r="Z494" s="128"/>
      <c r="AA494" s="65"/>
      <c r="AB494" s="65"/>
      <c r="AC494" s="125"/>
      <c r="AD494" s="125"/>
      <c r="AE494" s="126"/>
      <c r="AF494" s="126"/>
      <c r="AG494" s="126"/>
      <c r="AH494" s="125"/>
      <c r="AI494" s="125"/>
      <c r="AJ494" s="125"/>
      <c r="AK494" s="125"/>
      <c r="AL494" s="125"/>
      <c r="AM494" s="125"/>
      <c r="AN494" s="125"/>
      <c r="AO494" s="66"/>
      <c r="AP494" s="125"/>
      <c r="AQ494" s="125"/>
      <c r="AR494" s="125"/>
      <c r="AS494" s="125"/>
      <c r="AT494" s="125"/>
      <c r="AU494" s="125"/>
      <c r="AV494" s="125"/>
      <c r="AW494" s="126"/>
      <c r="AX494" s="126"/>
      <c r="AY494" s="126"/>
      <c r="AZ494" s="127"/>
      <c r="BA494" s="128"/>
      <c r="BB494" s="65"/>
      <c r="BC494" s="65"/>
      <c r="BD494" s="125"/>
      <c r="BE494" s="125"/>
      <c r="BF494" s="126"/>
      <c r="BG494" s="126"/>
      <c r="BH494" s="126"/>
      <c r="BI494" s="125"/>
      <c r="BJ494" s="125"/>
      <c r="BK494" s="125"/>
      <c r="BL494" s="125"/>
      <c r="BM494" s="125"/>
      <c r="BN494" s="125"/>
      <c r="BO494" s="129"/>
      <c r="BP494" s="66"/>
      <c r="BQ494" s="129"/>
      <c r="BR494" s="125"/>
      <c r="BS494" s="125"/>
      <c r="BT494" s="125"/>
      <c r="BU494" s="125"/>
      <c r="BV494" s="125"/>
      <c r="BW494" s="125"/>
      <c r="BX494" s="126"/>
      <c r="BY494" s="126"/>
      <c r="BZ494" s="126"/>
      <c r="CA494" s="127"/>
      <c r="CB494" s="128"/>
    </row>
    <row r="495" spans="1:80" x14ac:dyDescent="0.3">
      <c r="A495" s="65"/>
      <c r="B495" s="223"/>
      <c r="C495" s="224"/>
      <c r="D495" s="65"/>
      <c r="E495" s="65"/>
      <c r="F495" s="223"/>
      <c r="G495" s="224"/>
      <c r="H495" s="65"/>
      <c r="I495" s="65"/>
      <c r="J495" s="223"/>
      <c r="K495" s="224"/>
      <c r="L495" s="65"/>
      <c r="M495" s="233"/>
      <c r="N495" s="233"/>
      <c r="O495" s="233"/>
      <c r="P495" s="65"/>
      <c r="Q495" s="223"/>
      <c r="R495" s="224"/>
      <c r="S495" s="65"/>
      <c r="T495" s="65"/>
      <c r="U495" s="223"/>
      <c r="V495" s="224"/>
      <c r="W495" s="65"/>
      <c r="X495" s="65"/>
      <c r="Y495" s="223"/>
      <c r="Z495" s="224"/>
      <c r="AA495" s="65"/>
      <c r="AB495" s="65"/>
      <c r="AC495" s="125"/>
      <c r="AD495" s="125"/>
      <c r="AE495" s="126"/>
      <c r="AF495" s="126"/>
      <c r="AG495" s="126"/>
      <c r="AH495" s="125"/>
      <c r="AI495" s="125"/>
      <c r="AJ495" s="125"/>
      <c r="AK495" s="125"/>
      <c r="AL495" s="125"/>
      <c r="AM495" s="125"/>
      <c r="AN495" s="125"/>
      <c r="AO495" s="66"/>
      <c r="AP495" s="125"/>
      <c r="AQ495" s="125"/>
      <c r="AR495" s="125"/>
      <c r="AS495" s="125"/>
      <c r="AT495" s="125"/>
      <c r="AU495" s="125"/>
      <c r="AV495" s="125"/>
      <c r="AW495" s="126"/>
      <c r="AX495" s="126"/>
      <c r="AY495" s="126"/>
      <c r="AZ495" s="127"/>
      <c r="BA495" s="128"/>
      <c r="BB495" s="65"/>
      <c r="BC495" s="65"/>
      <c r="BD495" s="125"/>
      <c r="BE495" s="125"/>
      <c r="BF495" s="126"/>
      <c r="BG495" s="126"/>
      <c r="BH495" s="126"/>
      <c r="BI495" s="125"/>
      <c r="BJ495" s="125"/>
      <c r="BK495" s="125"/>
      <c r="BL495" s="125"/>
      <c r="BM495" s="125"/>
      <c r="BN495" s="125"/>
      <c r="BO495" s="129"/>
      <c r="BP495" s="66"/>
      <c r="BQ495" s="129"/>
      <c r="BR495" s="125"/>
      <c r="BS495" s="125"/>
      <c r="BT495" s="125"/>
      <c r="BU495" s="125"/>
      <c r="BV495" s="125"/>
      <c r="BW495" s="125"/>
      <c r="BX495" s="126"/>
      <c r="BY495" s="126"/>
      <c r="BZ495" s="126"/>
      <c r="CA495" s="127"/>
      <c r="CB495" s="128"/>
    </row>
    <row r="496" spans="1:80" x14ac:dyDescent="0.3">
      <c r="A496" s="65"/>
      <c r="B496" s="225"/>
      <c r="C496" s="226"/>
      <c r="D496" s="65"/>
      <c r="E496" s="65"/>
      <c r="F496" s="227"/>
      <c r="G496" s="226"/>
      <c r="H496" s="65"/>
      <c r="I496" s="65"/>
      <c r="J496" s="228"/>
      <c r="K496" s="229"/>
      <c r="L496" s="65"/>
      <c r="M496" s="225"/>
      <c r="N496" s="230"/>
      <c r="O496" s="226"/>
      <c r="P496" s="65"/>
      <c r="Q496" s="231"/>
      <c r="R496" s="232"/>
      <c r="S496" s="76"/>
      <c r="T496" s="65"/>
      <c r="U496" s="225"/>
      <c r="V496" s="226"/>
      <c r="W496" s="65"/>
      <c r="X496" s="65"/>
      <c r="Y496" s="225"/>
      <c r="Z496" s="226"/>
      <c r="AA496" s="65"/>
      <c r="AB496" s="65"/>
      <c r="AC496" s="125"/>
      <c r="AD496" s="125"/>
      <c r="AE496" s="126"/>
      <c r="AF496" s="126"/>
      <c r="AG496" s="126"/>
      <c r="AH496" s="125"/>
      <c r="AI496" s="125"/>
      <c r="AJ496" s="125"/>
      <c r="AK496" s="125"/>
      <c r="AL496" s="125"/>
      <c r="AM496" s="125"/>
      <c r="AN496" s="125"/>
      <c r="AO496" s="66"/>
      <c r="AP496" s="125"/>
      <c r="AQ496" s="125"/>
      <c r="AR496" s="125"/>
      <c r="AS496" s="125"/>
      <c r="AT496" s="125"/>
      <c r="AU496" s="125"/>
      <c r="AV496" s="125"/>
      <c r="AW496" s="126"/>
      <c r="AX496" s="126"/>
      <c r="AY496" s="126"/>
      <c r="AZ496" s="127"/>
      <c r="BA496" s="128"/>
      <c r="BB496" s="65"/>
      <c r="BC496" s="65"/>
      <c r="BD496" s="125"/>
      <c r="BE496" s="125"/>
      <c r="BF496" s="126"/>
      <c r="BG496" s="126"/>
      <c r="BH496" s="126"/>
      <c r="BI496" s="125"/>
      <c r="BJ496" s="125"/>
      <c r="BK496" s="125"/>
      <c r="BL496" s="125"/>
      <c r="BM496" s="125"/>
      <c r="BN496" s="125"/>
      <c r="BO496" s="129"/>
      <c r="BP496" s="66"/>
      <c r="BQ496" s="129"/>
      <c r="BR496" s="125"/>
      <c r="BS496" s="125"/>
      <c r="BT496" s="125"/>
      <c r="BU496" s="125"/>
      <c r="BV496" s="125"/>
      <c r="BW496" s="125"/>
      <c r="BX496" s="126"/>
      <c r="BY496" s="126"/>
      <c r="BZ496" s="126"/>
      <c r="CA496" s="127"/>
      <c r="CB496" s="128"/>
    </row>
    <row r="497" spans="1:80" x14ac:dyDescent="0.3">
      <c r="A497" s="65"/>
      <c r="B497" s="65"/>
      <c r="C497" s="65"/>
      <c r="D497" s="65"/>
      <c r="E497" s="65"/>
      <c r="F497" s="65"/>
      <c r="G497" s="65"/>
      <c r="H497" s="65"/>
      <c r="I497" s="65"/>
      <c r="J497" s="65"/>
      <c r="K497" s="65"/>
      <c r="L497" s="65"/>
      <c r="M497" s="99"/>
      <c r="N497" s="66"/>
      <c r="O497" s="99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5"/>
      <c r="AC497" s="125"/>
      <c r="AD497" s="125"/>
      <c r="AE497" s="126"/>
      <c r="AF497" s="126"/>
      <c r="AG497" s="126"/>
      <c r="AH497" s="125"/>
      <c r="AI497" s="125"/>
      <c r="AJ497" s="125"/>
      <c r="AK497" s="125"/>
      <c r="AL497" s="125"/>
      <c r="AM497" s="125"/>
      <c r="AN497" s="125"/>
      <c r="AO497" s="82"/>
      <c r="AP497" s="125"/>
      <c r="AQ497" s="125"/>
      <c r="AR497" s="125"/>
      <c r="AS497" s="125"/>
      <c r="AT497" s="125"/>
      <c r="AU497" s="125"/>
      <c r="AV497" s="125"/>
      <c r="AW497" s="126"/>
      <c r="AX497" s="126"/>
      <c r="AY497" s="126"/>
      <c r="AZ497" s="125"/>
      <c r="BA497" s="125"/>
      <c r="BB497" s="65"/>
      <c r="BC497" s="65"/>
      <c r="BD497" s="125"/>
      <c r="BE497" s="125"/>
      <c r="BF497" s="126"/>
      <c r="BG497" s="126"/>
      <c r="BH497" s="126"/>
      <c r="BI497" s="125"/>
      <c r="BJ497" s="125"/>
      <c r="BK497" s="125"/>
      <c r="BL497" s="125"/>
      <c r="BM497" s="125"/>
      <c r="BN497" s="125"/>
      <c r="BO497" s="129"/>
      <c r="BP497" s="82"/>
      <c r="BQ497" s="129"/>
      <c r="BR497" s="125"/>
      <c r="BS497" s="125"/>
      <c r="BT497" s="125"/>
      <c r="BU497" s="125"/>
      <c r="BV497" s="125"/>
      <c r="BW497" s="125"/>
      <c r="BX497" s="126"/>
      <c r="BY497" s="126"/>
      <c r="BZ497" s="126"/>
      <c r="CA497" s="125"/>
      <c r="CB497" s="125"/>
    </row>
    <row r="498" spans="1:80" x14ac:dyDescent="0.3">
      <c r="A498" s="65"/>
      <c r="B498" s="65"/>
      <c r="C498" s="65"/>
      <c r="D498" s="65"/>
      <c r="E498" s="65"/>
      <c r="F498" s="65"/>
      <c r="G498" s="65"/>
      <c r="H498" s="65"/>
      <c r="I498" s="65"/>
      <c r="J498" s="65"/>
      <c r="K498" s="65"/>
      <c r="L498" s="65"/>
      <c r="M498" s="99"/>
      <c r="N498" s="66"/>
      <c r="O498" s="99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5"/>
      <c r="AC498" s="128"/>
      <c r="AD498" s="127"/>
      <c r="AE498" s="126"/>
      <c r="AF498" s="126"/>
      <c r="AG498" s="126"/>
      <c r="AH498" s="125"/>
      <c r="AI498" s="125"/>
      <c r="AJ498" s="125"/>
      <c r="AK498" s="125"/>
      <c r="AL498" s="125"/>
      <c r="AM498" s="125"/>
      <c r="AN498" s="125"/>
      <c r="AO498" s="66"/>
      <c r="AP498" s="125"/>
      <c r="AQ498" s="125"/>
      <c r="AR498" s="125"/>
      <c r="AS498" s="125"/>
      <c r="AT498" s="125"/>
      <c r="AU498" s="125"/>
      <c r="AV498" s="125"/>
      <c r="AW498" s="126"/>
      <c r="AX498" s="126"/>
      <c r="AY498" s="126"/>
      <c r="AZ498" s="125"/>
      <c r="BA498" s="125"/>
      <c r="BB498" s="65"/>
      <c r="BC498" s="65"/>
      <c r="BD498" s="128"/>
      <c r="BE498" s="127"/>
      <c r="BF498" s="126"/>
      <c r="BG498" s="126"/>
      <c r="BH498" s="126"/>
      <c r="BI498" s="125"/>
      <c r="BJ498" s="125"/>
      <c r="BK498" s="125"/>
      <c r="BL498" s="125"/>
      <c r="BM498" s="125"/>
      <c r="BN498" s="125"/>
      <c r="BO498" s="129"/>
      <c r="BP498" s="66"/>
      <c r="BQ498" s="129"/>
      <c r="BR498" s="125"/>
      <c r="BS498" s="125"/>
      <c r="BT498" s="125"/>
      <c r="BU498" s="125"/>
      <c r="BV498" s="125"/>
      <c r="BW498" s="125"/>
      <c r="BX498" s="126"/>
      <c r="BY498" s="126"/>
      <c r="BZ498" s="126"/>
      <c r="CA498" s="125"/>
      <c r="CB498" s="125"/>
    </row>
    <row r="499" spans="1:80" x14ac:dyDescent="0.3">
      <c r="A499" s="65"/>
      <c r="B499" s="68"/>
      <c r="C499" s="68"/>
      <c r="D499" s="68"/>
      <c r="E499" s="68"/>
      <c r="F499" s="68"/>
      <c r="G499" s="68"/>
      <c r="H499" s="68"/>
      <c r="I499" s="68"/>
      <c r="J499" s="68"/>
      <c r="K499" s="68"/>
      <c r="L499" s="68"/>
      <c r="M499" s="87"/>
      <c r="N499" s="68"/>
      <c r="O499" s="87"/>
      <c r="P499" s="68"/>
      <c r="Q499" s="68"/>
      <c r="R499" s="68"/>
      <c r="S499" s="68"/>
      <c r="T499" s="68"/>
      <c r="U499" s="68"/>
      <c r="V499" s="68"/>
      <c r="W499" s="68"/>
      <c r="X499" s="68"/>
      <c r="Y499" s="68"/>
      <c r="Z499" s="68"/>
      <c r="AA499" s="65"/>
      <c r="AB499" s="65"/>
      <c r="AC499" s="128"/>
      <c r="AD499" s="127"/>
      <c r="AE499" s="126"/>
      <c r="AF499" s="126"/>
      <c r="AG499" s="126"/>
      <c r="AH499" s="125"/>
      <c r="AI499" s="125"/>
      <c r="AJ499" s="125"/>
      <c r="AK499" s="125"/>
      <c r="AL499" s="125"/>
      <c r="AM499" s="125"/>
      <c r="AN499" s="125"/>
      <c r="AO499" s="66"/>
      <c r="AP499" s="125"/>
      <c r="AQ499" s="125"/>
      <c r="AR499" s="125"/>
      <c r="AS499" s="125"/>
      <c r="AT499" s="125"/>
      <c r="AU499" s="125"/>
      <c r="AV499" s="125"/>
      <c r="AW499" s="126"/>
      <c r="AX499" s="126"/>
      <c r="AY499" s="126"/>
      <c r="AZ499" s="125"/>
      <c r="BA499" s="125"/>
      <c r="BB499" s="65"/>
      <c r="BC499" s="65"/>
      <c r="BD499" s="128"/>
      <c r="BE499" s="127"/>
      <c r="BF499" s="126"/>
      <c r="BG499" s="126"/>
      <c r="BH499" s="126"/>
      <c r="BI499" s="125"/>
      <c r="BJ499" s="125"/>
      <c r="BK499" s="125"/>
      <c r="BL499" s="125"/>
      <c r="BM499" s="125"/>
      <c r="BN499" s="125"/>
      <c r="BO499" s="129"/>
      <c r="BP499" s="66"/>
      <c r="BQ499" s="129"/>
      <c r="BR499" s="125"/>
      <c r="BS499" s="125"/>
      <c r="BT499" s="125"/>
      <c r="BU499" s="125"/>
      <c r="BV499" s="125"/>
      <c r="BW499" s="125"/>
      <c r="BX499" s="126"/>
      <c r="BY499" s="126"/>
      <c r="BZ499" s="126"/>
      <c r="CA499" s="125"/>
      <c r="CB499" s="125"/>
    </row>
    <row r="500" spans="1:80" x14ac:dyDescent="0.3">
      <c r="A500" s="65"/>
      <c r="B500" s="70"/>
      <c r="C500" s="70"/>
      <c r="D500" s="71"/>
      <c r="E500" s="71"/>
      <c r="F500" s="71"/>
      <c r="G500" s="70"/>
      <c r="H500" s="70"/>
      <c r="I500" s="70"/>
      <c r="J500" s="70"/>
      <c r="K500" s="70"/>
      <c r="L500" s="70"/>
      <c r="M500" s="70"/>
      <c r="N500" s="194"/>
      <c r="O500" s="80"/>
      <c r="P500" s="75"/>
      <c r="Q500" s="75"/>
      <c r="R500" s="75"/>
      <c r="S500" s="75"/>
      <c r="T500" s="75"/>
      <c r="U500" s="75"/>
      <c r="V500" s="74"/>
      <c r="W500" s="74"/>
      <c r="X500" s="74"/>
      <c r="Y500" s="73"/>
      <c r="Z500" s="72"/>
      <c r="AA500" s="65"/>
      <c r="AB500" s="65"/>
      <c r="AC500" s="128"/>
      <c r="AD500" s="127"/>
      <c r="AE500" s="126"/>
      <c r="AF500" s="126"/>
      <c r="AG500" s="126"/>
      <c r="AH500" s="125"/>
      <c r="AI500" s="125"/>
      <c r="AJ500" s="125"/>
      <c r="AK500" s="125"/>
      <c r="AL500" s="125"/>
      <c r="AM500" s="125"/>
      <c r="AN500" s="125"/>
      <c r="AO500" s="66"/>
      <c r="AP500" s="125"/>
      <c r="AQ500" s="125"/>
      <c r="AR500" s="125"/>
      <c r="AS500" s="125"/>
      <c r="AT500" s="125"/>
      <c r="AU500" s="125"/>
      <c r="AV500" s="125"/>
      <c r="AW500" s="126"/>
      <c r="AX500" s="126"/>
      <c r="AY500" s="126"/>
      <c r="AZ500" s="125"/>
      <c r="BA500" s="125"/>
      <c r="BB500" s="65"/>
      <c r="BC500" s="65"/>
      <c r="BD500" s="128"/>
      <c r="BE500" s="127"/>
      <c r="BF500" s="126"/>
      <c r="BG500" s="126"/>
      <c r="BH500" s="126"/>
      <c r="BI500" s="125"/>
      <c r="BJ500" s="125"/>
      <c r="BK500" s="125"/>
      <c r="BL500" s="125"/>
      <c r="BM500" s="125"/>
      <c r="BN500" s="125"/>
      <c r="BO500" s="129"/>
      <c r="BP500" s="66"/>
      <c r="BQ500" s="129"/>
      <c r="BR500" s="125"/>
      <c r="BS500" s="125"/>
      <c r="BT500" s="125"/>
      <c r="BU500" s="125"/>
      <c r="BV500" s="125"/>
      <c r="BW500" s="125"/>
      <c r="BX500" s="126"/>
      <c r="BY500" s="126"/>
      <c r="BZ500" s="126"/>
      <c r="CA500" s="125"/>
      <c r="CB500" s="125"/>
    </row>
    <row r="501" spans="1:80" x14ac:dyDescent="0.3">
      <c r="A501" s="65"/>
      <c r="B501" s="70"/>
      <c r="C501" s="70"/>
      <c r="D501" s="71"/>
      <c r="E501" s="71"/>
      <c r="F501" s="71"/>
      <c r="G501" s="70"/>
      <c r="H501" s="70"/>
      <c r="I501" s="70"/>
      <c r="J501" s="70"/>
      <c r="K501" s="70"/>
      <c r="L501" s="70"/>
      <c r="M501" s="70"/>
      <c r="N501" s="194"/>
      <c r="O501" s="80"/>
      <c r="P501" s="75"/>
      <c r="Q501" s="75"/>
      <c r="R501" s="75"/>
      <c r="S501" s="75"/>
      <c r="T501" s="75"/>
      <c r="U501" s="75"/>
      <c r="V501" s="74"/>
      <c r="W501" s="74"/>
      <c r="X501" s="74"/>
      <c r="Y501" s="73"/>
      <c r="Z501" s="72"/>
      <c r="AA501" s="65"/>
      <c r="AB501" s="65"/>
      <c r="AC501" s="128"/>
      <c r="AD501" s="127"/>
      <c r="AE501" s="126"/>
      <c r="AF501" s="126"/>
      <c r="AG501" s="126"/>
      <c r="AH501" s="125"/>
      <c r="AI501" s="125"/>
      <c r="AJ501" s="125"/>
      <c r="AK501" s="125"/>
      <c r="AL501" s="125"/>
      <c r="AM501" s="125"/>
      <c r="AN501" s="125"/>
      <c r="AO501" s="66"/>
      <c r="AP501" s="125"/>
      <c r="AQ501" s="125"/>
      <c r="AR501" s="125"/>
      <c r="AS501" s="125"/>
      <c r="AT501" s="125"/>
      <c r="AU501" s="125"/>
      <c r="AV501" s="125"/>
      <c r="AW501" s="126"/>
      <c r="AX501" s="126"/>
      <c r="AY501" s="126"/>
      <c r="AZ501" s="125"/>
      <c r="BA501" s="125"/>
      <c r="BB501" s="65"/>
      <c r="BC501" s="65"/>
      <c r="BD501" s="128"/>
      <c r="BE501" s="127"/>
      <c r="BF501" s="126"/>
      <c r="BG501" s="126"/>
      <c r="BH501" s="126"/>
      <c r="BI501" s="125"/>
      <c r="BJ501" s="125"/>
      <c r="BK501" s="125"/>
      <c r="BL501" s="125"/>
      <c r="BM501" s="125"/>
      <c r="BN501" s="125"/>
      <c r="BO501" s="129"/>
      <c r="BP501" s="66"/>
      <c r="BQ501" s="129"/>
      <c r="BR501" s="125"/>
      <c r="BS501" s="125"/>
      <c r="BT501" s="125"/>
      <c r="BU501" s="125"/>
      <c r="BV501" s="125"/>
      <c r="BW501" s="125"/>
      <c r="BX501" s="126"/>
      <c r="BY501" s="126"/>
      <c r="BZ501" s="126"/>
      <c r="CA501" s="125"/>
      <c r="CB501" s="125"/>
    </row>
    <row r="502" spans="1:80" x14ac:dyDescent="0.3">
      <c r="A502" s="65"/>
      <c r="B502" s="70"/>
      <c r="C502" s="70"/>
      <c r="D502" s="71"/>
      <c r="E502" s="71"/>
      <c r="F502" s="71"/>
      <c r="G502" s="70"/>
      <c r="H502" s="70"/>
      <c r="I502" s="70"/>
      <c r="J502" s="70"/>
      <c r="K502" s="70"/>
      <c r="L502" s="70"/>
      <c r="M502" s="70"/>
      <c r="N502" s="194"/>
      <c r="O502" s="80"/>
      <c r="P502" s="75"/>
      <c r="Q502" s="75"/>
      <c r="R502" s="75"/>
      <c r="S502" s="75"/>
      <c r="T502" s="75"/>
      <c r="U502" s="75"/>
      <c r="V502" s="74"/>
      <c r="W502" s="74"/>
      <c r="X502" s="74"/>
      <c r="Y502" s="73"/>
      <c r="Z502" s="72"/>
      <c r="AA502" s="65"/>
      <c r="AB502" s="65"/>
      <c r="AC502" s="128"/>
      <c r="AD502" s="127"/>
      <c r="AE502" s="126"/>
      <c r="AF502" s="126"/>
      <c r="AG502" s="126"/>
      <c r="AH502" s="125"/>
      <c r="AI502" s="125"/>
      <c r="AJ502" s="125"/>
      <c r="AK502" s="125"/>
      <c r="AL502" s="125"/>
      <c r="AM502" s="125"/>
      <c r="AN502" s="125"/>
      <c r="AO502" s="66"/>
      <c r="AP502" s="125"/>
      <c r="AQ502" s="125"/>
      <c r="AR502" s="125"/>
      <c r="AS502" s="125"/>
      <c r="AT502" s="125"/>
      <c r="AU502" s="125"/>
      <c r="AV502" s="125"/>
      <c r="AW502" s="126"/>
      <c r="AX502" s="126"/>
      <c r="AY502" s="126"/>
      <c r="AZ502" s="125"/>
      <c r="BA502" s="125"/>
      <c r="BB502" s="65"/>
      <c r="BC502" s="65"/>
      <c r="BD502" s="128"/>
      <c r="BE502" s="127"/>
      <c r="BF502" s="126"/>
      <c r="BG502" s="126"/>
      <c r="BH502" s="126"/>
      <c r="BI502" s="125"/>
      <c r="BJ502" s="125"/>
      <c r="BK502" s="125"/>
      <c r="BL502" s="125"/>
      <c r="BM502" s="125"/>
      <c r="BN502" s="125"/>
      <c r="BO502" s="129"/>
      <c r="BP502" s="66"/>
      <c r="BQ502" s="129"/>
      <c r="BR502" s="125"/>
      <c r="BS502" s="125"/>
      <c r="BT502" s="125"/>
      <c r="BU502" s="125"/>
      <c r="BV502" s="125"/>
      <c r="BW502" s="125"/>
      <c r="BX502" s="126"/>
      <c r="BY502" s="126"/>
      <c r="BZ502" s="126"/>
      <c r="CA502" s="125"/>
      <c r="CB502" s="125"/>
    </row>
    <row r="503" spans="1:80" x14ac:dyDescent="0.3">
      <c r="A503" s="65"/>
      <c r="B503" s="70"/>
      <c r="C503" s="70"/>
      <c r="D503" s="71"/>
      <c r="E503" s="71"/>
      <c r="F503" s="71"/>
      <c r="G503" s="70"/>
      <c r="H503" s="70"/>
      <c r="I503" s="70"/>
      <c r="J503" s="70"/>
      <c r="K503" s="70"/>
      <c r="L503" s="70"/>
      <c r="M503" s="70"/>
      <c r="N503" s="194"/>
      <c r="O503" s="80"/>
      <c r="P503" s="75"/>
      <c r="Q503" s="75"/>
      <c r="R503" s="75"/>
      <c r="S503" s="75"/>
      <c r="T503" s="75"/>
      <c r="U503" s="75"/>
      <c r="V503" s="74"/>
      <c r="W503" s="74"/>
      <c r="X503" s="74"/>
      <c r="Y503" s="73"/>
      <c r="Z503" s="72"/>
      <c r="AA503" s="65"/>
      <c r="AB503" s="65"/>
      <c r="AC503" s="128"/>
      <c r="AD503" s="127"/>
      <c r="AE503" s="126"/>
      <c r="AF503" s="126"/>
      <c r="AG503" s="126"/>
      <c r="AH503" s="125"/>
      <c r="AI503" s="125"/>
      <c r="AJ503" s="125"/>
      <c r="AK503" s="125"/>
      <c r="AL503" s="125"/>
      <c r="AM503" s="125"/>
      <c r="AN503" s="125"/>
      <c r="AO503" s="66"/>
      <c r="AP503" s="125"/>
      <c r="AQ503" s="125"/>
      <c r="AR503" s="125"/>
      <c r="AS503" s="125"/>
      <c r="AT503" s="125"/>
      <c r="AU503" s="125"/>
      <c r="AV503" s="125"/>
      <c r="AW503" s="126"/>
      <c r="AX503" s="126"/>
      <c r="AY503" s="126"/>
      <c r="AZ503" s="125"/>
      <c r="BA503" s="125"/>
      <c r="BB503" s="65"/>
      <c r="BC503" s="65"/>
      <c r="BD503" s="128"/>
      <c r="BE503" s="127"/>
      <c r="BF503" s="126"/>
      <c r="BG503" s="126"/>
      <c r="BH503" s="126"/>
      <c r="BI503" s="125"/>
      <c r="BJ503" s="125"/>
      <c r="BK503" s="125"/>
      <c r="BL503" s="125"/>
      <c r="BM503" s="125"/>
      <c r="BN503" s="125"/>
      <c r="BO503" s="129"/>
      <c r="BP503" s="66"/>
      <c r="BQ503" s="129"/>
      <c r="BR503" s="125"/>
      <c r="BS503" s="125"/>
      <c r="BT503" s="125"/>
      <c r="BU503" s="125"/>
      <c r="BV503" s="125"/>
      <c r="BW503" s="125"/>
      <c r="BX503" s="126"/>
      <c r="BY503" s="126"/>
      <c r="BZ503" s="126"/>
      <c r="CA503" s="125"/>
      <c r="CB503" s="125"/>
    </row>
    <row r="504" spans="1:80" x14ac:dyDescent="0.3">
      <c r="A504" s="65"/>
      <c r="B504" s="70"/>
      <c r="C504" s="70"/>
      <c r="D504" s="71"/>
      <c r="E504" s="71"/>
      <c r="F504" s="71"/>
      <c r="G504" s="70"/>
      <c r="H504" s="70"/>
      <c r="I504" s="70"/>
      <c r="J504" s="70"/>
      <c r="K504" s="70"/>
      <c r="L504" s="70"/>
      <c r="M504" s="70"/>
      <c r="N504" s="194"/>
      <c r="O504" s="80"/>
      <c r="P504" s="75"/>
      <c r="Q504" s="75"/>
      <c r="R504" s="75"/>
      <c r="S504" s="75"/>
      <c r="T504" s="75"/>
      <c r="U504" s="75"/>
      <c r="V504" s="74"/>
      <c r="W504" s="74"/>
      <c r="X504" s="74"/>
      <c r="Y504" s="73"/>
      <c r="Z504" s="72"/>
      <c r="AA504" s="65"/>
      <c r="AB504" s="65"/>
      <c r="AC504" s="128"/>
      <c r="AD504" s="127"/>
      <c r="AE504" s="126"/>
      <c r="AF504" s="126"/>
      <c r="AG504" s="126"/>
      <c r="AH504" s="125"/>
      <c r="AI504" s="125"/>
      <c r="AJ504" s="125"/>
      <c r="AK504" s="125"/>
      <c r="AL504" s="125"/>
      <c r="AM504" s="125"/>
      <c r="AN504" s="125"/>
      <c r="AO504" s="66"/>
      <c r="AP504" s="125"/>
      <c r="AQ504" s="125"/>
      <c r="AR504" s="125"/>
      <c r="AS504" s="125"/>
      <c r="AT504" s="125"/>
      <c r="AU504" s="125"/>
      <c r="AV504" s="125"/>
      <c r="AW504" s="126"/>
      <c r="AX504" s="126"/>
      <c r="AY504" s="126"/>
      <c r="AZ504" s="125"/>
      <c r="BA504" s="125"/>
      <c r="BB504" s="65"/>
      <c r="BC504" s="65"/>
      <c r="BD504" s="128"/>
      <c r="BE504" s="127"/>
      <c r="BF504" s="126"/>
      <c r="BG504" s="126"/>
      <c r="BH504" s="126"/>
      <c r="BI504" s="125"/>
      <c r="BJ504" s="125"/>
      <c r="BK504" s="125"/>
      <c r="BL504" s="125"/>
      <c r="BM504" s="125"/>
      <c r="BN504" s="125"/>
      <c r="BO504" s="129"/>
      <c r="BP504" s="66"/>
      <c r="BQ504" s="129"/>
      <c r="BR504" s="125"/>
      <c r="BS504" s="125"/>
      <c r="BT504" s="125"/>
      <c r="BU504" s="125"/>
      <c r="BV504" s="125"/>
      <c r="BW504" s="125"/>
      <c r="BX504" s="126"/>
      <c r="BY504" s="126"/>
      <c r="BZ504" s="126"/>
      <c r="CA504" s="125"/>
      <c r="CB504" s="125"/>
    </row>
    <row r="505" spans="1:80" x14ac:dyDescent="0.3">
      <c r="A505" s="65"/>
      <c r="B505" s="70"/>
      <c r="C505" s="70"/>
      <c r="D505" s="71"/>
      <c r="E505" s="71"/>
      <c r="F505" s="71"/>
      <c r="G505" s="70"/>
      <c r="H505" s="70"/>
      <c r="I505" s="70"/>
      <c r="J505" s="70"/>
      <c r="K505" s="70"/>
      <c r="L505" s="70"/>
      <c r="M505" s="70"/>
      <c r="N505" s="194"/>
      <c r="O505" s="80"/>
      <c r="P505" s="75"/>
      <c r="Q505" s="75"/>
      <c r="R505" s="75"/>
      <c r="S505" s="75"/>
      <c r="T505" s="75"/>
      <c r="U505" s="75"/>
      <c r="V505" s="74"/>
      <c r="W505" s="74"/>
      <c r="X505" s="74"/>
      <c r="Y505" s="73"/>
      <c r="Z505" s="72"/>
      <c r="AA505" s="65"/>
      <c r="AB505" s="65"/>
      <c r="AC505" s="128"/>
      <c r="AD505" s="127"/>
      <c r="AE505" s="126"/>
      <c r="AF505" s="126"/>
      <c r="AG505" s="126"/>
      <c r="AH505" s="125"/>
      <c r="AI505" s="125"/>
      <c r="AJ505" s="125"/>
      <c r="AK505" s="125"/>
      <c r="AL505" s="125"/>
      <c r="AM505" s="125"/>
      <c r="AN505" s="125"/>
      <c r="AO505" s="66"/>
      <c r="AP505" s="125"/>
      <c r="AQ505" s="125"/>
      <c r="AR505" s="125"/>
      <c r="AS505" s="125"/>
      <c r="AT505" s="125"/>
      <c r="AU505" s="125"/>
      <c r="AV505" s="125"/>
      <c r="AW505" s="126"/>
      <c r="AX505" s="126"/>
      <c r="AY505" s="126"/>
      <c r="AZ505" s="125"/>
      <c r="BA505" s="125"/>
      <c r="BB505" s="65"/>
      <c r="BC505" s="65"/>
      <c r="BD505" s="128"/>
      <c r="BE505" s="127"/>
      <c r="BF505" s="126"/>
      <c r="BG505" s="126"/>
      <c r="BH505" s="126"/>
      <c r="BI505" s="125"/>
      <c r="BJ505" s="125"/>
      <c r="BK505" s="125"/>
      <c r="BL505" s="125"/>
      <c r="BM505" s="125"/>
      <c r="BN505" s="125"/>
      <c r="BO505" s="129"/>
      <c r="BP505" s="66"/>
      <c r="BQ505" s="129"/>
      <c r="BR505" s="125"/>
      <c r="BS505" s="125"/>
      <c r="BT505" s="125"/>
      <c r="BU505" s="125"/>
      <c r="BV505" s="125"/>
      <c r="BW505" s="125"/>
      <c r="BX505" s="126"/>
      <c r="BY505" s="126"/>
      <c r="BZ505" s="126"/>
      <c r="CA505" s="125"/>
      <c r="CB505" s="125"/>
    </row>
    <row r="506" spans="1:80" x14ac:dyDescent="0.3">
      <c r="A506" s="65"/>
      <c r="B506" s="70"/>
      <c r="C506" s="70"/>
      <c r="D506" s="71"/>
      <c r="E506" s="71"/>
      <c r="F506" s="71"/>
      <c r="G506" s="70"/>
      <c r="H506" s="70"/>
      <c r="I506" s="70"/>
      <c r="J506" s="70"/>
      <c r="K506" s="70"/>
      <c r="L506" s="70"/>
      <c r="M506" s="70"/>
      <c r="N506" s="194"/>
      <c r="O506" s="80"/>
      <c r="P506" s="75"/>
      <c r="Q506" s="75"/>
      <c r="R506" s="75"/>
      <c r="S506" s="75"/>
      <c r="T506" s="75"/>
      <c r="U506" s="75"/>
      <c r="V506" s="74"/>
      <c r="W506" s="74"/>
      <c r="X506" s="74"/>
      <c r="Y506" s="73"/>
      <c r="Z506" s="72"/>
      <c r="AA506" s="65"/>
      <c r="AB506" s="65"/>
      <c r="AC506" s="128"/>
      <c r="AD506" s="127"/>
      <c r="AE506" s="126"/>
      <c r="AF506" s="126"/>
      <c r="AG506" s="126"/>
      <c r="AH506" s="125"/>
      <c r="AI506" s="125"/>
      <c r="AJ506" s="125"/>
      <c r="AK506" s="125"/>
      <c r="AL506" s="125"/>
      <c r="AM506" s="125"/>
      <c r="AN506" s="125"/>
      <c r="AO506" s="66"/>
      <c r="AP506" s="125"/>
      <c r="AQ506" s="125"/>
      <c r="AR506" s="125"/>
      <c r="AS506" s="125"/>
      <c r="AT506" s="125"/>
      <c r="AU506" s="125"/>
      <c r="AV506" s="125"/>
      <c r="AW506" s="126"/>
      <c r="AX506" s="126"/>
      <c r="AY506" s="126"/>
      <c r="AZ506" s="125"/>
      <c r="BA506" s="125"/>
      <c r="BB506" s="65"/>
      <c r="BC506" s="65"/>
      <c r="BD506" s="128"/>
      <c r="BE506" s="127"/>
      <c r="BF506" s="126"/>
      <c r="BG506" s="126"/>
      <c r="BH506" s="126"/>
      <c r="BI506" s="125"/>
      <c r="BJ506" s="125"/>
      <c r="BK506" s="125"/>
      <c r="BL506" s="125"/>
      <c r="BM506" s="125"/>
      <c r="BN506" s="125"/>
      <c r="BO506" s="129"/>
      <c r="BP506" s="66"/>
      <c r="BQ506" s="129"/>
      <c r="BR506" s="125"/>
      <c r="BS506" s="125"/>
      <c r="BT506" s="125"/>
      <c r="BU506" s="125"/>
      <c r="BV506" s="125"/>
      <c r="BW506" s="125"/>
      <c r="BX506" s="126"/>
      <c r="BY506" s="126"/>
      <c r="BZ506" s="126"/>
      <c r="CA506" s="125"/>
      <c r="CB506" s="125"/>
    </row>
    <row r="507" spans="1:80" x14ac:dyDescent="0.3">
      <c r="A507" s="65"/>
      <c r="B507" s="70"/>
      <c r="C507" s="70"/>
      <c r="D507" s="71"/>
      <c r="E507" s="71"/>
      <c r="F507" s="71"/>
      <c r="G507" s="70"/>
      <c r="H507" s="70"/>
      <c r="I507" s="70"/>
      <c r="J507" s="70"/>
      <c r="K507" s="70"/>
      <c r="L507" s="70"/>
      <c r="M507" s="70"/>
      <c r="N507" s="194"/>
      <c r="O507" s="80"/>
      <c r="P507" s="75"/>
      <c r="Q507" s="75"/>
      <c r="R507" s="75"/>
      <c r="S507" s="75"/>
      <c r="T507" s="75"/>
      <c r="U507" s="75"/>
      <c r="V507" s="74"/>
      <c r="W507" s="74"/>
      <c r="X507" s="74"/>
      <c r="Y507" s="73"/>
      <c r="Z507" s="72"/>
      <c r="AA507" s="65"/>
      <c r="AB507" s="65"/>
      <c r="AC507" s="128"/>
      <c r="AD507" s="127"/>
      <c r="AE507" s="126"/>
      <c r="AF507" s="126"/>
      <c r="AG507" s="126"/>
      <c r="AH507" s="125"/>
      <c r="AI507" s="125"/>
      <c r="AJ507" s="125"/>
      <c r="AK507" s="125"/>
      <c r="AL507" s="125"/>
      <c r="AM507" s="125"/>
      <c r="AN507" s="125"/>
      <c r="AO507" s="66"/>
      <c r="AP507" s="125"/>
      <c r="AQ507" s="125"/>
      <c r="AR507" s="125"/>
      <c r="AS507" s="125"/>
      <c r="AT507" s="125"/>
      <c r="AU507" s="125"/>
      <c r="AV507" s="125"/>
      <c r="AW507" s="126"/>
      <c r="AX507" s="126"/>
      <c r="AY507" s="126"/>
      <c r="AZ507" s="125"/>
      <c r="BA507" s="125"/>
      <c r="BB507" s="65"/>
      <c r="BC507" s="65"/>
      <c r="BD507" s="128"/>
      <c r="BE507" s="127"/>
      <c r="BF507" s="126"/>
      <c r="BG507" s="126"/>
      <c r="BH507" s="126"/>
      <c r="BI507" s="125"/>
      <c r="BJ507" s="125"/>
      <c r="BK507" s="125"/>
      <c r="BL507" s="125"/>
      <c r="BM507" s="125"/>
      <c r="BN507" s="125"/>
      <c r="BO507" s="129"/>
      <c r="BP507" s="66"/>
      <c r="BQ507" s="129"/>
      <c r="BR507" s="125"/>
      <c r="BS507" s="125"/>
      <c r="BT507" s="125"/>
      <c r="BU507" s="125"/>
      <c r="BV507" s="125"/>
      <c r="BW507" s="125"/>
      <c r="BX507" s="126"/>
      <c r="BY507" s="126"/>
      <c r="BZ507" s="126"/>
      <c r="CA507" s="125"/>
      <c r="CB507" s="125"/>
    </row>
    <row r="508" spans="1:80" x14ac:dyDescent="0.3">
      <c r="A508" s="65"/>
      <c r="B508" s="70"/>
      <c r="C508" s="70"/>
      <c r="D508" s="71"/>
      <c r="E508" s="71"/>
      <c r="F508" s="71"/>
      <c r="G508" s="70"/>
      <c r="H508" s="70"/>
      <c r="I508" s="70"/>
      <c r="J508" s="70"/>
      <c r="K508" s="70"/>
      <c r="L508" s="70"/>
      <c r="M508" s="70"/>
      <c r="N508" s="194"/>
      <c r="O508" s="80"/>
      <c r="P508" s="75"/>
      <c r="Q508" s="75"/>
      <c r="R508" s="75"/>
      <c r="S508" s="75"/>
      <c r="T508" s="75"/>
      <c r="U508" s="75"/>
      <c r="V508" s="74"/>
      <c r="W508" s="74"/>
      <c r="X508" s="74"/>
      <c r="Y508" s="73"/>
      <c r="Z508" s="72"/>
      <c r="AA508" s="65"/>
      <c r="AB508" s="65"/>
      <c r="AC508" s="128"/>
      <c r="AD508" s="127"/>
      <c r="AE508" s="126"/>
      <c r="AF508" s="126"/>
      <c r="AG508" s="126"/>
      <c r="AH508" s="125"/>
      <c r="AI508" s="125"/>
      <c r="AJ508" s="125"/>
      <c r="AK508" s="125"/>
      <c r="AL508" s="125"/>
      <c r="AM508" s="125"/>
      <c r="AN508" s="125"/>
      <c r="AO508" s="66"/>
      <c r="AP508" s="125"/>
      <c r="AQ508" s="125"/>
      <c r="AR508" s="125"/>
      <c r="AS508" s="125"/>
      <c r="AT508" s="125"/>
      <c r="AU508" s="125"/>
      <c r="AV508" s="125"/>
      <c r="AW508" s="126"/>
      <c r="AX508" s="126"/>
      <c r="AY508" s="126"/>
      <c r="AZ508" s="125"/>
      <c r="BA508" s="125"/>
      <c r="BB508" s="65"/>
      <c r="BC508" s="65"/>
      <c r="BD508" s="128"/>
      <c r="BE508" s="127"/>
      <c r="BF508" s="126"/>
      <c r="BG508" s="126"/>
      <c r="BH508" s="126"/>
      <c r="BI508" s="125"/>
      <c r="BJ508" s="125"/>
      <c r="BK508" s="125"/>
      <c r="BL508" s="125"/>
      <c r="BM508" s="125"/>
      <c r="BN508" s="125"/>
      <c r="BO508" s="129"/>
      <c r="BP508" s="66"/>
      <c r="BQ508" s="129"/>
      <c r="BR508" s="125"/>
      <c r="BS508" s="125"/>
      <c r="BT508" s="125"/>
      <c r="BU508" s="125"/>
      <c r="BV508" s="125"/>
      <c r="BW508" s="125"/>
      <c r="BX508" s="126"/>
      <c r="BY508" s="126"/>
      <c r="BZ508" s="126"/>
      <c r="CA508" s="125"/>
      <c r="CB508" s="125"/>
    </row>
    <row r="509" spans="1:80" x14ac:dyDescent="0.3">
      <c r="A509" s="65"/>
      <c r="B509" s="70"/>
      <c r="C509" s="70"/>
      <c r="D509" s="71"/>
      <c r="E509" s="71"/>
      <c r="F509" s="71"/>
      <c r="G509" s="70"/>
      <c r="H509" s="70"/>
      <c r="I509" s="70"/>
      <c r="J509" s="70"/>
      <c r="K509" s="70"/>
      <c r="L509" s="70"/>
      <c r="M509" s="70"/>
      <c r="N509" s="194"/>
      <c r="O509" s="80"/>
      <c r="P509" s="75"/>
      <c r="Q509" s="75"/>
      <c r="R509" s="75"/>
      <c r="S509" s="75"/>
      <c r="T509" s="75"/>
      <c r="U509" s="75"/>
      <c r="V509" s="74"/>
      <c r="W509" s="74"/>
      <c r="X509" s="74"/>
      <c r="Y509" s="73"/>
      <c r="Z509" s="72"/>
      <c r="AA509" s="65"/>
      <c r="AB509" s="65"/>
      <c r="AC509" s="128"/>
      <c r="AD509" s="127"/>
      <c r="AE509" s="126"/>
      <c r="AF509" s="126"/>
      <c r="AG509" s="126"/>
      <c r="AH509" s="125"/>
      <c r="AI509" s="125"/>
      <c r="AJ509" s="125"/>
      <c r="AK509" s="125"/>
      <c r="AL509" s="125"/>
      <c r="AM509" s="125"/>
      <c r="AN509" s="125"/>
      <c r="AO509" s="66"/>
      <c r="AP509" s="125"/>
      <c r="AQ509" s="125"/>
      <c r="AR509" s="125"/>
      <c r="AS509" s="125"/>
      <c r="AT509" s="125"/>
      <c r="AU509" s="125"/>
      <c r="AV509" s="125"/>
      <c r="AW509" s="126"/>
      <c r="AX509" s="126"/>
      <c r="AY509" s="126"/>
      <c r="AZ509" s="125"/>
      <c r="BA509" s="125"/>
      <c r="BB509" s="65"/>
      <c r="BC509" s="65"/>
      <c r="BD509" s="128"/>
      <c r="BE509" s="127"/>
      <c r="BF509" s="126"/>
      <c r="BG509" s="126"/>
      <c r="BH509" s="126"/>
      <c r="BI509" s="125"/>
      <c r="BJ509" s="125"/>
      <c r="BK509" s="125"/>
      <c r="BL509" s="125"/>
      <c r="BM509" s="125"/>
      <c r="BN509" s="125"/>
      <c r="BO509" s="129"/>
      <c r="BP509" s="66"/>
      <c r="BQ509" s="129"/>
      <c r="BR509" s="125"/>
      <c r="BS509" s="125"/>
      <c r="BT509" s="125"/>
      <c r="BU509" s="125"/>
      <c r="BV509" s="125"/>
      <c r="BW509" s="125"/>
      <c r="BX509" s="126"/>
      <c r="BY509" s="126"/>
      <c r="BZ509" s="126"/>
      <c r="CA509" s="125"/>
      <c r="CB509" s="125"/>
    </row>
    <row r="510" spans="1:80" x14ac:dyDescent="0.3">
      <c r="A510" s="65"/>
      <c r="B510" s="70"/>
      <c r="C510" s="70"/>
      <c r="D510" s="71"/>
      <c r="E510" s="71"/>
      <c r="F510" s="71"/>
      <c r="G510" s="70"/>
      <c r="H510" s="70"/>
      <c r="I510" s="70"/>
      <c r="J510" s="70"/>
      <c r="K510" s="70"/>
      <c r="L510" s="70"/>
      <c r="M510" s="70"/>
      <c r="N510" s="194"/>
      <c r="O510" s="80"/>
      <c r="P510" s="75"/>
      <c r="Q510" s="75"/>
      <c r="R510" s="75"/>
      <c r="S510" s="75"/>
      <c r="T510" s="75"/>
      <c r="U510" s="75"/>
      <c r="V510" s="74"/>
      <c r="W510" s="74"/>
      <c r="X510" s="74"/>
      <c r="Y510" s="73"/>
      <c r="Z510" s="72"/>
      <c r="AA510" s="65"/>
      <c r="AB510" s="65"/>
      <c r="AC510" s="128"/>
      <c r="AD510" s="127"/>
      <c r="AE510" s="126"/>
      <c r="AF510" s="126"/>
      <c r="AG510" s="126"/>
      <c r="AH510" s="125"/>
      <c r="AI510" s="125"/>
      <c r="AJ510" s="125"/>
      <c r="AK510" s="125"/>
      <c r="AL510" s="125"/>
      <c r="AM510" s="125"/>
      <c r="AN510" s="125"/>
      <c r="AO510" s="66"/>
      <c r="AP510" s="125"/>
      <c r="AQ510" s="125"/>
      <c r="AR510" s="125"/>
      <c r="AS510" s="125"/>
      <c r="AT510" s="125"/>
      <c r="AU510" s="125"/>
      <c r="AV510" s="125"/>
      <c r="AW510" s="126"/>
      <c r="AX510" s="126"/>
      <c r="AY510" s="126"/>
      <c r="AZ510" s="125"/>
      <c r="BA510" s="125"/>
      <c r="BB510" s="65"/>
      <c r="BC510" s="65"/>
      <c r="BD510" s="128"/>
      <c r="BE510" s="127"/>
      <c r="BF510" s="126"/>
      <c r="BG510" s="126"/>
      <c r="BH510" s="126"/>
      <c r="BI510" s="125"/>
      <c r="BJ510" s="125"/>
      <c r="BK510" s="125"/>
      <c r="BL510" s="125"/>
      <c r="BM510" s="125"/>
      <c r="BN510" s="125"/>
      <c r="BO510" s="129"/>
      <c r="BP510" s="66"/>
      <c r="BQ510" s="129"/>
      <c r="BR510" s="125"/>
      <c r="BS510" s="125"/>
      <c r="BT510" s="125"/>
      <c r="BU510" s="125"/>
      <c r="BV510" s="125"/>
      <c r="BW510" s="125"/>
      <c r="BX510" s="126"/>
      <c r="BY510" s="126"/>
      <c r="BZ510" s="126"/>
      <c r="CA510" s="125"/>
      <c r="CB510" s="125"/>
    </row>
    <row r="511" spans="1:80" x14ac:dyDescent="0.3">
      <c r="A511" s="65"/>
      <c r="B511" s="70"/>
      <c r="C511" s="70"/>
      <c r="D511" s="71"/>
      <c r="E511" s="71"/>
      <c r="F511" s="71"/>
      <c r="G511" s="70"/>
      <c r="H511" s="70"/>
      <c r="I511" s="70"/>
      <c r="J511" s="70"/>
      <c r="K511" s="70"/>
      <c r="L511" s="70"/>
      <c r="M511" s="70"/>
      <c r="N511" s="194"/>
      <c r="O511" s="80"/>
      <c r="P511" s="75"/>
      <c r="Q511" s="75"/>
      <c r="R511" s="75"/>
      <c r="S511" s="75"/>
      <c r="T511" s="75"/>
      <c r="U511" s="75"/>
      <c r="V511" s="74"/>
      <c r="W511" s="74"/>
      <c r="X511" s="74"/>
      <c r="Y511" s="73"/>
      <c r="Z511" s="72"/>
      <c r="AA511" s="65"/>
      <c r="AB511" s="65"/>
      <c r="AC511" s="128"/>
      <c r="AD511" s="127"/>
      <c r="AE511" s="126"/>
      <c r="AF511" s="126"/>
      <c r="AG511" s="126"/>
      <c r="AH511" s="125"/>
      <c r="AI511" s="125"/>
      <c r="AJ511" s="125"/>
      <c r="AK511" s="125"/>
      <c r="AL511" s="125"/>
      <c r="AM511" s="125"/>
      <c r="AN511" s="125"/>
      <c r="AO511" s="66"/>
      <c r="AP511" s="125"/>
      <c r="AQ511" s="125"/>
      <c r="AR511" s="125"/>
      <c r="AS511" s="125"/>
      <c r="AT511" s="125"/>
      <c r="AU511" s="125"/>
      <c r="AV511" s="125"/>
      <c r="AW511" s="126"/>
      <c r="AX511" s="126"/>
      <c r="AY511" s="126"/>
      <c r="AZ511" s="125"/>
      <c r="BA511" s="125"/>
      <c r="BB511" s="65"/>
      <c r="BC511" s="65"/>
      <c r="BD511" s="128"/>
      <c r="BE511" s="127"/>
      <c r="BF511" s="126"/>
      <c r="BG511" s="126"/>
      <c r="BH511" s="126"/>
      <c r="BI511" s="125"/>
      <c r="BJ511" s="125"/>
      <c r="BK511" s="125"/>
      <c r="BL511" s="125"/>
      <c r="BM511" s="125"/>
      <c r="BN511" s="125"/>
      <c r="BO511" s="129"/>
      <c r="BP511" s="66"/>
      <c r="BQ511" s="129"/>
      <c r="BR511" s="125"/>
      <c r="BS511" s="125"/>
      <c r="BT511" s="125"/>
      <c r="BU511" s="125"/>
      <c r="BV511" s="125"/>
      <c r="BW511" s="125"/>
      <c r="BX511" s="126"/>
      <c r="BY511" s="126"/>
      <c r="BZ511" s="126"/>
      <c r="CA511" s="125"/>
      <c r="CB511" s="125"/>
    </row>
    <row r="512" spans="1:80" x14ac:dyDescent="0.3">
      <c r="A512" s="65"/>
      <c r="B512" s="70"/>
      <c r="C512" s="70"/>
      <c r="D512" s="71"/>
      <c r="E512" s="71"/>
      <c r="F512" s="71"/>
      <c r="G512" s="70"/>
      <c r="H512" s="70"/>
      <c r="I512" s="70"/>
      <c r="J512" s="70"/>
      <c r="K512" s="70"/>
      <c r="L512" s="70"/>
      <c r="M512" s="70"/>
      <c r="N512" s="194"/>
      <c r="O512" s="80"/>
      <c r="P512" s="75"/>
      <c r="Q512" s="75"/>
      <c r="R512" s="75"/>
      <c r="S512" s="75"/>
      <c r="T512" s="75"/>
      <c r="U512" s="75"/>
      <c r="V512" s="74"/>
      <c r="W512" s="74"/>
      <c r="X512" s="74"/>
      <c r="Y512" s="73"/>
      <c r="Z512" s="72"/>
      <c r="AA512" s="65"/>
      <c r="AB512" s="65"/>
      <c r="AC512" s="128"/>
      <c r="AD512" s="127"/>
      <c r="AE512" s="126"/>
      <c r="AF512" s="126"/>
      <c r="AG512" s="126"/>
      <c r="AH512" s="125"/>
      <c r="AI512" s="125"/>
      <c r="AJ512" s="125"/>
      <c r="AK512" s="125"/>
      <c r="AL512" s="125"/>
      <c r="AM512" s="125"/>
      <c r="AN512" s="125"/>
      <c r="AO512" s="66"/>
      <c r="AP512" s="125"/>
      <c r="AQ512" s="125"/>
      <c r="AR512" s="125"/>
      <c r="AS512" s="125"/>
      <c r="AT512" s="125"/>
      <c r="AU512" s="125"/>
      <c r="AV512" s="125"/>
      <c r="AW512" s="126"/>
      <c r="AX512" s="126"/>
      <c r="AY512" s="126"/>
      <c r="AZ512" s="125"/>
      <c r="BA512" s="125"/>
      <c r="BB512" s="65"/>
      <c r="BC512" s="65"/>
      <c r="BD512" s="128"/>
      <c r="BE512" s="127"/>
      <c r="BF512" s="126"/>
      <c r="BG512" s="126"/>
      <c r="BH512" s="126"/>
      <c r="BI512" s="125"/>
      <c r="BJ512" s="125"/>
      <c r="BK512" s="125"/>
      <c r="BL512" s="125"/>
      <c r="BM512" s="125"/>
      <c r="BN512" s="125"/>
      <c r="BO512" s="129"/>
      <c r="BP512" s="66"/>
      <c r="BQ512" s="129"/>
      <c r="BR512" s="125"/>
      <c r="BS512" s="125"/>
      <c r="BT512" s="125"/>
      <c r="BU512" s="125"/>
      <c r="BV512" s="125"/>
      <c r="BW512" s="125"/>
      <c r="BX512" s="126"/>
      <c r="BY512" s="126"/>
      <c r="BZ512" s="126"/>
      <c r="CA512" s="125"/>
      <c r="CB512" s="125"/>
    </row>
    <row r="513" spans="1:80" x14ac:dyDescent="0.3">
      <c r="A513" s="65"/>
      <c r="B513" s="70"/>
      <c r="C513" s="70"/>
      <c r="D513" s="71"/>
      <c r="E513" s="71"/>
      <c r="F513" s="71"/>
      <c r="G513" s="70"/>
      <c r="H513" s="70"/>
      <c r="I513" s="70"/>
      <c r="J513" s="70"/>
      <c r="K513" s="70"/>
      <c r="L513" s="70"/>
      <c r="M513" s="70"/>
      <c r="N513" s="194"/>
      <c r="O513" s="80"/>
      <c r="P513" s="75"/>
      <c r="Q513" s="75"/>
      <c r="R513" s="75"/>
      <c r="S513" s="75"/>
      <c r="T513" s="75"/>
      <c r="U513" s="75"/>
      <c r="V513" s="74"/>
      <c r="W513" s="74"/>
      <c r="X513" s="74"/>
      <c r="Y513" s="73"/>
      <c r="Z513" s="72"/>
      <c r="AA513" s="65"/>
      <c r="AB513" s="65"/>
      <c r="AC513" s="128"/>
      <c r="AD513" s="127"/>
      <c r="AE513" s="126"/>
      <c r="AF513" s="126"/>
      <c r="AG513" s="126"/>
      <c r="AH513" s="125"/>
      <c r="AI513" s="125"/>
      <c r="AJ513" s="125"/>
      <c r="AK513" s="125"/>
      <c r="AL513" s="125"/>
      <c r="AM513" s="125"/>
      <c r="AN513" s="125"/>
      <c r="AO513" s="66"/>
      <c r="AP513" s="125"/>
      <c r="AQ513" s="125"/>
      <c r="AR513" s="125"/>
      <c r="AS513" s="125"/>
      <c r="AT513" s="125"/>
      <c r="AU513" s="125"/>
      <c r="AV513" s="125"/>
      <c r="AW513" s="126"/>
      <c r="AX513" s="126"/>
      <c r="AY513" s="126"/>
      <c r="AZ513" s="125"/>
      <c r="BA513" s="125"/>
      <c r="BB513" s="65"/>
      <c r="BC513" s="65"/>
      <c r="BD513" s="128"/>
      <c r="BE513" s="127"/>
      <c r="BF513" s="126"/>
      <c r="BG513" s="126"/>
      <c r="BH513" s="126"/>
      <c r="BI513" s="125"/>
      <c r="BJ513" s="125"/>
      <c r="BK513" s="125"/>
      <c r="BL513" s="125"/>
      <c r="BM513" s="125"/>
      <c r="BN513" s="125"/>
      <c r="BO513" s="129"/>
      <c r="BP513" s="66"/>
      <c r="BQ513" s="129"/>
      <c r="BR513" s="125"/>
      <c r="BS513" s="125"/>
      <c r="BT513" s="125"/>
      <c r="BU513" s="125"/>
      <c r="BV513" s="125"/>
      <c r="BW513" s="125"/>
      <c r="BX513" s="126"/>
      <c r="BY513" s="126"/>
      <c r="BZ513" s="126"/>
      <c r="CA513" s="125"/>
      <c r="CB513" s="125"/>
    </row>
    <row r="514" spans="1:80" x14ac:dyDescent="0.3">
      <c r="A514" s="65"/>
      <c r="B514" s="70"/>
      <c r="C514" s="70"/>
      <c r="D514" s="71"/>
      <c r="E514" s="71"/>
      <c r="F514" s="71"/>
      <c r="G514" s="70"/>
      <c r="H514" s="70"/>
      <c r="I514" s="70"/>
      <c r="J514" s="70"/>
      <c r="K514" s="70"/>
      <c r="L514" s="70"/>
      <c r="M514" s="70"/>
      <c r="N514" s="194"/>
      <c r="O514" s="80"/>
      <c r="P514" s="75"/>
      <c r="Q514" s="75"/>
      <c r="R514" s="75"/>
      <c r="S514" s="75"/>
      <c r="T514" s="75"/>
      <c r="U514" s="75"/>
      <c r="V514" s="74"/>
      <c r="W514" s="74"/>
      <c r="X514" s="74"/>
      <c r="Y514" s="73"/>
      <c r="Z514" s="72"/>
      <c r="AA514" s="65"/>
      <c r="AB514" s="65"/>
      <c r="AC514" s="128"/>
      <c r="AD514" s="127"/>
      <c r="AE514" s="126"/>
      <c r="AF514" s="126"/>
      <c r="AG514" s="126"/>
      <c r="AH514" s="125"/>
      <c r="AI514" s="125"/>
      <c r="AJ514" s="125"/>
      <c r="AK514" s="125"/>
      <c r="AL514" s="125"/>
      <c r="AM514" s="125"/>
      <c r="AN514" s="125"/>
      <c r="AO514" s="66"/>
      <c r="AP514" s="125"/>
      <c r="AQ514" s="125"/>
      <c r="AR514" s="125"/>
      <c r="AS514" s="125"/>
      <c r="AT514" s="125"/>
      <c r="AU514" s="125"/>
      <c r="AV514" s="125"/>
      <c r="AW514" s="126"/>
      <c r="AX514" s="126"/>
      <c r="AY514" s="126"/>
      <c r="AZ514" s="125"/>
      <c r="BA514" s="125"/>
      <c r="BB514" s="65"/>
      <c r="BC514" s="65"/>
      <c r="BD514" s="128"/>
      <c r="BE514" s="127"/>
      <c r="BF514" s="126"/>
      <c r="BG514" s="126"/>
      <c r="BH514" s="126"/>
      <c r="BI514" s="125"/>
      <c r="BJ514" s="125"/>
      <c r="BK514" s="125"/>
      <c r="BL514" s="125"/>
      <c r="BM514" s="125"/>
      <c r="BN514" s="125"/>
      <c r="BO514" s="129"/>
      <c r="BP514" s="66"/>
      <c r="BQ514" s="129"/>
      <c r="BR514" s="125"/>
      <c r="BS514" s="125"/>
      <c r="BT514" s="125"/>
      <c r="BU514" s="125"/>
      <c r="BV514" s="125"/>
      <c r="BW514" s="125"/>
      <c r="BX514" s="126"/>
      <c r="BY514" s="126"/>
      <c r="BZ514" s="126"/>
      <c r="CA514" s="125"/>
      <c r="CB514" s="125"/>
    </row>
    <row r="515" spans="1:80" x14ac:dyDescent="0.3">
      <c r="A515" s="65"/>
      <c r="B515" s="70"/>
      <c r="C515" s="70"/>
      <c r="D515" s="71"/>
      <c r="E515" s="71"/>
      <c r="F515" s="71"/>
      <c r="G515" s="70"/>
      <c r="H515" s="70"/>
      <c r="I515" s="70"/>
      <c r="J515" s="70"/>
      <c r="K515" s="70"/>
      <c r="L515" s="70"/>
      <c r="M515" s="70"/>
      <c r="N515" s="195"/>
      <c r="O515" s="70"/>
      <c r="P515" s="70"/>
      <c r="Q515" s="70"/>
      <c r="R515" s="70"/>
      <c r="S515" s="70"/>
      <c r="T515" s="70"/>
      <c r="U515" s="70"/>
      <c r="V515" s="71"/>
      <c r="W515" s="71"/>
      <c r="X515" s="71"/>
      <c r="Y515" s="70"/>
      <c r="Z515" s="70"/>
      <c r="AA515" s="65"/>
      <c r="AB515" s="65"/>
      <c r="AC515" s="128"/>
      <c r="AD515" s="127"/>
      <c r="AE515" s="126"/>
      <c r="AF515" s="126"/>
      <c r="AG515" s="126"/>
      <c r="AH515" s="125"/>
      <c r="AI515" s="125"/>
      <c r="AJ515" s="125"/>
      <c r="AK515" s="125"/>
      <c r="AL515" s="125"/>
      <c r="AM515" s="125"/>
      <c r="AN515" s="125"/>
      <c r="AO515" s="66"/>
      <c r="AP515" s="125"/>
      <c r="AQ515" s="125"/>
      <c r="AR515" s="125"/>
      <c r="AS515" s="125"/>
      <c r="AT515" s="125"/>
      <c r="AU515" s="125"/>
      <c r="AV515" s="125"/>
      <c r="AW515" s="126"/>
      <c r="AX515" s="126"/>
      <c r="AY515" s="126"/>
      <c r="AZ515" s="125"/>
      <c r="BA515" s="125"/>
      <c r="BB515" s="65"/>
      <c r="BC515" s="65"/>
      <c r="BD515" s="128"/>
      <c r="BE515" s="127"/>
      <c r="BF515" s="126"/>
      <c r="BG515" s="126"/>
      <c r="BH515" s="126"/>
      <c r="BI515" s="125"/>
      <c r="BJ515" s="125"/>
      <c r="BK515" s="125"/>
      <c r="BL515" s="125"/>
      <c r="BM515" s="125"/>
      <c r="BN515" s="125"/>
      <c r="BO515" s="129"/>
      <c r="BP515" s="66"/>
      <c r="BQ515" s="129"/>
      <c r="BR515" s="125"/>
      <c r="BS515" s="125"/>
      <c r="BT515" s="125"/>
      <c r="BU515" s="125"/>
      <c r="BV515" s="125"/>
      <c r="BW515" s="125"/>
      <c r="BX515" s="126"/>
      <c r="BY515" s="126"/>
      <c r="BZ515" s="126"/>
      <c r="CA515" s="125"/>
      <c r="CB515" s="125"/>
    </row>
    <row r="516" spans="1:80" x14ac:dyDescent="0.3">
      <c r="A516" s="65"/>
      <c r="B516" s="72"/>
      <c r="C516" s="73"/>
      <c r="D516" s="74"/>
      <c r="E516" s="74"/>
      <c r="F516" s="74"/>
      <c r="G516" s="75"/>
      <c r="H516" s="75"/>
      <c r="I516" s="75"/>
      <c r="J516" s="75"/>
      <c r="K516" s="75"/>
      <c r="L516" s="75"/>
      <c r="M516" s="80"/>
      <c r="N516" s="194"/>
      <c r="O516" s="70"/>
      <c r="P516" s="70"/>
      <c r="Q516" s="70"/>
      <c r="R516" s="70"/>
      <c r="S516" s="70"/>
      <c r="T516" s="70"/>
      <c r="U516" s="70"/>
      <c r="V516" s="71"/>
      <c r="W516" s="71"/>
      <c r="X516" s="71"/>
      <c r="Y516" s="70"/>
      <c r="Z516" s="70"/>
      <c r="AA516" s="65"/>
      <c r="AB516" s="65"/>
      <c r="AC516" s="128"/>
      <c r="AD516" s="127"/>
      <c r="AE516" s="126"/>
      <c r="AF516" s="126"/>
      <c r="AG516" s="126"/>
      <c r="AH516" s="125"/>
      <c r="AI516" s="125"/>
      <c r="AJ516" s="125"/>
      <c r="AK516" s="125"/>
      <c r="AL516" s="125"/>
      <c r="AM516" s="125"/>
      <c r="AN516" s="125"/>
      <c r="AO516" s="66"/>
      <c r="AP516" s="125"/>
      <c r="AQ516" s="125"/>
      <c r="AR516" s="125"/>
      <c r="AS516" s="125"/>
      <c r="AT516" s="125"/>
      <c r="AU516" s="125"/>
      <c r="AV516" s="125"/>
      <c r="AW516" s="126"/>
      <c r="AX516" s="126"/>
      <c r="AY516" s="126"/>
      <c r="AZ516" s="125"/>
      <c r="BA516" s="125"/>
      <c r="BB516" s="65"/>
      <c r="BC516" s="65"/>
      <c r="BD516" s="128"/>
      <c r="BE516" s="127"/>
      <c r="BF516" s="126"/>
      <c r="BG516" s="126"/>
      <c r="BH516" s="126"/>
      <c r="BI516" s="125"/>
      <c r="BJ516" s="125"/>
      <c r="BK516" s="125"/>
      <c r="BL516" s="125"/>
      <c r="BM516" s="125"/>
      <c r="BN516" s="125"/>
      <c r="BO516" s="129"/>
      <c r="BP516" s="66"/>
      <c r="BQ516" s="129"/>
      <c r="BR516" s="125"/>
      <c r="BS516" s="125"/>
      <c r="BT516" s="125"/>
      <c r="BU516" s="125"/>
      <c r="BV516" s="125"/>
      <c r="BW516" s="125"/>
      <c r="BX516" s="126"/>
      <c r="BY516" s="126"/>
      <c r="BZ516" s="126"/>
      <c r="CA516" s="125"/>
      <c r="CB516" s="125"/>
    </row>
    <row r="517" spans="1:80" x14ac:dyDescent="0.3">
      <c r="A517" s="65"/>
      <c r="B517" s="72"/>
      <c r="C517" s="73"/>
      <c r="D517" s="74"/>
      <c r="E517" s="74"/>
      <c r="F517" s="74"/>
      <c r="G517" s="75"/>
      <c r="H517" s="75"/>
      <c r="I517" s="75"/>
      <c r="J517" s="75"/>
      <c r="K517" s="75"/>
      <c r="L517" s="75"/>
      <c r="M517" s="80"/>
      <c r="N517" s="194"/>
      <c r="O517" s="70"/>
      <c r="P517" s="70"/>
      <c r="Q517" s="70"/>
      <c r="R517" s="70"/>
      <c r="S517" s="70"/>
      <c r="T517" s="70"/>
      <c r="U517" s="70"/>
      <c r="V517" s="71"/>
      <c r="W517" s="71"/>
      <c r="X517" s="71"/>
      <c r="Y517" s="70"/>
      <c r="Z517" s="70"/>
      <c r="AA517" s="65"/>
      <c r="AB517" s="65"/>
      <c r="AC517" s="128"/>
      <c r="AD517" s="127"/>
      <c r="AE517" s="126"/>
      <c r="AF517" s="126"/>
      <c r="AG517" s="126"/>
      <c r="AH517" s="125"/>
      <c r="AI517" s="125"/>
      <c r="AJ517" s="125"/>
      <c r="AK517" s="125"/>
      <c r="AL517" s="125"/>
      <c r="AM517" s="125"/>
      <c r="AN517" s="125"/>
      <c r="AO517" s="66"/>
      <c r="AP517" s="125"/>
      <c r="AQ517" s="125"/>
      <c r="AR517" s="125"/>
      <c r="AS517" s="125"/>
      <c r="AT517" s="125"/>
      <c r="AU517" s="125"/>
      <c r="AV517" s="125"/>
      <c r="AW517" s="126"/>
      <c r="AX517" s="126"/>
      <c r="AY517" s="126"/>
      <c r="AZ517" s="125"/>
      <c r="BA517" s="125"/>
      <c r="BB517" s="65"/>
      <c r="BC517" s="65"/>
      <c r="BD517" s="128"/>
      <c r="BE517" s="127"/>
      <c r="BF517" s="126"/>
      <c r="BG517" s="126"/>
      <c r="BH517" s="126"/>
      <c r="BI517" s="125"/>
      <c r="BJ517" s="125"/>
      <c r="BK517" s="125"/>
      <c r="BL517" s="125"/>
      <c r="BM517" s="125"/>
      <c r="BN517" s="125"/>
      <c r="BO517" s="129"/>
      <c r="BP517" s="66"/>
      <c r="BQ517" s="129"/>
      <c r="BR517" s="125"/>
      <c r="BS517" s="125"/>
      <c r="BT517" s="125"/>
      <c r="BU517" s="125"/>
      <c r="BV517" s="125"/>
      <c r="BW517" s="125"/>
      <c r="BX517" s="126"/>
      <c r="BY517" s="126"/>
      <c r="BZ517" s="126"/>
      <c r="CA517" s="125"/>
      <c r="CB517" s="125"/>
    </row>
    <row r="518" spans="1:80" x14ac:dyDescent="0.3">
      <c r="A518" s="65"/>
      <c r="B518" s="72"/>
      <c r="C518" s="73"/>
      <c r="D518" s="74"/>
      <c r="E518" s="74"/>
      <c r="F518" s="74"/>
      <c r="G518" s="75"/>
      <c r="H518" s="75"/>
      <c r="I518" s="75"/>
      <c r="J518" s="75"/>
      <c r="K518" s="75"/>
      <c r="L518" s="75"/>
      <c r="M518" s="80"/>
      <c r="N518" s="194"/>
      <c r="O518" s="70"/>
      <c r="P518" s="70"/>
      <c r="Q518" s="70"/>
      <c r="R518" s="70"/>
      <c r="S518" s="70"/>
      <c r="T518" s="70"/>
      <c r="U518" s="70"/>
      <c r="V518" s="71"/>
      <c r="W518" s="71"/>
      <c r="X518" s="71"/>
      <c r="Y518" s="70"/>
      <c r="Z518" s="70"/>
      <c r="AA518" s="65"/>
      <c r="AB518" s="65"/>
      <c r="AC518" s="65"/>
      <c r="AD518" s="65"/>
      <c r="AE518" s="65"/>
      <c r="AF518" s="65"/>
      <c r="AG518" s="65"/>
      <c r="AH518" s="65"/>
      <c r="AI518" s="65"/>
      <c r="AJ518" s="65"/>
      <c r="AK518" s="65"/>
      <c r="AL518" s="65"/>
      <c r="AM518" s="65"/>
      <c r="AN518" s="125"/>
      <c r="AO518" s="66"/>
      <c r="AP518" s="125"/>
      <c r="AQ518" s="65"/>
      <c r="AR518" s="65"/>
      <c r="AS518" s="65"/>
      <c r="AT518" s="65"/>
      <c r="AU518" s="65"/>
      <c r="AV518" s="65"/>
      <c r="AW518" s="65"/>
      <c r="AX518" s="65"/>
      <c r="AY518" s="65"/>
      <c r="AZ518" s="65"/>
      <c r="BA518" s="65"/>
      <c r="BB518" s="65"/>
      <c r="BC518" s="65"/>
      <c r="BD518" s="65"/>
      <c r="BE518" s="65"/>
      <c r="BF518" s="65"/>
      <c r="BG518" s="65"/>
      <c r="BH518" s="65"/>
      <c r="BI518" s="65"/>
      <c r="BJ518" s="65"/>
      <c r="BK518" s="65"/>
      <c r="BL518" s="65"/>
      <c r="BM518" s="65"/>
      <c r="BN518" s="65"/>
      <c r="BO518" s="65"/>
      <c r="BP518" s="66"/>
      <c r="BQ518" s="65"/>
      <c r="BR518" s="65"/>
      <c r="BS518" s="65"/>
      <c r="BT518" s="65"/>
      <c r="BU518" s="65"/>
      <c r="BV518" s="65"/>
      <c r="BW518" s="65"/>
      <c r="BX518" s="65"/>
      <c r="BY518" s="65"/>
      <c r="BZ518" s="65"/>
      <c r="CA518" s="65"/>
      <c r="CB518" s="65"/>
    </row>
    <row r="519" spans="1:80" x14ac:dyDescent="0.3">
      <c r="A519" s="65"/>
      <c r="B519" s="72"/>
      <c r="C519" s="73"/>
      <c r="D519" s="74"/>
      <c r="E519" s="74"/>
      <c r="F519" s="74"/>
      <c r="G519" s="75"/>
      <c r="H519" s="75"/>
      <c r="I519" s="75"/>
      <c r="J519" s="75"/>
      <c r="K519" s="75"/>
      <c r="L519" s="75"/>
      <c r="M519" s="80"/>
      <c r="N519" s="194"/>
      <c r="O519" s="70"/>
      <c r="P519" s="70"/>
      <c r="Q519" s="70"/>
      <c r="R519" s="70"/>
      <c r="S519" s="70"/>
      <c r="T519" s="70"/>
      <c r="U519" s="70"/>
      <c r="V519" s="71"/>
      <c r="W519" s="71"/>
      <c r="X519" s="71"/>
      <c r="Y519" s="70"/>
      <c r="Z519" s="70"/>
      <c r="AA519" s="65"/>
      <c r="AB519" s="65"/>
      <c r="AC519" s="82"/>
      <c r="AD519" s="82"/>
      <c r="AE519" s="82"/>
      <c r="AF519" s="82"/>
      <c r="AG519" s="82"/>
      <c r="AH519" s="82"/>
      <c r="AI519" s="82"/>
      <c r="AJ519" s="82"/>
      <c r="AK519" s="82"/>
      <c r="AL519" s="82"/>
      <c r="AM519" s="82"/>
      <c r="AN519" s="114"/>
      <c r="AO519" s="82"/>
      <c r="AP519" s="114"/>
      <c r="AQ519" s="82"/>
      <c r="AR519" s="82"/>
      <c r="AS519" s="82"/>
      <c r="AT519" s="82"/>
      <c r="AU519" s="82"/>
      <c r="AV519" s="82"/>
      <c r="AW519" s="82"/>
      <c r="AX519" s="82"/>
      <c r="AY519" s="82"/>
      <c r="AZ519" s="82"/>
      <c r="BA519" s="82"/>
      <c r="BB519" s="65"/>
      <c r="BC519" s="65"/>
      <c r="BD519" s="82"/>
      <c r="BE519" s="82"/>
      <c r="BF519" s="82"/>
      <c r="BG519" s="82"/>
      <c r="BH519" s="82"/>
      <c r="BI519" s="82"/>
      <c r="BJ519" s="82"/>
      <c r="BK519" s="82"/>
      <c r="BL519" s="82"/>
      <c r="BM519" s="82"/>
      <c r="BN519" s="82"/>
      <c r="BO519" s="82"/>
      <c r="BP519" s="82"/>
      <c r="BQ519" s="82"/>
      <c r="BR519" s="82"/>
      <c r="BS519" s="82"/>
      <c r="BT519" s="82"/>
      <c r="BU519" s="82"/>
      <c r="BV519" s="82"/>
      <c r="BW519" s="82"/>
      <c r="BX519" s="82"/>
      <c r="BY519" s="82"/>
      <c r="BZ519" s="82"/>
      <c r="CA519" s="82"/>
      <c r="CB519" s="82"/>
    </row>
    <row r="520" spans="1:80" x14ac:dyDescent="0.3">
      <c r="A520" s="65"/>
      <c r="B520" s="72"/>
      <c r="C520" s="73"/>
      <c r="D520" s="74"/>
      <c r="E520" s="74"/>
      <c r="F520" s="74"/>
      <c r="G520" s="75"/>
      <c r="H520" s="75"/>
      <c r="I520" s="75"/>
      <c r="J520" s="75"/>
      <c r="K520" s="75"/>
      <c r="L520" s="75"/>
      <c r="M520" s="80"/>
      <c r="N520" s="194"/>
      <c r="O520" s="70"/>
      <c r="P520" s="70"/>
      <c r="Q520" s="70"/>
      <c r="R520" s="70"/>
      <c r="S520" s="70"/>
      <c r="T520" s="70"/>
      <c r="U520" s="70"/>
      <c r="V520" s="71"/>
      <c r="W520" s="71"/>
      <c r="X520" s="71"/>
      <c r="Y520" s="70"/>
      <c r="Z520" s="70"/>
      <c r="AA520" s="65"/>
      <c r="AB520" s="65"/>
      <c r="AC520" s="65"/>
      <c r="AD520" s="65"/>
      <c r="AE520" s="130"/>
      <c r="AF520" s="130"/>
      <c r="AG520" s="130"/>
      <c r="AH520" s="131"/>
      <c r="AI520" s="131"/>
      <c r="AJ520" s="131"/>
      <c r="AK520" s="131"/>
      <c r="AL520" s="131"/>
      <c r="AM520" s="131"/>
      <c r="AN520" s="125"/>
      <c r="AO520" s="82"/>
      <c r="AP520" s="125"/>
      <c r="AQ520" s="131"/>
      <c r="AR520" s="131"/>
      <c r="AS520" s="131"/>
      <c r="AT520" s="131"/>
      <c r="AU520" s="131"/>
      <c r="AV520" s="131"/>
      <c r="AW520" s="130"/>
      <c r="AX520" s="130"/>
      <c r="AY520" s="130"/>
      <c r="AZ520" s="65"/>
      <c r="BA520" s="65"/>
      <c r="BB520" s="65"/>
      <c r="BC520" s="65"/>
      <c r="BD520" s="65"/>
      <c r="BE520" s="65"/>
      <c r="BF520" s="130"/>
      <c r="BG520" s="130"/>
      <c r="BH520" s="130"/>
      <c r="BI520" s="131"/>
      <c r="BJ520" s="131"/>
      <c r="BK520" s="131"/>
      <c r="BL520" s="131"/>
      <c r="BM520" s="131"/>
      <c r="BN520" s="131"/>
      <c r="BO520" s="132"/>
      <c r="BP520" s="82"/>
      <c r="BQ520" s="132"/>
      <c r="BR520" s="131"/>
      <c r="BS520" s="131"/>
      <c r="BT520" s="131"/>
      <c r="BU520" s="131"/>
      <c r="BV520" s="131"/>
      <c r="BW520" s="131"/>
      <c r="BX520" s="130"/>
      <c r="BY520" s="130"/>
      <c r="BZ520" s="130"/>
      <c r="CA520" s="65"/>
      <c r="CB520" s="65"/>
    </row>
    <row r="521" spans="1:80" x14ac:dyDescent="0.3">
      <c r="A521" s="65"/>
      <c r="B521" s="72"/>
      <c r="C521" s="73"/>
      <c r="D521" s="74"/>
      <c r="E521" s="74"/>
      <c r="F521" s="74"/>
      <c r="G521" s="75"/>
      <c r="H521" s="75"/>
      <c r="I521" s="75"/>
      <c r="J521" s="75"/>
      <c r="K521" s="75"/>
      <c r="L521" s="75"/>
      <c r="M521" s="80"/>
      <c r="N521" s="194"/>
      <c r="O521" s="70"/>
      <c r="P521" s="70"/>
      <c r="Q521" s="70"/>
      <c r="R521" s="70"/>
      <c r="S521" s="70"/>
      <c r="T521" s="70"/>
      <c r="U521" s="70"/>
      <c r="V521" s="71"/>
      <c r="W521" s="71"/>
      <c r="X521" s="71"/>
      <c r="Y521" s="70"/>
      <c r="Z521" s="70"/>
      <c r="AA521" s="65"/>
      <c r="AB521" s="65"/>
      <c r="AC521" s="128"/>
      <c r="AD521" s="128"/>
      <c r="AE521" s="130"/>
      <c r="AF521" s="130"/>
      <c r="AG521" s="130"/>
      <c r="AH521" s="125"/>
      <c r="AI521" s="125"/>
      <c r="AJ521" s="125"/>
      <c r="AK521" s="125"/>
      <c r="AL521" s="125"/>
      <c r="AM521" s="125"/>
      <c r="AN521" s="125"/>
      <c r="AO521" s="66"/>
      <c r="AP521" s="125"/>
      <c r="AQ521" s="125"/>
      <c r="AR521" s="125"/>
      <c r="AS521" s="125"/>
      <c r="AT521" s="125"/>
      <c r="AU521" s="125"/>
      <c r="AV521" s="125"/>
      <c r="AW521" s="130"/>
      <c r="AX521" s="130"/>
      <c r="AY521" s="130"/>
      <c r="AZ521" s="128"/>
      <c r="BA521" s="128"/>
      <c r="BB521" s="65"/>
      <c r="BC521" s="65"/>
      <c r="BD521" s="128"/>
      <c r="BE521" s="128"/>
      <c r="BF521" s="130"/>
      <c r="BG521" s="130"/>
      <c r="BH521" s="130"/>
      <c r="BI521" s="125"/>
      <c r="BJ521" s="125"/>
      <c r="BK521" s="125"/>
      <c r="BL521" s="125"/>
      <c r="BM521" s="125"/>
      <c r="BN521" s="125"/>
      <c r="BO521" s="133"/>
      <c r="BP521" s="66"/>
      <c r="BQ521" s="132"/>
      <c r="BR521" s="125"/>
      <c r="BS521" s="125"/>
      <c r="BT521" s="125"/>
      <c r="BU521" s="125"/>
      <c r="BV521" s="125"/>
      <c r="BW521" s="125"/>
      <c r="BX521" s="130"/>
      <c r="BY521" s="130"/>
      <c r="BZ521" s="130"/>
      <c r="CA521" s="128"/>
      <c r="CB521" s="128"/>
    </row>
    <row r="522" spans="1:80" x14ac:dyDescent="0.3">
      <c r="A522" s="65"/>
      <c r="B522" s="72"/>
      <c r="C522" s="73"/>
      <c r="D522" s="74"/>
      <c r="E522" s="74"/>
      <c r="F522" s="74"/>
      <c r="G522" s="75"/>
      <c r="H522" s="75"/>
      <c r="I522" s="75"/>
      <c r="J522" s="75"/>
      <c r="K522" s="75"/>
      <c r="L522" s="75"/>
      <c r="M522" s="80"/>
      <c r="N522" s="194"/>
      <c r="O522" s="70"/>
      <c r="P522" s="70"/>
      <c r="Q522" s="70"/>
      <c r="R522" s="70"/>
      <c r="S522" s="70"/>
      <c r="T522" s="70"/>
      <c r="U522" s="70"/>
      <c r="V522" s="71"/>
      <c r="W522" s="71"/>
      <c r="X522" s="71"/>
      <c r="Y522" s="70"/>
      <c r="Z522" s="70"/>
    </row>
    <row r="523" spans="1:80" x14ac:dyDescent="0.3">
      <c r="A523" s="65"/>
      <c r="B523" s="72"/>
      <c r="C523" s="73"/>
      <c r="D523" s="74"/>
      <c r="E523" s="74"/>
      <c r="F523" s="74"/>
      <c r="G523" s="75"/>
      <c r="H523" s="75"/>
      <c r="I523" s="75"/>
      <c r="J523" s="75"/>
      <c r="K523" s="75"/>
      <c r="L523" s="75"/>
      <c r="M523" s="80"/>
      <c r="N523" s="194"/>
      <c r="O523" s="70"/>
      <c r="P523" s="70"/>
      <c r="Q523" s="70"/>
      <c r="R523" s="70"/>
      <c r="S523" s="70"/>
      <c r="T523" s="70"/>
      <c r="U523" s="70"/>
      <c r="V523" s="71"/>
      <c r="W523" s="71"/>
      <c r="X523" s="71"/>
      <c r="Y523" s="70"/>
      <c r="Z523" s="70"/>
      <c r="AA523" s="65"/>
      <c r="AB523" s="65"/>
      <c r="AC523" s="103"/>
      <c r="AD523" s="103"/>
      <c r="AE523" s="65"/>
      <c r="AF523" s="65"/>
      <c r="AG523" s="103"/>
      <c r="AH523" s="103"/>
      <c r="AI523" s="65"/>
      <c r="AJ523" s="65"/>
      <c r="AK523" s="103"/>
      <c r="AL523" s="103"/>
      <c r="AM523" s="65"/>
      <c r="AN523" s="103"/>
      <c r="AO523" s="103"/>
      <c r="AP523" s="103"/>
      <c r="AQ523" s="65"/>
      <c r="AR523" s="103"/>
      <c r="AS523" s="103"/>
      <c r="AT523" s="65"/>
      <c r="AU523" s="65"/>
      <c r="AV523" s="103"/>
      <c r="AW523" s="103"/>
      <c r="AX523" s="65"/>
      <c r="AY523" s="65"/>
      <c r="AZ523" s="103"/>
      <c r="BA523" s="103"/>
      <c r="BB523" s="65"/>
      <c r="BC523" s="65"/>
      <c r="BD523" s="103"/>
      <c r="BE523" s="103"/>
      <c r="BF523" s="65"/>
      <c r="BG523" s="65"/>
      <c r="BH523" s="103"/>
      <c r="BI523" s="103"/>
      <c r="BJ523" s="65"/>
      <c r="BK523" s="65"/>
      <c r="BL523" s="103"/>
      <c r="BM523" s="103"/>
      <c r="BN523" s="65"/>
      <c r="BO523" s="103"/>
      <c r="BP523" s="103"/>
      <c r="BQ523" s="103"/>
      <c r="BR523" s="65"/>
      <c r="BS523" s="103"/>
      <c r="BT523" s="103"/>
      <c r="BU523" s="65"/>
      <c r="BV523" s="65"/>
      <c r="BW523" s="103"/>
      <c r="BX523" s="103"/>
      <c r="BY523" s="65"/>
      <c r="BZ523" s="65"/>
      <c r="CA523" s="103"/>
      <c r="CB523" s="103"/>
    </row>
    <row r="524" spans="1:80" x14ac:dyDescent="0.3">
      <c r="A524" s="65"/>
      <c r="B524" s="72"/>
      <c r="C524" s="73"/>
      <c r="D524" s="74"/>
      <c r="E524" s="74"/>
      <c r="F524" s="74"/>
      <c r="G524" s="75"/>
      <c r="H524" s="75"/>
      <c r="I524" s="75"/>
      <c r="J524" s="75"/>
      <c r="K524" s="75"/>
      <c r="L524" s="75"/>
      <c r="M524" s="80"/>
      <c r="N524" s="194"/>
      <c r="O524" s="70"/>
      <c r="P524" s="70"/>
      <c r="Q524" s="70"/>
      <c r="R524" s="70"/>
      <c r="S524" s="70"/>
      <c r="T524" s="70"/>
      <c r="U524" s="70"/>
      <c r="V524" s="71"/>
      <c r="W524" s="71"/>
      <c r="X524" s="71"/>
      <c r="Y524" s="70"/>
      <c r="Z524" s="70"/>
      <c r="AA524" s="65"/>
      <c r="AB524" s="65"/>
      <c r="AC524" s="122"/>
      <c r="AD524" s="122"/>
      <c r="AE524" s="65"/>
      <c r="AF524" s="65"/>
      <c r="AG524" s="103"/>
      <c r="AH524" s="122"/>
      <c r="AI524" s="65"/>
      <c r="AJ524" s="65"/>
      <c r="AK524" s="90"/>
      <c r="AL524" s="90"/>
      <c r="AM524" s="65"/>
      <c r="AN524" s="122"/>
      <c r="AO524" s="122"/>
      <c r="AP524" s="122"/>
      <c r="AQ524" s="65"/>
      <c r="AR524" s="112"/>
      <c r="AS524" s="112"/>
      <c r="AT524" s="124"/>
      <c r="AU524" s="65"/>
      <c r="AV524" s="122"/>
      <c r="AW524" s="122"/>
      <c r="AX524" s="65"/>
      <c r="AY524" s="65"/>
      <c r="AZ524" s="122"/>
      <c r="BA524" s="122"/>
      <c r="BB524" s="65"/>
      <c r="BC524" s="65"/>
      <c r="BD524" s="122"/>
      <c r="BE524" s="122"/>
      <c r="BF524" s="65"/>
      <c r="BG524" s="65"/>
      <c r="BH524" s="103"/>
      <c r="BI524" s="122"/>
      <c r="BJ524" s="65"/>
      <c r="BK524" s="65"/>
      <c r="BL524" s="90"/>
      <c r="BM524" s="90"/>
      <c r="BN524" s="65"/>
      <c r="BO524" s="122"/>
      <c r="BP524" s="122"/>
      <c r="BQ524" s="122"/>
      <c r="BR524" s="65"/>
      <c r="BS524" s="112"/>
      <c r="BT524" s="112"/>
      <c r="BU524" s="124"/>
      <c r="BV524" s="65"/>
      <c r="BW524" s="122"/>
      <c r="BX524" s="122"/>
      <c r="BY524" s="65"/>
      <c r="BZ524" s="65"/>
      <c r="CA524" s="122"/>
      <c r="CB524" s="122"/>
    </row>
    <row r="525" spans="1:80" x14ac:dyDescent="0.3">
      <c r="A525" s="65"/>
      <c r="B525" s="72"/>
      <c r="C525" s="73"/>
      <c r="D525" s="74"/>
      <c r="E525" s="74"/>
      <c r="F525" s="74"/>
      <c r="G525" s="75"/>
      <c r="H525" s="75"/>
      <c r="I525" s="75"/>
      <c r="J525" s="75"/>
      <c r="K525" s="75"/>
      <c r="L525" s="75"/>
      <c r="M525" s="80"/>
      <c r="N525" s="194"/>
      <c r="O525" s="70"/>
      <c r="P525" s="70"/>
      <c r="Q525" s="70"/>
      <c r="R525" s="70"/>
      <c r="S525" s="70"/>
      <c r="T525" s="70"/>
      <c r="U525" s="70"/>
      <c r="V525" s="71"/>
      <c r="W525" s="71"/>
      <c r="X525" s="71"/>
      <c r="Y525" s="70"/>
      <c r="Z525" s="70"/>
      <c r="AA525" s="65"/>
      <c r="AB525" s="65"/>
      <c r="AC525" s="65"/>
      <c r="AD525" s="65"/>
      <c r="AE525" s="65"/>
      <c r="AF525" s="65"/>
      <c r="AG525" s="65"/>
      <c r="AH525" s="65"/>
      <c r="AI525" s="65"/>
      <c r="AJ525" s="65"/>
      <c r="AK525" s="65"/>
      <c r="AL525" s="65"/>
      <c r="AM525" s="65"/>
      <c r="AN525" s="125"/>
      <c r="AO525" s="66"/>
      <c r="AP525" s="125"/>
      <c r="AQ525" s="65"/>
      <c r="AR525" s="65"/>
      <c r="AS525" s="65"/>
      <c r="AT525" s="65"/>
      <c r="AU525" s="65"/>
      <c r="AV525" s="65"/>
      <c r="AW525" s="65"/>
      <c r="AX525" s="65"/>
      <c r="AY525" s="65"/>
      <c r="AZ525" s="65"/>
      <c r="BA525" s="65"/>
      <c r="BB525" s="65"/>
      <c r="BC525" s="65"/>
      <c r="BD525" s="65"/>
      <c r="BE525" s="65"/>
      <c r="BF525" s="65"/>
      <c r="BG525" s="65"/>
      <c r="BH525" s="65"/>
      <c r="BI525" s="65"/>
      <c r="BJ525" s="65"/>
      <c r="BK525" s="65"/>
      <c r="BL525" s="65"/>
      <c r="BM525" s="65"/>
      <c r="BN525" s="65"/>
      <c r="BO525" s="65"/>
      <c r="BP525" s="66"/>
      <c r="BQ525" s="65"/>
      <c r="BR525" s="65"/>
      <c r="BS525" s="65"/>
      <c r="BT525" s="65"/>
      <c r="BU525" s="65"/>
      <c r="BV525" s="65"/>
      <c r="BW525" s="65"/>
      <c r="BX525" s="65"/>
      <c r="BY525" s="65"/>
      <c r="BZ525" s="65"/>
      <c r="CA525" s="65"/>
      <c r="CB525" s="65"/>
    </row>
    <row r="526" spans="1:80" x14ac:dyDescent="0.3">
      <c r="A526" s="65"/>
      <c r="B526" s="72"/>
      <c r="C526" s="73"/>
      <c r="D526" s="74"/>
      <c r="E526" s="74"/>
      <c r="F526" s="74"/>
      <c r="G526" s="75"/>
      <c r="H526" s="75"/>
      <c r="I526" s="75"/>
      <c r="J526" s="75"/>
      <c r="K526" s="75"/>
      <c r="L526" s="75"/>
      <c r="M526" s="80"/>
      <c r="N526" s="194"/>
      <c r="O526" s="70"/>
      <c r="P526" s="70"/>
      <c r="Q526" s="70"/>
      <c r="R526" s="70"/>
      <c r="S526" s="70"/>
      <c r="T526" s="70"/>
      <c r="U526" s="70"/>
      <c r="V526" s="71"/>
      <c r="W526" s="71"/>
      <c r="X526" s="71"/>
      <c r="Y526" s="70"/>
      <c r="Z526" s="70"/>
      <c r="AA526" s="65"/>
      <c r="AB526" s="65"/>
      <c r="AC526" s="65"/>
      <c r="AD526" s="65"/>
      <c r="AE526" s="65"/>
      <c r="AF526" s="65"/>
      <c r="AG526" s="65"/>
      <c r="AH526" s="65"/>
      <c r="AI526" s="65"/>
      <c r="AJ526" s="65"/>
      <c r="AK526" s="65"/>
      <c r="AL526" s="65"/>
      <c r="AM526" s="65"/>
      <c r="AN526" s="125"/>
      <c r="AO526" s="66"/>
      <c r="AP526" s="125"/>
      <c r="AQ526" s="65"/>
      <c r="AR526" s="65"/>
      <c r="AS526" s="65"/>
      <c r="AT526" s="65"/>
      <c r="AU526" s="65"/>
      <c r="AV526" s="65"/>
      <c r="AW526" s="65"/>
      <c r="AX526" s="65"/>
      <c r="AY526" s="65"/>
      <c r="AZ526" s="65"/>
      <c r="BA526" s="65"/>
      <c r="BB526" s="65"/>
      <c r="BC526" s="65"/>
      <c r="BD526" s="65"/>
      <c r="BE526" s="65"/>
      <c r="BF526" s="65"/>
      <c r="BG526" s="65"/>
      <c r="BH526" s="65"/>
      <c r="BI526" s="65"/>
      <c r="BJ526" s="65"/>
      <c r="BK526" s="65"/>
      <c r="BL526" s="65"/>
      <c r="BM526" s="65"/>
      <c r="BN526" s="65"/>
      <c r="BO526" s="65"/>
      <c r="BP526" s="66"/>
      <c r="BQ526" s="65"/>
      <c r="BR526" s="65"/>
      <c r="BS526" s="65"/>
      <c r="BT526" s="65"/>
      <c r="BU526" s="65"/>
      <c r="BV526" s="65"/>
      <c r="BW526" s="65"/>
      <c r="BX526" s="65"/>
      <c r="BY526" s="65"/>
      <c r="BZ526" s="65"/>
      <c r="CA526" s="65"/>
      <c r="CB526" s="65"/>
    </row>
    <row r="527" spans="1:80" x14ac:dyDescent="0.3">
      <c r="A527" s="65"/>
      <c r="B527" s="72"/>
      <c r="C527" s="73"/>
      <c r="D527" s="74"/>
      <c r="E527" s="74"/>
      <c r="F527" s="74"/>
      <c r="G527" s="75"/>
      <c r="H527" s="75"/>
      <c r="I527" s="75"/>
      <c r="J527" s="75"/>
      <c r="K527" s="75"/>
      <c r="L527" s="75"/>
      <c r="M527" s="80"/>
      <c r="N527" s="194"/>
      <c r="O527" s="70"/>
      <c r="P527" s="70"/>
      <c r="Q527" s="70"/>
      <c r="R527" s="70"/>
      <c r="S527" s="70"/>
      <c r="T527" s="70"/>
      <c r="U527" s="70"/>
      <c r="V527" s="71"/>
      <c r="W527" s="71"/>
      <c r="X527" s="71"/>
      <c r="Y527" s="70"/>
      <c r="Z527" s="70"/>
      <c r="AA527" s="65"/>
      <c r="AB527" s="65"/>
      <c r="AC527" s="82"/>
      <c r="AD527" s="82"/>
      <c r="AE527" s="82"/>
      <c r="AF527" s="82"/>
      <c r="AG527" s="82"/>
      <c r="AH527" s="82"/>
      <c r="AI527" s="82"/>
      <c r="AJ527" s="82"/>
      <c r="AK527" s="82"/>
      <c r="AL527" s="82"/>
      <c r="AM527" s="82"/>
      <c r="AN527" s="114"/>
      <c r="AO527" s="82"/>
      <c r="AP527" s="114"/>
      <c r="AQ527" s="82"/>
      <c r="AR527" s="82"/>
      <c r="AS527" s="82"/>
      <c r="AT527" s="82"/>
      <c r="AU527" s="82"/>
      <c r="AV527" s="82"/>
      <c r="AW527" s="82"/>
      <c r="AX527" s="82"/>
      <c r="AY527" s="82"/>
      <c r="AZ527" s="82"/>
      <c r="BA527" s="82"/>
      <c r="BB527" s="65"/>
      <c r="BC527" s="65"/>
      <c r="BD527" s="82"/>
      <c r="BE527" s="82"/>
      <c r="BF527" s="82"/>
      <c r="BG527" s="82"/>
      <c r="BH527" s="82"/>
      <c r="BI527" s="82"/>
      <c r="BJ527" s="82"/>
      <c r="BK527" s="82"/>
      <c r="BL527" s="82"/>
      <c r="BM527" s="82"/>
      <c r="BN527" s="82"/>
      <c r="BO527" s="82"/>
      <c r="BP527" s="82"/>
      <c r="BQ527" s="82"/>
      <c r="BR527" s="82"/>
      <c r="BS527" s="82"/>
      <c r="BT527" s="82"/>
      <c r="BU527" s="82"/>
      <c r="BV527" s="82"/>
      <c r="BW527" s="82"/>
      <c r="BX527" s="82"/>
      <c r="BY527" s="82"/>
      <c r="BZ527" s="82"/>
      <c r="CA527" s="82"/>
      <c r="CB527" s="82"/>
    </row>
    <row r="528" spans="1:80" x14ac:dyDescent="0.3">
      <c r="A528" s="65"/>
      <c r="B528" s="72"/>
      <c r="C528" s="73"/>
      <c r="D528" s="74"/>
      <c r="E528" s="74"/>
      <c r="F528" s="74"/>
      <c r="G528" s="75"/>
      <c r="H528" s="75"/>
      <c r="I528" s="75"/>
      <c r="J528" s="75"/>
      <c r="K528" s="75"/>
      <c r="L528" s="75"/>
      <c r="M528" s="80"/>
      <c r="N528" s="194"/>
      <c r="O528" s="70"/>
      <c r="P528" s="70"/>
      <c r="Q528" s="70"/>
      <c r="R528" s="70"/>
      <c r="S528" s="70"/>
      <c r="T528" s="70"/>
      <c r="U528" s="70"/>
      <c r="V528" s="71"/>
      <c r="W528" s="71"/>
      <c r="X528" s="71"/>
      <c r="Y528" s="70"/>
      <c r="Z528" s="70"/>
      <c r="AA528" s="65"/>
      <c r="AB528" s="65"/>
      <c r="AC528" s="125"/>
      <c r="AD528" s="125"/>
      <c r="AE528" s="126"/>
      <c r="AF528" s="126"/>
      <c r="AG528" s="126"/>
      <c r="AH528" s="125"/>
      <c r="AI528" s="125"/>
      <c r="AJ528" s="125"/>
      <c r="AK528" s="125"/>
      <c r="AL528" s="125"/>
      <c r="AM528" s="125"/>
      <c r="AN528" s="125"/>
      <c r="AO528" s="66"/>
      <c r="AP528" s="125"/>
      <c r="AQ528" s="125"/>
      <c r="AR528" s="125"/>
      <c r="AS528" s="125"/>
      <c r="AT528" s="125"/>
      <c r="AU528" s="125"/>
      <c r="AV528" s="125"/>
      <c r="AW528" s="126"/>
      <c r="AX528" s="126"/>
      <c r="AY528" s="126"/>
      <c r="AZ528" s="127"/>
      <c r="BA528" s="128"/>
      <c r="BB528" s="65"/>
      <c r="BC528" s="65"/>
      <c r="BD528" s="125"/>
      <c r="BE528" s="125"/>
      <c r="BF528" s="126"/>
      <c r="BG528" s="126"/>
      <c r="BH528" s="126"/>
      <c r="BI528" s="125"/>
      <c r="BJ528" s="125"/>
      <c r="BK528" s="125"/>
      <c r="BL528" s="125"/>
      <c r="BM528" s="125"/>
      <c r="BN528" s="125"/>
      <c r="BO528" s="129"/>
      <c r="BP528" s="66"/>
      <c r="BQ528" s="129"/>
      <c r="BR528" s="125"/>
      <c r="BS528" s="125"/>
      <c r="BT528" s="125"/>
      <c r="BU528" s="125"/>
      <c r="BV528" s="125"/>
      <c r="BW528" s="125"/>
      <c r="BX528" s="126"/>
      <c r="BY528" s="126"/>
      <c r="BZ528" s="126"/>
      <c r="CA528" s="127"/>
      <c r="CB528" s="128"/>
    </row>
    <row r="529" spans="1:80" x14ac:dyDescent="0.3">
      <c r="A529" s="65"/>
      <c r="B529" s="72"/>
      <c r="C529" s="73"/>
      <c r="D529" s="74"/>
      <c r="E529" s="74"/>
      <c r="F529" s="74"/>
      <c r="G529" s="75"/>
      <c r="H529" s="75"/>
      <c r="I529" s="75"/>
      <c r="J529" s="75"/>
      <c r="K529" s="75"/>
      <c r="L529" s="75"/>
      <c r="M529" s="80"/>
      <c r="N529" s="194"/>
      <c r="O529" s="70"/>
      <c r="P529" s="70"/>
      <c r="Q529" s="70"/>
      <c r="R529" s="70"/>
      <c r="S529" s="70"/>
      <c r="T529" s="70"/>
      <c r="U529" s="70"/>
      <c r="V529" s="71"/>
      <c r="W529" s="71"/>
      <c r="X529" s="71"/>
      <c r="Y529" s="70"/>
      <c r="Z529" s="70"/>
      <c r="AA529" s="65"/>
      <c r="AB529" s="65"/>
      <c r="AC529" s="125"/>
      <c r="AD529" s="125"/>
      <c r="AE529" s="126"/>
      <c r="AF529" s="126"/>
      <c r="AG529" s="126"/>
      <c r="AH529" s="125"/>
      <c r="AI529" s="125"/>
      <c r="AJ529" s="125"/>
      <c r="AK529" s="125"/>
      <c r="AL529" s="125"/>
      <c r="AM529" s="125"/>
      <c r="AN529" s="125"/>
      <c r="AO529" s="66"/>
      <c r="AP529" s="125"/>
      <c r="AQ529" s="125"/>
      <c r="AR529" s="125"/>
      <c r="AS529" s="125"/>
      <c r="AT529" s="125"/>
      <c r="AU529" s="125"/>
      <c r="AV529" s="125"/>
      <c r="AW529" s="126"/>
      <c r="AX529" s="126"/>
      <c r="AY529" s="126"/>
      <c r="AZ529" s="127"/>
      <c r="BA529" s="128"/>
      <c r="BB529" s="65"/>
      <c r="BC529" s="65"/>
      <c r="BD529" s="125"/>
      <c r="BE529" s="125"/>
      <c r="BF529" s="126"/>
      <c r="BG529" s="126"/>
      <c r="BH529" s="126"/>
      <c r="BI529" s="125"/>
      <c r="BJ529" s="125"/>
      <c r="BK529" s="125"/>
      <c r="BL529" s="125"/>
      <c r="BM529" s="125"/>
      <c r="BN529" s="125"/>
      <c r="BO529" s="129"/>
      <c r="BP529" s="66"/>
      <c r="BQ529" s="129"/>
      <c r="BR529" s="125"/>
      <c r="BS529" s="125"/>
      <c r="BT529" s="125"/>
      <c r="BU529" s="125"/>
      <c r="BV529" s="125"/>
      <c r="BW529" s="125"/>
      <c r="BX529" s="126"/>
      <c r="BY529" s="126"/>
      <c r="BZ529" s="126"/>
      <c r="CA529" s="127"/>
      <c r="CB529" s="128"/>
    </row>
    <row r="530" spans="1:80" x14ac:dyDescent="0.3">
      <c r="A530" s="65"/>
      <c r="B530" s="72"/>
      <c r="C530" s="73"/>
      <c r="D530" s="74"/>
      <c r="E530" s="74"/>
      <c r="F530" s="74"/>
      <c r="G530" s="75"/>
      <c r="H530" s="75"/>
      <c r="I530" s="75"/>
      <c r="J530" s="75"/>
      <c r="K530" s="75"/>
      <c r="L530" s="75"/>
      <c r="M530" s="80"/>
      <c r="N530" s="194"/>
      <c r="O530" s="70"/>
      <c r="P530" s="70"/>
      <c r="Q530" s="70"/>
      <c r="R530" s="70"/>
      <c r="S530" s="70"/>
      <c r="T530" s="70"/>
      <c r="U530" s="70"/>
      <c r="V530" s="71"/>
      <c r="W530" s="71"/>
      <c r="X530" s="71"/>
      <c r="Y530" s="70"/>
      <c r="Z530" s="70"/>
      <c r="AA530" s="65"/>
      <c r="AB530" s="65"/>
      <c r="AC530" s="125"/>
      <c r="AD530" s="125"/>
      <c r="AE530" s="126"/>
      <c r="AF530" s="126"/>
      <c r="AG530" s="126"/>
      <c r="AH530" s="125"/>
      <c r="AI530" s="125"/>
      <c r="AJ530" s="125"/>
      <c r="AK530" s="125"/>
      <c r="AL530" s="125"/>
      <c r="AM530" s="125"/>
      <c r="AN530" s="125"/>
      <c r="AO530" s="66"/>
      <c r="AP530" s="125"/>
      <c r="AQ530" s="125"/>
      <c r="AR530" s="125"/>
      <c r="AS530" s="125"/>
      <c r="AT530" s="125"/>
      <c r="AU530" s="125"/>
      <c r="AV530" s="125"/>
      <c r="AW530" s="126"/>
      <c r="AX530" s="126"/>
      <c r="AY530" s="126"/>
      <c r="AZ530" s="127"/>
      <c r="BA530" s="128"/>
      <c r="BB530" s="65"/>
      <c r="BC530" s="65"/>
      <c r="BD530" s="125"/>
      <c r="BE530" s="125"/>
      <c r="BF530" s="126"/>
      <c r="BG530" s="126"/>
      <c r="BH530" s="126"/>
      <c r="BI530" s="125"/>
      <c r="BJ530" s="125"/>
      <c r="BK530" s="125"/>
      <c r="BL530" s="125"/>
      <c r="BM530" s="125"/>
      <c r="BN530" s="125"/>
      <c r="BO530" s="129"/>
      <c r="BP530" s="66"/>
      <c r="BQ530" s="129"/>
      <c r="BR530" s="125"/>
      <c r="BS530" s="125"/>
      <c r="BT530" s="125"/>
      <c r="BU530" s="125"/>
      <c r="BV530" s="125"/>
      <c r="BW530" s="125"/>
      <c r="BX530" s="126"/>
      <c r="BY530" s="126"/>
      <c r="BZ530" s="126"/>
      <c r="CA530" s="127"/>
      <c r="CB530" s="128"/>
    </row>
    <row r="531" spans="1:80" x14ac:dyDescent="0.3">
      <c r="A531" s="65"/>
      <c r="B531" s="65"/>
      <c r="C531" s="65"/>
      <c r="D531" s="65"/>
      <c r="E531" s="65"/>
      <c r="F531" s="65"/>
      <c r="G531" s="65"/>
      <c r="H531" s="65"/>
      <c r="I531" s="65"/>
      <c r="J531" s="65"/>
      <c r="K531" s="65"/>
      <c r="L531" s="65"/>
      <c r="M531" s="99"/>
      <c r="N531" s="66"/>
      <c r="O531" s="99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5"/>
      <c r="AC531" s="125"/>
      <c r="AD531" s="125"/>
      <c r="AE531" s="126"/>
      <c r="AF531" s="126"/>
      <c r="AG531" s="126"/>
      <c r="AH531" s="125"/>
      <c r="AI531" s="125"/>
      <c r="AJ531" s="125"/>
      <c r="AK531" s="125"/>
      <c r="AL531" s="125"/>
      <c r="AM531" s="125"/>
      <c r="AN531" s="125"/>
      <c r="AO531" s="66"/>
      <c r="AP531" s="125"/>
      <c r="AQ531" s="125"/>
      <c r="AR531" s="125"/>
      <c r="AS531" s="125"/>
      <c r="AT531" s="125"/>
      <c r="AU531" s="125"/>
      <c r="AV531" s="125"/>
      <c r="AW531" s="126"/>
      <c r="AX531" s="126"/>
      <c r="AY531" s="126"/>
      <c r="AZ531" s="127"/>
      <c r="BA531" s="128"/>
      <c r="BB531" s="65"/>
      <c r="BC531" s="65"/>
      <c r="BD531" s="125"/>
      <c r="BE531" s="125"/>
      <c r="BF531" s="126"/>
      <c r="BG531" s="126"/>
      <c r="BH531" s="126"/>
      <c r="BI531" s="125"/>
      <c r="BJ531" s="125"/>
      <c r="BK531" s="125"/>
      <c r="BL531" s="125"/>
      <c r="BM531" s="125"/>
      <c r="BN531" s="125"/>
      <c r="BO531" s="129"/>
      <c r="BP531" s="66"/>
      <c r="BQ531" s="129"/>
      <c r="BR531" s="125"/>
      <c r="BS531" s="125"/>
      <c r="BT531" s="125"/>
      <c r="BU531" s="125"/>
      <c r="BV531" s="125"/>
      <c r="BW531" s="125"/>
      <c r="BX531" s="126"/>
      <c r="BY531" s="126"/>
      <c r="BZ531" s="126"/>
      <c r="CA531" s="127"/>
      <c r="CB531" s="128"/>
    </row>
    <row r="532" spans="1:80" x14ac:dyDescent="0.3">
      <c r="A532" s="65"/>
      <c r="B532" s="68"/>
      <c r="C532" s="68"/>
      <c r="D532" s="68"/>
      <c r="E532" s="68"/>
      <c r="F532" s="68"/>
      <c r="G532" s="68"/>
      <c r="H532" s="68"/>
      <c r="I532" s="68"/>
      <c r="J532" s="68"/>
      <c r="K532" s="68"/>
      <c r="L532" s="68"/>
      <c r="M532" s="87"/>
      <c r="N532" s="68"/>
      <c r="O532" s="87"/>
      <c r="P532" s="68"/>
      <c r="Q532" s="68"/>
      <c r="R532" s="68"/>
      <c r="S532" s="68"/>
      <c r="T532" s="68"/>
      <c r="U532" s="68"/>
      <c r="V532" s="68"/>
      <c r="W532" s="68"/>
      <c r="X532" s="68"/>
      <c r="Y532" s="68"/>
      <c r="Z532" s="68"/>
      <c r="AA532" s="65"/>
      <c r="AB532" s="65"/>
      <c r="AC532" s="125"/>
      <c r="AD532" s="125"/>
      <c r="AE532" s="126"/>
      <c r="AF532" s="126"/>
      <c r="AG532" s="126"/>
      <c r="AH532" s="125"/>
      <c r="AI532" s="125"/>
      <c r="AJ532" s="125"/>
      <c r="AK532" s="125"/>
      <c r="AL532" s="125"/>
      <c r="AM532" s="125"/>
      <c r="AN532" s="125"/>
      <c r="AO532" s="66"/>
      <c r="AP532" s="125"/>
      <c r="AQ532" s="125"/>
      <c r="AR532" s="125"/>
      <c r="AS532" s="125"/>
      <c r="AT532" s="125"/>
      <c r="AU532" s="125"/>
      <c r="AV532" s="125"/>
      <c r="AW532" s="126"/>
      <c r="AX532" s="126"/>
      <c r="AY532" s="126"/>
      <c r="AZ532" s="127"/>
      <c r="BA532" s="128"/>
      <c r="BB532" s="65"/>
      <c r="BC532" s="65"/>
      <c r="BD532" s="125"/>
      <c r="BE532" s="125"/>
      <c r="BF532" s="126"/>
      <c r="BG532" s="126"/>
      <c r="BH532" s="126"/>
      <c r="BI532" s="125"/>
      <c r="BJ532" s="125"/>
      <c r="BK532" s="125"/>
      <c r="BL532" s="125"/>
      <c r="BM532" s="125"/>
      <c r="BN532" s="125"/>
      <c r="BO532" s="129"/>
      <c r="BP532" s="66"/>
      <c r="BQ532" s="129"/>
      <c r="BR532" s="125"/>
      <c r="BS532" s="125"/>
      <c r="BT532" s="125"/>
      <c r="BU532" s="125"/>
      <c r="BV532" s="125"/>
      <c r="BW532" s="125"/>
      <c r="BX532" s="126"/>
      <c r="BY532" s="126"/>
      <c r="BZ532" s="126"/>
      <c r="CA532" s="127"/>
      <c r="CB532" s="128"/>
    </row>
    <row r="533" spans="1:80" x14ac:dyDescent="0.3">
      <c r="A533" s="65"/>
      <c r="B533" s="77"/>
      <c r="C533" s="77"/>
      <c r="D533" s="78"/>
      <c r="E533" s="78"/>
      <c r="F533" s="78"/>
      <c r="G533" s="79"/>
      <c r="H533" s="79"/>
      <c r="I533" s="79"/>
      <c r="J533" s="79"/>
      <c r="K533" s="79"/>
      <c r="L533" s="79"/>
      <c r="M533" s="80"/>
      <c r="N533" s="68"/>
      <c r="O533" s="80"/>
      <c r="P533" s="79"/>
      <c r="Q533" s="79"/>
      <c r="R533" s="79"/>
      <c r="S533" s="79"/>
      <c r="T533" s="79"/>
      <c r="U533" s="79"/>
      <c r="V533" s="78"/>
      <c r="W533" s="78"/>
      <c r="X533" s="78"/>
      <c r="Y533" s="77"/>
      <c r="Z533" s="77"/>
      <c r="AA533" s="65"/>
      <c r="AB533" s="65"/>
      <c r="AC533" s="125"/>
      <c r="AD533" s="125"/>
      <c r="AE533" s="126"/>
      <c r="AF533" s="126"/>
      <c r="AG533" s="126"/>
      <c r="AH533" s="125"/>
      <c r="AI533" s="125"/>
      <c r="AJ533" s="125"/>
      <c r="AK533" s="125"/>
      <c r="AL533" s="125"/>
      <c r="AM533" s="125"/>
      <c r="AN533" s="125"/>
      <c r="AO533" s="66"/>
      <c r="AP533" s="125"/>
      <c r="AQ533" s="125"/>
      <c r="AR533" s="125"/>
      <c r="AS533" s="125"/>
      <c r="AT533" s="125"/>
      <c r="AU533" s="125"/>
      <c r="AV533" s="125"/>
      <c r="AW533" s="126"/>
      <c r="AX533" s="126"/>
      <c r="AY533" s="126"/>
      <c r="AZ533" s="127"/>
      <c r="BA533" s="128"/>
      <c r="BB533" s="65"/>
      <c r="BC533" s="65"/>
      <c r="BD533" s="125"/>
      <c r="BE533" s="125"/>
      <c r="BF533" s="126"/>
      <c r="BG533" s="126"/>
      <c r="BH533" s="126"/>
      <c r="BI533" s="125"/>
      <c r="BJ533" s="125"/>
      <c r="BK533" s="125"/>
      <c r="BL533" s="125"/>
      <c r="BM533" s="125"/>
      <c r="BN533" s="125"/>
      <c r="BO533" s="129"/>
      <c r="BP533" s="66"/>
      <c r="BQ533" s="129"/>
      <c r="BR533" s="125"/>
      <c r="BS533" s="125"/>
      <c r="BT533" s="125"/>
      <c r="BU533" s="125"/>
      <c r="BV533" s="125"/>
      <c r="BW533" s="125"/>
      <c r="BX533" s="126"/>
      <c r="BY533" s="126"/>
      <c r="BZ533" s="126"/>
      <c r="CA533" s="127"/>
      <c r="CB533" s="128"/>
    </row>
    <row r="534" spans="1:80" x14ac:dyDescent="0.3">
      <c r="A534" s="65"/>
      <c r="B534" s="72"/>
      <c r="C534" s="72"/>
      <c r="D534" s="78"/>
      <c r="E534" s="78"/>
      <c r="F534" s="78"/>
      <c r="G534" s="80"/>
      <c r="H534" s="80"/>
      <c r="I534" s="80"/>
      <c r="J534" s="80"/>
      <c r="K534" s="80"/>
      <c r="L534" s="80"/>
      <c r="M534" s="80"/>
      <c r="N534" s="81"/>
      <c r="O534" s="80"/>
      <c r="P534" s="80"/>
      <c r="Q534" s="80"/>
      <c r="R534" s="80"/>
      <c r="S534" s="80"/>
      <c r="T534" s="80"/>
      <c r="U534" s="80"/>
      <c r="V534" s="78"/>
      <c r="W534" s="78"/>
      <c r="X534" s="78"/>
      <c r="Y534" s="72"/>
      <c r="Z534" s="72"/>
      <c r="AA534" s="65"/>
      <c r="AB534" s="65"/>
      <c r="AC534" s="125"/>
      <c r="AD534" s="125"/>
      <c r="AE534" s="126"/>
      <c r="AF534" s="126"/>
      <c r="AG534" s="126"/>
      <c r="AH534" s="125"/>
      <c r="AI534" s="125"/>
      <c r="AJ534" s="125"/>
      <c r="AK534" s="125"/>
      <c r="AL534" s="125"/>
      <c r="AM534" s="125"/>
      <c r="AN534" s="125"/>
      <c r="AO534" s="66"/>
      <c r="AP534" s="125"/>
      <c r="AQ534" s="125"/>
      <c r="AR534" s="125"/>
      <c r="AS534" s="125"/>
      <c r="AT534" s="125"/>
      <c r="AU534" s="125"/>
      <c r="AV534" s="125"/>
      <c r="AW534" s="126"/>
      <c r="AX534" s="126"/>
      <c r="AY534" s="126"/>
      <c r="AZ534" s="127"/>
      <c r="BA534" s="128"/>
      <c r="BB534" s="65"/>
      <c r="BC534" s="65"/>
      <c r="BD534" s="125"/>
      <c r="BE534" s="125"/>
      <c r="BF534" s="126"/>
      <c r="BG534" s="126"/>
      <c r="BH534" s="126"/>
      <c r="BI534" s="125"/>
      <c r="BJ534" s="125"/>
      <c r="BK534" s="125"/>
      <c r="BL534" s="125"/>
      <c r="BM534" s="125"/>
      <c r="BN534" s="125"/>
      <c r="BO534" s="129"/>
      <c r="BP534" s="66"/>
      <c r="BQ534" s="129"/>
      <c r="BR534" s="125"/>
      <c r="BS534" s="125"/>
      <c r="BT534" s="125"/>
      <c r="BU534" s="125"/>
      <c r="BV534" s="125"/>
      <c r="BW534" s="125"/>
      <c r="BX534" s="126"/>
      <c r="BY534" s="126"/>
      <c r="BZ534" s="126"/>
      <c r="CA534" s="127"/>
      <c r="CB534" s="128"/>
    </row>
    <row r="535" spans="1:80" x14ac:dyDescent="0.3">
      <c r="A535" s="65"/>
      <c r="B535" s="125"/>
      <c r="C535" s="125"/>
      <c r="D535" s="126"/>
      <c r="E535" s="126"/>
      <c r="F535" s="126"/>
      <c r="G535" s="125"/>
      <c r="H535" s="125"/>
      <c r="I535" s="125"/>
      <c r="J535" s="125"/>
      <c r="K535" s="125"/>
      <c r="L535" s="125"/>
      <c r="M535" s="125"/>
      <c r="N535" s="66"/>
      <c r="O535" s="125"/>
      <c r="P535" s="125"/>
      <c r="Q535" s="125"/>
      <c r="R535" s="125"/>
      <c r="S535" s="125"/>
      <c r="T535" s="125"/>
      <c r="U535" s="125"/>
      <c r="V535" s="126"/>
      <c r="W535" s="126"/>
      <c r="X535" s="126"/>
      <c r="Y535" s="127"/>
      <c r="Z535" s="128"/>
      <c r="AA535" s="65"/>
      <c r="AB535" s="65"/>
      <c r="AC535" s="125"/>
      <c r="AD535" s="125"/>
      <c r="AE535" s="126"/>
      <c r="AF535" s="126"/>
      <c r="AG535" s="126"/>
      <c r="AH535" s="125"/>
      <c r="AI535" s="125"/>
      <c r="AJ535" s="125"/>
      <c r="AK535" s="125"/>
      <c r="AL535" s="125"/>
      <c r="AM535" s="125"/>
      <c r="AN535" s="125"/>
      <c r="AO535" s="66"/>
      <c r="AP535" s="125"/>
      <c r="AQ535" s="125"/>
      <c r="AR535" s="125"/>
      <c r="AS535" s="125"/>
      <c r="AT535" s="125"/>
      <c r="AU535" s="125"/>
      <c r="AV535" s="125"/>
      <c r="AW535" s="126"/>
      <c r="AX535" s="126"/>
      <c r="AY535" s="126"/>
      <c r="AZ535" s="127"/>
      <c r="BA535" s="128"/>
      <c r="BB535" s="65"/>
      <c r="BC535" s="65"/>
      <c r="BD535" s="125"/>
      <c r="BE535" s="125"/>
      <c r="BF535" s="126"/>
      <c r="BG535" s="126"/>
      <c r="BH535" s="126"/>
      <c r="BI535" s="125"/>
      <c r="BJ535" s="125"/>
      <c r="BK535" s="125"/>
      <c r="BL535" s="125"/>
      <c r="BM535" s="125"/>
      <c r="BN535" s="125"/>
      <c r="BO535" s="129"/>
      <c r="BP535" s="66"/>
      <c r="BQ535" s="129"/>
      <c r="BR535" s="125"/>
      <c r="BS535" s="125"/>
      <c r="BT535" s="125"/>
      <c r="BU535" s="125"/>
      <c r="BV535" s="125"/>
      <c r="BW535" s="125"/>
      <c r="BX535" s="126"/>
      <c r="BY535" s="126"/>
      <c r="BZ535" s="126"/>
      <c r="CA535" s="127"/>
      <c r="CB535" s="128"/>
    </row>
    <row r="536" spans="1:80" x14ac:dyDescent="0.3">
      <c r="A536" s="65"/>
      <c r="B536" s="223"/>
      <c r="C536" s="224"/>
      <c r="D536" s="65"/>
      <c r="E536" s="65"/>
      <c r="F536" s="223"/>
      <c r="G536" s="224"/>
      <c r="H536" s="65"/>
      <c r="I536" s="65"/>
      <c r="J536" s="223"/>
      <c r="K536" s="224"/>
      <c r="L536" s="65"/>
      <c r="M536" s="233"/>
      <c r="N536" s="233"/>
      <c r="O536" s="233"/>
      <c r="P536" s="65"/>
      <c r="Q536" s="223"/>
      <c r="R536" s="224"/>
      <c r="S536" s="65"/>
      <c r="T536" s="65"/>
      <c r="U536" s="223"/>
      <c r="V536" s="224"/>
      <c r="W536" s="65"/>
      <c r="X536" s="65"/>
      <c r="Y536" s="223"/>
      <c r="Z536" s="224"/>
      <c r="AA536" s="65"/>
      <c r="AB536" s="65"/>
      <c r="AC536" s="125"/>
      <c r="AD536" s="125"/>
      <c r="AE536" s="126"/>
      <c r="AF536" s="126"/>
      <c r="AG536" s="126"/>
      <c r="AH536" s="125"/>
      <c r="AI536" s="125"/>
      <c r="AJ536" s="125"/>
      <c r="AK536" s="125"/>
      <c r="AL536" s="125"/>
      <c r="AM536" s="125"/>
      <c r="AN536" s="125"/>
      <c r="AO536" s="66"/>
      <c r="AP536" s="125"/>
      <c r="AQ536" s="125"/>
      <c r="AR536" s="125"/>
      <c r="AS536" s="125"/>
      <c r="AT536" s="125"/>
      <c r="AU536" s="125"/>
      <c r="AV536" s="125"/>
      <c r="AW536" s="126"/>
      <c r="AX536" s="126"/>
      <c r="AY536" s="126"/>
      <c r="AZ536" s="127"/>
      <c r="BA536" s="128"/>
      <c r="BB536" s="65"/>
      <c r="BC536" s="65"/>
      <c r="BD536" s="125"/>
      <c r="BE536" s="125"/>
      <c r="BF536" s="126"/>
      <c r="BG536" s="126"/>
      <c r="BH536" s="126"/>
      <c r="BI536" s="125"/>
      <c r="BJ536" s="125"/>
      <c r="BK536" s="125"/>
      <c r="BL536" s="125"/>
      <c r="BM536" s="125"/>
      <c r="BN536" s="125"/>
      <c r="BO536" s="129"/>
      <c r="BP536" s="66"/>
      <c r="BQ536" s="129"/>
      <c r="BR536" s="125"/>
      <c r="BS536" s="125"/>
      <c r="BT536" s="125"/>
      <c r="BU536" s="125"/>
      <c r="BV536" s="125"/>
      <c r="BW536" s="125"/>
      <c r="BX536" s="126"/>
      <c r="BY536" s="126"/>
      <c r="BZ536" s="126"/>
      <c r="CA536" s="127"/>
      <c r="CB536" s="128"/>
    </row>
    <row r="537" spans="1:80" x14ac:dyDescent="0.3">
      <c r="A537" s="65"/>
      <c r="B537" s="225"/>
      <c r="C537" s="226"/>
      <c r="D537" s="65"/>
      <c r="E537" s="65"/>
      <c r="F537" s="227"/>
      <c r="G537" s="226"/>
      <c r="H537" s="65"/>
      <c r="I537" s="65"/>
      <c r="J537" s="228"/>
      <c r="K537" s="229"/>
      <c r="L537" s="65"/>
      <c r="M537" s="225"/>
      <c r="N537" s="230"/>
      <c r="O537" s="226"/>
      <c r="P537" s="65"/>
      <c r="Q537" s="231"/>
      <c r="R537" s="232"/>
      <c r="S537" s="76"/>
      <c r="T537" s="65"/>
      <c r="U537" s="225"/>
      <c r="V537" s="226"/>
      <c r="W537" s="65"/>
      <c r="X537" s="65"/>
      <c r="Y537" s="225"/>
      <c r="Z537" s="226"/>
      <c r="AA537" s="65"/>
      <c r="AB537" s="65"/>
      <c r="AC537" s="125"/>
      <c r="AD537" s="125"/>
      <c r="AE537" s="126"/>
      <c r="AF537" s="126"/>
      <c r="AG537" s="126"/>
      <c r="AH537" s="125"/>
      <c r="AI537" s="125"/>
      <c r="AJ537" s="125"/>
      <c r="AK537" s="125"/>
      <c r="AL537" s="125"/>
      <c r="AM537" s="125"/>
      <c r="AN537" s="125"/>
      <c r="AO537" s="66"/>
      <c r="AP537" s="125"/>
      <c r="AQ537" s="125"/>
      <c r="AR537" s="125"/>
      <c r="AS537" s="125"/>
      <c r="AT537" s="125"/>
      <c r="AU537" s="125"/>
      <c r="AV537" s="125"/>
      <c r="AW537" s="126"/>
      <c r="AX537" s="126"/>
      <c r="AY537" s="126"/>
      <c r="AZ537" s="127"/>
      <c r="BA537" s="128"/>
      <c r="BB537" s="65"/>
      <c r="BC537" s="65"/>
      <c r="BD537" s="125"/>
      <c r="BE537" s="125"/>
      <c r="BF537" s="126"/>
      <c r="BG537" s="126"/>
      <c r="BH537" s="126"/>
      <c r="BI537" s="125"/>
      <c r="BJ537" s="125"/>
      <c r="BK537" s="125"/>
      <c r="BL537" s="125"/>
      <c r="BM537" s="125"/>
      <c r="BN537" s="125"/>
      <c r="BO537" s="129"/>
      <c r="BP537" s="66"/>
      <c r="BQ537" s="129"/>
      <c r="BR537" s="125"/>
      <c r="BS537" s="125"/>
      <c r="BT537" s="125"/>
      <c r="BU537" s="125"/>
      <c r="BV537" s="125"/>
      <c r="BW537" s="125"/>
      <c r="BX537" s="126"/>
      <c r="BY537" s="126"/>
      <c r="BZ537" s="126"/>
      <c r="CA537" s="127"/>
      <c r="CB537" s="128"/>
    </row>
    <row r="538" spans="1:80" x14ac:dyDescent="0.3">
      <c r="A538" s="65"/>
      <c r="B538" s="65"/>
      <c r="C538" s="65"/>
      <c r="D538" s="65"/>
      <c r="E538" s="65"/>
      <c r="F538" s="65"/>
      <c r="G538" s="65"/>
      <c r="H538" s="65"/>
      <c r="I538" s="65"/>
      <c r="J538" s="65"/>
      <c r="K538" s="65"/>
      <c r="L538" s="65"/>
      <c r="M538" s="99"/>
      <c r="N538" s="66"/>
      <c r="O538" s="99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5"/>
      <c r="AC538" s="125"/>
      <c r="AD538" s="125"/>
      <c r="AE538" s="126"/>
      <c r="AF538" s="126"/>
      <c r="AG538" s="126"/>
      <c r="AH538" s="125"/>
      <c r="AI538" s="125"/>
      <c r="AJ538" s="125"/>
      <c r="AK538" s="125"/>
      <c r="AL538" s="125"/>
      <c r="AM538" s="125"/>
      <c r="AN538" s="125"/>
      <c r="AO538" s="66"/>
      <c r="AP538" s="125"/>
      <c r="AQ538" s="125"/>
      <c r="AR538" s="125"/>
      <c r="AS538" s="125"/>
      <c r="AT538" s="125"/>
      <c r="AU538" s="125"/>
      <c r="AV538" s="125"/>
      <c r="AW538" s="126"/>
      <c r="AX538" s="126"/>
      <c r="AY538" s="126"/>
      <c r="AZ538" s="127"/>
      <c r="BA538" s="128"/>
      <c r="BB538" s="65"/>
      <c r="BC538" s="65"/>
      <c r="BD538" s="125"/>
      <c r="BE538" s="125"/>
      <c r="BF538" s="126"/>
      <c r="BG538" s="126"/>
      <c r="BH538" s="126"/>
      <c r="BI538" s="125"/>
      <c r="BJ538" s="125"/>
      <c r="BK538" s="125"/>
      <c r="BL538" s="125"/>
      <c r="BM538" s="125"/>
      <c r="BN538" s="125"/>
      <c r="BO538" s="129"/>
      <c r="BP538" s="66"/>
      <c r="BQ538" s="129"/>
      <c r="BR538" s="125"/>
      <c r="BS538" s="125"/>
      <c r="BT538" s="125"/>
      <c r="BU538" s="125"/>
      <c r="BV538" s="125"/>
      <c r="BW538" s="125"/>
      <c r="BX538" s="126"/>
      <c r="BY538" s="126"/>
      <c r="BZ538" s="126"/>
      <c r="CA538" s="127"/>
      <c r="CB538" s="128"/>
    </row>
    <row r="539" spans="1:80" x14ac:dyDescent="0.3">
      <c r="A539" s="65"/>
      <c r="B539" s="65"/>
      <c r="C539" s="65"/>
      <c r="D539" s="65"/>
      <c r="E539" s="65"/>
      <c r="F539" s="65"/>
      <c r="G539" s="65"/>
      <c r="H539" s="65"/>
      <c r="I539" s="65"/>
      <c r="J539" s="65"/>
      <c r="K539" s="65"/>
      <c r="L539" s="65"/>
      <c r="M539" s="99"/>
      <c r="N539" s="66"/>
      <c r="O539" s="99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5"/>
      <c r="AC539" s="125"/>
      <c r="AD539" s="125"/>
      <c r="AE539" s="126"/>
      <c r="AF539" s="126"/>
      <c r="AG539" s="126"/>
      <c r="AH539" s="125"/>
      <c r="AI539" s="125"/>
      <c r="AJ539" s="125"/>
      <c r="AK539" s="125"/>
      <c r="AL539" s="125"/>
      <c r="AM539" s="125"/>
      <c r="AN539" s="125"/>
      <c r="AO539" s="66"/>
      <c r="AP539" s="125"/>
      <c r="AQ539" s="125"/>
      <c r="AR539" s="125"/>
      <c r="AS539" s="125"/>
      <c r="AT539" s="125"/>
      <c r="AU539" s="125"/>
      <c r="AV539" s="125"/>
      <c r="AW539" s="126"/>
      <c r="AX539" s="126"/>
      <c r="AY539" s="126"/>
      <c r="AZ539" s="127"/>
      <c r="BA539" s="128"/>
      <c r="BB539" s="65"/>
      <c r="BC539" s="65"/>
      <c r="BD539" s="125"/>
      <c r="BE539" s="125"/>
      <c r="BF539" s="126"/>
      <c r="BG539" s="126"/>
      <c r="BH539" s="126"/>
      <c r="BI539" s="125"/>
      <c r="BJ539" s="125"/>
      <c r="BK539" s="125"/>
      <c r="BL539" s="125"/>
      <c r="BM539" s="125"/>
      <c r="BN539" s="125"/>
      <c r="BO539" s="129"/>
      <c r="BP539" s="66"/>
      <c r="BQ539" s="129"/>
      <c r="BR539" s="125"/>
      <c r="BS539" s="125"/>
      <c r="BT539" s="125"/>
      <c r="BU539" s="125"/>
      <c r="BV539" s="125"/>
      <c r="BW539" s="125"/>
      <c r="BX539" s="126"/>
      <c r="BY539" s="126"/>
      <c r="BZ539" s="126"/>
      <c r="CA539" s="127"/>
      <c r="CB539" s="128"/>
    </row>
    <row r="540" spans="1:80" x14ac:dyDescent="0.3">
      <c r="A540" s="65"/>
      <c r="B540" s="68"/>
      <c r="C540" s="68"/>
      <c r="D540" s="68"/>
      <c r="E540" s="68"/>
      <c r="F540" s="68"/>
      <c r="G540" s="68"/>
      <c r="H540" s="68"/>
      <c r="I540" s="68"/>
      <c r="J540" s="68"/>
      <c r="K540" s="68"/>
      <c r="L540" s="68"/>
      <c r="M540" s="87"/>
      <c r="N540" s="68"/>
      <c r="O540" s="87"/>
      <c r="P540" s="68"/>
      <c r="Q540" s="68"/>
      <c r="R540" s="68"/>
      <c r="S540" s="68"/>
      <c r="T540" s="68"/>
      <c r="U540" s="68"/>
      <c r="V540" s="68"/>
      <c r="W540" s="68"/>
      <c r="X540" s="68"/>
      <c r="Y540" s="68"/>
      <c r="Z540" s="68"/>
      <c r="AA540" s="65"/>
      <c r="AB540" s="65"/>
      <c r="AC540" s="125"/>
      <c r="AD540" s="125"/>
      <c r="AE540" s="126"/>
      <c r="AF540" s="126"/>
      <c r="AG540" s="126"/>
      <c r="AH540" s="125"/>
      <c r="AI540" s="125"/>
      <c r="AJ540" s="125"/>
      <c r="AK540" s="125"/>
      <c r="AL540" s="125"/>
      <c r="AM540" s="125"/>
      <c r="AN540" s="125"/>
      <c r="AO540" s="66"/>
      <c r="AP540" s="125"/>
      <c r="AQ540" s="125"/>
      <c r="AR540" s="125"/>
      <c r="AS540" s="125"/>
      <c r="AT540" s="125"/>
      <c r="AU540" s="125"/>
      <c r="AV540" s="125"/>
      <c r="AW540" s="126"/>
      <c r="AX540" s="126"/>
      <c r="AY540" s="126"/>
      <c r="AZ540" s="127"/>
      <c r="BA540" s="128"/>
      <c r="BB540" s="65"/>
      <c r="BC540" s="65"/>
      <c r="BD540" s="125"/>
      <c r="BE540" s="125"/>
      <c r="BF540" s="126"/>
      <c r="BG540" s="126"/>
      <c r="BH540" s="126"/>
      <c r="BI540" s="125"/>
      <c r="BJ540" s="125"/>
      <c r="BK540" s="125"/>
      <c r="BL540" s="125"/>
      <c r="BM540" s="125"/>
      <c r="BN540" s="125"/>
      <c r="BO540" s="129"/>
      <c r="BP540" s="66"/>
      <c r="BQ540" s="129"/>
      <c r="BR540" s="125"/>
      <c r="BS540" s="125"/>
      <c r="BT540" s="125"/>
      <c r="BU540" s="125"/>
      <c r="BV540" s="125"/>
      <c r="BW540" s="125"/>
      <c r="BX540" s="126"/>
      <c r="BY540" s="126"/>
      <c r="BZ540" s="126"/>
      <c r="CA540" s="127"/>
      <c r="CB540" s="128"/>
    </row>
    <row r="541" spans="1:80" x14ac:dyDescent="0.3">
      <c r="A541" s="65"/>
      <c r="B541" s="70"/>
      <c r="C541" s="70"/>
      <c r="D541" s="71"/>
      <c r="E541" s="71"/>
      <c r="F541" s="71"/>
      <c r="G541" s="70"/>
      <c r="H541" s="70"/>
      <c r="I541" s="70"/>
      <c r="J541" s="70"/>
      <c r="K541" s="70"/>
      <c r="L541" s="70"/>
      <c r="M541" s="70"/>
      <c r="N541" s="194"/>
      <c r="O541" s="80"/>
      <c r="P541" s="75"/>
      <c r="Q541" s="75"/>
      <c r="R541" s="75"/>
      <c r="S541" s="75"/>
      <c r="T541" s="75"/>
      <c r="U541" s="75"/>
      <c r="V541" s="74"/>
      <c r="W541" s="74"/>
      <c r="X541" s="74"/>
      <c r="Y541" s="73"/>
      <c r="Z541" s="72"/>
      <c r="AA541" s="65"/>
      <c r="AB541" s="65"/>
      <c r="AC541" s="125"/>
      <c r="AD541" s="125"/>
      <c r="AE541" s="126"/>
      <c r="AF541" s="126"/>
      <c r="AG541" s="126"/>
      <c r="AH541" s="125"/>
      <c r="AI541" s="125"/>
      <c r="AJ541" s="125"/>
      <c r="AK541" s="125"/>
      <c r="AL541" s="125"/>
      <c r="AM541" s="125"/>
      <c r="AN541" s="125"/>
      <c r="AO541" s="66"/>
      <c r="AP541" s="125"/>
      <c r="AQ541" s="125"/>
      <c r="AR541" s="125"/>
      <c r="AS541" s="125"/>
      <c r="AT541" s="125"/>
      <c r="AU541" s="125"/>
      <c r="AV541" s="125"/>
      <c r="AW541" s="126"/>
      <c r="AX541" s="126"/>
      <c r="AY541" s="126"/>
      <c r="AZ541" s="127"/>
      <c r="BA541" s="128"/>
      <c r="BB541" s="65"/>
      <c r="BC541" s="65"/>
      <c r="BD541" s="125"/>
      <c r="BE541" s="125"/>
      <c r="BF541" s="126"/>
      <c r="BG541" s="126"/>
      <c r="BH541" s="126"/>
      <c r="BI541" s="125"/>
      <c r="BJ541" s="125"/>
      <c r="BK541" s="125"/>
      <c r="BL541" s="125"/>
      <c r="BM541" s="125"/>
      <c r="BN541" s="125"/>
      <c r="BO541" s="129"/>
      <c r="BP541" s="66"/>
      <c r="BQ541" s="129"/>
      <c r="BR541" s="125"/>
      <c r="BS541" s="125"/>
      <c r="BT541" s="125"/>
      <c r="BU541" s="125"/>
      <c r="BV541" s="125"/>
      <c r="BW541" s="125"/>
      <c r="BX541" s="126"/>
      <c r="BY541" s="126"/>
      <c r="BZ541" s="126"/>
      <c r="CA541" s="127"/>
      <c r="CB541" s="128"/>
    </row>
    <row r="542" spans="1:80" x14ac:dyDescent="0.3">
      <c r="A542" s="65"/>
      <c r="B542" s="70"/>
      <c r="C542" s="70"/>
      <c r="D542" s="71"/>
      <c r="E542" s="71"/>
      <c r="F542" s="71"/>
      <c r="G542" s="70"/>
      <c r="H542" s="70"/>
      <c r="I542" s="70"/>
      <c r="J542" s="70"/>
      <c r="K542" s="70"/>
      <c r="L542" s="70"/>
      <c r="M542" s="70"/>
      <c r="N542" s="194"/>
      <c r="O542" s="80"/>
      <c r="P542" s="75"/>
      <c r="Q542" s="75"/>
      <c r="R542" s="75"/>
      <c r="S542" s="75"/>
      <c r="T542" s="75"/>
      <c r="U542" s="75"/>
      <c r="V542" s="74"/>
      <c r="W542" s="74"/>
      <c r="X542" s="74"/>
      <c r="Y542" s="73"/>
      <c r="Z542" s="72"/>
      <c r="AA542" s="65"/>
      <c r="AB542" s="65"/>
      <c r="AC542" s="125"/>
      <c r="AD542" s="125"/>
      <c r="AE542" s="126"/>
      <c r="AF542" s="126"/>
      <c r="AG542" s="126"/>
      <c r="AH542" s="125"/>
      <c r="AI542" s="125"/>
      <c r="AJ542" s="125"/>
      <c r="AK542" s="125"/>
      <c r="AL542" s="125"/>
      <c r="AM542" s="125"/>
      <c r="AN542" s="125"/>
      <c r="AO542" s="66"/>
      <c r="AP542" s="125"/>
      <c r="AQ542" s="125"/>
      <c r="AR542" s="125"/>
      <c r="AS542" s="125"/>
      <c r="AT542" s="125"/>
      <c r="AU542" s="125"/>
      <c r="AV542" s="125"/>
      <c r="AW542" s="126"/>
      <c r="AX542" s="126"/>
      <c r="AY542" s="126"/>
      <c r="AZ542" s="127"/>
      <c r="BA542" s="128"/>
      <c r="BB542" s="65"/>
      <c r="BC542" s="65"/>
      <c r="BD542" s="125"/>
      <c r="BE542" s="125"/>
      <c r="BF542" s="126"/>
      <c r="BG542" s="126"/>
      <c r="BH542" s="126"/>
      <c r="BI542" s="125"/>
      <c r="BJ542" s="125"/>
      <c r="BK542" s="125"/>
      <c r="BL542" s="125"/>
      <c r="BM542" s="125"/>
      <c r="BN542" s="125"/>
      <c r="BO542" s="129"/>
      <c r="BP542" s="66"/>
      <c r="BQ542" s="129"/>
      <c r="BR542" s="125"/>
      <c r="BS542" s="125"/>
      <c r="BT542" s="125"/>
      <c r="BU542" s="125"/>
      <c r="BV542" s="125"/>
      <c r="BW542" s="125"/>
      <c r="BX542" s="126"/>
      <c r="BY542" s="126"/>
      <c r="BZ542" s="126"/>
      <c r="CA542" s="127"/>
      <c r="CB542" s="128"/>
    </row>
    <row r="543" spans="1:80" x14ac:dyDescent="0.3">
      <c r="A543" s="65"/>
      <c r="B543" s="70"/>
      <c r="C543" s="70"/>
      <c r="D543" s="71"/>
      <c r="E543" s="71"/>
      <c r="F543" s="71"/>
      <c r="G543" s="70"/>
      <c r="H543" s="70"/>
      <c r="I543" s="70"/>
      <c r="J543" s="70"/>
      <c r="K543" s="70"/>
      <c r="L543" s="70"/>
      <c r="M543" s="70"/>
      <c r="N543" s="194"/>
      <c r="O543" s="80"/>
      <c r="P543" s="75"/>
      <c r="Q543" s="75"/>
      <c r="R543" s="75"/>
      <c r="S543" s="75"/>
      <c r="T543" s="75"/>
      <c r="U543" s="75"/>
      <c r="V543" s="74"/>
      <c r="W543" s="74"/>
      <c r="X543" s="74"/>
      <c r="Y543" s="73"/>
      <c r="Z543" s="72"/>
      <c r="AA543" s="65"/>
      <c r="AB543" s="65"/>
      <c r="AC543" s="125"/>
      <c r="AD543" s="125"/>
      <c r="AE543" s="126"/>
      <c r="AF543" s="126"/>
      <c r="AG543" s="126"/>
      <c r="AH543" s="125"/>
      <c r="AI543" s="125"/>
      <c r="AJ543" s="125"/>
      <c r="AK543" s="125"/>
      <c r="AL543" s="125"/>
      <c r="AM543" s="125"/>
      <c r="AN543" s="125"/>
      <c r="AO543" s="66"/>
      <c r="AP543" s="125"/>
      <c r="AQ543" s="125"/>
      <c r="AR543" s="125"/>
      <c r="AS543" s="125"/>
      <c r="AT543" s="125"/>
      <c r="AU543" s="125"/>
      <c r="AV543" s="125"/>
      <c r="AW543" s="126"/>
      <c r="AX543" s="126"/>
      <c r="AY543" s="126"/>
      <c r="AZ543" s="127"/>
      <c r="BA543" s="128"/>
      <c r="BB543" s="65"/>
      <c r="BC543" s="65"/>
      <c r="BD543" s="125"/>
      <c r="BE543" s="125"/>
      <c r="BF543" s="126"/>
      <c r="BG543" s="126"/>
      <c r="BH543" s="126"/>
      <c r="BI543" s="125"/>
      <c r="BJ543" s="125"/>
      <c r="BK543" s="125"/>
      <c r="BL543" s="125"/>
      <c r="BM543" s="125"/>
      <c r="BN543" s="125"/>
      <c r="BO543" s="129"/>
      <c r="BP543" s="66"/>
      <c r="BQ543" s="129"/>
      <c r="BR543" s="125"/>
      <c r="BS543" s="125"/>
      <c r="BT543" s="125"/>
      <c r="BU543" s="125"/>
      <c r="BV543" s="125"/>
      <c r="BW543" s="125"/>
      <c r="BX543" s="126"/>
      <c r="BY543" s="126"/>
      <c r="BZ543" s="126"/>
      <c r="CA543" s="127"/>
      <c r="CB543" s="128"/>
    </row>
    <row r="544" spans="1:80" x14ac:dyDescent="0.3">
      <c r="A544" s="65"/>
      <c r="B544" s="70"/>
      <c r="C544" s="70"/>
      <c r="D544" s="71"/>
      <c r="E544" s="71"/>
      <c r="F544" s="71"/>
      <c r="G544" s="70"/>
      <c r="H544" s="70"/>
      <c r="I544" s="70"/>
      <c r="J544" s="70"/>
      <c r="K544" s="70"/>
      <c r="L544" s="70"/>
      <c r="M544" s="70"/>
      <c r="N544" s="194"/>
      <c r="O544" s="80"/>
      <c r="P544" s="75"/>
      <c r="Q544" s="75"/>
      <c r="R544" s="75"/>
      <c r="S544" s="75"/>
      <c r="T544" s="75"/>
      <c r="U544" s="75"/>
      <c r="V544" s="74"/>
      <c r="W544" s="74"/>
      <c r="X544" s="74"/>
      <c r="Y544" s="73"/>
      <c r="Z544" s="72"/>
      <c r="AA544" s="65"/>
      <c r="AB544" s="65"/>
      <c r="AC544" s="125"/>
      <c r="AD544" s="125"/>
      <c r="AE544" s="126"/>
      <c r="AF544" s="126"/>
      <c r="AG544" s="126"/>
      <c r="AH544" s="125"/>
      <c r="AI544" s="125"/>
      <c r="AJ544" s="125"/>
      <c r="AK544" s="125"/>
      <c r="AL544" s="125"/>
      <c r="AM544" s="125"/>
      <c r="AN544" s="125"/>
      <c r="AO544" s="66"/>
      <c r="AP544" s="125"/>
      <c r="AQ544" s="125"/>
      <c r="AR544" s="125"/>
      <c r="AS544" s="125"/>
      <c r="AT544" s="125"/>
      <c r="AU544" s="125"/>
      <c r="AV544" s="125"/>
      <c r="AW544" s="126"/>
      <c r="AX544" s="126"/>
      <c r="AY544" s="126"/>
      <c r="AZ544" s="127"/>
      <c r="BA544" s="128"/>
      <c r="BB544" s="65"/>
      <c r="BC544" s="65"/>
      <c r="BD544" s="125"/>
      <c r="BE544" s="125"/>
      <c r="BF544" s="126"/>
      <c r="BG544" s="126"/>
      <c r="BH544" s="126"/>
      <c r="BI544" s="125"/>
      <c r="BJ544" s="125"/>
      <c r="BK544" s="125"/>
      <c r="BL544" s="125"/>
      <c r="BM544" s="125"/>
      <c r="BN544" s="125"/>
      <c r="BO544" s="129"/>
      <c r="BP544" s="66"/>
      <c r="BQ544" s="129"/>
      <c r="BR544" s="125"/>
      <c r="BS544" s="125"/>
      <c r="BT544" s="125"/>
      <c r="BU544" s="125"/>
      <c r="BV544" s="125"/>
      <c r="BW544" s="125"/>
      <c r="BX544" s="126"/>
      <c r="BY544" s="126"/>
      <c r="BZ544" s="126"/>
      <c r="CA544" s="127"/>
      <c r="CB544" s="128"/>
    </row>
    <row r="545" spans="1:80" x14ac:dyDescent="0.3">
      <c r="A545" s="65"/>
      <c r="B545" s="70"/>
      <c r="C545" s="70"/>
      <c r="D545" s="71"/>
      <c r="E545" s="71"/>
      <c r="F545" s="71"/>
      <c r="G545" s="70"/>
      <c r="H545" s="70"/>
      <c r="I545" s="70"/>
      <c r="J545" s="70"/>
      <c r="K545" s="70"/>
      <c r="L545" s="70"/>
      <c r="M545" s="70"/>
      <c r="N545" s="194"/>
      <c r="O545" s="80"/>
      <c r="P545" s="75"/>
      <c r="Q545" s="75"/>
      <c r="R545" s="75"/>
      <c r="S545" s="75"/>
      <c r="T545" s="75"/>
      <c r="U545" s="75"/>
      <c r="V545" s="74"/>
      <c r="W545" s="74"/>
      <c r="X545" s="74"/>
      <c r="Y545" s="73"/>
      <c r="Z545" s="72"/>
      <c r="AA545" s="65"/>
      <c r="AB545" s="65"/>
      <c r="AC545" s="125"/>
      <c r="AD545" s="125"/>
      <c r="AE545" s="126"/>
      <c r="AF545" s="126"/>
      <c r="AG545" s="126"/>
      <c r="AH545" s="125"/>
      <c r="AI545" s="125"/>
      <c r="AJ545" s="125"/>
      <c r="AK545" s="125"/>
      <c r="AL545" s="125"/>
      <c r="AM545" s="125"/>
      <c r="AN545" s="125"/>
      <c r="AO545" s="66"/>
      <c r="AP545" s="125"/>
      <c r="AQ545" s="125"/>
      <c r="AR545" s="125"/>
      <c r="AS545" s="125"/>
      <c r="AT545" s="125"/>
      <c r="AU545" s="125"/>
      <c r="AV545" s="125"/>
      <c r="AW545" s="126"/>
      <c r="AX545" s="126"/>
      <c r="AY545" s="126"/>
      <c r="AZ545" s="127"/>
      <c r="BA545" s="128"/>
      <c r="BB545" s="65"/>
      <c r="BC545" s="65"/>
      <c r="BD545" s="125"/>
      <c r="BE545" s="125"/>
      <c r="BF545" s="126"/>
      <c r="BG545" s="126"/>
      <c r="BH545" s="126"/>
      <c r="BI545" s="125"/>
      <c r="BJ545" s="125"/>
      <c r="BK545" s="125"/>
      <c r="BL545" s="125"/>
      <c r="BM545" s="125"/>
      <c r="BN545" s="125"/>
      <c r="BO545" s="129"/>
      <c r="BP545" s="66"/>
      <c r="BQ545" s="129"/>
      <c r="BR545" s="125"/>
      <c r="BS545" s="125"/>
      <c r="BT545" s="125"/>
      <c r="BU545" s="125"/>
      <c r="BV545" s="125"/>
      <c r="BW545" s="125"/>
      <c r="BX545" s="126"/>
      <c r="BY545" s="126"/>
      <c r="BZ545" s="126"/>
      <c r="CA545" s="127"/>
      <c r="CB545" s="128"/>
    </row>
    <row r="546" spans="1:80" x14ac:dyDescent="0.3">
      <c r="A546" s="65"/>
      <c r="B546" s="70"/>
      <c r="C546" s="70"/>
      <c r="D546" s="71"/>
      <c r="E546" s="71"/>
      <c r="F546" s="71"/>
      <c r="G546" s="70"/>
      <c r="H546" s="70"/>
      <c r="I546" s="70"/>
      <c r="J546" s="70"/>
      <c r="K546" s="70"/>
      <c r="L546" s="70"/>
      <c r="M546" s="70"/>
      <c r="N546" s="194"/>
      <c r="O546" s="80"/>
      <c r="P546" s="75"/>
      <c r="Q546" s="75"/>
      <c r="R546" s="75"/>
      <c r="S546" s="75"/>
      <c r="T546" s="75"/>
      <c r="U546" s="75"/>
      <c r="V546" s="74"/>
      <c r="W546" s="74"/>
      <c r="X546" s="74"/>
      <c r="Y546" s="73"/>
      <c r="Z546" s="72"/>
      <c r="AA546" s="65"/>
      <c r="AB546" s="65"/>
      <c r="AC546" s="125"/>
      <c r="AD546" s="125"/>
      <c r="AE546" s="126"/>
      <c r="AF546" s="126"/>
      <c r="AG546" s="126"/>
      <c r="AH546" s="125"/>
      <c r="AI546" s="125"/>
      <c r="AJ546" s="125"/>
      <c r="AK546" s="125"/>
      <c r="AL546" s="125"/>
      <c r="AM546" s="125"/>
      <c r="AN546" s="125"/>
      <c r="AO546" s="66"/>
      <c r="AP546" s="125"/>
      <c r="AQ546" s="125"/>
      <c r="AR546" s="125"/>
      <c r="AS546" s="125"/>
      <c r="AT546" s="125"/>
      <c r="AU546" s="125"/>
      <c r="AV546" s="125"/>
      <c r="AW546" s="126"/>
      <c r="AX546" s="126"/>
      <c r="AY546" s="126"/>
      <c r="AZ546" s="127"/>
      <c r="BA546" s="128"/>
      <c r="BB546" s="65"/>
      <c r="BC546" s="65"/>
      <c r="BD546" s="125"/>
      <c r="BE546" s="125"/>
      <c r="BF546" s="126"/>
      <c r="BG546" s="126"/>
      <c r="BH546" s="126"/>
      <c r="BI546" s="125"/>
      <c r="BJ546" s="125"/>
      <c r="BK546" s="125"/>
      <c r="BL546" s="125"/>
      <c r="BM546" s="125"/>
      <c r="BN546" s="125"/>
      <c r="BO546" s="129"/>
      <c r="BP546" s="66"/>
      <c r="BQ546" s="129"/>
      <c r="BR546" s="125"/>
      <c r="BS546" s="125"/>
      <c r="BT546" s="125"/>
      <c r="BU546" s="125"/>
      <c r="BV546" s="125"/>
      <c r="BW546" s="125"/>
      <c r="BX546" s="126"/>
      <c r="BY546" s="126"/>
      <c r="BZ546" s="126"/>
      <c r="CA546" s="127"/>
      <c r="CB546" s="128"/>
    </row>
    <row r="547" spans="1:80" x14ac:dyDescent="0.3">
      <c r="A547" s="65"/>
      <c r="B547" s="70"/>
      <c r="C547" s="70"/>
      <c r="D547" s="71"/>
      <c r="E547" s="71"/>
      <c r="F547" s="71"/>
      <c r="G547" s="70"/>
      <c r="H547" s="70"/>
      <c r="I547" s="70"/>
      <c r="J547" s="70"/>
      <c r="K547" s="70"/>
      <c r="L547" s="70"/>
      <c r="M547" s="70"/>
      <c r="N547" s="194"/>
      <c r="O547" s="80"/>
      <c r="P547" s="75"/>
      <c r="Q547" s="75"/>
      <c r="R547" s="75"/>
      <c r="S547" s="75"/>
      <c r="T547" s="75"/>
      <c r="U547" s="75"/>
      <c r="V547" s="74"/>
      <c r="W547" s="74"/>
      <c r="X547" s="74"/>
      <c r="Y547" s="73"/>
      <c r="Z547" s="72"/>
      <c r="AA547" s="65"/>
      <c r="AB547" s="65"/>
      <c r="AC547" s="125"/>
      <c r="AD547" s="125"/>
      <c r="AE547" s="126"/>
      <c r="AF547" s="126"/>
      <c r="AG547" s="126"/>
      <c r="AH547" s="125"/>
      <c r="AI547" s="125"/>
      <c r="AJ547" s="125"/>
      <c r="AK547" s="125"/>
      <c r="AL547" s="125"/>
      <c r="AM547" s="125"/>
      <c r="AN547" s="125"/>
      <c r="AO547" s="66"/>
      <c r="AP547" s="125"/>
      <c r="AQ547" s="125"/>
      <c r="AR547" s="125"/>
      <c r="AS547" s="125"/>
      <c r="AT547" s="125"/>
      <c r="AU547" s="125"/>
      <c r="AV547" s="125"/>
      <c r="AW547" s="126"/>
      <c r="AX547" s="126"/>
      <c r="AY547" s="126"/>
      <c r="AZ547" s="127"/>
      <c r="BA547" s="128"/>
      <c r="BB547" s="65"/>
      <c r="BC547" s="65"/>
      <c r="BD547" s="125"/>
      <c r="BE547" s="125"/>
      <c r="BF547" s="126"/>
      <c r="BG547" s="126"/>
      <c r="BH547" s="126"/>
      <c r="BI547" s="125"/>
      <c r="BJ547" s="125"/>
      <c r="BK547" s="125"/>
      <c r="BL547" s="125"/>
      <c r="BM547" s="125"/>
      <c r="BN547" s="125"/>
      <c r="BO547" s="129"/>
      <c r="BP547" s="66"/>
      <c r="BQ547" s="129"/>
      <c r="BR547" s="125"/>
      <c r="BS547" s="125"/>
      <c r="BT547" s="125"/>
      <c r="BU547" s="125"/>
      <c r="BV547" s="125"/>
      <c r="BW547" s="125"/>
      <c r="BX547" s="126"/>
      <c r="BY547" s="126"/>
      <c r="BZ547" s="126"/>
      <c r="CA547" s="127"/>
      <c r="CB547" s="128"/>
    </row>
    <row r="548" spans="1:80" x14ac:dyDescent="0.3">
      <c r="A548" s="65"/>
      <c r="B548" s="70"/>
      <c r="C548" s="70"/>
      <c r="D548" s="71"/>
      <c r="E548" s="71"/>
      <c r="F548" s="71"/>
      <c r="G548" s="70"/>
      <c r="H548" s="70"/>
      <c r="I548" s="70"/>
      <c r="J548" s="70"/>
      <c r="K548" s="70"/>
      <c r="L548" s="70"/>
      <c r="M548" s="70"/>
      <c r="N548" s="194"/>
      <c r="O548" s="80"/>
      <c r="P548" s="75"/>
      <c r="Q548" s="75"/>
      <c r="R548" s="75"/>
      <c r="S548" s="75"/>
      <c r="T548" s="75"/>
      <c r="U548" s="75"/>
      <c r="V548" s="74"/>
      <c r="W548" s="74"/>
      <c r="X548" s="74"/>
      <c r="Y548" s="73"/>
      <c r="Z548" s="72"/>
      <c r="AA548" s="65"/>
      <c r="AB548" s="65"/>
      <c r="AC548" s="125"/>
      <c r="AD548" s="125"/>
      <c r="AE548" s="126"/>
      <c r="AF548" s="126"/>
      <c r="AG548" s="126"/>
      <c r="AH548" s="125"/>
      <c r="AI548" s="125"/>
      <c r="AJ548" s="125"/>
      <c r="AK548" s="125"/>
      <c r="AL548" s="125"/>
      <c r="AM548" s="125"/>
      <c r="AN548" s="125"/>
      <c r="AO548" s="82"/>
      <c r="AP548" s="125"/>
      <c r="AQ548" s="125"/>
      <c r="AR548" s="125"/>
      <c r="AS548" s="125"/>
      <c r="AT548" s="125"/>
      <c r="AU548" s="125"/>
      <c r="AV548" s="125"/>
      <c r="AW548" s="126"/>
      <c r="AX548" s="126"/>
      <c r="AY548" s="126"/>
      <c r="AZ548" s="125"/>
      <c r="BA548" s="125"/>
      <c r="BB548" s="65"/>
      <c r="BC548" s="65"/>
      <c r="BD548" s="125"/>
      <c r="BE548" s="125"/>
      <c r="BF548" s="126"/>
      <c r="BG548" s="126"/>
      <c r="BH548" s="126"/>
      <c r="BI548" s="125"/>
      <c r="BJ548" s="125"/>
      <c r="BK548" s="125"/>
      <c r="BL548" s="125"/>
      <c r="BM548" s="125"/>
      <c r="BN548" s="125"/>
      <c r="BO548" s="129"/>
      <c r="BP548" s="82"/>
      <c r="BQ548" s="129"/>
      <c r="BR548" s="125"/>
      <c r="BS548" s="125"/>
      <c r="BT548" s="125"/>
      <c r="BU548" s="125"/>
      <c r="BV548" s="125"/>
      <c r="BW548" s="125"/>
      <c r="BX548" s="126"/>
      <c r="BY548" s="126"/>
      <c r="BZ548" s="126"/>
      <c r="CA548" s="125"/>
      <c r="CB548" s="125"/>
    </row>
    <row r="549" spans="1:80" x14ac:dyDescent="0.3">
      <c r="A549" s="65"/>
      <c r="B549" s="70"/>
      <c r="C549" s="70"/>
      <c r="D549" s="71"/>
      <c r="E549" s="71"/>
      <c r="F549" s="71"/>
      <c r="G549" s="70"/>
      <c r="H549" s="70"/>
      <c r="I549" s="70"/>
      <c r="J549" s="70"/>
      <c r="K549" s="70"/>
      <c r="L549" s="70"/>
      <c r="M549" s="70"/>
      <c r="N549" s="194"/>
      <c r="O549" s="80"/>
      <c r="P549" s="75"/>
      <c r="Q549" s="75"/>
      <c r="R549" s="75"/>
      <c r="S549" s="75"/>
      <c r="T549" s="75"/>
      <c r="U549" s="75"/>
      <c r="V549" s="74"/>
      <c r="W549" s="74"/>
      <c r="X549" s="74"/>
      <c r="Y549" s="73"/>
      <c r="Z549" s="72"/>
      <c r="AA549" s="65"/>
      <c r="AB549" s="65"/>
      <c r="AC549" s="128"/>
      <c r="AD549" s="127"/>
      <c r="AE549" s="126"/>
      <c r="AF549" s="126"/>
      <c r="AG549" s="126"/>
      <c r="AH549" s="125"/>
      <c r="AI549" s="125"/>
      <c r="AJ549" s="125"/>
      <c r="AK549" s="125"/>
      <c r="AL549" s="125"/>
      <c r="AM549" s="125"/>
      <c r="AN549" s="125"/>
      <c r="AO549" s="66"/>
      <c r="AP549" s="125"/>
      <c r="AQ549" s="125"/>
      <c r="AR549" s="125"/>
      <c r="AS549" s="125"/>
      <c r="AT549" s="125"/>
      <c r="AU549" s="125"/>
      <c r="AV549" s="125"/>
      <c r="AW549" s="126"/>
      <c r="AX549" s="126"/>
      <c r="AY549" s="126"/>
      <c r="AZ549" s="125"/>
      <c r="BA549" s="125"/>
      <c r="BB549" s="65"/>
      <c r="BC549" s="65"/>
      <c r="BD549" s="128"/>
      <c r="BE549" s="127"/>
      <c r="BF549" s="126"/>
      <c r="BG549" s="126"/>
      <c r="BH549" s="126"/>
      <c r="BI549" s="125"/>
      <c r="BJ549" s="125"/>
      <c r="BK549" s="125"/>
      <c r="BL549" s="125"/>
      <c r="BM549" s="125"/>
      <c r="BN549" s="125"/>
      <c r="BO549" s="129"/>
      <c r="BP549" s="66"/>
      <c r="BQ549" s="129"/>
      <c r="BR549" s="125"/>
      <c r="BS549" s="125"/>
      <c r="BT549" s="125"/>
      <c r="BU549" s="125"/>
      <c r="BV549" s="125"/>
      <c r="BW549" s="125"/>
      <c r="BX549" s="126"/>
      <c r="BY549" s="126"/>
      <c r="BZ549" s="126"/>
      <c r="CA549" s="125"/>
      <c r="CB549" s="125"/>
    </row>
    <row r="550" spans="1:80" x14ac:dyDescent="0.3">
      <c r="A550" s="65"/>
      <c r="B550" s="70"/>
      <c r="C550" s="70"/>
      <c r="D550" s="71"/>
      <c r="E550" s="71"/>
      <c r="F550" s="71"/>
      <c r="G550" s="70"/>
      <c r="H550" s="70"/>
      <c r="I550" s="70"/>
      <c r="J550" s="70"/>
      <c r="K550" s="70"/>
      <c r="L550" s="70"/>
      <c r="M550" s="70"/>
      <c r="N550" s="194"/>
      <c r="O550" s="80"/>
      <c r="P550" s="75"/>
      <c r="Q550" s="75"/>
      <c r="R550" s="75"/>
      <c r="S550" s="75"/>
      <c r="T550" s="75"/>
      <c r="U550" s="75"/>
      <c r="V550" s="74"/>
      <c r="W550" s="74"/>
      <c r="X550" s="74"/>
      <c r="Y550" s="73"/>
      <c r="Z550" s="72"/>
      <c r="AA550" s="65"/>
      <c r="AB550" s="65"/>
      <c r="AC550" s="128"/>
      <c r="AD550" s="127"/>
      <c r="AE550" s="126"/>
      <c r="AF550" s="126"/>
      <c r="AG550" s="126"/>
      <c r="AH550" s="125"/>
      <c r="AI550" s="125"/>
      <c r="AJ550" s="125"/>
      <c r="AK550" s="125"/>
      <c r="AL550" s="125"/>
      <c r="AM550" s="125"/>
      <c r="AN550" s="125"/>
      <c r="AO550" s="66"/>
      <c r="AP550" s="125"/>
      <c r="AQ550" s="125"/>
      <c r="AR550" s="125"/>
      <c r="AS550" s="125"/>
      <c r="AT550" s="125"/>
      <c r="AU550" s="125"/>
      <c r="AV550" s="125"/>
      <c r="AW550" s="126"/>
      <c r="AX550" s="126"/>
      <c r="AY550" s="126"/>
      <c r="AZ550" s="125"/>
      <c r="BA550" s="125"/>
      <c r="BB550" s="65"/>
      <c r="BC550" s="65"/>
      <c r="BD550" s="128"/>
      <c r="BE550" s="127"/>
      <c r="BF550" s="126"/>
      <c r="BG550" s="126"/>
      <c r="BH550" s="126"/>
      <c r="BI550" s="125"/>
      <c r="BJ550" s="125"/>
      <c r="BK550" s="125"/>
      <c r="BL550" s="125"/>
      <c r="BM550" s="125"/>
      <c r="BN550" s="125"/>
      <c r="BO550" s="129"/>
      <c r="BP550" s="66"/>
      <c r="BQ550" s="129"/>
      <c r="BR550" s="125"/>
      <c r="BS550" s="125"/>
      <c r="BT550" s="125"/>
      <c r="BU550" s="125"/>
      <c r="BV550" s="125"/>
      <c r="BW550" s="125"/>
      <c r="BX550" s="126"/>
      <c r="BY550" s="126"/>
      <c r="BZ550" s="126"/>
      <c r="CA550" s="125"/>
      <c r="CB550" s="125"/>
    </row>
    <row r="551" spans="1:80" x14ac:dyDescent="0.3">
      <c r="A551" s="65"/>
      <c r="B551" s="70"/>
      <c r="C551" s="70"/>
      <c r="D551" s="71"/>
      <c r="E551" s="71"/>
      <c r="F551" s="71"/>
      <c r="G551" s="70"/>
      <c r="H551" s="70"/>
      <c r="I551" s="70"/>
      <c r="J551" s="70"/>
      <c r="K551" s="70"/>
      <c r="L551" s="70"/>
      <c r="M551" s="70"/>
      <c r="N551" s="194"/>
      <c r="O551" s="80"/>
      <c r="P551" s="75"/>
      <c r="Q551" s="75"/>
      <c r="R551" s="75"/>
      <c r="S551" s="75"/>
      <c r="T551" s="75"/>
      <c r="U551" s="75"/>
      <c r="V551" s="74"/>
      <c r="W551" s="74"/>
      <c r="X551" s="74"/>
      <c r="Y551" s="73"/>
      <c r="Z551" s="72"/>
      <c r="AA551" s="65"/>
      <c r="AB551" s="65"/>
      <c r="AC551" s="128"/>
      <c r="AD551" s="127"/>
      <c r="AE551" s="126"/>
      <c r="AF551" s="126"/>
      <c r="AG551" s="126"/>
      <c r="AH551" s="125"/>
      <c r="AI551" s="125"/>
      <c r="AJ551" s="125"/>
      <c r="AK551" s="125"/>
      <c r="AL551" s="125"/>
      <c r="AM551" s="125"/>
      <c r="AN551" s="125"/>
      <c r="AO551" s="66"/>
      <c r="AP551" s="125"/>
      <c r="AQ551" s="125"/>
      <c r="AR551" s="125"/>
      <c r="AS551" s="125"/>
      <c r="AT551" s="125"/>
      <c r="AU551" s="125"/>
      <c r="AV551" s="125"/>
      <c r="AW551" s="126"/>
      <c r="AX551" s="126"/>
      <c r="AY551" s="126"/>
      <c r="AZ551" s="125"/>
      <c r="BA551" s="125"/>
      <c r="BB551" s="65"/>
      <c r="BC551" s="65"/>
      <c r="BD551" s="128"/>
      <c r="BE551" s="127"/>
      <c r="BF551" s="126"/>
      <c r="BG551" s="126"/>
      <c r="BH551" s="126"/>
      <c r="BI551" s="125"/>
      <c r="BJ551" s="125"/>
      <c r="BK551" s="125"/>
      <c r="BL551" s="125"/>
      <c r="BM551" s="125"/>
      <c r="BN551" s="125"/>
      <c r="BO551" s="129"/>
      <c r="BP551" s="66"/>
      <c r="BQ551" s="129"/>
      <c r="BR551" s="125"/>
      <c r="BS551" s="125"/>
      <c r="BT551" s="125"/>
      <c r="BU551" s="125"/>
      <c r="BV551" s="125"/>
      <c r="BW551" s="125"/>
      <c r="BX551" s="126"/>
      <c r="BY551" s="126"/>
      <c r="BZ551" s="126"/>
      <c r="CA551" s="125"/>
      <c r="CB551" s="125"/>
    </row>
    <row r="552" spans="1:80" x14ac:dyDescent="0.3">
      <c r="A552" s="65"/>
      <c r="B552" s="70"/>
      <c r="C552" s="70"/>
      <c r="D552" s="71"/>
      <c r="E552" s="71"/>
      <c r="F552" s="71"/>
      <c r="G552" s="70"/>
      <c r="H552" s="70"/>
      <c r="I552" s="70"/>
      <c r="J552" s="70"/>
      <c r="K552" s="70"/>
      <c r="L552" s="70"/>
      <c r="M552" s="70"/>
      <c r="N552" s="194"/>
      <c r="O552" s="80"/>
      <c r="P552" s="75"/>
      <c r="Q552" s="75"/>
      <c r="R552" s="75"/>
      <c r="S552" s="75"/>
      <c r="T552" s="75"/>
      <c r="U552" s="75"/>
      <c r="V552" s="74"/>
      <c r="W552" s="74"/>
      <c r="X552" s="74"/>
      <c r="Y552" s="73"/>
      <c r="Z552" s="72"/>
      <c r="AA552" s="65"/>
      <c r="AB552" s="65"/>
      <c r="AC552" s="128"/>
      <c r="AD552" s="127"/>
      <c r="AE552" s="126"/>
      <c r="AF552" s="126"/>
      <c r="AG552" s="126"/>
      <c r="AH552" s="125"/>
      <c r="AI552" s="125"/>
      <c r="AJ552" s="125"/>
      <c r="AK552" s="125"/>
      <c r="AL552" s="125"/>
      <c r="AM552" s="125"/>
      <c r="AN552" s="125"/>
      <c r="AO552" s="66"/>
      <c r="AP552" s="125"/>
      <c r="AQ552" s="125"/>
      <c r="AR552" s="125"/>
      <c r="AS552" s="125"/>
      <c r="AT552" s="125"/>
      <c r="AU552" s="125"/>
      <c r="AV552" s="125"/>
      <c r="AW552" s="126"/>
      <c r="AX552" s="126"/>
      <c r="AY552" s="126"/>
      <c r="AZ552" s="125"/>
      <c r="BA552" s="125"/>
      <c r="BB552" s="65"/>
      <c r="BC552" s="65"/>
      <c r="BD552" s="128"/>
      <c r="BE552" s="127"/>
      <c r="BF552" s="126"/>
      <c r="BG552" s="126"/>
      <c r="BH552" s="126"/>
      <c r="BI552" s="125"/>
      <c r="BJ552" s="125"/>
      <c r="BK552" s="125"/>
      <c r="BL552" s="125"/>
      <c r="BM552" s="125"/>
      <c r="BN552" s="125"/>
      <c r="BO552" s="129"/>
      <c r="BP552" s="66"/>
      <c r="BQ552" s="129"/>
      <c r="BR552" s="125"/>
      <c r="BS552" s="125"/>
      <c r="BT552" s="125"/>
      <c r="BU552" s="125"/>
      <c r="BV552" s="125"/>
      <c r="BW552" s="125"/>
      <c r="BX552" s="126"/>
      <c r="BY552" s="126"/>
      <c r="BZ552" s="126"/>
      <c r="CA552" s="125"/>
      <c r="CB552" s="125"/>
    </row>
    <row r="553" spans="1:80" x14ac:dyDescent="0.3">
      <c r="A553" s="65"/>
      <c r="B553" s="70"/>
      <c r="C553" s="70"/>
      <c r="D553" s="71"/>
      <c r="E553" s="71"/>
      <c r="F553" s="71"/>
      <c r="G553" s="70"/>
      <c r="H553" s="70"/>
      <c r="I553" s="70"/>
      <c r="J553" s="70"/>
      <c r="K553" s="70"/>
      <c r="L553" s="70"/>
      <c r="M553" s="70"/>
      <c r="N553" s="194"/>
      <c r="O553" s="80"/>
      <c r="P553" s="75"/>
      <c r="Q553" s="75"/>
      <c r="R553" s="75"/>
      <c r="S553" s="75"/>
      <c r="T553" s="75"/>
      <c r="U553" s="75"/>
      <c r="V553" s="74"/>
      <c r="W553" s="74"/>
      <c r="X553" s="74"/>
      <c r="Y553" s="73"/>
      <c r="Z553" s="72"/>
      <c r="AA553" s="65"/>
      <c r="AB553" s="65"/>
      <c r="AC553" s="128"/>
      <c r="AD553" s="127"/>
      <c r="AE553" s="126"/>
      <c r="AF553" s="126"/>
      <c r="AG553" s="126"/>
      <c r="AH553" s="125"/>
      <c r="AI553" s="125"/>
      <c r="AJ553" s="125"/>
      <c r="AK553" s="125"/>
      <c r="AL553" s="125"/>
      <c r="AM553" s="125"/>
      <c r="AN553" s="125"/>
      <c r="AO553" s="66"/>
      <c r="AP553" s="125"/>
      <c r="AQ553" s="125"/>
      <c r="AR553" s="125"/>
      <c r="AS553" s="125"/>
      <c r="AT553" s="125"/>
      <c r="AU553" s="125"/>
      <c r="AV553" s="125"/>
      <c r="AW553" s="126"/>
      <c r="AX553" s="126"/>
      <c r="AY553" s="126"/>
      <c r="AZ553" s="125"/>
      <c r="BA553" s="125"/>
      <c r="BB553" s="65"/>
      <c r="BC553" s="65"/>
      <c r="BD553" s="128"/>
      <c r="BE553" s="127"/>
      <c r="BF553" s="126"/>
      <c r="BG553" s="126"/>
      <c r="BH553" s="126"/>
      <c r="BI553" s="125"/>
      <c r="BJ553" s="125"/>
      <c r="BK553" s="125"/>
      <c r="BL553" s="125"/>
      <c r="BM553" s="125"/>
      <c r="BN553" s="125"/>
      <c r="BO553" s="129"/>
      <c r="BP553" s="66"/>
      <c r="BQ553" s="129"/>
      <c r="BR553" s="125"/>
      <c r="BS553" s="125"/>
      <c r="BT553" s="125"/>
      <c r="BU553" s="125"/>
      <c r="BV553" s="125"/>
      <c r="BW553" s="125"/>
      <c r="BX553" s="126"/>
      <c r="BY553" s="126"/>
      <c r="BZ553" s="126"/>
      <c r="CA553" s="125"/>
      <c r="CB553" s="125"/>
    </row>
    <row r="554" spans="1:80" x14ac:dyDescent="0.3">
      <c r="A554" s="65"/>
      <c r="B554" s="70"/>
      <c r="C554" s="70"/>
      <c r="D554" s="71"/>
      <c r="E554" s="71"/>
      <c r="F554" s="71"/>
      <c r="G554" s="70"/>
      <c r="H554" s="70"/>
      <c r="I554" s="70"/>
      <c r="J554" s="70"/>
      <c r="K554" s="70"/>
      <c r="L554" s="70"/>
      <c r="M554" s="70"/>
      <c r="N554" s="194"/>
      <c r="O554" s="80"/>
      <c r="P554" s="75"/>
      <c r="Q554" s="75"/>
      <c r="R554" s="75"/>
      <c r="S554" s="75"/>
      <c r="T554" s="75"/>
      <c r="U554" s="75"/>
      <c r="V554" s="74"/>
      <c r="W554" s="74"/>
      <c r="X554" s="74"/>
      <c r="Y554" s="73"/>
      <c r="Z554" s="72"/>
      <c r="AA554" s="65"/>
      <c r="AB554" s="65"/>
      <c r="AC554" s="128"/>
      <c r="AD554" s="127"/>
      <c r="AE554" s="126"/>
      <c r="AF554" s="126"/>
      <c r="AG554" s="126"/>
      <c r="AH554" s="125"/>
      <c r="AI554" s="125"/>
      <c r="AJ554" s="125"/>
      <c r="AK554" s="125"/>
      <c r="AL554" s="125"/>
      <c r="AM554" s="125"/>
      <c r="AN554" s="125"/>
      <c r="AO554" s="66"/>
      <c r="AP554" s="125"/>
      <c r="AQ554" s="125"/>
      <c r="AR554" s="125"/>
      <c r="AS554" s="125"/>
      <c r="AT554" s="125"/>
      <c r="AU554" s="125"/>
      <c r="AV554" s="125"/>
      <c r="AW554" s="126"/>
      <c r="AX554" s="126"/>
      <c r="AY554" s="126"/>
      <c r="AZ554" s="125"/>
      <c r="BA554" s="125"/>
      <c r="BB554" s="65"/>
      <c r="BC554" s="65"/>
      <c r="BD554" s="128"/>
      <c r="BE554" s="127"/>
      <c r="BF554" s="126"/>
      <c r="BG554" s="126"/>
      <c r="BH554" s="126"/>
      <c r="BI554" s="125"/>
      <c r="BJ554" s="125"/>
      <c r="BK554" s="125"/>
      <c r="BL554" s="125"/>
      <c r="BM554" s="125"/>
      <c r="BN554" s="125"/>
      <c r="BO554" s="129"/>
      <c r="BP554" s="66"/>
      <c r="BQ554" s="129"/>
      <c r="BR554" s="125"/>
      <c r="BS554" s="125"/>
      <c r="BT554" s="125"/>
      <c r="BU554" s="125"/>
      <c r="BV554" s="125"/>
      <c r="BW554" s="125"/>
      <c r="BX554" s="126"/>
      <c r="BY554" s="126"/>
      <c r="BZ554" s="126"/>
      <c r="CA554" s="125"/>
      <c r="CB554" s="125"/>
    </row>
    <row r="555" spans="1:80" x14ac:dyDescent="0.3">
      <c r="A555" s="65"/>
      <c r="B555" s="70"/>
      <c r="C555" s="70"/>
      <c r="D555" s="71"/>
      <c r="E555" s="71"/>
      <c r="F555" s="71"/>
      <c r="G555" s="70"/>
      <c r="H555" s="70"/>
      <c r="I555" s="70"/>
      <c r="J555" s="70"/>
      <c r="K555" s="70"/>
      <c r="L555" s="70"/>
      <c r="M555" s="70"/>
      <c r="N555" s="194"/>
      <c r="O555" s="80"/>
      <c r="P555" s="75"/>
      <c r="Q555" s="75"/>
      <c r="R555" s="75"/>
      <c r="S555" s="75"/>
      <c r="T555" s="75"/>
      <c r="U555" s="75"/>
      <c r="V555" s="74"/>
      <c r="W555" s="74"/>
      <c r="X555" s="74"/>
      <c r="Y555" s="73"/>
      <c r="Z555" s="72"/>
      <c r="AA555" s="65"/>
      <c r="AB555" s="65"/>
      <c r="AC555" s="128"/>
      <c r="AD555" s="127"/>
      <c r="AE555" s="126"/>
      <c r="AF555" s="126"/>
      <c r="AG555" s="126"/>
      <c r="AH555" s="125"/>
      <c r="AI555" s="125"/>
      <c r="AJ555" s="125"/>
      <c r="AK555" s="125"/>
      <c r="AL555" s="125"/>
      <c r="AM555" s="125"/>
      <c r="AN555" s="125"/>
      <c r="AO555" s="66"/>
      <c r="AP555" s="125"/>
      <c r="AQ555" s="125"/>
      <c r="AR555" s="125"/>
      <c r="AS555" s="125"/>
      <c r="AT555" s="125"/>
      <c r="AU555" s="125"/>
      <c r="AV555" s="125"/>
      <c r="AW555" s="126"/>
      <c r="AX555" s="126"/>
      <c r="AY555" s="126"/>
      <c r="AZ555" s="125"/>
      <c r="BA555" s="125"/>
      <c r="BB555" s="65"/>
      <c r="BC555" s="65"/>
      <c r="BD555" s="128"/>
      <c r="BE555" s="127"/>
      <c r="BF555" s="126"/>
      <c r="BG555" s="126"/>
      <c r="BH555" s="126"/>
      <c r="BI555" s="125"/>
      <c r="BJ555" s="125"/>
      <c r="BK555" s="125"/>
      <c r="BL555" s="125"/>
      <c r="BM555" s="125"/>
      <c r="BN555" s="125"/>
      <c r="BO555" s="129"/>
      <c r="BP555" s="66"/>
      <c r="BQ555" s="129"/>
      <c r="BR555" s="125"/>
      <c r="BS555" s="125"/>
      <c r="BT555" s="125"/>
      <c r="BU555" s="125"/>
      <c r="BV555" s="125"/>
      <c r="BW555" s="125"/>
      <c r="BX555" s="126"/>
      <c r="BY555" s="126"/>
      <c r="BZ555" s="126"/>
      <c r="CA555" s="125"/>
      <c r="CB555" s="125"/>
    </row>
    <row r="556" spans="1:80" x14ac:dyDescent="0.3">
      <c r="A556" s="65"/>
      <c r="B556" s="70"/>
      <c r="C556" s="70"/>
      <c r="D556" s="71"/>
      <c r="E556" s="71"/>
      <c r="F556" s="71"/>
      <c r="G556" s="70"/>
      <c r="H556" s="70"/>
      <c r="I556" s="70"/>
      <c r="J556" s="70"/>
      <c r="K556" s="70"/>
      <c r="L556" s="70"/>
      <c r="M556" s="70"/>
      <c r="N556" s="195"/>
      <c r="O556" s="70"/>
      <c r="P556" s="70"/>
      <c r="Q556" s="70"/>
      <c r="R556" s="70"/>
      <c r="S556" s="70"/>
      <c r="T556" s="70"/>
      <c r="U556" s="70"/>
      <c r="V556" s="71"/>
      <c r="W556" s="71"/>
      <c r="X556" s="71"/>
      <c r="Y556" s="70"/>
      <c r="Z556" s="70"/>
      <c r="AA556" s="65"/>
      <c r="AB556" s="65"/>
      <c r="AC556" s="128"/>
      <c r="AD556" s="127"/>
      <c r="AE556" s="126"/>
      <c r="AF556" s="126"/>
      <c r="AG556" s="126"/>
      <c r="AH556" s="125"/>
      <c r="AI556" s="125"/>
      <c r="AJ556" s="125"/>
      <c r="AK556" s="125"/>
      <c r="AL556" s="125"/>
      <c r="AM556" s="125"/>
      <c r="AN556" s="125"/>
      <c r="AO556" s="66"/>
      <c r="AP556" s="125"/>
      <c r="AQ556" s="125"/>
      <c r="AR556" s="125"/>
      <c r="AS556" s="125"/>
      <c r="AT556" s="125"/>
      <c r="AU556" s="125"/>
      <c r="AV556" s="125"/>
      <c r="AW556" s="126"/>
      <c r="AX556" s="126"/>
      <c r="AY556" s="126"/>
      <c r="AZ556" s="125"/>
      <c r="BA556" s="125"/>
      <c r="BB556" s="65"/>
      <c r="BC556" s="65"/>
      <c r="BD556" s="128"/>
      <c r="BE556" s="127"/>
      <c r="BF556" s="126"/>
      <c r="BG556" s="126"/>
      <c r="BH556" s="126"/>
      <c r="BI556" s="125"/>
      <c r="BJ556" s="125"/>
      <c r="BK556" s="125"/>
      <c r="BL556" s="125"/>
      <c r="BM556" s="125"/>
      <c r="BN556" s="125"/>
      <c r="BO556" s="129"/>
      <c r="BP556" s="66"/>
      <c r="BQ556" s="129"/>
      <c r="BR556" s="125"/>
      <c r="BS556" s="125"/>
      <c r="BT556" s="125"/>
      <c r="BU556" s="125"/>
      <c r="BV556" s="125"/>
      <c r="BW556" s="125"/>
      <c r="BX556" s="126"/>
      <c r="BY556" s="126"/>
      <c r="BZ556" s="126"/>
      <c r="CA556" s="125"/>
      <c r="CB556" s="125"/>
    </row>
    <row r="557" spans="1:80" x14ac:dyDescent="0.3">
      <c r="A557" s="65"/>
      <c r="B557" s="72"/>
      <c r="C557" s="73"/>
      <c r="D557" s="74"/>
      <c r="E557" s="74"/>
      <c r="F557" s="74"/>
      <c r="G557" s="75"/>
      <c r="H557" s="75"/>
      <c r="I557" s="75"/>
      <c r="J557" s="75"/>
      <c r="K557" s="75"/>
      <c r="L557" s="75"/>
      <c r="M557" s="80"/>
      <c r="N557" s="194"/>
      <c r="O557" s="70"/>
      <c r="P557" s="70"/>
      <c r="Q557" s="70"/>
      <c r="R557" s="70"/>
      <c r="S557" s="70"/>
      <c r="T557" s="70"/>
      <c r="U557" s="70"/>
      <c r="V557" s="71"/>
      <c r="W557" s="71"/>
      <c r="X557" s="71"/>
      <c r="Y557" s="70"/>
      <c r="Z557" s="70"/>
      <c r="AA557" s="65"/>
      <c r="AB557" s="65"/>
      <c r="AC557" s="128"/>
      <c r="AD557" s="127"/>
      <c r="AE557" s="126"/>
      <c r="AF557" s="126"/>
      <c r="AG557" s="126"/>
      <c r="AH557" s="125"/>
      <c r="AI557" s="125"/>
      <c r="AJ557" s="125"/>
      <c r="AK557" s="125"/>
      <c r="AL557" s="125"/>
      <c r="AM557" s="125"/>
      <c r="AN557" s="125"/>
      <c r="AO557" s="66"/>
      <c r="AP557" s="125"/>
      <c r="AQ557" s="125"/>
      <c r="AR557" s="125"/>
      <c r="AS557" s="125"/>
      <c r="AT557" s="125"/>
      <c r="AU557" s="125"/>
      <c r="AV557" s="125"/>
      <c r="AW557" s="126"/>
      <c r="AX557" s="126"/>
      <c r="AY557" s="126"/>
      <c r="AZ557" s="125"/>
      <c r="BA557" s="125"/>
      <c r="BB557" s="65"/>
      <c r="BC557" s="65"/>
      <c r="BD557" s="128"/>
      <c r="BE557" s="127"/>
      <c r="BF557" s="126"/>
      <c r="BG557" s="126"/>
      <c r="BH557" s="126"/>
      <c r="BI557" s="125"/>
      <c r="BJ557" s="125"/>
      <c r="BK557" s="125"/>
      <c r="BL557" s="125"/>
      <c r="BM557" s="125"/>
      <c r="BN557" s="125"/>
      <c r="BO557" s="129"/>
      <c r="BP557" s="66"/>
      <c r="BQ557" s="129"/>
      <c r="BR557" s="125"/>
      <c r="BS557" s="125"/>
      <c r="BT557" s="125"/>
      <c r="BU557" s="125"/>
      <c r="BV557" s="125"/>
      <c r="BW557" s="125"/>
      <c r="BX557" s="126"/>
      <c r="BY557" s="126"/>
      <c r="BZ557" s="126"/>
      <c r="CA557" s="125"/>
      <c r="CB557" s="125"/>
    </row>
    <row r="558" spans="1:80" x14ac:dyDescent="0.3">
      <c r="A558" s="65"/>
      <c r="B558" s="72"/>
      <c r="C558" s="73"/>
      <c r="D558" s="74"/>
      <c r="E558" s="74"/>
      <c r="F558" s="74"/>
      <c r="G558" s="75"/>
      <c r="H558" s="75"/>
      <c r="I558" s="75"/>
      <c r="J558" s="75"/>
      <c r="K558" s="75"/>
      <c r="L558" s="75"/>
      <c r="M558" s="80"/>
      <c r="N558" s="194"/>
      <c r="O558" s="70"/>
      <c r="P558" s="70"/>
      <c r="Q558" s="70"/>
      <c r="R558" s="70"/>
      <c r="S558" s="70"/>
      <c r="T558" s="70"/>
      <c r="U558" s="70"/>
      <c r="V558" s="71"/>
      <c r="W558" s="71"/>
      <c r="X558" s="71"/>
      <c r="Y558" s="70"/>
      <c r="Z558" s="70"/>
      <c r="AA558" s="65"/>
      <c r="AB558" s="65"/>
      <c r="AC558" s="128"/>
      <c r="AD558" s="127"/>
      <c r="AE558" s="126"/>
      <c r="AF558" s="126"/>
      <c r="AG558" s="126"/>
      <c r="AH558" s="125"/>
      <c r="AI558" s="125"/>
      <c r="AJ558" s="125"/>
      <c r="AK558" s="125"/>
      <c r="AL558" s="125"/>
      <c r="AM558" s="125"/>
      <c r="AN558" s="125"/>
      <c r="AO558" s="66"/>
      <c r="AP558" s="125"/>
      <c r="AQ558" s="125"/>
      <c r="AR558" s="125"/>
      <c r="AS558" s="125"/>
      <c r="AT558" s="125"/>
      <c r="AU558" s="125"/>
      <c r="AV558" s="125"/>
      <c r="AW558" s="126"/>
      <c r="AX558" s="126"/>
      <c r="AY558" s="126"/>
      <c r="AZ558" s="125"/>
      <c r="BA558" s="125"/>
      <c r="BB558" s="65"/>
      <c r="BC558" s="65"/>
      <c r="BD558" s="128"/>
      <c r="BE558" s="127"/>
      <c r="BF558" s="126"/>
      <c r="BG558" s="126"/>
      <c r="BH558" s="126"/>
      <c r="BI558" s="125"/>
      <c r="BJ558" s="125"/>
      <c r="BK558" s="125"/>
      <c r="BL558" s="125"/>
      <c r="BM558" s="125"/>
      <c r="BN558" s="125"/>
      <c r="BO558" s="129"/>
      <c r="BP558" s="66"/>
      <c r="BQ558" s="129"/>
      <c r="BR558" s="125"/>
      <c r="BS558" s="125"/>
      <c r="BT558" s="125"/>
      <c r="BU558" s="125"/>
      <c r="BV558" s="125"/>
      <c r="BW558" s="125"/>
      <c r="BX558" s="126"/>
      <c r="BY558" s="126"/>
      <c r="BZ558" s="126"/>
      <c r="CA558" s="125"/>
      <c r="CB558" s="125"/>
    </row>
    <row r="559" spans="1:80" x14ac:dyDescent="0.3">
      <c r="A559" s="65"/>
      <c r="B559" s="72"/>
      <c r="C559" s="73"/>
      <c r="D559" s="74"/>
      <c r="E559" s="74"/>
      <c r="F559" s="74"/>
      <c r="G559" s="75"/>
      <c r="H559" s="75"/>
      <c r="I559" s="75"/>
      <c r="J559" s="75"/>
      <c r="K559" s="75"/>
      <c r="L559" s="75"/>
      <c r="M559" s="80"/>
      <c r="N559" s="194"/>
      <c r="O559" s="70"/>
      <c r="P559" s="70"/>
      <c r="Q559" s="70"/>
      <c r="R559" s="70"/>
      <c r="S559" s="70"/>
      <c r="T559" s="70"/>
      <c r="U559" s="70"/>
      <c r="V559" s="71"/>
      <c r="W559" s="71"/>
      <c r="X559" s="71"/>
      <c r="Y559" s="70"/>
      <c r="Z559" s="70"/>
      <c r="AA559" s="65"/>
      <c r="AB559" s="65"/>
      <c r="AC559" s="128"/>
      <c r="AD559" s="127"/>
      <c r="AE559" s="126"/>
      <c r="AF559" s="126"/>
      <c r="AG559" s="126"/>
      <c r="AH559" s="125"/>
      <c r="AI559" s="125"/>
      <c r="AJ559" s="125"/>
      <c r="AK559" s="125"/>
      <c r="AL559" s="125"/>
      <c r="AM559" s="125"/>
      <c r="AN559" s="125"/>
      <c r="AO559" s="66"/>
      <c r="AP559" s="125"/>
      <c r="AQ559" s="125"/>
      <c r="AR559" s="125"/>
      <c r="AS559" s="125"/>
      <c r="AT559" s="125"/>
      <c r="AU559" s="125"/>
      <c r="AV559" s="125"/>
      <c r="AW559" s="126"/>
      <c r="AX559" s="126"/>
      <c r="AY559" s="126"/>
      <c r="AZ559" s="125"/>
      <c r="BA559" s="125"/>
      <c r="BB559" s="65"/>
      <c r="BC559" s="65"/>
      <c r="BD559" s="128"/>
      <c r="BE559" s="127"/>
      <c r="BF559" s="126"/>
      <c r="BG559" s="126"/>
      <c r="BH559" s="126"/>
      <c r="BI559" s="125"/>
      <c r="BJ559" s="125"/>
      <c r="BK559" s="125"/>
      <c r="BL559" s="125"/>
      <c r="BM559" s="125"/>
      <c r="BN559" s="125"/>
      <c r="BO559" s="129"/>
      <c r="BP559" s="66"/>
      <c r="BQ559" s="129"/>
      <c r="BR559" s="125"/>
      <c r="BS559" s="125"/>
      <c r="BT559" s="125"/>
      <c r="BU559" s="125"/>
      <c r="BV559" s="125"/>
      <c r="BW559" s="125"/>
      <c r="BX559" s="126"/>
      <c r="BY559" s="126"/>
      <c r="BZ559" s="126"/>
      <c r="CA559" s="125"/>
      <c r="CB559" s="125"/>
    </row>
    <row r="560" spans="1:80" x14ac:dyDescent="0.3">
      <c r="A560" s="65"/>
      <c r="B560" s="72"/>
      <c r="C560" s="73"/>
      <c r="D560" s="74"/>
      <c r="E560" s="74"/>
      <c r="F560" s="74"/>
      <c r="G560" s="75"/>
      <c r="H560" s="75"/>
      <c r="I560" s="75"/>
      <c r="J560" s="75"/>
      <c r="K560" s="75"/>
      <c r="L560" s="75"/>
      <c r="M560" s="80"/>
      <c r="N560" s="194"/>
      <c r="O560" s="70"/>
      <c r="P560" s="70"/>
      <c r="Q560" s="70"/>
      <c r="R560" s="70"/>
      <c r="S560" s="70"/>
      <c r="T560" s="70"/>
      <c r="U560" s="70"/>
      <c r="V560" s="71"/>
      <c r="W560" s="71"/>
      <c r="X560" s="71"/>
      <c r="Y560" s="70"/>
      <c r="Z560" s="70"/>
      <c r="AA560" s="65"/>
      <c r="AB560" s="65"/>
      <c r="AC560" s="128"/>
      <c r="AD560" s="127"/>
      <c r="AE560" s="126"/>
      <c r="AF560" s="126"/>
      <c r="AG560" s="126"/>
      <c r="AH560" s="125"/>
      <c r="AI560" s="125"/>
      <c r="AJ560" s="125"/>
      <c r="AK560" s="125"/>
      <c r="AL560" s="125"/>
      <c r="AM560" s="125"/>
      <c r="AN560" s="125"/>
      <c r="AO560" s="66"/>
      <c r="AP560" s="125"/>
      <c r="AQ560" s="125"/>
      <c r="AR560" s="125"/>
      <c r="AS560" s="125"/>
      <c r="AT560" s="125"/>
      <c r="AU560" s="125"/>
      <c r="AV560" s="125"/>
      <c r="AW560" s="126"/>
      <c r="AX560" s="126"/>
      <c r="AY560" s="126"/>
      <c r="AZ560" s="125"/>
      <c r="BA560" s="125"/>
      <c r="BB560" s="65"/>
      <c r="BC560" s="65"/>
      <c r="BD560" s="128"/>
      <c r="BE560" s="127"/>
      <c r="BF560" s="126"/>
      <c r="BG560" s="126"/>
      <c r="BH560" s="126"/>
      <c r="BI560" s="125"/>
      <c r="BJ560" s="125"/>
      <c r="BK560" s="125"/>
      <c r="BL560" s="125"/>
      <c r="BM560" s="125"/>
      <c r="BN560" s="125"/>
      <c r="BO560" s="129"/>
      <c r="BP560" s="66"/>
      <c r="BQ560" s="129"/>
      <c r="BR560" s="125"/>
      <c r="BS560" s="125"/>
      <c r="BT560" s="125"/>
      <c r="BU560" s="125"/>
      <c r="BV560" s="125"/>
      <c r="BW560" s="125"/>
      <c r="BX560" s="126"/>
      <c r="BY560" s="126"/>
      <c r="BZ560" s="126"/>
      <c r="CA560" s="125"/>
      <c r="CB560" s="125"/>
    </row>
    <row r="561" spans="1:80" x14ac:dyDescent="0.3">
      <c r="A561" s="65"/>
      <c r="B561" s="72"/>
      <c r="C561" s="73"/>
      <c r="D561" s="74"/>
      <c r="E561" s="74"/>
      <c r="F561" s="74"/>
      <c r="G561" s="75"/>
      <c r="H561" s="75"/>
      <c r="I561" s="75"/>
      <c r="J561" s="75"/>
      <c r="K561" s="75"/>
      <c r="L561" s="75"/>
      <c r="M561" s="80"/>
      <c r="N561" s="194"/>
      <c r="O561" s="70"/>
      <c r="P561" s="70"/>
      <c r="Q561" s="70"/>
      <c r="R561" s="70"/>
      <c r="S561" s="70"/>
      <c r="T561" s="70"/>
      <c r="U561" s="70"/>
      <c r="V561" s="71"/>
      <c r="W561" s="71"/>
      <c r="X561" s="71"/>
      <c r="Y561" s="70"/>
      <c r="Z561" s="70"/>
      <c r="AA561" s="65"/>
      <c r="AB561" s="65"/>
      <c r="AC561" s="128"/>
      <c r="AD561" s="127"/>
      <c r="AE561" s="126"/>
      <c r="AF561" s="126"/>
      <c r="AG561" s="126"/>
      <c r="AH561" s="125"/>
      <c r="AI561" s="125"/>
      <c r="AJ561" s="125"/>
      <c r="AK561" s="125"/>
      <c r="AL561" s="125"/>
      <c r="AM561" s="125"/>
      <c r="AN561" s="125"/>
      <c r="AO561" s="66"/>
      <c r="AP561" s="125"/>
      <c r="AQ561" s="125"/>
      <c r="AR561" s="125"/>
      <c r="AS561" s="125"/>
      <c r="AT561" s="125"/>
      <c r="AU561" s="125"/>
      <c r="AV561" s="125"/>
      <c r="AW561" s="126"/>
      <c r="AX561" s="126"/>
      <c r="AY561" s="126"/>
      <c r="AZ561" s="125"/>
      <c r="BA561" s="125"/>
      <c r="BB561" s="65"/>
      <c r="BC561" s="65"/>
      <c r="BD561" s="128"/>
      <c r="BE561" s="127"/>
      <c r="BF561" s="126"/>
      <c r="BG561" s="126"/>
      <c r="BH561" s="126"/>
      <c r="BI561" s="125"/>
      <c r="BJ561" s="125"/>
      <c r="BK561" s="125"/>
      <c r="BL561" s="125"/>
      <c r="BM561" s="125"/>
      <c r="BN561" s="125"/>
      <c r="BO561" s="129"/>
      <c r="BP561" s="66"/>
      <c r="BQ561" s="129"/>
      <c r="BR561" s="125"/>
      <c r="BS561" s="125"/>
      <c r="BT561" s="125"/>
      <c r="BU561" s="125"/>
      <c r="BV561" s="125"/>
      <c r="BW561" s="125"/>
      <c r="BX561" s="126"/>
      <c r="BY561" s="126"/>
      <c r="BZ561" s="126"/>
      <c r="CA561" s="125"/>
      <c r="CB561" s="125"/>
    </row>
    <row r="562" spans="1:80" x14ac:dyDescent="0.3">
      <c r="A562" s="65"/>
      <c r="B562" s="72"/>
      <c r="C562" s="73"/>
      <c r="D562" s="74"/>
      <c r="E562" s="74"/>
      <c r="F562" s="74"/>
      <c r="G562" s="75"/>
      <c r="H562" s="75"/>
      <c r="I562" s="75"/>
      <c r="J562" s="75"/>
      <c r="K562" s="75"/>
      <c r="L562" s="75"/>
      <c r="M562" s="80"/>
      <c r="N562" s="194"/>
      <c r="O562" s="70"/>
      <c r="P562" s="70"/>
      <c r="Q562" s="70"/>
      <c r="R562" s="70"/>
      <c r="S562" s="70"/>
      <c r="T562" s="70"/>
      <c r="U562" s="70"/>
      <c r="V562" s="71"/>
      <c r="W562" s="71"/>
      <c r="X562" s="71"/>
      <c r="Y562" s="70"/>
      <c r="Z562" s="70"/>
      <c r="AA562" s="65"/>
      <c r="AB562" s="65"/>
      <c r="AC562" s="128"/>
      <c r="AD562" s="127"/>
      <c r="AE562" s="126"/>
      <c r="AF562" s="126"/>
      <c r="AG562" s="126"/>
      <c r="AH562" s="125"/>
      <c r="AI562" s="125"/>
      <c r="AJ562" s="125"/>
      <c r="AK562" s="125"/>
      <c r="AL562" s="125"/>
      <c r="AM562" s="125"/>
      <c r="AN562" s="125"/>
      <c r="AO562" s="66"/>
      <c r="AP562" s="125"/>
      <c r="AQ562" s="125"/>
      <c r="AR562" s="125"/>
      <c r="AS562" s="125"/>
      <c r="AT562" s="125"/>
      <c r="AU562" s="125"/>
      <c r="AV562" s="125"/>
      <c r="AW562" s="126"/>
      <c r="AX562" s="126"/>
      <c r="AY562" s="126"/>
      <c r="AZ562" s="125"/>
      <c r="BA562" s="125"/>
      <c r="BB562" s="65"/>
      <c r="BC562" s="65"/>
      <c r="BD562" s="128"/>
      <c r="BE562" s="127"/>
      <c r="BF562" s="126"/>
      <c r="BG562" s="126"/>
      <c r="BH562" s="126"/>
      <c r="BI562" s="125"/>
      <c r="BJ562" s="125"/>
      <c r="BK562" s="125"/>
      <c r="BL562" s="125"/>
      <c r="BM562" s="125"/>
      <c r="BN562" s="125"/>
      <c r="BO562" s="129"/>
      <c r="BP562" s="66"/>
      <c r="BQ562" s="129"/>
      <c r="BR562" s="125"/>
      <c r="BS562" s="125"/>
      <c r="BT562" s="125"/>
      <c r="BU562" s="125"/>
      <c r="BV562" s="125"/>
      <c r="BW562" s="125"/>
      <c r="BX562" s="126"/>
      <c r="BY562" s="126"/>
      <c r="BZ562" s="126"/>
      <c r="CA562" s="125"/>
      <c r="CB562" s="125"/>
    </row>
    <row r="563" spans="1:80" x14ac:dyDescent="0.3">
      <c r="A563" s="65"/>
      <c r="B563" s="72"/>
      <c r="C563" s="73"/>
      <c r="D563" s="74"/>
      <c r="E563" s="74"/>
      <c r="F563" s="74"/>
      <c r="G563" s="75"/>
      <c r="H563" s="75"/>
      <c r="I563" s="75"/>
      <c r="J563" s="75"/>
      <c r="K563" s="75"/>
      <c r="L563" s="75"/>
      <c r="M563" s="80"/>
      <c r="N563" s="194"/>
      <c r="O563" s="70"/>
      <c r="P563" s="70"/>
      <c r="Q563" s="70"/>
      <c r="R563" s="70"/>
      <c r="S563" s="70"/>
      <c r="T563" s="70"/>
      <c r="U563" s="70"/>
      <c r="V563" s="71"/>
      <c r="W563" s="71"/>
      <c r="X563" s="71"/>
      <c r="Y563" s="70"/>
      <c r="Z563" s="70"/>
      <c r="AA563" s="65"/>
      <c r="AB563" s="65"/>
      <c r="AC563" s="128"/>
      <c r="AD563" s="127"/>
      <c r="AE563" s="126"/>
      <c r="AF563" s="126"/>
      <c r="AG563" s="126"/>
      <c r="AH563" s="125"/>
      <c r="AI563" s="125"/>
      <c r="AJ563" s="125"/>
      <c r="AK563" s="125"/>
      <c r="AL563" s="125"/>
      <c r="AM563" s="125"/>
      <c r="AN563" s="125"/>
      <c r="AO563" s="66"/>
      <c r="AP563" s="125"/>
      <c r="AQ563" s="125"/>
      <c r="AR563" s="125"/>
      <c r="AS563" s="125"/>
      <c r="AT563" s="125"/>
      <c r="AU563" s="125"/>
      <c r="AV563" s="125"/>
      <c r="AW563" s="126"/>
      <c r="AX563" s="126"/>
      <c r="AY563" s="126"/>
      <c r="AZ563" s="125"/>
      <c r="BA563" s="125"/>
      <c r="BB563" s="65"/>
      <c r="BC563" s="65"/>
      <c r="BD563" s="128"/>
      <c r="BE563" s="127"/>
      <c r="BF563" s="126"/>
      <c r="BG563" s="126"/>
      <c r="BH563" s="126"/>
      <c r="BI563" s="125"/>
      <c r="BJ563" s="125"/>
      <c r="BK563" s="125"/>
      <c r="BL563" s="125"/>
      <c r="BM563" s="125"/>
      <c r="BN563" s="125"/>
      <c r="BO563" s="129"/>
      <c r="BP563" s="66"/>
      <c r="BQ563" s="129"/>
      <c r="BR563" s="125"/>
      <c r="BS563" s="125"/>
      <c r="BT563" s="125"/>
      <c r="BU563" s="125"/>
      <c r="BV563" s="125"/>
      <c r="BW563" s="125"/>
      <c r="BX563" s="126"/>
      <c r="BY563" s="126"/>
      <c r="BZ563" s="126"/>
      <c r="CA563" s="125"/>
      <c r="CB563" s="125"/>
    </row>
    <row r="564" spans="1:80" x14ac:dyDescent="0.3">
      <c r="A564" s="65"/>
      <c r="B564" s="72"/>
      <c r="C564" s="73"/>
      <c r="D564" s="74"/>
      <c r="E564" s="74"/>
      <c r="F564" s="74"/>
      <c r="G564" s="75"/>
      <c r="H564" s="75"/>
      <c r="I564" s="75"/>
      <c r="J564" s="75"/>
      <c r="K564" s="75"/>
      <c r="L564" s="75"/>
      <c r="M564" s="80"/>
      <c r="N564" s="194"/>
      <c r="O564" s="70"/>
      <c r="P564" s="70"/>
      <c r="Q564" s="70"/>
      <c r="R564" s="70"/>
      <c r="S564" s="70"/>
      <c r="T564" s="70"/>
      <c r="U564" s="70"/>
      <c r="V564" s="71"/>
      <c r="W564" s="71"/>
      <c r="X564" s="71"/>
      <c r="Y564" s="70"/>
      <c r="Z564" s="70"/>
      <c r="AA564" s="65"/>
      <c r="AB564" s="65"/>
      <c r="AC564" s="128"/>
      <c r="AD564" s="127"/>
      <c r="AE564" s="126"/>
      <c r="AF564" s="126"/>
      <c r="AG564" s="126"/>
      <c r="AH564" s="125"/>
      <c r="AI564" s="125"/>
      <c r="AJ564" s="125"/>
      <c r="AK564" s="125"/>
      <c r="AL564" s="125"/>
      <c r="AM564" s="125"/>
      <c r="AN564" s="125"/>
      <c r="AO564" s="66"/>
      <c r="AP564" s="125"/>
      <c r="AQ564" s="125"/>
      <c r="AR564" s="125"/>
      <c r="AS564" s="125"/>
      <c r="AT564" s="125"/>
      <c r="AU564" s="125"/>
      <c r="AV564" s="125"/>
      <c r="AW564" s="126"/>
      <c r="AX564" s="126"/>
      <c r="AY564" s="126"/>
      <c r="AZ564" s="125"/>
      <c r="BA564" s="125"/>
      <c r="BB564" s="65"/>
      <c r="BC564" s="65"/>
      <c r="BD564" s="128"/>
      <c r="BE564" s="127"/>
      <c r="BF564" s="126"/>
      <c r="BG564" s="126"/>
      <c r="BH564" s="126"/>
      <c r="BI564" s="125"/>
      <c r="BJ564" s="125"/>
      <c r="BK564" s="125"/>
      <c r="BL564" s="125"/>
      <c r="BM564" s="125"/>
      <c r="BN564" s="125"/>
      <c r="BO564" s="129"/>
      <c r="BP564" s="66"/>
      <c r="BQ564" s="129"/>
      <c r="BR564" s="125"/>
      <c r="BS564" s="125"/>
      <c r="BT564" s="125"/>
      <c r="BU564" s="125"/>
      <c r="BV564" s="125"/>
      <c r="BW564" s="125"/>
      <c r="BX564" s="126"/>
      <c r="BY564" s="126"/>
      <c r="BZ564" s="126"/>
      <c r="CA564" s="125"/>
      <c r="CB564" s="125"/>
    </row>
    <row r="565" spans="1:80" x14ac:dyDescent="0.3">
      <c r="A565" s="65"/>
      <c r="B565" s="72"/>
      <c r="C565" s="73"/>
      <c r="D565" s="74"/>
      <c r="E565" s="74"/>
      <c r="F565" s="74"/>
      <c r="G565" s="75"/>
      <c r="H565" s="75"/>
      <c r="I565" s="75"/>
      <c r="J565" s="75"/>
      <c r="K565" s="75"/>
      <c r="L565" s="75"/>
      <c r="M565" s="80"/>
      <c r="N565" s="194"/>
      <c r="O565" s="70"/>
      <c r="P565" s="70"/>
      <c r="Q565" s="70"/>
      <c r="R565" s="70"/>
      <c r="S565" s="70"/>
      <c r="T565" s="70"/>
      <c r="U565" s="70"/>
      <c r="V565" s="71"/>
      <c r="W565" s="71"/>
      <c r="X565" s="71"/>
      <c r="Y565" s="70"/>
      <c r="Z565" s="70"/>
      <c r="AA565" s="65"/>
      <c r="AB565" s="65"/>
      <c r="AC565" s="128"/>
      <c r="AD565" s="127"/>
      <c r="AE565" s="126"/>
      <c r="AF565" s="126"/>
      <c r="AG565" s="126"/>
      <c r="AH565" s="125"/>
      <c r="AI565" s="125"/>
      <c r="AJ565" s="125"/>
      <c r="AK565" s="125"/>
      <c r="AL565" s="125"/>
      <c r="AM565" s="125"/>
      <c r="AN565" s="125"/>
      <c r="AO565" s="66"/>
      <c r="AP565" s="125"/>
      <c r="AQ565" s="125"/>
      <c r="AR565" s="125"/>
      <c r="AS565" s="125"/>
      <c r="AT565" s="125"/>
      <c r="AU565" s="125"/>
      <c r="AV565" s="125"/>
      <c r="AW565" s="126"/>
      <c r="AX565" s="126"/>
      <c r="AY565" s="126"/>
      <c r="AZ565" s="125"/>
      <c r="BA565" s="125"/>
      <c r="BB565" s="65"/>
      <c r="BC565" s="65"/>
      <c r="BD565" s="128"/>
      <c r="BE565" s="127"/>
      <c r="BF565" s="126"/>
      <c r="BG565" s="126"/>
      <c r="BH565" s="126"/>
      <c r="BI565" s="125"/>
      <c r="BJ565" s="125"/>
      <c r="BK565" s="125"/>
      <c r="BL565" s="125"/>
      <c r="BM565" s="125"/>
      <c r="BN565" s="125"/>
      <c r="BO565" s="129"/>
      <c r="BP565" s="66"/>
      <c r="BQ565" s="129"/>
      <c r="BR565" s="125"/>
      <c r="BS565" s="125"/>
      <c r="BT565" s="125"/>
      <c r="BU565" s="125"/>
      <c r="BV565" s="125"/>
      <c r="BW565" s="125"/>
      <c r="BX565" s="126"/>
      <c r="BY565" s="126"/>
      <c r="BZ565" s="126"/>
      <c r="CA565" s="125"/>
      <c r="CB565" s="125"/>
    </row>
    <row r="566" spans="1:80" x14ac:dyDescent="0.3">
      <c r="A566" s="65"/>
      <c r="B566" s="72"/>
      <c r="C566" s="73"/>
      <c r="D566" s="74"/>
      <c r="E566" s="74"/>
      <c r="F566" s="74"/>
      <c r="G566" s="75"/>
      <c r="H566" s="75"/>
      <c r="I566" s="75"/>
      <c r="J566" s="75"/>
      <c r="K566" s="75"/>
      <c r="L566" s="75"/>
      <c r="M566" s="80"/>
      <c r="N566" s="194"/>
      <c r="O566" s="70"/>
      <c r="P566" s="70"/>
      <c r="Q566" s="70"/>
      <c r="R566" s="70"/>
      <c r="S566" s="70"/>
      <c r="T566" s="70"/>
      <c r="U566" s="70"/>
      <c r="V566" s="71"/>
      <c r="W566" s="71"/>
      <c r="X566" s="71"/>
      <c r="Y566" s="70"/>
      <c r="Z566" s="70"/>
      <c r="AA566" s="65"/>
      <c r="AB566" s="65"/>
      <c r="AC566" s="128"/>
      <c r="AD566" s="127"/>
      <c r="AE566" s="126"/>
      <c r="AF566" s="126"/>
      <c r="AG566" s="126"/>
      <c r="AH566" s="125"/>
      <c r="AI566" s="125"/>
      <c r="AJ566" s="125"/>
      <c r="AK566" s="125"/>
      <c r="AL566" s="125"/>
      <c r="AM566" s="125"/>
      <c r="AN566" s="125"/>
      <c r="AO566" s="66"/>
      <c r="AP566" s="125"/>
      <c r="AQ566" s="125"/>
      <c r="AR566" s="125"/>
      <c r="AS566" s="125"/>
      <c r="AT566" s="125"/>
      <c r="AU566" s="125"/>
      <c r="AV566" s="125"/>
      <c r="AW566" s="126"/>
      <c r="AX566" s="126"/>
      <c r="AY566" s="126"/>
      <c r="AZ566" s="125"/>
      <c r="BA566" s="125"/>
      <c r="BB566" s="65"/>
      <c r="BC566" s="65"/>
      <c r="BD566" s="128"/>
      <c r="BE566" s="127"/>
      <c r="BF566" s="126"/>
      <c r="BG566" s="126"/>
      <c r="BH566" s="126"/>
      <c r="BI566" s="125"/>
      <c r="BJ566" s="125"/>
      <c r="BK566" s="125"/>
      <c r="BL566" s="125"/>
      <c r="BM566" s="125"/>
      <c r="BN566" s="125"/>
      <c r="BO566" s="129"/>
      <c r="BP566" s="66"/>
      <c r="BQ566" s="129"/>
      <c r="BR566" s="125"/>
      <c r="BS566" s="125"/>
      <c r="BT566" s="125"/>
      <c r="BU566" s="125"/>
      <c r="BV566" s="125"/>
      <c r="BW566" s="125"/>
      <c r="BX566" s="126"/>
      <c r="BY566" s="126"/>
      <c r="BZ566" s="126"/>
      <c r="CA566" s="125"/>
      <c r="CB566" s="125"/>
    </row>
    <row r="567" spans="1:80" x14ac:dyDescent="0.3">
      <c r="A567" s="65"/>
      <c r="B567" s="72"/>
      <c r="C567" s="73"/>
      <c r="D567" s="74"/>
      <c r="E567" s="74"/>
      <c r="F567" s="74"/>
      <c r="G567" s="75"/>
      <c r="H567" s="75"/>
      <c r="I567" s="75"/>
      <c r="J567" s="75"/>
      <c r="K567" s="75"/>
      <c r="L567" s="75"/>
      <c r="M567" s="80"/>
      <c r="N567" s="194"/>
      <c r="O567" s="70"/>
      <c r="P567" s="70"/>
      <c r="Q567" s="70"/>
      <c r="R567" s="70"/>
      <c r="S567" s="70"/>
      <c r="T567" s="70"/>
      <c r="U567" s="70"/>
      <c r="V567" s="71"/>
      <c r="W567" s="71"/>
      <c r="X567" s="71"/>
      <c r="Y567" s="70"/>
      <c r="Z567" s="70"/>
      <c r="AA567" s="65"/>
      <c r="AB567" s="65"/>
      <c r="AC567" s="128"/>
      <c r="AD567" s="127"/>
      <c r="AE567" s="126"/>
      <c r="AF567" s="126"/>
      <c r="AG567" s="126"/>
      <c r="AH567" s="125"/>
      <c r="AI567" s="125"/>
      <c r="AJ567" s="125"/>
      <c r="AK567" s="125"/>
      <c r="AL567" s="125"/>
      <c r="AM567" s="125"/>
      <c r="AN567" s="125"/>
      <c r="AO567" s="66"/>
      <c r="AP567" s="125"/>
      <c r="AQ567" s="125"/>
      <c r="AR567" s="125"/>
      <c r="AS567" s="125"/>
      <c r="AT567" s="125"/>
      <c r="AU567" s="125"/>
      <c r="AV567" s="125"/>
      <c r="AW567" s="126"/>
      <c r="AX567" s="126"/>
      <c r="AY567" s="126"/>
      <c r="AZ567" s="125"/>
      <c r="BA567" s="125"/>
      <c r="BB567" s="65"/>
      <c r="BC567" s="65"/>
      <c r="BD567" s="128"/>
      <c r="BE567" s="127"/>
      <c r="BF567" s="126"/>
      <c r="BG567" s="126"/>
      <c r="BH567" s="126"/>
      <c r="BI567" s="125"/>
      <c r="BJ567" s="125"/>
      <c r="BK567" s="125"/>
      <c r="BL567" s="125"/>
      <c r="BM567" s="125"/>
      <c r="BN567" s="125"/>
      <c r="BO567" s="129"/>
      <c r="BP567" s="66"/>
      <c r="BQ567" s="129"/>
      <c r="BR567" s="125"/>
      <c r="BS567" s="125"/>
      <c r="BT567" s="125"/>
      <c r="BU567" s="125"/>
      <c r="BV567" s="125"/>
      <c r="BW567" s="125"/>
      <c r="BX567" s="126"/>
      <c r="BY567" s="126"/>
      <c r="BZ567" s="126"/>
      <c r="CA567" s="125"/>
      <c r="CB567" s="125"/>
    </row>
    <row r="568" spans="1:80" x14ac:dyDescent="0.3">
      <c r="A568" s="65"/>
      <c r="B568" s="72"/>
      <c r="C568" s="73"/>
      <c r="D568" s="74"/>
      <c r="E568" s="74"/>
      <c r="F568" s="74"/>
      <c r="G568" s="75"/>
      <c r="H568" s="75"/>
      <c r="I568" s="75"/>
      <c r="J568" s="75"/>
      <c r="K568" s="75"/>
      <c r="L568" s="75"/>
      <c r="M568" s="80"/>
      <c r="N568" s="194"/>
      <c r="O568" s="70"/>
      <c r="P568" s="70"/>
      <c r="Q568" s="70"/>
      <c r="R568" s="70"/>
      <c r="S568" s="70"/>
      <c r="T568" s="70"/>
      <c r="U568" s="70"/>
      <c r="V568" s="71"/>
      <c r="W568" s="71"/>
      <c r="X568" s="71"/>
      <c r="Y568" s="70"/>
      <c r="Z568" s="70"/>
      <c r="AA568" s="65"/>
      <c r="AB568" s="65"/>
      <c r="AC568" s="128"/>
      <c r="AD568" s="127"/>
      <c r="AE568" s="126"/>
      <c r="AF568" s="126"/>
      <c r="AG568" s="126"/>
      <c r="AH568" s="125"/>
      <c r="AI568" s="125"/>
      <c r="AJ568" s="125"/>
      <c r="AK568" s="125"/>
      <c r="AL568" s="125"/>
      <c r="AM568" s="125"/>
      <c r="AN568" s="125"/>
      <c r="AO568" s="66"/>
      <c r="AP568" s="125"/>
      <c r="AQ568" s="125"/>
      <c r="AR568" s="125"/>
      <c r="AS568" s="125"/>
      <c r="AT568" s="125"/>
      <c r="AU568" s="125"/>
      <c r="AV568" s="125"/>
      <c r="AW568" s="126"/>
      <c r="AX568" s="126"/>
      <c r="AY568" s="126"/>
      <c r="AZ568" s="125"/>
      <c r="BA568" s="125"/>
      <c r="BB568" s="65"/>
      <c r="BC568" s="65"/>
      <c r="BD568" s="128"/>
      <c r="BE568" s="127"/>
      <c r="BF568" s="126"/>
      <c r="BG568" s="126"/>
      <c r="BH568" s="126"/>
      <c r="BI568" s="125"/>
      <c r="BJ568" s="125"/>
      <c r="BK568" s="125"/>
      <c r="BL568" s="125"/>
      <c r="BM568" s="125"/>
      <c r="BN568" s="125"/>
      <c r="BO568" s="129"/>
      <c r="BP568" s="66"/>
      <c r="BQ568" s="129"/>
      <c r="BR568" s="125"/>
      <c r="BS568" s="125"/>
      <c r="BT568" s="125"/>
      <c r="BU568" s="125"/>
      <c r="BV568" s="125"/>
      <c r="BW568" s="125"/>
      <c r="BX568" s="126"/>
      <c r="BY568" s="126"/>
      <c r="BZ568" s="126"/>
      <c r="CA568" s="125"/>
      <c r="CB568" s="125"/>
    </row>
    <row r="569" spans="1:80" x14ac:dyDescent="0.3">
      <c r="A569" s="65"/>
      <c r="B569" s="72"/>
      <c r="C569" s="73"/>
      <c r="D569" s="74"/>
      <c r="E569" s="74"/>
      <c r="F569" s="74"/>
      <c r="G569" s="75"/>
      <c r="H569" s="75"/>
      <c r="I569" s="75"/>
      <c r="J569" s="75"/>
      <c r="K569" s="75"/>
      <c r="L569" s="75"/>
      <c r="M569" s="80"/>
      <c r="N569" s="194"/>
      <c r="O569" s="70"/>
      <c r="P569" s="70"/>
      <c r="Q569" s="70"/>
      <c r="R569" s="70"/>
      <c r="S569" s="70"/>
      <c r="T569" s="70"/>
      <c r="U569" s="70"/>
      <c r="V569" s="71"/>
      <c r="W569" s="71"/>
      <c r="X569" s="71"/>
      <c r="Y569" s="70"/>
      <c r="Z569" s="70"/>
      <c r="AA569" s="65"/>
      <c r="AB569" s="65"/>
      <c r="AC569" s="65"/>
      <c r="AD569" s="65"/>
      <c r="AE569" s="65"/>
      <c r="AF569" s="65"/>
      <c r="AG569" s="65"/>
      <c r="AH569" s="65"/>
      <c r="AI569" s="65"/>
      <c r="AJ569" s="65"/>
      <c r="AK569" s="65"/>
      <c r="AL569" s="65"/>
      <c r="AM569" s="65"/>
      <c r="AN569" s="125"/>
      <c r="AO569" s="66"/>
      <c r="AP569" s="125"/>
      <c r="AQ569" s="65"/>
      <c r="AR569" s="65"/>
      <c r="AS569" s="65"/>
      <c r="AT569" s="65"/>
      <c r="AU569" s="65"/>
      <c r="AV569" s="65"/>
      <c r="AW569" s="65"/>
      <c r="AX569" s="65"/>
      <c r="AY569" s="65"/>
      <c r="AZ569" s="65"/>
      <c r="BA569" s="65"/>
      <c r="BB569" s="65"/>
      <c r="BC569" s="65"/>
      <c r="BD569" s="65"/>
      <c r="BE569" s="65"/>
      <c r="BF569" s="65"/>
      <c r="BG569" s="65"/>
      <c r="BH569" s="65"/>
      <c r="BI569" s="65"/>
      <c r="BJ569" s="65"/>
      <c r="BK569" s="65"/>
      <c r="BL569" s="65"/>
      <c r="BM569" s="65"/>
      <c r="BN569" s="65"/>
      <c r="BO569" s="65"/>
      <c r="BP569" s="66"/>
      <c r="BQ569" s="65"/>
      <c r="BR569" s="65"/>
      <c r="BS569" s="65"/>
      <c r="BT569" s="65"/>
      <c r="BU569" s="65"/>
      <c r="BV569" s="65"/>
      <c r="BW569" s="65"/>
      <c r="BX569" s="65"/>
      <c r="BY569" s="65"/>
      <c r="BZ569" s="65"/>
      <c r="CA569" s="65"/>
      <c r="CB569" s="65"/>
    </row>
    <row r="570" spans="1:80" x14ac:dyDescent="0.3">
      <c r="A570" s="65"/>
      <c r="B570" s="72"/>
      <c r="C570" s="73"/>
      <c r="D570" s="74"/>
      <c r="E570" s="74"/>
      <c r="F570" s="74"/>
      <c r="G570" s="75"/>
      <c r="H570" s="75"/>
      <c r="I570" s="75"/>
      <c r="J570" s="75"/>
      <c r="K570" s="75"/>
      <c r="L570" s="75"/>
      <c r="M570" s="80"/>
      <c r="N570" s="194"/>
      <c r="O570" s="70"/>
      <c r="P570" s="70"/>
      <c r="Q570" s="70"/>
      <c r="R570" s="70"/>
      <c r="S570" s="70"/>
      <c r="T570" s="70"/>
      <c r="U570" s="70"/>
      <c r="V570" s="71"/>
      <c r="W570" s="71"/>
      <c r="X570" s="71"/>
      <c r="Y570" s="70"/>
      <c r="Z570" s="70"/>
      <c r="AA570" s="65"/>
      <c r="AB570" s="65"/>
      <c r="AC570" s="82"/>
      <c r="AD570" s="82"/>
      <c r="AE570" s="82"/>
      <c r="AF570" s="82"/>
      <c r="AG570" s="82"/>
      <c r="AH570" s="82"/>
      <c r="AI570" s="82"/>
      <c r="AJ570" s="82"/>
      <c r="AK570" s="82"/>
      <c r="AL570" s="82"/>
      <c r="AM570" s="82"/>
      <c r="AN570" s="114"/>
      <c r="AO570" s="82"/>
      <c r="AP570" s="114"/>
      <c r="AQ570" s="82"/>
      <c r="AR570" s="82"/>
      <c r="AS570" s="82"/>
      <c r="AT570" s="82"/>
      <c r="AU570" s="82"/>
      <c r="AV570" s="82"/>
      <c r="AW570" s="82"/>
      <c r="AX570" s="82"/>
      <c r="AY570" s="82"/>
      <c r="AZ570" s="82"/>
      <c r="BA570" s="82"/>
      <c r="BB570" s="65"/>
      <c r="BC570" s="65"/>
      <c r="BD570" s="82"/>
      <c r="BE570" s="82"/>
      <c r="BF570" s="82"/>
      <c r="BG570" s="82"/>
      <c r="BH570" s="82"/>
      <c r="BI570" s="82"/>
      <c r="BJ570" s="82"/>
      <c r="BK570" s="82"/>
      <c r="BL570" s="82"/>
      <c r="BM570" s="82"/>
      <c r="BN570" s="82"/>
      <c r="BO570" s="82"/>
      <c r="BP570" s="82"/>
      <c r="BQ570" s="82"/>
      <c r="BR570" s="82"/>
      <c r="BS570" s="82"/>
      <c r="BT570" s="82"/>
      <c r="BU570" s="82"/>
      <c r="BV570" s="82"/>
      <c r="BW570" s="82"/>
      <c r="BX570" s="82"/>
      <c r="BY570" s="82"/>
      <c r="BZ570" s="82"/>
      <c r="CA570" s="82"/>
      <c r="CB570" s="82"/>
    </row>
    <row r="571" spans="1:80" x14ac:dyDescent="0.3">
      <c r="A571" s="65"/>
      <c r="B571" s="72"/>
      <c r="C571" s="73"/>
      <c r="D571" s="74"/>
      <c r="E571" s="74"/>
      <c r="F571" s="74"/>
      <c r="G571" s="75"/>
      <c r="H571" s="75"/>
      <c r="I571" s="75"/>
      <c r="J571" s="75"/>
      <c r="K571" s="75"/>
      <c r="L571" s="75"/>
      <c r="M571" s="80"/>
      <c r="N571" s="194"/>
      <c r="O571" s="70"/>
      <c r="P571" s="70"/>
      <c r="Q571" s="70"/>
      <c r="R571" s="70"/>
      <c r="S571" s="70"/>
      <c r="T571" s="70"/>
      <c r="U571" s="70"/>
      <c r="V571" s="71"/>
      <c r="W571" s="71"/>
      <c r="X571" s="71"/>
      <c r="Y571" s="70"/>
      <c r="Z571" s="70"/>
      <c r="AA571" s="65"/>
      <c r="AB571" s="65"/>
      <c r="AC571" s="65"/>
      <c r="AD571" s="65"/>
      <c r="AE571" s="130"/>
      <c r="AF571" s="130"/>
      <c r="AG571" s="130"/>
      <c r="AH571" s="131"/>
      <c r="AI571" s="131"/>
      <c r="AJ571" s="131"/>
      <c r="AK571" s="131"/>
      <c r="AL571" s="131"/>
      <c r="AM571" s="131"/>
      <c r="AN571" s="125"/>
      <c r="AO571" s="82"/>
      <c r="AP571" s="125"/>
      <c r="AQ571" s="131"/>
      <c r="AR571" s="131"/>
      <c r="AS571" s="131"/>
      <c r="AT571" s="131"/>
      <c r="AU571" s="131"/>
      <c r="AV571" s="131"/>
      <c r="AW571" s="130"/>
      <c r="AX571" s="130"/>
      <c r="AY571" s="130"/>
      <c r="AZ571" s="65"/>
      <c r="BA571" s="65"/>
      <c r="BB571" s="65"/>
      <c r="BC571" s="65"/>
      <c r="BD571" s="65"/>
      <c r="BE571" s="65"/>
      <c r="BF571" s="130"/>
      <c r="BG571" s="130"/>
      <c r="BH571" s="130"/>
      <c r="BI571" s="131"/>
      <c r="BJ571" s="131"/>
      <c r="BK571" s="131"/>
      <c r="BL571" s="131"/>
      <c r="BM571" s="131"/>
      <c r="BN571" s="131"/>
      <c r="BO571" s="132"/>
      <c r="BP571" s="82"/>
      <c r="BQ571" s="132"/>
      <c r="BR571" s="131"/>
      <c r="BS571" s="131"/>
      <c r="BT571" s="131"/>
      <c r="BU571" s="131"/>
      <c r="BV571" s="131"/>
      <c r="BW571" s="131"/>
      <c r="BX571" s="130"/>
      <c r="BY571" s="130"/>
      <c r="BZ571" s="130"/>
      <c r="CA571" s="65"/>
      <c r="CB571" s="65"/>
    </row>
    <row r="572" spans="1:80" x14ac:dyDescent="0.3">
      <c r="A572" s="65"/>
      <c r="B572" s="65"/>
      <c r="C572" s="65"/>
      <c r="D572" s="65"/>
      <c r="E572" s="65"/>
      <c r="F572" s="65"/>
      <c r="G572" s="65"/>
      <c r="H572" s="65"/>
      <c r="I572" s="65"/>
      <c r="J572" s="65"/>
      <c r="K572" s="65"/>
      <c r="L572" s="65"/>
      <c r="M572" s="99"/>
      <c r="N572" s="66"/>
      <c r="O572" s="99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5"/>
      <c r="AC572" s="128"/>
      <c r="AD572" s="128"/>
      <c r="AE572" s="130"/>
      <c r="AF572" s="130"/>
      <c r="AG572" s="130"/>
      <c r="AH572" s="125"/>
      <c r="AI572" s="125"/>
      <c r="AJ572" s="125"/>
      <c r="AK572" s="125"/>
      <c r="AL572" s="125"/>
      <c r="AM572" s="125"/>
      <c r="AN572" s="125"/>
      <c r="AO572" s="66"/>
      <c r="AP572" s="125"/>
      <c r="AQ572" s="125"/>
      <c r="AR572" s="125"/>
      <c r="AS572" s="125"/>
      <c r="AT572" s="125"/>
      <c r="AU572" s="125"/>
      <c r="AV572" s="125"/>
      <c r="AW572" s="130"/>
      <c r="AX572" s="130"/>
      <c r="AY572" s="130"/>
      <c r="AZ572" s="128"/>
      <c r="BA572" s="128"/>
      <c r="BB572" s="65"/>
      <c r="BC572" s="65"/>
      <c r="BD572" s="128"/>
      <c r="BE572" s="128"/>
      <c r="BF572" s="130"/>
      <c r="BG572" s="130"/>
      <c r="BH572" s="130"/>
      <c r="BI572" s="125"/>
      <c r="BJ572" s="125"/>
      <c r="BK572" s="125"/>
      <c r="BL572" s="125"/>
      <c r="BM572" s="125"/>
      <c r="BN572" s="125"/>
      <c r="BO572" s="133"/>
      <c r="BP572" s="66"/>
      <c r="BQ572" s="132"/>
      <c r="BR572" s="125"/>
      <c r="BS572" s="125"/>
      <c r="BT572" s="125"/>
      <c r="BU572" s="125"/>
      <c r="BV572" s="125"/>
      <c r="BW572" s="125"/>
      <c r="BX572" s="130"/>
      <c r="BY572" s="130"/>
      <c r="BZ572" s="130"/>
      <c r="CA572" s="128"/>
      <c r="CB572" s="128"/>
    </row>
    <row r="573" spans="1:80" x14ac:dyDescent="0.3">
      <c r="A573" s="65"/>
      <c r="B573" s="68"/>
      <c r="C573" s="68"/>
      <c r="D573" s="68"/>
      <c r="E573" s="68"/>
      <c r="F573" s="68"/>
      <c r="G573" s="68"/>
      <c r="H573" s="68"/>
      <c r="I573" s="68"/>
      <c r="J573" s="68"/>
      <c r="K573" s="68"/>
      <c r="L573" s="68"/>
      <c r="M573" s="87"/>
      <c r="N573" s="68"/>
      <c r="O573" s="87"/>
      <c r="P573" s="68"/>
      <c r="Q573" s="68"/>
      <c r="R573" s="68"/>
      <c r="S573" s="68"/>
      <c r="T573" s="68"/>
      <c r="U573" s="68"/>
      <c r="V573" s="68"/>
      <c r="W573" s="68"/>
      <c r="X573" s="68"/>
      <c r="Y573" s="68"/>
      <c r="Z573" s="68"/>
    </row>
    <row r="574" spans="1:80" x14ac:dyDescent="0.3">
      <c r="A574" s="65"/>
      <c r="B574" s="77"/>
      <c r="C574" s="77"/>
      <c r="D574" s="78"/>
      <c r="E574" s="78"/>
      <c r="F574" s="78"/>
      <c r="G574" s="79"/>
      <c r="H574" s="79"/>
      <c r="I574" s="79"/>
      <c r="J574" s="79"/>
      <c r="K574" s="79"/>
      <c r="L574" s="79"/>
      <c r="M574" s="80"/>
      <c r="N574" s="68"/>
      <c r="O574" s="80"/>
      <c r="P574" s="79"/>
      <c r="Q574" s="79"/>
      <c r="R574" s="79"/>
      <c r="S574" s="79"/>
      <c r="T574" s="79"/>
      <c r="U574" s="79"/>
      <c r="V574" s="78"/>
      <c r="W574" s="78"/>
      <c r="X574" s="78"/>
      <c r="Y574" s="77"/>
      <c r="Z574" s="77"/>
      <c r="AA574" s="65"/>
      <c r="AB574" s="65"/>
      <c r="AC574" s="103"/>
      <c r="AD574" s="103"/>
      <c r="AE574" s="65"/>
      <c r="AF574" s="65"/>
      <c r="AG574" s="103"/>
      <c r="AH574" s="103"/>
      <c r="AI574" s="65"/>
      <c r="AJ574" s="65"/>
      <c r="AK574" s="103"/>
      <c r="AL574" s="103"/>
      <c r="AM574" s="65"/>
      <c r="AN574" s="103"/>
      <c r="AO574" s="103"/>
      <c r="AP574" s="103"/>
      <c r="AQ574" s="65"/>
      <c r="AR574" s="103"/>
      <c r="AS574" s="103"/>
      <c r="AT574" s="65"/>
      <c r="AU574" s="65"/>
      <c r="AV574" s="103"/>
      <c r="AW574" s="103"/>
      <c r="AX574" s="65"/>
      <c r="AY574" s="65"/>
      <c r="AZ574" s="103"/>
      <c r="BA574" s="103"/>
      <c r="BB574" s="65"/>
      <c r="BC574" s="65"/>
      <c r="BD574" s="103"/>
      <c r="BE574" s="103"/>
      <c r="BF574" s="65"/>
      <c r="BG574" s="65"/>
      <c r="BH574" s="103"/>
      <c r="BI574" s="103"/>
      <c r="BJ574" s="65"/>
      <c r="BK574" s="65"/>
      <c r="BL574" s="103"/>
      <c r="BM574" s="103"/>
      <c r="BN574" s="65"/>
      <c r="BO574" s="103"/>
      <c r="BP574" s="103"/>
      <c r="BQ574" s="103"/>
      <c r="BR574" s="65"/>
      <c r="BS574" s="103"/>
      <c r="BT574" s="103"/>
      <c r="BU574" s="65"/>
      <c r="BV574" s="65"/>
      <c r="BW574" s="103"/>
      <c r="BX574" s="103"/>
      <c r="BY574" s="65"/>
      <c r="BZ574" s="65"/>
      <c r="CA574" s="103"/>
      <c r="CB574" s="103"/>
    </row>
    <row r="575" spans="1:80" x14ac:dyDescent="0.3">
      <c r="A575" s="65"/>
      <c r="B575" s="72"/>
      <c r="C575" s="72"/>
      <c r="D575" s="78"/>
      <c r="E575" s="78"/>
      <c r="F575" s="78"/>
      <c r="G575" s="80"/>
      <c r="H575" s="80"/>
      <c r="I575" s="80"/>
      <c r="J575" s="80"/>
      <c r="K575" s="80"/>
      <c r="L575" s="80"/>
      <c r="M575" s="80"/>
      <c r="N575" s="81"/>
      <c r="O575" s="80"/>
      <c r="P575" s="80"/>
      <c r="Q575" s="80"/>
      <c r="R575" s="80"/>
      <c r="S575" s="80"/>
      <c r="T575" s="80"/>
      <c r="U575" s="80"/>
      <c r="V575" s="78"/>
      <c r="W575" s="78"/>
      <c r="X575" s="78"/>
      <c r="Y575" s="72"/>
      <c r="Z575" s="72"/>
      <c r="AA575" s="65"/>
      <c r="AB575" s="65"/>
      <c r="AC575" s="122"/>
      <c r="AD575" s="122"/>
      <c r="AE575" s="65"/>
      <c r="AF575" s="65"/>
      <c r="AG575" s="103"/>
      <c r="AH575" s="122"/>
      <c r="AI575" s="65"/>
      <c r="AJ575" s="65"/>
      <c r="AK575" s="90"/>
      <c r="AL575" s="90"/>
      <c r="AM575" s="65"/>
      <c r="AN575" s="122"/>
      <c r="AO575" s="122"/>
      <c r="AP575" s="122"/>
      <c r="AQ575" s="65"/>
      <c r="AR575" s="112"/>
      <c r="AS575" s="112"/>
      <c r="AT575" s="124"/>
      <c r="AU575" s="65"/>
      <c r="AV575" s="122"/>
      <c r="AW575" s="122"/>
      <c r="AX575" s="65"/>
      <c r="AY575" s="65"/>
      <c r="AZ575" s="122"/>
      <c r="BA575" s="122"/>
      <c r="BB575" s="65"/>
      <c r="BC575" s="65"/>
      <c r="BD575" s="122"/>
      <c r="BE575" s="122"/>
      <c r="BF575" s="65"/>
      <c r="BG575" s="65"/>
      <c r="BH575" s="103"/>
      <c r="BI575" s="122"/>
      <c r="BJ575" s="65"/>
      <c r="BK575" s="65"/>
      <c r="BL575" s="90"/>
      <c r="BM575" s="90"/>
      <c r="BN575" s="65"/>
      <c r="BO575" s="122"/>
      <c r="BP575" s="122"/>
      <c r="BQ575" s="122"/>
      <c r="BR575" s="65"/>
      <c r="BS575" s="112"/>
      <c r="BT575" s="112"/>
      <c r="BU575" s="124"/>
      <c r="BV575" s="65"/>
      <c r="BW575" s="122"/>
      <c r="BX575" s="122"/>
      <c r="BY575" s="65"/>
      <c r="BZ575" s="65"/>
      <c r="CA575" s="122"/>
      <c r="CB575" s="122"/>
    </row>
    <row r="576" spans="1:80" x14ac:dyDescent="0.3">
      <c r="A576" s="65"/>
      <c r="B576" s="65"/>
      <c r="C576" s="65"/>
      <c r="D576" s="65"/>
      <c r="E576" s="65"/>
      <c r="F576" s="65"/>
      <c r="G576" s="65"/>
      <c r="H576" s="65"/>
      <c r="I576" s="65"/>
      <c r="J576" s="65"/>
      <c r="K576" s="65"/>
      <c r="L576" s="65"/>
      <c r="M576" s="125"/>
      <c r="N576" s="66"/>
      <c r="O576" s="12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5"/>
      <c r="AC576" s="65"/>
      <c r="AD576" s="65"/>
      <c r="AE576" s="65"/>
      <c r="AF576" s="65"/>
      <c r="AG576" s="65"/>
      <c r="AH576" s="65"/>
      <c r="AI576" s="65"/>
      <c r="AJ576" s="65"/>
      <c r="AK576" s="65"/>
      <c r="AL576" s="65"/>
      <c r="AM576" s="65"/>
      <c r="AN576" s="125"/>
      <c r="AO576" s="66"/>
      <c r="AP576" s="125"/>
      <c r="AQ576" s="65"/>
      <c r="AR576" s="65"/>
      <c r="AS576" s="65"/>
      <c r="AT576" s="65"/>
      <c r="AU576" s="65"/>
      <c r="AV576" s="65"/>
      <c r="AW576" s="65"/>
      <c r="AX576" s="65"/>
      <c r="AY576" s="65"/>
      <c r="AZ576" s="65"/>
      <c r="BA576" s="65"/>
      <c r="BB576" s="65"/>
      <c r="BC576" s="65"/>
      <c r="BD576" s="65"/>
      <c r="BE576" s="65"/>
      <c r="BF576" s="65"/>
      <c r="BG576" s="65"/>
      <c r="BH576" s="65"/>
      <c r="BI576" s="65"/>
      <c r="BJ576" s="65"/>
      <c r="BK576" s="65"/>
      <c r="BL576" s="65"/>
      <c r="BM576" s="65"/>
      <c r="BN576" s="65"/>
      <c r="BO576" s="65"/>
      <c r="BP576" s="66"/>
      <c r="BQ576" s="65"/>
      <c r="BR576" s="65"/>
      <c r="BS576" s="65"/>
      <c r="BT576" s="65"/>
      <c r="BU576" s="65"/>
      <c r="BV576" s="65"/>
      <c r="BW576" s="65"/>
      <c r="BX576" s="65"/>
      <c r="BY576" s="65"/>
      <c r="BZ576" s="65"/>
      <c r="CA576" s="65"/>
      <c r="CB576" s="65"/>
    </row>
    <row r="577" spans="1:80" x14ac:dyDescent="0.3">
      <c r="A577" s="65"/>
      <c r="B577" s="223"/>
      <c r="C577" s="224"/>
      <c r="D577" s="65"/>
      <c r="E577" s="65"/>
      <c r="F577" s="223"/>
      <c r="G577" s="224"/>
      <c r="H577" s="65"/>
      <c r="I577" s="65"/>
      <c r="J577" s="223"/>
      <c r="K577" s="224"/>
      <c r="L577" s="65"/>
      <c r="M577" s="233"/>
      <c r="N577" s="233"/>
      <c r="O577" s="233"/>
      <c r="P577" s="65"/>
      <c r="Q577" s="223"/>
      <c r="R577" s="224"/>
      <c r="S577" s="65"/>
      <c r="T577" s="65"/>
      <c r="U577" s="223"/>
      <c r="V577" s="224"/>
      <c r="W577" s="65"/>
      <c r="X577" s="65"/>
      <c r="Y577" s="223"/>
      <c r="Z577" s="224"/>
      <c r="AA577" s="65"/>
      <c r="AB577" s="65"/>
      <c r="AC577" s="65"/>
      <c r="AD577" s="65"/>
      <c r="AE577" s="65"/>
      <c r="AF577" s="65"/>
      <c r="AG577" s="65"/>
      <c r="AH577" s="65"/>
      <c r="AI577" s="65"/>
      <c r="AJ577" s="65"/>
      <c r="AK577" s="65"/>
      <c r="AL577" s="65"/>
      <c r="AM577" s="65"/>
      <c r="AN577" s="125"/>
      <c r="AO577" s="66"/>
      <c r="AP577" s="125"/>
      <c r="AQ577" s="65"/>
      <c r="AR577" s="65"/>
      <c r="AS577" s="65"/>
      <c r="AT577" s="65"/>
      <c r="AU577" s="65"/>
      <c r="AV577" s="65"/>
      <c r="AW577" s="65"/>
      <c r="AX577" s="65"/>
      <c r="AY577" s="65"/>
      <c r="AZ577" s="65"/>
      <c r="BA577" s="65"/>
      <c r="BB577" s="65"/>
      <c r="BC577" s="65"/>
      <c r="BD577" s="65"/>
      <c r="BE577" s="65"/>
      <c r="BF577" s="65"/>
      <c r="BG577" s="65"/>
      <c r="BH577" s="65"/>
      <c r="BI577" s="65"/>
      <c r="BJ577" s="65"/>
      <c r="BK577" s="65"/>
      <c r="BL577" s="65"/>
      <c r="BM577" s="65"/>
      <c r="BN577" s="65"/>
      <c r="BO577" s="65"/>
      <c r="BP577" s="66"/>
      <c r="BQ577" s="65"/>
      <c r="BR577" s="65"/>
      <c r="BS577" s="65"/>
      <c r="BT577" s="65"/>
      <c r="BU577" s="65"/>
      <c r="BV577" s="65"/>
      <c r="BW577" s="65"/>
      <c r="BX577" s="65"/>
      <c r="BY577" s="65"/>
      <c r="BZ577" s="65"/>
      <c r="CA577" s="65"/>
      <c r="CB577" s="65"/>
    </row>
    <row r="578" spans="1:80" x14ac:dyDescent="0.3">
      <c r="A578" s="65"/>
      <c r="B578" s="225"/>
      <c r="C578" s="226"/>
      <c r="D578" s="65"/>
      <c r="E578" s="65"/>
      <c r="F578" s="227"/>
      <c r="G578" s="226"/>
      <c r="H578" s="65"/>
      <c r="I578" s="65"/>
      <c r="J578" s="228"/>
      <c r="K578" s="229"/>
      <c r="L578" s="65"/>
      <c r="M578" s="225"/>
      <c r="N578" s="230"/>
      <c r="O578" s="226"/>
      <c r="P578" s="65"/>
      <c r="Q578" s="231"/>
      <c r="R578" s="232"/>
      <c r="S578" s="76"/>
      <c r="T578" s="65"/>
      <c r="U578" s="225"/>
      <c r="V578" s="226"/>
      <c r="W578" s="65"/>
      <c r="X578" s="65"/>
      <c r="Y578" s="225"/>
      <c r="Z578" s="226"/>
      <c r="AA578" s="65"/>
      <c r="AB578" s="65"/>
      <c r="AC578" s="82"/>
      <c r="AD578" s="82"/>
      <c r="AE578" s="82"/>
      <c r="AF578" s="82"/>
      <c r="AG578" s="82"/>
      <c r="AH578" s="82"/>
      <c r="AI578" s="82"/>
      <c r="AJ578" s="82"/>
      <c r="AK578" s="82"/>
      <c r="AL578" s="82"/>
      <c r="AM578" s="82"/>
      <c r="AN578" s="114"/>
      <c r="AO578" s="82"/>
      <c r="AP578" s="114"/>
      <c r="AQ578" s="82"/>
      <c r="AR578" s="82"/>
      <c r="AS578" s="82"/>
      <c r="AT578" s="82"/>
      <c r="AU578" s="82"/>
      <c r="AV578" s="82"/>
      <c r="AW578" s="82"/>
      <c r="AX578" s="82"/>
      <c r="AY578" s="82"/>
      <c r="AZ578" s="82"/>
      <c r="BA578" s="82"/>
      <c r="BB578" s="65"/>
      <c r="BC578" s="65"/>
      <c r="BD578" s="82"/>
      <c r="BE578" s="82"/>
      <c r="BF578" s="82"/>
      <c r="BG578" s="82"/>
      <c r="BH578" s="82"/>
      <c r="BI578" s="82"/>
      <c r="BJ578" s="82"/>
      <c r="BK578" s="82"/>
      <c r="BL578" s="82"/>
      <c r="BM578" s="82"/>
      <c r="BN578" s="82"/>
      <c r="BO578" s="82"/>
      <c r="BP578" s="82"/>
      <c r="BQ578" s="82"/>
      <c r="BR578" s="82"/>
      <c r="BS578" s="82"/>
      <c r="BT578" s="82"/>
      <c r="BU578" s="82"/>
      <c r="BV578" s="82"/>
      <c r="BW578" s="82"/>
      <c r="BX578" s="82"/>
      <c r="BY578" s="82"/>
      <c r="BZ578" s="82"/>
      <c r="CA578" s="82"/>
      <c r="CB578" s="82"/>
    </row>
    <row r="579" spans="1:80" x14ac:dyDescent="0.3">
      <c r="A579" s="65"/>
      <c r="B579" s="65"/>
      <c r="C579" s="65"/>
      <c r="D579" s="65"/>
      <c r="E579" s="65"/>
      <c r="F579" s="65"/>
      <c r="G579" s="65"/>
      <c r="H579" s="65"/>
      <c r="I579" s="65"/>
      <c r="J579" s="65"/>
      <c r="K579" s="65"/>
      <c r="L579" s="65"/>
      <c r="M579" s="99"/>
      <c r="N579" s="66"/>
      <c r="O579" s="99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5"/>
      <c r="AC579" s="125"/>
      <c r="AD579" s="125"/>
      <c r="AE579" s="126"/>
      <c r="AF579" s="126"/>
      <c r="AG579" s="126"/>
      <c r="AH579" s="125"/>
      <c r="AI579" s="125"/>
      <c r="AJ579" s="125"/>
      <c r="AK579" s="125"/>
      <c r="AL579" s="125"/>
      <c r="AM579" s="125"/>
      <c r="AN579" s="125"/>
      <c r="AO579" s="66"/>
      <c r="AP579" s="125"/>
      <c r="AQ579" s="125"/>
      <c r="AR579" s="125"/>
      <c r="AS579" s="125"/>
      <c r="AT579" s="125"/>
      <c r="AU579" s="125"/>
      <c r="AV579" s="125"/>
      <c r="AW579" s="126"/>
      <c r="AX579" s="126"/>
      <c r="AY579" s="126"/>
      <c r="AZ579" s="127"/>
      <c r="BA579" s="128"/>
      <c r="BB579" s="65"/>
      <c r="BC579" s="65"/>
      <c r="BD579" s="125"/>
      <c r="BE579" s="125"/>
      <c r="BF579" s="126"/>
      <c r="BG579" s="126"/>
      <c r="BH579" s="126"/>
      <c r="BI579" s="125"/>
      <c r="BJ579" s="125"/>
      <c r="BK579" s="125"/>
      <c r="BL579" s="125"/>
      <c r="BM579" s="125"/>
      <c r="BN579" s="125"/>
      <c r="BO579" s="129"/>
      <c r="BP579" s="66"/>
      <c r="BQ579" s="129"/>
      <c r="BR579" s="125"/>
      <c r="BS579" s="125"/>
      <c r="BT579" s="125"/>
      <c r="BU579" s="125"/>
      <c r="BV579" s="125"/>
      <c r="BW579" s="125"/>
      <c r="BX579" s="126"/>
      <c r="BY579" s="126"/>
      <c r="BZ579" s="126"/>
      <c r="CA579" s="127"/>
      <c r="CB579" s="128"/>
    </row>
    <row r="580" spans="1:80" x14ac:dyDescent="0.3">
      <c r="A580" s="65"/>
      <c r="B580" s="65"/>
      <c r="C580" s="65"/>
      <c r="D580" s="65"/>
      <c r="E580" s="65"/>
      <c r="F580" s="65"/>
      <c r="G580" s="65"/>
      <c r="H580" s="65"/>
      <c r="I580" s="65"/>
      <c r="J580" s="65"/>
      <c r="K580" s="65"/>
      <c r="L580" s="65"/>
      <c r="M580" s="99"/>
      <c r="N580" s="66"/>
      <c r="O580" s="99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5"/>
      <c r="AC580" s="125"/>
      <c r="AD580" s="125"/>
      <c r="AE580" s="126"/>
      <c r="AF580" s="126"/>
      <c r="AG580" s="126"/>
      <c r="AH580" s="125"/>
      <c r="AI580" s="125"/>
      <c r="AJ580" s="125"/>
      <c r="AK580" s="125"/>
      <c r="AL580" s="125"/>
      <c r="AM580" s="125"/>
      <c r="AN580" s="125"/>
      <c r="AO580" s="66"/>
      <c r="AP580" s="125"/>
      <c r="AQ580" s="125"/>
      <c r="AR580" s="125"/>
      <c r="AS580" s="125"/>
      <c r="AT580" s="125"/>
      <c r="AU580" s="125"/>
      <c r="AV580" s="125"/>
      <c r="AW580" s="126"/>
      <c r="AX580" s="126"/>
      <c r="AY580" s="126"/>
      <c r="AZ580" s="127"/>
      <c r="BA580" s="128"/>
      <c r="BB580" s="65"/>
      <c r="BC580" s="65"/>
      <c r="BD580" s="125"/>
      <c r="BE580" s="125"/>
      <c r="BF580" s="126"/>
      <c r="BG580" s="126"/>
      <c r="BH580" s="126"/>
      <c r="BI580" s="125"/>
      <c r="BJ580" s="125"/>
      <c r="BK580" s="125"/>
      <c r="BL580" s="125"/>
      <c r="BM580" s="125"/>
      <c r="BN580" s="125"/>
      <c r="BO580" s="129"/>
      <c r="BP580" s="66"/>
      <c r="BQ580" s="129"/>
      <c r="BR580" s="125"/>
      <c r="BS580" s="125"/>
      <c r="BT580" s="125"/>
      <c r="BU580" s="125"/>
      <c r="BV580" s="125"/>
      <c r="BW580" s="125"/>
      <c r="BX580" s="126"/>
      <c r="BY580" s="126"/>
      <c r="BZ580" s="126"/>
      <c r="CA580" s="127"/>
      <c r="CB580" s="128"/>
    </row>
    <row r="581" spans="1:80" x14ac:dyDescent="0.3">
      <c r="A581" s="65"/>
      <c r="B581" s="68"/>
      <c r="C581" s="68"/>
      <c r="D581" s="68"/>
      <c r="E581" s="68"/>
      <c r="F581" s="68"/>
      <c r="G581" s="68"/>
      <c r="H581" s="68"/>
      <c r="I581" s="68"/>
      <c r="J581" s="68"/>
      <c r="K581" s="68"/>
      <c r="L581" s="68"/>
      <c r="M581" s="87"/>
      <c r="N581" s="68"/>
      <c r="O581" s="87"/>
      <c r="P581" s="68"/>
      <c r="Q581" s="68"/>
      <c r="R581" s="68"/>
      <c r="S581" s="68"/>
      <c r="T581" s="68"/>
      <c r="U581" s="68"/>
      <c r="V581" s="68"/>
      <c r="W581" s="68"/>
      <c r="X581" s="68"/>
      <c r="Y581" s="68"/>
      <c r="Z581" s="68"/>
      <c r="AA581" s="65"/>
      <c r="AB581" s="65"/>
      <c r="AC581" s="125"/>
      <c r="AD581" s="125"/>
      <c r="AE581" s="126"/>
      <c r="AF581" s="126"/>
      <c r="AG581" s="126"/>
      <c r="AH581" s="125"/>
      <c r="AI581" s="125"/>
      <c r="AJ581" s="125"/>
      <c r="AK581" s="125"/>
      <c r="AL581" s="125"/>
      <c r="AM581" s="125"/>
      <c r="AN581" s="125"/>
      <c r="AO581" s="66"/>
      <c r="AP581" s="125"/>
      <c r="AQ581" s="125"/>
      <c r="AR581" s="125"/>
      <c r="AS581" s="125"/>
      <c r="AT581" s="125"/>
      <c r="AU581" s="125"/>
      <c r="AV581" s="125"/>
      <c r="AW581" s="126"/>
      <c r="AX581" s="126"/>
      <c r="AY581" s="126"/>
      <c r="AZ581" s="127"/>
      <c r="BA581" s="128"/>
      <c r="BB581" s="65"/>
      <c r="BC581" s="65"/>
      <c r="BD581" s="125"/>
      <c r="BE581" s="125"/>
      <c r="BF581" s="126"/>
      <c r="BG581" s="126"/>
      <c r="BH581" s="126"/>
      <c r="BI581" s="125"/>
      <c r="BJ581" s="125"/>
      <c r="BK581" s="125"/>
      <c r="BL581" s="125"/>
      <c r="BM581" s="125"/>
      <c r="BN581" s="125"/>
      <c r="BO581" s="129"/>
      <c r="BP581" s="66"/>
      <c r="BQ581" s="129"/>
      <c r="BR581" s="125"/>
      <c r="BS581" s="125"/>
      <c r="BT581" s="125"/>
      <c r="BU581" s="125"/>
      <c r="BV581" s="125"/>
      <c r="BW581" s="125"/>
      <c r="BX581" s="126"/>
      <c r="BY581" s="126"/>
      <c r="BZ581" s="126"/>
      <c r="CA581" s="127"/>
      <c r="CB581" s="128"/>
    </row>
    <row r="582" spans="1:80" x14ac:dyDescent="0.3">
      <c r="A582" s="65"/>
      <c r="B582" s="70"/>
      <c r="C582" s="70"/>
      <c r="D582" s="71"/>
      <c r="E582" s="71"/>
      <c r="F582" s="71"/>
      <c r="G582" s="70"/>
      <c r="H582" s="70"/>
      <c r="I582" s="70"/>
      <c r="J582" s="70"/>
      <c r="K582" s="70"/>
      <c r="L582" s="70"/>
      <c r="M582" s="70"/>
      <c r="N582" s="194"/>
      <c r="O582" s="80"/>
      <c r="P582" s="75"/>
      <c r="Q582" s="75"/>
      <c r="R582" s="75"/>
      <c r="S582" s="75"/>
      <c r="T582" s="75"/>
      <c r="U582" s="75"/>
      <c r="V582" s="74"/>
      <c r="W582" s="74"/>
      <c r="X582" s="74"/>
      <c r="Y582" s="73"/>
      <c r="Z582" s="72"/>
      <c r="AA582" s="65"/>
      <c r="AB582" s="65"/>
      <c r="AC582" s="125"/>
      <c r="AD582" s="125"/>
      <c r="AE582" s="126"/>
      <c r="AF582" s="126"/>
      <c r="AG582" s="126"/>
      <c r="AH582" s="125"/>
      <c r="AI582" s="125"/>
      <c r="AJ582" s="125"/>
      <c r="AK582" s="125"/>
      <c r="AL582" s="125"/>
      <c r="AM582" s="125"/>
      <c r="AN582" s="125"/>
      <c r="AO582" s="66"/>
      <c r="AP582" s="125"/>
      <c r="AQ582" s="125"/>
      <c r="AR582" s="125"/>
      <c r="AS582" s="125"/>
      <c r="AT582" s="125"/>
      <c r="AU582" s="125"/>
      <c r="AV582" s="125"/>
      <c r="AW582" s="126"/>
      <c r="AX582" s="126"/>
      <c r="AY582" s="126"/>
      <c r="AZ582" s="127"/>
      <c r="BA582" s="128"/>
      <c r="BB582" s="65"/>
      <c r="BC582" s="65"/>
      <c r="BD582" s="125"/>
      <c r="BE582" s="125"/>
      <c r="BF582" s="126"/>
      <c r="BG582" s="126"/>
      <c r="BH582" s="126"/>
      <c r="BI582" s="125"/>
      <c r="BJ582" s="125"/>
      <c r="BK582" s="125"/>
      <c r="BL582" s="125"/>
      <c r="BM582" s="125"/>
      <c r="BN582" s="125"/>
      <c r="BO582" s="129"/>
      <c r="BP582" s="66"/>
      <c r="BQ582" s="129"/>
      <c r="BR582" s="125"/>
      <c r="BS582" s="125"/>
      <c r="BT582" s="125"/>
      <c r="BU582" s="125"/>
      <c r="BV582" s="125"/>
      <c r="BW582" s="125"/>
      <c r="BX582" s="126"/>
      <c r="BY582" s="126"/>
      <c r="BZ582" s="126"/>
      <c r="CA582" s="127"/>
      <c r="CB582" s="128"/>
    </row>
    <row r="583" spans="1:80" x14ac:dyDescent="0.3">
      <c r="A583" s="65"/>
      <c r="B583" s="70"/>
      <c r="C583" s="70"/>
      <c r="D583" s="71"/>
      <c r="E583" s="71"/>
      <c r="F583" s="71"/>
      <c r="G583" s="70"/>
      <c r="H583" s="70"/>
      <c r="I583" s="70"/>
      <c r="J583" s="70"/>
      <c r="K583" s="70"/>
      <c r="L583" s="70"/>
      <c r="M583" s="70"/>
      <c r="N583" s="194"/>
      <c r="O583" s="80"/>
      <c r="P583" s="75"/>
      <c r="Q583" s="75"/>
      <c r="R583" s="75"/>
      <c r="S583" s="75"/>
      <c r="T583" s="75"/>
      <c r="U583" s="75"/>
      <c r="V583" s="74"/>
      <c r="W583" s="74"/>
      <c r="X583" s="74"/>
      <c r="Y583" s="73"/>
      <c r="Z583" s="72"/>
      <c r="AA583" s="65"/>
      <c r="AB583" s="65"/>
      <c r="AC583" s="125"/>
      <c r="AD583" s="125"/>
      <c r="AE583" s="126"/>
      <c r="AF583" s="126"/>
      <c r="AG583" s="126"/>
      <c r="AH583" s="125"/>
      <c r="AI583" s="125"/>
      <c r="AJ583" s="125"/>
      <c r="AK583" s="125"/>
      <c r="AL583" s="125"/>
      <c r="AM583" s="125"/>
      <c r="AN583" s="125"/>
      <c r="AO583" s="66"/>
      <c r="AP583" s="125"/>
      <c r="AQ583" s="125"/>
      <c r="AR583" s="125"/>
      <c r="AS583" s="125"/>
      <c r="AT583" s="125"/>
      <c r="AU583" s="125"/>
      <c r="AV583" s="125"/>
      <c r="AW583" s="126"/>
      <c r="AX583" s="126"/>
      <c r="AY583" s="126"/>
      <c r="AZ583" s="127"/>
      <c r="BA583" s="128"/>
      <c r="BB583" s="65"/>
      <c r="BC583" s="65"/>
      <c r="BD583" s="125"/>
      <c r="BE583" s="125"/>
      <c r="BF583" s="126"/>
      <c r="BG583" s="126"/>
      <c r="BH583" s="126"/>
      <c r="BI583" s="125"/>
      <c r="BJ583" s="125"/>
      <c r="BK583" s="125"/>
      <c r="BL583" s="125"/>
      <c r="BM583" s="125"/>
      <c r="BN583" s="125"/>
      <c r="BO583" s="129"/>
      <c r="BP583" s="66"/>
      <c r="BQ583" s="129"/>
      <c r="BR583" s="125"/>
      <c r="BS583" s="125"/>
      <c r="BT583" s="125"/>
      <c r="BU583" s="125"/>
      <c r="BV583" s="125"/>
      <c r="BW583" s="125"/>
      <c r="BX583" s="126"/>
      <c r="BY583" s="126"/>
      <c r="BZ583" s="126"/>
      <c r="CA583" s="127"/>
      <c r="CB583" s="128"/>
    </row>
    <row r="584" spans="1:80" x14ac:dyDescent="0.3">
      <c r="A584" s="65"/>
      <c r="B584" s="70"/>
      <c r="C584" s="70"/>
      <c r="D584" s="71"/>
      <c r="E584" s="71"/>
      <c r="F584" s="71"/>
      <c r="G584" s="70"/>
      <c r="H584" s="70"/>
      <c r="I584" s="70"/>
      <c r="J584" s="70"/>
      <c r="K584" s="70"/>
      <c r="L584" s="70"/>
      <c r="M584" s="70"/>
      <c r="N584" s="194"/>
      <c r="O584" s="80"/>
      <c r="P584" s="75"/>
      <c r="Q584" s="75"/>
      <c r="R584" s="75"/>
      <c r="S584" s="75"/>
      <c r="T584" s="75"/>
      <c r="U584" s="75"/>
      <c r="V584" s="74"/>
      <c r="W584" s="74"/>
      <c r="X584" s="74"/>
      <c r="Y584" s="73"/>
      <c r="Z584" s="72"/>
      <c r="AA584" s="65"/>
      <c r="AB584" s="65"/>
      <c r="AC584" s="125"/>
      <c r="AD584" s="125"/>
      <c r="AE584" s="126"/>
      <c r="AF584" s="126"/>
      <c r="AG584" s="126"/>
      <c r="AH584" s="125"/>
      <c r="AI584" s="125"/>
      <c r="AJ584" s="125"/>
      <c r="AK584" s="125"/>
      <c r="AL584" s="125"/>
      <c r="AM584" s="125"/>
      <c r="AN584" s="125"/>
      <c r="AO584" s="66"/>
      <c r="AP584" s="125"/>
      <c r="AQ584" s="125"/>
      <c r="AR584" s="125"/>
      <c r="AS584" s="125"/>
      <c r="AT584" s="125"/>
      <c r="AU584" s="125"/>
      <c r="AV584" s="125"/>
      <c r="AW584" s="126"/>
      <c r="AX584" s="126"/>
      <c r="AY584" s="126"/>
      <c r="AZ584" s="127"/>
      <c r="BA584" s="128"/>
      <c r="BB584" s="65"/>
      <c r="BC584" s="65"/>
      <c r="BD584" s="125"/>
      <c r="BE584" s="125"/>
      <c r="BF584" s="126"/>
      <c r="BG584" s="126"/>
      <c r="BH584" s="126"/>
      <c r="BI584" s="125"/>
      <c r="BJ584" s="125"/>
      <c r="BK584" s="125"/>
      <c r="BL584" s="125"/>
      <c r="BM584" s="125"/>
      <c r="BN584" s="125"/>
      <c r="BO584" s="129"/>
      <c r="BP584" s="66"/>
      <c r="BQ584" s="129"/>
      <c r="BR584" s="125"/>
      <c r="BS584" s="125"/>
      <c r="BT584" s="125"/>
      <c r="BU584" s="125"/>
      <c r="BV584" s="125"/>
      <c r="BW584" s="125"/>
      <c r="BX584" s="126"/>
      <c r="BY584" s="126"/>
      <c r="BZ584" s="126"/>
      <c r="CA584" s="127"/>
      <c r="CB584" s="128"/>
    </row>
    <row r="585" spans="1:80" x14ac:dyDescent="0.3">
      <c r="A585" s="65"/>
      <c r="B585" s="70"/>
      <c r="C585" s="70"/>
      <c r="D585" s="71"/>
      <c r="E585" s="71"/>
      <c r="F585" s="71"/>
      <c r="G585" s="70"/>
      <c r="H585" s="70"/>
      <c r="I585" s="70"/>
      <c r="J585" s="70"/>
      <c r="K585" s="70"/>
      <c r="L585" s="70"/>
      <c r="M585" s="70"/>
      <c r="N585" s="194"/>
      <c r="O585" s="80"/>
      <c r="P585" s="75"/>
      <c r="Q585" s="75"/>
      <c r="R585" s="75"/>
      <c r="S585" s="75"/>
      <c r="T585" s="75"/>
      <c r="U585" s="75"/>
      <c r="V585" s="74"/>
      <c r="W585" s="74"/>
      <c r="X585" s="74"/>
      <c r="Y585" s="73"/>
      <c r="Z585" s="72"/>
      <c r="AA585" s="65"/>
      <c r="AB585" s="65"/>
      <c r="AC585" s="125"/>
      <c r="AD585" s="125"/>
      <c r="AE585" s="126"/>
      <c r="AF585" s="126"/>
      <c r="AG585" s="126"/>
      <c r="AH585" s="125"/>
      <c r="AI585" s="125"/>
      <c r="AJ585" s="125"/>
      <c r="AK585" s="125"/>
      <c r="AL585" s="125"/>
      <c r="AM585" s="125"/>
      <c r="AN585" s="125"/>
      <c r="AO585" s="66"/>
      <c r="AP585" s="125"/>
      <c r="AQ585" s="125"/>
      <c r="AR585" s="125"/>
      <c r="AS585" s="125"/>
      <c r="AT585" s="125"/>
      <c r="AU585" s="125"/>
      <c r="AV585" s="125"/>
      <c r="AW585" s="126"/>
      <c r="AX585" s="126"/>
      <c r="AY585" s="126"/>
      <c r="AZ585" s="127"/>
      <c r="BA585" s="128"/>
      <c r="BB585" s="65"/>
      <c r="BC585" s="65"/>
      <c r="BD585" s="125"/>
      <c r="BE585" s="125"/>
      <c r="BF585" s="126"/>
      <c r="BG585" s="126"/>
      <c r="BH585" s="126"/>
      <c r="BI585" s="125"/>
      <c r="BJ585" s="125"/>
      <c r="BK585" s="125"/>
      <c r="BL585" s="125"/>
      <c r="BM585" s="125"/>
      <c r="BN585" s="125"/>
      <c r="BO585" s="129"/>
      <c r="BP585" s="66"/>
      <c r="BQ585" s="129"/>
      <c r="BR585" s="125"/>
      <c r="BS585" s="125"/>
      <c r="BT585" s="125"/>
      <c r="BU585" s="125"/>
      <c r="BV585" s="125"/>
      <c r="BW585" s="125"/>
      <c r="BX585" s="126"/>
      <c r="BY585" s="126"/>
      <c r="BZ585" s="126"/>
      <c r="CA585" s="127"/>
      <c r="CB585" s="128"/>
    </row>
    <row r="586" spans="1:80" x14ac:dyDescent="0.3">
      <c r="A586" s="65"/>
      <c r="B586" s="70"/>
      <c r="C586" s="70"/>
      <c r="D586" s="71"/>
      <c r="E586" s="71"/>
      <c r="F586" s="71"/>
      <c r="G586" s="70"/>
      <c r="H586" s="70"/>
      <c r="I586" s="70"/>
      <c r="J586" s="70"/>
      <c r="K586" s="70"/>
      <c r="L586" s="70"/>
      <c r="M586" s="70"/>
      <c r="N586" s="194"/>
      <c r="O586" s="80"/>
      <c r="P586" s="75"/>
      <c r="Q586" s="75"/>
      <c r="R586" s="75"/>
      <c r="S586" s="75"/>
      <c r="T586" s="75"/>
      <c r="U586" s="75"/>
      <c r="V586" s="74"/>
      <c r="W586" s="74"/>
      <c r="X586" s="74"/>
      <c r="Y586" s="73"/>
      <c r="Z586" s="72"/>
      <c r="AA586" s="65"/>
      <c r="AB586" s="65"/>
      <c r="AC586" s="125"/>
      <c r="AD586" s="125"/>
      <c r="AE586" s="126"/>
      <c r="AF586" s="126"/>
      <c r="AG586" s="126"/>
      <c r="AH586" s="125"/>
      <c r="AI586" s="125"/>
      <c r="AJ586" s="125"/>
      <c r="AK586" s="125"/>
      <c r="AL586" s="125"/>
      <c r="AM586" s="125"/>
      <c r="AN586" s="125"/>
      <c r="AO586" s="66"/>
      <c r="AP586" s="125"/>
      <c r="AQ586" s="125"/>
      <c r="AR586" s="125"/>
      <c r="AS586" s="125"/>
      <c r="AT586" s="125"/>
      <c r="AU586" s="125"/>
      <c r="AV586" s="125"/>
      <c r="AW586" s="126"/>
      <c r="AX586" s="126"/>
      <c r="AY586" s="126"/>
      <c r="AZ586" s="127"/>
      <c r="BA586" s="128"/>
      <c r="BB586" s="65"/>
      <c r="BC586" s="65"/>
      <c r="BD586" s="125"/>
      <c r="BE586" s="125"/>
      <c r="BF586" s="126"/>
      <c r="BG586" s="126"/>
      <c r="BH586" s="126"/>
      <c r="BI586" s="125"/>
      <c r="BJ586" s="125"/>
      <c r="BK586" s="125"/>
      <c r="BL586" s="125"/>
      <c r="BM586" s="125"/>
      <c r="BN586" s="125"/>
      <c r="BO586" s="129"/>
      <c r="BP586" s="66"/>
      <c r="BQ586" s="129"/>
      <c r="BR586" s="125"/>
      <c r="BS586" s="125"/>
      <c r="BT586" s="125"/>
      <c r="BU586" s="125"/>
      <c r="BV586" s="125"/>
      <c r="BW586" s="125"/>
      <c r="BX586" s="126"/>
      <c r="BY586" s="126"/>
      <c r="BZ586" s="126"/>
      <c r="CA586" s="127"/>
      <c r="CB586" s="128"/>
    </row>
    <row r="587" spans="1:80" x14ac:dyDescent="0.3">
      <c r="A587" s="65"/>
      <c r="B587" s="70"/>
      <c r="C587" s="70"/>
      <c r="D587" s="71"/>
      <c r="E587" s="71"/>
      <c r="F587" s="71"/>
      <c r="G587" s="70"/>
      <c r="H587" s="70"/>
      <c r="I587" s="70"/>
      <c r="J587" s="70"/>
      <c r="K587" s="70"/>
      <c r="L587" s="70"/>
      <c r="M587" s="70"/>
      <c r="N587" s="194"/>
      <c r="O587" s="80"/>
      <c r="P587" s="75"/>
      <c r="Q587" s="75"/>
      <c r="R587" s="75"/>
      <c r="S587" s="75"/>
      <c r="T587" s="75"/>
      <c r="U587" s="75"/>
      <c r="V587" s="74"/>
      <c r="W587" s="74"/>
      <c r="X587" s="74"/>
      <c r="Y587" s="73"/>
      <c r="Z587" s="72"/>
      <c r="AA587" s="65"/>
      <c r="AB587" s="65"/>
      <c r="AC587" s="125"/>
      <c r="AD587" s="125"/>
      <c r="AE587" s="126"/>
      <c r="AF587" s="126"/>
      <c r="AG587" s="126"/>
      <c r="AH587" s="125"/>
      <c r="AI587" s="125"/>
      <c r="AJ587" s="125"/>
      <c r="AK587" s="125"/>
      <c r="AL587" s="125"/>
      <c r="AM587" s="125"/>
      <c r="AN587" s="125"/>
      <c r="AO587" s="66"/>
      <c r="AP587" s="125"/>
      <c r="AQ587" s="125"/>
      <c r="AR587" s="125"/>
      <c r="AS587" s="125"/>
      <c r="AT587" s="125"/>
      <c r="AU587" s="125"/>
      <c r="AV587" s="125"/>
      <c r="AW587" s="126"/>
      <c r="AX587" s="126"/>
      <c r="AY587" s="126"/>
      <c r="AZ587" s="127"/>
      <c r="BA587" s="128"/>
      <c r="BB587" s="65"/>
      <c r="BC587" s="65"/>
      <c r="BD587" s="125"/>
      <c r="BE587" s="125"/>
      <c r="BF587" s="126"/>
      <c r="BG587" s="126"/>
      <c r="BH587" s="126"/>
      <c r="BI587" s="125"/>
      <c r="BJ587" s="125"/>
      <c r="BK587" s="125"/>
      <c r="BL587" s="125"/>
      <c r="BM587" s="125"/>
      <c r="BN587" s="125"/>
      <c r="BO587" s="129"/>
      <c r="BP587" s="66"/>
      <c r="BQ587" s="129"/>
      <c r="BR587" s="125"/>
      <c r="BS587" s="125"/>
      <c r="BT587" s="125"/>
      <c r="BU587" s="125"/>
      <c r="BV587" s="125"/>
      <c r="BW587" s="125"/>
      <c r="BX587" s="126"/>
      <c r="BY587" s="126"/>
      <c r="BZ587" s="126"/>
      <c r="CA587" s="127"/>
      <c r="CB587" s="128"/>
    </row>
    <row r="588" spans="1:80" x14ac:dyDescent="0.3">
      <c r="A588" s="65"/>
      <c r="B588" s="70"/>
      <c r="C588" s="70"/>
      <c r="D588" s="71"/>
      <c r="E588" s="71"/>
      <c r="F588" s="71"/>
      <c r="G588" s="70"/>
      <c r="H588" s="70"/>
      <c r="I588" s="70"/>
      <c r="J588" s="70"/>
      <c r="K588" s="70"/>
      <c r="L588" s="70"/>
      <c r="M588" s="70"/>
      <c r="N588" s="194"/>
      <c r="O588" s="80"/>
      <c r="P588" s="75"/>
      <c r="Q588" s="75"/>
      <c r="R588" s="75"/>
      <c r="S588" s="75"/>
      <c r="T588" s="75"/>
      <c r="U588" s="75"/>
      <c r="V588" s="74"/>
      <c r="W588" s="74"/>
      <c r="X588" s="74"/>
      <c r="Y588" s="73"/>
      <c r="Z588" s="72"/>
      <c r="AA588" s="65"/>
      <c r="AB588" s="65"/>
      <c r="AC588" s="125"/>
      <c r="AD588" s="125"/>
      <c r="AE588" s="126"/>
      <c r="AF588" s="126"/>
      <c r="AG588" s="126"/>
      <c r="AH588" s="125"/>
      <c r="AI588" s="125"/>
      <c r="AJ588" s="125"/>
      <c r="AK588" s="125"/>
      <c r="AL588" s="125"/>
      <c r="AM588" s="125"/>
      <c r="AN588" s="125"/>
      <c r="AO588" s="66"/>
      <c r="AP588" s="125"/>
      <c r="AQ588" s="125"/>
      <c r="AR588" s="125"/>
      <c r="AS588" s="125"/>
      <c r="AT588" s="125"/>
      <c r="AU588" s="125"/>
      <c r="AV588" s="125"/>
      <c r="AW588" s="126"/>
      <c r="AX588" s="126"/>
      <c r="AY588" s="126"/>
      <c r="AZ588" s="127"/>
      <c r="BA588" s="128"/>
      <c r="BB588" s="65"/>
      <c r="BC588" s="65"/>
      <c r="BD588" s="125"/>
      <c r="BE588" s="125"/>
      <c r="BF588" s="126"/>
      <c r="BG588" s="126"/>
      <c r="BH588" s="126"/>
      <c r="BI588" s="125"/>
      <c r="BJ588" s="125"/>
      <c r="BK588" s="125"/>
      <c r="BL588" s="125"/>
      <c r="BM588" s="125"/>
      <c r="BN588" s="125"/>
      <c r="BO588" s="129"/>
      <c r="BP588" s="66"/>
      <c r="BQ588" s="129"/>
      <c r="BR588" s="125"/>
      <c r="BS588" s="125"/>
      <c r="BT588" s="125"/>
      <c r="BU588" s="125"/>
      <c r="BV588" s="125"/>
      <c r="BW588" s="125"/>
      <c r="BX588" s="126"/>
      <c r="BY588" s="126"/>
      <c r="BZ588" s="126"/>
      <c r="CA588" s="127"/>
      <c r="CB588" s="128"/>
    </row>
    <row r="589" spans="1:80" x14ac:dyDescent="0.3">
      <c r="A589" s="65"/>
      <c r="B589" s="70"/>
      <c r="C589" s="70"/>
      <c r="D589" s="71"/>
      <c r="E589" s="71"/>
      <c r="F589" s="71"/>
      <c r="G589" s="70"/>
      <c r="H589" s="70"/>
      <c r="I589" s="70"/>
      <c r="J589" s="70"/>
      <c r="K589" s="70"/>
      <c r="L589" s="70"/>
      <c r="M589" s="70"/>
      <c r="N589" s="194"/>
      <c r="O589" s="80"/>
      <c r="P589" s="75"/>
      <c r="Q589" s="75"/>
      <c r="R589" s="75"/>
      <c r="S589" s="75"/>
      <c r="T589" s="75"/>
      <c r="U589" s="75"/>
      <c r="V589" s="74"/>
      <c r="W589" s="74"/>
      <c r="X589" s="74"/>
      <c r="Y589" s="73"/>
      <c r="Z589" s="72"/>
      <c r="AA589" s="65"/>
      <c r="AB589" s="65"/>
      <c r="AC589" s="125"/>
      <c r="AD589" s="125"/>
      <c r="AE589" s="126"/>
      <c r="AF589" s="126"/>
      <c r="AG589" s="126"/>
      <c r="AH589" s="125"/>
      <c r="AI589" s="125"/>
      <c r="AJ589" s="125"/>
      <c r="AK589" s="125"/>
      <c r="AL589" s="125"/>
      <c r="AM589" s="125"/>
      <c r="AN589" s="125"/>
      <c r="AO589" s="66"/>
      <c r="AP589" s="125"/>
      <c r="AQ589" s="125"/>
      <c r="AR589" s="125"/>
      <c r="AS589" s="125"/>
      <c r="AT589" s="125"/>
      <c r="AU589" s="125"/>
      <c r="AV589" s="125"/>
      <c r="AW589" s="126"/>
      <c r="AX589" s="126"/>
      <c r="AY589" s="126"/>
      <c r="AZ589" s="127"/>
      <c r="BA589" s="128"/>
      <c r="BB589" s="65"/>
      <c r="BC589" s="65"/>
      <c r="BD589" s="125"/>
      <c r="BE589" s="125"/>
      <c r="BF589" s="126"/>
      <c r="BG589" s="126"/>
      <c r="BH589" s="126"/>
      <c r="BI589" s="125"/>
      <c r="BJ589" s="125"/>
      <c r="BK589" s="125"/>
      <c r="BL589" s="125"/>
      <c r="BM589" s="125"/>
      <c r="BN589" s="125"/>
      <c r="BO589" s="129"/>
      <c r="BP589" s="66"/>
      <c r="BQ589" s="129"/>
      <c r="BR589" s="125"/>
      <c r="BS589" s="125"/>
      <c r="BT589" s="125"/>
      <c r="BU589" s="125"/>
      <c r="BV589" s="125"/>
      <c r="BW589" s="125"/>
      <c r="BX589" s="126"/>
      <c r="BY589" s="126"/>
      <c r="BZ589" s="126"/>
      <c r="CA589" s="127"/>
      <c r="CB589" s="128"/>
    </row>
    <row r="590" spans="1:80" x14ac:dyDescent="0.3">
      <c r="A590" s="65"/>
      <c r="B590" s="70"/>
      <c r="C590" s="70"/>
      <c r="D590" s="71"/>
      <c r="E590" s="71"/>
      <c r="F590" s="71"/>
      <c r="G590" s="70"/>
      <c r="H590" s="70"/>
      <c r="I590" s="70"/>
      <c r="J590" s="70"/>
      <c r="K590" s="70"/>
      <c r="L590" s="70"/>
      <c r="M590" s="70"/>
      <c r="N590" s="194"/>
      <c r="O590" s="80"/>
      <c r="P590" s="75"/>
      <c r="Q590" s="75"/>
      <c r="R590" s="75"/>
      <c r="S590" s="75"/>
      <c r="T590" s="75"/>
      <c r="U590" s="75"/>
      <c r="V590" s="74"/>
      <c r="W590" s="74"/>
      <c r="X590" s="74"/>
      <c r="Y590" s="73"/>
      <c r="Z590" s="72"/>
      <c r="AA590" s="65"/>
      <c r="AB590" s="65"/>
      <c r="AC590" s="125"/>
      <c r="AD590" s="125"/>
      <c r="AE590" s="126"/>
      <c r="AF590" s="126"/>
      <c r="AG590" s="126"/>
      <c r="AH590" s="125"/>
      <c r="AI590" s="125"/>
      <c r="AJ590" s="125"/>
      <c r="AK590" s="125"/>
      <c r="AL590" s="125"/>
      <c r="AM590" s="125"/>
      <c r="AN590" s="125"/>
      <c r="AO590" s="66"/>
      <c r="AP590" s="125"/>
      <c r="AQ590" s="125"/>
      <c r="AR590" s="125"/>
      <c r="AS590" s="125"/>
      <c r="AT590" s="125"/>
      <c r="AU590" s="125"/>
      <c r="AV590" s="125"/>
      <c r="AW590" s="126"/>
      <c r="AX590" s="126"/>
      <c r="AY590" s="126"/>
      <c r="AZ590" s="127"/>
      <c r="BA590" s="128"/>
      <c r="BB590" s="65"/>
      <c r="BC590" s="65"/>
      <c r="BD590" s="125"/>
      <c r="BE590" s="125"/>
      <c r="BF590" s="126"/>
      <c r="BG590" s="126"/>
      <c r="BH590" s="126"/>
      <c r="BI590" s="125"/>
      <c r="BJ590" s="125"/>
      <c r="BK590" s="125"/>
      <c r="BL590" s="125"/>
      <c r="BM590" s="125"/>
      <c r="BN590" s="125"/>
      <c r="BO590" s="129"/>
      <c r="BP590" s="66"/>
      <c r="BQ590" s="129"/>
      <c r="BR590" s="125"/>
      <c r="BS590" s="125"/>
      <c r="BT590" s="125"/>
      <c r="BU590" s="125"/>
      <c r="BV590" s="125"/>
      <c r="BW590" s="125"/>
      <c r="BX590" s="126"/>
      <c r="BY590" s="126"/>
      <c r="BZ590" s="126"/>
      <c r="CA590" s="127"/>
      <c r="CB590" s="128"/>
    </row>
    <row r="591" spans="1:80" x14ac:dyDescent="0.3">
      <c r="A591" s="65"/>
      <c r="B591" s="70"/>
      <c r="C591" s="70"/>
      <c r="D591" s="71"/>
      <c r="E591" s="71"/>
      <c r="F591" s="71"/>
      <c r="G591" s="70"/>
      <c r="H591" s="70"/>
      <c r="I591" s="70"/>
      <c r="J591" s="70"/>
      <c r="K591" s="70"/>
      <c r="L591" s="70"/>
      <c r="M591" s="70"/>
      <c r="N591" s="194"/>
      <c r="O591" s="80"/>
      <c r="P591" s="75"/>
      <c r="Q591" s="75"/>
      <c r="R591" s="75"/>
      <c r="S591" s="75"/>
      <c r="T591" s="75"/>
      <c r="U591" s="75"/>
      <c r="V591" s="74"/>
      <c r="W591" s="74"/>
      <c r="X591" s="74"/>
      <c r="Y591" s="73"/>
      <c r="Z591" s="72"/>
      <c r="AA591" s="65"/>
      <c r="AB591" s="65"/>
      <c r="AC591" s="125"/>
      <c r="AD591" s="125"/>
      <c r="AE591" s="126"/>
      <c r="AF591" s="126"/>
      <c r="AG591" s="126"/>
      <c r="AH591" s="125"/>
      <c r="AI591" s="125"/>
      <c r="AJ591" s="125"/>
      <c r="AK591" s="125"/>
      <c r="AL591" s="125"/>
      <c r="AM591" s="125"/>
      <c r="AN591" s="125"/>
      <c r="AO591" s="66"/>
      <c r="AP591" s="125"/>
      <c r="AQ591" s="125"/>
      <c r="AR591" s="125"/>
      <c r="AS591" s="125"/>
      <c r="AT591" s="125"/>
      <c r="AU591" s="125"/>
      <c r="AV591" s="125"/>
      <c r="AW591" s="126"/>
      <c r="AX591" s="126"/>
      <c r="AY591" s="126"/>
      <c r="AZ591" s="127"/>
      <c r="BA591" s="128"/>
      <c r="BB591" s="65"/>
      <c r="BC591" s="65"/>
      <c r="BD591" s="125"/>
      <c r="BE591" s="125"/>
      <c r="BF591" s="126"/>
      <c r="BG591" s="126"/>
      <c r="BH591" s="126"/>
      <c r="BI591" s="125"/>
      <c r="BJ591" s="125"/>
      <c r="BK591" s="125"/>
      <c r="BL591" s="125"/>
      <c r="BM591" s="125"/>
      <c r="BN591" s="125"/>
      <c r="BO591" s="129"/>
      <c r="BP591" s="66"/>
      <c r="BQ591" s="129"/>
      <c r="BR591" s="125"/>
      <c r="BS591" s="125"/>
      <c r="BT591" s="125"/>
      <c r="BU591" s="125"/>
      <c r="BV591" s="125"/>
      <c r="BW591" s="125"/>
      <c r="BX591" s="126"/>
      <c r="BY591" s="126"/>
      <c r="BZ591" s="126"/>
      <c r="CA591" s="127"/>
      <c r="CB591" s="128"/>
    </row>
    <row r="592" spans="1:80" x14ac:dyDescent="0.3">
      <c r="A592" s="65"/>
      <c r="B592" s="70"/>
      <c r="C592" s="70"/>
      <c r="D592" s="71"/>
      <c r="E592" s="71"/>
      <c r="F592" s="71"/>
      <c r="G592" s="70"/>
      <c r="H592" s="70"/>
      <c r="I592" s="70"/>
      <c r="J592" s="70"/>
      <c r="K592" s="70"/>
      <c r="L592" s="70"/>
      <c r="M592" s="70"/>
      <c r="N592" s="194"/>
      <c r="O592" s="80"/>
      <c r="P592" s="75"/>
      <c r="Q592" s="75"/>
      <c r="R592" s="75"/>
      <c r="S592" s="75"/>
      <c r="T592" s="75"/>
      <c r="U592" s="75"/>
      <c r="V592" s="74"/>
      <c r="W592" s="74"/>
      <c r="X592" s="74"/>
      <c r="Y592" s="73"/>
      <c r="Z592" s="72"/>
      <c r="AA592" s="65"/>
      <c r="AB592" s="65"/>
      <c r="AC592" s="125"/>
      <c r="AD592" s="125"/>
      <c r="AE592" s="126"/>
      <c r="AF592" s="126"/>
      <c r="AG592" s="126"/>
      <c r="AH592" s="125"/>
      <c r="AI592" s="125"/>
      <c r="AJ592" s="125"/>
      <c r="AK592" s="125"/>
      <c r="AL592" s="125"/>
      <c r="AM592" s="125"/>
      <c r="AN592" s="125"/>
      <c r="AO592" s="66"/>
      <c r="AP592" s="125"/>
      <c r="AQ592" s="125"/>
      <c r="AR592" s="125"/>
      <c r="AS592" s="125"/>
      <c r="AT592" s="125"/>
      <c r="AU592" s="125"/>
      <c r="AV592" s="125"/>
      <c r="AW592" s="126"/>
      <c r="AX592" s="126"/>
      <c r="AY592" s="126"/>
      <c r="AZ592" s="127"/>
      <c r="BA592" s="128"/>
      <c r="BB592" s="65"/>
      <c r="BC592" s="65"/>
      <c r="BD592" s="125"/>
      <c r="BE592" s="125"/>
      <c r="BF592" s="126"/>
      <c r="BG592" s="126"/>
      <c r="BH592" s="126"/>
      <c r="BI592" s="125"/>
      <c r="BJ592" s="125"/>
      <c r="BK592" s="125"/>
      <c r="BL592" s="125"/>
      <c r="BM592" s="125"/>
      <c r="BN592" s="125"/>
      <c r="BO592" s="129"/>
      <c r="BP592" s="66"/>
      <c r="BQ592" s="129"/>
      <c r="BR592" s="125"/>
      <c r="BS592" s="125"/>
      <c r="BT592" s="125"/>
      <c r="BU592" s="125"/>
      <c r="BV592" s="125"/>
      <c r="BW592" s="125"/>
      <c r="BX592" s="126"/>
      <c r="BY592" s="126"/>
      <c r="BZ592" s="126"/>
      <c r="CA592" s="127"/>
      <c r="CB592" s="128"/>
    </row>
    <row r="593" spans="1:80" x14ac:dyDescent="0.3">
      <c r="A593" s="65"/>
      <c r="B593" s="70"/>
      <c r="C593" s="70"/>
      <c r="D593" s="71"/>
      <c r="E593" s="71"/>
      <c r="F593" s="71"/>
      <c r="G593" s="70"/>
      <c r="H593" s="70"/>
      <c r="I593" s="70"/>
      <c r="J593" s="70"/>
      <c r="K593" s="70"/>
      <c r="L593" s="70"/>
      <c r="M593" s="70"/>
      <c r="N593" s="194"/>
      <c r="O593" s="80"/>
      <c r="P593" s="75"/>
      <c r="Q593" s="75"/>
      <c r="R593" s="75"/>
      <c r="S593" s="75"/>
      <c r="T593" s="75"/>
      <c r="U593" s="75"/>
      <c r="V593" s="74"/>
      <c r="W593" s="74"/>
      <c r="X593" s="74"/>
      <c r="Y593" s="73"/>
      <c r="Z593" s="72"/>
      <c r="AA593" s="65"/>
      <c r="AB593" s="65"/>
      <c r="AC593" s="125"/>
      <c r="AD593" s="125"/>
      <c r="AE593" s="126"/>
      <c r="AF593" s="126"/>
      <c r="AG593" s="126"/>
      <c r="AH593" s="125"/>
      <c r="AI593" s="125"/>
      <c r="AJ593" s="125"/>
      <c r="AK593" s="125"/>
      <c r="AL593" s="125"/>
      <c r="AM593" s="125"/>
      <c r="AN593" s="125"/>
      <c r="AO593" s="66"/>
      <c r="AP593" s="125"/>
      <c r="AQ593" s="125"/>
      <c r="AR593" s="125"/>
      <c r="AS593" s="125"/>
      <c r="AT593" s="125"/>
      <c r="AU593" s="125"/>
      <c r="AV593" s="125"/>
      <c r="AW593" s="126"/>
      <c r="AX593" s="126"/>
      <c r="AY593" s="126"/>
      <c r="AZ593" s="127"/>
      <c r="BA593" s="128"/>
      <c r="BB593" s="65"/>
      <c r="BC593" s="65"/>
      <c r="BD593" s="125"/>
      <c r="BE593" s="125"/>
      <c r="BF593" s="126"/>
      <c r="BG593" s="126"/>
      <c r="BH593" s="126"/>
      <c r="BI593" s="125"/>
      <c r="BJ593" s="125"/>
      <c r="BK593" s="125"/>
      <c r="BL593" s="125"/>
      <c r="BM593" s="125"/>
      <c r="BN593" s="125"/>
      <c r="BO593" s="129"/>
      <c r="BP593" s="66"/>
      <c r="BQ593" s="129"/>
      <c r="BR593" s="125"/>
      <c r="BS593" s="125"/>
      <c r="BT593" s="125"/>
      <c r="BU593" s="125"/>
      <c r="BV593" s="125"/>
      <c r="BW593" s="125"/>
      <c r="BX593" s="126"/>
      <c r="BY593" s="126"/>
      <c r="BZ593" s="126"/>
      <c r="CA593" s="127"/>
      <c r="CB593" s="128"/>
    </row>
    <row r="594" spans="1:80" x14ac:dyDescent="0.3">
      <c r="A594" s="65"/>
      <c r="B594" s="70"/>
      <c r="C594" s="70"/>
      <c r="D594" s="71"/>
      <c r="E594" s="71"/>
      <c r="F594" s="71"/>
      <c r="G594" s="70"/>
      <c r="H594" s="70"/>
      <c r="I594" s="70"/>
      <c r="J594" s="70"/>
      <c r="K594" s="70"/>
      <c r="L594" s="70"/>
      <c r="M594" s="70"/>
      <c r="N594" s="194"/>
      <c r="O594" s="80"/>
      <c r="P594" s="75"/>
      <c r="Q594" s="75"/>
      <c r="R594" s="75"/>
      <c r="S594" s="75"/>
      <c r="T594" s="75"/>
      <c r="U594" s="75"/>
      <c r="V594" s="74"/>
      <c r="W594" s="74"/>
      <c r="X594" s="74"/>
      <c r="Y594" s="73"/>
      <c r="Z594" s="72"/>
      <c r="AA594" s="65"/>
      <c r="AB594" s="65"/>
      <c r="AC594" s="125"/>
      <c r="AD594" s="125"/>
      <c r="AE594" s="126"/>
      <c r="AF594" s="126"/>
      <c r="AG594" s="126"/>
      <c r="AH594" s="125"/>
      <c r="AI594" s="125"/>
      <c r="AJ594" s="125"/>
      <c r="AK594" s="125"/>
      <c r="AL594" s="125"/>
      <c r="AM594" s="125"/>
      <c r="AN594" s="125"/>
      <c r="AO594" s="66"/>
      <c r="AP594" s="125"/>
      <c r="AQ594" s="125"/>
      <c r="AR594" s="125"/>
      <c r="AS594" s="125"/>
      <c r="AT594" s="125"/>
      <c r="AU594" s="125"/>
      <c r="AV594" s="125"/>
      <c r="AW594" s="126"/>
      <c r="AX594" s="126"/>
      <c r="AY594" s="126"/>
      <c r="AZ594" s="127"/>
      <c r="BA594" s="128"/>
      <c r="BB594" s="65"/>
      <c r="BC594" s="65"/>
      <c r="BD594" s="125"/>
      <c r="BE594" s="125"/>
      <c r="BF594" s="126"/>
      <c r="BG594" s="126"/>
      <c r="BH594" s="126"/>
      <c r="BI594" s="125"/>
      <c r="BJ594" s="125"/>
      <c r="BK594" s="125"/>
      <c r="BL594" s="125"/>
      <c r="BM594" s="125"/>
      <c r="BN594" s="125"/>
      <c r="BO594" s="129"/>
      <c r="BP594" s="66"/>
      <c r="BQ594" s="129"/>
      <c r="BR594" s="125"/>
      <c r="BS594" s="125"/>
      <c r="BT594" s="125"/>
      <c r="BU594" s="125"/>
      <c r="BV594" s="125"/>
      <c r="BW594" s="125"/>
      <c r="BX594" s="126"/>
      <c r="BY594" s="126"/>
      <c r="BZ594" s="126"/>
      <c r="CA594" s="127"/>
      <c r="CB594" s="128"/>
    </row>
    <row r="595" spans="1:80" x14ac:dyDescent="0.3">
      <c r="A595" s="65"/>
      <c r="B595" s="70"/>
      <c r="C595" s="70"/>
      <c r="D595" s="71"/>
      <c r="E595" s="71"/>
      <c r="F595" s="71"/>
      <c r="G595" s="70"/>
      <c r="H595" s="70"/>
      <c r="I595" s="70"/>
      <c r="J595" s="70"/>
      <c r="K595" s="70"/>
      <c r="L595" s="70"/>
      <c r="M595" s="70"/>
      <c r="N595" s="194"/>
      <c r="O595" s="80"/>
      <c r="P595" s="75"/>
      <c r="Q595" s="75"/>
      <c r="R595" s="75"/>
      <c r="S595" s="75"/>
      <c r="T595" s="75"/>
      <c r="U595" s="75"/>
      <c r="V595" s="74"/>
      <c r="W595" s="74"/>
      <c r="X595" s="74"/>
      <c r="Y595" s="73"/>
      <c r="Z595" s="72"/>
      <c r="AA595" s="65"/>
      <c r="AB595" s="65"/>
      <c r="AC595" s="125"/>
      <c r="AD595" s="125"/>
      <c r="AE595" s="126"/>
      <c r="AF595" s="126"/>
      <c r="AG595" s="126"/>
      <c r="AH595" s="125"/>
      <c r="AI595" s="125"/>
      <c r="AJ595" s="125"/>
      <c r="AK595" s="125"/>
      <c r="AL595" s="125"/>
      <c r="AM595" s="125"/>
      <c r="AN595" s="125"/>
      <c r="AO595" s="66"/>
      <c r="AP595" s="125"/>
      <c r="AQ595" s="125"/>
      <c r="AR595" s="125"/>
      <c r="AS595" s="125"/>
      <c r="AT595" s="125"/>
      <c r="AU595" s="125"/>
      <c r="AV595" s="125"/>
      <c r="AW595" s="126"/>
      <c r="AX595" s="126"/>
      <c r="AY595" s="126"/>
      <c r="AZ595" s="127"/>
      <c r="BA595" s="128"/>
      <c r="BB595" s="65"/>
      <c r="BC595" s="65"/>
      <c r="BD595" s="125"/>
      <c r="BE595" s="125"/>
      <c r="BF595" s="126"/>
      <c r="BG595" s="126"/>
      <c r="BH595" s="126"/>
      <c r="BI595" s="125"/>
      <c r="BJ595" s="125"/>
      <c r="BK595" s="125"/>
      <c r="BL595" s="125"/>
      <c r="BM595" s="125"/>
      <c r="BN595" s="125"/>
      <c r="BO595" s="129"/>
      <c r="BP595" s="66"/>
      <c r="BQ595" s="129"/>
      <c r="BR595" s="125"/>
      <c r="BS595" s="125"/>
      <c r="BT595" s="125"/>
      <c r="BU595" s="125"/>
      <c r="BV595" s="125"/>
      <c r="BW595" s="125"/>
      <c r="BX595" s="126"/>
      <c r="BY595" s="126"/>
      <c r="BZ595" s="126"/>
      <c r="CA595" s="127"/>
      <c r="CB595" s="128"/>
    </row>
    <row r="596" spans="1:80" x14ac:dyDescent="0.3">
      <c r="A596" s="65"/>
      <c r="B596" s="70"/>
      <c r="C596" s="70"/>
      <c r="D596" s="71"/>
      <c r="E596" s="71"/>
      <c r="F596" s="71"/>
      <c r="G596" s="70"/>
      <c r="H596" s="70"/>
      <c r="I596" s="70"/>
      <c r="J596" s="70"/>
      <c r="K596" s="70"/>
      <c r="L596" s="70"/>
      <c r="M596" s="70"/>
      <c r="N596" s="194"/>
      <c r="O596" s="80"/>
      <c r="P596" s="75"/>
      <c r="Q596" s="75"/>
      <c r="R596" s="75"/>
      <c r="S596" s="75"/>
      <c r="T596" s="75"/>
      <c r="U596" s="75"/>
      <c r="V596" s="74"/>
      <c r="W596" s="74"/>
      <c r="X596" s="74"/>
      <c r="Y596" s="73"/>
      <c r="Z596" s="72"/>
      <c r="AA596" s="65"/>
      <c r="AB596" s="65"/>
      <c r="AC596" s="125"/>
      <c r="AD596" s="125"/>
      <c r="AE596" s="126"/>
      <c r="AF596" s="126"/>
      <c r="AG596" s="126"/>
      <c r="AH596" s="125"/>
      <c r="AI596" s="125"/>
      <c r="AJ596" s="125"/>
      <c r="AK596" s="125"/>
      <c r="AL596" s="125"/>
      <c r="AM596" s="125"/>
      <c r="AN596" s="125"/>
      <c r="AO596" s="66"/>
      <c r="AP596" s="125"/>
      <c r="AQ596" s="125"/>
      <c r="AR596" s="125"/>
      <c r="AS596" s="125"/>
      <c r="AT596" s="125"/>
      <c r="AU596" s="125"/>
      <c r="AV596" s="125"/>
      <c r="AW596" s="126"/>
      <c r="AX596" s="126"/>
      <c r="AY596" s="126"/>
      <c r="AZ596" s="127"/>
      <c r="BA596" s="128"/>
      <c r="BB596" s="65"/>
      <c r="BC596" s="65"/>
      <c r="BD596" s="125"/>
      <c r="BE596" s="125"/>
      <c r="BF596" s="126"/>
      <c r="BG596" s="126"/>
      <c r="BH596" s="126"/>
      <c r="BI596" s="125"/>
      <c r="BJ596" s="125"/>
      <c r="BK596" s="125"/>
      <c r="BL596" s="125"/>
      <c r="BM596" s="125"/>
      <c r="BN596" s="125"/>
      <c r="BO596" s="129"/>
      <c r="BP596" s="66"/>
      <c r="BQ596" s="129"/>
      <c r="BR596" s="125"/>
      <c r="BS596" s="125"/>
      <c r="BT596" s="125"/>
      <c r="BU596" s="125"/>
      <c r="BV596" s="125"/>
      <c r="BW596" s="125"/>
      <c r="BX596" s="126"/>
      <c r="BY596" s="126"/>
      <c r="BZ596" s="126"/>
      <c r="CA596" s="127"/>
      <c r="CB596" s="128"/>
    </row>
    <row r="597" spans="1:80" x14ac:dyDescent="0.3">
      <c r="A597" s="65"/>
      <c r="B597" s="70"/>
      <c r="C597" s="70"/>
      <c r="D597" s="71"/>
      <c r="E597" s="71"/>
      <c r="F597" s="71"/>
      <c r="G597" s="70"/>
      <c r="H597" s="70"/>
      <c r="I597" s="70"/>
      <c r="J597" s="70"/>
      <c r="K597" s="70"/>
      <c r="L597" s="70"/>
      <c r="M597" s="70"/>
      <c r="N597" s="195"/>
      <c r="O597" s="70"/>
      <c r="P597" s="70"/>
      <c r="Q597" s="70"/>
      <c r="R597" s="70"/>
      <c r="S597" s="70"/>
      <c r="T597" s="70"/>
      <c r="U597" s="70"/>
      <c r="V597" s="71"/>
      <c r="W597" s="71"/>
      <c r="X597" s="71"/>
      <c r="Y597" s="70"/>
      <c r="Z597" s="70"/>
      <c r="AA597" s="65"/>
      <c r="AB597" s="65"/>
      <c r="AC597" s="125"/>
      <c r="AD597" s="125"/>
      <c r="AE597" s="126"/>
      <c r="AF597" s="126"/>
      <c r="AG597" s="126"/>
      <c r="AH597" s="125"/>
      <c r="AI597" s="125"/>
      <c r="AJ597" s="125"/>
      <c r="AK597" s="125"/>
      <c r="AL597" s="125"/>
      <c r="AM597" s="125"/>
      <c r="AN597" s="125"/>
      <c r="AO597" s="66"/>
      <c r="AP597" s="125"/>
      <c r="AQ597" s="125"/>
      <c r="AR597" s="125"/>
      <c r="AS597" s="125"/>
      <c r="AT597" s="125"/>
      <c r="AU597" s="125"/>
      <c r="AV597" s="125"/>
      <c r="AW597" s="126"/>
      <c r="AX597" s="126"/>
      <c r="AY597" s="126"/>
      <c r="AZ597" s="127"/>
      <c r="BA597" s="128"/>
      <c r="BB597" s="65"/>
      <c r="BC597" s="65"/>
      <c r="BD597" s="125"/>
      <c r="BE597" s="125"/>
      <c r="BF597" s="126"/>
      <c r="BG597" s="126"/>
      <c r="BH597" s="126"/>
      <c r="BI597" s="125"/>
      <c r="BJ597" s="125"/>
      <c r="BK597" s="125"/>
      <c r="BL597" s="125"/>
      <c r="BM597" s="125"/>
      <c r="BN597" s="125"/>
      <c r="BO597" s="129"/>
      <c r="BP597" s="66"/>
      <c r="BQ597" s="129"/>
      <c r="BR597" s="125"/>
      <c r="BS597" s="125"/>
      <c r="BT597" s="125"/>
      <c r="BU597" s="125"/>
      <c r="BV597" s="125"/>
      <c r="BW597" s="125"/>
      <c r="BX597" s="126"/>
      <c r="BY597" s="126"/>
      <c r="BZ597" s="126"/>
      <c r="CA597" s="127"/>
      <c r="CB597" s="128"/>
    </row>
    <row r="598" spans="1:80" x14ac:dyDescent="0.3">
      <c r="A598" s="65"/>
      <c r="B598" s="72"/>
      <c r="C598" s="73"/>
      <c r="D598" s="74"/>
      <c r="E598" s="74"/>
      <c r="F598" s="74"/>
      <c r="G598" s="75"/>
      <c r="H598" s="75"/>
      <c r="I598" s="75"/>
      <c r="J598" s="75"/>
      <c r="K598" s="75"/>
      <c r="L598" s="75"/>
      <c r="M598" s="80"/>
      <c r="N598" s="194"/>
      <c r="O598" s="70"/>
      <c r="P598" s="70"/>
      <c r="Q598" s="70"/>
      <c r="R598" s="70"/>
      <c r="S598" s="70"/>
      <c r="T598" s="70"/>
      <c r="U598" s="70"/>
      <c r="V598" s="71"/>
      <c r="W598" s="71"/>
      <c r="X598" s="71"/>
      <c r="Y598" s="70"/>
      <c r="Z598" s="70"/>
      <c r="AA598" s="65"/>
      <c r="AB598" s="65"/>
      <c r="AC598" s="125"/>
      <c r="AD598" s="125"/>
      <c r="AE598" s="126"/>
      <c r="AF598" s="126"/>
      <c r="AG598" s="126"/>
      <c r="AH598" s="125"/>
      <c r="AI598" s="125"/>
      <c r="AJ598" s="125"/>
      <c r="AK598" s="125"/>
      <c r="AL598" s="125"/>
      <c r="AM598" s="125"/>
      <c r="AN598" s="125"/>
      <c r="AO598" s="66"/>
      <c r="AP598" s="125"/>
      <c r="AQ598" s="125"/>
      <c r="AR598" s="125"/>
      <c r="AS598" s="125"/>
      <c r="AT598" s="125"/>
      <c r="AU598" s="125"/>
      <c r="AV598" s="125"/>
      <c r="AW598" s="126"/>
      <c r="AX598" s="126"/>
      <c r="AY598" s="126"/>
      <c r="AZ598" s="127"/>
      <c r="BA598" s="128"/>
      <c r="BB598" s="65"/>
      <c r="BC598" s="65"/>
      <c r="BD598" s="125"/>
      <c r="BE598" s="125"/>
      <c r="BF598" s="126"/>
      <c r="BG598" s="126"/>
      <c r="BH598" s="126"/>
      <c r="BI598" s="125"/>
      <c r="BJ598" s="125"/>
      <c r="BK598" s="125"/>
      <c r="BL598" s="125"/>
      <c r="BM598" s="125"/>
      <c r="BN598" s="125"/>
      <c r="BO598" s="129"/>
      <c r="BP598" s="66"/>
      <c r="BQ598" s="129"/>
      <c r="BR598" s="125"/>
      <c r="BS598" s="125"/>
      <c r="BT598" s="125"/>
      <c r="BU598" s="125"/>
      <c r="BV598" s="125"/>
      <c r="BW598" s="125"/>
      <c r="BX598" s="126"/>
      <c r="BY598" s="126"/>
      <c r="BZ598" s="126"/>
      <c r="CA598" s="127"/>
      <c r="CB598" s="128"/>
    </row>
    <row r="599" spans="1:80" x14ac:dyDescent="0.3">
      <c r="A599" s="65"/>
      <c r="B599" s="72"/>
      <c r="C599" s="73"/>
      <c r="D599" s="74"/>
      <c r="E599" s="74"/>
      <c r="F599" s="74"/>
      <c r="G599" s="75"/>
      <c r="H599" s="75"/>
      <c r="I599" s="75"/>
      <c r="J599" s="75"/>
      <c r="K599" s="75"/>
      <c r="L599" s="75"/>
      <c r="M599" s="80"/>
      <c r="N599" s="194"/>
      <c r="O599" s="70"/>
      <c r="P599" s="70"/>
      <c r="Q599" s="70"/>
      <c r="R599" s="70"/>
      <c r="S599" s="70"/>
      <c r="T599" s="70"/>
      <c r="U599" s="70"/>
      <c r="V599" s="71"/>
      <c r="W599" s="71"/>
      <c r="X599" s="71"/>
      <c r="Y599" s="70"/>
      <c r="Z599" s="70"/>
      <c r="AA599" s="65"/>
      <c r="AB599" s="65"/>
      <c r="AC599" s="125"/>
      <c r="AD599" s="125"/>
      <c r="AE599" s="126"/>
      <c r="AF599" s="126"/>
      <c r="AG599" s="126"/>
      <c r="AH599" s="125"/>
      <c r="AI599" s="125"/>
      <c r="AJ599" s="125"/>
      <c r="AK599" s="125"/>
      <c r="AL599" s="125"/>
      <c r="AM599" s="125"/>
      <c r="AN599" s="125"/>
      <c r="AO599" s="82"/>
      <c r="AP599" s="125"/>
      <c r="AQ599" s="125"/>
      <c r="AR599" s="125"/>
      <c r="AS599" s="125"/>
      <c r="AT599" s="125"/>
      <c r="AU599" s="125"/>
      <c r="AV599" s="125"/>
      <c r="AW599" s="126"/>
      <c r="AX599" s="126"/>
      <c r="AY599" s="126"/>
      <c r="AZ599" s="125"/>
      <c r="BA599" s="125"/>
      <c r="BB599" s="65"/>
      <c r="BC599" s="65"/>
      <c r="BD599" s="125"/>
      <c r="BE599" s="125"/>
      <c r="BF599" s="126"/>
      <c r="BG599" s="126"/>
      <c r="BH599" s="126"/>
      <c r="BI599" s="125"/>
      <c r="BJ599" s="125"/>
      <c r="BK599" s="125"/>
      <c r="BL599" s="125"/>
      <c r="BM599" s="125"/>
      <c r="BN599" s="125"/>
      <c r="BO599" s="129"/>
      <c r="BP599" s="82"/>
      <c r="BQ599" s="129"/>
      <c r="BR599" s="125"/>
      <c r="BS599" s="125"/>
      <c r="BT599" s="125"/>
      <c r="BU599" s="125"/>
      <c r="BV599" s="125"/>
      <c r="BW599" s="125"/>
      <c r="BX599" s="126"/>
      <c r="BY599" s="126"/>
      <c r="BZ599" s="126"/>
      <c r="CA599" s="125"/>
      <c r="CB599" s="125"/>
    </row>
    <row r="600" spans="1:80" x14ac:dyDescent="0.3">
      <c r="A600" s="65"/>
      <c r="B600" s="72"/>
      <c r="C600" s="73"/>
      <c r="D600" s="74"/>
      <c r="E600" s="74"/>
      <c r="F600" s="74"/>
      <c r="G600" s="75"/>
      <c r="H600" s="75"/>
      <c r="I600" s="75"/>
      <c r="J600" s="75"/>
      <c r="K600" s="75"/>
      <c r="L600" s="75"/>
      <c r="M600" s="80"/>
      <c r="N600" s="194"/>
      <c r="O600" s="70"/>
      <c r="P600" s="70"/>
      <c r="Q600" s="70"/>
      <c r="R600" s="70"/>
      <c r="S600" s="70"/>
      <c r="T600" s="70"/>
      <c r="U600" s="70"/>
      <c r="V600" s="71"/>
      <c r="W600" s="71"/>
      <c r="X600" s="71"/>
      <c r="Y600" s="70"/>
      <c r="Z600" s="70"/>
      <c r="AA600" s="65"/>
      <c r="AB600" s="65"/>
      <c r="AC600" s="128"/>
      <c r="AD600" s="127"/>
      <c r="AE600" s="126"/>
      <c r="AF600" s="126"/>
      <c r="AG600" s="126"/>
      <c r="AH600" s="125"/>
      <c r="AI600" s="125"/>
      <c r="AJ600" s="125"/>
      <c r="AK600" s="125"/>
      <c r="AL600" s="125"/>
      <c r="AM600" s="125"/>
      <c r="AN600" s="125"/>
      <c r="AO600" s="66"/>
      <c r="AP600" s="125"/>
      <c r="AQ600" s="125"/>
      <c r="AR600" s="125"/>
      <c r="AS600" s="125"/>
      <c r="AT600" s="125"/>
      <c r="AU600" s="125"/>
      <c r="AV600" s="125"/>
      <c r="AW600" s="126"/>
      <c r="AX600" s="126"/>
      <c r="AY600" s="126"/>
      <c r="AZ600" s="125"/>
      <c r="BA600" s="125"/>
      <c r="BB600" s="65"/>
      <c r="BC600" s="65"/>
      <c r="BD600" s="128"/>
      <c r="BE600" s="127"/>
      <c r="BF600" s="126"/>
      <c r="BG600" s="126"/>
      <c r="BH600" s="126"/>
      <c r="BI600" s="125"/>
      <c r="BJ600" s="125"/>
      <c r="BK600" s="125"/>
      <c r="BL600" s="125"/>
      <c r="BM600" s="125"/>
      <c r="BN600" s="125"/>
      <c r="BO600" s="129"/>
      <c r="BP600" s="66"/>
      <c r="BQ600" s="129"/>
      <c r="BR600" s="125"/>
      <c r="BS600" s="125"/>
      <c r="BT600" s="125"/>
      <c r="BU600" s="125"/>
      <c r="BV600" s="125"/>
      <c r="BW600" s="125"/>
      <c r="BX600" s="126"/>
      <c r="BY600" s="126"/>
      <c r="BZ600" s="126"/>
      <c r="CA600" s="125"/>
      <c r="CB600" s="125"/>
    </row>
    <row r="601" spans="1:80" x14ac:dyDescent="0.3">
      <c r="A601" s="65"/>
      <c r="B601" s="72"/>
      <c r="C601" s="73"/>
      <c r="D601" s="74"/>
      <c r="E601" s="74"/>
      <c r="F601" s="74"/>
      <c r="G601" s="75"/>
      <c r="H601" s="75"/>
      <c r="I601" s="75"/>
      <c r="J601" s="75"/>
      <c r="K601" s="75"/>
      <c r="L601" s="75"/>
      <c r="M601" s="80"/>
      <c r="N601" s="194"/>
      <c r="O601" s="70"/>
      <c r="P601" s="70"/>
      <c r="Q601" s="70"/>
      <c r="R601" s="70"/>
      <c r="S601" s="70"/>
      <c r="T601" s="70"/>
      <c r="U601" s="70"/>
      <c r="V601" s="71"/>
      <c r="W601" s="71"/>
      <c r="X601" s="71"/>
      <c r="Y601" s="70"/>
      <c r="Z601" s="70"/>
      <c r="AA601" s="65"/>
      <c r="AB601" s="65"/>
      <c r="AC601" s="128"/>
      <c r="AD601" s="127"/>
      <c r="AE601" s="126"/>
      <c r="AF601" s="126"/>
      <c r="AG601" s="126"/>
      <c r="AH601" s="125"/>
      <c r="AI601" s="125"/>
      <c r="AJ601" s="125"/>
      <c r="AK601" s="125"/>
      <c r="AL601" s="125"/>
      <c r="AM601" s="125"/>
      <c r="AN601" s="125"/>
      <c r="AO601" s="66"/>
      <c r="AP601" s="125"/>
      <c r="AQ601" s="125"/>
      <c r="AR601" s="125"/>
      <c r="AS601" s="125"/>
      <c r="AT601" s="125"/>
      <c r="AU601" s="125"/>
      <c r="AV601" s="125"/>
      <c r="AW601" s="126"/>
      <c r="AX601" s="126"/>
      <c r="AY601" s="126"/>
      <c r="AZ601" s="125"/>
      <c r="BA601" s="125"/>
      <c r="BB601" s="65"/>
      <c r="BC601" s="65"/>
      <c r="BD601" s="128"/>
      <c r="BE601" s="127"/>
      <c r="BF601" s="126"/>
      <c r="BG601" s="126"/>
      <c r="BH601" s="126"/>
      <c r="BI601" s="125"/>
      <c r="BJ601" s="125"/>
      <c r="BK601" s="125"/>
      <c r="BL601" s="125"/>
      <c r="BM601" s="125"/>
      <c r="BN601" s="125"/>
      <c r="BO601" s="129"/>
      <c r="BP601" s="66"/>
      <c r="BQ601" s="129"/>
      <c r="BR601" s="125"/>
      <c r="BS601" s="125"/>
      <c r="BT601" s="125"/>
      <c r="BU601" s="125"/>
      <c r="BV601" s="125"/>
      <c r="BW601" s="125"/>
      <c r="BX601" s="126"/>
      <c r="BY601" s="126"/>
      <c r="BZ601" s="126"/>
      <c r="CA601" s="125"/>
      <c r="CB601" s="125"/>
    </row>
    <row r="602" spans="1:80" x14ac:dyDescent="0.3">
      <c r="A602" s="65"/>
      <c r="B602" s="72"/>
      <c r="C602" s="73"/>
      <c r="D602" s="74"/>
      <c r="E602" s="74"/>
      <c r="F602" s="74"/>
      <c r="G602" s="75"/>
      <c r="H602" s="75"/>
      <c r="I602" s="75"/>
      <c r="J602" s="75"/>
      <c r="K602" s="75"/>
      <c r="L602" s="75"/>
      <c r="M602" s="80"/>
      <c r="N602" s="194"/>
      <c r="O602" s="70"/>
      <c r="P602" s="70"/>
      <c r="Q602" s="70"/>
      <c r="R602" s="70"/>
      <c r="S602" s="70"/>
      <c r="T602" s="70"/>
      <c r="U602" s="70"/>
      <c r="V602" s="71"/>
      <c r="W602" s="71"/>
      <c r="X602" s="71"/>
      <c r="Y602" s="70"/>
      <c r="Z602" s="70"/>
      <c r="AA602" s="65"/>
      <c r="AB602" s="65"/>
      <c r="AC602" s="128"/>
      <c r="AD602" s="127"/>
      <c r="AE602" s="126"/>
      <c r="AF602" s="126"/>
      <c r="AG602" s="126"/>
      <c r="AH602" s="125"/>
      <c r="AI602" s="125"/>
      <c r="AJ602" s="125"/>
      <c r="AK602" s="125"/>
      <c r="AL602" s="125"/>
      <c r="AM602" s="125"/>
      <c r="AN602" s="125"/>
      <c r="AO602" s="66"/>
      <c r="AP602" s="125"/>
      <c r="AQ602" s="125"/>
      <c r="AR602" s="125"/>
      <c r="AS602" s="125"/>
      <c r="AT602" s="125"/>
      <c r="AU602" s="125"/>
      <c r="AV602" s="125"/>
      <c r="AW602" s="126"/>
      <c r="AX602" s="126"/>
      <c r="AY602" s="126"/>
      <c r="AZ602" s="125"/>
      <c r="BA602" s="125"/>
      <c r="BB602" s="65"/>
      <c r="BC602" s="65"/>
      <c r="BD602" s="128"/>
      <c r="BE602" s="127"/>
      <c r="BF602" s="126"/>
      <c r="BG602" s="126"/>
      <c r="BH602" s="126"/>
      <c r="BI602" s="125"/>
      <c r="BJ602" s="125"/>
      <c r="BK602" s="125"/>
      <c r="BL602" s="125"/>
      <c r="BM602" s="125"/>
      <c r="BN602" s="125"/>
      <c r="BO602" s="129"/>
      <c r="BP602" s="66"/>
      <c r="BQ602" s="129"/>
      <c r="BR602" s="125"/>
      <c r="BS602" s="125"/>
      <c r="BT602" s="125"/>
      <c r="BU602" s="125"/>
      <c r="BV602" s="125"/>
      <c r="BW602" s="125"/>
      <c r="BX602" s="126"/>
      <c r="BY602" s="126"/>
      <c r="BZ602" s="126"/>
      <c r="CA602" s="125"/>
      <c r="CB602" s="125"/>
    </row>
    <row r="603" spans="1:80" x14ac:dyDescent="0.3">
      <c r="A603" s="65"/>
      <c r="B603" s="72"/>
      <c r="C603" s="73"/>
      <c r="D603" s="74"/>
      <c r="E603" s="74"/>
      <c r="F603" s="74"/>
      <c r="G603" s="75"/>
      <c r="H603" s="75"/>
      <c r="I603" s="75"/>
      <c r="J603" s="75"/>
      <c r="K603" s="75"/>
      <c r="L603" s="75"/>
      <c r="M603" s="80"/>
      <c r="N603" s="194"/>
      <c r="O603" s="70"/>
      <c r="P603" s="70"/>
      <c r="Q603" s="70"/>
      <c r="R603" s="70"/>
      <c r="S603" s="70"/>
      <c r="T603" s="70"/>
      <c r="U603" s="70"/>
      <c r="V603" s="71"/>
      <c r="W603" s="71"/>
      <c r="X603" s="71"/>
      <c r="Y603" s="70"/>
      <c r="Z603" s="70"/>
      <c r="AA603" s="65"/>
      <c r="AB603" s="65"/>
      <c r="AC603" s="128"/>
      <c r="AD603" s="127"/>
      <c r="AE603" s="126"/>
      <c r="AF603" s="126"/>
      <c r="AG603" s="126"/>
      <c r="AH603" s="125"/>
      <c r="AI603" s="125"/>
      <c r="AJ603" s="125"/>
      <c r="AK603" s="125"/>
      <c r="AL603" s="125"/>
      <c r="AM603" s="125"/>
      <c r="AN603" s="125"/>
      <c r="AO603" s="66"/>
      <c r="AP603" s="125"/>
      <c r="AQ603" s="125"/>
      <c r="AR603" s="125"/>
      <c r="AS603" s="125"/>
      <c r="AT603" s="125"/>
      <c r="AU603" s="125"/>
      <c r="AV603" s="125"/>
      <c r="AW603" s="126"/>
      <c r="AX603" s="126"/>
      <c r="AY603" s="126"/>
      <c r="AZ603" s="125"/>
      <c r="BA603" s="125"/>
      <c r="BB603" s="65"/>
      <c r="BC603" s="65"/>
      <c r="BD603" s="128"/>
      <c r="BE603" s="127"/>
      <c r="BF603" s="126"/>
      <c r="BG603" s="126"/>
      <c r="BH603" s="126"/>
      <c r="BI603" s="125"/>
      <c r="BJ603" s="125"/>
      <c r="BK603" s="125"/>
      <c r="BL603" s="125"/>
      <c r="BM603" s="125"/>
      <c r="BN603" s="125"/>
      <c r="BO603" s="129"/>
      <c r="BP603" s="66"/>
      <c r="BQ603" s="129"/>
      <c r="BR603" s="125"/>
      <c r="BS603" s="125"/>
      <c r="BT603" s="125"/>
      <c r="BU603" s="125"/>
      <c r="BV603" s="125"/>
      <c r="BW603" s="125"/>
      <c r="BX603" s="126"/>
      <c r="BY603" s="126"/>
      <c r="BZ603" s="126"/>
      <c r="CA603" s="125"/>
      <c r="CB603" s="125"/>
    </row>
    <row r="604" spans="1:80" x14ac:dyDescent="0.3">
      <c r="A604" s="65"/>
      <c r="B604" s="72"/>
      <c r="C604" s="73"/>
      <c r="D604" s="74"/>
      <c r="E604" s="74"/>
      <c r="F604" s="74"/>
      <c r="G604" s="75"/>
      <c r="H604" s="75"/>
      <c r="I604" s="75"/>
      <c r="J604" s="75"/>
      <c r="K604" s="75"/>
      <c r="L604" s="75"/>
      <c r="M604" s="80"/>
      <c r="N604" s="194"/>
      <c r="O604" s="70"/>
      <c r="P604" s="70"/>
      <c r="Q604" s="70"/>
      <c r="R604" s="70"/>
      <c r="S604" s="70"/>
      <c r="T604" s="70"/>
      <c r="U604" s="70"/>
      <c r="V604" s="71"/>
      <c r="W604" s="71"/>
      <c r="X604" s="71"/>
      <c r="Y604" s="70"/>
      <c r="Z604" s="70"/>
      <c r="AA604" s="65"/>
      <c r="AB604" s="65"/>
      <c r="AC604" s="128"/>
      <c r="AD604" s="127"/>
      <c r="AE604" s="126"/>
      <c r="AF604" s="126"/>
      <c r="AG604" s="126"/>
      <c r="AH604" s="125"/>
      <c r="AI604" s="125"/>
      <c r="AJ604" s="125"/>
      <c r="AK604" s="125"/>
      <c r="AL604" s="125"/>
      <c r="AM604" s="125"/>
      <c r="AN604" s="125"/>
      <c r="AO604" s="66"/>
      <c r="AP604" s="125"/>
      <c r="AQ604" s="125"/>
      <c r="AR604" s="125"/>
      <c r="AS604" s="125"/>
      <c r="AT604" s="125"/>
      <c r="AU604" s="125"/>
      <c r="AV604" s="125"/>
      <c r="AW604" s="126"/>
      <c r="AX604" s="126"/>
      <c r="AY604" s="126"/>
      <c r="AZ604" s="125"/>
      <c r="BA604" s="125"/>
      <c r="BB604" s="65"/>
      <c r="BC604" s="65"/>
      <c r="BD604" s="128"/>
      <c r="BE604" s="127"/>
      <c r="BF604" s="126"/>
      <c r="BG604" s="126"/>
      <c r="BH604" s="126"/>
      <c r="BI604" s="125"/>
      <c r="BJ604" s="125"/>
      <c r="BK604" s="125"/>
      <c r="BL604" s="125"/>
      <c r="BM604" s="125"/>
      <c r="BN604" s="125"/>
      <c r="BO604" s="129"/>
      <c r="BP604" s="66"/>
      <c r="BQ604" s="129"/>
      <c r="BR604" s="125"/>
      <c r="BS604" s="125"/>
      <c r="BT604" s="125"/>
      <c r="BU604" s="125"/>
      <c r="BV604" s="125"/>
      <c r="BW604" s="125"/>
      <c r="BX604" s="126"/>
      <c r="BY604" s="126"/>
      <c r="BZ604" s="126"/>
      <c r="CA604" s="125"/>
      <c r="CB604" s="125"/>
    </row>
    <row r="605" spans="1:80" x14ac:dyDescent="0.3">
      <c r="A605" s="65"/>
      <c r="B605" s="72"/>
      <c r="C605" s="73"/>
      <c r="D605" s="74"/>
      <c r="E605" s="74"/>
      <c r="F605" s="74"/>
      <c r="G605" s="75"/>
      <c r="H605" s="75"/>
      <c r="I605" s="75"/>
      <c r="J605" s="75"/>
      <c r="K605" s="75"/>
      <c r="L605" s="75"/>
      <c r="M605" s="80"/>
      <c r="N605" s="194"/>
      <c r="O605" s="70"/>
      <c r="P605" s="70"/>
      <c r="Q605" s="70"/>
      <c r="R605" s="70"/>
      <c r="S605" s="70"/>
      <c r="T605" s="70"/>
      <c r="U605" s="70"/>
      <c r="V605" s="71"/>
      <c r="W605" s="71"/>
      <c r="X605" s="71"/>
      <c r="Y605" s="70"/>
      <c r="Z605" s="70"/>
      <c r="AA605" s="65"/>
      <c r="AB605" s="65"/>
      <c r="AC605" s="128"/>
      <c r="AD605" s="127"/>
      <c r="AE605" s="126"/>
      <c r="AF605" s="126"/>
      <c r="AG605" s="126"/>
      <c r="AH605" s="125"/>
      <c r="AI605" s="125"/>
      <c r="AJ605" s="125"/>
      <c r="AK605" s="125"/>
      <c r="AL605" s="125"/>
      <c r="AM605" s="125"/>
      <c r="AN605" s="125"/>
      <c r="AO605" s="66"/>
      <c r="AP605" s="125"/>
      <c r="AQ605" s="125"/>
      <c r="AR605" s="125"/>
      <c r="AS605" s="125"/>
      <c r="AT605" s="125"/>
      <c r="AU605" s="125"/>
      <c r="AV605" s="125"/>
      <c r="AW605" s="126"/>
      <c r="AX605" s="126"/>
      <c r="AY605" s="126"/>
      <c r="AZ605" s="125"/>
      <c r="BA605" s="125"/>
      <c r="BB605" s="65"/>
      <c r="BC605" s="65"/>
      <c r="BD605" s="128"/>
      <c r="BE605" s="127"/>
      <c r="BF605" s="126"/>
      <c r="BG605" s="126"/>
      <c r="BH605" s="126"/>
      <c r="BI605" s="125"/>
      <c r="BJ605" s="125"/>
      <c r="BK605" s="125"/>
      <c r="BL605" s="125"/>
      <c r="BM605" s="125"/>
      <c r="BN605" s="125"/>
      <c r="BO605" s="129"/>
      <c r="BP605" s="66"/>
      <c r="BQ605" s="129"/>
      <c r="BR605" s="125"/>
      <c r="BS605" s="125"/>
      <c r="BT605" s="125"/>
      <c r="BU605" s="125"/>
      <c r="BV605" s="125"/>
      <c r="BW605" s="125"/>
      <c r="BX605" s="126"/>
      <c r="BY605" s="126"/>
      <c r="BZ605" s="126"/>
      <c r="CA605" s="125"/>
      <c r="CB605" s="125"/>
    </row>
    <row r="606" spans="1:80" x14ac:dyDescent="0.3">
      <c r="A606" s="65"/>
      <c r="B606" s="72"/>
      <c r="C606" s="73"/>
      <c r="D606" s="74"/>
      <c r="E606" s="74"/>
      <c r="F606" s="74"/>
      <c r="G606" s="75"/>
      <c r="H606" s="75"/>
      <c r="I606" s="75"/>
      <c r="J606" s="75"/>
      <c r="K606" s="75"/>
      <c r="L606" s="75"/>
      <c r="M606" s="80"/>
      <c r="N606" s="194"/>
      <c r="O606" s="70"/>
      <c r="P606" s="70"/>
      <c r="Q606" s="70"/>
      <c r="R606" s="70"/>
      <c r="S606" s="70"/>
      <c r="T606" s="70"/>
      <c r="U606" s="70"/>
      <c r="V606" s="71"/>
      <c r="W606" s="71"/>
      <c r="X606" s="71"/>
      <c r="Y606" s="70"/>
      <c r="Z606" s="70"/>
      <c r="AA606" s="65"/>
      <c r="AB606" s="65"/>
      <c r="AC606" s="128"/>
      <c r="AD606" s="127"/>
      <c r="AE606" s="126"/>
      <c r="AF606" s="126"/>
      <c r="AG606" s="126"/>
      <c r="AH606" s="125"/>
      <c r="AI606" s="125"/>
      <c r="AJ606" s="125"/>
      <c r="AK606" s="125"/>
      <c r="AL606" s="125"/>
      <c r="AM606" s="125"/>
      <c r="AN606" s="125"/>
      <c r="AO606" s="66"/>
      <c r="AP606" s="125"/>
      <c r="AQ606" s="125"/>
      <c r="AR606" s="125"/>
      <c r="AS606" s="125"/>
      <c r="AT606" s="125"/>
      <c r="AU606" s="125"/>
      <c r="AV606" s="125"/>
      <c r="AW606" s="126"/>
      <c r="AX606" s="126"/>
      <c r="AY606" s="126"/>
      <c r="AZ606" s="125"/>
      <c r="BA606" s="125"/>
      <c r="BB606" s="65"/>
      <c r="BC606" s="65"/>
      <c r="BD606" s="128"/>
      <c r="BE606" s="127"/>
      <c r="BF606" s="126"/>
      <c r="BG606" s="126"/>
      <c r="BH606" s="126"/>
      <c r="BI606" s="125"/>
      <c r="BJ606" s="125"/>
      <c r="BK606" s="125"/>
      <c r="BL606" s="125"/>
      <c r="BM606" s="125"/>
      <c r="BN606" s="125"/>
      <c r="BO606" s="129"/>
      <c r="BP606" s="66"/>
      <c r="BQ606" s="129"/>
      <c r="BR606" s="125"/>
      <c r="BS606" s="125"/>
      <c r="BT606" s="125"/>
      <c r="BU606" s="125"/>
      <c r="BV606" s="125"/>
      <c r="BW606" s="125"/>
      <c r="BX606" s="126"/>
      <c r="BY606" s="126"/>
      <c r="BZ606" s="126"/>
      <c r="CA606" s="125"/>
      <c r="CB606" s="125"/>
    </row>
    <row r="607" spans="1:80" x14ac:dyDescent="0.3">
      <c r="A607" s="65"/>
      <c r="B607" s="72"/>
      <c r="C607" s="73"/>
      <c r="D607" s="74"/>
      <c r="E607" s="74"/>
      <c r="F607" s="74"/>
      <c r="G607" s="75"/>
      <c r="H607" s="75"/>
      <c r="I607" s="75"/>
      <c r="J607" s="75"/>
      <c r="K607" s="75"/>
      <c r="L607" s="75"/>
      <c r="M607" s="80"/>
      <c r="N607" s="194"/>
      <c r="O607" s="70"/>
      <c r="P607" s="70"/>
      <c r="Q607" s="70"/>
      <c r="R607" s="70"/>
      <c r="S607" s="70"/>
      <c r="T607" s="70"/>
      <c r="U607" s="70"/>
      <c r="V607" s="71"/>
      <c r="W607" s="71"/>
      <c r="X607" s="71"/>
      <c r="Y607" s="70"/>
      <c r="Z607" s="70"/>
      <c r="AA607" s="65"/>
      <c r="AB607" s="65"/>
      <c r="AC607" s="128"/>
      <c r="AD607" s="127"/>
      <c r="AE607" s="126"/>
      <c r="AF607" s="126"/>
      <c r="AG607" s="126"/>
      <c r="AH607" s="125"/>
      <c r="AI607" s="125"/>
      <c r="AJ607" s="125"/>
      <c r="AK607" s="125"/>
      <c r="AL607" s="125"/>
      <c r="AM607" s="125"/>
      <c r="AN607" s="125"/>
      <c r="AO607" s="66"/>
      <c r="AP607" s="125"/>
      <c r="AQ607" s="125"/>
      <c r="AR607" s="125"/>
      <c r="AS607" s="125"/>
      <c r="AT607" s="125"/>
      <c r="AU607" s="125"/>
      <c r="AV607" s="125"/>
      <c r="AW607" s="126"/>
      <c r="AX607" s="126"/>
      <c r="AY607" s="126"/>
      <c r="AZ607" s="125"/>
      <c r="BA607" s="125"/>
      <c r="BB607" s="65"/>
      <c r="BC607" s="65"/>
      <c r="BD607" s="128"/>
      <c r="BE607" s="127"/>
      <c r="BF607" s="126"/>
      <c r="BG607" s="126"/>
      <c r="BH607" s="126"/>
      <c r="BI607" s="125"/>
      <c r="BJ607" s="125"/>
      <c r="BK607" s="125"/>
      <c r="BL607" s="125"/>
      <c r="BM607" s="125"/>
      <c r="BN607" s="125"/>
      <c r="BO607" s="129"/>
      <c r="BP607" s="66"/>
      <c r="BQ607" s="129"/>
      <c r="BR607" s="125"/>
      <c r="BS607" s="125"/>
      <c r="BT607" s="125"/>
      <c r="BU607" s="125"/>
      <c r="BV607" s="125"/>
      <c r="BW607" s="125"/>
      <c r="BX607" s="126"/>
      <c r="BY607" s="126"/>
      <c r="BZ607" s="126"/>
      <c r="CA607" s="125"/>
      <c r="CB607" s="125"/>
    </row>
    <row r="608" spans="1:80" x14ac:dyDescent="0.3">
      <c r="A608" s="65"/>
      <c r="B608" s="72"/>
      <c r="C608" s="73"/>
      <c r="D608" s="74"/>
      <c r="E608" s="74"/>
      <c r="F608" s="74"/>
      <c r="G608" s="75"/>
      <c r="H608" s="75"/>
      <c r="I608" s="75"/>
      <c r="J608" s="75"/>
      <c r="K608" s="75"/>
      <c r="L608" s="75"/>
      <c r="M608" s="80"/>
      <c r="N608" s="194"/>
      <c r="O608" s="70"/>
      <c r="P608" s="70"/>
      <c r="Q608" s="70"/>
      <c r="R608" s="70"/>
      <c r="S608" s="70"/>
      <c r="T608" s="70"/>
      <c r="U608" s="70"/>
      <c r="V608" s="71"/>
      <c r="W608" s="71"/>
      <c r="X608" s="71"/>
      <c r="Y608" s="70"/>
      <c r="Z608" s="70"/>
      <c r="AA608" s="65"/>
      <c r="AB608" s="65"/>
      <c r="AC608" s="128"/>
      <c r="AD608" s="127"/>
      <c r="AE608" s="126"/>
      <c r="AF608" s="126"/>
      <c r="AG608" s="126"/>
      <c r="AH608" s="125"/>
      <c r="AI608" s="125"/>
      <c r="AJ608" s="125"/>
      <c r="AK608" s="125"/>
      <c r="AL608" s="125"/>
      <c r="AM608" s="125"/>
      <c r="AN608" s="125"/>
      <c r="AO608" s="66"/>
      <c r="AP608" s="125"/>
      <c r="AQ608" s="125"/>
      <c r="AR608" s="125"/>
      <c r="AS608" s="125"/>
      <c r="AT608" s="125"/>
      <c r="AU608" s="125"/>
      <c r="AV608" s="125"/>
      <c r="AW608" s="126"/>
      <c r="AX608" s="126"/>
      <c r="AY608" s="126"/>
      <c r="AZ608" s="125"/>
      <c r="BA608" s="125"/>
      <c r="BB608" s="65"/>
      <c r="BC608" s="65"/>
      <c r="BD608" s="128"/>
      <c r="BE608" s="127"/>
      <c r="BF608" s="126"/>
      <c r="BG608" s="126"/>
      <c r="BH608" s="126"/>
      <c r="BI608" s="125"/>
      <c r="BJ608" s="125"/>
      <c r="BK608" s="125"/>
      <c r="BL608" s="125"/>
      <c r="BM608" s="125"/>
      <c r="BN608" s="125"/>
      <c r="BO608" s="129"/>
      <c r="BP608" s="66"/>
      <c r="BQ608" s="129"/>
      <c r="BR608" s="125"/>
      <c r="BS608" s="125"/>
      <c r="BT608" s="125"/>
      <c r="BU608" s="125"/>
      <c r="BV608" s="125"/>
      <c r="BW608" s="125"/>
      <c r="BX608" s="126"/>
      <c r="BY608" s="126"/>
      <c r="BZ608" s="126"/>
      <c r="CA608" s="125"/>
      <c r="CB608" s="125"/>
    </row>
    <row r="609" spans="1:80" x14ac:dyDescent="0.3">
      <c r="A609" s="65"/>
      <c r="B609" s="72"/>
      <c r="C609" s="73"/>
      <c r="D609" s="74"/>
      <c r="E609" s="74"/>
      <c r="F609" s="74"/>
      <c r="G609" s="75"/>
      <c r="H609" s="75"/>
      <c r="I609" s="75"/>
      <c r="J609" s="75"/>
      <c r="K609" s="75"/>
      <c r="L609" s="75"/>
      <c r="M609" s="80"/>
      <c r="N609" s="194"/>
      <c r="O609" s="70"/>
      <c r="P609" s="70"/>
      <c r="Q609" s="70"/>
      <c r="R609" s="70"/>
      <c r="S609" s="70"/>
      <c r="T609" s="70"/>
      <c r="U609" s="70"/>
      <c r="V609" s="71"/>
      <c r="W609" s="71"/>
      <c r="X609" s="71"/>
      <c r="Y609" s="70"/>
      <c r="Z609" s="70"/>
      <c r="AA609" s="65"/>
      <c r="AB609" s="65"/>
      <c r="AC609" s="128"/>
      <c r="AD609" s="127"/>
      <c r="AE609" s="126"/>
      <c r="AF609" s="126"/>
      <c r="AG609" s="126"/>
      <c r="AH609" s="125"/>
      <c r="AI609" s="125"/>
      <c r="AJ609" s="125"/>
      <c r="AK609" s="125"/>
      <c r="AL609" s="125"/>
      <c r="AM609" s="125"/>
      <c r="AN609" s="125"/>
      <c r="AO609" s="66"/>
      <c r="AP609" s="125"/>
      <c r="AQ609" s="125"/>
      <c r="AR609" s="125"/>
      <c r="AS609" s="125"/>
      <c r="AT609" s="125"/>
      <c r="AU609" s="125"/>
      <c r="AV609" s="125"/>
      <c r="AW609" s="126"/>
      <c r="AX609" s="126"/>
      <c r="AY609" s="126"/>
      <c r="AZ609" s="125"/>
      <c r="BA609" s="125"/>
      <c r="BB609" s="65"/>
      <c r="BC609" s="65"/>
      <c r="BD609" s="128"/>
      <c r="BE609" s="127"/>
      <c r="BF609" s="126"/>
      <c r="BG609" s="126"/>
      <c r="BH609" s="126"/>
      <c r="BI609" s="125"/>
      <c r="BJ609" s="125"/>
      <c r="BK609" s="125"/>
      <c r="BL609" s="125"/>
      <c r="BM609" s="125"/>
      <c r="BN609" s="125"/>
      <c r="BO609" s="129"/>
      <c r="BP609" s="66"/>
      <c r="BQ609" s="129"/>
      <c r="BR609" s="125"/>
      <c r="BS609" s="125"/>
      <c r="BT609" s="125"/>
      <c r="BU609" s="125"/>
      <c r="BV609" s="125"/>
      <c r="BW609" s="125"/>
      <c r="BX609" s="126"/>
      <c r="BY609" s="126"/>
      <c r="BZ609" s="126"/>
      <c r="CA609" s="125"/>
      <c r="CB609" s="125"/>
    </row>
    <row r="610" spans="1:80" x14ac:dyDescent="0.3">
      <c r="A610" s="65"/>
      <c r="B610" s="72"/>
      <c r="C610" s="73"/>
      <c r="D610" s="74"/>
      <c r="E610" s="74"/>
      <c r="F610" s="74"/>
      <c r="G610" s="75"/>
      <c r="H610" s="75"/>
      <c r="I610" s="75"/>
      <c r="J610" s="75"/>
      <c r="K610" s="75"/>
      <c r="L610" s="75"/>
      <c r="M610" s="80"/>
      <c r="N610" s="194"/>
      <c r="O610" s="70"/>
      <c r="P610" s="70"/>
      <c r="Q610" s="70"/>
      <c r="R610" s="70"/>
      <c r="S610" s="70"/>
      <c r="T610" s="70"/>
      <c r="U610" s="70"/>
      <c r="V610" s="71"/>
      <c r="W610" s="71"/>
      <c r="X610" s="71"/>
      <c r="Y610" s="70"/>
      <c r="Z610" s="70"/>
      <c r="AA610" s="65"/>
      <c r="AB610" s="65"/>
      <c r="AC610" s="128"/>
      <c r="AD610" s="127"/>
      <c r="AE610" s="126"/>
      <c r="AF610" s="126"/>
      <c r="AG610" s="126"/>
      <c r="AH610" s="125"/>
      <c r="AI610" s="125"/>
      <c r="AJ610" s="125"/>
      <c r="AK610" s="125"/>
      <c r="AL610" s="125"/>
      <c r="AM610" s="125"/>
      <c r="AN610" s="125"/>
      <c r="AO610" s="66"/>
      <c r="AP610" s="125"/>
      <c r="AQ610" s="125"/>
      <c r="AR610" s="125"/>
      <c r="AS610" s="125"/>
      <c r="AT610" s="125"/>
      <c r="AU610" s="125"/>
      <c r="AV610" s="125"/>
      <c r="AW610" s="126"/>
      <c r="AX610" s="126"/>
      <c r="AY610" s="126"/>
      <c r="AZ610" s="125"/>
      <c r="BA610" s="125"/>
      <c r="BB610" s="65"/>
      <c r="BC610" s="65"/>
      <c r="BD610" s="128"/>
      <c r="BE610" s="127"/>
      <c r="BF610" s="126"/>
      <c r="BG610" s="126"/>
      <c r="BH610" s="126"/>
      <c r="BI610" s="125"/>
      <c r="BJ610" s="125"/>
      <c r="BK610" s="125"/>
      <c r="BL610" s="125"/>
      <c r="BM610" s="125"/>
      <c r="BN610" s="125"/>
      <c r="BO610" s="129"/>
      <c r="BP610" s="66"/>
      <c r="BQ610" s="129"/>
      <c r="BR610" s="125"/>
      <c r="BS610" s="125"/>
      <c r="BT610" s="125"/>
      <c r="BU610" s="125"/>
      <c r="BV610" s="125"/>
      <c r="BW610" s="125"/>
      <c r="BX610" s="126"/>
      <c r="BY610" s="126"/>
      <c r="BZ610" s="126"/>
      <c r="CA610" s="125"/>
      <c r="CB610" s="125"/>
    </row>
    <row r="611" spans="1:80" x14ac:dyDescent="0.3">
      <c r="A611" s="65"/>
      <c r="B611" s="72"/>
      <c r="C611" s="73"/>
      <c r="D611" s="74"/>
      <c r="E611" s="74"/>
      <c r="F611" s="74"/>
      <c r="G611" s="75"/>
      <c r="H611" s="75"/>
      <c r="I611" s="75"/>
      <c r="J611" s="75"/>
      <c r="K611" s="75"/>
      <c r="L611" s="75"/>
      <c r="M611" s="80"/>
      <c r="N611" s="194"/>
      <c r="O611" s="70"/>
      <c r="P611" s="70"/>
      <c r="Q611" s="70"/>
      <c r="R611" s="70"/>
      <c r="S611" s="70"/>
      <c r="T611" s="70"/>
      <c r="U611" s="70"/>
      <c r="V611" s="71"/>
      <c r="W611" s="71"/>
      <c r="X611" s="71"/>
      <c r="Y611" s="70"/>
      <c r="Z611" s="70"/>
      <c r="AA611" s="65"/>
      <c r="AB611" s="65"/>
      <c r="AC611" s="128"/>
      <c r="AD611" s="127"/>
      <c r="AE611" s="126"/>
      <c r="AF611" s="126"/>
      <c r="AG611" s="126"/>
      <c r="AH611" s="125"/>
      <c r="AI611" s="125"/>
      <c r="AJ611" s="125"/>
      <c r="AK611" s="125"/>
      <c r="AL611" s="125"/>
      <c r="AM611" s="125"/>
      <c r="AN611" s="125"/>
      <c r="AO611" s="66"/>
      <c r="AP611" s="125"/>
      <c r="AQ611" s="125"/>
      <c r="AR611" s="125"/>
      <c r="AS611" s="125"/>
      <c r="AT611" s="125"/>
      <c r="AU611" s="125"/>
      <c r="AV611" s="125"/>
      <c r="AW611" s="126"/>
      <c r="AX611" s="126"/>
      <c r="AY611" s="126"/>
      <c r="AZ611" s="125"/>
      <c r="BA611" s="125"/>
      <c r="BB611" s="65"/>
      <c r="BC611" s="65"/>
      <c r="BD611" s="128"/>
      <c r="BE611" s="127"/>
      <c r="BF611" s="126"/>
      <c r="BG611" s="126"/>
      <c r="BH611" s="126"/>
      <c r="BI611" s="125"/>
      <c r="BJ611" s="125"/>
      <c r="BK611" s="125"/>
      <c r="BL611" s="125"/>
      <c r="BM611" s="125"/>
      <c r="BN611" s="125"/>
      <c r="BO611" s="129"/>
      <c r="BP611" s="66"/>
      <c r="BQ611" s="129"/>
      <c r="BR611" s="125"/>
      <c r="BS611" s="125"/>
      <c r="BT611" s="125"/>
      <c r="BU611" s="125"/>
      <c r="BV611" s="125"/>
      <c r="BW611" s="125"/>
      <c r="BX611" s="126"/>
      <c r="BY611" s="126"/>
      <c r="BZ611" s="126"/>
      <c r="CA611" s="125"/>
      <c r="CB611" s="125"/>
    </row>
    <row r="612" spans="1:80" x14ac:dyDescent="0.3">
      <c r="A612" s="65"/>
      <c r="B612" s="72"/>
      <c r="C612" s="73"/>
      <c r="D612" s="74"/>
      <c r="E612" s="74"/>
      <c r="F612" s="74"/>
      <c r="G612" s="75"/>
      <c r="H612" s="75"/>
      <c r="I612" s="75"/>
      <c r="J612" s="75"/>
      <c r="K612" s="75"/>
      <c r="L612" s="75"/>
      <c r="M612" s="80"/>
      <c r="N612" s="194"/>
      <c r="O612" s="70"/>
      <c r="P612" s="70"/>
      <c r="Q612" s="70"/>
      <c r="R612" s="70"/>
      <c r="S612" s="70"/>
      <c r="T612" s="70"/>
      <c r="U612" s="70"/>
      <c r="V612" s="71"/>
      <c r="W612" s="71"/>
      <c r="X612" s="71"/>
      <c r="Y612" s="70"/>
      <c r="Z612" s="70"/>
      <c r="AA612" s="65"/>
      <c r="AB612" s="65"/>
      <c r="AC612" s="128"/>
      <c r="AD612" s="127"/>
      <c r="AE612" s="126"/>
      <c r="AF612" s="126"/>
      <c r="AG612" s="126"/>
      <c r="AH612" s="125"/>
      <c r="AI612" s="125"/>
      <c r="AJ612" s="125"/>
      <c r="AK612" s="125"/>
      <c r="AL612" s="125"/>
      <c r="AM612" s="125"/>
      <c r="AN612" s="125"/>
      <c r="AO612" s="66"/>
      <c r="AP612" s="125"/>
      <c r="AQ612" s="125"/>
      <c r="AR612" s="125"/>
      <c r="AS612" s="125"/>
      <c r="AT612" s="125"/>
      <c r="AU612" s="125"/>
      <c r="AV612" s="125"/>
      <c r="AW612" s="126"/>
      <c r="AX612" s="126"/>
      <c r="AY612" s="126"/>
      <c r="AZ612" s="125"/>
      <c r="BA612" s="125"/>
      <c r="BB612" s="65"/>
      <c r="BC612" s="65"/>
      <c r="BD612" s="128"/>
      <c r="BE612" s="127"/>
      <c r="BF612" s="126"/>
      <c r="BG612" s="126"/>
      <c r="BH612" s="126"/>
      <c r="BI612" s="125"/>
      <c r="BJ612" s="125"/>
      <c r="BK612" s="125"/>
      <c r="BL612" s="125"/>
      <c r="BM612" s="125"/>
      <c r="BN612" s="125"/>
      <c r="BO612" s="129"/>
      <c r="BP612" s="66"/>
      <c r="BQ612" s="129"/>
      <c r="BR612" s="125"/>
      <c r="BS612" s="125"/>
      <c r="BT612" s="125"/>
      <c r="BU612" s="125"/>
      <c r="BV612" s="125"/>
      <c r="BW612" s="125"/>
      <c r="BX612" s="126"/>
      <c r="BY612" s="126"/>
      <c r="BZ612" s="126"/>
      <c r="CA612" s="125"/>
      <c r="CB612" s="125"/>
    </row>
    <row r="613" spans="1:80" x14ac:dyDescent="0.3">
      <c r="A613" s="65"/>
      <c r="B613" s="65"/>
      <c r="C613" s="65"/>
      <c r="D613" s="65"/>
      <c r="E613" s="65"/>
      <c r="F613" s="65"/>
      <c r="G613" s="65"/>
      <c r="H613" s="65"/>
      <c r="I613" s="65"/>
      <c r="J613" s="65"/>
      <c r="K613" s="65"/>
      <c r="L613" s="65"/>
      <c r="M613" s="99"/>
      <c r="N613" s="66"/>
      <c r="O613" s="99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5"/>
      <c r="AC613" s="128"/>
      <c r="AD613" s="127"/>
      <c r="AE613" s="126"/>
      <c r="AF613" s="126"/>
      <c r="AG613" s="126"/>
      <c r="AH613" s="125"/>
      <c r="AI613" s="125"/>
      <c r="AJ613" s="125"/>
      <c r="AK613" s="125"/>
      <c r="AL613" s="125"/>
      <c r="AM613" s="125"/>
      <c r="AN613" s="125"/>
      <c r="AO613" s="66"/>
      <c r="AP613" s="125"/>
      <c r="AQ613" s="125"/>
      <c r="AR613" s="125"/>
      <c r="AS613" s="125"/>
      <c r="AT613" s="125"/>
      <c r="AU613" s="125"/>
      <c r="AV613" s="125"/>
      <c r="AW613" s="126"/>
      <c r="AX613" s="126"/>
      <c r="AY613" s="126"/>
      <c r="AZ613" s="125"/>
      <c r="BA613" s="125"/>
      <c r="BB613" s="65"/>
      <c r="BC613" s="65"/>
      <c r="BD613" s="128"/>
      <c r="BE613" s="127"/>
      <c r="BF613" s="126"/>
      <c r="BG613" s="126"/>
      <c r="BH613" s="126"/>
      <c r="BI613" s="125"/>
      <c r="BJ613" s="125"/>
      <c r="BK613" s="125"/>
      <c r="BL613" s="125"/>
      <c r="BM613" s="125"/>
      <c r="BN613" s="125"/>
      <c r="BO613" s="129"/>
      <c r="BP613" s="66"/>
      <c r="BQ613" s="129"/>
      <c r="BR613" s="125"/>
      <c r="BS613" s="125"/>
      <c r="BT613" s="125"/>
      <c r="BU613" s="125"/>
      <c r="BV613" s="125"/>
      <c r="BW613" s="125"/>
      <c r="BX613" s="126"/>
      <c r="BY613" s="126"/>
      <c r="BZ613" s="126"/>
      <c r="CA613" s="125"/>
      <c r="CB613" s="125"/>
    </row>
    <row r="614" spans="1:80" x14ac:dyDescent="0.3">
      <c r="A614" s="65"/>
      <c r="B614" s="68"/>
      <c r="C614" s="68"/>
      <c r="D614" s="68"/>
      <c r="E614" s="68"/>
      <c r="F614" s="68"/>
      <c r="G614" s="68"/>
      <c r="H614" s="68"/>
      <c r="I614" s="68"/>
      <c r="J614" s="68"/>
      <c r="K614" s="68"/>
      <c r="L614" s="68"/>
      <c r="M614" s="87"/>
      <c r="N614" s="68"/>
      <c r="O614" s="87"/>
      <c r="P614" s="68"/>
      <c r="Q614" s="68"/>
      <c r="R614" s="68"/>
      <c r="S614" s="68"/>
      <c r="T614" s="68"/>
      <c r="U614" s="68"/>
      <c r="V614" s="68"/>
      <c r="W614" s="68"/>
      <c r="X614" s="68"/>
      <c r="Y614" s="68"/>
      <c r="Z614" s="68"/>
      <c r="AA614" s="65"/>
      <c r="AB614" s="65"/>
      <c r="AC614" s="128"/>
      <c r="AD614" s="127"/>
      <c r="AE614" s="126"/>
      <c r="AF614" s="126"/>
      <c r="AG614" s="126"/>
      <c r="AH614" s="125"/>
      <c r="AI614" s="125"/>
      <c r="AJ614" s="125"/>
      <c r="AK614" s="125"/>
      <c r="AL614" s="125"/>
      <c r="AM614" s="125"/>
      <c r="AN614" s="125"/>
      <c r="AO614" s="66"/>
      <c r="AP614" s="125"/>
      <c r="AQ614" s="125"/>
      <c r="AR614" s="125"/>
      <c r="AS614" s="125"/>
      <c r="AT614" s="125"/>
      <c r="AU614" s="125"/>
      <c r="AV614" s="125"/>
      <c r="AW614" s="126"/>
      <c r="AX614" s="126"/>
      <c r="AY614" s="126"/>
      <c r="AZ614" s="125"/>
      <c r="BA614" s="125"/>
      <c r="BB614" s="65"/>
      <c r="BC614" s="65"/>
      <c r="BD614" s="128"/>
      <c r="BE614" s="127"/>
      <c r="BF614" s="126"/>
      <c r="BG614" s="126"/>
      <c r="BH614" s="126"/>
      <c r="BI614" s="125"/>
      <c r="BJ614" s="125"/>
      <c r="BK614" s="125"/>
      <c r="BL614" s="125"/>
      <c r="BM614" s="125"/>
      <c r="BN614" s="125"/>
      <c r="BO614" s="129"/>
      <c r="BP614" s="66"/>
      <c r="BQ614" s="129"/>
      <c r="BR614" s="125"/>
      <c r="BS614" s="125"/>
      <c r="BT614" s="125"/>
      <c r="BU614" s="125"/>
      <c r="BV614" s="125"/>
      <c r="BW614" s="125"/>
      <c r="BX614" s="126"/>
      <c r="BY614" s="126"/>
      <c r="BZ614" s="126"/>
      <c r="CA614" s="125"/>
      <c r="CB614" s="125"/>
    </row>
    <row r="615" spans="1:80" x14ac:dyDescent="0.3">
      <c r="A615" s="65"/>
      <c r="B615" s="77"/>
      <c r="C615" s="77"/>
      <c r="D615" s="78"/>
      <c r="E615" s="78"/>
      <c r="F615" s="78"/>
      <c r="G615" s="79"/>
      <c r="H615" s="79"/>
      <c r="I615" s="79"/>
      <c r="J615" s="79"/>
      <c r="K615" s="79"/>
      <c r="L615" s="79"/>
      <c r="M615" s="80"/>
      <c r="N615" s="68"/>
      <c r="O615" s="80"/>
      <c r="P615" s="79"/>
      <c r="Q615" s="79"/>
      <c r="R615" s="79"/>
      <c r="S615" s="79"/>
      <c r="T615" s="79"/>
      <c r="U615" s="79"/>
      <c r="V615" s="78"/>
      <c r="W615" s="78"/>
      <c r="X615" s="78"/>
      <c r="Y615" s="77"/>
      <c r="Z615" s="77"/>
      <c r="AA615" s="65"/>
      <c r="AB615" s="65"/>
      <c r="AC615" s="128"/>
      <c r="AD615" s="127"/>
      <c r="AE615" s="126"/>
      <c r="AF615" s="126"/>
      <c r="AG615" s="126"/>
      <c r="AH615" s="125"/>
      <c r="AI615" s="125"/>
      <c r="AJ615" s="125"/>
      <c r="AK615" s="125"/>
      <c r="AL615" s="125"/>
      <c r="AM615" s="125"/>
      <c r="AN615" s="125"/>
      <c r="AO615" s="66"/>
      <c r="AP615" s="125"/>
      <c r="AQ615" s="125"/>
      <c r="AR615" s="125"/>
      <c r="AS615" s="125"/>
      <c r="AT615" s="125"/>
      <c r="AU615" s="125"/>
      <c r="AV615" s="125"/>
      <c r="AW615" s="126"/>
      <c r="AX615" s="126"/>
      <c r="AY615" s="126"/>
      <c r="AZ615" s="125"/>
      <c r="BA615" s="125"/>
      <c r="BB615" s="65"/>
      <c r="BC615" s="65"/>
      <c r="BD615" s="128"/>
      <c r="BE615" s="127"/>
      <c r="BF615" s="126"/>
      <c r="BG615" s="126"/>
      <c r="BH615" s="126"/>
      <c r="BI615" s="125"/>
      <c r="BJ615" s="125"/>
      <c r="BK615" s="125"/>
      <c r="BL615" s="125"/>
      <c r="BM615" s="125"/>
      <c r="BN615" s="125"/>
      <c r="BO615" s="129"/>
      <c r="BP615" s="66"/>
      <c r="BQ615" s="129"/>
      <c r="BR615" s="125"/>
      <c r="BS615" s="125"/>
      <c r="BT615" s="125"/>
      <c r="BU615" s="125"/>
      <c r="BV615" s="125"/>
      <c r="BW615" s="125"/>
      <c r="BX615" s="126"/>
      <c r="BY615" s="126"/>
      <c r="BZ615" s="126"/>
      <c r="CA615" s="125"/>
      <c r="CB615" s="125"/>
    </row>
    <row r="616" spans="1:80" x14ac:dyDescent="0.3">
      <c r="A616" s="65"/>
      <c r="B616" s="72"/>
      <c r="C616" s="72"/>
      <c r="D616" s="78"/>
      <c r="E616" s="78"/>
      <c r="F616" s="78"/>
      <c r="G616" s="80"/>
      <c r="H616" s="80"/>
      <c r="I616" s="80"/>
      <c r="J616" s="80"/>
      <c r="K616" s="80"/>
      <c r="L616" s="80"/>
      <c r="M616" s="80"/>
      <c r="N616" s="81"/>
      <c r="O616" s="80"/>
      <c r="P616" s="80"/>
      <c r="Q616" s="80"/>
      <c r="R616" s="80"/>
      <c r="S616" s="80"/>
      <c r="T616" s="80"/>
      <c r="U616" s="80"/>
      <c r="V616" s="78"/>
      <c r="W616" s="78"/>
      <c r="X616" s="78"/>
      <c r="Y616" s="72"/>
      <c r="Z616" s="72"/>
      <c r="AA616" s="65"/>
      <c r="AB616" s="65"/>
      <c r="AC616" s="128"/>
      <c r="AD616" s="127"/>
      <c r="AE616" s="126"/>
      <c r="AF616" s="126"/>
      <c r="AG616" s="126"/>
      <c r="AH616" s="125"/>
      <c r="AI616" s="125"/>
      <c r="AJ616" s="125"/>
      <c r="AK616" s="125"/>
      <c r="AL616" s="125"/>
      <c r="AM616" s="125"/>
      <c r="AN616" s="125"/>
      <c r="AO616" s="66"/>
      <c r="AP616" s="125"/>
      <c r="AQ616" s="125"/>
      <c r="AR616" s="125"/>
      <c r="AS616" s="125"/>
      <c r="AT616" s="125"/>
      <c r="AU616" s="125"/>
      <c r="AV616" s="125"/>
      <c r="AW616" s="126"/>
      <c r="AX616" s="126"/>
      <c r="AY616" s="126"/>
      <c r="AZ616" s="125"/>
      <c r="BA616" s="125"/>
      <c r="BB616" s="65"/>
      <c r="BC616" s="65"/>
      <c r="BD616" s="128"/>
      <c r="BE616" s="127"/>
      <c r="BF616" s="126"/>
      <c r="BG616" s="126"/>
      <c r="BH616" s="126"/>
      <c r="BI616" s="125"/>
      <c r="BJ616" s="125"/>
      <c r="BK616" s="125"/>
      <c r="BL616" s="125"/>
      <c r="BM616" s="125"/>
      <c r="BN616" s="125"/>
      <c r="BO616" s="129"/>
      <c r="BP616" s="66"/>
      <c r="BQ616" s="129"/>
      <c r="BR616" s="125"/>
      <c r="BS616" s="125"/>
      <c r="BT616" s="125"/>
      <c r="BU616" s="125"/>
      <c r="BV616" s="125"/>
      <c r="BW616" s="125"/>
      <c r="BX616" s="126"/>
      <c r="BY616" s="126"/>
      <c r="BZ616" s="126"/>
      <c r="CA616" s="125"/>
      <c r="CB616" s="125"/>
    </row>
    <row r="617" spans="1:80" x14ac:dyDescent="0.3">
      <c r="A617" s="65"/>
      <c r="B617" s="128"/>
      <c r="C617" s="127"/>
      <c r="D617" s="126"/>
      <c r="E617" s="126"/>
      <c r="F617" s="126"/>
      <c r="G617" s="125"/>
      <c r="H617" s="125"/>
      <c r="I617" s="125"/>
      <c r="J617" s="125"/>
      <c r="K617" s="125"/>
      <c r="L617" s="125"/>
      <c r="M617" s="125"/>
      <c r="N617" s="66"/>
      <c r="O617" s="125"/>
      <c r="P617" s="125"/>
      <c r="Q617" s="125"/>
      <c r="R617" s="125"/>
      <c r="S617" s="125"/>
      <c r="T617" s="125"/>
      <c r="U617" s="125"/>
      <c r="V617" s="126"/>
      <c r="W617" s="126"/>
      <c r="X617" s="126"/>
      <c r="Y617" s="125"/>
      <c r="Z617" s="125"/>
      <c r="AA617" s="65"/>
      <c r="AB617" s="65"/>
      <c r="AC617" s="128"/>
      <c r="AD617" s="127"/>
      <c r="AE617" s="126"/>
      <c r="AF617" s="126"/>
      <c r="AG617" s="126"/>
      <c r="AH617" s="125"/>
      <c r="AI617" s="125"/>
      <c r="AJ617" s="125"/>
      <c r="AK617" s="125"/>
      <c r="AL617" s="125"/>
      <c r="AM617" s="125"/>
      <c r="AN617" s="125"/>
      <c r="AO617" s="66"/>
      <c r="AP617" s="125"/>
      <c r="AQ617" s="125"/>
      <c r="AR617" s="125"/>
      <c r="AS617" s="125"/>
      <c r="AT617" s="125"/>
      <c r="AU617" s="125"/>
      <c r="AV617" s="125"/>
      <c r="AW617" s="126"/>
      <c r="AX617" s="126"/>
      <c r="AY617" s="126"/>
      <c r="AZ617" s="125"/>
      <c r="BA617" s="125"/>
      <c r="BB617" s="65"/>
      <c r="BC617" s="65"/>
      <c r="BD617" s="128"/>
      <c r="BE617" s="127"/>
      <c r="BF617" s="126"/>
      <c r="BG617" s="126"/>
      <c r="BH617" s="126"/>
      <c r="BI617" s="125"/>
      <c r="BJ617" s="125"/>
      <c r="BK617" s="125"/>
      <c r="BL617" s="125"/>
      <c r="BM617" s="125"/>
      <c r="BN617" s="125"/>
      <c r="BO617" s="129"/>
      <c r="BP617" s="66"/>
      <c r="BQ617" s="129"/>
      <c r="BR617" s="125"/>
      <c r="BS617" s="125"/>
      <c r="BT617" s="125"/>
      <c r="BU617" s="125"/>
      <c r="BV617" s="125"/>
      <c r="BW617" s="125"/>
      <c r="BX617" s="126"/>
      <c r="BY617" s="126"/>
      <c r="BZ617" s="126"/>
      <c r="CA617" s="125"/>
      <c r="CB617" s="125"/>
    </row>
    <row r="618" spans="1:80" x14ac:dyDescent="0.3">
      <c r="A618" s="65"/>
      <c r="B618" s="223"/>
      <c r="C618" s="224"/>
      <c r="D618" s="65"/>
      <c r="E618" s="65"/>
      <c r="F618" s="223"/>
      <c r="G618" s="224"/>
      <c r="H618" s="65"/>
      <c r="I618" s="65"/>
      <c r="J618" s="223"/>
      <c r="K618" s="224"/>
      <c r="L618" s="65"/>
      <c r="M618" s="233"/>
      <c r="N618" s="233"/>
      <c r="O618" s="233"/>
      <c r="P618" s="65"/>
      <c r="Q618" s="223"/>
      <c r="R618" s="224"/>
      <c r="S618" s="65"/>
      <c r="T618" s="65"/>
      <c r="U618" s="223"/>
      <c r="V618" s="224"/>
      <c r="W618" s="65"/>
      <c r="X618" s="65"/>
      <c r="Y618" s="223"/>
      <c r="Z618" s="224"/>
      <c r="AA618" s="65"/>
      <c r="AB618" s="65"/>
      <c r="AC618" s="128"/>
      <c r="AD618" s="127"/>
      <c r="AE618" s="126"/>
      <c r="AF618" s="126"/>
      <c r="AG618" s="126"/>
      <c r="AH618" s="125"/>
      <c r="AI618" s="125"/>
      <c r="AJ618" s="125"/>
      <c r="AK618" s="125"/>
      <c r="AL618" s="125"/>
      <c r="AM618" s="125"/>
      <c r="AN618" s="125"/>
      <c r="AO618" s="66"/>
      <c r="AP618" s="125"/>
      <c r="AQ618" s="125"/>
      <c r="AR618" s="125"/>
      <c r="AS618" s="125"/>
      <c r="AT618" s="125"/>
      <c r="AU618" s="125"/>
      <c r="AV618" s="125"/>
      <c r="AW618" s="126"/>
      <c r="AX618" s="126"/>
      <c r="AY618" s="126"/>
      <c r="AZ618" s="125"/>
      <c r="BA618" s="125"/>
      <c r="BB618" s="65"/>
      <c r="BC618" s="65"/>
      <c r="BD618" s="128"/>
      <c r="BE618" s="127"/>
      <c r="BF618" s="126"/>
      <c r="BG618" s="126"/>
      <c r="BH618" s="126"/>
      <c r="BI618" s="125"/>
      <c r="BJ618" s="125"/>
      <c r="BK618" s="125"/>
      <c r="BL618" s="125"/>
      <c r="BM618" s="125"/>
      <c r="BN618" s="125"/>
      <c r="BO618" s="129"/>
      <c r="BP618" s="66"/>
      <c r="BQ618" s="129"/>
      <c r="BR618" s="125"/>
      <c r="BS618" s="125"/>
      <c r="BT618" s="125"/>
      <c r="BU618" s="125"/>
      <c r="BV618" s="125"/>
      <c r="BW618" s="125"/>
      <c r="BX618" s="126"/>
      <c r="BY618" s="126"/>
      <c r="BZ618" s="126"/>
      <c r="CA618" s="125"/>
      <c r="CB618" s="125"/>
    </row>
    <row r="619" spans="1:80" x14ac:dyDescent="0.3">
      <c r="A619" s="65"/>
      <c r="B619" s="225"/>
      <c r="C619" s="226"/>
      <c r="D619" s="65"/>
      <c r="E619" s="65"/>
      <c r="F619" s="227"/>
      <c r="G619" s="226"/>
      <c r="H619" s="65"/>
      <c r="I619" s="65"/>
      <c r="J619" s="228"/>
      <c r="K619" s="229"/>
      <c r="L619" s="65"/>
      <c r="M619" s="225"/>
      <c r="N619" s="230"/>
      <c r="O619" s="226"/>
      <c r="P619" s="65"/>
      <c r="Q619" s="231"/>
      <c r="R619" s="232"/>
      <c r="S619" s="76"/>
      <c r="T619" s="65"/>
      <c r="U619" s="225"/>
      <c r="V619" s="226"/>
      <c r="W619" s="65"/>
      <c r="X619" s="65"/>
      <c r="Y619" s="225"/>
      <c r="Z619" s="226"/>
      <c r="AA619" s="65"/>
      <c r="AB619" s="65"/>
      <c r="AC619" s="128"/>
      <c r="AD619" s="127"/>
      <c r="AE619" s="126"/>
      <c r="AF619" s="126"/>
      <c r="AG619" s="126"/>
      <c r="AH619" s="125"/>
      <c r="AI619" s="125"/>
      <c r="AJ619" s="125"/>
      <c r="AK619" s="125"/>
      <c r="AL619" s="125"/>
      <c r="AM619" s="125"/>
      <c r="AN619" s="125"/>
      <c r="AO619" s="66"/>
      <c r="AP619" s="125"/>
      <c r="AQ619" s="125"/>
      <c r="AR619" s="125"/>
      <c r="AS619" s="125"/>
      <c r="AT619" s="125"/>
      <c r="AU619" s="125"/>
      <c r="AV619" s="125"/>
      <c r="AW619" s="126"/>
      <c r="AX619" s="126"/>
      <c r="AY619" s="126"/>
      <c r="AZ619" s="125"/>
      <c r="BA619" s="125"/>
      <c r="BB619" s="65"/>
      <c r="BC619" s="65"/>
      <c r="BD619" s="128"/>
      <c r="BE619" s="127"/>
      <c r="BF619" s="126"/>
      <c r="BG619" s="126"/>
      <c r="BH619" s="126"/>
      <c r="BI619" s="125"/>
      <c r="BJ619" s="125"/>
      <c r="BK619" s="125"/>
      <c r="BL619" s="125"/>
      <c r="BM619" s="125"/>
      <c r="BN619" s="125"/>
      <c r="BO619" s="129"/>
      <c r="BP619" s="66"/>
      <c r="BQ619" s="129"/>
      <c r="BR619" s="125"/>
      <c r="BS619" s="125"/>
      <c r="BT619" s="125"/>
      <c r="BU619" s="125"/>
      <c r="BV619" s="125"/>
      <c r="BW619" s="125"/>
      <c r="BX619" s="126"/>
      <c r="BY619" s="126"/>
      <c r="BZ619" s="126"/>
      <c r="CA619" s="125"/>
      <c r="CB619" s="125"/>
    </row>
    <row r="620" spans="1:80" x14ac:dyDescent="0.3">
      <c r="A620" s="65"/>
      <c r="B620" s="65"/>
      <c r="C620" s="65"/>
      <c r="D620" s="65"/>
      <c r="E620" s="65"/>
      <c r="F620" s="65"/>
      <c r="G620" s="65"/>
      <c r="H620" s="65"/>
      <c r="I620" s="65"/>
      <c r="J620" s="65"/>
      <c r="K620" s="65"/>
      <c r="L620" s="65"/>
      <c r="M620" s="99"/>
      <c r="N620" s="66"/>
      <c r="O620" s="99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5"/>
      <c r="AC620" s="65"/>
      <c r="AD620" s="65"/>
      <c r="AE620" s="65"/>
      <c r="AF620" s="65"/>
      <c r="AG620" s="65"/>
      <c r="AH620" s="65"/>
      <c r="AI620" s="65"/>
      <c r="AJ620" s="65"/>
      <c r="AK620" s="65"/>
      <c r="AL620" s="65"/>
      <c r="AM620" s="65"/>
      <c r="AN620" s="125"/>
      <c r="AO620" s="66"/>
      <c r="AP620" s="125"/>
      <c r="AQ620" s="65"/>
      <c r="AR620" s="65"/>
      <c r="AS620" s="65"/>
      <c r="AT620" s="65"/>
      <c r="AU620" s="65"/>
      <c r="AV620" s="65"/>
      <c r="AW620" s="65"/>
      <c r="AX620" s="65"/>
      <c r="AY620" s="65"/>
      <c r="AZ620" s="65"/>
      <c r="BA620" s="65"/>
      <c r="BB620" s="65"/>
      <c r="BC620" s="65"/>
      <c r="BD620" s="65"/>
      <c r="BE620" s="65"/>
      <c r="BF620" s="65"/>
      <c r="BG620" s="65"/>
      <c r="BH620" s="65"/>
      <c r="BI620" s="65"/>
      <c r="BJ620" s="65"/>
      <c r="BK620" s="65"/>
      <c r="BL620" s="65"/>
      <c r="BM620" s="65"/>
      <c r="BN620" s="65"/>
      <c r="BO620" s="65"/>
      <c r="BP620" s="66"/>
      <c r="BQ620" s="65"/>
      <c r="BR620" s="65"/>
      <c r="BS620" s="65"/>
      <c r="BT620" s="65"/>
      <c r="BU620" s="65"/>
      <c r="BV620" s="65"/>
      <c r="BW620" s="65"/>
      <c r="BX620" s="65"/>
      <c r="BY620" s="65"/>
      <c r="BZ620" s="65"/>
      <c r="CA620" s="65"/>
      <c r="CB620" s="65"/>
    </row>
    <row r="621" spans="1:80" x14ac:dyDescent="0.3">
      <c r="A621" s="65"/>
      <c r="B621" s="65"/>
      <c r="C621" s="65"/>
      <c r="D621" s="65"/>
      <c r="E621" s="65"/>
      <c r="F621" s="65"/>
      <c r="G621" s="65"/>
      <c r="H621" s="65"/>
      <c r="I621" s="65"/>
      <c r="J621" s="65"/>
      <c r="K621" s="65"/>
      <c r="L621" s="65"/>
      <c r="M621" s="99"/>
      <c r="N621" s="66"/>
      <c r="O621" s="99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5"/>
      <c r="AC621" s="82"/>
      <c r="AD621" s="82"/>
      <c r="AE621" s="82"/>
      <c r="AF621" s="82"/>
      <c r="AG621" s="82"/>
      <c r="AH621" s="82"/>
      <c r="AI621" s="82"/>
      <c r="AJ621" s="82"/>
      <c r="AK621" s="82"/>
      <c r="AL621" s="82"/>
      <c r="AM621" s="82"/>
      <c r="AN621" s="114"/>
      <c r="AO621" s="82"/>
      <c r="AP621" s="114"/>
      <c r="AQ621" s="82"/>
      <c r="AR621" s="82"/>
      <c r="AS621" s="82"/>
      <c r="AT621" s="82"/>
      <c r="AU621" s="82"/>
      <c r="AV621" s="82"/>
      <c r="AW621" s="82"/>
      <c r="AX621" s="82"/>
      <c r="AY621" s="82"/>
      <c r="AZ621" s="82"/>
      <c r="BA621" s="82"/>
      <c r="BB621" s="65"/>
      <c r="BC621" s="65"/>
      <c r="BD621" s="82"/>
      <c r="BE621" s="82"/>
      <c r="BF621" s="82"/>
      <c r="BG621" s="82"/>
      <c r="BH621" s="82"/>
      <c r="BI621" s="82"/>
      <c r="BJ621" s="82"/>
      <c r="BK621" s="82"/>
      <c r="BL621" s="82"/>
      <c r="BM621" s="82"/>
      <c r="BN621" s="82"/>
      <c r="BO621" s="82"/>
      <c r="BP621" s="82"/>
      <c r="BQ621" s="82"/>
      <c r="BR621" s="82"/>
      <c r="BS621" s="82"/>
      <c r="BT621" s="82"/>
      <c r="BU621" s="82"/>
      <c r="BV621" s="82"/>
      <c r="BW621" s="82"/>
      <c r="BX621" s="82"/>
      <c r="BY621" s="82"/>
      <c r="BZ621" s="82"/>
      <c r="CA621" s="82"/>
      <c r="CB621" s="82"/>
    </row>
    <row r="622" spans="1:80" x14ac:dyDescent="0.3">
      <c r="A622" s="65"/>
      <c r="B622" s="68"/>
      <c r="C622" s="68"/>
      <c r="D622" s="68"/>
      <c r="E622" s="68"/>
      <c r="F622" s="68"/>
      <c r="G622" s="68"/>
      <c r="H622" s="68"/>
      <c r="I622" s="68"/>
      <c r="J622" s="68"/>
      <c r="K622" s="68"/>
      <c r="L622" s="68"/>
      <c r="M622" s="87"/>
      <c r="N622" s="68"/>
      <c r="O622" s="87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8"/>
      <c r="AA622" s="65"/>
      <c r="AB622" s="65"/>
      <c r="AC622" s="65"/>
      <c r="AD622" s="65"/>
      <c r="AE622" s="130"/>
      <c r="AF622" s="130"/>
      <c r="AG622" s="130"/>
      <c r="AH622" s="131"/>
      <c r="AI622" s="131"/>
      <c r="AJ622" s="131"/>
      <c r="AK622" s="131"/>
      <c r="AL622" s="131"/>
      <c r="AM622" s="131"/>
      <c r="AN622" s="125"/>
      <c r="AO622" s="82"/>
      <c r="AP622" s="125"/>
      <c r="AQ622" s="131"/>
      <c r="AR622" s="131"/>
      <c r="AS622" s="131"/>
      <c r="AT622" s="131"/>
      <c r="AU622" s="131"/>
      <c r="AV622" s="131"/>
      <c r="AW622" s="130"/>
      <c r="AX622" s="130"/>
      <c r="AY622" s="130"/>
      <c r="AZ622" s="65"/>
      <c r="BA622" s="65"/>
      <c r="BB622" s="65"/>
      <c r="BC622" s="65"/>
      <c r="BD622" s="65"/>
      <c r="BE622" s="65"/>
      <c r="BF622" s="130"/>
      <c r="BG622" s="130"/>
      <c r="BH622" s="130"/>
      <c r="BI622" s="131"/>
      <c r="BJ622" s="131"/>
      <c r="BK622" s="131"/>
      <c r="BL622" s="131"/>
      <c r="BM622" s="131"/>
      <c r="BN622" s="131"/>
      <c r="BO622" s="132"/>
      <c r="BP622" s="82"/>
      <c r="BQ622" s="132"/>
      <c r="BR622" s="131"/>
      <c r="BS622" s="131"/>
      <c r="BT622" s="131"/>
      <c r="BU622" s="131"/>
      <c r="BV622" s="131"/>
      <c r="BW622" s="131"/>
      <c r="BX622" s="130"/>
      <c r="BY622" s="130"/>
      <c r="BZ622" s="130"/>
      <c r="CA622" s="65"/>
      <c r="CB622" s="65"/>
    </row>
    <row r="623" spans="1:80" x14ac:dyDescent="0.3">
      <c r="A623" s="65"/>
      <c r="B623" s="70"/>
      <c r="C623" s="70"/>
      <c r="D623" s="71"/>
      <c r="E623" s="71"/>
      <c r="F623" s="71"/>
      <c r="G623" s="70"/>
      <c r="H623" s="70"/>
      <c r="I623" s="70"/>
      <c r="J623" s="70"/>
      <c r="K623" s="70"/>
      <c r="L623" s="70"/>
      <c r="M623" s="70"/>
      <c r="N623" s="194"/>
      <c r="O623" s="80"/>
      <c r="P623" s="75"/>
      <c r="Q623" s="75"/>
      <c r="R623" s="75"/>
      <c r="S623" s="75"/>
      <c r="T623" s="75"/>
      <c r="U623" s="75"/>
      <c r="V623" s="74"/>
      <c r="W623" s="74"/>
      <c r="X623" s="74"/>
      <c r="Y623" s="73"/>
      <c r="Z623" s="72"/>
      <c r="AA623" s="65"/>
      <c r="AB623" s="65"/>
      <c r="AC623" s="128"/>
      <c r="AD623" s="128"/>
      <c r="AE623" s="130"/>
      <c r="AF623" s="130"/>
      <c r="AG623" s="130"/>
      <c r="AH623" s="125"/>
      <c r="AI623" s="125"/>
      <c r="AJ623" s="125"/>
      <c r="AK623" s="125"/>
      <c r="AL623" s="125"/>
      <c r="AM623" s="125"/>
      <c r="AN623" s="125"/>
      <c r="AO623" s="66"/>
      <c r="AP623" s="125"/>
      <c r="AQ623" s="125"/>
      <c r="AR623" s="125"/>
      <c r="AS623" s="125"/>
      <c r="AT623" s="125"/>
      <c r="AU623" s="125"/>
      <c r="AV623" s="125"/>
      <c r="AW623" s="130"/>
      <c r="AX623" s="130"/>
      <c r="AY623" s="130"/>
      <c r="AZ623" s="128"/>
      <c r="BA623" s="128"/>
      <c r="BB623" s="65"/>
      <c r="BC623" s="65"/>
      <c r="BD623" s="128"/>
      <c r="BE623" s="128"/>
      <c r="BF623" s="130"/>
      <c r="BG623" s="130"/>
      <c r="BH623" s="130"/>
      <c r="BI623" s="125"/>
      <c r="BJ623" s="125"/>
      <c r="BK623" s="125"/>
      <c r="BL623" s="125"/>
      <c r="BM623" s="125"/>
      <c r="BN623" s="125"/>
      <c r="BO623" s="133"/>
      <c r="BP623" s="66"/>
      <c r="BQ623" s="132"/>
      <c r="BR623" s="125"/>
      <c r="BS623" s="125"/>
      <c r="BT623" s="125"/>
      <c r="BU623" s="125"/>
      <c r="BV623" s="125"/>
      <c r="BW623" s="125"/>
      <c r="BX623" s="130"/>
      <c r="BY623" s="130"/>
      <c r="BZ623" s="130"/>
      <c r="CA623" s="128"/>
      <c r="CB623" s="128"/>
    </row>
    <row r="624" spans="1:80" x14ac:dyDescent="0.3">
      <c r="A624" s="65"/>
      <c r="B624" s="70"/>
      <c r="C624" s="70"/>
      <c r="D624" s="71"/>
      <c r="E624" s="71"/>
      <c r="F624" s="71"/>
      <c r="G624" s="70"/>
      <c r="H624" s="70"/>
      <c r="I624" s="70"/>
      <c r="J624" s="70"/>
      <c r="K624" s="70"/>
      <c r="L624" s="70"/>
      <c r="M624" s="70"/>
      <c r="N624" s="194"/>
      <c r="O624" s="80"/>
      <c r="P624" s="75"/>
      <c r="Q624" s="75"/>
      <c r="R624" s="75"/>
      <c r="S624" s="75"/>
      <c r="T624" s="75"/>
      <c r="U624" s="75"/>
      <c r="V624" s="74"/>
      <c r="W624" s="74"/>
      <c r="X624" s="74"/>
      <c r="Y624" s="73"/>
      <c r="Z624" s="72"/>
    </row>
    <row r="625" spans="1:80" x14ac:dyDescent="0.3">
      <c r="A625" s="65"/>
      <c r="B625" s="70"/>
      <c r="C625" s="70"/>
      <c r="D625" s="71"/>
      <c r="E625" s="71"/>
      <c r="F625" s="71"/>
      <c r="G625" s="70"/>
      <c r="H625" s="70"/>
      <c r="I625" s="70"/>
      <c r="J625" s="70"/>
      <c r="K625" s="70"/>
      <c r="L625" s="70"/>
      <c r="M625" s="70"/>
      <c r="N625" s="194"/>
      <c r="O625" s="80"/>
      <c r="P625" s="75"/>
      <c r="Q625" s="75"/>
      <c r="R625" s="75"/>
      <c r="S625" s="75"/>
      <c r="T625" s="75"/>
      <c r="U625" s="75"/>
      <c r="V625" s="74"/>
      <c r="W625" s="74"/>
      <c r="X625" s="74"/>
      <c r="Y625" s="73"/>
      <c r="Z625" s="72"/>
      <c r="AA625" s="65"/>
      <c r="AB625" s="65"/>
      <c r="AC625" s="103"/>
      <c r="AD625" s="103"/>
      <c r="AE625" s="65"/>
      <c r="AF625" s="65"/>
      <c r="AG625" s="103"/>
      <c r="AH625" s="103"/>
      <c r="AI625" s="65"/>
      <c r="AJ625" s="65"/>
      <c r="AK625" s="103"/>
      <c r="AL625" s="103"/>
      <c r="AM625" s="65"/>
      <c r="AN625" s="103"/>
      <c r="AO625" s="103"/>
      <c r="AP625" s="103"/>
      <c r="AQ625" s="65"/>
      <c r="AR625" s="103"/>
      <c r="AS625" s="103"/>
      <c r="AT625" s="65"/>
      <c r="AU625" s="65"/>
      <c r="AV625" s="103"/>
      <c r="AW625" s="103"/>
      <c r="AX625" s="65"/>
      <c r="AY625" s="65"/>
      <c r="AZ625" s="103"/>
      <c r="BA625" s="103"/>
      <c r="BB625" s="65"/>
      <c r="BC625" s="65"/>
      <c r="BD625" s="103"/>
      <c r="BE625" s="103"/>
      <c r="BF625" s="65"/>
      <c r="BG625" s="65"/>
      <c r="BH625" s="103"/>
      <c r="BI625" s="103"/>
      <c r="BJ625" s="65"/>
      <c r="BK625" s="65"/>
      <c r="BL625" s="103"/>
      <c r="BM625" s="103"/>
      <c r="BN625" s="65"/>
      <c r="BO625" s="103"/>
      <c r="BP625" s="103"/>
      <c r="BQ625" s="103"/>
      <c r="BR625" s="65"/>
      <c r="BS625" s="103"/>
      <c r="BT625" s="103"/>
      <c r="BU625" s="65"/>
      <c r="BV625" s="65"/>
      <c r="BW625" s="103"/>
      <c r="BX625" s="103"/>
      <c r="BY625" s="65"/>
      <c r="BZ625" s="65"/>
      <c r="CA625" s="103"/>
      <c r="CB625" s="103"/>
    </row>
    <row r="626" spans="1:80" x14ac:dyDescent="0.3">
      <c r="A626" s="65"/>
      <c r="B626" s="70"/>
      <c r="C626" s="70"/>
      <c r="D626" s="71"/>
      <c r="E626" s="71"/>
      <c r="F626" s="71"/>
      <c r="G626" s="70"/>
      <c r="H626" s="70"/>
      <c r="I626" s="70"/>
      <c r="J626" s="70"/>
      <c r="K626" s="70"/>
      <c r="L626" s="70"/>
      <c r="M626" s="70"/>
      <c r="N626" s="194"/>
      <c r="O626" s="80"/>
      <c r="P626" s="75"/>
      <c r="Q626" s="75"/>
      <c r="R626" s="75"/>
      <c r="S626" s="75"/>
      <c r="T626" s="75"/>
      <c r="U626" s="75"/>
      <c r="V626" s="74"/>
      <c r="W626" s="74"/>
      <c r="X626" s="74"/>
      <c r="Y626" s="73"/>
      <c r="Z626" s="72"/>
      <c r="AA626" s="65"/>
      <c r="AB626" s="65"/>
      <c r="AC626" s="122"/>
      <c r="AD626" s="122"/>
      <c r="AE626" s="65"/>
      <c r="AF626" s="65"/>
      <c r="AG626" s="103"/>
      <c r="AH626" s="122"/>
      <c r="AI626" s="65"/>
      <c r="AJ626" s="65"/>
      <c r="AK626" s="90"/>
      <c r="AL626" s="90"/>
      <c r="AM626" s="65"/>
      <c r="AN626" s="122"/>
      <c r="AO626" s="122"/>
      <c r="AP626" s="122"/>
      <c r="AQ626" s="65"/>
      <c r="AR626" s="112"/>
      <c r="AS626" s="112"/>
      <c r="AT626" s="124"/>
      <c r="AU626" s="65"/>
      <c r="AV626" s="122"/>
      <c r="AW626" s="122"/>
      <c r="AX626" s="65"/>
      <c r="AY626" s="65"/>
      <c r="AZ626" s="122"/>
      <c r="BA626" s="122"/>
      <c r="BB626" s="65"/>
      <c r="BC626" s="65"/>
      <c r="BD626" s="122"/>
      <c r="BE626" s="122"/>
      <c r="BF626" s="65"/>
      <c r="BG626" s="65"/>
      <c r="BH626" s="103"/>
      <c r="BI626" s="122"/>
      <c r="BJ626" s="65"/>
      <c r="BK626" s="65"/>
      <c r="BL626" s="90"/>
      <c r="BM626" s="90"/>
      <c r="BN626" s="65"/>
      <c r="BO626" s="122"/>
      <c r="BP626" s="122"/>
      <c r="BQ626" s="122"/>
      <c r="BR626" s="65"/>
      <c r="BS626" s="112"/>
      <c r="BT626" s="112"/>
      <c r="BU626" s="124"/>
      <c r="BV626" s="65"/>
      <c r="BW626" s="122"/>
      <c r="BX626" s="122"/>
      <c r="BY626" s="65"/>
      <c r="BZ626" s="65"/>
      <c r="CA626" s="122"/>
      <c r="CB626" s="122"/>
    </row>
    <row r="627" spans="1:80" x14ac:dyDescent="0.3">
      <c r="A627" s="65"/>
      <c r="B627" s="70"/>
      <c r="C627" s="70"/>
      <c r="D627" s="71"/>
      <c r="E627" s="71"/>
      <c r="F627" s="71"/>
      <c r="G627" s="70"/>
      <c r="H627" s="70"/>
      <c r="I627" s="70"/>
      <c r="J627" s="70"/>
      <c r="K627" s="70"/>
      <c r="L627" s="70"/>
      <c r="M627" s="70"/>
      <c r="N627" s="194"/>
      <c r="O627" s="80"/>
      <c r="P627" s="75"/>
      <c r="Q627" s="75"/>
      <c r="R627" s="75"/>
      <c r="S627" s="75"/>
      <c r="T627" s="75"/>
      <c r="U627" s="75"/>
      <c r="V627" s="74"/>
      <c r="W627" s="74"/>
      <c r="X627" s="74"/>
      <c r="Y627" s="73"/>
      <c r="Z627" s="72"/>
      <c r="AA627" s="65"/>
      <c r="AB627" s="65"/>
      <c r="AC627" s="65"/>
      <c r="AD627" s="65"/>
      <c r="AE627" s="65"/>
      <c r="AF627" s="65"/>
      <c r="AG627" s="65"/>
      <c r="AH627" s="65"/>
      <c r="AI627" s="65"/>
      <c r="AJ627" s="65"/>
      <c r="AK627" s="65"/>
      <c r="AL627" s="65"/>
      <c r="AM627" s="65"/>
      <c r="AN627" s="125"/>
      <c r="AO627" s="66"/>
      <c r="AP627" s="125"/>
      <c r="AQ627" s="65"/>
      <c r="AR627" s="65"/>
      <c r="AS627" s="65"/>
      <c r="AT627" s="65"/>
      <c r="AU627" s="65"/>
      <c r="AV627" s="65"/>
      <c r="AW627" s="65"/>
      <c r="AX627" s="65"/>
      <c r="AY627" s="65"/>
      <c r="AZ627" s="65"/>
      <c r="BA627" s="65"/>
      <c r="BB627" s="65"/>
      <c r="BC627" s="65"/>
      <c r="BD627" s="65"/>
      <c r="BE627" s="65"/>
      <c r="BF627" s="65"/>
      <c r="BG627" s="65"/>
      <c r="BH627" s="65"/>
      <c r="BI627" s="65"/>
      <c r="BJ627" s="65"/>
      <c r="BK627" s="65"/>
      <c r="BL627" s="65"/>
      <c r="BM627" s="65"/>
      <c r="BN627" s="65"/>
      <c r="BO627" s="65"/>
      <c r="BP627" s="66"/>
      <c r="BQ627" s="65"/>
      <c r="BR627" s="65"/>
      <c r="BS627" s="65"/>
      <c r="BT627" s="65"/>
      <c r="BU627" s="65"/>
      <c r="BV627" s="65"/>
      <c r="BW627" s="65"/>
      <c r="BX627" s="65"/>
      <c r="BY627" s="65"/>
      <c r="BZ627" s="65"/>
      <c r="CA627" s="65"/>
      <c r="CB627" s="65"/>
    </row>
    <row r="628" spans="1:80" x14ac:dyDescent="0.3">
      <c r="A628" s="65"/>
      <c r="B628" s="70"/>
      <c r="C628" s="70"/>
      <c r="D628" s="71"/>
      <c r="E628" s="71"/>
      <c r="F628" s="71"/>
      <c r="G628" s="70"/>
      <c r="H628" s="70"/>
      <c r="I628" s="70"/>
      <c r="J628" s="70"/>
      <c r="K628" s="70"/>
      <c r="L628" s="70"/>
      <c r="M628" s="70"/>
      <c r="N628" s="194"/>
      <c r="O628" s="80"/>
      <c r="P628" s="75"/>
      <c r="Q628" s="75"/>
      <c r="R628" s="75"/>
      <c r="S628" s="75"/>
      <c r="T628" s="75"/>
      <c r="U628" s="75"/>
      <c r="V628" s="74"/>
      <c r="W628" s="74"/>
      <c r="X628" s="74"/>
      <c r="Y628" s="73"/>
      <c r="Z628" s="72"/>
      <c r="AA628" s="65"/>
      <c r="AB628" s="65"/>
      <c r="AC628" s="65"/>
      <c r="AD628" s="65"/>
      <c r="AE628" s="65"/>
      <c r="AF628" s="65"/>
      <c r="AG628" s="65"/>
      <c r="AH628" s="65"/>
      <c r="AI628" s="65"/>
      <c r="AJ628" s="65"/>
      <c r="AK628" s="65"/>
      <c r="AL628" s="65"/>
      <c r="AM628" s="65"/>
      <c r="AN628" s="125"/>
      <c r="AO628" s="66"/>
      <c r="AP628" s="125"/>
      <c r="AQ628" s="65"/>
      <c r="AR628" s="65"/>
      <c r="AS628" s="65"/>
      <c r="AT628" s="65"/>
      <c r="AU628" s="65"/>
      <c r="AV628" s="65"/>
      <c r="AW628" s="65"/>
      <c r="AX628" s="65"/>
      <c r="AY628" s="65"/>
      <c r="AZ628" s="65"/>
      <c r="BA628" s="65"/>
      <c r="BB628" s="65"/>
      <c r="BC628" s="65"/>
      <c r="BD628" s="65"/>
      <c r="BE628" s="65"/>
      <c r="BF628" s="65"/>
      <c r="BG628" s="65"/>
      <c r="BH628" s="65"/>
      <c r="BI628" s="65"/>
      <c r="BJ628" s="65"/>
      <c r="BK628" s="65"/>
      <c r="BL628" s="65"/>
      <c r="BM628" s="65"/>
      <c r="BN628" s="65"/>
      <c r="BO628" s="65"/>
      <c r="BP628" s="66"/>
      <c r="BQ628" s="65"/>
      <c r="BR628" s="65"/>
      <c r="BS628" s="65"/>
      <c r="BT628" s="65"/>
      <c r="BU628" s="65"/>
      <c r="BV628" s="65"/>
      <c r="BW628" s="65"/>
      <c r="BX628" s="65"/>
      <c r="BY628" s="65"/>
      <c r="BZ628" s="65"/>
      <c r="CA628" s="65"/>
      <c r="CB628" s="65"/>
    </row>
    <row r="629" spans="1:80" x14ac:dyDescent="0.3">
      <c r="A629" s="65"/>
      <c r="B629" s="70"/>
      <c r="C629" s="70"/>
      <c r="D629" s="71"/>
      <c r="E629" s="71"/>
      <c r="F629" s="71"/>
      <c r="G629" s="70"/>
      <c r="H629" s="70"/>
      <c r="I629" s="70"/>
      <c r="J629" s="70"/>
      <c r="K629" s="70"/>
      <c r="L629" s="70"/>
      <c r="M629" s="70"/>
      <c r="N629" s="194"/>
      <c r="O629" s="80"/>
      <c r="P629" s="75"/>
      <c r="Q629" s="75"/>
      <c r="R629" s="75"/>
      <c r="S629" s="75"/>
      <c r="T629" s="75"/>
      <c r="U629" s="75"/>
      <c r="V629" s="74"/>
      <c r="W629" s="74"/>
      <c r="X629" s="74"/>
      <c r="Y629" s="73"/>
      <c r="Z629" s="72"/>
      <c r="AA629" s="65"/>
      <c r="AB629" s="65"/>
      <c r="AC629" s="82"/>
      <c r="AD629" s="82"/>
      <c r="AE629" s="82"/>
      <c r="AF629" s="82"/>
      <c r="AG629" s="82"/>
      <c r="AH629" s="82"/>
      <c r="AI629" s="82"/>
      <c r="AJ629" s="82"/>
      <c r="AK629" s="82"/>
      <c r="AL629" s="82"/>
      <c r="AM629" s="82"/>
      <c r="AN629" s="114"/>
      <c r="AO629" s="82"/>
      <c r="AP629" s="114"/>
      <c r="AQ629" s="82"/>
      <c r="AR629" s="82"/>
      <c r="AS629" s="82"/>
      <c r="AT629" s="82"/>
      <c r="AU629" s="82"/>
      <c r="AV629" s="82"/>
      <c r="AW629" s="82"/>
      <c r="AX629" s="82"/>
      <c r="AY629" s="82"/>
      <c r="AZ629" s="82"/>
      <c r="BA629" s="82"/>
      <c r="BB629" s="65"/>
      <c r="BC629" s="65"/>
      <c r="BD629" s="82"/>
      <c r="BE629" s="82"/>
      <c r="BF629" s="82"/>
      <c r="BG629" s="82"/>
      <c r="BH629" s="82"/>
      <c r="BI629" s="82"/>
      <c r="BJ629" s="82"/>
      <c r="BK629" s="82"/>
      <c r="BL629" s="82"/>
      <c r="BM629" s="82"/>
      <c r="BN629" s="82"/>
      <c r="BO629" s="82"/>
      <c r="BP629" s="82"/>
      <c r="BQ629" s="82"/>
      <c r="BR629" s="82"/>
      <c r="BS629" s="82"/>
      <c r="BT629" s="82"/>
      <c r="BU629" s="82"/>
      <c r="BV629" s="82"/>
      <c r="BW629" s="82"/>
      <c r="BX629" s="82"/>
      <c r="BY629" s="82"/>
      <c r="BZ629" s="82"/>
      <c r="CA629" s="82"/>
      <c r="CB629" s="82"/>
    </row>
    <row r="630" spans="1:80" x14ac:dyDescent="0.3">
      <c r="A630" s="65"/>
      <c r="B630" s="70"/>
      <c r="C630" s="70"/>
      <c r="D630" s="71"/>
      <c r="E630" s="71"/>
      <c r="F630" s="71"/>
      <c r="G630" s="70"/>
      <c r="H630" s="70"/>
      <c r="I630" s="70"/>
      <c r="J630" s="70"/>
      <c r="K630" s="70"/>
      <c r="L630" s="70"/>
      <c r="M630" s="70"/>
      <c r="N630" s="194"/>
      <c r="O630" s="80"/>
      <c r="P630" s="75"/>
      <c r="Q630" s="75"/>
      <c r="R630" s="75"/>
      <c r="S630" s="75"/>
      <c r="T630" s="75"/>
      <c r="U630" s="75"/>
      <c r="V630" s="74"/>
      <c r="W630" s="74"/>
      <c r="X630" s="74"/>
      <c r="Y630" s="73"/>
      <c r="Z630" s="72"/>
      <c r="AA630" s="65"/>
      <c r="AB630" s="65"/>
      <c r="AC630" s="125"/>
      <c r="AD630" s="125"/>
      <c r="AE630" s="126"/>
      <c r="AF630" s="126"/>
      <c r="AG630" s="126"/>
      <c r="AH630" s="125"/>
      <c r="AI630" s="125"/>
      <c r="AJ630" s="125"/>
      <c r="AK630" s="125"/>
      <c r="AL630" s="125"/>
      <c r="AM630" s="125"/>
      <c r="AN630" s="125"/>
      <c r="AO630" s="66"/>
      <c r="AP630" s="125"/>
      <c r="AQ630" s="125"/>
      <c r="AR630" s="125"/>
      <c r="AS630" s="125"/>
      <c r="AT630" s="125"/>
      <c r="AU630" s="125"/>
      <c r="AV630" s="125"/>
      <c r="AW630" s="126"/>
      <c r="AX630" s="126"/>
      <c r="AY630" s="126"/>
      <c r="AZ630" s="127"/>
      <c r="BA630" s="128"/>
      <c r="BB630" s="65"/>
      <c r="BC630" s="65"/>
      <c r="BD630" s="125"/>
      <c r="BE630" s="125"/>
      <c r="BF630" s="126"/>
      <c r="BG630" s="126"/>
      <c r="BH630" s="126"/>
      <c r="BI630" s="125"/>
      <c r="BJ630" s="125"/>
      <c r="BK630" s="125"/>
      <c r="BL630" s="125"/>
      <c r="BM630" s="125"/>
      <c r="BN630" s="125"/>
      <c r="BO630" s="129"/>
      <c r="BP630" s="66"/>
      <c r="BQ630" s="129"/>
      <c r="BR630" s="125"/>
      <c r="BS630" s="125"/>
      <c r="BT630" s="125"/>
      <c r="BU630" s="125"/>
      <c r="BV630" s="125"/>
      <c r="BW630" s="125"/>
      <c r="BX630" s="126"/>
      <c r="BY630" s="126"/>
      <c r="BZ630" s="126"/>
      <c r="CA630" s="127"/>
      <c r="CB630" s="128"/>
    </row>
    <row r="631" spans="1:80" x14ac:dyDescent="0.3">
      <c r="A631" s="65"/>
      <c r="B631" s="70"/>
      <c r="C631" s="70"/>
      <c r="D631" s="71"/>
      <c r="E631" s="71"/>
      <c r="F631" s="71"/>
      <c r="G631" s="70"/>
      <c r="H631" s="70"/>
      <c r="I631" s="70"/>
      <c r="J631" s="70"/>
      <c r="K631" s="70"/>
      <c r="L631" s="70"/>
      <c r="M631" s="70"/>
      <c r="N631" s="194"/>
      <c r="O631" s="80"/>
      <c r="P631" s="75"/>
      <c r="Q631" s="75"/>
      <c r="R631" s="75"/>
      <c r="S631" s="75"/>
      <c r="T631" s="75"/>
      <c r="U631" s="75"/>
      <c r="V631" s="74"/>
      <c r="W631" s="74"/>
      <c r="X631" s="74"/>
      <c r="Y631" s="73"/>
      <c r="Z631" s="72"/>
      <c r="AA631" s="65"/>
      <c r="AB631" s="65"/>
      <c r="AC631" s="125"/>
      <c r="AD631" s="125"/>
      <c r="AE631" s="126"/>
      <c r="AF631" s="126"/>
      <c r="AG631" s="126"/>
      <c r="AH631" s="125"/>
      <c r="AI631" s="125"/>
      <c r="AJ631" s="125"/>
      <c r="AK631" s="125"/>
      <c r="AL631" s="125"/>
      <c r="AM631" s="125"/>
      <c r="AN631" s="125"/>
      <c r="AO631" s="66"/>
      <c r="AP631" s="125"/>
      <c r="AQ631" s="125"/>
      <c r="AR631" s="125"/>
      <c r="AS631" s="125"/>
      <c r="AT631" s="125"/>
      <c r="AU631" s="125"/>
      <c r="AV631" s="125"/>
      <c r="AW631" s="126"/>
      <c r="AX631" s="126"/>
      <c r="AY631" s="126"/>
      <c r="AZ631" s="127"/>
      <c r="BA631" s="128"/>
      <c r="BB631" s="65"/>
      <c r="BC631" s="65"/>
      <c r="BD631" s="125"/>
      <c r="BE631" s="125"/>
      <c r="BF631" s="126"/>
      <c r="BG631" s="126"/>
      <c r="BH631" s="126"/>
      <c r="BI631" s="125"/>
      <c r="BJ631" s="125"/>
      <c r="BK631" s="125"/>
      <c r="BL631" s="125"/>
      <c r="BM631" s="125"/>
      <c r="BN631" s="125"/>
      <c r="BO631" s="129"/>
      <c r="BP631" s="66"/>
      <c r="BQ631" s="129"/>
      <c r="BR631" s="125"/>
      <c r="BS631" s="125"/>
      <c r="BT631" s="125"/>
      <c r="BU631" s="125"/>
      <c r="BV631" s="125"/>
      <c r="BW631" s="125"/>
      <c r="BX631" s="126"/>
      <c r="BY631" s="126"/>
      <c r="BZ631" s="126"/>
      <c r="CA631" s="127"/>
      <c r="CB631" s="128"/>
    </row>
    <row r="632" spans="1:80" x14ac:dyDescent="0.3">
      <c r="A632" s="65"/>
      <c r="B632" s="70"/>
      <c r="C632" s="70"/>
      <c r="D632" s="71"/>
      <c r="E632" s="71"/>
      <c r="F632" s="71"/>
      <c r="G632" s="70"/>
      <c r="H632" s="70"/>
      <c r="I632" s="70"/>
      <c r="J632" s="70"/>
      <c r="K632" s="70"/>
      <c r="L632" s="70"/>
      <c r="M632" s="70"/>
      <c r="N632" s="194"/>
      <c r="O632" s="80"/>
      <c r="P632" s="75"/>
      <c r="Q632" s="75"/>
      <c r="R632" s="75"/>
      <c r="S632" s="75"/>
      <c r="T632" s="75"/>
      <c r="U632" s="75"/>
      <c r="V632" s="74"/>
      <c r="W632" s="74"/>
      <c r="X632" s="74"/>
      <c r="Y632" s="73"/>
      <c r="Z632" s="72"/>
      <c r="AA632" s="65"/>
      <c r="AB632" s="65"/>
      <c r="AC632" s="125"/>
      <c r="AD632" s="125"/>
      <c r="AE632" s="126"/>
      <c r="AF632" s="126"/>
      <c r="AG632" s="126"/>
      <c r="AH632" s="125"/>
      <c r="AI632" s="125"/>
      <c r="AJ632" s="125"/>
      <c r="AK632" s="125"/>
      <c r="AL632" s="125"/>
      <c r="AM632" s="125"/>
      <c r="AN632" s="125"/>
      <c r="AO632" s="66"/>
      <c r="AP632" s="125"/>
      <c r="AQ632" s="125"/>
      <c r="AR632" s="125"/>
      <c r="AS632" s="125"/>
      <c r="AT632" s="125"/>
      <c r="AU632" s="125"/>
      <c r="AV632" s="125"/>
      <c r="AW632" s="126"/>
      <c r="AX632" s="126"/>
      <c r="AY632" s="126"/>
      <c r="AZ632" s="127"/>
      <c r="BA632" s="128"/>
      <c r="BB632" s="65"/>
      <c r="BC632" s="65"/>
      <c r="BD632" s="125"/>
      <c r="BE632" s="125"/>
      <c r="BF632" s="126"/>
      <c r="BG632" s="126"/>
      <c r="BH632" s="126"/>
      <c r="BI632" s="125"/>
      <c r="BJ632" s="125"/>
      <c r="BK632" s="125"/>
      <c r="BL632" s="125"/>
      <c r="BM632" s="125"/>
      <c r="BN632" s="125"/>
      <c r="BO632" s="129"/>
      <c r="BP632" s="66"/>
      <c r="BQ632" s="129"/>
      <c r="BR632" s="125"/>
      <c r="BS632" s="125"/>
      <c r="BT632" s="125"/>
      <c r="BU632" s="125"/>
      <c r="BV632" s="125"/>
      <c r="BW632" s="125"/>
      <c r="BX632" s="126"/>
      <c r="BY632" s="126"/>
      <c r="BZ632" s="126"/>
      <c r="CA632" s="127"/>
      <c r="CB632" s="128"/>
    </row>
    <row r="633" spans="1:80" x14ac:dyDescent="0.3">
      <c r="A633" s="65"/>
      <c r="B633" s="70"/>
      <c r="C633" s="70"/>
      <c r="D633" s="71"/>
      <c r="E633" s="71"/>
      <c r="F633" s="71"/>
      <c r="G633" s="70"/>
      <c r="H633" s="70"/>
      <c r="I633" s="70"/>
      <c r="J633" s="70"/>
      <c r="K633" s="70"/>
      <c r="L633" s="70"/>
      <c r="M633" s="70"/>
      <c r="N633" s="194"/>
      <c r="O633" s="80"/>
      <c r="P633" s="75"/>
      <c r="Q633" s="75"/>
      <c r="R633" s="75"/>
      <c r="S633" s="75"/>
      <c r="T633" s="75"/>
      <c r="U633" s="75"/>
      <c r="V633" s="74"/>
      <c r="W633" s="74"/>
      <c r="X633" s="74"/>
      <c r="Y633" s="73"/>
      <c r="Z633" s="72"/>
      <c r="AA633" s="65"/>
      <c r="AB633" s="65"/>
      <c r="AC633" s="125"/>
      <c r="AD633" s="125"/>
      <c r="AE633" s="126"/>
      <c r="AF633" s="126"/>
      <c r="AG633" s="126"/>
      <c r="AH633" s="125"/>
      <c r="AI633" s="125"/>
      <c r="AJ633" s="125"/>
      <c r="AK633" s="125"/>
      <c r="AL633" s="125"/>
      <c r="AM633" s="125"/>
      <c r="AN633" s="125"/>
      <c r="AO633" s="66"/>
      <c r="AP633" s="125"/>
      <c r="AQ633" s="125"/>
      <c r="AR633" s="125"/>
      <c r="AS633" s="125"/>
      <c r="AT633" s="125"/>
      <c r="AU633" s="125"/>
      <c r="AV633" s="125"/>
      <c r="AW633" s="126"/>
      <c r="AX633" s="126"/>
      <c r="AY633" s="126"/>
      <c r="AZ633" s="127"/>
      <c r="BA633" s="128"/>
      <c r="BB633" s="65"/>
      <c r="BC633" s="65"/>
      <c r="BD633" s="125"/>
      <c r="BE633" s="125"/>
      <c r="BF633" s="126"/>
      <c r="BG633" s="126"/>
      <c r="BH633" s="126"/>
      <c r="BI633" s="125"/>
      <c r="BJ633" s="125"/>
      <c r="BK633" s="125"/>
      <c r="BL633" s="125"/>
      <c r="BM633" s="125"/>
      <c r="BN633" s="125"/>
      <c r="BO633" s="129"/>
      <c r="BP633" s="66"/>
      <c r="BQ633" s="129"/>
      <c r="BR633" s="125"/>
      <c r="BS633" s="125"/>
      <c r="BT633" s="125"/>
      <c r="BU633" s="125"/>
      <c r="BV633" s="125"/>
      <c r="BW633" s="125"/>
      <c r="BX633" s="126"/>
      <c r="BY633" s="126"/>
      <c r="BZ633" s="126"/>
      <c r="CA633" s="127"/>
      <c r="CB633" s="128"/>
    </row>
    <row r="634" spans="1:80" x14ac:dyDescent="0.3">
      <c r="A634" s="65"/>
      <c r="B634" s="70"/>
      <c r="C634" s="70"/>
      <c r="D634" s="71"/>
      <c r="E634" s="71"/>
      <c r="F634" s="71"/>
      <c r="G634" s="70"/>
      <c r="H634" s="70"/>
      <c r="I634" s="70"/>
      <c r="J634" s="70"/>
      <c r="K634" s="70"/>
      <c r="L634" s="70"/>
      <c r="M634" s="70"/>
      <c r="N634" s="194"/>
      <c r="O634" s="80"/>
      <c r="P634" s="75"/>
      <c r="Q634" s="75"/>
      <c r="R634" s="75"/>
      <c r="S634" s="75"/>
      <c r="T634" s="75"/>
      <c r="U634" s="75"/>
      <c r="V634" s="74"/>
      <c r="W634" s="74"/>
      <c r="X634" s="74"/>
      <c r="Y634" s="73"/>
      <c r="Z634" s="72"/>
      <c r="AA634" s="65"/>
      <c r="AB634" s="65"/>
      <c r="AC634" s="125"/>
      <c r="AD634" s="125"/>
      <c r="AE634" s="126"/>
      <c r="AF634" s="126"/>
      <c r="AG634" s="126"/>
      <c r="AH634" s="125"/>
      <c r="AI634" s="125"/>
      <c r="AJ634" s="125"/>
      <c r="AK634" s="125"/>
      <c r="AL634" s="125"/>
      <c r="AM634" s="125"/>
      <c r="AN634" s="125"/>
      <c r="AO634" s="66"/>
      <c r="AP634" s="125"/>
      <c r="AQ634" s="125"/>
      <c r="AR634" s="125"/>
      <c r="AS634" s="125"/>
      <c r="AT634" s="125"/>
      <c r="AU634" s="125"/>
      <c r="AV634" s="125"/>
      <c r="AW634" s="126"/>
      <c r="AX634" s="126"/>
      <c r="AY634" s="126"/>
      <c r="AZ634" s="127"/>
      <c r="BA634" s="128"/>
      <c r="BB634" s="65"/>
      <c r="BC634" s="65"/>
      <c r="BD634" s="125"/>
      <c r="BE634" s="125"/>
      <c r="BF634" s="126"/>
      <c r="BG634" s="126"/>
      <c r="BH634" s="126"/>
      <c r="BI634" s="125"/>
      <c r="BJ634" s="125"/>
      <c r="BK634" s="125"/>
      <c r="BL634" s="125"/>
      <c r="BM634" s="125"/>
      <c r="BN634" s="125"/>
      <c r="BO634" s="129"/>
      <c r="BP634" s="66"/>
      <c r="BQ634" s="129"/>
      <c r="BR634" s="125"/>
      <c r="BS634" s="125"/>
      <c r="BT634" s="125"/>
      <c r="BU634" s="125"/>
      <c r="BV634" s="125"/>
      <c r="BW634" s="125"/>
      <c r="BX634" s="126"/>
      <c r="BY634" s="126"/>
      <c r="BZ634" s="126"/>
      <c r="CA634" s="127"/>
      <c r="CB634" s="128"/>
    </row>
    <row r="635" spans="1:80" x14ac:dyDescent="0.3">
      <c r="A635" s="65"/>
      <c r="B635" s="70"/>
      <c r="C635" s="70"/>
      <c r="D635" s="71"/>
      <c r="E635" s="71"/>
      <c r="F635" s="71"/>
      <c r="G635" s="70"/>
      <c r="H635" s="70"/>
      <c r="I635" s="70"/>
      <c r="J635" s="70"/>
      <c r="K635" s="70"/>
      <c r="L635" s="70"/>
      <c r="M635" s="70"/>
      <c r="N635" s="194"/>
      <c r="O635" s="80"/>
      <c r="P635" s="75"/>
      <c r="Q635" s="75"/>
      <c r="R635" s="75"/>
      <c r="S635" s="75"/>
      <c r="T635" s="75"/>
      <c r="U635" s="75"/>
      <c r="V635" s="74"/>
      <c r="W635" s="74"/>
      <c r="X635" s="74"/>
      <c r="Y635" s="73"/>
      <c r="Z635" s="72"/>
      <c r="AA635" s="65"/>
      <c r="AB635" s="65"/>
      <c r="AC635" s="125"/>
      <c r="AD635" s="125"/>
      <c r="AE635" s="126"/>
      <c r="AF635" s="126"/>
      <c r="AG635" s="126"/>
      <c r="AH635" s="125"/>
      <c r="AI635" s="125"/>
      <c r="AJ635" s="125"/>
      <c r="AK635" s="125"/>
      <c r="AL635" s="125"/>
      <c r="AM635" s="125"/>
      <c r="AN635" s="125"/>
      <c r="AO635" s="66"/>
      <c r="AP635" s="125"/>
      <c r="AQ635" s="125"/>
      <c r="AR635" s="125"/>
      <c r="AS635" s="125"/>
      <c r="AT635" s="125"/>
      <c r="AU635" s="125"/>
      <c r="AV635" s="125"/>
      <c r="AW635" s="126"/>
      <c r="AX635" s="126"/>
      <c r="AY635" s="126"/>
      <c r="AZ635" s="127"/>
      <c r="BA635" s="128"/>
      <c r="BB635" s="65"/>
      <c r="BC635" s="65"/>
      <c r="BD635" s="125"/>
      <c r="BE635" s="125"/>
      <c r="BF635" s="126"/>
      <c r="BG635" s="126"/>
      <c r="BH635" s="126"/>
      <c r="BI635" s="125"/>
      <c r="BJ635" s="125"/>
      <c r="BK635" s="125"/>
      <c r="BL635" s="125"/>
      <c r="BM635" s="125"/>
      <c r="BN635" s="125"/>
      <c r="BO635" s="129"/>
      <c r="BP635" s="66"/>
      <c r="BQ635" s="129"/>
      <c r="BR635" s="125"/>
      <c r="BS635" s="125"/>
      <c r="BT635" s="125"/>
      <c r="BU635" s="125"/>
      <c r="BV635" s="125"/>
      <c r="BW635" s="125"/>
      <c r="BX635" s="126"/>
      <c r="BY635" s="126"/>
      <c r="BZ635" s="126"/>
      <c r="CA635" s="127"/>
      <c r="CB635" s="128"/>
    </row>
    <row r="636" spans="1:80" x14ac:dyDescent="0.3">
      <c r="A636" s="65"/>
      <c r="B636" s="70"/>
      <c r="C636" s="70"/>
      <c r="D636" s="71"/>
      <c r="E636" s="71"/>
      <c r="F636" s="71"/>
      <c r="G636" s="70"/>
      <c r="H636" s="70"/>
      <c r="I636" s="70"/>
      <c r="J636" s="70"/>
      <c r="K636" s="70"/>
      <c r="L636" s="70"/>
      <c r="M636" s="70"/>
      <c r="N636" s="194"/>
      <c r="O636" s="80"/>
      <c r="P636" s="75"/>
      <c r="Q636" s="75"/>
      <c r="R636" s="75"/>
      <c r="S636" s="75"/>
      <c r="T636" s="75"/>
      <c r="U636" s="75"/>
      <c r="V636" s="74"/>
      <c r="W636" s="74"/>
      <c r="X636" s="74"/>
      <c r="Y636" s="73"/>
      <c r="Z636" s="72"/>
      <c r="AA636" s="65"/>
      <c r="AB636" s="65"/>
      <c r="AC636" s="125"/>
      <c r="AD636" s="125"/>
      <c r="AE636" s="126"/>
      <c r="AF636" s="126"/>
      <c r="AG636" s="126"/>
      <c r="AH636" s="125"/>
      <c r="AI636" s="125"/>
      <c r="AJ636" s="125"/>
      <c r="AK636" s="125"/>
      <c r="AL636" s="125"/>
      <c r="AM636" s="125"/>
      <c r="AN636" s="125"/>
      <c r="AO636" s="66"/>
      <c r="AP636" s="125"/>
      <c r="AQ636" s="125"/>
      <c r="AR636" s="125"/>
      <c r="AS636" s="125"/>
      <c r="AT636" s="125"/>
      <c r="AU636" s="125"/>
      <c r="AV636" s="125"/>
      <c r="AW636" s="126"/>
      <c r="AX636" s="126"/>
      <c r="AY636" s="126"/>
      <c r="AZ636" s="127"/>
      <c r="BA636" s="128"/>
      <c r="BB636" s="65"/>
      <c r="BC636" s="65"/>
      <c r="BD636" s="125"/>
      <c r="BE636" s="125"/>
      <c r="BF636" s="126"/>
      <c r="BG636" s="126"/>
      <c r="BH636" s="126"/>
      <c r="BI636" s="125"/>
      <c r="BJ636" s="125"/>
      <c r="BK636" s="125"/>
      <c r="BL636" s="125"/>
      <c r="BM636" s="125"/>
      <c r="BN636" s="125"/>
      <c r="BO636" s="129"/>
      <c r="BP636" s="66"/>
      <c r="BQ636" s="129"/>
      <c r="BR636" s="125"/>
      <c r="BS636" s="125"/>
      <c r="BT636" s="125"/>
      <c r="BU636" s="125"/>
      <c r="BV636" s="125"/>
      <c r="BW636" s="125"/>
      <c r="BX636" s="126"/>
      <c r="BY636" s="126"/>
      <c r="BZ636" s="126"/>
      <c r="CA636" s="127"/>
      <c r="CB636" s="128"/>
    </row>
    <row r="637" spans="1:80" x14ac:dyDescent="0.3">
      <c r="A637" s="65"/>
      <c r="B637" s="70"/>
      <c r="C637" s="70"/>
      <c r="D637" s="71"/>
      <c r="E637" s="71"/>
      <c r="F637" s="71"/>
      <c r="G637" s="70"/>
      <c r="H637" s="70"/>
      <c r="I637" s="70"/>
      <c r="J637" s="70"/>
      <c r="K637" s="70"/>
      <c r="L637" s="70"/>
      <c r="M637" s="70"/>
      <c r="N637" s="194"/>
      <c r="O637" s="80"/>
      <c r="P637" s="75"/>
      <c r="Q637" s="75"/>
      <c r="R637" s="75"/>
      <c r="S637" s="75"/>
      <c r="T637" s="75"/>
      <c r="U637" s="75"/>
      <c r="V637" s="74"/>
      <c r="W637" s="74"/>
      <c r="X637" s="74"/>
      <c r="Y637" s="73"/>
      <c r="Z637" s="72"/>
      <c r="AA637" s="65"/>
      <c r="AB637" s="65"/>
      <c r="AC637" s="125"/>
      <c r="AD637" s="125"/>
      <c r="AE637" s="126"/>
      <c r="AF637" s="126"/>
      <c r="AG637" s="126"/>
      <c r="AH637" s="125"/>
      <c r="AI637" s="125"/>
      <c r="AJ637" s="125"/>
      <c r="AK637" s="125"/>
      <c r="AL637" s="125"/>
      <c r="AM637" s="125"/>
      <c r="AN637" s="125"/>
      <c r="AO637" s="66"/>
      <c r="AP637" s="125"/>
      <c r="AQ637" s="125"/>
      <c r="AR637" s="125"/>
      <c r="AS637" s="125"/>
      <c r="AT637" s="125"/>
      <c r="AU637" s="125"/>
      <c r="AV637" s="125"/>
      <c r="AW637" s="126"/>
      <c r="AX637" s="126"/>
      <c r="AY637" s="126"/>
      <c r="AZ637" s="127"/>
      <c r="BA637" s="128"/>
      <c r="BB637" s="65"/>
      <c r="BC637" s="65"/>
      <c r="BD637" s="125"/>
      <c r="BE637" s="125"/>
      <c r="BF637" s="126"/>
      <c r="BG637" s="126"/>
      <c r="BH637" s="126"/>
      <c r="BI637" s="125"/>
      <c r="BJ637" s="125"/>
      <c r="BK637" s="125"/>
      <c r="BL637" s="125"/>
      <c r="BM637" s="125"/>
      <c r="BN637" s="125"/>
      <c r="BO637" s="129"/>
      <c r="BP637" s="66"/>
      <c r="BQ637" s="129"/>
      <c r="BR637" s="125"/>
      <c r="BS637" s="125"/>
      <c r="BT637" s="125"/>
      <c r="BU637" s="125"/>
      <c r="BV637" s="125"/>
      <c r="BW637" s="125"/>
      <c r="BX637" s="126"/>
      <c r="BY637" s="126"/>
      <c r="BZ637" s="126"/>
      <c r="CA637" s="127"/>
      <c r="CB637" s="128"/>
    </row>
    <row r="638" spans="1:80" x14ac:dyDescent="0.3">
      <c r="A638" s="65"/>
      <c r="B638" s="70"/>
      <c r="C638" s="70"/>
      <c r="D638" s="71"/>
      <c r="E638" s="71"/>
      <c r="F638" s="71"/>
      <c r="G638" s="70"/>
      <c r="H638" s="70"/>
      <c r="I638" s="70"/>
      <c r="J638" s="70"/>
      <c r="K638" s="70"/>
      <c r="L638" s="70"/>
      <c r="M638" s="70"/>
      <c r="N638" s="195"/>
      <c r="O638" s="70"/>
      <c r="P638" s="70"/>
      <c r="Q638" s="70"/>
      <c r="R638" s="70"/>
      <c r="S638" s="70"/>
      <c r="T638" s="70"/>
      <c r="U638" s="70"/>
      <c r="V638" s="71"/>
      <c r="W638" s="71"/>
      <c r="X638" s="71"/>
      <c r="Y638" s="70"/>
      <c r="Z638" s="70"/>
      <c r="AA638" s="65"/>
      <c r="AB638" s="65"/>
      <c r="AC638" s="125"/>
      <c r="AD638" s="125"/>
      <c r="AE638" s="126"/>
      <c r="AF638" s="126"/>
      <c r="AG638" s="126"/>
      <c r="AH638" s="125"/>
      <c r="AI638" s="125"/>
      <c r="AJ638" s="125"/>
      <c r="AK638" s="125"/>
      <c r="AL638" s="125"/>
      <c r="AM638" s="125"/>
      <c r="AN638" s="125"/>
      <c r="AO638" s="66"/>
      <c r="AP638" s="125"/>
      <c r="AQ638" s="125"/>
      <c r="AR638" s="125"/>
      <c r="AS638" s="125"/>
      <c r="AT638" s="125"/>
      <c r="AU638" s="125"/>
      <c r="AV638" s="125"/>
      <c r="AW638" s="126"/>
      <c r="AX638" s="126"/>
      <c r="AY638" s="126"/>
      <c r="AZ638" s="127"/>
      <c r="BA638" s="128"/>
      <c r="BB638" s="65"/>
      <c r="BC638" s="65"/>
      <c r="BD638" s="125"/>
      <c r="BE638" s="125"/>
      <c r="BF638" s="126"/>
      <c r="BG638" s="126"/>
      <c r="BH638" s="126"/>
      <c r="BI638" s="125"/>
      <c r="BJ638" s="125"/>
      <c r="BK638" s="125"/>
      <c r="BL638" s="125"/>
      <c r="BM638" s="125"/>
      <c r="BN638" s="125"/>
      <c r="BO638" s="129"/>
      <c r="BP638" s="66"/>
      <c r="BQ638" s="129"/>
      <c r="BR638" s="125"/>
      <c r="BS638" s="125"/>
      <c r="BT638" s="125"/>
      <c r="BU638" s="125"/>
      <c r="BV638" s="125"/>
      <c r="BW638" s="125"/>
      <c r="BX638" s="126"/>
      <c r="BY638" s="126"/>
      <c r="BZ638" s="126"/>
      <c r="CA638" s="127"/>
      <c r="CB638" s="128"/>
    </row>
    <row r="639" spans="1:80" x14ac:dyDescent="0.3">
      <c r="A639" s="65"/>
      <c r="B639" s="72"/>
      <c r="C639" s="73"/>
      <c r="D639" s="74"/>
      <c r="E639" s="74"/>
      <c r="F639" s="74"/>
      <c r="G639" s="75"/>
      <c r="H639" s="75"/>
      <c r="I639" s="75"/>
      <c r="J639" s="75"/>
      <c r="K639" s="75"/>
      <c r="L639" s="75"/>
      <c r="M639" s="80"/>
      <c r="N639" s="194"/>
      <c r="O639" s="70"/>
      <c r="P639" s="70"/>
      <c r="Q639" s="70"/>
      <c r="R639" s="70"/>
      <c r="S639" s="70"/>
      <c r="T639" s="70"/>
      <c r="U639" s="70"/>
      <c r="V639" s="71"/>
      <c r="W639" s="71"/>
      <c r="X639" s="71"/>
      <c r="Y639" s="70"/>
      <c r="Z639" s="70"/>
      <c r="AA639" s="65"/>
      <c r="AB639" s="65"/>
      <c r="AC639" s="125"/>
      <c r="AD639" s="125"/>
      <c r="AE639" s="126"/>
      <c r="AF639" s="126"/>
      <c r="AG639" s="126"/>
      <c r="AH639" s="125"/>
      <c r="AI639" s="125"/>
      <c r="AJ639" s="125"/>
      <c r="AK639" s="125"/>
      <c r="AL639" s="125"/>
      <c r="AM639" s="125"/>
      <c r="AN639" s="125"/>
      <c r="AO639" s="66"/>
      <c r="AP639" s="125"/>
      <c r="AQ639" s="125"/>
      <c r="AR639" s="125"/>
      <c r="AS639" s="125"/>
      <c r="AT639" s="125"/>
      <c r="AU639" s="125"/>
      <c r="AV639" s="125"/>
      <c r="AW639" s="126"/>
      <c r="AX639" s="126"/>
      <c r="AY639" s="126"/>
      <c r="AZ639" s="127"/>
      <c r="BA639" s="128"/>
      <c r="BB639" s="65"/>
      <c r="BC639" s="65"/>
      <c r="BD639" s="125"/>
      <c r="BE639" s="125"/>
      <c r="BF639" s="126"/>
      <c r="BG639" s="126"/>
      <c r="BH639" s="126"/>
      <c r="BI639" s="125"/>
      <c r="BJ639" s="125"/>
      <c r="BK639" s="125"/>
      <c r="BL639" s="125"/>
      <c r="BM639" s="125"/>
      <c r="BN639" s="125"/>
      <c r="BO639" s="129"/>
      <c r="BP639" s="66"/>
      <c r="BQ639" s="129"/>
      <c r="BR639" s="125"/>
      <c r="BS639" s="125"/>
      <c r="BT639" s="125"/>
      <c r="BU639" s="125"/>
      <c r="BV639" s="125"/>
      <c r="BW639" s="125"/>
      <c r="BX639" s="126"/>
      <c r="BY639" s="126"/>
      <c r="BZ639" s="126"/>
      <c r="CA639" s="127"/>
      <c r="CB639" s="128"/>
    </row>
    <row r="640" spans="1:80" x14ac:dyDescent="0.3">
      <c r="A640" s="65"/>
      <c r="B640" s="72"/>
      <c r="C640" s="73"/>
      <c r="D640" s="74"/>
      <c r="E640" s="74"/>
      <c r="F640" s="74"/>
      <c r="G640" s="75"/>
      <c r="H640" s="75"/>
      <c r="I640" s="75"/>
      <c r="J640" s="75"/>
      <c r="K640" s="75"/>
      <c r="L640" s="75"/>
      <c r="M640" s="80"/>
      <c r="N640" s="194"/>
      <c r="O640" s="70"/>
      <c r="P640" s="70"/>
      <c r="Q640" s="70"/>
      <c r="R640" s="70"/>
      <c r="S640" s="70"/>
      <c r="T640" s="70"/>
      <c r="U640" s="70"/>
      <c r="V640" s="71"/>
      <c r="W640" s="71"/>
      <c r="X640" s="71"/>
      <c r="Y640" s="70"/>
      <c r="Z640" s="70"/>
      <c r="AA640" s="65"/>
      <c r="AB640" s="65"/>
      <c r="AC640" s="125"/>
      <c r="AD640" s="125"/>
      <c r="AE640" s="126"/>
      <c r="AF640" s="126"/>
      <c r="AG640" s="126"/>
      <c r="AH640" s="125"/>
      <c r="AI640" s="125"/>
      <c r="AJ640" s="125"/>
      <c r="AK640" s="125"/>
      <c r="AL640" s="125"/>
      <c r="AM640" s="125"/>
      <c r="AN640" s="125"/>
      <c r="AO640" s="66"/>
      <c r="AP640" s="125"/>
      <c r="AQ640" s="125"/>
      <c r="AR640" s="125"/>
      <c r="AS640" s="125"/>
      <c r="AT640" s="125"/>
      <c r="AU640" s="125"/>
      <c r="AV640" s="125"/>
      <c r="AW640" s="126"/>
      <c r="AX640" s="126"/>
      <c r="AY640" s="126"/>
      <c r="AZ640" s="127"/>
      <c r="BA640" s="128"/>
      <c r="BB640" s="65"/>
      <c r="BC640" s="65"/>
      <c r="BD640" s="125"/>
      <c r="BE640" s="125"/>
      <c r="BF640" s="126"/>
      <c r="BG640" s="126"/>
      <c r="BH640" s="126"/>
      <c r="BI640" s="125"/>
      <c r="BJ640" s="125"/>
      <c r="BK640" s="125"/>
      <c r="BL640" s="125"/>
      <c r="BM640" s="125"/>
      <c r="BN640" s="125"/>
      <c r="BO640" s="129"/>
      <c r="BP640" s="66"/>
      <c r="BQ640" s="129"/>
      <c r="BR640" s="125"/>
      <c r="BS640" s="125"/>
      <c r="BT640" s="125"/>
      <c r="BU640" s="125"/>
      <c r="BV640" s="125"/>
      <c r="BW640" s="125"/>
      <c r="BX640" s="126"/>
      <c r="BY640" s="126"/>
      <c r="BZ640" s="126"/>
      <c r="CA640" s="127"/>
      <c r="CB640" s="128"/>
    </row>
    <row r="641" spans="1:80" x14ac:dyDescent="0.3">
      <c r="A641" s="65"/>
      <c r="B641" s="72"/>
      <c r="C641" s="73"/>
      <c r="D641" s="74"/>
      <c r="E641" s="74"/>
      <c r="F641" s="74"/>
      <c r="G641" s="75"/>
      <c r="H641" s="75"/>
      <c r="I641" s="75"/>
      <c r="J641" s="75"/>
      <c r="K641" s="75"/>
      <c r="L641" s="75"/>
      <c r="M641" s="80"/>
      <c r="N641" s="194"/>
      <c r="O641" s="70"/>
      <c r="P641" s="70"/>
      <c r="Q641" s="70"/>
      <c r="R641" s="70"/>
      <c r="S641" s="70"/>
      <c r="T641" s="70"/>
      <c r="U641" s="70"/>
      <c r="V641" s="71"/>
      <c r="W641" s="71"/>
      <c r="X641" s="71"/>
      <c r="Y641" s="70"/>
      <c r="Z641" s="70"/>
      <c r="AA641" s="65"/>
      <c r="AB641" s="65"/>
      <c r="AC641" s="125"/>
      <c r="AD641" s="125"/>
      <c r="AE641" s="126"/>
      <c r="AF641" s="126"/>
      <c r="AG641" s="126"/>
      <c r="AH641" s="125"/>
      <c r="AI641" s="125"/>
      <c r="AJ641" s="125"/>
      <c r="AK641" s="125"/>
      <c r="AL641" s="125"/>
      <c r="AM641" s="125"/>
      <c r="AN641" s="125"/>
      <c r="AO641" s="66"/>
      <c r="AP641" s="125"/>
      <c r="AQ641" s="125"/>
      <c r="AR641" s="125"/>
      <c r="AS641" s="125"/>
      <c r="AT641" s="125"/>
      <c r="AU641" s="125"/>
      <c r="AV641" s="125"/>
      <c r="AW641" s="126"/>
      <c r="AX641" s="126"/>
      <c r="AY641" s="126"/>
      <c r="AZ641" s="127"/>
      <c r="BA641" s="128"/>
      <c r="BB641" s="65"/>
      <c r="BC641" s="65"/>
      <c r="BD641" s="125"/>
      <c r="BE641" s="125"/>
      <c r="BF641" s="126"/>
      <c r="BG641" s="126"/>
      <c r="BH641" s="126"/>
      <c r="BI641" s="125"/>
      <c r="BJ641" s="125"/>
      <c r="BK641" s="125"/>
      <c r="BL641" s="125"/>
      <c r="BM641" s="125"/>
      <c r="BN641" s="125"/>
      <c r="BO641" s="129"/>
      <c r="BP641" s="66"/>
      <c r="BQ641" s="129"/>
      <c r="BR641" s="125"/>
      <c r="BS641" s="125"/>
      <c r="BT641" s="125"/>
      <c r="BU641" s="125"/>
      <c r="BV641" s="125"/>
      <c r="BW641" s="125"/>
      <c r="BX641" s="126"/>
      <c r="BY641" s="126"/>
      <c r="BZ641" s="126"/>
      <c r="CA641" s="127"/>
      <c r="CB641" s="128"/>
    </row>
    <row r="642" spans="1:80" x14ac:dyDescent="0.3">
      <c r="A642" s="65"/>
      <c r="B642" s="72"/>
      <c r="C642" s="73"/>
      <c r="D642" s="74"/>
      <c r="E642" s="74"/>
      <c r="F642" s="74"/>
      <c r="G642" s="75"/>
      <c r="H642" s="75"/>
      <c r="I642" s="75"/>
      <c r="J642" s="75"/>
      <c r="K642" s="75"/>
      <c r="L642" s="75"/>
      <c r="M642" s="80"/>
      <c r="N642" s="194"/>
      <c r="O642" s="70"/>
      <c r="P642" s="70"/>
      <c r="Q642" s="70"/>
      <c r="R642" s="70"/>
      <c r="S642" s="70"/>
      <c r="T642" s="70"/>
      <c r="U642" s="70"/>
      <c r="V642" s="71"/>
      <c r="W642" s="71"/>
      <c r="X642" s="71"/>
      <c r="Y642" s="70"/>
      <c r="Z642" s="70"/>
      <c r="AA642" s="65"/>
      <c r="AB642" s="65"/>
      <c r="AC642" s="125"/>
      <c r="AD642" s="125"/>
      <c r="AE642" s="126"/>
      <c r="AF642" s="126"/>
      <c r="AG642" s="126"/>
      <c r="AH642" s="125"/>
      <c r="AI642" s="125"/>
      <c r="AJ642" s="125"/>
      <c r="AK642" s="125"/>
      <c r="AL642" s="125"/>
      <c r="AM642" s="125"/>
      <c r="AN642" s="125"/>
      <c r="AO642" s="66"/>
      <c r="AP642" s="125"/>
      <c r="AQ642" s="125"/>
      <c r="AR642" s="125"/>
      <c r="AS642" s="125"/>
      <c r="AT642" s="125"/>
      <c r="AU642" s="125"/>
      <c r="AV642" s="125"/>
      <c r="AW642" s="126"/>
      <c r="AX642" s="126"/>
      <c r="AY642" s="126"/>
      <c r="AZ642" s="127"/>
      <c r="BA642" s="128"/>
      <c r="BB642" s="65"/>
      <c r="BC642" s="65"/>
      <c r="BD642" s="125"/>
      <c r="BE642" s="125"/>
      <c r="BF642" s="126"/>
      <c r="BG642" s="126"/>
      <c r="BH642" s="126"/>
      <c r="BI642" s="125"/>
      <c r="BJ642" s="125"/>
      <c r="BK642" s="125"/>
      <c r="BL642" s="125"/>
      <c r="BM642" s="125"/>
      <c r="BN642" s="125"/>
      <c r="BO642" s="129"/>
      <c r="BP642" s="66"/>
      <c r="BQ642" s="129"/>
      <c r="BR642" s="125"/>
      <c r="BS642" s="125"/>
      <c r="BT642" s="125"/>
      <c r="BU642" s="125"/>
      <c r="BV642" s="125"/>
      <c r="BW642" s="125"/>
      <c r="BX642" s="126"/>
      <c r="BY642" s="126"/>
      <c r="BZ642" s="126"/>
      <c r="CA642" s="127"/>
      <c r="CB642" s="128"/>
    </row>
    <row r="643" spans="1:80" x14ac:dyDescent="0.3">
      <c r="A643" s="65"/>
      <c r="B643" s="72"/>
      <c r="C643" s="73"/>
      <c r="D643" s="74"/>
      <c r="E643" s="74"/>
      <c r="F643" s="74"/>
      <c r="G643" s="75"/>
      <c r="H643" s="75"/>
      <c r="I643" s="75"/>
      <c r="J643" s="75"/>
      <c r="K643" s="75"/>
      <c r="L643" s="75"/>
      <c r="M643" s="80"/>
      <c r="N643" s="194"/>
      <c r="O643" s="70"/>
      <c r="P643" s="70"/>
      <c r="Q643" s="70"/>
      <c r="R643" s="70"/>
      <c r="S643" s="70"/>
      <c r="T643" s="70"/>
      <c r="U643" s="70"/>
      <c r="V643" s="71"/>
      <c r="W643" s="71"/>
      <c r="X643" s="71"/>
      <c r="Y643" s="70"/>
      <c r="Z643" s="70"/>
      <c r="AA643" s="65"/>
      <c r="AB643" s="65"/>
      <c r="AC643" s="125"/>
      <c r="AD643" s="125"/>
      <c r="AE643" s="126"/>
      <c r="AF643" s="126"/>
      <c r="AG643" s="126"/>
      <c r="AH643" s="125"/>
      <c r="AI643" s="125"/>
      <c r="AJ643" s="125"/>
      <c r="AK643" s="125"/>
      <c r="AL643" s="125"/>
      <c r="AM643" s="125"/>
      <c r="AN643" s="125"/>
      <c r="AO643" s="66"/>
      <c r="AP643" s="125"/>
      <c r="AQ643" s="125"/>
      <c r="AR643" s="125"/>
      <c r="AS643" s="125"/>
      <c r="AT643" s="125"/>
      <c r="AU643" s="125"/>
      <c r="AV643" s="125"/>
      <c r="AW643" s="126"/>
      <c r="AX643" s="126"/>
      <c r="AY643" s="126"/>
      <c r="AZ643" s="127"/>
      <c r="BA643" s="128"/>
      <c r="BB643" s="65"/>
      <c r="BC643" s="65"/>
      <c r="BD643" s="125"/>
      <c r="BE643" s="125"/>
      <c r="BF643" s="126"/>
      <c r="BG643" s="126"/>
      <c r="BH643" s="126"/>
      <c r="BI643" s="125"/>
      <c r="BJ643" s="125"/>
      <c r="BK643" s="125"/>
      <c r="BL643" s="125"/>
      <c r="BM643" s="125"/>
      <c r="BN643" s="125"/>
      <c r="BO643" s="129"/>
      <c r="BP643" s="66"/>
      <c r="BQ643" s="129"/>
      <c r="BR643" s="125"/>
      <c r="BS643" s="125"/>
      <c r="BT643" s="125"/>
      <c r="BU643" s="125"/>
      <c r="BV643" s="125"/>
      <c r="BW643" s="125"/>
      <c r="BX643" s="126"/>
      <c r="BY643" s="126"/>
      <c r="BZ643" s="126"/>
      <c r="CA643" s="127"/>
      <c r="CB643" s="128"/>
    </row>
    <row r="644" spans="1:80" x14ac:dyDescent="0.3">
      <c r="A644" s="65"/>
      <c r="B644" s="72"/>
      <c r="C644" s="73"/>
      <c r="D644" s="74"/>
      <c r="E644" s="74"/>
      <c r="F644" s="74"/>
      <c r="G644" s="75"/>
      <c r="H644" s="75"/>
      <c r="I644" s="75"/>
      <c r="J644" s="75"/>
      <c r="K644" s="75"/>
      <c r="L644" s="75"/>
      <c r="M644" s="80"/>
      <c r="N644" s="194"/>
      <c r="O644" s="70"/>
      <c r="P644" s="70"/>
      <c r="Q644" s="70"/>
      <c r="R644" s="70"/>
      <c r="S644" s="70"/>
      <c r="T644" s="70"/>
      <c r="U644" s="70"/>
      <c r="V644" s="71"/>
      <c r="W644" s="71"/>
      <c r="X644" s="71"/>
      <c r="Y644" s="70"/>
      <c r="Z644" s="70"/>
      <c r="AA644" s="65"/>
      <c r="AB644" s="65"/>
      <c r="AC644" s="125"/>
      <c r="AD644" s="125"/>
      <c r="AE644" s="126"/>
      <c r="AF644" s="126"/>
      <c r="AG644" s="126"/>
      <c r="AH644" s="125"/>
      <c r="AI644" s="125"/>
      <c r="AJ644" s="125"/>
      <c r="AK644" s="125"/>
      <c r="AL644" s="125"/>
      <c r="AM644" s="125"/>
      <c r="AN644" s="125"/>
      <c r="AO644" s="66"/>
      <c r="AP644" s="125"/>
      <c r="AQ644" s="125"/>
      <c r="AR644" s="125"/>
      <c r="AS644" s="125"/>
      <c r="AT644" s="125"/>
      <c r="AU644" s="125"/>
      <c r="AV644" s="125"/>
      <c r="AW644" s="126"/>
      <c r="AX644" s="126"/>
      <c r="AY644" s="126"/>
      <c r="AZ644" s="127"/>
      <c r="BA644" s="128"/>
      <c r="BB644" s="65"/>
      <c r="BC644" s="65"/>
      <c r="BD644" s="125"/>
      <c r="BE644" s="125"/>
      <c r="BF644" s="126"/>
      <c r="BG644" s="126"/>
      <c r="BH644" s="126"/>
      <c r="BI644" s="125"/>
      <c r="BJ644" s="125"/>
      <c r="BK644" s="125"/>
      <c r="BL644" s="125"/>
      <c r="BM644" s="125"/>
      <c r="BN644" s="125"/>
      <c r="BO644" s="129"/>
      <c r="BP644" s="66"/>
      <c r="BQ644" s="129"/>
      <c r="BR644" s="125"/>
      <c r="BS644" s="125"/>
      <c r="BT644" s="125"/>
      <c r="BU644" s="125"/>
      <c r="BV644" s="125"/>
      <c r="BW644" s="125"/>
      <c r="BX644" s="126"/>
      <c r="BY644" s="126"/>
      <c r="BZ644" s="126"/>
      <c r="CA644" s="127"/>
      <c r="CB644" s="128"/>
    </row>
    <row r="645" spans="1:80" x14ac:dyDescent="0.3">
      <c r="A645" s="65"/>
      <c r="B645" s="72"/>
      <c r="C645" s="73"/>
      <c r="D645" s="74"/>
      <c r="E645" s="74"/>
      <c r="F645" s="74"/>
      <c r="G645" s="75"/>
      <c r="H645" s="75"/>
      <c r="I645" s="75"/>
      <c r="J645" s="75"/>
      <c r="K645" s="75"/>
      <c r="L645" s="75"/>
      <c r="M645" s="80"/>
      <c r="N645" s="194"/>
      <c r="O645" s="70"/>
      <c r="P645" s="70"/>
      <c r="Q645" s="70"/>
      <c r="R645" s="70"/>
      <c r="S645" s="70"/>
      <c r="T645" s="70"/>
      <c r="U645" s="70"/>
      <c r="V645" s="71"/>
      <c r="W645" s="71"/>
      <c r="X645" s="71"/>
      <c r="Y645" s="70"/>
      <c r="Z645" s="70"/>
      <c r="AA645" s="65"/>
      <c r="AB645" s="65"/>
      <c r="AC645" s="125"/>
      <c r="AD645" s="125"/>
      <c r="AE645" s="126"/>
      <c r="AF645" s="126"/>
      <c r="AG645" s="126"/>
      <c r="AH645" s="125"/>
      <c r="AI645" s="125"/>
      <c r="AJ645" s="125"/>
      <c r="AK645" s="125"/>
      <c r="AL645" s="125"/>
      <c r="AM645" s="125"/>
      <c r="AN645" s="125"/>
      <c r="AO645" s="66"/>
      <c r="AP645" s="125"/>
      <c r="AQ645" s="125"/>
      <c r="AR645" s="125"/>
      <c r="AS645" s="125"/>
      <c r="AT645" s="125"/>
      <c r="AU645" s="125"/>
      <c r="AV645" s="125"/>
      <c r="AW645" s="126"/>
      <c r="AX645" s="126"/>
      <c r="AY645" s="126"/>
      <c r="AZ645" s="127"/>
      <c r="BA645" s="128"/>
      <c r="BB645" s="65"/>
      <c r="BC645" s="65"/>
      <c r="BD645" s="125"/>
      <c r="BE645" s="125"/>
      <c r="BF645" s="126"/>
      <c r="BG645" s="126"/>
      <c r="BH645" s="126"/>
      <c r="BI645" s="125"/>
      <c r="BJ645" s="125"/>
      <c r="BK645" s="125"/>
      <c r="BL645" s="125"/>
      <c r="BM645" s="125"/>
      <c r="BN645" s="125"/>
      <c r="BO645" s="129"/>
      <c r="BP645" s="66"/>
      <c r="BQ645" s="129"/>
      <c r="BR645" s="125"/>
      <c r="BS645" s="125"/>
      <c r="BT645" s="125"/>
      <c r="BU645" s="125"/>
      <c r="BV645" s="125"/>
      <c r="BW645" s="125"/>
      <c r="BX645" s="126"/>
      <c r="BY645" s="126"/>
      <c r="BZ645" s="126"/>
      <c r="CA645" s="127"/>
      <c r="CB645" s="128"/>
    </row>
    <row r="646" spans="1:80" x14ac:dyDescent="0.3">
      <c r="A646" s="65"/>
      <c r="B646" s="72"/>
      <c r="C646" s="73"/>
      <c r="D646" s="74"/>
      <c r="E646" s="74"/>
      <c r="F646" s="74"/>
      <c r="G646" s="75"/>
      <c r="H646" s="75"/>
      <c r="I646" s="75"/>
      <c r="J646" s="75"/>
      <c r="K646" s="75"/>
      <c r="L646" s="75"/>
      <c r="M646" s="80"/>
      <c r="N646" s="194"/>
      <c r="O646" s="70"/>
      <c r="P646" s="70"/>
      <c r="Q646" s="70"/>
      <c r="R646" s="70"/>
      <c r="S646" s="70"/>
      <c r="T646" s="70"/>
      <c r="U646" s="70"/>
      <c r="V646" s="71"/>
      <c r="W646" s="71"/>
      <c r="X646" s="71"/>
      <c r="Y646" s="70"/>
      <c r="Z646" s="70"/>
      <c r="AA646" s="65"/>
      <c r="AB646" s="65"/>
      <c r="AC646" s="125"/>
      <c r="AD646" s="125"/>
      <c r="AE646" s="126"/>
      <c r="AF646" s="126"/>
      <c r="AG646" s="126"/>
      <c r="AH646" s="125"/>
      <c r="AI646" s="125"/>
      <c r="AJ646" s="125"/>
      <c r="AK646" s="125"/>
      <c r="AL646" s="125"/>
      <c r="AM646" s="125"/>
      <c r="AN646" s="125"/>
      <c r="AO646" s="66"/>
      <c r="AP646" s="125"/>
      <c r="AQ646" s="125"/>
      <c r="AR646" s="125"/>
      <c r="AS646" s="125"/>
      <c r="AT646" s="125"/>
      <c r="AU646" s="125"/>
      <c r="AV646" s="125"/>
      <c r="AW646" s="126"/>
      <c r="AX646" s="126"/>
      <c r="AY646" s="126"/>
      <c r="AZ646" s="127"/>
      <c r="BA646" s="128"/>
      <c r="BB646" s="65"/>
      <c r="BC646" s="65"/>
      <c r="BD646" s="125"/>
      <c r="BE646" s="125"/>
      <c r="BF646" s="126"/>
      <c r="BG646" s="126"/>
      <c r="BH646" s="126"/>
      <c r="BI646" s="125"/>
      <c r="BJ646" s="125"/>
      <c r="BK646" s="125"/>
      <c r="BL646" s="125"/>
      <c r="BM646" s="125"/>
      <c r="BN646" s="125"/>
      <c r="BO646" s="129"/>
      <c r="BP646" s="66"/>
      <c r="BQ646" s="129"/>
      <c r="BR646" s="125"/>
      <c r="BS646" s="125"/>
      <c r="BT646" s="125"/>
      <c r="BU646" s="125"/>
      <c r="BV646" s="125"/>
      <c r="BW646" s="125"/>
      <c r="BX646" s="126"/>
      <c r="BY646" s="126"/>
      <c r="BZ646" s="126"/>
      <c r="CA646" s="127"/>
      <c r="CB646" s="128"/>
    </row>
    <row r="647" spans="1:80" x14ac:dyDescent="0.3">
      <c r="A647" s="65"/>
      <c r="B647" s="72"/>
      <c r="C647" s="73"/>
      <c r="D647" s="74"/>
      <c r="E647" s="74"/>
      <c r="F647" s="74"/>
      <c r="G647" s="75"/>
      <c r="H647" s="75"/>
      <c r="I647" s="75"/>
      <c r="J647" s="75"/>
      <c r="K647" s="75"/>
      <c r="L647" s="75"/>
      <c r="M647" s="80"/>
      <c r="N647" s="194"/>
      <c r="O647" s="70"/>
      <c r="P647" s="70"/>
      <c r="Q647" s="70"/>
      <c r="R647" s="70"/>
      <c r="S647" s="70"/>
      <c r="T647" s="70"/>
      <c r="U647" s="70"/>
      <c r="V647" s="71"/>
      <c r="W647" s="71"/>
      <c r="X647" s="71"/>
      <c r="Y647" s="70"/>
      <c r="Z647" s="70"/>
      <c r="AA647" s="65"/>
      <c r="AB647" s="65"/>
      <c r="AC647" s="125"/>
      <c r="AD647" s="125"/>
      <c r="AE647" s="126"/>
      <c r="AF647" s="126"/>
      <c r="AG647" s="126"/>
      <c r="AH647" s="125"/>
      <c r="AI647" s="125"/>
      <c r="AJ647" s="125"/>
      <c r="AK647" s="125"/>
      <c r="AL647" s="125"/>
      <c r="AM647" s="125"/>
      <c r="AN647" s="125"/>
      <c r="AO647" s="66"/>
      <c r="AP647" s="125"/>
      <c r="AQ647" s="125"/>
      <c r="AR647" s="125"/>
      <c r="AS647" s="125"/>
      <c r="AT647" s="125"/>
      <c r="AU647" s="125"/>
      <c r="AV647" s="125"/>
      <c r="AW647" s="126"/>
      <c r="AX647" s="126"/>
      <c r="AY647" s="126"/>
      <c r="AZ647" s="127"/>
      <c r="BA647" s="128"/>
      <c r="BB647" s="65"/>
      <c r="BC647" s="65"/>
      <c r="BD647" s="125"/>
      <c r="BE647" s="125"/>
      <c r="BF647" s="126"/>
      <c r="BG647" s="126"/>
      <c r="BH647" s="126"/>
      <c r="BI647" s="125"/>
      <c r="BJ647" s="125"/>
      <c r="BK647" s="125"/>
      <c r="BL647" s="125"/>
      <c r="BM647" s="125"/>
      <c r="BN647" s="125"/>
      <c r="BO647" s="129"/>
      <c r="BP647" s="66"/>
      <c r="BQ647" s="129"/>
      <c r="BR647" s="125"/>
      <c r="BS647" s="125"/>
      <c r="BT647" s="125"/>
      <c r="BU647" s="125"/>
      <c r="BV647" s="125"/>
      <c r="BW647" s="125"/>
      <c r="BX647" s="126"/>
      <c r="BY647" s="126"/>
      <c r="BZ647" s="126"/>
      <c r="CA647" s="127"/>
      <c r="CB647" s="128"/>
    </row>
    <row r="648" spans="1:80" x14ac:dyDescent="0.3">
      <c r="A648" s="65"/>
      <c r="B648" s="72"/>
      <c r="C648" s="73"/>
      <c r="D648" s="74"/>
      <c r="E648" s="74"/>
      <c r="F648" s="74"/>
      <c r="G648" s="75"/>
      <c r="H648" s="75"/>
      <c r="I648" s="75"/>
      <c r="J648" s="75"/>
      <c r="K648" s="75"/>
      <c r="L648" s="75"/>
      <c r="M648" s="80"/>
      <c r="N648" s="194"/>
      <c r="O648" s="70"/>
      <c r="P648" s="70"/>
      <c r="Q648" s="70"/>
      <c r="R648" s="70"/>
      <c r="S648" s="70"/>
      <c r="T648" s="70"/>
      <c r="U648" s="70"/>
      <c r="V648" s="71"/>
      <c r="W648" s="71"/>
      <c r="X648" s="71"/>
      <c r="Y648" s="70"/>
      <c r="Z648" s="70"/>
      <c r="AA648" s="65"/>
      <c r="AB648" s="65"/>
      <c r="AC648" s="125"/>
      <c r="AD648" s="125"/>
      <c r="AE648" s="126"/>
      <c r="AF648" s="126"/>
      <c r="AG648" s="126"/>
      <c r="AH648" s="125"/>
      <c r="AI648" s="125"/>
      <c r="AJ648" s="125"/>
      <c r="AK648" s="125"/>
      <c r="AL648" s="125"/>
      <c r="AM648" s="125"/>
      <c r="AN648" s="125"/>
      <c r="AO648" s="66"/>
      <c r="AP648" s="125"/>
      <c r="AQ648" s="125"/>
      <c r="AR648" s="125"/>
      <c r="AS648" s="125"/>
      <c r="AT648" s="125"/>
      <c r="AU648" s="125"/>
      <c r="AV648" s="125"/>
      <c r="AW648" s="126"/>
      <c r="AX648" s="126"/>
      <c r="AY648" s="126"/>
      <c r="AZ648" s="127"/>
      <c r="BA648" s="128"/>
      <c r="BB648" s="65"/>
      <c r="BC648" s="65"/>
      <c r="BD648" s="125"/>
      <c r="BE648" s="125"/>
      <c r="BF648" s="126"/>
      <c r="BG648" s="126"/>
      <c r="BH648" s="126"/>
      <c r="BI648" s="125"/>
      <c r="BJ648" s="125"/>
      <c r="BK648" s="125"/>
      <c r="BL648" s="125"/>
      <c r="BM648" s="125"/>
      <c r="BN648" s="125"/>
      <c r="BO648" s="129"/>
      <c r="BP648" s="66"/>
      <c r="BQ648" s="129"/>
      <c r="BR648" s="125"/>
      <c r="BS648" s="125"/>
      <c r="BT648" s="125"/>
      <c r="BU648" s="125"/>
      <c r="BV648" s="125"/>
      <c r="BW648" s="125"/>
      <c r="BX648" s="126"/>
      <c r="BY648" s="126"/>
      <c r="BZ648" s="126"/>
      <c r="CA648" s="127"/>
      <c r="CB648" s="128"/>
    </row>
    <row r="649" spans="1:80" x14ac:dyDescent="0.3">
      <c r="A649" s="65"/>
      <c r="B649" s="72"/>
      <c r="C649" s="73"/>
      <c r="D649" s="74"/>
      <c r="E649" s="74"/>
      <c r="F649" s="74"/>
      <c r="G649" s="75"/>
      <c r="H649" s="75"/>
      <c r="I649" s="75"/>
      <c r="J649" s="75"/>
      <c r="K649" s="75"/>
      <c r="L649" s="75"/>
      <c r="M649" s="80"/>
      <c r="N649" s="194"/>
      <c r="O649" s="70"/>
      <c r="P649" s="70"/>
      <c r="Q649" s="70"/>
      <c r="R649" s="70"/>
      <c r="S649" s="70"/>
      <c r="T649" s="70"/>
      <c r="U649" s="70"/>
      <c r="V649" s="71"/>
      <c r="W649" s="71"/>
      <c r="X649" s="71"/>
      <c r="Y649" s="70"/>
      <c r="Z649" s="70"/>
      <c r="AA649" s="65"/>
      <c r="AB649" s="65"/>
      <c r="AC649" s="125"/>
      <c r="AD649" s="125"/>
      <c r="AE649" s="126"/>
      <c r="AF649" s="126"/>
      <c r="AG649" s="126"/>
      <c r="AH649" s="125"/>
      <c r="AI649" s="125"/>
      <c r="AJ649" s="125"/>
      <c r="AK649" s="125"/>
      <c r="AL649" s="125"/>
      <c r="AM649" s="125"/>
      <c r="AN649" s="125"/>
      <c r="AO649" s="66"/>
      <c r="AP649" s="125"/>
      <c r="AQ649" s="125"/>
      <c r="AR649" s="125"/>
      <c r="AS649" s="125"/>
      <c r="AT649" s="125"/>
      <c r="AU649" s="125"/>
      <c r="AV649" s="125"/>
      <c r="AW649" s="126"/>
      <c r="AX649" s="126"/>
      <c r="AY649" s="126"/>
      <c r="AZ649" s="127"/>
      <c r="BA649" s="128"/>
      <c r="BB649" s="65"/>
      <c r="BC649" s="65"/>
      <c r="BD649" s="125"/>
      <c r="BE649" s="125"/>
      <c r="BF649" s="126"/>
      <c r="BG649" s="126"/>
      <c r="BH649" s="126"/>
      <c r="BI649" s="125"/>
      <c r="BJ649" s="125"/>
      <c r="BK649" s="125"/>
      <c r="BL649" s="125"/>
      <c r="BM649" s="125"/>
      <c r="BN649" s="125"/>
      <c r="BO649" s="129"/>
      <c r="BP649" s="66"/>
      <c r="BQ649" s="129"/>
      <c r="BR649" s="125"/>
      <c r="BS649" s="125"/>
      <c r="BT649" s="125"/>
      <c r="BU649" s="125"/>
      <c r="BV649" s="125"/>
      <c r="BW649" s="125"/>
      <c r="BX649" s="126"/>
      <c r="BY649" s="126"/>
      <c r="BZ649" s="126"/>
      <c r="CA649" s="127"/>
      <c r="CB649" s="128"/>
    </row>
    <row r="650" spans="1:80" x14ac:dyDescent="0.3">
      <c r="A650" s="65"/>
      <c r="B650" s="72"/>
      <c r="C650" s="73"/>
      <c r="D650" s="74"/>
      <c r="E650" s="74"/>
      <c r="F650" s="74"/>
      <c r="G650" s="75"/>
      <c r="H650" s="75"/>
      <c r="I650" s="75"/>
      <c r="J650" s="75"/>
      <c r="K650" s="75"/>
      <c r="L650" s="75"/>
      <c r="M650" s="80"/>
      <c r="N650" s="194"/>
      <c r="O650" s="70"/>
      <c r="P650" s="70"/>
      <c r="Q650" s="70"/>
      <c r="R650" s="70"/>
      <c r="S650" s="70"/>
      <c r="T650" s="70"/>
      <c r="U650" s="70"/>
      <c r="V650" s="71"/>
      <c r="W650" s="71"/>
      <c r="X650" s="71"/>
      <c r="Y650" s="70"/>
      <c r="Z650" s="70"/>
      <c r="AA650" s="65"/>
      <c r="AB650" s="65"/>
      <c r="AC650" s="125"/>
      <c r="AD650" s="125"/>
      <c r="AE650" s="126"/>
      <c r="AF650" s="126"/>
      <c r="AG650" s="126"/>
      <c r="AH650" s="125"/>
      <c r="AI650" s="125"/>
      <c r="AJ650" s="125"/>
      <c r="AK650" s="125"/>
      <c r="AL650" s="125"/>
      <c r="AM650" s="125"/>
      <c r="AN650" s="125"/>
      <c r="AO650" s="82"/>
      <c r="AP650" s="125"/>
      <c r="AQ650" s="125"/>
      <c r="AR650" s="125"/>
      <c r="AS650" s="125"/>
      <c r="AT650" s="125"/>
      <c r="AU650" s="125"/>
      <c r="AV650" s="125"/>
      <c r="AW650" s="126"/>
      <c r="AX650" s="126"/>
      <c r="AY650" s="126"/>
      <c r="AZ650" s="125"/>
      <c r="BA650" s="125"/>
      <c r="BB650" s="65"/>
      <c r="BC650" s="65"/>
      <c r="BD650" s="125"/>
      <c r="BE650" s="125"/>
      <c r="BF650" s="126"/>
      <c r="BG650" s="126"/>
      <c r="BH650" s="126"/>
      <c r="BI650" s="125"/>
      <c r="BJ650" s="125"/>
      <c r="BK650" s="125"/>
      <c r="BL650" s="125"/>
      <c r="BM650" s="125"/>
      <c r="BN650" s="125"/>
      <c r="BO650" s="129"/>
      <c r="BP650" s="82"/>
      <c r="BQ650" s="129"/>
      <c r="BR650" s="125"/>
      <c r="BS650" s="125"/>
      <c r="BT650" s="125"/>
      <c r="BU650" s="125"/>
      <c r="BV650" s="125"/>
      <c r="BW650" s="125"/>
      <c r="BX650" s="126"/>
      <c r="BY650" s="126"/>
      <c r="BZ650" s="126"/>
      <c r="CA650" s="125"/>
      <c r="CB650" s="125"/>
    </row>
    <row r="651" spans="1:80" x14ac:dyDescent="0.3">
      <c r="A651" s="65"/>
      <c r="B651" s="72"/>
      <c r="C651" s="73"/>
      <c r="D651" s="74"/>
      <c r="E651" s="74"/>
      <c r="F651" s="74"/>
      <c r="G651" s="75"/>
      <c r="H651" s="75"/>
      <c r="I651" s="75"/>
      <c r="J651" s="75"/>
      <c r="K651" s="75"/>
      <c r="L651" s="75"/>
      <c r="M651" s="80"/>
      <c r="N651" s="194"/>
      <c r="O651" s="70"/>
      <c r="P651" s="70"/>
      <c r="Q651" s="70"/>
      <c r="R651" s="70"/>
      <c r="S651" s="70"/>
      <c r="T651" s="70"/>
      <c r="U651" s="70"/>
      <c r="V651" s="71"/>
      <c r="W651" s="71"/>
      <c r="X651" s="71"/>
      <c r="Y651" s="70"/>
      <c r="Z651" s="70"/>
      <c r="AA651" s="65"/>
      <c r="AB651" s="65"/>
      <c r="AC651" s="128"/>
      <c r="AD651" s="127"/>
      <c r="AE651" s="126"/>
      <c r="AF651" s="126"/>
      <c r="AG651" s="126"/>
      <c r="AH651" s="125"/>
      <c r="AI651" s="125"/>
      <c r="AJ651" s="125"/>
      <c r="AK651" s="125"/>
      <c r="AL651" s="125"/>
      <c r="AM651" s="125"/>
      <c r="AN651" s="125"/>
      <c r="AO651" s="66"/>
      <c r="AP651" s="125"/>
      <c r="AQ651" s="125"/>
      <c r="AR651" s="125"/>
      <c r="AS651" s="125"/>
      <c r="AT651" s="125"/>
      <c r="AU651" s="125"/>
      <c r="AV651" s="125"/>
      <c r="AW651" s="126"/>
      <c r="AX651" s="126"/>
      <c r="AY651" s="126"/>
      <c r="AZ651" s="125"/>
      <c r="BA651" s="125"/>
      <c r="BB651" s="65"/>
      <c r="BC651" s="65"/>
      <c r="BD651" s="128"/>
      <c r="BE651" s="127"/>
      <c r="BF651" s="126"/>
      <c r="BG651" s="126"/>
      <c r="BH651" s="126"/>
      <c r="BI651" s="125"/>
      <c r="BJ651" s="125"/>
      <c r="BK651" s="125"/>
      <c r="BL651" s="125"/>
      <c r="BM651" s="125"/>
      <c r="BN651" s="125"/>
      <c r="BO651" s="129"/>
      <c r="BP651" s="66"/>
      <c r="BQ651" s="129"/>
      <c r="BR651" s="125"/>
      <c r="BS651" s="125"/>
      <c r="BT651" s="125"/>
      <c r="BU651" s="125"/>
      <c r="BV651" s="125"/>
      <c r="BW651" s="125"/>
      <c r="BX651" s="126"/>
      <c r="BY651" s="126"/>
      <c r="BZ651" s="126"/>
      <c r="CA651" s="125"/>
      <c r="CB651" s="125"/>
    </row>
    <row r="652" spans="1:80" x14ac:dyDescent="0.3">
      <c r="A652" s="65"/>
      <c r="B652" s="72"/>
      <c r="C652" s="73"/>
      <c r="D652" s="74"/>
      <c r="E652" s="74"/>
      <c r="F652" s="74"/>
      <c r="G652" s="75"/>
      <c r="H652" s="75"/>
      <c r="I652" s="75"/>
      <c r="J652" s="75"/>
      <c r="K652" s="75"/>
      <c r="L652" s="75"/>
      <c r="M652" s="80"/>
      <c r="N652" s="194"/>
      <c r="O652" s="70"/>
      <c r="P652" s="70"/>
      <c r="Q652" s="70"/>
      <c r="R652" s="70"/>
      <c r="S652" s="70"/>
      <c r="T652" s="70"/>
      <c r="U652" s="70"/>
      <c r="V652" s="71"/>
      <c r="W652" s="71"/>
      <c r="X652" s="71"/>
      <c r="Y652" s="70"/>
      <c r="Z652" s="70"/>
      <c r="AA652" s="65"/>
      <c r="AB652" s="65"/>
      <c r="AC652" s="128"/>
      <c r="AD652" s="127"/>
      <c r="AE652" s="126"/>
      <c r="AF652" s="126"/>
      <c r="AG652" s="126"/>
      <c r="AH652" s="125"/>
      <c r="AI652" s="125"/>
      <c r="AJ652" s="125"/>
      <c r="AK652" s="125"/>
      <c r="AL652" s="125"/>
      <c r="AM652" s="125"/>
      <c r="AN652" s="125"/>
      <c r="AO652" s="66"/>
      <c r="AP652" s="125"/>
      <c r="AQ652" s="125"/>
      <c r="AR652" s="125"/>
      <c r="AS652" s="125"/>
      <c r="AT652" s="125"/>
      <c r="AU652" s="125"/>
      <c r="AV652" s="125"/>
      <c r="AW652" s="126"/>
      <c r="AX652" s="126"/>
      <c r="AY652" s="126"/>
      <c r="AZ652" s="125"/>
      <c r="BA652" s="125"/>
      <c r="BB652" s="65"/>
      <c r="BC652" s="65"/>
      <c r="BD652" s="128"/>
      <c r="BE652" s="127"/>
      <c r="BF652" s="126"/>
      <c r="BG652" s="126"/>
      <c r="BH652" s="126"/>
      <c r="BI652" s="125"/>
      <c r="BJ652" s="125"/>
      <c r="BK652" s="125"/>
      <c r="BL652" s="125"/>
      <c r="BM652" s="125"/>
      <c r="BN652" s="125"/>
      <c r="BO652" s="129"/>
      <c r="BP652" s="66"/>
      <c r="BQ652" s="129"/>
      <c r="BR652" s="125"/>
      <c r="BS652" s="125"/>
      <c r="BT652" s="125"/>
      <c r="BU652" s="125"/>
      <c r="BV652" s="125"/>
      <c r="BW652" s="125"/>
      <c r="BX652" s="126"/>
      <c r="BY652" s="126"/>
      <c r="BZ652" s="126"/>
      <c r="CA652" s="125"/>
      <c r="CB652" s="125"/>
    </row>
    <row r="653" spans="1:80" x14ac:dyDescent="0.3">
      <c r="A653" s="65"/>
      <c r="B653" s="72"/>
      <c r="C653" s="73"/>
      <c r="D653" s="74"/>
      <c r="E653" s="74"/>
      <c r="F653" s="74"/>
      <c r="G653" s="75"/>
      <c r="H653" s="75"/>
      <c r="I653" s="75"/>
      <c r="J653" s="75"/>
      <c r="K653" s="75"/>
      <c r="L653" s="75"/>
      <c r="M653" s="80"/>
      <c r="N653" s="194"/>
      <c r="O653" s="70"/>
      <c r="P653" s="70"/>
      <c r="Q653" s="70"/>
      <c r="R653" s="70"/>
      <c r="S653" s="70"/>
      <c r="T653" s="70"/>
      <c r="U653" s="70"/>
      <c r="V653" s="71"/>
      <c r="W653" s="71"/>
      <c r="X653" s="71"/>
      <c r="Y653" s="70"/>
      <c r="Z653" s="70"/>
      <c r="AA653" s="65"/>
      <c r="AB653" s="65"/>
      <c r="AC653" s="128"/>
      <c r="AD653" s="127"/>
      <c r="AE653" s="126"/>
      <c r="AF653" s="126"/>
      <c r="AG653" s="126"/>
      <c r="AH653" s="125"/>
      <c r="AI653" s="125"/>
      <c r="AJ653" s="125"/>
      <c r="AK653" s="125"/>
      <c r="AL653" s="125"/>
      <c r="AM653" s="125"/>
      <c r="AN653" s="125"/>
      <c r="AO653" s="66"/>
      <c r="AP653" s="125"/>
      <c r="AQ653" s="125"/>
      <c r="AR653" s="125"/>
      <c r="AS653" s="125"/>
      <c r="AT653" s="125"/>
      <c r="AU653" s="125"/>
      <c r="AV653" s="125"/>
      <c r="AW653" s="126"/>
      <c r="AX653" s="126"/>
      <c r="AY653" s="126"/>
      <c r="AZ653" s="125"/>
      <c r="BA653" s="125"/>
      <c r="BB653" s="65"/>
      <c r="BC653" s="65"/>
      <c r="BD653" s="128"/>
      <c r="BE653" s="127"/>
      <c r="BF653" s="126"/>
      <c r="BG653" s="126"/>
      <c r="BH653" s="126"/>
      <c r="BI653" s="125"/>
      <c r="BJ653" s="125"/>
      <c r="BK653" s="125"/>
      <c r="BL653" s="125"/>
      <c r="BM653" s="125"/>
      <c r="BN653" s="125"/>
      <c r="BO653" s="129"/>
      <c r="BP653" s="66"/>
      <c r="BQ653" s="129"/>
      <c r="BR653" s="125"/>
      <c r="BS653" s="125"/>
      <c r="BT653" s="125"/>
      <c r="BU653" s="125"/>
      <c r="BV653" s="125"/>
      <c r="BW653" s="125"/>
      <c r="BX653" s="126"/>
      <c r="BY653" s="126"/>
      <c r="BZ653" s="126"/>
      <c r="CA653" s="125"/>
      <c r="CB653" s="125"/>
    </row>
    <row r="654" spans="1:80" x14ac:dyDescent="0.3">
      <c r="A654" s="65"/>
      <c r="B654" s="65"/>
      <c r="C654" s="65"/>
      <c r="D654" s="65"/>
      <c r="E654" s="65"/>
      <c r="F654" s="65"/>
      <c r="G654" s="65"/>
      <c r="H654" s="65"/>
      <c r="I654" s="65"/>
      <c r="J654" s="65"/>
      <c r="K654" s="65"/>
      <c r="L654" s="65"/>
      <c r="M654" s="99"/>
      <c r="N654" s="66"/>
      <c r="O654" s="99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5"/>
      <c r="AC654" s="128"/>
      <c r="AD654" s="127"/>
      <c r="AE654" s="126"/>
      <c r="AF654" s="126"/>
      <c r="AG654" s="126"/>
      <c r="AH654" s="125"/>
      <c r="AI654" s="125"/>
      <c r="AJ654" s="125"/>
      <c r="AK654" s="125"/>
      <c r="AL654" s="125"/>
      <c r="AM654" s="125"/>
      <c r="AN654" s="125"/>
      <c r="AO654" s="66"/>
      <c r="AP654" s="125"/>
      <c r="AQ654" s="125"/>
      <c r="AR654" s="125"/>
      <c r="AS654" s="125"/>
      <c r="AT654" s="125"/>
      <c r="AU654" s="125"/>
      <c r="AV654" s="125"/>
      <c r="AW654" s="126"/>
      <c r="AX654" s="126"/>
      <c r="AY654" s="126"/>
      <c r="AZ654" s="125"/>
      <c r="BA654" s="125"/>
      <c r="BB654" s="65"/>
      <c r="BC654" s="65"/>
      <c r="BD654" s="128"/>
      <c r="BE654" s="127"/>
      <c r="BF654" s="126"/>
      <c r="BG654" s="126"/>
      <c r="BH654" s="126"/>
      <c r="BI654" s="125"/>
      <c r="BJ654" s="125"/>
      <c r="BK654" s="125"/>
      <c r="BL654" s="125"/>
      <c r="BM654" s="125"/>
      <c r="BN654" s="125"/>
      <c r="BO654" s="129"/>
      <c r="BP654" s="66"/>
      <c r="BQ654" s="129"/>
      <c r="BR654" s="125"/>
      <c r="BS654" s="125"/>
      <c r="BT654" s="125"/>
      <c r="BU654" s="125"/>
      <c r="BV654" s="125"/>
      <c r="BW654" s="125"/>
      <c r="BX654" s="126"/>
      <c r="BY654" s="126"/>
      <c r="BZ654" s="126"/>
      <c r="CA654" s="125"/>
      <c r="CB654" s="125"/>
    </row>
    <row r="655" spans="1:80" x14ac:dyDescent="0.3">
      <c r="A655" s="65"/>
      <c r="B655" s="68"/>
      <c r="C655" s="68"/>
      <c r="D655" s="68"/>
      <c r="E655" s="68"/>
      <c r="F655" s="68"/>
      <c r="G655" s="68"/>
      <c r="H655" s="68"/>
      <c r="I655" s="68"/>
      <c r="J655" s="68"/>
      <c r="K655" s="68"/>
      <c r="L655" s="68"/>
      <c r="M655" s="87"/>
      <c r="N655" s="68"/>
      <c r="O655" s="87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8"/>
      <c r="AA655" s="65"/>
      <c r="AB655" s="65"/>
      <c r="AC655" s="128"/>
      <c r="AD655" s="127"/>
      <c r="AE655" s="126"/>
      <c r="AF655" s="126"/>
      <c r="AG655" s="126"/>
      <c r="AH655" s="125"/>
      <c r="AI655" s="125"/>
      <c r="AJ655" s="125"/>
      <c r="AK655" s="125"/>
      <c r="AL655" s="125"/>
      <c r="AM655" s="125"/>
      <c r="AN655" s="125"/>
      <c r="AO655" s="66"/>
      <c r="AP655" s="125"/>
      <c r="AQ655" s="125"/>
      <c r="AR655" s="125"/>
      <c r="AS655" s="125"/>
      <c r="AT655" s="125"/>
      <c r="AU655" s="125"/>
      <c r="AV655" s="125"/>
      <c r="AW655" s="126"/>
      <c r="AX655" s="126"/>
      <c r="AY655" s="126"/>
      <c r="AZ655" s="125"/>
      <c r="BA655" s="125"/>
      <c r="BB655" s="65"/>
      <c r="BC655" s="65"/>
      <c r="BD655" s="128"/>
      <c r="BE655" s="127"/>
      <c r="BF655" s="126"/>
      <c r="BG655" s="126"/>
      <c r="BH655" s="126"/>
      <c r="BI655" s="125"/>
      <c r="BJ655" s="125"/>
      <c r="BK655" s="125"/>
      <c r="BL655" s="125"/>
      <c r="BM655" s="125"/>
      <c r="BN655" s="125"/>
      <c r="BO655" s="129"/>
      <c r="BP655" s="66"/>
      <c r="BQ655" s="129"/>
      <c r="BR655" s="125"/>
      <c r="BS655" s="125"/>
      <c r="BT655" s="125"/>
      <c r="BU655" s="125"/>
      <c r="BV655" s="125"/>
      <c r="BW655" s="125"/>
      <c r="BX655" s="126"/>
      <c r="BY655" s="126"/>
      <c r="BZ655" s="126"/>
      <c r="CA655" s="125"/>
      <c r="CB655" s="125"/>
    </row>
    <row r="656" spans="1:80" x14ac:dyDescent="0.3">
      <c r="A656" s="65"/>
      <c r="B656" s="77"/>
      <c r="C656" s="77"/>
      <c r="D656" s="78"/>
      <c r="E656" s="78"/>
      <c r="F656" s="78"/>
      <c r="G656" s="79"/>
      <c r="H656" s="79"/>
      <c r="I656" s="79"/>
      <c r="J656" s="79"/>
      <c r="K656" s="79"/>
      <c r="L656" s="79"/>
      <c r="M656" s="80"/>
      <c r="N656" s="68"/>
      <c r="O656" s="80"/>
      <c r="P656" s="79"/>
      <c r="Q656" s="79"/>
      <c r="R656" s="79"/>
      <c r="S656" s="79"/>
      <c r="T656" s="79"/>
      <c r="U656" s="79"/>
      <c r="V656" s="78"/>
      <c r="W656" s="78"/>
      <c r="X656" s="78"/>
      <c r="Y656" s="77"/>
      <c r="Z656" s="77"/>
      <c r="AA656" s="65"/>
      <c r="AB656" s="65"/>
      <c r="AC656" s="128"/>
      <c r="AD656" s="127"/>
      <c r="AE656" s="126"/>
      <c r="AF656" s="126"/>
      <c r="AG656" s="126"/>
      <c r="AH656" s="125"/>
      <c r="AI656" s="125"/>
      <c r="AJ656" s="125"/>
      <c r="AK656" s="125"/>
      <c r="AL656" s="125"/>
      <c r="AM656" s="125"/>
      <c r="AN656" s="125"/>
      <c r="AO656" s="66"/>
      <c r="AP656" s="125"/>
      <c r="AQ656" s="125"/>
      <c r="AR656" s="125"/>
      <c r="AS656" s="125"/>
      <c r="AT656" s="125"/>
      <c r="AU656" s="125"/>
      <c r="AV656" s="125"/>
      <c r="AW656" s="126"/>
      <c r="AX656" s="126"/>
      <c r="AY656" s="126"/>
      <c r="AZ656" s="125"/>
      <c r="BA656" s="125"/>
      <c r="BB656" s="65"/>
      <c r="BC656" s="65"/>
      <c r="BD656" s="128"/>
      <c r="BE656" s="127"/>
      <c r="BF656" s="126"/>
      <c r="BG656" s="126"/>
      <c r="BH656" s="126"/>
      <c r="BI656" s="125"/>
      <c r="BJ656" s="125"/>
      <c r="BK656" s="125"/>
      <c r="BL656" s="125"/>
      <c r="BM656" s="125"/>
      <c r="BN656" s="125"/>
      <c r="BO656" s="129"/>
      <c r="BP656" s="66"/>
      <c r="BQ656" s="129"/>
      <c r="BR656" s="125"/>
      <c r="BS656" s="125"/>
      <c r="BT656" s="125"/>
      <c r="BU656" s="125"/>
      <c r="BV656" s="125"/>
      <c r="BW656" s="125"/>
      <c r="BX656" s="126"/>
      <c r="BY656" s="126"/>
      <c r="BZ656" s="126"/>
      <c r="CA656" s="125"/>
      <c r="CB656" s="125"/>
    </row>
    <row r="657" spans="1:80" x14ac:dyDescent="0.3">
      <c r="A657" s="65"/>
      <c r="B657" s="72"/>
      <c r="C657" s="72"/>
      <c r="D657" s="78"/>
      <c r="E657" s="78"/>
      <c r="F657" s="78"/>
      <c r="G657" s="80"/>
      <c r="H657" s="80"/>
      <c r="I657" s="80"/>
      <c r="J657" s="80"/>
      <c r="K657" s="80"/>
      <c r="L657" s="80"/>
      <c r="M657" s="80"/>
      <c r="N657" s="81"/>
      <c r="O657" s="80"/>
      <c r="P657" s="80"/>
      <c r="Q657" s="80"/>
      <c r="R657" s="80"/>
      <c r="S657" s="80"/>
      <c r="T657" s="80"/>
      <c r="U657" s="80"/>
      <c r="V657" s="78"/>
      <c r="W657" s="78"/>
      <c r="X657" s="78"/>
      <c r="Y657" s="72"/>
      <c r="Z657" s="72"/>
      <c r="AA657" s="65"/>
      <c r="AB657" s="65"/>
      <c r="AC657" s="128"/>
      <c r="AD657" s="127"/>
      <c r="AE657" s="126"/>
      <c r="AF657" s="126"/>
      <c r="AG657" s="126"/>
      <c r="AH657" s="125"/>
      <c r="AI657" s="125"/>
      <c r="AJ657" s="125"/>
      <c r="AK657" s="125"/>
      <c r="AL657" s="125"/>
      <c r="AM657" s="125"/>
      <c r="AN657" s="125"/>
      <c r="AO657" s="66"/>
      <c r="AP657" s="125"/>
      <c r="AQ657" s="125"/>
      <c r="AR657" s="125"/>
      <c r="AS657" s="125"/>
      <c r="AT657" s="125"/>
      <c r="AU657" s="125"/>
      <c r="AV657" s="125"/>
      <c r="AW657" s="126"/>
      <c r="AX657" s="126"/>
      <c r="AY657" s="126"/>
      <c r="AZ657" s="125"/>
      <c r="BA657" s="125"/>
      <c r="BB657" s="65"/>
      <c r="BC657" s="65"/>
      <c r="BD657" s="128"/>
      <c r="BE657" s="127"/>
      <c r="BF657" s="126"/>
      <c r="BG657" s="126"/>
      <c r="BH657" s="126"/>
      <c r="BI657" s="125"/>
      <c r="BJ657" s="125"/>
      <c r="BK657" s="125"/>
      <c r="BL657" s="125"/>
      <c r="BM657" s="125"/>
      <c r="BN657" s="125"/>
      <c r="BO657" s="129"/>
      <c r="BP657" s="66"/>
      <c r="BQ657" s="129"/>
      <c r="BR657" s="125"/>
      <c r="BS657" s="125"/>
      <c r="BT657" s="125"/>
      <c r="BU657" s="125"/>
      <c r="BV657" s="125"/>
      <c r="BW657" s="125"/>
      <c r="BX657" s="126"/>
      <c r="BY657" s="126"/>
      <c r="BZ657" s="126"/>
      <c r="CA657" s="125"/>
      <c r="CB657" s="125"/>
    </row>
    <row r="658" spans="1:80" x14ac:dyDescent="0.3">
      <c r="A658" s="65"/>
      <c r="B658" s="128"/>
      <c r="C658" s="127"/>
      <c r="D658" s="126"/>
      <c r="E658" s="126"/>
      <c r="F658" s="126"/>
      <c r="G658" s="125"/>
      <c r="H658" s="125"/>
      <c r="I658" s="125"/>
      <c r="J658" s="125"/>
      <c r="K658" s="125"/>
      <c r="L658" s="125"/>
      <c r="M658" s="125"/>
      <c r="N658" s="66"/>
      <c r="O658" s="125"/>
      <c r="P658" s="125"/>
      <c r="Q658" s="125"/>
      <c r="R658" s="125"/>
      <c r="S658" s="125"/>
      <c r="T658" s="125"/>
      <c r="U658" s="125"/>
      <c r="V658" s="126"/>
      <c r="W658" s="126"/>
      <c r="X658" s="126"/>
      <c r="Y658" s="125"/>
      <c r="Z658" s="125"/>
      <c r="AA658" s="65"/>
      <c r="AB658" s="65"/>
      <c r="AC658" s="128"/>
      <c r="AD658" s="127"/>
      <c r="AE658" s="126"/>
      <c r="AF658" s="126"/>
      <c r="AG658" s="126"/>
      <c r="AH658" s="125"/>
      <c r="AI658" s="125"/>
      <c r="AJ658" s="125"/>
      <c r="AK658" s="125"/>
      <c r="AL658" s="125"/>
      <c r="AM658" s="125"/>
      <c r="AN658" s="125"/>
      <c r="AO658" s="66"/>
      <c r="AP658" s="125"/>
      <c r="AQ658" s="125"/>
      <c r="AR658" s="125"/>
      <c r="AS658" s="125"/>
      <c r="AT658" s="125"/>
      <c r="AU658" s="125"/>
      <c r="AV658" s="125"/>
      <c r="AW658" s="126"/>
      <c r="AX658" s="126"/>
      <c r="AY658" s="126"/>
      <c r="AZ658" s="125"/>
      <c r="BA658" s="125"/>
      <c r="BB658" s="65"/>
      <c r="BC658" s="65"/>
      <c r="BD658" s="128"/>
      <c r="BE658" s="127"/>
      <c r="BF658" s="126"/>
      <c r="BG658" s="126"/>
      <c r="BH658" s="126"/>
      <c r="BI658" s="125"/>
      <c r="BJ658" s="125"/>
      <c r="BK658" s="125"/>
      <c r="BL658" s="125"/>
      <c r="BM658" s="125"/>
      <c r="BN658" s="125"/>
      <c r="BO658" s="129"/>
      <c r="BP658" s="66"/>
      <c r="BQ658" s="129"/>
      <c r="BR658" s="125"/>
      <c r="BS658" s="125"/>
      <c r="BT658" s="125"/>
      <c r="BU658" s="125"/>
      <c r="BV658" s="125"/>
      <c r="BW658" s="125"/>
      <c r="BX658" s="126"/>
      <c r="BY658" s="126"/>
      <c r="BZ658" s="126"/>
      <c r="CA658" s="125"/>
      <c r="CB658" s="125"/>
    </row>
    <row r="659" spans="1:80" x14ac:dyDescent="0.3">
      <c r="A659" s="65"/>
      <c r="B659" s="223"/>
      <c r="C659" s="224"/>
      <c r="D659" s="65"/>
      <c r="E659" s="65"/>
      <c r="F659" s="223"/>
      <c r="G659" s="224"/>
      <c r="H659" s="65"/>
      <c r="I659" s="65"/>
      <c r="J659" s="223"/>
      <c r="K659" s="224"/>
      <c r="L659" s="65"/>
      <c r="M659" s="233"/>
      <c r="N659" s="233"/>
      <c r="O659" s="233"/>
      <c r="P659" s="65"/>
      <c r="Q659" s="223"/>
      <c r="R659" s="224"/>
      <c r="S659" s="65"/>
      <c r="T659" s="65"/>
      <c r="U659" s="223"/>
      <c r="V659" s="224"/>
      <c r="W659" s="65"/>
      <c r="X659" s="65"/>
      <c r="Y659" s="223"/>
      <c r="Z659" s="224"/>
      <c r="AA659" s="65"/>
      <c r="AB659" s="65"/>
      <c r="AC659" s="128"/>
      <c r="AD659" s="127"/>
      <c r="AE659" s="126"/>
      <c r="AF659" s="126"/>
      <c r="AG659" s="126"/>
      <c r="AH659" s="125"/>
      <c r="AI659" s="125"/>
      <c r="AJ659" s="125"/>
      <c r="AK659" s="125"/>
      <c r="AL659" s="125"/>
      <c r="AM659" s="125"/>
      <c r="AN659" s="125"/>
      <c r="AO659" s="66"/>
      <c r="AP659" s="125"/>
      <c r="AQ659" s="125"/>
      <c r="AR659" s="125"/>
      <c r="AS659" s="125"/>
      <c r="AT659" s="125"/>
      <c r="AU659" s="125"/>
      <c r="AV659" s="125"/>
      <c r="AW659" s="126"/>
      <c r="AX659" s="126"/>
      <c r="AY659" s="126"/>
      <c r="AZ659" s="125"/>
      <c r="BA659" s="125"/>
      <c r="BB659" s="65"/>
      <c r="BC659" s="65"/>
      <c r="BD659" s="128"/>
      <c r="BE659" s="127"/>
      <c r="BF659" s="126"/>
      <c r="BG659" s="126"/>
      <c r="BH659" s="126"/>
      <c r="BI659" s="125"/>
      <c r="BJ659" s="125"/>
      <c r="BK659" s="125"/>
      <c r="BL659" s="125"/>
      <c r="BM659" s="125"/>
      <c r="BN659" s="125"/>
      <c r="BO659" s="129"/>
      <c r="BP659" s="66"/>
      <c r="BQ659" s="129"/>
      <c r="BR659" s="125"/>
      <c r="BS659" s="125"/>
      <c r="BT659" s="125"/>
      <c r="BU659" s="125"/>
      <c r="BV659" s="125"/>
      <c r="BW659" s="125"/>
      <c r="BX659" s="126"/>
      <c r="BY659" s="126"/>
      <c r="BZ659" s="126"/>
      <c r="CA659" s="125"/>
      <c r="CB659" s="125"/>
    </row>
    <row r="660" spans="1:80" x14ac:dyDescent="0.3">
      <c r="A660" s="65"/>
      <c r="B660" s="225"/>
      <c r="C660" s="226"/>
      <c r="D660" s="65"/>
      <c r="E660" s="65"/>
      <c r="F660" s="227"/>
      <c r="G660" s="226"/>
      <c r="H660" s="65"/>
      <c r="I660" s="65"/>
      <c r="J660" s="228"/>
      <c r="K660" s="229"/>
      <c r="L660" s="65"/>
      <c r="M660" s="225"/>
      <c r="N660" s="230"/>
      <c r="O660" s="226"/>
      <c r="P660" s="65"/>
      <c r="Q660" s="231"/>
      <c r="R660" s="232"/>
      <c r="S660" s="76"/>
      <c r="T660" s="65"/>
      <c r="U660" s="225"/>
      <c r="V660" s="226"/>
      <c r="W660" s="65"/>
      <c r="X660" s="65"/>
      <c r="Y660" s="225"/>
      <c r="Z660" s="226"/>
      <c r="AA660" s="65"/>
      <c r="AB660" s="65"/>
      <c r="AC660" s="128"/>
      <c r="AD660" s="127"/>
      <c r="AE660" s="126"/>
      <c r="AF660" s="126"/>
      <c r="AG660" s="126"/>
      <c r="AH660" s="125"/>
      <c r="AI660" s="125"/>
      <c r="AJ660" s="125"/>
      <c r="AK660" s="125"/>
      <c r="AL660" s="125"/>
      <c r="AM660" s="125"/>
      <c r="AN660" s="125"/>
      <c r="AO660" s="66"/>
      <c r="AP660" s="125"/>
      <c r="AQ660" s="125"/>
      <c r="AR660" s="125"/>
      <c r="AS660" s="125"/>
      <c r="AT660" s="125"/>
      <c r="AU660" s="125"/>
      <c r="AV660" s="125"/>
      <c r="AW660" s="126"/>
      <c r="AX660" s="126"/>
      <c r="AY660" s="126"/>
      <c r="AZ660" s="125"/>
      <c r="BA660" s="125"/>
      <c r="BB660" s="65"/>
      <c r="BC660" s="65"/>
      <c r="BD660" s="128"/>
      <c r="BE660" s="127"/>
      <c r="BF660" s="126"/>
      <c r="BG660" s="126"/>
      <c r="BH660" s="126"/>
      <c r="BI660" s="125"/>
      <c r="BJ660" s="125"/>
      <c r="BK660" s="125"/>
      <c r="BL660" s="125"/>
      <c r="BM660" s="125"/>
      <c r="BN660" s="125"/>
      <c r="BO660" s="129"/>
      <c r="BP660" s="66"/>
      <c r="BQ660" s="129"/>
      <c r="BR660" s="125"/>
      <c r="BS660" s="125"/>
      <c r="BT660" s="125"/>
      <c r="BU660" s="125"/>
      <c r="BV660" s="125"/>
      <c r="BW660" s="125"/>
      <c r="BX660" s="126"/>
      <c r="BY660" s="126"/>
      <c r="BZ660" s="126"/>
      <c r="CA660" s="125"/>
      <c r="CB660" s="125"/>
    </row>
    <row r="661" spans="1:80" x14ac:dyDescent="0.3">
      <c r="A661" s="65"/>
      <c r="B661" s="65"/>
      <c r="C661" s="65"/>
      <c r="D661" s="65"/>
      <c r="E661" s="65"/>
      <c r="F661" s="65"/>
      <c r="G661" s="65"/>
      <c r="H661" s="65"/>
      <c r="I661" s="65"/>
      <c r="J661" s="65"/>
      <c r="K661" s="65"/>
      <c r="L661" s="65"/>
      <c r="M661" s="99"/>
      <c r="N661" s="66"/>
      <c r="O661" s="99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5"/>
      <c r="AC661" s="128"/>
      <c r="AD661" s="127"/>
      <c r="AE661" s="126"/>
      <c r="AF661" s="126"/>
      <c r="AG661" s="126"/>
      <c r="AH661" s="125"/>
      <c r="AI661" s="125"/>
      <c r="AJ661" s="125"/>
      <c r="AK661" s="125"/>
      <c r="AL661" s="125"/>
      <c r="AM661" s="125"/>
      <c r="AN661" s="125"/>
      <c r="AO661" s="66"/>
      <c r="AP661" s="125"/>
      <c r="AQ661" s="125"/>
      <c r="AR661" s="125"/>
      <c r="AS661" s="125"/>
      <c r="AT661" s="125"/>
      <c r="AU661" s="125"/>
      <c r="AV661" s="125"/>
      <c r="AW661" s="126"/>
      <c r="AX661" s="126"/>
      <c r="AY661" s="126"/>
      <c r="AZ661" s="125"/>
      <c r="BA661" s="125"/>
      <c r="BB661" s="65"/>
      <c r="BC661" s="65"/>
      <c r="BD661" s="128"/>
      <c r="BE661" s="127"/>
      <c r="BF661" s="126"/>
      <c r="BG661" s="126"/>
      <c r="BH661" s="126"/>
      <c r="BI661" s="125"/>
      <c r="BJ661" s="125"/>
      <c r="BK661" s="125"/>
      <c r="BL661" s="125"/>
      <c r="BM661" s="125"/>
      <c r="BN661" s="125"/>
      <c r="BO661" s="129"/>
      <c r="BP661" s="66"/>
      <c r="BQ661" s="129"/>
      <c r="BR661" s="125"/>
      <c r="BS661" s="125"/>
      <c r="BT661" s="125"/>
      <c r="BU661" s="125"/>
      <c r="BV661" s="125"/>
      <c r="BW661" s="125"/>
      <c r="BX661" s="126"/>
      <c r="BY661" s="126"/>
      <c r="BZ661" s="126"/>
      <c r="CA661" s="125"/>
      <c r="CB661" s="125"/>
    </row>
    <row r="662" spans="1:80" x14ac:dyDescent="0.3">
      <c r="A662" s="65"/>
      <c r="B662" s="65"/>
      <c r="C662" s="65"/>
      <c r="D662" s="65"/>
      <c r="E662" s="65"/>
      <c r="F662" s="65"/>
      <c r="G662" s="65"/>
      <c r="H662" s="65"/>
      <c r="I662" s="65"/>
      <c r="J662" s="65"/>
      <c r="K662" s="65"/>
      <c r="L662" s="65"/>
      <c r="M662" s="99"/>
      <c r="N662" s="66"/>
      <c r="O662" s="99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5"/>
      <c r="AC662" s="128"/>
      <c r="AD662" s="127"/>
      <c r="AE662" s="126"/>
      <c r="AF662" s="126"/>
      <c r="AG662" s="126"/>
      <c r="AH662" s="125"/>
      <c r="AI662" s="125"/>
      <c r="AJ662" s="125"/>
      <c r="AK662" s="125"/>
      <c r="AL662" s="125"/>
      <c r="AM662" s="125"/>
      <c r="AN662" s="125"/>
      <c r="AO662" s="66"/>
      <c r="AP662" s="125"/>
      <c r="AQ662" s="125"/>
      <c r="AR662" s="125"/>
      <c r="AS662" s="125"/>
      <c r="AT662" s="125"/>
      <c r="AU662" s="125"/>
      <c r="AV662" s="125"/>
      <c r="AW662" s="126"/>
      <c r="AX662" s="126"/>
      <c r="AY662" s="126"/>
      <c r="AZ662" s="125"/>
      <c r="BA662" s="125"/>
      <c r="BB662" s="65"/>
      <c r="BC662" s="65"/>
      <c r="BD662" s="128"/>
      <c r="BE662" s="127"/>
      <c r="BF662" s="126"/>
      <c r="BG662" s="126"/>
      <c r="BH662" s="126"/>
      <c r="BI662" s="125"/>
      <c r="BJ662" s="125"/>
      <c r="BK662" s="125"/>
      <c r="BL662" s="125"/>
      <c r="BM662" s="125"/>
      <c r="BN662" s="125"/>
      <c r="BO662" s="129"/>
      <c r="BP662" s="66"/>
      <c r="BQ662" s="129"/>
      <c r="BR662" s="125"/>
      <c r="BS662" s="125"/>
      <c r="BT662" s="125"/>
      <c r="BU662" s="125"/>
      <c r="BV662" s="125"/>
      <c r="BW662" s="125"/>
      <c r="BX662" s="126"/>
      <c r="BY662" s="126"/>
      <c r="BZ662" s="126"/>
      <c r="CA662" s="125"/>
      <c r="CB662" s="125"/>
    </row>
    <row r="663" spans="1:80" x14ac:dyDescent="0.3">
      <c r="A663" s="65"/>
      <c r="B663" s="68"/>
      <c r="C663" s="68"/>
      <c r="D663" s="68"/>
      <c r="E663" s="68"/>
      <c r="F663" s="68"/>
      <c r="G663" s="68"/>
      <c r="H663" s="68"/>
      <c r="I663" s="68"/>
      <c r="J663" s="68"/>
      <c r="K663" s="68"/>
      <c r="L663" s="68"/>
      <c r="M663" s="87"/>
      <c r="N663" s="68"/>
      <c r="O663" s="87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8"/>
      <c r="AA663" s="65"/>
      <c r="AB663" s="65"/>
      <c r="AC663" s="128"/>
      <c r="AD663" s="127"/>
      <c r="AE663" s="126"/>
      <c r="AF663" s="126"/>
      <c r="AG663" s="126"/>
      <c r="AH663" s="125"/>
      <c r="AI663" s="125"/>
      <c r="AJ663" s="125"/>
      <c r="AK663" s="125"/>
      <c r="AL663" s="125"/>
      <c r="AM663" s="125"/>
      <c r="AN663" s="125"/>
      <c r="AO663" s="66"/>
      <c r="AP663" s="125"/>
      <c r="AQ663" s="125"/>
      <c r="AR663" s="125"/>
      <c r="AS663" s="125"/>
      <c r="AT663" s="125"/>
      <c r="AU663" s="125"/>
      <c r="AV663" s="125"/>
      <c r="AW663" s="126"/>
      <c r="AX663" s="126"/>
      <c r="AY663" s="126"/>
      <c r="AZ663" s="125"/>
      <c r="BA663" s="125"/>
      <c r="BB663" s="65"/>
      <c r="BC663" s="65"/>
      <c r="BD663" s="128"/>
      <c r="BE663" s="127"/>
      <c r="BF663" s="126"/>
      <c r="BG663" s="126"/>
      <c r="BH663" s="126"/>
      <c r="BI663" s="125"/>
      <c r="BJ663" s="125"/>
      <c r="BK663" s="125"/>
      <c r="BL663" s="125"/>
      <c r="BM663" s="125"/>
      <c r="BN663" s="125"/>
      <c r="BO663" s="129"/>
      <c r="BP663" s="66"/>
      <c r="BQ663" s="129"/>
      <c r="BR663" s="125"/>
      <c r="BS663" s="125"/>
      <c r="BT663" s="125"/>
      <c r="BU663" s="125"/>
      <c r="BV663" s="125"/>
      <c r="BW663" s="125"/>
      <c r="BX663" s="126"/>
      <c r="BY663" s="126"/>
      <c r="BZ663" s="126"/>
      <c r="CA663" s="125"/>
      <c r="CB663" s="125"/>
    </row>
    <row r="664" spans="1:80" x14ac:dyDescent="0.3">
      <c r="A664" s="65"/>
      <c r="B664" s="70"/>
      <c r="C664" s="70"/>
      <c r="D664" s="71"/>
      <c r="E664" s="71"/>
      <c r="F664" s="71"/>
      <c r="G664" s="70"/>
      <c r="H664" s="70"/>
      <c r="I664" s="70"/>
      <c r="J664" s="70"/>
      <c r="K664" s="70"/>
      <c r="L664" s="70"/>
      <c r="M664" s="70"/>
      <c r="N664" s="194"/>
      <c r="O664" s="80"/>
      <c r="P664" s="75"/>
      <c r="Q664" s="75"/>
      <c r="R664" s="75"/>
      <c r="S664" s="75"/>
      <c r="T664" s="75"/>
      <c r="U664" s="75"/>
      <c r="V664" s="74"/>
      <c r="W664" s="74"/>
      <c r="X664" s="74"/>
      <c r="Y664" s="73"/>
      <c r="Z664" s="72"/>
      <c r="AA664" s="65"/>
      <c r="AB664" s="65"/>
      <c r="AC664" s="128"/>
      <c r="AD664" s="127"/>
      <c r="AE664" s="126"/>
      <c r="AF664" s="126"/>
      <c r="AG664" s="126"/>
      <c r="AH664" s="125"/>
      <c r="AI664" s="125"/>
      <c r="AJ664" s="125"/>
      <c r="AK664" s="125"/>
      <c r="AL664" s="125"/>
      <c r="AM664" s="125"/>
      <c r="AN664" s="125"/>
      <c r="AO664" s="66"/>
      <c r="AP664" s="125"/>
      <c r="AQ664" s="125"/>
      <c r="AR664" s="125"/>
      <c r="AS664" s="125"/>
      <c r="AT664" s="125"/>
      <c r="AU664" s="125"/>
      <c r="AV664" s="125"/>
      <c r="AW664" s="126"/>
      <c r="AX664" s="126"/>
      <c r="AY664" s="126"/>
      <c r="AZ664" s="125"/>
      <c r="BA664" s="125"/>
      <c r="BB664" s="65"/>
      <c r="BC664" s="65"/>
      <c r="BD664" s="128"/>
      <c r="BE664" s="127"/>
      <c r="BF664" s="126"/>
      <c r="BG664" s="126"/>
      <c r="BH664" s="126"/>
      <c r="BI664" s="125"/>
      <c r="BJ664" s="125"/>
      <c r="BK664" s="125"/>
      <c r="BL664" s="125"/>
      <c r="BM664" s="125"/>
      <c r="BN664" s="125"/>
      <c r="BO664" s="129"/>
      <c r="BP664" s="66"/>
      <c r="BQ664" s="129"/>
      <c r="BR664" s="125"/>
      <c r="BS664" s="125"/>
      <c r="BT664" s="125"/>
      <c r="BU664" s="125"/>
      <c r="BV664" s="125"/>
      <c r="BW664" s="125"/>
      <c r="BX664" s="126"/>
      <c r="BY664" s="126"/>
      <c r="BZ664" s="126"/>
      <c r="CA664" s="125"/>
      <c r="CB664" s="125"/>
    </row>
    <row r="665" spans="1:80" x14ac:dyDescent="0.3">
      <c r="A665" s="65"/>
      <c r="B665" s="70"/>
      <c r="C665" s="70"/>
      <c r="D665" s="71"/>
      <c r="E665" s="71"/>
      <c r="F665" s="71"/>
      <c r="G665" s="70"/>
      <c r="H665" s="70"/>
      <c r="I665" s="70"/>
      <c r="J665" s="70"/>
      <c r="K665" s="70"/>
      <c r="L665" s="70"/>
      <c r="M665" s="70"/>
      <c r="N665" s="194"/>
      <c r="O665" s="80"/>
      <c r="P665" s="75"/>
      <c r="Q665" s="75"/>
      <c r="R665" s="75"/>
      <c r="S665" s="75"/>
      <c r="T665" s="75"/>
      <c r="U665" s="75"/>
      <c r="V665" s="74"/>
      <c r="W665" s="74"/>
      <c r="X665" s="74"/>
      <c r="Y665" s="73"/>
      <c r="Z665" s="72"/>
      <c r="AA665" s="65"/>
      <c r="AB665" s="65"/>
      <c r="AC665" s="128"/>
      <c r="AD665" s="127"/>
      <c r="AE665" s="126"/>
      <c r="AF665" s="126"/>
      <c r="AG665" s="126"/>
      <c r="AH665" s="125"/>
      <c r="AI665" s="125"/>
      <c r="AJ665" s="125"/>
      <c r="AK665" s="125"/>
      <c r="AL665" s="125"/>
      <c r="AM665" s="125"/>
      <c r="AN665" s="125"/>
      <c r="AO665" s="66"/>
      <c r="AP665" s="125"/>
      <c r="AQ665" s="125"/>
      <c r="AR665" s="125"/>
      <c r="AS665" s="125"/>
      <c r="AT665" s="125"/>
      <c r="AU665" s="125"/>
      <c r="AV665" s="125"/>
      <c r="AW665" s="126"/>
      <c r="AX665" s="126"/>
      <c r="AY665" s="126"/>
      <c r="AZ665" s="125"/>
      <c r="BA665" s="125"/>
      <c r="BB665" s="65"/>
      <c r="BC665" s="65"/>
      <c r="BD665" s="128"/>
      <c r="BE665" s="127"/>
      <c r="BF665" s="126"/>
      <c r="BG665" s="126"/>
      <c r="BH665" s="126"/>
      <c r="BI665" s="125"/>
      <c r="BJ665" s="125"/>
      <c r="BK665" s="125"/>
      <c r="BL665" s="125"/>
      <c r="BM665" s="125"/>
      <c r="BN665" s="125"/>
      <c r="BO665" s="129"/>
      <c r="BP665" s="66"/>
      <c r="BQ665" s="129"/>
      <c r="BR665" s="125"/>
      <c r="BS665" s="125"/>
      <c r="BT665" s="125"/>
      <c r="BU665" s="125"/>
      <c r="BV665" s="125"/>
      <c r="BW665" s="125"/>
      <c r="BX665" s="126"/>
      <c r="BY665" s="126"/>
      <c r="BZ665" s="126"/>
      <c r="CA665" s="125"/>
      <c r="CB665" s="125"/>
    </row>
    <row r="666" spans="1:80" x14ac:dyDescent="0.3">
      <c r="A666" s="65"/>
      <c r="B666" s="70"/>
      <c r="C666" s="70"/>
      <c r="D666" s="71"/>
      <c r="E666" s="71"/>
      <c r="F666" s="71"/>
      <c r="G666" s="70"/>
      <c r="H666" s="70"/>
      <c r="I666" s="70"/>
      <c r="J666" s="70"/>
      <c r="K666" s="70"/>
      <c r="L666" s="70"/>
      <c r="M666" s="70"/>
      <c r="N666" s="194"/>
      <c r="O666" s="80"/>
      <c r="P666" s="75"/>
      <c r="Q666" s="75"/>
      <c r="R666" s="75"/>
      <c r="S666" s="75"/>
      <c r="T666" s="75"/>
      <c r="U666" s="75"/>
      <c r="V666" s="74"/>
      <c r="W666" s="74"/>
      <c r="X666" s="74"/>
      <c r="Y666" s="73"/>
      <c r="Z666" s="72"/>
      <c r="AA666" s="65"/>
      <c r="AB666" s="65"/>
      <c r="AC666" s="128"/>
      <c r="AD666" s="127"/>
      <c r="AE666" s="126"/>
      <c r="AF666" s="126"/>
      <c r="AG666" s="126"/>
      <c r="AH666" s="125"/>
      <c r="AI666" s="125"/>
      <c r="AJ666" s="125"/>
      <c r="AK666" s="125"/>
      <c r="AL666" s="125"/>
      <c r="AM666" s="125"/>
      <c r="AN666" s="125"/>
      <c r="AO666" s="66"/>
      <c r="AP666" s="125"/>
      <c r="AQ666" s="125"/>
      <c r="AR666" s="125"/>
      <c r="AS666" s="125"/>
      <c r="AT666" s="125"/>
      <c r="AU666" s="125"/>
      <c r="AV666" s="125"/>
      <c r="AW666" s="126"/>
      <c r="AX666" s="126"/>
      <c r="AY666" s="126"/>
      <c r="AZ666" s="125"/>
      <c r="BA666" s="125"/>
      <c r="BB666" s="65"/>
      <c r="BC666" s="65"/>
      <c r="BD666" s="128"/>
      <c r="BE666" s="127"/>
      <c r="BF666" s="126"/>
      <c r="BG666" s="126"/>
      <c r="BH666" s="126"/>
      <c r="BI666" s="125"/>
      <c r="BJ666" s="125"/>
      <c r="BK666" s="125"/>
      <c r="BL666" s="125"/>
      <c r="BM666" s="125"/>
      <c r="BN666" s="125"/>
      <c r="BO666" s="129"/>
      <c r="BP666" s="66"/>
      <c r="BQ666" s="129"/>
      <c r="BR666" s="125"/>
      <c r="BS666" s="125"/>
      <c r="BT666" s="125"/>
      <c r="BU666" s="125"/>
      <c r="BV666" s="125"/>
      <c r="BW666" s="125"/>
      <c r="BX666" s="126"/>
      <c r="BY666" s="126"/>
      <c r="BZ666" s="126"/>
      <c r="CA666" s="125"/>
      <c r="CB666" s="125"/>
    </row>
    <row r="667" spans="1:80" x14ac:dyDescent="0.3">
      <c r="A667" s="65"/>
      <c r="B667" s="70"/>
      <c r="C667" s="70"/>
      <c r="D667" s="71"/>
      <c r="E667" s="71"/>
      <c r="F667" s="71"/>
      <c r="G667" s="70"/>
      <c r="H667" s="70"/>
      <c r="I667" s="70"/>
      <c r="J667" s="70"/>
      <c r="K667" s="70"/>
      <c r="L667" s="70"/>
      <c r="M667" s="70"/>
      <c r="N667" s="194"/>
      <c r="O667" s="80"/>
      <c r="P667" s="75"/>
      <c r="Q667" s="75"/>
      <c r="R667" s="75"/>
      <c r="S667" s="75"/>
      <c r="T667" s="75"/>
      <c r="U667" s="75"/>
      <c r="V667" s="74"/>
      <c r="W667" s="74"/>
      <c r="X667" s="74"/>
      <c r="Y667" s="73"/>
      <c r="Z667" s="72"/>
      <c r="AA667" s="65"/>
      <c r="AB667" s="65"/>
      <c r="AC667" s="128"/>
      <c r="AD667" s="127"/>
      <c r="AE667" s="126"/>
      <c r="AF667" s="126"/>
      <c r="AG667" s="126"/>
      <c r="AH667" s="125"/>
      <c r="AI667" s="125"/>
      <c r="AJ667" s="125"/>
      <c r="AK667" s="125"/>
      <c r="AL667" s="125"/>
      <c r="AM667" s="125"/>
      <c r="AN667" s="125"/>
      <c r="AO667" s="66"/>
      <c r="AP667" s="125"/>
      <c r="AQ667" s="125"/>
      <c r="AR667" s="125"/>
      <c r="AS667" s="125"/>
      <c r="AT667" s="125"/>
      <c r="AU667" s="125"/>
      <c r="AV667" s="125"/>
      <c r="AW667" s="126"/>
      <c r="AX667" s="126"/>
      <c r="AY667" s="126"/>
      <c r="AZ667" s="125"/>
      <c r="BA667" s="125"/>
      <c r="BB667" s="65"/>
      <c r="BC667" s="65"/>
      <c r="BD667" s="128"/>
      <c r="BE667" s="127"/>
      <c r="BF667" s="126"/>
      <c r="BG667" s="126"/>
      <c r="BH667" s="126"/>
      <c r="BI667" s="125"/>
      <c r="BJ667" s="125"/>
      <c r="BK667" s="125"/>
      <c r="BL667" s="125"/>
      <c r="BM667" s="125"/>
      <c r="BN667" s="125"/>
      <c r="BO667" s="129"/>
      <c r="BP667" s="66"/>
      <c r="BQ667" s="129"/>
      <c r="BR667" s="125"/>
      <c r="BS667" s="125"/>
      <c r="BT667" s="125"/>
      <c r="BU667" s="125"/>
      <c r="BV667" s="125"/>
      <c r="BW667" s="125"/>
      <c r="BX667" s="126"/>
      <c r="BY667" s="126"/>
      <c r="BZ667" s="126"/>
      <c r="CA667" s="125"/>
      <c r="CB667" s="125"/>
    </row>
    <row r="668" spans="1:80" x14ac:dyDescent="0.3">
      <c r="A668" s="65"/>
      <c r="B668" s="70"/>
      <c r="C668" s="70"/>
      <c r="D668" s="71"/>
      <c r="E668" s="71"/>
      <c r="F668" s="71"/>
      <c r="G668" s="70"/>
      <c r="H668" s="70"/>
      <c r="I668" s="70"/>
      <c r="J668" s="70"/>
      <c r="K668" s="70"/>
      <c r="L668" s="70"/>
      <c r="M668" s="70"/>
      <c r="N668" s="194"/>
      <c r="O668" s="80"/>
      <c r="P668" s="75"/>
      <c r="Q668" s="75"/>
      <c r="R668" s="75"/>
      <c r="S668" s="75"/>
      <c r="T668" s="75"/>
      <c r="U668" s="75"/>
      <c r="V668" s="74"/>
      <c r="W668" s="74"/>
      <c r="X668" s="74"/>
      <c r="Y668" s="73"/>
      <c r="Z668" s="72"/>
      <c r="AA668" s="65"/>
      <c r="AB668" s="65"/>
      <c r="AC668" s="128"/>
      <c r="AD668" s="127"/>
      <c r="AE668" s="126"/>
      <c r="AF668" s="126"/>
      <c r="AG668" s="126"/>
      <c r="AH668" s="125"/>
      <c r="AI668" s="125"/>
      <c r="AJ668" s="125"/>
      <c r="AK668" s="125"/>
      <c r="AL668" s="125"/>
      <c r="AM668" s="125"/>
      <c r="AN668" s="125"/>
      <c r="AO668" s="66"/>
      <c r="AP668" s="125"/>
      <c r="AQ668" s="125"/>
      <c r="AR668" s="125"/>
      <c r="AS668" s="125"/>
      <c r="AT668" s="125"/>
      <c r="AU668" s="125"/>
      <c r="AV668" s="125"/>
      <c r="AW668" s="126"/>
      <c r="AX668" s="126"/>
      <c r="AY668" s="126"/>
      <c r="AZ668" s="125"/>
      <c r="BA668" s="125"/>
      <c r="BB668" s="65"/>
      <c r="BC668" s="65"/>
      <c r="BD668" s="128"/>
      <c r="BE668" s="127"/>
      <c r="BF668" s="126"/>
      <c r="BG668" s="126"/>
      <c r="BH668" s="126"/>
      <c r="BI668" s="125"/>
      <c r="BJ668" s="125"/>
      <c r="BK668" s="125"/>
      <c r="BL668" s="125"/>
      <c r="BM668" s="125"/>
      <c r="BN668" s="125"/>
      <c r="BO668" s="129"/>
      <c r="BP668" s="66"/>
      <c r="BQ668" s="129"/>
      <c r="BR668" s="125"/>
      <c r="BS668" s="125"/>
      <c r="BT668" s="125"/>
      <c r="BU668" s="125"/>
      <c r="BV668" s="125"/>
      <c r="BW668" s="125"/>
      <c r="BX668" s="126"/>
      <c r="BY668" s="126"/>
      <c r="BZ668" s="126"/>
      <c r="CA668" s="125"/>
      <c r="CB668" s="125"/>
    </row>
    <row r="669" spans="1:80" x14ac:dyDescent="0.3">
      <c r="A669" s="65"/>
      <c r="B669" s="70"/>
      <c r="C669" s="70"/>
      <c r="D669" s="71"/>
      <c r="E669" s="71"/>
      <c r="F669" s="71"/>
      <c r="G669" s="70"/>
      <c r="H669" s="70"/>
      <c r="I669" s="70"/>
      <c r="J669" s="70"/>
      <c r="K669" s="70"/>
      <c r="L669" s="70"/>
      <c r="M669" s="70"/>
      <c r="N669" s="194"/>
      <c r="O669" s="80"/>
      <c r="P669" s="75"/>
      <c r="Q669" s="75"/>
      <c r="R669" s="75"/>
      <c r="S669" s="75"/>
      <c r="T669" s="75"/>
      <c r="U669" s="75"/>
      <c r="V669" s="74"/>
      <c r="W669" s="74"/>
      <c r="X669" s="74"/>
      <c r="Y669" s="73"/>
      <c r="Z669" s="72"/>
      <c r="AA669" s="65"/>
      <c r="AB669" s="65"/>
      <c r="AC669" s="128"/>
      <c r="AD669" s="127"/>
      <c r="AE669" s="126"/>
      <c r="AF669" s="126"/>
      <c r="AG669" s="126"/>
      <c r="AH669" s="125"/>
      <c r="AI669" s="125"/>
      <c r="AJ669" s="125"/>
      <c r="AK669" s="125"/>
      <c r="AL669" s="125"/>
      <c r="AM669" s="125"/>
      <c r="AN669" s="125"/>
      <c r="AO669" s="66"/>
      <c r="AP669" s="125"/>
      <c r="AQ669" s="125"/>
      <c r="AR669" s="125"/>
      <c r="AS669" s="125"/>
      <c r="AT669" s="125"/>
      <c r="AU669" s="125"/>
      <c r="AV669" s="125"/>
      <c r="AW669" s="126"/>
      <c r="AX669" s="126"/>
      <c r="AY669" s="126"/>
      <c r="AZ669" s="125"/>
      <c r="BA669" s="125"/>
      <c r="BB669" s="65"/>
      <c r="BC669" s="65"/>
      <c r="BD669" s="128"/>
      <c r="BE669" s="127"/>
      <c r="BF669" s="126"/>
      <c r="BG669" s="126"/>
      <c r="BH669" s="126"/>
      <c r="BI669" s="125"/>
      <c r="BJ669" s="125"/>
      <c r="BK669" s="125"/>
      <c r="BL669" s="125"/>
      <c r="BM669" s="125"/>
      <c r="BN669" s="125"/>
      <c r="BO669" s="129"/>
      <c r="BP669" s="66"/>
      <c r="BQ669" s="129"/>
      <c r="BR669" s="125"/>
      <c r="BS669" s="125"/>
      <c r="BT669" s="125"/>
      <c r="BU669" s="125"/>
      <c r="BV669" s="125"/>
      <c r="BW669" s="125"/>
      <c r="BX669" s="126"/>
      <c r="BY669" s="126"/>
      <c r="BZ669" s="126"/>
      <c r="CA669" s="125"/>
      <c r="CB669" s="125"/>
    </row>
    <row r="670" spans="1:80" x14ac:dyDescent="0.3">
      <c r="A670" s="65"/>
      <c r="B670" s="70"/>
      <c r="C670" s="70"/>
      <c r="D670" s="71"/>
      <c r="E670" s="71"/>
      <c r="F670" s="71"/>
      <c r="G670" s="70"/>
      <c r="H670" s="70"/>
      <c r="I670" s="70"/>
      <c r="J670" s="70"/>
      <c r="K670" s="70"/>
      <c r="L670" s="70"/>
      <c r="M670" s="70"/>
      <c r="N670" s="194"/>
      <c r="O670" s="80"/>
      <c r="P670" s="75"/>
      <c r="Q670" s="75"/>
      <c r="R670" s="75"/>
      <c r="S670" s="75"/>
      <c r="T670" s="75"/>
      <c r="U670" s="75"/>
      <c r="V670" s="74"/>
      <c r="W670" s="74"/>
      <c r="X670" s="74"/>
      <c r="Y670" s="73"/>
      <c r="Z670" s="72"/>
      <c r="AA670" s="65"/>
      <c r="AB670" s="65"/>
      <c r="AC670" s="128"/>
      <c r="AD670" s="127"/>
      <c r="AE670" s="126"/>
      <c r="AF670" s="126"/>
      <c r="AG670" s="126"/>
      <c r="AH670" s="125"/>
      <c r="AI670" s="125"/>
      <c r="AJ670" s="125"/>
      <c r="AK670" s="125"/>
      <c r="AL670" s="125"/>
      <c r="AM670" s="125"/>
      <c r="AN670" s="125"/>
      <c r="AO670" s="66"/>
      <c r="AP670" s="125"/>
      <c r="AQ670" s="125"/>
      <c r="AR670" s="125"/>
      <c r="AS670" s="125"/>
      <c r="AT670" s="125"/>
      <c r="AU670" s="125"/>
      <c r="AV670" s="125"/>
      <c r="AW670" s="126"/>
      <c r="AX670" s="126"/>
      <c r="AY670" s="126"/>
      <c r="AZ670" s="125"/>
      <c r="BA670" s="125"/>
      <c r="BB670" s="65"/>
      <c r="BC670" s="65"/>
      <c r="BD670" s="128"/>
      <c r="BE670" s="127"/>
      <c r="BF670" s="126"/>
      <c r="BG670" s="126"/>
      <c r="BH670" s="126"/>
      <c r="BI670" s="125"/>
      <c r="BJ670" s="125"/>
      <c r="BK670" s="125"/>
      <c r="BL670" s="125"/>
      <c r="BM670" s="125"/>
      <c r="BN670" s="125"/>
      <c r="BO670" s="129"/>
      <c r="BP670" s="66"/>
      <c r="BQ670" s="129"/>
      <c r="BR670" s="125"/>
      <c r="BS670" s="125"/>
      <c r="BT670" s="125"/>
      <c r="BU670" s="125"/>
      <c r="BV670" s="125"/>
      <c r="BW670" s="125"/>
      <c r="BX670" s="126"/>
      <c r="BY670" s="126"/>
      <c r="BZ670" s="126"/>
      <c r="CA670" s="125"/>
      <c r="CB670" s="125"/>
    </row>
    <row r="671" spans="1:80" x14ac:dyDescent="0.3">
      <c r="A671" s="65"/>
      <c r="B671" s="70"/>
      <c r="C671" s="70"/>
      <c r="D671" s="71"/>
      <c r="E671" s="71"/>
      <c r="F671" s="71"/>
      <c r="G671" s="70"/>
      <c r="H671" s="70"/>
      <c r="I671" s="70"/>
      <c r="J671" s="70"/>
      <c r="K671" s="70"/>
      <c r="L671" s="70"/>
      <c r="M671" s="70"/>
      <c r="N671" s="194"/>
      <c r="O671" s="80"/>
      <c r="P671" s="75"/>
      <c r="Q671" s="75"/>
      <c r="R671" s="75"/>
      <c r="S671" s="75"/>
      <c r="T671" s="75"/>
      <c r="U671" s="75"/>
      <c r="V671" s="74"/>
      <c r="W671" s="74"/>
      <c r="X671" s="74"/>
      <c r="Y671" s="73"/>
      <c r="Z671" s="72"/>
      <c r="AA671" s="65"/>
      <c r="AB671" s="65"/>
      <c r="AC671" s="65"/>
      <c r="AD671" s="65"/>
      <c r="AE671" s="65"/>
      <c r="AF671" s="65"/>
      <c r="AG671" s="65"/>
      <c r="AH671" s="65"/>
      <c r="AI671" s="65"/>
      <c r="AJ671" s="65"/>
      <c r="AK671" s="65"/>
      <c r="AL671" s="65"/>
      <c r="AM671" s="65"/>
      <c r="AN671" s="125"/>
      <c r="AO671" s="66"/>
      <c r="AP671" s="125"/>
      <c r="AQ671" s="65"/>
      <c r="AR671" s="65"/>
      <c r="AS671" s="65"/>
      <c r="AT671" s="65"/>
      <c r="AU671" s="65"/>
      <c r="AV671" s="65"/>
      <c r="AW671" s="65"/>
      <c r="AX671" s="65"/>
      <c r="AY671" s="65"/>
      <c r="AZ671" s="65"/>
      <c r="BA671" s="65"/>
      <c r="BB671" s="65"/>
      <c r="BC671" s="65"/>
      <c r="BD671" s="65"/>
      <c r="BE671" s="65"/>
      <c r="BF671" s="65"/>
      <c r="BG671" s="65"/>
      <c r="BH671" s="65"/>
      <c r="BI671" s="65"/>
      <c r="BJ671" s="65"/>
      <c r="BK671" s="65"/>
      <c r="BL671" s="65"/>
      <c r="BM671" s="65"/>
      <c r="BN671" s="65"/>
      <c r="BO671" s="65"/>
      <c r="BP671" s="66"/>
      <c r="BQ671" s="65"/>
      <c r="BR671" s="65"/>
      <c r="BS671" s="65"/>
      <c r="BT671" s="65"/>
      <c r="BU671" s="65"/>
      <c r="BV671" s="65"/>
      <c r="BW671" s="65"/>
      <c r="BX671" s="65"/>
      <c r="BY671" s="65"/>
      <c r="BZ671" s="65"/>
      <c r="CA671" s="65"/>
      <c r="CB671" s="65"/>
    </row>
    <row r="672" spans="1:80" x14ac:dyDescent="0.3">
      <c r="A672" s="65"/>
      <c r="B672" s="70"/>
      <c r="C672" s="70"/>
      <c r="D672" s="71"/>
      <c r="E672" s="71"/>
      <c r="F672" s="71"/>
      <c r="G672" s="70"/>
      <c r="H672" s="70"/>
      <c r="I672" s="70"/>
      <c r="J672" s="70"/>
      <c r="K672" s="70"/>
      <c r="L672" s="70"/>
      <c r="M672" s="70"/>
      <c r="N672" s="194"/>
      <c r="O672" s="80"/>
      <c r="P672" s="75"/>
      <c r="Q672" s="75"/>
      <c r="R672" s="75"/>
      <c r="S672" s="75"/>
      <c r="T672" s="75"/>
      <c r="U672" s="75"/>
      <c r="V672" s="74"/>
      <c r="W672" s="74"/>
      <c r="X672" s="74"/>
      <c r="Y672" s="73"/>
      <c r="Z672" s="72"/>
      <c r="AA672" s="65"/>
      <c r="AB672" s="65"/>
      <c r="AC672" s="82"/>
      <c r="AD672" s="82"/>
      <c r="AE672" s="82"/>
      <c r="AF672" s="82"/>
      <c r="AG672" s="82"/>
      <c r="AH672" s="82"/>
      <c r="AI672" s="82"/>
      <c r="AJ672" s="82"/>
      <c r="AK672" s="82"/>
      <c r="AL672" s="82"/>
      <c r="AM672" s="82"/>
      <c r="AN672" s="114"/>
      <c r="AO672" s="82"/>
      <c r="AP672" s="114"/>
      <c r="AQ672" s="82"/>
      <c r="AR672" s="82"/>
      <c r="AS672" s="82"/>
      <c r="AT672" s="82"/>
      <c r="AU672" s="82"/>
      <c r="AV672" s="82"/>
      <c r="AW672" s="82"/>
      <c r="AX672" s="82"/>
      <c r="AY672" s="82"/>
      <c r="AZ672" s="82"/>
      <c r="BA672" s="82"/>
      <c r="BB672" s="65"/>
      <c r="BC672" s="65"/>
      <c r="BD672" s="82"/>
      <c r="BE672" s="82"/>
      <c r="BF672" s="82"/>
      <c r="BG672" s="82"/>
      <c r="BH672" s="82"/>
      <c r="BI672" s="82"/>
      <c r="BJ672" s="82"/>
      <c r="BK672" s="82"/>
      <c r="BL672" s="82"/>
      <c r="BM672" s="82"/>
      <c r="BN672" s="82"/>
      <c r="BO672" s="82"/>
      <c r="BP672" s="82"/>
      <c r="BQ672" s="82"/>
      <c r="BR672" s="82"/>
      <c r="BS672" s="82"/>
      <c r="BT672" s="82"/>
      <c r="BU672" s="82"/>
      <c r="BV672" s="82"/>
      <c r="BW672" s="82"/>
      <c r="BX672" s="82"/>
      <c r="BY672" s="82"/>
      <c r="BZ672" s="82"/>
      <c r="CA672" s="82"/>
      <c r="CB672" s="82"/>
    </row>
    <row r="673" spans="1:80" x14ac:dyDescent="0.3">
      <c r="A673" s="65"/>
      <c r="B673" s="70"/>
      <c r="C673" s="70"/>
      <c r="D673" s="71"/>
      <c r="E673" s="71"/>
      <c r="F673" s="71"/>
      <c r="G673" s="70"/>
      <c r="H673" s="70"/>
      <c r="I673" s="70"/>
      <c r="J673" s="70"/>
      <c r="K673" s="70"/>
      <c r="L673" s="70"/>
      <c r="M673" s="70"/>
      <c r="N673" s="194"/>
      <c r="O673" s="80"/>
      <c r="P673" s="75"/>
      <c r="Q673" s="75"/>
      <c r="R673" s="75"/>
      <c r="S673" s="75"/>
      <c r="T673" s="75"/>
      <c r="U673" s="75"/>
      <c r="V673" s="74"/>
      <c r="W673" s="74"/>
      <c r="X673" s="74"/>
      <c r="Y673" s="73"/>
      <c r="Z673" s="72"/>
      <c r="AA673" s="65"/>
      <c r="AB673" s="65"/>
      <c r="AC673" s="65"/>
      <c r="AD673" s="65"/>
      <c r="AE673" s="130"/>
      <c r="AF673" s="130"/>
      <c r="AG673" s="130"/>
      <c r="AH673" s="131"/>
      <c r="AI673" s="131"/>
      <c r="AJ673" s="131"/>
      <c r="AK673" s="131"/>
      <c r="AL673" s="131"/>
      <c r="AM673" s="131"/>
      <c r="AN673" s="125"/>
      <c r="AO673" s="82"/>
      <c r="AP673" s="125"/>
      <c r="AQ673" s="131"/>
      <c r="AR673" s="131"/>
      <c r="AS673" s="131"/>
      <c r="AT673" s="131"/>
      <c r="AU673" s="131"/>
      <c r="AV673" s="131"/>
      <c r="AW673" s="130"/>
      <c r="AX673" s="130"/>
      <c r="AY673" s="130"/>
      <c r="AZ673" s="65"/>
      <c r="BA673" s="65"/>
      <c r="BB673" s="65"/>
      <c r="BC673" s="65"/>
      <c r="BD673" s="65"/>
      <c r="BE673" s="65"/>
      <c r="BF673" s="130"/>
      <c r="BG673" s="130"/>
      <c r="BH673" s="130"/>
      <c r="BI673" s="131"/>
      <c r="BJ673" s="131"/>
      <c r="BK673" s="131"/>
      <c r="BL673" s="131"/>
      <c r="BM673" s="131"/>
      <c r="BN673" s="131"/>
      <c r="BO673" s="132"/>
      <c r="BP673" s="82"/>
      <c r="BQ673" s="132"/>
      <c r="BR673" s="131"/>
      <c r="BS673" s="131"/>
      <c r="BT673" s="131"/>
      <c r="BU673" s="131"/>
      <c r="BV673" s="131"/>
      <c r="BW673" s="131"/>
      <c r="BX673" s="130"/>
      <c r="BY673" s="130"/>
      <c r="BZ673" s="130"/>
      <c r="CA673" s="65"/>
      <c r="CB673" s="65"/>
    </row>
    <row r="674" spans="1:80" x14ac:dyDescent="0.3">
      <c r="A674" s="65"/>
      <c r="B674" s="70"/>
      <c r="C674" s="70"/>
      <c r="D674" s="71"/>
      <c r="E674" s="71"/>
      <c r="F674" s="71"/>
      <c r="G674" s="70"/>
      <c r="H674" s="70"/>
      <c r="I674" s="70"/>
      <c r="J674" s="70"/>
      <c r="K674" s="70"/>
      <c r="L674" s="70"/>
      <c r="M674" s="70"/>
      <c r="N674" s="194"/>
      <c r="O674" s="80"/>
      <c r="P674" s="75"/>
      <c r="Q674" s="75"/>
      <c r="R674" s="75"/>
      <c r="S674" s="75"/>
      <c r="T674" s="75"/>
      <c r="U674" s="75"/>
      <c r="V674" s="74"/>
      <c r="W674" s="74"/>
      <c r="X674" s="74"/>
      <c r="Y674" s="73"/>
      <c r="Z674" s="72"/>
      <c r="AA674" s="65"/>
      <c r="AB674" s="65"/>
      <c r="AC674" s="128"/>
      <c r="AD674" s="128"/>
      <c r="AE674" s="130"/>
      <c r="AF674" s="130"/>
      <c r="AG674" s="130"/>
      <c r="AH674" s="125"/>
      <c r="AI674" s="125"/>
      <c r="AJ674" s="125"/>
      <c r="AK674" s="125"/>
      <c r="AL674" s="125"/>
      <c r="AM674" s="125"/>
      <c r="AN674" s="125"/>
      <c r="AO674" s="66"/>
      <c r="AP674" s="125"/>
      <c r="AQ674" s="125"/>
      <c r="AR674" s="125"/>
      <c r="AS674" s="125"/>
      <c r="AT674" s="125"/>
      <c r="AU674" s="125"/>
      <c r="AV674" s="125"/>
      <c r="AW674" s="130"/>
      <c r="AX674" s="130"/>
      <c r="AY674" s="130"/>
      <c r="AZ674" s="128"/>
      <c r="BA674" s="128"/>
      <c r="BB674" s="65"/>
      <c r="BC674" s="65"/>
      <c r="BD674" s="128"/>
      <c r="BE674" s="128"/>
      <c r="BF674" s="130"/>
      <c r="BG674" s="130"/>
      <c r="BH674" s="130"/>
      <c r="BI674" s="125"/>
      <c r="BJ674" s="125"/>
      <c r="BK674" s="125"/>
      <c r="BL674" s="125"/>
      <c r="BM674" s="125"/>
      <c r="BN674" s="125"/>
      <c r="BO674" s="133"/>
      <c r="BP674" s="66"/>
      <c r="BQ674" s="132"/>
      <c r="BR674" s="125"/>
      <c r="BS674" s="125"/>
      <c r="BT674" s="125"/>
      <c r="BU674" s="125"/>
      <c r="BV674" s="125"/>
      <c r="BW674" s="125"/>
      <c r="BX674" s="130"/>
      <c r="BY674" s="130"/>
      <c r="BZ674" s="130"/>
      <c r="CA674" s="128"/>
      <c r="CB674" s="128"/>
    </row>
    <row r="675" spans="1:80" x14ac:dyDescent="0.3">
      <c r="A675" s="65"/>
      <c r="B675" s="70"/>
      <c r="C675" s="70"/>
      <c r="D675" s="71"/>
      <c r="E675" s="71"/>
      <c r="F675" s="71"/>
      <c r="G675" s="70"/>
      <c r="H675" s="70"/>
      <c r="I675" s="70"/>
      <c r="J675" s="70"/>
      <c r="K675" s="70"/>
      <c r="L675" s="70"/>
      <c r="M675" s="70"/>
      <c r="N675" s="194"/>
      <c r="O675" s="80"/>
      <c r="P675" s="75"/>
      <c r="Q675" s="75"/>
      <c r="R675" s="75"/>
      <c r="S675" s="75"/>
      <c r="T675" s="75"/>
      <c r="U675" s="75"/>
      <c r="V675" s="74"/>
      <c r="W675" s="74"/>
      <c r="X675" s="74"/>
      <c r="Y675" s="73"/>
      <c r="Z675" s="72"/>
    </row>
    <row r="676" spans="1:80" x14ac:dyDescent="0.3">
      <c r="A676" s="65"/>
      <c r="B676" s="70"/>
      <c r="C676" s="70"/>
      <c r="D676" s="71"/>
      <c r="E676" s="71"/>
      <c r="F676" s="71"/>
      <c r="G676" s="70"/>
      <c r="H676" s="70"/>
      <c r="I676" s="70"/>
      <c r="J676" s="70"/>
      <c r="K676" s="70"/>
      <c r="L676" s="70"/>
      <c r="M676" s="70"/>
      <c r="N676" s="194"/>
      <c r="O676" s="80"/>
      <c r="P676" s="75"/>
      <c r="Q676" s="75"/>
      <c r="R676" s="75"/>
      <c r="S676" s="75"/>
      <c r="T676" s="75"/>
      <c r="U676" s="75"/>
      <c r="V676" s="74"/>
      <c r="W676" s="74"/>
      <c r="X676" s="74"/>
      <c r="Y676" s="73"/>
      <c r="Z676" s="72"/>
      <c r="AA676" s="65"/>
      <c r="AB676" s="65"/>
      <c r="AC676" s="103"/>
      <c r="AD676" s="103"/>
      <c r="AE676" s="65"/>
      <c r="AF676" s="65"/>
      <c r="AG676" s="103"/>
      <c r="AH676" s="103"/>
      <c r="AI676" s="65"/>
      <c r="AJ676" s="65"/>
      <c r="AK676" s="103"/>
      <c r="AL676" s="103"/>
      <c r="AM676" s="65"/>
      <c r="AN676" s="103"/>
      <c r="AO676" s="103"/>
      <c r="AP676" s="103"/>
      <c r="AQ676" s="65"/>
      <c r="AR676" s="103"/>
      <c r="AS676" s="103"/>
      <c r="AT676" s="65"/>
      <c r="AU676" s="65"/>
      <c r="AV676" s="103"/>
      <c r="AW676" s="103"/>
      <c r="AX676" s="65"/>
      <c r="AY676" s="65"/>
      <c r="AZ676" s="103"/>
      <c r="BA676" s="103"/>
      <c r="BB676" s="65"/>
      <c r="BC676" s="65"/>
      <c r="BD676" s="103"/>
      <c r="BE676" s="103"/>
      <c r="BF676" s="65"/>
      <c r="BG676" s="65"/>
      <c r="BH676" s="103"/>
      <c r="BI676" s="103"/>
      <c r="BJ676" s="65"/>
      <c r="BK676" s="65"/>
      <c r="BL676" s="103"/>
      <c r="BM676" s="103"/>
      <c r="BN676" s="65"/>
      <c r="BO676" s="103"/>
      <c r="BP676" s="103"/>
      <c r="BQ676" s="103"/>
      <c r="BR676" s="65"/>
      <c r="BS676" s="103"/>
      <c r="BT676" s="103"/>
      <c r="BU676" s="65"/>
      <c r="BV676" s="65"/>
      <c r="BW676" s="103"/>
      <c r="BX676" s="103"/>
      <c r="BY676" s="65"/>
      <c r="BZ676" s="65"/>
      <c r="CA676" s="103"/>
      <c r="CB676" s="103"/>
    </row>
    <row r="677" spans="1:80" x14ac:dyDescent="0.3">
      <c r="A677" s="65"/>
      <c r="B677" s="70"/>
      <c r="C677" s="70"/>
      <c r="D677" s="71"/>
      <c r="E677" s="71"/>
      <c r="F677" s="71"/>
      <c r="G677" s="70"/>
      <c r="H677" s="70"/>
      <c r="I677" s="70"/>
      <c r="J677" s="70"/>
      <c r="K677" s="70"/>
      <c r="L677" s="70"/>
      <c r="M677" s="70"/>
      <c r="N677" s="194"/>
      <c r="O677" s="80"/>
      <c r="P677" s="75"/>
      <c r="Q677" s="75"/>
      <c r="R677" s="75"/>
      <c r="S677" s="75"/>
      <c r="T677" s="75"/>
      <c r="U677" s="75"/>
      <c r="V677" s="74"/>
      <c r="W677" s="74"/>
      <c r="X677" s="74"/>
      <c r="Y677" s="73"/>
      <c r="Z677" s="72"/>
      <c r="AA677" s="65"/>
      <c r="AB677" s="65"/>
      <c r="AC677" s="122"/>
      <c r="AD677" s="122"/>
      <c r="AE677" s="65"/>
      <c r="AF677" s="65"/>
      <c r="AG677" s="103"/>
      <c r="AH677" s="122"/>
      <c r="AI677" s="65"/>
      <c r="AJ677" s="65"/>
      <c r="AK677" s="90"/>
      <c r="AL677" s="90"/>
      <c r="AM677" s="65"/>
      <c r="AN677" s="122"/>
      <c r="AO677" s="122"/>
      <c r="AP677" s="122"/>
      <c r="AQ677" s="65"/>
      <c r="AR677" s="112"/>
      <c r="AS677" s="112"/>
      <c r="AT677" s="124"/>
      <c r="AU677" s="65"/>
      <c r="AV677" s="122"/>
      <c r="AW677" s="122"/>
      <c r="AX677" s="65"/>
      <c r="AY677" s="65"/>
      <c r="AZ677" s="122"/>
      <c r="BA677" s="122"/>
      <c r="BB677" s="65"/>
      <c r="BC677" s="65"/>
      <c r="BD677" s="122"/>
      <c r="BE677" s="122"/>
      <c r="BF677" s="65"/>
      <c r="BG677" s="65"/>
      <c r="BH677" s="103"/>
      <c r="BI677" s="122"/>
      <c r="BJ677" s="65"/>
      <c r="BK677" s="65"/>
      <c r="BL677" s="90"/>
      <c r="BM677" s="90"/>
      <c r="BN677" s="65"/>
      <c r="BO677" s="122"/>
      <c r="BP677" s="122"/>
      <c r="BQ677" s="122"/>
      <c r="BR677" s="65"/>
      <c r="BS677" s="112"/>
      <c r="BT677" s="112"/>
      <c r="BU677" s="124"/>
      <c r="BV677" s="65"/>
      <c r="BW677" s="122"/>
      <c r="BX677" s="122"/>
      <c r="BY677" s="65"/>
      <c r="BZ677" s="65"/>
      <c r="CA677" s="122"/>
      <c r="CB677" s="122"/>
    </row>
    <row r="678" spans="1:80" x14ac:dyDescent="0.3">
      <c r="A678" s="65"/>
      <c r="B678" s="70"/>
      <c r="C678" s="70"/>
      <c r="D678" s="71"/>
      <c r="E678" s="71"/>
      <c r="F678" s="71"/>
      <c r="G678" s="70"/>
      <c r="H678" s="70"/>
      <c r="I678" s="70"/>
      <c r="J678" s="70"/>
      <c r="K678" s="70"/>
      <c r="L678" s="70"/>
      <c r="M678" s="70"/>
      <c r="N678" s="194"/>
      <c r="O678" s="80"/>
      <c r="P678" s="75"/>
      <c r="Q678" s="75"/>
      <c r="R678" s="75"/>
      <c r="S678" s="75"/>
      <c r="T678" s="75"/>
      <c r="U678" s="75"/>
      <c r="V678" s="74"/>
      <c r="W678" s="74"/>
      <c r="X678" s="74"/>
      <c r="Y678" s="73"/>
      <c r="Z678" s="72"/>
      <c r="AA678" s="65"/>
      <c r="AB678" s="65"/>
      <c r="AC678" s="65"/>
      <c r="AD678" s="65"/>
      <c r="AE678" s="65"/>
      <c r="AF678" s="65"/>
      <c r="AG678" s="65"/>
      <c r="AH678" s="65"/>
      <c r="AI678" s="65"/>
      <c r="AJ678" s="65"/>
      <c r="AK678" s="65"/>
      <c r="AL678" s="65"/>
      <c r="AM678" s="65"/>
      <c r="AN678" s="125"/>
      <c r="AO678" s="66"/>
      <c r="AP678" s="125"/>
      <c r="AQ678" s="65"/>
      <c r="AR678" s="65"/>
      <c r="AS678" s="65"/>
      <c r="AT678" s="65"/>
      <c r="AU678" s="65"/>
      <c r="AV678" s="65"/>
      <c r="AW678" s="65"/>
      <c r="AX678" s="65"/>
      <c r="AY678" s="65"/>
      <c r="AZ678" s="65"/>
      <c r="BA678" s="65"/>
      <c r="BB678" s="65"/>
      <c r="BC678" s="65"/>
      <c r="BD678" s="65"/>
      <c r="BE678" s="65"/>
      <c r="BF678" s="65"/>
      <c r="BG678" s="65"/>
      <c r="BH678" s="65"/>
      <c r="BI678" s="65"/>
      <c r="BJ678" s="65"/>
      <c r="BK678" s="65"/>
      <c r="BL678" s="65"/>
      <c r="BM678" s="65"/>
      <c r="BN678" s="65"/>
      <c r="BO678" s="65"/>
      <c r="BP678" s="66"/>
      <c r="BQ678" s="65"/>
      <c r="BR678" s="65"/>
      <c r="BS678" s="65"/>
      <c r="BT678" s="65"/>
      <c r="BU678" s="65"/>
      <c r="BV678" s="65"/>
      <c r="BW678" s="65"/>
      <c r="BX678" s="65"/>
      <c r="BY678" s="65"/>
      <c r="BZ678" s="65"/>
      <c r="CA678" s="65"/>
      <c r="CB678" s="65"/>
    </row>
    <row r="679" spans="1:80" x14ac:dyDescent="0.3">
      <c r="A679" s="65"/>
      <c r="B679" s="70"/>
      <c r="C679" s="70"/>
      <c r="D679" s="71"/>
      <c r="E679" s="71"/>
      <c r="F679" s="71"/>
      <c r="G679" s="70"/>
      <c r="H679" s="70"/>
      <c r="I679" s="70"/>
      <c r="J679" s="70"/>
      <c r="K679" s="70"/>
      <c r="L679" s="70"/>
      <c r="M679" s="70"/>
      <c r="N679" s="195"/>
      <c r="O679" s="70"/>
      <c r="P679" s="70"/>
      <c r="Q679" s="70"/>
      <c r="R679" s="70"/>
      <c r="S679" s="70"/>
      <c r="T679" s="70"/>
      <c r="U679" s="70"/>
      <c r="V679" s="71"/>
      <c r="W679" s="71"/>
      <c r="X679" s="71"/>
      <c r="Y679" s="70"/>
      <c r="Z679" s="70"/>
      <c r="AA679" s="65"/>
      <c r="AB679" s="65"/>
      <c r="AC679" s="65"/>
      <c r="AD679" s="65"/>
      <c r="AE679" s="65"/>
      <c r="AF679" s="65"/>
      <c r="AG679" s="65"/>
      <c r="AH679" s="65"/>
      <c r="AI679" s="65"/>
      <c r="AJ679" s="65"/>
      <c r="AK679" s="65"/>
      <c r="AL679" s="65"/>
      <c r="AM679" s="65"/>
      <c r="AN679" s="125"/>
      <c r="AO679" s="66"/>
      <c r="AP679" s="125"/>
      <c r="AQ679" s="65"/>
      <c r="AR679" s="65"/>
      <c r="AS679" s="65"/>
      <c r="AT679" s="65"/>
      <c r="AU679" s="65"/>
      <c r="AV679" s="65"/>
      <c r="AW679" s="65"/>
      <c r="AX679" s="65"/>
      <c r="AY679" s="65"/>
      <c r="AZ679" s="65"/>
      <c r="BA679" s="65"/>
      <c r="BB679" s="65"/>
      <c r="BC679" s="65"/>
      <c r="BD679" s="65"/>
      <c r="BE679" s="65"/>
      <c r="BF679" s="65"/>
      <c r="BG679" s="65"/>
      <c r="BH679" s="65"/>
      <c r="BI679" s="65"/>
      <c r="BJ679" s="65"/>
      <c r="BK679" s="65"/>
      <c r="BL679" s="65"/>
      <c r="BM679" s="65"/>
      <c r="BN679" s="65"/>
      <c r="BO679" s="65"/>
      <c r="BP679" s="66"/>
      <c r="BQ679" s="65"/>
      <c r="BR679" s="65"/>
      <c r="BS679" s="65"/>
      <c r="BT679" s="65"/>
      <c r="BU679" s="65"/>
      <c r="BV679" s="65"/>
      <c r="BW679" s="65"/>
      <c r="BX679" s="65"/>
      <c r="BY679" s="65"/>
      <c r="BZ679" s="65"/>
      <c r="CA679" s="65"/>
      <c r="CB679" s="65"/>
    </row>
    <row r="680" spans="1:80" x14ac:dyDescent="0.3">
      <c r="A680" s="65"/>
      <c r="B680" s="72"/>
      <c r="C680" s="73"/>
      <c r="D680" s="74"/>
      <c r="E680" s="74"/>
      <c r="F680" s="74"/>
      <c r="G680" s="75"/>
      <c r="H680" s="75"/>
      <c r="I680" s="75"/>
      <c r="J680" s="75"/>
      <c r="K680" s="75"/>
      <c r="L680" s="75"/>
      <c r="M680" s="80"/>
      <c r="N680" s="194"/>
      <c r="O680" s="70"/>
      <c r="P680" s="70"/>
      <c r="Q680" s="70"/>
      <c r="R680" s="70"/>
      <c r="S680" s="70"/>
      <c r="T680" s="70"/>
      <c r="U680" s="70"/>
      <c r="V680" s="71"/>
      <c r="W680" s="71"/>
      <c r="X680" s="71"/>
      <c r="Y680" s="70"/>
      <c r="Z680" s="70"/>
      <c r="AA680" s="65"/>
      <c r="AB680" s="65"/>
      <c r="AC680" s="82"/>
      <c r="AD680" s="82"/>
      <c r="AE680" s="82"/>
      <c r="AF680" s="82"/>
      <c r="AG680" s="82"/>
      <c r="AH680" s="82"/>
      <c r="AI680" s="82"/>
      <c r="AJ680" s="82"/>
      <c r="AK680" s="82"/>
      <c r="AL680" s="82"/>
      <c r="AM680" s="82"/>
      <c r="AN680" s="114"/>
      <c r="AO680" s="82"/>
      <c r="AP680" s="114"/>
      <c r="AQ680" s="82"/>
      <c r="AR680" s="82"/>
      <c r="AS680" s="82"/>
      <c r="AT680" s="82"/>
      <c r="AU680" s="82"/>
      <c r="AV680" s="82"/>
      <c r="AW680" s="82"/>
      <c r="AX680" s="82"/>
      <c r="AY680" s="82"/>
      <c r="AZ680" s="82"/>
      <c r="BA680" s="82"/>
      <c r="BB680" s="65"/>
      <c r="BC680" s="65"/>
      <c r="BD680" s="82"/>
      <c r="BE680" s="82"/>
      <c r="BF680" s="82"/>
      <c r="BG680" s="82"/>
      <c r="BH680" s="82"/>
      <c r="BI680" s="82"/>
      <c r="BJ680" s="82"/>
      <c r="BK680" s="82"/>
      <c r="BL680" s="82"/>
      <c r="BM680" s="82"/>
      <c r="BN680" s="82"/>
      <c r="BO680" s="82"/>
      <c r="BP680" s="82"/>
      <c r="BQ680" s="82"/>
      <c r="BR680" s="82"/>
      <c r="BS680" s="82"/>
      <c r="BT680" s="82"/>
      <c r="BU680" s="82"/>
      <c r="BV680" s="82"/>
      <c r="BW680" s="82"/>
      <c r="BX680" s="82"/>
      <c r="BY680" s="82"/>
      <c r="BZ680" s="82"/>
      <c r="CA680" s="82"/>
      <c r="CB680" s="82"/>
    </row>
    <row r="681" spans="1:80" x14ac:dyDescent="0.3">
      <c r="A681" s="65"/>
      <c r="B681" s="72"/>
      <c r="C681" s="73"/>
      <c r="D681" s="74"/>
      <c r="E681" s="74"/>
      <c r="F681" s="74"/>
      <c r="G681" s="75"/>
      <c r="H681" s="75"/>
      <c r="I681" s="75"/>
      <c r="J681" s="75"/>
      <c r="K681" s="75"/>
      <c r="L681" s="75"/>
      <c r="M681" s="80"/>
      <c r="N681" s="194"/>
      <c r="O681" s="70"/>
      <c r="P681" s="70"/>
      <c r="Q681" s="70"/>
      <c r="R681" s="70"/>
      <c r="S681" s="70"/>
      <c r="T681" s="70"/>
      <c r="U681" s="70"/>
      <c r="V681" s="71"/>
      <c r="W681" s="71"/>
      <c r="X681" s="71"/>
      <c r="Y681" s="70"/>
      <c r="Z681" s="70"/>
      <c r="AA681" s="65"/>
      <c r="AB681" s="65"/>
      <c r="AC681" s="125"/>
      <c r="AD681" s="125"/>
      <c r="AE681" s="126"/>
      <c r="AF681" s="126"/>
      <c r="AG681" s="126"/>
      <c r="AH681" s="125"/>
      <c r="AI681" s="125"/>
      <c r="AJ681" s="125"/>
      <c r="AK681" s="125"/>
      <c r="AL681" s="125"/>
      <c r="AM681" s="125"/>
      <c r="AN681" s="125"/>
      <c r="AO681" s="66"/>
      <c r="AP681" s="125"/>
      <c r="AQ681" s="125"/>
      <c r="AR681" s="125"/>
      <c r="AS681" s="125"/>
      <c r="AT681" s="125"/>
      <c r="AU681" s="125"/>
      <c r="AV681" s="125"/>
      <c r="AW681" s="126"/>
      <c r="AX681" s="126"/>
      <c r="AY681" s="126"/>
      <c r="AZ681" s="127"/>
      <c r="BA681" s="128"/>
      <c r="BB681" s="65"/>
      <c r="BC681" s="65"/>
      <c r="BD681" s="125"/>
      <c r="BE681" s="125"/>
      <c r="BF681" s="126"/>
      <c r="BG681" s="126"/>
      <c r="BH681" s="126"/>
      <c r="BI681" s="125"/>
      <c r="BJ681" s="125"/>
      <c r="BK681" s="125"/>
      <c r="BL681" s="125"/>
      <c r="BM681" s="125"/>
      <c r="BN681" s="125"/>
      <c r="BO681" s="129"/>
      <c r="BP681" s="66"/>
      <c r="BQ681" s="129"/>
      <c r="BR681" s="125"/>
      <c r="BS681" s="125"/>
      <c r="BT681" s="125"/>
      <c r="BU681" s="125"/>
      <c r="BV681" s="125"/>
      <c r="BW681" s="125"/>
      <c r="BX681" s="126"/>
      <c r="BY681" s="126"/>
      <c r="BZ681" s="126"/>
      <c r="CA681" s="127"/>
      <c r="CB681" s="128"/>
    </row>
    <row r="682" spans="1:80" x14ac:dyDescent="0.3">
      <c r="A682" s="65"/>
      <c r="B682" s="72"/>
      <c r="C682" s="73"/>
      <c r="D682" s="74"/>
      <c r="E682" s="74"/>
      <c r="F682" s="74"/>
      <c r="G682" s="75"/>
      <c r="H682" s="75"/>
      <c r="I682" s="75"/>
      <c r="J682" s="75"/>
      <c r="K682" s="75"/>
      <c r="L682" s="75"/>
      <c r="M682" s="80"/>
      <c r="N682" s="194"/>
      <c r="O682" s="70"/>
      <c r="P682" s="70"/>
      <c r="Q682" s="70"/>
      <c r="R682" s="70"/>
      <c r="S682" s="70"/>
      <c r="T682" s="70"/>
      <c r="U682" s="70"/>
      <c r="V682" s="71"/>
      <c r="W682" s="71"/>
      <c r="X682" s="71"/>
      <c r="Y682" s="70"/>
      <c r="Z682" s="70"/>
      <c r="AA682" s="65"/>
      <c r="AB682" s="65"/>
      <c r="AC682" s="125"/>
      <c r="AD682" s="125"/>
      <c r="AE682" s="126"/>
      <c r="AF682" s="126"/>
      <c r="AG682" s="126"/>
      <c r="AH682" s="125"/>
      <c r="AI682" s="125"/>
      <c r="AJ682" s="125"/>
      <c r="AK682" s="125"/>
      <c r="AL682" s="125"/>
      <c r="AM682" s="125"/>
      <c r="AN682" s="125"/>
      <c r="AO682" s="66"/>
      <c r="AP682" s="125"/>
      <c r="AQ682" s="125"/>
      <c r="AR682" s="125"/>
      <c r="AS682" s="125"/>
      <c r="AT682" s="125"/>
      <c r="AU682" s="125"/>
      <c r="AV682" s="125"/>
      <c r="AW682" s="126"/>
      <c r="AX682" s="126"/>
      <c r="AY682" s="126"/>
      <c r="AZ682" s="127"/>
      <c r="BA682" s="128"/>
      <c r="BB682" s="65"/>
      <c r="BC682" s="65"/>
      <c r="BD682" s="125"/>
      <c r="BE682" s="125"/>
      <c r="BF682" s="126"/>
      <c r="BG682" s="126"/>
      <c r="BH682" s="126"/>
      <c r="BI682" s="125"/>
      <c r="BJ682" s="125"/>
      <c r="BK682" s="125"/>
      <c r="BL682" s="125"/>
      <c r="BM682" s="125"/>
      <c r="BN682" s="125"/>
      <c r="BO682" s="129"/>
      <c r="BP682" s="66"/>
      <c r="BQ682" s="129"/>
      <c r="BR682" s="125"/>
      <c r="BS682" s="125"/>
      <c r="BT682" s="125"/>
      <c r="BU682" s="125"/>
      <c r="BV682" s="125"/>
      <c r="BW682" s="125"/>
      <c r="BX682" s="126"/>
      <c r="BY682" s="126"/>
      <c r="BZ682" s="126"/>
      <c r="CA682" s="127"/>
      <c r="CB682" s="128"/>
    </row>
    <row r="683" spans="1:80" x14ac:dyDescent="0.3">
      <c r="A683" s="65"/>
      <c r="B683" s="72"/>
      <c r="C683" s="73"/>
      <c r="D683" s="74"/>
      <c r="E683" s="74"/>
      <c r="F683" s="74"/>
      <c r="G683" s="75"/>
      <c r="H683" s="75"/>
      <c r="I683" s="75"/>
      <c r="J683" s="75"/>
      <c r="K683" s="75"/>
      <c r="L683" s="75"/>
      <c r="M683" s="80"/>
      <c r="N683" s="194"/>
      <c r="O683" s="70"/>
      <c r="P683" s="70"/>
      <c r="Q683" s="70"/>
      <c r="R683" s="70"/>
      <c r="S683" s="70"/>
      <c r="T683" s="70"/>
      <c r="U683" s="70"/>
      <c r="V683" s="71"/>
      <c r="W683" s="71"/>
      <c r="X683" s="71"/>
      <c r="Y683" s="70"/>
      <c r="Z683" s="70"/>
      <c r="AA683" s="65"/>
      <c r="AB683" s="65"/>
      <c r="AC683" s="125"/>
      <c r="AD683" s="125"/>
      <c r="AE683" s="126"/>
      <c r="AF683" s="126"/>
      <c r="AG683" s="126"/>
      <c r="AH683" s="125"/>
      <c r="AI683" s="125"/>
      <c r="AJ683" s="125"/>
      <c r="AK683" s="125"/>
      <c r="AL683" s="125"/>
      <c r="AM683" s="125"/>
      <c r="AN683" s="125"/>
      <c r="AO683" s="66"/>
      <c r="AP683" s="125"/>
      <c r="AQ683" s="125"/>
      <c r="AR683" s="125"/>
      <c r="AS683" s="125"/>
      <c r="AT683" s="125"/>
      <c r="AU683" s="125"/>
      <c r="AV683" s="125"/>
      <c r="AW683" s="126"/>
      <c r="AX683" s="126"/>
      <c r="AY683" s="126"/>
      <c r="AZ683" s="127"/>
      <c r="BA683" s="128"/>
      <c r="BB683" s="65"/>
      <c r="BC683" s="65"/>
      <c r="BD683" s="125"/>
      <c r="BE683" s="125"/>
      <c r="BF683" s="126"/>
      <c r="BG683" s="126"/>
      <c r="BH683" s="126"/>
      <c r="BI683" s="125"/>
      <c r="BJ683" s="125"/>
      <c r="BK683" s="125"/>
      <c r="BL683" s="125"/>
      <c r="BM683" s="125"/>
      <c r="BN683" s="125"/>
      <c r="BO683" s="129"/>
      <c r="BP683" s="66"/>
      <c r="BQ683" s="129"/>
      <c r="BR683" s="125"/>
      <c r="BS683" s="125"/>
      <c r="BT683" s="125"/>
      <c r="BU683" s="125"/>
      <c r="BV683" s="125"/>
      <c r="BW683" s="125"/>
      <c r="BX683" s="126"/>
      <c r="BY683" s="126"/>
      <c r="BZ683" s="126"/>
      <c r="CA683" s="127"/>
      <c r="CB683" s="128"/>
    </row>
    <row r="684" spans="1:80" x14ac:dyDescent="0.3">
      <c r="A684" s="65"/>
      <c r="B684" s="72"/>
      <c r="C684" s="73"/>
      <c r="D684" s="74"/>
      <c r="E684" s="74"/>
      <c r="F684" s="74"/>
      <c r="G684" s="75"/>
      <c r="H684" s="75"/>
      <c r="I684" s="75"/>
      <c r="J684" s="75"/>
      <c r="K684" s="75"/>
      <c r="L684" s="75"/>
      <c r="M684" s="80"/>
      <c r="N684" s="194"/>
      <c r="O684" s="70"/>
      <c r="P684" s="70"/>
      <c r="Q684" s="70"/>
      <c r="R684" s="70"/>
      <c r="S684" s="70"/>
      <c r="T684" s="70"/>
      <c r="U684" s="70"/>
      <c r="V684" s="71"/>
      <c r="W684" s="71"/>
      <c r="X684" s="71"/>
      <c r="Y684" s="70"/>
      <c r="Z684" s="70"/>
      <c r="AA684" s="65"/>
      <c r="AB684" s="65"/>
      <c r="AC684" s="125"/>
      <c r="AD684" s="125"/>
      <c r="AE684" s="126"/>
      <c r="AF684" s="126"/>
      <c r="AG684" s="126"/>
      <c r="AH684" s="125"/>
      <c r="AI684" s="125"/>
      <c r="AJ684" s="125"/>
      <c r="AK684" s="125"/>
      <c r="AL684" s="125"/>
      <c r="AM684" s="125"/>
      <c r="AN684" s="125"/>
      <c r="AO684" s="66"/>
      <c r="AP684" s="125"/>
      <c r="AQ684" s="125"/>
      <c r="AR684" s="125"/>
      <c r="AS684" s="125"/>
      <c r="AT684" s="125"/>
      <c r="AU684" s="125"/>
      <c r="AV684" s="125"/>
      <c r="AW684" s="126"/>
      <c r="AX684" s="126"/>
      <c r="AY684" s="126"/>
      <c r="AZ684" s="127"/>
      <c r="BA684" s="128"/>
      <c r="BB684" s="65"/>
      <c r="BC684" s="65"/>
      <c r="BD684" s="125"/>
      <c r="BE684" s="125"/>
      <c r="BF684" s="126"/>
      <c r="BG684" s="126"/>
      <c r="BH684" s="126"/>
      <c r="BI684" s="125"/>
      <c r="BJ684" s="125"/>
      <c r="BK684" s="125"/>
      <c r="BL684" s="125"/>
      <c r="BM684" s="125"/>
      <c r="BN684" s="125"/>
      <c r="BO684" s="129"/>
      <c r="BP684" s="66"/>
      <c r="BQ684" s="129"/>
      <c r="BR684" s="125"/>
      <c r="BS684" s="125"/>
      <c r="BT684" s="125"/>
      <c r="BU684" s="125"/>
      <c r="BV684" s="125"/>
      <c r="BW684" s="125"/>
      <c r="BX684" s="126"/>
      <c r="BY684" s="126"/>
      <c r="BZ684" s="126"/>
      <c r="CA684" s="127"/>
      <c r="CB684" s="128"/>
    </row>
    <row r="685" spans="1:80" x14ac:dyDescent="0.3">
      <c r="A685" s="65"/>
      <c r="B685" s="72"/>
      <c r="C685" s="73"/>
      <c r="D685" s="74"/>
      <c r="E685" s="74"/>
      <c r="F685" s="74"/>
      <c r="G685" s="75"/>
      <c r="H685" s="75"/>
      <c r="I685" s="75"/>
      <c r="J685" s="75"/>
      <c r="K685" s="75"/>
      <c r="L685" s="75"/>
      <c r="M685" s="80"/>
      <c r="N685" s="194"/>
      <c r="O685" s="70"/>
      <c r="P685" s="70"/>
      <c r="Q685" s="70"/>
      <c r="R685" s="70"/>
      <c r="S685" s="70"/>
      <c r="T685" s="70"/>
      <c r="U685" s="70"/>
      <c r="V685" s="71"/>
      <c r="W685" s="71"/>
      <c r="X685" s="71"/>
      <c r="Y685" s="70"/>
      <c r="Z685" s="70"/>
      <c r="AA685" s="65"/>
      <c r="AB685" s="65"/>
      <c r="AC685" s="125"/>
      <c r="AD685" s="125"/>
      <c r="AE685" s="126"/>
      <c r="AF685" s="126"/>
      <c r="AG685" s="126"/>
      <c r="AH685" s="125"/>
      <c r="AI685" s="125"/>
      <c r="AJ685" s="125"/>
      <c r="AK685" s="125"/>
      <c r="AL685" s="125"/>
      <c r="AM685" s="125"/>
      <c r="AN685" s="125"/>
      <c r="AO685" s="66"/>
      <c r="AP685" s="125"/>
      <c r="AQ685" s="125"/>
      <c r="AR685" s="125"/>
      <c r="AS685" s="125"/>
      <c r="AT685" s="125"/>
      <c r="AU685" s="125"/>
      <c r="AV685" s="125"/>
      <c r="AW685" s="126"/>
      <c r="AX685" s="126"/>
      <c r="AY685" s="126"/>
      <c r="AZ685" s="127"/>
      <c r="BA685" s="128"/>
      <c r="BB685" s="65"/>
      <c r="BC685" s="65"/>
      <c r="BD685" s="125"/>
      <c r="BE685" s="125"/>
      <c r="BF685" s="126"/>
      <c r="BG685" s="126"/>
      <c r="BH685" s="126"/>
      <c r="BI685" s="125"/>
      <c r="BJ685" s="125"/>
      <c r="BK685" s="125"/>
      <c r="BL685" s="125"/>
      <c r="BM685" s="125"/>
      <c r="BN685" s="125"/>
      <c r="BO685" s="129"/>
      <c r="BP685" s="66"/>
      <c r="BQ685" s="129"/>
      <c r="BR685" s="125"/>
      <c r="BS685" s="125"/>
      <c r="BT685" s="125"/>
      <c r="BU685" s="125"/>
      <c r="BV685" s="125"/>
      <c r="BW685" s="125"/>
      <c r="BX685" s="126"/>
      <c r="BY685" s="126"/>
      <c r="BZ685" s="126"/>
      <c r="CA685" s="127"/>
      <c r="CB685" s="128"/>
    </row>
    <row r="686" spans="1:80" x14ac:dyDescent="0.3">
      <c r="A686" s="65"/>
      <c r="B686" s="72"/>
      <c r="C686" s="73"/>
      <c r="D686" s="74"/>
      <c r="E686" s="74"/>
      <c r="F686" s="74"/>
      <c r="G686" s="75"/>
      <c r="H686" s="75"/>
      <c r="I686" s="75"/>
      <c r="J686" s="75"/>
      <c r="K686" s="75"/>
      <c r="L686" s="75"/>
      <c r="M686" s="80"/>
      <c r="N686" s="194"/>
      <c r="O686" s="70"/>
      <c r="P686" s="70"/>
      <c r="Q686" s="70"/>
      <c r="R686" s="70"/>
      <c r="S686" s="70"/>
      <c r="T686" s="70"/>
      <c r="U686" s="70"/>
      <c r="V686" s="71"/>
      <c r="W686" s="71"/>
      <c r="X686" s="71"/>
      <c r="Y686" s="70"/>
      <c r="Z686" s="70"/>
      <c r="AA686" s="65"/>
      <c r="AB686" s="65"/>
      <c r="AC686" s="125"/>
      <c r="AD686" s="125"/>
      <c r="AE686" s="126"/>
      <c r="AF686" s="126"/>
      <c r="AG686" s="126"/>
      <c r="AH686" s="125"/>
      <c r="AI686" s="125"/>
      <c r="AJ686" s="125"/>
      <c r="AK686" s="125"/>
      <c r="AL686" s="125"/>
      <c r="AM686" s="125"/>
      <c r="AN686" s="125"/>
      <c r="AO686" s="66"/>
      <c r="AP686" s="125"/>
      <c r="AQ686" s="125"/>
      <c r="AR686" s="125"/>
      <c r="AS686" s="125"/>
      <c r="AT686" s="125"/>
      <c r="AU686" s="125"/>
      <c r="AV686" s="125"/>
      <c r="AW686" s="126"/>
      <c r="AX686" s="126"/>
      <c r="AY686" s="126"/>
      <c r="AZ686" s="127"/>
      <c r="BA686" s="128"/>
      <c r="BB686" s="65"/>
      <c r="BC686" s="65"/>
      <c r="BD686" s="125"/>
      <c r="BE686" s="125"/>
      <c r="BF686" s="126"/>
      <c r="BG686" s="126"/>
      <c r="BH686" s="126"/>
      <c r="BI686" s="125"/>
      <c r="BJ686" s="125"/>
      <c r="BK686" s="125"/>
      <c r="BL686" s="125"/>
      <c r="BM686" s="125"/>
      <c r="BN686" s="125"/>
      <c r="BO686" s="129"/>
      <c r="BP686" s="66"/>
      <c r="BQ686" s="129"/>
      <c r="BR686" s="125"/>
      <c r="BS686" s="125"/>
      <c r="BT686" s="125"/>
      <c r="BU686" s="125"/>
      <c r="BV686" s="125"/>
      <c r="BW686" s="125"/>
      <c r="BX686" s="126"/>
      <c r="BY686" s="126"/>
      <c r="BZ686" s="126"/>
      <c r="CA686" s="127"/>
      <c r="CB686" s="128"/>
    </row>
    <row r="687" spans="1:80" x14ac:dyDescent="0.3">
      <c r="A687" s="65"/>
      <c r="B687" s="72"/>
      <c r="C687" s="73"/>
      <c r="D687" s="74"/>
      <c r="E687" s="74"/>
      <c r="F687" s="74"/>
      <c r="G687" s="75"/>
      <c r="H687" s="75"/>
      <c r="I687" s="75"/>
      <c r="J687" s="75"/>
      <c r="K687" s="75"/>
      <c r="L687" s="75"/>
      <c r="M687" s="80"/>
      <c r="N687" s="194"/>
      <c r="O687" s="70"/>
      <c r="P687" s="70"/>
      <c r="Q687" s="70"/>
      <c r="R687" s="70"/>
      <c r="S687" s="70"/>
      <c r="T687" s="70"/>
      <c r="U687" s="70"/>
      <c r="V687" s="71"/>
      <c r="W687" s="71"/>
      <c r="X687" s="71"/>
      <c r="Y687" s="70"/>
      <c r="Z687" s="70"/>
      <c r="AA687" s="65"/>
      <c r="AB687" s="65"/>
      <c r="AC687" s="125"/>
      <c r="AD687" s="125"/>
      <c r="AE687" s="126"/>
      <c r="AF687" s="126"/>
      <c r="AG687" s="126"/>
      <c r="AH687" s="125"/>
      <c r="AI687" s="125"/>
      <c r="AJ687" s="125"/>
      <c r="AK687" s="125"/>
      <c r="AL687" s="125"/>
      <c r="AM687" s="125"/>
      <c r="AN687" s="125"/>
      <c r="AO687" s="66"/>
      <c r="AP687" s="125"/>
      <c r="AQ687" s="125"/>
      <c r="AR687" s="125"/>
      <c r="AS687" s="125"/>
      <c r="AT687" s="125"/>
      <c r="AU687" s="125"/>
      <c r="AV687" s="125"/>
      <c r="AW687" s="126"/>
      <c r="AX687" s="126"/>
      <c r="AY687" s="126"/>
      <c r="AZ687" s="127"/>
      <c r="BA687" s="128"/>
      <c r="BB687" s="65"/>
      <c r="BC687" s="65"/>
      <c r="BD687" s="125"/>
      <c r="BE687" s="125"/>
      <c r="BF687" s="126"/>
      <c r="BG687" s="126"/>
      <c r="BH687" s="126"/>
      <c r="BI687" s="125"/>
      <c r="BJ687" s="125"/>
      <c r="BK687" s="125"/>
      <c r="BL687" s="125"/>
      <c r="BM687" s="125"/>
      <c r="BN687" s="125"/>
      <c r="BO687" s="129"/>
      <c r="BP687" s="66"/>
      <c r="BQ687" s="129"/>
      <c r="BR687" s="125"/>
      <c r="BS687" s="125"/>
      <c r="BT687" s="125"/>
      <c r="BU687" s="125"/>
      <c r="BV687" s="125"/>
      <c r="BW687" s="125"/>
      <c r="BX687" s="126"/>
      <c r="BY687" s="126"/>
      <c r="BZ687" s="126"/>
      <c r="CA687" s="127"/>
      <c r="CB687" s="128"/>
    </row>
    <row r="688" spans="1:80" x14ac:dyDescent="0.3">
      <c r="A688" s="65"/>
      <c r="B688" s="72"/>
      <c r="C688" s="73"/>
      <c r="D688" s="74"/>
      <c r="E688" s="74"/>
      <c r="F688" s="74"/>
      <c r="G688" s="75"/>
      <c r="H688" s="75"/>
      <c r="I688" s="75"/>
      <c r="J688" s="75"/>
      <c r="K688" s="75"/>
      <c r="L688" s="75"/>
      <c r="M688" s="80"/>
      <c r="N688" s="194"/>
      <c r="O688" s="70"/>
      <c r="P688" s="70"/>
      <c r="Q688" s="70"/>
      <c r="R688" s="70"/>
      <c r="S688" s="70"/>
      <c r="T688" s="70"/>
      <c r="U688" s="70"/>
      <c r="V688" s="71"/>
      <c r="W688" s="71"/>
      <c r="X688" s="71"/>
      <c r="Y688" s="70"/>
      <c r="Z688" s="70"/>
      <c r="AA688" s="65"/>
      <c r="AB688" s="65"/>
      <c r="AC688" s="125"/>
      <c r="AD688" s="125"/>
      <c r="AE688" s="126"/>
      <c r="AF688" s="126"/>
      <c r="AG688" s="126"/>
      <c r="AH688" s="125"/>
      <c r="AI688" s="125"/>
      <c r="AJ688" s="125"/>
      <c r="AK688" s="125"/>
      <c r="AL688" s="125"/>
      <c r="AM688" s="125"/>
      <c r="AN688" s="125"/>
      <c r="AO688" s="66"/>
      <c r="AP688" s="125"/>
      <c r="AQ688" s="125"/>
      <c r="AR688" s="125"/>
      <c r="AS688" s="125"/>
      <c r="AT688" s="125"/>
      <c r="AU688" s="125"/>
      <c r="AV688" s="125"/>
      <c r="AW688" s="126"/>
      <c r="AX688" s="126"/>
      <c r="AY688" s="126"/>
      <c r="AZ688" s="127"/>
      <c r="BA688" s="128"/>
      <c r="BB688" s="65"/>
      <c r="BC688" s="65"/>
      <c r="BD688" s="125"/>
      <c r="BE688" s="125"/>
      <c r="BF688" s="126"/>
      <c r="BG688" s="126"/>
      <c r="BH688" s="126"/>
      <c r="BI688" s="125"/>
      <c r="BJ688" s="125"/>
      <c r="BK688" s="125"/>
      <c r="BL688" s="125"/>
      <c r="BM688" s="125"/>
      <c r="BN688" s="125"/>
      <c r="BO688" s="129"/>
      <c r="BP688" s="66"/>
      <c r="BQ688" s="129"/>
      <c r="BR688" s="125"/>
      <c r="BS688" s="125"/>
      <c r="BT688" s="125"/>
      <c r="BU688" s="125"/>
      <c r="BV688" s="125"/>
      <c r="BW688" s="125"/>
      <c r="BX688" s="126"/>
      <c r="BY688" s="126"/>
      <c r="BZ688" s="126"/>
      <c r="CA688" s="127"/>
      <c r="CB688" s="128"/>
    </row>
    <row r="689" spans="1:80" x14ac:dyDescent="0.3">
      <c r="A689" s="65"/>
      <c r="B689" s="72"/>
      <c r="C689" s="73"/>
      <c r="D689" s="74"/>
      <c r="E689" s="74"/>
      <c r="F689" s="74"/>
      <c r="G689" s="75"/>
      <c r="H689" s="75"/>
      <c r="I689" s="75"/>
      <c r="J689" s="75"/>
      <c r="K689" s="75"/>
      <c r="L689" s="75"/>
      <c r="M689" s="80"/>
      <c r="N689" s="194"/>
      <c r="O689" s="70"/>
      <c r="P689" s="70"/>
      <c r="Q689" s="70"/>
      <c r="R689" s="70"/>
      <c r="S689" s="70"/>
      <c r="T689" s="70"/>
      <c r="U689" s="70"/>
      <c r="V689" s="71"/>
      <c r="W689" s="71"/>
      <c r="X689" s="71"/>
      <c r="Y689" s="70"/>
      <c r="Z689" s="70"/>
      <c r="AA689" s="65"/>
      <c r="AB689" s="65"/>
      <c r="AC689" s="125"/>
      <c r="AD689" s="125"/>
      <c r="AE689" s="126"/>
      <c r="AF689" s="126"/>
      <c r="AG689" s="126"/>
      <c r="AH689" s="125"/>
      <c r="AI689" s="125"/>
      <c r="AJ689" s="125"/>
      <c r="AK689" s="125"/>
      <c r="AL689" s="125"/>
      <c r="AM689" s="125"/>
      <c r="AN689" s="125"/>
      <c r="AO689" s="66"/>
      <c r="AP689" s="125"/>
      <c r="AQ689" s="125"/>
      <c r="AR689" s="125"/>
      <c r="AS689" s="125"/>
      <c r="AT689" s="125"/>
      <c r="AU689" s="125"/>
      <c r="AV689" s="125"/>
      <c r="AW689" s="126"/>
      <c r="AX689" s="126"/>
      <c r="AY689" s="126"/>
      <c r="AZ689" s="127"/>
      <c r="BA689" s="128"/>
      <c r="BB689" s="65"/>
      <c r="BC689" s="65"/>
      <c r="BD689" s="125"/>
      <c r="BE689" s="125"/>
      <c r="BF689" s="126"/>
      <c r="BG689" s="126"/>
      <c r="BH689" s="126"/>
      <c r="BI689" s="125"/>
      <c r="BJ689" s="125"/>
      <c r="BK689" s="125"/>
      <c r="BL689" s="125"/>
      <c r="BM689" s="125"/>
      <c r="BN689" s="125"/>
      <c r="BO689" s="129"/>
      <c r="BP689" s="66"/>
      <c r="BQ689" s="129"/>
      <c r="BR689" s="125"/>
      <c r="BS689" s="125"/>
      <c r="BT689" s="125"/>
      <c r="BU689" s="125"/>
      <c r="BV689" s="125"/>
      <c r="BW689" s="125"/>
      <c r="BX689" s="126"/>
      <c r="BY689" s="126"/>
      <c r="BZ689" s="126"/>
      <c r="CA689" s="127"/>
      <c r="CB689" s="128"/>
    </row>
    <row r="690" spans="1:80" x14ac:dyDescent="0.3">
      <c r="A690" s="65"/>
      <c r="B690" s="72"/>
      <c r="C690" s="73"/>
      <c r="D690" s="74"/>
      <c r="E690" s="74"/>
      <c r="F690" s="74"/>
      <c r="G690" s="75"/>
      <c r="H690" s="75"/>
      <c r="I690" s="75"/>
      <c r="J690" s="75"/>
      <c r="K690" s="75"/>
      <c r="L690" s="75"/>
      <c r="M690" s="80"/>
      <c r="N690" s="194"/>
      <c r="O690" s="70"/>
      <c r="P690" s="70"/>
      <c r="Q690" s="70"/>
      <c r="R690" s="70"/>
      <c r="S690" s="70"/>
      <c r="T690" s="70"/>
      <c r="U690" s="70"/>
      <c r="V690" s="71"/>
      <c r="W690" s="71"/>
      <c r="X690" s="71"/>
      <c r="Y690" s="70"/>
      <c r="Z690" s="70"/>
      <c r="AA690" s="65"/>
      <c r="AB690" s="65"/>
      <c r="AC690" s="125"/>
      <c r="AD690" s="125"/>
      <c r="AE690" s="126"/>
      <c r="AF690" s="126"/>
      <c r="AG690" s="126"/>
      <c r="AH690" s="125"/>
      <c r="AI690" s="125"/>
      <c r="AJ690" s="125"/>
      <c r="AK690" s="125"/>
      <c r="AL690" s="125"/>
      <c r="AM690" s="125"/>
      <c r="AN690" s="125"/>
      <c r="AO690" s="66"/>
      <c r="AP690" s="125"/>
      <c r="AQ690" s="125"/>
      <c r="AR690" s="125"/>
      <c r="AS690" s="125"/>
      <c r="AT690" s="125"/>
      <c r="AU690" s="125"/>
      <c r="AV690" s="125"/>
      <c r="AW690" s="126"/>
      <c r="AX690" s="126"/>
      <c r="AY690" s="126"/>
      <c r="AZ690" s="127"/>
      <c r="BA690" s="128"/>
      <c r="BB690" s="65"/>
      <c r="BC690" s="65"/>
      <c r="BD690" s="125"/>
      <c r="BE690" s="125"/>
      <c r="BF690" s="126"/>
      <c r="BG690" s="126"/>
      <c r="BH690" s="126"/>
      <c r="BI690" s="125"/>
      <c r="BJ690" s="125"/>
      <c r="BK690" s="125"/>
      <c r="BL690" s="125"/>
      <c r="BM690" s="125"/>
      <c r="BN690" s="125"/>
      <c r="BO690" s="129"/>
      <c r="BP690" s="66"/>
      <c r="BQ690" s="129"/>
      <c r="BR690" s="125"/>
      <c r="BS690" s="125"/>
      <c r="BT690" s="125"/>
      <c r="BU690" s="125"/>
      <c r="BV690" s="125"/>
      <c r="BW690" s="125"/>
      <c r="BX690" s="126"/>
      <c r="BY690" s="126"/>
      <c r="BZ690" s="126"/>
      <c r="CA690" s="127"/>
      <c r="CB690" s="128"/>
    </row>
    <row r="691" spans="1:80" x14ac:dyDescent="0.3">
      <c r="A691" s="65"/>
      <c r="B691" s="72"/>
      <c r="C691" s="73"/>
      <c r="D691" s="74"/>
      <c r="E691" s="74"/>
      <c r="F691" s="74"/>
      <c r="G691" s="75"/>
      <c r="H691" s="75"/>
      <c r="I691" s="75"/>
      <c r="J691" s="75"/>
      <c r="K691" s="75"/>
      <c r="L691" s="75"/>
      <c r="M691" s="80"/>
      <c r="N691" s="194"/>
      <c r="O691" s="70"/>
      <c r="P691" s="70"/>
      <c r="Q691" s="70"/>
      <c r="R691" s="70"/>
      <c r="S691" s="70"/>
      <c r="T691" s="70"/>
      <c r="U691" s="70"/>
      <c r="V691" s="71"/>
      <c r="W691" s="71"/>
      <c r="X691" s="71"/>
      <c r="Y691" s="70"/>
      <c r="Z691" s="70"/>
      <c r="AA691" s="65"/>
      <c r="AB691" s="65"/>
      <c r="AC691" s="125"/>
      <c r="AD691" s="125"/>
      <c r="AE691" s="126"/>
      <c r="AF691" s="126"/>
      <c r="AG691" s="126"/>
      <c r="AH691" s="125"/>
      <c r="AI691" s="125"/>
      <c r="AJ691" s="125"/>
      <c r="AK691" s="125"/>
      <c r="AL691" s="125"/>
      <c r="AM691" s="125"/>
      <c r="AN691" s="125"/>
      <c r="AO691" s="66"/>
      <c r="AP691" s="125"/>
      <c r="AQ691" s="125"/>
      <c r="AR691" s="125"/>
      <c r="AS691" s="125"/>
      <c r="AT691" s="125"/>
      <c r="AU691" s="125"/>
      <c r="AV691" s="125"/>
      <c r="AW691" s="126"/>
      <c r="AX691" s="126"/>
      <c r="AY691" s="126"/>
      <c r="AZ691" s="127"/>
      <c r="BA691" s="128"/>
      <c r="BB691" s="65"/>
      <c r="BC691" s="65"/>
      <c r="BD691" s="125"/>
      <c r="BE691" s="125"/>
      <c r="BF691" s="126"/>
      <c r="BG691" s="126"/>
      <c r="BH691" s="126"/>
      <c r="BI691" s="125"/>
      <c r="BJ691" s="125"/>
      <c r="BK691" s="125"/>
      <c r="BL691" s="125"/>
      <c r="BM691" s="125"/>
      <c r="BN691" s="125"/>
      <c r="BO691" s="129"/>
      <c r="BP691" s="66"/>
      <c r="BQ691" s="129"/>
      <c r="BR691" s="125"/>
      <c r="BS691" s="125"/>
      <c r="BT691" s="125"/>
      <c r="BU691" s="125"/>
      <c r="BV691" s="125"/>
      <c r="BW691" s="125"/>
      <c r="BX691" s="126"/>
      <c r="BY691" s="126"/>
      <c r="BZ691" s="126"/>
      <c r="CA691" s="127"/>
      <c r="CB691" s="128"/>
    </row>
    <row r="692" spans="1:80" x14ac:dyDescent="0.3">
      <c r="A692" s="65"/>
      <c r="B692" s="72"/>
      <c r="C692" s="73"/>
      <c r="D692" s="74"/>
      <c r="E692" s="74"/>
      <c r="F692" s="74"/>
      <c r="G692" s="75"/>
      <c r="H692" s="75"/>
      <c r="I692" s="75"/>
      <c r="J692" s="75"/>
      <c r="K692" s="75"/>
      <c r="L692" s="75"/>
      <c r="M692" s="80"/>
      <c r="N692" s="194"/>
      <c r="O692" s="70"/>
      <c r="P692" s="70"/>
      <c r="Q692" s="70"/>
      <c r="R692" s="70"/>
      <c r="S692" s="70"/>
      <c r="T692" s="70"/>
      <c r="U692" s="70"/>
      <c r="V692" s="71"/>
      <c r="W692" s="71"/>
      <c r="X692" s="71"/>
      <c r="Y692" s="70"/>
      <c r="Z692" s="70"/>
      <c r="AA692" s="65"/>
      <c r="AB692" s="65"/>
      <c r="AC692" s="125"/>
      <c r="AD692" s="125"/>
      <c r="AE692" s="126"/>
      <c r="AF692" s="126"/>
      <c r="AG692" s="126"/>
      <c r="AH692" s="125"/>
      <c r="AI692" s="125"/>
      <c r="AJ692" s="125"/>
      <c r="AK692" s="125"/>
      <c r="AL692" s="125"/>
      <c r="AM692" s="125"/>
      <c r="AN692" s="125"/>
      <c r="AO692" s="66"/>
      <c r="AP692" s="125"/>
      <c r="AQ692" s="125"/>
      <c r="AR692" s="125"/>
      <c r="AS692" s="125"/>
      <c r="AT692" s="125"/>
      <c r="AU692" s="125"/>
      <c r="AV692" s="125"/>
      <c r="AW692" s="126"/>
      <c r="AX692" s="126"/>
      <c r="AY692" s="126"/>
      <c r="AZ692" s="127"/>
      <c r="BA692" s="128"/>
      <c r="BB692" s="65"/>
      <c r="BC692" s="65"/>
      <c r="BD692" s="125"/>
      <c r="BE692" s="125"/>
      <c r="BF692" s="126"/>
      <c r="BG692" s="126"/>
      <c r="BH692" s="126"/>
      <c r="BI692" s="125"/>
      <c r="BJ692" s="125"/>
      <c r="BK692" s="125"/>
      <c r="BL692" s="125"/>
      <c r="BM692" s="125"/>
      <c r="BN692" s="125"/>
      <c r="BO692" s="129"/>
      <c r="BP692" s="66"/>
      <c r="BQ692" s="129"/>
      <c r="BR692" s="125"/>
      <c r="BS692" s="125"/>
      <c r="BT692" s="125"/>
      <c r="BU692" s="125"/>
      <c r="BV692" s="125"/>
      <c r="BW692" s="125"/>
      <c r="BX692" s="126"/>
      <c r="BY692" s="126"/>
      <c r="BZ692" s="126"/>
      <c r="CA692" s="127"/>
      <c r="CB692" s="128"/>
    </row>
    <row r="693" spans="1:80" x14ac:dyDescent="0.3">
      <c r="A693" s="65"/>
      <c r="B693" s="72"/>
      <c r="C693" s="73"/>
      <c r="D693" s="74"/>
      <c r="E693" s="74"/>
      <c r="F693" s="74"/>
      <c r="G693" s="75"/>
      <c r="H693" s="75"/>
      <c r="I693" s="75"/>
      <c r="J693" s="75"/>
      <c r="K693" s="75"/>
      <c r="L693" s="75"/>
      <c r="M693" s="80"/>
      <c r="N693" s="194"/>
      <c r="O693" s="70"/>
      <c r="P693" s="70"/>
      <c r="Q693" s="70"/>
      <c r="R693" s="70"/>
      <c r="S693" s="70"/>
      <c r="T693" s="70"/>
      <c r="U693" s="70"/>
      <c r="V693" s="71"/>
      <c r="W693" s="71"/>
      <c r="X693" s="71"/>
      <c r="Y693" s="70"/>
      <c r="Z693" s="70"/>
      <c r="AA693" s="65"/>
      <c r="AB693" s="65"/>
      <c r="AC693" s="125"/>
      <c r="AD693" s="125"/>
      <c r="AE693" s="126"/>
      <c r="AF693" s="126"/>
      <c r="AG693" s="126"/>
      <c r="AH693" s="125"/>
      <c r="AI693" s="125"/>
      <c r="AJ693" s="125"/>
      <c r="AK693" s="125"/>
      <c r="AL693" s="125"/>
      <c r="AM693" s="125"/>
      <c r="AN693" s="125"/>
      <c r="AO693" s="66"/>
      <c r="AP693" s="125"/>
      <c r="AQ693" s="125"/>
      <c r="AR693" s="125"/>
      <c r="AS693" s="125"/>
      <c r="AT693" s="125"/>
      <c r="AU693" s="125"/>
      <c r="AV693" s="125"/>
      <c r="AW693" s="126"/>
      <c r="AX693" s="126"/>
      <c r="AY693" s="126"/>
      <c r="AZ693" s="127"/>
      <c r="BA693" s="128"/>
      <c r="BB693" s="65"/>
      <c r="BC693" s="65"/>
      <c r="BD693" s="125"/>
      <c r="BE693" s="125"/>
      <c r="BF693" s="126"/>
      <c r="BG693" s="126"/>
      <c r="BH693" s="126"/>
      <c r="BI693" s="125"/>
      <c r="BJ693" s="125"/>
      <c r="BK693" s="125"/>
      <c r="BL693" s="125"/>
      <c r="BM693" s="125"/>
      <c r="BN693" s="125"/>
      <c r="BO693" s="129"/>
      <c r="BP693" s="66"/>
      <c r="BQ693" s="129"/>
      <c r="BR693" s="125"/>
      <c r="BS693" s="125"/>
      <c r="BT693" s="125"/>
      <c r="BU693" s="125"/>
      <c r="BV693" s="125"/>
      <c r="BW693" s="125"/>
      <c r="BX693" s="126"/>
      <c r="BY693" s="126"/>
      <c r="BZ693" s="126"/>
      <c r="CA693" s="127"/>
      <c r="CB693" s="128"/>
    </row>
    <row r="694" spans="1:80" x14ac:dyDescent="0.3">
      <c r="A694" s="65"/>
      <c r="B694" s="72"/>
      <c r="C694" s="73"/>
      <c r="D694" s="74"/>
      <c r="E694" s="74"/>
      <c r="F694" s="74"/>
      <c r="G694" s="75"/>
      <c r="H694" s="75"/>
      <c r="I694" s="75"/>
      <c r="J694" s="75"/>
      <c r="K694" s="75"/>
      <c r="L694" s="75"/>
      <c r="M694" s="80"/>
      <c r="N694" s="194"/>
      <c r="O694" s="70"/>
      <c r="P694" s="70"/>
      <c r="Q694" s="70"/>
      <c r="R694" s="70"/>
      <c r="S694" s="70"/>
      <c r="T694" s="70"/>
      <c r="U694" s="70"/>
      <c r="V694" s="71"/>
      <c r="W694" s="71"/>
      <c r="X694" s="71"/>
      <c r="Y694" s="70"/>
      <c r="Z694" s="70"/>
      <c r="AA694" s="65"/>
      <c r="AB694" s="65"/>
      <c r="AC694" s="125"/>
      <c r="AD694" s="125"/>
      <c r="AE694" s="126"/>
      <c r="AF694" s="126"/>
      <c r="AG694" s="126"/>
      <c r="AH694" s="125"/>
      <c r="AI694" s="125"/>
      <c r="AJ694" s="125"/>
      <c r="AK694" s="125"/>
      <c r="AL694" s="125"/>
      <c r="AM694" s="125"/>
      <c r="AN694" s="125"/>
      <c r="AO694" s="66"/>
      <c r="AP694" s="125"/>
      <c r="AQ694" s="125"/>
      <c r="AR694" s="125"/>
      <c r="AS694" s="125"/>
      <c r="AT694" s="125"/>
      <c r="AU694" s="125"/>
      <c r="AV694" s="125"/>
      <c r="AW694" s="126"/>
      <c r="AX694" s="126"/>
      <c r="AY694" s="126"/>
      <c r="AZ694" s="127"/>
      <c r="BA694" s="128"/>
      <c r="BB694" s="65"/>
      <c r="BC694" s="65"/>
      <c r="BD694" s="125"/>
      <c r="BE694" s="125"/>
      <c r="BF694" s="126"/>
      <c r="BG694" s="126"/>
      <c r="BH694" s="126"/>
      <c r="BI694" s="125"/>
      <c r="BJ694" s="125"/>
      <c r="BK694" s="125"/>
      <c r="BL694" s="125"/>
      <c r="BM694" s="125"/>
      <c r="BN694" s="125"/>
      <c r="BO694" s="129"/>
      <c r="BP694" s="66"/>
      <c r="BQ694" s="129"/>
      <c r="BR694" s="125"/>
      <c r="BS694" s="125"/>
      <c r="BT694" s="125"/>
      <c r="BU694" s="125"/>
      <c r="BV694" s="125"/>
      <c r="BW694" s="125"/>
      <c r="BX694" s="126"/>
      <c r="BY694" s="126"/>
      <c r="BZ694" s="126"/>
      <c r="CA694" s="127"/>
      <c r="CB694" s="128"/>
    </row>
    <row r="695" spans="1:80" x14ac:dyDescent="0.3">
      <c r="A695" s="65"/>
      <c r="B695" s="65"/>
      <c r="C695" s="65"/>
      <c r="D695" s="65"/>
      <c r="E695" s="65"/>
      <c r="F695" s="65"/>
      <c r="G695" s="65"/>
      <c r="H695" s="65"/>
      <c r="I695" s="65"/>
      <c r="J695" s="65"/>
      <c r="K695" s="65"/>
      <c r="L695" s="65"/>
      <c r="M695" s="99"/>
      <c r="N695" s="66"/>
      <c r="O695" s="99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5"/>
      <c r="AC695" s="125"/>
      <c r="AD695" s="125"/>
      <c r="AE695" s="126"/>
      <c r="AF695" s="126"/>
      <c r="AG695" s="126"/>
      <c r="AH695" s="125"/>
      <c r="AI695" s="125"/>
      <c r="AJ695" s="125"/>
      <c r="AK695" s="125"/>
      <c r="AL695" s="125"/>
      <c r="AM695" s="125"/>
      <c r="AN695" s="125"/>
      <c r="AO695" s="66"/>
      <c r="AP695" s="125"/>
      <c r="AQ695" s="125"/>
      <c r="AR695" s="125"/>
      <c r="AS695" s="125"/>
      <c r="AT695" s="125"/>
      <c r="AU695" s="125"/>
      <c r="AV695" s="125"/>
      <c r="AW695" s="126"/>
      <c r="AX695" s="126"/>
      <c r="AY695" s="126"/>
      <c r="AZ695" s="127"/>
      <c r="BA695" s="128"/>
      <c r="BB695" s="65"/>
      <c r="BC695" s="65"/>
      <c r="BD695" s="125"/>
      <c r="BE695" s="125"/>
      <c r="BF695" s="126"/>
      <c r="BG695" s="126"/>
      <c r="BH695" s="126"/>
      <c r="BI695" s="125"/>
      <c r="BJ695" s="125"/>
      <c r="BK695" s="125"/>
      <c r="BL695" s="125"/>
      <c r="BM695" s="125"/>
      <c r="BN695" s="125"/>
      <c r="BO695" s="129"/>
      <c r="BP695" s="66"/>
      <c r="BQ695" s="129"/>
      <c r="BR695" s="125"/>
      <c r="BS695" s="125"/>
      <c r="BT695" s="125"/>
      <c r="BU695" s="125"/>
      <c r="BV695" s="125"/>
      <c r="BW695" s="125"/>
      <c r="BX695" s="126"/>
      <c r="BY695" s="126"/>
      <c r="BZ695" s="126"/>
      <c r="CA695" s="127"/>
      <c r="CB695" s="128"/>
    </row>
    <row r="696" spans="1:80" x14ac:dyDescent="0.3">
      <c r="A696" s="65"/>
      <c r="B696" s="68"/>
      <c r="C696" s="68"/>
      <c r="D696" s="68"/>
      <c r="E696" s="68"/>
      <c r="F696" s="68"/>
      <c r="G696" s="68"/>
      <c r="H696" s="68"/>
      <c r="I696" s="68"/>
      <c r="J696" s="68"/>
      <c r="K696" s="68"/>
      <c r="L696" s="68"/>
      <c r="M696" s="87"/>
      <c r="N696" s="68"/>
      <c r="O696" s="87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8"/>
      <c r="AA696" s="65"/>
      <c r="AB696" s="65"/>
      <c r="AC696" s="125"/>
      <c r="AD696" s="125"/>
      <c r="AE696" s="126"/>
      <c r="AF696" s="126"/>
      <c r="AG696" s="126"/>
      <c r="AH696" s="125"/>
      <c r="AI696" s="125"/>
      <c r="AJ696" s="125"/>
      <c r="AK696" s="125"/>
      <c r="AL696" s="125"/>
      <c r="AM696" s="125"/>
      <c r="AN696" s="125"/>
      <c r="AO696" s="66"/>
      <c r="AP696" s="125"/>
      <c r="AQ696" s="125"/>
      <c r="AR696" s="125"/>
      <c r="AS696" s="125"/>
      <c r="AT696" s="125"/>
      <c r="AU696" s="125"/>
      <c r="AV696" s="125"/>
      <c r="AW696" s="126"/>
      <c r="AX696" s="126"/>
      <c r="AY696" s="126"/>
      <c r="AZ696" s="127"/>
      <c r="BA696" s="128"/>
      <c r="BB696" s="65"/>
      <c r="BC696" s="65"/>
      <c r="BD696" s="125"/>
      <c r="BE696" s="125"/>
      <c r="BF696" s="126"/>
      <c r="BG696" s="126"/>
      <c r="BH696" s="126"/>
      <c r="BI696" s="125"/>
      <c r="BJ696" s="125"/>
      <c r="BK696" s="125"/>
      <c r="BL696" s="125"/>
      <c r="BM696" s="125"/>
      <c r="BN696" s="125"/>
      <c r="BO696" s="129"/>
      <c r="BP696" s="66"/>
      <c r="BQ696" s="129"/>
      <c r="BR696" s="125"/>
      <c r="BS696" s="125"/>
      <c r="BT696" s="125"/>
      <c r="BU696" s="125"/>
      <c r="BV696" s="125"/>
      <c r="BW696" s="125"/>
      <c r="BX696" s="126"/>
      <c r="BY696" s="126"/>
      <c r="BZ696" s="126"/>
      <c r="CA696" s="127"/>
      <c r="CB696" s="128"/>
    </row>
    <row r="697" spans="1:80" x14ac:dyDescent="0.3">
      <c r="A697" s="65"/>
      <c r="B697" s="77"/>
      <c r="C697" s="77"/>
      <c r="D697" s="78"/>
      <c r="E697" s="78"/>
      <c r="F697" s="78"/>
      <c r="G697" s="79"/>
      <c r="H697" s="79"/>
      <c r="I697" s="79"/>
      <c r="J697" s="79"/>
      <c r="K697" s="79"/>
      <c r="L697" s="79"/>
      <c r="M697" s="80"/>
      <c r="N697" s="68"/>
      <c r="O697" s="80"/>
      <c r="P697" s="79"/>
      <c r="Q697" s="79"/>
      <c r="R697" s="79"/>
      <c r="S697" s="79"/>
      <c r="T697" s="79"/>
      <c r="U697" s="79"/>
      <c r="V697" s="78"/>
      <c r="W697" s="78"/>
      <c r="X697" s="78"/>
      <c r="Y697" s="77"/>
      <c r="Z697" s="77"/>
      <c r="AA697" s="65"/>
      <c r="AB697" s="65"/>
      <c r="AC697" s="125"/>
      <c r="AD697" s="125"/>
      <c r="AE697" s="126"/>
      <c r="AF697" s="126"/>
      <c r="AG697" s="126"/>
      <c r="AH697" s="125"/>
      <c r="AI697" s="125"/>
      <c r="AJ697" s="125"/>
      <c r="AK697" s="125"/>
      <c r="AL697" s="125"/>
      <c r="AM697" s="125"/>
      <c r="AN697" s="125"/>
      <c r="AO697" s="66"/>
      <c r="AP697" s="125"/>
      <c r="AQ697" s="125"/>
      <c r="AR697" s="125"/>
      <c r="AS697" s="125"/>
      <c r="AT697" s="125"/>
      <c r="AU697" s="125"/>
      <c r="AV697" s="125"/>
      <c r="AW697" s="126"/>
      <c r="AX697" s="126"/>
      <c r="AY697" s="126"/>
      <c r="AZ697" s="127"/>
      <c r="BA697" s="128"/>
      <c r="BB697" s="65"/>
      <c r="BC697" s="65"/>
      <c r="BD697" s="125"/>
      <c r="BE697" s="125"/>
      <c r="BF697" s="126"/>
      <c r="BG697" s="126"/>
      <c r="BH697" s="126"/>
      <c r="BI697" s="125"/>
      <c r="BJ697" s="125"/>
      <c r="BK697" s="125"/>
      <c r="BL697" s="125"/>
      <c r="BM697" s="125"/>
      <c r="BN697" s="125"/>
      <c r="BO697" s="129"/>
      <c r="BP697" s="66"/>
      <c r="BQ697" s="129"/>
      <c r="BR697" s="125"/>
      <c r="BS697" s="125"/>
      <c r="BT697" s="125"/>
      <c r="BU697" s="125"/>
      <c r="BV697" s="125"/>
      <c r="BW697" s="125"/>
      <c r="BX697" s="126"/>
      <c r="BY697" s="126"/>
      <c r="BZ697" s="126"/>
      <c r="CA697" s="127"/>
      <c r="CB697" s="128"/>
    </row>
    <row r="698" spans="1:80" x14ac:dyDescent="0.3">
      <c r="A698" s="65"/>
      <c r="B698" s="72"/>
      <c r="C698" s="72"/>
      <c r="D698" s="78"/>
      <c r="E698" s="78"/>
      <c r="F698" s="78"/>
      <c r="G698" s="80"/>
      <c r="H698" s="80"/>
      <c r="I698" s="80"/>
      <c r="J698" s="80"/>
      <c r="K698" s="80"/>
      <c r="L698" s="80"/>
      <c r="M698" s="80"/>
      <c r="N698" s="81"/>
      <c r="O698" s="80"/>
      <c r="P698" s="80"/>
      <c r="Q698" s="80"/>
      <c r="R698" s="80"/>
      <c r="S698" s="80"/>
      <c r="T698" s="80"/>
      <c r="U698" s="80"/>
      <c r="V698" s="78"/>
      <c r="W698" s="78"/>
      <c r="X698" s="78"/>
      <c r="Y698" s="72"/>
      <c r="Z698" s="72"/>
      <c r="AA698" s="65"/>
      <c r="AB698" s="65"/>
      <c r="AC698" s="125"/>
      <c r="AD698" s="125"/>
      <c r="AE698" s="126"/>
      <c r="AF698" s="126"/>
      <c r="AG698" s="126"/>
      <c r="AH698" s="125"/>
      <c r="AI698" s="125"/>
      <c r="AJ698" s="125"/>
      <c r="AK698" s="125"/>
      <c r="AL698" s="125"/>
      <c r="AM698" s="125"/>
      <c r="AN698" s="125"/>
      <c r="AO698" s="66"/>
      <c r="AP698" s="125"/>
      <c r="AQ698" s="125"/>
      <c r="AR698" s="125"/>
      <c r="AS698" s="125"/>
      <c r="AT698" s="125"/>
      <c r="AU698" s="125"/>
      <c r="AV698" s="125"/>
      <c r="AW698" s="126"/>
      <c r="AX698" s="126"/>
      <c r="AY698" s="126"/>
      <c r="AZ698" s="127"/>
      <c r="BA698" s="128"/>
      <c r="BB698" s="65"/>
      <c r="BC698" s="65"/>
      <c r="BD698" s="125"/>
      <c r="BE698" s="125"/>
      <c r="BF698" s="126"/>
      <c r="BG698" s="126"/>
      <c r="BH698" s="126"/>
      <c r="BI698" s="125"/>
      <c r="BJ698" s="125"/>
      <c r="BK698" s="125"/>
      <c r="BL698" s="125"/>
      <c r="BM698" s="125"/>
      <c r="BN698" s="125"/>
      <c r="BO698" s="129"/>
      <c r="BP698" s="66"/>
      <c r="BQ698" s="129"/>
      <c r="BR698" s="125"/>
      <c r="BS698" s="125"/>
      <c r="BT698" s="125"/>
      <c r="BU698" s="125"/>
      <c r="BV698" s="125"/>
      <c r="BW698" s="125"/>
      <c r="BX698" s="126"/>
      <c r="BY698" s="126"/>
      <c r="BZ698" s="126"/>
      <c r="CA698" s="127"/>
      <c r="CB698" s="128"/>
    </row>
    <row r="699" spans="1:80" x14ac:dyDescent="0.3">
      <c r="A699" s="65"/>
      <c r="B699" s="125"/>
      <c r="C699" s="125"/>
      <c r="D699" s="126"/>
      <c r="E699" s="126"/>
      <c r="F699" s="126"/>
      <c r="G699" s="125"/>
      <c r="H699" s="125"/>
      <c r="I699" s="125"/>
      <c r="J699" s="125"/>
      <c r="K699" s="125"/>
      <c r="L699" s="125"/>
      <c r="M699" s="125"/>
      <c r="N699" s="66"/>
      <c r="O699" s="125"/>
      <c r="P699" s="125"/>
      <c r="Q699" s="125"/>
      <c r="R699" s="125"/>
      <c r="S699" s="125"/>
      <c r="T699" s="125"/>
      <c r="U699" s="125"/>
      <c r="V699" s="126"/>
      <c r="W699" s="126"/>
      <c r="X699" s="126"/>
      <c r="Y699" s="127"/>
      <c r="Z699" s="128"/>
      <c r="AA699" s="65"/>
      <c r="AB699" s="65"/>
      <c r="AC699" s="125"/>
      <c r="AD699" s="125"/>
      <c r="AE699" s="126"/>
      <c r="AF699" s="126"/>
      <c r="AG699" s="126"/>
      <c r="AH699" s="125"/>
      <c r="AI699" s="125"/>
      <c r="AJ699" s="125"/>
      <c r="AK699" s="125"/>
      <c r="AL699" s="125"/>
      <c r="AM699" s="125"/>
      <c r="AN699" s="125"/>
      <c r="AO699" s="66"/>
      <c r="AP699" s="125"/>
      <c r="AQ699" s="125"/>
      <c r="AR699" s="125"/>
      <c r="AS699" s="125"/>
      <c r="AT699" s="125"/>
      <c r="AU699" s="125"/>
      <c r="AV699" s="125"/>
      <c r="AW699" s="126"/>
      <c r="AX699" s="126"/>
      <c r="AY699" s="126"/>
      <c r="AZ699" s="127"/>
      <c r="BA699" s="128"/>
      <c r="BB699" s="65"/>
      <c r="BC699" s="65"/>
      <c r="BD699" s="125"/>
      <c r="BE699" s="125"/>
      <c r="BF699" s="126"/>
      <c r="BG699" s="126"/>
      <c r="BH699" s="126"/>
      <c r="BI699" s="125"/>
      <c r="BJ699" s="125"/>
      <c r="BK699" s="125"/>
      <c r="BL699" s="125"/>
      <c r="BM699" s="125"/>
      <c r="BN699" s="125"/>
      <c r="BO699" s="129"/>
      <c r="BP699" s="66"/>
      <c r="BQ699" s="129"/>
      <c r="BR699" s="125"/>
      <c r="BS699" s="125"/>
      <c r="BT699" s="125"/>
      <c r="BU699" s="125"/>
      <c r="BV699" s="125"/>
      <c r="BW699" s="125"/>
      <c r="BX699" s="126"/>
      <c r="BY699" s="126"/>
      <c r="BZ699" s="126"/>
      <c r="CA699" s="127"/>
      <c r="CB699" s="128"/>
    </row>
    <row r="700" spans="1:80" x14ac:dyDescent="0.3">
      <c r="A700" s="65"/>
      <c r="B700" s="223"/>
      <c r="C700" s="224"/>
      <c r="D700" s="65"/>
      <c r="E700" s="65"/>
      <c r="F700" s="223"/>
      <c r="G700" s="224"/>
      <c r="H700" s="65"/>
      <c r="I700" s="65"/>
      <c r="J700" s="223"/>
      <c r="K700" s="224"/>
      <c r="L700" s="65"/>
      <c r="M700" s="233"/>
      <c r="N700" s="233"/>
      <c r="O700" s="233"/>
      <c r="P700" s="65"/>
      <c r="Q700" s="223"/>
      <c r="R700" s="224"/>
      <c r="S700" s="65"/>
      <c r="T700" s="65"/>
      <c r="U700" s="223"/>
      <c r="V700" s="224"/>
      <c r="W700" s="65"/>
      <c r="X700" s="65"/>
      <c r="Y700" s="223"/>
      <c r="Z700" s="224"/>
      <c r="AA700" s="65"/>
      <c r="AB700" s="65"/>
      <c r="AC700" s="125"/>
      <c r="AD700" s="125"/>
      <c r="AE700" s="126"/>
      <c r="AF700" s="126"/>
      <c r="AG700" s="126"/>
      <c r="AH700" s="125"/>
      <c r="AI700" s="125"/>
      <c r="AJ700" s="125"/>
      <c r="AK700" s="125"/>
      <c r="AL700" s="125"/>
      <c r="AM700" s="125"/>
      <c r="AN700" s="125"/>
      <c r="AO700" s="66"/>
      <c r="AP700" s="125"/>
      <c r="AQ700" s="125"/>
      <c r="AR700" s="125"/>
      <c r="AS700" s="125"/>
      <c r="AT700" s="125"/>
      <c r="AU700" s="125"/>
      <c r="AV700" s="125"/>
      <c r="AW700" s="126"/>
      <c r="AX700" s="126"/>
      <c r="AY700" s="126"/>
      <c r="AZ700" s="127"/>
      <c r="BA700" s="128"/>
      <c r="BB700" s="65"/>
      <c r="BC700" s="65"/>
      <c r="BD700" s="125"/>
      <c r="BE700" s="125"/>
      <c r="BF700" s="126"/>
      <c r="BG700" s="126"/>
      <c r="BH700" s="126"/>
      <c r="BI700" s="125"/>
      <c r="BJ700" s="125"/>
      <c r="BK700" s="125"/>
      <c r="BL700" s="125"/>
      <c r="BM700" s="125"/>
      <c r="BN700" s="125"/>
      <c r="BO700" s="129"/>
      <c r="BP700" s="66"/>
      <c r="BQ700" s="129"/>
      <c r="BR700" s="125"/>
      <c r="BS700" s="125"/>
      <c r="BT700" s="125"/>
      <c r="BU700" s="125"/>
      <c r="BV700" s="125"/>
      <c r="BW700" s="125"/>
      <c r="BX700" s="126"/>
      <c r="BY700" s="126"/>
      <c r="BZ700" s="126"/>
      <c r="CA700" s="127"/>
      <c r="CB700" s="128"/>
    </row>
    <row r="701" spans="1:80" x14ac:dyDescent="0.3">
      <c r="A701" s="65"/>
      <c r="B701" s="225"/>
      <c r="C701" s="226"/>
      <c r="D701" s="65"/>
      <c r="E701" s="65"/>
      <c r="F701" s="227"/>
      <c r="G701" s="226"/>
      <c r="H701" s="65"/>
      <c r="I701" s="65"/>
      <c r="J701" s="228"/>
      <c r="K701" s="229"/>
      <c r="L701" s="65"/>
      <c r="M701" s="225"/>
      <c r="N701" s="230"/>
      <c r="O701" s="226"/>
      <c r="P701" s="65"/>
      <c r="Q701" s="231"/>
      <c r="R701" s="232"/>
      <c r="S701" s="76"/>
      <c r="T701" s="65"/>
      <c r="U701" s="225"/>
      <c r="V701" s="226"/>
      <c r="W701" s="65"/>
      <c r="X701" s="65"/>
      <c r="Y701" s="225"/>
      <c r="Z701" s="226"/>
      <c r="AA701" s="65"/>
      <c r="AB701" s="65"/>
      <c r="AC701" s="125"/>
      <c r="AD701" s="125"/>
      <c r="AE701" s="126"/>
      <c r="AF701" s="126"/>
      <c r="AG701" s="126"/>
      <c r="AH701" s="125"/>
      <c r="AI701" s="125"/>
      <c r="AJ701" s="125"/>
      <c r="AK701" s="125"/>
      <c r="AL701" s="125"/>
      <c r="AM701" s="125"/>
      <c r="AN701" s="125"/>
      <c r="AO701" s="82"/>
      <c r="AP701" s="125"/>
      <c r="AQ701" s="125"/>
      <c r="AR701" s="125"/>
      <c r="AS701" s="125"/>
      <c r="AT701" s="125"/>
      <c r="AU701" s="125"/>
      <c r="AV701" s="125"/>
      <c r="AW701" s="126"/>
      <c r="AX701" s="126"/>
      <c r="AY701" s="126"/>
      <c r="AZ701" s="125"/>
      <c r="BA701" s="125"/>
      <c r="BB701" s="65"/>
      <c r="BC701" s="65"/>
      <c r="BD701" s="125"/>
      <c r="BE701" s="125"/>
      <c r="BF701" s="126"/>
      <c r="BG701" s="126"/>
      <c r="BH701" s="126"/>
      <c r="BI701" s="125"/>
      <c r="BJ701" s="125"/>
      <c r="BK701" s="125"/>
      <c r="BL701" s="125"/>
      <c r="BM701" s="125"/>
      <c r="BN701" s="125"/>
      <c r="BO701" s="129"/>
      <c r="BP701" s="82"/>
      <c r="BQ701" s="129"/>
      <c r="BR701" s="125"/>
      <c r="BS701" s="125"/>
      <c r="BT701" s="125"/>
      <c r="BU701" s="125"/>
      <c r="BV701" s="125"/>
      <c r="BW701" s="125"/>
      <c r="BX701" s="126"/>
      <c r="BY701" s="126"/>
      <c r="BZ701" s="126"/>
      <c r="CA701" s="125"/>
      <c r="CB701" s="125"/>
    </row>
    <row r="702" spans="1:80" x14ac:dyDescent="0.3">
      <c r="A702" s="65"/>
      <c r="B702" s="65"/>
      <c r="C702" s="65"/>
      <c r="D702" s="65"/>
      <c r="E702" s="65"/>
      <c r="F702" s="65"/>
      <c r="G702" s="65"/>
      <c r="H702" s="65"/>
      <c r="I702" s="65"/>
      <c r="J702" s="65"/>
      <c r="K702" s="65"/>
      <c r="L702" s="65"/>
      <c r="M702" s="99"/>
      <c r="N702" s="66"/>
      <c r="O702" s="99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5"/>
      <c r="AC702" s="128"/>
      <c r="AD702" s="127"/>
      <c r="AE702" s="126"/>
      <c r="AF702" s="126"/>
      <c r="AG702" s="126"/>
      <c r="AH702" s="125"/>
      <c r="AI702" s="125"/>
      <c r="AJ702" s="125"/>
      <c r="AK702" s="125"/>
      <c r="AL702" s="125"/>
      <c r="AM702" s="125"/>
      <c r="AN702" s="125"/>
      <c r="AO702" s="66"/>
      <c r="AP702" s="125"/>
      <c r="AQ702" s="125"/>
      <c r="AR702" s="125"/>
      <c r="AS702" s="125"/>
      <c r="AT702" s="125"/>
      <c r="AU702" s="125"/>
      <c r="AV702" s="125"/>
      <c r="AW702" s="126"/>
      <c r="AX702" s="126"/>
      <c r="AY702" s="126"/>
      <c r="AZ702" s="125"/>
      <c r="BA702" s="125"/>
      <c r="BB702" s="65"/>
      <c r="BC702" s="65"/>
      <c r="BD702" s="128"/>
      <c r="BE702" s="127"/>
      <c r="BF702" s="126"/>
      <c r="BG702" s="126"/>
      <c r="BH702" s="126"/>
      <c r="BI702" s="125"/>
      <c r="BJ702" s="125"/>
      <c r="BK702" s="125"/>
      <c r="BL702" s="125"/>
      <c r="BM702" s="125"/>
      <c r="BN702" s="125"/>
      <c r="BO702" s="129"/>
      <c r="BP702" s="66"/>
      <c r="BQ702" s="129"/>
      <c r="BR702" s="125"/>
      <c r="BS702" s="125"/>
      <c r="BT702" s="125"/>
      <c r="BU702" s="125"/>
      <c r="BV702" s="125"/>
      <c r="BW702" s="125"/>
      <c r="BX702" s="126"/>
      <c r="BY702" s="126"/>
      <c r="BZ702" s="126"/>
      <c r="CA702" s="125"/>
      <c r="CB702" s="125"/>
    </row>
    <row r="703" spans="1:80" x14ac:dyDescent="0.3">
      <c r="A703" s="65"/>
      <c r="B703" s="65"/>
      <c r="C703" s="65"/>
      <c r="D703" s="65"/>
      <c r="E703" s="65"/>
      <c r="F703" s="65"/>
      <c r="G703" s="65"/>
      <c r="H703" s="65"/>
      <c r="I703" s="65"/>
      <c r="J703" s="65"/>
      <c r="K703" s="65"/>
      <c r="L703" s="65"/>
      <c r="M703" s="99"/>
      <c r="N703" s="66"/>
      <c r="O703" s="99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5"/>
      <c r="AC703" s="128"/>
      <c r="AD703" s="127"/>
      <c r="AE703" s="126"/>
      <c r="AF703" s="126"/>
      <c r="AG703" s="126"/>
      <c r="AH703" s="125"/>
      <c r="AI703" s="125"/>
      <c r="AJ703" s="125"/>
      <c r="AK703" s="125"/>
      <c r="AL703" s="125"/>
      <c r="AM703" s="125"/>
      <c r="AN703" s="125"/>
      <c r="AO703" s="66"/>
      <c r="AP703" s="125"/>
      <c r="AQ703" s="125"/>
      <c r="AR703" s="125"/>
      <c r="AS703" s="125"/>
      <c r="AT703" s="125"/>
      <c r="AU703" s="125"/>
      <c r="AV703" s="125"/>
      <c r="AW703" s="126"/>
      <c r="AX703" s="126"/>
      <c r="AY703" s="126"/>
      <c r="AZ703" s="125"/>
      <c r="BA703" s="125"/>
      <c r="BB703" s="65"/>
      <c r="BC703" s="65"/>
      <c r="BD703" s="128"/>
      <c r="BE703" s="127"/>
      <c r="BF703" s="126"/>
      <c r="BG703" s="126"/>
      <c r="BH703" s="126"/>
      <c r="BI703" s="125"/>
      <c r="BJ703" s="125"/>
      <c r="BK703" s="125"/>
      <c r="BL703" s="125"/>
      <c r="BM703" s="125"/>
      <c r="BN703" s="125"/>
      <c r="BO703" s="129"/>
      <c r="BP703" s="66"/>
      <c r="BQ703" s="129"/>
      <c r="BR703" s="125"/>
      <c r="BS703" s="125"/>
      <c r="BT703" s="125"/>
      <c r="BU703" s="125"/>
      <c r="BV703" s="125"/>
      <c r="BW703" s="125"/>
      <c r="BX703" s="126"/>
      <c r="BY703" s="126"/>
      <c r="BZ703" s="126"/>
      <c r="CA703" s="125"/>
      <c r="CB703" s="125"/>
    </row>
    <row r="704" spans="1:80" x14ac:dyDescent="0.3">
      <c r="A704" s="65"/>
      <c r="B704" s="68"/>
      <c r="C704" s="68"/>
      <c r="D704" s="68"/>
      <c r="E704" s="68"/>
      <c r="F704" s="68"/>
      <c r="G704" s="68"/>
      <c r="H704" s="68"/>
      <c r="I704" s="68"/>
      <c r="J704" s="68"/>
      <c r="K704" s="68"/>
      <c r="L704" s="68"/>
      <c r="M704" s="87"/>
      <c r="N704" s="68"/>
      <c r="O704" s="87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8"/>
      <c r="AA704" s="65"/>
      <c r="AB704" s="65"/>
      <c r="AC704" s="128"/>
      <c r="AD704" s="127"/>
      <c r="AE704" s="126"/>
      <c r="AF704" s="126"/>
      <c r="AG704" s="126"/>
      <c r="AH704" s="125"/>
      <c r="AI704" s="125"/>
      <c r="AJ704" s="125"/>
      <c r="AK704" s="125"/>
      <c r="AL704" s="125"/>
      <c r="AM704" s="125"/>
      <c r="AN704" s="125"/>
      <c r="AO704" s="66"/>
      <c r="AP704" s="125"/>
      <c r="AQ704" s="125"/>
      <c r="AR704" s="125"/>
      <c r="AS704" s="125"/>
      <c r="AT704" s="125"/>
      <c r="AU704" s="125"/>
      <c r="AV704" s="125"/>
      <c r="AW704" s="126"/>
      <c r="AX704" s="126"/>
      <c r="AY704" s="126"/>
      <c r="AZ704" s="125"/>
      <c r="BA704" s="125"/>
      <c r="BB704" s="65"/>
      <c r="BC704" s="65"/>
      <c r="BD704" s="128"/>
      <c r="BE704" s="127"/>
      <c r="BF704" s="126"/>
      <c r="BG704" s="126"/>
      <c r="BH704" s="126"/>
      <c r="BI704" s="125"/>
      <c r="BJ704" s="125"/>
      <c r="BK704" s="125"/>
      <c r="BL704" s="125"/>
      <c r="BM704" s="125"/>
      <c r="BN704" s="125"/>
      <c r="BO704" s="129"/>
      <c r="BP704" s="66"/>
      <c r="BQ704" s="129"/>
      <c r="BR704" s="125"/>
      <c r="BS704" s="125"/>
      <c r="BT704" s="125"/>
      <c r="BU704" s="125"/>
      <c r="BV704" s="125"/>
      <c r="BW704" s="125"/>
      <c r="BX704" s="126"/>
      <c r="BY704" s="126"/>
      <c r="BZ704" s="126"/>
      <c r="CA704" s="125"/>
      <c r="CB704" s="125"/>
    </row>
    <row r="705" spans="1:80" x14ac:dyDescent="0.3">
      <c r="A705" s="65"/>
      <c r="B705" s="70"/>
      <c r="C705" s="70"/>
      <c r="D705" s="71"/>
      <c r="E705" s="71"/>
      <c r="F705" s="71"/>
      <c r="G705" s="70"/>
      <c r="H705" s="70"/>
      <c r="I705" s="70"/>
      <c r="J705" s="70"/>
      <c r="K705" s="70"/>
      <c r="L705" s="70"/>
      <c r="M705" s="70"/>
      <c r="N705" s="194"/>
      <c r="O705" s="80"/>
      <c r="P705" s="75"/>
      <c r="Q705" s="75"/>
      <c r="R705" s="75"/>
      <c r="S705" s="75"/>
      <c r="T705" s="75"/>
      <c r="U705" s="75"/>
      <c r="V705" s="74"/>
      <c r="W705" s="74"/>
      <c r="X705" s="74"/>
      <c r="Y705" s="73"/>
      <c r="Z705" s="72"/>
      <c r="AA705" s="65"/>
      <c r="AB705" s="65"/>
      <c r="AC705" s="128"/>
      <c r="AD705" s="127"/>
      <c r="AE705" s="126"/>
      <c r="AF705" s="126"/>
      <c r="AG705" s="126"/>
      <c r="AH705" s="125"/>
      <c r="AI705" s="125"/>
      <c r="AJ705" s="125"/>
      <c r="AK705" s="125"/>
      <c r="AL705" s="125"/>
      <c r="AM705" s="125"/>
      <c r="AN705" s="125"/>
      <c r="AO705" s="66"/>
      <c r="AP705" s="125"/>
      <c r="AQ705" s="125"/>
      <c r="AR705" s="125"/>
      <c r="AS705" s="125"/>
      <c r="AT705" s="125"/>
      <c r="AU705" s="125"/>
      <c r="AV705" s="125"/>
      <c r="AW705" s="126"/>
      <c r="AX705" s="126"/>
      <c r="AY705" s="126"/>
      <c r="AZ705" s="125"/>
      <c r="BA705" s="125"/>
      <c r="BB705" s="65"/>
      <c r="BC705" s="65"/>
      <c r="BD705" s="128"/>
      <c r="BE705" s="127"/>
      <c r="BF705" s="126"/>
      <c r="BG705" s="126"/>
      <c r="BH705" s="126"/>
      <c r="BI705" s="125"/>
      <c r="BJ705" s="125"/>
      <c r="BK705" s="125"/>
      <c r="BL705" s="125"/>
      <c r="BM705" s="125"/>
      <c r="BN705" s="125"/>
      <c r="BO705" s="129"/>
      <c r="BP705" s="66"/>
      <c r="BQ705" s="129"/>
      <c r="BR705" s="125"/>
      <c r="BS705" s="125"/>
      <c r="BT705" s="125"/>
      <c r="BU705" s="125"/>
      <c r="BV705" s="125"/>
      <c r="BW705" s="125"/>
      <c r="BX705" s="126"/>
      <c r="BY705" s="126"/>
      <c r="BZ705" s="126"/>
      <c r="CA705" s="125"/>
      <c r="CB705" s="125"/>
    </row>
    <row r="706" spans="1:80" x14ac:dyDescent="0.3">
      <c r="A706" s="65"/>
      <c r="B706" s="70"/>
      <c r="C706" s="70"/>
      <c r="D706" s="71"/>
      <c r="E706" s="71"/>
      <c r="F706" s="71"/>
      <c r="G706" s="70"/>
      <c r="H706" s="70"/>
      <c r="I706" s="70"/>
      <c r="J706" s="70"/>
      <c r="K706" s="70"/>
      <c r="L706" s="70"/>
      <c r="M706" s="70"/>
      <c r="N706" s="194"/>
      <c r="O706" s="80"/>
      <c r="P706" s="75"/>
      <c r="Q706" s="75"/>
      <c r="R706" s="75"/>
      <c r="S706" s="75"/>
      <c r="T706" s="75"/>
      <c r="U706" s="75"/>
      <c r="V706" s="74"/>
      <c r="W706" s="74"/>
      <c r="X706" s="74"/>
      <c r="Y706" s="73"/>
      <c r="Z706" s="72"/>
      <c r="AA706" s="65"/>
      <c r="AB706" s="65"/>
      <c r="AC706" s="128"/>
      <c r="AD706" s="127"/>
      <c r="AE706" s="126"/>
      <c r="AF706" s="126"/>
      <c r="AG706" s="126"/>
      <c r="AH706" s="125"/>
      <c r="AI706" s="125"/>
      <c r="AJ706" s="125"/>
      <c r="AK706" s="125"/>
      <c r="AL706" s="125"/>
      <c r="AM706" s="125"/>
      <c r="AN706" s="125"/>
      <c r="AO706" s="66"/>
      <c r="AP706" s="125"/>
      <c r="AQ706" s="125"/>
      <c r="AR706" s="125"/>
      <c r="AS706" s="125"/>
      <c r="AT706" s="125"/>
      <c r="AU706" s="125"/>
      <c r="AV706" s="125"/>
      <c r="AW706" s="126"/>
      <c r="AX706" s="126"/>
      <c r="AY706" s="126"/>
      <c r="AZ706" s="125"/>
      <c r="BA706" s="125"/>
      <c r="BB706" s="65"/>
      <c r="BC706" s="65"/>
      <c r="BD706" s="128"/>
      <c r="BE706" s="127"/>
      <c r="BF706" s="126"/>
      <c r="BG706" s="126"/>
      <c r="BH706" s="126"/>
      <c r="BI706" s="125"/>
      <c r="BJ706" s="125"/>
      <c r="BK706" s="125"/>
      <c r="BL706" s="125"/>
      <c r="BM706" s="125"/>
      <c r="BN706" s="125"/>
      <c r="BO706" s="129"/>
      <c r="BP706" s="66"/>
      <c r="BQ706" s="129"/>
      <c r="BR706" s="125"/>
      <c r="BS706" s="125"/>
      <c r="BT706" s="125"/>
      <c r="BU706" s="125"/>
      <c r="BV706" s="125"/>
      <c r="BW706" s="125"/>
      <c r="BX706" s="126"/>
      <c r="BY706" s="126"/>
      <c r="BZ706" s="126"/>
      <c r="CA706" s="125"/>
      <c r="CB706" s="125"/>
    </row>
    <row r="707" spans="1:80" x14ac:dyDescent="0.3">
      <c r="A707" s="65"/>
      <c r="B707" s="70"/>
      <c r="C707" s="70"/>
      <c r="D707" s="71"/>
      <c r="E707" s="71"/>
      <c r="F707" s="71"/>
      <c r="G707" s="70"/>
      <c r="H707" s="70"/>
      <c r="I707" s="70"/>
      <c r="J707" s="70"/>
      <c r="K707" s="70"/>
      <c r="L707" s="70"/>
      <c r="M707" s="70"/>
      <c r="N707" s="194"/>
      <c r="O707" s="80"/>
      <c r="P707" s="75"/>
      <c r="Q707" s="75"/>
      <c r="R707" s="75"/>
      <c r="S707" s="75"/>
      <c r="T707" s="75"/>
      <c r="U707" s="75"/>
      <c r="V707" s="74"/>
      <c r="W707" s="74"/>
      <c r="X707" s="74"/>
      <c r="Y707" s="73"/>
      <c r="Z707" s="72"/>
      <c r="AA707" s="65"/>
      <c r="AB707" s="65"/>
      <c r="AC707" s="128"/>
      <c r="AD707" s="127"/>
      <c r="AE707" s="126"/>
      <c r="AF707" s="126"/>
      <c r="AG707" s="126"/>
      <c r="AH707" s="125"/>
      <c r="AI707" s="125"/>
      <c r="AJ707" s="125"/>
      <c r="AK707" s="125"/>
      <c r="AL707" s="125"/>
      <c r="AM707" s="125"/>
      <c r="AN707" s="125"/>
      <c r="AO707" s="66"/>
      <c r="AP707" s="125"/>
      <c r="AQ707" s="125"/>
      <c r="AR707" s="125"/>
      <c r="AS707" s="125"/>
      <c r="AT707" s="125"/>
      <c r="AU707" s="125"/>
      <c r="AV707" s="125"/>
      <c r="AW707" s="126"/>
      <c r="AX707" s="126"/>
      <c r="AY707" s="126"/>
      <c r="AZ707" s="125"/>
      <c r="BA707" s="125"/>
      <c r="BB707" s="65"/>
      <c r="BC707" s="65"/>
      <c r="BD707" s="128"/>
      <c r="BE707" s="127"/>
      <c r="BF707" s="126"/>
      <c r="BG707" s="126"/>
      <c r="BH707" s="126"/>
      <c r="BI707" s="125"/>
      <c r="BJ707" s="125"/>
      <c r="BK707" s="125"/>
      <c r="BL707" s="125"/>
      <c r="BM707" s="125"/>
      <c r="BN707" s="125"/>
      <c r="BO707" s="129"/>
      <c r="BP707" s="66"/>
      <c r="BQ707" s="129"/>
      <c r="BR707" s="125"/>
      <c r="BS707" s="125"/>
      <c r="BT707" s="125"/>
      <c r="BU707" s="125"/>
      <c r="BV707" s="125"/>
      <c r="BW707" s="125"/>
      <c r="BX707" s="126"/>
      <c r="BY707" s="126"/>
      <c r="BZ707" s="126"/>
      <c r="CA707" s="125"/>
      <c r="CB707" s="125"/>
    </row>
    <row r="708" spans="1:80" x14ac:dyDescent="0.3">
      <c r="A708" s="65"/>
      <c r="B708" s="70"/>
      <c r="C708" s="70"/>
      <c r="D708" s="71"/>
      <c r="E708" s="71"/>
      <c r="F708" s="71"/>
      <c r="G708" s="70"/>
      <c r="H708" s="70"/>
      <c r="I708" s="70"/>
      <c r="J708" s="70"/>
      <c r="K708" s="70"/>
      <c r="L708" s="70"/>
      <c r="M708" s="70"/>
      <c r="N708" s="194"/>
      <c r="O708" s="80"/>
      <c r="P708" s="75"/>
      <c r="Q708" s="75"/>
      <c r="R708" s="75"/>
      <c r="S708" s="75"/>
      <c r="T708" s="75"/>
      <c r="U708" s="75"/>
      <c r="V708" s="74"/>
      <c r="W708" s="74"/>
      <c r="X708" s="74"/>
      <c r="Y708" s="73"/>
      <c r="Z708" s="72"/>
      <c r="AA708" s="65"/>
      <c r="AB708" s="65"/>
      <c r="AC708" s="128"/>
      <c r="AD708" s="127"/>
      <c r="AE708" s="126"/>
      <c r="AF708" s="126"/>
      <c r="AG708" s="126"/>
      <c r="AH708" s="125"/>
      <c r="AI708" s="125"/>
      <c r="AJ708" s="125"/>
      <c r="AK708" s="125"/>
      <c r="AL708" s="125"/>
      <c r="AM708" s="125"/>
      <c r="AN708" s="125"/>
      <c r="AO708" s="66"/>
      <c r="AP708" s="125"/>
      <c r="AQ708" s="125"/>
      <c r="AR708" s="125"/>
      <c r="AS708" s="125"/>
      <c r="AT708" s="125"/>
      <c r="AU708" s="125"/>
      <c r="AV708" s="125"/>
      <c r="AW708" s="126"/>
      <c r="AX708" s="126"/>
      <c r="AY708" s="126"/>
      <c r="AZ708" s="125"/>
      <c r="BA708" s="125"/>
      <c r="BB708" s="65"/>
      <c r="BC708" s="65"/>
      <c r="BD708" s="128"/>
      <c r="BE708" s="127"/>
      <c r="BF708" s="126"/>
      <c r="BG708" s="126"/>
      <c r="BH708" s="126"/>
      <c r="BI708" s="125"/>
      <c r="BJ708" s="125"/>
      <c r="BK708" s="125"/>
      <c r="BL708" s="125"/>
      <c r="BM708" s="125"/>
      <c r="BN708" s="125"/>
      <c r="BO708" s="129"/>
      <c r="BP708" s="66"/>
      <c r="BQ708" s="129"/>
      <c r="BR708" s="125"/>
      <c r="BS708" s="125"/>
      <c r="BT708" s="125"/>
      <c r="BU708" s="125"/>
      <c r="BV708" s="125"/>
      <c r="BW708" s="125"/>
      <c r="BX708" s="126"/>
      <c r="BY708" s="126"/>
      <c r="BZ708" s="126"/>
      <c r="CA708" s="125"/>
      <c r="CB708" s="125"/>
    </row>
    <row r="709" spans="1:80" x14ac:dyDescent="0.3">
      <c r="A709" s="65"/>
      <c r="B709" s="70"/>
      <c r="C709" s="70"/>
      <c r="D709" s="71"/>
      <c r="E709" s="71"/>
      <c r="F709" s="71"/>
      <c r="G709" s="70"/>
      <c r="H709" s="70"/>
      <c r="I709" s="70"/>
      <c r="J709" s="70"/>
      <c r="K709" s="70"/>
      <c r="L709" s="70"/>
      <c r="M709" s="70"/>
      <c r="N709" s="194"/>
      <c r="O709" s="80"/>
      <c r="P709" s="75"/>
      <c r="Q709" s="75"/>
      <c r="R709" s="75"/>
      <c r="S709" s="75"/>
      <c r="T709" s="75"/>
      <c r="U709" s="75"/>
      <c r="V709" s="74"/>
      <c r="W709" s="74"/>
      <c r="X709" s="74"/>
      <c r="Y709" s="73"/>
      <c r="Z709" s="72"/>
      <c r="AA709" s="65"/>
      <c r="AB709" s="65"/>
      <c r="AC709" s="128"/>
      <c r="AD709" s="127"/>
      <c r="AE709" s="126"/>
      <c r="AF709" s="126"/>
      <c r="AG709" s="126"/>
      <c r="AH709" s="125"/>
      <c r="AI709" s="125"/>
      <c r="AJ709" s="125"/>
      <c r="AK709" s="125"/>
      <c r="AL709" s="125"/>
      <c r="AM709" s="125"/>
      <c r="AN709" s="125"/>
      <c r="AO709" s="66"/>
      <c r="AP709" s="125"/>
      <c r="AQ709" s="125"/>
      <c r="AR709" s="125"/>
      <c r="AS709" s="125"/>
      <c r="AT709" s="125"/>
      <c r="AU709" s="125"/>
      <c r="AV709" s="125"/>
      <c r="AW709" s="126"/>
      <c r="AX709" s="126"/>
      <c r="AY709" s="126"/>
      <c r="AZ709" s="125"/>
      <c r="BA709" s="125"/>
      <c r="BB709" s="65"/>
      <c r="BC709" s="65"/>
      <c r="BD709" s="128"/>
      <c r="BE709" s="127"/>
      <c r="BF709" s="126"/>
      <c r="BG709" s="126"/>
      <c r="BH709" s="126"/>
      <c r="BI709" s="125"/>
      <c r="BJ709" s="125"/>
      <c r="BK709" s="125"/>
      <c r="BL709" s="125"/>
      <c r="BM709" s="125"/>
      <c r="BN709" s="125"/>
      <c r="BO709" s="129"/>
      <c r="BP709" s="66"/>
      <c r="BQ709" s="129"/>
      <c r="BR709" s="125"/>
      <c r="BS709" s="125"/>
      <c r="BT709" s="125"/>
      <c r="BU709" s="125"/>
      <c r="BV709" s="125"/>
      <c r="BW709" s="125"/>
      <c r="BX709" s="126"/>
      <c r="BY709" s="126"/>
      <c r="BZ709" s="126"/>
      <c r="CA709" s="125"/>
      <c r="CB709" s="125"/>
    </row>
    <row r="710" spans="1:80" x14ac:dyDescent="0.3">
      <c r="A710" s="65"/>
      <c r="B710" s="70"/>
      <c r="C710" s="70"/>
      <c r="D710" s="71"/>
      <c r="E710" s="71"/>
      <c r="F710" s="71"/>
      <c r="G710" s="70"/>
      <c r="H710" s="70"/>
      <c r="I710" s="70"/>
      <c r="J710" s="70"/>
      <c r="K710" s="70"/>
      <c r="L710" s="70"/>
      <c r="M710" s="70"/>
      <c r="N710" s="194"/>
      <c r="O710" s="80"/>
      <c r="P710" s="75"/>
      <c r="Q710" s="75"/>
      <c r="R710" s="75"/>
      <c r="S710" s="75"/>
      <c r="T710" s="75"/>
      <c r="U710" s="75"/>
      <c r="V710" s="74"/>
      <c r="W710" s="74"/>
      <c r="X710" s="74"/>
      <c r="Y710" s="73"/>
      <c r="Z710" s="72"/>
      <c r="AA710" s="65"/>
      <c r="AB710" s="65"/>
      <c r="AC710" s="128"/>
      <c r="AD710" s="127"/>
      <c r="AE710" s="126"/>
      <c r="AF710" s="126"/>
      <c r="AG710" s="126"/>
      <c r="AH710" s="125"/>
      <c r="AI710" s="125"/>
      <c r="AJ710" s="125"/>
      <c r="AK710" s="125"/>
      <c r="AL710" s="125"/>
      <c r="AM710" s="125"/>
      <c r="AN710" s="125"/>
      <c r="AO710" s="66"/>
      <c r="AP710" s="125"/>
      <c r="AQ710" s="125"/>
      <c r="AR710" s="125"/>
      <c r="AS710" s="125"/>
      <c r="AT710" s="125"/>
      <c r="AU710" s="125"/>
      <c r="AV710" s="125"/>
      <c r="AW710" s="126"/>
      <c r="AX710" s="126"/>
      <c r="AY710" s="126"/>
      <c r="AZ710" s="125"/>
      <c r="BA710" s="125"/>
      <c r="BB710" s="65"/>
      <c r="BC710" s="65"/>
      <c r="BD710" s="128"/>
      <c r="BE710" s="127"/>
      <c r="BF710" s="126"/>
      <c r="BG710" s="126"/>
      <c r="BH710" s="126"/>
      <c r="BI710" s="125"/>
      <c r="BJ710" s="125"/>
      <c r="BK710" s="125"/>
      <c r="BL710" s="125"/>
      <c r="BM710" s="125"/>
      <c r="BN710" s="125"/>
      <c r="BO710" s="129"/>
      <c r="BP710" s="66"/>
      <c r="BQ710" s="129"/>
      <c r="BR710" s="125"/>
      <c r="BS710" s="125"/>
      <c r="BT710" s="125"/>
      <c r="BU710" s="125"/>
      <c r="BV710" s="125"/>
      <c r="BW710" s="125"/>
      <c r="BX710" s="126"/>
      <c r="BY710" s="126"/>
      <c r="BZ710" s="126"/>
      <c r="CA710" s="125"/>
      <c r="CB710" s="125"/>
    </row>
    <row r="711" spans="1:80" x14ac:dyDescent="0.3">
      <c r="A711" s="65"/>
      <c r="B711" s="70"/>
      <c r="C711" s="70"/>
      <c r="D711" s="71"/>
      <c r="E711" s="71"/>
      <c r="F711" s="71"/>
      <c r="G711" s="70"/>
      <c r="H711" s="70"/>
      <c r="I711" s="70"/>
      <c r="J711" s="70"/>
      <c r="K711" s="70"/>
      <c r="L711" s="70"/>
      <c r="M711" s="70"/>
      <c r="N711" s="194"/>
      <c r="O711" s="80"/>
      <c r="P711" s="75"/>
      <c r="Q711" s="75"/>
      <c r="R711" s="75"/>
      <c r="S711" s="75"/>
      <c r="T711" s="75"/>
      <c r="U711" s="75"/>
      <c r="V711" s="74"/>
      <c r="W711" s="74"/>
      <c r="X711" s="74"/>
      <c r="Y711" s="73"/>
      <c r="Z711" s="72"/>
      <c r="AA711" s="65"/>
      <c r="AB711" s="65"/>
      <c r="AC711" s="128"/>
      <c r="AD711" s="127"/>
      <c r="AE711" s="126"/>
      <c r="AF711" s="126"/>
      <c r="AG711" s="126"/>
      <c r="AH711" s="125"/>
      <c r="AI711" s="125"/>
      <c r="AJ711" s="125"/>
      <c r="AK711" s="125"/>
      <c r="AL711" s="125"/>
      <c r="AM711" s="125"/>
      <c r="AN711" s="125"/>
      <c r="AO711" s="66"/>
      <c r="AP711" s="125"/>
      <c r="AQ711" s="125"/>
      <c r="AR711" s="125"/>
      <c r="AS711" s="125"/>
      <c r="AT711" s="125"/>
      <c r="AU711" s="125"/>
      <c r="AV711" s="125"/>
      <c r="AW711" s="126"/>
      <c r="AX711" s="126"/>
      <c r="AY711" s="126"/>
      <c r="AZ711" s="125"/>
      <c r="BA711" s="125"/>
      <c r="BB711" s="65"/>
      <c r="BC711" s="65"/>
      <c r="BD711" s="128"/>
      <c r="BE711" s="127"/>
      <c r="BF711" s="126"/>
      <c r="BG711" s="126"/>
      <c r="BH711" s="126"/>
      <c r="BI711" s="125"/>
      <c r="BJ711" s="125"/>
      <c r="BK711" s="125"/>
      <c r="BL711" s="125"/>
      <c r="BM711" s="125"/>
      <c r="BN711" s="125"/>
      <c r="BO711" s="129"/>
      <c r="BP711" s="66"/>
      <c r="BQ711" s="129"/>
      <c r="BR711" s="125"/>
      <c r="BS711" s="125"/>
      <c r="BT711" s="125"/>
      <c r="BU711" s="125"/>
      <c r="BV711" s="125"/>
      <c r="BW711" s="125"/>
      <c r="BX711" s="126"/>
      <c r="BY711" s="126"/>
      <c r="BZ711" s="126"/>
      <c r="CA711" s="125"/>
      <c r="CB711" s="125"/>
    </row>
    <row r="712" spans="1:80" x14ac:dyDescent="0.3">
      <c r="A712" s="65"/>
      <c r="B712" s="70"/>
      <c r="C712" s="70"/>
      <c r="D712" s="71"/>
      <c r="E712" s="71"/>
      <c r="F712" s="71"/>
      <c r="G712" s="70"/>
      <c r="H712" s="70"/>
      <c r="I712" s="70"/>
      <c r="J712" s="70"/>
      <c r="K712" s="70"/>
      <c r="L712" s="70"/>
      <c r="M712" s="70"/>
      <c r="N712" s="194"/>
      <c r="O712" s="80"/>
      <c r="P712" s="75"/>
      <c r="Q712" s="75"/>
      <c r="R712" s="75"/>
      <c r="S712" s="75"/>
      <c r="T712" s="75"/>
      <c r="U712" s="75"/>
      <c r="V712" s="74"/>
      <c r="W712" s="74"/>
      <c r="X712" s="74"/>
      <c r="Y712" s="73"/>
      <c r="Z712" s="72"/>
      <c r="AA712" s="65"/>
      <c r="AB712" s="65"/>
      <c r="AC712" s="128"/>
      <c r="AD712" s="127"/>
      <c r="AE712" s="126"/>
      <c r="AF712" s="126"/>
      <c r="AG712" s="126"/>
      <c r="AH712" s="125"/>
      <c r="AI712" s="125"/>
      <c r="AJ712" s="125"/>
      <c r="AK712" s="125"/>
      <c r="AL712" s="125"/>
      <c r="AM712" s="125"/>
      <c r="AN712" s="125"/>
      <c r="AO712" s="66"/>
      <c r="AP712" s="125"/>
      <c r="AQ712" s="125"/>
      <c r="AR712" s="125"/>
      <c r="AS712" s="125"/>
      <c r="AT712" s="125"/>
      <c r="AU712" s="125"/>
      <c r="AV712" s="125"/>
      <c r="AW712" s="126"/>
      <c r="AX712" s="126"/>
      <c r="AY712" s="126"/>
      <c r="AZ712" s="125"/>
      <c r="BA712" s="125"/>
      <c r="BB712" s="65"/>
      <c r="BC712" s="65"/>
      <c r="BD712" s="128"/>
      <c r="BE712" s="127"/>
      <c r="BF712" s="126"/>
      <c r="BG712" s="126"/>
      <c r="BH712" s="126"/>
      <c r="BI712" s="125"/>
      <c r="BJ712" s="125"/>
      <c r="BK712" s="125"/>
      <c r="BL712" s="125"/>
      <c r="BM712" s="125"/>
      <c r="BN712" s="125"/>
      <c r="BO712" s="129"/>
      <c r="BP712" s="66"/>
      <c r="BQ712" s="129"/>
      <c r="BR712" s="125"/>
      <c r="BS712" s="125"/>
      <c r="BT712" s="125"/>
      <c r="BU712" s="125"/>
      <c r="BV712" s="125"/>
      <c r="BW712" s="125"/>
      <c r="BX712" s="126"/>
      <c r="BY712" s="126"/>
      <c r="BZ712" s="126"/>
      <c r="CA712" s="125"/>
      <c r="CB712" s="125"/>
    </row>
    <row r="713" spans="1:80" x14ac:dyDescent="0.3">
      <c r="A713" s="65"/>
      <c r="B713" s="70"/>
      <c r="C713" s="70"/>
      <c r="D713" s="71"/>
      <c r="E713" s="71"/>
      <c r="F713" s="71"/>
      <c r="G713" s="70"/>
      <c r="H713" s="70"/>
      <c r="I713" s="70"/>
      <c r="J713" s="70"/>
      <c r="K713" s="70"/>
      <c r="L713" s="70"/>
      <c r="M713" s="70"/>
      <c r="N713" s="194"/>
      <c r="O713" s="80"/>
      <c r="P713" s="75"/>
      <c r="Q713" s="75"/>
      <c r="R713" s="75"/>
      <c r="S713" s="75"/>
      <c r="T713" s="75"/>
      <c r="U713" s="75"/>
      <c r="V713" s="74"/>
      <c r="W713" s="74"/>
      <c r="X713" s="74"/>
      <c r="Y713" s="73"/>
      <c r="Z713" s="72"/>
      <c r="AA713" s="65"/>
      <c r="AB713" s="65"/>
      <c r="AC713" s="128"/>
      <c r="AD713" s="127"/>
      <c r="AE713" s="126"/>
      <c r="AF713" s="126"/>
      <c r="AG713" s="126"/>
      <c r="AH713" s="125"/>
      <c r="AI713" s="125"/>
      <c r="AJ713" s="125"/>
      <c r="AK713" s="125"/>
      <c r="AL713" s="125"/>
      <c r="AM713" s="125"/>
      <c r="AN713" s="125"/>
      <c r="AO713" s="66"/>
      <c r="AP713" s="125"/>
      <c r="AQ713" s="125"/>
      <c r="AR713" s="125"/>
      <c r="AS713" s="125"/>
      <c r="AT713" s="125"/>
      <c r="AU713" s="125"/>
      <c r="AV713" s="125"/>
      <c r="AW713" s="126"/>
      <c r="AX713" s="126"/>
      <c r="AY713" s="126"/>
      <c r="AZ713" s="125"/>
      <c r="BA713" s="125"/>
      <c r="BB713" s="65"/>
      <c r="BC713" s="65"/>
      <c r="BD713" s="128"/>
      <c r="BE713" s="127"/>
      <c r="BF713" s="126"/>
      <c r="BG713" s="126"/>
      <c r="BH713" s="126"/>
      <c r="BI713" s="125"/>
      <c r="BJ713" s="125"/>
      <c r="BK713" s="125"/>
      <c r="BL713" s="125"/>
      <c r="BM713" s="125"/>
      <c r="BN713" s="125"/>
      <c r="BO713" s="129"/>
      <c r="BP713" s="66"/>
      <c r="BQ713" s="129"/>
      <c r="BR713" s="125"/>
      <c r="BS713" s="125"/>
      <c r="BT713" s="125"/>
      <c r="BU713" s="125"/>
      <c r="BV713" s="125"/>
      <c r="BW713" s="125"/>
      <c r="BX713" s="126"/>
      <c r="BY713" s="126"/>
      <c r="BZ713" s="126"/>
      <c r="CA713" s="125"/>
      <c r="CB713" s="125"/>
    </row>
    <row r="714" spans="1:80" x14ac:dyDescent="0.3">
      <c r="A714" s="65"/>
      <c r="B714" s="70"/>
      <c r="C714" s="70"/>
      <c r="D714" s="71"/>
      <c r="E714" s="71"/>
      <c r="F714" s="71"/>
      <c r="G714" s="70"/>
      <c r="H714" s="70"/>
      <c r="I714" s="70"/>
      <c r="J714" s="70"/>
      <c r="K714" s="70"/>
      <c r="L714" s="70"/>
      <c r="M714" s="70"/>
      <c r="N714" s="194"/>
      <c r="O714" s="80"/>
      <c r="P714" s="75"/>
      <c r="Q714" s="75"/>
      <c r="R714" s="75"/>
      <c r="S714" s="75"/>
      <c r="T714" s="75"/>
      <c r="U714" s="75"/>
      <c r="V714" s="74"/>
      <c r="W714" s="74"/>
      <c r="X714" s="74"/>
      <c r="Y714" s="73"/>
      <c r="Z714" s="72"/>
      <c r="AA714" s="65"/>
      <c r="AB714" s="65"/>
      <c r="AC714" s="128"/>
      <c r="AD714" s="127"/>
      <c r="AE714" s="126"/>
      <c r="AF714" s="126"/>
      <c r="AG714" s="126"/>
      <c r="AH714" s="125"/>
      <c r="AI714" s="125"/>
      <c r="AJ714" s="125"/>
      <c r="AK714" s="125"/>
      <c r="AL714" s="125"/>
      <c r="AM714" s="125"/>
      <c r="AN714" s="125"/>
      <c r="AO714" s="66"/>
      <c r="AP714" s="125"/>
      <c r="AQ714" s="125"/>
      <c r="AR714" s="125"/>
      <c r="AS714" s="125"/>
      <c r="AT714" s="125"/>
      <c r="AU714" s="125"/>
      <c r="AV714" s="125"/>
      <c r="AW714" s="126"/>
      <c r="AX714" s="126"/>
      <c r="AY714" s="126"/>
      <c r="AZ714" s="125"/>
      <c r="BA714" s="125"/>
      <c r="BB714" s="65"/>
      <c r="BC714" s="65"/>
      <c r="BD714" s="128"/>
      <c r="BE714" s="127"/>
      <c r="BF714" s="126"/>
      <c r="BG714" s="126"/>
      <c r="BH714" s="126"/>
      <c r="BI714" s="125"/>
      <c r="BJ714" s="125"/>
      <c r="BK714" s="125"/>
      <c r="BL714" s="125"/>
      <c r="BM714" s="125"/>
      <c r="BN714" s="125"/>
      <c r="BO714" s="129"/>
      <c r="BP714" s="66"/>
      <c r="BQ714" s="129"/>
      <c r="BR714" s="125"/>
      <c r="BS714" s="125"/>
      <c r="BT714" s="125"/>
      <c r="BU714" s="125"/>
      <c r="BV714" s="125"/>
      <c r="BW714" s="125"/>
      <c r="BX714" s="126"/>
      <c r="BY714" s="126"/>
      <c r="BZ714" s="126"/>
      <c r="CA714" s="125"/>
      <c r="CB714" s="125"/>
    </row>
    <row r="715" spans="1:80" x14ac:dyDescent="0.3">
      <c r="A715" s="65"/>
      <c r="B715" s="70"/>
      <c r="C715" s="70"/>
      <c r="D715" s="71"/>
      <c r="E715" s="71"/>
      <c r="F715" s="71"/>
      <c r="G715" s="70"/>
      <c r="H715" s="70"/>
      <c r="I715" s="70"/>
      <c r="J715" s="70"/>
      <c r="K715" s="70"/>
      <c r="L715" s="70"/>
      <c r="M715" s="70"/>
      <c r="N715" s="194"/>
      <c r="O715" s="80"/>
      <c r="P715" s="75"/>
      <c r="Q715" s="75"/>
      <c r="R715" s="75"/>
      <c r="S715" s="75"/>
      <c r="T715" s="75"/>
      <c r="U715" s="75"/>
      <c r="V715" s="74"/>
      <c r="W715" s="74"/>
      <c r="X715" s="74"/>
      <c r="Y715" s="73"/>
      <c r="Z715" s="72"/>
      <c r="AA715" s="65"/>
      <c r="AB715" s="65"/>
      <c r="AC715" s="128"/>
      <c r="AD715" s="127"/>
      <c r="AE715" s="126"/>
      <c r="AF715" s="126"/>
      <c r="AG715" s="126"/>
      <c r="AH715" s="125"/>
      <c r="AI715" s="125"/>
      <c r="AJ715" s="125"/>
      <c r="AK715" s="125"/>
      <c r="AL715" s="125"/>
      <c r="AM715" s="125"/>
      <c r="AN715" s="125"/>
      <c r="AO715" s="66"/>
      <c r="AP715" s="125"/>
      <c r="AQ715" s="125"/>
      <c r="AR715" s="125"/>
      <c r="AS715" s="125"/>
      <c r="AT715" s="125"/>
      <c r="AU715" s="125"/>
      <c r="AV715" s="125"/>
      <c r="AW715" s="126"/>
      <c r="AX715" s="126"/>
      <c r="AY715" s="126"/>
      <c r="AZ715" s="125"/>
      <c r="BA715" s="125"/>
      <c r="BB715" s="65"/>
      <c r="BC715" s="65"/>
      <c r="BD715" s="128"/>
      <c r="BE715" s="127"/>
      <c r="BF715" s="126"/>
      <c r="BG715" s="126"/>
      <c r="BH715" s="126"/>
      <c r="BI715" s="125"/>
      <c r="BJ715" s="125"/>
      <c r="BK715" s="125"/>
      <c r="BL715" s="125"/>
      <c r="BM715" s="125"/>
      <c r="BN715" s="125"/>
      <c r="BO715" s="129"/>
      <c r="BP715" s="66"/>
      <c r="BQ715" s="129"/>
      <c r="BR715" s="125"/>
      <c r="BS715" s="125"/>
      <c r="BT715" s="125"/>
      <c r="BU715" s="125"/>
      <c r="BV715" s="125"/>
      <c r="BW715" s="125"/>
      <c r="BX715" s="126"/>
      <c r="BY715" s="126"/>
      <c r="BZ715" s="126"/>
      <c r="CA715" s="125"/>
      <c r="CB715" s="125"/>
    </row>
    <row r="716" spans="1:80" x14ac:dyDescent="0.3">
      <c r="A716" s="65"/>
      <c r="B716" s="70"/>
      <c r="C716" s="70"/>
      <c r="D716" s="71"/>
      <c r="E716" s="71"/>
      <c r="F716" s="71"/>
      <c r="G716" s="70"/>
      <c r="H716" s="70"/>
      <c r="I716" s="70"/>
      <c r="J716" s="70"/>
      <c r="K716" s="70"/>
      <c r="L716" s="70"/>
      <c r="M716" s="70"/>
      <c r="N716" s="194"/>
      <c r="O716" s="80"/>
      <c r="P716" s="75"/>
      <c r="Q716" s="75"/>
      <c r="R716" s="75"/>
      <c r="S716" s="75"/>
      <c r="T716" s="75"/>
      <c r="U716" s="75"/>
      <c r="V716" s="74"/>
      <c r="W716" s="74"/>
      <c r="X716" s="74"/>
      <c r="Y716" s="73"/>
      <c r="Z716" s="72"/>
      <c r="AA716" s="65"/>
      <c r="AB716" s="65"/>
      <c r="AC716" s="128"/>
      <c r="AD716" s="127"/>
      <c r="AE716" s="126"/>
      <c r="AF716" s="126"/>
      <c r="AG716" s="126"/>
      <c r="AH716" s="125"/>
      <c r="AI716" s="125"/>
      <c r="AJ716" s="125"/>
      <c r="AK716" s="125"/>
      <c r="AL716" s="125"/>
      <c r="AM716" s="125"/>
      <c r="AN716" s="125"/>
      <c r="AO716" s="66"/>
      <c r="AP716" s="125"/>
      <c r="AQ716" s="125"/>
      <c r="AR716" s="125"/>
      <c r="AS716" s="125"/>
      <c r="AT716" s="125"/>
      <c r="AU716" s="125"/>
      <c r="AV716" s="125"/>
      <c r="AW716" s="126"/>
      <c r="AX716" s="126"/>
      <c r="AY716" s="126"/>
      <c r="AZ716" s="125"/>
      <c r="BA716" s="125"/>
      <c r="BB716" s="65"/>
      <c r="BC716" s="65"/>
      <c r="BD716" s="128"/>
      <c r="BE716" s="127"/>
      <c r="BF716" s="126"/>
      <c r="BG716" s="126"/>
      <c r="BH716" s="126"/>
      <c r="BI716" s="125"/>
      <c r="BJ716" s="125"/>
      <c r="BK716" s="125"/>
      <c r="BL716" s="125"/>
      <c r="BM716" s="125"/>
      <c r="BN716" s="125"/>
      <c r="BO716" s="129"/>
      <c r="BP716" s="66"/>
      <c r="BQ716" s="129"/>
      <c r="BR716" s="125"/>
      <c r="BS716" s="125"/>
      <c r="BT716" s="125"/>
      <c r="BU716" s="125"/>
      <c r="BV716" s="125"/>
      <c r="BW716" s="125"/>
      <c r="BX716" s="126"/>
      <c r="BY716" s="126"/>
      <c r="BZ716" s="126"/>
      <c r="CA716" s="125"/>
      <c r="CB716" s="125"/>
    </row>
    <row r="717" spans="1:80" x14ac:dyDescent="0.3">
      <c r="A717" s="65"/>
      <c r="B717" s="70"/>
      <c r="C717" s="70"/>
      <c r="D717" s="71"/>
      <c r="E717" s="71"/>
      <c r="F717" s="71"/>
      <c r="G717" s="70"/>
      <c r="H717" s="70"/>
      <c r="I717" s="70"/>
      <c r="J717" s="70"/>
      <c r="K717" s="70"/>
      <c r="L717" s="70"/>
      <c r="M717" s="70"/>
      <c r="N717" s="194"/>
      <c r="O717" s="80"/>
      <c r="P717" s="75"/>
      <c r="Q717" s="75"/>
      <c r="R717" s="75"/>
      <c r="S717" s="75"/>
      <c r="T717" s="75"/>
      <c r="U717" s="75"/>
      <c r="V717" s="74"/>
      <c r="W717" s="74"/>
      <c r="X717" s="74"/>
      <c r="Y717" s="73"/>
      <c r="Z717" s="72"/>
      <c r="AA717" s="65"/>
      <c r="AB717" s="65"/>
      <c r="AC717" s="128"/>
      <c r="AD717" s="127"/>
      <c r="AE717" s="126"/>
      <c r="AF717" s="126"/>
      <c r="AG717" s="126"/>
      <c r="AH717" s="125"/>
      <c r="AI717" s="125"/>
      <c r="AJ717" s="125"/>
      <c r="AK717" s="125"/>
      <c r="AL717" s="125"/>
      <c r="AM717" s="125"/>
      <c r="AN717" s="125"/>
      <c r="AO717" s="66"/>
      <c r="AP717" s="125"/>
      <c r="AQ717" s="125"/>
      <c r="AR717" s="125"/>
      <c r="AS717" s="125"/>
      <c r="AT717" s="125"/>
      <c r="AU717" s="125"/>
      <c r="AV717" s="125"/>
      <c r="AW717" s="126"/>
      <c r="AX717" s="126"/>
      <c r="AY717" s="126"/>
      <c r="AZ717" s="125"/>
      <c r="BA717" s="125"/>
      <c r="BB717" s="65"/>
      <c r="BC717" s="65"/>
      <c r="BD717" s="128"/>
      <c r="BE717" s="127"/>
      <c r="BF717" s="126"/>
      <c r="BG717" s="126"/>
      <c r="BH717" s="126"/>
      <c r="BI717" s="125"/>
      <c r="BJ717" s="125"/>
      <c r="BK717" s="125"/>
      <c r="BL717" s="125"/>
      <c r="BM717" s="125"/>
      <c r="BN717" s="125"/>
      <c r="BO717" s="129"/>
      <c r="BP717" s="66"/>
      <c r="BQ717" s="129"/>
      <c r="BR717" s="125"/>
      <c r="BS717" s="125"/>
      <c r="BT717" s="125"/>
      <c r="BU717" s="125"/>
      <c r="BV717" s="125"/>
      <c r="BW717" s="125"/>
      <c r="BX717" s="126"/>
      <c r="BY717" s="126"/>
      <c r="BZ717" s="126"/>
      <c r="CA717" s="125"/>
      <c r="CB717" s="125"/>
    </row>
    <row r="718" spans="1:80" x14ac:dyDescent="0.3">
      <c r="A718" s="65"/>
      <c r="B718" s="70"/>
      <c r="C718" s="70"/>
      <c r="D718" s="71"/>
      <c r="E718" s="71"/>
      <c r="F718" s="71"/>
      <c r="G718" s="70"/>
      <c r="H718" s="70"/>
      <c r="I718" s="70"/>
      <c r="J718" s="70"/>
      <c r="K718" s="70"/>
      <c r="L718" s="70"/>
      <c r="M718" s="70"/>
      <c r="N718" s="194"/>
      <c r="O718" s="80"/>
      <c r="P718" s="75"/>
      <c r="Q718" s="75"/>
      <c r="R718" s="75"/>
      <c r="S718" s="75"/>
      <c r="T718" s="75"/>
      <c r="U718" s="75"/>
      <c r="V718" s="74"/>
      <c r="W718" s="74"/>
      <c r="X718" s="74"/>
      <c r="Y718" s="73"/>
      <c r="Z718" s="72"/>
      <c r="AA718" s="65"/>
      <c r="AB718" s="65"/>
      <c r="AC718" s="128"/>
      <c r="AD718" s="127"/>
      <c r="AE718" s="126"/>
      <c r="AF718" s="126"/>
      <c r="AG718" s="126"/>
      <c r="AH718" s="125"/>
      <c r="AI718" s="125"/>
      <c r="AJ718" s="125"/>
      <c r="AK718" s="125"/>
      <c r="AL718" s="125"/>
      <c r="AM718" s="125"/>
      <c r="AN718" s="125"/>
      <c r="AO718" s="66"/>
      <c r="AP718" s="125"/>
      <c r="AQ718" s="125"/>
      <c r="AR718" s="125"/>
      <c r="AS718" s="125"/>
      <c r="AT718" s="125"/>
      <c r="AU718" s="125"/>
      <c r="AV718" s="125"/>
      <c r="AW718" s="126"/>
      <c r="AX718" s="126"/>
      <c r="AY718" s="126"/>
      <c r="AZ718" s="125"/>
      <c r="BA718" s="125"/>
      <c r="BB718" s="65"/>
      <c r="BC718" s="65"/>
      <c r="BD718" s="128"/>
      <c r="BE718" s="127"/>
      <c r="BF718" s="126"/>
      <c r="BG718" s="126"/>
      <c r="BH718" s="126"/>
      <c r="BI718" s="125"/>
      <c r="BJ718" s="125"/>
      <c r="BK718" s="125"/>
      <c r="BL718" s="125"/>
      <c r="BM718" s="125"/>
      <c r="BN718" s="125"/>
      <c r="BO718" s="129"/>
      <c r="BP718" s="66"/>
      <c r="BQ718" s="129"/>
      <c r="BR718" s="125"/>
      <c r="BS718" s="125"/>
      <c r="BT718" s="125"/>
      <c r="BU718" s="125"/>
      <c r="BV718" s="125"/>
      <c r="BW718" s="125"/>
      <c r="BX718" s="126"/>
      <c r="BY718" s="126"/>
      <c r="BZ718" s="126"/>
      <c r="CA718" s="125"/>
      <c r="CB718" s="125"/>
    </row>
    <row r="719" spans="1:80" x14ac:dyDescent="0.3">
      <c r="A719" s="65"/>
      <c r="B719" s="70"/>
      <c r="C719" s="70"/>
      <c r="D719" s="71"/>
      <c r="E719" s="71"/>
      <c r="F719" s="71"/>
      <c r="G719" s="70"/>
      <c r="H719" s="70"/>
      <c r="I719" s="70"/>
      <c r="J719" s="70"/>
      <c r="K719" s="70"/>
      <c r="L719" s="70"/>
      <c r="M719" s="70"/>
      <c r="N719" s="194"/>
      <c r="O719" s="80"/>
      <c r="P719" s="75"/>
      <c r="Q719" s="75"/>
      <c r="R719" s="75"/>
      <c r="S719" s="75"/>
      <c r="T719" s="75"/>
      <c r="U719" s="75"/>
      <c r="V719" s="74"/>
      <c r="W719" s="74"/>
      <c r="X719" s="74"/>
      <c r="Y719" s="73"/>
      <c r="Z719" s="72"/>
      <c r="AA719" s="65"/>
      <c r="AB719" s="65"/>
      <c r="AC719" s="128"/>
      <c r="AD719" s="127"/>
      <c r="AE719" s="126"/>
      <c r="AF719" s="126"/>
      <c r="AG719" s="126"/>
      <c r="AH719" s="125"/>
      <c r="AI719" s="125"/>
      <c r="AJ719" s="125"/>
      <c r="AK719" s="125"/>
      <c r="AL719" s="125"/>
      <c r="AM719" s="125"/>
      <c r="AN719" s="125"/>
      <c r="AO719" s="66"/>
      <c r="AP719" s="125"/>
      <c r="AQ719" s="125"/>
      <c r="AR719" s="125"/>
      <c r="AS719" s="125"/>
      <c r="AT719" s="125"/>
      <c r="AU719" s="125"/>
      <c r="AV719" s="125"/>
      <c r="AW719" s="126"/>
      <c r="AX719" s="126"/>
      <c r="AY719" s="126"/>
      <c r="AZ719" s="125"/>
      <c r="BA719" s="125"/>
      <c r="BB719" s="65"/>
      <c r="BC719" s="65"/>
      <c r="BD719" s="128"/>
      <c r="BE719" s="127"/>
      <c r="BF719" s="126"/>
      <c r="BG719" s="126"/>
      <c r="BH719" s="126"/>
      <c r="BI719" s="125"/>
      <c r="BJ719" s="125"/>
      <c r="BK719" s="125"/>
      <c r="BL719" s="125"/>
      <c r="BM719" s="125"/>
      <c r="BN719" s="125"/>
      <c r="BO719" s="129"/>
      <c r="BP719" s="66"/>
      <c r="BQ719" s="129"/>
      <c r="BR719" s="125"/>
      <c r="BS719" s="125"/>
      <c r="BT719" s="125"/>
      <c r="BU719" s="125"/>
      <c r="BV719" s="125"/>
      <c r="BW719" s="125"/>
      <c r="BX719" s="126"/>
      <c r="BY719" s="126"/>
      <c r="BZ719" s="126"/>
      <c r="CA719" s="125"/>
      <c r="CB719" s="125"/>
    </row>
    <row r="720" spans="1:80" x14ac:dyDescent="0.3">
      <c r="A720" s="65"/>
      <c r="B720" s="70"/>
      <c r="C720" s="70"/>
      <c r="D720" s="71"/>
      <c r="E720" s="71"/>
      <c r="F720" s="71"/>
      <c r="G720" s="70"/>
      <c r="H720" s="70"/>
      <c r="I720" s="70"/>
      <c r="J720" s="70"/>
      <c r="K720" s="70"/>
      <c r="L720" s="70"/>
      <c r="M720" s="70"/>
      <c r="N720" s="195"/>
      <c r="O720" s="70"/>
      <c r="P720" s="70"/>
      <c r="Q720" s="70"/>
      <c r="R720" s="70"/>
      <c r="S720" s="70"/>
      <c r="T720" s="70"/>
      <c r="U720" s="70"/>
      <c r="V720" s="71"/>
      <c r="W720" s="71"/>
      <c r="X720" s="71"/>
      <c r="Y720" s="70"/>
      <c r="Z720" s="70"/>
      <c r="AA720" s="65"/>
      <c r="AB720" s="65"/>
      <c r="AC720" s="128"/>
      <c r="AD720" s="127"/>
      <c r="AE720" s="126"/>
      <c r="AF720" s="126"/>
      <c r="AG720" s="126"/>
      <c r="AH720" s="125"/>
      <c r="AI720" s="125"/>
      <c r="AJ720" s="125"/>
      <c r="AK720" s="125"/>
      <c r="AL720" s="125"/>
      <c r="AM720" s="125"/>
      <c r="AN720" s="125"/>
      <c r="AO720" s="66"/>
      <c r="AP720" s="125"/>
      <c r="AQ720" s="125"/>
      <c r="AR720" s="125"/>
      <c r="AS720" s="125"/>
      <c r="AT720" s="125"/>
      <c r="AU720" s="125"/>
      <c r="AV720" s="125"/>
      <c r="AW720" s="126"/>
      <c r="AX720" s="126"/>
      <c r="AY720" s="126"/>
      <c r="AZ720" s="125"/>
      <c r="BA720" s="125"/>
      <c r="BB720" s="65"/>
      <c r="BC720" s="65"/>
      <c r="BD720" s="128"/>
      <c r="BE720" s="127"/>
      <c r="BF720" s="126"/>
      <c r="BG720" s="126"/>
      <c r="BH720" s="126"/>
      <c r="BI720" s="125"/>
      <c r="BJ720" s="125"/>
      <c r="BK720" s="125"/>
      <c r="BL720" s="125"/>
      <c r="BM720" s="125"/>
      <c r="BN720" s="125"/>
      <c r="BO720" s="129"/>
      <c r="BP720" s="66"/>
      <c r="BQ720" s="129"/>
      <c r="BR720" s="125"/>
      <c r="BS720" s="125"/>
      <c r="BT720" s="125"/>
      <c r="BU720" s="125"/>
      <c r="BV720" s="125"/>
      <c r="BW720" s="125"/>
      <c r="BX720" s="126"/>
      <c r="BY720" s="126"/>
      <c r="BZ720" s="126"/>
      <c r="CA720" s="125"/>
      <c r="CB720" s="125"/>
    </row>
    <row r="721" spans="1:80" x14ac:dyDescent="0.3">
      <c r="A721" s="65"/>
      <c r="B721" s="72"/>
      <c r="C721" s="73"/>
      <c r="D721" s="74"/>
      <c r="E721" s="74"/>
      <c r="F721" s="74"/>
      <c r="G721" s="75"/>
      <c r="H721" s="75"/>
      <c r="I721" s="75"/>
      <c r="J721" s="75"/>
      <c r="K721" s="75"/>
      <c r="L721" s="75"/>
      <c r="M721" s="80"/>
      <c r="N721" s="194"/>
      <c r="O721" s="70"/>
      <c r="P721" s="70"/>
      <c r="Q721" s="70"/>
      <c r="R721" s="70"/>
      <c r="S721" s="70"/>
      <c r="T721" s="70"/>
      <c r="U721" s="70"/>
      <c r="V721" s="71"/>
      <c r="W721" s="71"/>
      <c r="X721" s="71"/>
      <c r="Y721" s="70"/>
      <c r="Z721" s="70"/>
      <c r="AA721" s="65"/>
      <c r="AB721" s="65"/>
      <c r="AC721" s="128"/>
      <c r="AD721" s="127"/>
      <c r="AE721" s="126"/>
      <c r="AF721" s="126"/>
      <c r="AG721" s="126"/>
      <c r="AH721" s="125"/>
      <c r="AI721" s="125"/>
      <c r="AJ721" s="125"/>
      <c r="AK721" s="125"/>
      <c r="AL721" s="125"/>
      <c r="AM721" s="125"/>
      <c r="AN721" s="125"/>
      <c r="AO721" s="66"/>
      <c r="AP721" s="125"/>
      <c r="AQ721" s="125"/>
      <c r="AR721" s="125"/>
      <c r="AS721" s="125"/>
      <c r="AT721" s="125"/>
      <c r="AU721" s="125"/>
      <c r="AV721" s="125"/>
      <c r="AW721" s="126"/>
      <c r="AX721" s="126"/>
      <c r="AY721" s="126"/>
      <c r="AZ721" s="125"/>
      <c r="BA721" s="125"/>
      <c r="BB721" s="65"/>
      <c r="BC721" s="65"/>
      <c r="BD721" s="128"/>
      <c r="BE721" s="127"/>
      <c r="BF721" s="126"/>
      <c r="BG721" s="126"/>
      <c r="BH721" s="126"/>
      <c r="BI721" s="125"/>
      <c r="BJ721" s="125"/>
      <c r="BK721" s="125"/>
      <c r="BL721" s="125"/>
      <c r="BM721" s="125"/>
      <c r="BN721" s="125"/>
      <c r="BO721" s="129"/>
      <c r="BP721" s="66"/>
      <c r="BQ721" s="129"/>
      <c r="BR721" s="125"/>
      <c r="BS721" s="125"/>
      <c r="BT721" s="125"/>
      <c r="BU721" s="125"/>
      <c r="BV721" s="125"/>
      <c r="BW721" s="125"/>
      <c r="BX721" s="126"/>
      <c r="BY721" s="126"/>
      <c r="BZ721" s="126"/>
      <c r="CA721" s="125"/>
      <c r="CB721" s="125"/>
    </row>
    <row r="722" spans="1:80" x14ac:dyDescent="0.3">
      <c r="A722" s="65"/>
      <c r="B722" s="72"/>
      <c r="C722" s="73"/>
      <c r="D722" s="74"/>
      <c r="E722" s="74"/>
      <c r="F722" s="74"/>
      <c r="G722" s="75"/>
      <c r="H722" s="75"/>
      <c r="I722" s="75"/>
      <c r="J722" s="75"/>
      <c r="K722" s="75"/>
      <c r="L722" s="75"/>
      <c r="M722" s="80"/>
      <c r="N722" s="194"/>
      <c r="O722" s="70"/>
      <c r="P722" s="70"/>
      <c r="Q722" s="70"/>
      <c r="R722" s="70"/>
      <c r="S722" s="70"/>
      <c r="T722" s="70"/>
      <c r="U722" s="70"/>
      <c r="V722" s="71"/>
      <c r="W722" s="71"/>
      <c r="X722" s="71"/>
      <c r="Y722" s="70"/>
      <c r="Z722" s="70"/>
      <c r="AA722" s="65"/>
      <c r="AB722" s="65"/>
      <c r="AC722" s="65"/>
      <c r="AD722" s="65"/>
      <c r="AE722" s="65"/>
      <c r="AF722" s="65"/>
      <c r="AG722" s="65"/>
      <c r="AH722" s="65"/>
      <c r="AI722" s="65"/>
      <c r="AJ722" s="65"/>
      <c r="AK722" s="65"/>
      <c r="AL722" s="65"/>
      <c r="AM722" s="65"/>
      <c r="AN722" s="125"/>
      <c r="AO722" s="66"/>
      <c r="AP722" s="125"/>
      <c r="AQ722" s="65"/>
      <c r="AR722" s="65"/>
      <c r="AS722" s="65"/>
      <c r="AT722" s="65"/>
      <c r="AU722" s="65"/>
      <c r="AV722" s="65"/>
      <c r="AW722" s="65"/>
      <c r="AX722" s="65"/>
      <c r="AY722" s="65"/>
      <c r="AZ722" s="65"/>
      <c r="BA722" s="65"/>
      <c r="BB722" s="65"/>
      <c r="BC722" s="65"/>
      <c r="BD722" s="65"/>
      <c r="BE722" s="65"/>
      <c r="BF722" s="65"/>
      <c r="BG722" s="65"/>
      <c r="BH722" s="65"/>
      <c r="BI722" s="65"/>
      <c r="BJ722" s="65"/>
      <c r="BK722" s="65"/>
      <c r="BL722" s="65"/>
      <c r="BM722" s="65"/>
      <c r="BN722" s="65"/>
      <c r="BO722" s="65"/>
      <c r="BP722" s="66"/>
      <c r="BQ722" s="65"/>
      <c r="BR722" s="65"/>
      <c r="BS722" s="65"/>
      <c r="BT722" s="65"/>
      <c r="BU722" s="65"/>
      <c r="BV722" s="65"/>
      <c r="BW722" s="65"/>
      <c r="BX722" s="65"/>
      <c r="BY722" s="65"/>
      <c r="BZ722" s="65"/>
      <c r="CA722" s="65"/>
      <c r="CB722" s="65"/>
    </row>
    <row r="723" spans="1:80" x14ac:dyDescent="0.3">
      <c r="A723" s="65"/>
      <c r="B723" s="72"/>
      <c r="C723" s="73"/>
      <c r="D723" s="74"/>
      <c r="E723" s="74"/>
      <c r="F723" s="74"/>
      <c r="G723" s="75"/>
      <c r="H723" s="75"/>
      <c r="I723" s="75"/>
      <c r="J723" s="75"/>
      <c r="K723" s="75"/>
      <c r="L723" s="75"/>
      <c r="M723" s="80"/>
      <c r="N723" s="194"/>
      <c r="O723" s="70"/>
      <c r="P723" s="70"/>
      <c r="Q723" s="70"/>
      <c r="R723" s="70"/>
      <c r="S723" s="70"/>
      <c r="T723" s="70"/>
      <c r="U723" s="70"/>
      <c r="V723" s="71"/>
      <c r="W723" s="71"/>
      <c r="X723" s="71"/>
      <c r="Y723" s="70"/>
      <c r="Z723" s="70"/>
      <c r="AA723" s="65"/>
      <c r="AB723" s="65"/>
      <c r="AC723" s="82"/>
      <c r="AD723" s="82"/>
      <c r="AE723" s="82"/>
      <c r="AF723" s="82"/>
      <c r="AG723" s="82"/>
      <c r="AH723" s="82"/>
      <c r="AI723" s="82"/>
      <c r="AJ723" s="82"/>
      <c r="AK723" s="82"/>
      <c r="AL723" s="82"/>
      <c r="AM723" s="82"/>
      <c r="AN723" s="114"/>
      <c r="AO723" s="82"/>
      <c r="AP723" s="114"/>
      <c r="AQ723" s="82"/>
      <c r="AR723" s="82"/>
      <c r="AS723" s="82"/>
      <c r="AT723" s="82"/>
      <c r="AU723" s="82"/>
      <c r="AV723" s="82"/>
      <c r="AW723" s="82"/>
      <c r="AX723" s="82"/>
      <c r="AY723" s="82"/>
      <c r="AZ723" s="82"/>
      <c r="BA723" s="82"/>
      <c r="BB723" s="65"/>
      <c r="BC723" s="65"/>
      <c r="BD723" s="82"/>
      <c r="BE723" s="82"/>
      <c r="BF723" s="82"/>
      <c r="BG723" s="82"/>
      <c r="BH723" s="82"/>
      <c r="BI723" s="82"/>
      <c r="BJ723" s="82"/>
      <c r="BK723" s="82"/>
      <c r="BL723" s="82"/>
      <c r="BM723" s="82"/>
      <c r="BN723" s="82"/>
      <c r="BO723" s="82"/>
      <c r="BP723" s="82"/>
      <c r="BQ723" s="82"/>
      <c r="BR723" s="82"/>
      <c r="BS723" s="82"/>
      <c r="BT723" s="82"/>
      <c r="BU723" s="82"/>
      <c r="BV723" s="82"/>
      <c r="BW723" s="82"/>
      <c r="BX723" s="82"/>
      <c r="BY723" s="82"/>
      <c r="BZ723" s="82"/>
      <c r="CA723" s="82"/>
      <c r="CB723" s="82"/>
    </row>
    <row r="724" spans="1:80" x14ac:dyDescent="0.3">
      <c r="A724" s="65"/>
      <c r="B724" s="72"/>
      <c r="C724" s="73"/>
      <c r="D724" s="74"/>
      <c r="E724" s="74"/>
      <c r="F724" s="74"/>
      <c r="G724" s="75"/>
      <c r="H724" s="75"/>
      <c r="I724" s="75"/>
      <c r="J724" s="75"/>
      <c r="K724" s="75"/>
      <c r="L724" s="75"/>
      <c r="M724" s="80"/>
      <c r="N724" s="194"/>
      <c r="O724" s="70"/>
      <c r="P724" s="70"/>
      <c r="Q724" s="70"/>
      <c r="R724" s="70"/>
      <c r="S724" s="70"/>
      <c r="T724" s="70"/>
      <c r="U724" s="70"/>
      <c r="V724" s="71"/>
      <c r="W724" s="71"/>
      <c r="X724" s="71"/>
      <c r="Y724" s="70"/>
      <c r="Z724" s="70"/>
      <c r="AA724" s="65"/>
      <c r="AB724" s="65"/>
      <c r="AC724" s="65"/>
      <c r="AD724" s="65"/>
      <c r="AE724" s="130"/>
      <c r="AF724" s="130"/>
      <c r="AG724" s="130"/>
      <c r="AH724" s="131"/>
      <c r="AI724" s="131"/>
      <c r="AJ724" s="131"/>
      <c r="AK724" s="131"/>
      <c r="AL724" s="131"/>
      <c r="AM724" s="131"/>
      <c r="AN724" s="125"/>
      <c r="AO724" s="82"/>
      <c r="AP724" s="125"/>
      <c r="AQ724" s="131"/>
      <c r="AR724" s="131"/>
      <c r="AS724" s="131"/>
      <c r="AT724" s="131"/>
      <c r="AU724" s="131"/>
      <c r="AV724" s="131"/>
      <c r="AW724" s="130"/>
      <c r="AX724" s="130"/>
      <c r="AY724" s="130"/>
      <c r="AZ724" s="65"/>
      <c r="BA724" s="65"/>
      <c r="BB724" s="65"/>
      <c r="BC724" s="65"/>
      <c r="BD724" s="65"/>
      <c r="BE724" s="65"/>
      <c r="BF724" s="130"/>
      <c r="BG724" s="130"/>
      <c r="BH724" s="130"/>
      <c r="BI724" s="131"/>
      <c r="BJ724" s="131"/>
      <c r="BK724" s="131"/>
      <c r="BL724" s="131"/>
      <c r="BM724" s="131"/>
      <c r="BN724" s="131"/>
      <c r="BO724" s="132"/>
      <c r="BP724" s="82"/>
      <c r="BQ724" s="132"/>
      <c r="BR724" s="131"/>
      <c r="BS724" s="131"/>
      <c r="BT724" s="131"/>
      <c r="BU724" s="131"/>
      <c r="BV724" s="131"/>
      <c r="BW724" s="131"/>
      <c r="BX724" s="130"/>
      <c r="BY724" s="130"/>
      <c r="BZ724" s="130"/>
      <c r="CA724" s="65"/>
      <c r="CB724" s="65"/>
    </row>
    <row r="725" spans="1:80" x14ac:dyDescent="0.3">
      <c r="A725" s="65"/>
      <c r="B725" s="72"/>
      <c r="C725" s="73"/>
      <c r="D725" s="74"/>
      <c r="E725" s="74"/>
      <c r="F725" s="74"/>
      <c r="G725" s="75"/>
      <c r="H725" s="75"/>
      <c r="I725" s="75"/>
      <c r="J725" s="75"/>
      <c r="K725" s="75"/>
      <c r="L725" s="75"/>
      <c r="M725" s="80"/>
      <c r="N725" s="194"/>
      <c r="O725" s="70"/>
      <c r="P725" s="70"/>
      <c r="Q725" s="70"/>
      <c r="R725" s="70"/>
      <c r="S725" s="70"/>
      <c r="T725" s="70"/>
      <c r="U725" s="70"/>
      <c r="V725" s="71"/>
      <c r="W725" s="71"/>
      <c r="X725" s="71"/>
      <c r="Y725" s="70"/>
      <c r="Z725" s="70"/>
      <c r="AA725" s="65"/>
      <c r="AB725" s="65"/>
      <c r="AC725" s="128"/>
      <c r="AD725" s="128"/>
      <c r="AE725" s="130"/>
      <c r="AF725" s="130"/>
      <c r="AG725" s="130"/>
      <c r="AH725" s="125"/>
      <c r="AI725" s="125"/>
      <c r="AJ725" s="125"/>
      <c r="AK725" s="125"/>
      <c r="AL725" s="125"/>
      <c r="AM725" s="125"/>
      <c r="AN725" s="125"/>
      <c r="AO725" s="66"/>
      <c r="AP725" s="125"/>
      <c r="AQ725" s="125"/>
      <c r="AR725" s="125"/>
      <c r="AS725" s="125"/>
      <c r="AT725" s="125"/>
      <c r="AU725" s="125"/>
      <c r="AV725" s="125"/>
      <c r="AW725" s="130"/>
      <c r="AX725" s="130"/>
      <c r="AY725" s="130"/>
      <c r="AZ725" s="128"/>
      <c r="BA725" s="128"/>
      <c r="BB725" s="65"/>
      <c r="BC725" s="65"/>
      <c r="BD725" s="128"/>
      <c r="BE725" s="128"/>
      <c r="BF725" s="130"/>
      <c r="BG725" s="130"/>
      <c r="BH725" s="130"/>
      <c r="BI725" s="125"/>
      <c r="BJ725" s="125"/>
      <c r="BK725" s="125"/>
      <c r="BL725" s="125"/>
      <c r="BM725" s="125"/>
      <c r="BN725" s="125"/>
      <c r="BO725" s="133"/>
      <c r="BP725" s="66"/>
      <c r="BQ725" s="132"/>
      <c r="BR725" s="125"/>
      <c r="BS725" s="125"/>
      <c r="BT725" s="125"/>
      <c r="BU725" s="125"/>
      <c r="BV725" s="125"/>
      <c r="BW725" s="125"/>
      <c r="BX725" s="130"/>
      <c r="BY725" s="130"/>
      <c r="BZ725" s="130"/>
      <c r="CA725" s="128"/>
      <c r="CB725" s="128"/>
    </row>
    <row r="726" spans="1:80" x14ac:dyDescent="0.3">
      <c r="A726" s="65"/>
      <c r="B726" s="72"/>
      <c r="C726" s="73"/>
      <c r="D726" s="74"/>
      <c r="E726" s="74"/>
      <c r="F726" s="74"/>
      <c r="G726" s="75"/>
      <c r="H726" s="75"/>
      <c r="I726" s="75"/>
      <c r="J726" s="75"/>
      <c r="K726" s="75"/>
      <c r="L726" s="75"/>
      <c r="M726" s="80"/>
      <c r="N726" s="194"/>
      <c r="O726" s="70"/>
      <c r="P726" s="70"/>
      <c r="Q726" s="70"/>
      <c r="R726" s="70"/>
      <c r="S726" s="70"/>
      <c r="T726" s="70"/>
      <c r="U726" s="70"/>
      <c r="V726" s="71"/>
      <c r="W726" s="71"/>
      <c r="X726" s="71"/>
      <c r="Y726" s="70"/>
      <c r="Z726" s="70"/>
    </row>
    <row r="727" spans="1:80" x14ac:dyDescent="0.3">
      <c r="A727" s="65"/>
      <c r="B727" s="72"/>
      <c r="C727" s="73"/>
      <c r="D727" s="74"/>
      <c r="E727" s="74"/>
      <c r="F727" s="74"/>
      <c r="G727" s="75"/>
      <c r="H727" s="75"/>
      <c r="I727" s="75"/>
      <c r="J727" s="75"/>
      <c r="K727" s="75"/>
      <c r="L727" s="75"/>
      <c r="M727" s="80"/>
      <c r="N727" s="194"/>
      <c r="O727" s="70"/>
      <c r="P727" s="70"/>
      <c r="Q727" s="70"/>
      <c r="R727" s="70"/>
      <c r="S727" s="70"/>
      <c r="T727" s="70"/>
      <c r="U727" s="70"/>
      <c r="V727" s="71"/>
      <c r="W727" s="71"/>
      <c r="X727" s="71"/>
      <c r="Y727" s="70"/>
      <c r="Z727" s="70"/>
      <c r="AA727" s="65"/>
      <c r="AB727" s="65"/>
      <c r="AC727" s="103"/>
      <c r="AD727" s="103"/>
      <c r="AE727" s="65"/>
      <c r="AF727" s="65"/>
      <c r="AG727" s="103"/>
      <c r="AH727" s="103"/>
      <c r="AI727" s="65"/>
      <c r="AJ727" s="65"/>
      <c r="AK727" s="103"/>
      <c r="AL727" s="103"/>
      <c r="AM727" s="65"/>
      <c r="AN727" s="103"/>
      <c r="AO727" s="103"/>
      <c r="AP727" s="103"/>
      <c r="AQ727" s="65"/>
      <c r="AR727" s="103"/>
      <c r="AS727" s="103"/>
      <c r="AT727" s="65"/>
      <c r="AU727" s="65"/>
      <c r="AV727" s="103"/>
      <c r="AW727" s="103"/>
      <c r="AX727" s="65"/>
      <c r="AY727" s="65"/>
      <c r="AZ727" s="103"/>
      <c r="BA727" s="103"/>
      <c r="BB727" s="65"/>
      <c r="BC727" s="65"/>
      <c r="BD727" s="103"/>
      <c r="BE727" s="103"/>
      <c r="BF727" s="65"/>
      <c r="BG727" s="65"/>
      <c r="BH727" s="103"/>
      <c r="BI727" s="103"/>
      <c r="BJ727" s="65"/>
      <c r="BK727" s="65"/>
      <c r="BL727" s="103"/>
      <c r="BM727" s="103"/>
      <c r="BN727" s="65"/>
      <c r="BO727" s="103"/>
      <c r="BP727" s="103"/>
      <c r="BQ727" s="103"/>
      <c r="BR727" s="65"/>
      <c r="BS727" s="103"/>
      <c r="BT727" s="103"/>
      <c r="BU727" s="65"/>
      <c r="BV727" s="65"/>
      <c r="BW727" s="103"/>
      <c r="BX727" s="103"/>
      <c r="BY727" s="65"/>
      <c r="BZ727" s="65"/>
      <c r="CA727" s="103"/>
      <c r="CB727" s="103"/>
    </row>
    <row r="728" spans="1:80" x14ac:dyDescent="0.3">
      <c r="A728" s="65"/>
      <c r="B728" s="72"/>
      <c r="C728" s="73"/>
      <c r="D728" s="74"/>
      <c r="E728" s="74"/>
      <c r="F728" s="74"/>
      <c r="G728" s="75"/>
      <c r="H728" s="75"/>
      <c r="I728" s="75"/>
      <c r="J728" s="75"/>
      <c r="K728" s="75"/>
      <c r="L728" s="75"/>
      <c r="M728" s="80"/>
      <c r="N728" s="194"/>
      <c r="O728" s="70"/>
      <c r="P728" s="70"/>
      <c r="Q728" s="70"/>
      <c r="R728" s="70"/>
      <c r="S728" s="70"/>
      <c r="T728" s="70"/>
      <c r="U728" s="70"/>
      <c r="V728" s="71"/>
      <c r="W728" s="71"/>
      <c r="X728" s="71"/>
      <c r="Y728" s="70"/>
      <c r="Z728" s="70"/>
      <c r="AA728" s="65"/>
      <c r="AB728" s="65"/>
      <c r="AC728" s="122"/>
      <c r="AD728" s="122"/>
      <c r="AE728" s="65"/>
      <c r="AF728" s="65"/>
      <c r="AG728" s="103"/>
      <c r="AH728" s="122"/>
      <c r="AI728" s="65"/>
      <c r="AJ728" s="65"/>
      <c r="AK728" s="90"/>
      <c r="AL728" s="90"/>
      <c r="AM728" s="65"/>
      <c r="AN728" s="122"/>
      <c r="AO728" s="122"/>
      <c r="AP728" s="122"/>
      <c r="AQ728" s="65"/>
      <c r="AR728" s="112"/>
      <c r="AS728" s="112"/>
      <c r="AT728" s="124"/>
      <c r="AU728" s="65"/>
      <c r="AV728" s="122"/>
      <c r="AW728" s="122"/>
      <c r="AX728" s="65"/>
      <c r="AY728" s="65"/>
      <c r="AZ728" s="122"/>
      <c r="BA728" s="122"/>
      <c r="BB728" s="65"/>
      <c r="BC728" s="65"/>
      <c r="BD728" s="122"/>
      <c r="BE728" s="122"/>
      <c r="BF728" s="65"/>
      <c r="BG728" s="65"/>
      <c r="BH728" s="103"/>
      <c r="BI728" s="122"/>
      <c r="BJ728" s="65"/>
      <c r="BK728" s="65"/>
      <c r="BL728" s="90"/>
      <c r="BM728" s="90"/>
      <c r="BN728" s="65"/>
      <c r="BO728" s="122"/>
      <c r="BP728" s="122"/>
      <c r="BQ728" s="122"/>
      <c r="BR728" s="65"/>
      <c r="BS728" s="112"/>
      <c r="BT728" s="112"/>
      <c r="BU728" s="124"/>
      <c r="BV728" s="65"/>
      <c r="BW728" s="122"/>
      <c r="BX728" s="122"/>
      <c r="BY728" s="65"/>
      <c r="BZ728" s="65"/>
      <c r="CA728" s="122"/>
      <c r="CB728" s="122"/>
    </row>
    <row r="729" spans="1:80" x14ac:dyDescent="0.3">
      <c r="A729" s="65"/>
      <c r="B729" s="72"/>
      <c r="C729" s="73"/>
      <c r="D729" s="74"/>
      <c r="E729" s="74"/>
      <c r="F729" s="74"/>
      <c r="G729" s="75"/>
      <c r="H729" s="75"/>
      <c r="I729" s="75"/>
      <c r="J729" s="75"/>
      <c r="K729" s="75"/>
      <c r="L729" s="75"/>
      <c r="M729" s="80"/>
      <c r="N729" s="194"/>
      <c r="O729" s="70"/>
      <c r="P729" s="70"/>
      <c r="Q729" s="70"/>
      <c r="R729" s="70"/>
      <c r="S729" s="70"/>
      <c r="T729" s="70"/>
      <c r="U729" s="70"/>
      <c r="V729" s="71"/>
      <c r="W729" s="71"/>
      <c r="X729" s="71"/>
      <c r="Y729" s="70"/>
      <c r="Z729" s="70"/>
      <c r="AA729" s="65"/>
      <c r="AB729" s="65"/>
      <c r="AC729" s="65"/>
      <c r="AD729" s="65"/>
      <c r="AE729" s="65"/>
      <c r="AF729" s="65"/>
      <c r="AG729" s="65"/>
      <c r="AH729" s="65"/>
      <c r="AI729" s="65"/>
      <c r="AJ729" s="65"/>
      <c r="AK729" s="65"/>
      <c r="AL729" s="65"/>
      <c r="AM729" s="65"/>
      <c r="AN729" s="125"/>
      <c r="AO729" s="66"/>
      <c r="AP729" s="125"/>
      <c r="AQ729" s="65"/>
      <c r="AR729" s="65"/>
      <c r="AS729" s="65"/>
      <c r="AT729" s="65"/>
      <c r="AU729" s="65"/>
      <c r="AV729" s="65"/>
      <c r="AW729" s="65"/>
      <c r="AX729" s="65"/>
      <c r="AY729" s="65"/>
      <c r="AZ729" s="65"/>
      <c r="BA729" s="65"/>
      <c r="BB729" s="65"/>
      <c r="BC729" s="65"/>
      <c r="BD729" s="65"/>
      <c r="BE729" s="65"/>
      <c r="BF729" s="65"/>
      <c r="BG729" s="65"/>
      <c r="BH729" s="65"/>
      <c r="BI729" s="65"/>
      <c r="BJ729" s="65"/>
      <c r="BK729" s="65"/>
      <c r="BL729" s="65"/>
      <c r="BM729" s="65"/>
      <c r="BN729" s="65"/>
      <c r="BO729" s="65"/>
      <c r="BP729" s="66"/>
      <c r="BQ729" s="65"/>
      <c r="BR729" s="65"/>
      <c r="BS729" s="65"/>
      <c r="BT729" s="65"/>
      <c r="BU729" s="65"/>
      <c r="BV729" s="65"/>
      <c r="BW729" s="65"/>
      <c r="BX729" s="65"/>
      <c r="BY729" s="65"/>
      <c r="BZ729" s="65"/>
      <c r="CA729" s="65"/>
      <c r="CB729" s="65"/>
    </row>
    <row r="730" spans="1:80" x14ac:dyDescent="0.3">
      <c r="A730" s="65"/>
      <c r="B730" s="72"/>
      <c r="C730" s="73"/>
      <c r="D730" s="74"/>
      <c r="E730" s="74"/>
      <c r="F730" s="74"/>
      <c r="G730" s="75"/>
      <c r="H730" s="75"/>
      <c r="I730" s="75"/>
      <c r="J730" s="75"/>
      <c r="K730" s="75"/>
      <c r="L730" s="75"/>
      <c r="M730" s="80"/>
      <c r="N730" s="194"/>
      <c r="O730" s="70"/>
      <c r="P730" s="70"/>
      <c r="Q730" s="70"/>
      <c r="R730" s="70"/>
      <c r="S730" s="70"/>
      <c r="T730" s="70"/>
      <c r="U730" s="70"/>
      <c r="V730" s="71"/>
      <c r="W730" s="71"/>
      <c r="X730" s="71"/>
      <c r="Y730" s="70"/>
      <c r="Z730" s="70"/>
      <c r="AA730" s="65"/>
      <c r="AB730" s="65"/>
      <c r="AC730" s="65"/>
      <c r="AD730" s="65"/>
      <c r="AE730" s="65"/>
      <c r="AF730" s="65"/>
      <c r="AG730" s="65"/>
      <c r="AH730" s="65"/>
      <c r="AI730" s="65"/>
      <c r="AJ730" s="65"/>
      <c r="AK730" s="65"/>
      <c r="AL730" s="65"/>
      <c r="AM730" s="65"/>
      <c r="AN730" s="125"/>
      <c r="AO730" s="66"/>
      <c r="AP730" s="125"/>
      <c r="AQ730" s="65"/>
      <c r="AR730" s="65"/>
      <c r="AS730" s="65"/>
      <c r="AT730" s="65"/>
      <c r="AU730" s="65"/>
      <c r="AV730" s="65"/>
      <c r="AW730" s="65"/>
      <c r="AX730" s="65"/>
      <c r="AY730" s="65"/>
      <c r="AZ730" s="65"/>
      <c r="BA730" s="65"/>
      <c r="BB730" s="65"/>
      <c r="BC730" s="65"/>
      <c r="BD730" s="65"/>
      <c r="BE730" s="65"/>
      <c r="BF730" s="65"/>
      <c r="BG730" s="65"/>
      <c r="BH730" s="65"/>
      <c r="BI730" s="65"/>
      <c r="BJ730" s="65"/>
      <c r="BK730" s="65"/>
      <c r="BL730" s="65"/>
      <c r="BM730" s="65"/>
      <c r="BN730" s="65"/>
      <c r="BO730" s="65"/>
      <c r="BP730" s="66"/>
      <c r="BQ730" s="65"/>
      <c r="BR730" s="65"/>
      <c r="BS730" s="65"/>
      <c r="BT730" s="65"/>
      <c r="BU730" s="65"/>
      <c r="BV730" s="65"/>
      <c r="BW730" s="65"/>
      <c r="BX730" s="65"/>
      <c r="BY730" s="65"/>
      <c r="BZ730" s="65"/>
      <c r="CA730" s="65"/>
      <c r="CB730" s="65"/>
    </row>
    <row r="731" spans="1:80" x14ac:dyDescent="0.3">
      <c r="A731" s="65"/>
      <c r="B731" s="72"/>
      <c r="C731" s="73"/>
      <c r="D731" s="74"/>
      <c r="E731" s="74"/>
      <c r="F731" s="74"/>
      <c r="G731" s="75"/>
      <c r="H731" s="75"/>
      <c r="I731" s="75"/>
      <c r="J731" s="75"/>
      <c r="K731" s="75"/>
      <c r="L731" s="75"/>
      <c r="M731" s="80"/>
      <c r="N731" s="194"/>
      <c r="O731" s="70"/>
      <c r="P731" s="70"/>
      <c r="Q731" s="70"/>
      <c r="R731" s="70"/>
      <c r="S731" s="70"/>
      <c r="T731" s="70"/>
      <c r="U731" s="70"/>
      <c r="V731" s="71"/>
      <c r="W731" s="71"/>
      <c r="X731" s="71"/>
      <c r="Y731" s="70"/>
      <c r="Z731" s="70"/>
      <c r="AA731" s="65"/>
      <c r="AB731" s="65"/>
      <c r="AC731" s="82"/>
      <c r="AD731" s="82"/>
      <c r="AE731" s="82"/>
      <c r="AF731" s="82"/>
      <c r="AG731" s="82"/>
      <c r="AH731" s="82"/>
      <c r="AI731" s="82"/>
      <c r="AJ731" s="82"/>
      <c r="AK731" s="82"/>
      <c r="AL731" s="82"/>
      <c r="AM731" s="82"/>
      <c r="AN731" s="114"/>
      <c r="AO731" s="82"/>
      <c r="AP731" s="114"/>
      <c r="AQ731" s="82"/>
      <c r="AR731" s="82"/>
      <c r="AS731" s="82"/>
      <c r="AT731" s="82"/>
      <c r="AU731" s="82"/>
      <c r="AV731" s="82"/>
      <c r="AW731" s="82"/>
      <c r="AX731" s="82"/>
      <c r="AY731" s="82"/>
      <c r="AZ731" s="82"/>
      <c r="BA731" s="82"/>
      <c r="BB731" s="65"/>
      <c r="BC731" s="65"/>
      <c r="BD731" s="82"/>
      <c r="BE731" s="82"/>
      <c r="BF731" s="82"/>
      <c r="BG731" s="82"/>
      <c r="BH731" s="82"/>
      <c r="BI731" s="82"/>
      <c r="BJ731" s="82"/>
      <c r="BK731" s="82"/>
      <c r="BL731" s="82"/>
      <c r="BM731" s="82"/>
      <c r="BN731" s="82"/>
      <c r="BO731" s="82"/>
      <c r="BP731" s="82"/>
      <c r="BQ731" s="82"/>
      <c r="BR731" s="82"/>
      <c r="BS731" s="82"/>
      <c r="BT731" s="82"/>
      <c r="BU731" s="82"/>
      <c r="BV731" s="82"/>
      <c r="BW731" s="82"/>
      <c r="BX731" s="82"/>
      <c r="BY731" s="82"/>
      <c r="BZ731" s="82"/>
      <c r="CA731" s="82"/>
      <c r="CB731" s="82"/>
    </row>
    <row r="732" spans="1:80" x14ac:dyDescent="0.3">
      <c r="A732" s="65"/>
      <c r="B732" s="72"/>
      <c r="C732" s="73"/>
      <c r="D732" s="74"/>
      <c r="E732" s="74"/>
      <c r="F732" s="74"/>
      <c r="G732" s="75"/>
      <c r="H732" s="75"/>
      <c r="I732" s="75"/>
      <c r="J732" s="75"/>
      <c r="K732" s="75"/>
      <c r="L732" s="75"/>
      <c r="M732" s="80"/>
      <c r="N732" s="194"/>
      <c r="O732" s="70"/>
      <c r="P732" s="70"/>
      <c r="Q732" s="70"/>
      <c r="R732" s="70"/>
      <c r="S732" s="70"/>
      <c r="T732" s="70"/>
      <c r="U732" s="70"/>
      <c r="V732" s="71"/>
      <c r="W732" s="71"/>
      <c r="X732" s="71"/>
      <c r="Y732" s="70"/>
      <c r="Z732" s="70"/>
      <c r="AA732" s="65"/>
      <c r="AB732" s="65"/>
      <c r="AC732" s="125"/>
      <c r="AD732" s="125"/>
      <c r="AE732" s="126"/>
      <c r="AF732" s="126"/>
      <c r="AG732" s="126"/>
      <c r="AH732" s="125"/>
      <c r="AI732" s="125"/>
      <c r="AJ732" s="125"/>
      <c r="AK732" s="125"/>
      <c r="AL732" s="125"/>
      <c r="AM732" s="125"/>
      <c r="AN732" s="125"/>
      <c r="AO732" s="66"/>
      <c r="AP732" s="125"/>
      <c r="AQ732" s="125"/>
      <c r="AR732" s="125"/>
      <c r="AS732" s="125"/>
      <c r="AT732" s="125"/>
      <c r="AU732" s="125"/>
      <c r="AV732" s="125"/>
      <c r="AW732" s="126"/>
      <c r="AX732" s="126"/>
      <c r="AY732" s="126"/>
      <c r="AZ732" s="127"/>
      <c r="BA732" s="128"/>
      <c r="BB732" s="65"/>
      <c r="BC732" s="65"/>
      <c r="BD732" s="125"/>
      <c r="BE732" s="125"/>
      <c r="BF732" s="126"/>
      <c r="BG732" s="126"/>
      <c r="BH732" s="126"/>
      <c r="BI732" s="125"/>
      <c r="BJ732" s="125"/>
      <c r="BK732" s="125"/>
      <c r="BL732" s="125"/>
      <c r="BM732" s="125"/>
      <c r="BN732" s="125"/>
      <c r="BO732" s="129"/>
      <c r="BP732" s="66"/>
      <c r="BQ732" s="129"/>
      <c r="BR732" s="125"/>
      <c r="BS732" s="125"/>
      <c r="BT732" s="125"/>
      <c r="BU732" s="125"/>
      <c r="BV732" s="125"/>
      <c r="BW732" s="125"/>
      <c r="BX732" s="126"/>
      <c r="BY732" s="126"/>
      <c r="BZ732" s="126"/>
      <c r="CA732" s="127"/>
      <c r="CB732" s="128"/>
    </row>
    <row r="733" spans="1:80" x14ac:dyDescent="0.3">
      <c r="A733" s="65"/>
      <c r="B733" s="72"/>
      <c r="C733" s="73"/>
      <c r="D733" s="74"/>
      <c r="E733" s="74"/>
      <c r="F733" s="74"/>
      <c r="G733" s="75"/>
      <c r="H733" s="75"/>
      <c r="I733" s="75"/>
      <c r="J733" s="75"/>
      <c r="K733" s="75"/>
      <c r="L733" s="75"/>
      <c r="M733" s="80"/>
      <c r="N733" s="194"/>
      <c r="O733" s="70"/>
      <c r="P733" s="70"/>
      <c r="Q733" s="70"/>
      <c r="R733" s="70"/>
      <c r="S733" s="70"/>
      <c r="T733" s="70"/>
      <c r="U733" s="70"/>
      <c r="V733" s="71"/>
      <c r="W733" s="71"/>
      <c r="X733" s="71"/>
      <c r="Y733" s="70"/>
      <c r="Z733" s="70"/>
      <c r="AA733" s="65"/>
      <c r="AB733" s="65"/>
      <c r="AC733" s="125"/>
      <c r="AD733" s="125"/>
      <c r="AE733" s="126"/>
      <c r="AF733" s="126"/>
      <c r="AG733" s="126"/>
      <c r="AH733" s="125"/>
      <c r="AI733" s="125"/>
      <c r="AJ733" s="125"/>
      <c r="AK733" s="125"/>
      <c r="AL733" s="125"/>
      <c r="AM733" s="125"/>
      <c r="AN733" s="125"/>
      <c r="AO733" s="66"/>
      <c r="AP733" s="125"/>
      <c r="AQ733" s="125"/>
      <c r="AR733" s="125"/>
      <c r="AS733" s="125"/>
      <c r="AT733" s="125"/>
      <c r="AU733" s="125"/>
      <c r="AV733" s="125"/>
      <c r="AW733" s="126"/>
      <c r="AX733" s="126"/>
      <c r="AY733" s="126"/>
      <c r="AZ733" s="127"/>
      <c r="BA733" s="128"/>
      <c r="BB733" s="65"/>
      <c r="BC733" s="65"/>
      <c r="BD733" s="125"/>
      <c r="BE733" s="125"/>
      <c r="BF733" s="126"/>
      <c r="BG733" s="126"/>
      <c r="BH733" s="126"/>
      <c r="BI733" s="125"/>
      <c r="BJ733" s="125"/>
      <c r="BK733" s="125"/>
      <c r="BL733" s="125"/>
      <c r="BM733" s="125"/>
      <c r="BN733" s="125"/>
      <c r="BO733" s="129"/>
      <c r="BP733" s="66"/>
      <c r="BQ733" s="129"/>
      <c r="BR733" s="125"/>
      <c r="BS733" s="125"/>
      <c r="BT733" s="125"/>
      <c r="BU733" s="125"/>
      <c r="BV733" s="125"/>
      <c r="BW733" s="125"/>
      <c r="BX733" s="126"/>
      <c r="BY733" s="126"/>
      <c r="BZ733" s="126"/>
      <c r="CA733" s="127"/>
      <c r="CB733" s="128"/>
    </row>
    <row r="734" spans="1:80" x14ac:dyDescent="0.3">
      <c r="A734" s="65"/>
      <c r="B734" s="72"/>
      <c r="C734" s="73"/>
      <c r="D734" s="74"/>
      <c r="E734" s="74"/>
      <c r="F734" s="74"/>
      <c r="G734" s="75"/>
      <c r="H734" s="75"/>
      <c r="I734" s="75"/>
      <c r="J734" s="75"/>
      <c r="K734" s="75"/>
      <c r="L734" s="75"/>
      <c r="M734" s="80"/>
      <c r="N734" s="194"/>
      <c r="O734" s="70"/>
      <c r="P734" s="70"/>
      <c r="Q734" s="70"/>
      <c r="R734" s="70"/>
      <c r="S734" s="70"/>
      <c r="T734" s="70"/>
      <c r="U734" s="70"/>
      <c r="V734" s="71"/>
      <c r="W734" s="71"/>
      <c r="X734" s="71"/>
      <c r="Y734" s="70"/>
      <c r="Z734" s="70"/>
      <c r="AA734" s="65"/>
      <c r="AB734" s="65"/>
      <c r="AC734" s="125"/>
      <c r="AD734" s="125"/>
      <c r="AE734" s="126"/>
      <c r="AF734" s="126"/>
      <c r="AG734" s="126"/>
      <c r="AH734" s="125"/>
      <c r="AI734" s="125"/>
      <c r="AJ734" s="125"/>
      <c r="AK734" s="125"/>
      <c r="AL734" s="125"/>
      <c r="AM734" s="125"/>
      <c r="AN734" s="125"/>
      <c r="AO734" s="66"/>
      <c r="AP734" s="125"/>
      <c r="AQ734" s="125"/>
      <c r="AR734" s="125"/>
      <c r="AS734" s="125"/>
      <c r="AT734" s="125"/>
      <c r="AU734" s="125"/>
      <c r="AV734" s="125"/>
      <c r="AW734" s="126"/>
      <c r="AX734" s="126"/>
      <c r="AY734" s="126"/>
      <c r="AZ734" s="127"/>
      <c r="BA734" s="128"/>
      <c r="BB734" s="65"/>
      <c r="BC734" s="65"/>
      <c r="BD734" s="125"/>
      <c r="BE734" s="125"/>
      <c r="BF734" s="126"/>
      <c r="BG734" s="126"/>
      <c r="BH734" s="126"/>
      <c r="BI734" s="125"/>
      <c r="BJ734" s="125"/>
      <c r="BK734" s="125"/>
      <c r="BL734" s="125"/>
      <c r="BM734" s="125"/>
      <c r="BN734" s="125"/>
      <c r="BO734" s="129"/>
      <c r="BP734" s="66"/>
      <c r="BQ734" s="129"/>
      <c r="BR734" s="125"/>
      <c r="BS734" s="125"/>
      <c r="BT734" s="125"/>
      <c r="BU734" s="125"/>
      <c r="BV734" s="125"/>
      <c r="BW734" s="125"/>
      <c r="BX734" s="126"/>
      <c r="BY734" s="126"/>
      <c r="BZ734" s="126"/>
      <c r="CA734" s="127"/>
      <c r="CB734" s="128"/>
    </row>
    <row r="735" spans="1:80" x14ac:dyDescent="0.3">
      <c r="A735" s="65"/>
      <c r="B735" s="72"/>
      <c r="C735" s="73"/>
      <c r="D735" s="74"/>
      <c r="E735" s="74"/>
      <c r="F735" s="74"/>
      <c r="G735" s="75"/>
      <c r="H735" s="75"/>
      <c r="I735" s="75"/>
      <c r="J735" s="75"/>
      <c r="K735" s="75"/>
      <c r="L735" s="75"/>
      <c r="M735" s="80"/>
      <c r="N735" s="194"/>
      <c r="O735" s="70"/>
      <c r="P735" s="70"/>
      <c r="Q735" s="70"/>
      <c r="R735" s="70"/>
      <c r="S735" s="70"/>
      <c r="T735" s="70"/>
      <c r="U735" s="70"/>
      <c r="V735" s="71"/>
      <c r="W735" s="71"/>
      <c r="X735" s="71"/>
      <c r="Y735" s="70"/>
      <c r="Z735" s="70"/>
      <c r="AA735" s="65"/>
      <c r="AB735" s="65"/>
      <c r="AC735" s="125"/>
      <c r="AD735" s="125"/>
      <c r="AE735" s="126"/>
      <c r="AF735" s="126"/>
      <c r="AG735" s="126"/>
      <c r="AH735" s="125"/>
      <c r="AI735" s="125"/>
      <c r="AJ735" s="125"/>
      <c r="AK735" s="125"/>
      <c r="AL735" s="125"/>
      <c r="AM735" s="125"/>
      <c r="AN735" s="125"/>
      <c r="AO735" s="66"/>
      <c r="AP735" s="125"/>
      <c r="AQ735" s="125"/>
      <c r="AR735" s="125"/>
      <c r="AS735" s="125"/>
      <c r="AT735" s="125"/>
      <c r="AU735" s="125"/>
      <c r="AV735" s="125"/>
      <c r="AW735" s="126"/>
      <c r="AX735" s="126"/>
      <c r="AY735" s="126"/>
      <c r="AZ735" s="127"/>
      <c r="BA735" s="128"/>
      <c r="BB735" s="65"/>
      <c r="BC735" s="65"/>
      <c r="BD735" s="125"/>
      <c r="BE735" s="125"/>
      <c r="BF735" s="126"/>
      <c r="BG735" s="126"/>
      <c r="BH735" s="126"/>
      <c r="BI735" s="125"/>
      <c r="BJ735" s="125"/>
      <c r="BK735" s="125"/>
      <c r="BL735" s="125"/>
      <c r="BM735" s="125"/>
      <c r="BN735" s="125"/>
      <c r="BO735" s="129"/>
      <c r="BP735" s="66"/>
      <c r="BQ735" s="129"/>
      <c r="BR735" s="125"/>
      <c r="BS735" s="125"/>
      <c r="BT735" s="125"/>
      <c r="BU735" s="125"/>
      <c r="BV735" s="125"/>
      <c r="BW735" s="125"/>
      <c r="BX735" s="126"/>
      <c r="BY735" s="126"/>
      <c r="BZ735" s="126"/>
      <c r="CA735" s="127"/>
      <c r="CB735" s="128"/>
    </row>
    <row r="736" spans="1:80" x14ac:dyDescent="0.3">
      <c r="A736" s="65"/>
      <c r="B736" s="65"/>
      <c r="C736" s="65"/>
      <c r="D736" s="65"/>
      <c r="E736" s="65"/>
      <c r="F736" s="65"/>
      <c r="G736" s="65"/>
      <c r="H736" s="65"/>
      <c r="I736" s="65"/>
      <c r="J736" s="65"/>
      <c r="K736" s="65"/>
      <c r="L736" s="65"/>
      <c r="M736" s="99"/>
      <c r="N736" s="66"/>
      <c r="O736" s="99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5"/>
      <c r="AC736" s="125"/>
      <c r="AD736" s="125"/>
      <c r="AE736" s="126"/>
      <c r="AF736" s="126"/>
      <c r="AG736" s="126"/>
      <c r="AH736" s="125"/>
      <c r="AI736" s="125"/>
      <c r="AJ736" s="125"/>
      <c r="AK736" s="125"/>
      <c r="AL736" s="125"/>
      <c r="AM736" s="125"/>
      <c r="AN736" s="125"/>
      <c r="AO736" s="66"/>
      <c r="AP736" s="125"/>
      <c r="AQ736" s="125"/>
      <c r="AR736" s="125"/>
      <c r="AS736" s="125"/>
      <c r="AT736" s="125"/>
      <c r="AU736" s="125"/>
      <c r="AV736" s="125"/>
      <c r="AW736" s="126"/>
      <c r="AX736" s="126"/>
      <c r="AY736" s="126"/>
      <c r="AZ736" s="127"/>
      <c r="BA736" s="128"/>
      <c r="BB736" s="65"/>
      <c r="BC736" s="65"/>
      <c r="BD736" s="125"/>
      <c r="BE736" s="125"/>
      <c r="BF736" s="126"/>
      <c r="BG736" s="126"/>
      <c r="BH736" s="126"/>
      <c r="BI736" s="125"/>
      <c r="BJ736" s="125"/>
      <c r="BK736" s="125"/>
      <c r="BL736" s="125"/>
      <c r="BM736" s="125"/>
      <c r="BN736" s="125"/>
      <c r="BO736" s="129"/>
      <c r="BP736" s="66"/>
      <c r="BQ736" s="129"/>
      <c r="BR736" s="125"/>
      <c r="BS736" s="125"/>
      <c r="BT736" s="125"/>
      <c r="BU736" s="125"/>
      <c r="BV736" s="125"/>
      <c r="BW736" s="125"/>
      <c r="BX736" s="126"/>
      <c r="BY736" s="126"/>
      <c r="BZ736" s="126"/>
      <c r="CA736" s="127"/>
      <c r="CB736" s="128"/>
    </row>
    <row r="737" spans="1:80" x14ac:dyDescent="0.3">
      <c r="A737" s="65"/>
      <c r="B737" s="68"/>
      <c r="C737" s="68"/>
      <c r="D737" s="68"/>
      <c r="E737" s="68"/>
      <c r="F737" s="68"/>
      <c r="G737" s="68"/>
      <c r="H737" s="68"/>
      <c r="I737" s="68"/>
      <c r="J737" s="68"/>
      <c r="K737" s="68"/>
      <c r="L737" s="68"/>
      <c r="M737" s="87"/>
      <c r="N737" s="68"/>
      <c r="O737" s="87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8"/>
      <c r="AA737" s="65"/>
      <c r="AB737" s="65"/>
      <c r="AC737" s="125"/>
      <c r="AD737" s="125"/>
      <c r="AE737" s="126"/>
      <c r="AF737" s="126"/>
      <c r="AG737" s="126"/>
      <c r="AH737" s="125"/>
      <c r="AI737" s="125"/>
      <c r="AJ737" s="125"/>
      <c r="AK737" s="125"/>
      <c r="AL737" s="125"/>
      <c r="AM737" s="125"/>
      <c r="AN737" s="125"/>
      <c r="AO737" s="66"/>
      <c r="AP737" s="125"/>
      <c r="AQ737" s="125"/>
      <c r="AR737" s="125"/>
      <c r="AS737" s="125"/>
      <c r="AT737" s="125"/>
      <c r="AU737" s="125"/>
      <c r="AV737" s="125"/>
      <c r="AW737" s="126"/>
      <c r="AX737" s="126"/>
      <c r="AY737" s="126"/>
      <c r="AZ737" s="127"/>
      <c r="BA737" s="128"/>
      <c r="BB737" s="65"/>
      <c r="BC737" s="65"/>
      <c r="BD737" s="125"/>
      <c r="BE737" s="125"/>
      <c r="BF737" s="126"/>
      <c r="BG737" s="126"/>
      <c r="BH737" s="126"/>
      <c r="BI737" s="125"/>
      <c r="BJ737" s="125"/>
      <c r="BK737" s="125"/>
      <c r="BL737" s="125"/>
      <c r="BM737" s="125"/>
      <c r="BN737" s="125"/>
      <c r="BO737" s="129"/>
      <c r="BP737" s="66"/>
      <c r="BQ737" s="129"/>
      <c r="BR737" s="125"/>
      <c r="BS737" s="125"/>
      <c r="BT737" s="125"/>
      <c r="BU737" s="125"/>
      <c r="BV737" s="125"/>
      <c r="BW737" s="125"/>
      <c r="BX737" s="126"/>
      <c r="BY737" s="126"/>
      <c r="BZ737" s="126"/>
      <c r="CA737" s="127"/>
      <c r="CB737" s="128"/>
    </row>
    <row r="738" spans="1:80" x14ac:dyDescent="0.3">
      <c r="A738" s="65"/>
      <c r="B738" s="77"/>
      <c r="C738" s="77"/>
      <c r="D738" s="78"/>
      <c r="E738" s="78"/>
      <c r="F738" s="78"/>
      <c r="G738" s="79"/>
      <c r="H738" s="79"/>
      <c r="I738" s="79"/>
      <c r="J738" s="79"/>
      <c r="K738" s="79"/>
      <c r="L738" s="79"/>
      <c r="M738" s="80"/>
      <c r="N738" s="68"/>
      <c r="O738" s="80"/>
      <c r="P738" s="79"/>
      <c r="Q738" s="79"/>
      <c r="R738" s="79"/>
      <c r="S738" s="79"/>
      <c r="T738" s="79"/>
      <c r="U738" s="79"/>
      <c r="V738" s="78"/>
      <c r="W738" s="78"/>
      <c r="X738" s="78"/>
      <c r="Y738" s="77"/>
      <c r="Z738" s="77"/>
      <c r="AA738" s="65"/>
      <c r="AB738" s="65"/>
      <c r="AC738" s="125"/>
      <c r="AD738" s="125"/>
      <c r="AE738" s="126"/>
      <c r="AF738" s="126"/>
      <c r="AG738" s="126"/>
      <c r="AH738" s="125"/>
      <c r="AI738" s="125"/>
      <c r="AJ738" s="125"/>
      <c r="AK738" s="125"/>
      <c r="AL738" s="125"/>
      <c r="AM738" s="125"/>
      <c r="AN738" s="125"/>
      <c r="AO738" s="66"/>
      <c r="AP738" s="125"/>
      <c r="AQ738" s="125"/>
      <c r="AR738" s="125"/>
      <c r="AS738" s="125"/>
      <c r="AT738" s="125"/>
      <c r="AU738" s="125"/>
      <c r="AV738" s="125"/>
      <c r="AW738" s="126"/>
      <c r="AX738" s="126"/>
      <c r="AY738" s="126"/>
      <c r="AZ738" s="127"/>
      <c r="BA738" s="128"/>
      <c r="BB738" s="65"/>
      <c r="BC738" s="65"/>
      <c r="BD738" s="125"/>
      <c r="BE738" s="125"/>
      <c r="BF738" s="126"/>
      <c r="BG738" s="126"/>
      <c r="BH738" s="126"/>
      <c r="BI738" s="125"/>
      <c r="BJ738" s="125"/>
      <c r="BK738" s="125"/>
      <c r="BL738" s="125"/>
      <c r="BM738" s="125"/>
      <c r="BN738" s="125"/>
      <c r="BO738" s="129"/>
      <c r="BP738" s="66"/>
      <c r="BQ738" s="129"/>
      <c r="BR738" s="125"/>
      <c r="BS738" s="125"/>
      <c r="BT738" s="125"/>
      <c r="BU738" s="125"/>
      <c r="BV738" s="125"/>
      <c r="BW738" s="125"/>
      <c r="BX738" s="126"/>
      <c r="BY738" s="126"/>
      <c r="BZ738" s="126"/>
      <c r="CA738" s="127"/>
      <c r="CB738" s="128"/>
    </row>
    <row r="739" spans="1:80" x14ac:dyDescent="0.3">
      <c r="A739" s="65"/>
      <c r="B739" s="72"/>
      <c r="C739" s="72"/>
      <c r="D739" s="78"/>
      <c r="E739" s="78"/>
      <c r="F739" s="78"/>
      <c r="G739" s="80"/>
      <c r="H739" s="80"/>
      <c r="I739" s="80"/>
      <c r="J739" s="80"/>
      <c r="K739" s="80"/>
      <c r="L739" s="80"/>
      <c r="M739" s="80"/>
      <c r="N739" s="81"/>
      <c r="O739" s="80"/>
      <c r="P739" s="80"/>
      <c r="Q739" s="80"/>
      <c r="R739" s="80"/>
      <c r="S739" s="80"/>
      <c r="T739" s="80"/>
      <c r="U739" s="80"/>
      <c r="V739" s="78"/>
      <c r="W739" s="78"/>
      <c r="X739" s="78"/>
      <c r="Y739" s="72"/>
      <c r="Z739" s="72"/>
      <c r="AA739" s="65"/>
      <c r="AB739" s="65"/>
      <c r="AC739" s="125"/>
      <c r="AD739" s="125"/>
      <c r="AE739" s="126"/>
      <c r="AF739" s="126"/>
      <c r="AG739" s="126"/>
      <c r="AH739" s="125"/>
      <c r="AI739" s="125"/>
      <c r="AJ739" s="125"/>
      <c r="AK739" s="125"/>
      <c r="AL739" s="125"/>
      <c r="AM739" s="125"/>
      <c r="AN739" s="125"/>
      <c r="AO739" s="66"/>
      <c r="AP739" s="125"/>
      <c r="AQ739" s="125"/>
      <c r="AR739" s="125"/>
      <c r="AS739" s="125"/>
      <c r="AT739" s="125"/>
      <c r="AU739" s="125"/>
      <c r="AV739" s="125"/>
      <c r="AW739" s="126"/>
      <c r="AX739" s="126"/>
      <c r="AY739" s="126"/>
      <c r="AZ739" s="127"/>
      <c r="BA739" s="128"/>
      <c r="BB739" s="65"/>
      <c r="BC739" s="65"/>
      <c r="BD739" s="125"/>
      <c r="BE739" s="125"/>
      <c r="BF739" s="126"/>
      <c r="BG739" s="126"/>
      <c r="BH739" s="126"/>
      <c r="BI739" s="125"/>
      <c r="BJ739" s="125"/>
      <c r="BK739" s="125"/>
      <c r="BL739" s="125"/>
      <c r="BM739" s="125"/>
      <c r="BN739" s="125"/>
      <c r="BO739" s="129"/>
      <c r="BP739" s="66"/>
      <c r="BQ739" s="129"/>
      <c r="BR739" s="125"/>
      <c r="BS739" s="125"/>
      <c r="BT739" s="125"/>
      <c r="BU739" s="125"/>
      <c r="BV739" s="125"/>
      <c r="BW739" s="125"/>
      <c r="BX739" s="126"/>
      <c r="BY739" s="126"/>
      <c r="BZ739" s="126"/>
      <c r="CA739" s="127"/>
      <c r="CB739" s="128"/>
    </row>
    <row r="740" spans="1:80" x14ac:dyDescent="0.3">
      <c r="A740" s="65"/>
      <c r="B740" s="125"/>
      <c r="C740" s="125"/>
      <c r="D740" s="126"/>
      <c r="E740" s="126"/>
      <c r="F740" s="126"/>
      <c r="G740" s="125"/>
      <c r="H740" s="125"/>
      <c r="I740" s="125"/>
      <c r="J740" s="125"/>
      <c r="K740" s="125"/>
      <c r="L740" s="125"/>
      <c r="M740" s="125"/>
      <c r="N740" s="66"/>
      <c r="O740" s="125"/>
      <c r="P740" s="125"/>
      <c r="Q740" s="125"/>
      <c r="R740" s="125"/>
      <c r="S740" s="125"/>
      <c r="T740" s="125"/>
      <c r="U740" s="125"/>
      <c r="V740" s="126"/>
      <c r="W740" s="126"/>
      <c r="X740" s="126"/>
      <c r="Y740" s="127"/>
      <c r="Z740" s="128"/>
      <c r="AA740" s="65"/>
      <c r="AB740" s="65"/>
      <c r="AC740" s="125"/>
      <c r="AD740" s="125"/>
      <c r="AE740" s="126"/>
      <c r="AF740" s="126"/>
      <c r="AG740" s="126"/>
      <c r="AH740" s="125"/>
      <c r="AI740" s="125"/>
      <c r="AJ740" s="125"/>
      <c r="AK740" s="125"/>
      <c r="AL740" s="125"/>
      <c r="AM740" s="125"/>
      <c r="AN740" s="125"/>
      <c r="AO740" s="66"/>
      <c r="AP740" s="125"/>
      <c r="AQ740" s="125"/>
      <c r="AR740" s="125"/>
      <c r="AS740" s="125"/>
      <c r="AT740" s="125"/>
      <c r="AU740" s="125"/>
      <c r="AV740" s="125"/>
      <c r="AW740" s="126"/>
      <c r="AX740" s="126"/>
      <c r="AY740" s="126"/>
      <c r="AZ740" s="127"/>
      <c r="BA740" s="128"/>
      <c r="BB740" s="65"/>
      <c r="BC740" s="65"/>
      <c r="BD740" s="125"/>
      <c r="BE740" s="125"/>
      <c r="BF740" s="126"/>
      <c r="BG740" s="126"/>
      <c r="BH740" s="126"/>
      <c r="BI740" s="125"/>
      <c r="BJ740" s="125"/>
      <c r="BK740" s="125"/>
      <c r="BL740" s="125"/>
      <c r="BM740" s="125"/>
      <c r="BN740" s="125"/>
      <c r="BO740" s="129"/>
      <c r="BP740" s="66"/>
      <c r="BQ740" s="129"/>
      <c r="BR740" s="125"/>
      <c r="BS740" s="125"/>
      <c r="BT740" s="125"/>
      <c r="BU740" s="125"/>
      <c r="BV740" s="125"/>
      <c r="BW740" s="125"/>
      <c r="BX740" s="126"/>
      <c r="BY740" s="126"/>
      <c r="BZ740" s="126"/>
      <c r="CA740" s="127"/>
      <c r="CB740" s="128"/>
    </row>
    <row r="741" spans="1:80" x14ac:dyDescent="0.3">
      <c r="A741" s="65"/>
      <c r="B741" s="223"/>
      <c r="C741" s="224"/>
      <c r="D741" s="65"/>
      <c r="E741" s="65"/>
      <c r="F741" s="223"/>
      <c r="G741" s="224"/>
      <c r="H741" s="65"/>
      <c r="I741" s="65"/>
      <c r="J741" s="223"/>
      <c r="K741" s="224"/>
      <c r="L741" s="65"/>
      <c r="M741" s="233"/>
      <c r="N741" s="233"/>
      <c r="O741" s="233"/>
      <c r="P741" s="65"/>
      <c r="Q741" s="223"/>
      <c r="R741" s="224"/>
      <c r="S741" s="65"/>
      <c r="T741" s="65"/>
      <c r="U741" s="223"/>
      <c r="V741" s="224"/>
      <c r="W741" s="65"/>
      <c r="X741" s="65"/>
      <c r="Y741" s="223"/>
      <c r="Z741" s="224"/>
      <c r="AA741" s="65"/>
      <c r="AB741" s="65"/>
      <c r="AC741" s="125"/>
      <c r="AD741" s="125"/>
      <c r="AE741" s="126"/>
      <c r="AF741" s="126"/>
      <c r="AG741" s="126"/>
      <c r="AH741" s="125"/>
      <c r="AI741" s="125"/>
      <c r="AJ741" s="125"/>
      <c r="AK741" s="125"/>
      <c r="AL741" s="125"/>
      <c r="AM741" s="125"/>
      <c r="AN741" s="125"/>
      <c r="AO741" s="66"/>
      <c r="AP741" s="125"/>
      <c r="AQ741" s="125"/>
      <c r="AR741" s="125"/>
      <c r="AS741" s="125"/>
      <c r="AT741" s="125"/>
      <c r="AU741" s="125"/>
      <c r="AV741" s="125"/>
      <c r="AW741" s="126"/>
      <c r="AX741" s="126"/>
      <c r="AY741" s="126"/>
      <c r="AZ741" s="127"/>
      <c r="BA741" s="128"/>
      <c r="BB741" s="65"/>
      <c r="BC741" s="65"/>
      <c r="BD741" s="125"/>
      <c r="BE741" s="125"/>
      <c r="BF741" s="126"/>
      <c r="BG741" s="126"/>
      <c r="BH741" s="126"/>
      <c r="BI741" s="125"/>
      <c r="BJ741" s="125"/>
      <c r="BK741" s="125"/>
      <c r="BL741" s="125"/>
      <c r="BM741" s="125"/>
      <c r="BN741" s="125"/>
      <c r="BO741" s="129"/>
      <c r="BP741" s="66"/>
      <c r="BQ741" s="129"/>
      <c r="BR741" s="125"/>
      <c r="BS741" s="125"/>
      <c r="BT741" s="125"/>
      <c r="BU741" s="125"/>
      <c r="BV741" s="125"/>
      <c r="BW741" s="125"/>
      <c r="BX741" s="126"/>
      <c r="BY741" s="126"/>
      <c r="BZ741" s="126"/>
      <c r="CA741" s="127"/>
      <c r="CB741" s="128"/>
    </row>
    <row r="742" spans="1:80" x14ac:dyDescent="0.3">
      <c r="A742" s="65"/>
      <c r="B742" s="225"/>
      <c r="C742" s="226"/>
      <c r="D742" s="65"/>
      <c r="E742" s="65"/>
      <c r="F742" s="227"/>
      <c r="G742" s="226"/>
      <c r="H742" s="65"/>
      <c r="I742" s="65"/>
      <c r="J742" s="228"/>
      <c r="K742" s="229"/>
      <c r="L742" s="65"/>
      <c r="M742" s="225"/>
      <c r="N742" s="230"/>
      <c r="O742" s="226"/>
      <c r="P742" s="65"/>
      <c r="Q742" s="231"/>
      <c r="R742" s="232"/>
      <c r="S742" s="76"/>
      <c r="T742" s="65"/>
      <c r="U742" s="225"/>
      <c r="V742" s="226"/>
      <c r="W742" s="65"/>
      <c r="X742" s="65"/>
      <c r="Y742" s="225"/>
      <c r="Z742" s="226"/>
      <c r="AA742" s="65"/>
      <c r="AB742" s="65"/>
      <c r="AC742" s="125"/>
      <c r="AD742" s="125"/>
      <c r="AE742" s="126"/>
      <c r="AF742" s="126"/>
      <c r="AG742" s="126"/>
      <c r="AH742" s="125"/>
      <c r="AI742" s="125"/>
      <c r="AJ742" s="125"/>
      <c r="AK742" s="125"/>
      <c r="AL742" s="125"/>
      <c r="AM742" s="125"/>
      <c r="AN742" s="125"/>
      <c r="AO742" s="66"/>
      <c r="AP742" s="125"/>
      <c r="AQ742" s="125"/>
      <c r="AR742" s="125"/>
      <c r="AS742" s="125"/>
      <c r="AT742" s="125"/>
      <c r="AU742" s="125"/>
      <c r="AV742" s="125"/>
      <c r="AW742" s="126"/>
      <c r="AX742" s="126"/>
      <c r="AY742" s="126"/>
      <c r="AZ742" s="127"/>
      <c r="BA742" s="128"/>
      <c r="BB742" s="65"/>
      <c r="BC742" s="65"/>
      <c r="BD742" s="125"/>
      <c r="BE742" s="125"/>
      <c r="BF742" s="126"/>
      <c r="BG742" s="126"/>
      <c r="BH742" s="126"/>
      <c r="BI742" s="125"/>
      <c r="BJ742" s="125"/>
      <c r="BK742" s="125"/>
      <c r="BL742" s="125"/>
      <c r="BM742" s="125"/>
      <c r="BN742" s="125"/>
      <c r="BO742" s="129"/>
      <c r="BP742" s="66"/>
      <c r="BQ742" s="129"/>
      <c r="BR742" s="125"/>
      <c r="BS742" s="125"/>
      <c r="BT742" s="125"/>
      <c r="BU742" s="125"/>
      <c r="BV742" s="125"/>
      <c r="BW742" s="125"/>
      <c r="BX742" s="126"/>
      <c r="BY742" s="126"/>
      <c r="BZ742" s="126"/>
      <c r="CA742" s="127"/>
      <c r="CB742" s="128"/>
    </row>
    <row r="743" spans="1:80" x14ac:dyDescent="0.3">
      <c r="A743" s="65"/>
      <c r="B743" s="65"/>
      <c r="C743" s="65"/>
      <c r="D743" s="65"/>
      <c r="E743" s="65"/>
      <c r="F743" s="65"/>
      <c r="G743" s="65"/>
      <c r="H743" s="65"/>
      <c r="I743" s="65"/>
      <c r="J743" s="65"/>
      <c r="K743" s="65"/>
      <c r="L743" s="65"/>
      <c r="M743" s="99"/>
      <c r="N743" s="66"/>
      <c r="O743" s="99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5"/>
      <c r="AC743" s="125"/>
      <c r="AD743" s="125"/>
      <c r="AE743" s="126"/>
      <c r="AF743" s="126"/>
      <c r="AG743" s="126"/>
      <c r="AH743" s="125"/>
      <c r="AI743" s="125"/>
      <c r="AJ743" s="125"/>
      <c r="AK743" s="125"/>
      <c r="AL743" s="125"/>
      <c r="AM743" s="125"/>
      <c r="AN743" s="125"/>
      <c r="AO743" s="66"/>
      <c r="AP743" s="125"/>
      <c r="AQ743" s="125"/>
      <c r="AR743" s="125"/>
      <c r="AS743" s="125"/>
      <c r="AT743" s="125"/>
      <c r="AU743" s="125"/>
      <c r="AV743" s="125"/>
      <c r="AW743" s="126"/>
      <c r="AX743" s="126"/>
      <c r="AY743" s="126"/>
      <c r="AZ743" s="127"/>
      <c r="BA743" s="128"/>
      <c r="BB743" s="65"/>
      <c r="BC743" s="65"/>
      <c r="BD743" s="125"/>
      <c r="BE743" s="125"/>
      <c r="BF743" s="126"/>
      <c r="BG743" s="126"/>
      <c r="BH743" s="126"/>
      <c r="BI743" s="125"/>
      <c r="BJ743" s="125"/>
      <c r="BK743" s="125"/>
      <c r="BL743" s="125"/>
      <c r="BM743" s="125"/>
      <c r="BN743" s="125"/>
      <c r="BO743" s="129"/>
      <c r="BP743" s="66"/>
      <c r="BQ743" s="129"/>
      <c r="BR743" s="125"/>
      <c r="BS743" s="125"/>
      <c r="BT743" s="125"/>
      <c r="BU743" s="125"/>
      <c r="BV743" s="125"/>
      <c r="BW743" s="125"/>
      <c r="BX743" s="126"/>
      <c r="BY743" s="126"/>
      <c r="BZ743" s="126"/>
      <c r="CA743" s="127"/>
      <c r="CB743" s="128"/>
    </row>
    <row r="744" spans="1:80" x14ac:dyDescent="0.3">
      <c r="A744" s="65"/>
      <c r="B744" s="65"/>
      <c r="C744" s="65"/>
      <c r="D744" s="65"/>
      <c r="E744" s="65"/>
      <c r="F744" s="65"/>
      <c r="G744" s="65"/>
      <c r="H744" s="65"/>
      <c r="I744" s="65"/>
      <c r="J744" s="65"/>
      <c r="K744" s="65"/>
      <c r="L744" s="65"/>
      <c r="M744" s="99"/>
      <c r="N744" s="66"/>
      <c r="O744" s="99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5"/>
      <c r="AC744" s="125"/>
      <c r="AD744" s="125"/>
      <c r="AE744" s="126"/>
      <c r="AF744" s="126"/>
      <c r="AG744" s="126"/>
      <c r="AH744" s="125"/>
      <c r="AI744" s="125"/>
      <c r="AJ744" s="125"/>
      <c r="AK744" s="125"/>
      <c r="AL744" s="125"/>
      <c r="AM744" s="125"/>
      <c r="AN744" s="125"/>
      <c r="AO744" s="66"/>
      <c r="AP744" s="125"/>
      <c r="AQ744" s="125"/>
      <c r="AR744" s="125"/>
      <c r="AS744" s="125"/>
      <c r="AT744" s="125"/>
      <c r="AU744" s="125"/>
      <c r="AV744" s="125"/>
      <c r="AW744" s="126"/>
      <c r="AX744" s="126"/>
      <c r="AY744" s="126"/>
      <c r="AZ744" s="127"/>
      <c r="BA744" s="128"/>
      <c r="BB744" s="65"/>
      <c r="BC744" s="65"/>
      <c r="BD744" s="125"/>
      <c r="BE744" s="125"/>
      <c r="BF744" s="126"/>
      <c r="BG744" s="126"/>
      <c r="BH744" s="126"/>
      <c r="BI744" s="125"/>
      <c r="BJ744" s="125"/>
      <c r="BK744" s="125"/>
      <c r="BL744" s="125"/>
      <c r="BM744" s="125"/>
      <c r="BN744" s="125"/>
      <c r="BO744" s="129"/>
      <c r="BP744" s="66"/>
      <c r="BQ744" s="129"/>
      <c r="BR744" s="125"/>
      <c r="BS744" s="125"/>
      <c r="BT744" s="125"/>
      <c r="BU744" s="125"/>
      <c r="BV744" s="125"/>
      <c r="BW744" s="125"/>
      <c r="BX744" s="126"/>
      <c r="BY744" s="126"/>
      <c r="BZ744" s="126"/>
      <c r="CA744" s="127"/>
      <c r="CB744" s="128"/>
    </row>
    <row r="745" spans="1:80" x14ac:dyDescent="0.3">
      <c r="A745" s="65"/>
      <c r="B745" s="68"/>
      <c r="C745" s="68"/>
      <c r="D745" s="68"/>
      <c r="E745" s="68"/>
      <c r="F745" s="68"/>
      <c r="G745" s="68"/>
      <c r="H745" s="68"/>
      <c r="I745" s="68"/>
      <c r="J745" s="68"/>
      <c r="K745" s="68"/>
      <c r="L745" s="68"/>
      <c r="M745" s="87"/>
      <c r="N745" s="68"/>
      <c r="O745" s="87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8"/>
      <c r="AA745" s="65"/>
      <c r="AB745" s="65"/>
      <c r="AC745" s="125"/>
      <c r="AD745" s="125"/>
      <c r="AE745" s="126"/>
      <c r="AF745" s="126"/>
      <c r="AG745" s="126"/>
      <c r="AH745" s="125"/>
      <c r="AI745" s="125"/>
      <c r="AJ745" s="125"/>
      <c r="AK745" s="125"/>
      <c r="AL745" s="125"/>
      <c r="AM745" s="125"/>
      <c r="AN745" s="125"/>
      <c r="AO745" s="66"/>
      <c r="AP745" s="125"/>
      <c r="AQ745" s="125"/>
      <c r="AR745" s="125"/>
      <c r="AS745" s="125"/>
      <c r="AT745" s="125"/>
      <c r="AU745" s="125"/>
      <c r="AV745" s="125"/>
      <c r="AW745" s="126"/>
      <c r="AX745" s="126"/>
      <c r="AY745" s="126"/>
      <c r="AZ745" s="127"/>
      <c r="BA745" s="128"/>
      <c r="BB745" s="65"/>
      <c r="BC745" s="65"/>
      <c r="BD745" s="125"/>
      <c r="BE745" s="125"/>
      <c r="BF745" s="126"/>
      <c r="BG745" s="126"/>
      <c r="BH745" s="126"/>
      <c r="BI745" s="125"/>
      <c r="BJ745" s="125"/>
      <c r="BK745" s="125"/>
      <c r="BL745" s="125"/>
      <c r="BM745" s="125"/>
      <c r="BN745" s="125"/>
      <c r="BO745" s="129"/>
      <c r="BP745" s="66"/>
      <c r="BQ745" s="129"/>
      <c r="BR745" s="125"/>
      <c r="BS745" s="125"/>
      <c r="BT745" s="125"/>
      <c r="BU745" s="125"/>
      <c r="BV745" s="125"/>
      <c r="BW745" s="125"/>
      <c r="BX745" s="126"/>
      <c r="BY745" s="126"/>
      <c r="BZ745" s="126"/>
      <c r="CA745" s="127"/>
      <c r="CB745" s="128"/>
    </row>
    <row r="746" spans="1:80" x14ac:dyDescent="0.3">
      <c r="A746" s="65"/>
      <c r="B746" s="70"/>
      <c r="C746" s="70"/>
      <c r="D746" s="71"/>
      <c r="E746" s="71"/>
      <c r="F746" s="71"/>
      <c r="G746" s="70"/>
      <c r="H746" s="70"/>
      <c r="I746" s="70"/>
      <c r="J746" s="70"/>
      <c r="K746" s="70"/>
      <c r="L746" s="70"/>
      <c r="M746" s="70"/>
      <c r="N746" s="194"/>
      <c r="O746" s="80"/>
      <c r="P746" s="75"/>
      <c r="Q746" s="75"/>
      <c r="R746" s="75"/>
      <c r="S746" s="75"/>
      <c r="T746" s="75"/>
      <c r="U746" s="75"/>
      <c r="V746" s="74"/>
      <c r="W746" s="74"/>
      <c r="X746" s="74"/>
      <c r="Y746" s="73"/>
      <c r="Z746" s="72"/>
      <c r="AA746" s="65"/>
      <c r="AB746" s="65"/>
      <c r="AC746" s="125"/>
      <c r="AD746" s="125"/>
      <c r="AE746" s="126"/>
      <c r="AF746" s="126"/>
      <c r="AG746" s="126"/>
      <c r="AH746" s="125"/>
      <c r="AI746" s="125"/>
      <c r="AJ746" s="125"/>
      <c r="AK746" s="125"/>
      <c r="AL746" s="125"/>
      <c r="AM746" s="125"/>
      <c r="AN746" s="125"/>
      <c r="AO746" s="66"/>
      <c r="AP746" s="125"/>
      <c r="AQ746" s="125"/>
      <c r="AR746" s="125"/>
      <c r="AS746" s="125"/>
      <c r="AT746" s="125"/>
      <c r="AU746" s="125"/>
      <c r="AV746" s="125"/>
      <c r="AW746" s="126"/>
      <c r="AX746" s="126"/>
      <c r="AY746" s="126"/>
      <c r="AZ746" s="127"/>
      <c r="BA746" s="128"/>
      <c r="BB746" s="65"/>
      <c r="BC746" s="65"/>
      <c r="BD746" s="125"/>
      <c r="BE746" s="125"/>
      <c r="BF746" s="126"/>
      <c r="BG746" s="126"/>
      <c r="BH746" s="126"/>
      <c r="BI746" s="125"/>
      <c r="BJ746" s="125"/>
      <c r="BK746" s="125"/>
      <c r="BL746" s="125"/>
      <c r="BM746" s="125"/>
      <c r="BN746" s="125"/>
      <c r="BO746" s="129"/>
      <c r="BP746" s="66"/>
      <c r="BQ746" s="129"/>
      <c r="BR746" s="125"/>
      <c r="BS746" s="125"/>
      <c r="BT746" s="125"/>
      <c r="BU746" s="125"/>
      <c r="BV746" s="125"/>
      <c r="BW746" s="125"/>
      <c r="BX746" s="126"/>
      <c r="BY746" s="126"/>
      <c r="BZ746" s="126"/>
      <c r="CA746" s="127"/>
      <c r="CB746" s="128"/>
    </row>
    <row r="747" spans="1:80" x14ac:dyDescent="0.3">
      <c r="A747" s="65"/>
      <c r="B747" s="70"/>
      <c r="C747" s="70"/>
      <c r="D747" s="71"/>
      <c r="E747" s="71"/>
      <c r="F747" s="71"/>
      <c r="G747" s="70"/>
      <c r="H747" s="70"/>
      <c r="I747" s="70"/>
      <c r="J747" s="70"/>
      <c r="K747" s="70"/>
      <c r="L747" s="70"/>
      <c r="M747" s="70"/>
      <c r="N747" s="194"/>
      <c r="O747" s="80"/>
      <c r="P747" s="75"/>
      <c r="Q747" s="75"/>
      <c r="R747" s="75"/>
      <c r="S747" s="75"/>
      <c r="T747" s="75"/>
      <c r="U747" s="75"/>
      <c r="V747" s="74"/>
      <c r="W747" s="74"/>
      <c r="X747" s="74"/>
      <c r="Y747" s="73"/>
      <c r="Z747" s="72"/>
      <c r="AA747" s="65"/>
      <c r="AB747" s="65"/>
      <c r="AC747" s="125"/>
      <c r="AD747" s="125"/>
      <c r="AE747" s="126"/>
      <c r="AF747" s="126"/>
      <c r="AG747" s="126"/>
      <c r="AH747" s="125"/>
      <c r="AI747" s="125"/>
      <c r="AJ747" s="125"/>
      <c r="AK747" s="125"/>
      <c r="AL747" s="125"/>
      <c r="AM747" s="125"/>
      <c r="AN747" s="125"/>
      <c r="AO747" s="66"/>
      <c r="AP747" s="125"/>
      <c r="AQ747" s="125"/>
      <c r="AR747" s="125"/>
      <c r="AS747" s="125"/>
      <c r="AT747" s="125"/>
      <c r="AU747" s="125"/>
      <c r="AV747" s="125"/>
      <c r="AW747" s="126"/>
      <c r="AX747" s="126"/>
      <c r="AY747" s="126"/>
      <c r="AZ747" s="127"/>
      <c r="BA747" s="128"/>
      <c r="BB747" s="65"/>
      <c r="BC747" s="65"/>
      <c r="BD747" s="125"/>
      <c r="BE747" s="125"/>
      <c r="BF747" s="126"/>
      <c r="BG747" s="126"/>
      <c r="BH747" s="126"/>
      <c r="BI747" s="125"/>
      <c r="BJ747" s="125"/>
      <c r="BK747" s="125"/>
      <c r="BL747" s="125"/>
      <c r="BM747" s="125"/>
      <c r="BN747" s="125"/>
      <c r="BO747" s="129"/>
      <c r="BP747" s="66"/>
      <c r="BQ747" s="129"/>
      <c r="BR747" s="125"/>
      <c r="BS747" s="125"/>
      <c r="BT747" s="125"/>
      <c r="BU747" s="125"/>
      <c r="BV747" s="125"/>
      <c r="BW747" s="125"/>
      <c r="BX747" s="126"/>
      <c r="BY747" s="126"/>
      <c r="BZ747" s="126"/>
      <c r="CA747" s="127"/>
      <c r="CB747" s="128"/>
    </row>
    <row r="748" spans="1:80" x14ac:dyDescent="0.3">
      <c r="A748" s="65"/>
      <c r="B748" s="70"/>
      <c r="C748" s="70"/>
      <c r="D748" s="71"/>
      <c r="E748" s="71"/>
      <c r="F748" s="71"/>
      <c r="G748" s="70"/>
      <c r="H748" s="70"/>
      <c r="I748" s="70"/>
      <c r="J748" s="70"/>
      <c r="K748" s="70"/>
      <c r="L748" s="70"/>
      <c r="M748" s="70"/>
      <c r="N748" s="194"/>
      <c r="O748" s="80"/>
      <c r="P748" s="75"/>
      <c r="Q748" s="75"/>
      <c r="R748" s="75"/>
      <c r="S748" s="75"/>
      <c r="T748" s="75"/>
      <c r="U748" s="75"/>
      <c r="V748" s="74"/>
      <c r="W748" s="74"/>
      <c r="X748" s="74"/>
      <c r="Y748" s="73"/>
      <c r="Z748" s="72"/>
      <c r="AA748" s="65"/>
      <c r="AB748" s="65"/>
      <c r="AC748" s="125"/>
      <c r="AD748" s="125"/>
      <c r="AE748" s="126"/>
      <c r="AF748" s="126"/>
      <c r="AG748" s="126"/>
      <c r="AH748" s="125"/>
      <c r="AI748" s="125"/>
      <c r="AJ748" s="125"/>
      <c r="AK748" s="125"/>
      <c r="AL748" s="125"/>
      <c r="AM748" s="125"/>
      <c r="AN748" s="125"/>
      <c r="AO748" s="66"/>
      <c r="AP748" s="125"/>
      <c r="AQ748" s="125"/>
      <c r="AR748" s="125"/>
      <c r="AS748" s="125"/>
      <c r="AT748" s="125"/>
      <c r="AU748" s="125"/>
      <c r="AV748" s="125"/>
      <c r="AW748" s="126"/>
      <c r="AX748" s="126"/>
      <c r="AY748" s="126"/>
      <c r="AZ748" s="127"/>
      <c r="BA748" s="128"/>
      <c r="BB748" s="65"/>
      <c r="BC748" s="65"/>
      <c r="BD748" s="125"/>
      <c r="BE748" s="125"/>
      <c r="BF748" s="126"/>
      <c r="BG748" s="126"/>
      <c r="BH748" s="126"/>
      <c r="BI748" s="125"/>
      <c r="BJ748" s="125"/>
      <c r="BK748" s="125"/>
      <c r="BL748" s="125"/>
      <c r="BM748" s="125"/>
      <c r="BN748" s="125"/>
      <c r="BO748" s="129"/>
      <c r="BP748" s="66"/>
      <c r="BQ748" s="129"/>
      <c r="BR748" s="125"/>
      <c r="BS748" s="125"/>
      <c r="BT748" s="125"/>
      <c r="BU748" s="125"/>
      <c r="BV748" s="125"/>
      <c r="BW748" s="125"/>
      <c r="BX748" s="126"/>
      <c r="BY748" s="126"/>
      <c r="BZ748" s="126"/>
      <c r="CA748" s="127"/>
      <c r="CB748" s="128"/>
    </row>
    <row r="749" spans="1:80" x14ac:dyDescent="0.3">
      <c r="A749" s="65"/>
      <c r="B749" s="70"/>
      <c r="C749" s="70"/>
      <c r="D749" s="71"/>
      <c r="E749" s="71"/>
      <c r="F749" s="71"/>
      <c r="G749" s="70"/>
      <c r="H749" s="70"/>
      <c r="I749" s="70"/>
      <c r="J749" s="70"/>
      <c r="K749" s="70"/>
      <c r="L749" s="70"/>
      <c r="M749" s="70"/>
      <c r="N749" s="194"/>
      <c r="O749" s="80"/>
      <c r="P749" s="75"/>
      <c r="Q749" s="75"/>
      <c r="R749" s="75"/>
      <c r="S749" s="75"/>
      <c r="T749" s="75"/>
      <c r="U749" s="75"/>
      <c r="V749" s="74"/>
      <c r="W749" s="74"/>
      <c r="X749" s="74"/>
      <c r="Y749" s="73"/>
      <c r="Z749" s="72"/>
      <c r="AA749" s="65"/>
      <c r="AB749" s="65"/>
      <c r="AC749" s="125"/>
      <c r="AD749" s="125"/>
      <c r="AE749" s="126"/>
      <c r="AF749" s="126"/>
      <c r="AG749" s="126"/>
      <c r="AH749" s="125"/>
      <c r="AI749" s="125"/>
      <c r="AJ749" s="125"/>
      <c r="AK749" s="125"/>
      <c r="AL749" s="125"/>
      <c r="AM749" s="125"/>
      <c r="AN749" s="125"/>
      <c r="AO749" s="66"/>
      <c r="AP749" s="125"/>
      <c r="AQ749" s="125"/>
      <c r="AR749" s="125"/>
      <c r="AS749" s="125"/>
      <c r="AT749" s="125"/>
      <c r="AU749" s="125"/>
      <c r="AV749" s="125"/>
      <c r="AW749" s="126"/>
      <c r="AX749" s="126"/>
      <c r="AY749" s="126"/>
      <c r="AZ749" s="127"/>
      <c r="BA749" s="128"/>
      <c r="BB749" s="65"/>
      <c r="BC749" s="65"/>
      <c r="BD749" s="125"/>
      <c r="BE749" s="125"/>
      <c r="BF749" s="126"/>
      <c r="BG749" s="126"/>
      <c r="BH749" s="126"/>
      <c r="BI749" s="125"/>
      <c r="BJ749" s="125"/>
      <c r="BK749" s="125"/>
      <c r="BL749" s="125"/>
      <c r="BM749" s="125"/>
      <c r="BN749" s="125"/>
      <c r="BO749" s="129"/>
      <c r="BP749" s="66"/>
      <c r="BQ749" s="129"/>
      <c r="BR749" s="125"/>
      <c r="BS749" s="125"/>
      <c r="BT749" s="125"/>
      <c r="BU749" s="125"/>
      <c r="BV749" s="125"/>
      <c r="BW749" s="125"/>
      <c r="BX749" s="126"/>
      <c r="BY749" s="126"/>
      <c r="BZ749" s="126"/>
      <c r="CA749" s="127"/>
      <c r="CB749" s="128"/>
    </row>
    <row r="750" spans="1:80" x14ac:dyDescent="0.3">
      <c r="A750" s="65"/>
      <c r="B750" s="70"/>
      <c r="C750" s="70"/>
      <c r="D750" s="71"/>
      <c r="E750" s="71"/>
      <c r="F750" s="71"/>
      <c r="G750" s="70"/>
      <c r="H750" s="70"/>
      <c r="I750" s="70"/>
      <c r="J750" s="70"/>
      <c r="K750" s="70"/>
      <c r="L750" s="70"/>
      <c r="M750" s="70"/>
      <c r="N750" s="194"/>
      <c r="O750" s="80"/>
      <c r="P750" s="75"/>
      <c r="Q750" s="75"/>
      <c r="R750" s="75"/>
      <c r="S750" s="75"/>
      <c r="T750" s="75"/>
      <c r="U750" s="75"/>
      <c r="V750" s="74"/>
      <c r="W750" s="74"/>
      <c r="X750" s="74"/>
      <c r="Y750" s="73"/>
      <c r="Z750" s="72"/>
      <c r="AA750" s="65"/>
      <c r="AB750" s="65"/>
      <c r="AC750" s="125"/>
      <c r="AD750" s="125"/>
      <c r="AE750" s="126"/>
      <c r="AF750" s="126"/>
      <c r="AG750" s="126"/>
      <c r="AH750" s="125"/>
      <c r="AI750" s="125"/>
      <c r="AJ750" s="125"/>
      <c r="AK750" s="125"/>
      <c r="AL750" s="125"/>
      <c r="AM750" s="125"/>
      <c r="AN750" s="125"/>
      <c r="AO750" s="66"/>
      <c r="AP750" s="125"/>
      <c r="AQ750" s="125"/>
      <c r="AR750" s="125"/>
      <c r="AS750" s="125"/>
      <c r="AT750" s="125"/>
      <c r="AU750" s="125"/>
      <c r="AV750" s="125"/>
      <c r="AW750" s="126"/>
      <c r="AX750" s="126"/>
      <c r="AY750" s="126"/>
      <c r="AZ750" s="127"/>
      <c r="BA750" s="128"/>
      <c r="BB750" s="65"/>
      <c r="BC750" s="65"/>
      <c r="BD750" s="125"/>
      <c r="BE750" s="125"/>
      <c r="BF750" s="126"/>
      <c r="BG750" s="126"/>
      <c r="BH750" s="126"/>
      <c r="BI750" s="125"/>
      <c r="BJ750" s="125"/>
      <c r="BK750" s="125"/>
      <c r="BL750" s="125"/>
      <c r="BM750" s="125"/>
      <c r="BN750" s="125"/>
      <c r="BO750" s="129"/>
      <c r="BP750" s="66"/>
      <c r="BQ750" s="129"/>
      <c r="BR750" s="125"/>
      <c r="BS750" s="125"/>
      <c r="BT750" s="125"/>
      <c r="BU750" s="125"/>
      <c r="BV750" s="125"/>
      <c r="BW750" s="125"/>
      <c r="BX750" s="126"/>
      <c r="BY750" s="126"/>
      <c r="BZ750" s="126"/>
      <c r="CA750" s="127"/>
      <c r="CB750" s="128"/>
    </row>
    <row r="751" spans="1:80" x14ac:dyDescent="0.3">
      <c r="A751" s="65"/>
      <c r="B751" s="70"/>
      <c r="C751" s="70"/>
      <c r="D751" s="71"/>
      <c r="E751" s="71"/>
      <c r="F751" s="71"/>
      <c r="G751" s="70"/>
      <c r="H751" s="70"/>
      <c r="I751" s="70"/>
      <c r="J751" s="70"/>
      <c r="K751" s="70"/>
      <c r="L751" s="70"/>
      <c r="M751" s="70"/>
      <c r="N751" s="194"/>
      <c r="O751" s="80"/>
      <c r="P751" s="75"/>
      <c r="Q751" s="75"/>
      <c r="R751" s="75"/>
      <c r="S751" s="75"/>
      <c r="T751" s="75"/>
      <c r="U751" s="75"/>
      <c r="V751" s="74"/>
      <c r="W751" s="74"/>
      <c r="X751" s="74"/>
      <c r="Y751" s="73"/>
      <c r="Z751" s="72"/>
      <c r="AA751" s="65"/>
      <c r="AB751" s="65"/>
      <c r="AC751" s="125"/>
      <c r="AD751" s="125"/>
      <c r="AE751" s="126"/>
      <c r="AF751" s="126"/>
      <c r="AG751" s="126"/>
      <c r="AH751" s="125"/>
      <c r="AI751" s="125"/>
      <c r="AJ751" s="125"/>
      <c r="AK751" s="125"/>
      <c r="AL751" s="125"/>
      <c r="AM751" s="125"/>
      <c r="AN751" s="125"/>
      <c r="AO751" s="66"/>
      <c r="AP751" s="125"/>
      <c r="AQ751" s="125"/>
      <c r="AR751" s="125"/>
      <c r="AS751" s="125"/>
      <c r="AT751" s="125"/>
      <c r="AU751" s="125"/>
      <c r="AV751" s="125"/>
      <c r="AW751" s="126"/>
      <c r="AX751" s="126"/>
      <c r="AY751" s="126"/>
      <c r="AZ751" s="127"/>
      <c r="BA751" s="128"/>
      <c r="BB751" s="65"/>
      <c r="BC751" s="65"/>
      <c r="BD751" s="125"/>
      <c r="BE751" s="125"/>
      <c r="BF751" s="126"/>
      <c r="BG751" s="126"/>
      <c r="BH751" s="126"/>
      <c r="BI751" s="125"/>
      <c r="BJ751" s="125"/>
      <c r="BK751" s="125"/>
      <c r="BL751" s="125"/>
      <c r="BM751" s="125"/>
      <c r="BN751" s="125"/>
      <c r="BO751" s="129"/>
      <c r="BP751" s="66"/>
      <c r="BQ751" s="129"/>
      <c r="BR751" s="125"/>
      <c r="BS751" s="125"/>
      <c r="BT751" s="125"/>
      <c r="BU751" s="125"/>
      <c r="BV751" s="125"/>
      <c r="BW751" s="125"/>
      <c r="BX751" s="126"/>
      <c r="BY751" s="126"/>
      <c r="BZ751" s="126"/>
      <c r="CA751" s="127"/>
      <c r="CB751" s="128"/>
    </row>
    <row r="752" spans="1:80" x14ac:dyDescent="0.3">
      <c r="A752" s="65"/>
      <c r="B752" s="70"/>
      <c r="C752" s="70"/>
      <c r="D752" s="71"/>
      <c r="E752" s="71"/>
      <c r="F752" s="71"/>
      <c r="G752" s="70"/>
      <c r="H752" s="70"/>
      <c r="I752" s="70"/>
      <c r="J752" s="70"/>
      <c r="K752" s="70"/>
      <c r="L752" s="70"/>
      <c r="M752" s="70"/>
      <c r="N752" s="194"/>
      <c r="O752" s="80"/>
      <c r="P752" s="75"/>
      <c r="Q752" s="75"/>
      <c r="R752" s="75"/>
      <c r="S752" s="75"/>
      <c r="T752" s="75"/>
      <c r="U752" s="75"/>
      <c r="V752" s="74"/>
      <c r="W752" s="74"/>
      <c r="X752" s="74"/>
      <c r="Y752" s="73"/>
      <c r="Z752" s="72"/>
      <c r="AA752" s="65"/>
      <c r="AB752" s="65"/>
      <c r="AC752" s="125"/>
      <c r="AD752" s="125"/>
      <c r="AE752" s="126"/>
      <c r="AF752" s="126"/>
      <c r="AG752" s="126"/>
      <c r="AH752" s="125"/>
      <c r="AI752" s="125"/>
      <c r="AJ752" s="125"/>
      <c r="AK752" s="125"/>
      <c r="AL752" s="125"/>
      <c r="AM752" s="125"/>
      <c r="AN752" s="125"/>
      <c r="AO752" s="82"/>
      <c r="AP752" s="125"/>
      <c r="AQ752" s="125"/>
      <c r="AR752" s="125"/>
      <c r="AS752" s="125"/>
      <c r="AT752" s="125"/>
      <c r="AU752" s="125"/>
      <c r="AV752" s="125"/>
      <c r="AW752" s="126"/>
      <c r="AX752" s="126"/>
      <c r="AY752" s="126"/>
      <c r="AZ752" s="125"/>
      <c r="BA752" s="125"/>
      <c r="BB752" s="65"/>
      <c r="BC752" s="65"/>
      <c r="BD752" s="125"/>
      <c r="BE752" s="125"/>
      <c r="BF752" s="126"/>
      <c r="BG752" s="126"/>
      <c r="BH752" s="126"/>
      <c r="BI752" s="125"/>
      <c r="BJ752" s="125"/>
      <c r="BK752" s="125"/>
      <c r="BL752" s="125"/>
      <c r="BM752" s="125"/>
      <c r="BN752" s="125"/>
      <c r="BO752" s="129"/>
      <c r="BP752" s="82"/>
      <c r="BQ752" s="129"/>
      <c r="BR752" s="125"/>
      <c r="BS752" s="125"/>
      <c r="BT752" s="125"/>
      <c r="BU752" s="125"/>
      <c r="BV752" s="125"/>
      <c r="BW752" s="125"/>
      <c r="BX752" s="126"/>
      <c r="BY752" s="126"/>
      <c r="BZ752" s="126"/>
      <c r="CA752" s="125"/>
      <c r="CB752" s="125"/>
    </row>
    <row r="753" spans="1:80" x14ac:dyDescent="0.3">
      <c r="A753" s="65"/>
      <c r="B753" s="70"/>
      <c r="C753" s="70"/>
      <c r="D753" s="71"/>
      <c r="E753" s="71"/>
      <c r="F753" s="71"/>
      <c r="G753" s="70"/>
      <c r="H753" s="70"/>
      <c r="I753" s="70"/>
      <c r="J753" s="70"/>
      <c r="K753" s="70"/>
      <c r="L753" s="70"/>
      <c r="M753" s="70"/>
      <c r="N753" s="194"/>
      <c r="O753" s="80"/>
      <c r="P753" s="75"/>
      <c r="Q753" s="75"/>
      <c r="R753" s="75"/>
      <c r="S753" s="75"/>
      <c r="T753" s="75"/>
      <c r="U753" s="75"/>
      <c r="V753" s="74"/>
      <c r="W753" s="74"/>
      <c r="X753" s="74"/>
      <c r="Y753" s="73"/>
      <c r="Z753" s="72"/>
      <c r="AA753" s="65"/>
      <c r="AB753" s="65"/>
      <c r="AC753" s="128"/>
      <c r="AD753" s="127"/>
      <c r="AE753" s="126"/>
      <c r="AF753" s="126"/>
      <c r="AG753" s="126"/>
      <c r="AH753" s="125"/>
      <c r="AI753" s="125"/>
      <c r="AJ753" s="125"/>
      <c r="AK753" s="125"/>
      <c r="AL753" s="125"/>
      <c r="AM753" s="125"/>
      <c r="AN753" s="125"/>
      <c r="AO753" s="66"/>
      <c r="AP753" s="125"/>
      <c r="AQ753" s="125"/>
      <c r="AR753" s="125"/>
      <c r="AS753" s="125"/>
      <c r="AT753" s="125"/>
      <c r="AU753" s="125"/>
      <c r="AV753" s="125"/>
      <c r="AW753" s="126"/>
      <c r="AX753" s="126"/>
      <c r="AY753" s="126"/>
      <c r="AZ753" s="125"/>
      <c r="BA753" s="125"/>
      <c r="BB753" s="65"/>
      <c r="BC753" s="65"/>
      <c r="BD753" s="128"/>
      <c r="BE753" s="127"/>
      <c r="BF753" s="126"/>
      <c r="BG753" s="126"/>
      <c r="BH753" s="126"/>
      <c r="BI753" s="125"/>
      <c r="BJ753" s="125"/>
      <c r="BK753" s="125"/>
      <c r="BL753" s="125"/>
      <c r="BM753" s="125"/>
      <c r="BN753" s="125"/>
      <c r="BO753" s="129"/>
      <c r="BP753" s="66"/>
      <c r="BQ753" s="129"/>
      <c r="BR753" s="125"/>
      <c r="BS753" s="125"/>
      <c r="BT753" s="125"/>
      <c r="BU753" s="125"/>
      <c r="BV753" s="125"/>
      <c r="BW753" s="125"/>
      <c r="BX753" s="126"/>
      <c r="BY753" s="126"/>
      <c r="BZ753" s="126"/>
      <c r="CA753" s="125"/>
      <c r="CB753" s="125"/>
    </row>
    <row r="754" spans="1:80" x14ac:dyDescent="0.3">
      <c r="A754" s="65"/>
      <c r="B754" s="70"/>
      <c r="C754" s="70"/>
      <c r="D754" s="71"/>
      <c r="E754" s="71"/>
      <c r="F754" s="71"/>
      <c r="G754" s="70"/>
      <c r="H754" s="70"/>
      <c r="I754" s="70"/>
      <c r="J754" s="70"/>
      <c r="K754" s="70"/>
      <c r="L754" s="70"/>
      <c r="M754" s="70"/>
      <c r="N754" s="194"/>
      <c r="O754" s="80"/>
      <c r="P754" s="75"/>
      <c r="Q754" s="75"/>
      <c r="R754" s="75"/>
      <c r="S754" s="75"/>
      <c r="T754" s="75"/>
      <c r="U754" s="75"/>
      <c r="V754" s="74"/>
      <c r="W754" s="74"/>
      <c r="X754" s="74"/>
      <c r="Y754" s="73"/>
      <c r="Z754" s="72"/>
      <c r="AA754" s="65"/>
      <c r="AB754" s="65"/>
      <c r="AC754" s="128"/>
      <c r="AD754" s="127"/>
      <c r="AE754" s="126"/>
      <c r="AF754" s="126"/>
      <c r="AG754" s="126"/>
      <c r="AH754" s="125"/>
      <c r="AI754" s="125"/>
      <c r="AJ754" s="125"/>
      <c r="AK754" s="125"/>
      <c r="AL754" s="125"/>
      <c r="AM754" s="125"/>
      <c r="AN754" s="125"/>
      <c r="AO754" s="66"/>
      <c r="AP754" s="125"/>
      <c r="AQ754" s="125"/>
      <c r="AR754" s="125"/>
      <c r="AS754" s="125"/>
      <c r="AT754" s="125"/>
      <c r="AU754" s="125"/>
      <c r="AV754" s="125"/>
      <c r="AW754" s="126"/>
      <c r="AX754" s="126"/>
      <c r="AY754" s="126"/>
      <c r="AZ754" s="125"/>
      <c r="BA754" s="125"/>
      <c r="BB754" s="65"/>
      <c r="BC754" s="65"/>
      <c r="BD754" s="128"/>
      <c r="BE754" s="127"/>
      <c r="BF754" s="126"/>
      <c r="BG754" s="126"/>
      <c r="BH754" s="126"/>
      <c r="BI754" s="125"/>
      <c r="BJ754" s="125"/>
      <c r="BK754" s="125"/>
      <c r="BL754" s="125"/>
      <c r="BM754" s="125"/>
      <c r="BN754" s="125"/>
      <c r="BO754" s="129"/>
      <c r="BP754" s="66"/>
      <c r="BQ754" s="129"/>
      <c r="BR754" s="125"/>
      <c r="BS754" s="125"/>
      <c r="BT754" s="125"/>
      <c r="BU754" s="125"/>
      <c r="BV754" s="125"/>
      <c r="BW754" s="125"/>
      <c r="BX754" s="126"/>
      <c r="BY754" s="126"/>
      <c r="BZ754" s="126"/>
      <c r="CA754" s="125"/>
      <c r="CB754" s="125"/>
    </row>
    <row r="755" spans="1:80" x14ac:dyDescent="0.3">
      <c r="A755" s="65"/>
      <c r="B755" s="70"/>
      <c r="C755" s="70"/>
      <c r="D755" s="71"/>
      <c r="E755" s="71"/>
      <c r="F755" s="71"/>
      <c r="G755" s="70"/>
      <c r="H755" s="70"/>
      <c r="I755" s="70"/>
      <c r="J755" s="70"/>
      <c r="K755" s="70"/>
      <c r="L755" s="70"/>
      <c r="M755" s="70"/>
      <c r="N755" s="194"/>
      <c r="O755" s="80"/>
      <c r="P755" s="75"/>
      <c r="Q755" s="75"/>
      <c r="R755" s="75"/>
      <c r="S755" s="75"/>
      <c r="T755" s="75"/>
      <c r="U755" s="75"/>
      <c r="V755" s="74"/>
      <c r="W755" s="74"/>
      <c r="X755" s="74"/>
      <c r="Y755" s="73"/>
      <c r="Z755" s="72"/>
      <c r="AA755" s="65"/>
      <c r="AB755" s="65"/>
      <c r="AC755" s="128"/>
      <c r="AD755" s="127"/>
      <c r="AE755" s="126"/>
      <c r="AF755" s="126"/>
      <c r="AG755" s="126"/>
      <c r="AH755" s="125"/>
      <c r="AI755" s="125"/>
      <c r="AJ755" s="125"/>
      <c r="AK755" s="125"/>
      <c r="AL755" s="125"/>
      <c r="AM755" s="125"/>
      <c r="AN755" s="125"/>
      <c r="AO755" s="66"/>
      <c r="AP755" s="125"/>
      <c r="AQ755" s="125"/>
      <c r="AR755" s="125"/>
      <c r="AS755" s="125"/>
      <c r="AT755" s="125"/>
      <c r="AU755" s="125"/>
      <c r="AV755" s="125"/>
      <c r="AW755" s="126"/>
      <c r="AX755" s="126"/>
      <c r="AY755" s="126"/>
      <c r="AZ755" s="125"/>
      <c r="BA755" s="125"/>
      <c r="BB755" s="65"/>
      <c r="BC755" s="65"/>
      <c r="BD755" s="128"/>
      <c r="BE755" s="127"/>
      <c r="BF755" s="126"/>
      <c r="BG755" s="126"/>
      <c r="BH755" s="126"/>
      <c r="BI755" s="125"/>
      <c r="BJ755" s="125"/>
      <c r="BK755" s="125"/>
      <c r="BL755" s="125"/>
      <c r="BM755" s="125"/>
      <c r="BN755" s="125"/>
      <c r="BO755" s="129"/>
      <c r="BP755" s="66"/>
      <c r="BQ755" s="129"/>
      <c r="BR755" s="125"/>
      <c r="BS755" s="125"/>
      <c r="BT755" s="125"/>
      <c r="BU755" s="125"/>
      <c r="BV755" s="125"/>
      <c r="BW755" s="125"/>
      <c r="BX755" s="126"/>
      <c r="BY755" s="126"/>
      <c r="BZ755" s="126"/>
      <c r="CA755" s="125"/>
      <c r="CB755" s="125"/>
    </row>
    <row r="756" spans="1:80" x14ac:dyDescent="0.3">
      <c r="A756" s="65"/>
      <c r="B756" s="70"/>
      <c r="C756" s="70"/>
      <c r="D756" s="71"/>
      <c r="E756" s="71"/>
      <c r="F756" s="71"/>
      <c r="G756" s="70"/>
      <c r="H756" s="70"/>
      <c r="I756" s="70"/>
      <c r="J756" s="70"/>
      <c r="K756" s="70"/>
      <c r="L756" s="70"/>
      <c r="M756" s="70"/>
      <c r="N756" s="194"/>
      <c r="O756" s="80"/>
      <c r="P756" s="75"/>
      <c r="Q756" s="75"/>
      <c r="R756" s="75"/>
      <c r="S756" s="75"/>
      <c r="T756" s="75"/>
      <c r="U756" s="75"/>
      <c r="V756" s="74"/>
      <c r="W756" s="74"/>
      <c r="X756" s="74"/>
      <c r="Y756" s="73"/>
      <c r="Z756" s="72"/>
      <c r="AA756" s="65"/>
      <c r="AB756" s="65"/>
      <c r="AC756" s="128"/>
      <c r="AD756" s="127"/>
      <c r="AE756" s="126"/>
      <c r="AF756" s="126"/>
      <c r="AG756" s="126"/>
      <c r="AH756" s="125"/>
      <c r="AI756" s="125"/>
      <c r="AJ756" s="125"/>
      <c r="AK756" s="125"/>
      <c r="AL756" s="125"/>
      <c r="AM756" s="125"/>
      <c r="AN756" s="125"/>
      <c r="AO756" s="66"/>
      <c r="AP756" s="125"/>
      <c r="AQ756" s="125"/>
      <c r="AR756" s="125"/>
      <c r="AS756" s="125"/>
      <c r="AT756" s="125"/>
      <c r="AU756" s="125"/>
      <c r="AV756" s="125"/>
      <c r="AW756" s="126"/>
      <c r="AX756" s="126"/>
      <c r="AY756" s="126"/>
      <c r="AZ756" s="125"/>
      <c r="BA756" s="125"/>
      <c r="BB756" s="65"/>
      <c r="BC756" s="65"/>
      <c r="BD756" s="128"/>
      <c r="BE756" s="127"/>
      <c r="BF756" s="126"/>
      <c r="BG756" s="126"/>
      <c r="BH756" s="126"/>
      <c r="BI756" s="125"/>
      <c r="BJ756" s="125"/>
      <c r="BK756" s="125"/>
      <c r="BL756" s="125"/>
      <c r="BM756" s="125"/>
      <c r="BN756" s="125"/>
      <c r="BO756" s="129"/>
      <c r="BP756" s="66"/>
      <c r="BQ756" s="129"/>
      <c r="BR756" s="125"/>
      <c r="BS756" s="125"/>
      <c r="BT756" s="125"/>
      <c r="BU756" s="125"/>
      <c r="BV756" s="125"/>
      <c r="BW756" s="125"/>
      <c r="BX756" s="126"/>
      <c r="BY756" s="126"/>
      <c r="BZ756" s="126"/>
      <c r="CA756" s="125"/>
      <c r="CB756" s="125"/>
    </row>
    <row r="757" spans="1:80" x14ac:dyDescent="0.3">
      <c r="A757" s="65"/>
      <c r="B757" s="70"/>
      <c r="C757" s="70"/>
      <c r="D757" s="71"/>
      <c r="E757" s="71"/>
      <c r="F757" s="71"/>
      <c r="G757" s="70"/>
      <c r="H757" s="70"/>
      <c r="I757" s="70"/>
      <c r="J757" s="70"/>
      <c r="K757" s="70"/>
      <c r="L757" s="70"/>
      <c r="M757" s="70"/>
      <c r="N757" s="194"/>
      <c r="O757" s="80"/>
      <c r="P757" s="75"/>
      <c r="Q757" s="75"/>
      <c r="R757" s="75"/>
      <c r="S757" s="75"/>
      <c r="T757" s="75"/>
      <c r="U757" s="75"/>
      <c r="V757" s="74"/>
      <c r="W757" s="74"/>
      <c r="X757" s="74"/>
      <c r="Y757" s="73"/>
      <c r="Z757" s="72"/>
      <c r="AA757" s="65"/>
      <c r="AB757" s="65"/>
      <c r="AC757" s="128"/>
      <c r="AD757" s="127"/>
      <c r="AE757" s="126"/>
      <c r="AF757" s="126"/>
      <c r="AG757" s="126"/>
      <c r="AH757" s="125"/>
      <c r="AI757" s="125"/>
      <c r="AJ757" s="125"/>
      <c r="AK757" s="125"/>
      <c r="AL757" s="125"/>
      <c r="AM757" s="125"/>
      <c r="AN757" s="125"/>
      <c r="AO757" s="66"/>
      <c r="AP757" s="125"/>
      <c r="AQ757" s="125"/>
      <c r="AR757" s="125"/>
      <c r="AS757" s="125"/>
      <c r="AT757" s="125"/>
      <c r="AU757" s="125"/>
      <c r="AV757" s="125"/>
      <c r="AW757" s="126"/>
      <c r="AX757" s="126"/>
      <c r="AY757" s="126"/>
      <c r="AZ757" s="125"/>
      <c r="BA757" s="125"/>
      <c r="BB757" s="65"/>
      <c r="BC757" s="65"/>
      <c r="BD757" s="128"/>
      <c r="BE757" s="127"/>
      <c r="BF757" s="126"/>
      <c r="BG757" s="126"/>
      <c r="BH757" s="126"/>
      <c r="BI757" s="125"/>
      <c r="BJ757" s="125"/>
      <c r="BK757" s="125"/>
      <c r="BL757" s="125"/>
      <c r="BM757" s="125"/>
      <c r="BN757" s="125"/>
      <c r="BO757" s="129"/>
      <c r="BP757" s="66"/>
      <c r="BQ757" s="129"/>
      <c r="BR757" s="125"/>
      <c r="BS757" s="125"/>
      <c r="BT757" s="125"/>
      <c r="BU757" s="125"/>
      <c r="BV757" s="125"/>
      <c r="BW757" s="125"/>
      <c r="BX757" s="126"/>
      <c r="BY757" s="126"/>
      <c r="BZ757" s="126"/>
      <c r="CA757" s="125"/>
      <c r="CB757" s="125"/>
    </row>
    <row r="758" spans="1:80" x14ac:dyDescent="0.3">
      <c r="A758" s="65"/>
      <c r="B758" s="70"/>
      <c r="C758" s="70"/>
      <c r="D758" s="71"/>
      <c r="E758" s="71"/>
      <c r="F758" s="71"/>
      <c r="G758" s="70"/>
      <c r="H758" s="70"/>
      <c r="I758" s="70"/>
      <c r="J758" s="70"/>
      <c r="K758" s="70"/>
      <c r="L758" s="70"/>
      <c r="M758" s="70"/>
      <c r="N758" s="194"/>
      <c r="O758" s="80"/>
      <c r="P758" s="75"/>
      <c r="Q758" s="75"/>
      <c r="R758" s="75"/>
      <c r="S758" s="75"/>
      <c r="T758" s="75"/>
      <c r="U758" s="75"/>
      <c r="V758" s="74"/>
      <c r="W758" s="74"/>
      <c r="X758" s="74"/>
      <c r="Y758" s="73"/>
      <c r="Z758" s="72"/>
      <c r="AA758" s="65"/>
      <c r="AB758" s="65"/>
      <c r="AC758" s="128"/>
      <c r="AD758" s="127"/>
      <c r="AE758" s="126"/>
      <c r="AF758" s="126"/>
      <c r="AG758" s="126"/>
      <c r="AH758" s="125"/>
      <c r="AI758" s="125"/>
      <c r="AJ758" s="125"/>
      <c r="AK758" s="125"/>
      <c r="AL758" s="125"/>
      <c r="AM758" s="125"/>
      <c r="AN758" s="125"/>
      <c r="AO758" s="66"/>
      <c r="AP758" s="125"/>
      <c r="AQ758" s="125"/>
      <c r="AR758" s="125"/>
      <c r="AS758" s="125"/>
      <c r="AT758" s="125"/>
      <c r="AU758" s="125"/>
      <c r="AV758" s="125"/>
      <c r="AW758" s="126"/>
      <c r="AX758" s="126"/>
      <c r="AY758" s="126"/>
      <c r="AZ758" s="125"/>
      <c r="BA758" s="125"/>
      <c r="BB758" s="65"/>
      <c r="BC758" s="65"/>
      <c r="BD758" s="128"/>
      <c r="BE758" s="127"/>
      <c r="BF758" s="126"/>
      <c r="BG758" s="126"/>
      <c r="BH758" s="126"/>
      <c r="BI758" s="125"/>
      <c r="BJ758" s="125"/>
      <c r="BK758" s="125"/>
      <c r="BL758" s="125"/>
      <c r="BM758" s="125"/>
      <c r="BN758" s="125"/>
      <c r="BO758" s="129"/>
      <c r="BP758" s="66"/>
      <c r="BQ758" s="129"/>
      <c r="BR758" s="125"/>
      <c r="BS758" s="125"/>
      <c r="BT758" s="125"/>
      <c r="BU758" s="125"/>
      <c r="BV758" s="125"/>
      <c r="BW758" s="125"/>
      <c r="BX758" s="126"/>
      <c r="BY758" s="126"/>
      <c r="BZ758" s="126"/>
      <c r="CA758" s="125"/>
      <c r="CB758" s="125"/>
    </row>
    <row r="759" spans="1:80" x14ac:dyDescent="0.3">
      <c r="A759" s="65"/>
      <c r="B759" s="70"/>
      <c r="C759" s="70"/>
      <c r="D759" s="71"/>
      <c r="E759" s="71"/>
      <c r="F759" s="71"/>
      <c r="G759" s="70"/>
      <c r="H759" s="70"/>
      <c r="I759" s="70"/>
      <c r="J759" s="70"/>
      <c r="K759" s="70"/>
      <c r="L759" s="70"/>
      <c r="M759" s="70"/>
      <c r="N759" s="194"/>
      <c r="O759" s="80"/>
      <c r="P759" s="75"/>
      <c r="Q759" s="75"/>
      <c r="R759" s="75"/>
      <c r="S759" s="75"/>
      <c r="T759" s="75"/>
      <c r="U759" s="75"/>
      <c r="V759" s="74"/>
      <c r="W759" s="74"/>
      <c r="X759" s="74"/>
      <c r="Y759" s="73"/>
      <c r="Z759" s="72"/>
      <c r="AA759" s="65"/>
      <c r="AB759" s="65"/>
      <c r="AC759" s="128"/>
      <c r="AD759" s="127"/>
      <c r="AE759" s="126"/>
      <c r="AF759" s="126"/>
      <c r="AG759" s="126"/>
      <c r="AH759" s="125"/>
      <c r="AI759" s="125"/>
      <c r="AJ759" s="125"/>
      <c r="AK759" s="125"/>
      <c r="AL759" s="125"/>
      <c r="AM759" s="125"/>
      <c r="AN759" s="125"/>
      <c r="AO759" s="66"/>
      <c r="AP759" s="125"/>
      <c r="AQ759" s="125"/>
      <c r="AR759" s="125"/>
      <c r="AS759" s="125"/>
      <c r="AT759" s="125"/>
      <c r="AU759" s="125"/>
      <c r="AV759" s="125"/>
      <c r="AW759" s="126"/>
      <c r="AX759" s="126"/>
      <c r="AY759" s="126"/>
      <c r="AZ759" s="125"/>
      <c r="BA759" s="125"/>
      <c r="BB759" s="65"/>
      <c r="BC759" s="65"/>
      <c r="BD759" s="128"/>
      <c r="BE759" s="127"/>
      <c r="BF759" s="126"/>
      <c r="BG759" s="126"/>
      <c r="BH759" s="126"/>
      <c r="BI759" s="125"/>
      <c r="BJ759" s="125"/>
      <c r="BK759" s="125"/>
      <c r="BL759" s="125"/>
      <c r="BM759" s="125"/>
      <c r="BN759" s="125"/>
      <c r="BO759" s="129"/>
      <c r="BP759" s="66"/>
      <c r="BQ759" s="129"/>
      <c r="BR759" s="125"/>
      <c r="BS759" s="125"/>
      <c r="BT759" s="125"/>
      <c r="BU759" s="125"/>
      <c r="BV759" s="125"/>
      <c r="BW759" s="125"/>
      <c r="BX759" s="126"/>
      <c r="BY759" s="126"/>
      <c r="BZ759" s="126"/>
      <c r="CA759" s="125"/>
      <c r="CB759" s="125"/>
    </row>
    <row r="760" spans="1:80" x14ac:dyDescent="0.3">
      <c r="A760" s="65"/>
      <c r="B760" s="70"/>
      <c r="C760" s="70"/>
      <c r="D760" s="71"/>
      <c r="E760" s="71"/>
      <c r="F760" s="71"/>
      <c r="G760" s="70"/>
      <c r="H760" s="70"/>
      <c r="I760" s="70"/>
      <c r="J760" s="70"/>
      <c r="K760" s="70"/>
      <c r="L760" s="70"/>
      <c r="M760" s="70"/>
      <c r="N760" s="194"/>
      <c r="O760" s="80"/>
      <c r="P760" s="75"/>
      <c r="Q760" s="75"/>
      <c r="R760" s="75"/>
      <c r="S760" s="75"/>
      <c r="T760" s="75"/>
      <c r="U760" s="75"/>
      <c r="V760" s="74"/>
      <c r="W760" s="74"/>
      <c r="X760" s="74"/>
      <c r="Y760" s="73"/>
      <c r="Z760" s="72"/>
      <c r="AA760" s="65"/>
      <c r="AB760" s="65"/>
      <c r="AC760" s="128"/>
      <c r="AD760" s="127"/>
      <c r="AE760" s="126"/>
      <c r="AF760" s="126"/>
      <c r="AG760" s="126"/>
      <c r="AH760" s="125"/>
      <c r="AI760" s="125"/>
      <c r="AJ760" s="125"/>
      <c r="AK760" s="125"/>
      <c r="AL760" s="125"/>
      <c r="AM760" s="125"/>
      <c r="AN760" s="125"/>
      <c r="AO760" s="66"/>
      <c r="AP760" s="125"/>
      <c r="AQ760" s="125"/>
      <c r="AR760" s="125"/>
      <c r="AS760" s="125"/>
      <c r="AT760" s="125"/>
      <c r="AU760" s="125"/>
      <c r="AV760" s="125"/>
      <c r="AW760" s="126"/>
      <c r="AX760" s="126"/>
      <c r="AY760" s="126"/>
      <c r="AZ760" s="125"/>
      <c r="BA760" s="125"/>
      <c r="BB760" s="65"/>
      <c r="BC760" s="65"/>
      <c r="BD760" s="128"/>
      <c r="BE760" s="127"/>
      <c r="BF760" s="126"/>
      <c r="BG760" s="126"/>
      <c r="BH760" s="126"/>
      <c r="BI760" s="125"/>
      <c r="BJ760" s="125"/>
      <c r="BK760" s="125"/>
      <c r="BL760" s="125"/>
      <c r="BM760" s="125"/>
      <c r="BN760" s="125"/>
      <c r="BO760" s="129"/>
      <c r="BP760" s="66"/>
      <c r="BQ760" s="129"/>
      <c r="BR760" s="125"/>
      <c r="BS760" s="125"/>
      <c r="BT760" s="125"/>
      <c r="BU760" s="125"/>
      <c r="BV760" s="125"/>
      <c r="BW760" s="125"/>
      <c r="BX760" s="126"/>
      <c r="BY760" s="126"/>
      <c r="BZ760" s="126"/>
      <c r="CA760" s="125"/>
      <c r="CB760" s="125"/>
    </row>
    <row r="761" spans="1:80" x14ac:dyDescent="0.3">
      <c r="A761" s="65"/>
      <c r="B761" s="70"/>
      <c r="C761" s="70"/>
      <c r="D761" s="71"/>
      <c r="E761" s="71"/>
      <c r="F761" s="71"/>
      <c r="G761" s="70"/>
      <c r="H761" s="70"/>
      <c r="I761" s="70"/>
      <c r="J761" s="70"/>
      <c r="K761" s="70"/>
      <c r="L761" s="70"/>
      <c r="M761" s="70"/>
      <c r="N761" s="195"/>
      <c r="O761" s="70"/>
      <c r="P761" s="70"/>
      <c r="Q761" s="70"/>
      <c r="R761" s="70"/>
      <c r="S761" s="70"/>
      <c r="T761" s="70"/>
      <c r="U761" s="70"/>
      <c r="V761" s="71"/>
      <c r="W761" s="71"/>
      <c r="X761" s="71"/>
      <c r="Y761" s="70"/>
      <c r="Z761" s="70"/>
      <c r="AA761" s="65"/>
      <c r="AB761" s="65"/>
      <c r="AC761" s="128"/>
      <c r="AD761" s="127"/>
      <c r="AE761" s="126"/>
      <c r="AF761" s="126"/>
      <c r="AG761" s="126"/>
      <c r="AH761" s="125"/>
      <c r="AI761" s="125"/>
      <c r="AJ761" s="125"/>
      <c r="AK761" s="125"/>
      <c r="AL761" s="125"/>
      <c r="AM761" s="125"/>
      <c r="AN761" s="125"/>
      <c r="AO761" s="66"/>
      <c r="AP761" s="125"/>
      <c r="AQ761" s="125"/>
      <c r="AR761" s="125"/>
      <c r="AS761" s="125"/>
      <c r="AT761" s="125"/>
      <c r="AU761" s="125"/>
      <c r="AV761" s="125"/>
      <c r="AW761" s="126"/>
      <c r="AX761" s="126"/>
      <c r="AY761" s="126"/>
      <c r="AZ761" s="125"/>
      <c r="BA761" s="125"/>
      <c r="BB761" s="65"/>
      <c r="BC761" s="65"/>
      <c r="BD761" s="128"/>
      <c r="BE761" s="127"/>
      <c r="BF761" s="126"/>
      <c r="BG761" s="126"/>
      <c r="BH761" s="126"/>
      <c r="BI761" s="125"/>
      <c r="BJ761" s="125"/>
      <c r="BK761" s="125"/>
      <c r="BL761" s="125"/>
      <c r="BM761" s="125"/>
      <c r="BN761" s="125"/>
      <c r="BO761" s="129"/>
      <c r="BP761" s="66"/>
      <c r="BQ761" s="129"/>
      <c r="BR761" s="125"/>
      <c r="BS761" s="125"/>
      <c r="BT761" s="125"/>
      <c r="BU761" s="125"/>
      <c r="BV761" s="125"/>
      <c r="BW761" s="125"/>
      <c r="BX761" s="126"/>
      <c r="BY761" s="126"/>
      <c r="BZ761" s="126"/>
      <c r="CA761" s="125"/>
      <c r="CB761" s="125"/>
    </row>
    <row r="762" spans="1:80" x14ac:dyDescent="0.3">
      <c r="A762" s="65"/>
      <c r="B762" s="72"/>
      <c r="C762" s="73"/>
      <c r="D762" s="74"/>
      <c r="E762" s="74"/>
      <c r="F762" s="74"/>
      <c r="G762" s="75"/>
      <c r="H762" s="75"/>
      <c r="I762" s="75"/>
      <c r="J762" s="75"/>
      <c r="K762" s="75"/>
      <c r="L762" s="75"/>
      <c r="M762" s="80"/>
      <c r="N762" s="194"/>
      <c r="O762" s="70"/>
      <c r="P762" s="70"/>
      <c r="Q762" s="70"/>
      <c r="R762" s="70"/>
      <c r="S762" s="70"/>
      <c r="T762" s="70"/>
      <c r="U762" s="70"/>
      <c r="V762" s="71"/>
      <c r="W762" s="71"/>
      <c r="X762" s="71"/>
      <c r="Y762" s="70"/>
      <c r="Z762" s="70"/>
      <c r="AA762" s="65"/>
      <c r="AB762" s="65"/>
      <c r="AC762" s="128"/>
      <c r="AD762" s="127"/>
      <c r="AE762" s="126"/>
      <c r="AF762" s="126"/>
      <c r="AG762" s="126"/>
      <c r="AH762" s="125"/>
      <c r="AI762" s="125"/>
      <c r="AJ762" s="125"/>
      <c r="AK762" s="125"/>
      <c r="AL762" s="125"/>
      <c r="AM762" s="125"/>
      <c r="AN762" s="125"/>
      <c r="AO762" s="66"/>
      <c r="AP762" s="125"/>
      <c r="AQ762" s="125"/>
      <c r="AR762" s="125"/>
      <c r="AS762" s="125"/>
      <c r="AT762" s="125"/>
      <c r="AU762" s="125"/>
      <c r="AV762" s="125"/>
      <c r="AW762" s="126"/>
      <c r="AX762" s="126"/>
      <c r="AY762" s="126"/>
      <c r="AZ762" s="125"/>
      <c r="BA762" s="125"/>
      <c r="BB762" s="65"/>
      <c r="BC762" s="65"/>
      <c r="BD762" s="128"/>
      <c r="BE762" s="127"/>
      <c r="BF762" s="126"/>
      <c r="BG762" s="126"/>
      <c r="BH762" s="126"/>
      <c r="BI762" s="125"/>
      <c r="BJ762" s="125"/>
      <c r="BK762" s="125"/>
      <c r="BL762" s="125"/>
      <c r="BM762" s="125"/>
      <c r="BN762" s="125"/>
      <c r="BO762" s="129"/>
      <c r="BP762" s="66"/>
      <c r="BQ762" s="129"/>
      <c r="BR762" s="125"/>
      <c r="BS762" s="125"/>
      <c r="BT762" s="125"/>
      <c r="BU762" s="125"/>
      <c r="BV762" s="125"/>
      <c r="BW762" s="125"/>
      <c r="BX762" s="126"/>
      <c r="BY762" s="126"/>
      <c r="BZ762" s="126"/>
      <c r="CA762" s="125"/>
      <c r="CB762" s="125"/>
    </row>
    <row r="763" spans="1:80" x14ac:dyDescent="0.3">
      <c r="A763" s="65"/>
      <c r="B763" s="72"/>
      <c r="C763" s="73"/>
      <c r="D763" s="74"/>
      <c r="E763" s="74"/>
      <c r="F763" s="74"/>
      <c r="G763" s="75"/>
      <c r="H763" s="75"/>
      <c r="I763" s="75"/>
      <c r="J763" s="75"/>
      <c r="K763" s="75"/>
      <c r="L763" s="75"/>
      <c r="M763" s="80"/>
      <c r="N763" s="194"/>
      <c r="O763" s="70"/>
      <c r="P763" s="70"/>
      <c r="Q763" s="70"/>
      <c r="R763" s="70"/>
      <c r="S763" s="70"/>
      <c r="T763" s="70"/>
      <c r="U763" s="70"/>
      <c r="V763" s="71"/>
      <c r="W763" s="71"/>
      <c r="X763" s="71"/>
      <c r="Y763" s="70"/>
      <c r="Z763" s="70"/>
      <c r="AA763" s="65"/>
      <c r="AB763" s="65"/>
      <c r="AC763" s="128"/>
      <c r="AD763" s="127"/>
      <c r="AE763" s="126"/>
      <c r="AF763" s="126"/>
      <c r="AG763" s="126"/>
      <c r="AH763" s="125"/>
      <c r="AI763" s="125"/>
      <c r="AJ763" s="125"/>
      <c r="AK763" s="125"/>
      <c r="AL763" s="125"/>
      <c r="AM763" s="125"/>
      <c r="AN763" s="125"/>
      <c r="AO763" s="66"/>
      <c r="AP763" s="125"/>
      <c r="AQ763" s="125"/>
      <c r="AR763" s="125"/>
      <c r="AS763" s="125"/>
      <c r="AT763" s="125"/>
      <c r="AU763" s="125"/>
      <c r="AV763" s="125"/>
      <c r="AW763" s="126"/>
      <c r="AX763" s="126"/>
      <c r="AY763" s="126"/>
      <c r="AZ763" s="125"/>
      <c r="BA763" s="125"/>
      <c r="BB763" s="65"/>
      <c r="BC763" s="65"/>
      <c r="BD763" s="128"/>
      <c r="BE763" s="127"/>
      <c r="BF763" s="126"/>
      <c r="BG763" s="126"/>
      <c r="BH763" s="126"/>
      <c r="BI763" s="125"/>
      <c r="BJ763" s="125"/>
      <c r="BK763" s="125"/>
      <c r="BL763" s="125"/>
      <c r="BM763" s="125"/>
      <c r="BN763" s="125"/>
      <c r="BO763" s="129"/>
      <c r="BP763" s="66"/>
      <c r="BQ763" s="129"/>
      <c r="BR763" s="125"/>
      <c r="BS763" s="125"/>
      <c r="BT763" s="125"/>
      <c r="BU763" s="125"/>
      <c r="BV763" s="125"/>
      <c r="BW763" s="125"/>
      <c r="BX763" s="126"/>
      <c r="BY763" s="126"/>
      <c r="BZ763" s="126"/>
      <c r="CA763" s="125"/>
      <c r="CB763" s="125"/>
    </row>
    <row r="764" spans="1:80" x14ac:dyDescent="0.3">
      <c r="A764" s="65"/>
      <c r="B764" s="72"/>
      <c r="C764" s="73"/>
      <c r="D764" s="74"/>
      <c r="E764" s="74"/>
      <c r="F764" s="74"/>
      <c r="G764" s="75"/>
      <c r="H764" s="75"/>
      <c r="I764" s="75"/>
      <c r="J764" s="75"/>
      <c r="K764" s="75"/>
      <c r="L764" s="75"/>
      <c r="M764" s="80"/>
      <c r="N764" s="194"/>
      <c r="O764" s="70"/>
      <c r="P764" s="70"/>
      <c r="Q764" s="70"/>
      <c r="R764" s="70"/>
      <c r="S764" s="70"/>
      <c r="T764" s="70"/>
      <c r="U764" s="70"/>
      <c r="V764" s="71"/>
      <c r="W764" s="71"/>
      <c r="X764" s="71"/>
      <c r="Y764" s="70"/>
      <c r="Z764" s="70"/>
      <c r="AA764" s="65"/>
      <c r="AB764" s="65"/>
      <c r="AC764" s="128"/>
      <c r="AD764" s="127"/>
      <c r="AE764" s="126"/>
      <c r="AF764" s="126"/>
      <c r="AG764" s="126"/>
      <c r="AH764" s="125"/>
      <c r="AI764" s="125"/>
      <c r="AJ764" s="125"/>
      <c r="AK764" s="125"/>
      <c r="AL764" s="125"/>
      <c r="AM764" s="125"/>
      <c r="AN764" s="125"/>
      <c r="AO764" s="66"/>
      <c r="AP764" s="125"/>
      <c r="AQ764" s="125"/>
      <c r="AR764" s="125"/>
      <c r="AS764" s="125"/>
      <c r="AT764" s="125"/>
      <c r="AU764" s="125"/>
      <c r="AV764" s="125"/>
      <c r="AW764" s="126"/>
      <c r="AX764" s="126"/>
      <c r="AY764" s="126"/>
      <c r="AZ764" s="125"/>
      <c r="BA764" s="125"/>
      <c r="BB764" s="65"/>
      <c r="BC764" s="65"/>
      <c r="BD764" s="128"/>
      <c r="BE764" s="127"/>
      <c r="BF764" s="126"/>
      <c r="BG764" s="126"/>
      <c r="BH764" s="126"/>
      <c r="BI764" s="125"/>
      <c r="BJ764" s="125"/>
      <c r="BK764" s="125"/>
      <c r="BL764" s="125"/>
      <c r="BM764" s="125"/>
      <c r="BN764" s="125"/>
      <c r="BO764" s="129"/>
      <c r="BP764" s="66"/>
      <c r="BQ764" s="129"/>
      <c r="BR764" s="125"/>
      <c r="BS764" s="125"/>
      <c r="BT764" s="125"/>
      <c r="BU764" s="125"/>
      <c r="BV764" s="125"/>
      <c r="BW764" s="125"/>
      <c r="BX764" s="126"/>
      <c r="BY764" s="126"/>
      <c r="BZ764" s="126"/>
      <c r="CA764" s="125"/>
      <c r="CB764" s="125"/>
    </row>
    <row r="765" spans="1:80" x14ac:dyDescent="0.3">
      <c r="A765" s="65"/>
      <c r="B765" s="72"/>
      <c r="C765" s="73"/>
      <c r="D765" s="74"/>
      <c r="E765" s="74"/>
      <c r="F765" s="74"/>
      <c r="G765" s="75"/>
      <c r="H765" s="75"/>
      <c r="I765" s="75"/>
      <c r="J765" s="75"/>
      <c r="K765" s="75"/>
      <c r="L765" s="75"/>
      <c r="M765" s="80"/>
      <c r="N765" s="194"/>
      <c r="O765" s="70"/>
      <c r="P765" s="70"/>
      <c r="Q765" s="70"/>
      <c r="R765" s="70"/>
      <c r="S765" s="70"/>
      <c r="T765" s="70"/>
      <c r="U765" s="70"/>
      <c r="V765" s="71"/>
      <c r="W765" s="71"/>
      <c r="X765" s="71"/>
      <c r="Y765" s="70"/>
      <c r="Z765" s="70"/>
      <c r="AA765" s="65"/>
      <c r="AB765" s="65"/>
      <c r="AC765" s="128"/>
      <c r="AD765" s="127"/>
      <c r="AE765" s="126"/>
      <c r="AF765" s="126"/>
      <c r="AG765" s="126"/>
      <c r="AH765" s="125"/>
      <c r="AI765" s="125"/>
      <c r="AJ765" s="125"/>
      <c r="AK765" s="125"/>
      <c r="AL765" s="125"/>
      <c r="AM765" s="125"/>
      <c r="AN765" s="125"/>
      <c r="AO765" s="66"/>
      <c r="AP765" s="125"/>
      <c r="AQ765" s="125"/>
      <c r="AR765" s="125"/>
      <c r="AS765" s="125"/>
      <c r="AT765" s="125"/>
      <c r="AU765" s="125"/>
      <c r="AV765" s="125"/>
      <c r="AW765" s="126"/>
      <c r="AX765" s="126"/>
      <c r="AY765" s="126"/>
      <c r="AZ765" s="125"/>
      <c r="BA765" s="125"/>
      <c r="BB765" s="65"/>
      <c r="BC765" s="65"/>
      <c r="BD765" s="128"/>
      <c r="BE765" s="127"/>
      <c r="BF765" s="126"/>
      <c r="BG765" s="126"/>
      <c r="BH765" s="126"/>
      <c r="BI765" s="125"/>
      <c r="BJ765" s="125"/>
      <c r="BK765" s="125"/>
      <c r="BL765" s="125"/>
      <c r="BM765" s="125"/>
      <c r="BN765" s="125"/>
      <c r="BO765" s="129"/>
      <c r="BP765" s="66"/>
      <c r="BQ765" s="129"/>
      <c r="BR765" s="125"/>
      <c r="BS765" s="125"/>
      <c r="BT765" s="125"/>
      <c r="BU765" s="125"/>
      <c r="BV765" s="125"/>
      <c r="BW765" s="125"/>
      <c r="BX765" s="126"/>
      <c r="BY765" s="126"/>
      <c r="BZ765" s="126"/>
      <c r="CA765" s="125"/>
      <c r="CB765" s="125"/>
    </row>
    <row r="766" spans="1:80" x14ac:dyDescent="0.3">
      <c r="A766" s="65"/>
      <c r="B766" s="72"/>
      <c r="C766" s="73"/>
      <c r="D766" s="74"/>
      <c r="E766" s="74"/>
      <c r="F766" s="74"/>
      <c r="G766" s="75"/>
      <c r="H766" s="75"/>
      <c r="I766" s="75"/>
      <c r="J766" s="75"/>
      <c r="K766" s="75"/>
      <c r="L766" s="75"/>
      <c r="M766" s="80"/>
      <c r="N766" s="194"/>
      <c r="O766" s="70"/>
      <c r="P766" s="70"/>
      <c r="Q766" s="70"/>
      <c r="R766" s="70"/>
      <c r="S766" s="70"/>
      <c r="T766" s="70"/>
      <c r="U766" s="70"/>
      <c r="V766" s="71"/>
      <c r="W766" s="71"/>
      <c r="X766" s="71"/>
      <c r="Y766" s="70"/>
      <c r="Z766" s="70"/>
      <c r="AA766" s="65"/>
      <c r="AB766" s="65"/>
      <c r="AC766" s="128"/>
      <c r="AD766" s="127"/>
      <c r="AE766" s="126"/>
      <c r="AF766" s="126"/>
      <c r="AG766" s="126"/>
      <c r="AH766" s="125"/>
      <c r="AI766" s="125"/>
      <c r="AJ766" s="125"/>
      <c r="AK766" s="125"/>
      <c r="AL766" s="125"/>
      <c r="AM766" s="125"/>
      <c r="AN766" s="125"/>
      <c r="AO766" s="66"/>
      <c r="AP766" s="125"/>
      <c r="AQ766" s="125"/>
      <c r="AR766" s="125"/>
      <c r="AS766" s="125"/>
      <c r="AT766" s="125"/>
      <c r="AU766" s="125"/>
      <c r="AV766" s="125"/>
      <c r="AW766" s="126"/>
      <c r="AX766" s="126"/>
      <c r="AY766" s="126"/>
      <c r="AZ766" s="125"/>
      <c r="BA766" s="125"/>
      <c r="BB766" s="65"/>
      <c r="BC766" s="65"/>
      <c r="BD766" s="128"/>
      <c r="BE766" s="127"/>
      <c r="BF766" s="126"/>
      <c r="BG766" s="126"/>
      <c r="BH766" s="126"/>
      <c r="BI766" s="125"/>
      <c r="BJ766" s="125"/>
      <c r="BK766" s="125"/>
      <c r="BL766" s="125"/>
      <c r="BM766" s="125"/>
      <c r="BN766" s="125"/>
      <c r="BO766" s="129"/>
      <c r="BP766" s="66"/>
      <c r="BQ766" s="129"/>
      <c r="BR766" s="125"/>
      <c r="BS766" s="125"/>
      <c r="BT766" s="125"/>
      <c r="BU766" s="125"/>
      <c r="BV766" s="125"/>
      <c r="BW766" s="125"/>
      <c r="BX766" s="126"/>
      <c r="BY766" s="126"/>
      <c r="BZ766" s="126"/>
      <c r="CA766" s="125"/>
      <c r="CB766" s="125"/>
    </row>
    <row r="767" spans="1:80" x14ac:dyDescent="0.3">
      <c r="A767" s="65"/>
      <c r="B767" s="72"/>
      <c r="C767" s="73"/>
      <c r="D767" s="74"/>
      <c r="E767" s="74"/>
      <c r="F767" s="74"/>
      <c r="G767" s="75"/>
      <c r="H767" s="75"/>
      <c r="I767" s="75"/>
      <c r="J767" s="75"/>
      <c r="K767" s="75"/>
      <c r="L767" s="75"/>
      <c r="M767" s="80"/>
      <c r="N767" s="194"/>
      <c r="O767" s="70"/>
      <c r="P767" s="70"/>
      <c r="Q767" s="70"/>
      <c r="R767" s="70"/>
      <c r="S767" s="70"/>
      <c r="T767" s="70"/>
      <c r="U767" s="70"/>
      <c r="V767" s="71"/>
      <c r="W767" s="71"/>
      <c r="X767" s="71"/>
      <c r="Y767" s="70"/>
      <c r="Z767" s="70"/>
      <c r="AA767" s="65"/>
      <c r="AB767" s="65"/>
      <c r="AC767" s="128"/>
      <c r="AD767" s="127"/>
      <c r="AE767" s="126"/>
      <c r="AF767" s="126"/>
      <c r="AG767" s="126"/>
      <c r="AH767" s="125"/>
      <c r="AI767" s="125"/>
      <c r="AJ767" s="125"/>
      <c r="AK767" s="125"/>
      <c r="AL767" s="125"/>
      <c r="AM767" s="125"/>
      <c r="AN767" s="125"/>
      <c r="AO767" s="66"/>
      <c r="AP767" s="125"/>
      <c r="AQ767" s="125"/>
      <c r="AR767" s="125"/>
      <c r="AS767" s="125"/>
      <c r="AT767" s="125"/>
      <c r="AU767" s="125"/>
      <c r="AV767" s="125"/>
      <c r="AW767" s="126"/>
      <c r="AX767" s="126"/>
      <c r="AY767" s="126"/>
      <c r="AZ767" s="125"/>
      <c r="BA767" s="125"/>
      <c r="BB767" s="65"/>
      <c r="BC767" s="65"/>
      <c r="BD767" s="128"/>
      <c r="BE767" s="127"/>
      <c r="BF767" s="126"/>
      <c r="BG767" s="126"/>
      <c r="BH767" s="126"/>
      <c r="BI767" s="125"/>
      <c r="BJ767" s="125"/>
      <c r="BK767" s="125"/>
      <c r="BL767" s="125"/>
      <c r="BM767" s="125"/>
      <c r="BN767" s="125"/>
      <c r="BO767" s="129"/>
      <c r="BP767" s="66"/>
      <c r="BQ767" s="129"/>
      <c r="BR767" s="125"/>
      <c r="BS767" s="125"/>
      <c r="BT767" s="125"/>
      <c r="BU767" s="125"/>
      <c r="BV767" s="125"/>
      <c r="BW767" s="125"/>
      <c r="BX767" s="126"/>
      <c r="BY767" s="126"/>
      <c r="BZ767" s="126"/>
      <c r="CA767" s="125"/>
      <c r="CB767" s="125"/>
    </row>
    <row r="768" spans="1:80" x14ac:dyDescent="0.3">
      <c r="A768" s="65"/>
      <c r="B768" s="72"/>
      <c r="C768" s="73"/>
      <c r="D768" s="74"/>
      <c r="E768" s="74"/>
      <c r="F768" s="74"/>
      <c r="G768" s="75"/>
      <c r="H768" s="75"/>
      <c r="I768" s="75"/>
      <c r="J768" s="75"/>
      <c r="K768" s="75"/>
      <c r="L768" s="75"/>
      <c r="M768" s="80"/>
      <c r="N768" s="194"/>
      <c r="O768" s="70"/>
      <c r="P768" s="70"/>
      <c r="Q768" s="70"/>
      <c r="R768" s="70"/>
      <c r="S768" s="70"/>
      <c r="T768" s="70"/>
      <c r="U768" s="70"/>
      <c r="V768" s="71"/>
      <c r="W768" s="71"/>
      <c r="X768" s="71"/>
      <c r="Y768" s="70"/>
      <c r="Z768" s="70"/>
      <c r="AA768" s="65"/>
      <c r="AB768" s="65"/>
      <c r="AC768" s="128"/>
      <c r="AD768" s="127"/>
      <c r="AE768" s="126"/>
      <c r="AF768" s="126"/>
      <c r="AG768" s="126"/>
      <c r="AH768" s="125"/>
      <c r="AI768" s="125"/>
      <c r="AJ768" s="125"/>
      <c r="AK768" s="125"/>
      <c r="AL768" s="125"/>
      <c r="AM768" s="125"/>
      <c r="AN768" s="125"/>
      <c r="AO768" s="66"/>
      <c r="AP768" s="125"/>
      <c r="AQ768" s="125"/>
      <c r="AR768" s="125"/>
      <c r="AS768" s="125"/>
      <c r="AT768" s="125"/>
      <c r="AU768" s="125"/>
      <c r="AV768" s="125"/>
      <c r="AW768" s="126"/>
      <c r="AX768" s="126"/>
      <c r="AY768" s="126"/>
      <c r="AZ768" s="125"/>
      <c r="BA768" s="125"/>
      <c r="BB768" s="65"/>
      <c r="BC768" s="65"/>
      <c r="BD768" s="128"/>
      <c r="BE768" s="127"/>
      <c r="BF768" s="126"/>
      <c r="BG768" s="126"/>
      <c r="BH768" s="126"/>
      <c r="BI768" s="125"/>
      <c r="BJ768" s="125"/>
      <c r="BK768" s="125"/>
      <c r="BL768" s="125"/>
      <c r="BM768" s="125"/>
      <c r="BN768" s="125"/>
      <c r="BO768" s="129"/>
      <c r="BP768" s="66"/>
      <c r="BQ768" s="129"/>
      <c r="BR768" s="125"/>
      <c r="BS768" s="125"/>
      <c r="BT768" s="125"/>
      <c r="BU768" s="125"/>
      <c r="BV768" s="125"/>
      <c r="BW768" s="125"/>
      <c r="BX768" s="126"/>
      <c r="BY768" s="126"/>
      <c r="BZ768" s="126"/>
      <c r="CA768" s="125"/>
      <c r="CB768" s="125"/>
    </row>
    <row r="769" spans="1:80" x14ac:dyDescent="0.3">
      <c r="A769" s="65"/>
      <c r="B769" s="72"/>
      <c r="C769" s="73"/>
      <c r="D769" s="74"/>
      <c r="E769" s="74"/>
      <c r="F769" s="74"/>
      <c r="G769" s="75"/>
      <c r="H769" s="75"/>
      <c r="I769" s="75"/>
      <c r="J769" s="75"/>
      <c r="K769" s="75"/>
      <c r="L769" s="75"/>
      <c r="M769" s="80"/>
      <c r="N769" s="194"/>
      <c r="O769" s="70"/>
      <c r="P769" s="70"/>
      <c r="Q769" s="70"/>
      <c r="R769" s="70"/>
      <c r="S769" s="70"/>
      <c r="T769" s="70"/>
      <c r="U769" s="70"/>
      <c r="V769" s="71"/>
      <c r="W769" s="71"/>
      <c r="X769" s="71"/>
      <c r="Y769" s="70"/>
      <c r="Z769" s="70"/>
      <c r="AA769" s="65"/>
      <c r="AB769" s="65"/>
      <c r="AC769" s="128"/>
      <c r="AD769" s="127"/>
      <c r="AE769" s="126"/>
      <c r="AF769" s="126"/>
      <c r="AG769" s="126"/>
      <c r="AH769" s="125"/>
      <c r="AI769" s="125"/>
      <c r="AJ769" s="125"/>
      <c r="AK769" s="125"/>
      <c r="AL769" s="125"/>
      <c r="AM769" s="125"/>
      <c r="AN769" s="125"/>
      <c r="AO769" s="66"/>
      <c r="AP769" s="125"/>
      <c r="AQ769" s="125"/>
      <c r="AR769" s="125"/>
      <c r="AS769" s="125"/>
      <c r="AT769" s="125"/>
      <c r="AU769" s="125"/>
      <c r="AV769" s="125"/>
      <c r="AW769" s="126"/>
      <c r="AX769" s="126"/>
      <c r="AY769" s="126"/>
      <c r="AZ769" s="125"/>
      <c r="BA769" s="125"/>
      <c r="BB769" s="65"/>
      <c r="BC769" s="65"/>
      <c r="BD769" s="128"/>
      <c r="BE769" s="127"/>
      <c r="BF769" s="126"/>
      <c r="BG769" s="126"/>
      <c r="BH769" s="126"/>
      <c r="BI769" s="125"/>
      <c r="BJ769" s="125"/>
      <c r="BK769" s="125"/>
      <c r="BL769" s="125"/>
      <c r="BM769" s="125"/>
      <c r="BN769" s="125"/>
      <c r="BO769" s="129"/>
      <c r="BP769" s="66"/>
      <c r="BQ769" s="129"/>
      <c r="BR769" s="125"/>
      <c r="BS769" s="125"/>
      <c r="BT769" s="125"/>
      <c r="BU769" s="125"/>
      <c r="BV769" s="125"/>
      <c r="BW769" s="125"/>
      <c r="BX769" s="126"/>
      <c r="BY769" s="126"/>
      <c r="BZ769" s="126"/>
      <c r="CA769" s="125"/>
      <c r="CB769" s="125"/>
    </row>
    <row r="770" spans="1:80" x14ac:dyDescent="0.3">
      <c r="A770" s="65"/>
      <c r="B770" s="72"/>
      <c r="C770" s="73"/>
      <c r="D770" s="74"/>
      <c r="E770" s="74"/>
      <c r="F770" s="74"/>
      <c r="G770" s="75"/>
      <c r="H770" s="75"/>
      <c r="I770" s="75"/>
      <c r="J770" s="75"/>
      <c r="K770" s="75"/>
      <c r="L770" s="75"/>
      <c r="M770" s="80"/>
      <c r="N770" s="194"/>
      <c r="O770" s="70"/>
      <c r="P770" s="70"/>
      <c r="Q770" s="70"/>
      <c r="R770" s="70"/>
      <c r="S770" s="70"/>
      <c r="T770" s="70"/>
      <c r="U770" s="70"/>
      <c r="V770" s="71"/>
      <c r="W770" s="71"/>
      <c r="X770" s="71"/>
      <c r="Y770" s="70"/>
      <c r="Z770" s="70"/>
      <c r="AA770" s="65"/>
      <c r="AB770" s="65"/>
      <c r="AC770" s="128"/>
      <c r="AD770" s="127"/>
      <c r="AE770" s="126"/>
      <c r="AF770" s="126"/>
      <c r="AG770" s="126"/>
      <c r="AH770" s="125"/>
      <c r="AI770" s="125"/>
      <c r="AJ770" s="125"/>
      <c r="AK770" s="125"/>
      <c r="AL770" s="125"/>
      <c r="AM770" s="125"/>
      <c r="AN770" s="125"/>
      <c r="AO770" s="66"/>
      <c r="AP770" s="125"/>
      <c r="AQ770" s="125"/>
      <c r="AR770" s="125"/>
      <c r="AS770" s="125"/>
      <c r="AT770" s="125"/>
      <c r="AU770" s="125"/>
      <c r="AV770" s="125"/>
      <c r="AW770" s="126"/>
      <c r="AX770" s="126"/>
      <c r="AY770" s="126"/>
      <c r="AZ770" s="125"/>
      <c r="BA770" s="125"/>
      <c r="BB770" s="65"/>
      <c r="BC770" s="65"/>
      <c r="BD770" s="128"/>
      <c r="BE770" s="127"/>
      <c r="BF770" s="126"/>
      <c r="BG770" s="126"/>
      <c r="BH770" s="126"/>
      <c r="BI770" s="125"/>
      <c r="BJ770" s="125"/>
      <c r="BK770" s="125"/>
      <c r="BL770" s="125"/>
      <c r="BM770" s="125"/>
      <c r="BN770" s="125"/>
      <c r="BO770" s="129"/>
      <c r="BP770" s="66"/>
      <c r="BQ770" s="129"/>
      <c r="BR770" s="125"/>
      <c r="BS770" s="125"/>
      <c r="BT770" s="125"/>
      <c r="BU770" s="125"/>
      <c r="BV770" s="125"/>
      <c r="BW770" s="125"/>
      <c r="BX770" s="126"/>
      <c r="BY770" s="126"/>
      <c r="BZ770" s="126"/>
      <c r="CA770" s="125"/>
      <c r="CB770" s="125"/>
    </row>
    <row r="771" spans="1:80" x14ac:dyDescent="0.3">
      <c r="A771" s="65"/>
      <c r="B771" s="72"/>
      <c r="C771" s="73"/>
      <c r="D771" s="74"/>
      <c r="E771" s="74"/>
      <c r="F771" s="74"/>
      <c r="G771" s="75"/>
      <c r="H771" s="75"/>
      <c r="I771" s="75"/>
      <c r="J771" s="75"/>
      <c r="K771" s="75"/>
      <c r="L771" s="75"/>
      <c r="M771" s="80"/>
      <c r="N771" s="194"/>
      <c r="O771" s="70"/>
      <c r="P771" s="70"/>
      <c r="Q771" s="70"/>
      <c r="R771" s="70"/>
      <c r="S771" s="70"/>
      <c r="T771" s="70"/>
      <c r="U771" s="70"/>
      <c r="V771" s="71"/>
      <c r="W771" s="71"/>
      <c r="X771" s="71"/>
      <c r="Y771" s="70"/>
      <c r="Z771" s="70"/>
      <c r="AA771" s="65"/>
      <c r="AB771" s="65"/>
      <c r="AC771" s="128"/>
      <c r="AD771" s="127"/>
      <c r="AE771" s="126"/>
      <c r="AF771" s="126"/>
      <c r="AG771" s="126"/>
      <c r="AH771" s="125"/>
      <c r="AI771" s="125"/>
      <c r="AJ771" s="125"/>
      <c r="AK771" s="125"/>
      <c r="AL771" s="125"/>
      <c r="AM771" s="125"/>
      <c r="AN771" s="125"/>
      <c r="AO771" s="66"/>
      <c r="AP771" s="125"/>
      <c r="AQ771" s="125"/>
      <c r="AR771" s="125"/>
      <c r="AS771" s="125"/>
      <c r="AT771" s="125"/>
      <c r="AU771" s="125"/>
      <c r="AV771" s="125"/>
      <c r="AW771" s="126"/>
      <c r="AX771" s="126"/>
      <c r="AY771" s="126"/>
      <c r="AZ771" s="125"/>
      <c r="BA771" s="125"/>
      <c r="BB771" s="65"/>
      <c r="BC771" s="65"/>
      <c r="BD771" s="128"/>
      <c r="BE771" s="127"/>
      <c r="BF771" s="126"/>
      <c r="BG771" s="126"/>
      <c r="BH771" s="126"/>
      <c r="BI771" s="125"/>
      <c r="BJ771" s="125"/>
      <c r="BK771" s="125"/>
      <c r="BL771" s="125"/>
      <c r="BM771" s="125"/>
      <c r="BN771" s="125"/>
      <c r="BO771" s="129"/>
      <c r="BP771" s="66"/>
      <c r="BQ771" s="129"/>
      <c r="BR771" s="125"/>
      <c r="BS771" s="125"/>
      <c r="BT771" s="125"/>
      <c r="BU771" s="125"/>
      <c r="BV771" s="125"/>
      <c r="BW771" s="125"/>
      <c r="BX771" s="126"/>
      <c r="BY771" s="126"/>
      <c r="BZ771" s="126"/>
      <c r="CA771" s="125"/>
      <c r="CB771" s="125"/>
    </row>
    <row r="772" spans="1:80" x14ac:dyDescent="0.3">
      <c r="A772" s="65"/>
      <c r="B772" s="72"/>
      <c r="C772" s="73"/>
      <c r="D772" s="74"/>
      <c r="E772" s="74"/>
      <c r="F772" s="74"/>
      <c r="G772" s="75"/>
      <c r="H772" s="75"/>
      <c r="I772" s="75"/>
      <c r="J772" s="75"/>
      <c r="K772" s="75"/>
      <c r="L772" s="75"/>
      <c r="M772" s="80"/>
      <c r="N772" s="194"/>
      <c r="O772" s="70"/>
      <c r="P772" s="70"/>
      <c r="Q772" s="70"/>
      <c r="R772" s="70"/>
      <c r="S772" s="70"/>
      <c r="T772" s="70"/>
      <c r="U772" s="70"/>
      <c r="V772" s="71"/>
      <c r="W772" s="71"/>
      <c r="X772" s="71"/>
      <c r="Y772" s="70"/>
      <c r="Z772" s="70"/>
      <c r="AA772" s="65"/>
      <c r="AB772" s="65"/>
      <c r="AC772" s="128"/>
      <c r="AD772" s="127"/>
      <c r="AE772" s="126"/>
      <c r="AF772" s="126"/>
      <c r="AG772" s="126"/>
      <c r="AH772" s="125"/>
      <c r="AI772" s="125"/>
      <c r="AJ772" s="125"/>
      <c r="AK772" s="125"/>
      <c r="AL772" s="125"/>
      <c r="AM772" s="125"/>
      <c r="AN772" s="125"/>
      <c r="AO772" s="66"/>
      <c r="AP772" s="125"/>
      <c r="AQ772" s="125"/>
      <c r="AR772" s="125"/>
      <c r="AS772" s="125"/>
      <c r="AT772" s="125"/>
      <c r="AU772" s="125"/>
      <c r="AV772" s="125"/>
      <c r="AW772" s="126"/>
      <c r="AX772" s="126"/>
      <c r="AY772" s="126"/>
      <c r="AZ772" s="125"/>
      <c r="BA772" s="125"/>
      <c r="BB772" s="65"/>
      <c r="BC772" s="65"/>
      <c r="BD772" s="128"/>
      <c r="BE772" s="127"/>
      <c r="BF772" s="126"/>
      <c r="BG772" s="126"/>
      <c r="BH772" s="126"/>
      <c r="BI772" s="125"/>
      <c r="BJ772" s="125"/>
      <c r="BK772" s="125"/>
      <c r="BL772" s="125"/>
      <c r="BM772" s="125"/>
      <c r="BN772" s="125"/>
      <c r="BO772" s="129"/>
      <c r="BP772" s="66"/>
      <c r="BQ772" s="129"/>
      <c r="BR772" s="125"/>
      <c r="BS772" s="125"/>
      <c r="BT772" s="125"/>
      <c r="BU772" s="125"/>
      <c r="BV772" s="125"/>
      <c r="BW772" s="125"/>
      <c r="BX772" s="126"/>
      <c r="BY772" s="126"/>
      <c r="BZ772" s="126"/>
      <c r="CA772" s="125"/>
      <c r="CB772" s="125"/>
    </row>
    <row r="773" spans="1:80" x14ac:dyDescent="0.3">
      <c r="A773" s="65"/>
      <c r="B773" s="72"/>
      <c r="C773" s="73"/>
      <c r="D773" s="74"/>
      <c r="E773" s="74"/>
      <c r="F773" s="74"/>
      <c r="G773" s="75"/>
      <c r="H773" s="75"/>
      <c r="I773" s="75"/>
      <c r="J773" s="75"/>
      <c r="K773" s="75"/>
      <c r="L773" s="75"/>
      <c r="M773" s="80"/>
      <c r="N773" s="194"/>
      <c r="O773" s="70"/>
      <c r="P773" s="70"/>
      <c r="Q773" s="70"/>
      <c r="R773" s="70"/>
      <c r="S773" s="70"/>
      <c r="T773" s="70"/>
      <c r="U773" s="70"/>
      <c r="V773" s="71"/>
      <c r="W773" s="71"/>
      <c r="X773" s="71"/>
      <c r="Y773" s="70"/>
      <c r="Z773" s="70"/>
      <c r="AA773" s="65"/>
      <c r="AB773" s="65"/>
      <c r="AC773" s="65"/>
      <c r="AD773" s="65"/>
      <c r="AE773" s="65"/>
      <c r="AF773" s="65"/>
      <c r="AG773" s="65"/>
      <c r="AH773" s="65"/>
      <c r="AI773" s="65"/>
      <c r="AJ773" s="65"/>
      <c r="AK773" s="65"/>
      <c r="AL773" s="65"/>
      <c r="AM773" s="65"/>
      <c r="AN773" s="125"/>
      <c r="AO773" s="66"/>
      <c r="AP773" s="125"/>
      <c r="AQ773" s="65"/>
      <c r="AR773" s="65"/>
      <c r="AS773" s="65"/>
      <c r="AT773" s="65"/>
      <c r="AU773" s="65"/>
      <c r="AV773" s="65"/>
      <c r="AW773" s="65"/>
      <c r="AX773" s="65"/>
      <c r="AY773" s="65"/>
      <c r="AZ773" s="65"/>
      <c r="BA773" s="65"/>
      <c r="BB773" s="65"/>
      <c r="BC773" s="65"/>
      <c r="BD773" s="65"/>
      <c r="BE773" s="65"/>
      <c r="BF773" s="65"/>
      <c r="BG773" s="65"/>
      <c r="BH773" s="65"/>
      <c r="BI773" s="65"/>
      <c r="BJ773" s="65"/>
      <c r="BK773" s="65"/>
      <c r="BL773" s="65"/>
      <c r="BM773" s="65"/>
      <c r="BN773" s="65"/>
      <c r="BO773" s="65"/>
      <c r="BP773" s="66"/>
      <c r="BQ773" s="65"/>
      <c r="BR773" s="65"/>
      <c r="BS773" s="65"/>
      <c r="BT773" s="65"/>
      <c r="BU773" s="65"/>
      <c r="BV773" s="65"/>
      <c r="BW773" s="65"/>
      <c r="BX773" s="65"/>
      <c r="BY773" s="65"/>
      <c r="BZ773" s="65"/>
      <c r="CA773" s="65"/>
      <c r="CB773" s="65"/>
    </row>
    <row r="774" spans="1:80" x14ac:dyDescent="0.3">
      <c r="A774" s="65"/>
      <c r="B774" s="72"/>
      <c r="C774" s="73"/>
      <c r="D774" s="74"/>
      <c r="E774" s="74"/>
      <c r="F774" s="74"/>
      <c r="G774" s="75"/>
      <c r="H774" s="75"/>
      <c r="I774" s="75"/>
      <c r="J774" s="75"/>
      <c r="K774" s="75"/>
      <c r="L774" s="75"/>
      <c r="M774" s="80"/>
      <c r="N774" s="194"/>
      <c r="O774" s="70"/>
      <c r="P774" s="70"/>
      <c r="Q774" s="70"/>
      <c r="R774" s="70"/>
      <c r="S774" s="70"/>
      <c r="T774" s="70"/>
      <c r="U774" s="70"/>
      <c r="V774" s="71"/>
      <c r="W774" s="71"/>
      <c r="X774" s="71"/>
      <c r="Y774" s="70"/>
      <c r="Z774" s="70"/>
      <c r="AA774" s="65"/>
      <c r="AB774" s="65"/>
      <c r="AC774" s="82"/>
      <c r="AD774" s="82"/>
      <c r="AE774" s="82"/>
      <c r="AF774" s="82"/>
      <c r="AG774" s="82"/>
      <c r="AH774" s="82"/>
      <c r="AI774" s="82"/>
      <c r="AJ774" s="82"/>
      <c r="AK774" s="82"/>
      <c r="AL774" s="82"/>
      <c r="AM774" s="82"/>
      <c r="AN774" s="114"/>
      <c r="AO774" s="82"/>
      <c r="AP774" s="114"/>
      <c r="AQ774" s="82"/>
      <c r="AR774" s="82"/>
      <c r="AS774" s="82"/>
      <c r="AT774" s="82"/>
      <c r="AU774" s="82"/>
      <c r="AV774" s="82"/>
      <c r="AW774" s="82"/>
      <c r="AX774" s="82"/>
      <c r="AY774" s="82"/>
      <c r="AZ774" s="82"/>
      <c r="BA774" s="82"/>
      <c r="BB774" s="65"/>
      <c r="BC774" s="65"/>
      <c r="BD774" s="82"/>
      <c r="BE774" s="82"/>
      <c r="BF774" s="82"/>
      <c r="BG774" s="82"/>
      <c r="BH774" s="82"/>
      <c r="BI774" s="82"/>
      <c r="BJ774" s="82"/>
      <c r="BK774" s="82"/>
      <c r="BL774" s="82"/>
      <c r="BM774" s="82"/>
      <c r="BN774" s="82"/>
      <c r="BO774" s="82"/>
      <c r="BP774" s="82"/>
      <c r="BQ774" s="82"/>
      <c r="BR774" s="82"/>
      <c r="BS774" s="82"/>
      <c r="BT774" s="82"/>
      <c r="BU774" s="82"/>
      <c r="BV774" s="82"/>
      <c r="BW774" s="82"/>
      <c r="BX774" s="82"/>
      <c r="BY774" s="82"/>
      <c r="BZ774" s="82"/>
      <c r="CA774" s="82"/>
      <c r="CB774" s="82"/>
    </row>
    <row r="775" spans="1:80" x14ac:dyDescent="0.3">
      <c r="A775" s="65"/>
      <c r="B775" s="72"/>
      <c r="C775" s="73"/>
      <c r="D775" s="74"/>
      <c r="E775" s="74"/>
      <c r="F775" s="74"/>
      <c r="G775" s="75"/>
      <c r="H775" s="75"/>
      <c r="I775" s="75"/>
      <c r="J775" s="75"/>
      <c r="K775" s="75"/>
      <c r="L775" s="75"/>
      <c r="M775" s="80"/>
      <c r="N775" s="194"/>
      <c r="O775" s="70"/>
      <c r="P775" s="70"/>
      <c r="Q775" s="70"/>
      <c r="R775" s="70"/>
      <c r="S775" s="70"/>
      <c r="T775" s="70"/>
      <c r="U775" s="70"/>
      <c r="V775" s="71"/>
      <c r="W775" s="71"/>
      <c r="X775" s="71"/>
      <c r="Y775" s="70"/>
      <c r="Z775" s="70"/>
      <c r="AA775" s="65"/>
      <c r="AB775" s="65"/>
      <c r="AC775" s="65"/>
      <c r="AD775" s="65"/>
      <c r="AE775" s="130"/>
      <c r="AF775" s="130"/>
      <c r="AG775" s="130"/>
      <c r="AH775" s="131"/>
      <c r="AI775" s="131"/>
      <c r="AJ775" s="131"/>
      <c r="AK775" s="131"/>
      <c r="AL775" s="131"/>
      <c r="AM775" s="131"/>
      <c r="AN775" s="125"/>
      <c r="AO775" s="82"/>
      <c r="AP775" s="125"/>
      <c r="AQ775" s="131"/>
      <c r="AR775" s="131"/>
      <c r="AS775" s="131"/>
      <c r="AT775" s="131"/>
      <c r="AU775" s="131"/>
      <c r="AV775" s="131"/>
      <c r="AW775" s="130"/>
      <c r="AX775" s="130"/>
      <c r="AY775" s="130"/>
      <c r="AZ775" s="65"/>
      <c r="BA775" s="65"/>
      <c r="BB775" s="65"/>
      <c r="BC775" s="65"/>
      <c r="BD775" s="65"/>
      <c r="BE775" s="65"/>
      <c r="BF775" s="130"/>
      <c r="BG775" s="130"/>
      <c r="BH775" s="130"/>
      <c r="BI775" s="131"/>
      <c r="BJ775" s="131"/>
      <c r="BK775" s="131"/>
      <c r="BL775" s="131"/>
      <c r="BM775" s="131"/>
      <c r="BN775" s="131"/>
      <c r="BO775" s="132"/>
      <c r="BP775" s="82"/>
      <c r="BQ775" s="132"/>
      <c r="BR775" s="131"/>
      <c r="BS775" s="131"/>
      <c r="BT775" s="131"/>
      <c r="BU775" s="131"/>
      <c r="BV775" s="131"/>
      <c r="BW775" s="131"/>
      <c r="BX775" s="130"/>
      <c r="BY775" s="130"/>
      <c r="BZ775" s="130"/>
      <c r="CA775" s="65"/>
      <c r="CB775" s="65"/>
    </row>
    <row r="776" spans="1:80" x14ac:dyDescent="0.3">
      <c r="A776" s="65"/>
      <c r="B776" s="72"/>
      <c r="C776" s="73"/>
      <c r="D776" s="74"/>
      <c r="E776" s="74"/>
      <c r="F776" s="74"/>
      <c r="G776" s="75"/>
      <c r="H776" s="75"/>
      <c r="I776" s="75"/>
      <c r="J776" s="75"/>
      <c r="K776" s="75"/>
      <c r="L776" s="75"/>
      <c r="M776" s="80"/>
      <c r="N776" s="194"/>
      <c r="O776" s="70"/>
      <c r="P776" s="70"/>
      <c r="Q776" s="70"/>
      <c r="R776" s="70"/>
      <c r="S776" s="70"/>
      <c r="T776" s="70"/>
      <c r="U776" s="70"/>
      <c r="V776" s="71"/>
      <c r="W776" s="71"/>
      <c r="X776" s="71"/>
      <c r="Y776" s="70"/>
      <c r="Z776" s="70"/>
      <c r="AA776" s="65"/>
      <c r="AB776" s="65"/>
      <c r="AC776" s="128"/>
      <c r="AD776" s="128"/>
      <c r="AE776" s="130"/>
      <c r="AF776" s="130"/>
      <c r="AG776" s="130"/>
      <c r="AH776" s="125"/>
      <c r="AI776" s="125"/>
      <c r="AJ776" s="125"/>
      <c r="AK776" s="125"/>
      <c r="AL776" s="125"/>
      <c r="AM776" s="125"/>
      <c r="AN776" s="125"/>
      <c r="AO776" s="66"/>
      <c r="AP776" s="125"/>
      <c r="AQ776" s="125"/>
      <c r="AR776" s="125"/>
      <c r="AS776" s="125"/>
      <c r="AT776" s="125"/>
      <c r="AU776" s="125"/>
      <c r="AV776" s="125"/>
      <c r="AW776" s="130"/>
      <c r="AX776" s="130"/>
      <c r="AY776" s="130"/>
      <c r="AZ776" s="128"/>
      <c r="BA776" s="128"/>
      <c r="BB776" s="65"/>
      <c r="BC776" s="65"/>
      <c r="BD776" s="128"/>
      <c r="BE776" s="128"/>
      <c r="BF776" s="130"/>
      <c r="BG776" s="130"/>
      <c r="BH776" s="130"/>
      <c r="BI776" s="125"/>
      <c r="BJ776" s="125"/>
      <c r="BK776" s="125"/>
      <c r="BL776" s="125"/>
      <c r="BM776" s="125"/>
      <c r="BN776" s="125"/>
      <c r="BO776" s="133"/>
      <c r="BP776" s="66"/>
      <c r="BQ776" s="132"/>
      <c r="BR776" s="125"/>
      <c r="BS776" s="125"/>
      <c r="BT776" s="125"/>
      <c r="BU776" s="125"/>
      <c r="BV776" s="125"/>
      <c r="BW776" s="125"/>
      <c r="BX776" s="130"/>
      <c r="BY776" s="130"/>
      <c r="BZ776" s="130"/>
      <c r="CA776" s="128"/>
      <c r="CB776" s="128"/>
    </row>
    <row r="777" spans="1:80" x14ac:dyDescent="0.3">
      <c r="A777" s="65"/>
      <c r="B777" s="65"/>
      <c r="C777" s="65"/>
      <c r="D777" s="65"/>
      <c r="E777" s="65"/>
      <c r="F777" s="65"/>
      <c r="G777" s="65"/>
      <c r="H777" s="65"/>
      <c r="I777" s="65"/>
      <c r="J777" s="65"/>
      <c r="K777" s="65"/>
      <c r="L777" s="65"/>
      <c r="M777" s="99"/>
      <c r="N777" s="66"/>
      <c r="O777" s="99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</row>
    <row r="778" spans="1:80" x14ac:dyDescent="0.3">
      <c r="A778" s="65"/>
      <c r="B778" s="68"/>
      <c r="C778" s="68"/>
      <c r="D778" s="68"/>
      <c r="E778" s="68"/>
      <c r="F778" s="68"/>
      <c r="G778" s="68"/>
      <c r="H778" s="68"/>
      <c r="I778" s="68"/>
      <c r="J778" s="68"/>
      <c r="K778" s="68"/>
      <c r="L778" s="68"/>
      <c r="M778" s="87"/>
      <c r="N778" s="68"/>
      <c r="O778" s="87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8"/>
      <c r="AA778" s="65"/>
      <c r="AB778" s="65"/>
      <c r="AC778" s="103"/>
      <c r="AD778" s="103"/>
      <c r="AE778" s="65"/>
      <c r="AF778" s="65"/>
      <c r="AG778" s="103"/>
      <c r="AH778" s="103"/>
      <c r="AI778" s="65"/>
      <c r="AJ778" s="65"/>
      <c r="AK778" s="103"/>
      <c r="AL778" s="103"/>
      <c r="AM778" s="65"/>
      <c r="AN778" s="103"/>
      <c r="AO778" s="103"/>
      <c r="AP778" s="103"/>
      <c r="AQ778" s="65"/>
      <c r="AR778" s="103"/>
      <c r="AS778" s="103"/>
      <c r="AT778" s="65"/>
      <c r="AU778" s="65"/>
      <c r="AV778" s="103"/>
      <c r="AW778" s="103"/>
      <c r="AX778" s="65"/>
      <c r="AY778" s="65"/>
      <c r="AZ778" s="103"/>
      <c r="BA778" s="103"/>
      <c r="BB778" s="65"/>
      <c r="BC778" s="65"/>
      <c r="BD778" s="103"/>
      <c r="BE778" s="103"/>
      <c r="BF778" s="65"/>
      <c r="BG778" s="65"/>
      <c r="BH778" s="103"/>
      <c r="BI778" s="103"/>
      <c r="BJ778" s="65"/>
      <c r="BK778" s="65"/>
      <c r="BL778" s="103"/>
      <c r="BM778" s="103"/>
      <c r="BN778" s="65"/>
      <c r="BO778" s="103"/>
      <c r="BP778" s="103"/>
      <c r="BQ778" s="103"/>
      <c r="BR778" s="65"/>
      <c r="BS778" s="103"/>
      <c r="BT778" s="103"/>
      <c r="BU778" s="65"/>
      <c r="BV778" s="65"/>
      <c r="BW778" s="103"/>
      <c r="BX778" s="103"/>
      <c r="BY778" s="65"/>
      <c r="BZ778" s="65"/>
      <c r="CA778" s="103"/>
      <c r="CB778" s="103"/>
    </row>
    <row r="779" spans="1:80" x14ac:dyDescent="0.3">
      <c r="A779" s="65"/>
      <c r="B779" s="77"/>
      <c r="C779" s="77"/>
      <c r="D779" s="78"/>
      <c r="E779" s="78"/>
      <c r="F779" s="78"/>
      <c r="G779" s="79"/>
      <c r="H779" s="79"/>
      <c r="I779" s="79"/>
      <c r="J779" s="79"/>
      <c r="K779" s="79"/>
      <c r="L779" s="79"/>
      <c r="M779" s="80"/>
      <c r="N779" s="68"/>
      <c r="O779" s="80"/>
      <c r="P779" s="79"/>
      <c r="Q779" s="79"/>
      <c r="R779" s="79"/>
      <c r="S779" s="79"/>
      <c r="T779" s="79"/>
      <c r="U779" s="79"/>
      <c r="V779" s="78"/>
      <c r="W779" s="78"/>
      <c r="X779" s="78"/>
      <c r="Y779" s="77"/>
      <c r="Z779" s="77"/>
      <c r="AA779" s="65"/>
      <c r="AB779" s="65"/>
      <c r="AC779" s="122"/>
      <c r="AD779" s="122"/>
      <c r="AE779" s="65"/>
      <c r="AF779" s="65"/>
      <c r="AG779" s="103"/>
      <c r="AH779" s="122"/>
      <c r="AI779" s="65"/>
      <c r="AJ779" s="65"/>
      <c r="AK779" s="90"/>
      <c r="AL779" s="90"/>
      <c r="AM779" s="65"/>
      <c r="AN779" s="122"/>
      <c r="AO779" s="122"/>
      <c r="AP779" s="122"/>
      <c r="AQ779" s="65"/>
      <c r="AR779" s="112"/>
      <c r="AS779" s="112"/>
      <c r="AT779" s="124"/>
      <c r="AU779" s="65"/>
      <c r="AV779" s="122"/>
      <c r="AW779" s="122"/>
      <c r="AX779" s="65"/>
      <c r="AY779" s="65"/>
      <c r="AZ779" s="122"/>
      <c r="BA779" s="122"/>
      <c r="BB779" s="65"/>
      <c r="BC779" s="65"/>
      <c r="BD779" s="122"/>
      <c r="BE779" s="122"/>
      <c r="BF779" s="65"/>
      <c r="BG779" s="65"/>
      <c r="BH779" s="103"/>
      <c r="BI779" s="122"/>
      <c r="BJ779" s="65"/>
      <c r="BK779" s="65"/>
      <c r="BL779" s="90"/>
      <c r="BM779" s="90"/>
      <c r="BN779" s="65"/>
      <c r="BO779" s="122"/>
      <c r="BP779" s="122"/>
      <c r="BQ779" s="122"/>
      <c r="BR779" s="65"/>
      <c r="BS779" s="112"/>
      <c r="BT779" s="112"/>
      <c r="BU779" s="124"/>
      <c r="BV779" s="65"/>
      <c r="BW779" s="122"/>
      <c r="BX779" s="122"/>
      <c r="BY779" s="65"/>
      <c r="BZ779" s="65"/>
      <c r="CA779" s="122"/>
      <c r="CB779" s="122"/>
    </row>
    <row r="780" spans="1:80" x14ac:dyDescent="0.3">
      <c r="A780" s="65"/>
      <c r="B780" s="72"/>
      <c r="C780" s="72"/>
      <c r="D780" s="78"/>
      <c r="E780" s="78"/>
      <c r="F780" s="78"/>
      <c r="G780" s="80"/>
      <c r="H780" s="80"/>
      <c r="I780" s="80"/>
      <c r="J780" s="80"/>
      <c r="K780" s="80"/>
      <c r="L780" s="80"/>
      <c r="M780" s="80"/>
      <c r="N780" s="81"/>
      <c r="O780" s="80"/>
      <c r="P780" s="80"/>
      <c r="Q780" s="80"/>
      <c r="R780" s="80"/>
      <c r="S780" s="80"/>
      <c r="T780" s="80"/>
      <c r="U780" s="80"/>
      <c r="V780" s="78"/>
      <c r="W780" s="78"/>
      <c r="X780" s="78"/>
      <c r="Y780" s="72"/>
      <c r="Z780" s="72"/>
      <c r="AA780" s="65"/>
      <c r="AB780" s="65"/>
      <c r="AC780" s="65"/>
      <c r="AD780" s="65"/>
      <c r="AE780" s="65"/>
      <c r="AF780" s="65"/>
      <c r="AG780" s="65"/>
      <c r="AH780" s="65"/>
      <c r="AI780" s="65"/>
      <c r="AJ780" s="65"/>
      <c r="AK780" s="65"/>
      <c r="AL780" s="65"/>
      <c r="AM780" s="65"/>
      <c r="AN780" s="125"/>
      <c r="AO780" s="66"/>
      <c r="AP780" s="125"/>
      <c r="AQ780" s="65"/>
      <c r="AR780" s="65"/>
      <c r="AS780" s="65"/>
      <c r="AT780" s="65"/>
      <c r="AU780" s="65"/>
      <c r="AV780" s="65"/>
      <c r="AW780" s="65"/>
      <c r="AX780" s="65"/>
      <c r="AY780" s="65"/>
      <c r="AZ780" s="65"/>
      <c r="BA780" s="65"/>
      <c r="BB780" s="65"/>
      <c r="BC780" s="65"/>
      <c r="BD780" s="65"/>
      <c r="BE780" s="65"/>
      <c r="BF780" s="65"/>
      <c r="BG780" s="65"/>
      <c r="BH780" s="65"/>
      <c r="BI780" s="65"/>
      <c r="BJ780" s="65"/>
      <c r="BK780" s="65"/>
      <c r="BL780" s="65"/>
      <c r="BM780" s="65"/>
      <c r="BN780" s="65"/>
      <c r="BO780" s="65"/>
      <c r="BP780" s="66"/>
      <c r="BQ780" s="65"/>
      <c r="BR780" s="65"/>
      <c r="BS780" s="65"/>
      <c r="BT780" s="65"/>
      <c r="BU780" s="65"/>
      <c r="BV780" s="65"/>
      <c r="BW780" s="65"/>
      <c r="BX780" s="65"/>
      <c r="BY780" s="65"/>
      <c r="BZ780" s="65"/>
      <c r="CA780" s="65"/>
      <c r="CB780" s="65"/>
    </row>
    <row r="781" spans="1:80" x14ac:dyDescent="0.3">
      <c r="A781" s="65"/>
      <c r="B781" s="65"/>
      <c r="C781" s="65"/>
      <c r="D781" s="65"/>
      <c r="E781" s="65"/>
      <c r="F781" s="65"/>
      <c r="G781" s="65"/>
      <c r="H781" s="65"/>
      <c r="I781" s="65"/>
      <c r="J781" s="65"/>
      <c r="K781" s="65"/>
      <c r="L781" s="65"/>
      <c r="M781" s="125"/>
      <c r="N781" s="66"/>
      <c r="O781" s="12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5"/>
      <c r="AC781" s="65"/>
      <c r="AD781" s="65"/>
      <c r="AE781" s="65"/>
      <c r="AF781" s="65"/>
      <c r="AG781" s="65"/>
      <c r="AH781" s="65"/>
      <c r="AI781" s="65"/>
      <c r="AJ781" s="65"/>
      <c r="AK781" s="65"/>
      <c r="AL781" s="65"/>
      <c r="AM781" s="65"/>
      <c r="AN781" s="125"/>
      <c r="AO781" s="66"/>
      <c r="AP781" s="125"/>
      <c r="AQ781" s="65"/>
      <c r="AR781" s="65"/>
      <c r="AS781" s="65"/>
      <c r="AT781" s="65"/>
      <c r="AU781" s="65"/>
      <c r="AV781" s="65"/>
      <c r="AW781" s="65"/>
      <c r="AX781" s="65"/>
      <c r="AY781" s="65"/>
      <c r="AZ781" s="65"/>
      <c r="BA781" s="65"/>
      <c r="BB781" s="65"/>
      <c r="BC781" s="65"/>
      <c r="BD781" s="65"/>
      <c r="BE781" s="65"/>
      <c r="BF781" s="65"/>
      <c r="BG781" s="65"/>
      <c r="BH781" s="65"/>
      <c r="BI781" s="65"/>
      <c r="BJ781" s="65"/>
      <c r="BK781" s="65"/>
      <c r="BL781" s="65"/>
      <c r="BM781" s="65"/>
      <c r="BN781" s="65"/>
      <c r="BO781" s="65"/>
      <c r="BP781" s="66"/>
      <c r="BQ781" s="65"/>
      <c r="BR781" s="65"/>
      <c r="BS781" s="65"/>
      <c r="BT781" s="65"/>
      <c r="BU781" s="65"/>
      <c r="BV781" s="65"/>
      <c r="BW781" s="65"/>
      <c r="BX781" s="65"/>
      <c r="BY781" s="65"/>
      <c r="BZ781" s="65"/>
      <c r="CA781" s="65"/>
      <c r="CB781" s="65"/>
    </row>
    <row r="782" spans="1:80" x14ac:dyDescent="0.3">
      <c r="A782" s="65"/>
      <c r="B782" s="223"/>
      <c r="C782" s="224"/>
      <c r="D782" s="65"/>
      <c r="E782" s="65"/>
      <c r="F782" s="223"/>
      <c r="G782" s="224"/>
      <c r="H782" s="65"/>
      <c r="I782" s="65"/>
      <c r="J782" s="223"/>
      <c r="K782" s="224"/>
      <c r="L782" s="65"/>
      <c r="M782" s="233"/>
      <c r="N782" s="233"/>
      <c r="O782" s="233"/>
      <c r="P782" s="65"/>
      <c r="Q782" s="223"/>
      <c r="R782" s="224"/>
      <c r="S782" s="65"/>
      <c r="T782" s="65"/>
      <c r="U782" s="223"/>
      <c r="V782" s="224"/>
      <c r="W782" s="65"/>
      <c r="X782" s="65"/>
      <c r="Y782" s="223"/>
      <c r="Z782" s="224"/>
      <c r="AA782" s="65"/>
      <c r="AB782" s="65"/>
      <c r="AC782" s="82"/>
      <c r="AD782" s="82"/>
      <c r="AE782" s="82"/>
      <c r="AF782" s="82"/>
      <c r="AG782" s="82"/>
      <c r="AH782" s="82"/>
      <c r="AI782" s="82"/>
      <c r="AJ782" s="82"/>
      <c r="AK782" s="82"/>
      <c r="AL782" s="82"/>
      <c r="AM782" s="82"/>
      <c r="AN782" s="114"/>
      <c r="AO782" s="82"/>
      <c r="AP782" s="114"/>
      <c r="AQ782" s="82"/>
      <c r="AR782" s="82"/>
      <c r="AS782" s="82"/>
      <c r="AT782" s="82"/>
      <c r="AU782" s="82"/>
      <c r="AV782" s="82"/>
      <c r="AW782" s="82"/>
      <c r="AX782" s="82"/>
      <c r="AY782" s="82"/>
      <c r="AZ782" s="82"/>
      <c r="BA782" s="82"/>
      <c r="BB782" s="65"/>
      <c r="BC782" s="65"/>
      <c r="BD782" s="82"/>
      <c r="BE782" s="82"/>
      <c r="BF782" s="82"/>
      <c r="BG782" s="82"/>
      <c r="BH782" s="82"/>
      <c r="BI782" s="82"/>
      <c r="BJ782" s="82"/>
      <c r="BK782" s="82"/>
      <c r="BL782" s="82"/>
      <c r="BM782" s="82"/>
      <c r="BN782" s="82"/>
      <c r="BO782" s="82"/>
      <c r="BP782" s="82"/>
      <c r="BQ782" s="82"/>
      <c r="BR782" s="82"/>
      <c r="BS782" s="82"/>
      <c r="BT782" s="82"/>
      <c r="BU782" s="82"/>
      <c r="BV782" s="82"/>
      <c r="BW782" s="82"/>
      <c r="BX782" s="82"/>
      <c r="BY782" s="82"/>
      <c r="BZ782" s="82"/>
      <c r="CA782" s="82"/>
      <c r="CB782" s="82"/>
    </row>
    <row r="783" spans="1:80" x14ac:dyDescent="0.3">
      <c r="A783" s="65"/>
      <c r="B783" s="225"/>
      <c r="C783" s="226"/>
      <c r="D783" s="65"/>
      <c r="E783" s="65"/>
      <c r="F783" s="227"/>
      <c r="G783" s="226"/>
      <c r="H783" s="65"/>
      <c r="I783" s="65"/>
      <c r="J783" s="228"/>
      <c r="K783" s="229"/>
      <c r="L783" s="65"/>
      <c r="M783" s="225"/>
      <c r="N783" s="230"/>
      <c r="O783" s="226"/>
      <c r="P783" s="65"/>
      <c r="Q783" s="231"/>
      <c r="R783" s="232"/>
      <c r="S783" s="76"/>
      <c r="T783" s="65"/>
      <c r="U783" s="225"/>
      <c r="V783" s="226"/>
      <c r="W783" s="65"/>
      <c r="X783" s="65"/>
      <c r="Y783" s="225"/>
      <c r="Z783" s="226"/>
      <c r="AA783" s="65"/>
      <c r="AB783" s="65"/>
      <c r="AC783" s="125"/>
      <c r="AD783" s="125"/>
      <c r="AE783" s="126"/>
      <c r="AF783" s="126"/>
      <c r="AG783" s="126"/>
      <c r="AH783" s="125"/>
      <c r="AI783" s="125"/>
      <c r="AJ783" s="125"/>
      <c r="AK783" s="125"/>
      <c r="AL783" s="125"/>
      <c r="AM783" s="125"/>
      <c r="AN783" s="125"/>
      <c r="AO783" s="66"/>
      <c r="AP783" s="125"/>
      <c r="AQ783" s="125"/>
      <c r="AR783" s="125"/>
      <c r="AS783" s="125"/>
      <c r="AT783" s="125"/>
      <c r="AU783" s="125"/>
      <c r="AV783" s="125"/>
      <c r="AW783" s="126"/>
      <c r="AX783" s="126"/>
      <c r="AY783" s="126"/>
      <c r="AZ783" s="127"/>
      <c r="BA783" s="128"/>
      <c r="BB783" s="65"/>
      <c r="BC783" s="65"/>
      <c r="BD783" s="125"/>
      <c r="BE783" s="125"/>
      <c r="BF783" s="126"/>
      <c r="BG783" s="126"/>
      <c r="BH783" s="126"/>
      <c r="BI783" s="125"/>
      <c r="BJ783" s="125"/>
      <c r="BK783" s="125"/>
      <c r="BL783" s="125"/>
      <c r="BM783" s="125"/>
      <c r="BN783" s="125"/>
      <c r="BO783" s="129"/>
      <c r="BP783" s="66"/>
      <c r="BQ783" s="129"/>
      <c r="BR783" s="125"/>
      <c r="BS783" s="125"/>
      <c r="BT783" s="125"/>
      <c r="BU783" s="125"/>
      <c r="BV783" s="125"/>
      <c r="BW783" s="125"/>
      <c r="BX783" s="126"/>
      <c r="BY783" s="126"/>
      <c r="BZ783" s="126"/>
      <c r="CA783" s="127"/>
      <c r="CB783" s="128"/>
    </row>
    <row r="784" spans="1:80" x14ac:dyDescent="0.3">
      <c r="A784" s="65"/>
      <c r="B784" s="65"/>
      <c r="C784" s="65"/>
      <c r="D784" s="65"/>
      <c r="E784" s="65"/>
      <c r="F784" s="65"/>
      <c r="G784" s="65"/>
      <c r="H784" s="65"/>
      <c r="I784" s="65"/>
      <c r="J784" s="65"/>
      <c r="K784" s="65"/>
      <c r="L784" s="65"/>
      <c r="M784" s="99"/>
      <c r="N784" s="66"/>
      <c r="O784" s="99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5"/>
      <c r="AC784" s="125"/>
      <c r="AD784" s="125"/>
      <c r="AE784" s="126"/>
      <c r="AF784" s="126"/>
      <c r="AG784" s="126"/>
      <c r="AH784" s="125"/>
      <c r="AI784" s="125"/>
      <c r="AJ784" s="125"/>
      <c r="AK784" s="125"/>
      <c r="AL784" s="125"/>
      <c r="AM784" s="125"/>
      <c r="AN784" s="125"/>
      <c r="AO784" s="66"/>
      <c r="AP784" s="125"/>
      <c r="AQ784" s="125"/>
      <c r="AR784" s="125"/>
      <c r="AS784" s="125"/>
      <c r="AT784" s="125"/>
      <c r="AU784" s="125"/>
      <c r="AV784" s="125"/>
      <c r="AW784" s="126"/>
      <c r="AX784" s="126"/>
      <c r="AY784" s="126"/>
      <c r="AZ784" s="127"/>
      <c r="BA784" s="128"/>
      <c r="BB784" s="65"/>
      <c r="BC784" s="65"/>
      <c r="BD784" s="125"/>
      <c r="BE784" s="125"/>
      <c r="BF784" s="126"/>
      <c r="BG784" s="126"/>
      <c r="BH784" s="126"/>
      <c r="BI784" s="125"/>
      <c r="BJ784" s="125"/>
      <c r="BK784" s="125"/>
      <c r="BL784" s="125"/>
      <c r="BM784" s="125"/>
      <c r="BN784" s="125"/>
      <c r="BO784" s="129"/>
      <c r="BP784" s="66"/>
      <c r="BQ784" s="129"/>
      <c r="BR784" s="125"/>
      <c r="BS784" s="125"/>
      <c r="BT784" s="125"/>
      <c r="BU784" s="125"/>
      <c r="BV784" s="125"/>
      <c r="BW784" s="125"/>
      <c r="BX784" s="126"/>
      <c r="BY784" s="126"/>
      <c r="BZ784" s="126"/>
      <c r="CA784" s="127"/>
      <c r="CB784" s="128"/>
    </row>
    <row r="785" spans="1:80" x14ac:dyDescent="0.3">
      <c r="A785" s="65"/>
      <c r="B785" s="65"/>
      <c r="C785" s="65"/>
      <c r="D785" s="65"/>
      <c r="E785" s="65"/>
      <c r="F785" s="65"/>
      <c r="G785" s="65"/>
      <c r="H785" s="65"/>
      <c r="I785" s="65"/>
      <c r="J785" s="65"/>
      <c r="K785" s="65"/>
      <c r="L785" s="65"/>
      <c r="M785" s="99"/>
      <c r="N785" s="66"/>
      <c r="O785" s="99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5"/>
      <c r="AC785" s="125"/>
      <c r="AD785" s="125"/>
      <c r="AE785" s="126"/>
      <c r="AF785" s="126"/>
      <c r="AG785" s="126"/>
      <c r="AH785" s="125"/>
      <c r="AI785" s="125"/>
      <c r="AJ785" s="125"/>
      <c r="AK785" s="125"/>
      <c r="AL785" s="125"/>
      <c r="AM785" s="125"/>
      <c r="AN785" s="125"/>
      <c r="AO785" s="66"/>
      <c r="AP785" s="125"/>
      <c r="AQ785" s="125"/>
      <c r="AR785" s="125"/>
      <c r="AS785" s="125"/>
      <c r="AT785" s="125"/>
      <c r="AU785" s="125"/>
      <c r="AV785" s="125"/>
      <c r="AW785" s="126"/>
      <c r="AX785" s="126"/>
      <c r="AY785" s="126"/>
      <c r="AZ785" s="127"/>
      <c r="BA785" s="128"/>
      <c r="BB785" s="65"/>
      <c r="BC785" s="65"/>
      <c r="BD785" s="125"/>
      <c r="BE785" s="125"/>
      <c r="BF785" s="126"/>
      <c r="BG785" s="126"/>
      <c r="BH785" s="126"/>
      <c r="BI785" s="125"/>
      <c r="BJ785" s="125"/>
      <c r="BK785" s="125"/>
      <c r="BL785" s="125"/>
      <c r="BM785" s="125"/>
      <c r="BN785" s="125"/>
      <c r="BO785" s="129"/>
      <c r="BP785" s="66"/>
      <c r="BQ785" s="129"/>
      <c r="BR785" s="125"/>
      <c r="BS785" s="125"/>
      <c r="BT785" s="125"/>
      <c r="BU785" s="125"/>
      <c r="BV785" s="125"/>
      <c r="BW785" s="125"/>
      <c r="BX785" s="126"/>
      <c r="BY785" s="126"/>
      <c r="BZ785" s="126"/>
      <c r="CA785" s="127"/>
      <c r="CB785" s="128"/>
    </row>
    <row r="786" spans="1:80" x14ac:dyDescent="0.3">
      <c r="A786" s="65"/>
      <c r="B786" s="68"/>
      <c r="C786" s="68"/>
      <c r="D786" s="68"/>
      <c r="E786" s="68"/>
      <c r="F786" s="68"/>
      <c r="G786" s="68"/>
      <c r="H786" s="68"/>
      <c r="I786" s="68"/>
      <c r="J786" s="68"/>
      <c r="K786" s="68"/>
      <c r="L786" s="68"/>
      <c r="M786" s="87"/>
      <c r="N786" s="68"/>
      <c r="O786" s="87"/>
      <c r="P786" s="68"/>
      <c r="Q786" s="68"/>
      <c r="R786" s="68"/>
      <c r="S786" s="68"/>
      <c r="T786" s="68"/>
      <c r="U786" s="68"/>
      <c r="V786" s="68"/>
      <c r="W786" s="68"/>
      <c r="X786" s="68"/>
      <c r="Y786" s="68"/>
      <c r="Z786" s="68"/>
      <c r="AA786" s="65"/>
      <c r="AB786" s="65"/>
      <c r="AC786" s="125"/>
      <c r="AD786" s="125"/>
      <c r="AE786" s="126"/>
      <c r="AF786" s="126"/>
      <c r="AG786" s="126"/>
      <c r="AH786" s="125"/>
      <c r="AI786" s="125"/>
      <c r="AJ786" s="125"/>
      <c r="AK786" s="125"/>
      <c r="AL786" s="125"/>
      <c r="AM786" s="125"/>
      <c r="AN786" s="125"/>
      <c r="AO786" s="66"/>
      <c r="AP786" s="125"/>
      <c r="AQ786" s="125"/>
      <c r="AR786" s="125"/>
      <c r="AS786" s="125"/>
      <c r="AT786" s="125"/>
      <c r="AU786" s="125"/>
      <c r="AV786" s="125"/>
      <c r="AW786" s="126"/>
      <c r="AX786" s="126"/>
      <c r="AY786" s="126"/>
      <c r="AZ786" s="127"/>
      <c r="BA786" s="128"/>
      <c r="BB786" s="65"/>
      <c r="BC786" s="65"/>
      <c r="BD786" s="125"/>
      <c r="BE786" s="125"/>
      <c r="BF786" s="126"/>
      <c r="BG786" s="126"/>
      <c r="BH786" s="126"/>
      <c r="BI786" s="125"/>
      <c r="BJ786" s="125"/>
      <c r="BK786" s="125"/>
      <c r="BL786" s="125"/>
      <c r="BM786" s="125"/>
      <c r="BN786" s="125"/>
      <c r="BO786" s="129"/>
      <c r="BP786" s="66"/>
      <c r="BQ786" s="129"/>
      <c r="BR786" s="125"/>
      <c r="BS786" s="125"/>
      <c r="BT786" s="125"/>
      <c r="BU786" s="125"/>
      <c r="BV786" s="125"/>
      <c r="BW786" s="125"/>
      <c r="BX786" s="126"/>
      <c r="BY786" s="126"/>
      <c r="BZ786" s="126"/>
      <c r="CA786" s="127"/>
      <c r="CB786" s="128"/>
    </row>
    <row r="787" spans="1:80" x14ac:dyDescent="0.3">
      <c r="A787" s="65"/>
      <c r="B787" s="70"/>
      <c r="C787" s="70"/>
      <c r="D787" s="71"/>
      <c r="E787" s="71"/>
      <c r="F787" s="71"/>
      <c r="G787" s="70"/>
      <c r="H787" s="70"/>
      <c r="I787" s="70"/>
      <c r="J787" s="70"/>
      <c r="K787" s="70"/>
      <c r="L787" s="70"/>
      <c r="M787" s="70"/>
      <c r="N787" s="194"/>
      <c r="O787" s="80"/>
      <c r="P787" s="75"/>
      <c r="Q787" s="75"/>
      <c r="R787" s="75"/>
      <c r="S787" s="75"/>
      <c r="T787" s="75"/>
      <c r="U787" s="75"/>
      <c r="V787" s="74"/>
      <c r="W787" s="74"/>
      <c r="X787" s="74"/>
      <c r="Y787" s="73"/>
      <c r="Z787" s="72"/>
      <c r="AA787" s="65"/>
      <c r="AB787" s="65"/>
      <c r="AC787" s="125"/>
      <c r="AD787" s="125"/>
      <c r="AE787" s="126"/>
      <c r="AF787" s="126"/>
      <c r="AG787" s="126"/>
      <c r="AH787" s="125"/>
      <c r="AI787" s="125"/>
      <c r="AJ787" s="125"/>
      <c r="AK787" s="125"/>
      <c r="AL787" s="125"/>
      <c r="AM787" s="125"/>
      <c r="AN787" s="125"/>
      <c r="AO787" s="66"/>
      <c r="AP787" s="125"/>
      <c r="AQ787" s="125"/>
      <c r="AR787" s="125"/>
      <c r="AS787" s="125"/>
      <c r="AT787" s="125"/>
      <c r="AU787" s="125"/>
      <c r="AV787" s="125"/>
      <c r="AW787" s="126"/>
      <c r="AX787" s="126"/>
      <c r="AY787" s="126"/>
      <c r="AZ787" s="127"/>
      <c r="BA787" s="128"/>
      <c r="BB787" s="65"/>
      <c r="BC787" s="65"/>
      <c r="BD787" s="125"/>
      <c r="BE787" s="125"/>
      <c r="BF787" s="126"/>
      <c r="BG787" s="126"/>
      <c r="BH787" s="126"/>
      <c r="BI787" s="125"/>
      <c r="BJ787" s="125"/>
      <c r="BK787" s="125"/>
      <c r="BL787" s="125"/>
      <c r="BM787" s="125"/>
      <c r="BN787" s="125"/>
      <c r="BO787" s="129"/>
      <c r="BP787" s="66"/>
      <c r="BQ787" s="129"/>
      <c r="BR787" s="125"/>
      <c r="BS787" s="125"/>
      <c r="BT787" s="125"/>
      <c r="BU787" s="125"/>
      <c r="BV787" s="125"/>
      <c r="BW787" s="125"/>
      <c r="BX787" s="126"/>
      <c r="BY787" s="126"/>
      <c r="BZ787" s="126"/>
      <c r="CA787" s="127"/>
      <c r="CB787" s="128"/>
    </row>
    <row r="788" spans="1:80" x14ac:dyDescent="0.3">
      <c r="A788" s="65"/>
      <c r="B788" s="70"/>
      <c r="C788" s="70"/>
      <c r="D788" s="71"/>
      <c r="E788" s="71"/>
      <c r="F788" s="71"/>
      <c r="G788" s="70"/>
      <c r="H788" s="70"/>
      <c r="I788" s="70"/>
      <c r="J788" s="70"/>
      <c r="K788" s="70"/>
      <c r="L788" s="70"/>
      <c r="M788" s="70"/>
      <c r="N788" s="194"/>
      <c r="O788" s="80"/>
      <c r="P788" s="75"/>
      <c r="Q788" s="75"/>
      <c r="R788" s="75"/>
      <c r="S788" s="75"/>
      <c r="T788" s="75"/>
      <c r="U788" s="75"/>
      <c r="V788" s="74"/>
      <c r="W788" s="74"/>
      <c r="X788" s="74"/>
      <c r="Y788" s="73"/>
      <c r="Z788" s="72"/>
      <c r="AA788" s="65"/>
      <c r="AB788" s="65"/>
      <c r="AC788" s="125"/>
      <c r="AD788" s="125"/>
      <c r="AE788" s="126"/>
      <c r="AF788" s="126"/>
      <c r="AG788" s="126"/>
      <c r="AH788" s="125"/>
      <c r="AI788" s="125"/>
      <c r="AJ788" s="125"/>
      <c r="AK788" s="125"/>
      <c r="AL788" s="125"/>
      <c r="AM788" s="125"/>
      <c r="AN788" s="125"/>
      <c r="AO788" s="66"/>
      <c r="AP788" s="125"/>
      <c r="AQ788" s="125"/>
      <c r="AR788" s="125"/>
      <c r="AS788" s="125"/>
      <c r="AT788" s="125"/>
      <c r="AU788" s="125"/>
      <c r="AV788" s="125"/>
      <c r="AW788" s="126"/>
      <c r="AX788" s="126"/>
      <c r="AY788" s="126"/>
      <c r="AZ788" s="127"/>
      <c r="BA788" s="128"/>
      <c r="BB788" s="65"/>
      <c r="BC788" s="65"/>
      <c r="BD788" s="125"/>
      <c r="BE788" s="125"/>
      <c r="BF788" s="126"/>
      <c r="BG788" s="126"/>
      <c r="BH788" s="126"/>
      <c r="BI788" s="125"/>
      <c r="BJ788" s="125"/>
      <c r="BK788" s="125"/>
      <c r="BL788" s="125"/>
      <c r="BM788" s="125"/>
      <c r="BN788" s="125"/>
      <c r="BO788" s="129"/>
      <c r="BP788" s="66"/>
      <c r="BQ788" s="129"/>
      <c r="BR788" s="125"/>
      <c r="BS788" s="125"/>
      <c r="BT788" s="125"/>
      <c r="BU788" s="125"/>
      <c r="BV788" s="125"/>
      <c r="BW788" s="125"/>
      <c r="BX788" s="126"/>
      <c r="BY788" s="126"/>
      <c r="BZ788" s="126"/>
      <c r="CA788" s="127"/>
      <c r="CB788" s="128"/>
    </row>
    <row r="789" spans="1:80" x14ac:dyDescent="0.3">
      <c r="A789" s="65"/>
      <c r="B789" s="70"/>
      <c r="C789" s="70"/>
      <c r="D789" s="71"/>
      <c r="E789" s="71"/>
      <c r="F789" s="71"/>
      <c r="G789" s="70"/>
      <c r="H789" s="70"/>
      <c r="I789" s="70"/>
      <c r="J789" s="70"/>
      <c r="K789" s="70"/>
      <c r="L789" s="70"/>
      <c r="M789" s="70"/>
      <c r="N789" s="194"/>
      <c r="O789" s="80"/>
      <c r="P789" s="75"/>
      <c r="Q789" s="75"/>
      <c r="R789" s="75"/>
      <c r="S789" s="75"/>
      <c r="T789" s="75"/>
      <c r="U789" s="75"/>
      <c r="V789" s="74"/>
      <c r="W789" s="74"/>
      <c r="X789" s="74"/>
      <c r="Y789" s="73"/>
      <c r="Z789" s="72"/>
      <c r="AA789" s="65"/>
      <c r="AB789" s="65"/>
      <c r="AC789" s="125"/>
      <c r="AD789" s="125"/>
      <c r="AE789" s="126"/>
      <c r="AF789" s="126"/>
      <c r="AG789" s="126"/>
      <c r="AH789" s="125"/>
      <c r="AI789" s="125"/>
      <c r="AJ789" s="125"/>
      <c r="AK789" s="125"/>
      <c r="AL789" s="125"/>
      <c r="AM789" s="125"/>
      <c r="AN789" s="125"/>
      <c r="AO789" s="66"/>
      <c r="AP789" s="125"/>
      <c r="AQ789" s="125"/>
      <c r="AR789" s="125"/>
      <c r="AS789" s="125"/>
      <c r="AT789" s="125"/>
      <c r="AU789" s="125"/>
      <c r="AV789" s="125"/>
      <c r="AW789" s="126"/>
      <c r="AX789" s="126"/>
      <c r="AY789" s="126"/>
      <c r="AZ789" s="127"/>
      <c r="BA789" s="128"/>
      <c r="BB789" s="65"/>
      <c r="BC789" s="65"/>
      <c r="BD789" s="125"/>
      <c r="BE789" s="125"/>
      <c r="BF789" s="126"/>
      <c r="BG789" s="126"/>
      <c r="BH789" s="126"/>
      <c r="BI789" s="125"/>
      <c r="BJ789" s="125"/>
      <c r="BK789" s="125"/>
      <c r="BL789" s="125"/>
      <c r="BM789" s="125"/>
      <c r="BN789" s="125"/>
      <c r="BO789" s="129"/>
      <c r="BP789" s="66"/>
      <c r="BQ789" s="129"/>
      <c r="BR789" s="125"/>
      <c r="BS789" s="125"/>
      <c r="BT789" s="125"/>
      <c r="BU789" s="125"/>
      <c r="BV789" s="125"/>
      <c r="BW789" s="125"/>
      <c r="BX789" s="126"/>
      <c r="BY789" s="126"/>
      <c r="BZ789" s="126"/>
      <c r="CA789" s="127"/>
      <c r="CB789" s="128"/>
    </row>
    <row r="790" spans="1:80" x14ac:dyDescent="0.3">
      <c r="A790" s="65"/>
      <c r="B790" s="70"/>
      <c r="C790" s="70"/>
      <c r="D790" s="71"/>
      <c r="E790" s="71"/>
      <c r="F790" s="71"/>
      <c r="G790" s="70"/>
      <c r="H790" s="70"/>
      <c r="I790" s="70"/>
      <c r="J790" s="70"/>
      <c r="K790" s="70"/>
      <c r="L790" s="70"/>
      <c r="M790" s="70"/>
      <c r="N790" s="194"/>
      <c r="O790" s="80"/>
      <c r="P790" s="75"/>
      <c r="Q790" s="75"/>
      <c r="R790" s="75"/>
      <c r="S790" s="75"/>
      <c r="T790" s="75"/>
      <c r="U790" s="75"/>
      <c r="V790" s="74"/>
      <c r="W790" s="74"/>
      <c r="X790" s="74"/>
      <c r="Y790" s="73"/>
      <c r="Z790" s="72"/>
      <c r="AA790" s="65"/>
      <c r="AB790" s="65"/>
      <c r="AC790" s="125"/>
      <c r="AD790" s="125"/>
      <c r="AE790" s="126"/>
      <c r="AF790" s="126"/>
      <c r="AG790" s="126"/>
      <c r="AH790" s="125"/>
      <c r="AI790" s="125"/>
      <c r="AJ790" s="125"/>
      <c r="AK790" s="125"/>
      <c r="AL790" s="125"/>
      <c r="AM790" s="125"/>
      <c r="AN790" s="125"/>
      <c r="AO790" s="66"/>
      <c r="AP790" s="125"/>
      <c r="AQ790" s="125"/>
      <c r="AR790" s="125"/>
      <c r="AS790" s="125"/>
      <c r="AT790" s="125"/>
      <c r="AU790" s="125"/>
      <c r="AV790" s="125"/>
      <c r="AW790" s="126"/>
      <c r="AX790" s="126"/>
      <c r="AY790" s="126"/>
      <c r="AZ790" s="127"/>
      <c r="BA790" s="128"/>
      <c r="BB790" s="65"/>
      <c r="BC790" s="65"/>
      <c r="BD790" s="125"/>
      <c r="BE790" s="125"/>
      <c r="BF790" s="126"/>
      <c r="BG790" s="126"/>
      <c r="BH790" s="126"/>
      <c r="BI790" s="125"/>
      <c r="BJ790" s="125"/>
      <c r="BK790" s="125"/>
      <c r="BL790" s="125"/>
      <c r="BM790" s="125"/>
      <c r="BN790" s="125"/>
      <c r="BO790" s="129"/>
      <c r="BP790" s="66"/>
      <c r="BQ790" s="129"/>
      <c r="BR790" s="125"/>
      <c r="BS790" s="125"/>
      <c r="BT790" s="125"/>
      <c r="BU790" s="125"/>
      <c r="BV790" s="125"/>
      <c r="BW790" s="125"/>
      <c r="BX790" s="126"/>
      <c r="BY790" s="126"/>
      <c r="BZ790" s="126"/>
      <c r="CA790" s="127"/>
      <c r="CB790" s="128"/>
    </row>
    <row r="791" spans="1:80" x14ac:dyDescent="0.3">
      <c r="A791" s="65"/>
      <c r="B791" s="70"/>
      <c r="C791" s="70"/>
      <c r="D791" s="71"/>
      <c r="E791" s="71"/>
      <c r="F791" s="71"/>
      <c r="G791" s="70"/>
      <c r="H791" s="70"/>
      <c r="I791" s="70"/>
      <c r="J791" s="70"/>
      <c r="K791" s="70"/>
      <c r="L791" s="70"/>
      <c r="M791" s="70"/>
      <c r="N791" s="194"/>
      <c r="O791" s="80"/>
      <c r="P791" s="75"/>
      <c r="Q791" s="75"/>
      <c r="R791" s="75"/>
      <c r="S791" s="75"/>
      <c r="T791" s="75"/>
      <c r="U791" s="75"/>
      <c r="V791" s="74"/>
      <c r="W791" s="74"/>
      <c r="X791" s="74"/>
      <c r="Y791" s="73"/>
      <c r="Z791" s="72"/>
      <c r="AA791" s="65"/>
      <c r="AB791" s="65"/>
      <c r="AC791" s="125"/>
      <c r="AD791" s="125"/>
      <c r="AE791" s="126"/>
      <c r="AF791" s="126"/>
      <c r="AG791" s="126"/>
      <c r="AH791" s="125"/>
      <c r="AI791" s="125"/>
      <c r="AJ791" s="125"/>
      <c r="AK791" s="125"/>
      <c r="AL791" s="125"/>
      <c r="AM791" s="125"/>
      <c r="AN791" s="125"/>
      <c r="AO791" s="66"/>
      <c r="AP791" s="125"/>
      <c r="AQ791" s="125"/>
      <c r="AR791" s="125"/>
      <c r="AS791" s="125"/>
      <c r="AT791" s="125"/>
      <c r="AU791" s="125"/>
      <c r="AV791" s="125"/>
      <c r="AW791" s="126"/>
      <c r="AX791" s="126"/>
      <c r="AY791" s="126"/>
      <c r="AZ791" s="127"/>
      <c r="BA791" s="128"/>
      <c r="BB791" s="65"/>
      <c r="BC791" s="65"/>
      <c r="BD791" s="125"/>
      <c r="BE791" s="125"/>
      <c r="BF791" s="126"/>
      <c r="BG791" s="126"/>
      <c r="BH791" s="126"/>
      <c r="BI791" s="125"/>
      <c r="BJ791" s="125"/>
      <c r="BK791" s="125"/>
      <c r="BL791" s="125"/>
      <c r="BM791" s="125"/>
      <c r="BN791" s="125"/>
      <c r="BO791" s="129"/>
      <c r="BP791" s="66"/>
      <c r="BQ791" s="129"/>
      <c r="BR791" s="125"/>
      <c r="BS791" s="125"/>
      <c r="BT791" s="125"/>
      <c r="BU791" s="125"/>
      <c r="BV791" s="125"/>
      <c r="BW791" s="125"/>
      <c r="BX791" s="126"/>
      <c r="BY791" s="126"/>
      <c r="BZ791" s="126"/>
      <c r="CA791" s="127"/>
      <c r="CB791" s="128"/>
    </row>
    <row r="792" spans="1:80" x14ac:dyDescent="0.3">
      <c r="A792" s="65"/>
      <c r="B792" s="70"/>
      <c r="C792" s="70"/>
      <c r="D792" s="71"/>
      <c r="E792" s="71"/>
      <c r="F792" s="71"/>
      <c r="G792" s="70"/>
      <c r="H792" s="70"/>
      <c r="I792" s="70"/>
      <c r="J792" s="70"/>
      <c r="K792" s="70"/>
      <c r="L792" s="70"/>
      <c r="M792" s="70"/>
      <c r="N792" s="194"/>
      <c r="O792" s="80"/>
      <c r="P792" s="75"/>
      <c r="Q792" s="75"/>
      <c r="R792" s="75"/>
      <c r="S792" s="75"/>
      <c r="T792" s="75"/>
      <c r="U792" s="75"/>
      <c r="V792" s="74"/>
      <c r="W792" s="74"/>
      <c r="X792" s="74"/>
      <c r="Y792" s="73"/>
      <c r="Z792" s="72"/>
      <c r="AA792" s="65"/>
      <c r="AB792" s="65"/>
      <c r="AC792" s="125"/>
      <c r="AD792" s="125"/>
      <c r="AE792" s="126"/>
      <c r="AF792" s="126"/>
      <c r="AG792" s="126"/>
      <c r="AH792" s="125"/>
      <c r="AI792" s="125"/>
      <c r="AJ792" s="125"/>
      <c r="AK792" s="125"/>
      <c r="AL792" s="125"/>
      <c r="AM792" s="125"/>
      <c r="AN792" s="125"/>
      <c r="AO792" s="66"/>
      <c r="AP792" s="125"/>
      <c r="AQ792" s="125"/>
      <c r="AR792" s="125"/>
      <c r="AS792" s="125"/>
      <c r="AT792" s="125"/>
      <c r="AU792" s="125"/>
      <c r="AV792" s="125"/>
      <c r="AW792" s="126"/>
      <c r="AX792" s="126"/>
      <c r="AY792" s="126"/>
      <c r="AZ792" s="127"/>
      <c r="BA792" s="128"/>
      <c r="BB792" s="65"/>
      <c r="BC792" s="65"/>
      <c r="BD792" s="125"/>
      <c r="BE792" s="125"/>
      <c r="BF792" s="126"/>
      <c r="BG792" s="126"/>
      <c r="BH792" s="126"/>
      <c r="BI792" s="125"/>
      <c r="BJ792" s="125"/>
      <c r="BK792" s="125"/>
      <c r="BL792" s="125"/>
      <c r="BM792" s="125"/>
      <c r="BN792" s="125"/>
      <c r="BO792" s="129"/>
      <c r="BP792" s="66"/>
      <c r="BQ792" s="129"/>
      <c r="BR792" s="125"/>
      <c r="BS792" s="125"/>
      <c r="BT792" s="125"/>
      <c r="BU792" s="125"/>
      <c r="BV792" s="125"/>
      <c r="BW792" s="125"/>
      <c r="BX792" s="126"/>
      <c r="BY792" s="126"/>
      <c r="BZ792" s="126"/>
      <c r="CA792" s="127"/>
      <c r="CB792" s="128"/>
    </row>
    <row r="793" spans="1:80" x14ac:dyDescent="0.3">
      <c r="A793" s="65"/>
      <c r="B793" s="70"/>
      <c r="C793" s="70"/>
      <c r="D793" s="71"/>
      <c r="E793" s="71"/>
      <c r="F793" s="71"/>
      <c r="G793" s="70"/>
      <c r="H793" s="70"/>
      <c r="I793" s="70"/>
      <c r="J793" s="70"/>
      <c r="K793" s="70"/>
      <c r="L793" s="70"/>
      <c r="M793" s="70"/>
      <c r="N793" s="194"/>
      <c r="O793" s="80"/>
      <c r="P793" s="75"/>
      <c r="Q793" s="75"/>
      <c r="R793" s="75"/>
      <c r="S793" s="75"/>
      <c r="T793" s="75"/>
      <c r="U793" s="75"/>
      <c r="V793" s="74"/>
      <c r="W793" s="74"/>
      <c r="X793" s="74"/>
      <c r="Y793" s="73"/>
      <c r="Z793" s="72"/>
      <c r="AA793" s="65"/>
      <c r="AB793" s="65"/>
      <c r="AC793" s="125"/>
      <c r="AD793" s="125"/>
      <c r="AE793" s="126"/>
      <c r="AF793" s="126"/>
      <c r="AG793" s="126"/>
      <c r="AH793" s="125"/>
      <c r="AI793" s="125"/>
      <c r="AJ793" s="125"/>
      <c r="AK793" s="125"/>
      <c r="AL793" s="125"/>
      <c r="AM793" s="125"/>
      <c r="AN793" s="125"/>
      <c r="AO793" s="66"/>
      <c r="AP793" s="125"/>
      <c r="AQ793" s="125"/>
      <c r="AR793" s="125"/>
      <c r="AS793" s="125"/>
      <c r="AT793" s="125"/>
      <c r="AU793" s="125"/>
      <c r="AV793" s="125"/>
      <c r="AW793" s="126"/>
      <c r="AX793" s="126"/>
      <c r="AY793" s="126"/>
      <c r="AZ793" s="127"/>
      <c r="BA793" s="128"/>
      <c r="BB793" s="65"/>
      <c r="BC793" s="65"/>
      <c r="BD793" s="125"/>
      <c r="BE793" s="125"/>
      <c r="BF793" s="126"/>
      <c r="BG793" s="126"/>
      <c r="BH793" s="126"/>
      <c r="BI793" s="125"/>
      <c r="BJ793" s="125"/>
      <c r="BK793" s="125"/>
      <c r="BL793" s="125"/>
      <c r="BM793" s="125"/>
      <c r="BN793" s="125"/>
      <c r="BO793" s="129"/>
      <c r="BP793" s="66"/>
      <c r="BQ793" s="129"/>
      <c r="BR793" s="125"/>
      <c r="BS793" s="125"/>
      <c r="BT793" s="125"/>
      <c r="BU793" s="125"/>
      <c r="BV793" s="125"/>
      <c r="BW793" s="125"/>
      <c r="BX793" s="126"/>
      <c r="BY793" s="126"/>
      <c r="BZ793" s="126"/>
      <c r="CA793" s="127"/>
      <c r="CB793" s="128"/>
    </row>
    <row r="794" spans="1:80" x14ac:dyDescent="0.3">
      <c r="A794" s="65"/>
      <c r="B794" s="70"/>
      <c r="C794" s="70"/>
      <c r="D794" s="71"/>
      <c r="E794" s="71"/>
      <c r="F794" s="71"/>
      <c r="G794" s="70"/>
      <c r="H794" s="70"/>
      <c r="I794" s="70"/>
      <c r="J794" s="70"/>
      <c r="K794" s="70"/>
      <c r="L794" s="70"/>
      <c r="M794" s="70"/>
      <c r="N794" s="194"/>
      <c r="O794" s="80"/>
      <c r="P794" s="75"/>
      <c r="Q794" s="75"/>
      <c r="R794" s="75"/>
      <c r="S794" s="75"/>
      <c r="T794" s="75"/>
      <c r="U794" s="75"/>
      <c r="V794" s="74"/>
      <c r="W794" s="74"/>
      <c r="X794" s="74"/>
      <c r="Y794" s="73"/>
      <c r="Z794" s="72"/>
      <c r="AA794" s="65"/>
      <c r="AB794" s="65"/>
      <c r="AC794" s="125"/>
      <c r="AD794" s="125"/>
      <c r="AE794" s="126"/>
      <c r="AF794" s="126"/>
      <c r="AG794" s="126"/>
      <c r="AH794" s="125"/>
      <c r="AI794" s="125"/>
      <c r="AJ794" s="125"/>
      <c r="AK794" s="125"/>
      <c r="AL794" s="125"/>
      <c r="AM794" s="125"/>
      <c r="AN794" s="125"/>
      <c r="AO794" s="66"/>
      <c r="AP794" s="125"/>
      <c r="AQ794" s="125"/>
      <c r="AR794" s="125"/>
      <c r="AS794" s="125"/>
      <c r="AT794" s="125"/>
      <c r="AU794" s="125"/>
      <c r="AV794" s="125"/>
      <c r="AW794" s="126"/>
      <c r="AX794" s="126"/>
      <c r="AY794" s="126"/>
      <c r="AZ794" s="127"/>
      <c r="BA794" s="128"/>
      <c r="BB794" s="65"/>
      <c r="BC794" s="65"/>
      <c r="BD794" s="125"/>
      <c r="BE794" s="125"/>
      <c r="BF794" s="126"/>
      <c r="BG794" s="126"/>
      <c r="BH794" s="126"/>
      <c r="BI794" s="125"/>
      <c r="BJ794" s="125"/>
      <c r="BK794" s="125"/>
      <c r="BL794" s="125"/>
      <c r="BM794" s="125"/>
      <c r="BN794" s="125"/>
      <c r="BO794" s="129"/>
      <c r="BP794" s="66"/>
      <c r="BQ794" s="129"/>
      <c r="BR794" s="125"/>
      <c r="BS794" s="125"/>
      <c r="BT794" s="125"/>
      <c r="BU794" s="125"/>
      <c r="BV794" s="125"/>
      <c r="BW794" s="125"/>
      <c r="BX794" s="126"/>
      <c r="BY794" s="126"/>
      <c r="BZ794" s="126"/>
      <c r="CA794" s="127"/>
      <c r="CB794" s="128"/>
    </row>
    <row r="795" spans="1:80" x14ac:dyDescent="0.3">
      <c r="A795" s="65"/>
      <c r="B795" s="70"/>
      <c r="C795" s="70"/>
      <c r="D795" s="71"/>
      <c r="E795" s="71"/>
      <c r="F795" s="71"/>
      <c r="G795" s="70"/>
      <c r="H795" s="70"/>
      <c r="I795" s="70"/>
      <c r="J795" s="70"/>
      <c r="K795" s="70"/>
      <c r="L795" s="70"/>
      <c r="M795" s="70"/>
      <c r="N795" s="194"/>
      <c r="O795" s="80"/>
      <c r="P795" s="75"/>
      <c r="Q795" s="75"/>
      <c r="R795" s="75"/>
      <c r="S795" s="75"/>
      <c r="T795" s="75"/>
      <c r="U795" s="75"/>
      <c r="V795" s="74"/>
      <c r="W795" s="74"/>
      <c r="X795" s="74"/>
      <c r="Y795" s="73"/>
      <c r="Z795" s="72"/>
      <c r="AA795" s="65"/>
      <c r="AB795" s="65"/>
      <c r="AC795" s="125"/>
      <c r="AD795" s="125"/>
      <c r="AE795" s="126"/>
      <c r="AF795" s="126"/>
      <c r="AG795" s="126"/>
      <c r="AH795" s="125"/>
      <c r="AI795" s="125"/>
      <c r="AJ795" s="125"/>
      <c r="AK795" s="125"/>
      <c r="AL795" s="125"/>
      <c r="AM795" s="125"/>
      <c r="AN795" s="125"/>
      <c r="AO795" s="66"/>
      <c r="AP795" s="125"/>
      <c r="AQ795" s="125"/>
      <c r="AR795" s="125"/>
      <c r="AS795" s="125"/>
      <c r="AT795" s="125"/>
      <c r="AU795" s="125"/>
      <c r="AV795" s="125"/>
      <c r="AW795" s="126"/>
      <c r="AX795" s="126"/>
      <c r="AY795" s="126"/>
      <c r="AZ795" s="127"/>
      <c r="BA795" s="128"/>
      <c r="BB795" s="65"/>
      <c r="BC795" s="65"/>
      <c r="BD795" s="125"/>
      <c r="BE795" s="125"/>
      <c r="BF795" s="126"/>
      <c r="BG795" s="126"/>
      <c r="BH795" s="126"/>
      <c r="BI795" s="125"/>
      <c r="BJ795" s="125"/>
      <c r="BK795" s="125"/>
      <c r="BL795" s="125"/>
      <c r="BM795" s="125"/>
      <c r="BN795" s="125"/>
      <c r="BO795" s="129"/>
      <c r="BP795" s="66"/>
      <c r="BQ795" s="129"/>
      <c r="BR795" s="125"/>
      <c r="BS795" s="125"/>
      <c r="BT795" s="125"/>
      <c r="BU795" s="125"/>
      <c r="BV795" s="125"/>
      <c r="BW795" s="125"/>
      <c r="BX795" s="126"/>
      <c r="BY795" s="126"/>
      <c r="BZ795" s="126"/>
      <c r="CA795" s="127"/>
      <c r="CB795" s="128"/>
    </row>
    <row r="796" spans="1:80" x14ac:dyDescent="0.3">
      <c r="A796" s="65"/>
      <c r="B796" s="70"/>
      <c r="C796" s="70"/>
      <c r="D796" s="71"/>
      <c r="E796" s="71"/>
      <c r="F796" s="71"/>
      <c r="G796" s="70"/>
      <c r="H796" s="70"/>
      <c r="I796" s="70"/>
      <c r="J796" s="70"/>
      <c r="K796" s="70"/>
      <c r="L796" s="70"/>
      <c r="M796" s="70"/>
      <c r="N796" s="194"/>
      <c r="O796" s="80"/>
      <c r="P796" s="75"/>
      <c r="Q796" s="75"/>
      <c r="R796" s="75"/>
      <c r="S796" s="75"/>
      <c r="T796" s="75"/>
      <c r="U796" s="75"/>
      <c r="V796" s="74"/>
      <c r="W796" s="74"/>
      <c r="X796" s="74"/>
      <c r="Y796" s="73"/>
      <c r="Z796" s="72"/>
      <c r="AA796" s="65"/>
      <c r="AB796" s="65"/>
      <c r="AC796" s="125"/>
      <c r="AD796" s="125"/>
      <c r="AE796" s="126"/>
      <c r="AF796" s="126"/>
      <c r="AG796" s="126"/>
      <c r="AH796" s="125"/>
      <c r="AI796" s="125"/>
      <c r="AJ796" s="125"/>
      <c r="AK796" s="125"/>
      <c r="AL796" s="125"/>
      <c r="AM796" s="125"/>
      <c r="AN796" s="125"/>
      <c r="AO796" s="66"/>
      <c r="AP796" s="125"/>
      <c r="AQ796" s="125"/>
      <c r="AR796" s="125"/>
      <c r="AS796" s="125"/>
      <c r="AT796" s="125"/>
      <c r="AU796" s="125"/>
      <c r="AV796" s="125"/>
      <c r="AW796" s="126"/>
      <c r="AX796" s="126"/>
      <c r="AY796" s="126"/>
      <c r="AZ796" s="127"/>
      <c r="BA796" s="128"/>
      <c r="BB796" s="65"/>
      <c r="BC796" s="65"/>
      <c r="BD796" s="125"/>
      <c r="BE796" s="125"/>
      <c r="BF796" s="126"/>
      <c r="BG796" s="126"/>
      <c r="BH796" s="126"/>
      <c r="BI796" s="125"/>
      <c r="BJ796" s="125"/>
      <c r="BK796" s="125"/>
      <c r="BL796" s="125"/>
      <c r="BM796" s="125"/>
      <c r="BN796" s="125"/>
      <c r="BO796" s="129"/>
      <c r="BP796" s="66"/>
      <c r="BQ796" s="129"/>
      <c r="BR796" s="125"/>
      <c r="BS796" s="125"/>
      <c r="BT796" s="125"/>
      <c r="BU796" s="125"/>
      <c r="BV796" s="125"/>
      <c r="BW796" s="125"/>
      <c r="BX796" s="126"/>
      <c r="BY796" s="126"/>
      <c r="BZ796" s="126"/>
      <c r="CA796" s="127"/>
      <c r="CB796" s="128"/>
    </row>
    <row r="797" spans="1:80" x14ac:dyDescent="0.3">
      <c r="A797" s="65"/>
      <c r="B797" s="70"/>
      <c r="C797" s="70"/>
      <c r="D797" s="71"/>
      <c r="E797" s="71"/>
      <c r="F797" s="71"/>
      <c r="G797" s="70"/>
      <c r="H797" s="70"/>
      <c r="I797" s="70"/>
      <c r="J797" s="70"/>
      <c r="K797" s="70"/>
      <c r="L797" s="70"/>
      <c r="M797" s="70"/>
      <c r="N797" s="194"/>
      <c r="O797" s="80"/>
      <c r="P797" s="75"/>
      <c r="Q797" s="75"/>
      <c r="R797" s="75"/>
      <c r="S797" s="75"/>
      <c r="T797" s="75"/>
      <c r="U797" s="75"/>
      <c r="V797" s="74"/>
      <c r="W797" s="74"/>
      <c r="X797" s="74"/>
      <c r="Y797" s="73"/>
      <c r="Z797" s="72"/>
      <c r="AA797" s="65"/>
      <c r="AB797" s="65"/>
      <c r="AC797" s="125"/>
      <c r="AD797" s="125"/>
      <c r="AE797" s="126"/>
      <c r="AF797" s="126"/>
      <c r="AG797" s="126"/>
      <c r="AH797" s="125"/>
      <c r="AI797" s="125"/>
      <c r="AJ797" s="125"/>
      <c r="AK797" s="125"/>
      <c r="AL797" s="125"/>
      <c r="AM797" s="125"/>
      <c r="AN797" s="125"/>
      <c r="AO797" s="66"/>
      <c r="AP797" s="125"/>
      <c r="AQ797" s="125"/>
      <c r="AR797" s="125"/>
      <c r="AS797" s="125"/>
      <c r="AT797" s="125"/>
      <c r="AU797" s="125"/>
      <c r="AV797" s="125"/>
      <c r="AW797" s="126"/>
      <c r="AX797" s="126"/>
      <c r="AY797" s="126"/>
      <c r="AZ797" s="127"/>
      <c r="BA797" s="128"/>
      <c r="BB797" s="65"/>
      <c r="BC797" s="65"/>
      <c r="BD797" s="125"/>
      <c r="BE797" s="125"/>
      <c r="BF797" s="126"/>
      <c r="BG797" s="126"/>
      <c r="BH797" s="126"/>
      <c r="BI797" s="125"/>
      <c r="BJ797" s="125"/>
      <c r="BK797" s="125"/>
      <c r="BL797" s="125"/>
      <c r="BM797" s="125"/>
      <c r="BN797" s="125"/>
      <c r="BO797" s="129"/>
      <c r="BP797" s="66"/>
      <c r="BQ797" s="129"/>
      <c r="BR797" s="125"/>
      <c r="BS797" s="125"/>
      <c r="BT797" s="125"/>
      <c r="BU797" s="125"/>
      <c r="BV797" s="125"/>
      <c r="BW797" s="125"/>
      <c r="BX797" s="126"/>
      <c r="BY797" s="126"/>
      <c r="BZ797" s="126"/>
      <c r="CA797" s="127"/>
      <c r="CB797" s="128"/>
    </row>
    <row r="798" spans="1:80" x14ac:dyDescent="0.3">
      <c r="A798" s="65"/>
      <c r="B798" s="70"/>
      <c r="C798" s="70"/>
      <c r="D798" s="71"/>
      <c r="E798" s="71"/>
      <c r="F798" s="71"/>
      <c r="G798" s="70"/>
      <c r="H798" s="70"/>
      <c r="I798" s="70"/>
      <c r="J798" s="70"/>
      <c r="K798" s="70"/>
      <c r="L798" s="70"/>
      <c r="M798" s="70"/>
      <c r="N798" s="194"/>
      <c r="O798" s="80"/>
      <c r="P798" s="75"/>
      <c r="Q798" s="75"/>
      <c r="R798" s="75"/>
      <c r="S798" s="75"/>
      <c r="T798" s="75"/>
      <c r="U798" s="75"/>
      <c r="V798" s="74"/>
      <c r="W798" s="74"/>
      <c r="X798" s="74"/>
      <c r="Y798" s="73"/>
      <c r="Z798" s="72"/>
      <c r="AA798" s="65"/>
      <c r="AB798" s="65"/>
      <c r="AC798" s="125"/>
      <c r="AD798" s="125"/>
      <c r="AE798" s="126"/>
      <c r="AF798" s="126"/>
      <c r="AG798" s="126"/>
      <c r="AH798" s="125"/>
      <c r="AI798" s="125"/>
      <c r="AJ798" s="125"/>
      <c r="AK798" s="125"/>
      <c r="AL798" s="125"/>
      <c r="AM798" s="125"/>
      <c r="AN798" s="125"/>
      <c r="AO798" s="66"/>
      <c r="AP798" s="125"/>
      <c r="AQ798" s="125"/>
      <c r="AR798" s="125"/>
      <c r="AS798" s="125"/>
      <c r="AT798" s="125"/>
      <c r="AU798" s="125"/>
      <c r="AV798" s="125"/>
      <c r="AW798" s="126"/>
      <c r="AX798" s="126"/>
      <c r="AY798" s="126"/>
      <c r="AZ798" s="127"/>
      <c r="BA798" s="128"/>
      <c r="BB798" s="65"/>
      <c r="BC798" s="65"/>
      <c r="BD798" s="125"/>
      <c r="BE798" s="125"/>
      <c r="BF798" s="126"/>
      <c r="BG798" s="126"/>
      <c r="BH798" s="126"/>
      <c r="BI798" s="125"/>
      <c r="BJ798" s="125"/>
      <c r="BK798" s="125"/>
      <c r="BL798" s="125"/>
      <c r="BM798" s="125"/>
      <c r="BN798" s="125"/>
      <c r="BO798" s="129"/>
      <c r="BP798" s="66"/>
      <c r="BQ798" s="129"/>
      <c r="BR798" s="125"/>
      <c r="BS798" s="125"/>
      <c r="BT798" s="125"/>
      <c r="BU798" s="125"/>
      <c r="BV798" s="125"/>
      <c r="BW798" s="125"/>
      <c r="BX798" s="126"/>
      <c r="BY798" s="126"/>
      <c r="BZ798" s="126"/>
      <c r="CA798" s="127"/>
      <c r="CB798" s="128"/>
    </row>
    <row r="799" spans="1:80" x14ac:dyDescent="0.3">
      <c r="A799" s="65"/>
      <c r="B799" s="70"/>
      <c r="C799" s="70"/>
      <c r="D799" s="71"/>
      <c r="E799" s="71"/>
      <c r="F799" s="71"/>
      <c r="G799" s="70"/>
      <c r="H799" s="70"/>
      <c r="I799" s="70"/>
      <c r="J799" s="70"/>
      <c r="K799" s="70"/>
      <c r="L799" s="70"/>
      <c r="M799" s="70"/>
      <c r="N799" s="194"/>
      <c r="O799" s="80"/>
      <c r="P799" s="75"/>
      <c r="Q799" s="75"/>
      <c r="R799" s="75"/>
      <c r="S799" s="75"/>
      <c r="T799" s="75"/>
      <c r="U799" s="75"/>
      <c r="V799" s="74"/>
      <c r="W799" s="74"/>
      <c r="X799" s="74"/>
      <c r="Y799" s="73"/>
      <c r="Z799" s="72"/>
      <c r="AA799" s="65"/>
      <c r="AB799" s="65"/>
      <c r="AC799" s="125"/>
      <c r="AD799" s="125"/>
      <c r="AE799" s="126"/>
      <c r="AF799" s="126"/>
      <c r="AG799" s="126"/>
      <c r="AH799" s="125"/>
      <c r="AI799" s="125"/>
      <c r="AJ799" s="125"/>
      <c r="AK799" s="125"/>
      <c r="AL799" s="125"/>
      <c r="AM799" s="125"/>
      <c r="AN799" s="125"/>
      <c r="AO799" s="66"/>
      <c r="AP799" s="125"/>
      <c r="AQ799" s="125"/>
      <c r="AR799" s="125"/>
      <c r="AS799" s="125"/>
      <c r="AT799" s="125"/>
      <c r="AU799" s="125"/>
      <c r="AV799" s="125"/>
      <c r="AW799" s="126"/>
      <c r="AX799" s="126"/>
      <c r="AY799" s="126"/>
      <c r="AZ799" s="127"/>
      <c r="BA799" s="128"/>
      <c r="BB799" s="65"/>
      <c r="BC799" s="65"/>
      <c r="BD799" s="125"/>
      <c r="BE799" s="125"/>
      <c r="BF799" s="126"/>
      <c r="BG799" s="126"/>
      <c r="BH799" s="126"/>
      <c r="BI799" s="125"/>
      <c r="BJ799" s="125"/>
      <c r="BK799" s="125"/>
      <c r="BL799" s="125"/>
      <c r="BM799" s="125"/>
      <c r="BN799" s="125"/>
      <c r="BO799" s="129"/>
      <c r="BP799" s="66"/>
      <c r="BQ799" s="129"/>
      <c r="BR799" s="125"/>
      <c r="BS799" s="125"/>
      <c r="BT799" s="125"/>
      <c r="BU799" s="125"/>
      <c r="BV799" s="125"/>
      <c r="BW799" s="125"/>
      <c r="BX799" s="126"/>
      <c r="BY799" s="126"/>
      <c r="BZ799" s="126"/>
      <c r="CA799" s="127"/>
      <c r="CB799" s="128"/>
    </row>
    <row r="800" spans="1:80" x14ac:dyDescent="0.3">
      <c r="A800" s="65"/>
      <c r="B800" s="70"/>
      <c r="C800" s="70"/>
      <c r="D800" s="71"/>
      <c r="E800" s="71"/>
      <c r="F800" s="71"/>
      <c r="G800" s="70"/>
      <c r="H800" s="70"/>
      <c r="I800" s="70"/>
      <c r="J800" s="70"/>
      <c r="K800" s="70"/>
      <c r="L800" s="70"/>
      <c r="M800" s="70"/>
      <c r="N800" s="194"/>
      <c r="O800" s="80"/>
      <c r="P800" s="75"/>
      <c r="Q800" s="75"/>
      <c r="R800" s="75"/>
      <c r="S800" s="75"/>
      <c r="T800" s="75"/>
      <c r="U800" s="75"/>
      <c r="V800" s="74"/>
      <c r="W800" s="74"/>
      <c r="X800" s="74"/>
      <c r="Y800" s="73"/>
      <c r="Z800" s="72"/>
      <c r="AA800" s="65"/>
      <c r="AB800" s="65"/>
      <c r="AC800" s="125"/>
      <c r="AD800" s="125"/>
      <c r="AE800" s="126"/>
      <c r="AF800" s="126"/>
      <c r="AG800" s="126"/>
      <c r="AH800" s="125"/>
      <c r="AI800" s="125"/>
      <c r="AJ800" s="125"/>
      <c r="AK800" s="125"/>
      <c r="AL800" s="125"/>
      <c r="AM800" s="125"/>
      <c r="AN800" s="125"/>
      <c r="AO800" s="66"/>
      <c r="AP800" s="125"/>
      <c r="AQ800" s="125"/>
      <c r="AR800" s="125"/>
      <c r="AS800" s="125"/>
      <c r="AT800" s="125"/>
      <c r="AU800" s="125"/>
      <c r="AV800" s="125"/>
      <c r="AW800" s="126"/>
      <c r="AX800" s="126"/>
      <c r="AY800" s="126"/>
      <c r="AZ800" s="127"/>
      <c r="BA800" s="128"/>
      <c r="BB800" s="65"/>
      <c r="BC800" s="65"/>
      <c r="BD800" s="125"/>
      <c r="BE800" s="125"/>
      <c r="BF800" s="126"/>
      <c r="BG800" s="126"/>
      <c r="BH800" s="126"/>
      <c r="BI800" s="125"/>
      <c r="BJ800" s="125"/>
      <c r="BK800" s="125"/>
      <c r="BL800" s="125"/>
      <c r="BM800" s="125"/>
      <c r="BN800" s="125"/>
      <c r="BO800" s="129"/>
      <c r="BP800" s="66"/>
      <c r="BQ800" s="129"/>
      <c r="BR800" s="125"/>
      <c r="BS800" s="125"/>
      <c r="BT800" s="125"/>
      <c r="BU800" s="125"/>
      <c r="BV800" s="125"/>
      <c r="BW800" s="125"/>
      <c r="BX800" s="126"/>
      <c r="BY800" s="126"/>
      <c r="BZ800" s="126"/>
      <c r="CA800" s="127"/>
      <c r="CB800" s="128"/>
    </row>
    <row r="801" spans="1:80" x14ac:dyDescent="0.3">
      <c r="A801" s="65"/>
      <c r="B801" s="70"/>
      <c r="C801" s="70"/>
      <c r="D801" s="71"/>
      <c r="E801" s="71"/>
      <c r="F801" s="71"/>
      <c r="G801" s="70"/>
      <c r="H801" s="70"/>
      <c r="I801" s="70"/>
      <c r="J801" s="70"/>
      <c r="K801" s="70"/>
      <c r="L801" s="70"/>
      <c r="M801" s="70"/>
      <c r="N801" s="194"/>
      <c r="O801" s="80"/>
      <c r="P801" s="75"/>
      <c r="Q801" s="75"/>
      <c r="R801" s="75"/>
      <c r="S801" s="75"/>
      <c r="T801" s="75"/>
      <c r="U801" s="75"/>
      <c r="V801" s="74"/>
      <c r="W801" s="74"/>
      <c r="X801" s="74"/>
      <c r="Y801" s="73"/>
      <c r="Z801" s="72"/>
      <c r="AA801" s="65"/>
      <c r="AB801" s="65"/>
      <c r="AC801" s="125"/>
      <c r="AD801" s="125"/>
      <c r="AE801" s="126"/>
      <c r="AF801" s="126"/>
      <c r="AG801" s="126"/>
      <c r="AH801" s="125"/>
      <c r="AI801" s="125"/>
      <c r="AJ801" s="125"/>
      <c r="AK801" s="125"/>
      <c r="AL801" s="125"/>
      <c r="AM801" s="125"/>
      <c r="AN801" s="125"/>
      <c r="AO801" s="66"/>
      <c r="AP801" s="125"/>
      <c r="AQ801" s="125"/>
      <c r="AR801" s="125"/>
      <c r="AS801" s="125"/>
      <c r="AT801" s="125"/>
      <c r="AU801" s="125"/>
      <c r="AV801" s="125"/>
      <c r="AW801" s="126"/>
      <c r="AX801" s="126"/>
      <c r="AY801" s="126"/>
      <c r="AZ801" s="127"/>
      <c r="BA801" s="128"/>
      <c r="BB801" s="65"/>
      <c r="BC801" s="65"/>
      <c r="BD801" s="125"/>
      <c r="BE801" s="125"/>
      <c r="BF801" s="126"/>
      <c r="BG801" s="126"/>
      <c r="BH801" s="126"/>
      <c r="BI801" s="125"/>
      <c r="BJ801" s="125"/>
      <c r="BK801" s="125"/>
      <c r="BL801" s="125"/>
      <c r="BM801" s="125"/>
      <c r="BN801" s="125"/>
      <c r="BO801" s="129"/>
      <c r="BP801" s="66"/>
      <c r="BQ801" s="129"/>
      <c r="BR801" s="125"/>
      <c r="BS801" s="125"/>
      <c r="BT801" s="125"/>
      <c r="BU801" s="125"/>
      <c r="BV801" s="125"/>
      <c r="BW801" s="125"/>
      <c r="BX801" s="126"/>
      <c r="BY801" s="126"/>
      <c r="BZ801" s="126"/>
      <c r="CA801" s="127"/>
      <c r="CB801" s="128"/>
    </row>
    <row r="802" spans="1:80" x14ac:dyDescent="0.3">
      <c r="A802" s="65"/>
      <c r="B802" s="70"/>
      <c r="C802" s="70"/>
      <c r="D802" s="71"/>
      <c r="E802" s="71"/>
      <c r="F802" s="71"/>
      <c r="G802" s="70"/>
      <c r="H802" s="70"/>
      <c r="I802" s="70"/>
      <c r="J802" s="70"/>
      <c r="K802" s="70"/>
      <c r="L802" s="70"/>
      <c r="M802" s="70"/>
      <c r="N802" s="195"/>
      <c r="O802" s="70"/>
      <c r="P802" s="70"/>
      <c r="Q802" s="70"/>
      <c r="R802" s="70"/>
      <c r="S802" s="70"/>
      <c r="T802" s="70"/>
      <c r="U802" s="70"/>
      <c r="V802" s="71"/>
      <c r="W802" s="71"/>
      <c r="X802" s="71"/>
      <c r="Y802" s="70"/>
      <c r="Z802" s="70"/>
      <c r="AA802" s="65"/>
      <c r="AB802" s="65"/>
      <c r="AC802" s="125"/>
      <c r="AD802" s="125"/>
      <c r="AE802" s="126"/>
      <c r="AF802" s="126"/>
      <c r="AG802" s="126"/>
      <c r="AH802" s="125"/>
      <c r="AI802" s="125"/>
      <c r="AJ802" s="125"/>
      <c r="AK802" s="125"/>
      <c r="AL802" s="125"/>
      <c r="AM802" s="125"/>
      <c r="AN802" s="125"/>
      <c r="AO802" s="66"/>
      <c r="AP802" s="125"/>
      <c r="AQ802" s="125"/>
      <c r="AR802" s="125"/>
      <c r="AS802" s="125"/>
      <c r="AT802" s="125"/>
      <c r="AU802" s="125"/>
      <c r="AV802" s="125"/>
      <c r="AW802" s="126"/>
      <c r="AX802" s="126"/>
      <c r="AY802" s="126"/>
      <c r="AZ802" s="127"/>
      <c r="BA802" s="128"/>
      <c r="BB802" s="65"/>
      <c r="BC802" s="65"/>
      <c r="BD802" s="125"/>
      <c r="BE802" s="125"/>
      <c r="BF802" s="126"/>
      <c r="BG802" s="126"/>
      <c r="BH802" s="126"/>
      <c r="BI802" s="125"/>
      <c r="BJ802" s="125"/>
      <c r="BK802" s="125"/>
      <c r="BL802" s="125"/>
      <c r="BM802" s="125"/>
      <c r="BN802" s="125"/>
      <c r="BO802" s="129"/>
      <c r="BP802" s="66"/>
      <c r="BQ802" s="129"/>
      <c r="BR802" s="125"/>
      <c r="BS802" s="125"/>
      <c r="BT802" s="125"/>
      <c r="BU802" s="125"/>
      <c r="BV802" s="125"/>
      <c r="BW802" s="125"/>
      <c r="BX802" s="126"/>
      <c r="BY802" s="126"/>
      <c r="BZ802" s="126"/>
      <c r="CA802" s="127"/>
      <c r="CB802" s="128"/>
    </row>
    <row r="803" spans="1:80" x14ac:dyDescent="0.3">
      <c r="A803" s="65"/>
      <c r="B803" s="72"/>
      <c r="C803" s="73"/>
      <c r="D803" s="74"/>
      <c r="E803" s="74"/>
      <c r="F803" s="74"/>
      <c r="G803" s="75"/>
      <c r="H803" s="75"/>
      <c r="I803" s="75"/>
      <c r="J803" s="75"/>
      <c r="K803" s="75"/>
      <c r="L803" s="75"/>
      <c r="M803" s="80"/>
      <c r="N803" s="194"/>
      <c r="O803" s="70"/>
      <c r="P803" s="70"/>
      <c r="Q803" s="70"/>
      <c r="R803" s="70"/>
      <c r="S803" s="70"/>
      <c r="T803" s="70"/>
      <c r="U803" s="70"/>
      <c r="V803" s="71"/>
      <c r="W803" s="71"/>
      <c r="X803" s="71"/>
      <c r="Y803" s="70"/>
      <c r="Z803" s="70"/>
      <c r="AA803" s="65"/>
      <c r="AB803" s="65"/>
      <c r="AC803" s="125"/>
      <c r="AD803" s="125"/>
      <c r="AE803" s="126"/>
      <c r="AF803" s="126"/>
      <c r="AG803" s="126"/>
      <c r="AH803" s="125"/>
      <c r="AI803" s="125"/>
      <c r="AJ803" s="125"/>
      <c r="AK803" s="125"/>
      <c r="AL803" s="125"/>
      <c r="AM803" s="125"/>
      <c r="AN803" s="125"/>
      <c r="AO803" s="82"/>
      <c r="AP803" s="125"/>
      <c r="AQ803" s="125"/>
      <c r="AR803" s="125"/>
      <c r="AS803" s="125"/>
      <c r="AT803" s="125"/>
      <c r="AU803" s="125"/>
      <c r="AV803" s="125"/>
      <c r="AW803" s="126"/>
      <c r="AX803" s="126"/>
      <c r="AY803" s="126"/>
      <c r="AZ803" s="125"/>
      <c r="BA803" s="125"/>
      <c r="BB803" s="65"/>
      <c r="BC803" s="65"/>
      <c r="BD803" s="125"/>
      <c r="BE803" s="125"/>
      <c r="BF803" s="126"/>
      <c r="BG803" s="126"/>
      <c r="BH803" s="126"/>
      <c r="BI803" s="125"/>
      <c r="BJ803" s="125"/>
      <c r="BK803" s="125"/>
      <c r="BL803" s="125"/>
      <c r="BM803" s="125"/>
      <c r="BN803" s="125"/>
      <c r="BO803" s="129"/>
      <c r="BP803" s="82"/>
      <c r="BQ803" s="129"/>
      <c r="BR803" s="125"/>
      <c r="BS803" s="125"/>
      <c r="BT803" s="125"/>
      <c r="BU803" s="125"/>
      <c r="BV803" s="125"/>
      <c r="BW803" s="125"/>
      <c r="BX803" s="126"/>
      <c r="BY803" s="126"/>
      <c r="BZ803" s="126"/>
      <c r="CA803" s="125"/>
      <c r="CB803" s="125"/>
    </row>
    <row r="804" spans="1:80" x14ac:dyDescent="0.3">
      <c r="A804" s="65"/>
      <c r="B804" s="72"/>
      <c r="C804" s="73"/>
      <c r="D804" s="74"/>
      <c r="E804" s="74"/>
      <c r="F804" s="74"/>
      <c r="G804" s="75"/>
      <c r="H804" s="75"/>
      <c r="I804" s="75"/>
      <c r="J804" s="75"/>
      <c r="K804" s="75"/>
      <c r="L804" s="75"/>
      <c r="M804" s="80"/>
      <c r="N804" s="194"/>
      <c r="O804" s="70"/>
      <c r="P804" s="70"/>
      <c r="Q804" s="70"/>
      <c r="R804" s="70"/>
      <c r="S804" s="70"/>
      <c r="T804" s="70"/>
      <c r="U804" s="70"/>
      <c r="V804" s="71"/>
      <c r="W804" s="71"/>
      <c r="X804" s="71"/>
      <c r="Y804" s="70"/>
      <c r="Z804" s="70"/>
      <c r="AA804" s="65"/>
      <c r="AB804" s="65"/>
      <c r="AC804" s="128"/>
      <c r="AD804" s="127"/>
      <c r="AE804" s="126"/>
      <c r="AF804" s="126"/>
      <c r="AG804" s="126"/>
      <c r="AH804" s="125"/>
      <c r="AI804" s="125"/>
      <c r="AJ804" s="125"/>
      <c r="AK804" s="125"/>
      <c r="AL804" s="125"/>
      <c r="AM804" s="125"/>
      <c r="AN804" s="125"/>
      <c r="AO804" s="66"/>
      <c r="AP804" s="125"/>
      <c r="AQ804" s="125"/>
      <c r="AR804" s="125"/>
      <c r="AS804" s="125"/>
      <c r="AT804" s="125"/>
      <c r="AU804" s="125"/>
      <c r="AV804" s="125"/>
      <c r="AW804" s="126"/>
      <c r="AX804" s="126"/>
      <c r="AY804" s="126"/>
      <c r="AZ804" s="125"/>
      <c r="BA804" s="125"/>
      <c r="BB804" s="65"/>
      <c r="BC804" s="65"/>
      <c r="BD804" s="128"/>
      <c r="BE804" s="127"/>
      <c r="BF804" s="126"/>
      <c r="BG804" s="126"/>
      <c r="BH804" s="126"/>
      <c r="BI804" s="125"/>
      <c r="BJ804" s="125"/>
      <c r="BK804" s="125"/>
      <c r="BL804" s="125"/>
      <c r="BM804" s="125"/>
      <c r="BN804" s="125"/>
      <c r="BO804" s="129"/>
      <c r="BP804" s="66"/>
      <c r="BQ804" s="129"/>
      <c r="BR804" s="125"/>
      <c r="BS804" s="125"/>
      <c r="BT804" s="125"/>
      <c r="BU804" s="125"/>
      <c r="BV804" s="125"/>
      <c r="BW804" s="125"/>
      <c r="BX804" s="126"/>
      <c r="BY804" s="126"/>
      <c r="BZ804" s="126"/>
      <c r="CA804" s="125"/>
      <c r="CB804" s="125"/>
    </row>
    <row r="805" spans="1:80" x14ac:dyDescent="0.3">
      <c r="A805" s="65"/>
      <c r="B805" s="72"/>
      <c r="C805" s="73"/>
      <c r="D805" s="74"/>
      <c r="E805" s="74"/>
      <c r="F805" s="74"/>
      <c r="G805" s="75"/>
      <c r="H805" s="75"/>
      <c r="I805" s="75"/>
      <c r="J805" s="75"/>
      <c r="K805" s="75"/>
      <c r="L805" s="75"/>
      <c r="M805" s="80"/>
      <c r="N805" s="194"/>
      <c r="O805" s="70"/>
      <c r="P805" s="70"/>
      <c r="Q805" s="70"/>
      <c r="R805" s="70"/>
      <c r="S805" s="70"/>
      <c r="T805" s="70"/>
      <c r="U805" s="70"/>
      <c r="V805" s="71"/>
      <c r="W805" s="71"/>
      <c r="X805" s="71"/>
      <c r="Y805" s="70"/>
      <c r="Z805" s="70"/>
      <c r="AA805" s="65"/>
      <c r="AB805" s="65"/>
      <c r="AC805" s="128"/>
      <c r="AD805" s="127"/>
      <c r="AE805" s="126"/>
      <c r="AF805" s="126"/>
      <c r="AG805" s="126"/>
      <c r="AH805" s="125"/>
      <c r="AI805" s="125"/>
      <c r="AJ805" s="125"/>
      <c r="AK805" s="125"/>
      <c r="AL805" s="125"/>
      <c r="AM805" s="125"/>
      <c r="AN805" s="125"/>
      <c r="AO805" s="66"/>
      <c r="AP805" s="125"/>
      <c r="AQ805" s="125"/>
      <c r="AR805" s="125"/>
      <c r="AS805" s="125"/>
      <c r="AT805" s="125"/>
      <c r="AU805" s="125"/>
      <c r="AV805" s="125"/>
      <c r="AW805" s="126"/>
      <c r="AX805" s="126"/>
      <c r="AY805" s="126"/>
      <c r="AZ805" s="125"/>
      <c r="BA805" s="125"/>
      <c r="BB805" s="65"/>
      <c r="BC805" s="65"/>
      <c r="BD805" s="128"/>
      <c r="BE805" s="127"/>
      <c r="BF805" s="126"/>
      <c r="BG805" s="126"/>
      <c r="BH805" s="126"/>
      <c r="BI805" s="125"/>
      <c r="BJ805" s="125"/>
      <c r="BK805" s="125"/>
      <c r="BL805" s="125"/>
      <c r="BM805" s="125"/>
      <c r="BN805" s="125"/>
      <c r="BO805" s="129"/>
      <c r="BP805" s="66"/>
      <c r="BQ805" s="129"/>
      <c r="BR805" s="125"/>
      <c r="BS805" s="125"/>
      <c r="BT805" s="125"/>
      <c r="BU805" s="125"/>
      <c r="BV805" s="125"/>
      <c r="BW805" s="125"/>
      <c r="BX805" s="126"/>
      <c r="BY805" s="126"/>
      <c r="BZ805" s="126"/>
      <c r="CA805" s="125"/>
      <c r="CB805" s="125"/>
    </row>
    <row r="806" spans="1:80" x14ac:dyDescent="0.3">
      <c r="A806" s="65"/>
      <c r="B806" s="72"/>
      <c r="C806" s="73"/>
      <c r="D806" s="74"/>
      <c r="E806" s="74"/>
      <c r="F806" s="74"/>
      <c r="G806" s="75"/>
      <c r="H806" s="75"/>
      <c r="I806" s="75"/>
      <c r="J806" s="75"/>
      <c r="K806" s="75"/>
      <c r="L806" s="75"/>
      <c r="M806" s="80"/>
      <c r="N806" s="194"/>
      <c r="O806" s="70"/>
      <c r="P806" s="70"/>
      <c r="Q806" s="70"/>
      <c r="R806" s="70"/>
      <c r="S806" s="70"/>
      <c r="T806" s="70"/>
      <c r="U806" s="70"/>
      <c r="V806" s="71"/>
      <c r="W806" s="71"/>
      <c r="X806" s="71"/>
      <c r="Y806" s="70"/>
      <c r="Z806" s="70"/>
      <c r="AA806" s="65"/>
      <c r="AB806" s="65"/>
      <c r="AC806" s="128"/>
      <c r="AD806" s="127"/>
      <c r="AE806" s="126"/>
      <c r="AF806" s="126"/>
      <c r="AG806" s="126"/>
      <c r="AH806" s="125"/>
      <c r="AI806" s="125"/>
      <c r="AJ806" s="125"/>
      <c r="AK806" s="125"/>
      <c r="AL806" s="125"/>
      <c r="AM806" s="125"/>
      <c r="AN806" s="125"/>
      <c r="AO806" s="66"/>
      <c r="AP806" s="125"/>
      <c r="AQ806" s="125"/>
      <c r="AR806" s="125"/>
      <c r="AS806" s="125"/>
      <c r="AT806" s="125"/>
      <c r="AU806" s="125"/>
      <c r="AV806" s="125"/>
      <c r="AW806" s="126"/>
      <c r="AX806" s="126"/>
      <c r="AY806" s="126"/>
      <c r="AZ806" s="125"/>
      <c r="BA806" s="125"/>
      <c r="BB806" s="65"/>
      <c r="BC806" s="65"/>
      <c r="BD806" s="128"/>
      <c r="BE806" s="127"/>
      <c r="BF806" s="126"/>
      <c r="BG806" s="126"/>
      <c r="BH806" s="126"/>
      <c r="BI806" s="125"/>
      <c r="BJ806" s="125"/>
      <c r="BK806" s="125"/>
      <c r="BL806" s="125"/>
      <c r="BM806" s="125"/>
      <c r="BN806" s="125"/>
      <c r="BO806" s="129"/>
      <c r="BP806" s="66"/>
      <c r="BQ806" s="129"/>
      <c r="BR806" s="125"/>
      <c r="BS806" s="125"/>
      <c r="BT806" s="125"/>
      <c r="BU806" s="125"/>
      <c r="BV806" s="125"/>
      <c r="BW806" s="125"/>
      <c r="BX806" s="126"/>
      <c r="BY806" s="126"/>
      <c r="BZ806" s="126"/>
      <c r="CA806" s="125"/>
      <c r="CB806" s="125"/>
    </row>
    <row r="807" spans="1:80" x14ac:dyDescent="0.3">
      <c r="A807" s="65"/>
      <c r="B807" s="72"/>
      <c r="C807" s="73"/>
      <c r="D807" s="74"/>
      <c r="E807" s="74"/>
      <c r="F807" s="74"/>
      <c r="G807" s="75"/>
      <c r="H807" s="75"/>
      <c r="I807" s="75"/>
      <c r="J807" s="75"/>
      <c r="K807" s="75"/>
      <c r="L807" s="75"/>
      <c r="M807" s="80"/>
      <c r="N807" s="194"/>
      <c r="O807" s="70"/>
      <c r="P807" s="70"/>
      <c r="Q807" s="70"/>
      <c r="R807" s="70"/>
      <c r="S807" s="70"/>
      <c r="T807" s="70"/>
      <c r="U807" s="70"/>
      <c r="V807" s="71"/>
      <c r="W807" s="71"/>
      <c r="X807" s="71"/>
      <c r="Y807" s="70"/>
      <c r="Z807" s="70"/>
      <c r="AA807" s="65"/>
      <c r="AB807" s="65"/>
      <c r="AC807" s="128"/>
      <c r="AD807" s="127"/>
      <c r="AE807" s="126"/>
      <c r="AF807" s="126"/>
      <c r="AG807" s="126"/>
      <c r="AH807" s="125"/>
      <c r="AI807" s="125"/>
      <c r="AJ807" s="125"/>
      <c r="AK807" s="125"/>
      <c r="AL807" s="125"/>
      <c r="AM807" s="125"/>
      <c r="AN807" s="125"/>
      <c r="AO807" s="66"/>
      <c r="AP807" s="125"/>
      <c r="AQ807" s="125"/>
      <c r="AR807" s="125"/>
      <c r="AS807" s="125"/>
      <c r="AT807" s="125"/>
      <c r="AU807" s="125"/>
      <c r="AV807" s="125"/>
      <c r="AW807" s="126"/>
      <c r="AX807" s="126"/>
      <c r="AY807" s="126"/>
      <c r="AZ807" s="125"/>
      <c r="BA807" s="125"/>
      <c r="BB807" s="65"/>
      <c r="BC807" s="65"/>
      <c r="BD807" s="128"/>
      <c r="BE807" s="127"/>
      <c r="BF807" s="126"/>
      <c r="BG807" s="126"/>
      <c r="BH807" s="126"/>
      <c r="BI807" s="125"/>
      <c r="BJ807" s="125"/>
      <c r="BK807" s="125"/>
      <c r="BL807" s="125"/>
      <c r="BM807" s="125"/>
      <c r="BN807" s="125"/>
      <c r="BO807" s="129"/>
      <c r="BP807" s="66"/>
      <c r="BQ807" s="129"/>
      <c r="BR807" s="125"/>
      <c r="BS807" s="125"/>
      <c r="BT807" s="125"/>
      <c r="BU807" s="125"/>
      <c r="BV807" s="125"/>
      <c r="BW807" s="125"/>
      <c r="BX807" s="126"/>
      <c r="BY807" s="126"/>
      <c r="BZ807" s="126"/>
      <c r="CA807" s="125"/>
      <c r="CB807" s="125"/>
    </row>
    <row r="808" spans="1:80" x14ac:dyDescent="0.3">
      <c r="A808" s="65"/>
      <c r="B808" s="72"/>
      <c r="C808" s="73"/>
      <c r="D808" s="74"/>
      <c r="E808" s="74"/>
      <c r="F808" s="74"/>
      <c r="G808" s="75"/>
      <c r="H808" s="75"/>
      <c r="I808" s="75"/>
      <c r="J808" s="75"/>
      <c r="K808" s="75"/>
      <c r="L808" s="75"/>
      <c r="M808" s="80"/>
      <c r="N808" s="194"/>
      <c r="O808" s="70"/>
      <c r="P808" s="70"/>
      <c r="Q808" s="70"/>
      <c r="R808" s="70"/>
      <c r="S808" s="70"/>
      <c r="T808" s="70"/>
      <c r="U808" s="70"/>
      <c r="V808" s="71"/>
      <c r="W808" s="71"/>
      <c r="X808" s="71"/>
      <c r="Y808" s="70"/>
      <c r="Z808" s="70"/>
      <c r="AA808" s="65"/>
      <c r="AB808" s="65"/>
      <c r="AC808" s="128"/>
      <c r="AD808" s="127"/>
      <c r="AE808" s="126"/>
      <c r="AF808" s="126"/>
      <c r="AG808" s="126"/>
      <c r="AH808" s="125"/>
      <c r="AI808" s="125"/>
      <c r="AJ808" s="125"/>
      <c r="AK808" s="125"/>
      <c r="AL808" s="125"/>
      <c r="AM808" s="125"/>
      <c r="AN808" s="125"/>
      <c r="AO808" s="66"/>
      <c r="AP808" s="125"/>
      <c r="AQ808" s="125"/>
      <c r="AR808" s="125"/>
      <c r="AS808" s="125"/>
      <c r="AT808" s="125"/>
      <c r="AU808" s="125"/>
      <c r="AV808" s="125"/>
      <c r="AW808" s="126"/>
      <c r="AX808" s="126"/>
      <c r="AY808" s="126"/>
      <c r="AZ808" s="125"/>
      <c r="BA808" s="125"/>
      <c r="BB808" s="65"/>
      <c r="BC808" s="65"/>
      <c r="BD808" s="128"/>
      <c r="BE808" s="127"/>
      <c r="BF808" s="126"/>
      <c r="BG808" s="126"/>
      <c r="BH808" s="126"/>
      <c r="BI808" s="125"/>
      <c r="BJ808" s="125"/>
      <c r="BK808" s="125"/>
      <c r="BL808" s="125"/>
      <c r="BM808" s="125"/>
      <c r="BN808" s="125"/>
      <c r="BO808" s="129"/>
      <c r="BP808" s="66"/>
      <c r="BQ808" s="129"/>
      <c r="BR808" s="125"/>
      <c r="BS808" s="125"/>
      <c r="BT808" s="125"/>
      <c r="BU808" s="125"/>
      <c r="BV808" s="125"/>
      <c r="BW808" s="125"/>
      <c r="BX808" s="126"/>
      <c r="BY808" s="126"/>
      <c r="BZ808" s="126"/>
      <c r="CA808" s="125"/>
      <c r="CB808" s="125"/>
    </row>
    <row r="809" spans="1:80" x14ac:dyDescent="0.3">
      <c r="A809" s="65"/>
      <c r="B809" s="72"/>
      <c r="C809" s="73"/>
      <c r="D809" s="74"/>
      <c r="E809" s="74"/>
      <c r="F809" s="74"/>
      <c r="G809" s="75"/>
      <c r="H809" s="75"/>
      <c r="I809" s="75"/>
      <c r="J809" s="75"/>
      <c r="K809" s="75"/>
      <c r="L809" s="75"/>
      <c r="M809" s="80"/>
      <c r="N809" s="194"/>
      <c r="O809" s="70"/>
      <c r="P809" s="70"/>
      <c r="Q809" s="70"/>
      <c r="R809" s="70"/>
      <c r="S809" s="70"/>
      <c r="T809" s="70"/>
      <c r="U809" s="70"/>
      <c r="V809" s="71"/>
      <c r="W809" s="71"/>
      <c r="X809" s="71"/>
      <c r="Y809" s="70"/>
      <c r="Z809" s="70"/>
      <c r="AA809" s="65"/>
      <c r="AB809" s="65"/>
      <c r="AC809" s="128"/>
      <c r="AD809" s="127"/>
      <c r="AE809" s="126"/>
      <c r="AF809" s="126"/>
      <c r="AG809" s="126"/>
      <c r="AH809" s="125"/>
      <c r="AI809" s="125"/>
      <c r="AJ809" s="125"/>
      <c r="AK809" s="125"/>
      <c r="AL809" s="125"/>
      <c r="AM809" s="125"/>
      <c r="AN809" s="125"/>
      <c r="AO809" s="66"/>
      <c r="AP809" s="125"/>
      <c r="AQ809" s="125"/>
      <c r="AR809" s="125"/>
      <c r="AS809" s="125"/>
      <c r="AT809" s="125"/>
      <c r="AU809" s="125"/>
      <c r="AV809" s="125"/>
      <c r="AW809" s="126"/>
      <c r="AX809" s="126"/>
      <c r="AY809" s="126"/>
      <c r="AZ809" s="125"/>
      <c r="BA809" s="125"/>
      <c r="BB809" s="65"/>
      <c r="BC809" s="65"/>
      <c r="BD809" s="128"/>
      <c r="BE809" s="127"/>
      <c r="BF809" s="126"/>
      <c r="BG809" s="126"/>
      <c r="BH809" s="126"/>
      <c r="BI809" s="125"/>
      <c r="BJ809" s="125"/>
      <c r="BK809" s="125"/>
      <c r="BL809" s="125"/>
      <c r="BM809" s="125"/>
      <c r="BN809" s="125"/>
      <c r="BO809" s="129"/>
      <c r="BP809" s="66"/>
      <c r="BQ809" s="129"/>
      <c r="BR809" s="125"/>
      <c r="BS809" s="125"/>
      <c r="BT809" s="125"/>
      <c r="BU809" s="125"/>
      <c r="BV809" s="125"/>
      <c r="BW809" s="125"/>
      <c r="BX809" s="126"/>
      <c r="BY809" s="126"/>
      <c r="BZ809" s="126"/>
      <c r="CA809" s="125"/>
      <c r="CB809" s="125"/>
    </row>
    <row r="810" spans="1:80" x14ac:dyDescent="0.3">
      <c r="A810" s="65"/>
      <c r="B810" s="72"/>
      <c r="C810" s="73"/>
      <c r="D810" s="74"/>
      <c r="E810" s="74"/>
      <c r="F810" s="74"/>
      <c r="G810" s="75"/>
      <c r="H810" s="75"/>
      <c r="I810" s="75"/>
      <c r="J810" s="75"/>
      <c r="K810" s="75"/>
      <c r="L810" s="75"/>
      <c r="M810" s="80"/>
      <c r="N810" s="194"/>
      <c r="O810" s="70"/>
      <c r="P810" s="70"/>
      <c r="Q810" s="70"/>
      <c r="R810" s="70"/>
      <c r="S810" s="70"/>
      <c r="T810" s="70"/>
      <c r="U810" s="70"/>
      <c r="V810" s="71"/>
      <c r="W810" s="71"/>
      <c r="X810" s="71"/>
      <c r="Y810" s="70"/>
      <c r="Z810" s="70"/>
      <c r="AA810" s="65"/>
      <c r="AB810" s="65"/>
      <c r="AC810" s="128"/>
      <c r="AD810" s="127"/>
      <c r="AE810" s="126"/>
      <c r="AF810" s="126"/>
      <c r="AG810" s="126"/>
      <c r="AH810" s="125"/>
      <c r="AI810" s="125"/>
      <c r="AJ810" s="125"/>
      <c r="AK810" s="125"/>
      <c r="AL810" s="125"/>
      <c r="AM810" s="125"/>
      <c r="AN810" s="125"/>
      <c r="AO810" s="66"/>
      <c r="AP810" s="125"/>
      <c r="AQ810" s="125"/>
      <c r="AR810" s="125"/>
      <c r="AS810" s="125"/>
      <c r="AT810" s="125"/>
      <c r="AU810" s="125"/>
      <c r="AV810" s="125"/>
      <c r="AW810" s="126"/>
      <c r="AX810" s="126"/>
      <c r="AY810" s="126"/>
      <c r="AZ810" s="125"/>
      <c r="BA810" s="125"/>
      <c r="BB810" s="65"/>
      <c r="BC810" s="65"/>
      <c r="BD810" s="128"/>
      <c r="BE810" s="127"/>
      <c r="BF810" s="126"/>
      <c r="BG810" s="126"/>
      <c r="BH810" s="126"/>
      <c r="BI810" s="125"/>
      <c r="BJ810" s="125"/>
      <c r="BK810" s="125"/>
      <c r="BL810" s="125"/>
      <c r="BM810" s="125"/>
      <c r="BN810" s="125"/>
      <c r="BO810" s="129"/>
      <c r="BP810" s="66"/>
      <c r="BQ810" s="129"/>
      <c r="BR810" s="125"/>
      <c r="BS810" s="125"/>
      <c r="BT810" s="125"/>
      <c r="BU810" s="125"/>
      <c r="BV810" s="125"/>
      <c r="BW810" s="125"/>
      <c r="BX810" s="126"/>
      <c r="BY810" s="126"/>
      <c r="BZ810" s="126"/>
      <c r="CA810" s="125"/>
      <c r="CB810" s="125"/>
    </row>
    <row r="811" spans="1:80" x14ac:dyDescent="0.3">
      <c r="A811" s="65"/>
      <c r="B811" s="72"/>
      <c r="C811" s="73"/>
      <c r="D811" s="74"/>
      <c r="E811" s="74"/>
      <c r="F811" s="74"/>
      <c r="G811" s="75"/>
      <c r="H811" s="75"/>
      <c r="I811" s="75"/>
      <c r="J811" s="75"/>
      <c r="K811" s="75"/>
      <c r="L811" s="75"/>
      <c r="M811" s="80"/>
      <c r="N811" s="194"/>
      <c r="O811" s="70"/>
      <c r="P811" s="70"/>
      <c r="Q811" s="70"/>
      <c r="R811" s="70"/>
      <c r="S811" s="70"/>
      <c r="T811" s="70"/>
      <c r="U811" s="70"/>
      <c r="V811" s="71"/>
      <c r="W811" s="71"/>
      <c r="X811" s="71"/>
      <c r="Y811" s="70"/>
      <c r="Z811" s="70"/>
      <c r="AA811" s="65"/>
      <c r="AB811" s="65"/>
      <c r="AC811" s="128"/>
      <c r="AD811" s="127"/>
      <c r="AE811" s="126"/>
      <c r="AF811" s="126"/>
      <c r="AG811" s="126"/>
      <c r="AH811" s="125"/>
      <c r="AI811" s="125"/>
      <c r="AJ811" s="125"/>
      <c r="AK811" s="125"/>
      <c r="AL811" s="125"/>
      <c r="AM811" s="125"/>
      <c r="AN811" s="125"/>
      <c r="AO811" s="66"/>
      <c r="AP811" s="125"/>
      <c r="AQ811" s="125"/>
      <c r="AR811" s="125"/>
      <c r="AS811" s="125"/>
      <c r="AT811" s="125"/>
      <c r="AU811" s="125"/>
      <c r="AV811" s="125"/>
      <c r="AW811" s="126"/>
      <c r="AX811" s="126"/>
      <c r="AY811" s="126"/>
      <c r="AZ811" s="125"/>
      <c r="BA811" s="125"/>
      <c r="BB811" s="65"/>
      <c r="BC811" s="65"/>
      <c r="BD811" s="128"/>
      <c r="BE811" s="127"/>
      <c r="BF811" s="126"/>
      <c r="BG811" s="126"/>
      <c r="BH811" s="126"/>
      <c r="BI811" s="125"/>
      <c r="BJ811" s="125"/>
      <c r="BK811" s="125"/>
      <c r="BL811" s="125"/>
      <c r="BM811" s="125"/>
      <c r="BN811" s="125"/>
      <c r="BO811" s="129"/>
      <c r="BP811" s="66"/>
      <c r="BQ811" s="129"/>
      <c r="BR811" s="125"/>
      <c r="BS811" s="125"/>
      <c r="BT811" s="125"/>
      <c r="BU811" s="125"/>
      <c r="BV811" s="125"/>
      <c r="BW811" s="125"/>
      <c r="BX811" s="126"/>
      <c r="BY811" s="126"/>
      <c r="BZ811" s="126"/>
      <c r="CA811" s="125"/>
      <c r="CB811" s="125"/>
    </row>
    <row r="812" spans="1:80" x14ac:dyDescent="0.3">
      <c r="A812" s="65"/>
      <c r="B812" s="72"/>
      <c r="C812" s="73"/>
      <c r="D812" s="74"/>
      <c r="E812" s="74"/>
      <c r="F812" s="74"/>
      <c r="G812" s="75"/>
      <c r="H812" s="75"/>
      <c r="I812" s="75"/>
      <c r="J812" s="75"/>
      <c r="K812" s="75"/>
      <c r="L812" s="75"/>
      <c r="M812" s="80"/>
      <c r="N812" s="194"/>
      <c r="O812" s="70"/>
      <c r="P812" s="70"/>
      <c r="Q812" s="70"/>
      <c r="R812" s="70"/>
      <c r="S812" s="70"/>
      <c r="T812" s="70"/>
      <c r="U812" s="70"/>
      <c r="V812" s="71"/>
      <c r="W812" s="71"/>
      <c r="X812" s="71"/>
      <c r="Y812" s="70"/>
      <c r="Z812" s="70"/>
      <c r="AA812" s="65"/>
      <c r="AB812" s="65"/>
      <c r="AC812" s="128"/>
      <c r="AD812" s="127"/>
      <c r="AE812" s="126"/>
      <c r="AF812" s="126"/>
      <c r="AG812" s="126"/>
      <c r="AH812" s="125"/>
      <c r="AI812" s="125"/>
      <c r="AJ812" s="125"/>
      <c r="AK812" s="125"/>
      <c r="AL812" s="125"/>
      <c r="AM812" s="125"/>
      <c r="AN812" s="125"/>
      <c r="AO812" s="66"/>
      <c r="AP812" s="125"/>
      <c r="AQ812" s="125"/>
      <c r="AR812" s="125"/>
      <c r="AS812" s="125"/>
      <c r="AT812" s="125"/>
      <c r="AU812" s="125"/>
      <c r="AV812" s="125"/>
      <c r="AW812" s="126"/>
      <c r="AX812" s="126"/>
      <c r="AY812" s="126"/>
      <c r="AZ812" s="125"/>
      <c r="BA812" s="125"/>
      <c r="BB812" s="65"/>
      <c r="BC812" s="65"/>
      <c r="BD812" s="128"/>
      <c r="BE812" s="127"/>
      <c r="BF812" s="126"/>
      <c r="BG812" s="126"/>
      <c r="BH812" s="126"/>
      <c r="BI812" s="125"/>
      <c r="BJ812" s="125"/>
      <c r="BK812" s="125"/>
      <c r="BL812" s="125"/>
      <c r="BM812" s="125"/>
      <c r="BN812" s="125"/>
      <c r="BO812" s="129"/>
      <c r="BP812" s="66"/>
      <c r="BQ812" s="129"/>
      <c r="BR812" s="125"/>
      <c r="BS812" s="125"/>
      <c r="BT812" s="125"/>
      <c r="BU812" s="125"/>
      <c r="BV812" s="125"/>
      <c r="BW812" s="125"/>
      <c r="BX812" s="126"/>
      <c r="BY812" s="126"/>
      <c r="BZ812" s="126"/>
      <c r="CA812" s="125"/>
      <c r="CB812" s="125"/>
    </row>
    <row r="813" spans="1:80" x14ac:dyDescent="0.3">
      <c r="A813" s="65"/>
      <c r="B813" s="72"/>
      <c r="C813" s="73"/>
      <c r="D813" s="74"/>
      <c r="E813" s="74"/>
      <c r="F813" s="74"/>
      <c r="G813" s="75"/>
      <c r="H813" s="75"/>
      <c r="I813" s="75"/>
      <c r="J813" s="75"/>
      <c r="K813" s="75"/>
      <c r="L813" s="75"/>
      <c r="M813" s="80"/>
      <c r="N813" s="194"/>
      <c r="O813" s="70"/>
      <c r="P813" s="70"/>
      <c r="Q813" s="70"/>
      <c r="R813" s="70"/>
      <c r="S813" s="70"/>
      <c r="T813" s="70"/>
      <c r="U813" s="70"/>
      <c r="V813" s="71"/>
      <c r="W813" s="71"/>
      <c r="X813" s="71"/>
      <c r="Y813" s="70"/>
      <c r="Z813" s="70"/>
      <c r="AA813" s="65"/>
      <c r="AB813" s="65"/>
      <c r="AC813" s="128"/>
      <c r="AD813" s="127"/>
      <c r="AE813" s="126"/>
      <c r="AF813" s="126"/>
      <c r="AG813" s="126"/>
      <c r="AH813" s="125"/>
      <c r="AI813" s="125"/>
      <c r="AJ813" s="125"/>
      <c r="AK813" s="125"/>
      <c r="AL813" s="125"/>
      <c r="AM813" s="125"/>
      <c r="AN813" s="125"/>
      <c r="AO813" s="66"/>
      <c r="AP813" s="125"/>
      <c r="AQ813" s="125"/>
      <c r="AR813" s="125"/>
      <c r="AS813" s="125"/>
      <c r="AT813" s="125"/>
      <c r="AU813" s="125"/>
      <c r="AV813" s="125"/>
      <c r="AW813" s="126"/>
      <c r="AX813" s="126"/>
      <c r="AY813" s="126"/>
      <c r="AZ813" s="125"/>
      <c r="BA813" s="125"/>
      <c r="BB813" s="65"/>
      <c r="BC813" s="65"/>
      <c r="BD813" s="128"/>
      <c r="BE813" s="127"/>
      <c r="BF813" s="126"/>
      <c r="BG813" s="126"/>
      <c r="BH813" s="126"/>
      <c r="BI813" s="125"/>
      <c r="BJ813" s="125"/>
      <c r="BK813" s="125"/>
      <c r="BL813" s="125"/>
      <c r="BM813" s="125"/>
      <c r="BN813" s="125"/>
      <c r="BO813" s="129"/>
      <c r="BP813" s="66"/>
      <c r="BQ813" s="129"/>
      <c r="BR813" s="125"/>
      <c r="BS813" s="125"/>
      <c r="BT813" s="125"/>
      <c r="BU813" s="125"/>
      <c r="BV813" s="125"/>
      <c r="BW813" s="125"/>
      <c r="BX813" s="126"/>
      <c r="BY813" s="126"/>
      <c r="BZ813" s="126"/>
      <c r="CA813" s="125"/>
      <c r="CB813" s="125"/>
    </row>
    <row r="814" spans="1:80" x14ac:dyDescent="0.3">
      <c r="A814" s="65"/>
      <c r="B814" s="72"/>
      <c r="C814" s="73"/>
      <c r="D814" s="74"/>
      <c r="E814" s="74"/>
      <c r="F814" s="74"/>
      <c r="G814" s="75"/>
      <c r="H814" s="75"/>
      <c r="I814" s="75"/>
      <c r="J814" s="75"/>
      <c r="K814" s="75"/>
      <c r="L814" s="75"/>
      <c r="M814" s="80"/>
      <c r="N814" s="194"/>
      <c r="O814" s="70"/>
      <c r="P814" s="70"/>
      <c r="Q814" s="70"/>
      <c r="R814" s="70"/>
      <c r="S814" s="70"/>
      <c r="T814" s="70"/>
      <c r="U814" s="70"/>
      <c r="V814" s="71"/>
      <c r="W814" s="71"/>
      <c r="X814" s="71"/>
      <c r="Y814" s="70"/>
      <c r="Z814" s="70"/>
      <c r="AA814" s="65"/>
      <c r="AB814" s="65"/>
      <c r="AC814" s="128"/>
      <c r="AD814" s="127"/>
      <c r="AE814" s="126"/>
      <c r="AF814" s="126"/>
      <c r="AG814" s="126"/>
      <c r="AH814" s="125"/>
      <c r="AI814" s="125"/>
      <c r="AJ814" s="125"/>
      <c r="AK814" s="125"/>
      <c r="AL814" s="125"/>
      <c r="AM814" s="125"/>
      <c r="AN814" s="125"/>
      <c r="AO814" s="66"/>
      <c r="AP814" s="125"/>
      <c r="AQ814" s="125"/>
      <c r="AR814" s="125"/>
      <c r="AS814" s="125"/>
      <c r="AT814" s="125"/>
      <c r="AU814" s="125"/>
      <c r="AV814" s="125"/>
      <c r="AW814" s="126"/>
      <c r="AX814" s="126"/>
      <c r="AY814" s="126"/>
      <c r="AZ814" s="125"/>
      <c r="BA814" s="125"/>
      <c r="BB814" s="65"/>
      <c r="BC814" s="65"/>
      <c r="BD814" s="128"/>
      <c r="BE814" s="127"/>
      <c r="BF814" s="126"/>
      <c r="BG814" s="126"/>
      <c r="BH814" s="126"/>
      <c r="BI814" s="125"/>
      <c r="BJ814" s="125"/>
      <c r="BK814" s="125"/>
      <c r="BL814" s="125"/>
      <c r="BM814" s="125"/>
      <c r="BN814" s="125"/>
      <c r="BO814" s="129"/>
      <c r="BP814" s="66"/>
      <c r="BQ814" s="129"/>
      <c r="BR814" s="125"/>
      <c r="BS814" s="125"/>
      <c r="BT814" s="125"/>
      <c r="BU814" s="125"/>
      <c r="BV814" s="125"/>
      <c r="BW814" s="125"/>
      <c r="BX814" s="126"/>
      <c r="BY814" s="126"/>
      <c r="BZ814" s="126"/>
      <c r="CA814" s="125"/>
      <c r="CB814" s="125"/>
    </row>
    <row r="815" spans="1:80" x14ac:dyDescent="0.3">
      <c r="A815" s="65"/>
      <c r="B815" s="72"/>
      <c r="C815" s="73"/>
      <c r="D815" s="74"/>
      <c r="E815" s="74"/>
      <c r="F815" s="74"/>
      <c r="G815" s="75"/>
      <c r="H815" s="75"/>
      <c r="I815" s="75"/>
      <c r="J815" s="75"/>
      <c r="K815" s="75"/>
      <c r="L815" s="75"/>
      <c r="M815" s="80"/>
      <c r="N815" s="194"/>
      <c r="O815" s="70"/>
      <c r="P815" s="70"/>
      <c r="Q815" s="70"/>
      <c r="R815" s="70"/>
      <c r="S815" s="70"/>
      <c r="T815" s="70"/>
      <c r="U815" s="70"/>
      <c r="V815" s="71"/>
      <c r="W815" s="71"/>
      <c r="X815" s="71"/>
      <c r="Y815" s="70"/>
      <c r="Z815" s="70"/>
      <c r="AA815" s="65"/>
      <c r="AB815" s="65"/>
      <c r="AC815" s="128"/>
      <c r="AD815" s="127"/>
      <c r="AE815" s="126"/>
      <c r="AF815" s="126"/>
      <c r="AG815" s="126"/>
      <c r="AH815" s="125"/>
      <c r="AI815" s="125"/>
      <c r="AJ815" s="125"/>
      <c r="AK815" s="125"/>
      <c r="AL815" s="125"/>
      <c r="AM815" s="125"/>
      <c r="AN815" s="125"/>
      <c r="AO815" s="66"/>
      <c r="AP815" s="125"/>
      <c r="AQ815" s="125"/>
      <c r="AR815" s="125"/>
      <c r="AS815" s="125"/>
      <c r="AT815" s="125"/>
      <c r="AU815" s="125"/>
      <c r="AV815" s="125"/>
      <c r="AW815" s="126"/>
      <c r="AX815" s="126"/>
      <c r="AY815" s="126"/>
      <c r="AZ815" s="125"/>
      <c r="BA815" s="125"/>
      <c r="BB815" s="65"/>
      <c r="BC815" s="65"/>
      <c r="BD815" s="128"/>
      <c r="BE815" s="127"/>
      <c r="BF815" s="126"/>
      <c r="BG815" s="126"/>
      <c r="BH815" s="126"/>
      <c r="BI815" s="125"/>
      <c r="BJ815" s="125"/>
      <c r="BK815" s="125"/>
      <c r="BL815" s="125"/>
      <c r="BM815" s="125"/>
      <c r="BN815" s="125"/>
      <c r="BO815" s="129"/>
      <c r="BP815" s="66"/>
      <c r="BQ815" s="129"/>
      <c r="BR815" s="125"/>
      <c r="BS815" s="125"/>
      <c r="BT815" s="125"/>
      <c r="BU815" s="125"/>
      <c r="BV815" s="125"/>
      <c r="BW815" s="125"/>
      <c r="BX815" s="126"/>
      <c r="BY815" s="126"/>
      <c r="BZ815" s="126"/>
      <c r="CA815" s="125"/>
      <c r="CB815" s="125"/>
    </row>
    <row r="816" spans="1:80" x14ac:dyDescent="0.3">
      <c r="A816" s="65"/>
      <c r="B816" s="72"/>
      <c r="C816" s="73"/>
      <c r="D816" s="74"/>
      <c r="E816" s="74"/>
      <c r="F816" s="74"/>
      <c r="G816" s="75"/>
      <c r="H816" s="75"/>
      <c r="I816" s="75"/>
      <c r="J816" s="75"/>
      <c r="K816" s="75"/>
      <c r="L816" s="75"/>
      <c r="M816" s="80"/>
      <c r="N816" s="194"/>
      <c r="O816" s="70"/>
      <c r="P816" s="70"/>
      <c r="Q816" s="70"/>
      <c r="R816" s="70"/>
      <c r="S816" s="70"/>
      <c r="T816" s="70"/>
      <c r="U816" s="70"/>
      <c r="V816" s="71"/>
      <c r="W816" s="71"/>
      <c r="X816" s="71"/>
      <c r="Y816" s="70"/>
      <c r="Z816" s="70"/>
      <c r="AA816" s="65"/>
      <c r="AB816" s="65"/>
      <c r="AC816" s="128"/>
      <c r="AD816" s="127"/>
      <c r="AE816" s="126"/>
      <c r="AF816" s="126"/>
      <c r="AG816" s="126"/>
      <c r="AH816" s="125"/>
      <c r="AI816" s="125"/>
      <c r="AJ816" s="125"/>
      <c r="AK816" s="125"/>
      <c r="AL816" s="125"/>
      <c r="AM816" s="125"/>
      <c r="AN816" s="125"/>
      <c r="AO816" s="66"/>
      <c r="AP816" s="125"/>
      <c r="AQ816" s="125"/>
      <c r="AR816" s="125"/>
      <c r="AS816" s="125"/>
      <c r="AT816" s="125"/>
      <c r="AU816" s="125"/>
      <c r="AV816" s="125"/>
      <c r="AW816" s="126"/>
      <c r="AX816" s="126"/>
      <c r="AY816" s="126"/>
      <c r="AZ816" s="125"/>
      <c r="BA816" s="125"/>
      <c r="BB816" s="65"/>
      <c r="BC816" s="65"/>
      <c r="BD816" s="128"/>
      <c r="BE816" s="127"/>
      <c r="BF816" s="126"/>
      <c r="BG816" s="126"/>
      <c r="BH816" s="126"/>
      <c r="BI816" s="125"/>
      <c r="BJ816" s="125"/>
      <c r="BK816" s="125"/>
      <c r="BL816" s="125"/>
      <c r="BM816" s="125"/>
      <c r="BN816" s="125"/>
      <c r="BO816" s="129"/>
      <c r="BP816" s="66"/>
      <c r="BQ816" s="129"/>
      <c r="BR816" s="125"/>
      <c r="BS816" s="125"/>
      <c r="BT816" s="125"/>
      <c r="BU816" s="125"/>
      <c r="BV816" s="125"/>
      <c r="BW816" s="125"/>
      <c r="BX816" s="126"/>
      <c r="BY816" s="126"/>
      <c r="BZ816" s="126"/>
      <c r="CA816" s="125"/>
      <c r="CB816" s="125"/>
    </row>
    <row r="817" spans="1:80" x14ac:dyDescent="0.3">
      <c r="A817" s="65"/>
      <c r="B817" s="72"/>
      <c r="C817" s="73"/>
      <c r="D817" s="74"/>
      <c r="E817" s="74"/>
      <c r="F817" s="74"/>
      <c r="G817" s="75"/>
      <c r="H817" s="75"/>
      <c r="I817" s="75"/>
      <c r="J817" s="75"/>
      <c r="K817" s="75"/>
      <c r="L817" s="75"/>
      <c r="M817" s="80"/>
      <c r="N817" s="194"/>
      <c r="O817" s="70"/>
      <c r="P817" s="70"/>
      <c r="Q817" s="70"/>
      <c r="R817" s="70"/>
      <c r="S817" s="70"/>
      <c r="T817" s="70"/>
      <c r="U817" s="70"/>
      <c r="V817" s="71"/>
      <c r="W817" s="71"/>
      <c r="X817" s="71"/>
      <c r="Y817" s="70"/>
      <c r="Z817" s="70"/>
      <c r="AA817" s="65"/>
      <c r="AB817" s="65"/>
      <c r="AC817" s="128"/>
      <c r="AD817" s="127"/>
      <c r="AE817" s="126"/>
      <c r="AF817" s="126"/>
      <c r="AG817" s="126"/>
      <c r="AH817" s="125"/>
      <c r="AI817" s="125"/>
      <c r="AJ817" s="125"/>
      <c r="AK817" s="125"/>
      <c r="AL817" s="125"/>
      <c r="AM817" s="125"/>
      <c r="AN817" s="125"/>
      <c r="AO817" s="66"/>
      <c r="AP817" s="125"/>
      <c r="AQ817" s="125"/>
      <c r="AR817" s="125"/>
      <c r="AS817" s="125"/>
      <c r="AT817" s="125"/>
      <c r="AU817" s="125"/>
      <c r="AV817" s="125"/>
      <c r="AW817" s="126"/>
      <c r="AX817" s="126"/>
      <c r="AY817" s="126"/>
      <c r="AZ817" s="125"/>
      <c r="BA817" s="125"/>
      <c r="BB817" s="65"/>
      <c r="BC817" s="65"/>
      <c r="BD817" s="128"/>
      <c r="BE817" s="127"/>
      <c r="BF817" s="126"/>
      <c r="BG817" s="126"/>
      <c r="BH817" s="126"/>
      <c r="BI817" s="125"/>
      <c r="BJ817" s="125"/>
      <c r="BK817" s="125"/>
      <c r="BL817" s="125"/>
      <c r="BM817" s="125"/>
      <c r="BN817" s="125"/>
      <c r="BO817" s="129"/>
      <c r="BP817" s="66"/>
      <c r="BQ817" s="129"/>
      <c r="BR817" s="125"/>
      <c r="BS817" s="125"/>
      <c r="BT817" s="125"/>
      <c r="BU817" s="125"/>
      <c r="BV817" s="125"/>
      <c r="BW817" s="125"/>
      <c r="BX817" s="126"/>
      <c r="BY817" s="126"/>
      <c r="BZ817" s="126"/>
      <c r="CA817" s="125"/>
      <c r="CB817" s="125"/>
    </row>
    <row r="818" spans="1:80" x14ac:dyDescent="0.3">
      <c r="A818" s="65"/>
      <c r="B818" s="65"/>
      <c r="C818" s="65"/>
      <c r="D818" s="65"/>
      <c r="E818" s="65"/>
      <c r="F818" s="65"/>
      <c r="G818" s="65"/>
      <c r="H818" s="65"/>
      <c r="I818" s="65"/>
      <c r="J818" s="65"/>
      <c r="K818" s="65"/>
      <c r="L818" s="65"/>
      <c r="M818" s="99"/>
      <c r="N818" s="66"/>
      <c r="O818" s="99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5"/>
      <c r="AC818" s="128"/>
      <c r="AD818" s="127"/>
      <c r="AE818" s="126"/>
      <c r="AF818" s="126"/>
      <c r="AG818" s="126"/>
      <c r="AH818" s="125"/>
      <c r="AI818" s="125"/>
      <c r="AJ818" s="125"/>
      <c r="AK818" s="125"/>
      <c r="AL818" s="125"/>
      <c r="AM818" s="125"/>
      <c r="AN818" s="125"/>
      <c r="AO818" s="66"/>
      <c r="AP818" s="125"/>
      <c r="AQ818" s="125"/>
      <c r="AR818" s="125"/>
      <c r="AS818" s="125"/>
      <c r="AT818" s="125"/>
      <c r="AU818" s="125"/>
      <c r="AV818" s="125"/>
      <c r="AW818" s="126"/>
      <c r="AX818" s="126"/>
      <c r="AY818" s="126"/>
      <c r="AZ818" s="125"/>
      <c r="BA818" s="125"/>
      <c r="BB818" s="65"/>
      <c r="BC818" s="65"/>
      <c r="BD818" s="128"/>
      <c r="BE818" s="127"/>
      <c r="BF818" s="126"/>
      <c r="BG818" s="126"/>
      <c r="BH818" s="126"/>
      <c r="BI818" s="125"/>
      <c r="BJ818" s="125"/>
      <c r="BK818" s="125"/>
      <c r="BL818" s="125"/>
      <c r="BM818" s="125"/>
      <c r="BN818" s="125"/>
      <c r="BO818" s="129"/>
      <c r="BP818" s="66"/>
      <c r="BQ818" s="129"/>
      <c r="BR818" s="125"/>
      <c r="BS818" s="125"/>
      <c r="BT818" s="125"/>
      <c r="BU818" s="125"/>
      <c r="BV818" s="125"/>
      <c r="BW818" s="125"/>
      <c r="BX818" s="126"/>
      <c r="BY818" s="126"/>
      <c r="BZ818" s="126"/>
      <c r="CA818" s="125"/>
      <c r="CB818" s="125"/>
    </row>
    <row r="819" spans="1:80" x14ac:dyDescent="0.3">
      <c r="A819" s="65"/>
      <c r="B819" s="68"/>
      <c r="C819" s="68"/>
      <c r="D819" s="68"/>
      <c r="E819" s="68"/>
      <c r="F819" s="68"/>
      <c r="G819" s="68"/>
      <c r="H819" s="68"/>
      <c r="I819" s="68"/>
      <c r="J819" s="68"/>
      <c r="K819" s="68"/>
      <c r="L819" s="68"/>
      <c r="M819" s="87"/>
      <c r="N819" s="68"/>
      <c r="O819" s="87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8"/>
      <c r="AA819" s="65"/>
      <c r="AB819" s="65"/>
      <c r="AC819" s="128"/>
      <c r="AD819" s="127"/>
      <c r="AE819" s="126"/>
      <c r="AF819" s="126"/>
      <c r="AG819" s="126"/>
      <c r="AH819" s="125"/>
      <c r="AI819" s="125"/>
      <c r="AJ819" s="125"/>
      <c r="AK819" s="125"/>
      <c r="AL819" s="125"/>
      <c r="AM819" s="125"/>
      <c r="AN819" s="125"/>
      <c r="AO819" s="66"/>
      <c r="AP819" s="125"/>
      <c r="AQ819" s="125"/>
      <c r="AR819" s="125"/>
      <c r="AS819" s="125"/>
      <c r="AT819" s="125"/>
      <c r="AU819" s="125"/>
      <c r="AV819" s="125"/>
      <c r="AW819" s="126"/>
      <c r="AX819" s="126"/>
      <c r="AY819" s="126"/>
      <c r="AZ819" s="125"/>
      <c r="BA819" s="125"/>
      <c r="BB819" s="65"/>
      <c r="BC819" s="65"/>
      <c r="BD819" s="128"/>
      <c r="BE819" s="127"/>
      <c r="BF819" s="126"/>
      <c r="BG819" s="126"/>
      <c r="BH819" s="126"/>
      <c r="BI819" s="125"/>
      <c r="BJ819" s="125"/>
      <c r="BK819" s="125"/>
      <c r="BL819" s="125"/>
      <c r="BM819" s="125"/>
      <c r="BN819" s="125"/>
      <c r="BO819" s="129"/>
      <c r="BP819" s="66"/>
      <c r="BQ819" s="129"/>
      <c r="BR819" s="125"/>
      <c r="BS819" s="125"/>
      <c r="BT819" s="125"/>
      <c r="BU819" s="125"/>
      <c r="BV819" s="125"/>
      <c r="BW819" s="125"/>
      <c r="BX819" s="126"/>
      <c r="BY819" s="126"/>
      <c r="BZ819" s="126"/>
      <c r="CA819" s="125"/>
      <c r="CB819" s="125"/>
    </row>
    <row r="820" spans="1:80" x14ac:dyDescent="0.3">
      <c r="A820" s="65"/>
      <c r="B820" s="77"/>
      <c r="C820" s="77"/>
      <c r="D820" s="78"/>
      <c r="E820" s="78"/>
      <c r="F820" s="78"/>
      <c r="G820" s="79"/>
      <c r="H820" s="79"/>
      <c r="I820" s="79"/>
      <c r="J820" s="79"/>
      <c r="K820" s="79"/>
      <c r="L820" s="79"/>
      <c r="M820" s="80"/>
      <c r="N820" s="68"/>
      <c r="O820" s="80"/>
      <c r="P820" s="79"/>
      <c r="Q820" s="79"/>
      <c r="R820" s="79"/>
      <c r="S820" s="79"/>
      <c r="T820" s="79"/>
      <c r="U820" s="79"/>
      <c r="V820" s="78"/>
      <c r="W820" s="78"/>
      <c r="X820" s="78"/>
      <c r="Y820" s="77"/>
      <c r="Z820" s="77"/>
      <c r="AA820" s="65"/>
      <c r="AB820" s="65"/>
      <c r="AC820" s="128"/>
      <c r="AD820" s="127"/>
      <c r="AE820" s="126"/>
      <c r="AF820" s="126"/>
      <c r="AG820" s="126"/>
      <c r="AH820" s="125"/>
      <c r="AI820" s="125"/>
      <c r="AJ820" s="125"/>
      <c r="AK820" s="125"/>
      <c r="AL820" s="125"/>
      <c r="AM820" s="125"/>
      <c r="AN820" s="125"/>
      <c r="AO820" s="66"/>
      <c r="AP820" s="125"/>
      <c r="AQ820" s="125"/>
      <c r="AR820" s="125"/>
      <c r="AS820" s="125"/>
      <c r="AT820" s="125"/>
      <c r="AU820" s="125"/>
      <c r="AV820" s="125"/>
      <c r="AW820" s="126"/>
      <c r="AX820" s="126"/>
      <c r="AY820" s="126"/>
      <c r="AZ820" s="125"/>
      <c r="BA820" s="125"/>
      <c r="BB820" s="65"/>
      <c r="BC820" s="65"/>
      <c r="BD820" s="128"/>
      <c r="BE820" s="127"/>
      <c r="BF820" s="126"/>
      <c r="BG820" s="126"/>
      <c r="BH820" s="126"/>
      <c r="BI820" s="125"/>
      <c r="BJ820" s="125"/>
      <c r="BK820" s="125"/>
      <c r="BL820" s="125"/>
      <c r="BM820" s="125"/>
      <c r="BN820" s="125"/>
      <c r="BO820" s="129"/>
      <c r="BP820" s="66"/>
      <c r="BQ820" s="129"/>
      <c r="BR820" s="125"/>
      <c r="BS820" s="125"/>
      <c r="BT820" s="125"/>
      <c r="BU820" s="125"/>
      <c r="BV820" s="125"/>
      <c r="BW820" s="125"/>
      <c r="BX820" s="126"/>
      <c r="BY820" s="126"/>
      <c r="BZ820" s="126"/>
      <c r="CA820" s="125"/>
      <c r="CB820" s="125"/>
    </row>
    <row r="821" spans="1:80" x14ac:dyDescent="0.3">
      <c r="A821" s="65"/>
      <c r="B821" s="72"/>
      <c r="C821" s="72"/>
      <c r="D821" s="78"/>
      <c r="E821" s="78"/>
      <c r="F821" s="78"/>
      <c r="G821" s="80"/>
      <c r="H821" s="80"/>
      <c r="I821" s="80"/>
      <c r="J821" s="80"/>
      <c r="K821" s="80"/>
      <c r="L821" s="80"/>
      <c r="M821" s="80"/>
      <c r="N821" s="81"/>
      <c r="O821" s="80"/>
      <c r="P821" s="80"/>
      <c r="Q821" s="80"/>
      <c r="R821" s="80"/>
      <c r="S821" s="80"/>
      <c r="T821" s="80"/>
      <c r="U821" s="80"/>
      <c r="V821" s="78"/>
      <c r="W821" s="78"/>
      <c r="X821" s="78"/>
      <c r="Y821" s="72"/>
      <c r="Z821" s="72"/>
      <c r="AA821" s="65"/>
      <c r="AB821" s="65"/>
      <c r="AC821" s="128"/>
      <c r="AD821" s="127"/>
      <c r="AE821" s="126"/>
      <c r="AF821" s="126"/>
      <c r="AG821" s="126"/>
      <c r="AH821" s="125"/>
      <c r="AI821" s="125"/>
      <c r="AJ821" s="125"/>
      <c r="AK821" s="125"/>
      <c r="AL821" s="125"/>
      <c r="AM821" s="125"/>
      <c r="AN821" s="125"/>
      <c r="AO821" s="66"/>
      <c r="AP821" s="125"/>
      <c r="AQ821" s="125"/>
      <c r="AR821" s="125"/>
      <c r="AS821" s="125"/>
      <c r="AT821" s="125"/>
      <c r="AU821" s="125"/>
      <c r="AV821" s="125"/>
      <c r="AW821" s="126"/>
      <c r="AX821" s="126"/>
      <c r="AY821" s="126"/>
      <c r="AZ821" s="125"/>
      <c r="BA821" s="125"/>
      <c r="BB821" s="65"/>
      <c r="BC821" s="65"/>
      <c r="BD821" s="128"/>
      <c r="BE821" s="127"/>
      <c r="BF821" s="126"/>
      <c r="BG821" s="126"/>
      <c r="BH821" s="126"/>
      <c r="BI821" s="125"/>
      <c r="BJ821" s="125"/>
      <c r="BK821" s="125"/>
      <c r="BL821" s="125"/>
      <c r="BM821" s="125"/>
      <c r="BN821" s="125"/>
      <c r="BO821" s="129"/>
      <c r="BP821" s="66"/>
      <c r="BQ821" s="129"/>
      <c r="BR821" s="125"/>
      <c r="BS821" s="125"/>
      <c r="BT821" s="125"/>
      <c r="BU821" s="125"/>
      <c r="BV821" s="125"/>
      <c r="BW821" s="125"/>
      <c r="BX821" s="126"/>
      <c r="BY821" s="126"/>
      <c r="BZ821" s="126"/>
      <c r="CA821" s="125"/>
      <c r="CB821" s="125"/>
    </row>
    <row r="822" spans="1:80" x14ac:dyDescent="0.3">
      <c r="A822" s="65"/>
      <c r="B822" s="128"/>
      <c r="C822" s="127"/>
      <c r="D822" s="126"/>
      <c r="E822" s="126"/>
      <c r="F822" s="126"/>
      <c r="G822" s="125"/>
      <c r="H822" s="125"/>
      <c r="I822" s="125"/>
      <c r="J822" s="125"/>
      <c r="K822" s="125"/>
      <c r="L822" s="125"/>
      <c r="M822" s="125"/>
      <c r="N822" s="66"/>
      <c r="O822" s="125"/>
      <c r="P822" s="125"/>
      <c r="Q822" s="125"/>
      <c r="R822" s="125"/>
      <c r="S822" s="125"/>
      <c r="T822" s="125"/>
      <c r="U822" s="125"/>
      <c r="V822" s="126"/>
      <c r="W822" s="126"/>
      <c r="X822" s="126"/>
      <c r="Y822" s="125"/>
      <c r="Z822" s="125"/>
      <c r="AA822" s="65"/>
      <c r="AB822" s="65"/>
      <c r="AC822" s="128"/>
      <c r="AD822" s="127"/>
      <c r="AE822" s="126"/>
      <c r="AF822" s="126"/>
      <c r="AG822" s="126"/>
      <c r="AH822" s="125"/>
      <c r="AI822" s="125"/>
      <c r="AJ822" s="125"/>
      <c r="AK822" s="125"/>
      <c r="AL822" s="125"/>
      <c r="AM822" s="125"/>
      <c r="AN822" s="125"/>
      <c r="AO822" s="66"/>
      <c r="AP822" s="125"/>
      <c r="AQ822" s="125"/>
      <c r="AR822" s="125"/>
      <c r="AS822" s="125"/>
      <c r="AT822" s="125"/>
      <c r="AU822" s="125"/>
      <c r="AV822" s="125"/>
      <c r="AW822" s="126"/>
      <c r="AX822" s="126"/>
      <c r="AY822" s="126"/>
      <c r="AZ822" s="125"/>
      <c r="BA822" s="125"/>
      <c r="BB822" s="65"/>
      <c r="BC822" s="65"/>
      <c r="BD822" s="128"/>
      <c r="BE822" s="127"/>
      <c r="BF822" s="126"/>
      <c r="BG822" s="126"/>
      <c r="BH822" s="126"/>
      <c r="BI822" s="125"/>
      <c r="BJ822" s="125"/>
      <c r="BK822" s="125"/>
      <c r="BL822" s="125"/>
      <c r="BM822" s="125"/>
      <c r="BN822" s="125"/>
      <c r="BO822" s="129"/>
      <c r="BP822" s="66"/>
      <c r="BQ822" s="129"/>
      <c r="BR822" s="125"/>
      <c r="BS822" s="125"/>
      <c r="BT822" s="125"/>
      <c r="BU822" s="125"/>
      <c r="BV822" s="125"/>
      <c r="BW822" s="125"/>
      <c r="BX822" s="126"/>
      <c r="BY822" s="126"/>
      <c r="BZ822" s="126"/>
      <c r="CA822" s="125"/>
      <c r="CB822" s="125"/>
    </row>
    <row r="823" spans="1:80" x14ac:dyDescent="0.3">
      <c r="A823" s="65"/>
      <c r="B823" s="223"/>
      <c r="C823" s="224"/>
      <c r="D823" s="65"/>
      <c r="E823" s="65"/>
      <c r="F823" s="223"/>
      <c r="G823" s="224"/>
      <c r="H823" s="65"/>
      <c r="I823" s="65"/>
      <c r="J823" s="223"/>
      <c r="K823" s="224"/>
      <c r="L823" s="65"/>
      <c r="M823" s="233"/>
      <c r="N823" s="233"/>
      <c r="O823" s="233"/>
      <c r="P823" s="65"/>
      <c r="Q823" s="223"/>
      <c r="R823" s="224"/>
      <c r="S823" s="65"/>
      <c r="T823" s="65"/>
      <c r="U823" s="223"/>
      <c r="V823" s="224"/>
      <c r="W823" s="65"/>
      <c r="X823" s="65"/>
      <c r="Y823" s="223"/>
      <c r="Z823" s="224"/>
      <c r="AA823" s="65"/>
      <c r="AB823" s="65"/>
      <c r="AC823" s="128"/>
      <c r="AD823" s="127"/>
      <c r="AE823" s="126"/>
      <c r="AF823" s="126"/>
      <c r="AG823" s="126"/>
      <c r="AH823" s="125"/>
      <c r="AI823" s="125"/>
      <c r="AJ823" s="125"/>
      <c r="AK823" s="125"/>
      <c r="AL823" s="125"/>
      <c r="AM823" s="125"/>
      <c r="AN823" s="125"/>
      <c r="AO823" s="66"/>
      <c r="AP823" s="125"/>
      <c r="AQ823" s="125"/>
      <c r="AR823" s="125"/>
      <c r="AS823" s="125"/>
      <c r="AT823" s="125"/>
      <c r="AU823" s="125"/>
      <c r="AV823" s="125"/>
      <c r="AW823" s="126"/>
      <c r="AX823" s="126"/>
      <c r="AY823" s="126"/>
      <c r="AZ823" s="125"/>
      <c r="BA823" s="125"/>
      <c r="BB823" s="65"/>
      <c r="BC823" s="65"/>
      <c r="BD823" s="128"/>
      <c r="BE823" s="127"/>
      <c r="BF823" s="126"/>
      <c r="BG823" s="126"/>
      <c r="BH823" s="126"/>
      <c r="BI823" s="125"/>
      <c r="BJ823" s="125"/>
      <c r="BK823" s="125"/>
      <c r="BL823" s="125"/>
      <c r="BM823" s="125"/>
      <c r="BN823" s="125"/>
      <c r="BO823" s="129"/>
      <c r="BP823" s="66"/>
      <c r="BQ823" s="129"/>
      <c r="BR823" s="125"/>
      <c r="BS823" s="125"/>
      <c r="BT823" s="125"/>
      <c r="BU823" s="125"/>
      <c r="BV823" s="125"/>
      <c r="BW823" s="125"/>
      <c r="BX823" s="126"/>
      <c r="BY823" s="126"/>
      <c r="BZ823" s="126"/>
      <c r="CA823" s="125"/>
      <c r="CB823" s="125"/>
    </row>
    <row r="824" spans="1:80" x14ac:dyDescent="0.3">
      <c r="A824" s="65"/>
      <c r="B824" s="225"/>
      <c r="C824" s="226"/>
      <c r="D824" s="65"/>
      <c r="E824" s="65"/>
      <c r="F824" s="227"/>
      <c r="G824" s="226"/>
      <c r="H824" s="65"/>
      <c r="I824" s="65"/>
      <c r="J824" s="228"/>
      <c r="K824" s="229"/>
      <c r="L824" s="65"/>
      <c r="M824" s="225"/>
      <c r="N824" s="230"/>
      <c r="O824" s="226"/>
      <c r="P824" s="65"/>
      <c r="Q824" s="231"/>
      <c r="R824" s="232"/>
      <c r="S824" s="76"/>
      <c r="T824" s="65"/>
      <c r="U824" s="225"/>
      <c r="V824" s="226"/>
      <c r="W824" s="65"/>
      <c r="X824" s="65"/>
      <c r="Y824" s="225"/>
      <c r="Z824" s="226"/>
      <c r="AA824" s="65"/>
      <c r="AB824" s="65"/>
      <c r="AC824" s="65"/>
      <c r="AD824" s="65"/>
      <c r="AE824" s="65"/>
      <c r="AF824" s="65"/>
      <c r="AG824" s="65"/>
      <c r="AH824" s="65"/>
      <c r="AI824" s="65"/>
      <c r="AJ824" s="65"/>
      <c r="AK824" s="65"/>
      <c r="AL824" s="65"/>
      <c r="AM824" s="65"/>
      <c r="AN824" s="125"/>
      <c r="AO824" s="66"/>
      <c r="AP824" s="125"/>
      <c r="AQ824" s="65"/>
      <c r="AR824" s="65"/>
      <c r="AS824" s="65"/>
      <c r="AT824" s="65"/>
      <c r="AU824" s="65"/>
      <c r="AV824" s="65"/>
      <c r="AW824" s="65"/>
      <c r="AX824" s="65"/>
      <c r="AY824" s="65"/>
      <c r="AZ824" s="65"/>
      <c r="BA824" s="65"/>
      <c r="BB824" s="65"/>
      <c r="BC824" s="65"/>
      <c r="BD824" s="65"/>
      <c r="BE824" s="65"/>
      <c r="BF824" s="65"/>
      <c r="BG824" s="65"/>
      <c r="BH824" s="65"/>
      <c r="BI824" s="65"/>
      <c r="BJ824" s="65"/>
      <c r="BK824" s="65"/>
      <c r="BL824" s="65"/>
      <c r="BM824" s="65"/>
      <c r="BN824" s="65"/>
      <c r="BO824" s="65"/>
      <c r="BP824" s="66"/>
      <c r="BQ824" s="65"/>
      <c r="BR824" s="65"/>
      <c r="BS824" s="65"/>
      <c r="BT824" s="65"/>
      <c r="BU824" s="65"/>
      <c r="BV824" s="65"/>
      <c r="BW824" s="65"/>
      <c r="BX824" s="65"/>
      <c r="BY824" s="65"/>
      <c r="BZ824" s="65"/>
      <c r="CA824" s="65"/>
      <c r="CB824" s="65"/>
    </row>
    <row r="825" spans="1:80" x14ac:dyDescent="0.3">
      <c r="A825" s="65"/>
      <c r="B825" s="65"/>
      <c r="C825" s="65"/>
      <c r="D825" s="65"/>
      <c r="E825" s="65"/>
      <c r="F825" s="65"/>
      <c r="G825" s="65"/>
      <c r="H825" s="65"/>
      <c r="I825" s="65"/>
      <c r="J825" s="65"/>
      <c r="K825" s="65"/>
      <c r="L825" s="65"/>
      <c r="M825" s="99"/>
      <c r="N825" s="66"/>
      <c r="O825" s="99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5"/>
      <c r="AC825" s="82"/>
      <c r="AD825" s="82"/>
      <c r="AE825" s="82"/>
      <c r="AF825" s="82"/>
      <c r="AG825" s="82"/>
      <c r="AH825" s="82"/>
      <c r="AI825" s="82"/>
      <c r="AJ825" s="82"/>
      <c r="AK825" s="82"/>
      <c r="AL825" s="82"/>
      <c r="AM825" s="82"/>
      <c r="AN825" s="114"/>
      <c r="AO825" s="82"/>
      <c r="AP825" s="114"/>
      <c r="AQ825" s="82"/>
      <c r="AR825" s="82"/>
      <c r="AS825" s="82"/>
      <c r="AT825" s="82"/>
      <c r="AU825" s="82"/>
      <c r="AV825" s="82"/>
      <c r="AW825" s="82"/>
      <c r="AX825" s="82"/>
      <c r="AY825" s="82"/>
      <c r="AZ825" s="82"/>
      <c r="BA825" s="82"/>
      <c r="BB825" s="65"/>
      <c r="BC825" s="65"/>
      <c r="BD825" s="82"/>
      <c r="BE825" s="82"/>
      <c r="BF825" s="82"/>
      <c r="BG825" s="82"/>
      <c r="BH825" s="82"/>
      <c r="BI825" s="82"/>
      <c r="BJ825" s="82"/>
      <c r="BK825" s="82"/>
      <c r="BL825" s="82"/>
      <c r="BM825" s="82"/>
      <c r="BN825" s="82"/>
      <c r="BO825" s="82"/>
      <c r="BP825" s="82"/>
      <c r="BQ825" s="82"/>
      <c r="BR825" s="82"/>
      <c r="BS825" s="82"/>
      <c r="BT825" s="82"/>
      <c r="BU825" s="82"/>
      <c r="BV825" s="82"/>
      <c r="BW825" s="82"/>
      <c r="BX825" s="82"/>
      <c r="BY825" s="82"/>
      <c r="BZ825" s="82"/>
      <c r="CA825" s="82"/>
      <c r="CB825" s="82"/>
    </row>
    <row r="826" spans="1:80" x14ac:dyDescent="0.3">
      <c r="A826" s="65"/>
      <c r="B826" s="65"/>
      <c r="C826" s="65"/>
      <c r="D826" s="65"/>
      <c r="E826" s="65"/>
      <c r="F826" s="65"/>
      <c r="G826" s="65"/>
      <c r="H826" s="65"/>
      <c r="I826" s="65"/>
      <c r="J826" s="65"/>
      <c r="K826" s="65"/>
      <c r="L826" s="65"/>
      <c r="M826" s="99"/>
      <c r="N826" s="66"/>
      <c r="O826" s="99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5"/>
      <c r="AC826" s="65"/>
      <c r="AD826" s="65"/>
      <c r="AE826" s="130"/>
      <c r="AF826" s="130"/>
      <c r="AG826" s="130"/>
      <c r="AH826" s="131"/>
      <c r="AI826" s="131"/>
      <c r="AJ826" s="131"/>
      <c r="AK826" s="131"/>
      <c r="AL826" s="131"/>
      <c r="AM826" s="131"/>
      <c r="AN826" s="125"/>
      <c r="AO826" s="82"/>
      <c r="AP826" s="125"/>
      <c r="AQ826" s="131"/>
      <c r="AR826" s="131"/>
      <c r="AS826" s="131"/>
      <c r="AT826" s="131"/>
      <c r="AU826" s="131"/>
      <c r="AV826" s="131"/>
      <c r="AW826" s="130"/>
      <c r="AX826" s="130"/>
      <c r="AY826" s="130"/>
      <c r="AZ826" s="65"/>
      <c r="BA826" s="65"/>
      <c r="BB826" s="65"/>
      <c r="BC826" s="65"/>
      <c r="BD826" s="65"/>
      <c r="BE826" s="65"/>
      <c r="BF826" s="130"/>
      <c r="BG826" s="130"/>
      <c r="BH826" s="130"/>
      <c r="BI826" s="131"/>
      <c r="BJ826" s="131"/>
      <c r="BK826" s="131"/>
      <c r="BL826" s="131"/>
      <c r="BM826" s="131"/>
      <c r="BN826" s="131"/>
      <c r="BO826" s="132"/>
      <c r="BP826" s="82"/>
      <c r="BQ826" s="132"/>
      <c r="BR826" s="131"/>
      <c r="BS826" s="131"/>
      <c r="BT826" s="131"/>
      <c r="BU826" s="131"/>
      <c r="BV826" s="131"/>
      <c r="BW826" s="131"/>
      <c r="BX826" s="130"/>
      <c r="BY826" s="130"/>
      <c r="BZ826" s="130"/>
      <c r="CA826" s="65"/>
      <c r="CB826" s="65"/>
    </row>
    <row r="827" spans="1:80" x14ac:dyDescent="0.3">
      <c r="A827" s="65"/>
      <c r="B827" s="68"/>
      <c r="C827" s="68"/>
      <c r="D827" s="68"/>
      <c r="E827" s="68"/>
      <c r="F827" s="68"/>
      <c r="G827" s="68"/>
      <c r="H827" s="68"/>
      <c r="I827" s="68"/>
      <c r="J827" s="68"/>
      <c r="K827" s="68"/>
      <c r="L827" s="68"/>
      <c r="M827" s="87"/>
      <c r="N827" s="68"/>
      <c r="O827" s="87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8"/>
      <c r="AA827" s="65"/>
      <c r="AB827" s="65"/>
      <c r="AC827" s="128"/>
      <c r="AD827" s="128"/>
      <c r="AE827" s="130"/>
      <c r="AF827" s="130"/>
      <c r="AG827" s="130"/>
      <c r="AH827" s="125"/>
      <c r="AI827" s="125"/>
      <c r="AJ827" s="125"/>
      <c r="AK827" s="125"/>
      <c r="AL827" s="125"/>
      <c r="AM827" s="125"/>
      <c r="AN827" s="125"/>
      <c r="AO827" s="66"/>
      <c r="AP827" s="125"/>
      <c r="AQ827" s="125"/>
      <c r="AR827" s="125"/>
      <c r="AS827" s="125"/>
      <c r="AT827" s="125"/>
      <c r="AU827" s="125"/>
      <c r="AV827" s="125"/>
      <c r="AW827" s="130"/>
      <c r="AX827" s="130"/>
      <c r="AY827" s="130"/>
      <c r="AZ827" s="128"/>
      <c r="BA827" s="128"/>
      <c r="BB827" s="65"/>
      <c r="BC827" s="65"/>
      <c r="BD827" s="128"/>
      <c r="BE827" s="128"/>
      <c r="BF827" s="130"/>
      <c r="BG827" s="130"/>
      <c r="BH827" s="130"/>
      <c r="BI827" s="125"/>
      <c r="BJ827" s="125"/>
      <c r="BK827" s="125"/>
      <c r="BL827" s="125"/>
      <c r="BM827" s="125"/>
      <c r="BN827" s="125"/>
      <c r="BO827" s="133"/>
      <c r="BP827" s="66"/>
      <c r="BQ827" s="132"/>
      <c r="BR827" s="125"/>
      <c r="BS827" s="125"/>
      <c r="BT827" s="125"/>
      <c r="BU827" s="125"/>
      <c r="BV827" s="125"/>
      <c r="BW827" s="125"/>
      <c r="BX827" s="130"/>
      <c r="BY827" s="130"/>
      <c r="BZ827" s="130"/>
      <c r="CA827" s="128"/>
      <c r="CB827" s="128"/>
    </row>
    <row r="828" spans="1:80" x14ac:dyDescent="0.3">
      <c r="A828" s="65"/>
      <c r="B828" s="70"/>
      <c r="C828" s="70"/>
      <c r="D828" s="71"/>
      <c r="E828" s="71"/>
      <c r="F828" s="71"/>
      <c r="G828" s="70"/>
      <c r="H828" s="70"/>
      <c r="I828" s="70"/>
      <c r="J828" s="70"/>
      <c r="K828" s="70"/>
      <c r="L828" s="70"/>
      <c r="M828" s="70"/>
      <c r="N828" s="194"/>
      <c r="O828" s="80"/>
      <c r="P828" s="75"/>
      <c r="Q828" s="75"/>
      <c r="R828" s="75"/>
      <c r="S828" s="75"/>
      <c r="T828" s="75"/>
      <c r="U828" s="75"/>
      <c r="V828" s="74"/>
      <c r="W828" s="74"/>
      <c r="X828" s="74"/>
      <c r="Y828" s="73"/>
      <c r="Z828" s="72"/>
    </row>
    <row r="829" spans="1:80" x14ac:dyDescent="0.3">
      <c r="A829" s="65"/>
      <c r="B829" s="70"/>
      <c r="C829" s="70"/>
      <c r="D829" s="71"/>
      <c r="E829" s="71"/>
      <c r="F829" s="71"/>
      <c r="G829" s="70"/>
      <c r="H829" s="70"/>
      <c r="I829" s="70"/>
      <c r="J829" s="70"/>
      <c r="K829" s="70"/>
      <c r="L829" s="70"/>
      <c r="M829" s="70"/>
      <c r="N829" s="194"/>
      <c r="O829" s="80"/>
      <c r="P829" s="75"/>
      <c r="Q829" s="75"/>
      <c r="R829" s="75"/>
      <c r="S829" s="75"/>
      <c r="T829" s="75"/>
      <c r="U829" s="75"/>
      <c r="V829" s="74"/>
      <c r="W829" s="74"/>
      <c r="X829" s="74"/>
      <c r="Y829" s="73"/>
      <c r="Z829" s="72"/>
      <c r="AA829" s="65"/>
      <c r="AB829" s="65"/>
      <c r="AC829" s="103"/>
      <c r="AD829" s="103"/>
      <c r="AE829" s="65"/>
      <c r="AF829" s="65"/>
      <c r="AG829" s="103"/>
      <c r="AH829" s="103"/>
      <c r="AI829" s="65"/>
      <c r="AJ829" s="65"/>
      <c r="AK829" s="103"/>
      <c r="AL829" s="103"/>
      <c r="AM829" s="65"/>
      <c r="AN829" s="103"/>
      <c r="AO829" s="103"/>
      <c r="AP829" s="103"/>
      <c r="AQ829" s="65"/>
      <c r="AR829" s="103"/>
      <c r="AS829" s="103"/>
      <c r="AT829" s="65"/>
      <c r="AU829" s="65"/>
      <c r="AV829" s="103"/>
      <c r="AW829" s="103"/>
      <c r="AX829" s="65"/>
      <c r="AY829" s="65"/>
      <c r="AZ829" s="103"/>
      <c r="BA829" s="103"/>
      <c r="BB829" s="65"/>
      <c r="BC829" s="65"/>
      <c r="BD829" s="103"/>
      <c r="BE829" s="103"/>
      <c r="BF829" s="65"/>
      <c r="BG829" s="65"/>
      <c r="BH829" s="103"/>
      <c r="BI829" s="103"/>
      <c r="BJ829" s="65"/>
      <c r="BK829" s="65"/>
      <c r="BL829" s="103"/>
      <c r="BM829" s="103"/>
      <c r="BN829" s="65"/>
      <c r="BO829" s="103"/>
      <c r="BP829" s="103"/>
      <c r="BQ829" s="103"/>
      <c r="BR829" s="65"/>
      <c r="BS829" s="103"/>
      <c r="BT829" s="103"/>
      <c r="BU829" s="65"/>
      <c r="BV829" s="65"/>
      <c r="BW829" s="103"/>
      <c r="BX829" s="103"/>
      <c r="BY829" s="65"/>
      <c r="BZ829" s="65"/>
      <c r="CA829" s="103"/>
      <c r="CB829" s="103"/>
    </row>
    <row r="830" spans="1:80" x14ac:dyDescent="0.3">
      <c r="A830" s="65"/>
      <c r="B830" s="70"/>
      <c r="C830" s="70"/>
      <c r="D830" s="71"/>
      <c r="E830" s="71"/>
      <c r="F830" s="71"/>
      <c r="G830" s="70"/>
      <c r="H830" s="70"/>
      <c r="I830" s="70"/>
      <c r="J830" s="70"/>
      <c r="K830" s="70"/>
      <c r="L830" s="70"/>
      <c r="M830" s="70"/>
      <c r="N830" s="194"/>
      <c r="O830" s="80"/>
      <c r="P830" s="75"/>
      <c r="Q830" s="75"/>
      <c r="R830" s="75"/>
      <c r="S830" s="75"/>
      <c r="T830" s="75"/>
      <c r="U830" s="75"/>
      <c r="V830" s="74"/>
      <c r="W830" s="74"/>
      <c r="X830" s="74"/>
      <c r="Y830" s="73"/>
      <c r="Z830" s="72"/>
      <c r="AA830" s="65"/>
      <c r="AB830" s="65"/>
      <c r="AC830" s="122"/>
      <c r="AD830" s="122"/>
      <c r="AE830" s="65"/>
      <c r="AF830" s="65"/>
      <c r="AG830" s="103"/>
      <c r="AH830" s="122"/>
      <c r="AI830" s="65"/>
      <c r="AJ830" s="65"/>
      <c r="AK830" s="90"/>
      <c r="AL830" s="90"/>
      <c r="AM830" s="65"/>
      <c r="AN830" s="122"/>
      <c r="AO830" s="122"/>
      <c r="AP830" s="122"/>
      <c r="AQ830" s="65"/>
      <c r="AR830" s="112"/>
      <c r="AS830" s="112"/>
      <c r="AT830" s="124"/>
      <c r="AU830" s="65"/>
      <c r="AV830" s="122"/>
      <c r="AW830" s="122"/>
      <c r="AX830" s="65"/>
      <c r="AY830" s="65"/>
      <c r="AZ830" s="122"/>
      <c r="BA830" s="122"/>
      <c r="BB830" s="65"/>
      <c r="BC830" s="65"/>
      <c r="BD830" s="122"/>
      <c r="BE830" s="122"/>
      <c r="BF830" s="65"/>
      <c r="BG830" s="65"/>
      <c r="BH830" s="103"/>
      <c r="BI830" s="122"/>
      <c r="BJ830" s="65"/>
      <c r="BK830" s="65"/>
      <c r="BL830" s="90"/>
      <c r="BM830" s="90"/>
      <c r="BN830" s="65"/>
      <c r="BO830" s="122"/>
      <c r="BP830" s="122"/>
      <c r="BQ830" s="122"/>
      <c r="BR830" s="65"/>
      <c r="BS830" s="112"/>
      <c r="BT830" s="112"/>
      <c r="BU830" s="124"/>
      <c r="BV830" s="65"/>
      <c r="BW830" s="122"/>
      <c r="BX830" s="122"/>
      <c r="BY830" s="65"/>
      <c r="BZ830" s="65"/>
      <c r="CA830" s="122"/>
      <c r="CB830" s="122"/>
    </row>
    <row r="831" spans="1:80" x14ac:dyDescent="0.3">
      <c r="A831" s="65"/>
      <c r="B831" s="70"/>
      <c r="C831" s="70"/>
      <c r="D831" s="71"/>
      <c r="E831" s="71"/>
      <c r="F831" s="71"/>
      <c r="G831" s="70"/>
      <c r="H831" s="70"/>
      <c r="I831" s="70"/>
      <c r="J831" s="70"/>
      <c r="K831" s="70"/>
      <c r="L831" s="70"/>
      <c r="M831" s="70"/>
      <c r="N831" s="194"/>
      <c r="O831" s="80"/>
      <c r="P831" s="75"/>
      <c r="Q831" s="75"/>
      <c r="R831" s="75"/>
      <c r="S831" s="75"/>
      <c r="T831" s="75"/>
      <c r="U831" s="75"/>
      <c r="V831" s="74"/>
      <c r="W831" s="74"/>
      <c r="X831" s="74"/>
      <c r="Y831" s="73"/>
      <c r="Z831" s="72"/>
      <c r="AA831" s="65"/>
      <c r="AB831" s="65"/>
      <c r="AC831" s="65"/>
      <c r="AD831" s="65"/>
      <c r="AE831" s="65"/>
      <c r="AF831" s="65"/>
      <c r="AG831" s="65"/>
      <c r="AH831" s="65"/>
      <c r="AI831" s="65"/>
      <c r="AJ831" s="65"/>
      <c r="AK831" s="65"/>
      <c r="AL831" s="65"/>
      <c r="AM831" s="65"/>
      <c r="AN831" s="125"/>
      <c r="AO831" s="66"/>
      <c r="AP831" s="125"/>
      <c r="AQ831" s="65"/>
      <c r="AR831" s="65"/>
      <c r="AS831" s="65"/>
      <c r="AT831" s="65"/>
      <c r="AU831" s="65"/>
      <c r="AV831" s="65"/>
      <c r="AW831" s="65"/>
      <c r="AX831" s="65"/>
      <c r="AY831" s="65"/>
      <c r="AZ831" s="65"/>
      <c r="BA831" s="65"/>
      <c r="BB831" s="65"/>
      <c r="BC831" s="65"/>
      <c r="BD831" s="65"/>
      <c r="BE831" s="65"/>
      <c r="BF831" s="65"/>
      <c r="BG831" s="65"/>
      <c r="BH831" s="65"/>
      <c r="BI831" s="65"/>
      <c r="BJ831" s="65"/>
      <c r="BK831" s="65"/>
      <c r="BL831" s="65"/>
      <c r="BM831" s="65"/>
      <c r="BN831" s="65"/>
      <c r="BO831" s="65"/>
      <c r="BP831" s="66"/>
      <c r="BQ831" s="65"/>
      <c r="BR831" s="65"/>
      <c r="BS831" s="65"/>
      <c r="BT831" s="65"/>
      <c r="BU831" s="65"/>
      <c r="BV831" s="65"/>
      <c r="BW831" s="65"/>
      <c r="BX831" s="65"/>
      <c r="BY831" s="65"/>
      <c r="BZ831" s="65"/>
      <c r="CA831" s="65"/>
      <c r="CB831" s="65"/>
    </row>
    <row r="832" spans="1:80" x14ac:dyDescent="0.3">
      <c r="A832" s="65"/>
      <c r="B832" s="70"/>
      <c r="C832" s="70"/>
      <c r="D832" s="71"/>
      <c r="E832" s="71"/>
      <c r="F832" s="71"/>
      <c r="G832" s="70"/>
      <c r="H832" s="70"/>
      <c r="I832" s="70"/>
      <c r="J832" s="70"/>
      <c r="K832" s="70"/>
      <c r="L832" s="70"/>
      <c r="M832" s="70"/>
      <c r="N832" s="194"/>
      <c r="O832" s="80"/>
      <c r="P832" s="75"/>
      <c r="Q832" s="75"/>
      <c r="R832" s="75"/>
      <c r="S832" s="75"/>
      <c r="T832" s="75"/>
      <c r="U832" s="75"/>
      <c r="V832" s="74"/>
      <c r="W832" s="74"/>
      <c r="X832" s="74"/>
      <c r="Y832" s="73"/>
      <c r="Z832" s="72"/>
      <c r="AA832" s="65"/>
      <c r="AB832" s="65"/>
      <c r="AC832" s="65"/>
      <c r="AD832" s="65"/>
      <c r="AE832" s="65"/>
      <c r="AF832" s="65"/>
      <c r="AG832" s="65"/>
      <c r="AH832" s="65"/>
      <c r="AI832" s="65"/>
      <c r="AJ832" s="65"/>
      <c r="AK832" s="65"/>
      <c r="AL832" s="65"/>
      <c r="AM832" s="65"/>
      <c r="AN832" s="125"/>
      <c r="AO832" s="66"/>
      <c r="AP832" s="125"/>
      <c r="AQ832" s="65"/>
      <c r="AR832" s="65"/>
      <c r="AS832" s="65"/>
      <c r="AT832" s="65"/>
      <c r="AU832" s="65"/>
      <c r="AV832" s="65"/>
      <c r="AW832" s="65"/>
      <c r="AX832" s="65"/>
      <c r="AY832" s="65"/>
      <c r="AZ832" s="65"/>
      <c r="BA832" s="65"/>
      <c r="BB832" s="65"/>
      <c r="BC832" s="65"/>
      <c r="BD832" s="65"/>
      <c r="BE832" s="65"/>
      <c r="BF832" s="65"/>
      <c r="BG832" s="65"/>
      <c r="BH832" s="65"/>
      <c r="BI832" s="65"/>
      <c r="BJ832" s="65"/>
      <c r="BK832" s="65"/>
      <c r="BL832" s="65"/>
      <c r="BM832" s="65"/>
      <c r="BN832" s="65"/>
      <c r="BO832" s="65"/>
      <c r="BP832" s="66"/>
      <c r="BQ832" s="65"/>
      <c r="BR832" s="65"/>
      <c r="BS832" s="65"/>
      <c r="BT832" s="65"/>
      <c r="BU832" s="65"/>
      <c r="BV832" s="65"/>
      <c r="BW832" s="65"/>
      <c r="BX832" s="65"/>
      <c r="BY832" s="65"/>
      <c r="BZ832" s="65"/>
      <c r="CA832" s="65"/>
      <c r="CB832" s="65"/>
    </row>
    <row r="833" spans="1:80" x14ac:dyDescent="0.3">
      <c r="A833" s="65"/>
      <c r="B833" s="70"/>
      <c r="C833" s="70"/>
      <c r="D833" s="71"/>
      <c r="E833" s="71"/>
      <c r="F833" s="71"/>
      <c r="G833" s="70"/>
      <c r="H833" s="70"/>
      <c r="I833" s="70"/>
      <c r="J833" s="70"/>
      <c r="K833" s="70"/>
      <c r="L833" s="70"/>
      <c r="M833" s="70"/>
      <c r="N833" s="194"/>
      <c r="O833" s="80"/>
      <c r="P833" s="75"/>
      <c r="Q833" s="75"/>
      <c r="R833" s="75"/>
      <c r="S833" s="75"/>
      <c r="T833" s="75"/>
      <c r="U833" s="75"/>
      <c r="V833" s="74"/>
      <c r="W833" s="74"/>
      <c r="X833" s="74"/>
      <c r="Y833" s="73"/>
      <c r="Z833" s="72"/>
      <c r="AA833" s="65"/>
      <c r="AB833" s="65"/>
      <c r="AC833" s="82"/>
      <c r="AD833" s="82"/>
      <c r="AE833" s="82"/>
      <c r="AF833" s="82"/>
      <c r="AG833" s="82"/>
      <c r="AH833" s="82"/>
      <c r="AI833" s="82"/>
      <c r="AJ833" s="82"/>
      <c r="AK833" s="82"/>
      <c r="AL833" s="82"/>
      <c r="AM833" s="82"/>
      <c r="AN833" s="114"/>
      <c r="AO833" s="82"/>
      <c r="AP833" s="114"/>
      <c r="AQ833" s="82"/>
      <c r="AR833" s="82"/>
      <c r="AS833" s="82"/>
      <c r="AT833" s="82"/>
      <c r="AU833" s="82"/>
      <c r="AV833" s="82"/>
      <c r="AW833" s="82"/>
      <c r="AX833" s="82"/>
      <c r="AY833" s="82"/>
      <c r="AZ833" s="82"/>
      <c r="BA833" s="82"/>
      <c r="BB833" s="65"/>
      <c r="BC833" s="65"/>
      <c r="BD833" s="82"/>
      <c r="BE833" s="82"/>
      <c r="BF833" s="82"/>
      <c r="BG833" s="82"/>
      <c r="BH833" s="82"/>
      <c r="BI833" s="82"/>
      <c r="BJ833" s="82"/>
      <c r="BK833" s="82"/>
      <c r="BL833" s="82"/>
      <c r="BM833" s="82"/>
      <c r="BN833" s="82"/>
      <c r="BO833" s="82"/>
      <c r="BP833" s="82"/>
      <c r="BQ833" s="82"/>
      <c r="BR833" s="82"/>
      <c r="BS833" s="82"/>
      <c r="BT833" s="82"/>
      <c r="BU833" s="82"/>
      <c r="BV833" s="82"/>
      <c r="BW833" s="82"/>
      <c r="BX833" s="82"/>
      <c r="BY833" s="82"/>
      <c r="BZ833" s="82"/>
      <c r="CA833" s="82"/>
      <c r="CB833" s="82"/>
    </row>
    <row r="834" spans="1:80" x14ac:dyDescent="0.3">
      <c r="A834" s="65"/>
      <c r="B834" s="70"/>
      <c r="C834" s="70"/>
      <c r="D834" s="71"/>
      <c r="E834" s="71"/>
      <c r="F834" s="71"/>
      <c r="G834" s="70"/>
      <c r="H834" s="70"/>
      <c r="I834" s="70"/>
      <c r="J834" s="70"/>
      <c r="K834" s="70"/>
      <c r="L834" s="70"/>
      <c r="M834" s="70"/>
      <c r="N834" s="194"/>
      <c r="O834" s="80"/>
      <c r="P834" s="75"/>
      <c r="Q834" s="75"/>
      <c r="R834" s="75"/>
      <c r="S834" s="75"/>
      <c r="T834" s="75"/>
      <c r="U834" s="75"/>
      <c r="V834" s="74"/>
      <c r="W834" s="74"/>
      <c r="X834" s="74"/>
      <c r="Y834" s="73"/>
      <c r="Z834" s="72"/>
      <c r="AA834" s="65"/>
      <c r="AB834" s="65"/>
      <c r="AC834" s="125"/>
      <c r="AD834" s="125"/>
      <c r="AE834" s="126"/>
      <c r="AF834" s="126"/>
      <c r="AG834" s="126"/>
      <c r="AH834" s="125"/>
      <c r="AI834" s="125"/>
      <c r="AJ834" s="125"/>
      <c r="AK834" s="125"/>
      <c r="AL834" s="125"/>
      <c r="AM834" s="125"/>
      <c r="AN834" s="125"/>
      <c r="AO834" s="66"/>
      <c r="AP834" s="125"/>
      <c r="AQ834" s="125"/>
      <c r="AR834" s="125"/>
      <c r="AS834" s="125"/>
      <c r="AT834" s="125"/>
      <c r="AU834" s="125"/>
      <c r="AV834" s="125"/>
      <c r="AW834" s="126"/>
      <c r="AX834" s="126"/>
      <c r="AY834" s="126"/>
      <c r="AZ834" s="127"/>
      <c r="BA834" s="128"/>
      <c r="BB834" s="65"/>
      <c r="BC834" s="65"/>
      <c r="BD834" s="125"/>
      <c r="BE834" s="125"/>
      <c r="BF834" s="126"/>
      <c r="BG834" s="126"/>
      <c r="BH834" s="126"/>
      <c r="BI834" s="125"/>
      <c r="BJ834" s="125"/>
      <c r="BK834" s="125"/>
      <c r="BL834" s="125"/>
      <c r="BM834" s="125"/>
      <c r="BN834" s="125"/>
      <c r="BO834" s="129"/>
      <c r="BP834" s="66"/>
      <c r="BQ834" s="129"/>
      <c r="BR834" s="125"/>
      <c r="BS834" s="125"/>
      <c r="BT834" s="125"/>
      <c r="BU834" s="125"/>
      <c r="BV834" s="125"/>
      <c r="BW834" s="125"/>
      <c r="BX834" s="126"/>
      <c r="BY834" s="126"/>
      <c r="BZ834" s="126"/>
      <c r="CA834" s="127"/>
      <c r="CB834" s="128"/>
    </row>
    <row r="835" spans="1:80" x14ac:dyDescent="0.3">
      <c r="A835" s="65"/>
      <c r="B835" s="70"/>
      <c r="C835" s="70"/>
      <c r="D835" s="71"/>
      <c r="E835" s="71"/>
      <c r="F835" s="71"/>
      <c r="G835" s="70"/>
      <c r="H835" s="70"/>
      <c r="I835" s="70"/>
      <c r="J835" s="70"/>
      <c r="K835" s="70"/>
      <c r="L835" s="70"/>
      <c r="M835" s="70"/>
      <c r="N835" s="194"/>
      <c r="O835" s="80"/>
      <c r="P835" s="75"/>
      <c r="Q835" s="75"/>
      <c r="R835" s="75"/>
      <c r="S835" s="75"/>
      <c r="T835" s="75"/>
      <c r="U835" s="75"/>
      <c r="V835" s="74"/>
      <c r="W835" s="74"/>
      <c r="X835" s="74"/>
      <c r="Y835" s="73"/>
      <c r="Z835" s="72"/>
      <c r="AA835" s="65"/>
      <c r="AB835" s="65"/>
      <c r="AC835" s="125"/>
      <c r="AD835" s="125"/>
      <c r="AE835" s="126"/>
      <c r="AF835" s="126"/>
      <c r="AG835" s="126"/>
      <c r="AH835" s="125"/>
      <c r="AI835" s="125"/>
      <c r="AJ835" s="125"/>
      <c r="AK835" s="125"/>
      <c r="AL835" s="125"/>
      <c r="AM835" s="125"/>
      <c r="AN835" s="125"/>
      <c r="AO835" s="66"/>
      <c r="AP835" s="125"/>
      <c r="AQ835" s="125"/>
      <c r="AR835" s="125"/>
      <c r="AS835" s="125"/>
      <c r="AT835" s="125"/>
      <c r="AU835" s="125"/>
      <c r="AV835" s="125"/>
      <c r="AW835" s="126"/>
      <c r="AX835" s="126"/>
      <c r="AY835" s="126"/>
      <c r="AZ835" s="127"/>
      <c r="BA835" s="128"/>
      <c r="BB835" s="65"/>
      <c r="BC835" s="65"/>
      <c r="BD835" s="125"/>
      <c r="BE835" s="125"/>
      <c r="BF835" s="126"/>
      <c r="BG835" s="126"/>
      <c r="BH835" s="126"/>
      <c r="BI835" s="125"/>
      <c r="BJ835" s="125"/>
      <c r="BK835" s="125"/>
      <c r="BL835" s="125"/>
      <c r="BM835" s="125"/>
      <c r="BN835" s="125"/>
      <c r="BO835" s="129"/>
      <c r="BP835" s="66"/>
      <c r="BQ835" s="129"/>
      <c r="BR835" s="125"/>
      <c r="BS835" s="125"/>
      <c r="BT835" s="125"/>
      <c r="BU835" s="125"/>
      <c r="BV835" s="125"/>
      <c r="BW835" s="125"/>
      <c r="BX835" s="126"/>
      <c r="BY835" s="126"/>
      <c r="BZ835" s="126"/>
      <c r="CA835" s="127"/>
      <c r="CB835" s="128"/>
    </row>
    <row r="836" spans="1:80" x14ac:dyDescent="0.3">
      <c r="A836" s="65"/>
      <c r="B836" s="70"/>
      <c r="C836" s="70"/>
      <c r="D836" s="71"/>
      <c r="E836" s="71"/>
      <c r="F836" s="71"/>
      <c r="G836" s="70"/>
      <c r="H836" s="70"/>
      <c r="I836" s="70"/>
      <c r="J836" s="70"/>
      <c r="K836" s="70"/>
      <c r="L836" s="70"/>
      <c r="M836" s="70"/>
      <c r="N836" s="194"/>
      <c r="O836" s="80"/>
      <c r="P836" s="75"/>
      <c r="Q836" s="75"/>
      <c r="R836" s="75"/>
      <c r="S836" s="75"/>
      <c r="T836" s="75"/>
      <c r="U836" s="75"/>
      <c r="V836" s="74"/>
      <c r="W836" s="74"/>
      <c r="X836" s="74"/>
      <c r="Y836" s="73"/>
      <c r="Z836" s="72"/>
      <c r="AA836" s="65"/>
      <c r="AB836" s="65"/>
      <c r="AC836" s="125"/>
      <c r="AD836" s="125"/>
      <c r="AE836" s="126"/>
      <c r="AF836" s="126"/>
      <c r="AG836" s="126"/>
      <c r="AH836" s="125"/>
      <c r="AI836" s="125"/>
      <c r="AJ836" s="125"/>
      <c r="AK836" s="125"/>
      <c r="AL836" s="125"/>
      <c r="AM836" s="125"/>
      <c r="AN836" s="125"/>
      <c r="AO836" s="66"/>
      <c r="AP836" s="125"/>
      <c r="AQ836" s="125"/>
      <c r="AR836" s="125"/>
      <c r="AS836" s="125"/>
      <c r="AT836" s="125"/>
      <c r="AU836" s="125"/>
      <c r="AV836" s="125"/>
      <c r="AW836" s="126"/>
      <c r="AX836" s="126"/>
      <c r="AY836" s="126"/>
      <c r="AZ836" s="127"/>
      <c r="BA836" s="128"/>
      <c r="BB836" s="65"/>
      <c r="BC836" s="65"/>
      <c r="BD836" s="125"/>
      <c r="BE836" s="125"/>
      <c r="BF836" s="126"/>
      <c r="BG836" s="126"/>
      <c r="BH836" s="126"/>
      <c r="BI836" s="125"/>
      <c r="BJ836" s="125"/>
      <c r="BK836" s="125"/>
      <c r="BL836" s="125"/>
      <c r="BM836" s="125"/>
      <c r="BN836" s="125"/>
      <c r="BO836" s="129"/>
      <c r="BP836" s="66"/>
      <c r="BQ836" s="129"/>
      <c r="BR836" s="125"/>
      <c r="BS836" s="125"/>
      <c r="BT836" s="125"/>
      <c r="BU836" s="125"/>
      <c r="BV836" s="125"/>
      <c r="BW836" s="125"/>
      <c r="BX836" s="126"/>
      <c r="BY836" s="126"/>
      <c r="BZ836" s="126"/>
      <c r="CA836" s="127"/>
      <c r="CB836" s="128"/>
    </row>
    <row r="837" spans="1:80" x14ac:dyDescent="0.3">
      <c r="A837" s="65"/>
      <c r="B837" s="70"/>
      <c r="C837" s="70"/>
      <c r="D837" s="71"/>
      <c r="E837" s="71"/>
      <c r="F837" s="71"/>
      <c r="G837" s="70"/>
      <c r="H837" s="70"/>
      <c r="I837" s="70"/>
      <c r="J837" s="70"/>
      <c r="K837" s="70"/>
      <c r="L837" s="70"/>
      <c r="M837" s="70"/>
      <c r="N837" s="194"/>
      <c r="O837" s="80"/>
      <c r="P837" s="75"/>
      <c r="Q837" s="75"/>
      <c r="R837" s="75"/>
      <c r="S837" s="75"/>
      <c r="T837" s="75"/>
      <c r="U837" s="75"/>
      <c r="V837" s="74"/>
      <c r="W837" s="74"/>
      <c r="X837" s="74"/>
      <c r="Y837" s="73"/>
      <c r="Z837" s="72"/>
      <c r="AA837" s="65"/>
      <c r="AB837" s="65"/>
      <c r="AC837" s="125"/>
      <c r="AD837" s="125"/>
      <c r="AE837" s="126"/>
      <c r="AF837" s="126"/>
      <c r="AG837" s="126"/>
      <c r="AH837" s="125"/>
      <c r="AI837" s="125"/>
      <c r="AJ837" s="125"/>
      <c r="AK837" s="125"/>
      <c r="AL837" s="125"/>
      <c r="AM837" s="125"/>
      <c r="AN837" s="125"/>
      <c r="AO837" s="66"/>
      <c r="AP837" s="125"/>
      <c r="AQ837" s="125"/>
      <c r="AR837" s="125"/>
      <c r="AS837" s="125"/>
      <c r="AT837" s="125"/>
      <c r="AU837" s="125"/>
      <c r="AV837" s="125"/>
      <c r="AW837" s="126"/>
      <c r="AX837" s="126"/>
      <c r="AY837" s="126"/>
      <c r="AZ837" s="127"/>
      <c r="BA837" s="128"/>
      <c r="BB837" s="65"/>
      <c r="BC837" s="65"/>
      <c r="BD837" s="125"/>
      <c r="BE837" s="125"/>
      <c r="BF837" s="126"/>
      <c r="BG837" s="126"/>
      <c r="BH837" s="126"/>
      <c r="BI837" s="125"/>
      <c r="BJ837" s="125"/>
      <c r="BK837" s="125"/>
      <c r="BL837" s="125"/>
      <c r="BM837" s="125"/>
      <c r="BN837" s="125"/>
      <c r="BO837" s="129"/>
      <c r="BP837" s="66"/>
      <c r="BQ837" s="129"/>
      <c r="BR837" s="125"/>
      <c r="BS837" s="125"/>
      <c r="BT837" s="125"/>
      <c r="BU837" s="125"/>
      <c r="BV837" s="125"/>
      <c r="BW837" s="125"/>
      <c r="BX837" s="126"/>
      <c r="BY837" s="126"/>
      <c r="BZ837" s="126"/>
      <c r="CA837" s="127"/>
      <c r="CB837" s="128"/>
    </row>
    <row r="838" spans="1:80" x14ac:dyDescent="0.3">
      <c r="A838" s="65"/>
      <c r="B838" s="70"/>
      <c r="C838" s="70"/>
      <c r="D838" s="71"/>
      <c r="E838" s="71"/>
      <c r="F838" s="71"/>
      <c r="G838" s="70"/>
      <c r="H838" s="70"/>
      <c r="I838" s="70"/>
      <c r="J838" s="70"/>
      <c r="K838" s="70"/>
      <c r="L838" s="70"/>
      <c r="M838" s="70"/>
      <c r="N838" s="194"/>
      <c r="O838" s="80"/>
      <c r="P838" s="75"/>
      <c r="Q838" s="75"/>
      <c r="R838" s="75"/>
      <c r="S838" s="75"/>
      <c r="T838" s="75"/>
      <c r="U838" s="75"/>
      <c r="V838" s="74"/>
      <c r="W838" s="74"/>
      <c r="X838" s="74"/>
      <c r="Y838" s="73"/>
      <c r="Z838" s="72"/>
      <c r="AA838" s="65"/>
      <c r="AB838" s="65"/>
      <c r="AC838" s="125"/>
      <c r="AD838" s="125"/>
      <c r="AE838" s="126"/>
      <c r="AF838" s="126"/>
      <c r="AG838" s="126"/>
      <c r="AH838" s="125"/>
      <c r="AI838" s="125"/>
      <c r="AJ838" s="125"/>
      <c r="AK838" s="125"/>
      <c r="AL838" s="125"/>
      <c r="AM838" s="125"/>
      <c r="AN838" s="125"/>
      <c r="AO838" s="66"/>
      <c r="AP838" s="125"/>
      <c r="AQ838" s="125"/>
      <c r="AR838" s="125"/>
      <c r="AS838" s="125"/>
      <c r="AT838" s="125"/>
      <c r="AU838" s="125"/>
      <c r="AV838" s="125"/>
      <c r="AW838" s="126"/>
      <c r="AX838" s="126"/>
      <c r="AY838" s="126"/>
      <c r="AZ838" s="127"/>
      <c r="BA838" s="128"/>
      <c r="BB838" s="65"/>
      <c r="BC838" s="65"/>
      <c r="BD838" s="125"/>
      <c r="BE838" s="125"/>
      <c r="BF838" s="126"/>
      <c r="BG838" s="126"/>
      <c r="BH838" s="126"/>
      <c r="BI838" s="125"/>
      <c r="BJ838" s="125"/>
      <c r="BK838" s="125"/>
      <c r="BL838" s="125"/>
      <c r="BM838" s="125"/>
      <c r="BN838" s="125"/>
      <c r="BO838" s="129"/>
      <c r="BP838" s="66"/>
      <c r="BQ838" s="129"/>
      <c r="BR838" s="125"/>
      <c r="BS838" s="125"/>
      <c r="BT838" s="125"/>
      <c r="BU838" s="125"/>
      <c r="BV838" s="125"/>
      <c r="BW838" s="125"/>
      <c r="BX838" s="126"/>
      <c r="BY838" s="126"/>
      <c r="BZ838" s="126"/>
      <c r="CA838" s="127"/>
      <c r="CB838" s="128"/>
    </row>
    <row r="839" spans="1:80" x14ac:dyDescent="0.3">
      <c r="A839" s="65"/>
      <c r="B839" s="70"/>
      <c r="C839" s="70"/>
      <c r="D839" s="71"/>
      <c r="E839" s="71"/>
      <c r="F839" s="71"/>
      <c r="G839" s="70"/>
      <c r="H839" s="70"/>
      <c r="I839" s="70"/>
      <c r="J839" s="70"/>
      <c r="K839" s="70"/>
      <c r="L839" s="70"/>
      <c r="M839" s="70"/>
      <c r="N839" s="194"/>
      <c r="O839" s="80"/>
      <c r="P839" s="75"/>
      <c r="Q839" s="75"/>
      <c r="R839" s="75"/>
      <c r="S839" s="75"/>
      <c r="T839" s="75"/>
      <c r="U839" s="75"/>
      <c r="V839" s="74"/>
      <c r="W839" s="74"/>
      <c r="X839" s="74"/>
      <c r="Y839" s="73"/>
      <c r="Z839" s="72"/>
      <c r="AA839" s="65"/>
      <c r="AB839" s="65"/>
      <c r="AC839" s="125"/>
      <c r="AD839" s="125"/>
      <c r="AE839" s="126"/>
      <c r="AF839" s="126"/>
      <c r="AG839" s="126"/>
      <c r="AH839" s="125"/>
      <c r="AI839" s="125"/>
      <c r="AJ839" s="125"/>
      <c r="AK839" s="125"/>
      <c r="AL839" s="125"/>
      <c r="AM839" s="125"/>
      <c r="AN839" s="125"/>
      <c r="AO839" s="66"/>
      <c r="AP839" s="125"/>
      <c r="AQ839" s="125"/>
      <c r="AR839" s="125"/>
      <c r="AS839" s="125"/>
      <c r="AT839" s="125"/>
      <c r="AU839" s="125"/>
      <c r="AV839" s="125"/>
      <c r="AW839" s="126"/>
      <c r="AX839" s="126"/>
      <c r="AY839" s="126"/>
      <c r="AZ839" s="127"/>
      <c r="BA839" s="128"/>
      <c r="BB839" s="65"/>
      <c r="BC839" s="65"/>
      <c r="BD839" s="125"/>
      <c r="BE839" s="125"/>
      <c r="BF839" s="126"/>
      <c r="BG839" s="126"/>
      <c r="BH839" s="126"/>
      <c r="BI839" s="125"/>
      <c r="BJ839" s="125"/>
      <c r="BK839" s="125"/>
      <c r="BL839" s="125"/>
      <c r="BM839" s="125"/>
      <c r="BN839" s="125"/>
      <c r="BO839" s="129"/>
      <c r="BP839" s="66"/>
      <c r="BQ839" s="129"/>
      <c r="BR839" s="125"/>
      <c r="BS839" s="125"/>
      <c r="BT839" s="125"/>
      <c r="BU839" s="125"/>
      <c r="BV839" s="125"/>
      <c r="BW839" s="125"/>
      <c r="BX839" s="126"/>
      <c r="BY839" s="126"/>
      <c r="BZ839" s="126"/>
      <c r="CA839" s="127"/>
      <c r="CB839" s="128"/>
    </row>
    <row r="840" spans="1:80" x14ac:dyDescent="0.3">
      <c r="A840" s="65"/>
      <c r="B840" s="70"/>
      <c r="C840" s="70"/>
      <c r="D840" s="71"/>
      <c r="E840" s="71"/>
      <c r="F840" s="71"/>
      <c r="G840" s="70"/>
      <c r="H840" s="70"/>
      <c r="I840" s="70"/>
      <c r="J840" s="70"/>
      <c r="K840" s="70"/>
      <c r="L840" s="70"/>
      <c r="M840" s="70"/>
      <c r="N840" s="194"/>
      <c r="O840" s="80"/>
      <c r="P840" s="75"/>
      <c r="Q840" s="75"/>
      <c r="R840" s="75"/>
      <c r="S840" s="75"/>
      <c r="T840" s="75"/>
      <c r="U840" s="75"/>
      <c r="V840" s="74"/>
      <c r="W840" s="74"/>
      <c r="X840" s="74"/>
      <c r="Y840" s="73"/>
      <c r="Z840" s="72"/>
      <c r="AA840" s="65"/>
      <c r="AB840" s="65"/>
      <c r="AC840" s="125"/>
      <c r="AD840" s="125"/>
      <c r="AE840" s="126"/>
      <c r="AF840" s="126"/>
      <c r="AG840" s="126"/>
      <c r="AH840" s="125"/>
      <c r="AI840" s="125"/>
      <c r="AJ840" s="125"/>
      <c r="AK840" s="125"/>
      <c r="AL840" s="125"/>
      <c r="AM840" s="125"/>
      <c r="AN840" s="125"/>
      <c r="AO840" s="66"/>
      <c r="AP840" s="125"/>
      <c r="AQ840" s="125"/>
      <c r="AR840" s="125"/>
      <c r="AS840" s="125"/>
      <c r="AT840" s="125"/>
      <c r="AU840" s="125"/>
      <c r="AV840" s="125"/>
      <c r="AW840" s="126"/>
      <c r="AX840" s="126"/>
      <c r="AY840" s="126"/>
      <c r="AZ840" s="127"/>
      <c r="BA840" s="128"/>
      <c r="BB840" s="65"/>
      <c r="BC840" s="65"/>
      <c r="BD840" s="125"/>
      <c r="BE840" s="125"/>
      <c r="BF840" s="126"/>
      <c r="BG840" s="126"/>
      <c r="BH840" s="126"/>
      <c r="BI840" s="125"/>
      <c r="BJ840" s="125"/>
      <c r="BK840" s="125"/>
      <c r="BL840" s="125"/>
      <c r="BM840" s="125"/>
      <c r="BN840" s="125"/>
      <c r="BO840" s="129"/>
      <c r="BP840" s="66"/>
      <c r="BQ840" s="129"/>
      <c r="BR840" s="125"/>
      <c r="BS840" s="125"/>
      <c r="BT840" s="125"/>
      <c r="BU840" s="125"/>
      <c r="BV840" s="125"/>
      <c r="BW840" s="125"/>
      <c r="BX840" s="126"/>
      <c r="BY840" s="126"/>
      <c r="BZ840" s="126"/>
      <c r="CA840" s="127"/>
      <c r="CB840" s="128"/>
    </row>
    <row r="841" spans="1:80" x14ac:dyDescent="0.3">
      <c r="A841" s="65"/>
      <c r="B841" s="70"/>
      <c r="C841" s="70"/>
      <c r="D841" s="71"/>
      <c r="E841" s="71"/>
      <c r="F841" s="71"/>
      <c r="G841" s="70"/>
      <c r="H841" s="70"/>
      <c r="I841" s="70"/>
      <c r="J841" s="70"/>
      <c r="K841" s="70"/>
      <c r="L841" s="70"/>
      <c r="M841" s="70"/>
      <c r="N841" s="194"/>
      <c r="O841" s="80"/>
      <c r="P841" s="75"/>
      <c r="Q841" s="75"/>
      <c r="R841" s="75"/>
      <c r="S841" s="75"/>
      <c r="T841" s="75"/>
      <c r="U841" s="75"/>
      <c r="V841" s="74"/>
      <c r="W841" s="74"/>
      <c r="X841" s="74"/>
      <c r="Y841" s="73"/>
      <c r="Z841" s="72"/>
      <c r="AA841" s="65"/>
      <c r="AB841" s="65"/>
      <c r="AC841" s="125"/>
      <c r="AD841" s="125"/>
      <c r="AE841" s="126"/>
      <c r="AF841" s="126"/>
      <c r="AG841" s="126"/>
      <c r="AH841" s="125"/>
      <c r="AI841" s="125"/>
      <c r="AJ841" s="125"/>
      <c r="AK841" s="125"/>
      <c r="AL841" s="125"/>
      <c r="AM841" s="125"/>
      <c r="AN841" s="125"/>
      <c r="AO841" s="66"/>
      <c r="AP841" s="125"/>
      <c r="AQ841" s="125"/>
      <c r="AR841" s="125"/>
      <c r="AS841" s="125"/>
      <c r="AT841" s="125"/>
      <c r="AU841" s="125"/>
      <c r="AV841" s="125"/>
      <c r="AW841" s="126"/>
      <c r="AX841" s="126"/>
      <c r="AY841" s="126"/>
      <c r="AZ841" s="127"/>
      <c r="BA841" s="128"/>
      <c r="BB841" s="65"/>
      <c r="BC841" s="65"/>
      <c r="BD841" s="125"/>
      <c r="BE841" s="125"/>
      <c r="BF841" s="126"/>
      <c r="BG841" s="126"/>
      <c r="BH841" s="126"/>
      <c r="BI841" s="125"/>
      <c r="BJ841" s="125"/>
      <c r="BK841" s="125"/>
      <c r="BL841" s="125"/>
      <c r="BM841" s="125"/>
      <c r="BN841" s="125"/>
      <c r="BO841" s="129"/>
      <c r="BP841" s="66"/>
      <c r="BQ841" s="129"/>
      <c r="BR841" s="125"/>
      <c r="BS841" s="125"/>
      <c r="BT841" s="125"/>
      <c r="BU841" s="125"/>
      <c r="BV841" s="125"/>
      <c r="BW841" s="125"/>
      <c r="BX841" s="126"/>
      <c r="BY841" s="126"/>
      <c r="BZ841" s="126"/>
      <c r="CA841" s="127"/>
      <c r="CB841" s="128"/>
    </row>
    <row r="842" spans="1:80" x14ac:dyDescent="0.3">
      <c r="A842" s="65"/>
      <c r="B842" s="70"/>
      <c r="C842" s="70"/>
      <c r="D842" s="71"/>
      <c r="E842" s="71"/>
      <c r="F842" s="71"/>
      <c r="G842" s="70"/>
      <c r="H842" s="70"/>
      <c r="I842" s="70"/>
      <c r="J842" s="70"/>
      <c r="K842" s="70"/>
      <c r="L842" s="70"/>
      <c r="M842" s="70"/>
      <c r="N842" s="194"/>
      <c r="O842" s="80"/>
      <c r="P842" s="75"/>
      <c r="Q842" s="75"/>
      <c r="R842" s="75"/>
      <c r="S842" s="75"/>
      <c r="T842" s="75"/>
      <c r="U842" s="75"/>
      <c r="V842" s="74"/>
      <c r="W842" s="74"/>
      <c r="X842" s="74"/>
      <c r="Y842" s="73"/>
      <c r="Z842" s="72"/>
      <c r="AA842" s="65"/>
      <c r="AB842" s="65"/>
      <c r="AC842" s="125"/>
      <c r="AD842" s="125"/>
      <c r="AE842" s="126"/>
      <c r="AF842" s="126"/>
      <c r="AG842" s="126"/>
      <c r="AH842" s="125"/>
      <c r="AI842" s="125"/>
      <c r="AJ842" s="125"/>
      <c r="AK842" s="125"/>
      <c r="AL842" s="125"/>
      <c r="AM842" s="125"/>
      <c r="AN842" s="125"/>
      <c r="AO842" s="66"/>
      <c r="AP842" s="125"/>
      <c r="AQ842" s="125"/>
      <c r="AR842" s="125"/>
      <c r="AS842" s="125"/>
      <c r="AT842" s="125"/>
      <c r="AU842" s="125"/>
      <c r="AV842" s="125"/>
      <c r="AW842" s="126"/>
      <c r="AX842" s="126"/>
      <c r="AY842" s="126"/>
      <c r="AZ842" s="127"/>
      <c r="BA842" s="128"/>
      <c r="BB842" s="65"/>
      <c r="BC842" s="65"/>
      <c r="BD842" s="125"/>
      <c r="BE842" s="125"/>
      <c r="BF842" s="126"/>
      <c r="BG842" s="126"/>
      <c r="BH842" s="126"/>
      <c r="BI842" s="125"/>
      <c r="BJ842" s="125"/>
      <c r="BK842" s="125"/>
      <c r="BL842" s="125"/>
      <c r="BM842" s="125"/>
      <c r="BN842" s="125"/>
      <c r="BO842" s="129"/>
      <c r="BP842" s="66"/>
      <c r="BQ842" s="129"/>
      <c r="BR842" s="125"/>
      <c r="BS842" s="125"/>
      <c r="BT842" s="125"/>
      <c r="BU842" s="125"/>
      <c r="BV842" s="125"/>
      <c r="BW842" s="125"/>
      <c r="BX842" s="126"/>
      <c r="BY842" s="126"/>
      <c r="BZ842" s="126"/>
      <c r="CA842" s="127"/>
      <c r="CB842" s="128"/>
    </row>
    <row r="843" spans="1:80" x14ac:dyDescent="0.3">
      <c r="A843" s="65"/>
      <c r="B843" s="70"/>
      <c r="C843" s="70"/>
      <c r="D843" s="71"/>
      <c r="E843" s="71"/>
      <c r="F843" s="71"/>
      <c r="G843" s="70"/>
      <c r="H843" s="70"/>
      <c r="I843" s="70"/>
      <c r="J843" s="70"/>
      <c r="K843" s="70"/>
      <c r="L843" s="70"/>
      <c r="M843" s="70"/>
      <c r="N843" s="195"/>
      <c r="O843" s="70"/>
      <c r="P843" s="70"/>
      <c r="Q843" s="70"/>
      <c r="R843" s="70"/>
      <c r="S843" s="70"/>
      <c r="T843" s="70"/>
      <c r="U843" s="70"/>
      <c r="V843" s="71"/>
      <c r="W843" s="71"/>
      <c r="X843" s="71"/>
      <c r="Y843" s="70"/>
      <c r="Z843" s="70"/>
      <c r="AA843" s="65"/>
      <c r="AB843" s="65"/>
      <c r="AC843" s="125"/>
      <c r="AD843" s="125"/>
      <c r="AE843" s="126"/>
      <c r="AF843" s="126"/>
      <c r="AG843" s="126"/>
      <c r="AH843" s="125"/>
      <c r="AI843" s="125"/>
      <c r="AJ843" s="125"/>
      <c r="AK843" s="125"/>
      <c r="AL843" s="125"/>
      <c r="AM843" s="125"/>
      <c r="AN843" s="125"/>
      <c r="AO843" s="66"/>
      <c r="AP843" s="125"/>
      <c r="AQ843" s="125"/>
      <c r="AR843" s="125"/>
      <c r="AS843" s="125"/>
      <c r="AT843" s="125"/>
      <c r="AU843" s="125"/>
      <c r="AV843" s="125"/>
      <c r="AW843" s="126"/>
      <c r="AX843" s="126"/>
      <c r="AY843" s="126"/>
      <c r="AZ843" s="127"/>
      <c r="BA843" s="128"/>
      <c r="BB843" s="65"/>
      <c r="BC843" s="65"/>
      <c r="BD843" s="125"/>
      <c r="BE843" s="125"/>
      <c r="BF843" s="126"/>
      <c r="BG843" s="126"/>
      <c r="BH843" s="126"/>
      <c r="BI843" s="125"/>
      <c r="BJ843" s="125"/>
      <c r="BK843" s="125"/>
      <c r="BL843" s="125"/>
      <c r="BM843" s="125"/>
      <c r="BN843" s="125"/>
      <c r="BO843" s="129"/>
      <c r="BP843" s="66"/>
      <c r="BQ843" s="129"/>
      <c r="BR843" s="125"/>
      <c r="BS843" s="125"/>
      <c r="BT843" s="125"/>
      <c r="BU843" s="125"/>
      <c r="BV843" s="125"/>
      <c r="BW843" s="125"/>
      <c r="BX843" s="126"/>
      <c r="BY843" s="126"/>
      <c r="BZ843" s="126"/>
      <c r="CA843" s="127"/>
      <c r="CB843" s="128"/>
    </row>
    <row r="844" spans="1:80" x14ac:dyDescent="0.3">
      <c r="A844" s="65"/>
      <c r="B844" s="72"/>
      <c r="C844" s="73"/>
      <c r="D844" s="74"/>
      <c r="E844" s="74"/>
      <c r="F844" s="74"/>
      <c r="G844" s="75"/>
      <c r="H844" s="75"/>
      <c r="I844" s="75"/>
      <c r="J844" s="75"/>
      <c r="K844" s="75"/>
      <c r="L844" s="75"/>
      <c r="M844" s="80"/>
      <c r="N844" s="194"/>
      <c r="O844" s="70"/>
      <c r="P844" s="70"/>
      <c r="Q844" s="70"/>
      <c r="R844" s="70"/>
      <c r="S844" s="70"/>
      <c r="T844" s="70"/>
      <c r="U844" s="70"/>
      <c r="V844" s="71"/>
      <c r="W844" s="71"/>
      <c r="X844" s="71"/>
      <c r="Y844" s="70"/>
      <c r="Z844" s="70"/>
      <c r="AA844" s="65"/>
      <c r="AB844" s="65"/>
      <c r="AC844" s="125"/>
      <c r="AD844" s="125"/>
      <c r="AE844" s="126"/>
      <c r="AF844" s="126"/>
      <c r="AG844" s="126"/>
      <c r="AH844" s="125"/>
      <c r="AI844" s="125"/>
      <c r="AJ844" s="125"/>
      <c r="AK844" s="125"/>
      <c r="AL844" s="125"/>
      <c r="AM844" s="125"/>
      <c r="AN844" s="125"/>
      <c r="AO844" s="66"/>
      <c r="AP844" s="125"/>
      <c r="AQ844" s="125"/>
      <c r="AR844" s="125"/>
      <c r="AS844" s="125"/>
      <c r="AT844" s="125"/>
      <c r="AU844" s="125"/>
      <c r="AV844" s="125"/>
      <c r="AW844" s="126"/>
      <c r="AX844" s="126"/>
      <c r="AY844" s="126"/>
      <c r="AZ844" s="127"/>
      <c r="BA844" s="128"/>
      <c r="BB844" s="65"/>
      <c r="BC844" s="65"/>
      <c r="BD844" s="125"/>
      <c r="BE844" s="125"/>
      <c r="BF844" s="126"/>
      <c r="BG844" s="126"/>
      <c r="BH844" s="126"/>
      <c r="BI844" s="125"/>
      <c r="BJ844" s="125"/>
      <c r="BK844" s="125"/>
      <c r="BL844" s="125"/>
      <c r="BM844" s="125"/>
      <c r="BN844" s="125"/>
      <c r="BO844" s="129"/>
      <c r="BP844" s="66"/>
      <c r="BQ844" s="129"/>
      <c r="BR844" s="125"/>
      <c r="BS844" s="125"/>
      <c r="BT844" s="125"/>
      <c r="BU844" s="125"/>
      <c r="BV844" s="125"/>
      <c r="BW844" s="125"/>
      <c r="BX844" s="126"/>
      <c r="BY844" s="126"/>
      <c r="BZ844" s="126"/>
      <c r="CA844" s="127"/>
      <c r="CB844" s="128"/>
    </row>
    <row r="845" spans="1:80" x14ac:dyDescent="0.3">
      <c r="A845" s="65"/>
      <c r="B845" s="72"/>
      <c r="C845" s="73"/>
      <c r="D845" s="74"/>
      <c r="E845" s="74"/>
      <c r="F845" s="74"/>
      <c r="G845" s="75"/>
      <c r="H845" s="75"/>
      <c r="I845" s="75"/>
      <c r="J845" s="75"/>
      <c r="K845" s="75"/>
      <c r="L845" s="75"/>
      <c r="M845" s="80"/>
      <c r="N845" s="194"/>
      <c r="O845" s="70"/>
      <c r="P845" s="70"/>
      <c r="Q845" s="70"/>
      <c r="R845" s="70"/>
      <c r="S845" s="70"/>
      <c r="T845" s="70"/>
      <c r="U845" s="70"/>
      <c r="V845" s="71"/>
      <c r="W845" s="71"/>
      <c r="X845" s="71"/>
      <c r="Y845" s="70"/>
      <c r="Z845" s="70"/>
      <c r="AA845" s="65"/>
      <c r="AB845" s="65"/>
      <c r="AC845" s="125"/>
      <c r="AD845" s="125"/>
      <c r="AE845" s="126"/>
      <c r="AF845" s="126"/>
      <c r="AG845" s="126"/>
      <c r="AH845" s="125"/>
      <c r="AI845" s="125"/>
      <c r="AJ845" s="125"/>
      <c r="AK845" s="125"/>
      <c r="AL845" s="125"/>
      <c r="AM845" s="125"/>
      <c r="AN845" s="125"/>
      <c r="AO845" s="66"/>
      <c r="AP845" s="125"/>
      <c r="AQ845" s="125"/>
      <c r="AR845" s="125"/>
      <c r="AS845" s="125"/>
      <c r="AT845" s="125"/>
      <c r="AU845" s="125"/>
      <c r="AV845" s="125"/>
      <c r="AW845" s="126"/>
      <c r="AX845" s="126"/>
      <c r="AY845" s="126"/>
      <c r="AZ845" s="127"/>
      <c r="BA845" s="128"/>
      <c r="BB845" s="65"/>
      <c r="BC845" s="65"/>
      <c r="BD845" s="125"/>
      <c r="BE845" s="125"/>
      <c r="BF845" s="126"/>
      <c r="BG845" s="126"/>
      <c r="BH845" s="126"/>
      <c r="BI845" s="125"/>
      <c r="BJ845" s="125"/>
      <c r="BK845" s="125"/>
      <c r="BL845" s="125"/>
      <c r="BM845" s="125"/>
      <c r="BN845" s="125"/>
      <c r="BO845" s="129"/>
      <c r="BP845" s="66"/>
      <c r="BQ845" s="129"/>
      <c r="BR845" s="125"/>
      <c r="BS845" s="125"/>
      <c r="BT845" s="125"/>
      <c r="BU845" s="125"/>
      <c r="BV845" s="125"/>
      <c r="BW845" s="125"/>
      <c r="BX845" s="126"/>
      <c r="BY845" s="126"/>
      <c r="BZ845" s="126"/>
      <c r="CA845" s="127"/>
      <c r="CB845" s="128"/>
    </row>
    <row r="846" spans="1:80" x14ac:dyDescent="0.3">
      <c r="A846" s="65"/>
      <c r="B846" s="72"/>
      <c r="C846" s="73"/>
      <c r="D846" s="74"/>
      <c r="E846" s="74"/>
      <c r="F846" s="74"/>
      <c r="G846" s="75"/>
      <c r="H846" s="75"/>
      <c r="I846" s="75"/>
      <c r="J846" s="75"/>
      <c r="K846" s="75"/>
      <c r="L846" s="75"/>
      <c r="M846" s="80"/>
      <c r="N846" s="194"/>
      <c r="O846" s="70"/>
      <c r="P846" s="70"/>
      <c r="Q846" s="70"/>
      <c r="R846" s="70"/>
      <c r="S846" s="70"/>
      <c r="T846" s="70"/>
      <c r="U846" s="70"/>
      <c r="V846" s="71"/>
      <c r="W846" s="71"/>
      <c r="X846" s="71"/>
      <c r="Y846" s="70"/>
      <c r="Z846" s="70"/>
      <c r="AA846" s="65"/>
      <c r="AB846" s="65"/>
      <c r="AC846" s="125"/>
      <c r="AD846" s="125"/>
      <c r="AE846" s="126"/>
      <c r="AF846" s="126"/>
      <c r="AG846" s="126"/>
      <c r="AH846" s="125"/>
      <c r="AI846" s="125"/>
      <c r="AJ846" s="125"/>
      <c r="AK846" s="125"/>
      <c r="AL846" s="125"/>
      <c r="AM846" s="125"/>
      <c r="AN846" s="125"/>
      <c r="AO846" s="66"/>
      <c r="AP846" s="125"/>
      <c r="AQ846" s="125"/>
      <c r="AR846" s="125"/>
      <c r="AS846" s="125"/>
      <c r="AT846" s="125"/>
      <c r="AU846" s="125"/>
      <c r="AV846" s="125"/>
      <c r="AW846" s="126"/>
      <c r="AX846" s="126"/>
      <c r="AY846" s="126"/>
      <c r="AZ846" s="127"/>
      <c r="BA846" s="128"/>
      <c r="BB846" s="65"/>
      <c r="BC846" s="65"/>
      <c r="BD846" s="125"/>
      <c r="BE846" s="125"/>
      <c r="BF846" s="126"/>
      <c r="BG846" s="126"/>
      <c r="BH846" s="126"/>
      <c r="BI846" s="125"/>
      <c r="BJ846" s="125"/>
      <c r="BK846" s="125"/>
      <c r="BL846" s="125"/>
      <c r="BM846" s="125"/>
      <c r="BN846" s="125"/>
      <c r="BO846" s="129"/>
      <c r="BP846" s="66"/>
      <c r="BQ846" s="129"/>
      <c r="BR846" s="125"/>
      <c r="BS846" s="125"/>
      <c r="BT846" s="125"/>
      <c r="BU846" s="125"/>
      <c r="BV846" s="125"/>
      <c r="BW846" s="125"/>
      <c r="BX846" s="126"/>
      <c r="BY846" s="126"/>
      <c r="BZ846" s="126"/>
      <c r="CA846" s="127"/>
      <c r="CB846" s="128"/>
    </row>
    <row r="847" spans="1:80" x14ac:dyDescent="0.3">
      <c r="A847" s="65"/>
      <c r="B847" s="72"/>
      <c r="C847" s="73"/>
      <c r="D847" s="74"/>
      <c r="E847" s="74"/>
      <c r="F847" s="74"/>
      <c r="G847" s="75"/>
      <c r="H847" s="75"/>
      <c r="I847" s="75"/>
      <c r="J847" s="75"/>
      <c r="K847" s="75"/>
      <c r="L847" s="75"/>
      <c r="M847" s="80"/>
      <c r="N847" s="194"/>
      <c r="O847" s="70"/>
      <c r="P847" s="70"/>
      <c r="Q847" s="70"/>
      <c r="R847" s="70"/>
      <c r="S847" s="70"/>
      <c r="T847" s="70"/>
      <c r="U847" s="70"/>
      <c r="V847" s="71"/>
      <c r="W847" s="71"/>
      <c r="X847" s="71"/>
      <c r="Y847" s="70"/>
      <c r="Z847" s="70"/>
      <c r="AA847" s="65"/>
      <c r="AB847" s="65"/>
      <c r="AC847" s="125"/>
      <c r="AD847" s="125"/>
      <c r="AE847" s="126"/>
      <c r="AF847" s="126"/>
      <c r="AG847" s="126"/>
      <c r="AH847" s="125"/>
      <c r="AI847" s="125"/>
      <c r="AJ847" s="125"/>
      <c r="AK847" s="125"/>
      <c r="AL847" s="125"/>
      <c r="AM847" s="125"/>
      <c r="AN847" s="125"/>
      <c r="AO847" s="66"/>
      <c r="AP847" s="125"/>
      <c r="AQ847" s="125"/>
      <c r="AR847" s="125"/>
      <c r="AS847" s="125"/>
      <c r="AT847" s="125"/>
      <c r="AU847" s="125"/>
      <c r="AV847" s="125"/>
      <c r="AW847" s="126"/>
      <c r="AX847" s="126"/>
      <c r="AY847" s="126"/>
      <c r="AZ847" s="127"/>
      <c r="BA847" s="128"/>
      <c r="BB847" s="65"/>
      <c r="BC847" s="65"/>
      <c r="BD847" s="125"/>
      <c r="BE847" s="125"/>
      <c r="BF847" s="126"/>
      <c r="BG847" s="126"/>
      <c r="BH847" s="126"/>
      <c r="BI847" s="125"/>
      <c r="BJ847" s="125"/>
      <c r="BK847" s="125"/>
      <c r="BL847" s="125"/>
      <c r="BM847" s="125"/>
      <c r="BN847" s="125"/>
      <c r="BO847" s="129"/>
      <c r="BP847" s="66"/>
      <c r="BQ847" s="129"/>
      <c r="BR847" s="125"/>
      <c r="BS847" s="125"/>
      <c r="BT847" s="125"/>
      <c r="BU847" s="125"/>
      <c r="BV847" s="125"/>
      <c r="BW847" s="125"/>
      <c r="BX847" s="126"/>
      <c r="BY847" s="126"/>
      <c r="BZ847" s="126"/>
      <c r="CA847" s="127"/>
      <c r="CB847" s="128"/>
    </row>
    <row r="848" spans="1:80" x14ac:dyDescent="0.3">
      <c r="A848" s="65"/>
      <c r="B848" s="72"/>
      <c r="C848" s="73"/>
      <c r="D848" s="74"/>
      <c r="E848" s="74"/>
      <c r="F848" s="74"/>
      <c r="G848" s="75"/>
      <c r="H848" s="75"/>
      <c r="I848" s="75"/>
      <c r="J848" s="75"/>
      <c r="K848" s="75"/>
      <c r="L848" s="75"/>
      <c r="M848" s="80"/>
      <c r="N848" s="194"/>
      <c r="O848" s="70"/>
      <c r="P848" s="70"/>
      <c r="Q848" s="70"/>
      <c r="R848" s="70"/>
      <c r="S848" s="70"/>
      <c r="T848" s="70"/>
      <c r="U848" s="70"/>
      <c r="V848" s="71"/>
      <c r="W848" s="71"/>
      <c r="X848" s="71"/>
      <c r="Y848" s="70"/>
      <c r="Z848" s="70"/>
      <c r="AA848" s="65"/>
      <c r="AB848" s="65"/>
      <c r="AC848" s="125"/>
      <c r="AD848" s="125"/>
      <c r="AE848" s="126"/>
      <c r="AF848" s="126"/>
      <c r="AG848" s="126"/>
      <c r="AH848" s="125"/>
      <c r="AI848" s="125"/>
      <c r="AJ848" s="125"/>
      <c r="AK848" s="125"/>
      <c r="AL848" s="125"/>
      <c r="AM848" s="125"/>
      <c r="AN848" s="125"/>
      <c r="AO848" s="66"/>
      <c r="AP848" s="125"/>
      <c r="AQ848" s="125"/>
      <c r="AR848" s="125"/>
      <c r="AS848" s="125"/>
      <c r="AT848" s="125"/>
      <c r="AU848" s="125"/>
      <c r="AV848" s="125"/>
      <c r="AW848" s="126"/>
      <c r="AX848" s="126"/>
      <c r="AY848" s="126"/>
      <c r="AZ848" s="127"/>
      <c r="BA848" s="128"/>
      <c r="BB848" s="65"/>
      <c r="BC848" s="65"/>
      <c r="BD848" s="125"/>
      <c r="BE848" s="125"/>
      <c r="BF848" s="126"/>
      <c r="BG848" s="126"/>
      <c r="BH848" s="126"/>
      <c r="BI848" s="125"/>
      <c r="BJ848" s="125"/>
      <c r="BK848" s="125"/>
      <c r="BL848" s="125"/>
      <c r="BM848" s="125"/>
      <c r="BN848" s="125"/>
      <c r="BO848" s="129"/>
      <c r="BP848" s="66"/>
      <c r="BQ848" s="129"/>
      <c r="BR848" s="125"/>
      <c r="BS848" s="125"/>
      <c r="BT848" s="125"/>
      <c r="BU848" s="125"/>
      <c r="BV848" s="125"/>
      <c r="BW848" s="125"/>
      <c r="BX848" s="126"/>
      <c r="BY848" s="126"/>
      <c r="BZ848" s="126"/>
      <c r="CA848" s="127"/>
      <c r="CB848" s="128"/>
    </row>
    <row r="849" spans="1:80" x14ac:dyDescent="0.3">
      <c r="A849" s="65"/>
      <c r="B849" s="72"/>
      <c r="C849" s="73"/>
      <c r="D849" s="74"/>
      <c r="E849" s="74"/>
      <c r="F849" s="74"/>
      <c r="G849" s="75"/>
      <c r="H849" s="75"/>
      <c r="I849" s="75"/>
      <c r="J849" s="75"/>
      <c r="K849" s="75"/>
      <c r="L849" s="75"/>
      <c r="M849" s="80"/>
      <c r="N849" s="194"/>
      <c r="O849" s="70"/>
      <c r="P849" s="70"/>
      <c r="Q849" s="70"/>
      <c r="R849" s="70"/>
      <c r="S849" s="70"/>
      <c r="T849" s="70"/>
      <c r="U849" s="70"/>
      <c r="V849" s="71"/>
      <c r="W849" s="71"/>
      <c r="X849" s="71"/>
      <c r="Y849" s="70"/>
      <c r="Z849" s="70"/>
      <c r="AA849" s="65"/>
      <c r="AB849" s="65"/>
      <c r="AC849" s="125"/>
      <c r="AD849" s="125"/>
      <c r="AE849" s="126"/>
      <c r="AF849" s="126"/>
      <c r="AG849" s="126"/>
      <c r="AH849" s="125"/>
      <c r="AI849" s="125"/>
      <c r="AJ849" s="125"/>
      <c r="AK849" s="125"/>
      <c r="AL849" s="125"/>
      <c r="AM849" s="125"/>
      <c r="AN849" s="125"/>
      <c r="AO849" s="66"/>
      <c r="AP849" s="125"/>
      <c r="AQ849" s="125"/>
      <c r="AR849" s="125"/>
      <c r="AS849" s="125"/>
      <c r="AT849" s="125"/>
      <c r="AU849" s="125"/>
      <c r="AV849" s="125"/>
      <c r="AW849" s="126"/>
      <c r="AX849" s="126"/>
      <c r="AY849" s="126"/>
      <c r="AZ849" s="127"/>
      <c r="BA849" s="128"/>
      <c r="BB849" s="65"/>
      <c r="BC849" s="65"/>
      <c r="BD849" s="125"/>
      <c r="BE849" s="125"/>
      <c r="BF849" s="126"/>
      <c r="BG849" s="126"/>
      <c r="BH849" s="126"/>
      <c r="BI849" s="125"/>
      <c r="BJ849" s="125"/>
      <c r="BK849" s="125"/>
      <c r="BL849" s="125"/>
      <c r="BM849" s="125"/>
      <c r="BN849" s="125"/>
      <c r="BO849" s="129"/>
      <c r="BP849" s="66"/>
      <c r="BQ849" s="129"/>
      <c r="BR849" s="125"/>
      <c r="BS849" s="125"/>
      <c r="BT849" s="125"/>
      <c r="BU849" s="125"/>
      <c r="BV849" s="125"/>
      <c r="BW849" s="125"/>
      <c r="BX849" s="126"/>
      <c r="BY849" s="126"/>
      <c r="BZ849" s="126"/>
      <c r="CA849" s="127"/>
      <c r="CB849" s="128"/>
    </row>
    <row r="850" spans="1:80" x14ac:dyDescent="0.3">
      <c r="A850" s="65"/>
      <c r="B850" s="72"/>
      <c r="C850" s="73"/>
      <c r="D850" s="74"/>
      <c r="E850" s="74"/>
      <c r="F850" s="74"/>
      <c r="G850" s="75"/>
      <c r="H850" s="75"/>
      <c r="I850" s="75"/>
      <c r="J850" s="75"/>
      <c r="K850" s="75"/>
      <c r="L850" s="75"/>
      <c r="M850" s="80"/>
      <c r="N850" s="194"/>
      <c r="O850" s="70"/>
      <c r="P850" s="70"/>
      <c r="Q850" s="70"/>
      <c r="R850" s="70"/>
      <c r="S850" s="70"/>
      <c r="T850" s="70"/>
      <c r="U850" s="70"/>
      <c r="V850" s="71"/>
      <c r="W850" s="71"/>
      <c r="X850" s="71"/>
      <c r="Y850" s="70"/>
      <c r="Z850" s="70"/>
      <c r="AA850" s="65"/>
      <c r="AB850" s="65"/>
      <c r="AC850" s="125"/>
      <c r="AD850" s="125"/>
      <c r="AE850" s="126"/>
      <c r="AF850" s="126"/>
      <c r="AG850" s="126"/>
      <c r="AH850" s="125"/>
      <c r="AI850" s="125"/>
      <c r="AJ850" s="125"/>
      <c r="AK850" s="125"/>
      <c r="AL850" s="125"/>
      <c r="AM850" s="125"/>
      <c r="AN850" s="125"/>
      <c r="AO850" s="66"/>
      <c r="AP850" s="125"/>
      <c r="AQ850" s="125"/>
      <c r="AR850" s="125"/>
      <c r="AS850" s="125"/>
      <c r="AT850" s="125"/>
      <c r="AU850" s="125"/>
      <c r="AV850" s="125"/>
      <c r="AW850" s="126"/>
      <c r="AX850" s="126"/>
      <c r="AY850" s="126"/>
      <c r="AZ850" s="127"/>
      <c r="BA850" s="128"/>
      <c r="BB850" s="65"/>
      <c r="BC850" s="65"/>
      <c r="BD850" s="125"/>
      <c r="BE850" s="125"/>
      <c r="BF850" s="126"/>
      <c r="BG850" s="126"/>
      <c r="BH850" s="126"/>
      <c r="BI850" s="125"/>
      <c r="BJ850" s="125"/>
      <c r="BK850" s="125"/>
      <c r="BL850" s="125"/>
      <c r="BM850" s="125"/>
      <c r="BN850" s="125"/>
      <c r="BO850" s="129"/>
      <c r="BP850" s="66"/>
      <c r="BQ850" s="129"/>
      <c r="BR850" s="125"/>
      <c r="BS850" s="125"/>
      <c r="BT850" s="125"/>
      <c r="BU850" s="125"/>
      <c r="BV850" s="125"/>
      <c r="BW850" s="125"/>
      <c r="BX850" s="126"/>
      <c r="BY850" s="126"/>
      <c r="BZ850" s="126"/>
      <c r="CA850" s="127"/>
      <c r="CB850" s="128"/>
    </row>
    <row r="851" spans="1:80" x14ac:dyDescent="0.3">
      <c r="A851" s="65"/>
      <c r="B851" s="72"/>
      <c r="C851" s="73"/>
      <c r="D851" s="74"/>
      <c r="E851" s="74"/>
      <c r="F851" s="74"/>
      <c r="G851" s="75"/>
      <c r="H851" s="75"/>
      <c r="I851" s="75"/>
      <c r="J851" s="75"/>
      <c r="K851" s="75"/>
      <c r="L851" s="75"/>
      <c r="M851" s="80"/>
      <c r="N851" s="194"/>
      <c r="O851" s="70"/>
      <c r="P851" s="70"/>
      <c r="Q851" s="70"/>
      <c r="R851" s="70"/>
      <c r="S851" s="70"/>
      <c r="T851" s="70"/>
      <c r="U851" s="70"/>
      <c r="V851" s="71"/>
      <c r="W851" s="71"/>
      <c r="X851" s="71"/>
      <c r="Y851" s="70"/>
      <c r="Z851" s="70"/>
      <c r="AA851" s="65"/>
      <c r="AB851" s="65"/>
      <c r="AC851" s="125"/>
      <c r="AD851" s="125"/>
      <c r="AE851" s="126"/>
      <c r="AF851" s="126"/>
      <c r="AG851" s="126"/>
      <c r="AH851" s="125"/>
      <c r="AI851" s="125"/>
      <c r="AJ851" s="125"/>
      <c r="AK851" s="125"/>
      <c r="AL851" s="125"/>
      <c r="AM851" s="125"/>
      <c r="AN851" s="125"/>
      <c r="AO851" s="66"/>
      <c r="AP851" s="125"/>
      <c r="AQ851" s="125"/>
      <c r="AR851" s="125"/>
      <c r="AS851" s="125"/>
      <c r="AT851" s="125"/>
      <c r="AU851" s="125"/>
      <c r="AV851" s="125"/>
      <c r="AW851" s="126"/>
      <c r="AX851" s="126"/>
      <c r="AY851" s="126"/>
      <c r="AZ851" s="127"/>
      <c r="BA851" s="128"/>
      <c r="BB851" s="65"/>
      <c r="BC851" s="65"/>
      <c r="BD851" s="125"/>
      <c r="BE851" s="125"/>
      <c r="BF851" s="126"/>
      <c r="BG851" s="126"/>
      <c r="BH851" s="126"/>
      <c r="BI851" s="125"/>
      <c r="BJ851" s="125"/>
      <c r="BK851" s="125"/>
      <c r="BL851" s="125"/>
      <c r="BM851" s="125"/>
      <c r="BN851" s="125"/>
      <c r="BO851" s="129"/>
      <c r="BP851" s="66"/>
      <c r="BQ851" s="129"/>
      <c r="BR851" s="125"/>
      <c r="BS851" s="125"/>
      <c r="BT851" s="125"/>
      <c r="BU851" s="125"/>
      <c r="BV851" s="125"/>
      <c r="BW851" s="125"/>
      <c r="BX851" s="126"/>
      <c r="BY851" s="126"/>
      <c r="BZ851" s="126"/>
      <c r="CA851" s="127"/>
      <c r="CB851" s="128"/>
    </row>
    <row r="852" spans="1:80" x14ac:dyDescent="0.3">
      <c r="A852" s="65"/>
      <c r="B852" s="72"/>
      <c r="C852" s="73"/>
      <c r="D852" s="74"/>
      <c r="E852" s="74"/>
      <c r="F852" s="74"/>
      <c r="G852" s="75"/>
      <c r="H852" s="75"/>
      <c r="I852" s="75"/>
      <c r="J852" s="75"/>
      <c r="K852" s="75"/>
      <c r="L852" s="75"/>
      <c r="M852" s="80"/>
      <c r="N852" s="194"/>
      <c r="O852" s="70"/>
      <c r="P852" s="70"/>
      <c r="Q852" s="70"/>
      <c r="R852" s="70"/>
      <c r="S852" s="70"/>
      <c r="T852" s="70"/>
      <c r="U852" s="70"/>
      <c r="V852" s="71"/>
      <c r="W852" s="71"/>
      <c r="X852" s="71"/>
      <c r="Y852" s="70"/>
      <c r="Z852" s="70"/>
      <c r="AA852" s="65"/>
      <c r="AB852" s="65"/>
      <c r="AC852" s="125"/>
      <c r="AD852" s="125"/>
      <c r="AE852" s="126"/>
      <c r="AF852" s="126"/>
      <c r="AG852" s="126"/>
      <c r="AH852" s="125"/>
      <c r="AI852" s="125"/>
      <c r="AJ852" s="125"/>
      <c r="AK852" s="125"/>
      <c r="AL852" s="125"/>
      <c r="AM852" s="125"/>
      <c r="AN852" s="125"/>
      <c r="AO852" s="66"/>
      <c r="AP852" s="125"/>
      <c r="AQ852" s="125"/>
      <c r="AR852" s="125"/>
      <c r="AS852" s="125"/>
      <c r="AT852" s="125"/>
      <c r="AU852" s="125"/>
      <c r="AV852" s="125"/>
      <c r="AW852" s="126"/>
      <c r="AX852" s="126"/>
      <c r="AY852" s="126"/>
      <c r="AZ852" s="127"/>
      <c r="BA852" s="128"/>
      <c r="BB852" s="65"/>
      <c r="BC852" s="65"/>
      <c r="BD852" s="125"/>
      <c r="BE852" s="125"/>
      <c r="BF852" s="126"/>
      <c r="BG852" s="126"/>
      <c r="BH852" s="126"/>
      <c r="BI852" s="125"/>
      <c r="BJ852" s="125"/>
      <c r="BK852" s="125"/>
      <c r="BL852" s="125"/>
      <c r="BM852" s="125"/>
      <c r="BN852" s="125"/>
      <c r="BO852" s="129"/>
      <c r="BP852" s="66"/>
      <c r="BQ852" s="129"/>
      <c r="BR852" s="125"/>
      <c r="BS852" s="125"/>
      <c r="BT852" s="125"/>
      <c r="BU852" s="125"/>
      <c r="BV852" s="125"/>
      <c r="BW852" s="125"/>
      <c r="BX852" s="126"/>
      <c r="BY852" s="126"/>
      <c r="BZ852" s="126"/>
      <c r="CA852" s="127"/>
      <c r="CB852" s="128"/>
    </row>
    <row r="853" spans="1:80" x14ac:dyDescent="0.3">
      <c r="A853" s="65"/>
      <c r="B853" s="72"/>
      <c r="C853" s="73"/>
      <c r="D853" s="74"/>
      <c r="E853" s="74"/>
      <c r="F853" s="74"/>
      <c r="G853" s="75"/>
      <c r="H853" s="75"/>
      <c r="I853" s="75"/>
      <c r="J853" s="75"/>
      <c r="K853" s="75"/>
      <c r="L853" s="75"/>
      <c r="M853" s="80"/>
      <c r="N853" s="194"/>
      <c r="O853" s="70"/>
      <c r="P853" s="70"/>
      <c r="Q853" s="70"/>
      <c r="R853" s="70"/>
      <c r="S853" s="70"/>
      <c r="T853" s="70"/>
      <c r="U853" s="70"/>
      <c r="V853" s="71"/>
      <c r="W853" s="71"/>
      <c r="X853" s="71"/>
      <c r="Y853" s="70"/>
      <c r="Z853" s="70"/>
      <c r="AA853" s="65"/>
      <c r="AB853" s="65"/>
      <c r="AC853" s="125"/>
      <c r="AD853" s="125"/>
      <c r="AE853" s="126"/>
      <c r="AF853" s="126"/>
      <c r="AG853" s="126"/>
      <c r="AH853" s="125"/>
      <c r="AI853" s="125"/>
      <c r="AJ853" s="125"/>
      <c r="AK853" s="125"/>
      <c r="AL853" s="125"/>
      <c r="AM853" s="125"/>
      <c r="AN853" s="125"/>
      <c r="AO853" s="66"/>
      <c r="AP853" s="125"/>
      <c r="AQ853" s="125"/>
      <c r="AR853" s="125"/>
      <c r="AS853" s="125"/>
      <c r="AT853" s="125"/>
      <c r="AU853" s="125"/>
      <c r="AV853" s="125"/>
      <c r="AW853" s="126"/>
      <c r="AX853" s="126"/>
      <c r="AY853" s="126"/>
      <c r="AZ853" s="127"/>
      <c r="BA853" s="128"/>
      <c r="BB853" s="65"/>
      <c r="BC853" s="65"/>
      <c r="BD853" s="125"/>
      <c r="BE853" s="125"/>
      <c r="BF853" s="126"/>
      <c r="BG853" s="126"/>
      <c r="BH853" s="126"/>
      <c r="BI853" s="125"/>
      <c r="BJ853" s="125"/>
      <c r="BK853" s="125"/>
      <c r="BL853" s="125"/>
      <c r="BM853" s="125"/>
      <c r="BN853" s="125"/>
      <c r="BO853" s="129"/>
      <c r="BP853" s="66"/>
      <c r="BQ853" s="129"/>
      <c r="BR853" s="125"/>
      <c r="BS853" s="125"/>
      <c r="BT853" s="125"/>
      <c r="BU853" s="125"/>
      <c r="BV853" s="125"/>
      <c r="BW853" s="125"/>
      <c r="BX853" s="126"/>
      <c r="BY853" s="126"/>
      <c r="BZ853" s="126"/>
      <c r="CA853" s="127"/>
      <c r="CB853" s="128"/>
    </row>
    <row r="854" spans="1:80" x14ac:dyDescent="0.3">
      <c r="A854" s="65"/>
      <c r="B854" s="72"/>
      <c r="C854" s="73"/>
      <c r="D854" s="74"/>
      <c r="E854" s="74"/>
      <c r="F854" s="74"/>
      <c r="G854" s="75"/>
      <c r="H854" s="75"/>
      <c r="I854" s="75"/>
      <c r="J854" s="75"/>
      <c r="K854" s="75"/>
      <c r="L854" s="75"/>
      <c r="M854" s="80"/>
      <c r="N854" s="194"/>
      <c r="O854" s="70"/>
      <c r="P854" s="70"/>
      <c r="Q854" s="70"/>
      <c r="R854" s="70"/>
      <c r="S854" s="70"/>
      <c r="T854" s="70"/>
      <c r="U854" s="70"/>
      <c r="V854" s="71"/>
      <c r="W854" s="71"/>
      <c r="X854" s="71"/>
      <c r="Y854" s="70"/>
      <c r="Z854" s="70"/>
      <c r="AA854" s="65"/>
      <c r="AB854" s="65"/>
      <c r="AC854" s="125"/>
      <c r="AD854" s="125"/>
      <c r="AE854" s="126"/>
      <c r="AF854" s="126"/>
      <c r="AG854" s="126"/>
      <c r="AH854" s="125"/>
      <c r="AI854" s="125"/>
      <c r="AJ854" s="125"/>
      <c r="AK854" s="125"/>
      <c r="AL854" s="125"/>
      <c r="AM854" s="125"/>
      <c r="AN854" s="125"/>
      <c r="AO854" s="82"/>
      <c r="AP854" s="125"/>
      <c r="AQ854" s="125"/>
      <c r="AR854" s="125"/>
      <c r="AS854" s="125"/>
      <c r="AT854" s="125"/>
      <c r="AU854" s="125"/>
      <c r="AV854" s="125"/>
      <c r="AW854" s="126"/>
      <c r="AX854" s="126"/>
      <c r="AY854" s="126"/>
      <c r="AZ854" s="125"/>
      <c r="BA854" s="125"/>
      <c r="BB854" s="65"/>
      <c r="BC854" s="65"/>
      <c r="BD854" s="125"/>
      <c r="BE854" s="125"/>
      <c r="BF854" s="126"/>
      <c r="BG854" s="126"/>
      <c r="BH854" s="126"/>
      <c r="BI854" s="125"/>
      <c r="BJ854" s="125"/>
      <c r="BK854" s="125"/>
      <c r="BL854" s="125"/>
      <c r="BM854" s="125"/>
      <c r="BN854" s="125"/>
      <c r="BO854" s="129"/>
      <c r="BP854" s="82"/>
      <c r="BQ854" s="129"/>
      <c r="BR854" s="125"/>
      <c r="BS854" s="125"/>
      <c r="BT854" s="125"/>
      <c r="BU854" s="125"/>
      <c r="BV854" s="125"/>
      <c r="BW854" s="125"/>
      <c r="BX854" s="126"/>
      <c r="BY854" s="126"/>
      <c r="BZ854" s="126"/>
      <c r="CA854" s="125"/>
      <c r="CB854" s="125"/>
    </row>
    <row r="855" spans="1:80" x14ac:dyDescent="0.3">
      <c r="A855" s="65"/>
      <c r="B855" s="72"/>
      <c r="C855" s="73"/>
      <c r="D855" s="74"/>
      <c r="E855" s="74"/>
      <c r="F855" s="74"/>
      <c r="G855" s="75"/>
      <c r="H855" s="75"/>
      <c r="I855" s="75"/>
      <c r="J855" s="75"/>
      <c r="K855" s="75"/>
      <c r="L855" s="75"/>
      <c r="M855" s="80"/>
      <c r="N855" s="194"/>
      <c r="O855" s="70"/>
      <c r="P855" s="70"/>
      <c r="Q855" s="70"/>
      <c r="R855" s="70"/>
      <c r="S855" s="70"/>
      <c r="T855" s="70"/>
      <c r="U855" s="70"/>
      <c r="V855" s="71"/>
      <c r="W855" s="71"/>
      <c r="X855" s="71"/>
      <c r="Y855" s="70"/>
      <c r="Z855" s="70"/>
      <c r="AA855" s="65"/>
      <c r="AB855" s="65"/>
      <c r="AC855" s="128"/>
      <c r="AD855" s="127"/>
      <c r="AE855" s="126"/>
      <c r="AF855" s="126"/>
      <c r="AG855" s="126"/>
      <c r="AH855" s="125"/>
      <c r="AI855" s="125"/>
      <c r="AJ855" s="125"/>
      <c r="AK855" s="125"/>
      <c r="AL855" s="125"/>
      <c r="AM855" s="125"/>
      <c r="AN855" s="125"/>
      <c r="AO855" s="66"/>
      <c r="AP855" s="125"/>
      <c r="AQ855" s="125"/>
      <c r="AR855" s="125"/>
      <c r="AS855" s="125"/>
      <c r="AT855" s="125"/>
      <c r="AU855" s="125"/>
      <c r="AV855" s="125"/>
      <c r="AW855" s="126"/>
      <c r="AX855" s="126"/>
      <c r="AY855" s="126"/>
      <c r="AZ855" s="125"/>
      <c r="BA855" s="125"/>
      <c r="BB855" s="65"/>
      <c r="BC855" s="65"/>
      <c r="BD855" s="128"/>
      <c r="BE855" s="127"/>
      <c r="BF855" s="126"/>
      <c r="BG855" s="126"/>
      <c r="BH855" s="126"/>
      <c r="BI855" s="125"/>
      <c r="BJ855" s="125"/>
      <c r="BK855" s="125"/>
      <c r="BL855" s="125"/>
      <c r="BM855" s="125"/>
      <c r="BN855" s="125"/>
      <c r="BO855" s="129"/>
      <c r="BP855" s="66"/>
      <c r="BQ855" s="129"/>
      <c r="BR855" s="125"/>
      <c r="BS855" s="125"/>
      <c r="BT855" s="125"/>
      <c r="BU855" s="125"/>
      <c r="BV855" s="125"/>
      <c r="BW855" s="125"/>
      <c r="BX855" s="126"/>
      <c r="BY855" s="126"/>
      <c r="BZ855" s="126"/>
      <c r="CA855" s="125"/>
      <c r="CB855" s="125"/>
    </row>
    <row r="856" spans="1:80" x14ac:dyDescent="0.3">
      <c r="A856" s="65"/>
      <c r="B856" s="72"/>
      <c r="C856" s="73"/>
      <c r="D856" s="74"/>
      <c r="E856" s="74"/>
      <c r="F856" s="74"/>
      <c r="G856" s="75"/>
      <c r="H856" s="75"/>
      <c r="I856" s="75"/>
      <c r="J856" s="75"/>
      <c r="K856" s="75"/>
      <c r="L856" s="75"/>
      <c r="M856" s="80"/>
      <c r="N856" s="194"/>
      <c r="O856" s="70"/>
      <c r="P856" s="70"/>
      <c r="Q856" s="70"/>
      <c r="R856" s="70"/>
      <c r="S856" s="70"/>
      <c r="T856" s="70"/>
      <c r="U856" s="70"/>
      <c r="V856" s="71"/>
      <c r="W856" s="71"/>
      <c r="X856" s="71"/>
      <c r="Y856" s="70"/>
      <c r="Z856" s="70"/>
      <c r="AA856" s="65"/>
      <c r="AB856" s="65"/>
      <c r="AC856" s="128"/>
      <c r="AD856" s="127"/>
      <c r="AE856" s="126"/>
      <c r="AF856" s="126"/>
      <c r="AG856" s="126"/>
      <c r="AH856" s="125"/>
      <c r="AI856" s="125"/>
      <c r="AJ856" s="125"/>
      <c r="AK856" s="125"/>
      <c r="AL856" s="125"/>
      <c r="AM856" s="125"/>
      <c r="AN856" s="125"/>
      <c r="AO856" s="66"/>
      <c r="AP856" s="125"/>
      <c r="AQ856" s="125"/>
      <c r="AR856" s="125"/>
      <c r="AS856" s="125"/>
      <c r="AT856" s="125"/>
      <c r="AU856" s="125"/>
      <c r="AV856" s="125"/>
      <c r="AW856" s="126"/>
      <c r="AX856" s="126"/>
      <c r="AY856" s="126"/>
      <c r="AZ856" s="125"/>
      <c r="BA856" s="125"/>
      <c r="BB856" s="65"/>
      <c r="BC856" s="65"/>
      <c r="BD856" s="128"/>
      <c r="BE856" s="127"/>
      <c r="BF856" s="126"/>
      <c r="BG856" s="126"/>
      <c r="BH856" s="126"/>
      <c r="BI856" s="125"/>
      <c r="BJ856" s="125"/>
      <c r="BK856" s="125"/>
      <c r="BL856" s="125"/>
      <c r="BM856" s="125"/>
      <c r="BN856" s="125"/>
      <c r="BO856" s="129"/>
      <c r="BP856" s="66"/>
      <c r="BQ856" s="129"/>
      <c r="BR856" s="125"/>
      <c r="BS856" s="125"/>
      <c r="BT856" s="125"/>
      <c r="BU856" s="125"/>
      <c r="BV856" s="125"/>
      <c r="BW856" s="125"/>
      <c r="BX856" s="126"/>
      <c r="BY856" s="126"/>
      <c r="BZ856" s="126"/>
      <c r="CA856" s="125"/>
      <c r="CB856" s="125"/>
    </row>
    <row r="857" spans="1:80" x14ac:dyDescent="0.3">
      <c r="A857" s="65"/>
      <c r="B857" s="72"/>
      <c r="C857" s="73"/>
      <c r="D857" s="74"/>
      <c r="E857" s="74"/>
      <c r="F857" s="74"/>
      <c r="G857" s="75"/>
      <c r="H857" s="75"/>
      <c r="I857" s="75"/>
      <c r="J857" s="75"/>
      <c r="K857" s="75"/>
      <c r="L857" s="75"/>
      <c r="M857" s="80"/>
      <c r="N857" s="194"/>
      <c r="O857" s="70"/>
      <c r="P857" s="70"/>
      <c r="Q857" s="70"/>
      <c r="R857" s="70"/>
      <c r="S857" s="70"/>
      <c r="T857" s="70"/>
      <c r="U857" s="70"/>
      <c r="V857" s="71"/>
      <c r="W857" s="71"/>
      <c r="X857" s="71"/>
      <c r="Y857" s="70"/>
      <c r="Z857" s="70"/>
      <c r="AA857" s="65"/>
      <c r="AB857" s="65"/>
      <c r="AC857" s="128"/>
      <c r="AD857" s="127"/>
      <c r="AE857" s="126"/>
      <c r="AF857" s="126"/>
      <c r="AG857" s="126"/>
      <c r="AH857" s="125"/>
      <c r="AI857" s="125"/>
      <c r="AJ857" s="125"/>
      <c r="AK857" s="125"/>
      <c r="AL857" s="125"/>
      <c r="AM857" s="125"/>
      <c r="AN857" s="125"/>
      <c r="AO857" s="66"/>
      <c r="AP857" s="125"/>
      <c r="AQ857" s="125"/>
      <c r="AR857" s="125"/>
      <c r="AS857" s="125"/>
      <c r="AT857" s="125"/>
      <c r="AU857" s="125"/>
      <c r="AV857" s="125"/>
      <c r="AW857" s="126"/>
      <c r="AX857" s="126"/>
      <c r="AY857" s="126"/>
      <c r="AZ857" s="125"/>
      <c r="BA857" s="125"/>
      <c r="BB857" s="65"/>
      <c r="BC857" s="65"/>
      <c r="BD857" s="128"/>
      <c r="BE857" s="127"/>
      <c r="BF857" s="126"/>
      <c r="BG857" s="126"/>
      <c r="BH857" s="126"/>
      <c r="BI857" s="125"/>
      <c r="BJ857" s="125"/>
      <c r="BK857" s="125"/>
      <c r="BL857" s="125"/>
      <c r="BM857" s="125"/>
      <c r="BN857" s="125"/>
      <c r="BO857" s="129"/>
      <c r="BP857" s="66"/>
      <c r="BQ857" s="129"/>
      <c r="BR857" s="125"/>
      <c r="BS857" s="125"/>
      <c r="BT857" s="125"/>
      <c r="BU857" s="125"/>
      <c r="BV857" s="125"/>
      <c r="BW857" s="125"/>
      <c r="BX857" s="126"/>
      <c r="BY857" s="126"/>
      <c r="BZ857" s="126"/>
      <c r="CA857" s="125"/>
      <c r="CB857" s="125"/>
    </row>
    <row r="858" spans="1:80" x14ac:dyDescent="0.3">
      <c r="A858" s="65"/>
      <c r="B858" s="72"/>
      <c r="C858" s="73"/>
      <c r="D858" s="74"/>
      <c r="E858" s="74"/>
      <c r="F858" s="74"/>
      <c r="G858" s="75"/>
      <c r="H858" s="75"/>
      <c r="I858" s="75"/>
      <c r="J858" s="75"/>
      <c r="K858" s="75"/>
      <c r="L858" s="75"/>
      <c r="M858" s="80"/>
      <c r="N858" s="194"/>
      <c r="O858" s="70"/>
      <c r="P858" s="70"/>
      <c r="Q858" s="70"/>
      <c r="R858" s="70"/>
      <c r="S858" s="70"/>
      <c r="T858" s="70"/>
      <c r="U858" s="70"/>
      <c r="V858" s="71"/>
      <c r="W858" s="71"/>
      <c r="X858" s="71"/>
      <c r="Y858" s="70"/>
      <c r="Z858" s="70"/>
      <c r="AA858" s="65"/>
      <c r="AB858" s="65"/>
      <c r="AC858" s="128"/>
      <c r="AD858" s="127"/>
      <c r="AE858" s="126"/>
      <c r="AF858" s="126"/>
      <c r="AG858" s="126"/>
      <c r="AH858" s="125"/>
      <c r="AI858" s="125"/>
      <c r="AJ858" s="125"/>
      <c r="AK858" s="125"/>
      <c r="AL858" s="125"/>
      <c r="AM858" s="125"/>
      <c r="AN858" s="125"/>
      <c r="AO858" s="66"/>
      <c r="AP858" s="125"/>
      <c r="AQ858" s="125"/>
      <c r="AR858" s="125"/>
      <c r="AS858" s="125"/>
      <c r="AT858" s="125"/>
      <c r="AU858" s="125"/>
      <c r="AV858" s="125"/>
      <c r="AW858" s="126"/>
      <c r="AX858" s="126"/>
      <c r="AY858" s="126"/>
      <c r="AZ858" s="125"/>
      <c r="BA858" s="125"/>
      <c r="BB858" s="65"/>
      <c r="BC858" s="65"/>
      <c r="BD858" s="128"/>
      <c r="BE858" s="127"/>
      <c r="BF858" s="126"/>
      <c r="BG858" s="126"/>
      <c r="BH858" s="126"/>
      <c r="BI858" s="125"/>
      <c r="BJ858" s="125"/>
      <c r="BK858" s="125"/>
      <c r="BL858" s="125"/>
      <c r="BM858" s="125"/>
      <c r="BN858" s="125"/>
      <c r="BO858" s="129"/>
      <c r="BP858" s="66"/>
      <c r="BQ858" s="129"/>
      <c r="BR858" s="125"/>
      <c r="BS858" s="125"/>
      <c r="BT858" s="125"/>
      <c r="BU858" s="125"/>
      <c r="BV858" s="125"/>
      <c r="BW858" s="125"/>
      <c r="BX858" s="126"/>
      <c r="BY858" s="126"/>
      <c r="BZ858" s="126"/>
      <c r="CA858" s="125"/>
      <c r="CB858" s="125"/>
    </row>
    <row r="859" spans="1:80" x14ac:dyDescent="0.3">
      <c r="A859" s="65"/>
      <c r="B859" s="65"/>
      <c r="C859" s="65"/>
      <c r="D859" s="65"/>
      <c r="E859" s="65"/>
      <c r="F859" s="65"/>
      <c r="G859" s="65"/>
      <c r="H859" s="65"/>
      <c r="I859" s="65"/>
      <c r="J859" s="65"/>
      <c r="K859" s="65"/>
      <c r="L859" s="65"/>
      <c r="M859" s="99"/>
      <c r="N859" s="66"/>
      <c r="O859" s="99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5"/>
      <c r="AC859" s="128"/>
      <c r="AD859" s="127"/>
      <c r="AE859" s="126"/>
      <c r="AF859" s="126"/>
      <c r="AG859" s="126"/>
      <c r="AH859" s="125"/>
      <c r="AI859" s="125"/>
      <c r="AJ859" s="125"/>
      <c r="AK859" s="125"/>
      <c r="AL859" s="125"/>
      <c r="AM859" s="125"/>
      <c r="AN859" s="125"/>
      <c r="AO859" s="66"/>
      <c r="AP859" s="125"/>
      <c r="AQ859" s="125"/>
      <c r="AR859" s="125"/>
      <c r="AS859" s="125"/>
      <c r="AT859" s="125"/>
      <c r="AU859" s="125"/>
      <c r="AV859" s="125"/>
      <c r="AW859" s="126"/>
      <c r="AX859" s="126"/>
      <c r="AY859" s="126"/>
      <c r="AZ859" s="125"/>
      <c r="BA859" s="125"/>
      <c r="BB859" s="65"/>
      <c r="BC859" s="65"/>
      <c r="BD859" s="128"/>
      <c r="BE859" s="127"/>
      <c r="BF859" s="126"/>
      <c r="BG859" s="126"/>
      <c r="BH859" s="126"/>
      <c r="BI859" s="125"/>
      <c r="BJ859" s="125"/>
      <c r="BK859" s="125"/>
      <c r="BL859" s="125"/>
      <c r="BM859" s="125"/>
      <c r="BN859" s="125"/>
      <c r="BO859" s="129"/>
      <c r="BP859" s="66"/>
      <c r="BQ859" s="129"/>
      <c r="BR859" s="125"/>
      <c r="BS859" s="125"/>
      <c r="BT859" s="125"/>
      <c r="BU859" s="125"/>
      <c r="BV859" s="125"/>
      <c r="BW859" s="125"/>
      <c r="BX859" s="126"/>
      <c r="BY859" s="126"/>
      <c r="BZ859" s="126"/>
      <c r="CA859" s="125"/>
      <c r="CB859" s="125"/>
    </row>
    <row r="860" spans="1:80" x14ac:dyDescent="0.3">
      <c r="A860" s="65"/>
      <c r="B860" s="68"/>
      <c r="C860" s="68"/>
      <c r="D860" s="68"/>
      <c r="E860" s="68"/>
      <c r="F860" s="68"/>
      <c r="G860" s="68"/>
      <c r="H860" s="68"/>
      <c r="I860" s="68"/>
      <c r="J860" s="68"/>
      <c r="K860" s="68"/>
      <c r="L860" s="68"/>
      <c r="M860" s="87"/>
      <c r="N860" s="68"/>
      <c r="O860" s="87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8"/>
      <c r="AA860" s="65"/>
      <c r="AB860" s="65"/>
      <c r="AC860" s="128"/>
      <c r="AD860" s="127"/>
      <c r="AE860" s="126"/>
      <c r="AF860" s="126"/>
      <c r="AG860" s="126"/>
      <c r="AH860" s="125"/>
      <c r="AI860" s="125"/>
      <c r="AJ860" s="125"/>
      <c r="AK860" s="125"/>
      <c r="AL860" s="125"/>
      <c r="AM860" s="125"/>
      <c r="AN860" s="125"/>
      <c r="AO860" s="66"/>
      <c r="AP860" s="125"/>
      <c r="AQ860" s="125"/>
      <c r="AR860" s="125"/>
      <c r="AS860" s="125"/>
      <c r="AT860" s="125"/>
      <c r="AU860" s="125"/>
      <c r="AV860" s="125"/>
      <c r="AW860" s="126"/>
      <c r="AX860" s="126"/>
      <c r="AY860" s="126"/>
      <c r="AZ860" s="125"/>
      <c r="BA860" s="125"/>
      <c r="BB860" s="65"/>
      <c r="BC860" s="65"/>
      <c r="BD860" s="128"/>
      <c r="BE860" s="127"/>
      <c r="BF860" s="126"/>
      <c r="BG860" s="126"/>
      <c r="BH860" s="126"/>
      <c r="BI860" s="125"/>
      <c r="BJ860" s="125"/>
      <c r="BK860" s="125"/>
      <c r="BL860" s="125"/>
      <c r="BM860" s="125"/>
      <c r="BN860" s="125"/>
      <c r="BO860" s="129"/>
      <c r="BP860" s="66"/>
      <c r="BQ860" s="129"/>
      <c r="BR860" s="125"/>
      <c r="BS860" s="125"/>
      <c r="BT860" s="125"/>
      <c r="BU860" s="125"/>
      <c r="BV860" s="125"/>
      <c r="BW860" s="125"/>
      <c r="BX860" s="126"/>
      <c r="BY860" s="126"/>
      <c r="BZ860" s="126"/>
      <c r="CA860" s="125"/>
      <c r="CB860" s="125"/>
    </row>
    <row r="861" spans="1:80" x14ac:dyDescent="0.3">
      <c r="A861" s="65"/>
      <c r="B861" s="77"/>
      <c r="C861" s="77"/>
      <c r="D861" s="78"/>
      <c r="E861" s="78"/>
      <c r="F861" s="78"/>
      <c r="G861" s="79"/>
      <c r="H861" s="79"/>
      <c r="I861" s="79"/>
      <c r="J861" s="79"/>
      <c r="K861" s="79"/>
      <c r="L861" s="79"/>
      <c r="M861" s="80"/>
      <c r="N861" s="68"/>
      <c r="O861" s="80"/>
      <c r="P861" s="79"/>
      <c r="Q861" s="79"/>
      <c r="R861" s="79"/>
      <c r="S861" s="79"/>
      <c r="T861" s="79"/>
      <c r="U861" s="79"/>
      <c r="V861" s="78"/>
      <c r="W861" s="78"/>
      <c r="X861" s="78"/>
      <c r="Y861" s="77"/>
      <c r="Z861" s="77"/>
      <c r="AA861" s="65"/>
      <c r="AB861" s="65"/>
      <c r="AC861" s="128"/>
      <c r="AD861" s="127"/>
      <c r="AE861" s="126"/>
      <c r="AF861" s="126"/>
      <c r="AG861" s="126"/>
      <c r="AH861" s="125"/>
      <c r="AI861" s="125"/>
      <c r="AJ861" s="125"/>
      <c r="AK861" s="125"/>
      <c r="AL861" s="125"/>
      <c r="AM861" s="125"/>
      <c r="AN861" s="125"/>
      <c r="AO861" s="66"/>
      <c r="AP861" s="125"/>
      <c r="AQ861" s="125"/>
      <c r="AR861" s="125"/>
      <c r="AS861" s="125"/>
      <c r="AT861" s="125"/>
      <c r="AU861" s="125"/>
      <c r="AV861" s="125"/>
      <c r="AW861" s="126"/>
      <c r="AX861" s="126"/>
      <c r="AY861" s="126"/>
      <c r="AZ861" s="125"/>
      <c r="BA861" s="125"/>
      <c r="BB861" s="65"/>
      <c r="BC861" s="65"/>
      <c r="BD861" s="128"/>
      <c r="BE861" s="127"/>
      <c r="BF861" s="126"/>
      <c r="BG861" s="126"/>
      <c r="BH861" s="126"/>
      <c r="BI861" s="125"/>
      <c r="BJ861" s="125"/>
      <c r="BK861" s="125"/>
      <c r="BL861" s="125"/>
      <c r="BM861" s="125"/>
      <c r="BN861" s="125"/>
      <c r="BO861" s="129"/>
      <c r="BP861" s="66"/>
      <c r="BQ861" s="129"/>
      <c r="BR861" s="125"/>
      <c r="BS861" s="125"/>
      <c r="BT861" s="125"/>
      <c r="BU861" s="125"/>
      <c r="BV861" s="125"/>
      <c r="BW861" s="125"/>
      <c r="BX861" s="126"/>
      <c r="BY861" s="126"/>
      <c r="BZ861" s="126"/>
      <c r="CA861" s="125"/>
      <c r="CB861" s="125"/>
    </row>
    <row r="862" spans="1:80" x14ac:dyDescent="0.3">
      <c r="A862" s="65"/>
      <c r="B862" s="72"/>
      <c r="C862" s="72"/>
      <c r="D862" s="78"/>
      <c r="E862" s="78"/>
      <c r="F862" s="78"/>
      <c r="G862" s="80"/>
      <c r="H862" s="80"/>
      <c r="I862" s="80"/>
      <c r="J862" s="80"/>
      <c r="K862" s="80"/>
      <c r="L862" s="80"/>
      <c r="M862" s="80"/>
      <c r="N862" s="81"/>
      <c r="O862" s="80"/>
      <c r="P862" s="80"/>
      <c r="Q862" s="80"/>
      <c r="R862" s="80"/>
      <c r="S862" s="80"/>
      <c r="T862" s="80"/>
      <c r="U862" s="80"/>
      <c r="V862" s="78"/>
      <c r="W862" s="78"/>
      <c r="X862" s="78"/>
      <c r="Y862" s="72"/>
      <c r="Z862" s="72"/>
      <c r="AA862" s="65"/>
      <c r="AB862" s="65"/>
      <c r="AC862" s="128"/>
      <c r="AD862" s="127"/>
      <c r="AE862" s="126"/>
      <c r="AF862" s="126"/>
      <c r="AG862" s="126"/>
      <c r="AH862" s="125"/>
      <c r="AI862" s="125"/>
      <c r="AJ862" s="125"/>
      <c r="AK862" s="125"/>
      <c r="AL862" s="125"/>
      <c r="AM862" s="125"/>
      <c r="AN862" s="125"/>
      <c r="AO862" s="66"/>
      <c r="AP862" s="125"/>
      <c r="AQ862" s="125"/>
      <c r="AR862" s="125"/>
      <c r="AS862" s="125"/>
      <c r="AT862" s="125"/>
      <c r="AU862" s="125"/>
      <c r="AV862" s="125"/>
      <c r="AW862" s="126"/>
      <c r="AX862" s="126"/>
      <c r="AY862" s="126"/>
      <c r="AZ862" s="125"/>
      <c r="BA862" s="125"/>
      <c r="BB862" s="65"/>
      <c r="BC862" s="65"/>
      <c r="BD862" s="128"/>
      <c r="BE862" s="127"/>
      <c r="BF862" s="126"/>
      <c r="BG862" s="126"/>
      <c r="BH862" s="126"/>
      <c r="BI862" s="125"/>
      <c r="BJ862" s="125"/>
      <c r="BK862" s="125"/>
      <c r="BL862" s="125"/>
      <c r="BM862" s="125"/>
      <c r="BN862" s="125"/>
      <c r="BO862" s="129"/>
      <c r="BP862" s="66"/>
      <c r="BQ862" s="129"/>
      <c r="BR862" s="125"/>
      <c r="BS862" s="125"/>
      <c r="BT862" s="125"/>
      <c r="BU862" s="125"/>
      <c r="BV862" s="125"/>
      <c r="BW862" s="125"/>
      <c r="BX862" s="126"/>
      <c r="BY862" s="126"/>
      <c r="BZ862" s="126"/>
      <c r="CA862" s="125"/>
      <c r="CB862" s="125"/>
    </row>
    <row r="863" spans="1:80" x14ac:dyDescent="0.3">
      <c r="A863" s="65"/>
      <c r="B863" s="128"/>
      <c r="C863" s="127"/>
      <c r="D863" s="126"/>
      <c r="E863" s="126"/>
      <c r="F863" s="126"/>
      <c r="G863" s="125"/>
      <c r="H863" s="125"/>
      <c r="I863" s="125"/>
      <c r="J863" s="125"/>
      <c r="K863" s="125"/>
      <c r="L863" s="125"/>
      <c r="M863" s="125"/>
      <c r="N863" s="66"/>
      <c r="O863" s="125"/>
      <c r="P863" s="125"/>
      <c r="Q863" s="125"/>
      <c r="R863" s="125"/>
      <c r="S863" s="125"/>
      <c r="T863" s="125"/>
      <c r="U863" s="125"/>
      <c r="V863" s="126"/>
      <c r="W863" s="126"/>
      <c r="X863" s="126"/>
      <c r="Y863" s="125"/>
      <c r="Z863" s="125"/>
      <c r="AA863" s="65"/>
      <c r="AB863" s="65"/>
      <c r="AC863" s="128"/>
      <c r="AD863" s="127"/>
      <c r="AE863" s="126"/>
      <c r="AF863" s="126"/>
      <c r="AG863" s="126"/>
      <c r="AH863" s="125"/>
      <c r="AI863" s="125"/>
      <c r="AJ863" s="125"/>
      <c r="AK863" s="125"/>
      <c r="AL863" s="125"/>
      <c r="AM863" s="125"/>
      <c r="AN863" s="125"/>
      <c r="AO863" s="66"/>
      <c r="AP863" s="125"/>
      <c r="AQ863" s="125"/>
      <c r="AR863" s="125"/>
      <c r="AS863" s="125"/>
      <c r="AT863" s="125"/>
      <c r="AU863" s="125"/>
      <c r="AV863" s="125"/>
      <c r="AW863" s="126"/>
      <c r="AX863" s="126"/>
      <c r="AY863" s="126"/>
      <c r="AZ863" s="125"/>
      <c r="BA863" s="125"/>
      <c r="BB863" s="65"/>
      <c r="BC863" s="65"/>
      <c r="BD863" s="128"/>
      <c r="BE863" s="127"/>
      <c r="BF863" s="126"/>
      <c r="BG863" s="126"/>
      <c r="BH863" s="126"/>
      <c r="BI863" s="125"/>
      <c r="BJ863" s="125"/>
      <c r="BK863" s="125"/>
      <c r="BL863" s="125"/>
      <c r="BM863" s="125"/>
      <c r="BN863" s="125"/>
      <c r="BO863" s="129"/>
      <c r="BP863" s="66"/>
      <c r="BQ863" s="129"/>
      <c r="BR863" s="125"/>
      <c r="BS863" s="125"/>
      <c r="BT863" s="125"/>
      <c r="BU863" s="125"/>
      <c r="BV863" s="125"/>
      <c r="BW863" s="125"/>
      <c r="BX863" s="126"/>
      <c r="BY863" s="126"/>
      <c r="BZ863" s="126"/>
      <c r="CA863" s="125"/>
      <c r="CB863" s="125"/>
    </row>
    <row r="864" spans="1:80" x14ac:dyDescent="0.3">
      <c r="A864" s="65"/>
      <c r="B864" s="223"/>
      <c r="C864" s="224"/>
      <c r="D864" s="65"/>
      <c r="E864" s="65"/>
      <c r="F864" s="223"/>
      <c r="G864" s="224"/>
      <c r="H864" s="65"/>
      <c r="I864" s="65"/>
      <c r="J864" s="223"/>
      <c r="K864" s="224"/>
      <c r="L864" s="65"/>
      <c r="M864" s="233"/>
      <c r="N864" s="233"/>
      <c r="O864" s="233"/>
      <c r="P864" s="65"/>
      <c r="Q864" s="223"/>
      <c r="R864" s="224"/>
      <c r="S864" s="65"/>
      <c r="T864" s="65"/>
      <c r="U864" s="223"/>
      <c r="V864" s="224"/>
      <c r="W864" s="65"/>
      <c r="X864" s="65"/>
      <c r="Y864" s="223"/>
      <c r="Z864" s="224"/>
      <c r="AA864" s="65"/>
      <c r="AB864" s="65"/>
      <c r="AC864" s="128"/>
      <c r="AD864" s="127"/>
      <c r="AE864" s="126"/>
      <c r="AF864" s="126"/>
      <c r="AG864" s="126"/>
      <c r="AH864" s="125"/>
      <c r="AI864" s="125"/>
      <c r="AJ864" s="125"/>
      <c r="AK864" s="125"/>
      <c r="AL864" s="125"/>
      <c r="AM864" s="125"/>
      <c r="AN864" s="125"/>
      <c r="AO864" s="66"/>
      <c r="AP864" s="125"/>
      <c r="AQ864" s="125"/>
      <c r="AR864" s="125"/>
      <c r="AS864" s="125"/>
      <c r="AT864" s="125"/>
      <c r="AU864" s="125"/>
      <c r="AV864" s="125"/>
      <c r="AW864" s="126"/>
      <c r="AX864" s="126"/>
      <c r="AY864" s="126"/>
      <c r="AZ864" s="125"/>
      <c r="BA864" s="125"/>
      <c r="BB864" s="65"/>
      <c r="BC864" s="65"/>
      <c r="BD864" s="128"/>
      <c r="BE864" s="127"/>
      <c r="BF864" s="126"/>
      <c r="BG864" s="126"/>
      <c r="BH864" s="126"/>
      <c r="BI864" s="125"/>
      <c r="BJ864" s="125"/>
      <c r="BK864" s="125"/>
      <c r="BL864" s="125"/>
      <c r="BM864" s="125"/>
      <c r="BN864" s="125"/>
      <c r="BO864" s="129"/>
      <c r="BP864" s="66"/>
      <c r="BQ864" s="129"/>
      <c r="BR864" s="125"/>
      <c r="BS864" s="125"/>
      <c r="BT864" s="125"/>
      <c r="BU864" s="125"/>
      <c r="BV864" s="125"/>
      <c r="BW864" s="125"/>
      <c r="BX864" s="126"/>
      <c r="BY864" s="126"/>
      <c r="BZ864" s="126"/>
      <c r="CA864" s="125"/>
      <c r="CB864" s="125"/>
    </row>
    <row r="865" spans="1:80" x14ac:dyDescent="0.3">
      <c r="A865" s="65"/>
      <c r="B865" s="225"/>
      <c r="C865" s="226"/>
      <c r="D865" s="65"/>
      <c r="E865" s="65"/>
      <c r="F865" s="227"/>
      <c r="G865" s="226"/>
      <c r="H865" s="65"/>
      <c r="I865" s="65"/>
      <c r="J865" s="228"/>
      <c r="K865" s="229"/>
      <c r="L865" s="65"/>
      <c r="M865" s="225"/>
      <c r="N865" s="230"/>
      <c r="O865" s="226"/>
      <c r="P865" s="65"/>
      <c r="Q865" s="231"/>
      <c r="R865" s="232"/>
      <c r="S865" s="76"/>
      <c r="T865" s="65"/>
      <c r="U865" s="225"/>
      <c r="V865" s="226"/>
      <c r="W865" s="65"/>
      <c r="X865" s="65"/>
      <c r="Y865" s="225"/>
      <c r="Z865" s="226"/>
      <c r="AA865" s="65"/>
      <c r="AB865" s="65"/>
      <c r="AC865" s="128"/>
      <c r="AD865" s="127"/>
      <c r="AE865" s="126"/>
      <c r="AF865" s="126"/>
      <c r="AG865" s="126"/>
      <c r="AH865" s="125"/>
      <c r="AI865" s="125"/>
      <c r="AJ865" s="125"/>
      <c r="AK865" s="125"/>
      <c r="AL865" s="125"/>
      <c r="AM865" s="125"/>
      <c r="AN865" s="125"/>
      <c r="AO865" s="66"/>
      <c r="AP865" s="125"/>
      <c r="AQ865" s="125"/>
      <c r="AR865" s="125"/>
      <c r="AS865" s="125"/>
      <c r="AT865" s="125"/>
      <c r="AU865" s="125"/>
      <c r="AV865" s="125"/>
      <c r="AW865" s="126"/>
      <c r="AX865" s="126"/>
      <c r="AY865" s="126"/>
      <c r="AZ865" s="125"/>
      <c r="BA865" s="125"/>
      <c r="BB865" s="65"/>
      <c r="BC865" s="65"/>
      <c r="BD865" s="128"/>
      <c r="BE865" s="127"/>
      <c r="BF865" s="126"/>
      <c r="BG865" s="126"/>
      <c r="BH865" s="126"/>
      <c r="BI865" s="125"/>
      <c r="BJ865" s="125"/>
      <c r="BK865" s="125"/>
      <c r="BL865" s="125"/>
      <c r="BM865" s="125"/>
      <c r="BN865" s="125"/>
      <c r="BO865" s="129"/>
      <c r="BP865" s="66"/>
      <c r="BQ865" s="129"/>
      <c r="BR865" s="125"/>
      <c r="BS865" s="125"/>
      <c r="BT865" s="125"/>
      <c r="BU865" s="125"/>
      <c r="BV865" s="125"/>
      <c r="BW865" s="125"/>
      <c r="BX865" s="126"/>
      <c r="BY865" s="126"/>
      <c r="BZ865" s="126"/>
      <c r="CA865" s="125"/>
      <c r="CB865" s="125"/>
    </row>
    <row r="866" spans="1:80" x14ac:dyDescent="0.3">
      <c r="A866" s="65"/>
      <c r="B866" s="65"/>
      <c r="C866" s="65"/>
      <c r="D866" s="65"/>
      <c r="E866" s="65"/>
      <c r="F866" s="65"/>
      <c r="G866" s="65"/>
      <c r="H866" s="65"/>
      <c r="I866" s="65"/>
      <c r="J866" s="65"/>
      <c r="K866" s="65"/>
      <c r="L866" s="65"/>
      <c r="M866" s="99"/>
      <c r="N866" s="66"/>
      <c r="O866" s="99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5"/>
      <c r="AC866" s="128"/>
      <c r="AD866" s="127"/>
      <c r="AE866" s="126"/>
      <c r="AF866" s="126"/>
      <c r="AG866" s="126"/>
      <c r="AH866" s="125"/>
      <c r="AI866" s="125"/>
      <c r="AJ866" s="125"/>
      <c r="AK866" s="125"/>
      <c r="AL866" s="125"/>
      <c r="AM866" s="125"/>
      <c r="AN866" s="125"/>
      <c r="AO866" s="66"/>
      <c r="AP866" s="125"/>
      <c r="AQ866" s="125"/>
      <c r="AR866" s="125"/>
      <c r="AS866" s="125"/>
      <c r="AT866" s="125"/>
      <c r="AU866" s="125"/>
      <c r="AV866" s="125"/>
      <c r="AW866" s="126"/>
      <c r="AX866" s="126"/>
      <c r="AY866" s="126"/>
      <c r="AZ866" s="125"/>
      <c r="BA866" s="125"/>
      <c r="BB866" s="65"/>
      <c r="BC866" s="65"/>
      <c r="BD866" s="128"/>
      <c r="BE866" s="127"/>
      <c r="BF866" s="126"/>
      <c r="BG866" s="126"/>
      <c r="BH866" s="126"/>
      <c r="BI866" s="125"/>
      <c r="BJ866" s="125"/>
      <c r="BK866" s="125"/>
      <c r="BL866" s="125"/>
      <c r="BM866" s="125"/>
      <c r="BN866" s="125"/>
      <c r="BO866" s="129"/>
      <c r="BP866" s="66"/>
      <c r="BQ866" s="129"/>
      <c r="BR866" s="125"/>
      <c r="BS866" s="125"/>
      <c r="BT866" s="125"/>
      <c r="BU866" s="125"/>
      <c r="BV866" s="125"/>
      <c r="BW866" s="125"/>
      <c r="BX866" s="126"/>
      <c r="BY866" s="126"/>
      <c r="BZ866" s="126"/>
      <c r="CA866" s="125"/>
      <c r="CB866" s="125"/>
    </row>
    <row r="867" spans="1:80" x14ac:dyDescent="0.3">
      <c r="A867" s="65"/>
      <c r="B867" s="65"/>
      <c r="C867" s="65"/>
      <c r="D867" s="65"/>
      <c r="E867" s="65"/>
      <c r="F867" s="65"/>
      <c r="G867" s="65"/>
      <c r="H867" s="65"/>
      <c r="I867" s="65"/>
      <c r="J867" s="65"/>
      <c r="K867" s="65"/>
      <c r="L867" s="65"/>
      <c r="M867" s="99"/>
      <c r="N867" s="66"/>
      <c r="O867" s="99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5"/>
      <c r="AC867" s="128"/>
      <c r="AD867" s="127"/>
      <c r="AE867" s="126"/>
      <c r="AF867" s="126"/>
      <c r="AG867" s="126"/>
      <c r="AH867" s="125"/>
      <c r="AI867" s="125"/>
      <c r="AJ867" s="125"/>
      <c r="AK867" s="125"/>
      <c r="AL867" s="125"/>
      <c r="AM867" s="125"/>
      <c r="AN867" s="125"/>
      <c r="AO867" s="66"/>
      <c r="AP867" s="125"/>
      <c r="AQ867" s="125"/>
      <c r="AR867" s="125"/>
      <c r="AS867" s="125"/>
      <c r="AT867" s="125"/>
      <c r="AU867" s="125"/>
      <c r="AV867" s="125"/>
      <c r="AW867" s="126"/>
      <c r="AX867" s="126"/>
      <c r="AY867" s="126"/>
      <c r="AZ867" s="125"/>
      <c r="BA867" s="125"/>
      <c r="BB867" s="65"/>
      <c r="BC867" s="65"/>
      <c r="BD867" s="128"/>
      <c r="BE867" s="127"/>
      <c r="BF867" s="126"/>
      <c r="BG867" s="126"/>
      <c r="BH867" s="126"/>
      <c r="BI867" s="125"/>
      <c r="BJ867" s="125"/>
      <c r="BK867" s="125"/>
      <c r="BL867" s="125"/>
      <c r="BM867" s="125"/>
      <c r="BN867" s="125"/>
      <c r="BO867" s="129"/>
      <c r="BP867" s="66"/>
      <c r="BQ867" s="129"/>
      <c r="BR867" s="125"/>
      <c r="BS867" s="125"/>
      <c r="BT867" s="125"/>
      <c r="BU867" s="125"/>
      <c r="BV867" s="125"/>
      <c r="BW867" s="125"/>
      <c r="BX867" s="126"/>
      <c r="BY867" s="126"/>
      <c r="BZ867" s="126"/>
      <c r="CA867" s="125"/>
      <c r="CB867" s="125"/>
    </row>
    <row r="868" spans="1:80" x14ac:dyDescent="0.3">
      <c r="A868" s="65"/>
      <c r="B868" s="68"/>
      <c r="C868" s="68"/>
      <c r="D868" s="68"/>
      <c r="E868" s="68"/>
      <c r="F868" s="68"/>
      <c r="G868" s="68"/>
      <c r="H868" s="68"/>
      <c r="I868" s="68"/>
      <c r="J868" s="68"/>
      <c r="K868" s="68"/>
      <c r="L868" s="68"/>
      <c r="M868" s="87"/>
      <c r="N868" s="68"/>
      <c r="O868" s="87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8"/>
      <c r="AA868" s="65"/>
      <c r="AB868" s="65"/>
      <c r="AC868" s="128"/>
      <c r="AD868" s="127"/>
      <c r="AE868" s="126"/>
      <c r="AF868" s="126"/>
      <c r="AG868" s="126"/>
      <c r="AH868" s="125"/>
      <c r="AI868" s="125"/>
      <c r="AJ868" s="125"/>
      <c r="AK868" s="125"/>
      <c r="AL868" s="125"/>
      <c r="AM868" s="125"/>
      <c r="AN868" s="125"/>
      <c r="AO868" s="66"/>
      <c r="AP868" s="125"/>
      <c r="AQ868" s="125"/>
      <c r="AR868" s="125"/>
      <c r="AS868" s="125"/>
      <c r="AT868" s="125"/>
      <c r="AU868" s="125"/>
      <c r="AV868" s="125"/>
      <c r="AW868" s="126"/>
      <c r="AX868" s="126"/>
      <c r="AY868" s="126"/>
      <c r="AZ868" s="125"/>
      <c r="BA868" s="125"/>
      <c r="BB868" s="65"/>
      <c r="BC868" s="65"/>
      <c r="BD868" s="128"/>
      <c r="BE868" s="127"/>
      <c r="BF868" s="126"/>
      <c r="BG868" s="126"/>
      <c r="BH868" s="126"/>
      <c r="BI868" s="125"/>
      <c r="BJ868" s="125"/>
      <c r="BK868" s="125"/>
      <c r="BL868" s="125"/>
      <c r="BM868" s="125"/>
      <c r="BN868" s="125"/>
      <c r="BO868" s="129"/>
      <c r="BP868" s="66"/>
      <c r="BQ868" s="129"/>
      <c r="BR868" s="125"/>
      <c r="BS868" s="125"/>
      <c r="BT868" s="125"/>
      <c r="BU868" s="125"/>
      <c r="BV868" s="125"/>
      <c r="BW868" s="125"/>
      <c r="BX868" s="126"/>
      <c r="BY868" s="126"/>
      <c r="BZ868" s="126"/>
      <c r="CA868" s="125"/>
      <c r="CB868" s="125"/>
    </row>
    <row r="869" spans="1:80" x14ac:dyDescent="0.3">
      <c r="A869" s="65"/>
      <c r="B869" s="70"/>
      <c r="C869" s="70"/>
      <c r="D869" s="71"/>
      <c r="E869" s="71"/>
      <c r="F869" s="71"/>
      <c r="G869" s="70"/>
      <c r="H869" s="70"/>
      <c r="I869" s="70"/>
      <c r="J869" s="70"/>
      <c r="K869" s="70"/>
      <c r="L869" s="70"/>
      <c r="M869" s="70"/>
      <c r="N869" s="194"/>
      <c r="O869" s="80"/>
      <c r="P869" s="75"/>
      <c r="Q869" s="75"/>
      <c r="R869" s="75"/>
      <c r="S869" s="75"/>
      <c r="T869" s="75"/>
      <c r="U869" s="75"/>
      <c r="V869" s="74"/>
      <c r="W869" s="74"/>
      <c r="X869" s="74"/>
      <c r="Y869" s="73"/>
      <c r="Z869" s="72"/>
      <c r="AA869" s="65"/>
      <c r="AB869" s="65"/>
      <c r="AC869" s="128"/>
      <c r="AD869" s="127"/>
      <c r="AE869" s="126"/>
      <c r="AF869" s="126"/>
      <c r="AG869" s="126"/>
      <c r="AH869" s="125"/>
      <c r="AI869" s="125"/>
      <c r="AJ869" s="125"/>
      <c r="AK869" s="125"/>
      <c r="AL869" s="125"/>
      <c r="AM869" s="125"/>
      <c r="AN869" s="125"/>
      <c r="AO869" s="66"/>
      <c r="AP869" s="125"/>
      <c r="AQ869" s="125"/>
      <c r="AR869" s="125"/>
      <c r="AS869" s="125"/>
      <c r="AT869" s="125"/>
      <c r="AU869" s="125"/>
      <c r="AV869" s="125"/>
      <c r="AW869" s="126"/>
      <c r="AX869" s="126"/>
      <c r="AY869" s="126"/>
      <c r="AZ869" s="125"/>
      <c r="BA869" s="125"/>
      <c r="BB869" s="65"/>
      <c r="BC869" s="65"/>
      <c r="BD869" s="128"/>
      <c r="BE869" s="127"/>
      <c r="BF869" s="126"/>
      <c r="BG869" s="126"/>
      <c r="BH869" s="126"/>
      <c r="BI869" s="125"/>
      <c r="BJ869" s="125"/>
      <c r="BK869" s="125"/>
      <c r="BL869" s="125"/>
      <c r="BM869" s="125"/>
      <c r="BN869" s="125"/>
      <c r="BO869" s="129"/>
      <c r="BP869" s="66"/>
      <c r="BQ869" s="129"/>
      <c r="BR869" s="125"/>
      <c r="BS869" s="125"/>
      <c r="BT869" s="125"/>
      <c r="BU869" s="125"/>
      <c r="BV869" s="125"/>
      <c r="BW869" s="125"/>
      <c r="BX869" s="126"/>
      <c r="BY869" s="126"/>
      <c r="BZ869" s="126"/>
      <c r="CA869" s="125"/>
      <c r="CB869" s="125"/>
    </row>
    <row r="870" spans="1:80" x14ac:dyDescent="0.3">
      <c r="A870" s="65"/>
      <c r="B870" s="70"/>
      <c r="C870" s="70"/>
      <c r="D870" s="71"/>
      <c r="E870" s="71"/>
      <c r="F870" s="71"/>
      <c r="G870" s="70"/>
      <c r="H870" s="70"/>
      <c r="I870" s="70"/>
      <c r="J870" s="70"/>
      <c r="K870" s="70"/>
      <c r="L870" s="70"/>
      <c r="M870" s="70"/>
      <c r="N870" s="194"/>
      <c r="O870" s="80"/>
      <c r="P870" s="75"/>
      <c r="Q870" s="75"/>
      <c r="R870" s="75"/>
      <c r="S870" s="75"/>
      <c r="T870" s="75"/>
      <c r="U870" s="75"/>
      <c r="V870" s="74"/>
      <c r="W870" s="74"/>
      <c r="X870" s="74"/>
      <c r="Y870" s="73"/>
      <c r="Z870" s="72"/>
      <c r="AA870" s="65"/>
      <c r="AB870" s="65"/>
      <c r="AC870" s="128"/>
      <c r="AD870" s="127"/>
      <c r="AE870" s="126"/>
      <c r="AF870" s="126"/>
      <c r="AG870" s="126"/>
      <c r="AH870" s="125"/>
      <c r="AI870" s="125"/>
      <c r="AJ870" s="125"/>
      <c r="AK870" s="125"/>
      <c r="AL870" s="125"/>
      <c r="AM870" s="125"/>
      <c r="AN870" s="125"/>
      <c r="AO870" s="66"/>
      <c r="AP870" s="125"/>
      <c r="AQ870" s="125"/>
      <c r="AR870" s="125"/>
      <c r="AS870" s="125"/>
      <c r="AT870" s="125"/>
      <c r="AU870" s="125"/>
      <c r="AV870" s="125"/>
      <c r="AW870" s="126"/>
      <c r="AX870" s="126"/>
      <c r="AY870" s="126"/>
      <c r="AZ870" s="125"/>
      <c r="BA870" s="125"/>
      <c r="BB870" s="65"/>
      <c r="BC870" s="65"/>
      <c r="BD870" s="128"/>
      <c r="BE870" s="127"/>
      <c r="BF870" s="126"/>
      <c r="BG870" s="126"/>
      <c r="BH870" s="126"/>
      <c r="BI870" s="125"/>
      <c r="BJ870" s="125"/>
      <c r="BK870" s="125"/>
      <c r="BL870" s="125"/>
      <c r="BM870" s="125"/>
      <c r="BN870" s="125"/>
      <c r="BO870" s="129"/>
      <c r="BP870" s="66"/>
      <c r="BQ870" s="129"/>
      <c r="BR870" s="125"/>
      <c r="BS870" s="125"/>
      <c r="BT870" s="125"/>
      <c r="BU870" s="125"/>
      <c r="BV870" s="125"/>
      <c r="BW870" s="125"/>
      <c r="BX870" s="126"/>
      <c r="BY870" s="126"/>
      <c r="BZ870" s="126"/>
      <c r="CA870" s="125"/>
      <c r="CB870" s="125"/>
    </row>
    <row r="871" spans="1:80" x14ac:dyDescent="0.3">
      <c r="A871" s="65"/>
      <c r="B871" s="70"/>
      <c r="C871" s="70"/>
      <c r="D871" s="71"/>
      <c r="E871" s="71"/>
      <c r="F871" s="71"/>
      <c r="G871" s="70"/>
      <c r="H871" s="70"/>
      <c r="I871" s="70"/>
      <c r="J871" s="70"/>
      <c r="K871" s="70"/>
      <c r="L871" s="70"/>
      <c r="M871" s="70"/>
      <c r="N871" s="194"/>
      <c r="O871" s="80"/>
      <c r="P871" s="75"/>
      <c r="Q871" s="75"/>
      <c r="R871" s="75"/>
      <c r="S871" s="75"/>
      <c r="T871" s="75"/>
      <c r="U871" s="75"/>
      <c r="V871" s="74"/>
      <c r="W871" s="74"/>
      <c r="X871" s="74"/>
      <c r="Y871" s="73"/>
      <c r="Z871" s="72"/>
      <c r="AA871" s="65"/>
      <c r="AB871" s="65"/>
      <c r="AC871" s="128"/>
      <c r="AD871" s="127"/>
      <c r="AE871" s="126"/>
      <c r="AF871" s="126"/>
      <c r="AG871" s="126"/>
      <c r="AH871" s="125"/>
      <c r="AI871" s="125"/>
      <c r="AJ871" s="125"/>
      <c r="AK871" s="125"/>
      <c r="AL871" s="125"/>
      <c r="AM871" s="125"/>
      <c r="AN871" s="125"/>
      <c r="AO871" s="66"/>
      <c r="AP871" s="125"/>
      <c r="AQ871" s="125"/>
      <c r="AR871" s="125"/>
      <c r="AS871" s="125"/>
      <c r="AT871" s="125"/>
      <c r="AU871" s="125"/>
      <c r="AV871" s="125"/>
      <c r="AW871" s="126"/>
      <c r="AX871" s="126"/>
      <c r="AY871" s="126"/>
      <c r="AZ871" s="125"/>
      <c r="BA871" s="125"/>
      <c r="BB871" s="65"/>
      <c r="BC871" s="65"/>
      <c r="BD871" s="128"/>
      <c r="BE871" s="127"/>
      <c r="BF871" s="126"/>
      <c r="BG871" s="126"/>
      <c r="BH871" s="126"/>
      <c r="BI871" s="125"/>
      <c r="BJ871" s="125"/>
      <c r="BK871" s="125"/>
      <c r="BL871" s="125"/>
      <c r="BM871" s="125"/>
      <c r="BN871" s="125"/>
      <c r="BO871" s="129"/>
      <c r="BP871" s="66"/>
      <c r="BQ871" s="129"/>
      <c r="BR871" s="125"/>
      <c r="BS871" s="125"/>
      <c r="BT871" s="125"/>
      <c r="BU871" s="125"/>
      <c r="BV871" s="125"/>
      <c r="BW871" s="125"/>
      <c r="BX871" s="126"/>
      <c r="BY871" s="126"/>
      <c r="BZ871" s="126"/>
      <c r="CA871" s="125"/>
      <c r="CB871" s="125"/>
    </row>
    <row r="872" spans="1:80" x14ac:dyDescent="0.3">
      <c r="A872" s="65"/>
      <c r="B872" s="70"/>
      <c r="C872" s="70"/>
      <c r="D872" s="71"/>
      <c r="E872" s="71"/>
      <c r="F872" s="71"/>
      <c r="G872" s="70"/>
      <c r="H872" s="70"/>
      <c r="I872" s="70"/>
      <c r="J872" s="70"/>
      <c r="K872" s="70"/>
      <c r="L872" s="70"/>
      <c r="M872" s="70"/>
      <c r="N872" s="194"/>
      <c r="O872" s="80"/>
      <c r="P872" s="75"/>
      <c r="Q872" s="75"/>
      <c r="R872" s="75"/>
      <c r="S872" s="75"/>
      <c r="T872" s="75"/>
      <c r="U872" s="75"/>
      <c r="V872" s="74"/>
      <c r="W872" s="74"/>
      <c r="X872" s="74"/>
      <c r="Y872" s="73"/>
      <c r="Z872" s="72"/>
      <c r="AA872" s="65"/>
      <c r="AB872" s="65"/>
      <c r="AC872" s="128"/>
      <c r="AD872" s="127"/>
      <c r="AE872" s="126"/>
      <c r="AF872" s="126"/>
      <c r="AG872" s="126"/>
      <c r="AH872" s="125"/>
      <c r="AI872" s="125"/>
      <c r="AJ872" s="125"/>
      <c r="AK872" s="125"/>
      <c r="AL872" s="125"/>
      <c r="AM872" s="125"/>
      <c r="AN872" s="125"/>
      <c r="AO872" s="66"/>
      <c r="AP872" s="125"/>
      <c r="AQ872" s="125"/>
      <c r="AR872" s="125"/>
      <c r="AS872" s="125"/>
      <c r="AT872" s="125"/>
      <c r="AU872" s="125"/>
      <c r="AV872" s="125"/>
      <c r="AW872" s="126"/>
      <c r="AX872" s="126"/>
      <c r="AY872" s="126"/>
      <c r="AZ872" s="125"/>
      <c r="BA872" s="125"/>
      <c r="BB872" s="65"/>
      <c r="BC872" s="65"/>
      <c r="BD872" s="128"/>
      <c r="BE872" s="127"/>
      <c r="BF872" s="126"/>
      <c r="BG872" s="126"/>
      <c r="BH872" s="126"/>
      <c r="BI872" s="125"/>
      <c r="BJ872" s="125"/>
      <c r="BK872" s="125"/>
      <c r="BL872" s="125"/>
      <c r="BM872" s="125"/>
      <c r="BN872" s="125"/>
      <c r="BO872" s="129"/>
      <c r="BP872" s="66"/>
      <c r="BQ872" s="129"/>
      <c r="BR872" s="125"/>
      <c r="BS872" s="125"/>
      <c r="BT872" s="125"/>
      <c r="BU872" s="125"/>
      <c r="BV872" s="125"/>
      <c r="BW872" s="125"/>
      <c r="BX872" s="126"/>
      <c r="BY872" s="126"/>
      <c r="BZ872" s="126"/>
      <c r="CA872" s="125"/>
      <c r="CB872" s="125"/>
    </row>
    <row r="873" spans="1:80" x14ac:dyDescent="0.3">
      <c r="A873" s="65"/>
      <c r="B873" s="70"/>
      <c r="C873" s="70"/>
      <c r="D873" s="71"/>
      <c r="E873" s="71"/>
      <c r="F873" s="71"/>
      <c r="G873" s="70"/>
      <c r="H873" s="70"/>
      <c r="I873" s="70"/>
      <c r="J873" s="70"/>
      <c r="K873" s="70"/>
      <c r="L873" s="70"/>
      <c r="M873" s="70"/>
      <c r="N873" s="194"/>
      <c r="O873" s="80"/>
      <c r="P873" s="75"/>
      <c r="Q873" s="75"/>
      <c r="R873" s="75"/>
      <c r="S873" s="75"/>
      <c r="T873" s="75"/>
      <c r="U873" s="75"/>
      <c r="V873" s="74"/>
      <c r="W873" s="74"/>
      <c r="X873" s="74"/>
      <c r="Y873" s="73"/>
      <c r="Z873" s="72"/>
      <c r="AA873" s="65"/>
      <c r="AB873" s="65"/>
      <c r="AC873" s="128"/>
      <c r="AD873" s="127"/>
      <c r="AE873" s="126"/>
      <c r="AF873" s="126"/>
      <c r="AG873" s="126"/>
      <c r="AH873" s="125"/>
      <c r="AI873" s="125"/>
      <c r="AJ873" s="125"/>
      <c r="AK873" s="125"/>
      <c r="AL873" s="125"/>
      <c r="AM873" s="125"/>
      <c r="AN873" s="125"/>
      <c r="AO873" s="66"/>
      <c r="AP873" s="125"/>
      <c r="AQ873" s="125"/>
      <c r="AR873" s="125"/>
      <c r="AS873" s="125"/>
      <c r="AT873" s="125"/>
      <c r="AU873" s="125"/>
      <c r="AV873" s="125"/>
      <c r="AW873" s="126"/>
      <c r="AX873" s="126"/>
      <c r="AY873" s="126"/>
      <c r="AZ873" s="125"/>
      <c r="BA873" s="125"/>
      <c r="BB873" s="65"/>
      <c r="BC873" s="65"/>
      <c r="BD873" s="128"/>
      <c r="BE873" s="127"/>
      <c r="BF873" s="126"/>
      <c r="BG873" s="126"/>
      <c r="BH873" s="126"/>
      <c r="BI873" s="125"/>
      <c r="BJ873" s="125"/>
      <c r="BK873" s="125"/>
      <c r="BL873" s="125"/>
      <c r="BM873" s="125"/>
      <c r="BN873" s="125"/>
      <c r="BO873" s="129"/>
      <c r="BP873" s="66"/>
      <c r="BQ873" s="129"/>
      <c r="BR873" s="125"/>
      <c r="BS873" s="125"/>
      <c r="BT873" s="125"/>
      <c r="BU873" s="125"/>
      <c r="BV873" s="125"/>
      <c r="BW873" s="125"/>
      <c r="BX873" s="126"/>
      <c r="BY873" s="126"/>
      <c r="BZ873" s="126"/>
      <c r="CA873" s="125"/>
      <c r="CB873" s="125"/>
    </row>
    <row r="874" spans="1:80" x14ac:dyDescent="0.3">
      <c r="A874" s="65"/>
      <c r="B874" s="70"/>
      <c r="C874" s="70"/>
      <c r="D874" s="71"/>
      <c r="E874" s="71"/>
      <c r="F874" s="71"/>
      <c r="G874" s="70"/>
      <c r="H874" s="70"/>
      <c r="I874" s="70"/>
      <c r="J874" s="70"/>
      <c r="K874" s="70"/>
      <c r="L874" s="70"/>
      <c r="M874" s="70"/>
      <c r="N874" s="194"/>
      <c r="O874" s="80"/>
      <c r="P874" s="75"/>
      <c r="Q874" s="75"/>
      <c r="R874" s="75"/>
      <c r="S874" s="75"/>
      <c r="T874" s="75"/>
      <c r="U874" s="75"/>
      <c r="V874" s="74"/>
      <c r="W874" s="74"/>
      <c r="X874" s="74"/>
      <c r="Y874" s="73"/>
      <c r="Z874" s="72"/>
      <c r="AA874" s="65"/>
      <c r="AB874" s="65"/>
      <c r="AC874" s="128"/>
      <c r="AD874" s="127"/>
      <c r="AE874" s="126"/>
      <c r="AF874" s="126"/>
      <c r="AG874" s="126"/>
      <c r="AH874" s="125"/>
      <c r="AI874" s="125"/>
      <c r="AJ874" s="125"/>
      <c r="AK874" s="125"/>
      <c r="AL874" s="125"/>
      <c r="AM874" s="125"/>
      <c r="AN874" s="125"/>
      <c r="AO874" s="66"/>
      <c r="AP874" s="125"/>
      <c r="AQ874" s="125"/>
      <c r="AR874" s="125"/>
      <c r="AS874" s="125"/>
      <c r="AT874" s="125"/>
      <c r="AU874" s="125"/>
      <c r="AV874" s="125"/>
      <c r="AW874" s="126"/>
      <c r="AX874" s="126"/>
      <c r="AY874" s="126"/>
      <c r="AZ874" s="125"/>
      <c r="BA874" s="125"/>
      <c r="BB874" s="65"/>
      <c r="BC874" s="65"/>
      <c r="BD874" s="128"/>
      <c r="BE874" s="127"/>
      <c r="BF874" s="126"/>
      <c r="BG874" s="126"/>
      <c r="BH874" s="126"/>
      <c r="BI874" s="125"/>
      <c r="BJ874" s="125"/>
      <c r="BK874" s="125"/>
      <c r="BL874" s="125"/>
      <c r="BM874" s="125"/>
      <c r="BN874" s="125"/>
      <c r="BO874" s="129"/>
      <c r="BP874" s="66"/>
      <c r="BQ874" s="129"/>
      <c r="BR874" s="125"/>
      <c r="BS874" s="125"/>
      <c r="BT874" s="125"/>
      <c r="BU874" s="125"/>
      <c r="BV874" s="125"/>
      <c r="BW874" s="125"/>
      <c r="BX874" s="126"/>
      <c r="BY874" s="126"/>
      <c r="BZ874" s="126"/>
      <c r="CA874" s="125"/>
      <c r="CB874" s="125"/>
    </row>
    <row r="875" spans="1:80" x14ac:dyDescent="0.3">
      <c r="A875" s="65"/>
      <c r="B875" s="70"/>
      <c r="C875" s="70"/>
      <c r="D875" s="71"/>
      <c r="E875" s="71"/>
      <c r="F875" s="71"/>
      <c r="G875" s="70"/>
      <c r="H875" s="70"/>
      <c r="I875" s="70"/>
      <c r="J875" s="70"/>
      <c r="K875" s="70"/>
      <c r="L875" s="70"/>
      <c r="M875" s="70"/>
      <c r="N875" s="194"/>
      <c r="O875" s="80"/>
      <c r="P875" s="75"/>
      <c r="Q875" s="75"/>
      <c r="R875" s="75"/>
      <c r="S875" s="75"/>
      <c r="T875" s="75"/>
      <c r="U875" s="75"/>
      <c r="V875" s="74"/>
      <c r="W875" s="74"/>
      <c r="X875" s="74"/>
      <c r="Y875" s="73"/>
      <c r="Z875" s="72"/>
      <c r="AA875" s="65"/>
      <c r="AB875" s="65"/>
      <c r="AC875" s="65"/>
      <c r="AD875" s="65"/>
      <c r="AE875" s="65"/>
      <c r="AF875" s="65"/>
      <c r="AG875" s="65"/>
      <c r="AH875" s="65"/>
      <c r="AI875" s="65"/>
      <c r="AJ875" s="65"/>
      <c r="AK875" s="65"/>
      <c r="AL875" s="65"/>
      <c r="AM875" s="65"/>
      <c r="AN875" s="125"/>
      <c r="AO875" s="66"/>
      <c r="AP875" s="125"/>
      <c r="AQ875" s="65"/>
      <c r="AR875" s="65"/>
      <c r="AS875" s="65"/>
      <c r="AT875" s="65"/>
      <c r="AU875" s="65"/>
      <c r="AV875" s="65"/>
      <c r="AW875" s="65"/>
      <c r="AX875" s="65"/>
      <c r="AY875" s="65"/>
      <c r="AZ875" s="65"/>
      <c r="BA875" s="65"/>
      <c r="BB875" s="65"/>
      <c r="BC875" s="65"/>
      <c r="BD875" s="65"/>
      <c r="BE875" s="65"/>
      <c r="BF875" s="65"/>
      <c r="BG875" s="65"/>
      <c r="BH875" s="65"/>
      <c r="BI875" s="65"/>
      <c r="BJ875" s="65"/>
      <c r="BK875" s="65"/>
      <c r="BL875" s="65"/>
      <c r="BM875" s="65"/>
      <c r="BN875" s="65"/>
      <c r="BO875" s="65"/>
      <c r="BP875" s="66"/>
      <c r="BQ875" s="65"/>
      <c r="BR875" s="65"/>
      <c r="BS875" s="65"/>
      <c r="BT875" s="65"/>
      <c r="BU875" s="65"/>
      <c r="BV875" s="65"/>
      <c r="BW875" s="65"/>
      <c r="BX875" s="65"/>
      <c r="BY875" s="65"/>
      <c r="BZ875" s="65"/>
      <c r="CA875" s="65"/>
      <c r="CB875" s="65"/>
    </row>
    <row r="876" spans="1:80" x14ac:dyDescent="0.3">
      <c r="A876" s="65"/>
      <c r="B876" s="70"/>
      <c r="C876" s="70"/>
      <c r="D876" s="71"/>
      <c r="E876" s="71"/>
      <c r="F876" s="71"/>
      <c r="G876" s="70"/>
      <c r="H876" s="70"/>
      <c r="I876" s="70"/>
      <c r="J876" s="70"/>
      <c r="K876" s="70"/>
      <c r="L876" s="70"/>
      <c r="M876" s="70"/>
      <c r="N876" s="194"/>
      <c r="O876" s="80"/>
      <c r="P876" s="75"/>
      <c r="Q876" s="75"/>
      <c r="R876" s="75"/>
      <c r="S876" s="75"/>
      <c r="T876" s="75"/>
      <c r="U876" s="75"/>
      <c r="V876" s="74"/>
      <c r="W876" s="74"/>
      <c r="X876" s="74"/>
      <c r="Y876" s="73"/>
      <c r="Z876" s="72"/>
      <c r="AA876" s="65"/>
      <c r="AB876" s="65"/>
      <c r="AC876" s="82"/>
      <c r="AD876" s="82"/>
      <c r="AE876" s="82"/>
      <c r="AF876" s="82"/>
      <c r="AG876" s="82"/>
      <c r="AH876" s="82"/>
      <c r="AI876" s="82"/>
      <c r="AJ876" s="82"/>
      <c r="AK876" s="82"/>
      <c r="AL876" s="82"/>
      <c r="AM876" s="82"/>
      <c r="AN876" s="114"/>
      <c r="AO876" s="82"/>
      <c r="AP876" s="114"/>
      <c r="AQ876" s="82"/>
      <c r="AR876" s="82"/>
      <c r="AS876" s="82"/>
      <c r="AT876" s="82"/>
      <c r="AU876" s="82"/>
      <c r="AV876" s="82"/>
      <c r="AW876" s="82"/>
      <c r="AX876" s="82"/>
      <c r="AY876" s="82"/>
      <c r="AZ876" s="82"/>
      <c r="BA876" s="82"/>
      <c r="BB876" s="65"/>
      <c r="BC876" s="65"/>
      <c r="BD876" s="82"/>
      <c r="BE876" s="82"/>
      <c r="BF876" s="82"/>
      <c r="BG876" s="82"/>
      <c r="BH876" s="82"/>
      <c r="BI876" s="82"/>
      <c r="BJ876" s="82"/>
      <c r="BK876" s="82"/>
      <c r="BL876" s="82"/>
      <c r="BM876" s="82"/>
      <c r="BN876" s="82"/>
      <c r="BO876" s="82"/>
      <c r="BP876" s="82"/>
      <c r="BQ876" s="82"/>
      <c r="BR876" s="82"/>
      <c r="BS876" s="82"/>
      <c r="BT876" s="82"/>
      <c r="BU876" s="82"/>
      <c r="BV876" s="82"/>
      <c r="BW876" s="82"/>
      <c r="BX876" s="82"/>
      <c r="BY876" s="82"/>
      <c r="BZ876" s="82"/>
      <c r="CA876" s="82"/>
      <c r="CB876" s="82"/>
    </row>
    <row r="877" spans="1:80" x14ac:dyDescent="0.3">
      <c r="A877" s="65"/>
      <c r="B877" s="70"/>
      <c r="C877" s="70"/>
      <c r="D877" s="71"/>
      <c r="E877" s="71"/>
      <c r="F877" s="71"/>
      <c r="G877" s="70"/>
      <c r="H877" s="70"/>
      <c r="I877" s="70"/>
      <c r="J877" s="70"/>
      <c r="K877" s="70"/>
      <c r="L877" s="70"/>
      <c r="M877" s="70"/>
      <c r="N877" s="194"/>
      <c r="O877" s="80"/>
      <c r="P877" s="75"/>
      <c r="Q877" s="75"/>
      <c r="R877" s="75"/>
      <c r="S877" s="75"/>
      <c r="T877" s="75"/>
      <c r="U877" s="75"/>
      <c r="V877" s="74"/>
      <c r="W877" s="74"/>
      <c r="X877" s="74"/>
      <c r="Y877" s="73"/>
      <c r="Z877" s="72"/>
      <c r="AA877" s="65"/>
      <c r="AB877" s="65"/>
      <c r="AC877" s="65"/>
      <c r="AD877" s="65"/>
      <c r="AE877" s="130"/>
      <c r="AF877" s="130"/>
      <c r="AG877" s="130"/>
      <c r="AH877" s="131"/>
      <c r="AI877" s="131"/>
      <c r="AJ877" s="131"/>
      <c r="AK877" s="131"/>
      <c r="AL877" s="131"/>
      <c r="AM877" s="131"/>
      <c r="AN877" s="125"/>
      <c r="AO877" s="82"/>
      <c r="AP877" s="125"/>
      <c r="AQ877" s="131"/>
      <c r="AR877" s="131"/>
      <c r="AS877" s="131"/>
      <c r="AT877" s="131"/>
      <c r="AU877" s="131"/>
      <c r="AV877" s="131"/>
      <c r="AW877" s="130"/>
      <c r="AX877" s="130"/>
      <c r="AY877" s="130"/>
      <c r="AZ877" s="65"/>
      <c r="BA877" s="65"/>
      <c r="BB877" s="65"/>
      <c r="BC877" s="65"/>
      <c r="BD877" s="65"/>
      <c r="BE877" s="65"/>
      <c r="BF877" s="130"/>
      <c r="BG877" s="130"/>
      <c r="BH877" s="130"/>
      <c r="BI877" s="131"/>
      <c r="BJ877" s="131"/>
      <c r="BK877" s="131"/>
      <c r="BL877" s="131"/>
      <c r="BM877" s="131"/>
      <c r="BN877" s="131"/>
      <c r="BO877" s="132"/>
      <c r="BP877" s="82"/>
      <c r="BQ877" s="132"/>
      <c r="BR877" s="131"/>
      <c r="BS877" s="131"/>
      <c r="BT877" s="131"/>
      <c r="BU877" s="131"/>
      <c r="BV877" s="131"/>
      <c r="BW877" s="131"/>
      <c r="BX877" s="130"/>
      <c r="BY877" s="130"/>
      <c r="BZ877" s="130"/>
      <c r="CA877" s="65"/>
      <c r="CB877" s="65"/>
    </row>
    <row r="878" spans="1:80" x14ac:dyDescent="0.3">
      <c r="A878" s="65"/>
      <c r="B878" s="70"/>
      <c r="C878" s="70"/>
      <c r="D878" s="71"/>
      <c r="E878" s="71"/>
      <c r="F878" s="71"/>
      <c r="G878" s="70"/>
      <c r="H878" s="70"/>
      <c r="I878" s="70"/>
      <c r="J878" s="70"/>
      <c r="K878" s="70"/>
      <c r="L878" s="70"/>
      <c r="M878" s="70"/>
      <c r="N878" s="194"/>
      <c r="O878" s="80"/>
      <c r="P878" s="75"/>
      <c r="Q878" s="75"/>
      <c r="R878" s="75"/>
      <c r="S878" s="75"/>
      <c r="T878" s="75"/>
      <c r="U878" s="75"/>
      <c r="V878" s="74"/>
      <c r="W878" s="74"/>
      <c r="X878" s="74"/>
      <c r="Y878" s="73"/>
      <c r="Z878" s="72"/>
      <c r="AA878" s="65"/>
      <c r="AB878" s="65"/>
      <c r="AC878" s="128"/>
      <c r="AD878" s="128"/>
      <c r="AE878" s="130"/>
      <c r="AF878" s="130"/>
      <c r="AG878" s="130"/>
      <c r="AH878" s="125"/>
      <c r="AI878" s="125"/>
      <c r="AJ878" s="125"/>
      <c r="AK878" s="125"/>
      <c r="AL878" s="125"/>
      <c r="AM878" s="125"/>
      <c r="AN878" s="125"/>
      <c r="AO878" s="66"/>
      <c r="AP878" s="125"/>
      <c r="AQ878" s="125"/>
      <c r="AR878" s="125"/>
      <c r="AS878" s="125"/>
      <c r="AT878" s="125"/>
      <c r="AU878" s="125"/>
      <c r="AV878" s="125"/>
      <c r="AW878" s="130"/>
      <c r="AX878" s="130"/>
      <c r="AY878" s="130"/>
      <c r="AZ878" s="128"/>
      <c r="BA878" s="128"/>
      <c r="BB878" s="65"/>
      <c r="BC878" s="65"/>
      <c r="BD878" s="128"/>
      <c r="BE878" s="128"/>
      <c r="BF878" s="130"/>
      <c r="BG878" s="130"/>
      <c r="BH878" s="130"/>
      <c r="BI878" s="125"/>
      <c r="BJ878" s="125"/>
      <c r="BK878" s="125"/>
      <c r="BL878" s="125"/>
      <c r="BM878" s="125"/>
      <c r="BN878" s="125"/>
      <c r="BO878" s="133"/>
      <c r="BP878" s="66"/>
      <c r="BQ878" s="132"/>
      <c r="BR878" s="125"/>
      <c r="BS878" s="125"/>
      <c r="BT878" s="125"/>
      <c r="BU878" s="125"/>
      <c r="BV878" s="125"/>
      <c r="BW878" s="125"/>
      <c r="BX878" s="130"/>
      <c r="BY878" s="130"/>
      <c r="BZ878" s="130"/>
      <c r="CA878" s="128"/>
      <c r="CB878" s="128"/>
    </row>
    <row r="879" spans="1:80" x14ac:dyDescent="0.3">
      <c r="A879" s="65"/>
      <c r="B879" s="70"/>
      <c r="C879" s="70"/>
      <c r="D879" s="71"/>
      <c r="E879" s="71"/>
      <c r="F879" s="71"/>
      <c r="G879" s="70"/>
      <c r="H879" s="70"/>
      <c r="I879" s="70"/>
      <c r="J879" s="70"/>
      <c r="K879" s="70"/>
      <c r="L879" s="70"/>
      <c r="M879" s="70"/>
      <c r="N879" s="194"/>
      <c r="O879" s="80"/>
      <c r="P879" s="75"/>
      <c r="Q879" s="75"/>
      <c r="R879" s="75"/>
      <c r="S879" s="75"/>
      <c r="T879" s="75"/>
      <c r="U879" s="75"/>
      <c r="V879" s="74"/>
      <c r="W879" s="74"/>
      <c r="X879" s="74"/>
      <c r="Y879" s="73"/>
      <c r="Z879" s="72"/>
    </row>
    <row r="880" spans="1:80" x14ac:dyDescent="0.3">
      <c r="A880" s="65"/>
      <c r="B880" s="70"/>
      <c r="C880" s="70"/>
      <c r="D880" s="71"/>
      <c r="E880" s="71"/>
      <c r="F880" s="71"/>
      <c r="G880" s="70"/>
      <c r="H880" s="70"/>
      <c r="I880" s="70"/>
      <c r="J880" s="70"/>
      <c r="K880" s="70"/>
      <c r="L880" s="70"/>
      <c r="M880" s="70"/>
      <c r="N880" s="194"/>
      <c r="O880" s="80"/>
      <c r="P880" s="75"/>
      <c r="Q880" s="75"/>
      <c r="R880" s="75"/>
      <c r="S880" s="75"/>
      <c r="T880" s="75"/>
      <c r="U880" s="75"/>
      <c r="V880" s="74"/>
      <c r="W880" s="74"/>
      <c r="X880" s="74"/>
      <c r="Y880" s="73"/>
      <c r="Z880" s="72"/>
      <c r="AA880" s="65"/>
      <c r="AB880" s="65"/>
      <c r="AC880" s="103"/>
      <c r="AD880" s="103"/>
      <c r="AE880" s="65"/>
      <c r="AF880" s="65"/>
      <c r="AG880" s="103"/>
      <c r="AH880" s="103"/>
      <c r="AI880" s="65"/>
      <c r="AJ880" s="65"/>
      <c r="AK880" s="103"/>
      <c r="AL880" s="103"/>
      <c r="AM880" s="65"/>
      <c r="AN880" s="103"/>
      <c r="AO880" s="103"/>
      <c r="AP880" s="103"/>
      <c r="AQ880" s="65"/>
      <c r="AR880" s="103"/>
      <c r="AS880" s="103"/>
      <c r="AT880" s="65"/>
      <c r="AU880" s="65"/>
      <c r="AV880" s="103"/>
      <c r="AW880" s="103"/>
      <c r="AX880" s="65"/>
      <c r="AY880" s="65"/>
      <c r="AZ880" s="103"/>
      <c r="BA880" s="103"/>
      <c r="BB880" s="65"/>
      <c r="BC880" s="65"/>
      <c r="BD880" s="103"/>
      <c r="BE880" s="103"/>
      <c r="BF880" s="65"/>
      <c r="BG880" s="65"/>
      <c r="BH880" s="103"/>
      <c r="BI880" s="103"/>
      <c r="BJ880" s="65"/>
      <c r="BK880" s="65"/>
      <c r="BL880" s="103"/>
      <c r="BM880" s="103"/>
      <c r="BN880" s="65"/>
      <c r="BO880" s="103"/>
      <c r="BP880" s="103"/>
      <c r="BQ880" s="103"/>
      <c r="BR880" s="65"/>
      <c r="BS880" s="103"/>
      <c r="BT880" s="103"/>
      <c r="BU880" s="65"/>
      <c r="BV880" s="65"/>
      <c r="BW880" s="103"/>
      <c r="BX880" s="103"/>
      <c r="BY880" s="65"/>
      <c r="BZ880" s="65"/>
      <c r="CA880" s="103"/>
      <c r="CB880" s="103"/>
    </row>
    <row r="881" spans="1:80" x14ac:dyDescent="0.3">
      <c r="A881" s="65"/>
      <c r="B881" s="70"/>
      <c r="C881" s="70"/>
      <c r="D881" s="71"/>
      <c r="E881" s="71"/>
      <c r="F881" s="71"/>
      <c r="G881" s="70"/>
      <c r="H881" s="70"/>
      <c r="I881" s="70"/>
      <c r="J881" s="70"/>
      <c r="K881" s="70"/>
      <c r="L881" s="70"/>
      <c r="M881" s="70"/>
      <c r="N881" s="194"/>
      <c r="O881" s="80"/>
      <c r="P881" s="75"/>
      <c r="Q881" s="75"/>
      <c r="R881" s="75"/>
      <c r="S881" s="75"/>
      <c r="T881" s="75"/>
      <c r="U881" s="75"/>
      <c r="V881" s="74"/>
      <c r="W881" s="74"/>
      <c r="X881" s="74"/>
      <c r="Y881" s="73"/>
      <c r="Z881" s="72"/>
      <c r="AA881" s="65"/>
      <c r="AB881" s="65"/>
      <c r="AC881" s="122"/>
      <c r="AD881" s="122"/>
      <c r="AE881" s="65"/>
      <c r="AF881" s="65"/>
      <c r="AG881" s="103"/>
      <c r="AH881" s="122"/>
      <c r="AI881" s="65"/>
      <c r="AJ881" s="65"/>
      <c r="AK881" s="90"/>
      <c r="AL881" s="90"/>
      <c r="AM881" s="65"/>
      <c r="AN881" s="122"/>
      <c r="AO881" s="122"/>
      <c r="AP881" s="122"/>
      <c r="AQ881" s="65"/>
      <c r="AR881" s="112"/>
      <c r="AS881" s="112"/>
      <c r="AT881" s="124"/>
      <c r="AU881" s="65"/>
      <c r="AV881" s="122"/>
      <c r="AW881" s="122"/>
      <c r="AX881" s="65"/>
      <c r="AY881" s="65"/>
      <c r="AZ881" s="122"/>
      <c r="BA881" s="122"/>
      <c r="BB881" s="65"/>
      <c r="BC881" s="65"/>
      <c r="BD881" s="122"/>
      <c r="BE881" s="122"/>
      <c r="BF881" s="65"/>
      <c r="BG881" s="65"/>
      <c r="BH881" s="103"/>
      <c r="BI881" s="122"/>
      <c r="BJ881" s="65"/>
      <c r="BK881" s="65"/>
      <c r="BL881" s="90"/>
      <c r="BM881" s="90"/>
      <c r="BN881" s="65"/>
      <c r="BO881" s="122"/>
      <c r="BP881" s="122"/>
      <c r="BQ881" s="122"/>
      <c r="BR881" s="65"/>
      <c r="BS881" s="112"/>
      <c r="BT881" s="112"/>
      <c r="BU881" s="124"/>
      <c r="BV881" s="65"/>
      <c r="BW881" s="122"/>
      <c r="BX881" s="122"/>
      <c r="BY881" s="65"/>
      <c r="BZ881" s="65"/>
      <c r="CA881" s="122"/>
      <c r="CB881" s="122"/>
    </row>
    <row r="882" spans="1:80" x14ac:dyDescent="0.3">
      <c r="A882" s="65"/>
      <c r="B882" s="70"/>
      <c r="C882" s="70"/>
      <c r="D882" s="71"/>
      <c r="E882" s="71"/>
      <c r="F882" s="71"/>
      <c r="G882" s="70"/>
      <c r="H882" s="70"/>
      <c r="I882" s="70"/>
      <c r="J882" s="70"/>
      <c r="K882" s="70"/>
      <c r="L882" s="70"/>
      <c r="M882" s="70"/>
      <c r="N882" s="194"/>
      <c r="O882" s="80"/>
      <c r="P882" s="75"/>
      <c r="Q882" s="75"/>
      <c r="R882" s="75"/>
      <c r="S882" s="75"/>
      <c r="T882" s="75"/>
      <c r="U882" s="75"/>
      <c r="V882" s="74"/>
      <c r="W882" s="74"/>
      <c r="X882" s="74"/>
      <c r="Y882" s="73"/>
      <c r="Z882" s="72"/>
      <c r="AA882" s="65"/>
      <c r="AB882" s="65"/>
      <c r="AC882" s="65"/>
      <c r="AD882" s="65"/>
      <c r="AE882" s="65"/>
      <c r="AF882" s="65"/>
      <c r="AG882" s="65"/>
      <c r="AH882" s="65"/>
      <c r="AI882" s="65"/>
      <c r="AJ882" s="65"/>
      <c r="AK882" s="65"/>
      <c r="AL882" s="65"/>
      <c r="AM882" s="65"/>
      <c r="AN882" s="125"/>
      <c r="AO882" s="66"/>
      <c r="AP882" s="125"/>
      <c r="AQ882" s="65"/>
      <c r="AR882" s="65"/>
      <c r="AS882" s="65"/>
      <c r="AT882" s="65"/>
      <c r="AU882" s="65"/>
      <c r="AV882" s="65"/>
      <c r="AW882" s="65"/>
      <c r="AX882" s="65"/>
      <c r="AY882" s="65"/>
      <c r="AZ882" s="65"/>
      <c r="BA882" s="65"/>
      <c r="BB882" s="65"/>
      <c r="BC882" s="65"/>
      <c r="BD882" s="65"/>
      <c r="BE882" s="65"/>
      <c r="BF882" s="65"/>
      <c r="BG882" s="65"/>
      <c r="BH882" s="65"/>
      <c r="BI882" s="65"/>
      <c r="BJ882" s="65"/>
      <c r="BK882" s="65"/>
      <c r="BL882" s="65"/>
      <c r="BM882" s="65"/>
      <c r="BN882" s="65"/>
      <c r="BO882" s="65"/>
      <c r="BP882" s="66"/>
      <c r="BQ882" s="65"/>
      <c r="BR882" s="65"/>
      <c r="BS882" s="65"/>
      <c r="BT882" s="65"/>
      <c r="BU882" s="65"/>
      <c r="BV882" s="65"/>
      <c r="BW882" s="65"/>
      <c r="BX882" s="65"/>
      <c r="BY882" s="65"/>
      <c r="BZ882" s="65"/>
      <c r="CA882" s="65"/>
      <c r="CB882" s="65"/>
    </row>
    <row r="883" spans="1:80" x14ac:dyDescent="0.3">
      <c r="A883" s="65"/>
      <c r="B883" s="70"/>
      <c r="C883" s="70"/>
      <c r="D883" s="71"/>
      <c r="E883" s="71"/>
      <c r="F883" s="71"/>
      <c r="G883" s="70"/>
      <c r="H883" s="70"/>
      <c r="I883" s="70"/>
      <c r="J883" s="70"/>
      <c r="K883" s="70"/>
      <c r="L883" s="70"/>
      <c r="M883" s="70"/>
      <c r="N883" s="194"/>
      <c r="O883" s="80"/>
      <c r="P883" s="75"/>
      <c r="Q883" s="75"/>
      <c r="R883" s="75"/>
      <c r="S883" s="75"/>
      <c r="T883" s="75"/>
      <c r="U883" s="75"/>
      <c r="V883" s="74"/>
      <c r="W883" s="74"/>
      <c r="X883" s="74"/>
      <c r="Y883" s="73"/>
      <c r="Z883" s="72"/>
      <c r="AA883" s="65"/>
      <c r="AB883" s="65"/>
      <c r="AC883" s="65"/>
      <c r="AD883" s="65"/>
      <c r="AE883" s="65"/>
      <c r="AF883" s="65"/>
      <c r="AG883" s="65"/>
      <c r="AH883" s="65"/>
      <c r="AI883" s="65"/>
      <c r="AJ883" s="65"/>
      <c r="AK883" s="65"/>
      <c r="AL883" s="65"/>
      <c r="AM883" s="65"/>
      <c r="AN883" s="125"/>
      <c r="AO883" s="66"/>
      <c r="AP883" s="125"/>
      <c r="AQ883" s="65"/>
      <c r="AR883" s="65"/>
      <c r="AS883" s="65"/>
      <c r="AT883" s="65"/>
      <c r="AU883" s="65"/>
      <c r="AV883" s="65"/>
      <c r="AW883" s="65"/>
      <c r="AX883" s="65"/>
      <c r="AY883" s="65"/>
      <c r="AZ883" s="65"/>
      <c r="BA883" s="65"/>
      <c r="BB883" s="65"/>
      <c r="BC883" s="65"/>
      <c r="BD883" s="65"/>
      <c r="BE883" s="65"/>
      <c r="BF883" s="65"/>
      <c r="BG883" s="65"/>
      <c r="BH883" s="65"/>
      <c r="BI883" s="65"/>
      <c r="BJ883" s="65"/>
      <c r="BK883" s="65"/>
      <c r="BL883" s="65"/>
      <c r="BM883" s="65"/>
      <c r="BN883" s="65"/>
      <c r="BO883" s="65"/>
      <c r="BP883" s="66"/>
      <c r="BQ883" s="65"/>
      <c r="BR883" s="65"/>
      <c r="BS883" s="65"/>
      <c r="BT883" s="65"/>
      <c r="BU883" s="65"/>
      <c r="BV883" s="65"/>
      <c r="BW883" s="65"/>
      <c r="BX883" s="65"/>
      <c r="BY883" s="65"/>
      <c r="BZ883" s="65"/>
      <c r="CA883" s="65"/>
      <c r="CB883" s="65"/>
    </row>
    <row r="884" spans="1:80" x14ac:dyDescent="0.3">
      <c r="A884" s="65"/>
      <c r="B884" s="70"/>
      <c r="C884" s="70"/>
      <c r="D884" s="71"/>
      <c r="E884" s="71"/>
      <c r="F884" s="71"/>
      <c r="G884" s="70"/>
      <c r="H884" s="70"/>
      <c r="I884" s="70"/>
      <c r="J884" s="70"/>
      <c r="K884" s="70"/>
      <c r="L884" s="70"/>
      <c r="M884" s="70"/>
      <c r="N884" s="195"/>
      <c r="O884" s="70"/>
      <c r="P884" s="70"/>
      <c r="Q884" s="70"/>
      <c r="R884" s="70"/>
      <c r="S884" s="70"/>
      <c r="T884" s="70"/>
      <c r="U884" s="70"/>
      <c r="V884" s="71"/>
      <c r="W884" s="71"/>
      <c r="X884" s="71"/>
      <c r="Y884" s="70"/>
      <c r="Z884" s="70"/>
      <c r="AA884" s="65"/>
      <c r="AB884" s="65"/>
      <c r="AC884" s="82"/>
      <c r="AD884" s="82"/>
      <c r="AE884" s="82"/>
      <c r="AF884" s="82"/>
      <c r="AG884" s="82"/>
      <c r="AH884" s="82"/>
      <c r="AI884" s="82"/>
      <c r="AJ884" s="82"/>
      <c r="AK884" s="82"/>
      <c r="AL884" s="82"/>
      <c r="AM884" s="82"/>
      <c r="AN884" s="114"/>
      <c r="AO884" s="82"/>
      <c r="AP884" s="114"/>
      <c r="AQ884" s="82"/>
      <c r="AR884" s="82"/>
      <c r="AS884" s="82"/>
      <c r="AT884" s="82"/>
      <c r="AU884" s="82"/>
      <c r="AV884" s="82"/>
      <c r="AW884" s="82"/>
      <c r="AX884" s="82"/>
      <c r="AY884" s="82"/>
      <c r="AZ884" s="82"/>
      <c r="BA884" s="82"/>
      <c r="BB884" s="65"/>
      <c r="BC884" s="65"/>
      <c r="BD884" s="82"/>
      <c r="BE884" s="82"/>
      <c r="BF884" s="82"/>
      <c r="BG884" s="82"/>
      <c r="BH884" s="82"/>
      <c r="BI884" s="82"/>
      <c r="BJ884" s="82"/>
      <c r="BK884" s="82"/>
      <c r="BL884" s="82"/>
      <c r="BM884" s="82"/>
      <c r="BN884" s="82"/>
      <c r="BO884" s="82"/>
      <c r="BP884" s="82"/>
      <c r="BQ884" s="82"/>
      <c r="BR884" s="82"/>
      <c r="BS884" s="82"/>
      <c r="BT884" s="82"/>
      <c r="BU884" s="82"/>
      <c r="BV884" s="82"/>
      <c r="BW884" s="82"/>
      <c r="BX884" s="82"/>
      <c r="BY884" s="82"/>
      <c r="BZ884" s="82"/>
      <c r="CA884" s="82"/>
      <c r="CB884" s="82"/>
    </row>
    <row r="885" spans="1:80" x14ac:dyDescent="0.3">
      <c r="A885" s="65"/>
      <c r="B885" s="72"/>
      <c r="C885" s="73"/>
      <c r="D885" s="74"/>
      <c r="E885" s="74"/>
      <c r="F885" s="74"/>
      <c r="G885" s="75"/>
      <c r="H885" s="75"/>
      <c r="I885" s="75"/>
      <c r="J885" s="75"/>
      <c r="K885" s="75"/>
      <c r="L885" s="75"/>
      <c r="M885" s="80"/>
      <c r="N885" s="194"/>
      <c r="O885" s="70"/>
      <c r="P885" s="70"/>
      <c r="Q885" s="70"/>
      <c r="R885" s="70"/>
      <c r="S885" s="70"/>
      <c r="T885" s="70"/>
      <c r="U885" s="70"/>
      <c r="V885" s="71"/>
      <c r="W885" s="71"/>
      <c r="X885" s="71"/>
      <c r="Y885" s="70"/>
      <c r="Z885" s="70"/>
      <c r="AA885" s="65"/>
      <c r="AB885" s="65"/>
      <c r="AC885" s="125"/>
      <c r="AD885" s="125"/>
      <c r="AE885" s="126"/>
      <c r="AF885" s="126"/>
      <c r="AG885" s="126"/>
      <c r="AH885" s="125"/>
      <c r="AI885" s="125"/>
      <c r="AJ885" s="125"/>
      <c r="AK885" s="125"/>
      <c r="AL885" s="125"/>
      <c r="AM885" s="125"/>
      <c r="AN885" s="125"/>
      <c r="AO885" s="66"/>
      <c r="AP885" s="125"/>
      <c r="AQ885" s="125"/>
      <c r="AR885" s="125"/>
      <c r="AS885" s="125"/>
      <c r="AT885" s="125"/>
      <c r="AU885" s="125"/>
      <c r="AV885" s="125"/>
      <c r="AW885" s="126"/>
      <c r="AX885" s="126"/>
      <c r="AY885" s="126"/>
      <c r="AZ885" s="127"/>
      <c r="BA885" s="128"/>
      <c r="BB885" s="65"/>
      <c r="BC885" s="65"/>
      <c r="BD885" s="125"/>
      <c r="BE885" s="125"/>
      <c r="BF885" s="126"/>
      <c r="BG885" s="126"/>
      <c r="BH885" s="126"/>
      <c r="BI885" s="125"/>
      <c r="BJ885" s="125"/>
      <c r="BK885" s="125"/>
      <c r="BL885" s="125"/>
      <c r="BM885" s="125"/>
      <c r="BN885" s="125"/>
      <c r="BO885" s="129"/>
      <c r="BP885" s="66"/>
      <c r="BQ885" s="129"/>
      <c r="BR885" s="125"/>
      <c r="BS885" s="125"/>
      <c r="BT885" s="125"/>
      <c r="BU885" s="125"/>
      <c r="BV885" s="125"/>
      <c r="BW885" s="125"/>
      <c r="BX885" s="126"/>
      <c r="BY885" s="126"/>
      <c r="BZ885" s="126"/>
      <c r="CA885" s="127"/>
      <c r="CB885" s="128"/>
    </row>
    <row r="886" spans="1:80" x14ac:dyDescent="0.3">
      <c r="A886" s="65"/>
      <c r="B886" s="72"/>
      <c r="C886" s="73"/>
      <c r="D886" s="74"/>
      <c r="E886" s="74"/>
      <c r="F886" s="74"/>
      <c r="G886" s="75"/>
      <c r="H886" s="75"/>
      <c r="I886" s="75"/>
      <c r="J886" s="75"/>
      <c r="K886" s="75"/>
      <c r="L886" s="75"/>
      <c r="M886" s="80"/>
      <c r="N886" s="194"/>
      <c r="O886" s="70"/>
      <c r="P886" s="70"/>
      <c r="Q886" s="70"/>
      <c r="R886" s="70"/>
      <c r="S886" s="70"/>
      <c r="T886" s="70"/>
      <c r="U886" s="70"/>
      <c r="V886" s="71"/>
      <c r="W886" s="71"/>
      <c r="X886" s="71"/>
      <c r="Y886" s="70"/>
      <c r="Z886" s="70"/>
      <c r="AA886" s="65"/>
      <c r="AB886" s="65"/>
      <c r="AC886" s="125"/>
      <c r="AD886" s="125"/>
      <c r="AE886" s="126"/>
      <c r="AF886" s="126"/>
      <c r="AG886" s="126"/>
      <c r="AH886" s="125"/>
      <c r="AI886" s="125"/>
      <c r="AJ886" s="125"/>
      <c r="AK886" s="125"/>
      <c r="AL886" s="125"/>
      <c r="AM886" s="125"/>
      <c r="AN886" s="125"/>
      <c r="AO886" s="66"/>
      <c r="AP886" s="125"/>
      <c r="AQ886" s="125"/>
      <c r="AR886" s="125"/>
      <c r="AS886" s="125"/>
      <c r="AT886" s="125"/>
      <c r="AU886" s="125"/>
      <c r="AV886" s="125"/>
      <c r="AW886" s="126"/>
      <c r="AX886" s="126"/>
      <c r="AY886" s="126"/>
      <c r="AZ886" s="127"/>
      <c r="BA886" s="128"/>
      <c r="BB886" s="65"/>
      <c r="BC886" s="65"/>
      <c r="BD886" s="125"/>
      <c r="BE886" s="125"/>
      <c r="BF886" s="126"/>
      <c r="BG886" s="126"/>
      <c r="BH886" s="126"/>
      <c r="BI886" s="125"/>
      <c r="BJ886" s="125"/>
      <c r="BK886" s="125"/>
      <c r="BL886" s="125"/>
      <c r="BM886" s="125"/>
      <c r="BN886" s="125"/>
      <c r="BO886" s="129"/>
      <c r="BP886" s="66"/>
      <c r="BQ886" s="129"/>
      <c r="BR886" s="125"/>
      <c r="BS886" s="125"/>
      <c r="BT886" s="125"/>
      <c r="BU886" s="125"/>
      <c r="BV886" s="125"/>
      <c r="BW886" s="125"/>
      <c r="BX886" s="126"/>
      <c r="BY886" s="126"/>
      <c r="BZ886" s="126"/>
      <c r="CA886" s="127"/>
      <c r="CB886" s="128"/>
    </row>
    <row r="887" spans="1:80" x14ac:dyDescent="0.3">
      <c r="A887" s="65"/>
      <c r="B887" s="72"/>
      <c r="C887" s="73"/>
      <c r="D887" s="74"/>
      <c r="E887" s="74"/>
      <c r="F887" s="74"/>
      <c r="G887" s="75"/>
      <c r="H887" s="75"/>
      <c r="I887" s="75"/>
      <c r="J887" s="75"/>
      <c r="K887" s="75"/>
      <c r="L887" s="75"/>
      <c r="M887" s="80"/>
      <c r="N887" s="194"/>
      <c r="O887" s="70"/>
      <c r="P887" s="70"/>
      <c r="Q887" s="70"/>
      <c r="R887" s="70"/>
      <c r="S887" s="70"/>
      <c r="T887" s="70"/>
      <c r="U887" s="70"/>
      <c r="V887" s="71"/>
      <c r="W887" s="71"/>
      <c r="X887" s="71"/>
      <c r="Y887" s="70"/>
      <c r="Z887" s="70"/>
      <c r="AA887" s="65"/>
      <c r="AB887" s="65"/>
      <c r="AC887" s="125"/>
      <c r="AD887" s="125"/>
      <c r="AE887" s="126"/>
      <c r="AF887" s="126"/>
      <c r="AG887" s="126"/>
      <c r="AH887" s="125"/>
      <c r="AI887" s="125"/>
      <c r="AJ887" s="125"/>
      <c r="AK887" s="125"/>
      <c r="AL887" s="125"/>
      <c r="AM887" s="125"/>
      <c r="AN887" s="125"/>
      <c r="AO887" s="66"/>
      <c r="AP887" s="125"/>
      <c r="AQ887" s="125"/>
      <c r="AR887" s="125"/>
      <c r="AS887" s="125"/>
      <c r="AT887" s="125"/>
      <c r="AU887" s="125"/>
      <c r="AV887" s="125"/>
      <c r="AW887" s="126"/>
      <c r="AX887" s="126"/>
      <c r="AY887" s="126"/>
      <c r="AZ887" s="127"/>
      <c r="BA887" s="128"/>
      <c r="BB887" s="65"/>
      <c r="BC887" s="65"/>
      <c r="BD887" s="125"/>
      <c r="BE887" s="125"/>
      <c r="BF887" s="126"/>
      <c r="BG887" s="126"/>
      <c r="BH887" s="126"/>
      <c r="BI887" s="125"/>
      <c r="BJ887" s="125"/>
      <c r="BK887" s="125"/>
      <c r="BL887" s="125"/>
      <c r="BM887" s="125"/>
      <c r="BN887" s="125"/>
      <c r="BO887" s="129"/>
      <c r="BP887" s="66"/>
      <c r="BQ887" s="129"/>
      <c r="BR887" s="125"/>
      <c r="BS887" s="125"/>
      <c r="BT887" s="125"/>
      <c r="BU887" s="125"/>
      <c r="BV887" s="125"/>
      <c r="BW887" s="125"/>
      <c r="BX887" s="126"/>
      <c r="BY887" s="126"/>
      <c r="BZ887" s="126"/>
      <c r="CA887" s="127"/>
      <c r="CB887" s="128"/>
    </row>
    <row r="888" spans="1:80" x14ac:dyDescent="0.3">
      <c r="A888" s="65"/>
      <c r="B888" s="72"/>
      <c r="C888" s="73"/>
      <c r="D888" s="74"/>
      <c r="E888" s="74"/>
      <c r="F888" s="74"/>
      <c r="G888" s="75"/>
      <c r="H888" s="75"/>
      <c r="I888" s="75"/>
      <c r="J888" s="75"/>
      <c r="K888" s="75"/>
      <c r="L888" s="75"/>
      <c r="M888" s="80"/>
      <c r="N888" s="194"/>
      <c r="O888" s="70"/>
      <c r="P888" s="70"/>
      <c r="Q888" s="70"/>
      <c r="R888" s="70"/>
      <c r="S888" s="70"/>
      <c r="T888" s="70"/>
      <c r="U888" s="70"/>
      <c r="V888" s="71"/>
      <c r="W888" s="71"/>
      <c r="X888" s="71"/>
      <c r="Y888" s="70"/>
      <c r="Z888" s="70"/>
      <c r="AA888" s="65"/>
      <c r="AB888" s="65"/>
      <c r="AC888" s="125"/>
      <c r="AD888" s="125"/>
      <c r="AE888" s="126"/>
      <c r="AF888" s="126"/>
      <c r="AG888" s="126"/>
      <c r="AH888" s="125"/>
      <c r="AI888" s="125"/>
      <c r="AJ888" s="125"/>
      <c r="AK888" s="125"/>
      <c r="AL888" s="125"/>
      <c r="AM888" s="125"/>
      <c r="AN888" s="125"/>
      <c r="AO888" s="66"/>
      <c r="AP888" s="125"/>
      <c r="AQ888" s="125"/>
      <c r="AR888" s="125"/>
      <c r="AS888" s="125"/>
      <c r="AT888" s="125"/>
      <c r="AU888" s="125"/>
      <c r="AV888" s="125"/>
      <c r="AW888" s="126"/>
      <c r="AX888" s="126"/>
      <c r="AY888" s="126"/>
      <c r="AZ888" s="127"/>
      <c r="BA888" s="128"/>
      <c r="BB888" s="65"/>
      <c r="BC888" s="65"/>
      <c r="BD888" s="125"/>
      <c r="BE888" s="125"/>
      <c r="BF888" s="126"/>
      <c r="BG888" s="126"/>
      <c r="BH888" s="126"/>
      <c r="BI888" s="125"/>
      <c r="BJ888" s="125"/>
      <c r="BK888" s="125"/>
      <c r="BL888" s="125"/>
      <c r="BM888" s="125"/>
      <c r="BN888" s="125"/>
      <c r="BO888" s="129"/>
      <c r="BP888" s="66"/>
      <c r="BQ888" s="129"/>
      <c r="BR888" s="125"/>
      <c r="BS888" s="125"/>
      <c r="BT888" s="125"/>
      <c r="BU888" s="125"/>
      <c r="BV888" s="125"/>
      <c r="BW888" s="125"/>
      <c r="BX888" s="126"/>
      <c r="BY888" s="126"/>
      <c r="BZ888" s="126"/>
      <c r="CA888" s="127"/>
      <c r="CB888" s="128"/>
    </row>
    <row r="889" spans="1:80" x14ac:dyDescent="0.3">
      <c r="A889" s="65"/>
      <c r="B889" s="72"/>
      <c r="C889" s="73"/>
      <c r="D889" s="74"/>
      <c r="E889" s="74"/>
      <c r="F889" s="74"/>
      <c r="G889" s="75"/>
      <c r="H889" s="75"/>
      <c r="I889" s="75"/>
      <c r="J889" s="75"/>
      <c r="K889" s="75"/>
      <c r="L889" s="75"/>
      <c r="M889" s="80"/>
      <c r="N889" s="194"/>
      <c r="O889" s="70"/>
      <c r="P889" s="70"/>
      <c r="Q889" s="70"/>
      <c r="R889" s="70"/>
      <c r="S889" s="70"/>
      <c r="T889" s="70"/>
      <c r="U889" s="70"/>
      <c r="V889" s="71"/>
      <c r="W889" s="71"/>
      <c r="X889" s="71"/>
      <c r="Y889" s="70"/>
      <c r="Z889" s="70"/>
      <c r="AA889" s="65"/>
      <c r="AB889" s="65"/>
      <c r="AC889" s="125"/>
      <c r="AD889" s="125"/>
      <c r="AE889" s="126"/>
      <c r="AF889" s="126"/>
      <c r="AG889" s="126"/>
      <c r="AH889" s="125"/>
      <c r="AI889" s="125"/>
      <c r="AJ889" s="125"/>
      <c r="AK889" s="125"/>
      <c r="AL889" s="125"/>
      <c r="AM889" s="125"/>
      <c r="AN889" s="125"/>
      <c r="AO889" s="66"/>
      <c r="AP889" s="125"/>
      <c r="AQ889" s="125"/>
      <c r="AR889" s="125"/>
      <c r="AS889" s="125"/>
      <c r="AT889" s="125"/>
      <c r="AU889" s="125"/>
      <c r="AV889" s="125"/>
      <c r="AW889" s="126"/>
      <c r="AX889" s="126"/>
      <c r="AY889" s="126"/>
      <c r="AZ889" s="127"/>
      <c r="BA889" s="128"/>
      <c r="BB889" s="65"/>
      <c r="BC889" s="65"/>
      <c r="BD889" s="125"/>
      <c r="BE889" s="125"/>
      <c r="BF889" s="126"/>
      <c r="BG889" s="126"/>
      <c r="BH889" s="126"/>
      <c r="BI889" s="125"/>
      <c r="BJ889" s="125"/>
      <c r="BK889" s="125"/>
      <c r="BL889" s="125"/>
      <c r="BM889" s="125"/>
      <c r="BN889" s="125"/>
      <c r="BO889" s="129"/>
      <c r="BP889" s="66"/>
      <c r="BQ889" s="129"/>
      <c r="BR889" s="125"/>
      <c r="BS889" s="125"/>
      <c r="BT889" s="125"/>
      <c r="BU889" s="125"/>
      <c r="BV889" s="125"/>
      <c r="BW889" s="125"/>
      <c r="BX889" s="126"/>
      <c r="BY889" s="126"/>
      <c r="BZ889" s="126"/>
      <c r="CA889" s="127"/>
      <c r="CB889" s="128"/>
    </row>
    <row r="890" spans="1:80" x14ac:dyDescent="0.3">
      <c r="A890" s="65"/>
      <c r="B890" s="72"/>
      <c r="C890" s="73"/>
      <c r="D890" s="74"/>
      <c r="E890" s="74"/>
      <c r="F890" s="74"/>
      <c r="G890" s="75"/>
      <c r="H890" s="75"/>
      <c r="I890" s="75"/>
      <c r="J890" s="75"/>
      <c r="K890" s="75"/>
      <c r="L890" s="75"/>
      <c r="M890" s="80"/>
      <c r="N890" s="194"/>
      <c r="O890" s="70"/>
      <c r="P890" s="70"/>
      <c r="Q890" s="70"/>
      <c r="R890" s="70"/>
      <c r="S890" s="70"/>
      <c r="T890" s="70"/>
      <c r="U890" s="70"/>
      <c r="V890" s="71"/>
      <c r="W890" s="71"/>
      <c r="X890" s="71"/>
      <c r="Y890" s="70"/>
      <c r="Z890" s="70"/>
      <c r="AA890" s="65"/>
      <c r="AB890" s="65"/>
      <c r="AC890" s="125"/>
      <c r="AD890" s="125"/>
      <c r="AE890" s="126"/>
      <c r="AF890" s="126"/>
      <c r="AG890" s="126"/>
      <c r="AH890" s="125"/>
      <c r="AI890" s="125"/>
      <c r="AJ890" s="125"/>
      <c r="AK890" s="125"/>
      <c r="AL890" s="125"/>
      <c r="AM890" s="125"/>
      <c r="AN890" s="125"/>
      <c r="AO890" s="66"/>
      <c r="AP890" s="125"/>
      <c r="AQ890" s="125"/>
      <c r="AR890" s="125"/>
      <c r="AS890" s="125"/>
      <c r="AT890" s="125"/>
      <c r="AU890" s="125"/>
      <c r="AV890" s="125"/>
      <c r="AW890" s="126"/>
      <c r="AX890" s="126"/>
      <c r="AY890" s="126"/>
      <c r="AZ890" s="127"/>
      <c r="BA890" s="128"/>
      <c r="BB890" s="65"/>
      <c r="BC890" s="65"/>
      <c r="BD890" s="125"/>
      <c r="BE890" s="125"/>
      <c r="BF890" s="126"/>
      <c r="BG890" s="126"/>
      <c r="BH890" s="126"/>
      <c r="BI890" s="125"/>
      <c r="BJ890" s="125"/>
      <c r="BK890" s="125"/>
      <c r="BL890" s="125"/>
      <c r="BM890" s="125"/>
      <c r="BN890" s="125"/>
      <c r="BO890" s="129"/>
      <c r="BP890" s="66"/>
      <c r="BQ890" s="129"/>
      <c r="BR890" s="125"/>
      <c r="BS890" s="125"/>
      <c r="BT890" s="125"/>
      <c r="BU890" s="125"/>
      <c r="BV890" s="125"/>
      <c r="BW890" s="125"/>
      <c r="BX890" s="126"/>
      <c r="BY890" s="126"/>
      <c r="BZ890" s="126"/>
      <c r="CA890" s="127"/>
      <c r="CB890" s="128"/>
    </row>
    <row r="891" spans="1:80" x14ac:dyDescent="0.3">
      <c r="A891" s="65"/>
      <c r="B891" s="72"/>
      <c r="C891" s="73"/>
      <c r="D891" s="74"/>
      <c r="E891" s="74"/>
      <c r="F891" s="74"/>
      <c r="G891" s="75"/>
      <c r="H891" s="75"/>
      <c r="I891" s="75"/>
      <c r="J891" s="75"/>
      <c r="K891" s="75"/>
      <c r="L891" s="75"/>
      <c r="M891" s="80"/>
      <c r="N891" s="194"/>
      <c r="O891" s="70"/>
      <c r="P891" s="70"/>
      <c r="Q891" s="70"/>
      <c r="R891" s="70"/>
      <c r="S891" s="70"/>
      <c r="T891" s="70"/>
      <c r="U891" s="70"/>
      <c r="V891" s="71"/>
      <c r="W891" s="71"/>
      <c r="X891" s="71"/>
      <c r="Y891" s="70"/>
      <c r="Z891" s="70"/>
      <c r="AA891" s="65"/>
      <c r="AB891" s="65"/>
      <c r="AC891" s="125"/>
      <c r="AD891" s="125"/>
      <c r="AE891" s="126"/>
      <c r="AF891" s="126"/>
      <c r="AG891" s="126"/>
      <c r="AH891" s="125"/>
      <c r="AI891" s="125"/>
      <c r="AJ891" s="125"/>
      <c r="AK891" s="125"/>
      <c r="AL891" s="125"/>
      <c r="AM891" s="125"/>
      <c r="AN891" s="125"/>
      <c r="AO891" s="66"/>
      <c r="AP891" s="125"/>
      <c r="AQ891" s="125"/>
      <c r="AR891" s="125"/>
      <c r="AS891" s="125"/>
      <c r="AT891" s="125"/>
      <c r="AU891" s="125"/>
      <c r="AV891" s="125"/>
      <c r="AW891" s="126"/>
      <c r="AX891" s="126"/>
      <c r="AY891" s="126"/>
      <c r="AZ891" s="127"/>
      <c r="BA891" s="128"/>
      <c r="BB891" s="65"/>
      <c r="BC891" s="65"/>
      <c r="BD891" s="125"/>
      <c r="BE891" s="125"/>
      <c r="BF891" s="126"/>
      <c r="BG891" s="126"/>
      <c r="BH891" s="126"/>
      <c r="BI891" s="125"/>
      <c r="BJ891" s="125"/>
      <c r="BK891" s="125"/>
      <c r="BL891" s="125"/>
      <c r="BM891" s="125"/>
      <c r="BN891" s="125"/>
      <c r="BO891" s="129"/>
      <c r="BP891" s="66"/>
      <c r="BQ891" s="129"/>
      <c r="BR891" s="125"/>
      <c r="BS891" s="125"/>
      <c r="BT891" s="125"/>
      <c r="BU891" s="125"/>
      <c r="BV891" s="125"/>
      <c r="BW891" s="125"/>
      <c r="BX891" s="126"/>
      <c r="BY891" s="126"/>
      <c r="BZ891" s="126"/>
      <c r="CA891" s="127"/>
      <c r="CB891" s="128"/>
    </row>
    <row r="892" spans="1:80" x14ac:dyDescent="0.3">
      <c r="A892" s="65"/>
      <c r="B892" s="72"/>
      <c r="C892" s="73"/>
      <c r="D892" s="74"/>
      <c r="E892" s="74"/>
      <c r="F892" s="74"/>
      <c r="G892" s="75"/>
      <c r="H892" s="75"/>
      <c r="I892" s="75"/>
      <c r="J892" s="75"/>
      <c r="K892" s="75"/>
      <c r="L892" s="75"/>
      <c r="M892" s="80"/>
      <c r="N892" s="194"/>
      <c r="O892" s="70"/>
      <c r="P892" s="70"/>
      <c r="Q892" s="70"/>
      <c r="R892" s="70"/>
      <c r="S892" s="70"/>
      <c r="T892" s="70"/>
      <c r="U892" s="70"/>
      <c r="V892" s="71"/>
      <c r="W892" s="71"/>
      <c r="X892" s="71"/>
      <c r="Y892" s="70"/>
      <c r="Z892" s="70"/>
      <c r="AA892" s="65"/>
      <c r="AB892" s="65"/>
      <c r="AC892" s="125"/>
      <c r="AD892" s="125"/>
      <c r="AE892" s="126"/>
      <c r="AF892" s="126"/>
      <c r="AG892" s="126"/>
      <c r="AH892" s="125"/>
      <c r="AI892" s="125"/>
      <c r="AJ892" s="125"/>
      <c r="AK892" s="125"/>
      <c r="AL892" s="125"/>
      <c r="AM892" s="125"/>
      <c r="AN892" s="125"/>
      <c r="AO892" s="66"/>
      <c r="AP892" s="125"/>
      <c r="AQ892" s="125"/>
      <c r="AR892" s="125"/>
      <c r="AS892" s="125"/>
      <c r="AT892" s="125"/>
      <c r="AU892" s="125"/>
      <c r="AV892" s="125"/>
      <c r="AW892" s="126"/>
      <c r="AX892" s="126"/>
      <c r="AY892" s="126"/>
      <c r="AZ892" s="127"/>
      <c r="BA892" s="128"/>
      <c r="BB892" s="65"/>
      <c r="BC892" s="65"/>
      <c r="BD892" s="125"/>
      <c r="BE892" s="125"/>
      <c r="BF892" s="126"/>
      <c r="BG892" s="126"/>
      <c r="BH892" s="126"/>
      <c r="BI892" s="125"/>
      <c r="BJ892" s="125"/>
      <c r="BK892" s="125"/>
      <c r="BL892" s="125"/>
      <c r="BM892" s="125"/>
      <c r="BN892" s="125"/>
      <c r="BO892" s="129"/>
      <c r="BP892" s="66"/>
      <c r="BQ892" s="129"/>
      <c r="BR892" s="125"/>
      <c r="BS892" s="125"/>
      <c r="BT892" s="125"/>
      <c r="BU892" s="125"/>
      <c r="BV892" s="125"/>
      <c r="BW892" s="125"/>
      <c r="BX892" s="126"/>
      <c r="BY892" s="126"/>
      <c r="BZ892" s="126"/>
      <c r="CA892" s="127"/>
      <c r="CB892" s="128"/>
    </row>
    <row r="893" spans="1:80" x14ac:dyDescent="0.3">
      <c r="A893" s="65"/>
      <c r="B893" s="72"/>
      <c r="C893" s="73"/>
      <c r="D893" s="74"/>
      <c r="E893" s="74"/>
      <c r="F893" s="74"/>
      <c r="G893" s="75"/>
      <c r="H893" s="75"/>
      <c r="I893" s="75"/>
      <c r="J893" s="75"/>
      <c r="K893" s="75"/>
      <c r="L893" s="75"/>
      <c r="M893" s="80"/>
      <c r="N893" s="194"/>
      <c r="O893" s="70"/>
      <c r="P893" s="70"/>
      <c r="Q893" s="70"/>
      <c r="R893" s="70"/>
      <c r="S893" s="70"/>
      <c r="T893" s="70"/>
      <c r="U893" s="70"/>
      <c r="V893" s="71"/>
      <c r="W893" s="71"/>
      <c r="X893" s="71"/>
      <c r="Y893" s="70"/>
      <c r="Z893" s="70"/>
      <c r="AA893" s="65"/>
      <c r="AB893" s="65"/>
      <c r="AC893" s="125"/>
      <c r="AD893" s="125"/>
      <c r="AE893" s="126"/>
      <c r="AF893" s="126"/>
      <c r="AG893" s="126"/>
      <c r="AH893" s="125"/>
      <c r="AI893" s="125"/>
      <c r="AJ893" s="125"/>
      <c r="AK893" s="125"/>
      <c r="AL893" s="125"/>
      <c r="AM893" s="125"/>
      <c r="AN893" s="125"/>
      <c r="AO893" s="66"/>
      <c r="AP893" s="125"/>
      <c r="AQ893" s="125"/>
      <c r="AR893" s="125"/>
      <c r="AS893" s="125"/>
      <c r="AT893" s="125"/>
      <c r="AU893" s="125"/>
      <c r="AV893" s="125"/>
      <c r="AW893" s="126"/>
      <c r="AX893" s="126"/>
      <c r="AY893" s="126"/>
      <c r="AZ893" s="127"/>
      <c r="BA893" s="128"/>
      <c r="BB893" s="65"/>
      <c r="BC893" s="65"/>
      <c r="BD893" s="125"/>
      <c r="BE893" s="125"/>
      <c r="BF893" s="126"/>
      <c r="BG893" s="126"/>
      <c r="BH893" s="126"/>
      <c r="BI893" s="125"/>
      <c r="BJ893" s="125"/>
      <c r="BK893" s="125"/>
      <c r="BL893" s="125"/>
      <c r="BM893" s="125"/>
      <c r="BN893" s="125"/>
      <c r="BO893" s="129"/>
      <c r="BP893" s="66"/>
      <c r="BQ893" s="129"/>
      <c r="BR893" s="125"/>
      <c r="BS893" s="125"/>
      <c r="BT893" s="125"/>
      <c r="BU893" s="125"/>
      <c r="BV893" s="125"/>
      <c r="BW893" s="125"/>
      <c r="BX893" s="126"/>
      <c r="BY893" s="126"/>
      <c r="BZ893" s="126"/>
      <c r="CA893" s="127"/>
      <c r="CB893" s="128"/>
    </row>
    <row r="894" spans="1:80" x14ac:dyDescent="0.3">
      <c r="A894" s="65"/>
      <c r="B894" s="72"/>
      <c r="C894" s="73"/>
      <c r="D894" s="74"/>
      <c r="E894" s="74"/>
      <c r="F894" s="74"/>
      <c r="G894" s="75"/>
      <c r="H894" s="75"/>
      <c r="I894" s="75"/>
      <c r="J894" s="75"/>
      <c r="K894" s="75"/>
      <c r="L894" s="75"/>
      <c r="M894" s="80"/>
      <c r="N894" s="194"/>
      <c r="O894" s="70"/>
      <c r="P894" s="70"/>
      <c r="Q894" s="70"/>
      <c r="R894" s="70"/>
      <c r="S894" s="70"/>
      <c r="T894" s="70"/>
      <c r="U894" s="70"/>
      <c r="V894" s="71"/>
      <c r="W894" s="71"/>
      <c r="X894" s="71"/>
      <c r="Y894" s="70"/>
      <c r="Z894" s="70"/>
      <c r="AA894" s="65"/>
      <c r="AB894" s="65"/>
      <c r="AC894" s="125"/>
      <c r="AD894" s="125"/>
      <c r="AE894" s="126"/>
      <c r="AF894" s="126"/>
      <c r="AG894" s="126"/>
      <c r="AH894" s="125"/>
      <c r="AI894" s="125"/>
      <c r="AJ894" s="125"/>
      <c r="AK894" s="125"/>
      <c r="AL894" s="125"/>
      <c r="AM894" s="125"/>
      <c r="AN894" s="125"/>
      <c r="AO894" s="66"/>
      <c r="AP894" s="125"/>
      <c r="AQ894" s="125"/>
      <c r="AR894" s="125"/>
      <c r="AS894" s="125"/>
      <c r="AT894" s="125"/>
      <c r="AU894" s="125"/>
      <c r="AV894" s="125"/>
      <c r="AW894" s="126"/>
      <c r="AX894" s="126"/>
      <c r="AY894" s="126"/>
      <c r="AZ894" s="127"/>
      <c r="BA894" s="128"/>
      <c r="BB894" s="65"/>
      <c r="BC894" s="65"/>
      <c r="BD894" s="125"/>
      <c r="BE894" s="125"/>
      <c r="BF894" s="126"/>
      <c r="BG894" s="126"/>
      <c r="BH894" s="126"/>
      <c r="BI894" s="125"/>
      <c r="BJ894" s="125"/>
      <c r="BK894" s="125"/>
      <c r="BL894" s="125"/>
      <c r="BM894" s="125"/>
      <c r="BN894" s="125"/>
      <c r="BO894" s="129"/>
      <c r="BP894" s="66"/>
      <c r="BQ894" s="129"/>
      <c r="BR894" s="125"/>
      <c r="BS894" s="125"/>
      <c r="BT894" s="125"/>
      <c r="BU894" s="125"/>
      <c r="BV894" s="125"/>
      <c r="BW894" s="125"/>
      <c r="BX894" s="126"/>
      <c r="BY894" s="126"/>
      <c r="BZ894" s="126"/>
      <c r="CA894" s="127"/>
      <c r="CB894" s="128"/>
    </row>
    <row r="895" spans="1:80" x14ac:dyDescent="0.3">
      <c r="A895" s="65"/>
      <c r="B895" s="72"/>
      <c r="C895" s="73"/>
      <c r="D895" s="74"/>
      <c r="E895" s="74"/>
      <c r="F895" s="74"/>
      <c r="G895" s="75"/>
      <c r="H895" s="75"/>
      <c r="I895" s="75"/>
      <c r="J895" s="75"/>
      <c r="K895" s="75"/>
      <c r="L895" s="75"/>
      <c r="M895" s="80"/>
      <c r="N895" s="194"/>
      <c r="O895" s="70"/>
      <c r="P895" s="70"/>
      <c r="Q895" s="70"/>
      <c r="R895" s="70"/>
      <c r="S895" s="70"/>
      <c r="T895" s="70"/>
      <c r="U895" s="70"/>
      <c r="V895" s="71"/>
      <c r="W895" s="71"/>
      <c r="X895" s="71"/>
      <c r="Y895" s="70"/>
      <c r="Z895" s="70"/>
      <c r="AA895" s="65"/>
      <c r="AB895" s="65"/>
      <c r="AC895" s="125"/>
      <c r="AD895" s="125"/>
      <c r="AE895" s="126"/>
      <c r="AF895" s="126"/>
      <c r="AG895" s="126"/>
      <c r="AH895" s="125"/>
      <c r="AI895" s="125"/>
      <c r="AJ895" s="125"/>
      <c r="AK895" s="125"/>
      <c r="AL895" s="125"/>
      <c r="AM895" s="125"/>
      <c r="AN895" s="125"/>
      <c r="AO895" s="66"/>
      <c r="AP895" s="125"/>
      <c r="AQ895" s="125"/>
      <c r="AR895" s="125"/>
      <c r="AS895" s="125"/>
      <c r="AT895" s="125"/>
      <c r="AU895" s="125"/>
      <c r="AV895" s="125"/>
      <c r="AW895" s="126"/>
      <c r="AX895" s="126"/>
      <c r="AY895" s="126"/>
      <c r="AZ895" s="127"/>
      <c r="BA895" s="128"/>
      <c r="BB895" s="65"/>
      <c r="BC895" s="65"/>
      <c r="BD895" s="125"/>
      <c r="BE895" s="125"/>
      <c r="BF895" s="126"/>
      <c r="BG895" s="126"/>
      <c r="BH895" s="126"/>
      <c r="BI895" s="125"/>
      <c r="BJ895" s="125"/>
      <c r="BK895" s="125"/>
      <c r="BL895" s="125"/>
      <c r="BM895" s="125"/>
      <c r="BN895" s="125"/>
      <c r="BO895" s="129"/>
      <c r="BP895" s="66"/>
      <c r="BQ895" s="129"/>
      <c r="BR895" s="125"/>
      <c r="BS895" s="125"/>
      <c r="BT895" s="125"/>
      <c r="BU895" s="125"/>
      <c r="BV895" s="125"/>
      <c r="BW895" s="125"/>
      <c r="BX895" s="126"/>
      <c r="BY895" s="126"/>
      <c r="BZ895" s="126"/>
      <c r="CA895" s="127"/>
      <c r="CB895" s="128"/>
    </row>
    <row r="896" spans="1:80" x14ac:dyDescent="0.3">
      <c r="A896" s="65"/>
      <c r="B896" s="72"/>
      <c r="C896" s="73"/>
      <c r="D896" s="74"/>
      <c r="E896" s="74"/>
      <c r="F896" s="74"/>
      <c r="G896" s="75"/>
      <c r="H896" s="75"/>
      <c r="I896" s="75"/>
      <c r="J896" s="75"/>
      <c r="K896" s="75"/>
      <c r="L896" s="75"/>
      <c r="M896" s="80"/>
      <c r="N896" s="194"/>
      <c r="O896" s="70"/>
      <c r="P896" s="70"/>
      <c r="Q896" s="70"/>
      <c r="R896" s="70"/>
      <c r="S896" s="70"/>
      <c r="T896" s="70"/>
      <c r="U896" s="70"/>
      <c r="V896" s="71"/>
      <c r="W896" s="71"/>
      <c r="X896" s="71"/>
      <c r="Y896" s="70"/>
      <c r="Z896" s="70"/>
      <c r="AA896" s="65"/>
      <c r="AB896" s="65"/>
      <c r="AC896" s="125"/>
      <c r="AD896" s="125"/>
      <c r="AE896" s="126"/>
      <c r="AF896" s="126"/>
      <c r="AG896" s="126"/>
      <c r="AH896" s="125"/>
      <c r="AI896" s="125"/>
      <c r="AJ896" s="125"/>
      <c r="AK896" s="125"/>
      <c r="AL896" s="125"/>
      <c r="AM896" s="125"/>
      <c r="AN896" s="125"/>
      <c r="AO896" s="66"/>
      <c r="AP896" s="125"/>
      <c r="AQ896" s="125"/>
      <c r="AR896" s="125"/>
      <c r="AS896" s="125"/>
      <c r="AT896" s="125"/>
      <c r="AU896" s="125"/>
      <c r="AV896" s="125"/>
      <c r="AW896" s="126"/>
      <c r="AX896" s="126"/>
      <c r="AY896" s="126"/>
      <c r="AZ896" s="127"/>
      <c r="BA896" s="128"/>
      <c r="BB896" s="65"/>
      <c r="BC896" s="65"/>
      <c r="BD896" s="125"/>
      <c r="BE896" s="125"/>
      <c r="BF896" s="126"/>
      <c r="BG896" s="126"/>
      <c r="BH896" s="126"/>
      <c r="BI896" s="125"/>
      <c r="BJ896" s="125"/>
      <c r="BK896" s="125"/>
      <c r="BL896" s="125"/>
      <c r="BM896" s="125"/>
      <c r="BN896" s="125"/>
      <c r="BO896" s="129"/>
      <c r="BP896" s="66"/>
      <c r="BQ896" s="129"/>
      <c r="BR896" s="125"/>
      <c r="BS896" s="125"/>
      <c r="BT896" s="125"/>
      <c r="BU896" s="125"/>
      <c r="BV896" s="125"/>
      <c r="BW896" s="125"/>
      <c r="BX896" s="126"/>
      <c r="BY896" s="126"/>
      <c r="BZ896" s="126"/>
      <c r="CA896" s="127"/>
      <c r="CB896" s="128"/>
    </row>
    <row r="897" spans="1:80" x14ac:dyDescent="0.3">
      <c r="A897" s="65"/>
      <c r="B897" s="72"/>
      <c r="C897" s="73"/>
      <c r="D897" s="74"/>
      <c r="E897" s="74"/>
      <c r="F897" s="74"/>
      <c r="G897" s="75"/>
      <c r="H897" s="75"/>
      <c r="I897" s="75"/>
      <c r="J897" s="75"/>
      <c r="K897" s="75"/>
      <c r="L897" s="75"/>
      <c r="M897" s="80"/>
      <c r="N897" s="194"/>
      <c r="O897" s="70"/>
      <c r="P897" s="70"/>
      <c r="Q897" s="70"/>
      <c r="R897" s="70"/>
      <c r="S897" s="70"/>
      <c r="T897" s="70"/>
      <c r="U897" s="70"/>
      <c r="V897" s="71"/>
      <c r="W897" s="71"/>
      <c r="X897" s="71"/>
      <c r="Y897" s="70"/>
      <c r="Z897" s="70"/>
      <c r="AA897" s="65"/>
      <c r="AB897" s="65"/>
      <c r="AC897" s="125"/>
      <c r="AD897" s="125"/>
      <c r="AE897" s="126"/>
      <c r="AF897" s="126"/>
      <c r="AG897" s="126"/>
      <c r="AH897" s="125"/>
      <c r="AI897" s="125"/>
      <c r="AJ897" s="125"/>
      <c r="AK897" s="125"/>
      <c r="AL897" s="125"/>
      <c r="AM897" s="125"/>
      <c r="AN897" s="125"/>
      <c r="AO897" s="66"/>
      <c r="AP897" s="125"/>
      <c r="AQ897" s="125"/>
      <c r="AR897" s="125"/>
      <c r="AS897" s="125"/>
      <c r="AT897" s="125"/>
      <c r="AU897" s="125"/>
      <c r="AV897" s="125"/>
      <c r="AW897" s="126"/>
      <c r="AX897" s="126"/>
      <c r="AY897" s="126"/>
      <c r="AZ897" s="127"/>
      <c r="BA897" s="128"/>
      <c r="BB897" s="65"/>
      <c r="BC897" s="65"/>
      <c r="BD897" s="125"/>
      <c r="BE897" s="125"/>
      <c r="BF897" s="126"/>
      <c r="BG897" s="126"/>
      <c r="BH897" s="126"/>
      <c r="BI897" s="125"/>
      <c r="BJ897" s="125"/>
      <c r="BK897" s="125"/>
      <c r="BL897" s="125"/>
      <c r="BM897" s="125"/>
      <c r="BN897" s="125"/>
      <c r="BO897" s="129"/>
      <c r="BP897" s="66"/>
      <c r="BQ897" s="129"/>
      <c r="BR897" s="125"/>
      <c r="BS897" s="125"/>
      <c r="BT897" s="125"/>
      <c r="BU897" s="125"/>
      <c r="BV897" s="125"/>
      <c r="BW897" s="125"/>
      <c r="BX897" s="126"/>
      <c r="BY897" s="126"/>
      <c r="BZ897" s="126"/>
      <c r="CA897" s="127"/>
      <c r="CB897" s="128"/>
    </row>
    <row r="898" spans="1:80" x14ac:dyDescent="0.3">
      <c r="A898" s="65"/>
      <c r="B898" s="72"/>
      <c r="C898" s="73"/>
      <c r="D898" s="74"/>
      <c r="E898" s="74"/>
      <c r="F898" s="74"/>
      <c r="G898" s="75"/>
      <c r="H898" s="75"/>
      <c r="I898" s="75"/>
      <c r="J898" s="75"/>
      <c r="K898" s="75"/>
      <c r="L898" s="75"/>
      <c r="M898" s="80"/>
      <c r="N898" s="194"/>
      <c r="O898" s="70"/>
      <c r="P898" s="70"/>
      <c r="Q898" s="70"/>
      <c r="R898" s="70"/>
      <c r="S898" s="70"/>
      <c r="T898" s="70"/>
      <c r="U898" s="70"/>
      <c r="V898" s="71"/>
      <c r="W898" s="71"/>
      <c r="X898" s="71"/>
      <c r="Y898" s="70"/>
      <c r="Z898" s="70"/>
      <c r="AA898" s="65"/>
      <c r="AB898" s="65"/>
      <c r="AC898" s="125"/>
      <c r="AD898" s="125"/>
      <c r="AE898" s="126"/>
      <c r="AF898" s="126"/>
      <c r="AG898" s="126"/>
      <c r="AH898" s="125"/>
      <c r="AI898" s="125"/>
      <c r="AJ898" s="125"/>
      <c r="AK898" s="125"/>
      <c r="AL898" s="125"/>
      <c r="AM898" s="125"/>
      <c r="AN898" s="125"/>
      <c r="AO898" s="66"/>
      <c r="AP898" s="125"/>
      <c r="AQ898" s="125"/>
      <c r="AR898" s="125"/>
      <c r="AS898" s="125"/>
      <c r="AT898" s="125"/>
      <c r="AU898" s="125"/>
      <c r="AV898" s="125"/>
      <c r="AW898" s="126"/>
      <c r="AX898" s="126"/>
      <c r="AY898" s="126"/>
      <c r="AZ898" s="127"/>
      <c r="BA898" s="128"/>
      <c r="BB898" s="65"/>
      <c r="BC898" s="65"/>
      <c r="BD898" s="125"/>
      <c r="BE898" s="125"/>
      <c r="BF898" s="126"/>
      <c r="BG898" s="126"/>
      <c r="BH898" s="126"/>
      <c r="BI898" s="125"/>
      <c r="BJ898" s="125"/>
      <c r="BK898" s="125"/>
      <c r="BL898" s="125"/>
      <c r="BM898" s="125"/>
      <c r="BN898" s="125"/>
      <c r="BO898" s="129"/>
      <c r="BP898" s="66"/>
      <c r="BQ898" s="129"/>
      <c r="BR898" s="125"/>
      <c r="BS898" s="125"/>
      <c r="BT898" s="125"/>
      <c r="BU898" s="125"/>
      <c r="BV898" s="125"/>
      <c r="BW898" s="125"/>
      <c r="BX898" s="126"/>
      <c r="BY898" s="126"/>
      <c r="BZ898" s="126"/>
      <c r="CA898" s="127"/>
      <c r="CB898" s="128"/>
    </row>
    <row r="899" spans="1:80" x14ac:dyDescent="0.3">
      <c r="A899" s="65"/>
      <c r="B899" s="72"/>
      <c r="C899" s="73"/>
      <c r="D899" s="74"/>
      <c r="E899" s="74"/>
      <c r="F899" s="74"/>
      <c r="G899" s="75"/>
      <c r="H899" s="75"/>
      <c r="I899" s="75"/>
      <c r="J899" s="75"/>
      <c r="K899" s="75"/>
      <c r="L899" s="75"/>
      <c r="M899" s="80"/>
      <c r="N899" s="194"/>
      <c r="O899" s="70"/>
      <c r="P899" s="70"/>
      <c r="Q899" s="70"/>
      <c r="R899" s="70"/>
      <c r="S899" s="70"/>
      <c r="T899" s="70"/>
      <c r="U899" s="70"/>
      <c r="V899" s="71"/>
      <c r="W899" s="71"/>
      <c r="X899" s="71"/>
      <c r="Y899" s="70"/>
      <c r="Z899" s="70"/>
      <c r="AA899" s="65"/>
      <c r="AB899" s="65"/>
      <c r="AC899" s="125"/>
      <c r="AD899" s="125"/>
      <c r="AE899" s="126"/>
      <c r="AF899" s="126"/>
      <c r="AG899" s="126"/>
      <c r="AH899" s="125"/>
      <c r="AI899" s="125"/>
      <c r="AJ899" s="125"/>
      <c r="AK899" s="125"/>
      <c r="AL899" s="125"/>
      <c r="AM899" s="125"/>
      <c r="AN899" s="125"/>
      <c r="AO899" s="66"/>
      <c r="AP899" s="125"/>
      <c r="AQ899" s="125"/>
      <c r="AR899" s="125"/>
      <c r="AS899" s="125"/>
      <c r="AT899" s="125"/>
      <c r="AU899" s="125"/>
      <c r="AV899" s="125"/>
      <c r="AW899" s="126"/>
      <c r="AX899" s="126"/>
      <c r="AY899" s="126"/>
      <c r="AZ899" s="127"/>
      <c r="BA899" s="128"/>
      <c r="BB899" s="65"/>
      <c r="BC899" s="65"/>
      <c r="BD899" s="125"/>
      <c r="BE899" s="125"/>
      <c r="BF899" s="126"/>
      <c r="BG899" s="126"/>
      <c r="BH899" s="126"/>
      <c r="BI899" s="125"/>
      <c r="BJ899" s="125"/>
      <c r="BK899" s="125"/>
      <c r="BL899" s="125"/>
      <c r="BM899" s="125"/>
      <c r="BN899" s="125"/>
      <c r="BO899" s="129"/>
      <c r="BP899" s="66"/>
      <c r="BQ899" s="129"/>
      <c r="BR899" s="125"/>
      <c r="BS899" s="125"/>
      <c r="BT899" s="125"/>
      <c r="BU899" s="125"/>
      <c r="BV899" s="125"/>
      <c r="BW899" s="125"/>
      <c r="BX899" s="126"/>
      <c r="BY899" s="126"/>
      <c r="BZ899" s="126"/>
      <c r="CA899" s="127"/>
      <c r="CB899" s="128"/>
    </row>
    <row r="900" spans="1:80" x14ac:dyDescent="0.3">
      <c r="A900" s="65"/>
      <c r="B900" s="65"/>
      <c r="C900" s="65"/>
      <c r="D900" s="65"/>
      <c r="E900" s="65"/>
      <c r="F900" s="65"/>
      <c r="G900" s="65"/>
      <c r="H900" s="65"/>
      <c r="I900" s="65"/>
      <c r="J900" s="65"/>
      <c r="K900" s="65"/>
      <c r="L900" s="65"/>
      <c r="M900" s="99"/>
      <c r="N900" s="66"/>
      <c r="O900" s="99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5"/>
      <c r="AC900" s="125"/>
      <c r="AD900" s="125"/>
      <c r="AE900" s="126"/>
      <c r="AF900" s="126"/>
      <c r="AG900" s="126"/>
      <c r="AH900" s="125"/>
      <c r="AI900" s="125"/>
      <c r="AJ900" s="125"/>
      <c r="AK900" s="125"/>
      <c r="AL900" s="125"/>
      <c r="AM900" s="125"/>
      <c r="AN900" s="125"/>
      <c r="AO900" s="66"/>
      <c r="AP900" s="125"/>
      <c r="AQ900" s="125"/>
      <c r="AR900" s="125"/>
      <c r="AS900" s="125"/>
      <c r="AT900" s="125"/>
      <c r="AU900" s="125"/>
      <c r="AV900" s="125"/>
      <c r="AW900" s="126"/>
      <c r="AX900" s="126"/>
      <c r="AY900" s="126"/>
      <c r="AZ900" s="127"/>
      <c r="BA900" s="128"/>
      <c r="BB900" s="65"/>
      <c r="BC900" s="65"/>
      <c r="BD900" s="125"/>
      <c r="BE900" s="125"/>
      <c r="BF900" s="126"/>
      <c r="BG900" s="126"/>
      <c r="BH900" s="126"/>
      <c r="BI900" s="125"/>
      <c r="BJ900" s="125"/>
      <c r="BK900" s="125"/>
      <c r="BL900" s="125"/>
      <c r="BM900" s="125"/>
      <c r="BN900" s="125"/>
      <c r="BO900" s="129"/>
      <c r="BP900" s="66"/>
      <c r="BQ900" s="129"/>
      <c r="BR900" s="125"/>
      <c r="BS900" s="125"/>
      <c r="BT900" s="125"/>
      <c r="BU900" s="125"/>
      <c r="BV900" s="125"/>
      <c r="BW900" s="125"/>
      <c r="BX900" s="126"/>
      <c r="BY900" s="126"/>
      <c r="BZ900" s="126"/>
      <c r="CA900" s="127"/>
      <c r="CB900" s="128"/>
    </row>
    <row r="901" spans="1:80" x14ac:dyDescent="0.3">
      <c r="A901" s="65"/>
      <c r="B901" s="68"/>
      <c r="C901" s="68"/>
      <c r="D901" s="68"/>
      <c r="E901" s="68"/>
      <c r="F901" s="68"/>
      <c r="G901" s="68"/>
      <c r="H901" s="68"/>
      <c r="I901" s="68"/>
      <c r="J901" s="68"/>
      <c r="K901" s="68"/>
      <c r="L901" s="68"/>
      <c r="M901" s="87"/>
      <c r="N901" s="68"/>
      <c r="O901" s="87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8"/>
      <c r="AA901" s="65"/>
      <c r="AB901" s="65"/>
      <c r="AC901" s="125"/>
      <c r="AD901" s="125"/>
      <c r="AE901" s="126"/>
      <c r="AF901" s="126"/>
      <c r="AG901" s="126"/>
      <c r="AH901" s="125"/>
      <c r="AI901" s="125"/>
      <c r="AJ901" s="125"/>
      <c r="AK901" s="125"/>
      <c r="AL901" s="125"/>
      <c r="AM901" s="125"/>
      <c r="AN901" s="125"/>
      <c r="AO901" s="66"/>
      <c r="AP901" s="125"/>
      <c r="AQ901" s="125"/>
      <c r="AR901" s="125"/>
      <c r="AS901" s="125"/>
      <c r="AT901" s="125"/>
      <c r="AU901" s="125"/>
      <c r="AV901" s="125"/>
      <c r="AW901" s="126"/>
      <c r="AX901" s="126"/>
      <c r="AY901" s="126"/>
      <c r="AZ901" s="127"/>
      <c r="BA901" s="128"/>
      <c r="BB901" s="65"/>
      <c r="BC901" s="65"/>
      <c r="BD901" s="125"/>
      <c r="BE901" s="125"/>
      <c r="BF901" s="126"/>
      <c r="BG901" s="126"/>
      <c r="BH901" s="126"/>
      <c r="BI901" s="125"/>
      <c r="BJ901" s="125"/>
      <c r="BK901" s="125"/>
      <c r="BL901" s="125"/>
      <c r="BM901" s="125"/>
      <c r="BN901" s="125"/>
      <c r="BO901" s="129"/>
      <c r="BP901" s="66"/>
      <c r="BQ901" s="129"/>
      <c r="BR901" s="125"/>
      <c r="BS901" s="125"/>
      <c r="BT901" s="125"/>
      <c r="BU901" s="125"/>
      <c r="BV901" s="125"/>
      <c r="BW901" s="125"/>
      <c r="BX901" s="126"/>
      <c r="BY901" s="126"/>
      <c r="BZ901" s="126"/>
      <c r="CA901" s="127"/>
      <c r="CB901" s="128"/>
    </row>
    <row r="902" spans="1:80" x14ac:dyDescent="0.3">
      <c r="A902" s="65"/>
      <c r="B902" s="77"/>
      <c r="C902" s="77"/>
      <c r="D902" s="78"/>
      <c r="E902" s="78"/>
      <c r="F902" s="78"/>
      <c r="G902" s="79"/>
      <c r="H902" s="79"/>
      <c r="I902" s="79"/>
      <c r="J902" s="79"/>
      <c r="K902" s="79"/>
      <c r="L902" s="79"/>
      <c r="M902" s="80"/>
      <c r="N902" s="68"/>
      <c r="O902" s="80"/>
      <c r="P902" s="79"/>
      <c r="Q902" s="79"/>
      <c r="R902" s="79"/>
      <c r="S902" s="79"/>
      <c r="T902" s="79"/>
      <c r="U902" s="79"/>
      <c r="V902" s="78"/>
      <c r="W902" s="78"/>
      <c r="X902" s="78"/>
      <c r="Y902" s="77"/>
      <c r="Z902" s="77"/>
      <c r="AA902" s="65"/>
      <c r="AB902" s="65"/>
      <c r="AC902" s="125"/>
      <c r="AD902" s="125"/>
      <c r="AE902" s="126"/>
      <c r="AF902" s="126"/>
      <c r="AG902" s="126"/>
      <c r="AH902" s="125"/>
      <c r="AI902" s="125"/>
      <c r="AJ902" s="125"/>
      <c r="AK902" s="125"/>
      <c r="AL902" s="125"/>
      <c r="AM902" s="125"/>
      <c r="AN902" s="125"/>
      <c r="AO902" s="66"/>
      <c r="AP902" s="125"/>
      <c r="AQ902" s="125"/>
      <c r="AR902" s="125"/>
      <c r="AS902" s="125"/>
      <c r="AT902" s="125"/>
      <c r="AU902" s="125"/>
      <c r="AV902" s="125"/>
      <c r="AW902" s="126"/>
      <c r="AX902" s="126"/>
      <c r="AY902" s="126"/>
      <c r="AZ902" s="127"/>
      <c r="BA902" s="128"/>
      <c r="BB902" s="65"/>
      <c r="BC902" s="65"/>
      <c r="BD902" s="125"/>
      <c r="BE902" s="125"/>
      <c r="BF902" s="126"/>
      <c r="BG902" s="126"/>
      <c r="BH902" s="126"/>
      <c r="BI902" s="125"/>
      <c r="BJ902" s="125"/>
      <c r="BK902" s="125"/>
      <c r="BL902" s="125"/>
      <c r="BM902" s="125"/>
      <c r="BN902" s="125"/>
      <c r="BO902" s="129"/>
      <c r="BP902" s="66"/>
      <c r="BQ902" s="129"/>
      <c r="BR902" s="125"/>
      <c r="BS902" s="125"/>
      <c r="BT902" s="125"/>
      <c r="BU902" s="125"/>
      <c r="BV902" s="125"/>
      <c r="BW902" s="125"/>
      <c r="BX902" s="126"/>
      <c r="BY902" s="126"/>
      <c r="BZ902" s="126"/>
      <c r="CA902" s="127"/>
      <c r="CB902" s="128"/>
    </row>
    <row r="903" spans="1:80" x14ac:dyDescent="0.3">
      <c r="A903" s="65"/>
      <c r="B903" s="72"/>
      <c r="C903" s="72"/>
      <c r="D903" s="78"/>
      <c r="E903" s="78"/>
      <c r="F903" s="78"/>
      <c r="G903" s="80"/>
      <c r="H903" s="80"/>
      <c r="I903" s="80"/>
      <c r="J903" s="80"/>
      <c r="K903" s="80"/>
      <c r="L903" s="80"/>
      <c r="M903" s="80"/>
      <c r="N903" s="81"/>
      <c r="O903" s="80"/>
      <c r="P903" s="80"/>
      <c r="Q903" s="80"/>
      <c r="R903" s="80"/>
      <c r="S903" s="80"/>
      <c r="T903" s="80"/>
      <c r="U903" s="80"/>
      <c r="V903" s="78"/>
      <c r="W903" s="78"/>
      <c r="X903" s="78"/>
      <c r="Y903" s="72"/>
      <c r="Z903" s="72"/>
      <c r="AA903" s="65"/>
      <c r="AB903" s="65"/>
      <c r="AC903" s="125"/>
      <c r="AD903" s="125"/>
      <c r="AE903" s="126"/>
      <c r="AF903" s="126"/>
      <c r="AG903" s="126"/>
      <c r="AH903" s="125"/>
      <c r="AI903" s="125"/>
      <c r="AJ903" s="125"/>
      <c r="AK903" s="125"/>
      <c r="AL903" s="125"/>
      <c r="AM903" s="125"/>
      <c r="AN903" s="125"/>
      <c r="AO903" s="66"/>
      <c r="AP903" s="125"/>
      <c r="AQ903" s="125"/>
      <c r="AR903" s="125"/>
      <c r="AS903" s="125"/>
      <c r="AT903" s="125"/>
      <c r="AU903" s="125"/>
      <c r="AV903" s="125"/>
      <c r="AW903" s="126"/>
      <c r="AX903" s="126"/>
      <c r="AY903" s="126"/>
      <c r="AZ903" s="127"/>
      <c r="BA903" s="128"/>
      <c r="BB903" s="65"/>
      <c r="BC903" s="65"/>
      <c r="BD903" s="125"/>
      <c r="BE903" s="125"/>
      <c r="BF903" s="126"/>
      <c r="BG903" s="126"/>
      <c r="BH903" s="126"/>
      <c r="BI903" s="125"/>
      <c r="BJ903" s="125"/>
      <c r="BK903" s="125"/>
      <c r="BL903" s="125"/>
      <c r="BM903" s="125"/>
      <c r="BN903" s="125"/>
      <c r="BO903" s="129"/>
      <c r="BP903" s="66"/>
      <c r="BQ903" s="129"/>
      <c r="BR903" s="125"/>
      <c r="BS903" s="125"/>
      <c r="BT903" s="125"/>
      <c r="BU903" s="125"/>
      <c r="BV903" s="125"/>
      <c r="BW903" s="125"/>
      <c r="BX903" s="126"/>
      <c r="BY903" s="126"/>
      <c r="BZ903" s="126"/>
      <c r="CA903" s="127"/>
      <c r="CB903" s="128"/>
    </row>
    <row r="904" spans="1:80" x14ac:dyDescent="0.3">
      <c r="A904" s="65"/>
      <c r="B904" s="125"/>
      <c r="C904" s="125"/>
      <c r="D904" s="126"/>
      <c r="E904" s="126"/>
      <c r="F904" s="126"/>
      <c r="G904" s="125"/>
      <c r="H904" s="125"/>
      <c r="I904" s="125"/>
      <c r="J904" s="125"/>
      <c r="K904" s="125"/>
      <c r="L904" s="125"/>
      <c r="M904" s="125"/>
      <c r="N904" s="66"/>
      <c r="O904" s="125"/>
      <c r="P904" s="125"/>
      <c r="Q904" s="125"/>
      <c r="R904" s="125"/>
      <c r="S904" s="125"/>
      <c r="T904" s="125"/>
      <c r="U904" s="125"/>
      <c r="V904" s="126"/>
      <c r="W904" s="126"/>
      <c r="X904" s="126"/>
      <c r="Y904" s="127"/>
      <c r="Z904" s="128"/>
      <c r="AA904" s="65"/>
      <c r="AB904" s="65"/>
      <c r="AC904" s="125"/>
      <c r="AD904" s="125"/>
      <c r="AE904" s="126"/>
      <c r="AF904" s="126"/>
      <c r="AG904" s="126"/>
      <c r="AH904" s="125"/>
      <c r="AI904" s="125"/>
      <c r="AJ904" s="125"/>
      <c r="AK904" s="125"/>
      <c r="AL904" s="125"/>
      <c r="AM904" s="125"/>
      <c r="AN904" s="125"/>
      <c r="AO904" s="66"/>
      <c r="AP904" s="125"/>
      <c r="AQ904" s="125"/>
      <c r="AR904" s="125"/>
      <c r="AS904" s="125"/>
      <c r="AT904" s="125"/>
      <c r="AU904" s="125"/>
      <c r="AV904" s="125"/>
      <c r="AW904" s="126"/>
      <c r="AX904" s="126"/>
      <c r="AY904" s="126"/>
      <c r="AZ904" s="127"/>
      <c r="BA904" s="128"/>
      <c r="BB904" s="65"/>
      <c r="BC904" s="65"/>
      <c r="BD904" s="125"/>
      <c r="BE904" s="125"/>
      <c r="BF904" s="126"/>
      <c r="BG904" s="126"/>
      <c r="BH904" s="126"/>
      <c r="BI904" s="125"/>
      <c r="BJ904" s="125"/>
      <c r="BK904" s="125"/>
      <c r="BL904" s="125"/>
      <c r="BM904" s="125"/>
      <c r="BN904" s="125"/>
      <c r="BO904" s="129"/>
      <c r="BP904" s="66"/>
      <c r="BQ904" s="129"/>
      <c r="BR904" s="125"/>
      <c r="BS904" s="125"/>
      <c r="BT904" s="125"/>
      <c r="BU904" s="125"/>
      <c r="BV904" s="125"/>
      <c r="BW904" s="125"/>
      <c r="BX904" s="126"/>
      <c r="BY904" s="126"/>
      <c r="BZ904" s="126"/>
      <c r="CA904" s="127"/>
      <c r="CB904" s="128"/>
    </row>
    <row r="905" spans="1:80" x14ac:dyDescent="0.3">
      <c r="A905" s="65"/>
      <c r="B905" s="223"/>
      <c r="C905" s="224"/>
      <c r="D905" s="65"/>
      <c r="E905" s="65"/>
      <c r="F905" s="223"/>
      <c r="G905" s="224"/>
      <c r="H905" s="65"/>
      <c r="I905" s="65"/>
      <c r="J905" s="223"/>
      <c r="K905" s="224"/>
      <c r="L905" s="65"/>
      <c r="M905" s="233"/>
      <c r="N905" s="233"/>
      <c r="O905" s="233"/>
      <c r="P905" s="65"/>
      <c r="Q905" s="223"/>
      <c r="R905" s="224"/>
      <c r="S905" s="65"/>
      <c r="T905" s="65"/>
      <c r="U905" s="223"/>
      <c r="V905" s="224"/>
      <c r="W905" s="65"/>
      <c r="X905" s="65"/>
      <c r="Y905" s="223"/>
      <c r="Z905" s="224"/>
      <c r="AA905" s="65"/>
      <c r="AB905" s="65"/>
      <c r="AC905" s="125"/>
      <c r="AD905" s="125"/>
      <c r="AE905" s="126"/>
      <c r="AF905" s="126"/>
      <c r="AG905" s="126"/>
      <c r="AH905" s="125"/>
      <c r="AI905" s="125"/>
      <c r="AJ905" s="125"/>
      <c r="AK905" s="125"/>
      <c r="AL905" s="125"/>
      <c r="AM905" s="125"/>
      <c r="AN905" s="125"/>
      <c r="AO905" s="82"/>
      <c r="AP905" s="125"/>
      <c r="AQ905" s="125"/>
      <c r="AR905" s="125"/>
      <c r="AS905" s="125"/>
      <c r="AT905" s="125"/>
      <c r="AU905" s="125"/>
      <c r="AV905" s="125"/>
      <c r="AW905" s="126"/>
      <c r="AX905" s="126"/>
      <c r="AY905" s="126"/>
      <c r="AZ905" s="125"/>
      <c r="BA905" s="125"/>
      <c r="BB905" s="65"/>
      <c r="BC905" s="65"/>
      <c r="BD905" s="125"/>
      <c r="BE905" s="125"/>
      <c r="BF905" s="126"/>
      <c r="BG905" s="126"/>
      <c r="BH905" s="126"/>
      <c r="BI905" s="125"/>
      <c r="BJ905" s="125"/>
      <c r="BK905" s="125"/>
      <c r="BL905" s="125"/>
      <c r="BM905" s="125"/>
      <c r="BN905" s="125"/>
      <c r="BO905" s="129"/>
      <c r="BP905" s="82"/>
      <c r="BQ905" s="129"/>
      <c r="BR905" s="125"/>
      <c r="BS905" s="125"/>
      <c r="BT905" s="125"/>
      <c r="BU905" s="125"/>
      <c r="BV905" s="125"/>
      <c r="BW905" s="125"/>
      <c r="BX905" s="126"/>
      <c r="BY905" s="126"/>
      <c r="BZ905" s="126"/>
      <c r="CA905" s="125"/>
      <c r="CB905" s="125"/>
    </row>
    <row r="906" spans="1:80" x14ac:dyDescent="0.3">
      <c r="A906" s="65"/>
      <c r="B906" s="225"/>
      <c r="C906" s="226"/>
      <c r="D906" s="65"/>
      <c r="E906" s="65"/>
      <c r="F906" s="227"/>
      <c r="G906" s="226"/>
      <c r="H906" s="65"/>
      <c r="I906" s="65"/>
      <c r="J906" s="228"/>
      <c r="K906" s="229"/>
      <c r="L906" s="65"/>
      <c r="M906" s="225"/>
      <c r="N906" s="230"/>
      <c r="O906" s="226"/>
      <c r="P906" s="65"/>
      <c r="Q906" s="231"/>
      <c r="R906" s="232"/>
      <c r="S906" s="76"/>
      <c r="T906" s="65"/>
      <c r="U906" s="225"/>
      <c r="V906" s="226"/>
      <c r="W906" s="65"/>
      <c r="X906" s="65"/>
      <c r="Y906" s="225"/>
      <c r="Z906" s="226"/>
      <c r="AA906" s="65"/>
      <c r="AB906" s="65"/>
      <c r="AC906" s="128"/>
      <c r="AD906" s="127"/>
      <c r="AE906" s="126"/>
      <c r="AF906" s="126"/>
      <c r="AG906" s="126"/>
      <c r="AH906" s="125"/>
      <c r="AI906" s="125"/>
      <c r="AJ906" s="125"/>
      <c r="AK906" s="125"/>
      <c r="AL906" s="125"/>
      <c r="AM906" s="125"/>
      <c r="AN906" s="125"/>
      <c r="AO906" s="66"/>
      <c r="AP906" s="125"/>
      <c r="AQ906" s="125"/>
      <c r="AR906" s="125"/>
      <c r="AS906" s="125"/>
      <c r="AT906" s="125"/>
      <c r="AU906" s="125"/>
      <c r="AV906" s="125"/>
      <c r="AW906" s="126"/>
      <c r="AX906" s="126"/>
      <c r="AY906" s="126"/>
      <c r="AZ906" s="125"/>
      <c r="BA906" s="125"/>
      <c r="BB906" s="65"/>
      <c r="BC906" s="65"/>
      <c r="BD906" s="128"/>
      <c r="BE906" s="127"/>
      <c r="BF906" s="126"/>
      <c r="BG906" s="126"/>
      <c r="BH906" s="126"/>
      <c r="BI906" s="125"/>
      <c r="BJ906" s="125"/>
      <c r="BK906" s="125"/>
      <c r="BL906" s="125"/>
      <c r="BM906" s="125"/>
      <c r="BN906" s="125"/>
      <c r="BO906" s="129"/>
      <c r="BP906" s="66"/>
      <c r="BQ906" s="129"/>
      <c r="BR906" s="125"/>
      <c r="BS906" s="125"/>
      <c r="BT906" s="125"/>
      <c r="BU906" s="125"/>
      <c r="BV906" s="125"/>
      <c r="BW906" s="125"/>
      <c r="BX906" s="126"/>
      <c r="BY906" s="126"/>
      <c r="BZ906" s="126"/>
      <c r="CA906" s="125"/>
      <c r="CB906" s="125"/>
    </row>
    <row r="907" spans="1:80" x14ac:dyDescent="0.3">
      <c r="A907" s="65"/>
      <c r="B907" s="65"/>
      <c r="C907" s="65"/>
      <c r="D907" s="65"/>
      <c r="E907" s="65"/>
      <c r="F907" s="65"/>
      <c r="G907" s="65"/>
      <c r="H907" s="65"/>
      <c r="I907" s="65"/>
      <c r="J907" s="65"/>
      <c r="K907" s="65"/>
      <c r="L907" s="65"/>
      <c r="M907" s="99"/>
      <c r="N907" s="66"/>
      <c r="O907" s="99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5"/>
      <c r="AC907" s="128"/>
      <c r="AD907" s="127"/>
      <c r="AE907" s="126"/>
      <c r="AF907" s="126"/>
      <c r="AG907" s="126"/>
      <c r="AH907" s="125"/>
      <c r="AI907" s="125"/>
      <c r="AJ907" s="125"/>
      <c r="AK907" s="125"/>
      <c r="AL907" s="125"/>
      <c r="AM907" s="125"/>
      <c r="AN907" s="125"/>
      <c r="AO907" s="66"/>
      <c r="AP907" s="125"/>
      <c r="AQ907" s="125"/>
      <c r="AR907" s="125"/>
      <c r="AS907" s="125"/>
      <c r="AT907" s="125"/>
      <c r="AU907" s="125"/>
      <c r="AV907" s="125"/>
      <c r="AW907" s="126"/>
      <c r="AX907" s="126"/>
      <c r="AY907" s="126"/>
      <c r="AZ907" s="125"/>
      <c r="BA907" s="125"/>
      <c r="BB907" s="65"/>
      <c r="BC907" s="65"/>
      <c r="BD907" s="128"/>
      <c r="BE907" s="127"/>
      <c r="BF907" s="126"/>
      <c r="BG907" s="126"/>
      <c r="BH907" s="126"/>
      <c r="BI907" s="125"/>
      <c r="BJ907" s="125"/>
      <c r="BK907" s="125"/>
      <c r="BL907" s="125"/>
      <c r="BM907" s="125"/>
      <c r="BN907" s="125"/>
      <c r="BO907" s="129"/>
      <c r="BP907" s="66"/>
      <c r="BQ907" s="129"/>
      <c r="BR907" s="125"/>
      <c r="BS907" s="125"/>
      <c r="BT907" s="125"/>
      <c r="BU907" s="125"/>
      <c r="BV907" s="125"/>
      <c r="BW907" s="125"/>
      <c r="BX907" s="126"/>
      <c r="BY907" s="126"/>
      <c r="BZ907" s="126"/>
      <c r="CA907" s="125"/>
      <c r="CB907" s="125"/>
    </row>
    <row r="908" spans="1:80" x14ac:dyDescent="0.3">
      <c r="A908" s="65"/>
      <c r="B908" s="65"/>
      <c r="C908" s="65"/>
      <c r="D908" s="65"/>
      <c r="E908" s="65"/>
      <c r="F908" s="65"/>
      <c r="G908" s="65"/>
      <c r="H908" s="65"/>
      <c r="I908" s="65"/>
      <c r="J908" s="65"/>
      <c r="K908" s="65"/>
      <c r="L908" s="65"/>
      <c r="M908" s="99"/>
      <c r="N908" s="66"/>
      <c r="O908" s="99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5"/>
      <c r="AC908" s="128"/>
      <c r="AD908" s="127"/>
      <c r="AE908" s="126"/>
      <c r="AF908" s="126"/>
      <c r="AG908" s="126"/>
      <c r="AH908" s="125"/>
      <c r="AI908" s="125"/>
      <c r="AJ908" s="125"/>
      <c r="AK908" s="125"/>
      <c r="AL908" s="125"/>
      <c r="AM908" s="125"/>
      <c r="AN908" s="125"/>
      <c r="AO908" s="66"/>
      <c r="AP908" s="125"/>
      <c r="AQ908" s="125"/>
      <c r="AR908" s="125"/>
      <c r="AS908" s="125"/>
      <c r="AT908" s="125"/>
      <c r="AU908" s="125"/>
      <c r="AV908" s="125"/>
      <c r="AW908" s="126"/>
      <c r="AX908" s="126"/>
      <c r="AY908" s="126"/>
      <c r="AZ908" s="125"/>
      <c r="BA908" s="125"/>
      <c r="BB908" s="65"/>
      <c r="BC908" s="65"/>
      <c r="BD908" s="128"/>
      <c r="BE908" s="127"/>
      <c r="BF908" s="126"/>
      <c r="BG908" s="126"/>
      <c r="BH908" s="126"/>
      <c r="BI908" s="125"/>
      <c r="BJ908" s="125"/>
      <c r="BK908" s="125"/>
      <c r="BL908" s="125"/>
      <c r="BM908" s="125"/>
      <c r="BN908" s="125"/>
      <c r="BO908" s="129"/>
      <c r="BP908" s="66"/>
      <c r="BQ908" s="129"/>
      <c r="BR908" s="125"/>
      <c r="BS908" s="125"/>
      <c r="BT908" s="125"/>
      <c r="BU908" s="125"/>
      <c r="BV908" s="125"/>
      <c r="BW908" s="125"/>
      <c r="BX908" s="126"/>
      <c r="BY908" s="126"/>
      <c r="BZ908" s="126"/>
      <c r="CA908" s="125"/>
      <c r="CB908" s="125"/>
    </row>
    <row r="909" spans="1:80" x14ac:dyDescent="0.3">
      <c r="A909" s="65"/>
      <c r="B909" s="68"/>
      <c r="C909" s="68"/>
      <c r="D909" s="68"/>
      <c r="E909" s="68"/>
      <c r="F909" s="68"/>
      <c r="G909" s="68"/>
      <c r="H909" s="68"/>
      <c r="I909" s="68"/>
      <c r="J909" s="68"/>
      <c r="K909" s="68"/>
      <c r="L909" s="68"/>
      <c r="M909" s="87"/>
      <c r="N909" s="68"/>
      <c r="O909" s="87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8"/>
      <c r="AA909" s="65"/>
      <c r="AB909" s="65"/>
      <c r="AC909" s="128"/>
      <c r="AD909" s="127"/>
      <c r="AE909" s="126"/>
      <c r="AF909" s="126"/>
      <c r="AG909" s="126"/>
      <c r="AH909" s="125"/>
      <c r="AI909" s="125"/>
      <c r="AJ909" s="125"/>
      <c r="AK909" s="125"/>
      <c r="AL909" s="125"/>
      <c r="AM909" s="125"/>
      <c r="AN909" s="125"/>
      <c r="AO909" s="66"/>
      <c r="AP909" s="125"/>
      <c r="AQ909" s="125"/>
      <c r="AR909" s="125"/>
      <c r="AS909" s="125"/>
      <c r="AT909" s="125"/>
      <c r="AU909" s="125"/>
      <c r="AV909" s="125"/>
      <c r="AW909" s="126"/>
      <c r="AX909" s="126"/>
      <c r="AY909" s="126"/>
      <c r="AZ909" s="125"/>
      <c r="BA909" s="125"/>
      <c r="BB909" s="65"/>
      <c r="BC909" s="65"/>
      <c r="BD909" s="128"/>
      <c r="BE909" s="127"/>
      <c r="BF909" s="126"/>
      <c r="BG909" s="126"/>
      <c r="BH909" s="126"/>
      <c r="BI909" s="125"/>
      <c r="BJ909" s="125"/>
      <c r="BK909" s="125"/>
      <c r="BL909" s="125"/>
      <c r="BM909" s="125"/>
      <c r="BN909" s="125"/>
      <c r="BO909" s="129"/>
      <c r="BP909" s="66"/>
      <c r="BQ909" s="129"/>
      <c r="BR909" s="125"/>
      <c r="BS909" s="125"/>
      <c r="BT909" s="125"/>
      <c r="BU909" s="125"/>
      <c r="BV909" s="125"/>
      <c r="BW909" s="125"/>
      <c r="BX909" s="126"/>
      <c r="BY909" s="126"/>
      <c r="BZ909" s="126"/>
      <c r="CA909" s="125"/>
      <c r="CB909" s="125"/>
    </row>
    <row r="910" spans="1:80" x14ac:dyDescent="0.3">
      <c r="A910" s="65"/>
      <c r="B910" s="70"/>
      <c r="C910" s="70"/>
      <c r="D910" s="71"/>
      <c r="E910" s="71"/>
      <c r="F910" s="71"/>
      <c r="G910" s="70"/>
      <c r="H910" s="70"/>
      <c r="I910" s="70"/>
      <c r="J910" s="70"/>
      <c r="K910" s="70"/>
      <c r="L910" s="70"/>
      <c r="M910" s="70"/>
      <c r="N910" s="194"/>
      <c r="O910" s="80"/>
      <c r="P910" s="75"/>
      <c r="Q910" s="75"/>
      <c r="R910" s="75"/>
      <c r="S910" s="75"/>
      <c r="T910" s="75"/>
      <c r="U910" s="75"/>
      <c r="V910" s="74"/>
      <c r="W910" s="74"/>
      <c r="X910" s="74"/>
      <c r="Y910" s="73"/>
      <c r="Z910" s="72"/>
      <c r="AA910" s="65"/>
      <c r="AB910" s="65"/>
      <c r="AC910" s="128"/>
      <c r="AD910" s="127"/>
      <c r="AE910" s="126"/>
      <c r="AF910" s="126"/>
      <c r="AG910" s="126"/>
      <c r="AH910" s="125"/>
      <c r="AI910" s="125"/>
      <c r="AJ910" s="125"/>
      <c r="AK910" s="125"/>
      <c r="AL910" s="125"/>
      <c r="AM910" s="125"/>
      <c r="AN910" s="125"/>
      <c r="AO910" s="66"/>
      <c r="AP910" s="125"/>
      <c r="AQ910" s="125"/>
      <c r="AR910" s="125"/>
      <c r="AS910" s="125"/>
      <c r="AT910" s="125"/>
      <c r="AU910" s="125"/>
      <c r="AV910" s="125"/>
      <c r="AW910" s="126"/>
      <c r="AX910" s="126"/>
      <c r="AY910" s="126"/>
      <c r="AZ910" s="125"/>
      <c r="BA910" s="125"/>
      <c r="BB910" s="65"/>
      <c r="BC910" s="65"/>
      <c r="BD910" s="128"/>
      <c r="BE910" s="127"/>
      <c r="BF910" s="126"/>
      <c r="BG910" s="126"/>
      <c r="BH910" s="126"/>
      <c r="BI910" s="125"/>
      <c r="BJ910" s="125"/>
      <c r="BK910" s="125"/>
      <c r="BL910" s="125"/>
      <c r="BM910" s="125"/>
      <c r="BN910" s="125"/>
      <c r="BO910" s="129"/>
      <c r="BP910" s="66"/>
      <c r="BQ910" s="129"/>
      <c r="BR910" s="125"/>
      <c r="BS910" s="125"/>
      <c r="BT910" s="125"/>
      <c r="BU910" s="125"/>
      <c r="BV910" s="125"/>
      <c r="BW910" s="125"/>
      <c r="BX910" s="126"/>
      <c r="BY910" s="126"/>
      <c r="BZ910" s="126"/>
      <c r="CA910" s="125"/>
      <c r="CB910" s="125"/>
    </row>
    <row r="911" spans="1:80" x14ac:dyDescent="0.3">
      <c r="A911" s="65"/>
      <c r="B911" s="70"/>
      <c r="C911" s="70"/>
      <c r="D911" s="71"/>
      <c r="E911" s="71"/>
      <c r="F911" s="71"/>
      <c r="G911" s="70"/>
      <c r="H911" s="70"/>
      <c r="I911" s="70"/>
      <c r="J911" s="70"/>
      <c r="K911" s="70"/>
      <c r="L911" s="70"/>
      <c r="M911" s="70"/>
      <c r="N911" s="194"/>
      <c r="O911" s="80"/>
      <c r="P911" s="75"/>
      <c r="Q911" s="75"/>
      <c r="R911" s="75"/>
      <c r="S911" s="75"/>
      <c r="T911" s="75"/>
      <c r="U911" s="75"/>
      <c r="V911" s="74"/>
      <c r="W911" s="74"/>
      <c r="X911" s="74"/>
      <c r="Y911" s="73"/>
      <c r="Z911" s="72"/>
      <c r="AA911" s="65"/>
      <c r="AB911" s="65"/>
      <c r="AC911" s="128"/>
      <c r="AD911" s="127"/>
      <c r="AE911" s="126"/>
      <c r="AF911" s="126"/>
      <c r="AG911" s="126"/>
      <c r="AH911" s="125"/>
      <c r="AI911" s="125"/>
      <c r="AJ911" s="125"/>
      <c r="AK911" s="125"/>
      <c r="AL911" s="125"/>
      <c r="AM911" s="125"/>
      <c r="AN911" s="125"/>
      <c r="AO911" s="66"/>
      <c r="AP911" s="125"/>
      <c r="AQ911" s="125"/>
      <c r="AR911" s="125"/>
      <c r="AS911" s="125"/>
      <c r="AT911" s="125"/>
      <c r="AU911" s="125"/>
      <c r="AV911" s="125"/>
      <c r="AW911" s="126"/>
      <c r="AX911" s="126"/>
      <c r="AY911" s="126"/>
      <c r="AZ911" s="125"/>
      <c r="BA911" s="125"/>
      <c r="BB911" s="65"/>
      <c r="BC911" s="65"/>
      <c r="BD911" s="128"/>
      <c r="BE911" s="127"/>
      <c r="BF911" s="126"/>
      <c r="BG911" s="126"/>
      <c r="BH911" s="126"/>
      <c r="BI911" s="125"/>
      <c r="BJ911" s="125"/>
      <c r="BK911" s="125"/>
      <c r="BL911" s="125"/>
      <c r="BM911" s="125"/>
      <c r="BN911" s="125"/>
      <c r="BO911" s="129"/>
      <c r="BP911" s="66"/>
      <c r="BQ911" s="129"/>
      <c r="BR911" s="125"/>
      <c r="BS911" s="125"/>
      <c r="BT911" s="125"/>
      <c r="BU911" s="125"/>
      <c r="BV911" s="125"/>
      <c r="BW911" s="125"/>
      <c r="BX911" s="126"/>
      <c r="BY911" s="126"/>
      <c r="BZ911" s="126"/>
      <c r="CA911" s="125"/>
      <c r="CB911" s="125"/>
    </row>
    <row r="912" spans="1:80" x14ac:dyDescent="0.3">
      <c r="A912" s="65"/>
      <c r="B912" s="70"/>
      <c r="C912" s="70"/>
      <c r="D912" s="71"/>
      <c r="E912" s="71"/>
      <c r="F912" s="71"/>
      <c r="G912" s="70"/>
      <c r="H912" s="70"/>
      <c r="I912" s="70"/>
      <c r="J912" s="70"/>
      <c r="K912" s="70"/>
      <c r="L912" s="70"/>
      <c r="M912" s="70"/>
      <c r="N912" s="194"/>
      <c r="O912" s="80"/>
      <c r="P912" s="75"/>
      <c r="Q912" s="75"/>
      <c r="R912" s="75"/>
      <c r="S912" s="75"/>
      <c r="T912" s="75"/>
      <c r="U912" s="75"/>
      <c r="V912" s="74"/>
      <c r="W912" s="74"/>
      <c r="X912" s="74"/>
      <c r="Y912" s="73"/>
      <c r="Z912" s="72"/>
      <c r="AA912" s="65"/>
      <c r="AB912" s="65"/>
      <c r="AC912" s="128"/>
      <c r="AD912" s="127"/>
      <c r="AE912" s="126"/>
      <c r="AF912" s="126"/>
      <c r="AG912" s="126"/>
      <c r="AH912" s="125"/>
      <c r="AI912" s="125"/>
      <c r="AJ912" s="125"/>
      <c r="AK912" s="125"/>
      <c r="AL912" s="125"/>
      <c r="AM912" s="125"/>
      <c r="AN912" s="125"/>
      <c r="AO912" s="66"/>
      <c r="AP912" s="125"/>
      <c r="AQ912" s="125"/>
      <c r="AR912" s="125"/>
      <c r="AS912" s="125"/>
      <c r="AT912" s="125"/>
      <c r="AU912" s="125"/>
      <c r="AV912" s="125"/>
      <c r="AW912" s="126"/>
      <c r="AX912" s="126"/>
      <c r="AY912" s="126"/>
      <c r="AZ912" s="125"/>
      <c r="BA912" s="125"/>
      <c r="BB912" s="65"/>
      <c r="BC912" s="65"/>
      <c r="BD912" s="128"/>
      <c r="BE912" s="127"/>
      <c r="BF912" s="126"/>
      <c r="BG912" s="126"/>
      <c r="BH912" s="126"/>
      <c r="BI912" s="125"/>
      <c r="BJ912" s="125"/>
      <c r="BK912" s="125"/>
      <c r="BL912" s="125"/>
      <c r="BM912" s="125"/>
      <c r="BN912" s="125"/>
      <c r="BO912" s="129"/>
      <c r="BP912" s="66"/>
      <c r="BQ912" s="129"/>
      <c r="BR912" s="125"/>
      <c r="BS912" s="125"/>
      <c r="BT912" s="125"/>
      <c r="BU912" s="125"/>
      <c r="BV912" s="125"/>
      <c r="BW912" s="125"/>
      <c r="BX912" s="126"/>
      <c r="BY912" s="126"/>
      <c r="BZ912" s="126"/>
      <c r="CA912" s="125"/>
      <c r="CB912" s="125"/>
    </row>
    <row r="913" spans="1:80" x14ac:dyDescent="0.3">
      <c r="A913" s="65"/>
      <c r="B913" s="70"/>
      <c r="C913" s="70"/>
      <c r="D913" s="71"/>
      <c r="E913" s="71"/>
      <c r="F913" s="71"/>
      <c r="G913" s="70"/>
      <c r="H913" s="70"/>
      <c r="I913" s="70"/>
      <c r="J913" s="70"/>
      <c r="K913" s="70"/>
      <c r="L913" s="70"/>
      <c r="M913" s="70"/>
      <c r="N913" s="194"/>
      <c r="O913" s="80"/>
      <c r="P913" s="75"/>
      <c r="Q913" s="75"/>
      <c r="R913" s="75"/>
      <c r="S913" s="75"/>
      <c r="T913" s="75"/>
      <c r="U913" s="75"/>
      <c r="V913" s="74"/>
      <c r="W913" s="74"/>
      <c r="X913" s="74"/>
      <c r="Y913" s="73"/>
      <c r="Z913" s="72"/>
      <c r="AA913" s="65"/>
      <c r="AB913" s="65"/>
      <c r="AC913" s="128"/>
      <c r="AD913" s="127"/>
      <c r="AE913" s="126"/>
      <c r="AF913" s="126"/>
      <c r="AG913" s="126"/>
      <c r="AH913" s="125"/>
      <c r="AI913" s="125"/>
      <c r="AJ913" s="125"/>
      <c r="AK913" s="125"/>
      <c r="AL913" s="125"/>
      <c r="AM913" s="125"/>
      <c r="AN913" s="125"/>
      <c r="AO913" s="66"/>
      <c r="AP913" s="125"/>
      <c r="AQ913" s="125"/>
      <c r="AR913" s="125"/>
      <c r="AS913" s="125"/>
      <c r="AT913" s="125"/>
      <c r="AU913" s="125"/>
      <c r="AV913" s="125"/>
      <c r="AW913" s="126"/>
      <c r="AX913" s="126"/>
      <c r="AY913" s="126"/>
      <c r="AZ913" s="125"/>
      <c r="BA913" s="125"/>
      <c r="BB913" s="65"/>
      <c r="BC913" s="65"/>
      <c r="BD913" s="128"/>
      <c r="BE913" s="127"/>
      <c r="BF913" s="126"/>
      <c r="BG913" s="126"/>
      <c r="BH913" s="126"/>
      <c r="BI913" s="125"/>
      <c r="BJ913" s="125"/>
      <c r="BK913" s="125"/>
      <c r="BL913" s="125"/>
      <c r="BM913" s="125"/>
      <c r="BN913" s="125"/>
      <c r="BO913" s="129"/>
      <c r="BP913" s="66"/>
      <c r="BQ913" s="129"/>
      <c r="BR913" s="125"/>
      <c r="BS913" s="125"/>
      <c r="BT913" s="125"/>
      <c r="BU913" s="125"/>
      <c r="BV913" s="125"/>
      <c r="BW913" s="125"/>
      <c r="BX913" s="126"/>
      <c r="BY913" s="126"/>
      <c r="BZ913" s="126"/>
      <c r="CA913" s="125"/>
      <c r="CB913" s="125"/>
    </row>
    <row r="914" spans="1:80" x14ac:dyDescent="0.3">
      <c r="A914" s="65"/>
      <c r="B914" s="70"/>
      <c r="C914" s="70"/>
      <c r="D914" s="71"/>
      <c r="E914" s="71"/>
      <c r="F914" s="71"/>
      <c r="G914" s="70"/>
      <c r="H914" s="70"/>
      <c r="I914" s="70"/>
      <c r="J914" s="70"/>
      <c r="K914" s="70"/>
      <c r="L914" s="70"/>
      <c r="M914" s="70"/>
      <c r="N914" s="194"/>
      <c r="O914" s="80"/>
      <c r="P914" s="75"/>
      <c r="Q914" s="75"/>
      <c r="R914" s="75"/>
      <c r="S914" s="75"/>
      <c r="T914" s="75"/>
      <c r="U914" s="75"/>
      <c r="V914" s="74"/>
      <c r="W914" s="74"/>
      <c r="X914" s="74"/>
      <c r="Y914" s="73"/>
      <c r="Z914" s="72"/>
      <c r="AA914" s="65"/>
      <c r="AB914" s="65"/>
      <c r="AC914" s="128"/>
      <c r="AD914" s="127"/>
      <c r="AE914" s="126"/>
      <c r="AF914" s="126"/>
      <c r="AG914" s="126"/>
      <c r="AH914" s="125"/>
      <c r="AI914" s="125"/>
      <c r="AJ914" s="125"/>
      <c r="AK914" s="125"/>
      <c r="AL914" s="125"/>
      <c r="AM914" s="125"/>
      <c r="AN914" s="125"/>
      <c r="AO914" s="66"/>
      <c r="AP914" s="125"/>
      <c r="AQ914" s="125"/>
      <c r="AR914" s="125"/>
      <c r="AS914" s="125"/>
      <c r="AT914" s="125"/>
      <c r="AU914" s="125"/>
      <c r="AV914" s="125"/>
      <c r="AW914" s="126"/>
      <c r="AX914" s="126"/>
      <c r="AY914" s="126"/>
      <c r="AZ914" s="125"/>
      <c r="BA914" s="125"/>
      <c r="BB914" s="65"/>
      <c r="BC914" s="65"/>
      <c r="BD914" s="128"/>
      <c r="BE914" s="127"/>
      <c r="BF914" s="126"/>
      <c r="BG914" s="126"/>
      <c r="BH914" s="126"/>
      <c r="BI914" s="125"/>
      <c r="BJ914" s="125"/>
      <c r="BK914" s="125"/>
      <c r="BL914" s="125"/>
      <c r="BM914" s="125"/>
      <c r="BN914" s="125"/>
      <c r="BO914" s="129"/>
      <c r="BP914" s="66"/>
      <c r="BQ914" s="129"/>
      <c r="BR914" s="125"/>
      <c r="BS914" s="125"/>
      <c r="BT914" s="125"/>
      <c r="BU914" s="125"/>
      <c r="BV914" s="125"/>
      <c r="BW914" s="125"/>
      <c r="BX914" s="126"/>
      <c r="BY914" s="126"/>
      <c r="BZ914" s="126"/>
      <c r="CA914" s="125"/>
      <c r="CB914" s="125"/>
    </row>
    <row r="915" spans="1:80" x14ac:dyDescent="0.3">
      <c r="A915" s="65"/>
      <c r="B915" s="70"/>
      <c r="C915" s="70"/>
      <c r="D915" s="71"/>
      <c r="E915" s="71"/>
      <c r="F915" s="71"/>
      <c r="G915" s="70"/>
      <c r="H915" s="70"/>
      <c r="I915" s="70"/>
      <c r="J915" s="70"/>
      <c r="K915" s="70"/>
      <c r="L915" s="70"/>
      <c r="M915" s="70"/>
      <c r="N915" s="194"/>
      <c r="O915" s="80"/>
      <c r="P915" s="75"/>
      <c r="Q915" s="75"/>
      <c r="R915" s="75"/>
      <c r="S915" s="75"/>
      <c r="T915" s="75"/>
      <c r="U915" s="75"/>
      <c r="V915" s="74"/>
      <c r="W915" s="74"/>
      <c r="X915" s="74"/>
      <c r="Y915" s="73"/>
      <c r="Z915" s="72"/>
      <c r="AA915" s="65"/>
      <c r="AB915" s="65"/>
      <c r="AC915" s="128"/>
      <c r="AD915" s="127"/>
      <c r="AE915" s="126"/>
      <c r="AF915" s="126"/>
      <c r="AG915" s="126"/>
      <c r="AH915" s="125"/>
      <c r="AI915" s="125"/>
      <c r="AJ915" s="125"/>
      <c r="AK915" s="125"/>
      <c r="AL915" s="125"/>
      <c r="AM915" s="125"/>
      <c r="AN915" s="125"/>
      <c r="AO915" s="66"/>
      <c r="AP915" s="125"/>
      <c r="AQ915" s="125"/>
      <c r="AR915" s="125"/>
      <c r="AS915" s="125"/>
      <c r="AT915" s="125"/>
      <c r="AU915" s="125"/>
      <c r="AV915" s="125"/>
      <c r="AW915" s="126"/>
      <c r="AX915" s="126"/>
      <c r="AY915" s="126"/>
      <c r="AZ915" s="125"/>
      <c r="BA915" s="125"/>
      <c r="BB915" s="65"/>
      <c r="BC915" s="65"/>
      <c r="BD915" s="128"/>
      <c r="BE915" s="127"/>
      <c r="BF915" s="126"/>
      <c r="BG915" s="126"/>
      <c r="BH915" s="126"/>
      <c r="BI915" s="125"/>
      <c r="BJ915" s="125"/>
      <c r="BK915" s="125"/>
      <c r="BL915" s="125"/>
      <c r="BM915" s="125"/>
      <c r="BN915" s="125"/>
      <c r="BO915" s="129"/>
      <c r="BP915" s="66"/>
      <c r="BQ915" s="129"/>
      <c r="BR915" s="125"/>
      <c r="BS915" s="125"/>
      <c r="BT915" s="125"/>
      <c r="BU915" s="125"/>
      <c r="BV915" s="125"/>
      <c r="BW915" s="125"/>
      <c r="BX915" s="126"/>
      <c r="BY915" s="126"/>
      <c r="BZ915" s="126"/>
      <c r="CA915" s="125"/>
      <c r="CB915" s="125"/>
    </row>
    <row r="916" spans="1:80" x14ac:dyDescent="0.3">
      <c r="A916" s="65"/>
      <c r="B916" s="70"/>
      <c r="C916" s="70"/>
      <c r="D916" s="71"/>
      <c r="E916" s="71"/>
      <c r="F916" s="71"/>
      <c r="G916" s="70"/>
      <c r="H916" s="70"/>
      <c r="I916" s="70"/>
      <c r="J916" s="70"/>
      <c r="K916" s="70"/>
      <c r="L916" s="70"/>
      <c r="M916" s="70"/>
      <c r="N916" s="194"/>
      <c r="O916" s="80"/>
      <c r="P916" s="75"/>
      <c r="Q916" s="75"/>
      <c r="R916" s="75"/>
      <c r="S916" s="75"/>
      <c r="T916" s="75"/>
      <c r="U916" s="75"/>
      <c r="V916" s="74"/>
      <c r="W916" s="74"/>
      <c r="X916" s="74"/>
      <c r="Y916" s="73"/>
      <c r="Z916" s="72"/>
      <c r="AA916" s="65"/>
      <c r="AB916" s="65"/>
      <c r="AC916" s="128"/>
      <c r="AD916" s="127"/>
      <c r="AE916" s="126"/>
      <c r="AF916" s="126"/>
      <c r="AG916" s="126"/>
      <c r="AH916" s="125"/>
      <c r="AI916" s="125"/>
      <c r="AJ916" s="125"/>
      <c r="AK916" s="125"/>
      <c r="AL916" s="125"/>
      <c r="AM916" s="125"/>
      <c r="AN916" s="125"/>
      <c r="AO916" s="66"/>
      <c r="AP916" s="125"/>
      <c r="AQ916" s="125"/>
      <c r="AR916" s="125"/>
      <c r="AS916" s="125"/>
      <c r="AT916" s="125"/>
      <c r="AU916" s="125"/>
      <c r="AV916" s="125"/>
      <c r="AW916" s="126"/>
      <c r="AX916" s="126"/>
      <c r="AY916" s="126"/>
      <c r="AZ916" s="125"/>
      <c r="BA916" s="125"/>
      <c r="BB916" s="65"/>
      <c r="BC916" s="65"/>
      <c r="BD916" s="128"/>
      <c r="BE916" s="127"/>
      <c r="BF916" s="126"/>
      <c r="BG916" s="126"/>
      <c r="BH916" s="126"/>
      <c r="BI916" s="125"/>
      <c r="BJ916" s="125"/>
      <c r="BK916" s="125"/>
      <c r="BL916" s="125"/>
      <c r="BM916" s="125"/>
      <c r="BN916" s="125"/>
      <c r="BO916" s="129"/>
      <c r="BP916" s="66"/>
      <c r="BQ916" s="129"/>
      <c r="BR916" s="125"/>
      <c r="BS916" s="125"/>
      <c r="BT916" s="125"/>
      <c r="BU916" s="125"/>
      <c r="BV916" s="125"/>
      <c r="BW916" s="125"/>
      <c r="BX916" s="126"/>
      <c r="BY916" s="126"/>
      <c r="BZ916" s="126"/>
      <c r="CA916" s="125"/>
      <c r="CB916" s="125"/>
    </row>
    <row r="917" spans="1:80" x14ac:dyDescent="0.3">
      <c r="A917" s="65"/>
      <c r="B917" s="70"/>
      <c r="C917" s="70"/>
      <c r="D917" s="71"/>
      <c r="E917" s="71"/>
      <c r="F917" s="71"/>
      <c r="G917" s="70"/>
      <c r="H917" s="70"/>
      <c r="I917" s="70"/>
      <c r="J917" s="70"/>
      <c r="K917" s="70"/>
      <c r="L917" s="70"/>
      <c r="M917" s="70"/>
      <c r="N917" s="194"/>
      <c r="O917" s="80"/>
      <c r="P917" s="75"/>
      <c r="Q917" s="75"/>
      <c r="R917" s="75"/>
      <c r="S917" s="75"/>
      <c r="T917" s="75"/>
      <c r="U917" s="75"/>
      <c r="V917" s="74"/>
      <c r="W917" s="74"/>
      <c r="X917" s="74"/>
      <c r="Y917" s="73"/>
      <c r="Z917" s="72"/>
      <c r="AA917" s="65"/>
      <c r="AB917" s="65"/>
      <c r="AC917" s="128"/>
      <c r="AD917" s="127"/>
      <c r="AE917" s="126"/>
      <c r="AF917" s="126"/>
      <c r="AG917" s="126"/>
      <c r="AH917" s="125"/>
      <c r="AI917" s="125"/>
      <c r="AJ917" s="125"/>
      <c r="AK917" s="125"/>
      <c r="AL917" s="125"/>
      <c r="AM917" s="125"/>
      <c r="AN917" s="125"/>
      <c r="AO917" s="66"/>
      <c r="AP917" s="125"/>
      <c r="AQ917" s="125"/>
      <c r="AR917" s="125"/>
      <c r="AS917" s="125"/>
      <c r="AT917" s="125"/>
      <c r="AU917" s="125"/>
      <c r="AV917" s="125"/>
      <c r="AW917" s="126"/>
      <c r="AX917" s="126"/>
      <c r="AY917" s="126"/>
      <c r="AZ917" s="125"/>
      <c r="BA917" s="125"/>
      <c r="BB917" s="65"/>
      <c r="BC917" s="65"/>
      <c r="BD917" s="128"/>
      <c r="BE917" s="127"/>
      <c r="BF917" s="126"/>
      <c r="BG917" s="126"/>
      <c r="BH917" s="126"/>
      <c r="BI917" s="125"/>
      <c r="BJ917" s="125"/>
      <c r="BK917" s="125"/>
      <c r="BL917" s="125"/>
      <c r="BM917" s="125"/>
      <c r="BN917" s="125"/>
      <c r="BO917" s="129"/>
      <c r="BP917" s="66"/>
      <c r="BQ917" s="129"/>
      <c r="BR917" s="125"/>
      <c r="BS917" s="125"/>
      <c r="BT917" s="125"/>
      <c r="BU917" s="125"/>
      <c r="BV917" s="125"/>
      <c r="BW917" s="125"/>
      <c r="BX917" s="126"/>
      <c r="BY917" s="126"/>
      <c r="BZ917" s="126"/>
      <c r="CA917" s="125"/>
      <c r="CB917" s="125"/>
    </row>
    <row r="918" spans="1:80" x14ac:dyDescent="0.3">
      <c r="A918" s="65"/>
      <c r="B918" s="70"/>
      <c r="C918" s="70"/>
      <c r="D918" s="71"/>
      <c r="E918" s="71"/>
      <c r="F918" s="71"/>
      <c r="G918" s="70"/>
      <c r="H918" s="70"/>
      <c r="I918" s="70"/>
      <c r="J918" s="70"/>
      <c r="K918" s="70"/>
      <c r="L918" s="70"/>
      <c r="M918" s="70"/>
      <c r="N918" s="194"/>
      <c r="O918" s="80"/>
      <c r="P918" s="75"/>
      <c r="Q918" s="75"/>
      <c r="R918" s="75"/>
      <c r="S918" s="75"/>
      <c r="T918" s="75"/>
      <c r="U918" s="75"/>
      <c r="V918" s="74"/>
      <c r="W918" s="74"/>
      <c r="X918" s="74"/>
      <c r="Y918" s="73"/>
      <c r="Z918" s="72"/>
      <c r="AA918" s="65"/>
      <c r="AB918" s="65"/>
      <c r="AC918" s="128"/>
      <c r="AD918" s="127"/>
      <c r="AE918" s="126"/>
      <c r="AF918" s="126"/>
      <c r="AG918" s="126"/>
      <c r="AH918" s="125"/>
      <c r="AI918" s="125"/>
      <c r="AJ918" s="125"/>
      <c r="AK918" s="125"/>
      <c r="AL918" s="125"/>
      <c r="AM918" s="125"/>
      <c r="AN918" s="125"/>
      <c r="AO918" s="66"/>
      <c r="AP918" s="125"/>
      <c r="AQ918" s="125"/>
      <c r="AR918" s="125"/>
      <c r="AS918" s="125"/>
      <c r="AT918" s="125"/>
      <c r="AU918" s="125"/>
      <c r="AV918" s="125"/>
      <c r="AW918" s="126"/>
      <c r="AX918" s="126"/>
      <c r="AY918" s="126"/>
      <c r="AZ918" s="125"/>
      <c r="BA918" s="125"/>
      <c r="BB918" s="65"/>
      <c r="BC918" s="65"/>
      <c r="BD918" s="128"/>
      <c r="BE918" s="127"/>
      <c r="BF918" s="126"/>
      <c r="BG918" s="126"/>
      <c r="BH918" s="126"/>
      <c r="BI918" s="125"/>
      <c r="BJ918" s="125"/>
      <c r="BK918" s="125"/>
      <c r="BL918" s="125"/>
      <c r="BM918" s="125"/>
      <c r="BN918" s="125"/>
      <c r="BO918" s="129"/>
      <c r="BP918" s="66"/>
      <c r="BQ918" s="129"/>
      <c r="BR918" s="125"/>
      <c r="BS918" s="125"/>
      <c r="BT918" s="125"/>
      <c r="BU918" s="125"/>
      <c r="BV918" s="125"/>
      <c r="BW918" s="125"/>
      <c r="BX918" s="126"/>
      <c r="BY918" s="126"/>
      <c r="BZ918" s="126"/>
      <c r="CA918" s="125"/>
      <c r="CB918" s="125"/>
    </row>
    <row r="919" spans="1:80" x14ac:dyDescent="0.3">
      <c r="A919" s="65"/>
      <c r="B919" s="70"/>
      <c r="C919" s="70"/>
      <c r="D919" s="71"/>
      <c r="E919" s="71"/>
      <c r="F919" s="71"/>
      <c r="G919" s="70"/>
      <c r="H919" s="70"/>
      <c r="I919" s="70"/>
      <c r="J919" s="70"/>
      <c r="K919" s="70"/>
      <c r="L919" s="70"/>
      <c r="M919" s="70"/>
      <c r="N919" s="194"/>
      <c r="O919" s="80"/>
      <c r="P919" s="75"/>
      <c r="Q919" s="75"/>
      <c r="R919" s="75"/>
      <c r="S919" s="75"/>
      <c r="T919" s="75"/>
      <c r="U919" s="75"/>
      <c r="V919" s="74"/>
      <c r="W919" s="74"/>
      <c r="X919" s="74"/>
      <c r="Y919" s="73"/>
      <c r="Z919" s="72"/>
      <c r="AA919" s="65"/>
      <c r="AB919" s="65"/>
      <c r="AC919" s="128"/>
      <c r="AD919" s="127"/>
      <c r="AE919" s="126"/>
      <c r="AF919" s="126"/>
      <c r="AG919" s="126"/>
      <c r="AH919" s="125"/>
      <c r="AI919" s="125"/>
      <c r="AJ919" s="125"/>
      <c r="AK919" s="125"/>
      <c r="AL919" s="125"/>
      <c r="AM919" s="125"/>
      <c r="AN919" s="125"/>
      <c r="AO919" s="66"/>
      <c r="AP919" s="125"/>
      <c r="AQ919" s="125"/>
      <c r="AR919" s="125"/>
      <c r="AS919" s="125"/>
      <c r="AT919" s="125"/>
      <c r="AU919" s="125"/>
      <c r="AV919" s="125"/>
      <c r="AW919" s="126"/>
      <c r="AX919" s="126"/>
      <c r="AY919" s="126"/>
      <c r="AZ919" s="125"/>
      <c r="BA919" s="125"/>
      <c r="BB919" s="65"/>
      <c r="BC919" s="65"/>
      <c r="BD919" s="128"/>
      <c r="BE919" s="127"/>
      <c r="BF919" s="126"/>
      <c r="BG919" s="126"/>
      <c r="BH919" s="126"/>
      <c r="BI919" s="125"/>
      <c r="BJ919" s="125"/>
      <c r="BK919" s="125"/>
      <c r="BL919" s="125"/>
      <c r="BM919" s="125"/>
      <c r="BN919" s="125"/>
      <c r="BO919" s="129"/>
      <c r="BP919" s="66"/>
      <c r="BQ919" s="129"/>
      <c r="BR919" s="125"/>
      <c r="BS919" s="125"/>
      <c r="BT919" s="125"/>
      <c r="BU919" s="125"/>
      <c r="BV919" s="125"/>
      <c r="BW919" s="125"/>
      <c r="BX919" s="126"/>
      <c r="BY919" s="126"/>
      <c r="BZ919" s="126"/>
      <c r="CA919" s="125"/>
      <c r="CB919" s="125"/>
    </row>
    <row r="920" spans="1:80" x14ac:dyDescent="0.3">
      <c r="A920" s="65"/>
      <c r="B920" s="70"/>
      <c r="C920" s="70"/>
      <c r="D920" s="71"/>
      <c r="E920" s="71"/>
      <c r="F920" s="71"/>
      <c r="G920" s="70"/>
      <c r="H920" s="70"/>
      <c r="I920" s="70"/>
      <c r="J920" s="70"/>
      <c r="K920" s="70"/>
      <c r="L920" s="70"/>
      <c r="M920" s="70"/>
      <c r="N920" s="194"/>
      <c r="O920" s="80"/>
      <c r="P920" s="75"/>
      <c r="Q920" s="75"/>
      <c r="R920" s="75"/>
      <c r="S920" s="75"/>
      <c r="T920" s="75"/>
      <c r="U920" s="75"/>
      <c r="V920" s="74"/>
      <c r="W920" s="74"/>
      <c r="X920" s="74"/>
      <c r="Y920" s="73"/>
      <c r="Z920" s="72"/>
      <c r="AA920" s="65"/>
      <c r="AB920" s="65"/>
      <c r="AC920" s="128"/>
      <c r="AD920" s="127"/>
      <c r="AE920" s="126"/>
      <c r="AF920" s="126"/>
      <c r="AG920" s="126"/>
      <c r="AH920" s="125"/>
      <c r="AI920" s="125"/>
      <c r="AJ920" s="125"/>
      <c r="AK920" s="125"/>
      <c r="AL920" s="125"/>
      <c r="AM920" s="125"/>
      <c r="AN920" s="125"/>
      <c r="AO920" s="66"/>
      <c r="AP920" s="125"/>
      <c r="AQ920" s="125"/>
      <c r="AR920" s="125"/>
      <c r="AS920" s="125"/>
      <c r="AT920" s="125"/>
      <c r="AU920" s="125"/>
      <c r="AV920" s="125"/>
      <c r="AW920" s="126"/>
      <c r="AX920" s="126"/>
      <c r="AY920" s="126"/>
      <c r="AZ920" s="125"/>
      <c r="BA920" s="125"/>
      <c r="BB920" s="65"/>
      <c r="BC920" s="65"/>
      <c r="BD920" s="128"/>
      <c r="BE920" s="127"/>
      <c r="BF920" s="126"/>
      <c r="BG920" s="126"/>
      <c r="BH920" s="126"/>
      <c r="BI920" s="125"/>
      <c r="BJ920" s="125"/>
      <c r="BK920" s="125"/>
      <c r="BL920" s="125"/>
      <c r="BM920" s="125"/>
      <c r="BN920" s="125"/>
      <c r="BO920" s="129"/>
      <c r="BP920" s="66"/>
      <c r="BQ920" s="129"/>
      <c r="BR920" s="125"/>
      <c r="BS920" s="125"/>
      <c r="BT920" s="125"/>
      <c r="BU920" s="125"/>
      <c r="BV920" s="125"/>
      <c r="BW920" s="125"/>
      <c r="BX920" s="126"/>
      <c r="BY920" s="126"/>
      <c r="BZ920" s="126"/>
      <c r="CA920" s="125"/>
      <c r="CB920" s="125"/>
    </row>
    <row r="921" spans="1:80" x14ac:dyDescent="0.3">
      <c r="A921" s="65"/>
      <c r="B921" s="70"/>
      <c r="C921" s="70"/>
      <c r="D921" s="71"/>
      <c r="E921" s="71"/>
      <c r="F921" s="71"/>
      <c r="G921" s="70"/>
      <c r="H921" s="70"/>
      <c r="I921" s="70"/>
      <c r="J921" s="70"/>
      <c r="K921" s="70"/>
      <c r="L921" s="70"/>
      <c r="M921" s="70"/>
      <c r="N921" s="194"/>
      <c r="O921" s="80"/>
      <c r="P921" s="75"/>
      <c r="Q921" s="75"/>
      <c r="R921" s="75"/>
      <c r="S921" s="75"/>
      <c r="T921" s="75"/>
      <c r="U921" s="75"/>
      <c r="V921" s="74"/>
      <c r="W921" s="74"/>
      <c r="X921" s="74"/>
      <c r="Y921" s="73"/>
      <c r="Z921" s="72"/>
      <c r="AA921" s="65"/>
      <c r="AB921" s="65"/>
      <c r="AC921" s="128"/>
      <c r="AD921" s="127"/>
      <c r="AE921" s="126"/>
      <c r="AF921" s="126"/>
      <c r="AG921" s="126"/>
      <c r="AH921" s="125"/>
      <c r="AI921" s="125"/>
      <c r="AJ921" s="125"/>
      <c r="AK921" s="125"/>
      <c r="AL921" s="125"/>
      <c r="AM921" s="125"/>
      <c r="AN921" s="125"/>
      <c r="AO921" s="66"/>
      <c r="AP921" s="125"/>
      <c r="AQ921" s="125"/>
      <c r="AR921" s="125"/>
      <c r="AS921" s="125"/>
      <c r="AT921" s="125"/>
      <c r="AU921" s="125"/>
      <c r="AV921" s="125"/>
      <c r="AW921" s="126"/>
      <c r="AX921" s="126"/>
      <c r="AY921" s="126"/>
      <c r="AZ921" s="125"/>
      <c r="BA921" s="125"/>
      <c r="BB921" s="65"/>
      <c r="BC921" s="65"/>
      <c r="BD921" s="128"/>
      <c r="BE921" s="127"/>
      <c r="BF921" s="126"/>
      <c r="BG921" s="126"/>
      <c r="BH921" s="126"/>
      <c r="BI921" s="125"/>
      <c r="BJ921" s="125"/>
      <c r="BK921" s="125"/>
      <c r="BL921" s="125"/>
      <c r="BM921" s="125"/>
      <c r="BN921" s="125"/>
      <c r="BO921" s="129"/>
      <c r="BP921" s="66"/>
      <c r="BQ921" s="129"/>
      <c r="BR921" s="125"/>
      <c r="BS921" s="125"/>
      <c r="BT921" s="125"/>
      <c r="BU921" s="125"/>
      <c r="BV921" s="125"/>
      <c r="BW921" s="125"/>
      <c r="BX921" s="126"/>
      <c r="BY921" s="126"/>
      <c r="BZ921" s="126"/>
      <c r="CA921" s="125"/>
      <c r="CB921" s="125"/>
    </row>
    <row r="922" spans="1:80" x14ac:dyDescent="0.3">
      <c r="A922" s="65"/>
      <c r="B922" s="70"/>
      <c r="C922" s="70"/>
      <c r="D922" s="71"/>
      <c r="E922" s="71"/>
      <c r="F922" s="71"/>
      <c r="G922" s="70"/>
      <c r="H922" s="70"/>
      <c r="I922" s="70"/>
      <c r="J922" s="70"/>
      <c r="K922" s="70"/>
      <c r="L922" s="70"/>
      <c r="M922" s="70"/>
      <c r="N922" s="194"/>
      <c r="O922" s="80"/>
      <c r="P922" s="75"/>
      <c r="Q922" s="75"/>
      <c r="R922" s="75"/>
      <c r="S922" s="75"/>
      <c r="T922" s="75"/>
      <c r="U922" s="75"/>
      <c r="V922" s="74"/>
      <c r="W922" s="74"/>
      <c r="X922" s="74"/>
      <c r="Y922" s="73"/>
      <c r="Z922" s="72"/>
      <c r="AA922" s="65"/>
      <c r="AB922" s="65"/>
      <c r="AC922" s="128"/>
      <c r="AD922" s="127"/>
      <c r="AE922" s="126"/>
      <c r="AF922" s="126"/>
      <c r="AG922" s="126"/>
      <c r="AH922" s="125"/>
      <c r="AI922" s="125"/>
      <c r="AJ922" s="125"/>
      <c r="AK922" s="125"/>
      <c r="AL922" s="125"/>
      <c r="AM922" s="125"/>
      <c r="AN922" s="125"/>
      <c r="AO922" s="66"/>
      <c r="AP922" s="125"/>
      <c r="AQ922" s="125"/>
      <c r="AR922" s="125"/>
      <c r="AS922" s="125"/>
      <c r="AT922" s="125"/>
      <c r="AU922" s="125"/>
      <c r="AV922" s="125"/>
      <c r="AW922" s="126"/>
      <c r="AX922" s="126"/>
      <c r="AY922" s="126"/>
      <c r="AZ922" s="125"/>
      <c r="BA922" s="125"/>
      <c r="BB922" s="65"/>
      <c r="BC922" s="65"/>
      <c r="BD922" s="128"/>
      <c r="BE922" s="127"/>
      <c r="BF922" s="126"/>
      <c r="BG922" s="126"/>
      <c r="BH922" s="126"/>
      <c r="BI922" s="125"/>
      <c r="BJ922" s="125"/>
      <c r="BK922" s="125"/>
      <c r="BL922" s="125"/>
      <c r="BM922" s="125"/>
      <c r="BN922" s="125"/>
      <c r="BO922" s="129"/>
      <c r="BP922" s="66"/>
      <c r="BQ922" s="129"/>
      <c r="BR922" s="125"/>
      <c r="BS922" s="125"/>
      <c r="BT922" s="125"/>
      <c r="BU922" s="125"/>
      <c r="BV922" s="125"/>
      <c r="BW922" s="125"/>
      <c r="BX922" s="126"/>
      <c r="BY922" s="126"/>
      <c r="BZ922" s="126"/>
      <c r="CA922" s="125"/>
      <c r="CB922" s="125"/>
    </row>
    <row r="923" spans="1:80" x14ac:dyDescent="0.3">
      <c r="A923" s="65"/>
      <c r="B923" s="70"/>
      <c r="C923" s="70"/>
      <c r="D923" s="71"/>
      <c r="E923" s="71"/>
      <c r="F923" s="71"/>
      <c r="G923" s="70"/>
      <c r="H923" s="70"/>
      <c r="I923" s="70"/>
      <c r="J923" s="70"/>
      <c r="K923" s="70"/>
      <c r="L923" s="70"/>
      <c r="M923" s="70"/>
      <c r="N923" s="194"/>
      <c r="O923" s="80"/>
      <c r="P923" s="75"/>
      <c r="Q923" s="75"/>
      <c r="R923" s="75"/>
      <c r="S923" s="75"/>
      <c r="T923" s="75"/>
      <c r="U923" s="75"/>
      <c r="V923" s="74"/>
      <c r="W923" s="74"/>
      <c r="X923" s="74"/>
      <c r="Y923" s="73"/>
      <c r="Z923" s="72"/>
      <c r="AA923" s="65"/>
      <c r="AB923" s="65"/>
      <c r="AC923" s="128"/>
      <c r="AD923" s="127"/>
      <c r="AE923" s="126"/>
      <c r="AF923" s="126"/>
      <c r="AG923" s="126"/>
      <c r="AH923" s="125"/>
      <c r="AI923" s="125"/>
      <c r="AJ923" s="125"/>
      <c r="AK923" s="125"/>
      <c r="AL923" s="125"/>
      <c r="AM923" s="125"/>
      <c r="AN923" s="125"/>
      <c r="AO923" s="66"/>
      <c r="AP923" s="125"/>
      <c r="AQ923" s="125"/>
      <c r="AR923" s="125"/>
      <c r="AS923" s="125"/>
      <c r="AT923" s="125"/>
      <c r="AU923" s="125"/>
      <c r="AV923" s="125"/>
      <c r="AW923" s="126"/>
      <c r="AX923" s="126"/>
      <c r="AY923" s="126"/>
      <c r="AZ923" s="125"/>
      <c r="BA923" s="125"/>
      <c r="BB923" s="65"/>
      <c r="BC923" s="65"/>
      <c r="BD923" s="128"/>
      <c r="BE923" s="127"/>
      <c r="BF923" s="126"/>
      <c r="BG923" s="126"/>
      <c r="BH923" s="126"/>
      <c r="BI923" s="125"/>
      <c r="BJ923" s="125"/>
      <c r="BK923" s="125"/>
      <c r="BL923" s="125"/>
      <c r="BM923" s="125"/>
      <c r="BN923" s="125"/>
      <c r="BO923" s="129"/>
      <c r="BP923" s="66"/>
      <c r="BQ923" s="129"/>
      <c r="BR923" s="125"/>
      <c r="BS923" s="125"/>
      <c r="BT923" s="125"/>
      <c r="BU923" s="125"/>
      <c r="BV923" s="125"/>
      <c r="BW923" s="125"/>
      <c r="BX923" s="126"/>
      <c r="BY923" s="126"/>
      <c r="BZ923" s="126"/>
      <c r="CA923" s="125"/>
      <c r="CB923" s="125"/>
    </row>
    <row r="924" spans="1:80" x14ac:dyDescent="0.3">
      <c r="A924" s="65"/>
      <c r="B924" s="70"/>
      <c r="C924" s="70"/>
      <c r="D924" s="71"/>
      <c r="E924" s="71"/>
      <c r="F924" s="71"/>
      <c r="G924" s="70"/>
      <c r="H924" s="70"/>
      <c r="I924" s="70"/>
      <c r="J924" s="70"/>
      <c r="K924" s="70"/>
      <c r="L924" s="70"/>
      <c r="M924" s="70"/>
      <c r="N924" s="194"/>
      <c r="O924" s="80"/>
      <c r="P924" s="75"/>
      <c r="Q924" s="75"/>
      <c r="R924" s="75"/>
      <c r="S924" s="75"/>
      <c r="T924" s="75"/>
      <c r="U924" s="75"/>
      <c r="V924" s="74"/>
      <c r="W924" s="74"/>
      <c r="X924" s="74"/>
      <c r="Y924" s="73"/>
      <c r="Z924" s="72"/>
      <c r="AA924" s="65"/>
      <c r="AB924" s="65"/>
      <c r="AC924" s="128"/>
      <c r="AD924" s="127"/>
      <c r="AE924" s="126"/>
      <c r="AF924" s="126"/>
      <c r="AG924" s="126"/>
      <c r="AH924" s="125"/>
      <c r="AI924" s="125"/>
      <c r="AJ924" s="125"/>
      <c r="AK924" s="125"/>
      <c r="AL924" s="125"/>
      <c r="AM924" s="125"/>
      <c r="AN924" s="125"/>
      <c r="AO924" s="66"/>
      <c r="AP924" s="125"/>
      <c r="AQ924" s="125"/>
      <c r="AR924" s="125"/>
      <c r="AS924" s="125"/>
      <c r="AT924" s="125"/>
      <c r="AU924" s="125"/>
      <c r="AV924" s="125"/>
      <c r="AW924" s="126"/>
      <c r="AX924" s="126"/>
      <c r="AY924" s="126"/>
      <c r="AZ924" s="125"/>
      <c r="BA924" s="125"/>
      <c r="BB924" s="65"/>
      <c r="BC924" s="65"/>
      <c r="BD924" s="128"/>
      <c r="BE924" s="127"/>
      <c r="BF924" s="126"/>
      <c r="BG924" s="126"/>
      <c r="BH924" s="126"/>
      <c r="BI924" s="125"/>
      <c r="BJ924" s="125"/>
      <c r="BK924" s="125"/>
      <c r="BL924" s="125"/>
      <c r="BM924" s="125"/>
      <c r="BN924" s="125"/>
      <c r="BO924" s="129"/>
      <c r="BP924" s="66"/>
      <c r="BQ924" s="129"/>
      <c r="BR924" s="125"/>
      <c r="BS924" s="125"/>
      <c r="BT924" s="125"/>
      <c r="BU924" s="125"/>
      <c r="BV924" s="125"/>
      <c r="BW924" s="125"/>
      <c r="BX924" s="126"/>
      <c r="BY924" s="126"/>
      <c r="BZ924" s="126"/>
      <c r="CA924" s="125"/>
      <c r="CB924" s="125"/>
    </row>
    <row r="925" spans="1:80" x14ac:dyDescent="0.3">
      <c r="A925" s="65"/>
      <c r="B925" s="70"/>
      <c r="C925" s="70"/>
      <c r="D925" s="71"/>
      <c r="E925" s="71"/>
      <c r="F925" s="71"/>
      <c r="G925" s="70"/>
      <c r="H925" s="70"/>
      <c r="I925" s="70"/>
      <c r="J925" s="70"/>
      <c r="K925" s="70"/>
      <c r="L925" s="70"/>
      <c r="M925" s="70"/>
      <c r="N925" s="195"/>
      <c r="O925" s="70"/>
      <c r="P925" s="70"/>
      <c r="Q925" s="70"/>
      <c r="R925" s="70"/>
      <c r="S925" s="70"/>
      <c r="T925" s="70"/>
      <c r="U925" s="70"/>
      <c r="V925" s="71"/>
      <c r="W925" s="71"/>
      <c r="X925" s="71"/>
      <c r="Y925" s="70"/>
      <c r="Z925" s="70"/>
      <c r="AA925" s="65"/>
      <c r="AB925" s="65"/>
      <c r="AC925" s="128"/>
      <c r="AD925" s="127"/>
      <c r="AE925" s="126"/>
      <c r="AF925" s="126"/>
      <c r="AG925" s="126"/>
      <c r="AH925" s="125"/>
      <c r="AI925" s="125"/>
      <c r="AJ925" s="125"/>
      <c r="AK925" s="125"/>
      <c r="AL925" s="125"/>
      <c r="AM925" s="125"/>
      <c r="AN925" s="125"/>
      <c r="AO925" s="66"/>
      <c r="AP925" s="125"/>
      <c r="AQ925" s="125"/>
      <c r="AR925" s="125"/>
      <c r="AS925" s="125"/>
      <c r="AT925" s="125"/>
      <c r="AU925" s="125"/>
      <c r="AV925" s="125"/>
      <c r="AW925" s="126"/>
      <c r="AX925" s="126"/>
      <c r="AY925" s="126"/>
      <c r="AZ925" s="125"/>
      <c r="BA925" s="125"/>
      <c r="BB925" s="65"/>
      <c r="BC925" s="65"/>
      <c r="BD925" s="128"/>
      <c r="BE925" s="127"/>
      <c r="BF925" s="126"/>
      <c r="BG925" s="126"/>
      <c r="BH925" s="126"/>
      <c r="BI925" s="125"/>
      <c r="BJ925" s="125"/>
      <c r="BK925" s="125"/>
      <c r="BL925" s="125"/>
      <c r="BM925" s="125"/>
      <c r="BN925" s="125"/>
      <c r="BO925" s="129"/>
      <c r="BP925" s="66"/>
      <c r="BQ925" s="129"/>
      <c r="BR925" s="125"/>
      <c r="BS925" s="125"/>
      <c r="BT925" s="125"/>
      <c r="BU925" s="125"/>
      <c r="BV925" s="125"/>
      <c r="BW925" s="125"/>
      <c r="BX925" s="126"/>
      <c r="BY925" s="126"/>
      <c r="BZ925" s="126"/>
      <c r="CA925" s="125"/>
      <c r="CB925" s="125"/>
    </row>
    <row r="926" spans="1:80" x14ac:dyDescent="0.3">
      <c r="A926" s="65"/>
      <c r="B926" s="72"/>
      <c r="C926" s="73"/>
      <c r="D926" s="74"/>
      <c r="E926" s="74"/>
      <c r="F926" s="74"/>
      <c r="G926" s="75"/>
      <c r="H926" s="75"/>
      <c r="I926" s="75"/>
      <c r="J926" s="75"/>
      <c r="K926" s="75"/>
      <c r="L926" s="75"/>
      <c r="M926" s="80"/>
      <c r="N926" s="194"/>
      <c r="O926" s="70"/>
      <c r="P926" s="70"/>
      <c r="Q926" s="70"/>
      <c r="R926" s="70"/>
      <c r="S926" s="70"/>
      <c r="T926" s="70"/>
      <c r="U926" s="70"/>
      <c r="V926" s="71"/>
      <c r="W926" s="71"/>
      <c r="X926" s="71"/>
      <c r="Y926" s="70"/>
      <c r="Z926" s="70"/>
      <c r="AA926" s="65"/>
      <c r="AB926" s="65"/>
      <c r="AC926" s="65"/>
      <c r="AD926" s="65"/>
      <c r="AE926" s="65"/>
      <c r="AF926" s="65"/>
      <c r="AG926" s="65"/>
      <c r="AH926" s="65"/>
      <c r="AI926" s="65"/>
      <c r="AJ926" s="65"/>
      <c r="AK926" s="65"/>
      <c r="AL926" s="65"/>
      <c r="AM926" s="65"/>
      <c r="AN926" s="125"/>
      <c r="AO926" s="66"/>
      <c r="AP926" s="125"/>
      <c r="AQ926" s="65"/>
      <c r="AR926" s="65"/>
      <c r="AS926" s="65"/>
      <c r="AT926" s="65"/>
      <c r="AU926" s="65"/>
      <c r="AV926" s="65"/>
      <c r="AW926" s="65"/>
      <c r="AX926" s="65"/>
      <c r="AY926" s="65"/>
      <c r="AZ926" s="65"/>
      <c r="BA926" s="65"/>
      <c r="BB926" s="65"/>
      <c r="BC926" s="65"/>
      <c r="BD926" s="65"/>
      <c r="BE926" s="65"/>
      <c r="BF926" s="65"/>
      <c r="BG926" s="65"/>
      <c r="BH926" s="65"/>
      <c r="BI926" s="65"/>
      <c r="BJ926" s="65"/>
      <c r="BK926" s="65"/>
      <c r="BL926" s="65"/>
      <c r="BM926" s="65"/>
      <c r="BN926" s="65"/>
      <c r="BO926" s="65"/>
      <c r="BP926" s="66"/>
      <c r="BQ926" s="65"/>
      <c r="BR926" s="65"/>
      <c r="BS926" s="65"/>
      <c r="BT926" s="65"/>
      <c r="BU926" s="65"/>
      <c r="BV926" s="65"/>
      <c r="BW926" s="65"/>
      <c r="BX926" s="65"/>
      <c r="BY926" s="65"/>
      <c r="BZ926" s="65"/>
      <c r="CA926" s="65"/>
      <c r="CB926" s="65"/>
    </row>
    <row r="927" spans="1:80" x14ac:dyDescent="0.3">
      <c r="A927" s="65"/>
      <c r="B927" s="72"/>
      <c r="C927" s="73"/>
      <c r="D927" s="74"/>
      <c r="E927" s="74"/>
      <c r="F927" s="74"/>
      <c r="G927" s="75"/>
      <c r="H927" s="75"/>
      <c r="I927" s="75"/>
      <c r="J927" s="75"/>
      <c r="K927" s="75"/>
      <c r="L927" s="75"/>
      <c r="M927" s="80"/>
      <c r="N927" s="194"/>
      <c r="O927" s="70"/>
      <c r="P927" s="70"/>
      <c r="Q927" s="70"/>
      <c r="R927" s="70"/>
      <c r="S927" s="70"/>
      <c r="T927" s="70"/>
      <c r="U927" s="70"/>
      <c r="V927" s="71"/>
      <c r="W927" s="71"/>
      <c r="X927" s="71"/>
      <c r="Y927" s="70"/>
      <c r="Z927" s="70"/>
      <c r="AA927" s="65"/>
      <c r="AB927" s="65"/>
      <c r="AC927" s="82"/>
      <c r="AD927" s="82"/>
      <c r="AE927" s="82"/>
      <c r="AF927" s="82"/>
      <c r="AG927" s="82"/>
      <c r="AH927" s="82"/>
      <c r="AI927" s="82"/>
      <c r="AJ927" s="82"/>
      <c r="AK927" s="82"/>
      <c r="AL927" s="82"/>
      <c r="AM927" s="82"/>
      <c r="AN927" s="114"/>
      <c r="AO927" s="82"/>
      <c r="AP927" s="114"/>
      <c r="AQ927" s="82"/>
      <c r="AR927" s="82"/>
      <c r="AS927" s="82"/>
      <c r="AT927" s="82"/>
      <c r="AU927" s="82"/>
      <c r="AV927" s="82"/>
      <c r="AW927" s="82"/>
      <c r="AX927" s="82"/>
      <c r="AY927" s="82"/>
      <c r="AZ927" s="82"/>
      <c r="BA927" s="82"/>
      <c r="BB927" s="65"/>
      <c r="BC927" s="65"/>
      <c r="BD927" s="82"/>
      <c r="BE927" s="82"/>
      <c r="BF927" s="82"/>
      <c r="BG927" s="82"/>
      <c r="BH927" s="82"/>
      <c r="BI927" s="82"/>
      <c r="BJ927" s="82"/>
      <c r="BK927" s="82"/>
      <c r="BL927" s="82"/>
      <c r="BM927" s="82"/>
      <c r="BN927" s="82"/>
      <c r="BO927" s="82"/>
      <c r="BP927" s="82"/>
      <c r="BQ927" s="82"/>
      <c r="BR927" s="82"/>
      <c r="BS927" s="82"/>
      <c r="BT927" s="82"/>
      <c r="BU927" s="82"/>
      <c r="BV927" s="82"/>
      <c r="BW927" s="82"/>
      <c r="BX927" s="82"/>
      <c r="BY927" s="82"/>
      <c r="BZ927" s="82"/>
      <c r="CA927" s="82"/>
      <c r="CB927" s="82"/>
    </row>
    <row r="928" spans="1:80" x14ac:dyDescent="0.3">
      <c r="A928" s="65"/>
      <c r="B928" s="72"/>
      <c r="C928" s="73"/>
      <c r="D928" s="74"/>
      <c r="E928" s="74"/>
      <c r="F928" s="74"/>
      <c r="G928" s="75"/>
      <c r="H928" s="75"/>
      <c r="I928" s="75"/>
      <c r="J928" s="75"/>
      <c r="K928" s="75"/>
      <c r="L928" s="75"/>
      <c r="M928" s="80"/>
      <c r="N928" s="194"/>
      <c r="O928" s="70"/>
      <c r="P928" s="70"/>
      <c r="Q928" s="70"/>
      <c r="R928" s="70"/>
      <c r="S928" s="70"/>
      <c r="T928" s="70"/>
      <c r="U928" s="70"/>
      <c r="V928" s="71"/>
      <c r="W928" s="71"/>
      <c r="X928" s="71"/>
      <c r="Y928" s="70"/>
      <c r="Z928" s="70"/>
      <c r="AA928" s="65"/>
      <c r="AB928" s="65"/>
      <c r="AC928" s="65"/>
      <c r="AD928" s="65"/>
      <c r="AE928" s="130"/>
      <c r="AF928" s="130"/>
      <c r="AG928" s="130"/>
      <c r="AH928" s="131"/>
      <c r="AI928" s="131"/>
      <c r="AJ928" s="131"/>
      <c r="AK928" s="131"/>
      <c r="AL928" s="131"/>
      <c r="AM928" s="131"/>
      <c r="AN928" s="125"/>
      <c r="AO928" s="82"/>
      <c r="AP928" s="125"/>
      <c r="AQ928" s="131"/>
      <c r="AR928" s="131"/>
      <c r="AS928" s="131"/>
      <c r="AT928" s="131"/>
      <c r="AU928" s="131"/>
      <c r="AV928" s="131"/>
      <c r="AW928" s="130"/>
      <c r="AX928" s="130"/>
      <c r="AY928" s="130"/>
      <c r="AZ928" s="65"/>
      <c r="BA928" s="65"/>
      <c r="BB928" s="65"/>
      <c r="BC928" s="65"/>
      <c r="BD928" s="65"/>
      <c r="BE928" s="65"/>
      <c r="BF928" s="130"/>
      <c r="BG928" s="130"/>
      <c r="BH928" s="130"/>
      <c r="BI928" s="131"/>
      <c r="BJ928" s="131"/>
      <c r="BK928" s="131"/>
      <c r="BL928" s="131"/>
      <c r="BM928" s="131"/>
      <c r="BN928" s="131"/>
      <c r="BO928" s="132"/>
      <c r="BP928" s="82"/>
      <c r="BQ928" s="132"/>
      <c r="BR928" s="131"/>
      <c r="BS928" s="131"/>
      <c r="BT928" s="131"/>
      <c r="BU928" s="131"/>
      <c r="BV928" s="131"/>
      <c r="BW928" s="131"/>
      <c r="BX928" s="130"/>
      <c r="BY928" s="130"/>
      <c r="BZ928" s="130"/>
      <c r="CA928" s="65"/>
      <c r="CB928" s="65"/>
    </row>
    <row r="929" spans="1:80" x14ac:dyDescent="0.3">
      <c r="A929" s="65"/>
      <c r="B929" s="72"/>
      <c r="C929" s="73"/>
      <c r="D929" s="74"/>
      <c r="E929" s="74"/>
      <c r="F929" s="74"/>
      <c r="G929" s="75"/>
      <c r="H929" s="75"/>
      <c r="I929" s="75"/>
      <c r="J929" s="75"/>
      <c r="K929" s="75"/>
      <c r="L929" s="75"/>
      <c r="M929" s="80"/>
      <c r="N929" s="194"/>
      <c r="O929" s="70"/>
      <c r="P929" s="70"/>
      <c r="Q929" s="70"/>
      <c r="R929" s="70"/>
      <c r="S929" s="70"/>
      <c r="T929" s="70"/>
      <c r="U929" s="70"/>
      <c r="V929" s="71"/>
      <c r="W929" s="71"/>
      <c r="X929" s="71"/>
      <c r="Y929" s="70"/>
      <c r="Z929" s="70"/>
      <c r="AA929" s="65"/>
      <c r="AB929" s="65"/>
      <c r="AC929" s="128"/>
      <c r="AD929" s="128"/>
      <c r="AE929" s="130"/>
      <c r="AF929" s="130"/>
      <c r="AG929" s="130"/>
      <c r="AH929" s="125"/>
      <c r="AI929" s="125"/>
      <c r="AJ929" s="125"/>
      <c r="AK929" s="125"/>
      <c r="AL929" s="125"/>
      <c r="AM929" s="125"/>
      <c r="AN929" s="125"/>
      <c r="AO929" s="66"/>
      <c r="AP929" s="125"/>
      <c r="AQ929" s="125"/>
      <c r="AR929" s="125"/>
      <c r="AS929" s="125"/>
      <c r="AT929" s="125"/>
      <c r="AU929" s="125"/>
      <c r="AV929" s="125"/>
      <c r="AW929" s="130"/>
      <c r="AX929" s="130"/>
      <c r="AY929" s="130"/>
      <c r="AZ929" s="128"/>
      <c r="BA929" s="128"/>
      <c r="BB929" s="65"/>
      <c r="BC929" s="65"/>
      <c r="BD929" s="128"/>
      <c r="BE929" s="128"/>
      <c r="BF929" s="130"/>
      <c r="BG929" s="130"/>
      <c r="BH929" s="130"/>
      <c r="BI929" s="125"/>
      <c r="BJ929" s="125"/>
      <c r="BK929" s="125"/>
      <c r="BL929" s="125"/>
      <c r="BM929" s="125"/>
      <c r="BN929" s="125"/>
      <c r="BO929" s="133"/>
      <c r="BP929" s="66"/>
      <c r="BQ929" s="132"/>
      <c r="BR929" s="125"/>
      <c r="BS929" s="125"/>
      <c r="BT929" s="125"/>
      <c r="BU929" s="125"/>
      <c r="BV929" s="125"/>
      <c r="BW929" s="125"/>
      <c r="BX929" s="130"/>
      <c r="BY929" s="130"/>
      <c r="BZ929" s="130"/>
      <c r="CA929" s="128"/>
      <c r="CB929" s="128"/>
    </row>
    <row r="930" spans="1:80" x14ac:dyDescent="0.3">
      <c r="A930" s="65"/>
      <c r="B930" s="72"/>
      <c r="C930" s="73"/>
      <c r="D930" s="74"/>
      <c r="E930" s="74"/>
      <c r="F930" s="74"/>
      <c r="G930" s="75"/>
      <c r="H930" s="75"/>
      <c r="I930" s="75"/>
      <c r="J930" s="75"/>
      <c r="K930" s="75"/>
      <c r="L930" s="75"/>
      <c r="M930" s="80"/>
      <c r="N930" s="194"/>
      <c r="O930" s="70"/>
      <c r="P930" s="70"/>
      <c r="Q930" s="70"/>
      <c r="R930" s="70"/>
      <c r="S930" s="70"/>
      <c r="T930" s="70"/>
      <c r="U930" s="70"/>
      <c r="V930" s="71"/>
      <c r="W930" s="71"/>
      <c r="X930" s="71"/>
      <c r="Y930" s="70"/>
      <c r="Z930" s="70"/>
    </row>
    <row r="931" spans="1:80" x14ac:dyDescent="0.3">
      <c r="A931" s="65"/>
      <c r="B931" s="72"/>
      <c r="C931" s="73"/>
      <c r="D931" s="74"/>
      <c r="E931" s="74"/>
      <c r="F931" s="74"/>
      <c r="G931" s="75"/>
      <c r="H931" s="75"/>
      <c r="I931" s="75"/>
      <c r="J931" s="75"/>
      <c r="K931" s="75"/>
      <c r="L931" s="75"/>
      <c r="M931" s="80"/>
      <c r="N931" s="194"/>
      <c r="O931" s="70"/>
      <c r="P931" s="70"/>
      <c r="Q931" s="70"/>
      <c r="R931" s="70"/>
      <c r="S931" s="70"/>
      <c r="T931" s="70"/>
      <c r="U931" s="70"/>
      <c r="V931" s="71"/>
      <c r="W931" s="71"/>
      <c r="X931" s="71"/>
      <c r="Y931" s="70"/>
      <c r="Z931" s="70"/>
      <c r="AA931" s="65"/>
      <c r="AB931" s="65"/>
      <c r="AC931" s="103"/>
      <c r="AD931" s="103"/>
      <c r="AE931" s="65"/>
      <c r="AF931" s="65"/>
      <c r="AG931" s="103"/>
      <c r="AH931" s="103"/>
      <c r="AI931" s="65"/>
      <c r="AJ931" s="65"/>
      <c r="AK931" s="103"/>
      <c r="AL931" s="103"/>
      <c r="AM931" s="65"/>
      <c r="AN931" s="103"/>
      <c r="AO931" s="103"/>
      <c r="AP931" s="103"/>
      <c r="AQ931" s="65"/>
      <c r="AR931" s="103"/>
      <c r="AS931" s="103"/>
      <c r="AT931" s="65"/>
      <c r="AU931" s="65"/>
      <c r="AV931" s="103"/>
      <c r="AW931" s="103"/>
      <c r="AX931" s="65"/>
      <c r="AY931" s="65"/>
      <c r="AZ931" s="103"/>
      <c r="BA931" s="103"/>
      <c r="BB931" s="65"/>
      <c r="BC931" s="65"/>
      <c r="BD931" s="103"/>
      <c r="BE931" s="103"/>
      <c r="BF931" s="65"/>
      <c r="BG931" s="65"/>
      <c r="BH931" s="103"/>
      <c r="BI931" s="103"/>
      <c r="BJ931" s="65"/>
      <c r="BK931" s="65"/>
      <c r="BL931" s="103"/>
      <c r="BM931" s="103"/>
      <c r="BN931" s="65"/>
      <c r="BO931" s="103"/>
      <c r="BP931" s="103"/>
      <c r="BQ931" s="103"/>
      <c r="BR931" s="65"/>
      <c r="BS931" s="103"/>
      <c r="BT931" s="103"/>
      <c r="BU931" s="65"/>
      <c r="BV931" s="65"/>
      <c r="BW931" s="103"/>
      <c r="BX931" s="103"/>
      <c r="BY931" s="65"/>
      <c r="BZ931" s="65"/>
      <c r="CA931" s="103"/>
      <c r="CB931" s="103"/>
    </row>
    <row r="932" spans="1:80" x14ac:dyDescent="0.3">
      <c r="A932" s="65"/>
      <c r="B932" s="72"/>
      <c r="C932" s="73"/>
      <c r="D932" s="74"/>
      <c r="E932" s="74"/>
      <c r="F932" s="74"/>
      <c r="G932" s="75"/>
      <c r="H932" s="75"/>
      <c r="I932" s="75"/>
      <c r="J932" s="75"/>
      <c r="K932" s="75"/>
      <c r="L932" s="75"/>
      <c r="M932" s="80"/>
      <c r="N932" s="194"/>
      <c r="O932" s="70"/>
      <c r="P932" s="70"/>
      <c r="Q932" s="70"/>
      <c r="R932" s="70"/>
      <c r="S932" s="70"/>
      <c r="T932" s="70"/>
      <c r="U932" s="70"/>
      <c r="V932" s="71"/>
      <c r="W932" s="71"/>
      <c r="X932" s="71"/>
      <c r="Y932" s="70"/>
      <c r="Z932" s="70"/>
      <c r="AA932" s="65"/>
      <c r="AB932" s="65"/>
      <c r="AC932" s="122"/>
      <c r="AD932" s="122"/>
      <c r="AE932" s="65"/>
      <c r="AF932" s="65"/>
      <c r="AG932" s="103"/>
      <c r="AH932" s="122"/>
      <c r="AI932" s="65"/>
      <c r="AJ932" s="65"/>
      <c r="AK932" s="90"/>
      <c r="AL932" s="90"/>
      <c r="AM932" s="65"/>
      <c r="AN932" s="122"/>
      <c r="AO932" s="122"/>
      <c r="AP932" s="122"/>
      <c r="AQ932" s="65"/>
      <c r="AR932" s="112"/>
      <c r="AS932" s="112"/>
      <c r="AT932" s="124"/>
      <c r="AU932" s="65"/>
      <c r="AV932" s="122"/>
      <c r="AW932" s="122"/>
      <c r="AX932" s="65"/>
      <c r="AY932" s="65"/>
      <c r="AZ932" s="122"/>
      <c r="BA932" s="122"/>
      <c r="BB932" s="65"/>
      <c r="BC932" s="65"/>
      <c r="BD932" s="122"/>
      <c r="BE932" s="122"/>
      <c r="BF932" s="65"/>
      <c r="BG932" s="65"/>
      <c r="BH932" s="103"/>
      <c r="BI932" s="122"/>
      <c r="BJ932" s="65"/>
      <c r="BK932" s="65"/>
      <c r="BL932" s="90"/>
      <c r="BM932" s="90"/>
      <c r="BN932" s="65"/>
      <c r="BO932" s="122"/>
      <c r="BP932" s="122"/>
      <c r="BQ932" s="122"/>
      <c r="BR932" s="65"/>
      <c r="BS932" s="112"/>
      <c r="BT932" s="112"/>
      <c r="BU932" s="124"/>
      <c r="BV932" s="65"/>
      <c r="BW932" s="122"/>
      <c r="BX932" s="122"/>
      <c r="BY932" s="65"/>
      <c r="BZ932" s="65"/>
      <c r="CA932" s="122"/>
      <c r="CB932" s="122"/>
    </row>
    <row r="933" spans="1:80" x14ac:dyDescent="0.3">
      <c r="A933" s="65"/>
      <c r="B933" s="72"/>
      <c r="C933" s="73"/>
      <c r="D933" s="74"/>
      <c r="E933" s="74"/>
      <c r="F933" s="74"/>
      <c r="G933" s="75"/>
      <c r="H933" s="75"/>
      <c r="I933" s="75"/>
      <c r="J933" s="75"/>
      <c r="K933" s="75"/>
      <c r="L933" s="75"/>
      <c r="M933" s="80"/>
      <c r="N933" s="194"/>
      <c r="O933" s="70"/>
      <c r="P933" s="70"/>
      <c r="Q933" s="70"/>
      <c r="R933" s="70"/>
      <c r="S933" s="70"/>
      <c r="T933" s="70"/>
      <c r="U933" s="70"/>
      <c r="V933" s="71"/>
      <c r="W933" s="71"/>
      <c r="X933" s="71"/>
      <c r="Y933" s="70"/>
      <c r="Z933" s="70"/>
      <c r="AA933" s="65"/>
      <c r="AB933" s="65"/>
      <c r="AC933" s="65"/>
      <c r="AD933" s="65"/>
      <c r="AE933" s="65"/>
      <c r="AF933" s="65"/>
      <c r="AG933" s="65"/>
      <c r="AH933" s="65"/>
      <c r="AI933" s="65"/>
      <c r="AJ933" s="65"/>
      <c r="AK933" s="65"/>
      <c r="AL933" s="65"/>
      <c r="AM933" s="65"/>
      <c r="AN933" s="125"/>
      <c r="AO933" s="66"/>
      <c r="AP933" s="125"/>
      <c r="AQ933" s="65"/>
      <c r="AR933" s="65"/>
      <c r="AS933" s="65"/>
      <c r="AT933" s="65"/>
      <c r="AU933" s="65"/>
      <c r="AV933" s="65"/>
      <c r="AW933" s="65"/>
      <c r="AX933" s="65"/>
      <c r="AY933" s="65"/>
      <c r="AZ933" s="65"/>
      <c r="BA933" s="65"/>
      <c r="BB933" s="65"/>
      <c r="BC933" s="65"/>
      <c r="BD933" s="65"/>
      <c r="BE933" s="65"/>
      <c r="BF933" s="65"/>
      <c r="BG933" s="65"/>
      <c r="BH933" s="65"/>
      <c r="BI933" s="65"/>
      <c r="BJ933" s="65"/>
      <c r="BK933" s="65"/>
      <c r="BL933" s="65"/>
      <c r="BM933" s="65"/>
      <c r="BN933" s="65"/>
      <c r="BO933" s="65"/>
      <c r="BP933" s="66"/>
      <c r="BQ933" s="65"/>
      <c r="BR933" s="65"/>
      <c r="BS933" s="65"/>
      <c r="BT933" s="65"/>
      <c r="BU933" s="65"/>
      <c r="BV933" s="65"/>
      <c r="BW933" s="65"/>
      <c r="BX933" s="65"/>
      <c r="BY933" s="65"/>
      <c r="BZ933" s="65"/>
      <c r="CA933" s="65"/>
      <c r="CB933" s="65"/>
    </row>
    <row r="934" spans="1:80" x14ac:dyDescent="0.3">
      <c r="A934" s="65"/>
      <c r="B934" s="72"/>
      <c r="C934" s="73"/>
      <c r="D934" s="74"/>
      <c r="E934" s="74"/>
      <c r="F934" s="74"/>
      <c r="G934" s="75"/>
      <c r="H934" s="75"/>
      <c r="I934" s="75"/>
      <c r="J934" s="75"/>
      <c r="K934" s="75"/>
      <c r="L934" s="75"/>
      <c r="M934" s="80"/>
      <c r="N934" s="194"/>
      <c r="O934" s="70"/>
      <c r="P934" s="70"/>
      <c r="Q934" s="70"/>
      <c r="R934" s="70"/>
      <c r="S934" s="70"/>
      <c r="T934" s="70"/>
      <c r="U934" s="70"/>
      <c r="V934" s="71"/>
      <c r="W934" s="71"/>
      <c r="X934" s="71"/>
      <c r="Y934" s="70"/>
      <c r="Z934" s="70"/>
      <c r="AA934" s="65"/>
      <c r="AB934" s="65"/>
      <c r="AC934" s="65"/>
      <c r="AD934" s="65"/>
      <c r="AE934" s="65"/>
      <c r="AF934" s="65"/>
      <c r="AG934" s="65"/>
      <c r="AH934" s="65"/>
      <c r="AI934" s="65"/>
      <c r="AJ934" s="65"/>
      <c r="AK934" s="65"/>
      <c r="AL934" s="65"/>
      <c r="AM934" s="65"/>
      <c r="AN934" s="125"/>
      <c r="AO934" s="66"/>
      <c r="AP934" s="125"/>
      <c r="AQ934" s="65"/>
      <c r="AR934" s="65"/>
      <c r="AS934" s="65"/>
      <c r="AT934" s="65"/>
      <c r="AU934" s="65"/>
      <c r="AV934" s="65"/>
      <c r="AW934" s="65"/>
      <c r="AX934" s="65"/>
      <c r="AY934" s="65"/>
      <c r="AZ934" s="65"/>
      <c r="BA934" s="65"/>
      <c r="BB934" s="65"/>
      <c r="BC934" s="65"/>
      <c r="BD934" s="65"/>
      <c r="BE934" s="65"/>
      <c r="BF934" s="65"/>
      <c r="BG934" s="65"/>
      <c r="BH934" s="65"/>
      <c r="BI934" s="65"/>
      <c r="BJ934" s="65"/>
      <c r="BK934" s="65"/>
      <c r="BL934" s="65"/>
      <c r="BM934" s="65"/>
      <c r="BN934" s="65"/>
      <c r="BO934" s="65"/>
      <c r="BP934" s="66"/>
      <c r="BQ934" s="65"/>
      <c r="BR934" s="65"/>
      <c r="BS934" s="65"/>
      <c r="BT934" s="65"/>
      <c r="BU934" s="65"/>
      <c r="BV934" s="65"/>
      <c r="BW934" s="65"/>
      <c r="BX934" s="65"/>
      <c r="BY934" s="65"/>
      <c r="BZ934" s="65"/>
      <c r="CA934" s="65"/>
      <c r="CB934" s="65"/>
    </row>
    <row r="935" spans="1:80" x14ac:dyDescent="0.3">
      <c r="A935" s="65"/>
      <c r="B935" s="72"/>
      <c r="C935" s="73"/>
      <c r="D935" s="74"/>
      <c r="E935" s="74"/>
      <c r="F935" s="74"/>
      <c r="G935" s="75"/>
      <c r="H935" s="75"/>
      <c r="I935" s="75"/>
      <c r="J935" s="75"/>
      <c r="K935" s="75"/>
      <c r="L935" s="75"/>
      <c r="M935" s="80"/>
      <c r="N935" s="194"/>
      <c r="O935" s="70"/>
      <c r="P935" s="70"/>
      <c r="Q935" s="70"/>
      <c r="R935" s="70"/>
      <c r="S935" s="70"/>
      <c r="T935" s="70"/>
      <c r="U935" s="70"/>
      <c r="V935" s="71"/>
      <c r="W935" s="71"/>
      <c r="X935" s="71"/>
      <c r="Y935" s="70"/>
      <c r="Z935" s="70"/>
      <c r="AA935" s="65"/>
      <c r="AB935" s="65"/>
      <c r="AC935" s="82"/>
      <c r="AD935" s="82"/>
      <c r="AE935" s="82"/>
      <c r="AF935" s="82"/>
      <c r="AG935" s="82"/>
      <c r="AH935" s="82"/>
      <c r="AI935" s="82"/>
      <c r="AJ935" s="82"/>
      <c r="AK935" s="82"/>
      <c r="AL935" s="82"/>
      <c r="AM935" s="82"/>
      <c r="AN935" s="114"/>
      <c r="AO935" s="82"/>
      <c r="AP935" s="114"/>
      <c r="AQ935" s="82"/>
      <c r="AR935" s="82"/>
      <c r="AS935" s="82"/>
      <c r="AT935" s="82"/>
      <c r="AU935" s="82"/>
      <c r="AV935" s="82"/>
      <c r="AW935" s="82"/>
      <c r="AX935" s="82"/>
      <c r="AY935" s="82"/>
      <c r="AZ935" s="82"/>
      <c r="BA935" s="82"/>
      <c r="BB935" s="65"/>
      <c r="BC935" s="65"/>
      <c r="BD935" s="82"/>
      <c r="BE935" s="82"/>
      <c r="BF935" s="82"/>
      <c r="BG935" s="82"/>
      <c r="BH935" s="82"/>
      <c r="BI935" s="82"/>
      <c r="BJ935" s="82"/>
      <c r="BK935" s="82"/>
      <c r="BL935" s="82"/>
      <c r="BM935" s="82"/>
      <c r="BN935" s="82"/>
      <c r="BO935" s="82"/>
      <c r="BP935" s="82"/>
      <c r="BQ935" s="82"/>
      <c r="BR935" s="82"/>
      <c r="BS935" s="82"/>
      <c r="BT935" s="82"/>
      <c r="BU935" s="82"/>
      <c r="BV935" s="82"/>
      <c r="BW935" s="82"/>
      <c r="BX935" s="82"/>
      <c r="BY935" s="82"/>
      <c r="BZ935" s="82"/>
      <c r="CA935" s="82"/>
      <c r="CB935" s="82"/>
    </row>
    <row r="936" spans="1:80" x14ac:dyDescent="0.3">
      <c r="A936" s="65"/>
      <c r="B936" s="72"/>
      <c r="C936" s="73"/>
      <c r="D936" s="74"/>
      <c r="E936" s="74"/>
      <c r="F936" s="74"/>
      <c r="G936" s="75"/>
      <c r="H936" s="75"/>
      <c r="I936" s="75"/>
      <c r="J936" s="75"/>
      <c r="K936" s="75"/>
      <c r="L936" s="75"/>
      <c r="M936" s="80"/>
      <c r="N936" s="194"/>
      <c r="O936" s="70"/>
      <c r="P936" s="70"/>
      <c r="Q936" s="70"/>
      <c r="R936" s="70"/>
      <c r="S936" s="70"/>
      <c r="T936" s="70"/>
      <c r="U936" s="70"/>
      <c r="V936" s="71"/>
      <c r="W936" s="71"/>
      <c r="X936" s="71"/>
      <c r="Y936" s="70"/>
      <c r="Z936" s="70"/>
      <c r="AA936" s="65"/>
      <c r="AB936" s="65"/>
      <c r="AC936" s="125"/>
      <c r="AD936" s="125"/>
      <c r="AE936" s="126"/>
      <c r="AF936" s="126"/>
      <c r="AG936" s="126"/>
      <c r="AH936" s="125"/>
      <c r="AI936" s="125"/>
      <c r="AJ936" s="125"/>
      <c r="AK936" s="125"/>
      <c r="AL936" s="125"/>
      <c r="AM936" s="125"/>
      <c r="AN936" s="125"/>
      <c r="AO936" s="66"/>
      <c r="AP936" s="125"/>
      <c r="AQ936" s="125"/>
      <c r="AR936" s="125"/>
      <c r="AS936" s="125"/>
      <c r="AT936" s="125"/>
      <c r="AU936" s="125"/>
      <c r="AV936" s="125"/>
      <c r="AW936" s="126"/>
      <c r="AX936" s="126"/>
      <c r="AY936" s="126"/>
      <c r="AZ936" s="127"/>
      <c r="BA936" s="128"/>
      <c r="BB936" s="65"/>
      <c r="BC936" s="65"/>
      <c r="BD936" s="125"/>
      <c r="BE936" s="125"/>
      <c r="BF936" s="126"/>
      <c r="BG936" s="126"/>
      <c r="BH936" s="126"/>
      <c r="BI936" s="125"/>
      <c r="BJ936" s="125"/>
      <c r="BK936" s="125"/>
      <c r="BL936" s="125"/>
      <c r="BM936" s="125"/>
      <c r="BN936" s="125"/>
      <c r="BO936" s="129"/>
      <c r="BP936" s="66"/>
      <c r="BQ936" s="129"/>
      <c r="BR936" s="125"/>
      <c r="BS936" s="125"/>
      <c r="BT936" s="125"/>
      <c r="BU936" s="125"/>
      <c r="BV936" s="125"/>
      <c r="BW936" s="125"/>
      <c r="BX936" s="126"/>
      <c r="BY936" s="126"/>
      <c r="BZ936" s="126"/>
      <c r="CA936" s="127"/>
      <c r="CB936" s="128"/>
    </row>
    <row r="937" spans="1:80" x14ac:dyDescent="0.3">
      <c r="A937" s="65"/>
      <c r="B937" s="72"/>
      <c r="C937" s="73"/>
      <c r="D937" s="74"/>
      <c r="E937" s="74"/>
      <c r="F937" s="74"/>
      <c r="G937" s="75"/>
      <c r="H937" s="75"/>
      <c r="I937" s="75"/>
      <c r="J937" s="75"/>
      <c r="K937" s="75"/>
      <c r="L937" s="75"/>
      <c r="M937" s="80"/>
      <c r="N937" s="194"/>
      <c r="O937" s="70"/>
      <c r="P937" s="70"/>
      <c r="Q937" s="70"/>
      <c r="R937" s="70"/>
      <c r="S937" s="70"/>
      <c r="T937" s="70"/>
      <c r="U937" s="70"/>
      <c r="V937" s="71"/>
      <c r="W937" s="71"/>
      <c r="X937" s="71"/>
      <c r="Y937" s="70"/>
      <c r="Z937" s="70"/>
      <c r="AA937" s="65"/>
      <c r="AB937" s="65"/>
      <c r="AC937" s="125"/>
      <c r="AD937" s="125"/>
      <c r="AE937" s="126"/>
      <c r="AF937" s="126"/>
      <c r="AG937" s="126"/>
      <c r="AH937" s="125"/>
      <c r="AI937" s="125"/>
      <c r="AJ937" s="125"/>
      <c r="AK937" s="125"/>
      <c r="AL937" s="125"/>
      <c r="AM937" s="125"/>
      <c r="AN937" s="125"/>
      <c r="AO937" s="66"/>
      <c r="AP937" s="125"/>
      <c r="AQ937" s="125"/>
      <c r="AR937" s="125"/>
      <c r="AS937" s="125"/>
      <c r="AT937" s="125"/>
      <c r="AU937" s="125"/>
      <c r="AV937" s="125"/>
      <c r="AW937" s="126"/>
      <c r="AX937" s="126"/>
      <c r="AY937" s="126"/>
      <c r="AZ937" s="127"/>
      <c r="BA937" s="128"/>
      <c r="BB937" s="65"/>
      <c r="BC937" s="65"/>
      <c r="BD937" s="125"/>
      <c r="BE937" s="125"/>
      <c r="BF937" s="126"/>
      <c r="BG937" s="126"/>
      <c r="BH937" s="126"/>
      <c r="BI937" s="125"/>
      <c r="BJ937" s="125"/>
      <c r="BK937" s="125"/>
      <c r="BL937" s="125"/>
      <c r="BM937" s="125"/>
      <c r="BN937" s="125"/>
      <c r="BO937" s="129"/>
      <c r="BP937" s="66"/>
      <c r="BQ937" s="129"/>
      <c r="BR937" s="125"/>
      <c r="BS937" s="125"/>
      <c r="BT937" s="125"/>
      <c r="BU937" s="125"/>
      <c r="BV937" s="125"/>
      <c r="BW937" s="125"/>
      <c r="BX937" s="126"/>
      <c r="BY937" s="126"/>
      <c r="BZ937" s="126"/>
      <c r="CA937" s="127"/>
      <c r="CB937" s="128"/>
    </row>
    <row r="938" spans="1:80" x14ac:dyDescent="0.3">
      <c r="A938" s="65"/>
      <c r="B938" s="72"/>
      <c r="C938" s="73"/>
      <c r="D938" s="74"/>
      <c r="E938" s="74"/>
      <c r="F938" s="74"/>
      <c r="G938" s="75"/>
      <c r="H938" s="75"/>
      <c r="I938" s="75"/>
      <c r="J938" s="75"/>
      <c r="K938" s="75"/>
      <c r="L938" s="75"/>
      <c r="M938" s="80"/>
      <c r="N938" s="194"/>
      <c r="O938" s="70"/>
      <c r="P938" s="70"/>
      <c r="Q938" s="70"/>
      <c r="R938" s="70"/>
      <c r="S938" s="70"/>
      <c r="T938" s="70"/>
      <c r="U938" s="70"/>
      <c r="V938" s="71"/>
      <c r="W938" s="71"/>
      <c r="X938" s="71"/>
      <c r="Y938" s="70"/>
      <c r="Z938" s="70"/>
      <c r="AA938" s="65"/>
      <c r="AB938" s="65"/>
      <c r="AC938" s="125"/>
      <c r="AD938" s="125"/>
      <c r="AE938" s="126"/>
      <c r="AF938" s="126"/>
      <c r="AG938" s="126"/>
      <c r="AH938" s="125"/>
      <c r="AI938" s="125"/>
      <c r="AJ938" s="125"/>
      <c r="AK938" s="125"/>
      <c r="AL938" s="125"/>
      <c r="AM938" s="125"/>
      <c r="AN938" s="125"/>
      <c r="AO938" s="66"/>
      <c r="AP938" s="125"/>
      <c r="AQ938" s="125"/>
      <c r="AR938" s="125"/>
      <c r="AS938" s="125"/>
      <c r="AT938" s="125"/>
      <c r="AU938" s="125"/>
      <c r="AV938" s="125"/>
      <c r="AW938" s="126"/>
      <c r="AX938" s="126"/>
      <c r="AY938" s="126"/>
      <c r="AZ938" s="127"/>
      <c r="BA938" s="128"/>
      <c r="BB938" s="65"/>
      <c r="BC938" s="65"/>
      <c r="BD938" s="125"/>
      <c r="BE938" s="125"/>
      <c r="BF938" s="126"/>
      <c r="BG938" s="126"/>
      <c r="BH938" s="126"/>
      <c r="BI938" s="125"/>
      <c r="BJ938" s="125"/>
      <c r="BK938" s="125"/>
      <c r="BL938" s="125"/>
      <c r="BM938" s="125"/>
      <c r="BN938" s="125"/>
      <c r="BO938" s="129"/>
      <c r="BP938" s="66"/>
      <c r="BQ938" s="129"/>
      <c r="BR938" s="125"/>
      <c r="BS938" s="125"/>
      <c r="BT938" s="125"/>
      <c r="BU938" s="125"/>
      <c r="BV938" s="125"/>
      <c r="BW938" s="125"/>
      <c r="BX938" s="126"/>
      <c r="BY938" s="126"/>
      <c r="BZ938" s="126"/>
      <c r="CA938" s="127"/>
      <c r="CB938" s="128"/>
    </row>
    <row r="939" spans="1:80" x14ac:dyDescent="0.3">
      <c r="A939" s="65"/>
      <c r="B939" s="72"/>
      <c r="C939" s="73"/>
      <c r="D939" s="74"/>
      <c r="E939" s="74"/>
      <c r="F939" s="74"/>
      <c r="G939" s="75"/>
      <c r="H939" s="75"/>
      <c r="I939" s="75"/>
      <c r="J939" s="75"/>
      <c r="K939" s="75"/>
      <c r="L939" s="75"/>
      <c r="M939" s="80"/>
      <c r="N939" s="194"/>
      <c r="O939" s="70"/>
      <c r="P939" s="70"/>
      <c r="Q939" s="70"/>
      <c r="R939" s="70"/>
      <c r="S939" s="70"/>
      <c r="T939" s="70"/>
      <c r="U939" s="70"/>
      <c r="V939" s="71"/>
      <c r="W939" s="71"/>
      <c r="X939" s="71"/>
      <c r="Y939" s="70"/>
      <c r="Z939" s="70"/>
      <c r="AA939" s="65"/>
      <c r="AB939" s="65"/>
      <c r="AC939" s="125"/>
      <c r="AD939" s="125"/>
      <c r="AE939" s="126"/>
      <c r="AF939" s="126"/>
      <c r="AG939" s="126"/>
      <c r="AH939" s="125"/>
      <c r="AI939" s="125"/>
      <c r="AJ939" s="125"/>
      <c r="AK939" s="125"/>
      <c r="AL939" s="125"/>
      <c r="AM939" s="125"/>
      <c r="AN939" s="125"/>
      <c r="AO939" s="66"/>
      <c r="AP939" s="125"/>
      <c r="AQ939" s="125"/>
      <c r="AR939" s="125"/>
      <c r="AS939" s="125"/>
      <c r="AT939" s="125"/>
      <c r="AU939" s="125"/>
      <c r="AV939" s="125"/>
      <c r="AW939" s="126"/>
      <c r="AX939" s="126"/>
      <c r="AY939" s="126"/>
      <c r="AZ939" s="127"/>
      <c r="BA939" s="128"/>
      <c r="BB939" s="65"/>
      <c r="BC939" s="65"/>
      <c r="BD939" s="125"/>
      <c r="BE939" s="125"/>
      <c r="BF939" s="126"/>
      <c r="BG939" s="126"/>
      <c r="BH939" s="126"/>
      <c r="BI939" s="125"/>
      <c r="BJ939" s="125"/>
      <c r="BK939" s="125"/>
      <c r="BL939" s="125"/>
      <c r="BM939" s="125"/>
      <c r="BN939" s="125"/>
      <c r="BO939" s="129"/>
      <c r="BP939" s="66"/>
      <c r="BQ939" s="129"/>
      <c r="BR939" s="125"/>
      <c r="BS939" s="125"/>
      <c r="BT939" s="125"/>
      <c r="BU939" s="125"/>
      <c r="BV939" s="125"/>
      <c r="BW939" s="125"/>
      <c r="BX939" s="126"/>
      <c r="BY939" s="126"/>
      <c r="BZ939" s="126"/>
      <c r="CA939" s="127"/>
      <c r="CB939" s="128"/>
    </row>
    <row r="940" spans="1:80" x14ac:dyDescent="0.3">
      <c r="A940" s="65"/>
      <c r="B940" s="72"/>
      <c r="C940" s="73"/>
      <c r="D940" s="74"/>
      <c r="E940" s="74"/>
      <c r="F940" s="74"/>
      <c r="G940" s="75"/>
      <c r="H940" s="75"/>
      <c r="I940" s="75"/>
      <c r="J940" s="75"/>
      <c r="K940" s="75"/>
      <c r="L940" s="75"/>
      <c r="M940" s="80"/>
      <c r="N940" s="194"/>
      <c r="O940" s="70"/>
      <c r="P940" s="70"/>
      <c r="Q940" s="70"/>
      <c r="R940" s="70"/>
      <c r="S940" s="70"/>
      <c r="T940" s="70"/>
      <c r="U940" s="70"/>
      <c r="V940" s="71"/>
      <c r="W940" s="71"/>
      <c r="X940" s="71"/>
      <c r="Y940" s="70"/>
      <c r="Z940" s="70"/>
      <c r="AA940" s="65"/>
      <c r="AB940" s="65"/>
      <c r="AC940" s="125"/>
      <c r="AD940" s="125"/>
      <c r="AE940" s="126"/>
      <c r="AF940" s="126"/>
      <c r="AG940" s="126"/>
      <c r="AH940" s="125"/>
      <c r="AI940" s="125"/>
      <c r="AJ940" s="125"/>
      <c r="AK940" s="125"/>
      <c r="AL940" s="125"/>
      <c r="AM940" s="125"/>
      <c r="AN940" s="125"/>
      <c r="AO940" s="66"/>
      <c r="AP940" s="125"/>
      <c r="AQ940" s="125"/>
      <c r="AR940" s="125"/>
      <c r="AS940" s="125"/>
      <c r="AT940" s="125"/>
      <c r="AU940" s="125"/>
      <c r="AV940" s="125"/>
      <c r="AW940" s="126"/>
      <c r="AX940" s="126"/>
      <c r="AY940" s="126"/>
      <c r="AZ940" s="127"/>
      <c r="BA940" s="128"/>
      <c r="BB940" s="65"/>
      <c r="BC940" s="65"/>
      <c r="BD940" s="125"/>
      <c r="BE940" s="125"/>
      <c r="BF940" s="126"/>
      <c r="BG940" s="126"/>
      <c r="BH940" s="126"/>
      <c r="BI940" s="125"/>
      <c r="BJ940" s="125"/>
      <c r="BK940" s="125"/>
      <c r="BL940" s="125"/>
      <c r="BM940" s="125"/>
      <c r="BN940" s="125"/>
      <c r="BO940" s="129"/>
      <c r="BP940" s="66"/>
      <c r="BQ940" s="129"/>
      <c r="BR940" s="125"/>
      <c r="BS940" s="125"/>
      <c r="BT940" s="125"/>
      <c r="BU940" s="125"/>
      <c r="BV940" s="125"/>
      <c r="BW940" s="125"/>
      <c r="BX940" s="126"/>
      <c r="BY940" s="126"/>
      <c r="BZ940" s="126"/>
      <c r="CA940" s="127"/>
      <c r="CB940" s="128"/>
    </row>
    <row r="941" spans="1:80" x14ac:dyDescent="0.3">
      <c r="A941" s="65"/>
      <c r="B941" s="65"/>
      <c r="C941" s="65"/>
      <c r="D941" s="65"/>
      <c r="E941" s="65"/>
      <c r="F941" s="65"/>
      <c r="G941" s="65"/>
      <c r="H941" s="65"/>
      <c r="I941" s="65"/>
      <c r="J941" s="65"/>
      <c r="K941" s="65"/>
      <c r="L941" s="65"/>
      <c r="M941" s="99"/>
      <c r="N941" s="66"/>
      <c r="O941" s="99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5"/>
      <c r="AC941" s="125"/>
      <c r="AD941" s="125"/>
      <c r="AE941" s="126"/>
      <c r="AF941" s="126"/>
      <c r="AG941" s="126"/>
      <c r="AH941" s="125"/>
      <c r="AI941" s="125"/>
      <c r="AJ941" s="125"/>
      <c r="AK941" s="125"/>
      <c r="AL941" s="125"/>
      <c r="AM941" s="125"/>
      <c r="AN941" s="125"/>
      <c r="AO941" s="66"/>
      <c r="AP941" s="125"/>
      <c r="AQ941" s="125"/>
      <c r="AR941" s="125"/>
      <c r="AS941" s="125"/>
      <c r="AT941" s="125"/>
      <c r="AU941" s="125"/>
      <c r="AV941" s="125"/>
      <c r="AW941" s="126"/>
      <c r="AX941" s="126"/>
      <c r="AY941" s="126"/>
      <c r="AZ941" s="127"/>
      <c r="BA941" s="128"/>
      <c r="BB941" s="65"/>
      <c r="BC941" s="65"/>
      <c r="BD941" s="125"/>
      <c r="BE941" s="125"/>
      <c r="BF941" s="126"/>
      <c r="BG941" s="126"/>
      <c r="BH941" s="126"/>
      <c r="BI941" s="125"/>
      <c r="BJ941" s="125"/>
      <c r="BK941" s="125"/>
      <c r="BL941" s="125"/>
      <c r="BM941" s="125"/>
      <c r="BN941" s="125"/>
      <c r="BO941" s="129"/>
      <c r="BP941" s="66"/>
      <c r="BQ941" s="129"/>
      <c r="BR941" s="125"/>
      <c r="BS941" s="125"/>
      <c r="BT941" s="125"/>
      <c r="BU941" s="125"/>
      <c r="BV941" s="125"/>
      <c r="BW941" s="125"/>
      <c r="BX941" s="126"/>
      <c r="BY941" s="126"/>
      <c r="BZ941" s="126"/>
      <c r="CA941" s="127"/>
      <c r="CB941" s="128"/>
    </row>
    <row r="942" spans="1:80" x14ac:dyDescent="0.3">
      <c r="A942" s="65"/>
      <c r="B942" s="68"/>
      <c r="C942" s="68"/>
      <c r="D942" s="68"/>
      <c r="E942" s="68"/>
      <c r="F942" s="68"/>
      <c r="G942" s="68"/>
      <c r="H942" s="68"/>
      <c r="I942" s="68"/>
      <c r="J942" s="68"/>
      <c r="K942" s="68"/>
      <c r="L942" s="68"/>
      <c r="M942" s="87"/>
      <c r="N942" s="68"/>
      <c r="O942" s="87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8"/>
      <c r="AA942" s="65"/>
      <c r="AB942" s="65"/>
      <c r="AC942" s="125"/>
      <c r="AD942" s="125"/>
      <c r="AE942" s="126"/>
      <c r="AF942" s="126"/>
      <c r="AG942" s="126"/>
      <c r="AH942" s="125"/>
      <c r="AI942" s="125"/>
      <c r="AJ942" s="125"/>
      <c r="AK942" s="125"/>
      <c r="AL942" s="125"/>
      <c r="AM942" s="125"/>
      <c r="AN942" s="125"/>
      <c r="AO942" s="66"/>
      <c r="AP942" s="125"/>
      <c r="AQ942" s="125"/>
      <c r="AR942" s="125"/>
      <c r="AS942" s="125"/>
      <c r="AT942" s="125"/>
      <c r="AU942" s="125"/>
      <c r="AV942" s="125"/>
      <c r="AW942" s="126"/>
      <c r="AX942" s="126"/>
      <c r="AY942" s="126"/>
      <c r="AZ942" s="127"/>
      <c r="BA942" s="128"/>
      <c r="BB942" s="65"/>
      <c r="BC942" s="65"/>
      <c r="BD942" s="125"/>
      <c r="BE942" s="125"/>
      <c r="BF942" s="126"/>
      <c r="BG942" s="126"/>
      <c r="BH942" s="126"/>
      <c r="BI942" s="125"/>
      <c r="BJ942" s="125"/>
      <c r="BK942" s="125"/>
      <c r="BL942" s="125"/>
      <c r="BM942" s="125"/>
      <c r="BN942" s="125"/>
      <c r="BO942" s="129"/>
      <c r="BP942" s="66"/>
      <c r="BQ942" s="129"/>
      <c r="BR942" s="125"/>
      <c r="BS942" s="125"/>
      <c r="BT942" s="125"/>
      <c r="BU942" s="125"/>
      <c r="BV942" s="125"/>
      <c r="BW942" s="125"/>
      <c r="BX942" s="126"/>
      <c r="BY942" s="126"/>
      <c r="BZ942" s="126"/>
      <c r="CA942" s="127"/>
      <c r="CB942" s="128"/>
    </row>
    <row r="943" spans="1:80" x14ac:dyDescent="0.3">
      <c r="A943" s="65"/>
      <c r="B943" s="77"/>
      <c r="C943" s="77"/>
      <c r="D943" s="78"/>
      <c r="E943" s="78"/>
      <c r="F943" s="78"/>
      <c r="G943" s="79"/>
      <c r="H943" s="79"/>
      <c r="I943" s="79"/>
      <c r="J943" s="79"/>
      <c r="K943" s="79"/>
      <c r="L943" s="79"/>
      <c r="M943" s="80"/>
      <c r="N943" s="68"/>
      <c r="O943" s="80"/>
      <c r="P943" s="79"/>
      <c r="Q943" s="79"/>
      <c r="R943" s="79"/>
      <c r="S943" s="79"/>
      <c r="T943" s="79"/>
      <c r="U943" s="79"/>
      <c r="V943" s="78"/>
      <c r="W943" s="78"/>
      <c r="X943" s="78"/>
      <c r="Y943" s="77"/>
      <c r="Z943" s="77"/>
      <c r="AA943" s="65"/>
      <c r="AB943" s="65"/>
      <c r="AC943" s="125"/>
      <c r="AD943" s="125"/>
      <c r="AE943" s="126"/>
      <c r="AF943" s="126"/>
      <c r="AG943" s="126"/>
      <c r="AH943" s="125"/>
      <c r="AI943" s="125"/>
      <c r="AJ943" s="125"/>
      <c r="AK943" s="125"/>
      <c r="AL943" s="125"/>
      <c r="AM943" s="125"/>
      <c r="AN943" s="125"/>
      <c r="AO943" s="66"/>
      <c r="AP943" s="125"/>
      <c r="AQ943" s="125"/>
      <c r="AR943" s="125"/>
      <c r="AS943" s="125"/>
      <c r="AT943" s="125"/>
      <c r="AU943" s="125"/>
      <c r="AV943" s="125"/>
      <c r="AW943" s="126"/>
      <c r="AX943" s="126"/>
      <c r="AY943" s="126"/>
      <c r="AZ943" s="127"/>
      <c r="BA943" s="128"/>
      <c r="BB943" s="65"/>
      <c r="BC943" s="65"/>
      <c r="BD943" s="125"/>
      <c r="BE943" s="125"/>
      <c r="BF943" s="126"/>
      <c r="BG943" s="126"/>
      <c r="BH943" s="126"/>
      <c r="BI943" s="125"/>
      <c r="BJ943" s="125"/>
      <c r="BK943" s="125"/>
      <c r="BL943" s="125"/>
      <c r="BM943" s="125"/>
      <c r="BN943" s="125"/>
      <c r="BO943" s="129"/>
      <c r="BP943" s="66"/>
      <c r="BQ943" s="129"/>
      <c r="BR943" s="125"/>
      <c r="BS943" s="125"/>
      <c r="BT943" s="125"/>
      <c r="BU943" s="125"/>
      <c r="BV943" s="125"/>
      <c r="BW943" s="125"/>
      <c r="BX943" s="126"/>
      <c r="BY943" s="126"/>
      <c r="BZ943" s="126"/>
      <c r="CA943" s="127"/>
      <c r="CB943" s="128"/>
    </row>
    <row r="944" spans="1:80" x14ac:dyDescent="0.3">
      <c r="A944" s="65"/>
      <c r="B944" s="72"/>
      <c r="C944" s="72"/>
      <c r="D944" s="78"/>
      <c r="E944" s="78"/>
      <c r="F944" s="78"/>
      <c r="G944" s="80"/>
      <c r="H944" s="80"/>
      <c r="I944" s="80"/>
      <c r="J944" s="80"/>
      <c r="K944" s="80"/>
      <c r="L944" s="80"/>
      <c r="M944" s="80"/>
      <c r="N944" s="81"/>
      <c r="O944" s="80"/>
      <c r="P944" s="80"/>
      <c r="Q944" s="80"/>
      <c r="R944" s="80"/>
      <c r="S944" s="80"/>
      <c r="T944" s="80"/>
      <c r="U944" s="80"/>
      <c r="V944" s="78"/>
      <c r="W944" s="78"/>
      <c r="X944" s="78"/>
      <c r="Y944" s="72"/>
      <c r="Z944" s="72"/>
      <c r="AA944" s="65"/>
      <c r="AB944" s="65"/>
      <c r="AC944" s="125"/>
      <c r="AD944" s="125"/>
      <c r="AE944" s="126"/>
      <c r="AF944" s="126"/>
      <c r="AG944" s="126"/>
      <c r="AH944" s="125"/>
      <c r="AI944" s="125"/>
      <c r="AJ944" s="125"/>
      <c r="AK944" s="125"/>
      <c r="AL944" s="125"/>
      <c r="AM944" s="125"/>
      <c r="AN944" s="125"/>
      <c r="AO944" s="66"/>
      <c r="AP944" s="125"/>
      <c r="AQ944" s="125"/>
      <c r="AR944" s="125"/>
      <c r="AS944" s="125"/>
      <c r="AT944" s="125"/>
      <c r="AU944" s="125"/>
      <c r="AV944" s="125"/>
      <c r="AW944" s="126"/>
      <c r="AX944" s="126"/>
      <c r="AY944" s="126"/>
      <c r="AZ944" s="127"/>
      <c r="BA944" s="128"/>
      <c r="BB944" s="65"/>
      <c r="BC944" s="65"/>
      <c r="BD944" s="125"/>
      <c r="BE944" s="125"/>
      <c r="BF944" s="126"/>
      <c r="BG944" s="126"/>
      <c r="BH944" s="126"/>
      <c r="BI944" s="125"/>
      <c r="BJ944" s="125"/>
      <c r="BK944" s="125"/>
      <c r="BL944" s="125"/>
      <c r="BM944" s="125"/>
      <c r="BN944" s="125"/>
      <c r="BO944" s="129"/>
      <c r="BP944" s="66"/>
      <c r="BQ944" s="129"/>
      <c r="BR944" s="125"/>
      <c r="BS944" s="125"/>
      <c r="BT944" s="125"/>
      <c r="BU944" s="125"/>
      <c r="BV944" s="125"/>
      <c r="BW944" s="125"/>
      <c r="BX944" s="126"/>
      <c r="BY944" s="126"/>
      <c r="BZ944" s="126"/>
      <c r="CA944" s="127"/>
      <c r="CB944" s="128"/>
    </row>
    <row r="945" spans="1:80" x14ac:dyDescent="0.3">
      <c r="A945" s="65"/>
      <c r="B945" s="125"/>
      <c r="C945" s="125"/>
      <c r="D945" s="126"/>
      <c r="E945" s="126"/>
      <c r="F945" s="126"/>
      <c r="G945" s="125"/>
      <c r="H945" s="125"/>
      <c r="I945" s="125"/>
      <c r="J945" s="125"/>
      <c r="K945" s="125"/>
      <c r="L945" s="125"/>
      <c r="M945" s="125"/>
      <c r="N945" s="66"/>
      <c r="O945" s="125"/>
      <c r="P945" s="125"/>
      <c r="Q945" s="125"/>
      <c r="R945" s="125"/>
      <c r="S945" s="125"/>
      <c r="T945" s="125"/>
      <c r="U945" s="125"/>
      <c r="V945" s="126"/>
      <c r="W945" s="126"/>
      <c r="X945" s="126"/>
      <c r="Y945" s="127"/>
      <c r="Z945" s="128"/>
      <c r="AA945" s="65"/>
      <c r="AB945" s="65"/>
      <c r="AC945" s="125"/>
      <c r="AD945" s="125"/>
      <c r="AE945" s="126"/>
      <c r="AF945" s="126"/>
      <c r="AG945" s="126"/>
      <c r="AH945" s="125"/>
      <c r="AI945" s="125"/>
      <c r="AJ945" s="125"/>
      <c r="AK945" s="125"/>
      <c r="AL945" s="125"/>
      <c r="AM945" s="125"/>
      <c r="AN945" s="125"/>
      <c r="AO945" s="66"/>
      <c r="AP945" s="125"/>
      <c r="AQ945" s="125"/>
      <c r="AR945" s="125"/>
      <c r="AS945" s="125"/>
      <c r="AT945" s="125"/>
      <c r="AU945" s="125"/>
      <c r="AV945" s="125"/>
      <c r="AW945" s="126"/>
      <c r="AX945" s="126"/>
      <c r="AY945" s="126"/>
      <c r="AZ945" s="127"/>
      <c r="BA945" s="128"/>
      <c r="BB945" s="65"/>
      <c r="BC945" s="65"/>
      <c r="BD945" s="125"/>
      <c r="BE945" s="125"/>
      <c r="BF945" s="126"/>
      <c r="BG945" s="126"/>
      <c r="BH945" s="126"/>
      <c r="BI945" s="125"/>
      <c r="BJ945" s="125"/>
      <c r="BK945" s="125"/>
      <c r="BL945" s="125"/>
      <c r="BM945" s="125"/>
      <c r="BN945" s="125"/>
      <c r="BO945" s="129"/>
      <c r="BP945" s="66"/>
      <c r="BQ945" s="129"/>
      <c r="BR945" s="125"/>
      <c r="BS945" s="125"/>
      <c r="BT945" s="125"/>
      <c r="BU945" s="125"/>
      <c r="BV945" s="125"/>
      <c r="BW945" s="125"/>
      <c r="BX945" s="126"/>
      <c r="BY945" s="126"/>
      <c r="BZ945" s="126"/>
      <c r="CA945" s="127"/>
      <c r="CB945" s="128"/>
    </row>
    <row r="946" spans="1:80" x14ac:dyDescent="0.3">
      <c r="A946" s="65"/>
      <c r="B946" s="223"/>
      <c r="C946" s="224"/>
      <c r="D946" s="65"/>
      <c r="E946" s="65"/>
      <c r="F946" s="223"/>
      <c r="G946" s="224"/>
      <c r="H946" s="65"/>
      <c r="I946" s="65"/>
      <c r="J946" s="223"/>
      <c r="K946" s="224"/>
      <c r="L946" s="65"/>
      <c r="M946" s="233"/>
      <c r="N946" s="233"/>
      <c r="O946" s="233"/>
      <c r="P946" s="65"/>
      <c r="Q946" s="223"/>
      <c r="R946" s="224"/>
      <c r="S946" s="65"/>
      <c r="T946" s="65"/>
      <c r="U946" s="223"/>
      <c r="V946" s="224"/>
      <c r="W946" s="65"/>
      <c r="X946" s="65"/>
      <c r="Y946" s="223"/>
      <c r="Z946" s="224"/>
      <c r="AA946" s="65"/>
      <c r="AB946" s="65"/>
      <c r="AC946" s="125"/>
      <c r="AD946" s="125"/>
      <c r="AE946" s="126"/>
      <c r="AF946" s="126"/>
      <c r="AG946" s="126"/>
      <c r="AH946" s="125"/>
      <c r="AI946" s="125"/>
      <c r="AJ946" s="125"/>
      <c r="AK946" s="125"/>
      <c r="AL946" s="125"/>
      <c r="AM946" s="125"/>
      <c r="AN946" s="125"/>
      <c r="AO946" s="66"/>
      <c r="AP946" s="125"/>
      <c r="AQ946" s="125"/>
      <c r="AR946" s="125"/>
      <c r="AS946" s="125"/>
      <c r="AT946" s="125"/>
      <c r="AU946" s="125"/>
      <c r="AV946" s="125"/>
      <c r="AW946" s="126"/>
      <c r="AX946" s="126"/>
      <c r="AY946" s="126"/>
      <c r="AZ946" s="127"/>
      <c r="BA946" s="128"/>
      <c r="BB946" s="65"/>
      <c r="BC946" s="65"/>
      <c r="BD946" s="125"/>
      <c r="BE946" s="125"/>
      <c r="BF946" s="126"/>
      <c r="BG946" s="126"/>
      <c r="BH946" s="126"/>
      <c r="BI946" s="125"/>
      <c r="BJ946" s="125"/>
      <c r="BK946" s="125"/>
      <c r="BL946" s="125"/>
      <c r="BM946" s="125"/>
      <c r="BN946" s="125"/>
      <c r="BO946" s="129"/>
      <c r="BP946" s="66"/>
      <c r="BQ946" s="129"/>
      <c r="BR946" s="125"/>
      <c r="BS946" s="125"/>
      <c r="BT946" s="125"/>
      <c r="BU946" s="125"/>
      <c r="BV946" s="125"/>
      <c r="BW946" s="125"/>
      <c r="BX946" s="126"/>
      <c r="BY946" s="126"/>
      <c r="BZ946" s="126"/>
      <c r="CA946" s="127"/>
      <c r="CB946" s="128"/>
    </row>
    <row r="947" spans="1:80" x14ac:dyDescent="0.3">
      <c r="A947" s="65"/>
      <c r="B947" s="225"/>
      <c r="C947" s="226"/>
      <c r="D947" s="65"/>
      <c r="E947" s="65"/>
      <c r="F947" s="227"/>
      <c r="G947" s="226"/>
      <c r="H947" s="65"/>
      <c r="I947" s="65"/>
      <c r="J947" s="228"/>
      <c r="K947" s="229"/>
      <c r="L947" s="65"/>
      <c r="M947" s="225"/>
      <c r="N947" s="230"/>
      <c r="O947" s="226"/>
      <c r="P947" s="65"/>
      <c r="Q947" s="231"/>
      <c r="R947" s="232"/>
      <c r="S947" s="76"/>
      <c r="T947" s="65"/>
      <c r="U947" s="225"/>
      <c r="V947" s="226"/>
      <c r="W947" s="65"/>
      <c r="X947" s="65"/>
      <c r="Y947" s="225"/>
      <c r="Z947" s="226"/>
      <c r="AA947" s="65"/>
      <c r="AB947" s="65"/>
      <c r="AC947" s="125"/>
      <c r="AD947" s="125"/>
      <c r="AE947" s="126"/>
      <c r="AF947" s="126"/>
      <c r="AG947" s="126"/>
      <c r="AH947" s="125"/>
      <c r="AI947" s="125"/>
      <c r="AJ947" s="125"/>
      <c r="AK947" s="125"/>
      <c r="AL947" s="125"/>
      <c r="AM947" s="125"/>
      <c r="AN947" s="125"/>
      <c r="AO947" s="66"/>
      <c r="AP947" s="125"/>
      <c r="AQ947" s="125"/>
      <c r="AR947" s="125"/>
      <c r="AS947" s="125"/>
      <c r="AT947" s="125"/>
      <c r="AU947" s="125"/>
      <c r="AV947" s="125"/>
      <c r="AW947" s="126"/>
      <c r="AX947" s="126"/>
      <c r="AY947" s="126"/>
      <c r="AZ947" s="127"/>
      <c r="BA947" s="128"/>
      <c r="BB947" s="65"/>
      <c r="BC947" s="65"/>
      <c r="BD947" s="125"/>
      <c r="BE947" s="125"/>
      <c r="BF947" s="126"/>
      <c r="BG947" s="126"/>
      <c r="BH947" s="126"/>
      <c r="BI947" s="125"/>
      <c r="BJ947" s="125"/>
      <c r="BK947" s="125"/>
      <c r="BL947" s="125"/>
      <c r="BM947" s="125"/>
      <c r="BN947" s="125"/>
      <c r="BO947" s="129"/>
      <c r="BP947" s="66"/>
      <c r="BQ947" s="129"/>
      <c r="BR947" s="125"/>
      <c r="BS947" s="125"/>
      <c r="BT947" s="125"/>
      <c r="BU947" s="125"/>
      <c r="BV947" s="125"/>
      <c r="BW947" s="125"/>
      <c r="BX947" s="126"/>
      <c r="BY947" s="126"/>
      <c r="BZ947" s="126"/>
      <c r="CA947" s="127"/>
      <c r="CB947" s="128"/>
    </row>
    <row r="948" spans="1:80" x14ac:dyDescent="0.3">
      <c r="A948" s="65"/>
      <c r="B948" s="65"/>
      <c r="C948" s="65"/>
      <c r="D948" s="65"/>
      <c r="E948" s="65"/>
      <c r="F948" s="65"/>
      <c r="G948" s="65"/>
      <c r="H948" s="65"/>
      <c r="I948" s="65"/>
      <c r="J948" s="65"/>
      <c r="K948" s="65"/>
      <c r="L948" s="65"/>
      <c r="M948" s="99"/>
      <c r="N948" s="66"/>
      <c r="O948" s="99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5"/>
      <c r="AC948" s="125"/>
      <c r="AD948" s="125"/>
      <c r="AE948" s="126"/>
      <c r="AF948" s="126"/>
      <c r="AG948" s="126"/>
      <c r="AH948" s="125"/>
      <c r="AI948" s="125"/>
      <c r="AJ948" s="125"/>
      <c r="AK948" s="125"/>
      <c r="AL948" s="125"/>
      <c r="AM948" s="125"/>
      <c r="AN948" s="125"/>
      <c r="AO948" s="66"/>
      <c r="AP948" s="125"/>
      <c r="AQ948" s="125"/>
      <c r="AR948" s="125"/>
      <c r="AS948" s="125"/>
      <c r="AT948" s="125"/>
      <c r="AU948" s="125"/>
      <c r="AV948" s="125"/>
      <c r="AW948" s="126"/>
      <c r="AX948" s="126"/>
      <c r="AY948" s="126"/>
      <c r="AZ948" s="127"/>
      <c r="BA948" s="128"/>
      <c r="BB948" s="65"/>
      <c r="BC948" s="65"/>
      <c r="BD948" s="125"/>
      <c r="BE948" s="125"/>
      <c r="BF948" s="126"/>
      <c r="BG948" s="126"/>
      <c r="BH948" s="126"/>
      <c r="BI948" s="125"/>
      <c r="BJ948" s="125"/>
      <c r="BK948" s="125"/>
      <c r="BL948" s="125"/>
      <c r="BM948" s="125"/>
      <c r="BN948" s="125"/>
      <c r="BO948" s="129"/>
      <c r="BP948" s="66"/>
      <c r="BQ948" s="129"/>
      <c r="BR948" s="125"/>
      <c r="BS948" s="125"/>
      <c r="BT948" s="125"/>
      <c r="BU948" s="125"/>
      <c r="BV948" s="125"/>
      <c r="BW948" s="125"/>
      <c r="BX948" s="126"/>
      <c r="BY948" s="126"/>
      <c r="BZ948" s="126"/>
      <c r="CA948" s="127"/>
      <c r="CB948" s="128"/>
    </row>
    <row r="949" spans="1:80" x14ac:dyDescent="0.3">
      <c r="A949" s="65"/>
      <c r="B949" s="65"/>
      <c r="C949" s="65"/>
      <c r="D949" s="65"/>
      <c r="E949" s="65"/>
      <c r="F949" s="65"/>
      <c r="G949" s="65"/>
      <c r="H949" s="65"/>
      <c r="I949" s="65"/>
      <c r="J949" s="65"/>
      <c r="K949" s="65"/>
      <c r="L949" s="65"/>
      <c r="M949" s="99"/>
      <c r="N949" s="66"/>
      <c r="O949" s="99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5"/>
      <c r="AC949" s="125"/>
      <c r="AD949" s="125"/>
      <c r="AE949" s="126"/>
      <c r="AF949" s="126"/>
      <c r="AG949" s="126"/>
      <c r="AH949" s="125"/>
      <c r="AI949" s="125"/>
      <c r="AJ949" s="125"/>
      <c r="AK949" s="125"/>
      <c r="AL949" s="125"/>
      <c r="AM949" s="125"/>
      <c r="AN949" s="125"/>
      <c r="AO949" s="66"/>
      <c r="AP949" s="125"/>
      <c r="AQ949" s="125"/>
      <c r="AR949" s="125"/>
      <c r="AS949" s="125"/>
      <c r="AT949" s="125"/>
      <c r="AU949" s="125"/>
      <c r="AV949" s="125"/>
      <c r="AW949" s="126"/>
      <c r="AX949" s="126"/>
      <c r="AY949" s="126"/>
      <c r="AZ949" s="127"/>
      <c r="BA949" s="128"/>
      <c r="BB949" s="65"/>
      <c r="BC949" s="65"/>
      <c r="BD949" s="125"/>
      <c r="BE949" s="125"/>
      <c r="BF949" s="126"/>
      <c r="BG949" s="126"/>
      <c r="BH949" s="126"/>
      <c r="BI949" s="125"/>
      <c r="BJ949" s="125"/>
      <c r="BK949" s="125"/>
      <c r="BL949" s="125"/>
      <c r="BM949" s="125"/>
      <c r="BN949" s="125"/>
      <c r="BO949" s="129"/>
      <c r="BP949" s="66"/>
      <c r="BQ949" s="129"/>
      <c r="BR949" s="125"/>
      <c r="BS949" s="125"/>
      <c r="BT949" s="125"/>
      <c r="BU949" s="125"/>
      <c r="BV949" s="125"/>
      <c r="BW949" s="125"/>
      <c r="BX949" s="126"/>
      <c r="BY949" s="126"/>
      <c r="BZ949" s="126"/>
      <c r="CA949" s="127"/>
      <c r="CB949" s="128"/>
    </row>
    <row r="950" spans="1:80" x14ac:dyDescent="0.3">
      <c r="A950" s="65"/>
      <c r="B950" s="68"/>
      <c r="C950" s="68"/>
      <c r="D950" s="68"/>
      <c r="E950" s="68"/>
      <c r="F950" s="68"/>
      <c r="G950" s="68"/>
      <c r="H950" s="68"/>
      <c r="I950" s="68"/>
      <c r="J950" s="68"/>
      <c r="K950" s="68"/>
      <c r="L950" s="68"/>
      <c r="M950" s="87"/>
      <c r="N950" s="68"/>
      <c r="O950" s="87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8"/>
      <c r="AA950" s="65"/>
      <c r="AB950" s="65"/>
      <c r="AC950" s="125"/>
      <c r="AD950" s="125"/>
      <c r="AE950" s="126"/>
      <c r="AF950" s="126"/>
      <c r="AG950" s="126"/>
      <c r="AH950" s="125"/>
      <c r="AI950" s="125"/>
      <c r="AJ950" s="125"/>
      <c r="AK950" s="125"/>
      <c r="AL950" s="125"/>
      <c r="AM950" s="125"/>
      <c r="AN950" s="125"/>
      <c r="AO950" s="66"/>
      <c r="AP950" s="125"/>
      <c r="AQ950" s="125"/>
      <c r="AR950" s="125"/>
      <c r="AS950" s="125"/>
      <c r="AT950" s="125"/>
      <c r="AU950" s="125"/>
      <c r="AV950" s="125"/>
      <c r="AW950" s="126"/>
      <c r="AX950" s="126"/>
      <c r="AY950" s="126"/>
      <c r="AZ950" s="127"/>
      <c r="BA950" s="128"/>
      <c r="BB950" s="65"/>
      <c r="BC950" s="65"/>
      <c r="BD950" s="125"/>
      <c r="BE950" s="125"/>
      <c r="BF950" s="126"/>
      <c r="BG950" s="126"/>
      <c r="BH950" s="126"/>
      <c r="BI950" s="125"/>
      <c r="BJ950" s="125"/>
      <c r="BK950" s="125"/>
      <c r="BL950" s="125"/>
      <c r="BM950" s="125"/>
      <c r="BN950" s="125"/>
      <c r="BO950" s="129"/>
      <c r="BP950" s="66"/>
      <c r="BQ950" s="129"/>
      <c r="BR950" s="125"/>
      <c r="BS950" s="125"/>
      <c r="BT950" s="125"/>
      <c r="BU950" s="125"/>
      <c r="BV950" s="125"/>
      <c r="BW950" s="125"/>
      <c r="BX950" s="126"/>
      <c r="BY950" s="126"/>
      <c r="BZ950" s="126"/>
      <c r="CA950" s="127"/>
      <c r="CB950" s="128"/>
    </row>
    <row r="951" spans="1:80" x14ac:dyDescent="0.3">
      <c r="A951" s="65"/>
      <c r="B951" s="70"/>
      <c r="C951" s="70"/>
      <c r="D951" s="71"/>
      <c r="E951" s="71"/>
      <c r="F951" s="71"/>
      <c r="G951" s="70"/>
      <c r="H951" s="70"/>
      <c r="I951" s="70"/>
      <c r="J951" s="70"/>
      <c r="K951" s="70"/>
      <c r="L951" s="70"/>
      <c r="M951" s="70"/>
      <c r="N951" s="194"/>
      <c r="O951" s="80"/>
      <c r="P951" s="75"/>
      <c r="Q951" s="75"/>
      <c r="R951" s="75"/>
      <c r="S951" s="75"/>
      <c r="T951" s="75"/>
      <c r="U951" s="75"/>
      <c r="V951" s="74"/>
      <c r="W951" s="74"/>
      <c r="X951" s="74"/>
      <c r="Y951" s="73"/>
      <c r="Z951" s="72"/>
      <c r="AA951" s="65"/>
      <c r="AB951" s="65"/>
      <c r="AC951" s="125"/>
      <c r="AD951" s="125"/>
      <c r="AE951" s="126"/>
      <c r="AF951" s="126"/>
      <c r="AG951" s="126"/>
      <c r="AH951" s="125"/>
      <c r="AI951" s="125"/>
      <c r="AJ951" s="125"/>
      <c r="AK951" s="125"/>
      <c r="AL951" s="125"/>
      <c r="AM951" s="125"/>
      <c r="AN951" s="125"/>
      <c r="AO951" s="66"/>
      <c r="AP951" s="125"/>
      <c r="AQ951" s="125"/>
      <c r="AR951" s="125"/>
      <c r="AS951" s="125"/>
      <c r="AT951" s="125"/>
      <c r="AU951" s="125"/>
      <c r="AV951" s="125"/>
      <c r="AW951" s="126"/>
      <c r="AX951" s="126"/>
      <c r="AY951" s="126"/>
      <c r="AZ951" s="127"/>
      <c r="BA951" s="128"/>
      <c r="BB951" s="65"/>
      <c r="BC951" s="65"/>
      <c r="BD951" s="125"/>
      <c r="BE951" s="125"/>
      <c r="BF951" s="126"/>
      <c r="BG951" s="126"/>
      <c r="BH951" s="126"/>
      <c r="BI951" s="125"/>
      <c r="BJ951" s="125"/>
      <c r="BK951" s="125"/>
      <c r="BL951" s="125"/>
      <c r="BM951" s="125"/>
      <c r="BN951" s="125"/>
      <c r="BO951" s="129"/>
      <c r="BP951" s="66"/>
      <c r="BQ951" s="129"/>
      <c r="BR951" s="125"/>
      <c r="BS951" s="125"/>
      <c r="BT951" s="125"/>
      <c r="BU951" s="125"/>
      <c r="BV951" s="125"/>
      <c r="BW951" s="125"/>
      <c r="BX951" s="126"/>
      <c r="BY951" s="126"/>
      <c r="BZ951" s="126"/>
      <c r="CA951" s="127"/>
      <c r="CB951" s="128"/>
    </row>
    <row r="952" spans="1:80" x14ac:dyDescent="0.3">
      <c r="A952" s="65"/>
      <c r="B952" s="70"/>
      <c r="C952" s="70"/>
      <c r="D952" s="71"/>
      <c r="E952" s="71"/>
      <c r="F952" s="71"/>
      <c r="G952" s="70"/>
      <c r="H952" s="70"/>
      <c r="I952" s="70"/>
      <c r="J952" s="70"/>
      <c r="K952" s="70"/>
      <c r="L952" s="70"/>
      <c r="M952" s="70"/>
      <c r="N952" s="194"/>
      <c r="O952" s="80"/>
      <c r="P952" s="75"/>
      <c r="Q952" s="75"/>
      <c r="R952" s="75"/>
      <c r="S952" s="75"/>
      <c r="T952" s="75"/>
      <c r="U952" s="75"/>
      <c r="V952" s="74"/>
      <c r="W952" s="74"/>
      <c r="X952" s="74"/>
      <c r="Y952" s="73"/>
      <c r="Z952" s="72"/>
      <c r="AA952" s="65"/>
      <c r="AB952" s="65"/>
      <c r="AC952" s="125"/>
      <c r="AD952" s="125"/>
      <c r="AE952" s="126"/>
      <c r="AF952" s="126"/>
      <c r="AG952" s="126"/>
      <c r="AH952" s="125"/>
      <c r="AI952" s="125"/>
      <c r="AJ952" s="125"/>
      <c r="AK952" s="125"/>
      <c r="AL952" s="125"/>
      <c r="AM952" s="125"/>
      <c r="AN952" s="125"/>
      <c r="AO952" s="66"/>
      <c r="AP952" s="125"/>
      <c r="AQ952" s="125"/>
      <c r="AR952" s="125"/>
      <c r="AS952" s="125"/>
      <c r="AT952" s="125"/>
      <c r="AU952" s="125"/>
      <c r="AV952" s="125"/>
      <c r="AW952" s="126"/>
      <c r="AX952" s="126"/>
      <c r="AY952" s="126"/>
      <c r="AZ952" s="127"/>
      <c r="BA952" s="128"/>
      <c r="BB952" s="65"/>
      <c r="BC952" s="65"/>
      <c r="BD952" s="125"/>
      <c r="BE952" s="125"/>
      <c r="BF952" s="126"/>
      <c r="BG952" s="126"/>
      <c r="BH952" s="126"/>
      <c r="BI952" s="125"/>
      <c r="BJ952" s="125"/>
      <c r="BK952" s="125"/>
      <c r="BL952" s="125"/>
      <c r="BM952" s="125"/>
      <c r="BN952" s="125"/>
      <c r="BO952" s="129"/>
      <c r="BP952" s="66"/>
      <c r="BQ952" s="129"/>
      <c r="BR952" s="125"/>
      <c r="BS952" s="125"/>
      <c r="BT952" s="125"/>
      <c r="BU952" s="125"/>
      <c r="BV952" s="125"/>
      <c r="BW952" s="125"/>
      <c r="BX952" s="126"/>
      <c r="BY952" s="126"/>
      <c r="BZ952" s="126"/>
      <c r="CA952" s="127"/>
      <c r="CB952" s="128"/>
    </row>
    <row r="953" spans="1:80" x14ac:dyDescent="0.3">
      <c r="A953" s="65"/>
      <c r="B953" s="70"/>
      <c r="C953" s="70"/>
      <c r="D953" s="71"/>
      <c r="E953" s="71"/>
      <c r="F953" s="71"/>
      <c r="G953" s="70"/>
      <c r="H953" s="70"/>
      <c r="I953" s="70"/>
      <c r="J953" s="70"/>
      <c r="K953" s="70"/>
      <c r="L953" s="70"/>
      <c r="M953" s="70"/>
      <c r="N953" s="194"/>
      <c r="O953" s="80"/>
      <c r="P953" s="75"/>
      <c r="Q953" s="75"/>
      <c r="R953" s="75"/>
      <c r="S953" s="75"/>
      <c r="T953" s="75"/>
      <c r="U953" s="75"/>
      <c r="V953" s="74"/>
      <c r="W953" s="74"/>
      <c r="X953" s="74"/>
      <c r="Y953" s="73"/>
      <c r="Z953" s="72"/>
      <c r="AA953" s="65"/>
      <c r="AB953" s="65"/>
      <c r="AC953" s="125"/>
      <c r="AD953" s="125"/>
      <c r="AE953" s="126"/>
      <c r="AF953" s="126"/>
      <c r="AG953" s="126"/>
      <c r="AH953" s="125"/>
      <c r="AI953" s="125"/>
      <c r="AJ953" s="125"/>
      <c r="AK953" s="125"/>
      <c r="AL953" s="125"/>
      <c r="AM953" s="125"/>
      <c r="AN953" s="125"/>
      <c r="AO953" s="66"/>
      <c r="AP953" s="125"/>
      <c r="AQ953" s="125"/>
      <c r="AR953" s="125"/>
      <c r="AS953" s="125"/>
      <c r="AT953" s="125"/>
      <c r="AU953" s="125"/>
      <c r="AV953" s="125"/>
      <c r="AW953" s="126"/>
      <c r="AX953" s="126"/>
      <c r="AY953" s="126"/>
      <c r="AZ953" s="127"/>
      <c r="BA953" s="128"/>
      <c r="BB953" s="65"/>
      <c r="BC953" s="65"/>
      <c r="BD953" s="125"/>
      <c r="BE953" s="125"/>
      <c r="BF953" s="126"/>
      <c r="BG953" s="126"/>
      <c r="BH953" s="126"/>
      <c r="BI953" s="125"/>
      <c r="BJ953" s="125"/>
      <c r="BK953" s="125"/>
      <c r="BL953" s="125"/>
      <c r="BM953" s="125"/>
      <c r="BN953" s="125"/>
      <c r="BO953" s="129"/>
      <c r="BP953" s="66"/>
      <c r="BQ953" s="129"/>
      <c r="BR953" s="125"/>
      <c r="BS953" s="125"/>
      <c r="BT953" s="125"/>
      <c r="BU953" s="125"/>
      <c r="BV953" s="125"/>
      <c r="BW953" s="125"/>
      <c r="BX953" s="126"/>
      <c r="BY953" s="126"/>
      <c r="BZ953" s="126"/>
      <c r="CA953" s="127"/>
      <c r="CB953" s="128"/>
    </row>
    <row r="954" spans="1:80" x14ac:dyDescent="0.3">
      <c r="A954" s="65"/>
      <c r="B954" s="70"/>
      <c r="C954" s="70"/>
      <c r="D954" s="71"/>
      <c r="E954" s="71"/>
      <c r="F954" s="71"/>
      <c r="G954" s="70"/>
      <c r="H954" s="70"/>
      <c r="I954" s="70"/>
      <c r="J954" s="70"/>
      <c r="K954" s="70"/>
      <c r="L954" s="70"/>
      <c r="M954" s="70"/>
      <c r="N954" s="194"/>
      <c r="O954" s="80"/>
      <c r="P954" s="75"/>
      <c r="Q954" s="75"/>
      <c r="R954" s="75"/>
      <c r="S954" s="75"/>
      <c r="T954" s="75"/>
      <c r="U954" s="75"/>
      <c r="V954" s="74"/>
      <c r="W954" s="74"/>
      <c r="X954" s="74"/>
      <c r="Y954" s="73"/>
      <c r="Z954" s="72"/>
      <c r="AA954" s="65"/>
      <c r="AB954" s="65"/>
      <c r="AC954" s="125"/>
      <c r="AD954" s="125"/>
      <c r="AE954" s="126"/>
      <c r="AF954" s="126"/>
      <c r="AG954" s="126"/>
      <c r="AH954" s="125"/>
      <c r="AI954" s="125"/>
      <c r="AJ954" s="125"/>
      <c r="AK954" s="125"/>
      <c r="AL954" s="125"/>
      <c r="AM954" s="125"/>
      <c r="AN954" s="125"/>
      <c r="AO954" s="66"/>
      <c r="AP954" s="125"/>
      <c r="AQ954" s="125"/>
      <c r="AR954" s="125"/>
      <c r="AS954" s="125"/>
      <c r="AT954" s="125"/>
      <c r="AU954" s="125"/>
      <c r="AV954" s="125"/>
      <c r="AW954" s="126"/>
      <c r="AX954" s="126"/>
      <c r="AY954" s="126"/>
      <c r="AZ954" s="127"/>
      <c r="BA954" s="128"/>
      <c r="BB954" s="65"/>
      <c r="BC954" s="65"/>
      <c r="BD954" s="125"/>
      <c r="BE954" s="125"/>
      <c r="BF954" s="126"/>
      <c r="BG954" s="126"/>
      <c r="BH954" s="126"/>
      <c r="BI954" s="125"/>
      <c r="BJ954" s="125"/>
      <c r="BK954" s="125"/>
      <c r="BL954" s="125"/>
      <c r="BM954" s="125"/>
      <c r="BN954" s="125"/>
      <c r="BO954" s="129"/>
      <c r="BP954" s="66"/>
      <c r="BQ954" s="129"/>
      <c r="BR954" s="125"/>
      <c r="BS954" s="125"/>
      <c r="BT954" s="125"/>
      <c r="BU954" s="125"/>
      <c r="BV954" s="125"/>
      <c r="BW954" s="125"/>
      <c r="BX954" s="126"/>
      <c r="BY954" s="126"/>
      <c r="BZ954" s="126"/>
      <c r="CA954" s="127"/>
      <c r="CB954" s="128"/>
    </row>
    <row r="955" spans="1:80" x14ac:dyDescent="0.3">
      <c r="A955" s="65"/>
      <c r="B955" s="70"/>
      <c r="C955" s="70"/>
      <c r="D955" s="71"/>
      <c r="E955" s="71"/>
      <c r="F955" s="71"/>
      <c r="G955" s="70"/>
      <c r="H955" s="70"/>
      <c r="I955" s="70"/>
      <c r="J955" s="70"/>
      <c r="K955" s="70"/>
      <c r="L955" s="70"/>
      <c r="M955" s="70"/>
      <c r="N955" s="194"/>
      <c r="O955" s="80"/>
      <c r="P955" s="75"/>
      <c r="Q955" s="75"/>
      <c r="R955" s="75"/>
      <c r="S955" s="75"/>
      <c r="T955" s="75"/>
      <c r="U955" s="75"/>
      <c r="V955" s="74"/>
      <c r="W955" s="74"/>
      <c r="X955" s="74"/>
      <c r="Y955" s="73"/>
      <c r="Z955" s="72"/>
      <c r="AA955" s="65"/>
      <c r="AB955" s="65"/>
      <c r="AC955" s="125"/>
      <c r="AD955" s="125"/>
      <c r="AE955" s="126"/>
      <c r="AF955" s="126"/>
      <c r="AG955" s="126"/>
      <c r="AH955" s="125"/>
      <c r="AI955" s="125"/>
      <c r="AJ955" s="125"/>
      <c r="AK955" s="125"/>
      <c r="AL955" s="125"/>
      <c r="AM955" s="125"/>
      <c r="AN955" s="125"/>
      <c r="AO955" s="66"/>
      <c r="AP955" s="125"/>
      <c r="AQ955" s="125"/>
      <c r="AR955" s="125"/>
      <c r="AS955" s="125"/>
      <c r="AT955" s="125"/>
      <c r="AU955" s="125"/>
      <c r="AV955" s="125"/>
      <c r="AW955" s="126"/>
      <c r="AX955" s="126"/>
      <c r="AY955" s="126"/>
      <c r="AZ955" s="127"/>
      <c r="BA955" s="128"/>
      <c r="BB955" s="65"/>
      <c r="BC955" s="65"/>
      <c r="BD955" s="125"/>
      <c r="BE955" s="125"/>
      <c r="BF955" s="126"/>
      <c r="BG955" s="126"/>
      <c r="BH955" s="126"/>
      <c r="BI955" s="125"/>
      <c r="BJ955" s="125"/>
      <c r="BK955" s="125"/>
      <c r="BL955" s="125"/>
      <c r="BM955" s="125"/>
      <c r="BN955" s="125"/>
      <c r="BO955" s="129"/>
      <c r="BP955" s="66"/>
      <c r="BQ955" s="129"/>
      <c r="BR955" s="125"/>
      <c r="BS955" s="125"/>
      <c r="BT955" s="125"/>
      <c r="BU955" s="125"/>
      <c r="BV955" s="125"/>
      <c r="BW955" s="125"/>
      <c r="BX955" s="126"/>
      <c r="BY955" s="126"/>
      <c r="BZ955" s="126"/>
      <c r="CA955" s="127"/>
      <c r="CB955" s="128"/>
    </row>
    <row r="956" spans="1:80" x14ac:dyDescent="0.3">
      <c r="A956" s="65"/>
      <c r="B956" s="70"/>
      <c r="C956" s="70"/>
      <c r="D956" s="71"/>
      <c r="E956" s="71"/>
      <c r="F956" s="71"/>
      <c r="G956" s="70"/>
      <c r="H956" s="70"/>
      <c r="I956" s="70"/>
      <c r="J956" s="70"/>
      <c r="K956" s="70"/>
      <c r="L956" s="70"/>
      <c r="M956" s="70"/>
      <c r="N956" s="194"/>
      <c r="O956" s="80"/>
      <c r="P956" s="75"/>
      <c r="Q956" s="75"/>
      <c r="R956" s="75"/>
      <c r="S956" s="75"/>
      <c r="T956" s="75"/>
      <c r="U956" s="75"/>
      <c r="V956" s="74"/>
      <c r="W956" s="74"/>
      <c r="X956" s="74"/>
      <c r="Y956" s="73"/>
      <c r="Z956" s="72"/>
      <c r="AA956" s="65"/>
      <c r="AB956" s="65"/>
      <c r="AC956" s="125"/>
      <c r="AD956" s="125"/>
      <c r="AE956" s="126"/>
      <c r="AF956" s="126"/>
      <c r="AG956" s="126"/>
      <c r="AH956" s="125"/>
      <c r="AI956" s="125"/>
      <c r="AJ956" s="125"/>
      <c r="AK956" s="125"/>
      <c r="AL956" s="125"/>
      <c r="AM956" s="125"/>
      <c r="AN956" s="125"/>
      <c r="AO956" s="82"/>
      <c r="AP956" s="125"/>
      <c r="AQ956" s="125"/>
      <c r="AR956" s="125"/>
      <c r="AS956" s="125"/>
      <c r="AT956" s="125"/>
      <c r="AU956" s="125"/>
      <c r="AV956" s="125"/>
      <c r="AW956" s="126"/>
      <c r="AX956" s="126"/>
      <c r="AY956" s="126"/>
      <c r="AZ956" s="125"/>
      <c r="BA956" s="125"/>
      <c r="BB956" s="65"/>
      <c r="BC956" s="65"/>
      <c r="BD956" s="125"/>
      <c r="BE956" s="125"/>
      <c r="BF956" s="126"/>
      <c r="BG956" s="126"/>
      <c r="BH956" s="126"/>
      <c r="BI956" s="125"/>
      <c r="BJ956" s="125"/>
      <c r="BK956" s="125"/>
      <c r="BL956" s="125"/>
      <c r="BM956" s="125"/>
      <c r="BN956" s="125"/>
      <c r="BO956" s="129"/>
      <c r="BP956" s="82"/>
      <c r="BQ956" s="129"/>
      <c r="BR956" s="125"/>
      <c r="BS956" s="125"/>
      <c r="BT956" s="125"/>
      <c r="BU956" s="125"/>
      <c r="BV956" s="125"/>
      <c r="BW956" s="125"/>
      <c r="BX956" s="126"/>
      <c r="BY956" s="126"/>
      <c r="BZ956" s="126"/>
      <c r="CA956" s="125"/>
      <c r="CB956" s="125"/>
    </row>
    <row r="957" spans="1:80" x14ac:dyDescent="0.3">
      <c r="A957" s="65"/>
      <c r="B957" s="70"/>
      <c r="C957" s="70"/>
      <c r="D957" s="71"/>
      <c r="E957" s="71"/>
      <c r="F957" s="71"/>
      <c r="G957" s="70"/>
      <c r="H957" s="70"/>
      <c r="I957" s="70"/>
      <c r="J957" s="70"/>
      <c r="K957" s="70"/>
      <c r="L957" s="70"/>
      <c r="M957" s="70"/>
      <c r="N957" s="194"/>
      <c r="O957" s="80"/>
      <c r="P957" s="75"/>
      <c r="Q957" s="75"/>
      <c r="R957" s="75"/>
      <c r="S957" s="75"/>
      <c r="T957" s="75"/>
      <c r="U957" s="75"/>
      <c r="V957" s="74"/>
      <c r="W957" s="74"/>
      <c r="X957" s="74"/>
      <c r="Y957" s="73"/>
      <c r="Z957" s="72"/>
      <c r="AA957" s="65"/>
      <c r="AB957" s="65"/>
      <c r="AC957" s="128"/>
      <c r="AD957" s="127"/>
      <c r="AE957" s="126"/>
      <c r="AF957" s="126"/>
      <c r="AG957" s="126"/>
      <c r="AH957" s="125"/>
      <c r="AI957" s="125"/>
      <c r="AJ957" s="125"/>
      <c r="AK957" s="125"/>
      <c r="AL957" s="125"/>
      <c r="AM957" s="125"/>
      <c r="AN957" s="125"/>
      <c r="AO957" s="66"/>
      <c r="AP957" s="125"/>
      <c r="AQ957" s="125"/>
      <c r="AR957" s="125"/>
      <c r="AS957" s="125"/>
      <c r="AT957" s="125"/>
      <c r="AU957" s="125"/>
      <c r="AV957" s="125"/>
      <c r="AW957" s="126"/>
      <c r="AX957" s="126"/>
      <c r="AY957" s="126"/>
      <c r="AZ957" s="125"/>
      <c r="BA957" s="125"/>
      <c r="BB957" s="65"/>
      <c r="BC957" s="65"/>
      <c r="BD957" s="128"/>
      <c r="BE957" s="127"/>
      <c r="BF957" s="126"/>
      <c r="BG957" s="126"/>
      <c r="BH957" s="126"/>
      <c r="BI957" s="125"/>
      <c r="BJ957" s="125"/>
      <c r="BK957" s="125"/>
      <c r="BL957" s="125"/>
      <c r="BM957" s="125"/>
      <c r="BN957" s="125"/>
      <c r="BO957" s="129"/>
      <c r="BP957" s="66"/>
      <c r="BQ957" s="129"/>
      <c r="BR957" s="125"/>
      <c r="BS957" s="125"/>
      <c r="BT957" s="125"/>
      <c r="BU957" s="125"/>
      <c r="BV957" s="125"/>
      <c r="BW957" s="125"/>
      <c r="BX957" s="126"/>
      <c r="BY957" s="126"/>
      <c r="BZ957" s="126"/>
      <c r="CA957" s="125"/>
      <c r="CB957" s="125"/>
    </row>
    <row r="958" spans="1:80" x14ac:dyDescent="0.3">
      <c r="A958" s="65"/>
      <c r="B958" s="70"/>
      <c r="C958" s="70"/>
      <c r="D958" s="71"/>
      <c r="E958" s="71"/>
      <c r="F958" s="71"/>
      <c r="G958" s="70"/>
      <c r="H958" s="70"/>
      <c r="I958" s="70"/>
      <c r="J958" s="70"/>
      <c r="K958" s="70"/>
      <c r="L958" s="70"/>
      <c r="M958" s="70"/>
      <c r="N958" s="194"/>
      <c r="O958" s="80"/>
      <c r="P958" s="75"/>
      <c r="Q958" s="75"/>
      <c r="R958" s="75"/>
      <c r="S958" s="75"/>
      <c r="T958" s="75"/>
      <c r="U958" s="75"/>
      <c r="V958" s="74"/>
      <c r="W958" s="74"/>
      <c r="X958" s="74"/>
      <c r="Y958" s="73"/>
      <c r="Z958" s="72"/>
      <c r="AA958" s="65"/>
      <c r="AB958" s="65"/>
      <c r="AC958" s="128"/>
      <c r="AD958" s="127"/>
      <c r="AE958" s="126"/>
      <c r="AF958" s="126"/>
      <c r="AG958" s="126"/>
      <c r="AH958" s="125"/>
      <c r="AI958" s="125"/>
      <c r="AJ958" s="125"/>
      <c r="AK958" s="125"/>
      <c r="AL958" s="125"/>
      <c r="AM958" s="125"/>
      <c r="AN958" s="125"/>
      <c r="AO958" s="66"/>
      <c r="AP958" s="125"/>
      <c r="AQ958" s="125"/>
      <c r="AR958" s="125"/>
      <c r="AS958" s="125"/>
      <c r="AT958" s="125"/>
      <c r="AU958" s="125"/>
      <c r="AV958" s="125"/>
      <c r="AW958" s="126"/>
      <c r="AX958" s="126"/>
      <c r="AY958" s="126"/>
      <c r="AZ958" s="125"/>
      <c r="BA958" s="125"/>
      <c r="BB958" s="65"/>
      <c r="BC958" s="65"/>
      <c r="BD958" s="128"/>
      <c r="BE958" s="127"/>
      <c r="BF958" s="126"/>
      <c r="BG958" s="126"/>
      <c r="BH958" s="126"/>
      <c r="BI958" s="125"/>
      <c r="BJ958" s="125"/>
      <c r="BK958" s="125"/>
      <c r="BL958" s="125"/>
      <c r="BM958" s="125"/>
      <c r="BN958" s="125"/>
      <c r="BO958" s="129"/>
      <c r="BP958" s="66"/>
      <c r="BQ958" s="129"/>
      <c r="BR958" s="125"/>
      <c r="BS958" s="125"/>
      <c r="BT958" s="125"/>
      <c r="BU958" s="125"/>
      <c r="BV958" s="125"/>
      <c r="BW958" s="125"/>
      <c r="BX958" s="126"/>
      <c r="BY958" s="126"/>
      <c r="BZ958" s="126"/>
      <c r="CA958" s="125"/>
      <c r="CB958" s="125"/>
    </row>
    <row r="959" spans="1:80" x14ac:dyDescent="0.3">
      <c r="A959" s="65"/>
      <c r="B959" s="70"/>
      <c r="C959" s="70"/>
      <c r="D959" s="71"/>
      <c r="E959" s="71"/>
      <c r="F959" s="71"/>
      <c r="G959" s="70"/>
      <c r="H959" s="70"/>
      <c r="I959" s="70"/>
      <c r="J959" s="70"/>
      <c r="K959" s="70"/>
      <c r="L959" s="70"/>
      <c r="M959" s="70"/>
      <c r="N959" s="194"/>
      <c r="O959" s="80"/>
      <c r="P959" s="75"/>
      <c r="Q959" s="75"/>
      <c r="R959" s="75"/>
      <c r="S959" s="75"/>
      <c r="T959" s="75"/>
      <c r="U959" s="75"/>
      <c r="V959" s="74"/>
      <c r="W959" s="74"/>
      <c r="X959" s="74"/>
      <c r="Y959" s="73"/>
      <c r="Z959" s="72"/>
      <c r="AA959" s="65"/>
      <c r="AB959" s="65"/>
      <c r="AC959" s="128"/>
      <c r="AD959" s="127"/>
      <c r="AE959" s="126"/>
      <c r="AF959" s="126"/>
      <c r="AG959" s="126"/>
      <c r="AH959" s="125"/>
      <c r="AI959" s="125"/>
      <c r="AJ959" s="125"/>
      <c r="AK959" s="125"/>
      <c r="AL959" s="125"/>
      <c r="AM959" s="125"/>
      <c r="AN959" s="125"/>
      <c r="AO959" s="66"/>
      <c r="AP959" s="125"/>
      <c r="AQ959" s="125"/>
      <c r="AR959" s="125"/>
      <c r="AS959" s="125"/>
      <c r="AT959" s="125"/>
      <c r="AU959" s="125"/>
      <c r="AV959" s="125"/>
      <c r="AW959" s="126"/>
      <c r="AX959" s="126"/>
      <c r="AY959" s="126"/>
      <c r="AZ959" s="125"/>
      <c r="BA959" s="125"/>
      <c r="BB959" s="65"/>
      <c r="BC959" s="65"/>
      <c r="BD959" s="128"/>
      <c r="BE959" s="127"/>
      <c r="BF959" s="126"/>
      <c r="BG959" s="126"/>
      <c r="BH959" s="126"/>
      <c r="BI959" s="125"/>
      <c r="BJ959" s="125"/>
      <c r="BK959" s="125"/>
      <c r="BL959" s="125"/>
      <c r="BM959" s="125"/>
      <c r="BN959" s="125"/>
      <c r="BO959" s="129"/>
      <c r="BP959" s="66"/>
      <c r="BQ959" s="129"/>
      <c r="BR959" s="125"/>
      <c r="BS959" s="125"/>
      <c r="BT959" s="125"/>
      <c r="BU959" s="125"/>
      <c r="BV959" s="125"/>
      <c r="BW959" s="125"/>
      <c r="BX959" s="126"/>
      <c r="BY959" s="126"/>
      <c r="BZ959" s="126"/>
      <c r="CA959" s="125"/>
      <c r="CB959" s="125"/>
    </row>
    <row r="960" spans="1:80" x14ac:dyDescent="0.3">
      <c r="A960" s="65"/>
      <c r="B960" s="70"/>
      <c r="C960" s="70"/>
      <c r="D960" s="71"/>
      <c r="E960" s="71"/>
      <c r="F960" s="71"/>
      <c r="G960" s="70"/>
      <c r="H960" s="70"/>
      <c r="I960" s="70"/>
      <c r="J960" s="70"/>
      <c r="K960" s="70"/>
      <c r="L960" s="70"/>
      <c r="M960" s="70"/>
      <c r="N960" s="194"/>
      <c r="O960" s="80"/>
      <c r="P960" s="75"/>
      <c r="Q960" s="75"/>
      <c r="R960" s="75"/>
      <c r="S960" s="75"/>
      <c r="T960" s="75"/>
      <c r="U960" s="75"/>
      <c r="V960" s="74"/>
      <c r="W960" s="74"/>
      <c r="X960" s="74"/>
      <c r="Y960" s="73"/>
      <c r="Z960" s="72"/>
      <c r="AA960" s="65"/>
      <c r="AB960" s="65"/>
      <c r="AC960" s="128"/>
      <c r="AD960" s="127"/>
      <c r="AE960" s="126"/>
      <c r="AF960" s="126"/>
      <c r="AG960" s="126"/>
      <c r="AH960" s="125"/>
      <c r="AI960" s="125"/>
      <c r="AJ960" s="125"/>
      <c r="AK960" s="125"/>
      <c r="AL960" s="125"/>
      <c r="AM960" s="125"/>
      <c r="AN960" s="125"/>
      <c r="AO960" s="66"/>
      <c r="AP960" s="125"/>
      <c r="AQ960" s="125"/>
      <c r="AR960" s="125"/>
      <c r="AS960" s="125"/>
      <c r="AT960" s="125"/>
      <c r="AU960" s="125"/>
      <c r="AV960" s="125"/>
      <c r="AW960" s="126"/>
      <c r="AX960" s="126"/>
      <c r="AY960" s="126"/>
      <c r="AZ960" s="125"/>
      <c r="BA960" s="125"/>
      <c r="BB960" s="65"/>
      <c r="BC960" s="65"/>
      <c r="BD960" s="128"/>
      <c r="BE960" s="127"/>
      <c r="BF960" s="126"/>
      <c r="BG960" s="126"/>
      <c r="BH960" s="126"/>
      <c r="BI960" s="125"/>
      <c r="BJ960" s="125"/>
      <c r="BK960" s="125"/>
      <c r="BL960" s="125"/>
      <c r="BM960" s="125"/>
      <c r="BN960" s="125"/>
      <c r="BO960" s="129"/>
      <c r="BP960" s="66"/>
      <c r="BQ960" s="129"/>
      <c r="BR960" s="125"/>
      <c r="BS960" s="125"/>
      <c r="BT960" s="125"/>
      <c r="BU960" s="125"/>
      <c r="BV960" s="125"/>
      <c r="BW960" s="125"/>
      <c r="BX960" s="126"/>
      <c r="BY960" s="126"/>
      <c r="BZ960" s="126"/>
      <c r="CA960" s="125"/>
      <c r="CB960" s="125"/>
    </row>
    <row r="961" spans="1:80" x14ac:dyDescent="0.3">
      <c r="A961" s="65"/>
      <c r="B961" s="70"/>
      <c r="C961" s="70"/>
      <c r="D961" s="71"/>
      <c r="E961" s="71"/>
      <c r="F961" s="71"/>
      <c r="G961" s="70"/>
      <c r="H961" s="70"/>
      <c r="I961" s="70"/>
      <c r="J961" s="70"/>
      <c r="K961" s="70"/>
      <c r="L961" s="70"/>
      <c r="M961" s="70"/>
      <c r="N961" s="194"/>
      <c r="O961" s="80"/>
      <c r="P961" s="75"/>
      <c r="Q961" s="75"/>
      <c r="R961" s="75"/>
      <c r="S961" s="75"/>
      <c r="T961" s="75"/>
      <c r="U961" s="75"/>
      <c r="V961" s="74"/>
      <c r="W961" s="74"/>
      <c r="X961" s="74"/>
      <c r="Y961" s="73"/>
      <c r="Z961" s="72"/>
      <c r="AA961" s="65"/>
      <c r="AB961" s="65"/>
      <c r="AC961" s="128"/>
      <c r="AD961" s="127"/>
      <c r="AE961" s="126"/>
      <c r="AF961" s="126"/>
      <c r="AG961" s="126"/>
      <c r="AH961" s="125"/>
      <c r="AI961" s="125"/>
      <c r="AJ961" s="125"/>
      <c r="AK961" s="125"/>
      <c r="AL961" s="125"/>
      <c r="AM961" s="125"/>
      <c r="AN961" s="125"/>
      <c r="AO961" s="66"/>
      <c r="AP961" s="125"/>
      <c r="AQ961" s="125"/>
      <c r="AR961" s="125"/>
      <c r="AS961" s="125"/>
      <c r="AT961" s="125"/>
      <c r="AU961" s="125"/>
      <c r="AV961" s="125"/>
      <c r="AW961" s="126"/>
      <c r="AX961" s="126"/>
      <c r="AY961" s="126"/>
      <c r="AZ961" s="125"/>
      <c r="BA961" s="125"/>
      <c r="BB961" s="65"/>
      <c r="BC961" s="65"/>
      <c r="BD961" s="128"/>
      <c r="BE961" s="127"/>
      <c r="BF961" s="126"/>
      <c r="BG961" s="126"/>
      <c r="BH961" s="126"/>
      <c r="BI961" s="125"/>
      <c r="BJ961" s="125"/>
      <c r="BK961" s="125"/>
      <c r="BL961" s="125"/>
      <c r="BM961" s="125"/>
      <c r="BN961" s="125"/>
      <c r="BO961" s="129"/>
      <c r="BP961" s="66"/>
      <c r="BQ961" s="129"/>
      <c r="BR961" s="125"/>
      <c r="BS961" s="125"/>
      <c r="BT961" s="125"/>
      <c r="BU961" s="125"/>
      <c r="BV961" s="125"/>
      <c r="BW961" s="125"/>
      <c r="BX961" s="126"/>
      <c r="BY961" s="126"/>
      <c r="BZ961" s="126"/>
      <c r="CA961" s="125"/>
      <c r="CB961" s="125"/>
    </row>
    <row r="962" spans="1:80" x14ac:dyDescent="0.3">
      <c r="A962" s="65"/>
      <c r="B962" s="70"/>
      <c r="C962" s="70"/>
      <c r="D962" s="71"/>
      <c r="E962" s="71"/>
      <c r="F962" s="71"/>
      <c r="G962" s="70"/>
      <c r="H962" s="70"/>
      <c r="I962" s="70"/>
      <c r="J962" s="70"/>
      <c r="K962" s="70"/>
      <c r="L962" s="70"/>
      <c r="M962" s="70"/>
      <c r="N962" s="194"/>
      <c r="O962" s="80"/>
      <c r="P962" s="75"/>
      <c r="Q962" s="75"/>
      <c r="R962" s="75"/>
      <c r="S962" s="75"/>
      <c r="T962" s="75"/>
      <c r="U962" s="75"/>
      <c r="V962" s="74"/>
      <c r="W962" s="74"/>
      <c r="X962" s="74"/>
      <c r="Y962" s="73"/>
      <c r="Z962" s="72"/>
      <c r="AA962" s="65"/>
      <c r="AB962" s="65"/>
      <c r="AC962" s="128"/>
      <c r="AD962" s="127"/>
      <c r="AE962" s="126"/>
      <c r="AF962" s="126"/>
      <c r="AG962" s="126"/>
      <c r="AH962" s="125"/>
      <c r="AI962" s="125"/>
      <c r="AJ962" s="125"/>
      <c r="AK962" s="125"/>
      <c r="AL962" s="125"/>
      <c r="AM962" s="125"/>
      <c r="AN962" s="125"/>
      <c r="AO962" s="66"/>
      <c r="AP962" s="125"/>
      <c r="AQ962" s="125"/>
      <c r="AR962" s="125"/>
      <c r="AS962" s="125"/>
      <c r="AT962" s="125"/>
      <c r="AU962" s="125"/>
      <c r="AV962" s="125"/>
      <c r="AW962" s="126"/>
      <c r="AX962" s="126"/>
      <c r="AY962" s="126"/>
      <c r="AZ962" s="125"/>
      <c r="BA962" s="125"/>
      <c r="BB962" s="65"/>
      <c r="BC962" s="65"/>
      <c r="BD962" s="128"/>
      <c r="BE962" s="127"/>
      <c r="BF962" s="126"/>
      <c r="BG962" s="126"/>
      <c r="BH962" s="126"/>
      <c r="BI962" s="125"/>
      <c r="BJ962" s="125"/>
      <c r="BK962" s="125"/>
      <c r="BL962" s="125"/>
      <c r="BM962" s="125"/>
      <c r="BN962" s="125"/>
      <c r="BO962" s="129"/>
      <c r="BP962" s="66"/>
      <c r="BQ962" s="129"/>
      <c r="BR962" s="125"/>
      <c r="BS962" s="125"/>
      <c r="BT962" s="125"/>
      <c r="BU962" s="125"/>
      <c r="BV962" s="125"/>
      <c r="BW962" s="125"/>
      <c r="BX962" s="126"/>
      <c r="BY962" s="126"/>
      <c r="BZ962" s="126"/>
      <c r="CA962" s="125"/>
      <c r="CB962" s="125"/>
    </row>
    <row r="963" spans="1:80" x14ac:dyDescent="0.3">
      <c r="A963" s="65"/>
      <c r="B963" s="70"/>
      <c r="C963" s="70"/>
      <c r="D963" s="71"/>
      <c r="E963" s="71"/>
      <c r="F963" s="71"/>
      <c r="G963" s="70"/>
      <c r="H963" s="70"/>
      <c r="I963" s="70"/>
      <c r="J963" s="70"/>
      <c r="K963" s="70"/>
      <c r="L963" s="70"/>
      <c r="M963" s="70"/>
      <c r="N963" s="194"/>
      <c r="O963" s="80"/>
      <c r="P963" s="75"/>
      <c r="Q963" s="75"/>
      <c r="R963" s="75"/>
      <c r="S963" s="75"/>
      <c r="T963" s="75"/>
      <c r="U963" s="75"/>
      <c r="V963" s="74"/>
      <c r="W963" s="74"/>
      <c r="X963" s="74"/>
      <c r="Y963" s="73"/>
      <c r="Z963" s="72"/>
      <c r="AA963" s="65"/>
      <c r="AB963" s="65"/>
      <c r="AC963" s="128"/>
      <c r="AD963" s="127"/>
      <c r="AE963" s="126"/>
      <c r="AF963" s="126"/>
      <c r="AG963" s="126"/>
      <c r="AH963" s="125"/>
      <c r="AI963" s="125"/>
      <c r="AJ963" s="125"/>
      <c r="AK963" s="125"/>
      <c r="AL963" s="125"/>
      <c r="AM963" s="125"/>
      <c r="AN963" s="125"/>
      <c r="AO963" s="66"/>
      <c r="AP963" s="125"/>
      <c r="AQ963" s="125"/>
      <c r="AR963" s="125"/>
      <c r="AS963" s="125"/>
      <c r="AT963" s="125"/>
      <c r="AU963" s="125"/>
      <c r="AV963" s="125"/>
      <c r="AW963" s="126"/>
      <c r="AX963" s="126"/>
      <c r="AY963" s="126"/>
      <c r="AZ963" s="125"/>
      <c r="BA963" s="125"/>
      <c r="BB963" s="65"/>
      <c r="BC963" s="65"/>
      <c r="BD963" s="128"/>
      <c r="BE963" s="127"/>
      <c r="BF963" s="126"/>
      <c r="BG963" s="126"/>
      <c r="BH963" s="126"/>
      <c r="BI963" s="125"/>
      <c r="BJ963" s="125"/>
      <c r="BK963" s="125"/>
      <c r="BL963" s="125"/>
      <c r="BM963" s="125"/>
      <c r="BN963" s="125"/>
      <c r="BO963" s="129"/>
      <c r="BP963" s="66"/>
      <c r="BQ963" s="129"/>
      <c r="BR963" s="125"/>
      <c r="BS963" s="125"/>
      <c r="BT963" s="125"/>
      <c r="BU963" s="125"/>
      <c r="BV963" s="125"/>
      <c r="BW963" s="125"/>
      <c r="BX963" s="126"/>
      <c r="BY963" s="126"/>
      <c r="BZ963" s="126"/>
      <c r="CA963" s="125"/>
      <c r="CB963" s="125"/>
    </row>
    <row r="964" spans="1:80" x14ac:dyDescent="0.3">
      <c r="A964" s="65"/>
      <c r="B964" s="70"/>
      <c r="C964" s="70"/>
      <c r="D964" s="71"/>
      <c r="E964" s="71"/>
      <c r="F964" s="71"/>
      <c r="G964" s="70"/>
      <c r="H964" s="70"/>
      <c r="I964" s="70"/>
      <c r="J964" s="70"/>
      <c r="K964" s="70"/>
      <c r="L964" s="70"/>
      <c r="M964" s="70"/>
      <c r="N964" s="194"/>
      <c r="O964" s="80"/>
      <c r="P964" s="75"/>
      <c r="Q964" s="75"/>
      <c r="R964" s="75"/>
      <c r="S964" s="75"/>
      <c r="T964" s="75"/>
      <c r="U964" s="75"/>
      <c r="V964" s="74"/>
      <c r="W964" s="74"/>
      <c r="X964" s="74"/>
      <c r="Y964" s="73"/>
      <c r="Z964" s="72"/>
      <c r="AA964" s="65"/>
      <c r="AB964" s="65"/>
      <c r="AC964" s="128"/>
      <c r="AD964" s="127"/>
      <c r="AE964" s="126"/>
      <c r="AF964" s="126"/>
      <c r="AG964" s="126"/>
      <c r="AH964" s="125"/>
      <c r="AI964" s="125"/>
      <c r="AJ964" s="125"/>
      <c r="AK964" s="125"/>
      <c r="AL964" s="125"/>
      <c r="AM964" s="125"/>
      <c r="AN964" s="125"/>
      <c r="AO964" s="66"/>
      <c r="AP964" s="125"/>
      <c r="AQ964" s="125"/>
      <c r="AR964" s="125"/>
      <c r="AS964" s="125"/>
      <c r="AT964" s="125"/>
      <c r="AU964" s="125"/>
      <c r="AV964" s="125"/>
      <c r="AW964" s="126"/>
      <c r="AX964" s="126"/>
      <c r="AY964" s="126"/>
      <c r="AZ964" s="125"/>
      <c r="BA964" s="125"/>
      <c r="BB964" s="65"/>
      <c r="BC964" s="65"/>
      <c r="BD964" s="128"/>
      <c r="BE964" s="127"/>
      <c r="BF964" s="126"/>
      <c r="BG964" s="126"/>
      <c r="BH964" s="126"/>
      <c r="BI964" s="125"/>
      <c r="BJ964" s="125"/>
      <c r="BK964" s="125"/>
      <c r="BL964" s="125"/>
      <c r="BM964" s="125"/>
      <c r="BN964" s="125"/>
      <c r="BO964" s="129"/>
      <c r="BP964" s="66"/>
      <c r="BQ964" s="129"/>
      <c r="BR964" s="125"/>
      <c r="BS964" s="125"/>
      <c r="BT964" s="125"/>
      <c r="BU964" s="125"/>
      <c r="BV964" s="125"/>
      <c r="BW964" s="125"/>
      <c r="BX964" s="126"/>
      <c r="BY964" s="126"/>
      <c r="BZ964" s="126"/>
      <c r="CA964" s="125"/>
      <c r="CB964" s="125"/>
    </row>
    <row r="965" spans="1:80" x14ac:dyDescent="0.3">
      <c r="A965" s="65"/>
      <c r="B965" s="70"/>
      <c r="C965" s="70"/>
      <c r="D965" s="71"/>
      <c r="E965" s="71"/>
      <c r="F965" s="71"/>
      <c r="G965" s="70"/>
      <c r="H965" s="70"/>
      <c r="I965" s="70"/>
      <c r="J965" s="70"/>
      <c r="K965" s="70"/>
      <c r="L965" s="70"/>
      <c r="M965" s="70"/>
      <c r="N965" s="194"/>
      <c r="O965" s="80"/>
      <c r="P965" s="75"/>
      <c r="Q965" s="75"/>
      <c r="R965" s="75"/>
      <c r="S965" s="75"/>
      <c r="T965" s="75"/>
      <c r="U965" s="75"/>
      <c r="V965" s="74"/>
      <c r="W965" s="74"/>
      <c r="X965" s="74"/>
      <c r="Y965" s="73"/>
      <c r="Z965" s="72"/>
      <c r="AA965" s="65"/>
      <c r="AB965" s="65"/>
      <c r="AC965" s="128"/>
      <c r="AD965" s="127"/>
      <c r="AE965" s="126"/>
      <c r="AF965" s="126"/>
      <c r="AG965" s="126"/>
      <c r="AH965" s="125"/>
      <c r="AI965" s="125"/>
      <c r="AJ965" s="125"/>
      <c r="AK965" s="125"/>
      <c r="AL965" s="125"/>
      <c r="AM965" s="125"/>
      <c r="AN965" s="125"/>
      <c r="AO965" s="66"/>
      <c r="AP965" s="125"/>
      <c r="AQ965" s="125"/>
      <c r="AR965" s="125"/>
      <c r="AS965" s="125"/>
      <c r="AT965" s="125"/>
      <c r="AU965" s="125"/>
      <c r="AV965" s="125"/>
      <c r="AW965" s="126"/>
      <c r="AX965" s="126"/>
      <c r="AY965" s="126"/>
      <c r="AZ965" s="125"/>
      <c r="BA965" s="125"/>
      <c r="BB965" s="65"/>
      <c r="BC965" s="65"/>
      <c r="BD965" s="128"/>
      <c r="BE965" s="127"/>
      <c r="BF965" s="126"/>
      <c r="BG965" s="126"/>
      <c r="BH965" s="126"/>
      <c r="BI965" s="125"/>
      <c r="BJ965" s="125"/>
      <c r="BK965" s="125"/>
      <c r="BL965" s="125"/>
      <c r="BM965" s="125"/>
      <c r="BN965" s="125"/>
      <c r="BO965" s="129"/>
      <c r="BP965" s="66"/>
      <c r="BQ965" s="129"/>
      <c r="BR965" s="125"/>
      <c r="BS965" s="125"/>
      <c r="BT965" s="125"/>
      <c r="BU965" s="125"/>
      <c r="BV965" s="125"/>
      <c r="BW965" s="125"/>
      <c r="BX965" s="126"/>
      <c r="BY965" s="126"/>
      <c r="BZ965" s="126"/>
      <c r="CA965" s="125"/>
      <c r="CB965" s="125"/>
    </row>
    <row r="966" spans="1:80" x14ac:dyDescent="0.3">
      <c r="A966" s="65"/>
      <c r="B966" s="70"/>
      <c r="C966" s="70"/>
      <c r="D966" s="71"/>
      <c r="E966" s="71"/>
      <c r="F966" s="71"/>
      <c r="G966" s="70"/>
      <c r="H966" s="70"/>
      <c r="I966" s="70"/>
      <c r="J966" s="70"/>
      <c r="K966" s="70"/>
      <c r="L966" s="70"/>
      <c r="M966" s="70"/>
      <c r="N966" s="195"/>
      <c r="O966" s="70"/>
      <c r="P966" s="70"/>
      <c r="Q966" s="70"/>
      <c r="R966" s="70"/>
      <c r="S966" s="70"/>
      <c r="T966" s="70"/>
      <c r="U966" s="70"/>
      <c r="V966" s="71"/>
      <c r="W966" s="71"/>
      <c r="X966" s="71"/>
      <c r="Y966" s="70"/>
      <c r="Z966" s="70"/>
      <c r="AA966" s="65"/>
      <c r="AB966" s="65"/>
      <c r="AC966" s="128"/>
      <c r="AD966" s="127"/>
      <c r="AE966" s="126"/>
      <c r="AF966" s="126"/>
      <c r="AG966" s="126"/>
      <c r="AH966" s="125"/>
      <c r="AI966" s="125"/>
      <c r="AJ966" s="125"/>
      <c r="AK966" s="125"/>
      <c r="AL966" s="125"/>
      <c r="AM966" s="125"/>
      <c r="AN966" s="125"/>
      <c r="AO966" s="66"/>
      <c r="AP966" s="125"/>
      <c r="AQ966" s="125"/>
      <c r="AR966" s="125"/>
      <c r="AS966" s="125"/>
      <c r="AT966" s="125"/>
      <c r="AU966" s="125"/>
      <c r="AV966" s="125"/>
      <c r="AW966" s="126"/>
      <c r="AX966" s="126"/>
      <c r="AY966" s="126"/>
      <c r="AZ966" s="125"/>
      <c r="BA966" s="125"/>
      <c r="BB966" s="65"/>
      <c r="BC966" s="65"/>
      <c r="BD966" s="128"/>
      <c r="BE966" s="127"/>
      <c r="BF966" s="126"/>
      <c r="BG966" s="126"/>
      <c r="BH966" s="126"/>
      <c r="BI966" s="125"/>
      <c r="BJ966" s="125"/>
      <c r="BK966" s="125"/>
      <c r="BL966" s="125"/>
      <c r="BM966" s="125"/>
      <c r="BN966" s="125"/>
      <c r="BO966" s="129"/>
      <c r="BP966" s="66"/>
      <c r="BQ966" s="129"/>
      <c r="BR966" s="125"/>
      <c r="BS966" s="125"/>
      <c r="BT966" s="125"/>
      <c r="BU966" s="125"/>
      <c r="BV966" s="125"/>
      <c r="BW966" s="125"/>
      <c r="BX966" s="126"/>
      <c r="BY966" s="126"/>
      <c r="BZ966" s="126"/>
      <c r="CA966" s="125"/>
      <c r="CB966" s="125"/>
    </row>
    <row r="967" spans="1:80" x14ac:dyDescent="0.3">
      <c r="A967" s="65"/>
      <c r="B967" s="72"/>
      <c r="C967" s="73"/>
      <c r="D967" s="74"/>
      <c r="E967" s="74"/>
      <c r="F967" s="74"/>
      <c r="G967" s="75"/>
      <c r="H967" s="75"/>
      <c r="I967" s="75"/>
      <c r="J967" s="75"/>
      <c r="K967" s="75"/>
      <c r="L967" s="75"/>
      <c r="M967" s="80"/>
      <c r="N967" s="194"/>
      <c r="O967" s="70"/>
      <c r="P967" s="70"/>
      <c r="Q967" s="70"/>
      <c r="R967" s="70"/>
      <c r="S967" s="70"/>
      <c r="T967" s="70"/>
      <c r="U967" s="70"/>
      <c r="V967" s="71"/>
      <c r="W967" s="71"/>
      <c r="X967" s="71"/>
      <c r="Y967" s="70"/>
      <c r="Z967" s="70"/>
      <c r="AA967" s="65"/>
      <c r="AB967" s="65"/>
      <c r="AC967" s="128"/>
      <c r="AD967" s="127"/>
      <c r="AE967" s="126"/>
      <c r="AF967" s="126"/>
      <c r="AG967" s="126"/>
      <c r="AH967" s="125"/>
      <c r="AI967" s="125"/>
      <c r="AJ967" s="125"/>
      <c r="AK967" s="125"/>
      <c r="AL967" s="125"/>
      <c r="AM967" s="125"/>
      <c r="AN967" s="125"/>
      <c r="AO967" s="66"/>
      <c r="AP967" s="125"/>
      <c r="AQ967" s="125"/>
      <c r="AR967" s="125"/>
      <c r="AS967" s="125"/>
      <c r="AT967" s="125"/>
      <c r="AU967" s="125"/>
      <c r="AV967" s="125"/>
      <c r="AW967" s="126"/>
      <c r="AX967" s="126"/>
      <c r="AY967" s="126"/>
      <c r="AZ967" s="125"/>
      <c r="BA967" s="125"/>
      <c r="BB967" s="65"/>
      <c r="BC967" s="65"/>
      <c r="BD967" s="128"/>
      <c r="BE967" s="127"/>
      <c r="BF967" s="126"/>
      <c r="BG967" s="126"/>
      <c r="BH967" s="126"/>
      <c r="BI967" s="125"/>
      <c r="BJ967" s="125"/>
      <c r="BK967" s="125"/>
      <c r="BL967" s="125"/>
      <c r="BM967" s="125"/>
      <c r="BN967" s="125"/>
      <c r="BO967" s="129"/>
      <c r="BP967" s="66"/>
      <c r="BQ967" s="129"/>
      <c r="BR967" s="125"/>
      <c r="BS967" s="125"/>
      <c r="BT967" s="125"/>
      <c r="BU967" s="125"/>
      <c r="BV967" s="125"/>
      <c r="BW967" s="125"/>
      <c r="BX967" s="126"/>
      <c r="BY967" s="126"/>
      <c r="BZ967" s="126"/>
      <c r="CA967" s="125"/>
      <c r="CB967" s="125"/>
    </row>
    <row r="968" spans="1:80" x14ac:dyDescent="0.3">
      <c r="A968" s="65"/>
      <c r="B968" s="72"/>
      <c r="C968" s="73"/>
      <c r="D968" s="74"/>
      <c r="E968" s="74"/>
      <c r="F968" s="74"/>
      <c r="G968" s="75"/>
      <c r="H968" s="75"/>
      <c r="I968" s="75"/>
      <c r="J968" s="75"/>
      <c r="K968" s="75"/>
      <c r="L968" s="75"/>
      <c r="M968" s="80"/>
      <c r="N968" s="194"/>
      <c r="O968" s="70"/>
      <c r="P968" s="70"/>
      <c r="Q968" s="70"/>
      <c r="R968" s="70"/>
      <c r="S968" s="70"/>
      <c r="T968" s="70"/>
      <c r="U968" s="70"/>
      <c r="V968" s="71"/>
      <c r="W968" s="71"/>
      <c r="X968" s="71"/>
      <c r="Y968" s="70"/>
      <c r="Z968" s="70"/>
      <c r="AA968" s="65"/>
      <c r="AB968" s="65"/>
      <c r="AC968" s="128"/>
      <c r="AD968" s="127"/>
      <c r="AE968" s="126"/>
      <c r="AF968" s="126"/>
      <c r="AG968" s="126"/>
      <c r="AH968" s="125"/>
      <c r="AI968" s="125"/>
      <c r="AJ968" s="125"/>
      <c r="AK968" s="125"/>
      <c r="AL968" s="125"/>
      <c r="AM968" s="125"/>
      <c r="AN968" s="125"/>
      <c r="AO968" s="66"/>
      <c r="AP968" s="125"/>
      <c r="AQ968" s="125"/>
      <c r="AR968" s="125"/>
      <c r="AS968" s="125"/>
      <c r="AT968" s="125"/>
      <c r="AU968" s="125"/>
      <c r="AV968" s="125"/>
      <c r="AW968" s="126"/>
      <c r="AX968" s="126"/>
      <c r="AY968" s="126"/>
      <c r="AZ968" s="125"/>
      <c r="BA968" s="125"/>
      <c r="BB968" s="65"/>
      <c r="BC968" s="65"/>
      <c r="BD968" s="128"/>
      <c r="BE968" s="127"/>
      <c r="BF968" s="126"/>
      <c r="BG968" s="126"/>
      <c r="BH968" s="126"/>
      <c r="BI968" s="125"/>
      <c r="BJ968" s="125"/>
      <c r="BK968" s="125"/>
      <c r="BL968" s="125"/>
      <c r="BM968" s="125"/>
      <c r="BN968" s="125"/>
      <c r="BO968" s="129"/>
      <c r="BP968" s="66"/>
      <c r="BQ968" s="129"/>
      <c r="BR968" s="125"/>
      <c r="BS968" s="125"/>
      <c r="BT968" s="125"/>
      <c r="BU968" s="125"/>
      <c r="BV968" s="125"/>
      <c r="BW968" s="125"/>
      <c r="BX968" s="126"/>
      <c r="BY968" s="126"/>
      <c r="BZ968" s="126"/>
      <c r="CA968" s="125"/>
      <c r="CB968" s="125"/>
    </row>
    <row r="969" spans="1:80" x14ac:dyDescent="0.3">
      <c r="A969" s="65"/>
      <c r="B969" s="72"/>
      <c r="C969" s="73"/>
      <c r="D969" s="74"/>
      <c r="E969" s="74"/>
      <c r="F969" s="74"/>
      <c r="G969" s="75"/>
      <c r="H969" s="75"/>
      <c r="I969" s="75"/>
      <c r="J969" s="75"/>
      <c r="K969" s="75"/>
      <c r="L969" s="75"/>
      <c r="M969" s="80"/>
      <c r="N969" s="194"/>
      <c r="O969" s="70"/>
      <c r="P969" s="70"/>
      <c r="Q969" s="70"/>
      <c r="R969" s="70"/>
      <c r="S969" s="70"/>
      <c r="T969" s="70"/>
      <c r="U969" s="70"/>
      <c r="V969" s="71"/>
      <c r="W969" s="71"/>
      <c r="X969" s="71"/>
      <c r="Y969" s="70"/>
      <c r="Z969" s="70"/>
      <c r="AA969" s="65"/>
      <c r="AB969" s="65"/>
      <c r="AC969" s="128"/>
      <c r="AD969" s="127"/>
      <c r="AE969" s="126"/>
      <c r="AF969" s="126"/>
      <c r="AG969" s="126"/>
      <c r="AH969" s="125"/>
      <c r="AI969" s="125"/>
      <c r="AJ969" s="125"/>
      <c r="AK969" s="125"/>
      <c r="AL969" s="125"/>
      <c r="AM969" s="125"/>
      <c r="AN969" s="125"/>
      <c r="AO969" s="66"/>
      <c r="AP969" s="125"/>
      <c r="AQ969" s="125"/>
      <c r="AR969" s="125"/>
      <c r="AS969" s="125"/>
      <c r="AT969" s="125"/>
      <c r="AU969" s="125"/>
      <c r="AV969" s="125"/>
      <c r="AW969" s="126"/>
      <c r="AX969" s="126"/>
      <c r="AY969" s="126"/>
      <c r="AZ969" s="125"/>
      <c r="BA969" s="125"/>
      <c r="BB969" s="65"/>
      <c r="BC969" s="65"/>
      <c r="BD969" s="128"/>
      <c r="BE969" s="127"/>
      <c r="BF969" s="126"/>
      <c r="BG969" s="126"/>
      <c r="BH969" s="126"/>
      <c r="BI969" s="125"/>
      <c r="BJ969" s="125"/>
      <c r="BK969" s="125"/>
      <c r="BL969" s="125"/>
      <c r="BM969" s="125"/>
      <c r="BN969" s="125"/>
      <c r="BO969" s="129"/>
      <c r="BP969" s="66"/>
      <c r="BQ969" s="129"/>
      <c r="BR969" s="125"/>
      <c r="BS969" s="125"/>
      <c r="BT969" s="125"/>
      <c r="BU969" s="125"/>
      <c r="BV969" s="125"/>
      <c r="BW969" s="125"/>
      <c r="BX969" s="126"/>
      <c r="BY969" s="126"/>
      <c r="BZ969" s="126"/>
      <c r="CA969" s="125"/>
      <c r="CB969" s="125"/>
    </row>
    <row r="970" spans="1:80" x14ac:dyDescent="0.3">
      <c r="A970" s="65"/>
      <c r="B970" s="72"/>
      <c r="C970" s="73"/>
      <c r="D970" s="74"/>
      <c r="E970" s="74"/>
      <c r="F970" s="74"/>
      <c r="G970" s="75"/>
      <c r="H970" s="75"/>
      <c r="I970" s="75"/>
      <c r="J970" s="75"/>
      <c r="K970" s="75"/>
      <c r="L970" s="75"/>
      <c r="M970" s="80"/>
      <c r="N970" s="194"/>
      <c r="O970" s="70"/>
      <c r="P970" s="70"/>
      <c r="Q970" s="70"/>
      <c r="R970" s="70"/>
      <c r="S970" s="70"/>
      <c r="T970" s="70"/>
      <c r="U970" s="70"/>
      <c r="V970" s="71"/>
      <c r="W970" s="71"/>
      <c r="X970" s="71"/>
      <c r="Y970" s="70"/>
      <c r="Z970" s="70"/>
      <c r="AA970" s="65"/>
      <c r="AB970" s="65"/>
      <c r="AC970" s="128"/>
      <c r="AD970" s="127"/>
      <c r="AE970" s="126"/>
      <c r="AF970" s="126"/>
      <c r="AG970" s="126"/>
      <c r="AH970" s="125"/>
      <c r="AI970" s="125"/>
      <c r="AJ970" s="125"/>
      <c r="AK970" s="125"/>
      <c r="AL970" s="125"/>
      <c r="AM970" s="125"/>
      <c r="AN970" s="125"/>
      <c r="AO970" s="66"/>
      <c r="AP970" s="125"/>
      <c r="AQ970" s="125"/>
      <c r="AR970" s="125"/>
      <c r="AS970" s="125"/>
      <c r="AT970" s="125"/>
      <c r="AU970" s="125"/>
      <c r="AV970" s="125"/>
      <c r="AW970" s="126"/>
      <c r="AX970" s="126"/>
      <c r="AY970" s="126"/>
      <c r="AZ970" s="125"/>
      <c r="BA970" s="125"/>
      <c r="BB970" s="65"/>
      <c r="BC970" s="65"/>
      <c r="BD970" s="128"/>
      <c r="BE970" s="127"/>
      <c r="BF970" s="126"/>
      <c r="BG970" s="126"/>
      <c r="BH970" s="126"/>
      <c r="BI970" s="125"/>
      <c r="BJ970" s="125"/>
      <c r="BK970" s="125"/>
      <c r="BL970" s="125"/>
      <c r="BM970" s="125"/>
      <c r="BN970" s="125"/>
      <c r="BO970" s="129"/>
      <c r="BP970" s="66"/>
      <c r="BQ970" s="129"/>
      <c r="BR970" s="125"/>
      <c r="BS970" s="125"/>
      <c r="BT970" s="125"/>
      <c r="BU970" s="125"/>
      <c r="BV970" s="125"/>
      <c r="BW970" s="125"/>
      <c r="BX970" s="126"/>
      <c r="BY970" s="126"/>
      <c r="BZ970" s="126"/>
      <c r="CA970" s="125"/>
      <c r="CB970" s="125"/>
    </row>
    <row r="971" spans="1:80" x14ac:dyDescent="0.3">
      <c r="A971" s="65"/>
      <c r="B971" s="72"/>
      <c r="C971" s="73"/>
      <c r="D971" s="74"/>
      <c r="E971" s="74"/>
      <c r="F971" s="74"/>
      <c r="G971" s="75"/>
      <c r="H971" s="75"/>
      <c r="I971" s="75"/>
      <c r="J971" s="75"/>
      <c r="K971" s="75"/>
      <c r="L971" s="75"/>
      <c r="M971" s="80"/>
      <c r="N971" s="194"/>
      <c r="O971" s="70"/>
      <c r="P971" s="70"/>
      <c r="Q971" s="70"/>
      <c r="R971" s="70"/>
      <c r="S971" s="70"/>
      <c r="T971" s="70"/>
      <c r="U971" s="70"/>
      <c r="V971" s="71"/>
      <c r="W971" s="71"/>
      <c r="X971" s="71"/>
      <c r="Y971" s="70"/>
      <c r="Z971" s="70"/>
      <c r="AA971" s="65"/>
      <c r="AB971" s="65"/>
      <c r="AC971" s="128"/>
      <c r="AD971" s="127"/>
      <c r="AE971" s="126"/>
      <c r="AF971" s="126"/>
      <c r="AG971" s="126"/>
      <c r="AH971" s="125"/>
      <c r="AI971" s="125"/>
      <c r="AJ971" s="125"/>
      <c r="AK971" s="125"/>
      <c r="AL971" s="125"/>
      <c r="AM971" s="125"/>
      <c r="AN971" s="125"/>
      <c r="AO971" s="66"/>
      <c r="AP971" s="125"/>
      <c r="AQ971" s="125"/>
      <c r="AR971" s="125"/>
      <c r="AS971" s="125"/>
      <c r="AT971" s="125"/>
      <c r="AU971" s="125"/>
      <c r="AV971" s="125"/>
      <c r="AW971" s="126"/>
      <c r="AX971" s="126"/>
      <c r="AY971" s="126"/>
      <c r="AZ971" s="125"/>
      <c r="BA971" s="125"/>
      <c r="BB971" s="65"/>
      <c r="BC971" s="65"/>
      <c r="BD971" s="128"/>
      <c r="BE971" s="127"/>
      <c r="BF971" s="126"/>
      <c r="BG971" s="126"/>
      <c r="BH971" s="126"/>
      <c r="BI971" s="125"/>
      <c r="BJ971" s="125"/>
      <c r="BK971" s="125"/>
      <c r="BL971" s="125"/>
      <c r="BM971" s="125"/>
      <c r="BN971" s="125"/>
      <c r="BO971" s="129"/>
      <c r="BP971" s="66"/>
      <c r="BQ971" s="129"/>
      <c r="BR971" s="125"/>
      <c r="BS971" s="125"/>
      <c r="BT971" s="125"/>
      <c r="BU971" s="125"/>
      <c r="BV971" s="125"/>
      <c r="BW971" s="125"/>
      <c r="BX971" s="126"/>
      <c r="BY971" s="126"/>
      <c r="BZ971" s="126"/>
      <c r="CA971" s="125"/>
      <c r="CB971" s="125"/>
    </row>
    <row r="972" spans="1:80" x14ac:dyDescent="0.3">
      <c r="A972" s="65"/>
      <c r="B972" s="72"/>
      <c r="C972" s="73"/>
      <c r="D972" s="74"/>
      <c r="E972" s="74"/>
      <c r="F972" s="74"/>
      <c r="G972" s="75"/>
      <c r="H972" s="75"/>
      <c r="I972" s="75"/>
      <c r="J972" s="75"/>
      <c r="K972" s="75"/>
      <c r="L972" s="75"/>
      <c r="M972" s="80"/>
      <c r="N972" s="194"/>
      <c r="O972" s="70"/>
      <c r="P972" s="70"/>
      <c r="Q972" s="70"/>
      <c r="R972" s="70"/>
      <c r="S972" s="70"/>
      <c r="T972" s="70"/>
      <c r="U972" s="70"/>
      <c r="V972" s="71"/>
      <c r="W972" s="71"/>
      <c r="X972" s="71"/>
      <c r="Y972" s="70"/>
      <c r="Z972" s="70"/>
      <c r="AA972" s="65"/>
      <c r="AB972" s="65"/>
      <c r="AC972" s="128"/>
      <c r="AD972" s="127"/>
      <c r="AE972" s="126"/>
      <c r="AF972" s="126"/>
      <c r="AG972" s="126"/>
      <c r="AH972" s="125"/>
      <c r="AI972" s="125"/>
      <c r="AJ972" s="125"/>
      <c r="AK972" s="125"/>
      <c r="AL972" s="125"/>
      <c r="AM972" s="125"/>
      <c r="AN972" s="125"/>
      <c r="AO972" s="66"/>
      <c r="AP972" s="125"/>
      <c r="AQ972" s="125"/>
      <c r="AR972" s="125"/>
      <c r="AS972" s="125"/>
      <c r="AT972" s="125"/>
      <c r="AU972" s="125"/>
      <c r="AV972" s="125"/>
      <c r="AW972" s="126"/>
      <c r="AX972" s="126"/>
      <c r="AY972" s="126"/>
      <c r="AZ972" s="125"/>
      <c r="BA972" s="125"/>
      <c r="BB972" s="65"/>
      <c r="BC972" s="65"/>
      <c r="BD972" s="128"/>
      <c r="BE972" s="127"/>
      <c r="BF972" s="126"/>
      <c r="BG972" s="126"/>
      <c r="BH972" s="126"/>
      <c r="BI972" s="125"/>
      <c r="BJ972" s="125"/>
      <c r="BK972" s="125"/>
      <c r="BL972" s="125"/>
      <c r="BM972" s="125"/>
      <c r="BN972" s="125"/>
      <c r="BO972" s="129"/>
      <c r="BP972" s="66"/>
      <c r="BQ972" s="129"/>
      <c r="BR972" s="125"/>
      <c r="BS972" s="125"/>
      <c r="BT972" s="125"/>
      <c r="BU972" s="125"/>
      <c r="BV972" s="125"/>
      <c r="BW972" s="125"/>
      <c r="BX972" s="126"/>
      <c r="BY972" s="126"/>
      <c r="BZ972" s="126"/>
      <c r="CA972" s="125"/>
      <c r="CB972" s="125"/>
    </row>
    <row r="973" spans="1:80" x14ac:dyDescent="0.3">
      <c r="A973" s="65"/>
      <c r="B973" s="72"/>
      <c r="C973" s="73"/>
      <c r="D973" s="74"/>
      <c r="E973" s="74"/>
      <c r="F973" s="74"/>
      <c r="G973" s="75"/>
      <c r="H973" s="75"/>
      <c r="I973" s="75"/>
      <c r="J973" s="75"/>
      <c r="K973" s="75"/>
      <c r="L973" s="75"/>
      <c r="M973" s="80"/>
      <c r="N973" s="194"/>
      <c r="O973" s="70"/>
      <c r="P973" s="70"/>
      <c r="Q973" s="70"/>
      <c r="R973" s="70"/>
      <c r="S973" s="70"/>
      <c r="T973" s="70"/>
      <c r="U973" s="70"/>
      <c r="V973" s="71"/>
      <c r="W973" s="71"/>
      <c r="X973" s="71"/>
      <c r="Y973" s="70"/>
      <c r="Z973" s="70"/>
      <c r="AA973" s="65"/>
      <c r="AB973" s="65"/>
      <c r="AC973" s="128"/>
      <c r="AD973" s="127"/>
      <c r="AE973" s="126"/>
      <c r="AF973" s="126"/>
      <c r="AG973" s="126"/>
      <c r="AH973" s="125"/>
      <c r="AI973" s="125"/>
      <c r="AJ973" s="125"/>
      <c r="AK973" s="125"/>
      <c r="AL973" s="125"/>
      <c r="AM973" s="125"/>
      <c r="AN973" s="125"/>
      <c r="AO973" s="66"/>
      <c r="AP973" s="125"/>
      <c r="AQ973" s="125"/>
      <c r="AR973" s="125"/>
      <c r="AS973" s="125"/>
      <c r="AT973" s="125"/>
      <c r="AU973" s="125"/>
      <c r="AV973" s="125"/>
      <c r="AW973" s="126"/>
      <c r="AX973" s="126"/>
      <c r="AY973" s="126"/>
      <c r="AZ973" s="125"/>
      <c r="BA973" s="125"/>
      <c r="BB973" s="65"/>
      <c r="BC973" s="65"/>
      <c r="BD973" s="128"/>
      <c r="BE973" s="127"/>
      <c r="BF973" s="126"/>
      <c r="BG973" s="126"/>
      <c r="BH973" s="126"/>
      <c r="BI973" s="125"/>
      <c r="BJ973" s="125"/>
      <c r="BK973" s="125"/>
      <c r="BL973" s="125"/>
      <c r="BM973" s="125"/>
      <c r="BN973" s="125"/>
      <c r="BO973" s="129"/>
      <c r="BP973" s="66"/>
      <c r="BQ973" s="129"/>
      <c r="BR973" s="125"/>
      <c r="BS973" s="125"/>
      <c r="BT973" s="125"/>
      <c r="BU973" s="125"/>
      <c r="BV973" s="125"/>
      <c r="BW973" s="125"/>
      <c r="BX973" s="126"/>
      <c r="BY973" s="126"/>
      <c r="BZ973" s="126"/>
      <c r="CA973" s="125"/>
      <c r="CB973" s="125"/>
    </row>
    <row r="974" spans="1:80" x14ac:dyDescent="0.3">
      <c r="A974" s="65"/>
      <c r="B974" s="72"/>
      <c r="C974" s="73"/>
      <c r="D974" s="74"/>
      <c r="E974" s="74"/>
      <c r="F974" s="74"/>
      <c r="G974" s="75"/>
      <c r="H974" s="75"/>
      <c r="I974" s="75"/>
      <c r="J974" s="75"/>
      <c r="K974" s="75"/>
      <c r="L974" s="75"/>
      <c r="M974" s="80"/>
      <c r="N974" s="194"/>
      <c r="O974" s="70"/>
      <c r="P974" s="70"/>
      <c r="Q974" s="70"/>
      <c r="R974" s="70"/>
      <c r="S974" s="70"/>
      <c r="T974" s="70"/>
      <c r="U974" s="70"/>
      <c r="V974" s="71"/>
      <c r="W974" s="71"/>
      <c r="X974" s="71"/>
      <c r="Y974" s="70"/>
      <c r="Z974" s="70"/>
      <c r="AA974" s="65"/>
      <c r="AB974" s="65"/>
      <c r="AC974" s="128"/>
      <c r="AD974" s="127"/>
      <c r="AE974" s="126"/>
      <c r="AF974" s="126"/>
      <c r="AG974" s="126"/>
      <c r="AH974" s="125"/>
      <c r="AI974" s="125"/>
      <c r="AJ974" s="125"/>
      <c r="AK974" s="125"/>
      <c r="AL974" s="125"/>
      <c r="AM974" s="125"/>
      <c r="AN974" s="125"/>
      <c r="AO974" s="66"/>
      <c r="AP974" s="125"/>
      <c r="AQ974" s="125"/>
      <c r="AR974" s="125"/>
      <c r="AS974" s="125"/>
      <c r="AT974" s="125"/>
      <c r="AU974" s="125"/>
      <c r="AV974" s="125"/>
      <c r="AW974" s="126"/>
      <c r="AX974" s="126"/>
      <c r="AY974" s="126"/>
      <c r="AZ974" s="125"/>
      <c r="BA974" s="125"/>
      <c r="BB974" s="65"/>
      <c r="BC974" s="65"/>
      <c r="BD974" s="128"/>
      <c r="BE974" s="127"/>
      <c r="BF974" s="126"/>
      <c r="BG974" s="126"/>
      <c r="BH974" s="126"/>
      <c r="BI974" s="125"/>
      <c r="BJ974" s="125"/>
      <c r="BK974" s="125"/>
      <c r="BL974" s="125"/>
      <c r="BM974" s="125"/>
      <c r="BN974" s="125"/>
      <c r="BO974" s="129"/>
      <c r="BP974" s="66"/>
      <c r="BQ974" s="129"/>
      <c r="BR974" s="125"/>
      <c r="BS974" s="125"/>
      <c r="BT974" s="125"/>
      <c r="BU974" s="125"/>
      <c r="BV974" s="125"/>
      <c r="BW974" s="125"/>
      <c r="BX974" s="126"/>
      <c r="BY974" s="126"/>
      <c r="BZ974" s="126"/>
      <c r="CA974" s="125"/>
      <c r="CB974" s="125"/>
    </row>
    <row r="975" spans="1:80" x14ac:dyDescent="0.3">
      <c r="A975" s="65"/>
      <c r="B975" s="72"/>
      <c r="C975" s="73"/>
      <c r="D975" s="74"/>
      <c r="E975" s="74"/>
      <c r="F975" s="74"/>
      <c r="G975" s="75"/>
      <c r="H975" s="75"/>
      <c r="I975" s="75"/>
      <c r="J975" s="75"/>
      <c r="K975" s="75"/>
      <c r="L975" s="75"/>
      <c r="M975" s="80"/>
      <c r="N975" s="194"/>
      <c r="O975" s="70"/>
      <c r="P975" s="70"/>
      <c r="Q975" s="70"/>
      <c r="R975" s="70"/>
      <c r="S975" s="70"/>
      <c r="T975" s="70"/>
      <c r="U975" s="70"/>
      <c r="V975" s="71"/>
      <c r="W975" s="71"/>
      <c r="X975" s="71"/>
      <c r="Y975" s="70"/>
      <c r="Z975" s="70"/>
      <c r="AA975" s="65"/>
      <c r="AB975" s="65"/>
      <c r="AC975" s="128"/>
      <c r="AD975" s="127"/>
      <c r="AE975" s="126"/>
      <c r="AF975" s="126"/>
      <c r="AG975" s="126"/>
      <c r="AH975" s="125"/>
      <c r="AI975" s="125"/>
      <c r="AJ975" s="125"/>
      <c r="AK975" s="125"/>
      <c r="AL975" s="125"/>
      <c r="AM975" s="125"/>
      <c r="AN975" s="125"/>
      <c r="AO975" s="66"/>
      <c r="AP975" s="125"/>
      <c r="AQ975" s="125"/>
      <c r="AR975" s="125"/>
      <c r="AS975" s="125"/>
      <c r="AT975" s="125"/>
      <c r="AU975" s="125"/>
      <c r="AV975" s="125"/>
      <c r="AW975" s="126"/>
      <c r="AX975" s="126"/>
      <c r="AY975" s="126"/>
      <c r="AZ975" s="125"/>
      <c r="BA975" s="125"/>
      <c r="BB975" s="65"/>
      <c r="BC975" s="65"/>
      <c r="BD975" s="128"/>
      <c r="BE975" s="127"/>
      <c r="BF975" s="126"/>
      <c r="BG975" s="126"/>
      <c r="BH975" s="126"/>
      <c r="BI975" s="125"/>
      <c r="BJ975" s="125"/>
      <c r="BK975" s="125"/>
      <c r="BL975" s="125"/>
      <c r="BM975" s="125"/>
      <c r="BN975" s="125"/>
      <c r="BO975" s="129"/>
      <c r="BP975" s="66"/>
      <c r="BQ975" s="129"/>
      <c r="BR975" s="125"/>
      <c r="BS975" s="125"/>
      <c r="BT975" s="125"/>
      <c r="BU975" s="125"/>
      <c r="BV975" s="125"/>
      <c r="BW975" s="125"/>
      <c r="BX975" s="126"/>
      <c r="BY975" s="126"/>
      <c r="BZ975" s="126"/>
      <c r="CA975" s="125"/>
      <c r="CB975" s="125"/>
    </row>
    <row r="976" spans="1:80" x14ac:dyDescent="0.3">
      <c r="A976" s="65"/>
      <c r="B976" s="72"/>
      <c r="C976" s="73"/>
      <c r="D976" s="74"/>
      <c r="E976" s="74"/>
      <c r="F976" s="74"/>
      <c r="G976" s="75"/>
      <c r="H976" s="75"/>
      <c r="I976" s="75"/>
      <c r="J976" s="75"/>
      <c r="K976" s="75"/>
      <c r="L976" s="75"/>
      <c r="M976" s="80"/>
      <c r="N976" s="194"/>
      <c r="O976" s="70"/>
      <c r="P976" s="70"/>
      <c r="Q976" s="70"/>
      <c r="R976" s="70"/>
      <c r="S976" s="70"/>
      <c r="T976" s="70"/>
      <c r="U976" s="70"/>
      <c r="V976" s="71"/>
      <c r="W976" s="71"/>
      <c r="X976" s="71"/>
      <c r="Y976" s="70"/>
      <c r="Z976" s="70"/>
      <c r="AA976" s="65"/>
      <c r="AB976" s="65"/>
      <c r="AC976" s="128"/>
      <c r="AD976" s="127"/>
      <c r="AE976" s="126"/>
      <c r="AF976" s="126"/>
      <c r="AG976" s="126"/>
      <c r="AH976" s="125"/>
      <c r="AI976" s="125"/>
      <c r="AJ976" s="125"/>
      <c r="AK976" s="125"/>
      <c r="AL976" s="125"/>
      <c r="AM976" s="125"/>
      <c r="AN976" s="125"/>
      <c r="AO976" s="66"/>
      <c r="AP976" s="125"/>
      <c r="AQ976" s="125"/>
      <c r="AR976" s="125"/>
      <c r="AS976" s="125"/>
      <c r="AT976" s="125"/>
      <c r="AU976" s="125"/>
      <c r="AV976" s="125"/>
      <c r="AW976" s="126"/>
      <c r="AX976" s="126"/>
      <c r="AY976" s="126"/>
      <c r="AZ976" s="125"/>
      <c r="BA976" s="125"/>
      <c r="BB976" s="65"/>
      <c r="BC976" s="65"/>
      <c r="BD976" s="128"/>
      <c r="BE976" s="127"/>
      <c r="BF976" s="126"/>
      <c r="BG976" s="126"/>
      <c r="BH976" s="126"/>
      <c r="BI976" s="125"/>
      <c r="BJ976" s="125"/>
      <c r="BK976" s="125"/>
      <c r="BL976" s="125"/>
      <c r="BM976" s="125"/>
      <c r="BN976" s="125"/>
      <c r="BO976" s="129"/>
      <c r="BP976" s="66"/>
      <c r="BQ976" s="129"/>
      <c r="BR976" s="125"/>
      <c r="BS976" s="125"/>
      <c r="BT976" s="125"/>
      <c r="BU976" s="125"/>
      <c r="BV976" s="125"/>
      <c r="BW976" s="125"/>
      <c r="BX976" s="126"/>
      <c r="BY976" s="126"/>
      <c r="BZ976" s="126"/>
      <c r="CA976" s="125"/>
      <c r="CB976" s="125"/>
    </row>
    <row r="977" spans="1:80" x14ac:dyDescent="0.3">
      <c r="A977" s="65"/>
      <c r="B977" s="72"/>
      <c r="C977" s="73"/>
      <c r="D977" s="74"/>
      <c r="E977" s="74"/>
      <c r="F977" s="74"/>
      <c r="G977" s="75"/>
      <c r="H977" s="75"/>
      <c r="I977" s="75"/>
      <c r="J977" s="75"/>
      <c r="K977" s="75"/>
      <c r="L977" s="75"/>
      <c r="M977" s="80"/>
      <c r="N977" s="194"/>
      <c r="O977" s="70"/>
      <c r="P977" s="70"/>
      <c r="Q977" s="70"/>
      <c r="R977" s="70"/>
      <c r="S977" s="70"/>
      <c r="T977" s="70"/>
      <c r="U977" s="70"/>
      <c r="V977" s="71"/>
      <c r="W977" s="71"/>
      <c r="X977" s="71"/>
      <c r="Y977" s="70"/>
      <c r="Z977" s="70"/>
      <c r="AA977" s="65"/>
      <c r="AB977" s="65"/>
      <c r="AC977" s="65"/>
      <c r="AD977" s="65"/>
      <c r="AE977" s="65"/>
      <c r="AF977" s="65"/>
      <c r="AG977" s="65"/>
      <c r="AH977" s="65"/>
      <c r="AI977" s="65"/>
      <c r="AJ977" s="65"/>
      <c r="AK977" s="65"/>
      <c r="AL977" s="65"/>
      <c r="AM977" s="65"/>
      <c r="AN977" s="125"/>
      <c r="AO977" s="66"/>
      <c r="AP977" s="125"/>
      <c r="AQ977" s="65"/>
      <c r="AR977" s="65"/>
      <c r="AS977" s="65"/>
      <c r="AT977" s="65"/>
      <c r="AU977" s="65"/>
      <c r="AV977" s="65"/>
      <c r="AW977" s="65"/>
      <c r="AX977" s="65"/>
      <c r="AY977" s="65"/>
      <c r="AZ977" s="65"/>
      <c r="BA977" s="65"/>
      <c r="BB977" s="65"/>
      <c r="BC977" s="65"/>
      <c r="BD977" s="65"/>
      <c r="BE977" s="65"/>
      <c r="BF977" s="65"/>
      <c r="BG977" s="65"/>
      <c r="BH977" s="65"/>
      <c r="BI977" s="65"/>
      <c r="BJ977" s="65"/>
      <c r="BK977" s="65"/>
      <c r="BL977" s="65"/>
      <c r="BM977" s="65"/>
      <c r="BN977" s="65"/>
      <c r="BO977" s="65"/>
      <c r="BP977" s="66"/>
      <c r="BQ977" s="65"/>
      <c r="BR977" s="65"/>
      <c r="BS977" s="65"/>
      <c r="BT977" s="65"/>
      <c r="BU977" s="65"/>
      <c r="BV977" s="65"/>
      <c r="BW977" s="65"/>
      <c r="BX977" s="65"/>
      <c r="BY977" s="65"/>
      <c r="BZ977" s="65"/>
      <c r="CA977" s="65"/>
      <c r="CB977" s="65"/>
    </row>
    <row r="978" spans="1:80" x14ac:dyDescent="0.3">
      <c r="A978" s="65"/>
      <c r="B978" s="72"/>
      <c r="C978" s="73"/>
      <c r="D978" s="74"/>
      <c r="E978" s="74"/>
      <c r="F978" s="74"/>
      <c r="G978" s="75"/>
      <c r="H978" s="75"/>
      <c r="I978" s="75"/>
      <c r="J978" s="75"/>
      <c r="K978" s="75"/>
      <c r="L978" s="75"/>
      <c r="M978" s="80"/>
      <c r="N978" s="194"/>
      <c r="O978" s="70"/>
      <c r="P978" s="70"/>
      <c r="Q978" s="70"/>
      <c r="R978" s="70"/>
      <c r="S978" s="70"/>
      <c r="T978" s="70"/>
      <c r="U978" s="70"/>
      <c r="V978" s="71"/>
      <c r="W978" s="71"/>
      <c r="X978" s="71"/>
      <c r="Y978" s="70"/>
      <c r="Z978" s="70"/>
      <c r="AA978" s="65"/>
      <c r="AB978" s="65"/>
      <c r="AC978" s="82"/>
      <c r="AD978" s="82"/>
      <c r="AE978" s="82"/>
      <c r="AF978" s="82"/>
      <c r="AG978" s="82"/>
      <c r="AH978" s="82"/>
      <c r="AI978" s="82"/>
      <c r="AJ978" s="82"/>
      <c r="AK978" s="82"/>
      <c r="AL978" s="82"/>
      <c r="AM978" s="82"/>
      <c r="AN978" s="114"/>
      <c r="AO978" s="82"/>
      <c r="AP978" s="114"/>
      <c r="AQ978" s="82"/>
      <c r="AR978" s="82"/>
      <c r="AS978" s="82"/>
      <c r="AT978" s="82"/>
      <c r="AU978" s="82"/>
      <c r="AV978" s="82"/>
      <c r="AW978" s="82"/>
      <c r="AX978" s="82"/>
      <c r="AY978" s="82"/>
      <c r="AZ978" s="82"/>
      <c r="BA978" s="82"/>
      <c r="BB978" s="65"/>
      <c r="BC978" s="65"/>
      <c r="BD978" s="82"/>
      <c r="BE978" s="82"/>
      <c r="BF978" s="82"/>
      <c r="BG978" s="82"/>
      <c r="BH978" s="82"/>
      <c r="BI978" s="82"/>
      <c r="BJ978" s="82"/>
      <c r="BK978" s="82"/>
      <c r="BL978" s="82"/>
      <c r="BM978" s="82"/>
      <c r="BN978" s="82"/>
      <c r="BO978" s="82"/>
      <c r="BP978" s="82"/>
      <c r="BQ978" s="82"/>
      <c r="BR978" s="82"/>
      <c r="BS978" s="82"/>
      <c r="BT978" s="82"/>
      <c r="BU978" s="82"/>
      <c r="BV978" s="82"/>
      <c r="BW978" s="82"/>
      <c r="BX978" s="82"/>
      <c r="BY978" s="82"/>
      <c r="BZ978" s="82"/>
      <c r="CA978" s="82"/>
      <c r="CB978" s="82"/>
    </row>
    <row r="979" spans="1:80" x14ac:dyDescent="0.3">
      <c r="A979" s="65"/>
      <c r="B979" s="72"/>
      <c r="C979" s="73"/>
      <c r="D979" s="74"/>
      <c r="E979" s="74"/>
      <c r="F979" s="74"/>
      <c r="G979" s="75"/>
      <c r="H979" s="75"/>
      <c r="I979" s="75"/>
      <c r="J979" s="75"/>
      <c r="K979" s="75"/>
      <c r="L979" s="75"/>
      <c r="M979" s="80"/>
      <c r="N979" s="194"/>
      <c r="O979" s="70"/>
      <c r="P979" s="70"/>
      <c r="Q979" s="70"/>
      <c r="R979" s="70"/>
      <c r="S979" s="70"/>
      <c r="T979" s="70"/>
      <c r="U979" s="70"/>
      <c r="V979" s="71"/>
      <c r="W979" s="71"/>
      <c r="X979" s="71"/>
      <c r="Y979" s="70"/>
      <c r="Z979" s="70"/>
      <c r="AA979" s="65"/>
      <c r="AB979" s="65"/>
      <c r="AC979" s="65"/>
      <c r="AD979" s="65"/>
      <c r="AE979" s="130"/>
      <c r="AF979" s="130"/>
      <c r="AG979" s="130"/>
      <c r="AH979" s="131"/>
      <c r="AI979" s="131"/>
      <c r="AJ979" s="131"/>
      <c r="AK979" s="131"/>
      <c r="AL979" s="131"/>
      <c r="AM979" s="131"/>
      <c r="AN979" s="125"/>
      <c r="AO979" s="82"/>
      <c r="AP979" s="125"/>
      <c r="AQ979" s="131"/>
      <c r="AR979" s="131"/>
      <c r="AS979" s="131"/>
      <c r="AT979" s="131"/>
      <c r="AU979" s="131"/>
      <c r="AV979" s="131"/>
      <c r="AW979" s="130"/>
      <c r="AX979" s="130"/>
      <c r="AY979" s="130"/>
      <c r="AZ979" s="65"/>
      <c r="BA979" s="65"/>
      <c r="BB979" s="65"/>
      <c r="BC979" s="65"/>
      <c r="BD979" s="65"/>
      <c r="BE979" s="65"/>
      <c r="BF979" s="130"/>
      <c r="BG979" s="130"/>
      <c r="BH979" s="130"/>
      <c r="BI979" s="131"/>
      <c r="BJ979" s="131"/>
      <c r="BK979" s="131"/>
      <c r="BL979" s="131"/>
      <c r="BM979" s="131"/>
      <c r="BN979" s="131"/>
      <c r="BO979" s="132"/>
      <c r="BP979" s="82"/>
      <c r="BQ979" s="132"/>
      <c r="BR979" s="131"/>
      <c r="BS979" s="131"/>
      <c r="BT979" s="131"/>
      <c r="BU979" s="131"/>
      <c r="BV979" s="131"/>
      <c r="BW979" s="131"/>
      <c r="BX979" s="130"/>
      <c r="BY979" s="130"/>
      <c r="BZ979" s="130"/>
      <c r="CA979" s="65"/>
      <c r="CB979" s="65"/>
    </row>
    <row r="980" spans="1:80" x14ac:dyDescent="0.3">
      <c r="A980" s="65"/>
      <c r="B980" s="72"/>
      <c r="C980" s="73"/>
      <c r="D980" s="74"/>
      <c r="E980" s="74"/>
      <c r="F980" s="74"/>
      <c r="G980" s="75"/>
      <c r="H980" s="75"/>
      <c r="I980" s="75"/>
      <c r="J980" s="75"/>
      <c r="K980" s="75"/>
      <c r="L980" s="75"/>
      <c r="M980" s="80"/>
      <c r="N980" s="194"/>
      <c r="O980" s="70"/>
      <c r="P980" s="70"/>
      <c r="Q980" s="70"/>
      <c r="R980" s="70"/>
      <c r="S980" s="70"/>
      <c r="T980" s="70"/>
      <c r="U980" s="70"/>
      <c r="V980" s="71"/>
      <c r="W980" s="71"/>
      <c r="X980" s="71"/>
      <c r="Y980" s="70"/>
      <c r="Z980" s="70"/>
      <c r="AA980" s="65"/>
      <c r="AB980" s="65"/>
      <c r="AC980" s="128"/>
      <c r="AD980" s="128"/>
      <c r="AE980" s="130"/>
      <c r="AF980" s="130"/>
      <c r="AG980" s="130"/>
      <c r="AH980" s="125"/>
      <c r="AI980" s="125"/>
      <c r="AJ980" s="125"/>
      <c r="AK980" s="125"/>
      <c r="AL980" s="125"/>
      <c r="AM980" s="125"/>
      <c r="AN980" s="125"/>
      <c r="AO980" s="66"/>
      <c r="AP980" s="125"/>
      <c r="AQ980" s="125"/>
      <c r="AR980" s="125"/>
      <c r="AS980" s="125"/>
      <c r="AT980" s="125"/>
      <c r="AU980" s="125"/>
      <c r="AV980" s="125"/>
      <c r="AW980" s="130"/>
      <c r="AX980" s="130"/>
      <c r="AY980" s="130"/>
      <c r="AZ980" s="128"/>
      <c r="BA980" s="128"/>
      <c r="BB980" s="65"/>
      <c r="BC980" s="65"/>
      <c r="BD980" s="128"/>
      <c r="BE980" s="128"/>
      <c r="BF980" s="130"/>
      <c r="BG980" s="130"/>
      <c r="BH980" s="130"/>
      <c r="BI980" s="125"/>
      <c r="BJ980" s="125"/>
      <c r="BK980" s="125"/>
      <c r="BL980" s="125"/>
      <c r="BM980" s="125"/>
      <c r="BN980" s="125"/>
      <c r="BO980" s="133"/>
      <c r="BP980" s="66"/>
      <c r="BQ980" s="132"/>
      <c r="BR980" s="125"/>
      <c r="BS980" s="125"/>
      <c r="BT980" s="125"/>
      <c r="BU980" s="125"/>
      <c r="BV980" s="125"/>
      <c r="BW980" s="125"/>
      <c r="BX980" s="130"/>
      <c r="BY980" s="130"/>
      <c r="BZ980" s="130"/>
      <c r="CA980" s="128"/>
      <c r="CB980" s="128"/>
    </row>
    <row r="981" spans="1:80" x14ac:dyDescent="0.3">
      <c r="A981" s="65"/>
      <c r="B981" s="72"/>
      <c r="C981" s="73"/>
      <c r="D981" s="74"/>
      <c r="E981" s="74"/>
      <c r="F981" s="74"/>
      <c r="G981" s="75"/>
      <c r="H981" s="75"/>
      <c r="I981" s="75"/>
      <c r="J981" s="75"/>
      <c r="K981" s="75"/>
      <c r="L981" s="75"/>
      <c r="M981" s="80"/>
      <c r="N981" s="194"/>
      <c r="O981" s="70"/>
      <c r="P981" s="70"/>
      <c r="Q981" s="70"/>
      <c r="R981" s="70"/>
      <c r="S981" s="70"/>
      <c r="T981" s="70"/>
      <c r="U981" s="70"/>
      <c r="V981" s="71"/>
      <c r="W981" s="71"/>
      <c r="X981" s="71"/>
      <c r="Y981" s="70"/>
      <c r="Z981" s="70"/>
    </row>
    <row r="982" spans="1:80" x14ac:dyDescent="0.3">
      <c r="A982" s="65"/>
      <c r="B982" s="65"/>
      <c r="C982" s="65"/>
      <c r="D982" s="65"/>
      <c r="E982" s="65"/>
      <c r="F982" s="65"/>
      <c r="G982" s="65"/>
      <c r="H982" s="65"/>
      <c r="I982" s="65"/>
      <c r="J982" s="65"/>
      <c r="K982" s="65"/>
      <c r="L982" s="65"/>
      <c r="M982" s="99"/>
      <c r="N982" s="66"/>
      <c r="O982" s="99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5"/>
      <c r="AC982" s="103"/>
      <c r="AD982" s="103"/>
      <c r="AE982" s="65"/>
      <c r="AF982" s="65"/>
      <c r="AG982" s="103"/>
      <c r="AH982" s="103"/>
      <c r="AI982" s="65"/>
      <c r="AJ982" s="65"/>
      <c r="AK982" s="103"/>
      <c r="AL982" s="103"/>
      <c r="AM982" s="65"/>
      <c r="AN982" s="103"/>
      <c r="AO982" s="103"/>
      <c r="AP982" s="103"/>
      <c r="AQ982" s="65"/>
      <c r="AR982" s="103"/>
      <c r="AS982" s="103"/>
      <c r="AT982" s="65"/>
      <c r="AU982" s="65"/>
      <c r="AV982" s="103"/>
      <c r="AW982" s="103"/>
      <c r="AX982" s="65"/>
      <c r="AY982" s="65"/>
      <c r="AZ982" s="103"/>
      <c r="BA982" s="103"/>
      <c r="BB982" s="65"/>
      <c r="BC982" s="65"/>
      <c r="BD982" s="103"/>
      <c r="BE982" s="103"/>
      <c r="BF982" s="65"/>
      <c r="BG982" s="65"/>
      <c r="BH982" s="103"/>
      <c r="BI982" s="103"/>
      <c r="BJ982" s="65"/>
      <c r="BK982" s="65"/>
      <c r="BL982" s="103"/>
      <c r="BM982" s="103"/>
      <c r="BN982" s="65"/>
      <c r="BO982" s="103"/>
      <c r="BP982" s="103"/>
      <c r="BQ982" s="103"/>
      <c r="BR982" s="65"/>
      <c r="BS982" s="103"/>
      <c r="BT982" s="103"/>
      <c r="BU982" s="65"/>
      <c r="BV982" s="65"/>
      <c r="BW982" s="103"/>
      <c r="BX982" s="103"/>
      <c r="BY982" s="65"/>
      <c r="BZ982" s="65"/>
      <c r="CA982" s="103"/>
      <c r="CB982" s="103"/>
    </row>
    <row r="983" spans="1:80" x14ac:dyDescent="0.3">
      <c r="A983" s="65"/>
      <c r="B983" s="68"/>
      <c r="C983" s="68"/>
      <c r="D983" s="68"/>
      <c r="E983" s="68"/>
      <c r="F983" s="68"/>
      <c r="G983" s="68"/>
      <c r="H983" s="68"/>
      <c r="I983" s="68"/>
      <c r="J983" s="68"/>
      <c r="K983" s="68"/>
      <c r="L983" s="68"/>
      <c r="M983" s="87"/>
      <c r="N983" s="68"/>
      <c r="O983" s="87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8"/>
      <c r="AA983" s="65"/>
      <c r="AB983" s="65"/>
      <c r="AC983" s="122"/>
      <c r="AD983" s="122"/>
      <c r="AE983" s="65"/>
      <c r="AF983" s="65"/>
      <c r="AG983" s="103"/>
      <c r="AH983" s="122"/>
      <c r="AI983" s="65"/>
      <c r="AJ983" s="65"/>
      <c r="AK983" s="90"/>
      <c r="AL983" s="90"/>
      <c r="AM983" s="65"/>
      <c r="AN983" s="122"/>
      <c r="AO983" s="122"/>
      <c r="AP983" s="122"/>
      <c r="AQ983" s="65"/>
      <c r="AR983" s="112"/>
      <c r="AS983" s="112"/>
      <c r="AT983" s="124"/>
      <c r="AU983" s="65"/>
      <c r="AV983" s="122"/>
      <c r="AW983" s="122"/>
      <c r="AX983" s="65"/>
      <c r="AY983" s="65"/>
      <c r="AZ983" s="122"/>
      <c r="BA983" s="122"/>
      <c r="BB983" s="65"/>
      <c r="BC983" s="65"/>
      <c r="BD983" s="122"/>
      <c r="BE983" s="122"/>
      <c r="BF983" s="65"/>
      <c r="BG983" s="65"/>
      <c r="BH983" s="103"/>
      <c r="BI983" s="122"/>
      <c r="BJ983" s="65"/>
      <c r="BK983" s="65"/>
      <c r="BL983" s="90"/>
      <c r="BM983" s="90"/>
      <c r="BN983" s="65"/>
      <c r="BO983" s="122"/>
      <c r="BP983" s="122"/>
      <c r="BQ983" s="122"/>
      <c r="BR983" s="65"/>
      <c r="BS983" s="112"/>
      <c r="BT983" s="112"/>
      <c r="BU983" s="124"/>
      <c r="BV983" s="65"/>
      <c r="BW983" s="122"/>
      <c r="BX983" s="122"/>
      <c r="BY983" s="65"/>
      <c r="BZ983" s="65"/>
      <c r="CA983" s="122"/>
      <c r="CB983" s="122"/>
    </row>
    <row r="984" spans="1:80" x14ac:dyDescent="0.3">
      <c r="A984" s="65"/>
      <c r="B984" s="77"/>
      <c r="C984" s="77"/>
      <c r="D984" s="78"/>
      <c r="E984" s="78"/>
      <c r="F984" s="78"/>
      <c r="G984" s="79"/>
      <c r="H984" s="79"/>
      <c r="I984" s="79"/>
      <c r="J984" s="79"/>
      <c r="K984" s="79"/>
      <c r="L984" s="79"/>
      <c r="M984" s="80"/>
      <c r="N984" s="68"/>
      <c r="O984" s="80"/>
      <c r="P984" s="79"/>
      <c r="Q984" s="79"/>
      <c r="R984" s="79"/>
      <c r="S984" s="79"/>
      <c r="T984" s="79"/>
      <c r="U984" s="79"/>
      <c r="V984" s="78"/>
      <c r="W984" s="78"/>
      <c r="X984" s="78"/>
      <c r="Y984" s="77"/>
      <c r="Z984" s="77"/>
      <c r="AA984" s="65"/>
      <c r="AB984" s="65"/>
      <c r="AC984" s="65"/>
      <c r="AD984" s="65"/>
      <c r="AE984" s="65"/>
      <c r="AF984" s="65"/>
      <c r="AG984" s="65"/>
      <c r="AH984" s="65"/>
      <c r="AI984" s="65"/>
      <c r="AJ984" s="65"/>
      <c r="AK984" s="65"/>
      <c r="AL984" s="65"/>
      <c r="AM984" s="65"/>
      <c r="AN984" s="125"/>
      <c r="AO984" s="66"/>
      <c r="AP984" s="125"/>
      <c r="AQ984" s="65"/>
      <c r="AR984" s="65"/>
      <c r="AS984" s="65"/>
      <c r="AT984" s="65"/>
      <c r="AU984" s="65"/>
      <c r="AV984" s="65"/>
      <c r="AW984" s="65"/>
      <c r="AX984" s="65"/>
      <c r="AY984" s="65"/>
      <c r="AZ984" s="65"/>
      <c r="BA984" s="65"/>
      <c r="BB984" s="65"/>
      <c r="BC984" s="65"/>
      <c r="BD984" s="65"/>
      <c r="BE984" s="65"/>
      <c r="BF984" s="65"/>
      <c r="BG984" s="65"/>
      <c r="BH984" s="65"/>
      <c r="BI984" s="65"/>
      <c r="BJ984" s="65"/>
      <c r="BK984" s="65"/>
      <c r="BL984" s="65"/>
      <c r="BM984" s="65"/>
      <c r="BN984" s="65"/>
      <c r="BO984" s="65"/>
      <c r="BP984" s="66"/>
      <c r="BQ984" s="65"/>
      <c r="BR984" s="65"/>
      <c r="BS984" s="65"/>
      <c r="BT984" s="65"/>
      <c r="BU984" s="65"/>
      <c r="BV984" s="65"/>
      <c r="BW984" s="65"/>
      <c r="BX984" s="65"/>
      <c r="BY984" s="65"/>
      <c r="BZ984" s="65"/>
      <c r="CA984" s="65"/>
      <c r="CB984" s="65"/>
    </row>
    <row r="985" spans="1:80" x14ac:dyDescent="0.3">
      <c r="A985" s="65"/>
      <c r="B985" s="72"/>
      <c r="C985" s="72"/>
      <c r="D985" s="78"/>
      <c r="E985" s="78"/>
      <c r="F985" s="78"/>
      <c r="G985" s="80"/>
      <c r="H985" s="80"/>
      <c r="I985" s="80"/>
      <c r="J985" s="80"/>
      <c r="K985" s="80"/>
      <c r="L985" s="80"/>
      <c r="M985" s="80"/>
      <c r="N985" s="81"/>
      <c r="O985" s="80"/>
      <c r="P985" s="80"/>
      <c r="Q985" s="80"/>
      <c r="R985" s="80"/>
      <c r="S985" s="80"/>
      <c r="T985" s="80"/>
      <c r="U985" s="80"/>
      <c r="V985" s="78"/>
      <c r="W985" s="78"/>
      <c r="X985" s="78"/>
      <c r="Y985" s="72"/>
      <c r="Z985" s="72"/>
      <c r="AA985" s="65"/>
      <c r="AB985" s="65"/>
      <c r="AC985" s="65"/>
      <c r="AD985" s="65"/>
      <c r="AE985" s="65"/>
      <c r="AF985" s="65"/>
      <c r="AG985" s="65"/>
      <c r="AH985" s="65"/>
      <c r="AI985" s="65"/>
      <c r="AJ985" s="65"/>
      <c r="AK985" s="65"/>
      <c r="AL985" s="65"/>
      <c r="AM985" s="65"/>
      <c r="AN985" s="125"/>
      <c r="AO985" s="66"/>
      <c r="AP985" s="125"/>
      <c r="AQ985" s="65"/>
      <c r="AR985" s="65"/>
      <c r="AS985" s="65"/>
      <c r="AT985" s="65"/>
      <c r="AU985" s="65"/>
      <c r="AV985" s="65"/>
      <c r="AW985" s="65"/>
      <c r="AX985" s="65"/>
      <c r="AY985" s="65"/>
      <c r="AZ985" s="65"/>
      <c r="BA985" s="65"/>
      <c r="BB985" s="65"/>
      <c r="BC985" s="65"/>
      <c r="BD985" s="65"/>
      <c r="BE985" s="65"/>
      <c r="BF985" s="65"/>
      <c r="BG985" s="65"/>
      <c r="BH985" s="65"/>
      <c r="BI985" s="65"/>
      <c r="BJ985" s="65"/>
      <c r="BK985" s="65"/>
      <c r="BL985" s="65"/>
      <c r="BM985" s="65"/>
      <c r="BN985" s="65"/>
      <c r="BO985" s="65"/>
      <c r="BP985" s="66"/>
      <c r="BQ985" s="65"/>
      <c r="BR985" s="65"/>
      <c r="BS985" s="65"/>
      <c r="BT985" s="65"/>
      <c r="BU985" s="65"/>
      <c r="BV985" s="65"/>
      <c r="BW985" s="65"/>
      <c r="BX985" s="65"/>
      <c r="BY985" s="65"/>
      <c r="BZ985" s="65"/>
      <c r="CA985" s="65"/>
      <c r="CB985" s="65"/>
    </row>
    <row r="986" spans="1:80" x14ac:dyDescent="0.3">
      <c r="A986" s="65"/>
      <c r="B986" s="82"/>
      <c r="C986" s="82"/>
      <c r="D986" s="82"/>
      <c r="E986" s="82"/>
      <c r="F986" s="82"/>
      <c r="G986" s="82"/>
      <c r="H986" s="82"/>
      <c r="I986" s="82"/>
      <c r="J986" s="82"/>
      <c r="K986" s="82"/>
      <c r="L986" s="82"/>
      <c r="M986" s="114"/>
      <c r="N986" s="82"/>
      <c r="O986" s="114"/>
      <c r="P986" s="82"/>
      <c r="Q986" s="82"/>
      <c r="R986" s="82"/>
      <c r="S986" s="82"/>
      <c r="T986" s="82"/>
      <c r="U986" s="82"/>
      <c r="V986" s="82"/>
      <c r="W986" s="82"/>
      <c r="X986" s="82"/>
      <c r="Y986" s="82"/>
      <c r="Z986" s="82"/>
      <c r="AA986" s="65"/>
      <c r="AB986" s="65"/>
      <c r="AC986" s="82"/>
      <c r="AD986" s="82"/>
      <c r="AE986" s="82"/>
      <c r="AF986" s="82"/>
      <c r="AG986" s="82"/>
      <c r="AH986" s="82"/>
      <c r="AI986" s="82"/>
      <c r="AJ986" s="82"/>
      <c r="AK986" s="82"/>
      <c r="AL986" s="82"/>
      <c r="AM986" s="82"/>
      <c r="AN986" s="114"/>
      <c r="AO986" s="82"/>
      <c r="AP986" s="114"/>
      <c r="AQ986" s="82"/>
      <c r="AR986" s="82"/>
      <c r="AS986" s="82"/>
      <c r="AT986" s="82"/>
      <c r="AU986" s="82"/>
      <c r="AV986" s="82"/>
      <c r="AW986" s="82"/>
      <c r="AX986" s="82"/>
      <c r="AY986" s="82"/>
      <c r="AZ986" s="82"/>
      <c r="BA986" s="82"/>
      <c r="BB986" s="65"/>
      <c r="BC986" s="65"/>
      <c r="BD986" s="82"/>
      <c r="BE986" s="82"/>
      <c r="BF986" s="82"/>
      <c r="BG986" s="82"/>
      <c r="BH986" s="82"/>
      <c r="BI986" s="82"/>
      <c r="BJ986" s="82"/>
      <c r="BK986" s="82"/>
      <c r="BL986" s="82"/>
      <c r="BM986" s="82"/>
      <c r="BN986" s="82"/>
      <c r="BO986" s="82"/>
      <c r="BP986" s="82"/>
      <c r="BQ986" s="82"/>
      <c r="BR986" s="82"/>
      <c r="BS986" s="82"/>
      <c r="BT986" s="82"/>
      <c r="BU986" s="82"/>
      <c r="BV986" s="82"/>
      <c r="BW986" s="82"/>
      <c r="BX986" s="82"/>
      <c r="BY986" s="82"/>
      <c r="BZ986" s="82"/>
      <c r="CA986" s="82"/>
      <c r="CB986" s="82"/>
    </row>
    <row r="987" spans="1:80" x14ac:dyDescent="0.3">
      <c r="A987" s="65"/>
      <c r="B987" s="223"/>
      <c r="C987" s="224"/>
      <c r="D987" s="65"/>
      <c r="E987" s="65"/>
      <c r="F987" s="223"/>
      <c r="G987" s="224"/>
      <c r="H987" s="65"/>
      <c r="I987" s="65"/>
      <c r="J987" s="223"/>
      <c r="K987" s="224"/>
      <c r="L987" s="65"/>
      <c r="M987" s="233"/>
      <c r="N987" s="233"/>
      <c r="O987" s="233"/>
      <c r="P987" s="65"/>
      <c r="Q987" s="223"/>
      <c r="R987" s="224"/>
      <c r="S987" s="65"/>
      <c r="T987" s="65"/>
      <c r="U987" s="223"/>
      <c r="V987" s="224"/>
      <c r="W987" s="65"/>
      <c r="X987" s="65"/>
      <c r="Y987" s="223"/>
      <c r="Z987" s="224"/>
      <c r="AA987" s="65"/>
      <c r="AB987" s="65"/>
      <c r="AC987" s="125"/>
      <c r="AD987" s="125"/>
      <c r="AE987" s="126"/>
      <c r="AF987" s="126"/>
      <c r="AG987" s="126"/>
      <c r="AH987" s="125"/>
      <c r="AI987" s="125"/>
      <c r="AJ987" s="125"/>
      <c r="AK987" s="125"/>
      <c r="AL987" s="125"/>
      <c r="AM987" s="125"/>
      <c r="AN987" s="125"/>
      <c r="AO987" s="66"/>
      <c r="AP987" s="125"/>
      <c r="AQ987" s="125"/>
      <c r="AR987" s="125"/>
      <c r="AS987" s="125"/>
      <c r="AT987" s="125"/>
      <c r="AU987" s="125"/>
      <c r="AV987" s="125"/>
      <c r="AW987" s="126"/>
      <c r="AX987" s="126"/>
      <c r="AY987" s="126"/>
      <c r="AZ987" s="127"/>
      <c r="BA987" s="128"/>
      <c r="BB987" s="65"/>
      <c r="BC987" s="65"/>
      <c r="BD987" s="125"/>
      <c r="BE987" s="125"/>
      <c r="BF987" s="126"/>
      <c r="BG987" s="126"/>
      <c r="BH987" s="126"/>
      <c r="BI987" s="125"/>
      <c r="BJ987" s="125"/>
      <c r="BK987" s="125"/>
      <c r="BL987" s="125"/>
      <c r="BM987" s="125"/>
      <c r="BN987" s="125"/>
      <c r="BO987" s="129"/>
      <c r="BP987" s="66"/>
      <c r="BQ987" s="129"/>
      <c r="BR987" s="125"/>
      <c r="BS987" s="125"/>
      <c r="BT987" s="125"/>
      <c r="BU987" s="125"/>
      <c r="BV987" s="125"/>
      <c r="BW987" s="125"/>
      <c r="BX987" s="126"/>
      <c r="BY987" s="126"/>
      <c r="BZ987" s="126"/>
      <c r="CA987" s="127"/>
      <c r="CB987" s="128"/>
    </row>
    <row r="988" spans="1:80" x14ac:dyDescent="0.3">
      <c r="A988" s="65"/>
      <c r="B988" s="225"/>
      <c r="C988" s="226"/>
      <c r="D988" s="65"/>
      <c r="E988" s="65"/>
      <c r="F988" s="227"/>
      <c r="G988" s="226"/>
      <c r="H988" s="65"/>
      <c r="I988" s="65"/>
      <c r="J988" s="228"/>
      <c r="K988" s="229"/>
      <c r="L988" s="65"/>
      <c r="M988" s="225"/>
      <c r="N988" s="230"/>
      <c r="O988" s="226"/>
      <c r="P988" s="65"/>
      <c r="Q988" s="231"/>
      <c r="R988" s="232"/>
      <c r="S988" s="76"/>
      <c r="T988" s="65"/>
      <c r="U988" s="225"/>
      <c r="V988" s="226"/>
      <c r="W988" s="65"/>
      <c r="X988" s="65"/>
      <c r="Y988" s="225"/>
      <c r="Z988" s="226"/>
      <c r="AA988" s="65"/>
      <c r="AB988" s="65"/>
      <c r="AC988" s="125"/>
      <c r="AD988" s="125"/>
      <c r="AE988" s="126"/>
      <c r="AF988" s="126"/>
      <c r="AG988" s="126"/>
      <c r="AH988" s="125"/>
      <c r="AI988" s="125"/>
      <c r="AJ988" s="125"/>
      <c r="AK988" s="125"/>
      <c r="AL988" s="125"/>
      <c r="AM988" s="125"/>
      <c r="AN988" s="125"/>
      <c r="AO988" s="66"/>
      <c r="AP988" s="125"/>
      <c r="AQ988" s="125"/>
      <c r="AR988" s="125"/>
      <c r="AS988" s="125"/>
      <c r="AT988" s="125"/>
      <c r="AU988" s="125"/>
      <c r="AV988" s="125"/>
      <c r="AW988" s="126"/>
      <c r="AX988" s="126"/>
      <c r="AY988" s="126"/>
      <c r="AZ988" s="127"/>
      <c r="BA988" s="128"/>
      <c r="BB988" s="65"/>
      <c r="BC988" s="65"/>
      <c r="BD988" s="125"/>
      <c r="BE988" s="125"/>
      <c r="BF988" s="126"/>
      <c r="BG988" s="126"/>
      <c r="BH988" s="126"/>
      <c r="BI988" s="125"/>
      <c r="BJ988" s="125"/>
      <c r="BK988" s="125"/>
      <c r="BL988" s="125"/>
      <c r="BM988" s="125"/>
      <c r="BN988" s="125"/>
      <c r="BO988" s="129"/>
      <c r="BP988" s="66"/>
      <c r="BQ988" s="129"/>
      <c r="BR988" s="125"/>
      <c r="BS988" s="125"/>
      <c r="BT988" s="125"/>
      <c r="BU988" s="125"/>
      <c r="BV988" s="125"/>
      <c r="BW988" s="125"/>
      <c r="BX988" s="126"/>
      <c r="BY988" s="126"/>
      <c r="BZ988" s="126"/>
      <c r="CA988" s="127"/>
      <c r="CB988" s="128"/>
    </row>
    <row r="989" spans="1:80" x14ac:dyDescent="0.3">
      <c r="A989" s="65"/>
      <c r="B989" s="65"/>
      <c r="C989" s="65"/>
      <c r="D989" s="65"/>
      <c r="E989" s="65"/>
      <c r="F989" s="65"/>
      <c r="G989" s="65"/>
      <c r="H989" s="65"/>
      <c r="I989" s="65"/>
      <c r="J989" s="65"/>
      <c r="K989" s="65"/>
      <c r="L989" s="65"/>
      <c r="M989" s="99"/>
      <c r="N989" s="66"/>
      <c r="O989" s="99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5"/>
      <c r="AC989" s="125"/>
      <c r="AD989" s="125"/>
      <c r="AE989" s="126"/>
      <c r="AF989" s="126"/>
      <c r="AG989" s="126"/>
      <c r="AH989" s="125"/>
      <c r="AI989" s="125"/>
      <c r="AJ989" s="125"/>
      <c r="AK989" s="125"/>
      <c r="AL989" s="125"/>
      <c r="AM989" s="125"/>
      <c r="AN989" s="125"/>
      <c r="AO989" s="66"/>
      <c r="AP989" s="125"/>
      <c r="AQ989" s="125"/>
      <c r="AR989" s="125"/>
      <c r="AS989" s="125"/>
      <c r="AT989" s="125"/>
      <c r="AU989" s="125"/>
      <c r="AV989" s="125"/>
      <c r="AW989" s="126"/>
      <c r="AX989" s="126"/>
      <c r="AY989" s="126"/>
      <c r="AZ989" s="127"/>
      <c r="BA989" s="128"/>
      <c r="BB989" s="65"/>
      <c r="BC989" s="65"/>
      <c r="BD989" s="125"/>
      <c r="BE989" s="125"/>
      <c r="BF989" s="126"/>
      <c r="BG989" s="126"/>
      <c r="BH989" s="126"/>
      <c r="BI989" s="125"/>
      <c r="BJ989" s="125"/>
      <c r="BK989" s="125"/>
      <c r="BL989" s="125"/>
      <c r="BM989" s="125"/>
      <c r="BN989" s="125"/>
      <c r="BO989" s="129"/>
      <c r="BP989" s="66"/>
      <c r="BQ989" s="129"/>
      <c r="BR989" s="125"/>
      <c r="BS989" s="125"/>
      <c r="BT989" s="125"/>
      <c r="BU989" s="125"/>
      <c r="BV989" s="125"/>
      <c r="BW989" s="125"/>
      <c r="BX989" s="126"/>
      <c r="BY989" s="126"/>
      <c r="BZ989" s="126"/>
      <c r="CA989" s="127"/>
      <c r="CB989" s="128"/>
    </row>
    <row r="990" spans="1:80" x14ac:dyDescent="0.3">
      <c r="A990" s="65"/>
      <c r="B990" s="65"/>
      <c r="C990" s="65"/>
      <c r="D990" s="65"/>
      <c r="E990" s="65"/>
      <c r="F990" s="65"/>
      <c r="G990" s="65"/>
      <c r="H990" s="65"/>
      <c r="I990" s="65"/>
      <c r="J990" s="65"/>
      <c r="K990" s="65"/>
      <c r="L990" s="65"/>
      <c r="M990" s="99"/>
      <c r="N990" s="66"/>
      <c r="O990" s="99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5"/>
      <c r="AC990" s="125"/>
      <c r="AD990" s="125"/>
      <c r="AE990" s="126"/>
      <c r="AF990" s="126"/>
      <c r="AG990" s="126"/>
      <c r="AH990" s="125"/>
      <c r="AI990" s="125"/>
      <c r="AJ990" s="125"/>
      <c r="AK990" s="125"/>
      <c r="AL990" s="125"/>
      <c r="AM990" s="125"/>
      <c r="AN990" s="125"/>
      <c r="AO990" s="66"/>
      <c r="AP990" s="125"/>
      <c r="AQ990" s="125"/>
      <c r="AR990" s="125"/>
      <c r="AS990" s="125"/>
      <c r="AT990" s="125"/>
      <c r="AU990" s="125"/>
      <c r="AV990" s="125"/>
      <c r="AW990" s="126"/>
      <c r="AX990" s="126"/>
      <c r="AY990" s="126"/>
      <c r="AZ990" s="127"/>
      <c r="BA990" s="128"/>
      <c r="BB990" s="65"/>
      <c r="BC990" s="65"/>
      <c r="BD990" s="125"/>
      <c r="BE990" s="125"/>
      <c r="BF990" s="126"/>
      <c r="BG990" s="126"/>
      <c r="BH990" s="126"/>
      <c r="BI990" s="125"/>
      <c r="BJ990" s="125"/>
      <c r="BK990" s="125"/>
      <c r="BL990" s="125"/>
      <c r="BM990" s="125"/>
      <c r="BN990" s="125"/>
      <c r="BO990" s="129"/>
      <c r="BP990" s="66"/>
      <c r="BQ990" s="129"/>
      <c r="BR990" s="125"/>
      <c r="BS990" s="125"/>
      <c r="BT990" s="125"/>
      <c r="BU990" s="125"/>
      <c r="BV990" s="125"/>
      <c r="BW990" s="125"/>
      <c r="BX990" s="126"/>
      <c r="BY990" s="126"/>
      <c r="BZ990" s="126"/>
      <c r="CA990" s="127"/>
      <c r="CB990" s="128"/>
    </row>
    <row r="991" spans="1:80" x14ac:dyDescent="0.3">
      <c r="A991" s="65"/>
      <c r="B991" s="68"/>
      <c r="C991" s="68"/>
      <c r="D991" s="68"/>
      <c r="E991" s="68"/>
      <c r="F991" s="68"/>
      <c r="G991" s="68"/>
      <c r="H991" s="68"/>
      <c r="I991" s="68"/>
      <c r="J991" s="68"/>
      <c r="K991" s="68"/>
      <c r="L991" s="68"/>
      <c r="M991" s="87"/>
      <c r="N991" s="68"/>
      <c r="O991" s="87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8"/>
      <c r="AA991" s="65"/>
      <c r="AB991" s="65"/>
      <c r="AC991" s="125"/>
      <c r="AD991" s="125"/>
      <c r="AE991" s="126"/>
      <c r="AF991" s="126"/>
      <c r="AG991" s="126"/>
      <c r="AH991" s="125"/>
      <c r="AI991" s="125"/>
      <c r="AJ991" s="125"/>
      <c r="AK991" s="125"/>
      <c r="AL991" s="125"/>
      <c r="AM991" s="125"/>
      <c r="AN991" s="125"/>
      <c r="AO991" s="66"/>
      <c r="AP991" s="125"/>
      <c r="AQ991" s="125"/>
      <c r="AR991" s="125"/>
      <c r="AS991" s="125"/>
      <c r="AT991" s="125"/>
      <c r="AU991" s="125"/>
      <c r="AV991" s="125"/>
      <c r="AW991" s="126"/>
      <c r="AX991" s="126"/>
      <c r="AY991" s="126"/>
      <c r="AZ991" s="127"/>
      <c r="BA991" s="128"/>
      <c r="BB991" s="65"/>
      <c r="BC991" s="65"/>
      <c r="BD991" s="125"/>
      <c r="BE991" s="125"/>
      <c r="BF991" s="126"/>
      <c r="BG991" s="126"/>
      <c r="BH991" s="126"/>
      <c r="BI991" s="125"/>
      <c r="BJ991" s="125"/>
      <c r="BK991" s="125"/>
      <c r="BL991" s="125"/>
      <c r="BM991" s="125"/>
      <c r="BN991" s="125"/>
      <c r="BO991" s="129"/>
      <c r="BP991" s="66"/>
      <c r="BQ991" s="129"/>
      <c r="BR991" s="125"/>
      <c r="BS991" s="125"/>
      <c r="BT991" s="125"/>
      <c r="BU991" s="125"/>
      <c r="BV991" s="125"/>
      <c r="BW991" s="125"/>
      <c r="BX991" s="126"/>
      <c r="BY991" s="126"/>
      <c r="BZ991" s="126"/>
      <c r="CA991" s="127"/>
      <c r="CB991" s="128"/>
    </row>
    <row r="992" spans="1:80" x14ac:dyDescent="0.3">
      <c r="A992" s="65"/>
      <c r="B992" s="70"/>
      <c r="C992" s="70"/>
      <c r="D992" s="71"/>
      <c r="E992" s="71"/>
      <c r="F992" s="71"/>
      <c r="G992" s="70"/>
      <c r="H992" s="70"/>
      <c r="I992" s="70"/>
      <c r="J992" s="70"/>
      <c r="K992" s="70"/>
      <c r="L992" s="70"/>
      <c r="M992" s="70"/>
      <c r="N992" s="194"/>
      <c r="O992" s="80"/>
      <c r="P992" s="75"/>
      <c r="Q992" s="75"/>
      <c r="R992" s="75"/>
      <c r="S992" s="75"/>
      <c r="T992" s="75"/>
      <c r="U992" s="75"/>
      <c r="V992" s="74"/>
      <c r="W992" s="74"/>
      <c r="X992" s="74"/>
      <c r="Y992" s="73"/>
      <c r="Z992" s="72"/>
      <c r="AA992" s="65"/>
      <c r="AB992" s="65"/>
      <c r="AC992" s="125"/>
      <c r="AD992" s="125"/>
      <c r="AE992" s="126"/>
      <c r="AF992" s="126"/>
      <c r="AG992" s="126"/>
      <c r="AH992" s="125"/>
      <c r="AI992" s="125"/>
      <c r="AJ992" s="125"/>
      <c r="AK992" s="125"/>
      <c r="AL992" s="125"/>
      <c r="AM992" s="125"/>
      <c r="AN992" s="125"/>
      <c r="AO992" s="66"/>
      <c r="AP992" s="125"/>
      <c r="AQ992" s="125"/>
      <c r="AR992" s="125"/>
      <c r="AS992" s="125"/>
      <c r="AT992" s="125"/>
      <c r="AU992" s="125"/>
      <c r="AV992" s="125"/>
      <c r="AW992" s="126"/>
      <c r="AX992" s="126"/>
      <c r="AY992" s="126"/>
      <c r="AZ992" s="127"/>
      <c r="BA992" s="128"/>
      <c r="BB992" s="65"/>
      <c r="BC992" s="65"/>
      <c r="BD992" s="125"/>
      <c r="BE992" s="125"/>
      <c r="BF992" s="126"/>
      <c r="BG992" s="126"/>
      <c r="BH992" s="126"/>
      <c r="BI992" s="125"/>
      <c r="BJ992" s="125"/>
      <c r="BK992" s="125"/>
      <c r="BL992" s="125"/>
      <c r="BM992" s="125"/>
      <c r="BN992" s="125"/>
      <c r="BO992" s="129"/>
      <c r="BP992" s="66"/>
      <c r="BQ992" s="129"/>
      <c r="BR992" s="125"/>
      <c r="BS992" s="125"/>
      <c r="BT992" s="125"/>
      <c r="BU992" s="125"/>
      <c r="BV992" s="125"/>
      <c r="BW992" s="125"/>
      <c r="BX992" s="126"/>
      <c r="BY992" s="126"/>
      <c r="BZ992" s="126"/>
      <c r="CA992" s="127"/>
      <c r="CB992" s="128"/>
    </row>
    <row r="993" spans="1:80" x14ac:dyDescent="0.3">
      <c r="A993" s="65"/>
      <c r="B993" s="70"/>
      <c r="C993" s="70"/>
      <c r="D993" s="71"/>
      <c r="E993" s="71"/>
      <c r="F993" s="71"/>
      <c r="G993" s="70"/>
      <c r="H993" s="70"/>
      <c r="I993" s="70"/>
      <c r="J993" s="70"/>
      <c r="K993" s="70"/>
      <c r="L993" s="70"/>
      <c r="M993" s="70"/>
      <c r="N993" s="194"/>
      <c r="O993" s="80"/>
      <c r="P993" s="75"/>
      <c r="Q993" s="75"/>
      <c r="R993" s="75"/>
      <c r="S993" s="75"/>
      <c r="T993" s="75"/>
      <c r="U993" s="75"/>
      <c r="V993" s="74"/>
      <c r="W993" s="74"/>
      <c r="X993" s="74"/>
      <c r="Y993" s="73"/>
      <c r="Z993" s="72"/>
      <c r="AA993" s="65"/>
      <c r="AB993" s="65"/>
      <c r="AC993" s="125"/>
      <c r="AD993" s="125"/>
      <c r="AE993" s="126"/>
      <c r="AF993" s="126"/>
      <c r="AG993" s="126"/>
      <c r="AH993" s="125"/>
      <c r="AI993" s="125"/>
      <c r="AJ993" s="125"/>
      <c r="AK993" s="125"/>
      <c r="AL993" s="125"/>
      <c r="AM993" s="125"/>
      <c r="AN993" s="125"/>
      <c r="AO993" s="66"/>
      <c r="AP993" s="125"/>
      <c r="AQ993" s="125"/>
      <c r="AR993" s="125"/>
      <c r="AS993" s="125"/>
      <c r="AT993" s="125"/>
      <c r="AU993" s="125"/>
      <c r="AV993" s="125"/>
      <c r="AW993" s="126"/>
      <c r="AX993" s="126"/>
      <c r="AY993" s="126"/>
      <c r="AZ993" s="127"/>
      <c r="BA993" s="128"/>
      <c r="BB993" s="65"/>
      <c r="BC993" s="65"/>
      <c r="BD993" s="125"/>
      <c r="BE993" s="125"/>
      <c r="BF993" s="126"/>
      <c r="BG993" s="126"/>
      <c r="BH993" s="126"/>
      <c r="BI993" s="125"/>
      <c r="BJ993" s="125"/>
      <c r="BK993" s="125"/>
      <c r="BL993" s="125"/>
      <c r="BM993" s="125"/>
      <c r="BN993" s="125"/>
      <c r="BO993" s="129"/>
      <c r="BP993" s="66"/>
      <c r="BQ993" s="129"/>
      <c r="BR993" s="125"/>
      <c r="BS993" s="125"/>
      <c r="BT993" s="125"/>
      <c r="BU993" s="125"/>
      <c r="BV993" s="125"/>
      <c r="BW993" s="125"/>
      <c r="BX993" s="126"/>
      <c r="BY993" s="126"/>
      <c r="BZ993" s="126"/>
      <c r="CA993" s="127"/>
      <c r="CB993" s="128"/>
    </row>
    <row r="994" spans="1:80" x14ac:dyDescent="0.3">
      <c r="A994" s="65"/>
      <c r="B994" s="70"/>
      <c r="C994" s="70"/>
      <c r="D994" s="71"/>
      <c r="E994" s="71"/>
      <c r="F994" s="71"/>
      <c r="G994" s="70"/>
      <c r="H994" s="70"/>
      <c r="I994" s="70"/>
      <c r="J994" s="70"/>
      <c r="K994" s="70"/>
      <c r="L994" s="70"/>
      <c r="M994" s="70"/>
      <c r="N994" s="194"/>
      <c r="O994" s="80"/>
      <c r="P994" s="75"/>
      <c r="Q994" s="75"/>
      <c r="R994" s="75"/>
      <c r="S994" s="75"/>
      <c r="T994" s="75"/>
      <c r="U994" s="75"/>
      <c r="V994" s="74"/>
      <c r="W994" s="74"/>
      <c r="X994" s="74"/>
      <c r="Y994" s="73"/>
      <c r="Z994" s="72"/>
      <c r="AA994" s="65"/>
      <c r="AB994" s="65"/>
      <c r="AC994" s="125"/>
      <c r="AD994" s="125"/>
      <c r="AE994" s="126"/>
      <c r="AF994" s="126"/>
      <c r="AG994" s="126"/>
      <c r="AH994" s="125"/>
      <c r="AI994" s="125"/>
      <c r="AJ994" s="125"/>
      <c r="AK994" s="125"/>
      <c r="AL994" s="125"/>
      <c r="AM994" s="125"/>
      <c r="AN994" s="125"/>
      <c r="AO994" s="66"/>
      <c r="AP994" s="125"/>
      <c r="AQ994" s="125"/>
      <c r="AR994" s="125"/>
      <c r="AS994" s="125"/>
      <c r="AT994" s="125"/>
      <c r="AU994" s="125"/>
      <c r="AV994" s="125"/>
      <c r="AW994" s="126"/>
      <c r="AX994" s="126"/>
      <c r="AY994" s="126"/>
      <c r="AZ994" s="127"/>
      <c r="BA994" s="128"/>
      <c r="BB994" s="65"/>
      <c r="BC994" s="65"/>
      <c r="BD994" s="125"/>
      <c r="BE994" s="125"/>
      <c r="BF994" s="126"/>
      <c r="BG994" s="126"/>
      <c r="BH994" s="126"/>
      <c r="BI994" s="125"/>
      <c r="BJ994" s="125"/>
      <c r="BK994" s="125"/>
      <c r="BL994" s="125"/>
      <c r="BM994" s="125"/>
      <c r="BN994" s="125"/>
      <c r="BO994" s="129"/>
      <c r="BP994" s="66"/>
      <c r="BQ994" s="129"/>
      <c r="BR994" s="125"/>
      <c r="BS994" s="125"/>
      <c r="BT994" s="125"/>
      <c r="BU994" s="125"/>
      <c r="BV994" s="125"/>
      <c r="BW994" s="125"/>
      <c r="BX994" s="126"/>
      <c r="BY994" s="126"/>
      <c r="BZ994" s="126"/>
      <c r="CA994" s="127"/>
      <c r="CB994" s="128"/>
    </row>
    <row r="995" spans="1:80" x14ac:dyDescent="0.3">
      <c r="A995" s="65"/>
      <c r="B995" s="70"/>
      <c r="C995" s="70"/>
      <c r="D995" s="71"/>
      <c r="E995" s="71"/>
      <c r="F995" s="71"/>
      <c r="G995" s="70"/>
      <c r="H995" s="70"/>
      <c r="I995" s="70"/>
      <c r="J995" s="70"/>
      <c r="K995" s="70"/>
      <c r="L995" s="70"/>
      <c r="M995" s="70"/>
      <c r="N995" s="194"/>
      <c r="O995" s="80"/>
      <c r="P995" s="75"/>
      <c r="Q995" s="75"/>
      <c r="R995" s="75"/>
      <c r="S995" s="75"/>
      <c r="T995" s="75"/>
      <c r="U995" s="75"/>
      <c r="V995" s="74"/>
      <c r="W995" s="74"/>
      <c r="X995" s="74"/>
      <c r="Y995" s="73"/>
      <c r="Z995" s="72"/>
      <c r="AA995" s="65"/>
      <c r="AB995" s="65"/>
      <c r="AC995" s="125"/>
      <c r="AD995" s="125"/>
      <c r="AE995" s="126"/>
      <c r="AF995" s="126"/>
      <c r="AG995" s="126"/>
      <c r="AH995" s="125"/>
      <c r="AI995" s="125"/>
      <c r="AJ995" s="125"/>
      <c r="AK995" s="125"/>
      <c r="AL995" s="125"/>
      <c r="AM995" s="125"/>
      <c r="AN995" s="125"/>
      <c r="AO995" s="66"/>
      <c r="AP995" s="125"/>
      <c r="AQ995" s="125"/>
      <c r="AR995" s="125"/>
      <c r="AS995" s="125"/>
      <c r="AT995" s="125"/>
      <c r="AU995" s="125"/>
      <c r="AV995" s="125"/>
      <c r="AW995" s="126"/>
      <c r="AX995" s="126"/>
      <c r="AY995" s="126"/>
      <c r="AZ995" s="127"/>
      <c r="BA995" s="128"/>
      <c r="BB995" s="65"/>
      <c r="BC995" s="65"/>
      <c r="BD995" s="125"/>
      <c r="BE995" s="125"/>
      <c r="BF995" s="126"/>
      <c r="BG995" s="126"/>
      <c r="BH995" s="126"/>
      <c r="BI995" s="125"/>
      <c r="BJ995" s="125"/>
      <c r="BK995" s="125"/>
      <c r="BL995" s="125"/>
      <c r="BM995" s="125"/>
      <c r="BN995" s="125"/>
      <c r="BO995" s="129"/>
      <c r="BP995" s="66"/>
      <c r="BQ995" s="129"/>
      <c r="BR995" s="125"/>
      <c r="BS995" s="125"/>
      <c r="BT995" s="125"/>
      <c r="BU995" s="125"/>
      <c r="BV995" s="125"/>
      <c r="BW995" s="125"/>
      <c r="BX995" s="126"/>
      <c r="BY995" s="126"/>
      <c r="BZ995" s="126"/>
      <c r="CA995" s="127"/>
      <c r="CB995" s="128"/>
    </row>
    <row r="996" spans="1:80" x14ac:dyDescent="0.3">
      <c r="A996" s="65"/>
      <c r="B996" s="70"/>
      <c r="C996" s="70"/>
      <c r="D996" s="71"/>
      <c r="E996" s="71"/>
      <c r="F996" s="71"/>
      <c r="G996" s="70"/>
      <c r="H996" s="70"/>
      <c r="I996" s="70"/>
      <c r="J996" s="70"/>
      <c r="K996" s="70"/>
      <c r="L996" s="70"/>
      <c r="M996" s="70"/>
      <c r="N996" s="194"/>
      <c r="O996" s="80"/>
      <c r="P996" s="75"/>
      <c r="Q996" s="75"/>
      <c r="R996" s="75"/>
      <c r="S996" s="75"/>
      <c r="T996" s="75"/>
      <c r="U996" s="75"/>
      <c r="V996" s="74"/>
      <c r="W996" s="74"/>
      <c r="X996" s="74"/>
      <c r="Y996" s="73"/>
      <c r="Z996" s="72"/>
      <c r="AA996" s="65"/>
      <c r="AB996" s="65"/>
      <c r="AC996" s="125"/>
      <c r="AD996" s="125"/>
      <c r="AE996" s="126"/>
      <c r="AF996" s="126"/>
      <c r="AG996" s="126"/>
      <c r="AH996" s="125"/>
      <c r="AI996" s="125"/>
      <c r="AJ996" s="125"/>
      <c r="AK996" s="125"/>
      <c r="AL996" s="125"/>
      <c r="AM996" s="125"/>
      <c r="AN996" s="125"/>
      <c r="AO996" s="66"/>
      <c r="AP996" s="125"/>
      <c r="AQ996" s="125"/>
      <c r="AR996" s="125"/>
      <c r="AS996" s="125"/>
      <c r="AT996" s="125"/>
      <c r="AU996" s="125"/>
      <c r="AV996" s="125"/>
      <c r="AW996" s="126"/>
      <c r="AX996" s="126"/>
      <c r="AY996" s="126"/>
      <c r="AZ996" s="127"/>
      <c r="BA996" s="128"/>
      <c r="BB996" s="65"/>
      <c r="BC996" s="65"/>
      <c r="BD996" s="125"/>
      <c r="BE996" s="125"/>
      <c r="BF996" s="126"/>
      <c r="BG996" s="126"/>
      <c r="BH996" s="126"/>
      <c r="BI996" s="125"/>
      <c r="BJ996" s="125"/>
      <c r="BK996" s="125"/>
      <c r="BL996" s="125"/>
      <c r="BM996" s="125"/>
      <c r="BN996" s="125"/>
      <c r="BO996" s="129"/>
      <c r="BP996" s="66"/>
      <c r="BQ996" s="129"/>
      <c r="BR996" s="125"/>
      <c r="BS996" s="125"/>
      <c r="BT996" s="125"/>
      <c r="BU996" s="125"/>
      <c r="BV996" s="125"/>
      <c r="BW996" s="125"/>
      <c r="BX996" s="126"/>
      <c r="BY996" s="126"/>
      <c r="BZ996" s="126"/>
      <c r="CA996" s="127"/>
      <c r="CB996" s="128"/>
    </row>
    <row r="997" spans="1:80" x14ac:dyDescent="0.3">
      <c r="A997" s="65"/>
      <c r="B997" s="70"/>
      <c r="C997" s="70"/>
      <c r="D997" s="71"/>
      <c r="E997" s="71"/>
      <c r="F997" s="71"/>
      <c r="G997" s="70"/>
      <c r="H997" s="70"/>
      <c r="I997" s="70"/>
      <c r="J997" s="70"/>
      <c r="K997" s="70"/>
      <c r="L997" s="70"/>
      <c r="M997" s="70"/>
      <c r="N997" s="194"/>
      <c r="O997" s="80"/>
      <c r="P997" s="75"/>
      <c r="Q997" s="75"/>
      <c r="R997" s="75"/>
      <c r="S997" s="75"/>
      <c r="T997" s="75"/>
      <c r="U997" s="75"/>
      <c r="V997" s="74"/>
      <c r="W997" s="74"/>
      <c r="X997" s="74"/>
      <c r="Y997" s="73"/>
      <c r="Z997" s="72"/>
      <c r="AA997" s="65"/>
      <c r="AB997" s="65"/>
      <c r="AC997" s="125"/>
      <c r="AD997" s="125"/>
      <c r="AE997" s="126"/>
      <c r="AF997" s="126"/>
      <c r="AG997" s="126"/>
      <c r="AH997" s="125"/>
      <c r="AI997" s="125"/>
      <c r="AJ997" s="125"/>
      <c r="AK997" s="125"/>
      <c r="AL997" s="125"/>
      <c r="AM997" s="125"/>
      <c r="AN997" s="125"/>
      <c r="AO997" s="66"/>
      <c r="AP997" s="125"/>
      <c r="AQ997" s="125"/>
      <c r="AR997" s="125"/>
      <c r="AS997" s="125"/>
      <c r="AT997" s="125"/>
      <c r="AU997" s="125"/>
      <c r="AV997" s="125"/>
      <c r="AW997" s="126"/>
      <c r="AX997" s="126"/>
      <c r="AY997" s="126"/>
      <c r="AZ997" s="127"/>
      <c r="BA997" s="128"/>
      <c r="BB997" s="65"/>
      <c r="BC997" s="65"/>
      <c r="BD997" s="125"/>
      <c r="BE997" s="125"/>
      <c r="BF997" s="126"/>
      <c r="BG997" s="126"/>
      <c r="BH997" s="126"/>
      <c r="BI997" s="125"/>
      <c r="BJ997" s="125"/>
      <c r="BK997" s="125"/>
      <c r="BL997" s="125"/>
      <c r="BM997" s="125"/>
      <c r="BN997" s="125"/>
      <c r="BO997" s="129"/>
      <c r="BP997" s="66"/>
      <c r="BQ997" s="129"/>
      <c r="BR997" s="125"/>
      <c r="BS997" s="125"/>
      <c r="BT997" s="125"/>
      <c r="BU997" s="125"/>
      <c r="BV997" s="125"/>
      <c r="BW997" s="125"/>
      <c r="BX997" s="126"/>
      <c r="BY997" s="126"/>
      <c r="BZ997" s="126"/>
      <c r="CA997" s="127"/>
      <c r="CB997" s="128"/>
    </row>
    <row r="998" spans="1:80" x14ac:dyDescent="0.3">
      <c r="A998" s="65"/>
      <c r="B998" s="70"/>
      <c r="C998" s="70"/>
      <c r="D998" s="71"/>
      <c r="E998" s="71"/>
      <c r="F998" s="71"/>
      <c r="G998" s="70"/>
      <c r="H998" s="70"/>
      <c r="I998" s="70"/>
      <c r="J998" s="70"/>
      <c r="K998" s="70"/>
      <c r="L998" s="70"/>
      <c r="M998" s="70"/>
      <c r="N998" s="194"/>
      <c r="O998" s="80"/>
      <c r="P998" s="75"/>
      <c r="Q998" s="75"/>
      <c r="R998" s="75"/>
      <c r="S998" s="75"/>
      <c r="T998" s="75"/>
      <c r="U998" s="75"/>
      <c r="V998" s="74"/>
      <c r="W998" s="74"/>
      <c r="X998" s="74"/>
      <c r="Y998" s="73"/>
      <c r="Z998" s="72"/>
      <c r="AA998" s="65"/>
      <c r="AB998" s="65"/>
      <c r="AC998" s="125"/>
      <c r="AD998" s="125"/>
      <c r="AE998" s="126"/>
      <c r="AF998" s="126"/>
      <c r="AG998" s="126"/>
      <c r="AH998" s="125"/>
      <c r="AI998" s="125"/>
      <c r="AJ998" s="125"/>
      <c r="AK998" s="125"/>
      <c r="AL998" s="125"/>
      <c r="AM998" s="125"/>
      <c r="AN998" s="125"/>
      <c r="AO998" s="66"/>
      <c r="AP998" s="125"/>
      <c r="AQ998" s="125"/>
      <c r="AR998" s="125"/>
      <c r="AS998" s="125"/>
      <c r="AT998" s="125"/>
      <c r="AU998" s="125"/>
      <c r="AV998" s="125"/>
      <c r="AW998" s="126"/>
      <c r="AX998" s="126"/>
      <c r="AY998" s="126"/>
      <c r="AZ998" s="127"/>
      <c r="BA998" s="128"/>
      <c r="BB998" s="65"/>
      <c r="BC998" s="65"/>
      <c r="BD998" s="125"/>
      <c r="BE998" s="125"/>
      <c r="BF998" s="126"/>
      <c r="BG998" s="126"/>
      <c r="BH998" s="126"/>
      <c r="BI998" s="125"/>
      <c r="BJ998" s="125"/>
      <c r="BK998" s="125"/>
      <c r="BL998" s="125"/>
      <c r="BM998" s="125"/>
      <c r="BN998" s="125"/>
      <c r="BO998" s="129"/>
      <c r="BP998" s="66"/>
      <c r="BQ998" s="129"/>
      <c r="BR998" s="125"/>
      <c r="BS998" s="125"/>
      <c r="BT998" s="125"/>
      <c r="BU998" s="125"/>
      <c r="BV998" s="125"/>
      <c r="BW998" s="125"/>
      <c r="BX998" s="126"/>
      <c r="BY998" s="126"/>
      <c r="BZ998" s="126"/>
      <c r="CA998" s="127"/>
      <c r="CB998" s="128"/>
    </row>
    <row r="999" spans="1:80" x14ac:dyDescent="0.3">
      <c r="A999" s="65"/>
      <c r="B999" s="70"/>
      <c r="C999" s="70"/>
      <c r="D999" s="71"/>
      <c r="E999" s="71"/>
      <c r="F999" s="71"/>
      <c r="G999" s="70"/>
      <c r="H999" s="70"/>
      <c r="I999" s="70"/>
      <c r="J999" s="70"/>
      <c r="K999" s="70"/>
      <c r="L999" s="70"/>
      <c r="M999" s="70"/>
      <c r="N999" s="194"/>
      <c r="O999" s="80"/>
      <c r="P999" s="75"/>
      <c r="Q999" s="75"/>
      <c r="R999" s="75"/>
      <c r="S999" s="75"/>
      <c r="T999" s="75"/>
      <c r="U999" s="75"/>
      <c r="V999" s="74"/>
      <c r="W999" s="74"/>
      <c r="X999" s="74"/>
      <c r="Y999" s="73"/>
      <c r="Z999" s="72"/>
      <c r="AA999" s="65"/>
      <c r="AB999" s="65"/>
      <c r="AC999" s="125"/>
      <c r="AD999" s="125"/>
      <c r="AE999" s="126"/>
      <c r="AF999" s="126"/>
      <c r="AG999" s="126"/>
      <c r="AH999" s="125"/>
      <c r="AI999" s="125"/>
      <c r="AJ999" s="125"/>
      <c r="AK999" s="125"/>
      <c r="AL999" s="125"/>
      <c r="AM999" s="125"/>
      <c r="AN999" s="125"/>
      <c r="AO999" s="66"/>
      <c r="AP999" s="125"/>
      <c r="AQ999" s="125"/>
      <c r="AR999" s="125"/>
      <c r="AS999" s="125"/>
      <c r="AT999" s="125"/>
      <c r="AU999" s="125"/>
      <c r="AV999" s="125"/>
      <c r="AW999" s="126"/>
      <c r="AX999" s="126"/>
      <c r="AY999" s="126"/>
      <c r="AZ999" s="127"/>
      <c r="BA999" s="128"/>
      <c r="BB999" s="65"/>
      <c r="BC999" s="65"/>
      <c r="BD999" s="125"/>
      <c r="BE999" s="125"/>
      <c r="BF999" s="126"/>
      <c r="BG999" s="126"/>
      <c r="BH999" s="126"/>
      <c r="BI999" s="125"/>
      <c r="BJ999" s="125"/>
      <c r="BK999" s="125"/>
      <c r="BL999" s="125"/>
      <c r="BM999" s="125"/>
      <c r="BN999" s="125"/>
      <c r="BO999" s="129"/>
      <c r="BP999" s="66"/>
      <c r="BQ999" s="129"/>
      <c r="BR999" s="125"/>
      <c r="BS999" s="125"/>
      <c r="BT999" s="125"/>
      <c r="BU999" s="125"/>
      <c r="BV999" s="125"/>
      <c r="BW999" s="125"/>
      <c r="BX999" s="126"/>
      <c r="BY999" s="126"/>
      <c r="BZ999" s="126"/>
      <c r="CA999" s="127"/>
      <c r="CB999" s="128"/>
    </row>
    <row r="1000" spans="1:80" x14ac:dyDescent="0.3">
      <c r="A1000" s="65"/>
      <c r="B1000" s="70"/>
      <c r="C1000" s="70"/>
      <c r="D1000" s="71"/>
      <c r="E1000" s="71"/>
      <c r="F1000" s="71"/>
      <c r="G1000" s="70"/>
      <c r="H1000" s="70"/>
      <c r="I1000" s="70"/>
      <c r="J1000" s="70"/>
      <c r="K1000" s="70"/>
      <c r="L1000" s="70"/>
      <c r="M1000" s="70"/>
      <c r="N1000" s="194"/>
      <c r="O1000" s="80"/>
      <c r="P1000" s="75"/>
      <c r="Q1000" s="75"/>
      <c r="R1000" s="75"/>
      <c r="S1000" s="75"/>
      <c r="T1000" s="75"/>
      <c r="U1000" s="75"/>
      <c r="V1000" s="74"/>
      <c r="W1000" s="74"/>
      <c r="X1000" s="74"/>
      <c r="Y1000" s="73"/>
      <c r="Z1000" s="72"/>
      <c r="AA1000" s="65"/>
      <c r="AB1000" s="65"/>
      <c r="AC1000" s="125"/>
      <c r="AD1000" s="125"/>
      <c r="AE1000" s="126"/>
      <c r="AF1000" s="126"/>
      <c r="AG1000" s="126"/>
      <c r="AH1000" s="125"/>
      <c r="AI1000" s="125"/>
      <c r="AJ1000" s="125"/>
      <c r="AK1000" s="125"/>
      <c r="AL1000" s="125"/>
      <c r="AM1000" s="125"/>
      <c r="AN1000" s="125"/>
      <c r="AO1000" s="66"/>
      <c r="AP1000" s="125"/>
      <c r="AQ1000" s="125"/>
      <c r="AR1000" s="125"/>
      <c r="AS1000" s="125"/>
      <c r="AT1000" s="125"/>
      <c r="AU1000" s="125"/>
      <c r="AV1000" s="125"/>
      <c r="AW1000" s="126"/>
      <c r="AX1000" s="126"/>
      <c r="AY1000" s="126"/>
      <c r="AZ1000" s="127"/>
      <c r="BA1000" s="128"/>
      <c r="BB1000" s="65"/>
      <c r="BC1000" s="65"/>
      <c r="BD1000" s="125"/>
      <c r="BE1000" s="125"/>
      <c r="BF1000" s="126"/>
      <c r="BG1000" s="126"/>
      <c r="BH1000" s="126"/>
      <c r="BI1000" s="125"/>
      <c r="BJ1000" s="125"/>
      <c r="BK1000" s="125"/>
      <c r="BL1000" s="125"/>
      <c r="BM1000" s="125"/>
      <c r="BN1000" s="125"/>
      <c r="BO1000" s="129"/>
      <c r="BP1000" s="66"/>
      <c r="BQ1000" s="129"/>
      <c r="BR1000" s="125"/>
      <c r="BS1000" s="125"/>
      <c r="BT1000" s="125"/>
      <c r="BU1000" s="125"/>
      <c r="BV1000" s="125"/>
      <c r="BW1000" s="125"/>
      <c r="BX1000" s="126"/>
      <c r="BY1000" s="126"/>
      <c r="BZ1000" s="126"/>
      <c r="CA1000" s="127"/>
      <c r="CB1000" s="128"/>
    </row>
    <row r="1001" spans="1:80" x14ac:dyDescent="0.3">
      <c r="A1001" s="65"/>
      <c r="B1001" s="70"/>
      <c r="C1001" s="70"/>
      <c r="D1001" s="71"/>
      <c r="E1001" s="71"/>
      <c r="F1001" s="71"/>
      <c r="G1001" s="70"/>
      <c r="H1001" s="70"/>
      <c r="I1001" s="70"/>
      <c r="J1001" s="70"/>
      <c r="K1001" s="70"/>
      <c r="L1001" s="70"/>
      <c r="M1001" s="70"/>
      <c r="N1001" s="194"/>
      <c r="O1001" s="80"/>
      <c r="P1001" s="75"/>
      <c r="Q1001" s="75"/>
      <c r="R1001" s="75"/>
      <c r="S1001" s="75"/>
      <c r="T1001" s="75"/>
      <c r="U1001" s="75"/>
      <c r="V1001" s="74"/>
      <c r="W1001" s="74"/>
      <c r="X1001" s="74"/>
      <c r="Y1001" s="73"/>
      <c r="Z1001" s="72"/>
      <c r="AA1001" s="65"/>
      <c r="AB1001" s="65"/>
      <c r="AC1001" s="125"/>
      <c r="AD1001" s="125"/>
      <c r="AE1001" s="126"/>
      <c r="AF1001" s="126"/>
      <c r="AG1001" s="126"/>
      <c r="AH1001" s="125"/>
      <c r="AI1001" s="125"/>
      <c r="AJ1001" s="125"/>
      <c r="AK1001" s="125"/>
      <c r="AL1001" s="125"/>
      <c r="AM1001" s="125"/>
      <c r="AN1001" s="125"/>
      <c r="AO1001" s="66"/>
      <c r="AP1001" s="125"/>
      <c r="AQ1001" s="125"/>
      <c r="AR1001" s="125"/>
      <c r="AS1001" s="125"/>
      <c r="AT1001" s="125"/>
      <c r="AU1001" s="125"/>
      <c r="AV1001" s="125"/>
      <c r="AW1001" s="126"/>
      <c r="AX1001" s="126"/>
      <c r="AY1001" s="126"/>
      <c r="AZ1001" s="127"/>
      <c r="BA1001" s="128"/>
      <c r="BB1001" s="65"/>
      <c r="BC1001" s="65"/>
      <c r="BD1001" s="125"/>
      <c r="BE1001" s="125"/>
      <c r="BF1001" s="126"/>
      <c r="BG1001" s="126"/>
      <c r="BH1001" s="126"/>
      <c r="BI1001" s="125"/>
      <c r="BJ1001" s="125"/>
      <c r="BK1001" s="125"/>
      <c r="BL1001" s="125"/>
      <c r="BM1001" s="125"/>
      <c r="BN1001" s="125"/>
      <c r="BO1001" s="129"/>
      <c r="BP1001" s="66"/>
      <c r="BQ1001" s="129"/>
      <c r="BR1001" s="125"/>
      <c r="BS1001" s="125"/>
      <c r="BT1001" s="125"/>
      <c r="BU1001" s="125"/>
      <c r="BV1001" s="125"/>
      <c r="BW1001" s="125"/>
      <c r="BX1001" s="126"/>
      <c r="BY1001" s="126"/>
      <c r="BZ1001" s="126"/>
      <c r="CA1001" s="127"/>
      <c r="CB1001" s="128"/>
    </row>
    <row r="1002" spans="1:80" x14ac:dyDescent="0.3">
      <c r="A1002" s="65"/>
      <c r="B1002" s="70"/>
      <c r="C1002" s="70"/>
      <c r="D1002" s="71"/>
      <c r="E1002" s="71"/>
      <c r="F1002" s="71"/>
      <c r="G1002" s="70"/>
      <c r="H1002" s="70"/>
      <c r="I1002" s="70"/>
      <c r="J1002" s="70"/>
      <c r="K1002" s="70"/>
      <c r="L1002" s="70"/>
      <c r="M1002" s="70"/>
      <c r="N1002" s="194"/>
      <c r="O1002" s="80"/>
      <c r="P1002" s="75"/>
      <c r="Q1002" s="75"/>
      <c r="R1002" s="75"/>
      <c r="S1002" s="75"/>
      <c r="T1002" s="75"/>
      <c r="U1002" s="75"/>
      <c r="V1002" s="74"/>
      <c r="W1002" s="74"/>
      <c r="X1002" s="74"/>
      <c r="Y1002" s="73"/>
      <c r="Z1002" s="72"/>
      <c r="AA1002" s="65"/>
      <c r="AB1002" s="65"/>
      <c r="AC1002" s="125"/>
      <c r="AD1002" s="125"/>
      <c r="AE1002" s="126"/>
      <c r="AF1002" s="126"/>
      <c r="AG1002" s="126"/>
      <c r="AH1002" s="125"/>
      <c r="AI1002" s="125"/>
      <c r="AJ1002" s="125"/>
      <c r="AK1002" s="125"/>
      <c r="AL1002" s="125"/>
      <c r="AM1002" s="125"/>
      <c r="AN1002" s="125"/>
      <c r="AO1002" s="66"/>
      <c r="AP1002" s="125"/>
      <c r="AQ1002" s="125"/>
      <c r="AR1002" s="125"/>
      <c r="AS1002" s="125"/>
      <c r="AT1002" s="125"/>
      <c r="AU1002" s="125"/>
      <c r="AV1002" s="125"/>
      <c r="AW1002" s="126"/>
      <c r="AX1002" s="126"/>
      <c r="AY1002" s="126"/>
      <c r="AZ1002" s="127"/>
      <c r="BA1002" s="128"/>
      <c r="BB1002" s="65"/>
      <c r="BC1002" s="65"/>
      <c r="BD1002" s="125"/>
      <c r="BE1002" s="125"/>
      <c r="BF1002" s="126"/>
      <c r="BG1002" s="126"/>
      <c r="BH1002" s="126"/>
      <c r="BI1002" s="125"/>
      <c r="BJ1002" s="125"/>
      <c r="BK1002" s="125"/>
      <c r="BL1002" s="125"/>
      <c r="BM1002" s="125"/>
      <c r="BN1002" s="125"/>
      <c r="BO1002" s="129"/>
      <c r="BP1002" s="66"/>
      <c r="BQ1002" s="129"/>
      <c r="BR1002" s="125"/>
      <c r="BS1002" s="125"/>
      <c r="BT1002" s="125"/>
      <c r="BU1002" s="125"/>
      <c r="BV1002" s="125"/>
      <c r="BW1002" s="125"/>
      <c r="BX1002" s="126"/>
      <c r="BY1002" s="126"/>
      <c r="BZ1002" s="126"/>
      <c r="CA1002" s="127"/>
      <c r="CB1002" s="128"/>
    </row>
    <row r="1003" spans="1:80" x14ac:dyDescent="0.3">
      <c r="A1003" s="65"/>
      <c r="B1003" s="70"/>
      <c r="C1003" s="70"/>
      <c r="D1003" s="71"/>
      <c r="E1003" s="71"/>
      <c r="F1003" s="71"/>
      <c r="G1003" s="70"/>
      <c r="H1003" s="70"/>
      <c r="I1003" s="70"/>
      <c r="J1003" s="70"/>
      <c r="K1003" s="70"/>
      <c r="L1003" s="70"/>
      <c r="M1003" s="70"/>
      <c r="N1003" s="194"/>
      <c r="O1003" s="80"/>
      <c r="P1003" s="75"/>
      <c r="Q1003" s="75"/>
      <c r="R1003" s="75"/>
      <c r="S1003" s="75"/>
      <c r="T1003" s="75"/>
      <c r="U1003" s="75"/>
      <c r="V1003" s="74"/>
      <c r="W1003" s="74"/>
      <c r="X1003" s="74"/>
      <c r="Y1003" s="73"/>
      <c r="Z1003" s="72"/>
      <c r="AA1003" s="65"/>
      <c r="AB1003" s="65"/>
      <c r="AC1003" s="125"/>
      <c r="AD1003" s="125"/>
      <c r="AE1003" s="126"/>
      <c r="AF1003" s="126"/>
      <c r="AG1003" s="126"/>
      <c r="AH1003" s="125"/>
      <c r="AI1003" s="125"/>
      <c r="AJ1003" s="125"/>
      <c r="AK1003" s="125"/>
      <c r="AL1003" s="125"/>
      <c r="AM1003" s="125"/>
      <c r="AN1003" s="125"/>
      <c r="AO1003" s="66"/>
      <c r="AP1003" s="125"/>
      <c r="AQ1003" s="125"/>
      <c r="AR1003" s="125"/>
      <c r="AS1003" s="125"/>
      <c r="AT1003" s="125"/>
      <c r="AU1003" s="125"/>
      <c r="AV1003" s="125"/>
      <c r="AW1003" s="126"/>
      <c r="AX1003" s="126"/>
      <c r="AY1003" s="126"/>
      <c r="AZ1003" s="127"/>
      <c r="BA1003" s="128"/>
      <c r="BB1003" s="65"/>
      <c r="BC1003" s="65"/>
      <c r="BD1003" s="125"/>
      <c r="BE1003" s="125"/>
      <c r="BF1003" s="126"/>
      <c r="BG1003" s="126"/>
      <c r="BH1003" s="126"/>
      <c r="BI1003" s="125"/>
      <c r="BJ1003" s="125"/>
      <c r="BK1003" s="125"/>
      <c r="BL1003" s="125"/>
      <c r="BM1003" s="125"/>
      <c r="BN1003" s="125"/>
      <c r="BO1003" s="129"/>
      <c r="BP1003" s="66"/>
      <c r="BQ1003" s="129"/>
      <c r="BR1003" s="125"/>
      <c r="BS1003" s="125"/>
      <c r="BT1003" s="125"/>
      <c r="BU1003" s="125"/>
      <c r="BV1003" s="125"/>
      <c r="BW1003" s="125"/>
      <c r="BX1003" s="126"/>
      <c r="BY1003" s="126"/>
      <c r="BZ1003" s="126"/>
      <c r="CA1003" s="127"/>
      <c r="CB1003" s="128"/>
    </row>
    <row r="1004" spans="1:80" x14ac:dyDescent="0.3">
      <c r="A1004" s="65"/>
      <c r="B1004" s="70"/>
      <c r="C1004" s="70"/>
      <c r="D1004" s="71"/>
      <c r="E1004" s="71"/>
      <c r="F1004" s="71"/>
      <c r="G1004" s="70"/>
      <c r="H1004" s="70"/>
      <c r="I1004" s="70"/>
      <c r="J1004" s="70"/>
      <c r="K1004" s="70"/>
      <c r="L1004" s="70"/>
      <c r="M1004" s="70"/>
      <c r="N1004" s="194"/>
      <c r="O1004" s="80"/>
      <c r="P1004" s="75"/>
      <c r="Q1004" s="75"/>
      <c r="R1004" s="75"/>
      <c r="S1004" s="75"/>
      <c r="T1004" s="75"/>
      <c r="U1004" s="75"/>
      <c r="V1004" s="74"/>
      <c r="W1004" s="74"/>
      <c r="X1004" s="74"/>
      <c r="Y1004" s="73"/>
      <c r="Z1004" s="72"/>
      <c r="AA1004" s="65"/>
      <c r="AB1004" s="65"/>
      <c r="AC1004" s="125"/>
      <c r="AD1004" s="125"/>
      <c r="AE1004" s="126"/>
      <c r="AF1004" s="126"/>
      <c r="AG1004" s="126"/>
      <c r="AH1004" s="125"/>
      <c r="AI1004" s="125"/>
      <c r="AJ1004" s="125"/>
      <c r="AK1004" s="125"/>
      <c r="AL1004" s="125"/>
      <c r="AM1004" s="125"/>
      <c r="AN1004" s="125"/>
      <c r="AO1004" s="66"/>
      <c r="AP1004" s="125"/>
      <c r="AQ1004" s="125"/>
      <c r="AR1004" s="125"/>
      <c r="AS1004" s="125"/>
      <c r="AT1004" s="125"/>
      <c r="AU1004" s="125"/>
      <c r="AV1004" s="125"/>
      <c r="AW1004" s="126"/>
      <c r="AX1004" s="126"/>
      <c r="AY1004" s="126"/>
      <c r="AZ1004" s="127"/>
      <c r="BA1004" s="128"/>
      <c r="BB1004" s="65"/>
      <c r="BC1004" s="65"/>
      <c r="BD1004" s="125"/>
      <c r="BE1004" s="125"/>
      <c r="BF1004" s="126"/>
      <c r="BG1004" s="126"/>
      <c r="BH1004" s="126"/>
      <c r="BI1004" s="125"/>
      <c r="BJ1004" s="125"/>
      <c r="BK1004" s="125"/>
      <c r="BL1004" s="125"/>
      <c r="BM1004" s="125"/>
      <c r="BN1004" s="125"/>
      <c r="BO1004" s="129"/>
      <c r="BP1004" s="66"/>
      <c r="BQ1004" s="129"/>
      <c r="BR1004" s="125"/>
      <c r="BS1004" s="125"/>
      <c r="BT1004" s="125"/>
      <c r="BU1004" s="125"/>
      <c r="BV1004" s="125"/>
      <c r="BW1004" s="125"/>
      <c r="BX1004" s="126"/>
      <c r="BY1004" s="126"/>
      <c r="BZ1004" s="126"/>
      <c r="CA1004" s="127"/>
      <c r="CB1004" s="128"/>
    </row>
    <row r="1005" spans="1:80" x14ac:dyDescent="0.3">
      <c r="A1005" s="65"/>
      <c r="B1005" s="70"/>
      <c r="C1005" s="70"/>
      <c r="D1005" s="71"/>
      <c r="E1005" s="71"/>
      <c r="F1005" s="71"/>
      <c r="G1005" s="70"/>
      <c r="H1005" s="70"/>
      <c r="I1005" s="70"/>
      <c r="J1005" s="70"/>
      <c r="K1005" s="70"/>
      <c r="L1005" s="70"/>
      <c r="M1005" s="70"/>
      <c r="N1005" s="194"/>
      <c r="O1005" s="80"/>
      <c r="P1005" s="75"/>
      <c r="Q1005" s="75"/>
      <c r="R1005" s="75"/>
      <c r="S1005" s="75"/>
      <c r="T1005" s="75"/>
      <c r="U1005" s="75"/>
      <c r="V1005" s="74"/>
      <c r="W1005" s="74"/>
      <c r="X1005" s="74"/>
      <c r="Y1005" s="73"/>
      <c r="Z1005" s="72"/>
      <c r="AA1005" s="65"/>
      <c r="AB1005" s="65"/>
      <c r="AC1005" s="125"/>
      <c r="AD1005" s="125"/>
      <c r="AE1005" s="126"/>
      <c r="AF1005" s="126"/>
      <c r="AG1005" s="126"/>
      <c r="AH1005" s="125"/>
      <c r="AI1005" s="125"/>
      <c r="AJ1005" s="125"/>
      <c r="AK1005" s="125"/>
      <c r="AL1005" s="125"/>
      <c r="AM1005" s="125"/>
      <c r="AN1005" s="125"/>
      <c r="AO1005" s="66"/>
      <c r="AP1005" s="125"/>
      <c r="AQ1005" s="125"/>
      <c r="AR1005" s="125"/>
      <c r="AS1005" s="125"/>
      <c r="AT1005" s="125"/>
      <c r="AU1005" s="125"/>
      <c r="AV1005" s="125"/>
      <c r="AW1005" s="126"/>
      <c r="AX1005" s="126"/>
      <c r="AY1005" s="126"/>
      <c r="AZ1005" s="127"/>
      <c r="BA1005" s="128"/>
      <c r="BB1005" s="65"/>
      <c r="BC1005" s="65"/>
      <c r="BD1005" s="125"/>
      <c r="BE1005" s="125"/>
      <c r="BF1005" s="126"/>
      <c r="BG1005" s="126"/>
      <c r="BH1005" s="126"/>
      <c r="BI1005" s="125"/>
      <c r="BJ1005" s="125"/>
      <c r="BK1005" s="125"/>
      <c r="BL1005" s="125"/>
      <c r="BM1005" s="125"/>
      <c r="BN1005" s="125"/>
      <c r="BO1005" s="129"/>
      <c r="BP1005" s="66"/>
      <c r="BQ1005" s="129"/>
      <c r="BR1005" s="125"/>
      <c r="BS1005" s="125"/>
      <c r="BT1005" s="125"/>
      <c r="BU1005" s="125"/>
      <c r="BV1005" s="125"/>
      <c r="BW1005" s="125"/>
      <c r="BX1005" s="126"/>
      <c r="BY1005" s="126"/>
      <c r="BZ1005" s="126"/>
      <c r="CA1005" s="127"/>
      <c r="CB1005" s="128"/>
    </row>
    <row r="1006" spans="1:80" x14ac:dyDescent="0.3">
      <c r="A1006" s="65"/>
      <c r="B1006" s="70"/>
      <c r="C1006" s="70"/>
      <c r="D1006" s="71"/>
      <c r="E1006" s="71"/>
      <c r="F1006" s="71"/>
      <c r="G1006" s="70"/>
      <c r="H1006" s="70"/>
      <c r="I1006" s="70"/>
      <c r="J1006" s="70"/>
      <c r="K1006" s="70"/>
      <c r="L1006" s="70"/>
      <c r="M1006" s="70"/>
      <c r="N1006" s="194"/>
      <c r="O1006" s="80"/>
      <c r="P1006" s="75"/>
      <c r="Q1006" s="75"/>
      <c r="R1006" s="75"/>
      <c r="S1006" s="75"/>
      <c r="T1006" s="75"/>
      <c r="U1006" s="75"/>
      <c r="V1006" s="74"/>
      <c r="W1006" s="74"/>
      <c r="X1006" s="74"/>
      <c r="Y1006" s="73"/>
      <c r="Z1006" s="72"/>
      <c r="AA1006" s="65"/>
      <c r="AB1006" s="65"/>
      <c r="AC1006" s="125"/>
      <c r="AD1006" s="125"/>
      <c r="AE1006" s="126"/>
      <c r="AF1006" s="126"/>
      <c r="AG1006" s="126"/>
      <c r="AH1006" s="125"/>
      <c r="AI1006" s="125"/>
      <c r="AJ1006" s="125"/>
      <c r="AK1006" s="125"/>
      <c r="AL1006" s="125"/>
      <c r="AM1006" s="125"/>
      <c r="AN1006" s="125"/>
      <c r="AO1006" s="66"/>
      <c r="AP1006" s="125"/>
      <c r="AQ1006" s="125"/>
      <c r="AR1006" s="125"/>
      <c r="AS1006" s="125"/>
      <c r="AT1006" s="125"/>
      <c r="AU1006" s="125"/>
      <c r="AV1006" s="125"/>
      <c r="AW1006" s="126"/>
      <c r="AX1006" s="126"/>
      <c r="AY1006" s="126"/>
      <c r="AZ1006" s="127"/>
      <c r="BA1006" s="128"/>
      <c r="BB1006" s="65"/>
      <c r="BC1006" s="65"/>
      <c r="BD1006" s="125"/>
      <c r="BE1006" s="125"/>
      <c r="BF1006" s="126"/>
      <c r="BG1006" s="126"/>
      <c r="BH1006" s="126"/>
      <c r="BI1006" s="125"/>
      <c r="BJ1006" s="125"/>
      <c r="BK1006" s="125"/>
      <c r="BL1006" s="125"/>
      <c r="BM1006" s="125"/>
      <c r="BN1006" s="125"/>
      <c r="BO1006" s="129"/>
      <c r="BP1006" s="66"/>
      <c r="BQ1006" s="129"/>
      <c r="BR1006" s="125"/>
      <c r="BS1006" s="125"/>
      <c r="BT1006" s="125"/>
      <c r="BU1006" s="125"/>
      <c r="BV1006" s="125"/>
      <c r="BW1006" s="125"/>
      <c r="BX1006" s="126"/>
      <c r="BY1006" s="126"/>
      <c r="BZ1006" s="126"/>
      <c r="CA1006" s="127"/>
      <c r="CB1006" s="128"/>
    </row>
    <row r="1007" spans="1:80" x14ac:dyDescent="0.3">
      <c r="A1007" s="65"/>
      <c r="B1007" s="70"/>
      <c r="C1007" s="70"/>
      <c r="D1007" s="71"/>
      <c r="E1007" s="71"/>
      <c r="F1007" s="71"/>
      <c r="G1007" s="70"/>
      <c r="H1007" s="70"/>
      <c r="I1007" s="70"/>
      <c r="J1007" s="70"/>
      <c r="K1007" s="70"/>
      <c r="L1007" s="70"/>
      <c r="M1007" s="70"/>
      <c r="N1007" s="195"/>
      <c r="O1007" s="70"/>
      <c r="P1007" s="70"/>
      <c r="Q1007" s="70"/>
      <c r="R1007" s="70"/>
      <c r="S1007" s="70"/>
      <c r="T1007" s="70"/>
      <c r="U1007" s="70"/>
      <c r="V1007" s="71"/>
      <c r="W1007" s="71"/>
      <c r="X1007" s="71"/>
      <c r="Y1007" s="70"/>
      <c r="Z1007" s="70"/>
      <c r="AA1007" s="65"/>
      <c r="AB1007" s="65"/>
      <c r="AC1007" s="125"/>
      <c r="AD1007" s="125"/>
      <c r="AE1007" s="126"/>
      <c r="AF1007" s="126"/>
      <c r="AG1007" s="126"/>
      <c r="AH1007" s="125"/>
      <c r="AI1007" s="125"/>
      <c r="AJ1007" s="125"/>
      <c r="AK1007" s="125"/>
      <c r="AL1007" s="125"/>
      <c r="AM1007" s="125"/>
      <c r="AN1007" s="125"/>
      <c r="AO1007" s="82"/>
      <c r="AP1007" s="125"/>
      <c r="AQ1007" s="125"/>
      <c r="AR1007" s="125"/>
      <c r="AS1007" s="125"/>
      <c r="AT1007" s="125"/>
      <c r="AU1007" s="125"/>
      <c r="AV1007" s="125"/>
      <c r="AW1007" s="126"/>
      <c r="AX1007" s="126"/>
      <c r="AY1007" s="126"/>
      <c r="AZ1007" s="125"/>
      <c r="BA1007" s="125"/>
      <c r="BB1007" s="65"/>
      <c r="BC1007" s="65"/>
      <c r="BD1007" s="125"/>
      <c r="BE1007" s="125"/>
      <c r="BF1007" s="126"/>
      <c r="BG1007" s="126"/>
      <c r="BH1007" s="126"/>
      <c r="BI1007" s="125"/>
      <c r="BJ1007" s="125"/>
      <c r="BK1007" s="125"/>
      <c r="BL1007" s="125"/>
      <c r="BM1007" s="125"/>
      <c r="BN1007" s="125"/>
      <c r="BO1007" s="129"/>
      <c r="BP1007" s="82"/>
      <c r="BQ1007" s="129"/>
      <c r="BR1007" s="125"/>
      <c r="BS1007" s="125"/>
      <c r="BT1007" s="125"/>
      <c r="BU1007" s="125"/>
      <c r="BV1007" s="125"/>
      <c r="BW1007" s="125"/>
      <c r="BX1007" s="126"/>
      <c r="BY1007" s="126"/>
      <c r="BZ1007" s="126"/>
      <c r="CA1007" s="125"/>
      <c r="CB1007" s="125"/>
    </row>
    <row r="1008" spans="1:80" x14ac:dyDescent="0.3">
      <c r="A1008" s="65"/>
      <c r="B1008" s="72"/>
      <c r="C1008" s="73"/>
      <c r="D1008" s="74"/>
      <c r="E1008" s="74"/>
      <c r="F1008" s="74"/>
      <c r="G1008" s="75"/>
      <c r="H1008" s="75"/>
      <c r="I1008" s="75"/>
      <c r="J1008" s="75"/>
      <c r="K1008" s="75"/>
      <c r="L1008" s="75"/>
      <c r="M1008" s="80"/>
      <c r="N1008" s="194"/>
      <c r="O1008" s="70"/>
      <c r="P1008" s="70"/>
      <c r="Q1008" s="70"/>
      <c r="R1008" s="70"/>
      <c r="S1008" s="70"/>
      <c r="T1008" s="70"/>
      <c r="U1008" s="70"/>
      <c r="V1008" s="71"/>
      <c r="W1008" s="71"/>
      <c r="X1008" s="71"/>
      <c r="Y1008" s="70"/>
      <c r="Z1008" s="70"/>
      <c r="AA1008" s="65"/>
      <c r="AB1008" s="65"/>
      <c r="AC1008" s="128"/>
      <c r="AD1008" s="127"/>
      <c r="AE1008" s="126"/>
      <c r="AF1008" s="126"/>
      <c r="AG1008" s="126"/>
      <c r="AH1008" s="125"/>
      <c r="AI1008" s="125"/>
      <c r="AJ1008" s="125"/>
      <c r="AK1008" s="125"/>
      <c r="AL1008" s="125"/>
      <c r="AM1008" s="125"/>
      <c r="AN1008" s="125"/>
      <c r="AO1008" s="66"/>
      <c r="AP1008" s="125"/>
      <c r="AQ1008" s="125"/>
      <c r="AR1008" s="125"/>
      <c r="AS1008" s="125"/>
      <c r="AT1008" s="125"/>
      <c r="AU1008" s="125"/>
      <c r="AV1008" s="125"/>
      <c r="AW1008" s="126"/>
      <c r="AX1008" s="126"/>
      <c r="AY1008" s="126"/>
      <c r="AZ1008" s="125"/>
      <c r="BA1008" s="125"/>
      <c r="BB1008" s="65"/>
      <c r="BC1008" s="65"/>
      <c r="BD1008" s="128"/>
      <c r="BE1008" s="127"/>
      <c r="BF1008" s="126"/>
      <c r="BG1008" s="126"/>
      <c r="BH1008" s="126"/>
      <c r="BI1008" s="125"/>
      <c r="BJ1008" s="125"/>
      <c r="BK1008" s="125"/>
      <c r="BL1008" s="125"/>
      <c r="BM1008" s="125"/>
      <c r="BN1008" s="125"/>
      <c r="BO1008" s="129"/>
      <c r="BP1008" s="66"/>
      <c r="BQ1008" s="129"/>
      <c r="BR1008" s="125"/>
      <c r="BS1008" s="125"/>
      <c r="BT1008" s="125"/>
      <c r="BU1008" s="125"/>
      <c r="BV1008" s="125"/>
      <c r="BW1008" s="125"/>
      <c r="BX1008" s="126"/>
      <c r="BY1008" s="126"/>
      <c r="BZ1008" s="126"/>
      <c r="CA1008" s="125"/>
      <c r="CB1008" s="125"/>
    </row>
    <row r="1009" spans="1:80" x14ac:dyDescent="0.3">
      <c r="A1009" s="65"/>
      <c r="B1009" s="72"/>
      <c r="C1009" s="73"/>
      <c r="D1009" s="74"/>
      <c r="E1009" s="74"/>
      <c r="F1009" s="74"/>
      <c r="G1009" s="75"/>
      <c r="H1009" s="75"/>
      <c r="I1009" s="75"/>
      <c r="J1009" s="75"/>
      <c r="K1009" s="75"/>
      <c r="L1009" s="75"/>
      <c r="M1009" s="80"/>
      <c r="N1009" s="194"/>
      <c r="O1009" s="70"/>
      <c r="P1009" s="70"/>
      <c r="Q1009" s="70"/>
      <c r="R1009" s="70"/>
      <c r="S1009" s="70"/>
      <c r="T1009" s="70"/>
      <c r="U1009" s="70"/>
      <c r="V1009" s="71"/>
      <c r="W1009" s="71"/>
      <c r="X1009" s="71"/>
      <c r="Y1009" s="70"/>
      <c r="Z1009" s="70"/>
      <c r="AA1009" s="65"/>
      <c r="AB1009" s="65"/>
      <c r="AC1009" s="128"/>
      <c r="AD1009" s="127"/>
      <c r="AE1009" s="126"/>
      <c r="AF1009" s="126"/>
      <c r="AG1009" s="126"/>
      <c r="AH1009" s="125"/>
      <c r="AI1009" s="125"/>
      <c r="AJ1009" s="125"/>
      <c r="AK1009" s="125"/>
      <c r="AL1009" s="125"/>
      <c r="AM1009" s="125"/>
      <c r="AN1009" s="125"/>
      <c r="AO1009" s="66"/>
      <c r="AP1009" s="125"/>
      <c r="AQ1009" s="125"/>
      <c r="AR1009" s="125"/>
      <c r="AS1009" s="125"/>
      <c r="AT1009" s="125"/>
      <c r="AU1009" s="125"/>
      <c r="AV1009" s="125"/>
      <c r="AW1009" s="126"/>
      <c r="AX1009" s="126"/>
      <c r="AY1009" s="126"/>
      <c r="AZ1009" s="125"/>
      <c r="BA1009" s="125"/>
      <c r="BB1009" s="65"/>
      <c r="BC1009" s="65"/>
      <c r="BD1009" s="128"/>
      <c r="BE1009" s="127"/>
      <c r="BF1009" s="126"/>
      <c r="BG1009" s="126"/>
      <c r="BH1009" s="126"/>
      <c r="BI1009" s="125"/>
      <c r="BJ1009" s="125"/>
      <c r="BK1009" s="125"/>
      <c r="BL1009" s="125"/>
      <c r="BM1009" s="125"/>
      <c r="BN1009" s="125"/>
      <c r="BO1009" s="129"/>
      <c r="BP1009" s="66"/>
      <c r="BQ1009" s="129"/>
      <c r="BR1009" s="125"/>
      <c r="BS1009" s="125"/>
      <c r="BT1009" s="125"/>
      <c r="BU1009" s="125"/>
      <c r="BV1009" s="125"/>
      <c r="BW1009" s="125"/>
      <c r="BX1009" s="126"/>
      <c r="BY1009" s="126"/>
      <c r="BZ1009" s="126"/>
      <c r="CA1009" s="125"/>
      <c r="CB1009" s="125"/>
    </row>
    <row r="1010" spans="1:80" x14ac:dyDescent="0.3">
      <c r="A1010" s="65"/>
      <c r="B1010" s="72"/>
      <c r="C1010" s="73"/>
      <c r="D1010" s="74"/>
      <c r="E1010" s="74"/>
      <c r="F1010" s="74"/>
      <c r="G1010" s="75"/>
      <c r="H1010" s="75"/>
      <c r="I1010" s="75"/>
      <c r="J1010" s="75"/>
      <c r="K1010" s="75"/>
      <c r="L1010" s="75"/>
      <c r="M1010" s="80"/>
      <c r="N1010" s="194"/>
      <c r="O1010" s="70"/>
      <c r="P1010" s="70"/>
      <c r="Q1010" s="70"/>
      <c r="R1010" s="70"/>
      <c r="S1010" s="70"/>
      <c r="T1010" s="70"/>
      <c r="U1010" s="70"/>
      <c r="V1010" s="71"/>
      <c r="W1010" s="71"/>
      <c r="X1010" s="71"/>
      <c r="Y1010" s="70"/>
      <c r="Z1010" s="70"/>
      <c r="AA1010" s="65"/>
      <c r="AB1010" s="65"/>
      <c r="AC1010" s="128"/>
      <c r="AD1010" s="127"/>
      <c r="AE1010" s="126"/>
      <c r="AF1010" s="126"/>
      <c r="AG1010" s="126"/>
      <c r="AH1010" s="125"/>
      <c r="AI1010" s="125"/>
      <c r="AJ1010" s="125"/>
      <c r="AK1010" s="125"/>
      <c r="AL1010" s="125"/>
      <c r="AM1010" s="125"/>
      <c r="AN1010" s="125"/>
      <c r="AO1010" s="66"/>
      <c r="AP1010" s="125"/>
      <c r="AQ1010" s="125"/>
      <c r="AR1010" s="125"/>
      <c r="AS1010" s="125"/>
      <c r="AT1010" s="125"/>
      <c r="AU1010" s="125"/>
      <c r="AV1010" s="125"/>
      <c r="AW1010" s="126"/>
      <c r="AX1010" s="126"/>
      <c r="AY1010" s="126"/>
      <c r="AZ1010" s="125"/>
      <c r="BA1010" s="125"/>
      <c r="BB1010" s="65"/>
      <c r="BC1010" s="65"/>
      <c r="BD1010" s="128"/>
      <c r="BE1010" s="127"/>
      <c r="BF1010" s="126"/>
      <c r="BG1010" s="126"/>
      <c r="BH1010" s="126"/>
      <c r="BI1010" s="125"/>
      <c r="BJ1010" s="125"/>
      <c r="BK1010" s="125"/>
      <c r="BL1010" s="125"/>
      <c r="BM1010" s="125"/>
      <c r="BN1010" s="125"/>
      <c r="BO1010" s="129"/>
      <c r="BP1010" s="66"/>
      <c r="BQ1010" s="129"/>
      <c r="BR1010" s="125"/>
      <c r="BS1010" s="125"/>
      <c r="BT1010" s="125"/>
      <c r="BU1010" s="125"/>
      <c r="BV1010" s="125"/>
      <c r="BW1010" s="125"/>
      <c r="BX1010" s="126"/>
      <c r="BY1010" s="126"/>
      <c r="BZ1010" s="126"/>
      <c r="CA1010" s="125"/>
      <c r="CB1010" s="125"/>
    </row>
    <row r="1011" spans="1:80" x14ac:dyDescent="0.3">
      <c r="A1011" s="65"/>
      <c r="B1011" s="72"/>
      <c r="C1011" s="73"/>
      <c r="D1011" s="74"/>
      <c r="E1011" s="74"/>
      <c r="F1011" s="74"/>
      <c r="G1011" s="75"/>
      <c r="H1011" s="75"/>
      <c r="I1011" s="75"/>
      <c r="J1011" s="75"/>
      <c r="K1011" s="75"/>
      <c r="L1011" s="75"/>
      <c r="M1011" s="80"/>
      <c r="N1011" s="194"/>
      <c r="O1011" s="70"/>
      <c r="P1011" s="70"/>
      <c r="Q1011" s="70"/>
      <c r="R1011" s="70"/>
      <c r="S1011" s="70"/>
      <c r="T1011" s="70"/>
      <c r="U1011" s="70"/>
      <c r="V1011" s="71"/>
      <c r="W1011" s="71"/>
      <c r="X1011" s="71"/>
      <c r="Y1011" s="70"/>
      <c r="Z1011" s="70"/>
      <c r="AA1011" s="65"/>
      <c r="AB1011" s="65"/>
      <c r="AC1011" s="128"/>
      <c r="AD1011" s="127"/>
      <c r="AE1011" s="126"/>
      <c r="AF1011" s="126"/>
      <c r="AG1011" s="126"/>
      <c r="AH1011" s="125"/>
      <c r="AI1011" s="125"/>
      <c r="AJ1011" s="125"/>
      <c r="AK1011" s="125"/>
      <c r="AL1011" s="125"/>
      <c r="AM1011" s="125"/>
      <c r="AN1011" s="125"/>
      <c r="AO1011" s="66"/>
      <c r="AP1011" s="125"/>
      <c r="AQ1011" s="125"/>
      <c r="AR1011" s="125"/>
      <c r="AS1011" s="125"/>
      <c r="AT1011" s="125"/>
      <c r="AU1011" s="125"/>
      <c r="AV1011" s="125"/>
      <c r="AW1011" s="126"/>
      <c r="AX1011" s="126"/>
      <c r="AY1011" s="126"/>
      <c r="AZ1011" s="125"/>
      <c r="BA1011" s="125"/>
      <c r="BB1011" s="65"/>
      <c r="BC1011" s="65"/>
      <c r="BD1011" s="128"/>
      <c r="BE1011" s="127"/>
      <c r="BF1011" s="126"/>
      <c r="BG1011" s="126"/>
      <c r="BH1011" s="126"/>
      <c r="BI1011" s="125"/>
      <c r="BJ1011" s="125"/>
      <c r="BK1011" s="125"/>
      <c r="BL1011" s="125"/>
      <c r="BM1011" s="125"/>
      <c r="BN1011" s="125"/>
      <c r="BO1011" s="129"/>
      <c r="BP1011" s="66"/>
      <c r="BQ1011" s="129"/>
      <c r="BR1011" s="125"/>
      <c r="BS1011" s="125"/>
      <c r="BT1011" s="125"/>
      <c r="BU1011" s="125"/>
      <c r="BV1011" s="125"/>
      <c r="BW1011" s="125"/>
      <c r="BX1011" s="126"/>
      <c r="BY1011" s="126"/>
      <c r="BZ1011" s="126"/>
      <c r="CA1011" s="125"/>
      <c r="CB1011" s="125"/>
    </row>
    <row r="1012" spans="1:80" x14ac:dyDescent="0.3">
      <c r="A1012" s="65"/>
      <c r="B1012" s="72"/>
      <c r="C1012" s="73"/>
      <c r="D1012" s="74"/>
      <c r="E1012" s="74"/>
      <c r="F1012" s="74"/>
      <c r="G1012" s="75"/>
      <c r="H1012" s="75"/>
      <c r="I1012" s="75"/>
      <c r="J1012" s="75"/>
      <c r="K1012" s="75"/>
      <c r="L1012" s="75"/>
      <c r="M1012" s="80"/>
      <c r="N1012" s="194"/>
      <c r="O1012" s="70"/>
      <c r="P1012" s="70"/>
      <c r="Q1012" s="70"/>
      <c r="R1012" s="70"/>
      <c r="S1012" s="70"/>
      <c r="T1012" s="70"/>
      <c r="U1012" s="70"/>
      <c r="V1012" s="71"/>
      <c r="W1012" s="71"/>
      <c r="X1012" s="71"/>
      <c r="Y1012" s="70"/>
      <c r="Z1012" s="70"/>
      <c r="AA1012" s="65"/>
      <c r="AB1012" s="65"/>
      <c r="AC1012" s="128"/>
      <c r="AD1012" s="127"/>
      <c r="AE1012" s="126"/>
      <c r="AF1012" s="126"/>
      <c r="AG1012" s="126"/>
      <c r="AH1012" s="125"/>
      <c r="AI1012" s="125"/>
      <c r="AJ1012" s="125"/>
      <c r="AK1012" s="125"/>
      <c r="AL1012" s="125"/>
      <c r="AM1012" s="125"/>
      <c r="AN1012" s="125"/>
      <c r="AO1012" s="66"/>
      <c r="AP1012" s="125"/>
      <c r="AQ1012" s="125"/>
      <c r="AR1012" s="125"/>
      <c r="AS1012" s="125"/>
      <c r="AT1012" s="125"/>
      <c r="AU1012" s="125"/>
      <c r="AV1012" s="125"/>
      <c r="AW1012" s="126"/>
      <c r="AX1012" s="126"/>
      <c r="AY1012" s="126"/>
      <c r="AZ1012" s="125"/>
      <c r="BA1012" s="125"/>
      <c r="BB1012" s="65"/>
      <c r="BC1012" s="65"/>
      <c r="BD1012" s="128"/>
      <c r="BE1012" s="127"/>
      <c r="BF1012" s="126"/>
      <c r="BG1012" s="126"/>
      <c r="BH1012" s="126"/>
      <c r="BI1012" s="125"/>
      <c r="BJ1012" s="125"/>
      <c r="BK1012" s="125"/>
      <c r="BL1012" s="125"/>
      <c r="BM1012" s="125"/>
      <c r="BN1012" s="125"/>
      <c r="BO1012" s="129"/>
      <c r="BP1012" s="66"/>
      <c r="BQ1012" s="129"/>
      <c r="BR1012" s="125"/>
      <c r="BS1012" s="125"/>
      <c r="BT1012" s="125"/>
      <c r="BU1012" s="125"/>
      <c r="BV1012" s="125"/>
      <c r="BW1012" s="125"/>
      <c r="BX1012" s="126"/>
      <c r="BY1012" s="126"/>
      <c r="BZ1012" s="126"/>
      <c r="CA1012" s="125"/>
      <c r="CB1012" s="125"/>
    </row>
    <row r="1013" spans="1:80" x14ac:dyDescent="0.3">
      <c r="A1013" s="65"/>
      <c r="B1013" s="72"/>
      <c r="C1013" s="73"/>
      <c r="D1013" s="74"/>
      <c r="E1013" s="74"/>
      <c r="F1013" s="74"/>
      <c r="G1013" s="75"/>
      <c r="H1013" s="75"/>
      <c r="I1013" s="75"/>
      <c r="J1013" s="75"/>
      <c r="K1013" s="75"/>
      <c r="L1013" s="75"/>
      <c r="M1013" s="80"/>
      <c r="N1013" s="194"/>
      <c r="O1013" s="70"/>
      <c r="P1013" s="70"/>
      <c r="Q1013" s="70"/>
      <c r="R1013" s="70"/>
      <c r="S1013" s="70"/>
      <c r="T1013" s="70"/>
      <c r="U1013" s="70"/>
      <c r="V1013" s="71"/>
      <c r="W1013" s="71"/>
      <c r="X1013" s="71"/>
      <c r="Y1013" s="70"/>
      <c r="Z1013" s="70"/>
      <c r="AA1013" s="65"/>
      <c r="AB1013" s="65"/>
      <c r="AC1013" s="128"/>
      <c r="AD1013" s="127"/>
      <c r="AE1013" s="126"/>
      <c r="AF1013" s="126"/>
      <c r="AG1013" s="126"/>
      <c r="AH1013" s="125"/>
      <c r="AI1013" s="125"/>
      <c r="AJ1013" s="125"/>
      <c r="AK1013" s="125"/>
      <c r="AL1013" s="125"/>
      <c r="AM1013" s="125"/>
      <c r="AN1013" s="125"/>
      <c r="AO1013" s="66"/>
      <c r="AP1013" s="125"/>
      <c r="AQ1013" s="125"/>
      <c r="AR1013" s="125"/>
      <c r="AS1013" s="125"/>
      <c r="AT1013" s="125"/>
      <c r="AU1013" s="125"/>
      <c r="AV1013" s="125"/>
      <c r="AW1013" s="126"/>
      <c r="AX1013" s="126"/>
      <c r="AY1013" s="126"/>
      <c r="AZ1013" s="125"/>
      <c r="BA1013" s="125"/>
      <c r="BB1013" s="65"/>
      <c r="BC1013" s="65"/>
      <c r="BD1013" s="128"/>
      <c r="BE1013" s="127"/>
      <c r="BF1013" s="126"/>
      <c r="BG1013" s="126"/>
      <c r="BH1013" s="126"/>
      <c r="BI1013" s="125"/>
      <c r="BJ1013" s="125"/>
      <c r="BK1013" s="125"/>
      <c r="BL1013" s="125"/>
      <c r="BM1013" s="125"/>
      <c r="BN1013" s="125"/>
      <c r="BO1013" s="129"/>
      <c r="BP1013" s="66"/>
      <c r="BQ1013" s="129"/>
      <c r="BR1013" s="125"/>
      <c r="BS1013" s="125"/>
      <c r="BT1013" s="125"/>
      <c r="BU1013" s="125"/>
      <c r="BV1013" s="125"/>
      <c r="BW1013" s="125"/>
      <c r="BX1013" s="126"/>
      <c r="BY1013" s="126"/>
      <c r="BZ1013" s="126"/>
      <c r="CA1013" s="125"/>
      <c r="CB1013" s="125"/>
    </row>
    <row r="1014" spans="1:80" x14ac:dyDescent="0.3">
      <c r="A1014" s="65"/>
      <c r="B1014" s="72"/>
      <c r="C1014" s="73"/>
      <c r="D1014" s="74"/>
      <c r="E1014" s="74"/>
      <c r="F1014" s="74"/>
      <c r="G1014" s="75"/>
      <c r="H1014" s="75"/>
      <c r="I1014" s="75"/>
      <c r="J1014" s="75"/>
      <c r="K1014" s="75"/>
      <c r="L1014" s="75"/>
      <c r="M1014" s="80"/>
      <c r="N1014" s="194"/>
      <c r="O1014" s="70"/>
      <c r="P1014" s="70"/>
      <c r="Q1014" s="70"/>
      <c r="R1014" s="70"/>
      <c r="S1014" s="70"/>
      <c r="T1014" s="70"/>
      <c r="U1014" s="70"/>
      <c r="V1014" s="71"/>
      <c r="W1014" s="71"/>
      <c r="X1014" s="71"/>
      <c r="Y1014" s="70"/>
      <c r="Z1014" s="70"/>
      <c r="AA1014" s="65"/>
      <c r="AB1014" s="65"/>
      <c r="AC1014" s="128"/>
      <c r="AD1014" s="127"/>
      <c r="AE1014" s="126"/>
      <c r="AF1014" s="126"/>
      <c r="AG1014" s="126"/>
      <c r="AH1014" s="125"/>
      <c r="AI1014" s="125"/>
      <c r="AJ1014" s="125"/>
      <c r="AK1014" s="125"/>
      <c r="AL1014" s="125"/>
      <c r="AM1014" s="125"/>
      <c r="AN1014" s="125"/>
      <c r="AO1014" s="66"/>
      <c r="AP1014" s="125"/>
      <c r="AQ1014" s="125"/>
      <c r="AR1014" s="125"/>
      <c r="AS1014" s="125"/>
      <c r="AT1014" s="125"/>
      <c r="AU1014" s="125"/>
      <c r="AV1014" s="125"/>
      <c r="AW1014" s="126"/>
      <c r="AX1014" s="126"/>
      <c r="AY1014" s="126"/>
      <c r="AZ1014" s="125"/>
      <c r="BA1014" s="125"/>
      <c r="BB1014" s="65"/>
      <c r="BC1014" s="65"/>
      <c r="BD1014" s="128"/>
      <c r="BE1014" s="127"/>
      <c r="BF1014" s="126"/>
      <c r="BG1014" s="126"/>
      <c r="BH1014" s="126"/>
      <c r="BI1014" s="125"/>
      <c r="BJ1014" s="125"/>
      <c r="BK1014" s="125"/>
      <c r="BL1014" s="125"/>
      <c r="BM1014" s="125"/>
      <c r="BN1014" s="125"/>
      <c r="BO1014" s="129"/>
      <c r="BP1014" s="66"/>
      <c r="BQ1014" s="129"/>
      <c r="BR1014" s="125"/>
      <c r="BS1014" s="125"/>
      <c r="BT1014" s="125"/>
      <c r="BU1014" s="125"/>
      <c r="BV1014" s="125"/>
      <c r="BW1014" s="125"/>
      <c r="BX1014" s="126"/>
      <c r="BY1014" s="126"/>
      <c r="BZ1014" s="126"/>
      <c r="CA1014" s="125"/>
      <c r="CB1014" s="125"/>
    </row>
    <row r="1015" spans="1:80" x14ac:dyDescent="0.3">
      <c r="A1015" s="65"/>
      <c r="B1015" s="72"/>
      <c r="C1015" s="73"/>
      <c r="D1015" s="74"/>
      <c r="E1015" s="74"/>
      <c r="F1015" s="74"/>
      <c r="G1015" s="75"/>
      <c r="H1015" s="75"/>
      <c r="I1015" s="75"/>
      <c r="J1015" s="75"/>
      <c r="K1015" s="75"/>
      <c r="L1015" s="75"/>
      <c r="M1015" s="80"/>
      <c r="N1015" s="194"/>
      <c r="O1015" s="70"/>
      <c r="P1015" s="70"/>
      <c r="Q1015" s="70"/>
      <c r="R1015" s="70"/>
      <c r="S1015" s="70"/>
      <c r="T1015" s="70"/>
      <c r="U1015" s="70"/>
      <c r="V1015" s="71"/>
      <c r="W1015" s="71"/>
      <c r="X1015" s="71"/>
      <c r="Y1015" s="70"/>
      <c r="Z1015" s="70"/>
      <c r="AA1015" s="65"/>
      <c r="AB1015" s="65"/>
      <c r="AC1015" s="128"/>
      <c r="AD1015" s="127"/>
      <c r="AE1015" s="126"/>
      <c r="AF1015" s="126"/>
      <c r="AG1015" s="126"/>
      <c r="AH1015" s="125"/>
      <c r="AI1015" s="125"/>
      <c r="AJ1015" s="125"/>
      <c r="AK1015" s="125"/>
      <c r="AL1015" s="125"/>
      <c r="AM1015" s="125"/>
      <c r="AN1015" s="125"/>
      <c r="AO1015" s="66"/>
      <c r="AP1015" s="125"/>
      <c r="AQ1015" s="125"/>
      <c r="AR1015" s="125"/>
      <c r="AS1015" s="125"/>
      <c r="AT1015" s="125"/>
      <c r="AU1015" s="125"/>
      <c r="AV1015" s="125"/>
      <c r="AW1015" s="126"/>
      <c r="AX1015" s="126"/>
      <c r="AY1015" s="126"/>
      <c r="AZ1015" s="125"/>
      <c r="BA1015" s="125"/>
      <c r="BB1015" s="65"/>
      <c r="BC1015" s="65"/>
      <c r="BD1015" s="128"/>
      <c r="BE1015" s="127"/>
      <c r="BF1015" s="126"/>
      <c r="BG1015" s="126"/>
      <c r="BH1015" s="126"/>
      <c r="BI1015" s="125"/>
      <c r="BJ1015" s="125"/>
      <c r="BK1015" s="125"/>
      <c r="BL1015" s="125"/>
      <c r="BM1015" s="125"/>
      <c r="BN1015" s="125"/>
      <c r="BO1015" s="129"/>
      <c r="BP1015" s="66"/>
      <c r="BQ1015" s="129"/>
      <c r="BR1015" s="125"/>
      <c r="BS1015" s="125"/>
      <c r="BT1015" s="125"/>
      <c r="BU1015" s="125"/>
      <c r="BV1015" s="125"/>
      <c r="BW1015" s="125"/>
      <c r="BX1015" s="126"/>
      <c r="BY1015" s="126"/>
      <c r="BZ1015" s="126"/>
      <c r="CA1015" s="125"/>
      <c r="CB1015" s="125"/>
    </row>
    <row r="1016" spans="1:80" x14ac:dyDescent="0.3">
      <c r="A1016" s="65"/>
      <c r="B1016" s="72"/>
      <c r="C1016" s="73"/>
      <c r="D1016" s="74"/>
      <c r="E1016" s="74"/>
      <c r="F1016" s="74"/>
      <c r="G1016" s="75"/>
      <c r="H1016" s="75"/>
      <c r="I1016" s="75"/>
      <c r="J1016" s="75"/>
      <c r="K1016" s="75"/>
      <c r="L1016" s="75"/>
      <c r="M1016" s="80"/>
      <c r="N1016" s="194"/>
      <c r="O1016" s="70"/>
      <c r="P1016" s="70"/>
      <c r="Q1016" s="70"/>
      <c r="R1016" s="70"/>
      <c r="S1016" s="70"/>
      <c r="T1016" s="70"/>
      <c r="U1016" s="70"/>
      <c r="V1016" s="71"/>
      <c r="W1016" s="71"/>
      <c r="X1016" s="71"/>
      <c r="Y1016" s="70"/>
      <c r="Z1016" s="70"/>
      <c r="AA1016" s="65"/>
      <c r="AB1016" s="65"/>
      <c r="AC1016" s="128"/>
      <c r="AD1016" s="127"/>
      <c r="AE1016" s="126"/>
      <c r="AF1016" s="126"/>
      <c r="AG1016" s="126"/>
      <c r="AH1016" s="125"/>
      <c r="AI1016" s="125"/>
      <c r="AJ1016" s="125"/>
      <c r="AK1016" s="125"/>
      <c r="AL1016" s="125"/>
      <c r="AM1016" s="125"/>
      <c r="AN1016" s="125"/>
      <c r="AO1016" s="66"/>
      <c r="AP1016" s="125"/>
      <c r="AQ1016" s="125"/>
      <c r="AR1016" s="125"/>
      <c r="AS1016" s="125"/>
      <c r="AT1016" s="125"/>
      <c r="AU1016" s="125"/>
      <c r="AV1016" s="125"/>
      <c r="AW1016" s="126"/>
      <c r="AX1016" s="126"/>
      <c r="AY1016" s="126"/>
      <c r="AZ1016" s="125"/>
      <c r="BA1016" s="125"/>
      <c r="BB1016" s="65"/>
      <c r="BC1016" s="65"/>
      <c r="BD1016" s="128"/>
      <c r="BE1016" s="127"/>
      <c r="BF1016" s="126"/>
      <c r="BG1016" s="126"/>
      <c r="BH1016" s="126"/>
      <c r="BI1016" s="125"/>
      <c r="BJ1016" s="125"/>
      <c r="BK1016" s="125"/>
      <c r="BL1016" s="125"/>
      <c r="BM1016" s="125"/>
      <c r="BN1016" s="125"/>
      <c r="BO1016" s="129"/>
      <c r="BP1016" s="66"/>
      <c r="BQ1016" s="129"/>
      <c r="BR1016" s="125"/>
      <c r="BS1016" s="125"/>
      <c r="BT1016" s="125"/>
      <c r="BU1016" s="125"/>
      <c r="BV1016" s="125"/>
      <c r="BW1016" s="125"/>
      <c r="BX1016" s="126"/>
      <c r="BY1016" s="126"/>
      <c r="BZ1016" s="126"/>
      <c r="CA1016" s="125"/>
      <c r="CB1016" s="125"/>
    </row>
    <row r="1017" spans="1:80" x14ac:dyDescent="0.3">
      <c r="A1017" s="65"/>
      <c r="B1017" s="72"/>
      <c r="C1017" s="73"/>
      <c r="D1017" s="74"/>
      <c r="E1017" s="74"/>
      <c r="F1017" s="74"/>
      <c r="G1017" s="75"/>
      <c r="H1017" s="75"/>
      <c r="I1017" s="75"/>
      <c r="J1017" s="75"/>
      <c r="K1017" s="75"/>
      <c r="L1017" s="75"/>
      <c r="M1017" s="80"/>
      <c r="N1017" s="194"/>
      <c r="O1017" s="70"/>
      <c r="P1017" s="70"/>
      <c r="Q1017" s="70"/>
      <c r="R1017" s="70"/>
      <c r="S1017" s="70"/>
      <c r="T1017" s="70"/>
      <c r="U1017" s="70"/>
      <c r="V1017" s="71"/>
      <c r="W1017" s="71"/>
      <c r="X1017" s="71"/>
      <c r="Y1017" s="70"/>
      <c r="Z1017" s="70"/>
      <c r="AA1017" s="65"/>
      <c r="AB1017" s="65"/>
      <c r="AC1017" s="128"/>
      <c r="AD1017" s="127"/>
      <c r="AE1017" s="126"/>
      <c r="AF1017" s="126"/>
      <c r="AG1017" s="126"/>
      <c r="AH1017" s="125"/>
      <c r="AI1017" s="125"/>
      <c r="AJ1017" s="125"/>
      <c r="AK1017" s="125"/>
      <c r="AL1017" s="125"/>
      <c r="AM1017" s="125"/>
      <c r="AN1017" s="125"/>
      <c r="AO1017" s="66"/>
      <c r="AP1017" s="125"/>
      <c r="AQ1017" s="125"/>
      <c r="AR1017" s="125"/>
      <c r="AS1017" s="125"/>
      <c r="AT1017" s="125"/>
      <c r="AU1017" s="125"/>
      <c r="AV1017" s="125"/>
      <c r="AW1017" s="126"/>
      <c r="AX1017" s="126"/>
      <c r="AY1017" s="126"/>
      <c r="AZ1017" s="125"/>
      <c r="BA1017" s="125"/>
      <c r="BB1017" s="65"/>
      <c r="BC1017" s="65"/>
      <c r="BD1017" s="128"/>
      <c r="BE1017" s="127"/>
      <c r="BF1017" s="126"/>
      <c r="BG1017" s="126"/>
      <c r="BH1017" s="126"/>
      <c r="BI1017" s="125"/>
      <c r="BJ1017" s="125"/>
      <c r="BK1017" s="125"/>
      <c r="BL1017" s="125"/>
      <c r="BM1017" s="125"/>
      <c r="BN1017" s="125"/>
      <c r="BO1017" s="129"/>
      <c r="BP1017" s="66"/>
      <c r="BQ1017" s="129"/>
      <c r="BR1017" s="125"/>
      <c r="BS1017" s="125"/>
      <c r="BT1017" s="125"/>
      <c r="BU1017" s="125"/>
      <c r="BV1017" s="125"/>
      <c r="BW1017" s="125"/>
      <c r="BX1017" s="126"/>
      <c r="BY1017" s="126"/>
      <c r="BZ1017" s="126"/>
      <c r="CA1017" s="125"/>
      <c r="CB1017" s="125"/>
    </row>
    <row r="1018" spans="1:80" x14ac:dyDescent="0.3">
      <c r="A1018" s="65"/>
      <c r="B1018" s="72"/>
      <c r="C1018" s="73"/>
      <c r="D1018" s="74"/>
      <c r="E1018" s="74"/>
      <c r="F1018" s="74"/>
      <c r="G1018" s="75"/>
      <c r="H1018" s="75"/>
      <c r="I1018" s="75"/>
      <c r="J1018" s="75"/>
      <c r="K1018" s="75"/>
      <c r="L1018" s="75"/>
      <c r="M1018" s="80"/>
      <c r="N1018" s="194"/>
      <c r="O1018" s="70"/>
      <c r="P1018" s="70"/>
      <c r="Q1018" s="70"/>
      <c r="R1018" s="70"/>
      <c r="S1018" s="70"/>
      <c r="T1018" s="70"/>
      <c r="U1018" s="70"/>
      <c r="V1018" s="71"/>
      <c r="W1018" s="71"/>
      <c r="X1018" s="71"/>
      <c r="Y1018" s="70"/>
      <c r="Z1018" s="70"/>
      <c r="AA1018" s="65"/>
      <c r="AB1018" s="65"/>
      <c r="AC1018" s="128"/>
      <c r="AD1018" s="127"/>
      <c r="AE1018" s="126"/>
      <c r="AF1018" s="126"/>
      <c r="AG1018" s="126"/>
      <c r="AH1018" s="125"/>
      <c r="AI1018" s="125"/>
      <c r="AJ1018" s="125"/>
      <c r="AK1018" s="125"/>
      <c r="AL1018" s="125"/>
      <c r="AM1018" s="125"/>
      <c r="AN1018" s="125"/>
      <c r="AO1018" s="66"/>
      <c r="AP1018" s="125"/>
      <c r="AQ1018" s="125"/>
      <c r="AR1018" s="125"/>
      <c r="AS1018" s="125"/>
      <c r="AT1018" s="125"/>
      <c r="AU1018" s="125"/>
      <c r="AV1018" s="125"/>
      <c r="AW1018" s="126"/>
      <c r="AX1018" s="126"/>
      <c r="AY1018" s="126"/>
      <c r="AZ1018" s="125"/>
      <c r="BA1018" s="125"/>
      <c r="BB1018" s="65"/>
      <c r="BC1018" s="65"/>
      <c r="BD1018" s="128"/>
      <c r="BE1018" s="127"/>
      <c r="BF1018" s="126"/>
      <c r="BG1018" s="126"/>
      <c r="BH1018" s="126"/>
      <c r="BI1018" s="125"/>
      <c r="BJ1018" s="125"/>
      <c r="BK1018" s="125"/>
      <c r="BL1018" s="125"/>
      <c r="BM1018" s="125"/>
      <c r="BN1018" s="125"/>
      <c r="BO1018" s="129"/>
      <c r="BP1018" s="66"/>
      <c r="BQ1018" s="129"/>
      <c r="BR1018" s="125"/>
      <c r="BS1018" s="125"/>
      <c r="BT1018" s="125"/>
      <c r="BU1018" s="125"/>
      <c r="BV1018" s="125"/>
      <c r="BW1018" s="125"/>
      <c r="BX1018" s="126"/>
      <c r="BY1018" s="126"/>
      <c r="BZ1018" s="126"/>
      <c r="CA1018" s="125"/>
      <c r="CB1018" s="125"/>
    </row>
    <row r="1019" spans="1:80" x14ac:dyDescent="0.3">
      <c r="A1019" s="65"/>
      <c r="B1019" s="72"/>
      <c r="C1019" s="73"/>
      <c r="D1019" s="74"/>
      <c r="E1019" s="74"/>
      <c r="F1019" s="74"/>
      <c r="G1019" s="75"/>
      <c r="H1019" s="75"/>
      <c r="I1019" s="75"/>
      <c r="J1019" s="75"/>
      <c r="K1019" s="75"/>
      <c r="L1019" s="75"/>
      <c r="M1019" s="80"/>
      <c r="N1019" s="194"/>
      <c r="O1019" s="70"/>
      <c r="P1019" s="70"/>
      <c r="Q1019" s="70"/>
      <c r="R1019" s="70"/>
      <c r="S1019" s="70"/>
      <c r="T1019" s="70"/>
      <c r="U1019" s="70"/>
      <c r="V1019" s="71"/>
      <c r="W1019" s="71"/>
      <c r="X1019" s="71"/>
      <c r="Y1019" s="70"/>
      <c r="Z1019" s="70"/>
      <c r="AA1019" s="65"/>
      <c r="AB1019" s="65"/>
      <c r="AC1019" s="128"/>
      <c r="AD1019" s="127"/>
      <c r="AE1019" s="126"/>
      <c r="AF1019" s="126"/>
      <c r="AG1019" s="126"/>
      <c r="AH1019" s="125"/>
      <c r="AI1019" s="125"/>
      <c r="AJ1019" s="125"/>
      <c r="AK1019" s="125"/>
      <c r="AL1019" s="125"/>
      <c r="AM1019" s="125"/>
      <c r="AN1019" s="125"/>
      <c r="AO1019" s="66"/>
      <c r="AP1019" s="125"/>
      <c r="AQ1019" s="125"/>
      <c r="AR1019" s="125"/>
      <c r="AS1019" s="125"/>
      <c r="AT1019" s="125"/>
      <c r="AU1019" s="125"/>
      <c r="AV1019" s="125"/>
      <c r="AW1019" s="126"/>
      <c r="AX1019" s="126"/>
      <c r="AY1019" s="126"/>
      <c r="AZ1019" s="125"/>
      <c r="BA1019" s="125"/>
      <c r="BB1019" s="65"/>
      <c r="BC1019" s="65"/>
      <c r="BD1019" s="128"/>
      <c r="BE1019" s="127"/>
      <c r="BF1019" s="126"/>
      <c r="BG1019" s="126"/>
      <c r="BH1019" s="126"/>
      <c r="BI1019" s="125"/>
      <c r="BJ1019" s="125"/>
      <c r="BK1019" s="125"/>
      <c r="BL1019" s="125"/>
      <c r="BM1019" s="125"/>
      <c r="BN1019" s="125"/>
      <c r="BO1019" s="129"/>
      <c r="BP1019" s="66"/>
      <c r="BQ1019" s="129"/>
      <c r="BR1019" s="125"/>
      <c r="BS1019" s="125"/>
      <c r="BT1019" s="125"/>
      <c r="BU1019" s="125"/>
      <c r="BV1019" s="125"/>
      <c r="BW1019" s="125"/>
      <c r="BX1019" s="126"/>
      <c r="BY1019" s="126"/>
      <c r="BZ1019" s="126"/>
      <c r="CA1019" s="125"/>
      <c r="CB1019" s="125"/>
    </row>
    <row r="1020" spans="1:80" x14ac:dyDescent="0.3">
      <c r="A1020" s="65"/>
      <c r="B1020" s="72"/>
      <c r="C1020" s="73"/>
      <c r="D1020" s="74"/>
      <c r="E1020" s="74"/>
      <c r="F1020" s="74"/>
      <c r="G1020" s="75"/>
      <c r="H1020" s="75"/>
      <c r="I1020" s="75"/>
      <c r="J1020" s="75"/>
      <c r="K1020" s="75"/>
      <c r="L1020" s="75"/>
      <c r="M1020" s="80"/>
      <c r="N1020" s="194"/>
      <c r="O1020" s="70"/>
      <c r="P1020" s="70"/>
      <c r="Q1020" s="70"/>
      <c r="R1020" s="70"/>
      <c r="S1020" s="70"/>
      <c r="T1020" s="70"/>
      <c r="U1020" s="70"/>
      <c r="V1020" s="71"/>
      <c r="W1020" s="71"/>
      <c r="X1020" s="71"/>
      <c r="Y1020" s="70"/>
      <c r="Z1020" s="70"/>
      <c r="AA1020" s="65"/>
      <c r="AB1020" s="65"/>
      <c r="AC1020" s="128"/>
      <c r="AD1020" s="127"/>
      <c r="AE1020" s="126"/>
      <c r="AF1020" s="126"/>
      <c r="AG1020" s="126"/>
      <c r="AH1020" s="125"/>
      <c r="AI1020" s="125"/>
      <c r="AJ1020" s="125"/>
      <c r="AK1020" s="125"/>
      <c r="AL1020" s="125"/>
      <c r="AM1020" s="125"/>
      <c r="AN1020" s="125"/>
      <c r="AO1020" s="66"/>
      <c r="AP1020" s="125"/>
      <c r="AQ1020" s="125"/>
      <c r="AR1020" s="125"/>
      <c r="AS1020" s="125"/>
      <c r="AT1020" s="125"/>
      <c r="AU1020" s="125"/>
      <c r="AV1020" s="125"/>
      <c r="AW1020" s="126"/>
      <c r="AX1020" s="126"/>
      <c r="AY1020" s="126"/>
      <c r="AZ1020" s="125"/>
      <c r="BA1020" s="125"/>
      <c r="BB1020" s="65"/>
      <c r="BC1020" s="65"/>
      <c r="BD1020" s="128"/>
      <c r="BE1020" s="127"/>
      <c r="BF1020" s="126"/>
      <c r="BG1020" s="126"/>
      <c r="BH1020" s="126"/>
      <c r="BI1020" s="125"/>
      <c r="BJ1020" s="125"/>
      <c r="BK1020" s="125"/>
      <c r="BL1020" s="125"/>
      <c r="BM1020" s="125"/>
      <c r="BN1020" s="125"/>
      <c r="BO1020" s="129"/>
      <c r="BP1020" s="66"/>
      <c r="BQ1020" s="129"/>
      <c r="BR1020" s="125"/>
      <c r="BS1020" s="125"/>
      <c r="BT1020" s="125"/>
      <c r="BU1020" s="125"/>
      <c r="BV1020" s="125"/>
      <c r="BW1020" s="125"/>
      <c r="BX1020" s="126"/>
      <c r="BY1020" s="126"/>
      <c r="BZ1020" s="126"/>
      <c r="CA1020" s="125"/>
      <c r="CB1020" s="125"/>
    </row>
    <row r="1021" spans="1:80" x14ac:dyDescent="0.3">
      <c r="A1021" s="65"/>
      <c r="B1021" s="72"/>
      <c r="C1021" s="73"/>
      <c r="D1021" s="74"/>
      <c r="E1021" s="74"/>
      <c r="F1021" s="74"/>
      <c r="G1021" s="75"/>
      <c r="H1021" s="75"/>
      <c r="I1021" s="75"/>
      <c r="J1021" s="75"/>
      <c r="K1021" s="75"/>
      <c r="L1021" s="75"/>
      <c r="M1021" s="80"/>
      <c r="N1021" s="194"/>
      <c r="O1021" s="70"/>
      <c r="P1021" s="70"/>
      <c r="Q1021" s="70"/>
      <c r="R1021" s="70"/>
      <c r="S1021" s="70"/>
      <c r="T1021" s="70"/>
      <c r="U1021" s="70"/>
      <c r="V1021" s="71"/>
      <c r="W1021" s="71"/>
      <c r="X1021" s="71"/>
      <c r="Y1021" s="70"/>
      <c r="Z1021" s="70"/>
      <c r="AA1021" s="65"/>
      <c r="AB1021" s="65"/>
      <c r="AC1021" s="128"/>
      <c r="AD1021" s="127"/>
      <c r="AE1021" s="126"/>
      <c r="AF1021" s="126"/>
      <c r="AG1021" s="126"/>
      <c r="AH1021" s="125"/>
      <c r="AI1021" s="125"/>
      <c r="AJ1021" s="125"/>
      <c r="AK1021" s="125"/>
      <c r="AL1021" s="125"/>
      <c r="AM1021" s="125"/>
      <c r="AN1021" s="125"/>
      <c r="AO1021" s="66"/>
      <c r="AP1021" s="125"/>
      <c r="AQ1021" s="125"/>
      <c r="AR1021" s="125"/>
      <c r="AS1021" s="125"/>
      <c r="AT1021" s="125"/>
      <c r="AU1021" s="125"/>
      <c r="AV1021" s="125"/>
      <c r="AW1021" s="126"/>
      <c r="AX1021" s="126"/>
      <c r="AY1021" s="126"/>
      <c r="AZ1021" s="125"/>
      <c r="BA1021" s="125"/>
      <c r="BB1021" s="65"/>
      <c r="BC1021" s="65"/>
      <c r="BD1021" s="128"/>
      <c r="BE1021" s="127"/>
      <c r="BF1021" s="126"/>
      <c r="BG1021" s="126"/>
      <c r="BH1021" s="126"/>
      <c r="BI1021" s="125"/>
      <c r="BJ1021" s="125"/>
      <c r="BK1021" s="125"/>
      <c r="BL1021" s="125"/>
      <c r="BM1021" s="125"/>
      <c r="BN1021" s="125"/>
      <c r="BO1021" s="129"/>
      <c r="BP1021" s="66"/>
      <c r="BQ1021" s="129"/>
      <c r="BR1021" s="125"/>
      <c r="BS1021" s="125"/>
      <c r="BT1021" s="125"/>
      <c r="BU1021" s="125"/>
      <c r="BV1021" s="125"/>
      <c r="BW1021" s="125"/>
      <c r="BX1021" s="126"/>
      <c r="BY1021" s="126"/>
      <c r="BZ1021" s="126"/>
      <c r="CA1021" s="125"/>
      <c r="CB1021" s="125"/>
    </row>
    <row r="1022" spans="1:80" x14ac:dyDescent="0.3">
      <c r="A1022" s="65"/>
      <c r="B1022" s="72"/>
      <c r="C1022" s="73"/>
      <c r="D1022" s="74"/>
      <c r="E1022" s="74"/>
      <c r="F1022" s="74"/>
      <c r="G1022" s="75"/>
      <c r="H1022" s="75"/>
      <c r="I1022" s="75"/>
      <c r="J1022" s="75"/>
      <c r="K1022" s="75"/>
      <c r="L1022" s="75"/>
      <c r="M1022" s="80"/>
      <c r="N1022" s="194"/>
      <c r="O1022" s="70"/>
      <c r="P1022" s="70"/>
      <c r="Q1022" s="70"/>
      <c r="R1022" s="70"/>
      <c r="S1022" s="70"/>
      <c r="T1022" s="70"/>
      <c r="U1022" s="70"/>
      <c r="V1022" s="71"/>
      <c r="W1022" s="71"/>
      <c r="X1022" s="71"/>
      <c r="Y1022" s="70"/>
      <c r="Z1022" s="70"/>
      <c r="AA1022" s="65"/>
      <c r="AB1022" s="65"/>
      <c r="AC1022" s="128"/>
      <c r="AD1022" s="127"/>
      <c r="AE1022" s="126"/>
      <c r="AF1022" s="126"/>
      <c r="AG1022" s="126"/>
      <c r="AH1022" s="125"/>
      <c r="AI1022" s="125"/>
      <c r="AJ1022" s="125"/>
      <c r="AK1022" s="125"/>
      <c r="AL1022" s="125"/>
      <c r="AM1022" s="125"/>
      <c r="AN1022" s="125"/>
      <c r="AO1022" s="66"/>
      <c r="AP1022" s="125"/>
      <c r="AQ1022" s="125"/>
      <c r="AR1022" s="125"/>
      <c r="AS1022" s="125"/>
      <c r="AT1022" s="125"/>
      <c r="AU1022" s="125"/>
      <c r="AV1022" s="125"/>
      <c r="AW1022" s="126"/>
      <c r="AX1022" s="126"/>
      <c r="AY1022" s="126"/>
      <c r="AZ1022" s="125"/>
      <c r="BA1022" s="125"/>
      <c r="BB1022" s="65"/>
      <c r="BC1022" s="65"/>
      <c r="BD1022" s="128"/>
      <c r="BE1022" s="127"/>
      <c r="BF1022" s="126"/>
      <c r="BG1022" s="126"/>
      <c r="BH1022" s="126"/>
      <c r="BI1022" s="125"/>
      <c r="BJ1022" s="125"/>
      <c r="BK1022" s="125"/>
      <c r="BL1022" s="125"/>
      <c r="BM1022" s="125"/>
      <c r="BN1022" s="125"/>
      <c r="BO1022" s="129"/>
      <c r="BP1022" s="66"/>
      <c r="BQ1022" s="129"/>
      <c r="BR1022" s="125"/>
      <c r="BS1022" s="125"/>
      <c r="BT1022" s="125"/>
      <c r="BU1022" s="125"/>
      <c r="BV1022" s="125"/>
      <c r="BW1022" s="125"/>
      <c r="BX1022" s="126"/>
      <c r="BY1022" s="126"/>
      <c r="BZ1022" s="126"/>
      <c r="CA1022" s="125"/>
      <c r="CB1022" s="125"/>
    </row>
    <row r="1023" spans="1:80" x14ac:dyDescent="0.3">
      <c r="A1023" s="65"/>
      <c r="B1023" s="65"/>
      <c r="C1023" s="65"/>
      <c r="D1023" s="65"/>
      <c r="E1023" s="65"/>
      <c r="F1023" s="65"/>
      <c r="G1023" s="65"/>
      <c r="H1023" s="65"/>
      <c r="I1023" s="65"/>
      <c r="J1023" s="65"/>
      <c r="K1023" s="65"/>
      <c r="L1023" s="65"/>
      <c r="M1023" s="99"/>
      <c r="N1023" s="66"/>
      <c r="O1023" s="99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5"/>
      <c r="AC1023" s="128"/>
      <c r="AD1023" s="127"/>
      <c r="AE1023" s="126"/>
      <c r="AF1023" s="126"/>
      <c r="AG1023" s="126"/>
      <c r="AH1023" s="125"/>
      <c r="AI1023" s="125"/>
      <c r="AJ1023" s="125"/>
      <c r="AK1023" s="125"/>
      <c r="AL1023" s="125"/>
      <c r="AM1023" s="125"/>
      <c r="AN1023" s="125"/>
      <c r="AO1023" s="66"/>
      <c r="AP1023" s="125"/>
      <c r="AQ1023" s="125"/>
      <c r="AR1023" s="125"/>
      <c r="AS1023" s="125"/>
      <c r="AT1023" s="125"/>
      <c r="AU1023" s="125"/>
      <c r="AV1023" s="125"/>
      <c r="AW1023" s="126"/>
      <c r="AX1023" s="126"/>
      <c r="AY1023" s="126"/>
      <c r="AZ1023" s="125"/>
      <c r="BA1023" s="125"/>
      <c r="BB1023" s="65"/>
      <c r="BC1023" s="65"/>
      <c r="BD1023" s="128"/>
      <c r="BE1023" s="127"/>
      <c r="BF1023" s="126"/>
      <c r="BG1023" s="126"/>
      <c r="BH1023" s="126"/>
      <c r="BI1023" s="125"/>
      <c r="BJ1023" s="125"/>
      <c r="BK1023" s="125"/>
      <c r="BL1023" s="125"/>
      <c r="BM1023" s="125"/>
      <c r="BN1023" s="125"/>
      <c r="BO1023" s="129"/>
      <c r="BP1023" s="66"/>
      <c r="BQ1023" s="129"/>
      <c r="BR1023" s="125"/>
      <c r="BS1023" s="125"/>
      <c r="BT1023" s="125"/>
      <c r="BU1023" s="125"/>
      <c r="BV1023" s="125"/>
      <c r="BW1023" s="125"/>
      <c r="BX1023" s="126"/>
      <c r="BY1023" s="126"/>
      <c r="BZ1023" s="126"/>
      <c r="CA1023" s="125"/>
      <c r="CB1023" s="125"/>
    </row>
    <row r="1024" spans="1:80" x14ac:dyDescent="0.3">
      <c r="A1024" s="65"/>
      <c r="B1024" s="68"/>
      <c r="C1024" s="68"/>
      <c r="D1024" s="68"/>
      <c r="E1024" s="68"/>
      <c r="F1024" s="68"/>
      <c r="G1024" s="68"/>
      <c r="H1024" s="68"/>
      <c r="I1024" s="68"/>
      <c r="J1024" s="68"/>
      <c r="K1024" s="68"/>
      <c r="L1024" s="68"/>
      <c r="M1024" s="87"/>
      <c r="N1024" s="68"/>
      <c r="O1024" s="87"/>
      <c r="P1024" s="68"/>
      <c r="Q1024" s="68"/>
      <c r="R1024" s="68"/>
      <c r="S1024" s="68"/>
      <c r="T1024" s="68"/>
      <c r="U1024" s="68"/>
      <c r="V1024" s="68"/>
      <c r="W1024" s="68"/>
      <c r="X1024" s="68"/>
      <c r="Y1024" s="68"/>
      <c r="Z1024" s="68"/>
      <c r="AA1024" s="65"/>
      <c r="AB1024" s="65"/>
      <c r="AC1024" s="128"/>
      <c r="AD1024" s="127"/>
      <c r="AE1024" s="126"/>
      <c r="AF1024" s="126"/>
      <c r="AG1024" s="126"/>
      <c r="AH1024" s="125"/>
      <c r="AI1024" s="125"/>
      <c r="AJ1024" s="125"/>
      <c r="AK1024" s="125"/>
      <c r="AL1024" s="125"/>
      <c r="AM1024" s="125"/>
      <c r="AN1024" s="125"/>
      <c r="AO1024" s="66"/>
      <c r="AP1024" s="125"/>
      <c r="AQ1024" s="125"/>
      <c r="AR1024" s="125"/>
      <c r="AS1024" s="125"/>
      <c r="AT1024" s="125"/>
      <c r="AU1024" s="125"/>
      <c r="AV1024" s="125"/>
      <c r="AW1024" s="126"/>
      <c r="AX1024" s="126"/>
      <c r="AY1024" s="126"/>
      <c r="AZ1024" s="125"/>
      <c r="BA1024" s="125"/>
      <c r="BB1024" s="65"/>
      <c r="BC1024" s="65"/>
      <c r="BD1024" s="128"/>
      <c r="BE1024" s="127"/>
      <c r="BF1024" s="126"/>
      <c r="BG1024" s="126"/>
      <c r="BH1024" s="126"/>
      <c r="BI1024" s="125"/>
      <c r="BJ1024" s="125"/>
      <c r="BK1024" s="125"/>
      <c r="BL1024" s="125"/>
      <c r="BM1024" s="125"/>
      <c r="BN1024" s="125"/>
      <c r="BO1024" s="129"/>
      <c r="BP1024" s="66"/>
      <c r="BQ1024" s="129"/>
      <c r="BR1024" s="125"/>
      <c r="BS1024" s="125"/>
      <c r="BT1024" s="125"/>
      <c r="BU1024" s="125"/>
      <c r="BV1024" s="125"/>
      <c r="BW1024" s="125"/>
      <c r="BX1024" s="126"/>
      <c r="BY1024" s="126"/>
      <c r="BZ1024" s="126"/>
      <c r="CA1024" s="125"/>
      <c r="CB1024" s="125"/>
    </row>
    <row r="1025" spans="1:80" x14ac:dyDescent="0.3">
      <c r="A1025" s="65"/>
      <c r="B1025" s="77"/>
      <c r="C1025" s="77"/>
      <c r="D1025" s="78"/>
      <c r="E1025" s="78"/>
      <c r="F1025" s="78"/>
      <c r="G1025" s="79"/>
      <c r="H1025" s="79"/>
      <c r="I1025" s="79"/>
      <c r="J1025" s="79"/>
      <c r="K1025" s="79"/>
      <c r="L1025" s="79"/>
      <c r="M1025" s="80"/>
      <c r="N1025" s="68"/>
      <c r="O1025" s="80"/>
      <c r="P1025" s="79"/>
      <c r="Q1025" s="79"/>
      <c r="R1025" s="79"/>
      <c r="S1025" s="79"/>
      <c r="T1025" s="79"/>
      <c r="U1025" s="79"/>
      <c r="V1025" s="78"/>
      <c r="W1025" s="78"/>
      <c r="X1025" s="78"/>
      <c r="Y1025" s="77"/>
      <c r="Z1025" s="77"/>
      <c r="AA1025" s="65"/>
      <c r="AB1025" s="65"/>
      <c r="AC1025" s="128"/>
      <c r="AD1025" s="127"/>
      <c r="AE1025" s="126"/>
      <c r="AF1025" s="126"/>
      <c r="AG1025" s="126"/>
      <c r="AH1025" s="125"/>
      <c r="AI1025" s="125"/>
      <c r="AJ1025" s="125"/>
      <c r="AK1025" s="125"/>
      <c r="AL1025" s="125"/>
      <c r="AM1025" s="125"/>
      <c r="AN1025" s="125"/>
      <c r="AO1025" s="66"/>
      <c r="AP1025" s="125"/>
      <c r="AQ1025" s="125"/>
      <c r="AR1025" s="125"/>
      <c r="AS1025" s="125"/>
      <c r="AT1025" s="125"/>
      <c r="AU1025" s="125"/>
      <c r="AV1025" s="125"/>
      <c r="AW1025" s="126"/>
      <c r="AX1025" s="126"/>
      <c r="AY1025" s="126"/>
      <c r="AZ1025" s="125"/>
      <c r="BA1025" s="125"/>
      <c r="BB1025" s="65"/>
      <c r="BC1025" s="65"/>
      <c r="BD1025" s="128"/>
      <c r="BE1025" s="127"/>
      <c r="BF1025" s="126"/>
      <c r="BG1025" s="126"/>
      <c r="BH1025" s="126"/>
      <c r="BI1025" s="125"/>
      <c r="BJ1025" s="125"/>
      <c r="BK1025" s="125"/>
      <c r="BL1025" s="125"/>
      <c r="BM1025" s="125"/>
      <c r="BN1025" s="125"/>
      <c r="BO1025" s="129"/>
      <c r="BP1025" s="66"/>
      <c r="BQ1025" s="129"/>
      <c r="BR1025" s="125"/>
      <c r="BS1025" s="125"/>
      <c r="BT1025" s="125"/>
      <c r="BU1025" s="125"/>
      <c r="BV1025" s="125"/>
      <c r="BW1025" s="125"/>
      <c r="BX1025" s="126"/>
      <c r="BY1025" s="126"/>
      <c r="BZ1025" s="126"/>
      <c r="CA1025" s="125"/>
      <c r="CB1025" s="125"/>
    </row>
    <row r="1026" spans="1:80" x14ac:dyDescent="0.3">
      <c r="A1026" s="65"/>
      <c r="B1026" s="72"/>
      <c r="C1026" s="72"/>
      <c r="D1026" s="78"/>
      <c r="E1026" s="78"/>
      <c r="F1026" s="78"/>
      <c r="G1026" s="80"/>
      <c r="H1026" s="80"/>
      <c r="I1026" s="80"/>
      <c r="J1026" s="80"/>
      <c r="K1026" s="80"/>
      <c r="L1026" s="80"/>
      <c r="M1026" s="80"/>
      <c r="N1026" s="81"/>
      <c r="O1026" s="80"/>
      <c r="P1026" s="80"/>
      <c r="Q1026" s="80"/>
      <c r="R1026" s="80"/>
      <c r="S1026" s="80"/>
      <c r="T1026" s="80"/>
      <c r="U1026" s="80"/>
      <c r="V1026" s="78"/>
      <c r="W1026" s="78"/>
      <c r="X1026" s="78"/>
      <c r="Y1026" s="72"/>
      <c r="Z1026" s="72"/>
      <c r="AA1026" s="65"/>
      <c r="AB1026" s="65"/>
      <c r="AC1026" s="128"/>
      <c r="AD1026" s="127"/>
      <c r="AE1026" s="126"/>
      <c r="AF1026" s="126"/>
      <c r="AG1026" s="126"/>
      <c r="AH1026" s="125"/>
      <c r="AI1026" s="125"/>
      <c r="AJ1026" s="125"/>
      <c r="AK1026" s="125"/>
      <c r="AL1026" s="125"/>
      <c r="AM1026" s="125"/>
      <c r="AN1026" s="125"/>
      <c r="AO1026" s="66"/>
      <c r="AP1026" s="125"/>
      <c r="AQ1026" s="125"/>
      <c r="AR1026" s="125"/>
      <c r="AS1026" s="125"/>
      <c r="AT1026" s="125"/>
      <c r="AU1026" s="125"/>
      <c r="AV1026" s="125"/>
      <c r="AW1026" s="126"/>
      <c r="AX1026" s="126"/>
      <c r="AY1026" s="126"/>
      <c r="AZ1026" s="125"/>
      <c r="BA1026" s="125"/>
      <c r="BB1026" s="65"/>
      <c r="BC1026" s="65"/>
      <c r="BD1026" s="128"/>
      <c r="BE1026" s="127"/>
      <c r="BF1026" s="126"/>
      <c r="BG1026" s="126"/>
      <c r="BH1026" s="126"/>
      <c r="BI1026" s="125"/>
      <c r="BJ1026" s="125"/>
      <c r="BK1026" s="125"/>
      <c r="BL1026" s="125"/>
      <c r="BM1026" s="125"/>
      <c r="BN1026" s="125"/>
      <c r="BO1026" s="129"/>
      <c r="BP1026" s="66"/>
      <c r="BQ1026" s="129"/>
      <c r="BR1026" s="125"/>
      <c r="BS1026" s="125"/>
      <c r="BT1026" s="125"/>
      <c r="BU1026" s="125"/>
      <c r="BV1026" s="125"/>
      <c r="BW1026" s="125"/>
      <c r="BX1026" s="126"/>
      <c r="BY1026" s="126"/>
      <c r="BZ1026" s="126"/>
      <c r="CA1026" s="125"/>
      <c r="CB1026" s="125"/>
    </row>
    <row r="1027" spans="1:80" x14ac:dyDescent="0.3">
      <c r="A1027" s="65"/>
      <c r="B1027" s="128"/>
      <c r="C1027" s="127"/>
      <c r="D1027" s="126"/>
      <c r="E1027" s="126"/>
      <c r="F1027" s="126"/>
      <c r="G1027" s="125"/>
      <c r="H1027" s="125"/>
      <c r="I1027" s="125"/>
      <c r="J1027" s="125"/>
      <c r="K1027" s="125"/>
      <c r="L1027" s="125"/>
      <c r="M1027" s="125"/>
      <c r="N1027" s="66"/>
      <c r="O1027" s="125"/>
      <c r="P1027" s="125"/>
      <c r="Q1027" s="125"/>
      <c r="R1027" s="125"/>
      <c r="S1027" s="125"/>
      <c r="T1027" s="125"/>
      <c r="U1027" s="125"/>
      <c r="V1027" s="126"/>
      <c r="W1027" s="126"/>
      <c r="X1027" s="126"/>
      <c r="Y1027" s="125"/>
      <c r="Z1027" s="125"/>
      <c r="AA1027" s="65"/>
      <c r="AB1027" s="65"/>
      <c r="AC1027" s="128"/>
      <c r="AD1027" s="127"/>
      <c r="AE1027" s="126"/>
      <c r="AF1027" s="126"/>
      <c r="AG1027" s="126"/>
      <c r="AH1027" s="125"/>
      <c r="AI1027" s="125"/>
      <c r="AJ1027" s="125"/>
      <c r="AK1027" s="125"/>
      <c r="AL1027" s="125"/>
      <c r="AM1027" s="125"/>
      <c r="AN1027" s="125"/>
      <c r="AO1027" s="66"/>
      <c r="AP1027" s="125"/>
      <c r="AQ1027" s="125"/>
      <c r="AR1027" s="125"/>
      <c r="AS1027" s="125"/>
      <c r="AT1027" s="125"/>
      <c r="AU1027" s="125"/>
      <c r="AV1027" s="125"/>
      <c r="AW1027" s="126"/>
      <c r="AX1027" s="126"/>
      <c r="AY1027" s="126"/>
      <c r="AZ1027" s="125"/>
      <c r="BA1027" s="125"/>
      <c r="BB1027" s="65"/>
      <c r="BC1027" s="65"/>
      <c r="BD1027" s="128"/>
      <c r="BE1027" s="127"/>
      <c r="BF1027" s="126"/>
      <c r="BG1027" s="126"/>
      <c r="BH1027" s="126"/>
      <c r="BI1027" s="125"/>
      <c r="BJ1027" s="125"/>
      <c r="BK1027" s="125"/>
      <c r="BL1027" s="125"/>
      <c r="BM1027" s="125"/>
      <c r="BN1027" s="125"/>
      <c r="BO1027" s="129"/>
      <c r="BP1027" s="66"/>
      <c r="BQ1027" s="129"/>
      <c r="BR1027" s="125"/>
      <c r="BS1027" s="125"/>
      <c r="BT1027" s="125"/>
      <c r="BU1027" s="125"/>
      <c r="BV1027" s="125"/>
      <c r="BW1027" s="125"/>
      <c r="BX1027" s="126"/>
      <c r="BY1027" s="126"/>
      <c r="BZ1027" s="126"/>
      <c r="CA1027" s="125"/>
      <c r="CB1027" s="125"/>
    </row>
    <row r="1028" spans="1:80" x14ac:dyDescent="0.3">
      <c r="A1028" s="65"/>
      <c r="B1028" s="223"/>
      <c r="C1028" s="224"/>
      <c r="D1028" s="65"/>
      <c r="E1028" s="65"/>
      <c r="F1028" s="223"/>
      <c r="G1028" s="224"/>
      <c r="H1028" s="65"/>
      <c r="I1028" s="65"/>
      <c r="J1028" s="223"/>
      <c r="K1028" s="224"/>
      <c r="L1028" s="65"/>
      <c r="M1028" s="233"/>
      <c r="N1028" s="233"/>
      <c r="O1028" s="233"/>
      <c r="P1028" s="65"/>
      <c r="Q1028" s="223"/>
      <c r="R1028" s="224"/>
      <c r="S1028" s="65"/>
      <c r="T1028" s="65"/>
      <c r="U1028" s="223"/>
      <c r="V1028" s="224"/>
      <c r="W1028" s="65"/>
      <c r="X1028" s="65"/>
      <c r="Y1028" s="223"/>
      <c r="Z1028" s="224"/>
      <c r="AA1028" s="65"/>
      <c r="AB1028" s="65"/>
      <c r="AC1028" s="65"/>
      <c r="AD1028" s="65"/>
      <c r="AE1028" s="65"/>
      <c r="AF1028" s="65"/>
      <c r="AG1028" s="65"/>
      <c r="AH1028" s="65"/>
      <c r="AI1028" s="65"/>
      <c r="AJ1028" s="65"/>
      <c r="AK1028" s="65"/>
      <c r="AL1028" s="65"/>
      <c r="AM1028" s="65"/>
      <c r="AN1028" s="125"/>
      <c r="AO1028" s="66"/>
      <c r="AP1028" s="125"/>
      <c r="AQ1028" s="65"/>
      <c r="AR1028" s="65"/>
      <c r="AS1028" s="65"/>
      <c r="AT1028" s="65"/>
      <c r="AU1028" s="65"/>
      <c r="AV1028" s="65"/>
      <c r="AW1028" s="65"/>
      <c r="AX1028" s="65"/>
      <c r="AY1028" s="65"/>
      <c r="AZ1028" s="65"/>
      <c r="BA1028" s="65"/>
      <c r="BB1028" s="65"/>
      <c r="BC1028" s="65"/>
      <c r="BD1028" s="65"/>
      <c r="BE1028" s="65"/>
      <c r="BF1028" s="65"/>
      <c r="BG1028" s="65"/>
      <c r="BH1028" s="65"/>
      <c r="BI1028" s="65"/>
      <c r="BJ1028" s="65"/>
      <c r="BK1028" s="65"/>
      <c r="BL1028" s="65"/>
      <c r="BM1028" s="65"/>
      <c r="BN1028" s="65"/>
      <c r="BO1028" s="65"/>
      <c r="BP1028" s="66"/>
      <c r="BQ1028" s="65"/>
      <c r="BR1028" s="65"/>
      <c r="BS1028" s="65"/>
      <c r="BT1028" s="65"/>
      <c r="BU1028" s="65"/>
      <c r="BV1028" s="65"/>
      <c r="BW1028" s="65"/>
      <c r="BX1028" s="65"/>
      <c r="BY1028" s="65"/>
      <c r="BZ1028" s="65"/>
      <c r="CA1028" s="65"/>
      <c r="CB1028" s="65"/>
    </row>
    <row r="1029" spans="1:80" x14ac:dyDescent="0.3">
      <c r="A1029" s="65"/>
      <c r="B1029" s="225"/>
      <c r="C1029" s="226"/>
      <c r="D1029" s="65"/>
      <c r="E1029" s="65"/>
      <c r="F1029" s="227"/>
      <c r="G1029" s="226"/>
      <c r="H1029" s="65"/>
      <c r="I1029" s="65"/>
      <c r="J1029" s="228"/>
      <c r="K1029" s="229"/>
      <c r="L1029" s="65"/>
      <c r="M1029" s="225"/>
      <c r="N1029" s="230"/>
      <c r="O1029" s="226"/>
      <c r="P1029" s="65"/>
      <c r="Q1029" s="231"/>
      <c r="R1029" s="232"/>
      <c r="S1029" s="76"/>
      <c r="T1029" s="65"/>
      <c r="U1029" s="225"/>
      <c r="V1029" s="226"/>
      <c r="W1029" s="65"/>
      <c r="X1029" s="65"/>
      <c r="Y1029" s="225"/>
      <c r="Z1029" s="226"/>
      <c r="AA1029" s="65"/>
      <c r="AB1029" s="65"/>
      <c r="AC1029" s="82"/>
      <c r="AD1029" s="82"/>
      <c r="AE1029" s="82"/>
      <c r="AF1029" s="82"/>
      <c r="AG1029" s="82"/>
      <c r="AH1029" s="82"/>
      <c r="AI1029" s="82"/>
      <c r="AJ1029" s="82"/>
      <c r="AK1029" s="82"/>
      <c r="AL1029" s="82"/>
      <c r="AM1029" s="82"/>
      <c r="AN1029" s="114"/>
      <c r="AO1029" s="82"/>
      <c r="AP1029" s="114"/>
      <c r="AQ1029" s="82"/>
      <c r="AR1029" s="82"/>
      <c r="AS1029" s="82"/>
      <c r="AT1029" s="82"/>
      <c r="AU1029" s="82"/>
      <c r="AV1029" s="82"/>
      <c r="AW1029" s="82"/>
      <c r="AX1029" s="82"/>
      <c r="AY1029" s="82"/>
      <c r="AZ1029" s="82"/>
      <c r="BA1029" s="82"/>
      <c r="BB1029" s="65"/>
      <c r="BC1029" s="65"/>
      <c r="BD1029" s="82"/>
      <c r="BE1029" s="82"/>
      <c r="BF1029" s="82"/>
      <c r="BG1029" s="82"/>
      <c r="BH1029" s="82"/>
      <c r="BI1029" s="82"/>
      <c r="BJ1029" s="82"/>
      <c r="BK1029" s="82"/>
      <c r="BL1029" s="82"/>
      <c r="BM1029" s="82"/>
      <c r="BN1029" s="82"/>
      <c r="BO1029" s="82"/>
      <c r="BP1029" s="82"/>
      <c r="BQ1029" s="82"/>
      <c r="BR1029" s="82"/>
      <c r="BS1029" s="82"/>
      <c r="BT1029" s="82"/>
      <c r="BU1029" s="82"/>
      <c r="BV1029" s="82"/>
      <c r="BW1029" s="82"/>
      <c r="BX1029" s="82"/>
      <c r="BY1029" s="82"/>
      <c r="BZ1029" s="82"/>
      <c r="CA1029" s="82"/>
      <c r="CB1029" s="82"/>
    </row>
    <row r="1030" spans="1:80" x14ac:dyDescent="0.3">
      <c r="A1030" s="65"/>
      <c r="B1030" s="65"/>
      <c r="C1030" s="65"/>
      <c r="D1030" s="65"/>
      <c r="E1030" s="65"/>
      <c r="F1030" s="65"/>
      <c r="G1030" s="65"/>
      <c r="H1030" s="65"/>
      <c r="I1030" s="65"/>
      <c r="J1030" s="65"/>
      <c r="K1030" s="65"/>
      <c r="L1030" s="65"/>
      <c r="M1030" s="99"/>
      <c r="N1030" s="66"/>
      <c r="O1030" s="99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5"/>
      <c r="AC1030" s="65"/>
      <c r="AD1030" s="65"/>
      <c r="AE1030" s="130"/>
      <c r="AF1030" s="130"/>
      <c r="AG1030" s="130"/>
      <c r="AH1030" s="131"/>
      <c r="AI1030" s="131"/>
      <c r="AJ1030" s="131"/>
      <c r="AK1030" s="131"/>
      <c r="AL1030" s="131"/>
      <c r="AM1030" s="131"/>
      <c r="AN1030" s="125"/>
      <c r="AO1030" s="82"/>
      <c r="AP1030" s="125"/>
      <c r="AQ1030" s="131"/>
      <c r="AR1030" s="131"/>
      <c r="AS1030" s="131"/>
      <c r="AT1030" s="131"/>
      <c r="AU1030" s="131"/>
      <c r="AV1030" s="131"/>
      <c r="AW1030" s="130"/>
      <c r="AX1030" s="130"/>
      <c r="AY1030" s="130"/>
      <c r="AZ1030" s="65"/>
      <c r="BA1030" s="65"/>
      <c r="BB1030" s="65"/>
      <c r="BC1030" s="65"/>
      <c r="BD1030" s="65"/>
      <c r="BE1030" s="65"/>
      <c r="BF1030" s="130"/>
      <c r="BG1030" s="130"/>
      <c r="BH1030" s="130"/>
      <c r="BI1030" s="131"/>
      <c r="BJ1030" s="131"/>
      <c r="BK1030" s="131"/>
      <c r="BL1030" s="131"/>
      <c r="BM1030" s="131"/>
      <c r="BN1030" s="131"/>
      <c r="BO1030" s="132"/>
      <c r="BP1030" s="82"/>
      <c r="BQ1030" s="132"/>
      <c r="BR1030" s="131"/>
      <c r="BS1030" s="131"/>
      <c r="BT1030" s="131"/>
      <c r="BU1030" s="131"/>
      <c r="BV1030" s="131"/>
      <c r="BW1030" s="131"/>
      <c r="BX1030" s="130"/>
      <c r="BY1030" s="130"/>
      <c r="BZ1030" s="130"/>
      <c r="CA1030" s="65"/>
      <c r="CB1030" s="65"/>
    </row>
    <row r="1031" spans="1:80" x14ac:dyDescent="0.3">
      <c r="A1031" s="65"/>
      <c r="B1031" s="65"/>
      <c r="C1031" s="65"/>
      <c r="D1031" s="65"/>
      <c r="E1031" s="65"/>
      <c r="F1031" s="65"/>
      <c r="G1031" s="65"/>
      <c r="H1031" s="65"/>
      <c r="I1031" s="65"/>
      <c r="J1031" s="65"/>
      <c r="K1031" s="65"/>
      <c r="L1031" s="65"/>
      <c r="M1031" s="99"/>
      <c r="N1031" s="66"/>
      <c r="O1031" s="99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5"/>
      <c r="AC1031" s="128"/>
      <c r="AD1031" s="128"/>
      <c r="AE1031" s="130"/>
      <c r="AF1031" s="130"/>
      <c r="AG1031" s="130"/>
      <c r="AH1031" s="125"/>
      <c r="AI1031" s="125"/>
      <c r="AJ1031" s="125"/>
      <c r="AK1031" s="125"/>
      <c r="AL1031" s="125"/>
      <c r="AM1031" s="125"/>
      <c r="AN1031" s="125"/>
      <c r="AO1031" s="66"/>
      <c r="AP1031" s="125"/>
      <c r="AQ1031" s="125"/>
      <c r="AR1031" s="125"/>
      <c r="AS1031" s="125"/>
      <c r="AT1031" s="125"/>
      <c r="AU1031" s="125"/>
      <c r="AV1031" s="125"/>
      <c r="AW1031" s="130"/>
      <c r="AX1031" s="130"/>
      <c r="AY1031" s="130"/>
      <c r="AZ1031" s="128"/>
      <c r="BA1031" s="128"/>
      <c r="BB1031" s="65"/>
      <c r="BC1031" s="65"/>
      <c r="BD1031" s="128"/>
      <c r="BE1031" s="128"/>
      <c r="BF1031" s="130"/>
      <c r="BG1031" s="130"/>
      <c r="BH1031" s="130"/>
      <c r="BI1031" s="125"/>
      <c r="BJ1031" s="125"/>
      <c r="BK1031" s="125"/>
      <c r="BL1031" s="125"/>
      <c r="BM1031" s="125"/>
      <c r="BN1031" s="125"/>
      <c r="BO1031" s="133"/>
      <c r="BP1031" s="66"/>
      <c r="BQ1031" s="132"/>
      <c r="BR1031" s="125"/>
      <c r="BS1031" s="125"/>
      <c r="BT1031" s="125"/>
      <c r="BU1031" s="125"/>
      <c r="BV1031" s="125"/>
      <c r="BW1031" s="125"/>
      <c r="BX1031" s="130"/>
      <c r="BY1031" s="130"/>
      <c r="BZ1031" s="130"/>
      <c r="CA1031" s="128"/>
      <c r="CB1031" s="128"/>
    </row>
    <row r="1032" spans="1:80" x14ac:dyDescent="0.3">
      <c r="A1032" s="65"/>
      <c r="B1032" s="68"/>
      <c r="C1032" s="68"/>
      <c r="D1032" s="68"/>
      <c r="E1032" s="68"/>
      <c r="F1032" s="68"/>
      <c r="G1032" s="68"/>
      <c r="H1032" s="68"/>
      <c r="I1032" s="68"/>
      <c r="J1032" s="68"/>
      <c r="K1032" s="68"/>
      <c r="L1032" s="68"/>
      <c r="M1032" s="87"/>
      <c r="N1032" s="68"/>
      <c r="O1032" s="87"/>
      <c r="P1032" s="68"/>
      <c r="Q1032" s="68"/>
      <c r="R1032" s="68"/>
      <c r="S1032" s="68"/>
      <c r="T1032" s="68"/>
      <c r="U1032" s="68"/>
      <c r="V1032" s="68"/>
      <c r="W1032" s="68"/>
      <c r="X1032" s="68"/>
      <c r="Y1032" s="68"/>
      <c r="Z1032" s="68"/>
    </row>
    <row r="1033" spans="1:80" x14ac:dyDescent="0.3">
      <c r="A1033" s="65"/>
      <c r="B1033" s="70"/>
      <c r="C1033" s="70"/>
      <c r="D1033" s="71"/>
      <c r="E1033" s="71"/>
      <c r="F1033" s="71"/>
      <c r="G1033" s="70"/>
      <c r="H1033" s="70"/>
      <c r="I1033" s="70"/>
      <c r="J1033" s="70"/>
      <c r="K1033" s="70"/>
      <c r="L1033" s="70"/>
      <c r="M1033" s="70"/>
      <c r="N1033" s="194"/>
      <c r="O1033" s="80"/>
      <c r="P1033" s="75"/>
      <c r="Q1033" s="75"/>
      <c r="R1033" s="75"/>
      <c r="S1033" s="75"/>
      <c r="T1033" s="75"/>
      <c r="U1033" s="75"/>
      <c r="V1033" s="74"/>
      <c r="W1033" s="74"/>
      <c r="X1033" s="74"/>
      <c r="Y1033" s="73"/>
      <c r="Z1033" s="72"/>
      <c r="AA1033" s="65"/>
      <c r="AB1033" s="65"/>
      <c r="AC1033" s="103"/>
      <c r="AD1033" s="103"/>
      <c r="AE1033" s="65"/>
      <c r="AF1033" s="65"/>
      <c r="AG1033" s="103"/>
      <c r="AH1033" s="103"/>
      <c r="AI1033" s="65"/>
      <c r="AJ1033" s="65"/>
      <c r="AK1033" s="103"/>
      <c r="AL1033" s="103"/>
      <c r="AM1033" s="65"/>
      <c r="AN1033" s="103"/>
      <c r="AO1033" s="103"/>
      <c r="AP1033" s="103"/>
      <c r="AQ1033" s="65"/>
      <c r="AR1033" s="103"/>
      <c r="AS1033" s="103"/>
      <c r="AT1033" s="65"/>
      <c r="AU1033" s="65"/>
      <c r="AV1033" s="103"/>
      <c r="AW1033" s="103"/>
      <c r="AX1033" s="65"/>
      <c r="AY1033" s="65"/>
      <c r="AZ1033" s="103"/>
      <c r="BA1033" s="103"/>
      <c r="BB1033" s="65"/>
      <c r="BC1033" s="65"/>
      <c r="BD1033" s="103"/>
      <c r="BE1033" s="103"/>
      <c r="BF1033" s="65"/>
      <c r="BG1033" s="65"/>
      <c r="BH1033" s="103"/>
      <c r="BI1033" s="103"/>
      <c r="BJ1033" s="65"/>
      <c r="BK1033" s="65"/>
      <c r="BL1033" s="103"/>
      <c r="BM1033" s="103"/>
      <c r="BN1033" s="65"/>
      <c r="BO1033" s="103"/>
      <c r="BP1033" s="103"/>
      <c r="BQ1033" s="103"/>
      <c r="BR1033" s="65"/>
      <c r="BS1033" s="103"/>
      <c r="BT1033" s="103"/>
      <c r="BU1033" s="65"/>
      <c r="BV1033" s="65"/>
      <c r="BW1033" s="103"/>
      <c r="BX1033" s="103"/>
      <c r="BY1033" s="65"/>
      <c r="BZ1033" s="65"/>
      <c r="CA1033" s="103"/>
      <c r="CB1033" s="103"/>
    </row>
    <row r="1034" spans="1:80" x14ac:dyDescent="0.3">
      <c r="A1034" s="65"/>
      <c r="B1034" s="70"/>
      <c r="C1034" s="70"/>
      <c r="D1034" s="71"/>
      <c r="E1034" s="71"/>
      <c r="F1034" s="71"/>
      <c r="G1034" s="70"/>
      <c r="H1034" s="70"/>
      <c r="I1034" s="70"/>
      <c r="J1034" s="70"/>
      <c r="K1034" s="70"/>
      <c r="L1034" s="70"/>
      <c r="M1034" s="70"/>
      <c r="N1034" s="194"/>
      <c r="O1034" s="80"/>
      <c r="P1034" s="75"/>
      <c r="Q1034" s="75"/>
      <c r="R1034" s="75"/>
      <c r="S1034" s="75"/>
      <c r="T1034" s="75"/>
      <c r="U1034" s="75"/>
      <c r="V1034" s="74"/>
      <c r="W1034" s="74"/>
      <c r="X1034" s="74"/>
      <c r="Y1034" s="73"/>
      <c r="Z1034" s="72"/>
      <c r="AA1034" s="65"/>
      <c r="AB1034" s="65"/>
      <c r="AC1034" s="122"/>
      <c r="AD1034" s="122"/>
      <c r="AE1034" s="65"/>
      <c r="AF1034" s="65"/>
      <c r="AG1034" s="103"/>
      <c r="AH1034" s="122"/>
      <c r="AI1034" s="65"/>
      <c r="AJ1034" s="65"/>
      <c r="AK1034" s="90"/>
      <c r="AL1034" s="90"/>
      <c r="AM1034" s="65"/>
      <c r="AN1034" s="122"/>
      <c r="AO1034" s="122"/>
      <c r="AP1034" s="122"/>
      <c r="AQ1034" s="65"/>
      <c r="AR1034" s="112"/>
      <c r="AS1034" s="112"/>
      <c r="AT1034" s="124"/>
      <c r="AU1034" s="65"/>
      <c r="AV1034" s="122"/>
      <c r="AW1034" s="122"/>
      <c r="AX1034" s="65"/>
      <c r="AY1034" s="65"/>
      <c r="AZ1034" s="122"/>
      <c r="BA1034" s="122"/>
      <c r="BB1034" s="65"/>
      <c r="BC1034" s="65"/>
      <c r="BD1034" s="122"/>
      <c r="BE1034" s="122"/>
      <c r="BF1034" s="65"/>
      <c r="BG1034" s="65"/>
      <c r="BH1034" s="103"/>
      <c r="BI1034" s="122"/>
      <c r="BJ1034" s="65"/>
      <c r="BK1034" s="65"/>
      <c r="BL1034" s="90"/>
      <c r="BM1034" s="90"/>
      <c r="BN1034" s="65"/>
      <c r="BO1034" s="122"/>
      <c r="BP1034" s="122"/>
      <c r="BQ1034" s="122"/>
      <c r="BR1034" s="65"/>
      <c r="BS1034" s="112"/>
      <c r="BT1034" s="112"/>
      <c r="BU1034" s="124"/>
      <c r="BV1034" s="65"/>
      <c r="BW1034" s="122"/>
      <c r="BX1034" s="122"/>
      <c r="BY1034" s="65"/>
      <c r="BZ1034" s="65"/>
      <c r="CA1034" s="122"/>
      <c r="CB1034" s="122"/>
    </row>
    <row r="1035" spans="1:80" x14ac:dyDescent="0.3">
      <c r="A1035" s="65"/>
      <c r="B1035" s="70"/>
      <c r="C1035" s="70"/>
      <c r="D1035" s="71"/>
      <c r="E1035" s="71"/>
      <c r="F1035" s="71"/>
      <c r="G1035" s="70"/>
      <c r="H1035" s="70"/>
      <c r="I1035" s="70"/>
      <c r="J1035" s="70"/>
      <c r="K1035" s="70"/>
      <c r="L1035" s="70"/>
      <c r="M1035" s="70"/>
      <c r="N1035" s="194"/>
      <c r="O1035" s="80"/>
      <c r="P1035" s="75"/>
      <c r="Q1035" s="75"/>
      <c r="R1035" s="75"/>
      <c r="S1035" s="75"/>
      <c r="T1035" s="75"/>
      <c r="U1035" s="75"/>
      <c r="V1035" s="74"/>
      <c r="W1035" s="74"/>
      <c r="X1035" s="74"/>
      <c r="Y1035" s="73"/>
      <c r="Z1035" s="72"/>
      <c r="AA1035" s="65"/>
      <c r="AB1035" s="65"/>
      <c r="AC1035" s="65"/>
      <c r="AD1035" s="65"/>
      <c r="AE1035" s="65"/>
      <c r="AF1035" s="65"/>
      <c r="AG1035" s="65"/>
      <c r="AH1035" s="65"/>
      <c r="AI1035" s="65"/>
      <c r="AJ1035" s="65"/>
      <c r="AK1035" s="65"/>
      <c r="AL1035" s="65"/>
      <c r="AM1035" s="65"/>
      <c r="AN1035" s="125"/>
      <c r="AO1035" s="66"/>
      <c r="AP1035" s="125"/>
      <c r="AQ1035" s="65"/>
      <c r="AR1035" s="65"/>
      <c r="AS1035" s="65"/>
      <c r="AT1035" s="65"/>
      <c r="AU1035" s="65"/>
      <c r="AV1035" s="65"/>
      <c r="AW1035" s="65"/>
      <c r="AX1035" s="65"/>
      <c r="AY1035" s="65"/>
      <c r="AZ1035" s="65"/>
      <c r="BA1035" s="65"/>
      <c r="BB1035" s="65"/>
      <c r="BC1035" s="65"/>
      <c r="BD1035" s="65"/>
      <c r="BE1035" s="65"/>
      <c r="BF1035" s="65"/>
      <c r="BG1035" s="65"/>
      <c r="BH1035" s="65"/>
      <c r="BI1035" s="65"/>
      <c r="BJ1035" s="65"/>
      <c r="BK1035" s="65"/>
      <c r="BL1035" s="65"/>
      <c r="BM1035" s="65"/>
      <c r="BN1035" s="65"/>
      <c r="BO1035" s="65"/>
      <c r="BP1035" s="66"/>
      <c r="BQ1035" s="65"/>
      <c r="BR1035" s="65"/>
      <c r="BS1035" s="65"/>
      <c r="BT1035" s="65"/>
      <c r="BU1035" s="65"/>
      <c r="BV1035" s="65"/>
      <c r="BW1035" s="65"/>
      <c r="BX1035" s="65"/>
      <c r="BY1035" s="65"/>
      <c r="BZ1035" s="65"/>
      <c r="CA1035" s="65"/>
      <c r="CB1035" s="65"/>
    </row>
    <row r="1036" spans="1:80" x14ac:dyDescent="0.3">
      <c r="A1036" s="65"/>
      <c r="B1036" s="70"/>
      <c r="C1036" s="70"/>
      <c r="D1036" s="71"/>
      <c r="E1036" s="71"/>
      <c r="F1036" s="71"/>
      <c r="G1036" s="70"/>
      <c r="H1036" s="70"/>
      <c r="I1036" s="70"/>
      <c r="J1036" s="70"/>
      <c r="K1036" s="70"/>
      <c r="L1036" s="70"/>
      <c r="M1036" s="70"/>
      <c r="N1036" s="194"/>
      <c r="O1036" s="80"/>
      <c r="P1036" s="75"/>
      <c r="Q1036" s="75"/>
      <c r="R1036" s="75"/>
      <c r="S1036" s="75"/>
      <c r="T1036" s="75"/>
      <c r="U1036" s="75"/>
      <c r="V1036" s="74"/>
      <c r="W1036" s="74"/>
      <c r="X1036" s="74"/>
      <c r="Y1036" s="73"/>
      <c r="Z1036" s="72"/>
      <c r="AA1036" s="65"/>
      <c r="AB1036" s="65"/>
      <c r="AC1036" s="65"/>
      <c r="AD1036" s="65"/>
      <c r="AE1036" s="65"/>
      <c r="AF1036" s="65"/>
      <c r="AG1036" s="65"/>
      <c r="AH1036" s="65"/>
      <c r="AI1036" s="65"/>
      <c r="AJ1036" s="65"/>
      <c r="AK1036" s="65"/>
      <c r="AL1036" s="65"/>
      <c r="AM1036" s="65"/>
      <c r="AN1036" s="125"/>
      <c r="AO1036" s="66"/>
      <c r="AP1036" s="125"/>
      <c r="AQ1036" s="65"/>
      <c r="AR1036" s="65"/>
      <c r="AS1036" s="65"/>
      <c r="AT1036" s="65"/>
      <c r="AU1036" s="65"/>
      <c r="AV1036" s="65"/>
      <c r="AW1036" s="65"/>
      <c r="AX1036" s="65"/>
      <c r="AY1036" s="65"/>
      <c r="AZ1036" s="65"/>
      <c r="BA1036" s="65"/>
      <c r="BB1036" s="65"/>
      <c r="BC1036" s="65"/>
      <c r="BD1036" s="65"/>
      <c r="BE1036" s="65"/>
      <c r="BF1036" s="65"/>
      <c r="BG1036" s="65"/>
      <c r="BH1036" s="65"/>
      <c r="BI1036" s="65"/>
      <c r="BJ1036" s="65"/>
      <c r="BK1036" s="65"/>
      <c r="BL1036" s="65"/>
      <c r="BM1036" s="65"/>
      <c r="BN1036" s="65"/>
      <c r="BO1036" s="65"/>
      <c r="BP1036" s="66"/>
      <c r="BQ1036" s="65"/>
      <c r="BR1036" s="65"/>
      <c r="BS1036" s="65"/>
      <c r="BT1036" s="65"/>
      <c r="BU1036" s="65"/>
      <c r="BV1036" s="65"/>
      <c r="BW1036" s="65"/>
      <c r="BX1036" s="65"/>
      <c r="BY1036" s="65"/>
      <c r="BZ1036" s="65"/>
      <c r="CA1036" s="65"/>
      <c r="CB1036" s="65"/>
    </row>
    <row r="1037" spans="1:80" x14ac:dyDescent="0.3">
      <c r="A1037" s="65"/>
      <c r="B1037" s="70"/>
      <c r="C1037" s="70"/>
      <c r="D1037" s="71"/>
      <c r="E1037" s="71"/>
      <c r="F1037" s="71"/>
      <c r="G1037" s="70"/>
      <c r="H1037" s="70"/>
      <c r="I1037" s="70"/>
      <c r="J1037" s="70"/>
      <c r="K1037" s="70"/>
      <c r="L1037" s="70"/>
      <c r="M1037" s="70"/>
      <c r="N1037" s="194"/>
      <c r="O1037" s="80"/>
      <c r="P1037" s="75"/>
      <c r="Q1037" s="75"/>
      <c r="R1037" s="75"/>
      <c r="S1037" s="75"/>
      <c r="T1037" s="75"/>
      <c r="U1037" s="75"/>
      <c r="V1037" s="74"/>
      <c r="W1037" s="74"/>
      <c r="X1037" s="74"/>
      <c r="Y1037" s="73"/>
      <c r="Z1037" s="72"/>
      <c r="AA1037" s="65"/>
      <c r="AB1037" s="65"/>
      <c r="AC1037" s="82"/>
      <c r="AD1037" s="82"/>
      <c r="AE1037" s="82"/>
      <c r="AF1037" s="82"/>
      <c r="AG1037" s="82"/>
      <c r="AH1037" s="82"/>
      <c r="AI1037" s="82"/>
      <c r="AJ1037" s="82"/>
      <c r="AK1037" s="82"/>
      <c r="AL1037" s="82"/>
      <c r="AM1037" s="82"/>
      <c r="AN1037" s="114"/>
      <c r="AO1037" s="82"/>
      <c r="AP1037" s="114"/>
      <c r="AQ1037" s="82"/>
      <c r="AR1037" s="82"/>
      <c r="AS1037" s="82"/>
      <c r="AT1037" s="82"/>
      <c r="AU1037" s="82"/>
      <c r="AV1037" s="82"/>
      <c r="AW1037" s="82"/>
      <c r="AX1037" s="82"/>
      <c r="AY1037" s="82"/>
      <c r="AZ1037" s="82"/>
      <c r="BA1037" s="82"/>
      <c r="BB1037" s="65"/>
      <c r="BC1037" s="65"/>
      <c r="BD1037" s="82"/>
      <c r="BE1037" s="82"/>
      <c r="BF1037" s="82"/>
      <c r="BG1037" s="82"/>
      <c r="BH1037" s="82"/>
      <c r="BI1037" s="82"/>
      <c r="BJ1037" s="82"/>
      <c r="BK1037" s="82"/>
      <c r="BL1037" s="82"/>
      <c r="BM1037" s="82"/>
      <c r="BN1037" s="82"/>
      <c r="BO1037" s="82"/>
      <c r="BP1037" s="82"/>
      <c r="BQ1037" s="82"/>
      <c r="BR1037" s="82"/>
      <c r="BS1037" s="82"/>
      <c r="BT1037" s="82"/>
      <c r="BU1037" s="82"/>
      <c r="BV1037" s="82"/>
      <c r="BW1037" s="82"/>
      <c r="BX1037" s="82"/>
      <c r="BY1037" s="82"/>
      <c r="BZ1037" s="82"/>
      <c r="CA1037" s="82"/>
      <c r="CB1037" s="82"/>
    </row>
    <row r="1038" spans="1:80" x14ac:dyDescent="0.3">
      <c r="A1038" s="65"/>
      <c r="B1038" s="70"/>
      <c r="C1038" s="70"/>
      <c r="D1038" s="71"/>
      <c r="E1038" s="71"/>
      <c r="F1038" s="71"/>
      <c r="G1038" s="70"/>
      <c r="H1038" s="70"/>
      <c r="I1038" s="70"/>
      <c r="J1038" s="70"/>
      <c r="K1038" s="70"/>
      <c r="L1038" s="70"/>
      <c r="M1038" s="70"/>
      <c r="N1038" s="194"/>
      <c r="O1038" s="80"/>
      <c r="P1038" s="75"/>
      <c r="Q1038" s="75"/>
      <c r="R1038" s="75"/>
      <c r="S1038" s="75"/>
      <c r="T1038" s="75"/>
      <c r="U1038" s="75"/>
      <c r="V1038" s="74"/>
      <c r="W1038" s="74"/>
      <c r="X1038" s="74"/>
      <c r="Y1038" s="73"/>
      <c r="Z1038" s="72"/>
      <c r="AA1038" s="65"/>
      <c r="AB1038" s="65"/>
      <c r="AC1038" s="125"/>
      <c r="AD1038" s="125"/>
      <c r="AE1038" s="126"/>
      <c r="AF1038" s="126"/>
      <c r="AG1038" s="126"/>
      <c r="AH1038" s="125"/>
      <c r="AI1038" s="125"/>
      <c r="AJ1038" s="125"/>
      <c r="AK1038" s="125"/>
      <c r="AL1038" s="125"/>
      <c r="AM1038" s="125"/>
      <c r="AN1038" s="125"/>
      <c r="AO1038" s="66"/>
      <c r="AP1038" s="125"/>
      <c r="AQ1038" s="125"/>
      <c r="AR1038" s="125"/>
      <c r="AS1038" s="125"/>
      <c r="AT1038" s="125"/>
      <c r="AU1038" s="125"/>
      <c r="AV1038" s="125"/>
      <c r="AW1038" s="126"/>
      <c r="AX1038" s="126"/>
      <c r="AY1038" s="126"/>
      <c r="AZ1038" s="127"/>
      <c r="BA1038" s="128"/>
      <c r="BB1038" s="65"/>
      <c r="BC1038" s="65"/>
      <c r="BD1038" s="125"/>
      <c r="BE1038" s="125"/>
      <c r="BF1038" s="126"/>
      <c r="BG1038" s="126"/>
      <c r="BH1038" s="126"/>
      <c r="BI1038" s="125"/>
      <c r="BJ1038" s="125"/>
      <c r="BK1038" s="125"/>
      <c r="BL1038" s="125"/>
      <c r="BM1038" s="125"/>
      <c r="BN1038" s="125"/>
      <c r="BO1038" s="129"/>
      <c r="BP1038" s="66"/>
      <c r="BQ1038" s="129"/>
      <c r="BR1038" s="125"/>
      <c r="BS1038" s="125"/>
      <c r="BT1038" s="125"/>
      <c r="BU1038" s="125"/>
      <c r="BV1038" s="125"/>
      <c r="BW1038" s="125"/>
      <c r="BX1038" s="126"/>
      <c r="BY1038" s="126"/>
      <c r="BZ1038" s="126"/>
      <c r="CA1038" s="127"/>
      <c r="CB1038" s="128"/>
    </row>
    <row r="1039" spans="1:80" x14ac:dyDescent="0.3">
      <c r="A1039" s="65"/>
      <c r="B1039" s="70"/>
      <c r="C1039" s="70"/>
      <c r="D1039" s="71"/>
      <c r="E1039" s="71"/>
      <c r="F1039" s="71"/>
      <c r="G1039" s="70"/>
      <c r="H1039" s="70"/>
      <c r="I1039" s="70"/>
      <c r="J1039" s="70"/>
      <c r="K1039" s="70"/>
      <c r="L1039" s="70"/>
      <c r="M1039" s="70"/>
      <c r="N1039" s="194"/>
      <c r="O1039" s="80"/>
      <c r="P1039" s="75"/>
      <c r="Q1039" s="75"/>
      <c r="R1039" s="75"/>
      <c r="S1039" s="75"/>
      <c r="T1039" s="75"/>
      <c r="U1039" s="75"/>
      <c r="V1039" s="74"/>
      <c r="W1039" s="74"/>
      <c r="X1039" s="74"/>
      <c r="Y1039" s="73"/>
      <c r="Z1039" s="72"/>
      <c r="AA1039" s="65"/>
      <c r="AB1039" s="65"/>
      <c r="AC1039" s="125"/>
      <c r="AD1039" s="125"/>
      <c r="AE1039" s="126"/>
      <c r="AF1039" s="126"/>
      <c r="AG1039" s="126"/>
      <c r="AH1039" s="125"/>
      <c r="AI1039" s="125"/>
      <c r="AJ1039" s="125"/>
      <c r="AK1039" s="125"/>
      <c r="AL1039" s="125"/>
      <c r="AM1039" s="125"/>
      <c r="AN1039" s="125"/>
      <c r="AO1039" s="66"/>
      <c r="AP1039" s="125"/>
      <c r="AQ1039" s="125"/>
      <c r="AR1039" s="125"/>
      <c r="AS1039" s="125"/>
      <c r="AT1039" s="125"/>
      <c r="AU1039" s="125"/>
      <c r="AV1039" s="125"/>
      <c r="AW1039" s="126"/>
      <c r="AX1039" s="126"/>
      <c r="AY1039" s="126"/>
      <c r="AZ1039" s="127"/>
      <c r="BA1039" s="128"/>
      <c r="BB1039" s="65"/>
      <c r="BC1039" s="65"/>
      <c r="BD1039" s="125"/>
      <c r="BE1039" s="125"/>
      <c r="BF1039" s="126"/>
      <c r="BG1039" s="126"/>
      <c r="BH1039" s="126"/>
      <c r="BI1039" s="125"/>
      <c r="BJ1039" s="125"/>
      <c r="BK1039" s="125"/>
      <c r="BL1039" s="125"/>
      <c r="BM1039" s="125"/>
      <c r="BN1039" s="125"/>
      <c r="BO1039" s="129"/>
      <c r="BP1039" s="66"/>
      <c r="BQ1039" s="129"/>
      <c r="BR1039" s="125"/>
      <c r="BS1039" s="125"/>
      <c r="BT1039" s="125"/>
      <c r="BU1039" s="125"/>
      <c r="BV1039" s="125"/>
      <c r="BW1039" s="125"/>
      <c r="BX1039" s="126"/>
      <c r="BY1039" s="126"/>
      <c r="BZ1039" s="126"/>
      <c r="CA1039" s="127"/>
      <c r="CB1039" s="128"/>
    </row>
    <row r="1040" spans="1:80" x14ac:dyDescent="0.3">
      <c r="A1040" s="65"/>
      <c r="B1040" s="70"/>
      <c r="C1040" s="70"/>
      <c r="D1040" s="71"/>
      <c r="E1040" s="71"/>
      <c r="F1040" s="71"/>
      <c r="G1040" s="70"/>
      <c r="H1040" s="70"/>
      <c r="I1040" s="70"/>
      <c r="J1040" s="70"/>
      <c r="K1040" s="70"/>
      <c r="L1040" s="70"/>
      <c r="M1040" s="70"/>
      <c r="N1040" s="194"/>
      <c r="O1040" s="80"/>
      <c r="P1040" s="75"/>
      <c r="Q1040" s="75"/>
      <c r="R1040" s="75"/>
      <c r="S1040" s="75"/>
      <c r="T1040" s="75"/>
      <c r="U1040" s="75"/>
      <c r="V1040" s="74"/>
      <c r="W1040" s="74"/>
      <c r="X1040" s="74"/>
      <c r="Y1040" s="73"/>
      <c r="Z1040" s="72"/>
      <c r="AA1040" s="65"/>
      <c r="AB1040" s="65"/>
      <c r="AC1040" s="125"/>
      <c r="AD1040" s="125"/>
      <c r="AE1040" s="126"/>
      <c r="AF1040" s="126"/>
      <c r="AG1040" s="126"/>
      <c r="AH1040" s="125"/>
      <c r="AI1040" s="125"/>
      <c r="AJ1040" s="125"/>
      <c r="AK1040" s="125"/>
      <c r="AL1040" s="125"/>
      <c r="AM1040" s="125"/>
      <c r="AN1040" s="125"/>
      <c r="AO1040" s="66"/>
      <c r="AP1040" s="125"/>
      <c r="AQ1040" s="125"/>
      <c r="AR1040" s="125"/>
      <c r="AS1040" s="125"/>
      <c r="AT1040" s="125"/>
      <c r="AU1040" s="125"/>
      <c r="AV1040" s="125"/>
      <c r="AW1040" s="126"/>
      <c r="AX1040" s="126"/>
      <c r="AY1040" s="126"/>
      <c r="AZ1040" s="127"/>
      <c r="BA1040" s="128"/>
      <c r="BB1040" s="65"/>
      <c r="BC1040" s="65"/>
      <c r="BD1040" s="125"/>
      <c r="BE1040" s="125"/>
      <c r="BF1040" s="126"/>
      <c r="BG1040" s="126"/>
      <c r="BH1040" s="126"/>
      <c r="BI1040" s="125"/>
      <c r="BJ1040" s="125"/>
      <c r="BK1040" s="125"/>
      <c r="BL1040" s="125"/>
      <c r="BM1040" s="125"/>
      <c r="BN1040" s="125"/>
      <c r="BO1040" s="129"/>
      <c r="BP1040" s="66"/>
      <c r="BQ1040" s="129"/>
      <c r="BR1040" s="125"/>
      <c r="BS1040" s="125"/>
      <c r="BT1040" s="125"/>
      <c r="BU1040" s="125"/>
      <c r="BV1040" s="125"/>
      <c r="BW1040" s="125"/>
      <c r="BX1040" s="126"/>
      <c r="BY1040" s="126"/>
      <c r="BZ1040" s="126"/>
      <c r="CA1040" s="127"/>
      <c r="CB1040" s="128"/>
    </row>
    <row r="1041" spans="1:80" x14ac:dyDescent="0.3">
      <c r="A1041" s="65"/>
      <c r="B1041" s="70"/>
      <c r="C1041" s="70"/>
      <c r="D1041" s="71"/>
      <c r="E1041" s="71"/>
      <c r="F1041" s="71"/>
      <c r="G1041" s="70"/>
      <c r="H1041" s="70"/>
      <c r="I1041" s="70"/>
      <c r="J1041" s="70"/>
      <c r="K1041" s="70"/>
      <c r="L1041" s="70"/>
      <c r="M1041" s="70"/>
      <c r="N1041" s="194"/>
      <c r="O1041" s="80"/>
      <c r="P1041" s="75"/>
      <c r="Q1041" s="75"/>
      <c r="R1041" s="75"/>
      <c r="S1041" s="75"/>
      <c r="T1041" s="75"/>
      <c r="U1041" s="75"/>
      <c r="V1041" s="74"/>
      <c r="W1041" s="74"/>
      <c r="X1041" s="74"/>
      <c r="Y1041" s="73"/>
      <c r="Z1041" s="72"/>
      <c r="AA1041" s="65"/>
      <c r="AB1041" s="65"/>
      <c r="AC1041" s="125"/>
      <c r="AD1041" s="125"/>
      <c r="AE1041" s="126"/>
      <c r="AF1041" s="126"/>
      <c r="AG1041" s="126"/>
      <c r="AH1041" s="125"/>
      <c r="AI1041" s="125"/>
      <c r="AJ1041" s="125"/>
      <c r="AK1041" s="125"/>
      <c r="AL1041" s="125"/>
      <c r="AM1041" s="125"/>
      <c r="AN1041" s="125"/>
      <c r="AO1041" s="66"/>
      <c r="AP1041" s="125"/>
      <c r="AQ1041" s="125"/>
      <c r="AR1041" s="125"/>
      <c r="AS1041" s="125"/>
      <c r="AT1041" s="125"/>
      <c r="AU1041" s="125"/>
      <c r="AV1041" s="125"/>
      <c r="AW1041" s="126"/>
      <c r="AX1041" s="126"/>
      <c r="AY1041" s="126"/>
      <c r="AZ1041" s="127"/>
      <c r="BA1041" s="128"/>
      <c r="BB1041" s="65"/>
      <c r="BC1041" s="65"/>
      <c r="BD1041" s="125"/>
      <c r="BE1041" s="125"/>
      <c r="BF1041" s="126"/>
      <c r="BG1041" s="126"/>
      <c r="BH1041" s="126"/>
      <c r="BI1041" s="125"/>
      <c r="BJ1041" s="125"/>
      <c r="BK1041" s="125"/>
      <c r="BL1041" s="125"/>
      <c r="BM1041" s="125"/>
      <c r="BN1041" s="125"/>
      <c r="BO1041" s="129"/>
      <c r="BP1041" s="66"/>
      <c r="BQ1041" s="129"/>
      <c r="BR1041" s="125"/>
      <c r="BS1041" s="125"/>
      <c r="BT1041" s="125"/>
      <c r="BU1041" s="125"/>
      <c r="BV1041" s="125"/>
      <c r="BW1041" s="125"/>
      <c r="BX1041" s="126"/>
      <c r="BY1041" s="126"/>
      <c r="BZ1041" s="126"/>
      <c r="CA1041" s="127"/>
      <c r="CB1041" s="128"/>
    </row>
    <row r="1042" spans="1:80" x14ac:dyDescent="0.3">
      <c r="A1042" s="65"/>
      <c r="B1042" s="70"/>
      <c r="C1042" s="70"/>
      <c r="D1042" s="71"/>
      <c r="E1042" s="71"/>
      <c r="F1042" s="71"/>
      <c r="G1042" s="70"/>
      <c r="H1042" s="70"/>
      <c r="I1042" s="70"/>
      <c r="J1042" s="70"/>
      <c r="K1042" s="70"/>
      <c r="L1042" s="70"/>
      <c r="M1042" s="70"/>
      <c r="N1042" s="194"/>
      <c r="O1042" s="80"/>
      <c r="P1042" s="75"/>
      <c r="Q1042" s="75"/>
      <c r="R1042" s="75"/>
      <c r="S1042" s="75"/>
      <c r="T1042" s="75"/>
      <c r="U1042" s="75"/>
      <c r="V1042" s="74"/>
      <c r="W1042" s="74"/>
      <c r="X1042" s="74"/>
      <c r="Y1042" s="73"/>
      <c r="Z1042" s="72"/>
      <c r="AA1042" s="65"/>
      <c r="AB1042" s="65"/>
      <c r="AC1042" s="125"/>
      <c r="AD1042" s="125"/>
      <c r="AE1042" s="126"/>
      <c r="AF1042" s="126"/>
      <c r="AG1042" s="126"/>
      <c r="AH1042" s="125"/>
      <c r="AI1042" s="125"/>
      <c r="AJ1042" s="125"/>
      <c r="AK1042" s="125"/>
      <c r="AL1042" s="125"/>
      <c r="AM1042" s="125"/>
      <c r="AN1042" s="125"/>
      <c r="AO1042" s="66"/>
      <c r="AP1042" s="125"/>
      <c r="AQ1042" s="125"/>
      <c r="AR1042" s="125"/>
      <c r="AS1042" s="125"/>
      <c r="AT1042" s="125"/>
      <c r="AU1042" s="125"/>
      <c r="AV1042" s="125"/>
      <c r="AW1042" s="126"/>
      <c r="AX1042" s="126"/>
      <c r="AY1042" s="126"/>
      <c r="AZ1042" s="127"/>
      <c r="BA1042" s="128"/>
      <c r="BB1042" s="65"/>
      <c r="BC1042" s="65"/>
      <c r="BD1042" s="125"/>
      <c r="BE1042" s="125"/>
      <c r="BF1042" s="126"/>
      <c r="BG1042" s="126"/>
      <c r="BH1042" s="126"/>
      <c r="BI1042" s="125"/>
      <c r="BJ1042" s="125"/>
      <c r="BK1042" s="125"/>
      <c r="BL1042" s="125"/>
      <c r="BM1042" s="125"/>
      <c r="BN1042" s="125"/>
      <c r="BO1042" s="129"/>
      <c r="BP1042" s="66"/>
      <c r="BQ1042" s="129"/>
      <c r="BR1042" s="125"/>
      <c r="BS1042" s="125"/>
      <c r="BT1042" s="125"/>
      <c r="BU1042" s="125"/>
      <c r="BV1042" s="125"/>
      <c r="BW1042" s="125"/>
      <c r="BX1042" s="126"/>
      <c r="BY1042" s="126"/>
      <c r="BZ1042" s="126"/>
      <c r="CA1042" s="127"/>
      <c r="CB1042" s="128"/>
    </row>
    <row r="1043" spans="1:80" x14ac:dyDescent="0.3">
      <c r="A1043" s="65"/>
      <c r="B1043" s="70"/>
      <c r="C1043" s="70"/>
      <c r="D1043" s="71"/>
      <c r="E1043" s="71"/>
      <c r="F1043" s="71"/>
      <c r="G1043" s="70"/>
      <c r="H1043" s="70"/>
      <c r="I1043" s="70"/>
      <c r="J1043" s="70"/>
      <c r="K1043" s="70"/>
      <c r="L1043" s="70"/>
      <c r="M1043" s="70"/>
      <c r="N1043" s="194"/>
      <c r="O1043" s="80"/>
      <c r="P1043" s="75"/>
      <c r="Q1043" s="75"/>
      <c r="R1043" s="75"/>
      <c r="S1043" s="75"/>
      <c r="T1043" s="75"/>
      <c r="U1043" s="75"/>
      <c r="V1043" s="74"/>
      <c r="W1043" s="74"/>
      <c r="X1043" s="74"/>
      <c r="Y1043" s="73"/>
      <c r="Z1043" s="72"/>
      <c r="AA1043" s="65"/>
      <c r="AB1043" s="65"/>
      <c r="AC1043" s="125"/>
      <c r="AD1043" s="125"/>
      <c r="AE1043" s="126"/>
      <c r="AF1043" s="126"/>
      <c r="AG1043" s="126"/>
      <c r="AH1043" s="125"/>
      <c r="AI1043" s="125"/>
      <c r="AJ1043" s="125"/>
      <c r="AK1043" s="125"/>
      <c r="AL1043" s="125"/>
      <c r="AM1043" s="125"/>
      <c r="AN1043" s="125"/>
      <c r="AO1043" s="66"/>
      <c r="AP1043" s="125"/>
      <c r="AQ1043" s="125"/>
      <c r="AR1043" s="125"/>
      <c r="AS1043" s="125"/>
      <c r="AT1043" s="125"/>
      <c r="AU1043" s="125"/>
      <c r="AV1043" s="125"/>
      <c r="AW1043" s="126"/>
      <c r="AX1043" s="126"/>
      <c r="AY1043" s="126"/>
      <c r="AZ1043" s="127"/>
      <c r="BA1043" s="128"/>
      <c r="BB1043" s="65"/>
      <c r="BC1043" s="65"/>
      <c r="BD1043" s="125"/>
      <c r="BE1043" s="125"/>
      <c r="BF1043" s="126"/>
      <c r="BG1043" s="126"/>
      <c r="BH1043" s="126"/>
      <c r="BI1043" s="125"/>
      <c r="BJ1043" s="125"/>
      <c r="BK1043" s="125"/>
      <c r="BL1043" s="125"/>
      <c r="BM1043" s="125"/>
      <c r="BN1043" s="125"/>
      <c r="BO1043" s="129"/>
      <c r="BP1043" s="66"/>
      <c r="BQ1043" s="129"/>
      <c r="BR1043" s="125"/>
      <c r="BS1043" s="125"/>
      <c r="BT1043" s="125"/>
      <c r="BU1043" s="125"/>
      <c r="BV1043" s="125"/>
      <c r="BW1043" s="125"/>
      <c r="BX1043" s="126"/>
      <c r="BY1043" s="126"/>
      <c r="BZ1043" s="126"/>
      <c r="CA1043" s="127"/>
      <c r="CB1043" s="128"/>
    </row>
    <row r="1044" spans="1:80" x14ac:dyDescent="0.3">
      <c r="A1044" s="65"/>
      <c r="B1044" s="70"/>
      <c r="C1044" s="70"/>
      <c r="D1044" s="71"/>
      <c r="E1044" s="71"/>
      <c r="F1044" s="71"/>
      <c r="G1044" s="70"/>
      <c r="H1044" s="70"/>
      <c r="I1044" s="70"/>
      <c r="J1044" s="70"/>
      <c r="K1044" s="70"/>
      <c r="L1044" s="70"/>
      <c r="M1044" s="70"/>
      <c r="N1044" s="194"/>
      <c r="O1044" s="80"/>
      <c r="P1044" s="75"/>
      <c r="Q1044" s="75"/>
      <c r="R1044" s="75"/>
      <c r="S1044" s="75"/>
      <c r="T1044" s="75"/>
      <c r="U1044" s="75"/>
      <c r="V1044" s="74"/>
      <c r="W1044" s="74"/>
      <c r="X1044" s="74"/>
      <c r="Y1044" s="73"/>
      <c r="Z1044" s="72"/>
      <c r="AA1044" s="65"/>
      <c r="AB1044" s="65"/>
      <c r="AC1044" s="125"/>
      <c r="AD1044" s="125"/>
      <c r="AE1044" s="126"/>
      <c r="AF1044" s="126"/>
      <c r="AG1044" s="126"/>
      <c r="AH1044" s="125"/>
      <c r="AI1044" s="125"/>
      <c r="AJ1044" s="125"/>
      <c r="AK1044" s="125"/>
      <c r="AL1044" s="125"/>
      <c r="AM1044" s="125"/>
      <c r="AN1044" s="125"/>
      <c r="AO1044" s="66"/>
      <c r="AP1044" s="125"/>
      <c r="AQ1044" s="125"/>
      <c r="AR1044" s="125"/>
      <c r="AS1044" s="125"/>
      <c r="AT1044" s="125"/>
      <c r="AU1044" s="125"/>
      <c r="AV1044" s="125"/>
      <c r="AW1044" s="126"/>
      <c r="AX1044" s="126"/>
      <c r="AY1044" s="126"/>
      <c r="AZ1044" s="127"/>
      <c r="BA1044" s="128"/>
      <c r="BB1044" s="65"/>
      <c r="BC1044" s="65"/>
      <c r="BD1044" s="125"/>
      <c r="BE1044" s="125"/>
      <c r="BF1044" s="126"/>
      <c r="BG1044" s="126"/>
      <c r="BH1044" s="126"/>
      <c r="BI1044" s="125"/>
      <c r="BJ1044" s="125"/>
      <c r="BK1044" s="125"/>
      <c r="BL1044" s="125"/>
      <c r="BM1044" s="125"/>
      <c r="BN1044" s="125"/>
      <c r="BO1044" s="129"/>
      <c r="BP1044" s="66"/>
      <c r="BQ1044" s="129"/>
      <c r="BR1044" s="125"/>
      <c r="BS1044" s="125"/>
      <c r="BT1044" s="125"/>
      <c r="BU1044" s="125"/>
      <c r="BV1044" s="125"/>
      <c r="BW1044" s="125"/>
      <c r="BX1044" s="126"/>
      <c r="BY1044" s="126"/>
      <c r="BZ1044" s="126"/>
      <c r="CA1044" s="127"/>
      <c r="CB1044" s="128"/>
    </row>
    <row r="1045" spans="1:80" x14ac:dyDescent="0.3">
      <c r="A1045" s="65"/>
      <c r="B1045" s="70"/>
      <c r="C1045" s="70"/>
      <c r="D1045" s="71"/>
      <c r="E1045" s="71"/>
      <c r="F1045" s="71"/>
      <c r="G1045" s="70"/>
      <c r="H1045" s="70"/>
      <c r="I1045" s="70"/>
      <c r="J1045" s="70"/>
      <c r="K1045" s="70"/>
      <c r="L1045" s="70"/>
      <c r="M1045" s="70"/>
      <c r="N1045" s="194"/>
      <c r="O1045" s="80"/>
      <c r="P1045" s="75"/>
      <c r="Q1045" s="75"/>
      <c r="R1045" s="75"/>
      <c r="S1045" s="75"/>
      <c r="T1045" s="75"/>
      <c r="U1045" s="75"/>
      <c r="V1045" s="74"/>
      <c r="W1045" s="74"/>
      <c r="X1045" s="74"/>
      <c r="Y1045" s="73"/>
      <c r="Z1045" s="72"/>
      <c r="AA1045" s="65"/>
      <c r="AB1045" s="65"/>
      <c r="AC1045" s="125"/>
      <c r="AD1045" s="125"/>
      <c r="AE1045" s="126"/>
      <c r="AF1045" s="126"/>
      <c r="AG1045" s="126"/>
      <c r="AH1045" s="125"/>
      <c r="AI1045" s="125"/>
      <c r="AJ1045" s="125"/>
      <c r="AK1045" s="125"/>
      <c r="AL1045" s="125"/>
      <c r="AM1045" s="125"/>
      <c r="AN1045" s="125"/>
      <c r="AO1045" s="66"/>
      <c r="AP1045" s="125"/>
      <c r="AQ1045" s="125"/>
      <c r="AR1045" s="125"/>
      <c r="AS1045" s="125"/>
      <c r="AT1045" s="125"/>
      <c r="AU1045" s="125"/>
      <c r="AV1045" s="125"/>
      <c r="AW1045" s="126"/>
      <c r="AX1045" s="126"/>
      <c r="AY1045" s="126"/>
      <c r="AZ1045" s="127"/>
      <c r="BA1045" s="128"/>
      <c r="BB1045" s="65"/>
      <c r="BC1045" s="65"/>
      <c r="BD1045" s="125"/>
      <c r="BE1045" s="125"/>
      <c r="BF1045" s="126"/>
      <c r="BG1045" s="126"/>
      <c r="BH1045" s="126"/>
      <c r="BI1045" s="125"/>
      <c r="BJ1045" s="125"/>
      <c r="BK1045" s="125"/>
      <c r="BL1045" s="125"/>
      <c r="BM1045" s="125"/>
      <c r="BN1045" s="125"/>
      <c r="BO1045" s="129"/>
      <c r="BP1045" s="66"/>
      <c r="BQ1045" s="129"/>
      <c r="BR1045" s="125"/>
      <c r="BS1045" s="125"/>
      <c r="BT1045" s="125"/>
      <c r="BU1045" s="125"/>
      <c r="BV1045" s="125"/>
      <c r="BW1045" s="125"/>
      <c r="BX1045" s="126"/>
      <c r="BY1045" s="126"/>
      <c r="BZ1045" s="126"/>
      <c r="CA1045" s="127"/>
      <c r="CB1045" s="128"/>
    </row>
    <row r="1046" spans="1:80" x14ac:dyDescent="0.3">
      <c r="A1046" s="65"/>
      <c r="B1046" s="70"/>
      <c r="C1046" s="70"/>
      <c r="D1046" s="71"/>
      <c r="E1046" s="71"/>
      <c r="F1046" s="71"/>
      <c r="G1046" s="70"/>
      <c r="H1046" s="70"/>
      <c r="I1046" s="70"/>
      <c r="J1046" s="70"/>
      <c r="K1046" s="70"/>
      <c r="L1046" s="70"/>
      <c r="M1046" s="70"/>
      <c r="N1046" s="194"/>
      <c r="O1046" s="80"/>
      <c r="P1046" s="75"/>
      <c r="Q1046" s="75"/>
      <c r="R1046" s="75"/>
      <c r="S1046" s="75"/>
      <c r="T1046" s="75"/>
      <c r="U1046" s="75"/>
      <c r="V1046" s="74"/>
      <c r="W1046" s="74"/>
      <c r="X1046" s="74"/>
      <c r="Y1046" s="73"/>
      <c r="Z1046" s="72"/>
      <c r="AA1046" s="65"/>
      <c r="AB1046" s="65"/>
      <c r="AC1046" s="125"/>
      <c r="AD1046" s="125"/>
      <c r="AE1046" s="126"/>
      <c r="AF1046" s="126"/>
      <c r="AG1046" s="126"/>
      <c r="AH1046" s="125"/>
      <c r="AI1046" s="125"/>
      <c r="AJ1046" s="125"/>
      <c r="AK1046" s="125"/>
      <c r="AL1046" s="125"/>
      <c r="AM1046" s="125"/>
      <c r="AN1046" s="125"/>
      <c r="AO1046" s="66"/>
      <c r="AP1046" s="125"/>
      <c r="AQ1046" s="125"/>
      <c r="AR1046" s="125"/>
      <c r="AS1046" s="125"/>
      <c r="AT1046" s="125"/>
      <c r="AU1046" s="125"/>
      <c r="AV1046" s="125"/>
      <c r="AW1046" s="126"/>
      <c r="AX1046" s="126"/>
      <c r="AY1046" s="126"/>
      <c r="AZ1046" s="127"/>
      <c r="BA1046" s="128"/>
      <c r="BB1046" s="65"/>
      <c r="BC1046" s="65"/>
      <c r="BD1046" s="125"/>
      <c r="BE1046" s="125"/>
      <c r="BF1046" s="126"/>
      <c r="BG1046" s="126"/>
      <c r="BH1046" s="126"/>
      <c r="BI1046" s="125"/>
      <c r="BJ1046" s="125"/>
      <c r="BK1046" s="125"/>
      <c r="BL1046" s="125"/>
      <c r="BM1046" s="125"/>
      <c r="BN1046" s="125"/>
      <c r="BO1046" s="129"/>
      <c r="BP1046" s="66"/>
      <c r="BQ1046" s="129"/>
      <c r="BR1046" s="125"/>
      <c r="BS1046" s="125"/>
      <c r="BT1046" s="125"/>
      <c r="BU1046" s="125"/>
      <c r="BV1046" s="125"/>
      <c r="BW1046" s="125"/>
      <c r="BX1046" s="126"/>
      <c r="BY1046" s="126"/>
      <c r="BZ1046" s="126"/>
      <c r="CA1046" s="127"/>
      <c r="CB1046" s="128"/>
    </row>
    <row r="1047" spans="1:80" x14ac:dyDescent="0.3">
      <c r="A1047" s="65"/>
      <c r="B1047" s="70"/>
      <c r="C1047" s="70"/>
      <c r="D1047" s="71"/>
      <c r="E1047" s="71"/>
      <c r="F1047" s="71"/>
      <c r="G1047" s="70"/>
      <c r="H1047" s="70"/>
      <c r="I1047" s="70"/>
      <c r="J1047" s="70"/>
      <c r="K1047" s="70"/>
      <c r="L1047" s="70"/>
      <c r="M1047" s="70"/>
      <c r="N1047" s="194"/>
      <c r="O1047" s="80"/>
      <c r="P1047" s="75"/>
      <c r="Q1047" s="75"/>
      <c r="R1047" s="75"/>
      <c r="S1047" s="75"/>
      <c r="T1047" s="75"/>
      <c r="U1047" s="75"/>
      <c r="V1047" s="74"/>
      <c r="W1047" s="74"/>
      <c r="X1047" s="74"/>
      <c r="Y1047" s="73"/>
      <c r="Z1047" s="72"/>
      <c r="AA1047" s="65"/>
      <c r="AB1047" s="65"/>
      <c r="AC1047" s="125"/>
      <c r="AD1047" s="125"/>
      <c r="AE1047" s="126"/>
      <c r="AF1047" s="126"/>
      <c r="AG1047" s="126"/>
      <c r="AH1047" s="125"/>
      <c r="AI1047" s="125"/>
      <c r="AJ1047" s="125"/>
      <c r="AK1047" s="125"/>
      <c r="AL1047" s="125"/>
      <c r="AM1047" s="125"/>
      <c r="AN1047" s="125"/>
      <c r="AO1047" s="66"/>
      <c r="AP1047" s="125"/>
      <c r="AQ1047" s="125"/>
      <c r="AR1047" s="125"/>
      <c r="AS1047" s="125"/>
      <c r="AT1047" s="125"/>
      <c r="AU1047" s="125"/>
      <c r="AV1047" s="125"/>
      <c r="AW1047" s="126"/>
      <c r="AX1047" s="126"/>
      <c r="AY1047" s="126"/>
      <c r="AZ1047" s="127"/>
      <c r="BA1047" s="128"/>
      <c r="BB1047" s="65"/>
      <c r="BC1047" s="65"/>
      <c r="BD1047" s="125"/>
      <c r="BE1047" s="125"/>
      <c r="BF1047" s="126"/>
      <c r="BG1047" s="126"/>
      <c r="BH1047" s="126"/>
      <c r="BI1047" s="125"/>
      <c r="BJ1047" s="125"/>
      <c r="BK1047" s="125"/>
      <c r="BL1047" s="125"/>
      <c r="BM1047" s="125"/>
      <c r="BN1047" s="125"/>
      <c r="BO1047" s="129"/>
      <c r="BP1047" s="66"/>
      <c r="BQ1047" s="129"/>
      <c r="BR1047" s="125"/>
      <c r="BS1047" s="125"/>
      <c r="BT1047" s="125"/>
      <c r="BU1047" s="125"/>
      <c r="BV1047" s="125"/>
      <c r="BW1047" s="125"/>
      <c r="BX1047" s="126"/>
      <c r="BY1047" s="126"/>
      <c r="BZ1047" s="126"/>
      <c r="CA1047" s="127"/>
      <c r="CB1047" s="128"/>
    </row>
    <row r="1048" spans="1:80" x14ac:dyDescent="0.3">
      <c r="A1048" s="65"/>
      <c r="B1048" s="70"/>
      <c r="C1048" s="70"/>
      <c r="D1048" s="71"/>
      <c r="E1048" s="71"/>
      <c r="F1048" s="71"/>
      <c r="G1048" s="70"/>
      <c r="H1048" s="70"/>
      <c r="I1048" s="70"/>
      <c r="J1048" s="70"/>
      <c r="K1048" s="70"/>
      <c r="L1048" s="70"/>
      <c r="M1048" s="70"/>
      <c r="N1048" s="195"/>
      <c r="O1048" s="70"/>
      <c r="P1048" s="70"/>
      <c r="Q1048" s="70"/>
      <c r="R1048" s="70"/>
      <c r="S1048" s="70"/>
      <c r="T1048" s="70"/>
      <c r="U1048" s="70"/>
      <c r="V1048" s="71"/>
      <c r="W1048" s="71"/>
      <c r="X1048" s="71"/>
      <c r="Y1048" s="70"/>
      <c r="Z1048" s="70"/>
      <c r="AA1048" s="65"/>
      <c r="AB1048" s="65"/>
      <c r="AC1048" s="125"/>
      <c r="AD1048" s="125"/>
      <c r="AE1048" s="126"/>
      <c r="AF1048" s="126"/>
      <c r="AG1048" s="126"/>
      <c r="AH1048" s="125"/>
      <c r="AI1048" s="125"/>
      <c r="AJ1048" s="125"/>
      <c r="AK1048" s="125"/>
      <c r="AL1048" s="125"/>
      <c r="AM1048" s="125"/>
      <c r="AN1048" s="125"/>
      <c r="AO1048" s="66"/>
      <c r="AP1048" s="125"/>
      <c r="AQ1048" s="125"/>
      <c r="AR1048" s="125"/>
      <c r="AS1048" s="125"/>
      <c r="AT1048" s="125"/>
      <c r="AU1048" s="125"/>
      <c r="AV1048" s="125"/>
      <c r="AW1048" s="126"/>
      <c r="AX1048" s="126"/>
      <c r="AY1048" s="126"/>
      <c r="AZ1048" s="127"/>
      <c r="BA1048" s="128"/>
      <c r="BB1048" s="65"/>
      <c r="BC1048" s="65"/>
      <c r="BD1048" s="125"/>
      <c r="BE1048" s="125"/>
      <c r="BF1048" s="126"/>
      <c r="BG1048" s="126"/>
      <c r="BH1048" s="126"/>
      <c r="BI1048" s="125"/>
      <c r="BJ1048" s="125"/>
      <c r="BK1048" s="125"/>
      <c r="BL1048" s="125"/>
      <c r="BM1048" s="125"/>
      <c r="BN1048" s="125"/>
      <c r="BO1048" s="129"/>
      <c r="BP1048" s="66"/>
      <c r="BQ1048" s="129"/>
      <c r="BR1048" s="125"/>
      <c r="BS1048" s="125"/>
      <c r="BT1048" s="125"/>
      <c r="BU1048" s="125"/>
      <c r="BV1048" s="125"/>
      <c r="BW1048" s="125"/>
      <c r="BX1048" s="126"/>
      <c r="BY1048" s="126"/>
      <c r="BZ1048" s="126"/>
      <c r="CA1048" s="127"/>
      <c r="CB1048" s="128"/>
    </row>
    <row r="1049" spans="1:80" x14ac:dyDescent="0.3">
      <c r="A1049" s="65"/>
      <c r="B1049" s="72"/>
      <c r="C1049" s="73"/>
      <c r="D1049" s="74"/>
      <c r="E1049" s="74"/>
      <c r="F1049" s="74"/>
      <c r="G1049" s="75"/>
      <c r="H1049" s="75"/>
      <c r="I1049" s="75"/>
      <c r="J1049" s="75"/>
      <c r="K1049" s="75"/>
      <c r="L1049" s="75"/>
      <c r="M1049" s="80"/>
      <c r="N1049" s="194"/>
      <c r="O1049" s="70"/>
      <c r="P1049" s="70"/>
      <c r="Q1049" s="70"/>
      <c r="R1049" s="70"/>
      <c r="S1049" s="70"/>
      <c r="T1049" s="70"/>
      <c r="U1049" s="70"/>
      <c r="V1049" s="71"/>
      <c r="W1049" s="71"/>
      <c r="X1049" s="71"/>
      <c r="Y1049" s="70"/>
      <c r="Z1049" s="70"/>
      <c r="AA1049" s="65"/>
      <c r="AB1049" s="65"/>
      <c r="AC1049" s="125"/>
      <c r="AD1049" s="125"/>
      <c r="AE1049" s="126"/>
      <c r="AF1049" s="126"/>
      <c r="AG1049" s="126"/>
      <c r="AH1049" s="125"/>
      <c r="AI1049" s="125"/>
      <c r="AJ1049" s="125"/>
      <c r="AK1049" s="125"/>
      <c r="AL1049" s="125"/>
      <c r="AM1049" s="125"/>
      <c r="AN1049" s="125"/>
      <c r="AO1049" s="66"/>
      <c r="AP1049" s="125"/>
      <c r="AQ1049" s="125"/>
      <c r="AR1049" s="125"/>
      <c r="AS1049" s="125"/>
      <c r="AT1049" s="125"/>
      <c r="AU1049" s="125"/>
      <c r="AV1049" s="125"/>
      <c r="AW1049" s="126"/>
      <c r="AX1049" s="126"/>
      <c r="AY1049" s="126"/>
      <c r="AZ1049" s="127"/>
      <c r="BA1049" s="128"/>
      <c r="BB1049" s="65"/>
      <c r="BC1049" s="65"/>
      <c r="BD1049" s="125"/>
      <c r="BE1049" s="125"/>
      <c r="BF1049" s="126"/>
      <c r="BG1049" s="126"/>
      <c r="BH1049" s="126"/>
      <c r="BI1049" s="125"/>
      <c r="BJ1049" s="125"/>
      <c r="BK1049" s="125"/>
      <c r="BL1049" s="125"/>
      <c r="BM1049" s="125"/>
      <c r="BN1049" s="125"/>
      <c r="BO1049" s="129"/>
      <c r="BP1049" s="66"/>
      <c r="BQ1049" s="129"/>
      <c r="BR1049" s="125"/>
      <c r="BS1049" s="125"/>
      <c r="BT1049" s="125"/>
      <c r="BU1049" s="125"/>
      <c r="BV1049" s="125"/>
      <c r="BW1049" s="125"/>
      <c r="BX1049" s="126"/>
      <c r="BY1049" s="126"/>
      <c r="BZ1049" s="126"/>
      <c r="CA1049" s="127"/>
      <c r="CB1049" s="128"/>
    </row>
    <row r="1050" spans="1:80" x14ac:dyDescent="0.3">
      <c r="A1050" s="65"/>
      <c r="B1050" s="72"/>
      <c r="C1050" s="73"/>
      <c r="D1050" s="74"/>
      <c r="E1050" s="74"/>
      <c r="F1050" s="74"/>
      <c r="G1050" s="75"/>
      <c r="H1050" s="75"/>
      <c r="I1050" s="75"/>
      <c r="J1050" s="75"/>
      <c r="K1050" s="75"/>
      <c r="L1050" s="75"/>
      <c r="M1050" s="80"/>
      <c r="N1050" s="194"/>
      <c r="O1050" s="70"/>
      <c r="P1050" s="70"/>
      <c r="Q1050" s="70"/>
      <c r="R1050" s="70"/>
      <c r="S1050" s="70"/>
      <c r="T1050" s="70"/>
      <c r="U1050" s="70"/>
      <c r="V1050" s="71"/>
      <c r="W1050" s="71"/>
      <c r="X1050" s="71"/>
      <c r="Y1050" s="70"/>
      <c r="Z1050" s="70"/>
      <c r="AA1050" s="65"/>
      <c r="AB1050" s="65"/>
      <c r="AC1050" s="125"/>
      <c r="AD1050" s="125"/>
      <c r="AE1050" s="126"/>
      <c r="AF1050" s="126"/>
      <c r="AG1050" s="126"/>
      <c r="AH1050" s="125"/>
      <c r="AI1050" s="125"/>
      <c r="AJ1050" s="125"/>
      <c r="AK1050" s="125"/>
      <c r="AL1050" s="125"/>
      <c r="AM1050" s="125"/>
      <c r="AN1050" s="125"/>
      <c r="AO1050" s="66"/>
      <c r="AP1050" s="125"/>
      <c r="AQ1050" s="125"/>
      <c r="AR1050" s="125"/>
      <c r="AS1050" s="125"/>
      <c r="AT1050" s="125"/>
      <c r="AU1050" s="125"/>
      <c r="AV1050" s="125"/>
      <c r="AW1050" s="126"/>
      <c r="AX1050" s="126"/>
      <c r="AY1050" s="126"/>
      <c r="AZ1050" s="127"/>
      <c r="BA1050" s="128"/>
      <c r="BB1050" s="65"/>
      <c r="BC1050" s="65"/>
      <c r="BD1050" s="125"/>
      <c r="BE1050" s="125"/>
      <c r="BF1050" s="126"/>
      <c r="BG1050" s="126"/>
      <c r="BH1050" s="126"/>
      <c r="BI1050" s="125"/>
      <c r="BJ1050" s="125"/>
      <c r="BK1050" s="125"/>
      <c r="BL1050" s="125"/>
      <c r="BM1050" s="125"/>
      <c r="BN1050" s="125"/>
      <c r="BO1050" s="129"/>
      <c r="BP1050" s="66"/>
      <c r="BQ1050" s="129"/>
      <c r="BR1050" s="125"/>
      <c r="BS1050" s="125"/>
      <c r="BT1050" s="125"/>
      <c r="BU1050" s="125"/>
      <c r="BV1050" s="125"/>
      <c r="BW1050" s="125"/>
      <c r="BX1050" s="126"/>
      <c r="BY1050" s="126"/>
      <c r="BZ1050" s="126"/>
      <c r="CA1050" s="127"/>
      <c r="CB1050" s="128"/>
    </row>
    <row r="1051" spans="1:80" x14ac:dyDescent="0.3">
      <c r="A1051" s="65"/>
      <c r="B1051" s="72"/>
      <c r="C1051" s="73"/>
      <c r="D1051" s="74"/>
      <c r="E1051" s="74"/>
      <c r="F1051" s="74"/>
      <c r="G1051" s="75"/>
      <c r="H1051" s="75"/>
      <c r="I1051" s="75"/>
      <c r="J1051" s="75"/>
      <c r="K1051" s="75"/>
      <c r="L1051" s="75"/>
      <c r="M1051" s="80"/>
      <c r="N1051" s="194"/>
      <c r="O1051" s="70"/>
      <c r="P1051" s="70"/>
      <c r="Q1051" s="70"/>
      <c r="R1051" s="70"/>
      <c r="S1051" s="70"/>
      <c r="T1051" s="70"/>
      <c r="U1051" s="70"/>
      <c r="V1051" s="71"/>
      <c r="W1051" s="71"/>
      <c r="X1051" s="71"/>
      <c r="Y1051" s="70"/>
      <c r="Z1051" s="70"/>
      <c r="AA1051" s="65"/>
      <c r="AB1051" s="65"/>
      <c r="AC1051" s="125"/>
      <c r="AD1051" s="125"/>
      <c r="AE1051" s="126"/>
      <c r="AF1051" s="126"/>
      <c r="AG1051" s="126"/>
      <c r="AH1051" s="125"/>
      <c r="AI1051" s="125"/>
      <c r="AJ1051" s="125"/>
      <c r="AK1051" s="125"/>
      <c r="AL1051" s="125"/>
      <c r="AM1051" s="125"/>
      <c r="AN1051" s="125"/>
      <c r="AO1051" s="66"/>
      <c r="AP1051" s="125"/>
      <c r="AQ1051" s="125"/>
      <c r="AR1051" s="125"/>
      <c r="AS1051" s="125"/>
      <c r="AT1051" s="125"/>
      <c r="AU1051" s="125"/>
      <c r="AV1051" s="125"/>
      <c r="AW1051" s="126"/>
      <c r="AX1051" s="126"/>
      <c r="AY1051" s="126"/>
      <c r="AZ1051" s="127"/>
      <c r="BA1051" s="128"/>
      <c r="BB1051" s="65"/>
      <c r="BC1051" s="65"/>
      <c r="BD1051" s="125"/>
      <c r="BE1051" s="125"/>
      <c r="BF1051" s="126"/>
      <c r="BG1051" s="126"/>
      <c r="BH1051" s="126"/>
      <c r="BI1051" s="125"/>
      <c r="BJ1051" s="125"/>
      <c r="BK1051" s="125"/>
      <c r="BL1051" s="125"/>
      <c r="BM1051" s="125"/>
      <c r="BN1051" s="125"/>
      <c r="BO1051" s="129"/>
      <c r="BP1051" s="66"/>
      <c r="BQ1051" s="129"/>
      <c r="BR1051" s="125"/>
      <c r="BS1051" s="125"/>
      <c r="BT1051" s="125"/>
      <c r="BU1051" s="125"/>
      <c r="BV1051" s="125"/>
      <c r="BW1051" s="125"/>
      <c r="BX1051" s="126"/>
      <c r="BY1051" s="126"/>
      <c r="BZ1051" s="126"/>
      <c r="CA1051" s="127"/>
      <c r="CB1051" s="128"/>
    </row>
    <row r="1052" spans="1:80" x14ac:dyDescent="0.3">
      <c r="A1052" s="65"/>
      <c r="B1052" s="72"/>
      <c r="C1052" s="73"/>
      <c r="D1052" s="74"/>
      <c r="E1052" s="74"/>
      <c r="F1052" s="74"/>
      <c r="G1052" s="75"/>
      <c r="H1052" s="75"/>
      <c r="I1052" s="75"/>
      <c r="J1052" s="75"/>
      <c r="K1052" s="75"/>
      <c r="L1052" s="75"/>
      <c r="M1052" s="80"/>
      <c r="N1052" s="194"/>
      <c r="O1052" s="70"/>
      <c r="P1052" s="70"/>
      <c r="Q1052" s="70"/>
      <c r="R1052" s="70"/>
      <c r="S1052" s="70"/>
      <c r="T1052" s="70"/>
      <c r="U1052" s="70"/>
      <c r="V1052" s="71"/>
      <c r="W1052" s="71"/>
      <c r="X1052" s="71"/>
      <c r="Y1052" s="70"/>
      <c r="Z1052" s="70"/>
      <c r="AA1052" s="65"/>
      <c r="AB1052" s="65"/>
      <c r="AC1052" s="125"/>
      <c r="AD1052" s="125"/>
      <c r="AE1052" s="126"/>
      <c r="AF1052" s="126"/>
      <c r="AG1052" s="126"/>
      <c r="AH1052" s="125"/>
      <c r="AI1052" s="125"/>
      <c r="AJ1052" s="125"/>
      <c r="AK1052" s="125"/>
      <c r="AL1052" s="125"/>
      <c r="AM1052" s="125"/>
      <c r="AN1052" s="125"/>
      <c r="AO1052" s="66"/>
      <c r="AP1052" s="125"/>
      <c r="AQ1052" s="125"/>
      <c r="AR1052" s="125"/>
      <c r="AS1052" s="125"/>
      <c r="AT1052" s="125"/>
      <c r="AU1052" s="125"/>
      <c r="AV1052" s="125"/>
      <c r="AW1052" s="126"/>
      <c r="AX1052" s="126"/>
      <c r="AY1052" s="126"/>
      <c r="AZ1052" s="127"/>
      <c r="BA1052" s="128"/>
      <c r="BB1052" s="65"/>
      <c r="BC1052" s="65"/>
      <c r="BD1052" s="125"/>
      <c r="BE1052" s="125"/>
      <c r="BF1052" s="126"/>
      <c r="BG1052" s="126"/>
      <c r="BH1052" s="126"/>
      <c r="BI1052" s="125"/>
      <c r="BJ1052" s="125"/>
      <c r="BK1052" s="125"/>
      <c r="BL1052" s="125"/>
      <c r="BM1052" s="125"/>
      <c r="BN1052" s="125"/>
      <c r="BO1052" s="129"/>
      <c r="BP1052" s="66"/>
      <c r="BQ1052" s="129"/>
      <c r="BR1052" s="125"/>
      <c r="BS1052" s="125"/>
      <c r="BT1052" s="125"/>
      <c r="BU1052" s="125"/>
      <c r="BV1052" s="125"/>
      <c r="BW1052" s="125"/>
      <c r="BX1052" s="126"/>
      <c r="BY1052" s="126"/>
      <c r="BZ1052" s="126"/>
      <c r="CA1052" s="127"/>
      <c r="CB1052" s="128"/>
    </row>
    <row r="1053" spans="1:80" x14ac:dyDescent="0.3">
      <c r="A1053" s="65"/>
      <c r="B1053" s="72"/>
      <c r="C1053" s="73"/>
      <c r="D1053" s="74"/>
      <c r="E1053" s="74"/>
      <c r="F1053" s="74"/>
      <c r="G1053" s="75"/>
      <c r="H1053" s="75"/>
      <c r="I1053" s="75"/>
      <c r="J1053" s="75"/>
      <c r="K1053" s="75"/>
      <c r="L1053" s="75"/>
      <c r="M1053" s="80"/>
      <c r="N1053" s="194"/>
      <c r="O1053" s="70"/>
      <c r="P1053" s="70"/>
      <c r="Q1053" s="70"/>
      <c r="R1053" s="70"/>
      <c r="S1053" s="70"/>
      <c r="T1053" s="70"/>
      <c r="U1053" s="70"/>
      <c r="V1053" s="71"/>
      <c r="W1053" s="71"/>
      <c r="X1053" s="71"/>
      <c r="Y1053" s="70"/>
      <c r="Z1053" s="70"/>
      <c r="AA1053" s="65"/>
      <c r="AB1053" s="65"/>
      <c r="AC1053" s="125"/>
      <c r="AD1053" s="125"/>
      <c r="AE1053" s="126"/>
      <c r="AF1053" s="126"/>
      <c r="AG1053" s="126"/>
      <c r="AH1053" s="125"/>
      <c r="AI1053" s="125"/>
      <c r="AJ1053" s="125"/>
      <c r="AK1053" s="125"/>
      <c r="AL1053" s="125"/>
      <c r="AM1053" s="125"/>
      <c r="AN1053" s="125"/>
      <c r="AO1053" s="66"/>
      <c r="AP1053" s="125"/>
      <c r="AQ1053" s="125"/>
      <c r="AR1053" s="125"/>
      <c r="AS1053" s="125"/>
      <c r="AT1053" s="125"/>
      <c r="AU1053" s="125"/>
      <c r="AV1053" s="125"/>
      <c r="AW1053" s="126"/>
      <c r="AX1053" s="126"/>
      <c r="AY1053" s="126"/>
      <c r="AZ1053" s="127"/>
      <c r="BA1053" s="128"/>
      <c r="BB1053" s="65"/>
      <c r="BC1053" s="65"/>
      <c r="BD1053" s="125"/>
      <c r="BE1053" s="125"/>
      <c r="BF1053" s="126"/>
      <c r="BG1053" s="126"/>
      <c r="BH1053" s="126"/>
      <c r="BI1053" s="125"/>
      <c r="BJ1053" s="125"/>
      <c r="BK1053" s="125"/>
      <c r="BL1053" s="125"/>
      <c r="BM1053" s="125"/>
      <c r="BN1053" s="125"/>
      <c r="BO1053" s="129"/>
      <c r="BP1053" s="66"/>
      <c r="BQ1053" s="129"/>
      <c r="BR1053" s="125"/>
      <c r="BS1053" s="125"/>
      <c r="BT1053" s="125"/>
      <c r="BU1053" s="125"/>
      <c r="BV1053" s="125"/>
      <c r="BW1053" s="125"/>
      <c r="BX1053" s="126"/>
      <c r="BY1053" s="126"/>
      <c r="BZ1053" s="126"/>
      <c r="CA1053" s="127"/>
      <c r="CB1053" s="128"/>
    </row>
    <row r="1054" spans="1:80" x14ac:dyDescent="0.3">
      <c r="A1054" s="65"/>
      <c r="B1054" s="72"/>
      <c r="C1054" s="73"/>
      <c r="D1054" s="74"/>
      <c r="E1054" s="74"/>
      <c r="F1054" s="74"/>
      <c r="G1054" s="75"/>
      <c r="H1054" s="75"/>
      <c r="I1054" s="75"/>
      <c r="J1054" s="75"/>
      <c r="K1054" s="75"/>
      <c r="L1054" s="75"/>
      <c r="M1054" s="80"/>
      <c r="N1054" s="194"/>
      <c r="O1054" s="70"/>
      <c r="P1054" s="70"/>
      <c r="Q1054" s="70"/>
      <c r="R1054" s="70"/>
      <c r="S1054" s="70"/>
      <c r="T1054" s="70"/>
      <c r="U1054" s="70"/>
      <c r="V1054" s="71"/>
      <c r="W1054" s="71"/>
      <c r="X1054" s="71"/>
      <c r="Y1054" s="70"/>
      <c r="Z1054" s="70"/>
      <c r="AA1054" s="65"/>
      <c r="AB1054" s="65"/>
      <c r="AC1054" s="125"/>
      <c r="AD1054" s="125"/>
      <c r="AE1054" s="126"/>
      <c r="AF1054" s="126"/>
      <c r="AG1054" s="126"/>
      <c r="AH1054" s="125"/>
      <c r="AI1054" s="125"/>
      <c r="AJ1054" s="125"/>
      <c r="AK1054" s="125"/>
      <c r="AL1054" s="125"/>
      <c r="AM1054" s="125"/>
      <c r="AN1054" s="125"/>
      <c r="AO1054" s="66"/>
      <c r="AP1054" s="125"/>
      <c r="AQ1054" s="125"/>
      <c r="AR1054" s="125"/>
      <c r="AS1054" s="125"/>
      <c r="AT1054" s="125"/>
      <c r="AU1054" s="125"/>
      <c r="AV1054" s="125"/>
      <c r="AW1054" s="126"/>
      <c r="AX1054" s="126"/>
      <c r="AY1054" s="126"/>
      <c r="AZ1054" s="127"/>
      <c r="BA1054" s="128"/>
      <c r="BB1054" s="65"/>
      <c r="BC1054" s="65"/>
      <c r="BD1054" s="125"/>
      <c r="BE1054" s="125"/>
      <c r="BF1054" s="126"/>
      <c r="BG1054" s="126"/>
      <c r="BH1054" s="126"/>
      <c r="BI1054" s="125"/>
      <c r="BJ1054" s="125"/>
      <c r="BK1054" s="125"/>
      <c r="BL1054" s="125"/>
      <c r="BM1054" s="125"/>
      <c r="BN1054" s="125"/>
      <c r="BO1054" s="129"/>
      <c r="BP1054" s="66"/>
      <c r="BQ1054" s="129"/>
      <c r="BR1054" s="125"/>
      <c r="BS1054" s="125"/>
      <c r="BT1054" s="125"/>
      <c r="BU1054" s="125"/>
      <c r="BV1054" s="125"/>
      <c r="BW1054" s="125"/>
      <c r="BX1054" s="126"/>
      <c r="BY1054" s="126"/>
      <c r="BZ1054" s="126"/>
      <c r="CA1054" s="127"/>
      <c r="CB1054" s="128"/>
    </row>
    <row r="1055" spans="1:80" x14ac:dyDescent="0.3">
      <c r="A1055" s="65"/>
      <c r="B1055" s="72"/>
      <c r="C1055" s="73"/>
      <c r="D1055" s="74"/>
      <c r="E1055" s="74"/>
      <c r="F1055" s="74"/>
      <c r="G1055" s="75"/>
      <c r="H1055" s="75"/>
      <c r="I1055" s="75"/>
      <c r="J1055" s="75"/>
      <c r="K1055" s="75"/>
      <c r="L1055" s="75"/>
      <c r="M1055" s="80"/>
      <c r="N1055" s="194"/>
      <c r="O1055" s="70"/>
      <c r="P1055" s="70"/>
      <c r="Q1055" s="70"/>
      <c r="R1055" s="70"/>
      <c r="S1055" s="70"/>
      <c r="T1055" s="70"/>
      <c r="U1055" s="70"/>
      <c r="V1055" s="71"/>
      <c r="W1055" s="71"/>
      <c r="X1055" s="71"/>
      <c r="Y1055" s="70"/>
      <c r="Z1055" s="70"/>
      <c r="AA1055" s="65"/>
      <c r="AB1055" s="65"/>
      <c r="AC1055" s="125"/>
      <c r="AD1055" s="125"/>
      <c r="AE1055" s="126"/>
      <c r="AF1055" s="126"/>
      <c r="AG1055" s="126"/>
      <c r="AH1055" s="125"/>
      <c r="AI1055" s="125"/>
      <c r="AJ1055" s="125"/>
      <c r="AK1055" s="125"/>
      <c r="AL1055" s="125"/>
      <c r="AM1055" s="125"/>
      <c r="AN1055" s="125"/>
      <c r="AO1055" s="66"/>
      <c r="AP1055" s="125"/>
      <c r="AQ1055" s="125"/>
      <c r="AR1055" s="125"/>
      <c r="AS1055" s="125"/>
      <c r="AT1055" s="125"/>
      <c r="AU1055" s="125"/>
      <c r="AV1055" s="125"/>
      <c r="AW1055" s="126"/>
      <c r="AX1055" s="126"/>
      <c r="AY1055" s="126"/>
      <c r="AZ1055" s="127"/>
      <c r="BA1055" s="128"/>
      <c r="BB1055" s="65"/>
      <c r="BC1055" s="65"/>
      <c r="BD1055" s="125"/>
      <c r="BE1055" s="125"/>
      <c r="BF1055" s="126"/>
      <c r="BG1055" s="126"/>
      <c r="BH1055" s="126"/>
      <c r="BI1055" s="125"/>
      <c r="BJ1055" s="125"/>
      <c r="BK1055" s="125"/>
      <c r="BL1055" s="125"/>
      <c r="BM1055" s="125"/>
      <c r="BN1055" s="125"/>
      <c r="BO1055" s="129"/>
      <c r="BP1055" s="66"/>
      <c r="BQ1055" s="129"/>
      <c r="BR1055" s="125"/>
      <c r="BS1055" s="125"/>
      <c r="BT1055" s="125"/>
      <c r="BU1055" s="125"/>
      <c r="BV1055" s="125"/>
      <c r="BW1055" s="125"/>
      <c r="BX1055" s="126"/>
      <c r="BY1055" s="126"/>
      <c r="BZ1055" s="126"/>
      <c r="CA1055" s="127"/>
      <c r="CB1055" s="128"/>
    </row>
    <row r="1056" spans="1:80" x14ac:dyDescent="0.3">
      <c r="A1056" s="65"/>
      <c r="B1056" s="72"/>
      <c r="C1056" s="73"/>
      <c r="D1056" s="74"/>
      <c r="E1056" s="74"/>
      <c r="F1056" s="74"/>
      <c r="G1056" s="75"/>
      <c r="H1056" s="75"/>
      <c r="I1056" s="75"/>
      <c r="J1056" s="75"/>
      <c r="K1056" s="75"/>
      <c r="L1056" s="75"/>
      <c r="M1056" s="80"/>
      <c r="N1056" s="194"/>
      <c r="O1056" s="70"/>
      <c r="P1056" s="70"/>
      <c r="Q1056" s="70"/>
      <c r="R1056" s="70"/>
      <c r="S1056" s="70"/>
      <c r="T1056" s="70"/>
      <c r="U1056" s="70"/>
      <c r="V1056" s="71"/>
      <c r="W1056" s="71"/>
      <c r="X1056" s="71"/>
      <c r="Y1056" s="70"/>
      <c r="Z1056" s="70"/>
      <c r="AA1056" s="65"/>
      <c r="AB1056" s="65"/>
      <c r="AC1056" s="125"/>
      <c r="AD1056" s="125"/>
      <c r="AE1056" s="126"/>
      <c r="AF1056" s="126"/>
      <c r="AG1056" s="126"/>
      <c r="AH1056" s="125"/>
      <c r="AI1056" s="125"/>
      <c r="AJ1056" s="125"/>
      <c r="AK1056" s="125"/>
      <c r="AL1056" s="125"/>
      <c r="AM1056" s="125"/>
      <c r="AN1056" s="125"/>
      <c r="AO1056" s="66"/>
      <c r="AP1056" s="125"/>
      <c r="AQ1056" s="125"/>
      <c r="AR1056" s="125"/>
      <c r="AS1056" s="125"/>
      <c r="AT1056" s="125"/>
      <c r="AU1056" s="125"/>
      <c r="AV1056" s="125"/>
      <c r="AW1056" s="126"/>
      <c r="AX1056" s="126"/>
      <c r="AY1056" s="126"/>
      <c r="AZ1056" s="127"/>
      <c r="BA1056" s="128"/>
      <c r="BB1056" s="65"/>
      <c r="BC1056" s="65"/>
      <c r="BD1056" s="125"/>
      <c r="BE1056" s="125"/>
      <c r="BF1056" s="126"/>
      <c r="BG1056" s="126"/>
      <c r="BH1056" s="126"/>
      <c r="BI1056" s="125"/>
      <c r="BJ1056" s="125"/>
      <c r="BK1056" s="125"/>
      <c r="BL1056" s="125"/>
      <c r="BM1056" s="125"/>
      <c r="BN1056" s="125"/>
      <c r="BO1056" s="129"/>
      <c r="BP1056" s="66"/>
      <c r="BQ1056" s="129"/>
      <c r="BR1056" s="125"/>
      <c r="BS1056" s="125"/>
      <c r="BT1056" s="125"/>
      <c r="BU1056" s="125"/>
      <c r="BV1056" s="125"/>
      <c r="BW1056" s="125"/>
      <c r="BX1056" s="126"/>
      <c r="BY1056" s="126"/>
      <c r="BZ1056" s="126"/>
      <c r="CA1056" s="127"/>
      <c r="CB1056" s="128"/>
    </row>
    <row r="1057" spans="1:80" x14ac:dyDescent="0.3">
      <c r="A1057" s="65"/>
      <c r="B1057" s="72"/>
      <c r="C1057" s="73"/>
      <c r="D1057" s="74"/>
      <c r="E1057" s="74"/>
      <c r="F1057" s="74"/>
      <c r="G1057" s="75"/>
      <c r="H1057" s="75"/>
      <c r="I1057" s="75"/>
      <c r="J1057" s="75"/>
      <c r="K1057" s="75"/>
      <c r="L1057" s="75"/>
      <c r="M1057" s="80"/>
      <c r="N1057" s="194"/>
      <c r="O1057" s="70"/>
      <c r="P1057" s="70"/>
      <c r="Q1057" s="70"/>
      <c r="R1057" s="70"/>
      <c r="S1057" s="70"/>
      <c r="T1057" s="70"/>
      <c r="U1057" s="70"/>
      <c r="V1057" s="71"/>
      <c r="W1057" s="71"/>
      <c r="X1057" s="71"/>
      <c r="Y1057" s="70"/>
      <c r="Z1057" s="70"/>
      <c r="AA1057" s="65"/>
      <c r="AB1057" s="65"/>
      <c r="AC1057" s="125"/>
      <c r="AD1057" s="125"/>
      <c r="AE1057" s="126"/>
      <c r="AF1057" s="126"/>
      <c r="AG1057" s="126"/>
      <c r="AH1057" s="125"/>
      <c r="AI1057" s="125"/>
      <c r="AJ1057" s="125"/>
      <c r="AK1057" s="125"/>
      <c r="AL1057" s="125"/>
      <c r="AM1057" s="125"/>
      <c r="AN1057" s="125"/>
      <c r="AO1057" s="66"/>
      <c r="AP1057" s="125"/>
      <c r="AQ1057" s="125"/>
      <c r="AR1057" s="125"/>
      <c r="AS1057" s="125"/>
      <c r="AT1057" s="125"/>
      <c r="AU1057" s="125"/>
      <c r="AV1057" s="125"/>
      <c r="AW1057" s="126"/>
      <c r="AX1057" s="126"/>
      <c r="AY1057" s="126"/>
      <c r="AZ1057" s="127"/>
      <c r="BA1057" s="128"/>
      <c r="BB1057" s="65"/>
      <c r="BC1057" s="65"/>
      <c r="BD1057" s="125"/>
      <c r="BE1057" s="125"/>
      <c r="BF1057" s="126"/>
      <c r="BG1057" s="126"/>
      <c r="BH1057" s="126"/>
      <c r="BI1057" s="125"/>
      <c r="BJ1057" s="125"/>
      <c r="BK1057" s="125"/>
      <c r="BL1057" s="125"/>
      <c r="BM1057" s="125"/>
      <c r="BN1057" s="125"/>
      <c r="BO1057" s="129"/>
      <c r="BP1057" s="66"/>
      <c r="BQ1057" s="129"/>
      <c r="BR1057" s="125"/>
      <c r="BS1057" s="125"/>
      <c r="BT1057" s="125"/>
      <c r="BU1057" s="125"/>
      <c r="BV1057" s="125"/>
      <c r="BW1057" s="125"/>
      <c r="BX1057" s="126"/>
      <c r="BY1057" s="126"/>
      <c r="BZ1057" s="126"/>
      <c r="CA1057" s="127"/>
      <c r="CB1057" s="128"/>
    </row>
    <row r="1058" spans="1:80" x14ac:dyDescent="0.3">
      <c r="A1058" s="65"/>
      <c r="B1058" s="72"/>
      <c r="C1058" s="73"/>
      <c r="D1058" s="74"/>
      <c r="E1058" s="74"/>
      <c r="F1058" s="74"/>
      <c r="G1058" s="75"/>
      <c r="H1058" s="75"/>
      <c r="I1058" s="75"/>
      <c r="J1058" s="75"/>
      <c r="K1058" s="75"/>
      <c r="L1058" s="75"/>
      <c r="M1058" s="80"/>
      <c r="N1058" s="194"/>
      <c r="O1058" s="70"/>
      <c r="P1058" s="70"/>
      <c r="Q1058" s="70"/>
      <c r="R1058" s="70"/>
      <c r="S1058" s="70"/>
      <c r="T1058" s="70"/>
      <c r="U1058" s="70"/>
      <c r="V1058" s="71"/>
      <c r="W1058" s="71"/>
      <c r="X1058" s="71"/>
      <c r="Y1058" s="70"/>
      <c r="Z1058" s="70"/>
      <c r="AA1058" s="65"/>
      <c r="AB1058" s="65"/>
      <c r="AC1058" s="125"/>
      <c r="AD1058" s="125"/>
      <c r="AE1058" s="126"/>
      <c r="AF1058" s="126"/>
      <c r="AG1058" s="126"/>
      <c r="AH1058" s="125"/>
      <c r="AI1058" s="125"/>
      <c r="AJ1058" s="125"/>
      <c r="AK1058" s="125"/>
      <c r="AL1058" s="125"/>
      <c r="AM1058" s="125"/>
      <c r="AN1058" s="125"/>
      <c r="AO1058" s="82"/>
      <c r="AP1058" s="125"/>
      <c r="AQ1058" s="125"/>
      <c r="AR1058" s="125"/>
      <c r="AS1058" s="125"/>
      <c r="AT1058" s="125"/>
      <c r="AU1058" s="125"/>
      <c r="AV1058" s="125"/>
      <c r="AW1058" s="126"/>
      <c r="AX1058" s="126"/>
      <c r="AY1058" s="126"/>
      <c r="AZ1058" s="125"/>
      <c r="BA1058" s="125"/>
      <c r="BB1058" s="65"/>
      <c r="BC1058" s="65"/>
      <c r="BD1058" s="125"/>
      <c r="BE1058" s="125"/>
      <c r="BF1058" s="126"/>
      <c r="BG1058" s="126"/>
      <c r="BH1058" s="126"/>
      <c r="BI1058" s="125"/>
      <c r="BJ1058" s="125"/>
      <c r="BK1058" s="125"/>
      <c r="BL1058" s="125"/>
      <c r="BM1058" s="125"/>
      <c r="BN1058" s="125"/>
      <c r="BO1058" s="129"/>
      <c r="BP1058" s="82"/>
      <c r="BQ1058" s="129"/>
      <c r="BR1058" s="125"/>
      <c r="BS1058" s="125"/>
      <c r="BT1058" s="125"/>
      <c r="BU1058" s="125"/>
      <c r="BV1058" s="125"/>
      <c r="BW1058" s="125"/>
      <c r="BX1058" s="126"/>
      <c r="BY1058" s="126"/>
      <c r="BZ1058" s="126"/>
      <c r="CA1058" s="125"/>
      <c r="CB1058" s="125"/>
    </row>
    <row r="1059" spans="1:80" x14ac:dyDescent="0.3">
      <c r="A1059" s="65"/>
      <c r="B1059" s="72"/>
      <c r="C1059" s="73"/>
      <c r="D1059" s="74"/>
      <c r="E1059" s="74"/>
      <c r="F1059" s="74"/>
      <c r="G1059" s="75"/>
      <c r="H1059" s="75"/>
      <c r="I1059" s="75"/>
      <c r="J1059" s="75"/>
      <c r="K1059" s="75"/>
      <c r="L1059" s="75"/>
      <c r="M1059" s="80"/>
      <c r="N1059" s="194"/>
      <c r="O1059" s="70"/>
      <c r="P1059" s="70"/>
      <c r="Q1059" s="70"/>
      <c r="R1059" s="70"/>
      <c r="S1059" s="70"/>
      <c r="T1059" s="70"/>
      <c r="U1059" s="70"/>
      <c r="V1059" s="71"/>
      <c r="W1059" s="71"/>
      <c r="X1059" s="71"/>
      <c r="Y1059" s="70"/>
      <c r="Z1059" s="70"/>
      <c r="AA1059" s="65"/>
      <c r="AB1059" s="65"/>
      <c r="AC1059" s="128"/>
      <c r="AD1059" s="127"/>
      <c r="AE1059" s="126"/>
      <c r="AF1059" s="126"/>
      <c r="AG1059" s="126"/>
      <c r="AH1059" s="125"/>
      <c r="AI1059" s="125"/>
      <c r="AJ1059" s="125"/>
      <c r="AK1059" s="125"/>
      <c r="AL1059" s="125"/>
      <c r="AM1059" s="125"/>
      <c r="AN1059" s="125"/>
      <c r="AO1059" s="66"/>
      <c r="AP1059" s="125"/>
      <c r="AQ1059" s="125"/>
      <c r="AR1059" s="125"/>
      <c r="AS1059" s="125"/>
      <c r="AT1059" s="125"/>
      <c r="AU1059" s="125"/>
      <c r="AV1059" s="125"/>
      <c r="AW1059" s="126"/>
      <c r="AX1059" s="126"/>
      <c r="AY1059" s="126"/>
      <c r="AZ1059" s="125"/>
      <c r="BA1059" s="125"/>
      <c r="BB1059" s="65"/>
      <c r="BC1059" s="65"/>
      <c r="BD1059" s="128"/>
      <c r="BE1059" s="127"/>
      <c r="BF1059" s="126"/>
      <c r="BG1059" s="126"/>
      <c r="BH1059" s="126"/>
      <c r="BI1059" s="125"/>
      <c r="BJ1059" s="125"/>
      <c r="BK1059" s="125"/>
      <c r="BL1059" s="125"/>
      <c r="BM1059" s="125"/>
      <c r="BN1059" s="125"/>
      <c r="BO1059" s="129"/>
      <c r="BP1059" s="66"/>
      <c r="BQ1059" s="129"/>
      <c r="BR1059" s="125"/>
      <c r="BS1059" s="125"/>
      <c r="BT1059" s="125"/>
      <c r="BU1059" s="125"/>
      <c r="BV1059" s="125"/>
      <c r="BW1059" s="125"/>
      <c r="BX1059" s="126"/>
      <c r="BY1059" s="126"/>
      <c r="BZ1059" s="126"/>
      <c r="CA1059" s="125"/>
      <c r="CB1059" s="125"/>
    </row>
    <row r="1060" spans="1:80" x14ac:dyDescent="0.3">
      <c r="A1060" s="65"/>
      <c r="B1060" s="72"/>
      <c r="C1060" s="73"/>
      <c r="D1060" s="74"/>
      <c r="E1060" s="74"/>
      <c r="F1060" s="74"/>
      <c r="G1060" s="75"/>
      <c r="H1060" s="75"/>
      <c r="I1060" s="75"/>
      <c r="J1060" s="75"/>
      <c r="K1060" s="75"/>
      <c r="L1060" s="75"/>
      <c r="M1060" s="80"/>
      <c r="N1060" s="194"/>
      <c r="O1060" s="70"/>
      <c r="P1060" s="70"/>
      <c r="Q1060" s="70"/>
      <c r="R1060" s="70"/>
      <c r="S1060" s="70"/>
      <c r="T1060" s="70"/>
      <c r="U1060" s="70"/>
      <c r="V1060" s="71"/>
      <c r="W1060" s="71"/>
      <c r="X1060" s="71"/>
      <c r="Y1060" s="70"/>
      <c r="Z1060" s="70"/>
      <c r="AA1060" s="65"/>
      <c r="AB1060" s="65"/>
      <c r="AC1060" s="128"/>
      <c r="AD1060" s="127"/>
      <c r="AE1060" s="126"/>
      <c r="AF1060" s="126"/>
      <c r="AG1060" s="126"/>
      <c r="AH1060" s="125"/>
      <c r="AI1060" s="125"/>
      <c r="AJ1060" s="125"/>
      <c r="AK1060" s="125"/>
      <c r="AL1060" s="125"/>
      <c r="AM1060" s="125"/>
      <c r="AN1060" s="125"/>
      <c r="AO1060" s="66"/>
      <c r="AP1060" s="125"/>
      <c r="AQ1060" s="125"/>
      <c r="AR1060" s="125"/>
      <c r="AS1060" s="125"/>
      <c r="AT1060" s="125"/>
      <c r="AU1060" s="125"/>
      <c r="AV1060" s="125"/>
      <c r="AW1060" s="126"/>
      <c r="AX1060" s="126"/>
      <c r="AY1060" s="126"/>
      <c r="AZ1060" s="125"/>
      <c r="BA1060" s="125"/>
      <c r="BB1060" s="65"/>
      <c r="BC1060" s="65"/>
      <c r="BD1060" s="128"/>
      <c r="BE1060" s="127"/>
      <c r="BF1060" s="126"/>
      <c r="BG1060" s="126"/>
      <c r="BH1060" s="126"/>
      <c r="BI1060" s="125"/>
      <c r="BJ1060" s="125"/>
      <c r="BK1060" s="125"/>
      <c r="BL1060" s="125"/>
      <c r="BM1060" s="125"/>
      <c r="BN1060" s="125"/>
      <c r="BO1060" s="129"/>
      <c r="BP1060" s="66"/>
      <c r="BQ1060" s="129"/>
      <c r="BR1060" s="125"/>
      <c r="BS1060" s="125"/>
      <c r="BT1060" s="125"/>
      <c r="BU1060" s="125"/>
      <c r="BV1060" s="125"/>
      <c r="BW1060" s="125"/>
      <c r="BX1060" s="126"/>
      <c r="BY1060" s="126"/>
      <c r="BZ1060" s="126"/>
      <c r="CA1060" s="125"/>
      <c r="CB1060" s="125"/>
    </row>
    <row r="1061" spans="1:80" x14ac:dyDescent="0.3">
      <c r="A1061" s="65"/>
      <c r="B1061" s="72"/>
      <c r="C1061" s="73"/>
      <c r="D1061" s="74"/>
      <c r="E1061" s="74"/>
      <c r="F1061" s="74"/>
      <c r="G1061" s="75"/>
      <c r="H1061" s="75"/>
      <c r="I1061" s="75"/>
      <c r="J1061" s="75"/>
      <c r="K1061" s="75"/>
      <c r="L1061" s="75"/>
      <c r="M1061" s="80"/>
      <c r="N1061" s="194"/>
      <c r="O1061" s="70"/>
      <c r="P1061" s="70"/>
      <c r="Q1061" s="70"/>
      <c r="R1061" s="70"/>
      <c r="S1061" s="70"/>
      <c r="T1061" s="70"/>
      <c r="U1061" s="70"/>
      <c r="V1061" s="71"/>
      <c r="W1061" s="71"/>
      <c r="X1061" s="71"/>
      <c r="Y1061" s="70"/>
      <c r="Z1061" s="70"/>
      <c r="AA1061" s="65"/>
      <c r="AB1061" s="65"/>
      <c r="AC1061" s="128"/>
      <c r="AD1061" s="127"/>
      <c r="AE1061" s="126"/>
      <c r="AF1061" s="126"/>
      <c r="AG1061" s="126"/>
      <c r="AH1061" s="125"/>
      <c r="AI1061" s="125"/>
      <c r="AJ1061" s="125"/>
      <c r="AK1061" s="125"/>
      <c r="AL1061" s="125"/>
      <c r="AM1061" s="125"/>
      <c r="AN1061" s="125"/>
      <c r="AO1061" s="66"/>
      <c r="AP1061" s="125"/>
      <c r="AQ1061" s="125"/>
      <c r="AR1061" s="125"/>
      <c r="AS1061" s="125"/>
      <c r="AT1061" s="125"/>
      <c r="AU1061" s="125"/>
      <c r="AV1061" s="125"/>
      <c r="AW1061" s="126"/>
      <c r="AX1061" s="126"/>
      <c r="AY1061" s="126"/>
      <c r="AZ1061" s="125"/>
      <c r="BA1061" s="125"/>
      <c r="BB1061" s="65"/>
      <c r="BC1061" s="65"/>
      <c r="BD1061" s="128"/>
      <c r="BE1061" s="127"/>
      <c r="BF1061" s="126"/>
      <c r="BG1061" s="126"/>
      <c r="BH1061" s="126"/>
      <c r="BI1061" s="125"/>
      <c r="BJ1061" s="125"/>
      <c r="BK1061" s="125"/>
      <c r="BL1061" s="125"/>
      <c r="BM1061" s="125"/>
      <c r="BN1061" s="125"/>
      <c r="BO1061" s="129"/>
      <c r="BP1061" s="66"/>
      <c r="BQ1061" s="129"/>
      <c r="BR1061" s="125"/>
      <c r="BS1061" s="125"/>
      <c r="BT1061" s="125"/>
      <c r="BU1061" s="125"/>
      <c r="BV1061" s="125"/>
      <c r="BW1061" s="125"/>
      <c r="BX1061" s="126"/>
      <c r="BY1061" s="126"/>
      <c r="BZ1061" s="126"/>
      <c r="CA1061" s="125"/>
      <c r="CB1061" s="125"/>
    </row>
    <row r="1062" spans="1:80" x14ac:dyDescent="0.3">
      <c r="A1062" s="65"/>
      <c r="B1062" s="72"/>
      <c r="C1062" s="73"/>
      <c r="D1062" s="74"/>
      <c r="E1062" s="74"/>
      <c r="F1062" s="74"/>
      <c r="G1062" s="75"/>
      <c r="H1062" s="75"/>
      <c r="I1062" s="75"/>
      <c r="J1062" s="75"/>
      <c r="K1062" s="75"/>
      <c r="L1062" s="75"/>
      <c r="M1062" s="80"/>
      <c r="N1062" s="194"/>
      <c r="O1062" s="70"/>
      <c r="P1062" s="70"/>
      <c r="Q1062" s="70"/>
      <c r="R1062" s="70"/>
      <c r="S1062" s="70"/>
      <c r="T1062" s="70"/>
      <c r="U1062" s="70"/>
      <c r="V1062" s="71"/>
      <c r="W1062" s="71"/>
      <c r="X1062" s="71"/>
      <c r="Y1062" s="70"/>
      <c r="Z1062" s="70"/>
      <c r="AA1062" s="65"/>
      <c r="AB1062" s="65"/>
      <c r="AC1062" s="128"/>
      <c r="AD1062" s="127"/>
      <c r="AE1062" s="126"/>
      <c r="AF1062" s="126"/>
      <c r="AG1062" s="126"/>
      <c r="AH1062" s="125"/>
      <c r="AI1062" s="125"/>
      <c r="AJ1062" s="125"/>
      <c r="AK1062" s="125"/>
      <c r="AL1062" s="125"/>
      <c r="AM1062" s="125"/>
      <c r="AN1062" s="125"/>
      <c r="AO1062" s="66"/>
      <c r="AP1062" s="125"/>
      <c r="AQ1062" s="125"/>
      <c r="AR1062" s="125"/>
      <c r="AS1062" s="125"/>
      <c r="AT1062" s="125"/>
      <c r="AU1062" s="125"/>
      <c r="AV1062" s="125"/>
      <c r="AW1062" s="126"/>
      <c r="AX1062" s="126"/>
      <c r="AY1062" s="126"/>
      <c r="AZ1062" s="125"/>
      <c r="BA1062" s="125"/>
      <c r="BB1062" s="65"/>
      <c r="BC1062" s="65"/>
      <c r="BD1062" s="128"/>
      <c r="BE1062" s="127"/>
      <c r="BF1062" s="126"/>
      <c r="BG1062" s="126"/>
      <c r="BH1062" s="126"/>
      <c r="BI1062" s="125"/>
      <c r="BJ1062" s="125"/>
      <c r="BK1062" s="125"/>
      <c r="BL1062" s="125"/>
      <c r="BM1062" s="125"/>
      <c r="BN1062" s="125"/>
      <c r="BO1062" s="129"/>
      <c r="BP1062" s="66"/>
      <c r="BQ1062" s="129"/>
      <c r="BR1062" s="125"/>
      <c r="BS1062" s="125"/>
      <c r="BT1062" s="125"/>
      <c r="BU1062" s="125"/>
      <c r="BV1062" s="125"/>
      <c r="BW1062" s="125"/>
      <c r="BX1062" s="126"/>
      <c r="BY1062" s="126"/>
      <c r="BZ1062" s="126"/>
      <c r="CA1062" s="125"/>
      <c r="CB1062" s="125"/>
    </row>
    <row r="1063" spans="1:80" x14ac:dyDescent="0.3">
      <c r="A1063" s="65"/>
      <c r="B1063" s="72"/>
      <c r="C1063" s="73"/>
      <c r="D1063" s="74"/>
      <c r="E1063" s="74"/>
      <c r="F1063" s="74"/>
      <c r="G1063" s="75"/>
      <c r="H1063" s="75"/>
      <c r="I1063" s="75"/>
      <c r="J1063" s="75"/>
      <c r="K1063" s="75"/>
      <c r="L1063" s="75"/>
      <c r="M1063" s="80"/>
      <c r="N1063" s="194"/>
      <c r="O1063" s="70"/>
      <c r="P1063" s="70"/>
      <c r="Q1063" s="70"/>
      <c r="R1063" s="70"/>
      <c r="S1063" s="70"/>
      <c r="T1063" s="70"/>
      <c r="U1063" s="70"/>
      <c r="V1063" s="71"/>
      <c r="W1063" s="71"/>
      <c r="X1063" s="71"/>
      <c r="Y1063" s="70"/>
      <c r="Z1063" s="70"/>
      <c r="AA1063" s="65"/>
      <c r="AB1063" s="65"/>
      <c r="AC1063" s="128"/>
      <c r="AD1063" s="127"/>
      <c r="AE1063" s="126"/>
      <c r="AF1063" s="126"/>
      <c r="AG1063" s="126"/>
      <c r="AH1063" s="125"/>
      <c r="AI1063" s="125"/>
      <c r="AJ1063" s="125"/>
      <c r="AK1063" s="125"/>
      <c r="AL1063" s="125"/>
      <c r="AM1063" s="125"/>
      <c r="AN1063" s="125"/>
      <c r="AO1063" s="66"/>
      <c r="AP1063" s="125"/>
      <c r="AQ1063" s="125"/>
      <c r="AR1063" s="125"/>
      <c r="AS1063" s="125"/>
      <c r="AT1063" s="125"/>
      <c r="AU1063" s="125"/>
      <c r="AV1063" s="125"/>
      <c r="AW1063" s="126"/>
      <c r="AX1063" s="126"/>
      <c r="AY1063" s="126"/>
      <c r="AZ1063" s="125"/>
      <c r="BA1063" s="125"/>
      <c r="BB1063" s="65"/>
      <c r="BC1063" s="65"/>
      <c r="BD1063" s="128"/>
      <c r="BE1063" s="127"/>
      <c r="BF1063" s="126"/>
      <c r="BG1063" s="126"/>
      <c r="BH1063" s="126"/>
      <c r="BI1063" s="125"/>
      <c r="BJ1063" s="125"/>
      <c r="BK1063" s="125"/>
      <c r="BL1063" s="125"/>
      <c r="BM1063" s="125"/>
      <c r="BN1063" s="125"/>
      <c r="BO1063" s="129"/>
      <c r="BP1063" s="66"/>
      <c r="BQ1063" s="129"/>
      <c r="BR1063" s="125"/>
      <c r="BS1063" s="125"/>
      <c r="BT1063" s="125"/>
      <c r="BU1063" s="125"/>
      <c r="BV1063" s="125"/>
      <c r="BW1063" s="125"/>
      <c r="BX1063" s="126"/>
      <c r="BY1063" s="126"/>
      <c r="BZ1063" s="126"/>
      <c r="CA1063" s="125"/>
      <c r="CB1063" s="125"/>
    </row>
    <row r="1064" spans="1:80" x14ac:dyDescent="0.3">
      <c r="A1064" s="65"/>
      <c r="B1064" s="65"/>
      <c r="C1064" s="65"/>
      <c r="D1064" s="65"/>
      <c r="E1064" s="65"/>
      <c r="F1064" s="65"/>
      <c r="G1064" s="65"/>
      <c r="H1064" s="65"/>
      <c r="I1064" s="65"/>
      <c r="J1064" s="65"/>
      <c r="K1064" s="65"/>
      <c r="L1064" s="65"/>
      <c r="M1064" s="99"/>
      <c r="N1064" s="66"/>
      <c r="O1064" s="99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5"/>
      <c r="AC1064" s="128"/>
      <c r="AD1064" s="127"/>
      <c r="AE1064" s="126"/>
      <c r="AF1064" s="126"/>
      <c r="AG1064" s="126"/>
      <c r="AH1064" s="125"/>
      <c r="AI1064" s="125"/>
      <c r="AJ1064" s="125"/>
      <c r="AK1064" s="125"/>
      <c r="AL1064" s="125"/>
      <c r="AM1064" s="125"/>
      <c r="AN1064" s="125"/>
      <c r="AO1064" s="66"/>
      <c r="AP1064" s="125"/>
      <c r="AQ1064" s="125"/>
      <c r="AR1064" s="125"/>
      <c r="AS1064" s="125"/>
      <c r="AT1064" s="125"/>
      <c r="AU1064" s="125"/>
      <c r="AV1064" s="125"/>
      <c r="AW1064" s="126"/>
      <c r="AX1064" s="126"/>
      <c r="AY1064" s="126"/>
      <c r="AZ1064" s="125"/>
      <c r="BA1064" s="125"/>
      <c r="BB1064" s="65"/>
      <c r="BC1064" s="65"/>
      <c r="BD1064" s="128"/>
      <c r="BE1064" s="127"/>
      <c r="BF1064" s="126"/>
      <c r="BG1064" s="126"/>
      <c r="BH1064" s="126"/>
      <c r="BI1064" s="125"/>
      <c r="BJ1064" s="125"/>
      <c r="BK1064" s="125"/>
      <c r="BL1064" s="125"/>
      <c r="BM1064" s="125"/>
      <c r="BN1064" s="125"/>
      <c r="BO1064" s="129"/>
      <c r="BP1064" s="66"/>
      <c r="BQ1064" s="129"/>
      <c r="BR1064" s="125"/>
      <c r="BS1064" s="125"/>
      <c r="BT1064" s="125"/>
      <c r="BU1064" s="125"/>
      <c r="BV1064" s="125"/>
      <c r="BW1064" s="125"/>
      <c r="BX1064" s="126"/>
      <c r="BY1064" s="126"/>
      <c r="BZ1064" s="126"/>
      <c r="CA1064" s="125"/>
      <c r="CB1064" s="125"/>
    </row>
    <row r="1065" spans="1:80" x14ac:dyDescent="0.3">
      <c r="A1065" s="65"/>
      <c r="B1065" s="68"/>
      <c r="C1065" s="68"/>
      <c r="D1065" s="68"/>
      <c r="E1065" s="68"/>
      <c r="F1065" s="68"/>
      <c r="G1065" s="68"/>
      <c r="H1065" s="68"/>
      <c r="I1065" s="68"/>
      <c r="J1065" s="68"/>
      <c r="K1065" s="68"/>
      <c r="L1065" s="68"/>
      <c r="M1065" s="87"/>
      <c r="N1065" s="68"/>
      <c r="O1065" s="87"/>
      <c r="P1065" s="68"/>
      <c r="Q1065" s="68"/>
      <c r="R1065" s="68"/>
      <c r="S1065" s="68"/>
      <c r="T1065" s="68"/>
      <c r="U1065" s="68"/>
      <c r="V1065" s="68"/>
      <c r="W1065" s="68"/>
      <c r="X1065" s="68"/>
      <c r="Y1065" s="68"/>
      <c r="Z1065" s="68"/>
      <c r="AA1065" s="65"/>
      <c r="AB1065" s="65"/>
      <c r="AC1065" s="128"/>
      <c r="AD1065" s="127"/>
      <c r="AE1065" s="126"/>
      <c r="AF1065" s="126"/>
      <c r="AG1065" s="126"/>
      <c r="AH1065" s="125"/>
      <c r="AI1065" s="125"/>
      <c r="AJ1065" s="125"/>
      <c r="AK1065" s="125"/>
      <c r="AL1065" s="125"/>
      <c r="AM1065" s="125"/>
      <c r="AN1065" s="125"/>
      <c r="AO1065" s="66"/>
      <c r="AP1065" s="125"/>
      <c r="AQ1065" s="125"/>
      <c r="AR1065" s="125"/>
      <c r="AS1065" s="125"/>
      <c r="AT1065" s="125"/>
      <c r="AU1065" s="125"/>
      <c r="AV1065" s="125"/>
      <c r="AW1065" s="126"/>
      <c r="AX1065" s="126"/>
      <c r="AY1065" s="126"/>
      <c r="AZ1065" s="125"/>
      <c r="BA1065" s="125"/>
      <c r="BB1065" s="65"/>
      <c r="BC1065" s="65"/>
      <c r="BD1065" s="128"/>
      <c r="BE1065" s="127"/>
      <c r="BF1065" s="126"/>
      <c r="BG1065" s="126"/>
      <c r="BH1065" s="126"/>
      <c r="BI1065" s="125"/>
      <c r="BJ1065" s="125"/>
      <c r="BK1065" s="125"/>
      <c r="BL1065" s="125"/>
      <c r="BM1065" s="125"/>
      <c r="BN1065" s="125"/>
      <c r="BO1065" s="129"/>
      <c r="BP1065" s="66"/>
      <c r="BQ1065" s="129"/>
      <c r="BR1065" s="125"/>
      <c r="BS1065" s="125"/>
      <c r="BT1065" s="125"/>
      <c r="BU1065" s="125"/>
      <c r="BV1065" s="125"/>
      <c r="BW1065" s="125"/>
      <c r="BX1065" s="126"/>
      <c r="BY1065" s="126"/>
      <c r="BZ1065" s="126"/>
      <c r="CA1065" s="125"/>
      <c r="CB1065" s="125"/>
    </row>
    <row r="1066" spans="1:80" x14ac:dyDescent="0.3">
      <c r="A1066" s="65"/>
      <c r="B1066" s="77"/>
      <c r="C1066" s="77"/>
      <c r="D1066" s="78"/>
      <c r="E1066" s="78"/>
      <c r="F1066" s="78"/>
      <c r="G1066" s="79"/>
      <c r="H1066" s="79"/>
      <c r="I1066" s="79"/>
      <c r="J1066" s="79"/>
      <c r="K1066" s="79"/>
      <c r="L1066" s="79"/>
      <c r="M1066" s="80"/>
      <c r="N1066" s="68"/>
      <c r="O1066" s="80"/>
      <c r="P1066" s="79"/>
      <c r="Q1066" s="79"/>
      <c r="R1066" s="79"/>
      <c r="S1066" s="79"/>
      <c r="T1066" s="79"/>
      <c r="U1066" s="79"/>
      <c r="V1066" s="78"/>
      <c r="W1066" s="78"/>
      <c r="X1066" s="78"/>
      <c r="Y1066" s="77"/>
      <c r="Z1066" s="77"/>
      <c r="AA1066" s="65"/>
      <c r="AB1066" s="65"/>
      <c r="AC1066" s="128"/>
      <c r="AD1066" s="127"/>
      <c r="AE1066" s="126"/>
      <c r="AF1066" s="126"/>
      <c r="AG1066" s="126"/>
      <c r="AH1066" s="125"/>
      <c r="AI1066" s="125"/>
      <c r="AJ1066" s="125"/>
      <c r="AK1066" s="125"/>
      <c r="AL1066" s="125"/>
      <c r="AM1066" s="125"/>
      <c r="AN1066" s="125"/>
      <c r="AO1066" s="66"/>
      <c r="AP1066" s="125"/>
      <c r="AQ1066" s="125"/>
      <c r="AR1066" s="125"/>
      <c r="AS1066" s="125"/>
      <c r="AT1066" s="125"/>
      <c r="AU1066" s="125"/>
      <c r="AV1066" s="125"/>
      <c r="AW1066" s="126"/>
      <c r="AX1066" s="126"/>
      <c r="AY1066" s="126"/>
      <c r="AZ1066" s="125"/>
      <c r="BA1066" s="125"/>
      <c r="BB1066" s="65"/>
      <c r="BC1066" s="65"/>
      <c r="BD1066" s="128"/>
      <c r="BE1066" s="127"/>
      <c r="BF1066" s="126"/>
      <c r="BG1066" s="126"/>
      <c r="BH1066" s="126"/>
      <c r="BI1066" s="125"/>
      <c r="BJ1066" s="125"/>
      <c r="BK1066" s="125"/>
      <c r="BL1066" s="125"/>
      <c r="BM1066" s="125"/>
      <c r="BN1066" s="125"/>
      <c r="BO1066" s="129"/>
      <c r="BP1066" s="66"/>
      <c r="BQ1066" s="129"/>
      <c r="BR1066" s="125"/>
      <c r="BS1066" s="125"/>
      <c r="BT1066" s="125"/>
      <c r="BU1066" s="125"/>
      <c r="BV1066" s="125"/>
      <c r="BW1066" s="125"/>
      <c r="BX1066" s="126"/>
      <c r="BY1066" s="126"/>
      <c r="BZ1066" s="126"/>
      <c r="CA1066" s="125"/>
      <c r="CB1066" s="125"/>
    </row>
    <row r="1067" spans="1:80" x14ac:dyDescent="0.3">
      <c r="A1067" s="65"/>
      <c r="B1067" s="72"/>
      <c r="C1067" s="72"/>
      <c r="D1067" s="78"/>
      <c r="E1067" s="78"/>
      <c r="F1067" s="78"/>
      <c r="G1067" s="80"/>
      <c r="H1067" s="80"/>
      <c r="I1067" s="80"/>
      <c r="J1067" s="80"/>
      <c r="K1067" s="80"/>
      <c r="L1067" s="80"/>
      <c r="M1067" s="80"/>
      <c r="N1067" s="81"/>
      <c r="O1067" s="80"/>
      <c r="P1067" s="80"/>
      <c r="Q1067" s="80"/>
      <c r="R1067" s="80"/>
      <c r="S1067" s="80"/>
      <c r="T1067" s="80"/>
      <c r="U1067" s="80"/>
      <c r="V1067" s="78"/>
      <c r="W1067" s="78"/>
      <c r="X1067" s="78"/>
      <c r="Y1067" s="72"/>
      <c r="Z1067" s="72"/>
      <c r="AA1067" s="65"/>
      <c r="AB1067" s="65"/>
      <c r="AC1067" s="128"/>
      <c r="AD1067" s="127"/>
      <c r="AE1067" s="126"/>
      <c r="AF1067" s="126"/>
      <c r="AG1067" s="126"/>
      <c r="AH1067" s="125"/>
      <c r="AI1067" s="125"/>
      <c r="AJ1067" s="125"/>
      <c r="AK1067" s="125"/>
      <c r="AL1067" s="125"/>
      <c r="AM1067" s="125"/>
      <c r="AN1067" s="125"/>
      <c r="AO1067" s="66"/>
      <c r="AP1067" s="125"/>
      <c r="AQ1067" s="125"/>
      <c r="AR1067" s="125"/>
      <c r="AS1067" s="125"/>
      <c r="AT1067" s="125"/>
      <c r="AU1067" s="125"/>
      <c r="AV1067" s="125"/>
      <c r="AW1067" s="126"/>
      <c r="AX1067" s="126"/>
      <c r="AY1067" s="126"/>
      <c r="AZ1067" s="125"/>
      <c r="BA1067" s="125"/>
      <c r="BB1067" s="65"/>
      <c r="BC1067" s="65"/>
      <c r="BD1067" s="128"/>
      <c r="BE1067" s="127"/>
      <c r="BF1067" s="126"/>
      <c r="BG1067" s="126"/>
      <c r="BH1067" s="126"/>
      <c r="BI1067" s="125"/>
      <c r="BJ1067" s="125"/>
      <c r="BK1067" s="125"/>
      <c r="BL1067" s="125"/>
      <c r="BM1067" s="125"/>
      <c r="BN1067" s="125"/>
      <c r="BO1067" s="129"/>
      <c r="BP1067" s="66"/>
      <c r="BQ1067" s="129"/>
      <c r="BR1067" s="125"/>
      <c r="BS1067" s="125"/>
      <c r="BT1067" s="125"/>
      <c r="BU1067" s="125"/>
      <c r="BV1067" s="125"/>
      <c r="BW1067" s="125"/>
      <c r="BX1067" s="126"/>
      <c r="BY1067" s="126"/>
      <c r="BZ1067" s="126"/>
      <c r="CA1067" s="125"/>
      <c r="CB1067" s="125"/>
    </row>
    <row r="1068" spans="1:80" x14ac:dyDescent="0.3">
      <c r="A1068" s="65"/>
      <c r="B1068" s="128"/>
      <c r="C1068" s="127"/>
      <c r="D1068" s="126"/>
      <c r="E1068" s="126"/>
      <c r="F1068" s="126"/>
      <c r="G1068" s="125"/>
      <c r="H1068" s="125"/>
      <c r="I1068" s="125"/>
      <c r="J1068" s="125"/>
      <c r="K1068" s="125"/>
      <c r="L1068" s="125"/>
      <c r="M1068" s="125"/>
      <c r="N1068" s="66"/>
      <c r="O1068" s="125"/>
      <c r="P1068" s="125"/>
      <c r="Q1068" s="125"/>
      <c r="R1068" s="125"/>
      <c r="S1068" s="125"/>
      <c r="T1068" s="125"/>
      <c r="U1068" s="125"/>
      <c r="V1068" s="126"/>
      <c r="W1068" s="126"/>
      <c r="X1068" s="126"/>
      <c r="Y1068" s="125"/>
      <c r="Z1068" s="125"/>
      <c r="AA1068" s="65"/>
      <c r="AB1068" s="65"/>
      <c r="AC1068" s="128"/>
      <c r="AD1068" s="127"/>
      <c r="AE1068" s="126"/>
      <c r="AF1068" s="126"/>
      <c r="AG1068" s="126"/>
      <c r="AH1068" s="125"/>
      <c r="AI1068" s="125"/>
      <c r="AJ1068" s="125"/>
      <c r="AK1068" s="125"/>
      <c r="AL1068" s="125"/>
      <c r="AM1068" s="125"/>
      <c r="AN1068" s="125"/>
      <c r="AO1068" s="66"/>
      <c r="AP1068" s="125"/>
      <c r="AQ1068" s="125"/>
      <c r="AR1068" s="125"/>
      <c r="AS1068" s="125"/>
      <c r="AT1068" s="125"/>
      <c r="AU1068" s="125"/>
      <c r="AV1068" s="125"/>
      <c r="AW1068" s="126"/>
      <c r="AX1068" s="126"/>
      <c r="AY1068" s="126"/>
      <c r="AZ1068" s="125"/>
      <c r="BA1068" s="125"/>
      <c r="BB1068" s="65"/>
      <c r="BC1068" s="65"/>
      <c r="BD1068" s="128"/>
      <c r="BE1068" s="127"/>
      <c r="BF1068" s="126"/>
      <c r="BG1068" s="126"/>
      <c r="BH1068" s="126"/>
      <c r="BI1068" s="125"/>
      <c r="BJ1068" s="125"/>
      <c r="BK1068" s="125"/>
      <c r="BL1068" s="125"/>
      <c r="BM1068" s="125"/>
      <c r="BN1068" s="125"/>
      <c r="BO1068" s="129"/>
      <c r="BP1068" s="66"/>
      <c r="BQ1068" s="129"/>
      <c r="BR1068" s="125"/>
      <c r="BS1068" s="125"/>
      <c r="BT1068" s="125"/>
      <c r="BU1068" s="125"/>
      <c r="BV1068" s="125"/>
      <c r="BW1068" s="125"/>
      <c r="BX1068" s="126"/>
      <c r="BY1068" s="126"/>
      <c r="BZ1068" s="126"/>
      <c r="CA1068" s="125"/>
      <c r="CB1068" s="125"/>
    </row>
    <row r="1069" spans="1:80" x14ac:dyDescent="0.3">
      <c r="A1069" s="65"/>
      <c r="B1069" s="223"/>
      <c r="C1069" s="224"/>
      <c r="D1069" s="65"/>
      <c r="E1069" s="65"/>
      <c r="F1069" s="223"/>
      <c r="G1069" s="224"/>
      <c r="H1069" s="65"/>
      <c r="I1069" s="65"/>
      <c r="J1069" s="223"/>
      <c r="K1069" s="224"/>
      <c r="L1069" s="65"/>
      <c r="M1069" s="233"/>
      <c r="N1069" s="233"/>
      <c r="O1069" s="233"/>
      <c r="P1069" s="65"/>
      <c r="Q1069" s="223"/>
      <c r="R1069" s="224"/>
      <c r="S1069" s="65"/>
      <c r="T1069" s="65"/>
      <c r="U1069" s="223"/>
      <c r="V1069" s="224"/>
      <c r="W1069" s="65"/>
      <c r="X1069" s="65"/>
      <c r="Y1069" s="223"/>
      <c r="Z1069" s="224"/>
      <c r="AA1069" s="65"/>
      <c r="AB1069" s="65"/>
      <c r="AC1069" s="128"/>
      <c r="AD1069" s="127"/>
      <c r="AE1069" s="126"/>
      <c r="AF1069" s="126"/>
      <c r="AG1069" s="126"/>
      <c r="AH1069" s="125"/>
      <c r="AI1069" s="125"/>
      <c r="AJ1069" s="125"/>
      <c r="AK1069" s="125"/>
      <c r="AL1069" s="125"/>
      <c r="AM1069" s="125"/>
      <c r="AN1069" s="125"/>
      <c r="AO1069" s="66"/>
      <c r="AP1069" s="125"/>
      <c r="AQ1069" s="125"/>
      <c r="AR1069" s="125"/>
      <c r="AS1069" s="125"/>
      <c r="AT1069" s="125"/>
      <c r="AU1069" s="125"/>
      <c r="AV1069" s="125"/>
      <c r="AW1069" s="126"/>
      <c r="AX1069" s="126"/>
      <c r="AY1069" s="126"/>
      <c r="AZ1069" s="125"/>
      <c r="BA1069" s="125"/>
      <c r="BB1069" s="65"/>
      <c r="BC1069" s="65"/>
      <c r="BD1069" s="128"/>
      <c r="BE1069" s="127"/>
      <c r="BF1069" s="126"/>
      <c r="BG1069" s="126"/>
      <c r="BH1069" s="126"/>
      <c r="BI1069" s="125"/>
      <c r="BJ1069" s="125"/>
      <c r="BK1069" s="125"/>
      <c r="BL1069" s="125"/>
      <c r="BM1069" s="125"/>
      <c r="BN1069" s="125"/>
      <c r="BO1069" s="129"/>
      <c r="BP1069" s="66"/>
      <c r="BQ1069" s="129"/>
      <c r="BR1069" s="125"/>
      <c r="BS1069" s="125"/>
      <c r="BT1069" s="125"/>
      <c r="BU1069" s="125"/>
      <c r="BV1069" s="125"/>
      <c r="BW1069" s="125"/>
      <c r="BX1069" s="126"/>
      <c r="BY1069" s="126"/>
      <c r="BZ1069" s="126"/>
      <c r="CA1069" s="125"/>
      <c r="CB1069" s="125"/>
    </row>
    <row r="1070" spans="1:80" x14ac:dyDescent="0.3">
      <c r="A1070" s="65"/>
      <c r="B1070" s="225"/>
      <c r="C1070" s="226"/>
      <c r="D1070" s="65"/>
      <c r="E1070" s="65"/>
      <c r="F1070" s="227"/>
      <c r="G1070" s="226"/>
      <c r="H1070" s="65"/>
      <c r="I1070" s="65"/>
      <c r="J1070" s="228"/>
      <c r="K1070" s="229"/>
      <c r="L1070" s="65"/>
      <c r="M1070" s="225"/>
      <c r="N1070" s="230"/>
      <c r="O1070" s="226"/>
      <c r="P1070" s="65"/>
      <c r="Q1070" s="231"/>
      <c r="R1070" s="232"/>
      <c r="S1070" s="76"/>
      <c r="T1070" s="65"/>
      <c r="U1070" s="225"/>
      <c r="V1070" s="226"/>
      <c r="W1070" s="65"/>
      <c r="X1070" s="65"/>
      <c r="Y1070" s="225"/>
      <c r="Z1070" s="226"/>
      <c r="AA1070" s="65"/>
      <c r="AB1070" s="65"/>
      <c r="AC1070" s="128"/>
      <c r="AD1070" s="127"/>
      <c r="AE1070" s="126"/>
      <c r="AF1070" s="126"/>
      <c r="AG1070" s="126"/>
      <c r="AH1070" s="125"/>
      <c r="AI1070" s="125"/>
      <c r="AJ1070" s="125"/>
      <c r="AK1070" s="125"/>
      <c r="AL1070" s="125"/>
      <c r="AM1070" s="125"/>
      <c r="AN1070" s="125"/>
      <c r="AO1070" s="66"/>
      <c r="AP1070" s="125"/>
      <c r="AQ1070" s="125"/>
      <c r="AR1070" s="125"/>
      <c r="AS1070" s="125"/>
      <c r="AT1070" s="125"/>
      <c r="AU1070" s="125"/>
      <c r="AV1070" s="125"/>
      <c r="AW1070" s="126"/>
      <c r="AX1070" s="126"/>
      <c r="AY1070" s="126"/>
      <c r="AZ1070" s="125"/>
      <c r="BA1070" s="125"/>
      <c r="BB1070" s="65"/>
      <c r="BC1070" s="65"/>
      <c r="BD1070" s="128"/>
      <c r="BE1070" s="127"/>
      <c r="BF1070" s="126"/>
      <c r="BG1070" s="126"/>
      <c r="BH1070" s="126"/>
      <c r="BI1070" s="125"/>
      <c r="BJ1070" s="125"/>
      <c r="BK1070" s="125"/>
      <c r="BL1070" s="125"/>
      <c r="BM1070" s="125"/>
      <c r="BN1070" s="125"/>
      <c r="BO1070" s="129"/>
      <c r="BP1070" s="66"/>
      <c r="BQ1070" s="129"/>
      <c r="BR1070" s="125"/>
      <c r="BS1070" s="125"/>
      <c r="BT1070" s="125"/>
      <c r="BU1070" s="125"/>
      <c r="BV1070" s="125"/>
      <c r="BW1070" s="125"/>
      <c r="BX1070" s="126"/>
      <c r="BY1070" s="126"/>
      <c r="BZ1070" s="126"/>
      <c r="CA1070" s="125"/>
      <c r="CB1070" s="125"/>
    </row>
    <row r="1071" spans="1:80" x14ac:dyDescent="0.3">
      <c r="A1071" s="65"/>
      <c r="B1071" s="65"/>
      <c r="C1071" s="65"/>
      <c r="D1071" s="65"/>
      <c r="E1071" s="65"/>
      <c r="F1071" s="65"/>
      <c r="G1071" s="65"/>
      <c r="H1071" s="65"/>
      <c r="I1071" s="65"/>
      <c r="J1071" s="65"/>
      <c r="K1071" s="65"/>
      <c r="L1071" s="65"/>
      <c r="M1071" s="99"/>
      <c r="N1071" s="66"/>
      <c r="O1071" s="99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5"/>
      <c r="AC1071" s="128"/>
      <c r="AD1071" s="127"/>
      <c r="AE1071" s="126"/>
      <c r="AF1071" s="126"/>
      <c r="AG1071" s="126"/>
      <c r="AH1071" s="125"/>
      <c r="AI1071" s="125"/>
      <c r="AJ1071" s="125"/>
      <c r="AK1071" s="125"/>
      <c r="AL1071" s="125"/>
      <c r="AM1071" s="125"/>
      <c r="AN1071" s="125"/>
      <c r="AO1071" s="66"/>
      <c r="AP1071" s="125"/>
      <c r="AQ1071" s="125"/>
      <c r="AR1071" s="125"/>
      <c r="AS1071" s="125"/>
      <c r="AT1071" s="125"/>
      <c r="AU1071" s="125"/>
      <c r="AV1071" s="125"/>
      <c r="AW1071" s="126"/>
      <c r="AX1071" s="126"/>
      <c r="AY1071" s="126"/>
      <c r="AZ1071" s="125"/>
      <c r="BA1071" s="125"/>
      <c r="BB1071" s="65"/>
      <c r="BC1071" s="65"/>
      <c r="BD1071" s="128"/>
      <c r="BE1071" s="127"/>
      <c r="BF1071" s="126"/>
      <c r="BG1071" s="126"/>
      <c r="BH1071" s="126"/>
      <c r="BI1071" s="125"/>
      <c r="BJ1071" s="125"/>
      <c r="BK1071" s="125"/>
      <c r="BL1071" s="125"/>
      <c r="BM1071" s="125"/>
      <c r="BN1071" s="125"/>
      <c r="BO1071" s="129"/>
      <c r="BP1071" s="66"/>
      <c r="BQ1071" s="129"/>
      <c r="BR1071" s="125"/>
      <c r="BS1071" s="125"/>
      <c r="BT1071" s="125"/>
      <c r="BU1071" s="125"/>
      <c r="BV1071" s="125"/>
      <c r="BW1071" s="125"/>
      <c r="BX1071" s="126"/>
      <c r="BY1071" s="126"/>
      <c r="BZ1071" s="126"/>
      <c r="CA1071" s="125"/>
      <c r="CB1071" s="125"/>
    </row>
    <row r="1072" spans="1:80" x14ac:dyDescent="0.3">
      <c r="A1072" s="65"/>
      <c r="B1072" s="65"/>
      <c r="C1072" s="65"/>
      <c r="D1072" s="65"/>
      <c r="E1072" s="65"/>
      <c r="F1072" s="65"/>
      <c r="G1072" s="65"/>
      <c r="H1072" s="65"/>
      <c r="I1072" s="65"/>
      <c r="J1072" s="65"/>
      <c r="K1072" s="65"/>
      <c r="L1072" s="65"/>
      <c r="M1072" s="99"/>
      <c r="N1072" s="66"/>
      <c r="O1072" s="99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5"/>
      <c r="AC1072" s="128"/>
      <c r="AD1072" s="127"/>
      <c r="AE1072" s="126"/>
      <c r="AF1072" s="126"/>
      <c r="AG1072" s="126"/>
      <c r="AH1072" s="125"/>
      <c r="AI1072" s="125"/>
      <c r="AJ1072" s="125"/>
      <c r="AK1072" s="125"/>
      <c r="AL1072" s="125"/>
      <c r="AM1072" s="125"/>
      <c r="AN1072" s="125"/>
      <c r="AO1072" s="66"/>
      <c r="AP1072" s="125"/>
      <c r="AQ1072" s="125"/>
      <c r="AR1072" s="125"/>
      <c r="AS1072" s="125"/>
      <c r="AT1072" s="125"/>
      <c r="AU1072" s="125"/>
      <c r="AV1072" s="125"/>
      <c r="AW1072" s="126"/>
      <c r="AX1072" s="126"/>
      <c r="AY1072" s="126"/>
      <c r="AZ1072" s="125"/>
      <c r="BA1072" s="125"/>
      <c r="BB1072" s="65"/>
      <c r="BC1072" s="65"/>
      <c r="BD1072" s="128"/>
      <c r="BE1072" s="127"/>
      <c r="BF1072" s="126"/>
      <c r="BG1072" s="126"/>
      <c r="BH1072" s="126"/>
      <c r="BI1072" s="125"/>
      <c r="BJ1072" s="125"/>
      <c r="BK1072" s="125"/>
      <c r="BL1072" s="125"/>
      <c r="BM1072" s="125"/>
      <c r="BN1072" s="125"/>
      <c r="BO1072" s="129"/>
      <c r="BP1072" s="66"/>
      <c r="BQ1072" s="129"/>
      <c r="BR1072" s="125"/>
      <c r="BS1072" s="125"/>
      <c r="BT1072" s="125"/>
      <c r="BU1072" s="125"/>
      <c r="BV1072" s="125"/>
      <c r="BW1072" s="125"/>
      <c r="BX1072" s="126"/>
      <c r="BY1072" s="126"/>
      <c r="BZ1072" s="126"/>
      <c r="CA1072" s="125"/>
      <c r="CB1072" s="125"/>
    </row>
    <row r="1073" spans="1:80" x14ac:dyDescent="0.3">
      <c r="A1073" s="65"/>
      <c r="B1073" s="68"/>
      <c r="C1073" s="68"/>
      <c r="D1073" s="68"/>
      <c r="E1073" s="68"/>
      <c r="F1073" s="68"/>
      <c r="G1073" s="68"/>
      <c r="H1073" s="68"/>
      <c r="I1073" s="68"/>
      <c r="J1073" s="68"/>
      <c r="K1073" s="68"/>
      <c r="L1073" s="68"/>
      <c r="M1073" s="87"/>
      <c r="N1073" s="68"/>
      <c r="O1073" s="87"/>
      <c r="P1073" s="68"/>
      <c r="Q1073" s="68"/>
      <c r="R1073" s="68"/>
      <c r="S1073" s="68"/>
      <c r="T1073" s="68"/>
      <c r="U1073" s="68"/>
      <c r="V1073" s="68"/>
      <c r="W1073" s="68"/>
      <c r="X1073" s="68"/>
      <c r="Y1073" s="68"/>
      <c r="Z1073" s="68"/>
      <c r="AA1073" s="65"/>
      <c r="AB1073" s="65"/>
      <c r="AC1073" s="128"/>
      <c r="AD1073" s="127"/>
      <c r="AE1073" s="126"/>
      <c r="AF1073" s="126"/>
      <c r="AG1073" s="126"/>
      <c r="AH1073" s="125"/>
      <c r="AI1073" s="125"/>
      <c r="AJ1073" s="125"/>
      <c r="AK1073" s="125"/>
      <c r="AL1073" s="125"/>
      <c r="AM1073" s="125"/>
      <c r="AN1073" s="125"/>
      <c r="AO1073" s="66"/>
      <c r="AP1073" s="125"/>
      <c r="AQ1073" s="125"/>
      <c r="AR1073" s="125"/>
      <c r="AS1073" s="125"/>
      <c r="AT1073" s="125"/>
      <c r="AU1073" s="125"/>
      <c r="AV1073" s="125"/>
      <c r="AW1073" s="126"/>
      <c r="AX1073" s="126"/>
      <c r="AY1073" s="126"/>
      <c r="AZ1073" s="125"/>
      <c r="BA1073" s="125"/>
      <c r="BB1073" s="65"/>
      <c r="BC1073" s="65"/>
      <c r="BD1073" s="128"/>
      <c r="BE1073" s="127"/>
      <c r="BF1073" s="126"/>
      <c r="BG1073" s="126"/>
      <c r="BH1073" s="126"/>
      <c r="BI1073" s="125"/>
      <c r="BJ1073" s="125"/>
      <c r="BK1073" s="125"/>
      <c r="BL1073" s="125"/>
      <c r="BM1073" s="125"/>
      <c r="BN1073" s="125"/>
      <c r="BO1073" s="129"/>
      <c r="BP1073" s="66"/>
      <c r="BQ1073" s="129"/>
      <c r="BR1073" s="125"/>
      <c r="BS1073" s="125"/>
      <c r="BT1073" s="125"/>
      <c r="BU1073" s="125"/>
      <c r="BV1073" s="125"/>
      <c r="BW1073" s="125"/>
      <c r="BX1073" s="126"/>
      <c r="BY1073" s="126"/>
      <c r="BZ1073" s="126"/>
      <c r="CA1073" s="125"/>
      <c r="CB1073" s="125"/>
    </row>
    <row r="1074" spans="1:80" x14ac:dyDescent="0.3">
      <c r="A1074" s="65"/>
      <c r="B1074" s="70"/>
      <c r="C1074" s="70"/>
      <c r="D1074" s="71"/>
      <c r="E1074" s="71"/>
      <c r="F1074" s="71"/>
      <c r="G1074" s="70"/>
      <c r="H1074" s="70"/>
      <c r="I1074" s="70"/>
      <c r="J1074" s="70"/>
      <c r="K1074" s="70"/>
      <c r="L1074" s="70"/>
      <c r="M1074" s="70"/>
      <c r="N1074" s="194"/>
      <c r="O1074" s="80"/>
      <c r="P1074" s="75"/>
      <c r="Q1074" s="75"/>
      <c r="R1074" s="75"/>
      <c r="S1074" s="75"/>
      <c r="T1074" s="75"/>
      <c r="U1074" s="75"/>
      <c r="V1074" s="74"/>
      <c r="W1074" s="74"/>
      <c r="X1074" s="74"/>
      <c r="Y1074" s="73"/>
      <c r="Z1074" s="72"/>
      <c r="AA1074" s="65"/>
      <c r="AB1074" s="65"/>
      <c r="AC1074" s="128"/>
      <c r="AD1074" s="127"/>
      <c r="AE1074" s="126"/>
      <c r="AF1074" s="126"/>
      <c r="AG1074" s="126"/>
      <c r="AH1074" s="125"/>
      <c r="AI1074" s="125"/>
      <c r="AJ1074" s="125"/>
      <c r="AK1074" s="125"/>
      <c r="AL1074" s="125"/>
      <c r="AM1074" s="125"/>
      <c r="AN1074" s="125"/>
      <c r="AO1074" s="66"/>
      <c r="AP1074" s="125"/>
      <c r="AQ1074" s="125"/>
      <c r="AR1074" s="125"/>
      <c r="AS1074" s="125"/>
      <c r="AT1074" s="125"/>
      <c r="AU1074" s="125"/>
      <c r="AV1074" s="125"/>
      <c r="AW1074" s="126"/>
      <c r="AX1074" s="126"/>
      <c r="AY1074" s="126"/>
      <c r="AZ1074" s="125"/>
      <c r="BA1074" s="125"/>
      <c r="BB1074" s="65"/>
      <c r="BC1074" s="65"/>
      <c r="BD1074" s="128"/>
      <c r="BE1074" s="127"/>
      <c r="BF1074" s="126"/>
      <c r="BG1074" s="126"/>
      <c r="BH1074" s="126"/>
      <c r="BI1074" s="125"/>
      <c r="BJ1074" s="125"/>
      <c r="BK1074" s="125"/>
      <c r="BL1074" s="125"/>
      <c r="BM1074" s="125"/>
      <c r="BN1074" s="125"/>
      <c r="BO1074" s="129"/>
      <c r="BP1074" s="66"/>
      <c r="BQ1074" s="129"/>
      <c r="BR1074" s="125"/>
      <c r="BS1074" s="125"/>
      <c r="BT1074" s="125"/>
      <c r="BU1074" s="125"/>
      <c r="BV1074" s="125"/>
      <c r="BW1074" s="125"/>
      <c r="BX1074" s="126"/>
      <c r="BY1074" s="126"/>
      <c r="BZ1074" s="126"/>
      <c r="CA1074" s="125"/>
      <c r="CB1074" s="125"/>
    </row>
    <row r="1075" spans="1:80" x14ac:dyDescent="0.3">
      <c r="A1075" s="65"/>
      <c r="B1075" s="70"/>
      <c r="C1075" s="70"/>
      <c r="D1075" s="71"/>
      <c r="E1075" s="71"/>
      <c r="F1075" s="71"/>
      <c r="G1075" s="70"/>
      <c r="H1075" s="70"/>
      <c r="I1075" s="70"/>
      <c r="J1075" s="70"/>
      <c r="K1075" s="70"/>
      <c r="L1075" s="70"/>
      <c r="M1075" s="70"/>
      <c r="N1075" s="194"/>
      <c r="O1075" s="80"/>
      <c r="P1075" s="75"/>
      <c r="Q1075" s="75"/>
      <c r="R1075" s="75"/>
      <c r="S1075" s="75"/>
      <c r="T1075" s="75"/>
      <c r="U1075" s="75"/>
      <c r="V1075" s="74"/>
      <c r="W1075" s="74"/>
      <c r="X1075" s="74"/>
      <c r="Y1075" s="73"/>
      <c r="Z1075" s="72"/>
      <c r="AA1075" s="65"/>
      <c r="AB1075" s="65"/>
      <c r="AC1075" s="128"/>
      <c r="AD1075" s="127"/>
      <c r="AE1075" s="126"/>
      <c r="AF1075" s="126"/>
      <c r="AG1075" s="126"/>
      <c r="AH1075" s="125"/>
      <c r="AI1075" s="125"/>
      <c r="AJ1075" s="125"/>
      <c r="AK1075" s="125"/>
      <c r="AL1075" s="125"/>
      <c r="AM1075" s="125"/>
      <c r="AN1075" s="125"/>
      <c r="AO1075" s="66"/>
      <c r="AP1075" s="125"/>
      <c r="AQ1075" s="125"/>
      <c r="AR1075" s="125"/>
      <c r="AS1075" s="125"/>
      <c r="AT1075" s="125"/>
      <c r="AU1075" s="125"/>
      <c r="AV1075" s="125"/>
      <c r="AW1075" s="126"/>
      <c r="AX1075" s="126"/>
      <c r="AY1075" s="126"/>
      <c r="AZ1075" s="125"/>
      <c r="BA1075" s="125"/>
      <c r="BB1075" s="65"/>
      <c r="BC1075" s="65"/>
      <c r="BD1075" s="128"/>
      <c r="BE1075" s="127"/>
      <c r="BF1075" s="126"/>
      <c r="BG1075" s="126"/>
      <c r="BH1075" s="126"/>
      <c r="BI1075" s="125"/>
      <c r="BJ1075" s="125"/>
      <c r="BK1075" s="125"/>
      <c r="BL1075" s="125"/>
      <c r="BM1075" s="125"/>
      <c r="BN1075" s="125"/>
      <c r="BO1075" s="129"/>
      <c r="BP1075" s="66"/>
      <c r="BQ1075" s="129"/>
      <c r="BR1075" s="125"/>
      <c r="BS1075" s="125"/>
      <c r="BT1075" s="125"/>
      <c r="BU1075" s="125"/>
      <c r="BV1075" s="125"/>
      <c r="BW1075" s="125"/>
      <c r="BX1075" s="126"/>
      <c r="BY1075" s="126"/>
      <c r="BZ1075" s="126"/>
      <c r="CA1075" s="125"/>
      <c r="CB1075" s="125"/>
    </row>
    <row r="1076" spans="1:80" x14ac:dyDescent="0.3">
      <c r="A1076" s="65"/>
      <c r="B1076" s="70"/>
      <c r="C1076" s="70"/>
      <c r="D1076" s="71"/>
      <c r="E1076" s="71"/>
      <c r="F1076" s="71"/>
      <c r="G1076" s="70"/>
      <c r="H1076" s="70"/>
      <c r="I1076" s="70"/>
      <c r="J1076" s="70"/>
      <c r="K1076" s="70"/>
      <c r="L1076" s="70"/>
      <c r="M1076" s="70"/>
      <c r="N1076" s="194"/>
      <c r="O1076" s="80"/>
      <c r="P1076" s="75"/>
      <c r="Q1076" s="75"/>
      <c r="R1076" s="75"/>
      <c r="S1076" s="75"/>
      <c r="T1076" s="75"/>
      <c r="U1076" s="75"/>
      <c r="V1076" s="74"/>
      <c r="W1076" s="74"/>
      <c r="X1076" s="74"/>
      <c r="Y1076" s="73"/>
      <c r="Z1076" s="72"/>
      <c r="AA1076" s="65"/>
      <c r="AB1076" s="65"/>
      <c r="AC1076" s="128"/>
      <c r="AD1076" s="127"/>
      <c r="AE1076" s="126"/>
      <c r="AF1076" s="126"/>
      <c r="AG1076" s="126"/>
      <c r="AH1076" s="125"/>
      <c r="AI1076" s="125"/>
      <c r="AJ1076" s="125"/>
      <c r="AK1076" s="125"/>
      <c r="AL1076" s="125"/>
      <c r="AM1076" s="125"/>
      <c r="AN1076" s="125"/>
      <c r="AO1076" s="66"/>
      <c r="AP1076" s="125"/>
      <c r="AQ1076" s="125"/>
      <c r="AR1076" s="125"/>
      <c r="AS1076" s="125"/>
      <c r="AT1076" s="125"/>
      <c r="AU1076" s="125"/>
      <c r="AV1076" s="125"/>
      <c r="AW1076" s="126"/>
      <c r="AX1076" s="126"/>
      <c r="AY1076" s="126"/>
      <c r="AZ1076" s="125"/>
      <c r="BA1076" s="125"/>
      <c r="BB1076" s="65"/>
      <c r="BC1076" s="65"/>
      <c r="BD1076" s="128"/>
      <c r="BE1076" s="127"/>
      <c r="BF1076" s="126"/>
      <c r="BG1076" s="126"/>
      <c r="BH1076" s="126"/>
      <c r="BI1076" s="125"/>
      <c r="BJ1076" s="125"/>
      <c r="BK1076" s="125"/>
      <c r="BL1076" s="125"/>
      <c r="BM1076" s="125"/>
      <c r="BN1076" s="125"/>
      <c r="BO1076" s="129"/>
      <c r="BP1076" s="66"/>
      <c r="BQ1076" s="129"/>
      <c r="BR1076" s="125"/>
      <c r="BS1076" s="125"/>
      <c r="BT1076" s="125"/>
      <c r="BU1076" s="125"/>
      <c r="BV1076" s="125"/>
      <c r="BW1076" s="125"/>
      <c r="BX1076" s="126"/>
      <c r="BY1076" s="126"/>
      <c r="BZ1076" s="126"/>
      <c r="CA1076" s="125"/>
      <c r="CB1076" s="125"/>
    </row>
    <row r="1077" spans="1:80" x14ac:dyDescent="0.3">
      <c r="A1077" s="65"/>
      <c r="B1077" s="70"/>
      <c r="C1077" s="70"/>
      <c r="D1077" s="71"/>
      <c r="E1077" s="71"/>
      <c r="F1077" s="71"/>
      <c r="G1077" s="70"/>
      <c r="H1077" s="70"/>
      <c r="I1077" s="70"/>
      <c r="J1077" s="70"/>
      <c r="K1077" s="70"/>
      <c r="L1077" s="70"/>
      <c r="M1077" s="70"/>
      <c r="N1077" s="194"/>
      <c r="O1077" s="80"/>
      <c r="P1077" s="75"/>
      <c r="Q1077" s="75"/>
      <c r="R1077" s="75"/>
      <c r="S1077" s="75"/>
      <c r="T1077" s="75"/>
      <c r="U1077" s="75"/>
      <c r="V1077" s="74"/>
      <c r="W1077" s="74"/>
      <c r="X1077" s="74"/>
      <c r="Y1077" s="73"/>
      <c r="Z1077" s="72"/>
      <c r="AA1077" s="65"/>
      <c r="AB1077" s="65"/>
      <c r="AC1077" s="128"/>
      <c r="AD1077" s="127"/>
      <c r="AE1077" s="126"/>
      <c r="AF1077" s="126"/>
      <c r="AG1077" s="126"/>
      <c r="AH1077" s="125"/>
      <c r="AI1077" s="125"/>
      <c r="AJ1077" s="125"/>
      <c r="AK1077" s="125"/>
      <c r="AL1077" s="125"/>
      <c r="AM1077" s="125"/>
      <c r="AN1077" s="125"/>
      <c r="AO1077" s="66"/>
      <c r="AP1077" s="125"/>
      <c r="AQ1077" s="125"/>
      <c r="AR1077" s="125"/>
      <c r="AS1077" s="125"/>
      <c r="AT1077" s="125"/>
      <c r="AU1077" s="125"/>
      <c r="AV1077" s="125"/>
      <c r="AW1077" s="126"/>
      <c r="AX1077" s="126"/>
      <c r="AY1077" s="126"/>
      <c r="AZ1077" s="125"/>
      <c r="BA1077" s="125"/>
      <c r="BB1077" s="65"/>
      <c r="BC1077" s="65"/>
      <c r="BD1077" s="128"/>
      <c r="BE1077" s="127"/>
      <c r="BF1077" s="126"/>
      <c r="BG1077" s="126"/>
      <c r="BH1077" s="126"/>
      <c r="BI1077" s="125"/>
      <c r="BJ1077" s="125"/>
      <c r="BK1077" s="125"/>
      <c r="BL1077" s="125"/>
      <c r="BM1077" s="125"/>
      <c r="BN1077" s="125"/>
      <c r="BO1077" s="129"/>
      <c r="BP1077" s="66"/>
      <c r="BQ1077" s="129"/>
      <c r="BR1077" s="125"/>
      <c r="BS1077" s="125"/>
      <c r="BT1077" s="125"/>
      <c r="BU1077" s="125"/>
      <c r="BV1077" s="125"/>
      <c r="BW1077" s="125"/>
      <c r="BX1077" s="126"/>
      <c r="BY1077" s="126"/>
      <c r="BZ1077" s="126"/>
      <c r="CA1077" s="125"/>
      <c r="CB1077" s="125"/>
    </row>
    <row r="1078" spans="1:80" x14ac:dyDescent="0.3">
      <c r="A1078" s="65"/>
      <c r="B1078" s="70"/>
      <c r="C1078" s="70"/>
      <c r="D1078" s="71"/>
      <c r="E1078" s="71"/>
      <c r="F1078" s="71"/>
      <c r="G1078" s="70"/>
      <c r="H1078" s="70"/>
      <c r="I1078" s="70"/>
      <c r="J1078" s="70"/>
      <c r="K1078" s="70"/>
      <c r="L1078" s="70"/>
      <c r="M1078" s="70"/>
      <c r="N1078" s="194"/>
      <c r="O1078" s="80"/>
      <c r="P1078" s="75"/>
      <c r="Q1078" s="75"/>
      <c r="R1078" s="75"/>
      <c r="S1078" s="75"/>
      <c r="T1078" s="75"/>
      <c r="U1078" s="75"/>
      <c r="V1078" s="74"/>
      <c r="W1078" s="74"/>
      <c r="X1078" s="74"/>
      <c r="Y1078" s="73"/>
      <c r="Z1078" s="72"/>
      <c r="AA1078" s="65"/>
      <c r="AB1078" s="65"/>
      <c r="AC1078" s="128"/>
      <c r="AD1078" s="127"/>
      <c r="AE1078" s="126"/>
      <c r="AF1078" s="126"/>
      <c r="AG1078" s="126"/>
      <c r="AH1078" s="125"/>
      <c r="AI1078" s="125"/>
      <c r="AJ1078" s="125"/>
      <c r="AK1078" s="125"/>
      <c r="AL1078" s="125"/>
      <c r="AM1078" s="125"/>
      <c r="AN1078" s="125"/>
      <c r="AO1078" s="66"/>
      <c r="AP1078" s="125"/>
      <c r="AQ1078" s="125"/>
      <c r="AR1078" s="125"/>
      <c r="AS1078" s="125"/>
      <c r="AT1078" s="125"/>
      <c r="AU1078" s="125"/>
      <c r="AV1078" s="125"/>
      <c r="AW1078" s="126"/>
      <c r="AX1078" s="126"/>
      <c r="AY1078" s="126"/>
      <c r="AZ1078" s="125"/>
      <c r="BA1078" s="125"/>
      <c r="BB1078" s="65"/>
      <c r="BC1078" s="65"/>
      <c r="BD1078" s="128"/>
      <c r="BE1078" s="127"/>
      <c r="BF1078" s="126"/>
      <c r="BG1078" s="126"/>
      <c r="BH1078" s="126"/>
      <c r="BI1078" s="125"/>
      <c r="BJ1078" s="125"/>
      <c r="BK1078" s="125"/>
      <c r="BL1078" s="125"/>
      <c r="BM1078" s="125"/>
      <c r="BN1078" s="125"/>
      <c r="BO1078" s="129"/>
      <c r="BP1078" s="66"/>
      <c r="BQ1078" s="129"/>
      <c r="BR1078" s="125"/>
      <c r="BS1078" s="125"/>
      <c r="BT1078" s="125"/>
      <c r="BU1078" s="125"/>
      <c r="BV1078" s="125"/>
      <c r="BW1078" s="125"/>
      <c r="BX1078" s="126"/>
      <c r="BY1078" s="126"/>
      <c r="BZ1078" s="126"/>
      <c r="CA1078" s="125"/>
      <c r="CB1078" s="125"/>
    </row>
    <row r="1079" spans="1:80" x14ac:dyDescent="0.3">
      <c r="A1079" s="65"/>
      <c r="B1079" s="70"/>
      <c r="C1079" s="70"/>
      <c r="D1079" s="71"/>
      <c r="E1079" s="71"/>
      <c r="F1079" s="71"/>
      <c r="G1079" s="70"/>
      <c r="H1079" s="70"/>
      <c r="I1079" s="70"/>
      <c r="J1079" s="70"/>
      <c r="K1079" s="70"/>
      <c r="L1079" s="70"/>
      <c r="M1079" s="70"/>
      <c r="N1079" s="194"/>
      <c r="O1079" s="80"/>
      <c r="P1079" s="75"/>
      <c r="Q1079" s="75"/>
      <c r="R1079" s="75"/>
      <c r="S1079" s="75"/>
      <c r="T1079" s="75"/>
      <c r="U1079" s="75"/>
      <c r="V1079" s="74"/>
      <c r="W1079" s="74"/>
      <c r="X1079" s="74"/>
      <c r="Y1079" s="73"/>
      <c r="Z1079" s="72"/>
      <c r="AA1079" s="65"/>
      <c r="AB1079" s="65"/>
      <c r="AC1079" s="65"/>
      <c r="AD1079" s="65"/>
      <c r="AE1079" s="65"/>
      <c r="AF1079" s="65"/>
      <c r="AG1079" s="65"/>
      <c r="AH1079" s="65"/>
      <c r="AI1079" s="65"/>
      <c r="AJ1079" s="65"/>
      <c r="AK1079" s="65"/>
      <c r="AL1079" s="65"/>
      <c r="AM1079" s="65"/>
      <c r="AN1079" s="125"/>
      <c r="AO1079" s="66"/>
      <c r="AP1079" s="125"/>
      <c r="AQ1079" s="65"/>
      <c r="AR1079" s="65"/>
      <c r="AS1079" s="65"/>
      <c r="AT1079" s="65"/>
      <c r="AU1079" s="65"/>
      <c r="AV1079" s="65"/>
      <c r="AW1079" s="65"/>
      <c r="AX1079" s="65"/>
      <c r="AY1079" s="65"/>
      <c r="AZ1079" s="65"/>
      <c r="BA1079" s="65"/>
      <c r="BB1079" s="65"/>
      <c r="BC1079" s="65"/>
      <c r="BD1079" s="65"/>
      <c r="BE1079" s="65"/>
      <c r="BF1079" s="65"/>
      <c r="BG1079" s="65"/>
      <c r="BH1079" s="65"/>
      <c r="BI1079" s="65"/>
      <c r="BJ1079" s="65"/>
      <c r="BK1079" s="65"/>
      <c r="BL1079" s="65"/>
      <c r="BM1079" s="65"/>
      <c r="BN1079" s="65"/>
      <c r="BO1079" s="65"/>
      <c r="BP1079" s="66"/>
      <c r="BQ1079" s="65"/>
      <c r="BR1079" s="65"/>
      <c r="BS1079" s="65"/>
      <c r="BT1079" s="65"/>
      <c r="BU1079" s="65"/>
      <c r="BV1079" s="65"/>
      <c r="BW1079" s="65"/>
      <c r="BX1079" s="65"/>
      <c r="BY1079" s="65"/>
      <c r="BZ1079" s="65"/>
      <c r="CA1079" s="65"/>
      <c r="CB1079" s="65"/>
    </row>
    <row r="1080" spans="1:80" x14ac:dyDescent="0.3">
      <c r="A1080" s="65"/>
      <c r="B1080" s="70"/>
      <c r="C1080" s="70"/>
      <c r="D1080" s="71"/>
      <c r="E1080" s="71"/>
      <c r="F1080" s="71"/>
      <c r="G1080" s="70"/>
      <c r="H1080" s="70"/>
      <c r="I1080" s="70"/>
      <c r="J1080" s="70"/>
      <c r="K1080" s="70"/>
      <c r="L1080" s="70"/>
      <c r="M1080" s="70"/>
      <c r="N1080" s="194"/>
      <c r="O1080" s="80"/>
      <c r="P1080" s="75"/>
      <c r="Q1080" s="75"/>
      <c r="R1080" s="75"/>
      <c r="S1080" s="75"/>
      <c r="T1080" s="75"/>
      <c r="U1080" s="75"/>
      <c r="V1080" s="74"/>
      <c r="W1080" s="74"/>
      <c r="X1080" s="74"/>
      <c r="Y1080" s="73"/>
      <c r="Z1080" s="72"/>
      <c r="AA1080" s="65"/>
      <c r="AB1080" s="65"/>
      <c r="AC1080" s="82"/>
      <c r="AD1080" s="82"/>
      <c r="AE1080" s="82"/>
      <c r="AF1080" s="82"/>
      <c r="AG1080" s="82"/>
      <c r="AH1080" s="82"/>
      <c r="AI1080" s="82"/>
      <c r="AJ1080" s="82"/>
      <c r="AK1080" s="82"/>
      <c r="AL1080" s="82"/>
      <c r="AM1080" s="82"/>
      <c r="AN1080" s="114"/>
      <c r="AO1080" s="82"/>
      <c r="AP1080" s="114"/>
      <c r="AQ1080" s="82"/>
      <c r="AR1080" s="82"/>
      <c r="AS1080" s="82"/>
      <c r="AT1080" s="82"/>
      <c r="AU1080" s="82"/>
      <c r="AV1080" s="82"/>
      <c r="AW1080" s="82"/>
      <c r="AX1080" s="82"/>
      <c r="AY1080" s="82"/>
      <c r="AZ1080" s="82"/>
      <c r="BA1080" s="82"/>
      <c r="BB1080" s="65"/>
      <c r="BC1080" s="65"/>
      <c r="BD1080" s="82"/>
      <c r="BE1080" s="82"/>
      <c r="BF1080" s="82"/>
      <c r="BG1080" s="82"/>
      <c r="BH1080" s="82"/>
      <c r="BI1080" s="82"/>
      <c r="BJ1080" s="82"/>
      <c r="BK1080" s="82"/>
      <c r="BL1080" s="82"/>
      <c r="BM1080" s="82"/>
      <c r="BN1080" s="82"/>
      <c r="BO1080" s="82"/>
      <c r="BP1080" s="82"/>
      <c r="BQ1080" s="82"/>
      <c r="BR1080" s="82"/>
      <c r="BS1080" s="82"/>
      <c r="BT1080" s="82"/>
      <c r="BU1080" s="82"/>
      <c r="BV1080" s="82"/>
      <c r="BW1080" s="82"/>
      <c r="BX1080" s="82"/>
      <c r="BY1080" s="82"/>
      <c r="BZ1080" s="82"/>
      <c r="CA1080" s="82"/>
      <c r="CB1080" s="82"/>
    </row>
    <row r="1081" spans="1:80" x14ac:dyDescent="0.3">
      <c r="A1081" s="65"/>
      <c r="B1081" s="70"/>
      <c r="C1081" s="70"/>
      <c r="D1081" s="71"/>
      <c r="E1081" s="71"/>
      <c r="F1081" s="71"/>
      <c r="G1081" s="70"/>
      <c r="H1081" s="70"/>
      <c r="I1081" s="70"/>
      <c r="J1081" s="70"/>
      <c r="K1081" s="70"/>
      <c r="L1081" s="70"/>
      <c r="M1081" s="70"/>
      <c r="N1081" s="194"/>
      <c r="O1081" s="80"/>
      <c r="P1081" s="75"/>
      <c r="Q1081" s="75"/>
      <c r="R1081" s="75"/>
      <c r="S1081" s="75"/>
      <c r="T1081" s="75"/>
      <c r="U1081" s="75"/>
      <c r="V1081" s="74"/>
      <c r="W1081" s="74"/>
      <c r="X1081" s="74"/>
      <c r="Y1081" s="73"/>
      <c r="Z1081" s="72"/>
      <c r="AA1081" s="65"/>
      <c r="AB1081" s="65"/>
      <c r="AC1081" s="65"/>
      <c r="AD1081" s="65"/>
      <c r="AE1081" s="130"/>
      <c r="AF1081" s="130"/>
      <c r="AG1081" s="130"/>
      <c r="AH1081" s="131"/>
      <c r="AI1081" s="131"/>
      <c r="AJ1081" s="131"/>
      <c r="AK1081" s="131"/>
      <c r="AL1081" s="131"/>
      <c r="AM1081" s="131"/>
      <c r="AN1081" s="125"/>
      <c r="AO1081" s="82"/>
      <c r="AP1081" s="125"/>
      <c r="AQ1081" s="131"/>
      <c r="AR1081" s="131"/>
      <c r="AS1081" s="131"/>
      <c r="AT1081" s="131"/>
      <c r="AU1081" s="131"/>
      <c r="AV1081" s="131"/>
      <c r="AW1081" s="130"/>
      <c r="AX1081" s="130"/>
      <c r="AY1081" s="130"/>
      <c r="AZ1081" s="65"/>
      <c r="BA1081" s="65"/>
      <c r="BB1081" s="65"/>
      <c r="BC1081" s="65"/>
      <c r="BD1081" s="65"/>
      <c r="BE1081" s="65"/>
      <c r="BF1081" s="130"/>
      <c r="BG1081" s="130"/>
      <c r="BH1081" s="130"/>
      <c r="BI1081" s="131"/>
      <c r="BJ1081" s="131"/>
      <c r="BK1081" s="131"/>
      <c r="BL1081" s="131"/>
      <c r="BM1081" s="131"/>
      <c r="BN1081" s="131"/>
      <c r="BO1081" s="132"/>
      <c r="BP1081" s="82"/>
      <c r="BQ1081" s="132"/>
      <c r="BR1081" s="131"/>
      <c r="BS1081" s="131"/>
      <c r="BT1081" s="131"/>
      <c r="BU1081" s="131"/>
      <c r="BV1081" s="131"/>
      <c r="BW1081" s="131"/>
      <c r="BX1081" s="130"/>
      <c r="BY1081" s="130"/>
      <c r="BZ1081" s="130"/>
      <c r="CA1081" s="65"/>
      <c r="CB1081" s="65"/>
    </row>
    <row r="1082" spans="1:80" x14ac:dyDescent="0.3">
      <c r="A1082" s="65"/>
      <c r="B1082" s="70"/>
      <c r="C1082" s="70"/>
      <c r="D1082" s="71"/>
      <c r="E1082" s="71"/>
      <c r="F1082" s="71"/>
      <c r="G1082" s="70"/>
      <c r="H1082" s="70"/>
      <c r="I1082" s="70"/>
      <c r="J1082" s="70"/>
      <c r="K1082" s="70"/>
      <c r="L1082" s="70"/>
      <c r="M1082" s="70"/>
      <c r="N1082" s="194"/>
      <c r="O1082" s="80"/>
      <c r="P1082" s="75"/>
      <c r="Q1082" s="75"/>
      <c r="R1082" s="75"/>
      <c r="S1082" s="75"/>
      <c r="T1082" s="75"/>
      <c r="U1082" s="75"/>
      <c r="V1082" s="74"/>
      <c r="W1082" s="74"/>
      <c r="X1082" s="74"/>
      <c r="Y1082" s="73"/>
      <c r="Z1082" s="72"/>
      <c r="AA1082" s="65"/>
      <c r="AB1082" s="65"/>
      <c r="AC1082" s="128"/>
      <c r="AD1082" s="128"/>
      <c r="AE1082" s="130"/>
      <c r="AF1082" s="130"/>
      <c r="AG1082" s="130"/>
      <c r="AH1082" s="125"/>
      <c r="AI1082" s="125"/>
      <c r="AJ1082" s="125"/>
      <c r="AK1082" s="125"/>
      <c r="AL1082" s="125"/>
      <c r="AM1082" s="125"/>
      <c r="AN1082" s="125"/>
      <c r="AO1082" s="66"/>
      <c r="AP1082" s="125"/>
      <c r="AQ1082" s="125"/>
      <c r="AR1082" s="125"/>
      <c r="AS1082" s="125"/>
      <c r="AT1082" s="125"/>
      <c r="AU1082" s="125"/>
      <c r="AV1082" s="125"/>
      <c r="AW1082" s="130"/>
      <c r="AX1082" s="130"/>
      <c r="AY1082" s="130"/>
      <c r="AZ1082" s="128"/>
      <c r="BA1082" s="128"/>
      <c r="BB1082" s="65"/>
      <c r="BC1082" s="65"/>
      <c r="BD1082" s="128"/>
      <c r="BE1082" s="128"/>
      <c r="BF1082" s="130"/>
      <c r="BG1082" s="130"/>
      <c r="BH1082" s="130"/>
      <c r="BI1082" s="125"/>
      <c r="BJ1082" s="125"/>
      <c r="BK1082" s="125"/>
      <c r="BL1082" s="125"/>
      <c r="BM1082" s="125"/>
      <c r="BN1082" s="125"/>
      <c r="BO1082" s="133"/>
      <c r="BP1082" s="66"/>
      <c r="BQ1082" s="132"/>
      <c r="BR1082" s="125"/>
      <c r="BS1082" s="125"/>
      <c r="BT1082" s="125"/>
      <c r="BU1082" s="125"/>
      <c r="BV1082" s="125"/>
      <c r="BW1082" s="125"/>
      <c r="BX1082" s="130"/>
      <c r="BY1082" s="130"/>
      <c r="BZ1082" s="130"/>
      <c r="CA1082" s="128"/>
      <c r="CB1082" s="128"/>
    </row>
    <row r="1083" spans="1:80" x14ac:dyDescent="0.3">
      <c r="A1083" s="65"/>
      <c r="B1083" s="70"/>
      <c r="C1083" s="70"/>
      <c r="D1083" s="71"/>
      <c r="E1083" s="71"/>
      <c r="F1083" s="71"/>
      <c r="G1083" s="70"/>
      <c r="H1083" s="70"/>
      <c r="I1083" s="70"/>
      <c r="J1083" s="70"/>
      <c r="K1083" s="70"/>
      <c r="L1083" s="70"/>
      <c r="M1083" s="70"/>
      <c r="N1083" s="194"/>
      <c r="O1083" s="80"/>
      <c r="P1083" s="75"/>
      <c r="Q1083" s="75"/>
      <c r="R1083" s="75"/>
      <c r="S1083" s="75"/>
      <c r="T1083" s="75"/>
      <c r="U1083" s="75"/>
      <c r="V1083" s="74"/>
      <c r="W1083" s="74"/>
      <c r="X1083" s="74"/>
      <c r="Y1083" s="73"/>
      <c r="Z1083" s="72"/>
    </row>
    <row r="1084" spans="1:80" x14ac:dyDescent="0.3">
      <c r="A1084" s="65"/>
      <c r="B1084" s="70"/>
      <c r="C1084" s="70"/>
      <c r="D1084" s="71"/>
      <c r="E1084" s="71"/>
      <c r="F1084" s="71"/>
      <c r="G1084" s="70"/>
      <c r="H1084" s="70"/>
      <c r="I1084" s="70"/>
      <c r="J1084" s="70"/>
      <c r="K1084" s="70"/>
      <c r="L1084" s="70"/>
      <c r="M1084" s="70"/>
      <c r="N1084" s="194"/>
      <c r="O1084" s="80"/>
      <c r="P1084" s="75"/>
      <c r="Q1084" s="75"/>
      <c r="R1084" s="75"/>
      <c r="S1084" s="75"/>
      <c r="T1084" s="75"/>
      <c r="U1084" s="75"/>
      <c r="V1084" s="74"/>
      <c r="W1084" s="74"/>
      <c r="X1084" s="74"/>
      <c r="Y1084" s="73"/>
      <c r="Z1084" s="72"/>
      <c r="AA1084" s="65"/>
      <c r="AB1084" s="65"/>
      <c r="AC1084" s="103"/>
      <c r="AD1084" s="103"/>
      <c r="AE1084" s="65"/>
      <c r="AF1084" s="65"/>
      <c r="AG1084" s="103"/>
      <c r="AH1084" s="103"/>
      <c r="AI1084" s="65"/>
      <c r="AJ1084" s="65"/>
      <c r="AK1084" s="103"/>
      <c r="AL1084" s="103"/>
      <c r="AM1084" s="65"/>
      <c r="AN1084" s="103"/>
      <c r="AO1084" s="103"/>
      <c r="AP1084" s="103"/>
      <c r="AQ1084" s="65"/>
      <c r="AR1084" s="103"/>
      <c r="AS1084" s="103"/>
      <c r="AT1084" s="65"/>
      <c r="AU1084" s="65"/>
      <c r="AV1084" s="103"/>
      <c r="AW1084" s="103"/>
      <c r="AX1084" s="65"/>
      <c r="AY1084" s="65"/>
      <c r="AZ1084" s="103"/>
      <c r="BA1084" s="103"/>
      <c r="BB1084" s="65"/>
      <c r="BC1084" s="65"/>
      <c r="BD1084" s="103"/>
      <c r="BE1084" s="103"/>
      <c r="BF1084" s="65"/>
      <c r="BG1084" s="65"/>
      <c r="BH1084" s="103"/>
      <c r="BI1084" s="103"/>
      <c r="BJ1084" s="65"/>
      <c r="BK1084" s="65"/>
      <c r="BL1084" s="103"/>
      <c r="BM1084" s="103"/>
      <c r="BN1084" s="65"/>
      <c r="BO1084" s="103"/>
      <c r="BP1084" s="103"/>
      <c r="BQ1084" s="103"/>
      <c r="BR1084" s="65"/>
      <c r="BS1084" s="103"/>
      <c r="BT1084" s="103"/>
      <c r="BU1084" s="65"/>
      <c r="BV1084" s="65"/>
      <c r="BW1084" s="103"/>
      <c r="BX1084" s="103"/>
      <c r="BY1084" s="65"/>
      <c r="BZ1084" s="65"/>
      <c r="CA1084" s="103"/>
      <c r="CB1084" s="103"/>
    </row>
    <row r="1085" spans="1:80" x14ac:dyDescent="0.3">
      <c r="A1085" s="65"/>
      <c r="B1085" s="70"/>
      <c r="C1085" s="70"/>
      <c r="D1085" s="71"/>
      <c r="E1085" s="71"/>
      <c r="F1085" s="71"/>
      <c r="G1085" s="70"/>
      <c r="H1085" s="70"/>
      <c r="I1085" s="70"/>
      <c r="J1085" s="70"/>
      <c r="K1085" s="70"/>
      <c r="L1085" s="70"/>
      <c r="M1085" s="70"/>
      <c r="N1085" s="194"/>
      <c r="O1085" s="80"/>
      <c r="P1085" s="75"/>
      <c r="Q1085" s="75"/>
      <c r="R1085" s="75"/>
      <c r="S1085" s="75"/>
      <c r="T1085" s="75"/>
      <c r="U1085" s="75"/>
      <c r="V1085" s="74"/>
      <c r="W1085" s="74"/>
      <c r="X1085" s="74"/>
      <c r="Y1085" s="73"/>
      <c r="Z1085" s="72"/>
      <c r="AA1085" s="65"/>
      <c r="AB1085" s="65"/>
      <c r="AC1085" s="122"/>
      <c r="AD1085" s="122"/>
      <c r="AE1085" s="65"/>
      <c r="AF1085" s="65"/>
      <c r="AG1085" s="103"/>
      <c r="AH1085" s="122"/>
      <c r="AI1085" s="65"/>
      <c r="AJ1085" s="65"/>
      <c r="AK1085" s="90"/>
      <c r="AL1085" s="90"/>
      <c r="AM1085" s="65"/>
      <c r="AN1085" s="122"/>
      <c r="AO1085" s="122"/>
      <c r="AP1085" s="122"/>
      <c r="AQ1085" s="65"/>
      <c r="AR1085" s="112"/>
      <c r="AS1085" s="112"/>
      <c r="AT1085" s="124"/>
      <c r="AU1085" s="65"/>
      <c r="AV1085" s="122"/>
      <c r="AW1085" s="122"/>
      <c r="AX1085" s="65"/>
      <c r="AY1085" s="65"/>
      <c r="AZ1085" s="122"/>
      <c r="BA1085" s="122"/>
      <c r="BB1085" s="65"/>
      <c r="BC1085" s="65"/>
      <c r="BD1085" s="122"/>
      <c r="BE1085" s="122"/>
      <c r="BF1085" s="65"/>
      <c r="BG1085" s="65"/>
      <c r="BH1085" s="103"/>
      <c r="BI1085" s="122"/>
      <c r="BJ1085" s="65"/>
      <c r="BK1085" s="65"/>
      <c r="BL1085" s="90"/>
      <c r="BM1085" s="90"/>
      <c r="BN1085" s="65"/>
      <c r="BO1085" s="122"/>
      <c r="BP1085" s="122"/>
      <c r="BQ1085" s="122"/>
      <c r="BR1085" s="65"/>
      <c r="BS1085" s="112"/>
      <c r="BT1085" s="112"/>
      <c r="BU1085" s="124"/>
      <c r="BV1085" s="65"/>
      <c r="BW1085" s="122"/>
      <c r="BX1085" s="122"/>
      <c r="BY1085" s="65"/>
      <c r="BZ1085" s="65"/>
      <c r="CA1085" s="122"/>
      <c r="CB1085" s="122"/>
    </row>
    <row r="1086" spans="1:80" x14ac:dyDescent="0.3">
      <c r="A1086" s="65"/>
      <c r="B1086" s="70"/>
      <c r="C1086" s="70"/>
      <c r="D1086" s="71"/>
      <c r="E1086" s="71"/>
      <c r="F1086" s="71"/>
      <c r="G1086" s="70"/>
      <c r="H1086" s="70"/>
      <c r="I1086" s="70"/>
      <c r="J1086" s="70"/>
      <c r="K1086" s="70"/>
      <c r="L1086" s="70"/>
      <c r="M1086" s="70"/>
      <c r="N1086" s="194"/>
      <c r="O1086" s="80"/>
      <c r="P1086" s="75"/>
      <c r="Q1086" s="75"/>
      <c r="R1086" s="75"/>
      <c r="S1086" s="75"/>
      <c r="T1086" s="75"/>
      <c r="U1086" s="75"/>
      <c r="V1086" s="74"/>
      <c r="W1086" s="74"/>
      <c r="X1086" s="74"/>
      <c r="Y1086" s="73"/>
      <c r="Z1086" s="72"/>
      <c r="AA1086" s="65"/>
      <c r="AB1086" s="65"/>
      <c r="AC1086" s="65"/>
      <c r="AD1086" s="65"/>
      <c r="AE1086" s="65"/>
      <c r="AF1086" s="65"/>
      <c r="AG1086" s="65"/>
      <c r="AH1086" s="65"/>
      <c r="AI1086" s="65"/>
      <c r="AJ1086" s="65"/>
      <c r="AK1086" s="65"/>
      <c r="AL1086" s="65"/>
      <c r="AM1086" s="65"/>
      <c r="AN1086" s="125"/>
      <c r="AO1086" s="66"/>
      <c r="AP1086" s="125"/>
      <c r="AQ1086" s="65"/>
      <c r="AR1086" s="65"/>
      <c r="AS1086" s="65"/>
      <c r="AT1086" s="65"/>
      <c r="AU1086" s="65"/>
      <c r="AV1086" s="65"/>
      <c r="AW1086" s="65"/>
      <c r="AX1086" s="65"/>
      <c r="AY1086" s="65"/>
      <c r="AZ1086" s="65"/>
      <c r="BA1086" s="65"/>
      <c r="BB1086" s="65"/>
      <c r="BC1086" s="65"/>
      <c r="BD1086" s="65"/>
      <c r="BE1086" s="65"/>
      <c r="BF1086" s="65"/>
      <c r="BG1086" s="65"/>
      <c r="BH1086" s="65"/>
      <c r="BI1086" s="65"/>
      <c r="BJ1086" s="65"/>
      <c r="BK1086" s="65"/>
      <c r="BL1086" s="65"/>
      <c r="BM1086" s="65"/>
      <c r="BN1086" s="65"/>
      <c r="BO1086" s="65"/>
      <c r="BP1086" s="66"/>
      <c r="BQ1086" s="65"/>
      <c r="BR1086" s="65"/>
      <c r="BS1086" s="65"/>
      <c r="BT1086" s="65"/>
      <c r="BU1086" s="65"/>
      <c r="BV1086" s="65"/>
      <c r="BW1086" s="65"/>
      <c r="BX1086" s="65"/>
      <c r="BY1086" s="65"/>
      <c r="BZ1086" s="65"/>
      <c r="CA1086" s="65"/>
      <c r="CB1086" s="65"/>
    </row>
    <row r="1087" spans="1:80" x14ac:dyDescent="0.3">
      <c r="A1087" s="65"/>
      <c r="B1087" s="70"/>
      <c r="C1087" s="70"/>
      <c r="D1087" s="71"/>
      <c r="E1087" s="71"/>
      <c r="F1087" s="71"/>
      <c r="G1087" s="70"/>
      <c r="H1087" s="70"/>
      <c r="I1087" s="70"/>
      <c r="J1087" s="70"/>
      <c r="K1087" s="70"/>
      <c r="L1087" s="70"/>
      <c r="M1087" s="70"/>
      <c r="N1087" s="194"/>
      <c r="O1087" s="80"/>
      <c r="P1087" s="75"/>
      <c r="Q1087" s="75"/>
      <c r="R1087" s="75"/>
      <c r="S1087" s="75"/>
      <c r="T1087" s="75"/>
      <c r="U1087" s="75"/>
      <c r="V1087" s="74"/>
      <c r="W1087" s="74"/>
      <c r="X1087" s="74"/>
      <c r="Y1087" s="73"/>
      <c r="Z1087" s="72"/>
      <c r="AA1087" s="65"/>
      <c r="AB1087" s="65"/>
      <c r="AC1087" s="65"/>
      <c r="AD1087" s="65"/>
      <c r="AE1087" s="65"/>
      <c r="AF1087" s="65"/>
      <c r="AG1087" s="65"/>
      <c r="AH1087" s="65"/>
      <c r="AI1087" s="65"/>
      <c r="AJ1087" s="65"/>
      <c r="AK1087" s="65"/>
      <c r="AL1087" s="65"/>
      <c r="AM1087" s="65"/>
      <c r="AN1087" s="125"/>
      <c r="AO1087" s="66"/>
      <c r="AP1087" s="125"/>
      <c r="AQ1087" s="65"/>
      <c r="AR1087" s="65"/>
      <c r="AS1087" s="65"/>
      <c r="AT1087" s="65"/>
      <c r="AU1087" s="65"/>
      <c r="AV1087" s="65"/>
      <c r="AW1087" s="65"/>
      <c r="AX1087" s="65"/>
      <c r="AY1087" s="65"/>
      <c r="AZ1087" s="65"/>
      <c r="BA1087" s="65"/>
      <c r="BB1087" s="65"/>
      <c r="BC1087" s="65"/>
      <c r="BD1087" s="65"/>
      <c r="BE1087" s="65"/>
      <c r="BF1087" s="65"/>
      <c r="BG1087" s="65"/>
      <c r="BH1087" s="65"/>
      <c r="BI1087" s="65"/>
      <c r="BJ1087" s="65"/>
      <c r="BK1087" s="65"/>
      <c r="BL1087" s="65"/>
      <c r="BM1087" s="65"/>
      <c r="BN1087" s="65"/>
      <c r="BO1087" s="65"/>
      <c r="BP1087" s="66"/>
      <c r="BQ1087" s="65"/>
      <c r="BR1087" s="65"/>
      <c r="BS1087" s="65"/>
      <c r="BT1087" s="65"/>
      <c r="BU1087" s="65"/>
      <c r="BV1087" s="65"/>
      <c r="BW1087" s="65"/>
      <c r="BX1087" s="65"/>
      <c r="BY1087" s="65"/>
      <c r="BZ1087" s="65"/>
      <c r="CA1087" s="65"/>
      <c r="CB1087" s="65"/>
    </row>
    <row r="1088" spans="1:80" x14ac:dyDescent="0.3">
      <c r="A1088" s="65"/>
      <c r="B1088" s="70"/>
      <c r="C1088" s="70"/>
      <c r="D1088" s="71"/>
      <c r="E1088" s="71"/>
      <c r="F1088" s="71"/>
      <c r="G1088" s="70"/>
      <c r="H1088" s="70"/>
      <c r="I1088" s="70"/>
      <c r="J1088" s="70"/>
      <c r="K1088" s="70"/>
      <c r="L1088" s="70"/>
      <c r="M1088" s="70"/>
      <c r="N1088" s="194"/>
      <c r="O1088" s="80"/>
      <c r="P1088" s="75"/>
      <c r="Q1088" s="75"/>
      <c r="R1088" s="75"/>
      <c r="S1088" s="75"/>
      <c r="T1088" s="75"/>
      <c r="U1088" s="75"/>
      <c r="V1088" s="74"/>
      <c r="W1088" s="74"/>
      <c r="X1088" s="74"/>
      <c r="Y1088" s="73"/>
      <c r="Z1088" s="72"/>
      <c r="AA1088" s="65"/>
      <c r="AB1088" s="65"/>
      <c r="AC1088" s="82"/>
      <c r="AD1088" s="82"/>
      <c r="AE1088" s="82"/>
      <c r="AF1088" s="82"/>
      <c r="AG1088" s="82"/>
      <c r="AH1088" s="82"/>
      <c r="AI1088" s="82"/>
      <c r="AJ1088" s="82"/>
      <c r="AK1088" s="82"/>
      <c r="AL1088" s="82"/>
      <c r="AM1088" s="82"/>
      <c r="AN1088" s="114"/>
      <c r="AO1088" s="82"/>
      <c r="AP1088" s="114"/>
      <c r="AQ1088" s="82"/>
      <c r="AR1088" s="82"/>
      <c r="AS1088" s="82"/>
      <c r="AT1088" s="82"/>
      <c r="AU1088" s="82"/>
      <c r="AV1088" s="82"/>
      <c r="AW1088" s="82"/>
      <c r="AX1088" s="82"/>
      <c r="AY1088" s="82"/>
      <c r="AZ1088" s="82"/>
      <c r="BA1088" s="82"/>
      <c r="BB1088" s="65"/>
      <c r="BC1088" s="65"/>
      <c r="BD1088" s="82"/>
      <c r="BE1088" s="82"/>
      <c r="BF1088" s="82"/>
      <c r="BG1088" s="82"/>
      <c r="BH1088" s="82"/>
      <c r="BI1088" s="82"/>
      <c r="BJ1088" s="82"/>
      <c r="BK1088" s="82"/>
      <c r="BL1088" s="82"/>
      <c r="BM1088" s="82"/>
      <c r="BN1088" s="82"/>
      <c r="BO1088" s="82"/>
      <c r="BP1088" s="82"/>
      <c r="BQ1088" s="82"/>
      <c r="BR1088" s="82"/>
      <c r="BS1088" s="82"/>
      <c r="BT1088" s="82"/>
      <c r="BU1088" s="82"/>
      <c r="BV1088" s="82"/>
      <c r="BW1088" s="82"/>
      <c r="BX1088" s="82"/>
      <c r="BY1088" s="82"/>
      <c r="BZ1088" s="82"/>
      <c r="CA1088" s="82"/>
      <c r="CB1088" s="82"/>
    </row>
    <row r="1089" spans="1:80" x14ac:dyDescent="0.3">
      <c r="A1089" s="65"/>
      <c r="B1089" s="70"/>
      <c r="C1089" s="70"/>
      <c r="D1089" s="71"/>
      <c r="E1089" s="71"/>
      <c r="F1089" s="71"/>
      <c r="G1089" s="70"/>
      <c r="H1089" s="70"/>
      <c r="I1089" s="70"/>
      <c r="J1089" s="70"/>
      <c r="K1089" s="70"/>
      <c r="L1089" s="70"/>
      <c r="M1089" s="70"/>
      <c r="N1089" s="195"/>
      <c r="O1089" s="70"/>
      <c r="P1089" s="70"/>
      <c r="Q1089" s="70"/>
      <c r="R1089" s="70"/>
      <c r="S1089" s="70"/>
      <c r="T1089" s="70"/>
      <c r="U1089" s="70"/>
      <c r="V1089" s="71"/>
      <c r="W1089" s="71"/>
      <c r="X1089" s="71"/>
      <c r="Y1089" s="70"/>
      <c r="Z1089" s="70"/>
      <c r="AA1089" s="65"/>
      <c r="AB1089" s="65"/>
      <c r="AC1089" s="125"/>
      <c r="AD1089" s="125"/>
      <c r="AE1089" s="126"/>
      <c r="AF1089" s="126"/>
      <c r="AG1089" s="126"/>
      <c r="AH1089" s="125"/>
      <c r="AI1089" s="125"/>
      <c r="AJ1089" s="125"/>
      <c r="AK1089" s="125"/>
      <c r="AL1089" s="125"/>
      <c r="AM1089" s="125"/>
      <c r="AN1089" s="125"/>
      <c r="AO1089" s="66"/>
      <c r="AP1089" s="125"/>
      <c r="AQ1089" s="125"/>
      <c r="AR1089" s="125"/>
      <c r="AS1089" s="125"/>
      <c r="AT1089" s="125"/>
      <c r="AU1089" s="125"/>
      <c r="AV1089" s="125"/>
      <c r="AW1089" s="126"/>
      <c r="AX1089" s="126"/>
      <c r="AY1089" s="126"/>
      <c r="AZ1089" s="127"/>
      <c r="BA1089" s="128"/>
      <c r="BB1089" s="65"/>
      <c r="BC1089" s="65"/>
      <c r="BD1089" s="125"/>
      <c r="BE1089" s="125"/>
      <c r="BF1089" s="126"/>
      <c r="BG1089" s="126"/>
      <c r="BH1089" s="126"/>
      <c r="BI1089" s="125"/>
      <c r="BJ1089" s="125"/>
      <c r="BK1089" s="125"/>
      <c r="BL1089" s="125"/>
      <c r="BM1089" s="125"/>
      <c r="BN1089" s="125"/>
      <c r="BO1089" s="129"/>
      <c r="BP1089" s="66"/>
      <c r="BQ1089" s="129"/>
      <c r="BR1089" s="125"/>
      <c r="BS1089" s="125"/>
      <c r="BT1089" s="125"/>
      <c r="BU1089" s="125"/>
      <c r="BV1089" s="125"/>
      <c r="BW1089" s="125"/>
      <c r="BX1089" s="126"/>
      <c r="BY1089" s="126"/>
      <c r="BZ1089" s="126"/>
      <c r="CA1089" s="127"/>
      <c r="CB1089" s="128"/>
    </row>
    <row r="1090" spans="1:80" x14ac:dyDescent="0.3">
      <c r="A1090" s="65"/>
      <c r="B1090" s="72"/>
      <c r="C1090" s="73"/>
      <c r="D1090" s="74"/>
      <c r="E1090" s="74"/>
      <c r="F1090" s="74"/>
      <c r="G1090" s="75"/>
      <c r="H1090" s="75"/>
      <c r="I1090" s="75"/>
      <c r="J1090" s="75"/>
      <c r="K1090" s="75"/>
      <c r="L1090" s="75"/>
      <c r="M1090" s="80"/>
      <c r="N1090" s="194"/>
      <c r="O1090" s="70"/>
      <c r="P1090" s="70"/>
      <c r="Q1090" s="70"/>
      <c r="R1090" s="70"/>
      <c r="S1090" s="70"/>
      <c r="T1090" s="70"/>
      <c r="U1090" s="70"/>
      <c r="V1090" s="71"/>
      <c r="W1090" s="71"/>
      <c r="X1090" s="71"/>
      <c r="Y1090" s="70"/>
      <c r="Z1090" s="70"/>
      <c r="AA1090" s="65"/>
      <c r="AB1090" s="65"/>
      <c r="AC1090" s="125"/>
      <c r="AD1090" s="125"/>
      <c r="AE1090" s="126"/>
      <c r="AF1090" s="126"/>
      <c r="AG1090" s="126"/>
      <c r="AH1090" s="125"/>
      <c r="AI1090" s="125"/>
      <c r="AJ1090" s="125"/>
      <c r="AK1090" s="125"/>
      <c r="AL1090" s="125"/>
      <c r="AM1090" s="125"/>
      <c r="AN1090" s="125"/>
      <c r="AO1090" s="66"/>
      <c r="AP1090" s="125"/>
      <c r="AQ1090" s="125"/>
      <c r="AR1090" s="125"/>
      <c r="AS1090" s="125"/>
      <c r="AT1090" s="125"/>
      <c r="AU1090" s="125"/>
      <c r="AV1090" s="125"/>
      <c r="AW1090" s="126"/>
      <c r="AX1090" s="126"/>
      <c r="AY1090" s="126"/>
      <c r="AZ1090" s="127"/>
      <c r="BA1090" s="128"/>
      <c r="BB1090" s="65"/>
      <c r="BC1090" s="65"/>
      <c r="BD1090" s="125"/>
      <c r="BE1090" s="125"/>
      <c r="BF1090" s="126"/>
      <c r="BG1090" s="126"/>
      <c r="BH1090" s="126"/>
      <c r="BI1090" s="125"/>
      <c r="BJ1090" s="125"/>
      <c r="BK1090" s="125"/>
      <c r="BL1090" s="125"/>
      <c r="BM1090" s="125"/>
      <c r="BN1090" s="125"/>
      <c r="BO1090" s="129"/>
      <c r="BP1090" s="66"/>
      <c r="BQ1090" s="129"/>
      <c r="BR1090" s="125"/>
      <c r="BS1090" s="125"/>
      <c r="BT1090" s="125"/>
      <c r="BU1090" s="125"/>
      <c r="BV1090" s="125"/>
      <c r="BW1090" s="125"/>
      <c r="BX1090" s="126"/>
      <c r="BY1090" s="126"/>
      <c r="BZ1090" s="126"/>
      <c r="CA1090" s="127"/>
      <c r="CB1090" s="128"/>
    </row>
    <row r="1091" spans="1:80" x14ac:dyDescent="0.3">
      <c r="A1091" s="65"/>
      <c r="B1091" s="72"/>
      <c r="C1091" s="73"/>
      <c r="D1091" s="74"/>
      <c r="E1091" s="74"/>
      <c r="F1091" s="74"/>
      <c r="G1091" s="75"/>
      <c r="H1091" s="75"/>
      <c r="I1091" s="75"/>
      <c r="J1091" s="75"/>
      <c r="K1091" s="75"/>
      <c r="L1091" s="75"/>
      <c r="M1091" s="80"/>
      <c r="N1091" s="194"/>
      <c r="O1091" s="70"/>
      <c r="P1091" s="70"/>
      <c r="Q1091" s="70"/>
      <c r="R1091" s="70"/>
      <c r="S1091" s="70"/>
      <c r="T1091" s="70"/>
      <c r="U1091" s="70"/>
      <c r="V1091" s="71"/>
      <c r="W1091" s="71"/>
      <c r="X1091" s="71"/>
      <c r="Y1091" s="70"/>
      <c r="Z1091" s="70"/>
      <c r="AA1091" s="65"/>
      <c r="AB1091" s="65"/>
      <c r="AC1091" s="125"/>
      <c r="AD1091" s="125"/>
      <c r="AE1091" s="126"/>
      <c r="AF1091" s="126"/>
      <c r="AG1091" s="126"/>
      <c r="AH1091" s="125"/>
      <c r="AI1091" s="125"/>
      <c r="AJ1091" s="125"/>
      <c r="AK1091" s="125"/>
      <c r="AL1091" s="125"/>
      <c r="AM1091" s="125"/>
      <c r="AN1091" s="125"/>
      <c r="AO1091" s="66"/>
      <c r="AP1091" s="125"/>
      <c r="AQ1091" s="125"/>
      <c r="AR1091" s="125"/>
      <c r="AS1091" s="125"/>
      <c r="AT1091" s="125"/>
      <c r="AU1091" s="125"/>
      <c r="AV1091" s="125"/>
      <c r="AW1091" s="126"/>
      <c r="AX1091" s="126"/>
      <c r="AY1091" s="126"/>
      <c r="AZ1091" s="127"/>
      <c r="BA1091" s="128"/>
      <c r="BB1091" s="65"/>
      <c r="BC1091" s="65"/>
      <c r="BD1091" s="125"/>
      <c r="BE1091" s="125"/>
      <c r="BF1091" s="126"/>
      <c r="BG1091" s="126"/>
      <c r="BH1091" s="126"/>
      <c r="BI1091" s="125"/>
      <c r="BJ1091" s="125"/>
      <c r="BK1091" s="125"/>
      <c r="BL1091" s="125"/>
      <c r="BM1091" s="125"/>
      <c r="BN1091" s="125"/>
      <c r="BO1091" s="129"/>
      <c r="BP1091" s="66"/>
      <c r="BQ1091" s="129"/>
      <c r="BR1091" s="125"/>
      <c r="BS1091" s="125"/>
      <c r="BT1091" s="125"/>
      <c r="BU1091" s="125"/>
      <c r="BV1091" s="125"/>
      <c r="BW1091" s="125"/>
      <c r="BX1091" s="126"/>
      <c r="BY1091" s="126"/>
      <c r="BZ1091" s="126"/>
      <c r="CA1091" s="127"/>
      <c r="CB1091" s="128"/>
    </row>
    <row r="1092" spans="1:80" x14ac:dyDescent="0.3">
      <c r="A1092" s="65"/>
      <c r="B1092" s="72"/>
      <c r="C1092" s="73"/>
      <c r="D1092" s="74"/>
      <c r="E1092" s="74"/>
      <c r="F1092" s="74"/>
      <c r="G1092" s="75"/>
      <c r="H1092" s="75"/>
      <c r="I1092" s="75"/>
      <c r="J1092" s="75"/>
      <c r="K1092" s="75"/>
      <c r="L1092" s="75"/>
      <c r="M1092" s="80"/>
      <c r="N1092" s="194"/>
      <c r="O1092" s="70"/>
      <c r="P1092" s="70"/>
      <c r="Q1092" s="70"/>
      <c r="R1092" s="70"/>
      <c r="S1092" s="70"/>
      <c r="T1092" s="70"/>
      <c r="U1092" s="70"/>
      <c r="V1092" s="71"/>
      <c r="W1092" s="71"/>
      <c r="X1092" s="71"/>
      <c r="Y1092" s="70"/>
      <c r="Z1092" s="70"/>
      <c r="AA1092" s="65"/>
      <c r="AB1092" s="65"/>
      <c r="AC1092" s="125"/>
      <c r="AD1092" s="125"/>
      <c r="AE1092" s="126"/>
      <c r="AF1092" s="126"/>
      <c r="AG1092" s="126"/>
      <c r="AH1092" s="125"/>
      <c r="AI1092" s="125"/>
      <c r="AJ1092" s="125"/>
      <c r="AK1092" s="125"/>
      <c r="AL1092" s="125"/>
      <c r="AM1092" s="125"/>
      <c r="AN1092" s="125"/>
      <c r="AO1092" s="66"/>
      <c r="AP1092" s="125"/>
      <c r="AQ1092" s="125"/>
      <c r="AR1092" s="125"/>
      <c r="AS1092" s="125"/>
      <c r="AT1092" s="125"/>
      <c r="AU1092" s="125"/>
      <c r="AV1092" s="125"/>
      <c r="AW1092" s="126"/>
      <c r="AX1092" s="126"/>
      <c r="AY1092" s="126"/>
      <c r="AZ1092" s="127"/>
      <c r="BA1092" s="128"/>
      <c r="BB1092" s="65"/>
      <c r="BC1092" s="65"/>
      <c r="BD1092" s="125"/>
      <c r="BE1092" s="125"/>
      <c r="BF1092" s="126"/>
      <c r="BG1092" s="126"/>
      <c r="BH1092" s="126"/>
      <c r="BI1092" s="125"/>
      <c r="BJ1092" s="125"/>
      <c r="BK1092" s="125"/>
      <c r="BL1092" s="125"/>
      <c r="BM1092" s="125"/>
      <c r="BN1092" s="125"/>
      <c r="BO1092" s="129"/>
      <c r="BP1092" s="66"/>
      <c r="BQ1092" s="129"/>
      <c r="BR1092" s="125"/>
      <c r="BS1092" s="125"/>
      <c r="BT1092" s="125"/>
      <c r="BU1092" s="125"/>
      <c r="BV1092" s="125"/>
      <c r="BW1092" s="125"/>
      <c r="BX1092" s="126"/>
      <c r="BY1092" s="126"/>
      <c r="BZ1092" s="126"/>
      <c r="CA1092" s="127"/>
      <c r="CB1092" s="128"/>
    </row>
    <row r="1093" spans="1:80" x14ac:dyDescent="0.3">
      <c r="A1093" s="65"/>
      <c r="B1093" s="72"/>
      <c r="C1093" s="73"/>
      <c r="D1093" s="74"/>
      <c r="E1093" s="74"/>
      <c r="F1093" s="74"/>
      <c r="G1093" s="75"/>
      <c r="H1093" s="75"/>
      <c r="I1093" s="75"/>
      <c r="J1093" s="75"/>
      <c r="K1093" s="75"/>
      <c r="L1093" s="75"/>
      <c r="M1093" s="80"/>
      <c r="N1093" s="194"/>
      <c r="O1093" s="70"/>
      <c r="P1093" s="70"/>
      <c r="Q1093" s="70"/>
      <c r="R1093" s="70"/>
      <c r="S1093" s="70"/>
      <c r="T1093" s="70"/>
      <c r="U1093" s="70"/>
      <c r="V1093" s="71"/>
      <c r="W1093" s="71"/>
      <c r="X1093" s="71"/>
      <c r="Y1093" s="70"/>
      <c r="Z1093" s="70"/>
      <c r="AA1093" s="65"/>
      <c r="AB1093" s="65"/>
      <c r="AC1093" s="125"/>
      <c r="AD1093" s="125"/>
      <c r="AE1093" s="126"/>
      <c r="AF1093" s="126"/>
      <c r="AG1093" s="126"/>
      <c r="AH1093" s="125"/>
      <c r="AI1093" s="125"/>
      <c r="AJ1093" s="125"/>
      <c r="AK1093" s="125"/>
      <c r="AL1093" s="125"/>
      <c r="AM1093" s="125"/>
      <c r="AN1093" s="125"/>
      <c r="AO1093" s="66"/>
      <c r="AP1093" s="125"/>
      <c r="AQ1093" s="125"/>
      <c r="AR1093" s="125"/>
      <c r="AS1093" s="125"/>
      <c r="AT1093" s="125"/>
      <c r="AU1093" s="125"/>
      <c r="AV1093" s="125"/>
      <c r="AW1093" s="126"/>
      <c r="AX1093" s="126"/>
      <c r="AY1093" s="126"/>
      <c r="AZ1093" s="127"/>
      <c r="BA1093" s="128"/>
      <c r="BB1093" s="65"/>
      <c r="BC1093" s="65"/>
      <c r="BD1093" s="125"/>
      <c r="BE1093" s="125"/>
      <c r="BF1093" s="126"/>
      <c r="BG1093" s="126"/>
      <c r="BH1093" s="126"/>
      <c r="BI1093" s="125"/>
      <c r="BJ1093" s="125"/>
      <c r="BK1093" s="125"/>
      <c r="BL1093" s="125"/>
      <c r="BM1093" s="125"/>
      <c r="BN1093" s="125"/>
      <c r="BO1093" s="129"/>
      <c r="BP1093" s="66"/>
      <c r="BQ1093" s="129"/>
      <c r="BR1093" s="125"/>
      <c r="BS1093" s="125"/>
      <c r="BT1093" s="125"/>
      <c r="BU1093" s="125"/>
      <c r="BV1093" s="125"/>
      <c r="BW1093" s="125"/>
      <c r="BX1093" s="126"/>
      <c r="BY1093" s="126"/>
      <c r="BZ1093" s="126"/>
      <c r="CA1093" s="127"/>
      <c r="CB1093" s="128"/>
    </row>
    <row r="1094" spans="1:80" x14ac:dyDescent="0.3">
      <c r="A1094" s="65"/>
      <c r="B1094" s="72"/>
      <c r="C1094" s="73"/>
      <c r="D1094" s="74"/>
      <c r="E1094" s="74"/>
      <c r="F1094" s="74"/>
      <c r="G1094" s="75"/>
      <c r="H1094" s="75"/>
      <c r="I1094" s="75"/>
      <c r="J1094" s="75"/>
      <c r="K1094" s="75"/>
      <c r="L1094" s="75"/>
      <c r="M1094" s="80"/>
      <c r="N1094" s="194"/>
      <c r="O1094" s="70"/>
      <c r="P1094" s="70"/>
      <c r="Q1094" s="70"/>
      <c r="R1094" s="70"/>
      <c r="S1094" s="70"/>
      <c r="T1094" s="70"/>
      <c r="U1094" s="70"/>
      <c r="V1094" s="71"/>
      <c r="W1094" s="71"/>
      <c r="X1094" s="71"/>
      <c r="Y1094" s="70"/>
      <c r="Z1094" s="70"/>
      <c r="AA1094" s="65"/>
      <c r="AB1094" s="65"/>
      <c r="AC1094" s="125"/>
      <c r="AD1094" s="125"/>
      <c r="AE1094" s="126"/>
      <c r="AF1094" s="126"/>
      <c r="AG1094" s="126"/>
      <c r="AH1094" s="125"/>
      <c r="AI1094" s="125"/>
      <c r="AJ1094" s="125"/>
      <c r="AK1094" s="125"/>
      <c r="AL1094" s="125"/>
      <c r="AM1094" s="125"/>
      <c r="AN1094" s="125"/>
      <c r="AO1094" s="66"/>
      <c r="AP1094" s="125"/>
      <c r="AQ1094" s="125"/>
      <c r="AR1094" s="125"/>
      <c r="AS1094" s="125"/>
      <c r="AT1094" s="125"/>
      <c r="AU1094" s="125"/>
      <c r="AV1094" s="125"/>
      <c r="AW1094" s="126"/>
      <c r="AX1094" s="126"/>
      <c r="AY1094" s="126"/>
      <c r="AZ1094" s="127"/>
      <c r="BA1094" s="128"/>
      <c r="BB1094" s="65"/>
      <c r="BC1094" s="65"/>
      <c r="BD1094" s="125"/>
      <c r="BE1094" s="125"/>
      <c r="BF1094" s="126"/>
      <c r="BG1094" s="126"/>
      <c r="BH1094" s="126"/>
      <c r="BI1094" s="125"/>
      <c r="BJ1094" s="125"/>
      <c r="BK1094" s="125"/>
      <c r="BL1094" s="125"/>
      <c r="BM1094" s="125"/>
      <c r="BN1094" s="125"/>
      <c r="BO1094" s="129"/>
      <c r="BP1094" s="66"/>
      <c r="BQ1094" s="129"/>
      <c r="BR1094" s="125"/>
      <c r="BS1094" s="125"/>
      <c r="BT1094" s="125"/>
      <c r="BU1094" s="125"/>
      <c r="BV1094" s="125"/>
      <c r="BW1094" s="125"/>
      <c r="BX1094" s="126"/>
      <c r="BY1094" s="126"/>
      <c r="BZ1094" s="126"/>
      <c r="CA1094" s="127"/>
      <c r="CB1094" s="128"/>
    </row>
    <row r="1095" spans="1:80" x14ac:dyDescent="0.3">
      <c r="A1095" s="65"/>
      <c r="B1095" s="72"/>
      <c r="C1095" s="73"/>
      <c r="D1095" s="74"/>
      <c r="E1095" s="74"/>
      <c r="F1095" s="74"/>
      <c r="G1095" s="75"/>
      <c r="H1095" s="75"/>
      <c r="I1095" s="75"/>
      <c r="J1095" s="75"/>
      <c r="K1095" s="75"/>
      <c r="L1095" s="75"/>
      <c r="M1095" s="80"/>
      <c r="N1095" s="194"/>
      <c r="O1095" s="70"/>
      <c r="P1095" s="70"/>
      <c r="Q1095" s="70"/>
      <c r="R1095" s="70"/>
      <c r="S1095" s="70"/>
      <c r="T1095" s="70"/>
      <c r="U1095" s="70"/>
      <c r="V1095" s="71"/>
      <c r="W1095" s="71"/>
      <c r="X1095" s="71"/>
      <c r="Y1095" s="70"/>
      <c r="Z1095" s="70"/>
      <c r="AA1095" s="65"/>
      <c r="AB1095" s="65"/>
      <c r="AC1095" s="125"/>
      <c r="AD1095" s="125"/>
      <c r="AE1095" s="126"/>
      <c r="AF1095" s="126"/>
      <c r="AG1095" s="126"/>
      <c r="AH1095" s="125"/>
      <c r="AI1095" s="125"/>
      <c r="AJ1095" s="125"/>
      <c r="AK1095" s="125"/>
      <c r="AL1095" s="125"/>
      <c r="AM1095" s="125"/>
      <c r="AN1095" s="125"/>
      <c r="AO1095" s="66"/>
      <c r="AP1095" s="125"/>
      <c r="AQ1095" s="125"/>
      <c r="AR1095" s="125"/>
      <c r="AS1095" s="125"/>
      <c r="AT1095" s="125"/>
      <c r="AU1095" s="125"/>
      <c r="AV1095" s="125"/>
      <c r="AW1095" s="126"/>
      <c r="AX1095" s="126"/>
      <c r="AY1095" s="126"/>
      <c r="AZ1095" s="127"/>
      <c r="BA1095" s="128"/>
      <c r="BB1095" s="65"/>
      <c r="BC1095" s="65"/>
      <c r="BD1095" s="125"/>
      <c r="BE1095" s="125"/>
      <c r="BF1095" s="126"/>
      <c r="BG1095" s="126"/>
      <c r="BH1095" s="126"/>
      <c r="BI1095" s="125"/>
      <c r="BJ1095" s="125"/>
      <c r="BK1095" s="125"/>
      <c r="BL1095" s="125"/>
      <c r="BM1095" s="125"/>
      <c r="BN1095" s="125"/>
      <c r="BO1095" s="129"/>
      <c r="BP1095" s="66"/>
      <c r="BQ1095" s="129"/>
      <c r="BR1095" s="125"/>
      <c r="BS1095" s="125"/>
      <c r="BT1095" s="125"/>
      <c r="BU1095" s="125"/>
      <c r="BV1095" s="125"/>
      <c r="BW1095" s="125"/>
      <c r="BX1095" s="126"/>
      <c r="BY1095" s="126"/>
      <c r="BZ1095" s="126"/>
      <c r="CA1095" s="127"/>
      <c r="CB1095" s="128"/>
    </row>
    <row r="1096" spans="1:80" x14ac:dyDescent="0.3">
      <c r="A1096" s="65"/>
      <c r="B1096" s="72"/>
      <c r="C1096" s="73"/>
      <c r="D1096" s="74"/>
      <c r="E1096" s="74"/>
      <c r="F1096" s="74"/>
      <c r="G1096" s="75"/>
      <c r="H1096" s="75"/>
      <c r="I1096" s="75"/>
      <c r="J1096" s="75"/>
      <c r="K1096" s="75"/>
      <c r="L1096" s="75"/>
      <c r="M1096" s="80"/>
      <c r="N1096" s="194"/>
      <c r="O1096" s="70"/>
      <c r="P1096" s="70"/>
      <c r="Q1096" s="70"/>
      <c r="R1096" s="70"/>
      <c r="S1096" s="70"/>
      <c r="T1096" s="70"/>
      <c r="U1096" s="70"/>
      <c r="V1096" s="71"/>
      <c r="W1096" s="71"/>
      <c r="X1096" s="71"/>
      <c r="Y1096" s="70"/>
      <c r="Z1096" s="70"/>
      <c r="AA1096" s="65"/>
      <c r="AB1096" s="65"/>
      <c r="AC1096" s="125"/>
      <c r="AD1096" s="125"/>
      <c r="AE1096" s="126"/>
      <c r="AF1096" s="126"/>
      <c r="AG1096" s="126"/>
      <c r="AH1096" s="125"/>
      <c r="AI1096" s="125"/>
      <c r="AJ1096" s="125"/>
      <c r="AK1096" s="125"/>
      <c r="AL1096" s="125"/>
      <c r="AM1096" s="125"/>
      <c r="AN1096" s="125"/>
      <c r="AO1096" s="66"/>
      <c r="AP1096" s="125"/>
      <c r="AQ1096" s="125"/>
      <c r="AR1096" s="125"/>
      <c r="AS1096" s="125"/>
      <c r="AT1096" s="125"/>
      <c r="AU1096" s="125"/>
      <c r="AV1096" s="125"/>
      <c r="AW1096" s="126"/>
      <c r="AX1096" s="126"/>
      <c r="AY1096" s="126"/>
      <c r="AZ1096" s="127"/>
      <c r="BA1096" s="128"/>
      <c r="BB1096" s="65"/>
      <c r="BC1096" s="65"/>
      <c r="BD1096" s="125"/>
      <c r="BE1096" s="125"/>
      <c r="BF1096" s="126"/>
      <c r="BG1096" s="126"/>
      <c r="BH1096" s="126"/>
      <c r="BI1096" s="125"/>
      <c r="BJ1096" s="125"/>
      <c r="BK1096" s="125"/>
      <c r="BL1096" s="125"/>
      <c r="BM1096" s="125"/>
      <c r="BN1096" s="125"/>
      <c r="BO1096" s="129"/>
      <c r="BP1096" s="66"/>
      <c r="BQ1096" s="129"/>
      <c r="BR1096" s="125"/>
      <c r="BS1096" s="125"/>
      <c r="BT1096" s="125"/>
      <c r="BU1096" s="125"/>
      <c r="BV1096" s="125"/>
      <c r="BW1096" s="125"/>
      <c r="BX1096" s="126"/>
      <c r="BY1096" s="126"/>
      <c r="BZ1096" s="126"/>
      <c r="CA1096" s="127"/>
      <c r="CB1096" s="128"/>
    </row>
    <row r="1097" spans="1:80" x14ac:dyDescent="0.3">
      <c r="A1097" s="65"/>
      <c r="B1097" s="72"/>
      <c r="C1097" s="73"/>
      <c r="D1097" s="74"/>
      <c r="E1097" s="74"/>
      <c r="F1097" s="74"/>
      <c r="G1097" s="75"/>
      <c r="H1097" s="75"/>
      <c r="I1097" s="75"/>
      <c r="J1097" s="75"/>
      <c r="K1097" s="75"/>
      <c r="L1097" s="75"/>
      <c r="M1097" s="80"/>
      <c r="N1097" s="194"/>
      <c r="O1097" s="70"/>
      <c r="P1097" s="70"/>
      <c r="Q1097" s="70"/>
      <c r="R1097" s="70"/>
      <c r="S1097" s="70"/>
      <c r="T1097" s="70"/>
      <c r="U1097" s="70"/>
      <c r="V1097" s="71"/>
      <c r="W1097" s="71"/>
      <c r="X1097" s="71"/>
      <c r="Y1097" s="70"/>
      <c r="Z1097" s="70"/>
      <c r="AA1097" s="65"/>
      <c r="AB1097" s="65"/>
      <c r="AC1097" s="125"/>
      <c r="AD1097" s="125"/>
      <c r="AE1097" s="126"/>
      <c r="AF1097" s="126"/>
      <c r="AG1097" s="126"/>
      <c r="AH1097" s="125"/>
      <c r="AI1097" s="125"/>
      <c r="AJ1097" s="125"/>
      <c r="AK1097" s="125"/>
      <c r="AL1097" s="125"/>
      <c r="AM1097" s="125"/>
      <c r="AN1097" s="125"/>
      <c r="AO1097" s="66"/>
      <c r="AP1097" s="125"/>
      <c r="AQ1097" s="125"/>
      <c r="AR1097" s="125"/>
      <c r="AS1097" s="125"/>
      <c r="AT1097" s="125"/>
      <c r="AU1097" s="125"/>
      <c r="AV1097" s="125"/>
      <c r="AW1097" s="126"/>
      <c r="AX1097" s="126"/>
      <c r="AY1097" s="126"/>
      <c r="AZ1097" s="127"/>
      <c r="BA1097" s="128"/>
      <c r="BB1097" s="65"/>
      <c r="BC1097" s="65"/>
      <c r="BD1097" s="125"/>
      <c r="BE1097" s="125"/>
      <c r="BF1097" s="126"/>
      <c r="BG1097" s="126"/>
      <c r="BH1097" s="126"/>
      <c r="BI1097" s="125"/>
      <c r="BJ1097" s="125"/>
      <c r="BK1097" s="125"/>
      <c r="BL1097" s="125"/>
      <c r="BM1097" s="125"/>
      <c r="BN1097" s="125"/>
      <c r="BO1097" s="129"/>
      <c r="BP1097" s="66"/>
      <c r="BQ1097" s="129"/>
      <c r="BR1097" s="125"/>
      <c r="BS1097" s="125"/>
      <c r="BT1097" s="125"/>
      <c r="BU1097" s="125"/>
      <c r="BV1097" s="125"/>
      <c r="BW1097" s="125"/>
      <c r="BX1097" s="126"/>
      <c r="BY1097" s="126"/>
      <c r="BZ1097" s="126"/>
      <c r="CA1097" s="127"/>
      <c r="CB1097" s="128"/>
    </row>
    <row r="1098" spans="1:80" x14ac:dyDescent="0.3">
      <c r="A1098" s="65"/>
      <c r="B1098" s="72"/>
      <c r="C1098" s="73"/>
      <c r="D1098" s="74"/>
      <c r="E1098" s="74"/>
      <c r="F1098" s="74"/>
      <c r="G1098" s="75"/>
      <c r="H1098" s="75"/>
      <c r="I1098" s="75"/>
      <c r="J1098" s="75"/>
      <c r="K1098" s="75"/>
      <c r="L1098" s="75"/>
      <c r="M1098" s="80"/>
      <c r="N1098" s="194"/>
      <c r="O1098" s="70"/>
      <c r="P1098" s="70"/>
      <c r="Q1098" s="70"/>
      <c r="R1098" s="70"/>
      <c r="S1098" s="70"/>
      <c r="T1098" s="70"/>
      <c r="U1098" s="70"/>
      <c r="V1098" s="71"/>
      <c r="W1098" s="71"/>
      <c r="X1098" s="71"/>
      <c r="Y1098" s="70"/>
      <c r="Z1098" s="70"/>
      <c r="AA1098" s="65"/>
      <c r="AB1098" s="65"/>
      <c r="AC1098" s="125"/>
      <c r="AD1098" s="125"/>
      <c r="AE1098" s="126"/>
      <c r="AF1098" s="126"/>
      <c r="AG1098" s="126"/>
      <c r="AH1098" s="125"/>
      <c r="AI1098" s="125"/>
      <c r="AJ1098" s="125"/>
      <c r="AK1098" s="125"/>
      <c r="AL1098" s="125"/>
      <c r="AM1098" s="125"/>
      <c r="AN1098" s="125"/>
      <c r="AO1098" s="66"/>
      <c r="AP1098" s="125"/>
      <c r="AQ1098" s="125"/>
      <c r="AR1098" s="125"/>
      <c r="AS1098" s="125"/>
      <c r="AT1098" s="125"/>
      <c r="AU1098" s="125"/>
      <c r="AV1098" s="125"/>
      <c r="AW1098" s="126"/>
      <c r="AX1098" s="126"/>
      <c r="AY1098" s="126"/>
      <c r="AZ1098" s="127"/>
      <c r="BA1098" s="128"/>
      <c r="BB1098" s="65"/>
      <c r="BC1098" s="65"/>
      <c r="BD1098" s="125"/>
      <c r="BE1098" s="125"/>
      <c r="BF1098" s="126"/>
      <c r="BG1098" s="126"/>
      <c r="BH1098" s="126"/>
      <c r="BI1098" s="125"/>
      <c r="BJ1098" s="125"/>
      <c r="BK1098" s="125"/>
      <c r="BL1098" s="125"/>
      <c r="BM1098" s="125"/>
      <c r="BN1098" s="125"/>
      <c r="BO1098" s="129"/>
      <c r="BP1098" s="66"/>
      <c r="BQ1098" s="129"/>
      <c r="BR1098" s="125"/>
      <c r="BS1098" s="125"/>
      <c r="BT1098" s="125"/>
      <c r="BU1098" s="125"/>
      <c r="BV1098" s="125"/>
      <c r="BW1098" s="125"/>
      <c r="BX1098" s="126"/>
      <c r="BY1098" s="126"/>
      <c r="BZ1098" s="126"/>
      <c r="CA1098" s="127"/>
      <c r="CB1098" s="128"/>
    </row>
    <row r="1099" spans="1:80" x14ac:dyDescent="0.3">
      <c r="A1099" s="65"/>
      <c r="B1099" s="72"/>
      <c r="C1099" s="73"/>
      <c r="D1099" s="74"/>
      <c r="E1099" s="74"/>
      <c r="F1099" s="74"/>
      <c r="G1099" s="75"/>
      <c r="H1099" s="75"/>
      <c r="I1099" s="75"/>
      <c r="J1099" s="75"/>
      <c r="K1099" s="75"/>
      <c r="L1099" s="75"/>
      <c r="M1099" s="80"/>
      <c r="N1099" s="194"/>
      <c r="O1099" s="70"/>
      <c r="P1099" s="70"/>
      <c r="Q1099" s="70"/>
      <c r="R1099" s="70"/>
      <c r="S1099" s="70"/>
      <c r="T1099" s="70"/>
      <c r="U1099" s="70"/>
      <c r="V1099" s="71"/>
      <c r="W1099" s="71"/>
      <c r="X1099" s="71"/>
      <c r="Y1099" s="70"/>
      <c r="Z1099" s="70"/>
      <c r="AA1099" s="65"/>
      <c r="AB1099" s="65"/>
      <c r="AC1099" s="125"/>
      <c r="AD1099" s="125"/>
      <c r="AE1099" s="126"/>
      <c r="AF1099" s="126"/>
      <c r="AG1099" s="126"/>
      <c r="AH1099" s="125"/>
      <c r="AI1099" s="125"/>
      <c r="AJ1099" s="125"/>
      <c r="AK1099" s="125"/>
      <c r="AL1099" s="125"/>
      <c r="AM1099" s="125"/>
      <c r="AN1099" s="125"/>
      <c r="AO1099" s="66"/>
      <c r="AP1099" s="125"/>
      <c r="AQ1099" s="125"/>
      <c r="AR1099" s="125"/>
      <c r="AS1099" s="125"/>
      <c r="AT1099" s="125"/>
      <c r="AU1099" s="125"/>
      <c r="AV1099" s="125"/>
      <c r="AW1099" s="126"/>
      <c r="AX1099" s="126"/>
      <c r="AY1099" s="126"/>
      <c r="AZ1099" s="127"/>
      <c r="BA1099" s="128"/>
      <c r="BB1099" s="65"/>
      <c r="BC1099" s="65"/>
      <c r="BD1099" s="125"/>
      <c r="BE1099" s="125"/>
      <c r="BF1099" s="126"/>
      <c r="BG1099" s="126"/>
      <c r="BH1099" s="126"/>
      <c r="BI1099" s="125"/>
      <c r="BJ1099" s="125"/>
      <c r="BK1099" s="125"/>
      <c r="BL1099" s="125"/>
      <c r="BM1099" s="125"/>
      <c r="BN1099" s="125"/>
      <c r="BO1099" s="129"/>
      <c r="BP1099" s="66"/>
      <c r="BQ1099" s="129"/>
      <c r="BR1099" s="125"/>
      <c r="BS1099" s="125"/>
      <c r="BT1099" s="125"/>
      <c r="BU1099" s="125"/>
      <c r="BV1099" s="125"/>
      <c r="BW1099" s="125"/>
      <c r="BX1099" s="126"/>
      <c r="BY1099" s="126"/>
      <c r="BZ1099" s="126"/>
      <c r="CA1099" s="127"/>
      <c r="CB1099" s="128"/>
    </row>
    <row r="1100" spans="1:80" x14ac:dyDescent="0.3">
      <c r="A1100" s="65"/>
      <c r="B1100" s="72"/>
      <c r="C1100" s="73"/>
      <c r="D1100" s="74"/>
      <c r="E1100" s="74"/>
      <c r="F1100" s="74"/>
      <c r="G1100" s="75"/>
      <c r="H1100" s="75"/>
      <c r="I1100" s="75"/>
      <c r="J1100" s="75"/>
      <c r="K1100" s="75"/>
      <c r="L1100" s="75"/>
      <c r="M1100" s="80"/>
      <c r="N1100" s="194"/>
      <c r="O1100" s="70"/>
      <c r="P1100" s="70"/>
      <c r="Q1100" s="70"/>
      <c r="R1100" s="70"/>
      <c r="S1100" s="70"/>
      <c r="T1100" s="70"/>
      <c r="U1100" s="70"/>
      <c r="V1100" s="71"/>
      <c r="W1100" s="71"/>
      <c r="X1100" s="71"/>
      <c r="Y1100" s="70"/>
      <c r="Z1100" s="70"/>
      <c r="AA1100" s="65"/>
      <c r="AB1100" s="65"/>
      <c r="AC1100" s="125"/>
      <c r="AD1100" s="125"/>
      <c r="AE1100" s="126"/>
      <c r="AF1100" s="126"/>
      <c r="AG1100" s="126"/>
      <c r="AH1100" s="125"/>
      <c r="AI1100" s="125"/>
      <c r="AJ1100" s="125"/>
      <c r="AK1100" s="125"/>
      <c r="AL1100" s="125"/>
      <c r="AM1100" s="125"/>
      <c r="AN1100" s="125"/>
      <c r="AO1100" s="66"/>
      <c r="AP1100" s="125"/>
      <c r="AQ1100" s="125"/>
      <c r="AR1100" s="125"/>
      <c r="AS1100" s="125"/>
      <c r="AT1100" s="125"/>
      <c r="AU1100" s="125"/>
      <c r="AV1100" s="125"/>
      <c r="AW1100" s="126"/>
      <c r="AX1100" s="126"/>
      <c r="AY1100" s="126"/>
      <c r="AZ1100" s="127"/>
      <c r="BA1100" s="128"/>
      <c r="BB1100" s="65"/>
      <c r="BC1100" s="65"/>
      <c r="BD1100" s="125"/>
      <c r="BE1100" s="125"/>
      <c r="BF1100" s="126"/>
      <c r="BG1100" s="126"/>
      <c r="BH1100" s="126"/>
      <c r="BI1100" s="125"/>
      <c r="BJ1100" s="125"/>
      <c r="BK1100" s="125"/>
      <c r="BL1100" s="125"/>
      <c r="BM1100" s="125"/>
      <c r="BN1100" s="125"/>
      <c r="BO1100" s="129"/>
      <c r="BP1100" s="66"/>
      <c r="BQ1100" s="129"/>
      <c r="BR1100" s="125"/>
      <c r="BS1100" s="125"/>
      <c r="BT1100" s="125"/>
      <c r="BU1100" s="125"/>
      <c r="BV1100" s="125"/>
      <c r="BW1100" s="125"/>
      <c r="BX1100" s="126"/>
      <c r="BY1100" s="126"/>
      <c r="BZ1100" s="126"/>
      <c r="CA1100" s="127"/>
      <c r="CB1100" s="128"/>
    </row>
    <row r="1101" spans="1:80" x14ac:dyDescent="0.3">
      <c r="A1101" s="65"/>
      <c r="B1101" s="72"/>
      <c r="C1101" s="73"/>
      <c r="D1101" s="74"/>
      <c r="E1101" s="74"/>
      <c r="F1101" s="74"/>
      <c r="G1101" s="75"/>
      <c r="H1101" s="75"/>
      <c r="I1101" s="75"/>
      <c r="J1101" s="75"/>
      <c r="K1101" s="75"/>
      <c r="L1101" s="75"/>
      <c r="M1101" s="80"/>
      <c r="N1101" s="194"/>
      <c r="O1101" s="70"/>
      <c r="P1101" s="70"/>
      <c r="Q1101" s="70"/>
      <c r="R1101" s="70"/>
      <c r="S1101" s="70"/>
      <c r="T1101" s="70"/>
      <c r="U1101" s="70"/>
      <c r="V1101" s="71"/>
      <c r="W1101" s="71"/>
      <c r="X1101" s="71"/>
      <c r="Y1101" s="70"/>
      <c r="Z1101" s="70"/>
      <c r="AA1101" s="65"/>
      <c r="AB1101" s="65"/>
      <c r="AC1101" s="125"/>
      <c r="AD1101" s="125"/>
      <c r="AE1101" s="126"/>
      <c r="AF1101" s="126"/>
      <c r="AG1101" s="126"/>
      <c r="AH1101" s="125"/>
      <c r="AI1101" s="125"/>
      <c r="AJ1101" s="125"/>
      <c r="AK1101" s="125"/>
      <c r="AL1101" s="125"/>
      <c r="AM1101" s="125"/>
      <c r="AN1101" s="125"/>
      <c r="AO1101" s="66"/>
      <c r="AP1101" s="125"/>
      <c r="AQ1101" s="125"/>
      <c r="AR1101" s="125"/>
      <c r="AS1101" s="125"/>
      <c r="AT1101" s="125"/>
      <c r="AU1101" s="125"/>
      <c r="AV1101" s="125"/>
      <c r="AW1101" s="126"/>
      <c r="AX1101" s="126"/>
      <c r="AY1101" s="126"/>
      <c r="AZ1101" s="127"/>
      <c r="BA1101" s="128"/>
      <c r="BB1101" s="65"/>
      <c r="BC1101" s="65"/>
      <c r="BD1101" s="125"/>
      <c r="BE1101" s="125"/>
      <c r="BF1101" s="126"/>
      <c r="BG1101" s="126"/>
      <c r="BH1101" s="126"/>
      <c r="BI1101" s="125"/>
      <c r="BJ1101" s="125"/>
      <c r="BK1101" s="125"/>
      <c r="BL1101" s="125"/>
      <c r="BM1101" s="125"/>
      <c r="BN1101" s="125"/>
      <c r="BO1101" s="129"/>
      <c r="BP1101" s="66"/>
      <c r="BQ1101" s="129"/>
      <c r="BR1101" s="125"/>
      <c r="BS1101" s="125"/>
      <c r="BT1101" s="125"/>
      <c r="BU1101" s="125"/>
      <c r="BV1101" s="125"/>
      <c r="BW1101" s="125"/>
      <c r="BX1101" s="126"/>
      <c r="BY1101" s="126"/>
      <c r="BZ1101" s="126"/>
      <c r="CA1101" s="127"/>
      <c r="CB1101" s="128"/>
    </row>
    <row r="1102" spans="1:80" x14ac:dyDescent="0.3">
      <c r="A1102" s="65"/>
      <c r="B1102" s="72"/>
      <c r="C1102" s="73"/>
      <c r="D1102" s="74"/>
      <c r="E1102" s="74"/>
      <c r="F1102" s="74"/>
      <c r="G1102" s="75"/>
      <c r="H1102" s="75"/>
      <c r="I1102" s="75"/>
      <c r="J1102" s="75"/>
      <c r="K1102" s="75"/>
      <c r="L1102" s="75"/>
      <c r="M1102" s="80"/>
      <c r="N1102" s="194"/>
      <c r="O1102" s="70"/>
      <c r="P1102" s="70"/>
      <c r="Q1102" s="70"/>
      <c r="R1102" s="70"/>
      <c r="S1102" s="70"/>
      <c r="T1102" s="70"/>
      <c r="U1102" s="70"/>
      <c r="V1102" s="71"/>
      <c r="W1102" s="71"/>
      <c r="X1102" s="71"/>
      <c r="Y1102" s="70"/>
      <c r="Z1102" s="70"/>
      <c r="AA1102" s="65"/>
      <c r="AB1102" s="65"/>
      <c r="AC1102" s="125"/>
      <c r="AD1102" s="125"/>
      <c r="AE1102" s="126"/>
      <c r="AF1102" s="126"/>
      <c r="AG1102" s="126"/>
      <c r="AH1102" s="125"/>
      <c r="AI1102" s="125"/>
      <c r="AJ1102" s="125"/>
      <c r="AK1102" s="125"/>
      <c r="AL1102" s="125"/>
      <c r="AM1102" s="125"/>
      <c r="AN1102" s="125"/>
      <c r="AO1102" s="66"/>
      <c r="AP1102" s="125"/>
      <c r="AQ1102" s="125"/>
      <c r="AR1102" s="125"/>
      <c r="AS1102" s="125"/>
      <c r="AT1102" s="125"/>
      <c r="AU1102" s="125"/>
      <c r="AV1102" s="125"/>
      <c r="AW1102" s="126"/>
      <c r="AX1102" s="126"/>
      <c r="AY1102" s="126"/>
      <c r="AZ1102" s="127"/>
      <c r="BA1102" s="128"/>
      <c r="BB1102" s="65"/>
      <c r="BC1102" s="65"/>
      <c r="BD1102" s="125"/>
      <c r="BE1102" s="125"/>
      <c r="BF1102" s="126"/>
      <c r="BG1102" s="126"/>
      <c r="BH1102" s="126"/>
      <c r="BI1102" s="125"/>
      <c r="BJ1102" s="125"/>
      <c r="BK1102" s="125"/>
      <c r="BL1102" s="125"/>
      <c r="BM1102" s="125"/>
      <c r="BN1102" s="125"/>
      <c r="BO1102" s="129"/>
      <c r="BP1102" s="66"/>
      <c r="BQ1102" s="129"/>
      <c r="BR1102" s="125"/>
      <c r="BS1102" s="125"/>
      <c r="BT1102" s="125"/>
      <c r="BU1102" s="125"/>
      <c r="BV1102" s="125"/>
      <c r="BW1102" s="125"/>
      <c r="BX1102" s="126"/>
      <c r="BY1102" s="126"/>
      <c r="BZ1102" s="126"/>
      <c r="CA1102" s="127"/>
      <c r="CB1102" s="128"/>
    </row>
    <row r="1103" spans="1:80" x14ac:dyDescent="0.3">
      <c r="A1103" s="65"/>
      <c r="B1103" s="72"/>
      <c r="C1103" s="73"/>
      <c r="D1103" s="74"/>
      <c r="E1103" s="74"/>
      <c r="F1103" s="74"/>
      <c r="G1103" s="75"/>
      <c r="H1103" s="75"/>
      <c r="I1103" s="75"/>
      <c r="J1103" s="75"/>
      <c r="K1103" s="75"/>
      <c r="L1103" s="75"/>
      <c r="M1103" s="80"/>
      <c r="N1103" s="194"/>
      <c r="O1103" s="70"/>
      <c r="P1103" s="70"/>
      <c r="Q1103" s="70"/>
      <c r="R1103" s="70"/>
      <c r="S1103" s="70"/>
      <c r="T1103" s="70"/>
      <c r="U1103" s="70"/>
      <c r="V1103" s="71"/>
      <c r="W1103" s="71"/>
      <c r="X1103" s="71"/>
      <c r="Y1103" s="70"/>
      <c r="Z1103" s="70"/>
      <c r="AA1103" s="65"/>
      <c r="AB1103" s="65"/>
      <c r="AC1103" s="125"/>
      <c r="AD1103" s="125"/>
      <c r="AE1103" s="126"/>
      <c r="AF1103" s="126"/>
      <c r="AG1103" s="126"/>
      <c r="AH1103" s="125"/>
      <c r="AI1103" s="125"/>
      <c r="AJ1103" s="125"/>
      <c r="AK1103" s="125"/>
      <c r="AL1103" s="125"/>
      <c r="AM1103" s="125"/>
      <c r="AN1103" s="125"/>
      <c r="AO1103" s="66"/>
      <c r="AP1103" s="125"/>
      <c r="AQ1103" s="125"/>
      <c r="AR1103" s="125"/>
      <c r="AS1103" s="125"/>
      <c r="AT1103" s="125"/>
      <c r="AU1103" s="125"/>
      <c r="AV1103" s="125"/>
      <c r="AW1103" s="126"/>
      <c r="AX1103" s="126"/>
      <c r="AY1103" s="126"/>
      <c r="AZ1103" s="127"/>
      <c r="BA1103" s="128"/>
      <c r="BB1103" s="65"/>
      <c r="BC1103" s="65"/>
      <c r="BD1103" s="125"/>
      <c r="BE1103" s="125"/>
      <c r="BF1103" s="126"/>
      <c r="BG1103" s="126"/>
      <c r="BH1103" s="126"/>
      <c r="BI1103" s="125"/>
      <c r="BJ1103" s="125"/>
      <c r="BK1103" s="125"/>
      <c r="BL1103" s="125"/>
      <c r="BM1103" s="125"/>
      <c r="BN1103" s="125"/>
      <c r="BO1103" s="129"/>
      <c r="BP1103" s="66"/>
      <c r="BQ1103" s="129"/>
      <c r="BR1103" s="125"/>
      <c r="BS1103" s="125"/>
      <c r="BT1103" s="125"/>
      <c r="BU1103" s="125"/>
      <c r="BV1103" s="125"/>
      <c r="BW1103" s="125"/>
      <c r="BX1103" s="126"/>
      <c r="BY1103" s="126"/>
      <c r="BZ1103" s="126"/>
      <c r="CA1103" s="127"/>
      <c r="CB1103" s="128"/>
    </row>
    <row r="1104" spans="1:80" x14ac:dyDescent="0.3">
      <c r="A1104" s="65"/>
      <c r="B1104" s="72"/>
      <c r="C1104" s="73"/>
      <c r="D1104" s="74"/>
      <c r="E1104" s="74"/>
      <c r="F1104" s="74"/>
      <c r="G1104" s="75"/>
      <c r="H1104" s="75"/>
      <c r="I1104" s="75"/>
      <c r="J1104" s="75"/>
      <c r="K1104" s="75"/>
      <c r="L1104" s="75"/>
      <c r="M1104" s="80"/>
      <c r="N1104" s="194"/>
      <c r="O1104" s="70"/>
      <c r="P1104" s="70"/>
      <c r="Q1104" s="70"/>
      <c r="R1104" s="70"/>
      <c r="S1104" s="70"/>
      <c r="T1104" s="70"/>
      <c r="U1104" s="70"/>
      <c r="V1104" s="71"/>
      <c r="W1104" s="71"/>
      <c r="X1104" s="71"/>
      <c r="Y1104" s="70"/>
      <c r="Z1104" s="70"/>
      <c r="AA1104" s="65"/>
      <c r="AB1104" s="65"/>
      <c r="AC1104" s="125"/>
      <c r="AD1104" s="125"/>
      <c r="AE1104" s="126"/>
      <c r="AF1104" s="126"/>
      <c r="AG1104" s="126"/>
      <c r="AH1104" s="125"/>
      <c r="AI1104" s="125"/>
      <c r="AJ1104" s="125"/>
      <c r="AK1104" s="125"/>
      <c r="AL1104" s="125"/>
      <c r="AM1104" s="125"/>
      <c r="AN1104" s="125"/>
      <c r="AO1104" s="66"/>
      <c r="AP1104" s="125"/>
      <c r="AQ1104" s="125"/>
      <c r="AR1104" s="125"/>
      <c r="AS1104" s="125"/>
      <c r="AT1104" s="125"/>
      <c r="AU1104" s="125"/>
      <c r="AV1104" s="125"/>
      <c r="AW1104" s="126"/>
      <c r="AX1104" s="126"/>
      <c r="AY1104" s="126"/>
      <c r="AZ1104" s="127"/>
      <c r="BA1104" s="128"/>
      <c r="BB1104" s="65"/>
      <c r="BC1104" s="65"/>
      <c r="BD1104" s="125"/>
      <c r="BE1104" s="125"/>
      <c r="BF1104" s="126"/>
      <c r="BG1104" s="126"/>
      <c r="BH1104" s="126"/>
      <c r="BI1104" s="125"/>
      <c r="BJ1104" s="125"/>
      <c r="BK1104" s="125"/>
      <c r="BL1104" s="125"/>
      <c r="BM1104" s="125"/>
      <c r="BN1104" s="125"/>
      <c r="BO1104" s="129"/>
      <c r="BP1104" s="66"/>
      <c r="BQ1104" s="129"/>
      <c r="BR1104" s="125"/>
      <c r="BS1104" s="125"/>
      <c r="BT1104" s="125"/>
      <c r="BU1104" s="125"/>
      <c r="BV1104" s="125"/>
      <c r="BW1104" s="125"/>
      <c r="BX1104" s="126"/>
      <c r="BY1104" s="126"/>
      <c r="BZ1104" s="126"/>
      <c r="CA1104" s="127"/>
      <c r="CB1104" s="128"/>
    </row>
    <row r="1105" spans="1:80" x14ac:dyDescent="0.3">
      <c r="A1105" s="65"/>
      <c r="B1105" s="65"/>
      <c r="C1105" s="65"/>
      <c r="D1105" s="65"/>
      <c r="E1105" s="65"/>
      <c r="F1105" s="65"/>
      <c r="G1105" s="65"/>
      <c r="H1105" s="65"/>
      <c r="I1105" s="65"/>
      <c r="J1105" s="65"/>
      <c r="K1105" s="65"/>
      <c r="L1105" s="65"/>
      <c r="M1105" s="99"/>
      <c r="N1105" s="66"/>
      <c r="O1105" s="99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5"/>
      <c r="AC1105" s="125"/>
      <c r="AD1105" s="125"/>
      <c r="AE1105" s="126"/>
      <c r="AF1105" s="126"/>
      <c r="AG1105" s="126"/>
      <c r="AH1105" s="125"/>
      <c r="AI1105" s="125"/>
      <c r="AJ1105" s="125"/>
      <c r="AK1105" s="125"/>
      <c r="AL1105" s="125"/>
      <c r="AM1105" s="125"/>
      <c r="AN1105" s="125"/>
      <c r="AO1105" s="66"/>
      <c r="AP1105" s="125"/>
      <c r="AQ1105" s="125"/>
      <c r="AR1105" s="125"/>
      <c r="AS1105" s="125"/>
      <c r="AT1105" s="125"/>
      <c r="AU1105" s="125"/>
      <c r="AV1105" s="125"/>
      <c r="AW1105" s="126"/>
      <c r="AX1105" s="126"/>
      <c r="AY1105" s="126"/>
      <c r="AZ1105" s="127"/>
      <c r="BA1105" s="128"/>
      <c r="BB1105" s="65"/>
      <c r="BC1105" s="65"/>
      <c r="BD1105" s="125"/>
      <c r="BE1105" s="125"/>
      <c r="BF1105" s="126"/>
      <c r="BG1105" s="126"/>
      <c r="BH1105" s="126"/>
      <c r="BI1105" s="125"/>
      <c r="BJ1105" s="125"/>
      <c r="BK1105" s="125"/>
      <c r="BL1105" s="125"/>
      <c r="BM1105" s="125"/>
      <c r="BN1105" s="125"/>
      <c r="BO1105" s="129"/>
      <c r="BP1105" s="66"/>
      <c r="BQ1105" s="129"/>
      <c r="BR1105" s="125"/>
      <c r="BS1105" s="125"/>
      <c r="BT1105" s="125"/>
      <c r="BU1105" s="125"/>
      <c r="BV1105" s="125"/>
      <c r="BW1105" s="125"/>
      <c r="BX1105" s="126"/>
      <c r="BY1105" s="126"/>
      <c r="BZ1105" s="126"/>
      <c r="CA1105" s="127"/>
      <c r="CB1105" s="128"/>
    </row>
    <row r="1106" spans="1:80" x14ac:dyDescent="0.3">
      <c r="A1106" s="65"/>
      <c r="B1106" s="68"/>
      <c r="C1106" s="68"/>
      <c r="D1106" s="68"/>
      <c r="E1106" s="68"/>
      <c r="F1106" s="68"/>
      <c r="G1106" s="68"/>
      <c r="H1106" s="68"/>
      <c r="I1106" s="68"/>
      <c r="J1106" s="68"/>
      <c r="K1106" s="68"/>
      <c r="L1106" s="68"/>
      <c r="M1106" s="87"/>
      <c r="N1106" s="68"/>
      <c r="O1106" s="87"/>
      <c r="P1106" s="68"/>
      <c r="Q1106" s="68"/>
      <c r="R1106" s="68"/>
      <c r="S1106" s="68"/>
      <c r="T1106" s="68"/>
      <c r="U1106" s="68"/>
      <c r="V1106" s="68"/>
      <c r="W1106" s="68"/>
      <c r="X1106" s="68"/>
      <c r="Y1106" s="68"/>
      <c r="Z1106" s="68"/>
      <c r="AA1106" s="65"/>
      <c r="AB1106" s="65"/>
      <c r="AC1106" s="125"/>
      <c r="AD1106" s="125"/>
      <c r="AE1106" s="126"/>
      <c r="AF1106" s="126"/>
      <c r="AG1106" s="126"/>
      <c r="AH1106" s="125"/>
      <c r="AI1106" s="125"/>
      <c r="AJ1106" s="125"/>
      <c r="AK1106" s="125"/>
      <c r="AL1106" s="125"/>
      <c r="AM1106" s="125"/>
      <c r="AN1106" s="125"/>
      <c r="AO1106" s="66"/>
      <c r="AP1106" s="125"/>
      <c r="AQ1106" s="125"/>
      <c r="AR1106" s="125"/>
      <c r="AS1106" s="125"/>
      <c r="AT1106" s="125"/>
      <c r="AU1106" s="125"/>
      <c r="AV1106" s="125"/>
      <c r="AW1106" s="126"/>
      <c r="AX1106" s="126"/>
      <c r="AY1106" s="126"/>
      <c r="AZ1106" s="127"/>
      <c r="BA1106" s="128"/>
      <c r="BB1106" s="65"/>
      <c r="BC1106" s="65"/>
      <c r="BD1106" s="125"/>
      <c r="BE1106" s="125"/>
      <c r="BF1106" s="126"/>
      <c r="BG1106" s="126"/>
      <c r="BH1106" s="126"/>
      <c r="BI1106" s="125"/>
      <c r="BJ1106" s="125"/>
      <c r="BK1106" s="125"/>
      <c r="BL1106" s="125"/>
      <c r="BM1106" s="125"/>
      <c r="BN1106" s="125"/>
      <c r="BO1106" s="129"/>
      <c r="BP1106" s="66"/>
      <c r="BQ1106" s="129"/>
      <c r="BR1106" s="125"/>
      <c r="BS1106" s="125"/>
      <c r="BT1106" s="125"/>
      <c r="BU1106" s="125"/>
      <c r="BV1106" s="125"/>
      <c r="BW1106" s="125"/>
      <c r="BX1106" s="126"/>
      <c r="BY1106" s="126"/>
      <c r="BZ1106" s="126"/>
      <c r="CA1106" s="127"/>
      <c r="CB1106" s="128"/>
    </row>
    <row r="1107" spans="1:80" x14ac:dyDescent="0.3">
      <c r="A1107" s="65"/>
      <c r="B1107" s="77"/>
      <c r="C1107" s="77"/>
      <c r="D1107" s="78"/>
      <c r="E1107" s="78"/>
      <c r="F1107" s="78"/>
      <c r="G1107" s="79"/>
      <c r="H1107" s="79"/>
      <c r="I1107" s="79"/>
      <c r="J1107" s="79"/>
      <c r="K1107" s="79"/>
      <c r="L1107" s="79"/>
      <c r="M1107" s="80"/>
      <c r="N1107" s="68"/>
      <c r="O1107" s="80"/>
      <c r="P1107" s="79"/>
      <c r="Q1107" s="79"/>
      <c r="R1107" s="79"/>
      <c r="S1107" s="79"/>
      <c r="T1107" s="79"/>
      <c r="U1107" s="79"/>
      <c r="V1107" s="78"/>
      <c r="W1107" s="78"/>
      <c r="X1107" s="78"/>
      <c r="Y1107" s="77"/>
      <c r="Z1107" s="77"/>
      <c r="AA1107" s="65"/>
      <c r="AB1107" s="65"/>
      <c r="AC1107" s="125"/>
      <c r="AD1107" s="125"/>
      <c r="AE1107" s="126"/>
      <c r="AF1107" s="126"/>
      <c r="AG1107" s="126"/>
      <c r="AH1107" s="125"/>
      <c r="AI1107" s="125"/>
      <c r="AJ1107" s="125"/>
      <c r="AK1107" s="125"/>
      <c r="AL1107" s="125"/>
      <c r="AM1107" s="125"/>
      <c r="AN1107" s="125"/>
      <c r="AO1107" s="66"/>
      <c r="AP1107" s="125"/>
      <c r="AQ1107" s="125"/>
      <c r="AR1107" s="125"/>
      <c r="AS1107" s="125"/>
      <c r="AT1107" s="125"/>
      <c r="AU1107" s="125"/>
      <c r="AV1107" s="125"/>
      <c r="AW1107" s="126"/>
      <c r="AX1107" s="126"/>
      <c r="AY1107" s="126"/>
      <c r="AZ1107" s="127"/>
      <c r="BA1107" s="128"/>
      <c r="BB1107" s="65"/>
      <c r="BC1107" s="65"/>
      <c r="BD1107" s="125"/>
      <c r="BE1107" s="125"/>
      <c r="BF1107" s="126"/>
      <c r="BG1107" s="126"/>
      <c r="BH1107" s="126"/>
      <c r="BI1107" s="125"/>
      <c r="BJ1107" s="125"/>
      <c r="BK1107" s="125"/>
      <c r="BL1107" s="125"/>
      <c r="BM1107" s="125"/>
      <c r="BN1107" s="125"/>
      <c r="BO1107" s="129"/>
      <c r="BP1107" s="66"/>
      <c r="BQ1107" s="129"/>
      <c r="BR1107" s="125"/>
      <c r="BS1107" s="125"/>
      <c r="BT1107" s="125"/>
      <c r="BU1107" s="125"/>
      <c r="BV1107" s="125"/>
      <c r="BW1107" s="125"/>
      <c r="BX1107" s="126"/>
      <c r="BY1107" s="126"/>
      <c r="BZ1107" s="126"/>
      <c r="CA1107" s="127"/>
      <c r="CB1107" s="128"/>
    </row>
    <row r="1108" spans="1:80" x14ac:dyDescent="0.3">
      <c r="A1108" s="65"/>
      <c r="B1108" s="72"/>
      <c r="C1108" s="72"/>
      <c r="D1108" s="78"/>
      <c r="E1108" s="78"/>
      <c r="F1108" s="78"/>
      <c r="G1108" s="80"/>
      <c r="H1108" s="80"/>
      <c r="I1108" s="80"/>
      <c r="J1108" s="80"/>
      <c r="K1108" s="80"/>
      <c r="L1108" s="80"/>
      <c r="M1108" s="80"/>
      <c r="N1108" s="81"/>
      <c r="O1108" s="80"/>
      <c r="P1108" s="80"/>
      <c r="Q1108" s="80"/>
      <c r="R1108" s="80"/>
      <c r="S1108" s="80"/>
      <c r="T1108" s="80"/>
      <c r="U1108" s="80"/>
      <c r="V1108" s="78"/>
      <c r="W1108" s="78"/>
      <c r="X1108" s="78"/>
      <c r="Y1108" s="72"/>
      <c r="Z1108" s="72"/>
      <c r="AA1108" s="65"/>
      <c r="AB1108" s="65"/>
      <c r="AC1108" s="125"/>
      <c r="AD1108" s="125"/>
      <c r="AE1108" s="126"/>
      <c r="AF1108" s="126"/>
      <c r="AG1108" s="126"/>
      <c r="AH1108" s="125"/>
      <c r="AI1108" s="125"/>
      <c r="AJ1108" s="125"/>
      <c r="AK1108" s="125"/>
      <c r="AL1108" s="125"/>
      <c r="AM1108" s="125"/>
      <c r="AN1108" s="125"/>
      <c r="AO1108" s="66"/>
      <c r="AP1108" s="125"/>
      <c r="AQ1108" s="125"/>
      <c r="AR1108" s="125"/>
      <c r="AS1108" s="125"/>
      <c r="AT1108" s="125"/>
      <c r="AU1108" s="125"/>
      <c r="AV1108" s="125"/>
      <c r="AW1108" s="126"/>
      <c r="AX1108" s="126"/>
      <c r="AY1108" s="126"/>
      <c r="AZ1108" s="127"/>
      <c r="BA1108" s="128"/>
      <c r="BB1108" s="65"/>
      <c r="BC1108" s="65"/>
      <c r="BD1108" s="125"/>
      <c r="BE1108" s="125"/>
      <c r="BF1108" s="126"/>
      <c r="BG1108" s="126"/>
      <c r="BH1108" s="126"/>
      <c r="BI1108" s="125"/>
      <c r="BJ1108" s="125"/>
      <c r="BK1108" s="125"/>
      <c r="BL1108" s="125"/>
      <c r="BM1108" s="125"/>
      <c r="BN1108" s="125"/>
      <c r="BO1108" s="129"/>
      <c r="BP1108" s="66"/>
      <c r="BQ1108" s="129"/>
      <c r="BR1108" s="125"/>
      <c r="BS1108" s="125"/>
      <c r="BT1108" s="125"/>
      <c r="BU1108" s="125"/>
      <c r="BV1108" s="125"/>
      <c r="BW1108" s="125"/>
      <c r="BX1108" s="126"/>
      <c r="BY1108" s="126"/>
      <c r="BZ1108" s="126"/>
      <c r="CA1108" s="127"/>
      <c r="CB1108" s="128"/>
    </row>
    <row r="1109" spans="1:80" x14ac:dyDescent="0.3">
      <c r="A1109" s="65"/>
      <c r="B1109" s="125"/>
      <c r="C1109" s="125"/>
      <c r="D1109" s="126"/>
      <c r="E1109" s="126"/>
      <c r="F1109" s="126"/>
      <c r="G1109" s="125"/>
      <c r="H1109" s="125"/>
      <c r="I1109" s="125"/>
      <c r="J1109" s="125"/>
      <c r="K1109" s="125"/>
      <c r="L1109" s="125"/>
      <c r="M1109" s="125"/>
      <c r="N1109" s="82"/>
      <c r="O1109" s="125"/>
      <c r="P1109" s="125"/>
      <c r="Q1109" s="125"/>
      <c r="R1109" s="125"/>
      <c r="S1109" s="125"/>
      <c r="T1109" s="125"/>
      <c r="U1109" s="125"/>
      <c r="V1109" s="126"/>
      <c r="W1109" s="126"/>
      <c r="X1109" s="126"/>
      <c r="Y1109" s="125"/>
      <c r="Z1109" s="125"/>
      <c r="AA1109" s="65"/>
      <c r="AB1109" s="65"/>
      <c r="AC1109" s="125"/>
      <c r="AD1109" s="125"/>
      <c r="AE1109" s="126"/>
      <c r="AF1109" s="126"/>
      <c r="AG1109" s="126"/>
      <c r="AH1109" s="125"/>
      <c r="AI1109" s="125"/>
      <c r="AJ1109" s="125"/>
      <c r="AK1109" s="125"/>
      <c r="AL1109" s="125"/>
      <c r="AM1109" s="125"/>
      <c r="AN1109" s="125"/>
      <c r="AO1109" s="82"/>
      <c r="AP1109" s="125"/>
      <c r="AQ1109" s="125"/>
      <c r="AR1109" s="125"/>
      <c r="AS1109" s="125"/>
      <c r="AT1109" s="125"/>
      <c r="AU1109" s="125"/>
      <c r="AV1109" s="125"/>
      <c r="AW1109" s="126"/>
      <c r="AX1109" s="126"/>
      <c r="AY1109" s="126"/>
      <c r="AZ1109" s="125"/>
      <c r="BA1109" s="125"/>
      <c r="BB1109" s="65"/>
      <c r="BC1109" s="65"/>
      <c r="BD1109" s="125"/>
      <c r="BE1109" s="125"/>
      <c r="BF1109" s="126"/>
      <c r="BG1109" s="126"/>
      <c r="BH1109" s="126"/>
      <c r="BI1109" s="125"/>
      <c r="BJ1109" s="125"/>
      <c r="BK1109" s="125"/>
      <c r="BL1109" s="125"/>
      <c r="BM1109" s="125"/>
      <c r="BN1109" s="125"/>
      <c r="BO1109" s="129"/>
      <c r="BP1109" s="82"/>
      <c r="BQ1109" s="129"/>
      <c r="BR1109" s="125"/>
      <c r="BS1109" s="125"/>
      <c r="BT1109" s="125"/>
      <c r="BU1109" s="125"/>
      <c r="BV1109" s="125"/>
      <c r="BW1109" s="125"/>
      <c r="BX1109" s="126"/>
      <c r="BY1109" s="126"/>
      <c r="BZ1109" s="126"/>
      <c r="CA1109" s="125"/>
      <c r="CB1109" s="125"/>
    </row>
    <row r="1110" spans="1:80" x14ac:dyDescent="0.3">
      <c r="A1110" s="65"/>
      <c r="B1110" s="223"/>
      <c r="C1110" s="224"/>
      <c r="D1110" s="65"/>
      <c r="E1110" s="65"/>
      <c r="F1110" s="223"/>
      <c r="G1110" s="224"/>
      <c r="H1110" s="65"/>
      <c r="I1110" s="65"/>
      <c r="J1110" s="223"/>
      <c r="K1110" s="224"/>
      <c r="L1110" s="65"/>
      <c r="M1110" s="233"/>
      <c r="N1110" s="233"/>
      <c r="O1110" s="233"/>
      <c r="P1110" s="65"/>
      <c r="Q1110" s="223"/>
      <c r="R1110" s="224"/>
      <c r="S1110" s="65"/>
      <c r="T1110" s="65"/>
      <c r="U1110" s="223"/>
      <c r="V1110" s="224"/>
      <c r="W1110" s="65"/>
      <c r="X1110" s="65"/>
      <c r="Y1110" s="223"/>
      <c r="Z1110" s="224"/>
      <c r="AA1110" s="65"/>
      <c r="AB1110" s="65"/>
      <c r="AC1110" s="128"/>
      <c r="AD1110" s="127"/>
      <c r="AE1110" s="126"/>
      <c r="AF1110" s="126"/>
      <c r="AG1110" s="126"/>
      <c r="AH1110" s="125"/>
      <c r="AI1110" s="125"/>
      <c r="AJ1110" s="125"/>
      <c r="AK1110" s="125"/>
      <c r="AL1110" s="125"/>
      <c r="AM1110" s="125"/>
      <c r="AN1110" s="125"/>
      <c r="AO1110" s="66"/>
      <c r="AP1110" s="125"/>
      <c r="AQ1110" s="125"/>
      <c r="AR1110" s="125"/>
      <c r="AS1110" s="125"/>
      <c r="AT1110" s="125"/>
      <c r="AU1110" s="125"/>
      <c r="AV1110" s="125"/>
      <c r="AW1110" s="126"/>
      <c r="AX1110" s="126"/>
      <c r="AY1110" s="126"/>
      <c r="AZ1110" s="125"/>
      <c r="BA1110" s="125"/>
      <c r="BB1110" s="65"/>
      <c r="BC1110" s="65"/>
      <c r="BD1110" s="128"/>
      <c r="BE1110" s="127"/>
      <c r="BF1110" s="126"/>
      <c r="BG1110" s="126"/>
      <c r="BH1110" s="126"/>
      <c r="BI1110" s="125"/>
      <c r="BJ1110" s="125"/>
      <c r="BK1110" s="125"/>
      <c r="BL1110" s="125"/>
      <c r="BM1110" s="125"/>
      <c r="BN1110" s="125"/>
      <c r="BO1110" s="129"/>
      <c r="BP1110" s="66"/>
      <c r="BQ1110" s="129"/>
      <c r="BR1110" s="125"/>
      <c r="BS1110" s="125"/>
      <c r="BT1110" s="125"/>
      <c r="BU1110" s="125"/>
      <c r="BV1110" s="125"/>
      <c r="BW1110" s="125"/>
      <c r="BX1110" s="126"/>
      <c r="BY1110" s="126"/>
      <c r="BZ1110" s="126"/>
      <c r="CA1110" s="125"/>
      <c r="CB1110" s="125"/>
    </row>
    <row r="1111" spans="1:80" x14ac:dyDescent="0.3">
      <c r="A1111" s="65"/>
      <c r="B1111" s="225"/>
      <c r="C1111" s="226"/>
      <c r="D1111" s="65"/>
      <c r="E1111" s="65"/>
      <c r="F1111" s="227"/>
      <c r="G1111" s="226"/>
      <c r="H1111" s="65"/>
      <c r="I1111" s="65"/>
      <c r="J1111" s="228"/>
      <c r="K1111" s="229"/>
      <c r="L1111" s="65"/>
      <c r="M1111" s="225"/>
      <c r="N1111" s="230"/>
      <c r="O1111" s="226"/>
      <c r="P1111" s="65"/>
      <c r="Q1111" s="231"/>
      <c r="R1111" s="232"/>
      <c r="S1111" s="76"/>
      <c r="T1111" s="65"/>
      <c r="U1111" s="225"/>
      <c r="V1111" s="226"/>
      <c r="W1111" s="65"/>
      <c r="X1111" s="65"/>
      <c r="Y1111" s="225"/>
      <c r="Z1111" s="226"/>
      <c r="AA1111" s="65"/>
      <c r="AB1111" s="65"/>
      <c r="AC1111" s="128"/>
      <c r="AD1111" s="127"/>
      <c r="AE1111" s="126"/>
      <c r="AF1111" s="126"/>
      <c r="AG1111" s="126"/>
      <c r="AH1111" s="125"/>
      <c r="AI1111" s="125"/>
      <c r="AJ1111" s="125"/>
      <c r="AK1111" s="125"/>
      <c r="AL1111" s="125"/>
      <c r="AM1111" s="125"/>
      <c r="AN1111" s="125"/>
      <c r="AO1111" s="66"/>
      <c r="AP1111" s="125"/>
      <c r="AQ1111" s="125"/>
      <c r="AR1111" s="125"/>
      <c r="AS1111" s="125"/>
      <c r="AT1111" s="125"/>
      <c r="AU1111" s="125"/>
      <c r="AV1111" s="125"/>
      <c r="AW1111" s="126"/>
      <c r="AX1111" s="126"/>
      <c r="AY1111" s="126"/>
      <c r="AZ1111" s="125"/>
      <c r="BA1111" s="125"/>
      <c r="BB1111" s="65"/>
      <c r="BC1111" s="65"/>
      <c r="BD1111" s="128"/>
      <c r="BE1111" s="127"/>
      <c r="BF1111" s="126"/>
      <c r="BG1111" s="126"/>
      <c r="BH1111" s="126"/>
      <c r="BI1111" s="125"/>
      <c r="BJ1111" s="125"/>
      <c r="BK1111" s="125"/>
      <c r="BL1111" s="125"/>
      <c r="BM1111" s="125"/>
      <c r="BN1111" s="125"/>
      <c r="BO1111" s="129"/>
      <c r="BP1111" s="66"/>
      <c r="BQ1111" s="129"/>
      <c r="BR1111" s="125"/>
      <c r="BS1111" s="125"/>
      <c r="BT1111" s="125"/>
      <c r="BU1111" s="125"/>
      <c r="BV1111" s="125"/>
      <c r="BW1111" s="125"/>
      <c r="BX1111" s="126"/>
      <c r="BY1111" s="126"/>
      <c r="BZ1111" s="126"/>
      <c r="CA1111" s="125"/>
      <c r="CB1111" s="125"/>
    </row>
    <row r="1112" spans="1:80" x14ac:dyDescent="0.3">
      <c r="A1112" s="65"/>
      <c r="B1112" s="65"/>
      <c r="C1112" s="65"/>
      <c r="D1112" s="65"/>
      <c r="E1112" s="65"/>
      <c r="F1112" s="65"/>
      <c r="G1112" s="65"/>
      <c r="H1112" s="65"/>
      <c r="I1112" s="65"/>
      <c r="J1112" s="65"/>
      <c r="K1112" s="65"/>
      <c r="L1112" s="65"/>
      <c r="M1112" s="99"/>
      <c r="N1112" s="66"/>
      <c r="O1112" s="99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5"/>
      <c r="AC1112" s="128"/>
      <c r="AD1112" s="127"/>
      <c r="AE1112" s="126"/>
      <c r="AF1112" s="126"/>
      <c r="AG1112" s="126"/>
      <c r="AH1112" s="125"/>
      <c r="AI1112" s="125"/>
      <c r="AJ1112" s="125"/>
      <c r="AK1112" s="125"/>
      <c r="AL1112" s="125"/>
      <c r="AM1112" s="125"/>
      <c r="AN1112" s="125"/>
      <c r="AO1112" s="66"/>
      <c r="AP1112" s="125"/>
      <c r="AQ1112" s="125"/>
      <c r="AR1112" s="125"/>
      <c r="AS1112" s="125"/>
      <c r="AT1112" s="125"/>
      <c r="AU1112" s="125"/>
      <c r="AV1112" s="125"/>
      <c r="AW1112" s="126"/>
      <c r="AX1112" s="126"/>
      <c r="AY1112" s="126"/>
      <c r="AZ1112" s="125"/>
      <c r="BA1112" s="125"/>
      <c r="BB1112" s="65"/>
      <c r="BC1112" s="65"/>
      <c r="BD1112" s="128"/>
      <c r="BE1112" s="127"/>
      <c r="BF1112" s="126"/>
      <c r="BG1112" s="126"/>
      <c r="BH1112" s="126"/>
      <c r="BI1112" s="125"/>
      <c r="BJ1112" s="125"/>
      <c r="BK1112" s="125"/>
      <c r="BL1112" s="125"/>
      <c r="BM1112" s="125"/>
      <c r="BN1112" s="125"/>
      <c r="BO1112" s="129"/>
      <c r="BP1112" s="66"/>
      <c r="BQ1112" s="129"/>
      <c r="BR1112" s="125"/>
      <c r="BS1112" s="125"/>
      <c r="BT1112" s="125"/>
      <c r="BU1112" s="125"/>
      <c r="BV1112" s="125"/>
      <c r="BW1112" s="125"/>
      <c r="BX1112" s="126"/>
      <c r="BY1112" s="126"/>
      <c r="BZ1112" s="126"/>
      <c r="CA1112" s="125"/>
      <c r="CB1112" s="125"/>
    </row>
    <row r="1113" spans="1:80" x14ac:dyDescent="0.3">
      <c r="A1113" s="65"/>
      <c r="B1113" s="65"/>
      <c r="C1113" s="65"/>
      <c r="D1113" s="65"/>
      <c r="E1113" s="65"/>
      <c r="F1113" s="65"/>
      <c r="G1113" s="65"/>
      <c r="H1113" s="65"/>
      <c r="I1113" s="65"/>
      <c r="J1113" s="65"/>
      <c r="K1113" s="65"/>
      <c r="L1113" s="65"/>
      <c r="M1113" s="99"/>
      <c r="N1113" s="66"/>
      <c r="O1113" s="99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5"/>
      <c r="AC1113" s="128"/>
      <c r="AD1113" s="127"/>
      <c r="AE1113" s="126"/>
      <c r="AF1113" s="126"/>
      <c r="AG1113" s="126"/>
      <c r="AH1113" s="125"/>
      <c r="AI1113" s="125"/>
      <c r="AJ1113" s="125"/>
      <c r="AK1113" s="125"/>
      <c r="AL1113" s="125"/>
      <c r="AM1113" s="125"/>
      <c r="AN1113" s="125"/>
      <c r="AO1113" s="66"/>
      <c r="AP1113" s="125"/>
      <c r="AQ1113" s="125"/>
      <c r="AR1113" s="125"/>
      <c r="AS1113" s="125"/>
      <c r="AT1113" s="125"/>
      <c r="AU1113" s="125"/>
      <c r="AV1113" s="125"/>
      <c r="AW1113" s="126"/>
      <c r="AX1113" s="126"/>
      <c r="AY1113" s="126"/>
      <c r="AZ1113" s="125"/>
      <c r="BA1113" s="125"/>
      <c r="BB1113" s="65"/>
      <c r="BC1113" s="65"/>
      <c r="BD1113" s="128"/>
      <c r="BE1113" s="127"/>
      <c r="BF1113" s="126"/>
      <c r="BG1113" s="126"/>
      <c r="BH1113" s="126"/>
      <c r="BI1113" s="125"/>
      <c r="BJ1113" s="125"/>
      <c r="BK1113" s="125"/>
      <c r="BL1113" s="125"/>
      <c r="BM1113" s="125"/>
      <c r="BN1113" s="125"/>
      <c r="BO1113" s="129"/>
      <c r="BP1113" s="66"/>
      <c r="BQ1113" s="129"/>
      <c r="BR1113" s="125"/>
      <c r="BS1113" s="125"/>
      <c r="BT1113" s="125"/>
      <c r="BU1113" s="125"/>
      <c r="BV1113" s="125"/>
      <c r="BW1113" s="125"/>
      <c r="BX1113" s="126"/>
      <c r="BY1113" s="126"/>
      <c r="BZ1113" s="126"/>
      <c r="CA1113" s="125"/>
      <c r="CB1113" s="125"/>
    </row>
    <row r="1114" spans="1:80" x14ac:dyDescent="0.3">
      <c r="A1114" s="65"/>
      <c r="B1114" s="68"/>
      <c r="C1114" s="68"/>
      <c r="D1114" s="68"/>
      <c r="E1114" s="68"/>
      <c r="F1114" s="68"/>
      <c r="G1114" s="68"/>
      <c r="H1114" s="68"/>
      <c r="I1114" s="68"/>
      <c r="J1114" s="68"/>
      <c r="K1114" s="68"/>
      <c r="L1114" s="68"/>
      <c r="M1114" s="87"/>
      <c r="N1114" s="68"/>
      <c r="O1114" s="87"/>
      <c r="P1114" s="68"/>
      <c r="Q1114" s="68"/>
      <c r="R1114" s="68"/>
      <c r="S1114" s="68"/>
      <c r="T1114" s="68"/>
      <c r="U1114" s="68"/>
      <c r="V1114" s="68"/>
      <c r="W1114" s="68"/>
      <c r="X1114" s="68"/>
      <c r="Y1114" s="68"/>
      <c r="Z1114" s="68"/>
      <c r="AA1114" s="65"/>
      <c r="AB1114" s="65"/>
      <c r="AC1114" s="128"/>
      <c r="AD1114" s="127"/>
      <c r="AE1114" s="126"/>
      <c r="AF1114" s="126"/>
      <c r="AG1114" s="126"/>
      <c r="AH1114" s="125"/>
      <c r="AI1114" s="125"/>
      <c r="AJ1114" s="125"/>
      <c r="AK1114" s="125"/>
      <c r="AL1114" s="125"/>
      <c r="AM1114" s="125"/>
      <c r="AN1114" s="125"/>
      <c r="AO1114" s="66"/>
      <c r="AP1114" s="125"/>
      <c r="AQ1114" s="125"/>
      <c r="AR1114" s="125"/>
      <c r="AS1114" s="125"/>
      <c r="AT1114" s="125"/>
      <c r="AU1114" s="125"/>
      <c r="AV1114" s="125"/>
      <c r="AW1114" s="126"/>
      <c r="AX1114" s="126"/>
      <c r="AY1114" s="126"/>
      <c r="AZ1114" s="125"/>
      <c r="BA1114" s="125"/>
      <c r="BB1114" s="65"/>
      <c r="BC1114" s="65"/>
      <c r="BD1114" s="128"/>
      <c r="BE1114" s="127"/>
      <c r="BF1114" s="126"/>
      <c r="BG1114" s="126"/>
      <c r="BH1114" s="126"/>
      <c r="BI1114" s="125"/>
      <c r="BJ1114" s="125"/>
      <c r="BK1114" s="125"/>
      <c r="BL1114" s="125"/>
      <c r="BM1114" s="125"/>
      <c r="BN1114" s="125"/>
      <c r="BO1114" s="129"/>
      <c r="BP1114" s="66"/>
      <c r="BQ1114" s="129"/>
      <c r="BR1114" s="125"/>
      <c r="BS1114" s="125"/>
      <c r="BT1114" s="125"/>
      <c r="BU1114" s="125"/>
      <c r="BV1114" s="125"/>
      <c r="BW1114" s="125"/>
      <c r="BX1114" s="126"/>
      <c r="BY1114" s="126"/>
      <c r="BZ1114" s="126"/>
      <c r="CA1114" s="125"/>
      <c r="CB1114" s="125"/>
    </row>
    <row r="1115" spans="1:80" x14ac:dyDescent="0.3">
      <c r="A1115" s="65"/>
      <c r="B1115" s="70"/>
      <c r="C1115" s="70"/>
      <c r="D1115" s="71"/>
      <c r="E1115" s="71"/>
      <c r="F1115" s="71"/>
      <c r="G1115" s="70"/>
      <c r="H1115" s="70"/>
      <c r="I1115" s="70"/>
      <c r="J1115" s="70"/>
      <c r="K1115" s="70"/>
      <c r="L1115" s="70"/>
      <c r="M1115" s="70"/>
      <c r="N1115" s="194"/>
      <c r="O1115" s="80"/>
      <c r="P1115" s="75"/>
      <c r="Q1115" s="75"/>
      <c r="R1115" s="75"/>
      <c r="S1115" s="75"/>
      <c r="T1115" s="75"/>
      <c r="U1115" s="75"/>
      <c r="V1115" s="74"/>
      <c r="W1115" s="74"/>
      <c r="X1115" s="74"/>
      <c r="Y1115" s="73"/>
      <c r="Z1115" s="72"/>
      <c r="AA1115" s="65"/>
      <c r="AB1115" s="65"/>
      <c r="AC1115" s="128"/>
      <c r="AD1115" s="127"/>
      <c r="AE1115" s="126"/>
      <c r="AF1115" s="126"/>
      <c r="AG1115" s="126"/>
      <c r="AH1115" s="125"/>
      <c r="AI1115" s="125"/>
      <c r="AJ1115" s="125"/>
      <c r="AK1115" s="125"/>
      <c r="AL1115" s="125"/>
      <c r="AM1115" s="125"/>
      <c r="AN1115" s="125"/>
      <c r="AO1115" s="66"/>
      <c r="AP1115" s="125"/>
      <c r="AQ1115" s="125"/>
      <c r="AR1115" s="125"/>
      <c r="AS1115" s="125"/>
      <c r="AT1115" s="125"/>
      <c r="AU1115" s="125"/>
      <c r="AV1115" s="125"/>
      <c r="AW1115" s="126"/>
      <c r="AX1115" s="126"/>
      <c r="AY1115" s="126"/>
      <c r="AZ1115" s="125"/>
      <c r="BA1115" s="125"/>
      <c r="BB1115" s="65"/>
      <c r="BC1115" s="65"/>
      <c r="BD1115" s="128"/>
      <c r="BE1115" s="127"/>
      <c r="BF1115" s="126"/>
      <c r="BG1115" s="126"/>
      <c r="BH1115" s="126"/>
      <c r="BI1115" s="125"/>
      <c r="BJ1115" s="125"/>
      <c r="BK1115" s="125"/>
      <c r="BL1115" s="125"/>
      <c r="BM1115" s="125"/>
      <c r="BN1115" s="125"/>
      <c r="BO1115" s="129"/>
      <c r="BP1115" s="66"/>
      <c r="BQ1115" s="129"/>
      <c r="BR1115" s="125"/>
      <c r="BS1115" s="125"/>
      <c r="BT1115" s="125"/>
      <c r="BU1115" s="125"/>
      <c r="BV1115" s="125"/>
      <c r="BW1115" s="125"/>
      <c r="BX1115" s="126"/>
      <c r="BY1115" s="126"/>
      <c r="BZ1115" s="126"/>
      <c r="CA1115" s="125"/>
      <c r="CB1115" s="125"/>
    </row>
    <row r="1116" spans="1:80" x14ac:dyDescent="0.3">
      <c r="A1116" s="65"/>
      <c r="B1116" s="70"/>
      <c r="C1116" s="70"/>
      <c r="D1116" s="71"/>
      <c r="E1116" s="71"/>
      <c r="F1116" s="71"/>
      <c r="G1116" s="70"/>
      <c r="H1116" s="70"/>
      <c r="I1116" s="70"/>
      <c r="J1116" s="70"/>
      <c r="K1116" s="70"/>
      <c r="L1116" s="70"/>
      <c r="M1116" s="70"/>
      <c r="N1116" s="194"/>
      <c r="O1116" s="80"/>
      <c r="P1116" s="75"/>
      <c r="Q1116" s="75"/>
      <c r="R1116" s="75"/>
      <c r="S1116" s="75"/>
      <c r="T1116" s="75"/>
      <c r="U1116" s="75"/>
      <c r="V1116" s="74"/>
      <c r="W1116" s="74"/>
      <c r="X1116" s="74"/>
      <c r="Y1116" s="73"/>
      <c r="Z1116" s="72"/>
      <c r="AA1116" s="65"/>
      <c r="AB1116" s="65"/>
      <c r="AC1116" s="128"/>
      <c r="AD1116" s="127"/>
      <c r="AE1116" s="126"/>
      <c r="AF1116" s="126"/>
      <c r="AG1116" s="126"/>
      <c r="AH1116" s="125"/>
      <c r="AI1116" s="125"/>
      <c r="AJ1116" s="125"/>
      <c r="AK1116" s="125"/>
      <c r="AL1116" s="125"/>
      <c r="AM1116" s="125"/>
      <c r="AN1116" s="125"/>
      <c r="AO1116" s="66"/>
      <c r="AP1116" s="125"/>
      <c r="AQ1116" s="125"/>
      <c r="AR1116" s="125"/>
      <c r="AS1116" s="125"/>
      <c r="AT1116" s="125"/>
      <c r="AU1116" s="125"/>
      <c r="AV1116" s="125"/>
      <c r="AW1116" s="126"/>
      <c r="AX1116" s="126"/>
      <c r="AY1116" s="126"/>
      <c r="AZ1116" s="125"/>
      <c r="BA1116" s="125"/>
      <c r="BB1116" s="65"/>
      <c r="BC1116" s="65"/>
      <c r="BD1116" s="128"/>
      <c r="BE1116" s="127"/>
      <c r="BF1116" s="126"/>
      <c r="BG1116" s="126"/>
      <c r="BH1116" s="126"/>
      <c r="BI1116" s="125"/>
      <c r="BJ1116" s="125"/>
      <c r="BK1116" s="125"/>
      <c r="BL1116" s="125"/>
      <c r="BM1116" s="125"/>
      <c r="BN1116" s="125"/>
      <c r="BO1116" s="129"/>
      <c r="BP1116" s="66"/>
      <c r="BQ1116" s="129"/>
      <c r="BR1116" s="125"/>
      <c r="BS1116" s="125"/>
      <c r="BT1116" s="125"/>
      <c r="BU1116" s="125"/>
      <c r="BV1116" s="125"/>
      <c r="BW1116" s="125"/>
      <c r="BX1116" s="126"/>
      <c r="BY1116" s="126"/>
      <c r="BZ1116" s="126"/>
      <c r="CA1116" s="125"/>
      <c r="CB1116" s="125"/>
    </row>
    <row r="1117" spans="1:80" x14ac:dyDescent="0.3">
      <c r="A1117" s="65"/>
      <c r="B1117" s="70"/>
      <c r="C1117" s="70"/>
      <c r="D1117" s="71"/>
      <c r="E1117" s="71"/>
      <c r="F1117" s="71"/>
      <c r="G1117" s="70"/>
      <c r="H1117" s="70"/>
      <c r="I1117" s="70"/>
      <c r="J1117" s="70"/>
      <c r="K1117" s="70"/>
      <c r="L1117" s="70"/>
      <c r="M1117" s="70"/>
      <c r="N1117" s="194"/>
      <c r="O1117" s="80"/>
      <c r="P1117" s="75"/>
      <c r="Q1117" s="75"/>
      <c r="R1117" s="75"/>
      <c r="S1117" s="75"/>
      <c r="T1117" s="75"/>
      <c r="U1117" s="75"/>
      <c r="V1117" s="74"/>
      <c r="W1117" s="74"/>
      <c r="X1117" s="74"/>
      <c r="Y1117" s="73"/>
      <c r="Z1117" s="72"/>
      <c r="AA1117" s="65"/>
      <c r="AB1117" s="65"/>
      <c r="AC1117" s="128"/>
      <c r="AD1117" s="127"/>
      <c r="AE1117" s="126"/>
      <c r="AF1117" s="126"/>
      <c r="AG1117" s="126"/>
      <c r="AH1117" s="125"/>
      <c r="AI1117" s="125"/>
      <c r="AJ1117" s="125"/>
      <c r="AK1117" s="125"/>
      <c r="AL1117" s="125"/>
      <c r="AM1117" s="125"/>
      <c r="AN1117" s="125"/>
      <c r="AO1117" s="66"/>
      <c r="AP1117" s="125"/>
      <c r="AQ1117" s="125"/>
      <c r="AR1117" s="125"/>
      <c r="AS1117" s="125"/>
      <c r="AT1117" s="125"/>
      <c r="AU1117" s="125"/>
      <c r="AV1117" s="125"/>
      <c r="AW1117" s="126"/>
      <c r="AX1117" s="126"/>
      <c r="AY1117" s="126"/>
      <c r="AZ1117" s="125"/>
      <c r="BA1117" s="125"/>
      <c r="BB1117" s="65"/>
      <c r="BC1117" s="65"/>
      <c r="BD1117" s="128"/>
      <c r="BE1117" s="127"/>
      <c r="BF1117" s="126"/>
      <c r="BG1117" s="126"/>
      <c r="BH1117" s="126"/>
      <c r="BI1117" s="125"/>
      <c r="BJ1117" s="125"/>
      <c r="BK1117" s="125"/>
      <c r="BL1117" s="125"/>
      <c r="BM1117" s="125"/>
      <c r="BN1117" s="125"/>
      <c r="BO1117" s="129"/>
      <c r="BP1117" s="66"/>
      <c r="BQ1117" s="129"/>
      <c r="BR1117" s="125"/>
      <c r="BS1117" s="125"/>
      <c r="BT1117" s="125"/>
      <c r="BU1117" s="125"/>
      <c r="BV1117" s="125"/>
      <c r="BW1117" s="125"/>
      <c r="BX1117" s="126"/>
      <c r="BY1117" s="126"/>
      <c r="BZ1117" s="126"/>
      <c r="CA1117" s="125"/>
      <c r="CB1117" s="125"/>
    </row>
    <row r="1118" spans="1:80" x14ac:dyDescent="0.3">
      <c r="A1118" s="65"/>
      <c r="B1118" s="70"/>
      <c r="C1118" s="70"/>
      <c r="D1118" s="71"/>
      <c r="E1118" s="71"/>
      <c r="F1118" s="71"/>
      <c r="G1118" s="70"/>
      <c r="H1118" s="70"/>
      <c r="I1118" s="70"/>
      <c r="J1118" s="70"/>
      <c r="K1118" s="70"/>
      <c r="L1118" s="70"/>
      <c r="M1118" s="70"/>
      <c r="N1118" s="194"/>
      <c r="O1118" s="80"/>
      <c r="P1118" s="75"/>
      <c r="Q1118" s="75"/>
      <c r="R1118" s="75"/>
      <c r="S1118" s="75"/>
      <c r="T1118" s="75"/>
      <c r="U1118" s="75"/>
      <c r="V1118" s="74"/>
      <c r="W1118" s="74"/>
      <c r="X1118" s="74"/>
      <c r="Y1118" s="73"/>
      <c r="Z1118" s="72"/>
      <c r="AA1118" s="65"/>
      <c r="AB1118" s="65"/>
      <c r="AC1118" s="128"/>
      <c r="AD1118" s="127"/>
      <c r="AE1118" s="126"/>
      <c r="AF1118" s="126"/>
      <c r="AG1118" s="126"/>
      <c r="AH1118" s="125"/>
      <c r="AI1118" s="125"/>
      <c r="AJ1118" s="125"/>
      <c r="AK1118" s="125"/>
      <c r="AL1118" s="125"/>
      <c r="AM1118" s="125"/>
      <c r="AN1118" s="125"/>
      <c r="AO1118" s="66"/>
      <c r="AP1118" s="125"/>
      <c r="AQ1118" s="125"/>
      <c r="AR1118" s="125"/>
      <c r="AS1118" s="125"/>
      <c r="AT1118" s="125"/>
      <c r="AU1118" s="125"/>
      <c r="AV1118" s="125"/>
      <c r="AW1118" s="126"/>
      <c r="AX1118" s="126"/>
      <c r="AY1118" s="126"/>
      <c r="AZ1118" s="125"/>
      <c r="BA1118" s="125"/>
      <c r="BB1118" s="65"/>
      <c r="BC1118" s="65"/>
      <c r="BD1118" s="128"/>
      <c r="BE1118" s="127"/>
      <c r="BF1118" s="126"/>
      <c r="BG1118" s="126"/>
      <c r="BH1118" s="126"/>
      <c r="BI1118" s="125"/>
      <c r="BJ1118" s="125"/>
      <c r="BK1118" s="125"/>
      <c r="BL1118" s="125"/>
      <c r="BM1118" s="125"/>
      <c r="BN1118" s="125"/>
      <c r="BO1118" s="129"/>
      <c r="BP1118" s="66"/>
      <c r="BQ1118" s="129"/>
      <c r="BR1118" s="125"/>
      <c r="BS1118" s="125"/>
      <c r="BT1118" s="125"/>
      <c r="BU1118" s="125"/>
      <c r="BV1118" s="125"/>
      <c r="BW1118" s="125"/>
      <c r="BX1118" s="126"/>
      <c r="BY1118" s="126"/>
      <c r="BZ1118" s="126"/>
      <c r="CA1118" s="125"/>
      <c r="CB1118" s="125"/>
    </row>
    <row r="1119" spans="1:80" x14ac:dyDescent="0.3">
      <c r="A1119" s="65"/>
      <c r="B1119" s="70"/>
      <c r="C1119" s="70"/>
      <c r="D1119" s="71"/>
      <c r="E1119" s="71"/>
      <c r="F1119" s="71"/>
      <c r="G1119" s="70"/>
      <c r="H1119" s="70"/>
      <c r="I1119" s="70"/>
      <c r="J1119" s="70"/>
      <c r="K1119" s="70"/>
      <c r="L1119" s="70"/>
      <c r="M1119" s="70"/>
      <c r="N1119" s="194"/>
      <c r="O1119" s="80"/>
      <c r="P1119" s="75"/>
      <c r="Q1119" s="75"/>
      <c r="R1119" s="75"/>
      <c r="S1119" s="75"/>
      <c r="T1119" s="75"/>
      <c r="U1119" s="75"/>
      <c r="V1119" s="74"/>
      <c r="W1119" s="74"/>
      <c r="X1119" s="74"/>
      <c r="Y1119" s="73"/>
      <c r="Z1119" s="72"/>
      <c r="AA1119" s="65"/>
      <c r="AB1119" s="65"/>
      <c r="AC1119" s="128"/>
      <c r="AD1119" s="127"/>
      <c r="AE1119" s="126"/>
      <c r="AF1119" s="126"/>
      <c r="AG1119" s="126"/>
      <c r="AH1119" s="125"/>
      <c r="AI1119" s="125"/>
      <c r="AJ1119" s="125"/>
      <c r="AK1119" s="125"/>
      <c r="AL1119" s="125"/>
      <c r="AM1119" s="125"/>
      <c r="AN1119" s="125"/>
      <c r="AO1119" s="66"/>
      <c r="AP1119" s="125"/>
      <c r="AQ1119" s="125"/>
      <c r="AR1119" s="125"/>
      <c r="AS1119" s="125"/>
      <c r="AT1119" s="125"/>
      <c r="AU1119" s="125"/>
      <c r="AV1119" s="125"/>
      <c r="AW1119" s="126"/>
      <c r="AX1119" s="126"/>
      <c r="AY1119" s="126"/>
      <c r="AZ1119" s="125"/>
      <c r="BA1119" s="125"/>
      <c r="BB1119" s="65"/>
      <c r="BC1119" s="65"/>
      <c r="BD1119" s="128"/>
      <c r="BE1119" s="127"/>
      <c r="BF1119" s="126"/>
      <c r="BG1119" s="126"/>
      <c r="BH1119" s="126"/>
      <c r="BI1119" s="125"/>
      <c r="BJ1119" s="125"/>
      <c r="BK1119" s="125"/>
      <c r="BL1119" s="125"/>
      <c r="BM1119" s="125"/>
      <c r="BN1119" s="125"/>
      <c r="BO1119" s="129"/>
      <c r="BP1119" s="66"/>
      <c r="BQ1119" s="129"/>
      <c r="BR1119" s="125"/>
      <c r="BS1119" s="125"/>
      <c r="BT1119" s="125"/>
      <c r="BU1119" s="125"/>
      <c r="BV1119" s="125"/>
      <c r="BW1119" s="125"/>
      <c r="BX1119" s="126"/>
      <c r="BY1119" s="126"/>
      <c r="BZ1119" s="126"/>
      <c r="CA1119" s="125"/>
      <c r="CB1119" s="125"/>
    </row>
    <row r="1120" spans="1:80" x14ac:dyDescent="0.3">
      <c r="A1120" s="65"/>
      <c r="B1120" s="70"/>
      <c r="C1120" s="70"/>
      <c r="D1120" s="71"/>
      <c r="E1120" s="71"/>
      <c r="F1120" s="71"/>
      <c r="G1120" s="70"/>
      <c r="H1120" s="70"/>
      <c r="I1120" s="70"/>
      <c r="J1120" s="70"/>
      <c r="K1120" s="70"/>
      <c r="L1120" s="70"/>
      <c r="M1120" s="70"/>
      <c r="N1120" s="194"/>
      <c r="O1120" s="80"/>
      <c r="P1120" s="75"/>
      <c r="Q1120" s="75"/>
      <c r="R1120" s="75"/>
      <c r="S1120" s="75"/>
      <c r="T1120" s="75"/>
      <c r="U1120" s="75"/>
      <c r="V1120" s="74"/>
      <c r="W1120" s="74"/>
      <c r="X1120" s="74"/>
      <c r="Y1120" s="73"/>
      <c r="Z1120" s="72"/>
      <c r="AA1120" s="65"/>
      <c r="AB1120" s="65"/>
      <c r="AC1120" s="128"/>
      <c r="AD1120" s="127"/>
      <c r="AE1120" s="126"/>
      <c r="AF1120" s="126"/>
      <c r="AG1120" s="126"/>
      <c r="AH1120" s="125"/>
      <c r="AI1120" s="125"/>
      <c r="AJ1120" s="125"/>
      <c r="AK1120" s="125"/>
      <c r="AL1120" s="125"/>
      <c r="AM1120" s="125"/>
      <c r="AN1120" s="125"/>
      <c r="AO1120" s="66"/>
      <c r="AP1120" s="125"/>
      <c r="AQ1120" s="125"/>
      <c r="AR1120" s="125"/>
      <c r="AS1120" s="125"/>
      <c r="AT1120" s="125"/>
      <c r="AU1120" s="125"/>
      <c r="AV1120" s="125"/>
      <c r="AW1120" s="126"/>
      <c r="AX1120" s="126"/>
      <c r="AY1120" s="126"/>
      <c r="AZ1120" s="125"/>
      <c r="BA1120" s="125"/>
      <c r="BB1120" s="65"/>
      <c r="BC1120" s="65"/>
      <c r="BD1120" s="128"/>
      <c r="BE1120" s="127"/>
      <c r="BF1120" s="126"/>
      <c r="BG1120" s="126"/>
      <c r="BH1120" s="126"/>
      <c r="BI1120" s="125"/>
      <c r="BJ1120" s="125"/>
      <c r="BK1120" s="125"/>
      <c r="BL1120" s="125"/>
      <c r="BM1120" s="125"/>
      <c r="BN1120" s="125"/>
      <c r="BO1120" s="129"/>
      <c r="BP1120" s="66"/>
      <c r="BQ1120" s="129"/>
      <c r="BR1120" s="125"/>
      <c r="BS1120" s="125"/>
      <c r="BT1120" s="125"/>
      <c r="BU1120" s="125"/>
      <c r="BV1120" s="125"/>
      <c r="BW1120" s="125"/>
      <c r="BX1120" s="126"/>
      <c r="BY1120" s="126"/>
      <c r="BZ1120" s="126"/>
      <c r="CA1120" s="125"/>
      <c r="CB1120" s="125"/>
    </row>
    <row r="1121" spans="1:80" x14ac:dyDescent="0.3">
      <c r="A1121" s="65"/>
      <c r="B1121" s="70"/>
      <c r="C1121" s="70"/>
      <c r="D1121" s="71"/>
      <c r="E1121" s="71"/>
      <c r="F1121" s="71"/>
      <c r="G1121" s="70"/>
      <c r="H1121" s="70"/>
      <c r="I1121" s="70"/>
      <c r="J1121" s="70"/>
      <c r="K1121" s="70"/>
      <c r="L1121" s="70"/>
      <c r="M1121" s="70"/>
      <c r="N1121" s="194"/>
      <c r="O1121" s="80"/>
      <c r="P1121" s="75"/>
      <c r="Q1121" s="75"/>
      <c r="R1121" s="75"/>
      <c r="S1121" s="75"/>
      <c r="T1121" s="75"/>
      <c r="U1121" s="75"/>
      <c r="V1121" s="74"/>
      <c r="W1121" s="74"/>
      <c r="X1121" s="74"/>
      <c r="Y1121" s="73"/>
      <c r="Z1121" s="72"/>
      <c r="AA1121" s="65"/>
      <c r="AB1121" s="65"/>
      <c r="AC1121" s="128"/>
      <c r="AD1121" s="127"/>
      <c r="AE1121" s="126"/>
      <c r="AF1121" s="126"/>
      <c r="AG1121" s="126"/>
      <c r="AH1121" s="125"/>
      <c r="AI1121" s="125"/>
      <c r="AJ1121" s="125"/>
      <c r="AK1121" s="125"/>
      <c r="AL1121" s="125"/>
      <c r="AM1121" s="125"/>
      <c r="AN1121" s="125"/>
      <c r="AO1121" s="66"/>
      <c r="AP1121" s="125"/>
      <c r="AQ1121" s="125"/>
      <c r="AR1121" s="125"/>
      <c r="AS1121" s="125"/>
      <c r="AT1121" s="125"/>
      <c r="AU1121" s="125"/>
      <c r="AV1121" s="125"/>
      <c r="AW1121" s="126"/>
      <c r="AX1121" s="126"/>
      <c r="AY1121" s="126"/>
      <c r="AZ1121" s="125"/>
      <c r="BA1121" s="125"/>
      <c r="BB1121" s="65"/>
      <c r="BC1121" s="65"/>
      <c r="BD1121" s="128"/>
      <c r="BE1121" s="127"/>
      <c r="BF1121" s="126"/>
      <c r="BG1121" s="126"/>
      <c r="BH1121" s="126"/>
      <c r="BI1121" s="125"/>
      <c r="BJ1121" s="125"/>
      <c r="BK1121" s="125"/>
      <c r="BL1121" s="125"/>
      <c r="BM1121" s="125"/>
      <c r="BN1121" s="125"/>
      <c r="BO1121" s="129"/>
      <c r="BP1121" s="66"/>
      <c r="BQ1121" s="129"/>
      <c r="BR1121" s="125"/>
      <c r="BS1121" s="125"/>
      <c r="BT1121" s="125"/>
      <c r="BU1121" s="125"/>
      <c r="BV1121" s="125"/>
      <c r="BW1121" s="125"/>
      <c r="BX1121" s="126"/>
      <c r="BY1121" s="126"/>
      <c r="BZ1121" s="126"/>
      <c r="CA1121" s="125"/>
      <c r="CB1121" s="125"/>
    </row>
    <row r="1122" spans="1:80" x14ac:dyDescent="0.3">
      <c r="A1122" s="65"/>
      <c r="B1122" s="70"/>
      <c r="C1122" s="70"/>
      <c r="D1122" s="71"/>
      <c r="E1122" s="71"/>
      <c r="F1122" s="71"/>
      <c r="G1122" s="70"/>
      <c r="H1122" s="70"/>
      <c r="I1122" s="70"/>
      <c r="J1122" s="70"/>
      <c r="K1122" s="70"/>
      <c r="L1122" s="70"/>
      <c r="M1122" s="70"/>
      <c r="N1122" s="194"/>
      <c r="O1122" s="80"/>
      <c r="P1122" s="75"/>
      <c r="Q1122" s="75"/>
      <c r="R1122" s="75"/>
      <c r="S1122" s="75"/>
      <c r="T1122" s="75"/>
      <c r="U1122" s="75"/>
      <c r="V1122" s="74"/>
      <c r="W1122" s="74"/>
      <c r="X1122" s="74"/>
      <c r="Y1122" s="73"/>
      <c r="Z1122" s="72"/>
      <c r="AA1122" s="65"/>
      <c r="AB1122" s="65"/>
      <c r="AC1122" s="128"/>
      <c r="AD1122" s="127"/>
      <c r="AE1122" s="126"/>
      <c r="AF1122" s="126"/>
      <c r="AG1122" s="126"/>
      <c r="AH1122" s="125"/>
      <c r="AI1122" s="125"/>
      <c r="AJ1122" s="125"/>
      <c r="AK1122" s="125"/>
      <c r="AL1122" s="125"/>
      <c r="AM1122" s="125"/>
      <c r="AN1122" s="125"/>
      <c r="AO1122" s="66"/>
      <c r="AP1122" s="125"/>
      <c r="AQ1122" s="125"/>
      <c r="AR1122" s="125"/>
      <c r="AS1122" s="125"/>
      <c r="AT1122" s="125"/>
      <c r="AU1122" s="125"/>
      <c r="AV1122" s="125"/>
      <c r="AW1122" s="126"/>
      <c r="AX1122" s="126"/>
      <c r="AY1122" s="126"/>
      <c r="AZ1122" s="125"/>
      <c r="BA1122" s="125"/>
      <c r="BB1122" s="65"/>
      <c r="BC1122" s="65"/>
      <c r="BD1122" s="128"/>
      <c r="BE1122" s="127"/>
      <c r="BF1122" s="126"/>
      <c r="BG1122" s="126"/>
      <c r="BH1122" s="126"/>
      <c r="BI1122" s="125"/>
      <c r="BJ1122" s="125"/>
      <c r="BK1122" s="125"/>
      <c r="BL1122" s="125"/>
      <c r="BM1122" s="125"/>
      <c r="BN1122" s="125"/>
      <c r="BO1122" s="129"/>
      <c r="BP1122" s="66"/>
      <c r="BQ1122" s="129"/>
      <c r="BR1122" s="125"/>
      <c r="BS1122" s="125"/>
      <c r="BT1122" s="125"/>
      <c r="BU1122" s="125"/>
      <c r="BV1122" s="125"/>
      <c r="BW1122" s="125"/>
      <c r="BX1122" s="126"/>
      <c r="BY1122" s="126"/>
      <c r="BZ1122" s="126"/>
      <c r="CA1122" s="125"/>
      <c r="CB1122" s="125"/>
    </row>
    <row r="1123" spans="1:80" x14ac:dyDescent="0.3">
      <c r="A1123" s="65"/>
      <c r="B1123" s="70"/>
      <c r="C1123" s="70"/>
      <c r="D1123" s="71"/>
      <c r="E1123" s="71"/>
      <c r="F1123" s="71"/>
      <c r="G1123" s="70"/>
      <c r="H1123" s="70"/>
      <c r="I1123" s="70"/>
      <c r="J1123" s="70"/>
      <c r="K1123" s="70"/>
      <c r="L1123" s="70"/>
      <c r="M1123" s="70"/>
      <c r="N1123" s="194"/>
      <c r="O1123" s="80"/>
      <c r="P1123" s="75"/>
      <c r="Q1123" s="75"/>
      <c r="R1123" s="75"/>
      <c r="S1123" s="75"/>
      <c r="T1123" s="75"/>
      <c r="U1123" s="75"/>
      <c r="V1123" s="74"/>
      <c r="W1123" s="74"/>
      <c r="X1123" s="74"/>
      <c r="Y1123" s="73"/>
      <c r="Z1123" s="72"/>
      <c r="AA1123" s="65"/>
      <c r="AB1123" s="65"/>
      <c r="AC1123" s="128"/>
      <c r="AD1123" s="127"/>
      <c r="AE1123" s="126"/>
      <c r="AF1123" s="126"/>
      <c r="AG1123" s="126"/>
      <c r="AH1123" s="125"/>
      <c r="AI1123" s="125"/>
      <c r="AJ1123" s="125"/>
      <c r="AK1123" s="125"/>
      <c r="AL1123" s="125"/>
      <c r="AM1123" s="125"/>
      <c r="AN1123" s="125"/>
      <c r="AO1123" s="66"/>
      <c r="AP1123" s="125"/>
      <c r="AQ1123" s="125"/>
      <c r="AR1123" s="125"/>
      <c r="AS1123" s="125"/>
      <c r="AT1123" s="125"/>
      <c r="AU1123" s="125"/>
      <c r="AV1123" s="125"/>
      <c r="AW1123" s="126"/>
      <c r="AX1123" s="126"/>
      <c r="AY1123" s="126"/>
      <c r="AZ1123" s="125"/>
      <c r="BA1123" s="125"/>
      <c r="BB1123" s="65"/>
      <c r="BC1123" s="65"/>
      <c r="BD1123" s="128"/>
      <c r="BE1123" s="127"/>
      <c r="BF1123" s="126"/>
      <c r="BG1123" s="126"/>
      <c r="BH1123" s="126"/>
      <c r="BI1123" s="125"/>
      <c r="BJ1123" s="125"/>
      <c r="BK1123" s="125"/>
      <c r="BL1123" s="125"/>
      <c r="BM1123" s="125"/>
      <c r="BN1123" s="125"/>
      <c r="BO1123" s="129"/>
      <c r="BP1123" s="66"/>
      <c r="BQ1123" s="129"/>
      <c r="BR1123" s="125"/>
      <c r="BS1123" s="125"/>
      <c r="BT1123" s="125"/>
      <c r="BU1123" s="125"/>
      <c r="BV1123" s="125"/>
      <c r="BW1123" s="125"/>
      <c r="BX1123" s="126"/>
      <c r="BY1123" s="126"/>
      <c r="BZ1123" s="126"/>
      <c r="CA1123" s="125"/>
      <c r="CB1123" s="125"/>
    </row>
    <row r="1124" spans="1:80" x14ac:dyDescent="0.3">
      <c r="A1124" s="65"/>
      <c r="B1124" s="70"/>
      <c r="C1124" s="70"/>
      <c r="D1124" s="71"/>
      <c r="E1124" s="71"/>
      <c r="F1124" s="71"/>
      <c r="G1124" s="70"/>
      <c r="H1124" s="70"/>
      <c r="I1124" s="70"/>
      <c r="J1124" s="70"/>
      <c r="K1124" s="70"/>
      <c r="L1124" s="70"/>
      <c r="M1124" s="70"/>
      <c r="N1124" s="194"/>
      <c r="O1124" s="80"/>
      <c r="P1124" s="75"/>
      <c r="Q1124" s="75"/>
      <c r="R1124" s="75"/>
      <c r="S1124" s="75"/>
      <c r="T1124" s="75"/>
      <c r="U1124" s="75"/>
      <c r="V1124" s="74"/>
      <c r="W1124" s="74"/>
      <c r="X1124" s="74"/>
      <c r="Y1124" s="73"/>
      <c r="Z1124" s="72"/>
      <c r="AA1124" s="65"/>
      <c r="AB1124" s="65"/>
      <c r="AC1124" s="128"/>
      <c r="AD1124" s="127"/>
      <c r="AE1124" s="126"/>
      <c r="AF1124" s="126"/>
      <c r="AG1124" s="126"/>
      <c r="AH1124" s="125"/>
      <c r="AI1124" s="125"/>
      <c r="AJ1124" s="125"/>
      <c r="AK1124" s="125"/>
      <c r="AL1124" s="125"/>
      <c r="AM1124" s="125"/>
      <c r="AN1124" s="125"/>
      <c r="AO1124" s="66"/>
      <c r="AP1124" s="125"/>
      <c r="AQ1124" s="125"/>
      <c r="AR1124" s="125"/>
      <c r="AS1124" s="125"/>
      <c r="AT1124" s="125"/>
      <c r="AU1124" s="125"/>
      <c r="AV1124" s="125"/>
      <c r="AW1124" s="126"/>
      <c r="AX1124" s="126"/>
      <c r="AY1124" s="126"/>
      <c r="AZ1124" s="125"/>
      <c r="BA1124" s="125"/>
      <c r="BB1124" s="65"/>
      <c r="BC1124" s="65"/>
      <c r="BD1124" s="128"/>
      <c r="BE1124" s="127"/>
      <c r="BF1124" s="126"/>
      <c r="BG1124" s="126"/>
      <c r="BH1124" s="126"/>
      <c r="BI1124" s="125"/>
      <c r="BJ1124" s="125"/>
      <c r="BK1124" s="125"/>
      <c r="BL1124" s="125"/>
      <c r="BM1124" s="125"/>
      <c r="BN1124" s="125"/>
      <c r="BO1124" s="129"/>
      <c r="BP1124" s="66"/>
      <c r="BQ1124" s="129"/>
      <c r="BR1124" s="125"/>
      <c r="BS1124" s="125"/>
      <c r="BT1124" s="125"/>
      <c r="BU1124" s="125"/>
      <c r="BV1124" s="125"/>
      <c r="BW1124" s="125"/>
      <c r="BX1124" s="126"/>
      <c r="BY1124" s="126"/>
      <c r="BZ1124" s="126"/>
      <c r="CA1124" s="125"/>
      <c r="CB1124" s="125"/>
    </row>
    <row r="1125" spans="1:80" x14ac:dyDescent="0.3">
      <c r="A1125" s="65"/>
      <c r="B1125" s="70"/>
      <c r="C1125" s="70"/>
      <c r="D1125" s="71"/>
      <c r="E1125" s="71"/>
      <c r="F1125" s="71"/>
      <c r="G1125" s="70"/>
      <c r="H1125" s="70"/>
      <c r="I1125" s="70"/>
      <c r="J1125" s="70"/>
      <c r="K1125" s="70"/>
      <c r="L1125" s="70"/>
      <c r="M1125" s="70"/>
      <c r="N1125" s="194"/>
      <c r="O1125" s="80"/>
      <c r="P1125" s="75"/>
      <c r="Q1125" s="75"/>
      <c r="R1125" s="75"/>
      <c r="S1125" s="75"/>
      <c r="T1125" s="75"/>
      <c r="U1125" s="75"/>
      <c r="V1125" s="74"/>
      <c r="W1125" s="74"/>
      <c r="X1125" s="74"/>
      <c r="Y1125" s="73"/>
      <c r="Z1125" s="72"/>
      <c r="AA1125" s="65"/>
      <c r="AB1125" s="65"/>
      <c r="AC1125" s="128"/>
      <c r="AD1125" s="127"/>
      <c r="AE1125" s="126"/>
      <c r="AF1125" s="126"/>
      <c r="AG1125" s="126"/>
      <c r="AH1125" s="125"/>
      <c r="AI1125" s="125"/>
      <c r="AJ1125" s="125"/>
      <c r="AK1125" s="125"/>
      <c r="AL1125" s="125"/>
      <c r="AM1125" s="125"/>
      <c r="AN1125" s="125"/>
      <c r="AO1125" s="66"/>
      <c r="AP1125" s="125"/>
      <c r="AQ1125" s="125"/>
      <c r="AR1125" s="125"/>
      <c r="AS1125" s="125"/>
      <c r="AT1125" s="125"/>
      <c r="AU1125" s="125"/>
      <c r="AV1125" s="125"/>
      <c r="AW1125" s="126"/>
      <c r="AX1125" s="126"/>
      <c r="AY1125" s="126"/>
      <c r="AZ1125" s="125"/>
      <c r="BA1125" s="125"/>
      <c r="BB1125" s="65"/>
      <c r="BC1125" s="65"/>
      <c r="BD1125" s="128"/>
      <c r="BE1125" s="127"/>
      <c r="BF1125" s="126"/>
      <c r="BG1125" s="126"/>
      <c r="BH1125" s="126"/>
      <c r="BI1125" s="125"/>
      <c r="BJ1125" s="125"/>
      <c r="BK1125" s="125"/>
      <c r="BL1125" s="125"/>
      <c r="BM1125" s="125"/>
      <c r="BN1125" s="125"/>
      <c r="BO1125" s="129"/>
      <c r="BP1125" s="66"/>
      <c r="BQ1125" s="129"/>
      <c r="BR1125" s="125"/>
      <c r="BS1125" s="125"/>
      <c r="BT1125" s="125"/>
      <c r="BU1125" s="125"/>
      <c r="BV1125" s="125"/>
      <c r="BW1125" s="125"/>
      <c r="BX1125" s="126"/>
      <c r="BY1125" s="126"/>
      <c r="BZ1125" s="126"/>
      <c r="CA1125" s="125"/>
      <c r="CB1125" s="125"/>
    </row>
    <row r="1126" spans="1:80" x14ac:dyDescent="0.3">
      <c r="A1126" s="65"/>
      <c r="B1126" s="70"/>
      <c r="C1126" s="70"/>
      <c r="D1126" s="71"/>
      <c r="E1126" s="71"/>
      <c r="F1126" s="71"/>
      <c r="G1126" s="70"/>
      <c r="H1126" s="70"/>
      <c r="I1126" s="70"/>
      <c r="J1126" s="70"/>
      <c r="K1126" s="70"/>
      <c r="L1126" s="70"/>
      <c r="M1126" s="70"/>
      <c r="N1126" s="194"/>
      <c r="O1126" s="80"/>
      <c r="P1126" s="75"/>
      <c r="Q1126" s="75"/>
      <c r="R1126" s="75"/>
      <c r="S1126" s="75"/>
      <c r="T1126" s="75"/>
      <c r="U1126" s="75"/>
      <c r="V1126" s="74"/>
      <c r="W1126" s="74"/>
      <c r="X1126" s="74"/>
      <c r="Y1126" s="73"/>
      <c r="Z1126" s="72"/>
      <c r="AA1126" s="65"/>
      <c r="AB1126" s="65"/>
      <c r="AC1126" s="128"/>
      <c r="AD1126" s="127"/>
      <c r="AE1126" s="126"/>
      <c r="AF1126" s="126"/>
      <c r="AG1126" s="126"/>
      <c r="AH1126" s="125"/>
      <c r="AI1126" s="125"/>
      <c r="AJ1126" s="125"/>
      <c r="AK1126" s="125"/>
      <c r="AL1126" s="125"/>
      <c r="AM1126" s="125"/>
      <c r="AN1126" s="125"/>
      <c r="AO1126" s="66"/>
      <c r="AP1126" s="125"/>
      <c r="AQ1126" s="125"/>
      <c r="AR1126" s="125"/>
      <c r="AS1126" s="125"/>
      <c r="AT1126" s="125"/>
      <c r="AU1126" s="125"/>
      <c r="AV1126" s="125"/>
      <c r="AW1126" s="126"/>
      <c r="AX1126" s="126"/>
      <c r="AY1126" s="126"/>
      <c r="AZ1126" s="125"/>
      <c r="BA1126" s="125"/>
      <c r="BB1126" s="65"/>
      <c r="BC1126" s="65"/>
      <c r="BD1126" s="128"/>
      <c r="BE1126" s="127"/>
      <c r="BF1126" s="126"/>
      <c r="BG1126" s="126"/>
      <c r="BH1126" s="126"/>
      <c r="BI1126" s="125"/>
      <c r="BJ1126" s="125"/>
      <c r="BK1126" s="125"/>
      <c r="BL1126" s="125"/>
      <c r="BM1126" s="125"/>
      <c r="BN1126" s="125"/>
      <c r="BO1126" s="129"/>
      <c r="BP1126" s="66"/>
      <c r="BQ1126" s="129"/>
      <c r="BR1126" s="125"/>
      <c r="BS1126" s="125"/>
      <c r="BT1126" s="125"/>
      <c r="BU1126" s="125"/>
      <c r="BV1126" s="125"/>
      <c r="BW1126" s="125"/>
      <c r="BX1126" s="126"/>
      <c r="BY1126" s="126"/>
      <c r="BZ1126" s="126"/>
      <c r="CA1126" s="125"/>
      <c r="CB1126" s="125"/>
    </row>
    <row r="1127" spans="1:80" x14ac:dyDescent="0.3">
      <c r="A1127" s="65"/>
      <c r="B1127" s="70"/>
      <c r="C1127" s="70"/>
      <c r="D1127" s="71"/>
      <c r="E1127" s="71"/>
      <c r="F1127" s="71"/>
      <c r="G1127" s="70"/>
      <c r="H1127" s="70"/>
      <c r="I1127" s="70"/>
      <c r="J1127" s="70"/>
      <c r="K1127" s="70"/>
      <c r="L1127" s="70"/>
      <c r="M1127" s="70"/>
      <c r="N1127" s="194"/>
      <c r="O1127" s="80"/>
      <c r="P1127" s="75"/>
      <c r="Q1127" s="75"/>
      <c r="R1127" s="75"/>
      <c r="S1127" s="75"/>
      <c r="T1127" s="75"/>
      <c r="U1127" s="75"/>
      <c r="V1127" s="74"/>
      <c r="W1127" s="74"/>
      <c r="X1127" s="74"/>
      <c r="Y1127" s="73"/>
      <c r="Z1127" s="72"/>
      <c r="AA1127" s="65"/>
      <c r="AB1127" s="65"/>
      <c r="AC1127" s="128"/>
      <c r="AD1127" s="127"/>
      <c r="AE1127" s="126"/>
      <c r="AF1127" s="126"/>
      <c r="AG1127" s="126"/>
      <c r="AH1127" s="125"/>
      <c r="AI1127" s="125"/>
      <c r="AJ1127" s="125"/>
      <c r="AK1127" s="125"/>
      <c r="AL1127" s="125"/>
      <c r="AM1127" s="125"/>
      <c r="AN1127" s="125"/>
      <c r="AO1127" s="66"/>
      <c r="AP1127" s="125"/>
      <c r="AQ1127" s="125"/>
      <c r="AR1127" s="125"/>
      <c r="AS1127" s="125"/>
      <c r="AT1127" s="125"/>
      <c r="AU1127" s="125"/>
      <c r="AV1127" s="125"/>
      <c r="AW1127" s="126"/>
      <c r="AX1127" s="126"/>
      <c r="AY1127" s="126"/>
      <c r="AZ1127" s="125"/>
      <c r="BA1127" s="125"/>
      <c r="BB1127" s="65"/>
      <c r="BC1127" s="65"/>
      <c r="BD1127" s="128"/>
      <c r="BE1127" s="127"/>
      <c r="BF1127" s="126"/>
      <c r="BG1127" s="126"/>
      <c r="BH1127" s="126"/>
      <c r="BI1127" s="125"/>
      <c r="BJ1127" s="125"/>
      <c r="BK1127" s="125"/>
      <c r="BL1127" s="125"/>
      <c r="BM1127" s="125"/>
      <c r="BN1127" s="125"/>
      <c r="BO1127" s="129"/>
      <c r="BP1127" s="66"/>
      <c r="BQ1127" s="129"/>
      <c r="BR1127" s="125"/>
      <c r="BS1127" s="125"/>
      <c r="BT1127" s="125"/>
      <c r="BU1127" s="125"/>
      <c r="BV1127" s="125"/>
      <c r="BW1127" s="125"/>
      <c r="BX1127" s="126"/>
      <c r="BY1127" s="126"/>
      <c r="BZ1127" s="126"/>
      <c r="CA1127" s="125"/>
      <c r="CB1127" s="125"/>
    </row>
    <row r="1128" spans="1:80" x14ac:dyDescent="0.3">
      <c r="A1128" s="65"/>
      <c r="B1128" s="70"/>
      <c r="C1128" s="70"/>
      <c r="D1128" s="71"/>
      <c r="E1128" s="71"/>
      <c r="F1128" s="71"/>
      <c r="G1128" s="70"/>
      <c r="H1128" s="70"/>
      <c r="I1128" s="70"/>
      <c r="J1128" s="70"/>
      <c r="K1128" s="70"/>
      <c r="L1128" s="70"/>
      <c r="M1128" s="70"/>
      <c r="N1128" s="194"/>
      <c r="O1128" s="80"/>
      <c r="P1128" s="75"/>
      <c r="Q1128" s="75"/>
      <c r="R1128" s="75"/>
      <c r="S1128" s="75"/>
      <c r="T1128" s="75"/>
      <c r="U1128" s="75"/>
      <c r="V1128" s="74"/>
      <c r="W1128" s="74"/>
      <c r="X1128" s="74"/>
      <c r="Y1128" s="73"/>
      <c r="Z1128" s="72"/>
      <c r="AA1128" s="65"/>
      <c r="AB1128" s="65"/>
      <c r="AC1128" s="128"/>
      <c r="AD1128" s="127"/>
      <c r="AE1128" s="126"/>
      <c r="AF1128" s="126"/>
      <c r="AG1128" s="126"/>
      <c r="AH1128" s="125"/>
      <c r="AI1128" s="125"/>
      <c r="AJ1128" s="125"/>
      <c r="AK1128" s="125"/>
      <c r="AL1128" s="125"/>
      <c r="AM1128" s="125"/>
      <c r="AN1128" s="125"/>
      <c r="AO1128" s="66"/>
      <c r="AP1128" s="125"/>
      <c r="AQ1128" s="125"/>
      <c r="AR1128" s="125"/>
      <c r="AS1128" s="125"/>
      <c r="AT1128" s="125"/>
      <c r="AU1128" s="125"/>
      <c r="AV1128" s="125"/>
      <c r="AW1128" s="126"/>
      <c r="AX1128" s="126"/>
      <c r="AY1128" s="126"/>
      <c r="AZ1128" s="125"/>
      <c r="BA1128" s="125"/>
      <c r="BB1128" s="65"/>
      <c r="BC1128" s="65"/>
      <c r="BD1128" s="128"/>
      <c r="BE1128" s="127"/>
      <c r="BF1128" s="126"/>
      <c r="BG1128" s="126"/>
      <c r="BH1128" s="126"/>
      <c r="BI1128" s="125"/>
      <c r="BJ1128" s="125"/>
      <c r="BK1128" s="125"/>
      <c r="BL1128" s="125"/>
      <c r="BM1128" s="125"/>
      <c r="BN1128" s="125"/>
      <c r="BO1128" s="129"/>
      <c r="BP1128" s="66"/>
      <c r="BQ1128" s="129"/>
      <c r="BR1128" s="125"/>
      <c r="BS1128" s="125"/>
      <c r="BT1128" s="125"/>
      <c r="BU1128" s="125"/>
      <c r="BV1128" s="125"/>
      <c r="BW1128" s="125"/>
      <c r="BX1128" s="126"/>
      <c r="BY1128" s="126"/>
      <c r="BZ1128" s="126"/>
      <c r="CA1128" s="125"/>
      <c r="CB1128" s="125"/>
    </row>
    <row r="1129" spans="1:80" x14ac:dyDescent="0.3">
      <c r="A1129" s="65"/>
      <c r="B1129" s="70"/>
      <c r="C1129" s="70"/>
      <c r="D1129" s="71"/>
      <c r="E1129" s="71"/>
      <c r="F1129" s="71"/>
      <c r="G1129" s="70"/>
      <c r="H1129" s="70"/>
      <c r="I1129" s="70"/>
      <c r="J1129" s="70"/>
      <c r="K1129" s="70"/>
      <c r="L1129" s="70"/>
      <c r="M1129" s="70"/>
      <c r="N1129" s="194"/>
      <c r="O1129" s="80"/>
      <c r="P1129" s="75"/>
      <c r="Q1129" s="75"/>
      <c r="R1129" s="75"/>
      <c r="S1129" s="75"/>
      <c r="T1129" s="75"/>
      <c r="U1129" s="75"/>
      <c r="V1129" s="74"/>
      <c r="W1129" s="74"/>
      <c r="X1129" s="74"/>
      <c r="Y1129" s="73"/>
      <c r="Z1129" s="72"/>
      <c r="AA1129" s="65"/>
      <c r="AB1129" s="65"/>
      <c r="AC1129" s="128"/>
      <c r="AD1129" s="127"/>
      <c r="AE1129" s="126"/>
      <c r="AF1129" s="126"/>
      <c r="AG1129" s="126"/>
      <c r="AH1129" s="125"/>
      <c r="AI1129" s="125"/>
      <c r="AJ1129" s="125"/>
      <c r="AK1129" s="125"/>
      <c r="AL1129" s="125"/>
      <c r="AM1129" s="125"/>
      <c r="AN1129" s="125"/>
      <c r="AO1129" s="66"/>
      <c r="AP1129" s="125"/>
      <c r="AQ1129" s="125"/>
      <c r="AR1129" s="125"/>
      <c r="AS1129" s="125"/>
      <c r="AT1129" s="125"/>
      <c r="AU1129" s="125"/>
      <c r="AV1129" s="125"/>
      <c r="AW1129" s="126"/>
      <c r="AX1129" s="126"/>
      <c r="AY1129" s="126"/>
      <c r="AZ1129" s="125"/>
      <c r="BA1129" s="125"/>
      <c r="BB1129" s="65"/>
      <c r="BC1129" s="65"/>
      <c r="BD1129" s="128"/>
      <c r="BE1129" s="127"/>
      <c r="BF1129" s="126"/>
      <c r="BG1129" s="126"/>
      <c r="BH1129" s="126"/>
      <c r="BI1129" s="125"/>
      <c r="BJ1129" s="125"/>
      <c r="BK1129" s="125"/>
      <c r="BL1129" s="125"/>
      <c r="BM1129" s="125"/>
      <c r="BN1129" s="125"/>
      <c r="BO1129" s="129"/>
      <c r="BP1129" s="66"/>
      <c r="BQ1129" s="129"/>
      <c r="BR1129" s="125"/>
      <c r="BS1129" s="125"/>
      <c r="BT1129" s="125"/>
      <c r="BU1129" s="125"/>
      <c r="BV1129" s="125"/>
      <c r="BW1129" s="125"/>
      <c r="BX1129" s="126"/>
      <c r="BY1129" s="126"/>
      <c r="BZ1129" s="126"/>
      <c r="CA1129" s="125"/>
      <c r="CB1129" s="125"/>
    </row>
    <row r="1130" spans="1:80" x14ac:dyDescent="0.3">
      <c r="A1130" s="65"/>
      <c r="B1130" s="70"/>
      <c r="C1130" s="70"/>
      <c r="D1130" s="71"/>
      <c r="E1130" s="71"/>
      <c r="F1130" s="71"/>
      <c r="G1130" s="70"/>
      <c r="H1130" s="70"/>
      <c r="I1130" s="70"/>
      <c r="J1130" s="70"/>
      <c r="K1130" s="70"/>
      <c r="L1130" s="70"/>
      <c r="M1130" s="70"/>
      <c r="N1130" s="195"/>
      <c r="O1130" s="70"/>
      <c r="P1130" s="70"/>
      <c r="Q1130" s="70"/>
      <c r="R1130" s="70"/>
      <c r="S1130" s="70"/>
      <c r="T1130" s="70"/>
      <c r="U1130" s="70"/>
      <c r="V1130" s="71"/>
      <c r="W1130" s="71"/>
      <c r="X1130" s="71"/>
      <c r="Y1130" s="70"/>
      <c r="Z1130" s="70"/>
      <c r="AA1130" s="65"/>
      <c r="AB1130" s="65"/>
      <c r="AC1130" s="65"/>
      <c r="AD1130" s="65"/>
      <c r="AE1130" s="65"/>
      <c r="AF1130" s="65"/>
      <c r="AG1130" s="65"/>
      <c r="AH1130" s="65"/>
      <c r="AI1130" s="65"/>
      <c r="AJ1130" s="65"/>
      <c r="AK1130" s="65"/>
      <c r="AL1130" s="65"/>
      <c r="AM1130" s="65"/>
      <c r="AN1130" s="125"/>
      <c r="AO1130" s="66"/>
      <c r="AP1130" s="125"/>
      <c r="AQ1130" s="65"/>
      <c r="AR1130" s="65"/>
      <c r="AS1130" s="65"/>
      <c r="AT1130" s="65"/>
      <c r="AU1130" s="65"/>
      <c r="AV1130" s="65"/>
      <c r="AW1130" s="65"/>
      <c r="AX1130" s="65"/>
      <c r="AY1130" s="65"/>
      <c r="AZ1130" s="65"/>
      <c r="BA1130" s="65"/>
      <c r="BB1130" s="65"/>
      <c r="BC1130" s="65"/>
      <c r="BD1130" s="65"/>
      <c r="BE1130" s="65"/>
      <c r="BF1130" s="65"/>
      <c r="BG1130" s="65"/>
      <c r="BH1130" s="65"/>
      <c r="BI1130" s="65"/>
      <c r="BJ1130" s="65"/>
      <c r="BK1130" s="65"/>
      <c r="BL1130" s="65"/>
      <c r="BM1130" s="65"/>
      <c r="BN1130" s="65"/>
      <c r="BO1130" s="65"/>
      <c r="BP1130" s="66"/>
      <c r="BQ1130" s="65"/>
      <c r="BR1130" s="65"/>
      <c r="BS1130" s="65"/>
      <c r="BT1130" s="65"/>
      <c r="BU1130" s="65"/>
      <c r="BV1130" s="65"/>
      <c r="BW1130" s="65"/>
      <c r="BX1130" s="65"/>
      <c r="BY1130" s="65"/>
      <c r="BZ1130" s="65"/>
      <c r="CA1130" s="65"/>
      <c r="CB1130" s="65"/>
    </row>
    <row r="1131" spans="1:80" x14ac:dyDescent="0.3">
      <c r="A1131" s="65"/>
      <c r="B1131" s="72"/>
      <c r="C1131" s="73"/>
      <c r="D1131" s="74"/>
      <c r="E1131" s="74"/>
      <c r="F1131" s="74"/>
      <c r="G1131" s="75"/>
      <c r="H1131" s="75"/>
      <c r="I1131" s="75"/>
      <c r="J1131" s="75"/>
      <c r="K1131" s="75"/>
      <c r="L1131" s="75"/>
      <c r="M1131" s="80"/>
      <c r="N1131" s="194"/>
      <c r="O1131" s="70"/>
      <c r="P1131" s="70"/>
      <c r="Q1131" s="70"/>
      <c r="R1131" s="70"/>
      <c r="S1131" s="70"/>
      <c r="T1131" s="70"/>
      <c r="U1131" s="70"/>
      <c r="V1131" s="71"/>
      <c r="W1131" s="71"/>
      <c r="X1131" s="71"/>
      <c r="Y1131" s="70"/>
      <c r="Z1131" s="70"/>
      <c r="AA1131" s="65"/>
      <c r="AB1131" s="65"/>
      <c r="AC1131" s="82"/>
      <c r="AD1131" s="82"/>
      <c r="AE1131" s="82"/>
      <c r="AF1131" s="82"/>
      <c r="AG1131" s="82"/>
      <c r="AH1131" s="82"/>
      <c r="AI1131" s="82"/>
      <c r="AJ1131" s="82"/>
      <c r="AK1131" s="82"/>
      <c r="AL1131" s="82"/>
      <c r="AM1131" s="82"/>
      <c r="AN1131" s="114"/>
      <c r="AO1131" s="82"/>
      <c r="AP1131" s="114"/>
      <c r="AQ1131" s="82"/>
      <c r="AR1131" s="82"/>
      <c r="AS1131" s="82"/>
      <c r="AT1131" s="82"/>
      <c r="AU1131" s="82"/>
      <c r="AV1131" s="82"/>
      <c r="AW1131" s="82"/>
      <c r="AX1131" s="82"/>
      <c r="AY1131" s="82"/>
      <c r="AZ1131" s="82"/>
      <c r="BA1131" s="82"/>
      <c r="BB1131" s="65"/>
      <c r="BC1131" s="65"/>
      <c r="BD1131" s="82"/>
      <c r="BE1131" s="82"/>
      <c r="BF1131" s="82"/>
      <c r="BG1131" s="82"/>
      <c r="BH1131" s="82"/>
      <c r="BI1131" s="82"/>
      <c r="BJ1131" s="82"/>
      <c r="BK1131" s="82"/>
      <c r="BL1131" s="82"/>
      <c r="BM1131" s="82"/>
      <c r="BN1131" s="82"/>
      <c r="BO1131" s="82"/>
      <c r="BP1131" s="82"/>
      <c r="BQ1131" s="82"/>
      <c r="BR1131" s="82"/>
      <c r="BS1131" s="82"/>
      <c r="BT1131" s="82"/>
      <c r="BU1131" s="82"/>
      <c r="BV1131" s="82"/>
      <c r="BW1131" s="82"/>
      <c r="BX1131" s="82"/>
      <c r="BY1131" s="82"/>
      <c r="BZ1131" s="82"/>
      <c r="CA1131" s="82"/>
      <c r="CB1131" s="82"/>
    </row>
    <row r="1132" spans="1:80" x14ac:dyDescent="0.3">
      <c r="A1132" s="65"/>
      <c r="B1132" s="72"/>
      <c r="C1132" s="73"/>
      <c r="D1132" s="74"/>
      <c r="E1132" s="74"/>
      <c r="F1132" s="74"/>
      <c r="G1132" s="75"/>
      <c r="H1132" s="75"/>
      <c r="I1132" s="75"/>
      <c r="J1132" s="75"/>
      <c r="K1132" s="75"/>
      <c r="L1132" s="75"/>
      <c r="M1132" s="80"/>
      <c r="N1132" s="194"/>
      <c r="O1132" s="70"/>
      <c r="P1132" s="70"/>
      <c r="Q1132" s="70"/>
      <c r="R1132" s="70"/>
      <c r="S1132" s="70"/>
      <c r="T1132" s="70"/>
      <c r="U1132" s="70"/>
      <c r="V1132" s="71"/>
      <c r="W1132" s="71"/>
      <c r="X1132" s="71"/>
      <c r="Y1132" s="70"/>
      <c r="Z1132" s="70"/>
      <c r="AA1132" s="65"/>
      <c r="AB1132" s="65"/>
      <c r="AC1132" s="65"/>
      <c r="AD1132" s="65"/>
      <c r="AE1132" s="130"/>
      <c r="AF1132" s="130"/>
      <c r="AG1132" s="130"/>
      <c r="AH1132" s="131"/>
      <c r="AI1132" s="131"/>
      <c r="AJ1132" s="131"/>
      <c r="AK1132" s="131"/>
      <c r="AL1132" s="131"/>
      <c r="AM1132" s="131"/>
      <c r="AN1132" s="125"/>
      <c r="AO1132" s="82"/>
      <c r="AP1132" s="125"/>
      <c r="AQ1132" s="131"/>
      <c r="AR1132" s="131"/>
      <c r="AS1132" s="131"/>
      <c r="AT1132" s="131"/>
      <c r="AU1132" s="131"/>
      <c r="AV1132" s="131"/>
      <c r="AW1132" s="130"/>
      <c r="AX1132" s="130"/>
      <c r="AY1132" s="130"/>
      <c r="AZ1132" s="65"/>
      <c r="BA1132" s="65"/>
      <c r="BB1132" s="65"/>
      <c r="BC1132" s="65"/>
      <c r="BD1132" s="65"/>
      <c r="BE1132" s="65"/>
      <c r="BF1132" s="130"/>
      <c r="BG1132" s="130"/>
      <c r="BH1132" s="130"/>
      <c r="BI1132" s="131"/>
      <c r="BJ1132" s="131"/>
      <c r="BK1132" s="131"/>
      <c r="BL1132" s="131"/>
      <c r="BM1132" s="131"/>
      <c r="BN1132" s="131"/>
      <c r="BO1132" s="132"/>
      <c r="BP1132" s="82"/>
      <c r="BQ1132" s="132"/>
      <c r="BR1132" s="131"/>
      <c r="BS1132" s="131"/>
      <c r="BT1132" s="131"/>
      <c r="BU1132" s="131"/>
      <c r="BV1132" s="131"/>
      <c r="BW1132" s="131"/>
      <c r="BX1132" s="130"/>
      <c r="BY1132" s="130"/>
      <c r="BZ1132" s="130"/>
      <c r="CA1132" s="65"/>
      <c r="CB1132" s="65"/>
    </row>
    <row r="1133" spans="1:80" x14ac:dyDescent="0.3">
      <c r="A1133" s="65"/>
      <c r="B1133" s="72"/>
      <c r="C1133" s="73"/>
      <c r="D1133" s="74"/>
      <c r="E1133" s="74"/>
      <c r="F1133" s="74"/>
      <c r="G1133" s="75"/>
      <c r="H1133" s="75"/>
      <c r="I1133" s="75"/>
      <c r="J1133" s="75"/>
      <c r="K1133" s="75"/>
      <c r="L1133" s="75"/>
      <c r="M1133" s="80"/>
      <c r="N1133" s="194"/>
      <c r="O1133" s="70"/>
      <c r="P1133" s="70"/>
      <c r="Q1133" s="70"/>
      <c r="R1133" s="70"/>
      <c r="S1133" s="70"/>
      <c r="T1133" s="70"/>
      <c r="U1133" s="70"/>
      <c r="V1133" s="71"/>
      <c r="W1133" s="71"/>
      <c r="X1133" s="71"/>
      <c r="Y1133" s="70"/>
      <c r="Z1133" s="70"/>
      <c r="AA1133" s="65"/>
      <c r="AB1133" s="65"/>
      <c r="AC1133" s="128"/>
      <c r="AD1133" s="128"/>
      <c r="AE1133" s="130"/>
      <c r="AF1133" s="130"/>
      <c r="AG1133" s="130"/>
      <c r="AH1133" s="125"/>
      <c r="AI1133" s="125"/>
      <c r="AJ1133" s="125"/>
      <c r="AK1133" s="125"/>
      <c r="AL1133" s="125"/>
      <c r="AM1133" s="125"/>
      <c r="AN1133" s="125"/>
      <c r="AO1133" s="66"/>
      <c r="AP1133" s="125"/>
      <c r="AQ1133" s="125"/>
      <c r="AR1133" s="125"/>
      <c r="AS1133" s="125"/>
      <c r="AT1133" s="125"/>
      <c r="AU1133" s="125"/>
      <c r="AV1133" s="125"/>
      <c r="AW1133" s="130"/>
      <c r="AX1133" s="130"/>
      <c r="AY1133" s="130"/>
      <c r="AZ1133" s="128"/>
      <c r="BA1133" s="128"/>
      <c r="BB1133" s="65"/>
      <c r="BC1133" s="65"/>
      <c r="BD1133" s="128"/>
      <c r="BE1133" s="128"/>
      <c r="BF1133" s="130"/>
      <c r="BG1133" s="130"/>
      <c r="BH1133" s="130"/>
      <c r="BI1133" s="125"/>
      <c r="BJ1133" s="125"/>
      <c r="BK1133" s="125"/>
      <c r="BL1133" s="125"/>
      <c r="BM1133" s="125"/>
      <c r="BN1133" s="125"/>
      <c r="BO1133" s="133"/>
      <c r="BP1133" s="66"/>
      <c r="BQ1133" s="132"/>
      <c r="BR1133" s="125"/>
      <c r="BS1133" s="125"/>
      <c r="BT1133" s="125"/>
      <c r="BU1133" s="125"/>
      <c r="BV1133" s="125"/>
      <c r="BW1133" s="125"/>
      <c r="BX1133" s="130"/>
      <c r="BY1133" s="130"/>
      <c r="BZ1133" s="130"/>
      <c r="CA1133" s="128"/>
      <c r="CB1133" s="128"/>
    </row>
    <row r="1134" spans="1:80" x14ac:dyDescent="0.3">
      <c r="A1134" s="65"/>
      <c r="B1134" s="72"/>
      <c r="C1134" s="73"/>
      <c r="D1134" s="74"/>
      <c r="E1134" s="74"/>
      <c r="F1134" s="74"/>
      <c r="G1134" s="75"/>
      <c r="H1134" s="75"/>
      <c r="I1134" s="75"/>
      <c r="J1134" s="75"/>
      <c r="K1134" s="75"/>
      <c r="L1134" s="75"/>
      <c r="M1134" s="80"/>
      <c r="N1134" s="194"/>
      <c r="O1134" s="70"/>
      <c r="P1134" s="70"/>
      <c r="Q1134" s="70"/>
      <c r="R1134" s="70"/>
      <c r="S1134" s="70"/>
      <c r="T1134" s="70"/>
      <c r="U1134" s="70"/>
      <c r="V1134" s="71"/>
      <c r="W1134" s="71"/>
      <c r="X1134" s="71"/>
      <c r="Y1134" s="70"/>
      <c r="Z1134" s="70"/>
    </row>
    <row r="1135" spans="1:80" x14ac:dyDescent="0.3">
      <c r="A1135" s="65"/>
      <c r="B1135" s="72"/>
      <c r="C1135" s="73"/>
      <c r="D1135" s="74"/>
      <c r="E1135" s="74"/>
      <c r="F1135" s="74"/>
      <c r="G1135" s="75"/>
      <c r="H1135" s="75"/>
      <c r="I1135" s="75"/>
      <c r="J1135" s="75"/>
      <c r="K1135" s="75"/>
      <c r="L1135" s="75"/>
      <c r="M1135" s="80"/>
      <c r="N1135" s="194"/>
      <c r="O1135" s="70"/>
      <c r="P1135" s="70"/>
      <c r="Q1135" s="70"/>
      <c r="R1135" s="70"/>
      <c r="S1135" s="70"/>
      <c r="T1135" s="70"/>
      <c r="U1135" s="70"/>
      <c r="V1135" s="71"/>
      <c r="W1135" s="71"/>
      <c r="X1135" s="71"/>
      <c r="Y1135" s="70"/>
      <c r="Z1135" s="70"/>
      <c r="AA1135" s="65"/>
      <c r="AB1135" s="65"/>
      <c r="AC1135" s="103"/>
      <c r="AD1135" s="103"/>
      <c r="AE1135" s="65"/>
      <c r="AF1135" s="65"/>
      <c r="AG1135" s="103"/>
      <c r="AH1135" s="103"/>
      <c r="AI1135" s="65"/>
      <c r="AJ1135" s="65"/>
      <c r="AK1135" s="103"/>
      <c r="AL1135" s="103"/>
      <c r="AM1135" s="65"/>
      <c r="AN1135" s="103"/>
      <c r="AO1135" s="103"/>
      <c r="AP1135" s="103"/>
      <c r="AQ1135" s="65"/>
      <c r="AR1135" s="103"/>
      <c r="AS1135" s="103"/>
      <c r="AT1135" s="65"/>
      <c r="AU1135" s="65"/>
      <c r="AV1135" s="103"/>
      <c r="AW1135" s="103"/>
      <c r="AX1135" s="65"/>
      <c r="AY1135" s="65"/>
      <c r="AZ1135" s="103"/>
      <c r="BA1135" s="103"/>
      <c r="BB1135" s="65"/>
      <c r="BC1135" s="65"/>
      <c r="BD1135" s="103"/>
      <c r="BE1135" s="103"/>
      <c r="BF1135" s="65"/>
      <c r="BG1135" s="65"/>
      <c r="BH1135" s="103"/>
      <c r="BI1135" s="103"/>
      <c r="BJ1135" s="65"/>
      <c r="BK1135" s="65"/>
      <c r="BL1135" s="103"/>
      <c r="BM1135" s="103"/>
      <c r="BN1135" s="65"/>
      <c r="BO1135" s="103"/>
      <c r="BP1135" s="103"/>
      <c r="BQ1135" s="103"/>
      <c r="BR1135" s="65"/>
      <c r="BS1135" s="103"/>
      <c r="BT1135" s="103"/>
      <c r="BU1135" s="65"/>
      <c r="BV1135" s="65"/>
      <c r="BW1135" s="103"/>
      <c r="BX1135" s="103"/>
      <c r="BY1135" s="65"/>
      <c r="BZ1135" s="65"/>
      <c r="CA1135" s="103"/>
      <c r="CB1135" s="103"/>
    </row>
    <row r="1136" spans="1:80" x14ac:dyDescent="0.3">
      <c r="A1136" s="65"/>
      <c r="B1136" s="72"/>
      <c r="C1136" s="73"/>
      <c r="D1136" s="74"/>
      <c r="E1136" s="74"/>
      <c r="F1136" s="74"/>
      <c r="G1136" s="75"/>
      <c r="H1136" s="75"/>
      <c r="I1136" s="75"/>
      <c r="J1136" s="75"/>
      <c r="K1136" s="75"/>
      <c r="L1136" s="75"/>
      <c r="M1136" s="80"/>
      <c r="N1136" s="194"/>
      <c r="O1136" s="70"/>
      <c r="P1136" s="70"/>
      <c r="Q1136" s="70"/>
      <c r="R1136" s="70"/>
      <c r="S1136" s="70"/>
      <c r="T1136" s="70"/>
      <c r="U1136" s="70"/>
      <c r="V1136" s="71"/>
      <c r="W1136" s="71"/>
      <c r="X1136" s="71"/>
      <c r="Y1136" s="70"/>
      <c r="Z1136" s="70"/>
      <c r="AA1136" s="65"/>
      <c r="AB1136" s="65"/>
      <c r="AC1136" s="122"/>
      <c r="AD1136" s="122"/>
      <c r="AE1136" s="65"/>
      <c r="AF1136" s="65"/>
      <c r="AG1136" s="103"/>
      <c r="AH1136" s="122"/>
      <c r="AI1136" s="65"/>
      <c r="AJ1136" s="65"/>
      <c r="AK1136" s="90"/>
      <c r="AL1136" s="90"/>
      <c r="AM1136" s="65"/>
      <c r="AN1136" s="122"/>
      <c r="AO1136" s="122"/>
      <c r="AP1136" s="122"/>
      <c r="AQ1136" s="65"/>
      <c r="AR1136" s="112"/>
      <c r="AS1136" s="112"/>
      <c r="AT1136" s="124"/>
      <c r="AU1136" s="65"/>
      <c r="AV1136" s="122"/>
      <c r="AW1136" s="122"/>
      <c r="AX1136" s="65"/>
      <c r="AY1136" s="65"/>
      <c r="AZ1136" s="122"/>
      <c r="BA1136" s="122"/>
      <c r="BB1136" s="65"/>
      <c r="BC1136" s="65"/>
      <c r="BD1136" s="122"/>
      <c r="BE1136" s="122"/>
      <c r="BF1136" s="65"/>
      <c r="BG1136" s="65"/>
      <c r="BH1136" s="103"/>
      <c r="BI1136" s="122"/>
      <c r="BJ1136" s="65"/>
      <c r="BK1136" s="65"/>
      <c r="BL1136" s="90"/>
      <c r="BM1136" s="90"/>
      <c r="BN1136" s="65"/>
      <c r="BO1136" s="122"/>
      <c r="BP1136" s="122"/>
      <c r="BQ1136" s="122"/>
      <c r="BR1136" s="65"/>
      <c r="BS1136" s="112"/>
      <c r="BT1136" s="112"/>
      <c r="BU1136" s="124"/>
      <c r="BV1136" s="65"/>
      <c r="BW1136" s="122"/>
      <c r="BX1136" s="122"/>
      <c r="BY1136" s="65"/>
      <c r="BZ1136" s="65"/>
      <c r="CA1136" s="122"/>
      <c r="CB1136" s="122"/>
    </row>
    <row r="1137" spans="1:80" x14ac:dyDescent="0.3">
      <c r="A1137" s="65"/>
      <c r="B1137" s="72"/>
      <c r="C1137" s="73"/>
      <c r="D1137" s="74"/>
      <c r="E1137" s="74"/>
      <c r="F1137" s="74"/>
      <c r="G1137" s="75"/>
      <c r="H1137" s="75"/>
      <c r="I1137" s="75"/>
      <c r="J1137" s="75"/>
      <c r="K1137" s="75"/>
      <c r="L1137" s="75"/>
      <c r="M1137" s="80"/>
      <c r="N1137" s="194"/>
      <c r="O1137" s="70"/>
      <c r="P1137" s="70"/>
      <c r="Q1137" s="70"/>
      <c r="R1137" s="70"/>
      <c r="S1137" s="70"/>
      <c r="T1137" s="70"/>
      <c r="U1137" s="70"/>
      <c r="V1137" s="71"/>
      <c r="W1137" s="71"/>
      <c r="X1137" s="71"/>
      <c r="Y1137" s="70"/>
      <c r="Z1137" s="70"/>
      <c r="AA1137" s="65"/>
      <c r="AB1137" s="65"/>
      <c r="AC1137" s="65"/>
      <c r="AD1137" s="65"/>
      <c r="AE1137" s="65"/>
      <c r="AF1137" s="65"/>
      <c r="AG1137" s="65"/>
      <c r="AH1137" s="65"/>
      <c r="AI1137" s="65"/>
      <c r="AJ1137" s="65"/>
      <c r="AK1137" s="65"/>
      <c r="AL1137" s="65"/>
      <c r="AM1137" s="65"/>
      <c r="AN1137" s="125"/>
      <c r="AO1137" s="66"/>
      <c r="AP1137" s="125"/>
      <c r="AQ1137" s="65"/>
      <c r="AR1137" s="65"/>
      <c r="AS1137" s="65"/>
      <c r="AT1137" s="65"/>
      <c r="AU1137" s="65"/>
      <c r="AV1137" s="65"/>
      <c r="AW1137" s="65"/>
      <c r="AX1137" s="65"/>
      <c r="AY1137" s="65"/>
      <c r="AZ1137" s="65"/>
      <c r="BA1137" s="65"/>
      <c r="BB1137" s="65"/>
      <c r="BC1137" s="65"/>
      <c r="BD1137" s="65"/>
      <c r="BE1137" s="65"/>
      <c r="BF1137" s="65"/>
      <c r="BG1137" s="65"/>
      <c r="BH1137" s="65"/>
      <c r="BI1137" s="65"/>
      <c r="BJ1137" s="65"/>
      <c r="BK1137" s="65"/>
      <c r="BL1137" s="65"/>
      <c r="BM1137" s="65"/>
      <c r="BN1137" s="65"/>
      <c r="BO1137" s="65"/>
      <c r="BP1137" s="66"/>
      <c r="BQ1137" s="65"/>
      <c r="BR1137" s="65"/>
      <c r="BS1137" s="65"/>
      <c r="BT1137" s="65"/>
      <c r="BU1137" s="65"/>
      <c r="BV1137" s="65"/>
      <c r="BW1137" s="65"/>
      <c r="BX1137" s="65"/>
      <c r="BY1137" s="65"/>
      <c r="BZ1137" s="65"/>
      <c r="CA1137" s="65"/>
      <c r="CB1137" s="65"/>
    </row>
    <row r="1138" spans="1:80" x14ac:dyDescent="0.3">
      <c r="A1138" s="65"/>
      <c r="B1138" s="72"/>
      <c r="C1138" s="73"/>
      <c r="D1138" s="74"/>
      <c r="E1138" s="74"/>
      <c r="F1138" s="74"/>
      <c r="G1138" s="75"/>
      <c r="H1138" s="75"/>
      <c r="I1138" s="75"/>
      <c r="J1138" s="75"/>
      <c r="K1138" s="75"/>
      <c r="L1138" s="75"/>
      <c r="M1138" s="80"/>
      <c r="N1138" s="194"/>
      <c r="O1138" s="70"/>
      <c r="P1138" s="70"/>
      <c r="Q1138" s="70"/>
      <c r="R1138" s="70"/>
      <c r="S1138" s="70"/>
      <c r="T1138" s="70"/>
      <c r="U1138" s="70"/>
      <c r="V1138" s="71"/>
      <c r="W1138" s="71"/>
      <c r="X1138" s="71"/>
      <c r="Y1138" s="70"/>
      <c r="Z1138" s="70"/>
      <c r="AA1138" s="65"/>
      <c r="AB1138" s="65"/>
      <c r="AC1138" s="65"/>
      <c r="AD1138" s="65"/>
      <c r="AE1138" s="65"/>
      <c r="AF1138" s="65"/>
      <c r="AG1138" s="65"/>
      <c r="AH1138" s="65"/>
      <c r="AI1138" s="65"/>
      <c r="AJ1138" s="65"/>
      <c r="AK1138" s="65"/>
      <c r="AL1138" s="65"/>
      <c r="AM1138" s="65"/>
      <c r="AN1138" s="125"/>
      <c r="AO1138" s="66"/>
      <c r="AP1138" s="125"/>
      <c r="AQ1138" s="65"/>
      <c r="AR1138" s="65"/>
      <c r="AS1138" s="65"/>
      <c r="AT1138" s="65"/>
      <c r="AU1138" s="65"/>
      <c r="AV1138" s="65"/>
      <c r="AW1138" s="65"/>
      <c r="AX1138" s="65"/>
      <c r="AY1138" s="65"/>
      <c r="AZ1138" s="65"/>
      <c r="BA1138" s="65"/>
      <c r="BB1138" s="65"/>
      <c r="BC1138" s="65"/>
      <c r="BD1138" s="65"/>
      <c r="BE1138" s="65"/>
      <c r="BF1138" s="65"/>
      <c r="BG1138" s="65"/>
      <c r="BH1138" s="65"/>
      <c r="BI1138" s="65"/>
      <c r="BJ1138" s="65"/>
      <c r="BK1138" s="65"/>
      <c r="BL1138" s="65"/>
      <c r="BM1138" s="65"/>
      <c r="BN1138" s="65"/>
      <c r="BO1138" s="65"/>
      <c r="BP1138" s="66"/>
      <c r="BQ1138" s="65"/>
      <c r="BR1138" s="65"/>
      <c r="BS1138" s="65"/>
      <c r="BT1138" s="65"/>
      <c r="BU1138" s="65"/>
      <c r="BV1138" s="65"/>
      <c r="BW1138" s="65"/>
      <c r="BX1138" s="65"/>
      <c r="BY1138" s="65"/>
      <c r="BZ1138" s="65"/>
      <c r="CA1138" s="65"/>
      <c r="CB1138" s="65"/>
    </row>
    <row r="1139" spans="1:80" x14ac:dyDescent="0.3">
      <c r="A1139" s="65"/>
      <c r="B1139" s="72"/>
      <c r="C1139" s="73"/>
      <c r="D1139" s="74"/>
      <c r="E1139" s="74"/>
      <c r="F1139" s="74"/>
      <c r="G1139" s="75"/>
      <c r="H1139" s="75"/>
      <c r="I1139" s="75"/>
      <c r="J1139" s="75"/>
      <c r="K1139" s="75"/>
      <c r="L1139" s="75"/>
      <c r="M1139" s="80"/>
      <c r="N1139" s="194"/>
      <c r="O1139" s="70"/>
      <c r="P1139" s="70"/>
      <c r="Q1139" s="70"/>
      <c r="R1139" s="70"/>
      <c r="S1139" s="70"/>
      <c r="T1139" s="70"/>
      <c r="U1139" s="70"/>
      <c r="V1139" s="71"/>
      <c r="W1139" s="71"/>
      <c r="X1139" s="71"/>
      <c r="Y1139" s="70"/>
      <c r="Z1139" s="70"/>
      <c r="AA1139" s="65"/>
      <c r="AB1139" s="65"/>
      <c r="AC1139" s="82"/>
      <c r="AD1139" s="82"/>
      <c r="AE1139" s="82"/>
      <c r="AF1139" s="82"/>
      <c r="AG1139" s="82"/>
      <c r="AH1139" s="82"/>
      <c r="AI1139" s="82"/>
      <c r="AJ1139" s="82"/>
      <c r="AK1139" s="82"/>
      <c r="AL1139" s="82"/>
      <c r="AM1139" s="82"/>
      <c r="AN1139" s="114"/>
      <c r="AO1139" s="82"/>
      <c r="AP1139" s="114"/>
      <c r="AQ1139" s="82"/>
      <c r="AR1139" s="82"/>
      <c r="AS1139" s="82"/>
      <c r="AT1139" s="82"/>
      <c r="AU1139" s="82"/>
      <c r="AV1139" s="82"/>
      <c r="AW1139" s="82"/>
      <c r="AX1139" s="82"/>
      <c r="AY1139" s="82"/>
      <c r="AZ1139" s="82"/>
      <c r="BA1139" s="82"/>
      <c r="BB1139" s="65"/>
      <c r="BC1139" s="65"/>
      <c r="BD1139" s="82"/>
      <c r="BE1139" s="82"/>
      <c r="BF1139" s="82"/>
      <c r="BG1139" s="82"/>
      <c r="BH1139" s="82"/>
      <c r="BI1139" s="82"/>
      <c r="BJ1139" s="82"/>
      <c r="BK1139" s="82"/>
      <c r="BL1139" s="82"/>
      <c r="BM1139" s="82"/>
      <c r="BN1139" s="82"/>
      <c r="BO1139" s="82"/>
      <c r="BP1139" s="82"/>
      <c r="BQ1139" s="82"/>
      <c r="BR1139" s="82"/>
      <c r="BS1139" s="82"/>
      <c r="BT1139" s="82"/>
      <c r="BU1139" s="82"/>
      <c r="BV1139" s="82"/>
      <c r="BW1139" s="82"/>
      <c r="BX1139" s="82"/>
      <c r="BY1139" s="82"/>
      <c r="BZ1139" s="82"/>
      <c r="CA1139" s="82"/>
      <c r="CB1139" s="82"/>
    </row>
    <row r="1140" spans="1:80" x14ac:dyDescent="0.3">
      <c r="A1140" s="65"/>
      <c r="B1140" s="72"/>
      <c r="C1140" s="73"/>
      <c r="D1140" s="74"/>
      <c r="E1140" s="74"/>
      <c r="F1140" s="74"/>
      <c r="G1140" s="75"/>
      <c r="H1140" s="75"/>
      <c r="I1140" s="75"/>
      <c r="J1140" s="75"/>
      <c r="K1140" s="75"/>
      <c r="L1140" s="75"/>
      <c r="M1140" s="80"/>
      <c r="N1140" s="194"/>
      <c r="O1140" s="70"/>
      <c r="P1140" s="70"/>
      <c r="Q1140" s="70"/>
      <c r="R1140" s="70"/>
      <c r="S1140" s="70"/>
      <c r="T1140" s="70"/>
      <c r="U1140" s="70"/>
      <c r="V1140" s="71"/>
      <c r="W1140" s="71"/>
      <c r="X1140" s="71"/>
      <c r="Y1140" s="70"/>
      <c r="Z1140" s="70"/>
      <c r="AA1140" s="65"/>
      <c r="AB1140" s="65"/>
      <c r="AC1140" s="125"/>
      <c r="AD1140" s="125"/>
      <c r="AE1140" s="126"/>
      <c r="AF1140" s="126"/>
      <c r="AG1140" s="126"/>
      <c r="AH1140" s="125"/>
      <c r="AI1140" s="125"/>
      <c r="AJ1140" s="125"/>
      <c r="AK1140" s="125"/>
      <c r="AL1140" s="125"/>
      <c r="AM1140" s="125"/>
      <c r="AN1140" s="125"/>
      <c r="AO1140" s="66"/>
      <c r="AP1140" s="125"/>
      <c r="AQ1140" s="125"/>
      <c r="AR1140" s="125"/>
      <c r="AS1140" s="125"/>
      <c r="AT1140" s="125"/>
      <c r="AU1140" s="125"/>
      <c r="AV1140" s="125"/>
      <c r="AW1140" s="126"/>
      <c r="AX1140" s="126"/>
      <c r="AY1140" s="126"/>
      <c r="AZ1140" s="127"/>
      <c r="BA1140" s="128"/>
      <c r="BB1140" s="65"/>
      <c r="BC1140" s="65"/>
      <c r="BD1140" s="125"/>
      <c r="BE1140" s="125"/>
      <c r="BF1140" s="126"/>
      <c r="BG1140" s="126"/>
      <c r="BH1140" s="126"/>
      <c r="BI1140" s="125"/>
      <c r="BJ1140" s="125"/>
      <c r="BK1140" s="125"/>
      <c r="BL1140" s="125"/>
      <c r="BM1140" s="125"/>
      <c r="BN1140" s="125"/>
      <c r="BO1140" s="129"/>
      <c r="BP1140" s="66"/>
      <c r="BQ1140" s="129"/>
      <c r="BR1140" s="125"/>
      <c r="BS1140" s="125"/>
      <c r="BT1140" s="125"/>
      <c r="BU1140" s="125"/>
      <c r="BV1140" s="125"/>
      <c r="BW1140" s="125"/>
      <c r="BX1140" s="126"/>
      <c r="BY1140" s="126"/>
      <c r="BZ1140" s="126"/>
      <c r="CA1140" s="127"/>
      <c r="CB1140" s="128"/>
    </row>
    <row r="1141" spans="1:80" x14ac:dyDescent="0.3">
      <c r="A1141" s="65"/>
      <c r="B1141" s="72"/>
      <c r="C1141" s="73"/>
      <c r="D1141" s="74"/>
      <c r="E1141" s="74"/>
      <c r="F1141" s="74"/>
      <c r="G1141" s="75"/>
      <c r="H1141" s="75"/>
      <c r="I1141" s="75"/>
      <c r="J1141" s="75"/>
      <c r="K1141" s="75"/>
      <c r="L1141" s="75"/>
      <c r="M1141" s="80"/>
      <c r="N1141" s="194"/>
      <c r="O1141" s="70"/>
      <c r="P1141" s="70"/>
      <c r="Q1141" s="70"/>
      <c r="R1141" s="70"/>
      <c r="S1141" s="70"/>
      <c r="T1141" s="70"/>
      <c r="U1141" s="70"/>
      <c r="V1141" s="71"/>
      <c r="W1141" s="71"/>
      <c r="X1141" s="71"/>
      <c r="Y1141" s="70"/>
      <c r="Z1141" s="70"/>
      <c r="AA1141" s="65"/>
      <c r="AB1141" s="65"/>
      <c r="AC1141" s="125"/>
      <c r="AD1141" s="125"/>
      <c r="AE1141" s="126"/>
      <c r="AF1141" s="126"/>
      <c r="AG1141" s="126"/>
      <c r="AH1141" s="125"/>
      <c r="AI1141" s="125"/>
      <c r="AJ1141" s="125"/>
      <c r="AK1141" s="125"/>
      <c r="AL1141" s="125"/>
      <c r="AM1141" s="125"/>
      <c r="AN1141" s="125"/>
      <c r="AO1141" s="66"/>
      <c r="AP1141" s="125"/>
      <c r="AQ1141" s="125"/>
      <c r="AR1141" s="125"/>
      <c r="AS1141" s="125"/>
      <c r="AT1141" s="125"/>
      <c r="AU1141" s="125"/>
      <c r="AV1141" s="125"/>
      <c r="AW1141" s="126"/>
      <c r="AX1141" s="126"/>
      <c r="AY1141" s="126"/>
      <c r="AZ1141" s="127"/>
      <c r="BA1141" s="128"/>
      <c r="BB1141" s="65"/>
      <c r="BC1141" s="65"/>
      <c r="BD1141" s="125"/>
      <c r="BE1141" s="125"/>
      <c r="BF1141" s="126"/>
      <c r="BG1141" s="126"/>
      <c r="BH1141" s="126"/>
      <c r="BI1141" s="125"/>
      <c r="BJ1141" s="125"/>
      <c r="BK1141" s="125"/>
      <c r="BL1141" s="125"/>
      <c r="BM1141" s="125"/>
      <c r="BN1141" s="125"/>
      <c r="BO1141" s="129"/>
      <c r="BP1141" s="66"/>
      <c r="BQ1141" s="129"/>
      <c r="BR1141" s="125"/>
      <c r="BS1141" s="125"/>
      <c r="BT1141" s="125"/>
      <c r="BU1141" s="125"/>
      <c r="BV1141" s="125"/>
      <c r="BW1141" s="125"/>
      <c r="BX1141" s="126"/>
      <c r="BY1141" s="126"/>
      <c r="BZ1141" s="126"/>
      <c r="CA1141" s="127"/>
      <c r="CB1141" s="128"/>
    </row>
    <row r="1142" spans="1:80" x14ac:dyDescent="0.3">
      <c r="A1142" s="65"/>
      <c r="B1142" s="72"/>
      <c r="C1142" s="73"/>
      <c r="D1142" s="74"/>
      <c r="E1142" s="74"/>
      <c r="F1142" s="74"/>
      <c r="G1142" s="75"/>
      <c r="H1142" s="75"/>
      <c r="I1142" s="75"/>
      <c r="J1142" s="75"/>
      <c r="K1142" s="75"/>
      <c r="L1142" s="75"/>
      <c r="M1142" s="80"/>
      <c r="N1142" s="194"/>
      <c r="O1142" s="70"/>
      <c r="P1142" s="70"/>
      <c r="Q1142" s="70"/>
      <c r="R1142" s="70"/>
      <c r="S1142" s="70"/>
      <c r="T1142" s="70"/>
      <c r="U1142" s="70"/>
      <c r="V1142" s="71"/>
      <c r="W1142" s="71"/>
      <c r="X1142" s="71"/>
      <c r="Y1142" s="70"/>
      <c r="Z1142" s="70"/>
      <c r="AA1142" s="65"/>
      <c r="AB1142" s="65"/>
      <c r="AC1142" s="125"/>
      <c r="AD1142" s="125"/>
      <c r="AE1142" s="126"/>
      <c r="AF1142" s="126"/>
      <c r="AG1142" s="126"/>
      <c r="AH1142" s="125"/>
      <c r="AI1142" s="125"/>
      <c r="AJ1142" s="125"/>
      <c r="AK1142" s="125"/>
      <c r="AL1142" s="125"/>
      <c r="AM1142" s="125"/>
      <c r="AN1142" s="125"/>
      <c r="AO1142" s="66"/>
      <c r="AP1142" s="125"/>
      <c r="AQ1142" s="125"/>
      <c r="AR1142" s="125"/>
      <c r="AS1142" s="125"/>
      <c r="AT1142" s="125"/>
      <c r="AU1142" s="125"/>
      <c r="AV1142" s="125"/>
      <c r="AW1142" s="126"/>
      <c r="AX1142" s="126"/>
      <c r="AY1142" s="126"/>
      <c r="AZ1142" s="127"/>
      <c r="BA1142" s="128"/>
      <c r="BB1142" s="65"/>
      <c r="BC1142" s="65"/>
      <c r="BD1142" s="125"/>
      <c r="BE1142" s="125"/>
      <c r="BF1142" s="126"/>
      <c r="BG1142" s="126"/>
      <c r="BH1142" s="126"/>
      <c r="BI1142" s="125"/>
      <c r="BJ1142" s="125"/>
      <c r="BK1142" s="125"/>
      <c r="BL1142" s="125"/>
      <c r="BM1142" s="125"/>
      <c r="BN1142" s="125"/>
      <c r="BO1142" s="129"/>
      <c r="BP1142" s="66"/>
      <c r="BQ1142" s="129"/>
      <c r="BR1142" s="125"/>
      <c r="BS1142" s="125"/>
      <c r="BT1142" s="125"/>
      <c r="BU1142" s="125"/>
      <c r="BV1142" s="125"/>
      <c r="BW1142" s="125"/>
      <c r="BX1142" s="126"/>
      <c r="BY1142" s="126"/>
      <c r="BZ1142" s="126"/>
      <c r="CA1142" s="127"/>
      <c r="CB1142" s="128"/>
    </row>
    <row r="1143" spans="1:80" x14ac:dyDescent="0.3">
      <c r="A1143" s="65"/>
      <c r="B1143" s="72"/>
      <c r="C1143" s="73"/>
      <c r="D1143" s="74"/>
      <c r="E1143" s="74"/>
      <c r="F1143" s="74"/>
      <c r="G1143" s="75"/>
      <c r="H1143" s="75"/>
      <c r="I1143" s="75"/>
      <c r="J1143" s="75"/>
      <c r="K1143" s="75"/>
      <c r="L1143" s="75"/>
      <c r="M1143" s="80"/>
      <c r="N1143" s="194"/>
      <c r="O1143" s="70"/>
      <c r="P1143" s="70"/>
      <c r="Q1143" s="70"/>
      <c r="R1143" s="70"/>
      <c r="S1143" s="70"/>
      <c r="T1143" s="70"/>
      <c r="U1143" s="70"/>
      <c r="V1143" s="71"/>
      <c r="W1143" s="71"/>
      <c r="X1143" s="71"/>
      <c r="Y1143" s="70"/>
      <c r="Z1143" s="70"/>
      <c r="AA1143" s="65"/>
      <c r="AB1143" s="65"/>
      <c r="AC1143" s="125"/>
      <c r="AD1143" s="125"/>
      <c r="AE1143" s="126"/>
      <c r="AF1143" s="126"/>
      <c r="AG1143" s="126"/>
      <c r="AH1143" s="125"/>
      <c r="AI1143" s="125"/>
      <c r="AJ1143" s="125"/>
      <c r="AK1143" s="125"/>
      <c r="AL1143" s="125"/>
      <c r="AM1143" s="125"/>
      <c r="AN1143" s="125"/>
      <c r="AO1143" s="66"/>
      <c r="AP1143" s="125"/>
      <c r="AQ1143" s="125"/>
      <c r="AR1143" s="125"/>
      <c r="AS1143" s="125"/>
      <c r="AT1143" s="125"/>
      <c r="AU1143" s="125"/>
      <c r="AV1143" s="125"/>
      <c r="AW1143" s="126"/>
      <c r="AX1143" s="126"/>
      <c r="AY1143" s="126"/>
      <c r="AZ1143" s="127"/>
      <c r="BA1143" s="128"/>
      <c r="BB1143" s="65"/>
      <c r="BC1143" s="65"/>
      <c r="BD1143" s="125"/>
      <c r="BE1143" s="125"/>
      <c r="BF1143" s="126"/>
      <c r="BG1143" s="126"/>
      <c r="BH1143" s="126"/>
      <c r="BI1143" s="125"/>
      <c r="BJ1143" s="125"/>
      <c r="BK1143" s="125"/>
      <c r="BL1143" s="125"/>
      <c r="BM1143" s="125"/>
      <c r="BN1143" s="125"/>
      <c r="BO1143" s="129"/>
      <c r="BP1143" s="66"/>
      <c r="BQ1143" s="129"/>
      <c r="BR1143" s="125"/>
      <c r="BS1143" s="125"/>
      <c r="BT1143" s="125"/>
      <c r="BU1143" s="125"/>
      <c r="BV1143" s="125"/>
      <c r="BW1143" s="125"/>
      <c r="BX1143" s="126"/>
      <c r="BY1143" s="126"/>
      <c r="BZ1143" s="126"/>
      <c r="CA1143" s="127"/>
      <c r="CB1143" s="128"/>
    </row>
    <row r="1144" spans="1:80" x14ac:dyDescent="0.3">
      <c r="A1144" s="65"/>
      <c r="B1144" s="72"/>
      <c r="C1144" s="73"/>
      <c r="D1144" s="74"/>
      <c r="E1144" s="74"/>
      <c r="F1144" s="74"/>
      <c r="G1144" s="75"/>
      <c r="H1144" s="75"/>
      <c r="I1144" s="75"/>
      <c r="J1144" s="75"/>
      <c r="K1144" s="75"/>
      <c r="L1144" s="75"/>
      <c r="M1144" s="80"/>
      <c r="N1144" s="194"/>
      <c r="O1144" s="70"/>
      <c r="P1144" s="70"/>
      <c r="Q1144" s="70"/>
      <c r="R1144" s="70"/>
      <c r="S1144" s="70"/>
      <c r="T1144" s="70"/>
      <c r="U1144" s="70"/>
      <c r="V1144" s="71"/>
      <c r="W1144" s="71"/>
      <c r="X1144" s="71"/>
      <c r="Y1144" s="70"/>
      <c r="Z1144" s="70"/>
      <c r="AA1144" s="65"/>
      <c r="AB1144" s="65"/>
      <c r="AC1144" s="125"/>
      <c r="AD1144" s="125"/>
      <c r="AE1144" s="126"/>
      <c r="AF1144" s="126"/>
      <c r="AG1144" s="126"/>
      <c r="AH1144" s="125"/>
      <c r="AI1144" s="125"/>
      <c r="AJ1144" s="125"/>
      <c r="AK1144" s="125"/>
      <c r="AL1144" s="125"/>
      <c r="AM1144" s="125"/>
      <c r="AN1144" s="125"/>
      <c r="AO1144" s="66"/>
      <c r="AP1144" s="125"/>
      <c r="AQ1144" s="125"/>
      <c r="AR1144" s="125"/>
      <c r="AS1144" s="125"/>
      <c r="AT1144" s="125"/>
      <c r="AU1144" s="125"/>
      <c r="AV1144" s="125"/>
      <c r="AW1144" s="126"/>
      <c r="AX1144" s="126"/>
      <c r="AY1144" s="126"/>
      <c r="AZ1144" s="127"/>
      <c r="BA1144" s="128"/>
      <c r="BB1144" s="65"/>
      <c r="BC1144" s="65"/>
      <c r="BD1144" s="125"/>
      <c r="BE1144" s="125"/>
      <c r="BF1144" s="126"/>
      <c r="BG1144" s="126"/>
      <c r="BH1144" s="126"/>
      <c r="BI1144" s="125"/>
      <c r="BJ1144" s="125"/>
      <c r="BK1144" s="125"/>
      <c r="BL1144" s="125"/>
      <c r="BM1144" s="125"/>
      <c r="BN1144" s="125"/>
      <c r="BO1144" s="129"/>
      <c r="BP1144" s="66"/>
      <c r="BQ1144" s="129"/>
      <c r="BR1144" s="125"/>
      <c r="BS1144" s="125"/>
      <c r="BT1144" s="125"/>
      <c r="BU1144" s="125"/>
      <c r="BV1144" s="125"/>
      <c r="BW1144" s="125"/>
      <c r="BX1144" s="126"/>
      <c r="BY1144" s="126"/>
      <c r="BZ1144" s="126"/>
      <c r="CA1144" s="127"/>
      <c r="CB1144" s="128"/>
    </row>
    <row r="1145" spans="1:80" x14ac:dyDescent="0.3">
      <c r="A1145" s="65"/>
      <c r="B1145" s="72"/>
      <c r="C1145" s="73"/>
      <c r="D1145" s="74"/>
      <c r="E1145" s="74"/>
      <c r="F1145" s="74"/>
      <c r="G1145" s="75"/>
      <c r="H1145" s="75"/>
      <c r="I1145" s="75"/>
      <c r="J1145" s="75"/>
      <c r="K1145" s="75"/>
      <c r="L1145" s="75"/>
      <c r="M1145" s="80"/>
      <c r="N1145" s="194"/>
      <c r="O1145" s="70"/>
      <c r="P1145" s="70"/>
      <c r="Q1145" s="70"/>
      <c r="R1145" s="70"/>
      <c r="S1145" s="70"/>
      <c r="T1145" s="70"/>
      <c r="U1145" s="70"/>
      <c r="V1145" s="71"/>
      <c r="W1145" s="71"/>
      <c r="X1145" s="71"/>
      <c r="Y1145" s="70"/>
      <c r="Z1145" s="70"/>
      <c r="AA1145" s="65"/>
      <c r="AB1145" s="65"/>
      <c r="AC1145" s="125"/>
      <c r="AD1145" s="125"/>
      <c r="AE1145" s="126"/>
      <c r="AF1145" s="126"/>
      <c r="AG1145" s="126"/>
      <c r="AH1145" s="125"/>
      <c r="AI1145" s="125"/>
      <c r="AJ1145" s="125"/>
      <c r="AK1145" s="125"/>
      <c r="AL1145" s="125"/>
      <c r="AM1145" s="125"/>
      <c r="AN1145" s="125"/>
      <c r="AO1145" s="66"/>
      <c r="AP1145" s="125"/>
      <c r="AQ1145" s="125"/>
      <c r="AR1145" s="125"/>
      <c r="AS1145" s="125"/>
      <c r="AT1145" s="125"/>
      <c r="AU1145" s="125"/>
      <c r="AV1145" s="125"/>
      <c r="AW1145" s="126"/>
      <c r="AX1145" s="126"/>
      <c r="AY1145" s="126"/>
      <c r="AZ1145" s="127"/>
      <c r="BA1145" s="128"/>
      <c r="BB1145" s="65"/>
      <c r="BC1145" s="65"/>
      <c r="BD1145" s="125"/>
      <c r="BE1145" s="125"/>
      <c r="BF1145" s="126"/>
      <c r="BG1145" s="126"/>
      <c r="BH1145" s="126"/>
      <c r="BI1145" s="125"/>
      <c r="BJ1145" s="125"/>
      <c r="BK1145" s="125"/>
      <c r="BL1145" s="125"/>
      <c r="BM1145" s="125"/>
      <c r="BN1145" s="125"/>
      <c r="BO1145" s="129"/>
      <c r="BP1145" s="66"/>
      <c r="BQ1145" s="129"/>
      <c r="BR1145" s="125"/>
      <c r="BS1145" s="125"/>
      <c r="BT1145" s="125"/>
      <c r="BU1145" s="125"/>
      <c r="BV1145" s="125"/>
      <c r="BW1145" s="125"/>
      <c r="BX1145" s="126"/>
      <c r="BY1145" s="126"/>
      <c r="BZ1145" s="126"/>
      <c r="CA1145" s="127"/>
      <c r="CB1145" s="128"/>
    </row>
    <row r="1146" spans="1:80" x14ac:dyDescent="0.3">
      <c r="A1146" s="65"/>
      <c r="B1146" s="65"/>
      <c r="C1146" s="65"/>
      <c r="D1146" s="65"/>
      <c r="E1146" s="65"/>
      <c r="F1146" s="65"/>
      <c r="G1146" s="65"/>
      <c r="H1146" s="65"/>
      <c r="I1146" s="65"/>
      <c r="J1146" s="65"/>
      <c r="K1146" s="65"/>
      <c r="L1146" s="65"/>
      <c r="M1146" s="99"/>
      <c r="N1146" s="66"/>
      <c r="O1146" s="99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5"/>
      <c r="AC1146" s="125"/>
      <c r="AD1146" s="125"/>
      <c r="AE1146" s="126"/>
      <c r="AF1146" s="126"/>
      <c r="AG1146" s="126"/>
      <c r="AH1146" s="125"/>
      <c r="AI1146" s="125"/>
      <c r="AJ1146" s="125"/>
      <c r="AK1146" s="125"/>
      <c r="AL1146" s="125"/>
      <c r="AM1146" s="125"/>
      <c r="AN1146" s="125"/>
      <c r="AO1146" s="66"/>
      <c r="AP1146" s="125"/>
      <c r="AQ1146" s="125"/>
      <c r="AR1146" s="125"/>
      <c r="AS1146" s="125"/>
      <c r="AT1146" s="125"/>
      <c r="AU1146" s="125"/>
      <c r="AV1146" s="125"/>
      <c r="AW1146" s="126"/>
      <c r="AX1146" s="126"/>
      <c r="AY1146" s="126"/>
      <c r="AZ1146" s="127"/>
      <c r="BA1146" s="128"/>
      <c r="BB1146" s="65"/>
      <c r="BC1146" s="65"/>
      <c r="BD1146" s="125"/>
      <c r="BE1146" s="125"/>
      <c r="BF1146" s="126"/>
      <c r="BG1146" s="126"/>
      <c r="BH1146" s="126"/>
      <c r="BI1146" s="125"/>
      <c r="BJ1146" s="125"/>
      <c r="BK1146" s="125"/>
      <c r="BL1146" s="125"/>
      <c r="BM1146" s="125"/>
      <c r="BN1146" s="125"/>
      <c r="BO1146" s="129"/>
      <c r="BP1146" s="66"/>
      <c r="BQ1146" s="129"/>
      <c r="BR1146" s="125"/>
      <c r="BS1146" s="125"/>
      <c r="BT1146" s="125"/>
      <c r="BU1146" s="125"/>
      <c r="BV1146" s="125"/>
      <c r="BW1146" s="125"/>
      <c r="BX1146" s="126"/>
      <c r="BY1146" s="126"/>
      <c r="BZ1146" s="126"/>
      <c r="CA1146" s="127"/>
      <c r="CB1146" s="128"/>
    </row>
    <row r="1147" spans="1:80" x14ac:dyDescent="0.3">
      <c r="A1147" s="65"/>
      <c r="B1147" s="68"/>
      <c r="C1147" s="68"/>
      <c r="D1147" s="68"/>
      <c r="E1147" s="68"/>
      <c r="F1147" s="68"/>
      <c r="G1147" s="68"/>
      <c r="H1147" s="68"/>
      <c r="I1147" s="68"/>
      <c r="J1147" s="68"/>
      <c r="K1147" s="68"/>
      <c r="L1147" s="68"/>
      <c r="M1147" s="87"/>
      <c r="N1147" s="68"/>
      <c r="O1147" s="87"/>
      <c r="P1147" s="68"/>
      <c r="Q1147" s="68"/>
      <c r="R1147" s="68"/>
      <c r="S1147" s="68"/>
      <c r="T1147" s="68"/>
      <c r="U1147" s="68"/>
      <c r="V1147" s="68"/>
      <c r="W1147" s="68"/>
      <c r="X1147" s="68"/>
      <c r="Y1147" s="68"/>
      <c r="Z1147" s="68"/>
      <c r="AA1147" s="65"/>
      <c r="AB1147" s="65"/>
      <c r="AC1147" s="125"/>
      <c r="AD1147" s="125"/>
      <c r="AE1147" s="126"/>
      <c r="AF1147" s="126"/>
      <c r="AG1147" s="126"/>
      <c r="AH1147" s="125"/>
      <c r="AI1147" s="125"/>
      <c r="AJ1147" s="125"/>
      <c r="AK1147" s="125"/>
      <c r="AL1147" s="125"/>
      <c r="AM1147" s="125"/>
      <c r="AN1147" s="125"/>
      <c r="AO1147" s="66"/>
      <c r="AP1147" s="125"/>
      <c r="AQ1147" s="125"/>
      <c r="AR1147" s="125"/>
      <c r="AS1147" s="125"/>
      <c r="AT1147" s="125"/>
      <c r="AU1147" s="125"/>
      <c r="AV1147" s="125"/>
      <c r="AW1147" s="126"/>
      <c r="AX1147" s="126"/>
      <c r="AY1147" s="126"/>
      <c r="AZ1147" s="127"/>
      <c r="BA1147" s="128"/>
      <c r="BB1147" s="65"/>
      <c r="BC1147" s="65"/>
      <c r="BD1147" s="125"/>
      <c r="BE1147" s="125"/>
      <c r="BF1147" s="126"/>
      <c r="BG1147" s="126"/>
      <c r="BH1147" s="126"/>
      <c r="BI1147" s="125"/>
      <c r="BJ1147" s="125"/>
      <c r="BK1147" s="125"/>
      <c r="BL1147" s="125"/>
      <c r="BM1147" s="125"/>
      <c r="BN1147" s="125"/>
      <c r="BO1147" s="129"/>
      <c r="BP1147" s="66"/>
      <c r="BQ1147" s="129"/>
      <c r="BR1147" s="125"/>
      <c r="BS1147" s="125"/>
      <c r="BT1147" s="125"/>
      <c r="BU1147" s="125"/>
      <c r="BV1147" s="125"/>
      <c r="BW1147" s="125"/>
      <c r="BX1147" s="126"/>
      <c r="BY1147" s="126"/>
      <c r="BZ1147" s="126"/>
      <c r="CA1147" s="127"/>
      <c r="CB1147" s="128"/>
    </row>
    <row r="1148" spans="1:80" x14ac:dyDescent="0.3">
      <c r="A1148" s="65"/>
      <c r="B1148" s="77"/>
      <c r="C1148" s="77"/>
      <c r="D1148" s="78"/>
      <c r="E1148" s="78"/>
      <c r="F1148" s="78"/>
      <c r="G1148" s="79"/>
      <c r="H1148" s="79"/>
      <c r="I1148" s="79"/>
      <c r="J1148" s="79"/>
      <c r="K1148" s="79"/>
      <c r="L1148" s="79"/>
      <c r="M1148" s="80"/>
      <c r="N1148" s="68"/>
      <c r="O1148" s="80"/>
      <c r="P1148" s="79"/>
      <c r="Q1148" s="79"/>
      <c r="R1148" s="79"/>
      <c r="S1148" s="79"/>
      <c r="T1148" s="79"/>
      <c r="U1148" s="79"/>
      <c r="V1148" s="78"/>
      <c r="W1148" s="78"/>
      <c r="X1148" s="78"/>
      <c r="Y1148" s="77"/>
      <c r="Z1148" s="77"/>
      <c r="AA1148" s="65"/>
      <c r="AB1148" s="65"/>
      <c r="AC1148" s="125"/>
      <c r="AD1148" s="125"/>
      <c r="AE1148" s="126"/>
      <c r="AF1148" s="126"/>
      <c r="AG1148" s="126"/>
      <c r="AH1148" s="125"/>
      <c r="AI1148" s="125"/>
      <c r="AJ1148" s="125"/>
      <c r="AK1148" s="125"/>
      <c r="AL1148" s="125"/>
      <c r="AM1148" s="125"/>
      <c r="AN1148" s="125"/>
      <c r="AO1148" s="66"/>
      <c r="AP1148" s="125"/>
      <c r="AQ1148" s="125"/>
      <c r="AR1148" s="125"/>
      <c r="AS1148" s="125"/>
      <c r="AT1148" s="125"/>
      <c r="AU1148" s="125"/>
      <c r="AV1148" s="125"/>
      <c r="AW1148" s="126"/>
      <c r="AX1148" s="126"/>
      <c r="AY1148" s="126"/>
      <c r="AZ1148" s="127"/>
      <c r="BA1148" s="128"/>
      <c r="BB1148" s="65"/>
      <c r="BC1148" s="65"/>
      <c r="BD1148" s="125"/>
      <c r="BE1148" s="125"/>
      <c r="BF1148" s="126"/>
      <c r="BG1148" s="126"/>
      <c r="BH1148" s="126"/>
      <c r="BI1148" s="125"/>
      <c r="BJ1148" s="125"/>
      <c r="BK1148" s="125"/>
      <c r="BL1148" s="125"/>
      <c r="BM1148" s="125"/>
      <c r="BN1148" s="125"/>
      <c r="BO1148" s="129"/>
      <c r="BP1148" s="66"/>
      <c r="BQ1148" s="129"/>
      <c r="BR1148" s="125"/>
      <c r="BS1148" s="125"/>
      <c r="BT1148" s="125"/>
      <c r="BU1148" s="125"/>
      <c r="BV1148" s="125"/>
      <c r="BW1148" s="125"/>
      <c r="BX1148" s="126"/>
      <c r="BY1148" s="126"/>
      <c r="BZ1148" s="126"/>
      <c r="CA1148" s="127"/>
      <c r="CB1148" s="128"/>
    </row>
    <row r="1149" spans="1:80" x14ac:dyDescent="0.3">
      <c r="A1149" s="65"/>
      <c r="B1149" s="72"/>
      <c r="C1149" s="72"/>
      <c r="D1149" s="78"/>
      <c r="E1149" s="78"/>
      <c r="F1149" s="78"/>
      <c r="G1149" s="80"/>
      <c r="H1149" s="80"/>
      <c r="I1149" s="80"/>
      <c r="J1149" s="80"/>
      <c r="K1149" s="80"/>
      <c r="L1149" s="80"/>
      <c r="M1149" s="80"/>
      <c r="N1149" s="81"/>
      <c r="O1149" s="80"/>
      <c r="P1149" s="80"/>
      <c r="Q1149" s="80"/>
      <c r="R1149" s="80"/>
      <c r="S1149" s="80"/>
      <c r="T1149" s="80"/>
      <c r="U1149" s="80"/>
      <c r="V1149" s="78"/>
      <c r="W1149" s="78"/>
      <c r="X1149" s="78"/>
      <c r="Y1149" s="72"/>
      <c r="Z1149" s="72"/>
      <c r="AA1149" s="65"/>
      <c r="AB1149" s="65"/>
      <c r="AC1149" s="125"/>
      <c r="AD1149" s="125"/>
      <c r="AE1149" s="126"/>
      <c r="AF1149" s="126"/>
      <c r="AG1149" s="126"/>
      <c r="AH1149" s="125"/>
      <c r="AI1149" s="125"/>
      <c r="AJ1149" s="125"/>
      <c r="AK1149" s="125"/>
      <c r="AL1149" s="125"/>
      <c r="AM1149" s="125"/>
      <c r="AN1149" s="125"/>
      <c r="AO1149" s="66"/>
      <c r="AP1149" s="125"/>
      <c r="AQ1149" s="125"/>
      <c r="AR1149" s="125"/>
      <c r="AS1149" s="125"/>
      <c r="AT1149" s="125"/>
      <c r="AU1149" s="125"/>
      <c r="AV1149" s="125"/>
      <c r="AW1149" s="126"/>
      <c r="AX1149" s="126"/>
      <c r="AY1149" s="126"/>
      <c r="AZ1149" s="127"/>
      <c r="BA1149" s="128"/>
      <c r="BB1149" s="65"/>
      <c r="BC1149" s="65"/>
      <c r="BD1149" s="125"/>
      <c r="BE1149" s="125"/>
      <c r="BF1149" s="126"/>
      <c r="BG1149" s="126"/>
      <c r="BH1149" s="126"/>
      <c r="BI1149" s="125"/>
      <c r="BJ1149" s="125"/>
      <c r="BK1149" s="125"/>
      <c r="BL1149" s="125"/>
      <c r="BM1149" s="125"/>
      <c r="BN1149" s="125"/>
      <c r="BO1149" s="129"/>
      <c r="BP1149" s="66"/>
      <c r="BQ1149" s="129"/>
      <c r="BR1149" s="125"/>
      <c r="BS1149" s="125"/>
      <c r="BT1149" s="125"/>
      <c r="BU1149" s="125"/>
      <c r="BV1149" s="125"/>
      <c r="BW1149" s="125"/>
      <c r="BX1149" s="126"/>
      <c r="BY1149" s="126"/>
      <c r="BZ1149" s="126"/>
      <c r="CA1149" s="127"/>
      <c r="CB1149" s="128"/>
    </row>
    <row r="1150" spans="1:80" x14ac:dyDescent="0.3">
      <c r="A1150" s="65"/>
      <c r="B1150" s="125"/>
      <c r="C1150" s="125"/>
      <c r="D1150" s="126"/>
      <c r="E1150" s="126"/>
      <c r="F1150" s="126"/>
      <c r="G1150" s="125"/>
      <c r="H1150" s="125"/>
      <c r="I1150" s="125"/>
      <c r="J1150" s="125"/>
      <c r="K1150" s="125"/>
      <c r="L1150" s="125"/>
      <c r="M1150" s="125"/>
      <c r="N1150" s="66"/>
      <c r="O1150" s="125"/>
      <c r="P1150" s="125"/>
      <c r="Q1150" s="125"/>
      <c r="R1150" s="125"/>
      <c r="S1150" s="125"/>
      <c r="T1150" s="125"/>
      <c r="U1150" s="125"/>
      <c r="V1150" s="126"/>
      <c r="W1150" s="126"/>
      <c r="X1150" s="126"/>
      <c r="Y1150" s="127"/>
      <c r="Z1150" s="128"/>
      <c r="AA1150" s="65"/>
      <c r="AB1150" s="65"/>
      <c r="AC1150" s="125"/>
      <c r="AD1150" s="125"/>
      <c r="AE1150" s="126"/>
      <c r="AF1150" s="126"/>
      <c r="AG1150" s="126"/>
      <c r="AH1150" s="125"/>
      <c r="AI1150" s="125"/>
      <c r="AJ1150" s="125"/>
      <c r="AK1150" s="125"/>
      <c r="AL1150" s="125"/>
      <c r="AM1150" s="125"/>
      <c r="AN1150" s="125"/>
      <c r="AO1150" s="66"/>
      <c r="AP1150" s="125"/>
      <c r="AQ1150" s="125"/>
      <c r="AR1150" s="125"/>
      <c r="AS1150" s="125"/>
      <c r="AT1150" s="125"/>
      <c r="AU1150" s="125"/>
      <c r="AV1150" s="125"/>
      <c r="AW1150" s="126"/>
      <c r="AX1150" s="126"/>
      <c r="AY1150" s="126"/>
      <c r="AZ1150" s="127"/>
      <c r="BA1150" s="128"/>
      <c r="BB1150" s="65"/>
      <c r="BC1150" s="65"/>
      <c r="BD1150" s="125"/>
      <c r="BE1150" s="125"/>
      <c r="BF1150" s="126"/>
      <c r="BG1150" s="126"/>
      <c r="BH1150" s="126"/>
      <c r="BI1150" s="125"/>
      <c r="BJ1150" s="125"/>
      <c r="BK1150" s="125"/>
      <c r="BL1150" s="125"/>
      <c r="BM1150" s="125"/>
      <c r="BN1150" s="125"/>
      <c r="BO1150" s="129"/>
      <c r="BP1150" s="66"/>
      <c r="BQ1150" s="129"/>
      <c r="BR1150" s="125"/>
      <c r="BS1150" s="125"/>
      <c r="BT1150" s="125"/>
      <c r="BU1150" s="125"/>
      <c r="BV1150" s="125"/>
      <c r="BW1150" s="125"/>
      <c r="BX1150" s="126"/>
      <c r="BY1150" s="126"/>
      <c r="BZ1150" s="126"/>
      <c r="CA1150" s="127"/>
      <c r="CB1150" s="128"/>
    </row>
    <row r="1151" spans="1:80" x14ac:dyDescent="0.3">
      <c r="A1151" s="65"/>
      <c r="B1151" s="223"/>
      <c r="C1151" s="224"/>
      <c r="D1151" s="65"/>
      <c r="E1151" s="65"/>
      <c r="F1151" s="223"/>
      <c r="G1151" s="224"/>
      <c r="H1151" s="65"/>
      <c r="I1151" s="65"/>
      <c r="J1151" s="223"/>
      <c r="K1151" s="224"/>
      <c r="L1151" s="65"/>
      <c r="M1151" s="233"/>
      <c r="N1151" s="233"/>
      <c r="O1151" s="233"/>
      <c r="P1151" s="65"/>
      <c r="Q1151" s="223"/>
      <c r="R1151" s="224"/>
      <c r="S1151" s="65"/>
      <c r="T1151" s="65"/>
      <c r="U1151" s="223"/>
      <c r="V1151" s="224"/>
      <c r="W1151" s="65"/>
      <c r="X1151" s="65"/>
      <c r="Y1151" s="223"/>
      <c r="Z1151" s="224"/>
      <c r="AA1151" s="65"/>
      <c r="AB1151" s="65"/>
      <c r="AC1151" s="125"/>
      <c r="AD1151" s="125"/>
      <c r="AE1151" s="126"/>
      <c r="AF1151" s="126"/>
      <c r="AG1151" s="126"/>
      <c r="AH1151" s="125"/>
      <c r="AI1151" s="125"/>
      <c r="AJ1151" s="125"/>
      <c r="AK1151" s="125"/>
      <c r="AL1151" s="125"/>
      <c r="AM1151" s="125"/>
      <c r="AN1151" s="125"/>
      <c r="AO1151" s="66"/>
      <c r="AP1151" s="125"/>
      <c r="AQ1151" s="125"/>
      <c r="AR1151" s="125"/>
      <c r="AS1151" s="125"/>
      <c r="AT1151" s="125"/>
      <c r="AU1151" s="125"/>
      <c r="AV1151" s="125"/>
      <c r="AW1151" s="126"/>
      <c r="AX1151" s="126"/>
      <c r="AY1151" s="126"/>
      <c r="AZ1151" s="127"/>
      <c r="BA1151" s="128"/>
      <c r="BB1151" s="65"/>
      <c r="BC1151" s="65"/>
      <c r="BD1151" s="125"/>
      <c r="BE1151" s="125"/>
      <c r="BF1151" s="126"/>
      <c r="BG1151" s="126"/>
      <c r="BH1151" s="126"/>
      <c r="BI1151" s="125"/>
      <c r="BJ1151" s="125"/>
      <c r="BK1151" s="125"/>
      <c r="BL1151" s="125"/>
      <c r="BM1151" s="125"/>
      <c r="BN1151" s="125"/>
      <c r="BO1151" s="129"/>
      <c r="BP1151" s="66"/>
      <c r="BQ1151" s="129"/>
      <c r="BR1151" s="125"/>
      <c r="BS1151" s="125"/>
      <c r="BT1151" s="125"/>
      <c r="BU1151" s="125"/>
      <c r="BV1151" s="125"/>
      <c r="BW1151" s="125"/>
      <c r="BX1151" s="126"/>
      <c r="BY1151" s="126"/>
      <c r="BZ1151" s="126"/>
      <c r="CA1151" s="127"/>
      <c r="CB1151" s="128"/>
    </row>
    <row r="1152" spans="1:80" x14ac:dyDescent="0.3">
      <c r="A1152" s="65"/>
      <c r="B1152" s="225"/>
      <c r="C1152" s="226"/>
      <c r="D1152" s="65"/>
      <c r="E1152" s="65"/>
      <c r="F1152" s="227"/>
      <c r="G1152" s="226"/>
      <c r="H1152" s="65"/>
      <c r="I1152" s="65"/>
      <c r="J1152" s="228"/>
      <c r="K1152" s="229"/>
      <c r="L1152" s="65"/>
      <c r="M1152" s="225"/>
      <c r="N1152" s="230"/>
      <c r="O1152" s="226"/>
      <c r="P1152" s="65"/>
      <c r="Q1152" s="231"/>
      <c r="R1152" s="232"/>
      <c r="S1152" s="76"/>
      <c r="T1152" s="65"/>
      <c r="U1152" s="225"/>
      <c r="V1152" s="226"/>
      <c r="W1152" s="65"/>
      <c r="X1152" s="65"/>
      <c r="Y1152" s="225"/>
      <c r="Z1152" s="226"/>
      <c r="AA1152" s="65"/>
      <c r="AB1152" s="65"/>
      <c r="AC1152" s="125"/>
      <c r="AD1152" s="125"/>
      <c r="AE1152" s="126"/>
      <c r="AF1152" s="126"/>
      <c r="AG1152" s="126"/>
      <c r="AH1152" s="125"/>
      <c r="AI1152" s="125"/>
      <c r="AJ1152" s="125"/>
      <c r="AK1152" s="125"/>
      <c r="AL1152" s="125"/>
      <c r="AM1152" s="125"/>
      <c r="AN1152" s="125"/>
      <c r="AO1152" s="66"/>
      <c r="AP1152" s="125"/>
      <c r="AQ1152" s="125"/>
      <c r="AR1152" s="125"/>
      <c r="AS1152" s="125"/>
      <c r="AT1152" s="125"/>
      <c r="AU1152" s="125"/>
      <c r="AV1152" s="125"/>
      <c r="AW1152" s="126"/>
      <c r="AX1152" s="126"/>
      <c r="AY1152" s="126"/>
      <c r="AZ1152" s="127"/>
      <c r="BA1152" s="128"/>
      <c r="BB1152" s="65"/>
      <c r="BC1152" s="65"/>
      <c r="BD1152" s="125"/>
      <c r="BE1152" s="125"/>
      <c r="BF1152" s="126"/>
      <c r="BG1152" s="126"/>
      <c r="BH1152" s="126"/>
      <c r="BI1152" s="125"/>
      <c r="BJ1152" s="125"/>
      <c r="BK1152" s="125"/>
      <c r="BL1152" s="125"/>
      <c r="BM1152" s="125"/>
      <c r="BN1152" s="125"/>
      <c r="BO1152" s="129"/>
      <c r="BP1152" s="66"/>
      <c r="BQ1152" s="129"/>
      <c r="BR1152" s="125"/>
      <c r="BS1152" s="125"/>
      <c r="BT1152" s="125"/>
      <c r="BU1152" s="125"/>
      <c r="BV1152" s="125"/>
      <c r="BW1152" s="125"/>
      <c r="BX1152" s="126"/>
      <c r="BY1152" s="126"/>
      <c r="BZ1152" s="126"/>
      <c r="CA1152" s="127"/>
      <c r="CB1152" s="128"/>
    </row>
    <row r="1153" spans="1:80" x14ac:dyDescent="0.3">
      <c r="A1153" s="65"/>
      <c r="B1153" s="65"/>
      <c r="C1153" s="65"/>
      <c r="D1153" s="65"/>
      <c r="E1153" s="65"/>
      <c r="F1153" s="65"/>
      <c r="G1153" s="65"/>
      <c r="H1153" s="65"/>
      <c r="I1153" s="65"/>
      <c r="J1153" s="65"/>
      <c r="K1153" s="65"/>
      <c r="L1153" s="65"/>
      <c r="M1153" s="99"/>
      <c r="N1153" s="66"/>
      <c r="O1153" s="99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5"/>
      <c r="AC1153" s="125"/>
      <c r="AD1153" s="125"/>
      <c r="AE1153" s="126"/>
      <c r="AF1153" s="126"/>
      <c r="AG1153" s="126"/>
      <c r="AH1153" s="125"/>
      <c r="AI1153" s="125"/>
      <c r="AJ1153" s="125"/>
      <c r="AK1153" s="125"/>
      <c r="AL1153" s="125"/>
      <c r="AM1153" s="125"/>
      <c r="AN1153" s="125"/>
      <c r="AO1153" s="66"/>
      <c r="AP1153" s="125"/>
      <c r="AQ1153" s="125"/>
      <c r="AR1153" s="125"/>
      <c r="AS1153" s="125"/>
      <c r="AT1153" s="125"/>
      <c r="AU1153" s="125"/>
      <c r="AV1153" s="125"/>
      <c r="AW1153" s="126"/>
      <c r="AX1153" s="126"/>
      <c r="AY1153" s="126"/>
      <c r="AZ1153" s="127"/>
      <c r="BA1153" s="128"/>
      <c r="BB1153" s="65"/>
      <c r="BC1153" s="65"/>
      <c r="BD1153" s="125"/>
      <c r="BE1153" s="125"/>
      <c r="BF1153" s="126"/>
      <c r="BG1153" s="126"/>
      <c r="BH1153" s="126"/>
      <c r="BI1153" s="125"/>
      <c r="BJ1153" s="125"/>
      <c r="BK1153" s="125"/>
      <c r="BL1153" s="125"/>
      <c r="BM1153" s="125"/>
      <c r="BN1153" s="125"/>
      <c r="BO1153" s="129"/>
      <c r="BP1153" s="66"/>
      <c r="BQ1153" s="129"/>
      <c r="BR1153" s="125"/>
      <c r="BS1153" s="125"/>
      <c r="BT1153" s="125"/>
      <c r="BU1153" s="125"/>
      <c r="BV1153" s="125"/>
      <c r="BW1153" s="125"/>
      <c r="BX1153" s="126"/>
      <c r="BY1153" s="126"/>
      <c r="BZ1153" s="126"/>
      <c r="CA1153" s="127"/>
      <c r="CB1153" s="128"/>
    </row>
    <row r="1154" spans="1:80" x14ac:dyDescent="0.3">
      <c r="A1154" s="65"/>
      <c r="B1154" s="65"/>
      <c r="C1154" s="65"/>
      <c r="D1154" s="65"/>
      <c r="E1154" s="65"/>
      <c r="F1154" s="65"/>
      <c r="G1154" s="65"/>
      <c r="H1154" s="65"/>
      <c r="I1154" s="65"/>
      <c r="J1154" s="65"/>
      <c r="K1154" s="65"/>
      <c r="L1154" s="65"/>
      <c r="M1154" s="99"/>
      <c r="N1154" s="66"/>
      <c r="O1154" s="99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5"/>
      <c r="AC1154" s="125"/>
      <c r="AD1154" s="125"/>
      <c r="AE1154" s="126"/>
      <c r="AF1154" s="126"/>
      <c r="AG1154" s="126"/>
      <c r="AH1154" s="125"/>
      <c r="AI1154" s="125"/>
      <c r="AJ1154" s="125"/>
      <c r="AK1154" s="125"/>
      <c r="AL1154" s="125"/>
      <c r="AM1154" s="125"/>
      <c r="AN1154" s="125"/>
      <c r="AO1154" s="66"/>
      <c r="AP1154" s="125"/>
      <c r="AQ1154" s="125"/>
      <c r="AR1154" s="125"/>
      <c r="AS1154" s="125"/>
      <c r="AT1154" s="125"/>
      <c r="AU1154" s="125"/>
      <c r="AV1154" s="125"/>
      <c r="AW1154" s="126"/>
      <c r="AX1154" s="126"/>
      <c r="AY1154" s="126"/>
      <c r="AZ1154" s="127"/>
      <c r="BA1154" s="128"/>
      <c r="BB1154" s="65"/>
      <c r="BC1154" s="65"/>
      <c r="BD1154" s="125"/>
      <c r="BE1154" s="125"/>
      <c r="BF1154" s="126"/>
      <c r="BG1154" s="126"/>
      <c r="BH1154" s="126"/>
      <c r="BI1154" s="125"/>
      <c r="BJ1154" s="125"/>
      <c r="BK1154" s="125"/>
      <c r="BL1154" s="125"/>
      <c r="BM1154" s="125"/>
      <c r="BN1154" s="125"/>
      <c r="BO1154" s="129"/>
      <c r="BP1154" s="66"/>
      <c r="BQ1154" s="129"/>
      <c r="BR1154" s="125"/>
      <c r="BS1154" s="125"/>
      <c r="BT1154" s="125"/>
      <c r="BU1154" s="125"/>
      <c r="BV1154" s="125"/>
      <c r="BW1154" s="125"/>
      <c r="BX1154" s="126"/>
      <c r="BY1154" s="126"/>
      <c r="BZ1154" s="126"/>
      <c r="CA1154" s="127"/>
      <c r="CB1154" s="128"/>
    </row>
    <row r="1155" spans="1:80" x14ac:dyDescent="0.3">
      <c r="A1155" s="65"/>
      <c r="B1155" s="68"/>
      <c r="C1155" s="68"/>
      <c r="D1155" s="68"/>
      <c r="E1155" s="68"/>
      <c r="F1155" s="68"/>
      <c r="G1155" s="68"/>
      <c r="H1155" s="68"/>
      <c r="I1155" s="68"/>
      <c r="J1155" s="68"/>
      <c r="K1155" s="68"/>
      <c r="L1155" s="68"/>
      <c r="M1155" s="87"/>
      <c r="N1155" s="68"/>
      <c r="O1155" s="87"/>
      <c r="P1155" s="68"/>
      <c r="Q1155" s="68"/>
      <c r="R1155" s="68"/>
      <c r="S1155" s="68"/>
      <c r="T1155" s="68"/>
      <c r="U1155" s="68"/>
      <c r="V1155" s="68"/>
      <c r="W1155" s="68"/>
      <c r="X1155" s="68"/>
      <c r="Y1155" s="68"/>
      <c r="Z1155" s="68"/>
      <c r="AA1155" s="65"/>
      <c r="AB1155" s="65"/>
      <c r="AC1155" s="125"/>
      <c r="AD1155" s="125"/>
      <c r="AE1155" s="126"/>
      <c r="AF1155" s="126"/>
      <c r="AG1155" s="126"/>
      <c r="AH1155" s="125"/>
      <c r="AI1155" s="125"/>
      <c r="AJ1155" s="125"/>
      <c r="AK1155" s="125"/>
      <c r="AL1155" s="125"/>
      <c r="AM1155" s="125"/>
      <c r="AN1155" s="125"/>
      <c r="AO1155" s="66"/>
      <c r="AP1155" s="125"/>
      <c r="AQ1155" s="125"/>
      <c r="AR1155" s="125"/>
      <c r="AS1155" s="125"/>
      <c r="AT1155" s="125"/>
      <c r="AU1155" s="125"/>
      <c r="AV1155" s="125"/>
      <c r="AW1155" s="126"/>
      <c r="AX1155" s="126"/>
      <c r="AY1155" s="126"/>
      <c r="AZ1155" s="127"/>
      <c r="BA1155" s="128"/>
      <c r="BB1155" s="65"/>
      <c r="BC1155" s="65"/>
      <c r="BD1155" s="125"/>
      <c r="BE1155" s="125"/>
      <c r="BF1155" s="126"/>
      <c r="BG1155" s="126"/>
      <c r="BH1155" s="126"/>
      <c r="BI1155" s="125"/>
      <c r="BJ1155" s="125"/>
      <c r="BK1155" s="125"/>
      <c r="BL1155" s="125"/>
      <c r="BM1155" s="125"/>
      <c r="BN1155" s="125"/>
      <c r="BO1155" s="129"/>
      <c r="BP1155" s="66"/>
      <c r="BQ1155" s="129"/>
      <c r="BR1155" s="125"/>
      <c r="BS1155" s="125"/>
      <c r="BT1155" s="125"/>
      <c r="BU1155" s="125"/>
      <c r="BV1155" s="125"/>
      <c r="BW1155" s="125"/>
      <c r="BX1155" s="126"/>
      <c r="BY1155" s="126"/>
      <c r="BZ1155" s="126"/>
      <c r="CA1155" s="127"/>
      <c r="CB1155" s="128"/>
    </row>
    <row r="1156" spans="1:80" x14ac:dyDescent="0.3">
      <c r="A1156" s="65"/>
      <c r="B1156" s="70"/>
      <c r="C1156" s="70"/>
      <c r="D1156" s="71"/>
      <c r="E1156" s="71"/>
      <c r="F1156" s="71"/>
      <c r="G1156" s="70"/>
      <c r="H1156" s="70"/>
      <c r="I1156" s="70"/>
      <c r="J1156" s="70"/>
      <c r="K1156" s="70"/>
      <c r="L1156" s="70"/>
      <c r="M1156" s="70"/>
      <c r="N1156" s="194"/>
      <c r="O1156" s="80"/>
      <c r="P1156" s="75"/>
      <c r="Q1156" s="75"/>
      <c r="R1156" s="75"/>
      <c r="S1156" s="75"/>
      <c r="T1156" s="75"/>
      <c r="U1156" s="75"/>
      <c r="V1156" s="74"/>
      <c r="W1156" s="74"/>
      <c r="X1156" s="74"/>
      <c r="Y1156" s="73"/>
      <c r="Z1156" s="72"/>
      <c r="AA1156" s="65"/>
      <c r="AB1156" s="65"/>
      <c r="AC1156" s="125"/>
      <c r="AD1156" s="125"/>
      <c r="AE1156" s="126"/>
      <c r="AF1156" s="126"/>
      <c r="AG1156" s="126"/>
      <c r="AH1156" s="125"/>
      <c r="AI1156" s="125"/>
      <c r="AJ1156" s="125"/>
      <c r="AK1156" s="125"/>
      <c r="AL1156" s="125"/>
      <c r="AM1156" s="125"/>
      <c r="AN1156" s="125"/>
      <c r="AO1156" s="66"/>
      <c r="AP1156" s="125"/>
      <c r="AQ1156" s="125"/>
      <c r="AR1156" s="125"/>
      <c r="AS1156" s="125"/>
      <c r="AT1156" s="125"/>
      <c r="AU1156" s="125"/>
      <c r="AV1156" s="125"/>
      <c r="AW1156" s="126"/>
      <c r="AX1156" s="126"/>
      <c r="AY1156" s="126"/>
      <c r="AZ1156" s="127"/>
      <c r="BA1156" s="128"/>
      <c r="BB1156" s="65"/>
      <c r="BC1156" s="65"/>
      <c r="BD1156" s="125"/>
      <c r="BE1156" s="125"/>
      <c r="BF1156" s="126"/>
      <c r="BG1156" s="126"/>
      <c r="BH1156" s="126"/>
      <c r="BI1156" s="125"/>
      <c r="BJ1156" s="125"/>
      <c r="BK1156" s="125"/>
      <c r="BL1156" s="125"/>
      <c r="BM1156" s="125"/>
      <c r="BN1156" s="125"/>
      <c r="BO1156" s="129"/>
      <c r="BP1156" s="66"/>
      <c r="BQ1156" s="129"/>
      <c r="BR1156" s="125"/>
      <c r="BS1156" s="125"/>
      <c r="BT1156" s="125"/>
      <c r="BU1156" s="125"/>
      <c r="BV1156" s="125"/>
      <c r="BW1156" s="125"/>
      <c r="BX1156" s="126"/>
      <c r="BY1156" s="126"/>
      <c r="BZ1156" s="126"/>
      <c r="CA1156" s="127"/>
      <c r="CB1156" s="128"/>
    </row>
    <row r="1157" spans="1:80" x14ac:dyDescent="0.3">
      <c r="A1157" s="65"/>
      <c r="B1157" s="70"/>
      <c r="C1157" s="70"/>
      <c r="D1157" s="71"/>
      <c r="E1157" s="71"/>
      <c r="F1157" s="71"/>
      <c r="G1157" s="70"/>
      <c r="H1157" s="70"/>
      <c r="I1157" s="70"/>
      <c r="J1157" s="70"/>
      <c r="K1157" s="70"/>
      <c r="L1157" s="70"/>
      <c r="M1157" s="70"/>
      <c r="N1157" s="194"/>
      <c r="O1157" s="80"/>
      <c r="P1157" s="75"/>
      <c r="Q1157" s="75"/>
      <c r="R1157" s="75"/>
      <c r="S1157" s="75"/>
      <c r="T1157" s="75"/>
      <c r="U1157" s="75"/>
      <c r="V1157" s="74"/>
      <c r="W1157" s="74"/>
      <c r="X1157" s="74"/>
      <c r="Y1157" s="73"/>
      <c r="Z1157" s="72"/>
      <c r="AA1157" s="65"/>
      <c r="AB1157" s="65"/>
      <c r="AC1157" s="125"/>
      <c r="AD1157" s="125"/>
      <c r="AE1157" s="126"/>
      <c r="AF1157" s="126"/>
      <c r="AG1157" s="126"/>
      <c r="AH1157" s="125"/>
      <c r="AI1157" s="125"/>
      <c r="AJ1157" s="125"/>
      <c r="AK1157" s="125"/>
      <c r="AL1157" s="125"/>
      <c r="AM1157" s="125"/>
      <c r="AN1157" s="125"/>
      <c r="AO1157" s="66"/>
      <c r="AP1157" s="125"/>
      <c r="AQ1157" s="125"/>
      <c r="AR1157" s="125"/>
      <c r="AS1157" s="125"/>
      <c r="AT1157" s="125"/>
      <c r="AU1157" s="125"/>
      <c r="AV1157" s="125"/>
      <c r="AW1157" s="126"/>
      <c r="AX1157" s="126"/>
      <c r="AY1157" s="126"/>
      <c r="AZ1157" s="127"/>
      <c r="BA1157" s="128"/>
      <c r="BB1157" s="65"/>
      <c r="BC1157" s="65"/>
      <c r="BD1157" s="125"/>
      <c r="BE1157" s="125"/>
      <c r="BF1157" s="126"/>
      <c r="BG1157" s="126"/>
      <c r="BH1157" s="126"/>
      <c r="BI1157" s="125"/>
      <c r="BJ1157" s="125"/>
      <c r="BK1157" s="125"/>
      <c r="BL1157" s="125"/>
      <c r="BM1157" s="125"/>
      <c r="BN1157" s="125"/>
      <c r="BO1157" s="129"/>
      <c r="BP1157" s="66"/>
      <c r="BQ1157" s="129"/>
      <c r="BR1157" s="125"/>
      <c r="BS1157" s="125"/>
      <c r="BT1157" s="125"/>
      <c r="BU1157" s="125"/>
      <c r="BV1157" s="125"/>
      <c r="BW1157" s="125"/>
      <c r="BX1157" s="126"/>
      <c r="BY1157" s="126"/>
      <c r="BZ1157" s="126"/>
      <c r="CA1157" s="127"/>
      <c r="CB1157" s="128"/>
    </row>
    <row r="1158" spans="1:80" x14ac:dyDescent="0.3">
      <c r="A1158" s="65"/>
      <c r="B1158" s="70"/>
      <c r="C1158" s="70"/>
      <c r="D1158" s="71"/>
      <c r="E1158" s="71"/>
      <c r="F1158" s="71"/>
      <c r="G1158" s="70"/>
      <c r="H1158" s="70"/>
      <c r="I1158" s="70"/>
      <c r="J1158" s="70"/>
      <c r="K1158" s="70"/>
      <c r="L1158" s="70"/>
      <c r="M1158" s="70"/>
      <c r="N1158" s="194"/>
      <c r="O1158" s="80"/>
      <c r="P1158" s="75"/>
      <c r="Q1158" s="75"/>
      <c r="R1158" s="75"/>
      <c r="S1158" s="75"/>
      <c r="T1158" s="75"/>
      <c r="U1158" s="75"/>
      <c r="V1158" s="74"/>
      <c r="W1158" s="74"/>
      <c r="X1158" s="74"/>
      <c r="Y1158" s="73"/>
      <c r="Z1158" s="72"/>
      <c r="AA1158" s="65"/>
      <c r="AB1158" s="65"/>
      <c r="AC1158" s="125"/>
      <c r="AD1158" s="125"/>
      <c r="AE1158" s="126"/>
      <c r="AF1158" s="126"/>
      <c r="AG1158" s="126"/>
      <c r="AH1158" s="125"/>
      <c r="AI1158" s="125"/>
      <c r="AJ1158" s="125"/>
      <c r="AK1158" s="125"/>
      <c r="AL1158" s="125"/>
      <c r="AM1158" s="125"/>
      <c r="AN1158" s="125"/>
      <c r="AO1158" s="66"/>
      <c r="AP1158" s="125"/>
      <c r="AQ1158" s="125"/>
      <c r="AR1158" s="125"/>
      <c r="AS1158" s="125"/>
      <c r="AT1158" s="125"/>
      <c r="AU1158" s="125"/>
      <c r="AV1158" s="125"/>
      <c r="AW1158" s="126"/>
      <c r="AX1158" s="126"/>
      <c r="AY1158" s="126"/>
      <c r="AZ1158" s="127"/>
      <c r="BA1158" s="128"/>
      <c r="BB1158" s="65"/>
      <c r="BC1158" s="65"/>
      <c r="BD1158" s="125"/>
      <c r="BE1158" s="125"/>
      <c r="BF1158" s="126"/>
      <c r="BG1158" s="126"/>
      <c r="BH1158" s="126"/>
      <c r="BI1158" s="125"/>
      <c r="BJ1158" s="125"/>
      <c r="BK1158" s="125"/>
      <c r="BL1158" s="125"/>
      <c r="BM1158" s="125"/>
      <c r="BN1158" s="125"/>
      <c r="BO1158" s="129"/>
      <c r="BP1158" s="66"/>
      <c r="BQ1158" s="129"/>
      <c r="BR1158" s="125"/>
      <c r="BS1158" s="125"/>
      <c r="BT1158" s="125"/>
      <c r="BU1158" s="125"/>
      <c r="BV1158" s="125"/>
      <c r="BW1158" s="125"/>
      <c r="BX1158" s="126"/>
      <c r="BY1158" s="126"/>
      <c r="BZ1158" s="126"/>
      <c r="CA1158" s="127"/>
      <c r="CB1158" s="128"/>
    </row>
    <row r="1159" spans="1:80" x14ac:dyDescent="0.3">
      <c r="A1159" s="65"/>
      <c r="B1159" s="70"/>
      <c r="C1159" s="70"/>
      <c r="D1159" s="71"/>
      <c r="E1159" s="71"/>
      <c r="F1159" s="71"/>
      <c r="G1159" s="70"/>
      <c r="H1159" s="70"/>
      <c r="I1159" s="70"/>
      <c r="J1159" s="70"/>
      <c r="K1159" s="70"/>
      <c r="L1159" s="70"/>
      <c r="M1159" s="70"/>
      <c r="N1159" s="194"/>
      <c r="O1159" s="80"/>
      <c r="P1159" s="75"/>
      <c r="Q1159" s="75"/>
      <c r="R1159" s="75"/>
      <c r="S1159" s="75"/>
      <c r="T1159" s="75"/>
      <c r="U1159" s="75"/>
      <c r="V1159" s="74"/>
      <c r="W1159" s="74"/>
      <c r="X1159" s="74"/>
      <c r="Y1159" s="73"/>
      <c r="Z1159" s="72"/>
      <c r="AA1159" s="65"/>
      <c r="AB1159" s="65"/>
      <c r="AC1159" s="125"/>
      <c r="AD1159" s="125"/>
      <c r="AE1159" s="126"/>
      <c r="AF1159" s="126"/>
      <c r="AG1159" s="126"/>
      <c r="AH1159" s="125"/>
      <c r="AI1159" s="125"/>
      <c r="AJ1159" s="125"/>
      <c r="AK1159" s="125"/>
      <c r="AL1159" s="125"/>
      <c r="AM1159" s="125"/>
      <c r="AN1159" s="125"/>
      <c r="AO1159" s="66"/>
      <c r="AP1159" s="125"/>
      <c r="AQ1159" s="125"/>
      <c r="AR1159" s="125"/>
      <c r="AS1159" s="125"/>
      <c r="AT1159" s="125"/>
      <c r="AU1159" s="125"/>
      <c r="AV1159" s="125"/>
      <c r="AW1159" s="126"/>
      <c r="AX1159" s="126"/>
      <c r="AY1159" s="126"/>
      <c r="AZ1159" s="127"/>
      <c r="BA1159" s="128"/>
      <c r="BB1159" s="65"/>
      <c r="BC1159" s="65"/>
      <c r="BD1159" s="125"/>
      <c r="BE1159" s="125"/>
      <c r="BF1159" s="126"/>
      <c r="BG1159" s="126"/>
      <c r="BH1159" s="126"/>
      <c r="BI1159" s="125"/>
      <c r="BJ1159" s="125"/>
      <c r="BK1159" s="125"/>
      <c r="BL1159" s="125"/>
      <c r="BM1159" s="125"/>
      <c r="BN1159" s="125"/>
      <c r="BO1159" s="129"/>
      <c r="BP1159" s="66"/>
      <c r="BQ1159" s="129"/>
      <c r="BR1159" s="125"/>
      <c r="BS1159" s="125"/>
      <c r="BT1159" s="125"/>
      <c r="BU1159" s="125"/>
      <c r="BV1159" s="125"/>
      <c r="BW1159" s="125"/>
      <c r="BX1159" s="126"/>
      <c r="BY1159" s="126"/>
      <c r="BZ1159" s="126"/>
      <c r="CA1159" s="127"/>
      <c r="CB1159" s="128"/>
    </row>
    <row r="1160" spans="1:80" x14ac:dyDescent="0.3">
      <c r="A1160" s="65"/>
      <c r="B1160" s="70"/>
      <c r="C1160" s="70"/>
      <c r="D1160" s="71"/>
      <c r="E1160" s="71"/>
      <c r="F1160" s="71"/>
      <c r="G1160" s="70"/>
      <c r="H1160" s="70"/>
      <c r="I1160" s="70"/>
      <c r="J1160" s="70"/>
      <c r="K1160" s="70"/>
      <c r="L1160" s="70"/>
      <c r="M1160" s="70"/>
      <c r="N1160" s="194"/>
      <c r="O1160" s="80"/>
      <c r="P1160" s="75"/>
      <c r="Q1160" s="75"/>
      <c r="R1160" s="75"/>
      <c r="S1160" s="75"/>
      <c r="T1160" s="75"/>
      <c r="U1160" s="75"/>
      <c r="V1160" s="74"/>
      <c r="W1160" s="74"/>
      <c r="X1160" s="74"/>
      <c r="Y1160" s="73"/>
      <c r="Z1160" s="72"/>
      <c r="AA1160" s="65"/>
      <c r="AB1160" s="65"/>
      <c r="AC1160" s="125"/>
      <c r="AD1160" s="125"/>
      <c r="AE1160" s="126"/>
      <c r="AF1160" s="126"/>
      <c r="AG1160" s="126"/>
      <c r="AH1160" s="125"/>
      <c r="AI1160" s="125"/>
      <c r="AJ1160" s="125"/>
      <c r="AK1160" s="125"/>
      <c r="AL1160" s="125"/>
      <c r="AM1160" s="125"/>
      <c r="AN1160" s="125"/>
      <c r="AO1160" s="82"/>
      <c r="AP1160" s="125"/>
      <c r="AQ1160" s="125"/>
      <c r="AR1160" s="125"/>
      <c r="AS1160" s="125"/>
      <c r="AT1160" s="125"/>
      <c r="AU1160" s="125"/>
      <c r="AV1160" s="125"/>
      <c r="AW1160" s="126"/>
      <c r="AX1160" s="126"/>
      <c r="AY1160" s="126"/>
      <c r="AZ1160" s="125"/>
      <c r="BA1160" s="125"/>
      <c r="BB1160" s="65"/>
      <c r="BC1160" s="65"/>
      <c r="BD1160" s="125"/>
      <c r="BE1160" s="125"/>
      <c r="BF1160" s="126"/>
      <c r="BG1160" s="126"/>
      <c r="BH1160" s="126"/>
      <c r="BI1160" s="125"/>
      <c r="BJ1160" s="125"/>
      <c r="BK1160" s="125"/>
      <c r="BL1160" s="125"/>
      <c r="BM1160" s="125"/>
      <c r="BN1160" s="125"/>
      <c r="BO1160" s="129"/>
      <c r="BP1160" s="82"/>
      <c r="BQ1160" s="129"/>
      <c r="BR1160" s="125"/>
      <c r="BS1160" s="125"/>
      <c r="BT1160" s="125"/>
      <c r="BU1160" s="125"/>
      <c r="BV1160" s="125"/>
      <c r="BW1160" s="125"/>
      <c r="BX1160" s="126"/>
      <c r="BY1160" s="126"/>
      <c r="BZ1160" s="126"/>
      <c r="CA1160" s="125"/>
      <c r="CB1160" s="125"/>
    </row>
    <row r="1161" spans="1:80" x14ac:dyDescent="0.3">
      <c r="A1161" s="65"/>
      <c r="B1161" s="70"/>
      <c r="C1161" s="70"/>
      <c r="D1161" s="71"/>
      <c r="E1161" s="71"/>
      <c r="F1161" s="71"/>
      <c r="G1161" s="70"/>
      <c r="H1161" s="70"/>
      <c r="I1161" s="70"/>
      <c r="J1161" s="70"/>
      <c r="K1161" s="70"/>
      <c r="L1161" s="70"/>
      <c r="M1161" s="70"/>
      <c r="N1161" s="194"/>
      <c r="O1161" s="80"/>
      <c r="P1161" s="75"/>
      <c r="Q1161" s="75"/>
      <c r="R1161" s="75"/>
      <c r="S1161" s="75"/>
      <c r="T1161" s="75"/>
      <c r="U1161" s="75"/>
      <c r="V1161" s="74"/>
      <c r="W1161" s="74"/>
      <c r="X1161" s="74"/>
      <c r="Y1161" s="73"/>
      <c r="Z1161" s="72"/>
      <c r="AA1161" s="65"/>
      <c r="AB1161" s="65"/>
      <c r="AC1161" s="128"/>
      <c r="AD1161" s="127"/>
      <c r="AE1161" s="126"/>
      <c r="AF1161" s="126"/>
      <c r="AG1161" s="126"/>
      <c r="AH1161" s="125"/>
      <c r="AI1161" s="125"/>
      <c r="AJ1161" s="125"/>
      <c r="AK1161" s="125"/>
      <c r="AL1161" s="125"/>
      <c r="AM1161" s="125"/>
      <c r="AN1161" s="125"/>
      <c r="AO1161" s="66"/>
      <c r="AP1161" s="125"/>
      <c r="AQ1161" s="125"/>
      <c r="AR1161" s="125"/>
      <c r="AS1161" s="125"/>
      <c r="AT1161" s="125"/>
      <c r="AU1161" s="125"/>
      <c r="AV1161" s="125"/>
      <c r="AW1161" s="126"/>
      <c r="AX1161" s="126"/>
      <c r="AY1161" s="126"/>
      <c r="AZ1161" s="125"/>
      <c r="BA1161" s="125"/>
      <c r="BB1161" s="65"/>
      <c r="BC1161" s="65"/>
      <c r="BD1161" s="128"/>
      <c r="BE1161" s="127"/>
      <c r="BF1161" s="126"/>
      <c r="BG1161" s="126"/>
      <c r="BH1161" s="126"/>
      <c r="BI1161" s="125"/>
      <c r="BJ1161" s="125"/>
      <c r="BK1161" s="125"/>
      <c r="BL1161" s="125"/>
      <c r="BM1161" s="125"/>
      <c r="BN1161" s="125"/>
      <c r="BO1161" s="129"/>
      <c r="BP1161" s="66"/>
      <c r="BQ1161" s="129"/>
      <c r="BR1161" s="125"/>
      <c r="BS1161" s="125"/>
      <c r="BT1161" s="125"/>
      <c r="BU1161" s="125"/>
      <c r="BV1161" s="125"/>
      <c r="BW1161" s="125"/>
      <c r="BX1161" s="126"/>
      <c r="BY1161" s="126"/>
      <c r="BZ1161" s="126"/>
      <c r="CA1161" s="125"/>
      <c r="CB1161" s="125"/>
    </row>
    <row r="1162" spans="1:80" x14ac:dyDescent="0.3">
      <c r="A1162" s="65"/>
      <c r="B1162" s="70"/>
      <c r="C1162" s="70"/>
      <c r="D1162" s="71"/>
      <c r="E1162" s="71"/>
      <c r="F1162" s="71"/>
      <c r="G1162" s="70"/>
      <c r="H1162" s="70"/>
      <c r="I1162" s="70"/>
      <c r="J1162" s="70"/>
      <c r="K1162" s="70"/>
      <c r="L1162" s="70"/>
      <c r="M1162" s="70"/>
      <c r="N1162" s="194"/>
      <c r="O1162" s="80"/>
      <c r="P1162" s="75"/>
      <c r="Q1162" s="75"/>
      <c r="R1162" s="75"/>
      <c r="S1162" s="75"/>
      <c r="T1162" s="75"/>
      <c r="U1162" s="75"/>
      <c r="V1162" s="74"/>
      <c r="W1162" s="74"/>
      <c r="X1162" s="74"/>
      <c r="Y1162" s="73"/>
      <c r="Z1162" s="72"/>
      <c r="AA1162" s="65"/>
      <c r="AB1162" s="65"/>
      <c r="AC1162" s="128"/>
      <c r="AD1162" s="127"/>
      <c r="AE1162" s="126"/>
      <c r="AF1162" s="126"/>
      <c r="AG1162" s="126"/>
      <c r="AH1162" s="125"/>
      <c r="AI1162" s="125"/>
      <c r="AJ1162" s="125"/>
      <c r="AK1162" s="125"/>
      <c r="AL1162" s="125"/>
      <c r="AM1162" s="125"/>
      <c r="AN1162" s="125"/>
      <c r="AO1162" s="66"/>
      <c r="AP1162" s="125"/>
      <c r="AQ1162" s="125"/>
      <c r="AR1162" s="125"/>
      <c r="AS1162" s="125"/>
      <c r="AT1162" s="125"/>
      <c r="AU1162" s="125"/>
      <c r="AV1162" s="125"/>
      <c r="AW1162" s="126"/>
      <c r="AX1162" s="126"/>
      <c r="AY1162" s="126"/>
      <c r="AZ1162" s="125"/>
      <c r="BA1162" s="125"/>
      <c r="BB1162" s="65"/>
      <c r="BC1162" s="65"/>
      <c r="BD1162" s="128"/>
      <c r="BE1162" s="127"/>
      <c r="BF1162" s="126"/>
      <c r="BG1162" s="126"/>
      <c r="BH1162" s="126"/>
      <c r="BI1162" s="125"/>
      <c r="BJ1162" s="125"/>
      <c r="BK1162" s="125"/>
      <c r="BL1162" s="125"/>
      <c r="BM1162" s="125"/>
      <c r="BN1162" s="125"/>
      <c r="BO1162" s="129"/>
      <c r="BP1162" s="66"/>
      <c r="BQ1162" s="129"/>
      <c r="BR1162" s="125"/>
      <c r="BS1162" s="125"/>
      <c r="BT1162" s="125"/>
      <c r="BU1162" s="125"/>
      <c r="BV1162" s="125"/>
      <c r="BW1162" s="125"/>
      <c r="BX1162" s="126"/>
      <c r="BY1162" s="126"/>
      <c r="BZ1162" s="126"/>
      <c r="CA1162" s="125"/>
      <c r="CB1162" s="125"/>
    </row>
    <row r="1163" spans="1:80" x14ac:dyDescent="0.3">
      <c r="A1163" s="65"/>
      <c r="B1163" s="70"/>
      <c r="C1163" s="70"/>
      <c r="D1163" s="71"/>
      <c r="E1163" s="71"/>
      <c r="F1163" s="71"/>
      <c r="G1163" s="70"/>
      <c r="H1163" s="70"/>
      <c r="I1163" s="70"/>
      <c r="J1163" s="70"/>
      <c r="K1163" s="70"/>
      <c r="L1163" s="70"/>
      <c r="M1163" s="70"/>
      <c r="N1163" s="194"/>
      <c r="O1163" s="80"/>
      <c r="P1163" s="75"/>
      <c r="Q1163" s="75"/>
      <c r="R1163" s="75"/>
      <c r="S1163" s="75"/>
      <c r="T1163" s="75"/>
      <c r="U1163" s="75"/>
      <c r="V1163" s="74"/>
      <c r="W1163" s="74"/>
      <c r="X1163" s="74"/>
      <c r="Y1163" s="73"/>
      <c r="Z1163" s="72"/>
      <c r="AA1163" s="65"/>
      <c r="AB1163" s="65"/>
      <c r="AC1163" s="128"/>
      <c r="AD1163" s="127"/>
      <c r="AE1163" s="126"/>
      <c r="AF1163" s="126"/>
      <c r="AG1163" s="126"/>
      <c r="AH1163" s="125"/>
      <c r="AI1163" s="125"/>
      <c r="AJ1163" s="125"/>
      <c r="AK1163" s="125"/>
      <c r="AL1163" s="125"/>
      <c r="AM1163" s="125"/>
      <c r="AN1163" s="125"/>
      <c r="AO1163" s="66"/>
      <c r="AP1163" s="125"/>
      <c r="AQ1163" s="125"/>
      <c r="AR1163" s="125"/>
      <c r="AS1163" s="125"/>
      <c r="AT1163" s="125"/>
      <c r="AU1163" s="125"/>
      <c r="AV1163" s="125"/>
      <c r="AW1163" s="126"/>
      <c r="AX1163" s="126"/>
      <c r="AY1163" s="126"/>
      <c r="AZ1163" s="125"/>
      <c r="BA1163" s="125"/>
      <c r="BB1163" s="65"/>
      <c r="BC1163" s="65"/>
      <c r="BD1163" s="128"/>
      <c r="BE1163" s="127"/>
      <c r="BF1163" s="126"/>
      <c r="BG1163" s="126"/>
      <c r="BH1163" s="126"/>
      <c r="BI1163" s="125"/>
      <c r="BJ1163" s="125"/>
      <c r="BK1163" s="125"/>
      <c r="BL1163" s="125"/>
      <c r="BM1163" s="125"/>
      <c r="BN1163" s="125"/>
      <c r="BO1163" s="129"/>
      <c r="BP1163" s="66"/>
      <c r="BQ1163" s="129"/>
      <c r="BR1163" s="125"/>
      <c r="BS1163" s="125"/>
      <c r="BT1163" s="125"/>
      <c r="BU1163" s="125"/>
      <c r="BV1163" s="125"/>
      <c r="BW1163" s="125"/>
      <c r="BX1163" s="126"/>
      <c r="BY1163" s="126"/>
      <c r="BZ1163" s="126"/>
      <c r="CA1163" s="125"/>
      <c r="CB1163" s="125"/>
    </row>
    <row r="1164" spans="1:80" x14ac:dyDescent="0.3">
      <c r="A1164" s="65"/>
      <c r="B1164" s="70"/>
      <c r="C1164" s="70"/>
      <c r="D1164" s="71"/>
      <c r="E1164" s="71"/>
      <c r="F1164" s="71"/>
      <c r="G1164" s="70"/>
      <c r="H1164" s="70"/>
      <c r="I1164" s="70"/>
      <c r="J1164" s="70"/>
      <c r="K1164" s="70"/>
      <c r="L1164" s="70"/>
      <c r="M1164" s="70"/>
      <c r="N1164" s="194"/>
      <c r="O1164" s="80"/>
      <c r="P1164" s="75"/>
      <c r="Q1164" s="75"/>
      <c r="R1164" s="75"/>
      <c r="S1164" s="75"/>
      <c r="T1164" s="75"/>
      <c r="U1164" s="75"/>
      <c r="V1164" s="74"/>
      <c r="W1164" s="74"/>
      <c r="X1164" s="74"/>
      <c r="Y1164" s="73"/>
      <c r="Z1164" s="72"/>
      <c r="AA1164" s="65"/>
      <c r="AB1164" s="65"/>
      <c r="AC1164" s="128"/>
      <c r="AD1164" s="127"/>
      <c r="AE1164" s="126"/>
      <c r="AF1164" s="126"/>
      <c r="AG1164" s="126"/>
      <c r="AH1164" s="125"/>
      <c r="AI1164" s="125"/>
      <c r="AJ1164" s="125"/>
      <c r="AK1164" s="125"/>
      <c r="AL1164" s="125"/>
      <c r="AM1164" s="125"/>
      <c r="AN1164" s="125"/>
      <c r="AO1164" s="66"/>
      <c r="AP1164" s="125"/>
      <c r="AQ1164" s="125"/>
      <c r="AR1164" s="125"/>
      <c r="AS1164" s="125"/>
      <c r="AT1164" s="125"/>
      <c r="AU1164" s="125"/>
      <c r="AV1164" s="125"/>
      <c r="AW1164" s="126"/>
      <c r="AX1164" s="126"/>
      <c r="AY1164" s="126"/>
      <c r="AZ1164" s="125"/>
      <c r="BA1164" s="125"/>
      <c r="BB1164" s="65"/>
      <c r="BC1164" s="65"/>
      <c r="BD1164" s="128"/>
      <c r="BE1164" s="127"/>
      <c r="BF1164" s="126"/>
      <c r="BG1164" s="126"/>
      <c r="BH1164" s="126"/>
      <c r="BI1164" s="125"/>
      <c r="BJ1164" s="125"/>
      <c r="BK1164" s="125"/>
      <c r="BL1164" s="125"/>
      <c r="BM1164" s="125"/>
      <c r="BN1164" s="125"/>
      <c r="BO1164" s="129"/>
      <c r="BP1164" s="66"/>
      <c r="BQ1164" s="129"/>
      <c r="BR1164" s="125"/>
      <c r="BS1164" s="125"/>
      <c r="BT1164" s="125"/>
      <c r="BU1164" s="125"/>
      <c r="BV1164" s="125"/>
      <c r="BW1164" s="125"/>
      <c r="BX1164" s="126"/>
      <c r="BY1164" s="126"/>
      <c r="BZ1164" s="126"/>
      <c r="CA1164" s="125"/>
      <c r="CB1164" s="125"/>
    </row>
    <row r="1165" spans="1:80" x14ac:dyDescent="0.3">
      <c r="A1165" s="65"/>
      <c r="B1165" s="70"/>
      <c r="C1165" s="70"/>
      <c r="D1165" s="71"/>
      <c r="E1165" s="71"/>
      <c r="F1165" s="71"/>
      <c r="G1165" s="70"/>
      <c r="H1165" s="70"/>
      <c r="I1165" s="70"/>
      <c r="J1165" s="70"/>
      <c r="K1165" s="70"/>
      <c r="L1165" s="70"/>
      <c r="M1165" s="70"/>
      <c r="N1165" s="194"/>
      <c r="O1165" s="80"/>
      <c r="P1165" s="75"/>
      <c r="Q1165" s="75"/>
      <c r="R1165" s="75"/>
      <c r="S1165" s="75"/>
      <c r="T1165" s="75"/>
      <c r="U1165" s="75"/>
      <c r="V1165" s="74"/>
      <c r="W1165" s="74"/>
      <c r="X1165" s="74"/>
      <c r="Y1165" s="73"/>
      <c r="Z1165" s="72"/>
      <c r="AA1165" s="65"/>
      <c r="AB1165" s="65"/>
      <c r="AC1165" s="128"/>
      <c r="AD1165" s="127"/>
      <c r="AE1165" s="126"/>
      <c r="AF1165" s="126"/>
      <c r="AG1165" s="126"/>
      <c r="AH1165" s="125"/>
      <c r="AI1165" s="125"/>
      <c r="AJ1165" s="125"/>
      <c r="AK1165" s="125"/>
      <c r="AL1165" s="125"/>
      <c r="AM1165" s="125"/>
      <c r="AN1165" s="125"/>
      <c r="AO1165" s="66"/>
      <c r="AP1165" s="125"/>
      <c r="AQ1165" s="125"/>
      <c r="AR1165" s="125"/>
      <c r="AS1165" s="125"/>
      <c r="AT1165" s="125"/>
      <c r="AU1165" s="125"/>
      <c r="AV1165" s="125"/>
      <c r="AW1165" s="126"/>
      <c r="AX1165" s="126"/>
      <c r="AY1165" s="126"/>
      <c r="AZ1165" s="125"/>
      <c r="BA1165" s="125"/>
      <c r="BB1165" s="65"/>
      <c r="BC1165" s="65"/>
      <c r="BD1165" s="128"/>
      <c r="BE1165" s="127"/>
      <c r="BF1165" s="126"/>
      <c r="BG1165" s="126"/>
      <c r="BH1165" s="126"/>
      <c r="BI1165" s="125"/>
      <c r="BJ1165" s="125"/>
      <c r="BK1165" s="125"/>
      <c r="BL1165" s="125"/>
      <c r="BM1165" s="125"/>
      <c r="BN1165" s="125"/>
      <c r="BO1165" s="129"/>
      <c r="BP1165" s="66"/>
      <c r="BQ1165" s="129"/>
      <c r="BR1165" s="125"/>
      <c r="BS1165" s="125"/>
      <c r="BT1165" s="125"/>
      <c r="BU1165" s="125"/>
      <c r="BV1165" s="125"/>
      <c r="BW1165" s="125"/>
      <c r="BX1165" s="126"/>
      <c r="BY1165" s="126"/>
      <c r="BZ1165" s="126"/>
      <c r="CA1165" s="125"/>
      <c r="CB1165" s="125"/>
    </row>
    <row r="1166" spans="1:80" x14ac:dyDescent="0.3">
      <c r="A1166" s="65"/>
      <c r="B1166" s="70"/>
      <c r="C1166" s="70"/>
      <c r="D1166" s="71"/>
      <c r="E1166" s="71"/>
      <c r="F1166" s="71"/>
      <c r="G1166" s="70"/>
      <c r="H1166" s="70"/>
      <c r="I1166" s="70"/>
      <c r="J1166" s="70"/>
      <c r="K1166" s="70"/>
      <c r="L1166" s="70"/>
      <c r="M1166" s="70"/>
      <c r="N1166" s="194"/>
      <c r="O1166" s="80"/>
      <c r="P1166" s="75"/>
      <c r="Q1166" s="75"/>
      <c r="R1166" s="75"/>
      <c r="S1166" s="75"/>
      <c r="T1166" s="75"/>
      <c r="U1166" s="75"/>
      <c r="V1166" s="74"/>
      <c r="W1166" s="74"/>
      <c r="X1166" s="74"/>
      <c r="Y1166" s="73"/>
      <c r="Z1166" s="72"/>
      <c r="AA1166" s="65"/>
      <c r="AB1166" s="65"/>
      <c r="AC1166" s="128"/>
      <c r="AD1166" s="127"/>
      <c r="AE1166" s="126"/>
      <c r="AF1166" s="126"/>
      <c r="AG1166" s="126"/>
      <c r="AH1166" s="125"/>
      <c r="AI1166" s="125"/>
      <c r="AJ1166" s="125"/>
      <c r="AK1166" s="125"/>
      <c r="AL1166" s="125"/>
      <c r="AM1166" s="125"/>
      <c r="AN1166" s="125"/>
      <c r="AO1166" s="66"/>
      <c r="AP1166" s="125"/>
      <c r="AQ1166" s="125"/>
      <c r="AR1166" s="125"/>
      <c r="AS1166" s="125"/>
      <c r="AT1166" s="125"/>
      <c r="AU1166" s="125"/>
      <c r="AV1166" s="125"/>
      <c r="AW1166" s="126"/>
      <c r="AX1166" s="126"/>
      <c r="AY1166" s="126"/>
      <c r="AZ1166" s="125"/>
      <c r="BA1166" s="125"/>
      <c r="BB1166" s="65"/>
      <c r="BC1166" s="65"/>
      <c r="BD1166" s="128"/>
      <c r="BE1166" s="127"/>
      <c r="BF1166" s="126"/>
      <c r="BG1166" s="126"/>
      <c r="BH1166" s="126"/>
      <c r="BI1166" s="125"/>
      <c r="BJ1166" s="125"/>
      <c r="BK1166" s="125"/>
      <c r="BL1166" s="125"/>
      <c r="BM1166" s="125"/>
      <c r="BN1166" s="125"/>
      <c r="BO1166" s="129"/>
      <c r="BP1166" s="66"/>
      <c r="BQ1166" s="129"/>
      <c r="BR1166" s="125"/>
      <c r="BS1166" s="125"/>
      <c r="BT1166" s="125"/>
      <c r="BU1166" s="125"/>
      <c r="BV1166" s="125"/>
      <c r="BW1166" s="125"/>
      <c r="BX1166" s="126"/>
      <c r="BY1166" s="126"/>
      <c r="BZ1166" s="126"/>
      <c r="CA1166" s="125"/>
      <c r="CB1166" s="125"/>
    </row>
    <row r="1167" spans="1:80" x14ac:dyDescent="0.3">
      <c r="A1167" s="65"/>
      <c r="B1167" s="70"/>
      <c r="C1167" s="70"/>
      <c r="D1167" s="71"/>
      <c r="E1167" s="71"/>
      <c r="F1167" s="71"/>
      <c r="G1167" s="70"/>
      <c r="H1167" s="70"/>
      <c r="I1167" s="70"/>
      <c r="J1167" s="70"/>
      <c r="K1167" s="70"/>
      <c r="L1167" s="70"/>
      <c r="M1167" s="70"/>
      <c r="N1167" s="194"/>
      <c r="O1167" s="80"/>
      <c r="P1167" s="75"/>
      <c r="Q1167" s="75"/>
      <c r="R1167" s="75"/>
      <c r="S1167" s="75"/>
      <c r="T1167" s="75"/>
      <c r="U1167" s="75"/>
      <c r="V1167" s="74"/>
      <c r="W1167" s="74"/>
      <c r="X1167" s="74"/>
      <c r="Y1167" s="73"/>
      <c r="Z1167" s="72"/>
      <c r="AA1167" s="65"/>
      <c r="AB1167" s="65"/>
      <c r="AC1167" s="128"/>
      <c r="AD1167" s="127"/>
      <c r="AE1167" s="126"/>
      <c r="AF1167" s="126"/>
      <c r="AG1167" s="126"/>
      <c r="AH1167" s="125"/>
      <c r="AI1167" s="125"/>
      <c r="AJ1167" s="125"/>
      <c r="AK1167" s="125"/>
      <c r="AL1167" s="125"/>
      <c r="AM1167" s="125"/>
      <c r="AN1167" s="125"/>
      <c r="AO1167" s="66"/>
      <c r="AP1167" s="125"/>
      <c r="AQ1167" s="125"/>
      <c r="AR1167" s="125"/>
      <c r="AS1167" s="125"/>
      <c r="AT1167" s="125"/>
      <c r="AU1167" s="125"/>
      <c r="AV1167" s="125"/>
      <c r="AW1167" s="126"/>
      <c r="AX1167" s="126"/>
      <c r="AY1167" s="126"/>
      <c r="AZ1167" s="125"/>
      <c r="BA1167" s="125"/>
      <c r="BB1167" s="65"/>
      <c r="BC1167" s="65"/>
      <c r="BD1167" s="128"/>
      <c r="BE1167" s="127"/>
      <c r="BF1167" s="126"/>
      <c r="BG1167" s="126"/>
      <c r="BH1167" s="126"/>
      <c r="BI1167" s="125"/>
      <c r="BJ1167" s="125"/>
      <c r="BK1167" s="125"/>
      <c r="BL1167" s="125"/>
      <c r="BM1167" s="125"/>
      <c r="BN1167" s="125"/>
      <c r="BO1167" s="129"/>
      <c r="BP1167" s="66"/>
      <c r="BQ1167" s="129"/>
      <c r="BR1167" s="125"/>
      <c r="BS1167" s="125"/>
      <c r="BT1167" s="125"/>
      <c r="BU1167" s="125"/>
      <c r="BV1167" s="125"/>
      <c r="BW1167" s="125"/>
      <c r="BX1167" s="126"/>
      <c r="BY1167" s="126"/>
      <c r="BZ1167" s="126"/>
      <c r="CA1167" s="125"/>
      <c r="CB1167" s="125"/>
    </row>
    <row r="1168" spans="1:80" x14ac:dyDescent="0.3">
      <c r="A1168" s="65"/>
      <c r="B1168" s="70"/>
      <c r="C1168" s="70"/>
      <c r="D1168" s="71"/>
      <c r="E1168" s="71"/>
      <c r="F1168" s="71"/>
      <c r="G1168" s="70"/>
      <c r="H1168" s="70"/>
      <c r="I1168" s="70"/>
      <c r="J1168" s="70"/>
      <c r="K1168" s="70"/>
      <c r="L1168" s="70"/>
      <c r="M1168" s="70"/>
      <c r="N1168" s="194"/>
      <c r="O1168" s="80"/>
      <c r="P1168" s="75"/>
      <c r="Q1168" s="75"/>
      <c r="R1168" s="75"/>
      <c r="S1168" s="75"/>
      <c r="T1168" s="75"/>
      <c r="U1168" s="75"/>
      <c r="V1168" s="74"/>
      <c r="W1168" s="74"/>
      <c r="X1168" s="74"/>
      <c r="Y1168" s="73"/>
      <c r="Z1168" s="72"/>
      <c r="AA1168" s="65"/>
      <c r="AB1168" s="65"/>
      <c r="AC1168" s="128"/>
      <c r="AD1168" s="127"/>
      <c r="AE1168" s="126"/>
      <c r="AF1168" s="126"/>
      <c r="AG1168" s="126"/>
      <c r="AH1168" s="125"/>
      <c r="AI1168" s="125"/>
      <c r="AJ1168" s="125"/>
      <c r="AK1168" s="125"/>
      <c r="AL1168" s="125"/>
      <c r="AM1168" s="125"/>
      <c r="AN1168" s="125"/>
      <c r="AO1168" s="66"/>
      <c r="AP1168" s="125"/>
      <c r="AQ1168" s="125"/>
      <c r="AR1168" s="125"/>
      <c r="AS1168" s="125"/>
      <c r="AT1168" s="125"/>
      <c r="AU1168" s="125"/>
      <c r="AV1168" s="125"/>
      <c r="AW1168" s="126"/>
      <c r="AX1168" s="126"/>
      <c r="AY1168" s="126"/>
      <c r="AZ1168" s="125"/>
      <c r="BA1168" s="125"/>
      <c r="BB1168" s="65"/>
      <c r="BC1168" s="65"/>
      <c r="BD1168" s="128"/>
      <c r="BE1168" s="127"/>
      <c r="BF1168" s="126"/>
      <c r="BG1168" s="126"/>
      <c r="BH1168" s="126"/>
      <c r="BI1168" s="125"/>
      <c r="BJ1168" s="125"/>
      <c r="BK1168" s="125"/>
      <c r="BL1168" s="125"/>
      <c r="BM1168" s="125"/>
      <c r="BN1168" s="125"/>
      <c r="BO1168" s="129"/>
      <c r="BP1168" s="66"/>
      <c r="BQ1168" s="129"/>
      <c r="BR1168" s="125"/>
      <c r="BS1168" s="125"/>
      <c r="BT1168" s="125"/>
      <c r="BU1168" s="125"/>
      <c r="BV1168" s="125"/>
      <c r="BW1168" s="125"/>
      <c r="BX1168" s="126"/>
      <c r="BY1168" s="126"/>
      <c r="BZ1168" s="126"/>
      <c r="CA1168" s="125"/>
      <c r="CB1168" s="125"/>
    </row>
    <row r="1169" spans="1:80" x14ac:dyDescent="0.3">
      <c r="A1169" s="65"/>
      <c r="B1169" s="70"/>
      <c r="C1169" s="70"/>
      <c r="D1169" s="71"/>
      <c r="E1169" s="71"/>
      <c r="F1169" s="71"/>
      <c r="G1169" s="70"/>
      <c r="H1169" s="70"/>
      <c r="I1169" s="70"/>
      <c r="J1169" s="70"/>
      <c r="K1169" s="70"/>
      <c r="L1169" s="70"/>
      <c r="M1169" s="70"/>
      <c r="N1169" s="194"/>
      <c r="O1169" s="80"/>
      <c r="P1169" s="75"/>
      <c r="Q1169" s="75"/>
      <c r="R1169" s="75"/>
      <c r="S1169" s="75"/>
      <c r="T1169" s="75"/>
      <c r="U1169" s="75"/>
      <c r="V1169" s="74"/>
      <c r="W1169" s="74"/>
      <c r="X1169" s="74"/>
      <c r="Y1169" s="73"/>
      <c r="Z1169" s="72"/>
      <c r="AA1169" s="65"/>
      <c r="AB1169" s="65"/>
      <c r="AC1169" s="128"/>
      <c r="AD1169" s="127"/>
      <c r="AE1169" s="126"/>
      <c r="AF1169" s="126"/>
      <c r="AG1169" s="126"/>
      <c r="AH1169" s="125"/>
      <c r="AI1169" s="125"/>
      <c r="AJ1169" s="125"/>
      <c r="AK1169" s="125"/>
      <c r="AL1169" s="125"/>
      <c r="AM1169" s="125"/>
      <c r="AN1169" s="125"/>
      <c r="AO1169" s="66"/>
      <c r="AP1169" s="125"/>
      <c r="AQ1169" s="125"/>
      <c r="AR1169" s="125"/>
      <c r="AS1169" s="125"/>
      <c r="AT1169" s="125"/>
      <c r="AU1169" s="125"/>
      <c r="AV1169" s="125"/>
      <c r="AW1169" s="126"/>
      <c r="AX1169" s="126"/>
      <c r="AY1169" s="126"/>
      <c r="AZ1169" s="125"/>
      <c r="BA1169" s="125"/>
      <c r="BB1169" s="65"/>
      <c r="BC1169" s="65"/>
      <c r="BD1169" s="128"/>
      <c r="BE1169" s="127"/>
      <c r="BF1169" s="126"/>
      <c r="BG1169" s="126"/>
      <c r="BH1169" s="126"/>
      <c r="BI1169" s="125"/>
      <c r="BJ1169" s="125"/>
      <c r="BK1169" s="125"/>
      <c r="BL1169" s="125"/>
      <c r="BM1169" s="125"/>
      <c r="BN1169" s="125"/>
      <c r="BO1169" s="129"/>
      <c r="BP1169" s="66"/>
      <c r="BQ1169" s="129"/>
      <c r="BR1169" s="125"/>
      <c r="BS1169" s="125"/>
      <c r="BT1169" s="125"/>
      <c r="BU1169" s="125"/>
      <c r="BV1169" s="125"/>
      <c r="BW1169" s="125"/>
      <c r="BX1169" s="126"/>
      <c r="BY1169" s="126"/>
      <c r="BZ1169" s="126"/>
      <c r="CA1169" s="125"/>
      <c r="CB1169" s="125"/>
    </row>
    <row r="1170" spans="1:80" x14ac:dyDescent="0.3">
      <c r="A1170" s="65"/>
      <c r="B1170" s="70"/>
      <c r="C1170" s="70"/>
      <c r="D1170" s="71"/>
      <c r="E1170" s="71"/>
      <c r="F1170" s="71"/>
      <c r="G1170" s="70"/>
      <c r="H1170" s="70"/>
      <c r="I1170" s="70"/>
      <c r="J1170" s="70"/>
      <c r="K1170" s="70"/>
      <c r="L1170" s="70"/>
      <c r="M1170" s="70"/>
      <c r="N1170" s="194"/>
      <c r="O1170" s="80"/>
      <c r="P1170" s="75"/>
      <c r="Q1170" s="75"/>
      <c r="R1170" s="75"/>
      <c r="S1170" s="75"/>
      <c r="T1170" s="75"/>
      <c r="U1170" s="75"/>
      <c r="V1170" s="74"/>
      <c r="W1170" s="74"/>
      <c r="X1170" s="74"/>
      <c r="Y1170" s="73"/>
      <c r="Z1170" s="72"/>
      <c r="AA1170" s="65"/>
      <c r="AB1170" s="65"/>
      <c r="AC1170" s="128"/>
      <c r="AD1170" s="127"/>
      <c r="AE1170" s="126"/>
      <c r="AF1170" s="126"/>
      <c r="AG1170" s="126"/>
      <c r="AH1170" s="125"/>
      <c r="AI1170" s="125"/>
      <c r="AJ1170" s="125"/>
      <c r="AK1170" s="125"/>
      <c r="AL1170" s="125"/>
      <c r="AM1170" s="125"/>
      <c r="AN1170" s="125"/>
      <c r="AO1170" s="66"/>
      <c r="AP1170" s="125"/>
      <c r="AQ1170" s="125"/>
      <c r="AR1170" s="125"/>
      <c r="AS1170" s="125"/>
      <c r="AT1170" s="125"/>
      <c r="AU1170" s="125"/>
      <c r="AV1170" s="125"/>
      <c r="AW1170" s="126"/>
      <c r="AX1170" s="126"/>
      <c r="AY1170" s="126"/>
      <c r="AZ1170" s="125"/>
      <c r="BA1170" s="125"/>
      <c r="BB1170" s="65"/>
      <c r="BC1170" s="65"/>
      <c r="BD1170" s="128"/>
      <c r="BE1170" s="127"/>
      <c r="BF1170" s="126"/>
      <c r="BG1170" s="126"/>
      <c r="BH1170" s="126"/>
      <c r="BI1170" s="125"/>
      <c r="BJ1170" s="125"/>
      <c r="BK1170" s="125"/>
      <c r="BL1170" s="125"/>
      <c r="BM1170" s="125"/>
      <c r="BN1170" s="125"/>
      <c r="BO1170" s="129"/>
      <c r="BP1170" s="66"/>
      <c r="BQ1170" s="129"/>
      <c r="BR1170" s="125"/>
      <c r="BS1170" s="125"/>
      <c r="BT1170" s="125"/>
      <c r="BU1170" s="125"/>
      <c r="BV1170" s="125"/>
      <c r="BW1170" s="125"/>
      <c r="BX1170" s="126"/>
      <c r="BY1170" s="126"/>
      <c r="BZ1170" s="126"/>
      <c r="CA1170" s="125"/>
      <c r="CB1170" s="125"/>
    </row>
    <row r="1171" spans="1:80" x14ac:dyDescent="0.3">
      <c r="A1171" s="65"/>
      <c r="B1171" s="70"/>
      <c r="C1171" s="70"/>
      <c r="D1171" s="71"/>
      <c r="E1171" s="71"/>
      <c r="F1171" s="71"/>
      <c r="G1171" s="70"/>
      <c r="H1171" s="70"/>
      <c r="I1171" s="70"/>
      <c r="J1171" s="70"/>
      <c r="K1171" s="70"/>
      <c r="L1171" s="70"/>
      <c r="M1171" s="70"/>
      <c r="N1171" s="195"/>
      <c r="O1171" s="70"/>
      <c r="P1171" s="70"/>
      <c r="Q1171" s="70"/>
      <c r="R1171" s="70"/>
      <c r="S1171" s="70"/>
      <c r="T1171" s="70"/>
      <c r="U1171" s="70"/>
      <c r="V1171" s="71"/>
      <c r="W1171" s="71"/>
      <c r="X1171" s="71"/>
      <c r="Y1171" s="70"/>
      <c r="Z1171" s="70"/>
      <c r="AA1171" s="65"/>
      <c r="AB1171" s="65"/>
      <c r="AC1171" s="128"/>
      <c r="AD1171" s="127"/>
      <c r="AE1171" s="126"/>
      <c r="AF1171" s="126"/>
      <c r="AG1171" s="126"/>
      <c r="AH1171" s="125"/>
      <c r="AI1171" s="125"/>
      <c r="AJ1171" s="125"/>
      <c r="AK1171" s="125"/>
      <c r="AL1171" s="125"/>
      <c r="AM1171" s="125"/>
      <c r="AN1171" s="125"/>
      <c r="AO1171" s="66"/>
      <c r="AP1171" s="125"/>
      <c r="AQ1171" s="125"/>
      <c r="AR1171" s="125"/>
      <c r="AS1171" s="125"/>
      <c r="AT1171" s="125"/>
      <c r="AU1171" s="125"/>
      <c r="AV1171" s="125"/>
      <c r="AW1171" s="126"/>
      <c r="AX1171" s="126"/>
      <c r="AY1171" s="126"/>
      <c r="AZ1171" s="125"/>
      <c r="BA1171" s="125"/>
      <c r="BB1171" s="65"/>
      <c r="BC1171" s="65"/>
      <c r="BD1171" s="128"/>
      <c r="BE1171" s="127"/>
      <c r="BF1171" s="126"/>
      <c r="BG1171" s="126"/>
      <c r="BH1171" s="126"/>
      <c r="BI1171" s="125"/>
      <c r="BJ1171" s="125"/>
      <c r="BK1171" s="125"/>
      <c r="BL1171" s="125"/>
      <c r="BM1171" s="125"/>
      <c r="BN1171" s="125"/>
      <c r="BO1171" s="129"/>
      <c r="BP1171" s="66"/>
      <c r="BQ1171" s="129"/>
      <c r="BR1171" s="125"/>
      <c r="BS1171" s="125"/>
      <c r="BT1171" s="125"/>
      <c r="BU1171" s="125"/>
      <c r="BV1171" s="125"/>
      <c r="BW1171" s="125"/>
      <c r="BX1171" s="126"/>
      <c r="BY1171" s="126"/>
      <c r="BZ1171" s="126"/>
      <c r="CA1171" s="125"/>
      <c r="CB1171" s="125"/>
    </row>
    <row r="1172" spans="1:80" x14ac:dyDescent="0.3">
      <c r="A1172" s="65"/>
      <c r="B1172" s="72"/>
      <c r="C1172" s="73"/>
      <c r="D1172" s="74"/>
      <c r="E1172" s="74"/>
      <c r="F1172" s="74"/>
      <c r="G1172" s="75"/>
      <c r="H1172" s="75"/>
      <c r="I1172" s="75"/>
      <c r="J1172" s="75"/>
      <c r="K1172" s="75"/>
      <c r="L1172" s="75"/>
      <c r="M1172" s="80"/>
      <c r="N1172" s="194"/>
      <c r="O1172" s="70"/>
      <c r="P1172" s="70"/>
      <c r="Q1172" s="70"/>
      <c r="R1172" s="70"/>
      <c r="S1172" s="70"/>
      <c r="T1172" s="70"/>
      <c r="U1172" s="70"/>
      <c r="V1172" s="71"/>
      <c r="W1172" s="71"/>
      <c r="X1172" s="71"/>
      <c r="Y1172" s="70"/>
      <c r="Z1172" s="70"/>
      <c r="AA1172" s="65"/>
      <c r="AB1172" s="65"/>
      <c r="AC1172" s="128"/>
      <c r="AD1172" s="127"/>
      <c r="AE1172" s="126"/>
      <c r="AF1172" s="126"/>
      <c r="AG1172" s="126"/>
      <c r="AH1172" s="125"/>
      <c r="AI1172" s="125"/>
      <c r="AJ1172" s="125"/>
      <c r="AK1172" s="125"/>
      <c r="AL1172" s="125"/>
      <c r="AM1172" s="125"/>
      <c r="AN1172" s="125"/>
      <c r="AO1172" s="66"/>
      <c r="AP1172" s="125"/>
      <c r="AQ1172" s="125"/>
      <c r="AR1172" s="125"/>
      <c r="AS1172" s="125"/>
      <c r="AT1172" s="125"/>
      <c r="AU1172" s="125"/>
      <c r="AV1172" s="125"/>
      <c r="AW1172" s="126"/>
      <c r="AX1172" s="126"/>
      <c r="AY1172" s="126"/>
      <c r="AZ1172" s="125"/>
      <c r="BA1172" s="125"/>
      <c r="BB1172" s="65"/>
      <c r="BC1172" s="65"/>
      <c r="BD1172" s="128"/>
      <c r="BE1172" s="127"/>
      <c r="BF1172" s="126"/>
      <c r="BG1172" s="126"/>
      <c r="BH1172" s="126"/>
      <c r="BI1172" s="125"/>
      <c r="BJ1172" s="125"/>
      <c r="BK1172" s="125"/>
      <c r="BL1172" s="125"/>
      <c r="BM1172" s="125"/>
      <c r="BN1172" s="125"/>
      <c r="BO1172" s="129"/>
      <c r="BP1172" s="66"/>
      <c r="BQ1172" s="129"/>
      <c r="BR1172" s="125"/>
      <c r="BS1172" s="125"/>
      <c r="BT1172" s="125"/>
      <c r="BU1172" s="125"/>
      <c r="BV1172" s="125"/>
      <c r="BW1172" s="125"/>
      <c r="BX1172" s="126"/>
      <c r="BY1172" s="126"/>
      <c r="BZ1172" s="126"/>
      <c r="CA1172" s="125"/>
      <c r="CB1172" s="125"/>
    </row>
    <row r="1173" spans="1:80" x14ac:dyDescent="0.3">
      <c r="A1173" s="65"/>
      <c r="B1173" s="72"/>
      <c r="C1173" s="73"/>
      <c r="D1173" s="74"/>
      <c r="E1173" s="74"/>
      <c r="F1173" s="74"/>
      <c r="G1173" s="75"/>
      <c r="H1173" s="75"/>
      <c r="I1173" s="75"/>
      <c r="J1173" s="75"/>
      <c r="K1173" s="75"/>
      <c r="L1173" s="75"/>
      <c r="M1173" s="80"/>
      <c r="N1173" s="194"/>
      <c r="O1173" s="70"/>
      <c r="P1173" s="70"/>
      <c r="Q1173" s="70"/>
      <c r="R1173" s="70"/>
      <c r="S1173" s="70"/>
      <c r="T1173" s="70"/>
      <c r="U1173" s="70"/>
      <c r="V1173" s="71"/>
      <c r="W1173" s="71"/>
      <c r="X1173" s="71"/>
      <c r="Y1173" s="70"/>
      <c r="Z1173" s="70"/>
      <c r="AA1173" s="65"/>
      <c r="AB1173" s="65"/>
      <c r="AC1173" s="128"/>
      <c r="AD1173" s="127"/>
      <c r="AE1173" s="126"/>
      <c r="AF1173" s="126"/>
      <c r="AG1173" s="126"/>
      <c r="AH1173" s="125"/>
      <c r="AI1173" s="125"/>
      <c r="AJ1173" s="125"/>
      <c r="AK1173" s="125"/>
      <c r="AL1173" s="125"/>
      <c r="AM1173" s="125"/>
      <c r="AN1173" s="125"/>
      <c r="AO1173" s="66"/>
      <c r="AP1173" s="125"/>
      <c r="AQ1173" s="125"/>
      <c r="AR1173" s="125"/>
      <c r="AS1173" s="125"/>
      <c r="AT1173" s="125"/>
      <c r="AU1173" s="125"/>
      <c r="AV1173" s="125"/>
      <c r="AW1173" s="126"/>
      <c r="AX1173" s="126"/>
      <c r="AY1173" s="126"/>
      <c r="AZ1173" s="125"/>
      <c r="BA1173" s="125"/>
      <c r="BB1173" s="65"/>
      <c r="BC1173" s="65"/>
      <c r="BD1173" s="128"/>
      <c r="BE1173" s="127"/>
      <c r="BF1173" s="126"/>
      <c r="BG1173" s="126"/>
      <c r="BH1173" s="126"/>
      <c r="BI1173" s="125"/>
      <c r="BJ1173" s="125"/>
      <c r="BK1173" s="125"/>
      <c r="BL1173" s="125"/>
      <c r="BM1173" s="125"/>
      <c r="BN1173" s="125"/>
      <c r="BO1173" s="129"/>
      <c r="BP1173" s="66"/>
      <c r="BQ1173" s="129"/>
      <c r="BR1173" s="125"/>
      <c r="BS1173" s="125"/>
      <c r="BT1173" s="125"/>
      <c r="BU1173" s="125"/>
      <c r="BV1173" s="125"/>
      <c r="BW1173" s="125"/>
      <c r="BX1173" s="126"/>
      <c r="BY1173" s="126"/>
      <c r="BZ1173" s="126"/>
      <c r="CA1173" s="125"/>
      <c r="CB1173" s="125"/>
    </row>
    <row r="1174" spans="1:80" x14ac:dyDescent="0.3">
      <c r="A1174" s="65"/>
      <c r="B1174" s="72"/>
      <c r="C1174" s="73"/>
      <c r="D1174" s="74"/>
      <c r="E1174" s="74"/>
      <c r="F1174" s="74"/>
      <c r="G1174" s="75"/>
      <c r="H1174" s="75"/>
      <c r="I1174" s="75"/>
      <c r="J1174" s="75"/>
      <c r="K1174" s="75"/>
      <c r="L1174" s="75"/>
      <c r="M1174" s="80"/>
      <c r="N1174" s="194"/>
      <c r="O1174" s="70"/>
      <c r="P1174" s="70"/>
      <c r="Q1174" s="70"/>
      <c r="R1174" s="70"/>
      <c r="S1174" s="70"/>
      <c r="T1174" s="70"/>
      <c r="U1174" s="70"/>
      <c r="V1174" s="71"/>
      <c r="W1174" s="71"/>
      <c r="X1174" s="71"/>
      <c r="Y1174" s="70"/>
      <c r="Z1174" s="70"/>
      <c r="AA1174" s="65"/>
      <c r="AB1174" s="65"/>
      <c r="AC1174" s="128"/>
      <c r="AD1174" s="127"/>
      <c r="AE1174" s="126"/>
      <c r="AF1174" s="126"/>
      <c r="AG1174" s="126"/>
      <c r="AH1174" s="125"/>
      <c r="AI1174" s="125"/>
      <c r="AJ1174" s="125"/>
      <c r="AK1174" s="125"/>
      <c r="AL1174" s="125"/>
      <c r="AM1174" s="125"/>
      <c r="AN1174" s="125"/>
      <c r="AO1174" s="66"/>
      <c r="AP1174" s="125"/>
      <c r="AQ1174" s="125"/>
      <c r="AR1174" s="125"/>
      <c r="AS1174" s="125"/>
      <c r="AT1174" s="125"/>
      <c r="AU1174" s="125"/>
      <c r="AV1174" s="125"/>
      <c r="AW1174" s="126"/>
      <c r="AX1174" s="126"/>
      <c r="AY1174" s="126"/>
      <c r="AZ1174" s="125"/>
      <c r="BA1174" s="125"/>
      <c r="BB1174" s="65"/>
      <c r="BC1174" s="65"/>
      <c r="BD1174" s="128"/>
      <c r="BE1174" s="127"/>
      <c r="BF1174" s="126"/>
      <c r="BG1174" s="126"/>
      <c r="BH1174" s="126"/>
      <c r="BI1174" s="125"/>
      <c r="BJ1174" s="125"/>
      <c r="BK1174" s="125"/>
      <c r="BL1174" s="125"/>
      <c r="BM1174" s="125"/>
      <c r="BN1174" s="125"/>
      <c r="BO1174" s="129"/>
      <c r="BP1174" s="66"/>
      <c r="BQ1174" s="129"/>
      <c r="BR1174" s="125"/>
      <c r="BS1174" s="125"/>
      <c r="BT1174" s="125"/>
      <c r="BU1174" s="125"/>
      <c r="BV1174" s="125"/>
      <c r="BW1174" s="125"/>
      <c r="BX1174" s="126"/>
      <c r="BY1174" s="126"/>
      <c r="BZ1174" s="126"/>
      <c r="CA1174" s="125"/>
      <c r="CB1174" s="125"/>
    </row>
    <row r="1175" spans="1:80" x14ac:dyDescent="0.3">
      <c r="A1175" s="65"/>
      <c r="B1175" s="72"/>
      <c r="C1175" s="73"/>
      <c r="D1175" s="74"/>
      <c r="E1175" s="74"/>
      <c r="F1175" s="74"/>
      <c r="G1175" s="75"/>
      <c r="H1175" s="75"/>
      <c r="I1175" s="75"/>
      <c r="J1175" s="75"/>
      <c r="K1175" s="75"/>
      <c r="L1175" s="75"/>
      <c r="M1175" s="80"/>
      <c r="N1175" s="194"/>
      <c r="O1175" s="70"/>
      <c r="P1175" s="70"/>
      <c r="Q1175" s="70"/>
      <c r="R1175" s="70"/>
      <c r="S1175" s="70"/>
      <c r="T1175" s="70"/>
      <c r="U1175" s="70"/>
      <c r="V1175" s="71"/>
      <c r="W1175" s="71"/>
      <c r="X1175" s="71"/>
      <c r="Y1175" s="70"/>
      <c r="Z1175" s="70"/>
      <c r="AA1175" s="65"/>
      <c r="AB1175" s="65"/>
      <c r="AC1175" s="128"/>
      <c r="AD1175" s="127"/>
      <c r="AE1175" s="126"/>
      <c r="AF1175" s="126"/>
      <c r="AG1175" s="126"/>
      <c r="AH1175" s="125"/>
      <c r="AI1175" s="125"/>
      <c r="AJ1175" s="125"/>
      <c r="AK1175" s="125"/>
      <c r="AL1175" s="125"/>
      <c r="AM1175" s="125"/>
      <c r="AN1175" s="125"/>
      <c r="AO1175" s="66"/>
      <c r="AP1175" s="125"/>
      <c r="AQ1175" s="125"/>
      <c r="AR1175" s="125"/>
      <c r="AS1175" s="125"/>
      <c r="AT1175" s="125"/>
      <c r="AU1175" s="125"/>
      <c r="AV1175" s="125"/>
      <c r="AW1175" s="126"/>
      <c r="AX1175" s="126"/>
      <c r="AY1175" s="126"/>
      <c r="AZ1175" s="125"/>
      <c r="BA1175" s="125"/>
      <c r="BB1175" s="65"/>
      <c r="BC1175" s="65"/>
      <c r="BD1175" s="128"/>
      <c r="BE1175" s="127"/>
      <c r="BF1175" s="126"/>
      <c r="BG1175" s="126"/>
      <c r="BH1175" s="126"/>
      <c r="BI1175" s="125"/>
      <c r="BJ1175" s="125"/>
      <c r="BK1175" s="125"/>
      <c r="BL1175" s="125"/>
      <c r="BM1175" s="125"/>
      <c r="BN1175" s="125"/>
      <c r="BO1175" s="129"/>
      <c r="BP1175" s="66"/>
      <c r="BQ1175" s="129"/>
      <c r="BR1175" s="125"/>
      <c r="BS1175" s="125"/>
      <c r="BT1175" s="125"/>
      <c r="BU1175" s="125"/>
      <c r="BV1175" s="125"/>
      <c r="BW1175" s="125"/>
      <c r="BX1175" s="126"/>
      <c r="BY1175" s="126"/>
      <c r="BZ1175" s="126"/>
      <c r="CA1175" s="125"/>
      <c r="CB1175" s="125"/>
    </row>
    <row r="1176" spans="1:80" x14ac:dyDescent="0.3">
      <c r="A1176" s="65"/>
      <c r="B1176" s="72"/>
      <c r="C1176" s="73"/>
      <c r="D1176" s="74"/>
      <c r="E1176" s="74"/>
      <c r="F1176" s="74"/>
      <c r="G1176" s="75"/>
      <c r="H1176" s="75"/>
      <c r="I1176" s="75"/>
      <c r="J1176" s="75"/>
      <c r="K1176" s="75"/>
      <c r="L1176" s="75"/>
      <c r="M1176" s="80"/>
      <c r="N1176" s="194"/>
      <c r="O1176" s="70"/>
      <c r="P1176" s="70"/>
      <c r="Q1176" s="70"/>
      <c r="R1176" s="70"/>
      <c r="S1176" s="70"/>
      <c r="T1176" s="70"/>
      <c r="U1176" s="70"/>
      <c r="V1176" s="71"/>
      <c r="W1176" s="71"/>
      <c r="X1176" s="71"/>
      <c r="Y1176" s="70"/>
      <c r="Z1176" s="70"/>
      <c r="AA1176" s="65"/>
      <c r="AB1176" s="65"/>
      <c r="AC1176" s="128"/>
      <c r="AD1176" s="127"/>
      <c r="AE1176" s="126"/>
      <c r="AF1176" s="126"/>
      <c r="AG1176" s="126"/>
      <c r="AH1176" s="125"/>
      <c r="AI1176" s="125"/>
      <c r="AJ1176" s="125"/>
      <c r="AK1176" s="125"/>
      <c r="AL1176" s="125"/>
      <c r="AM1176" s="125"/>
      <c r="AN1176" s="125"/>
      <c r="AO1176" s="66"/>
      <c r="AP1176" s="125"/>
      <c r="AQ1176" s="125"/>
      <c r="AR1176" s="125"/>
      <c r="AS1176" s="125"/>
      <c r="AT1176" s="125"/>
      <c r="AU1176" s="125"/>
      <c r="AV1176" s="125"/>
      <c r="AW1176" s="126"/>
      <c r="AX1176" s="126"/>
      <c r="AY1176" s="126"/>
      <c r="AZ1176" s="125"/>
      <c r="BA1176" s="125"/>
      <c r="BB1176" s="65"/>
      <c r="BC1176" s="65"/>
      <c r="BD1176" s="128"/>
      <c r="BE1176" s="127"/>
      <c r="BF1176" s="126"/>
      <c r="BG1176" s="126"/>
      <c r="BH1176" s="126"/>
      <c r="BI1176" s="125"/>
      <c r="BJ1176" s="125"/>
      <c r="BK1176" s="125"/>
      <c r="BL1176" s="125"/>
      <c r="BM1176" s="125"/>
      <c r="BN1176" s="125"/>
      <c r="BO1176" s="129"/>
      <c r="BP1176" s="66"/>
      <c r="BQ1176" s="129"/>
      <c r="BR1176" s="125"/>
      <c r="BS1176" s="125"/>
      <c r="BT1176" s="125"/>
      <c r="BU1176" s="125"/>
      <c r="BV1176" s="125"/>
      <c r="BW1176" s="125"/>
      <c r="BX1176" s="126"/>
      <c r="BY1176" s="126"/>
      <c r="BZ1176" s="126"/>
      <c r="CA1176" s="125"/>
      <c r="CB1176" s="125"/>
    </row>
    <row r="1177" spans="1:80" x14ac:dyDescent="0.3">
      <c r="A1177" s="65"/>
      <c r="B1177" s="72"/>
      <c r="C1177" s="73"/>
      <c r="D1177" s="74"/>
      <c r="E1177" s="74"/>
      <c r="F1177" s="74"/>
      <c r="G1177" s="75"/>
      <c r="H1177" s="75"/>
      <c r="I1177" s="75"/>
      <c r="J1177" s="75"/>
      <c r="K1177" s="75"/>
      <c r="L1177" s="75"/>
      <c r="M1177" s="80"/>
      <c r="N1177" s="194"/>
      <c r="O1177" s="70"/>
      <c r="P1177" s="70"/>
      <c r="Q1177" s="70"/>
      <c r="R1177" s="70"/>
      <c r="S1177" s="70"/>
      <c r="T1177" s="70"/>
      <c r="U1177" s="70"/>
      <c r="V1177" s="71"/>
      <c r="W1177" s="71"/>
      <c r="X1177" s="71"/>
      <c r="Y1177" s="70"/>
      <c r="Z1177" s="70"/>
      <c r="AA1177" s="65"/>
      <c r="AB1177" s="65"/>
      <c r="AC1177" s="128"/>
      <c r="AD1177" s="127"/>
      <c r="AE1177" s="126"/>
      <c r="AF1177" s="126"/>
      <c r="AG1177" s="126"/>
      <c r="AH1177" s="125"/>
      <c r="AI1177" s="125"/>
      <c r="AJ1177" s="125"/>
      <c r="AK1177" s="125"/>
      <c r="AL1177" s="125"/>
      <c r="AM1177" s="125"/>
      <c r="AN1177" s="125"/>
      <c r="AO1177" s="66"/>
      <c r="AP1177" s="125"/>
      <c r="AQ1177" s="125"/>
      <c r="AR1177" s="125"/>
      <c r="AS1177" s="125"/>
      <c r="AT1177" s="125"/>
      <c r="AU1177" s="125"/>
      <c r="AV1177" s="125"/>
      <c r="AW1177" s="126"/>
      <c r="AX1177" s="126"/>
      <c r="AY1177" s="126"/>
      <c r="AZ1177" s="125"/>
      <c r="BA1177" s="125"/>
      <c r="BB1177" s="65"/>
      <c r="BC1177" s="65"/>
      <c r="BD1177" s="128"/>
      <c r="BE1177" s="127"/>
      <c r="BF1177" s="126"/>
      <c r="BG1177" s="126"/>
      <c r="BH1177" s="126"/>
      <c r="BI1177" s="125"/>
      <c r="BJ1177" s="125"/>
      <c r="BK1177" s="125"/>
      <c r="BL1177" s="125"/>
      <c r="BM1177" s="125"/>
      <c r="BN1177" s="125"/>
      <c r="BO1177" s="129"/>
      <c r="BP1177" s="66"/>
      <c r="BQ1177" s="129"/>
      <c r="BR1177" s="125"/>
      <c r="BS1177" s="125"/>
      <c r="BT1177" s="125"/>
      <c r="BU1177" s="125"/>
      <c r="BV1177" s="125"/>
      <c r="BW1177" s="125"/>
      <c r="BX1177" s="126"/>
      <c r="BY1177" s="126"/>
      <c r="BZ1177" s="126"/>
      <c r="CA1177" s="125"/>
      <c r="CB1177" s="125"/>
    </row>
    <row r="1178" spans="1:80" x14ac:dyDescent="0.3">
      <c r="A1178" s="65"/>
      <c r="B1178" s="72"/>
      <c r="C1178" s="73"/>
      <c r="D1178" s="74"/>
      <c r="E1178" s="74"/>
      <c r="F1178" s="74"/>
      <c r="G1178" s="75"/>
      <c r="H1178" s="75"/>
      <c r="I1178" s="75"/>
      <c r="J1178" s="75"/>
      <c r="K1178" s="75"/>
      <c r="L1178" s="75"/>
      <c r="M1178" s="80"/>
      <c r="N1178" s="194"/>
      <c r="O1178" s="70"/>
      <c r="P1178" s="70"/>
      <c r="Q1178" s="70"/>
      <c r="R1178" s="70"/>
      <c r="S1178" s="70"/>
      <c r="T1178" s="70"/>
      <c r="U1178" s="70"/>
      <c r="V1178" s="71"/>
      <c r="W1178" s="71"/>
      <c r="X1178" s="71"/>
      <c r="Y1178" s="70"/>
      <c r="Z1178" s="70"/>
      <c r="AA1178" s="65"/>
      <c r="AB1178" s="65"/>
      <c r="AC1178" s="128"/>
      <c r="AD1178" s="127"/>
      <c r="AE1178" s="126"/>
      <c r="AF1178" s="126"/>
      <c r="AG1178" s="126"/>
      <c r="AH1178" s="125"/>
      <c r="AI1178" s="125"/>
      <c r="AJ1178" s="125"/>
      <c r="AK1178" s="125"/>
      <c r="AL1178" s="125"/>
      <c r="AM1178" s="125"/>
      <c r="AN1178" s="125"/>
      <c r="AO1178" s="66"/>
      <c r="AP1178" s="125"/>
      <c r="AQ1178" s="125"/>
      <c r="AR1178" s="125"/>
      <c r="AS1178" s="125"/>
      <c r="AT1178" s="125"/>
      <c r="AU1178" s="125"/>
      <c r="AV1178" s="125"/>
      <c r="AW1178" s="126"/>
      <c r="AX1178" s="126"/>
      <c r="AY1178" s="126"/>
      <c r="AZ1178" s="125"/>
      <c r="BA1178" s="125"/>
      <c r="BB1178" s="65"/>
      <c r="BC1178" s="65"/>
      <c r="BD1178" s="128"/>
      <c r="BE1178" s="127"/>
      <c r="BF1178" s="126"/>
      <c r="BG1178" s="126"/>
      <c r="BH1178" s="126"/>
      <c r="BI1178" s="125"/>
      <c r="BJ1178" s="125"/>
      <c r="BK1178" s="125"/>
      <c r="BL1178" s="125"/>
      <c r="BM1178" s="125"/>
      <c r="BN1178" s="125"/>
      <c r="BO1178" s="129"/>
      <c r="BP1178" s="66"/>
      <c r="BQ1178" s="129"/>
      <c r="BR1178" s="125"/>
      <c r="BS1178" s="125"/>
      <c r="BT1178" s="125"/>
      <c r="BU1178" s="125"/>
      <c r="BV1178" s="125"/>
      <c r="BW1178" s="125"/>
      <c r="BX1178" s="126"/>
      <c r="BY1178" s="126"/>
      <c r="BZ1178" s="126"/>
      <c r="CA1178" s="125"/>
      <c r="CB1178" s="125"/>
    </row>
    <row r="1179" spans="1:80" x14ac:dyDescent="0.3">
      <c r="A1179" s="65"/>
      <c r="B1179" s="72"/>
      <c r="C1179" s="73"/>
      <c r="D1179" s="74"/>
      <c r="E1179" s="74"/>
      <c r="F1179" s="74"/>
      <c r="G1179" s="75"/>
      <c r="H1179" s="75"/>
      <c r="I1179" s="75"/>
      <c r="J1179" s="75"/>
      <c r="K1179" s="75"/>
      <c r="L1179" s="75"/>
      <c r="M1179" s="80"/>
      <c r="N1179" s="194"/>
      <c r="O1179" s="70"/>
      <c r="P1179" s="70"/>
      <c r="Q1179" s="70"/>
      <c r="R1179" s="70"/>
      <c r="S1179" s="70"/>
      <c r="T1179" s="70"/>
      <c r="U1179" s="70"/>
      <c r="V1179" s="71"/>
      <c r="W1179" s="71"/>
      <c r="X1179" s="71"/>
      <c r="Y1179" s="70"/>
      <c r="Z1179" s="70"/>
      <c r="AA1179" s="65"/>
      <c r="AB1179" s="65"/>
      <c r="AC1179" s="128"/>
      <c r="AD1179" s="127"/>
      <c r="AE1179" s="126"/>
      <c r="AF1179" s="126"/>
      <c r="AG1179" s="126"/>
      <c r="AH1179" s="125"/>
      <c r="AI1179" s="125"/>
      <c r="AJ1179" s="125"/>
      <c r="AK1179" s="125"/>
      <c r="AL1179" s="125"/>
      <c r="AM1179" s="125"/>
      <c r="AN1179" s="125"/>
      <c r="AO1179" s="66"/>
      <c r="AP1179" s="125"/>
      <c r="AQ1179" s="125"/>
      <c r="AR1179" s="125"/>
      <c r="AS1179" s="125"/>
      <c r="AT1179" s="125"/>
      <c r="AU1179" s="125"/>
      <c r="AV1179" s="125"/>
      <c r="AW1179" s="126"/>
      <c r="AX1179" s="126"/>
      <c r="AY1179" s="126"/>
      <c r="AZ1179" s="125"/>
      <c r="BA1179" s="125"/>
      <c r="BB1179" s="65"/>
      <c r="BC1179" s="65"/>
      <c r="BD1179" s="128"/>
      <c r="BE1179" s="127"/>
      <c r="BF1179" s="126"/>
      <c r="BG1179" s="126"/>
      <c r="BH1179" s="126"/>
      <c r="BI1179" s="125"/>
      <c r="BJ1179" s="125"/>
      <c r="BK1179" s="125"/>
      <c r="BL1179" s="125"/>
      <c r="BM1179" s="125"/>
      <c r="BN1179" s="125"/>
      <c r="BO1179" s="129"/>
      <c r="BP1179" s="66"/>
      <c r="BQ1179" s="129"/>
      <c r="BR1179" s="125"/>
      <c r="BS1179" s="125"/>
      <c r="BT1179" s="125"/>
      <c r="BU1179" s="125"/>
      <c r="BV1179" s="125"/>
      <c r="BW1179" s="125"/>
      <c r="BX1179" s="126"/>
      <c r="BY1179" s="126"/>
      <c r="BZ1179" s="126"/>
      <c r="CA1179" s="125"/>
      <c r="CB1179" s="125"/>
    </row>
    <row r="1180" spans="1:80" x14ac:dyDescent="0.3">
      <c r="A1180" s="65"/>
      <c r="B1180" s="72"/>
      <c r="C1180" s="73"/>
      <c r="D1180" s="74"/>
      <c r="E1180" s="74"/>
      <c r="F1180" s="74"/>
      <c r="G1180" s="75"/>
      <c r="H1180" s="75"/>
      <c r="I1180" s="75"/>
      <c r="J1180" s="75"/>
      <c r="K1180" s="75"/>
      <c r="L1180" s="75"/>
      <c r="M1180" s="80"/>
      <c r="N1180" s="194"/>
      <c r="O1180" s="70"/>
      <c r="P1180" s="70"/>
      <c r="Q1180" s="70"/>
      <c r="R1180" s="70"/>
      <c r="S1180" s="70"/>
      <c r="T1180" s="70"/>
      <c r="U1180" s="70"/>
      <c r="V1180" s="71"/>
      <c r="W1180" s="71"/>
      <c r="X1180" s="71"/>
      <c r="Y1180" s="70"/>
      <c r="Z1180" s="70"/>
      <c r="AA1180" s="65"/>
      <c r="AB1180" s="65"/>
      <c r="AC1180" s="128"/>
      <c r="AD1180" s="127"/>
      <c r="AE1180" s="126"/>
      <c r="AF1180" s="126"/>
      <c r="AG1180" s="126"/>
      <c r="AH1180" s="125"/>
      <c r="AI1180" s="125"/>
      <c r="AJ1180" s="125"/>
      <c r="AK1180" s="125"/>
      <c r="AL1180" s="125"/>
      <c r="AM1180" s="125"/>
      <c r="AN1180" s="125"/>
      <c r="AO1180" s="66"/>
      <c r="AP1180" s="125"/>
      <c r="AQ1180" s="125"/>
      <c r="AR1180" s="125"/>
      <c r="AS1180" s="125"/>
      <c r="AT1180" s="125"/>
      <c r="AU1180" s="125"/>
      <c r="AV1180" s="125"/>
      <c r="AW1180" s="126"/>
      <c r="AX1180" s="126"/>
      <c r="AY1180" s="126"/>
      <c r="AZ1180" s="125"/>
      <c r="BA1180" s="125"/>
      <c r="BB1180" s="65"/>
      <c r="BC1180" s="65"/>
      <c r="BD1180" s="128"/>
      <c r="BE1180" s="127"/>
      <c r="BF1180" s="126"/>
      <c r="BG1180" s="126"/>
      <c r="BH1180" s="126"/>
      <c r="BI1180" s="125"/>
      <c r="BJ1180" s="125"/>
      <c r="BK1180" s="125"/>
      <c r="BL1180" s="125"/>
      <c r="BM1180" s="125"/>
      <c r="BN1180" s="125"/>
      <c r="BO1180" s="129"/>
      <c r="BP1180" s="66"/>
      <c r="BQ1180" s="129"/>
      <c r="BR1180" s="125"/>
      <c r="BS1180" s="125"/>
      <c r="BT1180" s="125"/>
      <c r="BU1180" s="125"/>
      <c r="BV1180" s="125"/>
      <c r="BW1180" s="125"/>
      <c r="BX1180" s="126"/>
      <c r="BY1180" s="126"/>
      <c r="BZ1180" s="126"/>
      <c r="CA1180" s="125"/>
      <c r="CB1180" s="125"/>
    </row>
    <row r="1181" spans="1:80" x14ac:dyDescent="0.3">
      <c r="A1181" s="65"/>
      <c r="B1181" s="72"/>
      <c r="C1181" s="73"/>
      <c r="D1181" s="74"/>
      <c r="E1181" s="74"/>
      <c r="F1181" s="74"/>
      <c r="G1181" s="75"/>
      <c r="H1181" s="75"/>
      <c r="I1181" s="75"/>
      <c r="J1181" s="75"/>
      <c r="K1181" s="75"/>
      <c r="L1181" s="75"/>
      <c r="M1181" s="80"/>
      <c r="N1181" s="194"/>
      <c r="O1181" s="70"/>
      <c r="P1181" s="70"/>
      <c r="Q1181" s="70"/>
      <c r="R1181" s="70"/>
      <c r="S1181" s="70"/>
      <c r="T1181" s="70"/>
      <c r="U1181" s="70"/>
      <c r="V1181" s="71"/>
      <c r="W1181" s="71"/>
      <c r="X1181" s="71"/>
      <c r="Y1181" s="70"/>
      <c r="Z1181" s="70"/>
      <c r="AA1181" s="65"/>
      <c r="AB1181" s="65"/>
      <c r="AC1181" s="65"/>
      <c r="AD1181" s="65"/>
      <c r="AE1181" s="65"/>
      <c r="AF1181" s="65"/>
      <c r="AG1181" s="65"/>
      <c r="AH1181" s="65"/>
      <c r="AI1181" s="65"/>
      <c r="AJ1181" s="65"/>
      <c r="AK1181" s="65"/>
      <c r="AL1181" s="65"/>
      <c r="AM1181" s="65"/>
      <c r="AN1181" s="125"/>
      <c r="AO1181" s="66"/>
      <c r="AP1181" s="125"/>
      <c r="AQ1181" s="65"/>
      <c r="AR1181" s="65"/>
      <c r="AS1181" s="65"/>
      <c r="AT1181" s="65"/>
      <c r="AU1181" s="65"/>
      <c r="AV1181" s="65"/>
      <c r="AW1181" s="65"/>
      <c r="AX1181" s="65"/>
      <c r="AY1181" s="65"/>
      <c r="AZ1181" s="65"/>
      <c r="BA1181" s="65"/>
      <c r="BB1181" s="65"/>
      <c r="BC1181" s="65"/>
      <c r="BD1181" s="65"/>
      <c r="BE1181" s="65"/>
      <c r="BF1181" s="65"/>
      <c r="BG1181" s="65"/>
      <c r="BH1181" s="65"/>
      <c r="BI1181" s="65"/>
      <c r="BJ1181" s="65"/>
      <c r="BK1181" s="65"/>
      <c r="BL1181" s="65"/>
      <c r="BM1181" s="65"/>
      <c r="BN1181" s="65"/>
      <c r="BO1181" s="65"/>
      <c r="BP1181" s="66"/>
      <c r="BQ1181" s="65"/>
      <c r="BR1181" s="65"/>
      <c r="BS1181" s="65"/>
      <c r="BT1181" s="65"/>
      <c r="BU1181" s="65"/>
      <c r="BV1181" s="65"/>
      <c r="BW1181" s="65"/>
      <c r="BX1181" s="65"/>
      <c r="BY1181" s="65"/>
      <c r="BZ1181" s="65"/>
      <c r="CA1181" s="65"/>
      <c r="CB1181" s="65"/>
    </row>
    <row r="1182" spans="1:80" x14ac:dyDescent="0.3">
      <c r="A1182" s="65"/>
      <c r="B1182" s="72"/>
      <c r="C1182" s="73"/>
      <c r="D1182" s="74"/>
      <c r="E1182" s="74"/>
      <c r="F1182" s="74"/>
      <c r="G1182" s="75"/>
      <c r="H1182" s="75"/>
      <c r="I1182" s="75"/>
      <c r="J1182" s="75"/>
      <c r="K1182" s="75"/>
      <c r="L1182" s="75"/>
      <c r="M1182" s="80"/>
      <c r="N1182" s="194"/>
      <c r="O1182" s="70"/>
      <c r="P1182" s="70"/>
      <c r="Q1182" s="70"/>
      <c r="R1182" s="70"/>
      <c r="S1182" s="70"/>
      <c r="T1182" s="70"/>
      <c r="U1182" s="70"/>
      <c r="V1182" s="71"/>
      <c r="W1182" s="71"/>
      <c r="X1182" s="71"/>
      <c r="Y1182" s="70"/>
      <c r="Z1182" s="70"/>
      <c r="AA1182" s="65"/>
      <c r="AB1182" s="65"/>
      <c r="AC1182" s="82"/>
      <c r="AD1182" s="82"/>
      <c r="AE1182" s="82"/>
      <c r="AF1182" s="82"/>
      <c r="AG1182" s="82"/>
      <c r="AH1182" s="82"/>
      <c r="AI1182" s="82"/>
      <c r="AJ1182" s="82"/>
      <c r="AK1182" s="82"/>
      <c r="AL1182" s="82"/>
      <c r="AM1182" s="82"/>
      <c r="AN1182" s="114"/>
      <c r="AO1182" s="82"/>
      <c r="AP1182" s="114"/>
      <c r="AQ1182" s="82"/>
      <c r="AR1182" s="82"/>
      <c r="AS1182" s="82"/>
      <c r="AT1182" s="82"/>
      <c r="AU1182" s="82"/>
      <c r="AV1182" s="82"/>
      <c r="AW1182" s="82"/>
      <c r="AX1182" s="82"/>
      <c r="AY1182" s="82"/>
      <c r="AZ1182" s="82"/>
      <c r="BA1182" s="82"/>
      <c r="BB1182" s="65"/>
      <c r="BC1182" s="65"/>
      <c r="BD1182" s="82"/>
      <c r="BE1182" s="82"/>
      <c r="BF1182" s="82"/>
      <c r="BG1182" s="82"/>
      <c r="BH1182" s="82"/>
      <c r="BI1182" s="82"/>
      <c r="BJ1182" s="82"/>
      <c r="BK1182" s="82"/>
      <c r="BL1182" s="82"/>
      <c r="BM1182" s="82"/>
      <c r="BN1182" s="82"/>
      <c r="BO1182" s="82"/>
      <c r="BP1182" s="82"/>
      <c r="BQ1182" s="82"/>
      <c r="BR1182" s="82"/>
      <c r="BS1182" s="82"/>
      <c r="BT1182" s="82"/>
      <c r="BU1182" s="82"/>
      <c r="BV1182" s="82"/>
      <c r="BW1182" s="82"/>
      <c r="BX1182" s="82"/>
      <c r="BY1182" s="82"/>
      <c r="BZ1182" s="82"/>
      <c r="CA1182" s="82"/>
      <c r="CB1182" s="82"/>
    </row>
    <row r="1183" spans="1:80" x14ac:dyDescent="0.3">
      <c r="A1183" s="65"/>
      <c r="B1183" s="72"/>
      <c r="C1183" s="73"/>
      <c r="D1183" s="74"/>
      <c r="E1183" s="74"/>
      <c r="F1183" s="74"/>
      <c r="G1183" s="75"/>
      <c r="H1183" s="75"/>
      <c r="I1183" s="75"/>
      <c r="J1183" s="75"/>
      <c r="K1183" s="75"/>
      <c r="L1183" s="75"/>
      <c r="M1183" s="80"/>
      <c r="N1183" s="194"/>
      <c r="O1183" s="70"/>
      <c r="P1183" s="70"/>
      <c r="Q1183" s="70"/>
      <c r="R1183" s="70"/>
      <c r="S1183" s="70"/>
      <c r="T1183" s="70"/>
      <c r="U1183" s="70"/>
      <c r="V1183" s="71"/>
      <c r="W1183" s="71"/>
      <c r="X1183" s="71"/>
      <c r="Y1183" s="70"/>
      <c r="Z1183" s="70"/>
      <c r="AA1183" s="65"/>
      <c r="AB1183" s="65"/>
      <c r="AC1183" s="65"/>
      <c r="AD1183" s="65"/>
      <c r="AE1183" s="130"/>
      <c r="AF1183" s="130"/>
      <c r="AG1183" s="130"/>
      <c r="AH1183" s="131"/>
      <c r="AI1183" s="131"/>
      <c r="AJ1183" s="131"/>
      <c r="AK1183" s="131"/>
      <c r="AL1183" s="131"/>
      <c r="AM1183" s="131"/>
      <c r="AN1183" s="125"/>
      <c r="AO1183" s="82"/>
      <c r="AP1183" s="125"/>
      <c r="AQ1183" s="131"/>
      <c r="AR1183" s="131"/>
      <c r="AS1183" s="131"/>
      <c r="AT1183" s="131"/>
      <c r="AU1183" s="131"/>
      <c r="AV1183" s="131"/>
      <c r="AW1183" s="130"/>
      <c r="AX1183" s="130"/>
      <c r="AY1183" s="130"/>
      <c r="AZ1183" s="65"/>
      <c r="BA1183" s="65"/>
      <c r="BB1183" s="65"/>
      <c r="BC1183" s="65"/>
      <c r="BD1183" s="65"/>
      <c r="BE1183" s="65"/>
      <c r="BF1183" s="130"/>
      <c r="BG1183" s="130"/>
      <c r="BH1183" s="130"/>
      <c r="BI1183" s="131"/>
      <c r="BJ1183" s="131"/>
      <c r="BK1183" s="131"/>
      <c r="BL1183" s="131"/>
      <c r="BM1183" s="131"/>
      <c r="BN1183" s="131"/>
      <c r="BO1183" s="132"/>
      <c r="BP1183" s="82"/>
      <c r="BQ1183" s="132"/>
      <c r="BR1183" s="131"/>
      <c r="BS1183" s="131"/>
      <c r="BT1183" s="131"/>
      <c r="BU1183" s="131"/>
      <c r="BV1183" s="131"/>
      <c r="BW1183" s="131"/>
      <c r="BX1183" s="130"/>
      <c r="BY1183" s="130"/>
      <c r="BZ1183" s="130"/>
      <c r="CA1183" s="65"/>
      <c r="CB1183" s="65"/>
    </row>
    <row r="1184" spans="1:80" x14ac:dyDescent="0.3">
      <c r="A1184" s="65"/>
      <c r="B1184" s="72"/>
      <c r="C1184" s="73"/>
      <c r="D1184" s="74"/>
      <c r="E1184" s="74"/>
      <c r="F1184" s="74"/>
      <c r="G1184" s="75"/>
      <c r="H1184" s="75"/>
      <c r="I1184" s="75"/>
      <c r="J1184" s="75"/>
      <c r="K1184" s="75"/>
      <c r="L1184" s="75"/>
      <c r="M1184" s="80"/>
      <c r="N1184" s="194"/>
      <c r="O1184" s="70"/>
      <c r="P1184" s="70"/>
      <c r="Q1184" s="70"/>
      <c r="R1184" s="70"/>
      <c r="S1184" s="70"/>
      <c r="T1184" s="70"/>
      <c r="U1184" s="70"/>
      <c r="V1184" s="71"/>
      <c r="W1184" s="71"/>
      <c r="X1184" s="71"/>
      <c r="Y1184" s="70"/>
      <c r="Z1184" s="70"/>
      <c r="AA1184" s="65"/>
      <c r="AB1184" s="65"/>
      <c r="AC1184" s="128"/>
      <c r="AD1184" s="128"/>
      <c r="AE1184" s="130"/>
      <c r="AF1184" s="130"/>
      <c r="AG1184" s="130"/>
      <c r="AH1184" s="125"/>
      <c r="AI1184" s="125"/>
      <c r="AJ1184" s="125"/>
      <c r="AK1184" s="125"/>
      <c r="AL1184" s="125"/>
      <c r="AM1184" s="125"/>
      <c r="AN1184" s="125"/>
      <c r="AO1184" s="66"/>
      <c r="AP1184" s="125"/>
      <c r="AQ1184" s="125"/>
      <c r="AR1184" s="125"/>
      <c r="AS1184" s="125"/>
      <c r="AT1184" s="125"/>
      <c r="AU1184" s="125"/>
      <c r="AV1184" s="125"/>
      <c r="AW1184" s="130"/>
      <c r="AX1184" s="130"/>
      <c r="AY1184" s="130"/>
      <c r="AZ1184" s="128"/>
      <c r="BA1184" s="128"/>
      <c r="BB1184" s="65"/>
      <c r="BC1184" s="65"/>
      <c r="BD1184" s="128"/>
      <c r="BE1184" s="128"/>
      <c r="BF1184" s="130"/>
      <c r="BG1184" s="130"/>
      <c r="BH1184" s="130"/>
      <c r="BI1184" s="125"/>
      <c r="BJ1184" s="125"/>
      <c r="BK1184" s="125"/>
      <c r="BL1184" s="125"/>
      <c r="BM1184" s="125"/>
      <c r="BN1184" s="125"/>
      <c r="BO1184" s="133"/>
      <c r="BP1184" s="66"/>
      <c r="BQ1184" s="132"/>
      <c r="BR1184" s="125"/>
      <c r="BS1184" s="125"/>
      <c r="BT1184" s="125"/>
      <c r="BU1184" s="125"/>
      <c r="BV1184" s="125"/>
      <c r="BW1184" s="125"/>
      <c r="BX1184" s="130"/>
      <c r="BY1184" s="130"/>
      <c r="BZ1184" s="130"/>
      <c r="CA1184" s="128"/>
      <c r="CB1184" s="128"/>
    </row>
    <row r="1185" spans="1:80" x14ac:dyDescent="0.3">
      <c r="A1185" s="65"/>
      <c r="B1185" s="72"/>
      <c r="C1185" s="73"/>
      <c r="D1185" s="74"/>
      <c r="E1185" s="74"/>
      <c r="F1185" s="74"/>
      <c r="G1185" s="75"/>
      <c r="H1185" s="75"/>
      <c r="I1185" s="75"/>
      <c r="J1185" s="75"/>
      <c r="K1185" s="75"/>
      <c r="L1185" s="75"/>
      <c r="M1185" s="80"/>
      <c r="N1185" s="194"/>
      <c r="O1185" s="70"/>
      <c r="P1185" s="70"/>
      <c r="Q1185" s="70"/>
      <c r="R1185" s="70"/>
      <c r="S1185" s="70"/>
      <c r="T1185" s="70"/>
      <c r="U1185" s="70"/>
      <c r="V1185" s="71"/>
      <c r="W1185" s="71"/>
      <c r="X1185" s="71"/>
      <c r="Y1185" s="70"/>
      <c r="Z1185" s="70"/>
    </row>
    <row r="1186" spans="1:80" x14ac:dyDescent="0.3">
      <c r="A1186" s="65"/>
      <c r="B1186" s="72"/>
      <c r="C1186" s="73"/>
      <c r="D1186" s="74"/>
      <c r="E1186" s="74"/>
      <c r="F1186" s="74"/>
      <c r="G1186" s="75"/>
      <c r="H1186" s="75"/>
      <c r="I1186" s="75"/>
      <c r="J1186" s="75"/>
      <c r="K1186" s="75"/>
      <c r="L1186" s="75"/>
      <c r="M1186" s="80"/>
      <c r="N1186" s="194"/>
      <c r="O1186" s="70"/>
      <c r="P1186" s="70"/>
      <c r="Q1186" s="70"/>
      <c r="R1186" s="70"/>
      <c r="S1186" s="70"/>
      <c r="T1186" s="70"/>
      <c r="U1186" s="70"/>
      <c r="V1186" s="71"/>
      <c r="W1186" s="71"/>
      <c r="X1186" s="71"/>
      <c r="Y1186" s="70"/>
      <c r="Z1186" s="70"/>
      <c r="AA1186" s="65"/>
      <c r="AB1186" s="65"/>
      <c r="AC1186" s="103"/>
      <c r="AD1186" s="103"/>
      <c r="AE1186" s="65"/>
      <c r="AF1186" s="65"/>
      <c r="AG1186" s="103"/>
      <c r="AH1186" s="103"/>
      <c r="AI1186" s="65"/>
      <c r="AJ1186" s="65"/>
      <c r="AK1186" s="103"/>
      <c r="AL1186" s="103"/>
      <c r="AM1186" s="65"/>
      <c r="AN1186" s="103"/>
      <c r="AO1186" s="103"/>
      <c r="AP1186" s="103"/>
      <c r="AQ1186" s="65"/>
      <c r="AR1186" s="103"/>
      <c r="AS1186" s="103"/>
      <c r="AT1186" s="65"/>
      <c r="AU1186" s="65"/>
      <c r="AV1186" s="103"/>
      <c r="AW1186" s="103"/>
      <c r="AX1186" s="65"/>
      <c r="AY1186" s="65"/>
      <c r="AZ1186" s="103"/>
      <c r="BA1186" s="103"/>
      <c r="BB1186" s="65"/>
      <c r="BC1186" s="65"/>
      <c r="BD1186" s="103"/>
      <c r="BE1186" s="103"/>
      <c r="BF1186" s="65"/>
      <c r="BG1186" s="65"/>
      <c r="BH1186" s="103"/>
      <c r="BI1186" s="103"/>
      <c r="BJ1186" s="65"/>
      <c r="BK1186" s="65"/>
      <c r="BL1186" s="103"/>
      <c r="BM1186" s="103"/>
      <c r="BN1186" s="65"/>
      <c r="BO1186" s="103"/>
      <c r="BP1186" s="103"/>
      <c r="BQ1186" s="103"/>
      <c r="BR1186" s="65"/>
      <c r="BS1186" s="103"/>
      <c r="BT1186" s="103"/>
      <c r="BU1186" s="65"/>
      <c r="BV1186" s="65"/>
      <c r="BW1186" s="103"/>
      <c r="BX1186" s="103"/>
      <c r="BY1186" s="65"/>
      <c r="BZ1186" s="65"/>
      <c r="CA1186" s="103"/>
      <c r="CB1186" s="103"/>
    </row>
    <row r="1187" spans="1:80" x14ac:dyDescent="0.3">
      <c r="A1187" s="65"/>
      <c r="B1187" s="65"/>
      <c r="C1187" s="65"/>
      <c r="D1187" s="65"/>
      <c r="E1187" s="65"/>
      <c r="F1187" s="65"/>
      <c r="G1187" s="65"/>
      <c r="H1187" s="65"/>
      <c r="I1187" s="65"/>
      <c r="J1187" s="65"/>
      <c r="K1187" s="65"/>
      <c r="L1187" s="65"/>
      <c r="M1187" s="99"/>
      <c r="N1187" s="66"/>
      <c r="O1187" s="99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5"/>
      <c r="AC1187" s="122"/>
      <c r="AD1187" s="122"/>
      <c r="AE1187" s="65"/>
      <c r="AF1187" s="65"/>
      <c r="AG1187" s="103"/>
      <c r="AH1187" s="122"/>
      <c r="AI1187" s="65"/>
      <c r="AJ1187" s="65"/>
      <c r="AK1187" s="90"/>
      <c r="AL1187" s="90"/>
      <c r="AM1187" s="65"/>
      <c r="AN1187" s="122"/>
      <c r="AO1187" s="122"/>
      <c r="AP1187" s="122"/>
      <c r="AQ1187" s="65"/>
      <c r="AR1187" s="112"/>
      <c r="AS1187" s="112"/>
      <c r="AT1187" s="124"/>
      <c r="AU1187" s="65"/>
      <c r="AV1187" s="122"/>
      <c r="AW1187" s="122"/>
      <c r="AX1187" s="65"/>
      <c r="AY1187" s="65"/>
      <c r="AZ1187" s="122"/>
      <c r="BA1187" s="122"/>
      <c r="BB1187" s="65"/>
      <c r="BC1187" s="65"/>
      <c r="BD1187" s="122"/>
      <c r="BE1187" s="122"/>
      <c r="BF1187" s="65"/>
      <c r="BG1187" s="65"/>
      <c r="BH1187" s="103"/>
      <c r="BI1187" s="122"/>
      <c r="BJ1187" s="65"/>
      <c r="BK1187" s="65"/>
      <c r="BL1187" s="90"/>
      <c r="BM1187" s="90"/>
      <c r="BN1187" s="65"/>
      <c r="BO1187" s="122"/>
      <c r="BP1187" s="122"/>
      <c r="BQ1187" s="122"/>
      <c r="BR1187" s="65"/>
      <c r="BS1187" s="112"/>
      <c r="BT1187" s="112"/>
      <c r="BU1187" s="124"/>
      <c r="BV1187" s="65"/>
      <c r="BW1187" s="122"/>
      <c r="BX1187" s="122"/>
      <c r="BY1187" s="65"/>
      <c r="BZ1187" s="65"/>
      <c r="CA1187" s="122"/>
      <c r="CB1187" s="122"/>
    </row>
    <row r="1188" spans="1:80" x14ac:dyDescent="0.3">
      <c r="A1188" s="65"/>
      <c r="B1188" s="68"/>
      <c r="C1188" s="68"/>
      <c r="D1188" s="68"/>
      <c r="E1188" s="68"/>
      <c r="F1188" s="68"/>
      <c r="G1188" s="68"/>
      <c r="H1188" s="68"/>
      <c r="I1188" s="68"/>
      <c r="J1188" s="68"/>
      <c r="K1188" s="68"/>
      <c r="L1188" s="68"/>
      <c r="M1188" s="87"/>
      <c r="N1188" s="68"/>
      <c r="O1188" s="87"/>
      <c r="P1188" s="68"/>
      <c r="Q1188" s="68"/>
      <c r="R1188" s="68"/>
      <c r="S1188" s="68"/>
      <c r="T1188" s="68"/>
      <c r="U1188" s="68"/>
      <c r="V1188" s="68"/>
      <c r="W1188" s="68"/>
      <c r="X1188" s="68"/>
      <c r="Y1188" s="68"/>
      <c r="Z1188" s="68"/>
      <c r="AA1188" s="65"/>
      <c r="AB1188" s="65"/>
      <c r="AC1188" s="65"/>
      <c r="AD1188" s="65"/>
      <c r="AE1188" s="65"/>
      <c r="AF1188" s="65"/>
      <c r="AG1188" s="65"/>
      <c r="AH1188" s="65"/>
      <c r="AI1188" s="65"/>
      <c r="AJ1188" s="65"/>
      <c r="AK1188" s="65"/>
      <c r="AL1188" s="65"/>
      <c r="AM1188" s="65"/>
      <c r="AN1188" s="125"/>
      <c r="AO1188" s="66"/>
      <c r="AP1188" s="125"/>
      <c r="AQ1188" s="65"/>
      <c r="AR1188" s="65"/>
      <c r="AS1188" s="65"/>
      <c r="AT1188" s="65"/>
      <c r="AU1188" s="65"/>
      <c r="AV1188" s="65"/>
      <c r="AW1188" s="65"/>
      <c r="AX1188" s="65"/>
      <c r="AY1188" s="65"/>
      <c r="AZ1188" s="65"/>
      <c r="BA1188" s="65"/>
      <c r="BB1188" s="65"/>
      <c r="BC1188" s="65"/>
      <c r="BD1188" s="65"/>
      <c r="BE1188" s="65"/>
      <c r="BF1188" s="65"/>
      <c r="BG1188" s="65"/>
      <c r="BH1188" s="65"/>
      <c r="BI1188" s="65"/>
      <c r="BJ1188" s="65"/>
      <c r="BK1188" s="65"/>
      <c r="BL1188" s="65"/>
      <c r="BM1188" s="65"/>
      <c r="BN1188" s="65"/>
      <c r="BO1188" s="65"/>
      <c r="BP1188" s="66"/>
      <c r="BQ1188" s="65"/>
      <c r="BR1188" s="65"/>
      <c r="BS1188" s="65"/>
      <c r="BT1188" s="65"/>
      <c r="BU1188" s="65"/>
      <c r="BV1188" s="65"/>
      <c r="BW1188" s="65"/>
      <c r="BX1188" s="65"/>
      <c r="BY1188" s="65"/>
      <c r="BZ1188" s="65"/>
      <c r="CA1188" s="65"/>
      <c r="CB1188" s="65"/>
    </row>
    <row r="1189" spans="1:80" x14ac:dyDescent="0.3">
      <c r="A1189" s="65"/>
      <c r="B1189" s="77"/>
      <c r="C1189" s="77"/>
      <c r="D1189" s="78"/>
      <c r="E1189" s="78"/>
      <c r="F1189" s="78"/>
      <c r="G1189" s="79"/>
      <c r="H1189" s="79"/>
      <c r="I1189" s="79"/>
      <c r="J1189" s="79"/>
      <c r="K1189" s="79"/>
      <c r="L1189" s="79"/>
      <c r="M1189" s="80"/>
      <c r="N1189" s="68"/>
      <c r="O1189" s="80"/>
      <c r="P1189" s="79"/>
      <c r="Q1189" s="79"/>
      <c r="R1189" s="79"/>
      <c r="S1189" s="79"/>
      <c r="T1189" s="79"/>
      <c r="U1189" s="79"/>
      <c r="V1189" s="78"/>
      <c r="W1189" s="78"/>
      <c r="X1189" s="78"/>
      <c r="Y1189" s="77"/>
      <c r="Z1189" s="77"/>
      <c r="AA1189" s="65"/>
      <c r="AB1189" s="65"/>
      <c r="AC1189" s="65"/>
      <c r="AD1189" s="65"/>
      <c r="AE1189" s="65"/>
      <c r="AF1189" s="65"/>
      <c r="AG1189" s="65"/>
      <c r="AH1189" s="65"/>
      <c r="AI1189" s="65"/>
      <c r="AJ1189" s="65"/>
      <c r="AK1189" s="65"/>
      <c r="AL1189" s="65"/>
      <c r="AM1189" s="65"/>
      <c r="AN1189" s="125"/>
      <c r="AO1189" s="66"/>
      <c r="AP1189" s="125"/>
      <c r="AQ1189" s="65"/>
      <c r="AR1189" s="65"/>
      <c r="AS1189" s="65"/>
      <c r="AT1189" s="65"/>
      <c r="AU1189" s="65"/>
      <c r="AV1189" s="65"/>
      <c r="AW1189" s="65"/>
      <c r="AX1189" s="65"/>
      <c r="AY1189" s="65"/>
      <c r="AZ1189" s="65"/>
      <c r="BA1189" s="65"/>
      <c r="BB1189" s="65"/>
      <c r="BC1189" s="65"/>
      <c r="BD1189" s="65"/>
      <c r="BE1189" s="65"/>
      <c r="BF1189" s="65"/>
      <c r="BG1189" s="65"/>
      <c r="BH1189" s="65"/>
      <c r="BI1189" s="65"/>
      <c r="BJ1189" s="65"/>
      <c r="BK1189" s="65"/>
      <c r="BL1189" s="65"/>
      <c r="BM1189" s="65"/>
      <c r="BN1189" s="65"/>
      <c r="BO1189" s="65"/>
      <c r="BP1189" s="66"/>
      <c r="BQ1189" s="65"/>
      <c r="BR1189" s="65"/>
      <c r="BS1189" s="65"/>
      <c r="BT1189" s="65"/>
      <c r="BU1189" s="65"/>
      <c r="BV1189" s="65"/>
      <c r="BW1189" s="65"/>
      <c r="BX1189" s="65"/>
      <c r="BY1189" s="65"/>
      <c r="BZ1189" s="65"/>
      <c r="CA1189" s="65"/>
      <c r="CB1189" s="65"/>
    </row>
    <row r="1190" spans="1:80" x14ac:dyDescent="0.3">
      <c r="A1190" s="65"/>
      <c r="B1190" s="72"/>
      <c r="C1190" s="72"/>
      <c r="D1190" s="78"/>
      <c r="E1190" s="78"/>
      <c r="F1190" s="78"/>
      <c r="G1190" s="80"/>
      <c r="H1190" s="80"/>
      <c r="I1190" s="80"/>
      <c r="J1190" s="80"/>
      <c r="K1190" s="80"/>
      <c r="L1190" s="80"/>
      <c r="M1190" s="80"/>
      <c r="N1190" s="81"/>
      <c r="O1190" s="80"/>
      <c r="P1190" s="80"/>
      <c r="Q1190" s="80"/>
      <c r="R1190" s="80"/>
      <c r="S1190" s="80"/>
      <c r="T1190" s="80"/>
      <c r="U1190" s="80"/>
      <c r="V1190" s="78"/>
      <c r="W1190" s="78"/>
      <c r="X1190" s="78"/>
      <c r="Y1190" s="72"/>
      <c r="Z1190" s="72"/>
      <c r="AA1190" s="65"/>
      <c r="AB1190" s="65"/>
      <c r="AC1190" s="82"/>
      <c r="AD1190" s="82"/>
      <c r="AE1190" s="82"/>
      <c r="AF1190" s="82"/>
      <c r="AG1190" s="82"/>
      <c r="AH1190" s="82"/>
      <c r="AI1190" s="82"/>
      <c r="AJ1190" s="82"/>
      <c r="AK1190" s="82"/>
      <c r="AL1190" s="82"/>
      <c r="AM1190" s="82"/>
      <c r="AN1190" s="114"/>
      <c r="AO1190" s="82"/>
      <c r="AP1190" s="114"/>
      <c r="AQ1190" s="82"/>
      <c r="AR1190" s="82"/>
      <c r="AS1190" s="82"/>
      <c r="AT1190" s="82"/>
      <c r="AU1190" s="82"/>
      <c r="AV1190" s="82"/>
      <c r="AW1190" s="82"/>
      <c r="AX1190" s="82"/>
      <c r="AY1190" s="82"/>
      <c r="AZ1190" s="82"/>
      <c r="BA1190" s="82"/>
      <c r="BB1190" s="65"/>
      <c r="BC1190" s="65"/>
      <c r="BD1190" s="82"/>
      <c r="BE1190" s="82"/>
      <c r="BF1190" s="82"/>
      <c r="BG1190" s="82"/>
      <c r="BH1190" s="82"/>
      <c r="BI1190" s="82"/>
      <c r="BJ1190" s="82"/>
      <c r="BK1190" s="82"/>
      <c r="BL1190" s="82"/>
      <c r="BM1190" s="82"/>
      <c r="BN1190" s="82"/>
      <c r="BO1190" s="82"/>
      <c r="BP1190" s="82"/>
      <c r="BQ1190" s="82"/>
      <c r="BR1190" s="82"/>
      <c r="BS1190" s="82"/>
      <c r="BT1190" s="82"/>
      <c r="BU1190" s="82"/>
      <c r="BV1190" s="82"/>
      <c r="BW1190" s="82"/>
      <c r="BX1190" s="82"/>
      <c r="BY1190" s="82"/>
      <c r="BZ1190" s="82"/>
      <c r="CA1190" s="82"/>
      <c r="CB1190" s="82"/>
    </row>
    <row r="1191" spans="1:80" x14ac:dyDescent="0.3">
      <c r="A1191" s="65"/>
      <c r="B1191" s="125"/>
      <c r="C1191" s="125"/>
      <c r="D1191" s="126"/>
      <c r="E1191" s="126"/>
      <c r="F1191" s="126"/>
      <c r="G1191" s="125"/>
      <c r="H1191" s="125"/>
      <c r="I1191" s="125"/>
      <c r="J1191" s="125"/>
      <c r="K1191" s="125"/>
      <c r="L1191" s="125"/>
      <c r="M1191" s="125"/>
      <c r="N1191" s="66"/>
      <c r="O1191" s="125"/>
      <c r="P1191" s="125"/>
      <c r="Q1191" s="125"/>
      <c r="R1191" s="125"/>
      <c r="S1191" s="125"/>
      <c r="T1191" s="125"/>
      <c r="U1191" s="125"/>
      <c r="V1191" s="126"/>
      <c r="W1191" s="126"/>
      <c r="X1191" s="126"/>
      <c r="Y1191" s="127"/>
      <c r="Z1191" s="128"/>
      <c r="AA1191" s="65"/>
      <c r="AB1191" s="65"/>
      <c r="AC1191" s="125"/>
      <c r="AD1191" s="125"/>
      <c r="AE1191" s="126"/>
      <c r="AF1191" s="126"/>
      <c r="AG1191" s="126"/>
      <c r="AH1191" s="125"/>
      <c r="AI1191" s="125"/>
      <c r="AJ1191" s="125"/>
      <c r="AK1191" s="125"/>
      <c r="AL1191" s="125"/>
      <c r="AM1191" s="125"/>
      <c r="AN1191" s="125"/>
      <c r="AO1191" s="66"/>
      <c r="AP1191" s="125"/>
      <c r="AQ1191" s="125"/>
      <c r="AR1191" s="125"/>
      <c r="AS1191" s="125"/>
      <c r="AT1191" s="125"/>
      <c r="AU1191" s="125"/>
      <c r="AV1191" s="125"/>
      <c r="AW1191" s="126"/>
      <c r="AX1191" s="126"/>
      <c r="AY1191" s="126"/>
      <c r="AZ1191" s="127"/>
      <c r="BA1191" s="128"/>
      <c r="BB1191" s="65"/>
      <c r="BC1191" s="65"/>
      <c r="BD1191" s="125"/>
      <c r="BE1191" s="125"/>
      <c r="BF1191" s="126"/>
      <c r="BG1191" s="126"/>
      <c r="BH1191" s="126"/>
      <c r="BI1191" s="125"/>
      <c r="BJ1191" s="125"/>
      <c r="BK1191" s="125"/>
      <c r="BL1191" s="125"/>
      <c r="BM1191" s="125"/>
      <c r="BN1191" s="125"/>
      <c r="BO1191" s="129"/>
      <c r="BP1191" s="66"/>
      <c r="BQ1191" s="129"/>
      <c r="BR1191" s="125"/>
      <c r="BS1191" s="125"/>
      <c r="BT1191" s="125"/>
      <c r="BU1191" s="125"/>
      <c r="BV1191" s="125"/>
      <c r="BW1191" s="125"/>
      <c r="BX1191" s="126"/>
      <c r="BY1191" s="126"/>
      <c r="BZ1191" s="126"/>
      <c r="CA1191" s="127"/>
      <c r="CB1191" s="128"/>
    </row>
    <row r="1192" spans="1:80" x14ac:dyDescent="0.3">
      <c r="A1192" s="65"/>
      <c r="B1192" s="223"/>
      <c r="C1192" s="224"/>
      <c r="D1192" s="65"/>
      <c r="E1192" s="65"/>
      <c r="F1192" s="223"/>
      <c r="G1192" s="224"/>
      <c r="H1192" s="65"/>
      <c r="I1192" s="65"/>
      <c r="J1192" s="223"/>
      <c r="K1192" s="224"/>
      <c r="L1192" s="65"/>
      <c r="M1192" s="233"/>
      <c r="N1192" s="233"/>
      <c r="O1192" s="233"/>
      <c r="P1192" s="65"/>
      <c r="Q1192" s="223"/>
      <c r="R1192" s="224"/>
      <c r="S1192" s="65"/>
      <c r="T1192" s="65"/>
      <c r="U1192" s="223"/>
      <c r="V1192" s="224"/>
      <c r="W1192" s="65"/>
      <c r="X1192" s="65"/>
      <c r="Y1192" s="223"/>
      <c r="Z1192" s="224"/>
      <c r="AA1192" s="65"/>
      <c r="AB1192" s="65"/>
      <c r="AC1192" s="125"/>
      <c r="AD1192" s="125"/>
      <c r="AE1192" s="126"/>
      <c r="AF1192" s="126"/>
      <c r="AG1192" s="126"/>
      <c r="AH1192" s="125"/>
      <c r="AI1192" s="125"/>
      <c r="AJ1192" s="125"/>
      <c r="AK1192" s="125"/>
      <c r="AL1192" s="125"/>
      <c r="AM1192" s="125"/>
      <c r="AN1192" s="125"/>
      <c r="AO1192" s="66"/>
      <c r="AP1192" s="125"/>
      <c r="AQ1192" s="125"/>
      <c r="AR1192" s="125"/>
      <c r="AS1192" s="125"/>
      <c r="AT1192" s="125"/>
      <c r="AU1192" s="125"/>
      <c r="AV1192" s="125"/>
      <c r="AW1192" s="126"/>
      <c r="AX1192" s="126"/>
      <c r="AY1192" s="126"/>
      <c r="AZ1192" s="127"/>
      <c r="BA1192" s="128"/>
      <c r="BB1192" s="65"/>
      <c r="BC1192" s="65"/>
      <c r="BD1192" s="125"/>
      <c r="BE1192" s="125"/>
      <c r="BF1192" s="126"/>
      <c r="BG1192" s="126"/>
      <c r="BH1192" s="126"/>
      <c r="BI1192" s="125"/>
      <c r="BJ1192" s="125"/>
      <c r="BK1192" s="125"/>
      <c r="BL1192" s="125"/>
      <c r="BM1192" s="125"/>
      <c r="BN1192" s="125"/>
      <c r="BO1192" s="129"/>
      <c r="BP1192" s="66"/>
      <c r="BQ1192" s="129"/>
      <c r="BR1192" s="125"/>
      <c r="BS1192" s="125"/>
      <c r="BT1192" s="125"/>
      <c r="BU1192" s="125"/>
      <c r="BV1192" s="125"/>
      <c r="BW1192" s="125"/>
      <c r="BX1192" s="126"/>
      <c r="BY1192" s="126"/>
      <c r="BZ1192" s="126"/>
      <c r="CA1192" s="127"/>
      <c r="CB1192" s="128"/>
    </row>
    <row r="1193" spans="1:80" x14ac:dyDescent="0.3">
      <c r="A1193" s="65"/>
      <c r="B1193" s="225"/>
      <c r="C1193" s="226"/>
      <c r="D1193" s="65"/>
      <c r="E1193" s="65"/>
      <c r="F1193" s="227"/>
      <c r="G1193" s="226"/>
      <c r="H1193" s="65"/>
      <c r="I1193" s="65"/>
      <c r="J1193" s="228"/>
      <c r="K1193" s="229"/>
      <c r="L1193" s="65"/>
      <c r="M1193" s="225"/>
      <c r="N1193" s="230"/>
      <c r="O1193" s="226"/>
      <c r="P1193" s="65"/>
      <c r="Q1193" s="231"/>
      <c r="R1193" s="232"/>
      <c r="S1193" s="76"/>
      <c r="T1193" s="65"/>
      <c r="U1193" s="225"/>
      <c r="V1193" s="226"/>
      <c r="W1193" s="65"/>
      <c r="X1193" s="65"/>
      <c r="Y1193" s="225"/>
      <c r="Z1193" s="226"/>
      <c r="AA1193" s="65"/>
      <c r="AB1193" s="65"/>
      <c r="AC1193" s="125"/>
      <c r="AD1193" s="125"/>
      <c r="AE1193" s="126"/>
      <c r="AF1193" s="126"/>
      <c r="AG1193" s="126"/>
      <c r="AH1193" s="125"/>
      <c r="AI1193" s="125"/>
      <c r="AJ1193" s="125"/>
      <c r="AK1193" s="125"/>
      <c r="AL1193" s="125"/>
      <c r="AM1193" s="125"/>
      <c r="AN1193" s="125"/>
      <c r="AO1193" s="66"/>
      <c r="AP1193" s="125"/>
      <c r="AQ1193" s="125"/>
      <c r="AR1193" s="125"/>
      <c r="AS1193" s="125"/>
      <c r="AT1193" s="125"/>
      <c r="AU1193" s="125"/>
      <c r="AV1193" s="125"/>
      <c r="AW1193" s="126"/>
      <c r="AX1193" s="126"/>
      <c r="AY1193" s="126"/>
      <c r="AZ1193" s="127"/>
      <c r="BA1193" s="128"/>
      <c r="BB1193" s="65"/>
      <c r="BC1193" s="65"/>
      <c r="BD1193" s="125"/>
      <c r="BE1193" s="125"/>
      <c r="BF1193" s="126"/>
      <c r="BG1193" s="126"/>
      <c r="BH1193" s="126"/>
      <c r="BI1193" s="125"/>
      <c r="BJ1193" s="125"/>
      <c r="BK1193" s="125"/>
      <c r="BL1193" s="125"/>
      <c r="BM1193" s="125"/>
      <c r="BN1193" s="125"/>
      <c r="BO1193" s="129"/>
      <c r="BP1193" s="66"/>
      <c r="BQ1193" s="129"/>
      <c r="BR1193" s="125"/>
      <c r="BS1193" s="125"/>
      <c r="BT1193" s="125"/>
      <c r="BU1193" s="125"/>
      <c r="BV1193" s="125"/>
      <c r="BW1193" s="125"/>
      <c r="BX1193" s="126"/>
      <c r="BY1193" s="126"/>
      <c r="BZ1193" s="126"/>
      <c r="CA1193" s="127"/>
      <c r="CB1193" s="128"/>
    </row>
    <row r="1194" spans="1:80" x14ac:dyDescent="0.3">
      <c r="A1194" s="65"/>
      <c r="B1194" s="65"/>
      <c r="C1194" s="65"/>
      <c r="D1194" s="65"/>
      <c r="E1194" s="65"/>
      <c r="F1194" s="65"/>
      <c r="G1194" s="65"/>
      <c r="H1194" s="65"/>
      <c r="I1194" s="65"/>
      <c r="J1194" s="65"/>
      <c r="K1194" s="65"/>
      <c r="L1194" s="65"/>
      <c r="M1194" s="99"/>
      <c r="N1194" s="66"/>
      <c r="O1194" s="99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5"/>
      <c r="AC1194" s="125"/>
      <c r="AD1194" s="125"/>
      <c r="AE1194" s="126"/>
      <c r="AF1194" s="126"/>
      <c r="AG1194" s="126"/>
      <c r="AH1194" s="125"/>
      <c r="AI1194" s="125"/>
      <c r="AJ1194" s="125"/>
      <c r="AK1194" s="125"/>
      <c r="AL1194" s="125"/>
      <c r="AM1194" s="125"/>
      <c r="AN1194" s="125"/>
      <c r="AO1194" s="66"/>
      <c r="AP1194" s="125"/>
      <c r="AQ1194" s="125"/>
      <c r="AR1194" s="125"/>
      <c r="AS1194" s="125"/>
      <c r="AT1194" s="125"/>
      <c r="AU1194" s="125"/>
      <c r="AV1194" s="125"/>
      <c r="AW1194" s="126"/>
      <c r="AX1194" s="126"/>
      <c r="AY1194" s="126"/>
      <c r="AZ1194" s="127"/>
      <c r="BA1194" s="128"/>
      <c r="BB1194" s="65"/>
      <c r="BC1194" s="65"/>
      <c r="BD1194" s="125"/>
      <c r="BE1194" s="125"/>
      <c r="BF1194" s="126"/>
      <c r="BG1194" s="126"/>
      <c r="BH1194" s="126"/>
      <c r="BI1194" s="125"/>
      <c r="BJ1194" s="125"/>
      <c r="BK1194" s="125"/>
      <c r="BL1194" s="125"/>
      <c r="BM1194" s="125"/>
      <c r="BN1194" s="125"/>
      <c r="BO1194" s="129"/>
      <c r="BP1194" s="66"/>
      <c r="BQ1194" s="129"/>
      <c r="BR1194" s="125"/>
      <c r="BS1194" s="125"/>
      <c r="BT1194" s="125"/>
      <c r="BU1194" s="125"/>
      <c r="BV1194" s="125"/>
      <c r="BW1194" s="125"/>
      <c r="BX1194" s="126"/>
      <c r="BY1194" s="126"/>
      <c r="BZ1194" s="126"/>
      <c r="CA1194" s="127"/>
      <c r="CB1194" s="128"/>
    </row>
    <row r="1195" spans="1:80" x14ac:dyDescent="0.3">
      <c r="A1195" s="65"/>
      <c r="B1195" s="65"/>
      <c r="C1195" s="65"/>
      <c r="D1195" s="65"/>
      <c r="E1195" s="65"/>
      <c r="F1195" s="65"/>
      <c r="G1195" s="65"/>
      <c r="H1195" s="65"/>
      <c r="I1195" s="65"/>
      <c r="J1195" s="65"/>
      <c r="K1195" s="65"/>
      <c r="L1195" s="65"/>
      <c r="M1195" s="99"/>
      <c r="N1195" s="66"/>
      <c r="O1195" s="99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5"/>
      <c r="AC1195" s="125"/>
      <c r="AD1195" s="125"/>
      <c r="AE1195" s="126"/>
      <c r="AF1195" s="126"/>
      <c r="AG1195" s="126"/>
      <c r="AH1195" s="125"/>
      <c r="AI1195" s="125"/>
      <c r="AJ1195" s="125"/>
      <c r="AK1195" s="125"/>
      <c r="AL1195" s="125"/>
      <c r="AM1195" s="125"/>
      <c r="AN1195" s="125"/>
      <c r="AO1195" s="66"/>
      <c r="AP1195" s="125"/>
      <c r="AQ1195" s="125"/>
      <c r="AR1195" s="125"/>
      <c r="AS1195" s="125"/>
      <c r="AT1195" s="125"/>
      <c r="AU1195" s="125"/>
      <c r="AV1195" s="125"/>
      <c r="AW1195" s="126"/>
      <c r="AX1195" s="126"/>
      <c r="AY1195" s="126"/>
      <c r="AZ1195" s="127"/>
      <c r="BA1195" s="128"/>
      <c r="BB1195" s="65"/>
      <c r="BC1195" s="65"/>
      <c r="BD1195" s="125"/>
      <c r="BE1195" s="125"/>
      <c r="BF1195" s="126"/>
      <c r="BG1195" s="126"/>
      <c r="BH1195" s="126"/>
      <c r="BI1195" s="125"/>
      <c r="BJ1195" s="125"/>
      <c r="BK1195" s="125"/>
      <c r="BL1195" s="125"/>
      <c r="BM1195" s="125"/>
      <c r="BN1195" s="125"/>
      <c r="BO1195" s="129"/>
      <c r="BP1195" s="66"/>
      <c r="BQ1195" s="129"/>
      <c r="BR1195" s="125"/>
      <c r="BS1195" s="125"/>
      <c r="BT1195" s="125"/>
      <c r="BU1195" s="125"/>
      <c r="BV1195" s="125"/>
      <c r="BW1195" s="125"/>
      <c r="BX1195" s="126"/>
      <c r="BY1195" s="126"/>
      <c r="BZ1195" s="126"/>
      <c r="CA1195" s="127"/>
      <c r="CB1195" s="128"/>
    </row>
    <row r="1196" spans="1:80" x14ac:dyDescent="0.3">
      <c r="A1196" s="65"/>
      <c r="B1196" s="68"/>
      <c r="C1196" s="68"/>
      <c r="D1196" s="68"/>
      <c r="E1196" s="68"/>
      <c r="F1196" s="68"/>
      <c r="G1196" s="68"/>
      <c r="H1196" s="68"/>
      <c r="I1196" s="68"/>
      <c r="J1196" s="68"/>
      <c r="K1196" s="68"/>
      <c r="L1196" s="68"/>
      <c r="M1196" s="87"/>
      <c r="N1196" s="68"/>
      <c r="O1196" s="87"/>
      <c r="P1196" s="68"/>
      <c r="Q1196" s="68"/>
      <c r="R1196" s="68"/>
      <c r="S1196" s="68"/>
      <c r="T1196" s="68"/>
      <c r="U1196" s="68"/>
      <c r="V1196" s="68"/>
      <c r="W1196" s="68"/>
      <c r="X1196" s="68"/>
      <c r="Y1196" s="68"/>
      <c r="Z1196" s="68"/>
      <c r="AA1196" s="65"/>
      <c r="AB1196" s="65"/>
      <c r="AC1196" s="125"/>
      <c r="AD1196" s="125"/>
      <c r="AE1196" s="126"/>
      <c r="AF1196" s="126"/>
      <c r="AG1196" s="126"/>
      <c r="AH1196" s="125"/>
      <c r="AI1196" s="125"/>
      <c r="AJ1196" s="125"/>
      <c r="AK1196" s="125"/>
      <c r="AL1196" s="125"/>
      <c r="AM1196" s="125"/>
      <c r="AN1196" s="125"/>
      <c r="AO1196" s="66"/>
      <c r="AP1196" s="125"/>
      <c r="AQ1196" s="125"/>
      <c r="AR1196" s="125"/>
      <c r="AS1196" s="125"/>
      <c r="AT1196" s="125"/>
      <c r="AU1196" s="125"/>
      <c r="AV1196" s="125"/>
      <c r="AW1196" s="126"/>
      <c r="AX1196" s="126"/>
      <c r="AY1196" s="126"/>
      <c r="AZ1196" s="127"/>
      <c r="BA1196" s="128"/>
      <c r="BB1196" s="65"/>
      <c r="BC1196" s="65"/>
      <c r="BD1196" s="125"/>
      <c r="BE1196" s="125"/>
      <c r="BF1196" s="126"/>
      <c r="BG1196" s="126"/>
      <c r="BH1196" s="126"/>
      <c r="BI1196" s="125"/>
      <c r="BJ1196" s="125"/>
      <c r="BK1196" s="125"/>
      <c r="BL1196" s="125"/>
      <c r="BM1196" s="125"/>
      <c r="BN1196" s="125"/>
      <c r="BO1196" s="129"/>
      <c r="BP1196" s="66"/>
      <c r="BQ1196" s="129"/>
      <c r="BR1196" s="125"/>
      <c r="BS1196" s="125"/>
      <c r="BT1196" s="125"/>
      <c r="BU1196" s="125"/>
      <c r="BV1196" s="125"/>
      <c r="BW1196" s="125"/>
      <c r="BX1196" s="126"/>
      <c r="BY1196" s="126"/>
      <c r="BZ1196" s="126"/>
      <c r="CA1196" s="127"/>
      <c r="CB1196" s="128"/>
    </row>
    <row r="1197" spans="1:80" x14ac:dyDescent="0.3">
      <c r="A1197" s="65"/>
      <c r="B1197" s="70"/>
      <c r="C1197" s="70"/>
      <c r="D1197" s="71"/>
      <c r="E1197" s="71"/>
      <c r="F1197" s="71"/>
      <c r="G1197" s="70"/>
      <c r="H1197" s="70"/>
      <c r="I1197" s="70"/>
      <c r="J1197" s="70"/>
      <c r="K1197" s="70"/>
      <c r="L1197" s="70"/>
      <c r="M1197" s="70"/>
      <c r="N1197" s="194"/>
      <c r="O1197" s="80"/>
      <c r="P1197" s="75"/>
      <c r="Q1197" s="75"/>
      <c r="R1197" s="75"/>
      <c r="S1197" s="75"/>
      <c r="T1197" s="75"/>
      <c r="U1197" s="75"/>
      <c r="V1197" s="74"/>
      <c r="W1197" s="74"/>
      <c r="X1197" s="74"/>
      <c r="Y1197" s="73"/>
      <c r="Z1197" s="72"/>
      <c r="AA1197" s="65"/>
      <c r="AB1197" s="65"/>
      <c r="AC1197" s="125"/>
      <c r="AD1197" s="125"/>
      <c r="AE1197" s="126"/>
      <c r="AF1197" s="126"/>
      <c r="AG1197" s="126"/>
      <c r="AH1197" s="125"/>
      <c r="AI1197" s="125"/>
      <c r="AJ1197" s="125"/>
      <c r="AK1197" s="125"/>
      <c r="AL1197" s="125"/>
      <c r="AM1197" s="125"/>
      <c r="AN1197" s="125"/>
      <c r="AO1197" s="66"/>
      <c r="AP1197" s="125"/>
      <c r="AQ1197" s="125"/>
      <c r="AR1197" s="125"/>
      <c r="AS1197" s="125"/>
      <c r="AT1197" s="125"/>
      <c r="AU1197" s="125"/>
      <c r="AV1197" s="125"/>
      <c r="AW1197" s="126"/>
      <c r="AX1197" s="126"/>
      <c r="AY1197" s="126"/>
      <c r="AZ1197" s="127"/>
      <c r="BA1197" s="128"/>
      <c r="BB1197" s="65"/>
      <c r="BC1197" s="65"/>
      <c r="BD1197" s="125"/>
      <c r="BE1197" s="125"/>
      <c r="BF1197" s="126"/>
      <c r="BG1197" s="126"/>
      <c r="BH1197" s="126"/>
      <c r="BI1197" s="125"/>
      <c r="BJ1197" s="125"/>
      <c r="BK1197" s="125"/>
      <c r="BL1197" s="125"/>
      <c r="BM1197" s="125"/>
      <c r="BN1197" s="125"/>
      <c r="BO1197" s="129"/>
      <c r="BP1197" s="66"/>
      <c r="BQ1197" s="129"/>
      <c r="BR1197" s="125"/>
      <c r="BS1197" s="125"/>
      <c r="BT1197" s="125"/>
      <c r="BU1197" s="125"/>
      <c r="BV1197" s="125"/>
      <c r="BW1197" s="125"/>
      <c r="BX1197" s="126"/>
      <c r="BY1197" s="126"/>
      <c r="BZ1197" s="126"/>
      <c r="CA1197" s="127"/>
      <c r="CB1197" s="128"/>
    </row>
    <row r="1198" spans="1:80" x14ac:dyDescent="0.3">
      <c r="A1198" s="65"/>
      <c r="B1198" s="70"/>
      <c r="C1198" s="70"/>
      <c r="D1198" s="71"/>
      <c r="E1198" s="71"/>
      <c r="F1198" s="71"/>
      <c r="G1198" s="70"/>
      <c r="H1198" s="70"/>
      <c r="I1198" s="70"/>
      <c r="J1198" s="70"/>
      <c r="K1198" s="70"/>
      <c r="L1198" s="70"/>
      <c r="M1198" s="70"/>
      <c r="N1198" s="194"/>
      <c r="O1198" s="80"/>
      <c r="P1198" s="75"/>
      <c r="Q1198" s="75"/>
      <c r="R1198" s="75"/>
      <c r="S1198" s="75"/>
      <c r="T1198" s="75"/>
      <c r="U1198" s="75"/>
      <c r="V1198" s="74"/>
      <c r="W1198" s="74"/>
      <c r="X1198" s="74"/>
      <c r="Y1198" s="73"/>
      <c r="Z1198" s="72"/>
      <c r="AA1198" s="65"/>
      <c r="AB1198" s="65"/>
      <c r="AC1198" s="125"/>
      <c r="AD1198" s="125"/>
      <c r="AE1198" s="126"/>
      <c r="AF1198" s="126"/>
      <c r="AG1198" s="126"/>
      <c r="AH1198" s="125"/>
      <c r="AI1198" s="125"/>
      <c r="AJ1198" s="125"/>
      <c r="AK1198" s="125"/>
      <c r="AL1198" s="125"/>
      <c r="AM1198" s="125"/>
      <c r="AN1198" s="125"/>
      <c r="AO1198" s="66"/>
      <c r="AP1198" s="125"/>
      <c r="AQ1198" s="125"/>
      <c r="AR1198" s="125"/>
      <c r="AS1198" s="125"/>
      <c r="AT1198" s="125"/>
      <c r="AU1198" s="125"/>
      <c r="AV1198" s="125"/>
      <c r="AW1198" s="126"/>
      <c r="AX1198" s="126"/>
      <c r="AY1198" s="126"/>
      <c r="AZ1198" s="127"/>
      <c r="BA1198" s="128"/>
      <c r="BB1198" s="65"/>
      <c r="BC1198" s="65"/>
      <c r="BD1198" s="125"/>
      <c r="BE1198" s="125"/>
      <c r="BF1198" s="126"/>
      <c r="BG1198" s="126"/>
      <c r="BH1198" s="126"/>
      <c r="BI1198" s="125"/>
      <c r="BJ1198" s="125"/>
      <c r="BK1198" s="125"/>
      <c r="BL1198" s="125"/>
      <c r="BM1198" s="125"/>
      <c r="BN1198" s="125"/>
      <c r="BO1198" s="129"/>
      <c r="BP1198" s="66"/>
      <c r="BQ1198" s="129"/>
      <c r="BR1198" s="125"/>
      <c r="BS1198" s="125"/>
      <c r="BT1198" s="125"/>
      <c r="BU1198" s="125"/>
      <c r="BV1198" s="125"/>
      <c r="BW1198" s="125"/>
      <c r="BX1198" s="126"/>
      <c r="BY1198" s="126"/>
      <c r="BZ1198" s="126"/>
      <c r="CA1198" s="127"/>
      <c r="CB1198" s="128"/>
    </row>
    <row r="1199" spans="1:80" x14ac:dyDescent="0.3">
      <c r="A1199" s="65"/>
      <c r="B1199" s="70"/>
      <c r="C1199" s="70"/>
      <c r="D1199" s="71"/>
      <c r="E1199" s="71"/>
      <c r="F1199" s="71"/>
      <c r="G1199" s="70"/>
      <c r="H1199" s="70"/>
      <c r="I1199" s="70"/>
      <c r="J1199" s="70"/>
      <c r="K1199" s="70"/>
      <c r="L1199" s="70"/>
      <c r="M1199" s="70"/>
      <c r="N1199" s="194"/>
      <c r="O1199" s="80"/>
      <c r="P1199" s="75"/>
      <c r="Q1199" s="75"/>
      <c r="R1199" s="75"/>
      <c r="S1199" s="75"/>
      <c r="T1199" s="75"/>
      <c r="U1199" s="75"/>
      <c r="V1199" s="74"/>
      <c r="W1199" s="74"/>
      <c r="X1199" s="74"/>
      <c r="Y1199" s="73"/>
      <c r="Z1199" s="72"/>
      <c r="AA1199" s="65"/>
      <c r="AB1199" s="65"/>
      <c r="AC1199" s="125"/>
      <c r="AD1199" s="125"/>
      <c r="AE1199" s="126"/>
      <c r="AF1199" s="126"/>
      <c r="AG1199" s="126"/>
      <c r="AH1199" s="125"/>
      <c r="AI1199" s="125"/>
      <c r="AJ1199" s="125"/>
      <c r="AK1199" s="125"/>
      <c r="AL1199" s="125"/>
      <c r="AM1199" s="125"/>
      <c r="AN1199" s="125"/>
      <c r="AO1199" s="66"/>
      <c r="AP1199" s="125"/>
      <c r="AQ1199" s="125"/>
      <c r="AR1199" s="125"/>
      <c r="AS1199" s="125"/>
      <c r="AT1199" s="125"/>
      <c r="AU1199" s="125"/>
      <c r="AV1199" s="125"/>
      <c r="AW1199" s="126"/>
      <c r="AX1199" s="126"/>
      <c r="AY1199" s="126"/>
      <c r="AZ1199" s="127"/>
      <c r="BA1199" s="128"/>
      <c r="BB1199" s="65"/>
      <c r="BC1199" s="65"/>
      <c r="BD1199" s="125"/>
      <c r="BE1199" s="125"/>
      <c r="BF1199" s="126"/>
      <c r="BG1199" s="126"/>
      <c r="BH1199" s="126"/>
      <c r="BI1199" s="125"/>
      <c r="BJ1199" s="125"/>
      <c r="BK1199" s="125"/>
      <c r="BL1199" s="125"/>
      <c r="BM1199" s="125"/>
      <c r="BN1199" s="125"/>
      <c r="BO1199" s="129"/>
      <c r="BP1199" s="66"/>
      <c r="BQ1199" s="129"/>
      <c r="BR1199" s="125"/>
      <c r="BS1199" s="125"/>
      <c r="BT1199" s="125"/>
      <c r="BU1199" s="125"/>
      <c r="BV1199" s="125"/>
      <c r="BW1199" s="125"/>
      <c r="BX1199" s="126"/>
      <c r="BY1199" s="126"/>
      <c r="BZ1199" s="126"/>
      <c r="CA1199" s="127"/>
      <c r="CB1199" s="128"/>
    </row>
    <row r="1200" spans="1:80" x14ac:dyDescent="0.3">
      <c r="A1200" s="65"/>
      <c r="B1200" s="70"/>
      <c r="C1200" s="70"/>
      <c r="D1200" s="71"/>
      <c r="E1200" s="71"/>
      <c r="F1200" s="71"/>
      <c r="G1200" s="70"/>
      <c r="H1200" s="70"/>
      <c r="I1200" s="70"/>
      <c r="J1200" s="70"/>
      <c r="K1200" s="70"/>
      <c r="L1200" s="70"/>
      <c r="M1200" s="70"/>
      <c r="N1200" s="194"/>
      <c r="O1200" s="80"/>
      <c r="P1200" s="75"/>
      <c r="Q1200" s="75"/>
      <c r="R1200" s="75"/>
      <c r="S1200" s="75"/>
      <c r="T1200" s="75"/>
      <c r="U1200" s="75"/>
      <c r="V1200" s="74"/>
      <c r="W1200" s="74"/>
      <c r="X1200" s="74"/>
      <c r="Y1200" s="73"/>
      <c r="Z1200" s="72"/>
      <c r="AA1200" s="65"/>
      <c r="AB1200" s="65"/>
      <c r="AC1200" s="125"/>
      <c r="AD1200" s="125"/>
      <c r="AE1200" s="126"/>
      <c r="AF1200" s="126"/>
      <c r="AG1200" s="126"/>
      <c r="AH1200" s="125"/>
      <c r="AI1200" s="125"/>
      <c r="AJ1200" s="125"/>
      <c r="AK1200" s="125"/>
      <c r="AL1200" s="125"/>
      <c r="AM1200" s="125"/>
      <c r="AN1200" s="125"/>
      <c r="AO1200" s="66"/>
      <c r="AP1200" s="125"/>
      <c r="AQ1200" s="125"/>
      <c r="AR1200" s="125"/>
      <c r="AS1200" s="125"/>
      <c r="AT1200" s="125"/>
      <c r="AU1200" s="125"/>
      <c r="AV1200" s="125"/>
      <c r="AW1200" s="126"/>
      <c r="AX1200" s="126"/>
      <c r="AY1200" s="126"/>
      <c r="AZ1200" s="127"/>
      <c r="BA1200" s="128"/>
      <c r="BB1200" s="65"/>
      <c r="BC1200" s="65"/>
      <c r="BD1200" s="125"/>
      <c r="BE1200" s="125"/>
      <c r="BF1200" s="126"/>
      <c r="BG1200" s="126"/>
      <c r="BH1200" s="126"/>
      <c r="BI1200" s="125"/>
      <c r="BJ1200" s="125"/>
      <c r="BK1200" s="125"/>
      <c r="BL1200" s="125"/>
      <c r="BM1200" s="125"/>
      <c r="BN1200" s="125"/>
      <c r="BO1200" s="129"/>
      <c r="BP1200" s="66"/>
      <c r="BQ1200" s="129"/>
      <c r="BR1200" s="125"/>
      <c r="BS1200" s="125"/>
      <c r="BT1200" s="125"/>
      <c r="BU1200" s="125"/>
      <c r="BV1200" s="125"/>
      <c r="BW1200" s="125"/>
      <c r="BX1200" s="126"/>
      <c r="BY1200" s="126"/>
      <c r="BZ1200" s="126"/>
      <c r="CA1200" s="127"/>
      <c r="CB1200" s="128"/>
    </row>
    <row r="1201" spans="1:80" x14ac:dyDescent="0.3">
      <c r="A1201" s="65"/>
      <c r="B1201" s="70"/>
      <c r="C1201" s="70"/>
      <c r="D1201" s="71"/>
      <c r="E1201" s="71"/>
      <c r="F1201" s="71"/>
      <c r="G1201" s="70"/>
      <c r="H1201" s="70"/>
      <c r="I1201" s="70"/>
      <c r="J1201" s="70"/>
      <c r="K1201" s="70"/>
      <c r="L1201" s="70"/>
      <c r="M1201" s="70"/>
      <c r="N1201" s="194"/>
      <c r="O1201" s="80"/>
      <c r="P1201" s="75"/>
      <c r="Q1201" s="75"/>
      <c r="R1201" s="75"/>
      <c r="S1201" s="75"/>
      <c r="T1201" s="75"/>
      <c r="U1201" s="75"/>
      <c r="V1201" s="74"/>
      <c r="W1201" s="74"/>
      <c r="X1201" s="74"/>
      <c r="Y1201" s="73"/>
      <c r="Z1201" s="72"/>
      <c r="AA1201" s="65"/>
      <c r="AB1201" s="65"/>
      <c r="AC1201" s="125"/>
      <c r="AD1201" s="125"/>
      <c r="AE1201" s="126"/>
      <c r="AF1201" s="126"/>
      <c r="AG1201" s="126"/>
      <c r="AH1201" s="125"/>
      <c r="AI1201" s="125"/>
      <c r="AJ1201" s="125"/>
      <c r="AK1201" s="125"/>
      <c r="AL1201" s="125"/>
      <c r="AM1201" s="125"/>
      <c r="AN1201" s="125"/>
      <c r="AO1201" s="66"/>
      <c r="AP1201" s="125"/>
      <c r="AQ1201" s="125"/>
      <c r="AR1201" s="125"/>
      <c r="AS1201" s="125"/>
      <c r="AT1201" s="125"/>
      <c r="AU1201" s="125"/>
      <c r="AV1201" s="125"/>
      <c r="AW1201" s="126"/>
      <c r="AX1201" s="126"/>
      <c r="AY1201" s="126"/>
      <c r="AZ1201" s="127"/>
      <c r="BA1201" s="128"/>
      <c r="BB1201" s="65"/>
      <c r="BC1201" s="65"/>
      <c r="BD1201" s="125"/>
      <c r="BE1201" s="125"/>
      <c r="BF1201" s="126"/>
      <c r="BG1201" s="126"/>
      <c r="BH1201" s="126"/>
      <c r="BI1201" s="125"/>
      <c r="BJ1201" s="125"/>
      <c r="BK1201" s="125"/>
      <c r="BL1201" s="125"/>
      <c r="BM1201" s="125"/>
      <c r="BN1201" s="125"/>
      <c r="BO1201" s="129"/>
      <c r="BP1201" s="66"/>
      <c r="BQ1201" s="129"/>
      <c r="BR1201" s="125"/>
      <c r="BS1201" s="125"/>
      <c r="BT1201" s="125"/>
      <c r="BU1201" s="125"/>
      <c r="BV1201" s="125"/>
      <c r="BW1201" s="125"/>
      <c r="BX1201" s="126"/>
      <c r="BY1201" s="126"/>
      <c r="BZ1201" s="126"/>
      <c r="CA1201" s="127"/>
      <c r="CB1201" s="128"/>
    </row>
    <row r="1202" spans="1:80" x14ac:dyDescent="0.3">
      <c r="A1202" s="65"/>
      <c r="B1202" s="70"/>
      <c r="C1202" s="70"/>
      <c r="D1202" s="71"/>
      <c r="E1202" s="71"/>
      <c r="F1202" s="71"/>
      <c r="G1202" s="70"/>
      <c r="H1202" s="70"/>
      <c r="I1202" s="70"/>
      <c r="J1202" s="70"/>
      <c r="K1202" s="70"/>
      <c r="L1202" s="70"/>
      <c r="M1202" s="70"/>
      <c r="N1202" s="194"/>
      <c r="O1202" s="80"/>
      <c r="P1202" s="75"/>
      <c r="Q1202" s="75"/>
      <c r="R1202" s="75"/>
      <c r="S1202" s="75"/>
      <c r="T1202" s="75"/>
      <c r="U1202" s="75"/>
      <c r="V1202" s="74"/>
      <c r="W1202" s="74"/>
      <c r="X1202" s="74"/>
      <c r="Y1202" s="73"/>
      <c r="Z1202" s="72"/>
      <c r="AA1202" s="65"/>
      <c r="AB1202" s="65"/>
      <c r="AC1202" s="125"/>
      <c r="AD1202" s="125"/>
      <c r="AE1202" s="126"/>
      <c r="AF1202" s="126"/>
      <c r="AG1202" s="126"/>
      <c r="AH1202" s="125"/>
      <c r="AI1202" s="125"/>
      <c r="AJ1202" s="125"/>
      <c r="AK1202" s="125"/>
      <c r="AL1202" s="125"/>
      <c r="AM1202" s="125"/>
      <c r="AN1202" s="125"/>
      <c r="AO1202" s="66"/>
      <c r="AP1202" s="125"/>
      <c r="AQ1202" s="125"/>
      <c r="AR1202" s="125"/>
      <c r="AS1202" s="125"/>
      <c r="AT1202" s="125"/>
      <c r="AU1202" s="125"/>
      <c r="AV1202" s="125"/>
      <c r="AW1202" s="126"/>
      <c r="AX1202" s="126"/>
      <c r="AY1202" s="126"/>
      <c r="AZ1202" s="127"/>
      <c r="BA1202" s="128"/>
      <c r="BB1202" s="65"/>
      <c r="BC1202" s="65"/>
      <c r="BD1202" s="125"/>
      <c r="BE1202" s="125"/>
      <c r="BF1202" s="126"/>
      <c r="BG1202" s="126"/>
      <c r="BH1202" s="126"/>
      <c r="BI1202" s="125"/>
      <c r="BJ1202" s="125"/>
      <c r="BK1202" s="125"/>
      <c r="BL1202" s="125"/>
      <c r="BM1202" s="125"/>
      <c r="BN1202" s="125"/>
      <c r="BO1202" s="129"/>
      <c r="BP1202" s="66"/>
      <c r="BQ1202" s="129"/>
      <c r="BR1202" s="125"/>
      <c r="BS1202" s="125"/>
      <c r="BT1202" s="125"/>
      <c r="BU1202" s="125"/>
      <c r="BV1202" s="125"/>
      <c r="BW1202" s="125"/>
      <c r="BX1202" s="126"/>
      <c r="BY1202" s="126"/>
      <c r="BZ1202" s="126"/>
      <c r="CA1202" s="127"/>
      <c r="CB1202" s="128"/>
    </row>
    <row r="1203" spans="1:80" x14ac:dyDescent="0.3">
      <c r="A1203" s="65"/>
      <c r="B1203" s="70"/>
      <c r="C1203" s="70"/>
      <c r="D1203" s="71"/>
      <c r="E1203" s="71"/>
      <c r="F1203" s="71"/>
      <c r="G1203" s="70"/>
      <c r="H1203" s="70"/>
      <c r="I1203" s="70"/>
      <c r="J1203" s="70"/>
      <c r="K1203" s="70"/>
      <c r="L1203" s="70"/>
      <c r="M1203" s="70"/>
      <c r="N1203" s="194"/>
      <c r="O1203" s="80"/>
      <c r="P1203" s="75"/>
      <c r="Q1203" s="75"/>
      <c r="R1203" s="75"/>
      <c r="S1203" s="75"/>
      <c r="T1203" s="75"/>
      <c r="U1203" s="75"/>
      <c r="V1203" s="74"/>
      <c r="W1203" s="74"/>
      <c r="X1203" s="74"/>
      <c r="Y1203" s="73"/>
      <c r="Z1203" s="72"/>
      <c r="AA1203" s="65"/>
      <c r="AB1203" s="65"/>
      <c r="AC1203" s="125"/>
      <c r="AD1203" s="125"/>
      <c r="AE1203" s="126"/>
      <c r="AF1203" s="126"/>
      <c r="AG1203" s="126"/>
      <c r="AH1203" s="125"/>
      <c r="AI1203" s="125"/>
      <c r="AJ1203" s="125"/>
      <c r="AK1203" s="125"/>
      <c r="AL1203" s="125"/>
      <c r="AM1203" s="125"/>
      <c r="AN1203" s="125"/>
      <c r="AO1203" s="66"/>
      <c r="AP1203" s="125"/>
      <c r="AQ1203" s="125"/>
      <c r="AR1203" s="125"/>
      <c r="AS1203" s="125"/>
      <c r="AT1203" s="125"/>
      <c r="AU1203" s="125"/>
      <c r="AV1203" s="125"/>
      <c r="AW1203" s="126"/>
      <c r="AX1203" s="126"/>
      <c r="AY1203" s="126"/>
      <c r="AZ1203" s="127"/>
      <c r="BA1203" s="128"/>
      <c r="BB1203" s="65"/>
      <c r="BC1203" s="65"/>
      <c r="BD1203" s="125"/>
      <c r="BE1203" s="125"/>
      <c r="BF1203" s="126"/>
      <c r="BG1203" s="126"/>
      <c r="BH1203" s="126"/>
      <c r="BI1203" s="125"/>
      <c r="BJ1203" s="125"/>
      <c r="BK1203" s="125"/>
      <c r="BL1203" s="125"/>
      <c r="BM1203" s="125"/>
      <c r="BN1203" s="125"/>
      <c r="BO1203" s="129"/>
      <c r="BP1203" s="66"/>
      <c r="BQ1203" s="129"/>
      <c r="BR1203" s="125"/>
      <c r="BS1203" s="125"/>
      <c r="BT1203" s="125"/>
      <c r="BU1203" s="125"/>
      <c r="BV1203" s="125"/>
      <c r="BW1203" s="125"/>
      <c r="BX1203" s="126"/>
      <c r="BY1203" s="126"/>
      <c r="BZ1203" s="126"/>
      <c r="CA1203" s="127"/>
      <c r="CB1203" s="128"/>
    </row>
    <row r="1204" spans="1:80" x14ac:dyDescent="0.3">
      <c r="A1204" s="65"/>
      <c r="B1204" s="70"/>
      <c r="C1204" s="70"/>
      <c r="D1204" s="71"/>
      <c r="E1204" s="71"/>
      <c r="F1204" s="71"/>
      <c r="G1204" s="70"/>
      <c r="H1204" s="70"/>
      <c r="I1204" s="70"/>
      <c r="J1204" s="70"/>
      <c r="K1204" s="70"/>
      <c r="L1204" s="70"/>
      <c r="M1204" s="70"/>
      <c r="N1204" s="194"/>
      <c r="O1204" s="80"/>
      <c r="P1204" s="75"/>
      <c r="Q1204" s="75"/>
      <c r="R1204" s="75"/>
      <c r="S1204" s="75"/>
      <c r="T1204" s="75"/>
      <c r="U1204" s="75"/>
      <c r="V1204" s="74"/>
      <c r="W1204" s="74"/>
      <c r="X1204" s="74"/>
      <c r="Y1204" s="73"/>
      <c r="Z1204" s="72"/>
      <c r="AA1204" s="65"/>
      <c r="AB1204" s="65"/>
      <c r="AC1204" s="125"/>
      <c r="AD1204" s="125"/>
      <c r="AE1204" s="126"/>
      <c r="AF1204" s="126"/>
      <c r="AG1204" s="126"/>
      <c r="AH1204" s="125"/>
      <c r="AI1204" s="125"/>
      <c r="AJ1204" s="125"/>
      <c r="AK1204" s="125"/>
      <c r="AL1204" s="125"/>
      <c r="AM1204" s="125"/>
      <c r="AN1204" s="125"/>
      <c r="AO1204" s="66"/>
      <c r="AP1204" s="125"/>
      <c r="AQ1204" s="125"/>
      <c r="AR1204" s="125"/>
      <c r="AS1204" s="125"/>
      <c r="AT1204" s="125"/>
      <c r="AU1204" s="125"/>
      <c r="AV1204" s="125"/>
      <c r="AW1204" s="126"/>
      <c r="AX1204" s="126"/>
      <c r="AY1204" s="126"/>
      <c r="AZ1204" s="127"/>
      <c r="BA1204" s="128"/>
      <c r="BB1204" s="65"/>
      <c r="BC1204" s="65"/>
      <c r="BD1204" s="125"/>
      <c r="BE1204" s="125"/>
      <c r="BF1204" s="126"/>
      <c r="BG1204" s="126"/>
      <c r="BH1204" s="126"/>
      <c r="BI1204" s="125"/>
      <c r="BJ1204" s="125"/>
      <c r="BK1204" s="125"/>
      <c r="BL1204" s="125"/>
      <c r="BM1204" s="125"/>
      <c r="BN1204" s="125"/>
      <c r="BO1204" s="129"/>
      <c r="BP1204" s="66"/>
      <c r="BQ1204" s="129"/>
      <c r="BR1204" s="125"/>
      <c r="BS1204" s="125"/>
      <c r="BT1204" s="125"/>
      <c r="BU1204" s="125"/>
      <c r="BV1204" s="125"/>
      <c r="BW1204" s="125"/>
      <c r="BX1204" s="126"/>
      <c r="BY1204" s="126"/>
      <c r="BZ1204" s="126"/>
      <c r="CA1204" s="127"/>
      <c r="CB1204" s="128"/>
    </row>
    <row r="1205" spans="1:80" x14ac:dyDescent="0.3">
      <c r="A1205" s="65"/>
      <c r="B1205" s="70"/>
      <c r="C1205" s="70"/>
      <c r="D1205" s="71"/>
      <c r="E1205" s="71"/>
      <c r="F1205" s="71"/>
      <c r="G1205" s="70"/>
      <c r="H1205" s="70"/>
      <c r="I1205" s="70"/>
      <c r="J1205" s="70"/>
      <c r="K1205" s="70"/>
      <c r="L1205" s="70"/>
      <c r="M1205" s="70"/>
      <c r="N1205" s="194"/>
      <c r="O1205" s="80"/>
      <c r="P1205" s="75"/>
      <c r="Q1205" s="75"/>
      <c r="R1205" s="75"/>
      <c r="S1205" s="75"/>
      <c r="T1205" s="75"/>
      <c r="U1205" s="75"/>
      <c r="V1205" s="74"/>
      <c r="W1205" s="74"/>
      <c r="X1205" s="74"/>
      <c r="Y1205" s="73"/>
      <c r="Z1205" s="72"/>
      <c r="AA1205" s="65"/>
      <c r="AB1205" s="65"/>
      <c r="AC1205" s="125"/>
      <c r="AD1205" s="125"/>
      <c r="AE1205" s="126"/>
      <c r="AF1205" s="126"/>
      <c r="AG1205" s="126"/>
      <c r="AH1205" s="125"/>
      <c r="AI1205" s="125"/>
      <c r="AJ1205" s="125"/>
      <c r="AK1205" s="125"/>
      <c r="AL1205" s="125"/>
      <c r="AM1205" s="125"/>
      <c r="AN1205" s="125"/>
      <c r="AO1205" s="66"/>
      <c r="AP1205" s="125"/>
      <c r="AQ1205" s="125"/>
      <c r="AR1205" s="125"/>
      <c r="AS1205" s="125"/>
      <c r="AT1205" s="125"/>
      <c r="AU1205" s="125"/>
      <c r="AV1205" s="125"/>
      <c r="AW1205" s="126"/>
      <c r="AX1205" s="126"/>
      <c r="AY1205" s="126"/>
      <c r="AZ1205" s="127"/>
      <c r="BA1205" s="128"/>
      <c r="BB1205" s="65"/>
      <c r="BC1205" s="65"/>
      <c r="BD1205" s="125"/>
      <c r="BE1205" s="125"/>
      <c r="BF1205" s="126"/>
      <c r="BG1205" s="126"/>
      <c r="BH1205" s="126"/>
      <c r="BI1205" s="125"/>
      <c r="BJ1205" s="125"/>
      <c r="BK1205" s="125"/>
      <c r="BL1205" s="125"/>
      <c r="BM1205" s="125"/>
      <c r="BN1205" s="125"/>
      <c r="BO1205" s="129"/>
      <c r="BP1205" s="66"/>
      <c r="BQ1205" s="129"/>
      <c r="BR1205" s="125"/>
      <c r="BS1205" s="125"/>
      <c r="BT1205" s="125"/>
      <c r="BU1205" s="125"/>
      <c r="BV1205" s="125"/>
      <c r="BW1205" s="125"/>
      <c r="BX1205" s="126"/>
      <c r="BY1205" s="126"/>
      <c r="BZ1205" s="126"/>
      <c r="CA1205" s="127"/>
      <c r="CB1205" s="128"/>
    </row>
    <row r="1206" spans="1:80" x14ac:dyDescent="0.3">
      <c r="A1206" s="65"/>
      <c r="B1206" s="70"/>
      <c r="C1206" s="70"/>
      <c r="D1206" s="71"/>
      <c r="E1206" s="71"/>
      <c r="F1206" s="71"/>
      <c r="G1206" s="70"/>
      <c r="H1206" s="70"/>
      <c r="I1206" s="70"/>
      <c r="J1206" s="70"/>
      <c r="K1206" s="70"/>
      <c r="L1206" s="70"/>
      <c r="M1206" s="70"/>
      <c r="N1206" s="194"/>
      <c r="O1206" s="80"/>
      <c r="P1206" s="75"/>
      <c r="Q1206" s="75"/>
      <c r="R1206" s="75"/>
      <c r="S1206" s="75"/>
      <c r="T1206" s="75"/>
      <c r="U1206" s="75"/>
      <c r="V1206" s="74"/>
      <c r="W1206" s="74"/>
      <c r="X1206" s="74"/>
      <c r="Y1206" s="73"/>
      <c r="Z1206" s="72"/>
      <c r="AA1206" s="65"/>
      <c r="AB1206" s="65"/>
      <c r="AC1206" s="125"/>
      <c r="AD1206" s="125"/>
      <c r="AE1206" s="126"/>
      <c r="AF1206" s="126"/>
      <c r="AG1206" s="126"/>
      <c r="AH1206" s="125"/>
      <c r="AI1206" s="125"/>
      <c r="AJ1206" s="125"/>
      <c r="AK1206" s="125"/>
      <c r="AL1206" s="125"/>
      <c r="AM1206" s="125"/>
      <c r="AN1206" s="125"/>
      <c r="AO1206" s="66"/>
      <c r="AP1206" s="125"/>
      <c r="AQ1206" s="125"/>
      <c r="AR1206" s="125"/>
      <c r="AS1206" s="125"/>
      <c r="AT1206" s="125"/>
      <c r="AU1206" s="125"/>
      <c r="AV1206" s="125"/>
      <c r="AW1206" s="126"/>
      <c r="AX1206" s="126"/>
      <c r="AY1206" s="126"/>
      <c r="AZ1206" s="127"/>
      <c r="BA1206" s="128"/>
      <c r="BB1206" s="65"/>
      <c r="BC1206" s="65"/>
      <c r="BD1206" s="125"/>
      <c r="BE1206" s="125"/>
      <c r="BF1206" s="126"/>
      <c r="BG1206" s="126"/>
      <c r="BH1206" s="126"/>
      <c r="BI1206" s="125"/>
      <c r="BJ1206" s="125"/>
      <c r="BK1206" s="125"/>
      <c r="BL1206" s="125"/>
      <c r="BM1206" s="125"/>
      <c r="BN1206" s="125"/>
      <c r="BO1206" s="129"/>
      <c r="BP1206" s="66"/>
      <c r="BQ1206" s="129"/>
      <c r="BR1206" s="125"/>
      <c r="BS1206" s="125"/>
      <c r="BT1206" s="125"/>
      <c r="BU1206" s="125"/>
      <c r="BV1206" s="125"/>
      <c r="BW1206" s="125"/>
      <c r="BX1206" s="126"/>
      <c r="BY1206" s="126"/>
      <c r="BZ1206" s="126"/>
      <c r="CA1206" s="127"/>
      <c r="CB1206" s="128"/>
    </row>
    <row r="1207" spans="1:80" x14ac:dyDescent="0.3">
      <c r="A1207" s="65"/>
      <c r="B1207" s="70"/>
      <c r="C1207" s="70"/>
      <c r="D1207" s="71"/>
      <c r="E1207" s="71"/>
      <c r="F1207" s="71"/>
      <c r="G1207" s="70"/>
      <c r="H1207" s="70"/>
      <c r="I1207" s="70"/>
      <c r="J1207" s="70"/>
      <c r="K1207" s="70"/>
      <c r="L1207" s="70"/>
      <c r="M1207" s="70"/>
      <c r="N1207" s="194"/>
      <c r="O1207" s="80"/>
      <c r="P1207" s="75"/>
      <c r="Q1207" s="75"/>
      <c r="R1207" s="75"/>
      <c r="S1207" s="75"/>
      <c r="T1207" s="75"/>
      <c r="U1207" s="75"/>
      <c r="V1207" s="74"/>
      <c r="W1207" s="74"/>
      <c r="X1207" s="74"/>
      <c r="Y1207" s="73"/>
      <c r="Z1207" s="72"/>
      <c r="AA1207" s="65"/>
      <c r="AB1207" s="65"/>
      <c r="AC1207" s="125"/>
      <c r="AD1207" s="125"/>
      <c r="AE1207" s="126"/>
      <c r="AF1207" s="126"/>
      <c r="AG1207" s="126"/>
      <c r="AH1207" s="125"/>
      <c r="AI1207" s="125"/>
      <c r="AJ1207" s="125"/>
      <c r="AK1207" s="125"/>
      <c r="AL1207" s="125"/>
      <c r="AM1207" s="125"/>
      <c r="AN1207" s="125"/>
      <c r="AO1207" s="66"/>
      <c r="AP1207" s="125"/>
      <c r="AQ1207" s="125"/>
      <c r="AR1207" s="125"/>
      <c r="AS1207" s="125"/>
      <c r="AT1207" s="125"/>
      <c r="AU1207" s="125"/>
      <c r="AV1207" s="125"/>
      <c r="AW1207" s="126"/>
      <c r="AX1207" s="126"/>
      <c r="AY1207" s="126"/>
      <c r="AZ1207" s="127"/>
      <c r="BA1207" s="128"/>
      <c r="BB1207" s="65"/>
      <c r="BC1207" s="65"/>
      <c r="BD1207" s="125"/>
      <c r="BE1207" s="125"/>
      <c r="BF1207" s="126"/>
      <c r="BG1207" s="126"/>
      <c r="BH1207" s="126"/>
      <c r="BI1207" s="125"/>
      <c r="BJ1207" s="125"/>
      <c r="BK1207" s="125"/>
      <c r="BL1207" s="125"/>
      <c r="BM1207" s="125"/>
      <c r="BN1207" s="125"/>
      <c r="BO1207" s="129"/>
      <c r="BP1207" s="66"/>
      <c r="BQ1207" s="129"/>
      <c r="BR1207" s="125"/>
      <c r="BS1207" s="125"/>
      <c r="BT1207" s="125"/>
      <c r="BU1207" s="125"/>
      <c r="BV1207" s="125"/>
      <c r="BW1207" s="125"/>
      <c r="BX1207" s="126"/>
      <c r="BY1207" s="126"/>
      <c r="BZ1207" s="126"/>
      <c r="CA1207" s="127"/>
      <c r="CB1207" s="128"/>
    </row>
    <row r="1208" spans="1:80" x14ac:dyDescent="0.3">
      <c r="A1208" s="65"/>
      <c r="B1208" s="70"/>
      <c r="C1208" s="70"/>
      <c r="D1208" s="71"/>
      <c r="E1208" s="71"/>
      <c r="F1208" s="71"/>
      <c r="G1208" s="70"/>
      <c r="H1208" s="70"/>
      <c r="I1208" s="70"/>
      <c r="J1208" s="70"/>
      <c r="K1208" s="70"/>
      <c r="L1208" s="70"/>
      <c r="M1208" s="70"/>
      <c r="N1208" s="194"/>
      <c r="O1208" s="80"/>
      <c r="P1208" s="75"/>
      <c r="Q1208" s="75"/>
      <c r="R1208" s="75"/>
      <c r="S1208" s="75"/>
      <c r="T1208" s="75"/>
      <c r="U1208" s="75"/>
      <c r="V1208" s="74"/>
      <c r="W1208" s="74"/>
      <c r="X1208" s="74"/>
      <c r="Y1208" s="73"/>
      <c r="Z1208" s="72"/>
      <c r="AA1208" s="65"/>
      <c r="AB1208" s="65"/>
      <c r="AC1208" s="125"/>
      <c r="AD1208" s="125"/>
      <c r="AE1208" s="126"/>
      <c r="AF1208" s="126"/>
      <c r="AG1208" s="126"/>
      <c r="AH1208" s="125"/>
      <c r="AI1208" s="125"/>
      <c r="AJ1208" s="125"/>
      <c r="AK1208" s="125"/>
      <c r="AL1208" s="125"/>
      <c r="AM1208" s="125"/>
      <c r="AN1208" s="125"/>
      <c r="AO1208" s="66"/>
      <c r="AP1208" s="125"/>
      <c r="AQ1208" s="125"/>
      <c r="AR1208" s="125"/>
      <c r="AS1208" s="125"/>
      <c r="AT1208" s="125"/>
      <c r="AU1208" s="125"/>
      <c r="AV1208" s="125"/>
      <c r="AW1208" s="126"/>
      <c r="AX1208" s="126"/>
      <c r="AY1208" s="126"/>
      <c r="AZ1208" s="127"/>
      <c r="BA1208" s="128"/>
      <c r="BB1208" s="65"/>
      <c r="BC1208" s="65"/>
      <c r="BD1208" s="125"/>
      <c r="BE1208" s="125"/>
      <c r="BF1208" s="126"/>
      <c r="BG1208" s="126"/>
      <c r="BH1208" s="126"/>
      <c r="BI1208" s="125"/>
      <c r="BJ1208" s="125"/>
      <c r="BK1208" s="125"/>
      <c r="BL1208" s="125"/>
      <c r="BM1208" s="125"/>
      <c r="BN1208" s="125"/>
      <c r="BO1208" s="129"/>
      <c r="BP1208" s="66"/>
      <c r="BQ1208" s="129"/>
      <c r="BR1208" s="125"/>
      <c r="BS1208" s="125"/>
      <c r="BT1208" s="125"/>
      <c r="BU1208" s="125"/>
      <c r="BV1208" s="125"/>
      <c r="BW1208" s="125"/>
      <c r="BX1208" s="126"/>
      <c r="BY1208" s="126"/>
      <c r="BZ1208" s="126"/>
      <c r="CA1208" s="127"/>
      <c r="CB1208" s="128"/>
    </row>
    <row r="1209" spans="1:80" x14ac:dyDescent="0.3">
      <c r="A1209" s="65"/>
      <c r="B1209" s="70"/>
      <c r="C1209" s="70"/>
      <c r="D1209" s="71"/>
      <c r="E1209" s="71"/>
      <c r="F1209" s="71"/>
      <c r="G1209" s="70"/>
      <c r="H1209" s="70"/>
      <c r="I1209" s="70"/>
      <c r="J1209" s="70"/>
      <c r="K1209" s="70"/>
      <c r="L1209" s="70"/>
      <c r="M1209" s="70"/>
      <c r="N1209" s="194"/>
      <c r="O1209" s="80"/>
      <c r="P1209" s="75"/>
      <c r="Q1209" s="75"/>
      <c r="R1209" s="75"/>
      <c r="S1209" s="75"/>
      <c r="T1209" s="75"/>
      <c r="U1209" s="75"/>
      <c r="V1209" s="74"/>
      <c r="W1209" s="74"/>
      <c r="X1209" s="74"/>
      <c r="Y1209" s="73"/>
      <c r="Z1209" s="72"/>
      <c r="AA1209" s="65"/>
      <c r="AB1209" s="65"/>
      <c r="AC1209" s="125"/>
      <c r="AD1209" s="125"/>
      <c r="AE1209" s="126"/>
      <c r="AF1209" s="126"/>
      <c r="AG1209" s="126"/>
      <c r="AH1209" s="125"/>
      <c r="AI1209" s="125"/>
      <c r="AJ1209" s="125"/>
      <c r="AK1209" s="125"/>
      <c r="AL1209" s="125"/>
      <c r="AM1209" s="125"/>
      <c r="AN1209" s="125"/>
      <c r="AO1209" s="66"/>
      <c r="AP1209" s="125"/>
      <c r="AQ1209" s="125"/>
      <c r="AR1209" s="125"/>
      <c r="AS1209" s="125"/>
      <c r="AT1209" s="125"/>
      <c r="AU1209" s="125"/>
      <c r="AV1209" s="125"/>
      <c r="AW1209" s="126"/>
      <c r="AX1209" s="126"/>
      <c r="AY1209" s="126"/>
      <c r="AZ1209" s="127"/>
      <c r="BA1209" s="128"/>
      <c r="BB1209" s="65"/>
      <c r="BC1209" s="65"/>
      <c r="BD1209" s="125"/>
      <c r="BE1209" s="125"/>
      <c r="BF1209" s="126"/>
      <c r="BG1209" s="126"/>
      <c r="BH1209" s="126"/>
      <c r="BI1209" s="125"/>
      <c r="BJ1209" s="125"/>
      <c r="BK1209" s="125"/>
      <c r="BL1209" s="125"/>
      <c r="BM1209" s="125"/>
      <c r="BN1209" s="125"/>
      <c r="BO1209" s="129"/>
      <c r="BP1209" s="66"/>
      <c r="BQ1209" s="129"/>
      <c r="BR1209" s="125"/>
      <c r="BS1209" s="125"/>
      <c r="BT1209" s="125"/>
      <c r="BU1209" s="125"/>
      <c r="BV1209" s="125"/>
      <c r="BW1209" s="125"/>
      <c r="BX1209" s="126"/>
      <c r="BY1209" s="126"/>
      <c r="BZ1209" s="126"/>
      <c r="CA1209" s="127"/>
      <c r="CB1209" s="128"/>
    </row>
    <row r="1210" spans="1:80" x14ac:dyDescent="0.3">
      <c r="A1210" s="65"/>
      <c r="B1210" s="70"/>
      <c r="C1210" s="70"/>
      <c r="D1210" s="71"/>
      <c r="E1210" s="71"/>
      <c r="F1210" s="71"/>
      <c r="G1210" s="70"/>
      <c r="H1210" s="70"/>
      <c r="I1210" s="70"/>
      <c r="J1210" s="70"/>
      <c r="K1210" s="70"/>
      <c r="L1210" s="70"/>
      <c r="M1210" s="70"/>
      <c r="N1210" s="194"/>
      <c r="O1210" s="80"/>
      <c r="P1210" s="75"/>
      <c r="Q1210" s="75"/>
      <c r="R1210" s="75"/>
      <c r="S1210" s="75"/>
      <c r="T1210" s="75"/>
      <c r="U1210" s="75"/>
      <c r="V1210" s="74"/>
      <c r="W1210" s="74"/>
      <c r="X1210" s="74"/>
      <c r="Y1210" s="73"/>
      <c r="Z1210" s="72"/>
      <c r="AA1210" s="65"/>
      <c r="AB1210" s="65"/>
      <c r="AC1210" s="125"/>
      <c r="AD1210" s="125"/>
      <c r="AE1210" s="126"/>
      <c r="AF1210" s="126"/>
      <c r="AG1210" s="126"/>
      <c r="AH1210" s="125"/>
      <c r="AI1210" s="125"/>
      <c r="AJ1210" s="125"/>
      <c r="AK1210" s="125"/>
      <c r="AL1210" s="125"/>
      <c r="AM1210" s="125"/>
      <c r="AN1210" s="125"/>
      <c r="AO1210" s="66"/>
      <c r="AP1210" s="125"/>
      <c r="AQ1210" s="125"/>
      <c r="AR1210" s="125"/>
      <c r="AS1210" s="125"/>
      <c r="AT1210" s="125"/>
      <c r="AU1210" s="125"/>
      <c r="AV1210" s="125"/>
      <c r="AW1210" s="126"/>
      <c r="AX1210" s="126"/>
      <c r="AY1210" s="126"/>
      <c r="AZ1210" s="127"/>
      <c r="BA1210" s="128"/>
      <c r="BB1210" s="65"/>
      <c r="BC1210" s="65"/>
      <c r="BD1210" s="125"/>
      <c r="BE1210" s="125"/>
      <c r="BF1210" s="126"/>
      <c r="BG1210" s="126"/>
      <c r="BH1210" s="126"/>
      <c r="BI1210" s="125"/>
      <c r="BJ1210" s="125"/>
      <c r="BK1210" s="125"/>
      <c r="BL1210" s="125"/>
      <c r="BM1210" s="125"/>
      <c r="BN1210" s="125"/>
      <c r="BO1210" s="129"/>
      <c r="BP1210" s="66"/>
      <c r="BQ1210" s="129"/>
      <c r="BR1210" s="125"/>
      <c r="BS1210" s="125"/>
      <c r="BT1210" s="125"/>
      <c r="BU1210" s="125"/>
      <c r="BV1210" s="125"/>
      <c r="BW1210" s="125"/>
      <c r="BX1210" s="126"/>
      <c r="BY1210" s="126"/>
      <c r="BZ1210" s="126"/>
      <c r="CA1210" s="127"/>
      <c r="CB1210" s="128"/>
    </row>
    <row r="1211" spans="1:80" x14ac:dyDescent="0.3">
      <c r="A1211" s="65"/>
      <c r="B1211" s="70"/>
      <c r="C1211" s="70"/>
      <c r="D1211" s="71"/>
      <c r="E1211" s="71"/>
      <c r="F1211" s="71"/>
      <c r="G1211" s="70"/>
      <c r="H1211" s="70"/>
      <c r="I1211" s="70"/>
      <c r="J1211" s="70"/>
      <c r="K1211" s="70"/>
      <c r="L1211" s="70"/>
      <c r="M1211" s="70"/>
      <c r="N1211" s="194"/>
      <c r="O1211" s="80"/>
      <c r="P1211" s="75"/>
      <c r="Q1211" s="75"/>
      <c r="R1211" s="75"/>
      <c r="S1211" s="75"/>
      <c r="T1211" s="75"/>
      <c r="U1211" s="75"/>
      <c r="V1211" s="74"/>
      <c r="W1211" s="74"/>
      <c r="X1211" s="74"/>
      <c r="Y1211" s="73"/>
      <c r="Z1211" s="72"/>
      <c r="AA1211" s="65"/>
      <c r="AB1211" s="65"/>
      <c r="AC1211" s="125"/>
      <c r="AD1211" s="125"/>
      <c r="AE1211" s="126"/>
      <c r="AF1211" s="126"/>
      <c r="AG1211" s="126"/>
      <c r="AH1211" s="125"/>
      <c r="AI1211" s="125"/>
      <c r="AJ1211" s="125"/>
      <c r="AK1211" s="125"/>
      <c r="AL1211" s="125"/>
      <c r="AM1211" s="125"/>
      <c r="AN1211" s="125"/>
      <c r="AO1211" s="82"/>
      <c r="AP1211" s="125"/>
      <c r="AQ1211" s="125"/>
      <c r="AR1211" s="125"/>
      <c r="AS1211" s="125"/>
      <c r="AT1211" s="125"/>
      <c r="AU1211" s="125"/>
      <c r="AV1211" s="125"/>
      <c r="AW1211" s="126"/>
      <c r="AX1211" s="126"/>
      <c r="AY1211" s="126"/>
      <c r="AZ1211" s="125"/>
      <c r="BA1211" s="125"/>
      <c r="BB1211" s="65"/>
      <c r="BC1211" s="65"/>
      <c r="BD1211" s="125"/>
      <c r="BE1211" s="125"/>
      <c r="BF1211" s="126"/>
      <c r="BG1211" s="126"/>
      <c r="BH1211" s="126"/>
      <c r="BI1211" s="125"/>
      <c r="BJ1211" s="125"/>
      <c r="BK1211" s="125"/>
      <c r="BL1211" s="125"/>
      <c r="BM1211" s="125"/>
      <c r="BN1211" s="125"/>
      <c r="BO1211" s="129"/>
      <c r="BP1211" s="82"/>
      <c r="BQ1211" s="129"/>
      <c r="BR1211" s="125"/>
      <c r="BS1211" s="125"/>
      <c r="BT1211" s="125"/>
      <c r="BU1211" s="125"/>
      <c r="BV1211" s="125"/>
      <c r="BW1211" s="125"/>
      <c r="BX1211" s="126"/>
      <c r="BY1211" s="126"/>
      <c r="BZ1211" s="126"/>
      <c r="CA1211" s="125"/>
      <c r="CB1211" s="125"/>
    </row>
    <row r="1212" spans="1:80" x14ac:dyDescent="0.3">
      <c r="A1212" s="65"/>
      <c r="B1212" s="70"/>
      <c r="C1212" s="70"/>
      <c r="D1212" s="71"/>
      <c r="E1212" s="71"/>
      <c r="F1212" s="71"/>
      <c r="G1212" s="70"/>
      <c r="H1212" s="70"/>
      <c r="I1212" s="70"/>
      <c r="J1212" s="70"/>
      <c r="K1212" s="70"/>
      <c r="L1212" s="70"/>
      <c r="M1212" s="70"/>
      <c r="N1212" s="195"/>
      <c r="O1212" s="70"/>
      <c r="P1212" s="70"/>
      <c r="Q1212" s="70"/>
      <c r="R1212" s="70"/>
      <c r="S1212" s="70"/>
      <c r="T1212" s="70"/>
      <c r="U1212" s="70"/>
      <c r="V1212" s="71"/>
      <c r="W1212" s="71"/>
      <c r="X1212" s="71"/>
      <c r="Y1212" s="70"/>
      <c r="Z1212" s="70"/>
      <c r="AA1212" s="65"/>
      <c r="AB1212" s="65"/>
      <c r="AC1212" s="128"/>
      <c r="AD1212" s="127"/>
      <c r="AE1212" s="126"/>
      <c r="AF1212" s="126"/>
      <c r="AG1212" s="126"/>
      <c r="AH1212" s="125"/>
      <c r="AI1212" s="125"/>
      <c r="AJ1212" s="125"/>
      <c r="AK1212" s="125"/>
      <c r="AL1212" s="125"/>
      <c r="AM1212" s="125"/>
      <c r="AN1212" s="125"/>
      <c r="AO1212" s="66"/>
      <c r="AP1212" s="125"/>
      <c r="AQ1212" s="125"/>
      <c r="AR1212" s="125"/>
      <c r="AS1212" s="125"/>
      <c r="AT1212" s="125"/>
      <c r="AU1212" s="125"/>
      <c r="AV1212" s="125"/>
      <c r="AW1212" s="126"/>
      <c r="AX1212" s="126"/>
      <c r="AY1212" s="126"/>
      <c r="AZ1212" s="125"/>
      <c r="BA1212" s="125"/>
      <c r="BB1212" s="65"/>
      <c r="BC1212" s="65"/>
      <c r="BD1212" s="128"/>
      <c r="BE1212" s="127"/>
      <c r="BF1212" s="126"/>
      <c r="BG1212" s="126"/>
      <c r="BH1212" s="126"/>
      <c r="BI1212" s="125"/>
      <c r="BJ1212" s="125"/>
      <c r="BK1212" s="125"/>
      <c r="BL1212" s="125"/>
      <c r="BM1212" s="125"/>
      <c r="BN1212" s="125"/>
      <c r="BO1212" s="129"/>
      <c r="BP1212" s="66"/>
      <c r="BQ1212" s="129"/>
      <c r="BR1212" s="125"/>
      <c r="BS1212" s="125"/>
      <c r="BT1212" s="125"/>
      <c r="BU1212" s="125"/>
      <c r="BV1212" s="125"/>
      <c r="BW1212" s="125"/>
      <c r="BX1212" s="126"/>
      <c r="BY1212" s="126"/>
      <c r="BZ1212" s="126"/>
      <c r="CA1212" s="125"/>
      <c r="CB1212" s="125"/>
    </row>
    <row r="1213" spans="1:80" x14ac:dyDescent="0.3">
      <c r="A1213" s="65"/>
      <c r="B1213" s="72"/>
      <c r="C1213" s="73"/>
      <c r="D1213" s="74"/>
      <c r="E1213" s="74"/>
      <c r="F1213" s="74"/>
      <c r="G1213" s="75"/>
      <c r="H1213" s="75"/>
      <c r="I1213" s="75"/>
      <c r="J1213" s="75"/>
      <c r="K1213" s="75"/>
      <c r="L1213" s="75"/>
      <c r="M1213" s="80"/>
      <c r="N1213" s="194"/>
      <c r="O1213" s="70"/>
      <c r="P1213" s="70"/>
      <c r="Q1213" s="70"/>
      <c r="R1213" s="70"/>
      <c r="S1213" s="70"/>
      <c r="T1213" s="70"/>
      <c r="U1213" s="70"/>
      <c r="V1213" s="71"/>
      <c r="W1213" s="71"/>
      <c r="X1213" s="71"/>
      <c r="Y1213" s="70"/>
      <c r="Z1213" s="70"/>
      <c r="AA1213" s="65"/>
      <c r="AB1213" s="65"/>
      <c r="AC1213" s="128"/>
      <c r="AD1213" s="127"/>
      <c r="AE1213" s="126"/>
      <c r="AF1213" s="126"/>
      <c r="AG1213" s="126"/>
      <c r="AH1213" s="125"/>
      <c r="AI1213" s="125"/>
      <c r="AJ1213" s="125"/>
      <c r="AK1213" s="125"/>
      <c r="AL1213" s="125"/>
      <c r="AM1213" s="125"/>
      <c r="AN1213" s="125"/>
      <c r="AO1213" s="66"/>
      <c r="AP1213" s="125"/>
      <c r="AQ1213" s="125"/>
      <c r="AR1213" s="125"/>
      <c r="AS1213" s="125"/>
      <c r="AT1213" s="125"/>
      <c r="AU1213" s="125"/>
      <c r="AV1213" s="125"/>
      <c r="AW1213" s="126"/>
      <c r="AX1213" s="126"/>
      <c r="AY1213" s="126"/>
      <c r="AZ1213" s="125"/>
      <c r="BA1213" s="125"/>
      <c r="BB1213" s="65"/>
      <c r="BC1213" s="65"/>
      <c r="BD1213" s="128"/>
      <c r="BE1213" s="127"/>
      <c r="BF1213" s="126"/>
      <c r="BG1213" s="126"/>
      <c r="BH1213" s="126"/>
      <c r="BI1213" s="125"/>
      <c r="BJ1213" s="125"/>
      <c r="BK1213" s="125"/>
      <c r="BL1213" s="125"/>
      <c r="BM1213" s="125"/>
      <c r="BN1213" s="125"/>
      <c r="BO1213" s="129"/>
      <c r="BP1213" s="66"/>
      <c r="BQ1213" s="129"/>
      <c r="BR1213" s="125"/>
      <c r="BS1213" s="125"/>
      <c r="BT1213" s="125"/>
      <c r="BU1213" s="125"/>
      <c r="BV1213" s="125"/>
      <c r="BW1213" s="125"/>
      <c r="BX1213" s="126"/>
      <c r="BY1213" s="126"/>
      <c r="BZ1213" s="126"/>
      <c r="CA1213" s="125"/>
      <c r="CB1213" s="125"/>
    </row>
    <row r="1214" spans="1:80" x14ac:dyDescent="0.3">
      <c r="A1214" s="65"/>
      <c r="B1214" s="72"/>
      <c r="C1214" s="73"/>
      <c r="D1214" s="74"/>
      <c r="E1214" s="74"/>
      <c r="F1214" s="74"/>
      <c r="G1214" s="75"/>
      <c r="H1214" s="75"/>
      <c r="I1214" s="75"/>
      <c r="J1214" s="75"/>
      <c r="K1214" s="75"/>
      <c r="L1214" s="75"/>
      <c r="M1214" s="80"/>
      <c r="N1214" s="194"/>
      <c r="O1214" s="70"/>
      <c r="P1214" s="70"/>
      <c r="Q1214" s="70"/>
      <c r="R1214" s="70"/>
      <c r="S1214" s="70"/>
      <c r="T1214" s="70"/>
      <c r="U1214" s="70"/>
      <c r="V1214" s="71"/>
      <c r="W1214" s="71"/>
      <c r="X1214" s="71"/>
      <c r="Y1214" s="70"/>
      <c r="Z1214" s="70"/>
      <c r="AA1214" s="65"/>
      <c r="AB1214" s="65"/>
      <c r="AC1214" s="128"/>
      <c r="AD1214" s="127"/>
      <c r="AE1214" s="126"/>
      <c r="AF1214" s="126"/>
      <c r="AG1214" s="126"/>
      <c r="AH1214" s="125"/>
      <c r="AI1214" s="125"/>
      <c r="AJ1214" s="125"/>
      <c r="AK1214" s="125"/>
      <c r="AL1214" s="125"/>
      <c r="AM1214" s="125"/>
      <c r="AN1214" s="125"/>
      <c r="AO1214" s="66"/>
      <c r="AP1214" s="125"/>
      <c r="AQ1214" s="125"/>
      <c r="AR1214" s="125"/>
      <c r="AS1214" s="125"/>
      <c r="AT1214" s="125"/>
      <c r="AU1214" s="125"/>
      <c r="AV1214" s="125"/>
      <c r="AW1214" s="126"/>
      <c r="AX1214" s="126"/>
      <c r="AY1214" s="126"/>
      <c r="AZ1214" s="125"/>
      <c r="BA1214" s="125"/>
      <c r="BB1214" s="65"/>
      <c r="BC1214" s="65"/>
      <c r="BD1214" s="128"/>
      <c r="BE1214" s="127"/>
      <c r="BF1214" s="126"/>
      <c r="BG1214" s="126"/>
      <c r="BH1214" s="126"/>
      <c r="BI1214" s="125"/>
      <c r="BJ1214" s="125"/>
      <c r="BK1214" s="125"/>
      <c r="BL1214" s="125"/>
      <c r="BM1214" s="125"/>
      <c r="BN1214" s="125"/>
      <c r="BO1214" s="129"/>
      <c r="BP1214" s="66"/>
      <c r="BQ1214" s="129"/>
      <c r="BR1214" s="125"/>
      <c r="BS1214" s="125"/>
      <c r="BT1214" s="125"/>
      <c r="BU1214" s="125"/>
      <c r="BV1214" s="125"/>
      <c r="BW1214" s="125"/>
      <c r="BX1214" s="126"/>
      <c r="BY1214" s="126"/>
      <c r="BZ1214" s="126"/>
      <c r="CA1214" s="125"/>
      <c r="CB1214" s="125"/>
    </row>
    <row r="1215" spans="1:80" x14ac:dyDescent="0.3">
      <c r="A1215" s="65"/>
      <c r="B1215" s="72"/>
      <c r="C1215" s="73"/>
      <c r="D1215" s="74"/>
      <c r="E1215" s="74"/>
      <c r="F1215" s="74"/>
      <c r="G1215" s="75"/>
      <c r="H1215" s="75"/>
      <c r="I1215" s="75"/>
      <c r="J1215" s="75"/>
      <c r="K1215" s="75"/>
      <c r="L1215" s="75"/>
      <c r="M1215" s="80"/>
      <c r="N1215" s="194"/>
      <c r="O1215" s="70"/>
      <c r="P1215" s="70"/>
      <c r="Q1215" s="70"/>
      <c r="R1215" s="70"/>
      <c r="S1215" s="70"/>
      <c r="T1215" s="70"/>
      <c r="U1215" s="70"/>
      <c r="V1215" s="71"/>
      <c r="W1215" s="71"/>
      <c r="X1215" s="71"/>
      <c r="Y1215" s="70"/>
      <c r="Z1215" s="70"/>
      <c r="AA1215" s="65"/>
      <c r="AB1215" s="65"/>
      <c r="AC1215" s="128"/>
      <c r="AD1215" s="127"/>
      <c r="AE1215" s="126"/>
      <c r="AF1215" s="126"/>
      <c r="AG1215" s="126"/>
      <c r="AH1215" s="125"/>
      <c r="AI1215" s="125"/>
      <c r="AJ1215" s="125"/>
      <c r="AK1215" s="125"/>
      <c r="AL1215" s="125"/>
      <c r="AM1215" s="125"/>
      <c r="AN1215" s="125"/>
      <c r="AO1215" s="66"/>
      <c r="AP1215" s="125"/>
      <c r="AQ1215" s="125"/>
      <c r="AR1215" s="125"/>
      <c r="AS1215" s="125"/>
      <c r="AT1215" s="125"/>
      <c r="AU1215" s="125"/>
      <c r="AV1215" s="125"/>
      <c r="AW1215" s="126"/>
      <c r="AX1215" s="126"/>
      <c r="AY1215" s="126"/>
      <c r="AZ1215" s="125"/>
      <c r="BA1215" s="125"/>
      <c r="BB1215" s="65"/>
      <c r="BC1215" s="65"/>
      <c r="BD1215" s="128"/>
      <c r="BE1215" s="127"/>
      <c r="BF1215" s="126"/>
      <c r="BG1215" s="126"/>
      <c r="BH1215" s="126"/>
      <c r="BI1215" s="125"/>
      <c r="BJ1215" s="125"/>
      <c r="BK1215" s="125"/>
      <c r="BL1215" s="125"/>
      <c r="BM1215" s="125"/>
      <c r="BN1215" s="125"/>
      <c r="BO1215" s="129"/>
      <c r="BP1215" s="66"/>
      <c r="BQ1215" s="129"/>
      <c r="BR1215" s="125"/>
      <c r="BS1215" s="125"/>
      <c r="BT1215" s="125"/>
      <c r="BU1215" s="125"/>
      <c r="BV1215" s="125"/>
      <c r="BW1215" s="125"/>
      <c r="BX1215" s="126"/>
      <c r="BY1215" s="126"/>
      <c r="BZ1215" s="126"/>
      <c r="CA1215" s="125"/>
      <c r="CB1215" s="125"/>
    </row>
    <row r="1216" spans="1:80" x14ac:dyDescent="0.3">
      <c r="A1216" s="65"/>
      <c r="B1216" s="72"/>
      <c r="C1216" s="73"/>
      <c r="D1216" s="74"/>
      <c r="E1216" s="74"/>
      <c r="F1216" s="74"/>
      <c r="G1216" s="75"/>
      <c r="H1216" s="75"/>
      <c r="I1216" s="75"/>
      <c r="J1216" s="75"/>
      <c r="K1216" s="75"/>
      <c r="L1216" s="75"/>
      <c r="M1216" s="80"/>
      <c r="N1216" s="194"/>
      <c r="O1216" s="70"/>
      <c r="P1216" s="70"/>
      <c r="Q1216" s="70"/>
      <c r="R1216" s="70"/>
      <c r="S1216" s="70"/>
      <c r="T1216" s="70"/>
      <c r="U1216" s="70"/>
      <c r="V1216" s="71"/>
      <c r="W1216" s="71"/>
      <c r="X1216" s="71"/>
      <c r="Y1216" s="70"/>
      <c r="Z1216" s="70"/>
      <c r="AA1216" s="65"/>
      <c r="AB1216" s="65"/>
      <c r="AC1216" s="128"/>
      <c r="AD1216" s="127"/>
      <c r="AE1216" s="126"/>
      <c r="AF1216" s="126"/>
      <c r="AG1216" s="126"/>
      <c r="AH1216" s="125"/>
      <c r="AI1216" s="125"/>
      <c r="AJ1216" s="125"/>
      <c r="AK1216" s="125"/>
      <c r="AL1216" s="125"/>
      <c r="AM1216" s="125"/>
      <c r="AN1216" s="125"/>
      <c r="AO1216" s="66"/>
      <c r="AP1216" s="125"/>
      <c r="AQ1216" s="125"/>
      <c r="AR1216" s="125"/>
      <c r="AS1216" s="125"/>
      <c r="AT1216" s="125"/>
      <c r="AU1216" s="125"/>
      <c r="AV1216" s="125"/>
      <c r="AW1216" s="126"/>
      <c r="AX1216" s="126"/>
      <c r="AY1216" s="126"/>
      <c r="AZ1216" s="125"/>
      <c r="BA1216" s="125"/>
      <c r="BB1216" s="65"/>
      <c r="BC1216" s="65"/>
      <c r="BD1216" s="128"/>
      <c r="BE1216" s="127"/>
      <c r="BF1216" s="126"/>
      <c r="BG1216" s="126"/>
      <c r="BH1216" s="126"/>
      <c r="BI1216" s="125"/>
      <c r="BJ1216" s="125"/>
      <c r="BK1216" s="125"/>
      <c r="BL1216" s="125"/>
      <c r="BM1216" s="125"/>
      <c r="BN1216" s="125"/>
      <c r="BO1216" s="129"/>
      <c r="BP1216" s="66"/>
      <c r="BQ1216" s="129"/>
      <c r="BR1216" s="125"/>
      <c r="BS1216" s="125"/>
      <c r="BT1216" s="125"/>
      <c r="BU1216" s="125"/>
      <c r="BV1216" s="125"/>
      <c r="BW1216" s="125"/>
      <c r="BX1216" s="126"/>
      <c r="BY1216" s="126"/>
      <c r="BZ1216" s="126"/>
      <c r="CA1216" s="125"/>
      <c r="CB1216" s="125"/>
    </row>
    <row r="1217" spans="1:80" x14ac:dyDescent="0.3">
      <c r="A1217" s="65"/>
      <c r="B1217" s="72"/>
      <c r="C1217" s="73"/>
      <c r="D1217" s="74"/>
      <c r="E1217" s="74"/>
      <c r="F1217" s="74"/>
      <c r="G1217" s="75"/>
      <c r="H1217" s="75"/>
      <c r="I1217" s="75"/>
      <c r="J1217" s="75"/>
      <c r="K1217" s="75"/>
      <c r="L1217" s="75"/>
      <c r="M1217" s="80"/>
      <c r="N1217" s="194"/>
      <c r="O1217" s="70"/>
      <c r="P1217" s="70"/>
      <c r="Q1217" s="70"/>
      <c r="R1217" s="70"/>
      <c r="S1217" s="70"/>
      <c r="T1217" s="70"/>
      <c r="U1217" s="70"/>
      <c r="V1217" s="71"/>
      <c r="W1217" s="71"/>
      <c r="X1217" s="71"/>
      <c r="Y1217" s="70"/>
      <c r="Z1217" s="70"/>
      <c r="AA1217" s="65"/>
      <c r="AB1217" s="65"/>
      <c r="AC1217" s="128"/>
      <c r="AD1217" s="127"/>
      <c r="AE1217" s="126"/>
      <c r="AF1217" s="126"/>
      <c r="AG1217" s="126"/>
      <c r="AH1217" s="125"/>
      <c r="AI1217" s="125"/>
      <c r="AJ1217" s="125"/>
      <c r="AK1217" s="125"/>
      <c r="AL1217" s="125"/>
      <c r="AM1217" s="125"/>
      <c r="AN1217" s="125"/>
      <c r="AO1217" s="66"/>
      <c r="AP1217" s="125"/>
      <c r="AQ1217" s="125"/>
      <c r="AR1217" s="125"/>
      <c r="AS1217" s="125"/>
      <c r="AT1217" s="125"/>
      <c r="AU1217" s="125"/>
      <c r="AV1217" s="125"/>
      <c r="AW1217" s="126"/>
      <c r="AX1217" s="126"/>
      <c r="AY1217" s="126"/>
      <c r="AZ1217" s="125"/>
      <c r="BA1217" s="125"/>
      <c r="BB1217" s="65"/>
      <c r="BC1217" s="65"/>
      <c r="BD1217" s="128"/>
      <c r="BE1217" s="127"/>
      <c r="BF1217" s="126"/>
      <c r="BG1217" s="126"/>
      <c r="BH1217" s="126"/>
      <c r="BI1217" s="125"/>
      <c r="BJ1217" s="125"/>
      <c r="BK1217" s="125"/>
      <c r="BL1217" s="125"/>
      <c r="BM1217" s="125"/>
      <c r="BN1217" s="125"/>
      <c r="BO1217" s="129"/>
      <c r="BP1217" s="66"/>
      <c r="BQ1217" s="129"/>
      <c r="BR1217" s="125"/>
      <c r="BS1217" s="125"/>
      <c r="BT1217" s="125"/>
      <c r="BU1217" s="125"/>
      <c r="BV1217" s="125"/>
      <c r="BW1217" s="125"/>
      <c r="BX1217" s="126"/>
      <c r="BY1217" s="126"/>
      <c r="BZ1217" s="126"/>
      <c r="CA1217" s="125"/>
      <c r="CB1217" s="125"/>
    </row>
    <row r="1218" spans="1:80" x14ac:dyDescent="0.3">
      <c r="A1218" s="65"/>
      <c r="B1218" s="72"/>
      <c r="C1218" s="73"/>
      <c r="D1218" s="74"/>
      <c r="E1218" s="74"/>
      <c r="F1218" s="74"/>
      <c r="G1218" s="75"/>
      <c r="H1218" s="75"/>
      <c r="I1218" s="75"/>
      <c r="J1218" s="75"/>
      <c r="K1218" s="75"/>
      <c r="L1218" s="75"/>
      <c r="M1218" s="80"/>
      <c r="N1218" s="194"/>
      <c r="O1218" s="70"/>
      <c r="P1218" s="70"/>
      <c r="Q1218" s="70"/>
      <c r="R1218" s="70"/>
      <c r="S1218" s="70"/>
      <c r="T1218" s="70"/>
      <c r="U1218" s="70"/>
      <c r="V1218" s="71"/>
      <c r="W1218" s="71"/>
      <c r="X1218" s="71"/>
      <c r="Y1218" s="70"/>
      <c r="Z1218" s="70"/>
      <c r="AA1218" s="65"/>
      <c r="AB1218" s="65"/>
      <c r="AC1218" s="128"/>
      <c r="AD1218" s="127"/>
      <c r="AE1218" s="126"/>
      <c r="AF1218" s="126"/>
      <c r="AG1218" s="126"/>
      <c r="AH1218" s="125"/>
      <c r="AI1218" s="125"/>
      <c r="AJ1218" s="125"/>
      <c r="AK1218" s="125"/>
      <c r="AL1218" s="125"/>
      <c r="AM1218" s="125"/>
      <c r="AN1218" s="125"/>
      <c r="AO1218" s="66"/>
      <c r="AP1218" s="125"/>
      <c r="AQ1218" s="125"/>
      <c r="AR1218" s="125"/>
      <c r="AS1218" s="125"/>
      <c r="AT1218" s="125"/>
      <c r="AU1218" s="125"/>
      <c r="AV1218" s="125"/>
      <c r="AW1218" s="126"/>
      <c r="AX1218" s="126"/>
      <c r="AY1218" s="126"/>
      <c r="AZ1218" s="125"/>
      <c r="BA1218" s="125"/>
      <c r="BB1218" s="65"/>
      <c r="BC1218" s="65"/>
      <c r="BD1218" s="128"/>
      <c r="BE1218" s="127"/>
      <c r="BF1218" s="126"/>
      <c r="BG1218" s="126"/>
      <c r="BH1218" s="126"/>
      <c r="BI1218" s="125"/>
      <c r="BJ1218" s="125"/>
      <c r="BK1218" s="125"/>
      <c r="BL1218" s="125"/>
      <c r="BM1218" s="125"/>
      <c r="BN1218" s="125"/>
      <c r="BO1218" s="129"/>
      <c r="BP1218" s="66"/>
      <c r="BQ1218" s="129"/>
      <c r="BR1218" s="125"/>
      <c r="BS1218" s="125"/>
      <c r="BT1218" s="125"/>
      <c r="BU1218" s="125"/>
      <c r="BV1218" s="125"/>
      <c r="BW1218" s="125"/>
      <c r="BX1218" s="126"/>
      <c r="BY1218" s="126"/>
      <c r="BZ1218" s="126"/>
      <c r="CA1218" s="125"/>
      <c r="CB1218" s="125"/>
    </row>
    <row r="1219" spans="1:80" x14ac:dyDescent="0.3">
      <c r="A1219" s="65"/>
      <c r="B1219" s="72"/>
      <c r="C1219" s="73"/>
      <c r="D1219" s="74"/>
      <c r="E1219" s="74"/>
      <c r="F1219" s="74"/>
      <c r="G1219" s="75"/>
      <c r="H1219" s="75"/>
      <c r="I1219" s="75"/>
      <c r="J1219" s="75"/>
      <c r="K1219" s="75"/>
      <c r="L1219" s="75"/>
      <c r="M1219" s="80"/>
      <c r="N1219" s="194"/>
      <c r="O1219" s="70"/>
      <c r="P1219" s="70"/>
      <c r="Q1219" s="70"/>
      <c r="R1219" s="70"/>
      <c r="S1219" s="70"/>
      <c r="T1219" s="70"/>
      <c r="U1219" s="70"/>
      <c r="V1219" s="71"/>
      <c r="W1219" s="71"/>
      <c r="X1219" s="71"/>
      <c r="Y1219" s="70"/>
      <c r="Z1219" s="70"/>
      <c r="AA1219" s="65"/>
      <c r="AB1219" s="65"/>
      <c r="AC1219" s="128"/>
      <c r="AD1219" s="127"/>
      <c r="AE1219" s="126"/>
      <c r="AF1219" s="126"/>
      <c r="AG1219" s="126"/>
      <c r="AH1219" s="125"/>
      <c r="AI1219" s="125"/>
      <c r="AJ1219" s="125"/>
      <c r="AK1219" s="125"/>
      <c r="AL1219" s="125"/>
      <c r="AM1219" s="125"/>
      <c r="AN1219" s="125"/>
      <c r="AO1219" s="66"/>
      <c r="AP1219" s="125"/>
      <c r="AQ1219" s="125"/>
      <c r="AR1219" s="125"/>
      <c r="AS1219" s="125"/>
      <c r="AT1219" s="125"/>
      <c r="AU1219" s="125"/>
      <c r="AV1219" s="125"/>
      <c r="AW1219" s="126"/>
      <c r="AX1219" s="126"/>
      <c r="AY1219" s="126"/>
      <c r="AZ1219" s="125"/>
      <c r="BA1219" s="125"/>
      <c r="BB1219" s="65"/>
      <c r="BC1219" s="65"/>
      <c r="BD1219" s="128"/>
      <c r="BE1219" s="127"/>
      <c r="BF1219" s="126"/>
      <c r="BG1219" s="126"/>
      <c r="BH1219" s="126"/>
      <c r="BI1219" s="125"/>
      <c r="BJ1219" s="125"/>
      <c r="BK1219" s="125"/>
      <c r="BL1219" s="125"/>
      <c r="BM1219" s="125"/>
      <c r="BN1219" s="125"/>
      <c r="BO1219" s="129"/>
      <c r="BP1219" s="66"/>
      <c r="BQ1219" s="129"/>
      <c r="BR1219" s="125"/>
      <c r="BS1219" s="125"/>
      <c r="BT1219" s="125"/>
      <c r="BU1219" s="125"/>
      <c r="BV1219" s="125"/>
      <c r="BW1219" s="125"/>
      <c r="BX1219" s="126"/>
      <c r="BY1219" s="126"/>
      <c r="BZ1219" s="126"/>
      <c r="CA1219" s="125"/>
      <c r="CB1219" s="125"/>
    </row>
    <row r="1220" spans="1:80" x14ac:dyDescent="0.3">
      <c r="A1220" s="65"/>
      <c r="B1220" s="72"/>
      <c r="C1220" s="73"/>
      <c r="D1220" s="74"/>
      <c r="E1220" s="74"/>
      <c r="F1220" s="74"/>
      <c r="G1220" s="75"/>
      <c r="H1220" s="75"/>
      <c r="I1220" s="75"/>
      <c r="J1220" s="75"/>
      <c r="K1220" s="75"/>
      <c r="L1220" s="75"/>
      <c r="M1220" s="80"/>
      <c r="N1220" s="194"/>
      <c r="O1220" s="70"/>
      <c r="P1220" s="70"/>
      <c r="Q1220" s="70"/>
      <c r="R1220" s="70"/>
      <c r="S1220" s="70"/>
      <c r="T1220" s="70"/>
      <c r="U1220" s="70"/>
      <c r="V1220" s="71"/>
      <c r="W1220" s="71"/>
      <c r="X1220" s="71"/>
      <c r="Y1220" s="70"/>
      <c r="Z1220" s="70"/>
      <c r="AA1220" s="65"/>
      <c r="AB1220" s="65"/>
      <c r="AC1220" s="128"/>
      <c r="AD1220" s="127"/>
      <c r="AE1220" s="126"/>
      <c r="AF1220" s="126"/>
      <c r="AG1220" s="126"/>
      <c r="AH1220" s="125"/>
      <c r="AI1220" s="125"/>
      <c r="AJ1220" s="125"/>
      <c r="AK1220" s="125"/>
      <c r="AL1220" s="125"/>
      <c r="AM1220" s="125"/>
      <c r="AN1220" s="125"/>
      <c r="AO1220" s="66"/>
      <c r="AP1220" s="125"/>
      <c r="AQ1220" s="125"/>
      <c r="AR1220" s="125"/>
      <c r="AS1220" s="125"/>
      <c r="AT1220" s="125"/>
      <c r="AU1220" s="125"/>
      <c r="AV1220" s="125"/>
      <c r="AW1220" s="126"/>
      <c r="AX1220" s="126"/>
      <c r="AY1220" s="126"/>
      <c r="AZ1220" s="125"/>
      <c r="BA1220" s="125"/>
      <c r="BB1220" s="65"/>
      <c r="BC1220" s="65"/>
      <c r="BD1220" s="128"/>
      <c r="BE1220" s="127"/>
      <c r="BF1220" s="126"/>
      <c r="BG1220" s="126"/>
      <c r="BH1220" s="126"/>
      <c r="BI1220" s="125"/>
      <c r="BJ1220" s="125"/>
      <c r="BK1220" s="125"/>
      <c r="BL1220" s="125"/>
      <c r="BM1220" s="125"/>
      <c r="BN1220" s="125"/>
      <c r="BO1220" s="129"/>
      <c r="BP1220" s="66"/>
      <c r="BQ1220" s="129"/>
      <c r="BR1220" s="125"/>
      <c r="BS1220" s="125"/>
      <c r="BT1220" s="125"/>
      <c r="BU1220" s="125"/>
      <c r="BV1220" s="125"/>
      <c r="BW1220" s="125"/>
      <c r="BX1220" s="126"/>
      <c r="BY1220" s="126"/>
      <c r="BZ1220" s="126"/>
      <c r="CA1220" s="125"/>
      <c r="CB1220" s="125"/>
    </row>
    <row r="1221" spans="1:80" x14ac:dyDescent="0.3">
      <c r="A1221" s="65"/>
      <c r="B1221" s="72"/>
      <c r="C1221" s="73"/>
      <c r="D1221" s="74"/>
      <c r="E1221" s="74"/>
      <c r="F1221" s="74"/>
      <c r="G1221" s="75"/>
      <c r="H1221" s="75"/>
      <c r="I1221" s="75"/>
      <c r="J1221" s="75"/>
      <c r="K1221" s="75"/>
      <c r="L1221" s="75"/>
      <c r="M1221" s="80"/>
      <c r="N1221" s="194"/>
      <c r="O1221" s="70"/>
      <c r="P1221" s="70"/>
      <c r="Q1221" s="70"/>
      <c r="R1221" s="70"/>
      <c r="S1221" s="70"/>
      <c r="T1221" s="70"/>
      <c r="U1221" s="70"/>
      <c r="V1221" s="71"/>
      <c r="W1221" s="71"/>
      <c r="X1221" s="71"/>
      <c r="Y1221" s="70"/>
      <c r="Z1221" s="70"/>
      <c r="AA1221" s="65"/>
      <c r="AB1221" s="65"/>
      <c r="AC1221" s="128"/>
      <c r="AD1221" s="127"/>
      <c r="AE1221" s="126"/>
      <c r="AF1221" s="126"/>
      <c r="AG1221" s="126"/>
      <c r="AH1221" s="125"/>
      <c r="AI1221" s="125"/>
      <c r="AJ1221" s="125"/>
      <c r="AK1221" s="125"/>
      <c r="AL1221" s="125"/>
      <c r="AM1221" s="125"/>
      <c r="AN1221" s="125"/>
      <c r="AO1221" s="66"/>
      <c r="AP1221" s="125"/>
      <c r="AQ1221" s="125"/>
      <c r="AR1221" s="125"/>
      <c r="AS1221" s="125"/>
      <c r="AT1221" s="125"/>
      <c r="AU1221" s="125"/>
      <c r="AV1221" s="125"/>
      <c r="AW1221" s="126"/>
      <c r="AX1221" s="126"/>
      <c r="AY1221" s="126"/>
      <c r="AZ1221" s="125"/>
      <c r="BA1221" s="125"/>
      <c r="BB1221" s="65"/>
      <c r="BC1221" s="65"/>
      <c r="BD1221" s="128"/>
      <c r="BE1221" s="127"/>
      <c r="BF1221" s="126"/>
      <c r="BG1221" s="126"/>
      <c r="BH1221" s="126"/>
      <c r="BI1221" s="125"/>
      <c r="BJ1221" s="125"/>
      <c r="BK1221" s="125"/>
      <c r="BL1221" s="125"/>
      <c r="BM1221" s="125"/>
      <c r="BN1221" s="125"/>
      <c r="BO1221" s="129"/>
      <c r="BP1221" s="66"/>
      <c r="BQ1221" s="129"/>
      <c r="BR1221" s="125"/>
      <c r="BS1221" s="125"/>
      <c r="BT1221" s="125"/>
      <c r="BU1221" s="125"/>
      <c r="BV1221" s="125"/>
      <c r="BW1221" s="125"/>
      <c r="BX1221" s="126"/>
      <c r="BY1221" s="126"/>
      <c r="BZ1221" s="126"/>
      <c r="CA1221" s="125"/>
      <c r="CB1221" s="125"/>
    </row>
    <row r="1222" spans="1:80" x14ac:dyDescent="0.3">
      <c r="A1222" s="65"/>
      <c r="B1222" s="72"/>
      <c r="C1222" s="73"/>
      <c r="D1222" s="74"/>
      <c r="E1222" s="74"/>
      <c r="F1222" s="74"/>
      <c r="G1222" s="75"/>
      <c r="H1222" s="75"/>
      <c r="I1222" s="75"/>
      <c r="J1222" s="75"/>
      <c r="K1222" s="75"/>
      <c r="L1222" s="75"/>
      <c r="M1222" s="80"/>
      <c r="N1222" s="194"/>
      <c r="O1222" s="70"/>
      <c r="P1222" s="70"/>
      <c r="Q1222" s="70"/>
      <c r="R1222" s="70"/>
      <c r="S1222" s="70"/>
      <c r="T1222" s="70"/>
      <c r="U1222" s="70"/>
      <c r="V1222" s="71"/>
      <c r="W1222" s="71"/>
      <c r="X1222" s="71"/>
      <c r="Y1222" s="70"/>
      <c r="Z1222" s="70"/>
      <c r="AA1222" s="65"/>
      <c r="AB1222" s="65"/>
      <c r="AC1222" s="128"/>
      <c r="AD1222" s="127"/>
      <c r="AE1222" s="126"/>
      <c r="AF1222" s="126"/>
      <c r="AG1222" s="126"/>
      <c r="AH1222" s="125"/>
      <c r="AI1222" s="125"/>
      <c r="AJ1222" s="125"/>
      <c r="AK1222" s="125"/>
      <c r="AL1222" s="125"/>
      <c r="AM1222" s="125"/>
      <c r="AN1222" s="125"/>
      <c r="AO1222" s="66"/>
      <c r="AP1222" s="125"/>
      <c r="AQ1222" s="125"/>
      <c r="AR1222" s="125"/>
      <c r="AS1222" s="125"/>
      <c r="AT1222" s="125"/>
      <c r="AU1222" s="125"/>
      <c r="AV1222" s="125"/>
      <c r="AW1222" s="126"/>
      <c r="AX1222" s="126"/>
      <c r="AY1222" s="126"/>
      <c r="AZ1222" s="125"/>
      <c r="BA1222" s="125"/>
      <c r="BB1222" s="65"/>
      <c r="BC1222" s="65"/>
      <c r="BD1222" s="128"/>
      <c r="BE1222" s="127"/>
      <c r="BF1222" s="126"/>
      <c r="BG1222" s="126"/>
      <c r="BH1222" s="126"/>
      <c r="BI1222" s="125"/>
      <c r="BJ1222" s="125"/>
      <c r="BK1222" s="125"/>
      <c r="BL1222" s="125"/>
      <c r="BM1222" s="125"/>
      <c r="BN1222" s="125"/>
      <c r="BO1222" s="129"/>
      <c r="BP1222" s="66"/>
      <c r="BQ1222" s="129"/>
      <c r="BR1222" s="125"/>
      <c r="BS1222" s="125"/>
      <c r="BT1222" s="125"/>
      <c r="BU1222" s="125"/>
      <c r="BV1222" s="125"/>
      <c r="BW1222" s="125"/>
      <c r="BX1222" s="126"/>
      <c r="BY1222" s="126"/>
      <c r="BZ1222" s="126"/>
      <c r="CA1222" s="125"/>
      <c r="CB1222" s="125"/>
    </row>
    <row r="1223" spans="1:80" x14ac:dyDescent="0.3">
      <c r="A1223" s="65"/>
      <c r="B1223" s="72"/>
      <c r="C1223" s="73"/>
      <c r="D1223" s="74"/>
      <c r="E1223" s="74"/>
      <c r="F1223" s="74"/>
      <c r="G1223" s="75"/>
      <c r="H1223" s="75"/>
      <c r="I1223" s="75"/>
      <c r="J1223" s="75"/>
      <c r="K1223" s="75"/>
      <c r="L1223" s="75"/>
      <c r="M1223" s="80"/>
      <c r="N1223" s="194"/>
      <c r="O1223" s="70"/>
      <c r="P1223" s="70"/>
      <c r="Q1223" s="70"/>
      <c r="R1223" s="70"/>
      <c r="S1223" s="70"/>
      <c r="T1223" s="70"/>
      <c r="U1223" s="70"/>
      <c r="V1223" s="71"/>
      <c r="W1223" s="71"/>
      <c r="X1223" s="71"/>
      <c r="Y1223" s="70"/>
      <c r="Z1223" s="70"/>
      <c r="AA1223" s="65"/>
      <c r="AB1223" s="65"/>
      <c r="AC1223" s="128"/>
      <c r="AD1223" s="127"/>
      <c r="AE1223" s="126"/>
      <c r="AF1223" s="126"/>
      <c r="AG1223" s="126"/>
      <c r="AH1223" s="125"/>
      <c r="AI1223" s="125"/>
      <c r="AJ1223" s="125"/>
      <c r="AK1223" s="125"/>
      <c r="AL1223" s="125"/>
      <c r="AM1223" s="125"/>
      <c r="AN1223" s="125"/>
      <c r="AO1223" s="66"/>
      <c r="AP1223" s="125"/>
      <c r="AQ1223" s="125"/>
      <c r="AR1223" s="125"/>
      <c r="AS1223" s="125"/>
      <c r="AT1223" s="125"/>
      <c r="AU1223" s="125"/>
      <c r="AV1223" s="125"/>
      <c r="AW1223" s="126"/>
      <c r="AX1223" s="126"/>
      <c r="AY1223" s="126"/>
      <c r="AZ1223" s="125"/>
      <c r="BA1223" s="125"/>
      <c r="BB1223" s="65"/>
      <c r="BC1223" s="65"/>
      <c r="BD1223" s="128"/>
      <c r="BE1223" s="127"/>
      <c r="BF1223" s="126"/>
      <c r="BG1223" s="126"/>
      <c r="BH1223" s="126"/>
      <c r="BI1223" s="125"/>
      <c r="BJ1223" s="125"/>
      <c r="BK1223" s="125"/>
      <c r="BL1223" s="125"/>
      <c r="BM1223" s="125"/>
      <c r="BN1223" s="125"/>
      <c r="BO1223" s="129"/>
      <c r="BP1223" s="66"/>
      <c r="BQ1223" s="129"/>
      <c r="BR1223" s="125"/>
      <c r="BS1223" s="125"/>
      <c r="BT1223" s="125"/>
      <c r="BU1223" s="125"/>
      <c r="BV1223" s="125"/>
      <c r="BW1223" s="125"/>
      <c r="BX1223" s="126"/>
      <c r="BY1223" s="126"/>
      <c r="BZ1223" s="126"/>
      <c r="CA1223" s="125"/>
      <c r="CB1223" s="125"/>
    </row>
    <row r="1224" spans="1:80" x14ac:dyDescent="0.3">
      <c r="A1224" s="65"/>
      <c r="B1224" s="72"/>
      <c r="C1224" s="73"/>
      <c r="D1224" s="74"/>
      <c r="E1224" s="74"/>
      <c r="F1224" s="74"/>
      <c r="G1224" s="75"/>
      <c r="H1224" s="75"/>
      <c r="I1224" s="75"/>
      <c r="J1224" s="75"/>
      <c r="K1224" s="75"/>
      <c r="L1224" s="75"/>
      <c r="M1224" s="80"/>
      <c r="N1224" s="194"/>
      <c r="O1224" s="70"/>
      <c r="P1224" s="70"/>
      <c r="Q1224" s="70"/>
      <c r="R1224" s="70"/>
      <c r="S1224" s="70"/>
      <c r="T1224" s="70"/>
      <c r="U1224" s="70"/>
      <c r="V1224" s="71"/>
      <c r="W1224" s="71"/>
      <c r="X1224" s="71"/>
      <c r="Y1224" s="70"/>
      <c r="Z1224" s="70"/>
      <c r="AA1224" s="65"/>
      <c r="AB1224" s="65"/>
      <c r="AC1224" s="128"/>
      <c r="AD1224" s="127"/>
      <c r="AE1224" s="126"/>
      <c r="AF1224" s="126"/>
      <c r="AG1224" s="126"/>
      <c r="AH1224" s="125"/>
      <c r="AI1224" s="125"/>
      <c r="AJ1224" s="125"/>
      <c r="AK1224" s="125"/>
      <c r="AL1224" s="125"/>
      <c r="AM1224" s="125"/>
      <c r="AN1224" s="125"/>
      <c r="AO1224" s="66"/>
      <c r="AP1224" s="125"/>
      <c r="AQ1224" s="125"/>
      <c r="AR1224" s="125"/>
      <c r="AS1224" s="125"/>
      <c r="AT1224" s="125"/>
      <c r="AU1224" s="125"/>
      <c r="AV1224" s="125"/>
      <c r="AW1224" s="126"/>
      <c r="AX1224" s="126"/>
      <c r="AY1224" s="126"/>
      <c r="AZ1224" s="125"/>
      <c r="BA1224" s="125"/>
      <c r="BB1224" s="65"/>
      <c r="BC1224" s="65"/>
      <c r="BD1224" s="128"/>
      <c r="BE1224" s="127"/>
      <c r="BF1224" s="126"/>
      <c r="BG1224" s="126"/>
      <c r="BH1224" s="126"/>
      <c r="BI1224" s="125"/>
      <c r="BJ1224" s="125"/>
      <c r="BK1224" s="125"/>
      <c r="BL1224" s="125"/>
      <c r="BM1224" s="125"/>
      <c r="BN1224" s="125"/>
      <c r="BO1224" s="129"/>
      <c r="BP1224" s="66"/>
      <c r="BQ1224" s="129"/>
      <c r="BR1224" s="125"/>
      <c r="BS1224" s="125"/>
      <c r="BT1224" s="125"/>
      <c r="BU1224" s="125"/>
      <c r="BV1224" s="125"/>
      <c r="BW1224" s="125"/>
      <c r="BX1224" s="126"/>
      <c r="BY1224" s="126"/>
      <c r="BZ1224" s="126"/>
      <c r="CA1224" s="125"/>
      <c r="CB1224" s="125"/>
    </row>
    <row r="1225" spans="1:80" x14ac:dyDescent="0.3">
      <c r="A1225" s="65"/>
      <c r="B1225" s="72"/>
      <c r="C1225" s="73"/>
      <c r="D1225" s="74"/>
      <c r="E1225" s="74"/>
      <c r="F1225" s="74"/>
      <c r="G1225" s="75"/>
      <c r="H1225" s="75"/>
      <c r="I1225" s="75"/>
      <c r="J1225" s="75"/>
      <c r="K1225" s="75"/>
      <c r="L1225" s="75"/>
      <c r="M1225" s="80"/>
      <c r="N1225" s="194"/>
      <c r="O1225" s="70"/>
      <c r="P1225" s="70"/>
      <c r="Q1225" s="70"/>
      <c r="R1225" s="70"/>
      <c r="S1225" s="70"/>
      <c r="T1225" s="70"/>
      <c r="U1225" s="70"/>
      <c r="V1225" s="71"/>
      <c r="W1225" s="71"/>
      <c r="X1225" s="71"/>
      <c r="Y1225" s="70"/>
      <c r="Z1225" s="70"/>
      <c r="AA1225" s="65"/>
      <c r="AB1225" s="65"/>
      <c r="AC1225" s="128"/>
      <c r="AD1225" s="127"/>
      <c r="AE1225" s="126"/>
      <c r="AF1225" s="126"/>
      <c r="AG1225" s="126"/>
      <c r="AH1225" s="125"/>
      <c r="AI1225" s="125"/>
      <c r="AJ1225" s="125"/>
      <c r="AK1225" s="125"/>
      <c r="AL1225" s="125"/>
      <c r="AM1225" s="125"/>
      <c r="AN1225" s="125"/>
      <c r="AO1225" s="66"/>
      <c r="AP1225" s="125"/>
      <c r="AQ1225" s="125"/>
      <c r="AR1225" s="125"/>
      <c r="AS1225" s="125"/>
      <c r="AT1225" s="125"/>
      <c r="AU1225" s="125"/>
      <c r="AV1225" s="125"/>
      <c r="AW1225" s="126"/>
      <c r="AX1225" s="126"/>
      <c r="AY1225" s="126"/>
      <c r="AZ1225" s="125"/>
      <c r="BA1225" s="125"/>
      <c r="BB1225" s="65"/>
      <c r="BC1225" s="65"/>
      <c r="BD1225" s="128"/>
      <c r="BE1225" s="127"/>
      <c r="BF1225" s="126"/>
      <c r="BG1225" s="126"/>
      <c r="BH1225" s="126"/>
      <c r="BI1225" s="125"/>
      <c r="BJ1225" s="125"/>
      <c r="BK1225" s="125"/>
      <c r="BL1225" s="125"/>
      <c r="BM1225" s="125"/>
      <c r="BN1225" s="125"/>
      <c r="BO1225" s="129"/>
      <c r="BP1225" s="66"/>
      <c r="BQ1225" s="129"/>
      <c r="BR1225" s="125"/>
      <c r="BS1225" s="125"/>
      <c r="BT1225" s="125"/>
      <c r="BU1225" s="125"/>
      <c r="BV1225" s="125"/>
      <c r="BW1225" s="125"/>
      <c r="BX1225" s="126"/>
      <c r="BY1225" s="126"/>
      <c r="BZ1225" s="126"/>
      <c r="CA1225" s="125"/>
      <c r="CB1225" s="125"/>
    </row>
    <row r="1226" spans="1:80" x14ac:dyDescent="0.3">
      <c r="A1226" s="65"/>
      <c r="B1226" s="72"/>
      <c r="C1226" s="73"/>
      <c r="D1226" s="74"/>
      <c r="E1226" s="74"/>
      <c r="F1226" s="74"/>
      <c r="G1226" s="75"/>
      <c r="H1226" s="75"/>
      <c r="I1226" s="75"/>
      <c r="J1226" s="75"/>
      <c r="K1226" s="75"/>
      <c r="L1226" s="75"/>
      <c r="M1226" s="80"/>
      <c r="N1226" s="194"/>
      <c r="O1226" s="70"/>
      <c r="P1226" s="70"/>
      <c r="Q1226" s="70"/>
      <c r="R1226" s="70"/>
      <c r="S1226" s="70"/>
      <c r="T1226" s="70"/>
      <c r="U1226" s="70"/>
      <c r="V1226" s="71"/>
      <c r="W1226" s="71"/>
      <c r="X1226" s="71"/>
      <c r="Y1226" s="70"/>
      <c r="Z1226" s="70"/>
      <c r="AA1226" s="65"/>
      <c r="AB1226" s="65"/>
      <c r="AC1226" s="128"/>
      <c r="AD1226" s="127"/>
      <c r="AE1226" s="126"/>
      <c r="AF1226" s="126"/>
      <c r="AG1226" s="126"/>
      <c r="AH1226" s="125"/>
      <c r="AI1226" s="125"/>
      <c r="AJ1226" s="125"/>
      <c r="AK1226" s="125"/>
      <c r="AL1226" s="125"/>
      <c r="AM1226" s="125"/>
      <c r="AN1226" s="125"/>
      <c r="AO1226" s="66"/>
      <c r="AP1226" s="125"/>
      <c r="AQ1226" s="125"/>
      <c r="AR1226" s="125"/>
      <c r="AS1226" s="125"/>
      <c r="AT1226" s="125"/>
      <c r="AU1226" s="125"/>
      <c r="AV1226" s="125"/>
      <c r="AW1226" s="126"/>
      <c r="AX1226" s="126"/>
      <c r="AY1226" s="126"/>
      <c r="AZ1226" s="125"/>
      <c r="BA1226" s="125"/>
      <c r="BB1226" s="65"/>
      <c r="BC1226" s="65"/>
      <c r="BD1226" s="128"/>
      <c r="BE1226" s="127"/>
      <c r="BF1226" s="126"/>
      <c r="BG1226" s="126"/>
      <c r="BH1226" s="126"/>
      <c r="BI1226" s="125"/>
      <c r="BJ1226" s="125"/>
      <c r="BK1226" s="125"/>
      <c r="BL1226" s="125"/>
      <c r="BM1226" s="125"/>
      <c r="BN1226" s="125"/>
      <c r="BO1226" s="129"/>
      <c r="BP1226" s="66"/>
      <c r="BQ1226" s="129"/>
      <c r="BR1226" s="125"/>
      <c r="BS1226" s="125"/>
      <c r="BT1226" s="125"/>
      <c r="BU1226" s="125"/>
      <c r="BV1226" s="125"/>
      <c r="BW1226" s="125"/>
      <c r="BX1226" s="126"/>
      <c r="BY1226" s="126"/>
      <c r="BZ1226" s="126"/>
      <c r="CA1226" s="125"/>
      <c r="CB1226" s="125"/>
    </row>
    <row r="1227" spans="1:80" x14ac:dyDescent="0.3">
      <c r="A1227" s="65"/>
      <c r="B1227" s="72"/>
      <c r="C1227" s="73"/>
      <c r="D1227" s="74"/>
      <c r="E1227" s="74"/>
      <c r="F1227" s="74"/>
      <c r="G1227" s="75"/>
      <c r="H1227" s="75"/>
      <c r="I1227" s="75"/>
      <c r="J1227" s="75"/>
      <c r="K1227" s="75"/>
      <c r="L1227" s="75"/>
      <c r="M1227" s="80"/>
      <c r="N1227" s="194"/>
      <c r="O1227" s="70"/>
      <c r="P1227" s="70"/>
      <c r="Q1227" s="70"/>
      <c r="R1227" s="70"/>
      <c r="S1227" s="70"/>
      <c r="T1227" s="70"/>
      <c r="U1227" s="70"/>
      <c r="V1227" s="71"/>
      <c r="W1227" s="71"/>
      <c r="X1227" s="71"/>
      <c r="Y1227" s="70"/>
      <c r="Z1227" s="70"/>
      <c r="AA1227" s="65"/>
      <c r="AB1227" s="65"/>
      <c r="AC1227" s="128"/>
      <c r="AD1227" s="127"/>
      <c r="AE1227" s="126"/>
      <c r="AF1227" s="126"/>
      <c r="AG1227" s="126"/>
      <c r="AH1227" s="125"/>
      <c r="AI1227" s="125"/>
      <c r="AJ1227" s="125"/>
      <c r="AK1227" s="125"/>
      <c r="AL1227" s="125"/>
      <c r="AM1227" s="125"/>
      <c r="AN1227" s="125"/>
      <c r="AO1227" s="66"/>
      <c r="AP1227" s="125"/>
      <c r="AQ1227" s="125"/>
      <c r="AR1227" s="125"/>
      <c r="AS1227" s="125"/>
      <c r="AT1227" s="125"/>
      <c r="AU1227" s="125"/>
      <c r="AV1227" s="125"/>
      <c r="AW1227" s="126"/>
      <c r="AX1227" s="126"/>
      <c r="AY1227" s="126"/>
      <c r="AZ1227" s="125"/>
      <c r="BA1227" s="125"/>
      <c r="BB1227" s="65"/>
      <c r="BC1227" s="65"/>
      <c r="BD1227" s="128"/>
      <c r="BE1227" s="127"/>
      <c r="BF1227" s="126"/>
      <c r="BG1227" s="126"/>
      <c r="BH1227" s="126"/>
      <c r="BI1227" s="125"/>
      <c r="BJ1227" s="125"/>
      <c r="BK1227" s="125"/>
      <c r="BL1227" s="125"/>
      <c r="BM1227" s="125"/>
      <c r="BN1227" s="125"/>
      <c r="BO1227" s="129"/>
      <c r="BP1227" s="66"/>
      <c r="BQ1227" s="129"/>
      <c r="BR1227" s="125"/>
      <c r="BS1227" s="125"/>
      <c r="BT1227" s="125"/>
      <c r="BU1227" s="125"/>
      <c r="BV1227" s="125"/>
      <c r="BW1227" s="125"/>
      <c r="BX1227" s="126"/>
      <c r="BY1227" s="126"/>
      <c r="BZ1227" s="126"/>
      <c r="CA1227" s="125"/>
      <c r="CB1227" s="125"/>
    </row>
    <row r="1228" spans="1:80" x14ac:dyDescent="0.3">
      <c r="A1228" s="65"/>
      <c r="B1228" s="65"/>
      <c r="C1228" s="65"/>
      <c r="D1228" s="65"/>
      <c r="E1228" s="65"/>
      <c r="F1228" s="65"/>
      <c r="G1228" s="65"/>
      <c r="H1228" s="65"/>
      <c r="I1228" s="65"/>
      <c r="J1228" s="65"/>
      <c r="K1228" s="65"/>
      <c r="L1228" s="65"/>
      <c r="M1228" s="99"/>
      <c r="N1228" s="66"/>
      <c r="O1228" s="99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5"/>
      <c r="AC1228" s="128"/>
      <c r="AD1228" s="127"/>
      <c r="AE1228" s="126"/>
      <c r="AF1228" s="126"/>
      <c r="AG1228" s="126"/>
      <c r="AH1228" s="125"/>
      <c r="AI1228" s="125"/>
      <c r="AJ1228" s="125"/>
      <c r="AK1228" s="125"/>
      <c r="AL1228" s="125"/>
      <c r="AM1228" s="125"/>
      <c r="AN1228" s="125"/>
      <c r="AO1228" s="66"/>
      <c r="AP1228" s="125"/>
      <c r="AQ1228" s="125"/>
      <c r="AR1228" s="125"/>
      <c r="AS1228" s="125"/>
      <c r="AT1228" s="125"/>
      <c r="AU1228" s="125"/>
      <c r="AV1228" s="125"/>
      <c r="AW1228" s="126"/>
      <c r="AX1228" s="126"/>
      <c r="AY1228" s="126"/>
      <c r="AZ1228" s="125"/>
      <c r="BA1228" s="125"/>
      <c r="BB1228" s="65"/>
      <c r="BC1228" s="65"/>
      <c r="BD1228" s="128"/>
      <c r="BE1228" s="127"/>
      <c r="BF1228" s="126"/>
      <c r="BG1228" s="126"/>
      <c r="BH1228" s="126"/>
      <c r="BI1228" s="125"/>
      <c r="BJ1228" s="125"/>
      <c r="BK1228" s="125"/>
      <c r="BL1228" s="125"/>
      <c r="BM1228" s="125"/>
      <c r="BN1228" s="125"/>
      <c r="BO1228" s="129"/>
      <c r="BP1228" s="66"/>
      <c r="BQ1228" s="129"/>
      <c r="BR1228" s="125"/>
      <c r="BS1228" s="125"/>
      <c r="BT1228" s="125"/>
      <c r="BU1228" s="125"/>
      <c r="BV1228" s="125"/>
      <c r="BW1228" s="125"/>
      <c r="BX1228" s="126"/>
      <c r="BY1228" s="126"/>
      <c r="BZ1228" s="126"/>
      <c r="CA1228" s="125"/>
      <c r="CB1228" s="125"/>
    </row>
    <row r="1229" spans="1:80" x14ac:dyDescent="0.3">
      <c r="A1229" s="65"/>
      <c r="B1229" s="68"/>
      <c r="C1229" s="68"/>
      <c r="D1229" s="68"/>
      <c r="E1229" s="68"/>
      <c r="F1229" s="68"/>
      <c r="G1229" s="68"/>
      <c r="H1229" s="68"/>
      <c r="I1229" s="68"/>
      <c r="J1229" s="68"/>
      <c r="K1229" s="68"/>
      <c r="L1229" s="68"/>
      <c r="M1229" s="87"/>
      <c r="N1229" s="68"/>
      <c r="O1229" s="87"/>
      <c r="P1229" s="68"/>
      <c r="Q1229" s="68"/>
      <c r="R1229" s="68"/>
      <c r="S1229" s="68"/>
      <c r="T1229" s="68"/>
      <c r="U1229" s="68"/>
      <c r="V1229" s="68"/>
      <c r="W1229" s="68"/>
      <c r="X1229" s="68"/>
      <c r="Y1229" s="68"/>
      <c r="Z1229" s="68"/>
      <c r="AA1229" s="65"/>
      <c r="AB1229" s="65"/>
      <c r="AC1229" s="128"/>
      <c r="AD1229" s="127"/>
      <c r="AE1229" s="126"/>
      <c r="AF1229" s="126"/>
      <c r="AG1229" s="126"/>
      <c r="AH1229" s="125"/>
      <c r="AI1229" s="125"/>
      <c r="AJ1229" s="125"/>
      <c r="AK1229" s="125"/>
      <c r="AL1229" s="125"/>
      <c r="AM1229" s="125"/>
      <c r="AN1229" s="125"/>
      <c r="AO1229" s="66"/>
      <c r="AP1229" s="125"/>
      <c r="AQ1229" s="125"/>
      <c r="AR1229" s="125"/>
      <c r="AS1229" s="125"/>
      <c r="AT1229" s="125"/>
      <c r="AU1229" s="125"/>
      <c r="AV1229" s="125"/>
      <c r="AW1229" s="126"/>
      <c r="AX1229" s="126"/>
      <c r="AY1229" s="126"/>
      <c r="AZ1229" s="125"/>
      <c r="BA1229" s="125"/>
      <c r="BB1229" s="65"/>
      <c r="BC1229" s="65"/>
      <c r="BD1229" s="128"/>
      <c r="BE1229" s="127"/>
      <c r="BF1229" s="126"/>
      <c r="BG1229" s="126"/>
      <c r="BH1229" s="126"/>
      <c r="BI1229" s="125"/>
      <c r="BJ1229" s="125"/>
      <c r="BK1229" s="125"/>
      <c r="BL1229" s="125"/>
      <c r="BM1229" s="125"/>
      <c r="BN1229" s="125"/>
      <c r="BO1229" s="129"/>
      <c r="BP1229" s="66"/>
      <c r="BQ1229" s="129"/>
      <c r="BR1229" s="125"/>
      <c r="BS1229" s="125"/>
      <c r="BT1229" s="125"/>
      <c r="BU1229" s="125"/>
      <c r="BV1229" s="125"/>
      <c r="BW1229" s="125"/>
      <c r="BX1229" s="126"/>
      <c r="BY1229" s="126"/>
      <c r="BZ1229" s="126"/>
      <c r="CA1229" s="125"/>
      <c r="CB1229" s="125"/>
    </row>
    <row r="1230" spans="1:80" x14ac:dyDescent="0.3">
      <c r="A1230" s="65"/>
      <c r="B1230" s="77"/>
      <c r="C1230" s="77"/>
      <c r="D1230" s="78"/>
      <c r="E1230" s="78"/>
      <c r="F1230" s="78"/>
      <c r="G1230" s="79"/>
      <c r="H1230" s="79"/>
      <c r="I1230" s="79"/>
      <c r="J1230" s="79"/>
      <c r="K1230" s="79"/>
      <c r="L1230" s="79"/>
      <c r="M1230" s="80"/>
      <c r="N1230" s="68"/>
      <c r="O1230" s="80"/>
      <c r="P1230" s="79"/>
      <c r="Q1230" s="79"/>
      <c r="R1230" s="79"/>
      <c r="S1230" s="79"/>
      <c r="T1230" s="79"/>
      <c r="U1230" s="79"/>
      <c r="V1230" s="78"/>
      <c r="W1230" s="78"/>
      <c r="X1230" s="78"/>
      <c r="Y1230" s="77"/>
      <c r="Z1230" s="77"/>
      <c r="AA1230" s="65"/>
      <c r="AB1230" s="65"/>
      <c r="AC1230" s="128"/>
      <c r="AD1230" s="127"/>
      <c r="AE1230" s="126"/>
      <c r="AF1230" s="126"/>
      <c r="AG1230" s="126"/>
      <c r="AH1230" s="125"/>
      <c r="AI1230" s="125"/>
      <c r="AJ1230" s="125"/>
      <c r="AK1230" s="125"/>
      <c r="AL1230" s="125"/>
      <c r="AM1230" s="125"/>
      <c r="AN1230" s="125"/>
      <c r="AO1230" s="66"/>
      <c r="AP1230" s="125"/>
      <c r="AQ1230" s="125"/>
      <c r="AR1230" s="125"/>
      <c r="AS1230" s="125"/>
      <c r="AT1230" s="125"/>
      <c r="AU1230" s="125"/>
      <c r="AV1230" s="125"/>
      <c r="AW1230" s="126"/>
      <c r="AX1230" s="126"/>
      <c r="AY1230" s="126"/>
      <c r="AZ1230" s="125"/>
      <c r="BA1230" s="125"/>
      <c r="BB1230" s="65"/>
      <c r="BC1230" s="65"/>
      <c r="BD1230" s="128"/>
      <c r="BE1230" s="127"/>
      <c r="BF1230" s="126"/>
      <c r="BG1230" s="126"/>
      <c r="BH1230" s="126"/>
      <c r="BI1230" s="125"/>
      <c r="BJ1230" s="125"/>
      <c r="BK1230" s="125"/>
      <c r="BL1230" s="125"/>
      <c r="BM1230" s="125"/>
      <c r="BN1230" s="125"/>
      <c r="BO1230" s="129"/>
      <c r="BP1230" s="66"/>
      <c r="BQ1230" s="129"/>
      <c r="BR1230" s="125"/>
      <c r="BS1230" s="125"/>
      <c r="BT1230" s="125"/>
      <c r="BU1230" s="125"/>
      <c r="BV1230" s="125"/>
      <c r="BW1230" s="125"/>
      <c r="BX1230" s="126"/>
      <c r="BY1230" s="126"/>
      <c r="BZ1230" s="126"/>
      <c r="CA1230" s="125"/>
      <c r="CB1230" s="125"/>
    </row>
    <row r="1231" spans="1:80" x14ac:dyDescent="0.3">
      <c r="A1231" s="65"/>
      <c r="B1231" s="72"/>
      <c r="C1231" s="72"/>
      <c r="D1231" s="78"/>
      <c r="E1231" s="78"/>
      <c r="F1231" s="78"/>
      <c r="G1231" s="80"/>
      <c r="H1231" s="80"/>
      <c r="I1231" s="80"/>
      <c r="J1231" s="80"/>
      <c r="K1231" s="80"/>
      <c r="L1231" s="80"/>
      <c r="M1231" s="80"/>
      <c r="N1231" s="81"/>
      <c r="O1231" s="80"/>
      <c r="P1231" s="80"/>
      <c r="Q1231" s="80"/>
      <c r="R1231" s="80"/>
      <c r="S1231" s="80"/>
      <c r="T1231" s="80"/>
      <c r="U1231" s="80"/>
      <c r="V1231" s="78"/>
      <c r="W1231" s="78"/>
      <c r="X1231" s="78"/>
      <c r="Y1231" s="72"/>
      <c r="Z1231" s="72"/>
      <c r="AA1231" s="65"/>
      <c r="AB1231" s="65"/>
      <c r="AC1231" s="128"/>
      <c r="AD1231" s="127"/>
      <c r="AE1231" s="126"/>
      <c r="AF1231" s="126"/>
      <c r="AG1231" s="126"/>
      <c r="AH1231" s="125"/>
      <c r="AI1231" s="125"/>
      <c r="AJ1231" s="125"/>
      <c r="AK1231" s="125"/>
      <c r="AL1231" s="125"/>
      <c r="AM1231" s="125"/>
      <c r="AN1231" s="125"/>
      <c r="AO1231" s="66"/>
      <c r="AP1231" s="125"/>
      <c r="AQ1231" s="125"/>
      <c r="AR1231" s="125"/>
      <c r="AS1231" s="125"/>
      <c r="AT1231" s="125"/>
      <c r="AU1231" s="125"/>
      <c r="AV1231" s="125"/>
      <c r="AW1231" s="126"/>
      <c r="AX1231" s="126"/>
      <c r="AY1231" s="126"/>
      <c r="AZ1231" s="125"/>
      <c r="BA1231" s="125"/>
      <c r="BB1231" s="65"/>
      <c r="BC1231" s="65"/>
      <c r="BD1231" s="128"/>
      <c r="BE1231" s="127"/>
      <c r="BF1231" s="126"/>
      <c r="BG1231" s="126"/>
      <c r="BH1231" s="126"/>
      <c r="BI1231" s="125"/>
      <c r="BJ1231" s="125"/>
      <c r="BK1231" s="125"/>
      <c r="BL1231" s="125"/>
      <c r="BM1231" s="125"/>
      <c r="BN1231" s="125"/>
      <c r="BO1231" s="129"/>
      <c r="BP1231" s="66"/>
      <c r="BQ1231" s="129"/>
      <c r="BR1231" s="125"/>
      <c r="BS1231" s="125"/>
      <c r="BT1231" s="125"/>
      <c r="BU1231" s="125"/>
      <c r="BV1231" s="125"/>
      <c r="BW1231" s="125"/>
      <c r="BX1231" s="126"/>
      <c r="BY1231" s="126"/>
      <c r="BZ1231" s="126"/>
      <c r="CA1231" s="125"/>
      <c r="CB1231" s="125"/>
    </row>
    <row r="1232" spans="1:80" x14ac:dyDescent="0.3">
      <c r="A1232" s="65"/>
      <c r="B1232" s="65"/>
      <c r="C1232" s="65"/>
      <c r="D1232" s="65"/>
      <c r="E1232" s="65"/>
      <c r="F1232" s="65"/>
      <c r="G1232" s="65"/>
      <c r="H1232" s="65"/>
      <c r="I1232" s="65"/>
      <c r="J1232" s="65"/>
      <c r="K1232" s="65"/>
      <c r="L1232" s="65"/>
      <c r="M1232" s="125"/>
      <c r="N1232" s="66"/>
      <c r="O1232" s="12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5"/>
      <c r="AC1232" s="65"/>
      <c r="AD1232" s="65"/>
      <c r="AE1232" s="65"/>
      <c r="AF1232" s="65"/>
      <c r="AG1232" s="65"/>
      <c r="AH1232" s="65"/>
      <c r="AI1232" s="65"/>
      <c r="AJ1232" s="65"/>
      <c r="AK1232" s="65"/>
      <c r="AL1232" s="65"/>
      <c r="AM1232" s="65"/>
      <c r="AN1232" s="125"/>
      <c r="AO1232" s="66"/>
      <c r="AP1232" s="125"/>
      <c r="AQ1232" s="65"/>
      <c r="AR1232" s="65"/>
      <c r="AS1232" s="65"/>
      <c r="AT1232" s="65"/>
      <c r="AU1232" s="65"/>
      <c r="AV1232" s="65"/>
      <c r="AW1232" s="65"/>
      <c r="AX1232" s="65"/>
      <c r="AY1232" s="65"/>
      <c r="AZ1232" s="65"/>
      <c r="BA1232" s="65"/>
      <c r="BB1232" s="65"/>
      <c r="BC1232" s="65"/>
      <c r="BD1232" s="65"/>
      <c r="BE1232" s="65"/>
      <c r="BF1232" s="65"/>
      <c r="BG1232" s="65"/>
      <c r="BH1232" s="65"/>
      <c r="BI1232" s="65"/>
      <c r="BJ1232" s="65"/>
      <c r="BK1232" s="65"/>
      <c r="BL1232" s="65"/>
      <c r="BM1232" s="65"/>
      <c r="BN1232" s="65"/>
      <c r="BO1232" s="65"/>
      <c r="BP1232" s="66"/>
      <c r="BQ1232" s="65"/>
      <c r="BR1232" s="65"/>
      <c r="BS1232" s="65"/>
      <c r="BT1232" s="65"/>
      <c r="BU1232" s="65"/>
      <c r="BV1232" s="65"/>
      <c r="BW1232" s="65"/>
      <c r="BX1232" s="65"/>
      <c r="BY1232" s="65"/>
      <c r="BZ1232" s="65"/>
      <c r="CA1232" s="65"/>
      <c r="CB1232" s="65"/>
    </row>
    <row r="1233" spans="1:80" x14ac:dyDescent="0.3">
      <c r="A1233" s="65"/>
      <c r="B1233" s="223"/>
      <c r="C1233" s="224"/>
      <c r="D1233" s="65"/>
      <c r="E1233" s="65"/>
      <c r="F1233" s="223"/>
      <c r="G1233" s="224"/>
      <c r="H1233" s="65"/>
      <c r="I1233" s="65"/>
      <c r="J1233" s="223"/>
      <c r="K1233" s="224"/>
      <c r="L1233" s="65"/>
      <c r="M1233" s="233"/>
      <c r="N1233" s="233"/>
      <c r="O1233" s="233"/>
      <c r="P1233" s="65"/>
      <c r="Q1233" s="223"/>
      <c r="R1233" s="224"/>
      <c r="S1233" s="65"/>
      <c r="T1233" s="65"/>
      <c r="U1233" s="223"/>
      <c r="V1233" s="224"/>
      <c r="W1233" s="65"/>
      <c r="X1233" s="65"/>
      <c r="Y1233" s="223"/>
      <c r="Z1233" s="224"/>
      <c r="AA1233" s="65"/>
      <c r="AB1233" s="65"/>
      <c r="AC1233" s="82"/>
      <c r="AD1233" s="82"/>
      <c r="AE1233" s="82"/>
      <c r="AF1233" s="82"/>
      <c r="AG1233" s="82"/>
      <c r="AH1233" s="82"/>
      <c r="AI1233" s="82"/>
      <c r="AJ1233" s="82"/>
      <c r="AK1233" s="82"/>
      <c r="AL1233" s="82"/>
      <c r="AM1233" s="82"/>
      <c r="AN1233" s="114"/>
      <c r="AO1233" s="82"/>
      <c r="AP1233" s="114"/>
      <c r="AQ1233" s="82"/>
      <c r="AR1233" s="82"/>
      <c r="AS1233" s="82"/>
      <c r="AT1233" s="82"/>
      <c r="AU1233" s="82"/>
      <c r="AV1233" s="82"/>
      <c r="AW1233" s="82"/>
      <c r="AX1233" s="82"/>
      <c r="AY1233" s="82"/>
      <c r="AZ1233" s="82"/>
      <c r="BA1233" s="82"/>
      <c r="BB1233" s="65"/>
      <c r="BC1233" s="65"/>
      <c r="BD1233" s="82"/>
      <c r="BE1233" s="82"/>
      <c r="BF1233" s="82"/>
      <c r="BG1233" s="82"/>
      <c r="BH1233" s="82"/>
      <c r="BI1233" s="82"/>
      <c r="BJ1233" s="82"/>
      <c r="BK1233" s="82"/>
      <c r="BL1233" s="82"/>
      <c r="BM1233" s="82"/>
      <c r="BN1233" s="82"/>
      <c r="BO1233" s="82"/>
      <c r="BP1233" s="82"/>
      <c r="BQ1233" s="82"/>
      <c r="BR1233" s="82"/>
      <c r="BS1233" s="82"/>
      <c r="BT1233" s="82"/>
      <c r="BU1233" s="82"/>
      <c r="BV1233" s="82"/>
      <c r="BW1233" s="82"/>
      <c r="BX1233" s="82"/>
      <c r="BY1233" s="82"/>
      <c r="BZ1233" s="82"/>
      <c r="CA1233" s="82"/>
      <c r="CB1233" s="82"/>
    </row>
    <row r="1234" spans="1:80" x14ac:dyDescent="0.3">
      <c r="A1234" s="65"/>
      <c r="B1234" s="225"/>
      <c r="C1234" s="226"/>
      <c r="D1234" s="65"/>
      <c r="E1234" s="65"/>
      <c r="F1234" s="227"/>
      <c r="G1234" s="226"/>
      <c r="H1234" s="65"/>
      <c r="I1234" s="65"/>
      <c r="J1234" s="228"/>
      <c r="K1234" s="229"/>
      <c r="L1234" s="65"/>
      <c r="M1234" s="225"/>
      <c r="N1234" s="230"/>
      <c r="O1234" s="226"/>
      <c r="P1234" s="65"/>
      <c r="Q1234" s="231"/>
      <c r="R1234" s="232"/>
      <c r="S1234" s="76"/>
      <c r="T1234" s="65"/>
      <c r="U1234" s="225"/>
      <c r="V1234" s="226"/>
      <c r="W1234" s="65"/>
      <c r="X1234" s="65"/>
      <c r="Y1234" s="225"/>
      <c r="Z1234" s="226"/>
      <c r="AA1234" s="65"/>
      <c r="AB1234" s="65"/>
      <c r="AC1234" s="65"/>
      <c r="AD1234" s="65"/>
      <c r="AE1234" s="130"/>
      <c r="AF1234" s="130"/>
      <c r="AG1234" s="130"/>
      <c r="AH1234" s="131"/>
      <c r="AI1234" s="131"/>
      <c r="AJ1234" s="131"/>
      <c r="AK1234" s="131"/>
      <c r="AL1234" s="131"/>
      <c r="AM1234" s="131"/>
      <c r="AN1234" s="125"/>
      <c r="AO1234" s="82"/>
      <c r="AP1234" s="125"/>
      <c r="AQ1234" s="131"/>
      <c r="AR1234" s="131"/>
      <c r="AS1234" s="131"/>
      <c r="AT1234" s="131"/>
      <c r="AU1234" s="131"/>
      <c r="AV1234" s="131"/>
      <c r="AW1234" s="130"/>
      <c r="AX1234" s="130"/>
      <c r="AY1234" s="130"/>
      <c r="AZ1234" s="65"/>
      <c r="BA1234" s="65"/>
      <c r="BB1234" s="65"/>
      <c r="BC1234" s="65"/>
      <c r="BD1234" s="65"/>
      <c r="BE1234" s="65"/>
      <c r="BF1234" s="130"/>
      <c r="BG1234" s="130"/>
      <c r="BH1234" s="130"/>
      <c r="BI1234" s="131"/>
      <c r="BJ1234" s="131"/>
      <c r="BK1234" s="131"/>
      <c r="BL1234" s="131"/>
      <c r="BM1234" s="131"/>
      <c r="BN1234" s="131"/>
      <c r="BO1234" s="132"/>
      <c r="BP1234" s="82"/>
      <c r="BQ1234" s="132"/>
      <c r="BR1234" s="131"/>
      <c r="BS1234" s="131"/>
      <c r="BT1234" s="131"/>
      <c r="BU1234" s="131"/>
      <c r="BV1234" s="131"/>
      <c r="BW1234" s="131"/>
      <c r="BX1234" s="130"/>
      <c r="BY1234" s="130"/>
      <c r="BZ1234" s="130"/>
      <c r="CA1234" s="65"/>
      <c r="CB1234" s="65"/>
    </row>
    <row r="1235" spans="1:80" x14ac:dyDescent="0.3">
      <c r="A1235" s="65"/>
      <c r="B1235" s="65"/>
      <c r="C1235" s="65"/>
      <c r="D1235" s="65"/>
      <c r="E1235" s="65"/>
      <c r="F1235" s="65"/>
      <c r="G1235" s="65"/>
      <c r="H1235" s="65"/>
      <c r="I1235" s="65"/>
      <c r="J1235" s="65"/>
      <c r="K1235" s="65"/>
      <c r="L1235" s="65"/>
      <c r="M1235" s="99"/>
      <c r="N1235" s="66"/>
      <c r="O1235" s="99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5"/>
      <c r="AC1235" s="128"/>
      <c r="AD1235" s="128"/>
      <c r="AE1235" s="130"/>
      <c r="AF1235" s="130"/>
      <c r="AG1235" s="130"/>
      <c r="AH1235" s="125"/>
      <c r="AI1235" s="125"/>
      <c r="AJ1235" s="125"/>
      <c r="AK1235" s="125"/>
      <c r="AL1235" s="125"/>
      <c r="AM1235" s="125"/>
      <c r="AN1235" s="125"/>
      <c r="AO1235" s="66"/>
      <c r="AP1235" s="125"/>
      <c r="AQ1235" s="125"/>
      <c r="AR1235" s="125"/>
      <c r="AS1235" s="125"/>
      <c r="AT1235" s="125"/>
      <c r="AU1235" s="125"/>
      <c r="AV1235" s="125"/>
      <c r="AW1235" s="130"/>
      <c r="AX1235" s="130"/>
      <c r="AY1235" s="130"/>
      <c r="AZ1235" s="128"/>
      <c r="BA1235" s="128"/>
      <c r="BB1235" s="65"/>
      <c r="BC1235" s="65"/>
      <c r="BD1235" s="128"/>
      <c r="BE1235" s="128"/>
      <c r="BF1235" s="130"/>
      <c r="BG1235" s="130"/>
      <c r="BH1235" s="130"/>
      <c r="BI1235" s="125"/>
      <c r="BJ1235" s="125"/>
      <c r="BK1235" s="125"/>
      <c r="BL1235" s="125"/>
      <c r="BM1235" s="125"/>
      <c r="BN1235" s="125"/>
      <c r="BO1235" s="133"/>
      <c r="BP1235" s="66"/>
      <c r="BQ1235" s="132"/>
      <c r="BR1235" s="125"/>
      <c r="BS1235" s="125"/>
      <c r="BT1235" s="125"/>
      <c r="BU1235" s="125"/>
      <c r="BV1235" s="125"/>
      <c r="BW1235" s="125"/>
      <c r="BX1235" s="130"/>
      <c r="BY1235" s="130"/>
      <c r="BZ1235" s="130"/>
      <c r="CA1235" s="128"/>
      <c r="CB1235" s="128"/>
    </row>
    <row r="1236" spans="1:80" x14ac:dyDescent="0.3">
      <c r="A1236" s="65"/>
      <c r="B1236" s="65"/>
      <c r="C1236" s="65"/>
      <c r="D1236" s="65"/>
      <c r="E1236" s="65"/>
      <c r="F1236" s="65"/>
      <c r="G1236" s="65"/>
      <c r="H1236" s="65"/>
      <c r="I1236" s="65"/>
      <c r="J1236" s="65"/>
      <c r="K1236" s="65"/>
      <c r="L1236" s="65"/>
      <c r="M1236" s="99"/>
      <c r="N1236" s="66"/>
      <c r="O1236" s="99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</row>
    <row r="1237" spans="1:80" x14ac:dyDescent="0.3">
      <c r="A1237" s="65"/>
      <c r="B1237" s="68"/>
      <c r="C1237" s="68"/>
      <c r="D1237" s="68"/>
      <c r="E1237" s="68"/>
      <c r="F1237" s="68"/>
      <c r="G1237" s="68"/>
      <c r="H1237" s="68"/>
      <c r="I1237" s="68"/>
      <c r="J1237" s="68"/>
      <c r="K1237" s="68"/>
      <c r="L1237" s="68"/>
      <c r="M1237" s="87"/>
      <c r="N1237" s="68"/>
      <c r="O1237" s="87"/>
      <c r="P1237" s="68"/>
      <c r="Q1237" s="68"/>
      <c r="R1237" s="68"/>
      <c r="S1237" s="68"/>
      <c r="T1237" s="68"/>
      <c r="U1237" s="68"/>
      <c r="V1237" s="68"/>
      <c r="W1237" s="68"/>
      <c r="X1237" s="68"/>
      <c r="Y1237" s="68"/>
      <c r="Z1237" s="68"/>
      <c r="AA1237" s="65"/>
      <c r="AB1237" s="65"/>
      <c r="AC1237" s="103"/>
      <c r="AD1237" s="103"/>
      <c r="AE1237" s="65"/>
      <c r="AF1237" s="65"/>
      <c r="AG1237" s="103"/>
      <c r="AH1237" s="103"/>
      <c r="AI1237" s="65"/>
      <c r="AJ1237" s="65"/>
      <c r="AK1237" s="103"/>
      <c r="AL1237" s="103"/>
      <c r="AM1237" s="65"/>
      <c r="AN1237" s="103"/>
      <c r="AO1237" s="103"/>
      <c r="AP1237" s="103"/>
      <c r="AQ1237" s="65"/>
      <c r="AR1237" s="103"/>
      <c r="AS1237" s="103"/>
      <c r="AT1237" s="65"/>
      <c r="AU1237" s="65"/>
      <c r="AV1237" s="103"/>
      <c r="AW1237" s="103"/>
      <c r="AX1237" s="65"/>
      <c r="AY1237" s="65"/>
      <c r="AZ1237" s="103"/>
      <c r="BA1237" s="103"/>
      <c r="BB1237" s="65"/>
      <c r="BC1237" s="65"/>
      <c r="BD1237" s="103"/>
      <c r="BE1237" s="103"/>
      <c r="BF1237" s="65"/>
      <c r="BG1237" s="65"/>
      <c r="BH1237" s="103"/>
      <c r="BI1237" s="103"/>
      <c r="BJ1237" s="65"/>
      <c r="BK1237" s="65"/>
      <c r="BL1237" s="103"/>
      <c r="BM1237" s="103"/>
      <c r="BN1237" s="65"/>
      <c r="BO1237" s="103"/>
      <c r="BP1237" s="103"/>
      <c r="BQ1237" s="103"/>
      <c r="BR1237" s="65"/>
      <c r="BS1237" s="103"/>
      <c r="BT1237" s="103"/>
      <c r="BU1237" s="65"/>
      <c r="BV1237" s="65"/>
      <c r="BW1237" s="103"/>
      <c r="BX1237" s="103"/>
      <c r="BY1237" s="65"/>
      <c r="BZ1237" s="65"/>
      <c r="CA1237" s="103"/>
      <c r="CB1237" s="103"/>
    </row>
    <row r="1238" spans="1:80" x14ac:dyDescent="0.3">
      <c r="A1238" s="65"/>
      <c r="B1238" s="70"/>
      <c r="C1238" s="70"/>
      <c r="D1238" s="71"/>
      <c r="E1238" s="71"/>
      <c r="F1238" s="71"/>
      <c r="G1238" s="70"/>
      <c r="H1238" s="70"/>
      <c r="I1238" s="70"/>
      <c r="J1238" s="70"/>
      <c r="K1238" s="70"/>
      <c r="L1238" s="70"/>
      <c r="M1238" s="70"/>
      <c r="N1238" s="194"/>
      <c r="O1238" s="80"/>
      <c r="P1238" s="75"/>
      <c r="Q1238" s="75"/>
      <c r="R1238" s="75"/>
      <c r="S1238" s="75"/>
      <c r="T1238" s="75"/>
      <c r="U1238" s="75"/>
      <c r="V1238" s="74"/>
      <c r="W1238" s="74"/>
      <c r="X1238" s="74"/>
      <c r="Y1238" s="73"/>
      <c r="Z1238" s="72"/>
      <c r="AA1238" s="65"/>
      <c r="AB1238" s="65"/>
      <c r="AC1238" s="122"/>
      <c r="AD1238" s="122"/>
      <c r="AE1238" s="65"/>
      <c r="AF1238" s="65"/>
      <c r="AG1238" s="103"/>
      <c r="AH1238" s="122"/>
      <c r="AI1238" s="65"/>
      <c r="AJ1238" s="65"/>
      <c r="AK1238" s="90"/>
      <c r="AL1238" s="90"/>
      <c r="AM1238" s="65"/>
      <c r="AN1238" s="122"/>
      <c r="AO1238" s="122"/>
      <c r="AP1238" s="122"/>
      <c r="AQ1238" s="65"/>
      <c r="AR1238" s="112"/>
      <c r="AS1238" s="112"/>
      <c r="AT1238" s="124"/>
      <c r="AU1238" s="65"/>
      <c r="AV1238" s="122"/>
      <c r="AW1238" s="122"/>
      <c r="AX1238" s="65"/>
      <c r="AY1238" s="65"/>
      <c r="AZ1238" s="122"/>
      <c r="BA1238" s="122"/>
      <c r="BB1238" s="65"/>
      <c r="BC1238" s="65"/>
      <c r="BD1238" s="122"/>
      <c r="BE1238" s="122"/>
      <c r="BF1238" s="65"/>
      <c r="BG1238" s="65"/>
      <c r="BH1238" s="103"/>
      <c r="BI1238" s="122"/>
      <c r="BJ1238" s="65"/>
      <c r="BK1238" s="65"/>
      <c r="BL1238" s="90"/>
      <c r="BM1238" s="90"/>
      <c r="BN1238" s="65"/>
      <c r="BO1238" s="122"/>
      <c r="BP1238" s="122"/>
      <c r="BQ1238" s="122"/>
      <c r="BR1238" s="65"/>
      <c r="BS1238" s="112"/>
      <c r="BT1238" s="112"/>
      <c r="BU1238" s="124"/>
      <c r="BV1238" s="65"/>
      <c r="BW1238" s="122"/>
      <c r="BX1238" s="122"/>
      <c r="BY1238" s="65"/>
      <c r="BZ1238" s="65"/>
      <c r="CA1238" s="122"/>
      <c r="CB1238" s="122"/>
    </row>
    <row r="1239" spans="1:80" x14ac:dyDescent="0.3">
      <c r="A1239" s="65"/>
      <c r="B1239" s="70"/>
      <c r="C1239" s="70"/>
      <c r="D1239" s="71"/>
      <c r="E1239" s="71"/>
      <c r="F1239" s="71"/>
      <c r="G1239" s="70"/>
      <c r="H1239" s="70"/>
      <c r="I1239" s="70"/>
      <c r="J1239" s="70"/>
      <c r="K1239" s="70"/>
      <c r="L1239" s="70"/>
      <c r="M1239" s="70"/>
      <c r="N1239" s="194"/>
      <c r="O1239" s="80"/>
      <c r="P1239" s="75"/>
      <c r="Q1239" s="75"/>
      <c r="R1239" s="75"/>
      <c r="S1239" s="75"/>
      <c r="T1239" s="75"/>
      <c r="U1239" s="75"/>
      <c r="V1239" s="74"/>
      <c r="W1239" s="74"/>
      <c r="X1239" s="74"/>
      <c r="Y1239" s="73"/>
      <c r="Z1239" s="72"/>
      <c r="AA1239" s="65"/>
      <c r="AB1239" s="65"/>
      <c r="AC1239" s="65"/>
      <c r="AD1239" s="65"/>
      <c r="AE1239" s="65"/>
      <c r="AF1239" s="65"/>
      <c r="AG1239" s="65"/>
      <c r="AH1239" s="65"/>
      <c r="AI1239" s="65"/>
      <c r="AJ1239" s="65"/>
      <c r="AK1239" s="65"/>
      <c r="AL1239" s="65"/>
      <c r="AM1239" s="65"/>
      <c r="AN1239" s="125"/>
      <c r="AO1239" s="66"/>
      <c r="AP1239" s="125"/>
      <c r="AQ1239" s="65"/>
      <c r="AR1239" s="65"/>
      <c r="AS1239" s="65"/>
      <c r="AT1239" s="65"/>
      <c r="AU1239" s="65"/>
      <c r="AV1239" s="65"/>
      <c r="AW1239" s="65"/>
      <c r="AX1239" s="65"/>
      <c r="AY1239" s="65"/>
      <c r="AZ1239" s="65"/>
      <c r="BA1239" s="65"/>
      <c r="BB1239" s="65"/>
      <c r="BC1239" s="65"/>
      <c r="BD1239" s="65"/>
      <c r="BE1239" s="65"/>
      <c r="BF1239" s="65"/>
      <c r="BG1239" s="65"/>
      <c r="BH1239" s="65"/>
      <c r="BI1239" s="65"/>
      <c r="BJ1239" s="65"/>
      <c r="BK1239" s="65"/>
      <c r="BL1239" s="65"/>
      <c r="BM1239" s="65"/>
      <c r="BN1239" s="65"/>
      <c r="BO1239" s="65"/>
      <c r="BP1239" s="66"/>
      <c r="BQ1239" s="65"/>
      <c r="BR1239" s="65"/>
      <c r="BS1239" s="65"/>
      <c r="BT1239" s="65"/>
      <c r="BU1239" s="65"/>
      <c r="BV1239" s="65"/>
      <c r="BW1239" s="65"/>
      <c r="BX1239" s="65"/>
      <c r="BY1239" s="65"/>
      <c r="BZ1239" s="65"/>
      <c r="CA1239" s="65"/>
      <c r="CB1239" s="65"/>
    </row>
    <row r="1240" spans="1:80" x14ac:dyDescent="0.3">
      <c r="A1240" s="65"/>
      <c r="B1240" s="70"/>
      <c r="C1240" s="70"/>
      <c r="D1240" s="71"/>
      <c r="E1240" s="71"/>
      <c r="F1240" s="71"/>
      <c r="G1240" s="70"/>
      <c r="H1240" s="70"/>
      <c r="I1240" s="70"/>
      <c r="J1240" s="70"/>
      <c r="K1240" s="70"/>
      <c r="L1240" s="70"/>
      <c r="M1240" s="70"/>
      <c r="N1240" s="194"/>
      <c r="O1240" s="80"/>
      <c r="P1240" s="75"/>
      <c r="Q1240" s="75"/>
      <c r="R1240" s="75"/>
      <c r="S1240" s="75"/>
      <c r="T1240" s="75"/>
      <c r="U1240" s="75"/>
      <c r="V1240" s="74"/>
      <c r="W1240" s="74"/>
      <c r="X1240" s="74"/>
      <c r="Y1240" s="73"/>
      <c r="Z1240" s="72"/>
      <c r="AA1240" s="65"/>
      <c r="AB1240" s="65"/>
      <c r="AC1240" s="65"/>
      <c r="AD1240" s="65"/>
      <c r="AE1240" s="65"/>
      <c r="AF1240" s="65"/>
      <c r="AG1240" s="65"/>
      <c r="AH1240" s="65"/>
      <c r="AI1240" s="65"/>
      <c r="AJ1240" s="65"/>
      <c r="AK1240" s="65"/>
      <c r="AL1240" s="65"/>
      <c r="AM1240" s="65"/>
      <c r="AN1240" s="125"/>
      <c r="AO1240" s="66"/>
      <c r="AP1240" s="125"/>
      <c r="AQ1240" s="65"/>
      <c r="AR1240" s="65"/>
      <c r="AS1240" s="65"/>
      <c r="AT1240" s="65"/>
      <c r="AU1240" s="65"/>
      <c r="AV1240" s="65"/>
      <c r="AW1240" s="65"/>
      <c r="AX1240" s="65"/>
      <c r="AY1240" s="65"/>
      <c r="AZ1240" s="65"/>
      <c r="BA1240" s="65"/>
      <c r="BB1240" s="65"/>
      <c r="BC1240" s="65"/>
      <c r="BD1240" s="65"/>
      <c r="BE1240" s="65"/>
      <c r="BF1240" s="65"/>
      <c r="BG1240" s="65"/>
      <c r="BH1240" s="65"/>
      <c r="BI1240" s="65"/>
      <c r="BJ1240" s="65"/>
      <c r="BK1240" s="65"/>
      <c r="BL1240" s="65"/>
      <c r="BM1240" s="65"/>
      <c r="BN1240" s="65"/>
      <c r="BO1240" s="65"/>
      <c r="BP1240" s="66"/>
      <c r="BQ1240" s="65"/>
      <c r="BR1240" s="65"/>
      <c r="BS1240" s="65"/>
      <c r="BT1240" s="65"/>
      <c r="BU1240" s="65"/>
      <c r="BV1240" s="65"/>
      <c r="BW1240" s="65"/>
      <c r="BX1240" s="65"/>
      <c r="BY1240" s="65"/>
      <c r="BZ1240" s="65"/>
      <c r="CA1240" s="65"/>
      <c r="CB1240" s="65"/>
    </row>
    <row r="1241" spans="1:80" x14ac:dyDescent="0.3">
      <c r="A1241" s="65"/>
      <c r="B1241" s="70"/>
      <c r="C1241" s="70"/>
      <c r="D1241" s="71"/>
      <c r="E1241" s="71"/>
      <c r="F1241" s="71"/>
      <c r="G1241" s="70"/>
      <c r="H1241" s="70"/>
      <c r="I1241" s="70"/>
      <c r="J1241" s="70"/>
      <c r="K1241" s="70"/>
      <c r="L1241" s="70"/>
      <c r="M1241" s="70"/>
      <c r="N1241" s="194"/>
      <c r="O1241" s="80"/>
      <c r="P1241" s="75"/>
      <c r="Q1241" s="75"/>
      <c r="R1241" s="75"/>
      <c r="S1241" s="75"/>
      <c r="T1241" s="75"/>
      <c r="U1241" s="75"/>
      <c r="V1241" s="74"/>
      <c r="W1241" s="74"/>
      <c r="X1241" s="74"/>
      <c r="Y1241" s="73"/>
      <c r="Z1241" s="72"/>
      <c r="AA1241" s="65"/>
      <c r="AB1241" s="65"/>
      <c r="AC1241" s="82"/>
      <c r="AD1241" s="82"/>
      <c r="AE1241" s="82"/>
      <c r="AF1241" s="82"/>
      <c r="AG1241" s="82"/>
      <c r="AH1241" s="82"/>
      <c r="AI1241" s="82"/>
      <c r="AJ1241" s="82"/>
      <c r="AK1241" s="82"/>
      <c r="AL1241" s="82"/>
      <c r="AM1241" s="82"/>
      <c r="AN1241" s="114"/>
      <c r="AO1241" s="82"/>
      <c r="AP1241" s="114"/>
      <c r="AQ1241" s="82"/>
      <c r="AR1241" s="82"/>
      <c r="AS1241" s="82"/>
      <c r="AT1241" s="82"/>
      <c r="AU1241" s="82"/>
      <c r="AV1241" s="82"/>
      <c r="AW1241" s="82"/>
      <c r="AX1241" s="82"/>
      <c r="AY1241" s="82"/>
      <c r="AZ1241" s="82"/>
      <c r="BA1241" s="82"/>
      <c r="BB1241" s="65"/>
      <c r="BC1241" s="65"/>
      <c r="BD1241" s="82"/>
      <c r="BE1241" s="82"/>
      <c r="BF1241" s="82"/>
      <c r="BG1241" s="82"/>
      <c r="BH1241" s="82"/>
      <c r="BI1241" s="82"/>
      <c r="BJ1241" s="82"/>
      <c r="BK1241" s="82"/>
      <c r="BL1241" s="82"/>
      <c r="BM1241" s="82"/>
      <c r="BN1241" s="82"/>
      <c r="BO1241" s="82"/>
      <c r="BP1241" s="82"/>
      <c r="BQ1241" s="82"/>
      <c r="BR1241" s="82"/>
      <c r="BS1241" s="82"/>
      <c r="BT1241" s="82"/>
      <c r="BU1241" s="82"/>
      <c r="BV1241" s="82"/>
      <c r="BW1241" s="82"/>
      <c r="BX1241" s="82"/>
      <c r="BY1241" s="82"/>
      <c r="BZ1241" s="82"/>
      <c r="CA1241" s="82"/>
      <c r="CB1241" s="82"/>
    </row>
    <row r="1242" spans="1:80" x14ac:dyDescent="0.3">
      <c r="A1242" s="65"/>
      <c r="B1242" s="70"/>
      <c r="C1242" s="70"/>
      <c r="D1242" s="71"/>
      <c r="E1242" s="71"/>
      <c r="F1242" s="71"/>
      <c r="G1242" s="70"/>
      <c r="H1242" s="70"/>
      <c r="I1242" s="70"/>
      <c r="J1242" s="70"/>
      <c r="K1242" s="70"/>
      <c r="L1242" s="70"/>
      <c r="M1242" s="70"/>
      <c r="N1242" s="194"/>
      <c r="O1242" s="80"/>
      <c r="P1242" s="75"/>
      <c r="Q1242" s="75"/>
      <c r="R1242" s="75"/>
      <c r="S1242" s="75"/>
      <c r="T1242" s="75"/>
      <c r="U1242" s="75"/>
      <c r="V1242" s="74"/>
      <c r="W1242" s="74"/>
      <c r="X1242" s="74"/>
      <c r="Y1242" s="73"/>
      <c r="Z1242" s="72"/>
      <c r="AA1242" s="65"/>
      <c r="AB1242" s="65"/>
      <c r="AC1242" s="125"/>
      <c r="AD1242" s="125"/>
      <c r="AE1242" s="126"/>
      <c r="AF1242" s="126"/>
      <c r="AG1242" s="126"/>
      <c r="AH1242" s="125"/>
      <c r="AI1242" s="125"/>
      <c r="AJ1242" s="125"/>
      <c r="AK1242" s="125"/>
      <c r="AL1242" s="125"/>
      <c r="AM1242" s="125"/>
      <c r="AN1242" s="125"/>
      <c r="AO1242" s="66"/>
      <c r="AP1242" s="125"/>
      <c r="AQ1242" s="125"/>
      <c r="AR1242" s="125"/>
      <c r="AS1242" s="125"/>
      <c r="AT1242" s="125"/>
      <c r="AU1242" s="125"/>
      <c r="AV1242" s="125"/>
      <c r="AW1242" s="126"/>
      <c r="AX1242" s="126"/>
      <c r="AY1242" s="126"/>
      <c r="AZ1242" s="127"/>
      <c r="BA1242" s="128"/>
      <c r="BB1242" s="65"/>
      <c r="BC1242" s="65"/>
      <c r="BD1242" s="125"/>
      <c r="BE1242" s="125"/>
      <c r="BF1242" s="126"/>
      <c r="BG1242" s="126"/>
      <c r="BH1242" s="126"/>
      <c r="BI1242" s="125"/>
      <c r="BJ1242" s="125"/>
      <c r="BK1242" s="125"/>
      <c r="BL1242" s="125"/>
      <c r="BM1242" s="125"/>
      <c r="BN1242" s="125"/>
      <c r="BO1242" s="129"/>
      <c r="BP1242" s="66"/>
      <c r="BQ1242" s="129"/>
      <c r="BR1242" s="125"/>
      <c r="BS1242" s="125"/>
      <c r="BT1242" s="125"/>
      <c r="BU1242" s="125"/>
      <c r="BV1242" s="125"/>
      <c r="BW1242" s="125"/>
      <c r="BX1242" s="126"/>
      <c r="BY1242" s="126"/>
      <c r="BZ1242" s="126"/>
      <c r="CA1242" s="127"/>
      <c r="CB1242" s="128"/>
    </row>
    <row r="1243" spans="1:80" x14ac:dyDescent="0.3">
      <c r="A1243" s="65"/>
      <c r="B1243" s="70"/>
      <c r="C1243" s="70"/>
      <c r="D1243" s="71"/>
      <c r="E1243" s="71"/>
      <c r="F1243" s="71"/>
      <c r="G1243" s="70"/>
      <c r="H1243" s="70"/>
      <c r="I1243" s="70"/>
      <c r="J1243" s="70"/>
      <c r="K1243" s="70"/>
      <c r="L1243" s="70"/>
      <c r="M1243" s="70"/>
      <c r="N1243" s="194"/>
      <c r="O1243" s="80"/>
      <c r="P1243" s="75"/>
      <c r="Q1243" s="75"/>
      <c r="R1243" s="75"/>
      <c r="S1243" s="75"/>
      <c r="T1243" s="75"/>
      <c r="U1243" s="75"/>
      <c r="V1243" s="74"/>
      <c r="W1243" s="74"/>
      <c r="X1243" s="74"/>
      <c r="Y1243" s="73"/>
      <c r="Z1243" s="72"/>
      <c r="AA1243" s="65"/>
      <c r="AB1243" s="65"/>
      <c r="AC1243" s="125"/>
      <c r="AD1243" s="125"/>
      <c r="AE1243" s="126"/>
      <c r="AF1243" s="126"/>
      <c r="AG1243" s="126"/>
      <c r="AH1243" s="125"/>
      <c r="AI1243" s="125"/>
      <c r="AJ1243" s="125"/>
      <c r="AK1243" s="125"/>
      <c r="AL1243" s="125"/>
      <c r="AM1243" s="125"/>
      <c r="AN1243" s="125"/>
      <c r="AO1243" s="66"/>
      <c r="AP1243" s="125"/>
      <c r="AQ1243" s="125"/>
      <c r="AR1243" s="125"/>
      <c r="AS1243" s="125"/>
      <c r="AT1243" s="125"/>
      <c r="AU1243" s="125"/>
      <c r="AV1243" s="125"/>
      <c r="AW1243" s="126"/>
      <c r="AX1243" s="126"/>
      <c r="AY1243" s="126"/>
      <c r="AZ1243" s="127"/>
      <c r="BA1243" s="128"/>
      <c r="BB1243" s="65"/>
      <c r="BC1243" s="65"/>
      <c r="BD1243" s="125"/>
      <c r="BE1243" s="125"/>
      <c r="BF1243" s="126"/>
      <c r="BG1243" s="126"/>
      <c r="BH1243" s="126"/>
      <c r="BI1243" s="125"/>
      <c r="BJ1243" s="125"/>
      <c r="BK1243" s="125"/>
      <c r="BL1243" s="125"/>
      <c r="BM1243" s="125"/>
      <c r="BN1243" s="125"/>
      <c r="BO1243" s="129"/>
      <c r="BP1243" s="66"/>
      <c r="BQ1243" s="129"/>
      <c r="BR1243" s="125"/>
      <c r="BS1243" s="125"/>
      <c r="BT1243" s="125"/>
      <c r="BU1243" s="125"/>
      <c r="BV1243" s="125"/>
      <c r="BW1243" s="125"/>
      <c r="BX1243" s="126"/>
      <c r="BY1243" s="126"/>
      <c r="BZ1243" s="126"/>
      <c r="CA1243" s="127"/>
      <c r="CB1243" s="128"/>
    </row>
    <row r="1244" spans="1:80" x14ac:dyDescent="0.3">
      <c r="A1244" s="65"/>
      <c r="B1244" s="70"/>
      <c r="C1244" s="70"/>
      <c r="D1244" s="71"/>
      <c r="E1244" s="71"/>
      <c r="F1244" s="71"/>
      <c r="G1244" s="70"/>
      <c r="H1244" s="70"/>
      <c r="I1244" s="70"/>
      <c r="J1244" s="70"/>
      <c r="K1244" s="70"/>
      <c r="L1244" s="70"/>
      <c r="M1244" s="70"/>
      <c r="N1244" s="194"/>
      <c r="O1244" s="80"/>
      <c r="P1244" s="75"/>
      <c r="Q1244" s="75"/>
      <c r="R1244" s="75"/>
      <c r="S1244" s="75"/>
      <c r="T1244" s="75"/>
      <c r="U1244" s="75"/>
      <c r="V1244" s="74"/>
      <c r="W1244" s="74"/>
      <c r="X1244" s="74"/>
      <c r="Y1244" s="73"/>
      <c r="Z1244" s="72"/>
      <c r="AA1244" s="65"/>
      <c r="AB1244" s="65"/>
      <c r="AC1244" s="125"/>
      <c r="AD1244" s="125"/>
      <c r="AE1244" s="126"/>
      <c r="AF1244" s="126"/>
      <c r="AG1244" s="126"/>
      <c r="AH1244" s="125"/>
      <c r="AI1244" s="125"/>
      <c r="AJ1244" s="125"/>
      <c r="AK1244" s="125"/>
      <c r="AL1244" s="125"/>
      <c r="AM1244" s="125"/>
      <c r="AN1244" s="125"/>
      <c r="AO1244" s="66"/>
      <c r="AP1244" s="125"/>
      <c r="AQ1244" s="125"/>
      <c r="AR1244" s="125"/>
      <c r="AS1244" s="125"/>
      <c r="AT1244" s="125"/>
      <c r="AU1244" s="125"/>
      <c r="AV1244" s="125"/>
      <c r="AW1244" s="126"/>
      <c r="AX1244" s="126"/>
      <c r="AY1244" s="126"/>
      <c r="AZ1244" s="127"/>
      <c r="BA1244" s="128"/>
      <c r="BB1244" s="65"/>
      <c r="BC1244" s="65"/>
      <c r="BD1244" s="125"/>
      <c r="BE1244" s="125"/>
      <c r="BF1244" s="126"/>
      <c r="BG1244" s="126"/>
      <c r="BH1244" s="126"/>
      <c r="BI1244" s="125"/>
      <c r="BJ1244" s="125"/>
      <c r="BK1244" s="125"/>
      <c r="BL1244" s="125"/>
      <c r="BM1244" s="125"/>
      <c r="BN1244" s="125"/>
      <c r="BO1244" s="129"/>
      <c r="BP1244" s="66"/>
      <c r="BQ1244" s="129"/>
      <c r="BR1244" s="125"/>
      <c r="BS1244" s="125"/>
      <c r="BT1244" s="125"/>
      <c r="BU1244" s="125"/>
      <c r="BV1244" s="125"/>
      <c r="BW1244" s="125"/>
      <c r="BX1244" s="126"/>
      <c r="BY1244" s="126"/>
      <c r="BZ1244" s="126"/>
      <c r="CA1244" s="127"/>
      <c r="CB1244" s="128"/>
    </row>
    <row r="1245" spans="1:80" x14ac:dyDescent="0.3">
      <c r="A1245" s="65"/>
      <c r="B1245" s="70"/>
      <c r="C1245" s="70"/>
      <c r="D1245" s="71"/>
      <c r="E1245" s="71"/>
      <c r="F1245" s="71"/>
      <c r="G1245" s="70"/>
      <c r="H1245" s="70"/>
      <c r="I1245" s="70"/>
      <c r="J1245" s="70"/>
      <c r="K1245" s="70"/>
      <c r="L1245" s="70"/>
      <c r="M1245" s="70"/>
      <c r="N1245" s="194"/>
      <c r="O1245" s="80"/>
      <c r="P1245" s="75"/>
      <c r="Q1245" s="75"/>
      <c r="R1245" s="75"/>
      <c r="S1245" s="75"/>
      <c r="T1245" s="75"/>
      <c r="U1245" s="75"/>
      <c r="V1245" s="74"/>
      <c r="W1245" s="74"/>
      <c r="X1245" s="74"/>
      <c r="Y1245" s="73"/>
      <c r="Z1245" s="72"/>
      <c r="AA1245" s="65"/>
      <c r="AB1245" s="65"/>
      <c r="AC1245" s="125"/>
      <c r="AD1245" s="125"/>
      <c r="AE1245" s="126"/>
      <c r="AF1245" s="126"/>
      <c r="AG1245" s="126"/>
      <c r="AH1245" s="125"/>
      <c r="AI1245" s="125"/>
      <c r="AJ1245" s="125"/>
      <c r="AK1245" s="125"/>
      <c r="AL1245" s="125"/>
      <c r="AM1245" s="125"/>
      <c r="AN1245" s="125"/>
      <c r="AO1245" s="66"/>
      <c r="AP1245" s="125"/>
      <c r="AQ1245" s="125"/>
      <c r="AR1245" s="125"/>
      <c r="AS1245" s="125"/>
      <c r="AT1245" s="125"/>
      <c r="AU1245" s="125"/>
      <c r="AV1245" s="125"/>
      <c r="AW1245" s="126"/>
      <c r="AX1245" s="126"/>
      <c r="AY1245" s="126"/>
      <c r="AZ1245" s="127"/>
      <c r="BA1245" s="128"/>
      <c r="BB1245" s="65"/>
      <c r="BC1245" s="65"/>
      <c r="BD1245" s="125"/>
      <c r="BE1245" s="125"/>
      <c r="BF1245" s="126"/>
      <c r="BG1245" s="126"/>
      <c r="BH1245" s="126"/>
      <c r="BI1245" s="125"/>
      <c r="BJ1245" s="125"/>
      <c r="BK1245" s="125"/>
      <c r="BL1245" s="125"/>
      <c r="BM1245" s="125"/>
      <c r="BN1245" s="125"/>
      <c r="BO1245" s="129"/>
      <c r="BP1245" s="66"/>
      <c r="BQ1245" s="129"/>
      <c r="BR1245" s="125"/>
      <c r="BS1245" s="125"/>
      <c r="BT1245" s="125"/>
      <c r="BU1245" s="125"/>
      <c r="BV1245" s="125"/>
      <c r="BW1245" s="125"/>
      <c r="BX1245" s="126"/>
      <c r="BY1245" s="126"/>
      <c r="BZ1245" s="126"/>
      <c r="CA1245" s="127"/>
      <c r="CB1245" s="128"/>
    </row>
    <row r="1246" spans="1:80" x14ac:dyDescent="0.3">
      <c r="A1246" s="65"/>
      <c r="B1246" s="70"/>
      <c r="C1246" s="70"/>
      <c r="D1246" s="71"/>
      <c r="E1246" s="71"/>
      <c r="F1246" s="71"/>
      <c r="G1246" s="70"/>
      <c r="H1246" s="70"/>
      <c r="I1246" s="70"/>
      <c r="J1246" s="70"/>
      <c r="K1246" s="70"/>
      <c r="L1246" s="70"/>
      <c r="M1246" s="70"/>
      <c r="N1246" s="194"/>
      <c r="O1246" s="80"/>
      <c r="P1246" s="75"/>
      <c r="Q1246" s="75"/>
      <c r="R1246" s="75"/>
      <c r="S1246" s="75"/>
      <c r="T1246" s="75"/>
      <c r="U1246" s="75"/>
      <c r="V1246" s="74"/>
      <c r="W1246" s="74"/>
      <c r="X1246" s="74"/>
      <c r="Y1246" s="73"/>
      <c r="Z1246" s="72"/>
      <c r="AA1246" s="65"/>
      <c r="AB1246" s="65"/>
      <c r="AC1246" s="125"/>
      <c r="AD1246" s="125"/>
      <c r="AE1246" s="126"/>
      <c r="AF1246" s="126"/>
      <c r="AG1246" s="126"/>
      <c r="AH1246" s="125"/>
      <c r="AI1246" s="125"/>
      <c r="AJ1246" s="125"/>
      <c r="AK1246" s="125"/>
      <c r="AL1246" s="125"/>
      <c r="AM1246" s="125"/>
      <c r="AN1246" s="125"/>
      <c r="AO1246" s="66"/>
      <c r="AP1246" s="125"/>
      <c r="AQ1246" s="125"/>
      <c r="AR1246" s="125"/>
      <c r="AS1246" s="125"/>
      <c r="AT1246" s="125"/>
      <c r="AU1246" s="125"/>
      <c r="AV1246" s="125"/>
      <c r="AW1246" s="126"/>
      <c r="AX1246" s="126"/>
      <c r="AY1246" s="126"/>
      <c r="AZ1246" s="127"/>
      <c r="BA1246" s="128"/>
      <c r="BB1246" s="65"/>
      <c r="BC1246" s="65"/>
      <c r="BD1246" s="125"/>
      <c r="BE1246" s="125"/>
      <c r="BF1246" s="126"/>
      <c r="BG1246" s="126"/>
      <c r="BH1246" s="126"/>
      <c r="BI1246" s="125"/>
      <c r="BJ1246" s="125"/>
      <c r="BK1246" s="125"/>
      <c r="BL1246" s="125"/>
      <c r="BM1246" s="125"/>
      <c r="BN1246" s="125"/>
      <c r="BO1246" s="129"/>
      <c r="BP1246" s="66"/>
      <c r="BQ1246" s="129"/>
      <c r="BR1246" s="125"/>
      <c r="BS1246" s="125"/>
      <c r="BT1246" s="125"/>
      <c r="BU1246" s="125"/>
      <c r="BV1246" s="125"/>
      <c r="BW1246" s="125"/>
      <c r="BX1246" s="126"/>
      <c r="BY1246" s="126"/>
      <c r="BZ1246" s="126"/>
      <c r="CA1246" s="127"/>
      <c r="CB1246" s="128"/>
    </row>
    <row r="1247" spans="1:80" x14ac:dyDescent="0.3">
      <c r="A1247" s="65"/>
      <c r="B1247" s="70"/>
      <c r="C1247" s="70"/>
      <c r="D1247" s="71"/>
      <c r="E1247" s="71"/>
      <c r="F1247" s="71"/>
      <c r="G1247" s="70"/>
      <c r="H1247" s="70"/>
      <c r="I1247" s="70"/>
      <c r="J1247" s="70"/>
      <c r="K1247" s="70"/>
      <c r="L1247" s="70"/>
      <c r="M1247" s="70"/>
      <c r="N1247" s="194"/>
      <c r="O1247" s="80"/>
      <c r="P1247" s="75"/>
      <c r="Q1247" s="75"/>
      <c r="R1247" s="75"/>
      <c r="S1247" s="75"/>
      <c r="T1247" s="75"/>
      <c r="U1247" s="75"/>
      <c r="V1247" s="74"/>
      <c r="W1247" s="74"/>
      <c r="X1247" s="74"/>
      <c r="Y1247" s="73"/>
      <c r="Z1247" s="72"/>
      <c r="AA1247" s="65"/>
      <c r="AB1247" s="65"/>
      <c r="AC1247" s="125"/>
      <c r="AD1247" s="125"/>
      <c r="AE1247" s="126"/>
      <c r="AF1247" s="126"/>
      <c r="AG1247" s="126"/>
      <c r="AH1247" s="125"/>
      <c r="AI1247" s="125"/>
      <c r="AJ1247" s="125"/>
      <c r="AK1247" s="125"/>
      <c r="AL1247" s="125"/>
      <c r="AM1247" s="125"/>
      <c r="AN1247" s="125"/>
      <c r="AO1247" s="66"/>
      <c r="AP1247" s="125"/>
      <c r="AQ1247" s="125"/>
      <c r="AR1247" s="125"/>
      <c r="AS1247" s="125"/>
      <c r="AT1247" s="125"/>
      <c r="AU1247" s="125"/>
      <c r="AV1247" s="125"/>
      <c r="AW1247" s="126"/>
      <c r="AX1247" s="126"/>
      <c r="AY1247" s="126"/>
      <c r="AZ1247" s="127"/>
      <c r="BA1247" s="128"/>
      <c r="BB1247" s="65"/>
      <c r="BC1247" s="65"/>
      <c r="BD1247" s="125"/>
      <c r="BE1247" s="125"/>
      <c r="BF1247" s="126"/>
      <c r="BG1247" s="126"/>
      <c r="BH1247" s="126"/>
      <c r="BI1247" s="125"/>
      <c r="BJ1247" s="125"/>
      <c r="BK1247" s="125"/>
      <c r="BL1247" s="125"/>
      <c r="BM1247" s="125"/>
      <c r="BN1247" s="125"/>
      <c r="BO1247" s="129"/>
      <c r="BP1247" s="66"/>
      <c r="BQ1247" s="129"/>
      <c r="BR1247" s="125"/>
      <c r="BS1247" s="125"/>
      <c r="BT1247" s="125"/>
      <c r="BU1247" s="125"/>
      <c r="BV1247" s="125"/>
      <c r="BW1247" s="125"/>
      <c r="BX1247" s="126"/>
      <c r="BY1247" s="126"/>
      <c r="BZ1247" s="126"/>
      <c r="CA1247" s="127"/>
      <c r="CB1247" s="128"/>
    </row>
    <row r="1248" spans="1:80" x14ac:dyDescent="0.3">
      <c r="A1248" s="65"/>
      <c r="B1248" s="70"/>
      <c r="C1248" s="70"/>
      <c r="D1248" s="71"/>
      <c r="E1248" s="71"/>
      <c r="F1248" s="71"/>
      <c r="G1248" s="70"/>
      <c r="H1248" s="70"/>
      <c r="I1248" s="70"/>
      <c r="J1248" s="70"/>
      <c r="K1248" s="70"/>
      <c r="L1248" s="70"/>
      <c r="M1248" s="70"/>
      <c r="N1248" s="194"/>
      <c r="O1248" s="80"/>
      <c r="P1248" s="75"/>
      <c r="Q1248" s="75"/>
      <c r="R1248" s="75"/>
      <c r="S1248" s="75"/>
      <c r="T1248" s="75"/>
      <c r="U1248" s="75"/>
      <c r="V1248" s="74"/>
      <c r="W1248" s="74"/>
      <c r="X1248" s="74"/>
      <c r="Y1248" s="73"/>
      <c r="Z1248" s="72"/>
      <c r="AA1248" s="65"/>
      <c r="AB1248" s="65"/>
      <c r="AC1248" s="125"/>
      <c r="AD1248" s="125"/>
      <c r="AE1248" s="126"/>
      <c r="AF1248" s="126"/>
      <c r="AG1248" s="126"/>
      <c r="AH1248" s="125"/>
      <c r="AI1248" s="125"/>
      <c r="AJ1248" s="125"/>
      <c r="AK1248" s="125"/>
      <c r="AL1248" s="125"/>
      <c r="AM1248" s="125"/>
      <c r="AN1248" s="125"/>
      <c r="AO1248" s="66"/>
      <c r="AP1248" s="125"/>
      <c r="AQ1248" s="125"/>
      <c r="AR1248" s="125"/>
      <c r="AS1248" s="125"/>
      <c r="AT1248" s="125"/>
      <c r="AU1248" s="125"/>
      <c r="AV1248" s="125"/>
      <c r="AW1248" s="126"/>
      <c r="AX1248" s="126"/>
      <c r="AY1248" s="126"/>
      <c r="AZ1248" s="127"/>
      <c r="BA1248" s="128"/>
      <c r="BB1248" s="65"/>
      <c r="BC1248" s="65"/>
      <c r="BD1248" s="125"/>
      <c r="BE1248" s="125"/>
      <c r="BF1248" s="126"/>
      <c r="BG1248" s="126"/>
      <c r="BH1248" s="126"/>
      <c r="BI1248" s="125"/>
      <c r="BJ1248" s="125"/>
      <c r="BK1248" s="125"/>
      <c r="BL1248" s="125"/>
      <c r="BM1248" s="125"/>
      <c r="BN1248" s="125"/>
      <c r="BO1248" s="129"/>
      <c r="BP1248" s="66"/>
      <c r="BQ1248" s="129"/>
      <c r="BR1248" s="125"/>
      <c r="BS1248" s="125"/>
      <c r="BT1248" s="125"/>
      <c r="BU1248" s="125"/>
      <c r="BV1248" s="125"/>
      <c r="BW1248" s="125"/>
      <c r="BX1248" s="126"/>
      <c r="BY1248" s="126"/>
      <c r="BZ1248" s="126"/>
      <c r="CA1248" s="127"/>
      <c r="CB1248" s="128"/>
    </row>
    <row r="1249" spans="1:80" x14ac:dyDescent="0.3">
      <c r="A1249" s="65"/>
      <c r="B1249" s="70"/>
      <c r="C1249" s="70"/>
      <c r="D1249" s="71"/>
      <c r="E1249" s="71"/>
      <c r="F1249" s="71"/>
      <c r="G1249" s="70"/>
      <c r="H1249" s="70"/>
      <c r="I1249" s="70"/>
      <c r="J1249" s="70"/>
      <c r="K1249" s="70"/>
      <c r="L1249" s="70"/>
      <c r="M1249" s="70"/>
      <c r="N1249" s="194"/>
      <c r="O1249" s="80"/>
      <c r="P1249" s="75"/>
      <c r="Q1249" s="75"/>
      <c r="R1249" s="75"/>
      <c r="S1249" s="75"/>
      <c r="T1249" s="75"/>
      <c r="U1249" s="75"/>
      <c r="V1249" s="74"/>
      <c r="W1249" s="74"/>
      <c r="X1249" s="74"/>
      <c r="Y1249" s="73"/>
      <c r="Z1249" s="72"/>
      <c r="AA1249" s="65"/>
      <c r="AB1249" s="65"/>
      <c r="AC1249" s="125"/>
      <c r="AD1249" s="125"/>
      <c r="AE1249" s="126"/>
      <c r="AF1249" s="126"/>
      <c r="AG1249" s="126"/>
      <c r="AH1249" s="125"/>
      <c r="AI1249" s="125"/>
      <c r="AJ1249" s="125"/>
      <c r="AK1249" s="125"/>
      <c r="AL1249" s="125"/>
      <c r="AM1249" s="125"/>
      <c r="AN1249" s="125"/>
      <c r="AO1249" s="66"/>
      <c r="AP1249" s="125"/>
      <c r="AQ1249" s="125"/>
      <c r="AR1249" s="125"/>
      <c r="AS1249" s="125"/>
      <c r="AT1249" s="125"/>
      <c r="AU1249" s="125"/>
      <c r="AV1249" s="125"/>
      <c r="AW1249" s="126"/>
      <c r="AX1249" s="126"/>
      <c r="AY1249" s="126"/>
      <c r="AZ1249" s="127"/>
      <c r="BA1249" s="128"/>
      <c r="BB1249" s="65"/>
      <c r="BC1249" s="65"/>
      <c r="BD1249" s="125"/>
      <c r="BE1249" s="125"/>
      <c r="BF1249" s="126"/>
      <c r="BG1249" s="126"/>
      <c r="BH1249" s="126"/>
      <c r="BI1249" s="125"/>
      <c r="BJ1249" s="125"/>
      <c r="BK1249" s="125"/>
      <c r="BL1249" s="125"/>
      <c r="BM1249" s="125"/>
      <c r="BN1249" s="125"/>
      <c r="BO1249" s="129"/>
      <c r="BP1249" s="66"/>
      <c r="BQ1249" s="129"/>
      <c r="BR1249" s="125"/>
      <c r="BS1249" s="125"/>
      <c r="BT1249" s="125"/>
      <c r="BU1249" s="125"/>
      <c r="BV1249" s="125"/>
      <c r="BW1249" s="125"/>
      <c r="BX1249" s="126"/>
      <c r="BY1249" s="126"/>
      <c r="BZ1249" s="126"/>
      <c r="CA1249" s="127"/>
      <c r="CB1249" s="128"/>
    </row>
    <row r="1250" spans="1:80" x14ac:dyDescent="0.3">
      <c r="A1250" s="65"/>
      <c r="B1250" s="70"/>
      <c r="C1250" s="70"/>
      <c r="D1250" s="71"/>
      <c r="E1250" s="71"/>
      <c r="F1250" s="71"/>
      <c r="G1250" s="70"/>
      <c r="H1250" s="70"/>
      <c r="I1250" s="70"/>
      <c r="J1250" s="70"/>
      <c r="K1250" s="70"/>
      <c r="L1250" s="70"/>
      <c r="M1250" s="70"/>
      <c r="N1250" s="194"/>
      <c r="O1250" s="80"/>
      <c r="P1250" s="75"/>
      <c r="Q1250" s="75"/>
      <c r="R1250" s="75"/>
      <c r="S1250" s="75"/>
      <c r="T1250" s="75"/>
      <c r="U1250" s="75"/>
      <c r="V1250" s="74"/>
      <c r="W1250" s="74"/>
      <c r="X1250" s="74"/>
      <c r="Y1250" s="73"/>
      <c r="Z1250" s="72"/>
      <c r="AA1250" s="65"/>
      <c r="AB1250" s="65"/>
      <c r="AC1250" s="125"/>
      <c r="AD1250" s="125"/>
      <c r="AE1250" s="126"/>
      <c r="AF1250" s="126"/>
      <c r="AG1250" s="126"/>
      <c r="AH1250" s="125"/>
      <c r="AI1250" s="125"/>
      <c r="AJ1250" s="125"/>
      <c r="AK1250" s="125"/>
      <c r="AL1250" s="125"/>
      <c r="AM1250" s="125"/>
      <c r="AN1250" s="125"/>
      <c r="AO1250" s="66"/>
      <c r="AP1250" s="125"/>
      <c r="AQ1250" s="125"/>
      <c r="AR1250" s="125"/>
      <c r="AS1250" s="125"/>
      <c r="AT1250" s="125"/>
      <c r="AU1250" s="125"/>
      <c r="AV1250" s="125"/>
      <c r="AW1250" s="126"/>
      <c r="AX1250" s="126"/>
      <c r="AY1250" s="126"/>
      <c r="AZ1250" s="127"/>
      <c r="BA1250" s="128"/>
      <c r="BB1250" s="65"/>
      <c r="BC1250" s="65"/>
      <c r="BD1250" s="125"/>
      <c r="BE1250" s="125"/>
      <c r="BF1250" s="126"/>
      <c r="BG1250" s="126"/>
      <c r="BH1250" s="126"/>
      <c r="BI1250" s="125"/>
      <c r="BJ1250" s="125"/>
      <c r="BK1250" s="125"/>
      <c r="BL1250" s="125"/>
      <c r="BM1250" s="125"/>
      <c r="BN1250" s="125"/>
      <c r="BO1250" s="129"/>
      <c r="BP1250" s="66"/>
      <c r="BQ1250" s="129"/>
      <c r="BR1250" s="125"/>
      <c r="BS1250" s="125"/>
      <c r="BT1250" s="125"/>
      <c r="BU1250" s="125"/>
      <c r="BV1250" s="125"/>
      <c r="BW1250" s="125"/>
      <c r="BX1250" s="126"/>
      <c r="BY1250" s="126"/>
      <c r="BZ1250" s="126"/>
      <c r="CA1250" s="127"/>
      <c r="CB1250" s="128"/>
    </row>
    <row r="1251" spans="1:80" x14ac:dyDescent="0.3">
      <c r="A1251" s="65"/>
      <c r="B1251" s="70"/>
      <c r="C1251" s="70"/>
      <c r="D1251" s="71"/>
      <c r="E1251" s="71"/>
      <c r="F1251" s="71"/>
      <c r="G1251" s="70"/>
      <c r="H1251" s="70"/>
      <c r="I1251" s="70"/>
      <c r="J1251" s="70"/>
      <c r="K1251" s="70"/>
      <c r="L1251" s="70"/>
      <c r="M1251" s="70"/>
      <c r="N1251" s="194"/>
      <c r="O1251" s="80"/>
      <c r="P1251" s="75"/>
      <c r="Q1251" s="75"/>
      <c r="R1251" s="75"/>
      <c r="S1251" s="75"/>
      <c r="T1251" s="75"/>
      <c r="U1251" s="75"/>
      <c r="V1251" s="74"/>
      <c r="W1251" s="74"/>
      <c r="X1251" s="74"/>
      <c r="Y1251" s="73"/>
      <c r="Z1251" s="72"/>
      <c r="AA1251" s="65"/>
      <c r="AB1251" s="65"/>
      <c r="AC1251" s="125"/>
      <c r="AD1251" s="125"/>
      <c r="AE1251" s="126"/>
      <c r="AF1251" s="126"/>
      <c r="AG1251" s="126"/>
      <c r="AH1251" s="125"/>
      <c r="AI1251" s="125"/>
      <c r="AJ1251" s="125"/>
      <c r="AK1251" s="125"/>
      <c r="AL1251" s="125"/>
      <c r="AM1251" s="125"/>
      <c r="AN1251" s="125"/>
      <c r="AO1251" s="66"/>
      <c r="AP1251" s="125"/>
      <c r="AQ1251" s="125"/>
      <c r="AR1251" s="125"/>
      <c r="AS1251" s="125"/>
      <c r="AT1251" s="125"/>
      <c r="AU1251" s="125"/>
      <c r="AV1251" s="125"/>
      <c r="AW1251" s="126"/>
      <c r="AX1251" s="126"/>
      <c r="AY1251" s="126"/>
      <c r="AZ1251" s="127"/>
      <c r="BA1251" s="128"/>
      <c r="BB1251" s="65"/>
      <c r="BC1251" s="65"/>
      <c r="BD1251" s="125"/>
      <c r="BE1251" s="125"/>
      <c r="BF1251" s="126"/>
      <c r="BG1251" s="126"/>
      <c r="BH1251" s="126"/>
      <c r="BI1251" s="125"/>
      <c r="BJ1251" s="125"/>
      <c r="BK1251" s="125"/>
      <c r="BL1251" s="125"/>
      <c r="BM1251" s="125"/>
      <c r="BN1251" s="125"/>
      <c r="BO1251" s="129"/>
      <c r="BP1251" s="66"/>
      <c r="BQ1251" s="129"/>
      <c r="BR1251" s="125"/>
      <c r="BS1251" s="125"/>
      <c r="BT1251" s="125"/>
      <c r="BU1251" s="125"/>
      <c r="BV1251" s="125"/>
      <c r="BW1251" s="125"/>
      <c r="BX1251" s="126"/>
      <c r="BY1251" s="126"/>
      <c r="BZ1251" s="126"/>
      <c r="CA1251" s="127"/>
      <c r="CB1251" s="128"/>
    </row>
    <row r="1252" spans="1:80" x14ac:dyDescent="0.3">
      <c r="A1252" s="65"/>
      <c r="B1252" s="70"/>
      <c r="C1252" s="70"/>
      <c r="D1252" s="71"/>
      <c r="E1252" s="71"/>
      <c r="F1252" s="71"/>
      <c r="G1252" s="70"/>
      <c r="H1252" s="70"/>
      <c r="I1252" s="70"/>
      <c r="J1252" s="70"/>
      <c r="K1252" s="70"/>
      <c r="L1252" s="70"/>
      <c r="M1252" s="70"/>
      <c r="N1252" s="194"/>
      <c r="O1252" s="80"/>
      <c r="P1252" s="75"/>
      <c r="Q1252" s="75"/>
      <c r="R1252" s="75"/>
      <c r="S1252" s="75"/>
      <c r="T1252" s="75"/>
      <c r="U1252" s="75"/>
      <c r="V1252" s="74"/>
      <c r="W1252" s="74"/>
      <c r="X1252" s="74"/>
      <c r="Y1252" s="73"/>
      <c r="Z1252" s="72"/>
      <c r="AA1252" s="65"/>
      <c r="AB1252" s="65"/>
      <c r="AC1252" s="125"/>
      <c r="AD1252" s="125"/>
      <c r="AE1252" s="126"/>
      <c r="AF1252" s="126"/>
      <c r="AG1252" s="126"/>
      <c r="AH1252" s="125"/>
      <c r="AI1252" s="125"/>
      <c r="AJ1252" s="125"/>
      <c r="AK1252" s="125"/>
      <c r="AL1252" s="125"/>
      <c r="AM1252" s="125"/>
      <c r="AN1252" s="125"/>
      <c r="AO1252" s="66"/>
      <c r="AP1252" s="125"/>
      <c r="AQ1252" s="125"/>
      <c r="AR1252" s="125"/>
      <c r="AS1252" s="125"/>
      <c r="AT1252" s="125"/>
      <c r="AU1252" s="125"/>
      <c r="AV1252" s="125"/>
      <c r="AW1252" s="126"/>
      <c r="AX1252" s="126"/>
      <c r="AY1252" s="126"/>
      <c r="AZ1252" s="127"/>
      <c r="BA1252" s="128"/>
      <c r="BB1252" s="65"/>
      <c r="BC1252" s="65"/>
      <c r="BD1252" s="125"/>
      <c r="BE1252" s="125"/>
      <c r="BF1252" s="126"/>
      <c r="BG1252" s="126"/>
      <c r="BH1252" s="126"/>
      <c r="BI1252" s="125"/>
      <c r="BJ1252" s="125"/>
      <c r="BK1252" s="125"/>
      <c r="BL1252" s="125"/>
      <c r="BM1252" s="125"/>
      <c r="BN1252" s="125"/>
      <c r="BO1252" s="129"/>
      <c r="BP1252" s="66"/>
      <c r="BQ1252" s="129"/>
      <c r="BR1252" s="125"/>
      <c r="BS1252" s="125"/>
      <c r="BT1252" s="125"/>
      <c r="BU1252" s="125"/>
      <c r="BV1252" s="125"/>
      <c r="BW1252" s="125"/>
      <c r="BX1252" s="126"/>
      <c r="BY1252" s="126"/>
      <c r="BZ1252" s="126"/>
      <c r="CA1252" s="127"/>
      <c r="CB1252" s="128"/>
    </row>
    <row r="1253" spans="1:80" x14ac:dyDescent="0.3">
      <c r="A1253" s="65"/>
      <c r="B1253" s="70"/>
      <c r="C1253" s="70"/>
      <c r="D1253" s="71"/>
      <c r="E1253" s="71"/>
      <c r="F1253" s="71"/>
      <c r="G1253" s="70"/>
      <c r="H1253" s="70"/>
      <c r="I1253" s="70"/>
      <c r="J1253" s="70"/>
      <c r="K1253" s="70"/>
      <c r="L1253" s="70"/>
      <c r="M1253" s="70"/>
      <c r="N1253" s="195"/>
      <c r="O1253" s="70"/>
      <c r="P1253" s="70"/>
      <c r="Q1253" s="70"/>
      <c r="R1253" s="70"/>
      <c r="S1253" s="70"/>
      <c r="T1253" s="70"/>
      <c r="U1253" s="70"/>
      <c r="V1253" s="71"/>
      <c r="W1253" s="71"/>
      <c r="X1253" s="71"/>
      <c r="Y1253" s="70"/>
      <c r="Z1253" s="70"/>
      <c r="AA1253" s="65"/>
      <c r="AB1253" s="65"/>
      <c r="AC1253" s="125"/>
      <c r="AD1253" s="125"/>
      <c r="AE1253" s="126"/>
      <c r="AF1253" s="126"/>
      <c r="AG1253" s="126"/>
      <c r="AH1253" s="125"/>
      <c r="AI1253" s="125"/>
      <c r="AJ1253" s="125"/>
      <c r="AK1253" s="125"/>
      <c r="AL1253" s="125"/>
      <c r="AM1253" s="125"/>
      <c r="AN1253" s="125"/>
      <c r="AO1253" s="66"/>
      <c r="AP1253" s="125"/>
      <c r="AQ1253" s="125"/>
      <c r="AR1253" s="125"/>
      <c r="AS1253" s="125"/>
      <c r="AT1253" s="125"/>
      <c r="AU1253" s="125"/>
      <c r="AV1253" s="125"/>
      <c r="AW1253" s="126"/>
      <c r="AX1253" s="126"/>
      <c r="AY1253" s="126"/>
      <c r="AZ1253" s="127"/>
      <c r="BA1253" s="128"/>
      <c r="BB1253" s="65"/>
      <c r="BC1253" s="65"/>
      <c r="BD1253" s="125"/>
      <c r="BE1253" s="125"/>
      <c r="BF1253" s="126"/>
      <c r="BG1253" s="126"/>
      <c r="BH1253" s="126"/>
      <c r="BI1253" s="125"/>
      <c r="BJ1253" s="125"/>
      <c r="BK1253" s="125"/>
      <c r="BL1253" s="125"/>
      <c r="BM1253" s="125"/>
      <c r="BN1253" s="125"/>
      <c r="BO1253" s="129"/>
      <c r="BP1253" s="66"/>
      <c r="BQ1253" s="129"/>
      <c r="BR1253" s="125"/>
      <c r="BS1253" s="125"/>
      <c r="BT1253" s="125"/>
      <c r="BU1253" s="125"/>
      <c r="BV1253" s="125"/>
      <c r="BW1253" s="125"/>
      <c r="BX1253" s="126"/>
      <c r="BY1253" s="126"/>
      <c r="BZ1253" s="126"/>
      <c r="CA1253" s="127"/>
      <c r="CB1253" s="128"/>
    </row>
    <row r="1254" spans="1:80" x14ac:dyDescent="0.3">
      <c r="A1254" s="65"/>
      <c r="B1254" s="72"/>
      <c r="C1254" s="73"/>
      <c r="D1254" s="74"/>
      <c r="E1254" s="74"/>
      <c r="F1254" s="74"/>
      <c r="G1254" s="75"/>
      <c r="H1254" s="75"/>
      <c r="I1254" s="75"/>
      <c r="J1254" s="75"/>
      <c r="K1254" s="75"/>
      <c r="L1254" s="75"/>
      <c r="M1254" s="80"/>
      <c r="N1254" s="194"/>
      <c r="O1254" s="70"/>
      <c r="P1254" s="70"/>
      <c r="Q1254" s="70"/>
      <c r="R1254" s="70"/>
      <c r="S1254" s="70"/>
      <c r="T1254" s="70"/>
      <c r="U1254" s="70"/>
      <c r="V1254" s="71"/>
      <c r="W1254" s="71"/>
      <c r="X1254" s="71"/>
      <c r="Y1254" s="70"/>
      <c r="Z1254" s="70"/>
      <c r="AA1254" s="65"/>
      <c r="AB1254" s="65"/>
      <c r="AC1254" s="125"/>
      <c r="AD1254" s="125"/>
      <c r="AE1254" s="126"/>
      <c r="AF1254" s="126"/>
      <c r="AG1254" s="126"/>
      <c r="AH1254" s="125"/>
      <c r="AI1254" s="125"/>
      <c r="AJ1254" s="125"/>
      <c r="AK1254" s="125"/>
      <c r="AL1254" s="125"/>
      <c r="AM1254" s="125"/>
      <c r="AN1254" s="125"/>
      <c r="AO1254" s="66"/>
      <c r="AP1254" s="125"/>
      <c r="AQ1254" s="125"/>
      <c r="AR1254" s="125"/>
      <c r="AS1254" s="125"/>
      <c r="AT1254" s="125"/>
      <c r="AU1254" s="125"/>
      <c r="AV1254" s="125"/>
      <c r="AW1254" s="126"/>
      <c r="AX1254" s="126"/>
      <c r="AY1254" s="126"/>
      <c r="AZ1254" s="127"/>
      <c r="BA1254" s="128"/>
      <c r="BB1254" s="65"/>
      <c r="BC1254" s="65"/>
      <c r="BD1254" s="125"/>
      <c r="BE1254" s="125"/>
      <c r="BF1254" s="126"/>
      <c r="BG1254" s="126"/>
      <c r="BH1254" s="126"/>
      <c r="BI1254" s="125"/>
      <c r="BJ1254" s="125"/>
      <c r="BK1254" s="125"/>
      <c r="BL1254" s="125"/>
      <c r="BM1254" s="125"/>
      <c r="BN1254" s="125"/>
      <c r="BO1254" s="129"/>
      <c r="BP1254" s="66"/>
      <c r="BQ1254" s="129"/>
      <c r="BR1254" s="125"/>
      <c r="BS1254" s="125"/>
      <c r="BT1254" s="125"/>
      <c r="BU1254" s="125"/>
      <c r="BV1254" s="125"/>
      <c r="BW1254" s="125"/>
      <c r="BX1254" s="126"/>
      <c r="BY1254" s="126"/>
      <c r="BZ1254" s="126"/>
      <c r="CA1254" s="127"/>
      <c r="CB1254" s="128"/>
    </row>
    <row r="1255" spans="1:80" x14ac:dyDescent="0.3">
      <c r="A1255" s="65"/>
      <c r="B1255" s="72"/>
      <c r="C1255" s="73"/>
      <c r="D1255" s="74"/>
      <c r="E1255" s="74"/>
      <c r="F1255" s="74"/>
      <c r="G1255" s="75"/>
      <c r="H1255" s="75"/>
      <c r="I1255" s="75"/>
      <c r="J1255" s="75"/>
      <c r="K1255" s="75"/>
      <c r="L1255" s="75"/>
      <c r="M1255" s="80"/>
      <c r="N1255" s="194"/>
      <c r="O1255" s="70"/>
      <c r="P1255" s="70"/>
      <c r="Q1255" s="70"/>
      <c r="R1255" s="70"/>
      <c r="S1255" s="70"/>
      <c r="T1255" s="70"/>
      <c r="U1255" s="70"/>
      <c r="V1255" s="71"/>
      <c r="W1255" s="71"/>
      <c r="X1255" s="71"/>
      <c r="Y1255" s="70"/>
      <c r="Z1255" s="70"/>
      <c r="AA1255" s="65"/>
      <c r="AB1255" s="65"/>
      <c r="AC1255" s="125"/>
      <c r="AD1255" s="125"/>
      <c r="AE1255" s="126"/>
      <c r="AF1255" s="126"/>
      <c r="AG1255" s="126"/>
      <c r="AH1255" s="125"/>
      <c r="AI1255" s="125"/>
      <c r="AJ1255" s="125"/>
      <c r="AK1255" s="125"/>
      <c r="AL1255" s="125"/>
      <c r="AM1255" s="125"/>
      <c r="AN1255" s="125"/>
      <c r="AO1255" s="66"/>
      <c r="AP1255" s="125"/>
      <c r="AQ1255" s="125"/>
      <c r="AR1255" s="125"/>
      <c r="AS1255" s="125"/>
      <c r="AT1255" s="125"/>
      <c r="AU1255" s="125"/>
      <c r="AV1255" s="125"/>
      <c r="AW1255" s="126"/>
      <c r="AX1255" s="126"/>
      <c r="AY1255" s="126"/>
      <c r="AZ1255" s="127"/>
      <c r="BA1255" s="128"/>
      <c r="BB1255" s="65"/>
      <c r="BC1255" s="65"/>
      <c r="BD1255" s="125"/>
      <c r="BE1255" s="125"/>
      <c r="BF1255" s="126"/>
      <c r="BG1255" s="126"/>
      <c r="BH1255" s="126"/>
      <c r="BI1255" s="125"/>
      <c r="BJ1255" s="125"/>
      <c r="BK1255" s="125"/>
      <c r="BL1255" s="125"/>
      <c r="BM1255" s="125"/>
      <c r="BN1255" s="125"/>
      <c r="BO1255" s="129"/>
      <c r="BP1255" s="66"/>
      <c r="BQ1255" s="129"/>
      <c r="BR1255" s="125"/>
      <c r="BS1255" s="125"/>
      <c r="BT1255" s="125"/>
      <c r="BU1255" s="125"/>
      <c r="BV1255" s="125"/>
      <c r="BW1255" s="125"/>
      <c r="BX1255" s="126"/>
      <c r="BY1255" s="126"/>
      <c r="BZ1255" s="126"/>
      <c r="CA1255" s="127"/>
      <c r="CB1255" s="128"/>
    </row>
    <row r="1256" spans="1:80" x14ac:dyDescent="0.3">
      <c r="A1256" s="65"/>
      <c r="B1256" s="72"/>
      <c r="C1256" s="73"/>
      <c r="D1256" s="74"/>
      <c r="E1256" s="74"/>
      <c r="F1256" s="74"/>
      <c r="G1256" s="75"/>
      <c r="H1256" s="75"/>
      <c r="I1256" s="75"/>
      <c r="J1256" s="75"/>
      <c r="K1256" s="75"/>
      <c r="L1256" s="75"/>
      <c r="M1256" s="80"/>
      <c r="N1256" s="194"/>
      <c r="O1256" s="70"/>
      <c r="P1256" s="70"/>
      <c r="Q1256" s="70"/>
      <c r="R1256" s="70"/>
      <c r="S1256" s="70"/>
      <c r="T1256" s="70"/>
      <c r="U1256" s="70"/>
      <c r="V1256" s="71"/>
      <c r="W1256" s="71"/>
      <c r="X1256" s="71"/>
      <c r="Y1256" s="70"/>
      <c r="Z1256" s="70"/>
      <c r="AA1256" s="65"/>
      <c r="AB1256" s="65"/>
      <c r="AC1256" s="125"/>
      <c r="AD1256" s="125"/>
      <c r="AE1256" s="126"/>
      <c r="AF1256" s="126"/>
      <c r="AG1256" s="126"/>
      <c r="AH1256" s="125"/>
      <c r="AI1256" s="125"/>
      <c r="AJ1256" s="125"/>
      <c r="AK1256" s="125"/>
      <c r="AL1256" s="125"/>
      <c r="AM1256" s="125"/>
      <c r="AN1256" s="125"/>
      <c r="AO1256" s="66"/>
      <c r="AP1256" s="125"/>
      <c r="AQ1256" s="125"/>
      <c r="AR1256" s="125"/>
      <c r="AS1256" s="125"/>
      <c r="AT1256" s="125"/>
      <c r="AU1256" s="125"/>
      <c r="AV1256" s="125"/>
      <c r="AW1256" s="126"/>
      <c r="AX1256" s="126"/>
      <c r="AY1256" s="126"/>
      <c r="AZ1256" s="127"/>
      <c r="BA1256" s="128"/>
      <c r="BB1256" s="65"/>
      <c r="BC1256" s="65"/>
      <c r="BD1256" s="125"/>
      <c r="BE1256" s="125"/>
      <c r="BF1256" s="126"/>
      <c r="BG1256" s="126"/>
      <c r="BH1256" s="126"/>
      <c r="BI1256" s="125"/>
      <c r="BJ1256" s="125"/>
      <c r="BK1256" s="125"/>
      <c r="BL1256" s="125"/>
      <c r="BM1256" s="125"/>
      <c r="BN1256" s="125"/>
      <c r="BO1256" s="129"/>
      <c r="BP1256" s="66"/>
      <c r="BQ1256" s="129"/>
      <c r="BR1256" s="125"/>
      <c r="BS1256" s="125"/>
      <c r="BT1256" s="125"/>
      <c r="BU1256" s="125"/>
      <c r="BV1256" s="125"/>
      <c r="BW1256" s="125"/>
      <c r="BX1256" s="126"/>
      <c r="BY1256" s="126"/>
      <c r="BZ1256" s="126"/>
      <c r="CA1256" s="127"/>
      <c r="CB1256" s="128"/>
    </row>
    <row r="1257" spans="1:80" x14ac:dyDescent="0.3">
      <c r="A1257" s="65"/>
      <c r="B1257" s="72"/>
      <c r="C1257" s="73"/>
      <c r="D1257" s="74"/>
      <c r="E1257" s="74"/>
      <c r="F1257" s="74"/>
      <c r="G1257" s="75"/>
      <c r="H1257" s="75"/>
      <c r="I1257" s="75"/>
      <c r="J1257" s="75"/>
      <c r="K1257" s="75"/>
      <c r="L1257" s="75"/>
      <c r="M1257" s="80"/>
      <c r="N1257" s="194"/>
      <c r="O1257" s="70"/>
      <c r="P1257" s="70"/>
      <c r="Q1257" s="70"/>
      <c r="R1257" s="70"/>
      <c r="S1257" s="70"/>
      <c r="T1257" s="70"/>
      <c r="U1257" s="70"/>
      <c r="V1257" s="71"/>
      <c r="W1257" s="71"/>
      <c r="X1257" s="71"/>
      <c r="Y1257" s="70"/>
      <c r="Z1257" s="70"/>
      <c r="AA1257" s="65"/>
      <c r="AB1257" s="65"/>
      <c r="AC1257" s="125"/>
      <c r="AD1257" s="125"/>
      <c r="AE1257" s="126"/>
      <c r="AF1257" s="126"/>
      <c r="AG1257" s="126"/>
      <c r="AH1257" s="125"/>
      <c r="AI1257" s="125"/>
      <c r="AJ1257" s="125"/>
      <c r="AK1257" s="125"/>
      <c r="AL1257" s="125"/>
      <c r="AM1257" s="125"/>
      <c r="AN1257" s="125"/>
      <c r="AO1257" s="66"/>
      <c r="AP1257" s="125"/>
      <c r="AQ1257" s="125"/>
      <c r="AR1257" s="125"/>
      <c r="AS1257" s="125"/>
      <c r="AT1257" s="125"/>
      <c r="AU1257" s="125"/>
      <c r="AV1257" s="125"/>
      <c r="AW1257" s="126"/>
      <c r="AX1257" s="126"/>
      <c r="AY1257" s="126"/>
      <c r="AZ1257" s="127"/>
      <c r="BA1257" s="128"/>
      <c r="BB1257" s="65"/>
      <c r="BC1257" s="65"/>
      <c r="BD1257" s="125"/>
      <c r="BE1257" s="125"/>
      <c r="BF1257" s="126"/>
      <c r="BG1257" s="126"/>
      <c r="BH1257" s="126"/>
      <c r="BI1257" s="125"/>
      <c r="BJ1257" s="125"/>
      <c r="BK1257" s="125"/>
      <c r="BL1257" s="125"/>
      <c r="BM1257" s="125"/>
      <c r="BN1257" s="125"/>
      <c r="BO1257" s="129"/>
      <c r="BP1257" s="66"/>
      <c r="BQ1257" s="129"/>
      <c r="BR1257" s="125"/>
      <c r="BS1257" s="125"/>
      <c r="BT1257" s="125"/>
      <c r="BU1257" s="125"/>
      <c r="BV1257" s="125"/>
      <c r="BW1257" s="125"/>
      <c r="BX1257" s="126"/>
      <c r="BY1257" s="126"/>
      <c r="BZ1257" s="126"/>
      <c r="CA1257" s="127"/>
      <c r="CB1257" s="128"/>
    </row>
    <row r="1258" spans="1:80" x14ac:dyDescent="0.3">
      <c r="A1258" s="65"/>
      <c r="B1258" s="72"/>
      <c r="C1258" s="73"/>
      <c r="D1258" s="74"/>
      <c r="E1258" s="74"/>
      <c r="F1258" s="74"/>
      <c r="G1258" s="75"/>
      <c r="H1258" s="75"/>
      <c r="I1258" s="75"/>
      <c r="J1258" s="75"/>
      <c r="K1258" s="75"/>
      <c r="L1258" s="75"/>
      <c r="M1258" s="80"/>
      <c r="N1258" s="194"/>
      <c r="O1258" s="70"/>
      <c r="P1258" s="70"/>
      <c r="Q1258" s="70"/>
      <c r="R1258" s="70"/>
      <c r="S1258" s="70"/>
      <c r="T1258" s="70"/>
      <c r="U1258" s="70"/>
      <c r="V1258" s="71"/>
      <c r="W1258" s="71"/>
      <c r="X1258" s="71"/>
      <c r="Y1258" s="70"/>
      <c r="Z1258" s="70"/>
      <c r="AA1258" s="65"/>
      <c r="AB1258" s="65"/>
      <c r="AC1258" s="125"/>
      <c r="AD1258" s="125"/>
      <c r="AE1258" s="126"/>
      <c r="AF1258" s="126"/>
      <c r="AG1258" s="126"/>
      <c r="AH1258" s="125"/>
      <c r="AI1258" s="125"/>
      <c r="AJ1258" s="125"/>
      <c r="AK1258" s="125"/>
      <c r="AL1258" s="125"/>
      <c r="AM1258" s="125"/>
      <c r="AN1258" s="125"/>
      <c r="AO1258" s="66"/>
      <c r="AP1258" s="125"/>
      <c r="AQ1258" s="125"/>
      <c r="AR1258" s="125"/>
      <c r="AS1258" s="125"/>
      <c r="AT1258" s="125"/>
      <c r="AU1258" s="125"/>
      <c r="AV1258" s="125"/>
      <c r="AW1258" s="126"/>
      <c r="AX1258" s="126"/>
      <c r="AY1258" s="126"/>
      <c r="AZ1258" s="127"/>
      <c r="BA1258" s="128"/>
      <c r="BB1258" s="65"/>
      <c r="BC1258" s="65"/>
      <c r="BD1258" s="125"/>
      <c r="BE1258" s="125"/>
      <c r="BF1258" s="126"/>
      <c r="BG1258" s="126"/>
      <c r="BH1258" s="126"/>
      <c r="BI1258" s="125"/>
      <c r="BJ1258" s="125"/>
      <c r="BK1258" s="125"/>
      <c r="BL1258" s="125"/>
      <c r="BM1258" s="125"/>
      <c r="BN1258" s="125"/>
      <c r="BO1258" s="129"/>
      <c r="BP1258" s="66"/>
      <c r="BQ1258" s="129"/>
      <c r="BR1258" s="125"/>
      <c r="BS1258" s="125"/>
      <c r="BT1258" s="125"/>
      <c r="BU1258" s="125"/>
      <c r="BV1258" s="125"/>
      <c r="BW1258" s="125"/>
      <c r="BX1258" s="126"/>
      <c r="BY1258" s="126"/>
      <c r="BZ1258" s="126"/>
      <c r="CA1258" s="127"/>
      <c r="CB1258" s="128"/>
    </row>
    <row r="1259" spans="1:80" x14ac:dyDescent="0.3">
      <c r="A1259" s="65"/>
      <c r="B1259" s="72"/>
      <c r="C1259" s="73"/>
      <c r="D1259" s="74"/>
      <c r="E1259" s="74"/>
      <c r="F1259" s="74"/>
      <c r="G1259" s="75"/>
      <c r="H1259" s="75"/>
      <c r="I1259" s="75"/>
      <c r="J1259" s="75"/>
      <c r="K1259" s="75"/>
      <c r="L1259" s="75"/>
      <c r="M1259" s="80"/>
      <c r="N1259" s="194"/>
      <c r="O1259" s="70"/>
      <c r="P1259" s="70"/>
      <c r="Q1259" s="70"/>
      <c r="R1259" s="70"/>
      <c r="S1259" s="70"/>
      <c r="T1259" s="70"/>
      <c r="U1259" s="70"/>
      <c r="V1259" s="71"/>
      <c r="W1259" s="71"/>
      <c r="X1259" s="71"/>
      <c r="Y1259" s="70"/>
      <c r="Z1259" s="70"/>
      <c r="AA1259" s="65"/>
      <c r="AB1259" s="65"/>
      <c r="AC1259" s="125"/>
      <c r="AD1259" s="125"/>
      <c r="AE1259" s="126"/>
      <c r="AF1259" s="126"/>
      <c r="AG1259" s="126"/>
      <c r="AH1259" s="125"/>
      <c r="AI1259" s="125"/>
      <c r="AJ1259" s="125"/>
      <c r="AK1259" s="125"/>
      <c r="AL1259" s="125"/>
      <c r="AM1259" s="125"/>
      <c r="AN1259" s="125"/>
      <c r="AO1259" s="66"/>
      <c r="AP1259" s="125"/>
      <c r="AQ1259" s="125"/>
      <c r="AR1259" s="125"/>
      <c r="AS1259" s="125"/>
      <c r="AT1259" s="125"/>
      <c r="AU1259" s="125"/>
      <c r="AV1259" s="125"/>
      <c r="AW1259" s="126"/>
      <c r="AX1259" s="126"/>
      <c r="AY1259" s="126"/>
      <c r="AZ1259" s="127"/>
      <c r="BA1259" s="128"/>
      <c r="BB1259" s="65"/>
      <c r="BC1259" s="65"/>
      <c r="BD1259" s="125"/>
      <c r="BE1259" s="125"/>
      <c r="BF1259" s="126"/>
      <c r="BG1259" s="126"/>
      <c r="BH1259" s="126"/>
      <c r="BI1259" s="125"/>
      <c r="BJ1259" s="125"/>
      <c r="BK1259" s="125"/>
      <c r="BL1259" s="125"/>
      <c r="BM1259" s="125"/>
      <c r="BN1259" s="125"/>
      <c r="BO1259" s="129"/>
      <c r="BP1259" s="66"/>
      <c r="BQ1259" s="129"/>
      <c r="BR1259" s="125"/>
      <c r="BS1259" s="125"/>
      <c r="BT1259" s="125"/>
      <c r="BU1259" s="125"/>
      <c r="BV1259" s="125"/>
      <c r="BW1259" s="125"/>
      <c r="BX1259" s="126"/>
      <c r="BY1259" s="126"/>
      <c r="BZ1259" s="126"/>
      <c r="CA1259" s="127"/>
      <c r="CB1259" s="128"/>
    </row>
    <row r="1260" spans="1:80" x14ac:dyDescent="0.3">
      <c r="A1260" s="65"/>
      <c r="B1260" s="72"/>
      <c r="C1260" s="73"/>
      <c r="D1260" s="74"/>
      <c r="E1260" s="74"/>
      <c r="F1260" s="74"/>
      <c r="G1260" s="75"/>
      <c r="H1260" s="75"/>
      <c r="I1260" s="75"/>
      <c r="J1260" s="75"/>
      <c r="K1260" s="75"/>
      <c r="L1260" s="75"/>
      <c r="M1260" s="80"/>
      <c r="N1260" s="194"/>
      <c r="O1260" s="70"/>
      <c r="P1260" s="70"/>
      <c r="Q1260" s="70"/>
      <c r="R1260" s="70"/>
      <c r="S1260" s="70"/>
      <c r="T1260" s="70"/>
      <c r="U1260" s="70"/>
      <c r="V1260" s="71"/>
      <c r="W1260" s="71"/>
      <c r="X1260" s="71"/>
      <c r="Y1260" s="70"/>
      <c r="Z1260" s="70"/>
      <c r="AA1260" s="65"/>
      <c r="AB1260" s="65"/>
      <c r="AC1260" s="125"/>
      <c r="AD1260" s="125"/>
      <c r="AE1260" s="126"/>
      <c r="AF1260" s="126"/>
      <c r="AG1260" s="126"/>
      <c r="AH1260" s="125"/>
      <c r="AI1260" s="125"/>
      <c r="AJ1260" s="125"/>
      <c r="AK1260" s="125"/>
      <c r="AL1260" s="125"/>
      <c r="AM1260" s="125"/>
      <c r="AN1260" s="125"/>
      <c r="AO1260" s="66"/>
      <c r="AP1260" s="125"/>
      <c r="AQ1260" s="125"/>
      <c r="AR1260" s="125"/>
      <c r="AS1260" s="125"/>
      <c r="AT1260" s="125"/>
      <c r="AU1260" s="125"/>
      <c r="AV1260" s="125"/>
      <c r="AW1260" s="126"/>
      <c r="AX1260" s="126"/>
      <c r="AY1260" s="126"/>
      <c r="AZ1260" s="127"/>
      <c r="BA1260" s="128"/>
      <c r="BB1260" s="65"/>
      <c r="BC1260" s="65"/>
      <c r="BD1260" s="125"/>
      <c r="BE1260" s="125"/>
      <c r="BF1260" s="126"/>
      <c r="BG1260" s="126"/>
      <c r="BH1260" s="126"/>
      <c r="BI1260" s="125"/>
      <c r="BJ1260" s="125"/>
      <c r="BK1260" s="125"/>
      <c r="BL1260" s="125"/>
      <c r="BM1260" s="125"/>
      <c r="BN1260" s="125"/>
      <c r="BO1260" s="129"/>
      <c r="BP1260" s="66"/>
      <c r="BQ1260" s="129"/>
      <c r="BR1260" s="125"/>
      <c r="BS1260" s="125"/>
      <c r="BT1260" s="125"/>
      <c r="BU1260" s="125"/>
      <c r="BV1260" s="125"/>
      <c r="BW1260" s="125"/>
      <c r="BX1260" s="126"/>
      <c r="BY1260" s="126"/>
      <c r="BZ1260" s="126"/>
      <c r="CA1260" s="127"/>
      <c r="CB1260" s="128"/>
    </row>
    <row r="1261" spans="1:80" x14ac:dyDescent="0.3">
      <c r="A1261" s="65"/>
      <c r="B1261" s="72"/>
      <c r="C1261" s="73"/>
      <c r="D1261" s="74"/>
      <c r="E1261" s="74"/>
      <c r="F1261" s="74"/>
      <c r="G1261" s="75"/>
      <c r="H1261" s="75"/>
      <c r="I1261" s="75"/>
      <c r="J1261" s="75"/>
      <c r="K1261" s="75"/>
      <c r="L1261" s="75"/>
      <c r="M1261" s="80"/>
      <c r="N1261" s="194"/>
      <c r="O1261" s="70"/>
      <c r="P1261" s="70"/>
      <c r="Q1261" s="70"/>
      <c r="R1261" s="70"/>
      <c r="S1261" s="70"/>
      <c r="T1261" s="70"/>
      <c r="U1261" s="70"/>
      <c r="V1261" s="71"/>
      <c r="W1261" s="71"/>
      <c r="X1261" s="71"/>
      <c r="Y1261" s="70"/>
      <c r="Z1261" s="70"/>
      <c r="AA1261" s="65"/>
      <c r="AB1261" s="65"/>
      <c r="AC1261" s="125"/>
      <c r="AD1261" s="125"/>
      <c r="AE1261" s="126"/>
      <c r="AF1261" s="126"/>
      <c r="AG1261" s="126"/>
      <c r="AH1261" s="125"/>
      <c r="AI1261" s="125"/>
      <c r="AJ1261" s="125"/>
      <c r="AK1261" s="125"/>
      <c r="AL1261" s="125"/>
      <c r="AM1261" s="125"/>
      <c r="AN1261" s="125"/>
      <c r="AO1261" s="66"/>
      <c r="AP1261" s="125"/>
      <c r="AQ1261" s="125"/>
      <c r="AR1261" s="125"/>
      <c r="AS1261" s="125"/>
      <c r="AT1261" s="125"/>
      <c r="AU1261" s="125"/>
      <c r="AV1261" s="125"/>
      <c r="AW1261" s="126"/>
      <c r="AX1261" s="126"/>
      <c r="AY1261" s="126"/>
      <c r="AZ1261" s="127"/>
      <c r="BA1261" s="128"/>
      <c r="BB1261" s="65"/>
      <c r="BC1261" s="65"/>
      <c r="BD1261" s="125"/>
      <c r="BE1261" s="125"/>
      <c r="BF1261" s="126"/>
      <c r="BG1261" s="126"/>
      <c r="BH1261" s="126"/>
      <c r="BI1261" s="125"/>
      <c r="BJ1261" s="125"/>
      <c r="BK1261" s="125"/>
      <c r="BL1261" s="125"/>
      <c r="BM1261" s="125"/>
      <c r="BN1261" s="125"/>
      <c r="BO1261" s="129"/>
      <c r="BP1261" s="66"/>
      <c r="BQ1261" s="129"/>
      <c r="BR1261" s="125"/>
      <c r="BS1261" s="125"/>
      <c r="BT1261" s="125"/>
      <c r="BU1261" s="125"/>
      <c r="BV1261" s="125"/>
      <c r="BW1261" s="125"/>
      <c r="BX1261" s="126"/>
      <c r="BY1261" s="126"/>
      <c r="BZ1261" s="126"/>
      <c r="CA1261" s="127"/>
      <c r="CB1261" s="128"/>
    </row>
    <row r="1262" spans="1:80" x14ac:dyDescent="0.3">
      <c r="A1262" s="65"/>
      <c r="B1262" s="72"/>
      <c r="C1262" s="73"/>
      <c r="D1262" s="74"/>
      <c r="E1262" s="74"/>
      <c r="F1262" s="74"/>
      <c r="G1262" s="75"/>
      <c r="H1262" s="75"/>
      <c r="I1262" s="75"/>
      <c r="J1262" s="75"/>
      <c r="K1262" s="75"/>
      <c r="L1262" s="75"/>
      <c r="M1262" s="80"/>
      <c r="N1262" s="194"/>
      <c r="O1262" s="70"/>
      <c r="P1262" s="70"/>
      <c r="Q1262" s="70"/>
      <c r="R1262" s="70"/>
      <c r="S1262" s="70"/>
      <c r="T1262" s="70"/>
      <c r="U1262" s="70"/>
      <c r="V1262" s="71"/>
      <c r="W1262" s="71"/>
      <c r="X1262" s="71"/>
      <c r="Y1262" s="70"/>
      <c r="Z1262" s="70"/>
      <c r="AA1262" s="65"/>
      <c r="AB1262" s="65"/>
      <c r="AC1262" s="125"/>
      <c r="AD1262" s="125"/>
      <c r="AE1262" s="126"/>
      <c r="AF1262" s="126"/>
      <c r="AG1262" s="126"/>
      <c r="AH1262" s="125"/>
      <c r="AI1262" s="125"/>
      <c r="AJ1262" s="125"/>
      <c r="AK1262" s="125"/>
      <c r="AL1262" s="125"/>
      <c r="AM1262" s="125"/>
      <c r="AN1262" s="125"/>
      <c r="AO1262" s="82"/>
      <c r="AP1262" s="125"/>
      <c r="AQ1262" s="125"/>
      <c r="AR1262" s="125"/>
      <c r="AS1262" s="125"/>
      <c r="AT1262" s="125"/>
      <c r="AU1262" s="125"/>
      <c r="AV1262" s="125"/>
      <c r="AW1262" s="126"/>
      <c r="AX1262" s="126"/>
      <c r="AY1262" s="126"/>
      <c r="AZ1262" s="125"/>
      <c r="BA1262" s="125"/>
      <c r="BB1262" s="65"/>
      <c r="BC1262" s="65"/>
      <c r="BD1262" s="125"/>
      <c r="BE1262" s="125"/>
      <c r="BF1262" s="126"/>
      <c r="BG1262" s="126"/>
      <c r="BH1262" s="126"/>
      <c r="BI1262" s="125"/>
      <c r="BJ1262" s="125"/>
      <c r="BK1262" s="125"/>
      <c r="BL1262" s="125"/>
      <c r="BM1262" s="125"/>
      <c r="BN1262" s="125"/>
      <c r="BO1262" s="129"/>
      <c r="BP1262" s="82"/>
      <c r="BQ1262" s="129"/>
      <c r="BR1262" s="125"/>
      <c r="BS1262" s="125"/>
      <c r="BT1262" s="125"/>
      <c r="BU1262" s="125"/>
      <c r="BV1262" s="125"/>
      <c r="BW1262" s="125"/>
      <c r="BX1262" s="126"/>
      <c r="BY1262" s="126"/>
      <c r="BZ1262" s="126"/>
      <c r="CA1262" s="125"/>
      <c r="CB1262" s="125"/>
    </row>
    <row r="1263" spans="1:80" x14ac:dyDescent="0.3">
      <c r="A1263" s="65"/>
      <c r="B1263" s="72"/>
      <c r="C1263" s="73"/>
      <c r="D1263" s="74"/>
      <c r="E1263" s="74"/>
      <c r="F1263" s="74"/>
      <c r="G1263" s="75"/>
      <c r="H1263" s="75"/>
      <c r="I1263" s="75"/>
      <c r="J1263" s="75"/>
      <c r="K1263" s="75"/>
      <c r="L1263" s="75"/>
      <c r="M1263" s="80"/>
      <c r="N1263" s="194"/>
      <c r="O1263" s="70"/>
      <c r="P1263" s="70"/>
      <c r="Q1263" s="70"/>
      <c r="R1263" s="70"/>
      <c r="S1263" s="70"/>
      <c r="T1263" s="70"/>
      <c r="U1263" s="70"/>
      <c r="V1263" s="71"/>
      <c r="W1263" s="71"/>
      <c r="X1263" s="71"/>
      <c r="Y1263" s="70"/>
      <c r="Z1263" s="70"/>
      <c r="AA1263" s="65"/>
      <c r="AB1263" s="65"/>
      <c r="AC1263" s="128"/>
      <c r="AD1263" s="127"/>
      <c r="AE1263" s="126"/>
      <c r="AF1263" s="126"/>
      <c r="AG1263" s="126"/>
      <c r="AH1263" s="125"/>
      <c r="AI1263" s="125"/>
      <c r="AJ1263" s="125"/>
      <c r="AK1263" s="125"/>
      <c r="AL1263" s="125"/>
      <c r="AM1263" s="125"/>
      <c r="AN1263" s="125"/>
      <c r="AO1263" s="66"/>
      <c r="AP1263" s="125"/>
      <c r="AQ1263" s="125"/>
      <c r="AR1263" s="125"/>
      <c r="AS1263" s="125"/>
      <c r="AT1263" s="125"/>
      <c r="AU1263" s="125"/>
      <c r="AV1263" s="125"/>
      <c r="AW1263" s="126"/>
      <c r="AX1263" s="126"/>
      <c r="AY1263" s="126"/>
      <c r="AZ1263" s="125"/>
      <c r="BA1263" s="125"/>
      <c r="BB1263" s="65"/>
      <c r="BC1263" s="65"/>
      <c r="BD1263" s="128"/>
      <c r="BE1263" s="127"/>
      <c r="BF1263" s="126"/>
      <c r="BG1263" s="126"/>
      <c r="BH1263" s="126"/>
      <c r="BI1263" s="125"/>
      <c r="BJ1263" s="125"/>
      <c r="BK1263" s="125"/>
      <c r="BL1263" s="125"/>
      <c r="BM1263" s="125"/>
      <c r="BN1263" s="125"/>
      <c r="BO1263" s="129"/>
      <c r="BP1263" s="66"/>
      <c r="BQ1263" s="129"/>
      <c r="BR1263" s="125"/>
      <c r="BS1263" s="125"/>
      <c r="BT1263" s="125"/>
      <c r="BU1263" s="125"/>
      <c r="BV1263" s="125"/>
      <c r="BW1263" s="125"/>
      <c r="BX1263" s="126"/>
      <c r="BY1263" s="126"/>
      <c r="BZ1263" s="126"/>
      <c r="CA1263" s="125"/>
      <c r="CB1263" s="125"/>
    </row>
    <row r="1264" spans="1:80" x14ac:dyDescent="0.3">
      <c r="A1264" s="65"/>
      <c r="B1264" s="72"/>
      <c r="C1264" s="73"/>
      <c r="D1264" s="74"/>
      <c r="E1264" s="74"/>
      <c r="F1264" s="74"/>
      <c r="G1264" s="75"/>
      <c r="H1264" s="75"/>
      <c r="I1264" s="75"/>
      <c r="J1264" s="75"/>
      <c r="K1264" s="75"/>
      <c r="L1264" s="75"/>
      <c r="M1264" s="80"/>
      <c r="N1264" s="194"/>
      <c r="O1264" s="70"/>
      <c r="P1264" s="70"/>
      <c r="Q1264" s="70"/>
      <c r="R1264" s="70"/>
      <c r="S1264" s="70"/>
      <c r="T1264" s="70"/>
      <c r="U1264" s="70"/>
      <c r="V1264" s="71"/>
      <c r="W1264" s="71"/>
      <c r="X1264" s="71"/>
      <c r="Y1264" s="70"/>
      <c r="Z1264" s="70"/>
      <c r="AA1264" s="65"/>
      <c r="AB1264" s="65"/>
      <c r="AC1264" s="128"/>
      <c r="AD1264" s="127"/>
      <c r="AE1264" s="126"/>
      <c r="AF1264" s="126"/>
      <c r="AG1264" s="126"/>
      <c r="AH1264" s="125"/>
      <c r="AI1264" s="125"/>
      <c r="AJ1264" s="125"/>
      <c r="AK1264" s="125"/>
      <c r="AL1264" s="125"/>
      <c r="AM1264" s="125"/>
      <c r="AN1264" s="125"/>
      <c r="AO1264" s="66"/>
      <c r="AP1264" s="125"/>
      <c r="AQ1264" s="125"/>
      <c r="AR1264" s="125"/>
      <c r="AS1264" s="125"/>
      <c r="AT1264" s="125"/>
      <c r="AU1264" s="125"/>
      <c r="AV1264" s="125"/>
      <c r="AW1264" s="126"/>
      <c r="AX1264" s="126"/>
      <c r="AY1264" s="126"/>
      <c r="AZ1264" s="125"/>
      <c r="BA1264" s="125"/>
      <c r="BB1264" s="65"/>
      <c r="BC1264" s="65"/>
      <c r="BD1264" s="128"/>
      <c r="BE1264" s="127"/>
      <c r="BF1264" s="126"/>
      <c r="BG1264" s="126"/>
      <c r="BH1264" s="126"/>
      <c r="BI1264" s="125"/>
      <c r="BJ1264" s="125"/>
      <c r="BK1264" s="125"/>
      <c r="BL1264" s="125"/>
      <c r="BM1264" s="125"/>
      <c r="BN1264" s="125"/>
      <c r="BO1264" s="129"/>
      <c r="BP1264" s="66"/>
      <c r="BQ1264" s="129"/>
      <c r="BR1264" s="125"/>
      <c r="BS1264" s="125"/>
      <c r="BT1264" s="125"/>
      <c r="BU1264" s="125"/>
      <c r="BV1264" s="125"/>
      <c r="BW1264" s="125"/>
      <c r="BX1264" s="126"/>
      <c r="BY1264" s="126"/>
      <c r="BZ1264" s="126"/>
      <c r="CA1264" s="125"/>
      <c r="CB1264" s="125"/>
    </row>
    <row r="1265" spans="1:80" x14ac:dyDescent="0.3">
      <c r="A1265" s="65"/>
      <c r="B1265" s="72"/>
      <c r="C1265" s="73"/>
      <c r="D1265" s="74"/>
      <c r="E1265" s="74"/>
      <c r="F1265" s="74"/>
      <c r="G1265" s="75"/>
      <c r="H1265" s="75"/>
      <c r="I1265" s="75"/>
      <c r="J1265" s="75"/>
      <c r="K1265" s="75"/>
      <c r="L1265" s="75"/>
      <c r="M1265" s="80"/>
      <c r="N1265" s="194"/>
      <c r="O1265" s="70"/>
      <c r="P1265" s="70"/>
      <c r="Q1265" s="70"/>
      <c r="R1265" s="70"/>
      <c r="S1265" s="70"/>
      <c r="T1265" s="70"/>
      <c r="U1265" s="70"/>
      <c r="V1265" s="71"/>
      <c r="W1265" s="71"/>
      <c r="X1265" s="71"/>
      <c r="Y1265" s="70"/>
      <c r="Z1265" s="70"/>
      <c r="AA1265" s="65"/>
      <c r="AB1265" s="65"/>
      <c r="AC1265" s="128"/>
      <c r="AD1265" s="127"/>
      <c r="AE1265" s="126"/>
      <c r="AF1265" s="126"/>
      <c r="AG1265" s="126"/>
      <c r="AH1265" s="125"/>
      <c r="AI1265" s="125"/>
      <c r="AJ1265" s="125"/>
      <c r="AK1265" s="125"/>
      <c r="AL1265" s="125"/>
      <c r="AM1265" s="125"/>
      <c r="AN1265" s="125"/>
      <c r="AO1265" s="66"/>
      <c r="AP1265" s="125"/>
      <c r="AQ1265" s="125"/>
      <c r="AR1265" s="125"/>
      <c r="AS1265" s="125"/>
      <c r="AT1265" s="125"/>
      <c r="AU1265" s="125"/>
      <c r="AV1265" s="125"/>
      <c r="AW1265" s="126"/>
      <c r="AX1265" s="126"/>
      <c r="AY1265" s="126"/>
      <c r="AZ1265" s="125"/>
      <c r="BA1265" s="125"/>
      <c r="BB1265" s="65"/>
      <c r="BC1265" s="65"/>
      <c r="BD1265" s="128"/>
      <c r="BE1265" s="127"/>
      <c r="BF1265" s="126"/>
      <c r="BG1265" s="126"/>
      <c r="BH1265" s="126"/>
      <c r="BI1265" s="125"/>
      <c r="BJ1265" s="125"/>
      <c r="BK1265" s="125"/>
      <c r="BL1265" s="125"/>
      <c r="BM1265" s="125"/>
      <c r="BN1265" s="125"/>
      <c r="BO1265" s="129"/>
      <c r="BP1265" s="66"/>
      <c r="BQ1265" s="129"/>
      <c r="BR1265" s="125"/>
      <c r="BS1265" s="125"/>
      <c r="BT1265" s="125"/>
      <c r="BU1265" s="125"/>
      <c r="BV1265" s="125"/>
      <c r="BW1265" s="125"/>
      <c r="BX1265" s="126"/>
      <c r="BY1265" s="126"/>
      <c r="BZ1265" s="126"/>
      <c r="CA1265" s="125"/>
      <c r="CB1265" s="125"/>
    </row>
    <row r="1266" spans="1:80" x14ac:dyDescent="0.3">
      <c r="A1266" s="65"/>
      <c r="B1266" s="72"/>
      <c r="C1266" s="73"/>
      <c r="D1266" s="74"/>
      <c r="E1266" s="74"/>
      <c r="F1266" s="74"/>
      <c r="G1266" s="75"/>
      <c r="H1266" s="75"/>
      <c r="I1266" s="75"/>
      <c r="J1266" s="75"/>
      <c r="K1266" s="75"/>
      <c r="L1266" s="75"/>
      <c r="M1266" s="80"/>
      <c r="N1266" s="194"/>
      <c r="O1266" s="70"/>
      <c r="P1266" s="70"/>
      <c r="Q1266" s="70"/>
      <c r="R1266" s="70"/>
      <c r="S1266" s="70"/>
      <c r="T1266" s="70"/>
      <c r="U1266" s="70"/>
      <c r="V1266" s="71"/>
      <c r="W1266" s="71"/>
      <c r="X1266" s="71"/>
      <c r="Y1266" s="70"/>
      <c r="Z1266" s="70"/>
      <c r="AA1266" s="65"/>
      <c r="AB1266" s="65"/>
      <c r="AC1266" s="128"/>
      <c r="AD1266" s="127"/>
      <c r="AE1266" s="126"/>
      <c r="AF1266" s="126"/>
      <c r="AG1266" s="126"/>
      <c r="AH1266" s="125"/>
      <c r="AI1266" s="125"/>
      <c r="AJ1266" s="125"/>
      <c r="AK1266" s="125"/>
      <c r="AL1266" s="125"/>
      <c r="AM1266" s="125"/>
      <c r="AN1266" s="125"/>
      <c r="AO1266" s="66"/>
      <c r="AP1266" s="125"/>
      <c r="AQ1266" s="125"/>
      <c r="AR1266" s="125"/>
      <c r="AS1266" s="125"/>
      <c r="AT1266" s="125"/>
      <c r="AU1266" s="125"/>
      <c r="AV1266" s="125"/>
      <c r="AW1266" s="126"/>
      <c r="AX1266" s="126"/>
      <c r="AY1266" s="126"/>
      <c r="AZ1266" s="125"/>
      <c r="BA1266" s="125"/>
      <c r="BB1266" s="65"/>
      <c r="BC1266" s="65"/>
      <c r="BD1266" s="128"/>
      <c r="BE1266" s="127"/>
      <c r="BF1266" s="126"/>
      <c r="BG1266" s="126"/>
      <c r="BH1266" s="126"/>
      <c r="BI1266" s="125"/>
      <c r="BJ1266" s="125"/>
      <c r="BK1266" s="125"/>
      <c r="BL1266" s="125"/>
      <c r="BM1266" s="125"/>
      <c r="BN1266" s="125"/>
      <c r="BO1266" s="129"/>
      <c r="BP1266" s="66"/>
      <c r="BQ1266" s="129"/>
      <c r="BR1266" s="125"/>
      <c r="BS1266" s="125"/>
      <c r="BT1266" s="125"/>
      <c r="BU1266" s="125"/>
      <c r="BV1266" s="125"/>
      <c r="BW1266" s="125"/>
      <c r="BX1266" s="126"/>
      <c r="BY1266" s="126"/>
      <c r="BZ1266" s="126"/>
      <c r="CA1266" s="125"/>
      <c r="CB1266" s="125"/>
    </row>
    <row r="1267" spans="1:80" x14ac:dyDescent="0.3">
      <c r="A1267" s="65"/>
      <c r="B1267" s="72"/>
      <c r="C1267" s="73"/>
      <c r="D1267" s="74"/>
      <c r="E1267" s="74"/>
      <c r="F1267" s="74"/>
      <c r="G1267" s="75"/>
      <c r="H1267" s="75"/>
      <c r="I1267" s="75"/>
      <c r="J1267" s="75"/>
      <c r="K1267" s="75"/>
      <c r="L1267" s="75"/>
      <c r="M1267" s="80"/>
      <c r="N1267" s="194"/>
      <c r="O1267" s="70"/>
      <c r="P1267" s="70"/>
      <c r="Q1267" s="70"/>
      <c r="R1267" s="70"/>
      <c r="S1267" s="70"/>
      <c r="T1267" s="70"/>
      <c r="U1267" s="70"/>
      <c r="V1267" s="71"/>
      <c r="W1267" s="71"/>
      <c r="X1267" s="71"/>
      <c r="Y1267" s="70"/>
      <c r="Z1267" s="70"/>
      <c r="AA1267" s="65"/>
      <c r="AB1267" s="65"/>
      <c r="AC1267" s="128"/>
      <c r="AD1267" s="127"/>
      <c r="AE1267" s="126"/>
      <c r="AF1267" s="126"/>
      <c r="AG1267" s="126"/>
      <c r="AH1267" s="125"/>
      <c r="AI1267" s="125"/>
      <c r="AJ1267" s="125"/>
      <c r="AK1267" s="125"/>
      <c r="AL1267" s="125"/>
      <c r="AM1267" s="125"/>
      <c r="AN1267" s="125"/>
      <c r="AO1267" s="66"/>
      <c r="AP1267" s="125"/>
      <c r="AQ1267" s="125"/>
      <c r="AR1267" s="125"/>
      <c r="AS1267" s="125"/>
      <c r="AT1267" s="125"/>
      <c r="AU1267" s="125"/>
      <c r="AV1267" s="125"/>
      <c r="AW1267" s="126"/>
      <c r="AX1267" s="126"/>
      <c r="AY1267" s="126"/>
      <c r="AZ1267" s="125"/>
      <c r="BA1267" s="125"/>
      <c r="BB1267" s="65"/>
      <c r="BC1267" s="65"/>
      <c r="BD1267" s="128"/>
      <c r="BE1267" s="127"/>
      <c r="BF1267" s="126"/>
      <c r="BG1267" s="126"/>
      <c r="BH1267" s="126"/>
      <c r="BI1267" s="125"/>
      <c r="BJ1267" s="125"/>
      <c r="BK1267" s="125"/>
      <c r="BL1267" s="125"/>
      <c r="BM1267" s="125"/>
      <c r="BN1267" s="125"/>
      <c r="BO1267" s="129"/>
      <c r="BP1267" s="66"/>
      <c r="BQ1267" s="129"/>
      <c r="BR1267" s="125"/>
      <c r="BS1267" s="125"/>
      <c r="BT1267" s="125"/>
      <c r="BU1267" s="125"/>
      <c r="BV1267" s="125"/>
      <c r="BW1267" s="125"/>
      <c r="BX1267" s="126"/>
      <c r="BY1267" s="126"/>
      <c r="BZ1267" s="126"/>
      <c r="CA1267" s="125"/>
      <c r="CB1267" s="125"/>
    </row>
    <row r="1268" spans="1:80" x14ac:dyDescent="0.3">
      <c r="A1268" s="65"/>
      <c r="B1268" s="72"/>
      <c r="C1268" s="73"/>
      <c r="D1268" s="74"/>
      <c r="E1268" s="74"/>
      <c r="F1268" s="74"/>
      <c r="G1268" s="75"/>
      <c r="H1268" s="75"/>
      <c r="I1268" s="75"/>
      <c r="J1268" s="75"/>
      <c r="K1268" s="75"/>
      <c r="L1268" s="75"/>
      <c r="M1268" s="80"/>
      <c r="N1268" s="194"/>
      <c r="O1268" s="70"/>
      <c r="P1268" s="70"/>
      <c r="Q1268" s="70"/>
      <c r="R1268" s="70"/>
      <c r="S1268" s="70"/>
      <c r="T1268" s="70"/>
      <c r="U1268" s="70"/>
      <c r="V1268" s="71"/>
      <c r="W1268" s="71"/>
      <c r="X1268" s="71"/>
      <c r="Y1268" s="70"/>
      <c r="Z1268" s="70"/>
      <c r="AA1268" s="65"/>
      <c r="AB1268" s="65"/>
      <c r="AC1268" s="128"/>
      <c r="AD1268" s="127"/>
      <c r="AE1268" s="126"/>
      <c r="AF1268" s="126"/>
      <c r="AG1268" s="126"/>
      <c r="AH1268" s="125"/>
      <c r="AI1268" s="125"/>
      <c r="AJ1268" s="125"/>
      <c r="AK1268" s="125"/>
      <c r="AL1268" s="125"/>
      <c r="AM1268" s="125"/>
      <c r="AN1268" s="125"/>
      <c r="AO1268" s="66"/>
      <c r="AP1268" s="125"/>
      <c r="AQ1268" s="125"/>
      <c r="AR1268" s="125"/>
      <c r="AS1268" s="125"/>
      <c r="AT1268" s="125"/>
      <c r="AU1268" s="125"/>
      <c r="AV1268" s="125"/>
      <c r="AW1268" s="126"/>
      <c r="AX1268" s="126"/>
      <c r="AY1268" s="126"/>
      <c r="AZ1268" s="125"/>
      <c r="BA1268" s="125"/>
      <c r="BB1268" s="65"/>
      <c r="BC1268" s="65"/>
      <c r="BD1268" s="128"/>
      <c r="BE1268" s="127"/>
      <c r="BF1268" s="126"/>
      <c r="BG1268" s="126"/>
      <c r="BH1268" s="126"/>
      <c r="BI1268" s="125"/>
      <c r="BJ1268" s="125"/>
      <c r="BK1268" s="125"/>
      <c r="BL1268" s="125"/>
      <c r="BM1268" s="125"/>
      <c r="BN1268" s="125"/>
      <c r="BO1268" s="129"/>
      <c r="BP1268" s="66"/>
      <c r="BQ1268" s="129"/>
      <c r="BR1268" s="125"/>
      <c r="BS1268" s="125"/>
      <c r="BT1268" s="125"/>
      <c r="BU1268" s="125"/>
      <c r="BV1268" s="125"/>
      <c r="BW1268" s="125"/>
      <c r="BX1268" s="126"/>
      <c r="BY1268" s="126"/>
      <c r="BZ1268" s="126"/>
      <c r="CA1268" s="125"/>
      <c r="CB1268" s="125"/>
    </row>
    <row r="1269" spans="1:80" x14ac:dyDescent="0.3">
      <c r="A1269" s="65"/>
      <c r="B1269" s="65"/>
      <c r="C1269" s="65"/>
      <c r="D1269" s="65"/>
      <c r="E1269" s="65"/>
      <c r="F1269" s="65"/>
      <c r="G1269" s="65"/>
      <c r="H1269" s="65"/>
      <c r="I1269" s="65"/>
      <c r="J1269" s="65"/>
      <c r="K1269" s="65"/>
      <c r="L1269" s="65"/>
      <c r="M1269" s="99"/>
      <c r="N1269" s="66"/>
      <c r="O1269" s="99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5"/>
      <c r="AC1269" s="128"/>
      <c r="AD1269" s="127"/>
      <c r="AE1269" s="126"/>
      <c r="AF1269" s="126"/>
      <c r="AG1269" s="126"/>
      <c r="AH1269" s="125"/>
      <c r="AI1269" s="125"/>
      <c r="AJ1269" s="125"/>
      <c r="AK1269" s="125"/>
      <c r="AL1269" s="125"/>
      <c r="AM1269" s="125"/>
      <c r="AN1269" s="125"/>
      <c r="AO1269" s="66"/>
      <c r="AP1269" s="125"/>
      <c r="AQ1269" s="125"/>
      <c r="AR1269" s="125"/>
      <c r="AS1269" s="125"/>
      <c r="AT1269" s="125"/>
      <c r="AU1269" s="125"/>
      <c r="AV1269" s="125"/>
      <c r="AW1269" s="126"/>
      <c r="AX1269" s="126"/>
      <c r="AY1269" s="126"/>
      <c r="AZ1269" s="125"/>
      <c r="BA1269" s="125"/>
      <c r="BB1269" s="65"/>
      <c r="BC1269" s="65"/>
      <c r="BD1269" s="128"/>
      <c r="BE1269" s="127"/>
      <c r="BF1269" s="126"/>
      <c r="BG1269" s="126"/>
      <c r="BH1269" s="126"/>
      <c r="BI1269" s="125"/>
      <c r="BJ1269" s="125"/>
      <c r="BK1269" s="125"/>
      <c r="BL1269" s="125"/>
      <c r="BM1269" s="125"/>
      <c r="BN1269" s="125"/>
      <c r="BO1269" s="129"/>
      <c r="BP1269" s="66"/>
      <c r="BQ1269" s="129"/>
      <c r="BR1269" s="125"/>
      <c r="BS1269" s="125"/>
      <c r="BT1269" s="125"/>
      <c r="BU1269" s="125"/>
      <c r="BV1269" s="125"/>
      <c r="BW1269" s="125"/>
      <c r="BX1269" s="126"/>
      <c r="BY1269" s="126"/>
      <c r="BZ1269" s="126"/>
      <c r="CA1269" s="125"/>
      <c r="CB1269" s="125"/>
    </row>
    <row r="1270" spans="1:80" x14ac:dyDescent="0.3">
      <c r="A1270" s="65"/>
      <c r="B1270" s="68"/>
      <c r="C1270" s="68"/>
      <c r="D1270" s="68"/>
      <c r="E1270" s="68"/>
      <c r="F1270" s="68"/>
      <c r="G1270" s="68"/>
      <c r="H1270" s="68"/>
      <c r="I1270" s="68"/>
      <c r="J1270" s="68"/>
      <c r="K1270" s="68"/>
      <c r="L1270" s="68"/>
      <c r="M1270" s="87"/>
      <c r="N1270" s="68"/>
      <c r="O1270" s="87"/>
      <c r="P1270" s="68"/>
      <c r="Q1270" s="68"/>
      <c r="R1270" s="68"/>
      <c r="S1270" s="68"/>
      <c r="T1270" s="68"/>
      <c r="U1270" s="68"/>
      <c r="V1270" s="68"/>
      <c r="W1270" s="68"/>
      <c r="X1270" s="68"/>
      <c r="Y1270" s="68"/>
      <c r="Z1270" s="68"/>
      <c r="AA1270" s="65"/>
      <c r="AB1270" s="65"/>
      <c r="AC1270" s="128"/>
      <c r="AD1270" s="127"/>
      <c r="AE1270" s="126"/>
      <c r="AF1270" s="126"/>
      <c r="AG1270" s="126"/>
      <c r="AH1270" s="125"/>
      <c r="AI1270" s="125"/>
      <c r="AJ1270" s="125"/>
      <c r="AK1270" s="125"/>
      <c r="AL1270" s="125"/>
      <c r="AM1270" s="125"/>
      <c r="AN1270" s="125"/>
      <c r="AO1270" s="66"/>
      <c r="AP1270" s="125"/>
      <c r="AQ1270" s="125"/>
      <c r="AR1270" s="125"/>
      <c r="AS1270" s="125"/>
      <c r="AT1270" s="125"/>
      <c r="AU1270" s="125"/>
      <c r="AV1270" s="125"/>
      <c r="AW1270" s="126"/>
      <c r="AX1270" s="126"/>
      <c r="AY1270" s="126"/>
      <c r="AZ1270" s="125"/>
      <c r="BA1270" s="125"/>
      <c r="BB1270" s="65"/>
      <c r="BC1270" s="65"/>
      <c r="BD1270" s="128"/>
      <c r="BE1270" s="127"/>
      <c r="BF1270" s="126"/>
      <c r="BG1270" s="126"/>
      <c r="BH1270" s="126"/>
      <c r="BI1270" s="125"/>
      <c r="BJ1270" s="125"/>
      <c r="BK1270" s="125"/>
      <c r="BL1270" s="125"/>
      <c r="BM1270" s="125"/>
      <c r="BN1270" s="125"/>
      <c r="BO1270" s="129"/>
      <c r="BP1270" s="66"/>
      <c r="BQ1270" s="129"/>
      <c r="BR1270" s="125"/>
      <c r="BS1270" s="125"/>
      <c r="BT1270" s="125"/>
      <c r="BU1270" s="125"/>
      <c r="BV1270" s="125"/>
      <c r="BW1270" s="125"/>
      <c r="BX1270" s="126"/>
      <c r="BY1270" s="126"/>
      <c r="BZ1270" s="126"/>
      <c r="CA1270" s="125"/>
      <c r="CB1270" s="125"/>
    </row>
    <row r="1271" spans="1:80" x14ac:dyDescent="0.3">
      <c r="A1271" s="65"/>
      <c r="B1271" s="77"/>
      <c r="C1271" s="77"/>
      <c r="D1271" s="78"/>
      <c r="E1271" s="78"/>
      <c r="F1271" s="78"/>
      <c r="G1271" s="79"/>
      <c r="H1271" s="79"/>
      <c r="I1271" s="79"/>
      <c r="J1271" s="79"/>
      <c r="K1271" s="79"/>
      <c r="L1271" s="79"/>
      <c r="M1271" s="80"/>
      <c r="N1271" s="68"/>
      <c r="O1271" s="80"/>
      <c r="P1271" s="79"/>
      <c r="Q1271" s="79"/>
      <c r="R1271" s="79"/>
      <c r="S1271" s="79"/>
      <c r="T1271" s="79"/>
      <c r="U1271" s="79"/>
      <c r="V1271" s="78"/>
      <c r="W1271" s="78"/>
      <c r="X1271" s="78"/>
      <c r="Y1271" s="77"/>
      <c r="Z1271" s="77"/>
      <c r="AA1271" s="65"/>
      <c r="AB1271" s="65"/>
      <c r="AC1271" s="128"/>
      <c r="AD1271" s="127"/>
      <c r="AE1271" s="126"/>
      <c r="AF1271" s="126"/>
      <c r="AG1271" s="126"/>
      <c r="AH1271" s="125"/>
      <c r="AI1271" s="125"/>
      <c r="AJ1271" s="125"/>
      <c r="AK1271" s="125"/>
      <c r="AL1271" s="125"/>
      <c r="AM1271" s="125"/>
      <c r="AN1271" s="125"/>
      <c r="AO1271" s="66"/>
      <c r="AP1271" s="125"/>
      <c r="AQ1271" s="125"/>
      <c r="AR1271" s="125"/>
      <c r="AS1271" s="125"/>
      <c r="AT1271" s="125"/>
      <c r="AU1271" s="125"/>
      <c r="AV1271" s="125"/>
      <c r="AW1271" s="126"/>
      <c r="AX1271" s="126"/>
      <c r="AY1271" s="126"/>
      <c r="AZ1271" s="125"/>
      <c r="BA1271" s="125"/>
      <c r="BB1271" s="65"/>
      <c r="BC1271" s="65"/>
      <c r="BD1271" s="128"/>
      <c r="BE1271" s="127"/>
      <c r="BF1271" s="126"/>
      <c r="BG1271" s="126"/>
      <c r="BH1271" s="126"/>
      <c r="BI1271" s="125"/>
      <c r="BJ1271" s="125"/>
      <c r="BK1271" s="125"/>
      <c r="BL1271" s="125"/>
      <c r="BM1271" s="125"/>
      <c r="BN1271" s="125"/>
      <c r="BO1271" s="129"/>
      <c r="BP1271" s="66"/>
      <c r="BQ1271" s="129"/>
      <c r="BR1271" s="125"/>
      <c r="BS1271" s="125"/>
      <c r="BT1271" s="125"/>
      <c r="BU1271" s="125"/>
      <c r="BV1271" s="125"/>
      <c r="BW1271" s="125"/>
      <c r="BX1271" s="126"/>
      <c r="BY1271" s="126"/>
      <c r="BZ1271" s="126"/>
      <c r="CA1271" s="125"/>
      <c r="CB1271" s="125"/>
    </row>
    <row r="1272" spans="1:80" x14ac:dyDescent="0.3">
      <c r="A1272" s="65"/>
      <c r="B1272" s="72"/>
      <c r="C1272" s="72"/>
      <c r="D1272" s="78"/>
      <c r="E1272" s="78"/>
      <c r="F1272" s="78"/>
      <c r="G1272" s="80"/>
      <c r="H1272" s="80"/>
      <c r="I1272" s="80"/>
      <c r="J1272" s="80"/>
      <c r="K1272" s="80"/>
      <c r="L1272" s="80"/>
      <c r="M1272" s="80"/>
      <c r="N1272" s="81"/>
      <c r="O1272" s="80"/>
      <c r="P1272" s="80"/>
      <c r="Q1272" s="80"/>
      <c r="R1272" s="80"/>
      <c r="S1272" s="80"/>
      <c r="T1272" s="80"/>
      <c r="U1272" s="80"/>
      <c r="V1272" s="78"/>
      <c r="W1272" s="78"/>
      <c r="X1272" s="78"/>
      <c r="Y1272" s="72"/>
      <c r="Z1272" s="72"/>
      <c r="AA1272" s="65"/>
      <c r="AB1272" s="65"/>
      <c r="AC1272" s="128"/>
      <c r="AD1272" s="127"/>
      <c r="AE1272" s="126"/>
      <c r="AF1272" s="126"/>
      <c r="AG1272" s="126"/>
      <c r="AH1272" s="125"/>
      <c r="AI1272" s="125"/>
      <c r="AJ1272" s="125"/>
      <c r="AK1272" s="125"/>
      <c r="AL1272" s="125"/>
      <c r="AM1272" s="125"/>
      <c r="AN1272" s="125"/>
      <c r="AO1272" s="66"/>
      <c r="AP1272" s="125"/>
      <c r="AQ1272" s="125"/>
      <c r="AR1272" s="125"/>
      <c r="AS1272" s="125"/>
      <c r="AT1272" s="125"/>
      <c r="AU1272" s="125"/>
      <c r="AV1272" s="125"/>
      <c r="AW1272" s="126"/>
      <c r="AX1272" s="126"/>
      <c r="AY1272" s="126"/>
      <c r="AZ1272" s="125"/>
      <c r="BA1272" s="125"/>
      <c r="BB1272" s="65"/>
      <c r="BC1272" s="65"/>
      <c r="BD1272" s="128"/>
      <c r="BE1272" s="127"/>
      <c r="BF1272" s="126"/>
      <c r="BG1272" s="126"/>
      <c r="BH1272" s="126"/>
      <c r="BI1272" s="125"/>
      <c r="BJ1272" s="125"/>
      <c r="BK1272" s="125"/>
      <c r="BL1272" s="125"/>
      <c r="BM1272" s="125"/>
      <c r="BN1272" s="125"/>
      <c r="BO1272" s="129"/>
      <c r="BP1272" s="66"/>
      <c r="BQ1272" s="129"/>
      <c r="BR1272" s="125"/>
      <c r="BS1272" s="125"/>
      <c r="BT1272" s="125"/>
      <c r="BU1272" s="125"/>
      <c r="BV1272" s="125"/>
      <c r="BW1272" s="125"/>
      <c r="BX1272" s="126"/>
      <c r="BY1272" s="126"/>
      <c r="BZ1272" s="126"/>
      <c r="CA1272" s="125"/>
      <c r="CB1272" s="125"/>
    </row>
    <row r="1273" spans="1:80" x14ac:dyDescent="0.3">
      <c r="A1273" s="65"/>
      <c r="B1273" s="128"/>
      <c r="C1273" s="127"/>
      <c r="D1273" s="126"/>
      <c r="E1273" s="126"/>
      <c r="F1273" s="126"/>
      <c r="G1273" s="125"/>
      <c r="H1273" s="125"/>
      <c r="I1273" s="125"/>
      <c r="J1273" s="125"/>
      <c r="K1273" s="125"/>
      <c r="L1273" s="125"/>
      <c r="M1273" s="125"/>
      <c r="N1273" s="66"/>
      <c r="O1273" s="125"/>
      <c r="P1273" s="125"/>
      <c r="Q1273" s="125"/>
      <c r="R1273" s="125"/>
      <c r="S1273" s="125"/>
      <c r="T1273" s="125"/>
      <c r="U1273" s="125"/>
      <c r="V1273" s="126"/>
      <c r="W1273" s="126"/>
      <c r="X1273" s="126"/>
      <c r="Y1273" s="125"/>
      <c r="Z1273" s="125"/>
      <c r="AA1273" s="65"/>
      <c r="AB1273" s="65"/>
      <c r="AC1273" s="128"/>
      <c r="AD1273" s="127"/>
      <c r="AE1273" s="126"/>
      <c r="AF1273" s="126"/>
      <c r="AG1273" s="126"/>
      <c r="AH1273" s="125"/>
      <c r="AI1273" s="125"/>
      <c r="AJ1273" s="125"/>
      <c r="AK1273" s="125"/>
      <c r="AL1273" s="125"/>
      <c r="AM1273" s="125"/>
      <c r="AN1273" s="125"/>
      <c r="AO1273" s="66"/>
      <c r="AP1273" s="125"/>
      <c r="AQ1273" s="125"/>
      <c r="AR1273" s="125"/>
      <c r="AS1273" s="125"/>
      <c r="AT1273" s="125"/>
      <c r="AU1273" s="125"/>
      <c r="AV1273" s="125"/>
      <c r="AW1273" s="126"/>
      <c r="AX1273" s="126"/>
      <c r="AY1273" s="126"/>
      <c r="AZ1273" s="125"/>
      <c r="BA1273" s="125"/>
      <c r="BB1273" s="65"/>
      <c r="BC1273" s="65"/>
      <c r="BD1273" s="128"/>
      <c r="BE1273" s="127"/>
      <c r="BF1273" s="126"/>
      <c r="BG1273" s="126"/>
      <c r="BH1273" s="126"/>
      <c r="BI1273" s="125"/>
      <c r="BJ1273" s="125"/>
      <c r="BK1273" s="125"/>
      <c r="BL1273" s="125"/>
      <c r="BM1273" s="125"/>
      <c r="BN1273" s="125"/>
      <c r="BO1273" s="129"/>
      <c r="BP1273" s="66"/>
      <c r="BQ1273" s="129"/>
      <c r="BR1273" s="125"/>
      <c r="BS1273" s="125"/>
      <c r="BT1273" s="125"/>
      <c r="BU1273" s="125"/>
      <c r="BV1273" s="125"/>
      <c r="BW1273" s="125"/>
      <c r="BX1273" s="126"/>
      <c r="BY1273" s="126"/>
      <c r="BZ1273" s="126"/>
      <c r="CA1273" s="125"/>
      <c r="CB1273" s="125"/>
    </row>
    <row r="1274" spans="1:80" x14ac:dyDescent="0.3">
      <c r="A1274" s="65"/>
      <c r="B1274" s="223"/>
      <c r="C1274" s="224"/>
      <c r="D1274" s="65"/>
      <c r="E1274" s="65"/>
      <c r="F1274" s="223"/>
      <c r="G1274" s="224"/>
      <c r="H1274" s="65"/>
      <c r="I1274" s="65"/>
      <c r="J1274" s="223"/>
      <c r="K1274" s="224"/>
      <c r="L1274" s="65"/>
      <c r="M1274" s="233"/>
      <c r="N1274" s="233"/>
      <c r="O1274" s="233"/>
      <c r="P1274" s="65"/>
      <c r="Q1274" s="223"/>
      <c r="R1274" s="224"/>
      <c r="S1274" s="65"/>
      <c r="T1274" s="65"/>
      <c r="U1274" s="223"/>
      <c r="V1274" s="224"/>
      <c r="W1274" s="65"/>
      <c r="X1274" s="65"/>
      <c r="Y1274" s="223"/>
      <c r="Z1274" s="224"/>
      <c r="AA1274" s="65"/>
      <c r="AB1274" s="65"/>
      <c r="AC1274" s="128"/>
      <c r="AD1274" s="127"/>
      <c r="AE1274" s="126"/>
      <c r="AF1274" s="126"/>
      <c r="AG1274" s="126"/>
      <c r="AH1274" s="125"/>
      <c r="AI1274" s="125"/>
      <c r="AJ1274" s="125"/>
      <c r="AK1274" s="125"/>
      <c r="AL1274" s="125"/>
      <c r="AM1274" s="125"/>
      <c r="AN1274" s="125"/>
      <c r="AO1274" s="66"/>
      <c r="AP1274" s="125"/>
      <c r="AQ1274" s="125"/>
      <c r="AR1274" s="125"/>
      <c r="AS1274" s="125"/>
      <c r="AT1274" s="125"/>
      <c r="AU1274" s="125"/>
      <c r="AV1274" s="125"/>
      <c r="AW1274" s="126"/>
      <c r="AX1274" s="126"/>
      <c r="AY1274" s="126"/>
      <c r="AZ1274" s="125"/>
      <c r="BA1274" s="125"/>
      <c r="BB1274" s="65"/>
      <c r="BC1274" s="65"/>
      <c r="BD1274" s="128"/>
      <c r="BE1274" s="127"/>
      <c r="BF1274" s="126"/>
      <c r="BG1274" s="126"/>
      <c r="BH1274" s="126"/>
      <c r="BI1274" s="125"/>
      <c r="BJ1274" s="125"/>
      <c r="BK1274" s="125"/>
      <c r="BL1274" s="125"/>
      <c r="BM1274" s="125"/>
      <c r="BN1274" s="125"/>
      <c r="BO1274" s="129"/>
      <c r="BP1274" s="66"/>
      <c r="BQ1274" s="129"/>
      <c r="BR1274" s="125"/>
      <c r="BS1274" s="125"/>
      <c r="BT1274" s="125"/>
      <c r="BU1274" s="125"/>
      <c r="BV1274" s="125"/>
      <c r="BW1274" s="125"/>
      <c r="BX1274" s="126"/>
      <c r="BY1274" s="126"/>
      <c r="BZ1274" s="126"/>
      <c r="CA1274" s="125"/>
      <c r="CB1274" s="125"/>
    </row>
    <row r="1275" spans="1:80" x14ac:dyDescent="0.3">
      <c r="A1275" s="65"/>
      <c r="B1275" s="225"/>
      <c r="C1275" s="226"/>
      <c r="D1275" s="65"/>
      <c r="E1275" s="65"/>
      <c r="F1275" s="227"/>
      <c r="G1275" s="226"/>
      <c r="H1275" s="65"/>
      <c r="I1275" s="65"/>
      <c r="J1275" s="228"/>
      <c r="K1275" s="229"/>
      <c r="L1275" s="65"/>
      <c r="M1275" s="225"/>
      <c r="N1275" s="230"/>
      <c r="O1275" s="226"/>
      <c r="P1275" s="65"/>
      <c r="Q1275" s="231"/>
      <c r="R1275" s="232"/>
      <c r="S1275" s="76"/>
      <c r="T1275" s="65"/>
      <c r="U1275" s="225"/>
      <c r="V1275" s="226"/>
      <c r="W1275" s="65"/>
      <c r="X1275" s="65"/>
      <c r="Y1275" s="225"/>
      <c r="Z1275" s="226"/>
      <c r="AA1275" s="65"/>
      <c r="AB1275" s="65"/>
      <c r="AC1275" s="128"/>
      <c r="AD1275" s="127"/>
      <c r="AE1275" s="126"/>
      <c r="AF1275" s="126"/>
      <c r="AG1275" s="126"/>
      <c r="AH1275" s="125"/>
      <c r="AI1275" s="125"/>
      <c r="AJ1275" s="125"/>
      <c r="AK1275" s="125"/>
      <c r="AL1275" s="125"/>
      <c r="AM1275" s="125"/>
      <c r="AN1275" s="125"/>
      <c r="AO1275" s="66"/>
      <c r="AP1275" s="125"/>
      <c r="AQ1275" s="125"/>
      <c r="AR1275" s="125"/>
      <c r="AS1275" s="125"/>
      <c r="AT1275" s="125"/>
      <c r="AU1275" s="125"/>
      <c r="AV1275" s="125"/>
      <c r="AW1275" s="126"/>
      <c r="AX1275" s="126"/>
      <c r="AY1275" s="126"/>
      <c r="AZ1275" s="125"/>
      <c r="BA1275" s="125"/>
      <c r="BB1275" s="65"/>
      <c r="BC1275" s="65"/>
      <c r="BD1275" s="128"/>
      <c r="BE1275" s="127"/>
      <c r="BF1275" s="126"/>
      <c r="BG1275" s="126"/>
      <c r="BH1275" s="126"/>
      <c r="BI1275" s="125"/>
      <c r="BJ1275" s="125"/>
      <c r="BK1275" s="125"/>
      <c r="BL1275" s="125"/>
      <c r="BM1275" s="125"/>
      <c r="BN1275" s="125"/>
      <c r="BO1275" s="129"/>
      <c r="BP1275" s="66"/>
      <c r="BQ1275" s="129"/>
      <c r="BR1275" s="125"/>
      <c r="BS1275" s="125"/>
      <c r="BT1275" s="125"/>
      <c r="BU1275" s="125"/>
      <c r="BV1275" s="125"/>
      <c r="BW1275" s="125"/>
      <c r="BX1275" s="126"/>
      <c r="BY1275" s="126"/>
      <c r="BZ1275" s="126"/>
      <c r="CA1275" s="125"/>
      <c r="CB1275" s="125"/>
    </row>
    <row r="1276" spans="1:80" x14ac:dyDescent="0.3">
      <c r="A1276" s="65"/>
      <c r="B1276" s="65"/>
      <c r="C1276" s="65"/>
      <c r="D1276" s="65"/>
      <c r="E1276" s="65"/>
      <c r="F1276" s="65"/>
      <c r="G1276" s="65"/>
      <c r="H1276" s="65"/>
      <c r="I1276" s="65"/>
      <c r="J1276" s="65"/>
      <c r="K1276" s="65"/>
      <c r="L1276" s="65"/>
      <c r="M1276" s="99"/>
      <c r="N1276" s="66"/>
      <c r="O1276" s="99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5"/>
      <c r="AC1276" s="128"/>
      <c r="AD1276" s="127"/>
      <c r="AE1276" s="126"/>
      <c r="AF1276" s="126"/>
      <c r="AG1276" s="126"/>
      <c r="AH1276" s="125"/>
      <c r="AI1276" s="125"/>
      <c r="AJ1276" s="125"/>
      <c r="AK1276" s="125"/>
      <c r="AL1276" s="125"/>
      <c r="AM1276" s="125"/>
      <c r="AN1276" s="125"/>
      <c r="AO1276" s="66"/>
      <c r="AP1276" s="125"/>
      <c r="AQ1276" s="125"/>
      <c r="AR1276" s="125"/>
      <c r="AS1276" s="125"/>
      <c r="AT1276" s="125"/>
      <c r="AU1276" s="125"/>
      <c r="AV1276" s="125"/>
      <c r="AW1276" s="126"/>
      <c r="AX1276" s="126"/>
      <c r="AY1276" s="126"/>
      <c r="AZ1276" s="125"/>
      <c r="BA1276" s="125"/>
      <c r="BB1276" s="65"/>
      <c r="BC1276" s="65"/>
      <c r="BD1276" s="128"/>
      <c r="BE1276" s="127"/>
      <c r="BF1276" s="126"/>
      <c r="BG1276" s="126"/>
      <c r="BH1276" s="126"/>
      <c r="BI1276" s="125"/>
      <c r="BJ1276" s="125"/>
      <c r="BK1276" s="125"/>
      <c r="BL1276" s="125"/>
      <c r="BM1276" s="125"/>
      <c r="BN1276" s="125"/>
      <c r="BO1276" s="129"/>
      <c r="BP1276" s="66"/>
      <c r="BQ1276" s="129"/>
      <c r="BR1276" s="125"/>
      <c r="BS1276" s="125"/>
      <c r="BT1276" s="125"/>
      <c r="BU1276" s="125"/>
      <c r="BV1276" s="125"/>
      <c r="BW1276" s="125"/>
      <c r="BX1276" s="126"/>
      <c r="BY1276" s="126"/>
      <c r="BZ1276" s="126"/>
      <c r="CA1276" s="125"/>
      <c r="CB1276" s="125"/>
    </row>
    <row r="1277" spans="1:80" x14ac:dyDescent="0.3">
      <c r="A1277" s="65"/>
      <c r="B1277" s="65"/>
      <c r="C1277" s="65"/>
      <c r="D1277" s="65"/>
      <c r="E1277" s="65"/>
      <c r="F1277" s="65"/>
      <c r="G1277" s="65"/>
      <c r="H1277" s="65"/>
      <c r="I1277" s="65"/>
      <c r="J1277" s="65"/>
      <c r="K1277" s="65"/>
      <c r="L1277" s="65"/>
      <c r="M1277" s="99"/>
      <c r="N1277" s="66"/>
      <c r="O1277" s="99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5"/>
      <c r="AC1277" s="128"/>
      <c r="AD1277" s="127"/>
      <c r="AE1277" s="126"/>
      <c r="AF1277" s="126"/>
      <c r="AG1277" s="126"/>
      <c r="AH1277" s="125"/>
      <c r="AI1277" s="125"/>
      <c r="AJ1277" s="125"/>
      <c r="AK1277" s="125"/>
      <c r="AL1277" s="125"/>
      <c r="AM1277" s="125"/>
      <c r="AN1277" s="125"/>
      <c r="AO1277" s="66"/>
      <c r="AP1277" s="125"/>
      <c r="AQ1277" s="125"/>
      <c r="AR1277" s="125"/>
      <c r="AS1277" s="125"/>
      <c r="AT1277" s="125"/>
      <c r="AU1277" s="125"/>
      <c r="AV1277" s="125"/>
      <c r="AW1277" s="126"/>
      <c r="AX1277" s="126"/>
      <c r="AY1277" s="126"/>
      <c r="AZ1277" s="125"/>
      <c r="BA1277" s="125"/>
      <c r="BB1277" s="65"/>
      <c r="BC1277" s="65"/>
      <c r="BD1277" s="128"/>
      <c r="BE1277" s="127"/>
      <c r="BF1277" s="126"/>
      <c r="BG1277" s="126"/>
      <c r="BH1277" s="126"/>
      <c r="BI1277" s="125"/>
      <c r="BJ1277" s="125"/>
      <c r="BK1277" s="125"/>
      <c r="BL1277" s="125"/>
      <c r="BM1277" s="125"/>
      <c r="BN1277" s="125"/>
      <c r="BO1277" s="129"/>
      <c r="BP1277" s="66"/>
      <c r="BQ1277" s="129"/>
      <c r="BR1277" s="125"/>
      <c r="BS1277" s="125"/>
      <c r="BT1277" s="125"/>
      <c r="BU1277" s="125"/>
      <c r="BV1277" s="125"/>
      <c r="BW1277" s="125"/>
      <c r="BX1277" s="126"/>
      <c r="BY1277" s="126"/>
      <c r="BZ1277" s="126"/>
      <c r="CA1277" s="125"/>
      <c r="CB1277" s="125"/>
    </row>
    <row r="1278" spans="1:80" x14ac:dyDescent="0.3">
      <c r="A1278" s="65"/>
      <c r="B1278" s="68"/>
      <c r="C1278" s="68"/>
      <c r="D1278" s="68"/>
      <c r="E1278" s="68"/>
      <c r="F1278" s="68"/>
      <c r="G1278" s="68"/>
      <c r="H1278" s="68"/>
      <c r="I1278" s="68"/>
      <c r="J1278" s="68"/>
      <c r="K1278" s="68"/>
      <c r="L1278" s="68"/>
      <c r="M1278" s="87"/>
      <c r="N1278" s="68"/>
      <c r="O1278" s="87"/>
      <c r="P1278" s="68"/>
      <c r="Q1278" s="68"/>
      <c r="R1278" s="68"/>
      <c r="S1278" s="68"/>
      <c r="T1278" s="68"/>
      <c r="U1278" s="68"/>
      <c r="V1278" s="68"/>
      <c r="W1278" s="68"/>
      <c r="X1278" s="68"/>
      <c r="Y1278" s="68"/>
      <c r="Z1278" s="68"/>
      <c r="AA1278" s="65"/>
      <c r="AB1278" s="65"/>
      <c r="AC1278" s="128"/>
      <c r="AD1278" s="127"/>
      <c r="AE1278" s="126"/>
      <c r="AF1278" s="126"/>
      <c r="AG1278" s="126"/>
      <c r="AH1278" s="125"/>
      <c r="AI1278" s="125"/>
      <c r="AJ1278" s="125"/>
      <c r="AK1278" s="125"/>
      <c r="AL1278" s="125"/>
      <c r="AM1278" s="125"/>
      <c r="AN1278" s="125"/>
      <c r="AO1278" s="66"/>
      <c r="AP1278" s="125"/>
      <c r="AQ1278" s="125"/>
      <c r="AR1278" s="125"/>
      <c r="AS1278" s="125"/>
      <c r="AT1278" s="125"/>
      <c r="AU1278" s="125"/>
      <c r="AV1278" s="125"/>
      <c r="AW1278" s="126"/>
      <c r="AX1278" s="126"/>
      <c r="AY1278" s="126"/>
      <c r="AZ1278" s="125"/>
      <c r="BA1278" s="125"/>
      <c r="BB1278" s="65"/>
      <c r="BC1278" s="65"/>
      <c r="BD1278" s="128"/>
      <c r="BE1278" s="127"/>
      <c r="BF1278" s="126"/>
      <c r="BG1278" s="126"/>
      <c r="BH1278" s="126"/>
      <c r="BI1278" s="125"/>
      <c r="BJ1278" s="125"/>
      <c r="BK1278" s="125"/>
      <c r="BL1278" s="125"/>
      <c r="BM1278" s="125"/>
      <c r="BN1278" s="125"/>
      <c r="BO1278" s="129"/>
      <c r="BP1278" s="66"/>
      <c r="BQ1278" s="129"/>
      <c r="BR1278" s="125"/>
      <c r="BS1278" s="125"/>
      <c r="BT1278" s="125"/>
      <c r="BU1278" s="125"/>
      <c r="BV1278" s="125"/>
      <c r="BW1278" s="125"/>
      <c r="BX1278" s="126"/>
      <c r="BY1278" s="126"/>
      <c r="BZ1278" s="126"/>
      <c r="CA1278" s="125"/>
      <c r="CB1278" s="125"/>
    </row>
    <row r="1279" spans="1:80" x14ac:dyDescent="0.3">
      <c r="A1279" s="65"/>
      <c r="B1279" s="70"/>
      <c r="C1279" s="70"/>
      <c r="D1279" s="71"/>
      <c r="E1279" s="71"/>
      <c r="F1279" s="71"/>
      <c r="G1279" s="70"/>
      <c r="H1279" s="70"/>
      <c r="I1279" s="70"/>
      <c r="J1279" s="70"/>
      <c r="K1279" s="70"/>
      <c r="L1279" s="70"/>
      <c r="M1279" s="70"/>
      <c r="N1279" s="194"/>
      <c r="O1279" s="80"/>
      <c r="P1279" s="75"/>
      <c r="Q1279" s="75"/>
      <c r="R1279" s="75"/>
      <c r="S1279" s="75"/>
      <c r="T1279" s="75"/>
      <c r="U1279" s="75"/>
      <c r="V1279" s="74"/>
      <c r="W1279" s="74"/>
      <c r="X1279" s="74"/>
      <c r="Y1279" s="73"/>
      <c r="Z1279" s="72"/>
      <c r="AA1279" s="65"/>
      <c r="AB1279" s="65"/>
      <c r="AC1279" s="128"/>
      <c r="AD1279" s="127"/>
      <c r="AE1279" s="126"/>
      <c r="AF1279" s="126"/>
      <c r="AG1279" s="126"/>
      <c r="AH1279" s="125"/>
      <c r="AI1279" s="125"/>
      <c r="AJ1279" s="125"/>
      <c r="AK1279" s="125"/>
      <c r="AL1279" s="125"/>
      <c r="AM1279" s="125"/>
      <c r="AN1279" s="125"/>
      <c r="AO1279" s="66"/>
      <c r="AP1279" s="125"/>
      <c r="AQ1279" s="125"/>
      <c r="AR1279" s="125"/>
      <c r="AS1279" s="125"/>
      <c r="AT1279" s="125"/>
      <c r="AU1279" s="125"/>
      <c r="AV1279" s="125"/>
      <c r="AW1279" s="126"/>
      <c r="AX1279" s="126"/>
      <c r="AY1279" s="126"/>
      <c r="AZ1279" s="125"/>
      <c r="BA1279" s="125"/>
      <c r="BB1279" s="65"/>
      <c r="BC1279" s="65"/>
      <c r="BD1279" s="128"/>
      <c r="BE1279" s="127"/>
      <c r="BF1279" s="126"/>
      <c r="BG1279" s="126"/>
      <c r="BH1279" s="126"/>
      <c r="BI1279" s="125"/>
      <c r="BJ1279" s="125"/>
      <c r="BK1279" s="125"/>
      <c r="BL1279" s="125"/>
      <c r="BM1279" s="125"/>
      <c r="BN1279" s="125"/>
      <c r="BO1279" s="129"/>
      <c r="BP1279" s="66"/>
      <c r="BQ1279" s="129"/>
      <c r="BR1279" s="125"/>
      <c r="BS1279" s="125"/>
      <c r="BT1279" s="125"/>
      <c r="BU1279" s="125"/>
      <c r="BV1279" s="125"/>
      <c r="BW1279" s="125"/>
      <c r="BX1279" s="126"/>
      <c r="BY1279" s="126"/>
      <c r="BZ1279" s="126"/>
      <c r="CA1279" s="125"/>
      <c r="CB1279" s="125"/>
    </row>
    <row r="1280" spans="1:80" x14ac:dyDescent="0.3">
      <c r="A1280" s="65"/>
      <c r="B1280" s="70"/>
      <c r="C1280" s="70"/>
      <c r="D1280" s="71"/>
      <c r="E1280" s="71"/>
      <c r="F1280" s="71"/>
      <c r="G1280" s="70"/>
      <c r="H1280" s="70"/>
      <c r="I1280" s="70"/>
      <c r="J1280" s="70"/>
      <c r="K1280" s="70"/>
      <c r="L1280" s="70"/>
      <c r="M1280" s="70"/>
      <c r="N1280" s="194"/>
      <c r="O1280" s="80"/>
      <c r="P1280" s="75"/>
      <c r="Q1280" s="75"/>
      <c r="R1280" s="75"/>
      <c r="S1280" s="75"/>
      <c r="T1280" s="75"/>
      <c r="U1280" s="75"/>
      <c r="V1280" s="74"/>
      <c r="W1280" s="74"/>
      <c r="X1280" s="74"/>
      <c r="Y1280" s="73"/>
      <c r="Z1280" s="72"/>
      <c r="AA1280" s="65"/>
      <c r="AB1280" s="65"/>
      <c r="AC1280" s="128"/>
      <c r="AD1280" s="127"/>
      <c r="AE1280" s="126"/>
      <c r="AF1280" s="126"/>
      <c r="AG1280" s="126"/>
      <c r="AH1280" s="125"/>
      <c r="AI1280" s="125"/>
      <c r="AJ1280" s="125"/>
      <c r="AK1280" s="125"/>
      <c r="AL1280" s="125"/>
      <c r="AM1280" s="125"/>
      <c r="AN1280" s="125"/>
      <c r="AO1280" s="66"/>
      <c r="AP1280" s="125"/>
      <c r="AQ1280" s="125"/>
      <c r="AR1280" s="125"/>
      <c r="AS1280" s="125"/>
      <c r="AT1280" s="125"/>
      <c r="AU1280" s="125"/>
      <c r="AV1280" s="125"/>
      <c r="AW1280" s="126"/>
      <c r="AX1280" s="126"/>
      <c r="AY1280" s="126"/>
      <c r="AZ1280" s="125"/>
      <c r="BA1280" s="125"/>
      <c r="BB1280" s="65"/>
      <c r="BC1280" s="65"/>
      <c r="BD1280" s="128"/>
      <c r="BE1280" s="127"/>
      <c r="BF1280" s="126"/>
      <c r="BG1280" s="126"/>
      <c r="BH1280" s="126"/>
      <c r="BI1280" s="125"/>
      <c r="BJ1280" s="125"/>
      <c r="BK1280" s="125"/>
      <c r="BL1280" s="125"/>
      <c r="BM1280" s="125"/>
      <c r="BN1280" s="125"/>
      <c r="BO1280" s="129"/>
      <c r="BP1280" s="66"/>
      <c r="BQ1280" s="129"/>
      <c r="BR1280" s="125"/>
      <c r="BS1280" s="125"/>
      <c r="BT1280" s="125"/>
      <c r="BU1280" s="125"/>
      <c r="BV1280" s="125"/>
      <c r="BW1280" s="125"/>
      <c r="BX1280" s="126"/>
      <c r="BY1280" s="126"/>
      <c r="BZ1280" s="126"/>
      <c r="CA1280" s="125"/>
      <c r="CB1280" s="125"/>
    </row>
    <row r="1281" spans="1:80" x14ac:dyDescent="0.3">
      <c r="A1281" s="65"/>
      <c r="B1281" s="70"/>
      <c r="C1281" s="70"/>
      <c r="D1281" s="71"/>
      <c r="E1281" s="71"/>
      <c r="F1281" s="71"/>
      <c r="G1281" s="70"/>
      <c r="H1281" s="70"/>
      <c r="I1281" s="70"/>
      <c r="J1281" s="70"/>
      <c r="K1281" s="70"/>
      <c r="L1281" s="70"/>
      <c r="M1281" s="70"/>
      <c r="N1281" s="194"/>
      <c r="O1281" s="80"/>
      <c r="P1281" s="75"/>
      <c r="Q1281" s="75"/>
      <c r="R1281" s="75"/>
      <c r="S1281" s="75"/>
      <c r="T1281" s="75"/>
      <c r="U1281" s="75"/>
      <c r="V1281" s="74"/>
      <c r="W1281" s="74"/>
      <c r="X1281" s="74"/>
      <c r="Y1281" s="73"/>
      <c r="Z1281" s="72"/>
      <c r="AA1281" s="65"/>
      <c r="AB1281" s="65"/>
      <c r="AC1281" s="128"/>
      <c r="AD1281" s="127"/>
      <c r="AE1281" s="126"/>
      <c r="AF1281" s="126"/>
      <c r="AG1281" s="126"/>
      <c r="AH1281" s="125"/>
      <c r="AI1281" s="125"/>
      <c r="AJ1281" s="125"/>
      <c r="AK1281" s="125"/>
      <c r="AL1281" s="125"/>
      <c r="AM1281" s="125"/>
      <c r="AN1281" s="125"/>
      <c r="AO1281" s="66"/>
      <c r="AP1281" s="125"/>
      <c r="AQ1281" s="125"/>
      <c r="AR1281" s="125"/>
      <c r="AS1281" s="125"/>
      <c r="AT1281" s="125"/>
      <c r="AU1281" s="125"/>
      <c r="AV1281" s="125"/>
      <c r="AW1281" s="126"/>
      <c r="AX1281" s="126"/>
      <c r="AY1281" s="126"/>
      <c r="AZ1281" s="125"/>
      <c r="BA1281" s="125"/>
      <c r="BB1281" s="65"/>
      <c r="BC1281" s="65"/>
      <c r="BD1281" s="128"/>
      <c r="BE1281" s="127"/>
      <c r="BF1281" s="126"/>
      <c r="BG1281" s="126"/>
      <c r="BH1281" s="126"/>
      <c r="BI1281" s="125"/>
      <c r="BJ1281" s="125"/>
      <c r="BK1281" s="125"/>
      <c r="BL1281" s="125"/>
      <c r="BM1281" s="125"/>
      <c r="BN1281" s="125"/>
      <c r="BO1281" s="129"/>
      <c r="BP1281" s="66"/>
      <c r="BQ1281" s="129"/>
      <c r="BR1281" s="125"/>
      <c r="BS1281" s="125"/>
      <c r="BT1281" s="125"/>
      <c r="BU1281" s="125"/>
      <c r="BV1281" s="125"/>
      <c r="BW1281" s="125"/>
      <c r="BX1281" s="126"/>
      <c r="BY1281" s="126"/>
      <c r="BZ1281" s="126"/>
      <c r="CA1281" s="125"/>
      <c r="CB1281" s="125"/>
    </row>
    <row r="1282" spans="1:80" x14ac:dyDescent="0.3">
      <c r="A1282" s="65"/>
      <c r="B1282" s="70"/>
      <c r="C1282" s="70"/>
      <c r="D1282" s="71"/>
      <c r="E1282" s="71"/>
      <c r="F1282" s="71"/>
      <c r="G1282" s="70"/>
      <c r="H1282" s="70"/>
      <c r="I1282" s="70"/>
      <c r="J1282" s="70"/>
      <c r="K1282" s="70"/>
      <c r="L1282" s="70"/>
      <c r="M1282" s="70"/>
      <c r="N1282" s="194"/>
      <c r="O1282" s="80"/>
      <c r="P1282" s="75"/>
      <c r="Q1282" s="75"/>
      <c r="R1282" s="75"/>
      <c r="S1282" s="75"/>
      <c r="T1282" s="75"/>
      <c r="U1282" s="75"/>
      <c r="V1282" s="74"/>
      <c r="W1282" s="74"/>
      <c r="X1282" s="74"/>
      <c r="Y1282" s="73"/>
      <c r="Z1282" s="72"/>
      <c r="AA1282" s="65"/>
      <c r="AB1282" s="65"/>
      <c r="AC1282" s="128"/>
      <c r="AD1282" s="127"/>
      <c r="AE1282" s="126"/>
      <c r="AF1282" s="126"/>
      <c r="AG1282" s="126"/>
      <c r="AH1282" s="125"/>
      <c r="AI1282" s="125"/>
      <c r="AJ1282" s="125"/>
      <c r="AK1282" s="125"/>
      <c r="AL1282" s="125"/>
      <c r="AM1282" s="125"/>
      <c r="AN1282" s="125"/>
      <c r="AO1282" s="66"/>
      <c r="AP1282" s="125"/>
      <c r="AQ1282" s="125"/>
      <c r="AR1282" s="125"/>
      <c r="AS1282" s="125"/>
      <c r="AT1282" s="125"/>
      <c r="AU1282" s="125"/>
      <c r="AV1282" s="125"/>
      <c r="AW1282" s="126"/>
      <c r="AX1282" s="126"/>
      <c r="AY1282" s="126"/>
      <c r="AZ1282" s="125"/>
      <c r="BA1282" s="125"/>
      <c r="BB1282" s="65"/>
      <c r="BC1282" s="65"/>
      <c r="BD1282" s="128"/>
      <c r="BE1282" s="127"/>
      <c r="BF1282" s="126"/>
      <c r="BG1282" s="126"/>
      <c r="BH1282" s="126"/>
      <c r="BI1282" s="125"/>
      <c r="BJ1282" s="125"/>
      <c r="BK1282" s="125"/>
      <c r="BL1282" s="125"/>
      <c r="BM1282" s="125"/>
      <c r="BN1282" s="125"/>
      <c r="BO1282" s="129"/>
      <c r="BP1282" s="66"/>
      <c r="BQ1282" s="129"/>
      <c r="BR1282" s="125"/>
      <c r="BS1282" s="125"/>
      <c r="BT1282" s="125"/>
      <c r="BU1282" s="125"/>
      <c r="BV1282" s="125"/>
      <c r="BW1282" s="125"/>
      <c r="BX1282" s="126"/>
      <c r="BY1282" s="126"/>
      <c r="BZ1282" s="126"/>
      <c r="CA1282" s="125"/>
      <c r="CB1282" s="125"/>
    </row>
    <row r="1283" spans="1:80" x14ac:dyDescent="0.3">
      <c r="A1283" s="65"/>
      <c r="B1283" s="70"/>
      <c r="C1283" s="70"/>
      <c r="D1283" s="71"/>
      <c r="E1283" s="71"/>
      <c r="F1283" s="71"/>
      <c r="G1283" s="70"/>
      <c r="H1283" s="70"/>
      <c r="I1283" s="70"/>
      <c r="J1283" s="70"/>
      <c r="K1283" s="70"/>
      <c r="L1283" s="70"/>
      <c r="M1283" s="70"/>
      <c r="N1283" s="194"/>
      <c r="O1283" s="80"/>
      <c r="P1283" s="75"/>
      <c r="Q1283" s="75"/>
      <c r="R1283" s="75"/>
      <c r="S1283" s="75"/>
      <c r="T1283" s="75"/>
      <c r="U1283" s="75"/>
      <c r="V1283" s="74"/>
      <c r="W1283" s="74"/>
      <c r="X1283" s="74"/>
      <c r="Y1283" s="73"/>
      <c r="Z1283" s="72"/>
      <c r="AA1283" s="65"/>
      <c r="AB1283" s="65"/>
      <c r="AC1283" s="65"/>
      <c r="AD1283" s="65"/>
      <c r="AE1283" s="65"/>
      <c r="AF1283" s="65"/>
      <c r="AG1283" s="65"/>
      <c r="AH1283" s="65"/>
      <c r="AI1283" s="65"/>
      <c r="AJ1283" s="65"/>
      <c r="AK1283" s="65"/>
      <c r="AL1283" s="65"/>
      <c r="AM1283" s="65"/>
      <c r="AN1283" s="125"/>
      <c r="AO1283" s="66"/>
      <c r="AP1283" s="125"/>
      <c r="AQ1283" s="65"/>
      <c r="AR1283" s="65"/>
      <c r="AS1283" s="65"/>
      <c r="AT1283" s="65"/>
      <c r="AU1283" s="65"/>
      <c r="AV1283" s="65"/>
      <c r="AW1283" s="65"/>
      <c r="AX1283" s="65"/>
      <c r="AY1283" s="65"/>
      <c r="AZ1283" s="65"/>
      <c r="BA1283" s="65"/>
      <c r="BB1283" s="65"/>
      <c r="BC1283" s="65"/>
      <c r="BD1283" s="65"/>
      <c r="BE1283" s="65"/>
      <c r="BF1283" s="65"/>
      <c r="BG1283" s="65"/>
      <c r="BH1283" s="65"/>
      <c r="BI1283" s="65"/>
      <c r="BJ1283" s="65"/>
      <c r="BK1283" s="65"/>
      <c r="BL1283" s="65"/>
      <c r="BM1283" s="65"/>
      <c r="BN1283" s="65"/>
      <c r="BO1283" s="65"/>
      <c r="BP1283" s="66"/>
      <c r="BQ1283" s="65"/>
      <c r="BR1283" s="65"/>
      <c r="BS1283" s="65"/>
      <c r="BT1283" s="65"/>
      <c r="BU1283" s="65"/>
      <c r="BV1283" s="65"/>
      <c r="BW1283" s="65"/>
      <c r="BX1283" s="65"/>
      <c r="BY1283" s="65"/>
      <c r="BZ1283" s="65"/>
      <c r="CA1283" s="65"/>
      <c r="CB1283" s="65"/>
    </row>
    <row r="1284" spans="1:80" x14ac:dyDescent="0.3">
      <c r="A1284" s="65"/>
      <c r="B1284" s="70"/>
      <c r="C1284" s="70"/>
      <c r="D1284" s="71"/>
      <c r="E1284" s="71"/>
      <c r="F1284" s="71"/>
      <c r="G1284" s="70"/>
      <c r="H1284" s="70"/>
      <c r="I1284" s="70"/>
      <c r="J1284" s="70"/>
      <c r="K1284" s="70"/>
      <c r="L1284" s="70"/>
      <c r="M1284" s="70"/>
      <c r="N1284" s="194"/>
      <c r="O1284" s="80"/>
      <c r="P1284" s="75"/>
      <c r="Q1284" s="75"/>
      <c r="R1284" s="75"/>
      <c r="S1284" s="75"/>
      <c r="T1284" s="75"/>
      <c r="U1284" s="75"/>
      <c r="V1284" s="74"/>
      <c r="W1284" s="74"/>
      <c r="X1284" s="74"/>
      <c r="Y1284" s="73"/>
      <c r="Z1284" s="72"/>
      <c r="AA1284" s="65"/>
      <c r="AB1284" s="65"/>
      <c r="AC1284" s="82"/>
      <c r="AD1284" s="82"/>
      <c r="AE1284" s="82"/>
      <c r="AF1284" s="82"/>
      <c r="AG1284" s="82"/>
      <c r="AH1284" s="82"/>
      <c r="AI1284" s="82"/>
      <c r="AJ1284" s="82"/>
      <c r="AK1284" s="82"/>
      <c r="AL1284" s="82"/>
      <c r="AM1284" s="82"/>
      <c r="AN1284" s="114"/>
      <c r="AO1284" s="82"/>
      <c r="AP1284" s="114"/>
      <c r="AQ1284" s="82"/>
      <c r="AR1284" s="82"/>
      <c r="AS1284" s="82"/>
      <c r="AT1284" s="82"/>
      <c r="AU1284" s="82"/>
      <c r="AV1284" s="82"/>
      <c r="AW1284" s="82"/>
      <c r="AX1284" s="82"/>
      <c r="AY1284" s="82"/>
      <c r="AZ1284" s="82"/>
      <c r="BA1284" s="82"/>
      <c r="BB1284" s="65"/>
      <c r="BC1284" s="65"/>
      <c r="BD1284" s="82"/>
      <c r="BE1284" s="82"/>
      <c r="BF1284" s="82"/>
      <c r="BG1284" s="82"/>
      <c r="BH1284" s="82"/>
      <c r="BI1284" s="82"/>
      <c r="BJ1284" s="82"/>
      <c r="BK1284" s="82"/>
      <c r="BL1284" s="82"/>
      <c r="BM1284" s="82"/>
      <c r="BN1284" s="82"/>
      <c r="BO1284" s="82"/>
      <c r="BP1284" s="82"/>
      <c r="BQ1284" s="82"/>
      <c r="BR1284" s="82"/>
      <c r="BS1284" s="82"/>
      <c r="BT1284" s="82"/>
      <c r="BU1284" s="82"/>
      <c r="BV1284" s="82"/>
      <c r="BW1284" s="82"/>
      <c r="BX1284" s="82"/>
      <c r="BY1284" s="82"/>
      <c r="BZ1284" s="82"/>
      <c r="CA1284" s="82"/>
      <c r="CB1284" s="82"/>
    </row>
    <row r="1285" spans="1:80" x14ac:dyDescent="0.3">
      <c r="A1285" s="65"/>
      <c r="B1285" s="70"/>
      <c r="C1285" s="70"/>
      <c r="D1285" s="71"/>
      <c r="E1285" s="71"/>
      <c r="F1285" s="71"/>
      <c r="G1285" s="70"/>
      <c r="H1285" s="70"/>
      <c r="I1285" s="70"/>
      <c r="J1285" s="70"/>
      <c r="K1285" s="70"/>
      <c r="L1285" s="70"/>
      <c r="M1285" s="70"/>
      <c r="N1285" s="194"/>
      <c r="O1285" s="80"/>
      <c r="P1285" s="75"/>
      <c r="Q1285" s="75"/>
      <c r="R1285" s="75"/>
      <c r="S1285" s="75"/>
      <c r="T1285" s="75"/>
      <c r="U1285" s="75"/>
      <c r="V1285" s="74"/>
      <c r="W1285" s="74"/>
      <c r="X1285" s="74"/>
      <c r="Y1285" s="73"/>
      <c r="Z1285" s="72"/>
      <c r="AA1285" s="65"/>
      <c r="AB1285" s="65"/>
      <c r="AC1285" s="65"/>
      <c r="AD1285" s="65"/>
      <c r="AE1285" s="130"/>
      <c r="AF1285" s="130"/>
      <c r="AG1285" s="130"/>
      <c r="AH1285" s="131"/>
      <c r="AI1285" s="131"/>
      <c r="AJ1285" s="131"/>
      <c r="AK1285" s="131"/>
      <c r="AL1285" s="131"/>
      <c r="AM1285" s="131"/>
      <c r="AN1285" s="125"/>
      <c r="AO1285" s="82"/>
      <c r="AP1285" s="125"/>
      <c r="AQ1285" s="131"/>
      <c r="AR1285" s="131"/>
      <c r="AS1285" s="131"/>
      <c r="AT1285" s="131"/>
      <c r="AU1285" s="131"/>
      <c r="AV1285" s="131"/>
      <c r="AW1285" s="130"/>
      <c r="AX1285" s="130"/>
      <c r="AY1285" s="130"/>
      <c r="AZ1285" s="65"/>
      <c r="BA1285" s="65"/>
      <c r="BB1285" s="65"/>
      <c r="BC1285" s="65"/>
      <c r="BD1285" s="65"/>
      <c r="BE1285" s="65"/>
      <c r="BF1285" s="130"/>
      <c r="BG1285" s="130"/>
      <c r="BH1285" s="130"/>
      <c r="BI1285" s="131"/>
      <c r="BJ1285" s="131"/>
      <c r="BK1285" s="131"/>
      <c r="BL1285" s="131"/>
      <c r="BM1285" s="131"/>
      <c r="BN1285" s="131"/>
      <c r="BO1285" s="132"/>
      <c r="BP1285" s="82"/>
      <c r="BQ1285" s="132"/>
      <c r="BR1285" s="131"/>
      <c r="BS1285" s="131"/>
      <c r="BT1285" s="131"/>
      <c r="BU1285" s="131"/>
      <c r="BV1285" s="131"/>
      <c r="BW1285" s="131"/>
      <c r="BX1285" s="130"/>
      <c r="BY1285" s="130"/>
      <c r="BZ1285" s="130"/>
      <c r="CA1285" s="65"/>
      <c r="CB1285" s="65"/>
    </row>
    <row r="1286" spans="1:80" x14ac:dyDescent="0.3">
      <c r="A1286" s="65"/>
      <c r="B1286" s="70"/>
      <c r="C1286" s="70"/>
      <c r="D1286" s="71"/>
      <c r="E1286" s="71"/>
      <c r="F1286" s="71"/>
      <c r="G1286" s="70"/>
      <c r="H1286" s="70"/>
      <c r="I1286" s="70"/>
      <c r="J1286" s="70"/>
      <c r="K1286" s="70"/>
      <c r="L1286" s="70"/>
      <c r="M1286" s="70"/>
      <c r="N1286" s="194"/>
      <c r="O1286" s="80"/>
      <c r="P1286" s="75"/>
      <c r="Q1286" s="75"/>
      <c r="R1286" s="75"/>
      <c r="S1286" s="75"/>
      <c r="T1286" s="75"/>
      <c r="U1286" s="75"/>
      <c r="V1286" s="74"/>
      <c r="W1286" s="74"/>
      <c r="X1286" s="74"/>
      <c r="Y1286" s="73"/>
      <c r="Z1286" s="72"/>
      <c r="AA1286" s="65"/>
      <c r="AB1286" s="65"/>
      <c r="AC1286" s="128"/>
      <c r="AD1286" s="128"/>
      <c r="AE1286" s="130"/>
      <c r="AF1286" s="130"/>
      <c r="AG1286" s="130"/>
      <c r="AH1286" s="125"/>
      <c r="AI1286" s="125"/>
      <c r="AJ1286" s="125"/>
      <c r="AK1286" s="125"/>
      <c r="AL1286" s="125"/>
      <c r="AM1286" s="125"/>
      <c r="AN1286" s="125"/>
      <c r="AO1286" s="66"/>
      <c r="AP1286" s="125"/>
      <c r="AQ1286" s="125"/>
      <c r="AR1286" s="125"/>
      <c r="AS1286" s="125"/>
      <c r="AT1286" s="125"/>
      <c r="AU1286" s="125"/>
      <c r="AV1286" s="125"/>
      <c r="AW1286" s="130"/>
      <c r="AX1286" s="130"/>
      <c r="AY1286" s="130"/>
      <c r="AZ1286" s="128"/>
      <c r="BA1286" s="128"/>
      <c r="BB1286" s="65"/>
      <c r="BC1286" s="65"/>
      <c r="BD1286" s="128"/>
      <c r="BE1286" s="128"/>
      <c r="BF1286" s="130"/>
      <c r="BG1286" s="130"/>
      <c r="BH1286" s="130"/>
      <c r="BI1286" s="125"/>
      <c r="BJ1286" s="125"/>
      <c r="BK1286" s="125"/>
      <c r="BL1286" s="125"/>
      <c r="BM1286" s="125"/>
      <c r="BN1286" s="125"/>
      <c r="BO1286" s="133"/>
      <c r="BP1286" s="66"/>
      <c r="BQ1286" s="132"/>
      <c r="BR1286" s="125"/>
      <c r="BS1286" s="125"/>
      <c r="BT1286" s="125"/>
      <c r="BU1286" s="125"/>
      <c r="BV1286" s="125"/>
      <c r="BW1286" s="125"/>
      <c r="BX1286" s="130"/>
      <c r="BY1286" s="130"/>
      <c r="BZ1286" s="130"/>
      <c r="CA1286" s="128"/>
      <c r="CB1286" s="128"/>
    </row>
    <row r="1287" spans="1:80" x14ac:dyDescent="0.3">
      <c r="A1287" s="65"/>
      <c r="B1287" s="70"/>
      <c r="C1287" s="70"/>
      <c r="D1287" s="71"/>
      <c r="E1287" s="71"/>
      <c r="F1287" s="71"/>
      <c r="G1287" s="70"/>
      <c r="H1287" s="70"/>
      <c r="I1287" s="70"/>
      <c r="J1287" s="70"/>
      <c r="K1287" s="70"/>
      <c r="L1287" s="70"/>
      <c r="M1287" s="70"/>
      <c r="N1287" s="194"/>
      <c r="O1287" s="80"/>
      <c r="P1287" s="75"/>
      <c r="Q1287" s="75"/>
      <c r="R1287" s="75"/>
      <c r="S1287" s="75"/>
      <c r="T1287" s="75"/>
      <c r="U1287" s="75"/>
      <c r="V1287" s="74"/>
      <c r="W1287" s="74"/>
      <c r="X1287" s="74"/>
      <c r="Y1287" s="73"/>
      <c r="Z1287" s="72"/>
    </row>
    <row r="1288" spans="1:80" x14ac:dyDescent="0.3">
      <c r="A1288" s="65"/>
      <c r="B1288" s="70"/>
      <c r="C1288" s="70"/>
      <c r="D1288" s="71"/>
      <c r="E1288" s="71"/>
      <c r="F1288" s="71"/>
      <c r="G1288" s="70"/>
      <c r="H1288" s="70"/>
      <c r="I1288" s="70"/>
      <c r="J1288" s="70"/>
      <c r="K1288" s="70"/>
      <c r="L1288" s="70"/>
      <c r="M1288" s="70"/>
      <c r="N1288" s="194"/>
      <c r="O1288" s="80"/>
      <c r="P1288" s="75"/>
      <c r="Q1288" s="75"/>
      <c r="R1288" s="75"/>
      <c r="S1288" s="75"/>
      <c r="T1288" s="75"/>
      <c r="U1288" s="75"/>
      <c r="V1288" s="74"/>
      <c r="W1288" s="74"/>
      <c r="X1288" s="74"/>
      <c r="Y1288" s="73"/>
      <c r="Z1288" s="72"/>
      <c r="AA1288" s="65"/>
      <c r="AB1288" s="65"/>
      <c r="AC1288" s="103"/>
      <c r="AD1288" s="103"/>
      <c r="AE1288" s="65"/>
      <c r="AF1288" s="65"/>
      <c r="AG1288" s="103"/>
      <c r="AH1288" s="103"/>
      <c r="AI1288" s="65"/>
      <c r="AJ1288" s="65"/>
      <c r="AK1288" s="103"/>
      <c r="AL1288" s="103"/>
      <c r="AM1288" s="65"/>
      <c r="AN1288" s="103"/>
      <c r="AO1288" s="103"/>
      <c r="AP1288" s="103"/>
      <c r="AQ1288" s="65"/>
      <c r="AR1288" s="103"/>
      <c r="AS1288" s="103"/>
      <c r="AT1288" s="65"/>
      <c r="AU1288" s="65"/>
      <c r="AV1288" s="103"/>
      <c r="AW1288" s="103"/>
      <c r="AX1288" s="65"/>
      <c r="AY1288" s="65"/>
      <c r="AZ1288" s="103"/>
      <c r="BA1288" s="103"/>
      <c r="BB1288" s="65"/>
      <c r="BC1288" s="65"/>
      <c r="BD1288" s="103"/>
      <c r="BE1288" s="103"/>
      <c r="BF1288" s="65"/>
      <c r="BG1288" s="65"/>
      <c r="BH1288" s="103"/>
      <c r="BI1288" s="103"/>
      <c r="BJ1288" s="65"/>
      <c r="BK1288" s="65"/>
      <c r="BL1288" s="103"/>
      <c r="BM1288" s="103"/>
      <c r="BN1288" s="65"/>
      <c r="BO1288" s="103"/>
      <c r="BP1288" s="103"/>
      <c r="BQ1288" s="103"/>
      <c r="BR1288" s="65"/>
      <c r="BS1288" s="103"/>
      <c r="BT1288" s="103"/>
      <c r="BU1288" s="65"/>
      <c r="BV1288" s="65"/>
      <c r="BW1288" s="103"/>
      <c r="BX1288" s="103"/>
      <c r="BY1288" s="65"/>
      <c r="BZ1288" s="65"/>
      <c r="CA1288" s="103"/>
      <c r="CB1288" s="103"/>
    </row>
    <row r="1289" spans="1:80" x14ac:dyDescent="0.3">
      <c r="A1289" s="65"/>
      <c r="B1289" s="70"/>
      <c r="C1289" s="70"/>
      <c r="D1289" s="71"/>
      <c r="E1289" s="71"/>
      <c r="F1289" s="71"/>
      <c r="G1289" s="70"/>
      <c r="H1289" s="70"/>
      <c r="I1289" s="70"/>
      <c r="J1289" s="70"/>
      <c r="K1289" s="70"/>
      <c r="L1289" s="70"/>
      <c r="M1289" s="70"/>
      <c r="N1289" s="194"/>
      <c r="O1289" s="80"/>
      <c r="P1289" s="75"/>
      <c r="Q1289" s="75"/>
      <c r="R1289" s="75"/>
      <c r="S1289" s="75"/>
      <c r="T1289" s="75"/>
      <c r="U1289" s="75"/>
      <c r="V1289" s="74"/>
      <c r="W1289" s="74"/>
      <c r="X1289" s="74"/>
      <c r="Y1289" s="73"/>
      <c r="Z1289" s="72"/>
      <c r="AA1289" s="65"/>
      <c r="AB1289" s="65"/>
      <c r="AC1289" s="122"/>
      <c r="AD1289" s="122"/>
      <c r="AE1289" s="65"/>
      <c r="AF1289" s="65"/>
      <c r="AG1289" s="103"/>
      <c r="AH1289" s="122"/>
      <c r="AI1289" s="65"/>
      <c r="AJ1289" s="65"/>
      <c r="AK1289" s="90"/>
      <c r="AL1289" s="90"/>
      <c r="AM1289" s="65"/>
      <c r="AN1289" s="122"/>
      <c r="AO1289" s="122"/>
      <c r="AP1289" s="122"/>
      <c r="AQ1289" s="65"/>
      <c r="AR1289" s="112"/>
      <c r="AS1289" s="112"/>
      <c r="AT1289" s="124"/>
      <c r="AU1289" s="65"/>
      <c r="AV1289" s="122"/>
      <c r="AW1289" s="122"/>
      <c r="AX1289" s="65"/>
      <c r="AY1289" s="65"/>
      <c r="AZ1289" s="122"/>
      <c r="BA1289" s="122"/>
      <c r="BB1289" s="65"/>
      <c r="BC1289" s="65"/>
      <c r="BD1289" s="122"/>
      <c r="BE1289" s="122"/>
      <c r="BF1289" s="65"/>
      <c r="BG1289" s="65"/>
      <c r="BH1289" s="103"/>
      <c r="BI1289" s="122"/>
      <c r="BJ1289" s="65"/>
      <c r="BK1289" s="65"/>
      <c r="BL1289" s="90"/>
      <c r="BM1289" s="90"/>
      <c r="BN1289" s="65"/>
      <c r="BO1289" s="122"/>
      <c r="BP1289" s="122"/>
      <c r="BQ1289" s="122"/>
      <c r="BR1289" s="65"/>
      <c r="BS1289" s="112"/>
      <c r="BT1289" s="112"/>
      <c r="BU1289" s="124"/>
      <c r="BV1289" s="65"/>
      <c r="BW1289" s="122"/>
      <c r="BX1289" s="122"/>
      <c r="BY1289" s="65"/>
      <c r="BZ1289" s="65"/>
      <c r="CA1289" s="122"/>
      <c r="CB1289" s="122"/>
    </row>
    <row r="1290" spans="1:80" x14ac:dyDescent="0.3">
      <c r="A1290" s="65"/>
      <c r="B1290" s="70"/>
      <c r="C1290" s="70"/>
      <c r="D1290" s="71"/>
      <c r="E1290" s="71"/>
      <c r="F1290" s="71"/>
      <c r="G1290" s="70"/>
      <c r="H1290" s="70"/>
      <c r="I1290" s="70"/>
      <c r="J1290" s="70"/>
      <c r="K1290" s="70"/>
      <c r="L1290" s="70"/>
      <c r="M1290" s="70"/>
      <c r="N1290" s="194"/>
      <c r="O1290" s="80"/>
      <c r="P1290" s="75"/>
      <c r="Q1290" s="75"/>
      <c r="R1290" s="75"/>
      <c r="S1290" s="75"/>
      <c r="T1290" s="75"/>
      <c r="U1290" s="75"/>
      <c r="V1290" s="74"/>
      <c r="W1290" s="74"/>
      <c r="X1290" s="74"/>
      <c r="Y1290" s="73"/>
      <c r="Z1290" s="72"/>
      <c r="AA1290" s="65"/>
      <c r="AB1290" s="65"/>
      <c r="AC1290" s="65"/>
      <c r="AD1290" s="65"/>
      <c r="AE1290" s="65"/>
      <c r="AF1290" s="65"/>
      <c r="AG1290" s="65"/>
      <c r="AH1290" s="65"/>
      <c r="AI1290" s="65"/>
      <c r="AJ1290" s="65"/>
      <c r="AK1290" s="65"/>
      <c r="AL1290" s="65"/>
      <c r="AM1290" s="65"/>
      <c r="AN1290" s="125"/>
      <c r="AO1290" s="66"/>
      <c r="AP1290" s="125"/>
      <c r="AQ1290" s="65"/>
      <c r="AR1290" s="65"/>
      <c r="AS1290" s="65"/>
      <c r="AT1290" s="65"/>
      <c r="AU1290" s="65"/>
      <c r="AV1290" s="65"/>
      <c r="AW1290" s="65"/>
      <c r="AX1290" s="65"/>
      <c r="AY1290" s="65"/>
      <c r="AZ1290" s="65"/>
      <c r="BA1290" s="65"/>
      <c r="BB1290" s="65"/>
      <c r="BC1290" s="65"/>
      <c r="BD1290" s="65"/>
      <c r="BE1290" s="65"/>
      <c r="BF1290" s="65"/>
      <c r="BG1290" s="65"/>
      <c r="BH1290" s="65"/>
      <c r="BI1290" s="65"/>
      <c r="BJ1290" s="65"/>
      <c r="BK1290" s="65"/>
      <c r="BL1290" s="65"/>
      <c r="BM1290" s="65"/>
      <c r="BN1290" s="65"/>
      <c r="BO1290" s="65"/>
      <c r="BP1290" s="66"/>
      <c r="BQ1290" s="65"/>
      <c r="BR1290" s="65"/>
      <c r="BS1290" s="65"/>
      <c r="BT1290" s="65"/>
      <c r="BU1290" s="65"/>
      <c r="BV1290" s="65"/>
      <c r="BW1290" s="65"/>
      <c r="BX1290" s="65"/>
      <c r="BY1290" s="65"/>
      <c r="BZ1290" s="65"/>
      <c r="CA1290" s="65"/>
      <c r="CB1290" s="65"/>
    </row>
    <row r="1291" spans="1:80" x14ac:dyDescent="0.3">
      <c r="A1291" s="65"/>
      <c r="B1291" s="70"/>
      <c r="C1291" s="70"/>
      <c r="D1291" s="71"/>
      <c r="E1291" s="71"/>
      <c r="F1291" s="71"/>
      <c r="G1291" s="70"/>
      <c r="H1291" s="70"/>
      <c r="I1291" s="70"/>
      <c r="J1291" s="70"/>
      <c r="K1291" s="70"/>
      <c r="L1291" s="70"/>
      <c r="M1291" s="70"/>
      <c r="N1291" s="194"/>
      <c r="O1291" s="80"/>
      <c r="P1291" s="75"/>
      <c r="Q1291" s="75"/>
      <c r="R1291" s="75"/>
      <c r="S1291" s="75"/>
      <c r="T1291" s="75"/>
      <c r="U1291" s="75"/>
      <c r="V1291" s="74"/>
      <c r="W1291" s="74"/>
      <c r="X1291" s="74"/>
      <c r="Y1291" s="73"/>
      <c r="Z1291" s="72"/>
      <c r="AA1291" s="65"/>
      <c r="AB1291" s="65"/>
      <c r="AC1291" s="65"/>
      <c r="AD1291" s="65"/>
      <c r="AE1291" s="65"/>
      <c r="AF1291" s="65"/>
      <c r="AG1291" s="65"/>
      <c r="AH1291" s="65"/>
      <c r="AI1291" s="65"/>
      <c r="AJ1291" s="65"/>
      <c r="AK1291" s="65"/>
      <c r="AL1291" s="65"/>
      <c r="AM1291" s="65"/>
      <c r="AN1291" s="125"/>
      <c r="AO1291" s="66"/>
      <c r="AP1291" s="125"/>
      <c r="AQ1291" s="65"/>
      <c r="AR1291" s="65"/>
      <c r="AS1291" s="65"/>
      <c r="AT1291" s="65"/>
      <c r="AU1291" s="65"/>
      <c r="AV1291" s="65"/>
      <c r="AW1291" s="65"/>
      <c r="AX1291" s="65"/>
      <c r="AY1291" s="65"/>
      <c r="AZ1291" s="65"/>
      <c r="BA1291" s="65"/>
      <c r="BB1291" s="65"/>
      <c r="BC1291" s="65"/>
      <c r="BD1291" s="65"/>
      <c r="BE1291" s="65"/>
      <c r="BF1291" s="65"/>
      <c r="BG1291" s="65"/>
      <c r="BH1291" s="65"/>
      <c r="BI1291" s="65"/>
      <c r="BJ1291" s="65"/>
      <c r="BK1291" s="65"/>
      <c r="BL1291" s="65"/>
      <c r="BM1291" s="65"/>
      <c r="BN1291" s="65"/>
      <c r="BO1291" s="65"/>
      <c r="BP1291" s="66"/>
      <c r="BQ1291" s="65"/>
      <c r="BR1291" s="65"/>
      <c r="BS1291" s="65"/>
      <c r="BT1291" s="65"/>
      <c r="BU1291" s="65"/>
      <c r="BV1291" s="65"/>
      <c r="BW1291" s="65"/>
      <c r="BX1291" s="65"/>
      <c r="BY1291" s="65"/>
      <c r="BZ1291" s="65"/>
      <c r="CA1291" s="65"/>
      <c r="CB1291" s="65"/>
    </row>
    <row r="1292" spans="1:80" x14ac:dyDescent="0.3">
      <c r="A1292" s="65"/>
      <c r="B1292" s="70"/>
      <c r="C1292" s="70"/>
      <c r="D1292" s="71"/>
      <c r="E1292" s="71"/>
      <c r="F1292" s="71"/>
      <c r="G1292" s="70"/>
      <c r="H1292" s="70"/>
      <c r="I1292" s="70"/>
      <c r="J1292" s="70"/>
      <c r="K1292" s="70"/>
      <c r="L1292" s="70"/>
      <c r="M1292" s="70"/>
      <c r="N1292" s="194"/>
      <c r="O1292" s="80"/>
      <c r="P1292" s="75"/>
      <c r="Q1292" s="75"/>
      <c r="R1292" s="75"/>
      <c r="S1292" s="75"/>
      <c r="T1292" s="75"/>
      <c r="U1292" s="75"/>
      <c r="V1292" s="74"/>
      <c r="W1292" s="74"/>
      <c r="X1292" s="74"/>
      <c r="Y1292" s="73"/>
      <c r="Z1292" s="72"/>
      <c r="AA1292" s="65"/>
      <c r="AB1292" s="65"/>
      <c r="AC1292" s="82"/>
      <c r="AD1292" s="82"/>
      <c r="AE1292" s="82"/>
      <c r="AF1292" s="82"/>
      <c r="AG1292" s="82"/>
      <c r="AH1292" s="82"/>
      <c r="AI1292" s="82"/>
      <c r="AJ1292" s="82"/>
      <c r="AK1292" s="82"/>
      <c r="AL1292" s="82"/>
      <c r="AM1292" s="82"/>
      <c r="AN1292" s="114"/>
      <c r="AO1292" s="82"/>
      <c r="AP1292" s="114"/>
      <c r="AQ1292" s="82"/>
      <c r="AR1292" s="82"/>
      <c r="AS1292" s="82"/>
      <c r="AT1292" s="82"/>
      <c r="AU1292" s="82"/>
      <c r="AV1292" s="82"/>
      <c r="AW1292" s="82"/>
      <c r="AX1292" s="82"/>
      <c r="AY1292" s="82"/>
      <c r="AZ1292" s="82"/>
      <c r="BA1292" s="82"/>
      <c r="BB1292" s="65"/>
      <c r="BC1292" s="65"/>
      <c r="BD1292" s="82"/>
      <c r="BE1292" s="82"/>
      <c r="BF1292" s="82"/>
      <c r="BG1292" s="82"/>
      <c r="BH1292" s="82"/>
      <c r="BI1292" s="82"/>
      <c r="BJ1292" s="82"/>
      <c r="BK1292" s="82"/>
      <c r="BL1292" s="82"/>
      <c r="BM1292" s="82"/>
      <c r="BN1292" s="82"/>
      <c r="BO1292" s="82"/>
      <c r="BP1292" s="82"/>
      <c r="BQ1292" s="82"/>
      <c r="BR1292" s="82"/>
      <c r="BS1292" s="82"/>
      <c r="BT1292" s="82"/>
      <c r="BU1292" s="82"/>
      <c r="BV1292" s="82"/>
      <c r="BW1292" s="82"/>
      <c r="BX1292" s="82"/>
      <c r="BY1292" s="82"/>
      <c r="BZ1292" s="82"/>
      <c r="CA1292" s="82"/>
      <c r="CB1292" s="82"/>
    </row>
    <row r="1293" spans="1:80" x14ac:dyDescent="0.3">
      <c r="A1293" s="65"/>
      <c r="B1293" s="70"/>
      <c r="C1293" s="70"/>
      <c r="D1293" s="71"/>
      <c r="E1293" s="71"/>
      <c r="F1293" s="71"/>
      <c r="G1293" s="70"/>
      <c r="H1293" s="70"/>
      <c r="I1293" s="70"/>
      <c r="J1293" s="70"/>
      <c r="K1293" s="70"/>
      <c r="L1293" s="70"/>
      <c r="M1293" s="70"/>
      <c r="N1293" s="194"/>
      <c r="O1293" s="80"/>
      <c r="P1293" s="75"/>
      <c r="Q1293" s="75"/>
      <c r="R1293" s="75"/>
      <c r="S1293" s="75"/>
      <c r="T1293" s="75"/>
      <c r="U1293" s="75"/>
      <c r="V1293" s="74"/>
      <c r="W1293" s="74"/>
      <c r="X1293" s="74"/>
      <c r="Y1293" s="73"/>
      <c r="Z1293" s="72"/>
      <c r="AA1293" s="65"/>
      <c r="AB1293" s="65"/>
      <c r="AC1293" s="125"/>
      <c r="AD1293" s="125"/>
      <c r="AE1293" s="126"/>
      <c r="AF1293" s="126"/>
      <c r="AG1293" s="126"/>
      <c r="AH1293" s="125"/>
      <c r="AI1293" s="125"/>
      <c r="AJ1293" s="125"/>
      <c r="AK1293" s="125"/>
      <c r="AL1293" s="125"/>
      <c r="AM1293" s="125"/>
      <c r="AN1293" s="125"/>
      <c r="AO1293" s="66"/>
      <c r="AP1293" s="125"/>
      <c r="AQ1293" s="125"/>
      <c r="AR1293" s="125"/>
      <c r="AS1293" s="125"/>
      <c r="AT1293" s="125"/>
      <c r="AU1293" s="125"/>
      <c r="AV1293" s="125"/>
      <c r="AW1293" s="126"/>
      <c r="AX1293" s="126"/>
      <c r="AY1293" s="126"/>
      <c r="AZ1293" s="127"/>
      <c r="BA1293" s="128"/>
      <c r="BB1293" s="65"/>
      <c r="BC1293" s="65"/>
      <c r="BD1293" s="125"/>
      <c r="BE1293" s="125"/>
      <c r="BF1293" s="126"/>
      <c r="BG1293" s="126"/>
      <c r="BH1293" s="126"/>
      <c r="BI1293" s="125"/>
      <c r="BJ1293" s="125"/>
      <c r="BK1293" s="125"/>
      <c r="BL1293" s="125"/>
      <c r="BM1293" s="125"/>
      <c r="BN1293" s="125"/>
      <c r="BO1293" s="129"/>
      <c r="BP1293" s="66"/>
      <c r="BQ1293" s="129"/>
      <c r="BR1293" s="125"/>
      <c r="BS1293" s="125"/>
      <c r="BT1293" s="125"/>
      <c r="BU1293" s="125"/>
      <c r="BV1293" s="125"/>
      <c r="BW1293" s="125"/>
      <c r="BX1293" s="126"/>
      <c r="BY1293" s="126"/>
      <c r="BZ1293" s="126"/>
      <c r="CA1293" s="127"/>
      <c r="CB1293" s="128"/>
    </row>
    <row r="1294" spans="1:80" x14ac:dyDescent="0.3">
      <c r="A1294" s="65"/>
      <c r="B1294" s="70"/>
      <c r="C1294" s="70"/>
      <c r="D1294" s="71"/>
      <c r="E1294" s="71"/>
      <c r="F1294" s="71"/>
      <c r="G1294" s="70"/>
      <c r="H1294" s="70"/>
      <c r="I1294" s="70"/>
      <c r="J1294" s="70"/>
      <c r="K1294" s="70"/>
      <c r="L1294" s="70"/>
      <c r="M1294" s="70"/>
      <c r="N1294" s="195"/>
      <c r="O1294" s="70"/>
      <c r="P1294" s="70"/>
      <c r="Q1294" s="70"/>
      <c r="R1294" s="70"/>
      <c r="S1294" s="70"/>
      <c r="T1294" s="70"/>
      <c r="U1294" s="70"/>
      <c r="V1294" s="71"/>
      <c r="W1294" s="71"/>
      <c r="X1294" s="71"/>
      <c r="Y1294" s="70"/>
      <c r="Z1294" s="70"/>
      <c r="AA1294" s="65"/>
      <c r="AB1294" s="65"/>
      <c r="AC1294" s="125"/>
      <c r="AD1294" s="125"/>
      <c r="AE1294" s="126"/>
      <c r="AF1294" s="126"/>
      <c r="AG1294" s="126"/>
      <c r="AH1294" s="125"/>
      <c r="AI1294" s="125"/>
      <c r="AJ1294" s="125"/>
      <c r="AK1294" s="125"/>
      <c r="AL1294" s="125"/>
      <c r="AM1294" s="125"/>
      <c r="AN1294" s="125"/>
      <c r="AO1294" s="66"/>
      <c r="AP1294" s="125"/>
      <c r="AQ1294" s="125"/>
      <c r="AR1294" s="125"/>
      <c r="AS1294" s="125"/>
      <c r="AT1294" s="125"/>
      <c r="AU1294" s="125"/>
      <c r="AV1294" s="125"/>
      <c r="AW1294" s="126"/>
      <c r="AX1294" s="126"/>
      <c r="AY1294" s="126"/>
      <c r="AZ1294" s="127"/>
      <c r="BA1294" s="128"/>
      <c r="BB1294" s="65"/>
      <c r="BC1294" s="65"/>
      <c r="BD1294" s="125"/>
      <c r="BE1294" s="125"/>
      <c r="BF1294" s="126"/>
      <c r="BG1294" s="126"/>
      <c r="BH1294" s="126"/>
      <c r="BI1294" s="125"/>
      <c r="BJ1294" s="125"/>
      <c r="BK1294" s="125"/>
      <c r="BL1294" s="125"/>
      <c r="BM1294" s="125"/>
      <c r="BN1294" s="125"/>
      <c r="BO1294" s="129"/>
      <c r="BP1294" s="66"/>
      <c r="BQ1294" s="129"/>
      <c r="BR1294" s="125"/>
      <c r="BS1294" s="125"/>
      <c r="BT1294" s="125"/>
      <c r="BU1294" s="125"/>
      <c r="BV1294" s="125"/>
      <c r="BW1294" s="125"/>
      <c r="BX1294" s="126"/>
      <c r="BY1294" s="126"/>
      <c r="BZ1294" s="126"/>
      <c r="CA1294" s="127"/>
      <c r="CB1294" s="128"/>
    </row>
    <row r="1295" spans="1:80" x14ac:dyDescent="0.3">
      <c r="A1295" s="65"/>
      <c r="B1295" s="72"/>
      <c r="C1295" s="73"/>
      <c r="D1295" s="74"/>
      <c r="E1295" s="74"/>
      <c r="F1295" s="74"/>
      <c r="G1295" s="75"/>
      <c r="H1295" s="75"/>
      <c r="I1295" s="75"/>
      <c r="J1295" s="75"/>
      <c r="K1295" s="75"/>
      <c r="L1295" s="75"/>
      <c r="M1295" s="80"/>
      <c r="N1295" s="194"/>
      <c r="O1295" s="70"/>
      <c r="P1295" s="70"/>
      <c r="Q1295" s="70"/>
      <c r="R1295" s="70"/>
      <c r="S1295" s="70"/>
      <c r="T1295" s="70"/>
      <c r="U1295" s="70"/>
      <c r="V1295" s="71"/>
      <c r="W1295" s="71"/>
      <c r="X1295" s="71"/>
      <c r="Y1295" s="70"/>
      <c r="Z1295" s="70"/>
      <c r="AA1295" s="65"/>
      <c r="AB1295" s="65"/>
      <c r="AC1295" s="125"/>
      <c r="AD1295" s="125"/>
      <c r="AE1295" s="126"/>
      <c r="AF1295" s="126"/>
      <c r="AG1295" s="126"/>
      <c r="AH1295" s="125"/>
      <c r="AI1295" s="125"/>
      <c r="AJ1295" s="125"/>
      <c r="AK1295" s="125"/>
      <c r="AL1295" s="125"/>
      <c r="AM1295" s="125"/>
      <c r="AN1295" s="125"/>
      <c r="AO1295" s="66"/>
      <c r="AP1295" s="125"/>
      <c r="AQ1295" s="125"/>
      <c r="AR1295" s="125"/>
      <c r="AS1295" s="125"/>
      <c r="AT1295" s="125"/>
      <c r="AU1295" s="125"/>
      <c r="AV1295" s="125"/>
      <c r="AW1295" s="126"/>
      <c r="AX1295" s="126"/>
      <c r="AY1295" s="126"/>
      <c r="AZ1295" s="127"/>
      <c r="BA1295" s="128"/>
      <c r="BB1295" s="65"/>
      <c r="BC1295" s="65"/>
      <c r="BD1295" s="125"/>
      <c r="BE1295" s="125"/>
      <c r="BF1295" s="126"/>
      <c r="BG1295" s="126"/>
      <c r="BH1295" s="126"/>
      <c r="BI1295" s="125"/>
      <c r="BJ1295" s="125"/>
      <c r="BK1295" s="125"/>
      <c r="BL1295" s="125"/>
      <c r="BM1295" s="125"/>
      <c r="BN1295" s="125"/>
      <c r="BO1295" s="129"/>
      <c r="BP1295" s="66"/>
      <c r="BQ1295" s="129"/>
      <c r="BR1295" s="125"/>
      <c r="BS1295" s="125"/>
      <c r="BT1295" s="125"/>
      <c r="BU1295" s="125"/>
      <c r="BV1295" s="125"/>
      <c r="BW1295" s="125"/>
      <c r="BX1295" s="126"/>
      <c r="BY1295" s="126"/>
      <c r="BZ1295" s="126"/>
      <c r="CA1295" s="127"/>
      <c r="CB1295" s="128"/>
    </row>
    <row r="1296" spans="1:80" x14ac:dyDescent="0.3">
      <c r="A1296" s="65"/>
      <c r="B1296" s="72"/>
      <c r="C1296" s="73"/>
      <c r="D1296" s="74"/>
      <c r="E1296" s="74"/>
      <c r="F1296" s="74"/>
      <c r="G1296" s="75"/>
      <c r="H1296" s="75"/>
      <c r="I1296" s="75"/>
      <c r="J1296" s="75"/>
      <c r="K1296" s="75"/>
      <c r="L1296" s="75"/>
      <c r="M1296" s="80"/>
      <c r="N1296" s="194"/>
      <c r="O1296" s="70"/>
      <c r="P1296" s="70"/>
      <c r="Q1296" s="70"/>
      <c r="R1296" s="70"/>
      <c r="S1296" s="70"/>
      <c r="T1296" s="70"/>
      <c r="U1296" s="70"/>
      <c r="V1296" s="71"/>
      <c r="W1296" s="71"/>
      <c r="X1296" s="71"/>
      <c r="Y1296" s="70"/>
      <c r="Z1296" s="70"/>
      <c r="AA1296" s="65"/>
      <c r="AB1296" s="65"/>
      <c r="AC1296" s="125"/>
      <c r="AD1296" s="125"/>
      <c r="AE1296" s="126"/>
      <c r="AF1296" s="126"/>
      <c r="AG1296" s="126"/>
      <c r="AH1296" s="125"/>
      <c r="AI1296" s="125"/>
      <c r="AJ1296" s="125"/>
      <c r="AK1296" s="125"/>
      <c r="AL1296" s="125"/>
      <c r="AM1296" s="125"/>
      <c r="AN1296" s="125"/>
      <c r="AO1296" s="66"/>
      <c r="AP1296" s="125"/>
      <c r="AQ1296" s="125"/>
      <c r="AR1296" s="125"/>
      <c r="AS1296" s="125"/>
      <c r="AT1296" s="125"/>
      <c r="AU1296" s="125"/>
      <c r="AV1296" s="125"/>
      <c r="AW1296" s="126"/>
      <c r="AX1296" s="126"/>
      <c r="AY1296" s="126"/>
      <c r="AZ1296" s="127"/>
      <c r="BA1296" s="128"/>
      <c r="BB1296" s="65"/>
      <c r="BC1296" s="65"/>
      <c r="BD1296" s="125"/>
      <c r="BE1296" s="125"/>
      <c r="BF1296" s="126"/>
      <c r="BG1296" s="126"/>
      <c r="BH1296" s="126"/>
      <c r="BI1296" s="125"/>
      <c r="BJ1296" s="125"/>
      <c r="BK1296" s="125"/>
      <c r="BL1296" s="125"/>
      <c r="BM1296" s="125"/>
      <c r="BN1296" s="125"/>
      <c r="BO1296" s="129"/>
      <c r="BP1296" s="66"/>
      <c r="BQ1296" s="129"/>
      <c r="BR1296" s="125"/>
      <c r="BS1296" s="125"/>
      <c r="BT1296" s="125"/>
      <c r="BU1296" s="125"/>
      <c r="BV1296" s="125"/>
      <c r="BW1296" s="125"/>
      <c r="BX1296" s="126"/>
      <c r="BY1296" s="126"/>
      <c r="BZ1296" s="126"/>
      <c r="CA1296" s="127"/>
      <c r="CB1296" s="128"/>
    </row>
    <row r="1297" spans="1:80" x14ac:dyDescent="0.3">
      <c r="A1297" s="65"/>
      <c r="B1297" s="72"/>
      <c r="C1297" s="73"/>
      <c r="D1297" s="74"/>
      <c r="E1297" s="74"/>
      <c r="F1297" s="74"/>
      <c r="G1297" s="75"/>
      <c r="H1297" s="75"/>
      <c r="I1297" s="75"/>
      <c r="J1297" s="75"/>
      <c r="K1297" s="75"/>
      <c r="L1297" s="75"/>
      <c r="M1297" s="80"/>
      <c r="N1297" s="194"/>
      <c r="O1297" s="70"/>
      <c r="P1297" s="70"/>
      <c r="Q1297" s="70"/>
      <c r="R1297" s="70"/>
      <c r="S1297" s="70"/>
      <c r="T1297" s="70"/>
      <c r="U1297" s="70"/>
      <c r="V1297" s="71"/>
      <c r="W1297" s="71"/>
      <c r="X1297" s="71"/>
      <c r="Y1297" s="70"/>
      <c r="Z1297" s="70"/>
      <c r="AA1297" s="65"/>
      <c r="AB1297" s="65"/>
      <c r="AC1297" s="125"/>
      <c r="AD1297" s="125"/>
      <c r="AE1297" s="126"/>
      <c r="AF1297" s="126"/>
      <c r="AG1297" s="126"/>
      <c r="AH1297" s="125"/>
      <c r="AI1297" s="125"/>
      <c r="AJ1297" s="125"/>
      <c r="AK1297" s="125"/>
      <c r="AL1297" s="125"/>
      <c r="AM1297" s="125"/>
      <c r="AN1297" s="125"/>
      <c r="AO1297" s="66"/>
      <c r="AP1297" s="125"/>
      <c r="AQ1297" s="125"/>
      <c r="AR1297" s="125"/>
      <c r="AS1297" s="125"/>
      <c r="AT1297" s="125"/>
      <c r="AU1297" s="125"/>
      <c r="AV1297" s="125"/>
      <c r="AW1297" s="126"/>
      <c r="AX1297" s="126"/>
      <c r="AY1297" s="126"/>
      <c r="AZ1297" s="127"/>
      <c r="BA1297" s="128"/>
      <c r="BB1297" s="65"/>
      <c r="BC1297" s="65"/>
      <c r="BD1297" s="125"/>
      <c r="BE1297" s="125"/>
      <c r="BF1297" s="126"/>
      <c r="BG1297" s="126"/>
      <c r="BH1297" s="126"/>
      <c r="BI1297" s="125"/>
      <c r="BJ1297" s="125"/>
      <c r="BK1297" s="125"/>
      <c r="BL1297" s="125"/>
      <c r="BM1297" s="125"/>
      <c r="BN1297" s="125"/>
      <c r="BO1297" s="129"/>
      <c r="BP1297" s="66"/>
      <c r="BQ1297" s="129"/>
      <c r="BR1297" s="125"/>
      <c r="BS1297" s="125"/>
      <c r="BT1297" s="125"/>
      <c r="BU1297" s="125"/>
      <c r="BV1297" s="125"/>
      <c r="BW1297" s="125"/>
      <c r="BX1297" s="126"/>
      <c r="BY1297" s="126"/>
      <c r="BZ1297" s="126"/>
      <c r="CA1297" s="127"/>
      <c r="CB1297" s="128"/>
    </row>
    <row r="1298" spans="1:80" x14ac:dyDescent="0.3">
      <c r="A1298" s="65"/>
      <c r="B1298" s="72"/>
      <c r="C1298" s="73"/>
      <c r="D1298" s="74"/>
      <c r="E1298" s="74"/>
      <c r="F1298" s="74"/>
      <c r="G1298" s="75"/>
      <c r="H1298" s="75"/>
      <c r="I1298" s="75"/>
      <c r="J1298" s="75"/>
      <c r="K1298" s="75"/>
      <c r="L1298" s="75"/>
      <c r="M1298" s="80"/>
      <c r="N1298" s="194"/>
      <c r="O1298" s="70"/>
      <c r="P1298" s="70"/>
      <c r="Q1298" s="70"/>
      <c r="R1298" s="70"/>
      <c r="S1298" s="70"/>
      <c r="T1298" s="70"/>
      <c r="U1298" s="70"/>
      <c r="V1298" s="71"/>
      <c r="W1298" s="71"/>
      <c r="X1298" s="71"/>
      <c r="Y1298" s="70"/>
      <c r="Z1298" s="70"/>
      <c r="AA1298" s="65"/>
      <c r="AB1298" s="65"/>
      <c r="AC1298" s="125"/>
      <c r="AD1298" s="125"/>
      <c r="AE1298" s="126"/>
      <c r="AF1298" s="126"/>
      <c r="AG1298" s="126"/>
      <c r="AH1298" s="125"/>
      <c r="AI1298" s="125"/>
      <c r="AJ1298" s="125"/>
      <c r="AK1298" s="125"/>
      <c r="AL1298" s="125"/>
      <c r="AM1298" s="125"/>
      <c r="AN1298" s="125"/>
      <c r="AO1298" s="66"/>
      <c r="AP1298" s="125"/>
      <c r="AQ1298" s="125"/>
      <c r="AR1298" s="125"/>
      <c r="AS1298" s="125"/>
      <c r="AT1298" s="125"/>
      <c r="AU1298" s="125"/>
      <c r="AV1298" s="125"/>
      <c r="AW1298" s="126"/>
      <c r="AX1298" s="126"/>
      <c r="AY1298" s="126"/>
      <c r="AZ1298" s="127"/>
      <c r="BA1298" s="128"/>
      <c r="BB1298" s="65"/>
      <c r="BC1298" s="65"/>
      <c r="BD1298" s="125"/>
      <c r="BE1298" s="125"/>
      <c r="BF1298" s="126"/>
      <c r="BG1298" s="126"/>
      <c r="BH1298" s="126"/>
      <c r="BI1298" s="125"/>
      <c r="BJ1298" s="125"/>
      <c r="BK1298" s="125"/>
      <c r="BL1298" s="125"/>
      <c r="BM1298" s="125"/>
      <c r="BN1298" s="125"/>
      <c r="BO1298" s="129"/>
      <c r="BP1298" s="66"/>
      <c r="BQ1298" s="129"/>
      <c r="BR1298" s="125"/>
      <c r="BS1298" s="125"/>
      <c r="BT1298" s="125"/>
      <c r="BU1298" s="125"/>
      <c r="BV1298" s="125"/>
      <c r="BW1298" s="125"/>
      <c r="BX1298" s="126"/>
      <c r="BY1298" s="126"/>
      <c r="BZ1298" s="126"/>
      <c r="CA1298" s="127"/>
      <c r="CB1298" s="128"/>
    </row>
    <row r="1299" spans="1:80" x14ac:dyDescent="0.3">
      <c r="A1299" s="65"/>
      <c r="B1299" s="72"/>
      <c r="C1299" s="73"/>
      <c r="D1299" s="74"/>
      <c r="E1299" s="74"/>
      <c r="F1299" s="74"/>
      <c r="G1299" s="75"/>
      <c r="H1299" s="75"/>
      <c r="I1299" s="75"/>
      <c r="J1299" s="75"/>
      <c r="K1299" s="75"/>
      <c r="L1299" s="75"/>
      <c r="M1299" s="80"/>
      <c r="N1299" s="194"/>
      <c r="O1299" s="70"/>
      <c r="P1299" s="70"/>
      <c r="Q1299" s="70"/>
      <c r="R1299" s="70"/>
      <c r="S1299" s="70"/>
      <c r="T1299" s="70"/>
      <c r="U1299" s="70"/>
      <c r="V1299" s="71"/>
      <c r="W1299" s="71"/>
      <c r="X1299" s="71"/>
      <c r="Y1299" s="70"/>
      <c r="Z1299" s="70"/>
      <c r="AA1299" s="65"/>
      <c r="AB1299" s="65"/>
      <c r="AC1299" s="125"/>
      <c r="AD1299" s="125"/>
      <c r="AE1299" s="126"/>
      <c r="AF1299" s="126"/>
      <c r="AG1299" s="126"/>
      <c r="AH1299" s="125"/>
      <c r="AI1299" s="125"/>
      <c r="AJ1299" s="125"/>
      <c r="AK1299" s="125"/>
      <c r="AL1299" s="125"/>
      <c r="AM1299" s="125"/>
      <c r="AN1299" s="125"/>
      <c r="AO1299" s="66"/>
      <c r="AP1299" s="125"/>
      <c r="AQ1299" s="125"/>
      <c r="AR1299" s="125"/>
      <c r="AS1299" s="125"/>
      <c r="AT1299" s="125"/>
      <c r="AU1299" s="125"/>
      <c r="AV1299" s="125"/>
      <c r="AW1299" s="126"/>
      <c r="AX1299" s="126"/>
      <c r="AY1299" s="126"/>
      <c r="AZ1299" s="127"/>
      <c r="BA1299" s="128"/>
      <c r="BB1299" s="65"/>
      <c r="BC1299" s="65"/>
      <c r="BD1299" s="125"/>
      <c r="BE1299" s="125"/>
      <c r="BF1299" s="126"/>
      <c r="BG1299" s="126"/>
      <c r="BH1299" s="126"/>
      <c r="BI1299" s="125"/>
      <c r="BJ1299" s="125"/>
      <c r="BK1299" s="125"/>
      <c r="BL1299" s="125"/>
      <c r="BM1299" s="125"/>
      <c r="BN1299" s="125"/>
      <c r="BO1299" s="129"/>
      <c r="BP1299" s="66"/>
      <c r="BQ1299" s="129"/>
      <c r="BR1299" s="125"/>
      <c r="BS1299" s="125"/>
      <c r="BT1299" s="125"/>
      <c r="BU1299" s="125"/>
      <c r="BV1299" s="125"/>
      <c r="BW1299" s="125"/>
      <c r="BX1299" s="126"/>
      <c r="BY1299" s="126"/>
      <c r="BZ1299" s="126"/>
      <c r="CA1299" s="127"/>
      <c r="CB1299" s="128"/>
    </row>
    <row r="1300" spans="1:80" x14ac:dyDescent="0.3">
      <c r="A1300" s="65"/>
      <c r="B1300" s="72"/>
      <c r="C1300" s="73"/>
      <c r="D1300" s="74"/>
      <c r="E1300" s="74"/>
      <c r="F1300" s="74"/>
      <c r="G1300" s="75"/>
      <c r="H1300" s="75"/>
      <c r="I1300" s="75"/>
      <c r="J1300" s="75"/>
      <c r="K1300" s="75"/>
      <c r="L1300" s="75"/>
      <c r="M1300" s="80"/>
      <c r="N1300" s="194"/>
      <c r="O1300" s="70"/>
      <c r="P1300" s="70"/>
      <c r="Q1300" s="70"/>
      <c r="R1300" s="70"/>
      <c r="S1300" s="70"/>
      <c r="T1300" s="70"/>
      <c r="U1300" s="70"/>
      <c r="V1300" s="71"/>
      <c r="W1300" s="71"/>
      <c r="X1300" s="71"/>
      <c r="Y1300" s="70"/>
      <c r="Z1300" s="70"/>
      <c r="AA1300" s="65"/>
      <c r="AB1300" s="65"/>
      <c r="AC1300" s="125"/>
      <c r="AD1300" s="125"/>
      <c r="AE1300" s="126"/>
      <c r="AF1300" s="126"/>
      <c r="AG1300" s="126"/>
      <c r="AH1300" s="125"/>
      <c r="AI1300" s="125"/>
      <c r="AJ1300" s="125"/>
      <c r="AK1300" s="125"/>
      <c r="AL1300" s="125"/>
      <c r="AM1300" s="125"/>
      <c r="AN1300" s="125"/>
      <c r="AO1300" s="66"/>
      <c r="AP1300" s="125"/>
      <c r="AQ1300" s="125"/>
      <c r="AR1300" s="125"/>
      <c r="AS1300" s="125"/>
      <c r="AT1300" s="125"/>
      <c r="AU1300" s="125"/>
      <c r="AV1300" s="125"/>
      <c r="AW1300" s="126"/>
      <c r="AX1300" s="126"/>
      <c r="AY1300" s="126"/>
      <c r="AZ1300" s="127"/>
      <c r="BA1300" s="128"/>
      <c r="BB1300" s="65"/>
      <c r="BC1300" s="65"/>
      <c r="BD1300" s="125"/>
      <c r="BE1300" s="125"/>
      <c r="BF1300" s="126"/>
      <c r="BG1300" s="126"/>
      <c r="BH1300" s="126"/>
      <c r="BI1300" s="125"/>
      <c r="BJ1300" s="125"/>
      <c r="BK1300" s="125"/>
      <c r="BL1300" s="125"/>
      <c r="BM1300" s="125"/>
      <c r="BN1300" s="125"/>
      <c r="BO1300" s="129"/>
      <c r="BP1300" s="66"/>
      <c r="BQ1300" s="129"/>
      <c r="BR1300" s="125"/>
      <c r="BS1300" s="125"/>
      <c r="BT1300" s="125"/>
      <c r="BU1300" s="125"/>
      <c r="BV1300" s="125"/>
      <c r="BW1300" s="125"/>
      <c r="BX1300" s="126"/>
      <c r="BY1300" s="126"/>
      <c r="BZ1300" s="126"/>
      <c r="CA1300" s="127"/>
      <c r="CB1300" s="128"/>
    </row>
    <row r="1301" spans="1:80" x14ac:dyDescent="0.3">
      <c r="A1301" s="65"/>
      <c r="B1301" s="72"/>
      <c r="C1301" s="73"/>
      <c r="D1301" s="74"/>
      <c r="E1301" s="74"/>
      <c r="F1301" s="74"/>
      <c r="G1301" s="75"/>
      <c r="H1301" s="75"/>
      <c r="I1301" s="75"/>
      <c r="J1301" s="75"/>
      <c r="K1301" s="75"/>
      <c r="L1301" s="75"/>
      <c r="M1301" s="80"/>
      <c r="N1301" s="194"/>
      <c r="O1301" s="70"/>
      <c r="P1301" s="70"/>
      <c r="Q1301" s="70"/>
      <c r="R1301" s="70"/>
      <c r="S1301" s="70"/>
      <c r="T1301" s="70"/>
      <c r="U1301" s="70"/>
      <c r="V1301" s="71"/>
      <c r="W1301" s="71"/>
      <c r="X1301" s="71"/>
      <c r="Y1301" s="70"/>
      <c r="Z1301" s="70"/>
      <c r="AA1301" s="65"/>
      <c r="AB1301" s="65"/>
      <c r="AC1301" s="125"/>
      <c r="AD1301" s="125"/>
      <c r="AE1301" s="126"/>
      <c r="AF1301" s="126"/>
      <c r="AG1301" s="126"/>
      <c r="AH1301" s="125"/>
      <c r="AI1301" s="125"/>
      <c r="AJ1301" s="125"/>
      <c r="AK1301" s="125"/>
      <c r="AL1301" s="125"/>
      <c r="AM1301" s="125"/>
      <c r="AN1301" s="125"/>
      <c r="AO1301" s="66"/>
      <c r="AP1301" s="125"/>
      <c r="AQ1301" s="125"/>
      <c r="AR1301" s="125"/>
      <c r="AS1301" s="125"/>
      <c r="AT1301" s="125"/>
      <c r="AU1301" s="125"/>
      <c r="AV1301" s="125"/>
      <c r="AW1301" s="126"/>
      <c r="AX1301" s="126"/>
      <c r="AY1301" s="126"/>
      <c r="AZ1301" s="127"/>
      <c r="BA1301" s="128"/>
      <c r="BB1301" s="65"/>
      <c r="BC1301" s="65"/>
      <c r="BD1301" s="125"/>
      <c r="BE1301" s="125"/>
      <c r="BF1301" s="126"/>
      <c r="BG1301" s="126"/>
      <c r="BH1301" s="126"/>
      <c r="BI1301" s="125"/>
      <c r="BJ1301" s="125"/>
      <c r="BK1301" s="125"/>
      <c r="BL1301" s="125"/>
      <c r="BM1301" s="125"/>
      <c r="BN1301" s="125"/>
      <c r="BO1301" s="129"/>
      <c r="BP1301" s="66"/>
      <c r="BQ1301" s="129"/>
      <c r="BR1301" s="125"/>
      <c r="BS1301" s="125"/>
      <c r="BT1301" s="125"/>
      <c r="BU1301" s="125"/>
      <c r="BV1301" s="125"/>
      <c r="BW1301" s="125"/>
      <c r="BX1301" s="126"/>
      <c r="BY1301" s="126"/>
      <c r="BZ1301" s="126"/>
      <c r="CA1301" s="127"/>
      <c r="CB1301" s="128"/>
    </row>
    <row r="1302" spans="1:80" x14ac:dyDescent="0.3">
      <c r="A1302" s="65"/>
      <c r="B1302" s="72"/>
      <c r="C1302" s="73"/>
      <c r="D1302" s="74"/>
      <c r="E1302" s="74"/>
      <c r="F1302" s="74"/>
      <c r="G1302" s="75"/>
      <c r="H1302" s="75"/>
      <c r="I1302" s="75"/>
      <c r="J1302" s="75"/>
      <c r="K1302" s="75"/>
      <c r="L1302" s="75"/>
      <c r="M1302" s="80"/>
      <c r="N1302" s="194"/>
      <c r="O1302" s="70"/>
      <c r="P1302" s="70"/>
      <c r="Q1302" s="70"/>
      <c r="R1302" s="70"/>
      <c r="S1302" s="70"/>
      <c r="T1302" s="70"/>
      <c r="U1302" s="70"/>
      <c r="V1302" s="71"/>
      <c r="W1302" s="71"/>
      <c r="X1302" s="71"/>
      <c r="Y1302" s="70"/>
      <c r="Z1302" s="70"/>
      <c r="AA1302" s="65"/>
      <c r="AB1302" s="65"/>
      <c r="AC1302" s="125"/>
      <c r="AD1302" s="125"/>
      <c r="AE1302" s="126"/>
      <c r="AF1302" s="126"/>
      <c r="AG1302" s="126"/>
      <c r="AH1302" s="125"/>
      <c r="AI1302" s="125"/>
      <c r="AJ1302" s="125"/>
      <c r="AK1302" s="125"/>
      <c r="AL1302" s="125"/>
      <c r="AM1302" s="125"/>
      <c r="AN1302" s="125"/>
      <c r="AO1302" s="66"/>
      <c r="AP1302" s="125"/>
      <c r="AQ1302" s="125"/>
      <c r="AR1302" s="125"/>
      <c r="AS1302" s="125"/>
      <c r="AT1302" s="125"/>
      <c r="AU1302" s="125"/>
      <c r="AV1302" s="125"/>
      <c r="AW1302" s="126"/>
      <c r="AX1302" s="126"/>
      <c r="AY1302" s="126"/>
      <c r="AZ1302" s="127"/>
      <c r="BA1302" s="128"/>
      <c r="BB1302" s="65"/>
      <c r="BC1302" s="65"/>
      <c r="BD1302" s="125"/>
      <c r="BE1302" s="125"/>
      <c r="BF1302" s="126"/>
      <c r="BG1302" s="126"/>
      <c r="BH1302" s="126"/>
      <c r="BI1302" s="125"/>
      <c r="BJ1302" s="125"/>
      <c r="BK1302" s="125"/>
      <c r="BL1302" s="125"/>
      <c r="BM1302" s="125"/>
      <c r="BN1302" s="125"/>
      <c r="BO1302" s="129"/>
      <c r="BP1302" s="66"/>
      <c r="BQ1302" s="129"/>
      <c r="BR1302" s="125"/>
      <c r="BS1302" s="125"/>
      <c r="BT1302" s="125"/>
      <c r="BU1302" s="125"/>
      <c r="BV1302" s="125"/>
      <c r="BW1302" s="125"/>
      <c r="BX1302" s="126"/>
      <c r="BY1302" s="126"/>
      <c r="BZ1302" s="126"/>
      <c r="CA1302" s="127"/>
      <c r="CB1302" s="128"/>
    </row>
    <row r="1303" spans="1:80" x14ac:dyDescent="0.3">
      <c r="A1303" s="65"/>
      <c r="B1303" s="72"/>
      <c r="C1303" s="73"/>
      <c r="D1303" s="74"/>
      <c r="E1303" s="74"/>
      <c r="F1303" s="74"/>
      <c r="G1303" s="75"/>
      <c r="H1303" s="75"/>
      <c r="I1303" s="75"/>
      <c r="J1303" s="75"/>
      <c r="K1303" s="75"/>
      <c r="L1303" s="75"/>
      <c r="M1303" s="80"/>
      <c r="N1303" s="194"/>
      <c r="O1303" s="70"/>
      <c r="P1303" s="70"/>
      <c r="Q1303" s="70"/>
      <c r="R1303" s="70"/>
      <c r="S1303" s="70"/>
      <c r="T1303" s="70"/>
      <c r="U1303" s="70"/>
      <c r="V1303" s="71"/>
      <c r="W1303" s="71"/>
      <c r="X1303" s="71"/>
      <c r="Y1303" s="70"/>
      <c r="Z1303" s="70"/>
      <c r="AA1303" s="65"/>
      <c r="AB1303" s="65"/>
      <c r="AC1303" s="125"/>
      <c r="AD1303" s="125"/>
      <c r="AE1303" s="126"/>
      <c r="AF1303" s="126"/>
      <c r="AG1303" s="126"/>
      <c r="AH1303" s="125"/>
      <c r="AI1303" s="125"/>
      <c r="AJ1303" s="125"/>
      <c r="AK1303" s="125"/>
      <c r="AL1303" s="125"/>
      <c r="AM1303" s="125"/>
      <c r="AN1303" s="125"/>
      <c r="AO1303" s="66"/>
      <c r="AP1303" s="125"/>
      <c r="AQ1303" s="125"/>
      <c r="AR1303" s="125"/>
      <c r="AS1303" s="125"/>
      <c r="AT1303" s="125"/>
      <c r="AU1303" s="125"/>
      <c r="AV1303" s="125"/>
      <c r="AW1303" s="126"/>
      <c r="AX1303" s="126"/>
      <c r="AY1303" s="126"/>
      <c r="AZ1303" s="127"/>
      <c r="BA1303" s="128"/>
      <c r="BB1303" s="65"/>
      <c r="BC1303" s="65"/>
      <c r="BD1303" s="125"/>
      <c r="BE1303" s="125"/>
      <c r="BF1303" s="126"/>
      <c r="BG1303" s="126"/>
      <c r="BH1303" s="126"/>
      <c r="BI1303" s="125"/>
      <c r="BJ1303" s="125"/>
      <c r="BK1303" s="125"/>
      <c r="BL1303" s="125"/>
      <c r="BM1303" s="125"/>
      <c r="BN1303" s="125"/>
      <c r="BO1303" s="129"/>
      <c r="BP1303" s="66"/>
      <c r="BQ1303" s="129"/>
      <c r="BR1303" s="125"/>
      <c r="BS1303" s="125"/>
      <c r="BT1303" s="125"/>
      <c r="BU1303" s="125"/>
      <c r="BV1303" s="125"/>
      <c r="BW1303" s="125"/>
      <c r="BX1303" s="126"/>
      <c r="BY1303" s="126"/>
      <c r="BZ1303" s="126"/>
      <c r="CA1303" s="127"/>
      <c r="CB1303" s="128"/>
    </row>
    <row r="1304" spans="1:80" x14ac:dyDescent="0.3">
      <c r="A1304" s="65"/>
      <c r="B1304" s="72"/>
      <c r="C1304" s="73"/>
      <c r="D1304" s="74"/>
      <c r="E1304" s="74"/>
      <c r="F1304" s="74"/>
      <c r="G1304" s="75"/>
      <c r="H1304" s="75"/>
      <c r="I1304" s="75"/>
      <c r="J1304" s="75"/>
      <c r="K1304" s="75"/>
      <c r="L1304" s="75"/>
      <c r="M1304" s="80"/>
      <c r="N1304" s="194"/>
      <c r="O1304" s="70"/>
      <c r="P1304" s="70"/>
      <c r="Q1304" s="70"/>
      <c r="R1304" s="70"/>
      <c r="S1304" s="70"/>
      <c r="T1304" s="70"/>
      <c r="U1304" s="70"/>
      <c r="V1304" s="71"/>
      <c r="W1304" s="71"/>
      <c r="X1304" s="71"/>
      <c r="Y1304" s="70"/>
      <c r="Z1304" s="70"/>
      <c r="AA1304" s="65"/>
      <c r="AB1304" s="65"/>
      <c r="AC1304" s="125"/>
      <c r="AD1304" s="125"/>
      <c r="AE1304" s="126"/>
      <c r="AF1304" s="126"/>
      <c r="AG1304" s="126"/>
      <c r="AH1304" s="125"/>
      <c r="AI1304" s="125"/>
      <c r="AJ1304" s="125"/>
      <c r="AK1304" s="125"/>
      <c r="AL1304" s="125"/>
      <c r="AM1304" s="125"/>
      <c r="AN1304" s="125"/>
      <c r="AO1304" s="66"/>
      <c r="AP1304" s="125"/>
      <c r="AQ1304" s="125"/>
      <c r="AR1304" s="125"/>
      <c r="AS1304" s="125"/>
      <c r="AT1304" s="125"/>
      <c r="AU1304" s="125"/>
      <c r="AV1304" s="125"/>
      <c r="AW1304" s="126"/>
      <c r="AX1304" s="126"/>
      <c r="AY1304" s="126"/>
      <c r="AZ1304" s="127"/>
      <c r="BA1304" s="128"/>
      <c r="BB1304" s="65"/>
      <c r="BC1304" s="65"/>
      <c r="BD1304" s="125"/>
      <c r="BE1304" s="125"/>
      <c r="BF1304" s="126"/>
      <c r="BG1304" s="126"/>
      <c r="BH1304" s="126"/>
      <c r="BI1304" s="125"/>
      <c r="BJ1304" s="125"/>
      <c r="BK1304" s="125"/>
      <c r="BL1304" s="125"/>
      <c r="BM1304" s="125"/>
      <c r="BN1304" s="125"/>
      <c r="BO1304" s="129"/>
      <c r="BP1304" s="66"/>
      <c r="BQ1304" s="129"/>
      <c r="BR1304" s="125"/>
      <c r="BS1304" s="125"/>
      <c r="BT1304" s="125"/>
      <c r="BU1304" s="125"/>
      <c r="BV1304" s="125"/>
      <c r="BW1304" s="125"/>
      <c r="BX1304" s="126"/>
      <c r="BY1304" s="126"/>
      <c r="BZ1304" s="126"/>
      <c r="CA1304" s="127"/>
      <c r="CB1304" s="128"/>
    </row>
    <row r="1305" spans="1:80" x14ac:dyDescent="0.3">
      <c r="A1305" s="65"/>
      <c r="B1305" s="72"/>
      <c r="C1305" s="73"/>
      <c r="D1305" s="74"/>
      <c r="E1305" s="74"/>
      <c r="F1305" s="74"/>
      <c r="G1305" s="75"/>
      <c r="H1305" s="75"/>
      <c r="I1305" s="75"/>
      <c r="J1305" s="75"/>
      <c r="K1305" s="75"/>
      <c r="L1305" s="75"/>
      <c r="M1305" s="80"/>
      <c r="N1305" s="194"/>
      <c r="O1305" s="70"/>
      <c r="P1305" s="70"/>
      <c r="Q1305" s="70"/>
      <c r="R1305" s="70"/>
      <c r="S1305" s="70"/>
      <c r="T1305" s="70"/>
      <c r="U1305" s="70"/>
      <c r="V1305" s="71"/>
      <c r="W1305" s="71"/>
      <c r="X1305" s="71"/>
      <c r="Y1305" s="70"/>
      <c r="Z1305" s="70"/>
      <c r="AA1305" s="65"/>
      <c r="AB1305" s="65"/>
      <c r="AC1305" s="125"/>
      <c r="AD1305" s="125"/>
      <c r="AE1305" s="126"/>
      <c r="AF1305" s="126"/>
      <c r="AG1305" s="126"/>
      <c r="AH1305" s="125"/>
      <c r="AI1305" s="125"/>
      <c r="AJ1305" s="125"/>
      <c r="AK1305" s="125"/>
      <c r="AL1305" s="125"/>
      <c r="AM1305" s="125"/>
      <c r="AN1305" s="125"/>
      <c r="AO1305" s="66"/>
      <c r="AP1305" s="125"/>
      <c r="AQ1305" s="125"/>
      <c r="AR1305" s="125"/>
      <c r="AS1305" s="125"/>
      <c r="AT1305" s="125"/>
      <c r="AU1305" s="125"/>
      <c r="AV1305" s="125"/>
      <c r="AW1305" s="126"/>
      <c r="AX1305" s="126"/>
      <c r="AY1305" s="126"/>
      <c r="AZ1305" s="127"/>
      <c r="BA1305" s="128"/>
      <c r="BB1305" s="65"/>
      <c r="BC1305" s="65"/>
      <c r="BD1305" s="125"/>
      <c r="BE1305" s="125"/>
      <c r="BF1305" s="126"/>
      <c r="BG1305" s="126"/>
      <c r="BH1305" s="126"/>
      <c r="BI1305" s="125"/>
      <c r="BJ1305" s="125"/>
      <c r="BK1305" s="125"/>
      <c r="BL1305" s="125"/>
      <c r="BM1305" s="125"/>
      <c r="BN1305" s="125"/>
      <c r="BO1305" s="129"/>
      <c r="BP1305" s="66"/>
      <c r="BQ1305" s="129"/>
      <c r="BR1305" s="125"/>
      <c r="BS1305" s="125"/>
      <c r="BT1305" s="125"/>
      <c r="BU1305" s="125"/>
      <c r="BV1305" s="125"/>
      <c r="BW1305" s="125"/>
      <c r="BX1305" s="126"/>
      <c r="BY1305" s="126"/>
      <c r="BZ1305" s="126"/>
      <c r="CA1305" s="127"/>
      <c r="CB1305" s="128"/>
    </row>
    <row r="1306" spans="1:80" x14ac:dyDescent="0.3">
      <c r="A1306" s="65"/>
      <c r="B1306" s="72"/>
      <c r="C1306" s="73"/>
      <c r="D1306" s="74"/>
      <c r="E1306" s="74"/>
      <c r="F1306" s="74"/>
      <c r="G1306" s="75"/>
      <c r="H1306" s="75"/>
      <c r="I1306" s="75"/>
      <c r="J1306" s="75"/>
      <c r="K1306" s="75"/>
      <c r="L1306" s="75"/>
      <c r="M1306" s="80"/>
      <c r="N1306" s="194"/>
      <c r="O1306" s="70"/>
      <c r="P1306" s="70"/>
      <c r="Q1306" s="70"/>
      <c r="R1306" s="70"/>
      <c r="S1306" s="70"/>
      <c r="T1306" s="70"/>
      <c r="U1306" s="70"/>
      <c r="V1306" s="71"/>
      <c r="W1306" s="71"/>
      <c r="X1306" s="71"/>
      <c r="Y1306" s="70"/>
      <c r="Z1306" s="70"/>
      <c r="AA1306" s="65"/>
      <c r="AB1306" s="65"/>
      <c r="AC1306" s="125"/>
      <c r="AD1306" s="125"/>
      <c r="AE1306" s="126"/>
      <c r="AF1306" s="126"/>
      <c r="AG1306" s="126"/>
      <c r="AH1306" s="125"/>
      <c r="AI1306" s="125"/>
      <c r="AJ1306" s="125"/>
      <c r="AK1306" s="125"/>
      <c r="AL1306" s="125"/>
      <c r="AM1306" s="125"/>
      <c r="AN1306" s="125"/>
      <c r="AO1306" s="66"/>
      <c r="AP1306" s="125"/>
      <c r="AQ1306" s="125"/>
      <c r="AR1306" s="125"/>
      <c r="AS1306" s="125"/>
      <c r="AT1306" s="125"/>
      <c r="AU1306" s="125"/>
      <c r="AV1306" s="125"/>
      <c r="AW1306" s="126"/>
      <c r="AX1306" s="126"/>
      <c r="AY1306" s="126"/>
      <c r="AZ1306" s="127"/>
      <c r="BA1306" s="128"/>
      <c r="BB1306" s="65"/>
      <c r="BC1306" s="65"/>
      <c r="BD1306" s="125"/>
      <c r="BE1306" s="125"/>
      <c r="BF1306" s="126"/>
      <c r="BG1306" s="126"/>
      <c r="BH1306" s="126"/>
      <c r="BI1306" s="125"/>
      <c r="BJ1306" s="125"/>
      <c r="BK1306" s="125"/>
      <c r="BL1306" s="125"/>
      <c r="BM1306" s="125"/>
      <c r="BN1306" s="125"/>
      <c r="BO1306" s="129"/>
      <c r="BP1306" s="66"/>
      <c r="BQ1306" s="129"/>
      <c r="BR1306" s="125"/>
      <c r="BS1306" s="125"/>
      <c r="BT1306" s="125"/>
      <c r="BU1306" s="125"/>
      <c r="BV1306" s="125"/>
      <c r="BW1306" s="125"/>
      <c r="BX1306" s="126"/>
      <c r="BY1306" s="126"/>
      <c r="BZ1306" s="126"/>
      <c r="CA1306" s="127"/>
      <c r="CB1306" s="128"/>
    </row>
    <row r="1307" spans="1:80" x14ac:dyDescent="0.3">
      <c r="A1307" s="65"/>
      <c r="B1307" s="72"/>
      <c r="C1307" s="73"/>
      <c r="D1307" s="74"/>
      <c r="E1307" s="74"/>
      <c r="F1307" s="74"/>
      <c r="G1307" s="75"/>
      <c r="H1307" s="75"/>
      <c r="I1307" s="75"/>
      <c r="J1307" s="75"/>
      <c r="K1307" s="75"/>
      <c r="L1307" s="75"/>
      <c r="M1307" s="80"/>
      <c r="N1307" s="194"/>
      <c r="O1307" s="70"/>
      <c r="P1307" s="70"/>
      <c r="Q1307" s="70"/>
      <c r="R1307" s="70"/>
      <c r="S1307" s="70"/>
      <c r="T1307" s="70"/>
      <c r="U1307" s="70"/>
      <c r="V1307" s="71"/>
      <c r="W1307" s="71"/>
      <c r="X1307" s="71"/>
      <c r="Y1307" s="70"/>
      <c r="Z1307" s="70"/>
      <c r="AA1307" s="65"/>
      <c r="AB1307" s="65"/>
      <c r="AC1307" s="125"/>
      <c r="AD1307" s="125"/>
      <c r="AE1307" s="126"/>
      <c r="AF1307" s="126"/>
      <c r="AG1307" s="126"/>
      <c r="AH1307" s="125"/>
      <c r="AI1307" s="125"/>
      <c r="AJ1307" s="125"/>
      <c r="AK1307" s="125"/>
      <c r="AL1307" s="125"/>
      <c r="AM1307" s="125"/>
      <c r="AN1307" s="125"/>
      <c r="AO1307" s="66"/>
      <c r="AP1307" s="125"/>
      <c r="AQ1307" s="125"/>
      <c r="AR1307" s="125"/>
      <c r="AS1307" s="125"/>
      <c r="AT1307" s="125"/>
      <c r="AU1307" s="125"/>
      <c r="AV1307" s="125"/>
      <c r="AW1307" s="126"/>
      <c r="AX1307" s="126"/>
      <c r="AY1307" s="126"/>
      <c r="AZ1307" s="127"/>
      <c r="BA1307" s="128"/>
      <c r="BB1307" s="65"/>
      <c r="BC1307" s="65"/>
      <c r="BD1307" s="125"/>
      <c r="BE1307" s="125"/>
      <c r="BF1307" s="126"/>
      <c r="BG1307" s="126"/>
      <c r="BH1307" s="126"/>
      <c r="BI1307" s="125"/>
      <c r="BJ1307" s="125"/>
      <c r="BK1307" s="125"/>
      <c r="BL1307" s="125"/>
      <c r="BM1307" s="125"/>
      <c r="BN1307" s="125"/>
      <c r="BO1307" s="129"/>
      <c r="BP1307" s="66"/>
      <c r="BQ1307" s="129"/>
      <c r="BR1307" s="125"/>
      <c r="BS1307" s="125"/>
      <c r="BT1307" s="125"/>
      <c r="BU1307" s="125"/>
      <c r="BV1307" s="125"/>
      <c r="BW1307" s="125"/>
      <c r="BX1307" s="126"/>
      <c r="BY1307" s="126"/>
      <c r="BZ1307" s="126"/>
      <c r="CA1307" s="127"/>
      <c r="CB1307" s="128"/>
    </row>
    <row r="1308" spans="1:80" x14ac:dyDescent="0.3">
      <c r="A1308" s="65"/>
      <c r="B1308" s="72"/>
      <c r="C1308" s="73"/>
      <c r="D1308" s="74"/>
      <c r="E1308" s="74"/>
      <c r="F1308" s="74"/>
      <c r="G1308" s="75"/>
      <c r="H1308" s="75"/>
      <c r="I1308" s="75"/>
      <c r="J1308" s="75"/>
      <c r="K1308" s="75"/>
      <c r="L1308" s="75"/>
      <c r="M1308" s="80"/>
      <c r="N1308" s="194"/>
      <c r="O1308" s="70"/>
      <c r="P1308" s="70"/>
      <c r="Q1308" s="70"/>
      <c r="R1308" s="70"/>
      <c r="S1308" s="70"/>
      <c r="T1308" s="70"/>
      <c r="U1308" s="70"/>
      <c r="V1308" s="71"/>
      <c r="W1308" s="71"/>
      <c r="X1308" s="71"/>
      <c r="Y1308" s="70"/>
      <c r="Z1308" s="70"/>
      <c r="AA1308" s="65"/>
      <c r="AB1308" s="65"/>
      <c r="AC1308" s="125"/>
      <c r="AD1308" s="125"/>
      <c r="AE1308" s="126"/>
      <c r="AF1308" s="126"/>
      <c r="AG1308" s="126"/>
      <c r="AH1308" s="125"/>
      <c r="AI1308" s="125"/>
      <c r="AJ1308" s="125"/>
      <c r="AK1308" s="125"/>
      <c r="AL1308" s="125"/>
      <c r="AM1308" s="125"/>
      <c r="AN1308" s="125"/>
      <c r="AO1308" s="66"/>
      <c r="AP1308" s="125"/>
      <c r="AQ1308" s="125"/>
      <c r="AR1308" s="125"/>
      <c r="AS1308" s="125"/>
      <c r="AT1308" s="125"/>
      <c r="AU1308" s="125"/>
      <c r="AV1308" s="125"/>
      <c r="AW1308" s="126"/>
      <c r="AX1308" s="126"/>
      <c r="AY1308" s="126"/>
      <c r="AZ1308" s="127"/>
      <c r="BA1308" s="128"/>
      <c r="BB1308" s="65"/>
      <c r="BC1308" s="65"/>
      <c r="BD1308" s="125"/>
      <c r="BE1308" s="125"/>
      <c r="BF1308" s="126"/>
      <c r="BG1308" s="126"/>
      <c r="BH1308" s="126"/>
      <c r="BI1308" s="125"/>
      <c r="BJ1308" s="125"/>
      <c r="BK1308" s="125"/>
      <c r="BL1308" s="125"/>
      <c r="BM1308" s="125"/>
      <c r="BN1308" s="125"/>
      <c r="BO1308" s="129"/>
      <c r="BP1308" s="66"/>
      <c r="BQ1308" s="129"/>
      <c r="BR1308" s="125"/>
      <c r="BS1308" s="125"/>
      <c r="BT1308" s="125"/>
      <c r="BU1308" s="125"/>
      <c r="BV1308" s="125"/>
      <c r="BW1308" s="125"/>
      <c r="BX1308" s="126"/>
      <c r="BY1308" s="126"/>
      <c r="BZ1308" s="126"/>
      <c r="CA1308" s="127"/>
      <c r="CB1308" s="128"/>
    </row>
    <row r="1309" spans="1:80" x14ac:dyDescent="0.3">
      <c r="A1309" s="65"/>
      <c r="B1309" s="72"/>
      <c r="C1309" s="73"/>
      <c r="D1309" s="74"/>
      <c r="E1309" s="74"/>
      <c r="F1309" s="74"/>
      <c r="G1309" s="75"/>
      <c r="H1309" s="75"/>
      <c r="I1309" s="75"/>
      <c r="J1309" s="75"/>
      <c r="K1309" s="75"/>
      <c r="L1309" s="75"/>
      <c r="M1309" s="80"/>
      <c r="N1309" s="194"/>
      <c r="O1309" s="70"/>
      <c r="P1309" s="70"/>
      <c r="Q1309" s="70"/>
      <c r="R1309" s="70"/>
      <c r="S1309" s="70"/>
      <c r="T1309" s="70"/>
      <c r="U1309" s="70"/>
      <c r="V1309" s="71"/>
      <c r="W1309" s="71"/>
      <c r="X1309" s="71"/>
      <c r="Y1309" s="70"/>
      <c r="Z1309" s="70"/>
      <c r="AA1309" s="65"/>
      <c r="AB1309" s="65"/>
      <c r="AC1309" s="125"/>
      <c r="AD1309" s="125"/>
      <c r="AE1309" s="126"/>
      <c r="AF1309" s="126"/>
      <c r="AG1309" s="126"/>
      <c r="AH1309" s="125"/>
      <c r="AI1309" s="125"/>
      <c r="AJ1309" s="125"/>
      <c r="AK1309" s="125"/>
      <c r="AL1309" s="125"/>
      <c r="AM1309" s="125"/>
      <c r="AN1309" s="125"/>
      <c r="AO1309" s="66"/>
      <c r="AP1309" s="125"/>
      <c r="AQ1309" s="125"/>
      <c r="AR1309" s="125"/>
      <c r="AS1309" s="125"/>
      <c r="AT1309" s="125"/>
      <c r="AU1309" s="125"/>
      <c r="AV1309" s="125"/>
      <c r="AW1309" s="126"/>
      <c r="AX1309" s="126"/>
      <c r="AY1309" s="126"/>
      <c r="AZ1309" s="127"/>
      <c r="BA1309" s="128"/>
      <c r="BB1309" s="65"/>
      <c r="BC1309" s="65"/>
      <c r="BD1309" s="125"/>
      <c r="BE1309" s="125"/>
      <c r="BF1309" s="126"/>
      <c r="BG1309" s="126"/>
      <c r="BH1309" s="126"/>
      <c r="BI1309" s="125"/>
      <c r="BJ1309" s="125"/>
      <c r="BK1309" s="125"/>
      <c r="BL1309" s="125"/>
      <c r="BM1309" s="125"/>
      <c r="BN1309" s="125"/>
      <c r="BO1309" s="129"/>
      <c r="BP1309" s="66"/>
      <c r="BQ1309" s="129"/>
      <c r="BR1309" s="125"/>
      <c r="BS1309" s="125"/>
      <c r="BT1309" s="125"/>
      <c r="BU1309" s="125"/>
      <c r="BV1309" s="125"/>
      <c r="BW1309" s="125"/>
      <c r="BX1309" s="126"/>
      <c r="BY1309" s="126"/>
      <c r="BZ1309" s="126"/>
      <c r="CA1309" s="127"/>
      <c r="CB1309" s="128"/>
    </row>
    <row r="1310" spans="1:80" x14ac:dyDescent="0.3">
      <c r="A1310" s="65"/>
      <c r="B1310" s="65"/>
      <c r="C1310" s="65"/>
      <c r="D1310" s="65"/>
      <c r="E1310" s="65"/>
      <c r="F1310" s="65"/>
      <c r="G1310" s="65"/>
      <c r="H1310" s="65"/>
      <c r="I1310" s="65"/>
      <c r="J1310" s="65"/>
      <c r="K1310" s="65"/>
      <c r="L1310" s="65"/>
      <c r="M1310" s="99"/>
      <c r="N1310" s="66"/>
      <c r="O1310" s="99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5"/>
      <c r="AC1310" s="125"/>
      <c r="AD1310" s="125"/>
      <c r="AE1310" s="126"/>
      <c r="AF1310" s="126"/>
      <c r="AG1310" s="126"/>
      <c r="AH1310" s="125"/>
      <c r="AI1310" s="125"/>
      <c r="AJ1310" s="125"/>
      <c r="AK1310" s="125"/>
      <c r="AL1310" s="125"/>
      <c r="AM1310" s="125"/>
      <c r="AN1310" s="125"/>
      <c r="AO1310" s="66"/>
      <c r="AP1310" s="125"/>
      <c r="AQ1310" s="125"/>
      <c r="AR1310" s="125"/>
      <c r="AS1310" s="125"/>
      <c r="AT1310" s="125"/>
      <c r="AU1310" s="125"/>
      <c r="AV1310" s="125"/>
      <c r="AW1310" s="126"/>
      <c r="AX1310" s="126"/>
      <c r="AY1310" s="126"/>
      <c r="AZ1310" s="127"/>
      <c r="BA1310" s="128"/>
      <c r="BB1310" s="65"/>
      <c r="BC1310" s="65"/>
      <c r="BD1310" s="125"/>
      <c r="BE1310" s="125"/>
      <c r="BF1310" s="126"/>
      <c r="BG1310" s="126"/>
      <c r="BH1310" s="126"/>
      <c r="BI1310" s="125"/>
      <c r="BJ1310" s="125"/>
      <c r="BK1310" s="125"/>
      <c r="BL1310" s="125"/>
      <c r="BM1310" s="125"/>
      <c r="BN1310" s="125"/>
      <c r="BO1310" s="129"/>
      <c r="BP1310" s="66"/>
      <c r="BQ1310" s="129"/>
      <c r="BR1310" s="125"/>
      <c r="BS1310" s="125"/>
      <c r="BT1310" s="125"/>
      <c r="BU1310" s="125"/>
      <c r="BV1310" s="125"/>
      <c r="BW1310" s="125"/>
      <c r="BX1310" s="126"/>
      <c r="BY1310" s="126"/>
      <c r="BZ1310" s="126"/>
      <c r="CA1310" s="127"/>
      <c r="CB1310" s="128"/>
    </row>
    <row r="1311" spans="1:80" x14ac:dyDescent="0.3">
      <c r="A1311" s="65"/>
      <c r="B1311" s="68"/>
      <c r="C1311" s="68"/>
      <c r="D1311" s="68"/>
      <c r="E1311" s="68"/>
      <c r="F1311" s="68"/>
      <c r="G1311" s="68"/>
      <c r="H1311" s="68"/>
      <c r="I1311" s="68"/>
      <c r="J1311" s="68"/>
      <c r="K1311" s="68"/>
      <c r="L1311" s="68"/>
      <c r="M1311" s="87"/>
      <c r="N1311" s="68"/>
      <c r="O1311" s="87"/>
      <c r="P1311" s="68"/>
      <c r="Q1311" s="68"/>
      <c r="R1311" s="68"/>
      <c r="S1311" s="68"/>
      <c r="T1311" s="68"/>
      <c r="U1311" s="68"/>
      <c r="V1311" s="68"/>
      <c r="W1311" s="68"/>
      <c r="X1311" s="68"/>
      <c r="Y1311" s="68"/>
      <c r="Z1311" s="68"/>
      <c r="AA1311" s="65"/>
      <c r="AB1311" s="65"/>
      <c r="AC1311" s="125"/>
      <c r="AD1311" s="125"/>
      <c r="AE1311" s="126"/>
      <c r="AF1311" s="126"/>
      <c r="AG1311" s="126"/>
      <c r="AH1311" s="125"/>
      <c r="AI1311" s="125"/>
      <c r="AJ1311" s="125"/>
      <c r="AK1311" s="125"/>
      <c r="AL1311" s="125"/>
      <c r="AM1311" s="125"/>
      <c r="AN1311" s="125"/>
      <c r="AO1311" s="66"/>
      <c r="AP1311" s="125"/>
      <c r="AQ1311" s="125"/>
      <c r="AR1311" s="125"/>
      <c r="AS1311" s="125"/>
      <c r="AT1311" s="125"/>
      <c r="AU1311" s="125"/>
      <c r="AV1311" s="125"/>
      <c r="AW1311" s="126"/>
      <c r="AX1311" s="126"/>
      <c r="AY1311" s="126"/>
      <c r="AZ1311" s="127"/>
      <c r="BA1311" s="128"/>
      <c r="BB1311" s="65"/>
      <c r="BC1311" s="65"/>
      <c r="BD1311" s="125"/>
      <c r="BE1311" s="125"/>
      <c r="BF1311" s="126"/>
      <c r="BG1311" s="126"/>
      <c r="BH1311" s="126"/>
      <c r="BI1311" s="125"/>
      <c r="BJ1311" s="125"/>
      <c r="BK1311" s="125"/>
      <c r="BL1311" s="125"/>
      <c r="BM1311" s="125"/>
      <c r="BN1311" s="125"/>
      <c r="BO1311" s="129"/>
      <c r="BP1311" s="66"/>
      <c r="BQ1311" s="129"/>
      <c r="BR1311" s="125"/>
      <c r="BS1311" s="125"/>
      <c r="BT1311" s="125"/>
      <c r="BU1311" s="125"/>
      <c r="BV1311" s="125"/>
      <c r="BW1311" s="125"/>
      <c r="BX1311" s="126"/>
      <c r="BY1311" s="126"/>
      <c r="BZ1311" s="126"/>
      <c r="CA1311" s="127"/>
      <c r="CB1311" s="128"/>
    </row>
    <row r="1312" spans="1:80" x14ac:dyDescent="0.3">
      <c r="A1312" s="65"/>
      <c r="B1312" s="77"/>
      <c r="C1312" s="77"/>
      <c r="D1312" s="78"/>
      <c r="E1312" s="78"/>
      <c r="F1312" s="78"/>
      <c r="G1312" s="79"/>
      <c r="H1312" s="79"/>
      <c r="I1312" s="79"/>
      <c r="J1312" s="79"/>
      <c r="K1312" s="79"/>
      <c r="L1312" s="79"/>
      <c r="M1312" s="80"/>
      <c r="N1312" s="68"/>
      <c r="O1312" s="80"/>
      <c r="P1312" s="79"/>
      <c r="Q1312" s="79"/>
      <c r="R1312" s="79"/>
      <c r="S1312" s="79"/>
      <c r="T1312" s="79"/>
      <c r="U1312" s="79"/>
      <c r="V1312" s="78"/>
      <c r="W1312" s="78"/>
      <c r="X1312" s="78"/>
      <c r="Y1312" s="77"/>
      <c r="Z1312" s="77"/>
      <c r="AA1312" s="65"/>
      <c r="AB1312" s="65"/>
      <c r="AC1312" s="125"/>
      <c r="AD1312" s="125"/>
      <c r="AE1312" s="126"/>
      <c r="AF1312" s="126"/>
      <c r="AG1312" s="126"/>
      <c r="AH1312" s="125"/>
      <c r="AI1312" s="125"/>
      <c r="AJ1312" s="125"/>
      <c r="AK1312" s="125"/>
      <c r="AL1312" s="125"/>
      <c r="AM1312" s="125"/>
      <c r="AN1312" s="125"/>
      <c r="AO1312" s="66"/>
      <c r="AP1312" s="125"/>
      <c r="AQ1312" s="125"/>
      <c r="AR1312" s="125"/>
      <c r="AS1312" s="125"/>
      <c r="AT1312" s="125"/>
      <c r="AU1312" s="125"/>
      <c r="AV1312" s="125"/>
      <c r="AW1312" s="126"/>
      <c r="AX1312" s="126"/>
      <c r="AY1312" s="126"/>
      <c r="AZ1312" s="127"/>
      <c r="BA1312" s="128"/>
      <c r="BB1312" s="65"/>
      <c r="BC1312" s="65"/>
      <c r="BD1312" s="125"/>
      <c r="BE1312" s="125"/>
      <c r="BF1312" s="126"/>
      <c r="BG1312" s="126"/>
      <c r="BH1312" s="126"/>
      <c r="BI1312" s="125"/>
      <c r="BJ1312" s="125"/>
      <c r="BK1312" s="125"/>
      <c r="BL1312" s="125"/>
      <c r="BM1312" s="125"/>
      <c r="BN1312" s="125"/>
      <c r="BO1312" s="129"/>
      <c r="BP1312" s="66"/>
      <c r="BQ1312" s="129"/>
      <c r="BR1312" s="125"/>
      <c r="BS1312" s="125"/>
      <c r="BT1312" s="125"/>
      <c r="BU1312" s="125"/>
      <c r="BV1312" s="125"/>
      <c r="BW1312" s="125"/>
      <c r="BX1312" s="126"/>
      <c r="BY1312" s="126"/>
      <c r="BZ1312" s="126"/>
      <c r="CA1312" s="127"/>
      <c r="CB1312" s="128"/>
    </row>
    <row r="1313" spans="1:80" x14ac:dyDescent="0.3">
      <c r="A1313" s="65"/>
      <c r="B1313" s="72"/>
      <c r="C1313" s="72"/>
      <c r="D1313" s="78"/>
      <c r="E1313" s="78"/>
      <c r="F1313" s="78"/>
      <c r="G1313" s="80"/>
      <c r="H1313" s="80"/>
      <c r="I1313" s="80"/>
      <c r="J1313" s="80"/>
      <c r="K1313" s="80"/>
      <c r="L1313" s="80"/>
      <c r="M1313" s="80"/>
      <c r="N1313" s="81"/>
      <c r="O1313" s="80"/>
      <c r="P1313" s="80"/>
      <c r="Q1313" s="80"/>
      <c r="R1313" s="80"/>
      <c r="S1313" s="80"/>
      <c r="T1313" s="80"/>
      <c r="U1313" s="80"/>
      <c r="V1313" s="78"/>
      <c r="W1313" s="78"/>
      <c r="X1313" s="78"/>
      <c r="Y1313" s="72"/>
      <c r="Z1313" s="72"/>
      <c r="AA1313" s="65"/>
      <c r="AB1313" s="65"/>
      <c r="AC1313" s="125"/>
      <c r="AD1313" s="125"/>
      <c r="AE1313" s="126"/>
      <c r="AF1313" s="126"/>
      <c r="AG1313" s="126"/>
      <c r="AH1313" s="125"/>
      <c r="AI1313" s="125"/>
      <c r="AJ1313" s="125"/>
      <c r="AK1313" s="125"/>
      <c r="AL1313" s="125"/>
      <c r="AM1313" s="125"/>
      <c r="AN1313" s="125"/>
      <c r="AO1313" s="82"/>
      <c r="AP1313" s="125"/>
      <c r="AQ1313" s="125"/>
      <c r="AR1313" s="125"/>
      <c r="AS1313" s="125"/>
      <c r="AT1313" s="125"/>
      <c r="AU1313" s="125"/>
      <c r="AV1313" s="125"/>
      <c r="AW1313" s="126"/>
      <c r="AX1313" s="126"/>
      <c r="AY1313" s="126"/>
      <c r="AZ1313" s="125"/>
      <c r="BA1313" s="125"/>
      <c r="BB1313" s="65"/>
      <c r="BC1313" s="65"/>
      <c r="BD1313" s="125"/>
      <c r="BE1313" s="125"/>
      <c r="BF1313" s="126"/>
      <c r="BG1313" s="126"/>
      <c r="BH1313" s="126"/>
      <c r="BI1313" s="125"/>
      <c r="BJ1313" s="125"/>
      <c r="BK1313" s="125"/>
      <c r="BL1313" s="125"/>
      <c r="BM1313" s="125"/>
      <c r="BN1313" s="125"/>
      <c r="BO1313" s="129"/>
      <c r="BP1313" s="82"/>
      <c r="BQ1313" s="129"/>
      <c r="BR1313" s="125"/>
      <c r="BS1313" s="125"/>
      <c r="BT1313" s="125"/>
      <c r="BU1313" s="125"/>
      <c r="BV1313" s="125"/>
      <c r="BW1313" s="125"/>
      <c r="BX1313" s="126"/>
      <c r="BY1313" s="126"/>
      <c r="BZ1313" s="126"/>
      <c r="CA1313" s="125"/>
      <c r="CB1313" s="125"/>
    </row>
    <row r="1314" spans="1:80" x14ac:dyDescent="0.3">
      <c r="A1314" s="65"/>
      <c r="B1314" s="128"/>
      <c r="C1314" s="127"/>
      <c r="D1314" s="126"/>
      <c r="E1314" s="126"/>
      <c r="F1314" s="126"/>
      <c r="G1314" s="125"/>
      <c r="H1314" s="125"/>
      <c r="I1314" s="125"/>
      <c r="J1314" s="125"/>
      <c r="K1314" s="125"/>
      <c r="L1314" s="125"/>
      <c r="M1314" s="125"/>
      <c r="N1314" s="66"/>
      <c r="O1314" s="125"/>
      <c r="P1314" s="125"/>
      <c r="Q1314" s="125"/>
      <c r="R1314" s="125"/>
      <c r="S1314" s="125"/>
      <c r="T1314" s="125"/>
      <c r="U1314" s="125"/>
      <c r="V1314" s="126"/>
      <c r="W1314" s="126"/>
      <c r="X1314" s="126"/>
      <c r="Y1314" s="125"/>
      <c r="Z1314" s="125"/>
      <c r="AA1314" s="65"/>
      <c r="AB1314" s="65"/>
      <c r="AC1314" s="128"/>
      <c r="AD1314" s="127"/>
      <c r="AE1314" s="126"/>
      <c r="AF1314" s="126"/>
      <c r="AG1314" s="126"/>
      <c r="AH1314" s="125"/>
      <c r="AI1314" s="125"/>
      <c r="AJ1314" s="125"/>
      <c r="AK1314" s="125"/>
      <c r="AL1314" s="125"/>
      <c r="AM1314" s="125"/>
      <c r="AN1314" s="125"/>
      <c r="AO1314" s="66"/>
      <c r="AP1314" s="125"/>
      <c r="AQ1314" s="125"/>
      <c r="AR1314" s="125"/>
      <c r="AS1314" s="125"/>
      <c r="AT1314" s="125"/>
      <c r="AU1314" s="125"/>
      <c r="AV1314" s="125"/>
      <c r="AW1314" s="126"/>
      <c r="AX1314" s="126"/>
      <c r="AY1314" s="126"/>
      <c r="AZ1314" s="125"/>
      <c r="BA1314" s="125"/>
      <c r="BB1314" s="65"/>
      <c r="BC1314" s="65"/>
      <c r="BD1314" s="128"/>
      <c r="BE1314" s="127"/>
      <c r="BF1314" s="126"/>
      <c r="BG1314" s="126"/>
      <c r="BH1314" s="126"/>
      <c r="BI1314" s="125"/>
      <c r="BJ1314" s="125"/>
      <c r="BK1314" s="125"/>
      <c r="BL1314" s="125"/>
      <c r="BM1314" s="125"/>
      <c r="BN1314" s="125"/>
      <c r="BO1314" s="129"/>
      <c r="BP1314" s="66"/>
      <c r="BQ1314" s="129"/>
      <c r="BR1314" s="125"/>
      <c r="BS1314" s="125"/>
      <c r="BT1314" s="125"/>
      <c r="BU1314" s="125"/>
      <c r="BV1314" s="125"/>
      <c r="BW1314" s="125"/>
      <c r="BX1314" s="126"/>
      <c r="BY1314" s="126"/>
      <c r="BZ1314" s="126"/>
      <c r="CA1314" s="125"/>
      <c r="CB1314" s="125"/>
    </row>
    <row r="1315" spans="1:80" x14ac:dyDescent="0.3">
      <c r="A1315" s="65"/>
      <c r="B1315" s="223"/>
      <c r="C1315" s="224"/>
      <c r="D1315" s="65"/>
      <c r="E1315" s="65"/>
      <c r="F1315" s="223"/>
      <c r="G1315" s="224"/>
      <c r="H1315" s="65"/>
      <c r="I1315" s="65"/>
      <c r="J1315" s="223"/>
      <c r="K1315" s="224"/>
      <c r="L1315" s="65"/>
      <c r="M1315" s="233"/>
      <c r="N1315" s="233"/>
      <c r="O1315" s="233"/>
      <c r="P1315" s="65"/>
      <c r="Q1315" s="223"/>
      <c r="R1315" s="224"/>
      <c r="S1315" s="65"/>
      <c r="T1315" s="65"/>
      <c r="U1315" s="223"/>
      <c r="V1315" s="224"/>
      <c r="W1315" s="65"/>
      <c r="X1315" s="65"/>
      <c r="Y1315" s="223"/>
      <c r="Z1315" s="224"/>
      <c r="AA1315" s="65"/>
      <c r="AB1315" s="65"/>
      <c r="AC1315" s="128"/>
      <c r="AD1315" s="127"/>
      <c r="AE1315" s="126"/>
      <c r="AF1315" s="126"/>
      <c r="AG1315" s="126"/>
      <c r="AH1315" s="125"/>
      <c r="AI1315" s="125"/>
      <c r="AJ1315" s="125"/>
      <c r="AK1315" s="125"/>
      <c r="AL1315" s="125"/>
      <c r="AM1315" s="125"/>
      <c r="AN1315" s="125"/>
      <c r="AO1315" s="66"/>
      <c r="AP1315" s="125"/>
      <c r="AQ1315" s="125"/>
      <c r="AR1315" s="125"/>
      <c r="AS1315" s="125"/>
      <c r="AT1315" s="125"/>
      <c r="AU1315" s="125"/>
      <c r="AV1315" s="125"/>
      <c r="AW1315" s="126"/>
      <c r="AX1315" s="126"/>
      <c r="AY1315" s="126"/>
      <c r="AZ1315" s="125"/>
      <c r="BA1315" s="125"/>
      <c r="BB1315" s="65"/>
      <c r="BC1315" s="65"/>
      <c r="BD1315" s="128"/>
      <c r="BE1315" s="127"/>
      <c r="BF1315" s="126"/>
      <c r="BG1315" s="126"/>
      <c r="BH1315" s="126"/>
      <c r="BI1315" s="125"/>
      <c r="BJ1315" s="125"/>
      <c r="BK1315" s="125"/>
      <c r="BL1315" s="125"/>
      <c r="BM1315" s="125"/>
      <c r="BN1315" s="125"/>
      <c r="BO1315" s="129"/>
      <c r="BP1315" s="66"/>
      <c r="BQ1315" s="129"/>
      <c r="BR1315" s="125"/>
      <c r="BS1315" s="125"/>
      <c r="BT1315" s="125"/>
      <c r="BU1315" s="125"/>
      <c r="BV1315" s="125"/>
      <c r="BW1315" s="125"/>
      <c r="BX1315" s="126"/>
      <c r="BY1315" s="126"/>
      <c r="BZ1315" s="126"/>
      <c r="CA1315" s="125"/>
      <c r="CB1315" s="125"/>
    </row>
    <row r="1316" spans="1:80" x14ac:dyDescent="0.3">
      <c r="A1316" s="65"/>
      <c r="B1316" s="225"/>
      <c r="C1316" s="226"/>
      <c r="D1316" s="65"/>
      <c r="E1316" s="65"/>
      <c r="F1316" s="227"/>
      <c r="G1316" s="226"/>
      <c r="H1316" s="65"/>
      <c r="I1316" s="65"/>
      <c r="J1316" s="228"/>
      <c r="K1316" s="229"/>
      <c r="L1316" s="65"/>
      <c r="M1316" s="225"/>
      <c r="N1316" s="230"/>
      <c r="O1316" s="226"/>
      <c r="P1316" s="65"/>
      <c r="Q1316" s="231"/>
      <c r="R1316" s="232"/>
      <c r="S1316" s="76"/>
      <c r="T1316" s="65"/>
      <c r="U1316" s="225"/>
      <c r="V1316" s="226"/>
      <c r="W1316" s="65"/>
      <c r="X1316" s="65"/>
      <c r="Y1316" s="225"/>
      <c r="Z1316" s="226"/>
      <c r="AA1316" s="65"/>
      <c r="AB1316" s="65"/>
      <c r="AC1316" s="128"/>
      <c r="AD1316" s="127"/>
      <c r="AE1316" s="126"/>
      <c r="AF1316" s="126"/>
      <c r="AG1316" s="126"/>
      <c r="AH1316" s="125"/>
      <c r="AI1316" s="125"/>
      <c r="AJ1316" s="125"/>
      <c r="AK1316" s="125"/>
      <c r="AL1316" s="125"/>
      <c r="AM1316" s="125"/>
      <c r="AN1316" s="125"/>
      <c r="AO1316" s="66"/>
      <c r="AP1316" s="125"/>
      <c r="AQ1316" s="125"/>
      <c r="AR1316" s="125"/>
      <c r="AS1316" s="125"/>
      <c r="AT1316" s="125"/>
      <c r="AU1316" s="125"/>
      <c r="AV1316" s="125"/>
      <c r="AW1316" s="126"/>
      <c r="AX1316" s="126"/>
      <c r="AY1316" s="126"/>
      <c r="AZ1316" s="125"/>
      <c r="BA1316" s="125"/>
      <c r="BB1316" s="65"/>
      <c r="BC1316" s="65"/>
      <c r="BD1316" s="128"/>
      <c r="BE1316" s="127"/>
      <c r="BF1316" s="126"/>
      <c r="BG1316" s="126"/>
      <c r="BH1316" s="126"/>
      <c r="BI1316" s="125"/>
      <c r="BJ1316" s="125"/>
      <c r="BK1316" s="125"/>
      <c r="BL1316" s="125"/>
      <c r="BM1316" s="125"/>
      <c r="BN1316" s="125"/>
      <c r="BO1316" s="129"/>
      <c r="BP1316" s="66"/>
      <c r="BQ1316" s="129"/>
      <c r="BR1316" s="125"/>
      <c r="BS1316" s="125"/>
      <c r="BT1316" s="125"/>
      <c r="BU1316" s="125"/>
      <c r="BV1316" s="125"/>
      <c r="BW1316" s="125"/>
      <c r="BX1316" s="126"/>
      <c r="BY1316" s="126"/>
      <c r="BZ1316" s="126"/>
      <c r="CA1316" s="125"/>
      <c r="CB1316" s="125"/>
    </row>
    <row r="1317" spans="1:80" x14ac:dyDescent="0.3">
      <c r="A1317" s="65"/>
      <c r="B1317" s="65"/>
      <c r="C1317" s="65"/>
      <c r="D1317" s="65"/>
      <c r="E1317" s="65"/>
      <c r="F1317" s="65"/>
      <c r="G1317" s="65"/>
      <c r="H1317" s="65"/>
      <c r="I1317" s="65"/>
      <c r="J1317" s="65"/>
      <c r="K1317" s="65"/>
      <c r="L1317" s="65"/>
      <c r="M1317" s="99"/>
      <c r="N1317" s="66"/>
      <c r="O1317" s="99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5"/>
      <c r="AC1317" s="128"/>
      <c r="AD1317" s="127"/>
      <c r="AE1317" s="126"/>
      <c r="AF1317" s="126"/>
      <c r="AG1317" s="126"/>
      <c r="AH1317" s="125"/>
      <c r="AI1317" s="125"/>
      <c r="AJ1317" s="125"/>
      <c r="AK1317" s="125"/>
      <c r="AL1317" s="125"/>
      <c r="AM1317" s="125"/>
      <c r="AN1317" s="125"/>
      <c r="AO1317" s="66"/>
      <c r="AP1317" s="125"/>
      <c r="AQ1317" s="125"/>
      <c r="AR1317" s="125"/>
      <c r="AS1317" s="125"/>
      <c r="AT1317" s="125"/>
      <c r="AU1317" s="125"/>
      <c r="AV1317" s="125"/>
      <c r="AW1317" s="126"/>
      <c r="AX1317" s="126"/>
      <c r="AY1317" s="126"/>
      <c r="AZ1317" s="125"/>
      <c r="BA1317" s="125"/>
      <c r="BB1317" s="65"/>
      <c r="BC1317" s="65"/>
      <c r="BD1317" s="128"/>
      <c r="BE1317" s="127"/>
      <c r="BF1317" s="126"/>
      <c r="BG1317" s="126"/>
      <c r="BH1317" s="126"/>
      <c r="BI1317" s="125"/>
      <c r="BJ1317" s="125"/>
      <c r="BK1317" s="125"/>
      <c r="BL1317" s="125"/>
      <c r="BM1317" s="125"/>
      <c r="BN1317" s="125"/>
      <c r="BO1317" s="129"/>
      <c r="BP1317" s="66"/>
      <c r="BQ1317" s="129"/>
      <c r="BR1317" s="125"/>
      <c r="BS1317" s="125"/>
      <c r="BT1317" s="125"/>
      <c r="BU1317" s="125"/>
      <c r="BV1317" s="125"/>
      <c r="BW1317" s="125"/>
      <c r="BX1317" s="126"/>
      <c r="BY1317" s="126"/>
      <c r="BZ1317" s="126"/>
      <c r="CA1317" s="125"/>
      <c r="CB1317" s="125"/>
    </row>
    <row r="1318" spans="1:80" x14ac:dyDescent="0.3">
      <c r="A1318" s="65"/>
      <c r="B1318" s="65"/>
      <c r="C1318" s="65"/>
      <c r="D1318" s="65"/>
      <c r="E1318" s="65"/>
      <c r="F1318" s="65"/>
      <c r="G1318" s="65"/>
      <c r="H1318" s="65"/>
      <c r="I1318" s="65"/>
      <c r="J1318" s="65"/>
      <c r="K1318" s="65"/>
      <c r="L1318" s="65"/>
      <c r="M1318" s="99"/>
      <c r="N1318" s="66"/>
      <c r="O1318" s="99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5"/>
      <c r="AC1318" s="128"/>
      <c r="AD1318" s="127"/>
      <c r="AE1318" s="126"/>
      <c r="AF1318" s="126"/>
      <c r="AG1318" s="126"/>
      <c r="AH1318" s="125"/>
      <c r="AI1318" s="125"/>
      <c r="AJ1318" s="125"/>
      <c r="AK1318" s="125"/>
      <c r="AL1318" s="125"/>
      <c r="AM1318" s="125"/>
      <c r="AN1318" s="125"/>
      <c r="AO1318" s="66"/>
      <c r="AP1318" s="125"/>
      <c r="AQ1318" s="125"/>
      <c r="AR1318" s="125"/>
      <c r="AS1318" s="125"/>
      <c r="AT1318" s="125"/>
      <c r="AU1318" s="125"/>
      <c r="AV1318" s="125"/>
      <c r="AW1318" s="126"/>
      <c r="AX1318" s="126"/>
      <c r="AY1318" s="126"/>
      <c r="AZ1318" s="125"/>
      <c r="BA1318" s="125"/>
      <c r="BB1318" s="65"/>
      <c r="BC1318" s="65"/>
      <c r="BD1318" s="128"/>
      <c r="BE1318" s="127"/>
      <c r="BF1318" s="126"/>
      <c r="BG1318" s="126"/>
      <c r="BH1318" s="126"/>
      <c r="BI1318" s="125"/>
      <c r="BJ1318" s="125"/>
      <c r="BK1318" s="125"/>
      <c r="BL1318" s="125"/>
      <c r="BM1318" s="125"/>
      <c r="BN1318" s="125"/>
      <c r="BO1318" s="129"/>
      <c r="BP1318" s="66"/>
      <c r="BQ1318" s="129"/>
      <c r="BR1318" s="125"/>
      <c r="BS1318" s="125"/>
      <c r="BT1318" s="125"/>
      <c r="BU1318" s="125"/>
      <c r="BV1318" s="125"/>
      <c r="BW1318" s="125"/>
      <c r="BX1318" s="126"/>
      <c r="BY1318" s="126"/>
      <c r="BZ1318" s="126"/>
      <c r="CA1318" s="125"/>
      <c r="CB1318" s="125"/>
    </row>
    <row r="1319" spans="1:80" x14ac:dyDescent="0.3">
      <c r="A1319" s="65"/>
      <c r="B1319" s="68"/>
      <c r="C1319" s="68"/>
      <c r="D1319" s="68"/>
      <c r="E1319" s="68"/>
      <c r="F1319" s="68"/>
      <c r="G1319" s="68"/>
      <c r="H1319" s="68"/>
      <c r="I1319" s="68"/>
      <c r="J1319" s="68"/>
      <c r="K1319" s="68"/>
      <c r="L1319" s="68"/>
      <c r="M1319" s="87"/>
      <c r="N1319" s="68"/>
      <c r="O1319" s="87"/>
      <c r="P1319" s="68"/>
      <c r="Q1319" s="68"/>
      <c r="R1319" s="68"/>
      <c r="S1319" s="68"/>
      <c r="T1319" s="68"/>
      <c r="U1319" s="68"/>
      <c r="V1319" s="68"/>
      <c r="W1319" s="68"/>
      <c r="X1319" s="68"/>
      <c r="Y1319" s="68"/>
      <c r="Z1319" s="68"/>
      <c r="AA1319" s="65"/>
      <c r="AB1319" s="65"/>
      <c r="AC1319" s="128"/>
      <c r="AD1319" s="127"/>
      <c r="AE1319" s="126"/>
      <c r="AF1319" s="126"/>
      <c r="AG1319" s="126"/>
      <c r="AH1319" s="125"/>
      <c r="AI1319" s="125"/>
      <c r="AJ1319" s="125"/>
      <c r="AK1319" s="125"/>
      <c r="AL1319" s="125"/>
      <c r="AM1319" s="125"/>
      <c r="AN1319" s="125"/>
      <c r="AO1319" s="66"/>
      <c r="AP1319" s="125"/>
      <c r="AQ1319" s="125"/>
      <c r="AR1319" s="125"/>
      <c r="AS1319" s="125"/>
      <c r="AT1319" s="125"/>
      <c r="AU1319" s="125"/>
      <c r="AV1319" s="125"/>
      <c r="AW1319" s="126"/>
      <c r="AX1319" s="126"/>
      <c r="AY1319" s="126"/>
      <c r="AZ1319" s="125"/>
      <c r="BA1319" s="125"/>
      <c r="BB1319" s="65"/>
      <c r="BC1319" s="65"/>
      <c r="BD1319" s="128"/>
      <c r="BE1319" s="127"/>
      <c r="BF1319" s="126"/>
      <c r="BG1319" s="126"/>
      <c r="BH1319" s="126"/>
      <c r="BI1319" s="125"/>
      <c r="BJ1319" s="125"/>
      <c r="BK1319" s="125"/>
      <c r="BL1319" s="125"/>
      <c r="BM1319" s="125"/>
      <c r="BN1319" s="125"/>
      <c r="BO1319" s="129"/>
      <c r="BP1319" s="66"/>
      <c r="BQ1319" s="129"/>
      <c r="BR1319" s="125"/>
      <c r="BS1319" s="125"/>
      <c r="BT1319" s="125"/>
      <c r="BU1319" s="125"/>
      <c r="BV1319" s="125"/>
      <c r="BW1319" s="125"/>
      <c r="BX1319" s="126"/>
      <c r="BY1319" s="126"/>
      <c r="BZ1319" s="126"/>
      <c r="CA1319" s="125"/>
      <c r="CB1319" s="125"/>
    </row>
    <row r="1320" spans="1:80" x14ac:dyDescent="0.3">
      <c r="A1320" s="65"/>
      <c r="B1320" s="70"/>
      <c r="C1320" s="70"/>
      <c r="D1320" s="71"/>
      <c r="E1320" s="71"/>
      <c r="F1320" s="71"/>
      <c r="G1320" s="70"/>
      <c r="H1320" s="70"/>
      <c r="I1320" s="70"/>
      <c r="J1320" s="70"/>
      <c r="K1320" s="70"/>
      <c r="L1320" s="70"/>
      <c r="M1320" s="70"/>
      <c r="N1320" s="194"/>
      <c r="O1320" s="80"/>
      <c r="P1320" s="75"/>
      <c r="Q1320" s="75"/>
      <c r="R1320" s="75"/>
      <c r="S1320" s="75"/>
      <c r="T1320" s="75"/>
      <c r="U1320" s="75"/>
      <c r="V1320" s="74"/>
      <c r="W1320" s="74"/>
      <c r="X1320" s="74"/>
      <c r="Y1320" s="73"/>
      <c r="Z1320" s="72"/>
      <c r="AA1320" s="65"/>
      <c r="AB1320" s="65"/>
      <c r="AC1320" s="128"/>
      <c r="AD1320" s="127"/>
      <c r="AE1320" s="126"/>
      <c r="AF1320" s="126"/>
      <c r="AG1320" s="126"/>
      <c r="AH1320" s="125"/>
      <c r="AI1320" s="125"/>
      <c r="AJ1320" s="125"/>
      <c r="AK1320" s="125"/>
      <c r="AL1320" s="125"/>
      <c r="AM1320" s="125"/>
      <c r="AN1320" s="125"/>
      <c r="AO1320" s="66"/>
      <c r="AP1320" s="125"/>
      <c r="AQ1320" s="125"/>
      <c r="AR1320" s="125"/>
      <c r="AS1320" s="125"/>
      <c r="AT1320" s="125"/>
      <c r="AU1320" s="125"/>
      <c r="AV1320" s="125"/>
      <c r="AW1320" s="126"/>
      <c r="AX1320" s="126"/>
      <c r="AY1320" s="126"/>
      <c r="AZ1320" s="125"/>
      <c r="BA1320" s="125"/>
      <c r="BB1320" s="65"/>
      <c r="BC1320" s="65"/>
      <c r="BD1320" s="128"/>
      <c r="BE1320" s="127"/>
      <c r="BF1320" s="126"/>
      <c r="BG1320" s="126"/>
      <c r="BH1320" s="126"/>
      <c r="BI1320" s="125"/>
      <c r="BJ1320" s="125"/>
      <c r="BK1320" s="125"/>
      <c r="BL1320" s="125"/>
      <c r="BM1320" s="125"/>
      <c r="BN1320" s="125"/>
      <c r="BO1320" s="129"/>
      <c r="BP1320" s="66"/>
      <c r="BQ1320" s="129"/>
      <c r="BR1320" s="125"/>
      <c r="BS1320" s="125"/>
      <c r="BT1320" s="125"/>
      <c r="BU1320" s="125"/>
      <c r="BV1320" s="125"/>
      <c r="BW1320" s="125"/>
      <c r="BX1320" s="126"/>
      <c r="BY1320" s="126"/>
      <c r="BZ1320" s="126"/>
      <c r="CA1320" s="125"/>
      <c r="CB1320" s="125"/>
    </row>
    <row r="1321" spans="1:80" x14ac:dyDescent="0.3">
      <c r="A1321" s="65"/>
      <c r="B1321" s="70"/>
      <c r="C1321" s="70"/>
      <c r="D1321" s="71"/>
      <c r="E1321" s="71"/>
      <c r="F1321" s="71"/>
      <c r="G1321" s="70"/>
      <c r="H1321" s="70"/>
      <c r="I1321" s="70"/>
      <c r="J1321" s="70"/>
      <c r="K1321" s="70"/>
      <c r="L1321" s="70"/>
      <c r="M1321" s="70"/>
      <c r="N1321" s="194"/>
      <c r="O1321" s="80"/>
      <c r="P1321" s="75"/>
      <c r="Q1321" s="75"/>
      <c r="R1321" s="75"/>
      <c r="S1321" s="75"/>
      <c r="T1321" s="75"/>
      <c r="U1321" s="75"/>
      <c r="V1321" s="74"/>
      <c r="W1321" s="74"/>
      <c r="X1321" s="74"/>
      <c r="Y1321" s="73"/>
      <c r="Z1321" s="72"/>
      <c r="AA1321" s="65"/>
      <c r="AB1321" s="65"/>
      <c r="AC1321" s="128"/>
      <c r="AD1321" s="127"/>
      <c r="AE1321" s="126"/>
      <c r="AF1321" s="126"/>
      <c r="AG1321" s="126"/>
      <c r="AH1321" s="125"/>
      <c r="AI1321" s="125"/>
      <c r="AJ1321" s="125"/>
      <c r="AK1321" s="125"/>
      <c r="AL1321" s="125"/>
      <c r="AM1321" s="125"/>
      <c r="AN1321" s="125"/>
      <c r="AO1321" s="66"/>
      <c r="AP1321" s="125"/>
      <c r="AQ1321" s="125"/>
      <c r="AR1321" s="125"/>
      <c r="AS1321" s="125"/>
      <c r="AT1321" s="125"/>
      <c r="AU1321" s="125"/>
      <c r="AV1321" s="125"/>
      <c r="AW1321" s="126"/>
      <c r="AX1321" s="126"/>
      <c r="AY1321" s="126"/>
      <c r="AZ1321" s="125"/>
      <c r="BA1321" s="125"/>
      <c r="BB1321" s="65"/>
      <c r="BC1321" s="65"/>
      <c r="BD1321" s="128"/>
      <c r="BE1321" s="127"/>
      <c r="BF1321" s="126"/>
      <c r="BG1321" s="126"/>
      <c r="BH1321" s="126"/>
      <c r="BI1321" s="125"/>
      <c r="BJ1321" s="125"/>
      <c r="BK1321" s="125"/>
      <c r="BL1321" s="125"/>
      <c r="BM1321" s="125"/>
      <c r="BN1321" s="125"/>
      <c r="BO1321" s="129"/>
      <c r="BP1321" s="66"/>
      <c r="BQ1321" s="129"/>
      <c r="BR1321" s="125"/>
      <c r="BS1321" s="125"/>
      <c r="BT1321" s="125"/>
      <c r="BU1321" s="125"/>
      <c r="BV1321" s="125"/>
      <c r="BW1321" s="125"/>
      <c r="BX1321" s="126"/>
      <c r="BY1321" s="126"/>
      <c r="BZ1321" s="126"/>
      <c r="CA1321" s="125"/>
      <c r="CB1321" s="125"/>
    </row>
    <row r="1322" spans="1:80" x14ac:dyDescent="0.3">
      <c r="A1322" s="65"/>
      <c r="B1322" s="70"/>
      <c r="C1322" s="70"/>
      <c r="D1322" s="71"/>
      <c r="E1322" s="71"/>
      <c r="F1322" s="71"/>
      <c r="G1322" s="70"/>
      <c r="H1322" s="70"/>
      <c r="I1322" s="70"/>
      <c r="J1322" s="70"/>
      <c r="K1322" s="70"/>
      <c r="L1322" s="70"/>
      <c r="M1322" s="70"/>
      <c r="N1322" s="194"/>
      <c r="O1322" s="80"/>
      <c r="P1322" s="75"/>
      <c r="Q1322" s="75"/>
      <c r="R1322" s="75"/>
      <c r="S1322" s="75"/>
      <c r="T1322" s="75"/>
      <c r="U1322" s="75"/>
      <c r="V1322" s="74"/>
      <c r="W1322" s="74"/>
      <c r="X1322" s="74"/>
      <c r="Y1322" s="73"/>
      <c r="Z1322" s="72"/>
      <c r="AA1322" s="65"/>
      <c r="AB1322" s="65"/>
      <c r="AC1322" s="128"/>
      <c r="AD1322" s="127"/>
      <c r="AE1322" s="126"/>
      <c r="AF1322" s="126"/>
      <c r="AG1322" s="126"/>
      <c r="AH1322" s="125"/>
      <c r="AI1322" s="125"/>
      <c r="AJ1322" s="125"/>
      <c r="AK1322" s="125"/>
      <c r="AL1322" s="125"/>
      <c r="AM1322" s="125"/>
      <c r="AN1322" s="125"/>
      <c r="AO1322" s="66"/>
      <c r="AP1322" s="125"/>
      <c r="AQ1322" s="125"/>
      <c r="AR1322" s="125"/>
      <c r="AS1322" s="125"/>
      <c r="AT1322" s="125"/>
      <c r="AU1322" s="125"/>
      <c r="AV1322" s="125"/>
      <c r="AW1322" s="126"/>
      <c r="AX1322" s="126"/>
      <c r="AY1322" s="126"/>
      <c r="AZ1322" s="125"/>
      <c r="BA1322" s="125"/>
      <c r="BB1322" s="65"/>
      <c r="BC1322" s="65"/>
      <c r="BD1322" s="128"/>
      <c r="BE1322" s="127"/>
      <c r="BF1322" s="126"/>
      <c r="BG1322" s="126"/>
      <c r="BH1322" s="126"/>
      <c r="BI1322" s="125"/>
      <c r="BJ1322" s="125"/>
      <c r="BK1322" s="125"/>
      <c r="BL1322" s="125"/>
      <c r="BM1322" s="125"/>
      <c r="BN1322" s="125"/>
      <c r="BO1322" s="129"/>
      <c r="BP1322" s="66"/>
      <c r="BQ1322" s="129"/>
      <c r="BR1322" s="125"/>
      <c r="BS1322" s="125"/>
      <c r="BT1322" s="125"/>
      <c r="BU1322" s="125"/>
      <c r="BV1322" s="125"/>
      <c r="BW1322" s="125"/>
      <c r="BX1322" s="126"/>
      <c r="BY1322" s="126"/>
      <c r="BZ1322" s="126"/>
      <c r="CA1322" s="125"/>
      <c r="CB1322" s="125"/>
    </row>
    <row r="1323" spans="1:80" x14ac:dyDescent="0.3">
      <c r="A1323" s="65"/>
      <c r="B1323" s="70"/>
      <c r="C1323" s="70"/>
      <c r="D1323" s="71"/>
      <c r="E1323" s="71"/>
      <c r="F1323" s="71"/>
      <c r="G1323" s="70"/>
      <c r="H1323" s="70"/>
      <c r="I1323" s="70"/>
      <c r="J1323" s="70"/>
      <c r="K1323" s="70"/>
      <c r="L1323" s="70"/>
      <c r="M1323" s="70"/>
      <c r="N1323" s="194"/>
      <c r="O1323" s="80"/>
      <c r="P1323" s="75"/>
      <c r="Q1323" s="75"/>
      <c r="R1323" s="75"/>
      <c r="S1323" s="75"/>
      <c r="T1323" s="75"/>
      <c r="U1323" s="75"/>
      <c r="V1323" s="74"/>
      <c r="W1323" s="74"/>
      <c r="X1323" s="74"/>
      <c r="Y1323" s="73"/>
      <c r="Z1323" s="72"/>
      <c r="AA1323" s="65"/>
      <c r="AB1323" s="65"/>
      <c r="AC1323" s="128"/>
      <c r="AD1323" s="127"/>
      <c r="AE1323" s="126"/>
      <c r="AF1323" s="126"/>
      <c r="AG1323" s="126"/>
      <c r="AH1323" s="125"/>
      <c r="AI1323" s="125"/>
      <c r="AJ1323" s="125"/>
      <c r="AK1323" s="125"/>
      <c r="AL1323" s="125"/>
      <c r="AM1323" s="125"/>
      <c r="AN1323" s="125"/>
      <c r="AO1323" s="66"/>
      <c r="AP1323" s="125"/>
      <c r="AQ1323" s="125"/>
      <c r="AR1323" s="125"/>
      <c r="AS1323" s="125"/>
      <c r="AT1323" s="125"/>
      <c r="AU1323" s="125"/>
      <c r="AV1323" s="125"/>
      <c r="AW1323" s="126"/>
      <c r="AX1323" s="126"/>
      <c r="AY1323" s="126"/>
      <c r="AZ1323" s="125"/>
      <c r="BA1323" s="125"/>
      <c r="BB1323" s="65"/>
      <c r="BC1323" s="65"/>
      <c r="BD1323" s="128"/>
      <c r="BE1323" s="127"/>
      <c r="BF1323" s="126"/>
      <c r="BG1323" s="126"/>
      <c r="BH1323" s="126"/>
      <c r="BI1323" s="125"/>
      <c r="BJ1323" s="125"/>
      <c r="BK1323" s="125"/>
      <c r="BL1323" s="125"/>
      <c r="BM1323" s="125"/>
      <c r="BN1323" s="125"/>
      <c r="BO1323" s="129"/>
      <c r="BP1323" s="66"/>
      <c r="BQ1323" s="129"/>
      <c r="BR1323" s="125"/>
      <c r="BS1323" s="125"/>
      <c r="BT1323" s="125"/>
      <c r="BU1323" s="125"/>
      <c r="BV1323" s="125"/>
      <c r="BW1323" s="125"/>
      <c r="BX1323" s="126"/>
      <c r="BY1323" s="126"/>
      <c r="BZ1323" s="126"/>
      <c r="CA1323" s="125"/>
      <c r="CB1323" s="125"/>
    </row>
    <row r="1324" spans="1:80" x14ac:dyDescent="0.3">
      <c r="A1324" s="65"/>
      <c r="B1324" s="70"/>
      <c r="C1324" s="70"/>
      <c r="D1324" s="71"/>
      <c r="E1324" s="71"/>
      <c r="F1324" s="71"/>
      <c r="G1324" s="70"/>
      <c r="H1324" s="70"/>
      <c r="I1324" s="70"/>
      <c r="J1324" s="70"/>
      <c r="K1324" s="70"/>
      <c r="L1324" s="70"/>
      <c r="M1324" s="70"/>
      <c r="N1324" s="194"/>
      <c r="O1324" s="80"/>
      <c r="P1324" s="75"/>
      <c r="Q1324" s="75"/>
      <c r="R1324" s="75"/>
      <c r="S1324" s="75"/>
      <c r="T1324" s="75"/>
      <c r="U1324" s="75"/>
      <c r="V1324" s="74"/>
      <c r="W1324" s="74"/>
      <c r="X1324" s="74"/>
      <c r="Y1324" s="73"/>
      <c r="Z1324" s="72"/>
      <c r="AA1324" s="65"/>
      <c r="AB1324" s="65"/>
      <c r="AC1324" s="128"/>
      <c r="AD1324" s="127"/>
      <c r="AE1324" s="126"/>
      <c r="AF1324" s="126"/>
      <c r="AG1324" s="126"/>
      <c r="AH1324" s="125"/>
      <c r="AI1324" s="125"/>
      <c r="AJ1324" s="125"/>
      <c r="AK1324" s="125"/>
      <c r="AL1324" s="125"/>
      <c r="AM1324" s="125"/>
      <c r="AN1324" s="125"/>
      <c r="AO1324" s="66"/>
      <c r="AP1324" s="125"/>
      <c r="AQ1324" s="125"/>
      <c r="AR1324" s="125"/>
      <c r="AS1324" s="125"/>
      <c r="AT1324" s="125"/>
      <c r="AU1324" s="125"/>
      <c r="AV1324" s="125"/>
      <c r="AW1324" s="126"/>
      <c r="AX1324" s="126"/>
      <c r="AY1324" s="126"/>
      <c r="AZ1324" s="125"/>
      <c r="BA1324" s="125"/>
      <c r="BB1324" s="65"/>
      <c r="BC1324" s="65"/>
      <c r="BD1324" s="128"/>
      <c r="BE1324" s="127"/>
      <c r="BF1324" s="126"/>
      <c r="BG1324" s="126"/>
      <c r="BH1324" s="126"/>
      <c r="BI1324" s="125"/>
      <c r="BJ1324" s="125"/>
      <c r="BK1324" s="125"/>
      <c r="BL1324" s="125"/>
      <c r="BM1324" s="125"/>
      <c r="BN1324" s="125"/>
      <c r="BO1324" s="129"/>
      <c r="BP1324" s="66"/>
      <c r="BQ1324" s="129"/>
      <c r="BR1324" s="125"/>
      <c r="BS1324" s="125"/>
      <c r="BT1324" s="125"/>
      <c r="BU1324" s="125"/>
      <c r="BV1324" s="125"/>
      <c r="BW1324" s="125"/>
      <c r="BX1324" s="126"/>
      <c r="BY1324" s="126"/>
      <c r="BZ1324" s="126"/>
      <c r="CA1324" s="125"/>
      <c r="CB1324" s="125"/>
    </row>
    <row r="1325" spans="1:80" x14ac:dyDescent="0.3">
      <c r="A1325" s="65"/>
      <c r="B1325" s="70"/>
      <c r="C1325" s="70"/>
      <c r="D1325" s="71"/>
      <c r="E1325" s="71"/>
      <c r="F1325" s="71"/>
      <c r="G1325" s="70"/>
      <c r="H1325" s="70"/>
      <c r="I1325" s="70"/>
      <c r="J1325" s="70"/>
      <c r="K1325" s="70"/>
      <c r="L1325" s="70"/>
      <c r="M1325" s="70"/>
      <c r="N1325" s="194"/>
      <c r="O1325" s="80"/>
      <c r="P1325" s="75"/>
      <c r="Q1325" s="75"/>
      <c r="R1325" s="75"/>
      <c r="S1325" s="75"/>
      <c r="T1325" s="75"/>
      <c r="U1325" s="75"/>
      <c r="V1325" s="74"/>
      <c r="W1325" s="74"/>
      <c r="X1325" s="74"/>
      <c r="Y1325" s="73"/>
      <c r="Z1325" s="72"/>
      <c r="AA1325" s="65"/>
      <c r="AB1325" s="65"/>
      <c r="AC1325" s="128"/>
      <c r="AD1325" s="127"/>
      <c r="AE1325" s="126"/>
      <c r="AF1325" s="126"/>
      <c r="AG1325" s="126"/>
      <c r="AH1325" s="125"/>
      <c r="AI1325" s="125"/>
      <c r="AJ1325" s="125"/>
      <c r="AK1325" s="125"/>
      <c r="AL1325" s="125"/>
      <c r="AM1325" s="125"/>
      <c r="AN1325" s="125"/>
      <c r="AO1325" s="66"/>
      <c r="AP1325" s="125"/>
      <c r="AQ1325" s="125"/>
      <c r="AR1325" s="125"/>
      <c r="AS1325" s="125"/>
      <c r="AT1325" s="125"/>
      <c r="AU1325" s="125"/>
      <c r="AV1325" s="125"/>
      <c r="AW1325" s="126"/>
      <c r="AX1325" s="126"/>
      <c r="AY1325" s="126"/>
      <c r="AZ1325" s="125"/>
      <c r="BA1325" s="125"/>
      <c r="BB1325" s="65"/>
      <c r="BC1325" s="65"/>
      <c r="BD1325" s="128"/>
      <c r="BE1325" s="127"/>
      <c r="BF1325" s="126"/>
      <c r="BG1325" s="126"/>
      <c r="BH1325" s="126"/>
      <c r="BI1325" s="125"/>
      <c r="BJ1325" s="125"/>
      <c r="BK1325" s="125"/>
      <c r="BL1325" s="125"/>
      <c r="BM1325" s="125"/>
      <c r="BN1325" s="125"/>
      <c r="BO1325" s="129"/>
      <c r="BP1325" s="66"/>
      <c r="BQ1325" s="129"/>
      <c r="BR1325" s="125"/>
      <c r="BS1325" s="125"/>
      <c r="BT1325" s="125"/>
      <c r="BU1325" s="125"/>
      <c r="BV1325" s="125"/>
      <c r="BW1325" s="125"/>
      <c r="BX1325" s="126"/>
      <c r="BY1325" s="126"/>
      <c r="BZ1325" s="126"/>
      <c r="CA1325" s="125"/>
      <c r="CB1325" s="125"/>
    </row>
    <row r="1326" spans="1:80" x14ac:dyDescent="0.3">
      <c r="A1326" s="65"/>
      <c r="B1326" s="70"/>
      <c r="C1326" s="70"/>
      <c r="D1326" s="71"/>
      <c r="E1326" s="71"/>
      <c r="F1326" s="71"/>
      <c r="G1326" s="70"/>
      <c r="H1326" s="70"/>
      <c r="I1326" s="70"/>
      <c r="J1326" s="70"/>
      <c r="K1326" s="70"/>
      <c r="L1326" s="70"/>
      <c r="M1326" s="70"/>
      <c r="N1326" s="194"/>
      <c r="O1326" s="80"/>
      <c r="P1326" s="75"/>
      <c r="Q1326" s="75"/>
      <c r="R1326" s="75"/>
      <c r="S1326" s="75"/>
      <c r="T1326" s="75"/>
      <c r="U1326" s="75"/>
      <c r="V1326" s="74"/>
      <c r="W1326" s="74"/>
      <c r="X1326" s="74"/>
      <c r="Y1326" s="73"/>
      <c r="Z1326" s="72"/>
      <c r="AA1326" s="65"/>
      <c r="AB1326" s="65"/>
      <c r="AC1326" s="128"/>
      <c r="AD1326" s="127"/>
      <c r="AE1326" s="126"/>
      <c r="AF1326" s="126"/>
      <c r="AG1326" s="126"/>
      <c r="AH1326" s="125"/>
      <c r="AI1326" s="125"/>
      <c r="AJ1326" s="125"/>
      <c r="AK1326" s="125"/>
      <c r="AL1326" s="125"/>
      <c r="AM1326" s="125"/>
      <c r="AN1326" s="125"/>
      <c r="AO1326" s="66"/>
      <c r="AP1326" s="125"/>
      <c r="AQ1326" s="125"/>
      <c r="AR1326" s="125"/>
      <c r="AS1326" s="125"/>
      <c r="AT1326" s="125"/>
      <c r="AU1326" s="125"/>
      <c r="AV1326" s="125"/>
      <c r="AW1326" s="126"/>
      <c r="AX1326" s="126"/>
      <c r="AY1326" s="126"/>
      <c r="AZ1326" s="125"/>
      <c r="BA1326" s="125"/>
      <c r="BB1326" s="65"/>
      <c r="BC1326" s="65"/>
      <c r="BD1326" s="128"/>
      <c r="BE1326" s="127"/>
      <c r="BF1326" s="126"/>
      <c r="BG1326" s="126"/>
      <c r="BH1326" s="126"/>
      <c r="BI1326" s="125"/>
      <c r="BJ1326" s="125"/>
      <c r="BK1326" s="125"/>
      <c r="BL1326" s="125"/>
      <c r="BM1326" s="125"/>
      <c r="BN1326" s="125"/>
      <c r="BO1326" s="129"/>
      <c r="BP1326" s="66"/>
      <c r="BQ1326" s="129"/>
      <c r="BR1326" s="125"/>
      <c r="BS1326" s="125"/>
      <c r="BT1326" s="125"/>
      <c r="BU1326" s="125"/>
      <c r="BV1326" s="125"/>
      <c r="BW1326" s="125"/>
      <c r="BX1326" s="126"/>
      <c r="BY1326" s="126"/>
      <c r="BZ1326" s="126"/>
      <c r="CA1326" s="125"/>
      <c r="CB1326" s="125"/>
    </row>
    <row r="1327" spans="1:80" x14ac:dyDescent="0.3">
      <c r="A1327" s="65"/>
      <c r="B1327" s="70"/>
      <c r="C1327" s="70"/>
      <c r="D1327" s="71"/>
      <c r="E1327" s="71"/>
      <c r="F1327" s="71"/>
      <c r="G1327" s="70"/>
      <c r="H1327" s="70"/>
      <c r="I1327" s="70"/>
      <c r="J1327" s="70"/>
      <c r="K1327" s="70"/>
      <c r="L1327" s="70"/>
      <c r="M1327" s="70"/>
      <c r="N1327" s="194"/>
      <c r="O1327" s="80"/>
      <c r="P1327" s="75"/>
      <c r="Q1327" s="75"/>
      <c r="R1327" s="75"/>
      <c r="S1327" s="75"/>
      <c r="T1327" s="75"/>
      <c r="U1327" s="75"/>
      <c r="V1327" s="74"/>
      <c r="W1327" s="74"/>
      <c r="X1327" s="74"/>
      <c r="Y1327" s="73"/>
      <c r="Z1327" s="72"/>
      <c r="AA1327" s="65"/>
      <c r="AB1327" s="65"/>
      <c r="AC1327" s="128"/>
      <c r="AD1327" s="127"/>
      <c r="AE1327" s="126"/>
      <c r="AF1327" s="126"/>
      <c r="AG1327" s="126"/>
      <c r="AH1327" s="125"/>
      <c r="AI1327" s="125"/>
      <c r="AJ1327" s="125"/>
      <c r="AK1327" s="125"/>
      <c r="AL1327" s="125"/>
      <c r="AM1327" s="125"/>
      <c r="AN1327" s="125"/>
      <c r="AO1327" s="66"/>
      <c r="AP1327" s="125"/>
      <c r="AQ1327" s="125"/>
      <c r="AR1327" s="125"/>
      <c r="AS1327" s="125"/>
      <c r="AT1327" s="125"/>
      <c r="AU1327" s="125"/>
      <c r="AV1327" s="125"/>
      <c r="AW1327" s="126"/>
      <c r="AX1327" s="126"/>
      <c r="AY1327" s="126"/>
      <c r="AZ1327" s="125"/>
      <c r="BA1327" s="125"/>
      <c r="BB1327" s="65"/>
      <c r="BC1327" s="65"/>
      <c r="BD1327" s="128"/>
      <c r="BE1327" s="127"/>
      <c r="BF1327" s="126"/>
      <c r="BG1327" s="126"/>
      <c r="BH1327" s="126"/>
      <c r="BI1327" s="125"/>
      <c r="BJ1327" s="125"/>
      <c r="BK1327" s="125"/>
      <c r="BL1327" s="125"/>
      <c r="BM1327" s="125"/>
      <c r="BN1327" s="125"/>
      <c r="BO1327" s="129"/>
      <c r="BP1327" s="66"/>
      <c r="BQ1327" s="129"/>
      <c r="BR1327" s="125"/>
      <c r="BS1327" s="125"/>
      <c r="BT1327" s="125"/>
      <c r="BU1327" s="125"/>
      <c r="BV1327" s="125"/>
      <c r="BW1327" s="125"/>
      <c r="BX1327" s="126"/>
      <c r="BY1327" s="126"/>
      <c r="BZ1327" s="126"/>
      <c r="CA1327" s="125"/>
      <c r="CB1327" s="125"/>
    </row>
    <row r="1328" spans="1:80" x14ac:dyDescent="0.3">
      <c r="A1328" s="65"/>
      <c r="B1328" s="70"/>
      <c r="C1328" s="70"/>
      <c r="D1328" s="71"/>
      <c r="E1328" s="71"/>
      <c r="F1328" s="71"/>
      <c r="G1328" s="70"/>
      <c r="H1328" s="70"/>
      <c r="I1328" s="70"/>
      <c r="J1328" s="70"/>
      <c r="K1328" s="70"/>
      <c r="L1328" s="70"/>
      <c r="M1328" s="70"/>
      <c r="N1328" s="194"/>
      <c r="O1328" s="80"/>
      <c r="P1328" s="75"/>
      <c r="Q1328" s="75"/>
      <c r="R1328" s="75"/>
      <c r="S1328" s="75"/>
      <c r="T1328" s="75"/>
      <c r="U1328" s="75"/>
      <c r="V1328" s="74"/>
      <c r="W1328" s="74"/>
      <c r="X1328" s="74"/>
      <c r="Y1328" s="73"/>
      <c r="Z1328" s="72"/>
      <c r="AA1328" s="65"/>
      <c r="AB1328" s="65"/>
      <c r="AC1328" s="128"/>
      <c r="AD1328" s="127"/>
      <c r="AE1328" s="126"/>
      <c r="AF1328" s="126"/>
      <c r="AG1328" s="126"/>
      <c r="AH1328" s="125"/>
      <c r="AI1328" s="125"/>
      <c r="AJ1328" s="125"/>
      <c r="AK1328" s="125"/>
      <c r="AL1328" s="125"/>
      <c r="AM1328" s="125"/>
      <c r="AN1328" s="125"/>
      <c r="AO1328" s="66"/>
      <c r="AP1328" s="125"/>
      <c r="AQ1328" s="125"/>
      <c r="AR1328" s="125"/>
      <c r="AS1328" s="125"/>
      <c r="AT1328" s="125"/>
      <c r="AU1328" s="125"/>
      <c r="AV1328" s="125"/>
      <c r="AW1328" s="126"/>
      <c r="AX1328" s="126"/>
      <c r="AY1328" s="126"/>
      <c r="AZ1328" s="125"/>
      <c r="BA1328" s="125"/>
      <c r="BB1328" s="65"/>
      <c r="BC1328" s="65"/>
      <c r="BD1328" s="128"/>
      <c r="BE1328" s="127"/>
      <c r="BF1328" s="126"/>
      <c r="BG1328" s="126"/>
      <c r="BH1328" s="126"/>
      <c r="BI1328" s="125"/>
      <c r="BJ1328" s="125"/>
      <c r="BK1328" s="125"/>
      <c r="BL1328" s="125"/>
      <c r="BM1328" s="125"/>
      <c r="BN1328" s="125"/>
      <c r="BO1328" s="129"/>
      <c r="BP1328" s="66"/>
      <c r="BQ1328" s="129"/>
      <c r="BR1328" s="125"/>
      <c r="BS1328" s="125"/>
      <c r="BT1328" s="125"/>
      <c r="BU1328" s="125"/>
      <c r="BV1328" s="125"/>
      <c r="BW1328" s="125"/>
      <c r="BX1328" s="126"/>
      <c r="BY1328" s="126"/>
      <c r="BZ1328" s="126"/>
      <c r="CA1328" s="125"/>
      <c r="CB1328" s="125"/>
    </row>
    <row r="1329" spans="1:80" x14ac:dyDescent="0.3">
      <c r="A1329" s="65"/>
      <c r="B1329" s="70"/>
      <c r="C1329" s="70"/>
      <c r="D1329" s="71"/>
      <c r="E1329" s="71"/>
      <c r="F1329" s="71"/>
      <c r="G1329" s="70"/>
      <c r="H1329" s="70"/>
      <c r="I1329" s="70"/>
      <c r="J1329" s="70"/>
      <c r="K1329" s="70"/>
      <c r="L1329" s="70"/>
      <c r="M1329" s="70"/>
      <c r="N1329" s="194"/>
      <c r="O1329" s="80"/>
      <c r="P1329" s="75"/>
      <c r="Q1329" s="75"/>
      <c r="R1329" s="75"/>
      <c r="S1329" s="75"/>
      <c r="T1329" s="75"/>
      <c r="U1329" s="75"/>
      <c r="V1329" s="74"/>
      <c r="W1329" s="74"/>
      <c r="X1329" s="74"/>
      <c r="Y1329" s="73"/>
      <c r="Z1329" s="72"/>
      <c r="AA1329" s="65"/>
      <c r="AB1329" s="65"/>
      <c r="AC1329" s="128"/>
      <c r="AD1329" s="127"/>
      <c r="AE1329" s="126"/>
      <c r="AF1329" s="126"/>
      <c r="AG1329" s="126"/>
      <c r="AH1329" s="125"/>
      <c r="AI1329" s="125"/>
      <c r="AJ1329" s="125"/>
      <c r="AK1329" s="125"/>
      <c r="AL1329" s="125"/>
      <c r="AM1329" s="125"/>
      <c r="AN1329" s="125"/>
      <c r="AO1329" s="66"/>
      <c r="AP1329" s="125"/>
      <c r="AQ1329" s="125"/>
      <c r="AR1329" s="125"/>
      <c r="AS1329" s="125"/>
      <c r="AT1329" s="125"/>
      <c r="AU1329" s="125"/>
      <c r="AV1329" s="125"/>
      <c r="AW1329" s="126"/>
      <c r="AX1329" s="126"/>
      <c r="AY1329" s="126"/>
      <c r="AZ1329" s="125"/>
      <c r="BA1329" s="125"/>
      <c r="BB1329" s="65"/>
      <c r="BC1329" s="65"/>
      <c r="BD1329" s="128"/>
      <c r="BE1329" s="127"/>
      <c r="BF1329" s="126"/>
      <c r="BG1329" s="126"/>
      <c r="BH1329" s="126"/>
      <c r="BI1329" s="125"/>
      <c r="BJ1329" s="125"/>
      <c r="BK1329" s="125"/>
      <c r="BL1329" s="125"/>
      <c r="BM1329" s="125"/>
      <c r="BN1329" s="125"/>
      <c r="BO1329" s="129"/>
      <c r="BP1329" s="66"/>
      <c r="BQ1329" s="129"/>
      <c r="BR1329" s="125"/>
      <c r="BS1329" s="125"/>
      <c r="BT1329" s="125"/>
      <c r="BU1329" s="125"/>
      <c r="BV1329" s="125"/>
      <c r="BW1329" s="125"/>
      <c r="BX1329" s="126"/>
      <c r="BY1329" s="126"/>
      <c r="BZ1329" s="126"/>
      <c r="CA1329" s="125"/>
      <c r="CB1329" s="125"/>
    </row>
    <row r="1330" spans="1:80" x14ac:dyDescent="0.3">
      <c r="A1330" s="65"/>
      <c r="B1330" s="70"/>
      <c r="C1330" s="70"/>
      <c r="D1330" s="71"/>
      <c r="E1330" s="71"/>
      <c r="F1330" s="71"/>
      <c r="G1330" s="70"/>
      <c r="H1330" s="70"/>
      <c r="I1330" s="70"/>
      <c r="J1330" s="70"/>
      <c r="K1330" s="70"/>
      <c r="L1330" s="70"/>
      <c r="M1330" s="70"/>
      <c r="N1330" s="194"/>
      <c r="O1330" s="80"/>
      <c r="P1330" s="75"/>
      <c r="Q1330" s="75"/>
      <c r="R1330" s="75"/>
      <c r="S1330" s="75"/>
      <c r="T1330" s="75"/>
      <c r="U1330" s="75"/>
      <c r="V1330" s="74"/>
      <c r="W1330" s="74"/>
      <c r="X1330" s="74"/>
      <c r="Y1330" s="73"/>
      <c r="Z1330" s="72"/>
      <c r="AA1330" s="65"/>
      <c r="AB1330" s="65"/>
      <c r="AC1330" s="128"/>
      <c r="AD1330" s="127"/>
      <c r="AE1330" s="126"/>
      <c r="AF1330" s="126"/>
      <c r="AG1330" s="126"/>
      <c r="AH1330" s="125"/>
      <c r="AI1330" s="125"/>
      <c r="AJ1330" s="125"/>
      <c r="AK1330" s="125"/>
      <c r="AL1330" s="125"/>
      <c r="AM1330" s="125"/>
      <c r="AN1330" s="125"/>
      <c r="AO1330" s="66"/>
      <c r="AP1330" s="125"/>
      <c r="AQ1330" s="125"/>
      <c r="AR1330" s="125"/>
      <c r="AS1330" s="125"/>
      <c r="AT1330" s="125"/>
      <c r="AU1330" s="125"/>
      <c r="AV1330" s="125"/>
      <c r="AW1330" s="126"/>
      <c r="AX1330" s="126"/>
      <c r="AY1330" s="126"/>
      <c r="AZ1330" s="125"/>
      <c r="BA1330" s="125"/>
      <c r="BB1330" s="65"/>
      <c r="BC1330" s="65"/>
      <c r="BD1330" s="128"/>
      <c r="BE1330" s="127"/>
      <c r="BF1330" s="126"/>
      <c r="BG1330" s="126"/>
      <c r="BH1330" s="126"/>
      <c r="BI1330" s="125"/>
      <c r="BJ1330" s="125"/>
      <c r="BK1330" s="125"/>
      <c r="BL1330" s="125"/>
      <c r="BM1330" s="125"/>
      <c r="BN1330" s="125"/>
      <c r="BO1330" s="129"/>
      <c r="BP1330" s="66"/>
      <c r="BQ1330" s="129"/>
      <c r="BR1330" s="125"/>
      <c r="BS1330" s="125"/>
      <c r="BT1330" s="125"/>
      <c r="BU1330" s="125"/>
      <c r="BV1330" s="125"/>
      <c r="BW1330" s="125"/>
      <c r="BX1330" s="126"/>
      <c r="BY1330" s="126"/>
      <c r="BZ1330" s="126"/>
      <c r="CA1330" s="125"/>
      <c r="CB1330" s="125"/>
    </row>
    <row r="1331" spans="1:80" x14ac:dyDescent="0.3">
      <c r="A1331" s="65"/>
      <c r="B1331" s="70"/>
      <c r="C1331" s="70"/>
      <c r="D1331" s="71"/>
      <c r="E1331" s="71"/>
      <c r="F1331" s="71"/>
      <c r="G1331" s="70"/>
      <c r="H1331" s="70"/>
      <c r="I1331" s="70"/>
      <c r="J1331" s="70"/>
      <c r="K1331" s="70"/>
      <c r="L1331" s="70"/>
      <c r="M1331" s="70"/>
      <c r="N1331" s="194"/>
      <c r="O1331" s="80"/>
      <c r="P1331" s="75"/>
      <c r="Q1331" s="75"/>
      <c r="R1331" s="75"/>
      <c r="S1331" s="75"/>
      <c r="T1331" s="75"/>
      <c r="U1331" s="75"/>
      <c r="V1331" s="74"/>
      <c r="W1331" s="74"/>
      <c r="X1331" s="74"/>
      <c r="Y1331" s="73"/>
      <c r="Z1331" s="72"/>
      <c r="AA1331" s="65"/>
      <c r="AB1331" s="65"/>
      <c r="AC1331" s="128"/>
      <c r="AD1331" s="127"/>
      <c r="AE1331" s="126"/>
      <c r="AF1331" s="126"/>
      <c r="AG1331" s="126"/>
      <c r="AH1331" s="125"/>
      <c r="AI1331" s="125"/>
      <c r="AJ1331" s="125"/>
      <c r="AK1331" s="125"/>
      <c r="AL1331" s="125"/>
      <c r="AM1331" s="125"/>
      <c r="AN1331" s="125"/>
      <c r="AO1331" s="66"/>
      <c r="AP1331" s="125"/>
      <c r="AQ1331" s="125"/>
      <c r="AR1331" s="125"/>
      <c r="AS1331" s="125"/>
      <c r="AT1331" s="125"/>
      <c r="AU1331" s="125"/>
      <c r="AV1331" s="125"/>
      <c r="AW1331" s="126"/>
      <c r="AX1331" s="126"/>
      <c r="AY1331" s="126"/>
      <c r="AZ1331" s="125"/>
      <c r="BA1331" s="125"/>
      <c r="BB1331" s="65"/>
      <c r="BC1331" s="65"/>
      <c r="BD1331" s="128"/>
      <c r="BE1331" s="127"/>
      <c r="BF1331" s="126"/>
      <c r="BG1331" s="126"/>
      <c r="BH1331" s="126"/>
      <c r="BI1331" s="125"/>
      <c r="BJ1331" s="125"/>
      <c r="BK1331" s="125"/>
      <c r="BL1331" s="125"/>
      <c r="BM1331" s="125"/>
      <c r="BN1331" s="125"/>
      <c r="BO1331" s="129"/>
      <c r="BP1331" s="66"/>
      <c r="BQ1331" s="129"/>
      <c r="BR1331" s="125"/>
      <c r="BS1331" s="125"/>
      <c r="BT1331" s="125"/>
      <c r="BU1331" s="125"/>
      <c r="BV1331" s="125"/>
      <c r="BW1331" s="125"/>
      <c r="BX1331" s="126"/>
      <c r="BY1331" s="126"/>
      <c r="BZ1331" s="126"/>
      <c r="CA1331" s="125"/>
      <c r="CB1331" s="125"/>
    </row>
    <row r="1332" spans="1:80" x14ac:dyDescent="0.3">
      <c r="A1332" s="65"/>
      <c r="B1332" s="70"/>
      <c r="C1332" s="70"/>
      <c r="D1332" s="71"/>
      <c r="E1332" s="71"/>
      <c r="F1332" s="71"/>
      <c r="G1332" s="70"/>
      <c r="H1332" s="70"/>
      <c r="I1332" s="70"/>
      <c r="J1332" s="70"/>
      <c r="K1332" s="70"/>
      <c r="L1332" s="70"/>
      <c r="M1332" s="70"/>
      <c r="N1332" s="194"/>
      <c r="O1332" s="80"/>
      <c r="P1332" s="75"/>
      <c r="Q1332" s="75"/>
      <c r="R1332" s="75"/>
      <c r="S1332" s="75"/>
      <c r="T1332" s="75"/>
      <c r="U1332" s="75"/>
      <c r="V1332" s="74"/>
      <c r="W1332" s="74"/>
      <c r="X1332" s="74"/>
      <c r="Y1332" s="73"/>
      <c r="Z1332" s="72"/>
      <c r="AA1332" s="65"/>
      <c r="AB1332" s="65"/>
      <c r="AC1332" s="128"/>
      <c r="AD1332" s="127"/>
      <c r="AE1332" s="126"/>
      <c r="AF1332" s="126"/>
      <c r="AG1332" s="126"/>
      <c r="AH1332" s="125"/>
      <c r="AI1332" s="125"/>
      <c r="AJ1332" s="125"/>
      <c r="AK1332" s="125"/>
      <c r="AL1332" s="125"/>
      <c r="AM1332" s="125"/>
      <c r="AN1332" s="125"/>
      <c r="AO1332" s="66"/>
      <c r="AP1332" s="125"/>
      <c r="AQ1332" s="125"/>
      <c r="AR1332" s="125"/>
      <c r="AS1332" s="125"/>
      <c r="AT1332" s="125"/>
      <c r="AU1332" s="125"/>
      <c r="AV1332" s="125"/>
      <c r="AW1332" s="126"/>
      <c r="AX1332" s="126"/>
      <c r="AY1332" s="126"/>
      <c r="AZ1332" s="125"/>
      <c r="BA1332" s="125"/>
      <c r="BB1332" s="65"/>
      <c r="BC1332" s="65"/>
      <c r="BD1332" s="128"/>
      <c r="BE1332" s="127"/>
      <c r="BF1332" s="126"/>
      <c r="BG1332" s="126"/>
      <c r="BH1332" s="126"/>
      <c r="BI1332" s="125"/>
      <c r="BJ1332" s="125"/>
      <c r="BK1332" s="125"/>
      <c r="BL1332" s="125"/>
      <c r="BM1332" s="125"/>
      <c r="BN1332" s="125"/>
      <c r="BO1332" s="129"/>
      <c r="BP1332" s="66"/>
      <c r="BQ1332" s="129"/>
      <c r="BR1332" s="125"/>
      <c r="BS1332" s="125"/>
      <c r="BT1332" s="125"/>
      <c r="BU1332" s="125"/>
      <c r="BV1332" s="125"/>
      <c r="BW1332" s="125"/>
      <c r="BX1332" s="126"/>
      <c r="BY1332" s="126"/>
      <c r="BZ1332" s="126"/>
      <c r="CA1332" s="125"/>
      <c r="CB1332" s="125"/>
    </row>
    <row r="1333" spans="1:80" x14ac:dyDescent="0.3">
      <c r="A1333" s="65"/>
      <c r="B1333" s="70"/>
      <c r="C1333" s="70"/>
      <c r="D1333" s="71"/>
      <c r="E1333" s="71"/>
      <c r="F1333" s="71"/>
      <c r="G1333" s="70"/>
      <c r="H1333" s="70"/>
      <c r="I1333" s="70"/>
      <c r="J1333" s="70"/>
      <c r="K1333" s="70"/>
      <c r="L1333" s="70"/>
      <c r="M1333" s="70"/>
      <c r="N1333" s="194"/>
      <c r="O1333" s="80"/>
      <c r="P1333" s="75"/>
      <c r="Q1333" s="75"/>
      <c r="R1333" s="75"/>
      <c r="S1333" s="75"/>
      <c r="T1333" s="75"/>
      <c r="U1333" s="75"/>
      <c r="V1333" s="74"/>
      <c r="W1333" s="74"/>
      <c r="X1333" s="74"/>
      <c r="Y1333" s="73"/>
      <c r="Z1333" s="72"/>
      <c r="AA1333" s="65"/>
      <c r="AB1333" s="65"/>
      <c r="AC1333" s="128"/>
      <c r="AD1333" s="127"/>
      <c r="AE1333" s="126"/>
      <c r="AF1333" s="126"/>
      <c r="AG1333" s="126"/>
      <c r="AH1333" s="125"/>
      <c r="AI1333" s="125"/>
      <c r="AJ1333" s="125"/>
      <c r="AK1333" s="125"/>
      <c r="AL1333" s="125"/>
      <c r="AM1333" s="125"/>
      <c r="AN1333" s="125"/>
      <c r="AO1333" s="66"/>
      <c r="AP1333" s="125"/>
      <c r="AQ1333" s="125"/>
      <c r="AR1333" s="125"/>
      <c r="AS1333" s="125"/>
      <c r="AT1333" s="125"/>
      <c r="AU1333" s="125"/>
      <c r="AV1333" s="125"/>
      <c r="AW1333" s="126"/>
      <c r="AX1333" s="126"/>
      <c r="AY1333" s="126"/>
      <c r="AZ1333" s="125"/>
      <c r="BA1333" s="125"/>
      <c r="BB1333" s="65"/>
      <c r="BC1333" s="65"/>
      <c r="BD1333" s="128"/>
      <c r="BE1333" s="127"/>
      <c r="BF1333" s="126"/>
      <c r="BG1333" s="126"/>
      <c r="BH1333" s="126"/>
      <c r="BI1333" s="125"/>
      <c r="BJ1333" s="125"/>
      <c r="BK1333" s="125"/>
      <c r="BL1333" s="125"/>
      <c r="BM1333" s="125"/>
      <c r="BN1333" s="125"/>
      <c r="BO1333" s="129"/>
      <c r="BP1333" s="66"/>
      <c r="BQ1333" s="129"/>
      <c r="BR1333" s="125"/>
      <c r="BS1333" s="125"/>
      <c r="BT1333" s="125"/>
      <c r="BU1333" s="125"/>
      <c r="BV1333" s="125"/>
      <c r="BW1333" s="125"/>
      <c r="BX1333" s="126"/>
      <c r="BY1333" s="126"/>
      <c r="BZ1333" s="126"/>
      <c r="CA1333" s="125"/>
      <c r="CB1333" s="125"/>
    </row>
    <row r="1334" spans="1:80" x14ac:dyDescent="0.3">
      <c r="A1334" s="65"/>
      <c r="B1334" s="70"/>
      <c r="C1334" s="70"/>
      <c r="D1334" s="71"/>
      <c r="E1334" s="71"/>
      <c r="F1334" s="71"/>
      <c r="G1334" s="70"/>
      <c r="H1334" s="70"/>
      <c r="I1334" s="70"/>
      <c r="J1334" s="70"/>
      <c r="K1334" s="70"/>
      <c r="L1334" s="70"/>
      <c r="M1334" s="70"/>
      <c r="N1334" s="194"/>
      <c r="O1334" s="80"/>
      <c r="P1334" s="75"/>
      <c r="Q1334" s="75"/>
      <c r="R1334" s="75"/>
      <c r="S1334" s="75"/>
      <c r="T1334" s="75"/>
      <c r="U1334" s="75"/>
      <c r="V1334" s="74"/>
      <c r="W1334" s="74"/>
      <c r="X1334" s="74"/>
      <c r="Y1334" s="73"/>
      <c r="Z1334" s="72"/>
      <c r="AA1334" s="65"/>
      <c r="AB1334" s="65"/>
      <c r="AC1334" s="65"/>
      <c r="AD1334" s="65"/>
      <c r="AE1334" s="65"/>
      <c r="AF1334" s="65"/>
      <c r="AG1334" s="65"/>
      <c r="AH1334" s="65"/>
      <c r="AI1334" s="65"/>
      <c r="AJ1334" s="65"/>
      <c r="AK1334" s="65"/>
      <c r="AL1334" s="65"/>
      <c r="AM1334" s="65"/>
      <c r="AN1334" s="125"/>
      <c r="AO1334" s="66"/>
      <c r="AP1334" s="125"/>
      <c r="AQ1334" s="65"/>
      <c r="AR1334" s="65"/>
      <c r="AS1334" s="65"/>
      <c r="AT1334" s="65"/>
      <c r="AU1334" s="65"/>
      <c r="AV1334" s="65"/>
      <c r="AW1334" s="65"/>
      <c r="AX1334" s="65"/>
      <c r="AY1334" s="65"/>
      <c r="AZ1334" s="65"/>
      <c r="BA1334" s="65"/>
      <c r="BB1334" s="65"/>
      <c r="BC1334" s="65"/>
      <c r="BD1334" s="65"/>
      <c r="BE1334" s="65"/>
      <c r="BF1334" s="65"/>
      <c r="BG1334" s="65"/>
      <c r="BH1334" s="65"/>
      <c r="BI1334" s="65"/>
      <c r="BJ1334" s="65"/>
      <c r="BK1334" s="65"/>
      <c r="BL1334" s="65"/>
      <c r="BM1334" s="65"/>
      <c r="BN1334" s="65"/>
      <c r="BO1334" s="65"/>
      <c r="BP1334" s="66"/>
      <c r="BQ1334" s="65"/>
      <c r="BR1334" s="65"/>
      <c r="BS1334" s="65"/>
      <c r="BT1334" s="65"/>
      <c r="BU1334" s="65"/>
      <c r="BV1334" s="65"/>
      <c r="BW1334" s="65"/>
      <c r="BX1334" s="65"/>
      <c r="BY1334" s="65"/>
      <c r="BZ1334" s="65"/>
      <c r="CA1334" s="65"/>
      <c r="CB1334" s="65"/>
    </row>
    <row r="1335" spans="1:80" x14ac:dyDescent="0.3">
      <c r="A1335" s="65"/>
      <c r="B1335" s="70"/>
      <c r="C1335" s="70"/>
      <c r="D1335" s="71"/>
      <c r="E1335" s="71"/>
      <c r="F1335" s="71"/>
      <c r="G1335" s="70"/>
      <c r="H1335" s="70"/>
      <c r="I1335" s="70"/>
      <c r="J1335" s="70"/>
      <c r="K1335" s="70"/>
      <c r="L1335" s="70"/>
      <c r="M1335" s="70"/>
      <c r="N1335" s="195"/>
      <c r="O1335" s="70"/>
      <c r="P1335" s="70"/>
      <c r="Q1335" s="70"/>
      <c r="R1335" s="70"/>
      <c r="S1335" s="70"/>
      <c r="T1335" s="70"/>
      <c r="U1335" s="70"/>
      <c r="V1335" s="71"/>
      <c r="W1335" s="71"/>
      <c r="X1335" s="71"/>
      <c r="Y1335" s="70"/>
      <c r="Z1335" s="70"/>
      <c r="AA1335" s="65"/>
      <c r="AB1335" s="65"/>
      <c r="AC1335" s="82"/>
      <c r="AD1335" s="82"/>
      <c r="AE1335" s="82"/>
      <c r="AF1335" s="82"/>
      <c r="AG1335" s="82"/>
      <c r="AH1335" s="82"/>
      <c r="AI1335" s="82"/>
      <c r="AJ1335" s="82"/>
      <c r="AK1335" s="82"/>
      <c r="AL1335" s="82"/>
      <c r="AM1335" s="82"/>
      <c r="AN1335" s="114"/>
      <c r="AO1335" s="82"/>
      <c r="AP1335" s="114"/>
      <c r="AQ1335" s="82"/>
      <c r="AR1335" s="82"/>
      <c r="AS1335" s="82"/>
      <c r="AT1335" s="82"/>
      <c r="AU1335" s="82"/>
      <c r="AV1335" s="82"/>
      <c r="AW1335" s="82"/>
      <c r="AX1335" s="82"/>
      <c r="AY1335" s="82"/>
      <c r="AZ1335" s="82"/>
      <c r="BA1335" s="82"/>
      <c r="BB1335" s="65"/>
      <c r="BC1335" s="65"/>
      <c r="BD1335" s="82"/>
      <c r="BE1335" s="82"/>
      <c r="BF1335" s="82"/>
      <c r="BG1335" s="82"/>
      <c r="BH1335" s="82"/>
      <c r="BI1335" s="82"/>
      <c r="BJ1335" s="82"/>
      <c r="BK1335" s="82"/>
      <c r="BL1335" s="82"/>
      <c r="BM1335" s="82"/>
      <c r="BN1335" s="82"/>
      <c r="BO1335" s="82"/>
      <c r="BP1335" s="82"/>
      <c r="BQ1335" s="82"/>
      <c r="BR1335" s="82"/>
      <c r="BS1335" s="82"/>
      <c r="BT1335" s="82"/>
      <c r="BU1335" s="82"/>
      <c r="BV1335" s="82"/>
      <c r="BW1335" s="82"/>
      <c r="BX1335" s="82"/>
      <c r="BY1335" s="82"/>
      <c r="BZ1335" s="82"/>
      <c r="CA1335" s="82"/>
      <c r="CB1335" s="82"/>
    </row>
    <row r="1336" spans="1:80" x14ac:dyDescent="0.3">
      <c r="A1336" s="65"/>
      <c r="B1336" s="72"/>
      <c r="C1336" s="73"/>
      <c r="D1336" s="74"/>
      <c r="E1336" s="74"/>
      <c r="F1336" s="74"/>
      <c r="G1336" s="75"/>
      <c r="H1336" s="75"/>
      <c r="I1336" s="75"/>
      <c r="J1336" s="75"/>
      <c r="K1336" s="75"/>
      <c r="L1336" s="75"/>
      <c r="M1336" s="80"/>
      <c r="N1336" s="194"/>
      <c r="O1336" s="70"/>
      <c r="P1336" s="70"/>
      <c r="Q1336" s="70"/>
      <c r="R1336" s="70"/>
      <c r="S1336" s="70"/>
      <c r="T1336" s="70"/>
      <c r="U1336" s="70"/>
      <c r="V1336" s="71"/>
      <c r="W1336" s="71"/>
      <c r="X1336" s="71"/>
      <c r="Y1336" s="70"/>
      <c r="Z1336" s="70"/>
      <c r="AA1336" s="65"/>
      <c r="AB1336" s="65"/>
      <c r="AC1336" s="65"/>
      <c r="AD1336" s="65"/>
      <c r="AE1336" s="130"/>
      <c r="AF1336" s="130"/>
      <c r="AG1336" s="130"/>
      <c r="AH1336" s="131"/>
      <c r="AI1336" s="131"/>
      <c r="AJ1336" s="131"/>
      <c r="AK1336" s="131"/>
      <c r="AL1336" s="131"/>
      <c r="AM1336" s="131"/>
      <c r="AN1336" s="125"/>
      <c r="AO1336" s="82"/>
      <c r="AP1336" s="125"/>
      <c r="AQ1336" s="131"/>
      <c r="AR1336" s="131"/>
      <c r="AS1336" s="131"/>
      <c r="AT1336" s="131"/>
      <c r="AU1336" s="131"/>
      <c r="AV1336" s="131"/>
      <c r="AW1336" s="130"/>
      <c r="AX1336" s="130"/>
      <c r="AY1336" s="130"/>
      <c r="AZ1336" s="65"/>
      <c r="BA1336" s="65"/>
      <c r="BB1336" s="65"/>
      <c r="BC1336" s="65"/>
      <c r="BD1336" s="65"/>
      <c r="BE1336" s="65"/>
      <c r="BF1336" s="130"/>
      <c r="BG1336" s="130"/>
      <c r="BH1336" s="130"/>
      <c r="BI1336" s="131"/>
      <c r="BJ1336" s="131"/>
      <c r="BK1336" s="131"/>
      <c r="BL1336" s="131"/>
      <c r="BM1336" s="131"/>
      <c r="BN1336" s="131"/>
      <c r="BO1336" s="132"/>
      <c r="BP1336" s="82"/>
      <c r="BQ1336" s="132"/>
      <c r="BR1336" s="131"/>
      <c r="BS1336" s="131"/>
      <c r="BT1336" s="131"/>
      <c r="BU1336" s="131"/>
      <c r="BV1336" s="131"/>
      <c r="BW1336" s="131"/>
      <c r="BX1336" s="130"/>
      <c r="BY1336" s="130"/>
      <c r="BZ1336" s="130"/>
      <c r="CA1336" s="65"/>
      <c r="CB1336" s="65"/>
    </row>
    <row r="1337" spans="1:80" x14ac:dyDescent="0.3">
      <c r="A1337" s="65"/>
      <c r="B1337" s="72"/>
      <c r="C1337" s="73"/>
      <c r="D1337" s="74"/>
      <c r="E1337" s="74"/>
      <c r="F1337" s="74"/>
      <c r="G1337" s="75"/>
      <c r="H1337" s="75"/>
      <c r="I1337" s="75"/>
      <c r="J1337" s="75"/>
      <c r="K1337" s="75"/>
      <c r="L1337" s="75"/>
      <c r="M1337" s="80"/>
      <c r="N1337" s="194"/>
      <c r="O1337" s="70"/>
      <c r="P1337" s="70"/>
      <c r="Q1337" s="70"/>
      <c r="R1337" s="70"/>
      <c r="S1337" s="70"/>
      <c r="T1337" s="70"/>
      <c r="U1337" s="70"/>
      <c r="V1337" s="71"/>
      <c r="W1337" s="71"/>
      <c r="X1337" s="71"/>
      <c r="Y1337" s="70"/>
      <c r="Z1337" s="70"/>
      <c r="AA1337" s="65"/>
      <c r="AB1337" s="65"/>
      <c r="AC1337" s="128"/>
      <c r="AD1337" s="128"/>
      <c r="AE1337" s="130"/>
      <c r="AF1337" s="130"/>
      <c r="AG1337" s="130"/>
      <c r="AH1337" s="125"/>
      <c r="AI1337" s="125"/>
      <c r="AJ1337" s="125"/>
      <c r="AK1337" s="125"/>
      <c r="AL1337" s="125"/>
      <c r="AM1337" s="125"/>
      <c r="AN1337" s="125"/>
      <c r="AO1337" s="66"/>
      <c r="AP1337" s="125"/>
      <c r="AQ1337" s="125"/>
      <c r="AR1337" s="125"/>
      <c r="AS1337" s="125"/>
      <c r="AT1337" s="125"/>
      <c r="AU1337" s="125"/>
      <c r="AV1337" s="125"/>
      <c r="AW1337" s="130"/>
      <c r="AX1337" s="130"/>
      <c r="AY1337" s="130"/>
      <c r="AZ1337" s="128"/>
      <c r="BA1337" s="128"/>
      <c r="BB1337" s="65"/>
      <c r="BC1337" s="65"/>
      <c r="BD1337" s="128"/>
      <c r="BE1337" s="128"/>
      <c r="BF1337" s="130"/>
      <c r="BG1337" s="130"/>
      <c r="BH1337" s="130"/>
      <c r="BI1337" s="125"/>
      <c r="BJ1337" s="125"/>
      <c r="BK1337" s="125"/>
      <c r="BL1337" s="125"/>
      <c r="BM1337" s="125"/>
      <c r="BN1337" s="125"/>
      <c r="BO1337" s="133"/>
      <c r="BP1337" s="66"/>
      <c r="BQ1337" s="132"/>
      <c r="BR1337" s="125"/>
      <c r="BS1337" s="125"/>
      <c r="BT1337" s="125"/>
      <c r="BU1337" s="125"/>
      <c r="BV1337" s="125"/>
      <c r="BW1337" s="125"/>
      <c r="BX1337" s="130"/>
      <c r="BY1337" s="130"/>
      <c r="BZ1337" s="130"/>
      <c r="CA1337" s="128"/>
      <c r="CB1337" s="128"/>
    </row>
    <row r="1338" spans="1:80" x14ac:dyDescent="0.3">
      <c r="A1338" s="65"/>
      <c r="B1338" s="72"/>
      <c r="C1338" s="73"/>
      <c r="D1338" s="74"/>
      <c r="E1338" s="74"/>
      <c r="F1338" s="74"/>
      <c r="G1338" s="75"/>
      <c r="H1338" s="75"/>
      <c r="I1338" s="75"/>
      <c r="J1338" s="75"/>
      <c r="K1338" s="75"/>
      <c r="L1338" s="75"/>
      <c r="M1338" s="80"/>
      <c r="N1338" s="194"/>
      <c r="O1338" s="70"/>
      <c r="P1338" s="70"/>
      <c r="Q1338" s="70"/>
      <c r="R1338" s="70"/>
      <c r="S1338" s="70"/>
      <c r="T1338" s="70"/>
      <c r="U1338" s="70"/>
      <c r="V1338" s="71"/>
      <c r="W1338" s="71"/>
      <c r="X1338" s="71"/>
      <c r="Y1338" s="70"/>
      <c r="Z1338" s="70"/>
    </row>
    <row r="1339" spans="1:80" x14ac:dyDescent="0.3">
      <c r="A1339" s="65"/>
      <c r="B1339" s="72"/>
      <c r="C1339" s="73"/>
      <c r="D1339" s="74"/>
      <c r="E1339" s="74"/>
      <c r="F1339" s="74"/>
      <c r="G1339" s="75"/>
      <c r="H1339" s="75"/>
      <c r="I1339" s="75"/>
      <c r="J1339" s="75"/>
      <c r="K1339" s="75"/>
      <c r="L1339" s="75"/>
      <c r="M1339" s="80"/>
      <c r="N1339" s="194"/>
      <c r="O1339" s="70"/>
      <c r="P1339" s="70"/>
      <c r="Q1339" s="70"/>
      <c r="R1339" s="70"/>
      <c r="S1339" s="70"/>
      <c r="T1339" s="70"/>
      <c r="U1339" s="70"/>
      <c r="V1339" s="71"/>
      <c r="W1339" s="71"/>
      <c r="X1339" s="71"/>
      <c r="Y1339" s="70"/>
      <c r="Z1339" s="70"/>
      <c r="AA1339" s="65"/>
      <c r="AB1339" s="65"/>
      <c r="AC1339" s="103"/>
      <c r="AD1339" s="103"/>
      <c r="AE1339" s="65"/>
      <c r="AF1339" s="65"/>
      <c r="AG1339" s="103"/>
      <c r="AH1339" s="103"/>
      <c r="AI1339" s="65"/>
      <c r="AJ1339" s="65"/>
      <c r="AK1339" s="103"/>
      <c r="AL1339" s="103"/>
      <c r="AM1339" s="65"/>
      <c r="AN1339" s="103"/>
      <c r="AO1339" s="103"/>
      <c r="AP1339" s="103"/>
      <c r="AQ1339" s="65"/>
      <c r="AR1339" s="103"/>
      <c r="AS1339" s="103"/>
      <c r="AT1339" s="65"/>
      <c r="AU1339" s="65"/>
      <c r="AV1339" s="103"/>
      <c r="AW1339" s="103"/>
      <c r="AX1339" s="65"/>
      <c r="AY1339" s="65"/>
      <c r="AZ1339" s="103"/>
      <c r="BA1339" s="103"/>
      <c r="BB1339" s="65"/>
      <c r="BC1339" s="65"/>
      <c r="BD1339" s="103"/>
      <c r="BE1339" s="103"/>
      <c r="BF1339" s="65"/>
      <c r="BG1339" s="65"/>
      <c r="BH1339" s="103"/>
      <c r="BI1339" s="103"/>
      <c r="BJ1339" s="65"/>
      <c r="BK1339" s="65"/>
      <c r="BL1339" s="103"/>
      <c r="BM1339" s="103"/>
      <c r="BN1339" s="65"/>
      <c r="BO1339" s="103"/>
      <c r="BP1339" s="103"/>
      <c r="BQ1339" s="103"/>
      <c r="BR1339" s="65"/>
      <c r="BS1339" s="103"/>
      <c r="BT1339" s="103"/>
      <c r="BU1339" s="65"/>
      <c r="BV1339" s="65"/>
      <c r="BW1339" s="103"/>
      <c r="BX1339" s="103"/>
      <c r="BY1339" s="65"/>
      <c r="BZ1339" s="65"/>
      <c r="CA1339" s="103"/>
      <c r="CB1339" s="103"/>
    </row>
    <row r="1340" spans="1:80" x14ac:dyDescent="0.3">
      <c r="A1340" s="65"/>
      <c r="B1340" s="72"/>
      <c r="C1340" s="73"/>
      <c r="D1340" s="74"/>
      <c r="E1340" s="74"/>
      <c r="F1340" s="74"/>
      <c r="G1340" s="75"/>
      <c r="H1340" s="75"/>
      <c r="I1340" s="75"/>
      <c r="J1340" s="75"/>
      <c r="K1340" s="75"/>
      <c r="L1340" s="75"/>
      <c r="M1340" s="80"/>
      <c r="N1340" s="194"/>
      <c r="O1340" s="70"/>
      <c r="P1340" s="70"/>
      <c r="Q1340" s="70"/>
      <c r="R1340" s="70"/>
      <c r="S1340" s="70"/>
      <c r="T1340" s="70"/>
      <c r="U1340" s="70"/>
      <c r="V1340" s="71"/>
      <c r="W1340" s="71"/>
      <c r="X1340" s="71"/>
      <c r="Y1340" s="70"/>
      <c r="Z1340" s="70"/>
      <c r="AA1340" s="65"/>
      <c r="AB1340" s="65"/>
      <c r="AC1340" s="122"/>
      <c r="AD1340" s="122"/>
      <c r="AE1340" s="65"/>
      <c r="AF1340" s="65"/>
      <c r="AG1340" s="103"/>
      <c r="AH1340" s="122"/>
      <c r="AI1340" s="65"/>
      <c r="AJ1340" s="65"/>
      <c r="AK1340" s="90"/>
      <c r="AL1340" s="90"/>
      <c r="AM1340" s="65"/>
      <c r="AN1340" s="122"/>
      <c r="AO1340" s="122"/>
      <c r="AP1340" s="122"/>
      <c r="AQ1340" s="65"/>
      <c r="AR1340" s="112"/>
      <c r="AS1340" s="112"/>
      <c r="AT1340" s="124"/>
      <c r="AU1340" s="65"/>
      <c r="AV1340" s="122"/>
      <c r="AW1340" s="122"/>
      <c r="AX1340" s="65"/>
      <c r="AY1340" s="65"/>
      <c r="AZ1340" s="122"/>
      <c r="BA1340" s="122"/>
      <c r="BB1340" s="65"/>
      <c r="BC1340" s="65"/>
      <c r="BD1340" s="122"/>
      <c r="BE1340" s="122"/>
      <c r="BF1340" s="65"/>
      <c r="BG1340" s="65"/>
      <c r="BH1340" s="103"/>
      <c r="BI1340" s="122"/>
      <c r="BJ1340" s="65"/>
      <c r="BK1340" s="65"/>
      <c r="BL1340" s="90"/>
      <c r="BM1340" s="90"/>
      <c r="BN1340" s="65"/>
      <c r="BO1340" s="122"/>
      <c r="BP1340" s="122"/>
      <c r="BQ1340" s="122"/>
      <c r="BR1340" s="65"/>
      <c r="BS1340" s="112"/>
      <c r="BT1340" s="112"/>
      <c r="BU1340" s="124"/>
      <c r="BV1340" s="65"/>
      <c r="BW1340" s="122"/>
      <c r="BX1340" s="122"/>
      <c r="BY1340" s="65"/>
      <c r="BZ1340" s="65"/>
      <c r="CA1340" s="122"/>
      <c r="CB1340" s="122"/>
    </row>
    <row r="1341" spans="1:80" x14ac:dyDescent="0.3">
      <c r="A1341" s="65"/>
      <c r="B1341" s="72"/>
      <c r="C1341" s="73"/>
      <c r="D1341" s="74"/>
      <c r="E1341" s="74"/>
      <c r="F1341" s="74"/>
      <c r="G1341" s="75"/>
      <c r="H1341" s="75"/>
      <c r="I1341" s="75"/>
      <c r="J1341" s="75"/>
      <c r="K1341" s="75"/>
      <c r="L1341" s="75"/>
      <c r="M1341" s="80"/>
      <c r="N1341" s="194"/>
      <c r="O1341" s="70"/>
      <c r="P1341" s="70"/>
      <c r="Q1341" s="70"/>
      <c r="R1341" s="70"/>
      <c r="S1341" s="70"/>
      <c r="T1341" s="70"/>
      <c r="U1341" s="70"/>
      <c r="V1341" s="71"/>
      <c r="W1341" s="71"/>
      <c r="X1341" s="71"/>
      <c r="Y1341" s="70"/>
      <c r="Z1341" s="70"/>
      <c r="AA1341" s="65"/>
      <c r="AB1341" s="65"/>
      <c r="AC1341" s="65"/>
      <c r="AD1341" s="65"/>
      <c r="AE1341" s="65"/>
      <c r="AF1341" s="65"/>
      <c r="AG1341" s="65"/>
      <c r="AH1341" s="65"/>
      <c r="AI1341" s="65"/>
      <c r="AJ1341" s="65"/>
      <c r="AK1341" s="65"/>
      <c r="AL1341" s="65"/>
      <c r="AM1341" s="65"/>
      <c r="AN1341" s="125"/>
      <c r="AO1341" s="66"/>
      <c r="AP1341" s="125"/>
      <c r="AQ1341" s="65"/>
      <c r="AR1341" s="65"/>
      <c r="AS1341" s="65"/>
      <c r="AT1341" s="65"/>
      <c r="AU1341" s="65"/>
      <c r="AV1341" s="65"/>
      <c r="AW1341" s="65"/>
      <c r="AX1341" s="65"/>
      <c r="AY1341" s="65"/>
      <c r="AZ1341" s="65"/>
      <c r="BA1341" s="65"/>
      <c r="BB1341" s="65"/>
      <c r="BC1341" s="65"/>
      <c r="BD1341" s="65"/>
      <c r="BE1341" s="65"/>
      <c r="BF1341" s="65"/>
      <c r="BG1341" s="65"/>
      <c r="BH1341" s="65"/>
      <c r="BI1341" s="65"/>
      <c r="BJ1341" s="65"/>
      <c r="BK1341" s="65"/>
      <c r="BL1341" s="65"/>
      <c r="BM1341" s="65"/>
      <c r="BN1341" s="65"/>
      <c r="BO1341" s="65"/>
      <c r="BP1341" s="66"/>
      <c r="BQ1341" s="65"/>
      <c r="BR1341" s="65"/>
      <c r="BS1341" s="65"/>
      <c r="BT1341" s="65"/>
      <c r="BU1341" s="65"/>
      <c r="BV1341" s="65"/>
      <c r="BW1341" s="65"/>
      <c r="BX1341" s="65"/>
      <c r="BY1341" s="65"/>
      <c r="BZ1341" s="65"/>
      <c r="CA1341" s="65"/>
      <c r="CB1341" s="65"/>
    </row>
    <row r="1342" spans="1:80" x14ac:dyDescent="0.3">
      <c r="A1342" s="65"/>
      <c r="B1342" s="72"/>
      <c r="C1342" s="73"/>
      <c r="D1342" s="74"/>
      <c r="E1342" s="74"/>
      <c r="F1342" s="74"/>
      <c r="G1342" s="75"/>
      <c r="H1342" s="75"/>
      <c r="I1342" s="75"/>
      <c r="J1342" s="75"/>
      <c r="K1342" s="75"/>
      <c r="L1342" s="75"/>
      <c r="M1342" s="80"/>
      <c r="N1342" s="194"/>
      <c r="O1342" s="70"/>
      <c r="P1342" s="70"/>
      <c r="Q1342" s="70"/>
      <c r="R1342" s="70"/>
      <c r="S1342" s="70"/>
      <c r="T1342" s="70"/>
      <c r="U1342" s="70"/>
      <c r="V1342" s="71"/>
      <c r="W1342" s="71"/>
      <c r="X1342" s="71"/>
      <c r="Y1342" s="70"/>
      <c r="Z1342" s="70"/>
      <c r="AA1342" s="65"/>
      <c r="AB1342" s="65"/>
      <c r="AC1342" s="65"/>
      <c r="AD1342" s="65"/>
      <c r="AE1342" s="65"/>
      <c r="AF1342" s="65"/>
      <c r="AG1342" s="65"/>
      <c r="AH1342" s="65"/>
      <c r="AI1342" s="65"/>
      <c r="AJ1342" s="65"/>
      <c r="AK1342" s="65"/>
      <c r="AL1342" s="65"/>
      <c r="AM1342" s="65"/>
      <c r="AN1342" s="125"/>
      <c r="AO1342" s="66"/>
      <c r="AP1342" s="125"/>
      <c r="AQ1342" s="65"/>
      <c r="AR1342" s="65"/>
      <c r="AS1342" s="65"/>
      <c r="AT1342" s="65"/>
      <c r="AU1342" s="65"/>
      <c r="AV1342" s="65"/>
      <c r="AW1342" s="65"/>
      <c r="AX1342" s="65"/>
      <c r="AY1342" s="65"/>
      <c r="AZ1342" s="65"/>
      <c r="BA1342" s="65"/>
      <c r="BB1342" s="65"/>
      <c r="BC1342" s="65"/>
      <c r="BD1342" s="65"/>
      <c r="BE1342" s="65"/>
      <c r="BF1342" s="65"/>
      <c r="BG1342" s="65"/>
      <c r="BH1342" s="65"/>
      <c r="BI1342" s="65"/>
      <c r="BJ1342" s="65"/>
      <c r="BK1342" s="65"/>
      <c r="BL1342" s="65"/>
      <c r="BM1342" s="65"/>
      <c r="BN1342" s="65"/>
      <c r="BO1342" s="65"/>
      <c r="BP1342" s="66"/>
      <c r="BQ1342" s="65"/>
      <c r="BR1342" s="65"/>
      <c r="BS1342" s="65"/>
      <c r="BT1342" s="65"/>
      <c r="BU1342" s="65"/>
      <c r="BV1342" s="65"/>
      <c r="BW1342" s="65"/>
      <c r="BX1342" s="65"/>
      <c r="BY1342" s="65"/>
      <c r="BZ1342" s="65"/>
      <c r="CA1342" s="65"/>
      <c r="CB1342" s="65"/>
    </row>
    <row r="1343" spans="1:80" x14ac:dyDescent="0.3">
      <c r="A1343" s="65"/>
      <c r="B1343" s="72"/>
      <c r="C1343" s="73"/>
      <c r="D1343" s="74"/>
      <c r="E1343" s="74"/>
      <c r="F1343" s="74"/>
      <c r="G1343" s="75"/>
      <c r="H1343" s="75"/>
      <c r="I1343" s="75"/>
      <c r="J1343" s="75"/>
      <c r="K1343" s="75"/>
      <c r="L1343" s="75"/>
      <c r="M1343" s="80"/>
      <c r="N1343" s="194"/>
      <c r="O1343" s="70"/>
      <c r="P1343" s="70"/>
      <c r="Q1343" s="70"/>
      <c r="R1343" s="70"/>
      <c r="S1343" s="70"/>
      <c r="T1343" s="70"/>
      <c r="U1343" s="70"/>
      <c r="V1343" s="71"/>
      <c r="W1343" s="71"/>
      <c r="X1343" s="71"/>
      <c r="Y1343" s="70"/>
      <c r="Z1343" s="70"/>
      <c r="AA1343" s="65"/>
      <c r="AB1343" s="65"/>
      <c r="AC1343" s="82"/>
      <c r="AD1343" s="82"/>
      <c r="AE1343" s="82"/>
      <c r="AF1343" s="82"/>
      <c r="AG1343" s="82"/>
      <c r="AH1343" s="82"/>
      <c r="AI1343" s="82"/>
      <c r="AJ1343" s="82"/>
      <c r="AK1343" s="82"/>
      <c r="AL1343" s="82"/>
      <c r="AM1343" s="82"/>
      <c r="AN1343" s="114"/>
      <c r="AO1343" s="82"/>
      <c r="AP1343" s="114"/>
      <c r="AQ1343" s="82"/>
      <c r="AR1343" s="82"/>
      <c r="AS1343" s="82"/>
      <c r="AT1343" s="82"/>
      <c r="AU1343" s="82"/>
      <c r="AV1343" s="82"/>
      <c r="AW1343" s="82"/>
      <c r="AX1343" s="82"/>
      <c r="AY1343" s="82"/>
      <c r="AZ1343" s="82"/>
      <c r="BA1343" s="82"/>
      <c r="BB1343" s="65"/>
      <c r="BC1343" s="65"/>
      <c r="BD1343" s="82"/>
      <c r="BE1343" s="82"/>
      <c r="BF1343" s="82"/>
      <c r="BG1343" s="82"/>
      <c r="BH1343" s="82"/>
      <c r="BI1343" s="82"/>
      <c r="BJ1343" s="82"/>
      <c r="BK1343" s="82"/>
      <c r="BL1343" s="82"/>
      <c r="BM1343" s="82"/>
      <c r="BN1343" s="82"/>
      <c r="BO1343" s="82"/>
      <c r="BP1343" s="82"/>
      <c r="BQ1343" s="82"/>
      <c r="BR1343" s="82"/>
      <c r="BS1343" s="82"/>
      <c r="BT1343" s="82"/>
      <c r="BU1343" s="82"/>
      <c r="BV1343" s="82"/>
      <c r="BW1343" s="82"/>
      <c r="BX1343" s="82"/>
      <c r="BY1343" s="82"/>
      <c r="BZ1343" s="82"/>
      <c r="CA1343" s="82"/>
      <c r="CB1343" s="82"/>
    </row>
    <row r="1344" spans="1:80" x14ac:dyDescent="0.3">
      <c r="A1344" s="65"/>
      <c r="B1344" s="72"/>
      <c r="C1344" s="73"/>
      <c r="D1344" s="74"/>
      <c r="E1344" s="74"/>
      <c r="F1344" s="74"/>
      <c r="G1344" s="75"/>
      <c r="H1344" s="75"/>
      <c r="I1344" s="75"/>
      <c r="J1344" s="75"/>
      <c r="K1344" s="75"/>
      <c r="L1344" s="75"/>
      <c r="M1344" s="80"/>
      <c r="N1344" s="194"/>
      <c r="O1344" s="70"/>
      <c r="P1344" s="70"/>
      <c r="Q1344" s="70"/>
      <c r="R1344" s="70"/>
      <c r="S1344" s="70"/>
      <c r="T1344" s="70"/>
      <c r="U1344" s="70"/>
      <c r="V1344" s="71"/>
      <c r="W1344" s="71"/>
      <c r="X1344" s="71"/>
      <c r="Y1344" s="70"/>
      <c r="Z1344" s="70"/>
      <c r="AA1344" s="65"/>
      <c r="AB1344" s="65"/>
      <c r="AC1344" s="125"/>
      <c r="AD1344" s="125"/>
      <c r="AE1344" s="126"/>
      <c r="AF1344" s="126"/>
      <c r="AG1344" s="126"/>
      <c r="AH1344" s="125"/>
      <c r="AI1344" s="125"/>
      <c r="AJ1344" s="125"/>
      <c r="AK1344" s="125"/>
      <c r="AL1344" s="125"/>
      <c r="AM1344" s="125"/>
      <c r="AN1344" s="125"/>
      <c r="AO1344" s="66"/>
      <c r="AP1344" s="125"/>
      <c r="AQ1344" s="125"/>
      <c r="AR1344" s="125"/>
      <c r="AS1344" s="125"/>
      <c r="AT1344" s="125"/>
      <c r="AU1344" s="125"/>
      <c r="AV1344" s="125"/>
      <c r="AW1344" s="126"/>
      <c r="AX1344" s="126"/>
      <c r="AY1344" s="126"/>
      <c r="AZ1344" s="127"/>
      <c r="BA1344" s="128"/>
      <c r="BB1344" s="65"/>
      <c r="BC1344" s="65"/>
      <c r="BD1344" s="125"/>
      <c r="BE1344" s="125"/>
      <c r="BF1344" s="126"/>
      <c r="BG1344" s="126"/>
      <c r="BH1344" s="126"/>
      <c r="BI1344" s="125"/>
      <c r="BJ1344" s="125"/>
      <c r="BK1344" s="125"/>
      <c r="BL1344" s="125"/>
      <c r="BM1344" s="125"/>
      <c r="BN1344" s="125"/>
      <c r="BO1344" s="129"/>
      <c r="BP1344" s="66"/>
      <c r="BQ1344" s="129"/>
      <c r="BR1344" s="125"/>
      <c r="BS1344" s="125"/>
      <c r="BT1344" s="125"/>
      <c r="BU1344" s="125"/>
      <c r="BV1344" s="125"/>
      <c r="BW1344" s="125"/>
      <c r="BX1344" s="126"/>
      <c r="BY1344" s="126"/>
      <c r="BZ1344" s="126"/>
      <c r="CA1344" s="127"/>
      <c r="CB1344" s="128"/>
    </row>
    <row r="1345" spans="1:80" x14ac:dyDescent="0.3">
      <c r="A1345" s="65"/>
      <c r="B1345" s="72"/>
      <c r="C1345" s="73"/>
      <c r="D1345" s="74"/>
      <c r="E1345" s="74"/>
      <c r="F1345" s="74"/>
      <c r="G1345" s="75"/>
      <c r="H1345" s="75"/>
      <c r="I1345" s="75"/>
      <c r="J1345" s="75"/>
      <c r="K1345" s="75"/>
      <c r="L1345" s="75"/>
      <c r="M1345" s="80"/>
      <c r="N1345" s="194"/>
      <c r="O1345" s="70"/>
      <c r="P1345" s="70"/>
      <c r="Q1345" s="70"/>
      <c r="R1345" s="70"/>
      <c r="S1345" s="70"/>
      <c r="T1345" s="70"/>
      <c r="U1345" s="70"/>
      <c r="V1345" s="71"/>
      <c r="W1345" s="71"/>
      <c r="X1345" s="71"/>
      <c r="Y1345" s="70"/>
      <c r="Z1345" s="70"/>
      <c r="AA1345" s="65"/>
      <c r="AB1345" s="65"/>
      <c r="AC1345" s="125"/>
      <c r="AD1345" s="125"/>
      <c r="AE1345" s="126"/>
      <c r="AF1345" s="126"/>
      <c r="AG1345" s="126"/>
      <c r="AH1345" s="125"/>
      <c r="AI1345" s="125"/>
      <c r="AJ1345" s="125"/>
      <c r="AK1345" s="125"/>
      <c r="AL1345" s="125"/>
      <c r="AM1345" s="125"/>
      <c r="AN1345" s="125"/>
      <c r="AO1345" s="66"/>
      <c r="AP1345" s="125"/>
      <c r="AQ1345" s="125"/>
      <c r="AR1345" s="125"/>
      <c r="AS1345" s="125"/>
      <c r="AT1345" s="125"/>
      <c r="AU1345" s="125"/>
      <c r="AV1345" s="125"/>
      <c r="AW1345" s="126"/>
      <c r="AX1345" s="126"/>
      <c r="AY1345" s="126"/>
      <c r="AZ1345" s="127"/>
      <c r="BA1345" s="128"/>
      <c r="BB1345" s="65"/>
      <c r="BC1345" s="65"/>
      <c r="BD1345" s="125"/>
      <c r="BE1345" s="125"/>
      <c r="BF1345" s="126"/>
      <c r="BG1345" s="126"/>
      <c r="BH1345" s="126"/>
      <c r="BI1345" s="125"/>
      <c r="BJ1345" s="125"/>
      <c r="BK1345" s="125"/>
      <c r="BL1345" s="125"/>
      <c r="BM1345" s="125"/>
      <c r="BN1345" s="125"/>
      <c r="BO1345" s="129"/>
      <c r="BP1345" s="66"/>
      <c r="BQ1345" s="129"/>
      <c r="BR1345" s="125"/>
      <c r="BS1345" s="125"/>
      <c r="BT1345" s="125"/>
      <c r="BU1345" s="125"/>
      <c r="BV1345" s="125"/>
      <c r="BW1345" s="125"/>
      <c r="BX1345" s="126"/>
      <c r="BY1345" s="126"/>
      <c r="BZ1345" s="126"/>
      <c r="CA1345" s="127"/>
      <c r="CB1345" s="128"/>
    </row>
    <row r="1346" spans="1:80" x14ac:dyDescent="0.3">
      <c r="A1346" s="65"/>
      <c r="B1346" s="72"/>
      <c r="C1346" s="73"/>
      <c r="D1346" s="74"/>
      <c r="E1346" s="74"/>
      <c r="F1346" s="74"/>
      <c r="G1346" s="75"/>
      <c r="H1346" s="75"/>
      <c r="I1346" s="75"/>
      <c r="J1346" s="75"/>
      <c r="K1346" s="75"/>
      <c r="L1346" s="75"/>
      <c r="M1346" s="80"/>
      <c r="N1346" s="194"/>
      <c r="O1346" s="70"/>
      <c r="P1346" s="70"/>
      <c r="Q1346" s="70"/>
      <c r="R1346" s="70"/>
      <c r="S1346" s="70"/>
      <c r="T1346" s="70"/>
      <c r="U1346" s="70"/>
      <c r="V1346" s="71"/>
      <c r="W1346" s="71"/>
      <c r="X1346" s="71"/>
      <c r="Y1346" s="70"/>
      <c r="Z1346" s="70"/>
      <c r="AA1346" s="65"/>
      <c r="AB1346" s="65"/>
      <c r="AC1346" s="125"/>
      <c r="AD1346" s="125"/>
      <c r="AE1346" s="126"/>
      <c r="AF1346" s="126"/>
      <c r="AG1346" s="126"/>
      <c r="AH1346" s="125"/>
      <c r="AI1346" s="125"/>
      <c r="AJ1346" s="125"/>
      <c r="AK1346" s="125"/>
      <c r="AL1346" s="125"/>
      <c r="AM1346" s="125"/>
      <c r="AN1346" s="125"/>
      <c r="AO1346" s="66"/>
      <c r="AP1346" s="125"/>
      <c r="AQ1346" s="125"/>
      <c r="AR1346" s="125"/>
      <c r="AS1346" s="125"/>
      <c r="AT1346" s="125"/>
      <c r="AU1346" s="125"/>
      <c r="AV1346" s="125"/>
      <c r="AW1346" s="126"/>
      <c r="AX1346" s="126"/>
      <c r="AY1346" s="126"/>
      <c r="AZ1346" s="127"/>
      <c r="BA1346" s="128"/>
      <c r="BB1346" s="65"/>
      <c r="BC1346" s="65"/>
      <c r="BD1346" s="125"/>
      <c r="BE1346" s="125"/>
      <c r="BF1346" s="126"/>
      <c r="BG1346" s="126"/>
      <c r="BH1346" s="126"/>
      <c r="BI1346" s="125"/>
      <c r="BJ1346" s="125"/>
      <c r="BK1346" s="125"/>
      <c r="BL1346" s="125"/>
      <c r="BM1346" s="125"/>
      <c r="BN1346" s="125"/>
      <c r="BO1346" s="129"/>
      <c r="BP1346" s="66"/>
      <c r="BQ1346" s="129"/>
      <c r="BR1346" s="125"/>
      <c r="BS1346" s="125"/>
      <c r="BT1346" s="125"/>
      <c r="BU1346" s="125"/>
      <c r="BV1346" s="125"/>
      <c r="BW1346" s="125"/>
      <c r="BX1346" s="126"/>
      <c r="BY1346" s="126"/>
      <c r="BZ1346" s="126"/>
      <c r="CA1346" s="127"/>
      <c r="CB1346" s="128"/>
    </row>
    <row r="1347" spans="1:80" x14ac:dyDescent="0.3">
      <c r="A1347" s="65"/>
      <c r="B1347" s="72"/>
      <c r="C1347" s="73"/>
      <c r="D1347" s="74"/>
      <c r="E1347" s="74"/>
      <c r="F1347" s="74"/>
      <c r="G1347" s="75"/>
      <c r="H1347" s="75"/>
      <c r="I1347" s="75"/>
      <c r="J1347" s="75"/>
      <c r="K1347" s="75"/>
      <c r="L1347" s="75"/>
      <c r="M1347" s="80"/>
      <c r="N1347" s="194"/>
      <c r="O1347" s="70"/>
      <c r="P1347" s="70"/>
      <c r="Q1347" s="70"/>
      <c r="R1347" s="70"/>
      <c r="S1347" s="70"/>
      <c r="T1347" s="70"/>
      <c r="U1347" s="70"/>
      <c r="V1347" s="71"/>
      <c r="W1347" s="71"/>
      <c r="X1347" s="71"/>
      <c r="Y1347" s="70"/>
      <c r="Z1347" s="70"/>
      <c r="AA1347" s="65"/>
      <c r="AB1347" s="65"/>
      <c r="AC1347" s="125"/>
      <c r="AD1347" s="125"/>
      <c r="AE1347" s="126"/>
      <c r="AF1347" s="126"/>
      <c r="AG1347" s="126"/>
      <c r="AH1347" s="125"/>
      <c r="AI1347" s="125"/>
      <c r="AJ1347" s="125"/>
      <c r="AK1347" s="125"/>
      <c r="AL1347" s="125"/>
      <c r="AM1347" s="125"/>
      <c r="AN1347" s="125"/>
      <c r="AO1347" s="66"/>
      <c r="AP1347" s="125"/>
      <c r="AQ1347" s="125"/>
      <c r="AR1347" s="125"/>
      <c r="AS1347" s="125"/>
      <c r="AT1347" s="125"/>
      <c r="AU1347" s="125"/>
      <c r="AV1347" s="125"/>
      <c r="AW1347" s="126"/>
      <c r="AX1347" s="126"/>
      <c r="AY1347" s="126"/>
      <c r="AZ1347" s="127"/>
      <c r="BA1347" s="128"/>
      <c r="BB1347" s="65"/>
      <c r="BC1347" s="65"/>
      <c r="BD1347" s="125"/>
      <c r="BE1347" s="125"/>
      <c r="BF1347" s="126"/>
      <c r="BG1347" s="126"/>
      <c r="BH1347" s="126"/>
      <c r="BI1347" s="125"/>
      <c r="BJ1347" s="125"/>
      <c r="BK1347" s="125"/>
      <c r="BL1347" s="125"/>
      <c r="BM1347" s="125"/>
      <c r="BN1347" s="125"/>
      <c r="BO1347" s="129"/>
      <c r="BP1347" s="66"/>
      <c r="BQ1347" s="129"/>
      <c r="BR1347" s="125"/>
      <c r="BS1347" s="125"/>
      <c r="BT1347" s="125"/>
      <c r="BU1347" s="125"/>
      <c r="BV1347" s="125"/>
      <c r="BW1347" s="125"/>
      <c r="BX1347" s="126"/>
      <c r="BY1347" s="126"/>
      <c r="BZ1347" s="126"/>
      <c r="CA1347" s="127"/>
      <c r="CB1347" s="128"/>
    </row>
    <row r="1348" spans="1:80" x14ac:dyDescent="0.3">
      <c r="A1348" s="65"/>
      <c r="B1348" s="72"/>
      <c r="C1348" s="73"/>
      <c r="D1348" s="74"/>
      <c r="E1348" s="74"/>
      <c r="F1348" s="74"/>
      <c r="G1348" s="75"/>
      <c r="H1348" s="75"/>
      <c r="I1348" s="75"/>
      <c r="J1348" s="75"/>
      <c r="K1348" s="75"/>
      <c r="L1348" s="75"/>
      <c r="M1348" s="80"/>
      <c r="N1348" s="194"/>
      <c r="O1348" s="70"/>
      <c r="P1348" s="70"/>
      <c r="Q1348" s="70"/>
      <c r="R1348" s="70"/>
      <c r="S1348" s="70"/>
      <c r="T1348" s="70"/>
      <c r="U1348" s="70"/>
      <c r="V1348" s="71"/>
      <c r="W1348" s="71"/>
      <c r="X1348" s="71"/>
      <c r="Y1348" s="70"/>
      <c r="Z1348" s="70"/>
      <c r="AA1348" s="65"/>
      <c r="AB1348" s="65"/>
      <c r="AC1348" s="125"/>
      <c r="AD1348" s="125"/>
      <c r="AE1348" s="126"/>
      <c r="AF1348" s="126"/>
      <c r="AG1348" s="126"/>
      <c r="AH1348" s="125"/>
      <c r="AI1348" s="125"/>
      <c r="AJ1348" s="125"/>
      <c r="AK1348" s="125"/>
      <c r="AL1348" s="125"/>
      <c r="AM1348" s="125"/>
      <c r="AN1348" s="125"/>
      <c r="AO1348" s="66"/>
      <c r="AP1348" s="125"/>
      <c r="AQ1348" s="125"/>
      <c r="AR1348" s="125"/>
      <c r="AS1348" s="125"/>
      <c r="AT1348" s="125"/>
      <c r="AU1348" s="125"/>
      <c r="AV1348" s="125"/>
      <c r="AW1348" s="126"/>
      <c r="AX1348" s="126"/>
      <c r="AY1348" s="126"/>
      <c r="AZ1348" s="127"/>
      <c r="BA1348" s="128"/>
      <c r="BB1348" s="65"/>
      <c r="BC1348" s="65"/>
      <c r="BD1348" s="125"/>
      <c r="BE1348" s="125"/>
      <c r="BF1348" s="126"/>
      <c r="BG1348" s="126"/>
      <c r="BH1348" s="126"/>
      <c r="BI1348" s="125"/>
      <c r="BJ1348" s="125"/>
      <c r="BK1348" s="125"/>
      <c r="BL1348" s="125"/>
      <c r="BM1348" s="125"/>
      <c r="BN1348" s="125"/>
      <c r="BO1348" s="129"/>
      <c r="BP1348" s="66"/>
      <c r="BQ1348" s="129"/>
      <c r="BR1348" s="125"/>
      <c r="BS1348" s="125"/>
      <c r="BT1348" s="125"/>
      <c r="BU1348" s="125"/>
      <c r="BV1348" s="125"/>
      <c r="BW1348" s="125"/>
      <c r="BX1348" s="126"/>
      <c r="BY1348" s="126"/>
      <c r="BZ1348" s="126"/>
      <c r="CA1348" s="127"/>
      <c r="CB1348" s="128"/>
    </row>
    <row r="1349" spans="1:80" x14ac:dyDescent="0.3">
      <c r="A1349" s="65"/>
      <c r="B1349" s="72"/>
      <c r="C1349" s="73"/>
      <c r="D1349" s="74"/>
      <c r="E1349" s="74"/>
      <c r="F1349" s="74"/>
      <c r="G1349" s="75"/>
      <c r="H1349" s="75"/>
      <c r="I1349" s="75"/>
      <c r="J1349" s="75"/>
      <c r="K1349" s="75"/>
      <c r="L1349" s="75"/>
      <c r="M1349" s="80"/>
      <c r="N1349" s="194"/>
      <c r="O1349" s="70"/>
      <c r="P1349" s="70"/>
      <c r="Q1349" s="70"/>
      <c r="R1349" s="70"/>
      <c r="S1349" s="70"/>
      <c r="T1349" s="70"/>
      <c r="U1349" s="70"/>
      <c r="V1349" s="71"/>
      <c r="W1349" s="71"/>
      <c r="X1349" s="71"/>
      <c r="Y1349" s="70"/>
      <c r="Z1349" s="70"/>
      <c r="AA1349" s="65"/>
      <c r="AB1349" s="65"/>
      <c r="AC1349" s="125"/>
      <c r="AD1349" s="125"/>
      <c r="AE1349" s="126"/>
      <c r="AF1349" s="126"/>
      <c r="AG1349" s="126"/>
      <c r="AH1349" s="125"/>
      <c r="AI1349" s="125"/>
      <c r="AJ1349" s="125"/>
      <c r="AK1349" s="125"/>
      <c r="AL1349" s="125"/>
      <c r="AM1349" s="125"/>
      <c r="AN1349" s="125"/>
      <c r="AO1349" s="66"/>
      <c r="AP1349" s="125"/>
      <c r="AQ1349" s="125"/>
      <c r="AR1349" s="125"/>
      <c r="AS1349" s="125"/>
      <c r="AT1349" s="125"/>
      <c r="AU1349" s="125"/>
      <c r="AV1349" s="125"/>
      <c r="AW1349" s="126"/>
      <c r="AX1349" s="126"/>
      <c r="AY1349" s="126"/>
      <c r="AZ1349" s="127"/>
      <c r="BA1349" s="128"/>
      <c r="BB1349" s="65"/>
      <c r="BC1349" s="65"/>
      <c r="BD1349" s="125"/>
      <c r="BE1349" s="125"/>
      <c r="BF1349" s="126"/>
      <c r="BG1349" s="126"/>
      <c r="BH1349" s="126"/>
      <c r="BI1349" s="125"/>
      <c r="BJ1349" s="125"/>
      <c r="BK1349" s="125"/>
      <c r="BL1349" s="125"/>
      <c r="BM1349" s="125"/>
      <c r="BN1349" s="125"/>
      <c r="BO1349" s="129"/>
      <c r="BP1349" s="66"/>
      <c r="BQ1349" s="129"/>
      <c r="BR1349" s="125"/>
      <c r="BS1349" s="125"/>
      <c r="BT1349" s="125"/>
      <c r="BU1349" s="125"/>
      <c r="BV1349" s="125"/>
      <c r="BW1349" s="125"/>
      <c r="BX1349" s="126"/>
      <c r="BY1349" s="126"/>
      <c r="BZ1349" s="126"/>
      <c r="CA1349" s="127"/>
      <c r="CB1349" s="128"/>
    </row>
    <row r="1350" spans="1:80" x14ac:dyDescent="0.3">
      <c r="A1350" s="65"/>
      <c r="B1350" s="72"/>
      <c r="C1350" s="73"/>
      <c r="D1350" s="74"/>
      <c r="E1350" s="74"/>
      <c r="F1350" s="74"/>
      <c r="G1350" s="75"/>
      <c r="H1350" s="75"/>
      <c r="I1350" s="75"/>
      <c r="J1350" s="75"/>
      <c r="K1350" s="75"/>
      <c r="L1350" s="75"/>
      <c r="M1350" s="80"/>
      <c r="N1350" s="194"/>
      <c r="O1350" s="70"/>
      <c r="P1350" s="70"/>
      <c r="Q1350" s="70"/>
      <c r="R1350" s="70"/>
      <c r="S1350" s="70"/>
      <c r="T1350" s="70"/>
      <c r="U1350" s="70"/>
      <c r="V1350" s="71"/>
      <c r="W1350" s="71"/>
      <c r="X1350" s="71"/>
      <c r="Y1350" s="70"/>
      <c r="Z1350" s="70"/>
      <c r="AA1350" s="65"/>
      <c r="AB1350" s="65"/>
      <c r="AC1350" s="125"/>
      <c r="AD1350" s="125"/>
      <c r="AE1350" s="126"/>
      <c r="AF1350" s="126"/>
      <c r="AG1350" s="126"/>
      <c r="AH1350" s="125"/>
      <c r="AI1350" s="125"/>
      <c r="AJ1350" s="125"/>
      <c r="AK1350" s="125"/>
      <c r="AL1350" s="125"/>
      <c r="AM1350" s="125"/>
      <c r="AN1350" s="125"/>
      <c r="AO1350" s="66"/>
      <c r="AP1350" s="125"/>
      <c r="AQ1350" s="125"/>
      <c r="AR1350" s="125"/>
      <c r="AS1350" s="125"/>
      <c r="AT1350" s="125"/>
      <c r="AU1350" s="125"/>
      <c r="AV1350" s="125"/>
      <c r="AW1350" s="126"/>
      <c r="AX1350" s="126"/>
      <c r="AY1350" s="126"/>
      <c r="AZ1350" s="127"/>
      <c r="BA1350" s="128"/>
      <c r="BB1350" s="65"/>
      <c r="BC1350" s="65"/>
      <c r="BD1350" s="125"/>
      <c r="BE1350" s="125"/>
      <c r="BF1350" s="126"/>
      <c r="BG1350" s="126"/>
      <c r="BH1350" s="126"/>
      <c r="BI1350" s="125"/>
      <c r="BJ1350" s="125"/>
      <c r="BK1350" s="125"/>
      <c r="BL1350" s="125"/>
      <c r="BM1350" s="125"/>
      <c r="BN1350" s="125"/>
      <c r="BO1350" s="129"/>
      <c r="BP1350" s="66"/>
      <c r="BQ1350" s="129"/>
      <c r="BR1350" s="125"/>
      <c r="BS1350" s="125"/>
      <c r="BT1350" s="125"/>
      <c r="BU1350" s="125"/>
      <c r="BV1350" s="125"/>
      <c r="BW1350" s="125"/>
      <c r="BX1350" s="126"/>
      <c r="BY1350" s="126"/>
      <c r="BZ1350" s="126"/>
      <c r="CA1350" s="127"/>
      <c r="CB1350" s="128"/>
    </row>
    <row r="1351" spans="1:80" x14ac:dyDescent="0.3">
      <c r="A1351" s="65"/>
      <c r="B1351" s="65"/>
      <c r="C1351" s="65"/>
      <c r="D1351" s="65"/>
      <c r="E1351" s="65"/>
      <c r="F1351" s="65"/>
      <c r="G1351" s="65"/>
      <c r="H1351" s="65"/>
      <c r="I1351" s="65"/>
      <c r="J1351" s="65"/>
      <c r="K1351" s="65"/>
      <c r="L1351" s="65"/>
      <c r="M1351" s="99"/>
      <c r="N1351" s="66"/>
      <c r="O1351" s="99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5"/>
      <c r="AC1351" s="125"/>
      <c r="AD1351" s="125"/>
      <c r="AE1351" s="126"/>
      <c r="AF1351" s="126"/>
      <c r="AG1351" s="126"/>
      <c r="AH1351" s="125"/>
      <c r="AI1351" s="125"/>
      <c r="AJ1351" s="125"/>
      <c r="AK1351" s="125"/>
      <c r="AL1351" s="125"/>
      <c r="AM1351" s="125"/>
      <c r="AN1351" s="125"/>
      <c r="AO1351" s="66"/>
      <c r="AP1351" s="125"/>
      <c r="AQ1351" s="125"/>
      <c r="AR1351" s="125"/>
      <c r="AS1351" s="125"/>
      <c r="AT1351" s="125"/>
      <c r="AU1351" s="125"/>
      <c r="AV1351" s="125"/>
      <c r="AW1351" s="126"/>
      <c r="AX1351" s="126"/>
      <c r="AY1351" s="126"/>
      <c r="AZ1351" s="127"/>
      <c r="BA1351" s="128"/>
      <c r="BB1351" s="65"/>
      <c r="BC1351" s="65"/>
      <c r="BD1351" s="125"/>
      <c r="BE1351" s="125"/>
      <c r="BF1351" s="126"/>
      <c r="BG1351" s="126"/>
      <c r="BH1351" s="126"/>
      <c r="BI1351" s="125"/>
      <c r="BJ1351" s="125"/>
      <c r="BK1351" s="125"/>
      <c r="BL1351" s="125"/>
      <c r="BM1351" s="125"/>
      <c r="BN1351" s="125"/>
      <c r="BO1351" s="129"/>
      <c r="BP1351" s="66"/>
      <c r="BQ1351" s="129"/>
      <c r="BR1351" s="125"/>
      <c r="BS1351" s="125"/>
      <c r="BT1351" s="125"/>
      <c r="BU1351" s="125"/>
      <c r="BV1351" s="125"/>
      <c r="BW1351" s="125"/>
      <c r="BX1351" s="126"/>
      <c r="BY1351" s="126"/>
      <c r="BZ1351" s="126"/>
      <c r="CA1351" s="127"/>
      <c r="CB1351" s="128"/>
    </row>
    <row r="1352" spans="1:80" x14ac:dyDescent="0.3">
      <c r="A1352" s="65"/>
      <c r="B1352" s="68"/>
      <c r="C1352" s="68"/>
      <c r="D1352" s="68"/>
      <c r="E1352" s="68"/>
      <c r="F1352" s="68"/>
      <c r="G1352" s="68"/>
      <c r="H1352" s="68"/>
      <c r="I1352" s="68"/>
      <c r="J1352" s="68"/>
      <c r="K1352" s="68"/>
      <c r="L1352" s="68"/>
      <c r="M1352" s="87"/>
      <c r="N1352" s="68"/>
      <c r="O1352" s="87"/>
      <c r="P1352" s="68"/>
      <c r="Q1352" s="68"/>
      <c r="R1352" s="68"/>
      <c r="S1352" s="68"/>
      <c r="T1352" s="68"/>
      <c r="U1352" s="68"/>
      <c r="V1352" s="68"/>
      <c r="W1352" s="68"/>
      <c r="X1352" s="68"/>
      <c r="Y1352" s="68"/>
      <c r="Z1352" s="68"/>
      <c r="AA1352" s="65"/>
      <c r="AB1352" s="65"/>
      <c r="AC1352" s="125"/>
      <c r="AD1352" s="125"/>
      <c r="AE1352" s="126"/>
      <c r="AF1352" s="126"/>
      <c r="AG1352" s="126"/>
      <c r="AH1352" s="125"/>
      <c r="AI1352" s="125"/>
      <c r="AJ1352" s="125"/>
      <c r="AK1352" s="125"/>
      <c r="AL1352" s="125"/>
      <c r="AM1352" s="125"/>
      <c r="AN1352" s="125"/>
      <c r="AO1352" s="66"/>
      <c r="AP1352" s="125"/>
      <c r="AQ1352" s="125"/>
      <c r="AR1352" s="125"/>
      <c r="AS1352" s="125"/>
      <c r="AT1352" s="125"/>
      <c r="AU1352" s="125"/>
      <c r="AV1352" s="125"/>
      <c r="AW1352" s="126"/>
      <c r="AX1352" s="126"/>
      <c r="AY1352" s="126"/>
      <c r="AZ1352" s="127"/>
      <c r="BA1352" s="128"/>
      <c r="BB1352" s="65"/>
      <c r="BC1352" s="65"/>
      <c r="BD1352" s="125"/>
      <c r="BE1352" s="125"/>
      <c r="BF1352" s="126"/>
      <c r="BG1352" s="126"/>
      <c r="BH1352" s="126"/>
      <c r="BI1352" s="125"/>
      <c r="BJ1352" s="125"/>
      <c r="BK1352" s="125"/>
      <c r="BL1352" s="125"/>
      <c r="BM1352" s="125"/>
      <c r="BN1352" s="125"/>
      <c r="BO1352" s="129"/>
      <c r="BP1352" s="66"/>
      <c r="BQ1352" s="129"/>
      <c r="BR1352" s="125"/>
      <c r="BS1352" s="125"/>
      <c r="BT1352" s="125"/>
      <c r="BU1352" s="125"/>
      <c r="BV1352" s="125"/>
      <c r="BW1352" s="125"/>
      <c r="BX1352" s="126"/>
      <c r="BY1352" s="126"/>
      <c r="BZ1352" s="126"/>
      <c r="CA1352" s="127"/>
      <c r="CB1352" s="128"/>
    </row>
    <row r="1353" spans="1:80" x14ac:dyDescent="0.3">
      <c r="A1353" s="65"/>
      <c r="B1353" s="77"/>
      <c r="C1353" s="77"/>
      <c r="D1353" s="78"/>
      <c r="E1353" s="78"/>
      <c r="F1353" s="78"/>
      <c r="G1353" s="79"/>
      <c r="H1353" s="79"/>
      <c r="I1353" s="79"/>
      <c r="J1353" s="79"/>
      <c r="K1353" s="79"/>
      <c r="L1353" s="79"/>
      <c r="M1353" s="80"/>
      <c r="N1353" s="68"/>
      <c r="O1353" s="80"/>
      <c r="P1353" s="79"/>
      <c r="Q1353" s="79"/>
      <c r="R1353" s="79"/>
      <c r="S1353" s="79"/>
      <c r="T1353" s="79"/>
      <c r="U1353" s="79"/>
      <c r="V1353" s="78"/>
      <c r="W1353" s="78"/>
      <c r="X1353" s="78"/>
      <c r="Y1353" s="77"/>
      <c r="Z1353" s="77"/>
      <c r="AA1353" s="65"/>
      <c r="AB1353" s="65"/>
      <c r="AC1353" s="125"/>
      <c r="AD1353" s="125"/>
      <c r="AE1353" s="126"/>
      <c r="AF1353" s="126"/>
      <c r="AG1353" s="126"/>
      <c r="AH1353" s="125"/>
      <c r="AI1353" s="125"/>
      <c r="AJ1353" s="125"/>
      <c r="AK1353" s="125"/>
      <c r="AL1353" s="125"/>
      <c r="AM1353" s="125"/>
      <c r="AN1353" s="125"/>
      <c r="AO1353" s="66"/>
      <c r="AP1353" s="125"/>
      <c r="AQ1353" s="125"/>
      <c r="AR1353" s="125"/>
      <c r="AS1353" s="125"/>
      <c r="AT1353" s="125"/>
      <c r="AU1353" s="125"/>
      <c r="AV1353" s="125"/>
      <c r="AW1353" s="126"/>
      <c r="AX1353" s="126"/>
      <c r="AY1353" s="126"/>
      <c r="AZ1353" s="127"/>
      <c r="BA1353" s="128"/>
      <c r="BB1353" s="65"/>
      <c r="BC1353" s="65"/>
      <c r="BD1353" s="125"/>
      <c r="BE1353" s="125"/>
      <c r="BF1353" s="126"/>
      <c r="BG1353" s="126"/>
      <c r="BH1353" s="126"/>
      <c r="BI1353" s="125"/>
      <c r="BJ1353" s="125"/>
      <c r="BK1353" s="125"/>
      <c r="BL1353" s="125"/>
      <c r="BM1353" s="125"/>
      <c r="BN1353" s="125"/>
      <c r="BO1353" s="129"/>
      <c r="BP1353" s="66"/>
      <c r="BQ1353" s="129"/>
      <c r="BR1353" s="125"/>
      <c r="BS1353" s="125"/>
      <c r="BT1353" s="125"/>
      <c r="BU1353" s="125"/>
      <c r="BV1353" s="125"/>
      <c r="BW1353" s="125"/>
      <c r="BX1353" s="126"/>
      <c r="BY1353" s="126"/>
      <c r="BZ1353" s="126"/>
      <c r="CA1353" s="127"/>
      <c r="CB1353" s="128"/>
    </row>
    <row r="1354" spans="1:80" x14ac:dyDescent="0.3">
      <c r="A1354" s="65"/>
      <c r="B1354" s="72"/>
      <c r="C1354" s="72"/>
      <c r="D1354" s="78"/>
      <c r="E1354" s="78"/>
      <c r="F1354" s="78"/>
      <c r="G1354" s="80"/>
      <c r="H1354" s="80"/>
      <c r="I1354" s="80"/>
      <c r="J1354" s="80"/>
      <c r="K1354" s="80"/>
      <c r="L1354" s="80"/>
      <c r="M1354" s="80"/>
      <c r="N1354" s="81"/>
      <c r="O1354" s="80"/>
      <c r="P1354" s="80"/>
      <c r="Q1354" s="80"/>
      <c r="R1354" s="80"/>
      <c r="S1354" s="80"/>
      <c r="T1354" s="80"/>
      <c r="U1354" s="80"/>
      <c r="V1354" s="78"/>
      <c r="W1354" s="78"/>
      <c r="X1354" s="78"/>
      <c r="Y1354" s="72"/>
      <c r="Z1354" s="72"/>
      <c r="AA1354" s="65"/>
      <c r="AB1354" s="65"/>
      <c r="AC1354" s="125"/>
      <c r="AD1354" s="125"/>
      <c r="AE1354" s="126"/>
      <c r="AF1354" s="126"/>
      <c r="AG1354" s="126"/>
      <c r="AH1354" s="125"/>
      <c r="AI1354" s="125"/>
      <c r="AJ1354" s="125"/>
      <c r="AK1354" s="125"/>
      <c r="AL1354" s="125"/>
      <c r="AM1354" s="125"/>
      <c r="AN1354" s="125"/>
      <c r="AO1354" s="66"/>
      <c r="AP1354" s="125"/>
      <c r="AQ1354" s="125"/>
      <c r="AR1354" s="125"/>
      <c r="AS1354" s="125"/>
      <c r="AT1354" s="125"/>
      <c r="AU1354" s="125"/>
      <c r="AV1354" s="125"/>
      <c r="AW1354" s="126"/>
      <c r="AX1354" s="126"/>
      <c r="AY1354" s="126"/>
      <c r="AZ1354" s="127"/>
      <c r="BA1354" s="128"/>
      <c r="BB1354" s="65"/>
      <c r="BC1354" s="65"/>
      <c r="BD1354" s="125"/>
      <c r="BE1354" s="125"/>
      <c r="BF1354" s="126"/>
      <c r="BG1354" s="126"/>
      <c r="BH1354" s="126"/>
      <c r="BI1354" s="125"/>
      <c r="BJ1354" s="125"/>
      <c r="BK1354" s="125"/>
      <c r="BL1354" s="125"/>
      <c r="BM1354" s="125"/>
      <c r="BN1354" s="125"/>
      <c r="BO1354" s="129"/>
      <c r="BP1354" s="66"/>
      <c r="BQ1354" s="129"/>
      <c r="BR1354" s="125"/>
      <c r="BS1354" s="125"/>
      <c r="BT1354" s="125"/>
      <c r="BU1354" s="125"/>
      <c r="BV1354" s="125"/>
      <c r="BW1354" s="125"/>
      <c r="BX1354" s="126"/>
      <c r="BY1354" s="126"/>
      <c r="BZ1354" s="126"/>
      <c r="CA1354" s="127"/>
      <c r="CB1354" s="128"/>
    </row>
    <row r="1355" spans="1:80" x14ac:dyDescent="0.3">
      <c r="A1355" s="65"/>
      <c r="B1355" s="125"/>
      <c r="C1355" s="125"/>
      <c r="D1355" s="126"/>
      <c r="E1355" s="126"/>
      <c r="F1355" s="126"/>
      <c r="G1355" s="125"/>
      <c r="H1355" s="125"/>
      <c r="I1355" s="125"/>
      <c r="J1355" s="125"/>
      <c r="K1355" s="125"/>
      <c r="L1355" s="125"/>
      <c r="M1355" s="125"/>
      <c r="N1355" s="66"/>
      <c r="O1355" s="125"/>
      <c r="P1355" s="125"/>
      <c r="Q1355" s="125"/>
      <c r="R1355" s="125"/>
      <c r="S1355" s="125"/>
      <c r="T1355" s="125"/>
      <c r="U1355" s="125"/>
      <c r="V1355" s="126"/>
      <c r="W1355" s="126"/>
      <c r="X1355" s="126"/>
      <c r="Y1355" s="127"/>
      <c r="Z1355" s="128"/>
      <c r="AA1355" s="65"/>
      <c r="AB1355" s="65"/>
      <c r="AC1355" s="125"/>
      <c r="AD1355" s="125"/>
      <c r="AE1355" s="126"/>
      <c r="AF1355" s="126"/>
      <c r="AG1355" s="126"/>
      <c r="AH1355" s="125"/>
      <c r="AI1355" s="125"/>
      <c r="AJ1355" s="125"/>
      <c r="AK1355" s="125"/>
      <c r="AL1355" s="125"/>
      <c r="AM1355" s="125"/>
      <c r="AN1355" s="125"/>
      <c r="AO1355" s="66"/>
      <c r="AP1355" s="125"/>
      <c r="AQ1355" s="125"/>
      <c r="AR1355" s="125"/>
      <c r="AS1355" s="125"/>
      <c r="AT1355" s="125"/>
      <c r="AU1355" s="125"/>
      <c r="AV1355" s="125"/>
      <c r="AW1355" s="126"/>
      <c r="AX1355" s="126"/>
      <c r="AY1355" s="126"/>
      <c r="AZ1355" s="127"/>
      <c r="BA1355" s="128"/>
      <c r="BB1355" s="65"/>
      <c r="BC1355" s="65"/>
      <c r="BD1355" s="125"/>
      <c r="BE1355" s="125"/>
      <c r="BF1355" s="126"/>
      <c r="BG1355" s="126"/>
      <c r="BH1355" s="126"/>
      <c r="BI1355" s="125"/>
      <c r="BJ1355" s="125"/>
      <c r="BK1355" s="125"/>
      <c r="BL1355" s="125"/>
      <c r="BM1355" s="125"/>
      <c r="BN1355" s="125"/>
      <c r="BO1355" s="129"/>
      <c r="BP1355" s="66"/>
      <c r="BQ1355" s="129"/>
      <c r="BR1355" s="125"/>
      <c r="BS1355" s="125"/>
      <c r="BT1355" s="125"/>
      <c r="BU1355" s="125"/>
      <c r="BV1355" s="125"/>
      <c r="BW1355" s="125"/>
      <c r="BX1355" s="126"/>
      <c r="BY1355" s="126"/>
      <c r="BZ1355" s="126"/>
      <c r="CA1355" s="127"/>
      <c r="CB1355" s="128"/>
    </row>
    <row r="1356" spans="1:80" x14ac:dyDescent="0.3">
      <c r="A1356" s="65"/>
      <c r="B1356" s="223"/>
      <c r="C1356" s="224"/>
      <c r="D1356" s="65"/>
      <c r="E1356" s="65"/>
      <c r="F1356" s="223"/>
      <c r="G1356" s="224"/>
      <c r="H1356" s="65"/>
      <c r="I1356" s="65"/>
      <c r="J1356" s="223"/>
      <c r="K1356" s="224"/>
      <c r="L1356" s="65"/>
      <c r="M1356" s="233"/>
      <c r="N1356" s="233"/>
      <c r="O1356" s="233"/>
      <c r="P1356" s="65"/>
      <c r="Q1356" s="223"/>
      <c r="R1356" s="224"/>
      <c r="S1356" s="65"/>
      <c r="T1356" s="65"/>
      <c r="U1356" s="223"/>
      <c r="V1356" s="224"/>
      <c r="W1356" s="65"/>
      <c r="X1356" s="65"/>
      <c r="Y1356" s="223"/>
      <c r="Z1356" s="224"/>
      <c r="AA1356" s="65"/>
      <c r="AB1356" s="65"/>
      <c r="AC1356" s="125"/>
      <c r="AD1356" s="125"/>
      <c r="AE1356" s="126"/>
      <c r="AF1356" s="126"/>
      <c r="AG1356" s="126"/>
      <c r="AH1356" s="125"/>
      <c r="AI1356" s="125"/>
      <c r="AJ1356" s="125"/>
      <c r="AK1356" s="125"/>
      <c r="AL1356" s="125"/>
      <c r="AM1356" s="125"/>
      <c r="AN1356" s="125"/>
      <c r="AO1356" s="66"/>
      <c r="AP1356" s="125"/>
      <c r="AQ1356" s="125"/>
      <c r="AR1356" s="125"/>
      <c r="AS1356" s="125"/>
      <c r="AT1356" s="125"/>
      <c r="AU1356" s="125"/>
      <c r="AV1356" s="125"/>
      <c r="AW1356" s="126"/>
      <c r="AX1356" s="126"/>
      <c r="AY1356" s="126"/>
      <c r="AZ1356" s="127"/>
      <c r="BA1356" s="128"/>
      <c r="BB1356" s="65"/>
      <c r="BC1356" s="65"/>
      <c r="BD1356" s="125"/>
      <c r="BE1356" s="125"/>
      <c r="BF1356" s="126"/>
      <c r="BG1356" s="126"/>
      <c r="BH1356" s="126"/>
      <c r="BI1356" s="125"/>
      <c r="BJ1356" s="125"/>
      <c r="BK1356" s="125"/>
      <c r="BL1356" s="125"/>
      <c r="BM1356" s="125"/>
      <c r="BN1356" s="125"/>
      <c r="BO1356" s="129"/>
      <c r="BP1356" s="66"/>
      <c r="BQ1356" s="129"/>
      <c r="BR1356" s="125"/>
      <c r="BS1356" s="125"/>
      <c r="BT1356" s="125"/>
      <c r="BU1356" s="125"/>
      <c r="BV1356" s="125"/>
      <c r="BW1356" s="125"/>
      <c r="BX1356" s="126"/>
      <c r="BY1356" s="126"/>
      <c r="BZ1356" s="126"/>
      <c r="CA1356" s="127"/>
      <c r="CB1356" s="128"/>
    </row>
    <row r="1357" spans="1:80" x14ac:dyDescent="0.3">
      <c r="A1357" s="65"/>
      <c r="B1357" s="225"/>
      <c r="C1357" s="226"/>
      <c r="D1357" s="65"/>
      <c r="E1357" s="65"/>
      <c r="F1357" s="227"/>
      <c r="G1357" s="226"/>
      <c r="H1357" s="65"/>
      <c r="I1357" s="65"/>
      <c r="J1357" s="228"/>
      <c r="K1357" s="229"/>
      <c r="L1357" s="65"/>
      <c r="M1357" s="225"/>
      <c r="N1357" s="230"/>
      <c r="O1357" s="226"/>
      <c r="P1357" s="65"/>
      <c r="Q1357" s="231"/>
      <c r="R1357" s="232"/>
      <c r="S1357" s="76"/>
      <c r="T1357" s="65"/>
      <c r="U1357" s="225"/>
      <c r="V1357" s="226"/>
      <c r="W1357" s="65"/>
      <c r="X1357" s="65"/>
      <c r="Y1357" s="225"/>
      <c r="Z1357" s="226"/>
      <c r="AA1357" s="65"/>
      <c r="AB1357" s="65"/>
      <c r="AC1357" s="125"/>
      <c r="AD1357" s="125"/>
      <c r="AE1357" s="126"/>
      <c r="AF1357" s="126"/>
      <c r="AG1357" s="126"/>
      <c r="AH1357" s="125"/>
      <c r="AI1357" s="125"/>
      <c r="AJ1357" s="125"/>
      <c r="AK1357" s="125"/>
      <c r="AL1357" s="125"/>
      <c r="AM1357" s="125"/>
      <c r="AN1357" s="125"/>
      <c r="AO1357" s="66"/>
      <c r="AP1357" s="125"/>
      <c r="AQ1357" s="125"/>
      <c r="AR1357" s="125"/>
      <c r="AS1357" s="125"/>
      <c r="AT1357" s="125"/>
      <c r="AU1357" s="125"/>
      <c r="AV1357" s="125"/>
      <c r="AW1357" s="126"/>
      <c r="AX1357" s="126"/>
      <c r="AY1357" s="126"/>
      <c r="AZ1357" s="127"/>
      <c r="BA1357" s="128"/>
      <c r="BB1357" s="65"/>
      <c r="BC1357" s="65"/>
      <c r="BD1357" s="125"/>
      <c r="BE1357" s="125"/>
      <c r="BF1357" s="126"/>
      <c r="BG1357" s="126"/>
      <c r="BH1357" s="126"/>
      <c r="BI1357" s="125"/>
      <c r="BJ1357" s="125"/>
      <c r="BK1357" s="125"/>
      <c r="BL1357" s="125"/>
      <c r="BM1357" s="125"/>
      <c r="BN1357" s="125"/>
      <c r="BO1357" s="129"/>
      <c r="BP1357" s="66"/>
      <c r="BQ1357" s="129"/>
      <c r="BR1357" s="125"/>
      <c r="BS1357" s="125"/>
      <c r="BT1357" s="125"/>
      <c r="BU1357" s="125"/>
      <c r="BV1357" s="125"/>
      <c r="BW1357" s="125"/>
      <c r="BX1357" s="126"/>
      <c r="BY1357" s="126"/>
      <c r="BZ1357" s="126"/>
      <c r="CA1357" s="127"/>
      <c r="CB1357" s="128"/>
    </row>
    <row r="1358" spans="1:80" x14ac:dyDescent="0.3">
      <c r="A1358" s="65"/>
      <c r="B1358" s="65"/>
      <c r="C1358" s="65"/>
      <c r="D1358" s="65"/>
      <c r="E1358" s="65"/>
      <c r="F1358" s="65"/>
      <c r="G1358" s="65"/>
      <c r="H1358" s="65"/>
      <c r="I1358" s="65"/>
      <c r="J1358" s="65"/>
      <c r="K1358" s="65"/>
      <c r="L1358" s="65"/>
      <c r="M1358" s="99"/>
      <c r="N1358" s="66"/>
      <c r="O1358" s="99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5"/>
      <c r="AC1358" s="125"/>
      <c r="AD1358" s="125"/>
      <c r="AE1358" s="126"/>
      <c r="AF1358" s="126"/>
      <c r="AG1358" s="126"/>
      <c r="AH1358" s="125"/>
      <c r="AI1358" s="125"/>
      <c r="AJ1358" s="125"/>
      <c r="AK1358" s="125"/>
      <c r="AL1358" s="125"/>
      <c r="AM1358" s="125"/>
      <c r="AN1358" s="125"/>
      <c r="AO1358" s="66"/>
      <c r="AP1358" s="125"/>
      <c r="AQ1358" s="125"/>
      <c r="AR1358" s="125"/>
      <c r="AS1358" s="125"/>
      <c r="AT1358" s="125"/>
      <c r="AU1358" s="125"/>
      <c r="AV1358" s="125"/>
      <c r="AW1358" s="126"/>
      <c r="AX1358" s="126"/>
      <c r="AY1358" s="126"/>
      <c r="AZ1358" s="127"/>
      <c r="BA1358" s="128"/>
      <c r="BB1358" s="65"/>
      <c r="BC1358" s="65"/>
      <c r="BD1358" s="125"/>
      <c r="BE1358" s="125"/>
      <c r="BF1358" s="126"/>
      <c r="BG1358" s="126"/>
      <c r="BH1358" s="126"/>
      <c r="BI1358" s="125"/>
      <c r="BJ1358" s="125"/>
      <c r="BK1358" s="125"/>
      <c r="BL1358" s="125"/>
      <c r="BM1358" s="125"/>
      <c r="BN1358" s="125"/>
      <c r="BO1358" s="129"/>
      <c r="BP1358" s="66"/>
      <c r="BQ1358" s="129"/>
      <c r="BR1358" s="125"/>
      <c r="BS1358" s="125"/>
      <c r="BT1358" s="125"/>
      <c r="BU1358" s="125"/>
      <c r="BV1358" s="125"/>
      <c r="BW1358" s="125"/>
      <c r="BX1358" s="126"/>
      <c r="BY1358" s="126"/>
      <c r="BZ1358" s="126"/>
      <c r="CA1358" s="127"/>
      <c r="CB1358" s="128"/>
    </row>
    <row r="1359" spans="1:80" x14ac:dyDescent="0.3">
      <c r="A1359" s="65"/>
      <c r="B1359" s="65"/>
      <c r="C1359" s="65"/>
      <c r="D1359" s="65"/>
      <c r="E1359" s="65"/>
      <c r="F1359" s="65"/>
      <c r="G1359" s="65"/>
      <c r="H1359" s="65"/>
      <c r="I1359" s="65"/>
      <c r="J1359" s="65"/>
      <c r="K1359" s="65"/>
      <c r="L1359" s="65"/>
      <c r="M1359" s="99"/>
      <c r="N1359" s="66"/>
      <c r="O1359" s="99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5"/>
      <c r="AC1359" s="125"/>
      <c r="AD1359" s="125"/>
      <c r="AE1359" s="126"/>
      <c r="AF1359" s="126"/>
      <c r="AG1359" s="126"/>
      <c r="AH1359" s="125"/>
      <c r="AI1359" s="125"/>
      <c r="AJ1359" s="125"/>
      <c r="AK1359" s="125"/>
      <c r="AL1359" s="125"/>
      <c r="AM1359" s="125"/>
      <c r="AN1359" s="125"/>
      <c r="AO1359" s="66"/>
      <c r="AP1359" s="125"/>
      <c r="AQ1359" s="125"/>
      <c r="AR1359" s="125"/>
      <c r="AS1359" s="125"/>
      <c r="AT1359" s="125"/>
      <c r="AU1359" s="125"/>
      <c r="AV1359" s="125"/>
      <c r="AW1359" s="126"/>
      <c r="AX1359" s="126"/>
      <c r="AY1359" s="126"/>
      <c r="AZ1359" s="127"/>
      <c r="BA1359" s="128"/>
      <c r="BB1359" s="65"/>
      <c r="BC1359" s="65"/>
      <c r="BD1359" s="125"/>
      <c r="BE1359" s="125"/>
      <c r="BF1359" s="126"/>
      <c r="BG1359" s="126"/>
      <c r="BH1359" s="126"/>
      <c r="BI1359" s="125"/>
      <c r="BJ1359" s="125"/>
      <c r="BK1359" s="125"/>
      <c r="BL1359" s="125"/>
      <c r="BM1359" s="125"/>
      <c r="BN1359" s="125"/>
      <c r="BO1359" s="129"/>
      <c r="BP1359" s="66"/>
      <c r="BQ1359" s="129"/>
      <c r="BR1359" s="125"/>
      <c r="BS1359" s="125"/>
      <c r="BT1359" s="125"/>
      <c r="BU1359" s="125"/>
      <c r="BV1359" s="125"/>
      <c r="BW1359" s="125"/>
      <c r="BX1359" s="126"/>
      <c r="BY1359" s="126"/>
      <c r="BZ1359" s="126"/>
      <c r="CA1359" s="127"/>
      <c r="CB1359" s="128"/>
    </row>
    <row r="1360" spans="1:80" x14ac:dyDescent="0.3">
      <c r="A1360" s="65"/>
      <c r="B1360" s="68"/>
      <c r="C1360" s="68"/>
      <c r="D1360" s="68"/>
      <c r="E1360" s="68"/>
      <c r="F1360" s="68"/>
      <c r="G1360" s="68"/>
      <c r="H1360" s="68"/>
      <c r="I1360" s="68"/>
      <c r="J1360" s="68"/>
      <c r="K1360" s="68"/>
      <c r="L1360" s="68"/>
      <c r="M1360" s="87"/>
      <c r="N1360" s="68"/>
      <c r="O1360" s="87"/>
      <c r="P1360" s="68"/>
      <c r="Q1360" s="68"/>
      <c r="R1360" s="68"/>
      <c r="S1360" s="68"/>
      <c r="T1360" s="68"/>
      <c r="U1360" s="68"/>
      <c r="V1360" s="68"/>
      <c r="W1360" s="68"/>
      <c r="X1360" s="68"/>
      <c r="Y1360" s="68"/>
      <c r="Z1360" s="68"/>
      <c r="AA1360" s="65"/>
      <c r="AB1360" s="65"/>
      <c r="AC1360" s="125"/>
      <c r="AD1360" s="125"/>
      <c r="AE1360" s="126"/>
      <c r="AF1360" s="126"/>
      <c r="AG1360" s="126"/>
      <c r="AH1360" s="125"/>
      <c r="AI1360" s="125"/>
      <c r="AJ1360" s="125"/>
      <c r="AK1360" s="125"/>
      <c r="AL1360" s="125"/>
      <c r="AM1360" s="125"/>
      <c r="AN1360" s="125"/>
      <c r="AO1360" s="66"/>
      <c r="AP1360" s="125"/>
      <c r="AQ1360" s="125"/>
      <c r="AR1360" s="125"/>
      <c r="AS1360" s="125"/>
      <c r="AT1360" s="125"/>
      <c r="AU1360" s="125"/>
      <c r="AV1360" s="125"/>
      <c r="AW1360" s="126"/>
      <c r="AX1360" s="126"/>
      <c r="AY1360" s="126"/>
      <c r="AZ1360" s="127"/>
      <c r="BA1360" s="128"/>
      <c r="BB1360" s="65"/>
      <c r="BC1360" s="65"/>
      <c r="BD1360" s="125"/>
      <c r="BE1360" s="125"/>
      <c r="BF1360" s="126"/>
      <c r="BG1360" s="126"/>
      <c r="BH1360" s="126"/>
      <c r="BI1360" s="125"/>
      <c r="BJ1360" s="125"/>
      <c r="BK1360" s="125"/>
      <c r="BL1360" s="125"/>
      <c r="BM1360" s="125"/>
      <c r="BN1360" s="125"/>
      <c r="BO1360" s="129"/>
      <c r="BP1360" s="66"/>
      <c r="BQ1360" s="129"/>
      <c r="BR1360" s="125"/>
      <c r="BS1360" s="125"/>
      <c r="BT1360" s="125"/>
      <c r="BU1360" s="125"/>
      <c r="BV1360" s="125"/>
      <c r="BW1360" s="125"/>
      <c r="BX1360" s="126"/>
      <c r="BY1360" s="126"/>
      <c r="BZ1360" s="126"/>
      <c r="CA1360" s="127"/>
      <c r="CB1360" s="128"/>
    </row>
    <row r="1361" spans="1:80" x14ac:dyDescent="0.3">
      <c r="A1361" s="65"/>
      <c r="B1361" s="70"/>
      <c r="C1361" s="70"/>
      <c r="D1361" s="71"/>
      <c r="E1361" s="71"/>
      <c r="F1361" s="71"/>
      <c r="G1361" s="70"/>
      <c r="H1361" s="70"/>
      <c r="I1361" s="70"/>
      <c r="J1361" s="70"/>
      <c r="K1361" s="70"/>
      <c r="L1361" s="70"/>
      <c r="M1361" s="70"/>
      <c r="N1361" s="194"/>
      <c r="O1361" s="80"/>
      <c r="P1361" s="75"/>
      <c r="Q1361" s="75"/>
      <c r="R1361" s="75"/>
      <c r="S1361" s="75"/>
      <c r="T1361" s="75"/>
      <c r="U1361" s="75"/>
      <c r="V1361" s="74"/>
      <c r="W1361" s="74"/>
      <c r="X1361" s="74"/>
      <c r="Y1361" s="73"/>
      <c r="Z1361" s="72"/>
      <c r="AA1361" s="65"/>
      <c r="AB1361" s="65"/>
      <c r="AC1361" s="125"/>
      <c r="AD1361" s="125"/>
      <c r="AE1361" s="126"/>
      <c r="AF1361" s="126"/>
      <c r="AG1361" s="126"/>
      <c r="AH1361" s="125"/>
      <c r="AI1361" s="125"/>
      <c r="AJ1361" s="125"/>
      <c r="AK1361" s="125"/>
      <c r="AL1361" s="125"/>
      <c r="AM1361" s="125"/>
      <c r="AN1361" s="125"/>
      <c r="AO1361" s="66"/>
      <c r="AP1361" s="125"/>
      <c r="AQ1361" s="125"/>
      <c r="AR1361" s="125"/>
      <c r="AS1361" s="125"/>
      <c r="AT1361" s="125"/>
      <c r="AU1361" s="125"/>
      <c r="AV1361" s="125"/>
      <c r="AW1361" s="126"/>
      <c r="AX1361" s="126"/>
      <c r="AY1361" s="126"/>
      <c r="AZ1361" s="127"/>
      <c r="BA1361" s="128"/>
      <c r="BB1361" s="65"/>
      <c r="BC1361" s="65"/>
      <c r="BD1361" s="125"/>
      <c r="BE1361" s="125"/>
      <c r="BF1361" s="126"/>
      <c r="BG1361" s="126"/>
      <c r="BH1361" s="126"/>
      <c r="BI1361" s="125"/>
      <c r="BJ1361" s="125"/>
      <c r="BK1361" s="125"/>
      <c r="BL1361" s="125"/>
      <c r="BM1361" s="125"/>
      <c r="BN1361" s="125"/>
      <c r="BO1361" s="129"/>
      <c r="BP1361" s="66"/>
      <c r="BQ1361" s="129"/>
      <c r="BR1361" s="125"/>
      <c r="BS1361" s="125"/>
      <c r="BT1361" s="125"/>
      <c r="BU1361" s="125"/>
      <c r="BV1361" s="125"/>
      <c r="BW1361" s="125"/>
      <c r="BX1361" s="126"/>
      <c r="BY1361" s="126"/>
      <c r="BZ1361" s="126"/>
      <c r="CA1361" s="127"/>
      <c r="CB1361" s="128"/>
    </row>
    <row r="1362" spans="1:80" x14ac:dyDescent="0.3">
      <c r="A1362" s="65"/>
      <c r="B1362" s="70"/>
      <c r="C1362" s="70"/>
      <c r="D1362" s="71"/>
      <c r="E1362" s="71"/>
      <c r="F1362" s="71"/>
      <c r="G1362" s="70"/>
      <c r="H1362" s="70"/>
      <c r="I1362" s="70"/>
      <c r="J1362" s="70"/>
      <c r="K1362" s="70"/>
      <c r="L1362" s="70"/>
      <c r="M1362" s="70"/>
      <c r="N1362" s="194"/>
      <c r="O1362" s="80"/>
      <c r="P1362" s="75"/>
      <c r="Q1362" s="75"/>
      <c r="R1362" s="75"/>
      <c r="S1362" s="75"/>
      <c r="T1362" s="75"/>
      <c r="U1362" s="75"/>
      <c r="V1362" s="74"/>
      <c r="W1362" s="74"/>
      <c r="X1362" s="74"/>
      <c r="Y1362" s="73"/>
      <c r="Z1362" s="72"/>
      <c r="AA1362" s="65"/>
      <c r="AB1362" s="65"/>
      <c r="AC1362" s="125"/>
      <c r="AD1362" s="125"/>
      <c r="AE1362" s="126"/>
      <c r="AF1362" s="126"/>
      <c r="AG1362" s="126"/>
      <c r="AH1362" s="125"/>
      <c r="AI1362" s="125"/>
      <c r="AJ1362" s="125"/>
      <c r="AK1362" s="125"/>
      <c r="AL1362" s="125"/>
      <c r="AM1362" s="125"/>
      <c r="AN1362" s="125"/>
      <c r="AO1362" s="66"/>
      <c r="AP1362" s="125"/>
      <c r="AQ1362" s="125"/>
      <c r="AR1362" s="125"/>
      <c r="AS1362" s="125"/>
      <c r="AT1362" s="125"/>
      <c r="AU1362" s="125"/>
      <c r="AV1362" s="125"/>
      <c r="AW1362" s="126"/>
      <c r="AX1362" s="126"/>
      <c r="AY1362" s="126"/>
      <c r="AZ1362" s="127"/>
      <c r="BA1362" s="128"/>
      <c r="BB1362" s="65"/>
      <c r="BC1362" s="65"/>
      <c r="BD1362" s="125"/>
      <c r="BE1362" s="125"/>
      <c r="BF1362" s="126"/>
      <c r="BG1362" s="126"/>
      <c r="BH1362" s="126"/>
      <c r="BI1362" s="125"/>
      <c r="BJ1362" s="125"/>
      <c r="BK1362" s="125"/>
      <c r="BL1362" s="125"/>
      <c r="BM1362" s="125"/>
      <c r="BN1362" s="125"/>
      <c r="BO1362" s="129"/>
      <c r="BP1362" s="66"/>
      <c r="BQ1362" s="129"/>
      <c r="BR1362" s="125"/>
      <c r="BS1362" s="125"/>
      <c r="BT1362" s="125"/>
      <c r="BU1362" s="125"/>
      <c r="BV1362" s="125"/>
      <c r="BW1362" s="125"/>
      <c r="BX1362" s="126"/>
      <c r="BY1362" s="126"/>
      <c r="BZ1362" s="126"/>
      <c r="CA1362" s="127"/>
      <c r="CB1362" s="128"/>
    </row>
    <row r="1363" spans="1:80" x14ac:dyDescent="0.3">
      <c r="A1363" s="65"/>
      <c r="B1363" s="70"/>
      <c r="C1363" s="70"/>
      <c r="D1363" s="71"/>
      <c r="E1363" s="71"/>
      <c r="F1363" s="71"/>
      <c r="G1363" s="70"/>
      <c r="H1363" s="70"/>
      <c r="I1363" s="70"/>
      <c r="J1363" s="70"/>
      <c r="K1363" s="70"/>
      <c r="L1363" s="70"/>
      <c r="M1363" s="70"/>
      <c r="N1363" s="194"/>
      <c r="O1363" s="80"/>
      <c r="P1363" s="75"/>
      <c r="Q1363" s="75"/>
      <c r="R1363" s="75"/>
      <c r="S1363" s="75"/>
      <c r="T1363" s="75"/>
      <c r="U1363" s="75"/>
      <c r="V1363" s="74"/>
      <c r="W1363" s="74"/>
      <c r="X1363" s="74"/>
      <c r="Y1363" s="73"/>
      <c r="Z1363" s="72"/>
      <c r="AA1363" s="65"/>
      <c r="AB1363" s="65"/>
      <c r="AC1363" s="125"/>
      <c r="AD1363" s="125"/>
      <c r="AE1363" s="126"/>
      <c r="AF1363" s="126"/>
      <c r="AG1363" s="126"/>
      <c r="AH1363" s="125"/>
      <c r="AI1363" s="125"/>
      <c r="AJ1363" s="125"/>
      <c r="AK1363" s="125"/>
      <c r="AL1363" s="125"/>
      <c r="AM1363" s="125"/>
      <c r="AN1363" s="125"/>
      <c r="AO1363" s="66"/>
      <c r="AP1363" s="125"/>
      <c r="AQ1363" s="125"/>
      <c r="AR1363" s="125"/>
      <c r="AS1363" s="125"/>
      <c r="AT1363" s="125"/>
      <c r="AU1363" s="125"/>
      <c r="AV1363" s="125"/>
      <c r="AW1363" s="126"/>
      <c r="AX1363" s="126"/>
      <c r="AY1363" s="126"/>
      <c r="AZ1363" s="127"/>
      <c r="BA1363" s="128"/>
      <c r="BB1363" s="65"/>
      <c r="BC1363" s="65"/>
      <c r="BD1363" s="125"/>
      <c r="BE1363" s="125"/>
      <c r="BF1363" s="126"/>
      <c r="BG1363" s="126"/>
      <c r="BH1363" s="126"/>
      <c r="BI1363" s="125"/>
      <c r="BJ1363" s="125"/>
      <c r="BK1363" s="125"/>
      <c r="BL1363" s="125"/>
      <c r="BM1363" s="125"/>
      <c r="BN1363" s="125"/>
      <c r="BO1363" s="129"/>
      <c r="BP1363" s="66"/>
      <c r="BQ1363" s="129"/>
      <c r="BR1363" s="125"/>
      <c r="BS1363" s="125"/>
      <c r="BT1363" s="125"/>
      <c r="BU1363" s="125"/>
      <c r="BV1363" s="125"/>
      <c r="BW1363" s="125"/>
      <c r="BX1363" s="126"/>
      <c r="BY1363" s="126"/>
      <c r="BZ1363" s="126"/>
      <c r="CA1363" s="127"/>
      <c r="CB1363" s="128"/>
    </row>
    <row r="1364" spans="1:80" x14ac:dyDescent="0.3">
      <c r="A1364" s="65"/>
      <c r="B1364" s="70"/>
      <c r="C1364" s="70"/>
      <c r="D1364" s="71"/>
      <c r="E1364" s="71"/>
      <c r="F1364" s="71"/>
      <c r="G1364" s="70"/>
      <c r="H1364" s="70"/>
      <c r="I1364" s="70"/>
      <c r="J1364" s="70"/>
      <c r="K1364" s="70"/>
      <c r="L1364" s="70"/>
      <c r="M1364" s="70"/>
      <c r="N1364" s="194"/>
      <c r="O1364" s="80"/>
      <c r="P1364" s="75"/>
      <c r="Q1364" s="75"/>
      <c r="R1364" s="75"/>
      <c r="S1364" s="75"/>
      <c r="T1364" s="75"/>
      <c r="U1364" s="75"/>
      <c r="V1364" s="74"/>
      <c r="W1364" s="74"/>
      <c r="X1364" s="74"/>
      <c r="Y1364" s="73"/>
      <c r="Z1364" s="72"/>
      <c r="AA1364" s="65"/>
      <c r="AB1364" s="65"/>
      <c r="AC1364" s="125"/>
      <c r="AD1364" s="125"/>
      <c r="AE1364" s="126"/>
      <c r="AF1364" s="126"/>
      <c r="AG1364" s="126"/>
      <c r="AH1364" s="125"/>
      <c r="AI1364" s="125"/>
      <c r="AJ1364" s="125"/>
      <c r="AK1364" s="125"/>
      <c r="AL1364" s="125"/>
      <c r="AM1364" s="125"/>
      <c r="AN1364" s="125"/>
      <c r="AO1364" s="82"/>
      <c r="AP1364" s="125"/>
      <c r="AQ1364" s="125"/>
      <c r="AR1364" s="125"/>
      <c r="AS1364" s="125"/>
      <c r="AT1364" s="125"/>
      <c r="AU1364" s="125"/>
      <c r="AV1364" s="125"/>
      <c r="AW1364" s="126"/>
      <c r="AX1364" s="126"/>
      <c r="AY1364" s="126"/>
      <c r="AZ1364" s="125"/>
      <c r="BA1364" s="125"/>
      <c r="BB1364" s="65"/>
      <c r="BC1364" s="65"/>
      <c r="BD1364" s="125"/>
      <c r="BE1364" s="125"/>
      <c r="BF1364" s="126"/>
      <c r="BG1364" s="126"/>
      <c r="BH1364" s="126"/>
      <c r="BI1364" s="125"/>
      <c r="BJ1364" s="125"/>
      <c r="BK1364" s="125"/>
      <c r="BL1364" s="125"/>
      <c r="BM1364" s="125"/>
      <c r="BN1364" s="125"/>
      <c r="BO1364" s="129"/>
      <c r="BP1364" s="82"/>
      <c r="BQ1364" s="129"/>
      <c r="BR1364" s="125"/>
      <c r="BS1364" s="125"/>
      <c r="BT1364" s="125"/>
      <c r="BU1364" s="125"/>
      <c r="BV1364" s="125"/>
      <c r="BW1364" s="125"/>
      <c r="BX1364" s="126"/>
      <c r="BY1364" s="126"/>
      <c r="BZ1364" s="126"/>
      <c r="CA1364" s="125"/>
      <c r="CB1364" s="125"/>
    </row>
    <row r="1365" spans="1:80" x14ac:dyDescent="0.3">
      <c r="A1365" s="65"/>
      <c r="B1365" s="70"/>
      <c r="C1365" s="70"/>
      <c r="D1365" s="71"/>
      <c r="E1365" s="71"/>
      <c r="F1365" s="71"/>
      <c r="G1365" s="70"/>
      <c r="H1365" s="70"/>
      <c r="I1365" s="70"/>
      <c r="J1365" s="70"/>
      <c r="K1365" s="70"/>
      <c r="L1365" s="70"/>
      <c r="M1365" s="70"/>
      <c r="N1365" s="194"/>
      <c r="O1365" s="80"/>
      <c r="P1365" s="75"/>
      <c r="Q1365" s="75"/>
      <c r="R1365" s="75"/>
      <c r="S1365" s="75"/>
      <c r="T1365" s="75"/>
      <c r="U1365" s="75"/>
      <c r="V1365" s="74"/>
      <c r="W1365" s="74"/>
      <c r="X1365" s="74"/>
      <c r="Y1365" s="73"/>
      <c r="Z1365" s="72"/>
      <c r="AA1365" s="65"/>
      <c r="AB1365" s="65"/>
      <c r="AC1365" s="128"/>
      <c r="AD1365" s="127"/>
      <c r="AE1365" s="126"/>
      <c r="AF1365" s="126"/>
      <c r="AG1365" s="126"/>
      <c r="AH1365" s="125"/>
      <c r="AI1365" s="125"/>
      <c r="AJ1365" s="125"/>
      <c r="AK1365" s="125"/>
      <c r="AL1365" s="125"/>
      <c r="AM1365" s="125"/>
      <c r="AN1365" s="125"/>
      <c r="AO1365" s="66"/>
      <c r="AP1365" s="125"/>
      <c r="AQ1365" s="125"/>
      <c r="AR1365" s="125"/>
      <c r="AS1365" s="125"/>
      <c r="AT1365" s="125"/>
      <c r="AU1365" s="125"/>
      <c r="AV1365" s="125"/>
      <c r="AW1365" s="126"/>
      <c r="AX1365" s="126"/>
      <c r="AY1365" s="126"/>
      <c r="AZ1365" s="125"/>
      <c r="BA1365" s="125"/>
      <c r="BB1365" s="65"/>
      <c r="BC1365" s="65"/>
      <c r="BD1365" s="128"/>
      <c r="BE1365" s="127"/>
      <c r="BF1365" s="126"/>
      <c r="BG1365" s="126"/>
      <c r="BH1365" s="126"/>
      <c r="BI1365" s="125"/>
      <c r="BJ1365" s="125"/>
      <c r="BK1365" s="125"/>
      <c r="BL1365" s="125"/>
      <c r="BM1365" s="125"/>
      <c r="BN1365" s="125"/>
      <c r="BO1365" s="129"/>
      <c r="BP1365" s="66"/>
      <c r="BQ1365" s="129"/>
      <c r="BR1365" s="125"/>
      <c r="BS1365" s="125"/>
      <c r="BT1365" s="125"/>
      <c r="BU1365" s="125"/>
      <c r="BV1365" s="125"/>
      <c r="BW1365" s="125"/>
      <c r="BX1365" s="126"/>
      <c r="BY1365" s="126"/>
      <c r="BZ1365" s="126"/>
      <c r="CA1365" s="125"/>
      <c r="CB1365" s="125"/>
    </row>
    <row r="1366" spans="1:80" x14ac:dyDescent="0.3">
      <c r="A1366" s="65"/>
      <c r="B1366" s="70"/>
      <c r="C1366" s="70"/>
      <c r="D1366" s="71"/>
      <c r="E1366" s="71"/>
      <c r="F1366" s="71"/>
      <c r="G1366" s="70"/>
      <c r="H1366" s="70"/>
      <c r="I1366" s="70"/>
      <c r="J1366" s="70"/>
      <c r="K1366" s="70"/>
      <c r="L1366" s="70"/>
      <c r="M1366" s="70"/>
      <c r="N1366" s="194"/>
      <c r="O1366" s="80"/>
      <c r="P1366" s="75"/>
      <c r="Q1366" s="75"/>
      <c r="R1366" s="75"/>
      <c r="S1366" s="75"/>
      <c r="T1366" s="75"/>
      <c r="U1366" s="75"/>
      <c r="V1366" s="74"/>
      <c r="W1366" s="74"/>
      <c r="X1366" s="74"/>
      <c r="Y1366" s="73"/>
      <c r="Z1366" s="72"/>
      <c r="AA1366" s="65"/>
      <c r="AB1366" s="65"/>
      <c r="AC1366" s="128"/>
      <c r="AD1366" s="127"/>
      <c r="AE1366" s="126"/>
      <c r="AF1366" s="126"/>
      <c r="AG1366" s="126"/>
      <c r="AH1366" s="125"/>
      <c r="AI1366" s="125"/>
      <c r="AJ1366" s="125"/>
      <c r="AK1366" s="125"/>
      <c r="AL1366" s="125"/>
      <c r="AM1366" s="125"/>
      <c r="AN1366" s="125"/>
      <c r="AO1366" s="66"/>
      <c r="AP1366" s="125"/>
      <c r="AQ1366" s="125"/>
      <c r="AR1366" s="125"/>
      <c r="AS1366" s="125"/>
      <c r="AT1366" s="125"/>
      <c r="AU1366" s="125"/>
      <c r="AV1366" s="125"/>
      <c r="AW1366" s="126"/>
      <c r="AX1366" s="126"/>
      <c r="AY1366" s="126"/>
      <c r="AZ1366" s="125"/>
      <c r="BA1366" s="125"/>
      <c r="BB1366" s="65"/>
      <c r="BC1366" s="65"/>
      <c r="BD1366" s="128"/>
      <c r="BE1366" s="127"/>
      <c r="BF1366" s="126"/>
      <c r="BG1366" s="126"/>
      <c r="BH1366" s="126"/>
      <c r="BI1366" s="125"/>
      <c r="BJ1366" s="125"/>
      <c r="BK1366" s="125"/>
      <c r="BL1366" s="125"/>
      <c r="BM1366" s="125"/>
      <c r="BN1366" s="125"/>
      <c r="BO1366" s="129"/>
      <c r="BP1366" s="66"/>
      <c r="BQ1366" s="129"/>
      <c r="BR1366" s="125"/>
      <c r="BS1366" s="125"/>
      <c r="BT1366" s="125"/>
      <c r="BU1366" s="125"/>
      <c r="BV1366" s="125"/>
      <c r="BW1366" s="125"/>
      <c r="BX1366" s="126"/>
      <c r="BY1366" s="126"/>
      <c r="BZ1366" s="126"/>
      <c r="CA1366" s="125"/>
      <c r="CB1366" s="125"/>
    </row>
    <row r="1367" spans="1:80" x14ac:dyDescent="0.3">
      <c r="A1367" s="65"/>
      <c r="B1367" s="70"/>
      <c r="C1367" s="70"/>
      <c r="D1367" s="71"/>
      <c r="E1367" s="71"/>
      <c r="F1367" s="71"/>
      <c r="G1367" s="70"/>
      <c r="H1367" s="70"/>
      <c r="I1367" s="70"/>
      <c r="J1367" s="70"/>
      <c r="K1367" s="70"/>
      <c r="L1367" s="70"/>
      <c r="M1367" s="70"/>
      <c r="N1367" s="194"/>
      <c r="O1367" s="80"/>
      <c r="P1367" s="75"/>
      <c r="Q1367" s="75"/>
      <c r="R1367" s="75"/>
      <c r="S1367" s="75"/>
      <c r="T1367" s="75"/>
      <c r="U1367" s="75"/>
      <c r="V1367" s="74"/>
      <c r="W1367" s="74"/>
      <c r="X1367" s="74"/>
      <c r="Y1367" s="73"/>
      <c r="Z1367" s="72"/>
      <c r="AA1367" s="65"/>
      <c r="AB1367" s="65"/>
      <c r="AC1367" s="128"/>
      <c r="AD1367" s="127"/>
      <c r="AE1367" s="126"/>
      <c r="AF1367" s="126"/>
      <c r="AG1367" s="126"/>
      <c r="AH1367" s="125"/>
      <c r="AI1367" s="125"/>
      <c r="AJ1367" s="125"/>
      <c r="AK1367" s="125"/>
      <c r="AL1367" s="125"/>
      <c r="AM1367" s="125"/>
      <c r="AN1367" s="125"/>
      <c r="AO1367" s="66"/>
      <c r="AP1367" s="125"/>
      <c r="AQ1367" s="125"/>
      <c r="AR1367" s="125"/>
      <c r="AS1367" s="125"/>
      <c r="AT1367" s="125"/>
      <c r="AU1367" s="125"/>
      <c r="AV1367" s="125"/>
      <c r="AW1367" s="126"/>
      <c r="AX1367" s="126"/>
      <c r="AY1367" s="126"/>
      <c r="AZ1367" s="125"/>
      <c r="BA1367" s="125"/>
      <c r="BB1367" s="65"/>
      <c r="BC1367" s="65"/>
      <c r="BD1367" s="128"/>
      <c r="BE1367" s="127"/>
      <c r="BF1367" s="126"/>
      <c r="BG1367" s="126"/>
      <c r="BH1367" s="126"/>
      <c r="BI1367" s="125"/>
      <c r="BJ1367" s="125"/>
      <c r="BK1367" s="125"/>
      <c r="BL1367" s="125"/>
      <c r="BM1367" s="125"/>
      <c r="BN1367" s="125"/>
      <c r="BO1367" s="129"/>
      <c r="BP1367" s="66"/>
      <c r="BQ1367" s="129"/>
      <c r="BR1367" s="125"/>
      <c r="BS1367" s="125"/>
      <c r="BT1367" s="125"/>
      <c r="BU1367" s="125"/>
      <c r="BV1367" s="125"/>
      <c r="BW1367" s="125"/>
      <c r="BX1367" s="126"/>
      <c r="BY1367" s="126"/>
      <c r="BZ1367" s="126"/>
      <c r="CA1367" s="125"/>
      <c r="CB1367" s="125"/>
    </row>
    <row r="1368" spans="1:80" x14ac:dyDescent="0.3">
      <c r="A1368" s="65"/>
      <c r="B1368" s="70"/>
      <c r="C1368" s="70"/>
      <c r="D1368" s="71"/>
      <c r="E1368" s="71"/>
      <c r="F1368" s="71"/>
      <c r="G1368" s="70"/>
      <c r="H1368" s="70"/>
      <c r="I1368" s="70"/>
      <c r="J1368" s="70"/>
      <c r="K1368" s="70"/>
      <c r="L1368" s="70"/>
      <c r="M1368" s="70"/>
      <c r="N1368" s="194"/>
      <c r="O1368" s="80"/>
      <c r="P1368" s="75"/>
      <c r="Q1368" s="75"/>
      <c r="R1368" s="75"/>
      <c r="S1368" s="75"/>
      <c r="T1368" s="75"/>
      <c r="U1368" s="75"/>
      <c r="V1368" s="74"/>
      <c r="W1368" s="74"/>
      <c r="X1368" s="74"/>
      <c r="Y1368" s="73"/>
      <c r="Z1368" s="72"/>
      <c r="AA1368" s="65"/>
      <c r="AB1368" s="65"/>
      <c r="AC1368" s="128"/>
      <c r="AD1368" s="127"/>
      <c r="AE1368" s="126"/>
      <c r="AF1368" s="126"/>
      <c r="AG1368" s="126"/>
      <c r="AH1368" s="125"/>
      <c r="AI1368" s="125"/>
      <c r="AJ1368" s="125"/>
      <c r="AK1368" s="125"/>
      <c r="AL1368" s="125"/>
      <c r="AM1368" s="125"/>
      <c r="AN1368" s="125"/>
      <c r="AO1368" s="66"/>
      <c r="AP1368" s="125"/>
      <c r="AQ1368" s="125"/>
      <c r="AR1368" s="125"/>
      <c r="AS1368" s="125"/>
      <c r="AT1368" s="125"/>
      <c r="AU1368" s="125"/>
      <c r="AV1368" s="125"/>
      <c r="AW1368" s="126"/>
      <c r="AX1368" s="126"/>
      <c r="AY1368" s="126"/>
      <c r="AZ1368" s="125"/>
      <c r="BA1368" s="125"/>
      <c r="BB1368" s="65"/>
      <c r="BC1368" s="65"/>
      <c r="BD1368" s="128"/>
      <c r="BE1368" s="127"/>
      <c r="BF1368" s="126"/>
      <c r="BG1368" s="126"/>
      <c r="BH1368" s="126"/>
      <c r="BI1368" s="125"/>
      <c r="BJ1368" s="125"/>
      <c r="BK1368" s="125"/>
      <c r="BL1368" s="125"/>
      <c r="BM1368" s="125"/>
      <c r="BN1368" s="125"/>
      <c r="BO1368" s="129"/>
      <c r="BP1368" s="66"/>
      <c r="BQ1368" s="129"/>
      <c r="BR1368" s="125"/>
      <c r="BS1368" s="125"/>
      <c r="BT1368" s="125"/>
      <c r="BU1368" s="125"/>
      <c r="BV1368" s="125"/>
      <c r="BW1368" s="125"/>
      <c r="BX1368" s="126"/>
      <c r="BY1368" s="126"/>
      <c r="BZ1368" s="126"/>
      <c r="CA1368" s="125"/>
      <c r="CB1368" s="125"/>
    </row>
    <row r="1369" spans="1:80" x14ac:dyDescent="0.3">
      <c r="A1369" s="65"/>
      <c r="B1369" s="70"/>
      <c r="C1369" s="70"/>
      <c r="D1369" s="71"/>
      <c r="E1369" s="71"/>
      <c r="F1369" s="71"/>
      <c r="G1369" s="70"/>
      <c r="H1369" s="70"/>
      <c r="I1369" s="70"/>
      <c r="J1369" s="70"/>
      <c r="K1369" s="70"/>
      <c r="L1369" s="70"/>
      <c r="M1369" s="70"/>
      <c r="N1369" s="194"/>
      <c r="O1369" s="80"/>
      <c r="P1369" s="75"/>
      <c r="Q1369" s="75"/>
      <c r="R1369" s="75"/>
      <c r="S1369" s="75"/>
      <c r="T1369" s="75"/>
      <c r="U1369" s="75"/>
      <c r="V1369" s="74"/>
      <c r="W1369" s="74"/>
      <c r="X1369" s="74"/>
      <c r="Y1369" s="73"/>
      <c r="Z1369" s="72"/>
      <c r="AA1369" s="65"/>
      <c r="AB1369" s="65"/>
      <c r="AC1369" s="128"/>
      <c r="AD1369" s="127"/>
      <c r="AE1369" s="126"/>
      <c r="AF1369" s="126"/>
      <c r="AG1369" s="126"/>
      <c r="AH1369" s="125"/>
      <c r="AI1369" s="125"/>
      <c r="AJ1369" s="125"/>
      <c r="AK1369" s="125"/>
      <c r="AL1369" s="125"/>
      <c r="AM1369" s="125"/>
      <c r="AN1369" s="125"/>
      <c r="AO1369" s="66"/>
      <c r="AP1369" s="125"/>
      <c r="AQ1369" s="125"/>
      <c r="AR1369" s="125"/>
      <c r="AS1369" s="125"/>
      <c r="AT1369" s="125"/>
      <c r="AU1369" s="125"/>
      <c r="AV1369" s="125"/>
      <c r="AW1369" s="126"/>
      <c r="AX1369" s="126"/>
      <c r="AY1369" s="126"/>
      <c r="AZ1369" s="125"/>
      <c r="BA1369" s="125"/>
      <c r="BB1369" s="65"/>
      <c r="BC1369" s="65"/>
      <c r="BD1369" s="128"/>
      <c r="BE1369" s="127"/>
      <c r="BF1369" s="126"/>
      <c r="BG1369" s="126"/>
      <c r="BH1369" s="126"/>
      <c r="BI1369" s="125"/>
      <c r="BJ1369" s="125"/>
      <c r="BK1369" s="125"/>
      <c r="BL1369" s="125"/>
      <c r="BM1369" s="125"/>
      <c r="BN1369" s="125"/>
      <c r="BO1369" s="129"/>
      <c r="BP1369" s="66"/>
      <c r="BQ1369" s="129"/>
      <c r="BR1369" s="125"/>
      <c r="BS1369" s="125"/>
      <c r="BT1369" s="125"/>
      <c r="BU1369" s="125"/>
      <c r="BV1369" s="125"/>
      <c r="BW1369" s="125"/>
      <c r="BX1369" s="126"/>
      <c r="BY1369" s="126"/>
      <c r="BZ1369" s="126"/>
      <c r="CA1369" s="125"/>
      <c r="CB1369" s="125"/>
    </row>
    <row r="1370" spans="1:80" x14ac:dyDescent="0.3">
      <c r="A1370" s="65"/>
      <c r="B1370" s="70"/>
      <c r="C1370" s="70"/>
      <c r="D1370" s="71"/>
      <c r="E1370" s="71"/>
      <c r="F1370" s="71"/>
      <c r="G1370" s="70"/>
      <c r="H1370" s="70"/>
      <c r="I1370" s="70"/>
      <c r="J1370" s="70"/>
      <c r="K1370" s="70"/>
      <c r="L1370" s="70"/>
      <c r="M1370" s="70"/>
      <c r="N1370" s="194"/>
      <c r="O1370" s="80"/>
      <c r="P1370" s="75"/>
      <c r="Q1370" s="75"/>
      <c r="R1370" s="75"/>
      <c r="S1370" s="75"/>
      <c r="T1370" s="75"/>
      <c r="U1370" s="75"/>
      <c r="V1370" s="74"/>
      <c r="W1370" s="74"/>
      <c r="X1370" s="74"/>
      <c r="Y1370" s="73"/>
      <c r="Z1370" s="72"/>
      <c r="AA1370" s="65"/>
      <c r="AB1370" s="65"/>
      <c r="AC1370" s="128"/>
      <c r="AD1370" s="127"/>
      <c r="AE1370" s="126"/>
      <c r="AF1370" s="126"/>
      <c r="AG1370" s="126"/>
      <c r="AH1370" s="125"/>
      <c r="AI1370" s="125"/>
      <c r="AJ1370" s="125"/>
      <c r="AK1370" s="125"/>
      <c r="AL1370" s="125"/>
      <c r="AM1370" s="125"/>
      <c r="AN1370" s="125"/>
      <c r="AO1370" s="66"/>
      <c r="AP1370" s="125"/>
      <c r="AQ1370" s="125"/>
      <c r="AR1370" s="125"/>
      <c r="AS1370" s="125"/>
      <c r="AT1370" s="125"/>
      <c r="AU1370" s="125"/>
      <c r="AV1370" s="125"/>
      <c r="AW1370" s="126"/>
      <c r="AX1370" s="126"/>
      <c r="AY1370" s="126"/>
      <c r="AZ1370" s="125"/>
      <c r="BA1370" s="125"/>
      <c r="BB1370" s="65"/>
      <c r="BC1370" s="65"/>
      <c r="BD1370" s="128"/>
      <c r="BE1370" s="127"/>
      <c r="BF1370" s="126"/>
      <c r="BG1370" s="126"/>
      <c r="BH1370" s="126"/>
      <c r="BI1370" s="125"/>
      <c r="BJ1370" s="125"/>
      <c r="BK1370" s="125"/>
      <c r="BL1370" s="125"/>
      <c r="BM1370" s="125"/>
      <c r="BN1370" s="125"/>
      <c r="BO1370" s="129"/>
      <c r="BP1370" s="66"/>
      <c r="BQ1370" s="129"/>
      <c r="BR1370" s="125"/>
      <c r="BS1370" s="125"/>
      <c r="BT1370" s="125"/>
      <c r="BU1370" s="125"/>
      <c r="BV1370" s="125"/>
      <c r="BW1370" s="125"/>
      <c r="BX1370" s="126"/>
      <c r="BY1370" s="126"/>
      <c r="BZ1370" s="126"/>
      <c r="CA1370" s="125"/>
      <c r="CB1370" s="125"/>
    </row>
    <row r="1371" spans="1:80" x14ac:dyDescent="0.3">
      <c r="A1371" s="65"/>
      <c r="B1371" s="70"/>
      <c r="C1371" s="70"/>
      <c r="D1371" s="71"/>
      <c r="E1371" s="71"/>
      <c r="F1371" s="71"/>
      <c r="G1371" s="70"/>
      <c r="H1371" s="70"/>
      <c r="I1371" s="70"/>
      <c r="J1371" s="70"/>
      <c r="K1371" s="70"/>
      <c r="L1371" s="70"/>
      <c r="M1371" s="70"/>
      <c r="N1371" s="194"/>
      <c r="O1371" s="80"/>
      <c r="P1371" s="75"/>
      <c r="Q1371" s="75"/>
      <c r="R1371" s="75"/>
      <c r="S1371" s="75"/>
      <c r="T1371" s="75"/>
      <c r="U1371" s="75"/>
      <c r="V1371" s="74"/>
      <c r="W1371" s="74"/>
      <c r="X1371" s="74"/>
      <c r="Y1371" s="73"/>
      <c r="Z1371" s="72"/>
      <c r="AA1371" s="65"/>
      <c r="AB1371" s="65"/>
      <c r="AC1371" s="128"/>
      <c r="AD1371" s="127"/>
      <c r="AE1371" s="126"/>
      <c r="AF1371" s="126"/>
      <c r="AG1371" s="126"/>
      <c r="AH1371" s="125"/>
      <c r="AI1371" s="125"/>
      <c r="AJ1371" s="125"/>
      <c r="AK1371" s="125"/>
      <c r="AL1371" s="125"/>
      <c r="AM1371" s="125"/>
      <c r="AN1371" s="125"/>
      <c r="AO1371" s="66"/>
      <c r="AP1371" s="125"/>
      <c r="AQ1371" s="125"/>
      <c r="AR1371" s="125"/>
      <c r="AS1371" s="125"/>
      <c r="AT1371" s="125"/>
      <c r="AU1371" s="125"/>
      <c r="AV1371" s="125"/>
      <c r="AW1371" s="126"/>
      <c r="AX1371" s="126"/>
      <c r="AY1371" s="126"/>
      <c r="AZ1371" s="125"/>
      <c r="BA1371" s="125"/>
      <c r="BB1371" s="65"/>
      <c r="BC1371" s="65"/>
      <c r="BD1371" s="128"/>
      <c r="BE1371" s="127"/>
      <c r="BF1371" s="126"/>
      <c r="BG1371" s="126"/>
      <c r="BH1371" s="126"/>
      <c r="BI1371" s="125"/>
      <c r="BJ1371" s="125"/>
      <c r="BK1371" s="125"/>
      <c r="BL1371" s="125"/>
      <c r="BM1371" s="125"/>
      <c r="BN1371" s="125"/>
      <c r="BO1371" s="129"/>
      <c r="BP1371" s="66"/>
      <c r="BQ1371" s="129"/>
      <c r="BR1371" s="125"/>
      <c r="BS1371" s="125"/>
      <c r="BT1371" s="125"/>
      <c r="BU1371" s="125"/>
      <c r="BV1371" s="125"/>
      <c r="BW1371" s="125"/>
      <c r="BX1371" s="126"/>
      <c r="BY1371" s="126"/>
      <c r="BZ1371" s="126"/>
      <c r="CA1371" s="125"/>
      <c r="CB1371" s="125"/>
    </row>
    <row r="1372" spans="1:80" x14ac:dyDescent="0.3">
      <c r="A1372" s="65"/>
      <c r="B1372" s="70"/>
      <c r="C1372" s="70"/>
      <c r="D1372" s="71"/>
      <c r="E1372" s="71"/>
      <c r="F1372" s="71"/>
      <c r="G1372" s="70"/>
      <c r="H1372" s="70"/>
      <c r="I1372" s="70"/>
      <c r="J1372" s="70"/>
      <c r="K1372" s="70"/>
      <c r="L1372" s="70"/>
      <c r="M1372" s="70"/>
      <c r="N1372" s="194"/>
      <c r="O1372" s="80"/>
      <c r="P1372" s="75"/>
      <c r="Q1372" s="75"/>
      <c r="R1372" s="75"/>
      <c r="S1372" s="75"/>
      <c r="T1372" s="75"/>
      <c r="U1372" s="75"/>
      <c r="V1372" s="74"/>
      <c r="W1372" s="74"/>
      <c r="X1372" s="74"/>
      <c r="Y1372" s="73"/>
      <c r="Z1372" s="72"/>
      <c r="AA1372" s="65"/>
      <c r="AB1372" s="65"/>
      <c r="AC1372" s="128"/>
      <c r="AD1372" s="127"/>
      <c r="AE1372" s="126"/>
      <c r="AF1372" s="126"/>
      <c r="AG1372" s="126"/>
      <c r="AH1372" s="125"/>
      <c r="AI1372" s="125"/>
      <c r="AJ1372" s="125"/>
      <c r="AK1372" s="125"/>
      <c r="AL1372" s="125"/>
      <c r="AM1372" s="125"/>
      <c r="AN1372" s="125"/>
      <c r="AO1372" s="66"/>
      <c r="AP1372" s="125"/>
      <c r="AQ1372" s="125"/>
      <c r="AR1372" s="125"/>
      <c r="AS1372" s="125"/>
      <c r="AT1372" s="125"/>
      <c r="AU1372" s="125"/>
      <c r="AV1372" s="125"/>
      <c r="AW1372" s="126"/>
      <c r="AX1372" s="126"/>
      <c r="AY1372" s="126"/>
      <c r="AZ1372" s="125"/>
      <c r="BA1372" s="125"/>
      <c r="BB1372" s="65"/>
      <c r="BC1372" s="65"/>
      <c r="BD1372" s="128"/>
      <c r="BE1372" s="127"/>
      <c r="BF1372" s="126"/>
      <c r="BG1372" s="126"/>
      <c r="BH1372" s="126"/>
      <c r="BI1372" s="125"/>
      <c r="BJ1372" s="125"/>
      <c r="BK1372" s="125"/>
      <c r="BL1372" s="125"/>
      <c r="BM1372" s="125"/>
      <c r="BN1372" s="125"/>
      <c r="BO1372" s="129"/>
      <c r="BP1372" s="66"/>
      <c r="BQ1372" s="129"/>
      <c r="BR1372" s="125"/>
      <c r="BS1372" s="125"/>
      <c r="BT1372" s="125"/>
      <c r="BU1372" s="125"/>
      <c r="BV1372" s="125"/>
      <c r="BW1372" s="125"/>
      <c r="BX1372" s="126"/>
      <c r="BY1372" s="126"/>
      <c r="BZ1372" s="126"/>
      <c r="CA1372" s="125"/>
      <c r="CB1372" s="125"/>
    </row>
    <row r="1373" spans="1:80" x14ac:dyDescent="0.3">
      <c r="A1373" s="65"/>
      <c r="B1373" s="70"/>
      <c r="C1373" s="70"/>
      <c r="D1373" s="71"/>
      <c r="E1373" s="71"/>
      <c r="F1373" s="71"/>
      <c r="G1373" s="70"/>
      <c r="H1373" s="70"/>
      <c r="I1373" s="70"/>
      <c r="J1373" s="70"/>
      <c r="K1373" s="70"/>
      <c r="L1373" s="70"/>
      <c r="M1373" s="70"/>
      <c r="N1373" s="194"/>
      <c r="O1373" s="80"/>
      <c r="P1373" s="75"/>
      <c r="Q1373" s="75"/>
      <c r="R1373" s="75"/>
      <c r="S1373" s="75"/>
      <c r="T1373" s="75"/>
      <c r="U1373" s="75"/>
      <c r="V1373" s="74"/>
      <c r="W1373" s="74"/>
      <c r="X1373" s="74"/>
      <c r="Y1373" s="73"/>
      <c r="Z1373" s="72"/>
      <c r="AA1373" s="65"/>
      <c r="AB1373" s="65"/>
      <c r="AC1373" s="128"/>
      <c r="AD1373" s="127"/>
      <c r="AE1373" s="126"/>
      <c r="AF1373" s="126"/>
      <c r="AG1373" s="126"/>
      <c r="AH1373" s="125"/>
      <c r="AI1373" s="125"/>
      <c r="AJ1373" s="125"/>
      <c r="AK1373" s="125"/>
      <c r="AL1373" s="125"/>
      <c r="AM1373" s="125"/>
      <c r="AN1373" s="125"/>
      <c r="AO1373" s="66"/>
      <c r="AP1373" s="125"/>
      <c r="AQ1373" s="125"/>
      <c r="AR1373" s="125"/>
      <c r="AS1373" s="125"/>
      <c r="AT1373" s="125"/>
      <c r="AU1373" s="125"/>
      <c r="AV1373" s="125"/>
      <c r="AW1373" s="126"/>
      <c r="AX1373" s="126"/>
      <c r="AY1373" s="126"/>
      <c r="AZ1373" s="125"/>
      <c r="BA1373" s="125"/>
      <c r="BB1373" s="65"/>
      <c r="BC1373" s="65"/>
      <c r="BD1373" s="128"/>
      <c r="BE1373" s="127"/>
      <c r="BF1373" s="126"/>
      <c r="BG1373" s="126"/>
      <c r="BH1373" s="126"/>
      <c r="BI1373" s="125"/>
      <c r="BJ1373" s="125"/>
      <c r="BK1373" s="125"/>
      <c r="BL1373" s="125"/>
      <c r="BM1373" s="125"/>
      <c r="BN1373" s="125"/>
      <c r="BO1373" s="129"/>
      <c r="BP1373" s="66"/>
      <c r="BQ1373" s="129"/>
      <c r="BR1373" s="125"/>
      <c r="BS1373" s="125"/>
      <c r="BT1373" s="125"/>
      <c r="BU1373" s="125"/>
      <c r="BV1373" s="125"/>
      <c r="BW1373" s="125"/>
      <c r="BX1373" s="126"/>
      <c r="BY1373" s="126"/>
      <c r="BZ1373" s="126"/>
      <c r="CA1373" s="125"/>
      <c r="CB1373" s="125"/>
    </row>
    <row r="1374" spans="1:80" x14ac:dyDescent="0.3">
      <c r="A1374" s="65"/>
      <c r="B1374" s="70"/>
      <c r="C1374" s="70"/>
      <c r="D1374" s="71"/>
      <c r="E1374" s="71"/>
      <c r="F1374" s="71"/>
      <c r="G1374" s="70"/>
      <c r="H1374" s="70"/>
      <c r="I1374" s="70"/>
      <c r="J1374" s="70"/>
      <c r="K1374" s="70"/>
      <c r="L1374" s="70"/>
      <c r="M1374" s="70"/>
      <c r="N1374" s="194"/>
      <c r="O1374" s="80"/>
      <c r="P1374" s="75"/>
      <c r="Q1374" s="75"/>
      <c r="R1374" s="75"/>
      <c r="S1374" s="75"/>
      <c r="T1374" s="75"/>
      <c r="U1374" s="75"/>
      <c r="V1374" s="74"/>
      <c r="W1374" s="74"/>
      <c r="X1374" s="74"/>
      <c r="Y1374" s="73"/>
      <c r="Z1374" s="72"/>
      <c r="AA1374" s="65"/>
      <c r="AB1374" s="65"/>
      <c r="AC1374" s="128"/>
      <c r="AD1374" s="127"/>
      <c r="AE1374" s="126"/>
      <c r="AF1374" s="126"/>
      <c r="AG1374" s="126"/>
      <c r="AH1374" s="125"/>
      <c r="AI1374" s="125"/>
      <c r="AJ1374" s="125"/>
      <c r="AK1374" s="125"/>
      <c r="AL1374" s="125"/>
      <c r="AM1374" s="125"/>
      <c r="AN1374" s="125"/>
      <c r="AO1374" s="66"/>
      <c r="AP1374" s="125"/>
      <c r="AQ1374" s="125"/>
      <c r="AR1374" s="125"/>
      <c r="AS1374" s="125"/>
      <c r="AT1374" s="125"/>
      <c r="AU1374" s="125"/>
      <c r="AV1374" s="125"/>
      <c r="AW1374" s="126"/>
      <c r="AX1374" s="126"/>
      <c r="AY1374" s="126"/>
      <c r="AZ1374" s="125"/>
      <c r="BA1374" s="125"/>
      <c r="BB1374" s="65"/>
      <c r="BC1374" s="65"/>
      <c r="BD1374" s="128"/>
      <c r="BE1374" s="127"/>
      <c r="BF1374" s="126"/>
      <c r="BG1374" s="126"/>
      <c r="BH1374" s="126"/>
      <c r="BI1374" s="125"/>
      <c r="BJ1374" s="125"/>
      <c r="BK1374" s="125"/>
      <c r="BL1374" s="125"/>
      <c r="BM1374" s="125"/>
      <c r="BN1374" s="125"/>
      <c r="BO1374" s="129"/>
      <c r="BP1374" s="66"/>
      <c r="BQ1374" s="129"/>
      <c r="BR1374" s="125"/>
      <c r="BS1374" s="125"/>
      <c r="BT1374" s="125"/>
      <c r="BU1374" s="125"/>
      <c r="BV1374" s="125"/>
      <c r="BW1374" s="125"/>
      <c r="BX1374" s="126"/>
      <c r="BY1374" s="126"/>
      <c r="BZ1374" s="126"/>
      <c r="CA1374" s="125"/>
      <c r="CB1374" s="125"/>
    </row>
    <row r="1375" spans="1:80" x14ac:dyDescent="0.3">
      <c r="A1375" s="65"/>
      <c r="B1375" s="70"/>
      <c r="C1375" s="70"/>
      <c r="D1375" s="71"/>
      <c r="E1375" s="71"/>
      <c r="F1375" s="71"/>
      <c r="G1375" s="70"/>
      <c r="H1375" s="70"/>
      <c r="I1375" s="70"/>
      <c r="J1375" s="70"/>
      <c r="K1375" s="70"/>
      <c r="L1375" s="70"/>
      <c r="M1375" s="70"/>
      <c r="N1375" s="194"/>
      <c r="O1375" s="80"/>
      <c r="P1375" s="75"/>
      <c r="Q1375" s="75"/>
      <c r="R1375" s="75"/>
      <c r="S1375" s="75"/>
      <c r="T1375" s="75"/>
      <c r="U1375" s="75"/>
      <c r="V1375" s="74"/>
      <c r="W1375" s="74"/>
      <c r="X1375" s="74"/>
      <c r="Y1375" s="73"/>
      <c r="Z1375" s="72"/>
      <c r="AA1375" s="65"/>
      <c r="AB1375" s="65"/>
      <c r="AC1375" s="128"/>
      <c r="AD1375" s="127"/>
      <c r="AE1375" s="126"/>
      <c r="AF1375" s="126"/>
      <c r="AG1375" s="126"/>
      <c r="AH1375" s="125"/>
      <c r="AI1375" s="125"/>
      <c r="AJ1375" s="125"/>
      <c r="AK1375" s="125"/>
      <c r="AL1375" s="125"/>
      <c r="AM1375" s="125"/>
      <c r="AN1375" s="125"/>
      <c r="AO1375" s="66"/>
      <c r="AP1375" s="125"/>
      <c r="AQ1375" s="125"/>
      <c r="AR1375" s="125"/>
      <c r="AS1375" s="125"/>
      <c r="AT1375" s="125"/>
      <c r="AU1375" s="125"/>
      <c r="AV1375" s="125"/>
      <c r="AW1375" s="126"/>
      <c r="AX1375" s="126"/>
      <c r="AY1375" s="126"/>
      <c r="AZ1375" s="125"/>
      <c r="BA1375" s="125"/>
      <c r="BB1375" s="65"/>
      <c r="BC1375" s="65"/>
      <c r="BD1375" s="128"/>
      <c r="BE1375" s="127"/>
      <c r="BF1375" s="126"/>
      <c r="BG1375" s="126"/>
      <c r="BH1375" s="126"/>
      <c r="BI1375" s="125"/>
      <c r="BJ1375" s="125"/>
      <c r="BK1375" s="125"/>
      <c r="BL1375" s="125"/>
      <c r="BM1375" s="125"/>
      <c r="BN1375" s="125"/>
      <c r="BO1375" s="129"/>
      <c r="BP1375" s="66"/>
      <c r="BQ1375" s="129"/>
      <c r="BR1375" s="125"/>
      <c r="BS1375" s="125"/>
      <c r="BT1375" s="125"/>
      <c r="BU1375" s="125"/>
      <c r="BV1375" s="125"/>
      <c r="BW1375" s="125"/>
      <c r="BX1375" s="126"/>
      <c r="BY1375" s="126"/>
      <c r="BZ1375" s="126"/>
      <c r="CA1375" s="125"/>
      <c r="CB1375" s="125"/>
    </row>
    <row r="1376" spans="1:80" x14ac:dyDescent="0.3">
      <c r="A1376" s="65"/>
      <c r="B1376" s="70"/>
      <c r="C1376" s="70"/>
      <c r="D1376" s="71"/>
      <c r="E1376" s="71"/>
      <c r="F1376" s="71"/>
      <c r="G1376" s="70"/>
      <c r="H1376" s="70"/>
      <c r="I1376" s="70"/>
      <c r="J1376" s="70"/>
      <c r="K1376" s="70"/>
      <c r="L1376" s="70"/>
      <c r="M1376" s="70"/>
      <c r="N1376" s="195"/>
      <c r="O1376" s="70"/>
      <c r="P1376" s="70"/>
      <c r="Q1376" s="70"/>
      <c r="R1376" s="70"/>
      <c r="S1376" s="70"/>
      <c r="T1376" s="70"/>
      <c r="U1376" s="70"/>
      <c r="V1376" s="71"/>
      <c r="W1376" s="71"/>
      <c r="X1376" s="71"/>
      <c r="Y1376" s="70"/>
      <c r="Z1376" s="70"/>
      <c r="AA1376" s="65"/>
      <c r="AB1376" s="65"/>
      <c r="AC1376" s="128"/>
      <c r="AD1376" s="127"/>
      <c r="AE1376" s="126"/>
      <c r="AF1376" s="126"/>
      <c r="AG1376" s="126"/>
      <c r="AH1376" s="125"/>
      <c r="AI1376" s="125"/>
      <c r="AJ1376" s="125"/>
      <c r="AK1376" s="125"/>
      <c r="AL1376" s="125"/>
      <c r="AM1376" s="125"/>
      <c r="AN1376" s="125"/>
      <c r="AO1376" s="66"/>
      <c r="AP1376" s="125"/>
      <c r="AQ1376" s="125"/>
      <c r="AR1376" s="125"/>
      <c r="AS1376" s="125"/>
      <c r="AT1376" s="125"/>
      <c r="AU1376" s="125"/>
      <c r="AV1376" s="125"/>
      <c r="AW1376" s="126"/>
      <c r="AX1376" s="126"/>
      <c r="AY1376" s="126"/>
      <c r="AZ1376" s="125"/>
      <c r="BA1376" s="125"/>
      <c r="BB1376" s="65"/>
      <c r="BC1376" s="65"/>
      <c r="BD1376" s="128"/>
      <c r="BE1376" s="127"/>
      <c r="BF1376" s="126"/>
      <c r="BG1376" s="126"/>
      <c r="BH1376" s="126"/>
      <c r="BI1376" s="125"/>
      <c r="BJ1376" s="125"/>
      <c r="BK1376" s="125"/>
      <c r="BL1376" s="125"/>
      <c r="BM1376" s="125"/>
      <c r="BN1376" s="125"/>
      <c r="BO1376" s="129"/>
      <c r="BP1376" s="66"/>
      <c r="BQ1376" s="129"/>
      <c r="BR1376" s="125"/>
      <c r="BS1376" s="125"/>
      <c r="BT1376" s="125"/>
      <c r="BU1376" s="125"/>
      <c r="BV1376" s="125"/>
      <c r="BW1376" s="125"/>
      <c r="BX1376" s="126"/>
      <c r="BY1376" s="126"/>
      <c r="BZ1376" s="126"/>
      <c r="CA1376" s="125"/>
      <c r="CB1376" s="125"/>
    </row>
    <row r="1377" spans="1:80" x14ac:dyDescent="0.3">
      <c r="A1377" s="65"/>
      <c r="B1377" s="72"/>
      <c r="C1377" s="73"/>
      <c r="D1377" s="74"/>
      <c r="E1377" s="74"/>
      <c r="F1377" s="74"/>
      <c r="G1377" s="75"/>
      <c r="H1377" s="75"/>
      <c r="I1377" s="75"/>
      <c r="J1377" s="75"/>
      <c r="K1377" s="75"/>
      <c r="L1377" s="75"/>
      <c r="M1377" s="80"/>
      <c r="N1377" s="194"/>
      <c r="O1377" s="70"/>
      <c r="P1377" s="70"/>
      <c r="Q1377" s="70"/>
      <c r="R1377" s="70"/>
      <c r="S1377" s="70"/>
      <c r="T1377" s="70"/>
      <c r="U1377" s="70"/>
      <c r="V1377" s="71"/>
      <c r="W1377" s="71"/>
      <c r="X1377" s="71"/>
      <c r="Y1377" s="70"/>
      <c r="Z1377" s="70"/>
      <c r="AA1377" s="65"/>
      <c r="AB1377" s="65"/>
      <c r="AC1377" s="128"/>
      <c r="AD1377" s="127"/>
      <c r="AE1377" s="126"/>
      <c r="AF1377" s="126"/>
      <c r="AG1377" s="126"/>
      <c r="AH1377" s="125"/>
      <c r="AI1377" s="125"/>
      <c r="AJ1377" s="125"/>
      <c r="AK1377" s="125"/>
      <c r="AL1377" s="125"/>
      <c r="AM1377" s="125"/>
      <c r="AN1377" s="125"/>
      <c r="AO1377" s="66"/>
      <c r="AP1377" s="125"/>
      <c r="AQ1377" s="125"/>
      <c r="AR1377" s="125"/>
      <c r="AS1377" s="125"/>
      <c r="AT1377" s="125"/>
      <c r="AU1377" s="125"/>
      <c r="AV1377" s="125"/>
      <c r="AW1377" s="126"/>
      <c r="AX1377" s="126"/>
      <c r="AY1377" s="126"/>
      <c r="AZ1377" s="125"/>
      <c r="BA1377" s="125"/>
      <c r="BB1377" s="65"/>
      <c r="BC1377" s="65"/>
      <c r="BD1377" s="128"/>
      <c r="BE1377" s="127"/>
      <c r="BF1377" s="126"/>
      <c r="BG1377" s="126"/>
      <c r="BH1377" s="126"/>
      <c r="BI1377" s="125"/>
      <c r="BJ1377" s="125"/>
      <c r="BK1377" s="125"/>
      <c r="BL1377" s="125"/>
      <c r="BM1377" s="125"/>
      <c r="BN1377" s="125"/>
      <c r="BO1377" s="129"/>
      <c r="BP1377" s="66"/>
      <c r="BQ1377" s="129"/>
      <c r="BR1377" s="125"/>
      <c r="BS1377" s="125"/>
      <c r="BT1377" s="125"/>
      <c r="BU1377" s="125"/>
      <c r="BV1377" s="125"/>
      <c r="BW1377" s="125"/>
      <c r="BX1377" s="126"/>
      <c r="BY1377" s="126"/>
      <c r="BZ1377" s="126"/>
      <c r="CA1377" s="125"/>
      <c r="CB1377" s="125"/>
    </row>
    <row r="1378" spans="1:80" x14ac:dyDescent="0.3">
      <c r="A1378" s="65"/>
      <c r="B1378" s="72"/>
      <c r="C1378" s="73"/>
      <c r="D1378" s="74"/>
      <c r="E1378" s="74"/>
      <c r="F1378" s="74"/>
      <c r="G1378" s="75"/>
      <c r="H1378" s="75"/>
      <c r="I1378" s="75"/>
      <c r="J1378" s="75"/>
      <c r="K1378" s="75"/>
      <c r="L1378" s="75"/>
      <c r="M1378" s="80"/>
      <c r="N1378" s="194"/>
      <c r="O1378" s="70"/>
      <c r="P1378" s="70"/>
      <c r="Q1378" s="70"/>
      <c r="R1378" s="70"/>
      <c r="S1378" s="70"/>
      <c r="T1378" s="70"/>
      <c r="U1378" s="70"/>
      <c r="V1378" s="71"/>
      <c r="W1378" s="71"/>
      <c r="X1378" s="71"/>
      <c r="Y1378" s="70"/>
      <c r="Z1378" s="70"/>
      <c r="AA1378" s="65"/>
      <c r="AB1378" s="65"/>
      <c r="AC1378" s="128"/>
      <c r="AD1378" s="127"/>
      <c r="AE1378" s="126"/>
      <c r="AF1378" s="126"/>
      <c r="AG1378" s="126"/>
      <c r="AH1378" s="125"/>
      <c r="AI1378" s="125"/>
      <c r="AJ1378" s="125"/>
      <c r="AK1378" s="125"/>
      <c r="AL1378" s="125"/>
      <c r="AM1378" s="125"/>
      <c r="AN1378" s="125"/>
      <c r="AO1378" s="66"/>
      <c r="AP1378" s="125"/>
      <c r="AQ1378" s="125"/>
      <c r="AR1378" s="125"/>
      <c r="AS1378" s="125"/>
      <c r="AT1378" s="125"/>
      <c r="AU1378" s="125"/>
      <c r="AV1378" s="125"/>
      <c r="AW1378" s="126"/>
      <c r="AX1378" s="126"/>
      <c r="AY1378" s="126"/>
      <c r="AZ1378" s="125"/>
      <c r="BA1378" s="125"/>
      <c r="BB1378" s="65"/>
      <c r="BC1378" s="65"/>
      <c r="BD1378" s="128"/>
      <c r="BE1378" s="127"/>
      <c r="BF1378" s="126"/>
      <c r="BG1378" s="126"/>
      <c r="BH1378" s="126"/>
      <c r="BI1378" s="125"/>
      <c r="BJ1378" s="125"/>
      <c r="BK1378" s="125"/>
      <c r="BL1378" s="125"/>
      <c r="BM1378" s="125"/>
      <c r="BN1378" s="125"/>
      <c r="BO1378" s="129"/>
      <c r="BP1378" s="66"/>
      <c r="BQ1378" s="129"/>
      <c r="BR1378" s="125"/>
      <c r="BS1378" s="125"/>
      <c r="BT1378" s="125"/>
      <c r="BU1378" s="125"/>
      <c r="BV1378" s="125"/>
      <c r="BW1378" s="125"/>
      <c r="BX1378" s="126"/>
      <c r="BY1378" s="126"/>
      <c r="BZ1378" s="126"/>
      <c r="CA1378" s="125"/>
      <c r="CB1378" s="125"/>
    </row>
    <row r="1379" spans="1:80" x14ac:dyDescent="0.3">
      <c r="A1379" s="65"/>
      <c r="B1379" s="72"/>
      <c r="C1379" s="73"/>
      <c r="D1379" s="74"/>
      <c r="E1379" s="74"/>
      <c r="F1379" s="74"/>
      <c r="G1379" s="75"/>
      <c r="H1379" s="75"/>
      <c r="I1379" s="75"/>
      <c r="J1379" s="75"/>
      <c r="K1379" s="75"/>
      <c r="L1379" s="75"/>
      <c r="M1379" s="80"/>
      <c r="N1379" s="194"/>
      <c r="O1379" s="70"/>
      <c r="P1379" s="70"/>
      <c r="Q1379" s="70"/>
      <c r="R1379" s="70"/>
      <c r="S1379" s="70"/>
      <c r="T1379" s="70"/>
      <c r="U1379" s="70"/>
      <c r="V1379" s="71"/>
      <c r="W1379" s="71"/>
      <c r="X1379" s="71"/>
      <c r="Y1379" s="70"/>
      <c r="Z1379" s="70"/>
      <c r="AA1379" s="65"/>
      <c r="AB1379" s="65"/>
      <c r="AC1379" s="128"/>
      <c r="AD1379" s="127"/>
      <c r="AE1379" s="126"/>
      <c r="AF1379" s="126"/>
      <c r="AG1379" s="126"/>
      <c r="AH1379" s="125"/>
      <c r="AI1379" s="125"/>
      <c r="AJ1379" s="125"/>
      <c r="AK1379" s="125"/>
      <c r="AL1379" s="125"/>
      <c r="AM1379" s="125"/>
      <c r="AN1379" s="125"/>
      <c r="AO1379" s="66"/>
      <c r="AP1379" s="125"/>
      <c r="AQ1379" s="125"/>
      <c r="AR1379" s="125"/>
      <c r="AS1379" s="125"/>
      <c r="AT1379" s="125"/>
      <c r="AU1379" s="125"/>
      <c r="AV1379" s="125"/>
      <c r="AW1379" s="126"/>
      <c r="AX1379" s="126"/>
      <c r="AY1379" s="126"/>
      <c r="AZ1379" s="125"/>
      <c r="BA1379" s="125"/>
      <c r="BB1379" s="65"/>
      <c r="BC1379" s="65"/>
      <c r="BD1379" s="128"/>
      <c r="BE1379" s="127"/>
      <c r="BF1379" s="126"/>
      <c r="BG1379" s="126"/>
      <c r="BH1379" s="126"/>
      <c r="BI1379" s="125"/>
      <c r="BJ1379" s="125"/>
      <c r="BK1379" s="125"/>
      <c r="BL1379" s="125"/>
      <c r="BM1379" s="125"/>
      <c r="BN1379" s="125"/>
      <c r="BO1379" s="129"/>
      <c r="BP1379" s="66"/>
      <c r="BQ1379" s="129"/>
      <c r="BR1379" s="125"/>
      <c r="BS1379" s="125"/>
      <c r="BT1379" s="125"/>
      <c r="BU1379" s="125"/>
      <c r="BV1379" s="125"/>
      <c r="BW1379" s="125"/>
      <c r="BX1379" s="126"/>
      <c r="BY1379" s="126"/>
      <c r="BZ1379" s="126"/>
      <c r="CA1379" s="125"/>
      <c r="CB1379" s="125"/>
    </row>
    <row r="1380" spans="1:80" x14ac:dyDescent="0.3">
      <c r="A1380" s="65"/>
      <c r="B1380" s="72"/>
      <c r="C1380" s="73"/>
      <c r="D1380" s="74"/>
      <c r="E1380" s="74"/>
      <c r="F1380" s="74"/>
      <c r="G1380" s="75"/>
      <c r="H1380" s="75"/>
      <c r="I1380" s="75"/>
      <c r="J1380" s="75"/>
      <c r="K1380" s="75"/>
      <c r="L1380" s="75"/>
      <c r="M1380" s="80"/>
      <c r="N1380" s="194"/>
      <c r="O1380" s="70"/>
      <c r="P1380" s="70"/>
      <c r="Q1380" s="70"/>
      <c r="R1380" s="70"/>
      <c r="S1380" s="70"/>
      <c r="T1380" s="70"/>
      <c r="U1380" s="70"/>
      <c r="V1380" s="71"/>
      <c r="W1380" s="71"/>
      <c r="X1380" s="71"/>
      <c r="Y1380" s="70"/>
      <c r="Z1380" s="70"/>
      <c r="AA1380" s="65"/>
      <c r="AB1380" s="65"/>
      <c r="AC1380" s="128"/>
      <c r="AD1380" s="127"/>
      <c r="AE1380" s="126"/>
      <c r="AF1380" s="126"/>
      <c r="AG1380" s="126"/>
      <c r="AH1380" s="125"/>
      <c r="AI1380" s="125"/>
      <c r="AJ1380" s="125"/>
      <c r="AK1380" s="125"/>
      <c r="AL1380" s="125"/>
      <c r="AM1380" s="125"/>
      <c r="AN1380" s="125"/>
      <c r="AO1380" s="66"/>
      <c r="AP1380" s="125"/>
      <c r="AQ1380" s="125"/>
      <c r="AR1380" s="125"/>
      <c r="AS1380" s="125"/>
      <c r="AT1380" s="125"/>
      <c r="AU1380" s="125"/>
      <c r="AV1380" s="125"/>
      <c r="AW1380" s="126"/>
      <c r="AX1380" s="126"/>
      <c r="AY1380" s="126"/>
      <c r="AZ1380" s="125"/>
      <c r="BA1380" s="125"/>
      <c r="BB1380" s="65"/>
      <c r="BC1380" s="65"/>
      <c r="BD1380" s="128"/>
      <c r="BE1380" s="127"/>
      <c r="BF1380" s="126"/>
      <c r="BG1380" s="126"/>
      <c r="BH1380" s="126"/>
      <c r="BI1380" s="125"/>
      <c r="BJ1380" s="125"/>
      <c r="BK1380" s="125"/>
      <c r="BL1380" s="125"/>
      <c r="BM1380" s="125"/>
      <c r="BN1380" s="125"/>
      <c r="BO1380" s="129"/>
      <c r="BP1380" s="66"/>
      <c r="BQ1380" s="129"/>
      <c r="BR1380" s="125"/>
      <c r="BS1380" s="125"/>
      <c r="BT1380" s="125"/>
      <c r="BU1380" s="125"/>
      <c r="BV1380" s="125"/>
      <c r="BW1380" s="125"/>
      <c r="BX1380" s="126"/>
      <c r="BY1380" s="126"/>
      <c r="BZ1380" s="126"/>
      <c r="CA1380" s="125"/>
      <c r="CB1380" s="125"/>
    </row>
    <row r="1381" spans="1:80" x14ac:dyDescent="0.3">
      <c r="A1381" s="65"/>
      <c r="B1381" s="72"/>
      <c r="C1381" s="73"/>
      <c r="D1381" s="74"/>
      <c r="E1381" s="74"/>
      <c r="F1381" s="74"/>
      <c r="G1381" s="75"/>
      <c r="H1381" s="75"/>
      <c r="I1381" s="75"/>
      <c r="J1381" s="75"/>
      <c r="K1381" s="75"/>
      <c r="L1381" s="75"/>
      <c r="M1381" s="80"/>
      <c r="N1381" s="194"/>
      <c r="O1381" s="70"/>
      <c r="P1381" s="70"/>
      <c r="Q1381" s="70"/>
      <c r="R1381" s="70"/>
      <c r="S1381" s="70"/>
      <c r="T1381" s="70"/>
      <c r="U1381" s="70"/>
      <c r="V1381" s="71"/>
      <c r="W1381" s="71"/>
      <c r="X1381" s="71"/>
      <c r="Y1381" s="70"/>
      <c r="Z1381" s="70"/>
      <c r="AA1381" s="65"/>
      <c r="AB1381" s="65"/>
      <c r="AC1381" s="128"/>
      <c r="AD1381" s="127"/>
      <c r="AE1381" s="126"/>
      <c r="AF1381" s="126"/>
      <c r="AG1381" s="126"/>
      <c r="AH1381" s="125"/>
      <c r="AI1381" s="125"/>
      <c r="AJ1381" s="125"/>
      <c r="AK1381" s="125"/>
      <c r="AL1381" s="125"/>
      <c r="AM1381" s="125"/>
      <c r="AN1381" s="125"/>
      <c r="AO1381" s="66"/>
      <c r="AP1381" s="125"/>
      <c r="AQ1381" s="125"/>
      <c r="AR1381" s="125"/>
      <c r="AS1381" s="125"/>
      <c r="AT1381" s="125"/>
      <c r="AU1381" s="125"/>
      <c r="AV1381" s="125"/>
      <c r="AW1381" s="126"/>
      <c r="AX1381" s="126"/>
      <c r="AY1381" s="126"/>
      <c r="AZ1381" s="125"/>
      <c r="BA1381" s="125"/>
      <c r="BB1381" s="65"/>
      <c r="BC1381" s="65"/>
      <c r="BD1381" s="128"/>
      <c r="BE1381" s="127"/>
      <c r="BF1381" s="126"/>
      <c r="BG1381" s="126"/>
      <c r="BH1381" s="126"/>
      <c r="BI1381" s="125"/>
      <c r="BJ1381" s="125"/>
      <c r="BK1381" s="125"/>
      <c r="BL1381" s="125"/>
      <c r="BM1381" s="125"/>
      <c r="BN1381" s="125"/>
      <c r="BO1381" s="129"/>
      <c r="BP1381" s="66"/>
      <c r="BQ1381" s="129"/>
      <c r="BR1381" s="125"/>
      <c r="BS1381" s="125"/>
      <c r="BT1381" s="125"/>
      <c r="BU1381" s="125"/>
      <c r="BV1381" s="125"/>
      <c r="BW1381" s="125"/>
      <c r="BX1381" s="126"/>
      <c r="BY1381" s="126"/>
      <c r="BZ1381" s="126"/>
      <c r="CA1381" s="125"/>
      <c r="CB1381" s="125"/>
    </row>
    <row r="1382" spans="1:80" x14ac:dyDescent="0.3">
      <c r="A1382" s="65"/>
      <c r="B1382" s="72"/>
      <c r="C1382" s="73"/>
      <c r="D1382" s="74"/>
      <c r="E1382" s="74"/>
      <c r="F1382" s="74"/>
      <c r="G1382" s="75"/>
      <c r="H1382" s="75"/>
      <c r="I1382" s="75"/>
      <c r="J1382" s="75"/>
      <c r="K1382" s="75"/>
      <c r="L1382" s="75"/>
      <c r="M1382" s="80"/>
      <c r="N1382" s="194"/>
      <c r="O1382" s="70"/>
      <c r="P1382" s="70"/>
      <c r="Q1382" s="70"/>
      <c r="R1382" s="70"/>
      <c r="S1382" s="70"/>
      <c r="T1382" s="70"/>
      <c r="U1382" s="70"/>
      <c r="V1382" s="71"/>
      <c r="W1382" s="71"/>
      <c r="X1382" s="71"/>
      <c r="Y1382" s="70"/>
      <c r="Z1382" s="70"/>
      <c r="AA1382" s="65"/>
      <c r="AB1382" s="65"/>
      <c r="AC1382" s="128"/>
      <c r="AD1382" s="127"/>
      <c r="AE1382" s="126"/>
      <c r="AF1382" s="126"/>
      <c r="AG1382" s="126"/>
      <c r="AH1382" s="125"/>
      <c r="AI1382" s="125"/>
      <c r="AJ1382" s="125"/>
      <c r="AK1382" s="125"/>
      <c r="AL1382" s="125"/>
      <c r="AM1382" s="125"/>
      <c r="AN1382" s="125"/>
      <c r="AO1382" s="66"/>
      <c r="AP1382" s="125"/>
      <c r="AQ1382" s="125"/>
      <c r="AR1382" s="125"/>
      <c r="AS1382" s="125"/>
      <c r="AT1382" s="125"/>
      <c r="AU1382" s="125"/>
      <c r="AV1382" s="125"/>
      <c r="AW1382" s="126"/>
      <c r="AX1382" s="126"/>
      <c r="AY1382" s="126"/>
      <c r="AZ1382" s="125"/>
      <c r="BA1382" s="125"/>
      <c r="BB1382" s="65"/>
      <c r="BC1382" s="65"/>
      <c r="BD1382" s="128"/>
      <c r="BE1382" s="127"/>
      <c r="BF1382" s="126"/>
      <c r="BG1382" s="126"/>
      <c r="BH1382" s="126"/>
      <c r="BI1382" s="125"/>
      <c r="BJ1382" s="125"/>
      <c r="BK1382" s="125"/>
      <c r="BL1382" s="125"/>
      <c r="BM1382" s="125"/>
      <c r="BN1382" s="125"/>
      <c r="BO1382" s="129"/>
      <c r="BP1382" s="66"/>
      <c r="BQ1382" s="129"/>
      <c r="BR1382" s="125"/>
      <c r="BS1382" s="125"/>
      <c r="BT1382" s="125"/>
      <c r="BU1382" s="125"/>
      <c r="BV1382" s="125"/>
      <c r="BW1382" s="125"/>
      <c r="BX1382" s="126"/>
      <c r="BY1382" s="126"/>
      <c r="BZ1382" s="126"/>
      <c r="CA1382" s="125"/>
      <c r="CB1382" s="125"/>
    </row>
    <row r="1383" spans="1:80" x14ac:dyDescent="0.3">
      <c r="A1383" s="65"/>
      <c r="B1383" s="72"/>
      <c r="C1383" s="73"/>
      <c r="D1383" s="74"/>
      <c r="E1383" s="74"/>
      <c r="F1383" s="74"/>
      <c r="G1383" s="75"/>
      <c r="H1383" s="75"/>
      <c r="I1383" s="75"/>
      <c r="J1383" s="75"/>
      <c r="K1383" s="75"/>
      <c r="L1383" s="75"/>
      <c r="M1383" s="80"/>
      <c r="N1383" s="194"/>
      <c r="O1383" s="70"/>
      <c r="P1383" s="70"/>
      <c r="Q1383" s="70"/>
      <c r="R1383" s="70"/>
      <c r="S1383" s="70"/>
      <c r="T1383" s="70"/>
      <c r="U1383" s="70"/>
      <c r="V1383" s="71"/>
      <c r="W1383" s="71"/>
      <c r="X1383" s="71"/>
      <c r="Y1383" s="70"/>
      <c r="Z1383" s="70"/>
      <c r="AA1383" s="65"/>
      <c r="AB1383" s="65"/>
      <c r="AC1383" s="128"/>
      <c r="AD1383" s="127"/>
      <c r="AE1383" s="126"/>
      <c r="AF1383" s="126"/>
      <c r="AG1383" s="126"/>
      <c r="AH1383" s="125"/>
      <c r="AI1383" s="125"/>
      <c r="AJ1383" s="125"/>
      <c r="AK1383" s="125"/>
      <c r="AL1383" s="125"/>
      <c r="AM1383" s="125"/>
      <c r="AN1383" s="125"/>
      <c r="AO1383" s="66"/>
      <c r="AP1383" s="125"/>
      <c r="AQ1383" s="125"/>
      <c r="AR1383" s="125"/>
      <c r="AS1383" s="125"/>
      <c r="AT1383" s="125"/>
      <c r="AU1383" s="125"/>
      <c r="AV1383" s="125"/>
      <c r="AW1383" s="126"/>
      <c r="AX1383" s="126"/>
      <c r="AY1383" s="126"/>
      <c r="AZ1383" s="125"/>
      <c r="BA1383" s="125"/>
      <c r="BB1383" s="65"/>
      <c r="BC1383" s="65"/>
      <c r="BD1383" s="128"/>
      <c r="BE1383" s="127"/>
      <c r="BF1383" s="126"/>
      <c r="BG1383" s="126"/>
      <c r="BH1383" s="126"/>
      <c r="BI1383" s="125"/>
      <c r="BJ1383" s="125"/>
      <c r="BK1383" s="125"/>
      <c r="BL1383" s="125"/>
      <c r="BM1383" s="125"/>
      <c r="BN1383" s="125"/>
      <c r="BO1383" s="129"/>
      <c r="BP1383" s="66"/>
      <c r="BQ1383" s="129"/>
      <c r="BR1383" s="125"/>
      <c r="BS1383" s="125"/>
      <c r="BT1383" s="125"/>
      <c r="BU1383" s="125"/>
      <c r="BV1383" s="125"/>
      <c r="BW1383" s="125"/>
      <c r="BX1383" s="126"/>
      <c r="BY1383" s="126"/>
      <c r="BZ1383" s="126"/>
      <c r="CA1383" s="125"/>
      <c r="CB1383" s="125"/>
    </row>
    <row r="1384" spans="1:80" x14ac:dyDescent="0.3">
      <c r="A1384" s="65"/>
      <c r="B1384" s="72"/>
      <c r="C1384" s="73"/>
      <c r="D1384" s="74"/>
      <c r="E1384" s="74"/>
      <c r="F1384" s="74"/>
      <c r="G1384" s="75"/>
      <c r="H1384" s="75"/>
      <c r="I1384" s="75"/>
      <c r="J1384" s="75"/>
      <c r="K1384" s="75"/>
      <c r="L1384" s="75"/>
      <c r="M1384" s="80"/>
      <c r="N1384" s="194"/>
      <c r="O1384" s="70"/>
      <c r="P1384" s="70"/>
      <c r="Q1384" s="70"/>
      <c r="R1384" s="70"/>
      <c r="S1384" s="70"/>
      <c r="T1384" s="70"/>
      <c r="U1384" s="70"/>
      <c r="V1384" s="71"/>
      <c r="W1384" s="71"/>
      <c r="X1384" s="71"/>
      <c r="Y1384" s="70"/>
      <c r="Z1384" s="70"/>
      <c r="AA1384" s="65"/>
      <c r="AB1384" s="65"/>
      <c r="AC1384" s="128"/>
      <c r="AD1384" s="127"/>
      <c r="AE1384" s="126"/>
      <c r="AF1384" s="126"/>
      <c r="AG1384" s="126"/>
      <c r="AH1384" s="125"/>
      <c r="AI1384" s="125"/>
      <c r="AJ1384" s="125"/>
      <c r="AK1384" s="125"/>
      <c r="AL1384" s="125"/>
      <c r="AM1384" s="125"/>
      <c r="AN1384" s="125"/>
      <c r="AO1384" s="66"/>
      <c r="AP1384" s="125"/>
      <c r="AQ1384" s="125"/>
      <c r="AR1384" s="125"/>
      <c r="AS1384" s="125"/>
      <c r="AT1384" s="125"/>
      <c r="AU1384" s="125"/>
      <c r="AV1384" s="125"/>
      <c r="AW1384" s="126"/>
      <c r="AX1384" s="126"/>
      <c r="AY1384" s="126"/>
      <c r="AZ1384" s="125"/>
      <c r="BA1384" s="125"/>
      <c r="BB1384" s="65"/>
      <c r="BC1384" s="65"/>
      <c r="BD1384" s="128"/>
      <c r="BE1384" s="127"/>
      <c r="BF1384" s="126"/>
      <c r="BG1384" s="126"/>
      <c r="BH1384" s="126"/>
      <c r="BI1384" s="125"/>
      <c r="BJ1384" s="125"/>
      <c r="BK1384" s="125"/>
      <c r="BL1384" s="125"/>
      <c r="BM1384" s="125"/>
      <c r="BN1384" s="125"/>
      <c r="BO1384" s="129"/>
      <c r="BP1384" s="66"/>
      <c r="BQ1384" s="129"/>
      <c r="BR1384" s="125"/>
      <c r="BS1384" s="125"/>
      <c r="BT1384" s="125"/>
      <c r="BU1384" s="125"/>
      <c r="BV1384" s="125"/>
      <c r="BW1384" s="125"/>
      <c r="BX1384" s="126"/>
      <c r="BY1384" s="126"/>
      <c r="BZ1384" s="126"/>
      <c r="CA1384" s="125"/>
      <c r="CB1384" s="125"/>
    </row>
    <row r="1385" spans="1:80" x14ac:dyDescent="0.3">
      <c r="A1385" s="65"/>
      <c r="B1385" s="72"/>
      <c r="C1385" s="73"/>
      <c r="D1385" s="74"/>
      <c r="E1385" s="74"/>
      <c r="F1385" s="74"/>
      <c r="G1385" s="75"/>
      <c r="H1385" s="75"/>
      <c r="I1385" s="75"/>
      <c r="J1385" s="75"/>
      <c r="K1385" s="75"/>
      <c r="L1385" s="75"/>
      <c r="M1385" s="80"/>
      <c r="N1385" s="194"/>
      <c r="O1385" s="70"/>
      <c r="P1385" s="70"/>
      <c r="Q1385" s="70"/>
      <c r="R1385" s="70"/>
      <c r="S1385" s="70"/>
      <c r="T1385" s="70"/>
      <c r="U1385" s="70"/>
      <c r="V1385" s="71"/>
      <c r="W1385" s="71"/>
      <c r="X1385" s="71"/>
      <c r="Y1385" s="70"/>
      <c r="Z1385" s="70"/>
      <c r="AA1385" s="65"/>
      <c r="AB1385" s="65"/>
      <c r="AC1385" s="65"/>
      <c r="AD1385" s="65"/>
      <c r="AE1385" s="65"/>
      <c r="AF1385" s="65"/>
      <c r="AG1385" s="65"/>
      <c r="AH1385" s="65"/>
      <c r="AI1385" s="65"/>
      <c r="AJ1385" s="65"/>
      <c r="AK1385" s="65"/>
      <c r="AL1385" s="65"/>
      <c r="AM1385" s="65"/>
      <c r="AN1385" s="125"/>
      <c r="AO1385" s="66"/>
      <c r="AP1385" s="125"/>
      <c r="AQ1385" s="65"/>
      <c r="AR1385" s="65"/>
      <c r="AS1385" s="65"/>
      <c r="AT1385" s="65"/>
      <c r="AU1385" s="65"/>
      <c r="AV1385" s="65"/>
      <c r="AW1385" s="65"/>
      <c r="AX1385" s="65"/>
      <c r="AY1385" s="65"/>
      <c r="AZ1385" s="65"/>
      <c r="BA1385" s="65"/>
      <c r="BB1385" s="65"/>
      <c r="BC1385" s="65"/>
      <c r="BD1385" s="65"/>
      <c r="BE1385" s="65"/>
      <c r="BF1385" s="65"/>
      <c r="BG1385" s="65"/>
      <c r="BH1385" s="65"/>
      <c r="BI1385" s="65"/>
      <c r="BJ1385" s="65"/>
      <c r="BK1385" s="65"/>
      <c r="BL1385" s="65"/>
      <c r="BM1385" s="65"/>
      <c r="BN1385" s="65"/>
      <c r="BO1385" s="65"/>
      <c r="BP1385" s="66"/>
      <c r="BQ1385" s="65"/>
      <c r="BR1385" s="65"/>
      <c r="BS1385" s="65"/>
      <c r="BT1385" s="65"/>
      <c r="BU1385" s="65"/>
      <c r="BV1385" s="65"/>
      <c r="BW1385" s="65"/>
      <c r="BX1385" s="65"/>
      <c r="BY1385" s="65"/>
      <c r="BZ1385" s="65"/>
      <c r="CA1385" s="65"/>
      <c r="CB1385" s="65"/>
    </row>
    <row r="1386" spans="1:80" x14ac:dyDescent="0.3">
      <c r="A1386" s="65"/>
      <c r="B1386" s="72"/>
      <c r="C1386" s="73"/>
      <c r="D1386" s="74"/>
      <c r="E1386" s="74"/>
      <c r="F1386" s="74"/>
      <c r="G1386" s="75"/>
      <c r="H1386" s="75"/>
      <c r="I1386" s="75"/>
      <c r="J1386" s="75"/>
      <c r="K1386" s="75"/>
      <c r="L1386" s="75"/>
      <c r="M1386" s="80"/>
      <c r="N1386" s="194"/>
      <c r="O1386" s="70"/>
      <c r="P1386" s="70"/>
      <c r="Q1386" s="70"/>
      <c r="R1386" s="70"/>
      <c r="S1386" s="70"/>
      <c r="T1386" s="70"/>
      <c r="U1386" s="70"/>
      <c r="V1386" s="71"/>
      <c r="W1386" s="71"/>
      <c r="X1386" s="71"/>
      <c r="Y1386" s="70"/>
      <c r="Z1386" s="70"/>
      <c r="AA1386" s="65"/>
      <c r="AB1386" s="65"/>
      <c r="AC1386" s="82"/>
      <c r="AD1386" s="82"/>
      <c r="AE1386" s="82"/>
      <c r="AF1386" s="82"/>
      <c r="AG1386" s="82"/>
      <c r="AH1386" s="82"/>
      <c r="AI1386" s="82"/>
      <c r="AJ1386" s="82"/>
      <c r="AK1386" s="82"/>
      <c r="AL1386" s="82"/>
      <c r="AM1386" s="82"/>
      <c r="AN1386" s="114"/>
      <c r="AO1386" s="82"/>
      <c r="AP1386" s="114"/>
      <c r="AQ1386" s="82"/>
      <c r="AR1386" s="82"/>
      <c r="AS1386" s="82"/>
      <c r="AT1386" s="82"/>
      <c r="AU1386" s="82"/>
      <c r="AV1386" s="82"/>
      <c r="AW1386" s="82"/>
      <c r="AX1386" s="82"/>
      <c r="AY1386" s="82"/>
      <c r="AZ1386" s="82"/>
      <c r="BA1386" s="82"/>
      <c r="BB1386" s="65"/>
      <c r="BC1386" s="65"/>
      <c r="BD1386" s="82"/>
      <c r="BE1386" s="82"/>
      <c r="BF1386" s="82"/>
      <c r="BG1386" s="82"/>
      <c r="BH1386" s="82"/>
      <c r="BI1386" s="82"/>
      <c r="BJ1386" s="82"/>
      <c r="BK1386" s="82"/>
      <c r="BL1386" s="82"/>
      <c r="BM1386" s="82"/>
      <c r="BN1386" s="82"/>
      <c r="BO1386" s="82"/>
      <c r="BP1386" s="82"/>
      <c r="BQ1386" s="82"/>
      <c r="BR1386" s="82"/>
      <c r="BS1386" s="82"/>
      <c r="BT1386" s="82"/>
      <c r="BU1386" s="82"/>
      <c r="BV1386" s="82"/>
      <c r="BW1386" s="82"/>
      <c r="BX1386" s="82"/>
      <c r="BY1386" s="82"/>
      <c r="BZ1386" s="82"/>
      <c r="CA1386" s="82"/>
      <c r="CB1386" s="82"/>
    </row>
    <row r="1387" spans="1:80" x14ac:dyDescent="0.3">
      <c r="A1387" s="65"/>
      <c r="B1387" s="72"/>
      <c r="C1387" s="73"/>
      <c r="D1387" s="74"/>
      <c r="E1387" s="74"/>
      <c r="F1387" s="74"/>
      <c r="G1387" s="75"/>
      <c r="H1387" s="75"/>
      <c r="I1387" s="75"/>
      <c r="J1387" s="75"/>
      <c r="K1387" s="75"/>
      <c r="L1387" s="75"/>
      <c r="M1387" s="80"/>
      <c r="N1387" s="194"/>
      <c r="O1387" s="70"/>
      <c r="P1387" s="70"/>
      <c r="Q1387" s="70"/>
      <c r="R1387" s="70"/>
      <c r="S1387" s="70"/>
      <c r="T1387" s="70"/>
      <c r="U1387" s="70"/>
      <c r="V1387" s="71"/>
      <c r="W1387" s="71"/>
      <c r="X1387" s="71"/>
      <c r="Y1387" s="70"/>
      <c r="Z1387" s="70"/>
      <c r="AA1387" s="65"/>
      <c r="AB1387" s="65"/>
      <c r="AC1387" s="65"/>
      <c r="AD1387" s="65"/>
      <c r="AE1387" s="130"/>
      <c r="AF1387" s="130"/>
      <c r="AG1387" s="130"/>
      <c r="AH1387" s="131"/>
      <c r="AI1387" s="131"/>
      <c r="AJ1387" s="131"/>
      <c r="AK1387" s="131"/>
      <c r="AL1387" s="131"/>
      <c r="AM1387" s="131"/>
      <c r="AN1387" s="125"/>
      <c r="AO1387" s="82"/>
      <c r="AP1387" s="125"/>
      <c r="AQ1387" s="131"/>
      <c r="AR1387" s="131"/>
      <c r="AS1387" s="131"/>
      <c r="AT1387" s="131"/>
      <c r="AU1387" s="131"/>
      <c r="AV1387" s="131"/>
      <c r="AW1387" s="130"/>
      <c r="AX1387" s="130"/>
      <c r="AY1387" s="130"/>
      <c r="AZ1387" s="65"/>
      <c r="BA1387" s="65"/>
      <c r="BB1387" s="65"/>
      <c r="BC1387" s="65"/>
      <c r="BD1387" s="65"/>
      <c r="BE1387" s="65"/>
      <c r="BF1387" s="130"/>
      <c r="BG1387" s="130"/>
      <c r="BH1387" s="130"/>
      <c r="BI1387" s="131"/>
      <c r="BJ1387" s="131"/>
      <c r="BK1387" s="131"/>
      <c r="BL1387" s="131"/>
      <c r="BM1387" s="131"/>
      <c r="BN1387" s="131"/>
      <c r="BO1387" s="132"/>
      <c r="BP1387" s="82"/>
      <c r="BQ1387" s="132"/>
      <c r="BR1387" s="131"/>
      <c r="BS1387" s="131"/>
      <c r="BT1387" s="131"/>
      <c r="BU1387" s="131"/>
      <c r="BV1387" s="131"/>
      <c r="BW1387" s="131"/>
      <c r="BX1387" s="130"/>
      <c r="BY1387" s="130"/>
      <c r="BZ1387" s="130"/>
      <c r="CA1387" s="65"/>
      <c r="CB1387" s="65"/>
    </row>
    <row r="1388" spans="1:80" x14ac:dyDescent="0.3">
      <c r="A1388" s="65"/>
      <c r="B1388" s="72"/>
      <c r="C1388" s="73"/>
      <c r="D1388" s="74"/>
      <c r="E1388" s="74"/>
      <c r="F1388" s="74"/>
      <c r="G1388" s="75"/>
      <c r="H1388" s="75"/>
      <c r="I1388" s="75"/>
      <c r="J1388" s="75"/>
      <c r="K1388" s="75"/>
      <c r="L1388" s="75"/>
      <c r="M1388" s="80"/>
      <c r="N1388" s="194"/>
      <c r="O1388" s="70"/>
      <c r="P1388" s="70"/>
      <c r="Q1388" s="70"/>
      <c r="R1388" s="70"/>
      <c r="S1388" s="70"/>
      <c r="T1388" s="70"/>
      <c r="U1388" s="70"/>
      <c r="V1388" s="71"/>
      <c r="W1388" s="71"/>
      <c r="X1388" s="71"/>
      <c r="Y1388" s="70"/>
      <c r="Z1388" s="70"/>
      <c r="AA1388" s="65"/>
      <c r="AB1388" s="65"/>
      <c r="AC1388" s="128"/>
      <c r="AD1388" s="128"/>
      <c r="AE1388" s="130"/>
      <c r="AF1388" s="130"/>
      <c r="AG1388" s="130"/>
      <c r="AH1388" s="125"/>
      <c r="AI1388" s="125"/>
      <c r="AJ1388" s="125"/>
      <c r="AK1388" s="125"/>
      <c r="AL1388" s="125"/>
      <c r="AM1388" s="125"/>
      <c r="AN1388" s="125"/>
      <c r="AO1388" s="66"/>
      <c r="AP1388" s="125"/>
      <c r="AQ1388" s="125"/>
      <c r="AR1388" s="125"/>
      <c r="AS1388" s="125"/>
      <c r="AT1388" s="125"/>
      <c r="AU1388" s="125"/>
      <c r="AV1388" s="125"/>
      <c r="AW1388" s="130"/>
      <c r="AX1388" s="130"/>
      <c r="AY1388" s="130"/>
      <c r="AZ1388" s="128"/>
      <c r="BA1388" s="128"/>
      <c r="BB1388" s="65"/>
      <c r="BC1388" s="65"/>
      <c r="BD1388" s="128"/>
      <c r="BE1388" s="128"/>
      <c r="BF1388" s="130"/>
      <c r="BG1388" s="130"/>
      <c r="BH1388" s="130"/>
      <c r="BI1388" s="125"/>
      <c r="BJ1388" s="125"/>
      <c r="BK1388" s="125"/>
      <c r="BL1388" s="125"/>
      <c r="BM1388" s="125"/>
      <c r="BN1388" s="125"/>
      <c r="BO1388" s="133"/>
      <c r="BP1388" s="66"/>
      <c r="BQ1388" s="132"/>
      <c r="BR1388" s="125"/>
      <c r="BS1388" s="125"/>
      <c r="BT1388" s="125"/>
      <c r="BU1388" s="125"/>
      <c r="BV1388" s="125"/>
      <c r="BW1388" s="125"/>
      <c r="BX1388" s="130"/>
      <c r="BY1388" s="130"/>
      <c r="BZ1388" s="130"/>
      <c r="CA1388" s="128"/>
      <c r="CB1388" s="128"/>
    </row>
    <row r="1389" spans="1:80" x14ac:dyDescent="0.3">
      <c r="A1389" s="65"/>
      <c r="B1389" s="72"/>
      <c r="C1389" s="73"/>
      <c r="D1389" s="74"/>
      <c r="E1389" s="74"/>
      <c r="F1389" s="74"/>
      <c r="G1389" s="75"/>
      <c r="H1389" s="75"/>
      <c r="I1389" s="75"/>
      <c r="J1389" s="75"/>
      <c r="K1389" s="75"/>
      <c r="L1389" s="75"/>
      <c r="M1389" s="80"/>
      <c r="N1389" s="194"/>
      <c r="O1389" s="70"/>
      <c r="P1389" s="70"/>
      <c r="Q1389" s="70"/>
      <c r="R1389" s="70"/>
      <c r="S1389" s="70"/>
      <c r="T1389" s="70"/>
      <c r="U1389" s="70"/>
      <c r="V1389" s="71"/>
      <c r="W1389" s="71"/>
      <c r="X1389" s="71"/>
      <c r="Y1389" s="70"/>
      <c r="Z1389" s="70"/>
    </row>
    <row r="1390" spans="1:80" x14ac:dyDescent="0.3">
      <c r="A1390" s="65"/>
      <c r="B1390" s="72"/>
      <c r="C1390" s="73"/>
      <c r="D1390" s="74"/>
      <c r="E1390" s="74"/>
      <c r="F1390" s="74"/>
      <c r="G1390" s="75"/>
      <c r="H1390" s="75"/>
      <c r="I1390" s="75"/>
      <c r="J1390" s="75"/>
      <c r="K1390" s="75"/>
      <c r="L1390" s="75"/>
      <c r="M1390" s="80"/>
      <c r="N1390" s="194"/>
      <c r="O1390" s="70"/>
      <c r="P1390" s="70"/>
      <c r="Q1390" s="70"/>
      <c r="R1390" s="70"/>
      <c r="S1390" s="70"/>
      <c r="T1390" s="70"/>
      <c r="U1390" s="70"/>
      <c r="V1390" s="71"/>
      <c r="W1390" s="71"/>
      <c r="X1390" s="71"/>
      <c r="Y1390" s="70"/>
      <c r="Z1390" s="70"/>
      <c r="AA1390" s="65"/>
      <c r="AB1390" s="65"/>
      <c r="AC1390" s="103"/>
      <c r="AD1390" s="103"/>
      <c r="AE1390" s="65"/>
      <c r="AF1390" s="65"/>
      <c r="AG1390" s="103"/>
      <c r="AH1390" s="103"/>
      <c r="AI1390" s="65"/>
      <c r="AJ1390" s="65"/>
      <c r="AK1390" s="103"/>
      <c r="AL1390" s="103"/>
      <c r="AM1390" s="65"/>
      <c r="AN1390" s="103"/>
      <c r="AO1390" s="103"/>
      <c r="AP1390" s="103"/>
      <c r="AQ1390" s="65"/>
      <c r="AR1390" s="103"/>
      <c r="AS1390" s="103"/>
      <c r="AT1390" s="65"/>
      <c r="AU1390" s="65"/>
      <c r="AV1390" s="103"/>
      <c r="AW1390" s="103"/>
      <c r="AX1390" s="65"/>
      <c r="AY1390" s="65"/>
      <c r="AZ1390" s="103"/>
      <c r="BA1390" s="103"/>
      <c r="BB1390" s="65"/>
      <c r="BC1390" s="65"/>
      <c r="BD1390" s="103"/>
      <c r="BE1390" s="103"/>
      <c r="BF1390" s="65"/>
      <c r="BG1390" s="65"/>
      <c r="BH1390" s="103"/>
      <c r="BI1390" s="103"/>
      <c r="BJ1390" s="65"/>
      <c r="BK1390" s="65"/>
      <c r="BL1390" s="103"/>
      <c r="BM1390" s="103"/>
      <c r="BN1390" s="65"/>
      <c r="BO1390" s="103"/>
      <c r="BP1390" s="103"/>
      <c r="BQ1390" s="103"/>
      <c r="BR1390" s="65"/>
      <c r="BS1390" s="103"/>
      <c r="BT1390" s="103"/>
      <c r="BU1390" s="65"/>
      <c r="BV1390" s="65"/>
      <c r="BW1390" s="103"/>
      <c r="BX1390" s="103"/>
      <c r="BY1390" s="65"/>
      <c r="BZ1390" s="65"/>
      <c r="CA1390" s="103"/>
      <c r="CB1390" s="103"/>
    </row>
    <row r="1391" spans="1:80" x14ac:dyDescent="0.3">
      <c r="A1391" s="65"/>
      <c r="B1391" s="72"/>
      <c r="C1391" s="73"/>
      <c r="D1391" s="74"/>
      <c r="E1391" s="74"/>
      <c r="F1391" s="74"/>
      <c r="G1391" s="75"/>
      <c r="H1391" s="75"/>
      <c r="I1391" s="75"/>
      <c r="J1391" s="75"/>
      <c r="K1391" s="75"/>
      <c r="L1391" s="75"/>
      <c r="M1391" s="80"/>
      <c r="N1391" s="194"/>
      <c r="O1391" s="70"/>
      <c r="P1391" s="70"/>
      <c r="Q1391" s="70"/>
      <c r="R1391" s="70"/>
      <c r="S1391" s="70"/>
      <c r="T1391" s="70"/>
      <c r="U1391" s="70"/>
      <c r="V1391" s="71"/>
      <c r="W1391" s="71"/>
      <c r="X1391" s="71"/>
      <c r="Y1391" s="70"/>
      <c r="Z1391" s="70"/>
      <c r="AA1391" s="65"/>
      <c r="AB1391" s="65"/>
      <c r="AC1391" s="122"/>
      <c r="AD1391" s="122"/>
      <c r="AE1391" s="65"/>
      <c r="AF1391" s="65"/>
      <c r="AG1391" s="103"/>
      <c r="AH1391" s="122"/>
      <c r="AI1391" s="65"/>
      <c r="AJ1391" s="65"/>
      <c r="AK1391" s="90"/>
      <c r="AL1391" s="90"/>
      <c r="AM1391" s="65"/>
      <c r="AN1391" s="122"/>
      <c r="AO1391" s="122"/>
      <c r="AP1391" s="122"/>
      <c r="AQ1391" s="65"/>
      <c r="AR1391" s="112"/>
      <c r="AS1391" s="112"/>
      <c r="AT1391" s="124"/>
      <c r="AU1391" s="65"/>
      <c r="AV1391" s="122"/>
      <c r="AW1391" s="122"/>
      <c r="AX1391" s="65"/>
      <c r="AY1391" s="65"/>
      <c r="AZ1391" s="122"/>
      <c r="BA1391" s="122"/>
      <c r="BB1391" s="65"/>
      <c r="BC1391" s="65"/>
      <c r="BD1391" s="122"/>
      <c r="BE1391" s="122"/>
      <c r="BF1391" s="65"/>
      <c r="BG1391" s="65"/>
      <c r="BH1391" s="103"/>
      <c r="BI1391" s="122"/>
      <c r="BJ1391" s="65"/>
      <c r="BK1391" s="65"/>
      <c r="BL1391" s="90"/>
      <c r="BM1391" s="90"/>
      <c r="BN1391" s="65"/>
      <c r="BO1391" s="122"/>
      <c r="BP1391" s="122"/>
      <c r="BQ1391" s="122"/>
      <c r="BR1391" s="65"/>
      <c r="BS1391" s="112"/>
      <c r="BT1391" s="112"/>
      <c r="BU1391" s="124"/>
      <c r="BV1391" s="65"/>
      <c r="BW1391" s="122"/>
      <c r="BX1391" s="122"/>
      <c r="BY1391" s="65"/>
      <c r="BZ1391" s="65"/>
      <c r="CA1391" s="122"/>
      <c r="CB1391" s="122"/>
    </row>
    <row r="1392" spans="1:80" x14ac:dyDescent="0.3">
      <c r="A1392" s="65"/>
      <c r="B1392" s="65"/>
      <c r="C1392" s="65"/>
      <c r="D1392" s="65"/>
      <c r="E1392" s="65"/>
      <c r="F1392" s="65"/>
      <c r="G1392" s="65"/>
      <c r="H1392" s="65"/>
      <c r="I1392" s="65"/>
      <c r="J1392" s="65"/>
      <c r="K1392" s="65"/>
      <c r="L1392" s="65"/>
      <c r="M1392" s="99"/>
      <c r="N1392" s="66"/>
      <c r="O1392" s="99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5"/>
      <c r="AC1392" s="65"/>
      <c r="AD1392" s="65"/>
      <c r="AE1392" s="65"/>
      <c r="AF1392" s="65"/>
      <c r="AG1392" s="65"/>
      <c r="AH1392" s="65"/>
      <c r="AI1392" s="65"/>
      <c r="AJ1392" s="65"/>
      <c r="AK1392" s="65"/>
      <c r="AL1392" s="65"/>
      <c r="AM1392" s="65"/>
      <c r="AN1392" s="125"/>
      <c r="AO1392" s="66"/>
      <c r="AP1392" s="125"/>
      <c r="AQ1392" s="65"/>
      <c r="AR1392" s="65"/>
      <c r="AS1392" s="65"/>
      <c r="AT1392" s="65"/>
      <c r="AU1392" s="65"/>
      <c r="AV1392" s="65"/>
      <c r="AW1392" s="65"/>
      <c r="AX1392" s="65"/>
      <c r="AY1392" s="65"/>
      <c r="AZ1392" s="65"/>
      <c r="BA1392" s="65"/>
      <c r="BB1392" s="65"/>
      <c r="BC1392" s="65"/>
      <c r="BD1392" s="65"/>
      <c r="BE1392" s="65"/>
      <c r="BF1392" s="65"/>
      <c r="BG1392" s="65"/>
      <c r="BH1392" s="65"/>
      <c r="BI1392" s="65"/>
      <c r="BJ1392" s="65"/>
      <c r="BK1392" s="65"/>
      <c r="BL1392" s="65"/>
      <c r="BM1392" s="65"/>
      <c r="BN1392" s="65"/>
      <c r="BO1392" s="65"/>
      <c r="BP1392" s="66"/>
      <c r="BQ1392" s="65"/>
      <c r="BR1392" s="65"/>
      <c r="BS1392" s="65"/>
      <c r="BT1392" s="65"/>
      <c r="BU1392" s="65"/>
      <c r="BV1392" s="65"/>
      <c r="BW1392" s="65"/>
      <c r="BX1392" s="65"/>
      <c r="BY1392" s="65"/>
      <c r="BZ1392" s="65"/>
      <c r="CA1392" s="65"/>
      <c r="CB1392" s="65"/>
    </row>
    <row r="1393" spans="1:80" x14ac:dyDescent="0.3">
      <c r="A1393" s="65"/>
      <c r="B1393" s="68"/>
      <c r="C1393" s="68"/>
      <c r="D1393" s="68"/>
      <c r="E1393" s="68"/>
      <c r="F1393" s="68"/>
      <c r="G1393" s="68"/>
      <c r="H1393" s="68"/>
      <c r="I1393" s="68"/>
      <c r="J1393" s="68"/>
      <c r="K1393" s="68"/>
      <c r="L1393" s="68"/>
      <c r="M1393" s="87"/>
      <c r="N1393" s="68"/>
      <c r="O1393" s="87"/>
      <c r="P1393" s="68"/>
      <c r="Q1393" s="68"/>
      <c r="R1393" s="68"/>
      <c r="S1393" s="68"/>
      <c r="T1393" s="68"/>
      <c r="U1393" s="68"/>
      <c r="V1393" s="68"/>
      <c r="W1393" s="68"/>
      <c r="X1393" s="68"/>
      <c r="Y1393" s="68"/>
      <c r="Z1393" s="68"/>
      <c r="AA1393" s="65"/>
      <c r="AB1393" s="65"/>
      <c r="AC1393" s="65"/>
      <c r="AD1393" s="65"/>
      <c r="AE1393" s="65"/>
      <c r="AF1393" s="65"/>
      <c r="AG1393" s="65"/>
      <c r="AH1393" s="65"/>
      <c r="AI1393" s="65"/>
      <c r="AJ1393" s="65"/>
      <c r="AK1393" s="65"/>
      <c r="AL1393" s="65"/>
      <c r="AM1393" s="65"/>
      <c r="AN1393" s="125"/>
      <c r="AO1393" s="66"/>
      <c r="AP1393" s="125"/>
      <c r="AQ1393" s="65"/>
      <c r="AR1393" s="65"/>
      <c r="AS1393" s="65"/>
      <c r="AT1393" s="65"/>
      <c r="AU1393" s="65"/>
      <c r="AV1393" s="65"/>
      <c r="AW1393" s="65"/>
      <c r="AX1393" s="65"/>
      <c r="AY1393" s="65"/>
      <c r="AZ1393" s="65"/>
      <c r="BA1393" s="65"/>
      <c r="BB1393" s="65"/>
      <c r="BC1393" s="65"/>
      <c r="BD1393" s="65"/>
      <c r="BE1393" s="65"/>
      <c r="BF1393" s="65"/>
      <c r="BG1393" s="65"/>
      <c r="BH1393" s="65"/>
      <c r="BI1393" s="65"/>
      <c r="BJ1393" s="65"/>
      <c r="BK1393" s="65"/>
      <c r="BL1393" s="65"/>
      <c r="BM1393" s="65"/>
      <c r="BN1393" s="65"/>
      <c r="BO1393" s="65"/>
      <c r="BP1393" s="66"/>
      <c r="BQ1393" s="65"/>
      <c r="BR1393" s="65"/>
      <c r="BS1393" s="65"/>
      <c r="BT1393" s="65"/>
      <c r="BU1393" s="65"/>
      <c r="BV1393" s="65"/>
      <c r="BW1393" s="65"/>
      <c r="BX1393" s="65"/>
      <c r="BY1393" s="65"/>
      <c r="BZ1393" s="65"/>
      <c r="CA1393" s="65"/>
      <c r="CB1393" s="65"/>
    </row>
    <row r="1394" spans="1:80" x14ac:dyDescent="0.3">
      <c r="A1394" s="65"/>
      <c r="B1394" s="77"/>
      <c r="C1394" s="77"/>
      <c r="D1394" s="78"/>
      <c r="E1394" s="78"/>
      <c r="F1394" s="78"/>
      <c r="G1394" s="79"/>
      <c r="H1394" s="79"/>
      <c r="I1394" s="79"/>
      <c r="J1394" s="79"/>
      <c r="K1394" s="79"/>
      <c r="L1394" s="79"/>
      <c r="M1394" s="80"/>
      <c r="N1394" s="68"/>
      <c r="O1394" s="80"/>
      <c r="P1394" s="79"/>
      <c r="Q1394" s="79"/>
      <c r="R1394" s="79"/>
      <c r="S1394" s="79"/>
      <c r="T1394" s="79"/>
      <c r="U1394" s="79"/>
      <c r="V1394" s="78"/>
      <c r="W1394" s="78"/>
      <c r="X1394" s="78"/>
      <c r="Y1394" s="77"/>
      <c r="Z1394" s="77"/>
      <c r="AA1394" s="65"/>
      <c r="AB1394" s="65"/>
      <c r="AC1394" s="82"/>
      <c r="AD1394" s="82"/>
      <c r="AE1394" s="82"/>
      <c r="AF1394" s="82"/>
      <c r="AG1394" s="82"/>
      <c r="AH1394" s="82"/>
      <c r="AI1394" s="82"/>
      <c r="AJ1394" s="82"/>
      <c r="AK1394" s="82"/>
      <c r="AL1394" s="82"/>
      <c r="AM1394" s="82"/>
      <c r="AN1394" s="114"/>
      <c r="AO1394" s="82"/>
      <c r="AP1394" s="114"/>
      <c r="AQ1394" s="82"/>
      <c r="AR1394" s="82"/>
      <c r="AS1394" s="82"/>
      <c r="AT1394" s="82"/>
      <c r="AU1394" s="82"/>
      <c r="AV1394" s="82"/>
      <c r="AW1394" s="82"/>
      <c r="AX1394" s="82"/>
      <c r="AY1394" s="82"/>
      <c r="AZ1394" s="82"/>
      <c r="BA1394" s="82"/>
      <c r="BB1394" s="65"/>
      <c r="BC1394" s="65"/>
      <c r="BD1394" s="82"/>
      <c r="BE1394" s="82"/>
      <c r="BF1394" s="82"/>
      <c r="BG1394" s="82"/>
      <c r="BH1394" s="82"/>
      <c r="BI1394" s="82"/>
      <c r="BJ1394" s="82"/>
      <c r="BK1394" s="82"/>
      <c r="BL1394" s="82"/>
      <c r="BM1394" s="82"/>
      <c r="BN1394" s="82"/>
      <c r="BO1394" s="82"/>
      <c r="BP1394" s="82"/>
      <c r="BQ1394" s="82"/>
      <c r="BR1394" s="82"/>
      <c r="BS1394" s="82"/>
      <c r="BT1394" s="82"/>
      <c r="BU1394" s="82"/>
      <c r="BV1394" s="82"/>
      <c r="BW1394" s="82"/>
      <c r="BX1394" s="82"/>
      <c r="BY1394" s="82"/>
      <c r="BZ1394" s="82"/>
      <c r="CA1394" s="82"/>
      <c r="CB1394" s="82"/>
    </row>
    <row r="1395" spans="1:80" x14ac:dyDescent="0.3">
      <c r="A1395" s="65"/>
      <c r="B1395" s="72"/>
      <c r="C1395" s="72"/>
      <c r="D1395" s="78"/>
      <c r="E1395" s="78"/>
      <c r="F1395" s="78"/>
      <c r="G1395" s="80"/>
      <c r="H1395" s="80"/>
      <c r="I1395" s="80"/>
      <c r="J1395" s="80"/>
      <c r="K1395" s="80"/>
      <c r="L1395" s="80"/>
      <c r="M1395" s="80"/>
      <c r="N1395" s="81"/>
      <c r="O1395" s="80"/>
      <c r="P1395" s="80"/>
      <c r="Q1395" s="80"/>
      <c r="R1395" s="80"/>
      <c r="S1395" s="80"/>
      <c r="T1395" s="80"/>
      <c r="U1395" s="80"/>
      <c r="V1395" s="78"/>
      <c r="W1395" s="78"/>
      <c r="X1395" s="78"/>
      <c r="Y1395" s="72"/>
      <c r="Z1395" s="72"/>
      <c r="AA1395" s="65"/>
      <c r="AB1395" s="65"/>
      <c r="AC1395" s="125"/>
      <c r="AD1395" s="125"/>
      <c r="AE1395" s="126"/>
      <c r="AF1395" s="126"/>
      <c r="AG1395" s="126"/>
      <c r="AH1395" s="125"/>
      <c r="AI1395" s="125"/>
      <c r="AJ1395" s="125"/>
      <c r="AK1395" s="125"/>
      <c r="AL1395" s="125"/>
      <c r="AM1395" s="125"/>
      <c r="AN1395" s="125"/>
      <c r="AO1395" s="66"/>
      <c r="AP1395" s="125"/>
      <c r="AQ1395" s="125"/>
      <c r="AR1395" s="125"/>
      <c r="AS1395" s="125"/>
      <c r="AT1395" s="125"/>
      <c r="AU1395" s="125"/>
      <c r="AV1395" s="125"/>
      <c r="AW1395" s="126"/>
      <c r="AX1395" s="126"/>
      <c r="AY1395" s="126"/>
      <c r="AZ1395" s="127"/>
      <c r="BA1395" s="128"/>
      <c r="BB1395" s="65"/>
      <c r="BC1395" s="65"/>
      <c r="BD1395" s="125"/>
      <c r="BE1395" s="125"/>
      <c r="BF1395" s="126"/>
      <c r="BG1395" s="126"/>
      <c r="BH1395" s="126"/>
      <c r="BI1395" s="125"/>
      <c r="BJ1395" s="125"/>
      <c r="BK1395" s="125"/>
      <c r="BL1395" s="125"/>
      <c r="BM1395" s="125"/>
      <c r="BN1395" s="125"/>
      <c r="BO1395" s="129"/>
      <c r="BP1395" s="66"/>
      <c r="BQ1395" s="129"/>
      <c r="BR1395" s="125"/>
      <c r="BS1395" s="125"/>
      <c r="BT1395" s="125"/>
      <c r="BU1395" s="125"/>
      <c r="BV1395" s="125"/>
      <c r="BW1395" s="125"/>
      <c r="BX1395" s="126"/>
      <c r="BY1395" s="126"/>
      <c r="BZ1395" s="126"/>
      <c r="CA1395" s="127"/>
      <c r="CB1395" s="128"/>
    </row>
    <row r="1396" spans="1:80" x14ac:dyDescent="0.3">
      <c r="A1396" s="65"/>
      <c r="B1396" s="125"/>
      <c r="C1396" s="125"/>
      <c r="D1396" s="126"/>
      <c r="E1396" s="126"/>
      <c r="F1396" s="126"/>
      <c r="G1396" s="125"/>
      <c r="H1396" s="125"/>
      <c r="I1396" s="125"/>
      <c r="J1396" s="125"/>
      <c r="K1396" s="125"/>
      <c r="L1396" s="125"/>
      <c r="M1396" s="125"/>
      <c r="N1396" s="66"/>
      <c r="O1396" s="125"/>
      <c r="P1396" s="125"/>
      <c r="Q1396" s="125"/>
      <c r="R1396" s="125"/>
      <c r="S1396" s="125"/>
      <c r="T1396" s="125"/>
      <c r="U1396" s="125"/>
      <c r="V1396" s="126"/>
      <c r="W1396" s="126"/>
      <c r="X1396" s="126"/>
      <c r="Y1396" s="127"/>
      <c r="Z1396" s="128"/>
      <c r="AA1396" s="65"/>
      <c r="AB1396" s="65"/>
      <c r="AC1396" s="125"/>
      <c r="AD1396" s="125"/>
      <c r="AE1396" s="126"/>
      <c r="AF1396" s="126"/>
      <c r="AG1396" s="126"/>
      <c r="AH1396" s="125"/>
      <c r="AI1396" s="125"/>
      <c r="AJ1396" s="125"/>
      <c r="AK1396" s="125"/>
      <c r="AL1396" s="125"/>
      <c r="AM1396" s="125"/>
      <c r="AN1396" s="125"/>
      <c r="AO1396" s="66"/>
      <c r="AP1396" s="125"/>
      <c r="AQ1396" s="125"/>
      <c r="AR1396" s="125"/>
      <c r="AS1396" s="125"/>
      <c r="AT1396" s="125"/>
      <c r="AU1396" s="125"/>
      <c r="AV1396" s="125"/>
      <c r="AW1396" s="126"/>
      <c r="AX1396" s="126"/>
      <c r="AY1396" s="126"/>
      <c r="AZ1396" s="127"/>
      <c r="BA1396" s="128"/>
      <c r="BB1396" s="65"/>
      <c r="BC1396" s="65"/>
      <c r="BD1396" s="125"/>
      <c r="BE1396" s="125"/>
      <c r="BF1396" s="126"/>
      <c r="BG1396" s="126"/>
      <c r="BH1396" s="126"/>
      <c r="BI1396" s="125"/>
      <c r="BJ1396" s="125"/>
      <c r="BK1396" s="125"/>
      <c r="BL1396" s="125"/>
      <c r="BM1396" s="125"/>
      <c r="BN1396" s="125"/>
      <c r="BO1396" s="129"/>
      <c r="BP1396" s="66"/>
      <c r="BQ1396" s="129"/>
      <c r="BR1396" s="125"/>
      <c r="BS1396" s="125"/>
      <c r="BT1396" s="125"/>
      <c r="BU1396" s="125"/>
      <c r="BV1396" s="125"/>
      <c r="BW1396" s="125"/>
      <c r="BX1396" s="126"/>
      <c r="BY1396" s="126"/>
      <c r="BZ1396" s="126"/>
      <c r="CA1396" s="127"/>
      <c r="CB1396" s="128"/>
    </row>
    <row r="1397" spans="1:80" x14ac:dyDescent="0.3">
      <c r="A1397" s="65"/>
      <c r="B1397" s="223"/>
      <c r="C1397" s="224"/>
      <c r="D1397" s="65"/>
      <c r="E1397" s="65"/>
      <c r="F1397" s="223"/>
      <c r="G1397" s="224"/>
      <c r="H1397" s="65"/>
      <c r="I1397" s="65"/>
      <c r="J1397" s="223"/>
      <c r="K1397" s="224"/>
      <c r="L1397" s="65"/>
      <c r="M1397" s="233"/>
      <c r="N1397" s="233"/>
      <c r="O1397" s="233"/>
      <c r="P1397" s="65"/>
      <c r="Q1397" s="223"/>
      <c r="R1397" s="224"/>
      <c r="S1397" s="65"/>
      <c r="T1397" s="65"/>
      <c r="U1397" s="223"/>
      <c r="V1397" s="224"/>
      <c r="W1397" s="65"/>
      <c r="X1397" s="65"/>
      <c r="Y1397" s="223"/>
      <c r="Z1397" s="224"/>
      <c r="AA1397" s="65"/>
      <c r="AB1397" s="65"/>
      <c r="AC1397" s="125"/>
      <c r="AD1397" s="125"/>
      <c r="AE1397" s="126"/>
      <c r="AF1397" s="126"/>
      <c r="AG1397" s="126"/>
      <c r="AH1397" s="125"/>
      <c r="AI1397" s="125"/>
      <c r="AJ1397" s="125"/>
      <c r="AK1397" s="125"/>
      <c r="AL1397" s="125"/>
      <c r="AM1397" s="125"/>
      <c r="AN1397" s="125"/>
      <c r="AO1397" s="66"/>
      <c r="AP1397" s="125"/>
      <c r="AQ1397" s="125"/>
      <c r="AR1397" s="125"/>
      <c r="AS1397" s="125"/>
      <c r="AT1397" s="125"/>
      <c r="AU1397" s="125"/>
      <c r="AV1397" s="125"/>
      <c r="AW1397" s="126"/>
      <c r="AX1397" s="126"/>
      <c r="AY1397" s="126"/>
      <c r="AZ1397" s="127"/>
      <c r="BA1397" s="128"/>
      <c r="BB1397" s="65"/>
      <c r="BC1397" s="65"/>
      <c r="BD1397" s="125"/>
      <c r="BE1397" s="125"/>
      <c r="BF1397" s="126"/>
      <c r="BG1397" s="126"/>
      <c r="BH1397" s="126"/>
      <c r="BI1397" s="125"/>
      <c r="BJ1397" s="125"/>
      <c r="BK1397" s="125"/>
      <c r="BL1397" s="125"/>
      <c r="BM1397" s="125"/>
      <c r="BN1397" s="125"/>
      <c r="BO1397" s="129"/>
      <c r="BP1397" s="66"/>
      <c r="BQ1397" s="129"/>
      <c r="BR1397" s="125"/>
      <c r="BS1397" s="125"/>
      <c r="BT1397" s="125"/>
      <c r="BU1397" s="125"/>
      <c r="BV1397" s="125"/>
      <c r="BW1397" s="125"/>
      <c r="BX1397" s="126"/>
      <c r="BY1397" s="126"/>
      <c r="BZ1397" s="126"/>
      <c r="CA1397" s="127"/>
      <c r="CB1397" s="128"/>
    </row>
    <row r="1398" spans="1:80" x14ac:dyDescent="0.3">
      <c r="A1398" s="65"/>
      <c r="B1398" s="225"/>
      <c r="C1398" s="226"/>
      <c r="D1398" s="65"/>
      <c r="E1398" s="65"/>
      <c r="F1398" s="227"/>
      <c r="G1398" s="226"/>
      <c r="H1398" s="65"/>
      <c r="I1398" s="65"/>
      <c r="J1398" s="228"/>
      <c r="K1398" s="229"/>
      <c r="L1398" s="65"/>
      <c r="M1398" s="225"/>
      <c r="N1398" s="230"/>
      <c r="O1398" s="226"/>
      <c r="P1398" s="65"/>
      <c r="Q1398" s="231"/>
      <c r="R1398" s="232"/>
      <c r="S1398" s="76"/>
      <c r="T1398" s="65"/>
      <c r="U1398" s="225"/>
      <c r="V1398" s="226"/>
      <c r="W1398" s="65"/>
      <c r="X1398" s="65"/>
      <c r="Y1398" s="225"/>
      <c r="Z1398" s="226"/>
      <c r="AA1398" s="65"/>
      <c r="AB1398" s="65"/>
      <c r="AC1398" s="125"/>
      <c r="AD1398" s="125"/>
      <c r="AE1398" s="126"/>
      <c r="AF1398" s="126"/>
      <c r="AG1398" s="126"/>
      <c r="AH1398" s="125"/>
      <c r="AI1398" s="125"/>
      <c r="AJ1398" s="125"/>
      <c r="AK1398" s="125"/>
      <c r="AL1398" s="125"/>
      <c r="AM1398" s="125"/>
      <c r="AN1398" s="125"/>
      <c r="AO1398" s="66"/>
      <c r="AP1398" s="125"/>
      <c r="AQ1398" s="125"/>
      <c r="AR1398" s="125"/>
      <c r="AS1398" s="125"/>
      <c r="AT1398" s="125"/>
      <c r="AU1398" s="125"/>
      <c r="AV1398" s="125"/>
      <c r="AW1398" s="126"/>
      <c r="AX1398" s="126"/>
      <c r="AY1398" s="126"/>
      <c r="AZ1398" s="127"/>
      <c r="BA1398" s="128"/>
      <c r="BB1398" s="65"/>
      <c r="BC1398" s="65"/>
      <c r="BD1398" s="125"/>
      <c r="BE1398" s="125"/>
      <c r="BF1398" s="126"/>
      <c r="BG1398" s="126"/>
      <c r="BH1398" s="126"/>
      <c r="BI1398" s="125"/>
      <c r="BJ1398" s="125"/>
      <c r="BK1398" s="125"/>
      <c r="BL1398" s="125"/>
      <c r="BM1398" s="125"/>
      <c r="BN1398" s="125"/>
      <c r="BO1398" s="129"/>
      <c r="BP1398" s="66"/>
      <c r="BQ1398" s="129"/>
      <c r="BR1398" s="125"/>
      <c r="BS1398" s="125"/>
      <c r="BT1398" s="125"/>
      <c r="BU1398" s="125"/>
      <c r="BV1398" s="125"/>
      <c r="BW1398" s="125"/>
      <c r="BX1398" s="126"/>
      <c r="BY1398" s="126"/>
      <c r="BZ1398" s="126"/>
      <c r="CA1398" s="127"/>
      <c r="CB1398" s="128"/>
    </row>
    <row r="1399" spans="1:80" x14ac:dyDescent="0.3">
      <c r="A1399" s="65"/>
      <c r="B1399" s="65"/>
      <c r="C1399" s="65"/>
      <c r="D1399" s="65"/>
      <c r="E1399" s="65"/>
      <c r="F1399" s="65"/>
      <c r="G1399" s="65"/>
      <c r="H1399" s="65"/>
      <c r="I1399" s="65"/>
      <c r="J1399" s="65"/>
      <c r="K1399" s="65"/>
      <c r="L1399" s="65"/>
      <c r="M1399" s="99"/>
      <c r="N1399" s="66"/>
      <c r="O1399" s="99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5"/>
      <c r="AC1399" s="125"/>
      <c r="AD1399" s="125"/>
      <c r="AE1399" s="126"/>
      <c r="AF1399" s="126"/>
      <c r="AG1399" s="126"/>
      <c r="AH1399" s="125"/>
      <c r="AI1399" s="125"/>
      <c r="AJ1399" s="125"/>
      <c r="AK1399" s="125"/>
      <c r="AL1399" s="125"/>
      <c r="AM1399" s="125"/>
      <c r="AN1399" s="125"/>
      <c r="AO1399" s="66"/>
      <c r="AP1399" s="125"/>
      <c r="AQ1399" s="125"/>
      <c r="AR1399" s="125"/>
      <c r="AS1399" s="125"/>
      <c r="AT1399" s="125"/>
      <c r="AU1399" s="125"/>
      <c r="AV1399" s="125"/>
      <c r="AW1399" s="126"/>
      <c r="AX1399" s="126"/>
      <c r="AY1399" s="126"/>
      <c r="AZ1399" s="127"/>
      <c r="BA1399" s="128"/>
      <c r="BB1399" s="65"/>
      <c r="BC1399" s="65"/>
      <c r="BD1399" s="125"/>
      <c r="BE1399" s="125"/>
      <c r="BF1399" s="126"/>
      <c r="BG1399" s="126"/>
      <c r="BH1399" s="126"/>
      <c r="BI1399" s="125"/>
      <c r="BJ1399" s="125"/>
      <c r="BK1399" s="125"/>
      <c r="BL1399" s="125"/>
      <c r="BM1399" s="125"/>
      <c r="BN1399" s="125"/>
      <c r="BO1399" s="129"/>
      <c r="BP1399" s="66"/>
      <c r="BQ1399" s="129"/>
      <c r="BR1399" s="125"/>
      <c r="BS1399" s="125"/>
      <c r="BT1399" s="125"/>
      <c r="BU1399" s="125"/>
      <c r="BV1399" s="125"/>
      <c r="BW1399" s="125"/>
      <c r="BX1399" s="126"/>
      <c r="BY1399" s="126"/>
      <c r="BZ1399" s="126"/>
      <c r="CA1399" s="127"/>
      <c r="CB1399" s="128"/>
    </row>
    <row r="1400" spans="1:80" x14ac:dyDescent="0.3">
      <c r="A1400" s="65"/>
      <c r="B1400" s="65"/>
      <c r="C1400" s="65"/>
      <c r="D1400" s="65"/>
      <c r="E1400" s="65"/>
      <c r="F1400" s="65"/>
      <c r="G1400" s="65"/>
      <c r="H1400" s="65"/>
      <c r="I1400" s="65"/>
      <c r="J1400" s="65"/>
      <c r="K1400" s="65"/>
      <c r="L1400" s="65"/>
      <c r="M1400" s="99"/>
      <c r="N1400" s="66"/>
      <c r="O1400" s="99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5"/>
      <c r="AC1400" s="125"/>
      <c r="AD1400" s="125"/>
      <c r="AE1400" s="126"/>
      <c r="AF1400" s="126"/>
      <c r="AG1400" s="126"/>
      <c r="AH1400" s="125"/>
      <c r="AI1400" s="125"/>
      <c r="AJ1400" s="125"/>
      <c r="AK1400" s="125"/>
      <c r="AL1400" s="125"/>
      <c r="AM1400" s="125"/>
      <c r="AN1400" s="125"/>
      <c r="AO1400" s="66"/>
      <c r="AP1400" s="125"/>
      <c r="AQ1400" s="125"/>
      <c r="AR1400" s="125"/>
      <c r="AS1400" s="125"/>
      <c r="AT1400" s="125"/>
      <c r="AU1400" s="125"/>
      <c r="AV1400" s="125"/>
      <c r="AW1400" s="126"/>
      <c r="AX1400" s="126"/>
      <c r="AY1400" s="126"/>
      <c r="AZ1400" s="127"/>
      <c r="BA1400" s="128"/>
      <c r="BB1400" s="65"/>
      <c r="BC1400" s="65"/>
      <c r="BD1400" s="125"/>
      <c r="BE1400" s="125"/>
      <c r="BF1400" s="126"/>
      <c r="BG1400" s="126"/>
      <c r="BH1400" s="126"/>
      <c r="BI1400" s="125"/>
      <c r="BJ1400" s="125"/>
      <c r="BK1400" s="125"/>
      <c r="BL1400" s="125"/>
      <c r="BM1400" s="125"/>
      <c r="BN1400" s="125"/>
      <c r="BO1400" s="129"/>
      <c r="BP1400" s="66"/>
      <c r="BQ1400" s="129"/>
      <c r="BR1400" s="125"/>
      <c r="BS1400" s="125"/>
      <c r="BT1400" s="125"/>
      <c r="BU1400" s="125"/>
      <c r="BV1400" s="125"/>
      <c r="BW1400" s="125"/>
      <c r="BX1400" s="126"/>
      <c r="BY1400" s="126"/>
      <c r="BZ1400" s="126"/>
      <c r="CA1400" s="127"/>
      <c r="CB1400" s="128"/>
    </row>
    <row r="1401" spans="1:80" x14ac:dyDescent="0.3">
      <c r="A1401" s="65"/>
      <c r="B1401" s="68"/>
      <c r="C1401" s="68"/>
      <c r="D1401" s="68"/>
      <c r="E1401" s="68"/>
      <c r="F1401" s="68"/>
      <c r="G1401" s="68"/>
      <c r="H1401" s="68"/>
      <c r="I1401" s="68"/>
      <c r="J1401" s="68"/>
      <c r="K1401" s="68"/>
      <c r="L1401" s="68"/>
      <c r="M1401" s="87"/>
      <c r="N1401" s="68"/>
      <c r="O1401" s="87"/>
      <c r="P1401" s="68"/>
      <c r="Q1401" s="68"/>
      <c r="R1401" s="68"/>
      <c r="S1401" s="68"/>
      <c r="T1401" s="68"/>
      <c r="U1401" s="68"/>
      <c r="V1401" s="68"/>
      <c r="W1401" s="68"/>
      <c r="X1401" s="68"/>
      <c r="Y1401" s="68"/>
      <c r="Z1401" s="68"/>
      <c r="AA1401" s="65"/>
      <c r="AB1401" s="65"/>
      <c r="AC1401" s="125"/>
      <c r="AD1401" s="125"/>
      <c r="AE1401" s="126"/>
      <c r="AF1401" s="126"/>
      <c r="AG1401" s="126"/>
      <c r="AH1401" s="125"/>
      <c r="AI1401" s="125"/>
      <c r="AJ1401" s="125"/>
      <c r="AK1401" s="125"/>
      <c r="AL1401" s="125"/>
      <c r="AM1401" s="125"/>
      <c r="AN1401" s="125"/>
      <c r="AO1401" s="66"/>
      <c r="AP1401" s="125"/>
      <c r="AQ1401" s="125"/>
      <c r="AR1401" s="125"/>
      <c r="AS1401" s="125"/>
      <c r="AT1401" s="125"/>
      <c r="AU1401" s="125"/>
      <c r="AV1401" s="125"/>
      <c r="AW1401" s="126"/>
      <c r="AX1401" s="126"/>
      <c r="AY1401" s="126"/>
      <c r="AZ1401" s="127"/>
      <c r="BA1401" s="128"/>
      <c r="BB1401" s="65"/>
      <c r="BC1401" s="65"/>
      <c r="BD1401" s="125"/>
      <c r="BE1401" s="125"/>
      <c r="BF1401" s="126"/>
      <c r="BG1401" s="126"/>
      <c r="BH1401" s="126"/>
      <c r="BI1401" s="125"/>
      <c r="BJ1401" s="125"/>
      <c r="BK1401" s="125"/>
      <c r="BL1401" s="125"/>
      <c r="BM1401" s="125"/>
      <c r="BN1401" s="125"/>
      <c r="BO1401" s="129"/>
      <c r="BP1401" s="66"/>
      <c r="BQ1401" s="129"/>
      <c r="BR1401" s="125"/>
      <c r="BS1401" s="125"/>
      <c r="BT1401" s="125"/>
      <c r="BU1401" s="125"/>
      <c r="BV1401" s="125"/>
      <c r="BW1401" s="125"/>
      <c r="BX1401" s="126"/>
      <c r="BY1401" s="126"/>
      <c r="BZ1401" s="126"/>
      <c r="CA1401" s="127"/>
      <c r="CB1401" s="128"/>
    </row>
    <row r="1402" spans="1:80" x14ac:dyDescent="0.3">
      <c r="A1402" s="65"/>
      <c r="B1402" s="70"/>
      <c r="C1402" s="70"/>
      <c r="D1402" s="71"/>
      <c r="E1402" s="71"/>
      <c r="F1402" s="71"/>
      <c r="G1402" s="70"/>
      <c r="H1402" s="70"/>
      <c r="I1402" s="70"/>
      <c r="J1402" s="70"/>
      <c r="K1402" s="70"/>
      <c r="L1402" s="70"/>
      <c r="M1402" s="70"/>
      <c r="N1402" s="194"/>
      <c r="O1402" s="80"/>
      <c r="P1402" s="75"/>
      <c r="Q1402" s="75"/>
      <c r="R1402" s="75"/>
      <c r="S1402" s="75"/>
      <c r="T1402" s="75"/>
      <c r="U1402" s="75"/>
      <c r="V1402" s="74"/>
      <c r="W1402" s="74"/>
      <c r="X1402" s="74"/>
      <c r="Y1402" s="73"/>
      <c r="Z1402" s="72"/>
      <c r="AA1402" s="65"/>
      <c r="AB1402" s="65"/>
      <c r="AC1402" s="125"/>
      <c r="AD1402" s="125"/>
      <c r="AE1402" s="126"/>
      <c r="AF1402" s="126"/>
      <c r="AG1402" s="126"/>
      <c r="AH1402" s="125"/>
      <c r="AI1402" s="125"/>
      <c r="AJ1402" s="125"/>
      <c r="AK1402" s="125"/>
      <c r="AL1402" s="125"/>
      <c r="AM1402" s="125"/>
      <c r="AN1402" s="125"/>
      <c r="AO1402" s="66"/>
      <c r="AP1402" s="125"/>
      <c r="AQ1402" s="125"/>
      <c r="AR1402" s="125"/>
      <c r="AS1402" s="125"/>
      <c r="AT1402" s="125"/>
      <c r="AU1402" s="125"/>
      <c r="AV1402" s="125"/>
      <c r="AW1402" s="126"/>
      <c r="AX1402" s="126"/>
      <c r="AY1402" s="126"/>
      <c r="AZ1402" s="127"/>
      <c r="BA1402" s="128"/>
      <c r="BB1402" s="65"/>
      <c r="BC1402" s="65"/>
      <c r="BD1402" s="125"/>
      <c r="BE1402" s="125"/>
      <c r="BF1402" s="126"/>
      <c r="BG1402" s="126"/>
      <c r="BH1402" s="126"/>
      <c r="BI1402" s="125"/>
      <c r="BJ1402" s="125"/>
      <c r="BK1402" s="125"/>
      <c r="BL1402" s="125"/>
      <c r="BM1402" s="125"/>
      <c r="BN1402" s="125"/>
      <c r="BO1402" s="129"/>
      <c r="BP1402" s="66"/>
      <c r="BQ1402" s="129"/>
      <c r="BR1402" s="125"/>
      <c r="BS1402" s="125"/>
      <c r="BT1402" s="125"/>
      <c r="BU1402" s="125"/>
      <c r="BV1402" s="125"/>
      <c r="BW1402" s="125"/>
      <c r="BX1402" s="126"/>
      <c r="BY1402" s="126"/>
      <c r="BZ1402" s="126"/>
      <c r="CA1402" s="127"/>
      <c r="CB1402" s="128"/>
    </row>
    <row r="1403" spans="1:80" x14ac:dyDescent="0.3">
      <c r="A1403" s="65"/>
      <c r="B1403" s="70"/>
      <c r="C1403" s="70"/>
      <c r="D1403" s="71"/>
      <c r="E1403" s="71"/>
      <c r="F1403" s="71"/>
      <c r="G1403" s="70"/>
      <c r="H1403" s="70"/>
      <c r="I1403" s="70"/>
      <c r="J1403" s="70"/>
      <c r="K1403" s="70"/>
      <c r="L1403" s="70"/>
      <c r="M1403" s="70"/>
      <c r="N1403" s="194"/>
      <c r="O1403" s="80"/>
      <c r="P1403" s="75"/>
      <c r="Q1403" s="75"/>
      <c r="R1403" s="75"/>
      <c r="S1403" s="75"/>
      <c r="T1403" s="75"/>
      <c r="U1403" s="75"/>
      <c r="V1403" s="74"/>
      <c r="W1403" s="74"/>
      <c r="X1403" s="74"/>
      <c r="Y1403" s="73"/>
      <c r="Z1403" s="72"/>
      <c r="AA1403" s="65"/>
      <c r="AB1403" s="65"/>
      <c r="AC1403" s="125"/>
      <c r="AD1403" s="125"/>
      <c r="AE1403" s="126"/>
      <c r="AF1403" s="126"/>
      <c r="AG1403" s="126"/>
      <c r="AH1403" s="125"/>
      <c r="AI1403" s="125"/>
      <c r="AJ1403" s="125"/>
      <c r="AK1403" s="125"/>
      <c r="AL1403" s="125"/>
      <c r="AM1403" s="125"/>
      <c r="AN1403" s="125"/>
      <c r="AO1403" s="66"/>
      <c r="AP1403" s="125"/>
      <c r="AQ1403" s="125"/>
      <c r="AR1403" s="125"/>
      <c r="AS1403" s="125"/>
      <c r="AT1403" s="125"/>
      <c r="AU1403" s="125"/>
      <c r="AV1403" s="125"/>
      <c r="AW1403" s="126"/>
      <c r="AX1403" s="126"/>
      <c r="AY1403" s="126"/>
      <c r="AZ1403" s="127"/>
      <c r="BA1403" s="128"/>
      <c r="BB1403" s="65"/>
      <c r="BC1403" s="65"/>
      <c r="BD1403" s="125"/>
      <c r="BE1403" s="125"/>
      <c r="BF1403" s="126"/>
      <c r="BG1403" s="126"/>
      <c r="BH1403" s="126"/>
      <c r="BI1403" s="125"/>
      <c r="BJ1403" s="125"/>
      <c r="BK1403" s="125"/>
      <c r="BL1403" s="125"/>
      <c r="BM1403" s="125"/>
      <c r="BN1403" s="125"/>
      <c r="BO1403" s="129"/>
      <c r="BP1403" s="66"/>
      <c r="BQ1403" s="129"/>
      <c r="BR1403" s="125"/>
      <c r="BS1403" s="125"/>
      <c r="BT1403" s="125"/>
      <c r="BU1403" s="125"/>
      <c r="BV1403" s="125"/>
      <c r="BW1403" s="125"/>
      <c r="BX1403" s="126"/>
      <c r="BY1403" s="126"/>
      <c r="BZ1403" s="126"/>
      <c r="CA1403" s="127"/>
      <c r="CB1403" s="128"/>
    </row>
    <row r="1404" spans="1:80" x14ac:dyDescent="0.3">
      <c r="A1404" s="65"/>
      <c r="B1404" s="70"/>
      <c r="C1404" s="70"/>
      <c r="D1404" s="71"/>
      <c r="E1404" s="71"/>
      <c r="F1404" s="71"/>
      <c r="G1404" s="70"/>
      <c r="H1404" s="70"/>
      <c r="I1404" s="70"/>
      <c r="J1404" s="70"/>
      <c r="K1404" s="70"/>
      <c r="L1404" s="70"/>
      <c r="M1404" s="70"/>
      <c r="N1404" s="194"/>
      <c r="O1404" s="80"/>
      <c r="P1404" s="75"/>
      <c r="Q1404" s="75"/>
      <c r="R1404" s="75"/>
      <c r="S1404" s="75"/>
      <c r="T1404" s="75"/>
      <c r="U1404" s="75"/>
      <c r="V1404" s="74"/>
      <c r="W1404" s="74"/>
      <c r="X1404" s="74"/>
      <c r="Y1404" s="73"/>
      <c r="Z1404" s="72"/>
      <c r="AA1404" s="65"/>
      <c r="AB1404" s="65"/>
      <c r="AC1404" s="125"/>
      <c r="AD1404" s="125"/>
      <c r="AE1404" s="126"/>
      <c r="AF1404" s="126"/>
      <c r="AG1404" s="126"/>
      <c r="AH1404" s="125"/>
      <c r="AI1404" s="125"/>
      <c r="AJ1404" s="125"/>
      <c r="AK1404" s="125"/>
      <c r="AL1404" s="125"/>
      <c r="AM1404" s="125"/>
      <c r="AN1404" s="125"/>
      <c r="AO1404" s="66"/>
      <c r="AP1404" s="125"/>
      <c r="AQ1404" s="125"/>
      <c r="AR1404" s="125"/>
      <c r="AS1404" s="125"/>
      <c r="AT1404" s="125"/>
      <c r="AU1404" s="125"/>
      <c r="AV1404" s="125"/>
      <c r="AW1404" s="126"/>
      <c r="AX1404" s="126"/>
      <c r="AY1404" s="126"/>
      <c r="AZ1404" s="127"/>
      <c r="BA1404" s="128"/>
      <c r="BB1404" s="65"/>
      <c r="BC1404" s="65"/>
      <c r="BD1404" s="125"/>
      <c r="BE1404" s="125"/>
      <c r="BF1404" s="126"/>
      <c r="BG1404" s="126"/>
      <c r="BH1404" s="126"/>
      <c r="BI1404" s="125"/>
      <c r="BJ1404" s="125"/>
      <c r="BK1404" s="125"/>
      <c r="BL1404" s="125"/>
      <c r="BM1404" s="125"/>
      <c r="BN1404" s="125"/>
      <c r="BO1404" s="129"/>
      <c r="BP1404" s="66"/>
      <c r="BQ1404" s="129"/>
      <c r="BR1404" s="125"/>
      <c r="BS1404" s="125"/>
      <c r="BT1404" s="125"/>
      <c r="BU1404" s="125"/>
      <c r="BV1404" s="125"/>
      <c r="BW1404" s="125"/>
      <c r="BX1404" s="126"/>
      <c r="BY1404" s="126"/>
      <c r="BZ1404" s="126"/>
      <c r="CA1404" s="127"/>
      <c r="CB1404" s="128"/>
    </row>
    <row r="1405" spans="1:80" x14ac:dyDescent="0.3">
      <c r="A1405" s="65"/>
      <c r="B1405" s="70"/>
      <c r="C1405" s="70"/>
      <c r="D1405" s="71"/>
      <c r="E1405" s="71"/>
      <c r="F1405" s="71"/>
      <c r="G1405" s="70"/>
      <c r="H1405" s="70"/>
      <c r="I1405" s="70"/>
      <c r="J1405" s="70"/>
      <c r="K1405" s="70"/>
      <c r="L1405" s="70"/>
      <c r="M1405" s="70"/>
      <c r="N1405" s="194"/>
      <c r="O1405" s="80"/>
      <c r="P1405" s="75"/>
      <c r="Q1405" s="75"/>
      <c r="R1405" s="75"/>
      <c r="S1405" s="75"/>
      <c r="T1405" s="75"/>
      <c r="U1405" s="75"/>
      <c r="V1405" s="74"/>
      <c r="W1405" s="74"/>
      <c r="X1405" s="74"/>
      <c r="Y1405" s="73"/>
      <c r="Z1405" s="72"/>
      <c r="AA1405" s="65"/>
      <c r="AB1405" s="65"/>
      <c r="AC1405" s="125"/>
      <c r="AD1405" s="125"/>
      <c r="AE1405" s="126"/>
      <c r="AF1405" s="126"/>
      <c r="AG1405" s="126"/>
      <c r="AH1405" s="125"/>
      <c r="AI1405" s="125"/>
      <c r="AJ1405" s="125"/>
      <c r="AK1405" s="125"/>
      <c r="AL1405" s="125"/>
      <c r="AM1405" s="125"/>
      <c r="AN1405" s="125"/>
      <c r="AO1405" s="66"/>
      <c r="AP1405" s="125"/>
      <c r="AQ1405" s="125"/>
      <c r="AR1405" s="125"/>
      <c r="AS1405" s="125"/>
      <c r="AT1405" s="125"/>
      <c r="AU1405" s="125"/>
      <c r="AV1405" s="125"/>
      <c r="AW1405" s="126"/>
      <c r="AX1405" s="126"/>
      <c r="AY1405" s="126"/>
      <c r="AZ1405" s="127"/>
      <c r="BA1405" s="128"/>
      <c r="BB1405" s="65"/>
      <c r="BC1405" s="65"/>
      <c r="BD1405" s="125"/>
      <c r="BE1405" s="125"/>
      <c r="BF1405" s="126"/>
      <c r="BG1405" s="126"/>
      <c r="BH1405" s="126"/>
      <c r="BI1405" s="125"/>
      <c r="BJ1405" s="125"/>
      <c r="BK1405" s="125"/>
      <c r="BL1405" s="125"/>
      <c r="BM1405" s="125"/>
      <c r="BN1405" s="125"/>
      <c r="BO1405" s="129"/>
      <c r="BP1405" s="66"/>
      <c r="BQ1405" s="129"/>
      <c r="BR1405" s="125"/>
      <c r="BS1405" s="125"/>
      <c r="BT1405" s="125"/>
      <c r="BU1405" s="125"/>
      <c r="BV1405" s="125"/>
      <c r="BW1405" s="125"/>
      <c r="BX1405" s="126"/>
      <c r="BY1405" s="126"/>
      <c r="BZ1405" s="126"/>
      <c r="CA1405" s="127"/>
      <c r="CB1405" s="128"/>
    </row>
    <row r="1406" spans="1:80" x14ac:dyDescent="0.3">
      <c r="A1406" s="65"/>
      <c r="B1406" s="70"/>
      <c r="C1406" s="70"/>
      <c r="D1406" s="71"/>
      <c r="E1406" s="71"/>
      <c r="F1406" s="71"/>
      <c r="G1406" s="70"/>
      <c r="H1406" s="70"/>
      <c r="I1406" s="70"/>
      <c r="J1406" s="70"/>
      <c r="K1406" s="70"/>
      <c r="L1406" s="70"/>
      <c r="M1406" s="70"/>
      <c r="N1406" s="194"/>
      <c r="O1406" s="80"/>
      <c r="P1406" s="75"/>
      <c r="Q1406" s="75"/>
      <c r="R1406" s="75"/>
      <c r="S1406" s="75"/>
      <c r="T1406" s="75"/>
      <c r="U1406" s="75"/>
      <c r="V1406" s="74"/>
      <c r="W1406" s="74"/>
      <c r="X1406" s="74"/>
      <c r="Y1406" s="73"/>
      <c r="Z1406" s="72"/>
      <c r="AA1406" s="65"/>
      <c r="AB1406" s="65"/>
      <c r="AC1406" s="125"/>
      <c r="AD1406" s="125"/>
      <c r="AE1406" s="126"/>
      <c r="AF1406" s="126"/>
      <c r="AG1406" s="126"/>
      <c r="AH1406" s="125"/>
      <c r="AI1406" s="125"/>
      <c r="AJ1406" s="125"/>
      <c r="AK1406" s="125"/>
      <c r="AL1406" s="125"/>
      <c r="AM1406" s="125"/>
      <c r="AN1406" s="125"/>
      <c r="AO1406" s="66"/>
      <c r="AP1406" s="125"/>
      <c r="AQ1406" s="125"/>
      <c r="AR1406" s="125"/>
      <c r="AS1406" s="125"/>
      <c r="AT1406" s="125"/>
      <c r="AU1406" s="125"/>
      <c r="AV1406" s="125"/>
      <c r="AW1406" s="126"/>
      <c r="AX1406" s="126"/>
      <c r="AY1406" s="126"/>
      <c r="AZ1406" s="127"/>
      <c r="BA1406" s="128"/>
      <c r="BB1406" s="65"/>
      <c r="BC1406" s="65"/>
      <c r="BD1406" s="125"/>
      <c r="BE1406" s="125"/>
      <c r="BF1406" s="126"/>
      <c r="BG1406" s="126"/>
      <c r="BH1406" s="126"/>
      <c r="BI1406" s="125"/>
      <c r="BJ1406" s="125"/>
      <c r="BK1406" s="125"/>
      <c r="BL1406" s="125"/>
      <c r="BM1406" s="125"/>
      <c r="BN1406" s="125"/>
      <c r="BO1406" s="129"/>
      <c r="BP1406" s="66"/>
      <c r="BQ1406" s="129"/>
      <c r="BR1406" s="125"/>
      <c r="BS1406" s="125"/>
      <c r="BT1406" s="125"/>
      <c r="BU1406" s="125"/>
      <c r="BV1406" s="125"/>
      <c r="BW1406" s="125"/>
      <c r="BX1406" s="126"/>
      <c r="BY1406" s="126"/>
      <c r="BZ1406" s="126"/>
      <c r="CA1406" s="127"/>
      <c r="CB1406" s="128"/>
    </row>
    <row r="1407" spans="1:80" x14ac:dyDescent="0.3">
      <c r="A1407" s="65"/>
      <c r="B1407" s="70"/>
      <c r="C1407" s="70"/>
      <c r="D1407" s="71"/>
      <c r="E1407" s="71"/>
      <c r="F1407" s="71"/>
      <c r="G1407" s="70"/>
      <c r="H1407" s="70"/>
      <c r="I1407" s="70"/>
      <c r="J1407" s="70"/>
      <c r="K1407" s="70"/>
      <c r="L1407" s="70"/>
      <c r="M1407" s="70"/>
      <c r="N1407" s="194"/>
      <c r="O1407" s="80"/>
      <c r="P1407" s="75"/>
      <c r="Q1407" s="75"/>
      <c r="R1407" s="75"/>
      <c r="S1407" s="75"/>
      <c r="T1407" s="75"/>
      <c r="U1407" s="75"/>
      <c r="V1407" s="74"/>
      <c r="W1407" s="74"/>
      <c r="X1407" s="74"/>
      <c r="Y1407" s="73"/>
      <c r="Z1407" s="72"/>
      <c r="AA1407" s="65"/>
      <c r="AB1407" s="65"/>
      <c r="AC1407" s="125"/>
      <c r="AD1407" s="125"/>
      <c r="AE1407" s="126"/>
      <c r="AF1407" s="126"/>
      <c r="AG1407" s="126"/>
      <c r="AH1407" s="125"/>
      <c r="AI1407" s="125"/>
      <c r="AJ1407" s="125"/>
      <c r="AK1407" s="125"/>
      <c r="AL1407" s="125"/>
      <c r="AM1407" s="125"/>
      <c r="AN1407" s="125"/>
      <c r="AO1407" s="66"/>
      <c r="AP1407" s="125"/>
      <c r="AQ1407" s="125"/>
      <c r="AR1407" s="125"/>
      <c r="AS1407" s="125"/>
      <c r="AT1407" s="125"/>
      <c r="AU1407" s="125"/>
      <c r="AV1407" s="125"/>
      <c r="AW1407" s="126"/>
      <c r="AX1407" s="126"/>
      <c r="AY1407" s="126"/>
      <c r="AZ1407" s="127"/>
      <c r="BA1407" s="128"/>
      <c r="BB1407" s="65"/>
      <c r="BC1407" s="65"/>
      <c r="BD1407" s="125"/>
      <c r="BE1407" s="125"/>
      <c r="BF1407" s="126"/>
      <c r="BG1407" s="126"/>
      <c r="BH1407" s="126"/>
      <c r="BI1407" s="125"/>
      <c r="BJ1407" s="125"/>
      <c r="BK1407" s="125"/>
      <c r="BL1407" s="125"/>
      <c r="BM1407" s="125"/>
      <c r="BN1407" s="125"/>
      <c r="BO1407" s="129"/>
      <c r="BP1407" s="66"/>
      <c r="BQ1407" s="129"/>
      <c r="BR1407" s="125"/>
      <c r="BS1407" s="125"/>
      <c r="BT1407" s="125"/>
      <c r="BU1407" s="125"/>
      <c r="BV1407" s="125"/>
      <c r="BW1407" s="125"/>
      <c r="BX1407" s="126"/>
      <c r="BY1407" s="126"/>
      <c r="BZ1407" s="126"/>
      <c r="CA1407" s="127"/>
      <c r="CB1407" s="128"/>
    </row>
    <row r="1408" spans="1:80" x14ac:dyDescent="0.3">
      <c r="A1408" s="65"/>
      <c r="B1408" s="70"/>
      <c r="C1408" s="70"/>
      <c r="D1408" s="71"/>
      <c r="E1408" s="71"/>
      <c r="F1408" s="71"/>
      <c r="G1408" s="70"/>
      <c r="H1408" s="70"/>
      <c r="I1408" s="70"/>
      <c r="J1408" s="70"/>
      <c r="K1408" s="70"/>
      <c r="L1408" s="70"/>
      <c r="M1408" s="70"/>
      <c r="N1408" s="194"/>
      <c r="O1408" s="80"/>
      <c r="P1408" s="75"/>
      <c r="Q1408" s="75"/>
      <c r="R1408" s="75"/>
      <c r="S1408" s="75"/>
      <c r="T1408" s="75"/>
      <c r="U1408" s="75"/>
      <c r="V1408" s="74"/>
      <c r="W1408" s="74"/>
      <c r="X1408" s="74"/>
      <c r="Y1408" s="73"/>
      <c r="Z1408" s="72"/>
      <c r="AA1408" s="65"/>
      <c r="AB1408" s="65"/>
      <c r="AC1408" s="125"/>
      <c r="AD1408" s="125"/>
      <c r="AE1408" s="126"/>
      <c r="AF1408" s="126"/>
      <c r="AG1408" s="126"/>
      <c r="AH1408" s="125"/>
      <c r="AI1408" s="125"/>
      <c r="AJ1408" s="125"/>
      <c r="AK1408" s="125"/>
      <c r="AL1408" s="125"/>
      <c r="AM1408" s="125"/>
      <c r="AN1408" s="125"/>
      <c r="AO1408" s="66"/>
      <c r="AP1408" s="125"/>
      <c r="AQ1408" s="125"/>
      <c r="AR1408" s="125"/>
      <c r="AS1408" s="125"/>
      <c r="AT1408" s="125"/>
      <c r="AU1408" s="125"/>
      <c r="AV1408" s="125"/>
      <c r="AW1408" s="126"/>
      <c r="AX1408" s="126"/>
      <c r="AY1408" s="126"/>
      <c r="AZ1408" s="127"/>
      <c r="BA1408" s="128"/>
      <c r="BB1408" s="65"/>
      <c r="BC1408" s="65"/>
      <c r="BD1408" s="125"/>
      <c r="BE1408" s="125"/>
      <c r="BF1408" s="126"/>
      <c r="BG1408" s="126"/>
      <c r="BH1408" s="126"/>
      <c r="BI1408" s="125"/>
      <c r="BJ1408" s="125"/>
      <c r="BK1408" s="125"/>
      <c r="BL1408" s="125"/>
      <c r="BM1408" s="125"/>
      <c r="BN1408" s="125"/>
      <c r="BO1408" s="129"/>
      <c r="BP1408" s="66"/>
      <c r="BQ1408" s="129"/>
      <c r="BR1408" s="125"/>
      <c r="BS1408" s="125"/>
      <c r="BT1408" s="125"/>
      <c r="BU1408" s="125"/>
      <c r="BV1408" s="125"/>
      <c r="BW1408" s="125"/>
      <c r="BX1408" s="126"/>
      <c r="BY1408" s="126"/>
      <c r="BZ1408" s="126"/>
      <c r="CA1408" s="127"/>
      <c r="CB1408" s="128"/>
    </row>
    <row r="1409" spans="1:80" x14ac:dyDescent="0.3">
      <c r="A1409" s="65"/>
      <c r="B1409" s="70"/>
      <c r="C1409" s="70"/>
      <c r="D1409" s="71"/>
      <c r="E1409" s="71"/>
      <c r="F1409" s="71"/>
      <c r="G1409" s="70"/>
      <c r="H1409" s="70"/>
      <c r="I1409" s="70"/>
      <c r="J1409" s="70"/>
      <c r="K1409" s="70"/>
      <c r="L1409" s="70"/>
      <c r="M1409" s="70"/>
      <c r="N1409" s="194"/>
      <c r="O1409" s="80"/>
      <c r="P1409" s="75"/>
      <c r="Q1409" s="75"/>
      <c r="R1409" s="75"/>
      <c r="S1409" s="75"/>
      <c r="T1409" s="75"/>
      <c r="U1409" s="75"/>
      <c r="V1409" s="74"/>
      <c r="W1409" s="74"/>
      <c r="X1409" s="74"/>
      <c r="Y1409" s="73"/>
      <c r="Z1409" s="72"/>
      <c r="AA1409" s="65"/>
      <c r="AB1409" s="65"/>
      <c r="AC1409" s="125"/>
      <c r="AD1409" s="125"/>
      <c r="AE1409" s="126"/>
      <c r="AF1409" s="126"/>
      <c r="AG1409" s="126"/>
      <c r="AH1409" s="125"/>
      <c r="AI1409" s="125"/>
      <c r="AJ1409" s="125"/>
      <c r="AK1409" s="125"/>
      <c r="AL1409" s="125"/>
      <c r="AM1409" s="125"/>
      <c r="AN1409" s="125"/>
      <c r="AO1409" s="66"/>
      <c r="AP1409" s="125"/>
      <c r="AQ1409" s="125"/>
      <c r="AR1409" s="125"/>
      <c r="AS1409" s="125"/>
      <c r="AT1409" s="125"/>
      <c r="AU1409" s="125"/>
      <c r="AV1409" s="125"/>
      <c r="AW1409" s="126"/>
      <c r="AX1409" s="126"/>
      <c r="AY1409" s="126"/>
      <c r="AZ1409" s="127"/>
      <c r="BA1409" s="128"/>
      <c r="BB1409" s="65"/>
      <c r="BC1409" s="65"/>
      <c r="BD1409" s="125"/>
      <c r="BE1409" s="125"/>
      <c r="BF1409" s="126"/>
      <c r="BG1409" s="126"/>
      <c r="BH1409" s="126"/>
      <c r="BI1409" s="125"/>
      <c r="BJ1409" s="125"/>
      <c r="BK1409" s="125"/>
      <c r="BL1409" s="125"/>
      <c r="BM1409" s="125"/>
      <c r="BN1409" s="125"/>
      <c r="BO1409" s="129"/>
      <c r="BP1409" s="66"/>
      <c r="BQ1409" s="129"/>
      <c r="BR1409" s="125"/>
      <c r="BS1409" s="125"/>
      <c r="BT1409" s="125"/>
      <c r="BU1409" s="125"/>
      <c r="BV1409" s="125"/>
      <c r="BW1409" s="125"/>
      <c r="BX1409" s="126"/>
      <c r="BY1409" s="126"/>
      <c r="BZ1409" s="126"/>
      <c r="CA1409" s="127"/>
      <c r="CB1409" s="128"/>
    </row>
    <row r="1410" spans="1:80" x14ac:dyDescent="0.3">
      <c r="A1410" s="65"/>
      <c r="B1410" s="70"/>
      <c r="C1410" s="70"/>
      <c r="D1410" s="71"/>
      <c r="E1410" s="71"/>
      <c r="F1410" s="71"/>
      <c r="G1410" s="70"/>
      <c r="H1410" s="70"/>
      <c r="I1410" s="70"/>
      <c r="J1410" s="70"/>
      <c r="K1410" s="70"/>
      <c r="L1410" s="70"/>
      <c r="M1410" s="70"/>
      <c r="N1410" s="194"/>
      <c r="O1410" s="80"/>
      <c r="P1410" s="75"/>
      <c r="Q1410" s="75"/>
      <c r="R1410" s="75"/>
      <c r="S1410" s="75"/>
      <c r="T1410" s="75"/>
      <c r="U1410" s="75"/>
      <c r="V1410" s="74"/>
      <c r="W1410" s="74"/>
      <c r="X1410" s="74"/>
      <c r="Y1410" s="73"/>
      <c r="Z1410" s="72"/>
      <c r="AA1410" s="65"/>
      <c r="AB1410" s="65"/>
      <c r="AC1410" s="125"/>
      <c r="AD1410" s="125"/>
      <c r="AE1410" s="126"/>
      <c r="AF1410" s="126"/>
      <c r="AG1410" s="126"/>
      <c r="AH1410" s="125"/>
      <c r="AI1410" s="125"/>
      <c r="AJ1410" s="125"/>
      <c r="AK1410" s="125"/>
      <c r="AL1410" s="125"/>
      <c r="AM1410" s="125"/>
      <c r="AN1410" s="125"/>
      <c r="AO1410" s="66"/>
      <c r="AP1410" s="125"/>
      <c r="AQ1410" s="125"/>
      <c r="AR1410" s="125"/>
      <c r="AS1410" s="125"/>
      <c r="AT1410" s="125"/>
      <c r="AU1410" s="125"/>
      <c r="AV1410" s="125"/>
      <c r="AW1410" s="126"/>
      <c r="AX1410" s="126"/>
      <c r="AY1410" s="126"/>
      <c r="AZ1410" s="127"/>
      <c r="BA1410" s="128"/>
      <c r="BB1410" s="65"/>
      <c r="BC1410" s="65"/>
      <c r="BD1410" s="125"/>
      <c r="BE1410" s="125"/>
      <c r="BF1410" s="126"/>
      <c r="BG1410" s="126"/>
      <c r="BH1410" s="126"/>
      <c r="BI1410" s="125"/>
      <c r="BJ1410" s="125"/>
      <c r="BK1410" s="125"/>
      <c r="BL1410" s="125"/>
      <c r="BM1410" s="125"/>
      <c r="BN1410" s="125"/>
      <c r="BO1410" s="129"/>
      <c r="BP1410" s="66"/>
      <c r="BQ1410" s="129"/>
      <c r="BR1410" s="125"/>
      <c r="BS1410" s="125"/>
      <c r="BT1410" s="125"/>
      <c r="BU1410" s="125"/>
      <c r="BV1410" s="125"/>
      <c r="BW1410" s="125"/>
      <c r="BX1410" s="126"/>
      <c r="BY1410" s="126"/>
      <c r="BZ1410" s="126"/>
      <c r="CA1410" s="127"/>
      <c r="CB1410" s="128"/>
    </row>
    <row r="1411" spans="1:80" x14ac:dyDescent="0.3">
      <c r="A1411" s="65"/>
      <c r="B1411" s="70"/>
      <c r="C1411" s="70"/>
      <c r="D1411" s="71"/>
      <c r="E1411" s="71"/>
      <c r="F1411" s="71"/>
      <c r="G1411" s="70"/>
      <c r="H1411" s="70"/>
      <c r="I1411" s="70"/>
      <c r="J1411" s="70"/>
      <c r="K1411" s="70"/>
      <c r="L1411" s="70"/>
      <c r="M1411" s="70"/>
      <c r="N1411" s="194"/>
      <c r="O1411" s="80"/>
      <c r="P1411" s="75"/>
      <c r="Q1411" s="75"/>
      <c r="R1411" s="75"/>
      <c r="S1411" s="75"/>
      <c r="T1411" s="75"/>
      <c r="U1411" s="75"/>
      <c r="V1411" s="74"/>
      <c r="W1411" s="74"/>
      <c r="X1411" s="74"/>
      <c r="Y1411" s="73"/>
      <c r="Z1411" s="72"/>
      <c r="AA1411" s="65"/>
      <c r="AB1411" s="65"/>
      <c r="AC1411" s="125"/>
      <c r="AD1411" s="125"/>
      <c r="AE1411" s="126"/>
      <c r="AF1411" s="126"/>
      <c r="AG1411" s="126"/>
      <c r="AH1411" s="125"/>
      <c r="AI1411" s="125"/>
      <c r="AJ1411" s="125"/>
      <c r="AK1411" s="125"/>
      <c r="AL1411" s="125"/>
      <c r="AM1411" s="125"/>
      <c r="AN1411" s="125"/>
      <c r="AO1411" s="66"/>
      <c r="AP1411" s="125"/>
      <c r="AQ1411" s="125"/>
      <c r="AR1411" s="125"/>
      <c r="AS1411" s="125"/>
      <c r="AT1411" s="125"/>
      <c r="AU1411" s="125"/>
      <c r="AV1411" s="125"/>
      <c r="AW1411" s="126"/>
      <c r="AX1411" s="126"/>
      <c r="AY1411" s="126"/>
      <c r="AZ1411" s="127"/>
      <c r="BA1411" s="128"/>
      <c r="BB1411" s="65"/>
      <c r="BC1411" s="65"/>
      <c r="BD1411" s="125"/>
      <c r="BE1411" s="125"/>
      <c r="BF1411" s="126"/>
      <c r="BG1411" s="126"/>
      <c r="BH1411" s="126"/>
      <c r="BI1411" s="125"/>
      <c r="BJ1411" s="125"/>
      <c r="BK1411" s="125"/>
      <c r="BL1411" s="125"/>
      <c r="BM1411" s="125"/>
      <c r="BN1411" s="125"/>
      <c r="BO1411" s="129"/>
      <c r="BP1411" s="66"/>
      <c r="BQ1411" s="129"/>
      <c r="BR1411" s="125"/>
      <c r="BS1411" s="125"/>
      <c r="BT1411" s="125"/>
      <c r="BU1411" s="125"/>
      <c r="BV1411" s="125"/>
      <c r="BW1411" s="125"/>
      <c r="BX1411" s="126"/>
      <c r="BY1411" s="126"/>
      <c r="BZ1411" s="126"/>
      <c r="CA1411" s="127"/>
      <c r="CB1411" s="128"/>
    </row>
    <row r="1412" spans="1:80" x14ac:dyDescent="0.3">
      <c r="A1412" s="65"/>
      <c r="B1412" s="70"/>
      <c r="C1412" s="70"/>
      <c r="D1412" s="71"/>
      <c r="E1412" s="71"/>
      <c r="F1412" s="71"/>
      <c r="G1412" s="70"/>
      <c r="H1412" s="70"/>
      <c r="I1412" s="70"/>
      <c r="J1412" s="70"/>
      <c r="K1412" s="70"/>
      <c r="L1412" s="70"/>
      <c r="M1412" s="70"/>
      <c r="N1412" s="194"/>
      <c r="O1412" s="80"/>
      <c r="P1412" s="75"/>
      <c r="Q1412" s="75"/>
      <c r="R1412" s="75"/>
      <c r="S1412" s="75"/>
      <c r="T1412" s="75"/>
      <c r="U1412" s="75"/>
      <c r="V1412" s="74"/>
      <c r="W1412" s="74"/>
      <c r="X1412" s="74"/>
      <c r="Y1412" s="73"/>
      <c r="Z1412" s="72"/>
      <c r="AA1412" s="65"/>
      <c r="AB1412" s="65"/>
      <c r="AC1412" s="125"/>
      <c r="AD1412" s="125"/>
      <c r="AE1412" s="126"/>
      <c r="AF1412" s="126"/>
      <c r="AG1412" s="126"/>
      <c r="AH1412" s="125"/>
      <c r="AI1412" s="125"/>
      <c r="AJ1412" s="125"/>
      <c r="AK1412" s="125"/>
      <c r="AL1412" s="125"/>
      <c r="AM1412" s="125"/>
      <c r="AN1412" s="125"/>
      <c r="AO1412" s="66"/>
      <c r="AP1412" s="125"/>
      <c r="AQ1412" s="125"/>
      <c r="AR1412" s="125"/>
      <c r="AS1412" s="125"/>
      <c r="AT1412" s="125"/>
      <c r="AU1412" s="125"/>
      <c r="AV1412" s="125"/>
      <c r="AW1412" s="126"/>
      <c r="AX1412" s="126"/>
      <c r="AY1412" s="126"/>
      <c r="AZ1412" s="127"/>
      <c r="BA1412" s="128"/>
      <c r="BB1412" s="65"/>
      <c r="BC1412" s="65"/>
      <c r="BD1412" s="125"/>
      <c r="BE1412" s="125"/>
      <c r="BF1412" s="126"/>
      <c r="BG1412" s="126"/>
      <c r="BH1412" s="126"/>
      <c r="BI1412" s="125"/>
      <c r="BJ1412" s="125"/>
      <c r="BK1412" s="125"/>
      <c r="BL1412" s="125"/>
      <c r="BM1412" s="125"/>
      <c r="BN1412" s="125"/>
      <c r="BO1412" s="129"/>
      <c r="BP1412" s="66"/>
      <c r="BQ1412" s="129"/>
      <c r="BR1412" s="125"/>
      <c r="BS1412" s="125"/>
      <c r="BT1412" s="125"/>
      <c r="BU1412" s="125"/>
      <c r="BV1412" s="125"/>
      <c r="BW1412" s="125"/>
      <c r="BX1412" s="126"/>
      <c r="BY1412" s="126"/>
      <c r="BZ1412" s="126"/>
      <c r="CA1412" s="127"/>
      <c r="CB1412" s="128"/>
    </row>
    <row r="1413" spans="1:80" x14ac:dyDescent="0.3">
      <c r="A1413" s="65"/>
      <c r="B1413" s="70"/>
      <c r="C1413" s="70"/>
      <c r="D1413" s="71"/>
      <c r="E1413" s="71"/>
      <c r="F1413" s="71"/>
      <c r="G1413" s="70"/>
      <c r="H1413" s="70"/>
      <c r="I1413" s="70"/>
      <c r="J1413" s="70"/>
      <c r="K1413" s="70"/>
      <c r="L1413" s="70"/>
      <c r="M1413" s="70"/>
      <c r="N1413" s="194"/>
      <c r="O1413" s="80"/>
      <c r="P1413" s="75"/>
      <c r="Q1413" s="75"/>
      <c r="R1413" s="75"/>
      <c r="S1413" s="75"/>
      <c r="T1413" s="75"/>
      <c r="U1413" s="75"/>
      <c r="V1413" s="74"/>
      <c r="W1413" s="74"/>
      <c r="X1413" s="74"/>
      <c r="Y1413" s="73"/>
      <c r="Z1413" s="72"/>
      <c r="AA1413" s="65"/>
      <c r="AB1413" s="65"/>
      <c r="AC1413" s="125"/>
      <c r="AD1413" s="125"/>
      <c r="AE1413" s="126"/>
      <c r="AF1413" s="126"/>
      <c r="AG1413" s="126"/>
      <c r="AH1413" s="125"/>
      <c r="AI1413" s="125"/>
      <c r="AJ1413" s="125"/>
      <c r="AK1413" s="125"/>
      <c r="AL1413" s="125"/>
      <c r="AM1413" s="125"/>
      <c r="AN1413" s="125"/>
      <c r="AO1413" s="66"/>
      <c r="AP1413" s="125"/>
      <c r="AQ1413" s="125"/>
      <c r="AR1413" s="125"/>
      <c r="AS1413" s="125"/>
      <c r="AT1413" s="125"/>
      <c r="AU1413" s="125"/>
      <c r="AV1413" s="125"/>
      <c r="AW1413" s="126"/>
      <c r="AX1413" s="126"/>
      <c r="AY1413" s="126"/>
      <c r="AZ1413" s="127"/>
      <c r="BA1413" s="128"/>
      <c r="BB1413" s="65"/>
      <c r="BC1413" s="65"/>
      <c r="BD1413" s="125"/>
      <c r="BE1413" s="125"/>
      <c r="BF1413" s="126"/>
      <c r="BG1413" s="126"/>
      <c r="BH1413" s="126"/>
      <c r="BI1413" s="125"/>
      <c r="BJ1413" s="125"/>
      <c r="BK1413" s="125"/>
      <c r="BL1413" s="125"/>
      <c r="BM1413" s="125"/>
      <c r="BN1413" s="125"/>
      <c r="BO1413" s="129"/>
      <c r="BP1413" s="66"/>
      <c r="BQ1413" s="129"/>
      <c r="BR1413" s="125"/>
      <c r="BS1413" s="125"/>
      <c r="BT1413" s="125"/>
      <c r="BU1413" s="125"/>
      <c r="BV1413" s="125"/>
      <c r="BW1413" s="125"/>
      <c r="BX1413" s="126"/>
      <c r="BY1413" s="126"/>
      <c r="BZ1413" s="126"/>
      <c r="CA1413" s="127"/>
      <c r="CB1413" s="128"/>
    </row>
    <row r="1414" spans="1:80" x14ac:dyDescent="0.3">
      <c r="A1414" s="65"/>
      <c r="B1414" s="70"/>
      <c r="C1414" s="70"/>
      <c r="D1414" s="71"/>
      <c r="E1414" s="71"/>
      <c r="F1414" s="71"/>
      <c r="G1414" s="70"/>
      <c r="H1414" s="70"/>
      <c r="I1414" s="70"/>
      <c r="J1414" s="70"/>
      <c r="K1414" s="70"/>
      <c r="L1414" s="70"/>
      <c r="M1414" s="70"/>
      <c r="N1414" s="194"/>
      <c r="O1414" s="80"/>
      <c r="P1414" s="75"/>
      <c r="Q1414" s="75"/>
      <c r="R1414" s="75"/>
      <c r="S1414" s="75"/>
      <c r="T1414" s="75"/>
      <c r="U1414" s="75"/>
      <c r="V1414" s="74"/>
      <c r="W1414" s="74"/>
      <c r="X1414" s="74"/>
      <c r="Y1414" s="73"/>
      <c r="Z1414" s="72"/>
      <c r="AA1414" s="65"/>
      <c r="AB1414" s="65"/>
      <c r="AC1414" s="125"/>
      <c r="AD1414" s="125"/>
      <c r="AE1414" s="126"/>
      <c r="AF1414" s="126"/>
      <c r="AG1414" s="126"/>
      <c r="AH1414" s="125"/>
      <c r="AI1414" s="125"/>
      <c r="AJ1414" s="125"/>
      <c r="AK1414" s="125"/>
      <c r="AL1414" s="125"/>
      <c r="AM1414" s="125"/>
      <c r="AN1414" s="125"/>
      <c r="AO1414" s="66"/>
      <c r="AP1414" s="125"/>
      <c r="AQ1414" s="125"/>
      <c r="AR1414" s="125"/>
      <c r="AS1414" s="125"/>
      <c r="AT1414" s="125"/>
      <c r="AU1414" s="125"/>
      <c r="AV1414" s="125"/>
      <c r="AW1414" s="126"/>
      <c r="AX1414" s="126"/>
      <c r="AY1414" s="126"/>
      <c r="AZ1414" s="127"/>
      <c r="BA1414" s="128"/>
      <c r="BB1414" s="65"/>
      <c r="BC1414" s="65"/>
      <c r="BD1414" s="125"/>
      <c r="BE1414" s="125"/>
      <c r="BF1414" s="126"/>
      <c r="BG1414" s="126"/>
      <c r="BH1414" s="126"/>
      <c r="BI1414" s="125"/>
      <c r="BJ1414" s="125"/>
      <c r="BK1414" s="125"/>
      <c r="BL1414" s="125"/>
      <c r="BM1414" s="125"/>
      <c r="BN1414" s="125"/>
      <c r="BO1414" s="129"/>
      <c r="BP1414" s="66"/>
      <c r="BQ1414" s="129"/>
      <c r="BR1414" s="125"/>
      <c r="BS1414" s="125"/>
      <c r="BT1414" s="125"/>
      <c r="BU1414" s="125"/>
      <c r="BV1414" s="125"/>
      <c r="BW1414" s="125"/>
      <c r="BX1414" s="126"/>
      <c r="BY1414" s="126"/>
      <c r="BZ1414" s="126"/>
      <c r="CA1414" s="127"/>
      <c r="CB1414" s="128"/>
    </row>
    <row r="1415" spans="1:80" x14ac:dyDescent="0.3">
      <c r="A1415" s="65"/>
      <c r="B1415" s="70"/>
      <c r="C1415" s="70"/>
      <c r="D1415" s="71"/>
      <c r="E1415" s="71"/>
      <c r="F1415" s="71"/>
      <c r="G1415" s="70"/>
      <c r="H1415" s="70"/>
      <c r="I1415" s="70"/>
      <c r="J1415" s="70"/>
      <c r="K1415" s="70"/>
      <c r="L1415" s="70"/>
      <c r="M1415" s="70"/>
      <c r="N1415" s="194"/>
      <c r="O1415" s="80"/>
      <c r="P1415" s="75"/>
      <c r="Q1415" s="75"/>
      <c r="R1415" s="75"/>
      <c r="S1415" s="75"/>
      <c r="T1415" s="75"/>
      <c r="U1415" s="75"/>
      <c r="V1415" s="74"/>
      <c r="W1415" s="74"/>
      <c r="X1415" s="74"/>
      <c r="Y1415" s="73"/>
      <c r="Z1415" s="72"/>
      <c r="AA1415" s="65"/>
      <c r="AB1415" s="65"/>
      <c r="AC1415" s="125"/>
      <c r="AD1415" s="125"/>
      <c r="AE1415" s="126"/>
      <c r="AF1415" s="126"/>
      <c r="AG1415" s="126"/>
      <c r="AH1415" s="125"/>
      <c r="AI1415" s="125"/>
      <c r="AJ1415" s="125"/>
      <c r="AK1415" s="125"/>
      <c r="AL1415" s="125"/>
      <c r="AM1415" s="125"/>
      <c r="AN1415" s="125"/>
      <c r="AO1415" s="82"/>
      <c r="AP1415" s="125"/>
      <c r="AQ1415" s="125"/>
      <c r="AR1415" s="125"/>
      <c r="AS1415" s="125"/>
      <c r="AT1415" s="125"/>
      <c r="AU1415" s="125"/>
      <c r="AV1415" s="125"/>
      <c r="AW1415" s="126"/>
      <c r="AX1415" s="126"/>
      <c r="AY1415" s="126"/>
      <c r="AZ1415" s="125"/>
      <c r="BA1415" s="125"/>
      <c r="BB1415" s="65"/>
      <c r="BC1415" s="65"/>
      <c r="BD1415" s="125"/>
      <c r="BE1415" s="125"/>
      <c r="BF1415" s="126"/>
      <c r="BG1415" s="126"/>
      <c r="BH1415" s="126"/>
      <c r="BI1415" s="125"/>
      <c r="BJ1415" s="125"/>
      <c r="BK1415" s="125"/>
      <c r="BL1415" s="125"/>
      <c r="BM1415" s="125"/>
      <c r="BN1415" s="125"/>
      <c r="BO1415" s="129"/>
      <c r="BP1415" s="82"/>
      <c r="BQ1415" s="129"/>
      <c r="BR1415" s="125"/>
      <c r="BS1415" s="125"/>
      <c r="BT1415" s="125"/>
      <c r="BU1415" s="125"/>
      <c r="BV1415" s="125"/>
      <c r="BW1415" s="125"/>
      <c r="BX1415" s="126"/>
      <c r="BY1415" s="126"/>
      <c r="BZ1415" s="126"/>
      <c r="CA1415" s="125"/>
      <c r="CB1415" s="125"/>
    </row>
    <row r="1416" spans="1:80" x14ac:dyDescent="0.3">
      <c r="A1416" s="65"/>
      <c r="B1416" s="70"/>
      <c r="C1416" s="70"/>
      <c r="D1416" s="71"/>
      <c r="E1416" s="71"/>
      <c r="F1416" s="71"/>
      <c r="G1416" s="70"/>
      <c r="H1416" s="70"/>
      <c r="I1416" s="70"/>
      <c r="J1416" s="70"/>
      <c r="K1416" s="70"/>
      <c r="L1416" s="70"/>
      <c r="M1416" s="70"/>
      <c r="N1416" s="194"/>
      <c r="O1416" s="80"/>
      <c r="P1416" s="75"/>
      <c r="Q1416" s="75"/>
      <c r="R1416" s="75"/>
      <c r="S1416" s="75"/>
      <c r="T1416" s="75"/>
      <c r="U1416" s="75"/>
      <c r="V1416" s="74"/>
      <c r="W1416" s="74"/>
      <c r="X1416" s="74"/>
      <c r="Y1416" s="73"/>
      <c r="Z1416" s="72"/>
      <c r="AA1416" s="65"/>
      <c r="AB1416" s="65"/>
      <c r="AC1416" s="128"/>
      <c r="AD1416" s="127"/>
      <c r="AE1416" s="126"/>
      <c r="AF1416" s="126"/>
      <c r="AG1416" s="126"/>
      <c r="AH1416" s="125"/>
      <c r="AI1416" s="125"/>
      <c r="AJ1416" s="125"/>
      <c r="AK1416" s="125"/>
      <c r="AL1416" s="125"/>
      <c r="AM1416" s="125"/>
      <c r="AN1416" s="125"/>
      <c r="AO1416" s="66"/>
      <c r="AP1416" s="125"/>
      <c r="AQ1416" s="125"/>
      <c r="AR1416" s="125"/>
      <c r="AS1416" s="125"/>
      <c r="AT1416" s="125"/>
      <c r="AU1416" s="125"/>
      <c r="AV1416" s="125"/>
      <c r="AW1416" s="126"/>
      <c r="AX1416" s="126"/>
      <c r="AY1416" s="126"/>
      <c r="AZ1416" s="125"/>
      <c r="BA1416" s="125"/>
      <c r="BB1416" s="65"/>
      <c r="BC1416" s="65"/>
      <c r="BD1416" s="128"/>
      <c r="BE1416" s="127"/>
      <c r="BF1416" s="126"/>
      <c r="BG1416" s="126"/>
      <c r="BH1416" s="126"/>
      <c r="BI1416" s="125"/>
      <c r="BJ1416" s="125"/>
      <c r="BK1416" s="125"/>
      <c r="BL1416" s="125"/>
      <c r="BM1416" s="125"/>
      <c r="BN1416" s="125"/>
      <c r="BO1416" s="129"/>
      <c r="BP1416" s="66"/>
      <c r="BQ1416" s="129"/>
      <c r="BR1416" s="125"/>
      <c r="BS1416" s="125"/>
      <c r="BT1416" s="125"/>
      <c r="BU1416" s="125"/>
      <c r="BV1416" s="125"/>
      <c r="BW1416" s="125"/>
      <c r="BX1416" s="126"/>
      <c r="BY1416" s="126"/>
      <c r="BZ1416" s="126"/>
      <c r="CA1416" s="125"/>
      <c r="CB1416" s="125"/>
    </row>
    <row r="1417" spans="1:80" x14ac:dyDescent="0.3">
      <c r="A1417" s="65"/>
      <c r="B1417" s="70"/>
      <c r="C1417" s="70"/>
      <c r="D1417" s="71"/>
      <c r="E1417" s="71"/>
      <c r="F1417" s="71"/>
      <c r="G1417" s="70"/>
      <c r="H1417" s="70"/>
      <c r="I1417" s="70"/>
      <c r="J1417" s="70"/>
      <c r="K1417" s="70"/>
      <c r="L1417" s="70"/>
      <c r="M1417" s="70"/>
      <c r="N1417" s="195"/>
      <c r="O1417" s="70"/>
      <c r="P1417" s="70"/>
      <c r="Q1417" s="70"/>
      <c r="R1417" s="70"/>
      <c r="S1417" s="70"/>
      <c r="T1417" s="70"/>
      <c r="U1417" s="70"/>
      <c r="V1417" s="71"/>
      <c r="W1417" s="71"/>
      <c r="X1417" s="71"/>
      <c r="Y1417" s="70"/>
      <c r="Z1417" s="70"/>
      <c r="AA1417" s="65"/>
      <c r="AB1417" s="65"/>
      <c r="AC1417" s="128"/>
      <c r="AD1417" s="127"/>
      <c r="AE1417" s="126"/>
      <c r="AF1417" s="126"/>
      <c r="AG1417" s="126"/>
      <c r="AH1417" s="125"/>
      <c r="AI1417" s="125"/>
      <c r="AJ1417" s="125"/>
      <c r="AK1417" s="125"/>
      <c r="AL1417" s="125"/>
      <c r="AM1417" s="125"/>
      <c r="AN1417" s="125"/>
      <c r="AO1417" s="66"/>
      <c r="AP1417" s="125"/>
      <c r="AQ1417" s="125"/>
      <c r="AR1417" s="125"/>
      <c r="AS1417" s="125"/>
      <c r="AT1417" s="125"/>
      <c r="AU1417" s="125"/>
      <c r="AV1417" s="125"/>
      <c r="AW1417" s="126"/>
      <c r="AX1417" s="126"/>
      <c r="AY1417" s="126"/>
      <c r="AZ1417" s="125"/>
      <c r="BA1417" s="125"/>
      <c r="BB1417" s="65"/>
      <c r="BC1417" s="65"/>
      <c r="BD1417" s="128"/>
      <c r="BE1417" s="127"/>
      <c r="BF1417" s="126"/>
      <c r="BG1417" s="126"/>
      <c r="BH1417" s="126"/>
      <c r="BI1417" s="125"/>
      <c r="BJ1417" s="125"/>
      <c r="BK1417" s="125"/>
      <c r="BL1417" s="125"/>
      <c r="BM1417" s="125"/>
      <c r="BN1417" s="125"/>
      <c r="BO1417" s="129"/>
      <c r="BP1417" s="66"/>
      <c r="BQ1417" s="129"/>
      <c r="BR1417" s="125"/>
      <c r="BS1417" s="125"/>
      <c r="BT1417" s="125"/>
      <c r="BU1417" s="125"/>
      <c r="BV1417" s="125"/>
      <c r="BW1417" s="125"/>
      <c r="BX1417" s="126"/>
      <c r="BY1417" s="126"/>
      <c r="BZ1417" s="126"/>
      <c r="CA1417" s="125"/>
      <c r="CB1417" s="125"/>
    </row>
    <row r="1418" spans="1:80" x14ac:dyDescent="0.3">
      <c r="A1418" s="65"/>
      <c r="B1418" s="72"/>
      <c r="C1418" s="73"/>
      <c r="D1418" s="74"/>
      <c r="E1418" s="74"/>
      <c r="F1418" s="74"/>
      <c r="G1418" s="75"/>
      <c r="H1418" s="75"/>
      <c r="I1418" s="75"/>
      <c r="J1418" s="75"/>
      <c r="K1418" s="75"/>
      <c r="L1418" s="75"/>
      <c r="M1418" s="80"/>
      <c r="N1418" s="194"/>
      <c r="O1418" s="70"/>
      <c r="P1418" s="70"/>
      <c r="Q1418" s="70"/>
      <c r="R1418" s="70"/>
      <c r="S1418" s="70"/>
      <c r="T1418" s="70"/>
      <c r="U1418" s="70"/>
      <c r="V1418" s="71"/>
      <c r="W1418" s="71"/>
      <c r="X1418" s="71"/>
      <c r="Y1418" s="70"/>
      <c r="Z1418" s="70"/>
      <c r="AA1418" s="65"/>
      <c r="AB1418" s="65"/>
      <c r="AC1418" s="128"/>
      <c r="AD1418" s="127"/>
      <c r="AE1418" s="126"/>
      <c r="AF1418" s="126"/>
      <c r="AG1418" s="126"/>
      <c r="AH1418" s="125"/>
      <c r="AI1418" s="125"/>
      <c r="AJ1418" s="125"/>
      <c r="AK1418" s="125"/>
      <c r="AL1418" s="125"/>
      <c r="AM1418" s="125"/>
      <c r="AN1418" s="125"/>
      <c r="AO1418" s="66"/>
      <c r="AP1418" s="125"/>
      <c r="AQ1418" s="125"/>
      <c r="AR1418" s="125"/>
      <c r="AS1418" s="125"/>
      <c r="AT1418" s="125"/>
      <c r="AU1418" s="125"/>
      <c r="AV1418" s="125"/>
      <c r="AW1418" s="126"/>
      <c r="AX1418" s="126"/>
      <c r="AY1418" s="126"/>
      <c r="AZ1418" s="125"/>
      <c r="BA1418" s="125"/>
      <c r="BB1418" s="65"/>
      <c r="BC1418" s="65"/>
      <c r="BD1418" s="128"/>
      <c r="BE1418" s="127"/>
      <c r="BF1418" s="126"/>
      <c r="BG1418" s="126"/>
      <c r="BH1418" s="126"/>
      <c r="BI1418" s="125"/>
      <c r="BJ1418" s="125"/>
      <c r="BK1418" s="125"/>
      <c r="BL1418" s="125"/>
      <c r="BM1418" s="125"/>
      <c r="BN1418" s="125"/>
      <c r="BO1418" s="129"/>
      <c r="BP1418" s="66"/>
      <c r="BQ1418" s="129"/>
      <c r="BR1418" s="125"/>
      <c r="BS1418" s="125"/>
      <c r="BT1418" s="125"/>
      <c r="BU1418" s="125"/>
      <c r="BV1418" s="125"/>
      <c r="BW1418" s="125"/>
      <c r="BX1418" s="126"/>
      <c r="BY1418" s="126"/>
      <c r="BZ1418" s="126"/>
      <c r="CA1418" s="125"/>
      <c r="CB1418" s="125"/>
    </row>
    <row r="1419" spans="1:80" x14ac:dyDescent="0.3">
      <c r="A1419" s="65"/>
      <c r="B1419" s="72"/>
      <c r="C1419" s="73"/>
      <c r="D1419" s="74"/>
      <c r="E1419" s="74"/>
      <c r="F1419" s="74"/>
      <c r="G1419" s="75"/>
      <c r="H1419" s="75"/>
      <c r="I1419" s="75"/>
      <c r="J1419" s="75"/>
      <c r="K1419" s="75"/>
      <c r="L1419" s="75"/>
      <c r="M1419" s="80"/>
      <c r="N1419" s="194"/>
      <c r="O1419" s="70"/>
      <c r="P1419" s="70"/>
      <c r="Q1419" s="70"/>
      <c r="R1419" s="70"/>
      <c r="S1419" s="70"/>
      <c r="T1419" s="70"/>
      <c r="U1419" s="70"/>
      <c r="V1419" s="71"/>
      <c r="W1419" s="71"/>
      <c r="X1419" s="71"/>
      <c r="Y1419" s="70"/>
      <c r="Z1419" s="70"/>
      <c r="AA1419" s="65"/>
      <c r="AB1419" s="65"/>
      <c r="AC1419" s="128"/>
      <c r="AD1419" s="127"/>
      <c r="AE1419" s="126"/>
      <c r="AF1419" s="126"/>
      <c r="AG1419" s="126"/>
      <c r="AH1419" s="125"/>
      <c r="AI1419" s="125"/>
      <c r="AJ1419" s="125"/>
      <c r="AK1419" s="125"/>
      <c r="AL1419" s="125"/>
      <c r="AM1419" s="125"/>
      <c r="AN1419" s="125"/>
      <c r="AO1419" s="66"/>
      <c r="AP1419" s="125"/>
      <c r="AQ1419" s="125"/>
      <c r="AR1419" s="125"/>
      <c r="AS1419" s="125"/>
      <c r="AT1419" s="125"/>
      <c r="AU1419" s="125"/>
      <c r="AV1419" s="125"/>
      <c r="AW1419" s="126"/>
      <c r="AX1419" s="126"/>
      <c r="AY1419" s="126"/>
      <c r="AZ1419" s="125"/>
      <c r="BA1419" s="125"/>
      <c r="BB1419" s="65"/>
      <c r="BC1419" s="65"/>
      <c r="BD1419" s="128"/>
      <c r="BE1419" s="127"/>
      <c r="BF1419" s="126"/>
      <c r="BG1419" s="126"/>
      <c r="BH1419" s="126"/>
      <c r="BI1419" s="125"/>
      <c r="BJ1419" s="125"/>
      <c r="BK1419" s="125"/>
      <c r="BL1419" s="125"/>
      <c r="BM1419" s="125"/>
      <c r="BN1419" s="125"/>
      <c r="BO1419" s="129"/>
      <c r="BP1419" s="66"/>
      <c r="BQ1419" s="129"/>
      <c r="BR1419" s="125"/>
      <c r="BS1419" s="125"/>
      <c r="BT1419" s="125"/>
      <c r="BU1419" s="125"/>
      <c r="BV1419" s="125"/>
      <c r="BW1419" s="125"/>
      <c r="BX1419" s="126"/>
      <c r="BY1419" s="126"/>
      <c r="BZ1419" s="126"/>
      <c r="CA1419" s="125"/>
      <c r="CB1419" s="125"/>
    </row>
    <row r="1420" spans="1:80" x14ac:dyDescent="0.3">
      <c r="A1420" s="65"/>
      <c r="B1420" s="72"/>
      <c r="C1420" s="73"/>
      <c r="D1420" s="74"/>
      <c r="E1420" s="74"/>
      <c r="F1420" s="74"/>
      <c r="G1420" s="75"/>
      <c r="H1420" s="75"/>
      <c r="I1420" s="75"/>
      <c r="J1420" s="75"/>
      <c r="K1420" s="75"/>
      <c r="L1420" s="75"/>
      <c r="M1420" s="80"/>
      <c r="N1420" s="194"/>
      <c r="O1420" s="70"/>
      <c r="P1420" s="70"/>
      <c r="Q1420" s="70"/>
      <c r="R1420" s="70"/>
      <c r="S1420" s="70"/>
      <c r="T1420" s="70"/>
      <c r="U1420" s="70"/>
      <c r="V1420" s="71"/>
      <c r="W1420" s="71"/>
      <c r="X1420" s="71"/>
      <c r="Y1420" s="70"/>
      <c r="Z1420" s="70"/>
      <c r="AA1420" s="65"/>
      <c r="AB1420" s="65"/>
      <c r="AC1420" s="128"/>
      <c r="AD1420" s="127"/>
      <c r="AE1420" s="126"/>
      <c r="AF1420" s="126"/>
      <c r="AG1420" s="126"/>
      <c r="AH1420" s="125"/>
      <c r="AI1420" s="125"/>
      <c r="AJ1420" s="125"/>
      <c r="AK1420" s="125"/>
      <c r="AL1420" s="125"/>
      <c r="AM1420" s="125"/>
      <c r="AN1420" s="125"/>
      <c r="AO1420" s="66"/>
      <c r="AP1420" s="125"/>
      <c r="AQ1420" s="125"/>
      <c r="AR1420" s="125"/>
      <c r="AS1420" s="125"/>
      <c r="AT1420" s="125"/>
      <c r="AU1420" s="125"/>
      <c r="AV1420" s="125"/>
      <c r="AW1420" s="126"/>
      <c r="AX1420" s="126"/>
      <c r="AY1420" s="126"/>
      <c r="AZ1420" s="125"/>
      <c r="BA1420" s="125"/>
      <c r="BB1420" s="65"/>
      <c r="BC1420" s="65"/>
      <c r="BD1420" s="128"/>
      <c r="BE1420" s="127"/>
      <c r="BF1420" s="126"/>
      <c r="BG1420" s="126"/>
      <c r="BH1420" s="126"/>
      <c r="BI1420" s="125"/>
      <c r="BJ1420" s="125"/>
      <c r="BK1420" s="125"/>
      <c r="BL1420" s="125"/>
      <c r="BM1420" s="125"/>
      <c r="BN1420" s="125"/>
      <c r="BO1420" s="129"/>
      <c r="BP1420" s="66"/>
      <c r="BQ1420" s="129"/>
      <c r="BR1420" s="125"/>
      <c r="BS1420" s="125"/>
      <c r="BT1420" s="125"/>
      <c r="BU1420" s="125"/>
      <c r="BV1420" s="125"/>
      <c r="BW1420" s="125"/>
      <c r="BX1420" s="126"/>
      <c r="BY1420" s="126"/>
      <c r="BZ1420" s="126"/>
      <c r="CA1420" s="125"/>
      <c r="CB1420" s="125"/>
    </row>
    <row r="1421" spans="1:80" x14ac:dyDescent="0.3">
      <c r="A1421" s="65"/>
      <c r="B1421" s="72"/>
      <c r="C1421" s="73"/>
      <c r="D1421" s="74"/>
      <c r="E1421" s="74"/>
      <c r="F1421" s="74"/>
      <c r="G1421" s="75"/>
      <c r="H1421" s="75"/>
      <c r="I1421" s="75"/>
      <c r="J1421" s="75"/>
      <c r="K1421" s="75"/>
      <c r="L1421" s="75"/>
      <c r="M1421" s="80"/>
      <c r="N1421" s="194"/>
      <c r="O1421" s="70"/>
      <c r="P1421" s="70"/>
      <c r="Q1421" s="70"/>
      <c r="R1421" s="70"/>
      <c r="S1421" s="70"/>
      <c r="T1421" s="70"/>
      <c r="U1421" s="70"/>
      <c r="V1421" s="71"/>
      <c r="W1421" s="71"/>
      <c r="X1421" s="71"/>
      <c r="Y1421" s="70"/>
      <c r="Z1421" s="70"/>
      <c r="AA1421" s="65"/>
      <c r="AB1421" s="65"/>
      <c r="AC1421" s="128"/>
      <c r="AD1421" s="127"/>
      <c r="AE1421" s="126"/>
      <c r="AF1421" s="126"/>
      <c r="AG1421" s="126"/>
      <c r="AH1421" s="125"/>
      <c r="AI1421" s="125"/>
      <c r="AJ1421" s="125"/>
      <c r="AK1421" s="125"/>
      <c r="AL1421" s="125"/>
      <c r="AM1421" s="125"/>
      <c r="AN1421" s="125"/>
      <c r="AO1421" s="66"/>
      <c r="AP1421" s="125"/>
      <c r="AQ1421" s="125"/>
      <c r="AR1421" s="125"/>
      <c r="AS1421" s="125"/>
      <c r="AT1421" s="125"/>
      <c r="AU1421" s="125"/>
      <c r="AV1421" s="125"/>
      <c r="AW1421" s="126"/>
      <c r="AX1421" s="126"/>
      <c r="AY1421" s="126"/>
      <c r="AZ1421" s="125"/>
      <c r="BA1421" s="125"/>
      <c r="BB1421" s="65"/>
      <c r="BC1421" s="65"/>
      <c r="BD1421" s="128"/>
      <c r="BE1421" s="127"/>
      <c r="BF1421" s="126"/>
      <c r="BG1421" s="126"/>
      <c r="BH1421" s="126"/>
      <c r="BI1421" s="125"/>
      <c r="BJ1421" s="125"/>
      <c r="BK1421" s="125"/>
      <c r="BL1421" s="125"/>
      <c r="BM1421" s="125"/>
      <c r="BN1421" s="125"/>
      <c r="BO1421" s="129"/>
      <c r="BP1421" s="66"/>
      <c r="BQ1421" s="129"/>
      <c r="BR1421" s="125"/>
      <c r="BS1421" s="125"/>
      <c r="BT1421" s="125"/>
      <c r="BU1421" s="125"/>
      <c r="BV1421" s="125"/>
      <c r="BW1421" s="125"/>
      <c r="BX1421" s="126"/>
      <c r="BY1421" s="126"/>
      <c r="BZ1421" s="126"/>
      <c r="CA1421" s="125"/>
      <c r="CB1421" s="125"/>
    </row>
    <row r="1422" spans="1:80" x14ac:dyDescent="0.3">
      <c r="A1422" s="65"/>
      <c r="B1422" s="72"/>
      <c r="C1422" s="73"/>
      <c r="D1422" s="74"/>
      <c r="E1422" s="74"/>
      <c r="F1422" s="74"/>
      <c r="G1422" s="75"/>
      <c r="H1422" s="75"/>
      <c r="I1422" s="75"/>
      <c r="J1422" s="75"/>
      <c r="K1422" s="75"/>
      <c r="L1422" s="75"/>
      <c r="M1422" s="80"/>
      <c r="N1422" s="194"/>
      <c r="O1422" s="70"/>
      <c r="P1422" s="70"/>
      <c r="Q1422" s="70"/>
      <c r="R1422" s="70"/>
      <c r="S1422" s="70"/>
      <c r="T1422" s="70"/>
      <c r="U1422" s="70"/>
      <c r="V1422" s="71"/>
      <c r="W1422" s="71"/>
      <c r="X1422" s="71"/>
      <c r="Y1422" s="70"/>
      <c r="Z1422" s="70"/>
      <c r="AA1422" s="65"/>
      <c r="AB1422" s="65"/>
      <c r="AC1422" s="128"/>
      <c r="AD1422" s="127"/>
      <c r="AE1422" s="126"/>
      <c r="AF1422" s="126"/>
      <c r="AG1422" s="126"/>
      <c r="AH1422" s="125"/>
      <c r="AI1422" s="125"/>
      <c r="AJ1422" s="125"/>
      <c r="AK1422" s="125"/>
      <c r="AL1422" s="125"/>
      <c r="AM1422" s="125"/>
      <c r="AN1422" s="125"/>
      <c r="AO1422" s="66"/>
      <c r="AP1422" s="125"/>
      <c r="AQ1422" s="125"/>
      <c r="AR1422" s="125"/>
      <c r="AS1422" s="125"/>
      <c r="AT1422" s="125"/>
      <c r="AU1422" s="125"/>
      <c r="AV1422" s="125"/>
      <c r="AW1422" s="126"/>
      <c r="AX1422" s="126"/>
      <c r="AY1422" s="126"/>
      <c r="AZ1422" s="125"/>
      <c r="BA1422" s="125"/>
      <c r="BB1422" s="65"/>
      <c r="BC1422" s="65"/>
      <c r="BD1422" s="128"/>
      <c r="BE1422" s="127"/>
      <c r="BF1422" s="126"/>
      <c r="BG1422" s="126"/>
      <c r="BH1422" s="126"/>
      <c r="BI1422" s="125"/>
      <c r="BJ1422" s="125"/>
      <c r="BK1422" s="125"/>
      <c r="BL1422" s="125"/>
      <c r="BM1422" s="125"/>
      <c r="BN1422" s="125"/>
      <c r="BO1422" s="129"/>
      <c r="BP1422" s="66"/>
      <c r="BQ1422" s="129"/>
      <c r="BR1422" s="125"/>
      <c r="BS1422" s="125"/>
      <c r="BT1422" s="125"/>
      <c r="BU1422" s="125"/>
      <c r="BV1422" s="125"/>
      <c r="BW1422" s="125"/>
      <c r="BX1422" s="126"/>
      <c r="BY1422" s="126"/>
      <c r="BZ1422" s="126"/>
      <c r="CA1422" s="125"/>
      <c r="CB1422" s="125"/>
    </row>
    <row r="1423" spans="1:80" x14ac:dyDescent="0.3">
      <c r="A1423" s="65"/>
      <c r="B1423" s="72"/>
      <c r="C1423" s="73"/>
      <c r="D1423" s="74"/>
      <c r="E1423" s="74"/>
      <c r="F1423" s="74"/>
      <c r="G1423" s="75"/>
      <c r="H1423" s="75"/>
      <c r="I1423" s="75"/>
      <c r="J1423" s="75"/>
      <c r="K1423" s="75"/>
      <c r="L1423" s="75"/>
      <c r="M1423" s="80"/>
      <c r="N1423" s="194"/>
      <c r="O1423" s="70"/>
      <c r="P1423" s="70"/>
      <c r="Q1423" s="70"/>
      <c r="R1423" s="70"/>
      <c r="S1423" s="70"/>
      <c r="T1423" s="70"/>
      <c r="U1423" s="70"/>
      <c r="V1423" s="71"/>
      <c r="W1423" s="71"/>
      <c r="X1423" s="71"/>
      <c r="Y1423" s="70"/>
      <c r="Z1423" s="70"/>
      <c r="AA1423" s="65"/>
      <c r="AB1423" s="65"/>
      <c r="AC1423" s="128"/>
      <c r="AD1423" s="127"/>
      <c r="AE1423" s="126"/>
      <c r="AF1423" s="126"/>
      <c r="AG1423" s="126"/>
      <c r="AH1423" s="125"/>
      <c r="AI1423" s="125"/>
      <c r="AJ1423" s="125"/>
      <c r="AK1423" s="125"/>
      <c r="AL1423" s="125"/>
      <c r="AM1423" s="125"/>
      <c r="AN1423" s="125"/>
      <c r="AO1423" s="66"/>
      <c r="AP1423" s="125"/>
      <c r="AQ1423" s="125"/>
      <c r="AR1423" s="125"/>
      <c r="AS1423" s="125"/>
      <c r="AT1423" s="125"/>
      <c r="AU1423" s="125"/>
      <c r="AV1423" s="125"/>
      <c r="AW1423" s="126"/>
      <c r="AX1423" s="126"/>
      <c r="AY1423" s="126"/>
      <c r="AZ1423" s="125"/>
      <c r="BA1423" s="125"/>
      <c r="BB1423" s="65"/>
      <c r="BC1423" s="65"/>
      <c r="BD1423" s="128"/>
      <c r="BE1423" s="127"/>
      <c r="BF1423" s="126"/>
      <c r="BG1423" s="126"/>
      <c r="BH1423" s="126"/>
      <c r="BI1423" s="125"/>
      <c r="BJ1423" s="125"/>
      <c r="BK1423" s="125"/>
      <c r="BL1423" s="125"/>
      <c r="BM1423" s="125"/>
      <c r="BN1423" s="125"/>
      <c r="BO1423" s="129"/>
      <c r="BP1423" s="66"/>
      <c r="BQ1423" s="129"/>
      <c r="BR1423" s="125"/>
      <c r="BS1423" s="125"/>
      <c r="BT1423" s="125"/>
      <c r="BU1423" s="125"/>
      <c r="BV1423" s="125"/>
      <c r="BW1423" s="125"/>
      <c r="BX1423" s="126"/>
      <c r="BY1423" s="126"/>
      <c r="BZ1423" s="126"/>
      <c r="CA1423" s="125"/>
      <c r="CB1423" s="125"/>
    </row>
    <row r="1424" spans="1:80" x14ac:dyDescent="0.3">
      <c r="A1424" s="65"/>
      <c r="B1424" s="72"/>
      <c r="C1424" s="73"/>
      <c r="D1424" s="74"/>
      <c r="E1424" s="74"/>
      <c r="F1424" s="74"/>
      <c r="G1424" s="75"/>
      <c r="H1424" s="75"/>
      <c r="I1424" s="75"/>
      <c r="J1424" s="75"/>
      <c r="K1424" s="75"/>
      <c r="L1424" s="75"/>
      <c r="M1424" s="80"/>
      <c r="N1424" s="194"/>
      <c r="O1424" s="70"/>
      <c r="P1424" s="70"/>
      <c r="Q1424" s="70"/>
      <c r="R1424" s="70"/>
      <c r="S1424" s="70"/>
      <c r="T1424" s="70"/>
      <c r="U1424" s="70"/>
      <c r="V1424" s="71"/>
      <c r="W1424" s="71"/>
      <c r="X1424" s="71"/>
      <c r="Y1424" s="70"/>
      <c r="Z1424" s="70"/>
      <c r="AA1424" s="65"/>
      <c r="AB1424" s="65"/>
      <c r="AC1424" s="128"/>
      <c r="AD1424" s="127"/>
      <c r="AE1424" s="126"/>
      <c r="AF1424" s="126"/>
      <c r="AG1424" s="126"/>
      <c r="AH1424" s="125"/>
      <c r="AI1424" s="125"/>
      <c r="AJ1424" s="125"/>
      <c r="AK1424" s="125"/>
      <c r="AL1424" s="125"/>
      <c r="AM1424" s="125"/>
      <c r="AN1424" s="125"/>
      <c r="AO1424" s="66"/>
      <c r="AP1424" s="125"/>
      <c r="AQ1424" s="125"/>
      <c r="AR1424" s="125"/>
      <c r="AS1424" s="125"/>
      <c r="AT1424" s="125"/>
      <c r="AU1424" s="125"/>
      <c r="AV1424" s="125"/>
      <c r="AW1424" s="126"/>
      <c r="AX1424" s="126"/>
      <c r="AY1424" s="126"/>
      <c r="AZ1424" s="125"/>
      <c r="BA1424" s="125"/>
      <c r="BB1424" s="65"/>
      <c r="BC1424" s="65"/>
      <c r="BD1424" s="128"/>
      <c r="BE1424" s="127"/>
      <c r="BF1424" s="126"/>
      <c r="BG1424" s="126"/>
      <c r="BH1424" s="126"/>
      <c r="BI1424" s="125"/>
      <c r="BJ1424" s="125"/>
      <c r="BK1424" s="125"/>
      <c r="BL1424" s="125"/>
      <c r="BM1424" s="125"/>
      <c r="BN1424" s="125"/>
      <c r="BO1424" s="129"/>
      <c r="BP1424" s="66"/>
      <c r="BQ1424" s="129"/>
      <c r="BR1424" s="125"/>
      <c r="BS1424" s="125"/>
      <c r="BT1424" s="125"/>
      <c r="BU1424" s="125"/>
      <c r="BV1424" s="125"/>
      <c r="BW1424" s="125"/>
      <c r="BX1424" s="126"/>
      <c r="BY1424" s="126"/>
      <c r="BZ1424" s="126"/>
      <c r="CA1424" s="125"/>
      <c r="CB1424" s="125"/>
    </row>
    <row r="1425" spans="1:80" x14ac:dyDescent="0.3">
      <c r="A1425" s="65"/>
      <c r="B1425" s="72"/>
      <c r="C1425" s="73"/>
      <c r="D1425" s="74"/>
      <c r="E1425" s="74"/>
      <c r="F1425" s="74"/>
      <c r="G1425" s="75"/>
      <c r="H1425" s="75"/>
      <c r="I1425" s="75"/>
      <c r="J1425" s="75"/>
      <c r="K1425" s="75"/>
      <c r="L1425" s="75"/>
      <c r="M1425" s="80"/>
      <c r="N1425" s="194"/>
      <c r="O1425" s="70"/>
      <c r="P1425" s="70"/>
      <c r="Q1425" s="70"/>
      <c r="R1425" s="70"/>
      <c r="S1425" s="70"/>
      <c r="T1425" s="70"/>
      <c r="U1425" s="70"/>
      <c r="V1425" s="71"/>
      <c r="W1425" s="71"/>
      <c r="X1425" s="71"/>
      <c r="Y1425" s="70"/>
      <c r="Z1425" s="70"/>
      <c r="AA1425" s="65"/>
      <c r="AB1425" s="65"/>
      <c r="AC1425" s="128"/>
      <c r="AD1425" s="127"/>
      <c r="AE1425" s="126"/>
      <c r="AF1425" s="126"/>
      <c r="AG1425" s="126"/>
      <c r="AH1425" s="125"/>
      <c r="AI1425" s="125"/>
      <c r="AJ1425" s="125"/>
      <c r="AK1425" s="125"/>
      <c r="AL1425" s="125"/>
      <c r="AM1425" s="125"/>
      <c r="AN1425" s="125"/>
      <c r="AO1425" s="66"/>
      <c r="AP1425" s="125"/>
      <c r="AQ1425" s="125"/>
      <c r="AR1425" s="125"/>
      <c r="AS1425" s="125"/>
      <c r="AT1425" s="125"/>
      <c r="AU1425" s="125"/>
      <c r="AV1425" s="125"/>
      <c r="AW1425" s="126"/>
      <c r="AX1425" s="126"/>
      <c r="AY1425" s="126"/>
      <c r="AZ1425" s="125"/>
      <c r="BA1425" s="125"/>
      <c r="BB1425" s="65"/>
      <c r="BC1425" s="65"/>
      <c r="BD1425" s="128"/>
      <c r="BE1425" s="127"/>
      <c r="BF1425" s="126"/>
      <c r="BG1425" s="126"/>
      <c r="BH1425" s="126"/>
      <c r="BI1425" s="125"/>
      <c r="BJ1425" s="125"/>
      <c r="BK1425" s="125"/>
      <c r="BL1425" s="125"/>
      <c r="BM1425" s="125"/>
      <c r="BN1425" s="125"/>
      <c r="BO1425" s="129"/>
      <c r="BP1425" s="66"/>
      <c r="BQ1425" s="129"/>
      <c r="BR1425" s="125"/>
      <c r="BS1425" s="125"/>
      <c r="BT1425" s="125"/>
      <c r="BU1425" s="125"/>
      <c r="BV1425" s="125"/>
      <c r="BW1425" s="125"/>
      <c r="BX1425" s="126"/>
      <c r="BY1425" s="126"/>
      <c r="BZ1425" s="126"/>
      <c r="CA1425" s="125"/>
      <c r="CB1425" s="125"/>
    </row>
    <row r="1426" spans="1:80" x14ac:dyDescent="0.3">
      <c r="A1426" s="65"/>
      <c r="B1426" s="72"/>
      <c r="C1426" s="73"/>
      <c r="D1426" s="74"/>
      <c r="E1426" s="74"/>
      <c r="F1426" s="74"/>
      <c r="G1426" s="75"/>
      <c r="H1426" s="75"/>
      <c r="I1426" s="75"/>
      <c r="J1426" s="75"/>
      <c r="K1426" s="75"/>
      <c r="L1426" s="75"/>
      <c r="M1426" s="80"/>
      <c r="N1426" s="194"/>
      <c r="O1426" s="70"/>
      <c r="P1426" s="70"/>
      <c r="Q1426" s="70"/>
      <c r="R1426" s="70"/>
      <c r="S1426" s="70"/>
      <c r="T1426" s="70"/>
      <c r="U1426" s="70"/>
      <c r="V1426" s="71"/>
      <c r="W1426" s="71"/>
      <c r="X1426" s="71"/>
      <c r="Y1426" s="70"/>
      <c r="Z1426" s="70"/>
      <c r="AA1426" s="65"/>
      <c r="AB1426" s="65"/>
      <c r="AC1426" s="128"/>
      <c r="AD1426" s="127"/>
      <c r="AE1426" s="126"/>
      <c r="AF1426" s="126"/>
      <c r="AG1426" s="126"/>
      <c r="AH1426" s="125"/>
      <c r="AI1426" s="125"/>
      <c r="AJ1426" s="125"/>
      <c r="AK1426" s="125"/>
      <c r="AL1426" s="125"/>
      <c r="AM1426" s="125"/>
      <c r="AN1426" s="125"/>
      <c r="AO1426" s="66"/>
      <c r="AP1426" s="125"/>
      <c r="AQ1426" s="125"/>
      <c r="AR1426" s="125"/>
      <c r="AS1426" s="125"/>
      <c r="AT1426" s="125"/>
      <c r="AU1426" s="125"/>
      <c r="AV1426" s="125"/>
      <c r="AW1426" s="126"/>
      <c r="AX1426" s="126"/>
      <c r="AY1426" s="126"/>
      <c r="AZ1426" s="125"/>
      <c r="BA1426" s="125"/>
      <c r="BB1426" s="65"/>
      <c r="BC1426" s="65"/>
      <c r="BD1426" s="128"/>
      <c r="BE1426" s="127"/>
      <c r="BF1426" s="126"/>
      <c r="BG1426" s="126"/>
      <c r="BH1426" s="126"/>
      <c r="BI1426" s="125"/>
      <c r="BJ1426" s="125"/>
      <c r="BK1426" s="125"/>
      <c r="BL1426" s="125"/>
      <c r="BM1426" s="125"/>
      <c r="BN1426" s="125"/>
      <c r="BO1426" s="129"/>
      <c r="BP1426" s="66"/>
      <c r="BQ1426" s="129"/>
      <c r="BR1426" s="125"/>
      <c r="BS1426" s="125"/>
      <c r="BT1426" s="125"/>
      <c r="BU1426" s="125"/>
      <c r="BV1426" s="125"/>
      <c r="BW1426" s="125"/>
      <c r="BX1426" s="126"/>
      <c r="BY1426" s="126"/>
      <c r="BZ1426" s="126"/>
      <c r="CA1426" s="125"/>
      <c r="CB1426" s="125"/>
    </row>
    <row r="1427" spans="1:80" x14ac:dyDescent="0.3">
      <c r="A1427" s="65"/>
      <c r="B1427" s="72"/>
      <c r="C1427" s="73"/>
      <c r="D1427" s="74"/>
      <c r="E1427" s="74"/>
      <c r="F1427" s="74"/>
      <c r="G1427" s="75"/>
      <c r="H1427" s="75"/>
      <c r="I1427" s="75"/>
      <c r="J1427" s="75"/>
      <c r="K1427" s="75"/>
      <c r="L1427" s="75"/>
      <c r="M1427" s="80"/>
      <c r="N1427" s="194"/>
      <c r="O1427" s="70"/>
      <c r="P1427" s="70"/>
      <c r="Q1427" s="70"/>
      <c r="R1427" s="70"/>
      <c r="S1427" s="70"/>
      <c r="T1427" s="70"/>
      <c r="U1427" s="70"/>
      <c r="V1427" s="71"/>
      <c r="W1427" s="71"/>
      <c r="X1427" s="71"/>
      <c r="Y1427" s="70"/>
      <c r="Z1427" s="70"/>
      <c r="AA1427" s="65"/>
      <c r="AB1427" s="65"/>
      <c r="AC1427" s="128"/>
      <c r="AD1427" s="127"/>
      <c r="AE1427" s="126"/>
      <c r="AF1427" s="126"/>
      <c r="AG1427" s="126"/>
      <c r="AH1427" s="125"/>
      <c r="AI1427" s="125"/>
      <c r="AJ1427" s="125"/>
      <c r="AK1427" s="125"/>
      <c r="AL1427" s="125"/>
      <c r="AM1427" s="125"/>
      <c r="AN1427" s="125"/>
      <c r="AO1427" s="66"/>
      <c r="AP1427" s="125"/>
      <c r="AQ1427" s="125"/>
      <c r="AR1427" s="125"/>
      <c r="AS1427" s="125"/>
      <c r="AT1427" s="125"/>
      <c r="AU1427" s="125"/>
      <c r="AV1427" s="125"/>
      <c r="AW1427" s="126"/>
      <c r="AX1427" s="126"/>
      <c r="AY1427" s="126"/>
      <c r="AZ1427" s="125"/>
      <c r="BA1427" s="125"/>
      <c r="BB1427" s="65"/>
      <c r="BC1427" s="65"/>
      <c r="BD1427" s="128"/>
      <c r="BE1427" s="127"/>
      <c r="BF1427" s="126"/>
      <c r="BG1427" s="126"/>
      <c r="BH1427" s="126"/>
      <c r="BI1427" s="125"/>
      <c r="BJ1427" s="125"/>
      <c r="BK1427" s="125"/>
      <c r="BL1427" s="125"/>
      <c r="BM1427" s="125"/>
      <c r="BN1427" s="125"/>
      <c r="BO1427" s="129"/>
      <c r="BP1427" s="66"/>
      <c r="BQ1427" s="129"/>
      <c r="BR1427" s="125"/>
      <c r="BS1427" s="125"/>
      <c r="BT1427" s="125"/>
      <c r="BU1427" s="125"/>
      <c r="BV1427" s="125"/>
      <c r="BW1427" s="125"/>
      <c r="BX1427" s="126"/>
      <c r="BY1427" s="126"/>
      <c r="BZ1427" s="126"/>
      <c r="CA1427" s="125"/>
      <c r="CB1427" s="125"/>
    </row>
    <row r="1428" spans="1:80" x14ac:dyDescent="0.3">
      <c r="A1428" s="65"/>
      <c r="B1428" s="72"/>
      <c r="C1428" s="73"/>
      <c r="D1428" s="74"/>
      <c r="E1428" s="74"/>
      <c r="F1428" s="74"/>
      <c r="G1428" s="75"/>
      <c r="H1428" s="75"/>
      <c r="I1428" s="75"/>
      <c r="J1428" s="75"/>
      <c r="K1428" s="75"/>
      <c r="L1428" s="75"/>
      <c r="M1428" s="80"/>
      <c r="N1428" s="194"/>
      <c r="O1428" s="70"/>
      <c r="P1428" s="70"/>
      <c r="Q1428" s="70"/>
      <c r="R1428" s="70"/>
      <c r="S1428" s="70"/>
      <c r="T1428" s="70"/>
      <c r="U1428" s="70"/>
      <c r="V1428" s="71"/>
      <c r="W1428" s="71"/>
      <c r="X1428" s="71"/>
      <c r="Y1428" s="70"/>
      <c r="Z1428" s="70"/>
      <c r="AA1428" s="65"/>
      <c r="AB1428" s="65"/>
      <c r="AC1428" s="128"/>
      <c r="AD1428" s="127"/>
      <c r="AE1428" s="126"/>
      <c r="AF1428" s="126"/>
      <c r="AG1428" s="126"/>
      <c r="AH1428" s="125"/>
      <c r="AI1428" s="125"/>
      <c r="AJ1428" s="125"/>
      <c r="AK1428" s="125"/>
      <c r="AL1428" s="125"/>
      <c r="AM1428" s="125"/>
      <c r="AN1428" s="125"/>
      <c r="AO1428" s="66"/>
      <c r="AP1428" s="125"/>
      <c r="AQ1428" s="125"/>
      <c r="AR1428" s="125"/>
      <c r="AS1428" s="125"/>
      <c r="AT1428" s="125"/>
      <c r="AU1428" s="125"/>
      <c r="AV1428" s="125"/>
      <c r="AW1428" s="126"/>
      <c r="AX1428" s="126"/>
      <c r="AY1428" s="126"/>
      <c r="AZ1428" s="125"/>
      <c r="BA1428" s="125"/>
      <c r="BB1428" s="65"/>
      <c r="BC1428" s="65"/>
      <c r="BD1428" s="128"/>
      <c r="BE1428" s="127"/>
      <c r="BF1428" s="126"/>
      <c r="BG1428" s="126"/>
      <c r="BH1428" s="126"/>
      <c r="BI1428" s="125"/>
      <c r="BJ1428" s="125"/>
      <c r="BK1428" s="125"/>
      <c r="BL1428" s="125"/>
      <c r="BM1428" s="125"/>
      <c r="BN1428" s="125"/>
      <c r="BO1428" s="129"/>
      <c r="BP1428" s="66"/>
      <c r="BQ1428" s="129"/>
      <c r="BR1428" s="125"/>
      <c r="BS1428" s="125"/>
      <c r="BT1428" s="125"/>
      <c r="BU1428" s="125"/>
      <c r="BV1428" s="125"/>
      <c r="BW1428" s="125"/>
      <c r="BX1428" s="126"/>
      <c r="BY1428" s="126"/>
      <c r="BZ1428" s="126"/>
      <c r="CA1428" s="125"/>
      <c r="CB1428" s="125"/>
    </row>
    <row r="1429" spans="1:80" x14ac:dyDescent="0.3">
      <c r="A1429" s="65"/>
      <c r="B1429" s="72"/>
      <c r="C1429" s="73"/>
      <c r="D1429" s="74"/>
      <c r="E1429" s="74"/>
      <c r="F1429" s="74"/>
      <c r="G1429" s="75"/>
      <c r="H1429" s="75"/>
      <c r="I1429" s="75"/>
      <c r="J1429" s="75"/>
      <c r="K1429" s="75"/>
      <c r="L1429" s="75"/>
      <c r="M1429" s="80"/>
      <c r="N1429" s="194"/>
      <c r="O1429" s="70"/>
      <c r="P1429" s="70"/>
      <c r="Q1429" s="70"/>
      <c r="R1429" s="70"/>
      <c r="S1429" s="70"/>
      <c r="T1429" s="70"/>
      <c r="U1429" s="70"/>
      <c r="V1429" s="71"/>
      <c r="W1429" s="71"/>
      <c r="X1429" s="71"/>
      <c r="Y1429" s="70"/>
      <c r="Z1429" s="70"/>
      <c r="AA1429" s="65"/>
      <c r="AB1429" s="65"/>
      <c r="AC1429" s="128"/>
      <c r="AD1429" s="127"/>
      <c r="AE1429" s="126"/>
      <c r="AF1429" s="126"/>
      <c r="AG1429" s="126"/>
      <c r="AH1429" s="125"/>
      <c r="AI1429" s="125"/>
      <c r="AJ1429" s="125"/>
      <c r="AK1429" s="125"/>
      <c r="AL1429" s="125"/>
      <c r="AM1429" s="125"/>
      <c r="AN1429" s="125"/>
      <c r="AO1429" s="66"/>
      <c r="AP1429" s="125"/>
      <c r="AQ1429" s="125"/>
      <c r="AR1429" s="125"/>
      <c r="AS1429" s="125"/>
      <c r="AT1429" s="125"/>
      <c r="AU1429" s="125"/>
      <c r="AV1429" s="125"/>
      <c r="AW1429" s="126"/>
      <c r="AX1429" s="126"/>
      <c r="AY1429" s="126"/>
      <c r="AZ1429" s="125"/>
      <c r="BA1429" s="125"/>
      <c r="BB1429" s="65"/>
      <c r="BC1429" s="65"/>
      <c r="BD1429" s="128"/>
      <c r="BE1429" s="127"/>
      <c r="BF1429" s="126"/>
      <c r="BG1429" s="126"/>
      <c r="BH1429" s="126"/>
      <c r="BI1429" s="125"/>
      <c r="BJ1429" s="125"/>
      <c r="BK1429" s="125"/>
      <c r="BL1429" s="125"/>
      <c r="BM1429" s="125"/>
      <c r="BN1429" s="125"/>
      <c r="BO1429" s="129"/>
      <c r="BP1429" s="66"/>
      <c r="BQ1429" s="129"/>
      <c r="BR1429" s="125"/>
      <c r="BS1429" s="125"/>
      <c r="BT1429" s="125"/>
      <c r="BU1429" s="125"/>
      <c r="BV1429" s="125"/>
      <c r="BW1429" s="125"/>
      <c r="BX1429" s="126"/>
      <c r="BY1429" s="126"/>
      <c r="BZ1429" s="126"/>
      <c r="CA1429" s="125"/>
      <c r="CB1429" s="125"/>
    </row>
    <row r="1430" spans="1:80" x14ac:dyDescent="0.3">
      <c r="A1430" s="65"/>
      <c r="B1430" s="72"/>
      <c r="C1430" s="73"/>
      <c r="D1430" s="74"/>
      <c r="E1430" s="74"/>
      <c r="F1430" s="74"/>
      <c r="G1430" s="75"/>
      <c r="H1430" s="75"/>
      <c r="I1430" s="75"/>
      <c r="J1430" s="75"/>
      <c r="K1430" s="75"/>
      <c r="L1430" s="75"/>
      <c r="M1430" s="80"/>
      <c r="N1430" s="194"/>
      <c r="O1430" s="70"/>
      <c r="P1430" s="70"/>
      <c r="Q1430" s="70"/>
      <c r="R1430" s="70"/>
      <c r="S1430" s="70"/>
      <c r="T1430" s="70"/>
      <c r="U1430" s="70"/>
      <c r="V1430" s="71"/>
      <c r="W1430" s="71"/>
      <c r="X1430" s="71"/>
      <c r="Y1430" s="70"/>
      <c r="Z1430" s="70"/>
      <c r="AA1430" s="65"/>
      <c r="AB1430" s="65"/>
      <c r="AC1430" s="128"/>
      <c r="AD1430" s="127"/>
      <c r="AE1430" s="126"/>
      <c r="AF1430" s="126"/>
      <c r="AG1430" s="126"/>
      <c r="AH1430" s="125"/>
      <c r="AI1430" s="125"/>
      <c r="AJ1430" s="125"/>
      <c r="AK1430" s="125"/>
      <c r="AL1430" s="125"/>
      <c r="AM1430" s="125"/>
      <c r="AN1430" s="125"/>
      <c r="AO1430" s="66"/>
      <c r="AP1430" s="125"/>
      <c r="AQ1430" s="125"/>
      <c r="AR1430" s="125"/>
      <c r="AS1430" s="125"/>
      <c r="AT1430" s="125"/>
      <c r="AU1430" s="125"/>
      <c r="AV1430" s="125"/>
      <c r="AW1430" s="126"/>
      <c r="AX1430" s="126"/>
      <c r="AY1430" s="126"/>
      <c r="AZ1430" s="125"/>
      <c r="BA1430" s="125"/>
      <c r="BB1430" s="65"/>
      <c r="BC1430" s="65"/>
      <c r="BD1430" s="128"/>
      <c r="BE1430" s="127"/>
      <c r="BF1430" s="126"/>
      <c r="BG1430" s="126"/>
      <c r="BH1430" s="126"/>
      <c r="BI1430" s="125"/>
      <c r="BJ1430" s="125"/>
      <c r="BK1430" s="125"/>
      <c r="BL1430" s="125"/>
      <c r="BM1430" s="125"/>
      <c r="BN1430" s="125"/>
      <c r="BO1430" s="129"/>
      <c r="BP1430" s="66"/>
      <c r="BQ1430" s="129"/>
      <c r="BR1430" s="125"/>
      <c r="BS1430" s="125"/>
      <c r="BT1430" s="125"/>
      <c r="BU1430" s="125"/>
      <c r="BV1430" s="125"/>
      <c r="BW1430" s="125"/>
      <c r="BX1430" s="126"/>
      <c r="BY1430" s="126"/>
      <c r="BZ1430" s="126"/>
      <c r="CA1430" s="125"/>
      <c r="CB1430" s="125"/>
    </row>
    <row r="1431" spans="1:80" x14ac:dyDescent="0.3">
      <c r="A1431" s="65"/>
      <c r="B1431" s="72"/>
      <c r="C1431" s="73"/>
      <c r="D1431" s="74"/>
      <c r="E1431" s="74"/>
      <c r="F1431" s="74"/>
      <c r="G1431" s="75"/>
      <c r="H1431" s="75"/>
      <c r="I1431" s="75"/>
      <c r="J1431" s="75"/>
      <c r="K1431" s="75"/>
      <c r="L1431" s="75"/>
      <c r="M1431" s="80"/>
      <c r="N1431" s="194"/>
      <c r="O1431" s="70"/>
      <c r="P1431" s="70"/>
      <c r="Q1431" s="70"/>
      <c r="R1431" s="70"/>
      <c r="S1431" s="70"/>
      <c r="T1431" s="70"/>
      <c r="U1431" s="70"/>
      <c r="V1431" s="71"/>
      <c r="W1431" s="71"/>
      <c r="X1431" s="71"/>
      <c r="Y1431" s="70"/>
      <c r="Z1431" s="70"/>
      <c r="AA1431" s="65"/>
      <c r="AB1431" s="65"/>
      <c r="AC1431" s="128"/>
      <c r="AD1431" s="127"/>
      <c r="AE1431" s="126"/>
      <c r="AF1431" s="126"/>
      <c r="AG1431" s="126"/>
      <c r="AH1431" s="125"/>
      <c r="AI1431" s="125"/>
      <c r="AJ1431" s="125"/>
      <c r="AK1431" s="125"/>
      <c r="AL1431" s="125"/>
      <c r="AM1431" s="125"/>
      <c r="AN1431" s="125"/>
      <c r="AO1431" s="66"/>
      <c r="AP1431" s="125"/>
      <c r="AQ1431" s="125"/>
      <c r="AR1431" s="125"/>
      <c r="AS1431" s="125"/>
      <c r="AT1431" s="125"/>
      <c r="AU1431" s="125"/>
      <c r="AV1431" s="125"/>
      <c r="AW1431" s="126"/>
      <c r="AX1431" s="126"/>
      <c r="AY1431" s="126"/>
      <c r="AZ1431" s="125"/>
      <c r="BA1431" s="125"/>
      <c r="BB1431" s="65"/>
      <c r="BC1431" s="65"/>
      <c r="BD1431" s="128"/>
      <c r="BE1431" s="127"/>
      <c r="BF1431" s="126"/>
      <c r="BG1431" s="126"/>
      <c r="BH1431" s="126"/>
      <c r="BI1431" s="125"/>
      <c r="BJ1431" s="125"/>
      <c r="BK1431" s="125"/>
      <c r="BL1431" s="125"/>
      <c r="BM1431" s="125"/>
      <c r="BN1431" s="125"/>
      <c r="BO1431" s="129"/>
      <c r="BP1431" s="66"/>
      <c r="BQ1431" s="129"/>
      <c r="BR1431" s="125"/>
      <c r="BS1431" s="125"/>
      <c r="BT1431" s="125"/>
      <c r="BU1431" s="125"/>
      <c r="BV1431" s="125"/>
      <c r="BW1431" s="125"/>
      <c r="BX1431" s="126"/>
      <c r="BY1431" s="126"/>
      <c r="BZ1431" s="126"/>
      <c r="CA1431" s="125"/>
      <c r="CB1431" s="125"/>
    </row>
    <row r="1432" spans="1:80" x14ac:dyDescent="0.3">
      <c r="A1432" s="65"/>
      <c r="B1432" s="72"/>
      <c r="C1432" s="73"/>
      <c r="D1432" s="74"/>
      <c r="E1432" s="74"/>
      <c r="F1432" s="74"/>
      <c r="G1432" s="75"/>
      <c r="H1432" s="75"/>
      <c r="I1432" s="75"/>
      <c r="J1432" s="75"/>
      <c r="K1432" s="75"/>
      <c r="L1432" s="75"/>
      <c r="M1432" s="80"/>
      <c r="N1432" s="194"/>
      <c r="O1432" s="70"/>
      <c r="P1432" s="70"/>
      <c r="Q1432" s="70"/>
      <c r="R1432" s="70"/>
      <c r="S1432" s="70"/>
      <c r="T1432" s="70"/>
      <c r="U1432" s="70"/>
      <c r="V1432" s="71"/>
      <c r="W1432" s="71"/>
      <c r="X1432" s="71"/>
      <c r="Y1432" s="70"/>
      <c r="Z1432" s="70"/>
      <c r="AA1432" s="65"/>
      <c r="AB1432" s="65"/>
      <c r="AC1432" s="128"/>
      <c r="AD1432" s="127"/>
      <c r="AE1432" s="126"/>
      <c r="AF1432" s="126"/>
      <c r="AG1432" s="126"/>
      <c r="AH1432" s="125"/>
      <c r="AI1432" s="125"/>
      <c r="AJ1432" s="125"/>
      <c r="AK1432" s="125"/>
      <c r="AL1432" s="125"/>
      <c r="AM1432" s="125"/>
      <c r="AN1432" s="125"/>
      <c r="AO1432" s="66"/>
      <c r="AP1432" s="125"/>
      <c r="AQ1432" s="125"/>
      <c r="AR1432" s="125"/>
      <c r="AS1432" s="125"/>
      <c r="AT1432" s="125"/>
      <c r="AU1432" s="125"/>
      <c r="AV1432" s="125"/>
      <c r="AW1432" s="126"/>
      <c r="AX1432" s="126"/>
      <c r="AY1432" s="126"/>
      <c r="AZ1432" s="125"/>
      <c r="BA1432" s="125"/>
      <c r="BB1432" s="65"/>
      <c r="BC1432" s="65"/>
      <c r="BD1432" s="128"/>
      <c r="BE1432" s="127"/>
      <c r="BF1432" s="126"/>
      <c r="BG1432" s="126"/>
      <c r="BH1432" s="126"/>
      <c r="BI1432" s="125"/>
      <c r="BJ1432" s="125"/>
      <c r="BK1432" s="125"/>
      <c r="BL1432" s="125"/>
      <c r="BM1432" s="125"/>
      <c r="BN1432" s="125"/>
      <c r="BO1432" s="129"/>
      <c r="BP1432" s="66"/>
      <c r="BQ1432" s="129"/>
      <c r="BR1432" s="125"/>
      <c r="BS1432" s="125"/>
      <c r="BT1432" s="125"/>
      <c r="BU1432" s="125"/>
      <c r="BV1432" s="125"/>
      <c r="BW1432" s="125"/>
      <c r="BX1432" s="126"/>
      <c r="BY1432" s="126"/>
      <c r="BZ1432" s="126"/>
      <c r="CA1432" s="125"/>
      <c r="CB1432" s="125"/>
    </row>
    <row r="1433" spans="1:80" x14ac:dyDescent="0.3">
      <c r="A1433" s="65"/>
      <c r="B1433" s="65"/>
      <c r="C1433" s="65"/>
      <c r="D1433" s="65"/>
      <c r="E1433" s="65"/>
      <c r="F1433" s="65"/>
      <c r="G1433" s="65"/>
      <c r="H1433" s="65"/>
      <c r="I1433" s="65"/>
      <c r="J1433" s="65"/>
      <c r="K1433" s="65"/>
      <c r="L1433" s="65"/>
      <c r="M1433" s="99"/>
      <c r="N1433" s="66"/>
      <c r="O1433" s="99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5"/>
      <c r="AC1433" s="128"/>
      <c r="AD1433" s="127"/>
      <c r="AE1433" s="126"/>
      <c r="AF1433" s="126"/>
      <c r="AG1433" s="126"/>
      <c r="AH1433" s="125"/>
      <c r="AI1433" s="125"/>
      <c r="AJ1433" s="125"/>
      <c r="AK1433" s="125"/>
      <c r="AL1433" s="125"/>
      <c r="AM1433" s="125"/>
      <c r="AN1433" s="125"/>
      <c r="AO1433" s="66"/>
      <c r="AP1433" s="125"/>
      <c r="AQ1433" s="125"/>
      <c r="AR1433" s="125"/>
      <c r="AS1433" s="125"/>
      <c r="AT1433" s="125"/>
      <c r="AU1433" s="125"/>
      <c r="AV1433" s="125"/>
      <c r="AW1433" s="126"/>
      <c r="AX1433" s="126"/>
      <c r="AY1433" s="126"/>
      <c r="AZ1433" s="125"/>
      <c r="BA1433" s="125"/>
      <c r="BB1433" s="65"/>
      <c r="BC1433" s="65"/>
      <c r="BD1433" s="128"/>
      <c r="BE1433" s="127"/>
      <c r="BF1433" s="126"/>
      <c r="BG1433" s="126"/>
      <c r="BH1433" s="126"/>
      <c r="BI1433" s="125"/>
      <c r="BJ1433" s="125"/>
      <c r="BK1433" s="125"/>
      <c r="BL1433" s="125"/>
      <c r="BM1433" s="125"/>
      <c r="BN1433" s="125"/>
      <c r="BO1433" s="129"/>
      <c r="BP1433" s="66"/>
      <c r="BQ1433" s="129"/>
      <c r="BR1433" s="125"/>
      <c r="BS1433" s="125"/>
      <c r="BT1433" s="125"/>
      <c r="BU1433" s="125"/>
      <c r="BV1433" s="125"/>
      <c r="BW1433" s="125"/>
      <c r="BX1433" s="126"/>
      <c r="BY1433" s="126"/>
      <c r="BZ1433" s="126"/>
      <c r="CA1433" s="125"/>
      <c r="CB1433" s="125"/>
    </row>
    <row r="1434" spans="1:80" x14ac:dyDescent="0.3">
      <c r="A1434" s="65"/>
      <c r="B1434" s="68"/>
      <c r="C1434" s="68"/>
      <c r="D1434" s="68"/>
      <c r="E1434" s="68"/>
      <c r="F1434" s="68"/>
      <c r="G1434" s="68"/>
      <c r="H1434" s="68"/>
      <c r="I1434" s="68"/>
      <c r="J1434" s="68"/>
      <c r="K1434" s="68"/>
      <c r="L1434" s="68"/>
      <c r="M1434" s="87"/>
      <c r="N1434" s="68"/>
      <c r="O1434" s="87"/>
      <c r="P1434" s="68"/>
      <c r="Q1434" s="68"/>
      <c r="R1434" s="68"/>
      <c r="S1434" s="68"/>
      <c r="T1434" s="68"/>
      <c r="U1434" s="68"/>
      <c r="V1434" s="68"/>
      <c r="W1434" s="68"/>
      <c r="X1434" s="68"/>
      <c r="Y1434" s="68"/>
      <c r="Z1434" s="68"/>
      <c r="AA1434" s="65"/>
      <c r="AB1434" s="65"/>
      <c r="AC1434" s="128"/>
      <c r="AD1434" s="127"/>
      <c r="AE1434" s="126"/>
      <c r="AF1434" s="126"/>
      <c r="AG1434" s="126"/>
      <c r="AH1434" s="125"/>
      <c r="AI1434" s="125"/>
      <c r="AJ1434" s="125"/>
      <c r="AK1434" s="125"/>
      <c r="AL1434" s="125"/>
      <c r="AM1434" s="125"/>
      <c r="AN1434" s="125"/>
      <c r="AO1434" s="66"/>
      <c r="AP1434" s="125"/>
      <c r="AQ1434" s="125"/>
      <c r="AR1434" s="125"/>
      <c r="AS1434" s="125"/>
      <c r="AT1434" s="125"/>
      <c r="AU1434" s="125"/>
      <c r="AV1434" s="125"/>
      <c r="AW1434" s="126"/>
      <c r="AX1434" s="126"/>
      <c r="AY1434" s="126"/>
      <c r="AZ1434" s="125"/>
      <c r="BA1434" s="125"/>
      <c r="BB1434" s="65"/>
      <c r="BC1434" s="65"/>
      <c r="BD1434" s="128"/>
      <c r="BE1434" s="127"/>
      <c r="BF1434" s="126"/>
      <c r="BG1434" s="126"/>
      <c r="BH1434" s="126"/>
      <c r="BI1434" s="125"/>
      <c r="BJ1434" s="125"/>
      <c r="BK1434" s="125"/>
      <c r="BL1434" s="125"/>
      <c r="BM1434" s="125"/>
      <c r="BN1434" s="125"/>
      <c r="BO1434" s="129"/>
      <c r="BP1434" s="66"/>
      <c r="BQ1434" s="129"/>
      <c r="BR1434" s="125"/>
      <c r="BS1434" s="125"/>
      <c r="BT1434" s="125"/>
      <c r="BU1434" s="125"/>
      <c r="BV1434" s="125"/>
      <c r="BW1434" s="125"/>
      <c r="BX1434" s="126"/>
      <c r="BY1434" s="126"/>
      <c r="BZ1434" s="126"/>
      <c r="CA1434" s="125"/>
      <c r="CB1434" s="125"/>
    </row>
    <row r="1435" spans="1:80" x14ac:dyDescent="0.3">
      <c r="A1435" s="65"/>
      <c r="B1435" s="77"/>
      <c r="C1435" s="77"/>
      <c r="D1435" s="78"/>
      <c r="E1435" s="78"/>
      <c r="F1435" s="78"/>
      <c r="G1435" s="79"/>
      <c r="H1435" s="79"/>
      <c r="I1435" s="79"/>
      <c r="J1435" s="79"/>
      <c r="K1435" s="79"/>
      <c r="L1435" s="79"/>
      <c r="M1435" s="80"/>
      <c r="N1435" s="68"/>
      <c r="O1435" s="80"/>
      <c r="P1435" s="79"/>
      <c r="Q1435" s="79"/>
      <c r="R1435" s="79"/>
      <c r="S1435" s="79"/>
      <c r="T1435" s="79"/>
      <c r="U1435" s="79"/>
      <c r="V1435" s="78"/>
      <c r="W1435" s="78"/>
      <c r="X1435" s="78"/>
      <c r="Y1435" s="77"/>
      <c r="Z1435" s="77"/>
      <c r="AA1435" s="65"/>
      <c r="AB1435" s="65"/>
      <c r="AC1435" s="128"/>
      <c r="AD1435" s="127"/>
      <c r="AE1435" s="126"/>
      <c r="AF1435" s="126"/>
      <c r="AG1435" s="126"/>
      <c r="AH1435" s="125"/>
      <c r="AI1435" s="125"/>
      <c r="AJ1435" s="125"/>
      <c r="AK1435" s="125"/>
      <c r="AL1435" s="125"/>
      <c r="AM1435" s="125"/>
      <c r="AN1435" s="125"/>
      <c r="AO1435" s="66"/>
      <c r="AP1435" s="125"/>
      <c r="AQ1435" s="125"/>
      <c r="AR1435" s="125"/>
      <c r="AS1435" s="125"/>
      <c r="AT1435" s="125"/>
      <c r="AU1435" s="125"/>
      <c r="AV1435" s="125"/>
      <c r="AW1435" s="126"/>
      <c r="AX1435" s="126"/>
      <c r="AY1435" s="126"/>
      <c r="AZ1435" s="125"/>
      <c r="BA1435" s="125"/>
      <c r="BB1435" s="65"/>
      <c r="BC1435" s="65"/>
      <c r="BD1435" s="128"/>
      <c r="BE1435" s="127"/>
      <c r="BF1435" s="126"/>
      <c r="BG1435" s="126"/>
      <c r="BH1435" s="126"/>
      <c r="BI1435" s="125"/>
      <c r="BJ1435" s="125"/>
      <c r="BK1435" s="125"/>
      <c r="BL1435" s="125"/>
      <c r="BM1435" s="125"/>
      <c r="BN1435" s="125"/>
      <c r="BO1435" s="129"/>
      <c r="BP1435" s="66"/>
      <c r="BQ1435" s="129"/>
      <c r="BR1435" s="125"/>
      <c r="BS1435" s="125"/>
      <c r="BT1435" s="125"/>
      <c r="BU1435" s="125"/>
      <c r="BV1435" s="125"/>
      <c r="BW1435" s="125"/>
      <c r="BX1435" s="126"/>
      <c r="BY1435" s="126"/>
      <c r="BZ1435" s="126"/>
      <c r="CA1435" s="125"/>
      <c r="CB1435" s="125"/>
    </row>
    <row r="1436" spans="1:80" x14ac:dyDescent="0.3">
      <c r="A1436" s="65"/>
      <c r="B1436" s="72"/>
      <c r="C1436" s="72"/>
      <c r="D1436" s="78"/>
      <c r="E1436" s="78"/>
      <c r="F1436" s="78"/>
      <c r="G1436" s="80"/>
      <c r="H1436" s="80"/>
      <c r="I1436" s="80"/>
      <c r="J1436" s="80"/>
      <c r="K1436" s="80"/>
      <c r="L1436" s="80"/>
      <c r="M1436" s="80"/>
      <c r="N1436" s="81"/>
      <c r="O1436" s="80"/>
      <c r="P1436" s="80"/>
      <c r="Q1436" s="80"/>
      <c r="R1436" s="80"/>
      <c r="S1436" s="80"/>
      <c r="T1436" s="80"/>
      <c r="U1436" s="80"/>
      <c r="V1436" s="78"/>
      <c r="W1436" s="78"/>
      <c r="X1436" s="78"/>
      <c r="Y1436" s="72"/>
      <c r="Z1436" s="72"/>
      <c r="AA1436" s="65"/>
      <c r="AB1436" s="65"/>
      <c r="AC1436" s="65"/>
      <c r="AD1436" s="65"/>
      <c r="AE1436" s="65"/>
      <c r="AF1436" s="65"/>
      <c r="AG1436" s="65"/>
      <c r="AH1436" s="65"/>
      <c r="AI1436" s="65"/>
      <c r="AJ1436" s="65"/>
      <c r="AK1436" s="65"/>
      <c r="AL1436" s="65"/>
      <c r="AM1436" s="65"/>
      <c r="AN1436" s="125"/>
      <c r="AO1436" s="66"/>
      <c r="AP1436" s="125"/>
      <c r="AQ1436" s="65"/>
      <c r="AR1436" s="65"/>
      <c r="AS1436" s="65"/>
      <c r="AT1436" s="65"/>
      <c r="AU1436" s="65"/>
      <c r="AV1436" s="65"/>
      <c r="AW1436" s="65"/>
      <c r="AX1436" s="65"/>
      <c r="AY1436" s="65"/>
      <c r="AZ1436" s="65"/>
      <c r="BA1436" s="65"/>
      <c r="BB1436" s="65"/>
      <c r="BC1436" s="65"/>
      <c r="BD1436" s="65"/>
      <c r="BE1436" s="65"/>
      <c r="BF1436" s="65"/>
      <c r="BG1436" s="65"/>
      <c r="BH1436" s="65"/>
      <c r="BI1436" s="65"/>
      <c r="BJ1436" s="65"/>
      <c r="BK1436" s="65"/>
      <c r="BL1436" s="65"/>
      <c r="BM1436" s="65"/>
      <c r="BN1436" s="65"/>
      <c r="BO1436" s="65"/>
      <c r="BP1436" s="66"/>
      <c r="BQ1436" s="65"/>
      <c r="BR1436" s="65"/>
      <c r="BS1436" s="65"/>
      <c r="BT1436" s="65"/>
      <c r="BU1436" s="65"/>
      <c r="BV1436" s="65"/>
      <c r="BW1436" s="65"/>
      <c r="BX1436" s="65"/>
      <c r="BY1436" s="65"/>
      <c r="BZ1436" s="65"/>
      <c r="CA1436" s="65"/>
      <c r="CB1436" s="65"/>
    </row>
    <row r="1437" spans="1:80" x14ac:dyDescent="0.3">
      <c r="A1437" s="65"/>
      <c r="B1437" s="82"/>
      <c r="C1437" s="82"/>
      <c r="D1437" s="82"/>
      <c r="E1437" s="82"/>
      <c r="F1437" s="82"/>
      <c r="G1437" s="82"/>
      <c r="H1437" s="82"/>
      <c r="I1437" s="82"/>
      <c r="J1437" s="82"/>
      <c r="K1437" s="82"/>
      <c r="L1437" s="82"/>
      <c r="M1437" s="114"/>
      <c r="N1437" s="82"/>
      <c r="O1437" s="114"/>
      <c r="P1437" s="82"/>
      <c r="Q1437" s="82"/>
      <c r="R1437" s="82"/>
      <c r="S1437" s="82"/>
      <c r="T1437" s="82"/>
      <c r="U1437" s="82"/>
      <c r="V1437" s="82"/>
      <c r="W1437" s="82"/>
      <c r="X1437" s="82"/>
      <c r="Y1437" s="82"/>
      <c r="Z1437" s="82"/>
      <c r="AA1437" s="65"/>
      <c r="AB1437" s="65"/>
      <c r="AC1437" s="82"/>
      <c r="AD1437" s="82"/>
      <c r="AE1437" s="82"/>
      <c r="AF1437" s="82"/>
      <c r="AG1437" s="82"/>
      <c r="AH1437" s="82"/>
      <c r="AI1437" s="82"/>
      <c r="AJ1437" s="82"/>
      <c r="AK1437" s="82"/>
      <c r="AL1437" s="82"/>
      <c r="AM1437" s="82"/>
      <c r="AN1437" s="114"/>
      <c r="AO1437" s="82"/>
      <c r="AP1437" s="114"/>
      <c r="AQ1437" s="82"/>
      <c r="AR1437" s="82"/>
      <c r="AS1437" s="82"/>
      <c r="AT1437" s="82"/>
      <c r="AU1437" s="82"/>
      <c r="AV1437" s="82"/>
      <c r="AW1437" s="82"/>
      <c r="AX1437" s="82"/>
      <c r="AY1437" s="82"/>
      <c r="AZ1437" s="82"/>
      <c r="BA1437" s="82"/>
      <c r="BB1437" s="65"/>
      <c r="BC1437" s="65"/>
      <c r="BD1437" s="82"/>
      <c r="BE1437" s="82"/>
      <c r="BF1437" s="82"/>
      <c r="BG1437" s="82"/>
      <c r="BH1437" s="82"/>
      <c r="BI1437" s="82"/>
      <c r="BJ1437" s="82"/>
      <c r="BK1437" s="82"/>
      <c r="BL1437" s="82"/>
      <c r="BM1437" s="82"/>
      <c r="BN1437" s="82"/>
      <c r="BO1437" s="82"/>
      <c r="BP1437" s="82"/>
      <c r="BQ1437" s="82"/>
      <c r="BR1437" s="82"/>
      <c r="BS1437" s="82"/>
      <c r="BT1437" s="82"/>
      <c r="BU1437" s="82"/>
      <c r="BV1437" s="82"/>
      <c r="BW1437" s="82"/>
      <c r="BX1437" s="82"/>
      <c r="BY1437" s="82"/>
      <c r="BZ1437" s="82"/>
      <c r="CA1437" s="82"/>
      <c r="CB1437" s="82"/>
    </row>
    <row r="1438" spans="1:80" x14ac:dyDescent="0.3">
      <c r="A1438" s="65"/>
      <c r="B1438" s="223"/>
      <c r="C1438" s="224"/>
      <c r="D1438" s="65"/>
      <c r="E1438" s="65"/>
      <c r="F1438" s="223"/>
      <c r="G1438" s="224"/>
      <c r="H1438" s="65"/>
      <c r="I1438" s="65"/>
      <c r="J1438" s="223"/>
      <c r="K1438" s="224"/>
      <c r="L1438" s="65"/>
      <c r="M1438" s="233"/>
      <c r="N1438" s="233"/>
      <c r="O1438" s="233"/>
      <c r="P1438" s="65"/>
      <c r="Q1438" s="223"/>
      <c r="R1438" s="224"/>
      <c r="S1438" s="65"/>
      <c r="T1438" s="65"/>
      <c r="U1438" s="223"/>
      <c r="V1438" s="224"/>
      <c r="W1438" s="65"/>
      <c r="X1438" s="65"/>
      <c r="Y1438" s="223"/>
      <c r="Z1438" s="224"/>
      <c r="AA1438" s="65"/>
      <c r="AB1438" s="65"/>
      <c r="AC1438" s="65"/>
      <c r="AD1438" s="65"/>
      <c r="AE1438" s="130"/>
      <c r="AF1438" s="130"/>
      <c r="AG1438" s="130"/>
      <c r="AH1438" s="131"/>
      <c r="AI1438" s="131"/>
      <c r="AJ1438" s="131"/>
      <c r="AK1438" s="131"/>
      <c r="AL1438" s="131"/>
      <c r="AM1438" s="131"/>
      <c r="AN1438" s="125"/>
      <c r="AO1438" s="82"/>
      <c r="AP1438" s="125"/>
      <c r="AQ1438" s="131"/>
      <c r="AR1438" s="131"/>
      <c r="AS1438" s="131"/>
      <c r="AT1438" s="131"/>
      <c r="AU1438" s="131"/>
      <c r="AV1438" s="131"/>
      <c r="AW1438" s="130"/>
      <c r="AX1438" s="130"/>
      <c r="AY1438" s="130"/>
      <c r="AZ1438" s="65"/>
      <c r="BA1438" s="65"/>
      <c r="BB1438" s="65"/>
      <c r="BC1438" s="65"/>
      <c r="BD1438" s="65"/>
      <c r="BE1438" s="65"/>
      <c r="BF1438" s="130"/>
      <c r="BG1438" s="130"/>
      <c r="BH1438" s="130"/>
      <c r="BI1438" s="131"/>
      <c r="BJ1438" s="131"/>
      <c r="BK1438" s="131"/>
      <c r="BL1438" s="131"/>
      <c r="BM1438" s="131"/>
      <c r="BN1438" s="131"/>
      <c r="BO1438" s="132"/>
      <c r="BP1438" s="82"/>
      <c r="BQ1438" s="132"/>
      <c r="BR1438" s="131"/>
      <c r="BS1438" s="131"/>
      <c r="BT1438" s="131"/>
      <c r="BU1438" s="131"/>
      <c r="BV1438" s="131"/>
      <c r="BW1438" s="131"/>
      <c r="BX1438" s="130"/>
      <c r="BY1438" s="130"/>
      <c r="BZ1438" s="130"/>
      <c r="CA1438" s="65"/>
      <c r="CB1438" s="65"/>
    </row>
    <row r="1439" spans="1:80" x14ac:dyDescent="0.3">
      <c r="A1439" s="65"/>
      <c r="B1439" s="225"/>
      <c r="C1439" s="226"/>
      <c r="D1439" s="65"/>
      <c r="E1439" s="65"/>
      <c r="F1439" s="227"/>
      <c r="G1439" s="226"/>
      <c r="H1439" s="65"/>
      <c r="I1439" s="65"/>
      <c r="J1439" s="228"/>
      <c r="K1439" s="229"/>
      <c r="L1439" s="65"/>
      <c r="M1439" s="225"/>
      <c r="N1439" s="230"/>
      <c r="O1439" s="226"/>
      <c r="P1439" s="65"/>
      <c r="Q1439" s="231"/>
      <c r="R1439" s="232"/>
      <c r="S1439" s="76"/>
      <c r="T1439" s="65"/>
      <c r="U1439" s="225"/>
      <c r="V1439" s="226"/>
      <c r="W1439" s="65"/>
      <c r="X1439" s="65"/>
      <c r="Y1439" s="225"/>
      <c r="Z1439" s="226"/>
      <c r="AA1439" s="65"/>
      <c r="AB1439" s="65"/>
      <c r="AC1439" s="128"/>
      <c r="AD1439" s="128"/>
      <c r="AE1439" s="130"/>
      <c r="AF1439" s="130"/>
      <c r="AG1439" s="130"/>
      <c r="AH1439" s="125"/>
      <c r="AI1439" s="125"/>
      <c r="AJ1439" s="125"/>
      <c r="AK1439" s="125"/>
      <c r="AL1439" s="125"/>
      <c r="AM1439" s="125"/>
      <c r="AN1439" s="125"/>
      <c r="AO1439" s="66"/>
      <c r="AP1439" s="125"/>
      <c r="AQ1439" s="125"/>
      <c r="AR1439" s="125"/>
      <c r="AS1439" s="125"/>
      <c r="AT1439" s="125"/>
      <c r="AU1439" s="125"/>
      <c r="AV1439" s="125"/>
      <c r="AW1439" s="130"/>
      <c r="AX1439" s="130"/>
      <c r="AY1439" s="130"/>
      <c r="AZ1439" s="128"/>
      <c r="BA1439" s="128"/>
      <c r="BB1439" s="65"/>
      <c r="BC1439" s="65"/>
      <c r="BD1439" s="128"/>
      <c r="BE1439" s="128"/>
      <c r="BF1439" s="130"/>
      <c r="BG1439" s="130"/>
      <c r="BH1439" s="130"/>
      <c r="BI1439" s="125"/>
      <c r="BJ1439" s="125"/>
      <c r="BK1439" s="125"/>
      <c r="BL1439" s="125"/>
      <c r="BM1439" s="125"/>
      <c r="BN1439" s="125"/>
      <c r="BO1439" s="133"/>
      <c r="BP1439" s="66"/>
      <c r="BQ1439" s="132"/>
      <c r="BR1439" s="125"/>
      <c r="BS1439" s="125"/>
      <c r="BT1439" s="125"/>
      <c r="BU1439" s="125"/>
      <c r="BV1439" s="125"/>
      <c r="BW1439" s="125"/>
      <c r="BX1439" s="130"/>
      <c r="BY1439" s="130"/>
      <c r="BZ1439" s="130"/>
      <c r="CA1439" s="128"/>
      <c r="CB1439" s="128"/>
    </row>
    <row r="1440" spans="1:80" x14ac:dyDescent="0.3">
      <c r="A1440" s="65"/>
      <c r="B1440" s="65"/>
      <c r="C1440" s="65"/>
      <c r="D1440" s="65"/>
      <c r="E1440" s="65"/>
      <c r="F1440" s="65"/>
      <c r="G1440" s="65"/>
      <c r="H1440" s="65"/>
      <c r="I1440" s="65"/>
      <c r="J1440" s="65"/>
      <c r="K1440" s="65"/>
      <c r="L1440" s="65"/>
      <c r="M1440" s="99"/>
      <c r="N1440" s="66"/>
      <c r="O1440" s="99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</row>
    <row r="1441" spans="1:80" x14ac:dyDescent="0.3">
      <c r="A1441" s="65"/>
      <c r="B1441" s="65"/>
      <c r="C1441" s="65"/>
      <c r="D1441" s="65"/>
      <c r="E1441" s="65"/>
      <c r="F1441" s="65"/>
      <c r="G1441" s="65"/>
      <c r="H1441" s="65"/>
      <c r="I1441" s="65"/>
      <c r="J1441" s="65"/>
      <c r="K1441" s="65"/>
      <c r="L1441" s="65"/>
      <c r="M1441" s="99"/>
      <c r="N1441" s="66"/>
      <c r="O1441" s="99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5"/>
      <c r="AC1441" s="103"/>
      <c r="AD1441" s="103"/>
      <c r="AE1441" s="65"/>
      <c r="AF1441" s="65"/>
      <c r="AG1441" s="103"/>
      <c r="AH1441" s="103"/>
      <c r="AI1441" s="65"/>
      <c r="AJ1441" s="65"/>
      <c r="AK1441" s="103"/>
      <c r="AL1441" s="103"/>
      <c r="AM1441" s="65"/>
      <c r="AN1441" s="103"/>
      <c r="AO1441" s="103"/>
      <c r="AP1441" s="103"/>
      <c r="AQ1441" s="65"/>
      <c r="AR1441" s="103"/>
      <c r="AS1441" s="103"/>
      <c r="AT1441" s="65"/>
      <c r="AU1441" s="65"/>
      <c r="AV1441" s="103"/>
      <c r="AW1441" s="103"/>
      <c r="AX1441" s="65"/>
      <c r="AY1441" s="65"/>
      <c r="AZ1441" s="103"/>
      <c r="BA1441" s="103"/>
      <c r="BB1441" s="65"/>
      <c r="BC1441" s="65"/>
      <c r="BD1441" s="103"/>
      <c r="BE1441" s="103"/>
      <c r="BF1441" s="65"/>
      <c r="BG1441" s="65"/>
      <c r="BH1441" s="103"/>
      <c r="BI1441" s="103"/>
      <c r="BJ1441" s="65"/>
      <c r="BK1441" s="65"/>
      <c r="BL1441" s="103"/>
      <c r="BM1441" s="103"/>
      <c r="BN1441" s="65"/>
      <c r="BO1441" s="103"/>
      <c r="BP1441" s="103"/>
      <c r="BQ1441" s="103"/>
      <c r="BR1441" s="65"/>
      <c r="BS1441" s="103"/>
      <c r="BT1441" s="103"/>
      <c r="BU1441" s="65"/>
      <c r="BV1441" s="65"/>
      <c r="BW1441" s="103"/>
      <c r="BX1441" s="103"/>
      <c r="BY1441" s="65"/>
      <c r="BZ1441" s="65"/>
      <c r="CA1441" s="103"/>
      <c r="CB1441" s="103"/>
    </row>
    <row r="1442" spans="1:80" x14ac:dyDescent="0.3">
      <c r="A1442" s="65"/>
      <c r="B1442" s="68"/>
      <c r="C1442" s="68"/>
      <c r="D1442" s="68"/>
      <c r="E1442" s="68"/>
      <c r="F1442" s="68"/>
      <c r="G1442" s="68"/>
      <c r="H1442" s="68"/>
      <c r="I1442" s="68"/>
      <c r="J1442" s="68"/>
      <c r="K1442" s="68"/>
      <c r="L1442" s="68"/>
      <c r="M1442" s="87"/>
      <c r="N1442" s="68"/>
      <c r="O1442" s="87"/>
      <c r="P1442" s="68"/>
      <c r="Q1442" s="68"/>
      <c r="R1442" s="68"/>
      <c r="S1442" s="68"/>
      <c r="T1442" s="68"/>
      <c r="U1442" s="68"/>
      <c r="V1442" s="68"/>
      <c r="W1442" s="68"/>
      <c r="X1442" s="68"/>
      <c r="Y1442" s="68"/>
      <c r="Z1442" s="68"/>
      <c r="AA1442" s="65"/>
      <c r="AB1442" s="65"/>
      <c r="AC1442" s="122"/>
      <c r="AD1442" s="122"/>
      <c r="AE1442" s="65"/>
      <c r="AF1442" s="65"/>
      <c r="AG1442" s="103"/>
      <c r="AH1442" s="122"/>
      <c r="AI1442" s="65"/>
      <c r="AJ1442" s="65"/>
      <c r="AK1442" s="90"/>
      <c r="AL1442" s="90"/>
      <c r="AM1442" s="65"/>
      <c r="AN1442" s="122"/>
      <c r="AO1442" s="122"/>
      <c r="AP1442" s="122"/>
      <c r="AQ1442" s="65"/>
      <c r="AR1442" s="112"/>
      <c r="AS1442" s="112"/>
      <c r="AT1442" s="124"/>
      <c r="AU1442" s="65"/>
      <c r="AV1442" s="122"/>
      <c r="AW1442" s="122"/>
      <c r="AX1442" s="65"/>
      <c r="AY1442" s="65"/>
      <c r="AZ1442" s="122"/>
      <c r="BA1442" s="122"/>
      <c r="BB1442" s="65"/>
      <c r="BC1442" s="65"/>
      <c r="BD1442" s="122"/>
      <c r="BE1442" s="122"/>
      <c r="BF1442" s="65"/>
      <c r="BG1442" s="65"/>
      <c r="BH1442" s="103"/>
      <c r="BI1442" s="122"/>
      <c r="BJ1442" s="65"/>
      <c r="BK1442" s="65"/>
      <c r="BL1442" s="90"/>
      <c r="BM1442" s="90"/>
      <c r="BN1442" s="65"/>
      <c r="BO1442" s="122"/>
      <c r="BP1442" s="122"/>
      <c r="BQ1442" s="122"/>
      <c r="BR1442" s="65"/>
      <c r="BS1442" s="112"/>
      <c r="BT1442" s="112"/>
      <c r="BU1442" s="124"/>
      <c r="BV1442" s="65"/>
      <c r="BW1442" s="122"/>
      <c r="BX1442" s="122"/>
      <c r="BY1442" s="65"/>
      <c r="BZ1442" s="65"/>
      <c r="CA1442" s="122"/>
      <c r="CB1442" s="122"/>
    </row>
    <row r="1443" spans="1:80" x14ac:dyDescent="0.3">
      <c r="A1443" s="65"/>
      <c r="B1443" s="70"/>
      <c r="C1443" s="70"/>
      <c r="D1443" s="71"/>
      <c r="E1443" s="71"/>
      <c r="F1443" s="71"/>
      <c r="G1443" s="70"/>
      <c r="H1443" s="70"/>
      <c r="I1443" s="70"/>
      <c r="J1443" s="70"/>
      <c r="K1443" s="70"/>
      <c r="L1443" s="70"/>
      <c r="M1443" s="70"/>
      <c r="N1443" s="194"/>
      <c r="O1443" s="80"/>
      <c r="P1443" s="75"/>
      <c r="Q1443" s="75"/>
      <c r="R1443" s="75"/>
      <c r="S1443" s="75"/>
      <c r="T1443" s="75"/>
      <c r="U1443" s="75"/>
      <c r="V1443" s="74"/>
      <c r="W1443" s="74"/>
      <c r="X1443" s="74"/>
      <c r="Y1443" s="73"/>
      <c r="Z1443" s="72"/>
      <c r="AA1443" s="65"/>
      <c r="AB1443" s="65"/>
      <c r="AC1443" s="65"/>
      <c r="AD1443" s="65"/>
      <c r="AE1443" s="65"/>
      <c r="AF1443" s="65"/>
      <c r="AG1443" s="65"/>
      <c r="AH1443" s="65"/>
      <c r="AI1443" s="65"/>
      <c r="AJ1443" s="65"/>
      <c r="AK1443" s="65"/>
      <c r="AL1443" s="65"/>
      <c r="AM1443" s="65"/>
      <c r="AN1443" s="125"/>
      <c r="AO1443" s="66"/>
      <c r="AP1443" s="125"/>
      <c r="AQ1443" s="65"/>
      <c r="AR1443" s="65"/>
      <c r="AS1443" s="65"/>
      <c r="AT1443" s="65"/>
      <c r="AU1443" s="65"/>
      <c r="AV1443" s="65"/>
      <c r="AW1443" s="65"/>
      <c r="AX1443" s="65"/>
      <c r="AY1443" s="65"/>
      <c r="AZ1443" s="65"/>
      <c r="BA1443" s="65"/>
      <c r="BB1443" s="65"/>
      <c r="BC1443" s="65"/>
      <c r="BD1443" s="65"/>
      <c r="BE1443" s="65"/>
      <c r="BF1443" s="65"/>
      <c r="BG1443" s="65"/>
      <c r="BH1443" s="65"/>
      <c r="BI1443" s="65"/>
      <c r="BJ1443" s="65"/>
      <c r="BK1443" s="65"/>
      <c r="BL1443" s="65"/>
      <c r="BM1443" s="65"/>
      <c r="BN1443" s="65"/>
      <c r="BO1443" s="65"/>
      <c r="BP1443" s="66"/>
      <c r="BQ1443" s="65"/>
      <c r="BR1443" s="65"/>
      <c r="BS1443" s="65"/>
      <c r="BT1443" s="65"/>
      <c r="BU1443" s="65"/>
      <c r="BV1443" s="65"/>
      <c r="BW1443" s="65"/>
      <c r="BX1443" s="65"/>
      <c r="BY1443" s="65"/>
      <c r="BZ1443" s="65"/>
      <c r="CA1443" s="65"/>
      <c r="CB1443" s="65"/>
    </row>
    <row r="1444" spans="1:80" x14ac:dyDescent="0.3">
      <c r="A1444" s="65"/>
      <c r="B1444" s="70"/>
      <c r="C1444" s="70"/>
      <c r="D1444" s="71"/>
      <c r="E1444" s="71"/>
      <c r="F1444" s="71"/>
      <c r="G1444" s="70"/>
      <c r="H1444" s="70"/>
      <c r="I1444" s="70"/>
      <c r="J1444" s="70"/>
      <c r="K1444" s="70"/>
      <c r="L1444" s="70"/>
      <c r="M1444" s="70"/>
      <c r="N1444" s="194"/>
      <c r="O1444" s="80"/>
      <c r="P1444" s="75"/>
      <c r="Q1444" s="75"/>
      <c r="R1444" s="75"/>
      <c r="S1444" s="75"/>
      <c r="T1444" s="75"/>
      <c r="U1444" s="75"/>
      <c r="V1444" s="74"/>
      <c r="W1444" s="74"/>
      <c r="X1444" s="74"/>
      <c r="Y1444" s="73"/>
      <c r="Z1444" s="72"/>
      <c r="AA1444" s="65"/>
      <c r="AB1444" s="65"/>
      <c r="AC1444" s="65"/>
      <c r="AD1444" s="65"/>
      <c r="AE1444" s="65"/>
      <c r="AF1444" s="65"/>
      <c r="AG1444" s="65"/>
      <c r="AH1444" s="65"/>
      <c r="AI1444" s="65"/>
      <c r="AJ1444" s="65"/>
      <c r="AK1444" s="65"/>
      <c r="AL1444" s="65"/>
      <c r="AM1444" s="65"/>
      <c r="AN1444" s="125"/>
      <c r="AO1444" s="66"/>
      <c r="AP1444" s="125"/>
      <c r="AQ1444" s="65"/>
      <c r="AR1444" s="65"/>
      <c r="AS1444" s="65"/>
      <c r="AT1444" s="65"/>
      <c r="AU1444" s="65"/>
      <c r="AV1444" s="65"/>
      <c r="AW1444" s="65"/>
      <c r="AX1444" s="65"/>
      <c r="AY1444" s="65"/>
      <c r="AZ1444" s="65"/>
      <c r="BA1444" s="65"/>
      <c r="BB1444" s="65"/>
      <c r="BC1444" s="65"/>
      <c r="BD1444" s="65"/>
      <c r="BE1444" s="65"/>
      <c r="BF1444" s="65"/>
      <c r="BG1444" s="65"/>
      <c r="BH1444" s="65"/>
      <c r="BI1444" s="65"/>
      <c r="BJ1444" s="65"/>
      <c r="BK1444" s="65"/>
      <c r="BL1444" s="65"/>
      <c r="BM1444" s="65"/>
      <c r="BN1444" s="65"/>
      <c r="BO1444" s="65"/>
      <c r="BP1444" s="66"/>
      <c r="BQ1444" s="65"/>
      <c r="BR1444" s="65"/>
      <c r="BS1444" s="65"/>
      <c r="BT1444" s="65"/>
      <c r="BU1444" s="65"/>
      <c r="BV1444" s="65"/>
      <c r="BW1444" s="65"/>
      <c r="BX1444" s="65"/>
      <c r="BY1444" s="65"/>
      <c r="BZ1444" s="65"/>
      <c r="CA1444" s="65"/>
      <c r="CB1444" s="65"/>
    </row>
    <row r="1445" spans="1:80" x14ac:dyDescent="0.3">
      <c r="A1445" s="65"/>
      <c r="B1445" s="70"/>
      <c r="C1445" s="70"/>
      <c r="D1445" s="71"/>
      <c r="E1445" s="71"/>
      <c r="F1445" s="71"/>
      <c r="G1445" s="70"/>
      <c r="H1445" s="70"/>
      <c r="I1445" s="70"/>
      <c r="J1445" s="70"/>
      <c r="K1445" s="70"/>
      <c r="L1445" s="70"/>
      <c r="M1445" s="70"/>
      <c r="N1445" s="194"/>
      <c r="O1445" s="80"/>
      <c r="P1445" s="75"/>
      <c r="Q1445" s="75"/>
      <c r="R1445" s="75"/>
      <c r="S1445" s="75"/>
      <c r="T1445" s="75"/>
      <c r="U1445" s="75"/>
      <c r="V1445" s="74"/>
      <c r="W1445" s="74"/>
      <c r="X1445" s="74"/>
      <c r="Y1445" s="73"/>
      <c r="Z1445" s="72"/>
      <c r="AA1445" s="65"/>
      <c r="AB1445" s="65"/>
      <c r="AC1445" s="82"/>
      <c r="AD1445" s="82"/>
      <c r="AE1445" s="82"/>
      <c r="AF1445" s="82"/>
      <c r="AG1445" s="82"/>
      <c r="AH1445" s="82"/>
      <c r="AI1445" s="82"/>
      <c r="AJ1445" s="82"/>
      <c r="AK1445" s="82"/>
      <c r="AL1445" s="82"/>
      <c r="AM1445" s="82"/>
      <c r="AN1445" s="114"/>
      <c r="AO1445" s="82"/>
      <c r="AP1445" s="114"/>
      <c r="AQ1445" s="82"/>
      <c r="AR1445" s="82"/>
      <c r="AS1445" s="82"/>
      <c r="AT1445" s="82"/>
      <c r="AU1445" s="82"/>
      <c r="AV1445" s="82"/>
      <c r="AW1445" s="82"/>
      <c r="AX1445" s="82"/>
      <c r="AY1445" s="82"/>
      <c r="AZ1445" s="82"/>
      <c r="BA1445" s="82"/>
      <c r="BB1445" s="65"/>
      <c r="BC1445" s="65"/>
      <c r="BD1445" s="82"/>
      <c r="BE1445" s="82"/>
      <c r="BF1445" s="82"/>
      <c r="BG1445" s="82"/>
      <c r="BH1445" s="82"/>
      <c r="BI1445" s="82"/>
      <c r="BJ1445" s="82"/>
      <c r="BK1445" s="82"/>
      <c r="BL1445" s="82"/>
      <c r="BM1445" s="82"/>
      <c r="BN1445" s="82"/>
      <c r="BO1445" s="82"/>
      <c r="BP1445" s="82"/>
      <c r="BQ1445" s="82"/>
      <c r="BR1445" s="82"/>
      <c r="BS1445" s="82"/>
      <c r="BT1445" s="82"/>
      <c r="BU1445" s="82"/>
      <c r="BV1445" s="82"/>
      <c r="BW1445" s="82"/>
      <c r="BX1445" s="82"/>
      <c r="BY1445" s="82"/>
      <c r="BZ1445" s="82"/>
      <c r="CA1445" s="82"/>
      <c r="CB1445" s="82"/>
    </row>
    <row r="1446" spans="1:80" x14ac:dyDescent="0.3">
      <c r="A1446" s="65"/>
      <c r="B1446" s="70"/>
      <c r="C1446" s="70"/>
      <c r="D1446" s="71"/>
      <c r="E1446" s="71"/>
      <c r="F1446" s="71"/>
      <c r="G1446" s="70"/>
      <c r="H1446" s="70"/>
      <c r="I1446" s="70"/>
      <c r="J1446" s="70"/>
      <c r="K1446" s="70"/>
      <c r="L1446" s="70"/>
      <c r="M1446" s="70"/>
      <c r="N1446" s="194"/>
      <c r="O1446" s="80"/>
      <c r="P1446" s="75"/>
      <c r="Q1446" s="75"/>
      <c r="R1446" s="75"/>
      <c r="S1446" s="75"/>
      <c r="T1446" s="75"/>
      <c r="U1446" s="75"/>
      <c r="V1446" s="74"/>
      <c r="W1446" s="74"/>
      <c r="X1446" s="74"/>
      <c r="Y1446" s="73"/>
      <c r="Z1446" s="72"/>
      <c r="AA1446" s="65"/>
      <c r="AB1446" s="65"/>
      <c r="AC1446" s="125"/>
      <c r="AD1446" s="125"/>
      <c r="AE1446" s="126"/>
      <c r="AF1446" s="126"/>
      <c r="AG1446" s="126"/>
      <c r="AH1446" s="125"/>
      <c r="AI1446" s="125"/>
      <c r="AJ1446" s="125"/>
      <c r="AK1446" s="125"/>
      <c r="AL1446" s="125"/>
      <c r="AM1446" s="125"/>
      <c r="AN1446" s="125"/>
      <c r="AO1446" s="66"/>
      <c r="AP1446" s="125"/>
      <c r="AQ1446" s="125"/>
      <c r="AR1446" s="125"/>
      <c r="AS1446" s="125"/>
      <c r="AT1446" s="125"/>
      <c r="AU1446" s="125"/>
      <c r="AV1446" s="125"/>
      <c r="AW1446" s="126"/>
      <c r="AX1446" s="126"/>
      <c r="AY1446" s="126"/>
      <c r="AZ1446" s="127"/>
      <c r="BA1446" s="128"/>
      <c r="BB1446" s="65"/>
      <c r="BC1446" s="65"/>
      <c r="BD1446" s="125"/>
      <c r="BE1446" s="125"/>
      <c r="BF1446" s="126"/>
      <c r="BG1446" s="126"/>
      <c r="BH1446" s="126"/>
      <c r="BI1446" s="125"/>
      <c r="BJ1446" s="125"/>
      <c r="BK1446" s="125"/>
      <c r="BL1446" s="125"/>
      <c r="BM1446" s="125"/>
      <c r="BN1446" s="125"/>
      <c r="BO1446" s="129"/>
      <c r="BP1446" s="66"/>
      <c r="BQ1446" s="129"/>
      <c r="BR1446" s="125"/>
      <c r="BS1446" s="125"/>
      <c r="BT1446" s="125"/>
      <c r="BU1446" s="125"/>
      <c r="BV1446" s="125"/>
      <c r="BW1446" s="125"/>
      <c r="BX1446" s="126"/>
      <c r="BY1446" s="126"/>
      <c r="BZ1446" s="126"/>
      <c r="CA1446" s="127"/>
      <c r="CB1446" s="128"/>
    </row>
    <row r="1447" spans="1:80" x14ac:dyDescent="0.3">
      <c r="A1447" s="65"/>
      <c r="B1447" s="70"/>
      <c r="C1447" s="70"/>
      <c r="D1447" s="71"/>
      <c r="E1447" s="71"/>
      <c r="F1447" s="71"/>
      <c r="G1447" s="70"/>
      <c r="H1447" s="70"/>
      <c r="I1447" s="70"/>
      <c r="J1447" s="70"/>
      <c r="K1447" s="70"/>
      <c r="L1447" s="70"/>
      <c r="M1447" s="70"/>
      <c r="N1447" s="194"/>
      <c r="O1447" s="80"/>
      <c r="P1447" s="75"/>
      <c r="Q1447" s="75"/>
      <c r="R1447" s="75"/>
      <c r="S1447" s="75"/>
      <c r="T1447" s="75"/>
      <c r="U1447" s="75"/>
      <c r="V1447" s="74"/>
      <c r="W1447" s="74"/>
      <c r="X1447" s="74"/>
      <c r="Y1447" s="73"/>
      <c r="Z1447" s="72"/>
      <c r="AA1447" s="65"/>
      <c r="AB1447" s="65"/>
      <c r="AC1447" s="125"/>
      <c r="AD1447" s="125"/>
      <c r="AE1447" s="126"/>
      <c r="AF1447" s="126"/>
      <c r="AG1447" s="126"/>
      <c r="AH1447" s="125"/>
      <c r="AI1447" s="125"/>
      <c r="AJ1447" s="125"/>
      <c r="AK1447" s="125"/>
      <c r="AL1447" s="125"/>
      <c r="AM1447" s="125"/>
      <c r="AN1447" s="125"/>
      <c r="AO1447" s="66"/>
      <c r="AP1447" s="125"/>
      <c r="AQ1447" s="125"/>
      <c r="AR1447" s="125"/>
      <c r="AS1447" s="125"/>
      <c r="AT1447" s="125"/>
      <c r="AU1447" s="125"/>
      <c r="AV1447" s="125"/>
      <c r="AW1447" s="126"/>
      <c r="AX1447" s="126"/>
      <c r="AY1447" s="126"/>
      <c r="AZ1447" s="127"/>
      <c r="BA1447" s="128"/>
      <c r="BB1447" s="65"/>
      <c r="BC1447" s="65"/>
      <c r="BD1447" s="125"/>
      <c r="BE1447" s="125"/>
      <c r="BF1447" s="126"/>
      <c r="BG1447" s="126"/>
      <c r="BH1447" s="126"/>
      <c r="BI1447" s="125"/>
      <c r="BJ1447" s="125"/>
      <c r="BK1447" s="125"/>
      <c r="BL1447" s="125"/>
      <c r="BM1447" s="125"/>
      <c r="BN1447" s="125"/>
      <c r="BO1447" s="129"/>
      <c r="BP1447" s="66"/>
      <c r="BQ1447" s="129"/>
      <c r="BR1447" s="125"/>
      <c r="BS1447" s="125"/>
      <c r="BT1447" s="125"/>
      <c r="BU1447" s="125"/>
      <c r="BV1447" s="125"/>
      <c r="BW1447" s="125"/>
      <c r="BX1447" s="126"/>
      <c r="BY1447" s="126"/>
      <c r="BZ1447" s="126"/>
      <c r="CA1447" s="127"/>
      <c r="CB1447" s="128"/>
    </row>
    <row r="1448" spans="1:80" x14ac:dyDescent="0.3">
      <c r="A1448" s="65"/>
      <c r="B1448" s="70"/>
      <c r="C1448" s="70"/>
      <c r="D1448" s="71"/>
      <c r="E1448" s="71"/>
      <c r="F1448" s="71"/>
      <c r="G1448" s="70"/>
      <c r="H1448" s="70"/>
      <c r="I1448" s="70"/>
      <c r="J1448" s="70"/>
      <c r="K1448" s="70"/>
      <c r="L1448" s="70"/>
      <c r="M1448" s="70"/>
      <c r="N1448" s="194"/>
      <c r="O1448" s="80"/>
      <c r="P1448" s="75"/>
      <c r="Q1448" s="75"/>
      <c r="R1448" s="75"/>
      <c r="S1448" s="75"/>
      <c r="T1448" s="75"/>
      <c r="U1448" s="75"/>
      <c r="V1448" s="74"/>
      <c r="W1448" s="74"/>
      <c r="X1448" s="74"/>
      <c r="Y1448" s="73"/>
      <c r="Z1448" s="72"/>
      <c r="AA1448" s="65"/>
      <c r="AB1448" s="65"/>
      <c r="AC1448" s="125"/>
      <c r="AD1448" s="125"/>
      <c r="AE1448" s="126"/>
      <c r="AF1448" s="126"/>
      <c r="AG1448" s="126"/>
      <c r="AH1448" s="125"/>
      <c r="AI1448" s="125"/>
      <c r="AJ1448" s="125"/>
      <c r="AK1448" s="125"/>
      <c r="AL1448" s="125"/>
      <c r="AM1448" s="125"/>
      <c r="AN1448" s="125"/>
      <c r="AO1448" s="66"/>
      <c r="AP1448" s="125"/>
      <c r="AQ1448" s="125"/>
      <c r="AR1448" s="125"/>
      <c r="AS1448" s="125"/>
      <c r="AT1448" s="125"/>
      <c r="AU1448" s="125"/>
      <c r="AV1448" s="125"/>
      <c r="AW1448" s="126"/>
      <c r="AX1448" s="126"/>
      <c r="AY1448" s="126"/>
      <c r="AZ1448" s="127"/>
      <c r="BA1448" s="128"/>
      <c r="BB1448" s="65"/>
      <c r="BC1448" s="65"/>
      <c r="BD1448" s="125"/>
      <c r="BE1448" s="125"/>
      <c r="BF1448" s="126"/>
      <c r="BG1448" s="126"/>
      <c r="BH1448" s="126"/>
      <c r="BI1448" s="125"/>
      <c r="BJ1448" s="125"/>
      <c r="BK1448" s="125"/>
      <c r="BL1448" s="125"/>
      <c r="BM1448" s="125"/>
      <c r="BN1448" s="125"/>
      <c r="BO1448" s="129"/>
      <c r="BP1448" s="66"/>
      <c r="BQ1448" s="129"/>
      <c r="BR1448" s="125"/>
      <c r="BS1448" s="125"/>
      <c r="BT1448" s="125"/>
      <c r="BU1448" s="125"/>
      <c r="BV1448" s="125"/>
      <c r="BW1448" s="125"/>
      <c r="BX1448" s="126"/>
      <c r="BY1448" s="126"/>
      <c r="BZ1448" s="126"/>
      <c r="CA1448" s="127"/>
      <c r="CB1448" s="128"/>
    </row>
    <row r="1449" spans="1:80" x14ac:dyDescent="0.3">
      <c r="A1449" s="65"/>
      <c r="B1449" s="70"/>
      <c r="C1449" s="70"/>
      <c r="D1449" s="71"/>
      <c r="E1449" s="71"/>
      <c r="F1449" s="71"/>
      <c r="G1449" s="70"/>
      <c r="H1449" s="70"/>
      <c r="I1449" s="70"/>
      <c r="J1449" s="70"/>
      <c r="K1449" s="70"/>
      <c r="L1449" s="70"/>
      <c r="M1449" s="70"/>
      <c r="N1449" s="194"/>
      <c r="O1449" s="80"/>
      <c r="P1449" s="75"/>
      <c r="Q1449" s="75"/>
      <c r="R1449" s="75"/>
      <c r="S1449" s="75"/>
      <c r="T1449" s="75"/>
      <c r="U1449" s="75"/>
      <c r="V1449" s="74"/>
      <c r="W1449" s="74"/>
      <c r="X1449" s="74"/>
      <c r="Y1449" s="73"/>
      <c r="Z1449" s="72"/>
      <c r="AA1449" s="65"/>
      <c r="AB1449" s="65"/>
      <c r="AC1449" s="125"/>
      <c r="AD1449" s="125"/>
      <c r="AE1449" s="126"/>
      <c r="AF1449" s="126"/>
      <c r="AG1449" s="126"/>
      <c r="AH1449" s="125"/>
      <c r="AI1449" s="125"/>
      <c r="AJ1449" s="125"/>
      <c r="AK1449" s="125"/>
      <c r="AL1449" s="125"/>
      <c r="AM1449" s="125"/>
      <c r="AN1449" s="125"/>
      <c r="AO1449" s="66"/>
      <c r="AP1449" s="125"/>
      <c r="AQ1449" s="125"/>
      <c r="AR1449" s="125"/>
      <c r="AS1449" s="125"/>
      <c r="AT1449" s="125"/>
      <c r="AU1449" s="125"/>
      <c r="AV1449" s="125"/>
      <c r="AW1449" s="126"/>
      <c r="AX1449" s="126"/>
      <c r="AY1449" s="126"/>
      <c r="AZ1449" s="127"/>
      <c r="BA1449" s="128"/>
      <c r="BB1449" s="65"/>
      <c r="BC1449" s="65"/>
      <c r="BD1449" s="125"/>
      <c r="BE1449" s="125"/>
      <c r="BF1449" s="126"/>
      <c r="BG1449" s="126"/>
      <c r="BH1449" s="126"/>
      <c r="BI1449" s="125"/>
      <c r="BJ1449" s="125"/>
      <c r="BK1449" s="125"/>
      <c r="BL1449" s="125"/>
      <c r="BM1449" s="125"/>
      <c r="BN1449" s="125"/>
      <c r="BO1449" s="129"/>
      <c r="BP1449" s="66"/>
      <c r="BQ1449" s="129"/>
      <c r="BR1449" s="125"/>
      <c r="BS1449" s="125"/>
      <c r="BT1449" s="125"/>
      <c r="BU1449" s="125"/>
      <c r="BV1449" s="125"/>
      <c r="BW1449" s="125"/>
      <c r="BX1449" s="126"/>
      <c r="BY1449" s="126"/>
      <c r="BZ1449" s="126"/>
      <c r="CA1449" s="127"/>
      <c r="CB1449" s="128"/>
    </row>
    <row r="1450" spans="1:80" x14ac:dyDescent="0.3">
      <c r="A1450" s="65"/>
      <c r="B1450" s="70"/>
      <c r="C1450" s="70"/>
      <c r="D1450" s="71"/>
      <c r="E1450" s="71"/>
      <c r="F1450" s="71"/>
      <c r="G1450" s="70"/>
      <c r="H1450" s="70"/>
      <c r="I1450" s="70"/>
      <c r="J1450" s="70"/>
      <c r="K1450" s="70"/>
      <c r="L1450" s="70"/>
      <c r="M1450" s="70"/>
      <c r="N1450" s="194"/>
      <c r="O1450" s="80"/>
      <c r="P1450" s="75"/>
      <c r="Q1450" s="75"/>
      <c r="R1450" s="75"/>
      <c r="S1450" s="75"/>
      <c r="T1450" s="75"/>
      <c r="U1450" s="75"/>
      <c r="V1450" s="74"/>
      <c r="W1450" s="74"/>
      <c r="X1450" s="74"/>
      <c r="Y1450" s="73"/>
      <c r="Z1450" s="72"/>
      <c r="AA1450" s="65"/>
      <c r="AB1450" s="65"/>
      <c r="AC1450" s="125"/>
      <c r="AD1450" s="125"/>
      <c r="AE1450" s="126"/>
      <c r="AF1450" s="126"/>
      <c r="AG1450" s="126"/>
      <c r="AH1450" s="125"/>
      <c r="AI1450" s="125"/>
      <c r="AJ1450" s="125"/>
      <c r="AK1450" s="125"/>
      <c r="AL1450" s="125"/>
      <c r="AM1450" s="125"/>
      <c r="AN1450" s="125"/>
      <c r="AO1450" s="66"/>
      <c r="AP1450" s="125"/>
      <c r="AQ1450" s="125"/>
      <c r="AR1450" s="125"/>
      <c r="AS1450" s="125"/>
      <c r="AT1450" s="125"/>
      <c r="AU1450" s="125"/>
      <c r="AV1450" s="125"/>
      <c r="AW1450" s="126"/>
      <c r="AX1450" s="126"/>
      <c r="AY1450" s="126"/>
      <c r="AZ1450" s="127"/>
      <c r="BA1450" s="128"/>
      <c r="BB1450" s="65"/>
      <c r="BC1450" s="65"/>
      <c r="BD1450" s="125"/>
      <c r="BE1450" s="125"/>
      <c r="BF1450" s="126"/>
      <c r="BG1450" s="126"/>
      <c r="BH1450" s="126"/>
      <c r="BI1450" s="125"/>
      <c r="BJ1450" s="125"/>
      <c r="BK1450" s="125"/>
      <c r="BL1450" s="125"/>
      <c r="BM1450" s="125"/>
      <c r="BN1450" s="125"/>
      <c r="BO1450" s="129"/>
      <c r="BP1450" s="66"/>
      <c r="BQ1450" s="129"/>
      <c r="BR1450" s="125"/>
      <c r="BS1450" s="125"/>
      <c r="BT1450" s="125"/>
      <c r="BU1450" s="125"/>
      <c r="BV1450" s="125"/>
      <c r="BW1450" s="125"/>
      <c r="BX1450" s="126"/>
      <c r="BY1450" s="126"/>
      <c r="BZ1450" s="126"/>
      <c r="CA1450" s="127"/>
      <c r="CB1450" s="128"/>
    </row>
    <row r="1451" spans="1:80" x14ac:dyDescent="0.3">
      <c r="A1451" s="65"/>
      <c r="B1451" s="70"/>
      <c r="C1451" s="70"/>
      <c r="D1451" s="71"/>
      <c r="E1451" s="71"/>
      <c r="F1451" s="71"/>
      <c r="G1451" s="70"/>
      <c r="H1451" s="70"/>
      <c r="I1451" s="70"/>
      <c r="J1451" s="70"/>
      <c r="K1451" s="70"/>
      <c r="L1451" s="70"/>
      <c r="M1451" s="70"/>
      <c r="N1451" s="194"/>
      <c r="O1451" s="80"/>
      <c r="P1451" s="75"/>
      <c r="Q1451" s="75"/>
      <c r="R1451" s="75"/>
      <c r="S1451" s="75"/>
      <c r="T1451" s="75"/>
      <c r="U1451" s="75"/>
      <c r="V1451" s="74"/>
      <c r="W1451" s="74"/>
      <c r="X1451" s="74"/>
      <c r="Y1451" s="73"/>
      <c r="Z1451" s="72"/>
      <c r="AA1451" s="65"/>
      <c r="AB1451" s="65"/>
      <c r="AC1451" s="125"/>
      <c r="AD1451" s="125"/>
      <c r="AE1451" s="126"/>
      <c r="AF1451" s="126"/>
      <c r="AG1451" s="126"/>
      <c r="AH1451" s="125"/>
      <c r="AI1451" s="125"/>
      <c r="AJ1451" s="125"/>
      <c r="AK1451" s="125"/>
      <c r="AL1451" s="125"/>
      <c r="AM1451" s="125"/>
      <c r="AN1451" s="125"/>
      <c r="AO1451" s="66"/>
      <c r="AP1451" s="125"/>
      <c r="AQ1451" s="125"/>
      <c r="AR1451" s="125"/>
      <c r="AS1451" s="125"/>
      <c r="AT1451" s="125"/>
      <c r="AU1451" s="125"/>
      <c r="AV1451" s="125"/>
      <c r="AW1451" s="126"/>
      <c r="AX1451" s="126"/>
      <c r="AY1451" s="126"/>
      <c r="AZ1451" s="127"/>
      <c r="BA1451" s="128"/>
      <c r="BB1451" s="65"/>
      <c r="BC1451" s="65"/>
      <c r="BD1451" s="125"/>
      <c r="BE1451" s="125"/>
      <c r="BF1451" s="126"/>
      <c r="BG1451" s="126"/>
      <c r="BH1451" s="126"/>
      <c r="BI1451" s="125"/>
      <c r="BJ1451" s="125"/>
      <c r="BK1451" s="125"/>
      <c r="BL1451" s="125"/>
      <c r="BM1451" s="125"/>
      <c r="BN1451" s="125"/>
      <c r="BO1451" s="129"/>
      <c r="BP1451" s="66"/>
      <c r="BQ1451" s="129"/>
      <c r="BR1451" s="125"/>
      <c r="BS1451" s="125"/>
      <c r="BT1451" s="125"/>
      <c r="BU1451" s="125"/>
      <c r="BV1451" s="125"/>
      <c r="BW1451" s="125"/>
      <c r="BX1451" s="126"/>
      <c r="BY1451" s="126"/>
      <c r="BZ1451" s="126"/>
      <c r="CA1451" s="127"/>
      <c r="CB1451" s="128"/>
    </row>
    <row r="1452" spans="1:80" x14ac:dyDescent="0.3">
      <c r="A1452" s="65"/>
      <c r="B1452" s="70"/>
      <c r="C1452" s="70"/>
      <c r="D1452" s="71"/>
      <c r="E1452" s="71"/>
      <c r="F1452" s="71"/>
      <c r="G1452" s="70"/>
      <c r="H1452" s="70"/>
      <c r="I1452" s="70"/>
      <c r="J1452" s="70"/>
      <c r="K1452" s="70"/>
      <c r="L1452" s="70"/>
      <c r="M1452" s="70"/>
      <c r="N1452" s="194"/>
      <c r="O1452" s="80"/>
      <c r="P1452" s="75"/>
      <c r="Q1452" s="75"/>
      <c r="R1452" s="75"/>
      <c r="S1452" s="75"/>
      <c r="T1452" s="75"/>
      <c r="U1452" s="75"/>
      <c r="V1452" s="74"/>
      <c r="W1452" s="74"/>
      <c r="X1452" s="74"/>
      <c r="Y1452" s="73"/>
      <c r="Z1452" s="72"/>
      <c r="AA1452" s="65"/>
      <c r="AB1452" s="65"/>
      <c r="AC1452" s="125"/>
      <c r="AD1452" s="125"/>
      <c r="AE1452" s="126"/>
      <c r="AF1452" s="126"/>
      <c r="AG1452" s="126"/>
      <c r="AH1452" s="125"/>
      <c r="AI1452" s="125"/>
      <c r="AJ1452" s="125"/>
      <c r="AK1452" s="125"/>
      <c r="AL1452" s="125"/>
      <c r="AM1452" s="125"/>
      <c r="AN1452" s="125"/>
      <c r="AO1452" s="66"/>
      <c r="AP1452" s="125"/>
      <c r="AQ1452" s="125"/>
      <c r="AR1452" s="125"/>
      <c r="AS1452" s="125"/>
      <c r="AT1452" s="125"/>
      <c r="AU1452" s="125"/>
      <c r="AV1452" s="125"/>
      <c r="AW1452" s="126"/>
      <c r="AX1452" s="126"/>
      <c r="AY1452" s="126"/>
      <c r="AZ1452" s="127"/>
      <c r="BA1452" s="128"/>
      <c r="BB1452" s="65"/>
      <c r="BC1452" s="65"/>
      <c r="BD1452" s="125"/>
      <c r="BE1452" s="125"/>
      <c r="BF1452" s="126"/>
      <c r="BG1452" s="126"/>
      <c r="BH1452" s="126"/>
      <c r="BI1452" s="125"/>
      <c r="BJ1452" s="125"/>
      <c r="BK1452" s="125"/>
      <c r="BL1452" s="125"/>
      <c r="BM1452" s="125"/>
      <c r="BN1452" s="125"/>
      <c r="BO1452" s="129"/>
      <c r="BP1452" s="66"/>
      <c r="BQ1452" s="129"/>
      <c r="BR1452" s="125"/>
      <c r="BS1452" s="125"/>
      <c r="BT1452" s="125"/>
      <c r="BU1452" s="125"/>
      <c r="BV1452" s="125"/>
      <c r="BW1452" s="125"/>
      <c r="BX1452" s="126"/>
      <c r="BY1452" s="126"/>
      <c r="BZ1452" s="126"/>
      <c r="CA1452" s="127"/>
      <c r="CB1452" s="128"/>
    </row>
    <row r="1453" spans="1:80" x14ac:dyDescent="0.3">
      <c r="A1453" s="65"/>
      <c r="B1453" s="70"/>
      <c r="C1453" s="70"/>
      <c r="D1453" s="71"/>
      <c r="E1453" s="71"/>
      <c r="F1453" s="71"/>
      <c r="G1453" s="70"/>
      <c r="H1453" s="70"/>
      <c r="I1453" s="70"/>
      <c r="J1453" s="70"/>
      <c r="K1453" s="70"/>
      <c r="L1453" s="70"/>
      <c r="M1453" s="70"/>
      <c r="N1453" s="194"/>
      <c r="O1453" s="80"/>
      <c r="P1453" s="75"/>
      <c r="Q1453" s="75"/>
      <c r="R1453" s="75"/>
      <c r="S1453" s="75"/>
      <c r="T1453" s="75"/>
      <c r="U1453" s="75"/>
      <c r="V1453" s="74"/>
      <c r="W1453" s="74"/>
      <c r="X1453" s="74"/>
      <c r="Y1453" s="73"/>
      <c r="Z1453" s="72"/>
      <c r="AA1453" s="65"/>
      <c r="AB1453" s="65"/>
      <c r="AC1453" s="125"/>
      <c r="AD1453" s="125"/>
      <c r="AE1453" s="126"/>
      <c r="AF1453" s="126"/>
      <c r="AG1453" s="126"/>
      <c r="AH1453" s="125"/>
      <c r="AI1453" s="125"/>
      <c r="AJ1453" s="125"/>
      <c r="AK1453" s="125"/>
      <c r="AL1453" s="125"/>
      <c r="AM1453" s="125"/>
      <c r="AN1453" s="125"/>
      <c r="AO1453" s="66"/>
      <c r="AP1453" s="125"/>
      <c r="AQ1453" s="125"/>
      <c r="AR1453" s="125"/>
      <c r="AS1453" s="125"/>
      <c r="AT1453" s="125"/>
      <c r="AU1453" s="125"/>
      <c r="AV1453" s="125"/>
      <c r="AW1453" s="126"/>
      <c r="AX1453" s="126"/>
      <c r="AY1453" s="126"/>
      <c r="AZ1453" s="127"/>
      <c r="BA1453" s="128"/>
      <c r="BB1453" s="65"/>
      <c r="BC1453" s="65"/>
      <c r="BD1453" s="125"/>
      <c r="BE1453" s="125"/>
      <c r="BF1453" s="126"/>
      <c r="BG1453" s="126"/>
      <c r="BH1453" s="126"/>
      <c r="BI1453" s="125"/>
      <c r="BJ1453" s="125"/>
      <c r="BK1453" s="125"/>
      <c r="BL1453" s="125"/>
      <c r="BM1453" s="125"/>
      <c r="BN1453" s="125"/>
      <c r="BO1453" s="129"/>
      <c r="BP1453" s="66"/>
      <c r="BQ1453" s="129"/>
      <c r="BR1453" s="125"/>
      <c r="BS1453" s="125"/>
      <c r="BT1453" s="125"/>
      <c r="BU1453" s="125"/>
      <c r="BV1453" s="125"/>
      <c r="BW1453" s="125"/>
      <c r="BX1453" s="126"/>
      <c r="BY1453" s="126"/>
      <c r="BZ1453" s="126"/>
      <c r="CA1453" s="127"/>
      <c r="CB1453" s="128"/>
    </row>
    <row r="1454" spans="1:80" x14ac:dyDescent="0.3">
      <c r="A1454" s="65"/>
      <c r="B1454" s="70"/>
      <c r="C1454" s="70"/>
      <c r="D1454" s="71"/>
      <c r="E1454" s="71"/>
      <c r="F1454" s="71"/>
      <c r="G1454" s="70"/>
      <c r="H1454" s="70"/>
      <c r="I1454" s="70"/>
      <c r="J1454" s="70"/>
      <c r="K1454" s="70"/>
      <c r="L1454" s="70"/>
      <c r="M1454" s="70"/>
      <c r="N1454" s="194"/>
      <c r="O1454" s="80"/>
      <c r="P1454" s="75"/>
      <c r="Q1454" s="75"/>
      <c r="R1454" s="75"/>
      <c r="S1454" s="75"/>
      <c r="T1454" s="75"/>
      <c r="U1454" s="75"/>
      <c r="V1454" s="74"/>
      <c r="W1454" s="74"/>
      <c r="X1454" s="74"/>
      <c r="Y1454" s="73"/>
      <c r="Z1454" s="72"/>
      <c r="AA1454" s="65"/>
      <c r="AB1454" s="65"/>
      <c r="AC1454" s="125"/>
      <c r="AD1454" s="125"/>
      <c r="AE1454" s="126"/>
      <c r="AF1454" s="126"/>
      <c r="AG1454" s="126"/>
      <c r="AH1454" s="125"/>
      <c r="AI1454" s="125"/>
      <c r="AJ1454" s="125"/>
      <c r="AK1454" s="125"/>
      <c r="AL1454" s="125"/>
      <c r="AM1454" s="125"/>
      <c r="AN1454" s="125"/>
      <c r="AO1454" s="66"/>
      <c r="AP1454" s="125"/>
      <c r="AQ1454" s="125"/>
      <c r="AR1454" s="125"/>
      <c r="AS1454" s="125"/>
      <c r="AT1454" s="125"/>
      <c r="AU1454" s="125"/>
      <c r="AV1454" s="125"/>
      <c r="AW1454" s="126"/>
      <c r="AX1454" s="126"/>
      <c r="AY1454" s="126"/>
      <c r="AZ1454" s="127"/>
      <c r="BA1454" s="128"/>
      <c r="BB1454" s="65"/>
      <c r="BC1454" s="65"/>
      <c r="BD1454" s="125"/>
      <c r="BE1454" s="125"/>
      <c r="BF1454" s="126"/>
      <c r="BG1454" s="126"/>
      <c r="BH1454" s="126"/>
      <c r="BI1454" s="125"/>
      <c r="BJ1454" s="125"/>
      <c r="BK1454" s="125"/>
      <c r="BL1454" s="125"/>
      <c r="BM1454" s="125"/>
      <c r="BN1454" s="125"/>
      <c r="BO1454" s="129"/>
      <c r="BP1454" s="66"/>
      <c r="BQ1454" s="129"/>
      <c r="BR1454" s="125"/>
      <c r="BS1454" s="125"/>
      <c r="BT1454" s="125"/>
      <c r="BU1454" s="125"/>
      <c r="BV1454" s="125"/>
      <c r="BW1454" s="125"/>
      <c r="BX1454" s="126"/>
      <c r="BY1454" s="126"/>
      <c r="BZ1454" s="126"/>
      <c r="CA1454" s="127"/>
      <c r="CB1454" s="128"/>
    </row>
    <row r="1455" spans="1:80" x14ac:dyDescent="0.3">
      <c r="A1455" s="65"/>
      <c r="B1455" s="70"/>
      <c r="C1455" s="70"/>
      <c r="D1455" s="71"/>
      <c r="E1455" s="71"/>
      <c r="F1455" s="71"/>
      <c r="G1455" s="70"/>
      <c r="H1455" s="70"/>
      <c r="I1455" s="70"/>
      <c r="J1455" s="70"/>
      <c r="K1455" s="70"/>
      <c r="L1455" s="70"/>
      <c r="M1455" s="70"/>
      <c r="N1455" s="194"/>
      <c r="O1455" s="80"/>
      <c r="P1455" s="75"/>
      <c r="Q1455" s="75"/>
      <c r="R1455" s="75"/>
      <c r="S1455" s="75"/>
      <c r="T1455" s="75"/>
      <c r="U1455" s="75"/>
      <c r="V1455" s="74"/>
      <c r="W1455" s="74"/>
      <c r="X1455" s="74"/>
      <c r="Y1455" s="73"/>
      <c r="Z1455" s="72"/>
      <c r="AA1455" s="65"/>
      <c r="AB1455" s="65"/>
      <c r="AC1455" s="125"/>
      <c r="AD1455" s="125"/>
      <c r="AE1455" s="126"/>
      <c r="AF1455" s="126"/>
      <c r="AG1455" s="126"/>
      <c r="AH1455" s="125"/>
      <c r="AI1455" s="125"/>
      <c r="AJ1455" s="125"/>
      <c r="AK1455" s="125"/>
      <c r="AL1455" s="125"/>
      <c r="AM1455" s="125"/>
      <c r="AN1455" s="125"/>
      <c r="AO1455" s="66"/>
      <c r="AP1455" s="125"/>
      <c r="AQ1455" s="125"/>
      <c r="AR1455" s="125"/>
      <c r="AS1455" s="125"/>
      <c r="AT1455" s="125"/>
      <c r="AU1455" s="125"/>
      <c r="AV1455" s="125"/>
      <c r="AW1455" s="126"/>
      <c r="AX1455" s="126"/>
      <c r="AY1455" s="126"/>
      <c r="AZ1455" s="127"/>
      <c r="BA1455" s="128"/>
      <c r="BB1455" s="65"/>
      <c r="BC1455" s="65"/>
      <c r="BD1455" s="125"/>
      <c r="BE1455" s="125"/>
      <c r="BF1455" s="126"/>
      <c r="BG1455" s="126"/>
      <c r="BH1455" s="126"/>
      <c r="BI1455" s="125"/>
      <c r="BJ1455" s="125"/>
      <c r="BK1455" s="125"/>
      <c r="BL1455" s="125"/>
      <c r="BM1455" s="125"/>
      <c r="BN1455" s="125"/>
      <c r="BO1455" s="129"/>
      <c r="BP1455" s="66"/>
      <c r="BQ1455" s="129"/>
      <c r="BR1455" s="125"/>
      <c r="BS1455" s="125"/>
      <c r="BT1455" s="125"/>
      <c r="BU1455" s="125"/>
      <c r="BV1455" s="125"/>
      <c r="BW1455" s="125"/>
      <c r="BX1455" s="126"/>
      <c r="BY1455" s="126"/>
      <c r="BZ1455" s="126"/>
      <c r="CA1455" s="127"/>
      <c r="CB1455" s="128"/>
    </row>
    <row r="1456" spans="1:80" x14ac:dyDescent="0.3">
      <c r="A1456" s="65"/>
      <c r="B1456" s="70"/>
      <c r="C1456" s="70"/>
      <c r="D1456" s="71"/>
      <c r="E1456" s="71"/>
      <c r="F1456" s="71"/>
      <c r="G1456" s="70"/>
      <c r="H1456" s="70"/>
      <c r="I1456" s="70"/>
      <c r="J1456" s="70"/>
      <c r="K1456" s="70"/>
      <c r="L1456" s="70"/>
      <c r="M1456" s="70"/>
      <c r="N1456" s="194"/>
      <c r="O1456" s="80"/>
      <c r="P1456" s="75"/>
      <c r="Q1456" s="75"/>
      <c r="R1456" s="75"/>
      <c r="S1456" s="75"/>
      <c r="T1456" s="75"/>
      <c r="U1456" s="75"/>
      <c r="V1456" s="74"/>
      <c r="W1456" s="74"/>
      <c r="X1456" s="74"/>
      <c r="Y1456" s="73"/>
      <c r="Z1456" s="72"/>
      <c r="AA1456" s="65"/>
      <c r="AB1456" s="65"/>
      <c r="AC1456" s="125"/>
      <c r="AD1456" s="125"/>
      <c r="AE1456" s="126"/>
      <c r="AF1456" s="126"/>
      <c r="AG1456" s="126"/>
      <c r="AH1456" s="125"/>
      <c r="AI1456" s="125"/>
      <c r="AJ1456" s="125"/>
      <c r="AK1456" s="125"/>
      <c r="AL1456" s="125"/>
      <c r="AM1456" s="125"/>
      <c r="AN1456" s="125"/>
      <c r="AO1456" s="66"/>
      <c r="AP1456" s="125"/>
      <c r="AQ1456" s="125"/>
      <c r="AR1456" s="125"/>
      <c r="AS1456" s="125"/>
      <c r="AT1456" s="125"/>
      <c r="AU1456" s="125"/>
      <c r="AV1456" s="125"/>
      <c r="AW1456" s="126"/>
      <c r="AX1456" s="126"/>
      <c r="AY1456" s="126"/>
      <c r="AZ1456" s="127"/>
      <c r="BA1456" s="128"/>
      <c r="BB1456" s="65"/>
      <c r="BC1456" s="65"/>
      <c r="BD1456" s="125"/>
      <c r="BE1456" s="125"/>
      <c r="BF1456" s="126"/>
      <c r="BG1456" s="126"/>
      <c r="BH1456" s="126"/>
      <c r="BI1456" s="125"/>
      <c r="BJ1456" s="125"/>
      <c r="BK1456" s="125"/>
      <c r="BL1456" s="125"/>
      <c r="BM1456" s="125"/>
      <c r="BN1456" s="125"/>
      <c r="BO1456" s="129"/>
      <c r="BP1456" s="66"/>
      <c r="BQ1456" s="129"/>
      <c r="BR1456" s="125"/>
      <c r="BS1456" s="125"/>
      <c r="BT1456" s="125"/>
      <c r="BU1456" s="125"/>
      <c r="BV1456" s="125"/>
      <c r="BW1456" s="125"/>
      <c r="BX1456" s="126"/>
      <c r="BY1456" s="126"/>
      <c r="BZ1456" s="126"/>
      <c r="CA1456" s="127"/>
      <c r="CB1456" s="128"/>
    </row>
    <row r="1457" spans="1:80" x14ac:dyDescent="0.3">
      <c r="A1457" s="65"/>
      <c r="B1457" s="70"/>
      <c r="C1457" s="70"/>
      <c r="D1457" s="71"/>
      <c r="E1457" s="71"/>
      <c r="F1457" s="71"/>
      <c r="G1457" s="70"/>
      <c r="H1457" s="70"/>
      <c r="I1457" s="70"/>
      <c r="J1457" s="70"/>
      <c r="K1457" s="70"/>
      <c r="L1457" s="70"/>
      <c r="M1457" s="70"/>
      <c r="N1457" s="194"/>
      <c r="O1457" s="80"/>
      <c r="P1457" s="75"/>
      <c r="Q1457" s="75"/>
      <c r="R1457" s="75"/>
      <c r="S1457" s="75"/>
      <c r="T1457" s="75"/>
      <c r="U1457" s="75"/>
      <c r="V1457" s="74"/>
      <c r="W1457" s="74"/>
      <c r="X1457" s="74"/>
      <c r="Y1457" s="73"/>
      <c r="Z1457" s="72"/>
      <c r="AA1457" s="65"/>
      <c r="AB1457" s="65"/>
      <c r="AC1457" s="125"/>
      <c r="AD1457" s="125"/>
      <c r="AE1457" s="126"/>
      <c r="AF1457" s="126"/>
      <c r="AG1457" s="126"/>
      <c r="AH1457" s="125"/>
      <c r="AI1457" s="125"/>
      <c r="AJ1457" s="125"/>
      <c r="AK1457" s="125"/>
      <c r="AL1457" s="125"/>
      <c r="AM1457" s="125"/>
      <c r="AN1457" s="125"/>
      <c r="AO1457" s="66"/>
      <c r="AP1457" s="125"/>
      <c r="AQ1457" s="125"/>
      <c r="AR1457" s="125"/>
      <c r="AS1457" s="125"/>
      <c r="AT1457" s="125"/>
      <c r="AU1457" s="125"/>
      <c r="AV1457" s="125"/>
      <c r="AW1457" s="126"/>
      <c r="AX1457" s="126"/>
      <c r="AY1457" s="126"/>
      <c r="AZ1457" s="127"/>
      <c r="BA1457" s="128"/>
      <c r="BB1457" s="65"/>
      <c r="BC1457" s="65"/>
      <c r="BD1457" s="125"/>
      <c r="BE1457" s="125"/>
      <c r="BF1457" s="126"/>
      <c r="BG1457" s="126"/>
      <c r="BH1457" s="126"/>
      <c r="BI1457" s="125"/>
      <c r="BJ1457" s="125"/>
      <c r="BK1457" s="125"/>
      <c r="BL1457" s="125"/>
      <c r="BM1457" s="125"/>
      <c r="BN1457" s="125"/>
      <c r="BO1457" s="129"/>
      <c r="BP1457" s="66"/>
      <c r="BQ1457" s="129"/>
      <c r="BR1457" s="125"/>
      <c r="BS1457" s="125"/>
      <c r="BT1457" s="125"/>
      <c r="BU1457" s="125"/>
      <c r="BV1457" s="125"/>
      <c r="BW1457" s="125"/>
      <c r="BX1457" s="126"/>
      <c r="BY1457" s="126"/>
      <c r="BZ1457" s="126"/>
      <c r="CA1457" s="127"/>
      <c r="CB1457" s="128"/>
    </row>
    <row r="1458" spans="1:80" x14ac:dyDescent="0.3">
      <c r="A1458" s="65"/>
      <c r="B1458" s="70"/>
      <c r="C1458" s="70"/>
      <c r="D1458" s="71"/>
      <c r="E1458" s="71"/>
      <c r="F1458" s="71"/>
      <c r="G1458" s="70"/>
      <c r="H1458" s="70"/>
      <c r="I1458" s="70"/>
      <c r="J1458" s="70"/>
      <c r="K1458" s="70"/>
      <c r="L1458" s="70"/>
      <c r="M1458" s="70"/>
      <c r="N1458" s="195"/>
      <c r="O1458" s="70"/>
      <c r="P1458" s="70"/>
      <c r="Q1458" s="70"/>
      <c r="R1458" s="70"/>
      <c r="S1458" s="70"/>
      <c r="T1458" s="70"/>
      <c r="U1458" s="70"/>
      <c r="V1458" s="71"/>
      <c r="W1458" s="71"/>
      <c r="X1458" s="71"/>
      <c r="Y1458" s="70"/>
      <c r="Z1458" s="70"/>
      <c r="AA1458" s="65"/>
      <c r="AB1458" s="65"/>
      <c r="AC1458" s="125"/>
      <c r="AD1458" s="125"/>
      <c r="AE1458" s="126"/>
      <c r="AF1458" s="126"/>
      <c r="AG1458" s="126"/>
      <c r="AH1458" s="125"/>
      <c r="AI1458" s="125"/>
      <c r="AJ1458" s="125"/>
      <c r="AK1458" s="125"/>
      <c r="AL1458" s="125"/>
      <c r="AM1458" s="125"/>
      <c r="AN1458" s="125"/>
      <c r="AO1458" s="66"/>
      <c r="AP1458" s="125"/>
      <c r="AQ1458" s="125"/>
      <c r="AR1458" s="125"/>
      <c r="AS1458" s="125"/>
      <c r="AT1458" s="125"/>
      <c r="AU1458" s="125"/>
      <c r="AV1458" s="125"/>
      <c r="AW1458" s="126"/>
      <c r="AX1458" s="126"/>
      <c r="AY1458" s="126"/>
      <c r="AZ1458" s="127"/>
      <c r="BA1458" s="128"/>
      <c r="BB1458" s="65"/>
      <c r="BC1458" s="65"/>
      <c r="BD1458" s="125"/>
      <c r="BE1458" s="125"/>
      <c r="BF1458" s="126"/>
      <c r="BG1458" s="126"/>
      <c r="BH1458" s="126"/>
      <c r="BI1458" s="125"/>
      <c r="BJ1458" s="125"/>
      <c r="BK1458" s="125"/>
      <c r="BL1458" s="125"/>
      <c r="BM1458" s="125"/>
      <c r="BN1458" s="125"/>
      <c r="BO1458" s="129"/>
      <c r="BP1458" s="66"/>
      <c r="BQ1458" s="129"/>
      <c r="BR1458" s="125"/>
      <c r="BS1458" s="125"/>
      <c r="BT1458" s="125"/>
      <c r="BU1458" s="125"/>
      <c r="BV1458" s="125"/>
      <c r="BW1458" s="125"/>
      <c r="BX1458" s="126"/>
      <c r="BY1458" s="126"/>
      <c r="BZ1458" s="126"/>
      <c r="CA1458" s="127"/>
      <c r="CB1458" s="128"/>
    </row>
    <row r="1459" spans="1:80" x14ac:dyDescent="0.3">
      <c r="A1459" s="65"/>
      <c r="B1459" s="72"/>
      <c r="C1459" s="73"/>
      <c r="D1459" s="74"/>
      <c r="E1459" s="74"/>
      <c r="F1459" s="74"/>
      <c r="G1459" s="75"/>
      <c r="H1459" s="75"/>
      <c r="I1459" s="75"/>
      <c r="J1459" s="75"/>
      <c r="K1459" s="75"/>
      <c r="L1459" s="75"/>
      <c r="M1459" s="80"/>
      <c r="N1459" s="194"/>
      <c r="O1459" s="70"/>
      <c r="P1459" s="70"/>
      <c r="Q1459" s="70"/>
      <c r="R1459" s="70"/>
      <c r="S1459" s="70"/>
      <c r="T1459" s="70"/>
      <c r="U1459" s="70"/>
      <c r="V1459" s="71"/>
      <c r="W1459" s="71"/>
      <c r="X1459" s="71"/>
      <c r="Y1459" s="70"/>
      <c r="Z1459" s="70"/>
      <c r="AA1459" s="65"/>
      <c r="AB1459" s="65"/>
      <c r="AC1459" s="125"/>
      <c r="AD1459" s="125"/>
      <c r="AE1459" s="126"/>
      <c r="AF1459" s="126"/>
      <c r="AG1459" s="126"/>
      <c r="AH1459" s="125"/>
      <c r="AI1459" s="125"/>
      <c r="AJ1459" s="125"/>
      <c r="AK1459" s="125"/>
      <c r="AL1459" s="125"/>
      <c r="AM1459" s="125"/>
      <c r="AN1459" s="125"/>
      <c r="AO1459" s="66"/>
      <c r="AP1459" s="125"/>
      <c r="AQ1459" s="125"/>
      <c r="AR1459" s="125"/>
      <c r="AS1459" s="125"/>
      <c r="AT1459" s="125"/>
      <c r="AU1459" s="125"/>
      <c r="AV1459" s="125"/>
      <c r="AW1459" s="126"/>
      <c r="AX1459" s="126"/>
      <c r="AY1459" s="126"/>
      <c r="AZ1459" s="127"/>
      <c r="BA1459" s="128"/>
      <c r="BB1459" s="65"/>
      <c r="BC1459" s="65"/>
      <c r="BD1459" s="125"/>
      <c r="BE1459" s="125"/>
      <c r="BF1459" s="126"/>
      <c r="BG1459" s="126"/>
      <c r="BH1459" s="126"/>
      <c r="BI1459" s="125"/>
      <c r="BJ1459" s="125"/>
      <c r="BK1459" s="125"/>
      <c r="BL1459" s="125"/>
      <c r="BM1459" s="125"/>
      <c r="BN1459" s="125"/>
      <c r="BO1459" s="129"/>
      <c r="BP1459" s="66"/>
      <c r="BQ1459" s="129"/>
      <c r="BR1459" s="125"/>
      <c r="BS1459" s="125"/>
      <c r="BT1459" s="125"/>
      <c r="BU1459" s="125"/>
      <c r="BV1459" s="125"/>
      <c r="BW1459" s="125"/>
      <c r="BX1459" s="126"/>
      <c r="BY1459" s="126"/>
      <c r="BZ1459" s="126"/>
      <c r="CA1459" s="127"/>
      <c r="CB1459" s="128"/>
    </row>
    <row r="1460" spans="1:80" x14ac:dyDescent="0.3">
      <c r="A1460" s="65"/>
      <c r="B1460" s="72"/>
      <c r="C1460" s="73"/>
      <c r="D1460" s="74"/>
      <c r="E1460" s="74"/>
      <c r="F1460" s="74"/>
      <c r="G1460" s="75"/>
      <c r="H1460" s="75"/>
      <c r="I1460" s="75"/>
      <c r="J1460" s="75"/>
      <c r="K1460" s="75"/>
      <c r="L1460" s="75"/>
      <c r="M1460" s="80"/>
      <c r="N1460" s="194"/>
      <c r="O1460" s="70"/>
      <c r="P1460" s="70"/>
      <c r="Q1460" s="70"/>
      <c r="R1460" s="70"/>
      <c r="S1460" s="70"/>
      <c r="T1460" s="70"/>
      <c r="U1460" s="70"/>
      <c r="V1460" s="71"/>
      <c r="W1460" s="71"/>
      <c r="X1460" s="71"/>
      <c r="Y1460" s="70"/>
      <c r="Z1460" s="70"/>
      <c r="AA1460" s="65"/>
      <c r="AB1460" s="65"/>
      <c r="AC1460" s="125"/>
      <c r="AD1460" s="125"/>
      <c r="AE1460" s="126"/>
      <c r="AF1460" s="126"/>
      <c r="AG1460" s="126"/>
      <c r="AH1460" s="125"/>
      <c r="AI1460" s="125"/>
      <c r="AJ1460" s="125"/>
      <c r="AK1460" s="125"/>
      <c r="AL1460" s="125"/>
      <c r="AM1460" s="125"/>
      <c r="AN1460" s="125"/>
      <c r="AO1460" s="66"/>
      <c r="AP1460" s="125"/>
      <c r="AQ1460" s="125"/>
      <c r="AR1460" s="125"/>
      <c r="AS1460" s="125"/>
      <c r="AT1460" s="125"/>
      <c r="AU1460" s="125"/>
      <c r="AV1460" s="125"/>
      <c r="AW1460" s="126"/>
      <c r="AX1460" s="126"/>
      <c r="AY1460" s="126"/>
      <c r="AZ1460" s="127"/>
      <c r="BA1460" s="128"/>
      <c r="BB1460" s="65"/>
      <c r="BC1460" s="65"/>
      <c r="BD1460" s="125"/>
      <c r="BE1460" s="125"/>
      <c r="BF1460" s="126"/>
      <c r="BG1460" s="126"/>
      <c r="BH1460" s="126"/>
      <c r="BI1460" s="125"/>
      <c r="BJ1460" s="125"/>
      <c r="BK1460" s="125"/>
      <c r="BL1460" s="125"/>
      <c r="BM1460" s="125"/>
      <c r="BN1460" s="125"/>
      <c r="BO1460" s="129"/>
      <c r="BP1460" s="66"/>
      <c r="BQ1460" s="129"/>
      <c r="BR1460" s="125"/>
      <c r="BS1460" s="125"/>
      <c r="BT1460" s="125"/>
      <c r="BU1460" s="125"/>
      <c r="BV1460" s="125"/>
      <c r="BW1460" s="125"/>
      <c r="BX1460" s="126"/>
      <c r="BY1460" s="126"/>
      <c r="BZ1460" s="126"/>
      <c r="CA1460" s="127"/>
      <c r="CB1460" s="128"/>
    </row>
    <row r="1461" spans="1:80" x14ac:dyDescent="0.3">
      <c r="A1461" s="65"/>
      <c r="B1461" s="72"/>
      <c r="C1461" s="73"/>
      <c r="D1461" s="74"/>
      <c r="E1461" s="74"/>
      <c r="F1461" s="74"/>
      <c r="G1461" s="75"/>
      <c r="H1461" s="75"/>
      <c r="I1461" s="75"/>
      <c r="J1461" s="75"/>
      <c r="K1461" s="75"/>
      <c r="L1461" s="75"/>
      <c r="M1461" s="80"/>
      <c r="N1461" s="194"/>
      <c r="O1461" s="70"/>
      <c r="P1461" s="70"/>
      <c r="Q1461" s="70"/>
      <c r="R1461" s="70"/>
      <c r="S1461" s="70"/>
      <c r="T1461" s="70"/>
      <c r="U1461" s="70"/>
      <c r="V1461" s="71"/>
      <c r="W1461" s="71"/>
      <c r="X1461" s="71"/>
      <c r="Y1461" s="70"/>
      <c r="Z1461" s="70"/>
      <c r="AA1461" s="65"/>
      <c r="AB1461" s="65"/>
      <c r="AC1461" s="125"/>
      <c r="AD1461" s="125"/>
      <c r="AE1461" s="126"/>
      <c r="AF1461" s="126"/>
      <c r="AG1461" s="126"/>
      <c r="AH1461" s="125"/>
      <c r="AI1461" s="125"/>
      <c r="AJ1461" s="125"/>
      <c r="AK1461" s="125"/>
      <c r="AL1461" s="125"/>
      <c r="AM1461" s="125"/>
      <c r="AN1461" s="125"/>
      <c r="AO1461" s="66"/>
      <c r="AP1461" s="125"/>
      <c r="AQ1461" s="125"/>
      <c r="AR1461" s="125"/>
      <c r="AS1461" s="125"/>
      <c r="AT1461" s="125"/>
      <c r="AU1461" s="125"/>
      <c r="AV1461" s="125"/>
      <c r="AW1461" s="126"/>
      <c r="AX1461" s="126"/>
      <c r="AY1461" s="126"/>
      <c r="AZ1461" s="127"/>
      <c r="BA1461" s="128"/>
      <c r="BB1461" s="65"/>
      <c r="BC1461" s="65"/>
      <c r="BD1461" s="125"/>
      <c r="BE1461" s="125"/>
      <c r="BF1461" s="126"/>
      <c r="BG1461" s="126"/>
      <c r="BH1461" s="126"/>
      <c r="BI1461" s="125"/>
      <c r="BJ1461" s="125"/>
      <c r="BK1461" s="125"/>
      <c r="BL1461" s="125"/>
      <c r="BM1461" s="125"/>
      <c r="BN1461" s="125"/>
      <c r="BO1461" s="129"/>
      <c r="BP1461" s="66"/>
      <c r="BQ1461" s="129"/>
      <c r="BR1461" s="125"/>
      <c r="BS1461" s="125"/>
      <c r="BT1461" s="125"/>
      <c r="BU1461" s="125"/>
      <c r="BV1461" s="125"/>
      <c r="BW1461" s="125"/>
      <c r="BX1461" s="126"/>
      <c r="BY1461" s="126"/>
      <c r="BZ1461" s="126"/>
      <c r="CA1461" s="127"/>
      <c r="CB1461" s="128"/>
    </row>
    <row r="1462" spans="1:80" x14ac:dyDescent="0.3">
      <c r="A1462" s="65"/>
      <c r="B1462" s="72"/>
      <c r="C1462" s="73"/>
      <c r="D1462" s="74"/>
      <c r="E1462" s="74"/>
      <c r="F1462" s="74"/>
      <c r="G1462" s="75"/>
      <c r="H1462" s="75"/>
      <c r="I1462" s="75"/>
      <c r="J1462" s="75"/>
      <c r="K1462" s="75"/>
      <c r="L1462" s="75"/>
      <c r="M1462" s="80"/>
      <c r="N1462" s="194"/>
      <c r="O1462" s="70"/>
      <c r="P1462" s="70"/>
      <c r="Q1462" s="70"/>
      <c r="R1462" s="70"/>
      <c r="S1462" s="70"/>
      <c r="T1462" s="70"/>
      <c r="U1462" s="70"/>
      <c r="V1462" s="71"/>
      <c r="W1462" s="71"/>
      <c r="X1462" s="71"/>
      <c r="Y1462" s="70"/>
      <c r="Z1462" s="70"/>
      <c r="AA1462" s="65"/>
      <c r="AB1462" s="65"/>
      <c r="AC1462" s="125"/>
      <c r="AD1462" s="125"/>
      <c r="AE1462" s="126"/>
      <c r="AF1462" s="126"/>
      <c r="AG1462" s="126"/>
      <c r="AH1462" s="125"/>
      <c r="AI1462" s="125"/>
      <c r="AJ1462" s="125"/>
      <c r="AK1462" s="125"/>
      <c r="AL1462" s="125"/>
      <c r="AM1462" s="125"/>
      <c r="AN1462" s="125"/>
      <c r="AO1462" s="66"/>
      <c r="AP1462" s="125"/>
      <c r="AQ1462" s="125"/>
      <c r="AR1462" s="125"/>
      <c r="AS1462" s="125"/>
      <c r="AT1462" s="125"/>
      <c r="AU1462" s="125"/>
      <c r="AV1462" s="125"/>
      <c r="AW1462" s="126"/>
      <c r="AX1462" s="126"/>
      <c r="AY1462" s="126"/>
      <c r="AZ1462" s="127"/>
      <c r="BA1462" s="128"/>
      <c r="BB1462" s="65"/>
      <c r="BC1462" s="65"/>
      <c r="BD1462" s="125"/>
      <c r="BE1462" s="125"/>
      <c r="BF1462" s="126"/>
      <c r="BG1462" s="126"/>
      <c r="BH1462" s="126"/>
      <c r="BI1462" s="125"/>
      <c r="BJ1462" s="125"/>
      <c r="BK1462" s="125"/>
      <c r="BL1462" s="125"/>
      <c r="BM1462" s="125"/>
      <c r="BN1462" s="125"/>
      <c r="BO1462" s="129"/>
      <c r="BP1462" s="66"/>
      <c r="BQ1462" s="129"/>
      <c r="BR1462" s="125"/>
      <c r="BS1462" s="125"/>
      <c r="BT1462" s="125"/>
      <c r="BU1462" s="125"/>
      <c r="BV1462" s="125"/>
      <c r="BW1462" s="125"/>
      <c r="BX1462" s="126"/>
      <c r="BY1462" s="126"/>
      <c r="BZ1462" s="126"/>
      <c r="CA1462" s="127"/>
      <c r="CB1462" s="128"/>
    </row>
    <row r="1463" spans="1:80" x14ac:dyDescent="0.3">
      <c r="A1463" s="65"/>
      <c r="B1463" s="72"/>
      <c r="C1463" s="73"/>
      <c r="D1463" s="74"/>
      <c r="E1463" s="74"/>
      <c r="F1463" s="74"/>
      <c r="G1463" s="75"/>
      <c r="H1463" s="75"/>
      <c r="I1463" s="75"/>
      <c r="J1463" s="75"/>
      <c r="K1463" s="75"/>
      <c r="L1463" s="75"/>
      <c r="M1463" s="80"/>
      <c r="N1463" s="194"/>
      <c r="O1463" s="70"/>
      <c r="P1463" s="70"/>
      <c r="Q1463" s="70"/>
      <c r="R1463" s="70"/>
      <c r="S1463" s="70"/>
      <c r="T1463" s="70"/>
      <c r="U1463" s="70"/>
      <c r="V1463" s="71"/>
      <c r="W1463" s="71"/>
      <c r="X1463" s="71"/>
      <c r="Y1463" s="70"/>
      <c r="Z1463" s="70"/>
      <c r="AA1463" s="65"/>
      <c r="AB1463" s="65"/>
      <c r="AC1463" s="125"/>
      <c r="AD1463" s="125"/>
      <c r="AE1463" s="126"/>
      <c r="AF1463" s="126"/>
      <c r="AG1463" s="126"/>
      <c r="AH1463" s="125"/>
      <c r="AI1463" s="125"/>
      <c r="AJ1463" s="125"/>
      <c r="AK1463" s="125"/>
      <c r="AL1463" s="125"/>
      <c r="AM1463" s="125"/>
      <c r="AN1463" s="125"/>
      <c r="AO1463" s="66"/>
      <c r="AP1463" s="125"/>
      <c r="AQ1463" s="125"/>
      <c r="AR1463" s="125"/>
      <c r="AS1463" s="125"/>
      <c r="AT1463" s="125"/>
      <c r="AU1463" s="125"/>
      <c r="AV1463" s="125"/>
      <c r="AW1463" s="126"/>
      <c r="AX1463" s="126"/>
      <c r="AY1463" s="126"/>
      <c r="AZ1463" s="127"/>
      <c r="BA1463" s="128"/>
      <c r="BB1463" s="65"/>
      <c r="BC1463" s="65"/>
      <c r="BD1463" s="125"/>
      <c r="BE1463" s="125"/>
      <c r="BF1463" s="126"/>
      <c r="BG1463" s="126"/>
      <c r="BH1463" s="126"/>
      <c r="BI1463" s="125"/>
      <c r="BJ1463" s="125"/>
      <c r="BK1463" s="125"/>
      <c r="BL1463" s="125"/>
      <c r="BM1463" s="125"/>
      <c r="BN1463" s="125"/>
      <c r="BO1463" s="129"/>
      <c r="BP1463" s="66"/>
      <c r="BQ1463" s="129"/>
      <c r="BR1463" s="125"/>
      <c r="BS1463" s="125"/>
      <c r="BT1463" s="125"/>
      <c r="BU1463" s="125"/>
      <c r="BV1463" s="125"/>
      <c r="BW1463" s="125"/>
      <c r="BX1463" s="126"/>
      <c r="BY1463" s="126"/>
      <c r="BZ1463" s="126"/>
      <c r="CA1463" s="127"/>
      <c r="CB1463" s="128"/>
    </row>
    <row r="1464" spans="1:80" x14ac:dyDescent="0.3">
      <c r="A1464" s="65"/>
      <c r="B1464" s="72"/>
      <c r="C1464" s="73"/>
      <c r="D1464" s="74"/>
      <c r="E1464" s="74"/>
      <c r="F1464" s="74"/>
      <c r="G1464" s="75"/>
      <c r="H1464" s="75"/>
      <c r="I1464" s="75"/>
      <c r="J1464" s="75"/>
      <c r="K1464" s="75"/>
      <c r="L1464" s="75"/>
      <c r="M1464" s="80"/>
      <c r="N1464" s="194"/>
      <c r="O1464" s="70"/>
      <c r="P1464" s="70"/>
      <c r="Q1464" s="70"/>
      <c r="R1464" s="70"/>
      <c r="S1464" s="70"/>
      <c r="T1464" s="70"/>
      <c r="U1464" s="70"/>
      <c r="V1464" s="71"/>
      <c r="W1464" s="71"/>
      <c r="X1464" s="71"/>
      <c r="Y1464" s="70"/>
      <c r="Z1464" s="70"/>
      <c r="AA1464" s="65"/>
      <c r="AB1464" s="65"/>
      <c r="AC1464" s="125"/>
      <c r="AD1464" s="125"/>
      <c r="AE1464" s="126"/>
      <c r="AF1464" s="126"/>
      <c r="AG1464" s="126"/>
      <c r="AH1464" s="125"/>
      <c r="AI1464" s="125"/>
      <c r="AJ1464" s="125"/>
      <c r="AK1464" s="125"/>
      <c r="AL1464" s="125"/>
      <c r="AM1464" s="125"/>
      <c r="AN1464" s="125"/>
      <c r="AO1464" s="66"/>
      <c r="AP1464" s="125"/>
      <c r="AQ1464" s="125"/>
      <c r="AR1464" s="125"/>
      <c r="AS1464" s="125"/>
      <c r="AT1464" s="125"/>
      <c r="AU1464" s="125"/>
      <c r="AV1464" s="125"/>
      <c r="AW1464" s="126"/>
      <c r="AX1464" s="126"/>
      <c r="AY1464" s="126"/>
      <c r="AZ1464" s="127"/>
      <c r="BA1464" s="128"/>
      <c r="BB1464" s="65"/>
      <c r="BC1464" s="65"/>
      <c r="BD1464" s="125"/>
      <c r="BE1464" s="125"/>
      <c r="BF1464" s="126"/>
      <c r="BG1464" s="126"/>
      <c r="BH1464" s="126"/>
      <c r="BI1464" s="125"/>
      <c r="BJ1464" s="125"/>
      <c r="BK1464" s="125"/>
      <c r="BL1464" s="125"/>
      <c r="BM1464" s="125"/>
      <c r="BN1464" s="125"/>
      <c r="BO1464" s="129"/>
      <c r="BP1464" s="66"/>
      <c r="BQ1464" s="129"/>
      <c r="BR1464" s="125"/>
      <c r="BS1464" s="125"/>
      <c r="BT1464" s="125"/>
      <c r="BU1464" s="125"/>
      <c r="BV1464" s="125"/>
      <c r="BW1464" s="125"/>
      <c r="BX1464" s="126"/>
      <c r="BY1464" s="126"/>
      <c r="BZ1464" s="126"/>
      <c r="CA1464" s="127"/>
      <c r="CB1464" s="128"/>
    </row>
    <row r="1465" spans="1:80" x14ac:dyDescent="0.3">
      <c r="A1465" s="65"/>
      <c r="B1465" s="72"/>
      <c r="C1465" s="73"/>
      <c r="D1465" s="74"/>
      <c r="E1465" s="74"/>
      <c r="F1465" s="74"/>
      <c r="G1465" s="75"/>
      <c r="H1465" s="75"/>
      <c r="I1465" s="75"/>
      <c r="J1465" s="75"/>
      <c r="K1465" s="75"/>
      <c r="L1465" s="75"/>
      <c r="M1465" s="80"/>
      <c r="N1465" s="194"/>
      <c r="O1465" s="70"/>
      <c r="P1465" s="70"/>
      <c r="Q1465" s="70"/>
      <c r="R1465" s="70"/>
      <c r="S1465" s="70"/>
      <c r="T1465" s="70"/>
      <c r="U1465" s="70"/>
      <c r="V1465" s="71"/>
      <c r="W1465" s="71"/>
      <c r="X1465" s="71"/>
      <c r="Y1465" s="70"/>
      <c r="Z1465" s="70"/>
      <c r="AA1465" s="65"/>
      <c r="AB1465" s="65"/>
      <c r="AC1465" s="125"/>
      <c r="AD1465" s="125"/>
      <c r="AE1465" s="126"/>
      <c r="AF1465" s="126"/>
      <c r="AG1465" s="126"/>
      <c r="AH1465" s="125"/>
      <c r="AI1465" s="125"/>
      <c r="AJ1465" s="125"/>
      <c r="AK1465" s="125"/>
      <c r="AL1465" s="125"/>
      <c r="AM1465" s="125"/>
      <c r="AN1465" s="125"/>
      <c r="AO1465" s="66"/>
      <c r="AP1465" s="125"/>
      <c r="AQ1465" s="125"/>
      <c r="AR1465" s="125"/>
      <c r="AS1465" s="125"/>
      <c r="AT1465" s="125"/>
      <c r="AU1465" s="125"/>
      <c r="AV1465" s="125"/>
      <c r="AW1465" s="126"/>
      <c r="AX1465" s="126"/>
      <c r="AY1465" s="126"/>
      <c r="AZ1465" s="127"/>
      <c r="BA1465" s="128"/>
      <c r="BB1465" s="65"/>
      <c r="BC1465" s="65"/>
      <c r="BD1465" s="125"/>
      <c r="BE1465" s="125"/>
      <c r="BF1465" s="126"/>
      <c r="BG1465" s="126"/>
      <c r="BH1465" s="126"/>
      <c r="BI1465" s="125"/>
      <c r="BJ1465" s="125"/>
      <c r="BK1465" s="125"/>
      <c r="BL1465" s="125"/>
      <c r="BM1465" s="125"/>
      <c r="BN1465" s="125"/>
      <c r="BO1465" s="129"/>
      <c r="BP1465" s="66"/>
      <c r="BQ1465" s="129"/>
      <c r="BR1465" s="125"/>
      <c r="BS1465" s="125"/>
      <c r="BT1465" s="125"/>
      <c r="BU1465" s="125"/>
      <c r="BV1465" s="125"/>
      <c r="BW1465" s="125"/>
      <c r="BX1465" s="126"/>
      <c r="BY1465" s="126"/>
      <c r="BZ1465" s="126"/>
      <c r="CA1465" s="127"/>
      <c r="CB1465" s="128"/>
    </row>
    <row r="1466" spans="1:80" x14ac:dyDescent="0.3">
      <c r="A1466" s="65"/>
      <c r="B1466" s="72"/>
      <c r="C1466" s="73"/>
      <c r="D1466" s="74"/>
      <c r="E1466" s="74"/>
      <c r="F1466" s="74"/>
      <c r="G1466" s="75"/>
      <c r="H1466" s="75"/>
      <c r="I1466" s="75"/>
      <c r="J1466" s="75"/>
      <c r="K1466" s="75"/>
      <c r="L1466" s="75"/>
      <c r="M1466" s="80"/>
      <c r="N1466" s="194"/>
      <c r="O1466" s="70"/>
      <c r="P1466" s="70"/>
      <c r="Q1466" s="70"/>
      <c r="R1466" s="70"/>
      <c r="S1466" s="70"/>
      <c r="T1466" s="70"/>
      <c r="U1466" s="70"/>
      <c r="V1466" s="71"/>
      <c r="W1466" s="71"/>
      <c r="X1466" s="71"/>
      <c r="Y1466" s="70"/>
      <c r="Z1466" s="70"/>
      <c r="AA1466" s="65"/>
      <c r="AB1466" s="65"/>
      <c r="AC1466" s="125"/>
      <c r="AD1466" s="125"/>
      <c r="AE1466" s="126"/>
      <c r="AF1466" s="126"/>
      <c r="AG1466" s="126"/>
      <c r="AH1466" s="125"/>
      <c r="AI1466" s="125"/>
      <c r="AJ1466" s="125"/>
      <c r="AK1466" s="125"/>
      <c r="AL1466" s="125"/>
      <c r="AM1466" s="125"/>
      <c r="AN1466" s="125"/>
      <c r="AO1466" s="82"/>
      <c r="AP1466" s="125"/>
      <c r="AQ1466" s="125"/>
      <c r="AR1466" s="125"/>
      <c r="AS1466" s="125"/>
      <c r="AT1466" s="125"/>
      <c r="AU1466" s="125"/>
      <c r="AV1466" s="125"/>
      <c r="AW1466" s="126"/>
      <c r="AX1466" s="126"/>
      <c r="AY1466" s="126"/>
      <c r="AZ1466" s="125"/>
      <c r="BA1466" s="125"/>
      <c r="BB1466" s="65"/>
      <c r="BC1466" s="65"/>
      <c r="BD1466" s="125"/>
      <c r="BE1466" s="125"/>
      <c r="BF1466" s="126"/>
      <c r="BG1466" s="126"/>
      <c r="BH1466" s="126"/>
      <c r="BI1466" s="125"/>
      <c r="BJ1466" s="125"/>
      <c r="BK1466" s="125"/>
      <c r="BL1466" s="125"/>
      <c r="BM1466" s="125"/>
      <c r="BN1466" s="125"/>
      <c r="BO1466" s="129"/>
      <c r="BP1466" s="82"/>
      <c r="BQ1466" s="129"/>
      <c r="BR1466" s="125"/>
      <c r="BS1466" s="125"/>
      <c r="BT1466" s="125"/>
      <c r="BU1466" s="125"/>
      <c r="BV1466" s="125"/>
      <c r="BW1466" s="125"/>
      <c r="BX1466" s="126"/>
      <c r="BY1466" s="126"/>
      <c r="BZ1466" s="126"/>
      <c r="CA1466" s="125"/>
      <c r="CB1466" s="125"/>
    </row>
    <row r="1467" spans="1:80" x14ac:dyDescent="0.3">
      <c r="A1467" s="65"/>
      <c r="B1467" s="72"/>
      <c r="C1467" s="73"/>
      <c r="D1467" s="74"/>
      <c r="E1467" s="74"/>
      <c r="F1467" s="74"/>
      <c r="G1467" s="75"/>
      <c r="H1467" s="75"/>
      <c r="I1467" s="75"/>
      <c r="J1467" s="75"/>
      <c r="K1467" s="75"/>
      <c r="L1467" s="75"/>
      <c r="M1467" s="80"/>
      <c r="N1467" s="194"/>
      <c r="O1467" s="70"/>
      <c r="P1467" s="70"/>
      <c r="Q1467" s="70"/>
      <c r="R1467" s="70"/>
      <c r="S1467" s="70"/>
      <c r="T1467" s="70"/>
      <c r="U1467" s="70"/>
      <c r="V1467" s="71"/>
      <c r="W1467" s="71"/>
      <c r="X1467" s="71"/>
      <c r="Y1467" s="70"/>
      <c r="Z1467" s="70"/>
      <c r="AA1467" s="65"/>
      <c r="AB1467" s="65"/>
      <c r="AC1467" s="128"/>
      <c r="AD1467" s="127"/>
      <c r="AE1467" s="126"/>
      <c r="AF1467" s="126"/>
      <c r="AG1467" s="126"/>
      <c r="AH1467" s="125"/>
      <c r="AI1467" s="125"/>
      <c r="AJ1467" s="125"/>
      <c r="AK1467" s="125"/>
      <c r="AL1467" s="125"/>
      <c r="AM1467" s="125"/>
      <c r="AN1467" s="125"/>
      <c r="AO1467" s="66"/>
      <c r="AP1467" s="125"/>
      <c r="AQ1467" s="125"/>
      <c r="AR1467" s="125"/>
      <c r="AS1467" s="125"/>
      <c r="AT1467" s="125"/>
      <c r="AU1467" s="125"/>
      <c r="AV1467" s="125"/>
      <c r="AW1467" s="126"/>
      <c r="AX1467" s="126"/>
      <c r="AY1467" s="126"/>
      <c r="AZ1467" s="125"/>
      <c r="BA1467" s="125"/>
      <c r="BB1467" s="65"/>
      <c r="BC1467" s="65"/>
      <c r="BD1467" s="128"/>
      <c r="BE1467" s="127"/>
      <c r="BF1467" s="126"/>
      <c r="BG1467" s="126"/>
      <c r="BH1467" s="126"/>
      <c r="BI1467" s="125"/>
      <c r="BJ1467" s="125"/>
      <c r="BK1467" s="125"/>
      <c r="BL1467" s="125"/>
      <c r="BM1467" s="125"/>
      <c r="BN1467" s="125"/>
      <c r="BO1467" s="129"/>
      <c r="BP1467" s="66"/>
      <c r="BQ1467" s="129"/>
      <c r="BR1467" s="125"/>
      <c r="BS1467" s="125"/>
      <c r="BT1467" s="125"/>
      <c r="BU1467" s="125"/>
      <c r="BV1467" s="125"/>
      <c r="BW1467" s="125"/>
      <c r="BX1467" s="126"/>
      <c r="BY1467" s="126"/>
      <c r="BZ1467" s="126"/>
      <c r="CA1467" s="125"/>
      <c r="CB1467" s="125"/>
    </row>
    <row r="1468" spans="1:80" x14ac:dyDescent="0.3">
      <c r="A1468" s="65"/>
      <c r="B1468" s="72"/>
      <c r="C1468" s="73"/>
      <c r="D1468" s="74"/>
      <c r="E1468" s="74"/>
      <c r="F1468" s="74"/>
      <c r="G1468" s="75"/>
      <c r="H1468" s="75"/>
      <c r="I1468" s="75"/>
      <c r="J1468" s="75"/>
      <c r="K1468" s="75"/>
      <c r="L1468" s="75"/>
      <c r="M1468" s="80"/>
      <c r="N1468" s="194"/>
      <c r="O1468" s="70"/>
      <c r="P1468" s="70"/>
      <c r="Q1468" s="70"/>
      <c r="R1468" s="70"/>
      <c r="S1468" s="70"/>
      <c r="T1468" s="70"/>
      <c r="U1468" s="70"/>
      <c r="V1468" s="71"/>
      <c r="W1468" s="71"/>
      <c r="X1468" s="71"/>
      <c r="Y1468" s="70"/>
      <c r="Z1468" s="70"/>
      <c r="AA1468" s="65"/>
      <c r="AB1468" s="65"/>
      <c r="AC1468" s="128"/>
      <c r="AD1468" s="127"/>
      <c r="AE1468" s="126"/>
      <c r="AF1468" s="126"/>
      <c r="AG1468" s="126"/>
      <c r="AH1468" s="125"/>
      <c r="AI1468" s="125"/>
      <c r="AJ1468" s="125"/>
      <c r="AK1468" s="125"/>
      <c r="AL1468" s="125"/>
      <c r="AM1468" s="125"/>
      <c r="AN1468" s="125"/>
      <c r="AO1468" s="66"/>
      <c r="AP1468" s="125"/>
      <c r="AQ1468" s="125"/>
      <c r="AR1468" s="125"/>
      <c r="AS1468" s="125"/>
      <c r="AT1468" s="125"/>
      <c r="AU1468" s="125"/>
      <c r="AV1468" s="125"/>
      <c r="AW1468" s="126"/>
      <c r="AX1468" s="126"/>
      <c r="AY1468" s="126"/>
      <c r="AZ1468" s="125"/>
      <c r="BA1468" s="125"/>
      <c r="BB1468" s="65"/>
      <c r="BC1468" s="65"/>
      <c r="BD1468" s="128"/>
      <c r="BE1468" s="127"/>
      <c r="BF1468" s="126"/>
      <c r="BG1468" s="126"/>
      <c r="BH1468" s="126"/>
      <c r="BI1468" s="125"/>
      <c r="BJ1468" s="125"/>
      <c r="BK1468" s="125"/>
      <c r="BL1468" s="125"/>
      <c r="BM1468" s="125"/>
      <c r="BN1468" s="125"/>
      <c r="BO1468" s="129"/>
      <c r="BP1468" s="66"/>
      <c r="BQ1468" s="129"/>
      <c r="BR1468" s="125"/>
      <c r="BS1468" s="125"/>
      <c r="BT1468" s="125"/>
      <c r="BU1468" s="125"/>
      <c r="BV1468" s="125"/>
      <c r="BW1468" s="125"/>
      <c r="BX1468" s="126"/>
      <c r="BY1468" s="126"/>
      <c r="BZ1468" s="126"/>
      <c r="CA1468" s="125"/>
      <c r="CB1468" s="125"/>
    </row>
    <row r="1469" spans="1:80" x14ac:dyDescent="0.3">
      <c r="A1469" s="65"/>
      <c r="B1469" s="72"/>
      <c r="C1469" s="73"/>
      <c r="D1469" s="74"/>
      <c r="E1469" s="74"/>
      <c r="F1469" s="74"/>
      <c r="G1469" s="75"/>
      <c r="H1469" s="75"/>
      <c r="I1469" s="75"/>
      <c r="J1469" s="75"/>
      <c r="K1469" s="75"/>
      <c r="L1469" s="75"/>
      <c r="M1469" s="80"/>
      <c r="N1469" s="194"/>
      <c r="O1469" s="70"/>
      <c r="P1469" s="70"/>
      <c r="Q1469" s="70"/>
      <c r="R1469" s="70"/>
      <c r="S1469" s="70"/>
      <c r="T1469" s="70"/>
      <c r="U1469" s="70"/>
      <c r="V1469" s="71"/>
      <c r="W1469" s="71"/>
      <c r="X1469" s="71"/>
      <c r="Y1469" s="70"/>
      <c r="Z1469" s="70"/>
      <c r="AA1469" s="65"/>
      <c r="AB1469" s="65"/>
      <c r="AC1469" s="128"/>
      <c r="AD1469" s="127"/>
      <c r="AE1469" s="126"/>
      <c r="AF1469" s="126"/>
      <c r="AG1469" s="126"/>
      <c r="AH1469" s="125"/>
      <c r="AI1469" s="125"/>
      <c r="AJ1469" s="125"/>
      <c r="AK1469" s="125"/>
      <c r="AL1469" s="125"/>
      <c r="AM1469" s="125"/>
      <c r="AN1469" s="125"/>
      <c r="AO1469" s="66"/>
      <c r="AP1469" s="125"/>
      <c r="AQ1469" s="125"/>
      <c r="AR1469" s="125"/>
      <c r="AS1469" s="125"/>
      <c r="AT1469" s="125"/>
      <c r="AU1469" s="125"/>
      <c r="AV1469" s="125"/>
      <c r="AW1469" s="126"/>
      <c r="AX1469" s="126"/>
      <c r="AY1469" s="126"/>
      <c r="AZ1469" s="125"/>
      <c r="BA1469" s="125"/>
      <c r="BB1469" s="65"/>
      <c r="BC1469" s="65"/>
      <c r="BD1469" s="128"/>
      <c r="BE1469" s="127"/>
      <c r="BF1469" s="126"/>
      <c r="BG1469" s="126"/>
      <c r="BH1469" s="126"/>
      <c r="BI1469" s="125"/>
      <c r="BJ1469" s="125"/>
      <c r="BK1469" s="125"/>
      <c r="BL1469" s="125"/>
      <c r="BM1469" s="125"/>
      <c r="BN1469" s="125"/>
      <c r="BO1469" s="129"/>
      <c r="BP1469" s="66"/>
      <c r="BQ1469" s="129"/>
      <c r="BR1469" s="125"/>
      <c r="BS1469" s="125"/>
      <c r="BT1469" s="125"/>
      <c r="BU1469" s="125"/>
      <c r="BV1469" s="125"/>
      <c r="BW1469" s="125"/>
      <c r="BX1469" s="126"/>
      <c r="BY1469" s="126"/>
      <c r="BZ1469" s="126"/>
      <c r="CA1469" s="125"/>
      <c r="CB1469" s="125"/>
    </row>
    <row r="1470" spans="1:80" x14ac:dyDescent="0.3">
      <c r="A1470" s="65"/>
      <c r="B1470" s="72"/>
      <c r="C1470" s="73"/>
      <c r="D1470" s="74"/>
      <c r="E1470" s="74"/>
      <c r="F1470" s="74"/>
      <c r="G1470" s="75"/>
      <c r="H1470" s="75"/>
      <c r="I1470" s="75"/>
      <c r="J1470" s="75"/>
      <c r="K1470" s="75"/>
      <c r="L1470" s="75"/>
      <c r="M1470" s="80"/>
      <c r="N1470" s="194"/>
      <c r="O1470" s="70"/>
      <c r="P1470" s="70"/>
      <c r="Q1470" s="70"/>
      <c r="R1470" s="70"/>
      <c r="S1470" s="70"/>
      <c r="T1470" s="70"/>
      <c r="U1470" s="70"/>
      <c r="V1470" s="71"/>
      <c r="W1470" s="71"/>
      <c r="X1470" s="71"/>
      <c r="Y1470" s="70"/>
      <c r="Z1470" s="70"/>
      <c r="AA1470" s="65"/>
      <c r="AB1470" s="65"/>
      <c r="AC1470" s="128"/>
      <c r="AD1470" s="127"/>
      <c r="AE1470" s="126"/>
      <c r="AF1470" s="126"/>
      <c r="AG1470" s="126"/>
      <c r="AH1470" s="125"/>
      <c r="AI1470" s="125"/>
      <c r="AJ1470" s="125"/>
      <c r="AK1470" s="125"/>
      <c r="AL1470" s="125"/>
      <c r="AM1470" s="125"/>
      <c r="AN1470" s="125"/>
      <c r="AO1470" s="66"/>
      <c r="AP1470" s="125"/>
      <c r="AQ1470" s="125"/>
      <c r="AR1470" s="125"/>
      <c r="AS1470" s="125"/>
      <c r="AT1470" s="125"/>
      <c r="AU1470" s="125"/>
      <c r="AV1470" s="125"/>
      <c r="AW1470" s="126"/>
      <c r="AX1470" s="126"/>
      <c r="AY1470" s="126"/>
      <c r="AZ1470" s="125"/>
      <c r="BA1470" s="125"/>
      <c r="BB1470" s="65"/>
      <c r="BC1470" s="65"/>
      <c r="BD1470" s="128"/>
      <c r="BE1470" s="127"/>
      <c r="BF1470" s="126"/>
      <c r="BG1470" s="126"/>
      <c r="BH1470" s="126"/>
      <c r="BI1470" s="125"/>
      <c r="BJ1470" s="125"/>
      <c r="BK1470" s="125"/>
      <c r="BL1470" s="125"/>
      <c r="BM1470" s="125"/>
      <c r="BN1470" s="125"/>
      <c r="BO1470" s="129"/>
      <c r="BP1470" s="66"/>
      <c r="BQ1470" s="129"/>
      <c r="BR1470" s="125"/>
      <c r="BS1470" s="125"/>
      <c r="BT1470" s="125"/>
      <c r="BU1470" s="125"/>
      <c r="BV1470" s="125"/>
      <c r="BW1470" s="125"/>
      <c r="BX1470" s="126"/>
      <c r="BY1470" s="126"/>
      <c r="BZ1470" s="126"/>
      <c r="CA1470" s="125"/>
      <c r="CB1470" s="125"/>
    </row>
    <row r="1471" spans="1:80" x14ac:dyDescent="0.3">
      <c r="A1471" s="65"/>
      <c r="B1471" s="72"/>
      <c r="C1471" s="73"/>
      <c r="D1471" s="74"/>
      <c r="E1471" s="74"/>
      <c r="F1471" s="74"/>
      <c r="G1471" s="75"/>
      <c r="H1471" s="75"/>
      <c r="I1471" s="75"/>
      <c r="J1471" s="75"/>
      <c r="K1471" s="75"/>
      <c r="L1471" s="75"/>
      <c r="M1471" s="80"/>
      <c r="N1471" s="194"/>
      <c r="O1471" s="70"/>
      <c r="P1471" s="70"/>
      <c r="Q1471" s="70"/>
      <c r="R1471" s="70"/>
      <c r="S1471" s="70"/>
      <c r="T1471" s="70"/>
      <c r="U1471" s="70"/>
      <c r="V1471" s="71"/>
      <c r="W1471" s="71"/>
      <c r="X1471" s="71"/>
      <c r="Y1471" s="70"/>
      <c r="Z1471" s="70"/>
      <c r="AA1471" s="65"/>
      <c r="AB1471" s="65"/>
      <c r="AC1471" s="128"/>
      <c r="AD1471" s="127"/>
      <c r="AE1471" s="126"/>
      <c r="AF1471" s="126"/>
      <c r="AG1471" s="126"/>
      <c r="AH1471" s="125"/>
      <c r="AI1471" s="125"/>
      <c r="AJ1471" s="125"/>
      <c r="AK1471" s="125"/>
      <c r="AL1471" s="125"/>
      <c r="AM1471" s="125"/>
      <c r="AN1471" s="125"/>
      <c r="AO1471" s="66"/>
      <c r="AP1471" s="125"/>
      <c r="AQ1471" s="125"/>
      <c r="AR1471" s="125"/>
      <c r="AS1471" s="125"/>
      <c r="AT1471" s="125"/>
      <c r="AU1471" s="125"/>
      <c r="AV1471" s="125"/>
      <c r="AW1471" s="126"/>
      <c r="AX1471" s="126"/>
      <c r="AY1471" s="126"/>
      <c r="AZ1471" s="125"/>
      <c r="BA1471" s="125"/>
      <c r="BB1471" s="65"/>
      <c r="BC1471" s="65"/>
      <c r="BD1471" s="128"/>
      <c r="BE1471" s="127"/>
      <c r="BF1471" s="126"/>
      <c r="BG1471" s="126"/>
      <c r="BH1471" s="126"/>
      <c r="BI1471" s="125"/>
      <c r="BJ1471" s="125"/>
      <c r="BK1471" s="125"/>
      <c r="BL1471" s="125"/>
      <c r="BM1471" s="125"/>
      <c r="BN1471" s="125"/>
      <c r="BO1471" s="129"/>
      <c r="BP1471" s="66"/>
      <c r="BQ1471" s="129"/>
      <c r="BR1471" s="125"/>
      <c r="BS1471" s="125"/>
      <c r="BT1471" s="125"/>
      <c r="BU1471" s="125"/>
      <c r="BV1471" s="125"/>
      <c r="BW1471" s="125"/>
      <c r="BX1471" s="126"/>
      <c r="BY1471" s="126"/>
      <c r="BZ1471" s="126"/>
      <c r="CA1471" s="125"/>
      <c r="CB1471" s="125"/>
    </row>
    <row r="1472" spans="1:80" x14ac:dyDescent="0.3">
      <c r="A1472" s="65"/>
      <c r="B1472" s="72"/>
      <c r="C1472" s="73"/>
      <c r="D1472" s="74"/>
      <c r="E1472" s="74"/>
      <c r="F1472" s="74"/>
      <c r="G1472" s="75"/>
      <c r="H1472" s="75"/>
      <c r="I1472" s="75"/>
      <c r="J1472" s="75"/>
      <c r="K1472" s="75"/>
      <c r="L1472" s="75"/>
      <c r="M1472" s="80"/>
      <c r="N1472" s="194"/>
      <c r="O1472" s="70"/>
      <c r="P1472" s="70"/>
      <c r="Q1472" s="70"/>
      <c r="R1472" s="70"/>
      <c r="S1472" s="70"/>
      <c r="T1472" s="70"/>
      <c r="U1472" s="70"/>
      <c r="V1472" s="71"/>
      <c r="W1472" s="71"/>
      <c r="X1472" s="71"/>
      <c r="Y1472" s="70"/>
      <c r="Z1472" s="70"/>
      <c r="AA1472" s="65"/>
      <c r="AB1472" s="65"/>
      <c r="AC1472" s="128"/>
      <c r="AD1472" s="127"/>
      <c r="AE1472" s="126"/>
      <c r="AF1472" s="126"/>
      <c r="AG1472" s="126"/>
      <c r="AH1472" s="125"/>
      <c r="AI1472" s="125"/>
      <c r="AJ1472" s="125"/>
      <c r="AK1472" s="125"/>
      <c r="AL1472" s="125"/>
      <c r="AM1472" s="125"/>
      <c r="AN1472" s="125"/>
      <c r="AO1472" s="66"/>
      <c r="AP1472" s="125"/>
      <c r="AQ1472" s="125"/>
      <c r="AR1472" s="125"/>
      <c r="AS1472" s="125"/>
      <c r="AT1472" s="125"/>
      <c r="AU1472" s="125"/>
      <c r="AV1472" s="125"/>
      <c r="AW1472" s="126"/>
      <c r="AX1472" s="126"/>
      <c r="AY1472" s="126"/>
      <c r="AZ1472" s="125"/>
      <c r="BA1472" s="125"/>
      <c r="BB1472" s="65"/>
      <c r="BC1472" s="65"/>
      <c r="BD1472" s="128"/>
      <c r="BE1472" s="127"/>
      <c r="BF1472" s="126"/>
      <c r="BG1472" s="126"/>
      <c r="BH1472" s="126"/>
      <c r="BI1472" s="125"/>
      <c r="BJ1472" s="125"/>
      <c r="BK1472" s="125"/>
      <c r="BL1472" s="125"/>
      <c r="BM1472" s="125"/>
      <c r="BN1472" s="125"/>
      <c r="BO1472" s="129"/>
      <c r="BP1472" s="66"/>
      <c r="BQ1472" s="129"/>
      <c r="BR1472" s="125"/>
      <c r="BS1472" s="125"/>
      <c r="BT1472" s="125"/>
      <c r="BU1472" s="125"/>
      <c r="BV1472" s="125"/>
      <c r="BW1472" s="125"/>
      <c r="BX1472" s="126"/>
      <c r="BY1472" s="126"/>
      <c r="BZ1472" s="126"/>
      <c r="CA1472" s="125"/>
      <c r="CB1472" s="125"/>
    </row>
    <row r="1473" spans="1:80" x14ac:dyDescent="0.3">
      <c r="A1473" s="65"/>
      <c r="B1473" s="72"/>
      <c r="C1473" s="73"/>
      <c r="D1473" s="74"/>
      <c r="E1473" s="74"/>
      <c r="F1473" s="74"/>
      <c r="G1473" s="75"/>
      <c r="H1473" s="75"/>
      <c r="I1473" s="75"/>
      <c r="J1473" s="75"/>
      <c r="K1473" s="75"/>
      <c r="L1473" s="75"/>
      <c r="M1473" s="80"/>
      <c r="N1473" s="194"/>
      <c r="O1473" s="70"/>
      <c r="P1473" s="70"/>
      <c r="Q1473" s="70"/>
      <c r="R1473" s="70"/>
      <c r="S1473" s="70"/>
      <c r="T1473" s="70"/>
      <c r="U1473" s="70"/>
      <c r="V1473" s="71"/>
      <c r="W1473" s="71"/>
      <c r="X1473" s="71"/>
      <c r="Y1473" s="70"/>
      <c r="Z1473" s="70"/>
      <c r="AA1473" s="65"/>
      <c r="AB1473" s="65"/>
      <c r="AC1473" s="128"/>
      <c r="AD1473" s="127"/>
      <c r="AE1473" s="126"/>
      <c r="AF1473" s="126"/>
      <c r="AG1473" s="126"/>
      <c r="AH1473" s="125"/>
      <c r="AI1473" s="125"/>
      <c r="AJ1473" s="125"/>
      <c r="AK1473" s="125"/>
      <c r="AL1473" s="125"/>
      <c r="AM1473" s="125"/>
      <c r="AN1473" s="125"/>
      <c r="AO1473" s="66"/>
      <c r="AP1473" s="125"/>
      <c r="AQ1473" s="125"/>
      <c r="AR1473" s="125"/>
      <c r="AS1473" s="125"/>
      <c r="AT1473" s="125"/>
      <c r="AU1473" s="125"/>
      <c r="AV1473" s="125"/>
      <c r="AW1473" s="126"/>
      <c r="AX1473" s="126"/>
      <c r="AY1473" s="126"/>
      <c r="AZ1473" s="125"/>
      <c r="BA1473" s="125"/>
      <c r="BB1473" s="65"/>
      <c r="BC1473" s="65"/>
      <c r="BD1473" s="128"/>
      <c r="BE1473" s="127"/>
      <c r="BF1473" s="126"/>
      <c r="BG1473" s="126"/>
      <c r="BH1473" s="126"/>
      <c r="BI1473" s="125"/>
      <c r="BJ1473" s="125"/>
      <c r="BK1473" s="125"/>
      <c r="BL1473" s="125"/>
      <c r="BM1473" s="125"/>
      <c r="BN1473" s="125"/>
      <c r="BO1473" s="129"/>
      <c r="BP1473" s="66"/>
      <c r="BQ1473" s="129"/>
      <c r="BR1473" s="125"/>
      <c r="BS1473" s="125"/>
      <c r="BT1473" s="125"/>
      <c r="BU1473" s="125"/>
      <c r="BV1473" s="125"/>
      <c r="BW1473" s="125"/>
      <c r="BX1473" s="126"/>
      <c r="BY1473" s="126"/>
      <c r="BZ1473" s="126"/>
      <c r="CA1473" s="125"/>
      <c r="CB1473" s="125"/>
    </row>
    <row r="1474" spans="1:80" x14ac:dyDescent="0.3">
      <c r="A1474" s="65"/>
      <c r="B1474" s="65"/>
      <c r="C1474" s="65"/>
      <c r="D1474" s="65"/>
      <c r="E1474" s="65"/>
      <c r="F1474" s="65"/>
      <c r="G1474" s="65"/>
      <c r="H1474" s="65"/>
      <c r="I1474" s="65"/>
      <c r="J1474" s="65"/>
      <c r="K1474" s="65"/>
      <c r="L1474" s="65"/>
      <c r="M1474" s="99"/>
      <c r="N1474" s="66"/>
      <c r="O1474" s="99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5"/>
      <c r="AC1474" s="128"/>
      <c r="AD1474" s="127"/>
      <c r="AE1474" s="126"/>
      <c r="AF1474" s="126"/>
      <c r="AG1474" s="126"/>
      <c r="AH1474" s="125"/>
      <c r="AI1474" s="125"/>
      <c r="AJ1474" s="125"/>
      <c r="AK1474" s="125"/>
      <c r="AL1474" s="125"/>
      <c r="AM1474" s="125"/>
      <c r="AN1474" s="125"/>
      <c r="AO1474" s="66"/>
      <c r="AP1474" s="125"/>
      <c r="AQ1474" s="125"/>
      <c r="AR1474" s="125"/>
      <c r="AS1474" s="125"/>
      <c r="AT1474" s="125"/>
      <c r="AU1474" s="125"/>
      <c r="AV1474" s="125"/>
      <c r="AW1474" s="126"/>
      <c r="AX1474" s="126"/>
      <c r="AY1474" s="126"/>
      <c r="AZ1474" s="125"/>
      <c r="BA1474" s="125"/>
      <c r="BB1474" s="65"/>
      <c r="BC1474" s="65"/>
      <c r="BD1474" s="128"/>
      <c r="BE1474" s="127"/>
      <c r="BF1474" s="126"/>
      <c r="BG1474" s="126"/>
      <c r="BH1474" s="126"/>
      <c r="BI1474" s="125"/>
      <c r="BJ1474" s="125"/>
      <c r="BK1474" s="125"/>
      <c r="BL1474" s="125"/>
      <c r="BM1474" s="125"/>
      <c r="BN1474" s="125"/>
      <c r="BO1474" s="129"/>
      <c r="BP1474" s="66"/>
      <c r="BQ1474" s="129"/>
      <c r="BR1474" s="125"/>
      <c r="BS1474" s="125"/>
      <c r="BT1474" s="125"/>
      <c r="BU1474" s="125"/>
      <c r="BV1474" s="125"/>
      <c r="BW1474" s="125"/>
      <c r="BX1474" s="126"/>
      <c r="BY1474" s="126"/>
      <c r="BZ1474" s="126"/>
      <c r="CA1474" s="125"/>
      <c r="CB1474" s="125"/>
    </row>
    <row r="1475" spans="1:80" x14ac:dyDescent="0.3">
      <c r="A1475" s="65"/>
      <c r="B1475" s="68"/>
      <c r="C1475" s="68"/>
      <c r="D1475" s="68"/>
      <c r="E1475" s="68"/>
      <c r="F1475" s="68"/>
      <c r="G1475" s="68"/>
      <c r="H1475" s="68"/>
      <c r="I1475" s="68"/>
      <c r="J1475" s="68"/>
      <c r="K1475" s="68"/>
      <c r="L1475" s="68"/>
      <c r="M1475" s="87"/>
      <c r="N1475" s="68"/>
      <c r="O1475" s="87"/>
      <c r="P1475" s="68"/>
      <c r="Q1475" s="68"/>
      <c r="R1475" s="68"/>
      <c r="S1475" s="68"/>
      <c r="T1475" s="68"/>
      <c r="U1475" s="68"/>
      <c r="V1475" s="68"/>
      <c r="W1475" s="68"/>
      <c r="X1475" s="68"/>
      <c r="Y1475" s="68"/>
      <c r="Z1475" s="68"/>
      <c r="AA1475" s="65"/>
      <c r="AB1475" s="65"/>
      <c r="AC1475" s="128"/>
      <c r="AD1475" s="127"/>
      <c r="AE1475" s="126"/>
      <c r="AF1475" s="126"/>
      <c r="AG1475" s="126"/>
      <c r="AH1475" s="125"/>
      <c r="AI1475" s="125"/>
      <c r="AJ1475" s="125"/>
      <c r="AK1475" s="125"/>
      <c r="AL1475" s="125"/>
      <c r="AM1475" s="125"/>
      <c r="AN1475" s="125"/>
      <c r="AO1475" s="66"/>
      <c r="AP1475" s="125"/>
      <c r="AQ1475" s="125"/>
      <c r="AR1475" s="125"/>
      <c r="AS1475" s="125"/>
      <c r="AT1475" s="125"/>
      <c r="AU1475" s="125"/>
      <c r="AV1475" s="125"/>
      <c r="AW1475" s="126"/>
      <c r="AX1475" s="126"/>
      <c r="AY1475" s="126"/>
      <c r="AZ1475" s="125"/>
      <c r="BA1475" s="125"/>
      <c r="BB1475" s="65"/>
      <c r="BC1475" s="65"/>
      <c r="BD1475" s="128"/>
      <c r="BE1475" s="127"/>
      <c r="BF1475" s="126"/>
      <c r="BG1475" s="126"/>
      <c r="BH1475" s="126"/>
      <c r="BI1475" s="125"/>
      <c r="BJ1475" s="125"/>
      <c r="BK1475" s="125"/>
      <c r="BL1475" s="125"/>
      <c r="BM1475" s="125"/>
      <c r="BN1475" s="125"/>
      <c r="BO1475" s="129"/>
      <c r="BP1475" s="66"/>
      <c r="BQ1475" s="129"/>
      <c r="BR1475" s="125"/>
      <c r="BS1475" s="125"/>
      <c r="BT1475" s="125"/>
      <c r="BU1475" s="125"/>
      <c r="BV1475" s="125"/>
      <c r="BW1475" s="125"/>
      <c r="BX1475" s="126"/>
      <c r="BY1475" s="126"/>
      <c r="BZ1475" s="126"/>
      <c r="CA1475" s="125"/>
      <c r="CB1475" s="125"/>
    </row>
    <row r="1476" spans="1:80" x14ac:dyDescent="0.3">
      <c r="A1476" s="65"/>
      <c r="B1476" s="77"/>
      <c r="C1476" s="77"/>
      <c r="D1476" s="78"/>
      <c r="E1476" s="78"/>
      <c r="F1476" s="78"/>
      <c r="G1476" s="79"/>
      <c r="H1476" s="79"/>
      <c r="I1476" s="79"/>
      <c r="J1476" s="79"/>
      <c r="K1476" s="79"/>
      <c r="L1476" s="79"/>
      <c r="M1476" s="80"/>
      <c r="N1476" s="68"/>
      <c r="O1476" s="80"/>
      <c r="P1476" s="79"/>
      <c r="Q1476" s="79"/>
      <c r="R1476" s="79"/>
      <c r="S1476" s="79"/>
      <c r="T1476" s="79"/>
      <c r="U1476" s="79"/>
      <c r="V1476" s="78"/>
      <c r="W1476" s="78"/>
      <c r="X1476" s="78"/>
      <c r="Y1476" s="77"/>
      <c r="Z1476" s="77"/>
      <c r="AA1476" s="65"/>
      <c r="AB1476" s="65"/>
      <c r="AC1476" s="128"/>
      <c r="AD1476" s="127"/>
      <c r="AE1476" s="126"/>
      <c r="AF1476" s="126"/>
      <c r="AG1476" s="126"/>
      <c r="AH1476" s="125"/>
      <c r="AI1476" s="125"/>
      <c r="AJ1476" s="125"/>
      <c r="AK1476" s="125"/>
      <c r="AL1476" s="125"/>
      <c r="AM1476" s="125"/>
      <c r="AN1476" s="125"/>
      <c r="AO1476" s="66"/>
      <c r="AP1476" s="125"/>
      <c r="AQ1476" s="125"/>
      <c r="AR1476" s="125"/>
      <c r="AS1476" s="125"/>
      <c r="AT1476" s="125"/>
      <c r="AU1476" s="125"/>
      <c r="AV1476" s="125"/>
      <c r="AW1476" s="126"/>
      <c r="AX1476" s="126"/>
      <c r="AY1476" s="126"/>
      <c r="AZ1476" s="125"/>
      <c r="BA1476" s="125"/>
      <c r="BB1476" s="65"/>
      <c r="BC1476" s="65"/>
      <c r="BD1476" s="128"/>
      <c r="BE1476" s="127"/>
      <c r="BF1476" s="126"/>
      <c r="BG1476" s="126"/>
      <c r="BH1476" s="126"/>
      <c r="BI1476" s="125"/>
      <c r="BJ1476" s="125"/>
      <c r="BK1476" s="125"/>
      <c r="BL1476" s="125"/>
      <c r="BM1476" s="125"/>
      <c r="BN1476" s="125"/>
      <c r="BO1476" s="129"/>
      <c r="BP1476" s="66"/>
      <c r="BQ1476" s="129"/>
      <c r="BR1476" s="125"/>
      <c r="BS1476" s="125"/>
      <c r="BT1476" s="125"/>
      <c r="BU1476" s="125"/>
      <c r="BV1476" s="125"/>
      <c r="BW1476" s="125"/>
      <c r="BX1476" s="126"/>
      <c r="BY1476" s="126"/>
      <c r="BZ1476" s="126"/>
      <c r="CA1476" s="125"/>
      <c r="CB1476" s="125"/>
    </row>
    <row r="1477" spans="1:80" x14ac:dyDescent="0.3">
      <c r="A1477" s="65"/>
      <c r="B1477" s="72"/>
      <c r="C1477" s="72"/>
      <c r="D1477" s="78"/>
      <c r="E1477" s="78"/>
      <c r="F1477" s="78"/>
      <c r="G1477" s="80"/>
      <c r="H1477" s="80"/>
      <c r="I1477" s="80"/>
      <c r="J1477" s="80"/>
      <c r="K1477" s="80"/>
      <c r="L1477" s="80"/>
      <c r="M1477" s="80"/>
      <c r="N1477" s="81"/>
      <c r="O1477" s="80"/>
      <c r="P1477" s="80"/>
      <c r="Q1477" s="80"/>
      <c r="R1477" s="80"/>
      <c r="S1477" s="80"/>
      <c r="T1477" s="80"/>
      <c r="U1477" s="80"/>
      <c r="V1477" s="78"/>
      <c r="W1477" s="78"/>
      <c r="X1477" s="78"/>
      <c r="Y1477" s="72"/>
      <c r="Z1477" s="72"/>
      <c r="AA1477" s="65"/>
      <c r="AB1477" s="65"/>
      <c r="AC1477" s="128"/>
      <c r="AD1477" s="127"/>
      <c r="AE1477" s="126"/>
      <c r="AF1477" s="126"/>
      <c r="AG1477" s="126"/>
      <c r="AH1477" s="125"/>
      <c r="AI1477" s="125"/>
      <c r="AJ1477" s="125"/>
      <c r="AK1477" s="125"/>
      <c r="AL1477" s="125"/>
      <c r="AM1477" s="125"/>
      <c r="AN1477" s="125"/>
      <c r="AO1477" s="66"/>
      <c r="AP1477" s="125"/>
      <c r="AQ1477" s="125"/>
      <c r="AR1477" s="125"/>
      <c r="AS1477" s="125"/>
      <c r="AT1477" s="125"/>
      <c r="AU1477" s="125"/>
      <c r="AV1477" s="125"/>
      <c r="AW1477" s="126"/>
      <c r="AX1477" s="126"/>
      <c r="AY1477" s="126"/>
      <c r="AZ1477" s="125"/>
      <c r="BA1477" s="125"/>
      <c r="BB1477" s="65"/>
      <c r="BC1477" s="65"/>
      <c r="BD1477" s="128"/>
      <c r="BE1477" s="127"/>
      <c r="BF1477" s="126"/>
      <c r="BG1477" s="126"/>
      <c r="BH1477" s="126"/>
      <c r="BI1477" s="125"/>
      <c r="BJ1477" s="125"/>
      <c r="BK1477" s="125"/>
      <c r="BL1477" s="125"/>
      <c r="BM1477" s="125"/>
      <c r="BN1477" s="125"/>
      <c r="BO1477" s="129"/>
      <c r="BP1477" s="66"/>
      <c r="BQ1477" s="129"/>
      <c r="BR1477" s="125"/>
      <c r="BS1477" s="125"/>
      <c r="BT1477" s="125"/>
      <c r="BU1477" s="125"/>
      <c r="BV1477" s="125"/>
      <c r="BW1477" s="125"/>
      <c r="BX1477" s="126"/>
      <c r="BY1477" s="126"/>
      <c r="BZ1477" s="126"/>
      <c r="CA1477" s="125"/>
      <c r="CB1477" s="125"/>
    </row>
    <row r="1478" spans="1:80" x14ac:dyDescent="0.3">
      <c r="A1478" s="65"/>
      <c r="B1478" s="128"/>
      <c r="C1478" s="127"/>
      <c r="D1478" s="126"/>
      <c r="E1478" s="126"/>
      <c r="F1478" s="126"/>
      <c r="G1478" s="125"/>
      <c r="H1478" s="125"/>
      <c r="I1478" s="125"/>
      <c r="J1478" s="125"/>
      <c r="K1478" s="125"/>
      <c r="L1478" s="125"/>
      <c r="M1478" s="125"/>
      <c r="N1478" s="66"/>
      <c r="O1478" s="125"/>
      <c r="P1478" s="125"/>
      <c r="Q1478" s="125"/>
      <c r="R1478" s="125"/>
      <c r="S1478" s="125"/>
      <c r="T1478" s="125"/>
      <c r="U1478" s="125"/>
      <c r="V1478" s="126"/>
      <c r="W1478" s="126"/>
      <c r="X1478" s="126"/>
      <c r="Y1478" s="125"/>
      <c r="Z1478" s="125"/>
      <c r="AA1478" s="65"/>
      <c r="AB1478" s="65"/>
      <c r="AC1478" s="128"/>
      <c r="AD1478" s="127"/>
      <c r="AE1478" s="126"/>
      <c r="AF1478" s="126"/>
      <c r="AG1478" s="126"/>
      <c r="AH1478" s="125"/>
      <c r="AI1478" s="125"/>
      <c r="AJ1478" s="125"/>
      <c r="AK1478" s="125"/>
      <c r="AL1478" s="125"/>
      <c r="AM1478" s="125"/>
      <c r="AN1478" s="125"/>
      <c r="AO1478" s="66"/>
      <c r="AP1478" s="125"/>
      <c r="AQ1478" s="125"/>
      <c r="AR1478" s="125"/>
      <c r="AS1478" s="125"/>
      <c r="AT1478" s="125"/>
      <c r="AU1478" s="125"/>
      <c r="AV1478" s="125"/>
      <c r="AW1478" s="126"/>
      <c r="AX1478" s="126"/>
      <c r="AY1478" s="126"/>
      <c r="AZ1478" s="125"/>
      <c r="BA1478" s="125"/>
      <c r="BB1478" s="65"/>
      <c r="BC1478" s="65"/>
      <c r="BD1478" s="128"/>
      <c r="BE1478" s="127"/>
      <c r="BF1478" s="126"/>
      <c r="BG1478" s="126"/>
      <c r="BH1478" s="126"/>
      <c r="BI1478" s="125"/>
      <c r="BJ1478" s="125"/>
      <c r="BK1478" s="125"/>
      <c r="BL1478" s="125"/>
      <c r="BM1478" s="125"/>
      <c r="BN1478" s="125"/>
      <c r="BO1478" s="129"/>
      <c r="BP1478" s="66"/>
      <c r="BQ1478" s="129"/>
      <c r="BR1478" s="125"/>
      <c r="BS1478" s="125"/>
      <c r="BT1478" s="125"/>
      <c r="BU1478" s="125"/>
      <c r="BV1478" s="125"/>
      <c r="BW1478" s="125"/>
      <c r="BX1478" s="126"/>
      <c r="BY1478" s="126"/>
      <c r="BZ1478" s="126"/>
      <c r="CA1478" s="125"/>
      <c r="CB1478" s="125"/>
    </row>
    <row r="1479" spans="1:80" x14ac:dyDescent="0.3">
      <c r="A1479" s="65"/>
      <c r="B1479" s="223"/>
      <c r="C1479" s="224"/>
      <c r="D1479" s="65"/>
      <c r="E1479" s="65"/>
      <c r="F1479" s="223"/>
      <c r="G1479" s="224"/>
      <c r="H1479" s="65"/>
      <c r="I1479" s="65"/>
      <c r="J1479" s="223"/>
      <c r="K1479" s="224"/>
      <c r="L1479" s="65"/>
      <c r="M1479" s="233"/>
      <c r="N1479" s="233"/>
      <c r="O1479" s="233"/>
      <c r="P1479" s="65"/>
      <c r="Q1479" s="223"/>
      <c r="R1479" s="224"/>
      <c r="S1479" s="65"/>
      <c r="T1479" s="65"/>
      <c r="U1479" s="223"/>
      <c r="V1479" s="224"/>
      <c r="W1479" s="65"/>
      <c r="X1479" s="65"/>
      <c r="Y1479" s="223"/>
      <c r="Z1479" s="224"/>
      <c r="AA1479" s="65"/>
      <c r="AB1479" s="65"/>
      <c r="AC1479" s="128"/>
      <c r="AD1479" s="127"/>
      <c r="AE1479" s="126"/>
      <c r="AF1479" s="126"/>
      <c r="AG1479" s="126"/>
      <c r="AH1479" s="125"/>
      <c r="AI1479" s="125"/>
      <c r="AJ1479" s="125"/>
      <c r="AK1479" s="125"/>
      <c r="AL1479" s="125"/>
      <c r="AM1479" s="125"/>
      <c r="AN1479" s="125"/>
      <c r="AO1479" s="66"/>
      <c r="AP1479" s="125"/>
      <c r="AQ1479" s="125"/>
      <c r="AR1479" s="125"/>
      <c r="AS1479" s="125"/>
      <c r="AT1479" s="125"/>
      <c r="AU1479" s="125"/>
      <c r="AV1479" s="125"/>
      <c r="AW1479" s="126"/>
      <c r="AX1479" s="126"/>
      <c r="AY1479" s="126"/>
      <c r="AZ1479" s="125"/>
      <c r="BA1479" s="125"/>
      <c r="BB1479" s="65"/>
      <c r="BC1479" s="65"/>
      <c r="BD1479" s="128"/>
      <c r="BE1479" s="127"/>
      <c r="BF1479" s="126"/>
      <c r="BG1479" s="126"/>
      <c r="BH1479" s="126"/>
      <c r="BI1479" s="125"/>
      <c r="BJ1479" s="125"/>
      <c r="BK1479" s="125"/>
      <c r="BL1479" s="125"/>
      <c r="BM1479" s="125"/>
      <c r="BN1479" s="125"/>
      <c r="BO1479" s="129"/>
      <c r="BP1479" s="66"/>
      <c r="BQ1479" s="129"/>
      <c r="BR1479" s="125"/>
      <c r="BS1479" s="125"/>
      <c r="BT1479" s="125"/>
      <c r="BU1479" s="125"/>
      <c r="BV1479" s="125"/>
      <c r="BW1479" s="125"/>
      <c r="BX1479" s="126"/>
      <c r="BY1479" s="126"/>
      <c r="BZ1479" s="126"/>
      <c r="CA1479" s="125"/>
      <c r="CB1479" s="125"/>
    </row>
    <row r="1480" spans="1:80" x14ac:dyDescent="0.3">
      <c r="A1480" s="65"/>
      <c r="B1480" s="225"/>
      <c r="C1480" s="226"/>
      <c r="D1480" s="65"/>
      <c r="E1480" s="65"/>
      <c r="F1480" s="227"/>
      <c r="G1480" s="226"/>
      <c r="H1480" s="65"/>
      <c r="I1480" s="65"/>
      <c r="J1480" s="228"/>
      <c r="K1480" s="229"/>
      <c r="L1480" s="65"/>
      <c r="M1480" s="225"/>
      <c r="N1480" s="230"/>
      <c r="O1480" s="226"/>
      <c r="P1480" s="65"/>
      <c r="Q1480" s="231"/>
      <c r="R1480" s="232"/>
      <c r="S1480" s="76"/>
      <c r="T1480" s="65"/>
      <c r="U1480" s="225"/>
      <c r="V1480" s="226"/>
      <c r="W1480" s="65"/>
      <c r="X1480" s="65"/>
      <c r="Y1480" s="225"/>
      <c r="Z1480" s="226"/>
      <c r="AA1480" s="65"/>
      <c r="AB1480" s="65"/>
      <c r="AC1480" s="128"/>
      <c r="AD1480" s="127"/>
      <c r="AE1480" s="126"/>
      <c r="AF1480" s="126"/>
      <c r="AG1480" s="126"/>
      <c r="AH1480" s="125"/>
      <c r="AI1480" s="125"/>
      <c r="AJ1480" s="125"/>
      <c r="AK1480" s="125"/>
      <c r="AL1480" s="125"/>
      <c r="AM1480" s="125"/>
      <c r="AN1480" s="125"/>
      <c r="AO1480" s="66"/>
      <c r="AP1480" s="125"/>
      <c r="AQ1480" s="125"/>
      <c r="AR1480" s="125"/>
      <c r="AS1480" s="125"/>
      <c r="AT1480" s="125"/>
      <c r="AU1480" s="125"/>
      <c r="AV1480" s="125"/>
      <c r="AW1480" s="126"/>
      <c r="AX1480" s="126"/>
      <c r="AY1480" s="126"/>
      <c r="AZ1480" s="125"/>
      <c r="BA1480" s="125"/>
      <c r="BB1480" s="65"/>
      <c r="BC1480" s="65"/>
      <c r="BD1480" s="128"/>
      <c r="BE1480" s="127"/>
      <c r="BF1480" s="126"/>
      <c r="BG1480" s="126"/>
      <c r="BH1480" s="126"/>
      <c r="BI1480" s="125"/>
      <c r="BJ1480" s="125"/>
      <c r="BK1480" s="125"/>
      <c r="BL1480" s="125"/>
      <c r="BM1480" s="125"/>
      <c r="BN1480" s="125"/>
      <c r="BO1480" s="129"/>
      <c r="BP1480" s="66"/>
      <c r="BQ1480" s="129"/>
      <c r="BR1480" s="125"/>
      <c r="BS1480" s="125"/>
      <c r="BT1480" s="125"/>
      <c r="BU1480" s="125"/>
      <c r="BV1480" s="125"/>
      <c r="BW1480" s="125"/>
      <c r="BX1480" s="126"/>
      <c r="BY1480" s="126"/>
      <c r="BZ1480" s="126"/>
      <c r="CA1480" s="125"/>
      <c r="CB1480" s="125"/>
    </row>
    <row r="1481" spans="1:80" x14ac:dyDescent="0.3">
      <c r="A1481" s="65"/>
      <c r="B1481" s="65"/>
      <c r="C1481" s="65"/>
      <c r="D1481" s="65"/>
      <c r="E1481" s="65"/>
      <c r="F1481" s="65"/>
      <c r="G1481" s="65"/>
      <c r="H1481" s="65"/>
      <c r="I1481" s="65"/>
      <c r="J1481" s="65"/>
      <c r="K1481" s="65"/>
      <c r="L1481" s="65"/>
      <c r="M1481" s="99"/>
      <c r="N1481" s="66"/>
      <c r="O1481" s="99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5"/>
      <c r="AC1481" s="128"/>
      <c r="AD1481" s="127"/>
      <c r="AE1481" s="126"/>
      <c r="AF1481" s="126"/>
      <c r="AG1481" s="126"/>
      <c r="AH1481" s="125"/>
      <c r="AI1481" s="125"/>
      <c r="AJ1481" s="125"/>
      <c r="AK1481" s="125"/>
      <c r="AL1481" s="125"/>
      <c r="AM1481" s="125"/>
      <c r="AN1481" s="125"/>
      <c r="AO1481" s="66"/>
      <c r="AP1481" s="125"/>
      <c r="AQ1481" s="125"/>
      <c r="AR1481" s="125"/>
      <c r="AS1481" s="125"/>
      <c r="AT1481" s="125"/>
      <c r="AU1481" s="125"/>
      <c r="AV1481" s="125"/>
      <c r="AW1481" s="126"/>
      <c r="AX1481" s="126"/>
      <c r="AY1481" s="126"/>
      <c r="AZ1481" s="125"/>
      <c r="BA1481" s="125"/>
      <c r="BB1481" s="65"/>
      <c r="BC1481" s="65"/>
      <c r="BD1481" s="128"/>
      <c r="BE1481" s="127"/>
      <c r="BF1481" s="126"/>
      <c r="BG1481" s="126"/>
      <c r="BH1481" s="126"/>
      <c r="BI1481" s="125"/>
      <c r="BJ1481" s="125"/>
      <c r="BK1481" s="125"/>
      <c r="BL1481" s="125"/>
      <c r="BM1481" s="125"/>
      <c r="BN1481" s="125"/>
      <c r="BO1481" s="129"/>
      <c r="BP1481" s="66"/>
      <c r="BQ1481" s="129"/>
      <c r="BR1481" s="125"/>
      <c r="BS1481" s="125"/>
      <c r="BT1481" s="125"/>
      <c r="BU1481" s="125"/>
      <c r="BV1481" s="125"/>
      <c r="BW1481" s="125"/>
      <c r="BX1481" s="126"/>
      <c r="BY1481" s="126"/>
      <c r="BZ1481" s="126"/>
      <c r="CA1481" s="125"/>
      <c r="CB1481" s="125"/>
    </row>
    <row r="1482" spans="1:80" x14ac:dyDescent="0.3">
      <c r="A1482" s="65"/>
      <c r="B1482" s="65"/>
      <c r="C1482" s="65"/>
      <c r="D1482" s="65"/>
      <c r="E1482" s="65"/>
      <c r="F1482" s="65"/>
      <c r="G1482" s="65"/>
      <c r="H1482" s="65"/>
      <c r="I1482" s="65"/>
      <c r="J1482" s="65"/>
      <c r="K1482" s="65"/>
      <c r="L1482" s="65"/>
      <c r="M1482" s="99"/>
      <c r="N1482" s="66"/>
      <c r="O1482" s="99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5"/>
      <c r="AC1482" s="128"/>
      <c r="AD1482" s="127"/>
      <c r="AE1482" s="126"/>
      <c r="AF1482" s="126"/>
      <c r="AG1482" s="126"/>
      <c r="AH1482" s="125"/>
      <c r="AI1482" s="125"/>
      <c r="AJ1482" s="125"/>
      <c r="AK1482" s="125"/>
      <c r="AL1482" s="125"/>
      <c r="AM1482" s="125"/>
      <c r="AN1482" s="125"/>
      <c r="AO1482" s="66"/>
      <c r="AP1482" s="125"/>
      <c r="AQ1482" s="125"/>
      <c r="AR1482" s="125"/>
      <c r="AS1482" s="125"/>
      <c r="AT1482" s="125"/>
      <c r="AU1482" s="125"/>
      <c r="AV1482" s="125"/>
      <c r="AW1482" s="126"/>
      <c r="AX1482" s="126"/>
      <c r="AY1482" s="126"/>
      <c r="AZ1482" s="125"/>
      <c r="BA1482" s="125"/>
      <c r="BB1482" s="65"/>
      <c r="BC1482" s="65"/>
      <c r="BD1482" s="128"/>
      <c r="BE1482" s="127"/>
      <c r="BF1482" s="126"/>
      <c r="BG1482" s="126"/>
      <c r="BH1482" s="126"/>
      <c r="BI1482" s="125"/>
      <c r="BJ1482" s="125"/>
      <c r="BK1482" s="125"/>
      <c r="BL1482" s="125"/>
      <c r="BM1482" s="125"/>
      <c r="BN1482" s="125"/>
      <c r="BO1482" s="129"/>
      <c r="BP1482" s="66"/>
      <c r="BQ1482" s="129"/>
      <c r="BR1482" s="125"/>
      <c r="BS1482" s="125"/>
      <c r="BT1482" s="125"/>
      <c r="BU1482" s="125"/>
      <c r="BV1482" s="125"/>
      <c r="BW1482" s="125"/>
      <c r="BX1482" s="126"/>
      <c r="BY1482" s="126"/>
      <c r="BZ1482" s="126"/>
      <c r="CA1482" s="125"/>
      <c r="CB1482" s="125"/>
    </row>
    <row r="1483" spans="1:80" x14ac:dyDescent="0.3">
      <c r="A1483" s="65"/>
      <c r="B1483" s="68"/>
      <c r="C1483" s="68"/>
      <c r="D1483" s="68"/>
      <c r="E1483" s="68"/>
      <c r="F1483" s="68"/>
      <c r="G1483" s="68"/>
      <c r="H1483" s="68"/>
      <c r="I1483" s="68"/>
      <c r="J1483" s="68"/>
      <c r="K1483" s="68"/>
      <c r="L1483" s="68"/>
      <c r="M1483" s="87"/>
      <c r="N1483" s="68"/>
      <c r="O1483" s="87"/>
      <c r="P1483" s="68"/>
      <c r="Q1483" s="68"/>
      <c r="R1483" s="68"/>
      <c r="S1483" s="68"/>
      <c r="T1483" s="68"/>
      <c r="U1483" s="68"/>
      <c r="V1483" s="68"/>
      <c r="W1483" s="68"/>
      <c r="X1483" s="68"/>
      <c r="Y1483" s="68"/>
      <c r="Z1483" s="68"/>
      <c r="AA1483" s="65"/>
      <c r="AB1483" s="65"/>
      <c r="AC1483" s="128"/>
      <c r="AD1483" s="127"/>
      <c r="AE1483" s="126"/>
      <c r="AF1483" s="126"/>
      <c r="AG1483" s="126"/>
      <c r="AH1483" s="125"/>
      <c r="AI1483" s="125"/>
      <c r="AJ1483" s="125"/>
      <c r="AK1483" s="125"/>
      <c r="AL1483" s="125"/>
      <c r="AM1483" s="125"/>
      <c r="AN1483" s="125"/>
      <c r="AO1483" s="66"/>
      <c r="AP1483" s="125"/>
      <c r="AQ1483" s="125"/>
      <c r="AR1483" s="125"/>
      <c r="AS1483" s="125"/>
      <c r="AT1483" s="125"/>
      <c r="AU1483" s="125"/>
      <c r="AV1483" s="125"/>
      <c r="AW1483" s="126"/>
      <c r="AX1483" s="126"/>
      <c r="AY1483" s="126"/>
      <c r="AZ1483" s="125"/>
      <c r="BA1483" s="125"/>
      <c r="BB1483" s="65"/>
      <c r="BC1483" s="65"/>
      <c r="BD1483" s="128"/>
      <c r="BE1483" s="127"/>
      <c r="BF1483" s="126"/>
      <c r="BG1483" s="126"/>
      <c r="BH1483" s="126"/>
      <c r="BI1483" s="125"/>
      <c r="BJ1483" s="125"/>
      <c r="BK1483" s="125"/>
      <c r="BL1483" s="125"/>
      <c r="BM1483" s="125"/>
      <c r="BN1483" s="125"/>
      <c r="BO1483" s="129"/>
      <c r="BP1483" s="66"/>
      <c r="BQ1483" s="129"/>
      <c r="BR1483" s="125"/>
      <c r="BS1483" s="125"/>
      <c r="BT1483" s="125"/>
      <c r="BU1483" s="125"/>
      <c r="BV1483" s="125"/>
      <c r="BW1483" s="125"/>
      <c r="BX1483" s="126"/>
      <c r="BY1483" s="126"/>
      <c r="BZ1483" s="126"/>
      <c r="CA1483" s="125"/>
      <c r="CB1483" s="125"/>
    </row>
    <row r="1484" spans="1:80" x14ac:dyDescent="0.3">
      <c r="A1484" s="65"/>
      <c r="B1484" s="70"/>
      <c r="C1484" s="70"/>
      <c r="D1484" s="71"/>
      <c r="E1484" s="71"/>
      <c r="F1484" s="71"/>
      <c r="G1484" s="70"/>
      <c r="H1484" s="70"/>
      <c r="I1484" s="70"/>
      <c r="J1484" s="70"/>
      <c r="K1484" s="70"/>
      <c r="L1484" s="70"/>
      <c r="M1484" s="70"/>
      <c r="N1484" s="194"/>
      <c r="O1484" s="80"/>
      <c r="P1484" s="75"/>
      <c r="Q1484" s="75"/>
      <c r="R1484" s="75"/>
      <c r="S1484" s="75"/>
      <c r="T1484" s="75"/>
      <c r="U1484" s="75"/>
      <c r="V1484" s="74"/>
      <c r="W1484" s="74"/>
      <c r="X1484" s="74"/>
      <c r="Y1484" s="73"/>
      <c r="Z1484" s="72"/>
      <c r="AA1484" s="65"/>
      <c r="AB1484" s="65"/>
      <c r="AC1484" s="128"/>
      <c r="AD1484" s="127"/>
      <c r="AE1484" s="126"/>
      <c r="AF1484" s="126"/>
      <c r="AG1484" s="126"/>
      <c r="AH1484" s="125"/>
      <c r="AI1484" s="125"/>
      <c r="AJ1484" s="125"/>
      <c r="AK1484" s="125"/>
      <c r="AL1484" s="125"/>
      <c r="AM1484" s="125"/>
      <c r="AN1484" s="125"/>
      <c r="AO1484" s="66"/>
      <c r="AP1484" s="125"/>
      <c r="AQ1484" s="125"/>
      <c r="AR1484" s="125"/>
      <c r="AS1484" s="125"/>
      <c r="AT1484" s="125"/>
      <c r="AU1484" s="125"/>
      <c r="AV1484" s="125"/>
      <c r="AW1484" s="126"/>
      <c r="AX1484" s="126"/>
      <c r="AY1484" s="126"/>
      <c r="AZ1484" s="125"/>
      <c r="BA1484" s="125"/>
      <c r="BB1484" s="65"/>
      <c r="BC1484" s="65"/>
      <c r="BD1484" s="128"/>
      <c r="BE1484" s="127"/>
      <c r="BF1484" s="126"/>
      <c r="BG1484" s="126"/>
      <c r="BH1484" s="126"/>
      <c r="BI1484" s="125"/>
      <c r="BJ1484" s="125"/>
      <c r="BK1484" s="125"/>
      <c r="BL1484" s="125"/>
      <c r="BM1484" s="125"/>
      <c r="BN1484" s="125"/>
      <c r="BO1484" s="129"/>
      <c r="BP1484" s="66"/>
      <c r="BQ1484" s="129"/>
      <c r="BR1484" s="125"/>
      <c r="BS1484" s="125"/>
      <c r="BT1484" s="125"/>
      <c r="BU1484" s="125"/>
      <c r="BV1484" s="125"/>
      <c r="BW1484" s="125"/>
      <c r="BX1484" s="126"/>
      <c r="BY1484" s="126"/>
      <c r="BZ1484" s="126"/>
      <c r="CA1484" s="125"/>
      <c r="CB1484" s="125"/>
    </row>
    <row r="1485" spans="1:80" x14ac:dyDescent="0.3">
      <c r="A1485" s="65"/>
      <c r="B1485" s="70"/>
      <c r="C1485" s="70"/>
      <c r="D1485" s="71"/>
      <c r="E1485" s="71"/>
      <c r="F1485" s="71"/>
      <c r="G1485" s="70"/>
      <c r="H1485" s="70"/>
      <c r="I1485" s="70"/>
      <c r="J1485" s="70"/>
      <c r="K1485" s="70"/>
      <c r="L1485" s="70"/>
      <c r="M1485" s="70"/>
      <c r="N1485" s="194"/>
      <c r="O1485" s="80"/>
      <c r="P1485" s="75"/>
      <c r="Q1485" s="75"/>
      <c r="R1485" s="75"/>
      <c r="S1485" s="75"/>
      <c r="T1485" s="75"/>
      <c r="U1485" s="75"/>
      <c r="V1485" s="74"/>
      <c r="W1485" s="74"/>
      <c r="X1485" s="74"/>
      <c r="Y1485" s="73"/>
      <c r="Z1485" s="72"/>
      <c r="AA1485" s="65"/>
      <c r="AB1485" s="65"/>
      <c r="AC1485" s="128"/>
      <c r="AD1485" s="127"/>
      <c r="AE1485" s="126"/>
      <c r="AF1485" s="126"/>
      <c r="AG1485" s="126"/>
      <c r="AH1485" s="125"/>
      <c r="AI1485" s="125"/>
      <c r="AJ1485" s="125"/>
      <c r="AK1485" s="125"/>
      <c r="AL1485" s="125"/>
      <c r="AM1485" s="125"/>
      <c r="AN1485" s="125"/>
      <c r="AO1485" s="66"/>
      <c r="AP1485" s="125"/>
      <c r="AQ1485" s="125"/>
      <c r="AR1485" s="125"/>
      <c r="AS1485" s="125"/>
      <c r="AT1485" s="125"/>
      <c r="AU1485" s="125"/>
      <c r="AV1485" s="125"/>
      <c r="AW1485" s="126"/>
      <c r="AX1485" s="126"/>
      <c r="AY1485" s="126"/>
      <c r="AZ1485" s="125"/>
      <c r="BA1485" s="125"/>
      <c r="BB1485" s="65"/>
      <c r="BC1485" s="65"/>
      <c r="BD1485" s="128"/>
      <c r="BE1485" s="127"/>
      <c r="BF1485" s="126"/>
      <c r="BG1485" s="126"/>
      <c r="BH1485" s="126"/>
      <c r="BI1485" s="125"/>
      <c r="BJ1485" s="125"/>
      <c r="BK1485" s="125"/>
      <c r="BL1485" s="125"/>
      <c r="BM1485" s="125"/>
      <c r="BN1485" s="125"/>
      <c r="BO1485" s="129"/>
      <c r="BP1485" s="66"/>
      <c r="BQ1485" s="129"/>
      <c r="BR1485" s="125"/>
      <c r="BS1485" s="125"/>
      <c r="BT1485" s="125"/>
      <c r="BU1485" s="125"/>
      <c r="BV1485" s="125"/>
      <c r="BW1485" s="125"/>
      <c r="BX1485" s="126"/>
      <c r="BY1485" s="126"/>
      <c r="BZ1485" s="126"/>
      <c r="CA1485" s="125"/>
      <c r="CB1485" s="125"/>
    </row>
    <row r="1486" spans="1:80" x14ac:dyDescent="0.3">
      <c r="A1486" s="65"/>
      <c r="B1486" s="70"/>
      <c r="C1486" s="70"/>
      <c r="D1486" s="71"/>
      <c r="E1486" s="71"/>
      <c r="F1486" s="71"/>
      <c r="G1486" s="70"/>
      <c r="H1486" s="70"/>
      <c r="I1486" s="70"/>
      <c r="J1486" s="70"/>
      <c r="K1486" s="70"/>
      <c r="L1486" s="70"/>
      <c r="M1486" s="70"/>
      <c r="N1486" s="194"/>
      <c r="O1486" s="80"/>
      <c r="P1486" s="75"/>
      <c r="Q1486" s="75"/>
      <c r="R1486" s="75"/>
      <c r="S1486" s="75"/>
      <c r="T1486" s="75"/>
      <c r="U1486" s="75"/>
      <c r="V1486" s="74"/>
      <c r="W1486" s="74"/>
      <c r="X1486" s="74"/>
      <c r="Y1486" s="73"/>
      <c r="Z1486" s="72"/>
      <c r="AA1486" s="65"/>
      <c r="AB1486" s="65"/>
      <c r="AC1486" s="128"/>
      <c r="AD1486" s="127"/>
      <c r="AE1486" s="126"/>
      <c r="AF1486" s="126"/>
      <c r="AG1486" s="126"/>
      <c r="AH1486" s="125"/>
      <c r="AI1486" s="125"/>
      <c r="AJ1486" s="125"/>
      <c r="AK1486" s="125"/>
      <c r="AL1486" s="125"/>
      <c r="AM1486" s="125"/>
      <c r="AN1486" s="125"/>
      <c r="AO1486" s="66"/>
      <c r="AP1486" s="125"/>
      <c r="AQ1486" s="125"/>
      <c r="AR1486" s="125"/>
      <c r="AS1486" s="125"/>
      <c r="AT1486" s="125"/>
      <c r="AU1486" s="125"/>
      <c r="AV1486" s="125"/>
      <c r="AW1486" s="126"/>
      <c r="AX1486" s="126"/>
      <c r="AY1486" s="126"/>
      <c r="AZ1486" s="125"/>
      <c r="BA1486" s="125"/>
      <c r="BB1486" s="65"/>
      <c r="BC1486" s="65"/>
      <c r="BD1486" s="128"/>
      <c r="BE1486" s="127"/>
      <c r="BF1486" s="126"/>
      <c r="BG1486" s="126"/>
      <c r="BH1486" s="126"/>
      <c r="BI1486" s="125"/>
      <c r="BJ1486" s="125"/>
      <c r="BK1486" s="125"/>
      <c r="BL1486" s="125"/>
      <c r="BM1486" s="125"/>
      <c r="BN1486" s="125"/>
      <c r="BO1486" s="129"/>
      <c r="BP1486" s="66"/>
      <c r="BQ1486" s="129"/>
      <c r="BR1486" s="125"/>
      <c r="BS1486" s="125"/>
      <c r="BT1486" s="125"/>
      <c r="BU1486" s="125"/>
      <c r="BV1486" s="125"/>
      <c r="BW1486" s="125"/>
      <c r="BX1486" s="126"/>
      <c r="BY1486" s="126"/>
      <c r="BZ1486" s="126"/>
      <c r="CA1486" s="125"/>
      <c r="CB1486" s="125"/>
    </row>
    <row r="1487" spans="1:80" x14ac:dyDescent="0.3">
      <c r="A1487" s="65"/>
      <c r="B1487" s="70"/>
      <c r="C1487" s="70"/>
      <c r="D1487" s="71"/>
      <c r="E1487" s="71"/>
      <c r="F1487" s="71"/>
      <c r="G1487" s="70"/>
      <c r="H1487" s="70"/>
      <c r="I1487" s="70"/>
      <c r="J1487" s="70"/>
      <c r="K1487" s="70"/>
      <c r="L1487" s="70"/>
      <c r="M1487" s="70"/>
      <c r="N1487" s="194"/>
      <c r="O1487" s="80"/>
      <c r="P1487" s="75"/>
      <c r="Q1487" s="75"/>
      <c r="R1487" s="75"/>
      <c r="S1487" s="75"/>
      <c r="T1487" s="75"/>
      <c r="U1487" s="75"/>
      <c r="V1487" s="74"/>
      <c r="W1487" s="74"/>
      <c r="X1487" s="74"/>
      <c r="Y1487" s="73"/>
      <c r="Z1487" s="72"/>
      <c r="AA1487" s="65"/>
      <c r="AB1487" s="65"/>
      <c r="AC1487" s="65"/>
      <c r="AD1487" s="65"/>
      <c r="AE1487" s="65"/>
      <c r="AF1487" s="65"/>
      <c r="AG1487" s="65"/>
      <c r="AH1487" s="65"/>
      <c r="AI1487" s="65"/>
      <c r="AJ1487" s="65"/>
      <c r="AK1487" s="65"/>
      <c r="AL1487" s="65"/>
      <c r="AM1487" s="65"/>
      <c r="AN1487" s="125"/>
      <c r="AO1487" s="66"/>
      <c r="AP1487" s="125"/>
      <c r="AQ1487" s="65"/>
      <c r="AR1487" s="65"/>
      <c r="AS1487" s="65"/>
      <c r="AT1487" s="65"/>
      <c r="AU1487" s="65"/>
      <c r="AV1487" s="65"/>
      <c r="AW1487" s="65"/>
      <c r="AX1487" s="65"/>
      <c r="AY1487" s="65"/>
      <c r="AZ1487" s="65"/>
      <c r="BA1487" s="65"/>
      <c r="BB1487" s="65"/>
      <c r="BC1487" s="65"/>
      <c r="BD1487" s="65"/>
      <c r="BE1487" s="65"/>
      <c r="BF1487" s="65"/>
      <c r="BG1487" s="65"/>
      <c r="BH1487" s="65"/>
      <c r="BI1487" s="65"/>
      <c r="BJ1487" s="65"/>
      <c r="BK1487" s="65"/>
      <c r="BL1487" s="65"/>
      <c r="BM1487" s="65"/>
      <c r="BN1487" s="65"/>
      <c r="BO1487" s="65"/>
      <c r="BP1487" s="66"/>
      <c r="BQ1487" s="65"/>
      <c r="BR1487" s="65"/>
      <c r="BS1487" s="65"/>
      <c r="BT1487" s="65"/>
      <c r="BU1487" s="65"/>
      <c r="BV1487" s="65"/>
      <c r="BW1487" s="65"/>
      <c r="BX1487" s="65"/>
      <c r="BY1487" s="65"/>
      <c r="BZ1487" s="65"/>
      <c r="CA1487" s="65"/>
      <c r="CB1487" s="65"/>
    </row>
    <row r="1488" spans="1:80" x14ac:dyDescent="0.3">
      <c r="A1488" s="65"/>
      <c r="B1488" s="70"/>
      <c r="C1488" s="70"/>
      <c r="D1488" s="71"/>
      <c r="E1488" s="71"/>
      <c r="F1488" s="71"/>
      <c r="G1488" s="70"/>
      <c r="H1488" s="70"/>
      <c r="I1488" s="70"/>
      <c r="J1488" s="70"/>
      <c r="K1488" s="70"/>
      <c r="L1488" s="70"/>
      <c r="M1488" s="70"/>
      <c r="N1488" s="194"/>
      <c r="O1488" s="80"/>
      <c r="P1488" s="75"/>
      <c r="Q1488" s="75"/>
      <c r="R1488" s="75"/>
      <c r="S1488" s="75"/>
      <c r="T1488" s="75"/>
      <c r="U1488" s="75"/>
      <c r="V1488" s="74"/>
      <c r="W1488" s="74"/>
      <c r="X1488" s="74"/>
      <c r="Y1488" s="73"/>
      <c r="Z1488" s="72"/>
      <c r="AA1488" s="65"/>
      <c r="AB1488" s="65"/>
      <c r="AC1488" s="82"/>
      <c r="AD1488" s="82"/>
      <c r="AE1488" s="82"/>
      <c r="AF1488" s="82"/>
      <c r="AG1488" s="82"/>
      <c r="AH1488" s="82"/>
      <c r="AI1488" s="82"/>
      <c r="AJ1488" s="82"/>
      <c r="AK1488" s="82"/>
      <c r="AL1488" s="82"/>
      <c r="AM1488" s="82"/>
      <c r="AN1488" s="114"/>
      <c r="AO1488" s="82"/>
      <c r="AP1488" s="114"/>
      <c r="AQ1488" s="82"/>
      <c r="AR1488" s="82"/>
      <c r="AS1488" s="82"/>
      <c r="AT1488" s="82"/>
      <c r="AU1488" s="82"/>
      <c r="AV1488" s="82"/>
      <c r="AW1488" s="82"/>
      <c r="AX1488" s="82"/>
      <c r="AY1488" s="82"/>
      <c r="AZ1488" s="82"/>
      <c r="BA1488" s="82"/>
      <c r="BB1488" s="65"/>
      <c r="BC1488" s="65"/>
      <c r="BD1488" s="82"/>
      <c r="BE1488" s="82"/>
      <c r="BF1488" s="82"/>
      <c r="BG1488" s="82"/>
      <c r="BH1488" s="82"/>
      <c r="BI1488" s="82"/>
      <c r="BJ1488" s="82"/>
      <c r="BK1488" s="82"/>
      <c r="BL1488" s="82"/>
      <c r="BM1488" s="82"/>
      <c r="BN1488" s="82"/>
      <c r="BO1488" s="82"/>
      <c r="BP1488" s="82"/>
      <c r="BQ1488" s="82"/>
      <c r="BR1488" s="82"/>
      <c r="BS1488" s="82"/>
      <c r="BT1488" s="82"/>
      <c r="BU1488" s="82"/>
      <c r="BV1488" s="82"/>
      <c r="BW1488" s="82"/>
      <c r="BX1488" s="82"/>
      <c r="BY1488" s="82"/>
      <c r="BZ1488" s="82"/>
      <c r="CA1488" s="82"/>
      <c r="CB1488" s="82"/>
    </row>
    <row r="1489" spans="1:80" x14ac:dyDescent="0.3">
      <c r="A1489" s="65"/>
      <c r="B1489" s="70"/>
      <c r="C1489" s="70"/>
      <c r="D1489" s="71"/>
      <c r="E1489" s="71"/>
      <c r="F1489" s="71"/>
      <c r="G1489" s="70"/>
      <c r="H1489" s="70"/>
      <c r="I1489" s="70"/>
      <c r="J1489" s="70"/>
      <c r="K1489" s="70"/>
      <c r="L1489" s="70"/>
      <c r="M1489" s="70"/>
      <c r="N1489" s="194"/>
      <c r="O1489" s="80"/>
      <c r="P1489" s="75"/>
      <c r="Q1489" s="75"/>
      <c r="R1489" s="75"/>
      <c r="S1489" s="75"/>
      <c r="T1489" s="75"/>
      <c r="U1489" s="75"/>
      <c r="V1489" s="74"/>
      <c r="W1489" s="74"/>
      <c r="X1489" s="74"/>
      <c r="Y1489" s="73"/>
      <c r="Z1489" s="72"/>
      <c r="AA1489" s="65"/>
      <c r="AB1489" s="65"/>
      <c r="AC1489" s="65"/>
      <c r="AD1489" s="65"/>
      <c r="AE1489" s="130"/>
      <c r="AF1489" s="130"/>
      <c r="AG1489" s="130"/>
      <c r="AH1489" s="131"/>
      <c r="AI1489" s="131"/>
      <c r="AJ1489" s="131"/>
      <c r="AK1489" s="131"/>
      <c r="AL1489" s="131"/>
      <c r="AM1489" s="131"/>
      <c r="AN1489" s="125"/>
      <c r="AO1489" s="82"/>
      <c r="AP1489" s="125"/>
      <c r="AQ1489" s="131"/>
      <c r="AR1489" s="131"/>
      <c r="AS1489" s="131"/>
      <c r="AT1489" s="131"/>
      <c r="AU1489" s="131"/>
      <c r="AV1489" s="131"/>
      <c r="AW1489" s="130"/>
      <c r="AX1489" s="130"/>
      <c r="AY1489" s="130"/>
      <c r="AZ1489" s="65"/>
      <c r="BA1489" s="65"/>
      <c r="BB1489" s="65"/>
      <c r="BC1489" s="65"/>
      <c r="BD1489" s="65"/>
      <c r="BE1489" s="65"/>
      <c r="BF1489" s="130"/>
      <c r="BG1489" s="130"/>
      <c r="BH1489" s="130"/>
      <c r="BI1489" s="131"/>
      <c r="BJ1489" s="131"/>
      <c r="BK1489" s="131"/>
      <c r="BL1489" s="131"/>
      <c r="BM1489" s="131"/>
      <c r="BN1489" s="131"/>
      <c r="BO1489" s="132"/>
      <c r="BP1489" s="82"/>
      <c r="BQ1489" s="132"/>
      <c r="BR1489" s="131"/>
      <c r="BS1489" s="131"/>
      <c r="BT1489" s="131"/>
      <c r="BU1489" s="131"/>
      <c r="BV1489" s="131"/>
      <c r="BW1489" s="131"/>
      <c r="BX1489" s="130"/>
      <c r="BY1489" s="130"/>
      <c r="BZ1489" s="130"/>
      <c r="CA1489" s="65"/>
      <c r="CB1489" s="65"/>
    </row>
    <row r="1490" spans="1:80" x14ac:dyDescent="0.3">
      <c r="A1490" s="65"/>
      <c r="B1490" s="70"/>
      <c r="C1490" s="70"/>
      <c r="D1490" s="71"/>
      <c r="E1490" s="71"/>
      <c r="F1490" s="71"/>
      <c r="G1490" s="70"/>
      <c r="H1490" s="70"/>
      <c r="I1490" s="70"/>
      <c r="J1490" s="70"/>
      <c r="K1490" s="70"/>
      <c r="L1490" s="70"/>
      <c r="M1490" s="70"/>
      <c r="N1490" s="194"/>
      <c r="O1490" s="80"/>
      <c r="P1490" s="75"/>
      <c r="Q1490" s="75"/>
      <c r="R1490" s="75"/>
      <c r="S1490" s="75"/>
      <c r="T1490" s="75"/>
      <c r="U1490" s="75"/>
      <c r="V1490" s="74"/>
      <c r="W1490" s="74"/>
      <c r="X1490" s="74"/>
      <c r="Y1490" s="73"/>
      <c r="Z1490" s="72"/>
      <c r="AA1490" s="65"/>
      <c r="AB1490" s="65"/>
      <c r="AC1490" s="128"/>
      <c r="AD1490" s="128"/>
      <c r="AE1490" s="130"/>
      <c r="AF1490" s="130"/>
      <c r="AG1490" s="130"/>
      <c r="AH1490" s="125"/>
      <c r="AI1490" s="125"/>
      <c r="AJ1490" s="125"/>
      <c r="AK1490" s="125"/>
      <c r="AL1490" s="125"/>
      <c r="AM1490" s="125"/>
      <c r="AN1490" s="125"/>
      <c r="AO1490" s="66"/>
      <c r="AP1490" s="125"/>
      <c r="AQ1490" s="125"/>
      <c r="AR1490" s="125"/>
      <c r="AS1490" s="125"/>
      <c r="AT1490" s="125"/>
      <c r="AU1490" s="125"/>
      <c r="AV1490" s="125"/>
      <c r="AW1490" s="130"/>
      <c r="AX1490" s="130"/>
      <c r="AY1490" s="130"/>
      <c r="AZ1490" s="128"/>
      <c r="BA1490" s="128"/>
      <c r="BB1490" s="65"/>
      <c r="BC1490" s="65"/>
      <c r="BD1490" s="128"/>
      <c r="BE1490" s="128"/>
      <c r="BF1490" s="130"/>
      <c r="BG1490" s="130"/>
      <c r="BH1490" s="130"/>
      <c r="BI1490" s="125"/>
      <c r="BJ1490" s="125"/>
      <c r="BK1490" s="125"/>
      <c r="BL1490" s="125"/>
      <c r="BM1490" s="125"/>
      <c r="BN1490" s="125"/>
      <c r="BO1490" s="133"/>
      <c r="BP1490" s="66"/>
      <c r="BQ1490" s="132"/>
      <c r="BR1490" s="125"/>
      <c r="BS1490" s="125"/>
      <c r="BT1490" s="125"/>
      <c r="BU1490" s="125"/>
      <c r="BV1490" s="125"/>
      <c r="BW1490" s="125"/>
      <c r="BX1490" s="130"/>
      <c r="BY1490" s="130"/>
      <c r="BZ1490" s="130"/>
      <c r="CA1490" s="128"/>
      <c r="CB1490" s="128"/>
    </row>
    <row r="1491" spans="1:80" x14ac:dyDescent="0.3">
      <c r="A1491" s="65"/>
      <c r="B1491" s="70"/>
      <c r="C1491" s="70"/>
      <c r="D1491" s="71"/>
      <c r="E1491" s="71"/>
      <c r="F1491" s="71"/>
      <c r="G1491" s="70"/>
      <c r="H1491" s="70"/>
      <c r="I1491" s="70"/>
      <c r="J1491" s="70"/>
      <c r="K1491" s="70"/>
      <c r="L1491" s="70"/>
      <c r="M1491" s="70"/>
      <c r="N1491" s="194"/>
      <c r="O1491" s="80"/>
      <c r="P1491" s="75"/>
      <c r="Q1491" s="75"/>
      <c r="R1491" s="75"/>
      <c r="S1491" s="75"/>
      <c r="T1491" s="75"/>
      <c r="U1491" s="75"/>
      <c r="V1491" s="74"/>
      <c r="W1491" s="74"/>
      <c r="X1491" s="74"/>
      <c r="Y1491" s="73"/>
      <c r="Z1491" s="72"/>
    </row>
    <row r="1492" spans="1:80" x14ac:dyDescent="0.3">
      <c r="A1492" s="65"/>
      <c r="B1492" s="70"/>
      <c r="C1492" s="70"/>
      <c r="D1492" s="71"/>
      <c r="E1492" s="71"/>
      <c r="F1492" s="71"/>
      <c r="G1492" s="70"/>
      <c r="H1492" s="70"/>
      <c r="I1492" s="70"/>
      <c r="J1492" s="70"/>
      <c r="K1492" s="70"/>
      <c r="L1492" s="70"/>
      <c r="M1492" s="70"/>
      <c r="N1492" s="194"/>
      <c r="O1492" s="80"/>
      <c r="P1492" s="75"/>
      <c r="Q1492" s="75"/>
      <c r="R1492" s="75"/>
      <c r="S1492" s="75"/>
      <c r="T1492" s="75"/>
      <c r="U1492" s="75"/>
      <c r="V1492" s="74"/>
      <c r="W1492" s="74"/>
      <c r="X1492" s="74"/>
      <c r="Y1492" s="73"/>
      <c r="Z1492" s="72"/>
      <c r="AA1492" s="65"/>
      <c r="AB1492" s="65"/>
      <c r="AC1492" s="103"/>
      <c r="AD1492" s="103"/>
      <c r="AE1492" s="65"/>
      <c r="AF1492" s="65"/>
      <c r="AG1492" s="103"/>
      <c r="AH1492" s="103"/>
      <c r="AI1492" s="65"/>
      <c r="AJ1492" s="65"/>
      <c r="AK1492" s="103"/>
      <c r="AL1492" s="103"/>
      <c r="AM1492" s="65"/>
      <c r="AN1492" s="103"/>
      <c r="AO1492" s="103"/>
      <c r="AP1492" s="103"/>
      <c r="AQ1492" s="65"/>
      <c r="AR1492" s="103"/>
      <c r="AS1492" s="103"/>
      <c r="AT1492" s="65"/>
      <c r="AU1492" s="65"/>
      <c r="AV1492" s="103"/>
      <c r="AW1492" s="103"/>
      <c r="AX1492" s="65"/>
      <c r="AY1492" s="65"/>
      <c r="AZ1492" s="103"/>
      <c r="BA1492" s="103"/>
      <c r="BB1492" s="65"/>
      <c r="BC1492" s="65"/>
      <c r="BD1492" s="103"/>
      <c r="BE1492" s="103"/>
      <c r="BF1492" s="65"/>
      <c r="BG1492" s="65"/>
      <c r="BH1492" s="103"/>
      <c r="BI1492" s="103"/>
      <c r="BJ1492" s="65"/>
      <c r="BK1492" s="65"/>
      <c r="BL1492" s="103"/>
      <c r="BM1492" s="103"/>
      <c r="BN1492" s="65"/>
      <c r="BO1492" s="103"/>
      <c r="BP1492" s="103"/>
      <c r="BQ1492" s="103"/>
      <c r="BR1492" s="65"/>
      <c r="BS1492" s="103"/>
      <c r="BT1492" s="103"/>
      <c r="BU1492" s="65"/>
      <c r="BV1492" s="65"/>
      <c r="BW1492" s="103"/>
      <c r="BX1492" s="103"/>
      <c r="BY1492" s="65"/>
      <c r="BZ1492" s="65"/>
      <c r="CA1492" s="103"/>
      <c r="CB1492" s="103"/>
    </row>
    <row r="1493" spans="1:80" x14ac:dyDescent="0.3">
      <c r="A1493" s="65"/>
      <c r="B1493" s="70"/>
      <c r="C1493" s="70"/>
      <c r="D1493" s="71"/>
      <c r="E1493" s="71"/>
      <c r="F1493" s="71"/>
      <c r="G1493" s="70"/>
      <c r="H1493" s="70"/>
      <c r="I1493" s="70"/>
      <c r="J1493" s="70"/>
      <c r="K1493" s="70"/>
      <c r="L1493" s="70"/>
      <c r="M1493" s="70"/>
      <c r="N1493" s="194"/>
      <c r="O1493" s="80"/>
      <c r="P1493" s="75"/>
      <c r="Q1493" s="75"/>
      <c r="R1493" s="75"/>
      <c r="S1493" s="75"/>
      <c r="T1493" s="75"/>
      <c r="U1493" s="75"/>
      <c r="V1493" s="74"/>
      <c r="W1493" s="74"/>
      <c r="X1493" s="74"/>
      <c r="Y1493" s="73"/>
      <c r="Z1493" s="72"/>
      <c r="AA1493" s="65"/>
      <c r="AB1493" s="65"/>
      <c r="AC1493" s="122"/>
      <c r="AD1493" s="122"/>
      <c r="AE1493" s="65"/>
      <c r="AF1493" s="65"/>
      <c r="AG1493" s="103"/>
      <c r="AH1493" s="122"/>
      <c r="AI1493" s="65"/>
      <c r="AJ1493" s="65"/>
      <c r="AK1493" s="90"/>
      <c r="AL1493" s="90"/>
      <c r="AM1493" s="65"/>
      <c r="AN1493" s="122"/>
      <c r="AO1493" s="122"/>
      <c r="AP1493" s="122"/>
      <c r="AQ1493" s="65"/>
      <c r="AR1493" s="112"/>
      <c r="AS1493" s="112"/>
      <c r="AT1493" s="124"/>
      <c r="AU1493" s="65"/>
      <c r="AV1493" s="122"/>
      <c r="AW1493" s="122"/>
      <c r="AX1493" s="65"/>
      <c r="AY1493" s="65"/>
      <c r="AZ1493" s="122"/>
      <c r="BA1493" s="122"/>
      <c r="BB1493" s="65"/>
      <c r="BC1493" s="65"/>
      <c r="BD1493" s="122"/>
      <c r="BE1493" s="122"/>
      <c r="BF1493" s="65"/>
      <c r="BG1493" s="65"/>
      <c r="BH1493" s="103"/>
      <c r="BI1493" s="122"/>
      <c r="BJ1493" s="65"/>
      <c r="BK1493" s="65"/>
      <c r="BL1493" s="90"/>
      <c r="BM1493" s="90"/>
      <c r="BN1493" s="65"/>
      <c r="BO1493" s="122"/>
      <c r="BP1493" s="122"/>
      <c r="BQ1493" s="122"/>
      <c r="BR1493" s="65"/>
      <c r="BS1493" s="112"/>
      <c r="BT1493" s="112"/>
      <c r="BU1493" s="124"/>
      <c r="BV1493" s="65"/>
      <c r="BW1493" s="122"/>
      <c r="BX1493" s="122"/>
      <c r="BY1493" s="65"/>
      <c r="BZ1493" s="65"/>
      <c r="CA1493" s="122"/>
      <c r="CB1493" s="122"/>
    </row>
    <row r="1494" spans="1:80" x14ac:dyDescent="0.3">
      <c r="A1494" s="65"/>
      <c r="B1494" s="70"/>
      <c r="C1494" s="70"/>
      <c r="D1494" s="71"/>
      <c r="E1494" s="71"/>
      <c r="F1494" s="71"/>
      <c r="G1494" s="70"/>
      <c r="H1494" s="70"/>
      <c r="I1494" s="70"/>
      <c r="J1494" s="70"/>
      <c r="K1494" s="70"/>
      <c r="L1494" s="70"/>
      <c r="M1494" s="70"/>
      <c r="N1494" s="194"/>
      <c r="O1494" s="80"/>
      <c r="P1494" s="75"/>
      <c r="Q1494" s="75"/>
      <c r="R1494" s="75"/>
      <c r="S1494" s="75"/>
      <c r="T1494" s="75"/>
      <c r="U1494" s="75"/>
      <c r="V1494" s="74"/>
      <c r="W1494" s="74"/>
      <c r="X1494" s="74"/>
      <c r="Y1494" s="73"/>
      <c r="Z1494" s="72"/>
      <c r="AA1494" s="65"/>
      <c r="AB1494" s="65"/>
      <c r="AC1494" s="65"/>
      <c r="AD1494" s="65"/>
      <c r="AE1494" s="65"/>
      <c r="AF1494" s="65"/>
      <c r="AG1494" s="65"/>
      <c r="AH1494" s="65"/>
      <c r="AI1494" s="65"/>
      <c r="AJ1494" s="65"/>
      <c r="AK1494" s="65"/>
      <c r="AL1494" s="65"/>
      <c r="AM1494" s="65"/>
      <c r="AN1494" s="125"/>
      <c r="AO1494" s="66"/>
      <c r="AP1494" s="125"/>
      <c r="AQ1494" s="65"/>
      <c r="AR1494" s="65"/>
      <c r="AS1494" s="65"/>
      <c r="AT1494" s="65"/>
      <c r="AU1494" s="65"/>
      <c r="AV1494" s="65"/>
      <c r="AW1494" s="65"/>
      <c r="AX1494" s="65"/>
      <c r="AY1494" s="65"/>
      <c r="AZ1494" s="65"/>
      <c r="BA1494" s="65"/>
      <c r="BB1494" s="65"/>
      <c r="BC1494" s="65"/>
      <c r="BD1494" s="65"/>
      <c r="BE1494" s="65"/>
      <c r="BF1494" s="65"/>
      <c r="BG1494" s="65"/>
      <c r="BH1494" s="65"/>
      <c r="BI1494" s="65"/>
      <c r="BJ1494" s="65"/>
      <c r="BK1494" s="65"/>
      <c r="BL1494" s="65"/>
      <c r="BM1494" s="65"/>
      <c r="BN1494" s="65"/>
      <c r="BO1494" s="65"/>
      <c r="BP1494" s="66"/>
      <c r="BQ1494" s="65"/>
      <c r="BR1494" s="65"/>
      <c r="BS1494" s="65"/>
      <c r="BT1494" s="65"/>
      <c r="BU1494" s="65"/>
      <c r="BV1494" s="65"/>
      <c r="BW1494" s="65"/>
      <c r="BX1494" s="65"/>
      <c r="BY1494" s="65"/>
      <c r="BZ1494" s="65"/>
      <c r="CA1494" s="65"/>
      <c r="CB1494" s="65"/>
    </row>
    <row r="1495" spans="1:80" x14ac:dyDescent="0.3">
      <c r="A1495" s="65"/>
      <c r="B1495" s="70"/>
      <c r="C1495" s="70"/>
      <c r="D1495" s="71"/>
      <c r="E1495" s="71"/>
      <c r="F1495" s="71"/>
      <c r="G1495" s="70"/>
      <c r="H1495" s="70"/>
      <c r="I1495" s="70"/>
      <c r="J1495" s="70"/>
      <c r="K1495" s="70"/>
      <c r="L1495" s="70"/>
      <c r="M1495" s="70"/>
      <c r="N1495" s="194"/>
      <c r="O1495" s="80"/>
      <c r="P1495" s="75"/>
      <c r="Q1495" s="75"/>
      <c r="R1495" s="75"/>
      <c r="S1495" s="75"/>
      <c r="T1495" s="75"/>
      <c r="U1495" s="75"/>
      <c r="V1495" s="74"/>
      <c r="W1495" s="74"/>
      <c r="X1495" s="74"/>
      <c r="Y1495" s="73"/>
      <c r="Z1495" s="72"/>
      <c r="AA1495" s="65"/>
      <c r="AB1495" s="65"/>
      <c r="AC1495" s="65"/>
      <c r="AD1495" s="65"/>
      <c r="AE1495" s="65"/>
      <c r="AF1495" s="65"/>
      <c r="AG1495" s="65"/>
      <c r="AH1495" s="65"/>
      <c r="AI1495" s="65"/>
      <c r="AJ1495" s="65"/>
      <c r="AK1495" s="65"/>
      <c r="AL1495" s="65"/>
      <c r="AM1495" s="65"/>
      <c r="AN1495" s="125"/>
      <c r="AO1495" s="66"/>
      <c r="AP1495" s="125"/>
      <c r="AQ1495" s="65"/>
      <c r="AR1495" s="65"/>
      <c r="AS1495" s="65"/>
      <c r="AT1495" s="65"/>
      <c r="AU1495" s="65"/>
      <c r="AV1495" s="65"/>
      <c r="AW1495" s="65"/>
      <c r="AX1495" s="65"/>
      <c r="AY1495" s="65"/>
      <c r="AZ1495" s="65"/>
      <c r="BA1495" s="65"/>
      <c r="BB1495" s="65"/>
      <c r="BC1495" s="65"/>
      <c r="BD1495" s="65"/>
      <c r="BE1495" s="65"/>
      <c r="BF1495" s="65"/>
      <c r="BG1495" s="65"/>
      <c r="BH1495" s="65"/>
      <c r="BI1495" s="65"/>
      <c r="BJ1495" s="65"/>
      <c r="BK1495" s="65"/>
      <c r="BL1495" s="65"/>
      <c r="BM1495" s="65"/>
      <c r="BN1495" s="65"/>
      <c r="BO1495" s="65"/>
      <c r="BP1495" s="66"/>
      <c r="BQ1495" s="65"/>
      <c r="BR1495" s="65"/>
      <c r="BS1495" s="65"/>
      <c r="BT1495" s="65"/>
      <c r="BU1495" s="65"/>
      <c r="BV1495" s="65"/>
      <c r="BW1495" s="65"/>
      <c r="BX1495" s="65"/>
      <c r="BY1495" s="65"/>
      <c r="BZ1495" s="65"/>
      <c r="CA1495" s="65"/>
      <c r="CB1495" s="65"/>
    </row>
    <row r="1496" spans="1:80" x14ac:dyDescent="0.3">
      <c r="A1496" s="65"/>
      <c r="B1496" s="70"/>
      <c r="C1496" s="70"/>
      <c r="D1496" s="71"/>
      <c r="E1496" s="71"/>
      <c r="F1496" s="71"/>
      <c r="G1496" s="70"/>
      <c r="H1496" s="70"/>
      <c r="I1496" s="70"/>
      <c r="J1496" s="70"/>
      <c r="K1496" s="70"/>
      <c r="L1496" s="70"/>
      <c r="M1496" s="70"/>
      <c r="N1496" s="194"/>
      <c r="O1496" s="80"/>
      <c r="P1496" s="75"/>
      <c r="Q1496" s="75"/>
      <c r="R1496" s="75"/>
      <c r="S1496" s="75"/>
      <c r="T1496" s="75"/>
      <c r="U1496" s="75"/>
      <c r="V1496" s="74"/>
      <c r="W1496" s="74"/>
      <c r="X1496" s="74"/>
      <c r="Y1496" s="73"/>
      <c r="Z1496" s="72"/>
      <c r="AA1496" s="65"/>
      <c r="AB1496" s="65"/>
      <c r="AC1496" s="82"/>
      <c r="AD1496" s="82"/>
      <c r="AE1496" s="82"/>
      <c r="AF1496" s="82"/>
      <c r="AG1496" s="82"/>
      <c r="AH1496" s="82"/>
      <c r="AI1496" s="82"/>
      <c r="AJ1496" s="82"/>
      <c r="AK1496" s="82"/>
      <c r="AL1496" s="82"/>
      <c r="AM1496" s="82"/>
      <c r="AN1496" s="114"/>
      <c r="AO1496" s="82"/>
      <c r="AP1496" s="114"/>
      <c r="AQ1496" s="82"/>
      <c r="AR1496" s="82"/>
      <c r="AS1496" s="82"/>
      <c r="AT1496" s="82"/>
      <c r="AU1496" s="82"/>
      <c r="AV1496" s="82"/>
      <c r="AW1496" s="82"/>
      <c r="AX1496" s="82"/>
      <c r="AY1496" s="82"/>
      <c r="AZ1496" s="82"/>
      <c r="BA1496" s="82"/>
      <c r="BB1496" s="65"/>
      <c r="BC1496" s="65"/>
      <c r="BD1496" s="82"/>
      <c r="BE1496" s="82"/>
      <c r="BF1496" s="82"/>
      <c r="BG1496" s="82"/>
      <c r="BH1496" s="82"/>
      <c r="BI1496" s="82"/>
      <c r="BJ1496" s="82"/>
      <c r="BK1496" s="82"/>
      <c r="BL1496" s="82"/>
      <c r="BM1496" s="82"/>
      <c r="BN1496" s="82"/>
      <c r="BO1496" s="82"/>
      <c r="BP1496" s="82"/>
      <c r="BQ1496" s="82"/>
      <c r="BR1496" s="82"/>
      <c r="BS1496" s="82"/>
      <c r="BT1496" s="82"/>
      <c r="BU1496" s="82"/>
      <c r="BV1496" s="82"/>
      <c r="BW1496" s="82"/>
      <c r="BX1496" s="82"/>
      <c r="BY1496" s="82"/>
      <c r="BZ1496" s="82"/>
      <c r="CA1496" s="82"/>
      <c r="CB1496" s="82"/>
    </row>
    <row r="1497" spans="1:80" x14ac:dyDescent="0.3">
      <c r="A1497" s="65"/>
      <c r="B1497" s="70"/>
      <c r="C1497" s="70"/>
      <c r="D1497" s="71"/>
      <c r="E1497" s="71"/>
      <c r="F1497" s="71"/>
      <c r="G1497" s="70"/>
      <c r="H1497" s="70"/>
      <c r="I1497" s="70"/>
      <c r="J1497" s="70"/>
      <c r="K1497" s="70"/>
      <c r="L1497" s="70"/>
      <c r="M1497" s="70"/>
      <c r="N1497" s="194"/>
      <c r="O1497" s="80"/>
      <c r="P1497" s="75"/>
      <c r="Q1497" s="75"/>
      <c r="R1497" s="75"/>
      <c r="S1497" s="75"/>
      <c r="T1497" s="75"/>
      <c r="U1497" s="75"/>
      <c r="V1497" s="74"/>
      <c r="W1497" s="74"/>
      <c r="X1497" s="74"/>
      <c r="Y1497" s="73"/>
      <c r="Z1497" s="72"/>
      <c r="AA1497" s="65"/>
      <c r="AB1497" s="65"/>
      <c r="AC1497" s="125"/>
      <c r="AD1497" s="125"/>
      <c r="AE1497" s="126"/>
      <c r="AF1497" s="126"/>
      <c r="AG1497" s="126"/>
      <c r="AH1497" s="125"/>
      <c r="AI1497" s="125"/>
      <c r="AJ1497" s="125"/>
      <c r="AK1497" s="125"/>
      <c r="AL1497" s="125"/>
      <c r="AM1497" s="125"/>
      <c r="AN1497" s="125"/>
      <c r="AO1497" s="66"/>
      <c r="AP1497" s="125"/>
      <c r="AQ1497" s="125"/>
      <c r="AR1497" s="125"/>
      <c r="AS1497" s="125"/>
      <c r="AT1497" s="125"/>
      <c r="AU1497" s="125"/>
      <c r="AV1497" s="125"/>
      <c r="AW1497" s="126"/>
      <c r="AX1497" s="126"/>
      <c r="AY1497" s="126"/>
      <c r="AZ1497" s="127"/>
      <c r="BA1497" s="128"/>
      <c r="BB1497" s="65"/>
      <c r="BC1497" s="65"/>
      <c r="BD1497" s="125"/>
      <c r="BE1497" s="125"/>
      <c r="BF1497" s="126"/>
      <c r="BG1497" s="126"/>
      <c r="BH1497" s="126"/>
      <c r="BI1497" s="125"/>
      <c r="BJ1497" s="125"/>
      <c r="BK1497" s="125"/>
      <c r="BL1497" s="125"/>
      <c r="BM1497" s="125"/>
      <c r="BN1497" s="125"/>
      <c r="BO1497" s="129"/>
      <c r="BP1497" s="66"/>
      <c r="BQ1497" s="129"/>
      <c r="BR1497" s="125"/>
      <c r="BS1497" s="125"/>
      <c r="BT1497" s="125"/>
      <c r="BU1497" s="125"/>
      <c r="BV1497" s="125"/>
      <c r="BW1497" s="125"/>
      <c r="BX1497" s="126"/>
      <c r="BY1497" s="126"/>
      <c r="BZ1497" s="126"/>
      <c r="CA1497" s="127"/>
      <c r="CB1497" s="128"/>
    </row>
    <row r="1498" spans="1:80" x14ac:dyDescent="0.3">
      <c r="A1498" s="65"/>
      <c r="B1498" s="70"/>
      <c r="C1498" s="70"/>
      <c r="D1498" s="71"/>
      <c r="E1498" s="71"/>
      <c r="F1498" s="71"/>
      <c r="G1498" s="70"/>
      <c r="H1498" s="70"/>
      <c r="I1498" s="70"/>
      <c r="J1498" s="70"/>
      <c r="K1498" s="70"/>
      <c r="L1498" s="70"/>
      <c r="M1498" s="70"/>
      <c r="N1498" s="194"/>
      <c r="O1498" s="80"/>
      <c r="P1498" s="75"/>
      <c r="Q1498" s="75"/>
      <c r="R1498" s="75"/>
      <c r="S1498" s="75"/>
      <c r="T1498" s="75"/>
      <c r="U1498" s="75"/>
      <c r="V1498" s="74"/>
      <c r="W1498" s="74"/>
      <c r="X1498" s="74"/>
      <c r="Y1498" s="73"/>
      <c r="Z1498" s="72"/>
      <c r="AA1498" s="65"/>
      <c r="AB1498" s="65"/>
      <c r="AC1498" s="125"/>
      <c r="AD1498" s="125"/>
      <c r="AE1498" s="126"/>
      <c r="AF1498" s="126"/>
      <c r="AG1498" s="126"/>
      <c r="AH1498" s="125"/>
      <c r="AI1498" s="125"/>
      <c r="AJ1498" s="125"/>
      <c r="AK1498" s="125"/>
      <c r="AL1498" s="125"/>
      <c r="AM1498" s="125"/>
      <c r="AN1498" s="125"/>
      <c r="AO1498" s="66"/>
      <c r="AP1498" s="125"/>
      <c r="AQ1498" s="125"/>
      <c r="AR1498" s="125"/>
      <c r="AS1498" s="125"/>
      <c r="AT1498" s="125"/>
      <c r="AU1498" s="125"/>
      <c r="AV1498" s="125"/>
      <c r="AW1498" s="126"/>
      <c r="AX1498" s="126"/>
      <c r="AY1498" s="126"/>
      <c r="AZ1498" s="127"/>
      <c r="BA1498" s="128"/>
      <c r="BB1498" s="65"/>
      <c r="BC1498" s="65"/>
      <c r="BD1498" s="125"/>
      <c r="BE1498" s="125"/>
      <c r="BF1498" s="126"/>
      <c r="BG1498" s="126"/>
      <c r="BH1498" s="126"/>
      <c r="BI1498" s="125"/>
      <c r="BJ1498" s="125"/>
      <c r="BK1498" s="125"/>
      <c r="BL1498" s="125"/>
      <c r="BM1498" s="125"/>
      <c r="BN1498" s="125"/>
      <c r="BO1498" s="129"/>
      <c r="BP1498" s="66"/>
      <c r="BQ1498" s="129"/>
      <c r="BR1498" s="125"/>
      <c r="BS1498" s="125"/>
      <c r="BT1498" s="125"/>
      <c r="BU1498" s="125"/>
      <c r="BV1498" s="125"/>
      <c r="BW1498" s="125"/>
      <c r="BX1498" s="126"/>
      <c r="BY1498" s="126"/>
      <c r="BZ1498" s="126"/>
      <c r="CA1498" s="127"/>
      <c r="CB1498" s="128"/>
    </row>
    <row r="1499" spans="1:80" x14ac:dyDescent="0.3">
      <c r="A1499" s="65"/>
      <c r="B1499" s="70"/>
      <c r="C1499" s="70"/>
      <c r="D1499" s="71"/>
      <c r="E1499" s="71"/>
      <c r="F1499" s="71"/>
      <c r="G1499" s="70"/>
      <c r="H1499" s="70"/>
      <c r="I1499" s="70"/>
      <c r="J1499" s="70"/>
      <c r="K1499" s="70"/>
      <c r="L1499" s="70"/>
      <c r="M1499" s="70"/>
      <c r="N1499" s="195"/>
      <c r="O1499" s="70"/>
      <c r="P1499" s="70"/>
      <c r="Q1499" s="70"/>
      <c r="R1499" s="70"/>
      <c r="S1499" s="70"/>
      <c r="T1499" s="70"/>
      <c r="U1499" s="70"/>
      <c r="V1499" s="71"/>
      <c r="W1499" s="71"/>
      <c r="X1499" s="71"/>
      <c r="Y1499" s="70"/>
      <c r="Z1499" s="70"/>
      <c r="AA1499" s="65"/>
      <c r="AB1499" s="65"/>
      <c r="AC1499" s="125"/>
      <c r="AD1499" s="125"/>
      <c r="AE1499" s="126"/>
      <c r="AF1499" s="126"/>
      <c r="AG1499" s="126"/>
      <c r="AH1499" s="125"/>
      <c r="AI1499" s="125"/>
      <c r="AJ1499" s="125"/>
      <c r="AK1499" s="125"/>
      <c r="AL1499" s="125"/>
      <c r="AM1499" s="125"/>
      <c r="AN1499" s="125"/>
      <c r="AO1499" s="66"/>
      <c r="AP1499" s="125"/>
      <c r="AQ1499" s="125"/>
      <c r="AR1499" s="125"/>
      <c r="AS1499" s="125"/>
      <c r="AT1499" s="125"/>
      <c r="AU1499" s="125"/>
      <c r="AV1499" s="125"/>
      <c r="AW1499" s="126"/>
      <c r="AX1499" s="126"/>
      <c r="AY1499" s="126"/>
      <c r="AZ1499" s="127"/>
      <c r="BA1499" s="128"/>
      <c r="BB1499" s="65"/>
      <c r="BC1499" s="65"/>
      <c r="BD1499" s="125"/>
      <c r="BE1499" s="125"/>
      <c r="BF1499" s="126"/>
      <c r="BG1499" s="126"/>
      <c r="BH1499" s="126"/>
      <c r="BI1499" s="125"/>
      <c r="BJ1499" s="125"/>
      <c r="BK1499" s="125"/>
      <c r="BL1499" s="125"/>
      <c r="BM1499" s="125"/>
      <c r="BN1499" s="125"/>
      <c r="BO1499" s="129"/>
      <c r="BP1499" s="66"/>
      <c r="BQ1499" s="129"/>
      <c r="BR1499" s="125"/>
      <c r="BS1499" s="125"/>
      <c r="BT1499" s="125"/>
      <c r="BU1499" s="125"/>
      <c r="BV1499" s="125"/>
      <c r="BW1499" s="125"/>
      <c r="BX1499" s="126"/>
      <c r="BY1499" s="126"/>
      <c r="BZ1499" s="126"/>
      <c r="CA1499" s="127"/>
      <c r="CB1499" s="128"/>
    </row>
    <row r="1500" spans="1:80" x14ac:dyDescent="0.3">
      <c r="A1500" s="65"/>
      <c r="B1500" s="72"/>
      <c r="C1500" s="73"/>
      <c r="D1500" s="74"/>
      <c r="E1500" s="74"/>
      <c r="F1500" s="74"/>
      <c r="G1500" s="75"/>
      <c r="H1500" s="75"/>
      <c r="I1500" s="75"/>
      <c r="J1500" s="75"/>
      <c r="K1500" s="75"/>
      <c r="L1500" s="75"/>
      <c r="M1500" s="80"/>
      <c r="N1500" s="194"/>
      <c r="O1500" s="70"/>
      <c r="P1500" s="70"/>
      <c r="Q1500" s="70"/>
      <c r="R1500" s="70"/>
      <c r="S1500" s="70"/>
      <c r="T1500" s="70"/>
      <c r="U1500" s="70"/>
      <c r="V1500" s="71"/>
      <c r="W1500" s="71"/>
      <c r="X1500" s="71"/>
      <c r="Y1500" s="70"/>
      <c r="Z1500" s="70"/>
      <c r="AA1500" s="65"/>
      <c r="AB1500" s="65"/>
      <c r="AC1500" s="125"/>
      <c r="AD1500" s="125"/>
      <c r="AE1500" s="126"/>
      <c r="AF1500" s="126"/>
      <c r="AG1500" s="126"/>
      <c r="AH1500" s="125"/>
      <c r="AI1500" s="125"/>
      <c r="AJ1500" s="125"/>
      <c r="AK1500" s="125"/>
      <c r="AL1500" s="125"/>
      <c r="AM1500" s="125"/>
      <c r="AN1500" s="125"/>
      <c r="AO1500" s="66"/>
      <c r="AP1500" s="125"/>
      <c r="AQ1500" s="125"/>
      <c r="AR1500" s="125"/>
      <c r="AS1500" s="125"/>
      <c r="AT1500" s="125"/>
      <c r="AU1500" s="125"/>
      <c r="AV1500" s="125"/>
      <c r="AW1500" s="126"/>
      <c r="AX1500" s="126"/>
      <c r="AY1500" s="126"/>
      <c r="AZ1500" s="127"/>
      <c r="BA1500" s="128"/>
      <c r="BB1500" s="65"/>
      <c r="BC1500" s="65"/>
      <c r="BD1500" s="125"/>
      <c r="BE1500" s="125"/>
      <c r="BF1500" s="126"/>
      <c r="BG1500" s="126"/>
      <c r="BH1500" s="126"/>
      <c r="BI1500" s="125"/>
      <c r="BJ1500" s="125"/>
      <c r="BK1500" s="125"/>
      <c r="BL1500" s="125"/>
      <c r="BM1500" s="125"/>
      <c r="BN1500" s="125"/>
      <c r="BO1500" s="129"/>
      <c r="BP1500" s="66"/>
      <c r="BQ1500" s="129"/>
      <c r="BR1500" s="125"/>
      <c r="BS1500" s="125"/>
      <c r="BT1500" s="125"/>
      <c r="BU1500" s="125"/>
      <c r="BV1500" s="125"/>
      <c r="BW1500" s="125"/>
      <c r="BX1500" s="126"/>
      <c r="BY1500" s="126"/>
      <c r="BZ1500" s="126"/>
      <c r="CA1500" s="127"/>
      <c r="CB1500" s="128"/>
    </row>
    <row r="1501" spans="1:80" x14ac:dyDescent="0.3">
      <c r="A1501" s="65"/>
      <c r="B1501" s="72"/>
      <c r="C1501" s="73"/>
      <c r="D1501" s="74"/>
      <c r="E1501" s="74"/>
      <c r="F1501" s="74"/>
      <c r="G1501" s="75"/>
      <c r="H1501" s="75"/>
      <c r="I1501" s="75"/>
      <c r="J1501" s="75"/>
      <c r="K1501" s="75"/>
      <c r="L1501" s="75"/>
      <c r="M1501" s="80"/>
      <c r="N1501" s="194"/>
      <c r="O1501" s="70"/>
      <c r="P1501" s="70"/>
      <c r="Q1501" s="70"/>
      <c r="R1501" s="70"/>
      <c r="S1501" s="70"/>
      <c r="T1501" s="70"/>
      <c r="U1501" s="70"/>
      <c r="V1501" s="71"/>
      <c r="W1501" s="71"/>
      <c r="X1501" s="71"/>
      <c r="Y1501" s="70"/>
      <c r="Z1501" s="70"/>
      <c r="AA1501" s="65"/>
      <c r="AB1501" s="65"/>
      <c r="AC1501" s="125"/>
      <c r="AD1501" s="125"/>
      <c r="AE1501" s="126"/>
      <c r="AF1501" s="126"/>
      <c r="AG1501" s="126"/>
      <c r="AH1501" s="125"/>
      <c r="AI1501" s="125"/>
      <c r="AJ1501" s="125"/>
      <c r="AK1501" s="125"/>
      <c r="AL1501" s="125"/>
      <c r="AM1501" s="125"/>
      <c r="AN1501" s="125"/>
      <c r="AO1501" s="66"/>
      <c r="AP1501" s="125"/>
      <c r="AQ1501" s="125"/>
      <c r="AR1501" s="125"/>
      <c r="AS1501" s="125"/>
      <c r="AT1501" s="125"/>
      <c r="AU1501" s="125"/>
      <c r="AV1501" s="125"/>
      <c r="AW1501" s="126"/>
      <c r="AX1501" s="126"/>
      <c r="AY1501" s="126"/>
      <c r="AZ1501" s="127"/>
      <c r="BA1501" s="128"/>
      <c r="BB1501" s="65"/>
      <c r="BC1501" s="65"/>
      <c r="BD1501" s="125"/>
      <c r="BE1501" s="125"/>
      <c r="BF1501" s="126"/>
      <c r="BG1501" s="126"/>
      <c r="BH1501" s="126"/>
      <c r="BI1501" s="125"/>
      <c r="BJ1501" s="125"/>
      <c r="BK1501" s="125"/>
      <c r="BL1501" s="125"/>
      <c r="BM1501" s="125"/>
      <c r="BN1501" s="125"/>
      <c r="BO1501" s="129"/>
      <c r="BP1501" s="66"/>
      <c r="BQ1501" s="129"/>
      <c r="BR1501" s="125"/>
      <c r="BS1501" s="125"/>
      <c r="BT1501" s="125"/>
      <c r="BU1501" s="125"/>
      <c r="BV1501" s="125"/>
      <c r="BW1501" s="125"/>
      <c r="BX1501" s="126"/>
      <c r="BY1501" s="126"/>
      <c r="BZ1501" s="126"/>
      <c r="CA1501" s="127"/>
      <c r="CB1501" s="128"/>
    </row>
    <row r="1502" spans="1:80" x14ac:dyDescent="0.3">
      <c r="A1502" s="65"/>
      <c r="B1502" s="72"/>
      <c r="C1502" s="73"/>
      <c r="D1502" s="74"/>
      <c r="E1502" s="74"/>
      <c r="F1502" s="74"/>
      <c r="G1502" s="75"/>
      <c r="H1502" s="75"/>
      <c r="I1502" s="75"/>
      <c r="J1502" s="75"/>
      <c r="K1502" s="75"/>
      <c r="L1502" s="75"/>
      <c r="M1502" s="80"/>
      <c r="N1502" s="194"/>
      <c r="O1502" s="70"/>
      <c r="P1502" s="70"/>
      <c r="Q1502" s="70"/>
      <c r="R1502" s="70"/>
      <c r="S1502" s="70"/>
      <c r="T1502" s="70"/>
      <c r="U1502" s="70"/>
      <c r="V1502" s="71"/>
      <c r="W1502" s="71"/>
      <c r="X1502" s="71"/>
      <c r="Y1502" s="70"/>
      <c r="Z1502" s="70"/>
      <c r="AA1502" s="65"/>
      <c r="AB1502" s="65"/>
      <c r="AC1502" s="125"/>
      <c r="AD1502" s="125"/>
      <c r="AE1502" s="126"/>
      <c r="AF1502" s="126"/>
      <c r="AG1502" s="126"/>
      <c r="AH1502" s="125"/>
      <c r="AI1502" s="125"/>
      <c r="AJ1502" s="125"/>
      <c r="AK1502" s="125"/>
      <c r="AL1502" s="125"/>
      <c r="AM1502" s="125"/>
      <c r="AN1502" s="125"/>
      <c r="AO1502" s="66"/>
      <c r="AP1502" s="125"/>
      <c r="AQ1502" s="125"/>
      <c r="AR1502" s="125"/>
      <c r="AS1502" s="125"/>
      <c r="AT1502" s="125"/>
      <c r="AU1502" s="125"/>
      <c r="AV1502" s="125"/>
      <c r="AW1502" s="126"/>
      <c r="AX1502" s="126"/>
      <c r="AY1502" s="126"/>
      <c r="AZ1502" s="127"/>
      <c r="BA1502" s="128"/>
      <c r="BB1502" s="65"/>
      <c r="BC1502" s="65"/>
      <c r="BD1502" s="125"/>
      <c r="BE1502" s="125"/>
      <c r="BF1502" s="126"/>
      <c r="BG1502" s="126"/>
      <c r="BH1502" s="126"/>
      <c r="BI1502" s="125"/>
      <c r="BJ1502" s="125"/>
      <c r="BK1502" s="125"/>
      <c r="BL1502" s="125"/>
      <c r="BM1502" s="125"/>
      <c r="BN1502" s="125"/>
      <c r="BO1502" s="129"/>
      <c r="BP1502" s="66"/>
      <c r="BQ1502" s="129"/>
      <c r="BR1502" s="125"/>
      <c r="BS1502" s="125"/>
      <c r="BT1502" s="125"/>
      <c r="BU1502" s="125"/>
      <c r="BV1502" s="125"/>
      <c r="BW1502" s="125"/>
      <c r="BX1502" s="126"/>
      <c r="BY1502" s="126"/>
      <c r="BZ1502" s="126"/>
      <c r="CA1502" s="127"/>
      <c r="CB1502" s="128"/>
    </row>
    <row r="1503" spans="1:80" x14ac:dyDescent="0.3">
      <c r="A1503" s="65"/>
      <c r="B1503" s="72"/>
      <c r="C1503" s="73"/>
      <c r="D1503" s="74"/>
      <c r="E1503" s="74"/>
      <c r="F1503" s="74"/>
      <c r="G1503" s="75"/>
      <c r="H1503" s="75"/>
      <c r="I1503" s="75"/>
      <c r="J1503" s="75"/>
      <c r="K1503" s="75"/>
      <c r="L1503" s="75"/>
      <c r="M1503" s="80"/>
      <c r="N1503" s="194"/>
      <c r="O1503" s="70"/>
      <c r="P1503" s="70"/>
      <c r="Q1503" s="70"/>
      <c r="R1503" s="70"/>
      <c r="S1503" s="70"/>
      <c r="T1503" s="70"/>
      <c r="U1503" s="70"/>
      <c r="V1503" s="71"/>
      <c r="W1503" s="71"/>
      <c r="X1503" s="71"/>
      <c r="Y1503" s="70"/>
      <c r="Z1503" s="70"/>
      <c r="AA1503" s="65"/>
      <c r="AB1503" s="65"/>
      <c r="AC1503" s="125"/>
      <c r="AD1503" s="125"/>
      <c r="AE1503" s="126"/>
      <c r="AF1503" s="126"/>
      <c r="AG1503" s="126"/>
      <c r="AH1503" s="125"/>
      <c r="AI1503" s="125"/>
      <c r="AJ1503" s="125"/>
      <c r="AK1503" s="125"/>
      <c r="AL1503" s="125"/>
      <c r="AM1503" s="125"/>
      <c r="AN1503" s="125"/>
      <c r="AO1503" s="66"/>
      <c r="AP1503" s="125"/>
      <c r="AQ1503" s="125"/>
      <c r="AR1503" s="125"/>
      <c r="AS1503" s="125"/>
      <c r="AT1503" s="125"/>
      <c r="AU1503" s="125"/>
      <c r="AV1503" s="125"/>
      <c r="AW1503" s="126"/>
      <c r="AX1503" s="126"/>
      <c r="AY1503" s="126"/>
      <c r="AZ1503" s="127"/>
      <c r="BA1503" s="128"/>
      <c r="BB1503" s="65"/>
      <c r="BC1503" s="65"/>
      <c r="BD1503" s="125"/>
      <c r="BE1503" s="125"/>
      <c r="BF1503" s="126"/>
      <c r="BG1503" s="126"/>
      <c r="BH1503" s="126"/>
      <c r="BI1503" s="125"/>
      <c r="BJ1503" s="125"/>
      <c r="BK1503" s="125"/>
      <c r="BL1503" s="125"/>
      <c r="BM1503" s="125"/>
      <c r="BN1503" s="125"/>
      <c r="BO1503" s="129"/>
      <c r="BP1503" s="66"/>
      <c r="BQ1503" s="129"/>
      <c r="BR1503" s="125"/>
      <c r="BS1503" s="125"/>
      <c r="BT1503" s="125"/>
      <c r="BU1503" s="125"/>
      <c r="BV1503" s="125"/>
      <c r="BW1503" s="125"/>
      <c r="BX1503" s="126"/>
      <c r="BY1503" s="126"/>
      <c r="BZ1503" s="126"/>
      <c r="CA1503" s="127"/>
      <c r="CB1503" s="128"/>
    </row>
    <row r="1504" spans="1:80" x14ac:dyDescent="0.3">
      <c r="A1504" s="65"/>
      <c r="B1504" s="72"/>
      <c r="C1504" s="73"/>
      <c r="D1504" s="74"/>
      <c r="E1504" s="74"/>
      <c r="F1504" s="74"/>
      <c r="G1504" s="75"/>
      <c r="H1504" s="75"/>
      <c r="I1504" s="75"/>
      <c r="J1504" s="75"/>
      <c r="K1504" s="75"/>
      <c r="L1504" s="75"/>
      <c r="M1504" s="80"/>
      <c r="N1504" s="194"/>
      <c r="O1504" s="70"/>
      <c r="P1504" s="70"/>
      <c r="Q1504" s="70"/>
      <c r="R1504" s="70"/>
      <c r="S1504" s="70"/>
      <c r="T1504" s="70"/>
      <c r="U1504" s="70"/>
      <c r="V1504" s="71"/>
      <c r="W1504" s="71"/>
      <c r="X1504" s="71"/>
      <c r="Y1504" s="70"/>
      <c r="Z1504" s="70"/>
      <c r="AA1504" s="65"/>
      <c r="AB1504" s="65"/>
      <c r="AC1504" s="125"/>
      <c r="AD1504" s="125"/>
      <c r="AE1504" s="126"/>
      <c r="AF1504" s="126"/>
      <c r="AG1504" s="126"/>
      <c r="AH1504" s="125"/>
      <c r="AI1504" s="125"/>
      <c r="AJ1504" s="125"/>
      <c r="AK1504" s="125"/>
      <c r="AL1504" s="125"/>
      <c r="AM1504" s="125"/>
      <c r="AN1504" s="125"/>
      <c r="AO1504" s="66"/>
      <c r="AP1504" s="125"/>
      <c r="AQ1504" s="125"/>
      <c r="AR1504" s="125"/>
      <c r="AS1504" s="125"/>
      <c r="AT1504" s="125"/>
      <c r="AU1504" s="125"/>
      <c r="AV1504" s="125"/>
      <c r="AW1504" s="126"/>
      <c r="AX1504" s="126"/>
      <c r="AY1504" s="126"/>
      <c r="AZ1504" s="127"/>
      <c r="BA1504" s="128"/>
      <c r="BB1504" s="65"/>
      <c r="BC1504" s="65"/>
      <c r="BD1504" s="125"/>
      <c r="BE1504" s="125"/>
      <c r="BF1504" s="126"/>
      <c r="BG1504" s="126"/>
      <c r="BH1504" s="126"/>
      <c r="BI1504" s="125"/>
      <c r="BJ1504" s="125"/>
      <c r="BK1504" s="125"/>
      <c r="BL1504" s="125"/>
      <c r="BM1504" s="125"/>
      <c r="BN1504" s="125"/>
      <c r="BO1504" s="129"/>
      <c r="BP1504" s="66"/>
      <c r="BQ1504" s="129"/>
      <c r="BR1504" s="125"/>
      <c r="BS1504" s="125"/>
      <c r="BT1504" s="125"/>
      <c r="BU1504" s="125"/>
      <c r="BV1504" s="125"/>
      <c r="BW1504" s="125"/>
      <c r="BX1504" s="126"/>
      <c r="BY1504" s="126"/>
      <c r="BZ1504" s="126"/>
      <c r="CA1504" s="127"/>
      <c r="CB1504" s="128"/>
    </row>
    <row r="1505" spans="1:80" x14ac:dyDescent="0.3">
      <c r="A1505" s="65"/>
      <c r="B1505" s="72"/>
      <c r="C1505" s="73"/>
      <c r="D1505" s="74"/>
      <c r="E1505" s="74"/>
      <c r="F1505" s="74"/>
      <c r="G1505" s="75"/>
      <c r="H1505" s="75"/>
      <c r="I1505" s="75"/>
      <c r="J1505" s="75"/>
      <c r="K1505" s="75"/>
      <c r="L1505" s="75"/>
      <c r="M1505" s="80"/>
      <c r="N1505" s="194"/>
      <c r="O1505" s="70"/>
      <c r="P1505" s="70"/>
      <c r="Q1505" s="70"/>
      <c r="R1505" s="70"/>
      <c r="S1505" s="70"/>
      <c r="T1505" s="70"/>
      <c r="U1505" s="70"/>
      <c r="V1505" s="71"/>
      <c r="W1505" s="71"/>
      <c r="X1505" s="71"/>
      <c r="Y1505" s="70"/>
      <c r="Z1505" s="70"/>
      <c r="AA1505" s="65"/>
      <c r="AB1505" s="65"/>
      <c r="AC1505" s="125"/>
      <c r="AD1505" s="125"/>
      <c r="AE1505" s="126"/>
      <c r="AF1505" s="126"/>
      <c r="AG1505" s="126"/>
      <c r="AH1505" s="125"/>
      <c r="AI1505" s="125"/>
      <c r="AJ1505" s="125"/>
      <c r="AK1505" s="125"/>
      <c r="AL1505" s="125"/>
      <c r="AM1505" s="125"/>
      <c r="AN1505" s="125"/>
      <c r="AO1505" s="66"/>
      <c r="AP1505" s="125"/>
      <c r="AQ1505" s="125"/>
      <c r="AR1505" s="125"/>
      <c r="AS1505" s="125"/>
      <c r="AT1505" s="125"/>
      <c r="AU1505" s="125"/>
      <c r="AV1505" s="125"/>
      <c r="AW1505" s="126"/>
      <c r="AX1505" s="126"/>
      <c r="AY1505" s="126"/>
      <c r="AZ1505" s="127"/>
      <c r="BA1505" s="128"/>
      <c r="BB1505" s="65"/>
      <c r="BC1505" s="65"/>
      <c r="BD1505" s="125"/>
      <c r="BE1505" s="125"/>
      <c r="BF1505" s="126"/>
      <c r="BG1505" s="126"/>
      <c r="BH1505" s="126"/>
      <c r="BI1505" s="125"/>
      <c r="BJ1505" s="125"/>
      <c r="BK1505" s="125"/>
      <c r="BL1505" s="125"/>
      <c r="BM1505" s="125"/>
      <c r="BN1505" s="125"/>
      <c r="BO1505" s="129"/>
      <c r="BP1505" s="66"/>
      <c r="BQ1505" s="129"/>
      <c r="BR1505" s="125"/>
      <c r="BS1505" s="125"/>
      <c r="BT1505" s="125"/>
      <c r="BU1505" s="125"/>
      <c r="BV1505" s="125"/>
      <c r="BW1505" s="125"/>
      <c r="BX1505" s="126"/>
      <c r="BY1505" s="126"/>
      <c r="BZ1505" s="126"/>
      <c r="CA1505" s="127"/>
      <c r="CB1505" s="128"/>
    </row>
    <row r="1506" spans="1:80" x14ac:dyDescent="0.3">
      <c r="A1506" s="65"/>
      <c r="B1506" s="72"/>
      <c r="C1506" s="73"/>
      <c r="D1506" s="74"/>
      <c r="E1506" s="74"/>
      <c r="F1506" s="74"/>
      <c r="G1506" s="75"/>
      <c r="H1506" s="75"/>
      <c r="I1506" s="75"/>
      <c r="J1506" s="75"/>
      <c r="K1506" s="75"/>
      <c r="L1506" s="75"/>
      <c r="M1506" s="80"/>
      <c r="N1506" s="194"/>
      <c r="O1506" s="70"/>
      <c r="P1506" s="70"/>
      <c r="Q1506" s="70"/>
      <c r="R1506" s="70"/>
      <c r="S1506" s="70"/>
      <c r="T1506" s="70"/>
      <c r="U1506" s="70"/>
      <c r="V1506" s="71"/>
      <c r="W1506" s="71"/>
      <c r="X1506" s="71"/>
      <c r="Y1506" s="70"/>
      <c r="Z1506" s="70"/>
      <c r="AA1506" s="65"/>
      <c r="AB1506" s="65"/>
      <c r="AC1506" s="125"/>
      <c r="AD1506" s="125"/>
      <c r="AE1506" s="126"/>
      <c r="AF1506" s="126"/>
      <c r="AG1506" s="126"/>
      <c r="AH1506" s="125"/>
      <c r="AI1506" s="125"/>
      <c r="AJ1506" s="125"/>
      <c r="AK1506" s="125"/>
      <c r="AL1506" s="125"/>
      <c r="AM1506" s="125"/>
      <c r="AN1506" s="125"/>
      <c r="AO1506" s="66"/>
      <c r="AP1506" s="125"/>
      <c r="AQ1506" s="125"/>
      <c r="AR1506" s="125"/>
      <c r="AS1506" s="125"/>
      <c r="AT1506" s="125"/>
      <c r="AU1506" s="125"/>
      <c r="AV1506" s="125"/>
      <c r="AW1506" s="126"/>
      <c r="AX1506" s="126"/>
      <c r="AY1506" s="126"/>
      <c r="AZ1506" s="127"/>
      <c r="BA1506" s="128"/>
      <c r="BB1506" s="65"/>
      <c r="BC1506" s="65"/>
      <c r="BD1506" s="125"/>
      <c r="BE1506" s="125"/>
      <c r="BF1506" s="126"/>
      <c r="BG1506" s="126"/>
      <c r="BH1506" s="126"/>
      <c r="BI1506" s="125"/>
      <c r="BJ1506" s="125"/>
      <c r="BK1506" s="125"/>
      <c r="BL1506" s="125"/>
      <c r="BM1506" s="125"/>
      <c r="BN1506" s="125"/>
      <c r="BO1506" s="129"/>
      <c r="BP1506" s="66"/>
      <c r="BQ1506" s="129"/>
      <c r="BR1506" s="125"/>
      <c r="BS1506" s="125"/>
      <c r="BT1506" s="125"/>
      <c r="BU1506" s="125"/>
      <c r="BV1506" s="125"/>
      <c r="BW1506" s="125"/>
      <c r="BX1506" s="126"/>
      <c r="BY1506" s="126"/>
      <c r="BZ1506" s="126"/>
      <c r="CA1506" s="127"/>
      <c r="CB1506" s="128"/>
    </row>
    <row r="1507" spans="1:80" x14ac:dyDescent="0.3">
      <c r="A1507" s="65"/>
      <c r="B1507" s="72"/>
      <c r="C1507" s="73"/>
      <c r="D1507" s="74"/>
      <c r="E1507" s="74"/>
      <c r="F1507" s="74"/>
      <c r="G1507" s="75"/>
      <c r="H1507" s="75"/>
      <c r="I1507" s="75"/>
      <c r="J1507" s="75"/>
      <c r="K1507" s="75"/>
      <c r="L1507" s="75"/>
      <c r="M1507" s="80"/>
      <c r="N1507" s="194"/>
      <c r="O1507" s="70"/>
      <c r="P1507" s="70"/>
      <c r="Q1507" s="70"/>
      <c r="R1507" s="70"/>
      <c r="S1507" s="70"/>
      <c r="T1507" s="70"/>
      <c r="U1507" s="70"/>
      <c r="V1507" s="71"/>
      <c r="W1507" s="71"/>
      <c r="X1507" s="71"/>
      <c r="Y1507" s="70"/>
      <c r="Z1507" s="70"/>
      <c r="AA1507" s="65"/>
      <c r="AB1507" s="65"/>
      <c r="AC1507" s="125"/>
      <c r="AD1507" s="125"/>
      <c r="AE1507" s="126"/>
      <c r="AF1507" s="126"/>
      <c r="AG1507" s="126"/>
      <c r="AH1507" s="125"/>
      <c r="AI1507" s="125"/>
      <c r="AJ1507" s="125"/>
      <c r="AK1507" s="125"/>
      <c r="AL1507" s="125"/>
      <c r="AM1507" s="125"/>
      <c r="AN1507" s="125"/>
      <c r="AO1507" s="66"/>
      <c r="AP1507" s="125"/>
      <c r="AQ1507" s="125"/>
      <c r="AR1507" s="125"/>
      <c r="AS1507" s="125"/>
      <c r="AT1507" s="125"/>
      <c r="AU1507" s="125"/>
      <c r="AV1507" s="125"/>
      <c r="AW1507" s="126"/>
      <c r="AX1507" s="126"/>
      <c r="AY1507" s="126"/>
      <c r="AZ1507" s="127"/>
      <c r="BA1507" s="128"/>
      <c r="BB1507" s="65"/>
      <c r="BC1507" s="65"/>
      <c r="BD1507" s="125"/>
      <c r="BE1507" s="125"/>
      <c r="BF1507" s="126"/>
      <c r="BG1507" s="126"/>
      <c r="BH1507" s="126"/>
      <c r="BI1507" s="125"/>
      <c r="BJ1507" s="125"/>
      <c r="BK1507" s="125"/>
      <c r="BL1507" s="125"/>
      <c r="BM1507" s="125"/>
      <c r="BN1507" s="125"/>
      <c r="BO1507" s="129"/>
      <c r="BP1507" s="66"/>
      <c r="BQ1507" s="129"/>
      <c r="BR1507" s="125"/>
      <c r="BS1507" s="125"/>
      <c r="BT1507" s="125"/>
      <c r="BU1507" s="125"/>
      <c r="BV1507" s="125"/>
      <c r="BW1507" s="125"/>
      <c r="BX1507" s="126"/>
      <c r="BY1507" s="126"/>
      <c r="BZ1507" s="126"/>
      <c r="CA1507" s="127"/>
      <c r="CB1507" s="128"/>
    </row>
    <row r="1508" spans="1:80" x14ac:dyDescent="0.3">
      <c r="A1508" s="65"/>
      <c r="B1508" s="72"/>
      <c r="C1508" s="73"/>
      <c r="D1508" s="74"/>
      <c r="E1508" s="74"/>
      <c r="F1508" s="74"/>
      <c r="G1508" s="75"/>
      <c r="H1508" s="75"/>
      <c r="I1508" s="75"/>
      <c r="J1508" s="75"/>
      <c r="K1508" s="75"/>
      <c r="L1508" s="75"/>
      <c r="M1508" s="80"/>
      <c r="N1508" s="194"/>
      <c r="O1508" s="70"/>
      <c r="P1508" s="70"/>
      <c r="Q1508" s="70"/>
      <c r="R1508" s="70"/>
      <c r="S1508" s="70"/>
      <c r="T1508" s="70"/>
      <c r="U1508" s="70"/>
      <c r="V1508" s="71"/>
      <c r="W1508" s="71"/>
      <c r="X1508" s="71"/>
      <c r="Y1508" s="70"/>
      <c r="Z1508" s="70"/>
      <c r="AA1508" s="65"/>
      <c r="AB1508" s="65"/>
      <c r="AC1508" s="125"/>
      <c r="AD1508" s="125"/>
      <c r="AE1508" s="126"/>
      <c r="AF1508" s="126"/>
      <c r="AG1508" s="126"/>
      <c r="AH1508" s="125"/>
      <c r="AI1508" s="125"/>
      <c r="AJ1508" s="125"/>
      <c r="AK1508" s="125"/>
      <c r="AL1508" s="125"/>
      <c r="AM1508" s="125"/>
      <c r="AN1508" s="125"/>
      <c r="AO1508" s="66"/>
      <c r="AP1508" s="125"/>
      <c r="AQ1508" s="125"/>
      <c r="AR1508" s="125"/>
      <c r="AS1508" s="125"/>
      <c r="AT1508" s="125"/>
      <c r="AU1508" s="125"/>
      <c r="AV1508" s="125"/>
      <c r="AW1508" s="126"/>
      <c r="AX1508" s="126"/>
      <c r="AY1508" s="126"/>
      <c r="AZ1508" s="127"/>
      <c r="BA1508" s="128"/>
      <c r="BB1508" s="65"/>
      <c r="BC1508" s="65"/>
      <c r="BD1508" s="125"/>
      <c r="BE1508" s="125"/>
      <c r="BF1508" s="126"/>
      <c r="BG1508" s="126"/>
      <c r="BH1508" s="126"/>
      <c r="BI1508" s="125"/>
      <c r="BJ1508" s="125"/>
      <c r="BK1508" s="125"/>
      <c r="BL1508" s="125"/>
      <c r="BM1508" s="125"/>
      <c r="BN1508" s="125"/>
      <c r="BO1508" s="129"/>
      <c r="BP1508" s="66"/>
      <c r="BQ1508" s="129"/>
      <c r="BR1508" s="125"/>
      <c r="BS1508" s="125"/>
      <c r="BT1508" s="125"/>
      <c r="BU1508" s="125"/>
      <c r="BV1508" s="125"/>
      <c r="BW1508" s="125"/>
      <c r="BX1508" s="126"/>
      <c r="BY1508" s="126"/>
      <c r="BZ1508" s="126"/>
      <c r="CA1508" s="127"/>
      <c r="CB1508" s="128"/>
    </row>
    <row r="1509" spans="1:80" x14ac:dyDescent="0.3">
      <c r="A1509" s="65"/>
      <c r="B1509" s="72"/>
      <c r="C1509" s="73"/>
      <c r="D1509" s="74"/>
      <c r="E1509" s="74"/>
      <c r="F1509" s="74"/>
      <c r="G1509" s="75"/>
      <c r="H1509" s="75"/>
      <c r="I1509" s="75"/>
      <c r="J1509" s="75"/>
      <c r="K1509" s="75"/>
      <c r="L1509" s="75"/>
      <c r="M1509" s="80"/>
      <c r="N1509" s="194"/>
      <c r="O1509" s="70"/>
      <c r="P1509" s="70"/>
      <c r="Q1509" s="70"/>
      <c r="R1509" s="70"/>
      <c r="S1509" s="70"/>
      <c r="T1509" s="70"/>
      <c r="U1509" s="70"/>
      <c r="V1509" s="71"/>
      <c r="W1509" s="71"/>
      <c r="X1509" s="71"/>
      <c r="Y1509" s="70"/>
      <c r="Z1509" s="70"/>
      <c r="AA1509" s="65"/>
      <c r="AB1509" s="65"/>
      <c r="AC1509" s="125"/>
      <c r="AD1509" s="125"/>
      <c r="AE1509" s="126"/>
      <c r="AF1509" s="126"/>
      <c r="AG1509" s="126"/>
      <c r="AH1509" s="125"/>
      <c r="AI1509" s="125"/>
      <c r="AJ1509" s="125"/>
      <c r="AK1509" s="125"/>
      <c r="AL1509" s="125"/>
      <c r="AM1509" s="125"/>
      <c r="AN1509" s="125"/>
      <c r="AO1509" s="66"/>
      <c r="AP1509" s="125"/>
      <c r="AQ1509" s="125"/>
      <c r="AR1509" s="125"/>
      <c r="AS1509" s="125"/>
      <c r="AT1509" s="125"/>
      <c r="AU1509" s="125"/>
      <c r="AV1509" s="125"/>
      <c r="AW1509" s="126"/>
      <c r="AX1509" s="126"/>
      <c r="AY1509" s="126"/>
      <c r="AZ1509" s="127"/>
      <c r="BA1509" s="128"/>
      <c r="BB1509" s="65"/>
      <c r="BC1509" s="65"/>
      <c r="BD1509" s="125"/>
      <c r="BE1509" s="125"/>
      <c r="BF1509" s="126"/>
      <c r="BG1509" s="126"/>
      <c r="BH1509" s="126"/>
      <c r="BI1509" s="125"/>
      <c r="BJ1509" s="125"/>
      <c r="BK1509" s="125"/>
      <c r="BL1509" s="125"/>
      <c r="BM1509" s="125"/>
      <c r="BN1509" s="125"/>
      <c r="BO1509" s="129"/>
      <c r="BP1509" s="66"/>
      <c r="BQ1509" s="129"/>
      <c r="BR1509" s="125"/>
      <c r="BS1509" s="125"/>
      <c r="BT1509" s="125"/>
      <c r="BU1509" s="125"/>
      <c r="BV1509" s="125"/>
      <c r="BW1509" s="125"/>
      <c r="BX1509" s="126"/>
      <c r="BY1509" s="126"/>
      <c r="BZ1509" s="126"/>
      <c r="CA1509" s="127"/>
      <c r="CB1509" s="128"/>
    </row>
    <row r="1510" spans="1:80" x14ac:dyDescent="0.3">
      <c r="A1510" s="65"/>
      <c r="B1510" s="72"/>
      <c r="C1510" s="73"/>
      <c r="D1510" s="74"/>
      <c r="E1510" s="74"/>
      <c r="F1510" s="74"/>
      <c r="G1510" s="75"/>
      <c r="H1510" s="75"/>
      <c r="I1510" s="75"/>
      <c r="J1510" s="75"/>
      <c r="K1510" s="75"/>
      <c r="L1510" s="75"/>
      <c r="M1510" s="80"/>
      <c r="N1510" s="194"/>
      <c r="O1510" s="70"/>
      <c r="P1510" s="70"/>
      <c r="Q1510" s="70"/>
      <c r="R1510" s="70"/>
      <c r="S1510" s="70"/>
      <c r="T1510" s="70"/>
      <c r="U1510" s="70"/>
      <c r="V1510" s="71"/>
      <c r="W1510" s="71"/>
      <c r="X1510" s="71"/>
      <c r="Y1510" s="70"/>
      <c r="Z1510" s="70"/>
      <c r="AA1510" s="65"/>
      <c r="AB1510" s="65"/>
      <c r="AC1510" s="125"/>
      <c r="AD1510" s="125"/>
      <c r="AE1510" s="126"/>
      <c r="AF1510" s="126"/>
      <c r="AG1510" s="126"/>
      <c r="AH1510" s="125"/>
      <c r="AI1510" s="125"/>
      <c r="AJ1510" s="125"/>
      <c r="AK1510" s="125"/>
      <c r="AL1510" s="125"/>
      <c r="AM1510" s="125"/>
      <c r="AN1510" s="125"/>
      <c r="AO1510" s="66"/>
      <c r="AP1510" s="125"/>
      <c r="AQ1510" s="125"/>
      <c r="AR1510" s="125"/>
      <c r="AS1510" s="125"/>
      <c r="AT1510" s="125"/>
      <c r="AU1510" s="125"/>
      <c r="AV1510" s="125"/>
      <c r="AW1510" s="126"/>
      <c r="AX1510" s="126"/>
      <c r="AY1510" s="126"/>
      <c r="AZ1510" s="127"/>
      <c r="BA1510" s="128"/>
      <c r="BB1510" s="65"/>
      <c r="BC1510" s="65"/>
      <c r="BD1510" s="125"/>
      <c r="BE1510" s="125"/>
      <c r="BF1510" s="126"/>
      <c r="BG1510" s="126"/>
      <c r="BH1510" s="126"/>
      <c r="BI1510" s="125"/>
      <c r="BJ1510" s="125"/>
      <c r="BK1510" s="125"/>
      <c r="BL1510" s="125"/>
      <c r="BM1510" s="125"/>
      <c r="BN1510" s="125"/>
      <c r="BO1510" s="129"/>
      <c r="BP1510" s="66"/>
      <c r="BQ1510" s="129"/>
      <c r="BR1510" s="125"/>
      <c r="BS1510" s="125"/>
      <c r="BT1510" s="125"/>
      <c r="BU1510" s="125"/>
      <c r="BV1510" s="125"/>
      <c r="BW1510" s="125"/>
      <c r="BX1510" s="126"/>
      <c r="BY1510" s="126"/>
      <c r="BZ1510" s="126"/>
      <c r="CA1510" s="127"/>
      <c r="CB1510" s="128"/>
    </row>
    <row r="1511" spans="1:80" x14ac:dyDescent="0.3">
      <c r="A1511" s="65"/>
      <c r="B1511" s="72"/>
      <c r="C1511" s="73"/>
      <c r="D1511" s="74"/>
      <c r="E1511" s="74"/>
      <c r="F1511" s="74"/>
      <c r="G1511" s="75"/>
      <c r="H1511" s="75"/>
      <c r="I1511" s="75"/>
      <c r="J1511" s="75"/>
      <c r="K1511" s="75"/>
      <c r="L1511" s="75"/>
      <c r="M1511" s="80"/>
      <c r="N1511" s="194"/>
      <c r="O1511" s="70"/>
      <c r="P1511" s="70"/>
      <c r="Q1511" s="70"/>
      <c r="R1511" s="70"/>
      <c r="S1511" s="70"/>
      <c r="T1511" s="70"/>
      <c r="U1511" s="70"/>
      <c r="V1511" s="71"/>
      <c r="W1511" s="71"/>
      <c r="X1511" s="71"/>
      <c r="Y1511" s="70"/>
      <c r="Z1511" s="70"/>
      <c r="AA1511" s="65"/>
      <c r="AB1511" s="65"/>
      <c r="AC1511" s="125"/>
      <c r="AD1511" s="125"/>
      <c r="AE1511" s="126"/>
      <c r="AF1511" s="126"/>
      <c r="AG1511" s="126"/>
      <c r="AH1511" s="125"/>
      <c r="AI1511" s="125"/>
      <c r="AJ1511" s="125"/>
      <c r="AK1511" s="125"/>
      <c r="AL1511" s="125"/>
      <c r="AM1511" s="125"/>
      <c r="AN1511" s="125"/>
      <c r="AO1511" s="66"/>
      <c r="AP1511" s="125"/>
      <c r="AQ1511" s="125"/>
      <c r="AR1511" s="125"/>
      <c r="AS1511" s="125"/>
      <c r="AT1511" s="125"/>
      <c r="AU1511" s="125"/>
      <c r="AV1511" s="125"/>
      <c r="AW1511" s="126"/>
      <c r="AX1511" s="126"/>
      <c r="AY1511" s="126"/>
      <c r="AZ1511" s="127"/>
      <c r="BA1511" s="128"/>
      <c r="BB1511" s="65"/>
      <c r="BC1511" s="65"/>
      <c r="BD1511" s="125"/>
      <c r="BE1511" s="125"/>
      <c r="BF1511" s="126"/>
      <c r="BG1511" s="126"/>
      <c r="BH1511" s="126"/>
      <c r="BI1511" s="125"/>
      <c r="BJ1511" s="125"/>
      <c r="BK1511" s="125"/>
      <c r="BL1511" s="125"/>
      <c r="BM1511" s="125"/>
      <c r="BN1511" s="125"/>
      <c r="BO1511" s="129"/>
      <c r="BP1511" s="66"/>
      <c r="BQ1511" s="129"/>
      <c r="BR1511" s="125"/>
      <c r="BS1511" s="125"/>
      <c r="BT1511" s="125"/>
      <c r="BU1511" s="125"/>
      <c r="BV1511" s="125"/>
      <c r="BW1511" s="125"/>
      <c r="BX1511" s="126"/>
      <c r="BY1511" s="126"/>
      <c r="BZ1511" s="126"/>
      <c r="CA1511" s="127"/>
      <c r="CB1511" s="128"/>
    </row>
    <row r="1512" spans="1:80" x14ac:dyDescent="0.3">
      <c r="A1512" s="65"/>
      <c r="B1512" s="72"/>
      <c r="C1512" s="73"/>
      <c r="D1512" s="74"/>
      <c r="E1512" s="74"/>
      <c r="F1512" s="74"/>
      <c r="G1512" s="75"/>
      <c r="H1512" s="75"/>
      <c r="I1512" s="75"/>
      <c r="J1512" s="75"/>
      <c r="K1512" s="75"/>
      <c r="L1512" s="75"/>
      <c r="M1512" s="80"/>
      <c r="N1512" s="194"/>
      <c r="O1512" s="70"/>
      <c r="P1512" s="70"/>
      <c r="Q1512" s="70"/>
      <c r="R1512" s="70"/>
      <c r="S1512" s="70"/>
      <c r="T1512" s="70"/>
      <c r="U1512" s="70"/>
      <c r="V1512" s="71"/>
      <c r="W1512" s="71"/>
      <c r="X1512" s="71"/>
      <c r="Y1512" s="70"/>
      <c r="Z1512" s="70"/>
      <c r="AA1512" s="65"/>
      <c r="AB1512" s="65"/>
      <c r="AC1512" s="125"/>
      <c r="AD1512" s="125"/>
      <c r="AE1512" s="126"/>
      <c r="AF1512" s="126"/>
      <c r="AG1512" s="126"/>
      <c r="AH1512" s="125"/>
      <c r="AI1512" s="125"/>
      <c r="AJ1512" s="125"/>
      <c r="AK1512" s="125"/>
      <c r="AL1512" s="125"/>
      <c r="AM1512" s="125"/>
      <c r="AN1512" s="125"/>
      <c r="AO1512" s="66"/>
      <c r="AP1512" s="125"/>
      <c r="AQ1512" s="125"/>
      <c r="AR1512" s="125"/>
      <c r="AS1512" s="125"/>
      <c r="AT1512" s="125"/>
      <c r="AU1512" s="125"/>
      <c r="AV1512" s="125"/>
      <c r="AW1512" s="126"/>
      <c r="AX1512" s="126"/>
      <c r="AY1512" s="126"/>
      <c r="AZ1512" s="127"/>
      <c r="BA1512" s="128"/>
      <c r="BB1512" s="65"/>
      <c r="BC1512" s="65"/>
      <c r="BD1512" s="125"/>
      <c r="BE1512" s="125"/>
      <c r="BF1512" s="126"/>
      <c r="BG1512" s="126"/>
      <c r="BH1512" s="126"/>
      <c r="BI1512" s="125"/>
      <c r="BJ1512" s="125"/>
      <c r="BK1512" s="125"/>
      <c r="BL1512" s="125"/>
      <c r="BM1512" s="125"/>
      <c r="BN1512" s="125"/>
      <c r="BO1512" s="129"/>
      <c r="BP1512" s="66"/>
      <c r="BQ1512" s="129"/>
      <c r="BR1512" s="125"/>
      <c r="BS1512" s="125"/>
      <c r="BT1512" s="125"/>
      <c r="BU1512" s="125"/>
      <c r="BV1512" s="125"/>
      <c r="BW1512" s="125"/>
      <c r="BX1512" s="126"/>
      <c r="BY1512" s="126"/>
      <c r="BZ1512" s="126"/>
      <c r="CA1512" s="127"/>
      <c r="CB1512" s="128"/>
    </row>
    <row r="1513" spans="1:80" x14ac:dyDescent="0.3">
      <c r="A1513" s="65"/>
      <c r="B1513" s="72"/>
      <c r="C1513" s="73"/>
      <c r="D1513" s="74"/>
      <c r="E1513" s="74"/>
      <c r="F1513" s="74"/>
      <c r="G1513" s="75"/>
      <c r="H1513" s="75"/>
      <c r="I1513" s="75"/>
      <c r="J1513" s="75"/>
      <c r="K1513" s="75"/>
      <c r="L1513" s="75"/>
      <c r="M1513" s="80"/>
      <c r="N1513" s="194"/>
      <c r="O1513" s="70"/>
      <c r="P1513" s="70"/>
      <c r="Q1513" s="70"/>
      <c r="R1513" s="70"/>
      <c r="S1513" s="70"/>
      <c r="T1513" s="70"/>
      <c r="U1513" s="70"/>
      <c r="V1513" s="71"/>
      <c r="W1513" s="71"/>
      <c r="X1513" s="71"/>
      <c r="Y1513" s="70"/>
      <c r="Z1513" s="70"/>
      <c r="AA1513" s="65"/>
      <c r="AB1513" s="65"/>
      <c r="AC1513" s="125"/>
      <c r="AD1513" s="125"/>
      <c r="AE1513" s="126"/>
      <c r="AF1513" s="126"/>
      <c r="AG1513" s="126"/>
      <c r="AH1513" s="125"/>
      <c r="AI1513" s="125"/>
      <c r="AJ1513" s="125"/>
      <c r="AK1513" s="125"/>
      <c r="AL1513" s="125"/>
      <c r="AM1513" s="125"/>
      <c r="AN1513" s="125"/>
      <c r="AO1513" s="66"/>
      <c r="AP1513" s="125"/>
      <c r="AQ1513" s="125"/>
      <c r="AR1513" s="125"/>
      <c r="AS1513" s="125"/>
      <c r="AT1513" s="125"/>
      <c r="AU1513" s="125"/>
      <c r="AV1513" s="125"/>
      <c r="AW1513" s="126"/>
      <c r="AX1513" s="126"/>
      <c r="AY1513" s="126"/>
      <c r="AZ1513" s="127"/>
      <c r="BA1513" s="128"/>
      <c r="BB1513" s="65"/>
      <c r="BC1513" s="65"/>
      <c r="BD1513" s="125"/>
      <c r="BE1513" s="125"/>
      <c r="BF1513" s="126"/>
      <c r="BG1513" s="126"/>
      <c r="BH1513" s="126"/>
      <c r="BI1513" s="125"/>
      <c r="BJ1513" s="125"/>
      <c r="BK1513" s="125"/>
      <c r="BL1513" s="125"/>
      <c r="BM1513" s="125"/>
      <c r="BN1513" s="125"/>
      <c r="BO1513" s="129"/>
      <c r="BP1513" s="66"/>
      <c r="BQ1513" s="129"/>
      <c r="BR1513" s="125"/>
      <c r="BS1513" s="125"/>
      <c r="BT1513" s="125"/>
      <c r="BU1513" s="125"/>
      <c r="BV1513" s="125"/>
      <c r="BW1513" s="125"/>
      <c r="BX1513" s="126"/>
      <c r="BY1513" s="126"/>
      <c r="BZ1513" s="126"/>
      <c r="CA1513" s="127"/>
      <c r="CB1513" s="128"/>
    </row>
    <row r="1514" spans="1:80" x14ac:dyDescent="0.3">
      <c r="A1514" s="65"/>
      <c r="B1514" s="72"/>
      <c r="C1514" s="73"/>
      <c r="D1514" s="74"/>
      <c r="E1514" s="74"/>
      <c r="F1514" s="74"/>
      <c r="G1514" s="75"/>
      <c r="H1514" s="75"/>
      <c r="I1514" s="75"/>
      <c r="J1514" s="75"/>
      <c r="K1514" s="75"/>
      <c r="L1514" s="75"/>
      <c r="M1514" s="80"/>
      <c r="N1514" s="194"/>
      <c r="O1514" s="70"/>
      <c r="P1514" s="70"/>
      <c r="Q1514" s="70"/>
      <c r="R1514" s="70"/>
      <c r="S1514" s="70"/>
      <c r="T1514" s="70"/>
      <c r="U1514" s="70"/>
      <c r="V1514" s="71"/>
      <c r="W1514" s="71"/>
      <c r="X1514" s="71"/>
      <c r="Y1514" s="70"/>
      <c r="Z1514" s="70"/>
      <c r="AA1514" s="65"/>
      <c r="AB1514" s="65"/>
      <c r="AC1514" s="125"/>
      <c r="AD1514" s="125"/>
      <c r="AE1514" s="126"/>
      <c r="AF1514" s="126"/>
      <c r="AG1514" s="126"/>
      <c r="AH1514" s="125"/>
      <c r="AI1514" s="125"/>
      <c r="AJ1514" s="125"/>
      <c r="AK1514" s="125"/>
      <c r="AL1514" s="125"/>
      <c r="AM1514" s="125"/>
      <c r="AN1514" s="125"/>
      <c r="AO1514" s="66"/>
      <c r="AP1514" s="125"/>
      <c r="AQ1514" s="125"/>
      <c r="AR1514" s="125"/>
      <c r="AS1514" s="125"/>
      <c r="AT1514" s="125"/>
      <c r="AU1514" s="125"/>
      <c r="AV1514" s="125"/>
      <c r="AW1514" s="126"/>
      <c r="AX1514" s="126"/>
      <c r="AY1514" s="126"/>
      <c r="AZ1514" s="127"/>
      <c r="BA1514" s="128"/>
      <c r="BB1514" s="65"/>
      <c r="BC1514" s="65"/>
      <c r="BD1514" s="125"/>
      <c r="BE1514" s="125"/>
      <c r="BF1514" s="126"/>
      <c r="BG1514" s="126"/>
      <c r="BH1514" s="126"/>
      <c r="BI1514" s="125"/>
      <c r="BJ1514" s="125"/>
      <c r="BK1514" s="125"/>
      <c r="BL1514" s="125"/>
      <c r="BM1514" s="125"/>
      <c r="BN1514" s="125"/>
      <c r="BO1514" s="129"/>
      <c r="BP1514" s="66"/>
      <c r="BQ1514" s="129"/>
      <c r="BR1514" s="125"/>
      <c r="BS1514" s="125"/>
      <c r="BT1514" s="125"/>
      <c r="BU1514" s="125"/>
      <c r="BV1514" s="125"/>
      <c r="BW1514" s="125"/>
      <c r="BX1514" s="126"/>
      <c r="BY1514" s="126"/>
      <c r="BZ1514" s="126"/>
      <c r="CA1514" s="127"/>
      <c r="CB1514" s="128"/>
    </row>
    <row r="1515" spans="1:80" x14ac:dyDescent="0.3">
      <c r="A1515" s="65"/>
      <c r="B1515" s="65"/>
      <c r="C1515" s="65"/>
      <c r="D1515" s="65"/>
      <c r="E1515" s="65"/>
      <c r="F1515" s="65"/>
      <c r="G1515" s="65"/>
      <c r="H1515" s="65"/>
      <c r="I1515" s="65"/>
      <c r="J1515" s="65"/>
      <c r="K1515" s="65"/>
      <c r="L1515" s="65"/>
      <c r="M1515" s="99"/>
      <c r="N1515" s="66"/>
      <c r="O1515" s="99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5"/>
      <c r="AC1515" s="125"/>
      <c r="AD1515" s="125"/>
      <c r="AE1515" s="126"/>
      <c r="AF1515" s="126"/>
      <c r="AG1515" s="126"/>
      <c r="AH1515" s="125"/>
      <c r="AI1515" s="125"/>
      <c r="AJ1515" s="125"/>
      <c r="AK1515" s="125"/>
      <c r="AL1515" s="125"/>
      <c r="AM1515" s="125"/>
      <c r="AN1515" s="125"/>
      <c r="AO1515" s="66"/>
      <c r="AP1515" s="125"/>
      <c r="AQ1515" s="125"/>
      <c r="AR1515" s="125"/>
      <c r="AS1515" s="125"/>
      <c r="AT1515" s="125"/>
      <c r="AU1515" s="125"/>
      <c r="AV1515" s="125"/>
      <c r="AW1515" s="126"/>
      <c r="AX1515" s="126"/>
      <c r="AY1515" s="126"/>
      <c r="AZ1515" s="127"/>
      <c r="BA1515" s="128"/>
      <c r="BB1515" s="65"/>
      <c r="BC1515" s="65"/>
      <c r="BD1515" s="125"/>
      <c r="BE1515" s="125"/>
      <c r="BF1515" s="126"/>
      <c r="BG1515" s="126"/>
      <c r="BH1515" s="126"/>
      <c r="BI1515" s="125"/>
      <c r="BJ1515" s="125"/>
      <c r="BK1515" s="125"/>
      <c r="BL1515" s="125"/>
      <c r="BM1515" s="125"/>
      <c r="BN1515" s="125"/>
      <c r="BO1515" s="129"/>
      <c r="BP1515" s="66"/>
      <c r="BQ1515" s="129"/>
      <c r="BR1515" s="125"/>
      <c r="BS1515" s="125"/>
      <c r="BT1515" s="125"/>
      <c r="BU1515" s="125"/>
      <c r="BV1515" s="125"/>
      <c r="BW1515" s="125"/>
      <c r="BX1515" s="126"/>
      <c r="BY1515" s="126"/>
      <c r="BZ1515" s="126"/>
      <c r="CA1515" s="127"/>
      <c r="CB1515" s="128"/>
    </row>
    <row r="1516" spans="1:80" x14ac:dyDescent="0.3">
      <c r="A1516" s="65"/>
      <c r="B1516" s="68"/>
      <c r="C1516" s="68"/>
      <c r="D1516" s="68"/>
      <c r="E1516" s="68"/>
      <c r="F1516" s="68"/>
      <c r="G1516" s="68"/>
      <c r="H1516" s="68"/>
      <c r="I1516" s="68"/>
      <c r="J1516" s="68"/>
      <c r="K1516" s="68"/>
      <c r="L1516" s="68"/>
      <c r="M1516" s="87"/>
      <c r="N1516" s="68"/>
      <c r="O1516" s="87"/>
      <c r="P1516" s="68"/>
      <c r="Q1516" s="68"/>
      <c r="R1516" s="68"/>
      <c r="S1516" s="68"/>
      <c r="T1516" s="68"/>
      <c r="U1516" s="68"/>
      <c r="V1516" s="68"/>
      <c r="W1516" s="68"/>
      <c r="X1516" s="68"/>
      <c r="Y1516" s="68"/>
      <c r="Z1516" s="68"/>
      <c r="AA1516" s="65"/>
      <c r="AB1516" s="65"/>
      <c r="AC1516" s="125"/>
      <c r="AD1516" s="125"/>
      <c r="AE1516" s="126"/>
      <c r="AF1516" s="126"/>
      <c r="AG1516" s="126"/>
      <c r="AH1516" s="125"/>
      <c r="AI1516" s="125"/>
      <c r="AJ1516" s="125"/>
      <c r="AK1516" s="125"/>
      <c r="AL1516" s="125"/>
      <c r="AM1516" s="125"/>
      <c r="AN1516" s="125"/>
      <c r="AO1516" s="66"/>
      <c r="AP1516" s="125"/>
      <c r="AQ1516" s="125"/>
      <c r="AR1516" s="125"/>
      <c r="AS1516" s="125"/>
      <c r="AT1516" s="125"/>
      <c r="AU1516" s="125"/>
      <c r="AV1516" s="125"/>
      <c r="AW1516" s="126"/>
      <c r="AX1516" s="126"/>
      <c r="AY1516" s="126"/>
      <c r="AZ1516" s="127"/>
      <c r="BA1516" s="128"/>
      <c r="BB1516" s="65"/>
      <c r="BC1516" s="65"/>
      <c r="BD1516" s="125"/>
      <c r="BE1516" s="125"/>
      <c r="BF1516" s="126"/>
      <c r="BG1516" s="126"/>
      <c r="BH1516" s="126"/>
      <c r="BI1516" s="125"/>
      <c r="BJ1516" s="125"/>
      <c r="BK1516" s="125"/>
      <c r="BL1516" s="125"/>
      <c r="BM1516" s="125"/>
      <c r="BN1516" s="125"/>
      <c r="BO1516" s="129"/>
      <c r="BP1516" s="66"/>
      <c r="BQ1516" s="129"/>
      <c r="BR1516" s="125"/>
      <c r="BS1516" s="125"/>
      <c r="BT1516" s="125"/>
      <c r="BU1516" s="125"/>
      <c r="BV1516" s="125"/>
      <c r="BW1516" s="125"/>
      <c r="BX1516" s="126"/>
      <c r="BY1516" s="126"/>
      <c r="BZ1516" s="126"/>
      <c r="CA1516" s="127"/>
      <c r="CB1516" s="128"/>
    </row>
    <row r="1517" spans="1:80" x14ac:dyDescent="0.3">
      <c r="A1517" s="65"/>
      <c r="B1517" s="77"/>
      <c r="C1517" s="77"/>
      <c r="D1517" s="78"/>
      <c r="E1517" s="78"/>
      <c r="F1517" s="78"/>
      <c r="G1517" s="79"/>
      <c r="H1517" s="79"/>
      <c r="I1517" s="79"/>
      <c r="J1517" s="79"/>
      <c r="K1517" s="79"/>
      <c r="L1517" s="79"/>
      <c r="M1517" s="80"/>
      <c r="N1517" s="68"/>
      <c r="O1517" s="80"/>
      <c r="P1517" s="79"/>
      <c r="Q1517" s="79"/>
      <c r="R1517" s="79"/>
      <c r="S1517" s="79"/>
      <c r="T1517" s="79"/>
      <c r="U1517" s="79"/>
      <c r="V1517" s="78"/>
      <c r="W1517" s="78"/>
      <c r="X1517" s="78"/>
      <c r="Y1517" s="77"/>
      <c r="Z1517" s="77"/>
      <c r="AA1517" s="65"/>
      <c r="AB1517" s="65"/>
      <c r="AC1517" s="125"/>
      <c r="AD1517" s="125"/>
      <c r="AE1517" s="126"/>
      <c r="AF1517" s="126"/>
      <c r="AG1517" s="126"/>
      <c r="AH1517" s="125"/>
      <c r="AI1517" s="125"/>
      <c r="AJ1517" s="125"/>
      <c r="AK1517" s="125"/>
      <c r="AL1517" s="125"/>
      <c r="AM1517" s="125"/>
      <c r="AN1517" s="125"/>
      <c r="AO1517" s="82"/>
      <c r="AP1517" s="125"/>
      <c r="AQ1517" s="125"/>
      <c r="AR1517" s="125"/>
      <c r="AS1517" s="125"/>
      <c r="AT1517" s="125"/>
      <c r="AU1517" s="125"/>
      <c r="AV1517" s="125"/>
      <c r="AW1517" s="126"/>
      <c r="AX1517" s="126"/>
      <c r="AY1517" s="126"/>
      <c r="AZ1517" s="125"/>
      <c r="BA1517" s="125"/>
      <c r="BB1517" s="65"/>
      <c r="BC1517" s="65"/>
      <c r="BD1517" s="125"/>
      <c r="BE1517" s="125"/>
      <c r="BF1517" s="126"/>
      <c r="BG1517" s="126"/>
      <c r="BH1517" s="126"/>
      <c r="BI1517" s="125"/>
      <c r="BJ1517" s="125"/>
      <c r="BK1517" s="125"/>
      <c r="BL1517" s="125"/>
      <c r="BM1517" s="125"/>
      <c r="BN1517" s="125"/>
      <c r="BO1517" s="129"/>
      <c r="BP1517" s="82"/>
      <c r="BQ1517" s="129"/>
      <c r="BR1517" s="125"/>
      <c r="BS1517" s="125"/>
      <c r="BT1517" s="125"/>
      <c r="BU1517" s="125"/>
      <c r="BV1517" s="125"/>
      <c r="BW1517" s="125"/>
      <c r="BX1517" s="126"/>
      <c r="BY1517" s="126"/>
      <c r="BZ1517" s="126"/>
      <c r="CA1517" s="125"/>
      <c r="CB1517" s="125"/>
    </row>
    <row r="1518" spans="1:80" x14ac:dyDescent="0.3">
      <c r="A1518" s="65"/>
      <c r="B1518" s="72"/>
      <c r="C1518" s="72"/>
      <c r="D1518" s="78"/>
      <c r="E1518" s="78"/>
      <c r="F1518" s="78"/>
      <c r="G1518" s="80"/>
      <c r="H1518" s="80"/>
      <c r="I1518" s="80"/>
      <c r="J1518" s="80"/>
      <c r="K1518" s="80"/>
      <c r="L1518" s="80"/>
      <c r="M1518" s="80"/>
      <c r="N1518" s="81"/>
      <c r="O1518" s="80"/>
      <c r="P1518" s="80"/>
      <c r="Q1518" s="80"/>
      <c r="R1518" s="80"/>
      <c r="S1518" s="80"/>
      <c r="T1518" s="80"/>
      <c r="U1518" s="80"/>
      <c r="V1518" s="78"/>
      <c r="W1518" s="78"/>
      <c r="X1518" s="78"/>
      <c r="Y1518" s="72"/>
      <c r="Z1518" s="72"/>
      <c r="AA1518" s="65"/>
      <c r="AB1518" s="65"/>
      <c r="AC1518" s="128"/>
      <c r="AD1518" s="127"/>
      <c r="AE1518" s="126"/>
      <c r="AF1518" s="126"/>
      <c r="AG1518" s="126"/>
      <c r="AH1518" s="125"/>
      <c r="AI1518" s="125"/>
      <c r="AJ1518" s="125"/>
      <c r="AK1518" s="125"/>
      <c r="AL1518" s="125"/>
      <c r="AM1518" s="125"/>
      <c r="AN1518" s="125"/>
      <c r="AO1518" s="66"/>
      <c r="AP1518" s="125"/>
      <c r="AQ1518" s="125"/>
      <c r="AR1518" s="125"/>
      <c r="AS1518" s="125"/>
      <c r="AT1518" s="125"/>
      <c r="AU1518" s="125"/>
      <c r="AV1518" s="125"/>
      <c r="AW1518" s="126"/>
      <c r="AX1518" s="126"/>
      <c r="AY1518" s="126"/>
      <c r="AZ1518" s="125"/>
      <c r="BA1518" s="125"/>
      <c r="BB1518" s="65"/>
      <c r="BC1518" s="65"/>
      <c r="BD1518" s="128"/>
      <c r="BE1518" s="127"/>
      <c r="BF1518" s="126"/>
      <c r="BG1518" s="126"/>
      <c r="BH1518" s="126"/>
      <c r="BI1518" s="125"/>
      <c r="BJ1518" s="125"/>
      <c r="BK1518" s="125"/>
      <c r="BL1518" s="125"/>
      <c r="BM1518" s="125"/>
      <c r="BN1518" s="125"/>
      <c r="BO1518" s="129"/>
      <c r="BP1518" s="66"/>
      <c r="BQ1518" s="129"/>
      <c r="BR1518" s="125"/>
      <c r="BS1518" s="125"/>
      <c r="BT1518" s="125"/>
      <c r="BU1518" s="125"/>
      <c r="BV1518" s="125"/>
      <c r="BW1518" s="125"/>
      <c r="BX1518" s="126"/>
      <c r="BY1518" s="126"/>
      <c r="BZ1518" s="126"/>
      <c r="CA1518" s="125"/>
      <c r="CB1518" s="125"/>
    </row>
    <row r="1519" spans="1:80" x14ac:dyDescent="0.3">
      <c r="A1519" s="65"/>
      <c r="B1519" s="128"/>
      <c r="C1519" s="127"/>
      <c r="D1519" s="126"/>
      <c r="E1519" s="126"/>
      <c r="F1519" s="126"/>
      <c r="G1519" s="125"/>
      <c r="H1519" s="125"/>
      <c r="I1519" s="125"/>
      <c r="J1519" s="125"/>
      <c r="K1519" s="125"/>
      <c r="L1519" s="125"/>
      <c r="M1519" s="125"/>
      <c r="N1519" s="66"/>
      <c r="O1519" s="125"/>
      <c r="P1519" s="125"/>
      <c r="Q1519" s="125"/>
      <c r="R1519" s="125"/>
      <c r="S1519" s="125"/>
      <c r="T1519" s="125"/>
      <c r="U1519" s="125"/>
      <c r="V1519" s="126"/>
      <c r="W1519" s="126"/>
      <c r="X1519" s="126"/>
      <c r="Y1519" s="125"/>
      <c r="Z1519" s="125"/>
      <c r="AA1519" s="65"/>
      <c r="AB1519" s="65"/>
      <c r="AC1519" s="128"/>
      <c r="AD1519" s="127"/>
      <c r="AE1519" s="126"/>
      <c r="AF1519" s="126"/>
      <c r="AG1519" s="126"/>
      <c r="AH1519" s="125"/>
      <c r="AI1519" s="125"/>
      <c r="AJ1519" s="125"/>
      <c r="AK1519" s="125"/>
      <c r="AL1519" s="125"/>
      <c r="AM1519" s="125"/>
      <c r="AN1519" s="125"/>
      <c r="AO1519" s="66"/>
      <c r="AP1519" s="125"/>
      <c r="AQ1519" s="125"/>
      <c r="AR1519" s="125"/>
      <c r="AS1519" s="125"/>
      <c r="AT1519" s="125"/>
      <c r="AU1519" s="125"/>
      <c r="AV1519" s="125"/>
      <c r="AW1519" s="126"/>
      <c r="AX1519" s="126"/>
      <c r="AY1519" s="126"/>
      <c r="AZ1519" s="125"/>
      <c r="BA1519" s="125"/>
      <c r="BB1519" s="65"/>
      <c r="BC1519" s="65"/>
      <c r="BD1519" s="128"/>
      <c r="BE1519" s="127"/>
      <c r="BF1519" s="126"/>
      <c r="BG1519" s="126"/>
      <c r="BH1519" s="126"/>
      <c r="BI1519" s="125"/>
      <c r="BJ1519" s="125"/>
      <c r="BK1519" s="125"/>
      <c r="BL1519" s="125"/>
      <c r="BM1519" s="125"/>
      <c r="BN1519" s="125"/>
      <c r="BO1519" s="129"/>
      <c r="BP1519" s="66"/>
      <c r="BQ1519" s="129"/>
      <c r="BR1519" s="125"/>
      <c r="BS1519" s="125"/>
      <c r="BT1519" s="125"/>
      <c r="BU1519" s="125"/>
      <c r="BV1519" s="125"/>
      <c r="BW1519" s="125"/>
      <c r="BX1519" s="126"/>
      <c r="BY1519" s="126"/>
      <c r="BZ1519" s="126"/>
      <c r="CA1519" s="125"/>
      <c r="CB1519" s="125"/>
    </row>
    <row r="1520" spans="1:80" x14ac:dyDescent="0.3">
      <c r="A1520" s="65"/>
      <c r="B1520" s="223"/>
      <c r="C1520" s="224"/>
      <c r="D1520" s="65"/>
      <c r="E1520" s="65"/>
      <c r="F1520" s="223"/>
      <c r="G1520" s="224"/>
      <c r="H1520" s="65"/>
      <c r="I1520" s="65"/>
      <c r="J1520" s="223"/>
      <c r="K1520" s="224"/>
      <c r="L1520" s="65"/>
      <c r="M1520" s="233"/>
      <c r="N1520" s="233"/>
      <c r="O1520" s="233"/>
      <c r="P1520" s="65"/>
      <c r="Q1520" s="223"/>
      <c r="R1520" s="224"/>
      <c r="S1520" s="65"/>
      <c r="T1520" s="65"/>
      <c r="U1520" s="223"/>
      <c r="V1520" s="224"/>
      <c r="W1520" s="65"/>
      <c r="X1520" s="65"/>
      <c r="Y1520" s="223"/>
      <c r="Z1520" s="224"/>
      <c r="AA1520" s="65"/>
      <c r="AB1520" s="65"/>
      <c r="AC1520" s="128"/>
      <c r="AD1520" s="127"/>
      <c r="AE1520" s="126"/>
      <c r="AF1520" s="126"/>
      <c r="AG1520" s="126"/>
      <c r="AH1520" s="125"/>
      <c r="AI1520" s="125"/>
      <c r="AJ1520" s="125"/>
      <c r="AK1520" s="125"/>
      <c r="AL1520" s="125"/>
      <c r="AM1520" s="125"/>
      <c r="AN1520" s="125"/>
      <c r="AO1520" s="66"/>
      <c r="AP1520" s="125"/>
      <c r="AQ1520" s="125"/>
      <c r="AR1520" s="125"/>
      <c r="AS1520" s="125"/>
      <c r="AT1520" s="125"/>
      <c r="AU1520" s="125"/>
      <c r="AV1520" s="125"/>
      <c r="AW1520" s="126"/>
      <c r="AX1520" s="126"/>
      <c r="AY1520" s="126"/>
      <c r="AZ1520" s="125"/>
      <c r="BA1520" s="125"/>
      <c r="BB1520" s="65"/>
      <c r="BC1520" s="65"/>
      <c r="BD1520" s="128"/>
      <c r="BE1520" s="127"/>
      <c r="BF1520" s="126"/>
      <c r="BG1520" s="126"/>
      <c r="BH1520" s="126"/>
      <c r="BI1520" s="125"/>
      <c r="BJ1520" s="125"/>
      <c r="BK1520" s="125"/>
      <c r="BL1520" s="125"/>
      <c r="BM1520" s="125"/>
      <c r="BN1520" s="125"/>
      <c r="BO1520" s="129"/>
      <c r="BP1520" s="66"/>
      <c r="BQ1520" s="129"/>
      <c r="BR1520" s="125"/>
      <c r="BS1520" s="125"/>
      <c r="BT1520" s="125"/>
      <c r="BU1520" s="125"/>
      <c r="BV1520" s="125"/>
      <c r="BW1520" s="125"/>
      <c r="BX1520" s="126"/>
      <c r="BY1520" s="126"/>
      <c r="BZ1520" s="126"/>
      <c r="CA1520" s="125"/>
      <c r="CB1520" s="125"/>
    </row>
    <row r="1521" spans="1:80" x14ac:dyDescent="0.3">
      <c r="A1521" s="65"/>
      <c r="B1521" s="225"/>
      <c r="C1521" s="226"/>
      <c r="D1521" s="65"/>
      <c r="E1521" s="65"/>
      <c r="F1521" s="227"/>
      <c r="G1521" s="226"/>
      <c r="H1521" s="65"/>
      <c r="I1521" s="65"/>
      <c r="J1521" s="228"/>
      <c r="K1521" s="229"/>
      <c r="L1521" s="65"/>
      <c r="M1521" s="225"/>
      <c r="N1521" s="230"/>
      <c r="O1521" s="226"/>
      <c r="P1521" s="65"/>
      <c r="Q1521" s="231"/>
      <c r="R1521" s="232"/>
      <c r="S1521" s="76"/>
      <c r="T1521" s="65"/>
      <c r="U1521" s="225"/>
      <c r="V1521" s="226"/>
      <c r="W1521" s="65"/>
      <c r="X1521" s="65"/>
      <c r="Y1521" s="225"/>
      <c r="Z1521" s="226"/>
      <c r="AA1521" s="65"/>
      <c r="AB1521" s="65"/>
      <c r="AC1521" s="128"/>
      <c r="AD1521" s="127"/>
      <c r="AE1521" s="126"/>
      <c r="AF1521" s="126"/>
      <c r="AG1521" s="126"/>
      <c r="AH1521" s="125"/>
      <c r="AI1521" s="125"/>
      <c r="AJ1521" s="125"/>
      <c r="AK1521" s="125"/>
      <c r="AL1521" s="125"/>
      <c r="AM1521" s="125"/>
      <c r="AN1521" s="125"/>
      <c r="AO1521" s="66"/>
      <c r="AP1521" s="125"/>
      <c r="AQ1521" s="125"/>
      <c r="AR1521" s="125"/>
      <c r="AS1521" s="125"/>
      <c r="AT1521" s="125"/>
      <c r="AU1521" s="125"/>
      <c r="AV1521" s="125"/>
      <c r="AW1521" s="126"/>
      <c r="AX1521" s="126"/>
      <c r="AY1521" s="126"/>
      <c r="AZ1521" s="125"/>
      <c r="BA1521" s="125"/>
      <c r="BB1521" s="65"/>
      <c r="BC1521" s="65"/>
      <c r="BD1521" s="128"/>
      <c r="BE1521" s="127"/>
      <c r="BF1521" s="126"/>
      <c r="BG1521" s="126"/>
      <c r="BH1521" s="126"/>
      <c r="BI1521" s="125"/>
      <c r="BJ1521" s="125"/>
      <c r="BK1521" s="125"/>
      <c r="BL1521" s="125"/>
      <c r="BM1521" s="125"/>
      <c r="BN1521" s="125"/>
      <c r="BO1521" s="129"/>
      <c r="BP1521" s="66"/>
      <c r="BQ1521" s="129"/>
      <c r="BR1521" s="125"/>
      <c r="BS1521" s="125"/>
      <c r="BT1521" s="125"/>
      <c r="BU1521" s="125"/>
      <c r="BV1521" s="125"/>
      <c r="BW1521" s="125"/>
      <c r="BX1521" s="126"/>
      <c r="BY1521" s="126"/>
      <c r="BZ1521" s="126"/>
      <c r="CA1521" s="125"/>
      <c r="CB1521" s="125"/>
    </row>
    <row r="1522" spans="1:80" x14ac:dyDescent="0.3">
      <c r="A1522" s="65"/>
      <c r="B1522" s="65"/>
      <c r="C1522" s="65"/>
      <c r="D1522" s="65"/>
      <c r="E1522" s="65"/>
      <c r="F1522" s="65"/>
      <c r="G1522" s="65"/>
      <c r="H1522" s="65"/>
      <c r="I1522" s="65"/>
      <c r="J1522" s="65"/>
      <c r="K1522" s="65"/>
      <c r="L1522" s="65"/>
      <c r="M1522" s="99"/>
      <c r="N1522" s="66"/>
      <c r="O1522" s="99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5"/>
      <c r="AC1522" s="128"/>
      <c r="AD1522" s="127"/>
      <c r="AE1522" s="126"/>
      <c r="AF1522" s="126"/>
      <c r="AG1522" s="126"/>
      <c r="AH1522" s="125"/>
      <c r="AI1522" s="125"/>
      <c r="AJ1522" s="125"/>
      <c r="AK1522" s="125"/>
      <c r="AL1522" s="125"/>
      <c r="AM1522" s="125"/>
      <c r="AN1522" s="125"/>
      <c r="AO1522" s="66"/>
      <c r="AP1522" s="125"/>
      <c r="AQ1522" s="125"/>
      <c r="AR1522" s="125"/>
      <c r="AS1522" s="125"/>
      <c r="AT1522" s="125"/>
      <c r="AU1522" s="125"/>
      <c r="AV1522" s="125"/>
      <c r="AW1522" s="126"/>
      <c r="AX1522" s="126"/>
      <c r="AY1522" s="126"/>
      <c r="AZ1522" s="125"/>
      <c r="BA1522" s="125"/>
      <c r="BB1522" s="65"/>
      <c r="BC1522" s="65"/>
      <c r="BD1522" s="128"/>
      <c r="BE1522" s="127"/>
      <c r="BF1522" s="126"/>
      <c r="BG1522" s="126"/>
      <c r="BH1522" s="126"/>
      <c r="BI1522" s="125"/>
      <c r="BJ1522" s="125"/>
      <c r="BK1522" s="125"/>
      <c r="BL1522" s="125"/>
      <c r="BM1522" s="125"/>
      <c r="BN1522" s="125"/>
      <c r="BO1522" s="129"/>
      <c r="BP1522" s="66"/>
      <c r="BQ1522" s="129"/>
      <c r="BR1522" s="125"/>
      <c r="BS1522" s="125"/>
      <c r="BT1522" s="125"/>
      <c r="BU1522" s="125"/>
      <c r="BV1522" s="125"/>
      <c r="BW1522" s="125"/>
      <c r="BX1522" s="126"/>
      <c r="BY1522" s="126"/>
      <c r="BZ1522" s="126"/>
      <c r="CA1522" s="125"/>
      <c r="CB1522" s="125"/>
    </row>
    <row r="1523" spans="1:80" x14ac:dyDescent="0.3">
      <c r="A1523" s="65"/>
      <c r="B1523" s="65"/>
      <c r="C1523" s="65"/>
      <c r="D1523" s="65"/>
      <c r="E1523" s="65"/>
      <c r="F1523" s="65"/>
      <c r="G1523" s="65"/>
      <c r="H1523" s="65"/>
      <c r="I1523" s="65"/>
      <c r="J1523" s="65"/>
      <c r="K1523" s="65"/>
      <c r="L1523" s="65"/>
      <c r="M1523" s="99"/>
      <c r="N1523" s="66"/>
      <c r="O1523" s="99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5"/>
      <c r="AC1523" s="128"/>
      <c r="AD1523" s="127"/>
      <c r="AE1523" s="126"/>
      <c r="AF1523" s="126"/>
      <c r="AG1523" s="126"/>
      <c r="AH1523" s="125"/>
      <c r="AI1523" s="125"/>
      <c r="AJ1523" s="125"/>
      <c r="AK1523" s="125"/>
      <c r="AL1523" s="125"/>
      <c r="AM1523" s="125"/>
      <c r="AN1523" s="125"/>
      <c r="AO1523" s="66"/>
      <c r="AP1523" s="125"/>
      <c r="AQ1523" s="125"/>
      <c r="AR1523" s="125"/>
      <c r="AS1523" s="125"/>
      <c r="AT1523" s="125"/>
      <c r="AU1523" s="125"/>
      <c r="AV1523" s="125"/>
      <c r="AW1523" s="126"/>
      <c r="AX1523" s="126"/>
      <c r="AY1523" s="126"/>
      <c r="AZ1523" s="125"/>
      <c r="BA1523" s="125"/>
      <c r="BB1523" s="65"/>
      <c r="BC1523" s="65"/>
      <c r="BD1523" s="128"/>
      <c r="BE1523" s="127"/>
      <c r="BF1523" s="126"/>
      <c r="BG1523" s="126"/>
      <c r="BH1523" s="126"/>
      <c r="BI1523" s="125"/>
      <c r="BJ1523" s="125"/>
      <c r="BK1523" s="125"/>
      <c r="BL1523" s="125"/>
      <c r="BM1523" s="125"/>
      <c r="BN1523" s="125"/>
      <c r="BO1523" s="129"/>
      <c r="BP1523" s="66"/>
      <c r="BQ1523" s="129"/>
      <c r="BR1523" s="125"/>
      <c r="BS1523" s="125"/>
      <c r="BT1523" s="125"/>
      <c r="BU1523" s="125"/>
      <c r="BV1523" s="125"/>
      <c r="BW1523" s="125"/>
      <c r="BX1523" s="126"/>
      <c r="BY1523" s="126"/>
      <c r="BZ1523" s="126"/>
      <c r="CA1523" s="125"/>
      <c r="CB1523" s="125"/>
    </row>
    <row r="1524" spans="1:80" x14ac:dyDescent="0.3">
      <c r="A1524" s="65"/>
      <c r="B1524" s="68"/>
      <c r="C1524" s="68"/>
      <c r="D1524" s="68"/>
      <c r="E1524" s="68"/>
      <c r="F1524" s="68"/>
      <c r="G1524" s="68"/>
      <c r="H1524" s="68"/>
      <c r="I1524" s="68"/>
      <c r="J1524" s="68"/>
      <c r="K1524" s="68"/>
      <c r="L1524" s="68"/>
      <c r="M1524" s="87"/>
      <c r="N1524" s="68"/>
      <c r="O1524" s="87"/>
      <c r="P1524" s="68"/>
      <c r="Q1524" s="68"/>
      <c r="R1524" s="68"/>
      <c r="S1524" s="68"/>
      <c r="T1524" s="68"/>
      <c r="U1524" s="68"/>
      <c r="V1524" s="68"/>
      <c r="W1524" s="68"/>
      <c r="X1524" s="68"/>
      <c r="Y1524" s="68"/>
      <c r="Z1524" s="68"/>
      <c r="AA1524" s="65"/>
      <c r="AB1524" s="65"/>
      <c r="AC1524" s="128"/>
      <c r="AD1524" s="127"/>
      <c r="AE1524" s="126"/>
      <c r="AF1524" s="126"/>
      <c r="AG1524" s="126"/>
      <c r="AH1524" s="125"/>
      <c r="AI1524" s="125"/>
      <c r="AJ1524" s="125"/>
      <c r="AK1524" s="125"/>
      <c r="AL1524" s="125"/>
      <c r="AM1524" s="125"/>
      <c r="AN1524" s="125"/>
      <c r="AO1524" s="66"/>
      <c r="AP1524" s="125"/>
      <c r="AQ1524" s="125"/>
      <c r="AR1524" s="125"/>
      <c r="AS1524" s="125"/>
      <c r="AT1524" s="125"/>
      <c r="AU1524" s="125"/>
      <c r="AV1524" s="125"/>
      <c r="AW1524" s="126"/>
      <c r="AX1524" s="126"/>
      <c r="AY1524" s="126"/>
      <c r="AZ1524" s="125"/>
      <c r="BA1524" s="125"/>
      <c r="BB1524" s="65"/>
      <c r="BC1524" s="65"/>
      <c r="BD1524" s="128"/>
      <c r="BE1524" s="127"/>
      <c r="BF1524" s="126"/>
      <c r="BG1524" s="126"/>
      <c r="BH1524" s="126"/>
      <c r="BI1524" s="125"/>
      <c r="BJ1524" s="125"/>
      <c r="BK1524" s="125"/>
      <c r="BL1524" s="125"/>
      <c r="BM1524" s="125"/>
      <c r="BN1524" s="125"/>
      <c r="BO1524" s="129"/>
      <c r="BP1524" s="66"/>
      <c r="BQ1524" s="129"/>
      <c r="BR1524" s="125"/>
      <c r="BS1524" s="125"/>
      <c r="BT1524" s="125"/>
      <c r="BU1524" s="125"/>
      <c r="BV1524" s="125"/>
      <c r="BW1524" s="125"/>
      <c r="BX1524" s="126"/>
      <c r="BY1524" s="126"/>
      <c r="BZ1524" s="126"/>
      <c r="CA1524" s="125"/>
      <c r="CB1524" s="125"/>
    </row>
    <row r="1525" spans="1:80" x14ac:dyDescent="0.3">
      <c r="A1525" s="65"/>
      <c r="B1525" s="70"/>
      <c r="C1525" s="70"/>
      <c r="D1525" s="71"/>
      <c r="E1525" s="71"/>
      <c r="F1525" s="71"/>
      <c r="G1525" s="70"/>
      <c r="H1525" s="70"/>
      <c r="I1525" s="70"/>
      <c r="J1525" s="70"/>
      <c r="K1525" s="70"/>
      <c r="L1525" s="70"/>
      <c r="M1525" s="70"/>
      <c r="N1525" s="194"/>
      <c r="O1525" s="80"/>
      <c r="P1525" s="75"/>
      <c r="Q1525" s="75"/>
      <c r="R1525" s="75"/>
      <c r="S1525" s="75"/>
      <c r="T1525" s="75"/>
      <c r="U1525" s="75"/>
      <c r="V1525" s="74"/>
      <c r="W1525" s="74"/>
      <c r="X1525" s="74"/>
      <c r="Y1525" s="73"/>
      <c r="Z1525" s="72"/>
      <c r="AA1525" s="65"/>
      <c r="AB1525" s="65"/>
      <c r="AC1525" s="128"/>
      <c r="AD1525" s="127"/>
      <c r="AE1525" s="126"/>
      <c r="AF1525" s="126"/>
      <c r="AG1525" s="126"/>
      <c r="AH1525" s="125"/>
      <c r="AI1525" s="125"/>
      <c r="AJ1525" s="125"/>
      <c r="AK1525" s="125"/>
      <c r="AL1525" s="125"/>
      <c r="AM1525" s="125"/>
      <c r="AN1525" s="125"/>
      <c r="AO1525" s="66"/>
      <c r="AP1525" s="125"/>
      <c r="AQ1525" s="125"/>
      <c r="AR1525" s="125"/>
      <c r="AS1525" s="125"/>
      <c r="AT1525" s="125"/>
      <c r="AU1525" s="125"/>
      <c r="AV1525" s="125"/>
      <c r="AW1525" s="126"/>
      <c r="AX1525" s="126"/>
      <c r="AY1525" s="126"/>
      <c r="AZ1525" s="125"/>
      <c r="BA1525" s="125"/>
      <c r="BB1525" s="65"/>
      <c r="BC1525" s="65"/>
      <c r="BD1525" s="128"/>
      <c r="BE1525" s="127"/>
      <c r="BF1525" s="126"/>
      <c r="BG1525" s="126"/>
      <c r="BH1525" s="126"/>
      <c r="BI1525" s="125"/>
      <c r="BJ1525" s="125"/>
      <c r="BK1525" s="125"/>
      <c r="BL1525" s="125"/>
      <c r="BM1525" s="125"/>
      <c r="BN1525" s="125"/>
      <c r="BO1525" s="129"/>
      <c r="BP1525" s="66"/>
      <c r="BQ1525" s="129"/>
      <c r="BR1525" s="125"/>
      <c r="BS1525" s="125"/>
      <c r="BT1525" s="125"/>
      <c r="BU1525" s="125"/>
      <c r="BV1525" s="125"/>
      <c r="BW1525" s="125"/>
      <c r="BX1525" s="126"/>
      <c r="BY1525" s="126"/>
      <c r="BZ1525" s="126"/>
      <c r="CA1525" s="125"/>
      <c r="CB1525" s="125"/>
    </row>
    <row r="1526" spans="1:80" x14ac:dyDescent="0.3">
      <c r="A1526" s="65"/>
      <c r="B1526" s="70"/>
      <c r="C1526" s="70"/>
      <c r="D1526" s="71"/>
      <c r="E1526" s="71"/>
      <c r="F1526" s="71"/>
      <c r="G1526" s="70"/>
      <c r="H1526" s="70"/>
      <c r="I1526" s="70"/>
      <c r="J1526" s="70"/>
      <c r="K1526" s="70"/>
      <c r="L1526" s="70"/>
      <c r="M1526" s="70"/>
      <c r="N1526" s="194"/>
      <c r="O1526" s="80"/>
      <c r="P1526" s="75"/>
      <c r="Q1526" s="75"/>
      <c r="R1526" s="75"/>
      <c r="S1526" s="75"/>
      <c r="T1526" s="75"/>
      <c r="U1526" s="75"/>
      <c r="V1526" s="74"/>
      <c r="W1526" s="74"/>
      <c r="X1526" s="74"/>
      <c r="Y1526" s="73"/>
      <c r="Z1526" s="72"/>
      <c r="AA1526" s="65"/>
      <c r="AB1526" s="65"/>
      <c r="AC1526" s="128"/>
      <c r="AD1526" s="127"/>
      <c r="AE1526" s="126"/>
      <c r="AF1526" s="126"/>
      <c r="AG1526" s="126"/>
      <c r="AH1526" s="125"/>
      <c r="AI1526" s="125"/>
      <c r="AJ1526" s="125"/>
      <c r="AK1526" s="125"/>
      <c r="AL1526" s="125"/>
      <c r="AM1526" s="125"/>
      <c r="AN1526" s="125"/>
      <c r="AO1526" s="66"/>
      <c r="AP1526" s="125"/>
      <c r="AQ1526" s="125"/>
      <c r="AR1526" s="125"/>
      <c r="AS1526" s="125"/>
      <c r="AT1526" s="125"/>
      <c r="AU1526" s="125"/>
      <c r="AV1526" s="125"/>
      <c r="AW1526" s="126"/>
      <c r="AX1526" s="126"/>
      <c r="AY1526" s="126"/>
      <c r="AZ1526" s="125"/>
      <c r="BA1526" s="125"/>
      <c r="BB1526" s="65"/>
      <c r="BC1526" s="65"/>
      <c r="BD1526" s="128"/>
      <c r="BE1526" s="127"/>
      <c r="BF1526" s="126"/>
      <c r="BG1526" s="126"/>
      <c r="BH1526" s="126"/>
      <c r="BI1526" s="125"/>
      <c r="BJ1526" s="125"/>
      <c r="BK1526" s="125"/>
      <c r="BL1526" s="125"/>
      <c r="BM1526" s="125"/>
      <c r="BN1526" s="125"/>
      <c r="BO1526" s="129"/>
      <c r="BP1526" s="66"/>
      <c r="BQ1526" s="129"/>
      <c r="BR1526" s="125"/>
      <c r="BS1526" s="125"/>
      <c r="BT1526" s="125"/>
      <c r="BU1526" s="125"/>
      <c r="BV1526" s="125"/>
      <c r="BW1526" s="125"/>
      <c r="BX1526" s="126"/>
      <c r="BY1526" s="126"/>
      <c r="BZ1526" s="126"/>
      <c r="CA1526" s="125"/>
      <c r="CB1526" s="125"/>
    </row>
    <row r="1527" spans="1:80" x14ac:dyDescent="0.3">
      <c r="A1527" s="65"/>
      <c r="B1527" s="70"/>
      <c r="C1527" s="70"/>
      <c r="D1527" s="71"/>
      <c r="E1527" s="71"/>
      <c r="F1527" s="71"/>
      <c r="G1527" s="70"/>
      <c r="H1527" s="70"/>
      <c r="I1527" s="70"/>
      <c r="J1527" s="70"/>
      <c r="K1527" s="70"/>
      <c r="L1527" s="70"/>
      <c r="M1527" s="70"/>
      <c r="N1527" s="194"/>
      <c r="O1527" s="80"/>
      <c r="P1527" s="75"/>
      <c r="Q1527" s="75"/>
      <c r="R1527" s="75"/>
      <c r="S1527" s="75"/>
      <c r="T1527" s="75"/>
      <c r="U1527" s="75"/>
      <c r="V1527" s="74"/>
      <c r="W1527" s="74"/>
      <c r="X1527" s="74"/>
      <c r="Y1527" s="73"/>
      <c r="Z1527" s="72"/>
      <c r="AA1527" s="65"/>
      <c r="AB1527" s="65"/>
      <c r="AC1527" s="128"/>
      <c r="AD1527" s="127"/>
      <c r="AE1527" s="126"/>
      <c r="AF1527" s="126"/>
      <c r="AG1527" s="126"/>
      <c r="AH1527" s="125"/>
      <c r="AI1527" s="125"/>
      <c r="AJ1527" s="125"/>
      <c r="AK1527" s="125"/>
      <c r="AL1527" s="125"/>
      <c r="AM1527" s="125"/>
      <c r="AN1527" s="125"/>
      <c r="AO1527" s="66"/>
      <c r="AP1527" s="125"/>
      <c r="AQ1527" s="125"/>
      <c r="AR1527" s="125"/>
      <c r="AS1527" s="125"/>
      <c r="AT1527" s="125"/>
      <c r="AU1527" s="125"/>
      <c r="AV1527" s="125"/>
      <c r="AW1527" s="126"/>
      <c r="AX1527" s="126"/>
      <c r="AY1527" s="126"/>
      <c r="AZ1527" s="125"/>
      <c r="BA1527" s="125"/>
      <c r="BB1527" s="65"/>
      <c r="BC1527" s="65"/>
      <c r="BD1527" s="128"/>
      <c r="BE1527" s="127"/>
      <c r="BF1527" s="126"/>
      <c r="BG1527" s="126"/>
      <c r="BH1527" s="126"/>
      <c r="BI1527" s="125"/>
      <c r="BJ1527" s="125"/>
      <c r="BK1527" s="125"/>
      <c r="BL1527" s="125"/>
      <c r="BM1527" s="125"/>
      <c r="BN1527" s="125"/>
      <c r="BO1527" s="129"/>
      <c r="BP1527" s="66"/>
      <c r="BQ1527" s="129"/>
      <c r="BR1527" s="125"/>
      <c r="BS1527" s="125"/>
      <c r="BT1527" s="125"/>
      <c r="BU1527" s="125"/>
      <c r="BV1527" s="125"/>
      <c r="BW1527" s="125"/>
      <c r="BX1527" s="126"/>
      <c r="BY1527" s="126"/>
      <c r="BZ1527" s="126"/>
      <c r="CA1527" s="125"/>
      <c r="CB1527" s="125"/>
    </row>
    <row r="1528" spans="1:80" x14ac:dyDescent="0.3">
      <c r="A1528" s="65"/>
      <c r="B1528" s="70"/>
      <c r="C1528" s="70"/>
      <c r="D1528" s="71"/>
      <c r="E1528" s="71"/>
      <c r="F1528" s="71"/>
      <c r="G1528" s="70"/>
      <c r="H1528" s="70"/>
      <c r="I1528" s="70"/>
      <c r="J1528" s="70"/>
      <c r="K1528" s="70"/>
      <c r="L1528" s="70"/>
      <c r="M1528" s="70"/>
      <c r="N1528" s="194"/>
      <c r="O1528" s="80"/>
      <c r="P1528" s="75"/>
      <c r="Q1528" s="75"/>
      <c r="R1528" s="75"/>
      <c r="S1528" s="75"/>
      <c r="T1528" s="75"/>
      <c r="U1528" s="75"/>
      <c r="V1528" s="74"/>
      <c r="W1528" s="74"/>
      <c r="X1528" s="74"/>
      <c r="Y1528" s="73"/>
      <c r="Z1528" s="72"/>
      <c r="AA1528" s="65"/>
      <c r="AB1528" s="65"/>
      <c r="AC1528" s="128"/>
      <c r="AD1528" s="127"/>
      <c r="AE1528" s="126"/>
      <c r="AF1528" s="126"/>
      <c r="AG1528" s="126"/>
      <c r="AH1528" s="125"/>
      <c r="AI1528" s="125"/>
      <c r="AJ1528" s="125"/>
      <c r="AK1528" s="125"/>
      <c r="AL1528" s="125"/>
      <c r="AM1528" s="125"/>
      <c r="AN1528" s="125"/>
      <c r="AO1528" s="66"/>
      <c r="AP1528" s="125"/>
      <c r="AQ1528" s="125"/>
      <c r="AR1528" s="125"/>
      <c r="AS1528" s="125"/>
      <c r="AT1528" s="125"/>
      <c r="AU1528" s="125"/>
      <c r="AV1528" s="125"/>
      <c r="AW1528" s="126"/>
      <c r="AX1528" s="126"/>
      <c r="AY1528" s="126"/>
      <c r="AZ1528" s="125"/>
      <c r="BA1528" s="125"/>
      <c r="BB1528" s="65"/>
      <c r="BC1528" s="65"/>
      <c r="BD1528" s="128"/>
      <c r="BE1528" s="127"/>
      <c r="BF1528" s="126"/>
      <c r="BG1528" s="126"/>
      <c r="BH1528" s="126"/>
      <c r="BI1528" s="125"/>
      <c r="BJ1528" s="125"/>
      <c r="BK1528" s="125"/>
      <c r="BL1528" s="125"/>
      <c r="BM1528" s="125"/>
      <c r="BN1528" s="125"/>
      <c r="BO1528" s="129"/>
      <c r="BP1528" s="66"/>
      <c r="BQ1528" s="129"/>
      <c r="BR1528" s="125"/>
      <c r="BS1528" s="125"/>
      <c r="BT1528" s="125"/>
      <c r="BU1528" s="125"/>
      <c r="BV1528" s="125"/>
      <c r="BW1528" s="125"/>
      <c r="BX1528" s="126"/>
      <c r="BY1528" s="126"/>
      <c r="BZ1528" s="126"/>
      <c r="CA1528" s="125"/>
      <c r="CB1528" s="125"/>
    </row>
    <row r="1529" spans="1:80" x14ac:dyDescent="0.3">
      <c r="A1529" s="65"/>
      <c r="B1529" s="70"/>
      <c r="C1529" s="70"/>
      <c r="D1529" s="71"/>
      <c r="E1529" s="71"/>
      <c r="F1529" s="71"/>
      <c r="G1529" s="70"/>
      <c r="H1529" s="70"/>
      <c r="I1529" s="70"/>
      <c r="J1529" s="70"/>
      <c r="K1529" s="70"/>
      <c r="L1529" s="70"/>
      <c r="M1529" s="70"/>
      <c r="N1529" s="194"/>
      <c r="O1529" s="80"/>
      <c r="P1529" s="75"/>
      <c r="Q1529" s="75"/>
      <c r="R1529" s="75"/>
      <c r="S1529" s="75"/>
      <c r="T1529" s="75"/>
      <c r="U1529" s="75"/>
      <c r="V1529" s="74"/>
      <c r="W1529" s="74"/>
      <c r="X1529" s="74"/>
      <c r="Y1529" s="73"/>
      <c r="Z1529" s="72"/>
      <c r="AA1529" s="65"/>
      <c r="AB1529" s="65"/>
      <c r="AC1529" s="128"/>
      <c r="AD1529" s="127"/>
      <c r="AE1529" s="126"/>
      <c r="AF1529" s="126"/>
      <c r="AG1529" s="126"/>
      <c r="AH1529" s="125"/>
      <c r="AI1529" s="125"/>
      <c r="AJ1529" s="125"/>
      <c r="AK1529" s="125"/>
      <c r="AL1529" s="125"/>
      <c r="AM1529" s="125"/>
      <c r="AN1529" s="125"/>
      <c r="AO1529" s="66"/>
      <c r="AP1529" s="125"/>
      <c r="AQ1529" s="125"/>
      <c r="AR1529" s="125"/>
      <c r="AS1529" s="125"/>
      <c r="AT1529" s="125"/>
      <c r="AU1529" s="125"/>
      <c r="AV1529" s="125"/>
      <c r="AW1529" s="126"/>
      <c r="AX1529" s="126"/>
      <c r="AY1529" s="126"/>
      <c r="AZ1529" s="125"/>
      <c r="BA1529" s="125"/>
      <c r="BB1529" s="65"/>
      <c r="BC1529" s="65"/>
      <c r="BD1529" s="128"/>
      <c r="BE1529" s="127"/>
      <c r="BF1529" s="126"/>
      <c r="BG1529" s="126"/>
      <c r="BH1529" s="126"/>
      <c r="BI1529" s="125"/>
      <c r="BJ1529" s="125"/>
      <c r="BK1529" s="125"/>
      <c r="BL1529" s="125"/>
      <c r="BM1529" s="125"/>
      <c r="BN1529" s="125"/>
      <c r="BO1529" s="129"/>
      <c r="BP1529" s="66"/>
      <c r="BQ1529" s="129"/>
      <c r="BR1529" s="125"/>
      <c r="BS1529" s="125"/>
      <c r="BT1529" s="125"/>
      <c r="BU1529" s="125"/>
      <c r="BV1529" s="125"/>
      <c r="BW1529" s="125"/>
      <c r="BX1529" s="126"/>
      <c r="BY1529" s="126"/>
      <c r="BZ1529" s="126"/>
      <c r="CA1529" s="125"/>
      <c r="CB1529" s="125"/>
    </row>
    <row r="1530" spans="1:80" x14ac:dyDescent="0.3">
      <c r="A1530" s="65"/>
      <c r="B1530" s="70"/>
      <c r="C1530" s="70"/>
      <c r="D1530" s="71"/>
      <c r="E1530" s="71"/>
      <c r="F1530" s="71"/>
      <c r="G1530" s="70"/>
      <c r="H1530" s="70"/>
      <c r="I1530" s="70"/>
      <c r="J1530" s="70"/>
      <c r="K1530" s="70"/>
      <c r="L1530" s="70"/>
      <c r="M1530" s="70"/>
      <c r="N1530" s="194"/>
      <c r="O1530" s="80"/>
      <c r="P1530" s="75"/>
      <c r="Q1530" s="75"/>
      <c r="R1530" s="75"/>
      <c r="S1530" s="75"/>
      <c r="T1530" s="75"/>
      <c r="U1530" s="75"/>
      <c r="V1530" s="74"/>
      <c r="W1530" s="74"/>
      <c r="X1530" s="74"/>
      <c r="Y1530" s="73"/>
      <c r="Z1530" s="72"/>
      <c r="AA1530" s="65"/>
      <c r="AB1530" s="65"/>
      <c r="AC1530" s="128"/>
      <c r="AD1530" s="127"/>
      <c r="AE1530" s="126"/>
      <c r="AF1530" s="126"/>
      <c r="AG1530" s="126"/>
      <c r="AH1530" s="125"/>
      <c r="AI1530" s="125"/>
      <c r="AJ1530" s="125"/>
      <c r="AK1530" s="125"/>
      <c r="AL1530" s="125"/>
      <c r="AM1530" s="125"/>
      <c r="AN1530" s="125"/>
      <c r="AO1530" s="66"/>
      <c r="AP1530" s="125"/>
      <c r="AQ1530" s="125"/>
      <c r="AR1530" s="125"/>
      <c r="AS1530" s="125"/>
      <c r="AT1530" s="125"/>
      <c r="AU1530" s="125"/>
      <c r="AV1530" s="125"/>
      <c r="AW1530" s="126"/>
      <c r="AX1530" s="126"/>
      <c r="AY1530" s="126"/>
      <c r="AZ1530" s="125"/>
      <c r="BA1530" s="125"/>
      <c r="BB1530" s="65"/>
      <c r="BC1530" s="65"/>
      <c r="BD1530" s="128"/>
      <c r="BE1530" s="127"/>
      <c r="BF1530" s="126"/>
      <c r="BG1530" s="126"/>
      <c r="BH1530" s="126"/>
      <c r="BI1530" s="125"/>
      <c r="BJ1530" s="125"/>
      <c r="BK1530" s="125"/>
      <c r="BL1530" s="125"/>
      <c r="BM1530" s="125"/>
      <c r="BN1530" s="125"/>
      <c r="BO1530" s="129"/>
      <c r="BP1530" s="66"/>
      <c r="BQ1530" s="129"/>
      <c r="BR1530" s="125"/>
      <c r="BS1530" s="125"/>
      <c r="BT1530" s="125"/>
      <c r="BU1530" s="125"/>
      <c r="BV1530" s="125"/>
      <c r="BW1530" s="125"/>
      <c r="BX1530" s="126"/>
      <c r="BY1530" s="126"/>
      <c r="BZ1530" s="126"/>
      <c r="CA1530" s="125"/>
      <c r="CB1530" s="125"/>
    </row>
    <row r="1531" spans="1:80" x14ac:dyDescent="0.3">
      <c r="A1531" s="65"/>
      <c r="B1531" s="70"/>
      <c r="C1531" s="70"/>
      <c r="D1531" s="71"/>
      <c r="E1531" s="71"/>
      <c r="F1531" s="71"/>
      <c r="G1531" s="70"/>
      <c r="H1531" s="70"/>
      <c r="I1531" s="70"/>
      <c r="J1531" s="70"/>
      <c r="K1531" s="70"/>
      <c r="L1531" s="70"/>
      <c r="M1531" s="70"/>
      <c r="N1531" s="194"/>
      <c r="O1531" s="80"/>
      <c r="P1531" s="75"/>
      <c r="Q1531" s="75"/>
      <c r="R1531" s="75"/>
      <c r="S1531" s="75"/>
      <c r="T1531" s="75"/>
      <c r="U1531" s="75"/>
      <c r="V1531" s="74"/>
      <c r="W1531" s="74"/>
      <c r="X1531" s="74"/>
      <c r="Y1531" s="73"/>
      <c r="Z1531" s="72"/>
      <c r="AA1531" s="65"/>
      <c r="AB1531" s="65"/>
      <c r="AC1531" s="128"/>
      <c r="AD1531" s="127"/>
      <c r="AE1531" s="126"/>
      <c r="AF1531" s="126"/>
      <c r="AG1531" s="126"/>
      <c r="AH1531" s="125"/>
      <c r="AI1531" s="125"/>
      <c r="AJ1531" s="125"/>
      <c r="AK1531" s="125"/>
      <c r="AL1531" s="125"/>
      <c r="AM1531" s="125"/>
      <c r="AN1531" s="125"/>
      <c r="AO1531" s="66"/>
      <c r="AP1531" s="125"/>
      <c r="AQ1531" s="125"/>
      <c r="AR1531" s="125"/>
      <c r="AS1531" s="125"/>
      <c r="AT1531" s="125"/>
      <c r="AU1531" s="125"/>
      <c r="AV1531" s="125"/>
      <c r="AW1531" s="126"/>
      <c r="AX1531" s="126"/>
      <c r="AY1531" s="126"/>
      <c r="AZ1531" s="125"/>
      <c r="BA1531" s="125"/>
      <c r="BB1531" s="65"/>
      <c r="BC1531" s="65"/>
      <c r="BD1531" s="128"/>
      <c r="BE1531" s="127"/>
      <c r="BF1531" s="126"/>
      <c r="BG1531" s="126"/>
      <c r="BH1531" s="126"/>
      <c r="BI1531" s="125"/>
      <c r="BJ1531" s="125"/>
      <c r="BK1531" s="125"/>
      <c r="BL1531" s="125"/>
      <c r="BM1531" s="125"/>
      <c r="BN1531" s="125"/>
      <c r="BO1531" s="129"/>
      <c r="BP1531" s="66"/>
      <c r="BQ1531" s="129"/>
      <c r="BR1531" s="125"/>
      <c r="BS1531" s="125"/>
      <c r="BT1531" s="125"/>
      <c r="BU1531" s="125"/>
      <c r="BV1531" s="125"/>
      <c r="BW1531" s="125"/>
      <c r="BX1531" s="126"/>
      <c r="BY1531" s="126"/>
      <c r="BZ1531" s="126"/>
      <c r="CA1531" s="125"/>
      <c r="CB1531" s="125"/>
    </row>
    <row r="1532" spans="1:80" x14ac:dyDescent="0.3">
      <c r="A1532" s="65"/>
      <c r="B1532" s="70"/>
      <c r="C1532" s="70"/>
      <c r="D1532" s="71"/>
      <c r="E1532" s="71"/>
      <c r="F1532" s="71"/>
      <c r="G1532" s="70"/>
      <c r="H1532" s="70"/>
      <c r="I1532" s="70"/>
      <c r="J1532" s="70"/>
      <c r="K1532" s="70"/>
      <c r="L1532" s="70"/>
      <c r="M1532" s="70"/>
      <c r="N1532" s="194"/>
      <c r="O1532" s="80"/>
      <c r="P1532" s="75"/>
      <c r="Q1532" s="75"/>
      <c r="R1532" s="75"/>
      <c r="S1532" s="75"/>
      <c r="T1532" s="75"/>
      <c r="U1532" s="75"/>
      <c r="V1532" s="74"/>
      <c r="W1532" s="74"/>
      <c r="X1532" s="74"/>
      <c r="Y1532" s="73"/>
      <c r="Z1532" s="72"/>
      <c r="AA1532" s="65"/>
      <c r="AB1532" s="65"/>
      <c r="AC1532" s="128"/>
      <c r="AD1532" s="127"/>
      <c r="AE1532" s="126"/>
      <c r="AF1532" s="126"/>
      <c r="AG1532" s="126"/>
      <c r="AH1532" s="125"/>
      <c r="AI1532" s="125"/>
      <c r="AJ1532" s="125"/>
      <c r="AK1532" s="125"/>
      <c r="AL1532" s="125"/>
      <c r="AM1532" s="125"/>
      <c r="AN1532" s="125"/>
      <c r="AO1532" s="66"/>
      <c r="AP1532" s="125"/>
      <c r="AQ1532" s="125"/>
      <c r="AR1532" s="125"/>
      <c r="AS1532" s="125"/>
      <c r="AT1532" s="125"/>
      <c r="AU1532" s="125"/>
      <c r="AV1532" s="125"/>
      <c r="AW1532" s="126"/>
      <c r="AX1532" s="126"/>
      <c r="AY1532" s="126"/>
      <c r="AZ1532" s="125"/>
      <c r="BA1532" s="125"/>
      <c r="BB1532" s="65"/>
      <c r="BC1532" s="65"/>
      <c r="BD1532" s="128"/>
      <c r="BE1532" s="127"/>
      <c r="BF1532" s="126"/>
      <c r="BG1532" s="126"/>
      <c r="BH1532" s="126"/>
      <c r="BI1532" s="125"/>
      <c r="BJ1532" s="125"/>
      <c r="BK1532" s="125"/>
      <c r="BL1532" s="125"/>
      <c r="BM1532" s="125"/>
      <c r="BN1532" s="125"/>
      <c r="BO1532" s="129"/>
      <c r="BP1532" s="66"/>
      <c r="BQ1532" s="129"/>
      <c r="BR1532" s="125"/>
      <c r="BS1532" s="125"/>
      <c r="BT1532" s="125"/>
      <c r="BU1532" s="125"/>
      <c r="BV1532" s="125"/>
      <c r="BW1532" s="125"/>
      <c r="BX1532" s="126"/>
      <c r="BY1532" s="126"/>
      <c r="BZ1532" s="126"/>
      <c r="CA1532" s="125"/>
      <c r="CB1532" s="125"/>
    </row>
    <row r="1533" spans="1:80" x14ac:dyDescent="0.3">
      <c r="A1533" s="65"/>
      <c r="B1533" s="70"/>
      <c r="C1533" s="70"/>
      <c r="D1533" s="71"/>
      <c r="E1533" s="71"/>
      <c r="F1533" s="71"/>
      <c r="G1533" s="70"/>
      <c r="H1533" s="70"/>
      <c r="I1533" s="70"/>
      <c r="J1533" s="70"/>
      <c r="K1533" s="70"/>
      <c r="L1533" s="70"/>
      <c r="M1533" s="70"/>
      <c r="N1533" s="194"/>
      <c r="O1533" s="80"/>
      <c r="P1533" s="75"/>
      <c r="Q1533" s="75"/>
      <c r="R1533" s="75"/>
      <c r="S1533" s="75"/>
      <c r="T1533" s="75"/>
      <c r="U1533" s="75"/>
      <c r="V1533" s="74"/>
      <c r="W1533" s="74"/>
      <c r="X1533" s="74"/>
      <c r="Y1533" s="73"/>
      <c r="Z1533" s="72"/>
      <c r="AA1533" s="65"/>
      <c r="AB1533" s="65"/>
      <c r="AC1533" s="128"/>
      <c r="AD1533" s="127"/>
      <c r="AE1533" s="126"/>
      <c r="AF1533" s="126"/>
      <c r="AG1533" s="126"/>
      <c r="AH1533" s="125"/>
      <c r="AI1533" s="125"/>
      <c r="AJ1533" s="125"/>
      <c r="AK1533" s="125"/>
      <c r="AL1533" s="125"/>
      <c r="AM1533" s="125"/>
      <c r="AN1533" s="125"/>
      <c r="AO1533" s="66"/>
      <c r="AP1533" s="125"/>
      <c r="AQ1533" s="125"/>
      <c r="AR1533" s="125"/>
      <c r="AS1533" s="125"/>
      <c r="AT1533" s="125"/>
      <c r="AU1533" s="125"/>
      <c r="AV1533" s="125"/>
      <c r="AW1533" s="126"/>
      <c r="AX1533" s="126"/>
      <c r="AY1533" s="126"/>
      <c r="AZ1533" s="125"/>
      <c r="BA1533" s="125"/>
      <c r="BB1533" s="65"/>
      <c r="BC1533" s="65"/>
      <c r="BD1533" s="128"/>
      <c r="BE1533" s="127"/>
      <c r="BF1533" s="126"/>
      <c r="BG1533" s="126"/>
      <c r="BH1533" s="126"/>
      <c r="BI1533" s="125"/>
      <c r="BJ1533" s="125"/>
      <c r="BK1533" s="125"/>
      <c r="BL1533" s="125"/>
      <c r="BM1533" s="125"/>
      <c r="BN1533" s="125"/>
      <c r="BO1533" s="129"/>
      <c r="BP1533" s="66"/>
      <c r="BQ1533" s="129"/>
      <c r="BR1533" s="125"/>
      <c r="BS1533" s="125"/>
      <c r="BT1533" s="125"/>
      <c r="BU1533" s="125"/>
      <c r="BV1533" s="125"/>
      <c r="BW1533" s="125"/>
      <c r="BX1533" s="126"/>
      <c r="BY1533" s="126"/>
      <c r="BZ1533" s="126"/>
      <c r="CA1533" s="125"/>
      <c r="CB1533" s="125"/>
    </row>
    <row r="1534" spans="1:80" x14ac:dyDescent="0.3">
      <c r="A1534" s="65"/>
      <c r="B1534" s="70"/>
      <c r="C1534" s="70"/>
      <c r="D1534" s="71"/>
      <c r="E1534" s="71"/>
      <c r="F1534" s="71"/>
      <c r="G1534" s="70"/>
      <c r="H1534" s="70"/>
      <c r="I1534" s="70"/>
      <c r="J1534" s="70"/>
      <c r="K1534" s="70"/>
      <c r="L1534" s="70"/>
      <c r="M1534" s="70"/>
      <c r="N1534" s="194"/>
      <c r="O1534" s="80"/>
      <c r="P1534" s="75"/>
      <c r="Q1534" s="75"/>
      <c r="R1534" s="75"/>
      <c r="S1534" s="75"/>
      <c r="T1534" s="75"/>
      <c r="U1534" s="75"/>
      <c r="V1534" s="74"/>
      <c r="W1534" s="74"/>
      <c r="X1534" s="74"/>
      <c r="Y1534" s="73"/>
      <c r="Z1534" s="72"/>
      <c r="AA1534" s="65"/>
      <c r="AB1534" s="65"/>
      <c r="AC1534" s="128"/>
      <c r="AD1534" s="127"/>
      <c r="AE1534" s="126"/>
      <c r="AF1534" s="126"/>
      <c r="AG1534" s="126"/>
      <c r="AH1534" s="125"/>
      <c r="AI1534" s="125"/>
      <c r="AJ1534" s="125"/>
      <c r="AK1534" s="125"/>
      <c r="AL1534" s="125"/>
      <c r="AM1534" s="125"/>
      <c r="AN1534" s="125"/>
      <c r="AO1534" s="66"/>
      <c r="AP1534" s="125"/>
      <c r="AQ1534" s="125"/>
      <c r="AR1534" s="125"/>
      <c r="AS1534" s="125"/>
      <c r="AT1534" s="125"/>
      <c r="AU1534" s="125"/>
      <c r="AV1534" s="125"/>
      <c r="AW1534" s="126"/>
      <c r="AX1534" s="126"/>
      <c r="AY1534" s="126"/>
      <c r="AZ1534" s="125"/>
      <c r="BA1534" s="125"/>
      <c r="BB1534" s="65"/>
      <c r="BC1534" s="65"/>
      <c r="BD1534" s="128"/>
      <c r="BE1534" s="127"/>
      <c r="BF1534" s="126"/>
      <c r="BG1534" s="126"/>
      <c r="BH1534" s="126"/>
      <c r="BI1534" s="125"/>
      <c r="BJ1534" s="125"/>
      <c r="BK1534" s="125"/>
      <c r="BL1534" s="125"/>
      <c r="BM1534" s="125"/>
      <c r="BN1534" s="125"/>
      <c r="BO1534" s="129"/>
      <c r="BP1534" s="66"/>
      <c r="BQ1534" s="129"/>
      <c r="BR1534" s="125"/>
      <c r="BS1534" s="125"/>
      <c r="BT1534" s="125"/>
      <c r="BU1534" s="125"/>
      <c r="BV1534" s="125"/>
      <c r="BW1534" s="125"/>
      <c r="BX1534" s="126"/>
      <c r="BY1534" s="126"/>
      <c r="BZ1534" s="126"/>
      <c r="CA1534" s="125"/>
      <c r="CB1534" s="125"/>
    </row>
    <row r="1535" spans="1:80" x14ac:dyDescent="0.3">
      <c r="A1535" s="65"/>
      <c r="B1535" s="70"/>
      <c r="C1535" s="70"/>
      <c r="D1535" s="71"/>
      <c r="E1535" s="71"/>
      <c r="F1535" s="71"/>
      <c r="G1535" s="70"/>
      <c r="H1535" s="70"/>
      <c r="I1535" s="70"/>
      <c r="J1535" s="70"/>
      <c r="K1535" s="70"/>
      <c r="L1535" s="70"/>
      <c r="M1535" s="70"/>
      <c r="N1535" s="194"/>
      <c r="O1535" s="80"/>
      <c r="P1535" s="75"/>
      <c r="Q1535" s="75"/>
      <c r="R1535" s="75"/>
      <c r="S1535" s="75"/>
      <c r="T1535" s="75"/>
      <c r="U1535" s="75"/>
      <c r="V1535" s="74"/>
      <c r="W1535" s="74"/>
      <c r="X1535" s="74"/>
      <c r="Y1535" s="73"/>
      <c r="Z1535" s="72"/>
      <c r="AA1535" s="65"/>
      <c r="AB1535" s="65"/>
      <c r="AC1535" s="128"/>
      <c r="AD1535" s="127"/>
      <c r="AE1535" s="126"/>
      <c r="AF1535" s="126"/>
      <c r="AG1535" s="126"/>
      <c r="AH1535" s="125"/>
      <c r="AI1535" s="125"/>
      <c r="AJ1535" s="125"/>
      <c r="AK1535" s="125"/>
      <c r="AL1535" s="125"/>
      <c r="AM1535" s="125"/>
      <c r="AN1535" s="125"/>
      <c r="AO1535" s="66"/>
      <c r="AP1535" s="125"/>
      <c r="AQ1535" s="125"/>
      <c r="AR1535" s="125"/>
      <c r="AS1535" s="125"/>
      <c r="AT1535" s="125"/>
      <c r="AU1535" s="125"/>
      <c r="AV1535" s="125"/>
      <c r="AW1535" s="126"/>
      <c r="AX1535" s="126"/>
      <c r="AY1535" s="126"/>
      <c r="AZ1535" s="125"/>
      <c r="BA1535" s="125"/>
      <c r="BB1535" s="65"/>
      <c r="BC1535" s="65"/>
      <c r="BD1535" s="128"/>
      <c r="BE1535" s="127"/>
      <c r="BF1535" s="126"/>
      <c r="BG1535" s="126"/>
      <c r="BH1535" s="126"/>
      <c r="BI1535" s="125"/>
      <c r="BJ1535" s="125"/>
      <c r="BK1535" s="125"/>
      <c r="BL1535" s="125"/>
      <c r="BM1535" s="125"/>
      <c r="BN1535" s="125"/>
      <c r="BO1535" s="129"/>
      <c r="BP1535" s="66"/>
      <c r="BQ1535" s="129"/>
      <c r="BR1535" s="125"/>
      <c r="BS1535" s="125"/>
      <c r="BT1535" s="125"/>
      <c r="BU1535" s="125"/>
      <c r="BV1535" s="125"/>
      <c r="BW1535" s="125"/>
      <c r="BX1535" s="126"/>
      <c r="BY1535" s="126"/>
      <c r="BZ1535" s="126"/>
      <c r="CA1535" s="125"/>
      <c r="CB1535" s="125"/>
    </row>
    <row r="1536" spans="1:80" x14ac:dyDescent="0.3">
      <c r="A1536" s="65"/>
      <c r="B1536" s="70"/>
      <c r="C1536" s="70"/>
      <c r="D1536" s="71"/>
      <c r="E1536" s="71"/>
      <c r="F1536" s="71"/>
      <c r="G1536" s="70"/>
      <c r="H1536" s="70"/>
      <c r="I1536" s="70"/>
      <c r="J1536" s="70"/>
      <c r="K1536" s="70"/>
      <c r="L1536" s="70"/>
      <c r="M1536" s="70"/>
      <c r="N1536" s="194"/>
      <c r="O1536" s="80"/>
      <c r="P1536" s="75"/>
      <c r="Q1536" s="75"/>
      <c r="R1536" s="75"/>
      <c r="S1536" s="75"/>
      <c r="T1536" s="75"/>
      <c r="U1536" s="75"/>
      <c r="V1536" s="74"/>
      <c r="W1536" s="74"/>
      <c r="X1536" s="74"/>
      <c r="Y1536" s="73"/>
      <c r="Z1536" s="72"/>
      <c r="AA1536" s="65"/>
      <c r="AB1536" s="65"/>
      <c r="AC1536" s="128"/>
      <c r="AD1536" s="127"/>
      <c r="AE1536" s="126"/>
      <c r="AF1536" s="126"/>
      <c r="AG1536" s="126"/>
      <c r="AH1536" s="125"/>
      <c r="AI1536" s="125"/>
      <c r="AJ1536" s="125"/>
      <c r="AK1536" s="125"/>
      <c r="AL1536" s="125"/>
      <c r="AM1536" s="125"/>
      <c r="AN1536" s="125"/>
      <c r="AO1536" s="66"/>
      <c r="AP1536" s="125"/>
      <c r="AQ1536" s="125"/>
      <c r="AR1536" s="125"/>
      <c r="AS1536" s="125"/>
      <c r="AT1536" s="125"/>
      <c r="AU1536" s="125"/>
      <c r="AV1536" s="125"/>
      <c r="AW1536" s="126"/>
      <c r="AX1536" s="126"/>
      <c r="AY1536" s="126"/>
      <c r="AZ1536" s="125"/>
      <c r="BA1536" s="125"/>
      <c r="BB1536" s="65"/>
      <c r="BC1536" s="65"/>
      <c r="BD1536" s="128"/>
      <c r="BE1536" s="127"/>
      <c r="BF1536" s="126"/>
      <c r="BG1536" s="126"/>
      <c r="BH1536" s="126"/>
      <c r="BI1536" s="125"/>
      <c r="BJ1536" s="125"/>
      <c r="BK1536" s="125"/>
      <c r="BL1536" s="125"/>
      <c r="BM1536" s="125"/>
      <c r="BN1536" s="125"/>
      <c r="BO1536" s="129"/>
      <c r="BP1536" s="66"/>
      <c r="BQ1536" s="129"/>
      <c r="BR1536" s="125"/>
      <c r="BS1536" s="125"/>
      <c r="BT1536" s="125"/>
      <c r="BU1536" s="125"/>
      <c r="BV1536" s="125"/>
      <c r="BW1536" s="125"/>
      <c r="BX1536" s="126"/>
      <c r="BY1536" s="126"/>
      <c r="BZ1536" s="126"/>
      <c r="CA1536" s="125"/>
      <c r="CB1536" s="125"/>
    </row>
    <row r="1537" spans="1:80" x14ac:dyDescent="0.3">
      <c r="A1537" s="65"/>
      <c r="B1537" s="70"/>
      <c r="C1537" s="70"/>
      <c r="D1537" s="71"/>
      <c r="E1537" s="71"/>
      <c r="F1537" s="71"/>
      <c r="G1537" s="70"/>
      <c r="H1537" s="70"/>
      <c r="I1537" s="70"/>
      <c r="J1537" s="70"/>
      <c r="K1537" s="70"/>
      <c r="L1537" s="70"/>
      <c r="M1537" s="70"/>
      <c r="N1537" s="194"/>
      <c r="O1537" s="80"/>
      <c r="P1537" s="75"/>
      <c r="Q1537" s="75"/>
      <c r="R1537" s="75"/>
      <c r="S1537" s="75"/>
      <c r="T1537" s="75"/>
      <c r="U1537" s="75"/>
      <c r="V1537" s="74"/>
      <c r="W1537" s="74"/>
      <c r="X1537" s="74"/>
      <c r="Y1537" s="73"/>
      <c r="Z1537" s="72"/>
      <c r="AA1537" s="65"/>
      <c r="AB1537" s="65"/>
      <c r="AC1537" s="128"/>
      <c r="AD1537" s="127"/>
      <c r="AE1537" s="126"/>
      <c r="AF1537" s="126"/>
      <c r="AG1537" s="126"/>
      <c r="AH1537" s="125"/>
      <c r="AI1537" s="125"/>
      <c r="AJ1537" s="125"/>
      <c r="AK1537" s="125"/>
      <c r="AL1537" s="125"/>
      <c r="AM1537" s="125"/>
      <c r="AN1537" s="125"/>
      <c r="AO1537" s="66"/>
      <c r="AP1537" s="125"/>
      <c r="AQ1537" s="125"/>
      <c r="AR1537" s="125"/>
      <c r="AS1537" s="125"/>
      <c r="AT1537" s="125"/>
      <c r="AU1537" s="125"/>
      <c r="AV1537" s="125"/>
      <c r="AW1537" s="126"/>
      <c r="AX1537" s="126"/>
      <c r="AY1537" s="126"/>
      <c r="AZ1537" s="125"/>
      <c r="BA1537" s="125"/>
      <c r="BB1537" s="65"/>
      <c r="BC1537" s="65"/>
      <c r="BD1537" s="128"/>
      <c r="BE1537" s="127"/>
      <c r="BF1537" s="126"/>
      <c r="BG1537" s="126"/>
      <c r="BH1537" s="126"/>
      <c r="BI1537" s="125"/>
      <c r="BJ1537" s="125"/>
      <c r="BK1537" s="125"/>
      <c r="BL1537" s="125"/>
      <c r="BM1537" s="125"/>
      <c r="BN1537" s="125"/>
      <c r="BO1537" s="129"/>
      <c r="BP1537" s="66"/>
      <c r="BQ1537" s="129"/>
      <c r="BR1537" s="125"/>
      <c r="BS1537" s="125"/>
      <c r="BT1537" s="125"/>
      <c r="BU1537" s="125"/>
      <c r="BV1537" s="125"/>
      <c r="BW1537" s="125"/>
      <c r="BX1537" s="126"/>
      <c r="BY1537" s="126"/>
      <c r="BZ1537" s="126"/>
      <c r="CA1537" s="125"/>
      <c r="CB1537" s="125"/>
    </row>
    <row r="1538" spans="1:80" x14ac:dyDescent="0.3">
      <c r="A1538" s="65"/>
      <c r="B1538" s="70"/>
      <c r="C1538" s="70"/>
      <c r="D1538" s="71"/>
      <c r="E1538" s="71"/>
      <c r="F1538" s="71"/>
      <c r="G1538" s="70"/>
      <c r="H1538" s="70"/>
      <c r="I1538" s="70"/>
      <c r="J1538" s="70"/>
      <c r="K1538" s="70"/>
      <c r="L1538" s="70"/>
      <c r="M1538" s="70"/>
      <c r="N1538" s="194"/>
      <c r="O1538" s="80"/>
      <c r="P1538" s="75"/>
      <c r="Q1538" s="75"/>
      <c r="R1538" s="75"/>
      <c r="S1538" s="75"/>
      <c r="T1538" s="75"/>
      <c r="U1538" s="75"/>
      <c r="V1538" s="74"/>
      <c r="W1538" s="74"/>
      <c r="X1538" s="74"/>
      <c r="Y1538" s="73"/>
      <c r="Z1538" s="72"/>
      <c r="AA1538" s="65"/>
      <c r="AB1538" s="65"/>
      <c r="AC1538" s="65"/>
      <c r="AD1538" s="65"/>
      <c r="AE1538" s="65"/>
      <c r="AF1538" s="65"/>
      <c r="AG1538" s="65"/>
      <c r="AH1538" s="65"/>
      <c r="AI1538" s="65"/>
      <c r="AJ1538" s="65"/>
      <c r="AK1538" s="65"/>
      <c r="AL1538" s="65"/>
      <c r="AM1538" s="65"/>
      <c r="AN1538" s="125"/>
      <c r="AO1538" s="66"/>
      <c r="AP1538" s="125"/>
      <c r="AQ1538" s="65"/>
      <c r="AR1538" s="65"/>
      <c r="AS1538" s="65"/>
      <c r="AT1538" s="65"/>
      <c r="AU1538" s="65"/>
      <c r="AV1538" s="65"/>
      <c r="AW1538" s="65"/>
      <c r="AX1538" s="65"/>
      <c r="AY1538" s="65"/>
      <c r="AZ1538" s="65"/>
      <c r="BA1538" s="65"/>
      <c r="BB1538" s="65"/>
      <c r="BC1538" s="65"/>
      <c r="BD1538" s="65"/>
      <c r="BE1538" s="65"/>
      <c r="BF1538" s="65"/>
      <c r="BG1538" s="65"/>
      <c r="BH1538" s="65"/>
      <c r="BI1538" s="65"/>
      <c r="BJ1538" s="65"/>
      <c r="BK1538" s="65"/>
      <c r="BL1538" s="65"/>
      <c r="BM1538" s="65"/>
      <c r="BN1538" s="65"/>
      <c r="BO1538" s="65"/>
      <c r="BP1538" s="66"/>
      <c r="BQ1538" s="65"/>
      <c r="BR1538" s="65"/>
      <c r="BS1538" s="65"/>
      <c r="BT1538" s="65"/>
      <c r="BU1538" s="65"/>
      <c r="BV1538" s="65"/>
      <c r="BW1538" s="65"/>
      <c r="BX1538" s="65"/>
      <c r="BY1538" s="65"/>
      <c r="BZ1538" s="65"/>
      <c r="CA1538" s="65"/>
      <c r="CB1538" s="65"/>
    </row>
    <row r="1539" spans="1:80" x14ac:dyDescent="0.3">
      <c r="A1539" s="65"/>
      <c r="B1539" s="70"/>
      <c r="C1539" s="70"/>
      <c r="D1539" s="71"/>
      <c r="E1539" s="71"/>
      <c r="F1539" s="71"/>
      <c r="G1539" s="70"/>
      <c r="H1539" s="70"/>
      <c r="I1539" s="70"/>
      <c r="J1539" s="70"/>
      <c r="K1539" s="70"/>
      <c r="L1539" s="70"/>
      <c r="M1539" s="70"/>
      <c r="N1539" s="194"/>
      <c r="O1539" s="80"/>
      <c r="P1539" s="75"/>
      <c r="Q1539" s="75"/>
      <c r="R1539" s="75"/>
      <c r="S1539" s="75"/>
      <c r="T1539" s="75"/>
      <c r="U1539" s="75"/>
      <c r="V1539" s="74"/>
      <c r="W1539" s="74"/>
      <c r="X1539" s="74"/>
      <c r="Y1539" s="73"/>
      <c r="Z1539" s="72"/>
      <c r="AA1539" s="65"/>
      <c r="AB1539" s="65"/>
      <c r="AC1539" s="82"/>
      <c r="AD1539" s="82"/>
      <c r="AE1539" s="82"/>
      <c r="AF1539" s="82"/>
      <c r="AG1539" s="82"/>
      <c r="AH1539" s="82"/>
      <c r="AI1539" s="82"/>
      <c r="AJ1539" s="82"/>
      <c r="AK1539" s="82"/>
      <c r="AL1539" s="82"/>
      <c r="AM1539" s="82"/>
      <c r="AN1539" s="114"/>
      <c r="AO1539" s="82"/>
      <c r="AP1539" s="114"/>
      <c r="AQ1539" s="82"/>
      <c r="AR1539" s="82"/>
      <c r="AS1539" s="82"/>
      <c r="AT1539" s="82"/>
      <c r="AU1539" s="82"/>
      <c r="AV1539" s="82"/>
      <c r="AW1539" s="82"/>
      <c r="AX1539" s="82"/>
      <c r="AY1539" s="82"/>
      <c r="AZ1539" s="82"/>
      <c r="BA1539" s="82"/>
      <c r="BB1539" s="65"/>
      <c r="BC1539" s="65"/>
      <c r="BD1539" s="82"/>
      <c r="BE1539" s="82"/>
      <c r="BF1539" s="82"/>
      <c r="BG1539" s="82"/>
      <c r="BH1539" s="82"/>
      <c r="BI1539" s="82"/>
      <c r="BJ1539" s="82"/>
      <c r="BK1539" s="82"/>
      <c r="BL1539" s="82"/>
      <c r="BM1539" s="82"/>
      <c r="BN1539" s="82"/>
      <c r="BO1539" s="82"/>
      <c r="BP1539" s="82"/>
      <c r="BQ1539" s="82"/>
      <c r="BR1539" s="82"/>
      <c r="BS1539" s="82"/>
      <c r="BT1539" s="82"/>
      <c r="BU1539" s="82"/>
      <c r="BV1539" s="82"/>
      <c r="BW1539" s="82"/>
      <c r="BX1539" s="82"/>
      <c r="BY1539" s="82"/>
      <c r="BZ1539" s="82"/>
      <c r="CA1539" s="82"/>
      <c r="CB1539" s="82"/>
    </row>
    <row r="1540" spans="1:80" x14ac:dyDescent="0.3">
      <c r="A1540" s="65"/>
      <c r="B1540" s="70"/>
      <c r="C1540" s="70"/>
      <c r="D1540" s="71"/>
      <c r="E1540" s="71"/>
      <c r="F1540" s="71"/>
      <c r="G1540" s="70"/>
      <c r="H1540" s="70"/>
      <c r="I1540" s="70"/>
      <c r="J1540" s="70"/>
      <c r="K1540" s="70"/>
      <c r="L1540" s="70"/>
      <c r="M1540" s="70"/>
      <c r="N1540" s="195"/>
      <c r="O1540" s="70"/>
      <c r="P1540" s="70"/>
      <c r="Q1540" s="70"/>
      <c r="R1540" s="70"/>
      <c r="S1540" s="70"/>
      <c r="T1540" s="70"/>
      <c r="U1540" s="70"/>
      <c r="V1540" s="71"/>
      <c r="W1540" s="71"/>
      <c r="X1540" s="71"/>
      <c r="Y1540" s="70"/>
      <c r="Z1540" s="70"/>
      <c r="AA1540" s="65"/>
      <c r="AB1540" s="65"/>
      <c r="AC1540" s="65"/>
      <c r="AD1540" s="65"/>
      <c r="AE1540" s="130"/>
      <c r="AF1540" s="130"/>
      <c r="AG1540" s="130"/>
      <c r="AH1540" s="131"/>
      <c r="AI1540" s="131"/>
      <c r="AJ1540" s="131"/>
      <c r="AK1540" s="131"/>
      <c r="AL1540" s="131"/>
      <c r="AM1540" s="131"/>
      <c r="AN1540" s="125"/>
      <c r="AO1540" s="82"/>
      <c r="AP1540" s="125"/>
      <c r="AQ1540" s="131"/>
      <c r="AR1540" s="131"/>
      <c r="AS1540" s="131"/>
      <c r="AT1540" s="131"/>
      <c r="AU1540" s="131"/>
      <c r="AV1540" s="131"/>
      <c r="AW1540" s="130"/>
      <c r="AX1540" s="130"/>
      <c r="AY1540" s="130"/>
      <c r="AZ1540" s="65"/>
      <c r="BA1540" s="65"/>
      <c r="BB1540" s="65"/>
      <c r="BC1540" s="65"/>
      <c r="BD1540" s="65"/>
      <c r="BE1540" s="65"/>
      <c r="BF1540" s="130"/>
      <c r="BG1540" s="130"/>
      <c r="BH1540" s="130"/>
      <c r="BI1540" s="131"/>
      <c r="BJ1540" s="131"/>
      <c r="BK1540" s="131"/>
      <c r="BL1540" s="131"/>
      <c r="BM1540" s="131"/>
      <c r="BN1540" s="131"/>
      <c r="BO1540" s="132"/>
      <c r="BP1540" s="82"/>
      <c r="BQ1540" s="132"/>
      <c r="BR1540" s="131"/>
      <c r="BS1540" s="131"/>
      <c r="BT1540" s="131"/>
      <c r="BU1540" s="131"/>
      <c r="BV1540" s="131"/>
      <c r="BW1540" s="131"/>
      <c r="BX1540" s="130"/>
      <c r="BY1540" s="130"/>
      <c r="BZ1540" s="130"/>
      <c r="CA1540" s="65"/>
      <c r="CB1540" s="65"/>
    </row>
    <row r="1541" spans="1:80" x14ac:dyDescent="0.3">
      <c r="A1541" s="65"/>
      <c r="B1541" s="72"/>
      <c r="C1541" s="73"/>
      <c r="D1541" s="74"/>
      <c r="E1541" s="74"/>
      <c r="F1541" s="74"/>
      <c r="G1541" s="75"/>
      <c r="H1541" s="75"/>
      <c r="I1541" s="75"/>
      <c r="J1541" s="75"/>
      <c r="K1541" s="75"/>
      <c r="L1541" s="75"/>
      <c r="M1541" s="80"/>
      <c r="N1541" s="194"/>
      <c r="O1541" s="70"/>
      <c r="P1541" s="70"/>
      <c r="Q1541" s="70"/>
      <c r="R1541" s="70"/>
      <c r="S1541" s="70"/>
      <c r="T1541" s="70"/>
      <c r="U1541" s="70"/>
      <c r="V1541" s="71"/>
      <c r="W1541" s="71"/>
      <c r="X1541" s="71"/>
      <c r="Y1541" s="70"/>
      <c r="Z1541" s="70"/>
      <c r="AA1541" s="65"/>
      <c r="AB1541" s="65"/>
      <c r="AC1541" s="128"/>
      <c r="AD1541" s="128"/>
      <c r="AE1541" s="130"/>
      <c r="AF1541" s="130"/>
      <c r="AG1541" s="130"/>
      <c r="AH1541" s="125"/>
      <c r="AI1541" s="125"/>
      <c r="AJ1541" s="125"/>
      <c r="AK1541" s="125"/>
      <c r="AL1541" s="125"/>
      <c r="AM1541" s="125"/>
      <c r="AN1541" s="125"/>
      <c r="AO1541" s="66"/>
      <c r="AP1541" s="125"/>
      <c r="AQ1541" s="125"/>
      <c r="AR1541" s="125"/>
      <c r="AS1541" s="125"/>
      <c r="AT1541" s="125"/>
      <c r="AU1541" s="125"/>
      <c r="AV1541" s="125"/>
      <c r="AW1541" s="130"/>
      <c r="AX1541" s="130"/>
      <c r="AY1541" s="130"/>
      <c r="AZ1541" s="128"/>
      <c r="BA1541" s="128"/>
      <c r="BB1541" s="65"/>
      <c r="BC1541" s="65"/>
      <c r="BD1541" s="128"/>
      <c r="BE1541" s="128"/>
      <c r="BF1541" s="130"/>
      <c r="BG1541" s="130"/>
      <c r="BH1541" s="130"/>
      <c r="BI1541" s="125"/>
      <c r="BJ1541" s="125"/>
      <c r="BK1541" s="125"/>
      <c r="BL1541" s="125"/>
      <c r="BM1541" s="125"/>
      <c r="BN1541" s="125"/>
      <c r="BO1541" s="133"/>
      <c r="BP1541" s="66"/>
      <c r="BQ1541" s="132"/>
      <c r="BR1541" s="125"/>
      <c r="BS1541" s="125"/>
      <c r="BT1541" s="125"/>
      <c r="BU1541" s="125"/>
      <c r="BV1541" s="125"/>
      <c r="BW1541" s="125"/>
      <c r="BX1541" s="130"/>
      <c r="BY1541" s="130"/>
      <c r="BZ1541" s="130"/>
      <c r="CA1541" s="128"/>
      <c r="CB1541" s="128"/>
    </row>
    <row r="1542" spans="1:80" x14ac:dyDescent="0.3">
      <c r="A1542" s="65"/>
      <c r="B1542" s="72"/>
      <c r="C1542" s="73"/>
      <c r="D1542" s="74"/>
      <c r="E1542" s="74"/>
      <c r="F1542" s="74"/>
      <c r="G1542" s="75"/>
      <c r="H1542" s="75"/>
      <c r="I1542" s="75"/>
      <c r="J1542" s="75"/>
      <c r="K1542" s="75"/>
      <c r="L1542" s="75"/>
      <c r="M1542" s="80"/>
      <c r="N1542" s="194"/>
      <c r="O1542" s="70"/>
      <c r="P1542" s="70"/>
      <c r="Q1542" s="70"/>
      <c r="R1542" s="70"/>
      <c r="S1542" s="70"/>
      <c r="T1542" s="70"/>
      <c r="U1542" s="70"/>
      <c r="V1542" s="71"/>
      <c r="W1542" s="71"/>
      <c r="X1542" s="71"/>
      <c r="Y1542" s="70"/>
      <c r="Z1542" s="70"/>
    </row>
    <row r="1543" spans="1:80" x14ac:dyDescent="0.3">
      <c r="A1543" s="65"/>
      <c r="B1543" s="72"/>
      <c r="C1543" s="73"/>
      <c r="D1543" s="74"/>
      <c r="E1543" s="74"/>
      <c r="F1543" s="74"/>
      <c r="G1543" s="75"/>
      <c r="H1543" s="75"/>
      <c r="I1543" s="75"/>
      <c r="J1543" s="75"/>
      <c r="K1543" s="75"/>
      <c r="L1543" s="75"/>
      <c r="M1543" s="80"/>
      <c r="N1543" s="194"/>
      <c r="O1543" s="70"/>
      <c r="P1543" s="70"/>
      <c r="Q1543" s="70"/>
      <c r="R1543" s="70"/>
      <c r="S1543" s="70"/>
      <c r="T1543" s="70"/>
      <c r="U1543" s="70"/>
      <c r="V1543" s="71"/>
      <c r="W1543" s="71"/>
      <c r="X1543" s="71"/>
      <c r="Y1543" s="70"/>
      <c r="Z1543" s="70"/>
      <c r="AA1543" s="65"/>
      <c r="AB1543" s="65"/>
      <c r="AC1543" s="103"/>
      <c r="AD1543" s="103"/>
      <c r="AE1543" s="65"/>
      <c r="AF1543" s="65"/>
      <c r="AG1543" s="103"/>
      <c r="AH1543" s="103"/>
      <c r="AI1543" s="65"/>
      <c r="AJ1543" s="65"/>
      <c r="AK1543" s="103"/>
      <c r="AL1543" s="103"/>
      <c r="AM1543" s="65"/>
      <c r="AN1543" s="103"/>
      <c r="AO1543" s="103"/>
      <c r="AP1543" s="103"/>
      <c r="AQ1543" s="65"/>
      <c r="AR1543" s="103"/>
      <c r="AS1543" s="103"/>
      <c r="AT1543" s="65"/>
      <c r="AU1543" s="65"/>
      <c r="AV1543" s="103"/>
      <c r="AW1543" s="103"/>
      <c r="AX1543" s="65"/>
      <c r="AY1543" s="65"/>
      <c r="AZ1543" s="103"/>
      <c r="BA1543" s="103"/>
      <c r="BB1543" s="65"/>
      <c r="BC1543" s="65"/>
      <c r="BD1543" s="103"/>
      <c r="BE1543" s="103"/>
      <c r="BF1543" s="65"/>
      <c r="BG1543" s="65"/>
      <c r="BH1543" s="103"/>
      <c r="BI1543" s="103"/>
      <c r="BJ1543" s="65"/>
      <c r="BK1543" s="65"/>
      <c r="BL1543" s="103"/>
      <c r="BM1543" s="103"/>
      <c r="BN1543" s="65"/>
      <c r="BO1543" s="103"/>
      <c r="BP1543" s="103"/>
      <c r="BQ1543" s="103"/>
      <c r="BR1543" s="65"/>
      <c r="BS1543" s="103"/>
      <c r="BT1543" s="103"/>
      <c r="BU1543" s="65"/>
      <c r="BV1543" s="65"/>
      <c r="BW1543" s="103"/>
      <c r="BX1543" s="103"/>
      <c r="BY1543" s="65"/>
      <c r="BZ1543" s="65"/>
      <c r="CA1543" s="103"/>
      <c r="CB1543" s="103"/>
    </row>
    <row r="1544" spans="1:80" x14ac:dyDescent="0.3">
      <c r="A1544" s="65"/>
      <c r="B1544" s="72"/>
      <c r="C1544" s="73"/>
      <c r="D1544" s="74"/>
      <c r="E1544" s="74"/>
      <c r="F1544" s="74"/>
      <c r="G1544" s="75"/>
      <c r="H1544" s="75"/>
      <c r="I1544" s="75"/>
      <c r="J1544" s="75"/>
      <c r="K1544" s="75"/>
      <c r="L1544" s="75"/>
      <c r="M1544" s="80"/>
      <c r="N1544" s="194"/>
      <c r="O1544" s="70"/>
      <c r="P1544" s="70"/>
      <c r="Q1544" s="70"/>
      <c r="R1544" s="70"/>
      <c r="S1544" s="70"/>
      <c r="T1544" s="70"/>
      <c r="U1544" s="70"/>
      <c r="V1544" s="71"/>
      <c r="W1544" s="71"/>
      <c r="X1544" s="71"/>
      <c r="Y1544" s="70"/>
      <c r="Z1544" s="70"/>
      <c r="AA1544" s="65"/>
      <c r="AB1544" s="65"/>
      <c r="AC1544" s="122"/>
      <c r="AD1544" s="122"/>
      <c r="AE1544" s="65"/>
      <c r="AF1544" s="65"/>
      <c r="AG1544" s="103"/>
      <c r="AH1544" s="122"/>
      <c r="AI1544" s="65"/>
      <c r="AJ1544" s="65"/>
      <c r="AK1544" s="90"/>
      <c r="AL1544" s="90"/>
      <c r="AM1544" s="65"/>
      <c r="AN1544" s="122"/>
      <c r="AO1544" s="122"/>
      <c r="AP1544" s="122"/>
      <c r="AQ1544" s="65"/>
      <c r="AR1544" s="112"/>
      <c r="AS1544" s="112"/>
      <c r="AT1544" s="124"/>
      <c r="AU1544" s="65"/>
      <c r="AV1544" s="122"/>
      <c r="AW1544" s="122"/>
      <c r="AX1544" s="65"/>
      <c r="AY1544" s="65"/>
      <c r="AZ1544" s="122"/>
      <c r="BA1544" s="122"/>
      <c r="BB1544" s="65"/>
      <c r="BC1544" s="65"/>
      <c r="BD1544" s="122"/>
      <c r="BE1544" s="122"/>
      <c r="BF1544" s="65"/>
      <c r="BG1544" s="65"/>
      <c r="BH1544" s="103"/>
      <c r="BI1544" s="122"/>
      <c r="BJ1544" s="65"/>
      <c r="BK1544" s="65"/>
      <c r="BL1544" s="90"/>
      <c r="BM1544" s="90"/>
      <c r="BN1544" s="65"/>
      <c r="BO1544" s="122"/>
      <c r="BP1544" s="122"/>
      <c r="BQ1544" s="122"/>
      <c r="BR1544" s="65"/>
      <c r="BS1544" s="112"/>
      <c r="BT1544" s="112"/>
      <c r="BU1544" s="124"/>
      <c r="BV1544" s="65"/>
      <c r="BW1544" s="122"/>
      <c r="BX1544" s="122"/>
      <c r="BY1544" s="65"/>
      <c r="BZ1544" s="65"/>
      <c r="CA1544" s="122"/>
      <c r="CB1544" s="122"/>
    </row>
    <row r="1545" spans="1:80" x14ac:dyDescent="0.3">
      <c r="A1545" s="65"/>
      <c r="B1545" s="72"/>
      <c r="C1545" s="73"/>
      <c r="D1545" s="74"/>
      <c r="E1545" s="74"/>
      <c r="F1545" s="74"/>
      <c r="G1545" s="75"/>
      <c r="H1545" s="75"/>
      <c r="I1545" s="75"/>
      <c r="J1545" s="75"/>
      <c r="K1545" s="75"/>
      <c r="L1545" s="75"/>
      <c r="M1545" s="80"/>
      <c r="N1545" s="194"/>
      <c r="O1545" s="70"/>
      <c r="P1545" s="70"/>
      <c r="Q1545" s="70"/>
      <c r="R1545" s="70"/>
      <c r="S1545" s="70"/>
      <c r="T1545" s="70"/>
      <c r="U1545" s="70"/>
      <c r="V1545" s="71"/>
      <c r="W1545" s="71"/>
      <c r="X1545" s="71"/>
      <c r="Y1545" s="70"/>
      <c r="Z1545" s="70"/>
      <c r="AA1545" s="65"/>
      <c r="AB1545" s="65"/>
      <c r="AC1545" s="65"/>
      <c r="AD1545" s="65"/>
      <c r="AE1545" s="65"/>
      <c r="AF1545" s="65"/>
      <c r="AG1545" s="65"/>
      <c r="AH1545" s="65"/>
      <c r="AI1545" s="65"/>
      <c r="AJ1545" s="65"/>
      <c r="AK1545" s="65"/>
      <c r="AL1545" s="65"/>
      <c r="AM1545" s="65"/>
      <c r="AN1545" s="125"/>
      <c r="AO1545" s="66"/>
      <c r="AP1545" s="125"/>
      <c r="AQ1545" s="65"/>
      <c r="AR1545" s="65"/>
      <c r="AS1545" s="65"/>
      <c r="AT1545" s="65"/>
      <c r="AU1545" s="65"/>
      <c r="AV1545" s="65"/>
      <c r="AW1545" s="65"/>
      <c r="AX1545" s="65"/>
      <c r="AY1545" s="65"/>
      <c r="AZ1545" s="65"/>
      <c r="BA1545" s="65"/>
      <c r="BB1545" s="65"/>
      <c r="BC1545" s="65"/>
      <c r="BD1545" s="65"/>
      <c r="BE1545" s="65"/>
      <c r="BF1545" s="65"/>
      <c r="BG1545" s="65"/>
      <c r="BH1545" s="65"/>
      <c r="BI1545" s="65"/>
      <c r="BJ1545" s="65"/>
      <c r="BK1545" s="65"/>
      <c r="BL1545" s="65"/>
      <c r="BM1545" s="65"/>
      <c r="BN1545" s="65"/>
      <c r="BO1545" s="65"/>
      <c r="BP1545" s="66"/>
      <c r="BQ1545" s="65"/>
      <c r="BR1545" s="65"/>
      <c r="BS1545" s="65"/>
      <c r="BT1545" s="65"/>
      <c r="BU1545" s="65"/>
      <c r="BV1545" s="65"/>
      <c r="BW1545" s="65"/>
      <c r="BX1545" s="65"/>
      <c r="BY1545" s="65"/>
      <c r="BZ1545" s="65"/>
      <c r="CA1545" s="65"/>
      <c r="CB1545" s="65"/>
    </row>
    <row r="1546" spans="1:80" x14ac:dyDescent="0.3">
      <c r="A1546" s="65"/>
      <c r="B1546" s="72"/>
      <c r="C1546" s="73"/>
      <c r="D1546" s="74"/>
      <c r="E1546" s="74"/>
      <c r="F1546" s="74"/>
      <c r="G1546" s="75"/>
      <c r="H1546" s="75"/>
      <c r="I1546" s="75"/>
      <c r="J1546" s="75"/>
      <c r="K1546" s="75"/>
      <c r="L1546" s="75"/>
      <c r="M1546" s="80"/>
      <c r="N1546" s="194"/>
      <c r="O1546" s="70"/>
      <c r="P1546" s="70"/>
      <c r="Q1546" s="70"/>
      <c r="R1546" s="70"/>
      <c r="S1546" s="70"/>
      <c r="T1546" s="70"/>
      <c r="U1546" s="70"/>
      <c r="V1546" s="71"/>
      <c r="W1546" s="71"/>
      <c r="X1546" s="71"/>
      <c r="Y1546" s="70"/>
      <c r="Z1546" s="70"/>
      <c r="AA1546" s="65"/>
      <c r="AB1546" s="65"/>
      <c r="AC1546" s="65"/>
      <c r="AD1546" s="65"/>
      <c r="AE1546" s="65"/>
      <c r="AF1546" s="65"/>
      <c r="AG1546" s="65"/>
      <c r="AH1546" s="65"/>
      <c r="AI1546" s="65"/>
      <c r="AJ1546" s="65"/>
      <c r="AK1546" s="65"/>
      <c r="AL1546" s="65"/>
      <c r="AM1546" s="65"/>
      <c r="AN1546" s="125"/>
      <c r="AO1546" s="66"/>
      <c r="AP1546" s="125"/>
      <c r="AQ1546" s="65"/>
      <c r="AR1546" s="65"/>
      <c r="AS1546" s="65"/>
      <c r="AT1546" s="65"/>
      <c r="AU1546" s="65"/>
      <c r="AV1546" s="65"/>
      <c r="AW1546" s="65"/>
      <c r="AX1546" s="65"/>
      <c r="AY1546" s="65"/>
      <c r="AZ1546" s="65"/>
      <c r="BA1546" s="65"/>
      <c r="BB1546" s="65"/>
      <c r="BC1546" s="65"/>
      <c r="BD1546" s="65"/>
      <c r="BE1546" s="65"/>
      <c r="BF1546" s="65"/>
      <c r="BG1546" s="65"/>
      <c r="BH1546" s="65"/>
      <c r="BI1546" s="65"/>
      <c r="BJ1546" s="65"/>
      <c r="BK1546" s="65"/>
      <c r="BL1546" s="65"/>
      <c r="BM1546" s="65"/>
      <c r="BN1546" s="65"/>
      <c r="BO1546" s="65"/>
      <c r="BP1546" s="66"/>
      <c r="BQ1546" s="65"/>
      <c r="BR1546" s="65"/>
      <c r="BS1546" s="65"/>
      <c r="BT1546" s="65"/>
      <c r="BU1546" s="65"/>
      <c r="BV1546" s="65"/>
      <c r="BW1546" s="65"/>
      <c r="BX1546" s="65"/>
      <c r="BY1546" s="65"/>
      <c r="BZ1546" s="65"/>
      <c r="CA1546" s="65"/>
      <c r="CB1546" s="65"/>
    </row>
    <row r="1547" spans="1:80" x14ac:dyDescent="0.3">
      <c r="A1547" s="65"/>
      <c r="B1547" s="72"/>
      <c r="C1547" s="73"/>
      <c r="D1547" s="74"/>
      <c r="E1547" s="74"/>
      <c r="F1547" s="74"/>
      <c r="G1547" s="75"/>
      <c r="H1547" s="75"/>
      <c r="I1547" s="75"/>
      <c r="J1547" s="75"/>
      <c r="K1547" s="75"/>
      <c r="L1547" s="75"/>
      <c r="M1547" s="80"/>
      <c r="N1547" s="194"/>
      <c r="O1547" s="70"/>
      <c r="P1547" s="70"/>
      <c r="Q1547" s="70"/>
      <c r="R1547" s="70"/>
      <c r="S1547" s="70"/>
      <c r="T1547" s="70"/>
      <c r="U1547" s="70"/>
      <c r="V1547" s="71"/>
      <c r="W1547" s="71"/>
      <c r="X1547" s="71"/>
      <c r="Y1547" s="70"/>
      <c r="Z1547" s="70"/>
      <c r="AA1547" s="65"/>
      <c r="AB1547" s="65"/>
      <c r="AC1547" s="82"/>
      <c r="AD1547" s="82"/>
      <c r="AE1547" s="82"/>
      <c r="AF1547" s="82"/>
      <c r="AG1547" s="82"/>
      <c r="AH1547" s="82"/>
      <c r="AI1547" s="82"/>
      <c r="AJ1547" s="82"/>
      <c r="AK1547" s="82"/>
      <c r="AL1547" s="82"/>
      <c r="AM1547" s="82"/>
      <c r="AN1547" s="114"/>
      <c r="AO1547" s="82"/>
      <c r="AP1547" s="114"/>
      <c r="AQ1547" s="82"/>
      <c r="AR1547" s="82"/>
      <c r="AS1547" s="82"/>
      <c r="AT1547" s="82"/>
      <c r="AU1547" s="82"/>
      <c r="AV1547" s="82"/>
      <c r="AW1547" s="82"/>
      <c r="AX1547" s="82"/>
      <c r="AY1547" s="82"/>
      <c r="AZ1547" s="82"/>
      <c r="BA1547" s="82"/>
      <c r="BB1547" s="65"/>
      <c r="BC1547" s="65"/>
      <c r="BD1547" s="82"/>
      <c r="BE1547" s="82"/>
      <c r="BF1547" s="82"/>
      <c r="BG1547" s="82"/>
      <c r="BH1547" s="82"/>
      <c r="BI1547" s="82"/>
      <c r="BJ1547" s="82"/>
      <c r="BK1547" s="82"/>
      <c r="BL1547" s="82"/>
      <c r="BM1547" s="82"/>
      <c r="BN1547" s="82"/>
      <c r="BO1547" s="82"/>
      <c r="BP1547" s="82"/>
      <c r="BQ1547" s="82"/>
      <c r="BR1547" s="82"/>
      <c r="BS1547" s="82"/>
      <c r="BT1547" s="82"/>
      <c r="BU1547" s="82"/>
      <c r="BV1547" s="82"/>
      <c r="BW1547" s="82"/>
      <c r="BX1547" s="82"/>
      <c r="BY1547" s="82"/>
      <c r="BZ1547" s="82"/>
      <c r="CA1547" s="82"/>
      <c r="CB1547" s="82"/>
    </row>
    <row r="1548" spans="1:80" x14ac:dyDescent="0.3">
      <c r="A1548" s="65"/>
      <c r="B1548" s="72"/>
      <c r="C1548" s="73"/>
      <c r="D1548" s="74"/>
      <c r="E1548" s="74"/>
      <c r="F1548" s="74"/>
      <c r="G1548" s="75"/>
      <c r="H1548" s="75"/>
      <c r="I1548" s="75"/>
      <c r="J1548" s="75"/>
      <c r="K1548" s="75"/>
      <c r="L1548" s="75"/>
      <c r="M1548" s="80"/>
      <c r="N1548" s="194"/>
      <c r="O1548" s="70"/>
      <c r="P1548" s="70"/>
      <c r="Q1548" s="70"/>
      <c r="R1548" s="70"/>
      <c r="S1548" s="70"/>
      <c r="T1548" s="70"/>
      <c r="U1548" s="70"/>
      <c r="V1548" s="71"/>
      <c r="W1548" s="71"/>
      <c r="X1548" s="71"/>
      <c r="Y1548" s="70"/>
      <c r="Z1548" s="70"/>
      <c r="AA1548" s="65"/>
      <c r="AB1548" s="65"/>
      <c r="AC1548" s="125"/>
      <c r="AD1548" s="125"/>
      <c r="AE1548" s="126"/>
      <c r="AF1548" s="126"/>
      <c r="AG1548" s="126"/>
      <c r="AH1548" s="125"/>
      <c r="AI1548" s="125"/>
      <c r="AJ1548" s="125"/>
      <c r="AK1548" s="125"/>
      <c r="AL1548" s="125"/>
      <c r="AM1548" s="125"/>
      <c r="AN1548" s="125"/>
      <c r="AO1548" s="66"/>
      <c r="AP1548" s="125"/>
      <c r="AQ1548" s="125"/>
      <c r="AR1548" s="125"/>
      <c r="AS1548" s="125"/>
      <c r="AT1548" s="125"/>
      <c r="AU1548" s="125"/>
      <c r="AV1548" s="125"/>
      <c r="AW1548" s="126"/>
      <c r="AX1548" s="126"/>
      <c r="AY1548" s="126"/>
      <c r="AZ1548" s="127"/>
      <c r="BA1548" s="128"/>
      <c r="BB1548" s="65"/>
      <c r="BC1548" s="65"/>
      <c r="BD1548" s="125"/>
      <c r="BE1548" s="125"/>
      <c r="BF1548" s="126"/>
      <c r="BG1548" s="126"/>
      <c r="BH1548" s="126"/>
      <c r="BI1548" s="125"/>
      <c r="BJ1548" s="125"/>
      <c r="BK1548" s="125"/>
      <c r="BL1548" s="125"/>
      <c r="BM1548" s="125"/>
      <c r="BN1548" s="125"/>
      <c r="BO1548" s="129"/>
      <c r="BP1548" s="66"/>
      <c r="BQ1548" s="129"/>
      <c r="BR1548" s="125"/>
      <c r="BS1548" s="125"/>
      <c r="BT1548" s="125"/>
      <c r="BU1548" s="125"/>
      <c r="BV1548" s="125"/>
      <c r="BW1548" s="125"/>
      <c r="BX1548" s="126"/>
      <c r="BY1548" s="126"/>
      <c r="BZ1548" s="126"/>
      <c r="CA1548" s="127"/>
      <c r="CB1548" s="128"/>
    </row>
    <row r="1549" spans="1:80" x14ac:dyDescent="0.3">
      <c r="A1549" s="65"/>
      <c r="B1549" s="72"/>
      <c r="C1549" s="73"/>
      <c r="D1549" s="74"/>
      <c r="E1549" s="74"/>
      <c r="F1549" s="74"/>
      <c r="G1549" s="75"/>
      <c r="H1549" s="75"/>
      <c r="I1549" s="75"/>
      <c r="J1549" s="75"/>
      <c r="K1549" s="75"/>
      <c r="L1549" s="75"/>
      <c r="M1549" s="80"/>
      <c r="N1549" s="194"/>
      <c r="O1549" s="70"/>
      <c r="P1549" s="70"/>
      <c r="Q1549" s="70"/>
      <c r="R1549" s="70"/>
      <c r="S1549" s="70"/>
      <c r="T1549" s="70"/>
      <c r="U1549" s="70"/>
      <c r="V1549" s="71"/>
      <c r="W1549" s="71"/>
      <c r="X1549" s="71"/>
      <c r="Y1549" s="70"/>
      <c r="Z1549" s="70"/>
      <c r="AA1549" s="65"/>
      <c r="AB1549" s="65"/>
      <c r="AC1549" s="125"/>
      <c r="AD1549" s="125"/>
      <c r="AE1549" s="126"/>
      <c r="AF1549" s="126"/>
      <c r="AG1549" s="126"/>
      <c r="AH1549" s="125"/>
      <c r="AI1549" s="125"/>
      <c r="AJ1549" s="125"/>
      <c r="AK1549" s="125"/>
      <c r="AL1549" s="125"/>
      <c r="AM1549" s="125"/>
      <c r="AN1549" s="125"/>
      <c r="AO1549" s="66"/>
      <c r="AP1549" s="125"/>
      <c r="AQ1549" s="125"/>
      <c r="AR1549" s="125"/>
      <c r="AS1549" s="125"/>
      <c r="AT1549" s="125"/>
      <c r="AU1549" s="125"/>
      <c r="AV1549" s="125"/>
      <c r="AW1549" s="126"/>
      <c r="AX1549" s="126"/>
      <c r="AY1549" s="126"/>
      <c r="AZ1549" s="127"/>
      <c r="BA1549" s="128"/>
      <c r="BB1549" s="65"/>
      <c r="BC1549" s="65"/>
      <c r="BD1549" s="125"/>
      <c r="BE1549" s="125"/>
      <c r="BF1549" s="126"/>
      <c r="BG1549" s="126"/>
      <c r="BH1549" s="126"/>
      <c r="BI1549" s="125"/>
      <c r="BJ1549" s="125"/>
      <c r="BK1549" s="125"/>
      <c r="BL1549" s="125"/>
      <c r="BM1549" s="125"/>
      <c r="BN1549" s="125"/>
      <c r="BO1549" s="129"/>
      <c r="BP1549" s="66"/>
      <c r="BQ1549" s="129"/>
      <c r="BR1549" s="125"/>
      <c r="BS1549" s="125"/>
      <c r="BT1549" s="125"/>
      <c r="BU1549" s="125"/>
      <c r="BV1549" s="125"/>
      <c r="BW1549" s="125"/>
      <c r="BX1549" s="126"/>
      <c r="BY1549" s="126"/>
      <c r="BZ1549" s="126"/>
      <c r="CA1549" s="127"/>
      <c r="CB1549" s="128"/>
    </row>
    <row r="1550" spans="1:80" x14ac:dyDescent="0.3">
      <c r="A1550" s="65"/>
      <c r="B1550" s="72"/>
      <c r="C1550" s="73"/>
      <c r="D1550" s="74"/>
      <c r="E1550" s="74"/>
      <c r="F1550" s="74"/>
      <c r="G1550" s="75"/>
      <c r="H1550" s="75"/>
      <c r="I1550" s="75"/>
      <c r="J1550" s="75"/>
      <c r="K1550" s="75"/>
      <c r="L1550" s="75"/>
      <c r="M1550" s="80"/>
      <c r="N1550" s="194"/>
      <c r="O1550" s="70"/>
      <c r="P1550" s="70"/>
      <c r="Q1550" s="70"/>
      <c r="R1550" s="70"/>
      <c r="S1550" s="70"/>
      <c r="T1550" s="70"/>
      <c r="U1550" s="70"/>
      <c r="V1550" s="71"/>
      <c r="W1550" s="71"/>
      <c r="X1550" s="71"/>
      <c r="Y1550" s="70"/>
      <c r="Z1550" s="70"/>
      <c r="AA1550" s="65"/>
      <c r="AB1550" s="65"/>
      <c r="AC1550" s="125"/>
      <c r="AD1550" s="125"/>
      <c r="AE1550" s="126"/>
      <c r="AF1550" s="126"/>
      <c r="AG1550" s="126"/>
      <c r="AH1550" s="125"/>
      <c r="AI1550" s="125"/>
      <c r="AJ1550" s="125"/>
      <c r="AK1550" s="125"/>
      <c r="AL1550" s="125"/>
      <c r="AM1550" s="125"/>
      <c r="AN1550" s="125"/>
      <c r="AO1550" s="66"/>
      <c r="AP1550" s="125"/>
      <c r="AQ1550" s="125"/>
      <c r="AR1550" s="125"/>
      <c r="AS1550" s="125"/>
      <c r="AT1550" s="125"/>
      <c r="AU1550" s="125"/>
      <c r="AV1550" s="125"/>
      <c r="AW1550" s="126"/>
      <c r="AX1550" s="126"/>
      <c r="AY1550" s="126"/>
      <c r="AZ1550" s="127"/>
      <c r="BA1550" s="128"/>
      <c r="BB1550" s="65"/>
      <c r="BC1550" s="65"/>
      <c r="BD1550" s="125"/>
      <c r="BE1550" s="125"/>
      <c r="BF1550" s="126"/>
      <c r="BG1550" s="126"/>
      <c r="BH1550" s="126"/>
      <c r="BI1550" s="125"/>
      <c r="BJ1550" s="125"/>
      <c r="BK1550" s="125"/>
      <c r="BL1550" s="125"/>
      <c r="BM1550" s="125"/>
      <c r="BN1550" s="125"/>
      <c r="BO1550" s="129"/>
      <c r="BP1550" s="66"/>
      <c r="BQ1550" s="129"/>
      <c r="BR1550" s="125"/>
      <c r="BS1550" s="125"/>
      <c r="BT1550" s="125"/>
      <c r="BU1550" s="125"/>
      <c r="BV1550" s="125"/>
      <c r="BW1550" s="125"/>
      <c r="BX1550" s="126"/>
      <c r="BY1550" s="126"/>
      <c r="BZ1550" s="126"/>
      <c r="CA1550" s="127"/>
      <c r="CB1550" s="128"/>
    </row>
    <row r="1551" spans="1:80" x14ac:dyDescent="0.3">
      <c r="A1551" s="65"/>
      <c r="B1551" s="72"/>
      <c r="C1551" s="73"/>
      <c r="D1551" s="74"/>
      <c r="E1551" s="74"/>
      <c r="F1551" s="74"/>
      <c r="G1551" s="75"/>
      <c r="H1551" s="75"/>
      <c r="I1551" s="75"/>
      <c r="J1551" s="75"/>
      <c r="K1551" s="75"/>
      <c r="L1551" s="75"/>
      <c r="M1551" s="80"/>
      <c r="N1551" s="194"/>
      <c r="O1551" s="70"/>
      <c r="P1551" s="70"/>
      <c r="Q1551" s="70"/>
      <c r="R1551" s="70"/>
      <c r="S1551" s="70"/>
      <c r="T1551" s="70"/>
      <c r="U1551" s="70"/>
      <c r="V1551" s="71"/>
      <c r="W1551" s="71"/>
      <c r="X1551" s="71"/>
      <c r="Y1551" s="70"/>
      <c r="Z1551" s="70"/>
      <c r="AA1551" s="65"/>
      <c r="AB1551" s="65"/>
      <c r="AC1551" s="125"/>
      <c r="AD1551" s="125"/>
      <c r="AE1551" s="126"/>
      <c r="AF1551" s="126"/>
      <c r="AG1551" s="126"/>
      <c r="AH1551" s="125"/>
      <c r="AI1551" s="125"/>
      <c r="AJ1551" s="125"/>
      <c r="AK1551" s="125"/>
      <c r="AL1551" s="125"/>
      <c r="AM1551" s="125"/>
      <c r="AN1551" s="125"/>
      <c r="AO1551" s="66"/>
      <c r="AP1551" s="125"/>
      <c r="AQ1551" s="125"/>
      <c r="AR1551" s="125"/>
      <c r="AS1551" s="125"/>
      <c r="AT1551" s="125"/>
      <c r="AU1551" s="125"/>
      <c r="AV1551" s="125"/>
      <c r="AW1551" s="126"/>
      <c r="AX1551" s="126"/>
      <c r="AY1551" s="126"/>
      <c r="AZ1551" s="127"/>
      <c r="BA1551" s="128"/>
      <c r="BB1551" s="65"/>
      <c r="BC1551" s="65"/>
      <c r="BD1551" s="125"/>
      <c r="BE1551" s="125"/>
      <c r="BF1551" s="126"/>
      <c r="BG1551" s="126"/>
      <c r="BH1551" s="126"/>
      <c r="BI1551" s="125"/>
      <c r="BJ1551" s="125"/>
      <c r="BK1551" s="125"/>
      <c r="BL1551" s="125"/>
      <c r="BM1551" s="125"/>
      <c r="BN1551" s="125"/>
      <c r="BO1551" s="129"/>
      <c r="BP1551" s="66"/>
      <c r="BQ1551" s="129"/>
      <c r="BR1551" s="125"/>
      <c r="BS1551" s="125"/>
      <c r="BT1551" s="125"/>
      <c r="BU1551" s="125"/>
      <c r="BV1551" s="125"/>
      <c r="BW1551" s="125"/>
      <c r="BX1551" s="126"/>
      <c r="BY1551" s="126"/>
      <c r="BZ1551" s="126"/>
      <c r="CA1551" s="127"/>
      <c r="CB1551" s="128"/>
    </row>
    <row r="1552" spans="1:80" x14ac:dyDescent="0.3">
      <c r="A1552" s="65"/>
      <c r="B1552" s="72"/>
      <c r="C1552" s="73"/>
      <c r="D1552" s="74"/>
      <c r="E1552" s="74"/>
      <c r="F1552" s="74"/>
      <c r="G1552" s="75"/>
      <c r="H1552" s="75"/>
      <c r="I1552" s="75"/>
      <c r="J1552" s="75"/>
      <c r="K1552" s="75"/>
      <c r="L1552" s="75"/>
      <c r="M1552" s="80"/>
      <c r="N1552" s="194"/>
      <c r="O1552" s="70"/>
      <c r="P1552" s="70"/>
      <c r="Q1552" s="70"/>
      <c r="R1552" s="70"/>
      <c r="S1552" s="70"/>
      <c r="T1552" s="70"/>
      <c r="U1552" s="70"/>
      <c r="V1552" s="71"/>
      <c r="W1552" s="71"/>
      <c r="X1552" s="71"/>
      <c r="Y1552" s="70"/>
      <c r="Z1552" s="70"/>
      <c r="AA1552" s="65"/>
      <c r="AB1552" s="65"/>
      <c r="AC1552" s="125"/>
      <c r="AD1552" s="125"/>
      <c r="AE1552" s="126"/>
      <c r="AF1552" s="126"/>
      <c r="AG1552" s="126"/>
      <c r="AH1552" s="125"/>
      <c r="AI1552" s="125"/>
      <c r="AJ1552" s="125"/>
      <c r="AK1552" s="125"/>
      <c r="AL1552" s="125"/>
      <c r="AM1552" s="125"/>
      <c r="AN1552" s="125"/>
      <c r="AO1552" s="66"/>
      <c r="AP1552" s="125"/>
      <c r="AQ1552" s="125"/>
      <c r="AR1552" s="125"/>
      <c r="AS1552" s="125"/>
      <c r="AT1552" s="125"/>
      <c r="AU1552" s="125"/>
      <c r="AV1552" s="125"/>
      <c r="AW1552" s="126"/>
      <c r="AX1552" s="126"/>
      <c r="AY1552" s="126"/>
      <c r="AZ1552" s="127"/>
      <c r="BA1552" s="128"/>
      <c r="BB1552" s="65"/>
      <c r="BC1552" s="65"/>
      <c r="BD1552" s="125"/>
      <c r="BE1552" s="125"/>
      <c r="BF1552" s="126"/>
      <c r="BG1552" s="126"/>
      <c r="BH1552" s="126"/>
      <c r="BI1552" s="125"/>
      <c r="BJ1552" s="125"/>
      <c r="BK1552" s="125"/>
      <c r="BL1552" s="125"/>
      <c r="BM1552" s="125"/>
      <c r="BN1552" s="125"/>
      <c r="BO1552" s="129"/>
      <c r="BP1552" s="66"/>
      <c r="BQ1552" s="129"/>
      <c r="BR1552" s="125"/>
      <c r="BS1552" s="125"/>
      <c r="BT1552" s="125"/>
      <c r="BU1552" s="125"/>
      <c r="BV1552" s="125"/>
      <c r="BW1552" s="125"/>
      <c r="BX1552" s="126"/>
      <c r="BY1552" s="126"/>
      <c r="BZ1552" s="126"/>
      <c r="CA1552" s="127"/>
      <c r="CB1552" s="128"/>
    </row>
    <row r="1553" spans="1:80" x14ac:dyDescent="0.3">
      <c r="A1553" s="65"/>
      <c r="B1553" s="72"/>
      <c r="C1553" s="73"/>
      <c r="D1553" s="74"/>
      <c r="E1553" s="74"/>
      <c r="F1553" s="74"/>
      <c r="G1553" s="75"/>
      <c r="H1553" s="75"/>
      <c r="I1553" s="75"/>
      <c r="J1553" s="75"/>
      <c r="K1553" s="75"/>
      <c r="L1553" s="75"/>
      <c r="M1553" s="80"/>
      <c r="N1553" s="194"/>
      <c r="O1553" s="70"/>
      <c r="P1553" s="70"/>
      <c r="Q1553" s="70"/>
      <c r="R1553" s="70"/>
      <c r="S1553" s="70"/>
      <c r="T1553" s="70"/>
      <c r="U1553" s="70"/>
      <c r="V1553" s="71"/>
      <c r="W1553" s="71"/>
      <c r="X1553" s="71"/>
      <c r="Y1553" s="70"/>
      <c r="Z1553" s="70"/>
      <c r="AA1553" s="65"/>
      <c r="AB1553" s="65"/>
      <c r="AC1553" s="125"/>
      <c r="AD1553" s="125"/>
      <c r="AE1553" s="126"/>
      <c r="AF1553" s="126"/>
      <c r="AG1553" s="126"/>
      <c r="AH1553" s="125"/>
      <c r="AI1553" s="125"/>
      <c r="AJ1553" s="125"/>
      <c r="AK1553" s="125"/>
      <c r="AL1553" s="125"/>
      <c r="AM1553" s="125"/>
      <c r="AN1553" s="125"/>
      <c r="AO1553" s="66"/>
      <c r="AP1553" s="125"/>
      <c r="AQ1553" s="125"/>
      <c r="AR1553" s="125"/>
      <c r="AS1553" s="125"/>
      <c r="AT1553" s="125"/>
      <c r="AU1553" s="125"/>
      <c r="AV1553" s="125"/>
      <c r="AW1553" s="126"/>
      <c r="AX1553" s="126"/>
      <c r="AY1553" s="126"/>
      <c r="AZ1553" s="127"/>
      <c r="BA1553" s="128"/>
      <c r="BB1553" s="65"/>
      <c r="BC1553" s="65"/>
      <c r="BD1553" s="125"/>
      <c r="BE1553" s="125"/>
      <c r="BF1553" s="126"/>
      <c r="BG1553" s="126"/>
      <c r="BH1553" s="126"/>
      <c r="BI1553" s="125"/>
      <c r="BJ1553" s="125"/>
      <c r="BK1553" s="125"/>
      <c r="BL1553" s="125"/>
      <c r="BM1553" s="125"/>
      <c r="BN1553" s="125"/>
      <c r="BO1553" s="129"/>
      <c r="BP1553" s="66"/>
      <c r="BQ1553" s="129"/>
      <c r="BR1553" s="125"/>
      <c r="BS1553" s="125"/>
      <c r="BT1553" s="125"/>
      <c r="BU1553" s="125"/>
      <c r="BV1553" s="125"/>
      <c r="BW1553" s="125"/>
      <c r="BX1553" s="126"/>
      <c r="BY1553" s="126"/>
      <c r="BZ1553" s="126"/>
      <c r="CA1553" s="127"/>
      <c r="CB1553" s="128"/>
    </row>
    <row r="1554" spans="1:80" x14ac:dyDescent="0.3">
      <c r="A1554" s="65"/>
      <c r="B1554" s="72"/>
      <c r="C1554" s="73"/>
      <c r="D1554" s="74"/>
      <c r="E1554" s="74"/>
      <c r="F1554" s="74"/>
      <c r="G1554" s="75"/>
      <c r="H1554" s="75"/>
      <c r="I1554" s="75"/>
      <c r="J1554" s="75"/>
      <c r="K1554" s="75"/>
      <c r="L1554" s="75"/>
      <c r="M1554" s="80"/>
      <c r="N1554" s="194"/>
      <c r="O1554" s="70"/>
      <c r="P1554" s="70"/>
      <c r="Q1554" s="70"/>
      <c r="R1554" s="70"/>
      <c r="S1554" s="70"/>
      <c r="T1554" s="70"/>
      <c r="U1554" s="70"/>
      <c r="V1554" s="71"/>
      <c r="W1554" s="71"/>
      <c r="X1554" s="71"/>
      <c r="Y1554" s="70"/>
      <c r="Z1554" s="70"/>
      <c r="AA1554" s="65"/>
      <c r="AB1554" s="65"/>
      <c r="AC1554" s="125"/>
      <c r="AD1554" s="125"/>
      <c r="AE1554" s="126"/>
      <c r="AF1554" s="126"/>
      <c r="AG1554" s="126"/>
      <c r="AH1554" s="125"/>
      <c r="AI1554" s="125"/>
      <c r="AJ1554" s="125"/>
      <c r="AK1554" s="125"/>
      <c r="AL1554" s="125"/>
      <c r="AM1554" s="125"/>
      <c r="AN1554" s="125"/>
      <c r="AO1554" s="66"/>
      <c r="AP1554" s="125"/>
      <c r="AQ1554" s="125"/>
      <c r="AR1554" s="125"/>
      <c r="AS1554" s="125"/>
      <c r="AT1554" s="125"/>
      <c r="AU1554" s="125"/>
      <c r="AV1554" s="125"/>
      <c r="AW1554" s="126"/>
      <c r="AX1554" s="126"/>
      <c r="AY1554" s="126"/>
      <c r="AZ1554" s="127"/>
      <c r="BA1554" s="128"/>
      <c r="BB1554" s="65"/>
      <c r="BC1554" s="65"/>
      <c r="BD1554" s="125"/>
      <c r="BE1554" s="125"/>
      <c r="BF1554" s="126"/>
      <c r="BG1554" s="126"/>
      <c r="BH1554" s="126"/>
      <c r="BI1554" s="125"/>
      <c r="BJ1554" s="125"/>
      <c r="BK1554" s="125"/>
      <c r="BL1554" s="125"/>
      <c r="BM1554" s="125"/>
      <c r="BN1554" s="125"/>
      <c r="BO1554" s="129"/>
      <c r="BP1554" s="66"/>
      <c r="BQ1554" s="129"/>
      <c r="BR1554" s="125"/>
      <c r="BS1554" s="125"/>
      <c r="BT1554" s="125"/>
      <c r="BU1554" s="125"/>
      <c r="BV1554" s="125"/>
      <c r="BW1554" s="125"/>
      <c r="BX1554" s="126"/>
      <c r="BY1554" s="126"/>
      <c r="BZ1554" s="126"/>
      <c r="CA1554" s="127"/>
      <c r="CB1554" s="128"/>
    </row>
    <row r="1555" spans="1:80" x14ac:dyDescent="0.3">
      <c r="A1555" s="65"/>
      <c r="B1555" s="72"/>
      <c r="C1555" s="73"/>
      <c r="D1555" s="74"/>
      <c r="E1555" s="74"/>
      <c r="F1555" s="74"/>
      <c r="G1555" s="75"/>
      <c r="H1555" s="75"/>
      <c r="I1555" s="75"/>
      <c r="J1555" s="75"/>
      <c r="K1555" s="75"/>
      <c r="L1555" s="75"/>
      <c r="M1555" s="80"/>
      <c r="N1555" s="194"/>
      <c r="O1555" s="70"/>
      <c r="P1555" s="70"/>
      <c r="Q1555" s="70"/>
      <c r="R1555" s="70"/>
      <c r="S1555" s="70"/>
      <c r="T1555" s="70"/>
      <c r="U1555" s="70"/>
      <c r="V1555" s="71"/>
      <c r="W1555" s="71"/>
      <c r="X1555" s="71"/>
      <c r="Y1555" s="70"/>
      <c r="Z1555" s="70"/>
      <c r="AA1555" s="65"/>
      <c r="AB1555" s="65"/>
      <c r="AC1555" s="125"/>
      <c r="AD1555" s="125"/>
      <c r="AE1555" s="126"/>
      <c r="AF1555" s="126"/>
      <c r="AG1555" s="126"/>
      <c r="AH1555" s="125"/>
      <c r="AI1555" s="125"/>
      <c r="AJ1555" s="125"/>
      <c r="AK1555" s="125"/>
      <c r="AL1555" s="125"/>
      <c r="AM1555" s="125"/>
      <c r="AN1555" s="125"/>
      <c r="AO1555" s="66"/>
      <c r="AP1555" s="125"/>
      <c r="AQ1555" s="125"/>
      <c r="AR1555" s="125"/>
      <c r="AS1555" s="125"/>
      <c r="AT1555" s="125"/>
      <c r="AU1555" s="125"/>
      <c r="AV1555" s="125"/>
      <c r="AW1555" s="126"/>
      <c r="AX1555" s="126"/>
      <c r="AY1555" s="126"/>
      <c r="AZ1555" s="127"/>
      <c r="BA1555" s="128"/>
      <c r="BB1555" s="65"/>
      <c r="BC1555" s="65"/>
      <c r="BD1555" s="125"/>
      <c r="BE1555" s="125"/>
      <c r="BF1555" s="126"/>
      <c r="BG1555" s="126"/>
      <c r="BH1555" s="126"/>
      <c r="BI1555" s="125"/>
      <c r="BJ1555" s="125"/>
      <c r="BK1555" s="125"/>
      <c r="BL1555" s="125"/>
      <c r="BM1555" s="125"/>
      <c r="BN1555" s="125"/>
      <c r="BO1555" s="129"/>
      <c r="BP1555" s="66"/>
      <c r="BQ1555" s="129"/>
      <c r="BR1555" s="125"/>
      <c r="BS1555" s="125"/>
      <c r="BT1555" s="125"/>
      <c r="BU1555" s="125"/>
      <c r="BV1555" s="125"/>
      <c r="BW1555" s="125"/>
      <c r="BX1555" s="126"/>
      <c r="BY1555" s="126"/>
      <c r="BZ1555" s="126"/>
      <c r="CA1555" s="127"/>
      <c r="CB1555" s="128"/>
    </row>
    <row r="1556" spans="1:80" x14ac:dyDescent="0.3">
      <c r="A1556" s="65"/>
      <c r="B1556" s="65"/>
      <c r="C1556" s="65"/>
      <c r="D1556" s="65"/>
      <c r="E1556" s="65"/>
      <c r="F1556" s="65"/>
      <c r="G1556" s="65"/>
      <c r="H1556" s="65"/>
      <c r="I1556" s="65"/>
      <c r="J1556" s="65"/>
      <c r="K1556" s="65"/>
      <c r="L1556" s="65"/>
      <c r="M1556" s="99"/>
      <c r="N1556" s="66"/>
      <c r="O1556" s="99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5"/>
      <c r="AC1556" s="125"/>
      <c r="AD1556" s="125"/>
      <c r="AE1556" s="126"/>
      <c r="AF1556" s="126"/>
      <c r="AG1556" s="126"/>
      <c r="AH1556" s="125"/>
      <c r="AI1556" s="125"/>
      <c r="AJ1556" s="125"/>
      <c r="AK1556" s="125"/>
      <c r="AL1556" s="125"/>
      <c r="AM1556" s="125"/>
      <c r="AN1556" s="125"/>
      <c r="AO1556" s="66"/>
      <c r="AP1556" s="125"/>
      <c r="AQ1556" s="125"/>
      <c r="AR1556" s="125"/>
      <c r="AS1556" s="125"/>
      <c r="AT1556" s="125"/>
      <c r="AU1556" s="125"/>
      <c r="AV1556" s="125"/>
      <c r="AW1556" s="126"/>
      <c r="AX1556" s="126"/>
      <c r="AY1556" s="126"/>
      <c r="AZ1556" s="127"/>
      <c r="BA1556" s="128"/>
      <c r="BB1556" s="65"/>
      <c r="BC1556" s="65"/>
      <c r="BD1556" s="125"/>
      <c r="BE1556" s="125"/>
      <c r="BF1556" s="126"/>
      <c r="BG1556" s="126"/>
      <c r="BH1556" s="126"/>
      <c r="BI1556" s="125"/>
      <c r="BJ1556" s="125"/>
      <c r="BK1556" s="125"/>
      <c r="BL1556" s="125"/>
      <c r="BM1556" s="125"/>
      <c r="BN1556" s="125"/>
      <c r="BO1556" s="129"/>
      <c r="BP1556" s="66"/>
      <c r="BQ1556" s="129"/>
      <c r="BR1556" s="125"/>
      <c r="BS1556" s="125"/>
      <c r="BT1556" s="125"/>
      <c r="BU1556" s="125"/>
      <c r="BV1556" s="125"/>
      <c r="BW1556" s="125"/>
      <c r="BX1556" s="126"/>
      <c r="BY1556" s="126"/>
      <c r="BZ1556" s="126"/>
      <c r="CA1556" s="127"/>
      <c r="CB1556" s="128"/>
    </row>
    <row r="1557" spans="1:80" x14ac:dyDescent="0.3">
      <c r="A1557" s="65"/>
      <c r="B1557" s="68"/>
      <c r="C1557" s="68"/>
      <c r="D1557" s="68"/>
      <c r="E1557" s="68"/>
      <c r="F1557" s="68"/>
      <c r="G1557" s="68"/>
      <c r="H1557" s="68"/>
      <c r="I1557" s="68"/>
      <c r="J1557" s="68"/>
      <c r="K1557" s="68"/>
      <c r="L1557" s="68"/>
      <c r="M1557" s="87"/>
      <c r="N1557" s="68"/>
      <c r="O1557" s="87"/>
      <c r="P1557" s="68"/>
      <c r="Q1557" s="68"/>
      <c r="R1557" s="68"/>
      <c r="S1557" s="68"/>
      <c r="T1557" s="68"/>
      <c r="U1557" s="68"/>
      <c r="V1557" s="68"/>
      <c r="W1557" s="68"/>
      <c r="X1557" s="68"/>
      <c r="Y1557" s="68"/>
      <c r="Z1557" s="68"/>
      <c r="AA1557" s="65"/>
      <c r="AB1557" s="65"/>
      <c r="AC1557" s="125"/>
      <c r="AD1557" s="125"/>
      <c r="AE1557" s="126"/>
      <c r="AF1557" s="126"/>
      <c r="AG1557" s="126"/>
      <c r="AH1557" s="125"/>
      <c r="AI1557" s="125"/>
      <c r="AJ1557" s="125"/>
      <c r="AK1557" s="125"/>
      <c r="AL1557" s="125"/>
      <c r="AM1557" s="125"/>
      <c r="AN1557" s="125"/>
      <c r="AO1557" s="66"/>
      <c r="AP1557" s="125"/>
      <c r="AQ1557" s="125"/>
      <c r="AR1557" s="125"/>
      <c r="AS1557" s="125"/>
      <c r="AT1557" s="125"/>
      <c r="AU1557" s="125"/>
      <c r="AV1557" s="125"/>
      <c r="AW1557" s="126"/>
      <c r="AX1557" s="126"/>
      <c r="AY1557" s="126"/>
      <c r="AZ1557" s="127"/>
      <c r="BA1557" s="128"/>
      <c r="BB1557" s="65"/>
      <c r="BC1557" s="65"/>
      <c r="BD1557" s="125"/>
      <c r="BE1557" s="125"/>
      <c r="BF1557" s="126"/>
      <c r="BG1557" s="126"/>
      <c r="BH1557" s="126"/>
      <c r="BI1557" s="125"/>
      <c r="BJ1557" s="125"/>
      <c r="BK1557" s="125"/>
      <c r="BL1557" s="125"/>
      <c r="BM1557" s="125"/>
      <c r="BN1557" s="125"/>
      <c r="BO1557" s="129"/>
      <c r="BP1557" s="66"/>
      <c r="BQ1557" s="129"/>
      <c r="BR1557" s="125"/>
      <c r="BS1557" s="125"/>
      <c r="BT1557" s="125"/>
      <c r="BU1557" s="125"/>
      <c r="BV1557" s="125"/>
      <c r="BW1557" s="125"/>
      <c r="BX1557" s="126"/>
      <c r="BY1557" s="126"/>
      <c r="BZ1557" s="126"/>
      <c r="CA1557" s="127"/>
      <c r="CB1557" s="128"/>
    </row>
    <row r="1558" spans="1:80" x14ac:dyDescent="0.3">
      <c r="A1558" s="65"/>
      <c r="B1558" s="77"/>
      <c r="C1558" s="77"/>
      <c r="D1558" s="78"/>
      <c r="E1558" s="78"/>
      <c r="F1558" s="78"/>
      <c r="G1558" s="79"/>
      <c r="H1558" s="79"/>
      <c r="I1558" s="79"/>
      <c r="J1558" s="79"/>
      <c r="K1558" s="79"/>
      <c r="L1558" s="79"/>
      <c r="M1558" s="80"/>
      <c r="N1558" s="68"/>
      <c r="O1558" s="80"/>
      <c r="P1558" s="79"/>
      <c r="Q1558" s="79"/>
      <c r="R1558" s="79"/>
      <c r="S1558" s="79"/>
      <c r="T1558" s="79"/>
      <c r="U1558" s="79"/>
      <c r="V1558" s="78"/>
      <c r="W1558" s="78"/>
      <c r="X1558" s="78"/>
      <c r="Y1558" s="77"/>
      <c r="Z1558" s="77"/>
      <c r="AA1558" s="65"/>
      <c r="AB1558" s="65"/>
      <c r="AC1558" s="125"/>
      <c r="AD1558" s="125"/>
      <c r="AE1558" s="126"/>
      <c r="AF1558" s="126"/>
      <c r="AG1558" s="126"/>
      <c r="AH1558" s="125"/>
      <c r="AI1558" s="125"/>
      <c r="AJ1558" s="125"/>
      <c r="AK1558" s="125"/>
      <c r="AL1558" s="125"/>
      <c r="AM1558" s="125"/>
      <c r="AN1558" s="125"/>
      <c r="AO1558" s="66"/>
      <c r="AP1558" s="125"/>
      <c r="AQ1558" s="125"/>
      <c r="AR1558" s="125"/>
      <c r="AS1558" s="125"/>
      <c r="AT1558" s="125"/>
      <c r="AU1558" s="125"/>
      <c r="AV1558" s="125"/>
      <c r="AW1558" s="126"/>
      <c r="AX1558" s="126"/>
      <c r="AY1558" s="126"/>
      <c r="AZ1558" s="127"/>
      <c r="BA1558" s="128"/>
      <c r="BB1558" s="65"/>
      <c r="BC1558" s="65"/>
      <c r="BD1558" s="125"/>
      <c r="BE1558" s="125"/>
      <c r="BF1558" s="126"/>
      <c r="BG1558" s="126"/>
      <c r="BH1558" s="126"/>
      <c r="BI1558" s="125"/>
      <c r="BJ1558" s="125"/>
      <c r="BK1558" s="125"/>
      <c r="BL1558" s="125"/>
      <c r="BM1558" s="125"/>
      <c r="BN1558" s="125"/>
      <c r="BO1558" s="129"/>
      <c r="BP1558" s="66"/>
      <c r="BQ1558" s="129"/>
      <c r="BR1558" s="125"/>
      <c r="BS1558" s="125"/>
      <c r="BT1558" s="125"/>
      <c r="BU1558" s="125"/>
      <c r="BV1558" s="125"/>
      <c r="BW1558" s="125"/>
      <c r="BX1558" s="126"/>
      <c r="BY1558" s="126"/>
      <c r="BZ1558" s="126"/>
      <c r="CA1558" s="127"/>
      <c r="CB1558" s="128"/>
    </row>
    <row r="1559" spans="1:80" x14ac:dyDescent="0.3">
      <c r="A1559" s="65"/>
      <c r="B1559" s="72"/>
      <c r="C1559" s="72"/>
      <c r="D1559" s="78"/>
      <c r="E1559" s="78"/>
      <c r="F1559" s="78"/>
      <c r="G1559" s="80"/>
      <c r="H1559" s="80"/>
      <c r="I1559" s="80"/>
      <c r="J1559" s="80"/>
      <c r="K1559" s="80"/>
      <c r="L1559" s="80"/>
      <c r="M1559" s="80"/>
      <c r="N1559" s="81"/>
      <c r="O1559" s="80"/>
      <c r="P1559" s="80"/>
      <c r="Q1559" s="80"/>
      <c r="R1559" s="80"/>
      <c r="S1559" s="80"/>
      <c r="T1559" s="80"/>
      <c r="U1559" s="80"/>
      <c r="V1559" s="78"/>
      <c r="W1559" s="78"/>
      <c r="X1559" s="78"/>
      <c r="Y1559" s="72"/>
      <c r="Z1559" s="72"/>
      <c r="AA1559" s="65"/>
      <c r="AB1559" s="65"/>
      <c r="AC1559" s="125"/>
      <c r="AD1559" s="125"/>
      <c r="AE1559" s="126"/>
      <c r="AF1559" s="126"/>
      <c r="AG1559" s="126"/>
      <c r="AH1559" s="125"/>
      <c r="AI1559" s="125"/>
      <c r="AJ1559" s="125"/>
      <c r="AK1559" s="125"/>
      <c r="AL1559" s="125"/>
      <c r="AM1559" s="125"/>
      <c r="AN1559" s="125"/>
      <c r="AO1559" s="66"/>
      <c r="AP1559" s="125"/>
      <c r="AQ1559" s="125"/>
      <c r="AR1559" s="125"/>
      <c r="AS1559" s="125"/>
      <c r="AT1559" s="125"/>
      <c r="AU1559" s="125"/>
      <c r="AV1559" s="125"/>
      <c r="AW1559" s="126"/>
      <c r="AX1559" s="126"/>
      <c r="AY1559" s="126"/>
      <c r="AZ1559" s="127"/>
      <c r="BA1559" s="128"/>
      <c r="BB1559" s="65"/>
      <c r="BC1559" s="65"/>
      <c r="BD1559" s="125"/>
      <c r="BE1559" s="125"/>
      <c r="BF1559" s="126"/>
      <c r="BG1559" s="126"/>
      <c r="BH1559" s="126"/>
      <c r="BI1559" s="125"/>
      <c r="BJ1559" s="125"/>
      <c r="BK1559" s="125"/>
      <c r="BL1559" s="125"/>
      <c r="BM1559" s="125"/>
      <c r="BN1559" s="125"/>
      <c r="BO1559" s="129"/>
      <c r="BP1559" s="66"/>
      <c r="BQ1559" s="129"/>
      <c r="BR1559" s="125"/>
      <c r="BS1559" s="125"/>
      <c r="BT1559" s="125"/>
      <c r="BU1559" s="125"/>
      <c r="BV1559" s="125"/>
      <c r="BW1559" s="125"/>
      <c r="BX1559" s="126"/>
      <c r="BY1559" s="126"/>
      <c r="BZ1559" s="126"/>
      <c r="CA1559" s="127"/>
      <c r="CB1559" s="128"/>
    </row>
    <row r="1560" spans="1:80" x14ac:dyDescent="0.3">
      <c r="A1560" s="65"/>
      <c r="B1560" s="125"/>
      <c r="C1560" s="125"/>
      <c r="D1560" s="126"/>
      <c r="E1560" s="126"/>
      <c r="F1560" s="126"/>
      <c r="G1560" s="125"/>
      <c r="H1560" s="125"/>
      <c r="I1560" s="125"/>
      <c r="J1560" s="125"/>
      <c r="K1560" s="125"/>
      <c r="L1560" s="125"/>
      <c r="M1560" s="125"/>
      <c r="N1560" s="66"/>
      <c r="O1560" s="125"/>
      <c r="P1560" s="125"/>
      <c r="Q1560" s="125"/>
      <c r="R1560" s="125"/>
      <c r="S1560" s="125"/>
      <c r="T1560" s="125"/>
      <c r="U1560" s="125"/>
      <c r="V1560" s="126"/>
      <c r="W1560" s="126"/>
      <c r="X1560" s="126"/>
      <c r="Y1560" s="127"/>
      <c r="Z1560" s="128"/>
      <c r="AA1560" s="65"/>
      <c r="AB1560" s="65"/>
      <c r="AC1560" s="125"/>
      <c r="AD1560" s="125"/>
      <c r="AE1560" s="126"/>
      <c r="AF1560" s="126"/>
      <c r="AG1560" s="126"/>
      <c r="AH1560" s="125"/>
      <c r="AI1560" s="125"/>
      <c r="AJ1560" s="125"/>
      <c r="AK1560" s="125"/>
      <c r="AL1560" s="125"/>
      <c r="AM1560" s="125"/>
      <c r="AN1560" s="125"/>
      <c r="AO1560" s="66"/>
      <c r="AP1560" s="125"/>
      <c r="AQ1560" s="125"/>
      <c r="AR1560" s="125"/>
      <c r="AS1560" s="125"/>
      <c r="AT1560" s="125"/>
      <c r="AU1560" s="125"/>
      <c r="AV1560" s="125"/>
      <c r="AW1560" s="126"/>
      <c r="AX1560" s="126"/>
      <c r="AY1560" s="126"/>
      <c r="AZ1560" s="127"/>
      <c r="BA1560" s="128"/>
      <c r="BB1560" s="65"/>
      <c r="BC1560" s="65"/>
      <c r="BD1560" s="125"/>
      <c r="BE1560" s="125"/>
      <c r="BF1560" s="126"/>
      <c r="BG1560" s="126"/>
      <c r="BH1560" s="126"/>
      <c r="BI1560" s="125"/>
      <c r="BJ1560" s="125"/>
      <c r="BK1560" s="125"/>
      <c r="BL1560" s="125"/>
      <c r="BM1560" s="125"/>
      <c r="BN1560" s="125"/>
      <c r="BO1560" s="129"/>
      <c r="BP1560" s="66"/>
      <c r="BQ1560" s="129"/>
      <c r="BR1560" s="125"/>
      <c r="BS1560" s="125"/>
      <c r="BT1560" s="125"/>
      <c r="BU1560" s="125"/>
      <c r="BV1560" s="125"/>
      <c r="BW1560" s="125"/>
      <c r="BX1560" s="126"/>
      <c r="BY1560" s="126"/>
      <c r="BZ1560" s="126"/>
      <c r="CA1560" s="127"/>
      <c r="CB1560" s="128"/>
    </row>
    <row r="1561" spans="1:80" x14ac:dyDescent="0.3">
      <c r="A1561" s="65"/>
      <c r="B1561" s="223"/>
      <c r="C1561" s="224"/>
      <c r="D1561" s="65"/>
      <c r="E1561" s="65"/>
      <c r="F1561" s="223"/>
      <c r="G1561" s="224"/>
      <c r="H1561" s="65"/>
      <c r="I1561" s="65"/>
      <c r="J1561" s="223"/>
      <c r="K1561" s="224"/>
      <c r="L1561" s="65"/>
      <c r="M1561" s="233"/>
      <c r="N1561" s="233"/>
      <c r="O1561" s="233"/>
      <c r="P1561" s="65"/>
      <c r="Q1561" s="223"/>
      <c r="R1561" s="224"/>
      <c r="S1561" s="65"/>
      <c r="T1561" s="65"/>
      <c r="U1561" s="223"/>
      <c r="V1561" s="224"/>
      <c r="W1561" s="65"/>
      <c r="X1561" s="65"/>
      <c r="Y1561" s="223"/>
      <c r="Z1561" s="224"/>
      <c r="AA1561" s="65"/>
      <c r="AB1561" s="65"/>
      <c r="AC1561" s="125"/>
      <c r="AD1561" s="125"/>
      <c r="AE1561" s="126"/>
      <c r="AF1561" s="126"/>
      <c r="AG1561" s="126"/>
      <c r="AH1561" s="125"/>
      <c r="AI1561" s="125"/>
      <c r="AJ1561" s="125"/>
      <c r="AK1561" s="125"/>
      <c r="AL1561" s="125"/>
      <c r="AM1561" s="125"/>
      <c r="AN1561" s="125"/>
      <c r="AO1561" s="66"/>
      <c r="AP1561" s="125"/>
      <c r="AQ1561" s="125"/>
      <c r="AR1561" s="125"/>
      <c r="AS1561" s="125"/>
      <c r="AT1561" s="125"/>
      <c r="AU1561" s="125"/>
      <c r="AV1561" s="125"/>
      <c r="AW1561" s="126"/>
      <c r="AX1561" s="126"/>
      <c r="AY1561" s="126"/>
      <c r="AZ1561" s="127"/>
      <c r="BA1561" s="128"/>
      <c r="BB1561" s="65"/>
      <c r="BC1561" s="65"/>
      <c r="BD1561" s="125"/>
      <c r="BE1561" s="125"/>
      <c r="BF1561" s="126"/>
      <c r="BG1561" s="126"/>
      <c r="BH1561" s="126"/>
      <c r="BI1561" s="125"/>
      <c r="BJ1561" s="125"/>
      <c r="BK1561" s="125"/>
      <c r="BL1561" s="125"/>
      <c r="BM1561" s="125"/>
      <c r="BN1561" s="125"/>
      <c r="BO1561" s="129"/>
      <c r="BP1561" s="66"/>
      <c r="BQ1561" s="129"/>
      <c r="BR1561" s="125"/>
      <c r="BS1561" s="125"/>
      <c r="BT1561" s="125"/>
      <c r="BU1561" s="125"/>
      <c r="BV1561" s="125"/>
      <c r="BW1561" s="125"/>
      <c r="BX1561" s="126"/>
      <c r="BY1561" s="126"/>
      <c r="BZ1561" s="126"/>
      <c r="CA1561" s="127"/>
      <c r="CB1561" s="128"/>
    </row>
    <row r="1562" spans="1:80" x14ac:dyDescent="0.3">
      <c r="A1562" s="65"/>
      <c r="B1562" s="225"/>
      <c r="C1562" s="226"/>
      <c r="D1562" s="65"/>
      <c r="E1562" s="65"/>
      <c r="F1562" s="227"/>
      <c r="G1562" s="226"/>
      <c r="H1562" s="65"/>
      <c r="I1562" s="65"/>
      <c r="J1562" s="228"/>
      <c r="K1562" s="229"/>
      <c r="L1562" s="65"/>
      <c r="M1562" s="225"/>
      <c r="N1562" s="230"/>
      <c r="O1562" s="226"/>
      <c r="P1562" s="65"/>
      <c r="Q1562" s="231"/>
      <c r="R1562" s="232"/>
      <c r="S1562" s="76"/>
      <c r="T1562" s="65"/>
      <c r="U1562" s="225"/>
      <c r="V1562" s="226"/>
      <c r="W1562" s="65"/>
      <c r="X1562" s="65"/>
      <c r="Y1562" s="225"/>
      <c r="Z1562" s="226"/>
      <c r="AA1562" s="65"/>
      <c r="AB1562" s="65"/>
      <c r="AC1562" s="125"/>
      <c r="AD1562" s="125"/>
      <c r="AE1562" s="126"/>
      <c r="AF1562" s="126"/>
      <c r="AG1562" s="126"/>
      <c r="AH1562" s="125"/>
      <c r="AI1562" s="125"/>
      <c r="AJ1562" s="125"/>
      <c r="AK1562" s="125"/>
      <c r="AL1562" s="125"/>
      <c r="AM1562" s="125"/>
      <c r="AN1562" s="125"/>
      <c r="AO1562" s="66"/>
      <c r="AP1562" s="125"/>
      <c r="AQ1562" s="125"/>
      <c r="AR1562" s="125"/>
      <c r="AS1562" s="125"/>
      <c r="AT1562" s="125"/>
      <c r="AU1562" s="125"/>
      <c r="AV1562" s="125"/>
      <c r="AW1562" s="126"/>
      <c r="AX1562" s="126"/>
      <c r="AY1562" s="126"/>
      <c r="AZ1562" s="127"/>
      <c r="BA1562" s="128"/>
      <c r="BB1562" s="65"/>
      <c r="BC1562" s="65"/>
      <c r="BD1562" s="125"/>
      <c r="BE1562" s="125"/>
      <c r="BF1562" s="126"/>
      <c r="BG1562" s="126"/>
      <c r="BH1562" s="126"/>
      <c r="BI1562" s="125"/>
      <c r="BJ1562" s="125"/>
      <c r="BK1562" s="125"/>
      <c r="BL1562" s="125"/>
      <c r="BM1562" s="125"/>
      <c r="BN1562" s="125"/>
      <c r="BO1562" s="129"/>
      <c r="BP1562" s="66"/>
      <c r="BQ1562" s="129"/>
      <c r="BR1562" s="125"/>
      <c r="BS1562" s="125"/>
      <c r="BT1562" s="125"/>
      <c r="BU1562" s="125"/>
      <c r="BV1562" s="125"/>
      <c r="BW1562" s="125"/>
      <c r="BX1562" s="126"/>
      <c r="BY1562" s="126"/>
      <c r="BZ1562" s="126"/>
      <c r="CA1562" s="127"/>
      <c r="CB1562" s="128"/>
    </row>
    <row r="1563" spans="1:80" x14ac:dyDescent="0.3">
      <c r="A1563" s="65"/>
      <c r="B1563" s="65"/>
      <c r="C1563" s="65"/>
      <c r="D1563" s="65"/>
      <c r="E1563" s="65"/>
      <c r="F1563" s="65"/>
      <c r="G1563" s="65"/>
      <c r="H1563" s="65"/>
      <c r="I1563" s="65"/>
      <c r="J1563" s="65"/>
      <c r="K1563" s="65"/>
      <c r="L1563" s="65"/>
      <c r="M1563" s="99"/>
      <c r="N1563" s="66"/>
      <c r="O1563" s="99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5"/>
      <c r="AC1563" s="125"/>
      <c r="AD1563" s="125"/>
      <c r="AE1563" s="126"/>
      <c r="AF1563" s="126"/>
      <c r="AG1563" s="126"/>
      <c r="AH1563" s="125"/>
      <c r="AI1563" s="125"/>
      <c r="AJ1563" s="125"/>
      <c r="AK1563" s="125"/>
      <c r="AL1563" s="125"/>
      <c r="AM1563" s="125"/>
      <c r="AN1563" s="125"/>
      <c r="AO1563" s="66"/>
      <c r="AP1563" s="125"/>
      <c r="AQ1563" s="125"/>
      <c r="AR1563" s="125"/>
      <c r="AS1563" s="125"/>
      <c r="AT1563" s="125"/>
      <c r="AU1563" s="125"/>
      <c r="AV1563" s="125"/>
      <c r="AW1563" s="126"/>
      <c r="AX1563" s="126"/>
      <c r="AY1563" s="126"/>
      <c r="AZ1563" s="127"/>
      <c r="BA1563" s="128"/>
      <c r="BB1563" s="65"/>
      <c r="BC1563" s="65"/>
      <c r="BD1563" s="125"/>
      <c r="BE1563" s="125"/>
      <c r="BF1563" s="126"/>
      <c r="BG1563" s="126"/>
      <c r="BH1563" s="126"/>
      <c r="BI1563" s="125"/>
      <c r="BJ1563" s="125"/>
      <c r="BK1563" s="125"/>
      <c r="BL1563" s="125"/>
      <c r="BM1563" s="125"/>
      <c r="BN1563" s="125"/>
      <c r="BO1563" s="129"/>
      <c r="BP1563" s="66"/>
      <c r="BQ1563" s="129"/>
      <c r="BR1563" s="125"/>
      <c r="BS1563" s="125"/>
      <c r="BT1563" s="125"/>
      <c r="BU1563" s="125"/>
      <c r="BV1563" s="125"/>
      <c r="BW1563" s="125"/>
      <c r="BX1563" s="126"/>
      <c r="BY1563" s="126"/>
      <c r="BZ1563" s="126"/>
      <c r="CA1563" s="127"/>
      <c r="CB1563" s="128"/>
    </row>
    <row r="1564" spans="1:80" x14ac:dyDescent="0.3">
      <c r="A1564" s="65"/>
      <c r="B1564" s="65"/>
      <c r="C1564" s="65"/>
      <c r="D1564" s="65"/>
      <c r="E1564" s="65"/>
      <c r="F1564" s="65"/>
      <c r="G1564" s="65"/>
      <c r="H1564" s="65"/>
      <c r="I1564" s="65"/>
      <c r="J1564" s="65"/>
      <c r="K1564" s="65"/>
      <c r="L1564" s="65"/>
      <c r="M1564" s="99"/>
      <c r="N1564" s="66"/>
      <c r="O1564" s="99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5"/>
      <c r="AC1564" s="125"/>
      <c r="AD1564" s="125"/>
      <c r="AE1564" s="126"/>
      <c r="AF1564" s="126"/>
      <c r="AG1564" s="126"/>
      <c r="AH1564" s="125"/>
      <c r="AI1564" s="125"/>
      <c r="AJ1564" s="125"/>
      <c r="AK1564" s="125"/>
      <c r="AL1564" s="125"/>
      <c r="AM1564" s="125"/>
      <c r="AN1564" s="125"/>
      <c r="AO1564" s="66"/>
      <c r="AP1564" s="125"/>
      <c r="AQ1564" s="125"/>
      <c r="AR1564" s="125"/>
      <c r="AS1564" s="125"/>
      <c r="AT1564" s="125"/>
      <c r="AU1564" s="125"/>
      <c r="AV1564" s="125"/>
      <c r="AW1564" s="126"/>
      <c r="AX1564" s="126"/>
      <c r="AY1564" s="126"/>
      <c r="AZ1564" s="127"/>
      <c r="BA1564" s="128"/>
      <c r="BB1564" s="65"/>
      <c r="BC1564" s="65"/>
      <c r="BD1564" s="125"/>
      <c r="BE1564" s="125"/>
      <c r="BF1564" s="126"/>
      <c r="BG1564" s="126"/>
      <c r="BH1564" s="126"/>
      <c r="BI1564" s="125"/>
      <c r="BJ1564" s="125"/>
      <c r="BK1564" s="125"/>
      <c r="BL1564" s="125"/>
      <c r="BM1564" s="125"/>
      <c r="BN1564" s="125"/>
      <c r="BO1564" s="129"/>
      <c r="BP1564" s="66"/>
      <c r="BQ1564" s="129"/>
      <c r="BR1564" s="125"/>
      <c r="BS1564" s="125"/>
      <c r="BT1564" s="125"/>
      <c r="BU1564" s="125"/>
      <c r="BV1564" s="125"/>
      <c r="BW1564" s="125"/>
      <c r="BX1564" s="126"/>
      <c r="BY1564" s="126"/>
      <c r="BZ1564" s="126"/>
      <c r="CA1564" s="127"/>
      <c r="CB1564" s="128"/>
    </row>
    <row r="1565" spans="1:80" x14ac:dyDescent="0.3">
      <c r="A1565" s="65"/>
      <c r="B1565" s="68"/>
      <c r="C1565" s="68"/>
      <c r="D1565" s="68"/>
      <c r="E1565" s="68"/>
      <c r="F1565" s="68"/>
      <c r="G1565" s="68"/>
      <c r="H1565" s="68"/>
      <c r="I1565" s="68"/>
      <c r="J1565" s="68"/>
      <c r="K1565" s="68"/>
      <c r="L1565" s="68"/>
      <c r="M1565" s="87"/>
      <c r="N1565" s="68"/>
      <c r="O1565" s="87"/>
      <c r="P1565" s="68"/>
      <c r="Q1565" s="68"/>
      <c r="R1565" s="68"/>
      <c r="S1565" s="68"/>
      <c r="T1565" s="68"/>
      <c r="U1565" s="68"/>
      <c r="V1565" s="68"/>
      <c r="W1565" s="68"/>
      <c r="X1565" s="68"/>
      <c r="Y1565" s="68"/>
      <c r="Z1565" s="68"/>
      <c r="AA1565" s="65"/>
      <c r="AB1565" s="65"/>
      <c r="AC1565" s="125"/>
      <c r="AD1565" s="125"/>
      <c r="AE1565" s="126"/>
      <c r="AF1565" s="126"/>
      <c r="AG1565" s="126"/>
      <c r="AH1565" s="125"/>
      <c r="AI1565" s="125"/>
      <c r="AJ1565" s="125"/>
      <c r="AK1565" s="125"/>
      <c r="AL1565" s="125"/>
      <c r="AM1565" s="125"/>
      <c r="AN1565" s="125"/>
      <c r="AO1565" s="66"/>
      <c r="AP1565" s="125"/>
      <c r="AQ1565" s="125"/>
      <c r="AR1565" s="125"/>
      <c r="AS1565" s="125"/>
      <c r="AT1565" s="125"/>
      <c r="AU1565" s="125"/>
      <c r="AV1565" s="125"/>
      <c r="AW1565" s="126"/>
      <c r="AX1565" s="126"/>
      <c r="AY1565" s="126"/>
      <c r="AZ1565" s="127"/>
      <c r="BA1565" s="128"/>
      <c r="BB1565" s="65"/>
      <c r="BC1565" s="65"/>
      <c r="BD1565" s="125"/>
      <c r="BE1565" s="125"/>
      <c r="BF1565" s="126"/>
      <c r="BG1565" s="126"/>
      <c r="BH1565" s="126"/>
      <c r="BI1565" s="125"/>
      <c r="BJ1565" s="125"/>
      <c r="BK1565" s="125"/>
      <c r="BL1565" s="125"/>
      <c r="BM1565" s="125"/>
      <c r="BN1565" s="125"/>
      <c r="BO1565" s="129"/>
      <c r="BP1565" s="66"/>
      <c r="BQ1565" s="129"/>
      <c r="BR1565" s="125"/>
      <c r="BS1565" s="125"/>
      <c r="BT1565" s="125"/>
      <c r="BU1565" s="125"/>
      <c r="BV1565" s="125"/>
      <c r="BW1565" s="125"/>
      <c r="BX1565" s="126"/>
      <c r="BY1565" s="126"/>
      <c r="BZ1565" s="126"/>
      <c r="CA1565" s="127"/>
      <c r="CB1565" s="128"/>
    </row>
    <row r="1566" spans="1:80" x14ac:dyDescent="0.3">
      <c r="A1566" s="65"/>
      <c r="B1566" s="70"/>
      <c r="C1566" s="70"/>
      <c r="D1566" s="71"/>
      <c r="E1566" s="71"/>
      <c r="F1566" s="71"/>
      <c r="G1566" s="70"/>
      <c r="H1566" s="70"/>
      <c r="I1566" s="70"/>
      <c r="J1566" s="70"/>
      <c r="K1566" s="70"/>
      <c r="L1566" s="70"/>
      <c r="M1566" s="70"/>
      <c r="N1566" s="194"/>
      <c r="O1566" s="80"/>
      <c r="P1566" s="75"/>
      <c r="Q1566" s="75"/>
      <c r="R1566" s="75"/>
      <c r="S1566" s="75"/>
      <c r="T1566" s="75"/>
      <c r="U1566" s="75"/>
      <c r="V1566" s="74"/>
      <c r="W1566" s="74"/>
      <c r="X1566" s="74"/>
      <c r="Y1566" s="73"/>
      <c r="Z1566" s="72"/>
      <c r="AA1566" s="65"/>
      <c r="AB1566" s="65"/>
      <c r="AC1566" s="125"/>
      <c r="AD1566" s="125"/>
      <c r="AE1566" s="126"/>
      <c r="AF1566" s="126"/>
      <c r="AG1566" s="126"/>
      <c r="AH1566" s="125"/>
      <c r="AI1566" s="125"/>
      <c r="AJ1566" s="125"/>
      <c r="AK1566" s="125"/>
      <c r="AL1566" s="125"/>
      <c r="AM1566" s="125"/>
      <c r="AN1566" s="125"/>
      <c r="AO1566" s="66"/>
      <c r="AP1566" s="125"/>
      <c r="AQ1566" s="125"/>
      <c r="AR1566" s="125"/>
      <c r="AS1566" s="125"/>
      <c r="AT1566" s="125"/>
      <c r="AU1566" s="125"/>
      <c r="AV1566" s="125"/>
      <c r="AW1566" s="126"/>
      <c r="AX1566" s="126"/>
      <c r="AY1566" s="126"/>
      <c r="AZ1566" s="127"/>
      <c r="BA1566" s="128"/>
      <c r="BB1566" s="65"/>
      <c r="BC1566" s="65"/>
      <c r="BD1566" s="125"/>
      <c r="BE1566" s="125"/>
      <c r="BF1566" s="126"/>
      <c r="BG1566" s="126"/>
      <c r="BH1566" s="126"/>
      <c r="BI1566" s="125"/>
      <c r="BJ1566" s="125"/>
      <c r="BK1566" s="125"/>
      <c r="BL1566" s="125"/>
      <c r="BM1566" s="125"/>
      <c r="BN1566" s="125"/>
      <c r="BO1566" s="129"/>
      <c r="BP1566" s="66"/>
      <c r="BQ1566" s="129"/>
      <c r="BR1566" s="125"/>
      <c r="BS1566" s="125"/>
      <c r="BT1566" s="125"/>
      <c r="BU1566" s="125"/>
      <c r="BV1566" s="125"/>
      <c r="BW1566" s="125"/>
      <c r="BX1566" s="126"/>
      <c r="BY1566" s="126"/>
      <c r="BZ1566" s="126"/>
      <c r="CA1566" s="127"/>
      <c r="CB1566" s="128"/>
    </row>
    <row r="1567" spans="1:80" x14ac:dyDescent="0.3">
      <c r="A1567" s="65"/>
      <c r="B1567" s="70"/>
      <c r="C1567" s="70"/>
      <c r="D1567" s="71"/>
      <c r="E1567" s="71"/>
      <c r="F1567" s="71"/>
      <c r="G1567" s="70"/>
      <c r="H1567" s="70"/>
      <c r="I1567" s="70"/>
      <c r="J1567" s="70"/>
      <c r="K1567" s="70"/>
      <c r="L1567" s="70"/>
      <c r="M1567" s="70"/>
      <c r="N1567" s="194"/>
      <c r="O1567" s="80"/>
      <c r="P1567" s="75"/>
      <c r="Q1567" s="75"/>
      <c r="R1567" s="75"/>
      <c r="S1567" s="75"/>
      <c r="T1567" s="75"/>
      <c r="U1567" s="75"/>
      <c r="V1567" s="74"/>
      <c r="W1567" s="74"/>
      <c r="X1567" s="74"/>
      <c r="Y1567" s="73"/>
      <c r="Z1567" s="72"/>
      <c r="AA1567" s="65"/>
      <c r="AB1567" s="65"/>
      <c r="AC1567" s="125"/>
      <c r="AD1567" s="125"/>
      <c r="AE1567" s="126"/>
      <c r="AF1567" s="126"/>
      <c r="AG1567" s="126"/>
      <c r="AH1567" s="125"/>
      <c r="AI1567" s="125"/>
      <c r="AJ1567" s="125"/>
      <c r="AK1567" s="125"/>
      <c r="AL1567" s="125"/>
      <c r="AM1567" s="125"/>
      <c r="AN1567" s="125"/>
      <c r="AO1567" s="66"/>
      <c r="AP1567" s="125"/>
      <c r="AQ1567" s="125"/>
      <c r="AR1567" s="125"/>
      <c r="AS1567" s="125"/>
      <c r="AT1567" s="125"/>
      <c r="AU1567" s="125"/>
      <c r="AV1567" s="125"/>
      <c r="AW1567" s="126"/>
      <c r="AX1567" s="126"/>
      <c r="AY1567" s="126"/>
      <c r="AZ1567" s="127"/>
      <c r="BA1567" s="128"/>
      <c r="BB1567" s="65"/>
      <c r="BC1567" s="65"/>
      <c r="BD1567" s="125"/>
      <c r="BE1567" s="125"/>
      <c r="BF1567" s="126"/>
      <c r="BG1567" s="126"/>
      <c r="BH1567" s="126"/>
      <c r="BI1567" s="125"/>
      <c r="BJ1567" s="125"/>
      <c r="BK1567" s="125"/>
      <c r="BL1567" s="125"/>
      <c r="BM1567" s="125"/>
      <c r="BN1567" s="125"/>
      <c r="BO1567" s="129"/>
      <c r="BP1567" s="66"/>
      <c r="BQ1567" s="129"/>
      <c r="BR1567" s="125"/>
      <c r="BS1567" s="125"/>
      <c r="BT1567" s="125"/>
      <c r="BU1567" s="125"/>
      <c r="BV1567" s="125"/>
      <c r="BW1567" s="125"/>
      <c r="BX1567" s="126"/>
      <c r="BY1567" s="126"/>
      <c r="BZ1567" s="126"/>
      <c r="CA1567" s="127"/>
      <c r="CB1567" s="128"/>
    </row>
    <row r="1568" spans="1:80" x14ac:dyDescent="0.3">
      <c r="A1568" s="65"/>
      <c r="B1568" s="70"/>
      <c r="C1568" s="70"/>
      <c r="D1568" s="71"/>
      <c r="E1568" s="71"/>
      <c r="F1568" s="71"/>
      <c r="G1568" s="70"/>
      <c r="H1568" s="70"/>
      <c r="I1568" s="70"/>
      <c r="J1568" s="70"/>
      <c r="K1568" s="70"/>
      <c r="L1568" s="70"/>
      <c r="M1568" s="70"/>
      <c r="N1568" s="194"/>
      <c r="O1568" s="80"/>
      <c r="P1568" s="75"/>
      <c r="Q1568" s="75"/>
      <c r="R1568" s="75"/>
      <c r="S1568" s="75"/>
      <c r="T1568" s="75"/>
      <c r="U1568" s="75"/>
      <c r="V1568" s="74"/>
      <c r="W1568" s="74"/>
      <c r="X1568" s="74"/>
      <c r="Y1568" s="73"/>
      <c r="Z1568" s="72"/>
      <c r="AA1568" s="65"/>
      <c r="AB1568" s="65"/>
      <c r="AC1568" s="125"/>
      <c r="AD1568" s="125"/>
      <c r="AE1568" s="126"/>
      <c r="AF1568" s="126"/>
      <c r="AG1568" s="126"/>
      <c r="AH1568" s="125"/>
      <c r="AI1568" s="125"/>
      <c r="AJ1568" s="125"/>
      <c r="AK1568" s="125"/>
      <c r="AL1568" s="125"/>
      <c r="AM1568" s="125"/>
      <c r="AN1568" s="125"/>
      <c r="AO1568" s="82"/>
      <c r="AP1568" s="125"/>
      <c r="AQ1568" s="125"/>
      <c r="AR1568" s="125"/>
      <c r="AS1568" s="125"/>
      <c r="AT1568" s="125"/>
      <c r="AU1568" s="125"/>
      <c r="AV1568" s="125"/>
      <c r="AW1568" s="126"/>
      <c r="AX1568" s="126"/>
      <c r="AY1568" s="126"/>
      <c r="AZ1568" s="125"/>
      <c r="BA1568" s="125"/>
      <c r="BB1568" s="65"/>
      <c r="BC1568" s="65"/>
      <c r="BD1568" s="125"/>
      <c r="BE1568" s="125"/>
      <c r="BF1568" s="126"/>
      <c r="BG1568" s="126"/>
      <c r="BH1568" s="126"/>
      <c r="BI1568" s="125"/>
      <c r="BJ1568" s="125"/>
      <c r="BK1568" s="125"/>
      <c r="BL1568" s="125"/>
      <c r="BM1568" s="125"/>
      <c r="BN1568" s="125"/>
      <c r="BO1568" s="129"/>
      <c r="BP1568" s="82"/>
      <c r="BQ1568" s="129"/>
      <c r="BR1568" s="125"/>
      <c r="BS1568" s="125"/>
      <c r="BT1568" s="125"/>
      <c r="BU1568" s="125"/>
      <c r="BV1568" s="125"/>
      <c r="BW1568" s="125"/>
      <c r="BX1568" s="126"/>
      <c r="BY1568" s="126"/>
      <c r="BZ1568" s="126"/>
      <c r="CA1568" s="125"/>
      <c r="CB1568" s="125"/>
    </row>
    <row r="1569" spans="1:80" x14ac:dyDescent="0.3">
      <c r="A1569" s="65"/>
      <c r="B1569" s="70"/>
      <c r="C1569" s="70"/>
      <c r="D1569" s="71"/>
      <c r="E1569" s="71"/>
      <c r="F1569" s="71"/>
      <c r="G1569" s="70"/>
      <c r="H1569" s="70"/>
      <c r="I1569" s="70"/>
      <c r="J1569" s="70"/>
      <c r="K1569" s="70"/>
      <c r="L1569" s="70"/>
      <c r="M1569" s="70"/>
      <c r="N1569" s="194"/>
      <c r="O1569" s="80"/>
      <c r="P1569" s="75"/>
      <c r="Q1569" s="75"/>
      <c r="R1569" s="75"/>
      <c r="S1569" s="75"/>
      <c r="T1569" s="75"/>
      <c r="U1569" s="75"/>
      <c r="V1569" s="74"/>
      <c r="W1569" s="74"/>
      <c r="X1569" s="74"/>
      <c r="Y1569" s="73"/>
      <c r="Z1569" s="72"/>
      <c r="AA1569" s="65"/>
      <c r="AB1569" s="65"/>
      <c r="AC1569" s="128"/>
      <c r="AD1569" s="127"/>
      <c r="AE1569" s="126"/>
      <c r="AF1569" s="126"/>
      <c r="AG1569" s="126"/>
      <c r="AH1569" s="125"/>
      <c r="AI1569" s="125"/>
      <c r="AJ1569" s="125"/>
      <c r="AK1569" s="125"/>
      <c r="AL1569" s="125"/>
      <c r="AM1569" s="125"/>
      <c r="AN1569" s="125"/>
      <c r="AO1569" s="66"/>
      <c r="AP1569" s="125"/>
      <c r="AQ1569" s="125"/>
      <c r="AR1569" s="125"/>
      <c r="AS1569" s="125"/>
      <c r="AT1569" s="125"/>
      <c r="AU1569" s="125"/>
      <c r="AV1569" s="125"/>
      <c r="AW1569" s="126"/>
      <c r="AX1569" s="126"/>
      <c r="AY1569" s="126"/>
      <c r="AZ1569" s="125"/>
      <c r="BA1569" s="125"/>
      <c r="BB1569" s="65"/>
      <c r="BC1569" s="65"/>
      <c r="BD1569" s="128"/>
      <c r="BE1569" s="127"/>
      <c r="BF1569" s="126"/>
      <c r="BG1569" s="126"/>
      <c r="BH1569" s="126"/>
      <c r="BI1569" s="125"/>
      <c r="BJ1569" s="125"/>
      <c r="BK1569" s="125"/>
      <c r="BL1569" s="125"/>
      <c r="BM1569" s="125"/>
      <c r="BN1569" s="125"/>
      <c r="BO1569" s="129"/>
      <c r="BP1569" s="66"/>
      <c r="BQ1569" s="129"/>
      <c r="BR1569" s="125"/>
      <c r="BS1569" s="125"/>
      <c r="BT1569" s="125"/>
      <c r="BU1569" s="125"/>
      <c r="BV1569" s="125"/>
      <c r="BW1569" s="125"/>
      <c r="BX1569" s="126"/>
      <c r="BY1569" s="126"/>
      <c r="BZ1569" s="126"/>
      <c r="CA1569" s="125"/>
      <c r="CB1569" s="125"/>
    </row>
    <row r="1570" spans="1:80" x14ac:dyDescent="0.3">
      <c r="A1570" s="65"/>
      <c r="B1570" s="70"/>
      <c r="C1570" s="70"/>
      <c r="D1570" s="71"/>
      <c r="E1570" s="71"/>
      <c r="F1570" s="71"/>
      <c r="G1570" s="70"/>
      <c r="H1570" s="70"/>
      <c r="I1570" s="70"/>
      <c r="J1570" s="70"/>
      <c r="K1570" s="70"/>
      <c r="L1570" s="70"/>
      <c r="M1570" s="70"/>
      <c r="N1570" s="194"/>
      <c r="O1570" s="80"/>
      <c r="P1570" s="75"/>
      <c r="Q1570" s="75"/>
      <c r="R1570" s="75"/>
      <c r="S1570" s="75"/>
      <c r="T1570" s="75"/>
      <c r="U1570" s="75"/>
      <c r="V1570" s="74"/>
      <c r="W1570" s="74"/>
      <c r="X1570" s="74"/>
      <c r="Y1570" s="73"/>
      <c r="Z1570" s="72"/>
      <c r="AA1570" s="65"/>
      <c r="AB1570" s="65"/>
      <c r="AC1570" s="128"/>
      <c r="AD1570" s="127"/>
      <c r="AE1570" s="126"/>
      <c r="AF1570" s="126"/>
      <c r="AG1570" s="126"/>
      <c r="AH1570" s="125"/>
      <c r="AI1570" s="125"/>
      <c r="AJ1570" s="125"/>
      <c r="AK1570" s="125"/>
      <c r="AL1570" s="125"/>
      <c r="AM1570" s="125"/>
      <c r="AN1570" s="125"/>
      <c r="AO1570" s="66"/>
      <c r="AP1570" s="125"/>
      <c r="AQ1570" s="125"/>
      <c r="AR1570" s="125"/>
      <c r="AS1570" s="125"/>
      <c r="AT1570" s="125"/>
      <c r="AU1570" s="125"/>
      <c r="AV1570" s="125"/>
      <c r="AW1570" s="126"/>
      <c r="AX1570" s="126"/>
      <c r="AY1570" s="126"/>
      <c r="AZ1570" s="125"/>
      <c r="BA1570" s="125"/>
      <c r="BB1570" s="65"/>
      <c r="BC1570" s="65"/>
      <c r="BD1570" s="128"/>
      <c r="BE1570" s="127"/>
      <c r="BF1570" s="126"/>
      <c r="BG1570" s="126"/>
      <c r="BH1570" s="126"/>
      <c r="BI1570" s="125"/>
      <c r="BJ1570" s="125"/>
      <c r="BK1570" s="125"/>
      <c r="BL1570" s="125"/>
      <c r="BM1570" s="125"/>
      <c r="BN1570" s="125"/>
      <c r="BO1570" s="129"/>
      <c r="BP1570" s="66"/>
      <c r="BQ1570" s="129"/>
      <c r="BR1570" s="125"/>
      <c r="BS1570" s="125"/>
      <c r="BT1570" s="125"/>
      <c r="BU1570" s="125"/>
      <c r="BV1570" s="125"/>
      <c r="BW1570" s="125"/>
      <c r="BX1570" s="126"/>
      <c r="BY1570" s="126"/>
      <c r="BZ1570" s="126"/>
      <c r="CA1570" s="125"/>
      <c r="CB1570" s="125"/>
    </row>
    <row r="1571" spans="1:80" x14ac:dyDescent="0.3">
      <c r="A1571" s="65"/>
      <c r="B1571" s="70"/>
      <c r="C1571" s="70"/>
      <c r="D1571" s="71"/>
      <c r="E1571" s="71"/>
      <c r="F1571" s="71"/>
      <c r="G1571" s="70"/>
      <c r="H1571" s="70"/>
      <c r="I1571" s="70"/>
      <c r="J1571" s="70"/>
      <c r="K1571" s="70"/>
      <c r="L1571" s="70"/>
      <c r="M1571" s="70"/>
      <c r="N1571" s="194"/>
      <c r="O1571" s="80"/>
      <c r="P1571" s="75"/>
      <c r="Q1571" s="75"/>
      <c r="R1571" s="75"/>
      <c r="S1571" s="75"/>
      <c r="T1571" s="75"/>
      <c r="U1571" s="75"/>
      <c r="V1571" s="74"/>
      <c r="W1571" s="74"/>
      <c r="X1571" s="74"/>
      <c r="Y1571" s="73"/>
      <c r="Z1571" s="72"/>
      <c r="AA1571" s="65"/>
      <c r="AB1571" s="65"/>
      <c r="AC1571" s="128"/>
      <c r="AD1571" s="127"/>
      <c r="AE1571" s="126"/>
      <c r="AF1571" s="126"/>
      <c r="AG1571" s="126"/>
      <c r="AH1571" s="125"/>
      <c r="AI1571" s="125"/>
      <c r="AJ1571" s="125"/>
      <c r="AK1571" s="125"/>
      <c r="AL1571" s="125"/>
      <c r="AM1571" s="125"/>
      <c r="AN1571" s="125"/>
      <c r="AO1571" s="66"/>
      <c r="AP1571" s="125"/>
      <c r="AQ1571" s="125"/>
      <c r="AR1571" s="125"/>
      <c r="AS1571" s="125"/>
      <c r="AT1571" s="125"/>
      <c r="AU1571" s="125"/>
      <c r="AV1571" s="125"/>
      <c r="AW1571" s="126"/>
      <c r="AX1571" s="126"/>
      <c r="AY1571" s="126"/>
      <c r="AZ1571" s="125"/>
      <c r="BA1571" s="125"/>
      <c r="BB1571" s="65"/>
      <c r="BC1571" s="65"/>
      <c r="BD1571" s="128"/>
      <c r="BE1571" s="127"/>
      <c r="BF1571" s="126"/>
      <c r="BG1571" s="126"/>
      <c r="BH1571" s="126"/>
      <c r="BI1571" s="125"/>
      <c r="BJ1571" s="125"/>
      <c r="BK1571" s="125"/>
      <c r="BL1571" s="125"/>
      <c r="BM1571" s="125"/>
      <c r="BN1571" s="125"/>
      <c r="BO1571" s="129"/>
      <c r="BP1571" s="66"/>
      <c r="BQ1571" s="129"/>
      <c r="BR1571" s="125"/>
      <c r="BS1571" s="125"/>
      <c r="BT1571" s="125"/>
      <c r="BU1571" s="125"/>
      <c r="BV1571" s="125"/>
      <c r="BW1571" s="125"/>
      <c r="BX1571" s="126"/>
      <c r="BY1571" s="126"/>
      <c r="BZ1571" s="126"/>
      <c r="CA1571" s="125"/>
      <c r="CB1571" s="125"/>
    </row>
    <row r="1572" spans="1:80" x14ac:dyDescent="0.3">
      <c r="A1572" s="65"/>
      <c r="B1572" s="70"/>
      <c r="C1572" s="70"/>
      <c r="D1572" s="71"/>
      <c r="E1572" s="71"/>
      <c r="F1572" s="71"/>
      <c r="G1572" s="70"/>
      <c r="H1572" s="70"/>
      <c r="I1572" s="70"/>
      <c r="J1572" s="70"/>
      <c r="K1572" s="70"/>
      <c r="L1572" s="70"/>
      <c r="M1572" s="70"/>
      <c r="N1572" s="194"/>
      <c r="O1572" s="80"/>
      <c r="P1572" s="75"/>
      <c r="Q1572" s="75"/>
      <c r="R1572" s="75"/>
      <c r="S1572" s="75"/>
      <c r="T1572" s="75"/>
      <c r="U1572" s="75"/>
      <c r="V1572" s="74"/>
      <c r="W1572" s="74"/>
      <c r="X1572" s="74"/>
      <c r="Y1572" s="73"/>
      <c r="Z1572" s="72"/>
      <c r="AA1572" s="65"/>
      <c r="AB1572" s="65"/>
      <c r="AC1572" s="128"/>
      <c r="AD1572" s="127"/>
      <c r="AE1572" s="126"/>
      <c r="AF1572" s="126"/>
      <c r="AG1572" s="126"/>
      <c r="AH1572" s="125"/>
      <c r="AI1572" s="125"/>
      <c r="AJ1572" s="125"/>
      <c r="AK1572" s="125"/>
      <c r="AL1572" s="125"/>
      <c r="AM1572" s="125"/>
      <c r="AN1572" s="125"/>
      <c r="AO1572" s="66"/>
      <c r="AP1572" s="125"/>
      <c r="AQ1572" s="125"/>
      <c r="AR1572" s="125"/>
      <c r="AS1572" s="125"/>
      <c r="AT1572" s="125"/>
      <c r="AU1572" s="125"/>
      <c r="AV1572" s="125"/>
      <c r="AW1572" s="126"/>
      <c r="AX1572" s="126"/>
      <c r="AY1572" s="126"/>
      <c r="AZ1572" s="125"/>
      <c r="BA1572" s="125"/>
      <c r="BB1572" s="65"/>
      <c r="BC1572" s="65"/>
      <c r="BD1572" s="128"/>
      <c r="BE1572" s="127"/>
      <c r="BF1572" s="126"/>
      <c r="BG1572" s="126"/>
      <c r="BH1572" s="126"/>
      <c r="BI1572" s="125"/>
      <c r="BJ1572" s="125"/>
      <c r="BK1572" s="125"/>
      <c r="BL1572" s="125"/>
      <c r="BM1572" s="125"/>
      <c r="BN1572" s="125"/>
      <c r="BO1572" s="129"/>
      <c r="BP1572" s="66"/>
      <c r="BQ1572" s="129"/>
      <c r="BR1572" s="125"/>
      <c r="BS1572" s="125"/>
      <c r="BT1572" s="125"/>
      <c r="BU1572" s="125"/>
      <c r="BV1572" s="125"/>
      <c r="BW1572" s="125"/>
      <c r="BX1572" s="126"/>
      <c r="BY1572" s="126"/>
      <c r="BZ1572" s="126"/>
      <c r="CA1572" s="125"/>
      <c r="CB1572" s="125"/>
    </row>
    <row r="1573" spans="1:80" x14ac:dyDescent="0.3">
      <c r="A1573" s="65"/>
      <c r="B1573" s="70"/>
      <c r="C1573" s="70"/>
      <c r="D1573" s="71"/>
      <c r="E1573" s="71"/>
      <c r="F1573" s="71"/>
      <c r="G1573" s="70"/>
      <c r="H1573" s="70"/>
      <c r="I1573" s="70"/>
      <c r="J1573" s="70"/>
      <c r="K1573" s="70"/>
      <c r="L1573" s="70"/>
      <c r="M1573" s="70"/>
      <c r="N1573" s="194"/>
      <c r="O1573" s="80"/>
      <c r="P1573" s="75"/>
      <c r="Q1573" s="75"/>
      <c r="R1573" s="75"/>
      <c r="S1573" s="75"/>
      <c r="T1573" s="75"/>
      <c r="U1573" s="75"/>
      <c r="V1573" s="74"/>
      <c r="W1573" s="74"/>
      <c r="X1573" s="74"/>
      <c r="Y1573" s="73"/>
      <c r="Z1573" s="72"/>
      <c r="AA1573" s="65"/>
      <c r="AB1573" s="65"/>
      <c r="AC1573" s="128"/>
      <c r="AD1573" s="127"/>
      <c r="AE1573" s="126"/>
      <c r="AF1573" s="126"/>
      <c r="AG1573" s="126"/>
      <c r="AH1573" s="125"/>
      <c r="AI1573" s="125"/>
      <c r="AJ1573" s="125"/>
      <c r="AK1573" s="125"/>
      <c r="AL1573" s="125"/>
      <c r="AM1573" s="125"/>
      <c r="AN1573" s="125"/>
      <c r="AO1573" s="66"/>
      <c r="AP1573" s="125"/>
      <c r="AQ1573" s="125"/>
      <c r="AR1573" s="125"/>
      <c r="AS1573" s="125"/>
      <c r="AT1573" s="125"/>
      <c r="AU1573" s="125"/>
      <c r="AV1573" s="125"/>
      <c r="AW1573" s="126"/>
      <c r="AX1573" s="126"/>
      <c r="AY1573" s="126"/>
      <c r="AZ1573" s="125"/>
      <c r="BA1573" s="125"/>
      <c r="BB1573" s="65"/>
      <c r="BC1573" s="65"/>
      <c r="BD1573" s="128"/>
      <c r="BE1573" s="127"/>
      <c r="BF1573" s="126"/>
      <c r="BG1573" s="126"/>
      <c r="BH1573" s="126"/>
      <c r="BI1573" s="125"/>
      <c r="BJ1573" s="125"/>
      <c r="BK1573" s="125"/>
      <c r="BL1573" s="125"/>
      <c r="BM1573" s="125"/>
      <c r="BN1573" s="125"/>
      <c r="BO1573" s="129"/>
      <c r="BP1573" s="66"/>
      <c r="BQ1573" s="129"/>
      <c r="BR1573" s="125"/>
      <c r="BS1573" s="125"/>
      <c r="BT1573" s="125"/>
      <c r="BU1573" s="125"/>
      <c r="BV1573" s="125"/>
      <c r="BW1573" s="125"/>
      <c r="BX1573" s="126"/>
      <c r="BY1573" s="126"/>
      <c r="BZ1573" s="126"/>
      <c r="CA1573" s="125"/>
      <c r="CB1573" s="125"/>
    </row>
    <row r="1574" spans="1:80" x14ac:dyDescent="0.3">
      <c r="A1574" s="65"/>
      <c r="B1574" s="70"/>
      <c r="C1574" s="70"/>
      <c r="D1574" s="71"/>
      <c r="E1574" s="71"/>
      <c r="F1574" s="71"/>
      <c r="G1574" s="70"/>
      <c r="H1574" s="70"/>
      <c r="I1574" s="70"/>
      <c r="J1574" s="70"/>
      <c r="K1574" s="70"/>
      <c r="L1574" s="70"/>
      <c r="M1574" s="70"/>
      <c r="N1574" s="194"/>
      <c r="O1574" s="80"/>
      <c r="P1574" s="75"/>
      <c r="Q1574" s="75"/>
      <c r="R1574" s="75"/>
      <c r="S1574" s="75"/>
      <c r="T1574" s="75"/>
      <c r="U1574" s="75"/>
      <c r="V1574" s="74"/>
      <c r="W1574" s="74"/>
      <c r="X1574" s="74"/>
      <c r="Y1574" s="73"/>
      <c r="Z1574" s="72"/>
      <c r="AA1574" s="65"/>
      <c r="AB1574" s="65"/>
      <c r="AC1574" s="128"/>
      <c r="AD1574" s="127"/>
      <c r="AE1574" s="126"/>
      <c r="AF1574" s="126"/>
      <c r="AG1574" s="126"/>
      <c r="AH1574" s="125"/>
      <c r="AI1574" s="125"/>
      <c r="AJ1574" s="125"/>
      <c r="AK1574" s="125"/>
      <c r="AL1574" s="125"/>
      <c r="AM1574" s="125"/>
      <c r="AN1574" s="125"/>
      <c r="AO1574" s="66"/>
      <c r="AP1574" s="125"/>
      <c r="AQ1574" s="125"/>
      <c r="AR1574" s="125"/>
      <c r="AS1574" s="125"/>
      <c r="AT1574" s="125"/>
      <c r="AU1574" s="125"/>
      <c r="AV1574" s="125"/>
      <c r="AW1574" s="126"/>
      <c r="AX1574" s="126"/>
      <c r="AY1574" s="126"/>
      <c r="AZ1574" s="125"/>
      <c r="BA1574" s="125"/>
      <c r="BB1574" s="65"/>
      <c r="BC1574" s="65"/>
      <c r="BD1574" s="128"/>
      <c r="BE1574" s="127"/>
      <c r="BF1574" s="126"/>
      <c r="BG1574" s="126"/>
      <c r="BH1574" s="126"/>
      <c r="BI1574" s="125"/>
      <c r="BJ1574" s="125"/>
      <c r="BK1574" s="125"/>
      <c r="BL1574" s="125"/>
      <c r="BM1574" s="125"/>
      <c r="BN1574" s="125"/>
      <c r="BO1574" s="129"/>
      <c r="BP1574" s="66"/>
      <c r="BQ1574" s="129"/>
      <c r="BR1574" s="125"/>
      <c r="BS1574" s="125"/>
      <c r="BT1574" s="125"/>
      <c r="BU1574" s="125"/>
      <c r="BV1574" s="125"/>
      <c r="BW1574" s="125"/>
      <c r="BX1574" s="126"/>
      <c r="BY1574" s="126"/>
      <c r="BZ1574" s="126"/>
      <c r="CA1574" s="125"/>
      <c r="CB1574" s="125"/>
    </row>
    <row r="1575" spans="1:80" x14ac:dyDescent="0.3">
      <c r="A1575" s="65"/>
      <c r="B1575" s="70"/>
      <c r="C1575" s="70"/>
      <c r="D1575" s="71"/>
      <c r="E1575" s="71"/>
      <c r="F1575" s="71"/>
      <c r="G1575" s="70"/>
      <c r="H1575" s="70"/>
      <c r="I1575" s="70"/>
      <c r="J1575" s="70"/>
      <c r="K1575" s="70"/>
      <c r="L1575" s="70"/>
      <c r="M1575" s="70"/>
      <c r="N1575" s="194"/>
      <c r="O1575" s="80"/>
      <c r="P1575" s="75"/>
      <c r="Q1575" s="75"/>
      <c r="R1575" s="75"/>
      <c r="S1575" s="75"/>
      <c r="T1575" s="75"/>
      <c r="U1575" s="75"/>
      <c r="V1575" s="74"/>
      <c r="W1575" s="74"/>
      <c r="X1575" s="74"/>
      <c r="Y1575" s="73"/>
      <c r="Z1575" s="72"/>
      <c r="AA1575" s="65"/>
      <c r="AB1575" s="65"/>
      <c r="AC1575" s="128"/>
      <c r="AD1575" s="127"/>
      <c r="AE1575" s="126"/>
      <c r="AF1575" s="126"/>
      <c r="AG1575" s="126"/>
      <c r="AH1575" s="125"/>
      <c r="AI1575" s="125"/>
      <c r="AJ1575" s="125"/>
      <c r="AK1575" s="125"/>
      <c r="AL1575" s="125"/>
      <c r="AM1575" s="125"/>
      <c r="AN1575" s="125"/>
      <c r="AO1575" s="66"/>
      <c r="AP1575" s="125"/>
      <c r="AQ1575" s="125"/>
      <c r="AR1575" s="125"/>
      <c r="AS1575" s="125"/>
      <c r="AT1575" s="125"/>
      <c r="AU1575" s="125"/>
      <c r="AV1575" s="125"/>
      <c r="AW1575" s="126"/>
      <c r="AX1575" s="126"/>
      <c r="AY1575" s="126"/>
      <c r="AZ1575" s="125"/>
      <c r="BA1575" s="125"/>
      <c r="BB1575" s="65"/>
      <c r="BC1575" s="65"/>
      <c r="BD1575" s="128"/>
      <c r="BE1575" s="127"/>
      <c r="BF1575" s="126"/>
      <c r="BG1575" s="126"/>
      <c r="BH1575" s="126"/>
      <c r="BI1575" s="125"/>
      <c r="BJ1575" s="125"/>
      <c r="BK1575" s="125"/>
      <c r="BL1575" s="125"/>
      <c r="BM1575" s="125"/>
      <c r="BN1575" s="125"/>
      <c r="BO1575" s="129"/>
      <c r="BP1575" s="66"/>
      <c r="BQ1575" s="129"/>
      <c r="BR1575" s="125"/>
      <c r="BS1575" s="125"/>
      <c r="BT1575" s="125"/>
      <c r="BU1575" s="125"/>
      <c r="BV1575" s="125"/>
      <c r="BW1575" s="125"/>
      <c r="BX1575" s="126"/>
      <c r="BY1575" s="126"/>
      <c r="BZ1575" s="126"/>
      <c r="CA1575" s="125"/>
      <c r="CB1575" s="125"/>
    </row>
    <row r="1576" spans="1:80" x14ac:dyDescent="0.3">
      <c r="A1576" s="65"/>
      <c r="B1576" s="70"/>
      <c r="C1576" s="70"/>
      <c r="D1576" s="71"/>
      <c r="E1576" s="71"/>
      <c r="F1576" s="71"/>
      <c r="G1576" s="70"/>
      <c r="H1576" s="70"/>
      <c r="I1576" s="70"/>
      <c r="J1576" s="70"/>
      <c r="K1576" s="70"/>
      <c r="L1576" s="70"/>
      <c r="M1576" s="70"/>
      <c r="N1576" s="194"/>
      <c r="O1576" s="80"/>
      <c r="P1576" s="75"/>
      <c r="Q1576" s="75"/>
      <c r="R1576" s="75"/>
      <c r="S1576" s="75"/>
      <c r="T1576" s="75"/>
      <c r="U1576" s="75"/>
      <c r="V1576" s="74"/>
      <c r="W1576" s="74"/>
      <c r="X1576" s="74"/>
      <c r="Y1576" s="73"/>
      <c r="Z1576" s="72"/>
      <c r="AA1576" s="65"/>
      <c r="AB1576" s="65"/>
      <c r="AC1576" s="128"/>
      <c r="AD1576" s="127"/>
      <c r="AE1576" s="126"/>
      <c r="AF1576" s="126"/>
      <c r="AG1576" s="126"/>
      <c r="AH1576" s="125"/>
      <c r="AI1576" s="125"/>
      <c r="AJ1576" s="125"/>
      <c r="AK1576" s="125"/>
      <c r="AL1576" s="125"/>
      <c r="AM1576" s="125"/>
      <c r="AN1576" s="125"/>
      <c r="AO1576" s="66"/>
      <c r="AP1576" s="125"/>
      <c r="AQ1576" s="125"/>
      <c r="AR1576" s="125"/>
      <c r="AS1576" s="125"/>
      <c r="AT1576" s="125"/>
      <c r="AU1576" s="125"/>
      <c r="AV1576" s="125"/>
      <c r="AW1576" s="126"/>
      <c r="AX1576" s="126"/>
      <c r="AY1576" s="126"/>
      <c r="AZ1576" s="125"/>
      <c r="BA1576" s="125"/>
      <c r="BB1576" s="65"/>
      <c r="BC1576" s="65"/>
      <c r="BD1576" s="128"/>
      <c r="BE1576" s="127"/>
      <c r="BF1576" s="126"/>
      <c r="BG1576" s="126"/>
      <c r="BH1576" s="126"/>
      <c r="BI1576" s="125"/>
      <c r="BJ1576" s="125"/>
      <c r="BK1576" s="125"/>
      <c r="BL1576" s="125"/>
      <c r="BM1576" s="125"/>
      <c r="BN1576" s="125"/>
      <c r="BO1576" s="129"/>
      <c r="BP1576" s="66"/>
      <c r="BQ1576" s="129"/>
      <c r="BR1576" s="125"/>
      <c r="BS1576" s="125"/>
      <c r="BT1576" s="125"/>
      <c r="BU1576" s="125"/>
      <c r="BV1576" s="125"/>
      <c r="BW1576" s="125"/>
      <c r="BX1576" s="126"/>
      <c r="BY1576" s="126"/>
      <c r="BZ1576" s="126"/>
      <c r="CA1576" s="125"/>
      <c r="CB1576" s="125"/>
    </row>
    <row r="1577" spans="1:80" x14ac:dyDescent="0.3">
      <c r="A1577" s="65"/>
      <c r="B1577" s="70"/>
      <c r="C1577" s="70"/>
      <c r="D1577" s="71"/>
      <c r="E1577" s="71"/>
      <c r="F1577" s="71"/>
      <c r="G1577" s="70"/>
      <c r="H1577" s="70"/>
      <c r="I1577" s="70"/>
      <c r="J1577" s="70"/>
      <c r="K1577" s="70"/>
      <c r="L1577" s="70"/>
      <c r="M1577" s="70"/>
      <c r="N1577" s="194"/>
      <c r="O1577" s="80"/>
      <c r="P1577" s="75"/>
      <c r="Q1577" s="75"/>
      <c r="R1577" s="75"/>
      <c r="S1577" s="75"/>
      <c r="T1577" s="75"/>
      <c r="U1577" s="75"/>
      <c r="V1577" s="74"/>
      <c r="W1577" s="74"/>
      <c r="X1577" s="74"/>
      <c r="Y1577" s="73"/>
      <c r="Z1577" s="72"/>
      <c r="AA1577" s="65"/>
      <c r="AB1577" s="65"/>
      <c r="AC1577" s="128"/>
      <c r="AD1577" s="127"/>
      <c r="AE1577" s="126"/>
      <c r="AF1577" s="126"/>
      <c r="AG1577" s="126"/>
      <c r="AH1577" s="125"/>
      <c r="AI1577" s="125"/>
      <c r="AJ1577" s="125"/>
      <c r="AK1577" s="125"/>
      <c r="AL1577" s="125"/>
      <c r="AM1577" s="125"/>
      <c r="AN1577" s="125"/>
      <c r="AO1577" s="66"/>
      <c r="AP1577" s="125"/>
      <c r="AQ1577" s="125"/>
      <c r="AR1577" s="125"/>
      <c r="AS1577" s="125"/>
      <c r="AT1577" s="125"/>
      <c r="AU1577" s="125"/>
      <c r="AV1577" s="125"/>
      <c r="AW1577" s="126"/>
      <c r="AX1577" s="126"/>
      <c r="AY1577" s="126"/>
      <c r="AZ1577" s="125"/>
      <c r="BA1577" s="125"/>
      <c r="BB1577" s="65"/>
      <c r="BC1577" s="65"/>
      <c r="BD1577" s="128"/>
      <c r="BE1577" s="127"/>
      <c r="BF1577" s="126"/>
      <c r="BG1577" s="126"/>
      <c r="BH1577" s="126"/>
      <c r="BI1577" s="125"/>
      <c r="BJ1577" s="125"/>
      <c r="BK1577" s="125"/>
      <c r="BL1577" s="125"/>
      <c r="BM1577" s="125"/>
      <c r="BN1577" s="125"/>
      <c r="BO1577" s="129"/>
      <c r="BP1577" s="66"/>
      <c r="BQ1577" s="129"/>
      <c r="BR1577" s="125"/>
      <c r="BS1577" s="125"/>
      <c r="BT1577" s="125"/>
      <c r="BU1577" s="125"/>
      <c r="BV1577" s="125"/>
      <c r="BW1577" s="125"/>
      <c r="BX1577" s="126"/>
      <c r="BY1577" s="126"/>
      <c r="BZ1577" s="126"/>
      <c r="CA1577" s="125"/>
      <c r="CB1577" s="125"/>
    </row>
    <row r="1578" spans="1:80" x14ac:dyDescent="0.3">
      <c r="A1578" s="65"/>
      <c r="B1578" s="70"/>
      <c r="C1578" s="70"/>
      <c r="D1578" s="71"/>
      <c r="E1578" s="71"/>
      <c r="F1578" s="71"/>
      <c r="G1578" s="70"/>
      <c r="H1578" s="70"/>
      <c r="I1578" s="70"/>
      <c r="J1578" s="70"/>
      <c r="K1578" s="70"/>
      <c r="L1578" s="70"/>
      <c r="M1578" s="70"/>
      <c r="N1578" s="194"/>
      <c r="O1578" s="80"/>
      <c r="P1578" s="75"/>
      <c r="Q1578" s="75"/>
      <c r="R1578" s="75"/>
      <c r="S1578" s="75"/>
      <c r="T1578" s="75"/>
      <c r="U1578" s="75"/>
      <c r="V1578" s="74"/>
      <c r="W1578" s="74"/>
      <c r="X1578" s="74"/>
      <c r="Y1578" s="73"/>
      <c r="Z1578" s="72"/>
      <c r="AA1578" s="65"/>
      <c r="AB1578" s="65"/>
      <c r="AC1578" s="128"/>
      <c r="AD1578" s="127"/>
      <c r="AE1578" s="126"/>
      <c r="AF1578" s="126"/>
      <c r="AG1578" s="126"/>
      <c r="AH1578" s="125"/>
      <c r="AI1578" s="125"/>
      <c r="AJ1578" s="125"/>
      <c r="AK1578" s="125"/>
      <c r="AL1578" s="125"/>
      <c r="AM1578" s="125"/>
      <c r="AN1578" s="125"/>
      <c r="AO1578" s="66"/>
      <c r="AP1578" s="125"/>
      <c r="AQ1578" s="125"/>
      <c r="AR1578" s="125"/>
      <c r="AS1578" s="125"/>
      <c r="AT1578" s="125"/>
      <c r="AU1578" s="125"/>
      <c r="AV1578" s="125"/>
      <c r="AW1578" s="126"/>
      <c r="AX1578" s="126"/>
      <c r="AY1578" s="126"/>
      <c r="AZ1578" s="125"/>
      <c r="BA1578" s="125"/>
      <c r="BB1578" s="65"/>
      <c r="BC1578" s="65"/>
      <c r="BD1578" s="128"/>
      <c r="BE1578" s="127"/>
      <c r="BF1578" s="126"/>
      <c r="BG1578" s="126"/>
      <c r="BH1578" s="126"/>
      <c r="BI1578" s="125"/>
      <c r="BJ1578" s="125"/>
      <c r="BK1578" s="125"/>
      <c r="BL1578" s="125"/>
      <c r="BM1578" s="125"/>
      <c r="BN1578" s="125"/>
      <c r="BO1578" s="129"/>
      <c r="BP1578" s="66"/>
      <c r="BQ1578" s="129"/>
      <c r="BR1578" s="125"/>
      <c r="BS1578" s="125"/>
      <c r="BT1578" s="125"/>
      <c r="BU1578" s="125"/>
      <c r="BV1578" s="125"/>
      <c r="BW1578" s="125"/>
      <c r="BX1578" s="126"/>
      <c r="BY1578" s="126"/>
      <c r="BZ1578" s="126"/>
      <c r="CA1578" s="125"/>
      <c r="CB1578" s="125"/>
    </row>
    <row r="1579" spans="1:80" x14ac:dyDescent="0.3">
      <c r="A1579" s="65"/>
      <c r="B1579" s="70"/>
      <c r="C1579" s="70"/>
      <c r="D1579" s="71"/>
      <c r="E1579" s="71"/>
      <c r="F1579" s="71"/>
      <c r="G1579" s="70"/>
      <c r="H1579" s="70"/>
      <c r="I1579" s="70"/>
      <c r="J1579" s="70"/>
      <c r="K1579" s="70"/>
      <c r="L1579" s="70"/>
      <c r="M1579" s="70"/>
      <c r="N1579" s="194"/>
      <c r="O1579" s="80"/>
      <c r="P1579" s="75"/>
      <c r="Q1579" s="75"/>
      <c r="R1579" s="75"/>
      <c r="S1579" s="75"/>
      <c r="T1579" s="75"/>
      <c r="U1579" s="75"/>
      <c r="V1579" s="74"/>
      <c r="W1579" s="74"/>
      <c r="X1579" s="74"/>
      <c r="Y1579" s="73"/>
      <c r="Z1579" s="72"/>
      <c r="AA1579" s="65"/>
      <c r="AB1579" s="65"/>
      <c r="AC1579" s="128"/>
      <c r="AD1579" s="127"/>
      <c r="AE1579" s="126"/>
      <c r="AF1579" s="126"/>
      <c r="AG1579" s="126"/>
      <c r="AH1579" s="125"/>
      <c r="AI1579" s="125"/>
      <c r="AJ1579" s="125"/>
      <c r="AK1579" s="125"/>
      <c r="AL1579" s="125"/>
      <c r="AM1579" s="125"/>
      <c r="AN1579" s="125"/>
      <c r="AO1579" s="66"/>
      <c r="AP1579" s="125"/>
      <c r="AQ1579" s="125"/>
      <c r="AR1579" s="125"/>
      <c r="AS1579" s="125"/>
      <c r="AT1579" s="125"/>
      <c r="AU1579" s="125"/>
      <c r="AV1579" s="125"/>
      <c r="AW1579" s="126"/>
      <c r="AX1579" s="126"/>
      <c r="AY1579" s="126"/>
      <c r="AZ1579" s="125"/>
      <c r="BA1579" s="125"/>
      <c r="BB1579" s="65"/>
      <c r="BC1579" s="65"/>
      <c r="BD1579" s="128"/>
      <c r="BE1579" s="127"/>
      <c r="BF1579" s="126"/>
      <c r="BG1579" s="126"/>
      <c r="BH1579" s="126"/>
      <c r="BI1579" s="125"/>
      <c r="BJ1579" s="125"/>
      <c r="BK1579" s="125"/>
      <c r="BL1579" s="125"/>
      <c r="BM1579" s="125"/>
      <c r="BN1579" s="125"/>
      <c r="BO1579" s="129"/>
      <c r="BP1579" s="66"/>
      <c r="BQ1579" s="129"/>
      <c r="BR1579" s="125"/>
      <c r="BS1579" s="125"/>
      <c r="BT1579" s="125"/>
      <c r="BU1579" s="125"/>
      <c r="BV1579" s="125"/>
      <c r="BW1579" s="125"/>
      <c r="BX1579" s="126"/>
      <c r="BY1579" s="126"/>
      <c r="BZ1579" s="126"/>
      <c r="CA1579" s="125"/>
      <c r="CB1579" s="125"/>
    </row>
    <row r="1580" spans="1:80" x14ac:dyDescent="0.3">
      <c r="A1580" s="65"/>
      <c r="B1580" s="70"/>
      <c r="C1580" s="70"/>
      <c r="D1580" s="71"/>
      <c r="E1580" s="71"/>
      <c r="F1580" s="71"/>
      <c r="G1580" s="70"/>
      <c r="H1580" s="70"/>
      <c r="I1580" s="70"/>
      <c r="J1580" s="70"/>
      <c r="K1580" s="70"/>
      <c r="L1580" s="70"/>
      <c r="M1580" s="70"/>
      <c r="N1580" s="194"/>
      <c r="O1580" s="80"/>
      <c r="P1580" s="75"/>
      <c r="Q1580" s="75"/>
      <c r="R1580" s="75"/>
      <c r="S1580" s="75"/>
      <c r="T1580" s="75"/>
      <c r="U1580" s="75"/>
      <c r="V1580" s="74"/>
      <c r="W1580" s="74"/>
      <c r="X1580" s="74"/>
      <c r="Y1580" s="73"/>
      <c r="Z1580" s="72"/>
      <c r="AA1580" s="65"/>
      <c r="AB1580" s="65"/>
      <c r="AC1580" s="128"/>
      <c r="AD1580" s="127"/>
      <c r="AE1580" s="126"/>
      <c r="AF1580" s="126"/>
      <c r="AG1580" s="126"/>
      <c r="AH1580" s="125"/>
      <c r="AI1580" s="125"/>
      <c r="AJ1580" s="125"/>
      <c r="AK1580" s="125"/>
      <c r="AL1580" s="125"/>
      <c r="AM1580" s="125"/>
      <c r="AN1580" s="125"/>
      <c r="AO1580" s="66"/>
      <c r="AP1580" s="125"/>
      <c r="AQ1580" s="125"/>
      <c r="AR1580" s="125"/>
      <c r="AS1580" s="125"/>
      <c r="AT1580" s="125"/>
      <c r="AU1580" s="125"/>
      <c r="AV1580" s="125"/>
      <c r="AW1580" s="126"/>
      <c r="AX1580" s="126"/>
      <c r="AY1580" s="126"/>
      <c r="AZ1580" s="125"/>
      <c r="BA1580" s="125"/>
      <c r="BB1580" s="65"/>
      <c r="BC1580" s="65"/>
      <c r="BD1580" s="128"/>
      <c r="BE1580" s="127"/>
      <c r="BF1580" s="126"/>
      <c r="BG1580" s="126"/>
      <c r="BH1580" s="126"/>
      <c r="BI1580" s="125"/>
      <c r="BJ1580" s="125"/>
      <c r="BK1580" s="125"/>
      <c r="BL1580" s="125"/>
      <c r="BM1580" s="125"/>
      <c r="BN1580" s="125"/>
      <c r="BO1580" s="129"/>
      <c r="BP1580" s="66"/>
      <c r="BQ1580" s="129"/>
      <c r="BR1580" s="125"/>
      <c r="BS1580" s="125"/>
      <c r="BT1580" s="125"/>
      <c r="BU1580" s="125"/>
      <c r="BV1580" s="125"/>
      <c r="BW1580" s="125"/>
      <c r="BX1580" s="126"/>
      <c r="BY1580" s="126"/>
      <c r="BZ1580" s="126"/>
      <c r="CA1580" s="125"/>
      <c r="CB1580" s="125"/>
    </row>
    <row r="1581" spans="1:80" x14ac:dyDescent="0.3">
      <c r="A1581" s="65"/>
      <c r="B1581" s="70"/>
      <c r="C1581" s="70"/>
      <c r="D1581" s="71"/>
      <c r="E1581" s="71"/>
      <c r="F1581" s="71"/>
      <c r="G1581" s="70"/>
      <c r="H1581" s="70"/>
      <c r="I1581" s="70"/>
      <c r="J1581" s="70"/>
      <c r="K1581" s="70"/>
      <c r="L1581" s="70"/>
      <c r="M1581" s="70"/>
      <c r="N1581" s="195"/>
      <c r="O1581" s="70"/>
      <c r="P1581" s="70"/>
      <c r="Q1581" s="70"/>
      <c r="R1581" s="70"/>
      <c r="S1581" s="70"/>
      <c r="T1581" s="70"/>
      <c r="U1581" s="70"/>
      <c r="V1581" s="71"/>
      <c r="W1581" s="71"/>
      <c r="X1581" s="71"/>
      <c r="Y1581" s="70"/>
      <c r="Z1581" s="70"/>
      <c r="AA1581" s="65"/>
      <c r="AB1581" s="65"/>
      <c r="AC1581" s="128"/>
      <c r="AD1581" s="127"/>
      <c r="AE1581" s="126"/>
      <c r="AF1581" s="126"/>
      <c r="AG1581" s="126"/>
      <c r="AH1581" s="125"/>
      <c r="AI1581" s="125"/>
      <c r="AJ1581" s="125"/>
      <c r="AK1581" s="125"/>
      <c r="AL1581" s="125"/>
      <c r="AM1581" s="125"/>
      <c r="AN1581" s="125"/>
      <c r="AO1581" s="66"/>
      <c r="AP1581" s="125"/>
      <c r="AQ1581" s="125"/>
      <c r="AR1581" s="125"/>
      <c r="AS1581" s="125"/>
      <c r="AT1581" s="125"/>
      <c r="AU1581" s="125"/>
      <c r="AV1581" s="125"/>
      <c r="AW1581" s="126"/>
      <c r="AX1581" s="126"/>
      <c r="AY1581" s="126"/>
      <c r="AZ1581" s="125"/>
      <c r="BA1581" s="125"/>
      <c r="BB1581" s="65"/>
      <c r="BC1581" s="65"/>
      <c r="BD1581" s="128"/>
      <c r="BE1581" s="127"/>
      <c r="BF1581" s="126"/>
      <c r="BG1581" s="126"/>
      <c r="BH1581" s="126"/>
      <c r="BI1581" s="125"/>
      <c r="BJ1581" s="125"/>
      <c r="BK1581" s="125"/>
      <c r="BL1581" s="125"/>
      <c r="BM1581" s="125"/>
      <c r="BN1581" s="125"/>
      <c r="BO1581" s="129"/>
      <c r="BP1581" s="66"/>
      <c r="BQ1581" s="129"/>
      <c r="BR1581" s="125"/>
      <c r="BS1581" s="125"/>
      <c r="BT1581" s="125"/>
      <c r="BU1581" s="125"/>
      <c r="BV1581" s="125"/>
      <c r="BW1581" s="125"/>
      <c r="BX1581" s="126"/>
      <c r="BY1581" s="126"/>
      <c r="BZ1581" s="126"/>
      <c r="CA1581" s="125"/>
      <c r="CB1581" s="125"/>
    </row>
    <row r="1582" spans="1:80" x14ac:dyDescent="0.3">
      <c r="A1582" s="65"/>
      <c r="B1582" s="72"/>
      <c r="C1582" s="73"/>
      <c r="D1582" s="74"/>
      <c r="E1582" s="74"/>
      <c r="F1582" s="74"/>
      <c r="G1582" s="75"/>
      <c r="H1582" s="75"/>
      <c r="I1582" s="75"/>
      <c r="J1582" s="75"/>
      <c r="K1582" s="75"/>
      <c r="L1582" s="75"/>
      <c r="M1582" s="80"/>
      <c r="N1582" s="194"/>
      <c r="O1582" s="70"/>
      <c r="P1582" s="70"/>
      <c r="Q1582" s="70"/>
      <c r="R1582" s="70"/>
      <c r="S1582" s="70"/>
      <c r="T1582" s="70"/>
      <c r="U1582" s="70"/>
      <c r="V1582" s="71"/>
      <c r="W1582" s="71"/>
      <c r="X1582" s="71"/>
      <c r="Y1582" s="70"/>
      <c r="Z1582" s="70"/>
      <c r="AA1582" s="65"/>
      <c r="AB1582" s="65"/>
      <c r="AC1582" s="128"/>
      <c r="AD1582" s="127"/>
      <c r="AE1582" s="126"/>
      <c r="AF1582" s="126"/>
      <c r="AG1582" s="126"/>
      <c r="AH1582" s="125"/>
      <c r="AI1582" s="125"/>
      <c r="AJ1582" s="125"/>
      <c r="AK1582" s="125"/>
      <c r="AL1582" s="125"/>
      <c r="AM1582" s="125"/>
      <c r="AN1582" s="125"/>
      <c r="AO1582" s="66"/>
      <c r="AP1582" s="125"/>
      <c r="AQ1582" s="125"/>
      <c r="AR1582" s="125"/>
      <c r="AS1582" s="125"/>
      <c r="AT1582" s="125"/>
      <c r="AU1582" s="125"/>
      <c r="AV1582" s="125"/>
      <c r="AW1582" s="126"/>
      <c r="AX1582" s="126"/>
      <c r="AY1582" s="126"/>
      <c r="AZ1582" s="125"/>
      <c r="BA1582" s="125"/>
      <c r="BB1582" s="65"/>
      <c r="BC1582" s="65"/>
      <c r="BD1582" s="128"/>
      <c r="BE1582" s="127"/>
      <c r="BF1582" s="126"/>
      <c r="BG1582" s="126"/>
      <c r="BH1582" s="126"/>
      <c r="BI1582" s="125"/>
      <c r="BJ1582" s="125"/>
      <c r="BK1582" s="125"/>
      <c r="BL1582" s="125"/>
      <c r="BM1582" s="125"/>
      <c r="BN1582" s="125"/>
      <c r="BO1582" s="129"/>
      <c r="BP1582" s="66"/>
      <c r="BQ1582" s="129"/>
      <c r="BR1582" s="125"/>
      <c r="BS1582" s="125"/>
      <c r="BT1582" s="125"/>
      <c r="BU1582" s="125"/>
      <c r="BV1582" s="125"/>
      <c r="BW1582" s="125"/>
      <c r="BX1582" s="126"/>
      <c r="BY1582" s="126"/>
      <c r="BZ1582" s="126"/>
      <c r="CA1582" s="125"/>
      <c r="CB1582" s="125"/>
    </row>
    <row r="1583" spans="1:80" x14ac:dyDescent="0.3">
      <c r="A1583" s="65"/>
      <c r="B1583" s="72"/>
      <c r="C1583" s="73"/>
      <c r="D1583" s="74"/>
      <c r="E1583" s="74"/>
      <c r="F1583" s="74"/>
      <c r="G1583" s="75"/>
      <c r="H1583" s="75"/>
      <c r="I1583" s="75"/>
      <c r="J1583" s="75"/>
      <c r="K1583" s="75"/>
      <c r="L1583" s="75"/>
      <c r="M1583" s="80"/>
      <c r="N1583" s="194"/>
      <c r="O1583" s="70"/>
      <c r="P1583" s="70"/>
      <c r="Q1583" s="70"/>
      <c r="R1583" s="70"/>
      <c r="S1583" s="70"/>
      <c r="T1583" s="70"/>
      <c r="U1583" s="70"/>
      <c r="V1583" s="71"/>
      <c r="W1583" s="71"/>
      <c r="X1583" s="71"/>
      <c r="Y1583" s="70"/>
      <c r="Z1583" s="70"/>
      <c r="AA1583" s="65"/>
      <c r="AB1583" s="65"/>
      <c r="AC1583" s="128"/>
      <c r="AD1583" s="127"/>
      <c r="AE1583" s="126"/>
      <c r="AF1583" s="126"/>
      <c r="AG1583" s="126"/>
      <c r="AH1583" s="125"/>
      <c r="AI1583" s="125"/>
      <c r="AJ1583" s="125"/>
      <c r="AK1583" s="125"/>
      <c r="AL1583" s="125"/>
      <c r="AM1583" s="125"/>
      <c r="AN1583" s="125"/>
      <c r="AO1583" s="66"/>
      <c r="AP1583" s="125"/>
      <c r="AQ1583" s="125"/>
      <c r="AR1583" s="125"/>
      <c r="AS1583" s="125"/>
      <c r="AT1583" s="125"/>
      <c r="AU1583" s="125"/>
      <c r="AV1583" s="125"/>
      <c r="AW1583" s="126"/>
      <c r="AX1583" s="126"/>
      <c r="AY1583" s="126"/>
      <c r="AZ1583" s="125"/>
      <c r="BA1583" s="125"/>
      <c r="BB1583" s="65"/>
      <c r="BC1583" s="65"/>
      <c r="BD1583" s="128"/>
      <c r="BE1583" s="127"/>
      <c r="BF1583" s="126"/>
      <c r="BG1583" s="126"/>
      <c r="BH1583" s="126"/>
      <c r="BI1583" s="125"/>
      <c r="BJ1583" s="125"/>
      <c r="BK1583" s="125"/>
      <c r="BL1583" s="125"/>
      <c r="BM1583" s="125"/>
      <c r="BN1583" s="125"/>
      <c r="BO1583" s="129"/>
      <c r="BP1583" s="66"/>
      <c r="BQ1583" s="129"/>
      <c r="BR1583" s="125"/>
      <c r="BS1583" s="125"/>
      <c r="BT1583" s="125"/>
      <c r="BU1583" s="125"/>
      <c r="BV1583" s="125"/>
      <c r="BW1583" s="125"/>
      <c r="BX1583" s="126"/>
      <c r="BY1583" s="126"/>
      <c r="BZ1583" s="126"/>
      <c r="CA1583" s="125"/>
      <c r="CB1583" s="125"/>
    </row>
    <row r="1584" spans="1:80" x14ac:dyDescent="0.3">
      <c r="A1584" s="65"/>
      <c r="B1584" s="72"/>
      <c r="C1584" s="73"/>
      <c r="D1584" s="74"/>
      <c r="E1584" s="74"/>
      <c r="F1584" s="74"/>
      <c r="G1584" s="75"/>
      <c r="H1584" s="75"/>
      <c r="I1584" s="75"/>
      <c r="J1584" s="75"/>
      <c r="K1584" s="75"/>
      <c r="L1584" s="75"/>
      <c r="M1584" s="80"/>
      <c r="N1584" s="194"/>
      <c r="O1584" s="70"/>
      <c r="P1584" s="70"/>
      <c r="Q1584" s="70"/>
      <c r="R1584" s="70"/>
      <c r="S1584" s="70"/>
      <c r="T1584" s="70"/>
      <c r="U1584" s="70"/>
      <c r="V1584" s="71"/>
      <c r="W1584" s="71"/>
      <c r="X1584" s="71"/>
      <c r="Y1584" s="70"/>
      <c r="Z1584" s="70"/>
      <c r="AA1584" s="65"/>
      <c r="AB1584" s="65"/>
      <c r="AC1584" s="128"/>
      <c r="AD1584" s="127"/>
      <c r="AE1584" s="126"/>
      <c r="AF1584" s="126"/>
      <c r="AG1584" s="126"/>
      <c r="AH1584" s="125"/>
      <c r="AI1584" s="125"/>
      <c r="AJ1584" s="125"/>
      <c r="AK1584" s="125"/>
      <c r="AL1584" s="125"/>
      <c r="AM1584" s="125"/>
      <c r="AN1584" s="125"/>
      <c r="AO1584" s="66"/>
      <c r="AP1584" s="125"/>
      <c r="AQ1584" s="125"/>
      <c r="AR1584" s="125"/>
      <c r="AS1584" s="125"/>
      <c r="AT1584" s="125"/>
      <c r="AU1584" s="125"/>
      <c r="AV1584" s="125"/>
      <c r="AW1584" s="126"/>
      <c r="AX1584" s="126"/>
      <c r="AY1584" s="126"/>
      <c r="AZ1584" s="125"/>
      <c r="BA1584" s="125"/>
      <c r="BB1584" s="65"/>
      <c r="BC1584" s="65"/>
      <c r="BD1584" s="128"/>
      <c r="BE1584" s="127"/>
      <c r="BF1584" s="126"/>
      <c r="BG1584" s="126"/>
      <c r="BH1584" s="126"/>
      <c r="BI1584" s="125"/>
      <c r="BJ1584" s="125"/>
      <c r="BK1584" s="125"/>
      <c r="BL1584" s="125"/>
      <c r="BM1584" s="125"/>
      <c r="BN1584" s="125"/>
      <c r="BO1584" s="129"/>
      <c r="BP1584" s="66"/>
      <c r="BQ1584" s="129"/>
      <c r="BR1584" s="125"/>
      <c r="BS1584" s="125"/>
      <c r="BT1584" s="125"/>
      <c r="BU1584" s="125"/>
      <c r="BV1584" s="125"/>
      <c r="BW1584" s="125"/>
      <c r="BX1584" s="126"/>
      <c r="BY1584" s="126"/>
      <c r="BZ1584" s="126"/>
      <c r="CA1584" s="125"/>
      <c r="CB1584" s="125"/>
    </row>
    <row r="1585" spans="1:80" x14ac:dyDescent="0.3">
      <c r="A1585" s="65"/>
      <c r="B1585" s="72"/>
      <c r="C1585" s="73"/>
      <c r="D1585" s="74"/>
      <c r="E1585" s="74"/>
      <c r="F1585" s="74"/>
      <c r="G1585" s="75"/>
      <c r="H1585" s="75"/>
      <c r="I1585" s="75"/>
      <c r="J1585" s="75"/>
      <c r="K1585" s="75"/>
      <c r="L1585" s="75"/>
      <c r="M1585" s="80"/>
      <c r="N1585" s="194"/>
      <c r="O1585" s="70"/>
      <c r="P1585" s="70"/>
      <c r="Q1585" s="70"/>
      <c r="R1585" s="70"/>
      <c r="S1585" s="70"/>
      <c r="T1585" s="70"/>
      <c r="U1585" s="70"/>
      <c r="V1585" s="71"/>
      <c r="W1585" s="71"/>
      <c r="X1585" s="71"/>
      <c r="Y1585" s="70"/>
      <c r="Z1585" s="70"/>
      <c r="AA1585" s="65"/>
      <c r="AB1585" s="65"/>
      <c r="AC1585" s="128"/>
      <c r="AD1585" s="127"/>
      <c r="AE1585" s="126"/>
      <c r="AF1585" s="126"/>
      <c r="AG1585" s="126"/>
      <c r="AH1585" s="125"/>
      <c r="AI1585" s="125"/>
      <c r="AJ1585" s="125"/>
      <c r="AK1585" s="125"/>
      <c r="AL1585" s="125"/>
      <c r="AM1585" s="125"/>
      <c r="AN1585" s="125"/>
      <c r="AO1585" s="66"/>
      <c r="AP1585" s="125"/>
      <c r="AQ1585" s="125"/>
      <c r="AR1585" s="125"/>
      <c r="AS1585" s="125"/>
      <c r="AT1585" s="125"/>
      <c r="AU1585" s="125"/>
      <c r="AV1585" s="125"/>
      <c r="AW1585" s="126"/>
      <c r="AX1585" s="126"/>
      <c r="AY1585" s="126"/>
      <c r="AZ1585" s="125"/>
      <c r="BA1585" s="125"/>
      <c r="BB1585" s="65"/>
      <c r="BC1585" s="65"/>
      <c r="BD1585" s="128"/>
      <c r="BE1585" s="127"/>
      <c r="BF1585" s="126"/>
      <c r="BG1585" s="126"/>
      <c r="BH1585" s="126"/>
      <c r="BI1585" s="125"/>
      <c r="BJ1585" s="125"/>
      <c r="BK1585" s="125"/>
      <c r="BL1585" s="125"/>
      <c r="BM1585" s="125"/>
      <c r="BN1585" s="125"/>
      <c r="BO1585" s="129"/>
      <c r="BP1585" s="66"/>
      <c r="BQ1585" s="129"/>
      <c r="BR1585" s="125"/>
      <c r="BS1585" s="125"/>
      <c r="BT1585" s="125"/>
      <c r="BU1585" s="125"/>
      <c r="BV1585" s="125"/>
      <c r="BW1585" s="125"/>
      <c r="BX1585" s="126"/>
      <c r="BY1585" s="126"/>
      <c r="BZ1585" s="126"/>
      <c r="CA1585" s="125"/>
      <c r="CB1585" s="125"/>
    </row>
    <row r="1586" spans="1:80" x14ac:dyDescent="0.3">
      <c r="A1586" s="65"/>
      <c r="B1586" s="72"/>
      <c r="C1586" s="73"/>
      <c r="D1586" s="74"/>
      <c r="E1586" s="74"/>
      <c r="F1586" s="74"/>
      <c r="G1586" s="75"/>
      <c r="H1586" s="75"/>
      <c r="I1586" s="75"/>
      <c r="J1586" s="75"/>
      <c r="K1586" s="75"/>
      <c r="L1586" s="75"/>
      <c r="M1586" s="80"/>
      <c r="N1586" s="194"/>
      <c r="O1586" s="70"/>
      <c r="P1586" s="70"/>
      <c r="Q1586" s="70"/>
      <c r="R1586" s="70"/>
      <c r="S1586" s="70"/>
      <c r="T1586" s="70"/>
      <c r="U1586" s="70"/>
      <c r="V1586" s="71"/>
      <c r="W1586" s="71"/>
      <c r="X1586" s="71"/>
      <c r="Y1586" s="70"/>
      <c r="Z1586" s="70"/>
      <c r="AA1586" s="65"/>
      <c r="AB1586" s="65"/>
      <c r="AC1586" s="128"/>
      <c r="AD1586" s="127"/>
      <c r="AE1586" s="126"/>
      <c r="AF1586" s="126"/>
      <c r="AG1586" s="126"/>
      <c r="AH1586" s="125"/>
      <c r="AI1586" s="125"/>
      <c r="AJ1586" s="125"/>
      <c r="AK1586" s="125"/>
      <c r="AL1586" s="125"/>
      <c r="AM1586" s="125"/>
      <c r="AN1586" s="125"/>
      <c r="AO1586" s="66"/>
      <c r="AP1586" s="125"/>
      <c r="AQ1586" s="125"/>
      <c r="AR1586" s="125"/>
      <c r="AS1586" s="125"/>
      <c r="AT1586" s="125"/>
      <c r="AU1586" s="125"/>
      <c r="AV1586" s="125"/>
      <c r="AW1586" s="126"/>
      <c r="AX1586" s="126"/>
      <c r="AY1586" s="126"/>
      <c r="AZ1586" s="125"/>
      <c r="BA1586" s="125"/>
      <c r="BB1586" s="65"/>
      <c r="BC1586" s="65"/>
      <c r="BD1586" s="128"/>
      <c r="BE1586" s="127"/>
      <c r="BF1586" s="126"/>
      <c r="BG1586" s="126"/>
      <c r="BH1586" s="126"/>
      <c r="BI1586" s="125"/>
      <c r="BJ1586" s="125"/>
      <c r="BK1586" s="125"/>
      <c r="BL1586" s="125"/>
      <c r="BM1586" s="125"/>
      <c r="BN1586" s="125"/>
      <c r="BO1586" s="129"/>
      <c r="BP1586" s="66"/>
      <c r="BQ1586" s="129"/>
      <c r="BR1586" s="125"/>
      <c r="BS1586" s="125"/>
      <c r="BT1586" s="125"/>
      <c r="BU1586" s="125"/>
      <c r="BV1586" s="125"/>
      <c r="BW1586" s="125"/>
      <c r="BX1586" s="126"/>
      <c r="BY1586" s="126"/>
      <c r="BZ1586" s="126"/>
      <c r="CA1586" s="125"/>
      <c r="CB1586" s="125"/>
    </row>
    <row r="1587" spans="1:80" x14ac:dyDescent="0.3">
      <c r="A1587" s="65"/>
      <c r="B1587" s="72"/>
      <c r="C1587" s="73"/>
      <c r="D1587" s="74"/>
      <c r="E1587" s="74"/>
      <c r="F1587" s="74"/>
      <c r="G1587" s="75"/>
      <c r="H1587" s="75"/>
      <c r="I1587" s="75"/>
      <c r="J1587" s="75"/>
      <c r="K1587" s="75"/>
      <c r="L1587" s="75"/>
      <c r="M1587" s="80"/>
      <c r="N1587" s="194"/>
      <c r="O1587" s="70"/>
      <c r="P1587" s="70"/>
      <c r="Q1587" s="70"/>
      <c r="R1587" s="70"/>
      <c r="S1587" s="70"/>
      <c r="T1587" s="70"/>
      <c r="U1587" s="70"/>
      <c r="V1587" s="71"/>
      <c r="W1587" s="71"/>
      <c r="X1587" s="71"/>
      <c r="Y1587" s="70"/>
      <c r="Z1587" s="70"/>
      <c r="AA1587" s="65"/>
      <c r="AB1587" s="65"/>
      <c r="AC1587" s="128"/>
      <c r="AD1587" s="127"/>
      <c r="AE1587" s="126"/>
      <c r="AF1587" s="126"/>
      <c r="AG1587" s="126"/>
      <c r="AH1587" s="125"/>
      <c r="AI1587" s="125"/>
      <c r="AJ1587" s="125"/>
      <c r="AK1587" s="125"/>
      <c r="AL1587" s="125"/>
      <c r="AM1587" s="125"/>
      <c r="AN1587" s="125"/>
      <c r="AO1587" s="66"/>
      <c r="AP1587" s="125"/>
      <c r="AQ1587" s="125"/>
      <c r="AR1587" s="125"/>
      <c r="AS1587" s="125"/>
      <c r="AT1587" s="125"/>
      <c r="AU1587" s="125"/>
      <c r="AV1587" s="125"/>
      <c r="AW1587" s="126"/>
      <c r="AX1587" s="126"/>
      <c r="AY1587" s="126"/>
      <c r="AZ1587" s="125"/>
      <c r="BA1587" s="125"/>
      <c r="BB1587" s="65"/>
      <c r="BC1587" s="65"/>
      <c r="BD1587" s="128"/>
      <c r="BE1587" s="127"/>
      <c r="BF1587" s="126"/>
      <c r="BG1587" s="126"/>
      <c r="BH1587" s="126"/>
      <c r="BI1587" s="125"/>
      <c r="BJ1587" s="125"/>
      <c r="BK1587" s="125"/>
      <c r="BL1587" s="125"/>
      <c r="BM1587" s="125"/>
      <c r="BN1587" s="125"/>
      <c r="BO1587" s="129"/>
      <c r="BP1587" s="66"/>
      <c r="BQ1587" s="129"/>
      <c r="BR1587" s="125"/>
      <c r="BS1587" s="125"/>
      <c r="BT1587" s="125"/>
      <c r="BU1587" s="125"/>
      <c r="BV1587" s="125"/>
      <c r="BW1587" s="125"/>
      <c r="BX1587" s="126"/>
      <c r="BY1587" s="126"/>
      <c r="BZ1587" s="126"/>
      <c r="CA1587" s="125"/>
      <c r="CB1587" s="125"/>
    </row>
    <row r="1588" spans="1:80" x14ac:dyDescent="0.3">
      <c r="A1588" s="65"/>
      <c r="B1588" s="72"/>
      <c r="C1588" s="73"/>
      <c r="D1588" s="74"/>
      <c r="E1588" s="74"/>
      <c r="F1588" s="74"/>
      <c r="G1588" s="75"/>
      <c r="H1588" s="75"/>
      <c r="I1588" s="75"/>
      <c r="J1588" s="75"/>
      <c r="K1588" s="75"/>
      <c r="L1588" s="75"/>
      <c r="M1588" s="80"/>
      <c r="N1588" s="194"/>
      <c r="O1588" s="70"/>
      <c r="P1588" s="70"/>
      <c r="Q1588" s="70"/>
      <c r="R1588" s="70"/>
      <c r="S1588" s="70"/>
      <c r="T1588" s="70"/>
      <c r="U1588" s="70"/>
      <c r="V1588" s="71"/>
      <c r="W1588" s="71"/>
      <c r="X1588" s="71"/>
      <c r="Y1588" s="70"/>
      <c r="Z1588" s="70"/>
      <c r="AA1588" s="65"/>
      <c r="AB1588" s="65"/>
      <c r="AC1588" s="128"/>
      <c r="AD1588" s="127"/>
      <c r="AE1588" s="126"/>
      <c r="AF1588" s="126"/>
      <c r="AG1588" s="126"/>
      <c r="AH1588" s="125"/>
      <c r="AI1588" s="125"/>
      <c r="AJ1588" s="125"/>
      <c r="AK1588" s="125"/>
      <c r="AL1588" s="125"/>
      <c r="AM1588" s="125"/>
      <c r="AN1588" s="125"/>
      <c r="AO1588" s="66"/>
      <c r="AP1588" s="125"/>
      <c r="AQ1588" s="125"/>
      <c r="AR1588" s="125"/>
      <c r="AS1588" s="125"/>
      <c r="AT1588" s="125"/>
      <c r="AU1588" s="125"/>
      <c r="AV1588" s="125"/>
      <c r="AW1588" s="126"/>
      <c r="AX1588" s="126"/>
      <c r="AY1588" s="126"/>
      <c r="AZ1588" s="125"/>
      <c r="BA1588" s="125"/>
      <c r="BB1588" s="65"/>
      <c r="BC1588" s="65"/>
      <c r="BD1588" s="128"/>
      <c r="BE1588" s="127"/>
      <c r="BF1588" s="126"/>
      <c r="BG1588" s="126"/>
      <c r="BH1588" s="126"/>
      <c r="BI1588" s="125"/>
      <c r="BJ1588" s="125"/>
      <c r="BK1588" s="125"/>
      <c r="BL1588" s="125"/>
      <c r="BM1588" s="125"/>
      <c r="BN1588" s="125"/>
      <c r="BO1588" s="129"/>
      <c r="BP1588" s="66"/>
      <c r="BQ1588" s="129"/>
      <c r="BR1588" s="125"/>
      <c r="BS1588" s="125"/>
      <c r="BT1588" s="125"/>
      <c r="BU1588" s="125"/>
      <c r="BV1588" s="125"/>
      <c r="BW1588" s="125"/>
      <c r="BX1588" s="126"/>
      <c r="BY1588" s="126"/>
      <c r="BZ1588" s="126"/>
      <c r="CA1588" s="125"/>
      <c r="CB1588" s="125"/>
    </row>
    <row r="1589" spans="1:80" x14ac:dyDescent="0.3">
      <c r="A1589" s="65"/>
      <c r="B1589" s="72"/>
      <c r="C1589" s="73"/>
      <c r="D1589" s="74"/>
      <c r="E1589" s="74"/>
      <c r="F1589" s="74"/>
      <c r="G1589" s="75"/>
      <c r="H1589" s="75"/>
      <c r="I1589" s="75"/>
      <c r="J1589" s="75"/>
      <c r="K1589" s="75"/>
      <c r="L1589" s="75"/>
      <c r="M1589" s="80"/>
      <c r="N1589" s="194"/>
      <c r="O1589" s="70"/>
      <c r="P1589" s="70"/>
      <c r="Q1589" s="70"/>
      <c r="R1589" s="70"/>
      <c r="S1589" s="70"/>
      <c r="T1589" s="70"/>
      <c r="U1589" s="70"/>
      <c r="V1589" s="71"/>
      <c r="W1589" s="71"/>
      <c r="X1589" s="71"/>
      <c r="Y1589" s="70"/>
      <c r="Z1589" s="70"/>
      <c r="AA1589" s="65"/>
      <c r="AB1589" s="65"/>
      <c r="AC1589" s="65"/>
      <c r="AD1589" s="65"/>
      <c r="AE1589" s="65"/>
      <c r="AF1589" s="65"/>
      <c r="AG1589" s="65"/>
      <c r="AH1589" s="65"/>
      <c r="AI1589" s="65"/>
      <c r="AJ1589" s="65"/>
      <c r="AK1589" s="65"/>
      <c r="AL1589" s="65"/>
      <c r="AM1589" s="65"/>
      <c r="AN1589" s="125"/>
      <c r="AO1589" s="66"/>
      <c r="AP1589" s="125"/>
      <c r="AQ1589" s="65"/>
      <c r="AR1589" s="65"/>
      <c r="AS1589" s="65"/>
      <c r="AT1589" s="65"/>
      <c r="AU1589" s="65"/>
      <c r="AV1589" s="65"/>
      <c r="AW1589" s="65"/>
      <c r="AX1589" s="65"/>
      <c r="AY1589" s="65"/>
      <c r="AZ1589" s="65"/>
      <c r="BA1589" s="65"/>
      <c r="BB1589" s="65"/>
      <c r="BC1589" s="65"/>
      <c r="BD1589" s="65"/>
      <c r="BE1589" s="65"/>
      <c r="BF1589" s="65"/>
      <c r="BG1589" s="65"/>
      <c r="BH1589" s="65"/>
      <c r="BI1589" s="65"/>
      <c r="BJ1589" s="65"/>
      <c r="BK1589" s="65"/>
      <c r="BL1589" s="65"/>
      <c r="BM1589" s="65"/>
      <c r="BN1589" s="65"/>
      <c r="BO1589" s="65"/>
      <c r="BP1589" s="66"/>
      <c r="BQ1589" s="65"/>
      <c r="BR1589" s="65"/>
      <c r="BS1589" s="65"/>
      <c r="BT1589" s="65"/>
      <c r="BU1589" s="65"/>
      <c r="BV1589" s="65"/>
      <c r="BW1589" s="65"/>
      <c r="BX1589" s="65"/>
      <c r="BY1589" s="65"/>
      <c r="BZ1589" s="65"/>
      <c r="CA1589" s="65"/>
      <c r="CB1589" s="65"/>
    </row>
    <row r="1590" spans="1:80" x14ac:dyDescent="0.3">
      <c r="A1590" s="65"/>
      <c r="B1590" s="72"/>
      <c r="C1590" s="73"/>
      <c r="D1590" s="74"/>
      <c r="E1590" s="74"/>
      <c r="F1590" s="74"/>
      <c r="G1590" s="75"/>
      <c r="H1590" s="75"/>
      <c r="I1590" s="75"/>
      <c r="J1590" s="75"/>
      <c r="K1590" s="75"/>
      <c r="L1590" s="75"/>
      <c r="M1590" s="80"/>
      <c r="N1590" s="194"/>
      <c r="O1590" s="70"/>
      <c r="P1590" s="70"/>
      <c r="Q1590" s="70"/>
      <c r="R1590" s="70"/>
      <c r="S1590" s="70"/>
      <c r="T1590" s="70"/>
      <c r="U1590" s="70"/>
      <c r="V1590" s="71"/>
      <c r="W1590" s="71"/>
      <c r="X1590" s="71"/>
      <c r="Y1590" s="70"/>
      <c r="Z1590" s="70"/>
      <c r="AA1590" s="65"/>
      <c r="AB1590" s="65"/>
      <c r="AC1590" s="82"/>
      <c r="AD1590" s="82"/>
      <c r="AE1590" s="82"/>
      <c r="AF1590" s="82"/>
      <c r="AG1590" s="82"/>
      <c r="AH1590" s="82"/>
      <c r="AI1590" s="82"/>
      <c r="AJ1590" s="82"/>
      <c r="AK1590" s="82"/>
      <c r="AL1590" s="82"/>
      <c r="AM1590" s="82"/>
      <c r="AN1590" s="114"/>
      <c r="AO1590" s="82"/>
      <c r="AP1590" s="114"/>
      <c r="AQ1590" s="82"/>
      <c r="AR1590" s="82"/>
      <c r="AS1590" s="82"/>
      <c r="AT1590" s="82"/>
      <c r="AU1590" s="82"/>
      <c r="AV1590" s="82"/>
      <c r="AW1590" s="82"/>
      <c r="AX1590" s="82"/>
      <c r="AY1590" s="82"/>
      <c r="AZ1590" s="82"/>
      <c r="BA1590" s="82"/>
      <c r="BB1590" s="65"/>
      <c r="BC1590" s="65"/>
      <c r="BD1590" s="82"/>
      <c r="BE1590" s="82"/>
      <c r="BF1590" s="82"/>
      <c r="BG1590" s="82"/>
      <c r="BH1590" s="82"/>
      <c r="BI1590" s="82"/>
      <c r="BJ1590" s="82"/>
      <c r="BK1590" s="82"/>
      <c r="BL1590" s="82"/>
      <c r="BM1590" s="82"/>
      <c r="BN1590" s="82"/>
      <c r="BO1590" s="82"/>
      <c r="BP1590" s="82"/>
      <c r="BQ1590" s="82"/>
      <c r="BR1590" s="82"/>
      <c r="BS1590" s="82"/>
      <c r="BT1590" s="82"/>
      <c r="BU1590" s="82"/>
      <c r="BV1590" s="82"/>
      <c r="BW1590" s="82"/>
      <c r="BX1590" s="82"/>
      <c r="BY1590" s="82"/>
      <c r="BZ1590" s="82"/>
      <c r="CA1590" s="82"/>
      <c r="CB1590" s="82"/>
    </row>
    <row r="1591" spans="1:80" x14ac:dyDescent="0.3">
      <c r="A1591" s="65"/>
      <c r="B1591" s="72"/>
      <c r="C1591" s="73"/>
      <c r="D1591" s="74"/>
      <c r="E1591" s="74"/>
      <c r="F1591" s="74"/>
      <c r="G1591" s="75"/>
      <c r="H1591" s="75"/>
      <c r="I1591" s="75"/>
      <c r="J1591" s="75"/>
      <c r="K1591" s="75"/>
      <c r="L1591" s="75"/>
      <c r="M1591" s="80"/>
      <c r="N1591" s="194"/>
      <c r="O1591" s="70"/>
      <c r="P1591" s="70"/>
      <c r="Q1591" s="70"/>
      <c r="R1591" s="70"/>
      <c r="S1591" s="70"/>
      <c r="T1591" s="70"/>
      <c r="U1591" s="70"/>
      <c r="V1591" s="71"/>
      <c r="W1591" s="71"/>
      <c r="X1591" s="71"/>
      <c r="Y1591" s="70"/>
      <c r="Z1591" s="70"/>
      <c r="AA1591" s="65"/>
      <c r="AB1591" s="65"/>
      <c r="AC1591" s="65"/>
      <c r="AD1591" s="65"/>
      <c r="AE1591" s="130"/>
      <c r="AF1591" s="130"/>
      <c r="AG1591" s="130"/>
      <c r="AH1591" s="131"/>
      <c r="AI1591" s="131"/>
      <c r="AJ1591" s="131"/>
      <c r="AK1591" s="131"/>
      <c r="AL1591" s="131"/>
      <c r="AM1591" s="131"/>
      <c r="AN1591" s="125"/>
      <c r="AO1591" s="82"/>
      <c r="AP1591" s="125"/>
      <c r="AQ1591" s="131"/>
      <c r="AR1591" s="131"/>
      <c r="AS1591" s="131"/>
      <c r="AT1591" s="131"/>
      <c r="AU1591" s="131"/>
      <c r="AV1591" s="131"/>
      <c r="AW1591" s="130"/>
      <c r="AX1591" s="130"/>
      <c r="AY1591" s="130"/>
      <c r="AZ1591" s="65"/>
      <c r="BA1591" s="65"/>
      <c r="BB1591" s="65"/>
      <c r="BC1591" s="65"/>
      <c r="BD1591" s="65"/>
      <c r="BE1591" s="65"/>
      <c r="BF1591" s="130"/>
      <c r="BG1591" s="130"/>
      <c r="BH1591" s="130"/>
      <c r="BI1591" s="131"/>
      <c r="BJ1591" s="131"/>
      <c r="BK1591" s="131"/>
      <c r="BL1591" s="131"/>
      <c r="BM1591" s="131"/>
      <c r="BN1591" s="131"/>
      <c r="BO1591" s="132"/>
      <c r="BP1591" s="82"/>
      <c r="BQ1591" s="132"/>
      <c r="BR1591" s="131"/>
      <c r="BS1591" s="131"/>
      <c r="BT1591" s="131"/>
      <c r="BU1591" s="131"/>
      <c r="BV1591" s="131"/>
      <c r="BW1591" s="131"/>
      <c r="BX1591" s="130"/>
      <c r="BY1591" s="130"/>
      <c r="BZ1591" s="130"/>
      <c r="CA1591" s="65"/>
      <c r="CB1591" s="65"/>
    </row>
    <row r="1592" spans="1:80" x14ac:dyDescent="0.3">
      <c r="A1592" s="65"/>
      <c r="B1592" s="72"/>
      <c r="C1592" s="73"/>
      <c r="D1592" s="74"/>
      <c r="E1592" s="74"/>
      <c r="F1592" s="74"/>
      <c r="G1592" s="75"/>
      <c r="H1592" s="75"/>
      <c r="I1592" s="75"/>
      <c r="J1592" s="75"/>
      <c r="K1592" s="75"/>
      <c r="L1592" s="75"/>
      <c r="M1592" s="80"/>
      <c r="N1592" s="194"/>
      <c r="O1592" s="70"/>
      <c r="P1592" s="70"/>
      <c r="Q1592" s="70"/>
      <c r="R1592" s="70"/>
      <c r="S1592" s="70"/>
      <c r="T1592" s="70"/>
      <c r="U1592" s="70"/>
      <c r="V1592" s="71"/>
      <c r="W1592" s="71"/>
      <c r="X1592" s="71"/>
      <c r="Y1592" s="70"/>
      <c r="Z1592" s="70"/>
      <c r="AA1592" s="65"/>
      <c r="AB1592" s="65"/>
      <c r="AC1592" s="128"/>
      <c r="AD1592" s="128"/>
      <c r="AE1592" s="130"/>
      <c r="AF1592" s="130"/>
      <c r="AG1592" s="130"/>
      <c r="AH1592" s="125"/>
      <c r="AI1592" s="125"/>
      <c r="AJ1592" s="125"/>
      <c r="AK1592" s="125"/>
      <c r="AL1592" s="125"/>
      <c r="AM1592" s="125"/>
      <c r="AN1592" s="125"/>
      <c r="AO1592" s="66"/>
      <c r="AP1592" s="125"/>
      <c r="AQ1592" s="125"/>
      <c r="AR1592" s="125"/>
      <c r="AS1592" s="125"/>
      <c r="AT1592" s="125"/>
      <c r="AU1592" s="125"/>
      <c r="AV1592" s="125"/>
      <c r="AW1592" s="130"/>
      <c r="AX1592" s="130"/>
      <c r="AY1592" s="130"/>
      <c r="AZ1592" s="128"/>
      <c r="BA1592" s="128"/>
      <c r="BB1592" s="65"/>
      <c r="BC1592" s="65"/>
      <c r="BD1592" s="128"/>
      <c r="BE1592" s="128"/>
      <c r="BF1592" s="130"/>
      <c r="BG1592" s="130"/>
      <c r="BH1592" s="130"/>
      <c r="BI1592" s="125"/>
      <c r="BJ1592" s="125"/>
      <c r="BK1592" s="125"/>
      <c r="BL1592" s="125"/>
      <c r="BM1592" s="125"/>
      <c r="BN1592" s="125"/>
      <c r="BO1592" s="133"/>
      <c r="BP1592" s="66"/>
      <c r="BQ1592" s="132"/>
      <c r="BR1592" s="125"/>
      <c r="BS1592" s="125"/>
      <c r="BT1592" s="125"/>
      <c r="BU1592" s="125"/>
      <c r="BV1592" s="125"/>
      <c r="BW1592" s="125"/>
      <c r="BX1592" s="130"/>
      <c r="BY1592" s="130"/>
      <c r="BZ1592" s="130"/>
      <c r="CA1592" s="128"/>
      <c r="CB1592" s="128"/>
    </row>
    <row r="1593" spans="1:80" x14ac:dyDescent="0.3">
      <c r="A1593" s="65"/>
      <c r="B1593" s="72"/>
      <c r="C1593" s="73"/>
      <c r="D1593" s="74"/>
      <c r="E1593" s="74"/>
      <c r="F1593" s="74"/>
      <c r="G1593" s="75"/>
      <c r="H1593" s="75"/>
      <c r="I1593" s="75"/>
      <c r="J1593" s="75"/>
      <c r="K1593" s="75"/>
      <c r="L1593" s="75"/>
      <c r="M1593" s="80"/>
      <c r="N1593" s="194"/>
      <c r="O1593" s="70"/>
      <c r="P1593" s="70"/>
      <c r="Q1593" s="70"/>
      <c r="R1593" s="70"/>
      <c r="S1593" s="70"/>
      <c r="T1593" s="70"/>
      <c r="U1593" s="70"/>
      <c r="V1593" s="71"/>
      <c r="W1593" s="71"/>
      <c r="X1593" s="71"/>
      <c r="Y1593" s="70"/>
      <c r="Z1593" s="70"/>
    </row>
    <row r="1594" spans="1:80" x14ac:dyDescent="0.3">
      <c r="A1594" s="65"/>
      <c r="B1594" s="72"/>
      <c r="C1594" s="73"/>
      <c r="D1594" s="74"/>
      <c r="E1594" s="74"/>
      <c r="F1594" s="74"/>
      <c r="G1594" s="75"/>
      <c r="H1594" s="75"/>
      <c r="I1594" s="75"/>
      <c r="J1594" s="75"/>
      <c r="K1594" s="75"/>
      <c r="L1594" s="75"/>
      <c r="M1594" s="80"/>
      <c r="N1594" s="194"/>
      <c r="O1594" s="70"/>
      <c r="P1594" s="70"/>
      <c r="Q1594" s="70"/>
      <c r="R1594" s="70"/>
      <c r="S1594" s="70"/>
      <c r="T1594" s="70"/>
      <c r="U1594" s="70"/>
      <c r="V1594" s="71"/>
      <c r="W1594" s="71"/>
      <c r="X1594" s="71"/>
      <c r="Y1594" s="70"/>
      <c r="Z1594" s="70"/>
      <c r="AA1594" s="65"/>
      <c r="AB1594" s="65"/>
      <c r="AC1594" s="103"/>
      <c r="AD1594" s="103"/>
      <c r="AE1594" s="65"/>
      <c r="AF1594" s="65"/>
      <c r="AG1594" s="103"/>
      <c r="AH1594" s="103"/>
      <c r="AI1594" s="65"/>
      <c r="AJ1594" s="65"/>
      <c r="AK1594" s="103"/>
      <c r="AL1594" s="103"/>
      <c r="AM1594" s="65"/>
      <c r="AN1594" s="103"/>
      <c r="AO1594" s="103"/>
      <c r="AP1594" s="103"/>
      <c r="AQ1594" s="65"/>
      <c r="AR1594" s="103"/>
      <c r="AS1594" s="103"/>
      <c r="AT1594" s="65"/>
      <c r="AU1594" s="65"/>
      <c r="AV1594" s="103"/>
      <c r="AW1594" s="103"/>
      <c r="AX1594" s="65"/>
      <c r="AY1594" s="65"/>
      <c r="AZ1594" s="103"/>
      <c r="BA1594" s="103"/>
      <c r="BB1594" s="65"/>
      <c r="BC1594" s="65"/>
      <c r="BD1594" s="103"/>
      <c r="BE1594" s="103"/>
      <c r="BF1594" s="65"/>
      <c r="BG1594" s="65"/>
      <c r="BH1594" s="103"/>
      <c r="BI1594" s="103"/>
      <c r="BJ1594" s="65"/>
      <c r="BK1594" s="65"/>
      <c r="BL1594" s="103"/>
      <c r="BM1594" s="103"/>
      <c r="BN1594" s="65"/>
      <c r="BO1594" s="103"/>
      <c r="BP1594" s="103"/>
      <c r="BQ1594" s="103"/>
      <c r="BR1594" s="65"/>
      <c r="BS1594" s="103"/>
      <c r="BT1594" s="103"/>
      <c r="BU1594" s="65"/>
      <c r="BV1594" s="65"/>
      <c r="BW1594" s="103"/>
      <c r="BX1594" s="103"/>
      <c r="BY1594" s="65"/>
      <c r="BZ1594" s="65"/>
      <c r="CA1594" s="103"/>
      <c r="CB1594" s="103"/>
    </row>
    <row r="1595" spans="1:80" x14ac:dyDescent="0.3">
      <c r="A1595" s="65"/>
      <c r="B1595" s="72"/>
      <c r="C1595" s="73"/>
      <c r="D1595" s="74"/>
      <c r="E1595" s="74"/>
      <c r="F1595" s="74"/>
      <c r="G1595" s="75"/>
      <c r="H1595" s="75"/>
      <c r="I1595" s="75"/>
      <c r="J1595" s="75"/>
      <c r="K1595" s="75"/>
      <c r="L1595" s="75"/>
      <c r="M1595" s="80"/>
      <c r="N1595" s="194"/>
      <c r="O1595" s="70"/>
      <c r="P1595" s="70"/>
      <c r="Q1595" s="70"/>
      <c r="R1595" s="70"/>
      <c r="S1595" s="70"/>
      <c r="T1595" s="70"/>
      <c r="U1595" s="70"/>
      <c r="V1595" s="71"/>
      <c r="W1595" s="71"/>
      <c r="X1595" s="71"/>
      <c r="Y1595" s="70"/>
      <c r="Z1595" s="70"/>
      <c r="AA1595" s="65"/>
      <c r="AB1595" s="65"/>
      <c r="AC1595" s="122"/>
      <c r="AD1595" s="122"/>
      <c r="AE1595" s="65"/>
      <c r="AF1595" s="65"/>
      <c r="AG1595" s="103"/>
      <c r="AH1595" s="122"/>
      <c r="AI1595" s="65"/>
      <c r="AJ1595" s="65"/>
      <c r="AK1595" s="90"/>
      <c r="AL1595" s="90"/>
      <c r="AM1595" s="65"/>
      <c r="AN1595" s="122"/>
      <c r="AO1595" s="122"/>
      <c r="AP1595" s="122"/>
      <c r="AQ1595" s="65"/>
      <c r="AR1595" s="112"/>
      <c r="AS1595" s="112"/>
      <c r="AT1595" s="124"/>
      <c r="AU1595" s="65"/>
      <c r="AV1595" s="122"/>
      <c r="AW1595" s="122"/>
      <c r="AX1595" s="65"/>
      <c r="AY1595" s="65"/>
      <c r="AZ1595" s="122"/>
      <c r="BA1595" s="122"/>
      <c r="BB1595" s="65"/>
      <c r="BC1595" s="65"/>
      <c r="BD1595" s="122"/>
      <c r="BE1595" s="122"/>
      <c r="BF1595" s="65"/>
      <c r="BG1595" s="65"/>
      <c r="BH1595" s="103"/>
      <c r="BI1595" s="122"/>
      <c r="BJ1595" s="65"/>
      <c r="BK1595" s="65"/>
      <c r="BL1595" s="90"/>
      <c r="BM1595" s="90"/>
      <c r="BN1595" s="65"/>
      <c r="BO1595" s="122"/>
      <c r="BP1595" s="122"/>
      <c r="BQ1595" s="122"/>
      <c r="BR1595" s="65"/>
      <c r="BS1595" s="112"/>
      <c r="BT1595" s="112"/>
      <c r="BU1595" s="124"/>
      <c r="BV1595" s="65"/>
      <c r="BW1595" s="122"/>
      <c r="BX1595" s="122"/>
      <c r="BY1595" s="65"/>
      <c r="BZ1595" s="65"/>
      <c r="CA1595" s="122"/>
      <c r="CB1595" s="122"/>
    </row>
    <row r="1596" spans="1:80" x14ac:dyDescent="0.3">
      <c r="A1596" s="65"/>
      <c r="B1596" s="72"/>
      <c r="C1596" s="73"/>
      <c r="D1596" s="74"/>
      <c r="E1596" s="74"/>
      <c r="F1596" s="74"/>
      <c r="G1596" s="75"/>
      <c r="H1596" s="75"/>
      <c r="I1596" s="75"/>
      <c r="J1596" s="75"/>
      <c r="K1596" s="75"/>
      <c r="L1596" s="75"/>
      <c r="M1596" s="80"/>
      <c r="N1596" s="194"/>
      <c r="O1596" s="70"/>
      <c r="P1596" s="70"/>
      <c r="Q1596" s="70"/>
      <c r="R1596" s="70"/>
      <c r="S1596" s="70"/>
      <c r="T1596" s="70"/>
      <c r="U1596" s="70"/>
      <c r="V1596" s="71"/>
      <c r="W1596" s="71"/>
      <c r="X1596" s="71"/>
      <c r="Y1596" s="70"/>
      <c r="Z1596" s="70"/>
      <c r="AA1596" s="65"/>
      <c r="AB1596" s="65"/>
      <c r="AC1596" s="65"/>
      <c r="AD1596" s="65"/>
      <c r="AE1596" s="65"/>
      <c r="AF1596" s="65"/>
      <c r="AG1596" s="65"/>
      <c r="AH1596" s="65"/>
      <c r="AI1596" s="65"/>
      <c r="AJ1596" s="65"/>
      <c r="AK1596" s="65"/>
      <c r="AL1596" s="65"/>
      <c r="AM1596" s="65"/>
      <c r="AN1596" s="125"/>
      <c r="AO1596" s="66"/>
      <c r="AP1596" s="125"/>
      <c r="AQ1596" s="65"/>
      <c r="AR1596" s="65"/>
      <c r="AS1596" s="65"/>
      <c r="AT1596" s="65"/>
      <c r="AU1596" s="65"/>
      <c r="AV1596" s="65"/>
      <c r="AW1596" s="65"/>
      <c r="AX1596" s="65"/>
      <c r="AY1596" s="65"/>
      <c r="AZ1596" s="65"/>
      <c r="BA1596" s="65"/>
      <c r="BB1596" s="65"/>
      <c r="BC1596" s="65"/>
      <c r="BD1596" s="65"/>
      <c r="BE1596" s="65"/>
      <c r="BF1596" s="65"/>
      <c r="BG1596" s="65"/>
      <c r="BH1596" s="65"/>
      <c r="BI1596" s="65"/>
      <c r="BJ1596" s="65"/>
      <c r="BK1596" s="65"/>
      <c r="BL1596" s="65"/>
      <c r="BM1596" s="65"/>
      <c r="BN1596" s="65"/>
      <c r="BO1596" s="65"/>
      <c r="BP1596" s="66"/>
      <c r="BQ1596" s="65"/>
      <c r="BR1596" s="65"/>
      <c r="BS1596" s="65"/>
      <c r="BT1596" s="65"/>
      <c r="BU1596" s="65"/>
      <c r="BV1596" s="65"/>
      <c r="BW1596" s="65"/>
      <c r="BX1596" s="65"/>
      <c r="BY1596" s="65"/>
      <c r="BZ1596" s="65"/>
      <c r="CA1596" s="65"/>
      <c r="CB1596" s="65"/>
    </row>
    <row r="1597" spans="1:80" x14ac:dyDescent="0.3">
      <c r="A1597" s="65"/>
      <c r="B1597" s="65"/>
      <c r="C1597" s="65"/>
      <c r="D1597" s="65"/>
      <c r="E1597" s="65"/>
      <c r="F1597" s="65"/>
      <c r="G1597" s="65"/>
      <c r="H1597" s="65"/>
      <c r="I1597" s="65"/>
      <c r="J1597" s="65"/>
      <c r="K1597" s="65"/>
      <c r="L1597" s="65"/>
      <c r="M1597" s="99"/>
      <c r="N1597" s="66"/>
      <c r="O1597" s="99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5"/>
      <c r="AC1597" s="65"/>
      <c r="AD1597" s="65"/>
      <c r="AE1597" s="65"/>
      <c r="AF1597" s="65"/>
      <c r="AG1597" s="65"/>
      <c r="AH1597" s="65"/>
      <c r="AI1597" s="65"/>
      <c r="AJ1597" s="65"/>
      <c r="AK1597" s="65"/>
      <c r="AL1597" s="65"/>
      <c r="AM1597" s="65"/>
      <c r="AN1597" s="125"/>
      <c r="AO1597" s="66"/>
      <c r="AP1597" s="125"/>
      <c r="AQ1597" s="65"/>
      <c r="AR1597" s="65"/>
      <c r="AS1597" s="65"/>
      <c r="AT1597" s="65"/>
      <c r="AU1597" s="65"/>
      <c r="AV1597" s="65"/>
      <c r="AW1597" s="65"/>
      <c r="AX1597" s="65"/>
      <c r="AY1597" s="65"/>
      <c r="AZ1597" s="65"/>
      <c r="BA1597" s="65"/>
      <c r="BB1597" s="65"/>
      <c r="BC1597" s="65"/>
      <c r="BD1597" s="65"/>
      <c r="BE1597" s="65"/>
      <c r="BF1597" s="65"/>
      <c r="BG1597" s="65"/>
      <c r="BH1597" s="65"/>
      <c r="BI1597" s="65"/>
      <c r="BJ1597" s="65"/>
      <c r="BK1597" s="65"/>
      <c r="BL1597" s="65"/>
      <c r="BM1597" s="65"/>
      <c r="BN1597" s="65"/>
      <c r="BO1597" s="65"/>
      <c r="BP1597" s="66"/>
      <c r="BQ1597" s="65"/>
      <c r="BR1597" s="65"/>
      <c r="BS1597" s="65"/>
      <c r="BT1597" s="65"/>
      <c r="BU1597" s="65"/>
      <c r="BV1597" s="65"/>
      <c r="BW1597" s="65"/>
      <c r="BX1597" s="65"/>
      <c r="BY1597" s="65"/>
      <c r="BZ1597" s="65"/>
      <c r="CA1597" s="65"/>
      <c r="CB1597" s="65"/>
    </row>
    <row r="1598" spans="1:80" x14ac:dyDescent="0.3">
      <c r="A1598" s="65"/>
      <c r="B1598" s="68"/>
      <c r="C1598" s="68"/>
      <c r="D1598" s="68"/>
      <c r="E1598" s="68"/>
      <c r="F1598" s="68"/>
      <c r="G1598" s="68"/>
      <c r="H1598" s="68"/>
      <c r="I1598" s="68"/>
      <c r="J1598" s="68"/>
      <c r="K1598" s="68"/>
      <c r="L1598" s="68"/>
      <c r="M1598" s="87"/>
      <c r="N1598" s="68"/>
      <c r="O1598" s="87"/>
      <c r="P1598" s="68"/>
      <c r="Q1598" s="68"/>
      <c r="R1598" s="68"/>
      <c r="S1598" s="68"/>
      <c r="T1598" s="68"/>
      <c r="U1598" s="68"/>
      <c r="V1598" s="68"/>
      <c r="W1598" s="68"/>
      <c r="X1598" s="68"/>
      <c r="Y1598" s="68"/>
      <c r="Z1598" s="68"/>
      <c r="AA1598" s="65"/>
      <c r="AB1598" s="65"/>
      <c r="AC1598" s="82"/>
      <c r="AD1598" s="82"/>
      <c r="AE1598" s="82"/>
      <c r="AF1598" s="82"/>
      <c r="AG1598" s="82"/>
      <c r="AH1598" s="82"/>
      <c r="AI1598" s="82"/>
      <c r="AJ1598" s="82"/>
      <c r="AK1598" s="82"/>
      <c r="AL1598" s="82"/>
      <c r="AM1598" s="82"/>
      <c r="AN1598" s="114"/>
      <c r="AO1598" s="82"/>
      <c r="AP1598" s="114"/>
      <c r="AQ1598" s="82"/>
      <c r="AR1598" s="82"/>
      <c r="AS1598" s="82"/>
      <c r="AT1598" s="82"/>
      <c r="AU1598" s="82"/>
      <c r="AV1598" s="82"/>
      <c r="AW1598" s="82"/>
      <c r="AX1598" s="82"/>
      <c r="AY1598" s="82"/>
      <c r="AZ1598" s="82"/>
      <c r="BA1598" s="82"/>
      <c r="BB1598" s="65"/>
      <c r="BC1598" s="65"/>
      <c r="BD1598" s="82"/>
      <c r="BE1598" s="82"/>
      <c r="BF1598" s="82"/>
      <c r="BG1598" s="82"/>
      <c r="BH1598" s="82"/>
      <c r="BI1598" s="82"/>
      <c r="BJ1598" s="82"/>
      <c r="BK1598" s="82"/>
      <c r="BL1598" s="82"/>
      <c r="BM1598" s="82"/>
      <c r="BN1598" s="82"/>
      <c r="BO1598" s="82"/>
      <c r="BP1598" s="82"/>
      <c r="BQ1598" s="82"/>
      <c r="BR1598" s="82"/>
      <c r="BS1598" s="82"/>
      <c r="BT1598" s="82"/>
      <c r="BU1598" s="82"/>
      <c r="BV1598" s="82"/>
      <c r="BW1598" s="82"/>
      <c r="BX1598" s="82"/>
      <c r="BY1598" s="82"/>
      <c r="BZ1598" s="82"/>
      <c r="CA1598" s="82"/>
      <c r="CB1598" s="82"/>
    </row>
    <row r="1599" spans="1:80" x14ac:dyDescent="0.3">
      <c r="A1599" s="65"/>
      <c r="B1599" s="77"/>
      <c r="C1599" s="77"/>
      <c r="D1599" s="78"/>
      <c r="E1599" s="78"/>
      <c r="F1599" s="78"/>
      <c r="G1599" s="79"/>
      <c r="H1599" s="79"/>
      <c r="I1599" s="79"/>
      <c r="J1599" s="79"/>
      <c r="K1599" s="79"/>
      <c r="L1599" s="79"/>
      <c r="M1599" s="80"/>
      <c r="N1599" s="68"/>
      <c r="O1599" s="80"/>
      <c r="P1599" s="79"/>
      <c r="Q1599" s="79"/>
      <c r="R1599" s="79"/>
      <c r="S1599" s="79"/>
      <c r="T1599" s="79"/>
      <c r="U1599" s="79"/>
      <c r="V1599" s="78"/>
      <c r="W1599" s="78"/>
      <c r="X1599" s="78"/>
      <c r="Y1599" s="77"/>
      <c r="Z1599" s="77"/>
      <c r="AA1599" s="65"/>
      <c r="AB1599" s="65"/>
      <c r="AC1599" s="125"/>
      <c r="AD1599" s="125"/>
      <c r="AE1599" s="126"/>
      <c r="AF1599" s="126"/>
      <c r="AG1599" s="126"/>
      <c r="AH1599" s="125"/>
      <c r="AI1599" s="125"/>
      <c r="AJ1599" s="125"/>
      <c r="AK1599" s="125"/>
      <c r="AL1599" s="125"/>
      <c r="AM1599" s="125"/>
      <c r="AN1599" s="125"/>
      <c r="AO1599" s="66"/>
      <c r="AP1599" s="125"/>
      <c r="AQ1599" s="125"/>
      <c r="AR1599" s="125"/>
      <c r="AS1599" s="125"/>
      <c r="AT1599" s="125"/>
      <c r="AU1599" s="125"/>
      <c r="AV1599" s="125"/>
      <c r="AW1599" s="126"/>
      <c r="AX1599" s="126"/>
      <c r="AY1599" s="126"/>
      <c r="AZ1599" s="127"/>
      <c r="BA1599" s="128"/>
      <c r="BB1599" s="65"/>
      <c r="BC1599" s="65"/>
      <c r="BD1599" s="125"/>
      <c r="BE1599" s="125"/>
      <c r="BF1599" s="126"/>
      <c r="BG1599" s="126"/>
      <c r="BH1599" s="126"/>
      <c r="BI1599" s="125"/>
      <c r="BJ1599" s="125"/>
      <c r="BK1599" s="125"/>
      <c r="BL1599" s="125"/>
      <c r="BM1599" s="125"/>
      <c r="BN1599" s="125"/>
      <c r="BO1599" s="129"/>
      <c r="BP1599" s="66"/>
      <c r="BQ1599" s="129"/>
      <c r="BR1599" s="125"/>
      <c r="BS1599" s="125"/>
      <c r="BT1599" s="125"/>
      <c r="BU1599" s="125"/>
      <c r="BV1599" s="125"/>
      <c r="BW1599" s="125"/>
      <c r="BX1599" s="126"/>
      <c r="BY1599" s="126"/>
      <c r="BZ1599" s="126"/>
      <c r="CA1599" s="127"/>
      <c r="CB1599" s="128"/>
    </row>
    <row r="1600" spans="1:80" x14ac:dyDescent="0.3">
      <c r="A1600" s="65"/>
      <c r="B1600" s="72"/>
      <c r="C1600" s="72"/>
      <c r="D1600" s="78"/>
      <c r="E1600" s="78"/>
      <c r="F1600" s="78"/>
      <c r="G1600" s="80"/>
      <c r="H1600" s="80"/>
      <c r="I1600" s="80"/>
      <c r="J1600" s="80"/>
      <c r="K1600" s="80"/>
      <c r="L1600" s="80"/>
      <c r="M1600" s="80"/>
      <c r="N1600" s="81"/>
      <c r="O1600" s="80"/>
      <c r="P1600" s="80"/>
      <c r="Q1600" s="80"/>
      <c r="R1600" s="80"/>
      <c r="S1600" s="80"/>
      <c r="T1600" s="80"/>
      <c r="U1600" s="80"/>
      <c r="V1600" s="78"/>
      <c r="W1600" s="78"/>
      <c r="X1600" s="78"/>
      <c r="Y1600" s="72"/>
      <c r="Z1600" s="72"/>
      <c r="AA1600" s="65"/>
      <c r="AB1600" s="65"/>
      <c r="AC1600" s="125"/>
      <c r="AD1600" s="125"/>
      <c r="AE1600" s="126"/>
      <c r="AF1600" s="126"/>
      <c r="AG1600" s="126"/>
      <c r="AH1600" s="125"/>
      <c r="AI1600" s="125"/>
      <c r="AJ1600" s="125"/>
      <c r="AK1600" s="125"/>
      <c r="AL1600" s="125"/>
      <c r="AM1600" s="125"/>
      <c r="AN1600" s="125"/>
      <c r="AO1600" s="66"/>
      <c r="AP1600" s="125"/>
      <c r="AQ1600" s="125"/>
      <c r="AR1600" s="125"/>
      <c r="AS1600" s="125"/>
      <c r="AT1600" s="125"/>
      <c r="AU1600" s="125"/>
      <c r="AV1600" s="125"/>
      <c r="AW1600" s="126"/>
      <c r="AX1600" s="126"/>
      <c r="AY1600" s="126"/>
      <c r="AZ1600" s="127"/>
      <c r="BA1600" s="128"/>
      <c r="BB1600" s="65"/>
      <c r="BC1600" s="65"/>
      <c r="BD1600" s="125"/>
      <c r="BE1600" s="125"/>
      <c r="BF1600" s="126"/>
      <c r="BG1600" s="126"/>
      <c r="BH1600" s="126"/>
      <c r="BI1600" s="125"/>
      <c r="BJ1600" s="125"/>
      <c r="BK1600" s="125"/>
      <c r="BL1600" s="125"/>
      <c r="BM1600" s="125"/>
      <c r="BN1600" s="125"/>
      <c r="BO1600" s="129"/>
      <c r="BP1600" s="66"/>
      <c r="BQ1600" s="129"/>
      <c r="BR1600" s="125"/>
      <c r="BS1600" s="125"/>
      <c r="BT1600" s="125"/>
      <c r="BU1600" s="125"/>
      <c r="BV1600" s="125"/>
      <c r="BW1600" s="125"/>
      <c r="BX1600" s="126"/>
      <c r="BY1600" s="126"/>
      <c r="BZ1600" s="126"/>
      <c r="CA1600" s="127"/>
      <c r="CB1600" s="128"/>
    </row>
    <row r="1601" spans="1:80" x14ac:dyDescent="0.3">
      <c r="A1601" s="65"/>
      <c r="B1601" s="125"/>
      <c r="C1601" s="125"/>
      <c r="D1601" s="126"/>
      <c r="E1601" s="126"/>
      <c r="F1601" s="126"/>
      <c r="G1601" s="125"/>
      <c r="H1601" s="125"/>
      <c r="I1601" s="125"/>
      <c r="J1601" s="125"/>
      <c r="K1601" s="125"/>
      <c r="L1601" s="125"/>
      <c r="M1601" s="125"/>
      <c r="N1601" s="66"/>
      <c r="O1601" s="125"/>
      <c r="P1601" s="125"/>
      <c r="Q1601" s="125"/>
      <c r="R1601" s="125"/>
      <c r="S1601" s="125"/>
      <c r="T1601" s="125"/>
      <c r="U1601" s="125"/>
      <c r="V1601" s="126"/>
      <c r="W1601" s="126"/>
      <c r="X1601" s="126"/>
      <c r="Y1601" s="127"/>
      <c r="Z1601" s="128"/>
      <c r="AA1601" s="65"/>
      <c r="AB1601" s="65"/>
      <c r="AC1601" s="125"/>
      <c r="AD1601" s="125"/>
      <c r="AE1601" s="126"/>
      <c r="AF1601" s="126"/>
      <c r="AG1601" s="126"/>
      <c r="AH1601" s="125"/>
      <c r="AI1601" s="125"/>
      <c r="AJ1601" s="125"/>
      <c r="AK1601" s="125"/>
      <c r="AL1601" s="125"/>
      <c r="AM1601" s="125"/>
      <c r="AN1601" s="125"/>
      <c r="AO1601" s="66"/>
      <c r="AP1601" s="125"/>
      <c r="AQ1601" s="125"/>
      <c r="AR1601" s="125"/>
      <c r="AS1601" s="125"/>
      <c r="AT1601" s="125"/>
      <c r="AU1601" s="125"/>
      <c r="AV1601" s="125"/>
      <c r="AW1601" s="126"/>
      <c r="AX1601" s="126"/>
      <c r="AY1601" s="126"/>
      <c r="AZ1601" s="127"/>
      <c r="BA1601" s="128"/>
      <c r="BB1601" s="65"/>
      <c r="BC1601" s="65"/>
      <c r="BD1601" s="125"/>
      <c r="BE1601" s="125"/>
      <c r="BF1601" s="126"/>
      <c r="BG1601" s="126"/>
      <c r="BH1601" s="126"/>
      <c r="BI1601" s="125"/>
      <c r="BJ1601" s="125"/>
      <c r="BK1601" s="125"/>
      <c r="BL1601" s="125"/>
      <c r="BM1601" s="125"/>
      <c r="BN1601" s="125"/>
      <c r="BO1601" s="129"/>
      <c r="BP1601" s="66"/>
      <c r="BQ1601" s="129"/>
      <c r="BR1601" s="125"/>
      <c r="BS1601" s="125"/>
      <c r="BT1601" s="125"/>
      <c r="BU1601" s="125"/>
      <c r="BV1601" s="125"/>
      <c r="BW1601" s="125"/>
      <c r="BX1601" s="126"/>
      <c r="BY1601" s="126"/>
      <c r="BZ1601" s="126"/>
      <c r="CA1601" s="127"/>
      <c r="CB1601" s="128"/>
    </row>
    <row r="1602" spans="1:80" x14ac:dyDescent="0.3">
      <c r="A1602" s="65"/>
      <c r="B1602" s="223"/>
      <c r="C1602" s="224"/>
      <c r="D1602" s="65"/>
      <c r="E1602" s="65"/>
      <c r="F1602" s="223"/>
      <c r="G1602" s="224"/>
      <c r="H1602" s="65"/>
      <c r="I1602" s="65"/>
      <c r="J1602" s="223"/>
      <c r="K1602" s="224"/>
      <c r="L1602" s="65"/>
      <c r="M1602" s="233"/>
      <c r="N1602" s="233"/>
      <c r="O1602" s="233"/>
      <c r="P1602" s="65"/>
      <c r="Q1602" s="223"/>
      <c r="R1602" s="224"/>
      <c r="S1602" s="65"/>
      <c r="T1602" s="65"/>
      <c r="U1602" s="223"/>
      <c r="V1602" s="224"/>
      <c r="W1602" s="65"/>
      <c r="X1602" s="65"/>
      <c r="Y1602" s="223"/>
      <c r="Z1602" s="224"/>
      <c r="AA1602" s="65"/>
      <c r="AB1602" s="65"/>
      <c r="AC1602" s="125"/>
      <c r="AD1602" s="125"/>
      <c r="AE1602" s="126"/>
      <c r="AF1602" s="126"/>
      <c r="AG1602" s="126"/>
      <c r="AH1602" s="125"/>
      <c r="AI1602" s="125"/>
      <c r="AJ1602" s="125"/>
      <c r="AK1602" s="125"/>
      <c r="AL1602" s="125"/>
      <c r="AM1602" s="125"/>
      <c r="AN1602" s="125"/>
      <c r="AO1602" s="66"/>
      <c r="AP1602" s="125"/>
      <c r="AQ1602" s="125"/>
      <c r="AR1602" s="125"/>
      <c r="AS1602" s="125"/>
      <c r="AT1602" s="125"/>
      <c r="AU1602" s="125"/>
      <c r="AV1602" s="125"/>
      <c r="AW1602" s="126"/>
      <c r="AX1602" s="126"/>
      <c r="AY1602" s="126"/>
      <c r="AZ1602" s="127"/>
      <c r="BA1602" s="128"/>
      <c r="BB1602" s="65"/>
      <c r="BC1602" s="65"/>
      <c r="BD1602" s="125"/>
      <c r="BE1602" s="125"/>
      <c r="BF1602" s="126"/>
      <c r="BG1602" s="126"/>
      <c r="BH1602" s="126"/>
      <c r="BI1602" s="125"/>
      <c r="BJ1602" s="125"/>
      <c r="BK1602" s="125"/>
      <c r="BL1602" s="125"/>
      <c r="BM1602" s="125"/>
      <c r="BN1602" s="125"/>
      <c r="BO1602" s="129"/>
      <c r="BP1602" s="66"/>
      <c r="BQ1602" s="129"/>
      <c r="BR1602" s="125"/>
      <c r="BS1602" s="125"/>
      <c r="BT1602" s="125"/>
      <c r="BU1602" s="125"/>
      <c r="BV1602" s="125"/>
      <c r="BW1602" s="125"/>
      <c r="BX1602" s="126"/>
      <c r="BY1602" s="126"/>
      <c r="BZ1602" s="126"/>
      <c r="CA1602" s="127"/>
      <c r="CB1602" s="128"/>
    </row>
    <row r="1603" spans="1:80" x14ac:dyDescent="0.3">
      <c r="A1603" s="65"/>
      <c r="B1603" s="225"/>
      <c r="C1603" s="226"/>
      <c r="D1603" s="65"/>
      <c r="E1603" s="65"/>
      <c r="F1603" s="227"/>
      <c r="G1603" s="226"/>
      <c r="H1603" s="65"/>
      <c r="I1603" s="65"/>
      <c r="J1603" s="228"/>
      <c r="K1603" s="229"/>
      <c r="L1603" s="65"/>
      <c r="M1603" s="225"/>
      <c r="N1603" s="230"/>
      <c r="O1603" s="226"/>
      <c r="P1603" s="65"/>
      <c r="Q1603" s="231"/>
      <c r="R1603" s="232"/>
      <c r="S1603" s="76"/>
      <c r="T1603" s="65"/>
      <c r="U1603" s="225"/>
      <c r="V1603" s="226"/>
      <c r="W1603" s="65"/>
      <c r="X1603" s="65"/>
      <c r="Y1603" s="225"/>
      <c r="Z1603" s="226"/>
      <c r="AA1603" s="65"/>
      <c r="AB1603" s="65"/>
      <c r="AC1603" s="125"/>
      <c r="AD1603" s="125"/>
      <c r="AE1603" s="126"/>
      <c r="AF1603" s="126"/>
      <c r="AG1603" s="126"/>
      <c r="AH1603" s="125"/>
      <c r="AI1603" s="125"/>
      <c r="AJ1603" s="125"/>
      <c r="AK1603" s="125"/>
      <c r="AL1603" s="125"/>
      <c r="AM1603" s="125"/>
      <c r="AN1603" s="125"/>
      <c r="AO1603" s="66"/>
      <c r="AP1603" s="125"/>
      <c r="AQ1603" s="125"/>
      <c r="AR1603" s="125"/>
      <c r="AS1603" s="125"/>
      <c r="AT1603" s="125"/>
      <c r="AU1603" s="125"/>
      <c r="AV1603" s="125"/>
      <c r="AW1603" s="126"/>
      <c r="AX1603" s="126"/>
      <c r="AY1603" s="126"/>
      <c r="AZ1603" s="127"/>
      <c r="BA1603" s="128"/>
      <c r="BB1603" s="65"/>
      <c r="BC1603" s="65"/>
      <c r="BD1603" s="125"/>
      <c r="BE1603" s="125"/>
      <c r="BF1603" s="126"/>
      <c r="BG1603" s="126"/>
      <c r="BH1603" s="126"/>
      <c r="BI1603" s="125"/>
      <c r="BJ1603" s="125"/>
      <c r="BK1603" s="125"/>
      <c r="BL1603" s="125"/>
      <c r="BM1603" s="125"/>
      <c r="BN1603" s="125"/>
      <c r="BO1603" s="129"/>
      <c r="BP1603" s="66"/>
      <c r="BQ1603" s="129"/>
      <c r="BR1603" s="125"/>
      <c r="BS1603" s="125"/>
      <c r="BT1603" s="125"/>
      <c r="BU1603" s="125"/>
      <c r="BV1603" s="125"/>
      <c r="BW1603" s="125"/>
      <c r="BX1603" s="126"/>
      <c r="BY1603" s="126"/>
      <c r="BZ1603" s="126"/>
      <c r="CA1603" s="127"/>
      <c r="CB1603" s="128"/>
    </row>
    <row r="1604" spans="1:80" x14ac:dyDescent="0.3">
      <c r="A1604" s="65"/>
      <c r="B1604" s="65"/>
      <c r="C1604" s="65"/>
      <c r="D1604" s="65"/>
      <c r="E1604" s="65"/>
      <c r="F1604" s="65"/>
      <c r="G1604" s="65"/>
      <c r="H1604" s="65"/>
      <c r="I1604" s="65"/>
      <c r="J1604" s="65"/>
      <c r="K1604" s="65"/>
      <c r="L1604" s="65"/>
      <c r="M1604" s="99"/>
      <c r="N1604" s="66"/>
      <c r="O1604" s="99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5"/>
      <c r="AC1604" s="125"/>
      <c r="AD1604" s="125"/>
      <c r="AE1604" s="126"/>
      <c r="AF1604" s="126"/>
      <c r="AG1604" s="126"/>
      <c r="AH1604" s="125"/>
      <c r="AI1604" s="125"/>
      <c r="AJ1604" s="125"/>
      <c r="AK1604" s="125"/>
      <c r="AL1604" s="125"/>
      <c r="AM1604" s="125"/>
      <c r="AN1604" s="125"/>
      <c r="AO1604" s="66"/>
      <c r="AP1604" s="125"/>
      <c r="AQ1604" s="125"/>
      <c r="AR1604" s="125"/>
      <c r="AS1604" s="125"/>
      <c r="AT1604" s="125"/>
      <c r="AU1604" s="125"/>
      <c r="AV1604" s="125"/>
      <c r="AW1604" s="126"/>
      <c r="AX1604" s="126"/>
      <c r="AY1604" s="126"/>
      <c r="AZ1604" s="127"/>
      <c r="BA1604" s="128"/>
      <c r="BB1604" s="65"/>
      <c r="BC1604" s="65"/>
      <c r="BD1604" s="125"/>
      <c r="BE1604" s="125"/>
      <c r="BF1604" s="126"/>
      <c r="BG1604" s="126"/>
      <c r="BH1604" s="126"/>
      <c r="BI1604" s="125"/>
      <c r="BJ1604" s="125"/>
      <c r="BK1604" s="125"/>
      <c r="BL1604" s="125"/>
      <c r="BM1604" s="125"/>
      <c r="BN1604" s="125"/>
      <c r="BO1604" s="129"/>
      <c r="BP1604" s="66"/>
      <c r="BQ1604" s="129"/>
      <c r="BR1604" s="125"/>
      <c r="BS1604" s="125"/>
      <c r="BT1604" s="125"/>
      <c r="BU1604" s="125"/>
      <c r="BV1604" s="125"/>
      <c r="BW1604" s="125"/>
      <c r="BX1604" s="126"/>
      <c r="BY1604" s="126"/>
      <c r="BZ1604" s="126"/>
      <c r="CA1604" s="127"/>
      <c r="CB1604" s="128"/>
    </row>
    <row r="1605" spans="1:80" x14ac:dyDescent="0.3">
      <c r="A1605" s="65"/>
      <c r="B1605" s="65"/>
      <c r="C1605" s="65"/>
      <c r="D1605" s="65"/>
      <c r="E1605" s="65"/>
      <c r="F1605" s="65"/>
      <c r="G1605" s="65"/>
      <c r="H1605" s="65"/>
      <c r="I1605" s="65"/>
      <c r="J1605" s="65"/>
      <c r="K1605" s="65"/>
      <c r="L1605" s="65"/>
      <c r="M1605" s="99"/>
      <c r="N1605" s="66"/>
      <c r="O1605" s="99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5"/>
      <c r="AC1605" s="125"/>
      <c r="AD1605" s="125"/>
      <c r="AE1605" s="126"/>
      <c r="AF1605" s="126"/>
      <c r="AG1605" s="126"/>
      <c r="AH1605" s="125"/>
      <c r="AI1605" s="125"/>
      <c r="AJ1605" s="125"/>
      <c r="AK1605" s="125"/>
      <c r="AL1605" s="125"/>
      <c r="AM1605" s="125"/>
      <c r="AN1605" s="125"/>
      <c r="AO1605" s="66"/>
      <c r="AP1605" s="125"/>
      <c r="AQ1605" s="125"/>
      <c r="AR1605" s="125"/>
      <c r="AS1605" s="125"/>
      <c r="AT1605" s="125"/>
      <c r="AU1605" s="125"/>
      <c r="AV1605" s="125"/>
      <c r="AW1605" s="126"/>
      <c r="AX1605" s="126"/>
      <c r="AY1605" s="126"/>
      <c r="AZ1605" s="127"/>
      <c r="BA1605" s="128"/>
      <c r="BB1605" s="65"/>
      <c r="BC1605" s="65"/>
      <c r="BD1605" s="125"/>
      <c r="BE1605" s="125"/>
      <c r="BF1605" s="126"/>
      <c r="BG1605" s="126"/>
      <c r="BH1605" s="126"/>
      <c r="BI1605" s="125"/>
      <c r="BJ1605" s="125"/>
      <c r="BK1605" s="125"/>
      <c r="BL1605" s="125"/>
      <c r="BM1605" s="125"/>
      <c r="BN1605" s="125"/>
      <c r="BO1605" s="129"/>
      <c r="BP1605" s="66"/>
      <c r="BQ1605" s="129"/>
      <c r="BR1605" s="125"/>
      <c r="BS1605" s="125"/>
      <c r="BT1605" s="125"/>
      <c r="BU1605" s="125"/>
      <c r="BV1605" s="125"/>
      <c r="BW1605" s="125"/>
      <c r="BX1605" s="126"/>
      <c r="BY1605" s="126"/>
      <c r="BZ1605" s="126"/>
      <c r="CA1605" s="127"/>
      <c r="CB1605" s="128"/>
    </row>
    <row r="1606" spans="1:80" x14ac:dyDescent="0.3">
      <c r="A1606" s="65"/>
      <c r="B1606" s="68"/>
      <c r="C1606" s="68"/>
      <c r="D1606" s="68"/>
      <c r="E1606" s="68"/>
      <c r="F1606" s="68"/>
      <c r="G1606" s="68"/>
      <c r="H1606" s="68"/>
      <c r="I1606" s="68"/>
      <c r="J1606" s="68"/>
      <c r="K1606" s="68"/>
      <c r="L1606" s="68"/>
      <c r="M1606" s="87"/>
      <c r="N1606" s="68"/>
      <c r="O1606" s="87"/>
      <c r="P1606" s="68"/>
      <c r="Q1606" s="68"/>
      <c r="R1606" s="68"/>
      <c r="S1606" s="68"/>
      <c r="T1606" s="68"/>
      <c r="U1606" s="68"/>
      <c r="V1606" s="68"/>
      <c r="W1606" s="68"/>
      <c r="X1606" s="68"/>
      <c r="Y1606" s="68"/>
      <c r="Z1606" s="68"/>
      <c r="AA1606" s="65"/>
      <c r="AB1606" s="65"/>
      <c r="AC1606" s="125"/>
      <c r="AD1606" s="125"/>
      <c r="AE1606" s="126"/>
      <c r="AF1606" s="126"/>
      <c r="AG1606" s="126"/>
      <c r="AH1606" s="125"/>
      <c r="AI1606" s="125"/>
      <c r="AJ1606" s="125"/>
      <c r="AK1606" s="125"/>
      <c r="AL1606" s="125"/>
      <c r="AM1606" s="125"/>
      <c r="AN1606" s="125"/>
      <c r="AO1606" s="66"/>
      <c r="AP1606" s="125"/>
      <c r="AQ1606" s="125"/>
      <c r="AR1606" s="125"/>
      <c r="AS1606" s="125"/>
      <c r="AT1606" s="125"/>
      <c r="AU1606" s="125"/>
      <c r="AV1606" s="125"/>
      <c r="AW1606" s="126"/>
      <c r="AX1606" s="126"/>
      <c r="AY1606" s="126"/>
      <c r="AZ1606" s="127"/>
      <c r="BA1606" s="128"/>
      <c r="BB1606" s="65"/>
      <c r="BC1606" s="65"/>
      <c r="BD1606" s="125"/>
      <c r="BE1606" s="125"/>
      <c r="BF1606" s="126"/>
      <c r="BG1606" s="126"/>
      <c r="BH1606" s="126"/>
      <c r="BI1606" s="125"/>
      <c r="BJ1606" s="125"/>
      <c r="BK1606" s="125"/>
      <c r="BL1606" s="125"/>
      <c r="BM1606" s="125"/>
      <c r="BN1606" s="125"/>
      <c r="BO1606" s="129"/>
      <c r="BP1606" s="66"/>
      <c r="BQ1606" s="129"/>
      <c r="BR1606" s="125"/>
      <c r="BS1606" s="125"/>
      <c r="BT1606" s="125"/>
      <c r="BU1606" s="125"/>
      <c r="BV1606" s="125"/>
      <c r="BW1606" s="125"/>
      <c r="BX1606" s="126"/>
      <c r="BY1606" s="126"/>
      <c r="BZ1606" s="126"/>
      <c r="CA1606" s="127"/>
      <c r="CB1606" s="128"/>
    </row>
    <row r="1607" spans="1:80" x14ac:dyDescent="0.3">
      <c r="A1607" s="65"/>
      <c r="B1607" s="70"/>
      <c r="C1607" s="70"/>
      <c r="D1607" s="71"/>
      <c r="E1607" s="71"/>
      <c r="F1607" s="71"/>
      <c r="G1607" s="70"/>
      <c r="H1607" s="70"/>
      <c r="I1607" s="70"/>
      <c r="J1607" s="70"/>
      <c r="K1607" s="70"/>
      <c r="L1607" s="70"/>
      <c r="M1607" s="70"/>
      <c r="N1607" s="194"/>
      <c r="O1607" s="80"/>
      <c r="P1607" s="75"/>
      <c r="Q1607" s="75"/>
      <c r="R1607" s="75"/>
      <c r="S1607" s="75"/>
      <c r="T1607" s="75"/>
      <c r="U1607" s="75"/>
      <c r="V1607" s="74"/>
      <c r="W1607" s="74"/>
      <c r="X1607" s="74"/>
      <c r="Y1607" s="73"/>
      <c r="Z1607" s="72"/>
      <c r="AA1607" s="65"/>
      <c r="AB1607" s="65"/>
      <c r="AC1607" s="125"/>
      <c r="AD1607" s="125"/>
      <c r="AE1607" s="126"/>
      <c r="AF1607" s="126"/>
      <c r="AG1607" s="126"/>
      <c r="AH1607" s="125"/>
      <c r="AI1607" s="125"/>
      <c r="AJ1607" s="125"/>
      <c r="AK1607" s="125"/>
      <c r="AL1607" s="125"/>
      <c r="AM1607" s="125"/>
      <c r="AN1607" s="125"/>
      <c r="AO1607" s="66"/>
      <c r="AP1607" s="125"/>
      <c r="AQ1607" s="125"/>
      <c r="AR1607" s="125"/>
      <c r="AS1607" s="125"/>
      <c r="AT1607" s="125"/>
      <c r="AU1607" s="125"/>
      <c r="AV1607" s="125"/>
      <c r="AW1607" s="126"/>
      <c r="AX1607" s="126"/>
      <c r="AY1607" s="126"/>
      <c r="AZ1607" s="127"/>
      <c r="BA1607" s="128"/>
      <c r="BB1607" s="65"/>
      <c r="BC1607" s="65"/>
      <c r="BD1607" s="125"/>
      <c r="BE1607" s="125"/>
      <c r="BF1607" s="126"/>
      <c r="BG1607" s="126"/>
      <c r="BH1607" s="126"/>
      <c r="BI1607" s="125"/>
      <c r="BJ1607" s="125"/>
      <c r="BK1607" s="125"/>
      <c r="BL1607" s="125"/>
      <c r="BM1607" s="125"/>
      <c r="BN1607" s="125"/>
      <c r="BO1607" s="129"/>
      <c r="BP1607" s="66"/>
      <c r="BQ1607" s="129"/>
      <c r="BR1607" s="125"/>
      <c r="BS1607" s="125"/>
      <c r="BT1607" s="125"/>
      <c r="BU1607" s="125"/>
      <c r="BV1607" s="125"/>
      <c r="BW1607" s="125"/>
      <c r="BX1607" s="126"/>
      <c r="BY1607" s="126"/>
      <c r="BZ1607" s="126"/>
      <c r="CA1607" s="127"/>
      <c r="CB1607" s="128"/>
    </row>
    <row r="1608" spans="1:80" x14ac:dyDescent="0.3">
      <c r="A1608" s="65"/>
      <c r="B1608" s="70"/>
      <c r="C1608" s="70"/>
      <c r="D1608" s="71"/>
      <c r="E1608" s="71"/>
      <c r="F1608" s="71"/>
      <c r="G1608" s="70"/>
      <c r="H1608" s="70"/>
      <c r="I1608" s="70"/>
      <c r="J1608" s="70"/>
      <c r="K1608" s="70"/>
      <c r="L1608" s="70"/>
      <c r="M1608" s="70"/>
      <c r="N1608" s="194"/>
      <c r="O1608" s="80"/>
      <c r="P1608" s="75"/>
      <c r="Q1608" s="75"/>
      <c r="R1608" s="75"/>
      <c r="S1608" s="75"/>
      <c r="T1608" s="75"/>
      <c r="U1608" s="75"/>
      <c r="V1608" s="74"/>
      <c r="W1608" s="74"/>
      <c r="X1608" s="74"/>
      <c r="Y1608" s="73"/>
      <c r="Z1608" s="72"/>
      <c r="AA1608" s="65"/>
      <c r="AB1608" s="65"/>
      <c r="AC1608" s="125"/>
      <c r="AD1608" s="125"/>
      <c r="AE1608" s="126"/>
      <c r="AF1608" s="126"/>
      <c r="AG1608" s="126"/>
      <c r="AH1608" s="125"/>
      <c r="AI1608" s="125"/>
      <c r="AJ1608" s="125"/>
      <c r="AK1608" s="125"/>
      <c r="AL1608" s="125"/>
      <c r="AM1608" s="125"/>
      <c r="AN1608" s="125"/>
      <c r="AO1608" s="66"/>
      <c r="AP1608" s="125"/>
      <c r="AQ1608" s="125"/>
      <c r="AR1608" s="125"/>
      <c r="AS1608" s="125"/>
      <c r="AT1608" s="125"/>
      <c r="AU1608" s="125"/>
      <c r="AV1608" s="125"/>
      <c r="AW1608" s="126"/>
      <c r="AX1608" s="126"/>
      <c r="AY1608" s="126"/>
      <c r="AZ1608" s="127"/>
      <c r="BA1608" s="128"/>
      <c r="BB1608" s="65"/>
      <c r="BC1608" s="65"/>
      <c r="BD1608" s="125"/>
      <c r="BE1608" s="125"/>
      <c r="BF1608" s="126"/>
      <c r="BG1608" s="126"/>
      <c r="BH1608" s="126"/>
      <c r="BI1608" s="125"/>
      <c r="BJ1608" s="125"/>
      <c r="BK1608" s="125"/>
      <c r="BL1608" s="125"/>
      <c r="BM1608" s="125"/>
      <c r="BN1608" s="125"/>
      <c r="BO1608" s="129"/>
      <c r="BP1608" s="66"/>
      <c r="BQ1608" s="129"/>
      <c r="BR1608" s="125"/>
      <c r="BS1608" s="125"/>
      <c r="BT1608" s="125"/>
      <c r="BU1608" s="125"/>
      <c r="BV1608" s="125"/>
      <c r="BW1608" s="125"/>
      <c r="BX1608" s="126"/>
      <c r="BY1608" s="126"/>
      <c r="BZ1608" s="126"/>
      <c r="CA1608" s="127"/>
      <c r="CB1608" s="128"/>
    </row>
    <row r="1609" spans="1:80" x14ac:dyDescent="0.3">
      <c r="A1609" s="65"/>
      <c r="B1609" s="70"/>
      <c r="C1609" s="70"/>
      <c r="D1609" s="71"/>
      <c r="E1609" s="71"/>
      <c r="F1609" s="71"/>
      <c r="G1609" s="70"/>
      <c r="H1609" s="70"/>
      <c r="I1609" s="70"/>
      <c r="J1609" s="70"/>
      <c r="K1609" s="70"/>
      <c r="L1609" s="70"/>
      <c r="M1609" s="70"/>
      <c r="N1609" s="194"/>
      <c r="O1609" s="80"/>
      <c r="P1609" s="75"/>
      <c r="Q1609" s="75"/>
      <c r="R1609" s="75"/>
      <c r="S1609" s="75"/>
      <c r="T1609" s="75"/>
      <c r="U1609" s="75"/>
      <c r="V1609" s="74"/>
      <c r="W1609" s="74"/>
      <c r="X1609" s="74"/>
      <c r="Y1609" s="73"/>
      <c r="Z1609" s="72"/>
      <c r="AA1609" s="65"/>
      <c r="AB1609" s="65"/>
      <c r="AC1609" s="125"/>
      <c r="AD1609" s="125"/>
      <c r="AE1609" s="126"/>
      <c r="AF1609" s="126"/>
      <c r="AG1609" s="126"/>
      <c r="AH1609" s="125"/>
      <c r="AI1609" s="125"/>
      <c r="AJ1609" s="125"/>
      <c r="AK1609" s="125"/>
      <c r="AL1609" s="125"/>
      <c r="AM1609" s="125"/>
      <c r="AN1609" s="125"/>
      <c r="AO1609" s="66"/>
      <c r="AP1609" s="125"/>
      <c r="AQ1609" s="125"/>
      <c r="AR1609" s="125"/>
      <c r="AS1609" s="125"/>
      <c r="AT1609" s="125"/>
      <c r="AU1609" s="125"/>
      <c r="AV1609" s="125"/>
      <c r="AW1609" s="126"/>
      <c r="AX1609" s="126"/>
      <c r="AY1609" s="126"/>
      <c r="AZ1609" s="127"/>
      <c r="BA1609" s="128"/>
      <c r="BB1609" s="65"/>
      <c r="BC1609" s="65"/>
      <c r="BD1609" s="125"/>
      <c r="BE1609" s="125"/>
      <c r="BF1609" s="126"/>
      <c r="BG1609" s="126"/>
      <c r="BH1609" s="126"/>
      <c r="BI1609" s="125"/>
      <c r="BJ1609" s="125"/>
      <c r="BK1609" s="125"/>
      <c r="BL1609" s="125"/>
      <c r="BM1609" s="125"/>
      <c r="BN1609" s="125"/>
      <c r="BO1609" s="129"/>
      <c r="BP1609" s="66"/>
      <c r="BQ1609" s="129"/>
      <c r="BR1609" s="125"/>
      <c r="BS1609" s="125"/>
      <c r="BT1609" s="125"/>
      <c r="BU1609" s="125"/>
      <c r="BV1609" s="125"/>
      <c r="BW1609" s="125"/>
      <c r="BX1609" s="126"/>
      <c r="BY1609" s="126"/>
      <c r="BZ1609" s="126"/>
      <c r="CA1609" s="127"/>
      <c r="CB1609" s="128"/>
    </row>
    <row r="1610" spans="1:80" x14ac:dyDescent="0.3">
      <c r="A1610" s="65"/>
      <c r="B1610" s="70"/>
      <c r="C1610" s="70"/>
      <c r="D1610" s="71"/>
      <c r="E1610" s="71"/>
      <c r="F1610" s="71"/>
      <c r="G1610" s="70"/>
      <c r="H1610" s="70"/>
      <c r="I1610" s="70"/>
      <c r="J1610" s="70"/>
      <c r="K1610" s="70"/>
      <c r="L1610" s="70"/>
      <c r="M1610" s="70"/>
      <c r="N1610" s="194"/>
      <c r="O1610" s="80"/>
      <c r="P1610" s="75"/>
      <c r="Q1610" s="75"/>
      <c r="R1610" s="75"/>
      <c r="S1610" s="75"/>
      <c r="T1610" s="75"/>
      <c r="U1610" s="75"/>
      <c r="V1610" s="74"/>
      <c r="W1610" s="74"/>
      <c r="X1610" s="74"/>
      <c r="Y1610" s="73"/>
      <c r="Z1610" s="72"/>
      <c r="AA1610" s="65"/>
      <c r="AB1610" s="65"/>
      <c r="AC1610" s="125"/>
      <c r="AD1610" s="125"/>
      <c r="AE1610" s="126"/>
      <c r="AF1610" s="126"/>
      <c r="AG1610" s="126"/>
      <c r="AH1610" s="125"/>
      <c r="AI1610" s="125"/>
      <c r="AJ1610" s="125"/>
      <c r="AK1610" s="125"/>
      <c r="AL1610" s="125"/>
      <c r="AM1610" s="125"/>
      <c r="AN1610" s="125"/>
      <c r="AO1610" s="66"/>
      <c r="AP1610" s="125"/>
      <c r="AQ1610" s="125"/>
      <c r="AR1610" s="125"/>
      <c r="AS1610" s="125"/>
      <c r="AT1610" s="125"/>
      <c r="AU1610" s="125"/>
      <c r="AV1610" s="125"/>
      <c r="AW1610" s="126"/>
      <c r="AX1610" s="126"/>
      <c r="AY1610" s="126"/>
      <c r="AZ1610" s="127"/>
      <c r="BA1610" s="128"/>
      <c r="BB1610" s="65"/>
      <c r="BC1610" s="65"/>
      <c r="BD1610" s="125"/>
      <c r="BE1610" s="125"/>
      <c r="BF1610" s="126"/>
      <c r="BG1610" s="126"/>
      <c r="BH1610" s="126"/>
      <c r="BI1610" s="125"/>
      <c r="BJ1610" s="125"/>
      <c r="BK1610" s="125"/>
      <c r="BL1610" s="125"/>
      <c r="BM1610" s="125"/>
      <c r="BN1610" s="125"/>
      <c r="BO1610" s="129"/>
      <c r="BP1610" s="66"/>
      <c r="BQ1610" s="129"/>
      <c r="BR1610" s="125"/>
      <c r="BS1610" s="125"/>
      <c r="BT1610" s="125"/>
      <c r="BU1610" s="125"/>
      <c r="BV1610" s="125"/>
      <c r="BW1610" s="125"/>
      <c r="BX1610" s="126"/>
      <c r="BY1610" s="126"/>
      <c r="BZ1610" s="126"/>
      <c r="CA1610" s="127"/>
      <c r="CB1610" s="128"/>
    </row>
    <row r="1611" spans="1:80" x14ac:dyDescent="0.3">
      <c r="A1611" s="65"/>
      <c r="B1611" s="70"/>
      <c r="C1611" s="70"/>
      <c r="D1611" s="71"/>
      <c r="E1611" s="71"/>
      <c r="F1611" s="71"/>
      <c r="G1611" s="70"/>
      <c r="H1611" s="70"/>
      <c r="I1611" s="70"/>
      <c r="J1611" s="70"/>
      <c r="K1611" s="70"/>
      <c r="L1611" s="70"/>
      <c r="M1611" s="70"/>
      <c r="N1611" s="194"/>
      <c r="O1611" s="80"/>
      <c r="P1611" s="75"/>
      <c r="Q1611" s="75"/>
      <c r="R1611" s="75"/>
      <c r="S1611" s="75"/>
      <c r="T1611" s="75"/>
      <c r="U1611" s="75"/>
      <c r="V1611" s="74"/>
      <c r="W1611" s="74"/>
      <c r="X1611" s="74"/>
      <c r="Y1611" s="73"/>
      <c r="Z1611" s="72"/>
      <c r="AA1611" s="65"/>
      <c r="AB1611" s="65"/>
      <c r="AC1611" s="125"/>
      <c r="AD1611" s="125"/>
      <c r="AE1611" s="126"/>
      <c r="AF1611" s="126"/>
      <c r="AG1611" s="126"/>
      <c r="AH1611" s="125"/>
      <c r="AI1611" s="125"/>
      <c r="AJ1611" s="125"/>
      <c r="AK1611" s="125"/>
      <c r="AL1611" s="125"/>
      <c r="AM1611" s="125"/>
      <c r="AN1611" s="125"/>
      <c r="AO1611" s="66"/>
      <c r="AP1611" s="125"/>
      <c r="AQ1611" s="125"/>
      <c r="AR1611" s="125"/>
      <c r="AS1611" s="125"/>
      <c r="AT1611" s="125"/>
      <c r="AU1611" s="125"/>
      <c r="AV1611" s="125"/>
      <c r="AW1611" s="126"/>
      <c r="AX1611" s="126"/>
      <c r="AY1611" s="126"/>
      <c r="AZ1611" s="127"/>
      <c r="BA1611" s="128"/>
      <c r="BB1611" s="65"/>
      <c r="BC1611" s="65"/>
      <c r="BD1611" s="125"/>
      <c r="BE1611" s="125"/>
      <c r="BF1611" s="126"/>
      <c r="BG1611" s="126"/>
      <c r="BH1611" s="126"/>
      <c r="BI1611" s="125"/>
      <c r="BJ1611" s="125"/>
      <c r="BK1611" s="125"/>
      <c r="BL1611" s="125"/>
      <c r="BM1611" s="125"/>
      <c r="BN1611" s="125"/>
      <c r="BO1611" s="129"/>
      <c r="BP1611" s="66"/>
      <c r="BQ1611" s="129"/>
      <c r="BR1611" s="125"/>
      <c r="BS1611" s="125"/>
      <c r="BT1611" s="125"/>
      <c r="BU1611" s="125"/>
      <c r="BV1611" s="125"/>
      <c r="BW1611" s="125"/>
      <c r="BX1611" s="126"/>
      <c r="BY1611" s="126"/>
      <c r="BZ1611" s="126"/>
      <c r="CA1611" s="127"/>
      <c r="CB1611" s="128"/>
    </row>
    <row r="1612" spans="1:80" x14ac:dyDescent="0.3">
      <c r="A1612" s="65"/>
      <c r="B1612" s="70"/>
      <c r="C1612" s="70"/>
      <c r="D1612" s="71"/>
      <c r="E1612" s="71"/>
      <c r="F1612" s="71"/>
      <c r="G1612" s="70"/>
      <c r="H1612" s="70"/>
      <c r="I1612" s="70"/>
      <c r="J1612" s="70"/>
      <c r="K1612" s="70"/>
      <c r="L1612" s="70"/>
      <c r="M1612" s="70"/>
      <c r="N1612" s="194"/>
      <c r="O1612" s="80"/>
      <c r="P1612" s="75"/>
      <c r="Q1612" s="75"/>
      <c r="R1612" s="75"/>
      <c r="S1612" s="75"/>
      <c r="T1612" s="75"/>
      <c r="U1612" s="75"/>
      <c r="V1612" s="74"/>
      <c r="W1612" s="74"/>
      <c r="X1612" s="74"/>
      <c r="Y1612" s="73"/>
      <c r="Z1612" s="72"/>
      <c r="AA1612" s="65"/>
      <c r="AB1612" s="65"/>
      <c r="AC1612" s="125"/>
      <c r="AD1612" s="125"/>
      <c r="AE1612" s="126"/>
      <c r="AF1612" s="126"/>
      <c r="AG1612" s="126"/>
      <c r="AH1612" s="125"/>
      <c r="AI1612" s="125"/>
      <c r="AJ1612" s="125"/>
      <c r="AK1612" s="125"/>
      <c r="AL1612" s="125"/>
      <c r="AM1612" s="125"/>
      <c r="AN1612" s="125"/>
      <c r="AO1612" s="66"/>
      <c r="AP1612" s="125"/>
      <c r="AQ1612" s="125"/>
      <c r="AR1612" s="125"/>
      <c r="AS1612" s="125"/>
      <c r="AT1612" s="125"/>
      <c r="AU1612" s="125"/>
      <c r="AV1612" s="125"/>
      <c r="AW1612" s="126"/>
      <c r="AX1612" s="126"/>
      <c r="AY1612" s="126"/>
      <c r="AZ1612" s="127"/>
      <c r="BA1612" s="128"/>
      <c r="BB1612" s="65"/>
      <c r="BC1612" s="65"/>
      <c r="BD1612" s="125"/>
      <c r="BE1612" s="125"/>
      <c r="BF1612" s="126"/>
      <c r="BG1612" s="126"/>
      <c r="BH1612" s="126"/>
      <c r="BI1612" s="125"/>
      <c r="BJ1612" s="125"/>
      <c r="BK1612" s="125"/>
      <c r="BL1612" s="125"/>
      <c r="BM1612" s="125"/>
      <c r="BN1612" s="125"/>
      <c r="BO1612" s="129"/>
      <c r="BP1612" s="66"/>
      <c r="BQ1612" s="129"/>
      <c r="BR1612" s="125"/>
      <c r="BS1612" s="125"/>
      <c r="BT1612" s="125"/>
      <c r="BU1612" s="125"/>
      <c r="BV1612" s="125"/>
      <c r="BW1612" s="125"/>
      <c r="BX1612" s="126"/>
      <c r="BY1612" s="126"/>
      <c r="BZ1612" s="126"/>
      <c r="CA1612" s="127"/>
      <c r="CB1612" s="128"/>
    </row>
    <row r="1613" spans="1:80" x14ac:dyDescent="0.3">
      <c r="A1613" s="65"/>
      <c r="B1613" s="70"/>
      <c r="C1613" s="70"/>
      <c r="D1613" s="71"/>
      <c r="E1613" s="71"/>
      <c r="F1613" s="71"/>
      <c r="G1613" s="70"/>
      <c r="H1613" s="70"/>
      <c r="I1613" s="70"/>
      <c r="J1613" s="70"/>
      <c r="K1613" s="70"/>
      <c r="L1613" s="70"/>
      <c r="M1613" s="70"/>
      <c r="N1613" s="194"/>
      <c r="O1613" s="80"/>
      <c r="P1613" s="75"/>
      <c r="Q1613" s="75"/>
      <c r="R1613" s="75"/>
      <c r="S1613" s="75"/>
      <c r="T1613" s="75"/>
      <c r="U1613" s="75"/>
      <c r="V1613" s="74"/>
      <c r="W1613" s="74"/>
      <c r="X1613" s="74"/>
      <c r="Y1613" s="73"/>
      <c r="Z1613" s="72"/>
      <c r="AA1613" s="65"/>
      <c r="AB1613" s="65"/>
      <c r="AC1613" s="125"/>
      <c r="AD1613" s="125"/>
      <c r="AE1613" s="126"/>
      <c r="AF1613" s="126"/>
      <c r="AG1613" s="126"/>
      <c r="AH1613" s="125"/>
      <c r="AI1613" s="125"/>
      <c r="AJ1613" s="125"/>
      <c r="AK1613" s="125"/>
      <c r="AL1613" s="125"/>
      <c r="AM1613" s="125"/>
      <c r="AN1613" s="125"/>
      <c r="AO1613" s="66"/>
      <c r="AP1613" s="125"/>
      <c r="AQ1613" s="125"/>
      <c r="AR1613" s="125"/>
      <c r="AS1613" s="125"/>
      <c r="AT1613" s="125"/>
      <c r="AU1613" s="125"/>
      <c r="AV1613" s="125"/>
      <c r="AW1613" s="126"/>
      <c r="AX1613" s="126"/>
      <c r="AY1613" s="126"/>
      <c r="AZ1613" s="127"/>
      <c r="BA1613" s="128"/>
      <c r="BB1613" s="65"/>
      <c r="BC1613" s="65"/>
      <c r="BD1613" s="125"/>
      <c r="BE1613" s="125"/>
      <c r="BF1613" s="126"/>
      <c r="BG1613" s="126"/>
      <c r="BH1613" s="126"/>
      <c r="BI1613" s="125"/>
      <c r="BJ1613" s="125"/>
      <c r="BK1613" s="125"/>
      <c r="BL1613" s="125"/>
      <c r="BM1613" s="125"/>
      <c r="BN1613" s="125"/>
      <c r="BO1613" s="129"/>
      <c r="BP1613" s="66"/>
      <c r="BQ1613" s="129"/>
      <c r="BR1613" s="125"/>
      <c r="BS1613" s="125"/>
      <c r="BT1613" s="125"/>
      <c r="BU1613" s="125"/>
      <c r="BV1613" s="125"/>
      <c r="BW1613" s="125"/>
      <c r="BX1613" s="126"/>
      <c r="BY1613" s="126"/>
      <c r="BZ1613" s="126"/>
      <c r="CA1613" s="127"/>
      <c r="CB1613" s="128"/>
    </row>
    <row r="1614" spans="1:80" x14ac:dyDescent="0.3">
      <c r="A1614" s="65"/>
      <c r="B1614" s="70"/>
      <c r="C1614" s="70"/>
      <c r="D1614" s="71"/>
      <c r="E1614" s="71"/>
      <c r="F1614" s="71"/>
      <c r="G1614" s="70"/>
      <c r="H1614" s="70"/>
      <c r="I1614" s="70"/>
      <c r="J1614" s="70"/>
      <c r="K1614" s="70"/>
      <c r="L1614" s="70"/>
      <c r="M1614" s="70"/>
      <c r="N1614" s="194"/>
      <c r="O1614" s="80"/>
      <c r="P1614" s="75"/>
      <c r="Q1614" s="75"/>
      <c r="R1614" s="75"/>
      <c r="S1614" s="75"/>
      <c r="T1614" s="75"/>
      <c r="U1614" s="75"/>
      <c r="V1614" s="74"/>
      <c r="W1614" s="74"/>
      <c r="X1614" s="74"/>
      <c r="Y1614" s="73"/>
      <c r="Z1614" s="72"/>
      <c r="AA1614" s="65"/>
      <c r="AB1614" s="65"/>
      <c r="AC1614" s="125"/>
      <c r="AD1614" s="125"/>
      <c r="AE1614" s="126"/>
      <c r="AF1614" s="126"/>
      <c r="AG1614" s="126"/>
      <c r="AH1614" s="125"/>
      <c r="AI1614" s="125"/>
      <c r="AJ1614" s="125"/>
      <c r="AK1614" s="125"/>
      <c r="AL1614" s="125"/>
      <c r="AM1614" s="125"/>
      <c r="AN1614" s="125"/>
      <c r="AO1614" s="66"/>
      <c r="AP1614" s="125"/>
      <c r="AQ1614" s="125"/>
      <c r="AR1614" s="125"/>
      <c r="AS1614" s="125"/>
      <c r="AT1614" s="125"/>
      <c r="AU1614" s="125"/>
      <c r="AV1614" s="125"/>
      <c r="AW1614" s="126"/>
      <c r="AX1614" s="126"/>
      <c r="AY1614" s="126"/>
      <c r="AZ1614" s="127"/>
      <c r="BA1614" s="128"/>
      <c r="BB1614" s="65"/>
      <c r="BC1614" s="65"/>
      <c r="BD1614" s="125"/>
      <c r="BE1614" s="125"/>
      <c r="BF1614" s="126"/>
      <c r="BG1614" s="126"/>
      <c r="BH1614" s="126"/>
      <c r="BI1614" s="125"/>
      <c r="BJ1614" s="125"/>
      <c r="BK1614" s="125"/>
      <c r="BL1614" s="125"/>
      <c r="BM1614" s="125"/>
      <c r="BN1614" s="125"/>
      <c r="BO1614" s="129"/>
      <c r="BP1614" s="66"/>
      <c r="BQ1614" s="129"/>
      <c r="BR1614" s="125"/>
      <c r="BS1614" s="125"/>
      <c r="BT1614" s="125"/>
      <c r="BU1614" s="125"/>
      <c r="BV1614" s="125"/>
      <c r="BW1614" s="125"/>
      <c r="BX1614" s="126"/>
      <c r="BY1614" s="126"/>
      <c r="BZ1614" s="126"/>
      <c r="CA1614" s="127"/>
      <c r="CB1614" s="128"/>
    </row>
    <row r="1615" spans="1:80" x14ac:dyDescent="0.3">
      <c r="A1615" s="65"/>
      <c r="B1615" s="70"/>
      <c r="C1615" s="70"/>
      <c r="D1615" s="71"/>
      <c r="E1615" s="71"/>
      <c r="F1615" s="71"/>
      <c r="G1615" s="70"/>
      <c r="H1615" s="70"/>
      <c r="I1615" s="70"/>
      <c r="J1615" s="70"/>
      <c r="K1615" s="70"/>
      <c r="L1615" s="70"/>
      <c r="M1615" s="70"/>
      <c r="N1615" s="194"/>
      <c r="O1615" s="80"/>
      <c r="P1615" s="75"/>
      <c r="Q1615" s="75"/>
      <c r="R1615" s="75"/>
      <c r="S1615" s="75"/>
      <c r="T1615" s="75"/>
      <c r="U1615" s="75"/>
      <c r="V1615" s="74"/>
      <c r="W1615" s="74"/>
      <c r="X1615" s="74"/>
      <c r="Y1615" s="73"/>
      <c r="Z1615" s="72"/>
      <c r="AA1615" s="65"/>
      <c r="AB1615" s="65"/>
      <c r="AC1615" s="125"/>
      <c r="AD1615" s="125"/>
      <c r="AE1615" s="126"/>
      <c r="AF1615" s="126"/>
      <c r="AG1615" s="126"/>
      <c r="AH1615" s="125"/>
      <c r="AI1615" s="125"/>
      <c r="AJ1615" s="125"/>
      <c r="AK1615" s="125"/>
      <c r="AL1615" s="125"/>
      <c r="AM1615" s="125"/>
      <c r="AN1615" s="125"/>
      <c r="AO1615" s="66"/>
      <c r="AP1615" s="125"/>
      <c r="AQ1615" s="125"/>
      <c r="AR1615" s="125"/>
      <c r="AS1615" s="125"/>
      <c r="AT1615" s="125"/>
      <c r="AU1615" s="125"/>
      <c r="AV1615" s="125"/>
      <c r="AW1615" s="126"/>
      <c r="AX1615" s="126"/>
      <c r="AY1615" s="126"/>
      <c r="AZ1615" s="127"/>
      <c r="BA1615" s="128"/>
      <c r="BB1615" s="65"/>
      <c r="BC1615" s="65"/>
      <c r="BD1615" s="125"/>
      <c r="BE1615" s="125"/>
      <c r="BF1615" s="126"/>
      <c r="BG1615" s="126"/>
      <c r="BH1615" s="126"/>
      <c r="BI1615" s="125"/>
      <c r="BJ1615" s="125"/>
      <c r="BK1615" s="125"/>
      <c r="BL1615" s="125"/>
      <c r="BM1615" s="125"/>
      <c r="BN1615" s="125"/>
      <c r="BO1615" s="129"/>
      <c r="BP1615" s="66"/>
      <c r="BQ1615" s="129"/>
      <c r="BR1615" s="125"/>
      <c r="BS1615" s="125"/>
      <c r="BT1615" s="125"/>
      <c r="BU1615" s="125"/>
      <c r="BV1615" s="125"/>
      <c r="BW1615" s="125"/>
      <c r="BX1615" s="126"/>
      <c r="BY1615" s="126"/>
      <c r="BZ1615" s="126"/>
      <c r="CA1615" s="127"/>
      <c r="CB1615" s="128"/>
    </row>
    <row r="1616" spans="1:80" x14ac:dyDescent="0.3">
      <c r="A1616" s="65"/>
      <c r="B1616" s="70"/>
      <c r="C1616" s="70"/>
      <c r="D1616" s="71"/>
      <c r="E1616" s="71"/>
      <c r="F1616" s="71"/>
      <c r="G1616" s="70"/>
      <c r="H1616" s="70"/>
      <c r="I1616" s="70"/>
      <c r="J1616" s="70"/>
      <c r="K1616" s="70"/>
      <c r="L1616" s="70"/>
      <c r="M1616" s="70"/>
      <c r="N1616" s="194"/>
      <c r="O1616" s="80"/>
      <c r="P1616" s="75"/>
      <c r="Q1616" s="75"/>
      <c r="R1616" s="75"/>
      <c r="S1616" s="75"/>
      <c r="T1616" s="75"/>
      <c r="U1616" s="75"/>
      <c r="V1616" s="74"/>
      <c r="W1616" s="74"/>
      <c r="X1616" s="74"/>
      <c r="Y1616" s="73"/>
      <c r="Z1616" s="72"/>
      <c r="AA1616" s="65"/>
      <c r="AB1616" s="65"/>
      <c r="AC1616" s="125"/>
      <c r="AD1616" s="125"/>
      <c r="AE1616" s="126"/>
      <c r="AF1616" s="126"/>
      <c r="AG1616" s="126"/>
      <c r="AH1616" s="125"/>
      <c r="AI1616" s="125"/>
      <c r="AJ1616" s="125"/>
      <c r="AK1616" s="125"/>
      <c r="AL1616" s="125"/>
      <c r="AM1616" s="125"/>
      <c r="AN1616" s="125"/>
      <c r="AO1616" s="66"/>
      <c r="AP1616" s="125"/>
      <c r="AQ1616" s="125"/>
      <c r="AR1616" s="125"/>
      <c r="AS1616" s="125"/>
      <c r="AT1616" s="125"/>
      <c r="AU1616" s="125"/>
      <c r="AV1616" s="125"/>
      <c r="AW1616" s="126"/>
      <c r="AX1616" s="126"/>
      <c r="AY1616" s="126"/>
      <c r="AZ1616" s="127"/>
      <c r="BA1616" s="128"/>
      <c r="BB1616" s="65"/>
      <c r="BC1616" s="65"/>
      <c r="BD1616" s="125"/>
      <c r="BE1616" s="125"/>
      <c r="BF1616" s="126"/>
      <c r="BG1616" s="126"/>
      <c r="BH1616" s="126"/>
      <c r="BI1616" s="125"/>
      <c r="BJ1616" s="125"/>
      <c r="BK1616" s="125"/>
      <c r="BL1616" s="125"/>
      <c r="BM1616" s="125"/>
      <c r="BN1616" s="125"/>
      <c r="BO1616" s="129"/>
      <c r="BP1616" s="66"/>
      <c r="BQ1616" s="129"/>
      <c r="BR1616" s="125"/>
      <c r="BS1616" s="125"/>
      <c r="BT1616" s="125"/>
      <c r="BU1616" s="125"/>
      <c r="BV1616" s="125"/>
      <c r="BW1616" s="125"/>
      <c r="BX1616" s="126"/>
      <c r="BY1616" s="126"/>
      <c r="BZ1616" s="126"/>
      <c r="CA1616" s="127"/>
      <c r="CB1616" s="128"/>
    </row>
    <row r="1617" spans="1:80" x14ac:dyDescent="0.3">
      <c r="A1617" s="65"/>
      <c r="B1617" s="70"/>
      <c r="C1617" s="70"/>
      <c r="D1617" s="71"/>
      <c r="E1617" s="71"/>
      <c r="F1617" s="71"/>
      <c r="G1617" s="70"/>
      <c r="H1617" s="70"/>
      <c r="I1617" s="70"/>
      <c r="J1617" s="70"/>
      <c r="K1617" s="70"/>
      <c r="L1617" s="70"/>
      <c r="M1617" s="70"/>
      <c r="N1617" s="194"/>
      <c r="O1617" s="80"/>
      <c r="P1617" s="75"/>
      <c r="Q1617" s="75"/>
      <c r="R1617" s="75"/>
      <c r="S1617" s="75"/>
      <c r="T1617" s="75"/>
      <c r="U1617" s="75"/>
      <c r="V1617" s="74"/>
      <c r="W1617" s="74"/>
      <c r="X1617" s="74"/>
      <c r="Y1617" s="73"/>
      <c r="Z1617" s="72"/>
      <c r="AA1617" s="65"/>
      <c r="AB1617" s="65"/>
      <c r="AC1617" s="125"/>
      <c r="AD1617" s="125"/>
      <c r="AE1617" s="126"/>
      <c r="AF1617" s="126"/>
      <c r="AG1617" s="126"/>
      <c r="AH1617" s="125"/>
      <c r="AI1617" s="125"/>
      <c r="AJ1617" s="125"/>
      <c r="AK1617" s="125"/>
      <c r="AL1617" s="125"/>
      <c r="AM1617" s="125"/>
      <c r="AN1617" s="125"/>
      <c r="AO1617" s="66"/>
      <c r="AP1617" s="125"/>
      <c r="AQ1617" s="125"/>
      <c r="AR1617" s="125"/>
      <c r="AS1617" s="125"/>
      <c r="AT1617" s="125"/>
      <c r="AU1617" s="125"/>
      <c r="AV1617" s="125"/>
      <c r="AW1617" s="126"/>
      <c r="AX1617" s="126"/>
      <c r="AY1617" s="126"/>
      <c r="AZ1617" s="127"/>
      <c r="BA1617" s="128"/>
      <c r="BB1617" s="65"/>
      <c r="BC1617" s="65"/>
      <c r="BD1617" s="125"/>
      <c r="BE1617" s="125"/>
      <c r="BF1617" s="126"/>
      <c r="BG1617" s="126"/>
      <c r="BH1617" s="126"/>
      <c r="BI1617" s="125"/>
      <c r="BJ1617" s="125"/>
      <c r="BK1617" s="125"/>
      <c r="BL1617" s="125"/>
      <c r="BM1617" s="125"/>
      <c r="BN1617" s="125"/>
      <c r="BO1617" s="129"/>
      <c r="BP1617" s="66"/>
      <c r="BQ1617" s="129"/>
      <c r="BR1617" s="125"/>
      <c r="BS1617" s="125"/>
      <c r="BT1617" s="125"/>
      <c r="BU1617" s="125"/>
      <c r="BV1617" s="125"/>
      <c r="BW1617" s="125"/>
      <c r="BX1617" s="126"/>
      <c r="BY1617" s="126"/>
      <c r="BZ1617" s="126"/>
      <c r="CA1617" s="127"/>
      <c r="CB1617" s="128"/>
    </row>
    <row r="1618" spans="1:80" x14ac:dyDescent="0.3">
      <c r="A1618" s="65"/>
      <c r="B1618" s="70"/>
      <c r="C1618" s="70"/>
      <c r="D1618" s="71"/>
      <c r="E1618" s="71"/>
      <c r="F1618" s="71"/>
      <c r="G1618" s="70"/>
      <c r="H1618" s="70"/>
      <c r="I1618" s="70"/>
      <c r="J1618" s="70"/>
      <c r="K1618" s="70"/>
      <c r="L1618" s="70"/>
      <c r="M1618" s="70"/>
      <c r="N1618" s="194"/>
      <c r="O1618" s="80"/>
      <c r="P1618" s="75"/>
      <c r="Q1618" s="75"/>
      <c r="R1618" s="75"/>
      <c r="S1618" s="75"/>
      <c r="T1618" s="75"/>
      <c r="U1618" s="75"/>
      <c r="V1618" s="74"/>
      <c r="W1618" s="74"/>
      <c r="X1618" s="74"/>
      <c r="Y1618" s="73"/>
      <c r="Z1618" s="72"/>
      <c r="AA1618" s="65"/>
      <c r="AB1618" s="65"/>
      <c r="AC1618" s="125"/>
      <c r="AD1618" s="125"/>
      <c r="AE1618" s="126"/>
      <c r="AF1618" s="126"/>
      <c r="AG1618" s="126"/>
      <c r="AH1618" s="125"/>
      <c r="AI1618" s="125"/>
      <c r="AJ1618" s="125"/>
      <c r="AK1618" s="125"/>
      <c r="AL1618" s="125"/>
      <c r="AM1618" s="125"/>
      <c r="AN1618" s="125"/>
      <c r="AO1618" s="66"/>
      <c r="AP1618" s="125"/>
      <c r="AQ1618" s="125"/>
      <c r="AR1618" s="125"/>
      <c r="AS1618" s="125"/>
      <c r="AT1618" s="125"/>
      <c r="AU1618" s="125"/>
      <c r="AV1618" s="125"/>
      <c r="AW1618" s="126"/>
      <c r="AX1618" s="126"/>
      <c r="AY1618" s="126"/>
      <c r="AZ1618" s="127"/>
      <c r="BA1618" s="128"/>
      <c r="BB1618" s="65"/>
      <c r="BC1618" s="65"/>
      <c r="BD1618" s="125"/>
      <c r="BE1618" s="125"/>
      <c r="BF1618" s="126"/>
      <c r="BG1618" s="126"/>
      <c r="BH1618" s="126"/>
      <c r="BI1618" s="125"/>
      <c r="BJ1618" s="125"/>
      <c r="BK1618" s="125"/>
      <c r="BL1618" s="125"/>
      <c r="BM1618" s="125"/>
      <c r="BN1618" s="125"/>
      <c r="BO1618" s="129"/>
      <c r="BP1618" s="66"/>
      <c r="BQ1618" s="129"/>
      <c r="BR1618" s="125"/>
      <c r="BS1618" s="125"/>
      <c r="BT1618" s="125"/>
      <c r="BU1618" s="125"/>
      <c r="BV1618" s="125"/>
      <c r="BW1618" s="125"/>
      <c r="BX1618" s="126"/>
      <c r="BY1618" s="126"/>
      <c r="BZ1618" s="126"/>
      <c r="CA1618" s="127"/>
      <c r="CB1618" s="128"/>
    </row>
    <row r="1619" spans="1:80" x14ac:dyDescent="0.3">
      <c r="A1619" s="65"/>
      <c r="B1619" s="70"/>
      <c r="C1619" s="70"/>
      <c r="D1619" s="71"/>
      <c r="E1619" s="71"/>
      <c r="F1619" s="71"/>
      <c r="G1619" s="70"/>
      <c r="H1619" s="70"/>
      <c r="I1619" s="70"/>
      <c r="J1619" s="70"/>
      <c r="K1619" s="70"/>
      <c r="L1619" s="70"/>
      <c r="M1619" s="70"/>
      <c r="N1619" s="194"/>
      <c r="O1619" s="80"/>
      <c r="P1619" s="75"/>
      <c r="Q1619" s="75"/>
      <c r="R1619" s="75"/>
      <c r="S1619" s="75"/>
      <c r="T1619" s="75"/>
      <c r="U1619" s="75"/>
      <c r="V1619" s="74"/>
      <c r="W1619" s="74"/>
      <c r="X1619" s="74"/>
      <c r="Y1619" s="73"/>
      <c r="Z1619" s="72"/>
      <c r="AA1619" s="65"/>
      <c r="AB1619" s="65"/>
      <c r="AC1619" s="125"/>
      <c r="AD1619" s="125"/>
      <c r="AE1619" s="126"/>
      <c r="AF1619" s="126"/>
      <c r="AG1619" s="126"/>
      <c r="AH1619" s="125"/>
      <c r="AI1619" s="125"/>
      <c r="AJ1619" s="125"/>
      <c r="AK1619" s="125"/>
      <c r="AL1619" s="125"/>
      <c r="AM1619" s="125"/>
      <c r="AN1619" s="125"/>
      <c r="AO1619" s="82"/>
      <c r="AP1619" s="125"/>
      <c r="AQ1619" s="125"/>
      <c r="AR1619" s="125"/>
      <c r="AS1619" s="125"/>
      <c r="AT1619" s="125"/>
      <c r="AU1619" s="125"/>
      <c r="AV1619" s="125"/>
      <c r="AW1619" s="126"/>
      <c r="AX1619" s="126"/>
      <c r="AY1619" s="126"/>
      <c r="AZ1619" s="125"/>
      <c r="BA1619" s="125"/>
      <c r="BB1619" s="65"/>
      <c r="BC1619" s="65"/>
      <c r="BD1619" s="125"/>
      <c r="BE1619" s="125"/>
      <c r="BF1619" s="126"/>
      <c r="BG1619" s="126"/>
      <c r="BH1619" s="126"/>
      <c r="BI1619" s="125"/>
      <c r="BJ1619" s="125"/>
      <c r="BK1619" s="125"/>
      <c r="BL1619" s="125"/>
      <c r="BM1619" s="125"/>
      <c r="BN1619" s="125"/>
      <c r="BO1619" s="129"/>
      <c r="BP1619" s="82"/>
      <c r="BQ1619" s="129"/>
      <c r="BR1619" s="125"/>
      <c r="BS1619" s="125"/>
      <c r="BT1619" s="125"/>
      <c r="BU1619" s="125"/>
      <c r="BV1619" s="125"/>
      <c r="BW1619" s="125"/>
      <c r="BX1619" s="126"/>
      <c r="BY1619" s="126"/>
      <c r="BZ1619" s="126"/>
      <c r="CA1619" s="125"/>
      <c r="CB1619" s="125"/>
    </row>
    <row r="1620" spans="1:80" x14ac:dyDescent="0.3">
      <c r="A1620" s="65"/>
      <c r="B1620" s="70"/>
      <c r="C1620" s="70"/>
      <c r="D1620" s="71"/>
      <c r="E1620" s="71"/>
      <c r="F1620" s="71"/>
      <c r="G1620" s="70"/>
      <c r="H1620" s="70"/>
      <c r="I1620" s="70"/>
      <c r="J1620" s="70"/>
      <c r="K1620" s="70"/>
      <c r="L1620" s="70"/>
      <c r="M1620" s="70"/>
      <c r="N1620" s="194"/>
      <c r="O1620" s="80"/>
      <c r="P1620" s="75"/>
      <c r="Q1620" s="75"/>
      <c r="R1620" s="75"/>
      <c r="S1620" s="75"/>
      <c r="T1620" s="75"/>
      <c r="U1620" s="75"/>
      <c r="V1620" s="74"/>
      <c r="W1620" s="74"/>
      <c r="X1620" s="74"/>
      <c r="Y1620" s="73"/>
      <c r="Z1620" s="72"/>
      <c r="AA1620" s="65"/>
      <c r="AB1620" s="65"/>
      <c r="AC1620" s="128"/>
      <c r="AD1620" s="127"/>
      <c r="AE1620" s="126"/>
      <c r="AF1620" s="126"/>
      <c r="AG1620" s="126"/>
      <c r="AH1620" s="125"/>
      <c r="AI1620" s="125"/>
      <c r="AJ1620" s="125"/>
      <c r="AK1620" s="125"/>
      <c r="AL1620" s="125"/>
      <c r="AM1620" s="125"/>
      <c r="AN1620" s="125"/>
      <c r="AO1620" s="66"/>
      <c r="AP1620" s="125"/>
      <c r="AQ1620" s="125"/>
      <c r="AR1620" s="125"/>
      <c r="AS1620" s="125"/>
      <c r="AT1620" s="125"/>
      <c r="AU1620" s="125"/>
      <c r="AV1620" s="125"/>
      <c r="AW1620" s="126"/>
      <c r="AX1620" s="126"/>
      <c r="AY1620" s="126"/>
      <c r="AZ1620" s="125"/>
      <c r="BA1620" s="125"/>
      <c r="BB1620" s="65"/>
      <c r="BC1620" s="65"/>
      <c r="BD1620" s="128"/>
      <c r="BE1620" s="127"/>
      <c r="BF1620" s="126"/>
      <c r="BG1620" s="126"/>
      <c r="BH1620" s="126"/>
      <c r="BI1620" s="125"/>
      <c r="BJ1620" s="125"/>
      <c r="BK1620" s="125"/>
      <c r="BL1620" s="125"/>
      <c r="BM1620" s="125"/>
      <c r="BN1620" s="125"/>
      <c r="BO1620" s="129"/>
      <c r="BP1620" s="66"/>
      <c r="BQ1620" s="129"/>
      <c r="BR1620" s="125"/>
      <c r="BS1620" s="125"/>
      <c r="BT1620" s="125"/>
      <c r="BU1620" s="125"/>
      <c r="BV1620" s="125"/>
      <c r="BW1620" s="125"/>
      <c r="BX1620" s="126"/>
      <c r="BY1620" s="126"/>
      <c r="BZ1620" s="126"/>
      <c r="CA1620" s="125"/>
      <c r="CB1620" s="125"/>
    </row>
    <row r="1621" spans="1:80" x14ac:dyDescent="0.3">
      <c r="A1621" s="65"/>
      <c r="B1621" s="70"/>
      <c r="C1621" s="70"/>
      <c r="D1621" s="71"/>
      <c r="E1621" s="71"/>
      <c r="F1621" s="71"/>
      <c r="G1621" s="70"/>
      <c r="H1621" s="70"/>
      <c r="I1621" s="70"/>
      <c r="J1621" s="70"/>
      <c r="K1621" s="70"/>
      <c r="L1621" s="70"/>
      <c r="M1621" s="70"/>
      <c r="N1621" s="194"/>
      <c r="O1621" s="80"/>
      <c r="P1621" s="75"/>
      <c r="Q1621" s="75"/>
      <c r="R1621" s="75"/>
      <c r="S1621" s="75"/>
      <c r="T1621" s="75"/>
      <c r="U1621" s="75"/>
      <c r="V1621" s="74"/>
      <c r="W1621" s="74"/>
      <c r="X1621" s="74"/>
      <c r="Y1621" s="73"/>
      <c r="Z1621" s="72"/>
      <c r="AA1621" s="65"/>
      <c r="AB1621" s="65"/>
      <c r="AC1621" s="128"/>
      <c r="AD1621" s="127"/>
      <c r="AE1621" s="126"/>
      <c r="AF1621" s="126"/>
      <c r="AG1621" s="126"/>
      <c r="AH1621" s="125"/>
      <c r="AI1621" s="125"/>
      <c r="AJ1621" s="125"/>
      <c r="AK1621" s="125"/>
      <c r="AL1621" s="125"/>
      <c r="AM1621" s="125"/>
      <c r="AN1621" s="125"/>
      <c r="AO1621" s="66"/>
      <c r="AP1621" s="125"/>
      <c r="AQ1621" s="125"/>
      <c r="AR1621" s="125"/>
      <c r="AS1621" s="125"/>
      <c r="AT1621" s="125"/>
      <c r="AU1621" s="125"/>
      <c r="AV1621" s="125"/>
      <c r="AW1621" s="126"/>
      <c r="AX1621" s="126"/>
      <c r="AY1621" s="126"/>
      <c r="AZ1621" s="125"/>
      <c r="BA1621" s="125"/>
      <c r="BB1621" s="65"/>
      <c r="BC1621" s="65"/>
      <c r="BD1621" s="128"/>
      <c r="BE1621" s="127"/>
      <c r="BF1621" s="126"/>
      <c r="BG1621" s="126"/>
      <c r="BH1621" s="126"/>
      <c r="BI1621" s="125"/>
      <c r="BJ1621" s="125"/>
      <c r="BK1621" s="125"/>
      <c r="BL1621" s="125"/>
      <c r="BM1621" s="125"/>
      <c r="BN1621" s="125"/>
      <c r="BO1621" s="129"/>
      <c r="BP1621" s="66"/>
      <c r="BQ1621" s="129"/>
      <c r="BR1621" s="125"/>
      <c r="BS1621" s="125"/>
      <c r="BT1621" s="125"/>
      <c r="BU1621" s="125"/>
      <c r="BV1621" s="125"/>
      <c r="BW1621" s="125"/>
      <c r="BX1621" s="126"/>
      <c r="BY1621" s="126"/>
      <c r="BZ1621" s="126"/>
      <c r="CA1621" s="125"/>
      <c r="CB1621" s="125"/>
    </row>
    <row r="1622" spans="1:80" x14ac:dyDescent="0.3">
      <c r="A1622" s="65"/>
      <c r="B1622" s="70"/>
      <c r="C1622" s="70"/>
      <c r="D1622" s="71"/>
      <c r="E1622" s="71"/>
      <c r="F1622" s="71"/>
      <c r="G1622" s="70"/>
      <c r="H1622" s="70"/>
      <c r="I1622" s="70"/>
      <c r="J1622" s="70"/>
      <c r="K1622" s="70"/>
      <c r="L1622" s="70"/>
      <c r="M1622" s="70"/>
      <c r="N1622" s="195"/>
      <c r="O1622" s="70"/>
      <c r="P1622" s="70"/>
      <c r="Q1622" s="70"/>
      <c r="R1622" s="70"/>
      <c r="S1622" s="70"/>
      <c r="T1622" s="70"/>
      <c r="U1622" s="70"/>
      <c r="V1622" s="71"/>
      <c r="W1622" s="71"/>
      <c r="X1622" s="71"/>
      <c r="Y1622" s="70"/>
      <c r="Z1622" s="70"/>
      <c r="AA1622" s="65"/>
      <c r="AB1622" s="65"/>
      <c r="AC1622" s="128"/>
      <c r="AD1622" s="127"/>
      <c r="AE1622" s="126"/>
      <c r="AF1622" s="126"/>
      <c r="AG1622" s="126"/>
      <c r="AH1622" s="125"/>
      <c r="AI1622" s="125"/>
      <c r="AJ1622" s="125"/>
      <c r="AK1622" s="125"/>
      <c r="AL1622" s="125"/>
      <c r="AM1622" s="125"/>
      <c r="AN1622" s="125"/>
      <c r="AO1622" s="66"/>
      <c r="AP1622" s="125"/>
      <c r="AQ1622" s="125"/>
      <c r="AR1622" s="125"/>
      <c r="AS1622" s="125"/>
      <c r="AT1622" s="125"/>
      <c r="AU1622" s="125"/>
      <c r="AV1622" s="125"/>
      <c r="AW1622" s="126"/>
      <c r="AX1622" s="126"/>
      <c r="AY1622" s="126"/>
      <c r="AZ1622" s="125"/>
      <c r="BA1622" s="125"/>
      <c r="BB1622" s="65"/>
      <c r="BC1622" s="65"/>
      <c r="BD1622" s="128"/>
      <c r="BE1622" s="127"/>
      <c r="BF1622" s="126"/>
      <c r="BG1622" s="126"/>
      <c r="BH1622" s="126"/>
      <c r="BI1622" s="125"/>
      <c r="BJ1622" s="125"/>
      <c r="BK1622" s="125"/>
      <c r="BL1622" s="125"/>
      <c r="BM1622" s="125"/>
      <c r="BN1622" s="125"/>
      <c r="BO1622" s="129"/>
      <c r="BP1622" s="66"/>
      <c r="BQ1622" s="129"/>
      <c r="BR1622" s="125"/>
      <c r="BS1622" s="125"/>
      <c r="BT1622" s="125"/>
      <c r="BU1622" s="125"/>
      <c r="BV1622" s="125"/>
      <c r="BW1622" s="125"/>
      <c r="BX1622" s="126"/>
      <c r="BY1622" s="126"/>
      <c r="BZ1622" s="126"/>
      <c r="CA1622" s="125"/>
      <c r="CB1622" s="125"/>
    </row>
    <row r="1623" spans="1:80" x14ac:dyDescent="0.3">
      <c r="A1623" s="65"/>
      <c r="B1623" s="72"/>
      <c r="C1623" s="73"/>
      <c r="D1623" s="74"/>
      <c r="E1623" s="74"/>
      <c r="F1623" s="74"/>
      <c r="G1623" s="75"/>
      <c r="H1623" s="75"/>
      <c r="I1623" s="75"/>
      <c r="J1623" s="75"/>
      <c r="K1623" s="75"/>
      <c r="L1623" s="75"/>
      <c r="M1623" s="80"/>
      <c r="N1623" s="194"/>
      <c r="O1623" s="70"/>
      <c r="P1623" s="70"/>
      <c r="Q1623" s="70"/>
      <c r="R1623" s="70"/>
      <c r="S1623" s="70"/>
      <c r="T1623" s="70"/>
      <c r="U1623" s="70"/>
      <c r="V1623" s="71"/>
      <c r="W1623" s="71"/>
      <c r="X1623" s="71"/>
      <c r="Y1623" s="70"/>
      <c r="Z1623" s="70"/>
      <c r="AA1623" s="65"/>
      <c r="AB1623" s="65"/>
      <c r="AC1623" s="128"/>
      <c r="AD1623" s="127"/>
      <c r="AE1623" s="126"/>
      <c r="AF1623" s="126"/>
      <c r="AG1623" s="126"/>
      <c r="AH1623" s="125"/>
      <c r="AI1623" s="125"/>
      <c r="AJ1623" s="125"/>
      <c r="AK1623" s="125"/>
      <c r="AL1623" s="125"/>
      <c r="AM1623" s="125"/>
      <c r="AN1623" s="125"/>
      <c r="AO1623" s="66"/>
      <c r="AP1623" s="125"/>
      <c r="AQ1623" s="125"/>
      <c r="AR1623" s="125"/>
      <c r="AS1623" s="125"/>
      <c r="AT1623" s="125"/>
      <c r="AU1623" s="125"/>
      <c r="AV1623" s="125"/>
      <c r="AW1623" s="126"/>
      <c r="AX1623" s="126"/>
      <c r="AY1623" s="126"/>
      <c r="AZ1623" s="125"/>
      <c r="BA1623" s="125"/>
      <c r="BB1623" s="65"/>
      <c r="BC1623" s="65"/>
      <c r="BD1623" s="128"/>
      <c r="BE1623" s="127"/>
      <c r="BF1623" s="126"/>
      <c r="BG1623" s="126"/>
      <c r="BH1623" s="126"/>
      <c r="BI1623" s="125"/>
      <c r="BJ1623" s="125"/>
      <c r="BK1623" s="125"/>
      <c r="BL1623" s="125"/>
      <c r="BM1623" s="125"/>
      <c r="BN1623" s="125"/>
      <c r="BO1623" s="129"/>
      <c r="BP1623" s="66"/>
      <c r="BQ1623" s="129"/>
      <c r="BR1623" s="125"/>
      <c r="BS1623" s="125"/>
      <c r="BT1623" s="125"/>
      <c r="BU1623" s="125"/>
      <c r="BV1623" s="125"/>
      <c r="BW1623" s="125"/>
      <c r="BX1623" s="126"/>
      <c r="BY1623" s="126"/>
      <c r="BZ1623" s="126"/>
      <c r="CA1623" s="125"/>
      <c r="CB1623" s="125"/>
    </row>
    <row r="1624" spans="1:80" x14ac:dyDescent="0.3">
      <c r="A1624" s="65"/>
      <c r="B1624" s="72"/>
      <c r="C1624" s="73"/>
      <c r="D1624" s="74"/>
      <c r="E1624" s="74"/>
      <c r="F1624" s="74"/>
      <c r="G1624" s="75"/>
      <c r="H1624" s="75"/>
      <c r="I1624" s="75"/>
      <c r="J1624" s="75"/>
      <c r="K1624" s="75"/>
      <c r="L1624" s="75"/>
      <c r="M1624" s="80"/>
      <c r="N1624" s="194"/>
      <c r="O1624" s="70"/>
      <c r="P1624" s="70"/>
      <c r="Q1624" s="70"/>
      <c r="R1624" s="70"/>
      <c r="S1624" s="70"/>
      <c r="T1624" s="70"/>
      <c r="U1624" s="70"/>
      <c r="V1624" s="71"/>
      <c r="W1624" s="71"/>
      <c r="X1624" s="71"/>
      <c r="Y1624" s="70"/>
      <c r="Z1624" s="70"/>
      <c r="AA1624" s="65"/>
      <c r="AB1624" s="65"/>
      <c r="AC1624" s="128"/>
      <c r="AD1624" s="127"/>
      <c r="AE1624" s="126"/>
      <c r="AF1624" s="126"/>
      <c r="AG1624" s="126"/>
      <c r="AH1624" s="125"/>
      <c r="AI1624" s="125"/>
      <c r="AJ1624" s="125"/>
      <c r="AK1624" s="125"/>
      <c r="AL1624" s="125"/>
      <c r="AM1624" s="125"/>
      <c r="AN1624" s="125"/>
      <c r="AO1624" s="66"/>
      <c r="AP1624" s="125"/>
      <c r="AQ1624" s="125"/>
      <c r="AR1624" s="125"/>
      <c r="AS1624" s="125"/>
      <c r="AT1624" s="125"/>
      <c r="AU1624" s="125"/>
      <c r="AV1624" s="125"/>
      <c r="AW1624" s="126"/>
      <c r="AX1624" s="126"/>
      <c r="AY1624" s="126"/>
      <c r="AZ1624" s="125"/>
      <c r="BA1624" s="125"/>
      <c r="BB1624" s="65"/>
      <c r="BC1624" s="65"/>
      <c r="BD1624" s="128"/>
      <c r="BE1624" s="127"/>
      <c r="BF1624" s="126"/>
      <c r="BG1624" s="126"/>
      <c r="BH1624" s="126"/>
      <c r="BI1624" s="125"/>
      <c r="BJ1624" s="125"/>
      <c r="BK1624" s="125"/>
      <c r="BL1624" s="125"/>
      <c r="BM1624" s="125"/>
      <c r="BN1624" s="125"/>
      <c r="BO1624" s="129"/>
      <c r="BP1624" s="66"/>
      <c r="BQ1624" s="129"/>
      <c r="BR1624" s="125"/>
      <c r="BS1624" s="125"/>
      <c r="BT1624" s="125"/>
      <c r="BU1624" s="125"/>
      <c r="BV1624" s="125"/>
      <c r="BW1624" s="125"/>
      <c r="BX1624" s="126"/>
      <c r="BY1624" s="126"/>
      <c r="BZ1624" s="126"/>
      <c r="CA1624" s="125"/>
      <c r="CB1624" s="125"/>
    </row>
    <row r="1625" spans="1:80" x14ac:dyDescent="0.3">
      <c r="A1625" s="65"/>
      <c r="B1625" s="72"/>
      <c r="C1625" s="73"/>
      <c r="D1625" s="74"/>
      <c r="E1625" s="74"/>
      <c r="F1625" s="74"/>
      <c r="G1625" s="75"/>
      <c r="H1625" s="75"/>
      <c r="I1625" s="75"/>
      <c r="J1625" s="75"/>
      <c r="K1625" s="75"/>
      <c r="L1625" s="75"/>
      <c r="M1625" s="80"/>
      <c r="N1625" s="194"/>
      <c r="O1625" s="70"/>
      <c r="P1625" s="70"/>
      <c r="Q1625" s="70"/>
      <c r="R1625" s="70"/>
      <c r="S1625" s="70"/>
      <c r="T1625" s="70"/>
      <c r="U1625" s="70"/>
      <c r="V1625" s="71"/>
      <c r="W1625" s="71"/>
      <c r="X1625" s="71"/>
      <c r="Y1625" s="70"/>
      <c r="Z1625" s="70"/>
      <c r="AA1625" s="65"/>
      <c r="AB1625" s="65"/>
      <c r="AC1625" s="128"/>
      <c r="AD1625" s="127"/>
      <c r="AE1625" s="126"/>
      <c r="AF1625" s="126"/>
      <c r="AG1625" s="126"/>
      <c r="AH1625" s="125"/>
      <c r="AI1625" s="125"/>
      <c r="AJ1625" s="125"/>
      <c r="AK1625" s="125"/>
      <c r="AL1625" s="125"/>
      <c r="AM1625" s="125"/>
      <c r="AN1625" s="125"/>
      <c r="AO1625" s="66"/>
      <c r="AP1625" s="125"/>
      <c r="AQ1625" s="125"/>
      <c r="AR1625" s="125"/>
      <c r="AS1625" s="125"/>
      <c r="AT1625" s="125"/>
      <c r="AU1625" s="125"/>
      <c r="AV1625" s="125"/>
      <c r="AW1625" s="126"/>
      <c r="AX1625" s="126"/>
      <c r="AY1625" s="126"/>
      <c r="AZ1625" s="125"/>
      <c r="BA1625" s="125"/>
      <c r="BB1625" s="65"/>
      <c r="BC1625" s="65"/>
      <c r="BD1625" s="128"/>
      <c r="BE1625" s="127"/>
      <c r="BF1625" s="126"/>
      <c r="BG1625" s="126"/>
      <c r="BH1625" s="126"/>
      <c r="BI1625" s="125"/>
      <c r="BJ1625" s="125"/>
      <c r="BK1625" s="125"/>
      <c r="BL1625" s="125"/>
      <c r="BM1625" s="125"/>
      <c r="BN1625" s="125"/>
      <c r="BO1625" s="129"/>
      <c r="BP1625" s="66"/>
      <c r="BQ1625" s="129"/>
      <c r="BR1625" s="125"/>
      <c r="BS1625" s="125"/>
      <c r="BT1625" s="125"/>
      <c r="BU1625" s="125"/>
      <c r="BV1625" s="125"/>
      <c r="BW1625" s="125"/>
      <c r="BX1625" s="126"/>
      <c r="BY1625" s="126"/>
      <c r="BZ1625" s="126"/>
      <c r="CA1625" s="125"/>
      <c r="CB1625" s="125"/>
    </row>
    <row r="1626" spans="1:80" x14ac:dyDescent="0.3">
      <c r="A1626" s="65"/>
      <c r="B1626" s="72"/>
      <c r="C1626" s="73"/>
      <c r="D1626" s="74"/>
      <c r="E1626" s="74"/>
      <c r="F1626" s="74"/>
      <c r="G1626" s="75"/>
      <c r="H1626" s="75"/>
      <c r="I1626" s="75"/>
      <c r="J1626" s="75"/>
      <c r="K1626" s="75"/>
      <c r="L1626" s="75"/>
      <c r="M1626" s="80"/>
      <c r="N1626" s="194"/>
      <c r="O1626" s="70"/>
      <c r="P1626" s="70"/>
      <c r="Q1626" s="70"/>
      <c r="R1626" s="70"/>
      <c r="S1626" s="70"/>
      <c r="T1626" s="70"/>
      <c r="U1626" s="70"/>
      <c r="V1626" s="71"/>
      <c r="W1626" s="71"/>
      <c r="X1626" s="71"/>
      <c r="Y1626" s="70"/>
      <c r="Z1626" s="70"/>
      <c r="AA1626" s="65"/>
      <c r="AB1626" s="65"/>
      <c r="AC1626" s="128"/>
      <c r="AD1626" s="127"/>
      <c r="AE1626" s="126"/>
      <c r="AF1626" s="126"/>
      <c r="AG1626" s="126"/>
      <c r="AH1626" s="125"/>
      <c r="AI1626" s="125"/>
      <c r="AJ1626" s="125"/>
      <c r="AK1626" s="125"/>
      <c r="AL1626" s="125"/>
      <c r="AM1626" s="125"/>
      <c r="AN1626" s="125"/>
      <c r="AO1626" s="66"/>
      <c r="AP1626" s="125"/>
      <c r="AQ1626" s="125"/>
      <c r="AR1626" s="125"/>
      <c r="AS1626" s="125"/>
      <c r="AT1626" s="125"/>
      <c r="AU1626" s="125"/>
      <c r="AV1626" s="125"/>
      <c r="AW1626" s="126"/>
      <c r="AX1626" s="126"/>
      <c r="AY1626" s="126"/>
      <c r="AZ1626" s="125"/>
      <c r="BA1626" s="125"/>
      <c r="BB1626" s="65"/>
      <c r="BC1626" s="65"/>
      <c r="BD1626" s="128"/>
      <c r="BE1626" s="127"/>
      <c r="BF1626" s="126"/>
      <c r="BG1626" s="126"/>
      <c r="BH1626" s="126"/>
      <c r="BI1626" s="125"/>
      <c r="BJ1626" s="125"/>
      <c r="BK1626" s="125"/>
      <c r="BL1626" s="125"/>
      <c r="BM1626" s="125"/>
      <c r="BN1626" s="125"/>
      <c r="BO1626" s="129"/>
      <c r="BP1626" s="66"/>
      <c r="BQ1626" s="129"/>
      <c r="BR1626" s="125"/>
      <c r="BS1626" s="125"/>
      <c r="BT1626" s="125"/>
      <c r="BU1626" s="125"/>
      <c r="BV1626" s="125"/>
      <c r="BW1626" s="125"/>
      <c r="BX1626" s="126"/>
      <c r="BY1626" s="126"/>
      <c r="BZ1626" s="126"/>
      <c r="CA1626" s="125"/>
      <c r="CB1626" s="125"/>
    </row>
    <row r="1627" spans="1:80" x14ac:dyDescent="0.3">
      <c r="A1627" s="65"/>
      <c r="B1627" s="72"/>
      <c r="C1627" s="73"/>
      <c r="D1627" s="74"/>
      <c r="E1627" s="74"/>
      <c r="F1627" s="74"/>
      <c r="G1627" s="75"/>
      <c r="H1627" s="75"/>
      <c r="I1627" s="75"/>
      <c r="J1627" s="75"/>
      <c r="K1627" s="75"/>
      <c r="L1627" s="75"/>
      <c r="M1627" s="80"/>
      <c r="N1627" s="194"/>
      <c r="O1627" s="70"/>
      <c r="P1627" s="70"/>
      <c r="Q1627" s="70"/>
      <c r="R1627" s="70"/>
      <c r="S1627" s="70"/>
      <c r="T1627" s="70"/>
      <c r="U1627" s="70"/>
      <c r="V1627" s="71"/>
      <c r="W1627" s="71"/>
      <c r="X1627" s="71"/>
      <c r="Y1627" s="70"/>
      <c r="Z1627" s="70"/>
      <c r="AA1627" s="65"/>
      <c r="AB1627" s="65"/>
      <c r="AC1627" s="128"/>
      <c r="AD1627" s="127"/>
      <c r="AE1627" s="126"/>
      <c r="AF1627" s="126"/>
      <c r="AG1627" s="126"/>
      <c r="AH1627" s="125"/>
      <c r="AI1627" s="125"/>
      <c r="AJ1627" s="125"/>
      <c r="AK1627" s="125"/>
      <c r="AL1627" s="125"/>
      <c r="AM1627" s="125"/>
      <c r="AN1627" s="125"/>
      <c r="AO1627" s="66"/>
      <c r="AP1627" s="125"/>
      <c r="AQ1627" s="125"/>
      <c r="AR1627" s="125"/>
      <c r="AS1627" s="125"/>
      <c r="AT1627" s="125"/>
      <c r="AU1627" s="125"/>
      <c r="AV1627" s="125"/>
      <c r="AW1627" s="126"/>
      <c r="AX1627" s="126"/>
      <c r="AY1627" s="126"/>
      <c r="AZ1627" s="125"/>
      <c r="BA1627" s="125"/>
      <c r="BB1627" s="65"/>
      <c r="BC1627" s="65"/>
      <c r="BD1627" s="128"/>
      <c r="BE1627" s="127"/>
      <c r="BF1627" s="126"/>
      <c r="BG1627" s="126"/>
      <c r="BH1627" s="126"/>
      <c r="BI1627" s="125"/>
      <c r="BJ1627" s="125"/>
      <c r="BK1627" s="125"/>
      <c r="BL1627" s="125"/>
      <c r="BM1627" s="125"/>
      <c r="BN1627" s="125"/>
      <c r="BO1627" s="129"/>
      <c r="BP1627" s="66"/>
      <c r="BQ1627" s="129"/>
      <c r="BR1627" s="125"/>
      <c r="BS1627" s="125"/>
      <c r="BT1627" s="125"/>
      <c r="BU1627" s="125"/>
      <c r="BV1627" s="125"/>
      <c r="BW1627" s="125"/>
      <c r="BX1627" s="126"/>
      <c r="BY1627" s="126"/>
      <c r="BZ1627" s="126"/>
      <c r="CA1627" s="125"/>
      <c r="CB1627" s="125"/>
    </row>
    <row r="1628" spans="1:80" x14ac:dyDescent="0.3">
      <c r="A1628" s="65"/>
      <c r="B1628" s="72"/>
      <c r="C1628" s="73"/>
      <c r="D1628" s="74"/>
      <c r="E1628" s="74"/>
      <c r="F1628" s="74"/>
      <c r="G1628" s="75"/>
      <c r="H1628" s="75"/>
      <c r="I1628" s="75"/>
      <c r="J1628" s="75"/>
      <c r="K1628" s="75"/>
      <c r="L1628" s="75"/>
      <c r="M1628" s="80"/>
      <c r="N1628" s="194"/>
      <c r="O1628" s="70"/>
      <c r="P1628" s="70"/>
      <c r="Q1628" s="70"/>
      <c r="R1628" s="70"/>
      <c r="S1628" s="70"/>
      <c r="T1628" s="70"/>
      <c r="U1628" s="70"/>
      <c r="V1628" s="71"/>
      <c r="W1628" s="71"/>
      <c r="X1628" s="71"/>
      <c r="Y1628" s="70"/>
      <c r="Z1628" s="70"/>
      <c r="AA1628" s="65"/>
      <c r="AB1628" s="65"/>
      <c r="AC1628" s="128"/>
      <c r="AD1628" s="127"/>
      <c r="AE1628" s="126"/>
      <c r="AF1628" s="126"/>
      <c r="AG1628" s="126"/>
      <c r="AH1628" s="125"/>
      <c r="AI1628" s="125"/>
      <c r="AJ1628" s="125"/>
      <c r="AK1628" s="125"/>
      <c r="AL1628" s="125"/>
      <c r="AM1628" s="125"/>
      <c r="AN1628" s="125"/>
      <c r="AO1628" s="66"/>
      <c r="AP1628" s="125"/>
      <c r="AQ1628" s="125"/>
      <c r="AR1628" s="125"/>
      <c r="AS1628" s="125"/>
      <c r="AT1628" s="125"/>
      <c r="AU1628" s="125"/>
      <c r="AV1628" s="125"/>
      <c r="AW1628" s="126"/>
      <c r="AX1628" s="126"/>
      <c r="AY1628" s="126"/>
      <c r="AZ1628" s="125"/>
      <c r="BA1628" s="125"/>
      <c r="BB1628" s="65"/>
      <c r="BC1628" s="65"/>
      <c r="BD1628" s="128"/>
      <c r="BE1628" s="127"/>
      <c r="BF1628" s="126"/>
      <c r="BG1628" s="126"/>
      <c r="BH1628" s="126"/>
      <c r="BI1628" s="125"/>
      <c r="BJ1628" s="125"/>
      <c r="BK1628" s="125"/>
      <c r="BL1628" s="125"/>
      <c r="BM1628" s="125"/>
      <c r="BN1628" s="125"/>
      <c r="BO1628" s="129"/>
      <c r="BP1628" s="66"/>
      <c r="BQ1628" s="129"/>
      <c r="BR1628" s="125"/>
      <c r="BS1628" s="125"/>
      <c r="BT1628" s="125"/>
      <c r="BU1628" s="125"/>
      <c r="BV1628" s="125"/>
      <c r="BW1628" s="125"/>
      <c r="BX1628" s="126"/>
      <c r="BY1628" s="126"/>
      <c r="BZ1628" s="126"/>
      <c r="CA1628" s="125"/>
      <c r="CB1628" s="125"/>
    </row>
    <row r="1629" spans="1:80" x14ac:dyDescent="0.3">
      <c r="A1629" s="65"/>
      <c r="B1629" s="72"/>
      <c r="C1629" s="73"/>
      <c r="D1629" s="74"/>
      <c r="E1629" s="74"/>
      <c r="F1629" s="74"/>
      <c r="G1629" s="75"/>
      <c r="H1629" s="75"/>
      <c r="I1629" s="75"/>
      <c r="J1629" s="75"/>
      <c r="K1629" s="75"/>
      <c r="L1629" s="75"/>
      <c r="M1629" s="80"/>
      <c r="N1629" s="194"/>
      <c r="O1629" s="70"/>
      <c r="P1629" s="70"/>
      <c r="Q1629" s="70"/>
      <c r="R1629" s="70"/>
      <c r="S1629" s="70"/>
      <c r="T1629" s="70"/>
      <c r="U1629" s="70"/>
      <c r="V1629" s="71"/>
      <c r="W1629" s="71"/>
      <c r="X1629" s="71"/>
      <c r="Y1629" s="70"/>
      <c r="Z1629" s="70"/>
      <c r="AA1629" s="65"/>
      <c r="AB1629" s="65"/>
      <c r="AC1629" s="128"/>
      <c r="AD1629" s="127"/>
      <c r="AE1629" s="126"/>
      <c r="AF1629" s="126"/>
      <c r="AG1629" s="126"/>
      <c r="AH1629" s="125"/>
      <c r="AI1629" s="125"/>
      <c r="AJ1629" s="125"/>
      <c r="AK1629" s="125"/>
      <c r="AL1629" s="125"/>
      <c r="AM1629" s="125"/>
      <c r="AN1629" s="125"/>
      <c r="AO1629" s="66"/>
      <c r="AP1629" s="125"/>
      <c r="AQ1629" s="125"/>
      <c r="AR1629" s="125"/>
      <c r="AS1629" s="125"/>
      <c r="AT1629" s="125"/>
      <c r="AU1629" s="125"/>
      <c r="AV1629" s="125"/>
      <c r="AW1629" s="126"/>
      <c r="AX1629" s="126"/>
      <c r="AY1629" s="126"/>
      <c r="AZ1629" s="125"/>
      <c r="BA1629" s="125"/>
      <c r="BB1629" s="65"/>
      <c r="BC1629" s="65"/>
      <c r="BD1629" s="128"/>
      <c r="BE1629" s="127"/>
      <c r="BF1629" s="126"/>
      <c r="BG1629" s="126"/>
      <c r="BH1629" s="126"/>
      <c r="BI1629" s="125"/>
      <c r="BJ1629" s="125"/>
      <c r="BK1629" s="125"/>
      <c r="BL1629" s="125"/>
      <c r="BM1629" s="125"/>
      <c r="BN1629" s="125"/>
      <c r="BO1629" s="129"/>
      <c r="BP1629" s="66"/>
      <c r="BQ1629" s="129"/>
      <c r="BR1629" s="125"/>
      <c r="BS1629" s="125"/>
      <c r="BT1629" s="125"/>
      <c r="BU1629" s="125"/>
      <c r="BV1629" s="125"/>
      <c r="BW1629" s="125"/>
      <c r="BX1629" s="126"/>
      <c r="BY1629" s="126"/>
      <c r="BZ1629" s="126"/>
      <c r="CA1629" s="125"/>
      <c r="CB1629" s="125"/>
    </row>
    <row r="1630" spans="1:80" x14ac:dyDescent="0.3">
      <c r="A1630" s="65"/>
      <c r="B1630" s="72"/>
      <c r="C1630" s="73"/>
      <c r="D1630" s="74"/>
      <c r="E1630" s="74"/>
      <c r="F1630" s="74"/>
      <c r="G1630" s="75"/>
      <c r="H1630" s="75"/>
      <c r="I1630" s="75"/>
      <c r="J1630" s="75"/>
      <c r="K1630" s="75"/>
      <c r="L1630" s="75"/>
      <c r="M1630" s="80"/>
      <c r="N1630" s="194"/>
      <c r="O1630" s="70"/>
      <c r="P1630" s="70"/>
      <c r="Q1630" s="70"/>
      <c r="R1630" s="70"/>
      <c r="S1630" s="70"/>
      <c r="T1630" s="70"/>
      <c r="U1630" s="70"/>
      <c r="V1630" s="71"/>
      <c r="W1630" s="71"/>
      <c r="X1630" s="71"/>
      <c r="Y1630" s="70"/>
      <c r="Z1630" s="70"/>
      <c r="AA1630" s="65"/>
      <c r="AB1630" s="65"/>
      <c r="AC1630" s="128"/>
      <c r="AD1630" s="127"/>
      <c r="AE1630" s="126"/>
      <c r="AF1630" s="126"/>
      <c r="AG1630" s="126"/>
      <c r="AH1630" s="125"/>
      <c r="AI1630" s="125"/>
      <c r="AJ1630" s="125"/>
      <c r="AK1630" s="125"/>
      <c r="AL1630" s="125"/>
      <c r="AM1630" s="125"/>
      <c r="AN1630" s="125"/>
      <c r="AO1630" s="66"/>
      <c r="AP1630" s="125"/>
      <c r="AQ1630" s="125"/>
      <c r="AR1630" s="125"/>
      <c r="AS1630" s="125"/>
      <c r="AT1630" s="125"/>
      <c r="AU1630" s="125"/>
      <c r="AV1630" s="125"/>
      <c r="AW1630" s="126"/>
      <c r="AX1630" s="126"/>
      <c r="AY1630" s="126"/>
      <c r="AZ1630" s="125"/>
      <c r="BA1630" s="125"/>
      <c r="BB1630" s="65"/>
      <c r="BC1630" s="65"/>
      <c r="BD1630" s="128"/>
      <c r="BE1630" s="127"/>
      <c r="BF1630" s="126"/>
      <c r="BG1630" s="126"/>
      <c r="BH1630" s="126"/>
      <c r="BI1630" s="125"/>
      <c r="BJ1630" s="125"/>
      <c r="BK1630" s="125"/>
      <c r="BL1630" s="125"/>
      <c r="BM1630" s="125"/>
      <c r="BN1630" s="125"/>
      <c r="BO1630" s="129"/>
      <c r="BP1630" s="66"/>
      <c r="BQ1630" s="129"/>
      <c r="BR1630" s="125"/>
      <c r="BS1630" s="125"/>
      <c r="BT1630" s="125"/>
      <c r="BU1630" s="125"/>
      <c r="BV1630" s="125"/>
      <c r="BW1630" s="125"/>
      <c r="BX1630" s="126"/>
      <c r="BY1630" s="126"/>
      <c r="BZ1630" s="126"/>
      <c r="CA1630" s="125"/>
      <c r="CB1630" s="125"/>
    </row>
    <row r="1631" spans="1:80" x14ac:dyDescent="0.3">
      <c r="A1631" s="65"/>
      <c r="B1631" s="72"/>
      <c r="C1631" s="73"/>
      <c r="D1631" s="74"/>
      <c r="E1631" s="74"/>
      <c r="F1631" s="74"/>
      <c r="G1631" s="75"/>
      <c r="H1631" s="75"/>
      <c r="I1631" s="75"/>
      <c r="J1631" s="75"/>
      <c r="K1631" s="75"/>
      <c r="L1631" s="75"/>
      <c r="M1631" s="80"/>
      <c r="N1631" s="194"/>
      <c r="O1631" s="70"/>
      <c r="P1631" s="70"/>
      <c r="Q1631" s="70"/>
      <c r="R1631" s="70"/>
      <c r="S1631" s="70"/>
      <c r="T1631" s="70"/>
      <c r="U1631" s="70"/>
      <c r="V1631" s="71"/>
      <c r="W1631" s="71"/>
      <c r="X1631" s="71"/>
      <c r="Y1631" s="70"/>
      <c r="Z1631" s="70"/>
      <c r="AA1631" s="65"/>
      <c r="AB1631" s="65"/>
      <c r="AC1631" s="128"/>
      <c r="AD1631" s="127"/>
      <c r="AE1631" s="126"/>
      <c r="AF1631" s="126"/>
      <c r="AG1631" s="126"/>
      <c r="AH1631" s="125"/>
      <c r="AI1631" s="125"/>
      <c r="AJ1631" s="125"/>
      <c r="AK1631" s="125"/>
      <c r="AL1631" s="125"/>
      <c r="AM1631" s="125"/>
      <c r="AN1631" s="125"/>
      <c r="AO1631" s="66"/>
      <c r="AP1631" s="125"/>
      <c r="AQ1631" s="125"/>
      <c r="AR1631" s="125"/>
      <c r="AS1631" s="125"/>
      <c r="AT1631" s="125"/>
      <c r="AU1631" s="125"/>
      <c r="AV1631" s="125"/>
      <c r="AW1631" s="126"/>
      <c r="AX1631" s="126"/>
      <c r="AY1631" s="126"/>
      <c r="AZ1631" s="125"/>
      <c r="BA1631" s="125"/>
      <c r="BB1631" s="65"/>
      <c r="BC1631" s="65"/>
      <c r="BD1631" s="128"/>
      <c r="BE1631" s="127"/>
      <c r="BF1631" s="126"/>
      <c r="BG1631" s="126"/>
      <c r="BH1631" s="126"/>
      <c r="BI1631" s="125"/>
      <c r="BJ1631" s="125"/>
      <c r="BK1631" s="125"/>
      <c r="BL1631" s="125"/>
      <c r="BM1631" s="125"/>
      <c r="BN1631" s="125"/>
      <c r="BO1631" s="129"/>
      <c r="BP1631" s="66"/>
      <c r="BQ1631" s="129"/>
      <c r="BR1631" s="125"/>
      <c r="BS1631" s="125"/>
      <c r="BT1631" s="125"/>
      <c r="BU1631" s="125"/>
      <c r="BV1631" s="125"/>
      <c r="BW1631" s="125"/>
      <c r="BX1631" s="126"/>
      <c r="BY1631" s="126"/>
      <c r="BZ1631" s="126"/>
      <c r="CA1631" s="125"/>
      <c r="CB1631" s="125"/>
    </row>
    <row r="1632" spans="1:80" x14ac:dyDescent="0.3">
      <c r="A1632" s="65"/>
      <c r="B1632" s="72"/>
      <c r="C1632" s="73"/>
      <c r="D1632" s="74"/>
      <c r="E1632" s="74"/>
      <c r="F1632" s="74"/>
      <c r="G1632" s="75"/>
      <c r="H1632" s="75"/>
      <c r="I1632" s="75"/>
      <c r="J1632" s="75"/>
      <c r="K1632" s="75"/>
      <c r="L1632" s="75"/>
      <c r="M1632" s="80"/>
      <c r="N1632" s="194"/>
      <c r="O1632" s="70"/>
      <c r="P1632" s="70"/>
      <c r="Q1632" s="70"/>
      <c r="R1632" s="70"/>
      <c r="S1632" s="70"/>
      <c r="T1632" s="70"/>
      <c r="U1632" s="70"/>
      <c r="V1632" s="71"/>
      <c r="W1632" s="71"/>
      <c r="X1632" s="71"/>
      <c r="Y1632" s="70"/>
      <c r="Z1632" s="70"/>
      <c r="AA1632" s="65"/>
      <c r="AB1632" s="65"/>
      <c r="AC1632" s="128"/>
      <c r="AD1632" s="127"/>
      <c r="AE1632" s="126"/>
      <c r="AF1632" s="126"/>
      <c r="AG1632" s="126"/>
      <c r="AH1632" s="125"/>
      <c r="AI1632" s="125"/>
      <c r="AJ1632" s="125"/>
      <c r="AK1632" s="125"/>
      <c r="AL1632" s="125"/>
      <c r="AM1632" s="125"/>
      <c r="AN1632" s="125"/>
      <c r="AO1632" s="66"/>
      <c r="AP1632" s="125"/>
      <c r="AQ1632" s="125"/>
      <c r="AR1632" s="125"/>
      <c r="AS1632" s="125"/>
      <c r="AT1632" s="125"/>
      <c r="AU1632" s="125"/>
      <c r="AV1632" s="125"/>
      <c r="AW1632" s="126"/>
      <c r="AX1632" s="126"/>
      <c r="AY1632" s="126"/>
      <c r="AZ1632" s="125"/>
      <c r="BA1632" s="125"/>
      <c r="BB1632" s="65"/>
      <c r="BC1632" s="65"/>
      <c r="BD1632" s="128"/>
      <c r="BE1632" s="127"/>
      <c r="BF1632" s="126"/>
      <c r="BG1632" s="126"/>
      <c r="BH1632" s="126"/>
      <c r="BI1632" s="125"/>
      <c r="BJ1632" s="125"/>
      <c r="BK1632" s="125"/>
      <c r="BL1632" s="125"/>
      <c r="BM1632" s="125"/>
      <c r="BN1632" s="125"/>
      <c r="BO1632" s="129"/>
      <c r="BP1632" s="66"/>
      <c r="BQ1632" s="129"/>
      <c r="BR1632" s="125"/>
      <c r="BS1632" s="125"/>
      <c r="BT1632" s="125"/>
      <c r="BU1632" s="125"/>
      <c r="BV1632" s="125"/>
      <c r="BW1632" s="125"/>
      <c r="BX1632" s="126"/>
      <c r="BY1632" s="126"/>
      <c r="BZ1632" s="126"/>
      <c r="CA1632" s="125"/>
      <c r="CB1632" s="125"/>
    </row>
    <row r="1633" spans="1:80" x14ac:dyDescent="0.3">
      <c r="A1633" s="65"/>
      <c r="B1633" s="72"/>
      <c r="C1633" s="73"/>
      <c r="D1633" s="74"/>
      <c r="E1633" s="74"/>
      <c r="F1633" s="74"/>
      <c r="G1633" s="75"/>
      <c r="H1633" s="75"/>
      <c r="I1633" s="75"/>
      <c r="J1633" s="75"/>
      <c r="K1633" s="75"/>
      <c r="L1633" s="75"/>
      <c r="M1633" s="80"/>
      <c r="N1633" s="194"/>
      <c r="O1633" s="70"/>
      <c r="P1633" s="70"/>
      <c r="Q1633" s="70"/>
      <c r="R1633" s="70"/>
      <c r="S1633" s="70"/>
      <c r="T1633" s="70"/>
      <c r="U1633" s="70"/>
      <c r="V1633" s="71"/>
      <c r="W1633" s="71"/>
      <c r="X1633" s="71"/>
      <c r="Y1633" s="70"/>
      <c r="Z1633" s="70"/>
      <c r="AA1633" s="65"/>
      <c r="AB1633" s="65"/>
      <c r="AC1633" s="128"/>
      <c r="AD1633" s="127"/>
      <c r="AE1633" s="126"/>
      <c r="AF1633" s="126"/>
      <c r="AG1633" s="126"/>
      <c r="AH1633" s="125"/>
      <c r="AI1633" s="125"/>
      <c r="AJ1633" s="125"/>
      <c r="AK1633" s="125"/>
      <c r="AL1633" s="125"/>
      <c r="AM1633" s="125"/>
      <c r="AN1633" s="125"/>
      <c r="AO1633" s="66"/>
      <c r="AP1633" s="125"/>
      <c r="AQ1633" s="125"/>
      <c r="AR1633" s="125"/>
      <c r="AS1633" s="125"/>
      <c r="AT1633" s="125"/>
      <c r="AU1633" s="125"/>
      <c r="AV1633" s="125"/>
      <c r="AW1633" s="126"/>
      <c r="AX1633" s="126"/>
      <c r="AY1633" s="126"/>
      <c r="AZ1633" s="125"/>
      <c r="BA1633" s="125"/>
      <c r="BB1633" s="65"/>
      <c r="BC1633" s="65"/>
      <c r="BD1633" s="128"/>
      <c r="BE1633" s="127"/>
      <c r="BF1633" s="126"/>
      <c r="BG1633" s="126"/>
      <c r="BH1633" s="126"/>
      <c r="BI1633" s="125"/>
      <c r="BJ1633" s="125"/>
      <c r="BK1633" s="125"/>
      <c r="BL1633" s="125"/>
      <c r="BM1633" s="125"/>
      <c r="BN1633" s="125"/>
      <c r="BO1633" s="129"/>
      <c r="BP1633" s="66"/>
      <c r="BQ1633" s="129"/>
      <c r="BR1633" s="125"/>
      <c r="BS1633" s="125"/>
      <c r="BT1633" s="125"/>
      <c r="BU1633" s="125"/>
      <c r="BV1633" s="125"/>
      <c r="BW1633" s="125"/>
      <c r="BX1633" s="126"/>
      <c r="BY1633" s="126"/>
      <c r="BZ1633" s="126"/>
      <c r="CA1633" s="125"/>
      <c r="CB1633" s="125"/>
    </row>
    <row r="1634" spans="1:80" x14ac:dyDescent="0.3">
      <c r="A1634" s="65"/>
      <c r="B1634" s="72"/>
      <c r="C1634" s="73"/>
      <c r="D1634" s="74"/>
      <c r="E1634" s="74"/>
      <c r="F1634" s="74"/>
      <c r="G1634" s="75"/>
      <c r="H1634" s="75"/>
      <c r="I1634" s="75"/>
      <c r="J1634" s="75"/>
      <c r="K1634" s="75"/>
      <c r="L1634" s="75"/>
      <c r="M1634" s="80"/>
      <c r="N1634" s="194"/>
      <c r="O1634" s="70"/>
      <c r="P1634" s="70"/>
      <c r="Q1634" s="70"/>
      <c r="R1634" s="70"/>
      <c r="S1634" s="70"/>
      <c r="T1634" s="70"/>
      <c r="U1634" s="70"/>
      <c r="V1634" s="71"/>
      <c r="W1634" s="71"/>
      <c r="X1634" s="71"/>
      <c r="Y1634" s="70"/>
      <c r="Z1634" s="70"/>
      <c r="AA1634" s="65"/>
      <c r="AB1634" s="65"/>
      <c r="AC1634" s="128"/>
      <c r="AD1634" s="127"/>
      <c r="AE1634" s="126"/>
      <c r="AF1634" s="126"/>
      <c r="AG1634" s="126"/>
      <c r="AH1634" s="125"/>
      <c r="AI1634" s="125"/>
      <c r="AJ1634" s="125"/>
      <c r="AK1634" s="125"/>
      <c r="AL1634" s="125"/>
      <c r="AM1634" s="125"/>
      <c r="AN1634" s="125"/>
      <c r="AO1634" s="66"/>
      <c r="AP1634" s="125"/>
      <c r="AQ1634" s="125"/>
      <c r="AR1634" s="125"/>
      <c r="AS1634" s="125"/>
      <c r="AT1634" s="125"/>
      <c r="AU1634" s="125"/>
      <c r="AV1634" s="125"/>
      <c r="AW1634" s="126"/>
      <c r="AX1634" s="126"/>
      <c r="AY1634" s="126"/>
      <c r="AZ1634" s="125"/>
      <c r="BA1634" s="125"/>
      <c r="BB1634" s="65"/>
      <c r="BC1634" s="65"/>
      <c r="BD1634" s="128"/>
      <c r="BE1634" s="127"/>
      <c r="BF1634" s="126"/>
      <c r="BG1634" s="126"/>
      <c r="BH1634" s="126"/>
      <c r="BI1634" s="125"/>
      <c r="BJ1634" s="125"/>
      <c r="BK1634" s="125"/>
      <c r="BL1634" s="125"/>
      <c r="BM1634" s="125"/>
      <c r="BN1634" s="125"/>
      <c r="BO1634" s="129"/>
      <c r="BP1634" s="66"/>
      <c r="BQ1634" s="129"/>
      <c r="BR1634" s="125"/>
      <c r="BS1634" s="125"/>
      <c r="BT1634" s="125"/>
      <c r="BU1634" s="125"/>
      <c r="BV1634" s="125"/>
      <c r="BW1634" s="125"/>
      <c r="BX1634" s="126"/>
      <c r="BY1634" s="126"/>
      <c r="BZ1634" s="126"/>
      <c r="CA1634" s="125"/>
      <c r="CB1634" s="125"/>
    </row>
    <row r="1635" spans="1:80" x14ac:dyDescent="0.3">
      <c r="A1635" s="65"/>
      <c r="B1635" s="72"/>
      <c r="C1635" s="73"/>
      <c r="D1635" s="74"/>
      <c r="E1635" s="74"/>
      <c r="F1635" s="74"/>
      <c r="G1635" s="75"/>
      <c r="H1635" s="75"/>
      <c r="I1635" s="75"/>
      <c r="J1635" s="75"/>
      <c r="K1635" s="75"/>
      <c r="L1635" s="75"/>
      <c r="M1635" s="80"/>
      <c r="N1635" s="194"/>
      <c r="O1635" s="70"/>
      <c r="P1635" s="70"/>
      <c r="Q1635" s="70"/>
      <c r="R1635" s="70"/>
      <c r="S1635" s="70"/>
      <c r="T1635" s="70"/>
      <c r="U1635" s="70"/>
      <c r="V1635" s="71"/>
      <c r="W1635" s="71"/>
      <c r="X1635" s="71"/>
      <c r="Y1635" s="70"/>
      <c r="Z1635" s="70"/>
      <c r="AA1635" s="65"/>
      <c r="AB1635" s="65"/>
      <c r="AC1635" s="128"/>
      <c r="AD1635" s="127"/>
      <c r="AE1635" s="126"/>
      <c r="AF1635" s="126"/>
      <c r="AG1635" s="126"/>
      <c r="AH1635" s="125"/>
      <c r="AI1635" s="125"/>
      <c r="AJ1635" s="125"/>
      <c r="AK1635" s="125"/>
      <c r="AL1635" s="125"/>
      <c r="AM1635" s="125"/>
      <c r="AN1635" s="125"/>
      <c r="AO1635" s="66"/>
      <c r="AP1635" s="125"/>
      <c r="AQ1635" s="125"/>
      <c r="AR1635" s="125"/>
      <c r="AS1635" s="125"/>
      <c r="AT1635" s="125"/>
      <c r="AU1635" s="125"/>
      <c r="AV1635" s="125"/>
      <c r="AW1635" s="126"/>
      <c r="AX1635" s="126"/>
      <c r="AY1635" s="126"/>
      <c r="AZ1635" s="125"/>
      <c r="BA1635" s="125"/>
      <c r="BB1635" s="65"/>
      <c r="BC1635" s="65"/>
      <c r="BD1635" s="128"/>
      <c r="BE1635" s="127"/>
      <c r="BF1635" s="126"/>
      <c r="BG1635" s="126"/>
      <c r="BH1635" s="126"/>
      <c r="BI1635" s="125"/>
      <c r="BJ1635" s="125"/>
      <c r="BK1635" s="125"/>
      <c r="BL1635" s="125"/>
      <c r="BM1635" s="125"/>
      <c r="BN1635" s="125"/>
      <c r="BO1635" s="129"/>
      <c r="BP1635" s="66"/>
      <c r="BQ1635" s="129"/>
      <c r="BR1635" s="125"/>
      <c r="BS1635" s="125"/>
      <c r="BT1635" s="125"/>
      <c r="BU1635" s="125"/>
      <c r="BV1635" s="125"/>
      <c r="BW1635" s="125"/>
      <c r="BX1635" s="126"/>
      <c r="BY1635" s="126"/>
      <c r="BZ1635" s="126"/>
      <c r="CA1635" s="125"/>
      <c r="CB1635" s="125"/>
    </row>
    <row r="1636" spans="1:80" x14ac:dyDescent="0.3">
      <c r="A1636" s="65"/>
      <c r="B1636" s="72"/>
      <c r="C1636" s="73"/>
      <c r="D1636" s="74"/>
      <c r="E1636" s="74"/>
      <c r="F1636" s="74"/>
      <c r="G1636" s="75"/>
      <c r="H1636" s="75"/>
      <c r="I1636" s="75"/>
      <c r="J1636" s="75"/>
      <c r="K1636" s="75"/>
      <c r="L1636" s="75"/>
      <c r="M1636" s="80"/>
      <c r="N1636" s="194"/>
      <c r="O1636" s="70"/>
      <c r="P1636" s="70"/>
      <c r="Q1636" s="70"/>
      <c r="R1636" s="70"/>
      <c r="S1636" s="70"/>
      <c r="T1636" s="70"/>
      <c r="U1636" s="70"/>
      <c r="V1636" s="71"/>
      <c r="W1636" s="71"/>
      <c r="X1636" s="71"/>
      <c r="Y1636" s="70"/>
      <c r="Z1636" s="70"/>
      <c r="AA1636" s="65"/>
      <c r="AB1636" s="65"/>
      <c r="AC1636" s="128"/>
      <c r="AD1636" s="127"/>
      <c r="AE1636" s="126"/>
      <c r="AF1636" s="126"/>
      <c r="AG1636" s="126"/>
      <c r="AH1636" s="125"/>
      <c r="AI1636" s="125"/>
      <c r="AJ1636" s="125"/>
      <c r="AK1636" s="125"/>
      <c r="AL1636" s="125"/>
      <c r="AM1636" s="125"/>
      <c r="AN1636" s="125"/>
      <c r="AO1636" s="66"/>
      <c r="AP1636" s="125"/>
      <c r="AQ1636" s="125"/>
      <c r="AR1636" s="125"/>
      <c r="AS1636" s="125"/>
      <c r="AT1636" s="125"/>
      <c r="AU1636" s="125"/>
      <c r="AV1636" s="125"/>
      <c r="AW1636" s="126"/>
      <c r="AX1636" s="126"/>
      <c r="AY1636" s="126"/>
      <c r="AZ1636" s="125"/>
      <c r="BA1636" s="125"/>
      <c r="BB1636" s="65"/>
      <c r="BC1636" s="65"/>
      <c r="BD1636" s="128"/>
      <c r="BE1636" s="127"/>
      <c r="BF1636" s="126"/>
      <c r="BG1636" s="126"/>
      <c r="BH1636" s="126"/>
      <c r="BI1636" s="125"/>
      <c r="BJ1636" s="125"/>
      <c r="BK1636" s="125"/>
      <c r="BL1636" s="125"/>
      <c r="BM1636" s="125"/>
      <c r="BN1636" s="125"/>
      <c r="BO1636" s="129"/>
      <c r="BP1636" s="66"/>
      <c r="BQ1636" s="129"/>
      <c r="BR1636" s="125"/>
      <c r="BS1636" s="125"/>
      <c r="BT1636" s="125"/>
      <c r="BU1636" s="125"/>
      <c r="BV1636" s="125"/>
      <c r="BW1636" s="125"/>
      <c r="BX1636" s="126"/>
      <c r="BY1636" s="126"/>
      <c r="BZ1636" s="126"/>
      <c r="CA1636" s="125"/>
      <c r="CB1636" s="125"/>
    </row>
    <row r="1637" spans="1:80" x14ac:dyDescent="0.3">
      <c r="A1637" s="65"/>
      <c r="B1637" s="72"/>
      <c r="C1637" s="73"/>
      <c r="D1637" s="74"/>
      <c r="E1637" s="74"/>
      <c r="F1637" s="74"/>
      <c r="G1637" s="75"/>
      <c r="H1637" s="75"/>
      <c r="I1637" s="75"/>
      <c r="J1637" s="75"/>
      <c r="K1637" s="75"/>
      <c r="L1637" s="75"/>
      <c r="M1637" s="80"/>
      <c r="N1637" s="194"/>
      <c r="O1637" s="70"/>
      <c r="P1637" s="70"/>
      <c r="Q1637" s="70"/>
      <c r="R1637" s="70"/>
      <c r="S1637" s="70"/>
      <c r="T1637" s="70"/>
      <c r="U1637" s="70"/>
      <c r="V1637" s="71"/>
      <c r="W1637" s="71"/>
      <c r="X1637" s="71"/>
      <c r="Y1637" s="70"/>
      <c r="Z1637" s="70"/>
      <c r="AA1637" s="65"/>
      <c r="AB1637" s="65"/>
      <c r="AC1637" s="128"/>
      <c r="AD1637" s="127"/>
      <c r="AE1637" s="126"/>
      <c r="AF1637" s="126"/>
      <c r="AG1637" s="126"/>
      <c r="AH1637" s="125"/>
      <c r="AI1637" s="125"/>
      <c r="AJ1637" s="125"/>
      <c r="AK1637" s="125"/>
      <c r="AL1637" s="125"/>
      <c r="AM1637" s="125"/>
      <c r="AN1637" s="125"/>
      <c r="AO1637" s="66"/>
      <c r="AP1637" s="125"/>
      <c r="AQ1637" s="125"/>
      <c r="AR1637" s="125"/>
      <c r="AS1637" s="125"/>
      <c r="AT1637" s="125"/>
      <c r="AU1637" s="125"/>
      <c r="AV1637" s="125"/>
      <c r="AW1637" s="126"/>
      <c r="AX1637" s="126"/>
      <c r="AY1637" s="126"/>
      <c r="AZ1637" s="125"/>
      <c r="BA1637" s="125"/>
      <c r="BB1637" s="65"/>
      <c r="BC1637" s="65"/>
      <c r="BD1637" s="128"/>
      <c r="BE1637" s="127"/>
      <c r="BF1637" s="126"/>
      <c r="BG1637" s="126"/>
      <c r="BH1637" s="126"/>
      <c r="BI1637" s="125"/>
      <c r="BJ1637" s="125"/>
      <c r="BK1637" s="125"/>
      <c r="BL1637" s="125"/>
      <c r="BM1637" s="125"/>
      <c r="BN1637" s="125"/>
      <c r="BO1637" s="129"/>
      <c r="BP1637" s="66"/>
      <c r="BQ1637" s="129"/>
      <c r="BR1637" s="125"/>
      <c r="BS1637" s="125"/>
      <c r="BT1637" s="125"/>
      <c r="BU1637" s="125"/>
      <c r="BV1637" s="125"/>
      <c r="BW1637" s="125"/>
      <c r="BX1637" s="126"/>
      <c r="BY1637" s="126"/>
      <c r="BZ1637" s="126"/>
      <c r="CA1637" s="125"/>
      <c r="CB1637" s="125"/>
    </row>
    <row r="1638" spans="1:80" x14ac:dyDescent="0.3">
      <c r="A1638" s="65"/>
      <c r="B1638" s="65"/>
      <c r="C1638" s="65"/>
      <c r="D1638" s="65"/>
      <c r="E1638" s="65"/>
      <c r="F1638" s="65"/>
      <c r="G1638" s="65"/>
      <c r="H1638" s="65"/>
      <c r="I1638" s="65"/>
      <c r="J1638" s="65"/>
      <c r="K1638" s="65"/>
      <c r="L1638" s="65"/>
      <c r="M1638" s="99"/>
      <c r="N1638" s="66"/>
      <c r="O1638" s="99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5"/>
      <c r="AC1638" s="128"/>
      <c r="AD1638" s="127"/>
      <c r="AE1638" s="126"/>
      <c r="AF1638" s="126"/>
      <c r="AG1638" s="126"/>
      <c r="AH1638" s="125"/>
      <c r="AI1638" s="125"/>
      <c r="AJ1638" s="125"/>
      <c r="AK1638" s="125"/>
      <c r="AL1638" s="125"/>
      <c r="AM1638" s="125"/>
      <c r="AN1638" s="125"/>
      <c r="AO1638" s="66"/>
      <c r="AP1638" s="125"/>
      <c r="AQ1638" s="125"/>
      <c r="AR1638" s="125"/>
      <c r="AS1638" s="125"/>
      <c r="AT1638" s="125"/>
      <c r="AU1638" s="125"/>
      <c r="AV1638" s="125"/>
      <c r="AW1638" s="126"/>
      <c r="AX1638" s="126"/>
      <c r="AY1638" s="126"/>
      <c r="AZ1638" s="125"/>
      <c r="BA1638" s="125"/>
      <c r="BB1638" s="65"/>
      <c r="BC1638" s="65"/>
      <c r="BD1638" s="128"/>
      <c r="BE1638" s="127"/>
      <c r="BF1638" s="126"/>
      <c r="BG1638" s="126"/>
      <c r="BH1638" s="126"/>
      <c r="BI1638" s="125"/>
      <c r="BJ1638" s="125"/>
      <c r="BK1638" s="125"/>
      <c r="BL1638" s="125"/>
      <c r="BM1638" s="125"/>
      <c r="BN1638" s="125"/>
      <c r="BO1638" s="129"/>
      <c r="BP1638" s="66"/>
      <c r="BQ1638" s="129"/>
      <c r="BR1638" s="125"/>
      <c r="BS1638" s="125"/>
      <c r="BT1638" s="125"/>
      <c r="BU1638" s="125"/>
      <c r="BV1638" s="125"/>
      <c r="BW1638" s="125"/>
      <c r="BX1638" s="126"/>
      <c r="BY1638" s="126"/>
      <c r="BZ1638" s="126"/>
      <c r="CA1638" s="125"/>
      <c r="CB1638" s="125"/>
    </row>
    <row r="1639" spans="1:80" x14ac:dyDescent="0.3">
      <c r="A1639" s="65"/>
      <c r="B1639" s="68"/>
      <c r="C1639" s="68"/>
      <c r="D1639" s="68"/>
      <c r="E1639" s="68"/>
      <c r="F1639" s="68"/>
      <c r="G1639" s="68"/>
      <c r="H1639" s="68"/>
      <c r="I1639" s="68"/>
      <c r="J1639" s="68"/>
      <c r="K1639" s="68"/>
      <c r="L1639" s="68"/>
      <c r="M1639" s="87"/>
      <c r="N1639" s="68"/>
      <c r="O1639" s="87"/>
      <c r="P1639" s="68"/>
      <c r="Q1639" s="68"/>
      <c r="R1639" s="68"/>
      <c r="S1639" s="68"/>
      <c r="T1639" s="68"/>
      <c r="U1639" s="68"/>
      <c r="V1639" s="68"/>
      <c r="W1639" s="68"/>
      <c r="X1639" s="68"/>
      <c r="Y1639" s="68"/>
      <c r="Z1639" s="68"/>
      <c r="AA1639" s="65"/>
      <c r="AB1639" s="65"/>
      <c r="AC1639" s="128"/>
      <c r="AD1639" s="127"/>
      <c r="AE1639" s="126"/>
      <c r="AF1639" s="126"/>
      <c r="AG1639" s="126"/>
      <c r="AH1639" s="125"/>
      <c r="AI1639" s="125"/>
      <c r="AJ1639" s="125"/>
      <c r="AK1639" s="125"/>
      <c r="AL1639" s="125"/>
      <c r="AM1639" s="125"/>
      <c r="AN1639" s="125"/>
      <c r="AO1639" s="66"/>
      <c r="AP1639" s="125"/>
      <c r="AQ1639" s="125"/>
      <c r="AR1639" s="125"/>
      <c r="AS1639" s="125"/>
      <c r="AT1639" s="125"/>
      <c r="AU1639" s="125"/>
      <c r="AV1639" s="125"/>
      <c r="AW1639" s="126"/>
      <c r="AX1639" s="126"/>
      <c r="AY1639" s="126"/>
      <c r="AZ1639" s="125"/>
      <c r="BA1639" s="125"/>
      <c r="BB1639" s="65"/>
      <c r="BC1639" s="65"/>
      <c r="BD1639" s="128"/>
      <c r="BE1639" s="127"/>
      <c r="BF1639" s="126"/>
      <c r="BG1639" s="126"/>
      <c r="BH1639" s="126"/>
      <c r="BI1639" s="125"/>
      <c r="BJ1639" s="125"/>
      <c r="BK1639" s="125"/>
      <c r="BL1639" s="125"/>
      <c r="BM1639" s="125"/>
      <c r="BN1639" s="125"/>
      <c r="BO1639" s="129"/>
      <c r="BP1639" s="66"/>
      <c r="BQ1639" s="129"/>
      <c r="BR1639" s="125"/>
      <c r="BS1639" s="125"/>
      <c r="BT1639" s="125"/>
      <c r="BU1639" s="125"/>
      <c r="BV1639" s="125"/>
      <c r="BW1639" s="125"/>
      <c r="BX1639" s="126"/>
      <c r="BY1639" s="126"/>
      <c r="BZ1639" s="126"/>
      <c r="CA1639" s="125"/>
      <c r="CB1639" s="125"/>
    </row>
    <row r="1640" spans="1:80" x14ac:dyDescent="0.3">
      <c r="A1640" s="65"/>
      <c r="B1640" s="77"/>
      <c r="C1640" s="77"/>
      <c r="D1640" s="78"/>
      <c r="E1640" s="78"/>
      <c r="F1640" s="78"/>
      <c r="G1640" s="79"/>
      <c r="H1640" s="79"/>
      <c r="I1640" s="79"/>
      <c r="J1640" s="79"/>
      <c r="K1640" s="79"/>
      <c r="L1640" s="79"/>
      <c r="M1640" s="80"/>
      <c r="N1640" s="68"/>
      <c r="O1640" s="80"/>
      <c r="P1640" s="79"/>
      <c r="Q1640" s="79"/>
      <c r="R1640" s="79"/>
      <c r="S1640" s="79"/>
      <c r="T1640" s="79"/>
      <c r="U1640" s="79"/>
      <c r="V1640" s="78"/>
      <c r="W1640" s="78"/>
      <c r="X1640" s="78"/>
      <c r="Y1640" s="77"/>
      <c r="Z1640" s="77"/>
      <c r="AA1640" s="65"/>
      <c r="AB1640" s="65"/>
      <c r="AC1640" s="65"/>
      <c r="AD1640" s="65"/>
      <c r="AE1640" s="65"/>
      <c r="AF1640" s="65"/>
      <c r="AG1640" s="65"/>
      <c r="AH1640" s="65"/>
      <c r="AI1640" s="65"/>
      <c r="AJ1640" s="65"/>
      <c r="AK1640" s="65"/>
      <c r="AL1640" s="65"/>
      <c r="AM1640" s="65"/>
      <c r="AN1640" s="125"/>
      <c r="AO1640" s="66"/>
      <c r="AP1640" s="125"/>
      <c r="AQ1640" s="65"/>
      <c r="AR1640" s="65"/>
      <c r="AS1640" s="65"/>
      <c r="AT1640" s="65"/>
      <c r="AU1640" s="65"/>
      <c r="AV1640" s="65"/>
      <c r="AW1640" s="65"/>
      <c r="AX1640" s="65"/>
      <c r="AY1640" s="65"/>
      <c r="AZ1640" s="65"/>
      <c r="BA1640" s="65"/>
      <c r="BB1640" s="65"/>
      <c r="BC1640" s="65"/>
      <c r="BD1640" s="65"/>
      <c r="BE1640" s="65"/>
      <c r="BF1640" s="65"/>
      <c r="BG1640" s="65"/>
      <c r="BH1640" s="65"/>
      <c r="BI1640" s="65"/>
      <c r="BJ1640" s="65"/>
      <c r="BK1640" s="65"/>
      <c r="BL1640" s="65"/>
      <c r="BM1640" s="65"/>
      <c r="BN1640" s="65"/>
      <c r="BO1640" s="65"/>
      <c r="BP1640" s="66"/>
      <c r="BQ1640" s="65"/>
      <c r="BR1640" s="65"/>
      <c r="BS1640" s="65"/>
      <c r="BT1640" s="65"/>
      <c r="BU1640" s="65"/>
      <c r="BV1640" s="65"/>
      <c r="BW1640" s="65"/>
      <c r="BX1640" s="65"/>
      <c r="BY1640" s="65"/>
      <c r="BZ1640" s="65"/>
      <c r="CA1640" s="65"/>
      <c r="CB1640" s="65"/>
    </row>
    <row r="1641" spans="1:80" x14ac:dyDescent="0.3">
      <c r="A1641" s="65"/>
      <c r="B1641" s="72"/>
      <c r="C1641" s="72"/>
      <c r="D1641" s="78"/>
      <c r="E1641" s="78"/>
      <c r="F1641" s="78"/>
      <c r="G1641" s="80"/>
      <c r="H1641" s="80"/>
      <c r="I1641" s="80"/>
      <c r="J1641" s="80"/>
      <c r="K1641" s="80"/>
      <c r="L1641" s="80"/>
      <c r="M1641" s="80"/>
      <c r="N1641" s="81"/>
      <c r="O1641" s="80"/>
      <c r="P1641" s="80"/>
      <c r="Q1641" s="80"/>
      <c r="R1641" s="80"/>
      <c r="S1641" s="80"/>
      <c r="T1641" s="80"/>
      <c r="U1641" s="80"/>
      <c r="V1641" s="78"/>
      <c r="W1641" s="78"/>
      <c r="X1641" s="78"/>
      <c r="Y1641" s="72"/>
      <c r="Z1641" s="72"/>
      <c r="AA1641" s="65"/>
      <c r="AB1641" s="65"/>
      <c r="AC1641" s="82"/>
      <c r="AD1641" s="82"/>
      <c r="AE1641" s="82"/>
      <c r="AF1641" s="82"/>
      <c r="AG1641" s="82"/>
      <c r="AH1641" s="82"/>
      <c r="AI1641" s="82"/>
      <c r="AJ1641" s="82"/>
      <c r="AK1641" s="82"/>
      <c r="AL1641" s="82"/>
      <c r="AM1641" s="82"/>
      <c r="AN1641" s="114"/>
      <c r="AO1641" s="82"/>
      <c r="AP1641" s="114"/>
      <c r="AQ1641" s="82"/>
      <c r="AR1641" s="82"/>
      <c r="AS1641" s="82"/>
      <c r="AT1641" s="82"/>
      <c r="AU1641" s="82"/>
      <c r="AV1641" s="82"/>
      <c r="AW1641" s="82"/>
      <c r="AX1641" s="82"/>
      <c r="AY1641" s="82"/>
      <c r="AZ1641" s="82"/>
      <c r="BA1641" s="82"/>
      <c r="BB1641" s="65"/>
      <c r="BC1641" s="65"/>
      <c r="BD1641" s="82"/>
      <c r="BE1641" s="82"/>
      <c r="BF1641" s="82"/>
      <c r="BG1641" s="82"/>
      <c r="BH1641" s="82"/>
      <c r="BI1641" s="82"/>
      <c r="BJ1641" s="82"/>
      <c r="BK1641" s="82"/>
      <c r="BL1641" s="82"/>
      <c r="BM1641" s="82"/>
      <c r="BN1641" s="82"/>
      <c r="BO1641" s="82"/>
      <c r="BP1641" s="82"/>
      <c r="BQ1641" s="82"/>
      <c r="BR1641" s="82"/>
      <c r="BS1641" s="82"/>
      <c r="BT1641" s="82"/>
      <c r="BU1641" s="82"/>
      <c r="BV1641" s="82"/>
      <c r="BW1641" s="82"/>
      <c r="BX1641" s="82"/>
      <c r="BY1641" s="82"/>
      <c r="BZ1641" s="82"/>
      <c r="CA1641" s="82"/>
      <c r="CB1641" s="82"/>
    </row>
    <row r="1642" spans="1:80" x14ac:dyDescent="0.3">
      <c r="A1642" s="65"/>
      <c r="B1642" s="65"/>
      <c r="C1642" s="65"/>
      <c r="D1642" s="130"/>
      <c r="E1642" s="130"/>
      <c r="F1642" s="130"/>
      <c r="G1642" s="131"/>
      <c r="H1642" s="131"/>
      <c r="I1642" s="131"/>
      <c r="J1642" s="131"/>
      <c r="K1642" s="131"/>
      <c r="L1642" s="131"/>
      <c r="M1642" s="125"/>
      <c r="N1642" s="82"/>
      <c r="O1642" s="125"/>
      <c r="P1642" s="131"/>
      <c r="Q1642" s="131"/>
      <c r="R1642" s="131"/>
      <c r="S1642" s="131"/>
      <c r="T1642" s="131"/>
      <c r="U1642" s="131"/>
      <c r="V1642" s="130"/>
      <c r="W1642" s="130"/>
      <c r="X1642" s="130"/>
      <c r="Y1642" s="65"/>
      <c r="Z1642" s="65"/>
      <c r="AA1642" s="65"/>
      <c r="AB1642" s="65"/>
      <c r="AC1642" s="65"/>
      <c r="AD1642" s="65"/>
      <c r="AE1642" s="130"/>
      <c r="AF1642" s="130"/>
      <c r="AG1642" s="130"/>
      <c r="AH1642" s="131"/>
      <c r="AI1642" s="131"/>
      <c r="AJ1642" s="131"/>
      <c r="AK1642" s="131"/>
      <c r="AL1642" s="131"/>
      <c r="AM1642" s="131"/>
      <c r="AN1642" s="125"/>
      <c r="AO1642" s="82"/>
      <c r="AP1642" s="125"/>
      <c r="AQ1642" s="131"/>
      <c r="AR1642" s="131"/>
      <c r="AS1642" s="131"/>
      <c r="AT1642" s="131"/>
      <c r="AU1642" s="131"/>
      <c r="AV1642" s="131"/>
      <c r="AW1642" s="130"/>
      <c r="AX1642" s="130"/>
      <c r="AY1642" s="130"/>
      <c r="AZ1642" s="65"/>
      <c r="BA1642" s="65"/>
      <c r="BB1642" s="65"/>
      <c r="BC1642" s="65"/>
      <c r="BD1642" s="65"/>
      <c r="BE1642" s="65"/>
      <c r="BF1642" s="130"/>
      <c r="BG1642" s="130"/>
      <c r="BH1642" s="130"/>
      <c r="BI1642" s="131"/>
      <c r="BJ1642" s="131"/>
      <c r="BK1642" s="131"/>
      <c r="BL1642" s="131"/>
      <c r="BM1642" s="131"/>
      <c r="BN1642" s="131"/>
      <c r="BO1642" s="132"/>
      <c r="BP1642" s="82"/>
      <c r="BQ1642" s="132"/>
      <c r="BR1642" s="131"/>
      <c r="BS1642" s="131"/>
      <c r="BT1642" s="131"/>
      <c r="BU1642" s="131"/>
      <c r="BV1642" s="131"/>
      <c r="BW1642" s="131"/>
      <c r="BX1642" s="130"/>
      <c r="BY1642" s="130"/>
      <c r="BZ1642" s="130"/>
      <c r="CA1642" s="65"/>
      <c r="CB1642" s="65"/>
    </row>
    <row r="1643" spans="1:80" x14ac:dyDescent="0.3">
      <c r="A1643" s="65"/>
      <c r="B1643" s="223"/>
      <c r="C1643" s="224"/>
      <c r="D1643" s="65"/>
      <c r="E1643" s="65"/>
      <c r="F1643" s="223"/>
      <c r="G1643" s="224"/>
      <c r="H1643" s="65"/>
      <c r="I1643" s="65"/>
      <c r="J1643" s="223"/>
      <c r="K1643" s="224"/>
      <c r="L1643" s="65"/>
      <c r="M1643" s="233"/>
      <c r="N1643" s="233"/>
      <c r="O1643" s="233"/>
      <c r="P1643" s="65"/>
      <c r="Q1643" s="223"/>
      <c r="R1643" s="224"/>
      <c r="S1643" s="65"/>
      <c r="T1643" s="65"/>
      <c r="U1643" s="223"/>
      <c r="V1643" s="224"/>
      <c r="W1643" s="65"/>
      <c r="X1643" s="65"/>
      <c r="Y1643" s="223"/>
      <c r="Z1643" s="224"/>
      <c r="AA1643" s="65"/>
      <c r="AB1643" s="65"/>
      <c r="AC1643" s="128"/>
      <c r="AD1643" s="128"/>
      <c r="AE1643" s="130"/>
      <c r="AF1643" s="130"/>
      <c r="AG1643" s="130"/>
      <c r="AH1643" s="125"/>
      <c r="AI1643" s="125"/>
      <c r="AJ1643" s="125"/>
      <c r="AK1643" s="125"/>
      <c r="AL1643" s="125"/>
      <c r="AM1643" s="125"/>
      <c r="AN1643" s="125"/>
      <c r="AO1643" s="66"/>
      <c r="AP1643" s="125"/>
      <c r="AQ1643" s="125"/>
      <c r="AR1643" s="125"/>
      <c r="AS1643" s="125"/>
      <c r="AT1643" s="125"/>
      <c r="AU1643" s="125"/>
      <c r="AV1643" s="125"/>
      <c r="AW1643" s="130"/>
      <c r="AX1643" s="130"/>
      <c r="AY1643" s="130"/>
      <c r="AZ1643" s="128"/>
      <c r="BA1643" s="128"/>
      <c r="BB1643" s="65"/>
      <c r="BC1643" s="65"/>
      <c r="BD1643" s="128"/>
      <c r="BE1643" s="128"/>
      <c r="BF1643" s="130"/>
      <c r="BG1643" s="130"/>
      <c r="BH1643" s="130"/>
      <c r="BI1643" s="125"/>
      <c r="BJ1643" s="125"/>
      <c r="BK1643" s="125"/>
      <c r="BL1643" s="125"/>
      <c r="BM1643" s="125"/>
      <c r="BN1643" s="125"/>
      <c r="BO1643" s="133"/>
      <c r="BP1643" s="66"/>
      <c r="BQ1643" s="132"/>
      <c r="BR1643" s="125"/>
      <c r="BS1643" s="125"/>
      <c r="BT1643" s="125"/>
      <c r="BU1643" s="125"/>
      <c r="BV1643" s="125"/>
      <c r="BW1643" s="125"/>
      <c r="BX1643" s="130"/>
      <c r="BY1643" s="130"/>
      <c r="BZ1643" s="130"/>
      <c r="CA1643" s="128"/>
      <c r="CB1643" s="128"/>
    </row>
    <row r="1644" spans="1:80" x14ac:dyDescent="0.3">
      <c r="A1644" s="65"/>
      <c r="B1644" s="225"/>
      <c r="C1644" s="226"/>
      <c r="D1644" s="65"/>
      <c r="E1644" s="65"/>
      <c r="F1644" s="227"/>
      <c r="G1644" s="226"/>
      <c r="H1644" s="65"/>
      <c r="I1644" s="65"/>
      <c r="J1644" s="228"/>
      <c r="K1644" s="229"/>
      <c r="L1644" s="65"/>
      <c r="M1644" s="225"/>
      <c r="N1644" s="230"/>
      <c r="O1644" s="226"/>
      <c r="P1644" s="65"/>
      <c r="Q1644" s="231"/>
      <c r="R1644" s="232"/>
      <c r="S1644" s="76"/>
      <c r="T1644" s="65"/>
      <c r="U1644" s="225"/>
      <c r="V1644" s="226"/>
      <c r="W1644" s="65"/>
      <c r="X1644" s="65"/>
      <c r="Y1644" s="225"/>
      <c r="Z1644" s="226"/>
    </row>
    <row r="1645" spans="1:80" x14ac:dyDescent="0.3">
      <c r="A1645" s="65"/>
      <c r="B1645" s="65"/>
      <c r="C1645" s="65"/>
      <c r="D1645" s="65"/>
      <c r="E1645" s="65"/>
      <c r="F1645" s="65"/>
      <c r="G1645" s="65"/>
      <c r="H1645" s="65"/>
      <c r="I1645" s="65"/>
      <c r="J1645" s="65"/>
      <c r="K1645" s="65"/>
      <c r="L1645" s="65"/>
      <c r="M1645" s="99"/>
      <c r="N1645" s="66"/>
      <c r="O1645" s="99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5"/>
      <c r="AC1645" s="103"/>
      <c r="AD1645" s="103"/>
      <c r="AE1645" s="65"/>
      <c r="AF1645" s="65"/>
      <c r="AG1645" s="103"/>
      <c r="AH1645" s="103"/>
      <c r="AI1645" s="65"/>
      <c r="AJ1645" s="65"/>
      <c r="AK1645" s="103"/>
      <c r="AL1645" s="103"/>
      <c r="AM1645" s="65"/>
      <c r="AN1645" s="103"/>
      <c r="AO1645" s="103"/>
      <c r="AP1645" s="103"/>
      <c r="AQ1645" s="65"/>
      <c r="AR1645" s="103"/>
      <c r="AS1645" s="103"/>
      <c r="AT1645" s="65"/>
      <c r="AU1645" s="65"/>
      <c r="AV1645" s="103"/>
      <c r="AW1645" s="103"/>
      <c r="AX1645" s="65"/>
      <c r="AY1645" s="65"/>
      <c r="AZ1645" s="103"/>
      <c r="BA1645" s="103"/>
      <c r="BB1645" s="65"/>
      <c r="BC1645" s="65"/>
      <c r="BD1645" s="103"/>
      <c r="BE1645" s="103"/>
      <c r="BF1645" s="65"/>
      <c r="BG1645" s="65"/>
      <c r="BH1645" s="103"/>
      <c r="BI1645" s="103"/>
      <c r="BJ1645" s="65"/>
      <c r="BK1645" s="65"/>
      <c r="BL1645" s="103"/>
      <c r="BM1645" s="103"/>
      <c r="BN1645" s="65"/>
      <c r="BO1645" s="103"/>
      <c r="BP1645" s="103"/>
      <c r="BQ1645" s="103"/>
      <c r="BR1645" s="65"/>
      <c r="BS1645" s="103"/>
      <c r="BT1645" s="103"/>
      <c r="BU1645" s="65"/>
      <c r="BV1645" s="65"/>
      <c r="BW1645" s="103"/>
      <c r="BX1645" s="103"/>
      <c r="BY1645" s="65"/>
      <c r="BZ1645" s="65"/>
      <c r="CA1645" s="103"/>
      <c r="CB1645" s="103"/>
    </row>
    <row r="1646" spans="1:80" x14ac:dyDescent="0.3">
      <c r="A1646" s="65"/>
      <c r="B1646" s="65"/>
      <c r="C1646" s="65"/>
      <c r="D1646" s="65"/>
      <c r="E1646" s="65"/>
      <c r="F1646" s="65"/>
      <c r="G1646" s="65"/>
      <c r="H1646" s="65"/>
      <c r="I1646" s="65"/>
      <c r="J1646" s="65"/>
      <c r="K1646" s="65"/>
      <c r="L1646" s="65"/>
      <c r="M1646" s="99"/>
      <c r="N1646" s="66"/>
      <c r="O1646" s="99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5"/>
      <c r="AC1646" s="122"/>
      <c r="AD1646" s="122"/>
      <c r="AE1646" s="65"/>
      <c r="AF1646" s="65"/>
      <c r="AG1646" s="103"/>
      <c r="AH1646" s="122"/>
      <c r="AI1646" s="65"/>
      <c r="AJ1646" s="65"/>
      <c r="AK1646" s="90"/>
      <c r="AL1646" s="90"/>
      <c r="AM1646" s="65"/>
      <c r="AN1646" s="122"/>
      <c r="AO1646" s="122"/>
      <c r="AP1646" s="122"/>
      <c r="AQ1646" s="65"/>
      <c r="AR1646" s="112"/>
      <c r="AS1646" s="112"/>
      <c r="AT1646" s="124"/>
      <c r="AU1646" s="65"/>
      <c r="AV1646" s="122"/>
      <c r="AW1646" s="122"/>
      <c r="AX1646" s="65"/>
      <c r="AY1646" s="65"/>
      <c r="AZ1646" s="122"/>
      <c r="BA1646" s="122"/>
      <c r="BB1646" s="65"/>
      <c r="BC1646" s="65"/>
      <c r="BD1646" s="122"/>
      <c r="BE1646" s="122"/>
      <c r="BF1646" s="65"/>
      <c r="BG1646" s="65"/>
      <c r="BH1646" s="103"/>
      <c r="BI1646" s="122"/>
      <c r="BJ1646" s="65"/>
      <c r="BK1646" s="65"/>
      <c r="BL1646" s="90"/>
      <c r="BM1646" s="90"/>
      <c r="BN1646" s="65"/>
      <c r="BO1646" s="122"/>
      <c r="BP1646" s="122"/>
      <c r="BQ1646" s="122"/>
      <c r="BR1646" s="65"/>
      <c r="BS1646" s="112"/>
      <c r="BT1646" s="112"/>
      <c r="BU1646" s="124"/>
      <c r="BV1646" s="65"/>
      <c r="BW1646" s="122"/>
      <c r="BX1646" s="122"/>
      <c r="BY1646" s="65"/>
      <c r="BZ1646" s="65"/>
      <c r="CA1646" s="122"/>
      <c r="CB1646" s="122"/>
    </row>
    <row r="1647" spans="1:80" x14ac:dyDescent="0.3">
      <c r="A1647" s="65"/>
      <c r="B1647" s="68"/>
      <c r="C1647" s="68"/>
      <c r="D1647" s="68"/>
      <c r="E1647" s="68"/>
      <c r="F1647" s="68"/>
      <c r="G1647" s="68"/>
      <c r="H1647" s="68"/>
      <c r="I1647" s="68"/>
      <c r="J1647" s="68"/>
      <c r="K1647" s="68"/>
      <c r="L1647" s="68"/>
      <c r="M1647" s="87"/>
      <c r="N1647" s="68"/>
      <c r="O1647" s="87"/>
      <c r="P1647" s="68"/>
      <c r="Q1647" s="68"/>
      <c r="R1647" s="68"/>
      <c r="S1647" s="68"/>
      <c r="T1647" s="68"/>
      <c r="U1647" s="68"/>
      <c r="V1647" s="68"/>
      <c r="W1647" s="68"/>
      <c r="X1647" s="68"/>
      <c r="Y1647" s="68"/>
      <c r="Z1647" s="68"/>
      <c r="AA1647" s="65"/>
      <c r="AB1647" s="65"/>
      <c r="AC1647" s="65"/>
      <c r="AD1647" s="65"/>
      <c r="AE1647" s="65"/>
      <c r="AF1647" s="65"/>
      <c r="AG1647" s="65"/>
      <c r="AH1647" s="65"/>
      <c r="AI1647" s="65"/>
      <c r="AJ1647" s="65"/>
      <c r="AK1647" s="65"/>
      <c r="AL1647" s="65"/>
      <c r="AM1647" s="65"/>
      <c r="AN1647" s="125"/>
      <c r="AO1647" s="66"/>
      <c r="AP1647" s="125"/>
      <c r="AQ1647" s="65"/>
      <c r="AR1647" s="65"/>
      <c r="AS1647" s="65"/>
      <c r="AT1647" s="65"/>
      <c r="AU1647" s="65"/>
      <c r="AV1647" s="65"/>
      <c r="AW1647" s="65"/>
      <c r="AX1647" s="65"/>
      <c r="AY1647" s="65"/>
      <c r="AZ1647" s="65"/>
      <c r="BA1647" s="65"/>
      <c r="BB1647" s="65"/>
      <c r="BC1647" s="65"/>
      <c r="BD1647" s="65"/>
      <c r="BE1647" s="65"/>
      <c r="BF1647" s="65"/>
      <c r="BG1647" s="65"/>
      <c r="BH1647" s="65"/>
      <c r="BI1647" s="65"/>
      <c r="BJ1647" s="65"/>
      <c r="BK1647" s="65"/>
      <c r="BL1647" s="65"/>
      <c r="BM1647" s="65"/>
      <c r="BN1647" s="65"/>
      <c r="BO1647" s="65"/>
      <c r="BP1647" s="66"/>
      <c r="BQ1647" s="65"/>
      <c r="BR1647" s="65"/>
      <c r="BS1647" s="65"/>
      <c r="BT1647" s="65"/>
      <c r="BU1647" s="65"/>
      <c r="BV1647" s="65"/>
      <c r="BW1647" s="65"/>
      <c r="BX1647" s="65"/>
      <c r="BY1647" s="65"/>
      <c r="BZ1647" s="65"/>
      <c r="CA1647" s="65"/>
      <c r="CB1647" s="65"/>
    </row>
    <row r="1648" spans="1:80" x14ac:dyDescent="0.3">
      <c r="A1648" s="65"/>
      <c r="B1648" s="70"/>
      <c r="C1648" s="70"/>
      <c r="D1648" s="71"/>
      <c r="E1648" s="71"/>
      <c r="F1648" s="71"/>
      <c r="G1648" s="70"/>
      <c r="H1648" s="70"/>
      <c r="I1648" s="70"/>
      <c r="J1648" s="70"/>
      <c r="K1648" s="70"/>
      <c r="L1648" s="70"/>
      <c r="M1648" s="70"/>
      <c r="N1648" s="194"/>
      <c r="O1648" s="80"/>
      <c r="P1648" s="75"/>
      <c r="Q1648" s="75"/>
      <c r="R1648" s="75"/>
      <c r="S1648" s="75"/>
      <c r="T1648" s="75"/>
      <c r="U1648" s="75"/>
      <c r="V1648" s="74"/>
      <c r="W1648" s="74"/>
      <c r="X1648" s="74"/>
      <c r="Y1648" s="73"/>
      <c r="Z1648" s="72"/>
      <c r="AA1648" s="65"/>
      <c r="AB1648" s="65"/>
      <c r="AC1648" s="65"/>
      <c r="AD1648" s="65"/>
      <c r="AE1648" s="65"/>
      <c r="AF1648" s="65"/>
      <c r="AG1648" s="65"/>
      <c r="AH1648" s="65"/>
      <c r="AI1648" s="65"/>
      <c r="AJ1648" s="65"/>
      <c r="AK1648" s="65"/>
      <c r="AL1648" s="65"/>
      <c r="AM1648" s="65"/>
      <c r="AN1648" s="125"/>
      <c r="AO1648" s="66"/>
      <c r="AP1648" s="125"/>
      <c r="AQ1648" s="65"/>
      <c r="AR1648" s="65"/>
      <c r="AS1648" s="65"/>
      <c r="AT1648" s="65"/>
      <c r="AU1648" s="65"/>
      <c r="AV1648" s="65"/>
      <c r="AW1648" s="65"/>
      <c r="AX1648" s="65"/>
      <c r="AY1648" s="65"/>
      <c r="AZ1648" s="65"/>
      <c r="BA1648" s="65"/>
      <c r="BB1648" s="65"/>
      <c r="BC1648" s="65"/>
      <c r="BD1648" s="65"/>
      <c r="BE1648" s="65"/>
      <c r="BF1648" s="65"/>
      <c r="BG1648" s="65"/>
      <c r="BH1648" s="65"/>
      <c r="BI1648" s="65"/>
      <c r="BJ1648" s="65"/>
      <c r="BK1648" s="65"/>
      <c r="BL1648" s="65"/>
      <c r="BM1648" s="65"/>
      <c r="BN1648" s="65"/>
      <c r="BO1648" s="65"/>
      <c r="BP1648" s="66"/>
      <c r="BQ1648" s="65"/>
      <c r="BR1648" s="65"/>
      <c r="BS1648" s="65"/>
      <c r="BT1648" s="65"/>
      <c r="BU1648" s="65"/>
      <c r="BV1648" s="65"/>
      <c r="BW1648" s="65"/>
      <c r="BX1648" s="65"/>
      <c r="BY1648" s="65"/>
      <c r="BZ1648" s="65"/>
      <c r="CA1648" s="65"/>
      <c r="CB1648" s="65"/>
    </row>
    <row r="1649" spans="1:80" x14ac:dyDescent="0.3">
      <c r="A1649" s="65"/>
      <c r="B1649" s="70"/>
      <c r="C1649" s="70"/>
      <c r="D1649" s="71"/>
      <c r="E1649" s="71"/>
      <c r="F1649" s="71"/>
      <c r="G1649" s="70"/>
      <c r="H1649" s="70"/>
      <c r="I1649" s="70"/>
      <c r="J1649" s="70"/>
      <c r="K1649" s="70"/>
      <c r="L1649" s="70"/>
      <c r="M1649" s="70"/>
      <c r="N1649" s="194"/>
      <c r="O1649" s="80"/>
      <c r="P1649" s="75"/>
      <c r="Q1649" s="75"/>
      <c r="R1649" s="75"/>
      <c r="S1649" s="75"/>
      <c r="T1649" s="75"/>
      <c r="U1649" s="75"/>
      <c r="V1649" s="74"/>
      <c r="W1649" s="74"/>
      <c r="X1649" s="74"/>
      <c r="Y1649" s="73"/>
      <c r="Z1649" s="72"/>
      <c r="AA1649" s="65"/>
      <c r="AB1649" s="65"/>
      <c r="AC1649" s="82"/>
      <c r="AD1649" s="82"/>
      <c r="AE1649" s="82"/>
      <c r="AF1649" s="82"/>
      <c r="AG1649" s="82"/>
      <c r="AH1649" s="82"/>
      <c r="AI1649" s="82"/>
      <c r="AJ1649" s="82"/>
      <c r="AK1649" s="82"/>
      <c r="AL1649" s="82"/>
      <c r="AM1649" s="82"/>
      <c r="AN1649" s="114"/>
      <c r="AO1649" s="82"/>
      <c r="AP1649" s="114"/>
      <c r="AQ1649" s="82"/>
      <c r="AR1649" s="82"/>
      <c r="AS1649" s="82"/>
      <c r="AT1649" s="82"/>
      <c r="AU1649" s="82"/>
      <c r="AV1649" s="82"/>
      <c r="AW1649" s="82"/>
      <c r="AX1649" s="82"/>
      <c r="AY1649" s="82"/>
      <c r="AZ1649" s="82"/>
      <c r="BA1649" s="82"/>
      <c r="BB1649" s="65"/>
      <c r="BC1649" s="65"/>
      <c r="BD1649" s="82"/>
      <c r="BE1649" s="82"/>
      <c r="BF1649" s="82"/>
      <c r="BG1649" s="82"/>
      <c r="BH1649" s="82"/>
      <c r="BI1649" s="82"/>
      <c r="BJ1649" s="82"/>
      <c r="BK1649" s="82"/>
      <c r="BL1649" s="82"/>
      <c r="BM1649" s="82"/>
      <c r="BN1649" s="82"/>
      <c r="BO1649" s="82"/>
      <c r="BP1649" s="82"/>
      <c r="BQ1649" s="82"/>
      <c r="BR1649" s="82"/>
      <c r="BS1649" s="82"/>
      <c r="BT1649" s="82"/>
      <c r="BU1649" s="82"/>
      <c r="BV1649" s="82"/>
      <c r="BW1649" s="82"/>
      <c r="BX1649" s="82"/>
      <c r="BY1649" s="82"/>
      <c r="BZ1649" s="82"/>
      <c r="CA1649" s="82"/>
      <c r="CB1649" s="82"/>
    </row>
    <row r="1650" spans="1:80" x14ac:dyDescent="0.3">
      <c r="A1650" s="65"/>
      <c r="B1650" s="70"/>
      <c r="C1650" s="70"/>
      <c r="D1650" s="71"/>
      <c r="E1650" s="71"/>
      <c r="F1650" s="71"/>
      <c r="G1650" s="70"/>
      <c r="H1650" s="70"/>
      <c r="I1650" s="70"/>
      <c r="J1650" s="70"/>
      <c r="K1650" s="70"/>
      <c r="L1650" s="70"/>
      <c r="M1650" s="70"/>
      <c r="N1650" s="194"/>
      <c r="O1650" s="80"/>
      <c r="P1650" s="75"/>
      <c r="Q1650" s="75"/>
      <c r="R1650" s="75"/>
      <c r="S1650" s="75"/>
      <c r="T1650" s="75"/>
      <c r="U1650" s="75"/>
      <c r="V1650" s="74"/>
      <c r="W1650" s="74"/>
      <c r="X1650" s="74"/>
      <c r="Y1650" s="73"/>
      <c r="Z1650" s="72"/>
      <c r="AA1650" s="65"/>
      <c r="AB1650" s="65"/>
      <c r="AC1650" s="125"/>
      <c r="AD1650" s="125"/>
      <c r="AE1650" s="126"/>
      <c r="AF1650" s="126"/>
      <c r="AG1650" s="126"/>
      <c r="AH1650" s="125"/>
      <c r="AI1650" s="125"/>
      <c r="AJ1650" s="125"/>
      <c r="AK1650" s="125"/>
      <c r="AL1650" s="125"/>
      <c r="AM1650" s="125"/>
      <c r="AN1650" s="125"/>
      <c r="AO1650" s="66"/>
      <c r="AP1650" s="125"/>
      <c r="AQ1650" s="125"/>
      <c r="AR1650" s="125"/>
      <c r="AS1650" s="125"/>
      <c r="AT1650" s="125"/>
      <c r="AU1650" s="125"/>
      <c r="AV1650" s="125"/>
      <c r="AW1650" s="126"/>
      <c r="AX1650" s="126"/>
      <c r="AY1650" s="126"/>
      <c r="AZ1650" s="127"/>
      <c r="BA1650" s="128"/>
      <c r="BB1650" s="65"/>
      <c r="BC1650" s="65"/>
      <c r="BD1650" s="125"/>
      <c r="BE1650" s="125"/>
      <c r="BF1650" s="126"/>
      <c r="BG1650" s="126"/>
      <c r="BH1650" s="126"/>
      <c r="BI1650" s="125"/>
      <c r="BJ1650" s="125"/>
      <c r="BK1650" s="125"/>
      <c r="BL1650" s="125"/>
      <c r="BM1650" s="125"/>
      <c r="BN1650" s="125"/>
      <c r="BO1650" s="129"/>
      <c r="BP1650" s="66"/>
      <c r="BQ1650" s="129"/>
      <c r="BR1650" s="125"/>
      <c r="BS1650" s="125"/>
      <c r="BT1650" s="125"/>
      <c r="BU1650" s="125"/>
      <c r="BV1650" s="125"/>
      <c r="BW1650" s="125"/>
      <c r="BX1650" s="126"/>
      <c r="BY1650" s="126"/>
      <c r="BZ1650" s="126"/>
      <c r="CA1650" s="127"/>
      <c r="CB1650" s="128"/>
    </row>
    <row r="1651" spans="1:80" x14ac:dyDescent="0.3">
      <c r="A1651" s="65"/>
      <c r="B1651" s="70"/>
      <c r="C1651" s="70"/>
      <c r="D1651" s="71"/>
      <c r="E1651" s="71"/>
      <c r="F1651" s="71"/>
      <c r="G1651" s="70"/>
      <c r="H1651" s="70"/>
      <c r="I1651" s="70"/>
      <c r="J1651" s="70"/>
      <c r="K1651" s="70"/>
      <c r="L1651" s="70"/>
      <c r="M1651" s="70"/>
      <c r="N1651" s="194"/>
      <c r="O1651" s="80"/>
      <c r="P1651" s="75"/>
      <c r="Q1651" s="75"/>
      <c r="R1651" s="75"/>
      <c r="S1651" s="75"/>
      <c r="T1651" s="75"/>
      <c r="U1651" s="75"/>
      <c r="V1651" s="74"/>
      <c r="W1651" s="74"/>
      <c r="X1651" s="74"/>
      <c r="Y1651" s="73"/>
      <c r="Z1651" s="72"/>
      <c r="AA1651" s="65"/>
      <c r="AB1651" s="65"/>
      <c r="AC1651" s="125"/>
      <c r="AD1651" s="125"/>
      <c r="AE1651" s="126"/>
      <c r="AF1651" s="126"/>
      <c r="AG1651" s="126"/>
      <c r="AH1651" s="125"/>
      <c r="AI1651" s="125"/>
      <c r="AJ1651" s="125"/>
      <c r="AK1651" s="125"/>
      <c r="AL1651" s="125"/>
      <c r="AM1651" s="125"/>
      <c r="AN1651" s="125"/>
      <c r="AO1651" s="66"/>
      <c r="AP1651" s="125"/>
      <c r="AQ1651" s="125"/>
      <c r="AR1651" s="125"/>
      <c r="AS1651" s="125"/>
      <c r="AT1651" s="125"/>
      <c r="AU1651" s="125"/>
      <c r="AV1651" s="125"/>
      <c r="AW1651" s="126"/>
      <c r="AX1651" s="126"/>
      <c r="AY1651" s="126"/>
      <c r="AZ1651" s="127"/>
      <c r="BA1651" s="128"/>
      <c r="BB1651" s="65"/>
      <c r="BC1651" s="65"/>
      <c r="BD1651" s="125"/>
      <c r="BE1651" s="125"/>
      <c r="BF1651" s="126"/>
      <c r="BG1651" s="126"/>
      <c r="BH1651" s="126"/>
      <c r="BI1651" s="125"/>
      <c r="BJ1651" s="125"/>
      <c r="BK1651" s="125"/>
      <c r="BL1651" s="125"/>
      <c r="BM1651" s="125"/>
      <c r="BN1651" s="125"/>
      <c r="BO1651" s="129"/>
      <c r="BP1651" s="66"/>
      <c r="BQ1651" s="129"/>
      <c r="BR1651" s="125"/>
      <c r="BS1651" s="125"/>
      <c r="BT1651" s="125"/>
      <c r="BU1651" s="125"/>
      <c r="BV1651" s="125"/>
      <c r="BW1651" s="125"/>
      <c r="BX1651" s="126"/>
      <c r="BY1651" s="126"/>
      <c r="BZ1651" s="126"/>
      <c r="CA1651" s="127"/>
      <c r="CB1651" s="128"/>
    </row>
    <row r="1652" spans="1:80" x14ac:dyDescent="0.3">
      <c r="A1652" s="65"/>
      <c r="B1652" s="70"/>
      <c r="C1652" s="70"/>
      <c r="D1652" s="71"/>
      <c r="E1652" s="71"/>
      <c r="F1652" s="71"/>
      <c r="G1652" s="70"/>
      <c r="H1652" s="70"/>
      <c r="I1652" s="70"/>
      <c r="J1652" s="70"/>
      <c r="K1652" s="70"/>
      <c r="L1652" s="70"/>
      <c r="M1652" s="70"/>
      <c r="N1652" s="194"/>
      <c r="O1652" s="80"/>
      <c r="P1652" s="75"/>
      <c r="Q1652" s="75"/>
      <c r="R1652" s="75"/>
      <c r="S1652" s="75"/>
      <c r="T1652" s="75"/>
      <c r="U1652" s="75"/>
      <c r="V1652" s="74"/>
      <c r="W1652" s="74"/>
      <c r="X1652" s="74"/>
      <c r="Y1652" s="73"/>
      <c r="Z1652" s="72"/>
      <c r="AA1652" s="65"/>
      <c r="AB1652" s="65"/>
      <c r="AC1652" s="125"/>
      <c r="AD1652" s="125"/>
      <c r="AE1652" s="126"/>
      <c r="AF1652" s="126"/>
      <c r="AG1652" s="126"/>
      <c r="AH1652" s="125"/>
      <c r="AI1652" s="125"/>
      <c r="AJ1652" s="125"/>
      <c r="AK1652" s="125"/>
      <c r="AL1652" s="125"/>
      <c r="AM1652" s="125"/>
      <c r="AN1652" s="125"/>
      <c r="AO1652" s="66"/>
      <c r="AP1652" s="125"/>
      <c r="AQ1652" s="125"/>
      <c r="AR1652" s="125"/>
      <c r="AS1652" s="125"/>
      <c r="AT1652" s="125"/>
      <c r="AU1652" s="125"/>
      <c r="AV1652" s="125"/>
      <c r="AW1652" s="126"/>
      <c r="AX1652" s="126"/>
      <c r="AY1652" s="126"/>
      <c r="AZ1652" s="127"/>
      <c r="BA1652" s="128"/>
      <c r="BB1652" s="65"/>
      <c r="BC1652" s="65"/>
      <c r="BD1652" s="125"/>
      <c r="BE1652" s="125"/>
      <c r="BF1652" s="126"/>
      <c r="BG1652" s="126"/>
      <c r="BH1652" s="126"/>
      <c r="BI1652" s="125"/>
      <c r="BJ1652" s="125"/>
      <c r="BK1652" s="125"/>
      <c r="BL1652" s="125"/>
      <c r="BM1652" s="125"/>
      <c r="BN1652" s="125"/>
      <c r="BO1652" s="129"/>
      <c r="BP1652" s="66"/>
      <c r="BQ1652" s="129"/>
      <c r="BR1652" s="125"/>
      <c r="BS1652" s="125"/>
      <c r="BT1652" s="125"/>
      <c r="BU1652" s="125"/>
      <c r="BV1652" s="125"/>
      <c r="BW1652" s="125"/>
      <c r="BX1652" s="126"/>
      <c r="BY1652" s="126"/>
      <c r="BZ1652" s="126"/>
      <c r="CA1652" s="127"/>
      <c r="CB1652" s="128"/>
    </row>
    <row r="1653" spans="1:80" x14ac:dyDescent="0.3">
      <c r="A1653" s="65"/>
      <c r="B1653" s="70"/>
      <c r="C1653" s="70"/>
      <c r="D1653" s="71"/>
      <c r="E1653" s="71"/>
      <c r="F1653" s="71"/>
      <c r="G1653" s="70"/>
      <c r="H1653" s="70"/>
      <c r="I1653" s="70"/>
      <c r="J1653" s="70"/>
      <c r="K1653" s="70"/>
      <c r="L1653" s="70"/>
      <c r="M1653" s="70"/>
      <c r="N1653" s="194"/>
      <c r="O1653" s="80"/>
      <c r="P1653" s="75"/>
      <c r="Q1653" s="75"/>
      <c r="R1653" s="75"/>
      <c r="S1653" s="75"/>
      <c r="T1653" s="75"/>
      <c r="U1653" s="75"/>
      <c r="V1653" s="74"/>
      <c r="W1653" s="74"/>
      <c r="X1653" s="74"/>
      <c r="Y1653" s="73"/>
      <c r="Z1653" s="72"/>
      <c r="AA1653" s="65"/>
      <c r="AB1653" s="65"/>
      <c r="AC1653" s="125"/>
      <c r="AD1653" s="125"/>
      <c r="AE1653" s="126"/>
      <c r="AF1653" s="126"/>
      <c r="AG1653" s="126"/>
      <c r="AH1653" s="125"/>
      <c r="AI1653" s="125"/>
      <c r="AJ1653" s="125"/>
      <c r="AK1653" s="125"/>
      <c r="AL1653" s="125"/>
      <c r="AM1653" s="125"/>
      <c r="AN1653" s="125"/>
      <c r="AO1653" s="66"/>
      <c r="AP1653" s="125"/>
      <c r="AQ1653" s="125"/>
      <c r="AR1653" s="125"/>
      <c r="AS1653" s="125"/>
      <c r="AT1653" s="125"/>
      <c r="AU1653" s="125"/>
      <c r="AV1653" s="125"/>
      <c r="AW1653" s="126"/>
      <c r="AX1653" s="126"/>
      <c r="AY1653" s="126"/>
      <c r="AZ1653" s="127"/>
      <c r="BA1653" s="128"/>
      <c r="BB1653" s="65"/>
      <c r="BC1653" s="65"/>
      <c r="BD1653" s="125"/>
      <c r="BE1653" s="125"/>
      <c r="BF1653" s="126"/>
      <c r="BG1653" s="126"/>
      <c r="BH1653" s="126"/>
      <c r="BI1653" s="125"/>
      <c r="BJ1653" s="125"/>
      <c r="BK1653" s="125"/>
      <c r="BL1653" s="125"/>
      <c r="BM1653" s="125"/>
      <c r="BN1653" s="125"/>
      <c r="BO1653" s="129"/>
      <c r="BP1653" s="66"/>
      <c r="BQ1653" s="129"/>
      <c r="BR1653" s="125"/>
      <c r="BS1653" s="125"/>
      <c r="BT1653" s="125"/>
      <c r="BU1653" s="125"/>
      <c r="BV1653" s="125"/>
      <c r="BW1653" s="125"/>
      <c r="BX1653" s="126"/>
      <c r="BY1653" s="126"/>
      <c r="BZ1653" s="126"/>
      <c r="CA1653" s="127"/>
      <c r="CB1653" s="128"/>
    </row>
    <row r="1654" spans="1:80" x14ac:dyDescent="0.3">
      <c r="A1654" s="65"/>
      <c r="B1654" s="70"/>
      <c r="C1654" s="70"/>
      <c r="D1654" s="71"/>
      <c r="E1654" s="71"/>
      <c r="F1654" s="71"/>
      <c r="G1654" s="70"/>
      <c r="H1654" s="70"/>
      <c r="I1654" s="70"/>
      <c r="J1654" s="70"/>
      <c r="K1654" s="70"/>
      <c r="L1654" s="70"/>
      <c r="M1654" s="70"/>
      <c r="N1654" s="194"/>
      <c r="O1654" s="80"/>
      <c r="P1654" s="75"/>
      <c r="Q1654" s="75"/>
      <c r="R1654" s="75"/>
      <c r="S1654" s="75"/>
      <c r="T1654" s="75"/>
      <c r="U1654" s="75"/>
      <c r="V1654" s="74"/>
      <c r="W1654" s="74"/>
      <c r="X1654" s="74"/>
      <c r="Y1654" s="73"/>
      <c r="Z1654" s="72"/>
      <c r="AA1654" s="65"/>
      <c r="AB1654" s="65"/>
      <c r="AC1654" s="125"/>
      <c r="AD1654" s="125"/>
      <c r="AE1654" s="126"/>
      <c r="AF1654" s="126"/>
      <c r="AG1654" s="126"/>
      <c r="AH1654" s="125"/>
      <c r="AI1654" s="125"/>
      <c r="AJ1654" s="125"/>
      <c r="AK1654" s="125"/>
      <c r="AL1654" s="125"/>
      <c r="AM1654" s="125"/>
      <c r="AN1654" s="125"/>
      <c r="AO1654" s="66"/>
      <c r="AP1654" s="125"/>
      <c r="AQ1654" s="125"/>
      <c r="AR1654" s="125"/>
      <c r="AS1654" s="125"/>
      <c r="AT1654" s="125"/>
      <c r="AU1654" s="125"/>
      <c r="AV1654" s="125"/>
      <c r="AW1654" s="126"/>
      <c r="AX1654" s="126"/>
      <c r="AY1654" s="126"/>
      <c r="AZ1654" s="127"/>
      <c r="BA1654" s="128"/>
      <c r="BB1654" s="65"/>
      <c r="BC1654" s="65"/>
      <c r="BD1654" s="125"/>
      <c r="BE1654" s="125"/>
      <c r="BF1654" s="126"/>
      <c r="BG1654" s="126"/>
      <c r="BH1654" s="126"/>
      <c r="BI1654" s="125"/>
      <c r="BJ1654" s="125"/>
      <c r="BK1654" s="125"/>
      <c r="BL1654" s="125"/>
      <c r="BM1654" s="125"/>
      <c r="BN1654" s="125"/>
      <c r="BO1654" s="129"/>
      <c r="BP1654" s="66"/>
      <c r="BQ1654" s="129"/>
      <c r="BR1654" s="125"/>
      <c r="BS1654" s="125"/>
      <c r="BT1654" s="125"/>
      <c r="BU1654" s="125"/>
      <c r="BV1654" s="125"/>
      <c r="BW1654" s="125"/>
      <c r="BX1654" s="126"/>
      <c r="BY1654" s="126"/>
      <c r="BZ1654" s="126"/>
      <c r="CA1654" s="127"/>
      <c r="CB1654" s="128"/>
    </row>
    <row r="1655" spans="1:80" x14ac:dyDescent="0.3">
      <c r="A1655" s="65"/>
      <c r="B1655" s="70"/>
      <c r="C1655" s="70"/>
      <c r="D1655" s="71"/>
      <c r="E1655" s="71"/>
      <c r="F1655" s="71"/>
      <c r="G1655" s="70"/>
      <c r="H1655" s="70"/>
      <c r="I1655" s="70"/>
      <c r="J1655" s="70"/>
      <c r="K1655" s="70"/>
      <c r="L1655" s="70"/>
      <c r="M1655" s="70"/>
      <c r="N1655" s="194"/>
      <c r="O1655" s="80"/>
      <c r="P1655" s="75"/>
      <c r="Q1655" s="75"/>
      <c r="R1655" s="75"/>
      <c r="S1655" s="75"/>
      <c r="T1655" s="75"/>
      <c r="U1655" s="75"/>
      <c r="V1655" s="74"/>
      <c r="W1655" s="74"/>
      <c r="X1655" s="74"/>
      <c r="Y1655" s="73"/>
      <c r="Z1655" s="72"/>
      <c r="AA1655" s="65"/>
      <c r="AB1655" s="65"/>
      <c r="AC1655" s="125"/>
      <c r="AD1655" s="125"/>
      <c r="AE1655" s="126"/>
      <c r="AF1655" s="126"/>
      <c r="AG1655" s="126"/>
      <c r="AH1655" s="125"/>
      <c r="AI1655" s="125"/>
      <c r="AJ1655" s="125"/>
      <c r="AK1655" s="125"/>
      <c r="AL1655" s="125"/>
      <c r="AM1655" s="125"/>
      <c r="AN1655" s="125"/>
      <c r="AO1655" s="66"/>
      <c r="AP1655" s="125"/>
      <c r="AQ1655" s="125"/>
      <c r="AR1655" s="125"/>
      <c r="AS1655" s="125"/>
      <c r="AT1655" s="125"/>
      <c r="AU1655" s="125"/>
      <c r="AV1655" s="125"/>
      <c r="AW1655" s="126"/>
      <c r="AX1655" s="126"/>
      <c r="AY1655" s="126"/>
      <c r="AZ1655" s="127"/>
      <c r="BA1655" s="128"/>
      <c r="BB1655" s="65"/>
      <c r="BC1655" s="65"/>
      <c r="BD1655" s="125"/>
      <c r="BE1655" s="125"/>
      <c r="BF1655" s="126"/>
      <c r="BG1655" s="126"/>
      <c r="BH1655" s="126"/>
      <c r="BI1655" s="125"/>
      <c r="BJ1655" s="125"/>
      <c r="BK1655" s="125"/>
      <c r="BL1655" s="125"/>
      <c r="BM1655" s="125"/>
      <c r="BN1655" s="125"/>
      <c r="BO1655" s="129"/>
      <c r="BP1655" s="66"/>
      <c r="BQ1655" s="129"/>
      <c r="BR1655" s="125"/>
      <c r="BS1655" s="125"/>
      <c r="BT1655" s="125"/>
      <c r="BU1655" s="125"/>
      <c r="BV1655" s="125"/>
      <c r="BW1655" s="125"/>
      <c r="BX1655" s="126"/>
      <c r="BY1655" s="126"/>
      <c r="BZ1655" s="126"/>
      <c r="CA1655" s="127"/>
      <c r="CB1655" s="128"/>
    </row>
    <row r="1656" spans="1:80" x14ac:dyDescent="0.3">
      <c r="A1656" s="65"/>
      <c r="B1656" s="70"/>
      <c r="C1656" s="70"/>
      <c r="D1656" s="71"/>
      <c r="E1656" s="71"/>
      <c r="F1656" s="71"/>
      <c r="G1656" s="70"/>
      <c r="H1656" s="70"/>
      <c r="I1656" s="70"/>
      <c r="J1656" s="70"/>
      <c r="K1656" s="70"/>
      <c r="L1656" s="70"/>
      <c r="M1656" s="70"/>
      <c r="N1656" s="194"/>
      <c r="O1656" s="80"/>
      <c r="P1656" s="75"/>
      <c r="Q1656" s="75"/>
      <c r="R1656" s="75"/>
      <c r="S1656" s="75"/>
      <c r="T1656" s="75"/>
      <c r="U1656" s="75"/>
      <c r="V1656" s="74"/>
      <c r="W1656" s="74"/>
      <c r="X1656" s="74"/>
      <c r="Y1656" s="73"/>
      <c r="Z1656" s="72"/>
      <c r="AA1656" s="65"/>
      <c r="AB1656" s="65"/>
      <c r="AC1656" s="125"/>
      <c r="AD1656" s="125"/>
      <c r="AE1656" s="126"/>
      <c r="AF1656" s="126"/>
      <c r="AG1656" s="126"/>
      <c r="AH1656" s="125"/>
      <c r="AI1656" s="125"/>
      <c r="AJ1656" s="125"/>
      <c r="AK1656" s="125"/>
      <c r="AL1656" s="125"/>
      <c r="AM1656" s="125"/>
      <c r="AN1656" s="125"/>
      <c r="AO1656" s="66"/>
      <c r="AP1656" s="125"/>
      <c r="AQ1656" s="125"/>
      <c r="AR1656" s="125"/>
      <c r="AS1656" s="125"/>
      <c r="AT1656" s="125"/>
      <c r="AU1656" s="125"/>
      <c r="AV1656" s="125"/>
      <c r="AW1656" s="126"/>
      <c r="AX1656" s="126"/>
      <c r="AY1656" s="126"/>
      <c r="AZ1656" s="127"/>
      <c r="BA1656" s="128"/>
      <c r="BB1656" s="65"/>
      <c r="BC1656" s="65"/>
      <c r="BD1656" s="125"/>
      <c r="BE1656" s="125"/>
      <c r="BF1656" s="126"/>
      <c r="BG1656" s="126"/>
      <c r="BH1656" s="126"/>
      <c r="BI1656" s="125"/>
      <c r="BJ1656" s="125"/>
      <c r="BK1656" s="125"/>
      <c r="BL1656" s="125"/>
      <c r="BM1656" s="125"/>
      <c r="BN1656" s="125"/>
      <c r="BO1656" s="129"/>
      <c r="BP1656" s="66"/>
      <c r="BQ1656" s="129"/>
      <c r="BR1656" s="125"/>
      <c r="BS1656" s="125"/>
      <c r="BT1656" s="125"/>
      <c r="BU1656" s="125"/>
      <c r="BV1656" s="125"/>
      <c r="BW1656" s="125"/>
      <c r="BX1656" s="126"/>
      <c r="BY1656" s="126"/>
      <c r="BZ1656" s="126"/>
      <c r="CA1656" s="127"/>
      <c r="CB1656" s="128"/>
    </row>
    <row r="1657" spans="1:80" x14ac:dyDescent="0.3">
      <c r="A1657" s="65"/>
      <c r="B1657" s="70"/>
      <c r="C1657" s="70"/>
      <c r="D1657" s="71"/>
      <c r="E1657" s="71"/>
      <c r="F1657" s="71"/>
      <c r="G1657" s="70"/>
      <c r="H1657" s="70"/>
      <c r="I1657" s="70"/>
      <c r="J1657" s="70"/>
      <c r="K1657" s="70"/>
      <c r="L1657" s="70"/>
      <c r="M1657" s="70"/>
      <c r="N1657" s="194"/>
      <c r="O1657" s="80"/>
      <c r="P1657" s="75"/>
      <c r="Q1657" s="75"/>
      <c r="R1657" s="75"/>
      <c r="S1657" s="75"/>
      <c r="T1657" s="75"/>
      <c r="U1657" s="75"/>
      <c r="V1657" s="74"/>
      <c r="W1657" s="74"/>
      <c r="X1657" s="74"/>
      <c r="Y1657" s="73"/>
      <c r="Z1657" s="72"/>
      <c r="AA1657" s="65"/>
      <c r="AB1657" s="65"/>
      <c r="AC1657" s="125"/>
      <c r="AD1657" s="125"/>
      <c r="AE1657" s="126"/>
      <c r="AF1657" s="126"/>
      <c r="AG1657" s="126"/>
      <c r="AH1657" s="125"/>
      <c r="AI1657" s="125"/>
      <c r="AJ1657" s="125"/>
      <c r="AK1657" s="125"/>
      <c r="AL1657" s="125"/>
      <c r="AM1657" s="125"/>
      <c r="AN1657" s="125"/>
      <c r="AO1657" s="66"/>
      <c r="AP1657" s="125"/>
      <c r="AQ1657" s="125"/>
      <c r="AR1657" s="125"/>
      <c r="AS1657" s="125"/>
      <c r="AT1657" s="125"/>
      <c r="AU1657" s="125"/>
      <c r="AV1657" s="125"/>
      <c r="AW1657" s="126"/>
      <c r="AX1657" s="126"/>
      <c r="AY1657" s="126"/>
      <c r="AZ1657" s="127"/>
      <c r="BA1657" s="128"/>
      <c r="BB1657" s="65"/>
      <c r="BC1657" s="65"/>
      <c r="BD1657" s="125"/>
      <c r="BE1657" s="125"/>
      <c r="BF1657" s="126"/>
      <c r="BG1657" s="126"/>
      <c r="BH1657" s="126"/>
      <c r="BI1657" s="125"/>
      <c r="BJ1657" s="125"/>
      <c r="BK1657" s="125"/>
      <c r="BL1657" s="125"/>
      <c r="BM1657" s="125"/>
      <c r="BN1657" s="125"/>
      <c r="BO1657" s="129"/>
      <c r="BP1657" s="66"/>
      <c r="BQ1657" s="129"/>
      <c r="BR1657" s="125"/>
      <c r="BS1657" s="125"/>
      <c r="BT1657" s="125"/>
      <c r="BU1657" s="125"/>
      <c r="BV1657" s="125"/>
      <c r="BW1657" s="125"/>
      <c r="BX1657" s="126"/>
      <c r="BY1657" s="126"/>
      <c r="BZ1657" s="126"/>
      <c r="CA1657" s="127"/>
      <c r="CB1657" s="128"/>
    </row>
    <row r="1658" spans="1:80" x14ac:dyDescent="0.3">
      <c r="A1658" s="65"/>
      <c r="B1658" s="70"/>
      <c r="C1658" s="70"/>
      <c r="D1658" s="71"/>
      <c r="E1658" s="71"/>
      <c r="F1658" s="71"/>
      <c r="G1658" s="70"/>
      <c r="H1658" s="70"/>
      <c r="I1658" s="70"/>
      <c r="J1658" s="70"/>
      <c r="K1658" s="70"/>
      <c r="L1658" s="70"/>
      <c r="M1658" s="70"/>
      <c r="N1658" s="194"/>
      <c r="O1658" s="80"/>
      <c r="P1658" s="75"/>
      <c r="Q1658" s="75"/>
      <c r="R1658" s="75"/>
      <c r="S1658" s="75"/>
      <c r="T1658" s="75"/>
      <c r="U1658" s="75"/>
      <c r="V1658" s="74"/>
      <c r="W1658" s="74"/>
      <c r="X1658" s="74"/>
      <c r="Y1658" s="73"/>
      <c r="Z1658" s="72"/>
      <c r="AA1658" s="65"/>
      <c r="AB1658" s="65"/>
      <c r="AC1658" s="125"/>
      <c r="AD1658" s="125"/>
      <c r="AE1658" s="126"/>
      <c r="AF1658" s="126"/>
      <c r="AG1658" s="126"/>
      <c r="AH1658" s="125"/>
      <c r="AI1658" s="125"/>
      <c r="AJ1658" s="125"/>
      <c r="AK1658" s="125"/>
      <c r="AL1658" s="125"/>
      <c r="AM1658" s="125"/>
      <c r="AN1658" s="125"/>
      <c r="AO1658" s="66"/>
      <c r="AP1658" s="125"/>
      <c r="AQ1658" s="125"/>
      <c r="AR1658" s="125"/>
      <c r="AS1658" s="125"/>
      <c r="AT1658" s="125"/>
      <c r="AU1658" s="125"/>
      <c r="AV1658" s="125"/>
      <c r="AW1658" s="126"/>
      <c r="AX1658" s="126"/>
      <c r="AY1658" s="126"/>
      <c r="AZ1658" s="127"/>
      <c r="BA1658" s="128"/>
      <c r="BB1658" s="65"/>
      <c r="BC1658" s="65"/>
      <c r="BD1658" s="125"/>
      <c r="BE1658" s="125"/>
      <c r="BF1658" s="126"/>
      <c r="BG1658" s="126"/>
      <c r="BH1658" s="126"/>
      <c r="BI1658" s="125"/>
      <c r="BJ1658" s="125"/>
      <c r="BK1658" s="125"/>
      <c r="BL1658" s="125"/>
      <c r="BM1658" s="125"/>
      <c r="BN1658" s="125"/>
      <c r="BO1658" s="129"/>
      <c r="BP1658" s="66"/>
      <c r="BQ1658" s="129"/>
      <c r="BR1658" s="125"/>
      <c r="BS1658" s="125"/>
      <c r="BT1658" s="125"/>
      <c r="BU1658" s="125"/>
      <c r="BV1658" s="125"/>
      <c r="BW1658" s="125"/>
      <c r="BX1658" s="126"/>
      <c r="BY1658" s="126"/>
      <c r="BZ1658" s="126"/>
      <c r="CA1658" s="127"/>
      <c r="CB1658" s="128"/>
    </row>
    <row r="1659" spans="1:80" x14ac:dyDescent="0.3">
      <c r="A1659" s="65"/>
      <c r="B1659" s="70"/>
      <c r="C1659" s="70"/>
      <c r="D1659" s="71"/>
      <c r="E1659" s="71"/>
      <c r="F1659" s="71"/>
      <c r="G1659" s="70"/>
      <c r="H1659" s="70"/>
      <c r="I1659" s="70"/>
      <c r="J1659" s="70"/>
      <c r="K1659" s="70"/>
      <c r="L1659" s="70"/>
      <c r="M1659" s="70"/>
      <c r="N1659" s="194"/>
      <c r="O1659" s="80"/>
      <c r="P1659" s="75"/>
      <c r="Q1659" s="75"/>
      <c r="R1659" s="75"/>
      <c r="S1659" s="75"/>
      <c r="T1659" s="75"/>
      <c r="U1659" s="75"/>
      <c r="V1659" s="74"/>
      <c r="W1659" s="74"/>
      <c r="X1659" s="74"/>
      <c r="Y1659" s="73"/>
      <c r="Z1659" s="72"/>
      <c r="AA1659" s="65"/>
      <c r="AB1659" s="65"/>
      <c r="AC1659" s="125"/>
      <c r="AD1659" s="125"/>
      <c r="AE1659" s="126"/>
      <c r="AF1659" s="126"/>
      <c r="AG1659" s="126"/>
      <c r="AH1659" s="125"/>
      <c r="AI1659" s="125"/>
      <c r="AJ1659" s="125"/>
      <c r="AK1659" s="125"/>
      <c r="AL1659" s="125"/>
      <c r="AM1659" s="125"/>
      <c r="AN1659" s="125"/>
      <c r="AO1659" s="66"/>
      <c r="AP1659" s="125"/>
      <c r="AQ1659" s="125"/>
      <c r="AR1659" s="125"/>
      <c r="AS1659" s="125"/>
      <c r="AT1659" s="125"/>
      <c r="AU1659" s="125"/>
      <c r="AV1659" s="125"/>
      <c r="AW1659" s="126"/>
      <c r="AX1659" s="126"/>
      <c r="AY1659" s="126"/>
      <c r="AZ1659" s="127"/>
      <c r="BA1659" s="128"/>
      <c r="BB1659" s="65"/>
      <c r="BC1659" s="65"/>
      <c r="BD1659" s="125"/>
      <c r="BE1659" s="125"/>
      <c r="BF1659" s="126"/>
      <c r="BG1659" s="126"/>
      <c r="BH1659" s="126"/>
      <c r="BI1659" s="125"/>
      <c r="BJ1659" s="125"/>
      <c r="BK1659" s="125"/>
      <c r="BL1659" s="125"/>
      <c r="BM1659" s="125"/>
      <c r="BN1659" s="125"/>
      <c r="BO1659" s="129"/>
      <c r="BP1659" s="66"/>
      <c r="BQ1659" s="129"/>
      <c r="BR1659" s="125"/>
      <c r="BS1659" s="125"/>
      <c r="BT1659" s="125"/>
      <c r="BU1659" s="125"/>
      <c r="BV1659" s="125"/>
      <c r="BW1659" s="125"/>
      <c r="BX1659" s="126"/>
      <c r="BY1659" s="126"/>
      <c r="BZ1659" s="126"/>
      <c r="CA1659" s="127"/>
      <c r="CB1659" s="128"/>
    </row>
    <row r="1660" spans="1:80" x14ac:dyDescent="0.3">
      <c r="A1660" s="65"/>
      <c r="B1660" s="70"/>
      <c r="C1660" s="70"/>
      <c r="D1660" s="71"/>
      <c r="E1660" s="71"/>
      <c r="F1660" s="71"/>
      <c r="G1660" s="70"/>
      <c r="H1660" s="70"/>
      <c r="I1660" s="70"/>
      <c r="J1660" s="70"/>
      <c r="K1660" s="70"/>
      <c r="L1660" s="70"/>
      <c r="M1660" s="70"/>
      <c r="N1660" s="194"/>
      <c r="O1660" s="80"/>
      <c r="P1660" s="75"/>
      <c r="Q1660" s="75"/>
      <c r="R1660" s="75"/>
      <c r="S1660" s="75"/>
      <c r="T1660" s="75"/>
      <c r="U1660" s="75"/>
      <c r="V1660" s="74"/>
      <c r="W1660" s="74"/>
      <c r="X1660" s="74"/>
      <c r="Y1660" s="73"/>
      <c r="Z1660" s="72"/>
      <c r="AA1660" s="65"/>
      <c r="AB1660" s="65"/>
      <c r="AC1660" s="125"/>
      <c r="AD1660" s="125"/>
      <c r="AE1660" s="126"/>
      <c r="AF1660" s="126"/>
      <c r="AG1660" s="126"/>
      <c r="AH1660" s="125"/>
      <c r="AI1660" s="125"/>
      <c r="AJ1660" s="125"/>
      <c r="AK1660" s="125"/>
      <c r="AL1660" s="125"/>
      <c r="AM1660" s="125"/>
      <c r="AN1660" s="125"/>
      <c r="AO1660" s="66"/>
      <c r="AP1660" s="125"/>
      <c r="AQ1660" s="125"/>
      <c r="AR1660" s="125"/>
      <c r="AS1660" s="125"/>
      <c r="AT1660" s="125"/>
      <c r="AU1660" s="125"/>
      <c r="AV1660" s="125"/>
      <c r="AW1660" s="126"/>
      <c r="AX1660" s="126"/>
      <c r="AY1660" s="126"/>
      <c r="AZ1660" s="127"/>
      <c r="BA1660" s="128"/>
      <c r="BB1660" s="65"/>
      <c r="BC1660" s="65"/>
      <c r="BD1660" s="125"/>
      <c r="BE1660" s="125"/>
      <c r="BF1660" s="126"/>
      <c r="BG1660" s="126"/>
      <c r="BH1660" s="126"/>
      <c r="BI1660" s="125"/>
      <c r="BJ1660" s="125"/>
      <c r="BK1660" s="125"/>
      <c r="BL1660" s="125"/>
      <c r="BM1660" s="125"/>
      <c r="BN1660" s="125"/>
      <c r="BO1660" s="129"/>
      <c r="BP1660" s="66"/>
      <c r="BQ1660" s="129"/>
      <c r="BR1660" s="125"/>
      <c r="BS1660" s="125"/>
      <c r="BT1660" s="125"/>
      <c r="BU1660" s="125"/>
      <c r="BV1660" s="125"/>
      <c r="BW1660" s="125"/>
      <c r="BX1660" s="126"/>
      <c r="BY1660" s="126"/>
      <c r="BZ1660" s="126"/>
      <c r="CA1660" s="127"/>
      <c r="CB1660" s="128"/>
    </row>
    <row r="1661" spans="1:80" x14ac:dyDescent="0.3">
      <c r="A1661" s="65"/>
      <c r="B1661" s="70"/>
      <c r="C1661" s="70"/>
      <c r="D1661" s="71"/>
      <c r="E1661" s="71"/>
      <c r="F1661" s="71"/>
      <c r="G1661" s="70"/>
      <c r="H1661" s="70"/>
      <c r="I1661" s="70"/>
      <c r="J1661" s="70"/>
      <c r="K1661" s="70"/>
      <c r="L1661" s="70"/>
      <c r="M1661" s="70"/>
      <c r="N1661" s="194"/>
      <c r="O1661" s="80"/>
      <c r="P1661" s="75"/>
      <c r="Q1661" s="75"/>
      <c r="R1661" s="75"/>
      <c r="S1661" s="75"/>
      <c r="T1661" s="75"/>
      <c r="U1661" s="75"/>
      <c r="V1661" s="74"/>
      <c r="W1661" s="74"/>
      <c r="X1661" s="74"/>
      <c r="Y1661" s="73"/>
      <c r="Z1661" s="72"/>
      <c r="AA1661" s="65"/>
      <c r="AB1661" s="65"/>
      <c r="AC1661" s="125"/>
      <c r="AD1661" s="125"/>
      <c r="AE1661" s="126"/>
      <c r="AF1661" s="126"/>
      <c r="AG1661" s="126"/>
      <c r="AH1661" s="125"/>
      <c r="AI1661" s="125"/>
      <c r="AJ1661" s="125"/>
      <c r="AK1661" s="125"/>
      <c r="AL1661" s="125"/>
      <c r="AM1661" s="125"/>
      <c r="AN1661" s="125"/>
      <c r="AO1661" s="66"/>
      <c r="AP1661" s="125"/>
      <c r="AQ1661" s="125"/>
      <c r="AR1661" s="125"/>
      <c r="AS1661" s="125"/>
      <c r="AT1661" s="125"/>
      <c r="AU1661" s="125"/>
      <c r="AV1661" s="125"/>
      <c r="AW1661" s="126"/>
      <c r="AX1661" s="126"/>
      <c r="AY1661" s="126"/>
      <c r="AZ1661" s="127"/>
      <c r="BA1661" s="128"/>
      <c r="BB1661" s="65"/>
      <c r="BC1661" s="65"/>
      <c r="BD1661" s="125"/>
      <c r="BE1661" s="125"/>
      <c r="BF1661" s="126"/>
      <c r="BG1661" s="126"/>
      <c r="BH1661" s="126"/>
      <c r="BI1661" s="125"/>
      <c r="BJ1661" s="125"/>
      <c r="BK1661" s="125"/>
      <c r="BL1661" s="125"/>
      <c r="BM1661" s="125"/>
      <c r="BN1661" s="125"/>
      <c r="BO1661" s="129"/>
      <c r="BP1661" s="66"/>
      <c r="BQ1661" s="129"/>
      <c r="BR1661" s="125"/>
      <c r="BS1661" s="125"/>
      <c r="BT1661" s="125"/>
      <c r="BU1661" s="125"/>
      <c r="BV1661" s="125"/>
      <c r="BW1661" s="125"/>
      <c r="BX1661" s="126"/>
      <c r="BY1661" s="126"/>
      <c r="BZ1661" s="126"/>
      <c r="CA1661" s="127"/>
      <c r="CB1661" s="128"/>
    </row>
    <row r="1662" spans="1:80" x14ac:dyDescent="0.3">
      <c r="A1662" s="65"/>
      <c r="B1662" s="70"/>
      <c r="C1662" s="70"/>
      <c r="D1662" s="71"/>
      <c r="E1662" s="71"/>
      <c r="F1662" s="71"/>
      <c r="G1662" s="70"/>
      <c r="H1662" s="70"/>
      <c r="I1662" s="70"/>
      <c r="J1662" s="70"/>
      <c r="K1662" s="70"/>
      <c r="L1662" s="70"/>
      <c r="M1662" s="70"/>
      <c r="N1662" s="194"/>
      <c r="O1662" s="80"/>
      <c r="P1662" s="75"/>
      <c r="Q1662" s="75"/>
      <c r="R1662" s="75"/>
      <c r="S1662" s="75"/>
      <c r="T1662" s="75"/>
      <c r="U1662" s="75"/>
      <c r="V1662" s="74"/>
      <c r="W1662" s="74"/>
      <c r="X1662" s="74"/>
      <c r="Y1662" s="73"/>
      <c r="Z1662" s="72"/>
      <c r="AA1662" s="65"/>
      <c r="AB1662" s="65"/>
      <c r="AC1662" s="125"/>
      <c r="AD1662" s="125"/>
      <c r="AE1662" s="126"/>
      <c r="AF1662" s="126"/>
      <c r="AG1662" s="126"/>
      <c r="AH1662" s="125"/>
      <c r="AI1662" s="125"/>
      <c r="AJ1662" s="125"/>
      <c r="AK1662" s="125"/>
      <c r="AL1662" s="125"/>
      <c r="AM1662" s="125"/>
      <c r="AN1662" s="125"/>
      <c r="AO1662" s="66"/>
      <c r="AP1662" s="125"/>
      <c r="AQ1662" s="125"/>
      <c r="AR1662" s="125"/>
      <c r="AS1662" s="125"/>
      <c r="AT1662" s="125"/>
      <c r="AU1662" s="125"/>
      <c r="AV1662" s="125"/>
      <c r="AW1662" s="126"/>
      <c r="AX1662" s="126"/>
      <c r="AY1662" s="126"/>
      <c r="AZ1662" s="127"/>
      <c r="BA1662" s="128"/>
      <c r="BB1662" s="65"/>
      <c r="BC1662" s="65"/>
      <c r="BD1662" s="125"/>
      <c r="BE1662" s="125"/>
      <c r="BF1662" s="126"/>
      <c r="BG1662" s="126"/>
      <c r="BH1662" s="126"/>
      <c r="BI1662" s="125"/>
      <c r="BJ1662" s="125"/>
      <c r="BK1662" s="125"/>
      <c r="BL1662" s="125"/>
      <c r="BM1662" s="125"/>
      <c r="BN1662" s="125"/>
      <c r="BO1662" s="129"/>
      <c r="BP1662" s="66"/>
      <c r="BQ1662" s="129"/>
      <c r="BR1662" s="125"/>
      <c r="BS1662" s="125"/>
      <c r="BT1662" s="125"/>
      <c r="BU1662" s="125"/>
      <c r="BV1662" s="125"/>
      <c r="BW1662" s="125"/>
      <c r="BX1662" s="126"/>
      <c r="BY1662" s="126"/>
      <c r="BZ1662" s="126"/>
      <c r="CA1662" s="127"/>
      <c r="CB1662" s="128"/>
    </row>
    <row r="1663" spans="1:80" x14ac:dyDescent="0.3">
      <c r="A1663" s="65"/>
      <c r="B1663" s="70"/>
      <c r="C1663" s="70"/>
      <c r="D1663" s="71"/>
      <c r="E1663" s="71"/>
      <c r="F1663" s="71"/>
      <c r="G1663" s="70"/>
      <c r="H1663" s="70"/>
      <c r="I1663" s="70"/>
      <c r="J1663" s="70"/>
      <c r="K1663" s="70"/>
      <c r="L1663" s="70"/>
      <c r="M1663" s="70"/>
      <c r="N1663" s="195"/>
      <c r="O1663" s="70"/>
      <c r="P1663" s="70"/>
      <c r="Q1663" s="70"/>
      <c r="R1663" s="70"/>
      <c r="S1663" s="70"/>
      <c r="T1663" s="70"/>
      <c r="U1663" s="70"/>
      <c r="V1663" s="71"/>
      <c r="W1663" s="71"/>
      <c r="X1663" s="71"/>
      <c r="Y1663" s="70"/>
      <c r="Z1663" s="70"/>
      <c r="AA1663" s="65"/>
      <c r="AB1663" s="65"/>
      <c r="AC1663" s="125"/>
      <c r="AD1663" s="125"/>
      <c r="AE1663" s="126"/>
      <c r="AF1663" s="126"/>
      <c r="AG1663" s="126"/>
      <c r="AH1663" s="125"/>
      <c r="AI1663" s="125"/>
      <c r="AJ1663" s="125"/>
      <c r="AK1663" s="125"/>
      <c r="AL1663" s="125"/>
      <c r="AM1663" s="125"/>
      <c r="AN1663" s="125"/>
      <c r="AO1663" s="66"/>
      <c r="AP1663" s="125"/>
      <c r="AQ1663" s="125"/>
      <c r="AR1663" s="125"/>
      <c r="AS1663" s="125"/>
      <c r="AT1663" s="125"/>
      <c r="AU1663" s="125"/>
      <c r="AV1663" s="125"/>
      <c r="AW1663" s="126"/>
      <c r="AX1663" s="126"/>
      <c r="AY1663" s="126"/>
      <c r="AZ1663" s="127"/>
      <c r="BA1663" s="128"/>
      <c r="BB1663" s="65"/>
      <c r="BC1663" s="65"/>
      <c r="BD1663" s="125"/>
      <c r="BE1663" s="125"/>
      <c r="BF1663" s="126"/>
      <c r="BG1663" s="126"/>
      <c r="BH1663" s="126"/>
      <c r="BI1663" s="125"/>
      <c r="BJ1663" s="125"/>
      <c r="BK1663" s="125"/>
      <c r="BL1663" s="125"/>
      <c r="BM1663" s="125"/>
      <c r="BN1663" s="125"/>
      <c r="BO1663" s="129"/>
      <c r="BP1663" s="66"/>
      <c r="BQ1663" s="129"/>
      <c r="BR1663" s="125"/>
      <c r="BS1663" s="125"/>
      <c r="BT1663" s="125"/>
      <c r="BU1663" s="125"/>
      <c r="BV1663" s="125"/>
      <c r="BW1663" s="125"/>
      <c r="BX1663" s="126"/>
      <c r="BY1663" s="126"/>
      <c r="BZ1663" s="126"/>
      <c r="CA1663" s="127"/>
      <c r="CB1663" s="128"/>
    </row>
    <row r="1664" spans="1:80" x14ac:dyDescent="0.3">
      <c r="A1664" s="65"/>
      <c r="B1664" s="72"/>
      <c r="C1664" s="73"/>
      <c r="D1664" s="74"/>
      <c r="E1664" s="74"/>
      <c r="F1664" s="74"/>
      <c r="G1664" s="75"/>
      <c r="H1664" s="75"/>
      <c r="I1664" s="75"/>
      <c r="J1664" s="75"/>
      <c r="K1664" s="75"/>
      <c r="L1664" s="75"/>
      <c r="M1664" s="80"/>
      <c r="N1664" s="194"/>
      <c r="O1664" s="70"/>
      <c r="P1664" s="70"/>
      <c r="Q1664" s="70"/>
      <c r="R1664" s="70"/>
      <c r="S1664" s="70"/>
      <c r="T1664" s="70"/>
      <c r="U1664" s="70"/>
      <c r="V1664" s="71"/>
      <c r="W1664" s="71"/>
      <c r="X1664" s="71"/>
      <c r="Y1664" s="70"/>
      <c r="Z1664" s="70"/>
      <c r="AA1664" s="65"/>
      <c r="AB1664" s="65"/>
      <c r="AC1664" s="125"/>
      <c r="AD1664" s="125"/>
      <c r="AE1664" s="126"/>
      <c r="AF1664" s="126"/>
      <c r="AG1664" s="126"/>
      <c r="AH1664" s="125"/>
      <c r="AI1664" s="125"/>
      <c r="AJ1664" s="125"/>
      <c r="AK1664" s="125"/>
      <c r="AL1664" s="125"/>
      <c r="AM1664" s="125"/>
      <c r="AN1664" s="125"/>
      <c r="AO1664" s="66"/>
      <c r="AP1664" s="125"/>
      <c r="AQ1664" s="125"/>
      <c r="AR1664" s="125"/>
      <c r="AS1664" s="125"/>
      <c r="AT1664" s="125"/>
      <c r="AU1664" s="125"/>
      <c r="AV1664" s="125"/>
      <c r="AW1664" s="126"/>
      <c r="AX1664" s="126"/>
      <c r="AY1664" s="126"/>
      <c r="AZ1664" s="127"/>
      <c r="BA1664" s="128"/>
      <c r="BB1664" s="65"/>
      <c r="BC1664" s="65"/>
      <c r="BD1664" s="125"/>
      <c r="BE1664" s="125"/>
      <c r="BF1664" s="126"/>
      <c r="BG1664" s="126"/>
      <c r="BH1664" s="126"/>
      <c r="BI1664" s="125"/>
      <c r="BJ1664" s="125"/>
      <c r="BK1664" s="125"/>
      <c r="BL1664" s="125"/>
      <c r="BM1664" s="125"/>
      <c r="BN1664" s="125"/>
      <c r="BO1664" s="129"/>
      <c r="BP1664" s="66"/>
      <c r="BQ1664" s="129"/>
      <c r="BR1664" s="125"/>
      <c r="BS1664" s="125"/>
      <c r="BT1664" s="125"/>
      <c r="BU1664" s="125"/>
      <c r="BV1664" s="125"/>
      <c r="BW1664" s="125"/>
      <c r="BX1664" s="126"/>
      <c r="BY1664" s="126"/>
      <c r="BZ1664" s="126"/>
      <c r="CA1664" s="127"/>
      <c r="CB1664" s="128"/>
    </row>
    <row r="1665" spans="1:80" x14ac:dyDescent="0.3">
      <c r="A1665" s="65"/>
      <c r="B1665" s="72"/>
      <c r="C1665" s="73"/>
      <c r="D1665" s="74"/>
      <c r="E1665" s="74"/>
      <c r="F1665" s="74"/>
      <c r="G1665" s="75"/>
      <c r="H1665" s="75"/>
      <c r="I1665" s="75"/>
      <c r="J1665" s="75"/>
      <c r="K1665" s="75"/>
      <c r="L1665" s="75"/>
      <c r="M1665" s="80"/>
      <c r="N1665" s="194"/>
      <c r="O1665" s="70"/>
      <c r="P1665" s="70"/>
      <c r="Q1665" s="70"/>
      <c r="R1665" s="70"/>
      <c r="S1665" s="70"/>
      <c r="T1665" s="70"/>
      <c r="U1665" s="70"/>
      <c r="V1665" s="71"/>
      <c r="W1665" s="71"/>
      <c r="X1665" s="71"/>
      <c r="Y1665" s="70"/>
      <c r="Z1665" s="70"/>
      <c r="AA1665" s="65"/>
      <c r="AB1665" s="65"/>
      <c r="AC1665" s="125"/>
      <c r="AD1665" s="125"/>
      <c r="AE1665" s="126"/>
      <c r="AF1665" s="126"/>
      <c r="AG1665" s="126"/>
      <c r="AH1665" s="125"/>
      <c r="AI1665" s="125"/>
      <c r="AJ1665" s="125"/>
      <c r="AK1665" s="125"/>
      <c r="AL1665" s="125"/>
      <c r="AM1665" s="125"/>
      <c r="AN1665" s="125"/>
      <c r="AO1665" s="66"/>
      <c r="AP1665" s="125"/>
      <c r="AQ1665" s="125"/>
      <c r="AR1665" s="125"/>
      <c r="AS1665" s="125"/>
      <c r="AT1665" s="125"/>
      <c r="AU1665" s="125"/>
      <c r="AV1665" s="125"/>
      <c r="AW1665" s="126"/>
      <c r="AX1665" s="126"/>
      <c r="AY1665" s="126"/>
      <c r="AZ1665" s="127"/>
      <c r="BA1665" s="128"/>
      <c r="BB1665" s="65"/>
      <c r="BC1665" s="65"/>
      <c r="BD1665" s="125"/>
      <c r="BE1665" s="125"/>
      <c r="BF1665" s="126"/>
      <c r="BG1665" s="126"/>
      <c r="BH1665" s="126"/>
      <c r="BI1665" s="125"/>
      <c r="BJ1665" s="125"/>
      <c r="BK1665" s="125"/>
      <c r="BL1665" s="125"/>
      <c r="BM1665" s="125"/>
      <c r="BN1665" s="125"/>
      <c r="BO1665" s="129"/>
      <c r="BP1665" s="66"/>
      <c r="BQ1665" s="129"/>
      <c r="BR1665" s="125"/>
      <c r="BS1665" s="125"/>
      <c r="BT1665" s="125"/>
      <c r="BU1665" s="125"/>
      <c r="BV1665" s="125"/>
      <c r="BW1665" s="125"/>
      <c r="BX1665" s="126"/>
      <c r="BY1665" s="126"/>
      <c r="BZ1665" s="126"/>
      <c r="CA1665" s="127"/>
      <c r="CB1665" s="128"/>
    </row>
    <row r="1666" spans="1:80" x14ac:dyDescent="0.3">
      <c r="A1666" s="65"/>
      <c r="B1666" s="72"/>
      <c r="C1666" s="73"/>
      <c r="D1666" s="74"/>
      <c r="E1666" s="74"/>
      <c r="F1666" s="74"/>
      <c r="G1666" s="75"/>
      <c r="H1666" s="75"/>
      <c r="I1666" s="75"/>
      <c r="J1666" s="75"/>
      <c r="K1666" s="75"/>
      <c r="L1666" s="75"/>
      <c r="M1666" s="80"/>
      <c r="N1666" s="194"/>
      <c r="O1666" s="70"/>
      <c r="P1666" s="70"/>
      <c r="Q1666" s="70"/>
      <c r="R1666" s="70"/>
      <c r="S1666" s="70"/>
      <c r="T1666" s="70"/>
      <c r="U1666" s="70"/>
      <c r="V1666" s="71"/>
      <c r="W1666" s="71"/>
      <c r="X1666" s="71"/>
      <c r="Y1666" s="70"/>
      <c r="Z1666" s="70"/>
      <c r="AA1666" s="65"/>
      <c r="AB1666" s="65"/>
      <c r="AC1666" s="125"/>
      <c r="AD1666" s="125"/>
      <c r="AE1666" s="126"/>
      <c r="AF1666" s="126"/>
      <c r="AG1666" s="126"/>
      <c r="AH1666" s="125"/>
      <c r="AI1666" s="125"/>
      <c r="AJ1666" s="125"/>
      <c r="AK1666" s="125"/>
      <c r="AL1666" s="125"/>
      <c r="AM1666" s="125"/>
      <c r="AN1666" s="125"/>
      <c r="AO1666" s="66"/>
      <c r="AP1666" s="125"/>
      <c r="AQ1666" s="125"/>
      <c r="AR1666" s="125"/>
      <c r="AS1666" s="125"/>
      <c r="AT1666" s="125"/>
      <c r="AU1666" s="125"/>
      <c r="AV1666" s="125"/>
      <c r="AW1666" s="126"/>
      <c r="AX1666" s="126"/>
      <c r="AY1666" s="126"/>
      <c r="AZ1666" s="127"/>
      <c r="BA1666" s="128"/>
      <c r="BB1666" s="65"/>
      <c r="BC1666" s="65"/>
      <c r="BD1666" s="125"/>
      <c r="BE1666" s="125"/>
      <c r="BF1666" s="126"/>
      <c r="BG1666" s="126"/>
      <c r="BH1666" s="126"/>
      <c r="BI1666" s="125"/>
      <c r="BJ1666" s="125"/>
      <c r="BK1666" s="125"/>
      <c r="BL1666" s="125"/>
      <c r="BM1666" s="125"/>
      <c r="BN1666" s="125"/>
      <c r="BO1666" s="129"/>
      <c r="BP1666" s="66"/>
      <c r="BQ1666" s="129"/>
      <c r="BR1666" s="125"/>
      <c r="BS1666" s="125"/>
      <c r="BT1666" s="125"/>
      <c r="BU1666" s="125"/>
      <c r="BV1666" s="125"/>
      <c r="BW1666" s="125"/>
      <c r="BX1666" s="126"/>
      <c r="BY1666" s="126"/>
      <c r="BZ1666" s="126"/>
      <c r="CA1666" s="127"/>
      <c r="CB1666" s="128"/>
    </row>
    <row r="1667" spans="1:80" x14ac:dyDescent="0.3">
      <c r="A1667" s="65"/>
      <c r="B1667" s="72"/>
      <c r="C1667" s="73"/>
      <c r="D1667" s="74"/>
      <c r="E1667" s="74"/>
      <c r="F1667" s="74"/>
      <c r="G1667" s="75"/>
      <c r="H1667" s="75"/>
      <c r="I1667" s="75"/>
      <c r="J1667" s="75"/>
      <c r="K1667" s="75"/>
      <c r="L1667" s="75"/>
      <c r="M1667" s="80"/>
      <c r="N1667" s="194"/>
      <c r="O1667" s="70"/>
      <c r="P1667" s="70"/>
      <c r="Q1667" s="70"/>
      <c r="R1667" s="70"/>
      <c r="S1667" s="70"/>
      <c r="T1667" s="70"/>
      <c r="U1667" s="70"/>
      <c r="V1667" s="71"/>
      <c r="W1667" s="71"/>
      <c r="X1667" s="71"/>
      <c r="Y1667" s="70"/>
      <c r="Z1667" s="70"/>
      <c r="AA1667" s="65"/>
      <c r="AB1667" s="65"/>
      <c r="AC1667" s="125"/>
      <c r="AD1667" s="125"/>
      <c r="AE1667" s="126"/>
      <c r="AF1667" s="126"/>
      <c r="AG1667" s="126"/>
      <c r="AH1667" s="125"/>
      <c r="AI1667" s="125"/>
      <c r="AJ1667" s="125"/>
      <c r="AK1667" s="125"/>
      <c r="AL1667" s="125"/>
      <c r="AM1667" s="125"/>
      <c r="AN1667" s="125"/>
      <c r="AO1667" s="66"/>
      <c r="AP1667" s="125"/>
      <c r="AQ1667" s="125"/>
      <c r="AR1667" s="125"/>
      <c r="AS1667" s="125"/>
      <c r="AT1667" s="125"/>
      <c r="AU1667" s="125"/>
      <c r="AV1667" s="125"/>
      <c r="AW1667" s="126"/>
      <c r="AX1667" s="126"/>
      <c r="AY1667" s="126"/>
      <c r="AZ1667" s="127"/>
      <c r="BA1667" s="128"/>
      <c r="BB1667" s="65"/>
      <c r="BC1667" s="65"/>
      <c r="BD1667" s="125"/>
      <c r="BE1667" s="125"/>
      <c r="BF1667" s="126"/>
      <c r="BG1667" s="126"/>
      <c r="BH1667" s="126"/>
      <c r="BI1667" s="125"/>
      <c r="BJ1667" s="125"/>
      <c r="BK1667" s="125"/>
      <c r="BL1667" s="125"/>
      <c r="BM1667" s="125"/>
      <c r="BN1667" s="125"/>
      <c r="BO1667" s="129"/>
      <c r="BP1667" s="66"/>
      <c r="BQ1667" s="129"/>
      <c r="BR1667" s="125"/>
      <c r="BS1667" s="125"/>
      <c r="BT1667" s="125"/>
      <c r="BU1667" s="125"/>
      <c r="BV1667" s="125"/>
      <c r="BW1667" s="125"/>
      <c r="BX1667" s="126"/>
      <c r="BY1667" s="126"/>
      <c r="BZ1667" s="126"/>
      <c r="CA1667" s="127"/>
      <c r="CB1667" s="128"/>
    </row>
    <row r="1668" spans="1:80" x14ac:dyDescent="0.3">
      <c r="A1668" s="65"/>
      <c r="B1668" s="72"/>
      <c r="C1668" s="73"/>
      <c r="D1668" s="74"/>
      <c r="E1668" s="74"/>
      <c r="F1668" s="74"/>
      <c r="G1668" s="75"/>
      <c r="H1668" s="75"/>
      <c r="I1668" s="75"/>
      <c r="J1668" s="75"/>
      <c r="K1668" s="75"/>
      <c r="L1668" s="75"/>
      <c r="M1668" s="80"/>
      <c r="N1668" s="194"/>
      <c r="O1668" s="70"/>
      <c r="P1668" s="70"/>
      <c r="Q1668" s="70"/>
      <c r="R1668" s="70"/>
      <c r="S1668" s="70"/>
      <c r="T1668" s="70"/>
      <c r="U1668" s="70"/>
      <c r="V1668" s="71"/>
      <c r="W1668" s="71"/>
      <c r="X1668" s="71"/>
      <c r="Y1668" s="70"/>
      <c r="Z1668" s="70"/>
      <c r="AA1668" s="65"/>
      <c r="AB1668" s="65"/>
      <c r="AC1668" s="125"/>
      <c r="AD1668" s="125"/>
      <c r="AE1668" s="126"/>
      <c r="AF1668" s="126"/>
      <c r="AG1668" s="126"/>
      <c r="AH1668" s="125"/>
      <c r="AI1668" s="125"/>
      <c r="AJ1668" s="125"/>
      <c r="AK1668" s="125"/>
      <c r="AL1668" s="125"/>
      <c r="AM1668" s="125"/>
      <c r="AN1668" s="125"/>
      <c r="AO1668" s="66"/>
      <c r="AP1668" s="125"/>
      <c r="AQ1668" s="125"/>
      <c r="AR1668" s="125"/>
      <c r="AS1668" s="125"/>
      <c r="AT1668" s="125"/>
      <c r="AU1668" s="125"/>
      <c r="AV1668" s="125"/>
      <c r="AW1668" s="126"/>
      <c r="AX1668" s="126"/>
      <c r="AY1668" s="126"/>
      <c r="AZ1668" s="127"/>
      <c r="BA1668" s="128"/>
      <c r="BB1668" s="65"/>
      <c r="BC1668" s="65"/>
      <c r="BD1668" s="125"/>
      <c r="BE1668" s="125"/>
      <c r="BF1668" s="126"/>
      <c r="BG1668" s="126"/>
      <c r="BH1668" s="126"/>
      <c r="BI1668" s="125"/>
      <c r="BJ1668" s="125"/>
      <c r="BK1668" s="125"/>
      <c r="BL1668" s="125"/>
      <c r="BM1668" s="125"/>
      <c r="BN1668" s="125"/>
      <c r="BO1668" s="129"/>
      <c r="BP1668" s="66"/>
      <c r="BQ1668" s="129"/>
      <c r="BR1668" s="125"/>
      <c r="BS1668" s="125"/>
      <c r="BT1668" s="125"/>
      <c r="BU1668" s="125"/>
      <c r="BV1668" s="125"/>
      <c r="BW1668" s="125"/>
      <c r="BX1668" s="126"/>
      <c r="BY1668" s="126"/>
      <c r="BZ1668" s="126"/>
      <c r="CA1668" s="127"/>
      <c r="CB1668" s="128"/>
    </row>
    <row r="1669" spans="1:80" x14ac:dyDescent="0.3">
      <c r="A1669" s="65"/>
      <c r="B1669" s="72"/>
      <c r="C1669" s="73"/>
      <c r="D1669" s="74"/>
      <c r="E1669" s="74"/>
      <c r="F1669" s="74"/>
      <c r="G1669" s="75"/>
      <c r="H1669" s="75"/>
      <c r="I1669" s="75"/>
      <c r="J1669" s="75"/>
      <c r="K1669" s="75"/>
      <c r="L1669" s="75"/>
      <c r="M1669" s="80"/>
      <c r="N1669" s="194"/>
      <c r="O1669" s="70"/>
      <c r="P1669" s="70"/>
      <c r="Q1669" s="70"/>
      <c r="R1669" s="70"/>
      <c r="S1669" s="70"/>
      <c r="T1669" s="70"/>
      <c r="U1669" s="70"/>
      <c r="V1669" s="71"/>
      <c r="W1669" s="71"/>
      <c r="X1669" s="71"/>
      <c r="Y1669" s="70"/>
      <c r="Z1669" s="70"/>
      <c r="AA1669" s="65"/>
      <c r="AB1669" s="65"/>
      <c r="AC1669" s="125"/>
      <c r="AD1669" s="125"/>
      <c r="AE1669" s="126"/>
      <c r="AF1669" s="126"/>
      <c r="AG1669" s="126"/>
      <c r="AH1669" s="125"/>
      <c r="AI1669" s="125"/>
      <c r="AJ1669" s="125"/>
      <c r="AK1669" s="125"/>
      <c r="AL1669" s="125"/>
      <c r="AM1669" s="125"/>
      <c r="AN1669" s="125"/>
      <c r="AO1669" s="66"/>
      <c r="AP1669" s="125"/>
      <c r="AQ1669" s="125"/>
      <c r="AR1669" s="125"/>
      <c r="AS1669" s="125"/>
      <c r="AT1669" s="125"/>
      <c r="AU1669" s="125"/>
      <c r="AV1669" s="125"/>
      <c r="AW1669" s="126"/>
      <c r="AX1669" s="126"/>
      <c r="AY1669" s="126"/>
      <c r="AZ1669" s="127"/>
      <c r="BA1669" s="128"/>
      <c r="BB1669" s="65"/>
      <c r="BC1669" s="65"/>
      <c r="BD1669" s="125"/>
      <c r="BE1669" s="125"/>
      <c r="BF1669" s="126"/>
      <c r="BG1669" s="126"/>
      <c r="BH1669" s="126"/>
      <c r="BI1669" s="125"/>
      <c r="BJ1669" s="125"/>
      <c r="BK1669" s="125"/>
      <c r="BL1669" s="125"/>
      <c r="BM1669" s="125"/>
      <c r="BN1669" s="125"/>
      <c r="BO1669" s="129"/>
      <c r="BP1669" s="66"/>
      <c r="BQ1669" s="129"/>
      <c r="BR1669" s="125"/>
      <c r="BS1669" s="125"/>
      <c r="BT1669" s="125"/>
      <c r="BU1669" s="125"/>
      <c r="BV1669" s="125"/>
      <c r="BW1669" s="125"/>
      <c r="BX1669" s="126"/>
      <c r="BY1669" s="126"/>
      <c r="BZ1669" s="126"/>
      <c r="CA1669" s="127"/>
      <c r="CB1669" s="128"/>
    </row>
    <row r="1670" spans="1:80" x14ac:dyDescent="0.3">
      <c r="A1670" s="65"/>
      <c r="B1670" s="72"/>
      <c r="C1670" s="73"/>
      <c r="D1670" s="74"/>
      <c r="E1670" s="74"/>
      <c r="F1670" s="74"/>
      <c r="G1670" s="75"/>
      <c r="H1670" s="75"/>
      <c r="I1670" s="75"/>
      <c r="J1670" s="75"/>
      <c r="K1670" s="75"/>
      <c r="L1670" s="75"/>
      <c r="M1670" s="80"/>
      <c r="N1670" s="194"/>
      <c r="O1670" s="70"/>
      <c r="P1670" s="70"/>
      <c r="Q1670" s="70"/>
      <c r="R1670" s="70"/>
      <c r="S1670" s="70"/>
      <c r="T1670" s="70"/>
      <c r="U1670" s="70"/>
      <c r="V1670" s="71"/>
      <c r="W1670" s="71"/>
      <c r="X1670" s="71"/>
      <c r="Y1670" s="70"/>
      <c r="Z1670" s="70"/>
      <c r="AA1670" s="65"/>
      <c r="AB1670" s="65"/>
      <c r="AC1670" s="125"/>
      <c r="AD1670" s="125"/>
      <c r="AE1670" s="126"/>
      <c r="AF1670" s="126"/>
      <c r="AG1670" s="126"/>
      <c r="AH1670" s="125"/>
      <c r="AI1670" s="125"/>
      <c r="AJ1670" s="125"/>
      <c r="AK1670" s="125"/>
      <c r="AL1670" s="125"/>
      <c r="AM1670" s="125"/>
      <c r="AN1670" s="125"/>
      <c r="AO1670" s="82"/>
      <c r="AP1670" s="125"/>
      <c r="AQ1670" s="125"/>
      <c r="AR1670" s="125"/>
      <c r="AS1670" s="125"/>
      <c r="AT1670" s="125"/>
      <c r="AU1670" s="125"/>
      <c r="AV1670" s="125"/>
      <c r="AW1670" s="126"/>
      <c r="AX1670" s="126"/>
      <c r="AY1670" s="126"/>
      <c r="AZ1670" s="125"/>
      <c r="BA1670" s="125"/>
      <c r="BB1670" s="65"/>
      <c r="BC1670" s="65"/>
      <c r="BD1670" s="125"/>
      <c r="BE1670" s="125"/>
      <c r="BF1670" s="126"/>
      <c r="BG1670" s="126"/>
      <c r="BH1670" s="126"/>
      <c r="BI1670" s="125"/>
      <c r="BJ1670" s="125"/>
      <c r="BK1670" s="125"/>
      <c r="BL1670" s="125"/>
      <c r="BM1670" s="125"/>
      <c r="BN1670" s="125"/>
      <c r="BO1670" s="129"/>
      <c r="BP1670" s="82"/>
      <c r="BQ1670" s="129"/>
      <c r="BR1670" s="125"/>
      <c r="BS1670" s="125"/>
      <c r="BT1670" s="125"/>
      <c r="BU1670" s="125"/>
      <c r="BV1670" s="125"/>
      <c r="BW1670" s="125"/>
      <c r="BX1670" s="126"/>
      <c r="BY1670" s="126"/>
      <c r="BZ1670" s="126"/>
      <c r="CA1670" s="125"/>
      <c r="CB1670" s="125"/>
    </row>
    <row r="1671" spans="1:80" x14ac:dyDescent="0.3">
      <c r="A1671" s="65"/>
      <c r="B1671" s="72"/>
      <c r="C1671" s="73"/>
      <c r="D1671" s="74"/>
      <c r="E1671" s="74"/>
      <c r="F1671" s="74"/>
      <c r="G1671" s="75"/>
      <c r="H1671" s="75"/>
      <c r="I1671" s="75"/>
      <c r="J1671" s="75"/>
      <c r="K1671" s="75"/>
      <c r="L1671" s="75"/>
      <c r="M1671" s="80"/>
      <c r="N1671" s="194"/>
      <c r="O1671" s="70"/>
      <c r="P1671" s="70"/>
      <c r="Q1671" s="70"/>
      <c r="R1671" s="70"/>
      <c r="S1671" s="70"/>
      <c r="T1671" s="70"/>
      <c r="U1671" s="70"/>
      <c r="V1671" s="71"/>
      <c r="W1671" s="71"/>
      <c r="X1671" s="71"/>
      <c r="Y1671" s="70"/>
      <c r="Z1671" s="70"/>
      <c r="AA1671" s="65"/>
      <c r="AB1671" s="65"/>
      <c r="AC1671" s="128"/>
      <c r="AD1671" s="127"/>
      <c r="AE1671" s="126"/>
      <c r="AF1671" s="126"/>
      <c r="AG1671" s="126"/>
      <c r="AH1671" s="125"/>
      <c r="AI1671" s="125"/>
      <c r="AJ1671" s="125"/>
      <c r="AK1671" s="125"/>
      <c r="AL1671" s="125"/>
      <c r="AM1671" s="125"/>
      <c r="AN1671" s="125"/>
      <c r="AO1671" s="66"/>
      <c r="AP1671" s="125"/>
      <c r="AQ1671" s="125"/>
      <c r="AR1671" s="125"/>
      <c r="AS1671" s="125"/>
      <c r="AT1671" s="125"/>
      <c r="AU1671" s="125"/>
      <c r="AV1671" s="125"/>
      <c r="AW1671" s="126"/>
      <c r="AX1671" s="126"/>
      <c r="AY1671" s="126"/>
      <c r="AZ1671" s="125"/>
      <c r="BA1671" s="125"/>
      <c r="BB1671" s="65"/>
      <c r="BC1671" s="65"/>
      <c r="BD1671" s="128"/>
      <c r="BE1671" s="127"/>
      <c r="BF1671" s="126"/>
      <c r="BG1671" s="126"/>
      <c r="BH1671" s="126"/>
      <c r="BI1671" s="125"/>
      <c r="BJ1671" s="125"/>
      <c r="BK1671" s="125"/>
      <c r="BL1671" s="125"/>
      <c r="BM1671" s="125"/>
      <c r="BN1671" s="125"/>
      <c r="BO1671" s="129"/>
      <c r="BP1671" s="66"/>
      <c r="BQ1671" s="129"/>
      <c r="BR1671" s="125"/>
      <c r="BS1671" s="125"/>
      <c r="BT1671" s="125"/>
      <c r="BU1671" s="125"/>
      <c r="BV1671" s="125"/>
      <c r="BW1671" s="125"/>
      <c r="BX1671" s="126"/>
      <c r="BY1671" s="126"/>
      <c r="BZ1671" s="126"/>
      <c r="CA1671" s="125"/>
      <c r="CB1671" s="125"/>
    </row>
    <row r="1672" spans="1:80" x14ac:dyDescent="0.3">
      <c r="A1672" s="65"/>
      <c r="B1672" s="72"/>
      <c r="C1672" s="73"/>
      <c r="D1672" s="74"/>
      <c r="E1672" s="74"/>
      <c r="F1672" s="74"/>
      <c r="G1672" s="75"/>
      <c r="H1672" s="75"/>
      <c r="I1672" s="75"/>
      <c r="J1672" s="75"/>
      <c r="K1672" s="75"/>
      <c r="L1672" s="75"/>
      <c r="M1672" s="80"/>
      <c r="N1672" s="194"/>
      <c r="O1672" s="70"/>
      <c r="P1672" s="70"/>
      <c r="Q1672" s="70"/>
      <c r="R1672" s="70"/>
      <c r="S1672" s="70"/>
      <c r="T1672" s="70"/>
      <c r="U1672" s="70"/>
      <c r="V1672" s="71"/>
      <c r="W1672" s="71"/>
      <c r="X1672" s="71"/>
      <c r="Y1672" s="70"/>
      <c r="Z1672" s="70"/>
      <c r="AA1672" s="65"/>
      <c r="AB1672" s="65"/>
      <c r="AC1672" s="128"/>
      <c r="AD1672" s="127"/>
      <c r="AE1672" s="126"/>
      <c r="AF1672" s="126"/>
      <c r="AG1672" s="126"/>
      <c r="AH1672" s="125"/>
      <c r="AI1672" s="125"/>
      <c r="AJ1672" s="125"/>
      <c r="AK1672" s="125"/>
      <c r="AL1672" s="125"/>
      <c r="AM1672" s="125"/>
      <c r="AN1672" s="125"/>
      <c r="AO1672" s="66"/>
      <c r="AP1672" s="125"/>
      <c r="AQ1672" s="125"/>
      <c r="AR1672" s="125"/>
      <c r="AS1672" s="125"/>
      <c r="AT1672" s="125"/>
      <c r="AU1672" s="125"/>
      <c r="AV1672" s="125"/>
      <c r="AW1672" s="126"/>
      <c r="AX1672" s="126"/>
      <c r="AY1672" s="126"/>
      <c r="AZ1672" s="125"/>
      <c r="BA1672" s="125"/>
      <c r="BB1672" s="65"/>
      <c r="BC1672" s="65"/>
      <c r="BD1672" s="128"/>
      <c r="BE1672" s="127"/>
      <c r="BF1672" s="126"/>
      <c r="BG1672" s="126"/>
      <c r="BH1672" s="126"/>
      <c r="BI1672" s="125"/>
      <c r="BJ1672" s="125"/>
      <c r="BK1672" s="125"/>
      <c r="BL1672" s="125"/>
      <c r="BM1672" s="125"/>
      <c r="BN1672" s="125"/>
      <c r="BO1672" s="129"/>
      <c r="BP1672" s="66"/>
      <c r="BQ1672" s="129"/>
      <c r="BR1672" s="125"/>
      <c r="BS1672" s="125"/>
      <c r="BT1672" s="125"/>
      <c r="BU1672" s="125"/>
      <c r="BV1672" s="125"/>
      <c r="BW1672" s="125"/>
      <c r="BX1672" s="126"/>
      <c r="BY1672" s="126"/>
      <c r="BZ1672" s="126"/>
      <c r="CA1672" s="125"/>
      <c r="CB1672" s="125"/>
    </row>
    <row r="1673" spans="1:80" x14ac:dyDescent="0.3">
      <c r="A1673" s="65"/>
      <c r="B1673" s="72"/>
      <c r="C1673" s="73"/>
      <c r="D1673" s="74"/>
      <c r="E1673" s="74"/>
      <c r="F1673" s="74"/>
      <c r="G1673" s="75"/>
      <c r="H1673" s="75"/>
      <c r="I1673" s="75"/>
      <c r="J1673" s="75"/>
      <c r="K1673" s="75"/>
      <c r="L1673" s="75"/>
      <c r="M1673" s="80"/>
      <c r="N1673" s="194"/>
      <c r="O1673" s="70"/>
      <c r="P1673" s="70"/>
      <c r="Q1673" s="70"/>
      <c r="R1673" s="70"/>
      <c r="S1673" s="70"/>
      <c r="T1673" s="70"/>
      <c r="U1673" s="70"/>
      <c r="V1673" s="71"/>
      <c r="W1673" s="71"/>
      <c r="X1673" s="71"/>
      <c r="Y1673" s="70"/>
      <c r="Z1673" s="70"/>
      <c r="AA1673" s="65"/>
      <c r="AB1673" s="65"/>
      <c r="AC1673" s="128"/>
      <c r="AD1673" s="127"/>
      <c r="AE1673" s="126"/>
      <c r="AF1673" s="126"/>
      <c r="AG1673" s="126"/>
      <c r="AH1673" s="125"/>
      <c r="AI1673" s="125"/>
      <c r="AJ1673" s="125"/>
      <c r="AK1673" s="125"/>
      <c r="AL1673" s="125"/>
      <c r="AM1673" s="125"/>
      <c r="AN1673" s="125"/>
      <c r="AO1673" s="66"/>
      <c r="AP1673" s="125"/>
      <c r="AQ1673" s="125"/>
      <c r="AR1673" s="125"/>
      <c r="AS1673" s="125"/>
      <c r="AT1673" s="125"/>
      <c r="AU1673" s="125"/>
      <c r="AV1673" s="125"/>
      <c r="AW1673" s="126"/>
      <c r="AX1673" s="126"/>
      <c r="AY1673" s="126"/>
      <c r="AZ1673" s="125"/>
      <c r="BA1673" s="125"/>
      <c r="BB1673" s="65"/>
      <c r="BC1673" s="65"/>
      <c r="BD1673" s="128"/>
      <c r="BE1673" s="127"/>
      <c r="BF1673" s="126"/>
      <c r="BG1673" s="126"/>
      <c r="BH1673" s="126"/>
      <c r="BI1673" s="125"/>
      <c r="BJ1673" s="125"/>
      <c r="BK1673" s="125"/>
      <c r="BL1673" s="125"/>
      <c r="BM1673" s="125"/>
      <c r="BN1673" s="125"/>
      <c r="BO1673" s="129"/>
      <c r="BP1673" s="66"/>
      <c r="BQ1673" s="129"/>
      <c r="BR1673" s="125"/>
      <c r="BS1673" s="125"/>
      <c r="BT1673" s="125"/>
      <c r="BU1673" s="125"/>
      <c r="BV1673" s="125"/>
      <c r="BW1673" s="125"/>
      <c r="BX1673" s="126"/>
      <c r="BY1673" s="126"/>
      <c r="BZ1673" s="126"/>
      <c r="CA1673" s="125"/>
      <c r="CB1673" s="125"/>
    </row>
    <row r="1674" spans="1:80" x14ac:dyDescent="0.3">
      <c r="A1674" s="65"/>
      <c r="B1674" s="72"/>
      <c r="C1674" s="73"/>
      <c r="D1674" s="74"/>
      <c r="E1674" s="74"/>
      <c r="F1674" s="74"/>
      <c r="G1674" s="75"/>
      <c r="H1674" s="75"/>
      <c r="I1674" s="75"/>
      <c r="J1674" s="75"/>
      <c r="K1674" s="75"/>
      <c r="L1674" s="75"/>
      <c r="M1674" s="80"/>
      <c r="N1674" s="194"/>
      <c r="O1674" s="70"/>
      <c r="P1674" s="70"/>
      <c r="Q1674" s="70"/>
      <c r="R1674" s="70"/>
      <c r="S1674" s="70"/>
      <c r="T1674" s="70"/>
      <c r="U1674" s="70"/>
      <c r="V1674" s="71"/>
      <c r="W1674" s="71"/>
      <c r="X1674" s="71"/>
      <c r="Y1674" s="70"/>
      <c r="Z1674" s="70"/>
      <c r="AA1674" s="65"/>
      <c r="AB1674" s="65"/>
      <c r="AC1674" s="128"/>
      <c r="AD1674" s="127"/>
      <c r="AE1674" s="126"/>
      <c r="AF1674" s="126"/>
      <c r="AG1674" s="126"/>
      <c r="AH1674" s="125"/>
      <c r="AI1674" s="125"/>
      <c r="AJ1674" s="125"/>
      <c r="AK1674" s="125"/>
      <c r="AL1674" s="125"/>
      <c r="AM1674" s="125"/>
      <c r="AN1674" s="125"/>
      <c r="AO1674" s="66"/>
      <c r="AP1674" s="125"/>
      <c r="AQ1674" s="125"/>
      <c r="AR1674" s="125"/>
      <c r="AS1674" s="125"/>
      <c r="AT1674" s="125"/>
      <c r="AU1674" s="125"/>
      <c r="AV1674" s="125"/>
      <c r="AW1674" s="126"/>
      <c r="AX1674" s="126"/>
      <c r="AY1674" s="126"/>
      <c r="AZ1674" s="125"/>
      <c r="BA1674" s="125"/>
      <c r="BB1674" s="65"/>
      <c r="BC1674" s="65"/>
      <c r="BD1674" s="128"/>
      <c r="BE1674" s="127"/>
      <c r="BF1674" s="126"/>
      <c r="BG1674" s="126"/>
      <c r="BH1674" s="126"/>
      <c r="BI1674" s="125"/>
      <c r="BJ1674" s="125"/>
      <c r="BK1674" s="125"/>
      <c r="BL1674" s="125"/>
      <c r="BM1674" s="125"/>
      <c r="BN1674" s="125"/>
      <c r="BO1674" s="129"/>
      <c r="BP1674" s="66"/>
      <c r="BQ1674" s="129"/>
      <c r="BR1674" s="125"/>
      <c r="BS1674" s="125"/>
      <c r="BT1674" s="125"/>
      <c r="BU1674" s="125"/>
      <c r="BV1674" s="125"/>
      <c r="BW1674" s="125"/>
      <c r="BX1674" s="126"/>
      <c r="BY1674" s="126"/>
      <c r="BZ1674" s="126"/>
      <c r="CA1674" s="125"/>
      <c r="CB1674" s="125"/>
    </row>
    <row r="1675" spans="1:80" x14ac:dyDescent="0.3">
      <c r="A1675" s="65"/>
      <c r="B1675" s="72"/>
      <c r="C1675" s="73"/>
      <c r="D1675" s="74"/>
      <c r="E1675" s="74"/>
      <c r="F1675" s="74"/>
      <c r="G1675" s="75"/>
      <c r="H1675" s="75"/>
      <c r="I1675" s="75"/>
      <c r="J1675" s="75"/>
      <c r="K1675" s="75"/>
      <c r="L1675" s="75"/>
      <c r="M1675" s="80"/>
      <c r="N1675" s="194"/>
      <c r="O1675" s="70"/>
      <c r="P1675" s="70"/>
      <c r="Q1675" s="70"/>
      <c r="R1675" s="70"/>
      <c r="S1675" s="70"/>
      <c r="T1675" s="70"/>
      <c r="U1675" s="70"/>
      <c r="V1675" s="71"/>
      <c r="W1675" s="71"/>
      <c r="X1675" s="71"/>
      <c r="Y1675" s="70"/>
      <c r="Z1675" s="70"/>
      <c r="AA1675" s="65"/>
      <c r="AB1675" s="65"/>
      <c r="AC1675" s="128"/>
      <c r="AD1675" s="127"/>
      <c r="AE1675" s="126"/>
      <c r="AF1675" s="126"/>
      <c r="AG1675" s="126"/>
      <c r="AH1675" s="125"/>
      <c r="AI1675" s="125"/>
      <c r="AJ1675" s="125"/>
      <c r="AK1675" s="125"/>
      <c r="AL1675" s="125"/>
      <c r="AM1675" s="125"/>
      <c r="AN1675" s="125"/>
      <c r="AO1675" s="66"/>
      <c r="AP1675" s="125"/>
      <c r="AQ1675" s="125"/>
      <c r="AR1675" s="125"/>
      <c r="AS1675" s="125"/>
      <c r="AT1675" s="125"/>
      <c r="AU1675" s="125"/>
      <c r="AV1675" s="125"/>
      <c r="AW1675" s="126"/>
      <c r="AX1675" s="126"/>
      <c r="AY1675" s="126"/>
      <c r="AZ1675" s="125"/>
      <c r="BA1675" s="125"/>
      <c r="BB1675" s="65"/>
      <c r="BC1675" s="65"/>
      <c r="BD1675" s="128"/>
      <c r="BE1675" s="127"/>
      <c r="BF1675" s="126"/>
      <c r="BG1675" s="126"/>
      <c r="BH1675" s="126"/>
      <c r="BI1675" s="125"/>
      <c r="BJ1675" s="125"/>
      <c r="BK1675" s="125"/>
      <c r="BL1675" s="125"/>
      <c r="BM1675" s="125"/>
      <c r="BN1675" s="125"/>
      <c r="BO1675" s="129"/>
      <c r="BP1675" s="66"/>
      <c r="BQ1675" s="129"/>
      <c r="BR1675" s="125"/>
      <c r="BS1675" s="125"/>
      <c r="BT1675" s="125"/>
      <c r="BU1675" s="125"/>
      <c r="BV1675" s="125"/>
      <c r="BW1675" s="125"/>
      <c r="BX1675" s="126"/>
      <c r="BY1675" s="126"/>
      <c r="BZ1675" s="126"/>
      <c r="CA1675" s="125"/>
      <c r="CB1675" s="125"/>
    </row>
    <row r="1676" spans="1:80" x14ac:dyDescent="0.3">
      <c r="A1676" s="65"/>
      <c r="B1676" s="72"/>
      <c r="C1676" s="73"/>
      <c r="D1676" s="74"/>
      <c r="E1676" s="74"/>
      <c r="F1676" s="74"/>
      <c r="G1676" s="75"/>
      <c r="H1676" s="75"/>
      <c r="I1676" s="75"/>
      <c r="J1676" s="75"/>
      <c r="K1676" s="75"/>
      <c r="L1676" s="75"/>
      <c r="M1676" s="80"/>
      <c r="N1676" s="194"/>
      <c r="O1676" s="70"/>
      <c r="P1676" s="70"/>
      <c r="Q1676" s="70"/>
      <c r="R1676" s="70"/>
      <c r="S1676" s="70"/>
      <c r="T1676" s="70"/>
      <c r="U1676" s="70"/>
      <c r="V1676" s="71"/>
      <c r="W1676" s="71"/>
      <c r="X1676" s="71"/>
      <c r="Y1676" s="70"/>
      <c r="Z1676" s="70"/>
      <c r="AA1676" s="65"/>
      <c r="AB1676" s="65"/>
      <c r="AC1676" s="128"/>
      <c r="AD1676" s="127"/>
      <c r="AE1676" s="126"/>
      <c r="AF1676" s="126"/>
      <c r="AG1676" s="126"/>
      <c r="AH1676" s="125"/>
      <c r="AI1676" s="125"/>
      <c r="AJ1676" s="125"/>
      <c r="AK1676" s="125"/>
      <c r="AL1676" s="125"/>
      <c r="AM1676" s="125"/>
      <c r="AN1676" s="125"/>
      <c r="AO1676" s="66"/>
      <c r="AP1676" s="125"/>
      <c r="AQ1676" s="125"/>
      <c r="AR1676" s="125"/>
      <c r="AS1676" s="125"/>
      <c r="AT1676" s="125"/>
      <c r="AU1676" s="125"/>
      <c r="AV1676" s="125"/>
      <c r="AW1676" s="126"/>
      <c r="AX1676" s="126"/>
      <c r="AY1676" s="126"/>
      <c r="AZ1676" s="125"/>
      <c r="BA1676" s="125"/>
      <c r="BB1676" s="65"/>
      <c r="BC1676" s="65"/>
      <c r="BD1676" s="128"/>
      <c r="BE1676" s="127"/>
      <c r="BF1676" s="126"/>
      <c r="BG1676" s="126"/>
      <c r="BH1676" s="126"/>
      <c r="BI1676" s="125"/>
      <c r="BJ1676" s="125"/>
      <c r="BK1676" s="125"/>
      <c r="BL1676" s="125"/>
      <c r="BM1676" s="125"/>
      <c r="BN1676" s="125"/>
      <c r="BO1676" s="129"/>
      <c r="BP1676" s="66"/>
      <c r="BQ1676" s="129"/>
      <c r="BR1676" s="125"/>
      <c r="BS1676" s="125"/>
      <c r="BT1676" s="125"/>
      <c r="BU1676" s="125"/>
      <c r="BV1676" s="125"/>
      <c r="BW1676" s="125"/>
      <c r="BX1676" s="126"/>
      <c r="BY1676" s="126"/>
      <c r="BZ1676" s="126"/>
      <c r="CA1676" s="125"/>
      <c r="CB1676" s="125"/>
    </row>
    <row r="1677" spans="1:80" x14ac:dyDescent="0.3">
      <c r="A1677" s="65"/>
      <c r="B1677" s="72"/>
      <c r="C1677" s="73"/>
      <c r="D1677" s="74"/>
      <c r="E1677" s="74"/>
      <c r="F1677" s="74"/>
      <c r="G1677" s="75"/>
      <c r="H1677" s="75"/>
      <c r="I1677" s="75"/>
      <c r="J1677" s="75"/>
      <c r="K1677" s="75"/>
      <c r="L1677" s="75"/>
      <c r="M1677" s="80"/>
      <c r="N1677" s="194"/>
      <c r="O1677" s="70"/>
      <c r="P1677" s="70"/>
      <c r="Q1677" s="70"/>
      <c r="R1677" s="70"/>
      <c r="S1677" s="70"/>
      <c r="T1677" s="70"/>
      <c r="U1677" s="70"/>
      <c r="V1677" s="71"/>
      <c r="W1677" s="71"/>
      <c r="X1677" s="71"/>
      <c r="Y1677" s="70"/>
      <c r="Z1677" s="70"/>
      <c r="AA1677" s="65"/>
      <c r="AB1677" s="65"/>
      <c r="AC1677" s="128"/>
      <c r="AD1677" s="127"/>
      <c r="AE1677" s="126"/>
      <c r="AF1677" s="126"/>
      <c r="AG1677" s="126"/>
      <c r="AH1677" s="125"/>
      <c r="AI1677" s="125"/>
      <c r="AJ1677" s="125"/>
      <c r="AK1677" s="125"/>
      <c r="AL1677" s="125"/>
      <c r="AM1677" s="125"/>
      <c r="AN1677" s="125"/>
      <c r="AO1677" s="66"/>
      <c r="AP1677" s="125"/>
      <c r="AQ1677" s="125"/>
      <c r="AR1677" s="125"/>
      <c r="AS1677" s="125"/>
      <c r="AT1677" s="125"/>
      <c r="AU1677" s="125"/>
      <c r="AV1677" s="125"/>
      <c r="AW1677" s="126"/>
      <c r="AX1677" s="126"/>
      <c r="AY1677" s="126"/>
      <c r="AZ1677" s="125"/>
      <c r="BA1677" s="125"/>
      <c r="BB1677" s="65"/>
      <c r="BC1677" s="65"/>
      <c r="BD1677" s="128"/>
      <c r="BE1677" s="127"/>
      <c r="BF1677" s="126"/>
      <c r="BG1677" s="126"/>
      <c r="BH1677" s="126"/>
      <c r="BI1677" s="125"/>
      <c r="BJ1677" s="125"/>
      <c r="BK1677" s="125"/>
      <c r="BL1677" s="125"/>
      <c r="BM1677" s="125"/>
      <c r="BN1677" s="125"/>
      <c r="BO1677" s="129"/>
      <c r="BP1677" s="66"/>
      <c r="BQ1677" s="129"/>
      <c r="BR1677" s="125"/>
      <c r="BS1677" s="125"/>
      <c r="BT1677" s="125"/>
      <c r="BU1677" s="125"/>
      <c r="BV1677" s="125"/>
      <c r="BW1677" s="125"/>
      <c r="BX1677" s="126"/>
      <c r="BY1677" s="126"/>
      <c r="BZ1677" s="126"/>
      <c r="CA1677" s="125"/>
      <c r="CB1677" s="125"/>
    </row>
    <row r="1678" spans="1:80" x14ac:dyDescent="0.3">
      <c r="A1678" s="65"/>
      <c r="B1678" s="72"/>
      <c r="C1678" s="73"/>
      <c r="D1678" s="74"/>
      <c r="E1678" s="74"/>
      <c r="F1678" s="74"/>
      <c r="G1678" s="75"/>
      <c r="H1678" s="75"/>
      <c r="I1678" s="75"/>
      <c r="J1678" s="75"/>
      <c r="K1678" s="75"/>
      <c r="L1678" s="75"/>
      <c r="M1678" s="80"/>
      <c r="N1678" s="194"/>
      <c r="O1678" s="70"/>
      <c r="P1678" s="70"/>
      <c r="Q1678" s="70"/>
      <c r="R1678" s="70"/>
      <c r="S1678" s="70"/>
      <c r="T1678" s="70"/>
      <c r="U1678" s="70"/>
      <c r="V1678" s="71"/>
      <c r="W1678" s="71"/>
      <c r="X1678" s="71"/>
      <c r="Y1678" s="70"/>
      <c r="Z1678" s="70"/>
      <c r="AA1678" s="65"/>
      <c r="AB1678" s="65"/>
      <c r="AC1678" s="128"/>
      <c r="AD1678" s="127"/>
      <c r="AE1678" s="126"/>
      <c r="AF1678" s="126"/>
      <c r="AG1678" s="126"/>
      <c r="AH1678" s="125"/>
      <c r="AI1678" s="125"/>
      <c r="AJ1678" s="125"/>
      <c r="AK1678" s="125"/>
      <c r="AL1678" s="125"/>
      <c r="AM1678" s="125"/>
      <c r="AN1678" s="125"/>
      <c r="AO1678" s="66"/>
      <c r="AP1678" s="125"/>
      <c r="AQ1678" s="125"/>
      <c r="AR1678" s="125"/>
      <c r="AS1678" s="125"/>
      <c r="AT1678" s="125"/>
      <c r="AU1678" s="125"/>
      <c r="AV1678" s="125"/>
      <c r="AW1678" s="126"/>
      <c r="AX1678" s="126"/>
      <c r="AY1678" s="126"/>
      <c r="AZ1678" s="125"/>
      <c r="BA1678" s="125"/>
      <c r="BB1678" s="65"/>
      <c r="BC1678" s="65"/>
      <c r="BD1678" s="128"/>
      <c r="BE1678" s="127"/>
      <c r="BF1678" s="126"/>
      <c r="BG1678" s="126"/>
      <c r="BH1678" s="126"/>
      <c r="BI1678" s="125"/>
      <c r="BJ1678" s="125"/>
      <c r="BK1678" s="125"/>
      <c r="BL1678" s="125"/>
      <c r="BM1678" s="125"/>
      <c r="BN1678" s="125"/>
      <c r="BO1678" s="129"/>
      <c r="BP1678" s="66"/>
      <c r="BQ1678" s="129"/>
      <c r="BR1678" s="125"/>
      <c r="BS1678" s="125"/>
      <c r="BT1678" s="125"/>
      <c r="BU1678" s="125"/>
      <c r="BV1678" s="125"/>
      <c r="BW1678" s="125"/>
      <c r="BX1678" s="126"/>
      <c r="BY1678" s="126"/>
      <c r="BZ1678" s="126"/>
      <c r="CA1678" s="125"/>
      <c r="CB1678" s="125"/>
    </row>
    <row r="1679" spans="1:80" x14ac:dyDescent="0.3">
      <c r="A1679" s="65"/>
      <c r="B1679" s="65"/>
      <c r="C1679" s="65"/>
      <c r="D1679" s="65"/>
      <c r="E1679" s="65"/>
      <c r="F1679" s="65"/>
      <c r="G1679" s="65"/>
      <c r="H1679" s="65"/>
      <c r="I1679" s="65"/>
      <c r="J1679" s="65"/>
      <c r="K1679" s="65"/>
      <c r="L1679" s="65"/>
      <c r="M1679" s="99"/>
      <c r="N1679" s="66"/>
      <c r="O1679" s="99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5"/>
      <c r="AC1679" s="128"/>
      <c r="AD1679" s="127"/>
      <c r="AE1679" s="126"/>
      <c r="AF1679" s="126"/>
      <c r="AG1679" s="126"/>
      <c r="AH1679" s="125"/>
      <c r="AI1679" s="125"/>
      <c r="AJ1679" s="125"/>
      <c r="AK1679" s="125"/>
      <c r="AL1679" s="125"/>
      <c r="AM1679" s="125"/>
      <c r="AN1679" s="125"/>
      <c r="AO1679" s="66"/>
      <c r="AP1679" s="125"/>
      <c r="AQ1679" s="125"/>
      <c r="AR1679" s="125"/>
      <c r="AS1679" s="125"/>
      <c r="AT1679" s="125"/>
      <c r="AU1679" s="125"/>
      <c r="AV1679" s="125"/>
      <c r="AW1679" s="126"/>
      <c r="AX1679" s="126"/>
      <c r="AY1679" s="126"/>
      <c r="AZ1679" s="125"/>
      <c r="BA1679" s="125"/>
      <c r="BB1679" s="65"/>
      <c r="BC1679" s="65"/>
      <c r="BD1679" s="128"/>
      <c r="BE1679" s="127"/>
      <c r="BF1679" s="126"/>
      <c r="BG1679" s="126"/>
      <c r="BH1679" s="126"/>
      <c r="BI1679" s="125"/>
      <c r="BJ1679" s="125"/>
      <c r="BK1679" s="125"/>
      <c r="BL1679" s="125"/>
      <c r="BM1679" s="125"/>
      <c r="BN1679" s="125"/>
      <c r="BO1679" s="129"/>
      <c r="BP1679" s="66"/>
      <c r="BQ1679" s="129"/>
      <c r="BR1679" s="125"/>
      <c r="BS1679" s="125"/>
      <c r="BT1679" s="125"/>
      <c r="BU1679" s="125"/>
      <c r="BV1679" s="125"/>
      <c r="BW1679" s="125"/>
      <c r="BX1679" s="126"/>
      <c r="BY1679" s="126"/>
      <c r="BZ1679" s="126"/>
      <c r="CA1679" s="125"/>
      <c r="CB1679" s="125"/>
    </row>
    <row r="1680" spans="1:80" x14ac:dyDescent="0.3">
      <c r="A1680" s="65"/>
      <c r="B1680" s="68"/>
      <c r="C1680" s="68"/>
      <c r="D1680" s="68"/>
      <c r="E1680" s="68"/>
      <c r="F1680" s="68"/>
      <c r="G1680" s="68"/>
      <c r="H1680" s="68"/>
      <c r="I1680" s="68"/>
      <c r="J1680" s="68"/>
      <c r="K1680" s="68"/>
      <c r="L1680" s="68"/>
      <c r="M1680" s="87"/>
      <c r="N1680" s="68"/>
      <c r="O1680" s="87"/>
      <c r="P1680" s="68"/>
      <c r="Q1680" s="68"/>
      <c r="R1680" s="68"/>
      <c r="S1680" s="68"/>
      <c r="T1680" s="68"/>
      <c r="U1680" s="68"/>
      <c r="V1680" s="68"/>
      <c r="W1680" s="68"/>
      <c r="X1680" s="68"/>
      <c r="Y1680" s="68"/>
      <c r="Z1680" s="68"/>
      <c r="AA1680" s="65"/>
      <c r="AB1680" s="65"/>
      <c r="AC1680" s="128"/>
      <c r="AD1680" s="127"/>
      <c r="AE1680" s="126"/>
      <c r="AF1680" s="126"/>
      <c r="AG1680" s="126"/>
      <c r="AH1680" s="125"/>
      <c r="AI1680" s="125"/>
      <c r="AJ1680" s="125"/>
      <c r="AK1680" s="125"/>
      <c r="AL1680" s="125"/>
      <c r="AM1680" s="125"/>
      <c r="AN1680" s="125"/>
      <c r="AO1680" s="66"/>
      <c r="AP1680" s="125"/>
      <c r="AQ1680" s="125"/>
      <c r="AR1680" s="125"/>
      <c r="AS1680" s="125"/>
      <c r="AT1680" s="125"/>
      <c r="AU1680" s="125"/>
      <c r="AV1680" s="125"/>
      <c r="AW1680" s="126"/>
      <c r="AX1680" s="126"/>
      <c r="AY1680" s="126"/>
      <c r="AZ1680" s="125"/>
      <c r="BA1680" s="125"/>
      <c r="BB1680" s="65"/>
      <c r="BC1680" s="65"/>
      <c r="BD1680" s="128"/>
      <c r="BE1680" s="127"/>
      <c r="BF1680" s="126"/>
      <c r="BG1680" s="126"/>
      <c r="BH1680" s="126"/>
      <c r="BI1680" s="125"/>
      <c r="BJ1680" s="125"/>
      <c r="BK1680" s="125"/>
      <c r="BL1680" s="125"/>
      <c r="BM1680" s="125"/>
      <c r="BN1680" s="125"/>
      <c r="BO1680" s="129"/>
      <c r="BP1680" s="66"/>
      <c r="BQ1680" s="129"/>
      <c r="BR1680" s="125"/>
      <c r="BS1680" s="125"/>
      <c r="BT1680" s="125"/>
      <c r="BU1680" s="125"/>
      <c r="BV1680" s="125"/>
      <c r="BW1680" s="125"/>
      <c r="BX1680" s="126"/>
      <c r="BY1680" s="126"/>
      <c r="BZ1680" s="126"/>
      <c r="CA1680" s="125"/>
      <c r="CB1680" s="125"/>
    </row>
    <row r="1681" spans="1:80" x14ac:dyDescent="0.3">
      <c r="A1681" s="65"/>
      <c r="B1681" s="77"/>
      <c r="C1681" s="77"/>
      <c r="D1681" s="78"/>
      <c r="E1681" s="78"/>
      <c r="F1681" s="78"/>
      <c r="G1681" s="79"/>
      <c r="H1681" s="79"/>
      <c r="I1681" s="79"/>
      <c r="J1681" s="79"/>
      <c r="K1681" s="79"/>
      <c r="L1681" s="79"/>
      <c r="M1681" s="80"/>
      <c r="N1681" s="68"/>
      <c r="O1681" s="80"/>
      <c r="P1681" s="79"/>
      <c r="Q1681" s="79"/>
      <c r="R1681" s="79"/>
      <c r="S1681" s="79"/>
      <c r="T1681" s="79"/>
      <c r="U1681" s="79"/>
      <c r="V1681" s="78"/>
      <c r="W1681" s="78"/>
      <c r="X1681" s="78"/>
      <c r="Y1681" s="77"/>
      <c r="Z1681" s="77"/>
      <c r="AA1681" s="65"/>
      <c r="AB1681" s="65"/>
      <c r="AC1681" s="128"/>
      <c r="AD1681" s="127"/>
      <c r="AE1681" s="126"/>
      <c r="AF1681" s="126"/>
      <c r="AG1681" s="126"/>
      <c r="AH1681" s="125"/>
      <c r="AI1681" s="125"/>
      <c r="AJ1681" s="125"/>
      <c r="AK1681" s="125"/>
      <c r="AL1681" s="125"/>
      <c r="AM1681" s="125"/>
      <c r="AN1681" s="125"/>
      <c r="AO1681" s="66"/>
      <c r="AP1681" s="125"/>
      <c r="AQ1681" s="125"/>
      <c r="AR1681" s="125"/>
      <c r="AS1681" s="125"/>
      <c r="AT1681" s="125"/>
      <c r="AU1681" s="125"/>
      <c r="AV1681" s="125"/>
      <c r="AW1681" s="126"/>
      <c r="AX1681" s="126"/>
      <c r="AY1681" s="126"/>
      <c r="AZ1681" s="125"/>
      <c r="BA1681" s="125"/>
      <c r="BB1681" s="65"/>
      <c r="BC1681" s="65"/>
      <c r="BD1681" s="128"/>
      <c r="BE1681" s="127"/>
      <c r="BF1681" s="126"/>
      <c r="BG1681" s="126"/>
      <c r="BH1681" s="126"/>
      <c r="BI1681" s="125"/>
      <c r="BJ1681" s="125"/>
      <c r="BK1681" s="125"/>
      <c r="BL1681" s="125"/>
      <c r="BM1681" s="125"/>
      <c r="BN1681" s="125"/>
      <c r="BO1681" s="129"/>
      <c r="BP1681" s="66"/>
      <c r="BQ1681" s="129"/>
      <c r="BR1681" s="125"/>
      <c r="BS1681" s="125"/>
      <c r="BT1681" s="125"/>
      <c r="BU1681" s="125"/>
      <c r="BV1681" s="125"/>
      <c r="BW1681" s="125"/>
      <c r="BX1681" s="126"/>
      <c r="BY1681" s="126"/>
      <c r="BZ1681" s="126"/>
      <c r="CA1681" s="125"/>
      <c r="CB1681" s="125"/>
    </row>
    <row r="1682" spans="1:80" x14ac:dyDescent="0.3">
      <c r="A1682" s="65"/>
      <c r="B1682" s="72"/>
      <c r="C1682" s="72"/>
      <c r="D1682" s="78"/>
      <c r="E1682" s="78"/>
      <c r="F1682" s="78"/>
      <c r="G1682" s="80"/>
      <c r="H1682" s="80"/>
      <c r="I1682" s="80"/>
      <c r="J1682" s="80"/>
      <c r="K1682" s="80"/>
      <c r="L1682" s="80"/>
      <c r="M1682" s="80"/>
      <c r="N1682" s="81"/>
      <c r="O1682" s="80"/>
      <c r="P1682" s="80"/>
      <c r="Q1682" s="80"/>
      <c r="R1682" s="80"/>
      <c r="S1682" s="80"/>
      <c r="T1682" s="80"/>
      <c r="U1682" s="80"/>
      <c r="V1682" s="78"/>
      <c r="W1682" s="78"/>
      <c r="X1682" s="78"/>
      <c r="Y1682" s="72"/>
      <c r="Z1682" s="72"/>
      <c r="AA1682" s="65"/>
      <c r="AB1682" s="65"/>
      <c r="AC1682" s="128"/>
      <c r="AD1682" s="127"/>
      <c r="AE1682" s="126"/>
      <c r="AF1682" s="126"/>
      <c r="AG1682" s="126"/>
      <c r="AH1682" s="125"/>
      <c r="AI1682" s="125"/>
      <c r="AJ1682" s="125"/>
      <c r="AK1682" s="125"/>
      <c r="AL1682" s="125"/>
      <c r="AM1682" s="125"/>
      <c r="AN1682" s="125"/>
      <c r="AO1682" s="66"/>
      <c r="AP1682" s="125"/>
      <c r="AQ1682" s="125"/>
      <c r="AR1682" s="125"/>
      <c r="AS1682" s="125"/>
      <c r="AT1682" s="125"/>
      <c r="AU1682" s="125"/>
      <c r="AV1682" s="125"/>
      <c r="AW1682" s="126"/>
      <c r="AX1682" s="126"/>
      <c r="AY1682" s="126"/>
      <c r="AZ1682" s="125"/>
      <c r="BA1682" s="125"/>
      <c r="BB1682" s="65"/>
      <c r="BC1682" s="65"/>
      <c r="BD1682" s="128"/>
      <c r="BE1682" s="127"/>
      <c r="BF1682" s="126"/>
      <c r="BG1682" s="126"/>
      <c r="BH1682" s="126"/>
      <c r="BI1682" s="125"/>
      <c r="BJ1682" s="125"/>
      <c r="BK1682" s="125"/>
      <c r="BL1682" s="125"/>
      <c r="BM1682" s="125"/>
      <c r="BN1682" s="125"/>
      <c r="BO1682" s="129"/>
      <c r="BP1682" s="66"/>
      <c r="BQ1682" s="129"/>
      <c r="BR1682" s="125"/>
      <c r="BS1682" s="125"/>
      <c r="BT1682" s="125"/>
      <c r="BU1682" s="125"/>
      <c r="BV1682" s="125"/>
      <c r="BW1682" s="125"/>
      <c r="BX1682" s="126"/>
      <c r="BY1682" s="126"/>
      <c r="BZ1682" s="126"/>
      <c r="CA1682" s="125"/>
      <c r="CB1682" s="125"/>
    </row>
    <row r="1683" spans="1:80" x14ac:dyDescent="0.3">
      <c r="A1683" s="65"/>
      <c r="B1683" s="128"/>
      <c r="C1683" s="127"/>
      <c r="D1683" s="126"/>
      <c r="E1683" s="126"/>
      <c r="F1683" s="126"/>
      <c r="G1683" s="125"/>
      <c r="H1683" s="125"/>
      <c r="I1683" s="125"/>
      <c r="J1683" s="125"/>
      <c r="K1683" s="125"/>
      <c r="L1683" s="125"/>
      <c r="M1683" s="125"/>
      <c r="N1683" s="66"/>
      <c r="O1683" s="125"/>
      <c r="P1683" s="125"/>
      <c r="Q1683" s="125"/>
      <c r="R1683" s="125"/>
      <c r="S1683" s="125"/>
      <c r="T1683" s="125"/>
      <c r="U1683" s="125"/>
      <c r="V1683" s="126"/>
      <c r="W1683" s="126"/>
      <c r="X1683" s="126"/>
      <c r="Y1683" s="125"/>
      <c r="Z1683" s="125"/>
      <c r="AA1683" s="65"/>
      <c r="AB1683" s="65"/>
      <c r="AC1683" s="128"/>
      <c r="AD1683" s="127"/>
      <c r="AE1683" s="126"/>
      <c r="AF1683" s="126"/>
      <c r="AG1683" s="126"/>
      <c r="AH1683" s="125"/>
      <c r="AI1683" s="125"/>
      <c r="AJ1683" s="125"/>
      <c r="AK1683" s="125"/>
      <c r="AL1683" s="125"/>
      <c r="AM1683" s="125"/>
      <c r="AN1683" s="125"/>
      <c r="AO1683" s="66"/>
      <c r="AP1683" s="125"/>
      <c r="AQ1683" s="125"/>
      <c r="AR1683" s="125"/>
      <c r="AS1683" s="125"/>
      <c r="AT1683" s="125"/>
      <c r="AU1683" s="125"/>
      <c r="AV1683" s="125"/>
      <c r="AW1683" s="126"/>
      <c r="AX1683" s="126"/>
      <c r="AY1683" s="126"/>
      <c r="AZ1683" s="125"/>
      <c r="BA1683" s="125"/>
      <c r="BB1683" s="65"/>
      <c r="BC1683" s="65"/>
      <c r="BD1683" s="128"/>
      <c r="BE1683" s="127"/>
      <c r="BF1683" s="126"/>
      <c r="BG1683" s="126"/>
      <c r="BH1683" s="126"/>
      <c r="BI1683" s="125"/>
      <c r="BJ1683" s="125"/>
      <c r="BK1683" s="125"/>
      <c r="BL1683" s="125"/>
      <c r="BM1683" s="125"/>
      <c r="BN1683" s="125"/>
      <c r="BO1683" s="129"/>
      <c r="BP1683" s="66"/>
      <c r="BQ1683" s="129"/>
      <c r="BR1683" s="125"/>
      <c r="BS1683" s="125"/>
      <c r="BT1683" s="125"/>
      <c r="BU1683" s="125"/>
      <c r="BV1683" s="125"/>
      <c r="BW1683" s="125"/>
      <c r="BX1683" s="126"/>
      <c r="BY1683" s="126"/>
      <c r="BZ1683" s="126"/>
      <c r="CA1683" s="125"/>
      <c r="CB1683" s="125"/>
    </row>
    <row r="1684" spans="1:80" x14ac:dyDescent="0.3">
      <c r="A1684" s="65"/>
      <c r="B1684" s="223"/>
      <c r="C1684" s="224"/>
      <c r="D1684" s="65"/>
      <c r="E1684" s="65"/>
      <c r="F1684" s="223"/>
      <c r="G1684" s="224"/>
      <c r="H1684" s="65"/>
      <c r="I1684" s="65"/>
      <c r="J1684" s="223"/>
      <c r="K1684" s="224"/>
      <c r="L1684" s="65"/>
      <c r="M1684" s="233"/>
      <c r="N1684" s="233"/>
      <c r="O1684" s="233"/>
      <c r="P1684" s="65"/>
      <c r="Q1684" s="223"/>
      <c r="R1684" s="224"/>
      <c r="S1684" s="65"/>
      <c r="T1684" s="65"/>
      <c r="U1684" s="223"/>
      <c r="V1684" s="224"/>
      <c r="W1684" s="65"/>
      <c r="X1684" s="65"/>
      <c r="Y1684" s="223"/>
      <c r="Z1684" s="224"/>
      <c r="AA1684" s="65"/>
      <c r="AB1684" s="65"/>
      <c r="AC1684" s="128"/>
      <c r="AD1684" s="127"/>
      <c r="AE1684" s="126"/>
      <c r="AF1684" s="126"/>
      <c r="AG1684" s="126"/>
      <c r="AH1684" s="125"/>
      <c r="AI1684" s="125"/>
      <c r="AJ1684" s="125"/>
      <c r="AK1684" s="125"/>
      <c r="AL1684" s="125"/>
      <c r="AM1684" s="125"/>
      <c r="AN1684" s="125"/>
      <c r="AO1684" s="66"/>
      <c r="AP1684" s="125"/>
      <c r="AQ1684" s="125"/>
      <c r="AR1684" s="125"/>
      <c r="AS1684" s="125"/>
      <c r="AT1684" s="125"/>
      <c r="AU1684" s="125"/>
      <c r="AV1684" s="125"/>
      <c r="AW1684" s="126"/>
      <c r="AX1684" s="126"/>
      <c r="AY1684" s="126"/>
      <c r="AZ1684" s="125"/>
      <c r="BA1684" s="125"/>
      <c r="BB1684" s="65"/>
      <c r="BC1684" s="65"/>
      <c r="BD1684" s="128"/>
      <c r="BE1684" s="127"/>
      <c r="BF1684" s="126"/>
      <c r="BG1684" s="126"/>
      <c r="BH1684" s="126"/>
      <c r="BI1684" s="125"/>
      <c r="BJ1684" s="125"/>
      <c r="BK1684" s="125"/>
      <c r="BL1684" s="125"/>
      <c r="BM1684" s="125"/>
      <c r="BN1684" s="125"/>
      <c r="BO1684" s="129"/>
      <c r="BP1684" s="66"/>
      <c r="BQ1684" s="129"/>
      <c r="BR1684" s="125"/>
      <c r="BS1684" s="125"/>
      <c r="BT1684" s="125"/>
      <c r="BU1684" s="125"/>
      <c r="BV1684" s="125"/>
      <c r="BW1684" s="125"/>
      <c r="BX1684" s="126"/>
      <c r="BY1684" s="126"/>
      <c r="BZ1684" s="126"/>
      <c r="CA1684" s="125"/>
      <c r="CB1684" s="125"/>
    </row>
    <row r="1685" spans="1:80" x14ac:dyDescent="0.3">
      <c r="A1685" s="65"/>
      <c r="B1685" s="225"/>
      <c r="C1685" s="226"/>
      <c r="D1685" s="65"/>
      <c r="E1685" s="65"/>
      <c r="F1685" s="227"/>
      <c r="G1685" s="226"/>
      <c r="H1685" s="65"/>
      <c r="I1685" s="65"/>
      <c r="J1685" s="228"/>
      <c r="K1685" s="229"/>
      <c r="L1685" s="65"/>
      <c r="M1685" s="225"/>
      <c r="N1685" s="230"/>
      <c r="O1685" s="226"/>
      <c r="P1685" s="65"/>
      <c r="Q1685" s="231"/>
      <c r="R1685" s="232"/>
      <c r="S1685" s="76"/>
      <c r="T1685" s="65"/>
      <c r="U1685" s="225"/>
      <c r="V1685" s="226"/>
      <c r="W1685" s="65"/>
      <c r="X1685" s="65"/>
      <c r="Y1685" s="225"/>
      <c r="Z1685" s="226"/>
      <c r="AA1685" s="65"/>
      <c r="AB1685" s="65"/>
      <c r="AC1685" s="128"/>
      <c r="AD1685" s="127"/>
      <c r="AE1685" s="126"/>
      <c r="AF1685" s="126"/>
      <c r="AG1685" s="126"/>
      <c r="AH1685" s="125"/>
      <c r="AI1685" s="125"/>
      <c r="AJ1685" s="125"/>
      <c r="AK1685" s="125"/>
      <c r="AL1685" s="125"/>
      <c r="AM1685" s="125"/>
      <c r="AN1685" s="125"/>
      <c r="AO1685" s="66"/>
      <c r="AP1685" s="125"/>
      <c r="AQ1685" s="125"/>
      <c r="AR1685" s="125"/>
      <c r="AS1685" s="125"/>
      <c r="AT1685" s="125"/>
      <c r="AU1685" s="125"/>
      <c r="AV1685" s="125"/>
      <c r="AW1685" s="126"/>
      <c r="AX1685" s="126"/>
      <c r="AY1685" s="126"/>
      <c r="AZ1685" s="125"/>
      <c r="BA1685" s="125"/>
      <c r="BB1685" s="65"/>
      <c r="BC1685" s="65"/>
      <c r="BD1685" s="128"/>
      <c r="BE1685" s="127"/>
      <c r="BF1685" s="126"/>
      <c r="BG1685" s="126"/>
      <c r="BH1685" s="126"/>
      <c r="BI1685" s="125"/>
      <c r="BJ1685" s="125"/>
      <c r="BK1685" s="125"/>
      <c r="BL1685" s="125"/>
      <c r="BM1685" s="125"/>
      <c r="BN1685" s="125"/>
      <c r="BO1685" s="129"/>
      <c r="BP1685" s="66"/>
      <c r="BQ1685" s="129"/>
      <c r="BR1685" s="125"/>
      <c r="BS1685" s="125"/>
      <c r="BT1685" s="125"/>
      <c r="BU1685" s="125"/>
      <c r="BV1685" s="125"/>
      <c r="BW1685" s="125"/>
      <c r="BX1685" s="126"/>
      <c r="BY1685" s="126"/>
      <c r="BZ1685" s="126"/>
      <c r="CA1685" s="125"/>
      <c r="CB1685" s="125"/>
    </row>
    <row r="1686" spans="1:80" x14ac:dyDescent="0.3">
      <c r="A1686" s="65"/>
      <c r="B1686" s="65"/>
      <c r="C1686" s="65"/>
      <c r="D1686" s="65"/>
      <c r="E1686" s="65"/>
      <c r="F1686" s="65"/>
      <c r="G1686" s="65"/>
      <c r="H1686" s="65"/>
      <c r="I1686" s="65"/>
      <c r="J1686" s="65"/>
      <c r="K1686" s="65"/>
      <c r="L1686" s="65"/>
      <c r="M1686" s="99"/>
      <c r="N1686" s="66"/>
      <c r="O1686" s="99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5"/>
      <c r="AC1686" s="128"/>
      <c r="AD1686" s="127"/>
      <c r="AE1686" s="126"/>
      <c r="AF1686" s="126"/>
      <c r="AG1686" s="126"/>
      <c r="AH1686" s="125"/>
      <c r="AI1686" s="125"/>
      <c r="AJ1686" s="125"/>
      <c r="AK1686" s="125"/>
      <c r="AL1686" s="125"/>
      <c r="AM1686" s="125"/>
      <c r="AN1686" s="125"/>
      <c r="AO1686" s="66"/>
      <c r="AP1686" s="125"/>
      <c r="AQ1686" s="125"/>
      <c r="AR1686" s="125"/>
      <c r="AS1686" s="125"/>
      <c r="AT1686" s="125"/>
      <c r="AU1686" s="125"/>
      <c r="AV1686" s="125"/>
      <c r="AW1686" s="126"/>
      <c r="AX1686" s="126"/>
      <c r="AY1686" s="126"/>
      <c r="AZ1686" s="125"/>
      <c r="BA1686" s="125"/>
      <c r="BB1686" s="65"/>
      <c r="BC1686" s="65"/>
      <c r="BD1686" s="128"/>
      <c r="BE1686" s="127"/>
      <c r="BF1686" s="126"/>
      <c r="BG1686" s="126"/>
      <c r="BH1686" s="126"/>
      <c r="BI1686" s="125"/>
      <c r="BJ1686" s="125"/>
      <c r="BK1686" s="125"/>
      <c r="BL1686" s="125"/>
      <c r="BM1686" s="125"/>
      <c r="BN1686" s="125"/>
      <c r="BO1686" s="129"/>
      <c r="BP1686" s="66"/>
      <c r="BQ1686" s="129"/>
      <c r="BR1686" s="125"/>
      <c r="BS1686" s="125"/>
      <c r="BT1686" s="125"/>
      <c r="BU1686" s="125"/>
      <c r="BV1686" s="125"/>
      <c r="BW1686" s="125"/>
      <c r="BX1686" s="126"/>
      <c r="BY1686" s="126"/>
      <c r="BZ1686" s="126"/>
      <c r="CA1686" s="125"/>
      <c r="CB1686" s="125"/>
    </row>
    <row r="1687" spans="1:80" x14ac:dyDescent="0.3">
      <c r="A1687" s="65"/>
      <c r="B1687" s="65"/>
      <c r="C1687" s="65"/>
      <c r="D1687" s="65"/>
      <c r="E1687" s="65"/>
      <c r="F1687" s="65"/>
      <c r="G1687" s="65"/>
      <c r="H1687" s="65"/>
      <c r="I1687" s="65"/>
      <c r="J1687" s="65"/>
      <c r="K1687" s="65"/>
      <c r="L1687" s="65"/>
      <c r="M1687" s="99"/>
      <c r="N1687" s="66"/>
      <c r="O1687" s="99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5"/>
      <c r="AC1687" s="128"/>
      <c r="AD1687" s="127"/>
      <c r="AE1687" s="126"/>
      <c r="AF1687" s="126"/>
      <c r="AG1687" s="126"/>
      <c r="AH1687" s="125"/>
      <c r="AI1687" s="125"/>
      <c r="AJ1687" s="125"/>
      <c r="AK1687" s="125"/>
      <c r="AL1687" s="125"/>
      <c r="AM1687" s="125"/>
      <c r="AN1687" s="125"/>
      <c r="AO1687" s="66"/>
      <c r="AP1687" s="125"/>
      <c r="AQ1687" s="125"/>
      <c r="AR1687" s="125"/>
      <c r="AS1687" s="125"/>
      <c r="AT1687" s="125"/>
      <c r="AU1687" s="125"/>
      <c r="AV1687" s="125"/>
      <c r="AW1687" s="126"/>
      <c r="AX1687" s="126"/>
      <c r="AY1687" s="126"/>
      <c r="AZ1687" s="125"/>
      <c r="BA1687" s="125"/>
      <c r="BB1687" s="65"/>
      <c r="BC1687" s="65"/>
      <c r="BD1687" s="128"/>
      <c r="BE1687" s="127"/>
      <c r="BF1687" s="126"/>
      <c r="BG1687" s="126"/>
      <c r="BH1687" s="126"/>
      <c r="BI1687" s="125"/>
      <c r="BJ1687" s="125"/>
      <c r="BK1687" s="125"/>
      <c r="BL1687" s="125"/>
      <c r="BM1687" s="125"/>
      <c r="BN1687" s="125"/>
      <c r="BO1687" s="129"/>
      <c r="BP1687" s="66"/>
      <c r="BQ1687" s="129"/>
      <c r="BR1687" s="125"/>
      <c r="BS1687" s="125"/>
      <c r="BT1687" s="125"/>
      <c r="BU1687" s="125"/>
      <c r="BV1687" s="125"/>
      <c r="BW1687" s="125"/>
      <c r="BX1687" s="126"/>
      <c r="BY1687" s="126"/>
      <c r="BZ1687" s="126"/>
      <c r="CA1687" s="125"/>
      <c r="CB1687" s="125"/>
    </row>
    <row r="1688" spans="1:80" x14ac:dyDescent="0.3">
      <c r="A1688" s="65"/>
      <c r="B1688" s="68"/>
      <c r="C1688" s="68"/>
      <c r="D1688" s="68"/>
      <c r="E1688" s="68"/>
      <c r="F1688" s="68"/>
      <c r="G1688" s="68"/>
      <c r="H1688" s="68"/>
      <c r="I1688" s="68"/>
      <c r="J1688" s="68"/>
      <c r="K1688" s="68"/>
      <c r="L1688" s="68"/>
      <c r="M1688" s="87"/>
      <c r="N1688" s="68"/>
      <c r="O1688" s="87"/>
      <c r="P1688" s="68"/>
      <c r="Q1688" s="68"/>
      <c r="R1688" s="68"/>
      <c r="S1688" s="68"/>
      <c r="T1688" s="68"/>
      <c r="U1688" s="68"/>
      <c r="V1688" s="68"/>
      <c r="W1688" s="68"/>
      <c r="X1688" s="68"/>
      <c r="Y1688" s="68"/>
      <c r="Z1688" s="68"/>
      <c r="AA1688" s="65"/>
      <c r="AB1688" s="65"/>
      <c r="AC1688" s="128"/>
      <c r="AD1688" s="127"/>
      <c r="AE1688" s="126"/>
      <c r="AF1688" s="126"/>
      <c r="AG1688" s="126"/>
      <c r="AH1688" s="125"/>
      <c r="AI1688" s="125"/>
      <c r="AJ1688" s="125"/>
      <c r="AK1688" s="125"/>
      <c r="AL1688" s="125"/>
      <c r="AM1688" s="125"/>
      <c r="AN1688" s="125"/>
      <c r="AO1688" s="66"/>
      <c r="AP1688" s="125"/>
      <c r="AQ1688" s="125"/>
      <c r="AR1688" s="125"/>
      <c r="AS1688" s="125"/>
      <c r="AT1688" s="125"/>
      <c r="AU1688" s="125"/>
      <c r="AV1688" s="125"/>
      <c r="AW1688" s="126"/>
      <c r="AX1688" s="126"/>
      <c r="AY1688" s="126"/>
      <c r="AZ1688" s="125"/>
      <c r="BA1688" s="125"/>
      <c r="BB1688" s="65"/>
      <c r="BC1688" s="65"/>
      <c r="BD1688" s="128"/>
      <c r="BE1688" s="127"/>
      <c r="BF1688" s="126"/>
      <c r="BG1688" s="126"/>
      <c r="BH1688" s="126"/>
      <c r="BI1688" s="125"/>
      <c r="BJ1688" s="125"/>
      <c r="BK1688" s="125"/>
      <c r="BL1688" s="125"/>
      <c r="BM1688" s="125"/>
      <c r="BN1688" s="125"/>
      <c r="BO1688" s="129"/>
      <c r="BP1688" s="66"/>
      <c r="BQ1688" s="129"/>
      <c r="BR1688" s="125"/>
      <c r="BS1688" s="125"/>
      <c r="BT1688" s="125"/>
      <c r="BU1688" s="125"/>
      <c r="BV1688" s="125"/>
      <c r="BW1688" s="125"/>
      <c r="BX1688" s="126"/>
      <c r="BY1688" s="126"/>
      <c r="BZ1688" s="126"/>
      <c r="CA1688" s="125"/>
      <c r="CB1688" s="125"/>
    </row>
    <row r="1689" spans="1:80" x14ac:dyDescent="0.3">
      <c r="A1689" s="65"/>
      <c r="B1689" s="70"/>
      <c r="C1689" s="70"/>
      <c r="D1689" s="71"/>
      <c r="E1689" s="71"/>
      <c r="F1689" s="71"/>
      <c r="G1689" s="70"/>
      <c r="H1689" s="70"/>
      <c r="I1689" s="70"/>
      <c r="J1689" s="70"/>
      <c r="K1689" s="70"/>
      <c r="L1689" s="70"/>
      <c r="M1689" s="70"/>
      <c r="N1689" s="194"/>
      <c r="O1689" s="80"/>
      <c r="P1689" s="75"/>
      <c r="Q1689" s="75"/>
      <c r="R1689" s="75"/>
      <c r="S1689" s="75"/>
      <c r="T1689" s="75"/>
      <c r="U1689" s="75"/>
      <c r="V1689" s="74"/>
      <c r="W1689" s="74"/>
      <c r="X1689" s="74"/>
      <c r="Y1689" s="73"/>
      <c r="Z1689" s="72"/>
      <c r="AA1689" s="65"/>
      <c r="AB1689" s="65"/>
      <c r="AC1689" s="128"/>
      <c r="AD1689" s="127"/>
      <c r="AE1689" s="126"/>
      <c r="AF1689" s="126"/>
      <c r="AG1689" s="126"/>
      <c r="AH1689" s="125"/>
      <c r="AI1689" s="125"/>
      <c r="AJ1689" s="125"/>
      <c r="AK1689" s="125"/>
      <c r="AL1689" s="125"/>
      <c r="AM1689" s="125"/>
      <c r="AN1689" s="125"/>
      <c r="AO1689" s="66"/>
      <c r="AP1689" s="125"/>
      <c r="AQ1689" s="125"/>
      <c r="AR1689" s="125"/>
      <c r="AS1689" s="125"/>
      <c r="AT1689" s="125"/>
      <c r="AU1689" s="125"/>
      <c r="AV1689" s="125"/>
      <c r="AW1689" s="126"/>
      <c r="AX1689" s="126"/>
      <c r="AY1689" s="126"/>
      <c r="AZ1689" s="125"/>
      <c r="BA1689" s="125"/>
      <c r="BB1689" s="65"/>
      <c r="BC1689" s="65"/>
      <c r="BD1689" s="128"/>
      <c r="BE1689" s="127"/>
      <c r="BF1689" s="126"/>
      <c r="BG1689" s="126"/>
      <c r="BH1689" s="126"/>
      <c r="BI1689" s="125"/>
      <c r="BJ1689" s="125"/>
      <c r="BK1689" s="125"/>
      <c r="BL1689" s="125"/>
      <c r="BM1689" s="125"/>
      <c r="BN1689" s="125"/>
      <c r="BO1689" s="129"/>
      <c r="BP1689" s="66"/>
      <c r="BQ1689" s="129"/>
      <c r="BR1689" s="125"/>
      <c r="BS1689" s="125"/>
      <c r="BT1689" s="125"/>
      <c r="BU1689" s="125"/>
      <c r="BV1689" s="125"/>
      <c r="BW1689" s="125"/>
      <c r="BX1689" s="126"/>
      <c r="BY1689" s="126"/>
      <c r="BZ1689" s="126"/>
      <c r="CA1689" s="125"/>
      <c r="CB1689" s="125"/>
    </row>
    <row r="1690" spans="1:80" x14ac:dyDescent="0.3">
      <c r="A1690" s="65"/>
      <c r="B1690" s="70"/>
      <c r="C1690" s="70"/>
      <c r="D1690" s="71"/>
      <c r="E1690" s="71"/>
      <c r="F1690" s="71"/>
      <c r="G1690" s="70"/>
      <c r="H1690" s="70"/>
      <c r="I1690" s="70"/>
      <c r="J1690" s="70"/>
      <c r="K1690" s="70"/>
      <c r="L1690" s="70"/>
      <c r="M1690" s="70"/>
      <c r="N1690" s="194"/>
      <c r="O1690" s="80"/>
      <c r="P1690" s="75"/>
      <c r="Q1690" s="75"/>
      <c r="R1690" s="75"/>
      <c r="S1690" s="75"/>
      <c r="T1690" s="75"/>
      <c r="U1690" s="75"/>
      <c r="V1690" s="74"/>
      <c r="W1690" s="74"/>
      <c r="X1690" s="74"/>
      <c r="Y1690" s="73"/>
      <c r="Z1690" s="72"/>
      <c r="AA1690" s="65"/>
      <c r="AB1690" s="65"/>
      <c r="AC1690" s="128"/>
      <c r="AD1690" s="127"/>
      <c r="AE1690" s="126"/>
      <c r="AF1690" s="126"/>
      <c r="AG1690" s="126"/>
      <c r="AH1690" s="125"/>
      <c r="AI1690" s="125"/>
      <c r="AJ1690" s="125"/>
      <c r="AK1690" s="125"/>
      <c r="AL1690" s="125"/>
      <c r="AM1690" s="125"/>
      <c r="AN1690" s="125"/>
      <c r="AO1690" s="66"/>
      <c r="AP1690" s="125"/>
      <c r="AQ1690" s="125"/>
      <c r="AR1690" s="125"/>
      <c r="AS1690" s="125"/>
      <c r="AT1690" s="125"/>
      <c r="AU1690" s="125"/>
      <c r="AV1690" s="125"/>
      <c r="AW1690" s="126"/>
      <c r="AX1690" s="126"/>
      <c r="AY1690" s="126"/>
      <c r="AZ1690" s="125"/>
      <c r="BA1690" s="125"/>
      <c r="BB1690" s="65"/>
      <c r="BC1690" s="65"/>
      <c r="BD1690" s="128"/>
      <c r="BE1690" s="127"/>
      <c r="BF1690" s="126"/>
      <c r="BG1690" s="126"/>
      <c r="BH1690" s="126"/>
      <c r="BI1690" s="125"/>
      <c r="BJ1690" s="125"/>
      <c r="BK1690" s="125"/>
      <c r="BL1690" s="125"/>
      <c r="BM1690" s="125"/>
      <c r="BN1690" s="125"/>
      <c r="BO1690" s="129"/>
      <c r="BP1690" s="66"/>
      <c r="BQ1690" s="129"/>
      <c r="BR1690" s="125"/>
      <c r="BS1690" s="125"/>
      <c r="BT1690" s="125"/>
      <c r="BU1690" s="125"/>
      <c r="BV1690" s="125"/>
      <c r="BW1690" s="125"/>
      <c r="BX1690" s="126"/>
      <c r="BY1690" s="126"/>
      <c r="BZ1690" s="126"/>
      <c r="CA1690" s="125"/>
      <c r="CB1690" s="125"/>
    </row>
    <row r="1691" spans="1:80" x14ac:dyDescent="0.3">
      <c r="A1691" s="65"/>
      <c r="B1691" s="70"/>
      <c r="C1691" s="70"/>
      <c r="D1691" s="71"/>
      <c r="E1691" s="71"/>
      <c r="F1691" s="71"/>
      <c r="G1691" s="70"/>
      <c r="H1691" s="70"/>
      <c r="I1691" s="70"/>
      <c r="J1691" s="70"/>
      <c r="K1691" s="70"/>
      <c r="L1691" s="70"/>
      <c r="M1691" s="70"/>
      <c r="N1691" s="194"/>
      <c r="O1691" s="80"/>
      <c r="P1691" s="75"/>
      <c r="Q1691" s="75"/>
      <c r="R1691" s="75"/>
      <c r="S1691" s="75"/>
      <c r="T1691" s="75"/>
      <c r="U1691" s="75"/>
      <c r="V1691" s="74"/>
      <c r="W1691" s="74"/>
      <c r="X1691" s="74"/>
      <c r="Y1691" s="73"/>
      <c r="Z1691" s="72"/>
      <c r="AA1691" s="65"/>
      <c r="AB1691" s="65"/>
      <c r="AC1691" s="65"/>
      <c r="AD1691" s="65"/>
      <c r="AE1691" s="65"/>
      <c r="AF1691" s="65"/>
      <c r="AG1691" s="65"/>
      <c r="AH1691" s="65"/>
      <c r="AI1691" s="65"/>
      <c r="AJ1691" s="65"/>
      <c r="AK1691" s="65"/>
      <c r="AL1691" s="65"/>
      <c r="AM1691" s="65"/>
      <c r="AN1691" s="125"/>
      <c r="AO1691" s="66"/>
      <c r="AP1691" s="125"/>
      <c r="AQ1691" s="65"/>
      <c r="AR1691" s="65"/>
      <c r="AS1691" s="65"/>
      <c r="AT1691" s="65"/>
      <c r="AU1691" s="65"/>
      <c r="AV1691" s="65"/>
      <c r="AW1691" s="65"/>
      <c r="AX1691" s="65"/>
      <c r="AY1691" s="65"/>
      <c r="AZ1691" s="65"/>
      <c r="BA1691" s="65"/>
      <c r="BB1691" s="65"/>
      <c r="BC1691" s="65"/>
      <c r="BD1691" s="65"/>
      <c r="BE1691" s="65"/>
      <c r="BF1691" s="65"/>
      <c r="BG1691" s="65"/>
      <c r="BH1691" s="65"/>
      <c r="BI1691" s="65"/>
      <c r="BJ1691" s="65"/>
      <c r="BK1691" s="65"/>
      <c r="BL1691" s="65"/>
      <c r="BM1691" s="65"/>
      <c r="BN1691" s="65"/>
      <c r="BO1691" s="65"/>
      <c r="BP1691" s="66"/>
      <c r="BQ1691" s="65"/>
      <c r="BR1691" s="65"/>
      <c r="BS1691" s="65"/>
      <c r="BT1691" s="65"/>
      <c r="BU1691" s="65"/>
      <c r="BV1691" s="65"/>
      <c r="BW1691" s="65"/>
      <c r="BX1691" s="65"/>
      <c r="BY1691" s="65"/>
      <c r="BZ1691" s="65"/>
      <c r="CA1691" s="65"/>
      <c r="CB1691" s="65"/>
    </row>
    <row r="1692" spans="1:80" x14ac:dyDescent="0.3">
      <c r="A1692" s="65"/>
      <c r="B1692" s="70"/>
      <c r="C1692" s="70"/>
      <c r="D1692" s="71"/>
      <c r="E1692" s="71"/>
      <c r="F1692" s="71"/>
      <c r="G1692" s="70"/>
      <c r="H1692" s="70"/>
      <c r="I1692" s="70"/>
      <c r="J1692" s="70"/>
      <c r="K1692" s="70"/>
      <c r="L1692" s="70"/>
      <c r="M1692" s="70"/>
      <c r="N1692" s="194"/>
      <c r="O1692" s="80"/>
      <c r="P1692" s="75"/>
      <c r="Q1692" s="75"/>
      <c r="R1692" s="75"/>
      <c r="S1692" s="75"/>
      <c r="T1692" s="75"/>
      <c r="U1692" s="75"/>
      <c r="V1692" s="74"/>
      <c r="W1692" s="74"/>
      <c r="X1692" s="74"/>
      <c r="Y1692" s="73"/>
      <c r="Z1692" s="72"/>
      <c r="AA1692" s="65"/>
      <c r="AB1692" s="65"/>
      <c r="AC1692" s="82"/>
      <c r="AD1692" s="82"/>
      <c r="AE1692" s="82"/>
      <c r="AF1692" s="82"/>
      <c r="AG1692" s="82"/>
      <c r="AH1692" s="82"/>
      <c r="AI1692" s="82"/>
      <c r="AJ1692" s="82"/>
      <c r="AK1692" s="82"/>
      <c r="AL1692" s="82"/>
      <c r="AM1692" s="82"/>
      <c r="AN1692" s="114"/>
      <c r="AO1692" s="82"/>
      <c r="AP1692" s="114"/>
      <c r="AQ1692" s="82"/>
      <c r="AR1692" s="82"/>
      <c r="AS1692" s="82"/>
      <c r="AT1692" s="82"/>
      <c r="AU1692" s="82"/>
      <c r="AV1692" s="82"/>
      <c r="AW1692" s="82"/>
      <c r="AX1692" s="82"/>
      <c r="AY1692" s="82"/>
      <c r="AZ1692" s="82"/>
      <c r="BA1692" s="82"/>
      <c r="BB1692" s="65"/>
      <c r="BC1692" s="65"/>
      <c r="BD1692" s="82"/>
      <c r="BE1692" s="82"/>
      <c r="BF1692" s="82"/>
      <c r="BG1692" s="82"/>
      <c r="BH1692" s="82"/>
      <c r="BI1692" s="82"/>
      <c r="BJ1692" s="82"/>
      <c r="BK1692" s="82"/>
      <c r="BL1692" s="82"/>
      <c r="BM1692" s="82"/>
      <c r="BN1692" s="82"/>
      <c r="BO1692" s="82"/>
      <c r="BP1692" s="82"/>
      <c r="BQ1692" s="82"/>
      <c r="BR1692" s="82"/>
      <c r="BS1692" s="82"/>
      <c r="BT1692" s="82"/>
      <c r="BU1692" s="82"/>
      <c r="BV1692" s="82"/>
      <c r="BW1692" s="82"/>
      <c r="BX1692" s="82"/>
      <c r="BY1692" s="82"/>
      <c r="BZ1692" s="82"/>
      <c r="CA1692" s="82"/>
      <c r="CB1692" s="82"/>
    </row>
    <row r="1693" spans="1:80" x14ac:dyDescent="0.3">
      <c r="A1693" s="65"/>
      <c r="B1693" s="70"/>
      <c r="C1693" s="70"/>
      <c r="D1693" s="71"/>
      <c r="E1693" s="71"/>
      <c r="F1693" s="71"/>
      <c r="G1693" s="70"/>
      <c r="H1693" s="70"/>
      <c r="I1693" s="70"/>
      <c r="J1693" s="70"/>
      <c r="K1693" s="70"/>
      <c r="L1693" s="70"/>
      <c r="M1693" s="70"/>
      <c r="N1693" s="194"/>
      <c r="O1693" s="80"/>
      <c r="P1693" s="75"/>
      <c r="Q1693" s="75"/>
      <c r="R1693" s="75"/>
      <c r="S1693" s="75"/>
      <c r="T1693" s="75"/>
      <c r="U1693" s="75"/>
      <c r="V1693" s="74"/>
      <c r="W1693" s="74"/>
      <c r="X1693" s="74"/>
      <c r="Y1693" s="73"/>
      <c r="Z1693" s="72"/>
      <c r="AA1693" s="65"/>
      <c r="AB1693" s="65"/>
      <c r="AC1693" s="65"/>
      <c r="AD1693" s="65"/>
      <c r="AE1693" s="130"/>
      <c r="AF1693" s="130"/>
      <c r="AG1693" s="130"/>
      <c r="AH1693" s="131"/>
      <c r="AI1693" s="131"/>
      <c r="AJ1693" s="131"/>
      <c r="AK1693" s="131"/>
      <c r="AL1693" s="131"/>
      <c r="AM1693" s="131"/>
      <c r="AN1693" s="125"/>
      <c r="AO1693" s="82"/>
      <c r="AP1693" s="125"/>
      <c r="AQ1693" s="131"/>
      <c r="AR1693" s="131"/>
      <c r="AS1693" s="131"/>
      <c r="AT1693" s="131"/>
      <c r="AU1693" s="131"/>
      <c r="AV1693" s="131"/>
      <c r="AW1693" s="130"/>
      <c r="AX1693" s="130"/>
      <c r="AY1693" s="130"/>
      <c r="AZ1693" s="65"/>
      <c r="BA1693" s="65"/>
      <c r="BB1693" s="65"/>
      <c r="BC1693" s="65"/>
      <c r="BD1693" s="65"/>
      <c r="BE1693" s="65"/>
      <c r="BF1693" s="130"/>
      <c r="BG1693" s="130"/>
      <c r="BH1693" s="130"/>
      <c r="BI1693" s="131"/>
      <c r="BJ1693" s="131"/>
      <c r="BK1693" s="131"/>
      <c r="BL1693" s="131"/>
      <c r="BM1693" s="131"/>
      <c r="BN1693" s="131"/>
      <c r="BO1693" s="132"/>
      <c r="BP1693" s="82"/>
      <c r="BQ1693" s="132"/>
      <c r="BR1693" s="131"/>
      <c r="BS1693" s="131"/>
      <c r="BT1693" s="131"/>
      <c r="BU1693" s="131"/>
      <c r="BV1693" s="131"/>
      <c r="BW1693" s="131"/>
      <c r="BX1693" s="130"/>
      <c r="BY1693" s="130"/>
      <c r="BZ1693" s="130"/>
      <c r="CA1693" s="65"/>
      <c r="CB1693" s="65"/>
    </row>
    <row r="1694" spans="1:80" x14ac:dyDescent="0.3">
      <c r="A1694" s="65"/>
      <c r="B1694" s="70"/>
      <c r="C1694" s="70"/>
      <c r="D1694" s="71"/>
      <c r="E1694" s="71"/>
      <c r="F1694" s="71"/>
      <c r="G1694" s="70"/>
      <c r="H1694" s="70"/>
      <c r="I1694" s="70"/>
      <c r="J1694" s="70"/>
      <c r="K1694" s="70"/>
      <c r="L1694" s="70"/>
      <c r="M1694" s="70"/>
      <c r="N1694" s="194"/>
      <c r="O1694" s="80"/>
      <c r="P1694" s="75"/>
      <c r="Q1694" s="75"/>
      <c r="R1694" s="75"/>
      <c r="S1694" s="75"/>
      <c r="T1694" s="75"/>
      <c r="U1694" s="75"/>
      <c r="V1694" s="74"/>
      <c r="W1694" s="74"/>
      <c r="X1694" s="74"/>
      <c r="Y1694" s="73"/>
      <c r="Z1694" s="72"/>
      <c r="AA1694" s="65"/>
      <c r="AB1694" s="65"/>
      <c r="AC1694" s="128"/>
      <c r="AD1694" s="128"/>
      <c r="AE1694" s="130"/>
      <c r="AF1694" s="130"/>
      <c r="AG1694" s="130"/>
      <c r="AH1694" s="125"/>
      <c r="AI1694" s="125"/>
      <c r="AJ1694" s="125"/>
      <c r="AK1694" s="125"/>
      <c r="AL1694" s="125"/>
      <c r="AM1694" s="125"/>
      <c r="AN1694" s="125"/>
      <c r="AO1694" s="66"/>
      <c r="AP1694" s="125"/>
      <c r="AQ1694" s="125"/>
      <c r="AR1694" s="125"/>
      <c r="AS1694" s="125"/>
      <c r="AT1694" s="125"/>
      <c r="AU1694" s="125"/>
      <c r="AV1694" s="125"/>
      <c r="AW1694" s="130"/>
      <c r="AX1694" s="130"/>
      <c r="AY1694" s="130"/>
      <c r="AZ1694" s="128"/>
      <c r="BA1694" s="128"/>
      <c r="BB1694" s="65"/>
      <c r="BC1694" s="65"/>
      <c r="BD1694" s="128"/>
      <c r="BE1694" s="128"/>
      <c r="BF1694" s="130"/>
      <c r="BG1694" s="130"/>
      <c r="BH1694" s="130"/>
      <c r="BI1694" s="125"/>
      <c r="BJ1694" s="125"/>
      <c r="BK1694" s="125"/>
      <c r="BL1694" s="125"/>
      <c r="BM1694" s="125"/>
      <c r="BN1694" s="125"/>
      <c r="BO1694" s="133"/>
      <c r="BP1694" s="66"/>
      <c r="BQ1694" s="132"/>
      <c r="BR1694" s="125"/>
      <c r="BS1694" s="125"/>
      <c r="BT1694" s="125"/>
      <c r="BU1694" s="125"/>
      <c r="BV1694" s="125"/>
      <c r="BW1694" s="125"/>
      <c r="BX1694" s="130"/>
      <c r="BY1694" s="130"/>
      <c r="BZ1694" s="130"/>
      <c r="CA1694" s="128"/>
      <c r="CB1694" s="128"/>
    </row>
    <row r="1695" spans="1:80" x14ac:dyDescent="0.3">
      <c r="A1695" s="65"/>
      <c r="B1695" s="70"/>
      <c r="C1695" s="70"/>
      <c r="D1695" s="71"/>
      <c r="E1695" s="71"/>
      <c r="F1695" s="71"/>
      <c r="G1695" s="70"/>
      <c r="H1695" s="70"/>
      <c r="I1695" s="70"/>
      <c r="J1695" s="70"/>
      <c r="K1695" s="70"/>
      <c r="L1695" s="70"/>
      <c r="M1695" s="70"/>
      <c r="N1695" s="194"/>
      <c r="O1695" s="80"/>
      <c r="P1695" s="75"/>
      <c r="Q1695" s="75"/>
      <c r="R1695" s="75"/>
      <c r="S1695" s="75"/>
      <c r="T1695" s="75"/>
      <c r="U1695" s="75"/>
      <c r="V1695" s="74"/>
      <c r="W1695" s="74"/>
      <c r="X1695" s="74"/>
      <c r="Y1695" s="73"/>
      <c r="Z1695" s="72"/>
    </row>
    <row r="1696" spans="1:80" x14ac:dyDescent="0.3">
      <c r="A1696" s="65"/>
      <c r="B1696" s="70"/>
      <c r="C1696" s="70"/>
      <c r="D1696" s="71"/>
      <c r="E1696" s="71"/>
      <c r="F1696" s="71"/>
      <c r="G1696" s="70"/>
      <c r="H1696" s="70"/>
      <c r="I1696" s="70"/>
      <c r="J1696" s="70"/>
      <c r="K1696" s="70"/>
      <c r="L1696" s="70"/>
      <c r="M1696" s="70"/>
      <c r="N1696" s="194"/>
      <c r="O1696" s="80"/>
      <c r="P1696" s="75"/>
      <c r="Q1696" s="75"/>
      <c r="R1696" s="75"/>
      <c r="S1696" s="75"/>
      <c r="T1696" s="75"/>
      <c r="U1696" s="75"/>
      <c r="V1696" s="74"/>
      <c r="W1696" s="74"/>
      <c r="X1696" s="74"/>
      <c r="Y1696" s="73"/>
      <c r="Z1696" s="72"/>
      <c r="AA1696" s="65"/>
      <c r="AB1696" s="65"/>
      <c r="AC1696" s="103"/>
      <c r="AD1696" s="103"/>
      <c r="AE1696" s="65"/>
      <c r="AF1696" s="65"/>
      <c r="AG1696" s="103"/>
      <c r="AH1696" s="103"/>
      <c r="AI1696" s="65"/>
      <c r="AJ1696" s="65"/>
      <c r="AK1696" s="103"/>
      <c r="AL1696" s="103"/>
      <c r="AM1696" s="65"/>
      <c r="AN1696" s="103"/>
      <c r="AO1696" s="103"/>
      <c r="AP1696" s="103"/>
      <c r="AQ1696" s="65"/>
      <c r="AR1696" s="103"/>
      <c r="AS1696" s="103"/>
      <c r="AT1696" s="65"/>
      <c r="AU1696" s="65"/>
      <c r="AV1696" s="103"/>
      <c r="AW1696" s="103"/>
      <c r="AX1696" s="65"/>
      <c r="AY1696" s="65"/>
      <c r="AZ1696" s="103"/>
      <c r="BA1696" s="103"/>
      <c r="BB1696" s="65"/>
      <c r="BC1696" s="65"/>
      <c r="BD1696" s="103"/>
      <c r="BE1696" s="103"/>
      <c r="BF1696" s="65"/>
      <c r="BG1696" s="65"/>
      <c r="BH1696" s="103"/>
      <c r="BI1696" s="103"/>
      <c r="BJ1696" s="65"/>
      <c r="BK1696" s="65"/>
      <c r="BL1696" s="103"/>
      <c r="BM1696" s="103"/>
      <c r="BN1696" s="65"/>
      <c r="BO1696" s="103"/>
      <c r="BP1696" s="103"/>
      <c r="BQ1696" s="103"/>
      <c r="BR1696" s="65"/>
      <c r="BS1696" s="103"/>
      <c r="BT1696" s="103"/>
      <c r="BU1696" s="65"/>
      <c r="BV1696" s="65"/>
      <c r="BW1696" s="103"/>
      <c r="BX1696" s="103"/>
      <c r="BY1696" s="65"/>
      <c r="BZ1696" s="65"/>
      <c r="CA1696" s="103"/>
      <c r="CB1696" s="103"/>
    </row>
    <row r="1697" spans="1:80" x14ac:dyDescent="0.3">
      <c r="A1697" s="65"/>
      <c r="B1697" s="70"/>
      <c r="C1697" s="70"/>
      <c r="D1697" s="71"/>
      <c r="E1697" s="71"/>
      <c r="F1697" s="71"/>
      <c r="G1697" s="70"/>
      <c r="H1697" s="70"/>
      <c r="I1697" s="70"/>
      <c r="J1697" s="70"/>
      <c r="K1697" s="70"/>
      <c r="L1697" s="70"/>
      <c r="M1697" s="70"/>
      <c r="N1697" s="194"/>
      <c r="O1697" s="80"/>
      <c r="P1697" s="75"/>
      <c r="Q1697" s="75"/>
      <c r="R1697" s="75"/>
      <c r="S1697" s="75"/>
      <c r="T1697" s="75"/>
      <c r="U1697" s="75"/>
      <c r="V1697" s="74"/>
      <c r="W1697" s="74"/>
      <c r="X1697" s="74"/>
      <c r="Y1697" s="73"/>
      <c r="Z1697" s="72"/>
      <c r="AA1697" s="65"/>
      <c r="AB1697" s="65"/>
      <c r="AC1697" s="122"/>
      <c r="AD1697" s="122"/>
      <c r="AE1697" s="65"/>
      <c r="AF1697" s="65"/>
      <c r="AG1697" s="103"/>
      <c r="AH1697" s="122"/>
      <c r="AI1697" s="65"/>
      <c r="AJ1697" s="65"/>
      <c r="AK1697" s="90"/>
      <c r="AL1697" s="90"/>
      <c r="AM1697" s="65"/>
      <c r="AN1697" s="122"/>
      <c r="AO1697" s="122"/>
      <c r="AP1697" s="122"/>
      <c r="AQ1697" s="65"/>
      <c r="AR1697" s="112"/>
      <c r="AS1697" s="112"/>
      <c r="AT1697" s="124"/>
      <c r="AU1697" s="65"/>
      <c r="AV1697" s="122"/>
      <c r="AW1697" s="122"/>
      <c r="AX1697" s="65"/>
      <c r="AY1697" s="65"/>
      <c r="AZ1697" s="122"/>
      <c r="BA1697" s="122"/>
      <c r="BB1697" s="65"/>
      <c r="BC1697" s="65"/>
      <c r="BD1697" s="122"/>
      <c r="BE1697" s="122"/>
      <c r="BF1697" s="65"/>
      <c r="BG1697" s="65"/>
      <c r="BH1697" s="103"/>
      <c r="BI1697" s="122"/>
      <c r="BJ1697" s="65"/>
      <c r="BK1697" s="65"/>
      <c r="BL1697" s="90"/>
      <c r="BM1697" s="90"/>
      <c r="BN1697" s="65"/>
      <c r="BO1697" s="122"/>
      <c r="BP1697" s="122"/>
      <c r="BQ1697" s="122"/>
      <c r="BR1697" s="65"/>
      <c r="BS1697" s="112"/>
      <c r="BT1697" s="112"/>
      <c r="BU1697" s="124"/>
      <c r="BV1697" s="65"/>
      <c r="BW1697" s="122"/>
      <c r="BX1697" s="122"/>
      <c r="BY1697" s="65"/>
      <c r="BZ1697" s="65"/>
      <c r="CA1697" s="122"/>
      <c r="CB1697" s="122"/>
    </row>
    <row r="1698" spans="1:80" x14ac:dyDescent="0.3">
      <c r="A1698" s="65"/>
      <c r="B1698" s="70"/>
      <c r="C1698" s="70"/>
      <c r="D1698" s="71"/>
      <c r="E1698" s="71"/>
      <c r="F1698" s="71"/>
      <c r="G1698" s="70"/>
      <c r="H1698" s="70"/>
      <c r="I1698" s="70"/>
      <c r="J1698" s="70"/>
      <c r="K1698" s="70"/>
      <c r="L1698" s="70"/>
      <c r="M1698" s="70"/>
      <c r="N1698" s="194"/>
      <c r="O1698" s="80"/>
      <c r="P1698" s="75"/>
      <c r="Q1698" s="75"/>
      <c r="R1698" s="75"/>
      <c r="S1698" s="75"/>
      <c r="T1698" s="75"/>
      <c r="U1698" s="75"/>
      <c r="V1698" s="74"/>
      <c r="W1698" s="74"/>
      <c r="X1698" s="74"/>
      <c r="Y1698" s="73"/>
      <c r="Z1698" s="72"/>
      <c r="AA1698" s="65"/>
      <c r="AB1698" s="65"/>
      <c r="AC1698" s="65"/>
      <c r="AD1698" s="65"/>
      <c r="AE1698" s="65"/>
      <c r="AF1698" s="65"/>
      <c r="AG1698" s="65"/>
      <c r="AH1698" s="65"/>
      <c r="AI1698" s="65"/>
      <c r="AJ1698" s="65"/>
      <c r="AK1698" s="65"/>
      <c r="AL1698" s="65"/>
      <c r="AM1698" s="65"/>
      <c r="AN1698" s="125"/>
      <c r="AO1698" s="66"/>
      <c r="AP1698" s="125"/>
      <c r="AQ1698" s="65"/>
      <c r="AR1698" s="65"/>
      <c r="AS1698" s="65"/>
      <c r="AT1698" s="65"/>
      <c r="AU1698" s="65"/>
      <c r="AV1698" s="65"/>
      <c r="AW1698" s="65"/>
      <c r="AX1698" s="65"/>
      <c r="AY1698" s="65"/>
      <c r="AZ1698" s="65"/>
      <c r="BA1698" s="65"/>
      <c r="BB1698" s="65"/>
      <c r="BC1698" s="65"/>
      <c r="BD1698" s="65"/>
      <c r="BE1698" s="65"/>
      <c r="BF1698" s="65"/>
      <c r="BG1698" s="65"/>
      <c r="BH1698" s="65"/>
      <c r="BI1698" s="65"/>
      <c r="BJ1698" s="65"/>
      <c r="BK1698" s="65"/>
      <c r="BL1698" s="65"/>
      <c r="BM1698" s="65"/>
      <c r="BN1698" s="65"/>
      <c r="BO1698" s="65"/>
      <c r="BP1698" s="66"/>
      <c r="BQ1698" s="65"/>
      <c r="BR1698" s="65"/>
      <c r="BS1698" s="65"/>
      <c r="BT1698" s="65"/>
      <c r="BU1698" s="65"/>
      <c r="BV1698" s="65"/>
      <c r="BW1698" s="65"/>
      <c r="BX1698" s="65"/>
      <c r="BY1698" s="65"/>
      <c r="BZ1698" s="65"/>
      <c r="CA1698" s="65"/>
      <c r="CB1698" s="65"/>
    </row>
    <row r="1699" spans="1:80" x14ac:dyDescent="0.3">
      <c r="A1699" s="65"/>
      <c r="B1699" s="70"/>
      <c r="C1699" s="70"/>
      <c r="D1699" s="71"/>
      <c r="E1699" s="71"/>
      <c r="F1699" s="71"/>
      <c r="G1699" s="70"/>
      <c r="H1699" s="70"/>
      <c r="I1699" s="70"/>
      <c r="J1699" s="70"/>
      <c r="K1699" s="70"/>
      <c r="L1699" s="70"/>
      <c r="M1699" s="70"/>
      <c r="N1699" s="194"/>
      <c r="O1699" s="80"/>
      <c r="P1699" s="75"/>
      <c r="Q1699" s="75"/>
      <c r="R1699" s="75"/>
      <c r="S1699" s="75"/>
      <c r="T1699" s="75"/>
      <c r="U1699" s="75"/>
      <c r="V1699" s="74"/>
      <c r="W1699" s="74"/>
      <c r="X1699" s="74"/>
      <c r="Y1699" s="73"/>
      <c r="Z1699" s="72"/>
      <c r="AA1699" s="65"/>
      <c r="AB1699" s="65"/>
      <c r="AC1699" s="65"/>
      <c r="AD1699" s="65"/>
      <c r="AE1699" s="65"/>
      <c r="AF1699" s="65"/>
      <c r="AG1699" s="65"/>
      <c r="AH1699" s="65"/>
      <c r="AI1699" s="65"/>
      <c r="AJ1699" s="65"/>
      <c r="AK1699" s="65"/>
      <c r="AL1699" s="65"/>
      <c r="AM1699" s="65"/>
      <c r="AN1699" s="125"/>
      <c r="AO1699" s="66"/>
      <c r="AP1699" s="125"/>
      <c r="AQ1699" s="65"/>
      <c r="AR1699" s="65"/>
      <c r="AS1699" s="65"/>
      <c r="AT1699" s="65"/>
      <c r="AU1699" s="65"/>
      <c r="AV1699" s="65"/>
      <c r="AW1699" s="65"/>
      <c r="AX1699" s="65"/>
      <c r="AY1699" s="65"/>
      <c r="AZ1699" s="65"/>
      <c r="BA1699" s="65"/>
      <c r="BB1699" s="65"/>
      <c r="BC1699" s="65"/>
      <c r="BD1699" s="65"/>
      <c r="BE1699" s="65"/>
      <c r="BF1699" s="65"/>
      <c r="BG1699" s="65"/>
      <c r="BH1699" s="65"/>
      <c r="BI1699" s="65"/>
      <c r="BJ1699" s="65"/>
      <c r="BK1699" s="65"/>
      <c r="BL1699" s="65"/>
      <c r="BM1699" s="65"/>
      <c r="BN1699" s="65"/>
      <c r="BO1699" s="65"/>
      <c r="BP1699" s="66"/>
      <c r="BQ1699" s="65"/>
      <c r="BR1699" s="65"/>
      <c r="BS1699" s="65"/>
      <c r="BT1699" s="65"/>
      <c r="BU1699" s="65"/>
      <c r="BV1699" s="65"/>
      <c r="BW1699" s="65"/>
      <c r="BX1699" s="65"/>
      <c r="BY1699" s="65"/>
      <c r="BZ1699" s="65"/>
      <c r="CA1699" s="65"/>
      <c r="CB1699" s="65"/>
    </row>
    <row r="1700" spans="1:80" x14ac:dyDescent="0.3">
      <c r="A1700" s="65"/>
      <c r="B1700" s="70"/>
      <c r="C1700" s="70"/>
      <c r="D1700" s="71"/>
      <c r="E1700" s="71"/>
      <c r="F1700" s="71"/>
      <c r="G1700" s="70"/>
      <c r="H1700" s="70"/>
      <c r="I1700" s="70"/>
      <c r="J1700" s="70"/>
      <c r="K1700" s="70"/>
      <c r="L1700" s="70"/>
      <c r="M1700" s="70"/>
      <c r="N1700" s="194"/>
      <c r="O1700" s="80"/>
      <c r="P1700" s="75"/>
      <c r="Q1700" s="75"/>
      <c r="R1700" s="75"/>
      <c r="S1700" s="75"/>
      <c r="T1700" s="75"/>
      <c r="U1700" s="75"/>
      <c r="V1700" s="74"/>
      <c r="W1700" s="74"/>
      <c r="X1700" s="74"/>
      <c r="Y1700" s="73"/>
      <c r="Z1700" s="72"/>
      <c r="AA1700" s="65"/>
      <c r="AB1700" s="65"/>
      <c r="AC1700" s="82"/>
      <c r="AD1700" s="82"/>
      <c r="AE1700" s="82"/>
      <c r="AF1700" s="82"/>
      <c r="AG1700" s="82"/>
      <c r="AH1700" s="82"/>
      <c r="AI1700" s="82"/>
      <c r="AJ1700" s="82"/>
      <c r="AK1700" s="82"/>
      <c r="AL1700" s="82"/>
      <c r="AM1700" s="82"/>
      <c r="AN1700" s="114"/>
      <c r="AO1700" s="82"/>
      <c r="AP1700" s="114"/>
      <c r="AQ1700" s="82"/>
      <c r="AR1700" s="82"/>
      <c r="AS1700" s="82"/>
      <c r="AT1700" s="82"/>
      <c r="AU1700" s="82"/>
      <c r="AV1700" s="82"/>
      <c r="AW1700" s="82"/>
      <c r="AX1700" s="82"/>
      <c r="AY1700" s="82"/>
      <c r="AZ1700" s="82"/>
      <c r="BA1700" s="82"/>
      <c r="BB1700" s="65"/>
      <c r="BC1700" s="65"/>
      <c r="BD1700" s="82"/>
      <c r="BE1700" s="82"/>
      <c r="BF1700" s="82"/>
      <c r="BG1700" s="82"/>
      <c r="BH1700" s="82"/>
      <c r="BI1700" s="82"/>
      <c r="BJ1700" s="82"/>
      <c r="BK1700" s="82"/>
      <c r="BL1700" s="82"/>
      <c r="BM1700" s="82"/>
      <c r="BN1700" s="82"/>
      <c r="BO1700" s="82"/>
      <c r="BP1700" s="82"/>
      <c r="BQ1700" s="82"/>
      <c r="BR1700" s="82"/>
      <c r="BS1700" s="82"/>
      <c r="BT1700" s="82"/>
      <c r="BU1700" s="82"/>
      <c r="BV1700" s="82"/>
      <c r="BW1700" s="82"/>
      <c r="BX1700" s="82"/>
      <c r="BY1700" s="82"/>
      <c r="BZ1700" s="82"/>
      <c r="CA1700" s="82"/>
      <c r="CB1700" s="82"/>
    </row>
    <row r="1701" spans="1:80" x14ac:dyDescent="0.3">
      <c r="A1701" s="65"/>
      <c r="B1701" s="70"/>
      <c r="C1701" s="70"/>
      <c r="D1701" s="71"/>
      <c r="E1701" s="71"/>
      <c r="F1701" s="71"/>
      <c r="G1701" s="70"/>
      <c r="H1701" s="70"/>
      <c r="I1701" s="70"/>
      <c r="J1701" s="70"/>
      <c r="K1701" s="70"/>
      <c r="L1701" s="70"/>
      <c r="M1701" s="70"/>
      <c r="N1701" s="194"/>
      <c r="O1701" s="80"/>
      <c r="P1701" s="75"/>
      <c r="Q1701" s="75"/>
      <c r="R1701" s="75"/>
      <c r="S1701" s="75"/>
      <c r="T1701" s="75"/>
      <c r="U1701" s="75"/>
      <c r="V1701" s="74"/>
      <c r="W1701" s="74"/>
      <c r="X1701" s="74"/>
      <c r="Y1701" s="73"/>
      <c r="Z1701" s="72"/>
      <c r="AA1701" s="65"/>
      <c r="AB1701" s="65"/>
      <c r="AC1701" s="125"/>
      <c r="AD1701" s="125"/>
      <c r="AE1701" s="126"/>
      <c r="AF1701" s="126"/>
      <c r="AG1701" s="126"/>
      <c r="AH1701" s="125"/>
      <c r="AI1701" s="125"/>
      <c r="AJ1701" s="125"/>
      <c r="AK1701" s="125"/>
      <c r="AL1701" s="125"/>
      <c r="AM1701" s="125"/>
      <c r="AN1701" s="125"/>
      <c r="AO1701" s="66"/>
      <c r="AP1701" s="125"/>
      <c r="AQ1701" s="125"/>
      <c r="AR1701" s="125"/>
      <c r="AS1701" s="125"/>
      <c r="AT1701" s="125"/>
      <c r="AU1701" s="125"/>
      <c r="AV1701" s="125"/>
      <c r="AW1701" s="126"/>
      <c r="AX1701" s="126"/>
      <c r="AY1701" s="126"/>
      <c r="AZ1701" s="127"/>
      <c r="BA1701" s="128"/>
      <c r="BB1701" s="65"/>
      <c r="BC1701" s="65"/>
      <c r="BD1701" s="125"/>
      <c r="BE1701" s="125"/>
      <c r="BF1701" s="126"/>
      <c r="BG1701" s="126"/>
      <c r="BH1701" s="126"/>
      <c r="BI1701" s="125"/>
      <c r="BJ1701" s="125"/>
      <c r="BK1701" s="125"/>
      <c r="BL1701" s="125"/>
      <c r="BM1701" s="125"/>
      <c r="BN1701" s="125"/>
      <c r="BO1701" s="129"/>
      <c r="BP1701" s="66"/>
      <c r="BQ1701" s="129"/>
      <c r="BR1701" s="125"/>
      <c r="BS1701" s="125"/>
      <c r="BT1701" s="125"/>
      <c r="BU1701" s="125"/>
      <c r="BV1701" s="125"/>
      <c r="BW1701" s="125"/>
      <c r="BX1701" s="126"/>
      <c r="BY1701" s="126"/>
      <c r="BZ1701" s="126"/>
      <c r="CA1701" s="127"/>
      <c r="CB1701" s="128"/>
    </row>
    <row r="1702" spans="1:80" x14ac:dyDescent="0.3">
      <c r="A1702" s="65"/>
      <c r="B1702" s="70"/>
      <c r="C1702" s="70"/>
      <c r="D1702" s="71"/>
      <c r="E1702" s="71"/>
      <c r="F1702" s="71"/>
      <c r="G1702" s="70"/>
      <c r="H1702" s="70"/>
      <c r="I1702" s="70"/>
      <c r="J1702" s="70"/>
      <c r="K1702" s="70"/>
      <c r="L1702" s="70"/>
      <c r="M1702" s="70"/>
      <c r="N1702" s="194"/>
      <c r="O1702" s="80"/>
      <c r="P1702" s="75"/>
      <c r="Q1702" s="75"/>
      <c r="R1702" s="75"/>
      <c r="S1702" s="75"/>
      <c r="T1702" s="75"/>
      <c r="U1702" s="75"/>
      <c r="V1702" s="74"/>
      <c r="W1702" s="74"/>
      <c r="X1702" s="74"/>
      <c r="Y1702" s="73"/>
      <c r="Z1702" s="72"/>
      <c r="AA1702" s="65"/>
      <c r="AB1702" s="65"/>
      <c r="AC1702" s="125"/>
      <c r="AD1702" s="125"/>
      <c r="AE1702" s="126"/>
      <c r="AF1702" s="126"/>
      <c r="AG1702" s="126"/>
      <c r="AH1702" s="125"/>
      <c r="AI1702" s="125"/>
      <c r="AJ1702" s="125"/>
      <c r="AK1702" s="125"/>
      <c r="AL1702" s="125"/>
      <c r="AM1702" s="125"/>
      <c r="AN1702" s="125"/>
      <c r="AO1702" s="66"/>
      <c r="AP1702" s="125"/>
      <c r="AQ1702" s="125"/>
      <c r="AR1702" s="125"/>
      <c r="AS1702" s="125"/>
      <c r="AT1702" s="125"/>
      <c r="AU1702" s="125"/>
      <c r="AV1702" s="125"/>
      <c r="AW1702" s="126"/>
      <c r="AX1702" s="126"/>
      <c r="AY1702" s="126"/>
      <c r="AZ1702" s="127"/>
      <c r="BA1702" s="128"/>
      <c r="BB1702" s="65"/>
      <c r="BC1702" s="65"/>
      <c r="BD1702" s="125"/>
      <c r="BE1702" s="125"/>
      <c r="BF1702" s="126"/>
      <c r="BG1702" s="126"/>
      <c r="BH1702" s="126"/>
      <c r="BI1702" s="125"/>
      <c r="BJ1702" s="125"/>
      <c r="BK1702" s="125"/>
      <c r="BL1702" s="125"/>
      <c r="BM1702" s="125"/>
      <c r="BN1702" s="125"/>
      <c r="BO1702" s="129"/>
      <c r="BP1702" s="66"/>
      <c r="BQ1702" s="129"/>
      <c r="BR1702" s="125"/>
      <c r="BS1702" s="125"/>
      <c r="BT1702" s="125"/>
      <c r="BU1702" s="125"/>
      <c r="BV1702" s="125"/>
      <c r="BW1702" s="125"/>
      <c r="BX1702" s="126"/>
      <c r="BY1702" s="126"/>
      <c r="BZ1702" s="126"/>
      <c r="CA1702" s="127"/>
      <c r="CB1702" s="128"/>
    </row>
    <row r="1703" spans="1:80" x14ac:dyDescent="0.3">
      <c r="A1703" s="65"/>
      <c r="B1703" s="70"/>
      <c r="C1703" s="70"/>
      <c r="D1703" s="71"/>
      <c r="E1703" s="71"/>
      <c r="F1703" s="71"/>
      <c r="G1703" s="70"/>
      <c r="H1703" s="70"/>
      <c r="I1703" s="70"/>
      <c r="J1703" s="70"/>
      <c r="K1703" s="70"/>
      <c r="L1703" s="70"/>
      <c r="M1703" s="70"/>
      <c r="N1703" s="194"/>
      <c r="O1703" s="80"/>
      <c r="P1703" s="75"/>
      <c r="Q1703" s="75"/>
      <c r="R1703" s="75"/>
      <c r="S1703" s="75"/>
      <c r="T1703" s="75"/>
      <c r="U1703" s="75"/>
      <c r="V1703" s="74"/>
      <c r="W1703" s="74"/>
      <c r="X1703" s="74"/>
      <c r="Y1703" s="73"/>
      <c r="Z1703" s="72"/>
      <c r="AA1703" s="65"/>
      <c r="AB1703" s="65"/>
      <c r="AC1703" s="125"/>
      <c r="AD1703" s="125"/>
      <c r="AE1703" s="126"/>
      <c r="AF1703" s="126"/>
      <c r="AG1703" s="126"/>
      <c r="AH1703" s="125"/>
      <c r="AI1703" s="125"/>
      <c r="AJ1703" s="125"/>
      <c r="AK1703" s="125"/>
      <c r="AL1703" s="125"/>
      <c r="AM1703" s="125"/>
      <c r="AN1703" s="125"/>
      <c r="AO1703" s="66"/>
      <c r="AP1703" s="125"/>
      <c r="AQ1703" s="125"/>
      <c r="AR1703" s="125"/>
      <c r="AS1703" s="125"/>
      <c r="AT1703" s="125"/>
      <c r="AU1703" s="125"/>
      <c r="AV1703" s="125"/>
      <c r="AW1703" s="126"/>
      <c r="AX1703" s="126"/>
      <c r="AY1703" s="126"/>
      <c r="AZ1703" s="127"/>
      <c r="BA1703" s="128"/>
      <c r="BB1703" s="65"/>
      <c r="BC1703" s="65"/>
      <c r="BD1703" s="125"/>
      <c r="BE1703" s="125"/>
      <c r="BF1703" s="126"/>
      <c r="BG1703" s="126"/>
      <c r="BH1703" s="126"/>
      <c r="BI1703" s="125"/>
      <c r="BJ1703" s="125"/>
      <c r="BK1703" s="125"/>
      <c r="BL1703" s="125"/>
      <c r="BM1703" s="125"/>
      <c r="BN1703" s="125"/>
      <c r="BO1703" s="129"/>
      <c r="BP1703" s="66"/>
      <c r="BQ1703" s="129"/>
      <c r="BR1703" s="125"/>
      <c r="BS1703" s="125"/>
      <c r="BT1703" s="125"/>
      <c r="BU1703" s="125"/>
      <c r="BV1703" s="125"/>
      <c r="BW1703" s="125"/>
      <c r="BX1703" s="126"/>
      <c r="BY1703" s="126"/>
      <c r="BZ1703" s="126"/>
      <c r="CA1703" s="127"/>
      <c r="CB1703" s="128"/>
    </row>
    <row r="1704" spans="1:80" x14ac:dyDescent="0.3">
      <c r="A1704" s="65"/>
      <c r="B1704" s="70"/>
      <c r="C1704" s="70"/>
      <c r="D1704" s="71"/>
      <c r="E1704" s="71"/>
      <c r="F1704" s="71"/>
      <c r="G1704" s="70"/>
      <c r="H1704" s="70"/>
      <c r="I1704" s="70"/>
      <c r="J1704" s="70"/>
      <c r="K1704" s="70"/>
      <c r="L1704" s="70"/>
      <c r="M1704" s="70"/>
      <c r="N1704" s="195"/>
      <c r="O1704" s="70"/>
      <c r="P1704" s="70"/>
      <c r="Q1704" s="70"/>
      <c r="R1704" s="70"/>
      <c r="S1704" s="70"/>
      <c r="T1704" s="70"/>
      <c r="U1704" s="70"/>
      <c r="V1704" s="71"/>
      <c r="W1704" s="71"/>
      <c r="X1704" s="71"/>
      <c r="Y1704" s="70"/>
      <c r="Z1704" s="70"/>
      <c r="AA1704" s="65"/>
      <c r="AB1704" s="65"/>
      <c r="AC1704" s="125"/>
      <c r="AD1704" s="125"/>
      <c r="AE1704" s="126"/>
      <c r="AF1704" s="126"/>
      <c r="AG1704" s="126"/>
      <c r="AH1704" s="125"/>
      <c r="AI1704" s="125"/>
      <c r="AJ1704" s="125"/>
      <c r="AK1704" s="125"/>
      <c r="AL1704" s="125"/>
      <c r="AM1704" s="125"/>
      <c r="AN1704" s="125"/>
      <c r="AO1704" s="66"/>
      <c r="AP1704" s="125"/>
      <c r="AQ1704" s="125"/>
      <c r="AR1704" s="125"/>
      <c r="AS1704" s="125"/>
      <c r="AT1704" s="125"/>
      <c r="AU1704" s="125"/>
      <c r="AV1704" s="125"/>
      <c r="AW1704" s="126"/>
      <c r="AX1704" s="126"/>
      <c r="AY1704" s="126"/>
      <c r="AZ1704" s="127"/>
      <c r="BA1704" s="128"/>
      <c r="BB1704" s="65"/>
      <c r="BC1704" s="65"/>
      <c r="BD1704" s="125"/>
      <c r="BE1704" s="125"/>
      <c r="BF1704" s="126"/>
      <c r="BG1704" s="126"/>
      <c r="BH1704" s="126"/>
      <c r="BI1704" s="125"/>
      <c r="BJ1704" s="125"/>
      <c r="BK1704" s="125"/>
      <c r="BL1704" s="125"/>
      <c r="BM1704" s="125"/>
      <c r="BN1704" s="125"/>
      <c r="BO1704" s="129"/>
      <c r="BP1704" s="66"/>
      <c r="BQ1704" s="129"/>
      <c r="BR1704" s="125"/>
      <c r="BS1704" s="125"/>
      <c r="BT1704" s="125"/>
      <c r="BU1704" s="125"/>
      <c r="BV1704" s="125"/>
      <c r="BW1704" s="125"/>
      <c r="BX1704" s="126"/>
      <c r="BY1704" s="126"/>
      <c r="BZ1704" s="126"/>
      <c r="CA1704" s="127"/>
      <c r="CB1704" s="128"/>
    </row>
    <row r="1705" spans="1:80" x14ac:dyDescent="0.3">
      <c r="A1705" s="65"/>
      <c r="B1705" s="72"/>
      <c r="C1705" s="73"/>
      <c r="D1705" s="74"/>
      <c r="E1705" s="74"/>
      <c r="F1705" s="74"/>
      <c r="G1705" s="75"/>
      <c r="H1705" s="75"/>
      <c r="I1705" s="75"/>
      <c r="J1705" s="75"/>
      <c r="K1705" s="75"/>
      <c r="L1705" s="75"/>
      <c r="M1705" s="80"/>
      <c r="N1705" s="194"/>
      <c r="O1705" s="70"/>
      <c r="P1705" s="70"/>
      <c r="Q1705" s="70"/>
      <c r="R1705" s="70"/>
      <c r="S1705" s="70"/>
      <c r="T1705" s="70"/>
      <c r="U1705" s="70"/>
      <c r="V1705" s="71"/>
      <c r="W1705" s="71"/>
      <c r="X1705" s="71"/>
      <c r="Y1705" s="70"/>
      <c r="Z1705" s="70"/>
      <c r="AA1705" s="65"/>
      <c r="AB1705" s="65"/>
      <c r="AC1705" s="125"/>
      <c r="AD1705" s="125"/>
      <c r="AE1705" s="126"/>
      <c r="AF1705" s="126"/>
      <c r="AG1705" s="126"/>
      <c r="AH1705" s="125"/>
      <c r="AI1705" s="125"/>
      <c r="AJ1705" s="125"/>
      <c r="AK1705" s="125"/>
      <c r="AL1705" s="125"/>
      <c r="AM1705" s="125"/>
      <c r="AN1705" s="125"/>
      <c r="AO1705" s="66"/>
      <c r="AP1705" s="125"/>
      <c r="AQ1705" s="125"/>
      <c r="AR1705" s="125"/>
      <c r="AS1705" s="125"/>
      <c r="AT1705" s="125"/>
      <c r="AU1705" s="125"/>
      <c r="AV1705" s="125"/>
      <c r="AW1705" s="126"/>
      <c r="AX1705" s="126"/>
      <c r="AY1705" s="126"/>
      <c r="AZ1705" s="127"/>
      <c r="BA1705" s="128"/>
      <c r="BB1705" s="65"/>
      <c r="BC1705" s="65"/>
      <c r="BD1705" s="125"/>
      <c r="BE1705" s="125"/>
      <c r="BF1705" s="126"/>
      <c r="BG1705" s="126"/>
      <c r="BH1705" s="126"/>
      <c r="BI1705" s="125"/>
      <c r="BJ1705" s="125"/>
      <c r="BK1705" s="125"/>
      <c r="BL1705" s="125"/>
      <c r="BM1705" s="125"/>
      <c r="BN1705" s="125"/>
      <c r="BO1705" s="129"/>
      <c r="BP1705" s="66"/>
      <c r="BQ1705" s="129"/>
      <c r="BR1705" s="125"/>
      <c r="BS1705" s="125"/>
      <c r="BT1705" s="125"/>
      <c r="BU1705" s="125"/>
      <c r="BV1705" s="125"/>
      <c r="BW1705" s="125"/>
      <c r="BX1705" s="126"/>
      <c r="BY1705" s="126"/>
      <c r="BZ1705" s="126"/>
      <c r="CA1705" s="127"/>
      <c r="CB1705" s="128"/>
    </row>
    <row r="1706" spans="1:80" x14ac:dyDescent="0.3">
      <c r="A1706" s="65"/>
      <c r="B1706" s="72"/>
      <c r="C1706" s="73"/>
      <c r="D1706" s="74"/>
      <c r="E1706" s="74"/>
      <c r="F1706" s="74"/>
      <c r="G1706" s="75"/>
      <c r="H1706" s="75"/>
      <c r="I1706" s="75"/>
      <c r="J1706" s="75"/>
      <c r="K1706" s="75"/>
      <c r="L1706" s="75"/>
      <c r="M1706" s="80"/>
      <c r="N1706" s="194"/>
      <c r="O1706" s="70"/>
      <c r="P1706" s="70"/>
      <c r="Q1706" s="70"/>
      <c r="R1706" s="70"/>
      <c r="S1706" s="70"/>
      <c r="T1706" s="70"/>
      <c r="U1706" s="70"/>
      <c r="V1706" s="71"/>
      <c r="W1706" s="71"/>
      <c r="X1706" s="71"/>
      <c r="Y1706" s="70"/>
      <c r="Z1706" s="70"/>
      <c r="AA1706" s="65"/>
      <c r="AB1706" s="65"/>
      <c r="AC1706" s="125"/>
      <c r="AD1706" s="125"/>
      <c r="AE1706" s="126"/>
      <c r="AF1706" s="126"/>
      <c r="AG1706" s="126"/>
      <c r="AH1706" s="125"/>
      <c r="AI1706" s="125"/>
      <c r="AJ1706" s="125"/>
      <c r="AK1706" s="125"/>
      <c r="AL1706" s="125"/>
      <c r="AM1706" s="125"/>
      <c r="AN1706" s="125"/>
      <c r="AO1706" s="66"/>
      <c r="AP1706" s="125"/>
      <c r="AQ1706" s="125"/>
      <c r="AR1706" s="125"/>
      <c r="AS1706" s="125"/>
      <c r="AT1706" s="125"/>
      <c r="AU1706" s="125"/>
      <c r="AV1706" s="125"/>
      <c r="AW1706" s="126"/>
      <c r="AX1706" s="126"/>
      <c r="AY1706" s="126"/>
      <c r="AZ1706" s="127"/>
      <c r="BA1706" s="128"/>
      <c r="BB1706" s="65"/>
      <c r="BC1706" s="65"/>
      <c r="BD1706" s="125"/>
      <c r="BE1706" s="125"/>
      <c r="BF1706" s="126"/>
      <c r="BG1706" s="126"/>
      <c r="BH1706" s="126"/>
      <c r="BI1706" s="125"/>
      <c r="BJ1706" s="125"/>
      <c r="BK1706" s="125"/>
      <c r="BL1706" s="125"/>
      <c r="BM1706" s="125"/>
      <c r="BN1706" s="125"/>
      <c r="BO1706" s="129"/>
      <c r="BP1706" s="66"/>
      <c r="BQ1706" s="129"/>
      <c r="BR1706" s="125"/>
      <c r="BS1706" s="125"/>
      <c r="BT1706" s="125"/>
      <c r="BU1706" s="125"/>
      <c r="BV1706" s="125"/>
      <c r="BW1706" s="125"/>
      <c r="BX1706" s="126"/>
      <c r="BY1706" s="126"/>
      <c r="BZ1706" s="126"/>
      <c r="CA1706" s="127"/>
      <c r="CB1706" s="128"/>
    </row>
    <row r="1707" spans="1:80" x14ac:dyDescent="0.3">
      <c r="A1707" s="65"/>
      <c r="B1707" s="72"/>
      <c r="C1707" s="73"/>
      <c r="D1707" s="74"/>
      <c r="E1707" s="74"/>
      <c r="F1707" s="74"/>
      <c r="G1707" s="75"/>
      <c r="H1707" s="75"/>
      <c r="I1707" s="75"/>
      <c r="J1707" s="75"/>
      <c r="K1707" s="75"/>
      <c r="L1707" s="75"/>
      <c r="M1707" s="80"/>
      <c r="N1707" s="194"/>
      <c r="O1707" s="70"/>
      <c r="P1707" s="70"/>
      <c r="Q1707" s="70"/>
      <c r="R1707" s="70"/>
      <c r="S1707" s="70"/>
      <c r="T1707" s="70"/>
      <c r="U1707" s="70"/>
      <c r="V1707" s="71"/>
      <c r="W1707" s="71"/>
      <c r="X1707" s="71"/>
      <c r="Y1707" s="70"/>
      <c r="Z1707" s="70"/>
      <c r="AA1707" s="65"/>
      <c r="AB1707" s="65"/>
      <c r="AC1707" s="125"/>
      <c r="AD1707" s="125"/>
      <c r="AE1707" s="126"/>
      <c r="AF1707" s="126"/>
      <c r="AG1707" s="126"/>
      <c r="AH1707" s="125"/>
      <c r="AI1707" s="125"/>
      <c r="AJ1707" s="125"/>
      <c r="AK1707" s="125"/>
      <c r="AL1707" s="125"/>
      <c r="AM1707" s="125"/>
      <c r="AN1707" s="125"/>
      <c r="AO1707" s="66"/>
      <c r="AP1707" s="125"/>
      <c r="AQ1707" s="125"/>
      <c r="AR1707" s="125"/>
      <c r="AS1707" s="125"/>
      <c r="AT1707" s="125"/>
      <c r="AU1707" s="125"/>
      <c r="AV1707" s="125"/>
      <c r="AW1707" s="126"/>
      <c r="AX1707" s="126"/>
      <c r="AY1707" s="126"/>
      <c r="AZ1707" s="127"/>
      <c r="BA1707" s="128"/>
      <c r="BB1707" s="65"/>
      <c r="BC1707" s="65"/>
      <c r="BD1707" s="125"/>
      <c r="BE1707" s="125"/>
      <c r="BF1707" s="126"/>
      <c r="BG1707" s="126"/>
      <c r="BH1707" s="126"/>
      <c r="BI1707" s="125"/>
      <c r="BJ1707" s="125"/>
      <c r="BK1707" s="125"/>
      <c r="BL1707" s="125"/>
      <c r="BM1707" s="125"/>
      <c r="BN1707" s="125"/>
      <c r="BO1707" s="129"/>
      <c r="BP1707" s="66"/>
      <c r="BQ1707" s="129"/>
      <c r="BR1707" s="125"/>
      <c r="BS1707" s="125"/>
      <c r="BT1707" s="125"/>
      <c r="BU1707" s="125"/>
      <c r="BV1707" s="125"/>
      <c r="BW1707" s="125"/>
      <c r="BX1707" s="126"/>
      <c r="BY1707" s="126"/>
      <c r="BZ1707" s="126"/>
      <c r="CA1707" s="127"/>
      <c r="CB1707" s="128"/>
    </row>
    <row r="1708" spans="1:80" x14ac:dyDescent="0.3">
      <c r="A1708" s="65"/>
      <c r="B1708" s="72"/>
      <c r="C1708" s="73"/>
      <c r="D1708" s="74"/>
      <c r="E1708" s="74"/>
      <c r="F1708" s="74"/>
      <c r="G1708" s="75"/>
      <c r="H1708" s="75"/>
      <c r="I1708" s="75"/>
      <c r="J1708" s="75"/>
      <c r="K1708" s="75"/>
      <c r="L1708" s="75"/>
      <c r="M1708" s="80"/>
      <c r="N1708" s="194"/>
      <c r="O1708" s="70"/>
      <c r="P1708" s="70"/>
      <c r="Q1708" s="70"/>
      <c r="R1708" s="70"/>
      <c r="S1708" s="70"/>
      <c r="T1708" s="70"/>
      <c r="U1708" s="70"/>
      <c r="V1708" s="71"/>
      <c r="W1708" s="71"/>
      <c r="X1708" s="71"/>
      <c r="Y1708" s="70"/>
      <c r="Z1708" s="70"/>
      <c r="AA1708" s="65"/>
      <c r="AB1708" s="65"/>
      <c r="AC1708" s="125"/>
      <c r="AD1708" s="125"/>
      <c r="AE1708" s="126"/>
      <c r="AF1708" s="126"/>
      <c r="AG1708" s="126"/>
      <c r="AH1708" s="125"/>
      <c r="AI1708" s="125"/>
      <c r="AJ1708" s="125"/>
      <c r="AK1708" s="125"/>
      <c r="AL1708" s="125"/>
      <c r="AM1708" s="125"/>
      <c r="AN1708" s="125"/>
      <c r="AO1708" s="66"/>
      <c r="AP1708" s="125"/>
      <c r="AQ1708" s="125"/>
      <c r="AR1708" s="125"/>
      <c r="AS1708" s="125"/>
      <c r="AT1708" s="125"/>
      <c r="AU1708" s="125"/>
      <c r="AV1708" s="125"/>
      <c r="AW1708" s="126"/>
      <c r="AX1708" s="126"/>
      <c r="AY1708" s="126"/>
      <c r="AZ1708" s="127"/>
      <c r="BA1708" s="128"/>
      <c r="BB1708" s="65"/>
      <c r="BC1708" s="65"/>
      <c r="BD1708" s="125"/>
      <c r="BE1708" s="125"/>
      <c r="BF1708" s="126"/>
      <c r="BG1708" s="126"/>
      <c r="BH1708" s="126"/>
      <c r="BI1708" s="125"/>
      <c r="BJ1708" s="125"/>
      <c r="BK1708" s="125"/>
      <c r="BL1708" s="125"/>
      <c r="BM1708" s="125"/>
      <c r="BN1708" s="125"/>
      <c r="BO1708" s="129"/>
      <c r="BP1708" s="66"/>
      <c r="BQ1708" s="129"/>
      <c r="BR1708" s="125"/>
      <c r="BS1708" s="125"/>
      <c r="BT1708" s="125"/>
      <c r="BU1708" s="125"/>
      <c r="BV1708" s="125"/>
      <c r="BW1708" s="125"/>
      <c r="BX1708" s="126"/>
      <c r="BY1708" s="126"/>
      <c r="BZ1708" s="126"/>
      <c r="CA1708" s="127"/>
      <c r="CB1708" s="128"/>
    </row>
    <row r="1709" spans="1:80" x14ac:dyDescent="0.3">
      <c r="A1709" s="65"/>
      <c r="B1709" s="72"/>
      <c r="C1709" s="73"/>
      <c r="D1709" s="74"/>
      <c r="E1709" s="74"/>
      <c r="F1709" s="74"/>
      <c r="G1709" s="75"/>
      <c r="H1709" s="75"/>
      <c r="I1709" s="75"/>
      <c r="J1709" s="75"/>
      <c r="K1709" s="75"/>
      <c r="L1709" s="75"/>
      <c r="M1709" s="80"/>
      <c r="N1709" s="194"/>
      <c r="O1709" s="70"/>
      <c r="P1709" s="70"/>
      <c r="Q1709" s="70"/>
      <c r="R1709" s="70"/>
      <c r="S1709" s="70"/>
      <c r="T1709" s="70"/>
      <c r="U1709" s="70"/>
      <c r="V1709" s="71"/>
      <c r="W1709" s="71"/>
      <c r="X1709" s="71"/>
      <c r="Y1709" s="70"/>
      <c r="Z1709" s="70"/>
      <c r="AA1709" s="65"/>
      <c r="AB1709" s="65"/>
      <c r="AC1709" s="125"/>
      <c r="AD1709" s="125"/>
      <c r="AE1709" s="126"/>
      <c r="AF1709" s="126"/>
      <c r="AG1709" s="126"/>
      <c r="AH1709" s="125"/>
      <c r="AI1709" s="125"/>
      <c r="AJ1709" s="125"/>
      <c r="AK1709" s="125"/>
      <c r="AL1709" s="125"/>
      <c r="AM1709" s="125"/>
      <c r="AN1709" s="125"/>
      <c r="AO1709" s="66"/>
      <c r="AP1709" s="125"/>
      <c r="AQ1709" s="125"/>
      <c r="AR1709" s="125"/>
      <c r="AS1709" s="125"/>
      <c r="AT1709" s="125"/>
      <c r="AU1709" s="125"/>
      <c r="AV1709" s="125"/>
      <c r="AW1709" s="126"/>
      <c r="AX1709" s="126"/>
      <c r="AY1709" s="126"/>
      <c r="AZ1709" s="127"/>
      <c r="BA1709" s="128"/>
      <c r="BB1709" s="65"/>
      <c r="BC1709" s="65"/>
      <c r="BD1709" s="125"/>
      <c r="BE1709" s="125"/>
      <c r="BF1709" s="126"/>
      <c r="BG1709" s="126"/>
      <c r="BH1709" s="126"/>
      <c r="BI1709" s="125"/>
      <c r="BJ1709" s="125"/>
      <c r="BK1709" s="125"/>
      <c r="BL1709" s="125"/>
      <c r="BM1709" s="125"/>
      <c r="BN1709" s="125"/>
      <c r="BO1709" s="129"/>
      <c r="BP1709" s="66"/>
      <c r="BQ1709" s="129"/>
      <c r="BR1709" s="125"/>
      <c r="BS1709" s="125"/>
      <c r="BT1709" s="125"/>
      <c r="BU1709" s="125"/>
      <c r="BV1709" s="125"/>
      <c r="BW1709" s="125"/>
      <c r="BX1709" s="126"/>
      <c r="BY1709" s="126"/>
      <c r="BZ1709" s="126"/>
      <c r="CA1709" s="127"/>
      <c r="CB1709" s="128"/>
    </row>
    <row r="1710" spans="1:80" x14ac:dyDescent="0.3">
      <c r="A1710" s="65"/>
      <c r="B1710" s="72"/>
      <c r="C1710" s="73"/>
      <c r="D1710" s="74"/>
      <c r="E1710" s="74"/>
      <c r="F1710" s="74"/>
      <c r="G1710" s="75"/>
      <c r="H1710" s="75"/>
      <c r="I1710" s="75"/>
      <c r="J1710" s="75"/>
      <c r="K1710" s="75"/>
      <c r="L1710" s="75"/>
      <c r="M1710" s="80"/>
      <c r="N1710" s="194"/>
      <c r="O1710" s="70"/>
      <c r="P1710" s="70"/>
      <c r="Q1710" s="70"/>
      <c r="R1710" s="70"/>
      <c r="S1710" s="70"/>
      <c r="T1710" s="70"/>
      <c r="U1710" s="70"/>
      <c r="V1710" s="71"/>
      <c r="W1710" s="71"/>
      <c r="X1710" s="71"/>
      <c r="Y1710" s="70"/>
      <c r="Z1710" s="70"/>
      <c r="AA1710" s="65"/>
      <c r="AB1710" s="65"/>
      <c r="AC1710" s="125"/>
      <c r="AD1710" s="125"/>
      <c r="AE1710" s="126"/>
      <c r="AF1710" s="126"/>
      <c r="AG1710" s="126"/>
      <c r="AH1710" s="125"/>
      <c r="AI1710" s="125"/>
      <c r="AJ1710" s="125"/>
      <c r="AK1710" s="125"/>
      <c r="AL1710" s="125"/>
      <c r="AM1710" s="125"/>
      <c r="AN1710" s="125"/>
      <c r="AO1710" s="66"/>
      <c r="AP1710" s="125"/>
      <c r="AQ1710" s="125"/>
      <c r="AR1710" s="125"/>
      <c r="AS1710" s="125"/>
      <c r="AT1710" s="125"/>
      <c r="AU1710" s="125"/>
      <c r="AV1710" s="125"/>
      <c r="AW1710" s="126"/>
      <c r="AX1710" s="126"/>
      <c r="AY1710" s="126"/>
      <c r="AZ1710" s="127"/>
      <c r="BA1710" s="128"/>
      <c r="BB1710" s="65"/>
      <c r="BC1710" s="65"/>
      <c r="BD1710" s="125"/>
      <c r="BE1710" s="125"/>
      <c r="BF1710" s="126"/>
      <c r="BG1710" s="126"/>
      <c r="BH1710" s="126"/>
      <c r="BI1710" s="125"/>
      <c r="BJ1710" s="125"/>
      <c r="BK1710" s="125"/>
      <c r="BL1710" s="125"/>
      <c r="BM1710" s="125"/>
      <c r="BN1710" s="125"/>
      <c r="BO1710" s="129"/>
      <c r="BP1710" s="66"/>
      <c r="BQ1710" s="129"/>
      <c r="BR1710" s="125"/>
      <c r="BS1710" s="125"/>
      <c r="BT1710" s="125"/>
      <c r="BU1710" s="125"/>
      <c r="BV1710" s="125"/>
      <c r="BW1710" s="125"/>
      <c r="BX1710" s="126"/>
      <c r="BY1710" s="126"/>
      <c r="BZ1710" s="126"/>
      <c r="CA1710" s="127"/>
      <c r="CB1710" s="128"/>
    </row>
    <row r="1711" spans="1:80" x14ac:dyDescent="0.3">
      <c r="A1711" s="65"/>
      <c r="B1711" s="72"/>
      <c r="C1711" s="73"/>
      <c r="D1711" s="74"/>
      <c r="E1711" s="74"/>
      <c r="F1711" s="74"/>
      <c r="G1711" s="75"/>
      <c r="H1711" s="75"/>
      <c r="I1711" s="75"/>
      <c r="J1711" s="75"/>
      <c r="K1711" s="75"/>
      <c r="L1711" s="75"/>
      <c r="M1711" s="80"/>
      <c r="N1711" s="194"/>
      <c r="O1711" s="70"/>
      <c r="P1711" s="70"/>
      <c r="Q1711" s="70"/>
      <c r="R1711" s="70"/>
      <c r="S1711" s="70"/>
      <c r="T1711" s="70"/>
      <c r="U1711" s="70"/>
      <c r="V1711" s="71"/>
      <c r="W1711" s="71"/>
      <c r="X1711" s="71"/>
      <c r="Y1711" s="70"/>
      <c r="Z1711" s="70"/>
      <c r="AA1711" s="65"/>
      <c r="AB1711" s="65"/>
      <c r="AC1711" s="125"/>
      <c r="AD1711" s="125"/>
      <c r="AE1711" s="126"/>
      <c r="AF1711" s="126"/>
      <c r="AG1711" s="126"/>
      <c r="AH1711" s="125"/>
      <c r="AI1711" s="125"/>
      <c r="AJ1711" s="125"/>
      <c r="AK1711" s="125"/>
      <c r="AL1711" s="125"/>
      <c r="AM1711" s="125"/>
      <c r="AN1711" s="125"/>
      <c r="AO1711" s="66"/>
      <c r="AP1711" s="125"/>
      <c r="AQ1711" s="125"/>
      <c r="AR1711" s="125"/>
      <c r="AS1711" s="125"/>
      <c r="AT1711" s="125"/>
      <c r="AU1711" s="125"/>
      <c r="AV1711" s="125"/>
      <c r="AW1711" s="126"/>
      <c r="AX1711" s="126"/>
      <c r="AY1711" s="126"/>
      <c r="AZ1711" s="127"/>
      <c r="BA1711" s="128"/>
      <c r="BB1711" s="65"/>
      <c r="BC1711" s="65"/>
      <c r="BD1711" s="125"/>
      <c r="BE1711" s="125"/>
      <c r="BF1711" s="126"/>
      <c r="BG1711" s="126"/>
      <c r="BH1711" s="126"/>
      <c r="BI1711" s="125"/>
      <c r="BJ1711" s="125"/>
      <c r="BK1711" s="125"/>
      <c r="BL1711" s="125"/>
      <c r="BM1711" s="125"/>
      <c r="BN1711" s="125"/>
      <c r="BO1711" s="129"/>
      <c r="BP1711" s="66"/>
      <c r="BQ1711" s="129"/>
      <c r="BR1711" s="125"/>
      <c r="BS1711" s="125"/>
      <c r="BT1711" s="125"/>
      <c r="BU1711" s="125"/>
      <c r="BV1711" s="125"/>
      <c r="BW1711" s="125"/>
      <c r="BX1711" s="126"/>
      <c r="BY1711" s="126"/>
      <c r="BZ1711" s="126"/>
      <c r="CA1711" s="127"/>
      <c r="CB1711" s="128"/>
    </row>
    <row r="1712" spans="1:80" x14ac:dyDescent="0.3">
      <c r="A1712" s="65"/>
      <c r="B1712" s="72"/>
      <c r="C1712" s="73"/>
      <c r="D1712" s="74"/>
      <c r="E1712" s="74"/>
      <c r="F1712" s="74"/>
      <c r="G1712" s="75"/>
      <c r="H1712" s="75"/>
      <c r="I1712" s="75"/>
      <c r="J1712" s="75"/>
      <c r="K1712" s="75"/>
      <c r="L1712" s="75"/>
      <c r="M1712" s="80"/>
      <c r="N1712" s="194"/>
      <c r="O1712" s="70"/>
      <c r="P1712" s="70"/>
      <c r="Q1712" s="70"/>
      <c r="R1712" s="70"/>
      <c r="S1712" s="70"/>
      <c r="T1712" s="70"/>
      <c r="U1712" s="70"/>
      <c r="V1712" s="71"/>
      <c r="W1712" s="71"/>
      <c r="X1712" s="71"/>
      <c r="Y1712" s="70"/>
      <c r="Z1712" s="70"/>
      <c r="AA1712" s="65"/>
      <c r="AB1712" s="65"/>
      <c r="AC1712" s="125"/>
      <c r="AD1712" s="125"/>
      <c r="AE1712" s="126"/>
      <c r="AF1712" s="126"/>
      <c r="AG1712" s="126"/>
      <c r="AH1712" s="125"/>
      <c r="AI1712" s="125"/>
      <c r="AJ1712" s="125"/>
      <c r="AK1712" s="125"/>
      <c r="AL1712" s="125"/>
      <c r="AM1712" s="125"/>
      <c r="AN1712" s="125"/>
      <c r="AO1712" s="66"/>
      <c r="AP1712" s="125"/>
      <c r="AQ1712" s="125"/>
      <c r="AR1712" s="125"/>
      <c r="AS1712" s="125"/>
      <c r="AT1712" s="125"/>
      <c r="AU1712" s="125"/>
      <c r="AV1712" s="125"/>
      <c r="AW1712" s="126"/>
      <c r="AX1712" s="126"/>
      <c r="AY1712" s="126"/>
      <c r="AZ1712" s="127"/>
      <c r="BA1712" s="128"/>
      <c r="BB1712" s="65"/>
      <c r="BC1712" s="65"/>
      <c r="BD1712" s="125"/>
      <c r="BE1712" s="125"/>
      <c r="BF1712" s="126"/>
      <c r="BG1712" s="126"/>
      <c r="BH1712" s="126"/>
      <c r="BI1712" s="125"/>
      <c r="BJ1712" s="125"/>
      <c r="BK1712" s="125"/>
      <c r="BL1712" s="125"/>
      <c r="BM1712" s="125"/>
      <c r="BN1712" s="125"/>
      <c r="BO1712" s="129"/>
      <c r="BP1712" s="66"/>
      <c r="BQ1712" s="129"/>
      <c r="BR1712" s="125"/>
      <c r="BS1712" s="125"/>
      <c r="BT1712" s="125"/>
      <c r="BU1712" s="125"/>
      <c r="BV1712" s="125"/>
      <c r="BW1712" s="125"/>
      <c r="BX1712" s="126"/>
      <c r="BY1712" s="126"/>
      <c r="BZ1712" s="126"/>
      <c r="CA1712" s="127"/>
      <c r="CB1712" s="128"/>
    </row>
    <row r="1713" spans="1:80" x14ac:dyDescent="0.3">
      <c r="A1713" s="65"/>
      <c r="B1713" s="72"/>
      <c r="C1713" s="73"/>
      <c r="D1713" s="74"/>
      <c r="E1713" s="74"/>
      <c r="F1713" s="74"/>
      <c r="G1713" s="75"/>
      <c r="H1713" s="75"/>
      <c r="I1713" s="75"/>
      <c r="J1713" s="75"/>
      <c r="K1713" s="75"/>
      <c r="L1713" s="75"/>
      <c r="M1713" s="80"/>
      <c r="N1713" s="194"/>
      <c r="O1713" s="70"/>
      <c r="P1713" s="70"/>
      <c r="Q1713" s="70"/>
      <c r="R1713" s="70"/>
      <c r="S1713" s="70"/>
      <c r="T1713" s="70"/>
      <c r="U1713" s="70"/>
      <c r="V1713" s="71"/>
      <c r="W1713" s="71"/>
      <c r="X1713" s="71"/>
      <c r="Y1713" s="70"/>
      <c r="Z1713" s="70"/>
      <c r="AA1713" s="65"/>
      <c r="AB1713" s="65"/>
      <c r="AC1713" s="125"/>
      <c r="AD1713" s="125"/>
      <c r="AE1713" s="126"/>
      <c r="AF1713" s="126"/>
      <c r="AG1713" s="126"/>
      <c r="AH1713" s="125"/>
      <c r="AI1713" s="125"/>
      <c r="AJ1713" s="125"/>
      <c r="AK1713" s="125"/>
      <c r="AL1713" s="125"/>
      <c r="AM1713" s="125"/>
      <c r="AN1713" s="125"/>
      <c r="AO1713" s="66"/>
      <c r="AP1713" s="125"/>
      <c r="AQ1713" s="125"/>
      <c r="AR1713" s="125"/>
      <c r="AS1713" s="125"/>
      <c r="AT1713" s="125"/>
      <c r="AU1713" s="125"/>
      <c r="AV1713" s="125"/>
      <c r="AW1713" s="126"/>
      <c r="AX1713" s="126"/>
      <c r="AY1713" s="126"/>
      <c r="AZ1713" s="127"/>
      <c r="BA1713" s="128"/>
      <c r="BB1713" s="65"/>
      <c r="BC1713" s="65"/>
      <c r="BD1713" s="125"/>
      <c r="BE1713" s="125"/>
      <c r="BF1713" s="126"/>
      <c r="BG1713" s="126"/>
      <c r="BH1713" s="126"/>
      <c r="BI1713" s="125"/>
      <c r="BJ1713" s="125"/>
      <c r="BK1713" s="125"/>
      <c r="BL1713" s="125"/>
      <c r="BM1713" s="125"/>
      <c r="BN1713" s="125"/>
      <c r="BO1713" s="129"/>
      <c r="BP1713" s="66"/>
      <c r="BQ1713" s="129"/>
      <c r="BR1713" s="125"/>
      <c r="BS1713" s="125"/>
      <c r="BT1713" s="125"/>
      <c r="BU1713" s="125"/>
      <c r="BV1713" s="125"/>
      <c r="BW1713" s="125"/>
      <c r="BX1713" s="126"/>
      <c r="BY1713" s="126"/>
      <c r="BZ1713" s="126"/>
      <c r="CA1713" s="127"/>
      <c r="CB1713" s="128"/>
    </row>
    <row r="1714" spans="1:80" x14ac:dyDescent="0.3">
      <c r="A1714" s="65"/>
      <c r="B1714" s="72"/>
      <c r="C1714" s="73"/>
      <c r="D1714" s="74"/>
      <c r="E1714" s="74"/>
      <c r="F1714" s="74"/>
      <c r="G1714" s="75"/>
      <c r="H1714" s="75"/>
      <c r="I1714" s="75"/>
      <c r="J1714" s="75"/>
      <c r="K1714" s="75"/>
      <c r="L1714" s="75"/>
      <c r="M1714" s="80"/>
      <c r="N1714" s="194"/>
      <c r="O1714" s="70"/>
      <c r="P1714" s="70"/>
      <c r="Q1714" s="70"/>
      <c r="R1714" s="70"/>
      <c r="S1714" s="70"/>
      <c r="T1714" s="70"/>
      <c r="U1714" s="70"/>
      <c r="V1714" s="71"/>
      <c r="W1714" s="71"/>
      <c r="X1714" s="71"/>
      <c r="Y1714" s="70"/>
      <c r="Z1714" s="70"/>
      <c r="AA1714" s="65"/>
      <c r="AB1714" s="65"/>
      <c r="AC1714" s="125"/>
      <c r="AD1714" s="125"/>
      <c r="AE1714" s="126"/>
      <c r="AF1714" s="126"/>
      <c r="AG1714" s="126"/>
      <c r="AH1714" s="125"/>
      <c r="AI1714" s="125"/>
      <c r="AJ1714" s="125"/>
      <c r="AK1714" s="125"/>
      <c r="AL1714" s="125"/>
      <c r="AM1714" s="125"/>
      <c r="AN1714" s="125"/>
      <c r="AO1714" s="66"/>
      <c r="AP1714" s="125"/>
      <c r="AQ1714" s="125"/>
      <c r="AR1714" s="125"/>
      <c r="AS1714" s="125"/>
      <c r="AT1714" s="125"/>
      <c r="AU1714" s="125"/>
      <c r="AV1714" s="125"/>
      <c r="AW1714" s="126"/>
      <c r="AX1714" s="126"/>
      <c r="AY1714" s="126"/>
      <c r="AZ1714" s="127"/>
      <c r="BA1714" s="128"/>
      <c r="BB1714" s="65"/>
      <c r="BC1714" s="65"/>
      <c r="BD1714" s="125"/>
      <c r="BE1714" s="125"/>
      <c r="BF1714" s="126"/>
      <c r="BG1714" s="126"/>
      <c r="BH1714" s="126"/>
      <c r="BI1714" s="125"/>
      <c r="BJ1714" s="125"/>
      <c r="BK1714" s="125"/>
      <c r="BL1714" s="125"/>
      <c r="BM1714" s="125"/>
      <c r="BN1714" s="125"/>
      <c r="BO1714" s="129"/>
      <c r="BP1714" s="66"/>
      <c r="BQ1714" s="129"/>
      <c r="BR1714" s="125"/>
      <c r="BS1714" s="125"/>
      <c r="BT1714" s="125"/>
      <c r="BU1714" s="125"/>
      <c r="BV1714" s="125"/>
      <c r="BW1714" s="125"/>
      <c r="BX1714" s="126"/>
      <c r="BY1714" s="126"/>
      <c r="BZ1714" s="126"/>
      <c r="CA1714" s="127"/>
      <c r="CB1714" s="128"/>
    </row>
    <row r="1715" spans="1:80" x14ac:dyDescent="0.3">
      <c r="A1715" s="65"/>
      <c r="B1715" s="72"/>
      <c r="C1715" s="73"/>
      <c r="D1715" s="74"/>
      <c r="E1715" s="74"/>
      <c r="F1715" s="74"/>
      <c r="G1715" s="75"/>
      <c r="H1715" s="75"/>
      <c r="I1715" s="75"/>
      <c r="J1715" s="75"/>
      <c r="K1715" s="75"/>
      <c r="L1715" s="75"/>
      <c r="M1715" s="80"/>
      <c r="N1715" s="194"/>
      <c r="O1715" s="70"/>
      <c r="P1715" s="70"/>
      <c r="Q1715" s="70"/>
      <c r="R1715" s="70"/>
      <c r="S1715" s="70"/>
      <c r="T1715" s="70"/>
      <c r="U1715" s="70"/>
      <c r="V1715" s="71"/>
      <c r="W1715" s="71"/>
      <c r="X1715" s="71"/>
      <c r="Y1715" s="70"/>
      <c r="Z1715" s="70"/>
      <c r="AA1715" s="65"/>
      <c r="AB1715" s="65"/>
      <c r="AC1715" s="125"/>
      <c r="AD1715" s="125"/>
      <c r="AE1715" s="126"/>
      <c r="AF1715" s="126"/>
      <c r="AG1715" s="126"/>
      <c r="AH1715" s="125"/>
      <c r="AI1715" s="125"/>
      <c r="AJ1715" s="125"/>
      <c r="AK1715" s="125"/>
      <c r="AL1715" s="125"/>
      <c r="AM1715" s="125"/>
      <c r="AN1715" s="125"/>
      <c r="AO1715" s="66"/>
      <c r="AP1715" s="125"/>
      <c r="AQ1715" s="125"/>
      <c r="AR1715" s="125"/>
      <c r="AS1715" s="125"/>
      <c r="AT1715" s="125"/>
      <c r="AU1715" s="125"/>
      <c r="AV1715" s="125"/>
      <c r="AW1715" s="126"/>
      <c r="AX1715" s="126"/>
      <c r="AY1715" s="126"/>
      <c r="AZ1715" s="127"/>
      <c r="BA1715" s="128"/>
      <c r="BB1715" s="65"/>
      <c r="BC1715" s="65"/>
      <c r="BD1715" s="125"/>
      <c r="BE1715" s="125"/>
      <c r="BF1715" s="126"/>
      <c r="BG1715" s="126"/>
      <c r="BH1715" s="126"/>
      <c r="BI1715" s="125"/>
      <c r="BJ1715" s="125"/>
      <c r="BK1715" s="125"/>
      <c r="BL1715" s="125"/>
      <c r="BM1715" s="125"/>
      <c r="BN1715" s="125"/>
      <c r="BO1715" s="129"/>
      <c r="BP1715" s="66"/>
      <c r="BQ1715" s="129"/>
      <c r="BR1715" s="125"/>
      <c r="BS1715" s="125"/>
      <c r="BT1715" s="125"/>
      <c r="BU1715" s="125"/>
      <c r="BV1715" s="125"/>
      <c r="BW1715" s="125"/>
      <c r="BX1715" s="126"/>
      <c r="BY1715" s="126"/>
      <c r="BZ1715" s="126"/>
      <c r="CA1715" s="127"/>
      <c r="CB1715" s="128"/>
    </row>
    <row r="1716" spans="1:80" x14ac:dyDescent="0.3">
      <c r="A1716" s="65"/>
      <c r="B1716" s="72"/>
      <c r="C1716" s="73"/>
      <c r="D1716" s="74"/>
      <c r="E1716" s="74"/>
      <c r="F1716" s="74"/>
      <c r="G1716" s="75"/>
      <c r="H1716" s="75"/>
      <c r="I1716" s="75"/>
      <c r="J1716" s="75"/>
      <c r="K1716" s="75"/>
      <c r="L1716" s="75"/>
      <c r="M1716" s="80"/>
      <c r="N1716" s="194"/>
      <c r="O1716" s="70"/>
      <c r="P1716" s="70"/>
      <c r="Q1716" s="70"/>
      <c r="R1716" s="70"/>
      <c r="S1716" s="70"/>
      <c r="T1716" s="70"/>
      <c r="U1716" s="70"/>
      <c r="V1716" s="71"/>
      <c r="W1716" s="71"/>
      <c r="X1716" s="71"/>
      <c r="Y1716" s="70"/>
      <c r="Z1716" s="70"/>
      <c r="AA1716" s="65"/>
      <c r="AB1716" s="65"/>
      <c r="AC1716" s="125"/>
      <c r="AD1716" s="125"/>
      <c r="AE1716" s="126"/>
      <c r="AF1716" s="126"/>
      <c r="AG1716" s="126"/>
      <c r="AH1716" s="125"/>
      <c r="AI1716" s="125"/>
      <c r="AJ1716" s="125"/>
      <c r="AK1716" s="125"/>
      <c r="AL1716" s="125"/>
      <c r="AM1716" s="125"/>
      <c r="AN1716" s="125"/>
      <c r="AO1716" s="66"/>
      <c r="AP1716" s="125"/>
      <c r="AQ1716" s="125"/>
      <c r="AR1716" s="125"/>
      <c r="AS1716" s="125"/>
      <c r="AT1716" s="125"/>
      <c r="AU1716" s="125"/>
      <c r="AV1716" s="125"/>
      <c r="AW1716" s="126"/>
      <c r="AX1716" s="126"/>
      <c r="AY1716" s="126"/>
      <c r="AZ1716" s="127"/>
      <c r="BA1716" s="128"/>
      <c r="BB1716" s="65"/>
      <c r="BC1716" s="65"/>
      <c r="BD1716" s="125"/>
      <c r="BE1716" s="125"/>
      <c r="BF1716" s="126"/>
      <c r="BG1716" s="126"/>
      <c r="BH1716" s="126"/>
      <c r="BI1716" s="125"/>
      <c r="BJ1716" s="125"/>
      <c r="BK1716" s="125"/>
      <c r="BL1716" s="125"/>
      <c r="BM1716" s="125"/>
      <c r="BN1716" s="125"/>
      <c r="BO1716" s="129"/>
      <c r="BP1716" s="66"/>
      <c r="BQ1716" s="129"/>
      <c r="BR1716" s="125"/>
      <c r="BS1716" s="125"/>
      <c r="BT1716" s="125"/>
      <c r="BU1716" s="125"/>
      <c r="BV1716" s="125"/>
      <c r="BW1716" s="125"/>
      <c r="BX1716" s="126"/>
      <c r="BY1716" s="126"/>
      <c r="BZ1716" s="126"/>
      <c r="CA1716" s="127"/>
      <c r="CB1716" s="128"/>
    </row>
    <row r="1717" spans="1:80" x14ac:dyDescent="0.3">
      <c r="A1717" s="65"/>
      <c r="B1717" s="72"/>
      <c r="C1717" s="73"/>
      <c r="D1717" s="74"/>
      <c r="E1717" s="74"/>
      <c r="F1717" s="74"/>
      <c r="G1717" s="75"/>
      <c r="H1717" s="75"/>
      <c r="I1717" s="75"/>
      <c r="J1717" s="75"/>
      <c r="K1717" s="75"/>
      <c r="L1717" s="75"/>
      <c r="M1717" s="80"/>
      <c r="N1717" s="194"/>
      <c r="O1717" s="70"/>
      <c r="P1717" s="70"/>
      <c r="Q1717" s="70"/>
      <c r="R1717" s="70"/>
      <c r="S1717" s="70"/>
      <c r="T1717" s="70"/>
      <c r="U1717" s="70"/>
      <c r="V1717" s="71"/>
      <c r="W1717" s="71"/>
      <c r="X1717" s="71"/>
      <c r="Y1717" s="70"/>
      <c r="Z1717" s="70"/>
      <c r="AA1717" s="65"/>
      <c r="AB1717" s="65"/>
      <c r="AC1717" s="125"/>
      <c r="AD1717" s="125"/>
      <c r="AE1717" s="126"/>
      <c r="AF1717" s="126"/>
      <c r="AG1717" s="126"/>
      <c r="AH1717" s="125"/>
      <c r="AI1717" s="125"/>
      <c r="AJ1717" s="125"/>
      <c r="AK1717" s="125"/>
      <c r="AL1717" s="125"/>
      <c r="AM1717" s="125"/>
      <c r="AN1717" s="125"/>
      <c r="AO1717" s="66"/>
      <c r="AP1717" s="125"/>
      <c r="AQ1717" s="125"/>
      <c r="AR1717" s="125"/>
      <c r="AS1717" s="125"/>
      <c r="AT1717" s="125"/>
      <c r="AU1717" s="125"/>
      <c r="AV1717" s="125"/>
      <c r="AW1717" s="126"/>
      <c r="AX1717" s="126"/>
      <c r="AY1717" s="126"/>
      <c r="AZ1717" s="127"/>
      <c r="BA1717" s="128"/>
      <c r="BB1717" s="65"/>
      <c r="BC1717" s="65"/>
      <c r="BD1717" s="125"/>
      <c r="BE1717" s="125"/>
      <c r="BF1717" s="126"/>
      <c r="BG1717" s="126"/>
      <c r="BH1717" s="126"/>
      <c r="BI1717" s="125"/>
      <c r="BJ1717" s="125"/>
      <c r="BK1717" s="125"/>
      <c r="BL1717" s="125"/>
      <c r="BM1717" s="125"/>
      <c r="BN1717" s="125"/>
      <c r="BO1717" s="129"/>
      <c r="BP1717" s="66"/>
      <c r="BQ1717" s="129"/>
      <c r="BR1717" s="125"/>
      <c r="BS1717" s="125"/>
      <c r="BT1717" s="125"/>
      <c r="BU1717" s="125"/>
      <c r="BV1717" s="125"/>
      <c r="BW1717" s="125"/>
      <c r="BX1717" s="126"/>
      <c r="BY1717" s="126"/>
      <c r="BZ1717" s="126"/>
      <c r="CA1717" s="127"/>
      <c r="CB1717" s="128"/>
    </row>
    <row r="1718" spans="1:80" x14ac:dyDescent="0.3">
      <c r="A1718" s="65"/>
      <c r="B1718" s="72"/>
      <c r="C1718" s="73"/>
      <c r="D1718" s="74"/>
      <c r="E1718" s="74"/>
      <c r="F1718" s="74"/>
      <c r="G1718" s="75"/>
      <c r="H1718" s="75"/>
      <c r="I1718" s="75"/>
      <c r="J1718" s="75"/>
      <c r="K1718" s="75"/>
      <c r="L1718" s="75"/>
      <c r="M1718" s="80"/>
      <c r="N1718" s="194"/>
      <c r="O1718" s="70"/>
      <c r="P1718" s="70"/>
      <c r="Q1718" s="70"/>
      <c r="R1718" s="70"/>
      <c r="S1718" s="70"/>
      <c r="T1718" s="70"/>
      <c r="U1718" s="70"/>
      <c r="V1718" s="71"/>
      <c r="W1718" s="71"/>
      <c r="X1718" s="71"/>
      <c r="Y1718" s="70"/>
      <c r="Z1718" s="70"/>
      <c r="AA1718" s="65"/>
      <c r="AB1718" s="65"/>
      <c r="AC1718" s="125"/>
      <c r="AD1718" s="125"/>
      <c r="AE1718" s="126"/>
      <c r="AF1718" s="126"/>
      <c r="AG1718" s="126"/>
      <c r="AH1718" s="125"/>
      <c r="AI1718" s="125"/>
      <c r="AJ1718" s="125"/>
      <c r="AK1718" s="125"/>
      <c r="AL1718" s="125"/>
      <c r="AM1718" s="125"/>
      <c r="AN1718" s="125"/>
      <c r="AO1718" s="66"/>
      <c r="AP1718" s="125"/>
      <c r="AQ1718" s="125"/>
      <c r="AR1718" s="125"/>
      <c r="AS1718" s="125"/>
      <c r="AT1718" s="125"/>
      <c r="AU1718" s="125"/>
      <c r="AV1718" s="125"/>
      <c r="AW1718" s="126"/>
      <c r="AX1718" s="126"/>
      <c r="AY1718" s="126"/>
      <c r="AZ1718" s="127"/>
      <c r="BA1718" s="128"/>
      <c r="BB1718" s="65"/>
      <c r="BC1718" s="65"/>
      <c r="BD1718" s="125"/>
      <c r="BE1718" s="125"/>
      <c r="BF1718" s="126"/>
      <c r="BG1718" s="126"/>
      <c r="BH1718" s="126"/>
      <c r="BI1718" s="125"/>
      <c r="BJ1718" s="125"/>
      <c r="BK1718" s="125"/>
      <c r="BL1718" s="125"/>
      <c r="BM1718" s="125"/>
      <c r="BN1718" s="125"/>
      <c r="BO1718" s="129"/>
      <c r="BP1718" s="66"/>
      <c r="BQ1718" s="129"/>
      <c r="BR1718" s="125"/>
      <c r="BS1718" s="125"/>
      <c r="BT1718" s="125"/>
      <c r="BU1718" s="125"/>
      <c r="BV1718" s="125"/>
      <c r="BW1718" s="125"/>
      <c r="BX1718" s="126"/>
      <c r="BY1718" s="126"/>
      <c r="BZ1718" s="126"/>
      <c r="CA1718" s="127"/>
      <c r="CB1718" s="128"/>
    </row>
    <row r="1719" spans="1:80" x14ac:dyDescent="0.3">
      <c r="A1719" s="65"/>
      <c r="B1719" s="72"/>
      <c r="C1719" s="73"/>
      <c r="D1719" s="74"/>
      <c r="E1719" s="74"/>
      <c r="F1719" s="74"/>
      <c r="G1719" s="75"/>
      <c r="H1719" s="75"/>
      <c r="I1719" s="75"/>
      <c r="J1719" s="75"/>
      <c r="K1719" s="75"/>
      <c r="L1719" s="75"/>
      <c r="M1719" s="80"/>
      <c r="N1719" s="194"/>
      <c r="O1719" s="70"/>
      <c r="P1719" s="70"/>
      <c r="Q1719" s="70"/>
      <c r="R1719" s="70"/>
      <c r="S1719" s="70"/>
      <c r="T1719" s="70"/>
      <c r="U1719" s="70"/>
      <c r="V1719" s="71"/>
      <c r="W1719" s="71"/>
      <c r="X1719" s="71"/>
      <c r="Y1719" s="70"/>
      <c r="Z1719" s="70"/>
      <c r="AA1719" s="65"/>
      <c r="AB1719" s="65"/>
      <c r="AC1719" s="125"/>
      <c r="AD1719" s="125"/>
      <c r="AE1719" s="126"/>
      <c r="AF1719" s="126"/>
      <c r="AG1719" s="126"/>
      <c r="AH1719" s="125"/>
      <c r="AI1719" s="125"/>
      <c r="AJ1719" s="125"/>
      <c r="AK1719" s="125"/>
      <c r="AL1719" s="125"/>
      <c r="AM1719" s="125"/>
      <c r="AN1719" s="125"/>
      <c r="AO1719" s="66"/>
      <c r="AP1719" s="125"/>
      <c r="AQ1719" s="125"/>
      <c r="AR1719" s="125"/>
      <c r="AS1719" s="125"/>
      <c r="AT1719" s="125"/>
      <c r="AU1719" s="125"/>
      <c r="AV1719" s="125"/>
      <c r="AW1719" s="126"/>
      <c r="AX1719" s="126"/>
      <c r="AY1719" s="126"/>
      <c r="AZ1719" s="127"/>
      <c r="BA1719" s="128"/>
      <c r="BB1719" s="65"/>
      <c r="BC1719" s="65"/>
      <c r="BD1719" s="125"/>
      <c r="BE1719" s="125"/>
      <c r="BF1719" s="126"/>
      <c r="BG1719" s="126"/>
      <c r="BH1719" s="126"/>
      <c r="BI1719" s="125"/>
      <c r="BJ1719" s="125"/>
      <c r="BK1719" s="125"/>
      <c r="BL1719" s="125"/>
      <c r="BM1719" s="125"/>
      <c r="BN1719" s="125"/>
      <c r="BO1719" s="129"/>
      <c r="BP1719" s="66"/>
      <c r="BQ1719" s="129"/>
      <c r="BR1719" s="125"/>
      <c r="BS1719" s="125"/>
      <c r="BT1719" s="125"/>
      <c r="BU1719" s="125"/>
      <c r="BV1719" s="125"/>
      <c r="BW1719" s="125"/>
      <c r="BX1719" s="126"/>
      <c r="BY1719" s="126"/>
      <c r="BZ1719" s="126"/>
      <c r="CA1719" s="127"/>
      <c r="CB1719" s="128"/>
    </row>
    <row r="1720" spans="1:80" x14ac:dyDescent="0.3">
      <c r="A1720" s="65"/>
      <c r="B1720" s="65"/>
      <c r="C1720" s="65"/>
      <c r="D1720" s="65"/>
      <c r="E1720" s="65"/>
      <c r="F1720" s="65"/>
      <c r="G1720" s="65"/>
      <c r="H1720" s="65"/>
      <c r="I1720" s="65"/>
      <c r="J1720" s="65"/>
      <c r="K1720" s="65"/>
      <c r="L1720" s="65"/>
      <c r="M1720" s="99"/>
      <c r="N1720" s="66"/>
      <c r="O1720" s="99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5"/>
      <c r="AC1720" s="125"/>
      <c r="AD1720" s="125"/>
      <c r="AE1720" s="126"/>
      <c r="AF1720" s="126"/>
      <c r="AG1720" s="126"/>
      <c r="AH1720" s="125"/>
      <c r="AI1720" s="125"/>
      <c r="AJ1720" s="125"/>
      <c r="AK1720" s="125"/>
      <c r="AL1720" s="125"/>
      <c r="AM1720" s="125"/>
      <c r="AN1720" s="125"/>
      <c r="AO1720" s="66"/>
      <c r="AP1720" s="125"/>
      <c r="AQ1720" s="125"/>
      <c r="AR1720" s="125"/>
      <c r="AS1720" s="125"/>
      <c r="AT1720" s="125"/>
      <c r="AU1720" s="125"/>
      <c r="AV1720" s="125"/>
      <c r="AW1720" s="126"/>
      <c r="AX1720" s="126"/>
      <c r="AY1720" s="126"/>
      <c r="AZ1720" s="127"/>
      <c r="BA1720" s="128"/>
      <c r="BB1720" s="65"/>
      <c r="BC1720" s="65"/>
      <c r="BD1720" s="125"/>
      <c r="BE1720" s="125"/>
      <c r="BF1720" s="126"/>
      <c r="BG1720" s="126"/>
      <c r="BH1720" s="126"/>
      <c r="BI1720" s="125"/>
      <c r="BJ1720" s="125"/>
      <c r="BK1720" s="125"/>
      <c r="BL1720" s="125"/>
      <c r="BM1720" s="125"/>
      <c r="BN1720" s="125"/>
      <c r="BO1720" s="129"/>
      <c r="BP1720" s="66"/>
      <c r="BQ1720" s="129"/>
      <c r="BR1720" s="125"/>
      <c r="BS1720" s="125"/>
      <c r="BT1720" s="125"/>
      <c r="BU1720" s="125"/>
      <c r="BV1720" s="125"/>
      <c r="BW1720" s="125"/>
      <c r="BX1720" s="126"/>
      <c r="BY1720" s="126"/>
      <c r="BZ1720" s="126"/>
      <c r="CA1720" s="127"/>
      <c r="CB1720" s="128"/>
    </row>
    <row r="1721" spans="1:80" x14ac:dyDescent="0.3">
      <c r="A1721" s="65"/>
      <c r="B1721" s="68"/>
      <c r="C1721" s="68"/>
      <c r="D1721" s="68"/>
      <c r="E1721" s="68"/>
      <c r="F1721" s="68"/>
      <c r="G1721" s="68"/>
      <c r="H1721" s="68"/>
      <c r="I1721" s="68"/>
      <c r="J1721" s="68"/>
      <c r="K1721" s="68"/>
      <c r="L1721" s="68"/>
      <c r="M1721" s="87"/>
      <c r="N1721" s="68"/>
      <c r="O1721" s="87"/>
      <c r="P1721" s="68"/>
      <c r="Q1721" s="68"/>
      <c r="R1721" s="68"/>
      <c r="S1721" s="68"/>
      <c r="T1721" s="68"/>
      <c r="U1721" s="68"/>
      <c r="V1721" s="68"/>
      <c r="W1721" s="68"/>
      <c r="X1721" s="68"/>
      <c r="Y1721" s="68"/>
      <c r="Z1721" s="68"/>
      <c r="AA1721" s="65"/>
      <c r="AB1721" s="65"/>
      <c r="AC1721" s="125"/>
      <c r="AD1721" s="125"/>
      <c r="AE1721" s="126"/>
      <c r="AF1721" s="126"/>
      <c r="AG1721" s="126"/>
      <c r="AH1721" s="125"/>
      <c r="AI1721" s="125"/>
      <c r="AJ1721" s="125"/>
      <c r="AK1721" s="125"/>
      <c r="AL1721" s="125"/>
      <c r="AM1721" s="125"/>
      <c r="AN1721" s="125"/>
      <c r="AO1721" s="82"/>
      <c r="AP1721" s="125"/>
      <c r="AQ1721" s="125"/>
      <c r="AR1721" s="125"/>
      <c r="AS1721" s="125"/>
      <c r="AT1721" s="125"/>
      <c r="AU1721" s="125"/>
      <c r="AV1721" s="125"/>
      <c r="AW1721" s="126"/>
      <c r="AX1721" s="126"/>
      <c r="AY1721" s="126"/>
      <c r="AZ1721" s="125"/>
      <c r="BA1721" s="125"/>
      <c r="BB1721" s="65"/>
      <c r="BC1721" s="65"/>
      <c r="BD1721" s="125"/>
      <c r="BE1721" s="125"/>
      <c r="BF1721" s="126"/>
      <c r="BG1721" s="126"/>
      <c r="BH1721" s="126"/>
      <c r="BI1721" s="125"/>
      <c r="BJ1721" s="125"/>
      <c r="BK1721" s="125"/>
      <c r="BL1721" s="125"/>
      <c r="BM1721" s="125"/>
      <c r="BN1721" s="125"/>
      <c r="BO1721" s="129"/>
      <c r="BP1721" s="82"/>
      <c r="BQ1721" s="129"/>
      <c r="BR1721" s="125"/>
      <c r="BS1721" s="125"/>
      <c r="BT1721" s="125"/>
      <c r="BU1721" s="125"/>
      <c r="BV1721" s="125"/>
      <c r="BW1721" s="125"/>
      <c r="BX1721" s="126"/>
      <c r="BY1721" s="126"/>
      <c r="BZ1721" s="126"/>
      <c r="CA1721" s="125"/>
      <c r="CB1721" s="125"/>
    </row>
    <row r="1722" spans="1:80" x14ac:dyDescent="0.3">
      <c r="A1722" s="65"/>
      <c r="B1722" s="77"/>
      <c r="C1722" s="77"/>
      <c r="D1722" s="78"/>
      <c r="E1722" s="78"/>
      <c r="F1722" s="78"/>
      <c r="G1722" s="79"/>
      <c r="H1722" s="79"/>
      <c r="I1722" s="79"/>
      <c r="J1722" s="79"/>
      <c r="K1722" s="79"/>
      <c r="L1722" s="79"/>
      <c r="M1722" s="80"/>
      <c r="N1722" s="68"/>
      <c r="O1722" s="80"/>
      <c r="P1722" s="79"/>
      <c r="Q1722" s="79"/>
      <c r="R1722" s="79"/>
      <c r="S1722" s="79"/>
      <c r="T1722" s="79"/>
      <c r="U1722" s="79"/>
      <c r="V1722" s="78"/>
      <c r="W1722" s="78"/>
      <c r="X1722" s="78"/>
      <c r="Y1722" s="77"/>
      <c r="Z1722" s="77"/>
      <c r="AA1722" s="65"/>
      <c r="AB1722" s="65"/>
      <c r="AC1722" s="128"/>
      <c r="AD1722" s="127"/>
      <c r="AE1722" s="126"/>
      <c r="AF1722" s="126"/>
      <c r="AG1722" s="126"/>
      <c r="AH1722" s="125"/>
      <c r="AI1722" s="125"/>
      <c r="AJ1722" s="125"/>
      <c r="AK1722" s="125"/>
      <c r="AL1722" s="125"/>
      <c r="AM1722" s="125"/>
      <c r="AN1722" s="125"/>
      <c r="AO1722" s="66"/>
      <c r="AP1722" s="125"/>
      <c r="AQ1722" s="125"/>
      <c r="AR1722" s="125"/>
      <c r="AS1722" s="125"/>
      <c r="AT1722" s="125"/>
      <c r="AU1722" s="125"/>
      <c r="AV1722" s="125"/>
      <c r="AW1722" s="126"/>
      <c r="AX1722" s="126"/>
      <c r="AY1722" s="126"/>
      <c r="AZ1722" s="125"/>
      <c r="BA1722" s="125"/>
      <c r="BB1722" s="65"/>
      <c r="BC1722" s="65"/>
      <c r="BD1722" s="128"/>
      <c r="BE1722" s="127"/>
      <c r="BF1722" s="126"/>
      <c r="BG1722" s="126"/>
      <c r="BH1722" s="126"/>
      <c r="BI1722" s="125"/>
      <c r="BJ1722" s="125"/>
      <c r="BK1722" s="125"/>
      <c r="BL1722" s="125"/>
      <c r="BM1722" s="125"/>
      <c r="BN1722" s="125"/>
      <c r="BO1722" s="129"/>
      <c r="BP1722" s="66"/>
      <c r="BQ1722" s="129"/>
      <c r="BR1722" s="125"/>
      <c r="BS1722" s="125"/>
      <c r="BT1722" s="125"/>
      <c r="BU1722" s="125"/>
      <c r="BV1722" s="125"/>
      <c r="BW1722" s="125"/>
      <c r="BX1722" s="126"/>
      <c r="BY1722" s="126"/>
      <c r="BZ1722" s="126"/>
      <c r="CA1722" s="125"/>
      <c r="CB1722" s="125"/>
    </row>
    <row r="1723" spans="1:80" x14ac:dyDescent="0.3">
      <c r="A1723" s="65"/>
      <c r="B1723" s="72"/>
      <c r="C1723" s="72"/>
      <c r="D1723" s="78"/>
      <c r="E1723" s="78"/>
      <c r="F1723" s="78"/>
      <c r="G1723" s="80"/>
      <c r="H1723" s="80"/>
      <c r="I1723" s="80"/>
      <c r="J1723" s="80"/>
      <c r="K1723" s="80"/>
      <c r="L1723" s="80"/>
      <c r="M1723" s="80"/>
      <c r="N1723" s="81"/>
      <c r="O1723" s="80"/>
      <c r="P1723" s="80"/>
      <c r="Q1723" s="80"/>
      <c r="R1723" s="80"/>
      <c r="S1723" s="80"/>
      <c r="T1723" s="80"/>
      <c r="U1723" s="80"/>
      <c r="V1723" s="78"/>
      <c r="W1723" s="78"/>
      <c r="X1723" s="78"/>
      <c r="Y1723" s="72"/>
      <c r="Z1723" s="72"/>
      <c r="AA1723" s="65"/>
      <c r="AB1723" s="65"/>
      <c r="AC1723" s="128"/>
      <c r="AD1723" s="127"/>
      <c r="AE1723" s="126"/>
      <c r="AF1723" s="126"/>
      <c r="AG1723" s="126"/>
      <c r="AH1723" s="125"/>
      <c r="AI1723" s="125"/>
      <c r="AJ1723" s="125"/>
      <c r="AK1723" s="125"/>
      <c r="AL1723" s="125"/>
      <c r="AM1723" s="125"/>
      <c r="AN1723" s="125"/>
      <c r="AO1723" s="66"/>
      <c r="AP1723" s="125"/>
      <c r="AQ1723" s="125"/>
      <c r="AR1723" s="125"/>
      <c r="AS1723" s="125"/>
      <c r="AT1723" s="125"/>
      <c r="AU1723" s="125"/>
      <c r="AV1723" s="125"/>
      <c r="AW1723" s="126"/>
      <c r="AX1723" s="126"/>
      <c r="AY1723" s="126"/>
      <c r="AZ1723" s="125"/>
      <c r="BA1723" s="125"/>
      <c r="BB1723" s="65"/>
      <c r="BC1723" s="65"/>
      <c r="BD1723" s="128"/>
      <c r="BE1723" s="127"/>
      <c r="BF1723" s="126"/>
      <c r="BG1723" s="126"/>
      <c r="BH1723" s="126"/>
      <c r="BI1723" s="125"/>
      <c r="BJ1723" s="125"/>
      <c r="BK1723" s="125"/>
      <c r="BL1723" s="125"/>
      <c r="BM1723" s="125"/>
      <c r="BN1723" s="125"/>
      <c r="BO1723" s="129"/>
      <c r="BP1723" s="66"/>
      <c r="BQ1723" s="129"/>
      <c r="BR1723" s="125"/>
      <c r="BS1723" s="125"/>
      <c r="BT1723" s="125"/>
      <c r="BU1723" s="125"/>
      <c r="BV1723" s="125"/>
      <c r="BW1723" s="125"/>
      <c r="BX1723" s="126"/>
      <c r="BY1723" s="126"/>
      <c r="BZ1723" s="126"/>
      <c r="CA1723" s="125"/>
      <c r="CB1723" s="125"/>
    </row>
    <row r="1724" spans="1:80" x14ac:dyDescent="0.3">
      <c r="A1724" s="65"/>
      <c r="B1724" s="128"/>
      <c r="C1724" s="127"/>
      <c r="D1724" s="126"/>
      <c r="E1724" s="126"/>
      <c r="F1724" s="126"/>
      <c r="G1724" s="125"/>
      <c r="H1724" s="125"/>
      <c r="I1724" s="125"/>
      <c r="J1724" s="125"/>
      <c r="K1724" s="125"/>
      <c r="L1724" s="125"/>
      <c r="M1724" s="125"/>
      <c r="N1724" s="66"/>
      <c r="O1724" s="125"/>
      <c r="P1724" s="125"/>
      <c r="Q1724" s="125"/>
      <c r="R1724" s="125"/>
      <c r="S1724" s="125"/>
      <c r="T1724" s="125"/>
      <c r="U1724" s="125"/>
      <c r="V1724" s="126"/>
      <c r="W1724" s="126"/>
      <c r="X1724" s="126"/>
      <c r="Y1724" s="125"/>
      <c r="Z1724" s="125"/>
      <c r="AA1724" s="65"/>
      <c r="AB1724" s="65"/>
      <c r="AC1724" s="128"/>
      <c r="AD1724" s="127"/>
      <c r="AE1724" s="126"/>
      <c r="AF1724" s="126"/>
      <c r="AG1724" s="126"/>
      <c r="AH1724" s="125"/>
      <c r="AI1724" s="125"/>
      <c r="AJ1724" s="125"/>
      <c r="AK1724" s="125"/>
      <c r="AL1724" s="125"/>
      <c r="AM1724" s="125"/>
      <c r="AN1724" s="125"/>
      <c r="AO1724" s="66"/>
      <c r="AP1724" s="125"/>
      <c r="AQ1724" s="125"/>
      <c r="AR1724" s="125"/>
      <c r="AS1724" s="125"/>
      <c r="AT1724" s="125"/>
      <c r="AU1724" s="125"/>
      <c r="AV1724" s="125"/>
      <c r="AW1724" s="126"/>
      <c r="AX1724" s="126"/>
      <c r="AY1724" s="126"/>
      <c r="AZ1724" s="125"/>
      <c r="BA1724" s="125"/>
      <c r="BB1724" s="65"/>
      <c r="BC1724" s="65"/>
      <c r="BD1724" s="128"/>
      <c r="BE1724" s="127"/>
      <c r="BF1724" s="126"/>
      <c r="BG1724" s="126"/>
      <c r="BH1724" s="126"/>
      <c r="BI1724" s="125"/>
      <c r="BJ1724" s="125"/>
      <c r="BK1724" s="125"/>
      <c r="BL1724" s="125"/>
      <c r="BM1724" s="125"/>
      <c r="BN1724" s="125"/>
      <c r="BO1724" s="129"/>
      <c r="BP1724" s="66"/>
      <c r="BQ1724" s="129"/>
      <c r="BR1724" s="125"/>
      <c r="BS1724" s="125"/>
      <c r="BT1724" s="125"/>
      <c r="BU1724" s="125"/>
      <c r="BV1724" s="125"/>
      <c r="BW1724" s="125"/>
      <c r="BX1724" s="126"/>
      <c r="BY1724" s="126"/>
      <c r="BZ1724" s="126"/>
      <c r="CA1724" s="125"/>
      <c r="CB1724" s="125"/>
    </row>
    <row r="1725" spans="1:80" x14ac:dyDescent="0.3">
      <c r="A1725" s="65"/>
      <c r="B1725" s="223"/>
      <c r="C1725" s="224"/>
      <c r="D1725" s="65"/>
      <c r="E1725" s="65"/>
      <c r="F1725" s="223"/>
      <c r="G1725" s="224"/>
      <c r="H1725" s="65"/>
      <c r="I1725" s="65"/>
      <c r="J1725" s="223"/>
      <c r="K1725" s="224"/>
      <c r="L1725" s="65"/>
      <c r="M1725" s="233"/>
      <c r="N1725" s="233"/>
      <c r="O1725" s="233"/>
      <c r="P1725" s="65"/>
      <c r="Q1725" s="223"/>
      <c r="R1725" s="224"/>
      <c r="S1725" s="65"/>
      <c r="T1725" s="65"/>
      <c r="U1725" s="223"/>
      <c r="V1725" s="224"/>
      <c r="W1725" s="65"/>
      <c r="X1725" s="65"/>
      <c r="Y1725" s="223"/>
      <c r="Z1725" s="224"/>
      <c r="AA1725" s="65"/>
      <c r="AB1725" s="65"/>
      <c r="AC1725" s="128"/>
      <c r="AD1725" s="127"/>
      <c r="AE1725" s="126"/>
      <c r="AF1725" s="126"/>
      <c r="AG1725" s="126"/>
      <c r="AH1725" s="125"/>
      <c r="AI1725" s="125"/>
      <c r="AJ1725" s="125"/>
      <c r="AK1725" s="125"/>
      <c r="AL1725" s="125"/>
      <c r="AM1725" s="125"/>
      <c r="AN1725" s="125"/>
      <c r="AO1725" s="66"/>
      <c r="AP1725" s="125"/>
      <c r="AQ1725" s="125"/>
      <c r="AR1725" s="125"/>
      <c r="AS1725" s="125"/>
      <c r="AT1725" s="125"/>
      <c r="AU1725" s="125"/>
      <c r="AV1725" s="125"/>
      <c r="AW1725" s="126"/>
      <c r="AX1725" s="126"/>
      <c r="AY1725" s="126"/>
      <c r="AZ1725" s="125"/>
      <c r="BA1725" s="125"/>
      <c r="BB1725" s="65"/>
      <c r="BC1725" s="65"/>
      <c r="BD1725" s="128"/>
      <c r="BE1725" s="127"/>
      <c r="BF1725" s="126"/>
      <c r="BG1725" s="126"/>
      <c r="BH1725" s="126"/>
      <c r="BI1725" s="125"/>
      <c r="BJ1725" s="125"/>
      <c r="BK1725" s="125"/>
      <c r="BL1725" s="125"/>
      <c r="BM1725" s="125"/>
      <c r="BN1725" s="125"/>
      <c r="BO1725" s="129"/>
      <c r="BP1725" s="66"/>
      <c r="BQ1725" s="129"/>
      <c r="BR1725" s="125"/>
      <c r="BS1725" s="125"/>
      <c r="BT1725" s="125"/>
      <c r="BU1725" s="125"/>
      <c r="BV1725" s="125"/>
      <c r="BW1725" s="125"/>
      <c r="BX1725" s="126"/>
      <c r="BY1725" s="126"/>
      <c r="BZ1725" s="126"/>
      <c r="CA1725" s="125"/>
      <c r="CB1725" s="125"/>
    </row>
    <row r="1726" spans="1:80" x14ac:dyDescent="0.3">
      <c r="A1726" s="65"/>
      <c r="B1726" s="225"/>
      <c r="C1726" s="226"/>
      <c r="D1726" s="65"/>
      <c r="E1726" s="65"/>
      <c r="F1726" s="227"/>
      <c r="G1726" s="226"/>
      <c r="H1726" s="65"/>
      <c r="I1726" s="65"/>
      <c r="J1726" s="228"/>
      <c r="K1726" s="229"/>
      <c r="L1726" s="65"/>
      <c r="M1726" s="225"/>
      <c r="N1726" s="230"/>
      <c r="O1726" s="226"/>
      <c r="P1726" s="65"/>
      <c r="Q1726" s="231"/>
      <c r="R1726" s="232"/>
      <c r="S1726" s="76"/>
      <c r="T1726" s="65"/>
      <c r="U1726" s="225"/>
      <c r="V1726" s="226"/>
      <c r="W1726" s="65"/>
      <c r="X1726" s="65"/>
      <c r="Y1726" s="225"/>
      <c r="Z1726" s="226"/>
      <c r="AA1726" s="65"/>
      <c r="AB1726" s="65"/>
      <c r="AC1726" s="128"/>
      <c r="AD1726" s="127"/>
      <c r="AE1726" s="126"/>
      <c r="AF1726" s="126"/>
      <c r="AG1726" s="126"/>
      <c r="AH1726" s="125"/>
      <c r="AI1726" s="125"/>
      <c r="AJ1726" s="125"/>
      <c r="AK1726" s="125"/>
      <c r="AL1726" s="125"/>
      <c r="AM1726" s="125"/>
      <c r="AN1726" s="125"/>
      <c r="AO1726" s="66"/>
      <c r="AP1726" s="125"/>
      <c r="AQ1726" s="125"/>
      <c r="AR1726" s="125"/>
      <c r="AS1726" s="125"/>
      <c r="AT1726" s="125"/>
      <c r="AU1726" s="125"/>
      <c r="AV1726" s="125"/>
      <c r="AW1726" s="126"/>
      <c r="AX1726" s="126"/>
      <c r="AY1726" s="126"/>
      <c r="AZ1726" s="125"/>
      <c r="BA1726" s="125"/>
      <c r="BB1726" s="65"/>
      <c r="BC1726" s="65"/>
      <c r="BD1726" s="128"/>
      <c r="BE1726" s="127"/>
      <c r="BF1726" s="126"/>
      <c r="BG1726" s="126"/>
      <c r="BH1726" s="126"/>
      <c r="BI1726" s="125"/>
      <c r="BJ1726" s="125"/>
      <c r="BK1726" s="125"/>
      <c r="BL1726" s="125"/>
      <c r="BM1726" s="125"/>
      <c r="BN1726" s="125"/>
      <c r="BO1726" s="129"/>
      <c r="BP1726" s="66"/>
      <c r="BQ1726" s="129"/>
      <c r="BR1726" s="125"/>
      <c r="BS1726" s="125"/>
      <c r="BT1726" s="125"/>
      <c r="BU1726" s="125"/>
      <c r="BV1726" s="125"/>
      <c r="BW1726" s="125"/>
      <c r="BX1726" s="126"/>
      <c r="BY1726" s="126"/>
      <c r="BZ1726" s="126"/>
      <c r="CA1726" s="125"/>
      <c r="CB1726" s="125"/>
    </row>
    <row r="1727" spans="1:80" x14ac:dyDescent="0.3">
      <c r="A1727" s="65"/>
      <c r="B1727" s="65"/>
      <c r="C1727" s="65"/>
      <c r="D1727" s="65"/>
      <c r="E1727" s="65"/>
      <c r="F1727" s="65"/>
      <c r="G1727" s="65"/>
      <c r="H1727" s="65"/>
      <c r="I1727" s="65"/>
      <c r="J1727" s="65"/>
      <c r="K1727" s="65"/>
      <c r="L1727" s="65"/>
      <c r="M1727" s="99"/>
      <c r="N1727" s="66"/>
      <c r="O1727" s="99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5"/>
      <c r="AC1727" s="128"/>
      <c r="AD1727" s="127"/>
      <c r="AE1727" s="126"/>
      <c r="AF1727" s="126"/>
      <c r="AG1727" s="126"/>
      <c r="AH1727" s="125"/>
      <c r="AI1727" s="125"/>
      <c r="AJ1727" s="125"/>
      <c r="AK1727" s="125"/>
      <c r="AL1727" s="125"/>
      <c r="AM1727" s="125"/>
      <c r="AN1727" s="125"/>
      <c r="AO1727" s="66"/>
      <c r="AP1727" s="125"/>
      <c r="AQ1727" s="125"/>
      <c r="AR1727" s="125"/>
      <c r="AS1727" s="125"/>
      <c r="AT1727" s="125"/>
      <c r="AU1727" s="125"/>
      <c r="AV1727" s="125"/>
      <c r="AW1727" s="126"/>
      <c r="AX1727" s="126"/>
      <c r="AY1727" s="126"/>
      <c r="AZ1727" s="125"/>
      <c r="BA1727" s="125"/>
      <c r="BB1727" s="65"/>
      <c r="BC1727" s="65"/>
      <c r="BD1727" s="128"/>
      <c r="BE1727" s="127"/>
      <c r="BF1727" s="126"/>
      <c r="BG1727" s="126"/>
      <c r="BH1727" s="126"/>
      <c r="BI1727" s="125"/>
      <c r="BJ1727" s="125"/>
      <c r="BK1727" s="125"/>
      <c r="BL1727" s="125"/>
      <c r="BM1727" s="125"/>
      <c r="BN1727" s="125"/>
      <c r="BO1727" s="129"/>
      <c r="BP1727" s="66"/>
      <c r="BQ1727" s="129"/>
      <c r="BR1727" s="125"/>
      <c r="BS1727" s="125"/>
      <c r="BT1727" s="125"/>
      <c r="BU1727" s="125"/>
      <c r="BV1727" s="125"/>
      <c r="BW1727" s="125"/>
      <c r="BX1727" s="126"/>
      <c r="BY1727" s="126"/>
      <c r="BZ1727" s="126"/>
      <c r="CA1727" s="125"/>
      <c r="CB1727" s="125"/>
    </row>
    <row r="1728" spans="1:80" x14ac:dyDescent="0.3">
      <c r="A1728" s="65"/>
      <c r="B1728" s="65"/>
      <c r="C1728" s="65"/>
      <c r="D1728" s="65"/>
      <c r="E1728" s="65"/>
      <c r="F1728" s="65"/>
      <c r="G1728" s="65"/>
      <c r="H1728" s="65"/>
      <c r="I1728" s="65"/>
      <c r="J1728" s="65"/>
      <c r="K1728" s="65"/>
      <c r="L1728" s="65"/>
      <c r="M1728" s="99"/>
      <c r="N1728" s="66"/>
      <c r="O1728" s="99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5"/>
      <c r="AC1728" s="128"/>
      <c r="AD1728" s="127"/>
      <c r="AE1728" s="126"/>
      <c r="AF1728" s="126"/>
      <c r="AG1728" s="126"/>
      <c r="AH1728" s="125"/>
      <c r="AI1728" s="125"/>
      <c r="AJ1728" s="125"/>
      <c r="AK1728" s="125"/>
      <c r="AL1728" s="125"/>
      <c r="AM1728" s="125"/>
      <c r="AN1728" s="125"/>
      <c r="AO1728" s="66"/>
      <c r="AP1728" s="125"/>
      <c r="AQ1728" s="125"/>
      <c r="AR1728" s="125"/>
      <c r="AS1728" s="125"/>
      <c r="AT1728" s="125"/>
      <c r="AU1728" s="125"/>
      <c r="AV1728" s="125"/>
      <c r="AW1728" s="126"/>
      <c r="AX1728" s="126"/>
      <c r="AY1728" s="126"/>
      <c r="AZ1728" s="125"/>
      <c r="BA1728" s="125"/>
      <c r="BB1728" s="65"/>
      <c r="BC1728" s="65"/>
      <c r="BD1728" s="128"/>
      <c r="BE1728" s="127"/>
      <c r="BF1728" s="126"/>
      <c r="BG1728" s="126"/>
      <c r="BH1728" s="126"/>
      <c r="BI1728" s="125"/>
      <c r="BJ1728" s="125"/>
      <c r="BK1728" s="125"/>
      <c r="BL1728" s="125"/>
      <c r="BM1728" s="125"/>
      <c r="BN1728" s="125"/>
      <c r="BO1728" s="129"/>
      <c r="BP1728" s="66"/>
      <c r="BQ1728" s="129"/>
      <c r="BR1728" s="125"/>
      <c r="BS1728" s="125"/>
      <c r="BT1728" s="125"/>
      <c r="BU1728" s="125"/>
      <c r="BV1728" s="125"/>
      <c r="BW1728" s="125"/>
      <c r="BX1728" s="126"/>
      <c r="BY1728" s="126"/>
      <c r="BZ1728" s="126"/>
      <c r="CA1728" s="125"/>
      <c r="CB1728" s="125"/>
    </row>
    <row r="1729" spans="1:80" x14ac:dyDescent="0.3">
      <c r="A1729" s="65"/>
      <c r="B1729" s="68"/>
      <c r="C1729" s="68"/>
      <c r="D1729" s="68"/>
      <c r="E1729" s="68"/>
      <c r="F1729" s="68"/>
      <c r="G1729" s="68"/>
      <c r="H1729" s="68"/>
      <c r="I1729" s="68"/>
      <c r="J1729" s="68"/>
      <c r="K1729" s="68"/>
      <c r="L1729" s="68"/>
      <c r="M1729" s="87"/>
      <c r="N1729" s="68"/>
      <c r="O1729" s="87"/>
      <c r="P1729" s="68"/>
      <c r="Q1729" s="68"/>
      <c r="R1729" s="68"/>
      <c r="S1729" s="68"/>
      <c r="T1729" s="68"/>
      <c r="U1729" s="68"/>
      <c r="V1729" s="68"/>
      <c r="W1729" s="68"/>
      <c r="X1729" s="68"/>
      <c r="Y1729" s="68"/>
      <c r="Z1729" s="68"/>
      <c r="AA1729" s="65"/>
      <c r="AB1729" s="65"/>
      <c r="AC1729" s="128"/>
      <c r="AD1729" s="127"/>
      <c r="AE1729" s="126"/>
      <c r="AF1729" s="126"/>
      <c r="AG1729" s="126"/>
      <c r="AH1729" s="125"/>
      <c r="AI1729" s="125"/>
      <c r="AJ1729" s="125"/>
      <c r="AK1729" s="125"/>
      <c r="AL1729" s="125"/>
      <c r="AM1729" s="125"/>
      <c r="AN1729" s="125"/>
      <c r="AO1729" s="66"/>
      <c r="AP1729" s="125"/>
      <c r="AQ1729" s="125"/>
      <c r="AR1729" s="125"/>
      <c r="AS1729" s="125"/>
      <c r="AT1729" s="125"/>
      <c r="AU1729" s="125"/>
      <c r="AV1729" s="125"/>
      <c r="AW1729" s="126"/>
      <c r="AX1729" s="126"/>
      <c r="AY1729" s="126"/>
      <c r="AZ1729" s="125"/>
      <c r="BA1729" s="125"/>
      <c r="BB1729" s="65"/>
      <c r="BC1729" s="65"/>
      <c r="BD1729" s="128"/>
      <c r="BE1729" s="127"/>
      <c r="BF1729" s="126"/>
      <c r="BG1729" s="126"/>
      <c r="BH1729" s="126"/>
      <c r="BI1729" s="125"/>
      <c r="BJ1729" s="125"/>
      <c r="BK1729" s="125"/>
      <c r="BL1729" s="125"/>
      <c r="BM1729" s="125"/>
      <c r="BN1729" s="125"/>
      <c r="BO1729" s="129"/>
      <c r="BP1729" s="66"/>
      <c r="BQ1729" s="129"/>
      <c r="BR1729" s="125"/>
      <c r="BS1729" s="125"/>
      <c r="BT1729" s="125"/>
      <c r="BU1729" s="125"/>
      <c r="BV1729" s="125"/>
      <c r="BW1729" s="125"/>
      <c r="BX1729" s="126"/>
      <c r="BY1729" s="126"/>
      <c r="BZ1729" s="126"/>
      <c r="CA1729" s="125"/>
      <c r="CB1729" s="125"/>
    </row>
    <row r="1730" spans="1:80" x14ac:dyDescent="0.3">
      <c r="A1730" s="65"/>
      <c r="B1730" s="70"/>
      <c r="C1730" s="70"/>
      <c r="D1730" s="71"/>
      <c r="E1730" s="71"/>
      <c r="F1730" s="71"/>
      <c r="G1730" s="70"/>
      <c r="H1730" s="70"/>
      <c r="I1730" s="70"/>
      <c r="J1730" s="70"/>
      <c r="K1730" s="70"/>
      <c r="L1730" s="70"/>
      <c r="M1730" s="70"/>
      <c r="N1730" s="194"/>
      <c r="O1730" s="80"/>
      <c r="P1730" s="75"/>
      <c r="Q1730" s="75"/>
      <c r="R1730" s="75"/>
      <c r="S1730" s="75"/>
      <c r="T1730" s="75"/>
      <c r="U1730" s="75"/>
      <c r="V1730" s="74"/>
      <c r="W1730" s="74"/>
      <c r="X1730" s="74"/>
      <c r="Y1730" s="73"/>
      <c r="Z1730" s="72"/>
      <c r="AA1730" s="65"/>
      <c r="AB1730" s="65"/>
      <c r="AC1730" s="128"/>
      <c r="AD1730" s="127"/>
      <c r="AE1730" s="126"/>
      <c r="AF1730" s="126"/>
      <c r="AG1730" s="126"/>
      <c r="AH1730" s="125"/>
      <c r="AI1730" s="125"/>
      <c r="AJ1730" s="125"/>
      <c r="AK1730" s="125"/>
      <c r="AL1730" s="125"/>
      <c r="AM1730" s="125"/>
      <c r="AN1730" s="125"/>
      <c r="AO1730" s="66"/>
      <c r="AP1730" s="125"/>
      <c r="AQ1730" s="125"/>
      <c r="AR1730" s="125"/>
      <c r="AS1730" s="125"/>
      <c r="AT1730" s="125"/>
      <c r="AU1730" s="125"/>
      <c r="AV1730" s="125"/>
      <c r="AW1730" s="126"/>
      <c r="AX1730" s="126"/>
      <c r="AY1730" s="126"/>
      <c r="AZ1730" s="125"/>
      <c r="BA1730" s="125"/>
      <c r="BB1730" s="65"/>
      <c r="BC1730" s="65"/>
      <c r="BD1730" s="128"/>
      <c r="BE1730" s="127"/>
      <c r="BF1730" s="126"/>
      <c r="BG1730" s="126"/>
      <c r="BH1730" s="126"/>
      <c r="BI1730" s="125"/>
      <c r="BJ1730" s="125"/>
      <c r="BK1730" s="125"/>
      <c r="BL1730" s="125"/>
      <c r="BM1730" s="125"/>
      <c r="BN1730" s="125"/>
      <c r="BO1730" s="129"/>
      <c r="BP1730" s="66"/>
      <c r="BQ1730" s="129"/>
      <c r="BR1730" s="125"/>
      <c r="BS1730" s="125"/>
      <c r="BT1730" s="125"/>
      <c r="BU1730" s="125"/>
      <c r="BV1730" s="125"/>
      <c r="BW1730" s="125"/>
      <c r="BX1730" s="126"/>
      <c r="BY1730" s="126"/>
      <c r="BZ1730" s="126"/>
      <c r="CA1730" s="125"/>
      <c r="CB1730" s="125"/>
    </row>
    <row r="1731" spans="1:80" x14ac:dyDescent="0.3">
      <c r="A1731" s="65"/>
      <c r="B1731" s="70"/>
      <c r="C1731" s="70"/>
      <c r="D1731" s="71"/>
      <c r="E1731" s="71"/>
      <c r="F1731" s="71"/>
      <c r="G1731" s="70"/>
      <c r="H1731" s="70"/>
      <c r="I1731" s="70"/>
      <c r="J1731" s="70"/>
      <c r="K1731" s="70"/>
      <c r="L1731" s="70"/>
      <c r="M1731" s="70"/>
      <c r="N1731" s="194"/>
      <c r="O1731" s="80"/>
      <c r="P1731" s="75"/>
      <c r="Q1731" s="75"/>
      <c r="R1731" s="75"/>
      <c r="S1731" s="75"/>
      <c r="T1731" s="75"/>
      <c r="U1731" s="75"/>
      <c r="V1731" s="74"/>
      <c r="W1731" s="74"/>
      <c r="X1731" s="74"/>
      <c r="Y1731" s="73"/>
      <c r="Z1731" s="72"/>
      <c r="AA1731" s="65"/>
      <c r="AB1731" s="65"/>
      <c r="AC1731" s="128"/>
      <c r="AD1731" s="127"/>
      <c r="AE1731" s="126"/>
      <c r="AF1731" s="126"/>
      <c r="AG1731" s="126"/>
      <c r="AH1731" s="125"/>
      <c r="AI1731" s="125"/>
      <c r="AJ1731" s="125"/>
      <c r="AK1731" s="125"/>
      <c r="AL1731" s="125"/>
      <c r="AM1731" s="125"/>
      <c r="AN1731" s="125"/>
      <c r="AO1731" s="66"/>
      <c r="AP1731" s="125"/>
      <c r="AQ1731" s="125"/>
      <c r="AR1731" s="125"/>
      <c r="AS1731" s="125"/>
      <c r="AT1731" s="125"/>
      <c r="AU1731" s="125"/>
      <c r="AV1731" s="125"/>
      <c r="AW1731" s="126"/>
      <c r="AX1731" s="126"/>
      <c r="AY1731" s="126"/>
      <c r="AZ1731" s="125"/>
      <c r="BA1731" s="125"/>
      <c r="BB1731" s="65"/>
      <c r="BC1731" s="65"/>
      <c r="BD1731" s="128"/>
      <c r="BE1731" s="127"/>
      <c r="BF1731" s="126"/>
      <c r="BG1731" s="126"/>
      <c r="BH1731" s="126"/>
      <c r="BI1731" s="125"/>
      <c r="BJ1731" s="125"/>
      <c r="BK1731" s="125"/>
      <c r="BL1731" s="125"/>
      <c r="BM1731" s="125"/>
      <c r="BN1731" s="125"/>
      <c r="BO1731" s="129"/>
      <c r="BP1731" s="66"/>
      <c r="BQ1731" s="129"/>
      <c r="BR1731" s="125"/>
      <c r="BS1731" s="125"/>
      <c r="BT1731" s="125"/>
      <c r="BU1731" s="125"/>
      <c r="BV1731" s="125"/>
      <c r="BW1731" s="125"/>
      <c r="BX1731" s="126"/>
      <c r="BY1731" s="126"/>
      <c r="BZ1731" s="126"/>
      <c r="CA1731" s="125"/>
      <c r="CB1731" s="125"/>
    </row>
    <row r="1732" spans="1:80" x14ac:dyDescent="0.3">
      <c r="A1732" s="65"/>
      <c r="B1732" s="70"/>
      <c r="C1732" s="70"/>
      <c r="D1732" s="71"/>
      <c r="E1732" s="71"/>
      <c r="F1732" s="71"/>
      <c r="G1732" s="70"/>
      <c r="H1732" s="70"/>
      <c r="I1732" s="70"/>
      <c r="J1732" s="70"/>
      <c r="K1732" s="70"/>
      <c r="L1732" s="70"/>
      <c r="M1732" s="70"/>
      <c r="N1732" s="194"/>
      <c r="O1732" s="80"/>
      <c r="P1732" s="75"/>
      <c r="Q1732" s="75"/>
      <c r="R1732" s="75"/>
      <c r="S1732" s="75"/>
      <c r="T1732" s="75"/>
      <c r="U1732" s="75"/>
      <c r="V1732" s="74"/>
      <c r="W1732" s="74"/>
      <c r="X1732" s="74"/>
      <c r="Y1732" s="73"/>
      <c r="Z1732" s="72"/>
      <c r="AA1732" s="65"/>
      <c r="AB1732" s="65"/>
      <c r="AC1732" s="128"/>
      <c r="AD1732" s="127"/>
      <c r="AE1732" s="126"/>
      <c r="AF1732" s="126"/>
      <c r="AG1732" s="126"/>
      <c r="AH1732" s="125"/>
      <c r="AI1732" s="125"/>
      <c r="AJ1732" s="125"/>
      <c r="AK1732" s="125"/>
      <c r="AL1732" s="125"/>
      <c r="AM1732" s="125"/>
      <c r="AN1732" s="125"/>
      <c r="AO1732" s="66"/>
      <c r="AP1732" s="125"/>
      <c r="AQ1732" s="125"/>
      <c r="AR1732" s="125"/>
      <c r="AS1732" s="125"/>
      <c r="AT1732" s="125"/>
      <c r="AU1732" s="125"/>
      <c r="AV1732" s="125"/>
      <c r="AW1732" s="126"/>
      <c r="AX1732" s="126"/>
      <c r="AY1732" s="126"/>
      <c r="AZ1732" s="125"/>
      <c r="BA1732" s="125"/>
      <c r="BB1732" s="65"/>
      <c r="BC1732" s="65"/>
      <c r="BD1732" s="128"/>
      <c r="BE1732" s="127"/>
      <c r="BF1732" s="126"/>
      <c r="BG1732" s="126"/>
      <c r="BH1732" s="126"/>
      <c r="BI1732" s="125"/>
      <c r="BJ1732" s="125"/>
      <c r="BK1732" s="125"/>
      <c r="BL1732" s="125"/>
      <c r="BM1732" s="125"/>
      <c r="BN1732" s="125"/>
      <c r="BO1732" s="129"/>
      <c r="BP1732" s="66"/>
      <c r="BQ1732" s="129"/>
      <c r="BR1732" s="125"/>
      <c r="BS1732" s="125"/>
      <c r="BT1732" s="125"/>
      <c r="BU1732" s="125"/>
      <c r="BV1732" s="125"/>
      <c r="BW1732" s="125"/>
      <c r="BX1732" s="126"/>
      <c r="BY1732" s="126"/>
      <c r="BZ1732" s="126"/>
      <c r="CA1732" s="125"/>
      <c r="CB1732" s="125"/>
    </row>
    <row r="1733" spans="1:80" x14ac:dyDescent="0.3">
      <c r="A1733" s="65"/>
      <c r="B1733" s="70"/>
      <c r="C1733" s="70"/>
      <c r="D1733" s="71"/>
      <c r="E1733" s="71"/>
      <c r="F1733" s="71"/>
      <c r="G1733" s="70"/>
      <c r="H1733" s="70"/>
      <c r="I1733" s="70"/>
      <c r="J1733" s="70"/>
      <c r="K1733" s="70"/>
      <c r="L1733" s="70"/>
      <c r="M1733" s="70"/>
      <c r="N1733" s="194"/>
      <c r="O1733" s="80"/>
      <c r="P1733" s="75"/>
      <c r="Q1733" s="75"/>
      <c r="R1733" s="75"/>
      <c r="S1733" s="75"/>
      <c r="T1733" s="75"/>
      <c r="U1733" s="75"/>
      <c r="V1733" s="74"/>
      <c r="W1733" s="74"/>
      <c r="X1733" s="74"/>
      <c r="Y1733" s="73"/>
      <c r="Z1733" s="72"/>
      <c r="AA1733" s="65"/>
      <c r="AB1733" s="65"/>
      <c r="AC1733" s="128"/>
      <c r="AD1733" s="127"/>
      <c r="AE1733" s="126"/>
      <c r="AF1733" s="126"/>
      <c r="AG1733" s="126"/>
      <c r="AH1733" s="125"/>
      <c r="AI1733" s="125"/>
      <c r="AJ1733" s="125"/>
      <c r="AK1733" s="125"/>
      <c r="AL1733" s="125"/>
      <c r="AM1733" s="125"/>
      <c r="AN1733" s="125"/>
      <c r="AO1733" s="66"/>
      <c r="AP1733" s="125"/>
      <c r="AQ1733" s="125"/>
      <c r="AR1733" s="125"/>
      <c r="AS1733" s="125"/>
      <c r="AT1733" s="125"/>
      <c r="AU1733" s="125"/>
      <c r="AV1733" s="125"/>
      <c r="AW1733" s="126"/>
      <c r="AX1733" s="126"/>
      <c r="AY1733" s="126"/>
      <c r="AZ1733" s="125"/>
      <c r="BA1733" s="125"/>
      <c r="BB1733" s="65"/>
      <c r="BC1733" s="65"/>
      <c r="BD1733" s="128"/>
      <c r="BE1733" s="127"/>
      <c r="BF1733" s="126"/>
      <c r="BG1733" s="126"/>
      <c r="BH1733" s="126"/>
      <c r="BI1733" s="125"/>
      <c r="BJ1733" s="125"/>
      <c r="BK1733" s="125"/>
      <c r="BL1733" s="125"/>
      <c r="BM1733" s="125"/>
      <c r="BN1733" s="125"/>
      <c r="BO1733" s="129"/>
      <c r="BP1733" s="66"/>
      <c r="BQ1733" s="129"/>
      <c r="BR1733" s="125"/>
      <c r="BS1733" s="125"/>
      <c r="BT1733" s="125"/>
      <c r="BU1733" s="125"/>
      <c r="BV1733" s="125"/>
      <c r="BW1733" s="125"/>
      <c r="BX1733" s="126"/>
      <c r="BY1733" s="126"/>
      <c r="BZ1733" s="126"/>
      <c r="CA1733" s="125"/>
      <c r="CB1733" s="125"/>
    </row>
    <row r="1734" spans="1:80" x14ac:dyDescent="0.3">
      <c r="A1734" s="65"/>
      <c r="B1734" s="70"/>
      <c r="C1734" s="70"/>
      <c r="D1734" s="71"/>
      <c r="E1734" s="71"/>
      <c r="F1734" s="71"/>
      <c r="G1734" s="70"/>
      <c r="H1734" s="70"/>
      <c r="I1734" s="70"/>
      <c r="J1734" s="70"/>
      <c r="K1734" s="70"/>
      <c r="L1734" s="70"/>
      <c r="M1734" s="70"/>
      <c r="N1734" s="194"/>
      <c r="O1734" s="80"/>
      <c r="P1734" s="75"/>
      <c r="Q1734" s="75"/>
      <c r="R1734" s="75"/>
      <c r="S1734" s="75"/>
      <c r="T1734" s="75"/>
      <c r="U1734" s="75"/>
      <c r="V1734" s="74"/>
      <c r="W1734" s="74"/>
      <c r="X1734" s="74"/>
      <c r="Y1734" s="73"/>
      <c r="Z1734" s="72"/>
      <c r="AA1734" s="65"/>
      <c r="AB1734" s="65"/>
      <c r="AC1734" s="128"/>
      <c r="AD1734" s="127"/>
      <c r="AE1734" s="126"/>
      <c r="AF1734" s="126"/>
      <c r="AG1734" s="126"/>
      <c r="AH1734" s="125"/>
      <c r="AI1734" s="125"/>
      <c r="AJ1734" s="125"/>
      <c r="AK1734" s="125"/>
      <c r="AL1734" s="125"/>
      <c r="AM1734" s="125"/>
      <c r="AN1734" s="125"/>
      <c r="AO1734" s="66"/>
      <c r="AP1734" s="125"/>
      <c r="AQ1734" s="125"/>
      <c r="AR1734" s="125"/>
      <c r="AS1734" s="125"/>
      <c r="AT1734" s="125"/>
      <c r="AU1734" s="125"/>
      <c r="AV1734" s="125"/>
      <c r="AW1734" s="126"/>
      <c r="AX1734" s="126"/>
      <c r="AY1734" s="126"/>
      <c r="AZ1734" s="125"/>
      <c r="BA1734" s="125"/>
      <c r="BB1734" s="65"/>
      <c r="BC1734" s="65"/>
      <c r="BD1734" s="128"/>
      <c r="BE1734" s="127"/>
      <c r="BF1734" s="126"/>
      <c r="BG1734" s="126"/>
      <c r="BH1734" s="126"/>
      <c r="BI1734" s="125"/>
      <c r="BJ1734" s="125"/>
      <c r="BK1734" s="125"/>
      <c r="BL1734" s="125"/>
      <c r="BM1734" s="125"/>
      <c r="BN1734" s="125"/>
      <c r="BO1734" s="129"/>
      <c r="BP1734" s="66"/>
      <c r="BQ1734" s="129"/>
      <c r="BR1734" s="125"/>
      <c r="BS1734" s="125"/>
      <c r="BT1734" s="125"/>
      <c r="BU1734" s="125"/>
      <c r="BV1734" s="125"/>
      <c r="BW1734" s="125"/>
      <c r="BX1734" s="126"/>
      <c r="BY1734" s="126"/>
      <c r="BZ1734" s="126"/>
      <c r="CA1734" s="125"/>
      <c r="CB1734" s="125"/>
    </row>
    <row r="1735" spans="1:80" x14ac:dyDescent="0.3">
      <c r="A1735" s="65"/>
      <c r="B1735" s="70"/>
      <c r="C1735" s="70"/>
      <c r="D1735" s="71"/>
      <c r="E1735" s="71"/>
      <c r="F1735" s="71"/>
      <c r="G1735" s="70"/>
      <c r="H1735" s="70"/>
      <c r="I1735" s="70"/>
      <c r="J1735" s="70"/>
      <c r="K1735" s="70"/>
      <c r="L1735" s="70"/>
      <c r="M1735" s="70"/>
      <c r="N1735" s="194"/>
      <c r="O1735" s="80"/>
      <c r="P1735" s="75"/>
      <c r="Q1735" s="75"/>
      <c r="R1735" s="75"/>
      <c r="S1735" s="75"/>
      <c r="T1735" s="75"/>
      <c r="U1735" s="75"/>
      <c r="V1735" s="74"/>
      <c r="W1735" s="74"/>
      <c r="X1735" s="74"/>
      <c r="Y1735" s="73"/>
      <c r="Z1735" s="72"/>
      <c r="AA1735" s="65"/>
      <c r="AB1735" s="65"/>
      <c r="AC1735" s="128"/>
      <c r="AD1735" s="127"/>
      <c r="AE1735" s="126"/>
      <c r="AF1735" s="126"/>
      <c r="AG1735" s="126"/>
      <c r="AH1735" s="125"/>
      <c r="AI1735" s="125"/>
      <c r="AJ1735" s="125"/>
      <c r="AK1735" s="125"/>
      <c r="AL1735" s="125"/>
      <c r="AM1735" s="125"/>
      <c r="AN1735" s="125"/>
      <c r="AO1735" s="66"/>
      <c r="AP1735" s="125"/>
      <c r="AQ1735" s="125"/>
      <c r="AR1735" s="125"/>
      <c r="AS1735" s="125"/>
      <c r="AT1735" s="125"/>
      <c r="AU1735" s="125"/>
      <c r="AV1735" s="125"/>
      <c r="AW1735" s="126"/>
      <c r="AX1735" s="126"/>
      <c r="AY1735" s="126"/>
      <c r="AZ1735" s="125"/>
      <c r="BA1735" s="125"/>
      <c r="BB1735" s="65"/>
      <c r="BC1735" s="65"/>
      <c r="BD1735" s="128"/>
      <c r="BE1735" s="127"/>
      <c r="BF1735" s="126"/>
      <c r="BG1735" s="126"/>
      <c r="BH1735" s="126"/>
      <c r="BI1735" s="125"/>
      <c r="BJ1735" s="125"/>
      <c r="BK1735" s="125"/>
      <c r="BL1735" s="125"/>
      <c r="BM1735" s="125"/>
      <c r="BN1735" s="125"/>
      <c r="BO1735" s="129"/>
      <c r="BP1735" s="66"/>
      <c r="BQ1735" s="129"/>
      <c r="BR1735" s="125"/>
      <c r="BS1735" s="125"/>
      <c r="BT1735" s="125"/>
      <c r="BU1735" s="125"/>
      <c r="BV1735" s="125"/>
      <c r="BW1735" s="125"/>
      <c r="BX1735" s="126"/>
      <c r="BY1735" s="126"/>
      <c r="BZ1735" s="126"/>
      <c r="CA1735" s="125"/>
      <c r="CB1735" s="125"/>
    </row>
    <row r="1736" spans="1:80" x14ac:dyDescent="0.3">
      <c r="A1736" s="65"/>
      <c r="B1736" s="70"/>
      <c r="C1736" s="70"/>
      <c r="D1736" s="71"/>
      <c r="E1736" s="71"/>
      <c r="F1736" s="71"/>
      <c r="G1736" s="70"/>
      <c r="H1736" s="70"/>
      <c r="I1736" s="70"/>
      <c r="J1736" s="70"/>
      <c r="K1736" s="70"/>
      <c r="L1736" s="70"/>
      <c r="M1736" s="70"/>
      <c r="N1736" s="194"/>
      <c r="O1736" s="80"/>
      <c r="P1736" s="75"/>
      <c r="Q1736" s="75"/>
      <c r="R1736" s="75"/>
      <c r="S1736" s="75"/>
      <c r="T1736" s="75"/>
      <c r="U1736" s="75"/>
      <c r="V1736" s="74"/>
      <c r="W1736" s="74"/>
      <c r="X1736" s="74"/>
      <c r="Y1736" s="73"/>
      <c r="Z1736" s="72"/>
      <c r="AA1736" s="65"/>
      <c r="AB1736" s="65"/>
      <c r="AC1736" s="128"/>
      <c r="AD1736" s="127"/>
      <c r="AE1736" s="126"/>
      <c r="AF1736" s="126"/>
      <c r="AG1736" s="126"/>
      <c r="AH1736" s="125"/>
      <c r="AI1736" s="125"/>
      <c r="AJ1736" s="125"/>
      <c r="AK1736" s="125"/>
      <c r="AL1736" s="125"/>
      <c r="AM1736" s="125"/>
      <c r="AN1736" s="125"/>
      <c r="AO1736" s="66"/>
      <c r="AP1736" s="125"/>
      <c r="AQ1736" s="125"/>
      <c r="AR1736" s="125"/>
      <c r="AS1736" s="125"/>
      <c r="AT1736" s="125"/>
      <c r="AU1736" s="125"/>
      <c r="AV1736" s="125"/>
      <c r="AW1736" s="126"/>
      <c r="AX1736" s="126"/>
      <c r="AY1736" s="126"/>
      <c r="AZ1736" s="125"/>
      <c r="BA1736" s="125"/>
      <c r="BB1736" s="65"/>
      <c r="BC1736" s="65"/>
      <c r="BD1736" s="128"/>
      <c r="BE1736" s="127"/>
      <c r="BF1736" s="126"/>
      <c r="BG1736" s="126"/>
      <c r="BH1736" s="126"/>
      <c r="BI1736" s="125"/>
      <c r="BJ1736" s="125"/>
      <c r="BK1736" s="125"/>
      <c r="BL1736" s="125"/>
      <c r="BM1736" s="125"/>
      <c r="BN1736" s="125"/>
      <c r="BO1736" s="129"/>
      <c r="BP1736" s="66"/>
      <c r="BQ1736" s="129"/>
      <c r="BR1736" s="125"/>
      <c r="BS1736" s="125"/>
      <c r="BT1736" s="125"/>
      <c r="BU1736" s="125"/>
      <c r="BV1736" s="125"/>
      <c r="BW1736" s="125"/>
      <c r="BX1736" s="126"/>
      <c r="BY1736" s="126"/>
      <c r="BZ1736" s="126"/>
      <c r="CA1736" s="125"/>
      <c r="CB1736" s="125"/>
    </row>
    <row r="1737" spans="1:80" x14ac:dyDescent="0.3">
      <c r="A1737" s="65"/>
      <c r="B1737" s="70"/>
      <c r="C1737" s="70"/>
      <c r="D1737" s="71"/>
      <c r="E1737" s="71"/>
      <c r="F1737" s="71"/>
      <c r="G1737" s="70"/>
      <c r="H1737" s="70"/>
      <c r="I1737" s="70"/>
      <c r="J1737" s="70"/>
      <c r="K1737" s="70"/>
      <c r="L1737" s="70"/>
      <c r="M1737" s="70"/>
      <c r="N1737" s="194"/>
      <c r="O1737" s="80"/>
      <c r="P1737" s="75"/>
      <c r="Q1737" s="75"/>
      <c r="R1737" s="75"/>
      <c r="S1737" s="75"/>
      <c r="T1737" s="75"/>
      <c r="U1737" s="75"/>
      <c r="V1737" s="74"/>
      <c r="W1737" s="74"/>
      <c r="X1737" s="74"/>
      <c r="Y1737" s="73"/>
      <c r="Z1737" s="72"/>
      <c r="AA1737" s="65"/>
      <c r="AB1737" s="65"/>
      <c r="AC1737" s="128"/>
      <c r="AD1737" s="127"/>
      <c r="AE1737" s="126"/>
      <c r="AF1737" s="126"/>
      <c r="AG1737" s="126"/>
      <c r="AH1737" s="125"/>
      <c r="AI1737" s="125"/>
      <c r="AJ1737" s="125"/>
      <c r="AK1737" s="125"/>
      <c r="AL1737" s="125"/>
      <c r="AM1737" s="125"/>
      <c r="AN1737" s="125"/>
      <c r="AO1737" s="66"/>
      <c r="AP1737" s="125"/>
      <c r="AQ1737" s="125"/>
      <c r="AR1737" s="125"/>
      <c r="AS1737" s="125"/>
      <c r="AT1737" s="125"/>
      <c r="AU1737" s="125"/>
      <c r="AV1737" s="125"/>
      <c r="AW1737" s="126"/>
      <c r="AX1737" s="126"/>
      <c r="AY1737" s="126"/>
      <c r="AZ1737" s="125"/>
      <c r="BA1737" s="125"/>
      <c r="BB1737" s="65"/>
      <c r="BC1737" s="65"/>
      <c r="BD1737" s="128"/>
      <c r="BE1737" s="127"/>
      <c r="BF1737" s="126"/>
      <c r="BG1737" s="126"/>
      <c r="BH1737" s="126"/>
      <c r="BI1737" s="125"/>
      <c r="BJ1737" s="125"/>
      <c r="BK1737" s="125"/>
      <c r="BL1737" s="125"/>
      <c r="BM1737" s="125"/>
      <c r="BN1737" s="125"/>
      <c r="BO1737" s="129"/>
      <c r="BP1737" s="66"/>
      <c r="BQ1737" s="129"/>
      <c r="BR1737" s="125"/>
      <c r="BS1737" s="125"/>
      <c r="BT1737" s="125"/>
      <c r="BU1737" s="125"/>
      <c r="BV1737" s="125"/>
      <c r="BW1737" s="125"/>
      <c r="BX1737" s="126"/>
      <c r="BY1737" s="126"/>
      <c r="BZ1737" s="126"/>
      <c r="CA1737" s="125"/>
      <c r="CB1737" s="125"/>
    </row>
    <row r="1738" spans="1:80" x14ac:dyDescent="0.3">
      <c r="A1738" s="65"/>
      <c r="B1738" s="70"/>
      <c r="C1738" s="70"/>
      <c r="D1738" s="71"/>
      <c r="E1738" s="71"/>
      <c r="F1738" s="71"/>
      <c r="G1738" s="70"/>
      <c r="H1738" s="70"/>
      <c r="I1738" s="70"/>
      <c r="J1738" s="70"/>
      <c r="K1738" s="70"/>
      <c r="L1738" s="70"/>
      <c r="M1738" s="70"/>
      <c r="N1738" s="194"/>
      <c r="O1738" s="80"/>
      <c r="P1738" s="75"/>
      <c r="Q1738" s="75"/>
      <c r="R1738" s="75"/>
      <c r="S1738" s="75"/>
      <c r="T1738" s="75"/>
      <c r="U1738" s="75"/>
      <c r="V1738" s="74"/>
      <c r="W1738" s="74"/>
      <c r="X1738" s="74"/>
      <c r="Y1738" s="73"/>
      <c r="Z1738" s="72"/>
      <c r="AA1738" s="65"/>
      <c r="AB1738" s="65"/>
      <c r="AC1738" s="128"/>
      <c r="AD1738" s="127"/>
      <c r="AE1738" s="126"/>
      <c r="AF1738" s="126"/>
      <c r="AG1738" s="126"/>
      <c r="AH1738" s="125"/>
      <c r="AI1738" s="125"/>
      <c r="AJ1738" s="125"/>
      <c r="AK1738" s="125"/>
      <c r="AL1738" s="125"/>
      <c r="AM1738" s="125"/>
      <c r="AN1738" s="125"/>
      <c r="AO1738" s="66"/>
      <c r="AP1738" s="125"/>
      <c r="AQ1738" s="125"/>
      <c r="AR1738" s="125"/>
      <c r="AS1738" s="125"/>
      <c r="AT1738" s="125"/>
      <c r="AU1738" s="125"/>
      <c r="AV1738" s="125"/>
      <c r="AW1738" s="126"/>
      <c r="AX1738" s="126"/>
      <c r="AY1738" s="126"/>
      <c r="AZ1738" s="125"/>
      <c r="BA1738" s="125"/>
      <c r="BB1738" s="65"/>
      <c r="BC1738" s="65"/>
      <c r="BD1738" s="128"/>
      <c r="BE1738" s="127"/>
      <c r="BF1738" s="126"/>
      <c r="BG1738" s="126"/>
      <c r="BH1738" s="126"/>
      <c r="BI1738" s="125"/>
      <c r="BJ1738" s="125"/>
      <c r="BK1738" s="125"/>
      <c r="BL1738" s="125"/>
      <c r="BM1738" s="125"/>
      <c r="BN1738" s="125"/>
      <c r="BO1738" s="129"/>
      <c r="BP1738" s="66"/>
      <c r="BQ1738" s="129"/>
      <c r="BR1738" s="125"/>
      <c r="BS1738" s="125"/>
      <c r="BT1738" s="125"/>
      <c r="BU1738" s="125"/>
      <c r="BV1738" s="125"/>
      <c r="BW1738" s="125"/>
      <c r="BX1738" s="126"/>
      <c r="BY1738" s="126"/>
      <c r="BZ1738" s="126"/>
      <c r="CA1738" s="125"/>
      <c r="CB1738" s="125"/>
    </row>
    <row r="1739" spans="1:80" x14ac:dyDescent="0.3">
      <c r="A1739" s="65"/>
      <c r="B1739" s="70"/>
      <c r="C1739" s="70"/>
      <c r="D1739" s="71"/>
      <c r="E1739" s="71"/>
      <c r="F1739" s="71"/>
      <c r="G1739" s="70"/>
      <c r="H1739" s="70"/>
      <c r="I1739" s="70"/>
      <c r="J1739" s="70"/>
      <c r="K1739" s="70"/>
      <c r="L1739" s="70"/>
      <c r="M1739" s="70"/>
      <c r="N1739" s="194"/>
      <c r="O1739" s="80"/>
      <c r="P1739" s="75"/>
      <c r="Q1739" s="75"/>
      <c r="R1739" s="75"/>
      <c r="S1739" s="75"/>
      <c r="T1739" s="75"/>
      <c r="U1739" s="75"/>
      <c r="V1739" s="74"/>
      <c r="W1739" s="74"/>
      <c r="X1739" s="74"/>
      <c r="Y1739" s="73"/>
      <c r="Z1739" s="72"/>
      <c r="AA1739" s="65"/>
      <c r="AB1739" s="65"/>
      <c r="AC1739" s="128"/>
      <c r="AD1739" s="127"/>
      <c r="AE1739" s="126"/>
      <c r="AF1739" s="126"/>
      <c r="AG1739" s="126"/>
      <c r="AH1739" s="125"/>
      <c r="AI1739" s="125"/>
      <c r="AJ1739" s="125"/>
      <c r="AK1739" s="125"/>
      <c r="AL1739" s="125"/>
      <c r="AM1739" s="125"/>
      <c r="AN1739" s="125"/>
      <c r="AO1739" s="66"/>
      <c r="AP1739" s="125"/>
      <c r="AQ1739" s="125"/>
      <c r="AR1739" s="125"/>
      <c r="AS1739" s="125"/>
      <c r="AT1739" s="125"/>
      <c r="AU1739" s="125"/>
      <c r="AV1739" s="125"/>
      <c r="AW1739" s="126"/>
      <c r="AX1739" s="126"/>
      <c r="AY1739" s="126"/>
      <c r="AZ1739" s="125"/>
      <c r="BA1739" s="125"/>
      <c r="BB1739" s="65"/>
      <c r="BC1739" s="65"/>
      <c r="BD1739" s="128"/>
      <c r="BE1739" s="127"/>
      <c r="BF1739" s="126"/>
      <c r="BG1739" s="126"/>
      <c r="BH1739" s="126"/>
      <c r="BI1739" s="125"/>
      <c r="BJ1739" s="125"/>
      <c r="BK1739" s="125"/>
      <c r="BL1739" s="125"/>
      <c r="BM1739" s="125"/>
      <c r="BN1739" s="125"/>
      <c r="BO1739" s="129"/>
      <c r="BP1739" s="66"/>
      <c r="BQ1739" s="129"/>
      <c r="BR1739" s="125"/>
      <c r="BS1739" s="125"/>
      <c r="BT1739" s="125"/>
      <c r="BU1739" s="125"/>
      <c r="BV1739" s="125"/>
      <c r="BW1739" s="125"/>
      <c r="BX1739" s="126"/>
      <c r="BY1739" s="126"/>
      <c r="BZ1739" s="126"/>
      <c r="CA1739" s="125"/>
      <c r="CB1739" s="125"/>
    </row>
    <row r="1740" spans="1:80" x14ac:dyDescent="0.3">
      <c r="A1740" s="65"/>
      <c r="B1740" s="70"/>
      <c r="C1740" s="70"/>
      <c r="D1740" s="71"/>
      <c r="E1740" s="71"/>
      <c r="F1740" s="71"/>
      <c r="G1740" s="70"/>
      <c r="H1740" s="70"/>
      <c r="I1740" s="70"/>
      <c r="J1740" s="70"/>
      <c r="K1740" s="70"/>
      <c r="L1740" s="70"/>
      <c r="M1740" s="70"/>
      <c r="N1740" s="194"/>
      <c r="O1740" s="80"/>
      <c r="P1740" s="75"/>
      <c r="Q1740" s="75"/>
      <c r="R1740" s="75"/>
      <c r="S1740" s="75"/>
      <c r="T1740" s="75"/>
      <c r="U1740" s="75"/>
      <c r="V1740" s="74"/>
      <c r="W1740" s="74"/>
      <c r="X1740" s="74"/>
      <c r="Y1740" s="73"/>
      <c r="Z1740" s="72"/>
      <c r="AA1740" s="65"/>
      <c r="AB1740" s="65"/>
      <c r="AC1740" s="128"/>
      <c r="AD1740" s="127"/>
      <c r="AE1740" s="126"/>
      <c r="AF1740" s="126"/>
      <c r="AG1740" s="126"/>
      <c r="AH1740" s="125"/>
      <c r="AI1740" s="125"/>
      <c r="AJ1740" s="125"/>
      <c r="AK1740" s="125"/>
      <c r="AL1740" s="125"/>
      <c r="AM1740" s="125"/>
      <c r="AN1740" s="125"/>
      <c r="AO1740" s="66"/>
      <c r="AP1740" s="125"/>
      <c r="AQ1740" s="125"/>
      <c r="AR1740" s="125"/>
      <c r="AS1740" s="125"/>
      <c r="AT1740" s="125"/>
      <c r="AU1740" s="125"/>
      <c r="AV1740" s="125"/>
      <c r="AW1740" s="126"/>
      <c r="AX1740" s="126"/>
      <c r="AY1740" s="126"/>
      <c r="AZ1740" s="125"/>
      <c r="BA1740" s="125"/>
      <c r="BB1740" s="65"/>
      <c r="BC1740" s="65"/>
      <c r="BD1740" s="128"/>
      <c r="BE1740" s="127"/>
      <c r="BF1740" s="126"/>
      <c r="BG1740" s="126"/>
      <c r="BH1740" s="126"/>
      <c r="BI1740" s="125"/>
      <c r="BJ1740" s="125"/>
      <c r="BK1740" s="125"/>
      <c r="BL1740" s="125"/>
      <c r="BM1740" s="125"/>
      <c r="BN1740" s="125"/>
      <c r="BO1740" s="129"/>
      <c r="BP1740" s="66"/>
      <c r="BQ1740" s="129"/>
      <c r="BR1740" s="125"/>
      <c r="BS1740" s="125"/>
      <c r="BT1740" s="125"/>
      <c r="BU1740" s="125"/>
      <c r="BV1740" s="125"/>
      <c r="BW1740" s="125"/>
      <c r="BX1740" s="126"/>
      <c r="BY1740" s="126"/>
      <c r="BZ1740" s="126"/>
      <c r="CA1740" s="125"/>
      <c r="CB1740" s="125"/>
    </row>
    <row r="1741" spans="1:80" x14ac:dyDescent="0.3">
      <c r="A1741" s="65"/>
      <c r="B1741" s="70"/>
      <c r="C1741" s="70"/>
      <c r="D1741" s="71"/>
      <c r="E1741" s="71"/>
      <c r="F1741" s="71"/>
      <c r="G1741" s="70"/>
      <c r="H1741" s="70"/>
      <c r="I1741" s="70"/>
      <c r="J1741" s="70"/>
      <c r="K1741" s="70"/>
      <c r="L1741" s="70"/>
      <c r="M1741" s="70"/>
      <c r="N1741" s="194"/>
      <c r="O1741" s="80"/>
      <c r="P1741" s="75"/>
      <c r="Q1741" s="75"/>
      <c r="R1741" s="75"/>
      <c r="S1741" s="75"/>
      <c r="T1741" s="75"/>
      <c r="U1741" s="75"/>
      <c r="V1741" s="74"/>
      <c r="W1741" s="74"/>
      <c r="X1741" s="74"/>
      <c r="Y1741" s="73"/>
      <c r="Z1741" s="72"/>
      <c r="AA1741" s="65"/>
      <c r="AB1741" s="65"/>
      <c r="AC1741" s="128"/>
      <c r="AD1741" s="127"/>
      <c r="AE1741" s="126"/>
      <c r="AF1741" s="126"/>
      <c r="AG1741" s="126"/>
      <c r="AH1741" s="125"/>
      <c r="AI1741" s="125"/>
      <c r="AJ1741" s="125"/>
      <c r="AK1741" s="125"/>
      <c r="AL1741" s="125"/>
      <c r="AM1741" s="125"/>
      <c r="AN1741" s="125"/>
      <c r="AO1741" s="66"/>
      <c r="AP1741" s="125"/>
      <c r="AQ1741" s="125"/>
      <c r="AR1741" s="125"/>
      <c r="AS1741" s="125"/>
      <c r="AT1741" s="125"/>
      <c r="AU1741" s="125"/>
      <c r="AV1741" s="125"/>
      <c r="AW1741" s="126"/>
      <c r="AX1741" s="126"/>
      <c r="AY1741" s="126"/>
      <c r="AZ1741" s="125"/>
      <c r="BA1741" s="125"/>
      <c r="BB1741" s="65"/>
      <c r="BC1741" s="65"/>
      <c r="BD1741" s="128"/>
      <c r="BE1741" s="127"/>
      <c r="BF1741" s="126"/>
      <c r="BG1741" s="126"/>
      <c r="BH1741" s="126"/>
      <c r="BI1741" s="125"/>
      <c r="BJ1741" s="125"/>
      <c r="BK1741" s="125"/>
      <c r="BL1741" s="125"/>
      <c r="BM1741" s="125"/>
      <c r="BN1741" s="125"/>
      <c r="BO1741" s="129"/>
      <c r="BP1741" s="66"/>
      <c r="BQ1741" s="129"/>
      <c r="BR1741" s="125"/>
      <c r="BS1741" s="125"/>
      <c r="BT1741" s="125"/>
      <c r="BU1741" s="125"/>
      <c r="BV1741" s="125"/>
      <c r="BW1741" s="125"/>
      <c r="BX1741" s="126"/>
      <c r="BY1741" s="126"/>
      <c r="BZ1741" s="126"/>
      <c r="CA1741" s="125"/>
      <c r="CB1741" s="125"/>
    </row>
    <row r="1742" spans="1:80" x14ac:dyDescent="0.3">
      <c r="A1742" s="65"/>
      <c r="B1742" s="70"/>
      <c r="C1742" s="70"/>
      <c r="D1742" s="71"/>
      <c r="E1742" s="71"/>
      <c r="F1742" s="71"/>
      <c r="G1742" s="70"/>
      <c r="H1742" s="70"/>
      <c r="I1742" s="70"/>
      <c r="J1742" s="70"/>
      <c r="K1742" s="70"/>
      <c r="L1742" s="70"/>
      <c r="M1742" s="70"/>
      <c r="N1742" s="194"/>
      <c r="O1742" s="80"/>
      <c r="P1742" s="75"/>
      <c r="Q1742" s="75"/>
      <c r="R1742" s="75"/>
      <c r="S1742" s="75"/>
      <c r="T1742" s="75"/>
      <c r="U1742" s="75"/>
      <c r="V1742" s="74"/>
      <c r="W1742" s="74"/>
      <c r="X1742" s="74"/>
      <c r="Y1742" s="73"/>
      <c r="Z1742" s="72"/>
      <c r="AA1742" s="65"/>
      <c r="AB1742" s="65"/>
      <c r="AC1742" s="65"/>
      <c r="AD1742" s="65"/>
      <c r="AE1742" s="65"/>
      <c r="AF1742" s="65"/>
      <c r="AG1742" s="65"/>
      <c r="AH1742" s="65"/>
      <c r="AI1742" s="65"/>
      <c r="AJ1742" s="65"/>
      <c r="AK1742" s="65"/>
      <c r="AL1742" s="65"/>
      <c r="AM1742" s="65"/>
      <c r="AN1742" s="125"/>
      <c r="AO1742" s="66"/>
      <c r="AP1742" s="125"/>
      <c r="AQ1742" s="65"/>
      <c r="AR1742" s="65"/>
      <c r="AS1742" s="65"/>
      <c r="AT1742" s="65"/>
      <c r="AU1742" s="65"/>
      <c r="AV1742" s="65"/>
      <c r="AW1742" s="65"/>
      <c r="AX1742" s="65"/>
      <c r="AY1742" s="65"/>
      <c r="AZ1742" s="65"/>
      <c r="BA1742" s="65"/>
      <c r="BB1742" s="65"/>
      <c r="BC1742" s="65"/>
      <c r="BD1742" s="65"/>
      <c r="BE1742" s="65"/>
      <c r="BF1742" s="65"/>
      <c r="BG1742" s="65"/>
      <c r="BH1742" s="65"/>
      <c r="BI1742" s="65"/>
      <c r="BJ1742" s="65"/>
      <c r="BK1742" s="65"/>
      <c r="BL1742" s="65"/>
      <c r="BM1742" s="65"/>
      <c r="BN1742" s="65"/>
      <c r="BO1742" s="65"/>
      <c r="BP1742" s="66"/>
      <c r="BQ1742" s="65"/>
      <c r="BR1742" s="65"/>
      <c r="BS1742" s="65"/>
      <c r="BT1742" s="65"/>
      <c r="BU1742" s="65"/>
      <c r="BV1742" s="65"/>
      <c r="BW1742" s="65"/>
      <c r="BX1742" s="65"/>
      <c r="BY1742" s="65"/>
      <c r="BZ1742" s="65"/>
      <c r="CA1742" s="65"/>
      <c r="CB1742" s="65"/>
    </row>
    <row r="1743" spans="1:80" x14ac:dyDescent="0.3">
      <c r="A1743" s="65"/>
      <c r="B1743" s="70"/>
      <c r="C1743" s="70"/>
      <c r="D1743" s="71"/>
      <c r="E1743" s="71"/>
      <c r="F1743" s="71"/>
      <c r="G1743" s="70"/>
      <c r="H1743" s="70"/>
      <c r="I1743" s="70"/>
      <c r="J1743" s="70"/>
      <c r="K1743" s="70"/>
      <c r="L1743" s="70"/>
      <c r="M1743" s="70"/>
      <c r="N1743" s="194"/>
      <c r="O1743" s="80"/>
      <c r="P1743" s="75"/>
      <c r="Q1743" s="75"/>
      <c r="R1743" s="75"/>
      <c r="S1743" s="75"/>
      <c r="T1743" s="75"/>
      <c r="U1743" s="75"/>
      <c r="V1743" s="74"/>
      <c r="W1743" s="74"/>
      <c r="X1743" s="74"/>
      <c r="Y1743" s="73"/>
      <c r="Z1743" s="72"/>
      <c r="AA1743" s="65"/>
      <c r="AB1743" s="65"/>
      <c r="AC1743" s="82"/>
      <c r="AD1743" s="82"/>
      <c r="AE1743" s="82"/>
      <c r="AF1743" s="82"/>
      <c r="AG1743" s="82"/>
      <c r="AH1743" s="82"/>
      <c r="AI1743" s="82"/>
      <c r="AJ1743" s="82"/>
      <c r="AK1743" s="82"/>
      <c r="AL1743" s="82"/>
      <c r="AM1743" s="82"/>
      <c r="AN1743" s="114"/>
      <c r="AO1743" s="82"/>
      <c r="AP1743" s="114"/>
      <c r="AQ1743" s="82"/>
      <c r="AR1743" s="82"/>
      <c r="AS1743" s="82"/>
      <c r="AT1743" s="82"/>
      <c r="AU1743" s="82"/>
      <c r="AV1743" s="82"/>
      <c r="AW1743" s="82"/>
      <c r="AX1743" s="82"/>
      <c r="AY1743" s="82"/>
      <c r="AZ1743" s="82"/>
      <c r="BA1743" s="82"/>
      <c r="BB1743" s="65"/>
      <c r="BC1743" s="65"/>
      <c r="BD1743" s="82"/>
      <c r="BE1743" s="82"/>
      <c r="BF1743" s="82"/>
      <c r="BG1743" s="82"/>
      <c r="BH1743" s="82"/>
      <c r="BI1743" s="82"/>
      <c r="BJ1743" s="82"/>
      <c r="BK1743" s="82"/>
      <c r="BL1743" s="82"/>
      <c r="BM1743" s="82"/>
      <c r="BN1743" s="82"/>
      <c r="BO1743" s="82"/>
      <c r="BP1743" s="82"/>
      <c r="BQ1743" s="82"/>
      <c r="BR1743" s="82"/>
      <c r="BS1743" s="82"/>
      <c r="BT1743" s="82"/>
      <c r="BU1743" s="82"/>
      <c r="BV1743" s="82"/>
      <c r="BW1743" s="82"/>
      <c r="BX1743" s="82"/>
      <c r="BY1743" s="82"/>
      <c r="BZ1743" s="82"/>
      <c r="CA1743" s="82"/>
      <c r="CB1743" s="82"/>
    </row>
    <row r="1744" spans="1:80" x14ac:dyDescent="0.3">
      <c r="A1744" s="65"/>
      <c r="B1744" s="70"/>
      <c r="C1744" s="70"/>
      <c r="D1744" s="71"/>
      <c r="E1744" s="71"/>
      <c r="F1744" s="71"/>
      <c r="G1744" s="70"/>
      <c r="H1744" s="70"/>
      <c r="I1744" s="70"/>
      <c r="J1744" s="70"/>
      <c r="K1744" s="70"/>
      <c r="L1744" s="70"/>
      <c r="M1744" s="70"/>
      <c r="N1744" s="194"/>
      <c r="O1744" s="80"/>
      <c r="P1744" s="75"/>
      <c r="Q1744" s="75"/>
      <c r="R1744" s="75"/>
      <c r="S1744" s="75"/>
      <c r="T1744" s="75"/>
      <c r="U1744" s="75"/>
      <c r="V1744" s="74"/>
      <c r="W1744" s="74"/>
      <c r="X1744" s="74"/>
      <c r="Y1744" s="73"/>
      <c r="Z1744" s="72"/>
      <c r="AA1744" s="65"/>
      <c r="AB1744" s="65"/>
      <c r="AC1744" s="65"/>
      <c r="AD1744" s="65"/>
      <c r="AE1744" s="130"/>
      <c r="AF1744" s="130"/>
      <c r="AG1744" s="130"/>
      <c r="AH1744" s="131"/>
      <c r="AI1744" s="131"/>
      <c r="AJ1744" s="131"/>
      <c r="AK1744" s="131"/>
      <c r="AL1744" s="131"/>
      <c r="AM1744" s="131"/>
      <c r="AN1744" s="125"/>
      <c r="AO1744" s="82"/>
      <c r="AP1744" s="125"/>
      <c r="AQ1744" s="131"/>
      <c r="AR1744" s="131"/>
      <c r="AS1744" s="131"/>
      <c r="AT1744" s="131"/>
      <c r="AU1744" s="131"/>
      <c r="AV1744" s="131"/>
      <c r="AW1744" s="130"/>
      <c r="AX1744" s="130"/>
      <c r="AY1744" s="130"/>
      <c r="AZ1744" s="65"/>
      <c r="BA1744" s="65"/>
      <c r="BB1744" s="65"/>
      <c r="BC1744" s="65"/>
      <c r="BD1744" s="65"/>
      <c r="BE1744" s="65"/>
      <c r="BF1744" s="130"/>
      <c r="BG1744" s="130"/>
      <c r="BH1744" s="130"/>
      <c r="BI1744" s="131"/>
      <c r="BJ1744" s="131"/>
      <c r="BK1744" s="131"/>
      <c r="BL1744" s="131"/>
      <c r="BM1744" s="131"/>
      <c r="BN1744" s="131"/>
      <c r="BO1744" s="132"/>
      <c r="BP1744" s="82"/>
      <c r="BQ1744" s="132"/>
      <c r="BR1744" s="131"/>
      <c r="BS1744" s="131"/>
      <c r="BT1744" s="131"/>
      <c r="BU1744" s="131"/>
      <c r="BV1744" s="131"/>
      <c r="BW1744" s="131"/>
      <c r="BX1744" s="130"/>
      <c r="BY1744" s="130"/>
      <c r="BZ1744" s="130"/>
      <c r="CA1744" s="65"/>
      <c r="CB1744" s="65"/>
    </row>
    <row r="1745" spans="1:80" x14ac:dyDescent="0.3">
      <c r="A1745" s="65"/>
      <c r="B1745" s="70"/>
      <c r="C1745" s="70"/>
      <c r="D1745" s="71"/>
      <c r="E1745" s="71"/>
      <c r="F1745" s="71"/>
      <c r="G1745" s="70"/>
      <c r="H1745" s="70"/>
      <c r="I1745" s="70"/>
      <c r="J1745" s="70"/>
      <c r="K1745" s="70"/>
      <c r="L1745" s="70"/>
      <c r="M1745" s="70"/>
      <c r="N1745" s="195"/>
      <c r="O1745" s="70"/>
      <c r="P1745" s="70"/>
      <c r="Q1745" s="70"/>
      <c r="R1745" s="70"/>
      <c r="S1745" s="70"/>
      <c r="T1745" s="70"/>
      <c r="U1745" s="70"/>
      <c r="V1745" s="71"/>
      <c r="W1745" s="71"/>
      <c r="X1745" s="71"/>
      <c r="Y1745" s="70"/>
      <c r="Z1745" s="70"/>
      <c r="AA1745" s="65"/>
      <c r="AB1745" s="65"/>
      <c r="AC1745" s="128"/>
      <c r="AD1745" s="128"/>
      <c r="AE1745" s="130"/>
      <c r="AF1745" s="130"/>
      <c r="AG1745" s="130"/>
      <c r="AH1745" s="125"/>
      <c r="AI1745" s="125"/>
      <c r="AJ1745" s="125"/>
      <c r="AK1745" s="125"/>
      <c r="AL1745" s="125"/>
      <c r="AM1745" s="125"/>
      <c r="AN1745" s="125"/>
      <c r="AO1745" s="66"/>
      <c r="AP1745" s="125"/>
      <c r="AQ1745" s="125"/>
      <c r="AR1745" s="125"/>
      <c r="AS1745" s="125"/>
      <c r="AT1745" s="125"/>
      <c r="AU1745" s="125"/>
      <c r="AV1745" s="125"/>
      <c r="AW1745" s="130"/>
      <c r="AX1745" s="130"/>
      <c r="AY1745" s="130"/>
      <c r="AZ1745" s="128"/>
      <c r="BA1745" s="128"/>
      <c r="BB1745" s="65"/>
      <c r="BC1745" s="65"/>
      <c r="BD1745" s="128"/>
      <c r="BE1745" s="128"/>
      <c r="BF1745" s="130"/>
      <c r="BG1745" s="130"/>
      <c r="BH1745" s="130"/>
      <c r="BI1745" s="125"/>
      <c r="BJ1745" s="125"/>
      <c r="BK1745" s="125"/>
      <c r="BL1745" s="125"/>
      <c r="BM1745" s="125"/>
      <c r="BN1745" s="125"/>
      <c r="BO1745" s="133"/>
      <c r="BP1745" s="66"/>
      <c r="BQ1745" s="132"/>
      <c r="BR1745" s="125"/>
      <c r="BS1745" s="125"/>
      <c r="BT1745" s="125"/>
      <c r="BU1745" s="125"/>
      <c r="BV1745" s="125"/>
      <c r="BW1745" s="125"/>
      <c r="BX1745" s="130"/>
      <c r="BY1745" s="130"/>
      <c r="BZ1745" s="130"/>
      <c r="CA1745" s="128"/>
      <c r="CB1745" s="128"/>
    </row>
    <row r="1746" spans="1:80" x14ac:dyDescent="0.3">
      <c r="A1746" s="65"/>
      <c r="B1746" s="72"/>
      <c r="C1746" s="73"/>
      <c r="D1746" s="74"/>
      <c r="E1746" s="74"/>
      <c r="F1746" s="74"/>
      <c r="G1746" s="75"/>
      <c r="H1746" s="75"/>
      <c r="I1746" s="75"/>
      <c r="J1746" s="75"/>
      <c r="K1746" s="75"/>
      <c r="L1746" s="75"/>
      <c r="M1746" s="80"/>
      <c r="N1746" s="194"/>
      <c r="O1746" s="70"/>
      <c r="P1746" s="70"/>
      <c r="Q1746" s="70"/>
      <c r="R1746" s="70"/>
      <c r="S1746" s="70"/>
      <c r="T1746" s="70"/>
      <c r="U1746" s="70"/>
      <c r="V1746" s="71"/>
      <c r="W1746" s="71"/>
      <c r="X1746" s="71"/>
      <c r="Y1746" s="70"/>
      <c r="Z1746" s="70"/>
    </row>
    <row r="1747" spans="1:80" x14ac:dyDescent="0.3">
      <c r="A1747" s="65"/>
      <c r="B1747" s="72"/>
      <c r="C1747" s="73"/>
      <c r="D1747" s="74"/>
      <c r="E1747" s="74"/>
      <c r="F1747" s="74"/>
      <c r="G1747" s="75"/>
      <c r="H1747" s="75"/>
      <c r="I1747" s="75"/>
      <c r="J1747" s="75"/>
      <c r="K1747" s="75"/>
      <c r="L1747" s="75"/>
      <c r="M1747" s="80"/>
      <c r="N1747" s="194"/>
      <c r="O1747" s="70"/>
      <c r="P1747" s="70"/>
      <c r="Q1747" s="70"/>
      <c r="R1747" s="70"/>
      <c r="S1747" s="70"/>
      <c r="T1747" s="70"/>
      <c r="U1747" s="70"/>
      <c r="V1747" s="71"/>
      <c r="W1747" s="71"/>
      <c r="X1747" s="71"/>
      <c r="Y1747" s="70"/>
      <c r="Z1747" s="70"/>
      <c r="AA1747" s="65"/>
      <c r="AB1747" s="65"/>
      <c r="AC1747" s="103"/>
      <c r="AD1747" s="103"/>
      <c r="AE1747" s="65"/>
      <c r="AF1747" s="65"/>
      <c r="AG1747" s="103"/>
      <c r="AH1747" s="103"/>
      <c r="AI1747" s="65"/>
      <c r="AJ1747" s="65"/>
      <c r="AK1747" s="103"/>
      <c r="AL1747" s="103"/>
      <c r="AM1747" s="65"/>
      <c r="AN1747" s="103"/>
      <c r="AO1747" s="103"/>
      <c r="AP1747" s="103"/>
      <c r="AQ1747" s="65"/>
      <c r="AR1747" s="103"/>
      <c r="AS1747" s="103"/>
      <c r="AT1747" s="65"/>
      <c r="AU1747" s="65"/>
      <c r="AV1747" s="103"/>
      <c r="AW1747" s="103"/>
      <c r="AX1747" s="65"/>
      <c r="AY1747" s="65"/>
      <c r="AZ1747" s="103"/>
      <c r="BA1747" s="103"/>
      <c r="BB1747" s="65"/>
      <c r="BC1747" s="65"/>
      <c r="BD1747" s="103"/>
      <c r="BE1747" s="103"/>
      <c r="BF1747" s="65"/>
      <c r="BG1747" s="65"/>
      <c r="BH1747" s="103"/>
      <c r="BI1747" s="103"/>
      <c r="BJ1747" s="65"/>
      <c r="BK1747" s="65"/>
      <c r="BL1747" s="103"/>
      <c r="BM1747" s="103"/>
      <c r="BN1747" s="65"/>
      <c r="BO1747" s="103"/>
      <c r="BP1747" s="103"/>
      <c r="BQ1747" s="103"/>
      <c r="BR1747" s="65"/>
      <c r="BS1747" s="103"/>
      <c r="BT1747" s="103"/>
      <c r="BU1747" s="65"/>
      <c r="BV1747" s="65"/>
      <c r="BW1747" s="103"/>
      <c r="BX1747" s="103"/>
      <c r="BY1747" s="65"/>
      <c r="BZ1747" s="65"/>
      <c r="CA1747" s="103"/>
      <c r="CB1747" s="103"/>
    </row>
    <row r="1748" spans="1:80" x14ac:dyDescent="0.3">
      <c r="A1748" s="65"/>
      <c r="B1748" s="72"/>
      <c r="C1748" s="73"/>
      <c r="D1748" s="74"/>
      <c r="E1748" s="74"/>
      <c r="F1748" s="74"/>
      <c r="G1748" s="75"/>
      <c r="H1748" s="75"/>
      <c r="I1748" s="75"/>
      <c r="J1748" s="75"/>
      <c r="K1748" s="75"/>
      <c r="L1748" s="75"/>
      <c r="M1748" s="80"/>
      <c r="N1748" s="194"/>
      <c r="O1748" s="70"/>
      <c r="P1748" s="70"/>
      <c r="Q1748" s="70"/>
      <c r="R1748" s="70"/>
      <c r="S1748" s="70"/>
      <c r="T1748" s="70"/>
      <c r="U1748" s="70"/>
      <c r="V1748" s="71"/>
      <c r="W1748" s="71"/>
      <c r="X1748" s="71"/>
      <c r="Y1748" s="70"/>
      <c r="Z1748" s="70"/>
      <c r="AA1748" s="65"/>
      <c r="AB1748" s="65"/>
      <c r="AC1748" s="122"/>
      <c r="AD1748" s="122"/>
      <c r="AE1748" s="65"/>
      <c r="AF1748" s="65"/>
      <c r="AG1748" s="103"/>
      <c r="AH1748" s="122"/>
      <c r="AI1748" s="65"/>
      <c r="AJ1748" s="65"/>
      <c r="AK1748" s="90"/>
      <c r="AL1748" s="90"/>
      <c r="AM1748" s="65"/>
      <c r="AN1748" s="122"/>
      <c r="AO1748" s="122"/>
      <c r="AP1748" s="122"/>
      <c r="AQ1748" s="65"/>
      <c r="AR1748" s="112"/>
      <c r="AS1748" s="112"/>
      <c r="AT1748" s="124"/>
      <c r="AU1748" s="65"/>
      <c r="AV1748" s="122"/>
      <c r="AW1748" s="122"/>
      <c r="AX1748" s="65"/>
      <c r="AY1748" s="65"/>
      <c r="AZ1748" s="122"/>
      <c r="BA1748" s="122"/>
      <c r="BB1748" s="65"/>
      <c r="BC1748" s="65"/>
      <c r="BD1748" s="122"/>
      <c r="BE1748" s="122"/>
      <c r="BF1748" s="65"/>
      <c r="BG1748" s="65"/>
      <c r="BH1748" s="103"/>
      <c r="BI1748" s="122"/>
      <c r="BJ1748" s="65"/>
      <c r="BK1748" s="65"/>
      <c r="BL1748" s="90"/>
      <c r="BM1748" s="90"/>
      <c r="BN1748" s="65"/>
      <c r="BO1748" s="122"/>
      <c r="BP1748" s="122"/>
      <c r="BQ1748" s="122"/>
      <c r="BR1748" s="65"/>
      <c r="BS1748" s="112"/>
      <c r="BT1748" s="112"/>
      <c r="BU1748" s="124"/>
      <c r="BV1748" s="65"/>
      <c r="BW1748" s="122"/>
      <c r="BX1748" s="122"/>
      <c r="BY1748" s="65"/>
      <c r="BZ1748" s="65"/>
      <c r="CA1748" s="122"/>
      <c r="CB1748" s="122"/>
    </row>
    <row r="1749" spans="1:80" x14ac:dyDescent="0.3">
      <c r="A1749" s="65"/>
      <c r="B1749" s="72"/>
      <c r="C1749" s="73"/>
      <c r="D1749" s="74"/>
      <c r="E1749" s="74"/>
      <c r="F1749" s="74"/>
      <c r="G1749" s="75"/>
      <c r="H1749" s="75"/>
      <c r="I1749" s="75"/>
      <c r="J1749" s="75"/>
      <c r="K1749" s="75"/>
      <c r="L1749" s="75"/>
      <c r="M1749" s="80"/>
      <c r="N1749" s="194"/>
      <c r="O1749" s="70"/>
      <c r="P1749" s="70"/>
      <c r="Q1749" s="70"/>
      <c r="R1749" s="70"/>
      <c r="S1749" s="70"/>
      <c r="T1749" s="70"/>
      <c r="U1749" s="70"/>
      <c r="V1749" s="71"/>
      <c r="W1749" s="71"/>
      <c r="X1749" s="71"/>
      <c r="Y1749" s="70"/>
      <c r="Z1749" s="70"/>
      <c r="AA1749" s="65"/>
      <c r="AB1749" s="65"/>
      <c r="AC1749" s="65"/>
      <c r="AD1749" s="65"/>
      <c r="AE1749" s="65"/>
      <c r="AF1749" s="65"/>
      <c r="AG1749" s="65"/>
      <c r="AH1749" s="65"/>
      <c r="AI1749" s="65"/>
      <c r="AJ1749" s="65"/>
      <c r="AK1749" s="65"/>
      <c r="AL1749" s="65"/>
      <c r="AM1749" s="65"/>
      <c r="AN1749" s="125"/>
      <c r="AO1749" s="66"/>
      <c r="AP1749" s="125"/>
      <c r="AQ1749" s="65"/>
      <c r="AR1749" s="65"/>
      <c r="AS1749" s="65"/>
      <c r="AT1749" s="65"/>
      <c r="AU1749" s="65"/>
      <c r="AV1749" s="65"/>
      <c r="AW1749" s="65"/>
      <c r="AX1749" s="65"/>
      <c r="AY1749" s="65"/>
      <c r="AZ1749" s="65"/>
      <c r="BA1749" s="65"/>
      <c r="BB1749" s="65"/>
      <c r="BC1749" s="65"/>
      <c r="BD1749" s="65"/>
      <c r="BE1749" s="65"/>
      <c r="BF1749" s="65"/>
      <c r="BG1749" s="65"/>
      <c r="BH1749" s="65"/>
      <c r="BI1749" s="65"/>
      <c r="BJ1749" s="65"/>
      <c r="BK1749" s="65"/>
      <c r="BL1749" s="65"/>
      <c r="BM1749" s="65"/>
      <c r="BN1749" s="65"/>
      <c r="BO1749" s="65"/>
      <c r="BP1749" s="66"/>
      <c r="BQ1749" s="65"/>
      <c r="BR1749" s="65"/>
      <c r="BS1749" s="65"/>
      <c r="BT1749" s="65"/>
      <c r="BU1749" s="65"/>
      <c r="BV1749" s="65"/>
      <c r="BW1749" s="65"/>
      <c r="BX1749" s="65"/>
      <c r="BY1749" s="65"/>
      <c r="BZ1749" s="65"/>
      <c r="CA1749" s="65"/>
      <c r="CB1749" s="65"/>
    </row>
    <row r="1750" spans="1:80" x14ac:dyDescent="0.3">
      <c r="A1750" s="65"/>
      <c r="B1750" s="72"/>
      <c r="C1750" s="73"/>
      <c r="D1750" s="74"/>
      <c r="E1750" s="74"/>
      <c r="F1750" s="74"/>
      <c r="G1750" s="75"/>
      <c r="H1750" s="75"/>
      <c r="I1750" s="75"/>
      <c r="J1750" s="75"/>
      <c r="K1750" s="75"/>
      <c r="L1750" s="75"/>
      <c r="M1750" s="80"/>
      <c r="N1750" s="194"/>
      <c r="O1750" s="70"/>
      <c r="P1750" s="70"/>
      <c r="Q1750" s="70"/>
      <c r="R1750" s="70"/>
      <c r="S1750" s="70"/>
      <c r="T1750" s="70"/>
      <c r="U1750" s="70"/>
      <c r="V1750" s="71"/>
      <c r="W1750" s="71"/>
      <c r="X1750" s="71"/>
      <c r="Y1750" s="70"/>
      <c r="Z1750" s="70"/>
      <c r="AA1750" s="65"/>
      <c r="AB1750" s="65"/>
      <c r="AC1750" s="65"/>
      <c r="AD1750" s="65"/>
      <c r="AE1750" s="65"/>
      <c r="AF1750" s="65"/>
      <c r="AG1750" s="65"/>
      <c r="AH1750" s="65"/>
      <c r="AI1750" s="65"/>
      <c r="AJ1750" s="65"/>
      <c r="AK1750" s="65"/>
      <c r="AL1750" s="65"/>
      <c r="AM1750" s="65"/>
      <c r="AN1750" s="125"/>
      <c r="AO1750" s="66"/>
      <c r="AP1750" s="125"/>
      <c r="AQ1750" s="65"/>
      <c r="AR1750" s="65"/>
      <c r="AS1750" s="65"/>
      <c r="AT1750" s="65"/>
      <c r="AU1750" s="65"/>
      <c r="AV1750" s="65"/>
      <c r="AW1750" s="65"/>
      <c r="AX1750" s="65"/>
      <c r="AY1750" s="65"/>
      <c r="AZ1750" s="65"/>
      <c r="BA1750" s="65"/>
      <c r="BB1750" s="65"/>
      <c r="BC1750" s="65"/>
      <c r="BD1750" s="65"/>
      <c r="BE1750" s="65"/>
      <c r="BF1750" s="65"/>
      <c r="BG1750" s="65"/>
      <c r="BH1750" s="65"/>
      <c r="BI1750" s="65"/>
      <c r="BJ1750" s="65"/>
      <c r="BK1750" s="65"/>
      <c r="BL1750" s="65"/>
      <c r="BM1750" s="65"/>
      <c r="BN1750" s="65"/>
      <c r="BO1750" s="65"/>
      <c r="BP1750" s="66"/>
      <c r="BQ1750" s="65"/>
      <c r="BR1750" s="65"/>
      <c r="BS1750" s="65"/>
      <c r="BT1750" s="65"/>
      <c r="BU1750" s="65"/>
      <c r="BV1750" s="65"/>
      <c r="BW1750" s="65"/>
      <c r="BX1750" s="65"/>
      <c r="BY1750" s="65"/>
      <c r="BZ1750" s="65"/>
      <c r="CA1750" s="65"/>
      <c r="CB1750" s="65"/>
    </row>
    <row r="1751" spans="1:80" x14ac:dyDescent="0.3">
      <c r="A1751" s="65"/>
      <c r="B1751" s="72"/>
      <c r="C1751" s="73"/>
      <c r="D1751" s="74"/>
      <c r="E1751" s="74"/>
      <c r="F1751" s="74"/>
      <c r="G1751" s="75"/>
      <c r="H1751" s="75"/>
      <c r="I1751" s="75"/>
      <c r="J1751" s="75"/>
      <c r="K1751" s="75"/>
      <c r="L1751" s="75"/>
      <c r="M1751" s="80"/>
      <c r="N1751" s="194"/>
      <c r="O1751" s="70"/>
      <c r="P1751" s="70"/>
      <c r="Q1751" s="70"/>
      <c r="R1751" s="70"/>
      <c r="S1751" s="70"/>
      <c r="T1751" s="70"/>
      <c r="U1751" s="70"/>
      <c r="V1751" s="71"/>
      <c r="W1751" s="71"/>
      <c r="X1751" s="71"/>
      <c r="Y1751" s="70"/>
      <c r="Z1751" s="70"/>
      <c r="AA1751" s="65"/>
      <c r="AB1751" s="65"/>
      <c r="AC1751" s="82"/>
      <c r="AD1751" s="82"/>
      <c r="AE1751" s="82"/>
      <c r="AF1751" s="82"/>
      <c r="AG1751" s="82"/>
      <c r="AH1751" s="82"/>
      <c r="AI1751" s="82"/>
      <c r="AJ1751" s="82"/>
      <c r="AK1751" s="82"/>
      <c r="AL1751" s="82"/>
      <c r="AM1751" s="82"/>
      <c r="AN1751" s="114"/>
      <c r="AO1751" s="82"/>
      <c r="AP1751" s="114"/>
      <c r="AQ1751" s="82"/>
      <c r="AR1751" s="82"/>
      <c r="AS1751" s="82"/>
      <c r="AT1751" s="82"/>
      <c r="AU1751" s="82"/>
      <c r="AV1751" s="82"/>
      <c r="AW1751" s="82"/>
      <c r="AX1751" s="82"/>
      <c r="AY1751" s="82"/>
      <c r="AZ1751" s="82"/>
      <c r="BA1751" s="82"/>
      <c r="BB1751" s="65"/>
      <c r="BC1751" s="65"/>
      <c r="BD1751" s="82"/>
      <c r="BE1751" s="82"/>
      <c r="BF1751" s="82"/>
      <c r="BG1751" s="82"/>
      <c r="BH1751" s="82"/>
      <c r="BI1751" s="82"/>
      <c r="BJ1751" s="82"/>
      <c r="BK1751" s="82"/>
      <c r="BL1751" s="82"/>
      <c r="BM1751" s="82"/>
      <c r="BN1751" s="82"/>
      <c r="BO1751" s="82"/>
      <c r="BP1751" s="82"/>
      <c r="BQ1751" s="82"/>
      <c r="BR1751" s="82"/>
      <c r="BS1751" s="82"/>
      <c r="BT1751" s="82"/>
      <c r="BU1751" s="82"/>
      <c r="BV1751" s="82"/>
      <c r="BW1751" s="82"/>
      <c r="BX1751" s="82"/>
      <c r="BY1751" s="82"/>
      <c r="BZ1751" s="82"/>
      <c r="CA1751" s="82"/>
      <c r="CB1751" s="82"/>
    </row>
    <row r="1752" spans="1:80" x14ac:dyDescent="0.3">
      <c r="A1752" s="65"/>
      <c r="B1752" s="72"/>
      <c r="C1752" s="73"/>
      <c r="D1752" s="74"/>
      <c r="E1752" s="74"/>
      <c r="F1752" s="74"/>
      <c r="G1752" s="75"/>
      <c r="H1752" s="75"/>
      <c r="I1752" s="75"/>
      <c r="J1752" s="75"/>
      <c r="K1752" s="75"/>
      <c r="L1752" s="75"/>
      <c r="M1752" s="80"/>
      <c r="N1752" s="194"/>
      <c r="O1752" s="70"/>
      <c r="P1752" s="70"/>
      <c r="Q1752" s="70"/>
      <c r="R1752" s="70"/>
      <c r="S1752" s="70"/>
      <c r="T1752" s="70"/>
      <c r="U1752" s="70"/>
      <c r="V1752" s="71"/>
      <c r="W1752" s="71"/>
      <c r="X1752" s="71"/>
      <c r="Y1752" s="70"/>
      <c r="Z1752" s="70"/>
      <c r="AA1752" s="65"/>
      <c r="AB1752" s="65"/>
      <c r="AC1752" s="125"/>
      <c r="AD1752" s="125"/>
      <c r="AE1752" s="126"/>
      <c r="AF1752" s="126"/>
      <c r="AG1752" s="126"/>
      <c r="AH1752" s="125"/>
      <c r="AI1752" s="125"/>
      <c r="AJ1752" s="125"/>
      <c r="AK1752" s="125"/>
      <c r="AL1752" s="125"/>
      <c r="AM1752" s="125"/>
      <c r="AN1752" s="125"/>
      <c r="AO1752" s="66"/>
      <c r="AP1752" s="125"/>
      <c r="AQ1752" s="125"/>
      <c r="AR1752" s="125"/>
      <c r="AS1752" s="125"/>
      <c r="AT1752" s="125"/>
      <c r="AU1752" s="125"/>
      <c r="AV1752" s="125"/>
      <c r="AW1752" s="126"/>
      <c r="AX1752" s="126"/>
      <c r="AY1752" s="126"/>
      <c r="AZ1752" s="127"/>
      <c r="BA1752" s="128"/>
      <c r="BB1752" s="65"/>
      <c r="BC1752" s="65"/>
      <c r="BD1752" s="125"/>
      <c r="BE1752" s="125"/>
      <c r="BF1752" s="126"/>
      <c r="BG1752" s="126"/>
      <c r="BH1752" s="126"/>
      <c r="BI1752" s="125"/>
      <c r="BJ1752" s="125"/>
      <c r="BK1752" s="125"/>
      <c r="BL1752" s="125"/>
      <c r="BM1752" s="125"/>
      <c r="BN1752" s="125"/>
      <c r="BO1752" s="129"/>
      <c r="BP1752" s="66"/>
      <c r="BQ1752" s="129"/>
      <c r="BR1752" s="125"/>
      <c r="BS1752" s="125"/>
      <c r="BT1752" s="125"/>
      <c r="BU1752" s="125"/>
      <c r="BV1752" s="125"/>
      <c r="BW1752" s="125"/>
      <c r="BX1752" s="126"/>
      <c r="BY1752" s="126"/>
      <c r="BZ1752" s="126"/>
      <c r="CA1752" s="127"/>
      <c r="CB1752" s="128"/>
    </row>
    <row r="1753" spans="1:80" x14ac:dyDescent="0.3">
      <c r="A1753" s="65"/>
      <c r="B1753" s="72"/>
      <c r="C1753" s="73"/>
      <c r="D1753" s="74"/>
      <c r="E1753" s="74"/>
      <c r="F1753" s="74"/>
      <c r="G1753" s="75"/>
      <c r="H1753" s="75"/>
      <c r="I1753" s="75"/>
      <c r="J1753" s="75"/>
      <c r="K1753" s="75"/>
      <c r="L1753" s="75"/>
      <c r="M1753" s="80"/>
      <c r="N1753" s="194"/>
      <c r="O1753" s="70"/>
      <c r="P1753" s="70"/>
      <c r="Q1753" s="70"/>
      <c r="R1753" s="70"/>
      <c r="S1753" s="70"/>
      <c r="T1753" s="70"/>
      <c r="U1753" s="70"/>
      <c r="V1753" s="71"/>
      <c r="W1753" s="71"/>
      <c r="X1753" s="71"/>
      <c r="Y1753" s="70"/>
      <c r="Z1753" s="70"/>
      <c r="AA1753" s="65"/>
      <c r="AB1753" s="65"/>
      <c r="AC1753" s="125"/>
      <c r="AD1753" s="125"/>
      <c r="AE1753" s="126"/>
      <c r="AF1753" s="126"/>
      <c r="AG1753" s="126"/>
      <c r="AH1753" s="125"/>
      <c r="AI1753" s="125"/>
      <c r="AJ1753" s="125"/>
      <c r="AK1753" s="125"/>
      <c r="AL1753" s="125"/>
      <c r="AM1753" s="125"/>
      <c r="AN1753" s="125"/>
      <c r="AO1753" s="66"/>
      <c r="AP1753" s="125"/>
      <c r="AQ1753" s="125"/>
      <c r="AR1753" s="125"/>
      <c r="AS1753" s="125"/>
      <c r="AT1753" s="125"/>
      <c r="AU1753" s="125"/>
      <c r="AV1753" s="125"/>
      <c r="AW1753" s="126"/>
      <c r="AX1753" s="126"/>
      <c r="AY1753" s="126"/>
      <c r="AZ1753" s="127"/>
      <c r="BA1753" s="128"/>
      <c r="BB1753" s="65"/>
      <c r="BC1753" s="65"/>
      <c r="BD1753" s="125"/>
      <c r="BE1753" s="125"/>
      <c r="BF1753" s="126"/>
      <c r="BG1753" s="126"/>
      <c r="BH1753" s="126"/>
      <c r="BI1753" s="125"/>
      <c r="BJ1753" s="125"/>
      <c r="BK1753" s="125"/>
      <c r="BL1753" s="125"/>
      <c r="BM1753" s="125"/>
      <c r="BN1753" s="125"/>
      <c r="BO1753" s="129"/>
      <c r="BP1753" s="66"/>
      <c r="BQ1753" s="129"/>
      <c r="BR1753" s="125"/>
      <c r="BS1753" s="125"/>
      <c r="BT1753" s="125"/>
      <c r="BU1753" s="125"/>
      <c r="BV1753" s="125"/>
      <c r="BW1753" s="125"/>
      <c r="BX1753" s="126"/>
      <c r="BY1753" s="126"/>
      <c r="BZ1753" s="126"/>
      <c r="CA1753" s="127"/>
      <c r="CB1753" s="128"/>
    </row>
    <row r="1754" spans="1:80" x14ac:dyDescent="0.3">
      <c r="A1754" s="65"/>
      <c r="B1754" s="72"/>
      <c r="C1754" s="73"/>
      <c r="D1754" s="74"/>
      <c r="E1754" s="74"/>
      <c r="F1754" s="74"/>
      <c r="G1754" s="75"/>
      <c r="H1754" s="75"/>
      <c r="I1754" s="75"/>
      <c r="J1754" s="75"/>
      <c r="K1754" s="75"/>
      <c r="L1754" s="75"/>
      <c r="M1754" s="80"/>
      <c r="N1754" s="194"/>
      <c r="O1754" s="70"/>
      <c r="P1754" s="70"/>
      <c r="Q1754" s="70"/>
      <c r="R1754" s="70"/>
      <c r="S1754" s="70"/>
      <c r="T1754" s="70"/>
      <c r="U1754" s="70"/>
      <c r="V1754" s="71"/>
      <c r="W1754" s="71"/>
      <c r="X1754" s="71"/>
      <c r="Y1754" s="70"/>
      <c r="Z1754" s="70"/>
      <c r="AA1754" s="65"/>
      <c r="AB1754" s="65"/>
      <c r="AC1754" s="125"/>
      <c r="AD1754" s="125"/>
      <c r="AE1754" s="126"/>
      <c r="AF1754" s="126"/>
      <c r="AG1754" s="126"/>
      <c r="AH1754" s="125"/>
      <c r="AI1754" s="125"/>
      <c r="AJ1754" s="125"/>
      <c r="AK1754" s="125"/>
      <c r="AL1754" s="125"/>
      <c r="AM1754" s="125"/>
      <c r="AN1754" s="125"/>
      <c r="AO1754" s="66"/>
      <c r="AP1754" s="125"/>
      <c r="AQ1754" s="125"/>
      <c r="AR1754" s="125"/>
      <c r="AS1754" s="125"/>
      <c r="AT1754" s="125"/>
      <c r="AU1754" s="125"/>
      <c r="AV1754" s="125"/>
      <c r="AW1754" s="126"/>
      <c r="AX1754" s="126"/>
      <c r="AY1754" s="126"/>
      <c r="AZ1754" s="127"/>
      <c r="BA1754" s="128"/>
      <c r="BB1754" s="65"/>
      <c r="BC1754" s="65"/>
      <c r="BD1754" s="125"/>
      <c r="BE1754" s="125"/>
      <c r="BF1754" s="126"/>
      <c r="BG1754" s="126"/>
      <c r="BH1754" s="126"/>
      <c r="BI1754" s="125"/>
      <c r="BJ1754" s="125"/>
      <c r="BK1754" s="125"/>
      <c r="BL1754" s="125"/>
      <c r="BM1754" s="125"/>
      <c r="BN1754" s="125"/>
      <c r="BO1754" s="129"/>
      <c r="BP1754" s="66"/>
      <c r="BQ1754" s="129"/>
      <c r="BR1754" s="125"/>
      <c r="BS1754" s="125"/>
      <c r="BT1754" s="125"/>
      <c r="BU1754" s="125"/>
      <c r="BV1754" s="125"/>
      <c r="BW1754" s="125"/>
      <c r="BX1754" s="126"/>
      <c r="BY1754" s="126"/>
      <c r="BZ1754" s="126"/>
      <c r="CA1754" s="127"/>
      <c r="CB1754" s="128"/>
    </row>
    <row r="1755" spans="1:80" x14ac:dyDescent="0.3">
      <c r="A1755" s="65"/>
      <c r="B1755" s="72"/>
      <c r="C1755" s="73"/>
      <c r="D1755" s="74"/>
      <c r="E1755" s="74"/>
      <c r="F1755" s="74"/>
      <c r="G1755" s="75"/>
      <c r="H1755" s="75"/>
      <c r="I1755" s="75"/>
      <c r="J1755" s="75"/>
      <c r="K1755" s="75"/>
      <c r="L1755" s="75"/>
      <c r="M1755" s="80"/>
      <c r="N1755" s="194"/>
      <c r="O1755" s="70"/>
      <c r="P1755" s="70"/>
      <c r="Q1755" s="70"/>
      <c r="R1755" s="70"/>
      <c r="S1755" s="70"/>
      <c r="T1755" s="70"/>
      <c r="U1755" s="70"/>
      <c r="V1755" s="71"/>
      <c r="W1755" s="71"/>
      <c r="X1755" s="71"/>
      <c r="Y1755" s="70"/>
      <c r="Z1755" s="70"/>
      <c r="AA1755" s="65"/>
      <c r="AB1755" s="65"/>
      <c r="AC1755" s="125"/>
      <c r="AD1755" s="125"/>
      <c r="AE1755" s="126"/>
      <c r="AF1755" s="126"/>
      <c r="AG1755" s="126"/>
      <c r="AH1755" s="125"/>
      <c r="AI1755" s="125"/>
      <c r="AJ1755" s="125"/>
      <c r="AK1755" s="125"/>
      <c r="AL1755" s="125"/>
      <c r="AM1755" s="125"/>
      <c r="AN1755" s="125"/>
      <c r="AO1755" s="66"/>
      <c r="AP1755" s="125"/>
      <c r="AQ1755" s="125"/>
      <c r="AR1755" s="125"/>
      <c r="AS1755" s="125"/>
      <c r="AT1755" s="125"/>
      <c r="AU1755" s="125"/>
      <c r="AV1755" s="125"/>
      <c r="AW1755" s="126"/>
      <c r="AX1755" s="126"/>
      <c r="AY1755" s="126"/>
      <c r="AZ1755" s="127"/>
      <c r="BA1755" s="128"/>
      <c r="BB1755" s="65"/>
      <c r="BC1755" s="65"/>
      <c r="BD1755" s="125"/>
      <c r="BE1755" s="125"/>
      <c r="BF1755" s="126"/>
      <c r="BG1755" s="126"/>
      <c r="BH1755" s="126"/>
      <c r="BI1755" s="125"/>
      <c r="BJ1755" s="125"/>
      <c r="BK1755" s="125"/>
      <c r="BL1755" s="125"/>
      <c r="BM1755" s="125"/>
      <c r="BN1755" s="125"/>
      <c r="BO1755" s="129"/>
      <c r="BP1755" s="66"/>
      <c r="BQ1755" s="129"/>
      <c r="BR1755" s="125"/>
      <c r="BS1755" s="125"/>
      <c r="BT1755" s="125"/>
      <c r="BU1755" s="125"/>
      <c r="BV1755" s="125"/>
      <c r="BW1755" s="125"/>
      <c r="BX1755" s="126"/>
      <c r="BY1755" s="126"/>
      <c r="BZ1755" s="126"/>
      <c r="CA1755" s="127"/>
      <c r="CB1755" s="128"/>
    </row>
    <row r="1756" spans="1:80" x14ac:dyDescent="0.3">
      <c r="A1756" s="65"/>
      <c r="B1756" s="72"/>
      <c r="C1756" s="73"/>
      <c r="D1756" s="74"/>
      <c r="E1756" s="74"/>
      <c r="F1756" s="74"/>
      <c r="G1756" s="75"/>
      <c r="H1756" s="75"/>
      <c r="I1756" s="75"/>
      <c r="J1756" s="75"/>
      <c r="K1756" s="75"/>
      <c r="L1756" s="75"/>
      <c r="M1756" s="80"/>
      <c r="N1756" s="194"/>
      <c r="O1756" s="70"/>
      <c r="P1756" s="70"/>
      <c r="Q1756" s="70"/>
      <c r="R1756" s="70"/>
      <c r="S1756" s="70"/>
      <c r="T1756" s="70"/>
      <c r="U1756" s="70"/>
      <c r="V1756" s="71"/>
      <c r="W1756" s="71"/>
      <c r="X1756" s="71"/>
      <c r="Y1756" s="70"/>
      <c r="Z1756" s="70"/>
      <c r="AA1756" s="65"/>
      <c r="AB1756" s="65"/>
      <c r="AC1756" s="125"/>
      <c r="AD1756" s="125"/>
      <c r="AE1756" s="126"/>
      <c r="AF1756" s="126"/>
      <c r="AG1756" s="126"/>
      <c r="AH1756" s="125"/>
      <c r="AI1756" s="125"/>
      <c r="AJ1756" s="125"/>
      <c r="AK1756" s="125"/>
      <c r="AL1756" s="125"/>
      <c r="AM1756" s="125"/>
      <c r="AN1756" s="125"/>
      <c r="AO1756" s="66"/>
      <c r="AP1756" s="125"/>
      <c r="AQ1756" s="125"/>
      <c r="AR1756" s="125"/>
      <c r="AS1756" s="125"/>
      <c r="AT1756" s="125"/>
      <c r="AU1756" s="125"/>
      <c r="AV1756" s="125"/>
      <c r="AW1756" s="126"/>
      <c r="AX1756" s="126"/>
      <c r="AY1756" s="126"/>
      <c r="AZ1756" s="127"/>
      <c r="BA1756" s="128"/>
      <c r="BB1756" s="65"/>
      <c r="BC1756" s="65"/>
      <c r="BD1756" s="125"/>
      <c r="BE1756" s="125"/>
      <c r="BF1756" s="126"/>
      <c r="BG1756" s="126"/>
      <c r="BH1756" s="126"/>
      <c r="BI1756" s="125"/>
      <c r="BJ1756" s="125"/>
      <c r="BK1756" s="125"/>
      <c r="BL1756" s="125"/>
      <c r="BM1756" s="125"/>
      <c r="BN1756" s="125"/>
      <c r="BO1756" s="129"/>
      <c r="BP1756" s="66"/>
      <c r="BQ1756" s="129"/>
      <c r="BR1756" s="125"/>
      <c r="BS1756" s="125"/>
      <c r="BT1756" s="125"/>
      <c r="BU1756" s="125"/>
      <c r="BV1756" s="125"/>
      <c r="BW1756" s="125"/>
      <c r="BX1756" s="126"/>
      <c r="BY1756" s="126"/>
      <c r="BZ1756" s="126"/>
      <c r="CA1756" s="127"/>
      <c r="CB1756" s="128"/>
    </row>
    <row r="1757" spans="1:80" x14ac:dyDescent="0.3">
      <c r="A1757" s="65"/>
      <c r="B1757" s="72"/>
      <c r="C1757" s="73"/>
      <c r="D1757" s="74"/>
      <c r="E1757" s="74"/>
      <c r="F1757" s="74"/>
      <c r="G1757" s="75"/>
      <c r="H1757" s="75"/>
      <c r="I1757" s="75"/>
      <c r="J1757" s="75"/>
      <c r="K1757" s="75"/>
      <c r="L1757" s="75"/>
      <c r="M1757" s="80"/>
      <c r="N1757" s="194"/>
      <c r="O1757" s="70"/>
      <c r="P1757" s="70"/>
      <c r="Q1757" s="70"/>
      <c r="R1757" s="70"/>
      <c r="S1757" s="70"/>
      <c r="T1757" s="70"/>
      <c r="U1757" s="70"/>
      <c r="V1757" s="71"/>
      <c r="W1757" s="71"/>
      <c r="X1757" s="71"/>
      <c r="Y1757" s="70"/>
      <c r="Z1757" s="70"/>
      <c r="AA1757" s="65"/>
      <c r="AB1757" s="65"/>
      <c r="AC1757" s="125"/>
      <c r="AD1757" s="125"/>
      <c r="AE1757" s="126"/>
      <c r="AF1757" s="126"/>
      <c r="AG1757" s="126"/>
      <c r="AH1757" s="125"/>
      <c r="AI1757" s="125"/>
      <c r="AJ1757" s="125"/>
      <c r="AK1757" s="125"/>
      <c r="AL1757" s="125"/>
      <c r="AM1757" s="125"/>
      <c r="AN1757" s="125"/>
      <c r="AO1757" s="66"/>
      <c r="AP1757" s="125"/>
      <c r="AQ1757" s="125"/>
      <c r="AR1757" s="125"/>
      <c r="AS1757" s="125"/>
      <c r="AT1757" s="125"/>
      <c r="AU1757" s="125"/>
      <c r="AV1757" s="125"/>
      <c r="AW1757" s="126"/>
      <c r="AX1757" s="126"/>
      <c r="AY1757" s="126"/>
      <c r="AZ1757" s="127"/>
      <c r="BA1757" s="128"/>
      <c r="BB1757" s="65"/>
      <c r="BC1757" s="65"/>
      <c r="BD1757" s="125"/>
      <c r="BE1757" s="125"/>
      <c r="BF1757" s="126"/>
      <c r="BG1757" s="126"/>
      <c r="BH1757" s="126"/>
      <c r="BI1757" s="125"/>
      <c r="BJ1757" s="125"/>
      <c r="BK1757" s="125"/>
      <c r="BL1757" s="125"/>
      <c r="BM1757" s="125"/>
      <c r="BN1757" s="125"/>
      <c r="BO1757" s="129"/>
      <c r="BP1757" s="66"/>
      <c r="BQ1757" s="129"/>
      <c r="BR1757" s="125"/>
      <c r="BS1757" s="125"/>
      <c r="BT1757" s="125"/>
      <c r="BU1757" s="125"/>
      <c r="BV1757" s="125"/>
      <c r="BW1757" s="125"/>
      <c r="BX1757" s="126"/>
      <c r="BY1757" s="126"/>
      <c r="BZ1757" s="126"/>
      <c r="CA1757" s="127"/>
      <c r="CB1757" s="128"/>
    </row>
    <row r="1758" spans="1:80" x14ac:dyDescent="0.3">
      <c r="A1758" s="65"/>
      <c r="B1758" s="72"/>
      <c r="C1758" s="73"/>
      <c r="D1758" s="74"/>
      <c r="E1758" s="74"/>
      <c r="F1758" s="74"/>
      <c r="G1758" s="75"/>
      <c r="H1758" s="75"/>
      <c r="I1758" s="75"/>
      <c r="J1758" s="75"/>
      <c r="K1758" s="75"/>
      <c r="L1758" s="75"/>
      <c r="M1758" s="80"/>
      <c r="N1758" s="194"/>
      <c r="O1758" s="70"/>
      <c r="P1758" s="70"/>
      <c r="Q1758" s="70"/>
      <c r="R1758" s="70"/>
      <c r="S1758" s="70"/>
      <c r="T1758" s="70"/>
      <c r="U1758" s="70"/>
      <c r="V1758" s="71"/>
      <c r="W1758" s="71"/>
      <c r="X1758" s="71"/>
      <c r="Y1758" s="70"/>
      <c r="Z1758" s="70"/>
      <c r="AA1758" s="65"/>
      <c r="AB1758" s="65"/>
      <c r="AC1758" s="125"/>
      <c r="AD1758" s="125"/>
      <c r="AE1758" s="126"/>
      <c r="AF1758" s="126"/>
      <c r="AG1758" s="126"/>
      <c r="AH1758" s="125"/>
      <c r="AI1758" s="125"/>
      <c r="AJ1758" s="125"/>
      <c r="AK1758" s="125"/>
      <c r="AL1758" s="125"/>
      <c r="AM1758" s="125"/>
      <c r="AN1758" s="125"/>
      <c r="AO1758" s="66"/>
      <c r="AP1758" s="125"/>
      <c r="AQ1758" s="125"/>
      <c r="AR1758" s="125"/>
      <c r="AS1758" s="125"/>
      <c r="AT1758" s="125"/>
      <c r="AU1758" s="125"/>
      <c r="AV1758" s="125"/>
      <c r="AW1758" s="126"/>
      <c r="AX1758" s="126"/>
      <c r="AY1758" s="126"/>
      <c r="AZ1758" s="127"/>
      <c r="BA1758" s="128"/>
      <c r="BB1758" s="65"/>
      <c r="BC1758" s="65"/>
      <c r="BD1758" s="125"/>
      <c r="BE1758" s="125"/>
      <c r="BF1758" s="126"/>
      <c r="BG1758" s="126"/>
      <c r="BH1758" s="126"/>
      <c r="BI1758" s="125"/>
      <c r="BJ1758" s="125"/>
      <c r="BK1758" s="125"/>
      <c r="BL1758" s="125"/>
      <c r="BM1758" s="125"/>
      <c r="BN1758" s="125"/>
      <c r="BO1758" s="129"/>
      <c r="BP1758" s="66"/>
      <c r="BQ1758" s="129"/>
      <c r="BR1758" s="125"/>
      <c r="BS1758" s="125"/>
      <c r="BT1758" s="125"/>
      <c r="BU1758" s="125"/>
      <c r="BV1758" s="125"/>
      <c r="BW1758" s="125"/>
      <c r="BX1758" s="126"/>
      <c r="BY1758" s="126"/>
      <c r="BZ1758" s="126"/>
      <c r="CA1758" s="127"/>
      <c r="CB1758" s="128"/>
    </row>
    <row r="1759" spans="1:80" x14ac:dyDescent="0.3">
      <c r="A1759" s="65"/>
      <c r="B1759" s="72"/>
      <c r="C1759" s="73"/>
      <c r="D1759" s="74"/>
      <c r="E1759" s="74"/>
      <c r="F1759" s="74"/>
      <c r="G1759" s="75"/>
      <c r="H1759" s="75"/>
      <c r="I1759" s="75"/>
      <c r="J1759" s="75"/>
      <c r="K1759" s="75"/>
      <c r="L1759" s="75"/>
      <c r="M1759" s="80"/>
      <c r="N1759" s="194"/>
      <c r="O1759" s="70"/>
      <c r="P1759" s="70"/>
      <c r="Q1759" s="70"/>
      <c r="R1759" s="70"/>
      <c r="S1759" s="70"/>
      <c r="T1759" s="70"/>
      <c r="U1759" s="70"/>
      <c r="V1759" s="71"/>
      <c r="W1759" s="71"/>
      <c r="X1759" s="71"/>
      <c r="Y1759" s="70"/>
      <c r="Z1759" s="70"/>
      <c r="AA1759" s="65"/>
      <c r="AB1759" s="65"/>
      <c r="AC1759" s="125"/>
      <c r="AD1759" s="125"/>
      <c r="AE1759" s="126"/>
      <c r="AF1759" s="126"/>
      <c r="AG1759" s="126"/>
      <c r="AH1759" s="125"/>
      <c r="AI1759" s="125"/>
      <c r="AJ1759" s="125"/>
      <c r="AK1759" s="125"/>
      <c r="AL1759" s="125"/>
      <c r="AM1759" s="125"/>
      <c r="AN1759" s="125"/>
      <c r="AO1759" s="66"/>
      <c r="AP1759" s="125"/>
      <c r="AQ1759" s="125"/>
      <c r="AR1759" s="125"/>
      <c r="AS1759" s="125"/>
      <c r="AT1759" s="125"/>
      <c r="AU1759" s="125"/>
      <c r="AV1759" s="125"/>
      <c r="AW1759" s="126"/>
      <c r="AX1759" s="126"/>
      <c r="AY1759" s="126"/>
      <c r="AZ1759" s="127"/>
      <c r="BA1759" s="128"/>
      <c r="BB1759" s="65"/>
      <c r="BC1759" s="65"/>
      <c r="BD1759" s="125"/>
      <c r="BE1759" s="125"/>
      <c r="BF1759" s="126"/>
      <c r="BG1759" s="126"/>
      <c r="BH1759" s="126"/>
      <c r="BI1759" s="125"/>
      <c r="BJ1759" s="125"/>
      <c r="BK1759" s="125"/>
      <c r="BL1759" s="125"/>
      <c r="BM1759" s="125"/>
      <c r="BN1759" s="125"/>
      <c r="BO1759" s="129"/>
      <c r="BP1759" s="66"/>
      <c r="BQ1759" s="129"/>
      <c r="BR1759" s="125"/>
      <c r="BS1759" s="125"/>
      <c r="BT1759" s="125"/>
      <c r="BU1759" s="125"/>
      <c r="BV1759" s="125"/>
      <c r="BW1759" s="125"/>
      <c r="BX1759" s="126"/>
      <c r="BY1759" s="126"/>
      <c r="BZ1759" s="126"/>
      <c r="CA1759" s="127"/>
      <c r="CB1759" s="128"/>
    </row>
    <row r="1760" spans="1:80" x14ac:dyDescent="0.3">
      <c r="A1760" s="65"/>
      <c r="B1760" s="72"/>
      <c r="C1760" s="73"/>
      <c r="D1760" s="74"/>
      <c r="E1760" s="74"/>
      <c r="F1760" s="74"/>
      <c r="G1760" s="75"/>
      <c r="H1760" s="75"/>
      <c r="I1760" s="75"/>
      <c r="J1760" s="75"/>
      <c r="K1760" s="75"/>
      <c r="L1760" s="75"/>
      <c r="M1760" s="80"/>
      <c r="N1760" s="194"/>
      <c r="O1760" s="70"/>
      <c r="P1760" s="70"/>
      <c r="Q1760" s="70"/>
      <c r="R1760" s="70"/>
      <c r="S1760" s="70"/>
      <c r="T1760" s="70"/>
      <c r="U1760" s="70"/>
      <c r="V1760" s="71"/>
      <c r="W1760" s="71"/>
      <c r="X1760" s="71"/>
      <c r="Y1760" s="70"/>
      <c r="Z1760" s="70"/>
      <c r="AA1760" s="65"/>
      <c r="AB1760" s="65"/>
      <c r="AC1760" s="125"/>
      <c r="AD1760" s="125"/>
      <c r="AE1760" s="126"/>
      <c r="AF1760" s="126"/>
      <c r="AG1760" s="126"/>
      <c r="AH1760" s="125"/>
      <c r="AI1760" s="125"/>
      <c r="AJ1760" s="125"/>
      <c r="AK1760" s="125"/>
      <c r="AL1760" s="125"/>
      <c r="AM1760" s="125"/>
      <c r="AN1760" s="125"/>
      <c r="AO1760" s="66"/>
      <c r="AP1760" s="125"/>
      <c r="AQ1760" s="125"/>
      <c r="AR1760" s="125"/>
      <c r="AS1760" s="125"/>
      <c r="AT1760" s="125"/>
      <c r="AU1760" s="125"/>
      <c r="AV1760" s="125"/>
      <c r="AW1760" s="126"/>
      <c r="AX1760" s="126"/>
      <c r="AY1760" s="126"/>
      <c r="AZ1760" s="127"/>
      <c r="BA1760" s="128"/>
      <c r="BB1760" s="65"/>
      <c r="BC1760" s="65"/>
      <c r="BD1760" s="125"/>
      <c r="BE1760" s="125"/>
      <c r="BF1760" s="126"/>
      <c r="BG1760" s="126"/>
      <c r="BH1760" s="126"/>
      <c r="BI1760" s="125"/>
      <c r="BJ1760" s="125"/>
      <c r="BK1760" s="125"/>
      <c r="BL1760" s="125"/>
      <c r="BM1760" s="125"/>
      <c r="BN1760" s="125"/>
      <c r="BO1760" s="129"/>
      <c r="BP1760" s="66"/>
      <c r="BQ1760" s="129"/>
      <c r="BR1760" s="125"/>
      <c r="BS1760" s="125"/>
      <c r="BT1760" s="125"/>
      <c r="BU1760" s="125"/>
      <c r="BV1760" s="125"/>
      <c r="BW1760" s="125"/>
      <c r="BX1760" s="126"/>
      <c r="BY1760" s="126"/>
      <c r="BZ1760" s="126"/>
      <c r="CA1760" s="127"/>
      <c r="CB1760" s="128"/>
    </row>
    <row r="1761" spans="1:80" x14ac:dyDescent="0.3">
      <c r="A1761" s="65"/>
      <c r="B1761" s="65"/>
      <c r="C1761" s="65"/>
      <c r="D1761" s="65"/>
      <c r="E1761" s="65"/>
      <c r="F1761" s="65"/>
      <c r="G1761" s="65"/>
      <c r="H1761" s="65"/>
      <c r="I1761" s="65"/>
      <c r="J1761" s="65"/>
      <c r="K1761" s="65"/>
      <c r="L1761" s="65"/>
      <c r="M1761" s="99"/>
      <c r="N1761" s="66"/>
      <c r="O1761" s="99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5"/>
      <c r="AC1761" s="125"/>
      <c r="AD1761" s="125"/>
      <c r="AE1761" s="126"/>
      <c r="AF1761" s="126"/>
      <c r="AG1761" s="126"/>
      <c r="AH1761" s="125"/>
      <c r="AI1761" s="125"/>
      <c r="AJ1761" s="125"/>
      <c r="AK1761" s="125"/>
      <c r="AL1761" s="125"/>
      <c r="AM1761" s="125"/>
      <c r="AN1761" s="125"/>
      <c r="AO1761" s="66"/>
      <c r="AP1761" s="125"/>
      <c r="AQ1761" s="125"/>
      <c r="AR1761" s="125"/>
      <c r="AS1761" s="125"/>
      <c r="AT1761" s="125"/>
      <c r="AU1761" s="125"/>
      <c r="AV1761" s="125"/>
      <c r="AW1761" s="126"/>
      <c r="AX1761" s="126"/>
      <c r="AY1761" s="126"/>
      <c r="AZ1761" s="127"/>
      <c r="BA1761" s="128"/>
      <c r="BB1761" s="65"/>
      <c r="BC1761" s="65"/>
      <c r="BD1761" s="125"/>
      <c r="BE1761" s="125"/>
      <c r="BF1761" s="126"/>
      <c r="BG1761" s="126"/>
      <c r="BH1761" s="126"/>
      <c r="BI1761" s="125"/>
      <c r="BJ1761" s="125"/>
      <c r="BK1761" s="125"/>
      <c r="BL1761" s="125"/>
      <c r="BM1761" s="125"/>
      <c r="BN1761" s="125"/>
      <c r="BO1761" s="129"/>
      <c r="BP1761" s="66"/>
      <c r="BQ1761" s="129"/>
      <c r="BR1761" s="125"/>
      <c r="BS1761" s="125"/>
      <c r="BT1761" s="125"/>
      <c r="BU1761" s="125"/>
      <c r="BV1761" s="125"/>
      <c r="BW1761" s="125"/>
      <c r="BX1761" s="126"/>
      <c r="BY1761" s="126"/>
      <c r="BZ1761" s="126"/>
      <c r="CA1761" s="127"/>
      <c r="CB1761" s="128"/>
    </row>
    <row r="1762" spans="1:80" x14ac:dyDescent="0.3">
      <c r="A1762" s="65"/>
      <c r="B1762" s="68"/>
      <c r="C1762" s="68"/>
      <c r="D1762" s="68"/>
      <c r="E1762" s="68"/>
      <c r="F1762" s="68"/>
      <c r="G1762" s="68"/>
      <c r="H1762" s="68"/>
      <c r="I1762" s="68"/>
      <c r="J1762" s="68"/>
      <c r="K1762" s="68"/>
      <c r="L1762" s="68"/>
      <c r="M1762" s="87"/>
      <c r="N1762" s="68"/>
      <c r="O1762" s="87"/>
      <c r="P1762" s="68"/>
      <c r="Q1762" s="68"/>
      <c r="R1762" s="68"/>
      <c r="S1762" s="68"/>
      <c r="T1762" s="68"/>
      <c r="U1762" s="68"/>
      <c r="V1762" s="68"/>
      <c r="W1762" s="68"/>
      <c r="X1762" s="68"/>
      <c r="Y1762" s="68"/>
      <c r="Z1762" s="68"/>
      <c r="AA1762" s="65"/>
      <c r="AB1762" s="65"/>
      <c r="AC1762" s="125"/>
      <c r="AD1762" s="125"/>
      <c r="AE1762" s="126"/>
      <c r="AF1762" s="126"/>
      <c r="AG1762" s="126"/>
      <c r="AH1762" s="125"/>
      <c r="AI1762" s="125"/>
      <c r="AJ1762" s="125"/>
      <c r="AK1762" s="125"/>
      <c r="AL1762" s="125"/>
      <c r="AM1762" s="125"/>
      <c r="AN1762" s="125"/>
      <c r="AO1762" s="66"/>
      <c r="AP1762" s="125"/>
      <c r="AQ1762" s="125"/>
      <c r="AR1762" s="125"/>
      <c r="AS1762" s="125"/>
      <c r="AT1762" s="125"/>
      <c r="AU1762" s="125"/>
      <c r="AV1762" s="125"/>
      <c r="AW1762" s="126"/>
      <c r="AX1762" s="126"/>
      <c r="AY1762" s="126"/>
      <c r="AZ1762" s="127"/>
      <c r="BA1762" s="128"/>
      <c r="BB1762" s="65"/>
      <c r="BC1762" s="65"/>
      <c r="BD1762" s="125"/>
      <c r="BE1762" s="125"/>
      <c r="BF1762" s="126"/>
      <c r="BG1762" s="126"/>
      <c r="BH1762" s="126"/>
      <c r="BI1762" s="125"/>
      <c r="BJ1762" s="125"/>
      <c r="BK1762" s="125"/>
      <c r="BL1762" s="125"/>
      <c r="BM1762" s="125"/>
      <c r="BN1762" s="125"/>
      <c r="BO1762" s="129"/>
      <c r="BP1762" s="66"/>
      <c r="BQ1762" s="129"/>
      <c r="BR1762" s="125"/>
      <c r="BS1762" s="125"/>
      <c r="BT1762" s="125"/>
      <c r="BU1762" s="125"/>
      <c r="BV1762" s="125"/>
      <c r="BW1762" s="125"/>
      <c r="BX1762" s="126"/>
      <c r="BY1762" s="126"/>
      <c r="BZ1762" s="126"/>
      <c r="CA1762" s="127"/>
      <c r="CB1762" s="128"/>
    </row>
    <row r="1763" spans="1:80" x14ac:dyDescent="0.3">
      <c r="A1763" s="65"/>
      <c r="B1763" s="77"/>
      <c r="C1763" s="77"/>
      <c r="D1763" s="78"/>
      <c r="E1763" s="78"/>
      <c r="F1763" s="78"/>
      <c r="G1763" s="79"/>
      <c r="H1763" s="79"/>
      <c r="I1763" s="79"/>
      <c r="J1763" s="79"/>
      <c r="K1763" s="79"/>
      <c r="L1763" s="79"/>
      <c r="M1763" s="80"/>
      <c r="N1763" s="68"/>
      <c r="O1763" s="80"/>
      <c r="P1763" s="79"/>
      <c r="Q1763" s="79"/>
      <c r="R1763" s="79"/>
      <c r="S1763" s="79"/>
      <c r="T1763" s="79"/>
      <c r="U1763" s="79"/>
      <c r="V1763" s="78"/>
      <c r="W1763" s="78"/>
      <c r="X1763" s="78"/>
      <c r="Y1763" s="77"/>
      <c r="Z1763" s="77"/>
      <c r="AA1763" s="65"/>
      <c r="AB1763" s="65"/>
      <c r="AC1763" s="125"/>
      <c r="AD1763" s="125"/>
      <c r="AE1763" s="126"/>
      <c r="AF1763" s="126"/>
      <c r="AG1763" s="126"/>
      <c r="AH1763" s="125"/>
      <c r="AI1763" s="125"/>
      <c r="AJ1763" s="125"/>
      <c r="AK1763" s="125"/>
      <c r="AL1763" s="125"/>
      <c r="AM1763" s="125"/>
      <c r="AN1763" s="125"/>
      <c r="AO1763" s="66"/>
      <c r="AP1763" s="125"/>
      <c r="AQ1763" s="125"/>
      <c r="AR1763" s="125"/>
      <c r="AS1763" s="125"/>
      <c r="AT1763" s="125"/>
      <c r="AU1763" s="125"/>
      <c r="AV1763" s="125"/>
      <c r="AW1763" s="126"/>
      <c r="AX1763" s="126"/>
      <c r="AY1763" s="126"/>
      <c r="AZ1763" s="127"/>
      <c r="BA1763" s="128"/>
      <c r="BB1763" s="65"/>
      <c r="BC1763" s="65"/>
      <c r="BD1763" s="125"/>
      <c r="BE1763" s="125"/>
      <c r="BF1763" s="126"/>
      <c r="BG1763" s="126"/>
      <c r="BH1763" s="126"/>
      <c r="BI1763" s="125"/>
      <c r="BJ1763" s="125"/>
      <c r="BK1763" s="125"/>
      <c r="BL1763" s="125"/>
      <c r="BM1763" s="125"/>
      <c r="BN1763" s="125"/>
      <c r="BO1763" s="129"/>
      <c r="BP1763" s="66"/>
      <c r="BQ1763" s="129"/>
      <c r="BR1763" s="125"/>
      <c r="BS1763" s="125"/>
      <c r="BT1763" s="125"/>
      <c r="BU1763" s="125"/>
      <c r="BV1763" s="125"/>
      <c r="BW1763" s="125"/>
      <c r="BX1763" s="126"/>
      <c r="BY1763" s="126"/>
      <c r="BZ1763" s="126"/>
      <c r="CA1763" s="127"/>
      <c r="CB1763" s="128"/>
    </row>
    <row r="1764" spans="1:80" x14ac:dyDescent="0.3">
      <c r="A1764" s="65"/>
      <c r="B1764" s="72"/>
      <c r="C1764" s="72"/>
      <c r="D1764" s="78"/>
      <c r="E1764" s="78"/>
      <c r="F1764" s="78"/>
      <c r="G1764" s="80"/>
      <c r="H1764" s="80"/>
      <c r="I1764" s="80"/>
      <c r="J1764" s="80"/>
      <c r="K1764" s="80"/>
      <c r="L1764" s="80"/>
      <c r="M1764" s="80"/>
      <c r="N1764" s="81"/>
      <c r="O1764" s="80"/>
      <c r="P1764" s="80"/>
      <c r="Q1764" s="80"/>
      <c r="R1764" s="80"/>
      <c r="S1764" s="80"/>
      <c r="T1764" s="80"/>
      <c r="U1764" s="80"/>
      <c r="V1764" s="78"/>
      <c r="W1764" s="78"/>
      <c r="X1764" s="78"/>
      <c r="Y1764" s="72"/>
      <c r="Z1764" s="72"/>
      <c r="AA1764" s="65"/>
      <c r="AB1764" s="65"/>
      <c r="AC1764" s="125"/>
      <c r="AD1764" s="125"/>
      <c r="AE1764" s="126"/>
      <c r="AF1764" s="126"/>
      <c r="AG1764" s="126"/>
      <c r="AH1764" s="125"/>
      <c r="AI1764" s="125"/>
      <c r="AJ1764" s="125"/>
      <c r="AK1764" s="125"/>
      <c r="AL1764" s="125"/>
      <c r="AM1764" s="125"/>
      <c r="AN1764" s="125"/>
      <c r="AO1764" s="66"/>
      <c r="AP1764" s="125"/>
      <c r="AQ1764" s="125"/>
      <c r="AR1764" s="125"/>
      <c r="AS1764" s="125"/>
      <c r="AT1764" s="125"/>
      <c r="AU1764" s="125"/>
      <c r="AV1764" s="125"/>
      <c r="AW1764" s="126"/>
      <c r="AX1764" s="126"/>
      <c r="AY1764" s="126"/>
      <c r="AZ1764" s="127"/>
      <c r="BA1764" s="128"/>
      <c r="BB1764" s="65"/>
      <c r="BC1764" s="65"/>
      <c r="BD1764" s="125"/>
      <c r="BE1764" s="125"/>
      <c r="BF1764" s="126"/>
      <c r="BG1764" s="126"/>
      <c r="BH1764" s="126"/>
      <c r="BI1764" s="125"/>
      <c r="BJ1764" s="125"/>
      <c r="BK1764" s="125"/>
      <c r="BL1764" s="125"/>
      <c r="BM1764" s="125"/>
      <c r="BN1764" s="125"/>
      <c r="BO1764" s="129"/>
      <c r="BP1764" s="66"/>
      <c r="BQ1764" s="129"/>
      <c r="BR1764" s="125"/>
      <c r="BS1764" s="125"/>
      <c r="BT1764" s="125"/>
      <c r="BU1764" s="125"/>
      <c r="BV1764" s="125"/>
      <c r="BW1764" s="125"/>
      <c r="BX1764" s="126"/>
      <c r="BY1764" s="126"/>
      <c r="BZ1764" s="126"/>
      <c r="CA1764" s="127"/>
      <c r="CB1764" s="128"/>
    </row>
    <row r="1765" spans="1:80" x14ac:dyDescent="0.3">
      <c r="A1765" s="65"/>
      <c r="B1765" s="125"/>
      <c r="C1765" s="125"/>
      <c r="D1765" s="126"/>
      <c r="E1765" s="126"/>
      <c r="F1765" s="126"/>
      <c r="G1765" s="125"/>
      <c r="H1765" s="125"/>
      <c r="I1765" s="125"/>
      <c r="J1765" s="125"/>
      <c r="K1765" s="125"/>
      <c r="L1765" s="125"/>
      <c r="M1765" s="125"/>
      <c r="N1765" s="66"/>
      <c r="O1765" s="125"/>
      <c r="P1765" s="125"/>
      <c r="Q1765" s="125"/>
      <c r="R1765" s="125"/>
      <c r="S1765" s="125"/>
      <c r="T1765" s="125"/>
      <c r="U1765" s="125"/>
      <c r="V1765" s="126"/>
      <c r="W1765" s="126"/>
      <c r="X1765" s="126"/>
      <c r="Y1765" s="127"/>
      <c r="Z1765" s="128"/>
      <c r="AA1765" s="65"/>
      <c r="AB1765" s="65"/>
      <c r="AC1765" s="125"/>
      <c r="AD1765" s="125"/>
      <c r="AE1765" s="126"/>
      <c r="AF1765" s="126"/>
      <c r="AG1765" s="126"/>
      <c r="AH1765" s="125"/>
      <c r="AI1765" s="125"/>
      <c r="AJ1765" s="125"/>
      <c r="AK1765" s="125"/>
      <c r="AL1765" s="125"/>
      <c r="AM1765" s="125"/>
      <c r="AN1765" s="125"/>
      <c r="AO1765" s="66"/>
      <c r="AP1765" s="125"/>
      <c r="AQ1765" s="125"/>
      <c r="AR1765" s="125"/>
      <c r="AS1765" s="125"/>
      <c r="AT1765" s="125"/>
      <c r="AU1765" s="125"/>
      <c r="AV1765" s="125"/>
      <c r="AW1765" s="126"/>
      <c r="AX1765" s="126"/>
      <c r="AY1765" s="126"/>
      <c r="AZ1765" s="127"/>
      <c r="BA1765" s="128"/>
      <c r="BB1765" s="65"/>
      <c r="BC1765" s="65"/>
      <c r="BD1765" s="125"/>
      <c r="BE1765" s="125"/>
      <c r="BF1765" s="126"/>
      <c r="BG1765" s="126"/>
      <c r="BH1765" s="126"/>
      <c r="BI1765" s="125"/>
      <c r="BJ1765" s="125"/>
      <c r="BK1765" s="125"/>
      <c r="BL1765" s="125"/>
      <c r="BM1765" s="125"/>
      <c r="BN1765" s="125"/>
      <c r="BO1765" s="129"/>
      <c r="BP1765" s="66"/>
      <c r="BQ1765" s="129"/>
      <c r="BR1765" s="125"/>
      <c r="BS1765" s="125"/>
      <c r="BT1765" s="125"/>
      <c r="BU1765" s="125"/>
      <c r="BV1765" s="125"/>
      <c r="BW1765" s="125"/>
      <c r="BX1765" s="126"/>
      <c r="BY1765" s="126"/>
      <c r="BZ1765" s="126"/>
      <c r="CA1765" s="127"/>
      <c r="CB1765" s="128"/>
    </row>
    <row r="1766" spans="1:80" x14ac:dyDescent="0.3">
      <c r="A1766" s="65"/>
      <c r="B1766" s="223"/>
      <c r="C1766" s="224"/>
      <c r="D1766" s="65"/>
      <c r="E1766" s="65"/>
      <c r="F1766" s="223"/>
      <c r="G1766" s="224"/>
      <c r="H1766" s="65"/>
      <c r="I1766" s="65"/>
      <c r="J1766" s="223"/>
      <c r="K1766" s="224"/>
      <c r="L1766" s="65"/>
      <c r="M1766" s="233"/>
      <c r="N1766" s="233"/>
      <c r="O1766" s="233"/>
      <c r="P1766" s="65"/>
      <c r="Q1766" s="223"/>
      <c r="R1766" s="224"/>
      <c r="S1766" s="65"/>
      <c r="T1766" s="65"/>
      <c r="U1766" s="223"/>
      <c r="V1766" s="224"/>
      <c r="W1766" s="65"/>
      <c r="X1766" s="65"/>
      <c r="Y1766" s="223"/>
      <c r="Z1766" s="224"/>
      <c r="AA1766" s="65"/>
      <c r="AB1766" s="65"/>
      <c r="AC1766" s="125"/>
      <c r="AD1766" s="125"/>
      <c r="AE1766" s="126"/>
      <c r="AF1766" s="126"/>
      <c r="AG1766" s="126"/>
      <c r="AH1766" s="125"/>
      <c r="AI1766" s="125"/>
      <c r="AJ1766" s="125"/>
      <c r="AK1766" s="125"/>
      <c r="AL1766" s="125"/>
      <c r="AM1766" s="125"/>
      <c r="AN1766" s="125"/>
      <c r="AO1766" s="66"/>
      <c r="AP1766" s="125"/>
      <c r="AQ1766" s="125"/>
      <c r="AR1766" s="125"/>
      <c r="AS1766" s="125"/>
      <c r="AT1766" s="125"/>
      <c r="AU1766" s="125"/>
      <c r="AV1766" s="125"/>
      <c r="AW1766" s="126"/>
      <c r="AX1766" s="126"/>
      <c r="AY1766" s="126"/>
      <c r="AZ1766" s="127"/>
      <c r="BA1766" s="128"/>
      <c r="BB1766" s="65"/>
      <c r="BC1766" s="65"/>
      <c r="BD1766" s="125"/>
      <c r="BE1766" s="125"/>
      <c r="BF1766" s="126"/>
      <c r="BG1766" s="126"/>
      <c r="BH1766" s="126"/>
      <c r="BI1766" s="125"/>
      <c r="BJ1766" s="125"/>
      <c r="BK1766" s="125"/>
      <c r="BL1766" s="125"/>
      <c r="BM1766" s="125"/>
      <c r="BN1766" s="125"/>
      <c r="BO1766" s="129"/>
      <c r="BP1766" s="66"/>
      <c r="BQ1766" s="129"/>
      <c r="BR1766" s="125"/>
      <c r="BS1766" s="125"/>
      <c r="BT1766" s="125"/>
      <c r="BU1766" s="125"/>
      <c r="BV1766" s="125"/>
      <c r="BW1766" s="125"/>
      <c r="BX1766" s="126"/>
      <c r="BY1766" s="126"/>
      <c r="BZ1766" s="126"/>
      <c r="CA1766" s="127"/>
      <c r="CB1766" s="128"/>
    </row>
    <row r="1767" spans="1:80" x14ac:dyDescent="0.3">
      <c r="A1767" s="65"/>
      <c r="B1767" s="225"/>
      <c r="C1767" s="226"/>
      <c r="D1767" s="65"/>
      <c r="E1767" s="65"/>
      <c r="F1767" s="227"/>
      <c r="G1767" s="226"/>
      <c r="H1767" s="65"/>
      <c r="I1767" s="65"/>
      <c r="J1767" s="228"/>
      <c r="K1767" s="229"/>
      <c r="L1767" s="65"/>
      <c r="M1767" s="225"/>
      <c r="N1767" s="230"/>
      <c r="O1767" s="226"/>
      <c r="P1767" s="65"/>
      <c r="Q1767" s="231"/>
      <c r="R1767" s="232"/>
      <c r="S1767" s="76"/>
      <c r="T1767" s="65"/>
      <c r="U1767" s="225"/>
      <c r="V1767" s="226"/>
      <c r="W1767" s="65"/>
      <c r="X1767" s="65"/>
      <c r="Y1767" s="225"/>
      <c r="Z1767" s="226"/>
      <c r="AA1767" s="65"/>
      <c r="AB1767" s="65"/>
      <c r="AC1767" s="125"/>
      <c r="AD1767" s="125"/>
      <c r="AE1767" s="126"/>
      <c r="AF1767" s="126"/>
      <c r="AG1767" s="126"/>
      <c r="AH1767" s="125"/>
      <c r="AI1767" s="125"/>
      <c r="AJ1767" s="125"/>
      <c r="AK1767" s="125"/>
      <c r="AL1767" s="125"/>
      <c r="AM1767" s="125"/>
      <c r="AN1767" s="125"/>
      <c r="AO1767" s="66"/>
      <c r="AP1767" s="125"/>
      <c r="AQ1767" s="125"/>
      <c r="AR1767" s="125"/>
      <c r="AS1767" s="125"/>
      <c r="AT1767" s="125"/>
      <c r="AU1767" s="125"/>
      <c r="AV1767" s="125"/>
      <c r="AW1767" s="126"/>
      <c r="AX1767" s="126"/>
      <c r="AY1767" s="126"/>
      <c r="AZ1767" s="127"/>
      <c r="BA1767" s="128"/>
      <c r="BB1767" s="65"/>
      <c r="BC1767" s="65"/>
      <c r="BD1767" s="125"/>
      <c r="BE1767" s="125"/>
      <c r="BF1767" s="126"/>
      <c r="BG1767" s="126"/>
      <c r="BH1767" s="126"/>
      <c r="BI1767" s="125"/>
      <c r="BJ1767" s="125"/>
      <c r="BK1767" s="125"/>
      <c r="BL1767" s="125"/>
      <c r="BM1767" s="125"/>
      <c r="BN1767" s="125"/>
      <c r="BO1767" s="129"/>
      <c r="BP1767" s="66"/>
      <c r="BQ1767" s="129"/>
      <c r="BR1767" s="125"/>
      <c r="BS1767" s="125"/>
      <c r="BT1767" s="125"/>
      <c r="BU1767" s="125"/>
      <c r="BV1767" s="125"/>
      <c r="BW1767" s="125"/>
      <c r="BX1767" s="126"/>
      <c r="BY1767" s="126"/>
      <c r="BZ1767" s="126"/>
      <c r="CA1767" s="127"/>
      <c r="CB1767" s="128"/>
    </row>
    <row r="1768" spans="1:80" x14ac:dyDescent="0.3">
      <c r="A1768" s="65"/>
      <c r="B1768" s="65"/>
      <c r="C1768" s="65"/>
      <c r="D1768" s="65"/>
      <c r="E1768" s="65"/>
      <c r="F1768" s="65"/>
      <c r="G1768" s="65"/>
      <c r="H1768" s="65"/>
      <c r="I1768" s="65"/>
      <c r="J1768" s="65"/>
      <c r="K1768" s="65"/>
      <c r="L1768" s="65"/>
      <c r="M1768" s="99"/>
      <c r="N1768" s="66"/>
      <c r="O1768" s="99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5"/>
      <c r="AC1768" s="125"/>
      <c r="AD1768" s="125"/>
      <c r="AE1768" s="126"/>
      <c r="AF1768" s="126"/>
      <c r="AG1768" s="126"/>
      <c r="AH1768" s="125"/>
      <c r="AI1768" s="125"/>
      <c r="AJ1768" s="125"/>
      <c r="AK1768" s="125"/>
      <c r="AL1768" s="125"/>
      <c r="AM1768" s="125"/>
      <c r="AN1768" s="125"/>
      <c r="AO1768" s="66"/>
      <c r="AP1768" s="125"/>
      <c r="AQ1768" s="125"/>
      <c r="AR1768" s="125"/>
      <c r="AS1768" s="125"/>
      <c r="AT1768" s="125"/>
      <c r="AU1768" s="125"/>
      <c r="AV1768" s="125"/>
      <c r="AW1768" s="126"/>
      <c r="AX1768" s="126"/>
      <c r="AY1768" s="126"/>
      <c r="AZ1768" s="127"/>
      <c r="BA1768" s="128"/>
      <c r="BB1768" s="65"/>
      <c r="BC1768" s="65"/>
      <c r="BD1768" s="125"/>
      <c r="BE1768" s="125"/>
      <c r="BF1768" s="126"/>
      <c r="BG1768" s="126"/>
      <c r="BH1768" s="126"/>
      <c r="BI1768" s="125"/>
      <c r="BJ1768" s="125"/>
      <c r="BK1768" s="125"/>
      <c r="BL1768" s="125"/>
      <c r="BM1768" s="125"/>
      <c r="BN1768" s="125"/>
      <c r="BO1768" s="129"/>
      <c r="BP1768" s="66"/>
      <c r="BQ1768" s="129"/>
      <c r="BR1768" s="125"/>
      <c r="BS1768" s="125"/>
      <c r="BT1768" s="125"/>
      <c r="BU1768" s="125"/>
      <c r="BV1768" s="125"/>
      <c r="BW1768" s="125"/>
      <c r="BX1768" s="126"/>
      <c r="BY1768" s="126"/>
      <c r="BZ1768" s="126"/>
      <c r="CA1768" s="127"/>
      <c r="CB1768" s="128"/>
    </row>
    <row r="1769" spans="1:80" x14ac:dyDescent="0.3">
      <c r="A1769" s="65"/>
      <c r="B1769" s="65"/>
      <c r="C1769" s="65"/>
      <c r="D1769" s="65"/>
      <c r="E1769" s="65"/>
      <c r="F1769" s="65"/>
      <c r="G1769" s="65"/>
      <c r="H1769" s="65"/>
      <c r="I1769" s="65"/>
      <c r="J1769" s="65"/>
      <c r="K1769" s="65"/>
      <c r="L1769" s="65"/>
      <c r="M1769" s="99"/>
      <c r="N1769" s="66"/>
      <c r="O1769" s="99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5"/>
      <c r="AC1769" s="125"/>
      <c r="AD1769" s="125"/>
      <c r="AE1769" s="126"/>
      <c r="AF1769" s="126"/>
      <c r="AG1769" s="126"/>
      <c r="AH1769" s="125"/>
      <c r="AI1769" s="125"/>
      <c r="AJ1769" s="125"/>
      <c r="AK1769" s="125"/>
      <c r="AL1769" s="125"/>
      <c r="AM1769" s="125"/>
      <c r="AN1769" s="125"/>
      <c r="AO1769" s="66"/>
      <c r="AP1769" s="125"/>
      <c r="AQ1769" s="125"/>
      <c r="AR1769" s="125"/>
      <c r="AS1769" s="125"/>
      <c r="AT1769" s="125"/>
      <c r="AU1769" s="125"/>
      <c r="AV1769" s="125"/>
      <c r="AW1769" s="126"/>
      <c r="AX1769" s="126"/>
      <c r="AY1769" s="126"/>
      <c r="AZ1769" s="127"/>
      <c r="BA1769" s="128"/>
      <c r="BB1769" s="65"/>
      <c r="BC1769" s="65"/>
      <c r="BD1769" s="125"/>
      <c r="BE1769" s="125"/>
      <c r="BF1769" s="126"/>
      <c r="BG1769" s="126"/>
      <c r="BH1769" s="126"/>
      <c r="BI1769" s="125"/>
      <c r="BJ1769" s="125"/>
      <c r="BK1769" s="125"/>
      <c r="BL1769" s="125"/>
      <c r="BM1769" s="125"/>
      <c r="BN1769" s="125"/>
      <c r="BO1769" s="129"/>
      <c r="BP1769" s="66"/>
      <c r="BQ1769" s="129"/>
      <c r="BR1769" s="125"/>
      <c r="BS1769" s="125"/>
      <c r="BT1769" s="125"/>
      <c r="BU1769" s="125"/>
      <c r="BV1769" s="125"/>
      <c r="BW1769" s="125"/>
      <c r="BX1769" s="126"/>
      <c r="BY1769" s="126"/>
      <c r="BZ1769" s="126"/>
      <c r="CA1769" s="127"/>
      <c r="CB1769" s="128"/>
    </row>
    <row r="1770" spans="1:80" x14ac:dyDescent="0.3">
      <c r="A1770" s="65"/>
      <c r="B1770" s="68"/>
      <c r="C1770" s="68"/>
      <c r="D1770" s="68"/>
      <c r="E1770" s="68"/>
      <c r="F1770" s="68"/>
      <c r="G1770" s="68"/>
      <c r="H1770" s="68"/>
      <c r="I1770" s="68"/>
      <c r="J1770" s="68"/>
      <c r="K1770" s="68"/>
      <c r="L1770" s="68"/>
      <c r="M1770" s="87"/>
      <c r="N1770" s="68"/>
      <c r="O1770" s="87"/>
      <c r="P1770" s="68"/>
      <c r="Q1770" s="68"/>
      <c r="R1770" s="68"/>
      <c r="S1770" s="68"/>
      <c r="T1770" s="68"/>
      <c r="U1770" s="68"/>
      <c r="V1770" s="68"/>
      <c r="W1770" s="68"/>
      <c r="X1770" s="68"/>
      <c r="Y1770" s="68"/>
      <c r="Z1770" s="68"/>
      <c r="AA1770" s="65"/>
      <c r="AB1770" s="65"/>
      <c r="AC1770" s="125"/>
      <c r="AD1770" s="125"/>
      <c r="AE1770" s="126"/>
      <c r="AF1770" s="126"/>
      <c r="AG1770" s="126"/>
      <c r="AH1770" s="125"/>
      <c r="AI1770" s="125"/>
      <c r="AJ1770" s="125"/>
      <c r="AK1770" s="125"/>
      <c r="AL1770" s="125"/>
      <c r="AM1770" s="125"/>
      <c r="AN1770" s="125"/>
      <c r="AO1770" s="66"/>
      <c r="AP1770" s="125"/>
      <c r="AQ1770" s="125"/>
      <c r="AR1770" s="125"/>
      <c r="AS1770" s="125"/>
      <c r="AT1770" s="125"/>
      <c r="AU1770" s="125"/>
      <c r="AV1770" s="125"/>
      <c r="AW1770" s="126"/>
      <c r="AX1770" s="126"/>
      <c r="AY1770" s="126"/>
      <c r="AZ1770" s="127"/>
      <c r="BA1770" s="128"/>
      <c r="BB1770" s="65"/>
      <c r="BC1770" s="65"/>
      <c r="BD1770" s="125"/>
      <c r="BE1770" s="125"/>
      <c r="BF1770" s="126"/>
      <c r="BG1770" s="126"/>
      <c r="BH1770" s="126"/>
      <c r="BI1770" s="125"/>
      <c r="BJ1770" s="125"/>
      <c r="BK1770" s="125"/>
      <c r="BL1770" s="125"/>
      <c r="BM1770" s="125"/>
      <c r="BN1770" s="125"/>
      <c r="BO1770" s="129"/>
      <c r="BP1770" s="66"/>
      <c r="BQ1770" s="129"/>
      <c r="BR1770" s="125"/>
      <c r="BS1770" s="125"/>
      <c r="BT1770" s="125"/>
      <c r="BU1770" s="125"/>
      <c r="BV1770" s="125"/>
      <c r="BW1770" s="125"/>
      <c r="BX1770" s="126"/>
      <c r="BY1770" s="126"/>
      <c r="BZ1770" s="126"/>
      <c r="CA1770" s="127"/>
      <c r="CB1770" s="128"/>
    </row>
    <row r="1771" spans="1:80" x14ac:dyDescent="0.3">
      <c r="A1771" s="65"/>
      <c r="B1771" s="70"/>
      <c r="C1771" s="70"/>
      <c r="D1771" s="71"/>
      <c r="E1771" s="71"/>
      <c r="F1771" s="71"/>
      <c r="G1771" s="70"/>
      <c r="H1771" s="70"/>
      <c r="I1771" s="70"/>
      <c r="J1771" s="70"/>
      <c r="K1771" s="70"/>
      <c r="L1771" s="70"/>
      <c r="M1771" s="70"/>
      <c r="N1771" s="194"/>
      <c r="O1771" s="80"/>
      <c r="P1771" s="75"/>
      <c r="Q1771" s="75"/>
      <c r="R1771" s="75"/>
      <c r="S1771" s="75"/>
      <c r="T1771" s="75"/>
      <c r="U1771" s="75"/>
      <c r="V1771" s="74"/>
      <c r="W1771" s="74"/>
      <c r="X1771" s="74"/>
      <c r="Y1771" s="73"/>
      <c r="Z1771" s="72"/>
      <c r="AA1771" s="65"/>
      <c r="AB1771" s="65"/>
      <c r="AC1771" s="125"/>
      <c r="AD1771" s="125"/>
      <c r="AE1771" s="126"/>
      <c r="AF1771" s="126"/>
      <c r="AG1771" s="126"/>
      <c r="AH1771" s="125"/>
      <c r="AI1771" s="125"/>
      <c r="AJ1771" s="125"/>
      <c r="AK1771" s="125"/>
      <c r="AL1771" s="125"/>
      <c r="AM1771" s="125"/>
      <c r="AN1771" s="125"/>
      <c r="AO1771" s="66"/>
      <c r="AP1771" s="125"/>
      <c r="AQ1771" s="125"/>
      <c r="AR1771" s="125"/>
      <c r="AS1771" s="125"/>
      <c r="AT1771" s="125"/>
      <c r="AU1771" s="125"/>
      <c r="AV1771" s="125"/>
      <c r="AW1771" s="126"/>
      <c r="AX1771" s="126"/>
      <c r="AY1771" s="126"/>
      <c r="AZ1771" s="127"/>
      <c r="BA1771" s="128"/>
      <c r="BB1771" s="65"/>
      <c r="BC1771" s="65"/>
      <c r="BD1771" s="125"/>
      <c r="BE1771" s="125"/>
      <c r="BF1771" s="126"/>
      <c r="BG1771" s="126"/>
      <c r="BH1771" s="126"/>
      <c r="BI1771" s="125"/>
      <c r="BJ1771" s="125"/>
      <c r="BK1771" s="125"/>
      <c r="BL1771" s="125"/>
      <c r="BM1771" s="125"/>
      <c r="BN1771" s="125"/>
      <c r="BO1771" s="129"/>
      <c r="BP1771" s="66"/>
      <c r="BQ1771" s="129"/>
      <c r="BR1771" s="125"/>
      <c r="BS1771" s="125"/>
      <c r="BT1771" s="125"/>
      <c r="BU1771" s="125"/>
      <c r="BV1771" s="125"/>
      <c r="BW1771" s="125"/>
      <c r="BX1771" s="126"/>
      <c r="BY1771" s="126"/>
      <c r="BZ1771" s="126"/>
      <c r="CA1771" s="127"/>
      <c r="CB1771" s="128"/>
    </row>
    <row r="1772" spans="1:80" x14ac:dyDescent="0.3">
      <c r="A1772" s="65"/>
      <c r="B1772" s="70"/>
      <c r="C1772" s="70"/>
      <c r="D1772" s="71"/>
      <c r="E1772" s="71"/>
      <c r="F1772" s="71"/>
      <c r="G1772" s="70"/>
      <c r="H1772" s="70"/>
      <c r="I1772" s="70"/>
      <c r="J1772" s="70"/>
      <c r="K1772" s="70"/>
      <c r="L1772" s="70"/>
      <c r="M1772" s="70"/>
      <c r="N1772" s="194"/>
      <c r="O1772" s="80"/>
      <c r="P1772" s="75"/>
      <c r="Q1772" s="75"/>
      <c r="R1772" s="75"/>
      <c r="S1772" s="75"/>
      <c r="T1772" s="75"/>
      <c r="U1772" s="75"/>
      <c r="V1772" s="74"/>
      <c r="W1772" s="74"/>
      <c r="X1772" s="74"/>
      <c r="Y1772" s="73"/>
      <c r="Z1772" s="72"/>
      <c r="AA1772" s="65"/>
      <c r="AB1772" s="65"/>
      <c r="AC1772" s="125"/>
      <c r="AD1772" s="125"/>
      <c r="AE1772" s="126"/>
      <c r="AF1772" s="126"/>
      <c r="AG1772" s="126"/>
      <c r="AH1772" s="125"/>
      <c r="AI1772" s="125"/>
      <c r="AJ1772" s="125"/>
      <c r="AK1772" s="125"/>
      <c r="AL1772" s="125"/>
      <c r="AM1772" s="125"/>
      <c r="AN1772" s="125"/>
      <c r="AO1772" s="82"/>
      <c r="AP1772" s="125"/>
      <c r="AQ1772" s="125"/>
      <c r="AR1772" s="125"/>
      <c r="AS1772" s="125"/>
      <c r="AT1772" s="125"/>
      <c r="AU1772" s="125"/>
      <c r="AV1772" s="125"/>
      <c r="AW1772" s="126"/>
      <c r="AX1772" s="126"/>
      <c r="AY1772" s="126"/>
      <c r="AZ1772" s="125"/>
      <c r="BA1772" s="125"/>
      <c r="BB1772" s="65"/>
      <c r="BC1772" s="65"/>
      <c r="BD1772" s="125"/>
      <c r="BE1772" s="125"/>
      <c r="BF1772" s="126"/>
      <c r="BG1772" s="126"/>
      <c r="BH1772" s="126"/>
      <c r="BI1772" s="125"/>
      <c r="BJ1772" s="125"/>
      <c r="BK1772" s="125"/>
      <c r="BL1772" s="125"/>
      <c r="BM1772" s="125"/>
      <c r="BN1772" s="125"/>
      <c r="BO1772" s="129"/>
      <c r="BP1772" s="82"/>
      <c r="BQ1772" s="129"/>
      <c r="BR1772" s="125"/>
      <c r="BS1772" s="125"/>
      <c r="BT1772" s="125"/>
      <c r="BU1772" s="125"/>
      <c r="BV1772" s="125"/>
      <c r="BW1772" s="125"/>
      <c r="BX1772" s="126"/>
      <c r="BY1772" s="126"/>
      <c r="BZ1772" s="126"/>
      <c r="CA1772" s="125"/>
      <c r="CB1772" s="125"/>
    </row>
    <row r="1773" spans="1:80" x14ac:dyDescent="0.3">
      <c r="A1773" s="65"/>
      <c r="B1773" s="70"/>
      <c r="C1773" s="70"/>
      <c r="D1773" s="71"/>
      <c r="E1773" s="71"/>
      <c r="F1773" s="71"/>
      <c r="G1773" s="70"/>
      <c r="H1773" s="70"/>
      <c r="I1773" s="70"/>
      <c r="J1773" s="70"/>
      <c r="K1773" s="70"/>
      <c r="L1773" s="70"/>
      <c r="M1773" s="70"/>
      <c r="N1773" s="194"/>
      <c r="O1773" s="80"/>
      <c r="P1773" s="75"/>
      <c r="Q1773" s="75"/>
      <c r="R1773" s="75"/>
      <c r="S1773" s="75"/>
      <c r="T1773" s="75"/>
      <c r="U1773" s="75"/>
      <c r="V1773" s="74"/>
      <c r="W1773" s="74"/>
      <c r="X1773" s="74"/>
      <c r="Y1773" s="73"/>
      <c r="Z1773" s="72"/>
      <c r="AA1773" s="65"/>
      <c r="AB1773" s="65"/>
      <c r="AC1773" s="128"/>
      <c r="AD1773" s="127"/>
      <c r="AE1773" s="126"/>
      <c r="AF1773" s="126"/>
      <c r="AG1773" s="126"/>
      <c r="AH1773" s="125"/>
      <c r="AI1773" s="125"/>
      <c r="AJ1773" s="125"/>
      <c r="AK1773" s="125"/>
      <c r="AL1773" s="125"/>
      <c r="AM1773" s="125"/>
      <c r="AN1773" s="125"/>
      <c r="AO1773" s="66"/>
      <c r="AP1773" s="125"/>
      <c r="AQ1773" s="125"/>
      <c r="AR1773" s="125"/>
      <c r="AS1773" s="125"/>
      <c r="AT1773" s="125"/>
      <c r="AU1773" s="125"/>
      <c r="AV1773" s="125"/>
      <c r="AW1773" s="126"/>
      <c r="AX1773" s="126"/>
      <c r="AY1773" s="126"/>
      <c r="AZ1773" s="125"/>
      <c r="BA1773" s="125"/>
      <c r="BB1773" s="65"/>
      <c r="BC1773" s="65"/>
      <c r="BD1773" s="128"/>
      <c r="BE1773" s="127"/>
      <c r="BF1773" s="126"/>
      <c r="BG1773" s="126"/>
      <c r="BH1773" s="126"/>
      <c r="BI1773" s="125"/>
      <c r="BJ1773" s="125"/>
      <c r="BK1773" s="125"/>
      <c r="BL1773" s="125"/>
      <c r="BM1773" s="125"/>
      <c r="BN1773" s="125"/>
      <c r="BO1773" s="129"/>
      <c r="BP1773" s="66"/>
      <c r="BQ1773" s="129"/>
      <c r="BR1773" s="125"/>
      <c r="BS1773" s="125"/>
      <c r="BT1773" s="125"/>
      <c r="BU1773" s="125"/>
      <c r="BV1773" s="125"/>
      <c r="BW1773" s="125"/>
      <c r="BX1773" s="126"/>
      <c r="BY1773" s="126"/>
      <c r="BZ1773" s="126"/>
      <c r="CA1773" s="125"/>
      <c r="CB1773" s="125"/>
    </row>
    <row r="1774" spans="1:80" x14ac:dyDescent="0.3">
      <c r="A1774" s="65"/>
      <c r="B1774" s="70"/>
      <c r="C1774" s="70"/>
      <c r="D1774" s="71"/>
      <c r="E1774" s="71"/>
      <c r="F1774" s="71"/>
      <c r="G1774" s="70"/>
      <c r="H1774" s="70"/>
      <c r="I1774" s="70"/>
      <c r="J1774" s="70"/>
      <c r="K1774" s="70"/>
      <c r="L1774" s="70"/>
      <c r="M1774" s="70"/>
      <c r="N1774" s="194"/>
      <c r="O1774" s="80"/>
      <c r="P1774" s="75"/>
      <c r="Q1774" s="75"/>
      <c r="R1774" s="75"/>
      <c r="S1774" s="75"/>
      <c r="T1774" s="75"/>
      <c r="U1774" s="75"/>
      <c r="V1774" s="74"/>
      <c r="W1774" s="74"/>
      <c r="X1774" s="74"/>
      <c r="Y1774" s="73"/>
      <c r="Z1774" s="72"/>
      <c r="AA1774" s="65"/>
      <c r="AB1774" s="65"/>
      <c r="AC1774" s="128"/>
      <c r="AD1774" s="127"/>
      <c r="AE1774" s="126"/>
      <c r="AF1774" s="126"/>
      <c r="AG1774" s="126"/>
      <c r="AH1774" s="125"/>
      <c r="AI1774" s="125"/>
      <c r="AJ1774" s="125"/>
      <c r="AK1774" s="125"/>
      <c r="AL1774" s="125"/>
      <c r="AM1774" s="125"/>
      <c r="AN1774" s="125"/>
      <c r="AO1774" s="66"/>
      <c r="AP1774" s="125"/>
      <c r="AQ1774" s="125"/>
      <c r="AR1774" s="125"/>
      <c r="AS1774" s="125"/>
      <c r="AT1774" s="125"/>
      <c r="AU1774" s="125"/>
      <c r="AV1774" s="125"/>
      <c r="AW1774" s="126"/>
      <c r="AX1774" s="126"/>
      <c r="AY1774" s="126"/>
      <c r="AZ1774" s="125"/>
      <c r="BA1774" s="125"/>
      <c r="BB1774" s="65"/>
      <c r="BC1774" s="65"/>
      <c r="BD1774" s="128"/>
      <c r="BE1774" s="127"/>
      <c r="BF1774" s="126"/>
      <c r="BG1774" s="126"/>
      <c r="BH1774" s="126"/>
      <c r="BI1774" s="125"/>
      <c r="BJ1774" s="125"/>
      <c r="BK1774" s="125"/>
      <c r="BL1774" s="125"/>
      <c r="BM1774" s="125"/>
      <c r="BN1774" s="125"/>
      <c r="BO1774" s="129"/>
      <c r="BP1774" s="66"/>
      <c r="BQ1774" s="129"/>
      <c r="BR1774" s="125"/>
      <c r="BS1774" s="125"/>
      <c r="BT1774" s="125"/>
      <c r="BU1774" s="125"/>
      <c r="BV1774" s="125"/>
      <c r="BW1774" s="125"/>
      <c r="BX1774" s="126"/>
      <c r="BY1774" s="126"/>
      <c r="BZ1774" s="126"/>
      <c r="CA1774" s="125"/>
      <c r="CB1774" s="125"/>
    </row>
    <row r="1775" spans="1:80" x14ac:dyDescent="0.3">
      <c r="A1775" s="65"/>
      <c r="B1775" s="70"/>
      <c r="C1775" s="70"/>
      <c r="D1775" s="71"/>
      <c r="E1775" s="71"/>
      <c r="F1775" s="71"/>
      <c r="G1775" s="70"/>
      <c r="H1775" s="70"/>
      <c r="I1775" s="70"/>
      <c r="J1775" s="70"/>
      <c r="K1775" s="70"/>
      <c r="L1775" s="70"/>
      <c r="M1775" s="70"/>
      <c r="N1775" s="194"/>
      <c r="O1775" s="80"/>
      <c r="P1775" s="75"/>
      <c r="Q1775" s="75"/>
      <c r="R1775" s="75"/>
      <c r="S1775" s="75"/>
      <c r="T1775" s="75"/>
      <c r="U1775" s="75"/>
      <c r="V1775" s="74"/>
      <c r="W1775" s="74"/>
      <c r="X1775" s="74"/>
      <c r="Y1775" s="73"/>
      <c r="Z1775" s="72"/>
      <c r="AA1775" s="65"/>
      <c r="AB1775" s="65"/>
      <c r="AC1775" s="128"/>
      <c r="AD1775" s="127"/>
      <c r="AE1775" s="126"/>
      <c r="AF1775" s="126"/>
      <c r="AG1775" s="126"/>
      <c r="AH1775" s="125"/>
      <c r="AI1775" s="125"/>
      <c r="AJ1775" s="125"/>
      <c r="AK1775" s="125"/>
      <c r="AL1775" s="125"/>
      <c r="AM1775" s="125"/>
      <c r="AN1775" s="125"/>
      <c r="AO1775" s="66"/>
      <c r="AP1775" s="125"/>
      <c r="AQ1775" s="125"/>
      <c r="AR1775" s="125"/>
      <c r="AS1775" s="125"/>
      <c r="AT1775" s="125"/>
      <c r="AU1775" s="125"/>
      <c r="AV1775" s="125"/>
      <c r="AW1775" s="126"/>
      <c r="AX1775" s="126"/>
      <c r="AY1775" s="126"/>
      <c r="AZ1775" s="125"/>
      <c r="BA1775" s="125"/>
      <c r="BB1775" s="65"/>
      <c r="BC1775" s="65"/>
      <c r="BD1775" s="128"/>
      <c r="BE1775" s="127"/>
      <c r="BF1775" s="126"/>
      <c r="BG1775" s="126"/>
      <c r="BH1775" s="126"/>
      <c r="BI1775" s="125"/>
      <c r="BJ1775" s="125"/>
      <c r="BK1775" s="125"/>
      <c r="BL1775" s="125"/>
      <c r="BM1775" s="125"/>
      <c r="BN1775" s="125"/>
      <c r="BO1775" s="129"/>
      <c r="BP1775" s="66"/>
      <c r="BQ1775" s="129"/>
      <c r="BR1775" s="125"/>
      <c r="BS1775" s="125"/>
      <c r="BT1775" s="125"/>
      <c r="BU1775" s="125"/>
      <c r="BV1775" s="125"/>
      <c r="BW1775" s="125"/>
      <c r="BX1775" s="126"/>
      <c r="BY1775" s="126"/>
      <c r="BZ1775" s="126"/>
      <c r="CA1775" s="125"/>
      <c r="CB1775" s="125"/>
    </row>
    <row r="1776" spans="1:80" x14ac:dyDescent="0.3">
      <c r="A1776" s="65"/>
      <c r="B1776" s="70"/>
      <c r="C1776" s="70"/>
      <c r="D1776" s="71"/>
      <c r="E1776" s="71"/>
      <c r="F1776" s="71"/>
      <c r="G1776" s="70"/>
      <c r="H1776" s="70"/>
      <c r="I1776" s="70"/>
      <c r="J1776" s="70"/>
      <c r="K1776" s="70"/>
      <c r="L1776" s="70"/>
      <c r="M1776" s="70"/>
      <c r="N1776" s="194"/>
      <c r="O1776" s="80"/>
      <c r="P1776" s="75"/>
      <c r="Q1776" s="75"/>
      <c r="R1776" s="75"/>
      <c r="S1776" s="75"/>
      <c r="T1776" s="75"/>
      <c r="U1776" s="75"/>
      <c r="V1776" s="74"/>
      <c r="W1776" s="74"/>
      <c r="X1776" s="74"/>
      <c r="Y1776" s="73"/>
      <c r="Z1776" s="72"/>
      <c r="AA1776" s="65"/>
      <c r="AB1776" s="65"/>
      <c r="AC1776" s="128"/>
      <c r="AD1776" s="127"/>
      <c r="AE1776" s="126"/>
      <c r="AF1776" s="126"/>
      <c r="AG1776" s="126"/>
      <c r="AH1776" s="125"/>
      <c r="AI1776" s="125"/>
      <c r="AJ1776" s="125"/>
      <c r="AK1776" s="125"/>
      <c r="AL1776" s="125"/>
      <c r="AM1776" s="125"/>
      <c r="AN1776" s="125"/>
      <c r="AO1776" s="66"/>
      <c r="AP1776" s="125"/>
      <c r="AQ1776" s="125"/>
      <c r="AR1776" s="125"/>
      <c r="AS1776" s="125"/>
      <c r="AT1776" s="125"/>
      <c r="AU1776" s="125"/>
      <c r="AV1776" s="125"/>
      <c r="AW1776" s="126"/>
      <c r="AX1776" s="126"/>
      <c r="AY1776" s="126"/>
      <c r="AZ1776" s="125"/>
      <c r="BA1776" s="125"/>
      <c r="BB1776" s="65"/>
      <c r="BC1776" s="65"/>
      <c r="BD1776" s="128"/>
      <c r="BE1776" s="127"/>
      <c r="BF1776" s="126"/>
      <c r="BG1776" s="126"/>
      <c r="BH1776" s="126"/>
      <c r="BI1776" s="125"/>
      <c r="BJ1776" s="125"/>
      <c r="BK1776" s="125"/>
      <c r="BL1776" s="125"/>
      <c r="BM1776" s="125"/>
      <c r="BN1776" s="125"/>
      <c r="BO1776" s="129"/>
      <c r="BP1776" s="66"/>
      <c r="BQ1776" s="129"/>
      <c r="BR1776" s="125"/>
      <c r="BS1776" s="125"/>
      <c r="BT1776" s="125"/>
      <c r="BU1776" s="125"/>
      <c r="BV1776" s="125"/>
      <c r="BW1776" s="125"/>
      <c r="BX1776" s="126"/>
      <c r="BY1776" s="126"/>
      <c r="BZ1776" s="126"/>
      <c r="CA1776" s="125"/>
      <c r="CB1776" s="125"/>
    </row>
    <row r="1777" spans="1:80" x14ac:dyDescent="0.3">
      <c r="A1777" s="65"/>
      <c r="B1777" s="70"/>
      <c r="C1777" s="70"/>
      <c r="D1777" s="71"/>
      <c r="E1777" s="71"/>
      <c r="F1777" s="71"/>
      <c r="G1777" s="70"/>
      <c r="H1777" s="70"/>
      <c r="I1777" s="70"/>
      <c r="J1777" s="70"/>
      <c r="K1777" s="70"/>
      <c r="L1777" s="70"/>
      <c r="M1777" s="70"/>
      <c r="N1777" s="194"/>
      <c r="O1777" s="80"/>
      <c r="P1777" s="75"/>
      <c r="Q1777" s="75"/>
      <c r="R1777" s="75"/>
      <c r="S1777" s="75"/>
      <c r="T1777" s="75"/>
      <c r="U1777" s="75"/>
      <c r="V1777" s="74"/>
      <c r="W1777" s="74"/>
      <c r="X1777" s="74"/>
      <c r="Y1777" s="73"/>
      <c r="Z1777" s="72"/>
      <c r="AA1777" s="65"/>
      <c r="AB1777" s="65"/>
      <c r="AC1777" s="128"/>
      <c r="AD1777" s="127"/>
      <c r="AE1777" s="126"/>
      <c r="AF1777" s="126"/>
      <c r="AG1777" s="126"/>
      <c r="AH1777" s="125"/>
      <c r="AI1777" s="125"/>
      <c r="AJ1777" s="125"/>
      <c r="AK1777" s="125"/>
      <c r="AL1777" s="125"/>
      <c r="AM1777" s="125"/>
      <c r="AN1777" s="125"/>
      <c r="AO1777" s="66"/>
      <c r="AP1777" s="125"/>
      <c r="AQ1777" s="125"/>
      <c r="AR1777" s="125"/>
      <c r="AS1777" s="125"/>
      <c r="AT1777" s="125"/>
      <c r="AU1777" s="125"/>
      <c r="AV1777" s="125"/>
      <c r="AW1777" s="126"/>
      <c r="AX1777" s="126"/>
      <c r="AY1777" s="126"/>
      <c r="AZ1777" s="125"/>
      <c r="BA1777" s="125"/>
      <c r="BB1777" s="65"/>
      <c r="BC1777" s="65"/>
      <c r="BD1777" s="128"/>
      <c r="BE1777" s="127"/>
      <c r="BF1777" s="126"/>
      <c r="BG1777" s="126"/>
      <c r="BH1777" s="126"/>
      <c r="BI1777" s="125"/>
      <c r="BJ1777" s="125"/>
      <c r="BK1777" s="125"/>
      <c r="BL1777" s="125"/>
      <c r="BM1777" s="125"/>
      <c r="BN1777" s="125"/>
      <c r="BO1777" s="129"/>
      <c r="BP1777" s="66"/>
      <c r="BQ1777" s="129"/>
      <c r="BR1777" s="125"/>
      <c r="BS1777" s="125"/>
      <c r="BT1777" s="125"/>
      <c r="BU1777" s="125"/>
      <c r="BV1777" s="125"/>
      <c r="BW1777" s="125"/>
      <c r="BX1777" s="126"/>
      <c r="BY1777" s="126"/>
      <c r="BZ1777" s="126"/>
      <c r="CA1777" s="125"/>
      <c r="CB1777" s="125"/>
    </row>
    <row r="1778" spans="1:80" x14ac:dyDescent="0.3">
      <c r="A1778" s="65"/>
      <c r="B1778" s="70"/>
      <c r="C1778" s="70"/>
      <c r="D1778" s="71"/>
      <c r="E1778" s="71"/>
      <c r="F1778" s="71"/>
      <c r="G1778" s="70"/>
      <c r="H1778" s="70"/>
      <c r="I1778" s="70"/>
      <c r="J1778" s="70"/>
      <c r="K1778" s="70"/>
      <c r="L1778" s="70"/>
      <c r="M1778" s="70"/>
      <c r="N1778" s="194"/>
      <c r="O1778" s="80"/>
      <c r="P1778" s="75"/>
      <c r="Q1778" s="75"/>
      <c r="R1778" s="75"/>
      <c r="S1778" s="75"/>
      <c r="T1778" s="75"/>
      <c r="U1778" s="75"/>
      <c r="V1778" s="74"/>
      <c r="W1778" s="74"/>
      <c r="X1778" s="74"/>
      <c r="Y1778" s="73"/>
      <c r="Z1778" s="72"/>
      <c r="AA1778" s="65"/>
      <c r="AB1778" s="65"/>
      <c r="AC1778" s="128"/>
      <c r="AD1778" s="127"/>
      <c r="AE1778" s="126"/>
      <c r="AF1778" s="126"/>
      <c r="AG1778" s="126"/>
      <c r="AH1778" s="125"/>
      <c r="AI1778" s="125"/>
      <c r="AJ1778" s="125"/>
      <c r="AK1778" s="125"/>
      <c r="AL1778" s="125"/>
      <c r="AM1778" s="125"/>
      <c r="AN1778" s="125"/>
      <c r="AO1778" s="66"/>
      <c r="AP1778" s="125"/>
      <c r="AQ1778" s="125"/>
      <c r="AR1778" s="125"/>
      <c r="AS1778" s="125"/>
      <c r="AT1778" s="125"/>
      <c r="AU1778" s="125"/>
      <c r="AV1778" s="125"/>
      <c r="AW1778" s="126"/>
      <c r="AX1778" s="126"/>
      <c r="AY1778" s="126"/>
      <c r="AZ1778" s="125"/>
      <c r="BA1778" s="125"/>
      <c r="BB1778" s="65"/>
      <c r="BC1778" s="65"/>
      <c r="BD1778" s="128"/>
      <c r="BE1778" s="127"/>
      <c r="BF1778" s="126"/>
      <c r="BG1778" s="126"/>
      <c r="BH1778" s="126"/>
      <c r="BI1778" s="125"/>
      <c r="BJ1778" s="125"/>
      <c r="BK1778" s="125"/>
      <c r="BL1778" s="125"/>
      <c r="BM1778" s="125"/>
      <c r="BN1778" s="125"/>
      <c r="BO1778" s="129"/>
      <c r="BP1778" s="66"/>
      <c r="BQ1778" s="129"/>
      <c r="BR1778" s="125"/>
      <c r="BS1778" s="125"/>
      <c r="BT1778" s="125"/>
      <c r="BU1778" s="125"/>
      <c r="BV1778" s="125"/>
      <c r="BW1778" s="125"/>
      <c r="BX1778" s="126"/>
      <c r="BY1778" s="126"/>
      <c r="BZ1778" s="126"/>
      <c r="CA1778" s="125"/>
      <c r="CB1778" s="125"/>
    </row>
    <row r="1779" spans="1:80" x14ac:dyDescent="0.3">
      <c r="A1779" s="65"/>
      <c r="B1779" s="70"/>
      <c r="C1779" s="70"/>
      <c r="D1779" s="71"/>
      <c r="E1779" s="71"/>
      <c r="F1779" s="71"/>
      <c r="G1779" s="70"/>
      <c r="H1779" s="70"/>
      <c r="I1779" s="70"/>
      <c r="J1779" s="70"/>
      <c r="K1779" s="70"/>
      <c r="L1779" s="70"/>
      <c r="M1779" s="70"/>
      <c r="N1779" s="194"/>
      <c r="O1779" s="80"/>
      <c r="P1779" s="75"/>
      <c r="Q1779" s="75"/>
      <c r="R1779" s="75"/>
      <c r="S1779" s="75"/>
      <c r="T1779" s="75"/>
      <c r="U1779" s="75"/>
      <c r="V1779" s="74"/>
      <c r="W1779" s="74"/>
      <c r="X1779" s="74"/>
      <c r="Y1779" s="73"/>
      <c r="Z1779" s="72"/>
      <c r="AA1779" s="65"/>
      <c r="AB1779" s="65"/>
      <c r="AC1779" s="128"/>
      <c r="AD1779" s="127"/>
      <c r="AE1779" s="126"/>
      <c r="AF1779" s="126"/>
      <c r="AG1779" s="126"/>
      <c r="AH1779" s="125"/>
      <c r="AI1779" s="125"/>
      <c r="AJ1779" s="125"/>
      <c r="AK1779" s="125"/>
      <c r="AL1779" s="125"/>
      <c r="AM1779" s="125"/>
      <c r="AN1779" s="125"/>
      <c r="AO1779" s="66"/>
      <c r="AP1779" s="125"/>
      <c r="AQ1779" s="125"/>
      <c r="AR1779" s="125"/>
      <c r="AS1779" s="125"/>
      <c r="AT1779" s="125"/>
      <c r="AU1779" s="125"/>
      <c r="AV1779" s="125"/>
      <c r="AW1779" s="126"/>
      <c r="AX1779" s="126"/>
      <c r="AY1779" s="126"/>
      <c r="AZ1779" s="125"/>
      <c r="BA1779" s="125"/>
      <c r="BB1779" s="65"/>
      <c r="BC1779" s="65"/>
      <c r="BD1779" s="128"/>
      <c r="BE1779" s="127"/>
      <c r="BF1779" s="126"/>
      <c r="BG1779" s="126"/>
      <c r="BH1779" s="126"/>
      <c r="BI1779" s="125"/>
      <c r="BJ1779" s="125"/>
      <c r="BK1779" s="125"/>
      <c r="BL1779" s="125"/>
      <c r="BM1779" s="125"/>
      <c r="BN1779" s="125"/>
      <c r="BO1779" s="129"/>
      <c r="BP1779" s="66"/>
      <c r="BQ1779" s="129"/>
      <c r="BR1779" s="125"/>
      <c r="BS1779" s="125"/>
      <c r="BT1779" s="125"/>
      <c r="BU1779" s="125"/>
      <c r="BV1779" s="125"/>
      <c r="BW1779" s="125"/>
      <c r="BX1779" s="126"/>
      <c r="BY1779" s="126"/>
      <c r="BZ1779" s="126"/>
      <c r="CA1779" s="125"/>
      <c r="CB1779" s="125"/>
    </row>
    <row r="1780" spans="1:80" x14ac:dyDescent="0.3">
      <c r="A1780" s="65"/>
      <c r="B1780" s="70"/>
      <c r="C1780" s="70"/>
      <c r="D1780" s="71"/>
      <c r="E1780" s="71"/>
      <c r="F1780" s="71"/>
      <c r="G1780" s="70"/>
      <c r="H1780" s="70"/>
      <c r="I1780" s="70"/>
      <c r="J1780" s="70"/>
      <c r="K1780" s="70"/>
      <c r="L1780" s="70"/>
      <c r="M1780" s="70"/>
      <c r="N1780" s="194"/>
      <c r="O1780" s="80"/>
      <c r="P1780" s="75"/>
      <c r="Q1780" s="75"/>
      <c r="R1780" s="75"/>
      <c r="S1780" s="75"/>
      <c r="T1780" s="75"/>
      <c r="U1780" s="75"/>
      <c r="V1780" s="74"/>
      <c r="W1780" s="74"/>
      <c r="X1780" s="74"/>
      <c r="Y1780" s="73"/>
      <c r="Z1780" s="72"/>
      <c r="AA1780" s="65"/>
      <c r="AB1780" s="65"/>
      <c r="AC1780" s="128"/>
      <c r="AD1780" s="127"/>
      <c r="AE1780" s="126"/>
      <c r="AF1780" s="126"/>
      <c r="AG1780" s="126"/>
      <c r="AH1780" s="125"/>
      <c r="AI1780" s="125"/>
      <c r="AJ1780" s="125"/>
      <c r="AK1780" s="125"/>
      <c r="AL1780" s="125"/>
      <c r="AM1780" s="125"/>
      <c r="AN1780" s="125"/>
      <c r="AO1780" s="66"/>
      <c r="AP1780" s="125"/>
      <c r="AQ1780" s="125"/>
      <c r="AR1780" s="125"/>
      <c r="AS1780" s="125"/>
      <c r="AT1780" s="125"/>
      <c r="AU1780" s="125"/>
      <c r="AV1780" s="125"/>
      <c r="AW1780" s="126"/>
      <c r="AX1780" s="126"/>
      <c r="AY1780" s="126"/>
      <c r="AZ1780" s="125"/>
      <c r="BA1780" s="125"/>
      <c r="BB1780" s="65"/>
      <c r="BC1780" s="65"/>
      <c r="BD1780" s="128"/>
      <c r="BE1780" s="127"/>
      <c r="BF1780" s="126"/>
      <c r="BG1780" s="126"/>
      <c r="BH1780" s="126"/>
      <c r="BI1780" s="125"/>
      <c r="BJ1780" s="125"/>
      <c r="BK1780" s="125"/>
      <c r="BL1780" s="125"/>
      <c r="BM1780" s="125"/>
      <c r="BN1780" s="125"/>
      <c r="BO1780" s="129"/>
      <c r="BP1780" s="66"/>
      <c r="BQ1780" s="129"/>
      <c r="BR1780" s="125"/>
      <c r="BS1780" s="125"/>
      <c r="BT1780" s="125"/>
      <c r="BU1780" s="125"/>
      <c r="BV1780" s="125"/>
      <c r="BW1780" s="125"/>
      <c r="BX1780" s="126"/>
      <c r="BY1780" s="126"/>
      <c r="BZ1780" s="126"/>
      <c r="CA1780" s="125"/>
      <c r="CB1780" s="125"/>
    </row>
    <row r="1781" spans="1:80" x14ac:dyDescent="0.3">
      <c r="A1781" s="65"/>
      <c r="B1781" s="70"/>
      <c r="C1781" s="70"/>
      <c r="D1781" s="71"/>
      <c r="E1781" s="71"/>
      <c r="F1781" s="71"/>
      <c r="G1781" s="70"/>
      <c r="H1781" s="70"/>
      <c r="I1781" s="70"/>
      <c r="J1781" s="70"/>
      <c r="K1781" s="70"/>
      <c r="L1781" s="70"/>
      <c r="M1781" s="70"/>
      <c r="N1781" s="194"/>
      <c r="O1781" s="80"/>
      <c r="P1781" s="75"/>
      <c r="Q1781" s="75"/>
      <c r="R1781" s="75"/>
      <c r="S1781" s="75"/>
      <c r="T1781" s="75"/>
      <c r="U1781" s="75"/>
      <c r="V1781" s="74"/>
      <c r="W1781" s="74"/>
      <c r="X1781" s="74"/>
      <c r="Y1781" s="73"/>
      <c r="Z1781" s="72"/>
      <c r="AA1781" s="65"/>
      <c r="AB1781" s="65"/>
      <c r="AC1781" s="128"/>
      <c r="AD1781" s="127"/>
      <c r="AE1781" s="126"/>
      <c r="AF1781" s="126"/>
      <c r="AG1781" s="126"/>
      <c r="AH1781" s="125"/>
      <c r="AI1781" s="125"/>
      <c r="AJ1781" s="125"/>
      <c r="AK1781" s="125"/>
      <c r="AL1781" s="125"/>
      <c r="AM1781" s="125"/>
      <c r="AN1781" s="125"/>
      <c r="AO1781" s="66"/>
      <c r="AP1781" s="125"/>
      <c r="AQ1781" s="125"/>
      <c r="AR1781" s="125"/>
      <c r="AS1781" s="125"/>
      <c r="AT1781" s="125"/>
      <c r="AU1781" s="125"/>
      <c r="AV1781" s="125"/>
      <c r="AW1781" s="126"/>
      <c r="AX1781" s="126"/>
      <c r="AY1781" s="126"/>
      <c r="AZ1781" s="125"/>
      <c r="BA1781" s="125"/>
      <c r="BB1781" s="65"/>
      <c r="BC1781" s="65"/>
      <c r="BD1781" s="128"/>
      <c r="BE1781" s="127"/>
      <c r="BF1781" s="126"/>
      <c r="BG1781" s="126"/>
      <c r="BH1781" s="126"/>
      <c r="BI1781" s="125"/>
      <c r="BJ1781" s="125"/>
      <c r="BK1781" s="125"/>
      <c r="BL1781" s="125"/>
      <c r="BM1781" s="125"/>
      <c r="BN1781" s="125"/>
      <c r="BO1781" s="129"/>
      <c r="BP1781" s="66"/>
      <c r="BQ1781" s="129"/>
      <c r="BR1781" s="125"/>
      <c r="BS1781" s="125"/>
      <c r="BT1781" s="125"/>
      <c r="BU1781" s="125"/>
      <c r="BV1781" s="125"/>
      <c r="BW1781" s="125"/>
      <c r="BX1781" s="126"/>
      <c r="BY1781" s="126"/>
      <c r="BZ1781" s="126"/>
      <c r="CA1781" s="125"/>
      <c r="CB1781" s="125"/>
    </row>
    <row r="1782" spans="1:80" x14ac:dyDescent="0.3">
      <c r="A1782" s="65"/>
      <c r="B1782" s="70"/>
      <c r="C1782" s="70"/>
      <c r="D1782" s="71"/>
      <c r="E1782" s="71"/>
      <c r="F1782" s="71"/>
      <c r="G1782" s="70"/>
      <c r="H1782" s="70"/>
      <c r="I1782" s="70"/>
      <c r="J1782" s="70"/>
      <c r="K1782" s="70"/>
      <c r="L1782" s="70"/>
      <c r="M1782" s="70"/>
      <c r="N1782" s="194"/>
      <c r="O1782" s="80"/>
      <c r="P1782" s="75"/>
      <c r="Q1782" s="75"/>
      <c r="R1782" s="75"/>
      <c r="S1782" s="75"/>
      <c r="T1782" s="75"/>
      <c r="U1782" s="75"/>
      <c r="V1782" s="74"/>
      <c r="W1782" s="74"/>
      <c r="X1782" s="74"/>
      <c r="Y1782" s="73"/>
      <c r="Z1782" s="72"/>
      <c r="AA1782" s="65"/>
      <c r="AB1782" s="65"/>
      <c r="AC1782" s="128"/>
      <c r="AD1782" s="127"/>
      <c r="AE1782" s="126"/>
      <c r="AF1782" s="126"/>
      <c r="AG1782" s="126"/>
      <c r="AH1782" s="125"/>
      <c r="AI1782" s="125"/>
      <c r="AJ1782" s="125"/>
      <c r="AK1782" s="125"/>
      <c r="AL1782" s="125"/>
      <c r="AM1782" s="125"/>
      <c r="AN1782" s="125"/>
      <c r="AO1782" s="66"/>
      <c r="AP1782" s="125"/>
      <c r="AQ1782" s="125"/>
      <c r="AR1782" s="125"/>
      <c r="AS1782" s="125"/>
      <c r="AT1782" s="125"/>
      <c r="AU1782" s="125"/>
      <c r="AV1782" s="125"/>
      <c r="AW1782" s="126"/>
      <c r="AX1782" s="126"/>
      <c r="AY1782" s="126"/>
      <c r="AZ1782" s="125"/>
      <c r="BA1782" s="125"/>
      <c r="BB1782" s="65"/>
      <c r="BC1782" s="65"/>
      <c r="BD1782" s="128"/>
      <c r="BE1782" s="127"/>
      <c r="BF1782" s="126"/>
      <c r="BG1782" s="126"/>
      <c r="BH1782" s="126"/>
      <c r="BI1782" s="125"/>
      <c r="BJ1782" s="125"/>
      <c r="BK1782" s="125"/>
      <c r="BL1782" s="125"/>
      <c r="BM1782" s="125"/>
      <c r="BN1782" s="125"/>
      <c r="BO1782" s="129"/>
      <c r="BP1782" s="66"/>
      <c r="BQ1782" s="129"/>
      <c r="BR1782" s="125"/>
      <c r="BS1782" s="125"/>
      <c r="BT1782" s="125"/>
      <c r="BU1782" s="125"/>
      <c r="BV1782" s="125"/>
      <c r="BW1782" s="125"/>
      <c r="BX1782" s="126"/>
      <c r="BY1782" s="126"/>
      <c r="BZ1782" s="126"/>
      <c r="CA1782" s="125"/>
      <c r="CB1782" s="125"/>
    </row>
    <row r="1783" spans="1:80" x14ac:dyDescent="0.3">
      <c r="A1783" s="65"/>
      <c r="B1783" s="70"/>
      <c r="C1783" s="70"/>
      <c r="D1783" s="71"/>
      <c r="E1783" s="71"/>
      <c r="F1783" s="71"/>
      <c r="G1783" s="70"/>
      <c r="H1783" s="70"/>
      <c r="I1783" s="70"/>
      <c r="J1783" s="70"/>
      <c r="K1783" s="70"/>
      <c r="L1783" s="70"/>
      <c r="M1783" s="70"/>
      <c r="N1783" s="194"/>
      <c r="O1783" s="80"/>
      <c r="P1783" s="75"/>
      <c r="Q1783" s="75"/>
      <c r="R1783" s="75"/>
      <c r="S1783" s="75"/>
      <c r="T1783" s="75"/>
      <c r="U1783" s="75"/>
      <c r="V1783" s="74"/>
      <c r="W1783" s="74"/>
      <c r="X1783" s="74"/>
      <c r="Y1783" s="73"/>
      <c r="Z1783" s="72"/>
      <c r="AA1783" s="65"/>
      <c r="AB1783" s="65"/>
      <c r="AC1783" s="128"/>
      <c r="AD1783" s="127"/>
      <c r="AE1783" s="126"/>
      <c r="AF1783" s="126"/>
      <c r="AG1783" s="126"/>
      <c r="AH1783" s="125"/>
      <c r="AI1783" s="125"/>
      <c r="AJ1783" s="125"/>
      <c r="AK1783" s="125"/>
      <c r="AL1783" s="125"/>
      <c r="AM1783" s="125"/>
      <c r="AN1783" s="125"/>
      <c r="AO1783" s="66"/>
      <c r="AP1783" s="125"/>
      <c r="AQ1783" s="125"/>
      <c r="AR1783" s="125"/>
      <c r="AS1783" s="125"/>
      <c r="AT1783" s="125"/>
      <c r="AU1783" s="125"/>
      <c r="AV1783" s="125"/>
      <c r="AW1783" s="126"/>
      <c r="AX1783" s="126"/>
      <c r="AY1783" s="126"/>
      <c r="AZ1783" s="125"/>
      <c r="BA1783" s="125"/>
      <c r="BB1783" s="65"/>
      <c r="BC1783" s="65"/>
      <c r="BD1783" s="128"/>
      <c r="BE1783" s="127"/>
      <c r="BF1783" s="126"/>
      <c r="BG1783" s="126"/>
      <c r="BH1783" s="126"/>
      <c r="BI1783" s="125"/>
      <c r="BJ1783" s="125"/>
      <c r="BK1783" s="125"/>
      <c r="BL1783" s="125"/>
      <c r="BM1783" s="125"/>
      <c r="BN1783" s="125"/>
      <c r="BO1783" s="129"/>
      <c r="BP1783" s="66"/>
      <c r="BQ1783" s="129"/>
      <c r="BR1783" s="125"/>
      <c r="BS1783" s="125"/>
      <c r="BT1783" s="125"/>
      <c r="BU1783" s="125"/>
      <c r="BV1783" s="125"/>
      <c r="BW1783" s="125"/>
      <c r="BX1783" s="126"/>
      <c r="BY1783" s="126"/>
      <c r="BZ1783" s="126"/>
      <c r="CA1783" s="125"/>
      <c r="CB1783" s="125"/>
    </row>
    <row r="1784" spans="1:80" x14ac:dyDescent="0.3">
      <c r="A1784" s="65"/>
      <c r="B1784" s="70"/>
      <c r="C1784" s="70"/>
      <c r="D1784" s="71"/>
      <c r="E1784" s="71"/>
      <c r="F1784" s="71"/>
      <c r="G1784" s="70"/>
      <c r="H1784" s="70"/>
      <c r="I1784" s="70"/>
      <c r="J1784" s="70"/>
      <c r="K1784" s="70"/>
      <c r="L1784" s="70"/>
      <c r="M1784" s="70"/>
      <c r="N1784" s="194"/>
      <c r="O1784" s="80"/>
      <c r="P1784" s="75"/>
      <c r="Q1784" s="75"/>
      <c r="R1784" s="75"/>
      <c r="S1784" s="75"/>
      <c r="T1784" s="75"/>
      <c r="U1784" s="75"/>
      <c r="V1784" s="74"/>
      <c r="W1784" s="74"/>
      <c r="X1784" s="74"/>
      <c r="Y1784" s="73"/>
      <c r="Z1784" s="72"/>
      <c r="AA1784" s="65"/>
      <c r="AB1784" s="65"/>
      <c r="AC1784" s="128"/>
      <c r="AD1784" s="127"/>
      <c r="AE1784" s="126"/>
      <c r="AF1784" s="126"/>
      <c r="AG1784" s="126"/>
      <c r="AH1784" s="125"/>
      <c r="AI1784" s="125"/>
      <c r="AJ1784" s="125"/>
      <c r="AK1784" s="125"/>
      <c r="AL1784" s="125"/>
      <c r="AM1784" s="125"/>
      <c r="AN1784" s="125"/>
      <c r="AO1784" s="66"/>
      <c r="AP1784" s="125"/>
      <c r="AQ1784" s="125"/>
      <c r="AR1784" s="125"/>
      <c r="AS1784" s="125"/>
      <c r="AT1784" s="125"/>
      <c r="AU1784" s="125"/>
      <c r="AV1784" s="125"/>
      <c r="AW1784" s="126"/>
      <c r="AX1784" s="126"/>
      <c r="AY1784" s="126"/>
      <c r="AZ1784" s="125"/>
      <c r="BA1784" s="125"/>
      <c r="BB1784" s="65"/>
      <c r="BC1784" s="65"/>
      <c r="BD1784" s="128"/>
      <c r="BE1784" s="127"/>
      <c r="BF1784" s="126"/>
      <c r="BG1784" s="126"/>
      <c r="BH1784" s="126"/>
      <c r="BI1784" s="125"/>
      <c r="BJ1784" s="125"/>
      <c r="BK1784" s="125"/>
      <c r="BL1784" s="125"/>
      <c r="BM1784" s="125"/>
      <c r="BN1784" s="125"/>
      <c r="BO1784" s="129"/>
      <c r="BP1784" s="66"/>
      <c r="BQ1784" s="129"/>
      <c r="BR1784" s="125"/>
      <c r="BS1784" s="125"/>
      <c r="BT1784" s="125"/>
      <c r="BU1784" s="125"/>
      <c r="BV1784" s="125"/>
      <c r="BW1784" s="125"/>
      <c r="BX1784" s="126"/>
      <c r="BY1784" s="126"/>
      <c r="BZ1784" s="126"/>
      <c r="CA1784" s="125"/>
      <c r="CB1784" s="125"/>
    </row>
    <row r="1785" spans="1:80" x14ac:dyDescent="0.3">
      <c r="A1785" s="65"/>
      <c r="B1785" s="70"/>
      <c r="C1785" s="70"/>
      <c r="D1785" s="71"/>
      <c r="E1785" s="71"/>
      <c r="F1785" s="71"/>
      <c r="G1785" s="70"/>
      <c r="H1785" s="70"/>
      <c r="I1785" s="70"/>
      <c r="J1785" s="70"/>
      <c r="K1785" s="70"/>
      <c r="L1785" s="70"/>
      <c r="M1785" s="70"/>
      <c r="N1785" s="194"/>
      <c r="O1785" s="80"/>
      <c r="P1785" s="75"/>
      <c r="Q1785" s="75"/>
      <c r="R1785" s="75"/>
      <c r="S1785" s="75"/>
      <c r="T1785" s="75"/>
      <c r="U1785" s="75"/>
      <c r="V1785" s="74"/>
      <c r="W1785" s="74"/>
      <c r="X1785" s="74"/>
      <c r="Y1785" s="73"/>
      <c r="Z1785" s="72"/>
      <c r="AA1785" s="65"/>
      <c r="AB1785" s="65"/>
      <c r="AC1785" s="128"/>
      <c r="AD1785" s="127"/>
      <c r="AE1785" s="126"/>
      <c r="AF1785" s="126"/>
      <c r="AG1785" s="126"/>
      <c r="AH1785" s="125"/>
      <c r="AI1785" s="125"/>
      <c r="AJ1785" s="125"/>
      <c r="AK1785" s="125"/>
      <c r="AL1785" s="125"/>
      <c r="AM1785" s="125"/>
      <c r="AN1785" s="125"/>
      <c r="AO1785" s="66"/>
      <c r="AP1785" s="125"/>
      <c r="AQ1785" s="125"/>
      <c r="AR1785" s="125"/>
      <c r="AS1785" s="125"/>
      <c r="AT1785" s="125"/>
      <c r="AU1785" s="125"/>
      <c r="AV1785" s="125"/>
      <c r="AW1785" s="126"/>
      <c r="AX1785" s="126"/>
      <c r="AY1785" s="126"/>
      <c r="AZ1785" s="125"/>
      <c r="BA1785" s="125"/>
      <c r="BB1785" s="65"/>
      <c r="BC1785" s="65"/>
      <c r="BD1785" s="128"/>
      <c r="BE1785" s="127"/>
      <c r="BF1785" s="126"/>
      <c r="BG1785" s="126"/>
      <c r="BH1785" s="126"/>
      <c r="BI1785" s="125"/>
      <c r="BJ1785" s="125"/>
      <c r="BK1785" s="125"/>
      <c r="BL1785" s="125"/>
      <c r="BM1785" s="125"/>
      <c r="BN1785" s="125"/>
      <c r="BO1785" s="129"/>
      <c r="BP1785" s="66"/>
      <c r="BQ1785" s="129"/>
      <c r="BR1785" s="125"/>
      <c r="BS1785" s="125"/>
      <c r="BT1785" s="125"/>
      <c r="BU1785" s="125"/>
      <c r="BV1785" s="125"/>
      <c r="BW1785" s="125"/>
      <c r="BX1785" s="126"/>
      <c r="BY1785" s="126"/>
      <c r="BZ1785" s="126"/>
      <c r="CA1785" s="125"/>
      <c r="CB1785" s="125"/>
    </row>
    <row r="1786" spans="1:80" x14ac:dyDescent="0.3">
      <c r="A1786" s="65"/>
      <c r="B1786" s="70"/>
      <c r="C1786" s="70"/>
      <c r="D1786" s="71"/>
      <c r="E1786" s="71"/>
      <c r="F1786" s="71"/>
      <c r="G1786" s="70"/>
      <c r="H1786" s="70"/>
      <c r="I1786" s="70"/>
      <c r="J1786" s="70"/>
      <c r="K1786" s="70"/>
      <c r="L1786" s="70"/>
      <c r="M1786" s="70"/>
      <c r="N1786" s="195"/>
      <c r="O1786" s="70"/>
      <c r="P1786" s="70"/>
      <c r="Q1786" s="70"/>
      <c r="R1786" s="70"/>
      <c r="S1786" s="70"/>
      <c r="T1786" s="70"/>
      <c r="U1786" s="70"/>
      <c r="V1786" s="71"/>
      <c r="W1786" s="71"/>
      <c r="X1786" s="71"/>
      <c r="Y1786" s="70"/>
      <c r="Z1786" s="70"/>
      <c r="AA1786" s="65"/>
      <c r="AB1786" s="65"/>
      <c r="AC1786" s="128"/>
      <c r="AD1786" s="127"/>
      <c r="AE1786" s="126"/>
      <c r="AF1786" s="126"/>
      <c r="AG1786" s="126"/>
      <c r="AH1786" s="125"/>
      <c r="AI1786" s="125"/>
      <c r="AJ1786" s="125"/>
      <c r="AK1786" s="125"/>
      <c r="AL1786" s="125"/>
      <c r="AM1786" s="125"/>
      <c r="AN1786" s="125"/>
      <c r="AO1786" s="66"/>
      <c r="AP1786" s="125"/>
      <c r="AQ1786" s="125"/>
      <c r="AR1786" s="125"/>
      <c r="AS1786" s="125"/>
      <c r="AT1786" s="125"/>
      <c r="AU1786" s="125"/>
      <c r="AV1786" s="125"/>
      <c r="AW1786" s="126"/>
      <c r="AX1786" s="126"/>
      <c r="AY1786" s="126"/>
      <c r="AZ1786" s="125"/>
      <c r="BA1786" s="125"/>
      <c r="BB1786" s="65"/>
      <c r="BC1786" s="65"/>
      <c r="BD1786" s="128"/>
      <c r="BE1786" s="127"/>
      <c r="BF1786" s="126"/>
      <c r="BG1786" s="126"/>
      <c r="BH1786" s="126"/>
      <c r="BI1786" s="125"/>
      <c r="BJ1786" s="125"/>
      <c r="BK1786" s="125"/>
      <c r="BL1786" s="125"/>
      <c r="BM1786" s="125"/>
      <c r="BN1786" s="125"/>
      <c r="BO1786" s="129"/>
      <c r="BP1786" s="66"/>
      <c r="BQ1786" s="129"/>
      <c r="BR1786" s="125"/>
      <c r="BS1786" s="125"/>
      <c r="BT1786" s="125"/>
      <c r="BU1786" s="125"/>
      <c r="BV1786" s="125"/>
      <c r="BW1786" s="125"/>
      <c r="BX1786" s="126"/>
      <c r="BY1786" s="126"/>
      <c r="BZ1786" s="126"/>
      <c r="CA1786" s="125"/>
      <c r="CB1786" s="125"/>
    </row>
    <row r="1787" spans="1:80" x14ac:dyDescent="0.3">
      <c r="A1787" s="65"/>
      <c r="B1787" s="72"/>
      <c r="C1787" s="73"/>
      <c r="D1787" s="74"/>
      <c r="E1787" s="74"/>
      <c r="F1787" s="74"/>
      <c r="G1787" s="75"/>
      <c r="H1787" s="75"/>
      <c r="I1787" s="75"/>
      <c r="J1787" s="75"/>
      <c r="K1787" s="75"/>
      <c r="L1787" s="75"/>
      <c r="M1787" s="80"/>
      <c r="N1787" s="194"/>
      <c r="O1787" s="70"/>
      <c r="P1787" s="70"/>
      <c r="Q1787" s="70"/>
      <c r="R1787" s="70"/>
      <c r="S1787" s="70"/>
      <c r="T1787" s="70"/>
      <c r="U1787" s="70"/>
      <c r="V1787" s="71"/>
      <c r="W1787" s="71"/>
      <c r="X1787" s="71"/>
      <c r="Y1787" s="70"/>
      <c r="Z1787" s="70"/>
      <c r="AA1787" s="65"/>
      <c r="AB1787" s="65"/>
      <c r="AC1787" s="128"/>
      <c r="AD1787" s="127"/>
      <c r="AE1787" s="126"/>
      <c r="AF1787" s="126"/>
      <c r="AG1787" s="126"/>
      <c r="AH1787" s="125"/>
      <c r="AI1787" s="125"/>
      <c r="AJ1787" s="125"/>
      <c r="AK1787" s="125"/>
      <c r="AL1787" s="125"/>
      <c r="AM1787" s="125"/>
      <c r="AN1787" s="125"/>
      <c r="AO1787" s="66"/>
      <c r="AP1787" s="125"/>
      <c r="AQ1787" s="125"/>
      <c r="AR1787" s="125"/>
      <c r="AS1787" s="125"/>
      <c r="AT1787" s="125"/>
      <c r="AU1787" s="125"/>
      <c r="AV1787" s="125"/>
      <c r="AW1787" s="126"/>
      <c r="AX1787" s="126"/>
      <c r="AY1787" s="126"/>
      <c r="AZ1787" s="125"/>
      <c r="BA1787" s="125"/>
      <c r="BB1787" s="65"/>
      <c r="BC1787" s="65"/>
      <c r="BD1787" s="128"/>
      <c r="BE1787" s="127"/>
      <c r="BF1787" s="126"/>
      <c r="BG1787" s="126"/>
      <c r="BH1787" s="126"/>
      <c r="BI1787" s="125"/>
      <c r="BJ1787" s="125"/>
      <c r="BK1787" s="125"/>
      <c r="BL1787" s="125"/>
      <c r="BM1787" s="125"/>
      <c r="BN1787" s="125"/>
      <c r="BO1787" s="129"/>
      <c r="BP1787" s="66"/>
      <c r="BQ1787" s="129"/>
      <c r="BR1787" s="125"/>
      <c r="BS1787" s="125"/>
      <c r="BT1787" s="125"/>
      <c r="BU1787" s="125"/>
      <c r="BV1787" s="125"/>
      <c r="BW1787" s="125"/>
      <c r="BX1787" s="126"/>
      <c r="BY1787" s="126"/>
      <c r="BZ1787" s="126"/>
      <c r="CA1787" s="125"/>
      <c r="CB1787" s="125"/>
    </row>
    <row r="1788" spans="1:80" x14ac:dyDescent="0.3">
      <c r="A1788" s="65"/>
      <c r="B1788" s="72"/>
      <c r="C1788" s="73"/>
      <c r="D1788" s="74"/>
      <c r="E1788" s="74"/>
      <c r="F1788" s="74"/>
      <c r="G1788" s="75"/>
      <c r="H1788" s="75"/>
      <c r="I1788" s="75"/>
      <c r="J1788" s="75"/>
      <c r="K1788" s="75"/>
      <c r="L1788" s="75"/>
      <c r="M1788" s="80"/>
      <c r="N1788" s="194"/>
      <c r="O1788" s="70"/>
      <c r="P1788" s="70"/>
      <c r="Q1788" s="70"/>
      <c r="R1788" s="70"/>
      <c r="S1788" s="70"/>
      <c r="T1788" s="70"/>
      <c r="U1788" s="70"/>
      <c r="V1788" s="71"/>
      <c r="W1788" s="71"/>
      <c r="X1788" s="71"/>
      <c r="Y1788" s="70"/>
      <c r="Z1788" s="70"/>
      <c r="AA1788" s="65"/>
      <c r="AB1788" s="65"/>
      <c r="AC1788" s="128"/>
      <c r="AD1788" s="127"/>
      <c r="AE1788" s="126"/>
      <c r="AF1788" s="126"/>
      <c r="AG1788" s="126"/>
      <c r="AH1788" s="125"/>
      <c r="AI1788" s="125"/>
      <c r="AJ1788" s="125"/>
      <c r="AK1788" s="125"/>
      <c r="AL1788" s="125"/>
      <c r="AM1788" s="125"/>
      <c r="AN1788" s="125"/>
      <c r="AO1788" s="66"/>
      <c r="AP1788" s="125"/>
      <c r="AQ1788" s="125"/>
      <c r="AR1788" s="125"/>
      <c r="AS1788" s="125"/>
      <c r="AT1788" s="125"/>
      <c r="AU1788" s="125"/>
      <c r="AV1788" s="125"/>
      <c r="AW1788" s="126"/>
      <c r="AX1788" s="126"/>
      <c r="AY1788" s="126"/>
      <c r="AZ1788" s="125"/>
      <c r="BA1788" s="125"/>
      <c r="BB1788" s="65"/>
      <c r="BC1788" s="65"/>
      <c r="BD1788" s="128"/>
      <c r="BE1788" s="127"/>
      <c r="BF1788" s="126"/>
      <c r="BG1788" s="126"/>
      <c r="BH1788" s="126"/>
      <c r="BI1788" s="125"/>
      <c r="BJ1788" s="125"/>
      <c r="BK1788" s="125"/>
      <c r="BL1788" s="125"/>
      <c r="BM1788" s="125"/>
      <c r="BN1788" s="125"/>
      <c r="BO1788" s="129"/>
      <c r="BP1788" s="66"/>
      <c r="BQ1788" s="129"/>
      <c r="BR1788" s="125"/>
      <c r="BS1788" s="125"/>
      <c r="BT1788" s="125"/>
      <c r="BU1788" s="125"/>
      <c r="BV1788" s="125"/>
      <c r="BW1788" s="125"/>
      <c r="BX1788" s="126"/>
      <c r="BY1788" s="126"/>
      <c r="BZ1788" s="126"/>
      <c r="CA1788" s="125"/>
      <c r="CB1788" s="125"/>
    </row>
    <row r="1789" spans="1:80" x14ac:dyDescent="0.3">
      <c r="A1789" s="65"/>
      <c r="B1789" s="72"/>
      <c r="C1789" s="73"/>
      <c r="D1789" s="74"/>
      <c r="E1789" s="74"/>
      <c r="F1789" s="74"/>
      <c r="G1789" s="75"/>
      <c r="H1789" s="75"/>
      <c r="I1789" s="75"/>
      <c r="J1789" s="75"/>
      <c r="K1789" s="75"/>
      <c r="L1789" s="75"/>
      <c r="M1789" s="80"/>
      <c r="N1789" s="194"/>
      <c r="O1789" s="70"/>
      <c r="P1789" s="70"/>
      <c r="Q1789" s="70"/>
      <c r="R1789" s="70"/>
      <c r="S1789" s="70"/>
      <c r="T1789" s="70"/>
      <c r="U1789" s="70"/>
      <c r="V1789" s="71"/>
      <c r="W1789" s="71"/>
      <c r="X1789" s="71"/>
      <c r="Y1789" s="70"/>
      <c r="Z1789" s="70"/>
      <c r="AA1789" s="65"/>
      <c r="AB1789" s="65"/>
      <c r="AC1789" s="128"/>
      <c r="AD1789" s="127"/>
      <c r="AE1789" s="126"/>
      <c r="AF1789" s="126"/>
      <c r="AG1789" s="126"/>
      <c r="AH1789" s="125"/>
      <c r="AI1789" s="125"/>
      <c r="AJ1789" s="125"/>
      <c r="AK1789" s="125"/>
      <c r="AL1789" s="125"/>
      <c r="AM1789" s="125"/>
      <c r="AN1789" s="125"/>
      <c r="AO1789" s="66"/>
      <c r="AP1789" s="125"/>
      <c r="AQ1789" s="125"/>
      <c r="AR1789" s="125"/>
      <c r="AS1789" s="125"/>
      <c r="AT1789" s="125"/>
      <c r="AU1789" s="125"/>
      <c r="AV1789" s="125"/>
      <c r="AW1789" s="126"/>
      <c r="AX1789" s="126"/>
      <c r="AY1789" s="126"/>
      <c r="AZ1789" s="125"/>
      <c r="BA1789" s="125"/>
      <c r="BB1789" s="65"/>
      <c r="BC1789" s="65"/>
      <c r="BD1789" s="128"/>
      <c r="BE1789" s="127"/>
      <c r="BF1789" s="126"/>
      <c r="BG1789" s="126"/>
      <c r="BH1789" s="126"/>
      <c r="BI1789" s="125"/>
      <c r="BJ1789" s="125"/>
      <c r="BK1789" s="125"/>
      <c r="BL1789" s="125"/>
      <c r="BM1789" s="125"/>
      <c r="BN1789" s="125"/>
      <c r="BO1789" s="129"/>
      <c r="BP1789" s="66"/>
      <c r="BQ1789" s="129"/>
      <c r="BR1789" s="125"/>
      <c r="BS1789" s="125"/>
      <c r="BT1789" s="125"/>
      <c r="BU1789" s="125"/>
      <c r="BV1789" s="125"/>
      <c r="BW1789" s="125"/>
      <c r="BX1789" s="126"/>
      <c r="BY1789" s="126"/>
      <c r="BZ1789" s="126"/>
      <c r="CA1789" s="125"/>
      <c r="CB1789" s="125"/>
    </row>
    <row r="1790" spans="1:80" x14ac:dyDescent="0.3">
      <c r="A1790" s="65"/>
      <c r="B1790" s="72"/>
      <c r="C1790" s="73"/>
      <c r="D1790" s="74"/>
      <c r="E1790" s="74"/>
      <c r="F1790" s="74"/>
      <c r="G1790" s="75"/>
      <c r="H1790" s="75"/>
      <c r="I1790" s="75"/>
      <c r="J1790" s="75"/>
      <c r="K1790" s="75"/>
      <c r="L1790" s="75"/>
      <c r="M1790" s="80"/>
      <c r="N1790" s="194"/>
      <c r="O1790" s="70"/>
      <c r="P1790" s="70"/>
      <c r="Q1790" s="70"/>
      <c r="R1790" s="70"/>
      <c r="S1790" s="70"/>
      <c r="T1790" s="70"/>
      <c r="U1790" s="70"/>
      <c r="V1790" s="71"/>
      <c r="W1790" s="71"/>
      <c r="X1790" s="71"/>
      <c r="Y1790" s="70"/>
      <c r="Z1790" s="70"/>
      <c r="AA1790" s="65"/>
      <c r="AB1790" s="65"/>
      <c r="AC1790" s="128"/>
      <c r="AD1790" s="127"/>
      <c r="AE1790" s="126"/>
      <c r="AF1790" s="126"/>
      <c r="AG1790" s="126"/>
      <c r="AH1790" s="125"/>
      <c r="AI1790" s="125"/>
      <c r="AJ1790" s="125"/>
      <c r="AK1790" s="125"/>
      <c r="AL1790" s="125"/>
      <c r="AM1790" s="125"/>
      <c r="AN1790" s="125"/>
      <c r="AO1790" s="66"/>
      <c r="AP1790" s="125"/>
      <c r="AQ1790" s="125"/>
      <c r="AR1790" s="125"/>
      <c r="AS1790" s="125"/>
      <c r="AT1790" s="125"/>
      <c r="AU1790" s="125"/>
      <c r="AV1790" s="125"/>
      <c r="AW1790" s="126"/>
      <c r="AX1790" s="126"/>
      <c r="AY1790" s="126"/>
      <c r="AZ1790" s="125"/>
      <c r="BA1790" s="125"/>
      <c r="BB1790" s="65"/>
      <c r="BC1790" s="65"/>
      <c r="BD1790" s="128"/>
      <c r="BE1790" s="127"/>
      <c r="BF1790" s="126"/>
      <c r="BG1790" s="126"/>
      <c r="BH1790" s="126"/>
      <c r="BI1790" s="125"/>
      <c r="BJ1790" s="125"/>
      <c r="BK1790" s="125"/>
      <c r="BL1790" s="125"/>
      <c r="BM1790" s="125"/>
      <c r="BN1790" s="125"/>
      <c r="BO1790" s="129"/>
      <c r="BP1790" s="66"/>
      <c r="BQ1790" s="129"/>
      <c r="BR1790" s="125"/>
      <c r="BS1790" s="125"/>
      <c r="BT1790" s="125"/>
      <c r="BU1790" s="125"/>
      <c r="BV1790" s="125"/>
      <c r="BW1790" s="125"/>
      <c r="BX1790" s="126"/>
      <c r="BY1790" s="126"/>
      <c r="BZ1790" s="126"/>
      <c r="CA1790" s="125"/>
      <c r="CB1790" s="125"/>
    </row>
    <row r="1791" spans="1:80" x14ac:dyDescent="0.3">
      <c r="A1791" s="65"/>
      <c r="B1791" s="72"/>
      <c r="C1791" s="73"/>
      <c r="D1791" s="74"/>
      <c r="E1791" s="74"/>
      <c r="F1791" s="74"/>
      <c r="G1791" s="75"/>
      <c r="H1791" s="75"/>
      <c r="I1791" s="75"/>
      <c r="J1791" s="75"/>
      <c r="K1791" s="75"/>
      <c r="L1791" s="75"/>
      <c r="M1791" s="80"/>
      <c r="N1791" s="194"/>
      <c r="O1791" s="70"/>
      <c r="P1791" s="70"/>
      <c r="Q1791" s="70"/>
      <c r="R1791" s="70"/>
      <c r="S1791" s="70"/>
      <c r="T1791" s="70"/>
      <c r="U1791" s="70"/>
      <c r="V1791" s="71"/>
      <c r="W1791" s="71"/>
      <c r="X1791" s="71"/>
      <c r="Y1791" s="70"/>
      <c r="Z1791" s="70"/>
      <c r="AA1791" s="65"/>
      <c r="AB1791" s="65"/>
      <c r="AC1791" s="128"/>
      <c r="AD1791" s="127"/>
      <c r="AE1791" s="126"/>
      <c r="AF1791" s="126"/>
      <c r="AG1791" s="126"/>
      <c r="AH1791" s="125"/>
      <c r="AI1791" s="125"/>
      <c r="AJ1791" s="125"/>
      <c r="AK1791" s="125"/>
      <c r="AL1791" s="125"/>
      <c r="AM1791" s="125"/>
      <c r="AN1791" s="125"/>
      <c r="AO1791" s="66"/>
      <c r="AP1791" s="125"/>
      <c r="AQ1791" s="125"/>
      <c r="AR1791" s="125"/>
      <c r="AS1791" s="125"/>
      <c r="AT1791" s="125"/>
      <c r="AU1791" s="125"/>
      <c r="AV1791" s="125"/>
      <c r="AW1791" s="126"/>
      <c r="AX1791" s="126"/>
      <c r="AY1791" s="126"/>
      <c r="AZ1791" s="125"/>
      <c r="BA1791" s="125"/>
      <c r="BB1791" s="65"/>
      <c r="BC1791" s="65"/>
      <c r="BD1791" s="128"/>
      <c r="BE1791" s="127"/>
      <c r="BF1791" s="126"/>
      <c r="BG1791" s="126"/>
      <c r="BH1791" s="126"/>
      <c r="BI1791" s="125"/>
      <c r="BJ1791" s="125"/>
      <c r="BK1791" s="125"/>
      <c r="BL1791" s="125"/>
      <c r="BM1791" s="125"/>
      <c r="BN1791" s="125"/>
      <c r="BO1791" s="129"/>
      <c r="BP1791" s="66"/>
      <c r="BQ1791" s="129"/>
      <c r="BR1791" s="125"/>
      <c r="BS1791" s="125"/>
      <c r="BT1791" s="125"/>
      <c r="BU1791" s="125"/>
      <c r="BV1791" s="125"/>
      <c r="BW1791" s="125"/>
      <c r="BX1791" s="126"/>
      <c r="BY1791" s="126"/>
      <c r="BZ1791" s="126"/>
      <c r="CA1791" s="125"/>
      <c r="CB1791" s="125"/>
    </row>
    <row r="1792" spans="1:80" x14ac:dyDescent="0.3">
      <c r="A1792" s="65"/>
      <c r="B1792" s="72"/>
      <c r="C1792" s="73"/>
      <c r="D1792" s="74"/>
      <c r="E1792" s="74"/>
      <c r="F1792" s="74"/>
      <c r="G1792" s="75"/>
      <c r="H1792" s="75"/>
      <c r="I1792" s="75"/>
      <c r="J1792" s="75"/>
      <c r="K1792" s="75"/>
      <c r="L1792" s="75"/>
      <c r="M1792" s="80"/>
      <c r="N1792" s="194"/>
      <c r="O1792" s="70"/>
      <c r="P1792" s="70"/>
      <c r="Q1792" s="70"/>
      <c r="R1792" s="70"/>
      <c r="S1792" s="70"/>
      <c r="T1792" s="70"/>
      <c r="U1792" s="70"/>
      <c r="V1792" s="71"/>
      <c r="W1792" s="71"/>
      <c r="X1792" s="71"/>
      <c r="Y1792" s="70"/>
      <c r="Z1792" s="70"/>
      <c r="AA1792" s="65"/>
      <c r="AB1792" s="65"/>
      <c r="AC1792" s="128"/>
      <c r="AD1792" s="127"/>
      <c r="AE1792" s="126"/>
      <c r="AF1792" s="126"/>
      <c r="AG1792" s="126"/>
      <c r="AH1792" s="125"/>
      <c r="AI1792" s="125"/>
      <c r="AJ1792" s="125"/>
      <c r="AK1792" s="125"/>
      <c r="AL1792" s="125"/>
      <c r="AM1792" s="125"/>
      <c r="AN1792" s="125"/>
      <c r="AO1792" s="66"/>
      <c r="AP1792" s="125"/>
      <c r="AQ1792" s="125"/>
      <c r="AR1792" s="125"/>
      <c r="AS1792" s="125"/>
      <c r="AT1792" s="125"/>
      <c r="AU1792" s="125"/>
      <c r="AV1792" s="125"/>
      <c r="AW1792" s="126"/>
      <c r="AX1792" s="126"/>
      <c r="AY1792" s="126"/>
      <c r="AZ1792" s="125"/>
      <c r="BA1792" s="125"/>
      <c r="BB1792" s="65"/>
      <c r="BC1792" s="65"/>
      <c r="BD1792" s="128"/>
      <c r="BE1792" s="127"/>
      <c r="BF1792" s="126"/>
      <c r="BG1792" s="126"/>
      <c r="BH1792" s="126"/>
      <c r="BI1792" s="125"/>
      <c r="BJ1792" s="125"/>
      <c r="BK1792" s="125"/>
      <c r="BL1792" s="125"/>
      <c r="BM1792" s="125"/>
      <c r="BN1792" s="125"/>
      <c r="BO1792" s="129"/>
      <c r="BP1792" s="66"/>
      <c r="BQ1792" s="129"/>
      <c r="BR1792" s="125"/>
      <c r="BS1792" s="125"/>
      <c r="BT1792" s="125"/>
      <c r="BU1792" s="125"/>
      <c r="BV1792" s="125"/>
      <c r="BW1792" s="125"/>
      <c r="BX1792" s="126"/>
      <c r="BY1792" s="126"/>
      <c r="BZ1792" s="126"/>
      <c r="CA1792" s="125"/>
      <c r="CB1792" s="125"/>
    </row>
    <row r="1793" spans="1:80" x14ac:dyDescent="0.3">
      <c r="A1793" s="65"/>
      <c r="B1793" s="72"/>
      <c r="C1793" s="73"/>
      <c r="D1793" s="74"/>
      <c r="E1793" s="74"/>
      <c r="F1793" s="74"/>
      <c r="G1793" s="75"/>
      <c r="H1793" s="75"/>
      <c r="I1793" s="75"/>
      <c r="J1793" s="75"/>
      <c r="K1793" s="75"/>
      <c r="L1793" s="75"/>
      <c r="M1793" s="80"/>
      <c r="N1793" s="194"/>
      <c r="O1793" s="70"/>
      <c r="P1793" s="70"/>
      <c r="Q1793" s="70"/>
      <c r="R1793" s="70"/>
      <c r="S1793" s="70"/>
      <c r="T1793" s="70"/>
      <c r="U1793" s="70"/>
      <c r="V1793" s="71"/>
      <c r="W1793" s="71"/>
      <c r="X1793" s="71"/>
      <c r="Y1793" s="70"/>
      <c r="Z1793" s="70"/>
      <c r="AA1793" s="65"/>
      <c r="AB1793" s="65"/>
      <c r="AC1793" s="65"/>
      <c r="AD1793" s="65"/>
      <c r="AE1793" s="65"/>
      <c r="AF1793" s="65"/>
      <c r="AG1793" s="65"/>
      <c r="AH1793" s="65"/>
      <c r="AI1793" s="65"/>
      <c r="AJ1793" s="65"/>
      <c r="AK1793" s="65"/>
      <c r="AL1793" s="65"/>
      <c r="AM1793" s="65"/>
      <c r="AN1793" s="125"/>
      <c r="AO1793" s="66"/>
      <c r="AP1793" s="125"/>
      <c r="AQ1793" s="65"/>
      <c r="AR1793" s="65"/>
      <c r="AS1793" s="65"/>
      <c r="AT1793" s="65"/>
      <c r="AU1793" s="65"/>
      <c r="AV1793" s="65"/>
      <c r="AW1793" s="65"/>
      <c r="AX1793" s="65"/>
      <c r="AY1793" s="65"/>
      <c r="AZ1793" s="65"/>
      <c r="BA1793" s="65"/>
      <c r="BB1793" s="65"/>
      <c r="BC1793" s="65"/>
      <c r="BD1793" s="65"/>
      <c r="BE1793" s="65"/>
      <c r="BF1793" s="65"/>
      <c r="BG1793" s="65"/>
      <c r="BH1793" s="65"/>
      <c r="BI1793" s="65"/>
      <c r="BJ1793" s="65"/>
      <c r="BK1793" s="65"/>
      <c r="BL1793" s="65"/>
      <c r="BM1793" s="65"/>
      <c r="BN1793" s="65"/>
      <c r="BO1793" s="65"/>
      <c r="BP1793" s="66"/>
      <c r="BQ1793" s="65"/>
      <c r="BR1793" s="65"/>
      <c r="BS1793" s="65"/>
      <c r="BT1793" s="65"/>
      <c r="BU1793" s="65"/>
      <c r="BV1793" s="65"/>
      <c r="BW1793" s="65"/>
      <c r="BX1793" s="65"/>
      <c r="BY1793" s="65"/>
      <c r="BZ1793" s="65"/>
      <c r="CA1793" s="65"/>
      <c r="CB1793" s="65"/>
    </row>
    <row r="1794" spans="1:80" x14ac:dyDescent="0.3">
      <c r="A1794" s="65"/>
      <c r="B1794" s="72"/>
      <c r="C1794" s="73"/>
      <c r="D1794" s="74"/>
      <c r="E1794" s="74"/>
      <c r="F1794" s="74"/>
      <c r="G1794" s="75"/>
      <c r="H1794" s="75"/>
      <c r="I1794" s="75"/>
      <c r="J1794" s="75"/>
      <c r="K1794" s="75"/>
      <c r="L1794" s="75"/>
      <c r="M1794" s="80"/>
      <c r="N1794" s="194"/>
      <c r="O1794" s="70"/>
      <c r="P1794" s="70"/>
      <c r="Q1794" s="70"/>
      <c r="R1794" s="70"/>
      <c r="S1794" s="70"/>
      <c r="T1794" s="70"/>
      <c r="U1794" s="70"/>
      <c r="V1794" s="71"/>
      <c r="W1794" s="71"/>
      <c r="X1794" s="71"/>
      <c r="Y1794" s="70"/>
      <c r="Z1794" s="70"/>
      <c r="AA1794" s="65"/>
      <c r="AB1794" s="65"/>
      <c r="AC1794" s="82"/>
      <c r="AD1794" s="82"/>
      <c r="AE1794" s="82"/>
      <c r="AF1794" s="82"/>
      <c r="AG1794" s="82"/>
      <c r="AH1794" s="82"/>
      <c r="AI1794" s="82"/>
      <c r="AJ1794" s="82"/>
      <c r="AK1794" s="82"/>
      <c r="AL1794" s="82"/>
      <c r="AM1794" s="82"/>
      <c r="AN1794" s="114"/>
      <c r="AO1794" s="82"/>
      <c r="AP1794" s="114"/>
      <c r="AQ1794" s="82"/>
      <c r="AR1794" s="82"/>
      <c r="AS1794" s="82"/>
      <c r="AT1794" s="82"/>
      <c r="AU1794" s="82"/>
      <c r="AV1794" s="82"/>
      <c r="AW1794" s="82"/>
      <c r="AX1794" s="82"/>
      <c r="AY1794" s="82"/>
      <c r="AZ1794" s="82"/>
      <c r="BA1794" s="82"/>
      <c r="BB1794" s="65"/>
      <c r="BC1794" s="65"/>
      <c r="BD1794" s="82"/>
      <c r="BE1794" s="82"/>
      <c r="BF1794" s="82"/>
      <c r="BG1794" s="82"/>
      <c r="BH1794" s="82"/>
      <c r="BI1794" s="82"/>
      <c r="BJ1794" s="82"/>
      <c r="BK1794" s="82"/>
      <c r="BL1794" s="82"/>
      <c r="BM1794" s="82"/>
      <c r="BN1794" s="82"/>
      <c r="BO1794" s="82"/>
      <c r="BP1794" s="82"/>
      <c r="BQ1794" s="82"/>
      <c r="BR1794" s="82"/>
      <c r="BS1794" s="82"/>
      <c r="BT1794" s="82"/>
      <c r="BU1794" s="82"/>
      <c r="BV1794" s="82"/>
      <c r="BW1794" s="82"/>
      <c r="BX1794" s="82"/>
      <c r="BY1794" s="82"/>
      <c r="BZ1794" s="82"/>
      <c r="CA1794" s="82"/>
      <c r="CB1794" s="82"/>
    </row>
    <row r="1795" spans="1:80" x14ac:dyDescent="0.3">
      <c r="A1795" s="65"/>
      <c r="B1795" s="72"/>
      <c r="C1795" s="73"/>
      <c r="D1795" s="74"/>
      <c r="E1795" s="74"/>
      <c r="F1795" s="74"/>
      <c r="G1795" s="75"/>
      <c r="H1795" s="75"/>
      <c r="I1795" s="75"/>
      <c r="J1795" s="75"/>
      <c r="K1795" s="75"/>
      <c r="L1795" s="75"/>
      <c r="M1795" s="80"/>
      <c r="N1795" s="194"/>
      <c r="O1795" s="70"/>
      <c r="P1795" s="70"/>
      <c r="Q1795" s="70"/>
      <c r="R1795" s="70"/>
      <c r="S1795" s="70"/>
      <c r="T1795" s="70"/>
      <c r="U1795" s="70"/>
      <c r="V1795" s="71"/>
      <c r="W1795" s="71"/>
      <c r="X1795" s="71"/>
      <c r="Y1795" s="70"/>
      <c r="Z1795" s="70"/>
      <c r="AA1795" s="65"/>
      <c r="AB1795" s="65"/>
      <c r="AC1795" s="65"/>
      <c r="AD1795" s="65"/>
      <c r="AE1795" s="130"/>
      <c r="AF1795" s="130"/>
      <c r="AG1795" s="130"/>
      <c r="AH1795" s="131"/>
      <c r="AI1795" s="131"/>
      <c r="AJ1795" s="131"/>
      <c r="AK1795" s="131"/>
      <c r="AL1795" s="131"/>
      <c r="AM1795" s="131"/>
      <c r="AN1795" s="125"/>
      <c r="AO1795" s="82"/>
      <c r="AP1795" s="125"/>
      <c r="AQ1795" s="131"/>
      <c r="AR1795" s="131"/>
      <c r="AS1795" s="131"/>
      <c r="AT1795" s="131"/>
      <c r="AU1795" s="131"/>
      <c r="AV1795" s="131"/>
      <c r="AW1795" s="130"/>
      <c r="AX1795" s="130"/>
      <c r="AY1795" s="130"/>
      <c r="AZ1795" s="65"/>
      <c r="BA1795" s="65"/>
      <c r="BB1795" s="65"/>
      <c r="BC1795" s="65"/>
      <c r="BD1795" s="65"/>
      <c r="BE1795" s="65"/>
      <c r="BF1795" s="130"/>
      <c r="BG1795" s="130"/>
      <c r="BH1795" s="130"/>
      <c r="BI1795" s="131"/>
      <c r="BJ1795" s="131"/>
      <c r="BK1795" s="131"/>
      <c r="BL1795" s="131"/>
      <c r="BM1795" s="131"/>
      <c r="BN1795" s="131"/>
      <c r="BO1795" s="132"/>
      <c r="BP1795" s="82"/>
      <c r="BQ1795" s="132"/>
      <c r="BR1795" s="131"/>
      <c r="BS1795" s="131"/>
      <c r="BT1795" s="131"/>
      <c r="BU1795" s="131"/>
      <c r="BV1795" s="131"/>
      <c r="BW1795" s="131"/>
      <c r="BX1795" s="130"/>
      <c r="BY1795" s="130"/>
      <c r="BZ1795" s="130"/>
      <c r="CA1795" s="65"/>
      <c r="CB1795" s="65"/>
    </row>
    <row r="1796" spans="1:80" x14ac:dyDescent="0.3">
      <c r="A1796" s="65"/>
      <c r="B1796" s="72"/>
      <c r="C1796" s="73"/>
      <c r="D1796" s="74"/>
      <c r="E1796" s="74"/>
      <c r="F1796" s="74"/>
      <c r="G1796" s="75"/>
      <c r="H1796" s="75"/>
      <c r="I1796" s="75"/>
      <c r="J1796" s="75"/>
      <c r="K1796" s="75"/>
      <c r="L1796" s="75"/>
      <c r="M1796" s="80"/>
      <c r="N1796" s="194"/>
      <c r="O1796" s="70"/>
      <c r="P1796" s="70"/>
      <c r="Q1796" s="70"/>
      <c r="R1796" s="70"/>
      <c r="S1796" s="70"/>
      <c r="T1796" s="70"/>
      <c r="U1796" s="70"/>
      <c r="V1796" s="71"/>
      <c r="W1796" s="71"/>
      <c r="X1796" s="71"/>
      <c r="Y1796" s="70"/>
      <c r="Z1796" s="70"/>
      <c r="AA1796" s="65"/>
      <c r="AB1796" s="65"/>
      <c r="AC1796" s="128"/>
      <c r="AD1796" s="128"/>
      <c r="AE1796" s="130"/>
      <c r="AF1796" s="130"/>
      <c r="AG1796" s="130"/>
      <c r="AH1796" s="125"/>
      <c r="AI1796" s="125"/>
      <c r="AJ1796" s="125"/>
      <c r="AK1796" s="125"/>
      <c r="AL1796" s="125"/>
      <c r="AM1796" s="125"/>
      <c r="AN1796" s="125"/>
      <c r="AO1796" s="66"/>
      <c r="AP1796" s="125"/>
      <c r="AQ1796" s="125"/>
      <c r="AR1796" s="125"/>
      <c r="AS1796" s="125"/>
      <c r="AT1796" s="125"/>
      <c r="AU1796" s="125"/>
      <c r="AV1796" s="125"/>
      <c r="AW1796" s="130"/>
      <c r="AX1796" s="130"/>
      <c r="AY1796" s="130"/>
      <c r="AZ1796" s="128"/>
      <c r="BA1796" s="128"/>
      <c r="BB1796" s="65"/>
      <c r="BC1796" s="65"/>
      <c r="BD1796" s="128"/>
      <c r="BE1796" s="128"/>
      <c r="BF1796" s="130"/>
      <c r="BG1796" s="130"/>
      <c r="BH1796" s="130"/>
      <c r="BI1796" s="125"/>
      <c r="BJ1796" s="125"/>
      <c r="BK1796" s="125"/>
      <c r="BL1796" s="125"/>
      <c r="BM1796" s="125"/>
      <c r="BN1796" s="125"/>
      <c r="BO1796" s="133"/>
      <c r="BP1796" s="66"/>
      <c r="BQ1796" s="132"/>
      <c r="BR1796" s="125"/>
      <c r="BS1796" s="125"/>
      <c r="BT1796" s="125"/>
      <c r="BU1796" s="125"/>
      <c r="BV1796" s="125"/>
      <c r="BW1796" s="125"/>
      <c r="BX1796" s="130"/>
      <c r="BY1796" s="130"/>
      <c r="BZ1796" s="130"/>
      <c r="CA1796" s="128"/>
      <c r="CB1796" s="128"/>
    </row>
    <row r="1797" spans="1:80" x14ac:dyDescent="0.3">
      <c r="A1797" s="65"/>
      <c r="B1797" s="72"/>
      <c r="C1797" s="73"/>
      <c r="D1797" s="74"/>
      <c r="E1797" s="74"/>
      <c r="F1797" s="74"/>
      <c r="G1797" s="75"/>
      <c r="H1797" s="75"/>
      <c r="I1797" s="75"/>
      <c r="J1797" s="75"/>
      <c r="K1797" s="75"/>
      <c r="L1797" s="75"/>
      <c r="M1797" s="80"/>
      <c r="N1797" s="194"/>
      <c r="O1797" s="70"/>
      <c r="P1797" s="70"/>
      <c r="Q1797" s="70"/>
      <c r="R1797" s="70"/>
      <c r="S1797" s="70"/>
      <c r="T1797" s="70"/>
      <c r="U1797" s="70"/>
      <c r="V1797" s="71"/>
      <c r="W1797" s="71"/>
      <c r="X1797" s="71"/>
      <c r="Y1797" s="70"/>
      <c r="Z1797" s="70"/>
    </row>
    <row r="1798" spans="1:80" x14ac:dyDescent="0.3">
      <c r="A1798" s="65"/>
      <c r="B1798" s="72"/>
      <c r="C1798" s="73"/>
      <c r="D1798" s="74"/>
      <c r="E1798" s="74"/>
      <c r="F1798" s="74"/>
      <c r="G1798" s="75"/>
      <c r="H1798" s="75"/>
      <c r="I1798" s="75"/>
      <c r="J1798" s="75"/>
      <c r="K1798" s="75"/>
      <c r="L1798" s="75"/>
      <c r="M1798" s="80"/>
      <c r="N1798" s="194"/>
      <c r="O1798" s="70"/>
      <c r="P1798" s="70"/>
      <c r="Q1798" s="70"/>
      <c r="R1798" s="70"/>
      <c r="S1798" s="70"/>
      <c r="T1798" s="70"/>
      <c r="U1798" s="70"/>
      <c r="V1798" s="71"/>
      <c r="W1798" s="71"/>
      <c r="X1798" s="71"/>
      <c r="Y1798" s="70"/>
      <c r="Z1798" s="70"/>
      <c r="AA1798" s="65"/>
      <c r="AB1798" s="65"/>
      <c r="AC1798" s="103"/>
      <c r="AD1798" s="103"/>
      <c r="AE1798" s="65"/>
      <c r="AF1798" s="65"/>
      <c r="AG1798" s="103"/>
      <c r="AH1798" s="103"/>
      <c r="AI1798" s="65"/>
      <c r="AJ1798" s="65"/>
      <c r="AK1798" s="103"/>
      <c r="AL1798" s="103"/>
      <c r="AM1798" s="65"/>
      <c r="AN1798" s="103"/>
      <c r="AO1798" s="103"/>
      <c r="AP1798" s="103"/>
      <c r="AQ1798" s="65"/>
      <c r="AR1798" s="103"/>
      <c r="AS1798" s="103"/>
      <c r="AT1798" s="65"/>
      <c r="AU1798" s="65"/>
      <c r="AV1798" s="103"/>
      <c r="AW1798" s="103"/>
      <c r="AX1798" s="65"/>
      <c r="AY1798" s="65"/>
      <c r="AZ1798" s="103"/>
      <c r="BA1798" s="103"/>
      <c r="BB1798" s="65"/>
      <c r="BC1798" s="65"/>
      <c r="BD1798" s="103"/>
      <c r="BE1798" s="103"/>
      <c r="BF1798" s="65"/>
      <c r="BG1798" s="65"/>
      <c r="BH1798" s="103"/>
      <c r="BI1798" s="103"/>
      <c r="BJ1798" s="65"/>
      <c r="BK1798" s="65"/>
      <c r="BL1798" s="103"/>
      <c r="BM1798" s="103"/>
      <c r="BN1798" s="65"/>
      <c r="BO1798" s="103"/>
      <c r="BP1798" s="103"/>
      <c r="BQ1798" s="103"/>
      <c r="BR1798" s="65"/>
      <c r="BS1798" s="103"/>
      <c r="BT1798" s="103"/>
      <c r="BU1798" s="65"/>
      <c r="BV1798" s="65"/>
      <c r="BW1798" s="103"/>
      <c r="BX1798" s="103"/>
      <c r="BY1798" s="65"/>
      <c r="BZ1798" s="65"/>
      <c r="CA1798" s="103"/>
      <c r="CB1798" s="103"/>
    </row>
    <row r="1799" spans="1:80" x14ac:dyDescent="0.3">
      <c r="A1799" s="65"/>
      <c r="B1799" s="72"/>
      <c r="C1799" s="73"/>
      <c r="D1799" s="74"/>
      <c r="E1799" s="74"/>
      <c r="F1799" s="74"/>
      <c r="G1799" s="75"/>
      <c r="H1799" s="75"/>
      <c r="I1799" s="75"/>
      <c r="J1799" s="75"/>
      <c r="K1799" s="75"/>
      <c r="L1799" s="75"/>
      <c r="M1799" s="80"/>
      <c r="N1799" s="194"/>
      <c r="O1799" s="70"/>
      <c r="P1799" s="70"/>
      <c r="Q1799" s="70"/>
      <c r="R1799" s="70"/>
      <c r="S1799" s="70"/>
      <c r="T1799" s="70"/>
      <c r="U1799" s="70"/>
      <c r="V1799" s="71"/>
      <c r="W1799" s="71"/>
      <c r="X1799" s="71"/>
      <c r="Y1799" s="70"/>
      <c r="Z1799" s="70"/>
      <c r="AA1799" s="65"/>
      <c r="AB1799" s="65"/>
      <c r="AC1799" s="122"/>
      <c r="AD1799" s="122"/>
      <c r="AE1799" s="65"/>
      <c r="AF1799" s="65"/>
      <c r="AG1799" s="103"/>
      <c r="AH1799" s="122"/>
      <c r="AI1799" s="65"/>
      <c r="AJ1799" s="65"/>
      <c r="AK1799" s="90"/>
      <c r="AL1799" s="90"/>
      <c r="AM1799" s="65"/>
      <c r="AN1799" s="122"/>
      <c r="AO1799" s="122"/>
      <c r="AP1799" s="122"/>
      <c r="AQ1799" s="65"/>
      <c r="AR1799" s="112"/>
      <c r="AS1799" s="112"/>
      <c r="AT1799" s="124"/>
      <c r="AU1799" s="65"/>
      <c r="AV1799" s="122"/>
      <c r="AW1799" s="122"/>
      <c r="AX1799" s="65"/>
      <c r="AY1799" s="65"/>
      <c r="AZ1799" s="122"/>
      <c r="BA1799" s="122"/>
      <c r="BB1799" s="65"/>
      <c r="BC1799" s="65"/>
      <c r="BD1799" s="122"/>
      <c r="BE1799" s="122"/>
      <c r="BF1799" s="65"/>
      <c r="BG1799" s="65"/>
      <c r="BH1799" s="103"/>
      <c r="BI1799" s="122"/>
      <c r="BJ1799" s="65"/>
      <c r="BK1799" s="65"/>
      <c r="BL1799" s="90"/>
      <c r="BM1799" s="90"/>
      <c r="BN1799" s="65"/>
      <c r="BO1799" s="122"/>
      <c r="BP1799" s="122"/>
      <c r="BQ1799" s="122"/>
      <c r="BR1799" s="65"/>
      <c r="BS1799" s="112"/>
      <c r="BT1799" s="112"/>
      <c r="BU1799" s="124"/>
      <c r="BV1799" s="65"/>
      <c r="BW1799" s="122"/>
      <c r="BX1799" s="122"/>
      <c r="BY1799" s="65"/>
      <c r="BZ1799" s="65"/>
      <c r="CA1799" s="122"/>
      <c r="CB1799" s="122"/>
    </row>
    <row r="1800" spans="1:80" x14ac:dyDescent="0.3">
      <c r="A1800" s="65"/>
      <c r="B1800" s="72"/>
      <c r="C1800" s="73"/>
      <c r="D1800" s="74"/>
      <c r="E1800" s="74"/>
      <c r="F1800" s="74"/>
      <c r="G1800" s="75"/>
      <c r="H1800" s="75"/>
      <c r="I1800" s="75"/>
      <c r="J1800" s="75"/>
      <c r="K1800" s="75"/>
      <c r="L1800" s="75"/>
      <c r="M1800" s="80"/>
      <c r="N1800" s="194"/>
      <c r="O1800" s="70"/>
      <c r="P1800" s="70"/>
      <c r="Q1800" s="70"/>
      <c r="R1800" s="70"/>
      <c r="S1800" s="70"/>
      <c r="T1800" s="70"/>
      <c r="U1800" s="70"/>
      <c r="V1800" s="71"/>
      <c r="W1800" s="71"/>
      <c r="X1800" s="71"/>
      <c r="Y1800" s="70"/>
      <c r="Z1800" s="70"/>
      <c r="AA1800" s="65"/>
      <c r="AB1800" s="65"/>
      <c r="AC1800" s="65"/>
      <c r="AD1800" s="65"/>
      <c r="AE1800" s="65"/>
      <c r="AF1800" s="65"/>
      <c r="AG1800" s="65"/>
      <c r="AH1800" s="65"/>
      <c r="AI1800" s="65"/>
      <c r="AJ1800" s="65"/>
      <c r="AK1800" s="65"/>
      <c r="AL1800" s="65"/>
      <c r="AM1800" s="65"/>
      <c r="AN1800" s="125"/>
      <c r="AO1800" s="66"/>
      <c r="AP1800" s="125"/>
      <c r="AQ1800" s="65"/>
      <c r="AR1800" s="65"/>
      <c r="AS1800" s="65"/>
      <c r="AT1800" s="65"/>
      <c r="AU1800" s="65"/>
      <c r="AV1800" s="65"/>
      <c r="AW1800" s="65"/>
      <c r="AX1800" s="65"/>
      <c r="AY1800" s="65"/>
      <c r="AZ1800" s="65"/>
      <c r="BA1800" s="65"/>
      <c r="BB1800" s="65"/>
      <c r="BC1800" s="65"/>
      <c r="BD1800" s="65"/>
      <c r="BE1800" s="65"/>
      <c r="BF1800" s="65"/>
      <c r="BG1800" s="65"/>
      <c r="BH1800" s="65"/>
      <c r="BI1800" s="65"/>
      <c r="BJ1800" s="65"/>
      <c r="BK1800" s="65"/>
      <c r="BL1800" s="65"/>
      <c r="BM1800" s="65"/>
      <c r="BN1800" s="65"/>
      <c r="BO1800" s="65"/>
      <c r="BP1800" s="66"/>
      <c r="BQ1800" s="65"/>
      <c r="BR1800" s="65"/>
      <c r="BS1800" s="65"/>
      <c r="BT1800" s="65"/>
      <c r="BU1800" s="65"/>
      <c r="BV1800" s="65"/>
      <c r="BW1800" s="65"/>
      <c r="BX1800" s="65"/>
      <c r="BY1800" s="65"/>
      <c r="BZ1800" s="65"/>
      <c r="CA1800" s="65"/>
      <c r="CB1800" s="65"/>
    </row>
    <row r="1801" spans="1:80" x14ac:dyDescent="0.3">
      <c r="A1801" s="65"/>
      <c r="B1801" s="72"/>
      <c r="C1801" s="73"/>
      <c r="D1801" s="74"/>
      <c r="E1801" s="74"/>
      <c r="F1801" s="74"/>
      <c r="G1801" s="75"/>
      <c r="H1801" s="75"/>
      <c r="I1801" s="75"/>
      <c r="J1801" s="75"/>
      <c r="K1801" s="75"/>
      <c r="L1801" s="75"/>
      <c r="M1801" s="80"/>
      <c r="N1801" s="194"/>
      <c r="O1801" s="70"/>
      <c r="P1801" s="70"/>
      <c r="Q1801" s="70"/>
      <c r="R1801" s="70"/>
      <c r="S1801" s="70"/>
      <c r="T1801" s="70"/>
      <c r="U1801" s="70"/>
      <c r="V1801" s="71"/>
      <c r="W1801" s="71"/>
      <c r="X1801" s="71"/>
      <c r="Y1801" s="70"/>
      <c r="Z1801" s="70"/>
      <c r="AA1801" s="65"/>
      <c r="AB1801" s="65"/>
      <c r="AC1801" s="65"/>
      <c r="AD1801" s="65"/>
      <c r="AE1801" s="65"/>
      <c r="AF1801" s="65"/>
      <c r="AG1801" s="65"/>
      <c r="AH1801" s="65"/>
      <c r="AI1801" s="65"/>
      <c r="AJ1801" s="65"/>
      <c r="AK1801" s="65"/>
      <c r="AL1801" s="65"/>
      <c r="AM1801" s="65"/>
      <c r="AN1801" s="125"/>
      <c r="AO1801" s="66"/>
      <c r="AP1801" s="125"/>
      <c r="AQ1801" s="65"/>
      <c r="AR1801" s="65"/>
      <c r="AS1801" s="65"/>
      <c r="AT1801" s="65"/>
      <c r="AU1801" s="65"/>
      <c r="AV1801" s="65"/>
      <c r="AW1801" s="65"/>
      <c r="AX1801" s="65"/>
      <c r="AY1801" s="65"/>
      <c r="AZ1801" s="65"/>
      <c r="BA1801" s="65"/>
      <c r="BB1801" s="65"/>
      <c r="BC1801" s="65"/>
      <c r="BD1801" s="65"/>
      <c r="BE1801" s="65"/>
      <c r="BF1801" s="65"/>
      <c r="BG1801" s="65"/>
      <c r="BH1801" s="65"/>
      <c r="BI1801" s="65"/>
      <c r="BJ1801" s="65"/>
      <c r="BK1801" s="65"/>
      <c r="BL1801" s="65"/>
      <c r="BM1801" s="65"/>
      <c r="BN1801" s="65"/>
      <c r="BO1801" s="65"/>
      <c r="BP1801" s="66"/>
      <c r="BQ1801" s="65"/>
      <c r="BR1801" s="65"/>
      <c r="BS1801" s="65"/>
      <c r="BT1801" s="65"/>
      <c r="BU1801" s="65"/>
      <c r="BV1801" s="65"/>
      <c r="BW1801" s="65"/>
      <c r="BX1801" s="65"/>
      <c r="BY1801" s="65"/>
      <c r="BZ1801" s="65"/>
      <c r="CA1801" s="65"/>
      <c r="CB1801" s="65"/>
    </row>
    <row r="1802" spans="1:80" x14ac:dyDescent="0.3">
      <c r="A1802" s="65"/>
      <c r="B1802" s="65"/>
      <c r="C1802" s="65"/>
      <c r="D1802" s="65"/>
      <c r="E1802" s="65"/>
      <c r="F1802" s="65"/>
      <c r="G1802" s="65"/>
      <c r="H1802" s="65"/>
      <c r="I1802" s="65"/>
      <c r="J1802" s="65"/>
      <c r="K1802" s="65"/>
      <c r="L1802" s="65"/>
      <c r="M1802" s="99"/>
      <c r="N1802" s="66"/>
      <c r="O1802" s="99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5"/>
      <c r="AC1802" s="82"/>
      <c r="AD1802" s="82"/>
      <c r="AE1802" s="82"/>
      <c r="AF1802" s="82"/>
      <c r="AG1802" s="82"/>
      <c r="AH1802" s="82"/>
      <c r="AI1802" s="82"/>
      <c r="AJ1802" s="82"/>
      <c r="AK1802" s="82"/>
      <c r="AL1802" s="82"/>
      <c r="AM1802" s="82"/>
      <c r="AN1802" s="114"/>
      <c r="AO1802" s="82"/>
      <c r="AP1802" s="114"/>
      <c r="AQ1802" s="82"/>
      <c r="AR1802" s="82"/>
      <c r="AS1802" s="82"/>
      <c r="AT1802" s="82"/>
      <c r="AU1802" s="82"/>
      <c r="AV1802" s="82"/>
      <c r="AW1802" s="82"/>
      <c r="AX1802" s="82"/>
      <c r="AY1802" s="82"/>
      <c r="AZ1802" s="82"/>
      <c r="BA1802" s="82"/>
      <c r="BB1802" s="65"/>
      <c r="BC1802" s="65"/>
      <c r="BD1802" s="82"/>
      <c r="BE1802" s="82"/>
      <c r="BF1802" s="82"/>
      <c r="BG1802" s="82"/>
      <c r="BH1802" s="82"/>
      <c r="BI1802" s="82"/>
      <c r="BJ1802" s="82"/>
      <c r="BK1802" s="82"/>
      <c r="BL1802" s="82"/>
      <c r="BM1802" s="82"/>
      <c r="BN1802" s="82"/>
      <c r="BO1802" s="82"/>
      <c r="BP1802" s="82"/>
      <c r="BQ1802" s="82"/>
      <c r="BR1802" s="82"/>
      <c r="BS1802" s="82"/>
      <c r="BT1802" s="82"/>
      <c r="BU1802" s="82"/>
      <c r="BV1802" s="82"/>
      <c r="BW1802" s="82"/>
      <c r="BX1802" s="82"/>
      <c r="BY1802" s="82"/>
      <c r="BZ1802" s="82"/>
      <c r="CA1802" s="82"/>
      <c r="CB1802" s="82"/>
    </row>
    <row r="1803" spans="1:80" x14ac:dyDescent="0.3">
      <c r="A1803" s="65"/>
      <c r="B1803" s="68"/>
      <c r="C1803" s="68"/>
      <c r="D1803" s="68"/>
      <c r="E1803" s="68"/>
      <c r="F1803" s="68"/>
      <c r="G1803" s="68"/>
      <c r="H1803" s="68"/>
      <c r="I1803" s="68"/>
      <c r="J1803" s="68"/>
      <c r="K1803" s="68"/>
      <c r="L1803" s="68"/>
      <c r="M1803" s="87"/>
      <c r="N1803" s="68"/>
      <c r="O1803" s="87"/>
      <c r="P1803" s="68"/>
      <c r="Q1803" s="68"/>
      <c r="R1803" s="68"/>
      <c r="S1803" s="68"/>
      <c r="T1803" s="68"/>
      <c r="U1803" s="68"/>
      <c r="V1803" s="68"/>
      <c r="W1803" s="68"/>
      <c r="X1803" s="68"/>
      <c r="Y1803" s="68"/>
      <c r="Z1803" s="68"/>
      <c r="AA1803" s="65"/>
      <c r="AB1803" s="65"/>
      <c r="AC1803" s="125"/>
      <c r="AD1803" s="125"/>
      <c r="AE1803" s="126"/>
      <c r="AF1803" s="126"/>
      <c r="AG1803" s="126"/>
      <c r="AH1803" s="125"/>
      <c r="AI1803" s="125"/>
      <c r="AJ1803" s="125"/>
      <c r="AK1803" s="125"/>
      <c r="AL1803" s="125"/>
      <c r="AM1803" s="125"/>
      <c r="AN1803" s="125"/>
      <c r="AO1803" s="66"/>
      <c r="AP1803" s="125"/>
      <c r="AQ1803" s="125"/>
      <c r="AR1803" s="125"/>
      <c r="AS1803" s="125"/>
      <c r="AT1803" s="125"/>
      <c r="AU1803" s="125"/>
      <c r="AV1803" s="125"/>
      <c r="AW1803" s="126"/>
      <c r="AX1803" s="126"/>
      <c r="AY1803" s="126"/>
      <c r="AZ1803" s="127"/>
      <c r="BA1803" s="128"/>
      <c r="BB1803" s="65"/>
      <c r="BC1803" s="65"/>
      <c r="BD1803" s="125"/>
      <c r="BE1803" s="125"/>
      <c r="BF1803" s="126"/>
      <c r="BG1803" s="126"/>
      <c r="BH1803" s="126"/>
      <c r="BI1803" s="125"/>
      <c r="BJ1803" s="125"/>
      <c r="BK1803" s="125"/>
      <c r="BL1803" s="125"/>
      <c r="BM1803" s="125"/>
      <c r="BN1803" s="125"/>
      <c r="BO1803" s="129"/>
      <c r="BP1803" s="66"/>
      <c r="BQ1803" s="129"/>
      <c r="BR1803" s="125"/>
      <c r="BS1803" s="125"/>
      <c r="BT1803" s="125"/>
      <c r="BU1803" s="125"/>
      <c r="BV1803" s="125"/>
      <c r="BW1803" s="125"/>
      <c r="BX1803" s="126"/>
      <c r="BY1803" s="126"/>
      <c r="BZ1803" s="126"/>
      <c r="CA1803" s="127"/>
      <c r="CB1803" s="128"/>
    </row>
    <row r="1804" spans="1:80" x14ac:dyDescent="0.3">
      <c r="A1804" s="65"/>
      <c r="B1804" s="77"/>
      <c r="C1804" s="77"/>
      <c r="D1804" s="78"/>
      <c r="E1804" s="78"/>
      <c r="F1804" s="78"/>
      <c r="G1804" s="79"/>
      <c r="H1804" s="79"/>
      <c r="I1804" s="79"/>
      <c r="J1804" s="79"/>
      <c r="K1804" s="79"/>
      <c r="L1804" s="79"/>
      <c r="M1804" s="80"/>
      <c r="N1804" s="68"/>
      <c r="O1804" s="80"/>
      <c r="P1804" s="79"/>
      <c r="Q1804" s="79"/>
      <c r="R1804" s="79"/>
      <c r="S1804" s="79"/>
      <c r="T1804" s="79"/>
      <c r="U1804" s="79"/>
      <c r="V1804" s="78"/>
      <c r="W1804" s="78"/>
      <c r="X1804" s="78"/>
      <c r="Y1804" s="77"/>
      <c r="Z1804" s="77"/>
      <c r="AA1804" s="65"/>
      <c r="AB1804" s="65"/>
      <c r="AC1804" s="125"/>
      <c r="AD1804" s="125"/>
      <c r="AE1804" s="126"/>
      <c r="AF1804" s="126"/>
      <c r="AG1804" s="126"/>
      <c r="AH1804" s="125"/>
      <c r="AI1804" s="125"/>
      <c r="AJ1804" s="125"/>
      <c r="AK1804" s="125"/>
      <c r="AL1804" s="125"/>
      <c r="AM1804" s="125"/>
      <c r="AN1804" s="125"/>
      <c r="AO1804" s="66"/>
      <c r="AP1804" s="125"/>
      <c r="AQ1804" s="125"/>
      <c r="AR1804" s="125"/>
      <c r="AS1804" s="125"/>
      <c r="AT1804" s="125"/>
      <c r="AU1804" s="125"/>
      <c r="AV1804" s="125"/>
      <c r="AW1804" s="126"/>
      <c r="AX1804" s="126"/>
      <c r="AY1804" s="126"/>
      <c r="AZ1804" s="127"/>
      <c r="BA1804" s="128"/>
      <c r="BB1804" s="65"/>
      <c r="BC1804" s="65"/>
      <c r="BD1804" s="125"/>
      <c r="BE1804" s="125"/>
      <c r="BF1804" s="126"/>
      <c r="BG1804" s="126"/>
      <c r="BH1804" s="126"/>
      <c r="BI1804" s="125"/>
      <c r="BJ1804" s="125"/>
      <c r="BK1804" s="125"/>
      <c r="BL1804" s="125"/>
      <c r="BM1804" s="125"/>
      <c r="BN1804" s="125"/>
      <c r="BO1804" s="129"/>
      <c r="BP1804" s="66"/>
      <c r="BQ1804" s="129"/>
      <c r="BR1804" s="125"/>
      <c r="BS1804" s="125"/>
      <c r="BT1804" s="125"/>
      <c r="BU1804" s="125"/>
      <c r="BV1804" s="125"/>
      <c r="BW1804" s="125"/>
      <c r="BX1804" s="126"/>
      <c r="BY1804" s="126"/>
      <c r="BZ1804" s="126"/>
      <c r="CA1804" s="127"/>
      <c r="CB1804" s="128"/>
    </row>
    <row r="1805" spans="1:80" x14ac:dyDescent="0.3">
      <c r="A1805" s="65"/>
      <c r="B1805" s="72"/>
      <c r="C1805" s="72"/>
      <c r="D1805" s="78"/>
      <c r="E1805" s="78"/>
      <c r="F1805" s="78"/>
      <c r="G1805" s="80"/>
      <c r="H1805" s="80"/>
      <c r="I1805" s="80"/>
      <c r="J1805" s="80"/>
      <c r="K1805" s="80"/>
      <c r="L1805" s="80"/>
      <c r="M1805" s="80"/>
      <c r="N1805" s="81"/>
      <c r="O1805" s="80"/>
      <c r="P1805" s="80"/>
      <c r="Q1805" s="80"/>
      <c r="R1805" s="80"/>
      <c r="S1805" s="80"/>
      <c r="T1805" s="80"/>
      <c r="U1805" s="80"/>
      <c r="V1805" s="78"/>
      <c r="W1805" s="78"/>
      <c r="X1805" s="78"/>
      <c r="Y1805" s="72"/>
      <c r="Z1805" s="72"/>
      <c r="AA1805" s="65"/>
      <c r="AB1805" s="65"/>
      <c r="AC1805" s="125"/>
      <c r="AD1805" s="125"/>
      <c r="AE1805" s="126"/>
      <c r="AF1805" s="126"/>
      <c r="AG1805" s="126"/>
      <c r="AH1805" s="125"/>
      <c r="AI1805" s="125"/>
      <c r="AJ1805" s="125"/>
      <c r="AK1805" s="125"/>
      <c r="AL1805" s="125"/>
      <c r="AM1805" s="125"/>
      <c r="AN1805" s="125"/>
      <c r="AO1805" s="66"/>
      <c r="AP1805" s="125"/>
      <c r="AQ1805" s="125"/>
      <c r="AR1805" s="125"/>
      <c r="AS1805" s="125"/>
      <c r="AT1805" s="125"/>
      <c r="AU1805" s="125"/>
      <c r="AV1805" s="125"/>
      <c r="AW1805" s="126"/>
      <c r="AX1805" s="126"/>
      <c r="AY1805" s="126"/>
      <c r="AZ1805" s="127"/>
      <c r="BA1805" s="128"/>
      <c r="BB1805" s="65"/>
      <c r="BC1805" s="65"/>
      <c r="BD1805" s="125"/>
      <c r="BE1805" s="125"/>
      <c r="BF1805" s="126"/>
      <c r="BG1805" s="126"/>
      <c r="BH1805" s="126"/>
      <c r="BI1805" s="125"/>
      <c r="BJ1805" s="125"/>
      <c r="BK1805" s="125"/>
      <c r="BL1805" s="125"/>
      <c r="BM1805" s="125"/>
      <c r="BN1805" s="125"/>
      <c r="BO1805" s="129"/>
      <c r="BP1805" s="66"/>
      <c r="BQ1805" s="129"/>
      <c r="BR1805" s="125"/>
      <c r="BS1805" s="125"/>
      <c r="BT1805" s="125"/>
      <c r="BU1805" s="125"/>
      <c r="BV1805" s="125"/>
      <c r="BW1805" s="125"/>
      <c r="BX1805" s="126"/>
      <c r="BY1805" s="126"/>
      <c r="BZ1805" s="126"/>
      <c r="CA1805" s="127"/>
      <c r="CB1805" s="128"/>
    </row>
    <row r="1806" spans="1:80" x14ac:dyDescent="0.3">
      <c r="A1806" s="65"/>
      <c r="B1806" s="125"/>
      <c r="C1806" s="125"/>
      <c r="D1806" s="126"/>
      <c r="E1806" s="126"/>
      <c r="F1806" s="126"/>
      <c r="G1806" s="125"/>
      <c r="H1806" s="125"/>
      <c r="I1806" s="125"/>
      <c r="J1806" s="125"/>
      <c r="K1806" s="125"/>
      <c r="L1806" s="125"/>
      <c r="M1806" s="125"/>
      <c r="N1806" s="66"/>
      <c r="O1806" s="125"/>
      <c r="P1806" s="125"/>
      <c r="Q1806" s="125"/>
      <c r="R1806" s="125"/>
      <c r="S1806" s="125"/>
      <c r="T1806" s="125"/>
      <c r="U1806" s="125"/>
      <c r="V1806" s="126"/>
      <c r="W1806" s="126"/>
      <c r="X1806" s="126"/>
      <c r="Y1806" s="127"/>
      <c r="Z1806" s="128"/>
      <c r="AA1806" s="65"/>
      <c r="AB1806" s="65"/>
      <c r="AC1806" s="125"/>
      <c r="AD1806" s="125"/>
      <c r="AE1806" s="126"/>
      <c r="AF1806" s="126"/>
      <c r="AG1806" s="126"/>
      <c r="AH1806" s="125"/>
      <c r="AI1806" s="125"/>
      <c r="AJ1806" s="125"/>
      <c r="AK1806" s="125"/>
      <c r="AL1806" s="125"/>
      <c r="AM1806" s="125"/>
      <c r="AN1806" s="125"/>
      <c r="AO1806" s="66"/>
      <c r="AP1806" s="125"/>
      <c r="AQ1806" s="125"/>
      <c r="AR1806" s="125"/>
      <c r="AS1806" s="125"/>
      <c r="AT1806" s="125"/>
      <c r="AU1806" s="125"/>
      <c r="AV1806" s="125"/>
      <c r="AW1806" s="126"/>
      <c r="AX1806" s="126"/>
      <c r="AY1806" s="126"/>
      <c r="AZ1806" s="127"/>
      <c r="BA1806" s="128"/>
      <c r="BB1806" s="65"/>
      <c r="BC1806" s="65"/>
      <c r="BD1806" s="125"/>
      <c r="BE1806" s="125"/>
      <c r="BF1806" s="126"/>
      <c r="BG1806" s="126"/>
      <c r="BH1806" s="126"/>
      <c r="BI1806" s="125"/>
      <c r="BJ1806" s="125"/>
      <c r="BK1806" s="125"/>
      <c r="BL1806" s="125"/>
      <c r="BM1806" s="125"/>
      <c r="BN1806" s="125"/>
      <c r="BO1806" s="129"/>
      <c r="BP1806" s="66"/>
      <c r="BQ1806" s="129"/>
      <c r="BR1806" s="125"/>
      <c r="BS1806" s="125"/>
      <c r="BT1806" s="125"/>
      <c r="BU1806" s="125"/>
      <c r="BV1806" s="125"/>
      <c r="BW1806" s="125"/>
      <c r="BX1806" s="126"/>
      <c r="BY1806" s="126"/>
      <c r="BZ1806" s="126"/>
      <c r="CA1806" s="127"/>
      <c r="CB1806" s="128"/>
    </row>
    <row r="1807" spans="1:80" x14ac:dyDescent="0.3">
      <c r="A1807" s="65"/>
      <c r="B1807" s="223"/>
      <c r="C1807" s="224"/>
      <c r="D1807" s="65"/>
      <c r="E1807" s="65"/>
      <c r="F1807" s="223"/>
      <c r="G1807" s="224"/>
      <c r="H1807" s="65"/>
      <c r="I1807" s="65"/>
      <c r="J1807" s="223"/>
      <c r="K1807" s="224"/>
      <c r="L1807" s="65"/>
      <c r="M1807" s="233"/>
      <c r="N1807" s="233"/>
      <c r="O1807" s="233"/>
      <c r="P1807" s="65"/>
      <c r="Q1807" s="223"/>
      <c r="R1807" s="224"/>
      <c r="S1807" s="65"/>
      <c r="T1807" s="65"/>
      <c r="U1807" s="223"/>
      <c r="V1807" s="224"/>
      <c r="W1807" s="65"/>
      <c r="X1807" s="65"/>
      <c r="Y1807" s="223"/>
      <c r="Z1807" s="224"/>
      <c r="AA1807" s="65"/>
      <c r="AB1807" s="65"/>
      <c r="AC1807" s="125"/>
      <c r="AD1807" s="125"/>
      <c r="AE1807" s="126"/>
      <c r="AF1807" s="126"/>
      <c r="AG1807" s="126"/>
      <c r="AH1807" s="125"/>
      <c r="AI1807" s="125"/>
      <c r="AJ1807" s="125"/>
      <c r="AK1807" s="125"/>
      <c r="AL1807" s="125"/>
      <c r="AM1807" s="125"/>
      <c r="AN1807" s="125"/>
      <c r="AO1807" s="66"/>
      <c r="AP1807" s="125"/>
      <c r="AQ1807" s="125"/>
      <c r="AR1807" s="125"/>
      <c r="AS1807" s="125"/>
      <c r="AT1807" s="125"/>
      <c r="AU1807" s="125"/>
      <c r="AV1807" s="125"/>
      <c r="AW1807" s="126"/>
      <c r="AX1807" s="126"/>
      <c r="AY1807" s="126"/>
      <c r="AZ1807" s="127"/>
      <c r="BA1807" s="128"/>
      <c r="BB1807" s="65"/>
      <c r="BC1807" s="65"/>
      <c r="BD1807" s="125"/>
      <c r="BE1807" s="125"/>
      <c r="BF1807" s="126"/>
      <c r="BG1807" s="126"/>
      <c r="BH1807" s="126"/>
      <c r="BI1807" s="125"/>
      <c r="BJ1807" s="125"/>
      <c r="BK1807" s="125"/>
      <c r="BL1807" s="125"/>
      <c r="BM1807" s="125"/>
      <c r="BN1807" s="125"/>
      <c r="BO1807" s="129"/>
      <c r="BP1807" s="66"/>
      <c r="BQ1807" s="129"/>
      <c r="BR1807" s="125"/>
      <c r="BS1807" s="125"/>
      <c r="BT1807" s="125"/>
      <c r="BU1807" s="125"/>
      <c r="BV1807" s="125"/>
      <c r="BW1807" s="125"/>
      <c r="BX1807" s="126"/>
      <c r="BY1807" s="126"/>
      <c r="BZ1807" s="126"/>
      <c r="CA1807" s="127"/>
      <c r="CB1807" s="128"/>
    </row>
    <row r="1808" spans="1:80" x14ac:dyDescent="0.3">
      <c r="A1808" s="65"/>
      <c r="B1808" s="225"/>
      <c r="C1808" s="226"/>
      <c r="D1808" s="65"/>
      <c r="E1808" s="65"/>
      <c r="F1808" s="227"/>
      <c r="G1808" s="226"/>
      <c r="H1808" s="65"/>
      <c r="I1808" s="65"/>
      <c r="J1808" s="228"/>
      <c r="K1808" s="229"/>
      <c r="L1808" s="65"/>
      <c r="M1808" s="225"/>
      <c r="N1808" s="230"/>
      <c r="O1808" s="226"/>
      <c r="P1808" s="65"/>
      <c r="Q1808" s="231"/>
      <c r="R1808" s="232"/>
      <c r="S1808" s="76"/>
      <c r="T1808" s="65"/>
      <c r="U1808" s="225"/>
      <c r="V1808" s="226"/>
      <c r="W1808" s="65"/>
      <c r="X1808" s="65"/>
      <c r="Y1808" s="225"/>
      <c r="Z1808" s="226"/>
      <c r="AA1808" s="65"/>
      <c r="AB1808" s="65"/>
      <c r="AC1808" s="125"/>
      <c r="AD1808" s="125"/>
      <c r="AE1808" s="126"/>
      <c r="AF1808" s="126"/>
      <c r="AG1808" s="126"/>
      <c r="AH1808" s="125"/>
      <c r="AI1808" s="125"/>
      <c r="AJ1808" s="125"/>
      <c r="AK1808" s="125"/>
      <c r="AL1808" s="125"/>
      <c r="AM1808" s="125"/>
      <c r="AN1808" s="125"/>
      <c r="AO1808" s="66"/>
      <c r="AP1808" s="125"/>
      <c r="AQ1808" s="125"/>
      <c r="AR1808" s="125"/>
      <c r="AS1808" s="125"/>
      <c r="AT1808" s="125"/>
      <c r="AU1808" s="125"/>
      <c r="AV1808" s="125"/>
      <c r="AW1808" s="126"/>
      <c r="AX1808" s="126"/>
      <c r="AY1808" s="126"/>
      <c r="AZ1808" s="127"/>
      <c r="BA1808" s="128"/>
      <c r="BB1808" s="65"/>
      <c r="BC1808" s="65"/>
      <c r="BD1808" s="125"/>
      <c r="BE1808" s="125"/>
      <c r="BF1808" s="126"/>
      <c r="BG1808" s="126"/>
      <c r="BH1808" s="126"/>
      <c r="BI1808" s="125"/>
      <c r="BJ1808" s="125"/>
      <c r="BK1808" s="125"/>
      <c r="BL1808" s="125"/>
      <c r="BM1808" s="125"/>
      <c r="BN1808" s="125"/>
      <c r="BO1808" s="129"/>
      <c r="BP1808" s="66"/>
      <c r="BQ1808" s="129"/>
      <c r="BR1808" s="125"/>
      <c r="BS1808" s="125"/>
      <c r="BT1808" s="125"/>
      <c r="BU1808" s="125"/>
      <c r="BV1808" s="125"/>
      <c r="BW1808" s="125"/>
      <c r="BX1808" s="126"/>
      <c r="BY1808" s="126"/>
      <c r="BZ1808" s="126"/>
      <c r="CA1808" s="127"/>
      <c r="CB1808" s="128"/>
    </row>
    <row r="1809" spans="1:80" x14ac:dyDescent="0.3">
      <c r="A1809" s="65"/>
      <c r="B1809" s="65"/>
      <c r="C1809" s="65"/>
      <c r="D1809" s="65"/>
      <c r="E1809" s="65"/>
      <c r="F1809" s="65"/>
      <c r="G1809" s="65"/>
      <c r="H1809" s="65"/>
      <c r="I1809" s="65"/>
      <c r="J1809" s="65"/>
      <c r="K1809" s="65"/>
      <c r="L1809" s="65"/>
      <c r="M1809" s="99"/>
      <c r="N1809" s="66"/>
      <c r="O1809" s="99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5"/>
      <c r="AC1809" s="125"/>
      <c r="AD1809" s="125"/>
      <c r="AE1809" s="126"/>
      <c r="AF1809" s="126"/>
      <c r="AG1809" s="126"/>
      <c r="AH1809" s="125"/>
      <c r="AI1809" s="125"/>
      <c r="AJ1809" s="125"/>
      <c r="AK1809" s="125"/>
      <c r="AL1809" s="125"/>
      <c r="AM1809" s="125"/>
      <c r="AN1809" s="125"/>
      <c r="AO1809" s="66"/>
      <c r="AP1809" s="125"/>
      <c r="AQ1809" s="125"/>
      <c r="AR1809" s="125"/>
      <c r="AS1809" s="125"/>
      <c r="AT1809" s="125"/>
      <c r="AU1809" s="125"/>
      <c r="AV1809" s="125"/>
      <c r="AW1809" s="126"/>
      <c r="AX1809" s="126"/>
      <c r="AY1809" s="126"/>
      <c r="AZ1809" s="127"/>
      <c r="BA1809" s="128"/>
      <c r="BB1809" s="65"/>
      <c r="BC1809" s="65"/>
      <c r="BD1809" s="125"/>
      <c r="BE1809" s="125"/>
      <c r="BF1809" s="126"/>
      <c r="BG1809" s="126"/>
      <c r="BH1809" s="126"/>
      <c r="BI1809" s="125"/>
      <c r="BJ1809" s="125"/>
      <c r="BK1809" s="125"/>
      <c r="BL1809" s="125"/>
      <c r="BM1809" s="125"/>
      <c r="BN1809" s="125"/>
      <c r="BO1809" s="129"/>
      <c r="BP1809" s="66"/>
      <c r="BQ1809" s="129"/>
      <c r="BR1809" s="125"/>
      <c r="BS1809" s="125"/>
      <c r="BT1809" s="125"/>
      <c r="BU1809" s="125"/>
      <c r="BV1809" s="125"/>
      <c r="BW1809" s="125"/>
      <c r="BX1809" s="126"/>
      <c r="BY1809" s="126"/>
      <c r="BZ1809" s="126"/>
      <c r="CA1809" s="127"/>
      <c r="CB1809" s="128"/>
    </row>
    <row r="1810" spans="1:80" x14ac:dyDescent="0.3">
      <c r="A1810" s="65"/>
      <c r="B1810" s="65"/>
      <c r="C1810" s="65"/>
      <c r="D1810" s="65"/>
      <c r="E1810" s="65"/>
      <c r="F1810" s="65"/>
      <c r="G1810" s="65"/>
      <c r="H1810" s="65"/>
      <c r="I1810" s="65"/>
      <c r="J1810" s="65"/>
      <c r="K1810" s="65"/>
      <c r="L1810" s="65"/>
      <c r="M1810" s="99"/>
      <c r="N1810" s="66"/>
      <c r="O1810" s="99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5"/>
      <c r="AC1810" s="125"/>
      <c r="AD1810" s="125"/>
      <c r="AE1810" s="126"/>
      <c r="AF1810" s="126"/>
      <c r="AG1810" s="126"/>
      <c r="AH1810" s="125"/>
      <c r="AI1810" s="125"/>
      <c r="AJ1810" s="125"/>
      <c r="AK1810" s="125"/>
      <c r="AL1810" s="125"/>
      <c r="AM1810" s="125"/>
      <c r="AN1810" s="125"/>
      <c r="AO1810" s="66"/>
      <c r="AP1810" s="125"/>
      <c r="AQ1810" s="125"/>
      <c r="AR1810" s="125"/>
      <c r="AS1810" s="125"/>
      <c r="AT1810" s="125"/>
      <c r="AU1810" s="125"/>
      <c r="AV1810" s="125"/>
      <c r="AW1810" s="126"/>
      <c r="AX1810" s="126"/>
      <c r="AY1810" s="126"/>
      <c r="AZ1810" s="127"/>
      <c r="BA1810" s="128"/>
      <c r="BB1810" s="65"/>
      <c r="BC1810" s="65"/>
      <c r="BD1810" s="125"/>
      <c r="BE1810" s="125"/>
      <c r="BF1810" s="126"/>
      <c r="BG1810" s="126"/>
      <c r="BH1810" s="126"/>
      <c r="BI1810" s="125"/>
      <c r="BJ1810" s="125"/>
      <c r="BK1810" s="125"/>
      <c r="BL1810" s="125"/>
      <c r="BM1810" s="125"/>
      <c r="BN1810" s="125"/>
      <c r="BO1810" s="129"/>
      <c r="BP1810" s="66"/>
      <c r="BQ1810" s="129"/>
      <c r="BR1810" s="125"/>
      <c r="BS1810" s="125"/>
      <c r="BT1810" s="125"/>
      <c r="BU1810" s="125"/>
      <c r="BV1810" s="125"/>
      <c r="BW1810" s="125"/>
      <c r="BX1810" s="126"/>
      <c r="BY1810" s="126"/>
      <c r="BZ1810" s="126"/>
      <c r="CA1810" s="127"/>
      <c r="CB1810" s="128"/>
    </row>
    <row r="1811" spans="1:80" x14ac:dyDescent="0.3">
      <c r="A1811" s="65"/>
      <c r="B1811" s="68"/>
      <c r="C1811" s="68"/>
      <c r="D1811" s="68"/>
      <c r="E1811" s="68"/>
      <c r="F1811" s="68"/>
      <c r="G1811" s="68"/>
      <c r="H1811" s="68"/>
      <c r="I1811" s="68"/>
      <c r="J1811" s="68"/>
      <c r="K1811" s="68"/>
      <c r="L1811" s="68"/>
      <c r="M1811" s="87"/>
      <c r="N1811" s="68"/>
      <c r="O1811" s="87"/>
      <c r="P1811" s="68"/>
      <c r="Q1811" s="68"/>
      <c r="R1811" s="68"/>
      <c r="S1811" s="68"/>
      <c r="T1811" s="68"/>
      <c r="U1811" s="68"/>
      <c r="V1811" s="68"/>
      <c r="W1811" s="68"/>
      <c r="X1811" s="68"/>
      <c r="Y1811" s="68"/>
      <c r="Z1811" s="68"/>
      <c r="AA1811" s="65"/>
      <c r="AB1811" s="65"/>
      <c r="AC1811" s="125"/>
      <c r="AD1811" s="125"/>
      <c r="AE1811" s="126"/>
      <c r="AF1811" s="126"/>
      <c r="AG1811" s="126"/>
      <c r="AH1811" s="125"/>
      <c r="AI1811" s="125"/>
      <c r="AJ1811" s="125"/>
      <c r="AK1811" s="125"/>
      <c r="AL1811" s="125"/>
      <c r="AM1811" s="125"/>
      <c r="AN1811" s="125"/>
      <c r="AO1811" s="66"/>
      <c r="AP1811" s="125"/>
      <c r="AQ1811" s="125"/>
      <c r="AR1811" s="125"/>
      <c r="AS1811" s="125"/>
      <c r="AT1811" s="125"/>
      <c r="AU1811" s="125"/>
      <c r="AV1811" s="125"/>
      <c r="AW1811" s="126"/>
      <c r="AX1811" s="126"/>
      <c r="AY1811" s="126"/>
      <c r="AZ1811" s="127"/>
      <c r="BA1811" s="128"/>
      <c r="BB1811" s="65"/>
      <c r="BC1811" s="65"/>
      <c r="BD1811" s="125"/>
      <c r="BE1811" s="125"/>
      <c r="BF1811" s="126"/>
      <c r="BG1811" s="126"/>
      <c r="BH1811" s="126"/>
      <c r="BI1811" s="125"/>
      <c r="BJ1811" s="125"/>
      <c r="BK1811" s="125"/>
      <c r="BL1811" s="125"/>
      <c r="BM1811" s="125"/>
      <c r="BN1811" s="125"/>
      <c r="BO1811" s="129"/>
      <c r="BP1811" s="66"/>
      <c r="BQ1811" s="129"/>
      <c r="BR1811" s="125"/>
      <c r="BS1811" s="125"/>
      <c r="BT1811" s="125"/>
      <c r="BU1811" s="125"/>
      <c r="BV1811" s="125"/>
      <c r="BW1811" s="125"/>
      <c r="BX1811" s="126"/>
      <c r="BY1811" s="126"/>
      <c r="BZ1811" s="126"/>
      <c r="CA1811" s="127"/>
      <c r="CB1811" s="128"/>
    </row>
    <row r="1812" spans="1:80" x14ac:dyDescent="0.3">
      <c r="A1812" s="65"/>
      <c r="B1812" s="70"/>
      <c r="C1812" s="70"/>
      <c r="D1812" s="71"/>
      <c r="E1812" s="71"/>
      <c r="F1812" s="71"/>
      <c r="G1812" s="70"/>
      <c r="H1812" s="70"/>
      <c r="I1812" s="70"/>
      <c r="J1812" s="70"/>
      <c r="K1812" s="70"/>
      <c r="L1812" s="70"/>
      <c r="M1812" s="70"/>
      <c r="N1812" s="194"/>
      <c r="O1812" s="80"/>
      <c r="P1812" s="75"/>
      <c r="Q1812" s="75"/>
      <c r="R1812" s="75"/>
      <c r="S1812" s="75"/>
      <c r="T1812" s="75"/>
      <c r="U1812" s="75"/>
      <c r="V1812" s="74"/>
      <c r="W1812" s="74"/>
      <c r="X1812" s="74"/>
      <c r="Y1812" s="73"/>
      <c r="Z1812" s="72"/>
      <c r="AA1812" s="65"/>
      <c r="AB1812" s="65"/>
      <c r="AC1812" s="125"/>
      <c r="AD1812" s="125"/>
      <c r="AE1812" s="126"/>
      <c r="AF1812" s="126"/>
      <c r="AG1812" s="126"/>
      <c r="AH1812" s="125"/>
      <c r="AI1812" s="125"/>
      <c r="AJ1812" s="125"/>
      <c r="AK1812" s="125"/>
      <c r="AL1812" s="125"/>
      <c r="AM1812" s="125"/>
      <c r="AN1812" s="125"/>
      <c r="AO1812" s="66"/>
      <c r="AP1812" s="125"/>
      <c r="AQ1812" s="125"/>
      <c r="AR1812" s="125"/>
      <c r="AS1812" s="125"/>
      <c r="AT1812" s="125"/>
      <c r="AU1812" s="125"/>
      <c r="AV1812" s="125"/>
      <c r="AW1812" s="126"/>
      <c r="AX1812" s="126"/>
      <c r="AY1812" s="126"/>
      <c r="AZ1812" s="127"/>
      <c r="BA1812" s="128"/>
      <c r="BB1812" s="65"/>
      <c r="BC1812" s="65"/>
      <c r="BD1812" s="125"/>
      <c r="BE1812" s="125"/>
      <c r="BF1812" s="126"/>
      <c r="BG1812" s="126"/>
      <c r="BH1812" s="126"/>
      <c r="BI1812" s="125"/>
      <c r="BJ1812" s="125"/>
      <c r="BK1812" s="125"/>
      <c r="BL1812" s="125"/>
      <c r="BM1812" s="125"/>
      <c r="BN1812" s="125"/>
      <c r="BO1812" s="129"/>
      <c r="BP1812" s="66"/>
      <c r="BQ1812" s="129"/>
      <c r="BR1812" s="125"/>
      <c r="BS1812" s="125"/>
      <c r="BT1812" s="125"/>
      <c r="BU1812" s="125"/>
      <c r="BV1812" s="125"/>
      <c r="BW1812" s="125"/>
      <c r="BX1812" s="126"/>
      <c r="BY1812" s="126"/>
      <c r="BZ1812" s="126"/>
      <c r="CA1812" s="127"/>
      <c r="CB1812" s="128"/>
    </row>
    <row r="1813" spans="1:80" x14ac:dyDescent="0.3">
      <c r="A1813" s="65"/>
      <c r="B1813" s="70"/>
      <c r="C1813" s="70"/>
      <c r="D1813" s="71"/>
      <c r="E1813" s="71"/>
      <c r="F1813" s="71"/>
      <c r="G1813" s="70"/>
      <c r="H1813" s="70"/>
      <c r="I1813" s="70"/>
      <c r="J1813" s="70"/>
      <c r="K1813" s="70"/>
      <c r="L1813" s="70"/>
      <c r="M1813" s="70"/>
      <c r="N1813" s="194"/>
      <c r="O1813" s="80"/>
      <c r="P1813" s="75"/>
      <c r="Q1813" s="75"/>
      <c r="R1813" s="75"/>
      <c r="S1813" s="75"/>
      <c r="T1813" s="75"/>
      <c r="U1813" s="75"/>
      <c r="V1813" s="74"/>
      <c r="W1813" s="74"/>
      <c r="X1813" s="74"/>
      <c r="Y1813" s="73"/>
      <c r="Z1813" s="72"/>
      <c r="AA1813" s="65"/>
      <c r="AB1813" s="65"/>
      <c r="AC1813" s="125"/>
      <c r="AD1813" s="125"/>
      <c r="AE1813" s="126"/>
      <c r="AF1813" s="126"/>
      <c r="AG1813" s="126"/>
      <c r="AH1813" s="125"/>
      <c r="AI1813" s="125"/>
      <c r="AJ1813" s="125"/>
      <c r="AK1813" s="125"/>
      <c r="AL1813" s="125"/>
      <c r="AM1813" s="125"/>
      <c r="AN1813" s="125"/>
      <c r="AO1813" s="66"/>
      <c r="AP1813" s="125"/>
      <c r="AQ1813" s="125"/>
      <c r="AR1813" s="125"/>
      <c r="AS1813" s="125"/>
      <c r="AT1813" s="125"/>
      <c r="AU1813" s="125"/>
      <c r="AV1813" s="125"/>
      <c r="AW1813" s="126"/>
      <c r="AX1813" s="126"/>
      <c r="AY1813" s="126"/>
      <c r="AZ1813" s="127"/>
      <c r="BA1813" s="128"/>
      <c r="BB1813" s="65"/>
      <c r="BC1813" s="65"/>
      <c r="BD1813" s="125"/>
      <c r="BE1813" s="125"/>
      <c r="BF1813" s="126"/>
      <c r="BG1813" s="126"/>
      <c r="BH1813" s="126"/>
      <c r="BI1813" s="125"/>
      <c r="BJ1813" s="125"/>
      <c r="BK1813" s="125"/>
      <c r="BL1813" s="125"/>
      <c r="BM1813" s="125"/>
      <c r="BN1813" s="125"/>
      <c r="BO1813" s="129"/>
      <c r="BP1813" s="66"/>
      <c r="BQ1813" s="129"/>
      <c r="BR1813" s="125"/>
      <c r="BS1813" s="125"/>
      <c r="BT1813" s="125"/>
      <c r="BU1813" s="125"/>
      <c r="BV1813" s="125"/>
      <c r="BW1813" s="125"/>
      <c r="BX1813" s="126"/>
      <c r="BY1813" s="126"/>
      <c r="BZ1813" s="126"/>
      <c r="CA1813" s="127"/>
      <c r="CB1813" s="128"/>
    </row>
    <row r="1814" spans="1:80" x14ac:dyDescent="0.3">
      <c r="A1814" s="65"/>
      <c r="B1814" s="70"/>
      <c r="C1814" s="70"/>
      <c r="D1814" s="71"/>
      <c r="E1814" s="71"/>
      <c r="F1814" s="71"/>
      <c r="G1814" s="70"/>
      <c r="H1814" s="70"/>
      <c r="I1814" s="70"/>
      <c r="J1814" s="70"/>
      <c r="K1814" s="70"/>
      <c r="L1814" s="70"/>
      <c r="M1814" s="70"/>
      <c r="N1814" s="194"/>
      <c r="O1814" s="80"/>
      <c r="P1814" s="75"/>
      <c r="Q1814" s="75"/>
      <c r="R1814" s="75"/>
      <c r="S1814" s="75"/>
      <c r="T1814" s="75"/>
      <c r="U1814" s="75"/>
      <c r="V1814" s="74"/>
      <c r="W1814" s="74"/>
      <c r="X1814" s="74"/>
      <c r="Y1814" s="73"/>
      <c r="Z1814" s="72"/>
      <c r="AA1814" s="65"/>
      <c r="AB1814" s="65"/>
      <c r="AC1814" s="125"/>
      <c r="AD1814" s="125"/>
      <c r="AE1814" s="126"/>
      <c r="AF1814" s="126"/>
      <c r="AG1814" s="126"/>
      <c r="AH1814" s="125"/>
      <c r="AI1814" s="125"/>
      <c r="AJ1814" s="125"/>
      <c r="AK1814" s="125"/>
      <c r="AL1814" s="125"/>
      <c r="AM1814" s="125"/>
      <c r="AN1814" s="125"/>
      <c r="AO1814" s="66"/>
      <c r="AP1814" s="125"/>
      <c r="AQ1814" s="125"/>
      <c r="AR1814" s="125"/>
      <c r="AS1814" s="125"/>
      <c r="AT1814" s="125"/>
      <c r="AU1814" s="125"/>
      <c r="AV1814" s="125"/>
      <c r="AW1814" s="126"/>
      <c r="AX1814" s="126"/>
      <c r="AY1814" s="126"/>
      <c r="AZ1814" s="127"/>
      <c r="BA1814" s="128"/>
      <c r="BB1814" s="65"/>
      <c r="BC1814" s="65"/>
      <c r="BD1814" s="125"/>
      <c r="BE1814" s="125"/>
      <c r="BF1814" s="126"/>
      <c r="BG1814" s="126"/>
      <c r="BH1814" s="126"/>
      <c r="BI1814" s="125"/>
      <c r="BJ1814" s="125"/>
      <c r="BK1814" s="125"/>
      <c r="BL1814" s="125"/>
      <c r="BM1814" s="125"/>
      <c r="BN1814" s="125"/>
      <c r="BO1814" s="129"/>
      <c r="BP1814" s="66"/>
      <c r="BQ1814" s="129"/>
      <c r="BR1814" s="125"/>
      <c r="BS1814" s="125"/>
      <c r="BT1814" s="125"/>
      <c r="BU1814" s="125"/>
      <c r="BV1814" s="125"/>
      <c r="BW1814" s="125"/>
      <c r="BX1814" s="126"/>
      <c r="BY1814" s="126"/>
      <c r="BZ1814" s="126"/>
      <c r="CA1814" s="127"/>
      <c r="CB1814" s="128"/>
    </row>
    <row r="1815" spans="1:80" x14ac:dyDescent="0.3">
      <c r="A1815" s="65"/>
      <c r="B1815" s="70"/>
      <c r="C1815" s="70"/>
      <c r="D1815" s="71"/>
      <c r="E1815" s="71"/>
      <c r="F1815" s="71"/>
      <c r="G1815" s="70"/>
      <c r="H1815" s="70"/>
      <c r="I1815" s="70"/>
      <c r="J1815" s="70"/>
      <c r="K1815" s="70"/>
      <c r="L1815" s="70"/>
      <c r="M1815" s="70"/>
      <c r="N1815" s="194"/>
      <c r="O1815" s="80"/>
      <c r="P1815" s="75"/>
      <c r="Q1815" s="75"/>
      <c r="R1815" s="75"/>
      <c r="S1815" s="75"/>
      <c r="T1815" s="75"/>
      <c r="U1815" s="75"/>
      <c r="V1815" s="74"/>
      <c r="W1815" s="74"/>
      <c r="X1815" s="74"/>
      <c r="Y1815" s="73"/>
      <c r="Z1815" s="72"/>
      <c r="AA1815" s="65"/>
      <c r="AB1815" s="65"/>
      <c r="AC1815" s="125"/>
      <c r="AD1815" s="125"/>
      <c r="AE1815" s="126"/>
      <c r="AF1815" s="126"/>
      <c r="AG1815" s="126"/>
      <c r="AH1815" s="125"/>
      <c r="AI1815" s="125"/>
      <c r="AJ1815" s="125"/>
      <c r="AK1815" s="125"/>
      <c r="AL1815" s="125"/>
      <c r="AM1815" s="125"/>
      <c r="AN1815" s="125"/>
      <c r="AO1815" s="66"/>
      <c r="AP1815" s="125"/>
      <c r="AQ1815" s="125"/>
      <c r="AR1815" s="125"/>
      <c r="AS1815" s="125"/>
      <c r="AT1815" s="125"/>
      <c r="AU1815" s="125"/>
      <c r="AV1815" s="125"/>
      <c r="AW1815" s="126"/>
      <c r="AX1815" s="126"/>
      <c r="AY1815" s="126"/>
      <c r="AZ1815" s="127"/>
      <c r="BA1815" s="128"/>
      <c r="BB1815" s="65"/>
      <c r="BC1815" s="65"/>
      <c r="BD1815" s="125"/>
      <c r="BE1815" s="125"/>
      <c r="BF1815" s="126"/>
      <c r="BG1815" s="126"/>
      <c r="BH1815" s="126"/>
      <c r="BI1815" s="125"/>
      <c r="BJ1815" s="125"/>
      <c r="BK1815" s="125"/>
      <c r="BL1815" s="125"/>
      <c r="BM1815" s="125"/>
      <c r="BN1815" s="125"/>
      <c r="BO1815" s="129"/>
      <c r="BP1815" s="66"/>
      <c r="BQ1815" s="129"/>
      <c r="BR1815" s="125"/>
      <c r="BS1815" s="125"/>
      <c r="BT1815" s="125"/>
      <c r="BU1815" s="125"/>
      <c r="BV1815" s="125"/>
      <c r="BW1815" s="125"/>
      <c r="BX1815" s="126"/>
      <c r="BY1815" s="126"/>
      <c r="BZ1815" s="126"/>
      <c r="CA1815" s="127"/>
      <c r="CB1815" s="128"/>
    </row>
    <row r="1816" spans="1:80" x14ac:dyDescent="0.3">
      <c r="A1816" s="65"/>
      <c r="B1816" s="70"/>
      <c r="C1816" s="70"/>
      <c r="D1816" s="71"/>
      <c r="E1816" s="71"/>
      <c r="F1816" s="71"/>
      <c r="G1816" s="70"/>
      <c r="H1816" s="70"/>
      <c r="I1816" s="70"/>
      <c r="J1816" s="70"/>
      <c r="K1816" s="70"/>
      <c r="L1816" s="70"/>
      <c r="M1816" s="70"/>
      <c r="N1816" s="194"/>
      <c r="O1816" s="80"/>
      <c r="P1816" s="75"/>
      <c r="Q1816" s="75"/>
      <c r="R1816" s="75"/>
      <c r="S1816" s="75"/>
      <c r="T1816" s="75"/>
      <c r="U1816" s="75"/>
      <c r="V1816" s="74"/>
      <c r="W1816" s="74"/>
      <c r="X1816" s="74"/>
      <c r="Y1816" s="73"/>
      <c r="Z1816" s="72"/>
      <c r="AA1816" s="65"/>
      <c r="AB1816" s="65"/>
      <c r="AC1816" s="125"/>
      <c r="AD1816" s="125"/>
      <c r="AE1816" s="126"/>
      <c r="AF1816" s="126"/>
      <c r="AG1816" s="126"/>
      <c r="AH1816" s="125"/>
      <c r="AI1816" s="125"/>
      <c r="AJ1816" s="125"/>
      <c r="AK1816" s="125"/>
      <c r="AL1816" s="125"/>
      <c r="AM1816" s="125"/>
      <c r="AN1816" s="125"/>
      <c r="AO1816" s="66"/>
      <c r="AP1816" s="125"/>
      <c r="AQ1816" s="125"/>
      <c r="AR1816" s="125"/>
      <c r="AS1816" s="125"/>
      <c r="AT1816" s="125"/>
      <c r="AU1816" s="125"/>
      <c r="AV1816" s="125"/>
      <c r="AW1816" s="126"/>
      <c r="AX1816" s="126"/>
      <c r="AY1816" s="126"/>
      <c r="AZ1816" s="127"/>
      <c r="BA1816" s="128"/>
      <c r="BB1816" s="65"/>
      <c r="BC1816" s="65"/>
      <c r="BD1816" s="125"/>
      <c r="BE1816" s="125"/>
      <c r="BF1816" s="126"/>
      <c r="BG1816" s="126"/>
      <c r="BH1816" s="126"/>
      <c r="BI1816" s="125"/>
      <c r="BJ1816" s="125"/>
      <c r="BK1816" s="125"/>
      <c r="BL1816" s="125"/>
      <c r="BM1816" s="125"/>
      <c r="BN1816" s="125"/>
      <c r="BO1816" s="129"/>
      <c r="BP1816" s="66"/>
      <c r="BQ1816" s="129"/>
      <c r="BR1816" s="125"/>
      <c r="BS1816" s="125"/>
      <c r="BT1816" s="125"/>
      <c r="BU1816" s="125"/>
      <c r="BV1816" s="125"/>
      <c r="BW1816" s="125"/>
      <c r="BX1816" s="126"/>
      <c r="BY1816" s="126"/>
      <c r="BZ1816" s="126"/>
      <c r="CA1816" s="127"/>
      <c r="CB1816" s="128"/>
    </row>
    <row r="1817" spans="1:80" x14ac:dyDescent="0.3">
      <c r="A1817" s="65"/>
      <c r="B1817" s="70"/>
      <c r="C1817" s="70"/>
      <c r="D1817" s="71"/>
      <c r="E1817" s="71"/>
      <c r="F1817" s="71"/>
      <c r="G1817" s="70"/>
      <c r="H1817" s="70"/>
      <c r="I1817" s="70"/>
      <c r="J1817" s="70"/>
      <c r="K1817" s="70"/>
      <c r="L1817" s="70"/>
      <c r="M1817" s="70"/>
      <c r="N1817" s="194"/>
      <c r="O1817" s="80"/>
      <c r="P1817" s="75"/>
      <c r="Q1817" s="75"/>
      <c r="R1817" s="75"/>
      <c r="S1817" s="75"/>
      <c r="T1817" s="75"/>
      <c r="U1817" s="75"/>
      <c r="V1817" s="74"/>
      <c r="W1817" s="74"/>
      <c r="X1817" s="74"/>
      <c r="Y1817" s="73"/>
      <c r="Z1817" s="72"/>
      <c r="AA1817" s="65"/>
      <c r="AB1817" s="65"/>
      <c r="AC1817" s="125"/>
      <c r="AD1817" s="125"/>
      <c r="AE1817" s="126"/>
      <c r="AF1817" s="126"/>
      <c r="AG1817" s="126"/>
      <c r="AH1817" s="125"/>
      <c r="AI1817" s="125"/>
      <c r="AJ1817" s="125"/>
      <c r="AK1817" s="125"/>
      <c r="AL1817" s="125"/>
      <c r="AM1817" s="125"/>
      <c r="AN1817" s="125"/>
      <c r="AO1817" s="66"/>
      <c r="AP1817" s="125"/>
      <c r="AQ1817" s="125"/>
      <c r="AR1817" s="125"/>
      <c r="AS1817" s="125"/>
      <c r="AT1817" s="125"/>
      <c r="AU1817" s="125"/>
      <c r="AV1817" s="125"/>
      <c r="AW1817" s="126"/>
      <c r="AX1817" s="126"/>
      <c r="AY1817" s="126"/>
      <c r="AZ1817" s="127"/>
      <c r="BA1817" s="128"/>
      <c r="BB1817" s="65"/>
      <c r="BC1817" s="65"/>
      <c r="BD1817" s="125"/>
      <c r="BE1817" s="125"/>
      <c r="BF1817" s="126"/>
      <c r="BG1817" s="126"/>
      <c r="BH1817" s="126"/>
      <c r="BI1817" s="125"/>
      <c r="BJ1817" s="125"/>
      <c r="BK1817" s="125"/>
      <c r="BL1817" s="125"/>
      <c r="BM1817" s="125"/>
      <c r="BN1817" s="125"/>
      <c r="BO1817" s="129"/>
      <c r="BP1817" s="66"/>
      <c r="BQ1817" s="129"/>
      <c r="BR1817" s="125"/>
      <c r="BS1817" s="125"/>
      <c r="BT1817" s="125"/>
      <c r="BU1817" s="125"/>
      <c r="BV1817" s="125"/>
      <c r="BW1817" s="125"/>
      <c r="BX1817" s="126"/>
      <c r="BY1817" s="126"/>
      <c r="BZ1817" s="126"/>
      <c r="CA1817" s="127"/>
      <c r="CB1817" s="128"/>
    </row>
    <row r="1818" spans="1:80" x14ac:dyDescent="0.3">
      <c r="A1818" s="65"/>
      <c r="B1818" s="70"/>
      <c r="C1818" s="70"/>
      <c r="D1818" s="71"/>
      <c r="E1818" s="71"/>
      <c r="F1818" s="71"/>
      <c r="G1818" s="70"/>
      <c r="H1818" s="70"/>
      <c r="I1818" s="70"/>
      <c r="J1818" s="70"/>
      <c r="K1818" s="70"/>
      <c r="L1818" s="70"/>
      <c r="M1818" s="70"/>
      <c r="N1818" s="194"/>
      <c r="O1818" s="80"/>
      <c r="P1818" s="75"/>
      <c r="Q1818" s="75"/>
      <c r="R1818" s="75"/>
      <c r="S1818" s="75"/>
      <c r="T1818" s="75"/>
      <c r="U1818" s="75"/>
      <c r="V1818" s="74"/>
      <c r="W1818" s="74"/>
      <c r="X1818" s="74"/>
      <c r="Y1818" s="73"/>
      <c r="Z1818" s="72"/>
      <c r="AA1818" s="65"/>
      <c r="AB1818" s="65"/>
      <c r="AC1818" s="125"/>
      <c r="AD1818" s="125"/>
      <c r="AE1818" s="126"/>
      <c r="AF1818" s="126"/>
      <c r="AG1818" s="126"/>
      <c r="AH1818" s="125"/>
      <c r="AI1818" s="125"/>
      <c r="AJ1818" s="125"/>
      <c r="AK1818" s="125"/>
      <c r="AL1818" s="125"/>
      <c r="AM1818" s="125"/>
      <c r="AN1818" s="125"/>
      <c r="AO1818" s="66"/>
      <c r="AP1818" s="125"/>
      <c r="AQ1818" s="125"/>
      <c r="AR1818" s="125"/>
      <c r="AS1818" s="125"/>
      <c r="AT1818" s="125"/>
      <c r="AU1818" s="125"/>
      <c r="AV1818" s="125"/>
      <c r="AW1818" s="126"/>
      <c r="AX1818" s="126"/>
      <c r="AY1818" s="126"/>
      <c r="AZ1818" s="127"/>
      <c r="BA1818" s="128"/>
      <c r="BB1818" s="65"/>
      <c r="BC1818" s="65"/>
      <c r="BD1818" s="125"/>
      <c r="BE1818" s="125"/>
      <c r="BF1818" s="126"/>
      <c r="BG1818" s="126"/>
      <c r="BH1818" s="126"/>
      <c r="BI1818" s="125"/>
      <c r="BJ1818" s="125"/>
      <c r="BK1818" s="125"/>
      <c r="BL1818" s="125"/>
      <c r="BM1818" s="125"/>
      <c r="BN1818" s="125"/>
      <c r="BO1818" s="129"/>
      <c r="BP1818" s="66"/>
      <c r="BQ1818" s="129"/>
      <c r="BR1818" s="125"/>
      <c r="BS1818" s="125"/>
      <c r="BT1818" s="125"/>
      <c r="BU1818" s="125"/>
      <c r="BV1818" s="125"/>
      <c r="BW1818" s="125"/>
      <c r="BX1818" s="126"/>
      <c r="BY1818" s="126"/>
      <c r="BZ1818" s="126"/>
      <c r="CA1818" s="127"/>
      <c r="CB1818" s="128"/>
    </row>
    <row r="1819" spans="1:80" x14ac:dyDescent="0.3">
      <c r="A1819" s="65"/>
      <c r="B1819" s="70"/>
      <c r="C1819" s="70"/>
      <c r="D1819" s="71"/>
      <c r="E1819" s="71"/>
      <c r="F1819" s="71"/>
      <c r="G1819" s="70"/>
      <c r="H1819" s="70"/>
      <c r="I1819" s="70"/>
      <c r="J1819" s="70"/>
      <c r="K1819" s="70"/>
      <c r="L1819" s="70"/>
      <c r="M1819" s="70"/>
      <c r="N1819" s="194"/>
      <c r="O1819" s="80"/>
      <c r="P1819" s="75"/>
      <c r="Q1819" s="75"/>
      <c r="R1819" s="75"/>
      <c r="S1819" s="75"/>
      <c r="T1819" s="75"/>
      <c r="U1819" s="75"/>
      <c r="V1819" s="74"/>
      <c r="W1819" s="74"/>
      <c r="X1819" s="74"/>
      <c r="Y1819" s="73"/>
      <c r="Z1819" s="72"/>
      <c r="AA1819" s="65"/>
      <c r="AB1819" s="65"/>
      <c r="AC1819" s="125"/>
      <c r="AD1819" s="125"/>
      <c r="AE1819" s="126"/>
      <c r="AF1819" s="126"/>
      <c r="AG1819" s="126"/>
      <c r="AH1819" s="125"/>
      <c r="AI1819" s="125"/>
      <c r="AJ1819" s="125"/>
      <c r="AK1819" s="125"/>
      <c r="AL1819" s="125"/>
      <c r="AM1819" s="125"/>
      <c r="AN1819" s="125"/>
      <c r="AO1819" s="66"/>
      <c r="AP1819" s="125"/>
      <c r="AQ1819" s="125"/>
      <c r="AR1819" s="125"/>
      <c r="AS1819" s="125"/>
      <c r="AT1819" s="125"/>
      <c r="AU1819" s="125"/>
      <c r="AV1819" s="125"/>
      <c r="AW1819" s="126"/>
      <c r="AX1819" s="126"/>
      <c r="AY1819" s="126"/>
      <c r="AZ1819" s="127"/>
      <c r="BA1819" s="128"/>
      <c r="BB1819" s="65"/>
      <c r="BC1819" s="65"/>
      <c r="BD1819" s="125"/>
      <c r="BE1819" s="125"/>
      <c r="BF1819" s="126"/>
      <c r="BG1819" s="126"/>
      <c r="BH1819" s="126"/>
      <c r="BI1819" s="125"/>
      <c r="BJ1819" s="125"/>
      <c r="BK1819" s="125"/>
      <c r="BL1819" s="125"/>
      <c r="BM1819" s="125"/>
      <c r="BN1819" s="125"/>
      <c r="BO1819" s="129"/>
      <c r="BP1819" s="66"/>
      <c r="BQ1819" s="129"/>
      <c r="BR1819" s="125"/>
      <c r="BS1819" s="125"/>
      <c r="BT1819" s="125"/>
      <c r="BU1819" s="125"/>
      <c r="BV1819" s="125"/>
      <c r="BW1819" s="125"/>
      <c r="BX1819" s="126"/>
      <c r="BY1819" s="126"/>
      <c r="BZ1819" s="126"/>
      <c r="CA1819" s="127"/>
      <c r="CB1819" s="128"/>
    </row>
    <row r="1820" spans="1:80" x14ac:dyDescent="0.3">
      <c r="A1820" s="65"/>
      <c r="B1820" s="70"/>
      <c r="C1820" s="70"/>
      <c r="D1820" s="71"/>
      <c r="E1820" s="71"/>
      <c r="F1820" s="71"/>
      <c r="G1820" s="70"/>
      <c r="H1820" s="70"/>
      <c r="I1820" s="70"/>
      <c r="J1820" s="70"/>
      <c r="K1820" s="70"/>
      <c r="L1820" s="70"/>
      <c r="M1820" s="70"/>
      <c r="N1820" s="194"/>
      <c r="O1820" s="80"/>
      <c r="P1820" s="75"/>
      <c r="Q1820" s="75"/>
      <c r="R1820" s="75"/>
      <c r="S1820" s="75"/>
      <c r="T1820" s="75"/>
      <c r="U1820" s="75"/>
      <c r="V1820" s="74"/>
      <c r="W1820" s="74"/>
      <c r="X1820" s="74"/>
      <c r="Y1820" s="73"/>
      <c r="Z1820" s="72"/>
      <c r="AA1820" s="65"/>
      <c r="AB1820" s="65"/>
      <c r="AC1820" s="125"/>
      <c r="AD1820" s="125"/>
      <c r="AE1820" s="126"/>
      <c r="AF1820" s="126"/>
      <c r="AG1820" s="126"/>
      <c r="AH1820" s="125"/>
      <c r="AI1820" s="125"/>
      <c r="AJ1820" s="125"/>
      <c r="AK1820" s="125"/>
      <c r="AL1820" s="125"/>
      <c r="AM1820" s="125"/>
      <c r="AN1820" s="125"/>
      <c r="AO1820" s="66"/>
      <c r="AP1820" s="125"/>
      <c r="AQ1820" s="125"/>
      <c r="AR1820" s="125"/>
      <c r="AS1820" s="125"/>
      <c r="AT1820" s="125"/>
      <c r="AU1820" s="125"/>
      <c r="AV1820" s="125"/>
      <c r="AW1820" s="126"/>
      <c r="AX1820" s="126"/>
      <c r="AY1820" s="126"/>
      <c r="AZ1820" s="127"/>
      <c r="BA1820" s="128"/>
      <c r="BB1820" s="65"/>
      <c r="BC1820" s="65"/>
      <c r="BD1820" s="125"/>
      <c r="BE1820" s="125"/>
      <c r="BF1820" s="126"/>
      <c r="BG1820" s="126"/>
      <c r="BH1820" s="126"/>
      <c r="BI1820" s="125"/>
      <c r="BJ1820" s="125"/>
      <c r="BK1820" s="125"/>
      <c r="BL1820" s="125"/>
      <c r="BM1820" s="125"/>
      <c r="BN1820" s="125"/>
      <c r="BO1820" s="129"/>
      <c r="BP1820" s="66"/>
      <c r="BQ1820" s="129"/>
      <c r="BR1820" s="125"/>
      <c r="BS1820" s="125"/>
      <c r="BT1820" s="125"/>
      <c r="BU1820" s="125"/>
      <c r="BV1820" s="125"/>
      <c r="BW1820" s="125"/>
      <c r="BX1820" s="126"/>
      <c r="BY1820" s="126"/>
      <c r="BZ1820" s="126"/>
      <c r="CA1820" s="127"/>
      <c r="CB1820" s="128"/>
    </row>
    <row r="1821" spans="1:80" x14ac:dyDescent="0.3">
      <c r="A1821" s="65"/>
      <c r="B1821" s="70"/>
      <c r="C1821" s="70"/>
      <c r="D1821" s="71"/>
      <c r="E1821" s="71"/>
      <c r="F1821" s="71"/>
      <c r="G1821" s="70"/>
      <c r="H1821" s="70"/>
      <c r="I1821" s="70"/>
      <c r="J1821" s="70"/>
      <c r="K1821" s="70"/>
      <c r="L1821" s="70"/>
      <c r="M1821" s="70"/>
      <c r="N1821" s="194"/>
      <c r="O1821" s="80"/>
      <c r="P1821" s="75"/>
      <c r="Q1821" s="75"/>
      <c r="R1821" s="75"/>
      <c r="S1821" s="75"/>
      <c r="T1821" s="75"/>
      <c r="U1821" s="75"/>
      <c r="V1821" s="74"/>
      <c r="W1821" s="74"/>
      <c r="X1821" s="74"/>
      <c r="Y1821" s="73"/>
      <c r="Z1821" s="72"/>
      <c r="AA1821" s="65"/>
      <c r="AB1821" s="65"/>
      <c r="AC1821" s="125"/>
      <c r="AD1821" s="125"/>
      <c r="AE1821" s="126"/>
      <c r="AF1821" s="126"/>
      <c r="AG1821" s="126"/>
      <c r="AH1821" s="125"/>
      <c r="AI1821" s="125"/>
      <c r="AJ1821" s="125"/>
      <c r="AK1821" s="125"/>
      <c r="AL1821" s="125"/>
      <c r="AM1821" s="125"/>
      <c r="AN1821" s="125"/>
      <c r="AO1821" s="66"/>
      <c r="AP1821" s="125"/>
      <c r="AQ1821" s="125"/>
      <c r="AR1821" s="125"/>
      <c r="AS1821" s="125"/>
      <c r="AT1821" s="125"/>
      <c r="AU1821" s="125"/>
      <c r="AV1821" s="125"/>
      <c r="AW1821" s="126"/>
      <c r="AX1821" s="126"/>
      <c r="AY1821" s="126"/>
      <c r="AZ1821" s="127"/>
      <c r="BA1821" s="128"/>
      <c r="BB1821" s="65"/>
      <c r="BC1821" s="65"/>
      <c r="BD1821" s="125"/>
      <c r="BE1821" s="125"/>
      <c r="BF1821" s="126"/>
      <c r="BG1821" s="126"/>
      <c r="BH1821" s="126"/>
      <c r="BI1821" s="125"/>
      <c r="BJ1821" s="125"/>
      <c r="BK1821" s="125"/>
      <c r="BL1821" s="125"/>
      <c r="BM1821" s="125"/>
      <c r="BN1821" s="125"/>
      <c r="BO1821" s="129"/>
      <c r="BP1821" s="66"/>
      <c r="BQ1821" s="129"/>
      <c r="BR1821" s="125"/>
      <c r="BS1821" s="125"/>
      <c r="BT1821" s="125"/>
      <c r="BU1821" s="125"/>
      <c r="BV1821" s="125"/>
      <c r="BW1821" s="125"/>
      <c r="BX1821" s="126"/>
      <c r="BY1821" s="126"/>
      <c r="BZ1821" s="126"/>
      <c r="CA1821" s="127"/>
      <c r="CB1821" s="128"/>
    </row>
    <row r="1822" spans="1:80" x14ac:dyDescent="0.3">
      <c r="A1822" s="65"/>
      <c r="B1822" s="70"/>
      <c r="C1822" s="70"/>
      <c r="D1822" s="71"/>
      <c r="E1822" s="71"/>
      <c r="F1822" s="71"/>
      <c r="G1822" s="70"/>
      <c r="H1822" s="70"/>
      <c r="I1822" s="70"/>
      <c r="J1822" s="70"/>
      <c r="K1822" s="70"/>
      <c r="L1822" s="70"/>
      <c r="M1822" s="70"/>
      <c r="N1822" s="194"/>
      <c r="O1822" s="80"/>
      <c r="P1822" s="75"/>
      <c r="Q1822" s="75"/>
      <c r="R1822" s="75"/>
      <c r="S1822" s="75"/>
      <c r="T1822" s="75"/>
      <c r="U1822" s="75"/>
      <c r="V1822" s="74"/>
      <c r="W1822" s="74"/>
      <c r="X1822" s="74"/>
      <c r="Y1822" s="73"/>
      <c r="Z1822" s="72"/>
      <c r="AA1822" s="65"/>
      <c r="AB1822" s="65"/>
      <c r="AC1822" s="125"/>
      <c r="AD1822" s="125"/>
      <c r="AE1822" s="126"/>
      <c r="AF1822" s="126"/>
      <c r="AG1822" s="126"/>
      <c r="AH1822" s="125"/>
      <c r="AI1822" s="125"/>
      <c r="AJ1822" s="125"/>
      <c r="AK1822" s="125"/>
      <c r="AL1822" s="125"/>
      <c r="AM1822" s="125"/>
      <c r="AN1822" s="125"/>
      <c r="AO1822" s="66"/>
      <c r="AP1822" s="125"/>
      <c r="AQ1822" s="125"/>
      <c r="AR1822" s="125"/>
      <c r="AS1822" s="125"/>
      <c r="AT1822" s="125"/>
      <c r="AU1822" s="125"/>
      <c r="AV1822" s="125"/>
      <c r="AW1822" s="126"/>
      <c r="AX1822" s="126"/>
      <c r="AY1822" s="126"/>
      <c r="AZ1822" s="127"/>
      <c r="BA1822" s="128"/>
      <c r="BB1822" s="65"/>
      <c r="BC1822" s="65"/>
      <c r="BD1822" s="125"/>
      <c r="BE1822" s="125"/>
      <c r="BF1822" s="126"/>
      <c r="BG1822" s="126"/>
      <c r="BH1822" s="126"/>
      <c r="BI1822" s="125"/>
      <c r="BJ1822" s="125"/>
      <c r="BK1822" s="125"/>
      <c r="BL1822" s="125"/>
      <c r="BM1822" s="125"/>
      <c r="BN1822" s="125"/>
      <c r="BO1822" s="129"/>
      <c r="BP1822" s="66"/>
      <c r="BQ1822" s="129"/>
      <c r="BR1822" s="125"/>
      <c r="BS1822" s="125"/>
      <c r="BT1822" s="125"/>
      <c r="BU1822" s="125"/>
      <c r="BV1822" s="125"/>
      <c r="BW1822" s="125"/>
      <c r="BX1822" s="126"/>
      <c r="BY1822" s="126"/>
      <c r="BZ1822" s="126"/>
      <c r="CA1822" s="127"/>
      <c r="CB1822" s="128"/>
    </row>
    <row r="1823" spans="1:80" x14ac:dyDescent="0.3">
      <c r="A1823" s="65"/>
      <c r="B1823" s="70"/>
      <c r="C1823" s="70"/>
      <c r="D1823" s="71"/>
      <c r="E1823" s="71"/>
      <c r="F1823" s="71"/>
      <c r="G1823" s="70"/>
      <c r="H1823" s="70"/>
      <c r="I1823" s="70"/>
      <c r="J1823" s="70"/>
      <c r="K1823" s="70"/>
      <c r="L1823" s="70"/>
      <c r="M1823" s="70"/>
      <c r="N1823" s="194"/>
      <c r="O1823" s="80"/>
      <c r="P1823" s="75"/>
      <c r="Q1823" s="75"/>
      <c r="R1823" s="75"/>
      <c r="S1823" s="75"/>
      <c r="T1823" s="75"/>
      <c r="U1823" s="75"/>
      <c r="V1823" s="74"/>
      <c r="W1823" s="74"/>
      <c r="X1823" s="74"/>
      <c r="Y1823" s="73"/>
      <c r="Z1823" s="72"/>
      <c r="AA1823" s="65"/>
      <c r="AB1823" s="65"/>
      <c r="AC1823" s="125"/>
      <c r="AD1823" s="125"/>
      <c r="AE1823" s="126"/>
      <c r="AF1823" s="126"/>
      <c r="AG1823" s="126"/>
      <c r="AH1823" s="125"/>
      <c r="AI1823" s="125"/>
      <c r="AJ1823" s="125"/>
      <c r="AK1823" s="125"/>
      <c r="AL1823" s="125"/>
      <c r="AM1823" s="125"/>
      <c r="AN1823" s="125"/>
      <c r="AO1823" s="82"/>
      <c r="AP1823" s="125"/>
      <c r="AQ1823" s="125"/>
      <c r="AR1823" s="125"/>
      <c r="AS1823" s="125"/>
      <c r="AT1823" s="125"/>
      <c r="AU1823" s="125"/>
      <c r="AV1823" s="125"/>
      <c r="AW1823" s="126"/>
      <c r="AX1823" s="126"/>
      <c r="AY1823" s="126"/>
      <c r="AZ1823" s="125"/>
      <c r="BA1823" s="125"/>
      <c r="BB1823" s="65"/>
      <c r="BC1823" s="65"/>
      <c r="BD1823" s="125"/>
      <c r="BE1823" s="125"/>
      <c r="BF1823" s="126"/>
      <c r="BG1823" s="126"/>
      <c r="BH1823" s="126"/>
      <c r="BI1823" s="125"/>
      <c r="BJ1823" s="125"/>
      <c r="BK1823" s="125"/>
      <c r="BL1823" s="125"/>
      <c r="BM1823" s="125"/>
      <c r="BN1823" s="125"/>
      <c r="BO1823" s="129"/>
      <c r="BP1823" s="82"/>
      <c r="BQ1823" s="129"/>
      <c r="BR1823" s="125"/>
      <c r="BS1823" s="125"/>
      <c r="BT1823" s="125"/>
      <c r="BU1823" s="125"/>
      <c r="BV1823" s="125"/>
      <c r="BW1823" s="125"/>
      <c r="BX1823" s="126"/>
      <c r="BY1823" s="126"/>
      <c r="BZ1823" s="126"/>
      <c r="CA1823" s="125"/>
      <c r="CB1823" s="125"/>
    </row>
    <row r="1824" spans="1:80" x14ac:dyDescent="0.3">
      <c r="A1824" s="65"/>
      <c r="B1824" s="70"/>
      <c r="C1824" s="70"/>
      <c r="D1824" s="71"/>
      <c r="E1824" s="71"/>
      <c r="F1824" s="71"/>
      <c r="G1824" s="70"/>
      <c r="H1824" s="70"/>
      <c r="I1824" s="70"/>
      <c r="J1824" s="70"/>
      <c r="K1824" s="70"/>
      <c r="L1824" s="70"/>
      <c r="M1824" s="70"/>
      <c r="N1824" s="194"/>
      <c r="O1824" s="80"/>
      <c r="P1824" s="75"/>
      <c r="Q1824" s="75"/>
      <c r="R1824" s="75"/>
      <c r="S1824" s="75"/>
      <c r="T1824" s="75"/>
      <c r="U1824" s="75"/>
      <c r="V1824" s="74"/>
      <c r="W1824" s="74"/>
      <c r="X1824" s="74"/>
      <c r="Y1824" s="73"/>
      <c r="Z1824" s="72"/>
      <c r="AA1824" s="65"/>
      <c r="AB1824" s="65"/>
      <c r="AC1824" s="128"/>
      <c r="AD1824" s="127"/>
      <c r="AE1824" s="126"/>
      <c r="AF1824" s="126"/>
      <c r="AG1824" s="126"/>
      <c r="AH1824" s="125"/>
      <c r="AI1824" s="125"/>
      <c r="AJ1824" s="125"/>
      <c r="AK1824" s="125"/>
      <c r="AL1824" s="125"/>
      <c r="AM1824" s="125"/>
      <c r="AN1824" s="125"/>
      <c r="AO1824" s="66"/>
      <c r="AP1824" s="125"/>
      <c r="AQ1824" s="125"/>
      <c r="AR1824" s="125"/>
      <c r="AS1824" s="125"/>
      <c r="AT1824" s="125"/>
      <c r="AU1824" s="125"/>
      <c r="AV1824" s="125"/>
      <c r="AW1824" s="126"/>
      <c r="AX1824" s="126"/>
      <c r="AY1824" s="126"/>
      <c r="AZ1824" s="125"/>
      <c r="BA1824" s="125"/>
      <c r="BB1824" s="65"/>
      <c r="BC1824" s="65"/>
      <c r="BD1824" s="128"/>
      <c r="BE1824" s="127"/>
      <c r="BF1824" s="126"/>
      <c r="BG1824" s="126"/>
      <c r="BH1824" s="126"/>
      <c r="BI1824" s="125"/>
      <c r="BJ1824" s="125"/>
      <c r="BK1824" s="125"/>
      <c r="BL1824" s="125"/>
      <c r="BM1824" s="125"/>
      <c r="BN1824" s="125"/>
      <c r="BO1824" s="129"/>
      <c r="BP1824" s="66"/>
      <c r="BQ1824" s="129"/>
      <c r="BR1824" s="125"/>
      <c r="BS1824" s="125"/>
      <c r="BT1824" s="125"/>
      <c r="BU1824" s="125"/>
      <c r="BV1824" s="125"/>
      <c r="BW1824" s="125"/>
      <c r="BX1824" s="126"/>
      <c r="BY1824" s="126"/>
      <c r="BZ1824" s="126"/>
      <c r="CA1824" s="125"/>
      <c r="CB1824" s="125"/>
    </row>
    <row r="1825" spans="1:80" x14ac:dyDescent="0.3">
      <c r="A1825" s="65"/>
      <c r="B1825" s="70"/>
      <c r="C1825" s="70"/>
      <c r="D1825" s="71"/>
      <c r="E1825" s="71"/>
      <c r="F1825" s="71"/>
      <c r="G1825" s="70"/>
      <c r="H1825" s="70"/>
      <c r="I1825" s="70"/>
      <c r="J1825" s="70"/>
      <c r="K1825" s="70"/>
      <c r="L1825" s="70"/>
      <c r="M1825" s="70"/>
      <c r="N1825" s="194"/>
      <c r="O1825" s="80"/>
      <c r="P1825" s="75"/>
      <c r="Q1825" s="75"/>
      <c r="R1825" s="75"/>
      <c r="S1825" s="75"/>
      <c r="T1825" s="75"/>
      <c r="U1825" s="75"/>
      <c r="V1825" s="74"/>
      <c r="W1825" s="74"/>
      <c r="X1825" s="74"/>
      <c r="Y1825" s="73"/>
      <c r="Z1825" s="72"/>
      <c r="AA1825" s="65"/>
      <c r="AB1825" s="65"/>
      <c r="AC1825" s="128"/>
      <c r="AD1825" s="127"/>
      <c r="AE1825" s="126"/>
      <c r="AF1825" s="126"/>
      <c r="AG1825" s="126"/>
      <c r="AH1825" s="125"/>
      <c r="AI1825" s="125"/>
      <c r="AJ1825" s="125"/>
      <c r="AK1825" s="125"/>
      <c r="AL1825" s="125"/>
      <c r="AM1825" s="125"/>
      <c r="AN1825" s="125"/>
      <c r="AO1825" s="66"/>
      <c r="AP1825" s="125"/>
      <c r="AQ1825" s="125"/>
      <c r="AR1825" s="125"/>
      <c r="AS1825" s="125"/>
      <c r="AT1825" s="125"/>
      <c r="AU1825" s="125"/>
      <c r="AV1825" s="125"/>
      <c r="AW1825" s="126"/>
      <c r="AX1825" s="126"/>
      <c r="AY1825" s="126"/>
      <c r="AZ1825" s="125"/>
      <c r="BA1825" s="125"/>
      <c r="BB1825" s="65"/>
      <c r="BC1825" s="65"/>
      <c r="BD1825" s="128"/>
      <c r="BE1825" s="127"/>
      <c r="BF1825" s="126"/>
      <c r="BG1825" s="126"/>
      <c r="BH1825" s="126"/>
      <c r="BI1825" s="125"/>
      <c r="BJ1825" s="125"/>
      <c r="BK1825" s="125"/>
      <c r="BL1825" s="125"/>
      <c r="BM1825" s="125"/>
      <c r="BN1825" s="125"/>
      <c r="BO1825" s="129"/>
      <c r="BP1825" s="66"/>
      <c r="BQ1825" s="129"/>
      <c r="BR1825" s="125"/>
      <c r="BS1825" s="125"/>
      <c r="BT1825" s="125"/>
      <c r="BU1825" s="125"/>
      <c r="BV1825" s="125"/>
      <c r="BW1825" s="125"/>
      <c r="BX1825" s="126"/>
      <c r="BY1825" s="126"/>
      <c r="BZ1825" s="126"/>
      <c r="CA1825" s="125"/>
      <c r="CB1825" s="125"/>
    </row>
    <row r="1826" spans="1:80" x14ac:dyDescent="0.3">
      <c r="A1826" s="65"/>
      <c r="B1826" s="70"/>
      <c r="C1826" s="70"/>
      <c r="D1826" s="71"/>
      <c r="E1826" s="71"/>
      <c r="F1826" s="71"/>
      <c r="G1826" s="70"/>
      <c r="H1826" s="70"/>
      <c r="I1826" s="70"/>
      <c r="J1826" s="70"/>
      <c r="K1826" s="70"/>
      <c r="L1826" s="70"/>
      <c r="M1826" s="70"/>
      <c r="N1826" s="194"/>
      <c r="O1826" s="80"/>
      <c r="P1826" s="75"/>
      <c r="Q1826" s="75"/>
      <c r="R1826" s="75"/>
      <c r="S1826" s="75"/>
      <c r="T1826" s="75"/>
      <c r="U1826" s="75"/>
      <c r="V1826" s="74"/>
      <c r="W1826" s="74"/>
      <c r="X1826" s="74"/>
      <c r="Y1826" s="73"/>
      <c r="Z1826" s="72"/>
      <c r="AA1826" s="65"/>
      <c r="AB1826" s="65"/>
      <c r="AC1826" s="128"/>
      <c r="AD1826" s="127"/>
      <c r="AE1826" s="126"/>
      <c r="AF1826" s="126"/>
      <c r="AG1826" s="126"/>
      <c r="AH1826" s="125"/>
      <c r="AI1826" s="125"/>
      <c r="AJ1826" s="125"/>
      <c r="AK1826" s="125"/>
      <c r="AL1826" s="125"/>
      <c r="AM1826" s="125"/>
      <c r="AN1826" s="125"/>
      <c r="AO1826" s="66"/>
      <c r="AP1826" s="125"/>
      <c r="AQ1826" s="125"/>
      <c r="AR1826" s="125"/>
      <c r="AS1826" s="125"/>
      <c r="AT1826" s="125"/>
      <c r="AU1826" s="125"/>
      <c r="AV1826" s="125"/>
      <c r="AW1826" s="126"/>
      <c r="AX1826" s="126"/>
      <c r="AY1826" s="126"/>
      <c r="AZ1826" s="125"/>
      <c r="BA1826" s="125"/>
      <c r="BB1826" s="65"/>
      <c r="BC1826" s="65"/>
      <c r="BD1826" s="128"/>
      <c r="BE1826" s="127"/>
      <c r="BF1826" s="126"/>
      <c r="BG1826" s="126"/>
      <c r="BH1826" s="126"/>
      <c r="BI1826" s="125"/>
      <c r="BJ1826" s="125"/>
      <c r="BK1826" s="125"/>
      <c r="BL1826" s="125"/>
      <c r="BM1826" s="125"/>
      <c r="BN1826" s="125"/>
      <c r="BO1826" s="129"/>
      <c r="BP1826" s="66"/>
      <c r="BQ1826" s="129"/>
      <c r="BR1826" s="125"/>
      <c r="BS1826" s="125"/>
      <c r="BT1826" s="125"/>
      <c r="BU1826" s="125"/>
      <c r="BV1826" s="125"/>
      <c r="BW1826" s="125"/>
      <c r="BX1826" s="126"/>
      <c r="BY1826" s="126"/>
      <c r="BZ1826" s="126"/>
      <c r="CA1826" s="125"/>
      <c r="CB1826" s="125"/>
    </row>
    <row r="1827" spans="1:80" x14ac:dyDescent="0.3">
      <c r="A1827" s="65"/>
      <c r="B1827" s="70"/>
      <c r="C1827" s="70"/>
      <c r="D1827" s="71"/>
      <c r="E1827" s="71"/>
      <c r="F1827" s="71"/>
      <c r="G1827" s="70"/>
      <c r="H1827" s="70"/>
      <c r="I1827" s="70"/>
      <c r="J1827" s="70"/>
      <c r="K1827" s="70"/>
      <c r="L1827" s="70"/>
      <c r="M1827" s="70"/>
      <c r="N1827" s="195"/>
      <c r="O1827" s="70"/>
      <c r="P1827" s="70"/>
      <c r="Q1827" s="70"/>
      <c r="R1827" s="70"/>
      <c r="S1827" s="70"/>
      <c r="T1827" s="70"/>
      <c r="U1827" s="70"/>
      <c r="V1827" s="71"/>
      <c r="W1827" s="71"/>
      <c r="X1827" s="71"/>
      <c r="Y1827" s="70"/>
      <c r="Z1827" s="70"/>
      <c r="AA1827" s="65"/>
      <c r="AB1827" s="65"/>
      <c r="AC1827" s="128"/>
      <c r="AD1827" s="127"/>
      <c r="AE1827" s="126"/>
      <c r="AF1827" s="126"/>
      <c r="AG1827" s="126"/>
      <c r="AH1827" s="125"/>
      <c r="AI1827" s="125"/>
      <c r="AJ1827" s="125"/>
      <c r="AK1827" s="125"/>
      <c r="AL1827" s="125"/>
      <c r="AM1827" s="125"/>
      <c r="AN1827" s="125"/>
      <c r="AO1827" s="66"/>
      <c r="AP1827" s="125"/>
      <c r="AQ1827" s="125"/>
      <c r="AR1827" s="125"/>
      <c r="AS1827" s="125"/>
      <c r="AT1827" s="125"/>
      <c r="AU1827" s="125"/>
      <c r="AV1827" s="125"/>
      <c r="AW1827" s="126"/>
      <c r="AX1827" s="126"/>
      <c r="AY1827" s="126"/>
      <c r="AZ1827" s="125"/>
      <c r="BA1827" s="125"/>
      <c r="BB1827" s="65"/>
      <c r="BC1827" s="65"/>
      <c r="BD1827" s="128"/>
      <c r="BE1827" s="127"/>
      <c r="BF1827" s="126"/>
      <c r="BG1827" s="126"/>
      <c r="BH1827" s="126"/>
      <c r="BI1827" s="125"/>
      <c r="BJ1827" s="125"/>
      <c r="BK1827" s="125"/>
      <c r="BL1827" s="125"/>
      <c r="BM1827" s="125"/>
      <c r="BN1827" s="125"/>
      <c r="BO1827" s="129"/>
      <c r="BP1827" s="66"/>
      <c r="BQ1827" s="129"/>
      <c r="BR1827" s="125"/>
      <c r="BS1827" s="125"/>
      <c r="BT1827" s="125"/>
      <c r="BU1827" s="125"/>
      <c r="BV1827" s="125"/>
      <c r="BW1827" s="125"/>
      <c r="BX1827" s="126"/>
      <c r="BY1827" s="126"/>
      <c r="BZ1827" s="126"/>
      <c r="CA1827" s="125"/>
      <c r="CB1827" s="125"/>
    </row>
    <row r="1828" spans="1:80" x14ac:dyDescent="0.3">
      <c r="A1828" s="65"/>
      <c r="B1828" s="72"/>
      <c r="C1828" s="73"/>
      <c r="D1828" s="74"/>
      <c r="E1828" s="74"/>
      <c r="F1828" s="74"/>
      <c r="G1828" s="75"/>
      <c r="H1828" s="75"/>
      <c r="I1828" s="75"/>
      <c r="J1828" s="75"/>
      <c r="K1828" s="75"/>
      <c r="L1828" s="75"/>
      <c r="M1828" s="80"/>
      <c r="N1828" s="194"/>
      <c r="O1828" s="70"/>
      <c r="P1828" s="70"/>
      <c r="Q1828" s="70"/>
      <c r="R1828" s="70"/>
      <c r="S1828" s="70"/>
      <c r="T1828" s="70"/>
      <c r="U1828" s="70"/>
      <c r="V1828" s="71"/>
      <c r="W1828" s="71"/>
      <c r="X1828" s="71"/>
      <c r="Y1828" s="70"/>
      <c r="Z1828" s="70"/>
      <c r="AA1828" s="65"/>
      <c r="AB1828" s="65"/>
      <c r="AC1828" s="128"/>
      <c r="AD1828" s="127"/>
      <c r="AE1828" s="126"/>
      <c r="AF1828" s="126"/>
      <c r="AG1828" s="126"/>
      <c r="AH1828" s="125"/>
      <c r="AI1828" s="125"/>
      <c r="AJ1828" s="125"/>
      <c r="AK1828" s="125"/>
      <c r="AL1828" s="125"/>
      <c r="AM1828" s="125"/>
      <c r="AN1828" s="125"/>
      <c r="AO1828" s="66"/>
      <c r="AP1828" s="125"/>
      <c r="AQ1828" s="125"/>
      <c r="AR1828" s="125"/>
      <c r="AS1828" s="125"/>
      <c r="AT1828" s="125"/>
      <c r="AU1828" s="125"/>
      <c r="AV1828" s="125"/>
      <c r="AW1828" s="126"/>
      <c r="AX1828" s="126"/>
      <c r="AY1828" s="126"/>
      <c r="AZ1828" s="125"/>
      <c r="BA1828" s="125"/>
      <c r="BB1828" s="65"/>
      <c r="BC1828" s="65"/>
      <c r="BD1828" s="128"/>
      <c r="BE1828" s="127"/>
      <c r="BF1828" s="126"/>
      <c r="BG1828" s="126"/>
      <c r="BH1828" s="126"/>
      <c r="BI1828" s="125"/>
      <c r="BJ1828" s="125"/>
      <c r="BK1828" s="125"/>
      <c r="BL1828" s="125"/>
      <c r="BM1828" s="125"/>
      <c r="BN1828" s="125"/>
      <c r="BO1828" s="129"/>
      <c r="BP1828" s="66"/>
      <c r="BQ1828" s="129"/>
      <c r="BR1828" s="125"/>
      <c r="BS1828" s="125"/>
      <c r="BT1828" s="125"/>
      <c r="BU1828" s="125"/>
      <c r="BV1828" s="125"/>
      <c r="BW1828" s="125"/>
      <c r="BX1828" s="126"/>
      <c r="BY1828" s="126"/>
      <c r="BZ1828" s="126"/>
      <c r="CA1828" s="125"/>
      <c r="CB1828" s="125"/>
    </row>
    <row r="1829" spans="1:80" x14ac:dyDescent="0.3">
      <c r="A1829" s="65"/>
      <c r="B1829" s="72"/>
      <c r="C1829" s="73"/>
      <c r="D1829" s="74"/>
      <c r="E1829" s="74"/>
      <c r="F1829" s="74"/>
      <c r="G1829" s="75"/>
      <c r="H1829" s="75"/>
      <c r="I1829" s="75"/>
      <c r="J1829" s="75"/>
      <c r="K1829" s="75"/>
      <c r="L1829" s="75"/>
      <c r="M1829" s="80"/>
      <c r="N1829" s="194"/>
      <c r="O1829" s="70"/>
      <c r="P1829" s="70"/>
      <c r="Q1829" s="70"/>
      <c r="R1829" s="70"/>
      <c r="S1829" s="70"/>
      <c r="T1829" s="70"/>
      <c r="U1829" s="70"/>
      <c r="V1829" s="71"/>
      <c r="W1829" s="71"/>
      <c r="X1829" s="71"/>
      <c r="Y1829" s="70"/>
      <c r="Z1829" s="70"/>
      <c r="AA1829" s="65"/>
      <c r="AB1829" s="65"/>
      <c r="AC1829" s="128"/>
      <c r="AD1829" s="127"/>
      <c r="AE1829" s="126"/>
      <c r="AF1829" s="126"/>
      <c r="AG1829" s="126"/>
      <c r="AH1829" s="125"/>
      <c r="AI1829" s="125"/>
      <c r="AJ1829" s="125"/>
      <c r="AK1829" s="125"/>
      <c r="AL1829" s="125"/>
      <c r="AM1829" s="125"/>
      <c r="AN1829" s="125"/>
      <c r="AO1829" s="66"/>
      <c r="AP1829" s="125"/>
      <c r="AQ1829" s="125"/>
      <c r="AR1829" s="125"/>
      <c r="AS1829" s="125"/>
      <c r="AT1829" s="125"/>
      <c r="AU1829" s="125"/>
      <c r="AV1829" s="125"/>
      <c r="AW1829" s="126"/>
      <c r="AX1829" s="126"/>
      <c r="AY1829" s="126"/>
      <c r="AZ1829" s="125"/>
      <c r="BA1829" s="125"/>
      <c r="BB1829" s="65"/>
      <c r="BC1829" s="65"/>
      <c r="BD1829" s="128"/>
      <c r="BE1829" s="127"/>
      <c r="BF1829" s="126"/>
      <c r="BG1829" s="126"/>
      <c r="BH1829" s="126"/>
      <c r="BI1829" s="125"/>
      <c r="BJ1829" s="125"/>
      <c r="BK1829" s="125"/>
      <c r="BL1829" s="125"/>
      <c r="BM1829" s="125"/>
      <c r="BN1829" s="125"/>
      <c r="BO1829" s="129"/>
      <c r="BP1829" s="66"/>
      <c r="BQ1829" s="129"/>
      <c r="BR1829" s="125"/>
      <c r="BS1829" s="125"/>
      <c r="BT1829" s="125"/>
      <c r="BU1829" s="125"/>
      <c r="BV1829" s="125"/>
      <c r="BW1829" s="125"/>
      <c r="BX1829" s="126"/>
      <c r="BY1829" s="126"/>
      <c r="BZ1829" s="126"/>
      <c r="CA1829" s="125"/>
      <c r="CB1829" s="125"/>
    </row>
    <row r="1830" spans="1:80" x14ac:dyDescent="0.3">
      <c r="A1830" s="65"/>
      <c r="B1830" s="72"/>
      <c r="C1830" s="73"/>
      <c r="D1830" s="74"/>
      <c r="E1830" s="74"/>
      <c r="F1830" s="74"/>
      <c r="G1830" s="75"/>
      <c r="H1830" s="75"/>
      <c r="I1830" s="75"/>
      <c r="J1830" s="75"/>
      <c r="K1830" s="75"/>
      <c r="L1830" s="75"/>
      <c r="M1830" s="80"/>
      <c r="N1830" s="194"/>
      <c r="O1830" s="70"/>
      <c r="P1830" s="70"/>
      <c r="Q1830" s="70"/>
      <c r="R1830" s="70"/>
      <c r="S1830" s="70"/>
      <c r="T1830" s="70"/>
      <c r="U1830" s="70"/>
      <c r="V1830" s="71"/>
      <c r="W1830" s="71"/>
      <c r="X1830" s="71"/>
      <c r="Y1830" s="70"/>
      <c r="Z1830" s="70"/>
      <c r="AA1830" s="65"/>
      <c r="AB1830" s="65"/>
      <c r="AC1830" s="128"/>
      <c r="AD1830" s="127"/>
      <c r="AE1830" s="126"/>
      <c r="AF1830" s="126"/>
      <c r="AG1830" s="126"/>
      <c r="AH1830" s="125"/>
      <c r="AI1830" s="125"/>
      <c r="AJ1830" s="125"/>
      <c r="AK1830" s="125"/>
      <c r="AL1830" s="125"/>
      <c r="AM1830" s="125"/>
      <c r="AN1830" s="125"/>
      <c r="AO1830" s="66"/>
      <c r="AP1830" s="125"/>
      <c r="AQ1830" s="125"/>
      <c r="AR1830" s="125"/>
      <c r="AS1830" s="125"/>
      <c r="AT1830" s="125"/>
      <c r="AU1830" s="125"/>
      <c r="AV1830" s="125"/>
      <c r="AW1830" s="126"/>
      <c r="AX1830" s="126"/>
      <c r="AY1830" s="126"/>
      <c r="AZ1830" s="125"/>
      <c r="BA1830" s="125"/>
      <c r="BB1830" s="65"/>
      <c r="BC1830" s="65"/>
      <c r="BD1830" s="128"/>
      <c r="BE1830" s="127"/>
      <c r="BF1830" s="126"/>
      <c r="BG1830" s="126"/>
      <c r="BH1830" s="126"/>
      <c r="BI1830" s="125"/>
      <c r="BJ1830" s="125"/>
      <c r="BK1830" s="125"/>
      <c r="BL1830" s="125"/>
      <c r="BM1830" s="125"/>
      <c r="BN1830" s="125"/>
      <c r="BO1830" s="129"/>
      <c r="BP1830" s="66"/>
      <c r="BQ1830" s="129"/>
      <c r="BR1830" s="125"/>
      <c r="BS1830" s="125"/>
      <c r="BT1830" s="125"/>
      <c r="BU1830" s="125"/>
      <c r="BV1830" s="125"/>
      <c r="BW1830" s="125"/>
      <c r="BX1830" s="126"/>
      <c r="BY1830" s="126"/>
      <c r="BZ1830" s="126"/>
      <c r="CA1830" s="125"/>
      <c r="CB1830" s="125"/>
    </row>
    <row r="1831" spans="1:80" x14ac:dyDescent="0.3">
      <c r="A1831" s="65"/>
      <c r="B1831" s="72"/>
      <c r="C1831" s="73"/>
      <c r="D1831" s="74"/>
      <c r="E1831" s="74"/>
      <c r="F1831" s="74"/>
      <c r="G1831" s="75"/>
      <c r="H1831" s="75"/>
      <c r="I1831" s="75"/>
      <c r="J1831" s="75"/>
      <c r="K1831" s="75"/>
      <c r="L1831" s="75"/>
      <c r="M1831" s="80"/>
      <c r="N1831" s="194"/>
      <c r="O1831" s="70"/>
      <c r="P1831" s="70"/>
      <c r="Q1831" s="70"/>
      <c r="R1831" s="70"/>
      <c r="S1831" s="70"/>
      <c r="T1831" s="70"/>
      <c r="U1831" s="70"/>
      <c r="V1831" s="71"/>
      <c r="W1831" s="71"/>
      <c r="X1831" s="71"/>
      <c r="Y1831" s="70"/>
      <c r="Z1831" s="70"/>
      <c r="AA1831" s="65"/>
      <c r="AB1831" s="65"/>
      <c r="AC1831" s="128"/>
      <c r="AD1831" s="127"/>
      <c r="AE1831" s="126"/>
      <c r="AF1831" s="126"/>
      <c r="AG1831" s="126"/>
      <c r="AH1831" s="125"/>
      <c r="AI1831" s="125"/>
      <c r="AJ1831" s="125"/>
      <c r="AK1831" s="125"/>
      <c r="AL1831" s="125"/>
      <c r="AM1831" s="125"/>
      <c r="AN1831" s="125"/>
      <c r="AO1831" s="66"/>
      <c r="AP1831" s="125"/>
      <c r="AQ1831" s="125"/>
      <c r="AR1831" s="125"/>
      <c r="AS1831" s="125"/>
      <c r="AT1831" s="125"/>
      <c r="AU1831" s="125"/>
      <c r="AV1831" s="125"/>
      <c r="AW1831" s="126"/>
      <c r="AX1831" s="126"/>
      <c r="AY1831" s="126"/>
      <c r="AZ1831" s="125"/>
      <c r="BA1831" s="125"/>
      <c r="BB1831" s="65"/>
      <c r="BC1831" s="65"/>
      <c r="BD1831" s="128"/>
      <c r="BE1831" s="127"/>
      <c r="BF1831" s="126"/>
      <c r="BG1831" s="126"/>
      <c r="BH1831" s="126"/>
      <c r="BI1831" s="125"/>
      <c r="BJ1831" s="125"/>
      <c r="BK1831" s="125"/>
      <c r="BL1831" s="125"/>
      <c r="BM1831" s="125"/>
      <c r="BN1831" s="125"/>
      <c r="BO1831" s="129"/>
      <c r="BP1831" s="66"/>
      <c r="BQ1831" s="129"/>
      <c r="BR1831" s="125"/>
      <c r="BS1831" s="125"/>
      <c r="BT1831" s="125"/>
      <c r="BU1831" s="125"/>
      <c r="BV1831" s="125"/>
      <c r="BW1831" s="125"/>
      <c r="BX1831" s="126"/>
      <c r="BY1831" s="126"/>
      <c r="BZ1831" s="126"/>
      <c r="CA1831" s="125"/>
      <c r="CB1831" s="125"/>
    </row>
    <row r="1832" spans="1:80" x14ac:dyDescent="0.3">
      <c r="A1832" s="65"/>
      <c r="B1832" s="72"/>
      <c r="C1832" s="73"/>
      <c r="D1832" s="74"/>
      <c r="E1832" s="74"/>
      <c r="F1832" s="74"/>
      <c r="G1832" s="75"/>
      <c r="H1832" s="75"/>
      <c r="I1832" s="75"/>
      <c r="J1832" s="75"/>
      <c r="K1832" s="75"/>
      <c r="L1832" s="75"/>
      <c r="M1832" s="80"/>
      <c r="N1832" s="194"/>
      <c r="O1832" s="70"/>
      <c r="P1832" s="70"/>
      <c r="Q1832" s="70"/>
      <c r="R1832" s="70"/>
      <c r="S1832" s="70"/>
      <c r="T1832" s="70"/>
      <c r="U1832" s="70"/>
      <c r="V1832" s="71"/>
      <c r="W1832" s="71"/>
      <c r="X1832" s="71"/>
      <c r="Y1832" s="70"/>
      <c r="Z1832" s="70"/>
      <c r="AA1832" s="65"/>
      <c r="AB1832" s="65"/>
      <c r="AC1832" s="128"/>
      <c r="AD1832" s="127"/>
      <c r="AE1832" s="126"/>
      <c r="AF1832" s="126"/>
      <c r="AG1832" s="126"/>
      <c r="AH1832" s="125"/>
      <c r="AI1832" s="125"/>
      <c r="AJ1832" s="125"/>
      <c r="AK1832" s="125"/>
      <c r="AL1832" s="125"/>
      <c r="AM1832" s="125"/>
      <c r="AN1832" s="125"/>
      <c r="AO1832" s="66"/>
      <c r="AP1832" s="125"/>
      <c r="AQ1832" s="125"/>
      <c r="AR1832" s="125"/>
      <c r="AS1832" s="125"/>
      <c r="AT1832" s="125"/>
      <c r="AU1832" s="125"/>
      <c r="AV1832" s="125"/>
      <c r="AW1832" s="126"/>
      <c r="AX1832" s="126"/>
      <c r="AY1832" s="126"/>
      <c r="AZ1832" s="125"/>
      <c r="BA1832" s="125"/>
      <c r="BB1832" s="65"/>
      <c r="BC1832" s="65"/>
      <c r="BD1832" s="128"/>
      <c r="BE1832" s="127"/>
      <c r="BF1832" s="126"/>
      <c r="BG1832" s="126"/>
      <c r="BH1832" s="126"/>
      <c r="BI1832" s="125"/>
      <c r="BJ1832" s="125"/>
      <c r="BK1832" s="125"/>
      <c r="BL1832" s="125"/>
      <c r="BM1832" s="125"/>
      <c r="BN1832" s="125"/>
      <c r="BO1832" s="129"/>
      <c r="BP1832" s="66"/>
      <c r="BQ1832" s="129"/>
      <c r="BR1832" s="125"/>
      <c r="BS1832" s="125"/>
      <c r="BT1832" s="125"/>
      <c r="BU1832" s="125"/>
      <c r="BV1832" s="125"/>
      <c r="BW1832" s="125"/>
      <c r="BX1832" s="126"/>
      <c r="BY1832" s="126"/>
      <c r="BZ1832" s="126"/>
      <c r="CA1832" s="125"/>
      <c r="CB1832" s="125"/>
    </row>
    <row r="1833" spans="1:80" x14ac:dyDescent="0.3">
      <c r="A1833" s="65"/>
      <c r="B1833" s="72"/>
      <c r="C1833" s="73"/>
      <c r="D1833" s="74"/>
      <c r="E1833" s="74"/>
      <c r="F1833" s="74"/>
      <c r="G1833" s="75"/>
      <c r="H1833" s="75"/>
      <c r="I1833" s="75"/>
      <c r="J1833" s="75"/>
      <c r="K1833" s="75"/>
      <c r="L1833" s="75"/>
      <c r="M1833" s="80"/>
      <c r="N1833" s="194"/>
      <c r="O1833" s="70"/>
      <c r="P1833" s="70"/>
      <c r="Q1833" s="70"/>
      <c r="R1833" s="70"/>
      <c r="S1833" s="70"/>
      <c r="T1833" s="70"/>
      <c r="U1833" s="70"/>
      <c r="V1833" s="71"/>
      <c r="W1833" s="71"/>
      <c r="X1833" s="71"/>
      <c r="Y1833" s="70"/>
      <c r="Z1833" s="70"/>
      <c r="AA1833" s="65"/>
      <c r="AB1833" s="65"/>
      <c r="AC1833" s="128"/>
      <c r="AD1833" s="127"/>
      <c r="AE1833" s="126"/>
      <c r="AF1833" s="126"/>
      <c r="AG1833" s="126"/>
      <c r="AH1833" s="125"/>
      <c r="AI1833" s="125"/>
      <c r="AJ1833" s="125"/>
      <c r="AK1833" s="125"/>
      <c r="AL1833" s="125"/>
      <c r="AM1833" s="125"/>
      <c r="AN1833" s="125"/>
      <c r="AO1833" s="66"/>
      <c r="AP1833" s="125"/>
      <c r="AQ1833" s="125"/>
      <c r="AR1833" s="125"/>
      <c r="AS1833" s="125"/>
      <c r="AT1833" s="125"/>
      <c r="AU1833" s="125"/>
      <c r="AV1833" s="125"/>
      <c r="AW1833" s="126"/>
      <c r="AX1833" s="126"/>
      <c r="AY1833" s="126"/>
      <c r="AZ1833" s="125"/>
      <c r="BA1833" s="125"/>
      <c r="BB1833" s="65"/>
      <c r="BC1833" s="65"/>
      <c r="BD1833" s="128"/>
      <c r="BE1833" s="127"/>
      <c r="BF1833" s="126"/>
      <c r="BG1833" s="126"/>
      <c r="BH1833" s="126"/>
      <c r="BI1833" s="125"/>
      <c r="BJ1833" s="125"/>
      <c r="BK1833" s="125"/>
      <c r="BL1833" s="125"/>
      <c r="BM1833" s="125"/>
      <c r="BN1833" s="125"/>
      <c r="BO1833" s="129"/>
      <c r="BP1833" s="66"/>
      <c r="BQ1833" s="129"/>
      <c r="BR1833" s="125"/>
      <c r="BS1833" s="125"/>
      <c r="BT1833" s="125"/>
      <c r="BU1833" s="125"/>
      <c r="BV1833" s="125"/>
      <c r="BW1833" s="125"/>
      <c r="BX1833" s="126"/>
      <c r="BY1833" s="126"/>
      <c r="BZ1833" s="126"/>
      <c r="CA1833" s="125"/>
      <c r="CB1833" s="125"/>
    </row>
    <row r="1834" spans="1:80" x14ac:dyDescent="0.3">
      <c r="A1834" s="65"/>
      <c r="B1834" s="72"/>
      <c r="C1834" s="73"/>
      <c r="D1834" s="74"/>
      <c r="E1834" s="74"/>
      <c r="F1834" s="74"/>
      <c r="G1834" s="75"/>
      <c r="H1834" s="75"/>
      <c r="I1834" s="75"/>
      <c r="J1834" s="75"/>
      <c r="K1834" s="75"/>
      <c r="L1834" s="75"/>
      <c r="M1834" s="80"/>
      <c r="N1834" s="194"/>
      <c r="O1834" s="70"/>
      <c r="P1834" s="70"/>
      <c r="Q1834" s="70"/>
      <c r="R1834" s="70"/>
      <c r="S1834" s="70"/>
      <c r="T1834" s="70"/>
      <c r="U1834" s="70"/>
      <c r="V1834" s="71"/>
      <c r="W1834" s="71"/>
      <c r="X1834" s="71"/>
      <c r="Y1834" s="70"/>
      <c r="Z1834" s="70"/>
      <c r="AA1834" s="65"/>
      <c r="AB1834" s="65"/>
      <c r="AC1834" s="128"/>
      <c r="AD1834" s="127"/>
      <c r="AE1834" s="126"/>
      <c r="AF1834" s="126"/>
      <c r="AG1834" s="126"/>
      <c r="AH1834" s="125"/>
      <c r="AI1834" s="125"/>
      <c r="AJ1834" s="125"/>
      <c r="AK1834" s="125"/>
      <c r="AL1834" s="125"/>
      <c r="AM1834" s="125"/>
      <c r="AN1834" s="125"/>
      <c r="AO1834" s="66"/>
      <c r="AP1834" s="125"/>
      <c r="AQ1834" s="125"/>
      <c r="AR1834" s="125"/>
      <c r="AS1834" s="125"/>
      <c r="AT1834" s="125"/>
      <c r="AU1834" s="125"/>
      <c r="AV1834" s="125"/>
      <c r="AW1834" s="126"/>
      <c r="AX1834" s="126"/>
      <c r="AY1834" s="126"/>
      <c r="AZ1834" s="125"/>
      <c r="BA1834" s="125"/>
      <c r="BB1834" s="65"/>
      <c r="BC1834" s="65"/>
      <c r="BD1834" s="128"/>
      <c r="BE1834" s="127"/>
      <c r="BF1834" s="126"/>
      <c r="BG1834" s="126"/>
      <c r="BH1834" s="126"/>
      <c r="BI1834" s="125"/>
      <c r="BJ1834" s="125"/>
      <c r="BK1834" s="125"/>
      <c r="BL1834" s="125"/>
      <c r="BM1834" s="125"/>
      <c r="BN1834" s="125"/>
      <c r="BO1834" s="129"/>
      <c r="BP1834" s="66"/>
      <c r="BQ1834" s="129"/>
      <c r="BR1834" s="125"/>
      <c r="BS1834" s="125"/>
      <c r="BT1834" s="125"/>
      <c r="BU1834" s="125"/>
      <c r="BV1834" s="125"/>
      <c r="BW1834" s="125"/>
      <c r="BX1834" s="126"/>
      <c r="BY1834" s="126"/>
      <c r="BZ1834" s="126"/>
      <c r="CA1834" s="125"/>
      <c r="CB1834" s="125"/>
    </row>
    <row r="1835" spans="1:80" x14ac:dyDescent="0.3">
      <c r="A1835" s="65"/>
      <c r="B1835" s="72"/>
      <c r="C1835" s="73"/>
      <c r="D1835" s="74"/>
      <c r="E1835" s="74"/>
      <c r="F1835" s="74"/>
      <c r="G1835" s="75"/>
      <c r="H1835" s="75"/>
      <c r="I1835" s="75"/>
      <c r="J1835" s="75"/>
      <c r="K1835" s="75"/>
      <c r="L1835" s="75"/>
      <c r="M1835" s="80"/>
      <c r="N1835" s="194"/>
      <c r="O1835" s="70"/>
      <c r="P1835" s="70"/>
      <c r="Q1835" s="70"/>
      <c r="R1835" s="70"/>
      <c r="S1835" s="70"/>
      <c r="T1835" s="70"/>
      <c r="U1835" s="70"/>
      <c r="V1835" s="71"/>
      <c r="W1835" s="71"/>
      <c r="X1835" s="71"/>
      <c r="Y1835" s="70"/>
      <c r="Z1835" s="70"/>
      <c r="AA1835" s="65"/>
      <c r="AB1835" s="65"/>
      <c r="AC1835" s="128"/>
      <c r="AD1835" s="127"/>
      <c r="AE1835" s="126"/>
      <c r="AF1835" s="126"/>
      <c r="AG1835" s="126"/>
      <c r="AH1835" s="125"/>
      <c r="AI1835" s="125"/>
      <c r="AJ1835" s="125"/>
      <c r="AK1835" s="125"/>
      <c r="AL1835" s="125"/>
      <c r="AM1835" s="125"/>
      <c r="AN1835" s="125"/>
      <c r="AO1835" s="66"/>
      <c r="AP1835" s="125"/>
      <c r="AQ1835" s="125"/>
      <c r="AR1835" s="125"/>
      <c r="AS1835" s="125"/>
      <c r="AT1835" s="125"/>
      <c r="AU1835" s="125"/>
      <c r="AV1835" s="125"/>
      <c r="AW1835" s="126"/>
      <c r="AX1835" s="126"/>
      <c r="AY1835" s="126"/>
      <c r="AZ1835" s="125"/>
      <c r="BA1835" s="125"/>
      <c r="BB1835" s="65"/>
      <c r="BC1835" s="65"/>
      <c r="BD1835" s="128"/>
      <c r="BE1835" s="127"/>
      <c r="BF1835" s="126"/>
      <c r="BG1835" s="126"/>
      <c r="BH1835" s="126"/>
      <c r="BI1835" s="125"/>
      <c r="BJ1835" s="125"/>
      <c r="BK1835" s="125"/>
      <c r="BL1835" s="125"/>
      <c r="BM1835" s="125"/>
      <c r="BN1835" s="125"/>
      <c r="BO1835" s="129"/>
      <c r="BP1835" s="66"/>
      <c r="BQ1835" s="129"/>
      <c r="BR1835" s="125"/>
      <c r="BS1835" s="125"/>
      <c r="BT1835" s="125"/>
      <c r="BU1835" s="125"/>
      <c r="BV1835" s="125"/>
      <c r="BW1835" s="125"/>
      <c r="BX1835" s="126"/>
      <c r="BY1835" s="126"/>
      <c r="BZ1835" s="126"/>
      <c r="CA1835" s="125"/>
      <c r="CB1835" s="125"/>
    </row>
    <row r="1836" spans="1:80" x14ac:dyDescent="0.3">
      <c r="A1836" s="65"/>
      <c r="B1836" s="72"/>
      <c r="C1836" s="73"/>
      <c r="D1836" s="74"/>
      <c r="E1836" s="74"/>
      <c r="F1836" s="74"/>
      <c r="G1836" s="75"/>
      <c r="H1836" s="75"/>
      <c r="I1836" s="75"/>
      <c r="J1836" s="75"/>
      <c r="K1836" s="75"/>
      <c r="L1836" s="75"/>
      <c r="M1836" s="80"/>
      <c r="N1836" s="194"/>
      <c r="O1836" s="70"/>
      <c r="P1836" s="70"/>
      <c r="Q1836" s="70"/>
      <c r="R1836" s="70"/>
      <c r="S1836" s="70"/>
      <c r="T1836" s="70"/>
      <c r="U1836" s="70"/>
      <c r="V1836" s="71"/>
      <c r="W1836" s="71"/>
      <c r="X1836" s="71"/>
      <c r="Y1836" s="70"/>
      <c r="Z1836" s="70"/>
      <c r="AA1836" s="65"/>
      <c r="AB1836" s="65"/>
      <c r="AC1836" s="128"/>
      <c r="AD1836" s="127"/>
      <c r="AE1836" s="126"/>
      <c r="AF1836" s="126"/>
      <c r="AG1836" s="126"/>
      <c r="AH1836" s="125"/>
      <c r="AI1836" s="125"/>
      <c r="AJ1836" s="125"/>
      <c r="AK1836" s="125"/>
      <c r="AL1836" s="125"/>
      <c r="AM1836" s="125"/>
      <c r="AN1836" s="125"/>
      <c r="AO1836" s="66"/>
      <c r="AP1836" s="125"/>
      <c r="AQ1836" s="125"/>
      <c r="AR1836" s="125"/>
      <c r="AS1836" s="125"/>
      <c r="AT1836" s="125"/>
      <c r="AU1836" s="125"/>
      <c r="AV1836" s="125"/>
      <c r="AW1836" s="126"/>
      <c r="AX1836" s="126"/>
      <c r="AY1836" s="126"/>
      <c r="AZ1836" s="125"/>
      <c r="BA1836" s="125"/>
      <c r="BB1836" s="65"/>
      <c r="BC1836" s="65"/>
      <c r="BD1836" s="128"/>
      <c r="BE1836" s="127"/>
      <c r="BF1836" s="126"/>
      <c r="BG1836" s="126"/>
      <c r="BH1836" s="126"/>
      <c r="BI1836" s="125"/>
      <c r="BJ1836" s="125"/>
      <c r="BK1836" s="125"/>
      <c r="BL1836" s="125"/>
      <c r="BM1836" s="125"/>
      <c r="BN1836" s="125"/>
      <c r="BO1836" s="129"/>
      <c r="BP1836" s="66"/>
      <c r="BQ1836" s="129"/>
      <c r="BR1836" s="125"/>
      <c r="BS1836" s="125"/>
      <c r="BT1836" s="125"/>
      <c r="BU1836" s="125"/>
      <c r="BV1836" s="125"/>
      <c r="BW1836" s="125"/>
      <c r="BX1836" s="126"/>
      <c r="BY1836" s="126"/>
      <c r="BZ1836" s="126"/>
      <c r="CA1836" s="125"/>
      <c r="CB1836" s="125"/>
    </row>
    <row r="1837" spans="1:80" x14ac:dyDescent="0.3">
      <c r="A1837" s="65"/>
      <c r="B1837" s="72"/>
      <c r="C1837" s="73"/>
      <c r="D1837" s="74"/>
      <c r="E1837" s="74"/>
      <c r="F1837" s="74"/>
      <c r="G1837" s="75"/>
      <c r="H1837" s="75"/>
      <c r="I1837" s="75"/>
      <c r="J1837" s="75"/>
      <c r="K1837" s="75"/>
      <c r="L1837" s="75"/>
      <c r="M1837" s="80"/>
      <c r="N1837" s="194"/>
      <c r="O1837" s="70"/>
      <c r="P1837" s="70"/>
      <c r="Q1837" s="70"/>
      <c r="R1837" s="70"/>
      <c r="S1837" s="70"/>
      <c r="T1837" s="70"/>
      <c r="U1837" s="70"/>
      <c r="V1837" s="71"/>
      <c r="W1837" s="71"/>
      <c r="X1837" s="71"/>
      <c r="Y1837" s="70"/>
      <c r="Z1837" s="70"/>
      <c r="AA1837" s="65"/>
      <c r="AB1837" s="65"/>
      <c r="AC1837" s="128"/>
      <c r="AD1837" s="127"/>
      <c r="AE1837" s="126"/>
      <c r="AF1837" s="126"/>
      <c r="AG1837" s="126"/>
      <c r="AH1837" s="125"/>
      <c r="AI1837" s="125"/>
      <c r="AJ1837" s="125"/>
      <c r="AK1837" s="125"/>
      <c r="AL1837" s="125"/>
      <c r="AM1837" s="125"/>
      <c r="AN1837" s="125"/>
      <c r="AO1837" s="66"/>
      <c r="AP1837" s="125"/>
      <c r="AQ1837" s="125"/>
      <c r="AR1837" s="125"/>
      <c r="AS1837" s="125"/>
      <c r="AT1837" s="125"/>
      <c r="AU1837" s="125"/>
      <c r="AV1837" s="125"/>
      <c r="AW1837" s="126"/>
      <c r="AX1837" s="126"/>
      <c r="AY1837" s="126"/>
      <c r="AZ1837" s="125"/>
      <c r="BA1837" s="125"/>
      <c r="BB1837" s="65"/>
      <c r="BC1837" s="65"/>
      <c r="BD1837" s="128"/>
      <c r="BE1837" s="127"/>
      <c r="BF1837" s="126"/>
      <c r="BG1837" s="126"/>
      <c r="BH1837" s="126"/>
      <c r="BI1837" s="125"/>
      <c r="BJ1837" s="125"/>
      <c r="BK1837" s="125"/>
      <c r="BL1837" s="125"/>
      <c r="BM1837" s="125"/>
      <c r="BN1837" s="125"/>
      <c r="BO1837" s="129"/>
      <c r="BP1837" s="66"/>
      <c r="BQ1837" s="129"/>
      <c r="BR1837" s="125"/>
      <c r="BS1837" s="125"/>
      <c r="BT1837" s="125"/>
      <c r="BU1837" s="125"/>
      <c r="BV1837" s="125"/>
      <c r="BW1837" s="125"/>
      <c r="BX1837" s="126"/>
      <c r="BY1837" s="126"/>
      <c r="BZ1837" s="126"/>
      <c r="CA1837" s="125"/>
      <c r="CB1837" s="125"/>
    </row>
    <row r="1838" spans="1:80" x14ac:dyDescent="0.3">
      <c r="A1838" s="65"/>
      <c r="B1838" s="72"/>
      <c r="C1838" s="73"/>
      <c r="D1838" s="74"/>
      <c r="E1838" s="74"/>
      <c r="F1838" s="74"/>
      <c r="G1838" s="75"/>
      <c r="H1838" s="75"/>
      <c r="I1838" s="75"/>
      <c r="J1838" s="75"/>
      <c r="K1838" s="75"/>
      <c r="L1838" s="75"/>
      <c r="M1838" s="80"/>
      <c r="N1838" s="194"/>
      <c r="O1838" s="70"/>
      <c r="P1838" s="70"/>
      <c r="Q1838" s="70"/>
      <c r="R1838" s="70"/>
      <c r="S1838" s="70"/>
      <c r="T1838" s="70"/>
      <c r="U1838" s="70"/>
      <c r="V1838" s="71"/>
      <c r="W1838" s="71"/>
      <c r="X1838" s="71"/>
      <c r="Y1838" s="70"/>
      <c r="Z1838" s="70"/>
      <c r="AA1838" s="65"/>
      <c r="AB1838" s="65"/>
      <c r="AC1838" s="128"/>
      <c r="AD1838" s="127"/>
      <c r="AE1838" s="126"/>
      <c r="AF1838" s="126"/>
      <c r="AG1838" s="126"/>
      <c r="AH1838" s="125"/>
      <c r="AI1838" s="125"/>
      <c r="AJ1838" s="125"/>
      <c r="AK1838" s="125"/>
      <c r="AL1838" s="125"/>
      <c r="AM1838" s="125"/>
      <c r="AN1838" s="125"/>
      <c r="AO1838" s="66"/>
      <c r="AP1838" s="125"/>
      <c r="AQ1838" s="125"/>
      <c r="AR1838" s="125"/>
      <c r="AS1838" s="125"/>
      <c r="AT1838" s="125"/>
      <c r="AU1838" s="125"/>
      <c r="AV1838" s="125"/>
      <c r="AW1838" s="126"/>
      <c r="AX1838" s="126"/>
      <c r="AY1838" s="126"/>
      <c r="AZ1838" s="125"/>
      <c r="BA1838" s="125"/>
      <c r="BB1838" s="65"/>
      <c r="BC1838" s="65"/>
      <c r="BD1838" s="128"/>
      <c r="BE1838" s="127"/>
      <c r="BF1838" s="126"/>
      <c r="BG1838" s="126"/>
      <c r="BH1838" s="126"/>
      <c r="BI1838" s="125"/>
      <c r="BJ1838" s="125"/>
      <c r="BK1838" s="125"/>
      <c r="BL1838" s="125"/>
      <c r="BM1838" s="125"/>
      <c r="BN1838" s="125"/>
      <c r="BO1838" s="129"/>
      <c r="BP1838" s="66"/>
      <c r="BQ1838" s="129"/>
      <c r="BR1838" s="125"/>
      <c r="BS1838" s="125"/>
      <c r="BT1838" s="125"/>
      <c r="BU1838" s="125"/>
      <c r="BV1838" s="125"/>
      <c r="BW1838" s="125"/>
      <c r="BX1838" s="126"/>
      <c r="BY1838" s="126"/>
      <c r="BZ1838" s="126"/>
      <c r="CA1838" s="125"/>
      <c r="CB1838" s="125"/>
    </row>
    <row r="1839" spans="1:80" x14ac:dyDescent="0.3">
      <c r="A1839" s="65"/>
      <c r="B1839" s="72"/>
      <c r="C1839" s="73"/>
      <c r="D1839" s="74"/>
      <c r="E1839" s="74"/>
      <c r="F1839" s="74"/>
      <c r="G1839" s="75"/>
      <c r="H1839" s="75"/>
      <c r="I1839" s="75"/>
      <c r="J1839" s="75"/>
      <c r="K1839" s="75"/>
      <c r="L1839" s="75"/>
      <c r="M1839" s="80"/>
      <c r="N1839" s="194"/>
      <c r="O1839" s="70"/>
      <c r="P1839" s="70"/>
      <c r="Q1839" s="70"/>
      <c r="R1839" s="70"/>
      <c r="S1839" s="70"/>
      <c r="T1839" s="70"/>
      <c r="U1839" s="70"/>
      <c r="V1839" s="71"/>
      <c r="W1839" s="71"/>
      <c r="X1839" s="71"/>
      <c r="Y1839" s="70"/>
      <c r="Z1839" s="70"/>
      <c r="AA1839" s="65"/>
      <c r="AB1839" s="65"/>
      <c r="AC1839" s="128"/>
      <c r="AD1839" s="127"/>
      <c r="AE1839" s="126"/>
      <c r="AF1839" s="126"/>
      <c r="AG1839" s="126"/>
      <c r="AH1839" s="125"/>
      <c r="AI1839" s="125"/>
      <c r="AJ1839" s="125"/>
      <c r="AK1839" s="125"/>
      <c r="AL1839" s="125"/>
      <c r="AM1839" s="125"/>
      <c r="AN1839" s="125"/>
      <c r="AO1839" s="66"/>
      <c r="AP1839" s="125"/>
      <c r="AQ1839" s="125"/>
      <c r="AR1839" s="125"/>
      <c r="AS1839" s="125"/>
      <c r="AT1839" s="125"/>
      <c r="AU1839" s="125"/>
      <c r="AV1839" s="125"/>
      <c r="AW1839" s="126"/>
      <c r="AX1839" s="126"/>
      <c r="AY1839" s="126"/>
      <c r="AZ1839" s="125"/>
      <c r="BA1839" s="125"/>
      <c r="BB1839" s="65"/>
      <c r="BC1839" s="65"/>
      <c r="BD1839" s="128"/>
      <c r="BE1839" s="127"/>
      <c r="BF1839" s="126"/>
      <c r="BG1839" s="126"/>
      <c r="BH1839" s="126"/>
      <c r="BI1839" s="125"/>
      <c r="BJ1839" s="125"/>
      <c r="BK1839" s="125"/>
      <c r="BL1839" s="125"/>
      <c r="BM1839" s="125"/>
      <c r="BN1839" s="125"/>
      <c r="BO1839" s="129"/>
      <c r="BP1839" s="66"/>
      <c r="BQ1839" s="129"/>
      <c r="BR1839" s="125"/>
      <c r="BS1839" s="125"/>
      <c r="BT1839" s="125"/>
      <c r="BU1839" s="125"/>
      <c r="BV1839" s="125"/>
      <c r="BW1839" s="125"/>
      <c r="BX1839" s="126"/>
      <c r="BY1839" s="126"/>
      <c r="BZ1839" s="126"/>
      <c r="CA1839" s="125"/>
      <c r="CB1839" s="125"/>
    </row>
    <row r="1840" spans="1:80" x14ac:dyDescent="0.3">
      <c r="A1840" s="65"/>
      <c r="B1840" s="72"/>
      <c r="C1840" s="73"/>
      <c r="D1840" s="74"/>
      <c r="E1840" s="74"/>
      <c r="F1840" s="74"/>
      <c r="G1840" s="75"/>
      <c r="H1840" s="75"/>
      <c r="I1840" s="75"/>
      <c r="J1840" s="75"/>
      <c r="K1840" s="75"/>
      <c r="L1840" s="75"/>
      <c r="M1840" s="80"/>
      <c r="N1840" s="194"/>
      <c r="O1840" s="70"/>
      <c r="P1840" s="70"/>
      <c r="Q1840" s="70"/>
      <c r="R1840" s="70"/>
      <c r="S1840" s="70"/>
      <c r="T1840" s="70"/>
      <c r="U1840" s="70"/>
      <c r="V1840" s="71"/>
      <c r="W1840" s="71"/>
      <c r="X1840" s="71"/>
      <c r="Y1840" s="70"/>
      <c r="Z1840" s="70"/>
      <c r="AA1840" s="65"/>
      <c r="AB1840" s="65"/>
      <c r="AC1840" s="128"/>
      <c r="AD1840" s="127"/>
      <c r="AE1840" s="126"/>
      <c r="AF1840" s="126"/>
      <c r="AG1840" s="126"/>
      <c r="AH1840" s="125"/>
      <c r="AI1840" s="125"/>
      <c r="AJ1840" s="125"/>
      <c r="AK1840" s="125"/>
      <c r="AL1840" s="125"/>
      <c r="AM1840" s="125"/>
      <c r="AN1840" s="125"/>
      <c r="AO1840" s="66"/>
      <c r="AP1840" s="125"/>
      <c r="AQ1840" s="125"/>
      <c r="AR1840" s="125"/>
      <c r="AS1840" s="125"/>
      <c r="AT1840" s="125"/>
      <c r="AU1840" s="125"/>
      <c r="AV1840" s="125"/>
      <c r="AW1840" s="126"/>
      <c r="AX1840" s="126"/>
      <c r="AY1840" s="126"/>
      <c r="AZ1840" s="125"/>
      <c r="BA1840" s="125"/>
      <c r="BB1840" s="65"/>
      <c r="BC1840" s="65"/>
      <c r="BD1840" s="128"/>
      <c r="BE1840" s="127"/>
      <c r="BF1840" s="126"/>
      <c r="BG1840" s="126"/>
      <c r="BH1840" s="126"/>
      <c r="BI1840" s="125"/>
      <c r="BJ1840" s="125"/>
      <c r="BK1840" s="125"/>
      <c r="BL1840" s="125"/>
      <c r="BM1840" s="125"/>
      <c r="BN1840" s="125"/>
      <c r="BO1840" s="129"/>
      <c r="BP1840" s="66"/>
      <c r="BQ1840" s="129"/>
      <c r="BR1840" s="125"/>
      <c r="BS1840" s="125"/>
      <c r="BT1840" s="125"/>
      <c r="BU1840" s="125"/>
      <c r="BV1840" s="125"/>
      <c r="BW1840" s="125"/>
      <c r="BX1840" s="126"/>
      <c r="BY1840" s="126"/>
      <c r="BZ1840" s="126"/>
      <c r="CA1840" s="125"/>
      <c r="CB1840" s="125"/>
    </row>
    <row r="1841" spans="1:80" x14ac:dyDescent="0.3">
      <c r="A1841" s="65"/>
      <c r="B1841" s="72"/>
      <c r="C1841" s="73"/>
      <c r="D1841" s="74"/>
      <c r="E1841" s="74"/>
      <c r="F1841" s="74"/>
      <c r="G1841" s="75"/>
      <c r="H1841" s="75"/>
      <c r="I1841" s="75"/>
      <c r="J1841" s="75"/>
      <c r="K1841" s="75"/>
      <c r="L1841" s="75"/>
      <c r="M1841" s="80"/>
      <c r="N1841" s="194"/>
      <c r="O1841" s="70"/>
      <c r="P1841" s="70"/>
      <c r="Q1841" s="70"/>
      <c r="R1841" s="70"/>
      <c r="S1841" s="70"/>
      <c r="T1841" s="70"/>
      <c r="U1841" s="70"/>
      <c r="V1841" s="71"/>
      <c r="W1841" s="71"/>
      <c r="X1841" s="71"/>
      <c r="Y1841" s="70"/>
      <c r="Z1841" s="70"/>
      <c r="AA1841" s="65"/>
      <c r="AB1841" s="65"/>
      <c r="AC1841" s="128"/>
      <c r="AD1841" s="127"/>
      <c r="AE1841" s="126"/>
      <c r="AF1841" s="126"/>
      <c r="AG1841" s="126"/>
      <c r="AH1841" s="125"/>
      <c r="AI1841" s="125"/>
      <c r="AJ1841" s="125"/>
      <c r="AK1841" s="125"/>
      <c r="AL1841" s="125"/>
      <c r="AM1841" s="125"/>
      <c r="AN1841" s="125"/>
      <c r="AO1841" s="66"/>
      <c r="AP1841" s="125"/>
      <c r="AQ1841" s="125"/>
      <c r="AR1841" s="125"/>
      <c r="AS1841" s="125"/>
      <c r="AT1841" s="125"/>
      <c r="AU1841" s="125"/>
      <c r="AV1841" s="125"/>
      <c r="AW1841" s="126"/>
      <c r="AX1841" s="126"/>
      <c r="AY1841" s="126"/>
      <c r="AZ1841" s="125"/>
      <c r="BA1841" s="125"/>
      <c r="BB1841" s="65"/>
      <c r="BC1841" s="65"/>
      <c r="BD1841" s="128"/>
      <c r="BE1841" s="127"/>
      <c r="BF1841" s="126"/>
      <c r="BG1841" s="126"/>
      <c r="BH1841" s="126"/>
      <c r="BI1841" s="125"/>
      <c r="BJ1841" s="125"/>
      <c r="BK1841" s="125"/>
      <c r="BL1841" s="125"/>
      <c r="BM1841" s="125"/>
      <c r="BN1841" s="125"/>
      <c r="BO1841" s="129"/>
      <c r="BP1841" s="66"/>
      <c r="BQ1841" s="129"/>
      <c r="BR1841" s="125"/>
      <c r="BS1841" s="125"/>
      <c r="BT1841" s="125"/>
      <c r="BU1841" s="125"/>
      <c r="BV1841" s="125"/>
      <c r="BW1841" s="125"/>
      <c r="BX1841" s="126"/>
      <c r="BY1841" s="126"/>
      <c r="BZ1841" s="126"/>
      <c r="CA1841" s="125"/>
      <c r="CB1841" s="125"/>
    </row>
    <row r="1842" spans="1:80" x14ac:dyDescent="0.3">
      <c r="A1842" s="65"/>
      <c r="B1842" s="72"/>
      <c r="C1842" s="73"/>
      <c r="D1842" s="74"/>
      <c r="E1842" s="74"/>
      <c r="F1842" s="74"/>
      <c r="G1842" s="75"/>
      <c r="H1842" s="75"/>
      <c r="I1842" s="75"/>
      <c r="J1842" s="75"/>
      <c r="K1842" s="75"/>
      <c r="L1842" s="75"/>
      <c r="M1842" s="80"/>
      <c r="N1842" s="194"/>
      <c r="O1842" s="70"/>
      <c r="P1842" s="70"/>
      <c r="Q1842" s="70"/>
      <c r="R1842" s="70"/>
      <c r="S1842" s="70"/>
      <c r="T1842" s="70"/>
      <c r="U1842" s="70"/>
      <c r="V1842" s="71"/>
      <c r="W1842" s="71"/>
      <c r="X1842" s="71"/>
      <c r="Y1842" s="70"/>
      <c r="Z1842" s="70"/>
      <c r="AA1842" s="65"/>
      <c r="AB1842" s="65"/>
      <c r="AC1842" s="128"/>
      <c r="AD1842" s="127"/>
      <c r="AE1842" s="126"/>
      <c r="AF1842" s="126"/>
      <c r="AG1842" s="126"/>
      <c r="AH1842" s="125"/>
      <c r="AI1842" s="125"/>
      <c r="AJ1842" s="125"/>
      <c r="AK1842" s="125"/>
      <c r="AL1842" s="125"/>
      <c r="AM1842" s="125"/>
      <c r="AN1842" s="125"/>
      <c r="AO1842" s="66"/>
      <c r="AP1842" s="125"/>
      <c r="AQ1842" s="125"/>
      <c r="AR1842" s="125"/>
      <c r="AS1842" s="125"/>
      <c r="AT1842" s="125"/>
      <c r="AU1842" s="125"/>
      <c r="AV1842" s="125"/>
      <c r="AW1842" s="126"/>
      <c r="AX1842" s="126"/>
      <c r="AY1842" s="126"/>
      <c r="AZ1842" s="125"/>
      <c r="BA1842" s="125"/>
      <c r="BB1842" s="65"/>
      <c r="BC1842" s="65"/>
      <c r="BD1842" s="128"/>
      <c r="BE1842" s="127"/>
      <c r="BF1842" s="126"/>
      <c r="BG1842" s="126"/>
      <c r="BH1842" s="126"/>
      <c r="BI1842" s="125"/>
      <c r="BJ1842" s="125"/>
      <c r="BK1842" s="125"/>
      <c r="BL1842" s="125"/>
      <c r="BM1842" s="125"/>
      <c r="BN1842" s="125"/>
      <c r="BO1842" s="129"/>
      <c r="BP1842" s="66"/>
      <c r="BQ1842" s="129"/>
      <c r="BR1842" s="125"/>
      <c r="BS1842" s="125"/>
      <c r="BT1842" s="125"/>
      <c r="BU1842" s="125"/>
      <c r="BV1842" s="125"/>
      <c r="BW1842" s="125"/>
      <c r="BX1842" s="126"/>
      <c r="BY1842" s="126"/>
      <c r="BZ1842" s="126"/>
      <c r="CA1842" s="125"/>
      <c r="CB1842" s="125"/>
    </row>
    <row r="1843" spans="1:80" x14ac:dyDescent="0.3">
      <c r="A1843" s="65"/>
      <c r="B1843" s="65"/>
      <c r="C1843" s="65"/>
      <c r="D1843" s="65"/>
      <c r="E1843" s="65"/>
      <c r="F1843" s="65"/>
      <c r="G1843" s="65"/>
      <c r="H1843" s="65"/>
      <c r="I1843" s="65"/>
      <c r="J1843" s="65"/>
      <c r="K1843" s="65"/>
      <c r="L1843" s="65"/>
      <c r="M1843" s="99"/>
      <c r="N1843" s="66"/>
      <c r="O1843" s="99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5"/>
      <c r="AC1843" s="128"/>
      <c r="AD1843" s="127"/>
      <c r="AE1843" s="126"/>
      <c r="AF1843" s="126"/>
      <c r="AG1843" s="126"/>
      <c r="AH1843" s="125"/>
      <c r="AI1843" s="125"/>
      <c r="AJ1843" s="125"/>
      <c r="AK1843" s="125"/>
      <c r="AL1843" s="125"/>
      <c r="AM1843" s="125"/>
      <c r="AN1843" s="125"/>
      <c r="AO1843" s="66"/>
      <c r="AP1843" s="125"/>
      <c r="AQ1843" s="125"/>
      <c r="AR1843" s="125"/>
      <c r="AS1843" s="125"/>
      <c r="AT1843" s="125"/>
      <c r="AU1843" s="125"/>
      <c r="AV1843" s="125"/>
      <c r="AW1843" s="126"/>
      <c r="AX1843" s="126"/>
      <c r="AY1843" s="126"/>
      <c r="AZ1843" s="125"/>
      <c r="BA1843" s="125"/>
      <c r="BB1843" s="65"/>
      <c r="BC1843" s="65"/>
      <c r="BD1843" s="128"/>
      <c r="BE1843" s="127"/>
      <c r="BF1843" s="126"/>
      <c r="BG1843" s="126"/>
      <c r="BH1843" s="126"/>
      <c r="BI1843" s="125"/>
      <c r="BJ1843" s="125"/>
      <c r="BK1843" s="125"/>
      <c r="BL1843" s="125"/>
      <c r="BM1843" s="125"/>
      <c r="BN1843" s="125"/>
      <c r="BO1843" s="129"/>
      <c r="BP1843" s="66"/>
      <c r="BQ1843" s="129"/>
      <c r="BR1843" s="125"/>
      <c r="BS1843" s="125"/>
      <c r="BT1843" s="125"/>
      <c r="BU1843" s="125"/>
      <c r="BV1843" s="125"/>
      <c r="BW1843" s="125"/>
      <c r="BX1843" s="126"/>
      <c r="BY1843" s="126"/>
      <c r="BZ1843" s="126"/>
      <c r="CA1843" s="125"/>
      <c r="CB1843" s="125"/>
    </row>
    <row r="1844" spans="1:80" x14ac:dyDescent="0.3">
      <c r="A1844" s="65"/>
      <c r="B1844" s="68"/>
      <c r="C1844" s="68"/>
      <c r="D1844" s="68"/>
      <c r="E1844" s="68"/>
      <c r="F1844" s="68"/>
      <c r="G1844" s="68"/>
      <c r="H1844" s="68"/>
      <c r="I1844" s="68"/>
      <c r="J1844" s="68"/>
      <c r="K1844" s="68"/>
      <c r="L1844" s="68"/>
      <c r="M1844" s="87"/>
      <c r="N1844" s="68"/>
      <c r="O1844" s="87"/>
      <c r="P1844" s="68"/>
      <c r="Q1844" s="68"/>
      <c r="R1844" s="68"/>
      <c r="S1844" s="68"/>
      <c r="T1844" s="68"/>
      <c r="U1844" s="68"/>
      <c r="V1844" s="68"/>
      <c r="W1844" s="68"/>
      <c r="X1844" s="68"/>
      <c r="Y1844" s="68"/>
      <c r="Z1844" s="68"/>
      <c r="AA1844" s="65"/>
      <c r="AB1844" s="65"/>
      <c r="AC1844" s="65"/>
      <c r="AD1844" s="65"/>
      <c r="AE1844" s="65"/>
      <c r="AF1844" s="65"/>
      <c r="AG1844" s="65"/>
      <c r="AH1844" s="65"/>
      <c r="AI1844" s="65"/>
      <c r="AJ1844" s="65"/>
      <c r="AK1844" s="65"/>
      <c r="AL1844" s="65"/>
      <c r="AM1844" s="65"/>
      <c r="AN1844" s="125"/>
      <c r="AO1844" s="66"/>
      <c r="AP1844" s="125"/>
      <c r="AQ1844" s="65"/>
      <c r="AR1844" s="65"/>
      <c r="AS1844" s="65"/>
      <c r="AT1844" s="65"/>
      <c r="AU1844" s="65"/>
      <c r="AV1844" s="65"/>
      <c r="AW1844" s="65"/>
      <c r="AX1844" s="65"/>
      <c r="AY1844" s="65"/>
      <c r="AZ1844" s="65"/>
      <c r="BA1844" s="65"/>
      <c r="BB1844" s="65"/>
      <c r="BC1844" s="65"/>
      <c r="BD1844" s="65"/>
      <c r="BE1844" s="65"/>
      <c r="BF1844" s="65"/>
      <c r="BG1844" s="65"/>
      <c r="BH1844" s="65"/>
      <c r="BI1844" s="65"/>
      <c r="BJ1844" s="65"/>
      <c r="BK1844" s="65"/>
      <c r="BL1844" s="65"/>
      <c r="BM1844" s="65"/>
      <c r="BN1844" s="65"/>
      <c r="BO1844" s="65"/>
      <c r="BP1844" s="66"/>
      <c r="BQ1844" s="65"/>
      <c r="BR1844" s="65"/>
      <c r="BS1844" s="65"/>
      <c r="BT1844" s="65"/>
      <c r="BU1844" s="65"/>
      <c r="BV1844" s="65"/>
      <c r="BW1844" s="65"/>
      <c r="BX1844" s="65"/>
      <c r="BY1844" s="65"/>
      <c r="BZ1844" s="65"/>
      <c r="CA1844" s="65"/>
      <c r="CB1844" s="65"/>
    </row>
    <row r="1845" spans="1:80" x14ac:dyDescent="0.3">
      <c r="A1845" s="65"/>
      <c r="B1845" s="77"/>
      <c r="C1845" s="77"/>
      <c r="D1845" s="78"/>
      <c r="E1845" s="78"/>
      <c r="F1845" s="78"/>
      <c r="G1845" s="79"/>
      <c r="H1845" s="79"/>
      <c r="I1845" s="79"/>
      <c r="J1845" s="79"/>
      <c r="K1845" s="79"/>
      <c r="L1845" s="79"/>
      <c r="M1845" s="80"/>
      <c r="N1845" s="68"/>
      <c r="O1845" s="80"/>
      <c r="P1845" s="79"/>
      <c r="Q1845" s="79"/>
      <c r="R1845" s="79"/>
      <c r="S1845" s="79"/>
      <c r="T1845" s="79"/>
      <c r="U1845" s="79"/>
      <c r="V1845" s="78"/>
      <c r="W1845" s="78"/>
      <c r="X1845" s="78"/>
      <c r="Y1845" s="77"/>
      <c r="Z1845" s="77"/>
      <c r="AA1845" s="65"/>
      <c r="AB1845" s="65"/>
      <c r="AC1845" s="82"/>
      <c r="AD1845" s="82"/>
      <c r="AE1845" s="82"/>
      <c r="AF1845" s="82"/>
      <c r="AG1845" s="82"/>
      <c r="AH1845" s="82"/>
      <c r="AI1845" s="82"/>
      <c r="AJ1845" s="82"/>
      <c r="AK1845" s="82"/>
      <c r="AL1845" s="82"/>
      <c r="AM1845" s="82"/>
      <c r="AN1845" s="114"/>
      <c r="AO1845" s="82"/>
      <c r="AP1845" s="114"/>
      <c r="AQ1845" s="82"/>
      <c r="AR1845" s="82"/>
      <c r="AS1845" s="82"/>
      <c r="AT1845" s="82"/>
      <c r="AU1845" s="82"/>
      <c r="AV1845" s="82"/>
      <c r="AW1845" s="82"/>
      <c r="AX1845" s="82"/>
      <c r="AY1845" s="82"/>
      <c r="AZ1845" s="82"/>
      <c r="BA1845" s="82"/>
      <c r="BB1845" s="65"/>
      <c r="BC1845" s="65"/>
      <c r="BD1845" s="82"/>
      <c r="BE1845" s="82"/>
      <c r="BF1845" s="82"/>
      <c r="BG1845" s="82"/>
      <c r="BH1845" s="82"/>
      <c r="BI1845" s="82"/>
      <c r="BJ1845" s="82"/>
      <c r="BK1845" s="82"/>
      <c r="BL1845" s="82"/>
      <c r="BM1845" s="82"/>
      <c r="BN1845" s="82"/>
      <c r="BO1845" s="82"/>
      <c r="BP1845" s="82"/>
      <c r="BQ1845" s="82"/>
      <c r="BR1845" s="82"/>
      <c r="BS1845" s="82"/>
      <c r="BT1845" s="82"/>
      <c r="BU1845" s="82"/>
      <c r="BV1845" s="82"/>
      <c r="BW1845" s="82"/>
      <c r="BX1845" s="82"/>
      <c r="BY1845" s="82"/>
      <c r="BZ1845" s="82"/>
      <c r="CA1845" s="82"/>
      <c r="CB1845" s="82"/>
    </row>
    <row r="1846" spans="1:80" x14ac:dyDescent="0.3">
      <c r="A1846" s="65"/>
      <c r="B1846" s="72"/>
      <c r="C1846" s="72"/>
      <c r="D1846" s="78"/>
      <c r="E1846" s="78"/>
      <c r="F1846" s="78"/>
      <c r="G1846" s="80"/>
      <c r="H1846" s="80"/>
      <c r="I1846" s="80"/>
      <c r="J1846" s="80"/>
      <c r="K1846" s="80"/>
      <c r="L1846" s="80"/>
      <c r="M1846" s="80"/>
      <c r="N1846" s="81"/>
      <c r="O1846" s="80"/>
      <c r="P1846" s="80"/>
      <c r="Q1846" s="80"/>
      <c r="R1846" s="80"/>
      <c r="S1846" s="80"/>
      <c r="T1846" s="80"/>
      <c r="U1846" s="80"/>
      <c r="V1846" s="78"/>
      <c r="W1846" s="78"/>
      <c r="X1846" s="78"/>
      <c r="Y1846" s="72"/>
      <c r="Z1846" s="72"/>
      <c r="AA1846" s="65"/>
      <c r="AB1846" s="65"/>
      <c r="AC1846" s="65"/>
      <c r="AD1846" s="65"/>
      <c r="AE1846" s="130"/>
      <c r="AF1846" s="130"/>
      <c r="AG1846" s="130"/>
      <c r="AH1846" s="131"/>
      <c r="AI1846" s="131"/>
      <c r="AJ1846" s="131"/>
      <c r="AK1846" s="131"/>
      <c r="AL1846" s="131"/>
      <c r="AM1846" s="131"/>
      <c r="AN1846" s="125"/>
      <c r="AO1846" s="82"/>
      <c r="AP1846" s="125"/>
      <c r="AQ1846" s="131"/>
      <c r="AR1846" s="131"/>
      <c r="AS1846" s="131"/>
      <c r="AT1846" s="131"/>
      <c r="AU1846" s="131"/>
      <c r="AV1846" s="131"/>
      <c r="AW1846" s="130"/>
      <c r="AX1846" s="130"/>
      <c r="AY1846" s="130"/>
      <c r="AZ1846" s="65"/>
      <c r="BA1846" s="65"/>
      <c r="BB1846" s="65"/>
      <c r="BC1846" s="65"/>
      <c r="BD1846" s="65"/>
      <c r="BE1846" s="65"/>
      <c r="BF1846" s="130"/>
      <c r="BG1846" s="130"/>
      <c r="BH1846" s="130"/>
      <c r="BI1846" s="131"/>
      <c r="BJ1846" s="131"/>
      <c r="BK1846" s="131"/>
      <c r="BL1846" s="131"/>
      <c r="BM1846" s="131"/>
      <c r="BN1846" s="131"/>
      <c r="BO1846" s="132"/>
      <c r="BP1846" s="82"/>
      <c r="BQ1846" s="132"/>
      <c r="BR1846" s="131"/>
      <c r="BS1846" s="131"/>
      <c r="BT1846" s="131"/>
      <c r="BU1846" s="131"/>
      <c r="BV1846" s="131"/>
      <c r="BW1846" s="131"/>
      <c r="BX1846" s="130"/>
      <c r="BY1846" s="130"/>
      <c r="BZ1846" s="130"/>
      <c r="CA1846" s="65"/>
      <c r="CB1846" s="65"/>
    </row>
    <row r="1847" spans="1:80" x14ac:dyDescent="0.3">
      <c r="A1847" s="65"/>
      <c r="B1847" s="128"/>
      <c r="C1847" s="128"/>
      <c r="D1847" s="130"/>
      <c r="E1847" s="130"/>
      <c r="F1847" s="130"/>
      <c r="G1847" s="125"/>
      <c r="H1847" s="125"/>
      <c r="I1847" s="125"/>
      <c r="J1847" s="125"/>
      <c r="K1847" s="125"/>
      <c r="L1847" s="125"/>
      <c r="M1847" s="125"/>
      <c r="N1847" s="66"/>
      <c r="O1847" s="125"/>
      <c r="P1847" s="125"/>
      <c r="Q1847" s="125"/>
      <c r="R1847" s="125"/>
      <c r="S1847" s="125"/>
      <c r="T1847" s="125"/>
      <c r="U1847" s="125"/>
      <c r="V1847" s="130"/>
      <c r="W1847" s="130"/>
      <c r="X1847" s="130"/>
      <c r="Y1847" s="128"/>
      <c r="Z1847" s="128"/>
      <c r="AA1847" s="65"/>
      <c r="AB1847" s="65"/>
      <c r="AC1847" s="128"/>
      <c r="AD1847" s="128"/>
      <c r="AE1847" s="130"/>
      <c r="AF1847" s="130"/>
      <c r="AG1847" s="130"/>
      <c r="AH1847" s="125"/>
      <c r="AI1847" s="125"/>
      <c r="AJ1847" s="125"/>
      <c r="AK1847" s="125"/>
      <c r="AL1847" s="125"/>
      <c r="AM1847" s="125"/>
      <c r="AN1847" s="125"/>
      <c r="AO1847" s="66"/>
      <c r="AP1847" s="125"/>
      <c r="AQ1847" s="125"/>
      <c r="AR1847" s="125"/>
      <c r="AS1847" s="125"/>
      <c r="AT1847" s="125"/>
      <c r="AU1847" s="125"/>
      <c r="AV1847" s="125"/>
      <c r="AW1847" s="130"/>
      <c r="AX1847" s="130"/>
      <c r="AY1847" s="130"/>
      <c r="AZ1847" s="128"/>
      <c r="BA1847" s="128"/>
      <c r="BB1847" s="65"/>
      <c r="BC1847" s="65"/>
      <c r="BD1847" s="128"/>
      <c r="BE1847" s="128"/>
      <c r="BF1847" s="130"/>
      <c r="BG1847" s="130"/>
      <c r="BH1847" s="130"/>
      <c r="BI1847" s="125"/>
      <c r="BJ1847" s="125"/>
      <c r="BK1847" s="125"/>
      <c r="BL1847" s="125"/>
      <c r="BM1847" s="125"/>
      <c r="BN1847" s="125"/>
      <c r="BO1847" s="133"/>
      <c r="BP1847" s="66"/>
      <c r="BQ1847" s="132"/>
      <c r="BR1847" s="125"/>
      <c r="BS1847" s="125"/>
      <c r="BT1847" s="125"/>
      <c r="BU1847" s="125"/>
      <c r="BV1847" s="125"/>
      <c r="BW1847" s="125"/>
      <c r="BX1847" s="130"/>
      <c r="BY1847" s="130"/>
      <c r="BZ1847" s="130"/>
      <c r="CA1847" s="128"/>
      <c r="CB1847" s="128"/>
    </row>
    <row r="1848" spans="1:80" x14ac:dyDescent="0.3">
      <c r="A1848" s="65"/>
      <c r="B1848" s="223"/>
      <c r="C1848" s="224"/>
      <c r="D1848" s="65"/>
      <c r="E1848" s="65"/>
      <c r="F1848" s="223"/>
      <c r="G1848" s="224"/>
      <c r="H1848" s="65"/>
      <c r="I1848" s="65"/>
      <c r="J1848" s="223"/>
      <c r="K1848" s="224"/>
      <c r="L1848" s="65"/>
      <c r="M1848" s="233"/>
      <c r="N1848" s="233"/>
      <c r="O1848" s="233"/>
      <c r="P1848" s="65"/>
      <c r="Q1848" s="223"/>
      <c r="R1848" s="224"/>
      <c r="S1848" s="65"/>
      <c r="T1848" s="65"/>
      <c r="U1848" s="223"/>
      <c r="V1848" s="224"/>
      <c r="W1848" s="65"/>
      <c r="X1848" s="65"/>
      <c r="Y1848" s="223"/>
      <c r="Z1848" s="224"/>
    </row>
    <row r="1849" spans="1:80" x14ac:dyDescent="0.3">
      <c r="A1849" s="65"/>
      <c r="B1849" s="225"/>
      <c r="C1849" s="226"/>
      <c r="D1849" s="65"/>
      <c r="E1849" s="65"/>
      <c r="F1849" s="227"/>
      <c r="G1849" s="226"/>
      <c r="H1849" s="65"/>
      <c r="I1849" s="65"/>
      <c r="J1849" s="228"/>
      <c r="K1849" s="229"/>
      <c r="L1849" s="65"/>
      <c r="M1849" s="225"/>
      <c r="N1849" s="230"/>
      <c r="O1849" s="226"/>
      <c r="P1849" s="65"/>
      <c r="Q1849" s="231"/>
      <c r="R1849" s="232"/>
      <c r="S1849" s="76"/>
      <c r="T1849" s="65"/>
      <c r="U1849" s="225"/>
      <c r="V1849" s="226"/>
      <c r="W1849" s="65"/>
      <c r="X1849" s="65"/>
      <c r="Y1849" s="225"/>
      <c r="Z1849" s="226"/>
      <c r="AA1849" s="65"/>
      <c r="AB1849" s="65"/>
      <c r="AC1849" s="103"/>
      <c r="AD1849" s="103"/>
      <c r="AE1849" s="65"/>
      <c r="AF1849" s="65"/>
      <c r="AG1849" s="103"/>
      <c r="AH1849" s="103"/>
      <c r="AI1849" s="65"/>
      <c r="AJ1849" s="65"/>
      <c r="AK1849" s="103"/>
      <c r="AL1849" s="103"/>
      <c r="AM1849" s="65"/>
      <c r="AN1849" s="103"/>
      <c r="AO1849" s="103"/>
      <c r="AP1849" s="103"/>
      <c r="AQ1849" s="65"/>
      <c r="AR1849" s="103"/>
      <c r="AS1849" s="103"/>
      <c r="AT1849" s="65"/>
      <c r="AU1849" s="65"/>
      <c r="AV1849" s="103"/>
      <c r="AW1849" s="103"/>
      <c r="AX1849" s="65"/>
      <c r="AY1849" s="65"/>
      <c r="AZ1849" s="103"/>
      <c r="BA1849" s="103"/>
      <c r="BB1849" s="65"/>
      <c r="BC1849" s="65"/>
      <c r="BD1849" s="103"/>
      <c r="BE1849" s="103"/>
      <c r="BF1849" s="65"/>
      <c r="BG1849" s="65"/>
      <c r="BH1849" s="103"/>
      <c r="BI1849" s="103"/>
      <c r="BJ1849" s="65"/>
      <c r="BK1849" s="65"/>
      <c r="BL1849" s="103"/>
      <c r="BM1849" s="103"/>
      <c r="BN1849" s="65"/>
      <c r="BO1849" s="103"/>
      <c r="BP1849" s="103"/>
      <c r="BQ1849" s="103"/>
      <c r="BR1849" s="65"/>
      <c r="BS1849" s="103"/>
      <c r="BT1849" s="103"/>
      <c r="BU1849" s="65"/>
      <c r="BV1849" s="65"/>
      <c r="BW1849" s="103"/>
      <c r="BX1849" s="103"/>
      <c r="BY1849" s="65"/>
      <c r="BZ1849" s="65"/>
      <c r="CA1849" s="103"/>
      <c r="CB1849" s="103"/>
    </row>
    <row r="1850" spans="1:80" x14ac:dyDescent="0.3">
      <c r="A1850" s="65"/>
      <c r="B1850" s="65"/>
      <c r="C1850" s="65"/>
      <c r="D1850" s="65"/>
      <c r="E1850" s="65"/>
      <c r="F1850" s="65"/>
      <c r="G1850" s="65"/>
      <c r="H1850" s="65"/>
      <c r="I1850" s="65"/>
      <c r="J1850" s="65"/>
      <c r="K1850" s="65"/>
      <c r="L1850" s="65"/>
      <c r="M1850" s="99"/>
      <c r="N1850" s="66"/>
      <c r="O1850" s="99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5"/>
      <c r="AC1850" s="122"/>
      <c r="AD1850" s="122"/>
      <c r="AE1850" s="65"/>
      <c r="AF1850" s="65"/>
      <c r="AG1850" s="103"/>
      <c r="AH1850" s="122"/>
      <c r="AI1850" s="65"/>
      <c r="AJ1850" s="65"/>
      <c r="AK1850" s="90"/>
      <c r="AL1850" s="90"/>
      <c r="AM1850" s="65"/>
      <c r="AN1850" s="122"/>
      <c r="AO1850" s="122"/>
      <c r="AP1850" s="122"/>
      <c r="AQ1850" s="65"/>
      <c r="AR1850" s="112"/>
      <c r="AS1850" s="112"/>
      <c r="AT1850" s="124"/>
      <c r="AU1850" s="65"/>
      <c r="AV1850" s="122"/>
      <c r="AW1850" s="122"/>
      <c r="AX1850" s="65"/>
      <c r="AY1850" s="65"/>
      <c r="AZ1850" s="122"/>
      <c r="BA1850" s="122"/>
      <c r="BB1850" s="65"/>
      <c r="BC1850" s="65"/>
      <c r="BD1850" s="122"/>
      <c r="BE1850" s="122"/>
      <c r="BF1850" s="65"/>
      <c r="BG1850" s="65"/>
      <c r="BH1850" s="103"/>
      <c r="BI1850" s="122"/>
      <c r="BJ1850" s="65"/>
      <c r="BK1850" s="65"/>
      <c r="BL1850" s="90"/>
      <c r="BM1850" s="90"/>
      <c r="BN1850" s="65"/>
      <c r="BO1850" s="122"/>
      <c r="BP1850" s="122"/>
      <c r="BQ1850" s="122"/>
      <c r="BR1850" s="65"/>
      <c r="BS1850" s="112"/>
      <c r="BT1850" s="112"/>
      <c r="BU1850" s="124"/>
      <c r="BV1850" s="65"/>
      <c r="BW1850" s="122"/>
      <c r="BX1850" s="122"/>
      <c r="BY1850" s="65"/>
      <c r="BZ1850" s="65"/>
      <c r="CA1850" s="122"/>
      <c r="CB1850" s="122"/>
    </row>
    <row r="1851" spans="1:80" x14ac:dyDescent="0.3">
      <c r="A1851" s="65"/>
      <c r="B1851" s="65"/>
      <c r="C1851" s="65"/>
      <c r="D1851" s="65"/>
      <c r="E1851" s="65"/>
      <c r="F1851" s="65"/>
      <c r="G1851" s="65"/>
      <c r="H1851" s="65"/>
      <c r="I1851" s="65"/>
      <c r="J1851" s="65"/>
      <c r="K1851" s="65"/>
      <c r="L1851" s="65"/>
      <c r="M1851" s="99"/>
      <c r="N1851" s="66"/>
      <c r="O1851" s="99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5"/>
      <c r="AC1851" s="65"/>
      <c r="AD1851" s="65"/>
      <c r="AE1851" s="65"/>
      <c r="AF1851" s="65"/>
      <c r="AG1851" s="65"/>
      <c r="AH1851" s="65"/>
      <c r="AI1851" s="65"/>
      <c r="AJ1851" s="65"/>
      <c r="AK1851" s="65"/>
      <c r="AL1851" s="65"/>
      <c r="AM1851" s="65"/>
      <c r="AN1851" s="125"/>
      <c r="AO1851" s="66"/>
      <c r="AP1851" s="125"/>
      <c r="AQ1851" s="65"/>
      <c r="AR1851" s="65"/>
      <c r="AS1851" s="65"/>
      <c r="AT1851" s="65"/>
      <c r="AU1851" s="65"/>
      <c r="AV1851" s="65"/>
      <c r="AW1851" s="65"/>
      <c r="AX1851" s="65"/>
      <c r="AY1851" s="65"/>
      <c r="AZ1851" s="65"/>
      <c r="BA1851" s="65"/>
      <c r="BB1851" s="65"/>
      <c r="BC1851" s="65"/>
      <c r="BD1851" s="65"/>
      <c r="BE1851" s="65"/>
      <c r="BF1851" s="65"/>
      <c r="BG1851" s="65"/>
      <c r="BH1851" s="65"/>
      <c r="BI1851" s="65"/>
      <c r="BJ1851" s="65"/>
      <c r="BK1851" s="65"/>
      <c r="BL1851" s="65"/>
      <c r="BM1851" s="65"/>
      <c r="BN1851" s="65"/>
      <c r="BO1851" s="65"/>
      <c r="BP1851" s="66"/>
      <c r="BQ1851" s="65"/>
      <c r="BR1851" s="65"/>
      <c r="BS1851" s="65"/>
      <c r="BT1851" s="65"/>
      <c r="BU1851" s="65"/>
      <c r="BV1851" s="65"/>
      <c r="BW1851" s="65"/>
      <c r="BX1851" s="65"/>
      <c r="BY1851" s="65"/>
      <c r="BZ1851" s="65"/>
      <c r="CA1851" s="65"/>
      <c r="CB1851" s="65"/>
    </row>
    <row r="1852" spans="1:80" x14ac:dyDescent="0.3">
      <c r="A1852" s="65"/>
      <c r="B1852" s="68"/>
      <c r="C1852" s="68"/>
      <c r="D1852" s="68"/>
      <c r="E1852" s="68"/>
      <c r="F1852" s="68"/>
      <c r="G1852" s="68"/>
      <c r="H1852" s="68"/>
      <c r="I1852" s="68"/>
      <c r="J1852" s="68"/>
      <c r="K1852" s="68"/>
      <c r="L1852" s="68"/>
      <c r="M1852" s="87"/>
      <c r="N1852" s="68"/>
      <c r="O1852" s="87"/>
      <c r="P1852" s="68"/>
      <c r="Q1852" s="68"/>
      <c r="R1852" s="68"/>
      <c r="S1852" s="68"/>
      <c r="T1852" s="68"/>
      <c r="U1852" s="68"/>
      <c r="V1852" s="68"/>
      <c r="W1852" s="68"/>
      <c r="X1852" s="68"/>
      <c r="Y1852" s="68"/>
      <c r="Z1852" s="68"/>
      <c r="AA1852" s="65"/>
      <c r="AB1852" s="65"/>
      <c r="AC1852" s="65"/>
      <c r="AD1852" s="65"/>
      <c r="AE1852" s="65"/>
      <c r="AF1852" s="65"/>
      <c r="AG1852" s="65"/>
      <c r="AH1852" s="65"/>
      <c r="AI1852" s="65"/>
      <c r="AJ1852" s="65"/>
      <c r="AK1852" s="65"/>
      <c r="AL1852" s="65"/>
      <c r="AM1852" s="65"/>
      <c r="AN1852" s="125"/>
      <c r="AO1852" s="66"/>
      <c r="AP1852" s="125"/>
      <c r="AQ1852" s="65"/>
      <c r="AR1852" s="65"/>
      <c r="AS1852" s="65"/>
      <c r="AT1852" s="65"/>
      <c r="AU1852" s="65"/>
      <c r="AV1852" s="65"/>
      <c r="AW1852" s="65"/>
      <c r="AX1852" s="65"/>
      <c r="AY1852" s="65"/>
      <c r="AZ1852" s="65"/>
      <c r="BA1852" s="65"/>
      <c r="BB1852" s="65"/>
      <c r="BC1852" s="65"/>
      <c r="BD1852" s="65"/>
      <c r="BE1852" s="65"/>
      <c r="BF1852" s="65"/>
      <c r="BG1852" s="65"/>
      <c r="BH1852" s="65"/>
      <c r="BI1852" s="65"/>
      <c r="BJ1852" s="65"/>
      <c r="BK1852" s="65"/>
      <c r="BL1852" s="65"/>
      <c r="BM1852" s="65"/>
      <c r="BN1852" s="65"/>
      <c r="BO1852" s="65"/>
      <c r="BP1852" s="66"/>
      <c r="BQ1852" s="65"/>
      <c r="BR1852" s="65"/>
      <c r="BS1852" s="65"/>
      <c r="BT1852" s="65"/>
      <c r="BU1852" s="65"/>
      <c r="BV1852" s="65"/>
      <c r="BW1852" s="65"/>
      <c r="BX1852" s="65"/>
      <c r="BY1852" s="65"/>
      <c r="BZ1852" s="65"/>
      <c r="CA1852" s="65"/>
      <c r="CB1852" s="65"/>
    </row>
    <row r="1853" spans="1:80" x14ac:dyDescent="0.3">
      <c r="A1853" s="65"/>
      <c r="B1853" s="70"/>
      <c r="C1853" s="70"/>
      <c r="D1853" s="71"/>
      <c r="E1853" s="71"/>
      <c r="F1853" s="71"/>
      <c r="G1853" s="70"/>
      <c r="H1853" s="70"/>
      <c r="I1853" s="70"/>
      <c r="J1853" s="70"/>
      <c r="K1853" s="70"/>
      <c r="L1853" s="70"/>
      <c r="M1853" s="70"/>
      <c r="N1853" s="194"/>
      <c r="O1853" s="80"/>
      <c r="P1853" s="75"/>
      <c r="Q1853" s="75"/>
      <c r="R1853" s="75"/>
      <c r="S1853" s="75"/>
      <c r="T1853" s="75"/>
      <c r="U1853" s="75"/>
      <c r="V1853" s="74"/>
      <c r="W1853" s="74"/>
      <c r="X1853" s="74"/>
      <c r="Y1853" s="73"/>
      <c r="Z1853" s="72"/>
      <c r="AA1853" s="65"/>
      <c r="AB1853" s="65"/>
      <c r="AC1853" s="82"/>
      <c r="AD1853" s="82"/>
      <c r="AE1853" s="82"/>
      <c r="AF1853" s="82"/>
      <c r="AG1853" s="82"/>
      <c r="AH1853" s="82"/>
      <c r="AI1853" s="82"/>
      <c r="AJ1853" s="82"/>
      <c r="AK1853" s="82"/>
      <c r="AL1853" s="82"/>
      <c r="AM1853" s="82"/>
      <c r="AN1853" s="114"/>
      <c r="AO1853" s="82"/>
      <c r="AP1853" s="114"/>
      <c r="AQ1853" s="82"/>
      <c r="AR1853" s="82"/>
      <c r="AS1853" s="82"/>
      <c r="AT1853" s="82"/>
      <c r="AU1853" s="82"/>
      <c r="AV1853" s="82"/>
      <c r="AW1853" s="82"/>
      <c r="AX1853" s="82"/>
      <c r="AY1853" s="82"/>
      <c r="AZ1853" s="82"/>
      <c r="BA1853" s="82"/>
      <c r="BB1853" s="65"/>
      <c r="BC1853" s="65"/>
      <c r="BD1853" s="82"/>
      <c r="BE1853" s="82"/>
      <c r="BF1853" s="82"/>
      <c r="BG1853" s="82"/>
      <c r="BH1853" s="82"/>
      <c r="BI1853" s="82"/>
      <c r="BJ1853" s="82"/>
      <c r="BK1853" s="82"/>
      <c r="BL1853" s="82"/>
      <c r="BM1853" s="82"/>
      <c r="BN1853" s="82"/>
      <c r="BO1853" s="82"/>
      <c r="BP1853" s="82"/>
      <c r="BQ1853" s="82"/>
      <c r="BR1853" s="82"/>
      <c r="BS1853" s="82"/>
      <c r="BT1853" s="82"/>
      <c r="BU1853" s="82"/>
      <c r="BV1853" s="82"/>
      <c r="BW1853" s="82"/>
      <c r="BX1853" s="82"/>
      <c r="BY1853" s="82"/>
      <c r="BZ1853" s="82"/>
      <c r="CA1853" s="82"/>
      <c r="CB1853" s="82"/>
    </row>
    <row r="1854" spans="1:80" x14ac:dyDescent="0.3">
      <c r="A1854" s="65"/>
      <c r="B1854" s="70"/>
      <c r="C1854" s="70"/>
      <c r="D1854" s="71"/>
      <c r="E1854" s="71"/>
      <c r="F1854" s="71"/>
      <c r="G1854" s="70"/>
      <c r="H1854" s="70"/>
      <c r="I1854" s="70"/>
      <c r="J1854" s="70"/>
      <c r="K1854" s="70"/>
      <c r="L1854" s="70"/>
      <c r="M1854" s="70"/>
      <c r="N1854" s="194"/>
      <c r="O1854" s="80"/>
      <c r="P1854" s="75"/>
      <c r="Q1854" s="75"/>
      <c r="R1854" s="75"/>
      <c r="S1854" s="75"/>
      <c r="T1854" s="75"/>
      <c r="U1854" s="75"/>
      <c r="V1854" s="74"/>
      <c r="W1854" s="74"/>
      <c r="X1854" s="74"/>
      <c r="Y1854" s="73"/>
      <c r="Z1854" s="72"/>
      <c r="AA1854" s="65"/>
      <c r="AB1854" s="65"/>
      <c r="AC1854" s="125"/>
      <c r="AD1854" s="125"/>
      <c r="AE1854" s="126"/>
      <c r="AF1854" s="126"/>
      <c r="AG1854" s="126"/>
      <c r="AH1854" s="125"/>
      <c r="AI1854" s="125"/>
      <c r="AJ1854" s="125"/>
      <c r="AK1854" s="125"/>
      <c r="AL1854" s="125"/>
      <c r="AM1854" s="125"/>
      <c r="AN1854" s="125"/>
      <c r="AO1854" s="66"/>
      <c r="AP1854" s="125"/>
      <c r="AQ1854" s="125"/>
      <c r="AR1854" s="125"/>
      <c r="AS1854" s="125"/>
      <c r="AT1854" s="125"/>
      <c r="AU1854" s="125"/>
      <c r="AV1854" s="125"/>
      <c r="AW1854" s="126"/>
      <c r="AX1854" s="126"/>
      <c r="AY1854" s="126"/>
      <c r="AZ1854" s="127"/>
      <c r="BA1854" s="128"/>
      <c r="BB1854" s="65"/>
      <c r="BC1854" s="65"/>
      <c r="BD1854" s="125"/>
      <c r="BE1854" s="125"/>
      <c r="BF1854" s="126"/>
      <c r="BG1854" s="126"/>
      <c r="BH1854" s="126"/>
      <c r="BI1854" s="125"/>
      <c r="BJ1854" s="125"/>
      <c r="BK1854" s="125"/>
      <c r="BL1854" s="125"/>
      <c r="BM1854" s="125"/>
      <c r="BN1854" s="125"/>
      <c r="BO1854" s="129"/>
      <c r="BP1854" s="66"/>
      <c r="BQ1854" s="129"/>
      <c r="BR1854" s="125"/>
      <c r="BS1854" s="125"/>
      <c r="BT1854" s="125"/>
      <c r="BU1854" s="125"/>
      <c r="BV1854" s="125"/>
      <c r="BW1854" s="125"/>
      <c r="BX1854" s="126"/>
      <c r="BY1854" s="126"/>
      <c r="BZ1854" s="126"/>
      <c r="CA1854" s="127"/>
      <c r="CB1854" s="128"/>
    </row>
    <row r="1855" spans="1:80" x14ac:dyDescent="0.3">
      <c r="A1855" s="65"/>
      <c r="B1855" s="70"/>
      <c r="C1855" s="70"/>
      <c r="D1855" s="71"/>
      <c r="E1855" s="71"/>
      <c r="F1855" s="71"/>
      <c r="G1855" s="70"/>
      <c r="H1855" s="70"/>
      <c r="I1855" s="70"/>
      <c r="J1855" s="70"/>
      <c r="K1855" s="70"/>
      <c r="L1855" s="70"/>
      <c r="M1855" s="70"/>
      <c r="N1855" s="194"/>
      <c r="O1855" s="80"/>
      <c r="P1855" s="75"/>
      <c r="Q1855" s="75"/>
      <c r="R1855" s="75"/>
      <c r="S1855" s="75"/>
      <c r="T1855" s="75"/>
      <c r="U1855" s="75"/>
      <c r="V1855" s="74"/>
      <c r="W1855" s="74"/>
      <c r="X1855" s="74"/>
      <c r="Y1855" s="73"/>
      <c r="Z1855" s="72"/>
      <c r="AA1855" s="65"/>
      <c r="AB1855" s="65"/>
      <c r="AC1855" s="125"/>
      <c r="AD1855" s="125"/>
      <c r="AE1855" s="126"/>
      <c r="AF1855" s="126"/>
      <c r="AG1855" s="126"/>
      <c r="AH1855" s="125"/>
      <c r="AI1855" s="125"/>
      <c r="AJ1855" s="125"/>
      <c r="AK1855" s="125"/>
      <c r="AL1855" s="125"/>
      <c r="AM1855" s="125"/>
      <c r="AN1855" s="125"/>
      <c r="AO1855" s="66"/>
      <c r="AP1855" s="125"/>
      <c r="AQ1855" s="125"/>
      <c r="AR1855" s="125"/>
      <c r="AS1855" s="125"/>
      <c r="AT1855" s="125"/>
      <c r="AU1855" s="125"/>
      <c r="AV1855" s="125"/>
      <c r="AW1855" s="126"/>
      <c r="AX1855" s="126"/>
      <c r="AY1855" s="126"/>
      <c r="AZ1855" s="127"/>
      <c r="BA1855" s="128"/>
      <c r="BB1855" s="65"/>
      <c r="BC1855" s="65"/>
      <c r="BD1855" s="125"/>
      <c r="BE1855" s="125"/>
      <c r="BF1855" s="126"/>
      <c r="BG1855" s="126"/>
      <c r="BH1855" s="126"/>
      <c r="BI1855" s="125"/>
      <c r="BJ1855" s="125"/>
      <c r="BK1855" s="125"/>
      <c r="BL1855" s="125"/>
      <c r="BM1855" s="125"/>
      <c r="BN1855" s="125"/>
      <c r="BO1855" s="129"/>
      <c r="BP1855" s="66"/>
      <c r="BQ1855" s="129"/>
      <c r="BR1855" s="125"/>
      <c r="BS1855" s="125"/>
      <c r="BT1855" s="125"/>
      <c r="BU1855" s="125"/>
      <c r="BV1855" s="125"/>
      <c r="BW1855" s="125"/>
      <c r="BX1855" s="126"/>
      <c r="BY1855" s="126"/>
      <c r="BZ1855" s="126"/>
      <c r="CA1855" s="127"/>
      <c r="CB1855" s="128"/>
    </row>
    <row r="1856" spans="1:80" x14ac:dyDescent="0.3">
      <c r="A1856" s="65"/>
      <c r="B1856" s="70"/>
      <c r="C1856" s="70"/>
      <c r="D1856" s="71"/>
      <c r="E1856" s="71"/>
      <c r="F1856" s="71"/>
      <c r="G1856" s="70"/>
      <c r="H1856" s="70"/>
      <c r="I1856" s="70"/>
      <c r="J1856" s="70"/>
      <c r="K1856" s="70"/>
      <c r="L1856" s="70"/>
      <c r="M1856" s="70"/>
      <c r="N1856" s="194"/>
      <c r="O1856" s="80"/>
      <c r="P1856" s="75"/>
      <c r="Q1856" s="75"/>
      <c r="R1856" s="75"/>
      <c r="S1856" s="75"/>
      <c r="T1856" s="75"/>
      <c r="U1856" s="75"/>
      <c r="V1856" s="74"/>
      <c r="W1856" s="74"/>
      <c r="X1856" s="74"/>
      <c r="Y1856" s="73"/>
      <c r="Z1856" s="72"/>
      <c r="AA1856" s="65"/>
      <c r="AB1856" s="65"/>
      <c r="AC1856" s="125"/>
      <c r="AD1856" s="125"/>
      <c r="AE1856" s="126"/>
      <c r="AF1856" s="126"/>
      <c r="AG1856" s="126"/>
      <c r="AH1856" s="125"/>
      <c r="AI1856" s="125"/>
      <c r="AJ1856" s="125"/>
      <c r="AK1856" s="125"/>
      <c r="AL1856" s="125"/>
      <c r="AM1856" s="125"/>
      <c r="AN1856" s="125"/>
      <c r="AO1856" s="66"/>
      <c r="AP1856" s="125"/>
      <c r="AQ1856" s="125"/>
      <c r="AR1856" s="125"/>
      <c r="AS1856" s="125"/>
      <c r="AT1856" s="125"/>
      <c r="AU1856" s="125"/>
      <c r="AV1856" s="125"/>
      <c r="AW1856" s="126"/>
      <c r="AX1856" s="126"/>
      <c r="AY1856" s="126"/>
      <c r="AZ1856" s="127"/>
      <c r="BA1856" s="128"/>
      <c r="BB1856" s="65"/>
      <c r="BC1856" s="65"/>
      <c r="BD1856" s="125"/>
      <c r="BE1856" s="125"/>
      <c r="BF1856" s="126"/>
      <c r="BG1856" s="126"/>
      <c r="BH1856" s="126"/>
      <c r="BI1856" s="125"/>
      <c r="BJ1856" s="125"/>
      <c r="BK1856" s="125"/>
      <c r="BL1856" s="125"/>
      <c r="BM1856" s="125"/>
      <c r="BN1856" s="125"/>
      <c r="BO1856" s="129"/>
      <c r="BP1856" s="66"/>
      <c r="BQ1856" s="129"/>
      <c r="BR1856" s="125"/>
      <c r="BS1856" s="125"/>
      <c r="BT1856" s="125"/>
      <c r="BU1856" s="125"/>
      <c r="BV1856" s="125"/>
      <c r="BW1856" s="125"/>
      <c r="BX1856" s="126"/>
      <c r="BY1856" s="126"/>
      <c r="BZ1856" s="126"/>
      <c r="CA1856" s="127"/>
      <c r="CB1856" s="128"/>
    </row>
    <row r="1857" spans="1:80" x14ac:dyDescent="0.3">
      <c r="A1857" s="65"/>
      <c r="B1857" s="70"/>
      <c r="C1857" s="70"/>
      <c r="D1857" s="71"/>
      <c r="E1857" s="71"/>
      <c r="F1857" s="71"/>
      <c r="G1857" s="70"/>
      <c r="H1857" s="70"/>
      <c r="I1857" s="70"/>
      <c r="J1857" s="70"/>
      <c r="K1857" s="70"/>
      <c r="L1857" s="70"/>
      <c r="M1857" s="70"/>
      <c r="N1857" s="194"/>
      <c r="O1857" s="80"/>
      <c r="P1857" s="75"/>
      <c r="Q1857" s="75"/>
      <c r="R1857" s="75"/>
      <c r="S1857" s="75"/>
      <c r="T1857" s="75"/>
      <c r="U1857" s="75"/>
      <c r="V1857" s="74"/>
      <c r="W1857" s="74"/>
      <c r="X1857" s="74"/>
      <c r="Y1857" s="73"/>
      <c r="Z1857" s="72"/>
      <c r="AA1857" s="65"/>
      <c r="AB1857" s="65"/>
      <c r="AC1857" s="125"/>
      <c r="AD1857" s="125"/>
      <c r="AE1857" s="126"/>
      <c r="AF1857" s="126"/>
      <c r="AG1857" s="126"/>
      <c r="AH1857" s="125"/>
      <c r="AI1857" s="125"/>
      <c r="AJ1857" s="125"/>
      <c r="AK1857" s="125"/>
      <c r="AL1857" s="125"/>
      <c r="AM1857" s="125"/>
      <c r="AN1857" s="125"/>
      <c r="AO1857" s="66"/>
      <c r="AP1857" s="125"/>
      <c r="AQ1857" s="125"/>
      <c r="AR1857" s="125"/>
      <c r="AS1857" s="125"/>
      <c r="AT1857" s="125"/>
      <c r="AU1857" s="125"/>
      <c r="AV1857" s="125"/>
      <c r="AW1857" s="126"/>
      <c r="AX1857" s="126"/>
      <c r="AY1857" s="126"/>
      <c r="AZ1857" s="127"/>
      <c r="BA1857" s="128"/>
      <c r="BB1857" s="65"/>
      <c r="BC1857" s="65"/>
      <c r="BD1857" s="125"/>
      <c r="BE1857" s="125"/>
      <c r="BF1857" s="126"/>
      <c r="BG1857" s="126"/>
      <c r="BH1857" s="126"/>
      <c r="BI1857" s="125"/>
      <c r="BJ1857" s="125"/>
      <c r="BK1857" s="125"/>
      <c r="BL1857" s="125"/>
      <c r="BM1857" s="125"/>
      <c r="BN1857" s="125"/>
      <c r="BO1857" s="129"/>
      <c r="BP1857" s="66"/>
      <c r="BQ1857" s="129"/>
      <c r="BR1857" s="125"/>
      <c r="BS1857" s="125"/>
      <c r="BT1857" s="125"/>
      <c r="BU1857" s="125"/>
      <c r="BV1857" s="125"/>
      <c r="BW1857" s="125"/>
      <c r="BX1857" s="126"/>
      <c r="BY1857" s="126"/>
      <c r="BZ1857" s="126"/>
      <c r="CA1857" s="127"/>
      <c r="CB1857" s="128"/>
    </row>
    <row r="1858" spans="1:80" x14ac:dyDescent="0.3">
      <c r="A1858" s="65"/>
      <c r="B1858" s="70"/>
      <c r="C1858" s="70"/>
      <c r="D1858" s="71"/>
      <c r="E1858" s="71"/>
      <c r="F1858" s="71"/>
      <c r="G1858" s="70"/>
      <c r="H1858" s="70"/>
      <c r="I1858" s="70"/>
      <c r="J1858" s="70"/>
      <c r="K1858" s="70"/>
      <c r="L1858" s="70"/>
      <c r="M1858" s="70"/>
      <c r="N1858" s="194"/>
      <c r="O1858" s="80"/>
      <c r="P1858" s="75"/>
      <c r="Q1858" s="75"/>
      <c r="R1858" s="75"/>
      <c r="S1858" s="75"/>
      <c r="T1858" s="75"/>
      <c r="U1858" s="75"/>
      <c r="V1858" s="74"/>
      <c r="W1858" s="74"/>
      <c r="X1858" s="74"/>
      <c r="Y1858" s="73"/>
      <c r="Z1858" s="72"/>
      <c r="AA1858" s="65"/>
      <c r="AB1858" s="65"/>
      <c r="AC1858" s="125"/>
      <c r="AD1858" s="125"/>
      <c r="AE1858" s="126"/>
      <c r="AF1858" s="126"/>
      <c r="AG1858" s="126"/>
      <c r="AH1858" s="125"/>
      <c r="AI1858" s="125"/>
      <c r="AJ1858" s="125"/>
      <c r="AK1858" s="125"/>
      <c r="AL1858" s="125"/>
      <c r="AM1858" s="125"/>
      <c r="AN1858" s="125"/>
      <c r="AO1858" s="66"/>
      <c r="AP1858" s="125"/>
      <c r="AQ1858" s="125"/>
      <c r="AR1858" s="125"/>
      <c r="AS1858" s="125"/>
      <c r="AT1858" s="125"/>
      <c r="AU1858" s="125"/>
      <c r="AV1858" s="125"/>
      <c r="AW1858" s="126"/>
      <c r="AX1858" s="126"/>
      <c r="AY1858" s="126"/>
      <c r="AZ1858" s="127"/>
      <c r="BA1858" s="128"/>
      <c r="BB1858" s="65"/>
      <c r="BC1858" s="65"/>
      <c r="BD1858" s="125"/>
      <c r="BE1858" s="125"/>
      <c r="BF1858" s="126"/>
      <c r="BG1858" s="126"/>
      <c r="BH1858" s="126"/>
      <c r="BI1858" s="125"/>
      <c r="BJ1858" s="125"/>
      <c r="BK1858" s="125"/>
      <c r="BL1858" s="125"/>
      <c r="BM1858" s="125"/>
      <c r="BN1858" s="125"/>
      <c r="BO1858" s="129"/>
      <c r="BP1858" s="66"/>
      <c r="BQ1858" s="129"/>
      <c r="BR1858" s="125"/>
      <c r="BS1858" s="125"/>
      <c r="BT1858" s="125"/>
      <c r="BU1858" s="125"/>
      <c r="BV1858" s="125"/>
      <c r="BW1858" s="125"/>
      <c r="BX1858" s="126"/>
      <c r="BY1858" s="126"/>
      <c r="BZ1858" s="126"/>
      <c r="CA1858" s="127"/>
      <c r="CB1858" s="128"/>
    </row>
    <row r="1859" spans="1:80" x14ac:dyDescent="0.3">
      <c r="A1859" s="65"/>
      <c r="B1859" s="70"/>
      <c r="C1859" s="70"/>
      <c r="D1859" s="71"/>
      <c r="E1859" s="71"/>
      <c r="F1859" s="71"/>
      <c r="G1859" s="70"/>
      <c r="H1859" s="70"/>
      <c r="I1859" s="70"/>
      <c r="J1859" s="70"/>
      <c r="K1859" s="70"/>
      <c r="L1859" s="70"/>
      <c r="M1859" s="70"/>
      <c r="N1859" s="194"/>
      <c r="O1859" s="80"/>
      <c r="P1859" s="75"/>
      <c r="Q1859" s="75"/>
      <c r="R1859" s="75"/>
      <c r="S1859" s="75"/>
      <c r="T1859" s="75"/>
      <c r="U1859" s="75"/>
      <c r="V1859" s="74"/>
      <c r="W1859" s="74"/>
      <c r="X1859" s="74"/>
      <c r="Y1859" s="73"/>
      <c r="Z1859" s="72"/>
      <c r="AA1859" s="65"/>
      <c r="AB1859" s="65"/>
      <c r="AC1859" s="125"/>
      <c r="AD1859" s="125"/>
      <c r="AE1859" s="126"/>
      <c r="AF1859" s="126"/>
      <c r="AG1859" s="126"/>
      <c r="AH1859" s="125"/>
      <c r="AI1859" s="125"/>
      <c r="AJ1859" s="125"/>
      <c r="AK1859" s="125"/>
      <c r="AL1859" s="125"/>
      <c r="AM1859" s="125"/>
      <c r="AN1859" s="125"/>
      <c r="AO1859" s="66"/>
      <c r="AP1859" s="125"/>
      <c r="AQ1859" s="125"/>
      <c r="AR1859" s="125"/>
      <c r="AS1859" s="125"/>
      <c r="AT1859" s="125"/>
      <c r="AU1859" s="125"/>
      <c r="AV1859" s="125"/>
      <c r="AW1859" s="126"/>
      <c r="AX1859" s="126"/>
      <c r="AY1859" s="126"/>
      <c r="AZ1859" s="127"/>
      <c r="BA1859" s="128"/>
      <c r="BB1859" s="65"/>
      <c r="BC1859" s="65"/>
      <c r="BD1859" s="125"/>
      <c r="BE1859" s="125"/>
      <c r="BF1859" s="126"/>
      <c r="BG1859" s="126"/>
      <c r="BH1859" s="126"/>
      <c r="BI1859" s="125"/>
      <c r="BJ1859" s="125"/>
      <c r="BK1859" s="125"/>
      <c r="BL1859" s="125"/>
      <c r="BM1859" s="125"/>
      <c r="BN1859" s="125"/>
      <c r="BO1859" s="129"/>
      <c r="BP1859" s="66"/>
      <c r="BQ1859" s="129"/>
      <c r="BR1859" s="125"/>
      <c r="BS1859" s="125"/>
      <c r="BT1859" s="125"/>
      <c r="BU1859" s="125"/>
      <c r="BV1859" s="125"/>
      <c r="BW1859" s="125"/>
      <c r="BX1859" s="126"/>
      <c r="BY1859" s="126"/>
      <c r="BZ1859" s="126"/>
      <c r="CA1859" s="127"/>
      <c r="CB1859" s="128"/>
    </row>
    <row r="1860" spans="1:80" x14ac:dyDescent="0.3">
      <c r="A1860" s="65"/>
      <c r="B1860" s="70"/>
      <c r="C1860" s="70"/>
      <c r="D1860" s="71"/>
      <c r="E1860" s="71"/>
      <c r="F1860" s="71"/>
      <c r="G1860" s="70"/>
      <c r="H1860" s="70"/>
      <c r="I1860" s="70"/>
      <c r="J1860" s="70"/>
      <c r="K1860" s="70"/>
      <c r="L1860" s="70"/>
      <c r="M1860" s="70"/>
      <c r="N1860" s="194"/>
      <c r="O1860" s="80"/>
      <c r="P1860" s="75"/>
      <c r="Q1860" s="75"/>
      <c r="R1860" s="75"/>
      <c r="S1860" s="75"/>
      <c r="T1860" s="75"/>
      <c r="U1860" s="75"/>
      <c r="V1860" s="74"/>
      <c r="W1860" s="74"/>
      <c r="X1860" s="74"/>
      <c r="Y1860" s="73"/>
      <c r="Z1860" s="72"/>
      <c r="AA1860" s="65"/>
      <c r="AB1860" s="65"/>
      <c r="AC1860" s="125"/>
      <c r="AD1860" s="125"/>
      <c r="AE1860" s="126"/>
      <c r="AF1860" s="126"/>
      <c r="AG1860" s="126"/>
      <c r="AH1860" s="125"/>
      <c r="AI1860" s="125"/>
      <c r="AJ1860" s="125"/>
      <c r="AK1860" s="125"/>
      <c r="AL1860" s="125"/>
      <c r="AM1860" s="125"/>
      <c r="AN1860" s="125"/>
      <c r="AO1860" s="66"/>
      <c r="AP1860" s="125"/>
      <c r="AQ1860" s="125"/>
      <c r="AR1860" s="125"/>
      <c r="AS1860" s="125"/>
      <c r="AT1860" s="125"/>
      <c r="AU1860" s="125"/>
      <c r="AV1860" s="125"/>
      <c r="AW1860" s="126"/>
      <c r="AX1860" s="126"/>
      <c r="AY1860" s="126"/>
      <c r="AZ1860" s="127"/>
      <c r="BA1860" s="128"/>
      <c r="BB1860" s="65"/>
      <c r="BC1860" s="65"/>
      <c r="BD1860" s="125"/>
      <c r="BE1860" s="125"/>
      <c r="BF1860" s="126"/>
      <c r="BG1860" s="126"/>
      <c r="BH1860" s="126"/>
      <c r="BI1860" s="125"/>
      <c r="BJ1860" s="125"/>
      <c r="BK1860" s="125"/>
      <c r="BL1860" s="125"/>
      <c r="BM1860" s="125"/>
      <c r="BN1860" s="125"/>
      <c r="BO1860" s="129"/>
      <c r="BP1860" s="66"/>
      <c r="BQ1860" s="129"/>
      <c r="BR1860" s="125"/>
      <c r="BS1860" s="125"/>
      <c r="BT1860" s="125"/>
      <c r="BU1860" s="125"/>
      <c r="BV1860" s="125"/>
      <c r="BW1860" s="125"/>
      <c r="BX1860" s="126"/>
      <c r="BY1860" s="126"/>
      <c r="BZ1860" s="126"/>
      <c r="CA1860" s="127"/>
      <c r="CB1860" s="128"/>
    </row>
    <row r="1861" spans="1:80" x14ac:dyDescent="0.3">
      <c r="A1861" s="65"/>
      <c r="B1861" s="70"/>
      <c r="C1861" s="70"/>
      <c r="D1861" s="71"/>
      <c r="E1861" s="71"/>
      <c r="F1861" s="71"/>
      <c r="G1861" s="70"/>
      <c r="H1861" s="70"/>
      <c r="I1861" s="70"/>
      <c r="J1861" s="70"/>
      <c r="K1861" s="70"/>
      <c r="L1861" s="70"/>
      <c r="M1861" s="70"/>
      <c r="N1861" s="194"/>
      <c r="O1861" s="80"/>
      <c r="P1861" s="75"/>
      <c r="Q1861" s="75"/>
      <c r="R1861" s="75"/>
      <c r="S1861" s="75"/>
      <c r="T1861" s="75"/>
      <c r="U1861" s="75"/>
      <c r="V1861" s="74"/>
      <c r="W1861" s="74"/>
      <c r="X1861" s="74"/>
      <c r="Y1861" s="73"/>
      <c r="Z1861" s="72"/>
      <c r="AA1861" s="65"/>
      <c r="AB1861" s="65"/>
      <c r="AC1861" s="125"/>
      <c r="AD1861" s="125"/>
      <c r="AE1861" s="126"/>
      <c r="AF1861" s="126"/>
      <c r="AG1861" s="126"/>
      <c r="AH1861" s="125"/>
      <c r="AI1861" s="125"/>
      <c r="AJ1861" s="125"/>
      <c r="AK1861" s="125"/>
      <c r="AL1861" s="125"/>
      <c r="AM1861" s="125"/>
      <c r="AN1861" s="125"/>
      <c r="AO1861" s="66"/>
      <c r="AP1861" s="125"/>
      <c r="AQ1861" s="125"/>
      <c r="AR1861" s="125"/>
      <c r="AS1861" s="125"/>
      <c r="AT1861" s="125"/>
      <c r="AU1861" s="125"/>
      <c r="AV1861" s="125"/>
      <c r="AW1861" s="126"/>
      <c r="AX1861" s="126"/>
      <c r="AY1861" s="126"/>
      <c r="AZ1861" s="127"/>
      <c r="BA1861" s="128"/>
      <c r="BB1861" s="65"/>
      <c r="BC1861" s="65"/>
      <c r="BD1861" s="125"/>
      <c r="BE1861" s="125"/>
      <c r="BF1861" s="126"/>
      <c r="BG1861" s="126"/>
      <c r="BH1861" s="126"/>
      <c r="BI1861" s="125"/>
      <c r="BJ1861" s="125"/>
      <c r="BK1861" s="125"/>
      <c r="BL1861" s="125"/>
      <c r="BM1861" s="125"/>
      <c r="BN1861" s="125"/>
      <c r="BO1861" s="129"/>
      <c r="BP1861" s="66"/>
      <c r="BQ1861" s="129"/>
      <c r="BR1861" s="125"/>
      <c r="BS1861" s="125"/>
      <c r="BT1861" s="125"/>
      <c r="BU1861" s="125"/>
      <c r="BV1861" s="125"/>
      <c r="BW1861" s="125"/>
      <c r="BX1861" s="126"/>
      <c r="BY1861" s="126"/>
      <c r="BZ1861" s="126"/>
      <c r="CA1861" s="127"/>
      <c r="CB1861" s="128"/>
    </row>
    <row r="1862" spans="1:80" x14ac:dyDescent="0.3">
      <c r="A1862" s="65"/>
      <c r="B1862" s="70"/>
      <c r="C1862" s="70"/>
      <c r="D1862" s="71"/>
      <c r="E1862" s="71"/>
      <c r="F1862" s="71"/>
      <c r="G1862" s="70"/>
      <c r="H1862" s="70"/>
      <c r="I1862" s="70"/>
      <c r="J1862" s="70"/>
      <c r="K1862" s="70"/>
      <c r="L1862" s="70"/>
      <c r="M1862" s="70"/>
      <c r="N1862" s="194"/>
      <c r="O1862" s="80"/>
      <c r="P1862" s="75"/>
      <c r="Q1862" s="75"/>
      <c r="R1862" s="75"/>
      <c r="S1862" s="75"/>
      <c r="T1862" s="75"/>
      <c r="U1862" s="75"/>
      <c r="V1862" s="74"/>
      <c r="W1862" s="74"/>
      <c r="X1862" s="74"/>
      <c r="Y1862" s="73"/>
      <c r="Z1862" s="72"/>
      <c r="AA1862" s="65"/>
      <c r="AB1862" s="65"/>
      <c r="AC1862" s="125"/>
      <c r="AD1862" s="125"/>
      <c r="AE1862" s="126"/>
      <c r="AF1862" s="126"/>
      <c r="AG1862" s="126"/>
      <c r="AH1862" s="125"/>
      <c r="AI1862" s="125"/>
      <c r="AJ1862" s="125"/>
      <c r="AK1862" s="125"/>
      <c r="AL1862" s="125"/>
      <c r="AM1862" s="125"/>
      <c r="AN1862" s="125"/>
      <c r="AO1862" s="66"/>
      <c r="AP1862" s="125"/>
      <c r="AQ1862" s="125"/>
      <c r="AR1862" s="125"/>
      <c r="AS1862" s="125"/>
      <c r="AT1862" s="125"/>
      <c r="AU1862" s="125"/>
      <c r="AV1862" s="125"/>
      <c r="AW1862" s="126"/>
      <c r="AX1862" s="126"/>
      <c r="AY1862" s="126"/>
      <c r="AZ1862" s="127"/>
      <c r="BA1862" s="128"/>
      <c r="BB1862" s="65"/>
      <c r="BC1862" s="65"/>
      <c r="BD1862" s="125"/>
      <c r="BE1862" s="125"/>
      <c r="BF1862" s="126"/>
      <c r="BG1862" s="126"/>
      <c r="BH1862" s="126"/>
      <c r="BI1862" s="125"/>
      <c r="BJ1862" s="125"/>
      <c r="BK1862" s="125"/>
      <c r="BL1862" s="125"/>
      <c r="BM1862" s="125"/>
      <c r="BN1862" s="125"/>
      <c r="BO1862" s="129"/>
      <c r="BP1862" s="66"/>
      <c r="BQ1862" s="129"/>
      <c r="BR1862" s="125"/>
      <c r="BS1862" s="125"/>
      <c r="BT1862" s="125"/>
      <c r="BU1862" s="125"/>
      <c r="BV1862" s="125"/>
      <c r="BW1862" s="125"/>
      <c r="BX1862" s="126"/>
      <c r="BY1862" s="126"/>
      <c r="BZ1862" s="126"/>
      <c r="CA1862" s="127"/>
      <c r="CB1862" s="128"/>
    </row>
    <row r="1863" spans="1:80" x14ac:dyDescent="0.3">
      <c r="A1863" s="65"/>
      <c r="B1863" s="70"/>
      <c r="C1863" s="70"/>
      <c r="D1863" s="71"/>
      <c r="E1863" s="71"/>
      <c r="F1863" s="71"/>
      <c r="G1863" s="70"/>
      <c r="H1863" s="70"/>
      <c r="I1863" s="70"/>
      <c r="J1863" s="70"/>
      <c r="K1863" s="70"/>
      <c r="L1863" s="70"/>
      <c r="M1863" s="70"/>
      <c r="N1863" s="194"/>
      <c r="O1863" s="80"/>
      <c r="P1863" s="75"/>
      <c r="Q1863" s="75"/>
      <c r="R1863" s="75"/>
      <c r="S1863" s="75"/>
      <c r="T1863" s="75"/>
      <c r="U1863" s="75"/>
      <c r="V1863" s="74"/>
      <c r="W1863" s="74"/>
      <c r="X1863" s="74"/>
      <c r="Y1863" s="73"/>
      <c r="Z1863" s="72"/>
      <c r="AA1863" s="65"/>
      <c r="AB1863" s="65"/>
      <c r="AC1863" s="125"/>
      <c r="AD1863" s="125"/>
      <c r="AE1863" s="126"/>
      <c r="AF1863" s="126"/>
      <c r="AG1863" s="126"/>
      <c r="AH1863" s="125"/>
      <c r="AI1863" s="125"/>
      <c r="AJ1863" s="125"/>
      <c r="AK1863" s="125"/>
      <c r="AL1863" s="125"/>
      <c r="AM1863" s="125"/>
      <c r="AN1863" s="125"/>
      <c r="AO1863" s="66"/>
      <c r="AP1863" s="125"/>
      <c r="AQ1863" s="125"/>
      <c r="AR1863" s="125"/>
      <c r="AS1863" s="125"/>
      <c r="AT1863" s="125"/>
      <c r="AU1863" s="125"/>
      <c r="AV1863" s="125"/>
      <c r="AW1863" s="126"/>
      <c r="AX1863" s="126"/>
      <c r="AY1863" s="126"/>
      <c r="AZ1863" s="127"/>
      <c r="BA1863" s="128"/>
      <c r="BB1863" s="65"/>
      <c r="BC1863" s="65"/>
      <c r="BD1863" s="125"/>
      <c r="BE1863" s="125"/>
      <c r="BF1863" s="126"/>
      <c r="BG1863" s="126"/>
      <c r="BH1863" s="126"/>
      <c r="BI1863" s="125"/>
      <c r="BJ1863" s="125"/>
      <c r="BK1863" s="125"/>
      <c r="BL1863" s="125"/>
      <c r="BM1863" s="125"/>
      <c r="BN1863" s="125"/>
      <c r="BO1863" s="129"/>
      <c r="BP1863" s="66"/>
      <c r="BQ1863" s="129"/>
      <c r="BR1863" s="125"/>
      <c r="BS1863" s="125"/>
      <c r="BT1863" s="125"/>
      <c r="BU1863" s="125"/>
      <c r="BV1863" s="125"/>
      <c r="BW1863" s="125"/>
      <c r="BX1863" s="126"/>
      <c r="BY1863" s="126"/>
      <c r="BZ1863" s="126"/>
      <c r="CA1863" s="127"/>
      <c r="CB1863" s="128"/>
    </row>
    <row r="1864" spans="1:80" x14ac:dyDescent="0.3">
      <c r="A1864" s="65"/>
      <c r="B1864" s="70"/>
      <c r="C1864" s="70"/>
      <c r="D1864" s="71"/>
      <c r="E1864" s="71"/>
      <c r="F1864" s="71"/>
      <c r="G1864" s="70"/>
      <c r="H1864" s="70"/>
      <c r="I1864" s="70"/>
      <c r="J1864" s="70"/>
      <c r="K1864" s="70"/>
      <c r="L1864" s="70"/>
      <c r="M1864" s="70"/>
      <c r="N1864" s="194"/>
      <c r="O1864" s="80"/>
      <c r="P1864" s="75"/>
      <c r="Q1864" s="75"/>
      <c r="R1864" s="75"/>
      <c r="S1864" s="75"/>
      <c r="T1864" s="75"/>
      <c r="U1864" s="75"/>
      <c r="V1864" s="74"/>
      <c r="W1864" s="74"/>
      <c r="X1864" s="74"/>
      <c r="Y1864" s="73"/>
      <c r="Z1864" s="72"/>
      <c r="AA1864" s="65"/>
      <c r="AB1864" s="65"/>
      <c r="AC1864" s="125"/>
      <c r="AD1864" s="125"/>
      <c r="AE1864" s="126"/>
      <c r="AF1864" s="126"/>
      <c r="AG1864" s="126"/>
      <c r="AH1864" s="125"/>
      <c r="AI1864" s="125"/>
      <c r="AJ1864" s="125"/>
      <c r="AK1864" s="125"/>
      <c r="AL1864" s="125"/>
      <c r="AM1864" s="125"/>
      <c r="AN1864" s="125"/>
      <c r="AO1864" s="66"/>
      <c r="AP1864" s="125"/>
      <c r="AQ1864" s="125"/>
      <c r="AR1864" s="125"/>
      <c r="AS1864" s="125"/>
      <c r="AT1864" s="125"/>
      <c r="AU1864" s="125"/>
      <c r="AV1864" s="125"/>
      <c r="AW1864" s="126"/>
      <c r="AX1864" s="126"/>
      <c r="AY1864" s="126"/>
      <c r="AZ1864" s="127"/>
      <c r="BA1864" s="128"/>
      <c r="BB1864" s="65"/>
      <c r="BC1864" s="65"/>
      <c r="BD1864" s="125"/>
      <c r="BE1864" s="125"/>
      <c r="BF1864" s="126"/>
      <c r="BG1864" s="126"/>
      <c r="BH1864" s="126"/>
      <c r="BI1864" s="125"/>
      <c r="BJ1864" s="125"/>
      <c r="BK1864" s="125"/>
      <c r="BL1864" s="125"/>
      <c r="BM1864" s="125"/>
      <c r="BN1864" s="125"/>
      <c r="BO1864" s="129"/>
      <c r="BP1864" s="66"/>
      <c r="BQ1864" s="129"/>
      <c r="BR1864" s="125"/>
      <c r="BS1864" s="125"/>
      <c r="BT1864" s="125"/>
      <c r="BU1864" s="125"/>
      <c r="BV1864" s="125"/>
      <c r="BW1864" s="125"/>
      <c r="BX1864" s="126"/>
      <c r="BY1864" s="126"/>
      <c r="BZ1864" s="126"/>
      <c r="CA1864" s="127"/>
      <c r="CB1864" s="128"/>
    </row>
    <row r="1865" spans="1:80" x14ac:dyDescent="0.3">
      <c r="A1865" s="65"/>
      <c r="B1865" s="70"/>
      <c r="C1865" s="70"/>
      <c r="D1865" s="71"/>
      <c r="E1865" s="71"/>
      <c r="F1865" s="71"/>
      <c r="G1865" s="70"/>
      <c r="H1865" s="70"/>
      <c r="I1865" s="70"/>
      <c r="J1865" s="70"/>
      <c r="K1865" s="70"/>
      <c r="L1865" s="70"/>
      <c r="M1865" s="70"/>
      <c r="N1865" s="194"/>
      <c r="O1865" s="80"/>
      <c r="P1865" s="75"/>
      <c r="Q1865" s="75"/>
      <c r="R1865" s="75"/>
      <c r="S1865" s="75"/>
      <c r="T1865" s="75"/>
      <c r="U1865" s="75"/>
      <c r="V1865" s="74"/>
      <c r="W1865" s="74"/>
      <c r="X1865" s="74"/>
      <c r="Y1865" s="73"/>
      <c r="Z1865" s="72"/>
      <c r="AA1865" s="65"/>
      <c r="AB1865" s="65"/>
      <c r="AC1865" s="125"/>
      <c r="AD1865" s="125"/>
      <c r="AE1865" s="126"/>
      <c r="AF1865" s="126"/>
      <c r="AG1865" s="126"/>
      <c r="AH1865" s="125"/>
      <c r="AI1865" s="125"/>
      <c r="AJ1865" s="125"/>
      <c r="AK1865" s="125"/>
      <c r="AL1865" s="125"/>
      <c r="AM1865" s="125"/>
      <c r="AN1865" s="125"/>
      <c r="AO1865" s="66"/>
      <c r="AP1865" s="125"/>
      <c r="AQ1865" s="125"/>
      <c r="AR1865" s="125"/>
      <c r="AS1865" s="125"/>
      <c r="AT1865" s="125"/>
      <c r="AU1865" s="125"/>
      <c r="AV1865" s="125"/>
      <c r="AW1865" s="126"/>
      <c r="AX1865" s="126"/>
      <c r="AY1865" s="126"/>
      <c r="AZ1865" s="127"/>
      <c r="BA1865" s="128"/>
      <c r="BB1865" s="65"/>
      <c r="BC1865" s="65"/>
      <c r="BD1865" s="125"/>
      <c r="BE1865" s="125"/>
      <c r="BF1865" s="126"/>
      <c r="BG1865" s="126"/>
      <c r="BH1865" s="126"/>
      <c r="BI1865" s="125"/>
      <c r="BJ1865" s="125"/>
      <c r="BK1865" s="125"/>
      <c r="BL1865" s="125"/>
      <c r="BM1865" s="125"/>
      <c r="BN1865" s="125"/>
      <c r="BO1865" s="129"/>
      <c r="BP1865" s="66"/>
      <c r="BQ1865" s="129"/>
      <c r="BR1865" s="125"/>
      <c r="BS1865" s="125"/>
      <c r="BT1865" s="125"/>
      <c r="BU1865" s="125"/>
      <c r="BV1865" s="125"/>
      <c r="BW1865" s="125"/>
      <c r="BX1865" s="126"/>
      <c r="BY1865" s="126"/>
      <c r="BZ1865" s="126"/>
      <c r="CA1865" s="127"/>
      <c r="CB1865" s="128"/>
    </row>
    <row r="1866" spans="1:80" x14ac:dyDescent="0.3">
      <c r="A1866" s="65"/>
      <c r="B1866" s="70"/>
      <c r="C1866" s="70"/>
      <c r="D1866" s="71"/>
      <c r="E1866" s="71"/>
      <c r="F1866" s="71"/>
      <c r="G1866" s="70"/>
      <c r="H1866" s="70"/>
      <c r="I1866" s="70"/>
      <c r="J1866" s="70"/>
      <c r="K1866" s="70"/>
      <c r="L1866" s="70"/>
      <c r="M1866" s="70"/>
      <c r="N1866" s="194"/>
      <c r="O1866" s="80"/>
      <c r="P1866" s="75"/>
      <c r="Q1866" s="75"/>
      <c r="R1866" s="75"/>
      <c r="S1866" s="75"/>
      <c r="T1866" s="75"/>
      <c r="U1866" s="75"/>
      <c r="V1866" s="74"/>
      <c r="W1866" s="74"/>
      <c r="X1866" s="74"/>
      <c r="Y1866" s="73"/>
      <c r="Z1866" s="72"/>
      <c r="AA1866" s="65"/>
      <c r="AB1866" s="65"/>
      <c r="AC1866" s="125"/>
      <c r="AD1866" s="125"/>
      <c r="AE1866" s="126"/>
      <c r="AF1866" s="126"/>
      <c r="AG1866" s="126"/>
      <c r="AH1866" s="125"/>
      <c r="AI1866" s="125"/>
      <c r="AJ1866" s="125"/>
      <c r="AK1866" s="125"/>
      <c r="AL1866" s="125"/>
      <c r="AM1866" s="125"/>
      <c r="AN1866" s="125"/>
      <c r="AO1866" s="66"/>
      <c r="AP1866" s="125"/>
      <c r="AQ1866" s="125"/>
      <c r="AR1866" s="125"/>
      <c r="AS1866" s="125"/>
      <c r="AT1866" s="125"/>
      <c r="AU1866" s="125"/>
      <c r="AV1866" s="125"/>
      <c r="AW1866" s="126"/>
      <c r="AX1866" s="126"/>
      <c r="AY1866" s="126"/>
      <c r="AZ1866" s="127"/>
      <c r="BA1866" s="128"/>
      <c r="BB1866" s="65"/>
      <c r="BC1866" s="65"/>
      <c r="BD1866" s="125"/>
      <c r="BE1866" s="125"/>
      <c r="BF1866" s="126"/>
      <c r="BG1866" s="126"/>
      <c r="BH1866" s="126"/>
      <c r="BI1866" s="125"/>
      <c r="BJ1866" s="125"/>
      <c r="BK1866" s="125"/>
      <c r="BL1866" s="125"/>
      <c r="BM1866" s="125"/>
      <c r="BN1866" s="125"/>
      <c r="BO1866" s="129"/>
      <c r="BP1866" s="66"/>
      <c r="BQ1866" s="129"/>
      <c r="BR1866" s="125"/>
      <c r="BS1866" s="125"/>
      <c r="BT1866" s="125"/>
      <c r="BU1866" s="125"/>
      <c r="BV1866" s="125"/>
      <c r="BW1866" s="125"/>
      <c r="BX1866" s="126"/>
      <c r="BY1866" s="126"/>
      <c r="BZ1866" s="126"/>
      <c r="CA1866" s="127"/>
      <c r="CB1866" s="128"/>
    </row>
    <row r="1867" spans="1:80" x14ac:dyDescent="0.3">
      <c r="A1867" s="65"/>
      <c r="B1867" s="70"/>
      <c r="C1867" s="70"/>
      <c r="D1867" s="71"/>
      <c r="E1867" s="71"/>
      <c r="F1867" s="71"/>
      <c r="G1867" s="70"/>
      <c r="H1867" s="70"/>
      <c r="I1867" s="70"/>
      <c r="J1867" s="70"/>
      <c r="K1867" s="70"/>
      <c r="L1867" s="70"/>
      <c r="M1867" s="70"/>
      <c r="N1867" s="194"/>
      <c r="O1867" s="80"/>
      <c r="P1867" s="75"/>
      <c r="Q1867" s="75"/>
      <c r="R1867" s="75"/>
      <c r="S1867" s="75"/>
      <c r="T1867" s="75"/>
      <c r="U1867" s="75"/>
      <c r="V1867" s="74"/>
      <c r="W1867" s="74"/>
      <c r="X1867" s="74"/>
      <c r="Y1867" s="73"/>
      <c r="Z1867" s="72"/>
      <c r="AA1867" s="65"/>
      <c r="AB1867" s="65"/>
      <c r="AC1867" s="125"/>
      <c r="AD1867" s="125"/>
      <c r="AE1867" s="126"/>
      <c r="AF1867" s="126"/>
      <c r="AG1867" s="126"/>
      <c r="AH1867" s="125"/>
      <c r="AI1867" s="125"/>
      <c r="AJ1867" s="125"/>
      <c r="AK1867" s="125"/>
      <c r="AL1867" s="125"/>
      <c r="AM1867" s="125"/>
      <c r="AN1867" s="125"/>
      <c r="AO1867" s="66"/>
      <c r="AP1867" s="125"/>
      <c r="AQ1867" s="125"/>
      <c r="AR1867" s="125"/>
      <c r="AS1867" s="125"/>
      <c r="AT1867" s="125"/>
      <c r="AU1867" s="125"/>
      <c r="AV1867" s="125"/>
      <c r="AW1867" s="126"/>
      <c r="AX1867" s="126"/>
      <c r="AY1867" s="126"/>
      <c r="AZ1867" s="127"/>
      <c r="BA1867" s="128"/>
      <c r="BB1867" s="65"/>
      <c r="BC1867" s="65"/>
      <c r="BD1867" s="125"/>
      <c r="BE1867" s="125"/>
      <c r="BF1867" s="126"/>
      <c r="BG1867" s="126"/>
      <c r="BH1867" s="126"/>
      <c r="BI1867" s="125"/>
      <c r="BJ1867" s="125"/>
      <c r="BK1867" s="125"/>
      <c r="BL1867" s="125"/>
      <c r="BM1867" s="125"/>
      <c r="BN1867" s="125"/>
      <c r="BO1867" s="129"/>
      <c r="BP1867" s="66"/>
      <c r="BQ1867" s="129"/>
      <c r="BR1867" s="125"/>
      <c r="BS1867" s="125"/>
      <c r="BT1867" s="125"/>
      <c r="BU1867" s="125"/>
      <c r="BV1867" s="125"/>
      <c r="BW1867" s="125"/>
      <c r="BX1867" s="126"/>
      <c r="BY1867" s="126"/>
      <c r="BZ1867" s="126"/>
      <c r="CA1867" s="127"/>
      <c r="CB1867" s="128"/>
    </row>
    <row r="1868" spans="1:80" x14ac:dyDescent="0.3">
      <c r="A1868" s="65"/>
      <c r="B1868" s="70"/>
      <c r="C1868" s="70"/>
      <c r="D1868" s="71"/>
      <c r="E1868" s="71"/>
      <c r="F1868" s="71"/>
      <c r="G1868" s="70"/>
      <c r="H1868" s="70"/>
      <c r="I1868" s="70"/>
      <c r="J1868" s="70"/>
      <c r="K1868" s="70"/>
      <c r="L1868" s="70"/>
      <c r="M1868" s="70"/>
      <c r="N1868" s="195"/>
      <c r="O1868" s="70"/>
      <c r="P1868" s="70"/>
      <c r="Q1868" s="70"/>
      <c r="R1868" s="70"/>
      <c r="S1868" s="70"/>
      <c r="T1868" s="70"/>
      <c r="U1868" s="70"/>
      <c r="V1868" s="71"/>
      <c r="W1868" s="71"/>
      <c r="X1868" s="71"/>
      <c r="Y1868" s="70"/>
      <c r="Z1868" s="70"/>
      <c r="AA1868" s="65"/>
      <c r="AB1868" s="65"/>
      <c r="AC1868" s="125"/>
      <c r="AD1868" s="125"/>
      <c r="AE1868" s="126"/>
      <c r="AF1868" s="126"/>
      <c r="AG1868" s="126"/>
      <c r="AH1868" s="125"/>
      <c r="AI1868" s="125"/>
      <c r="AJ1868" s="125"/>
      <c r="AK1868" s="125"/>
      <c r="AL1868" s="125"/>
      <c r="AM1868" s="125"/>
      <c r="AN1868" s="125"/>
      <c r="AO1868" s="66"/>
      <c r="AP1868" s="125"/>
      <c r="AQ1868" s="125"/>
      <c r="AR1868" s="125"/>
      <c r="AS1868" s="125"/>
      <c r="AT1868" s="125"/>
      <c r="AU1868" s="125"/>
      <c r="AV1868" s="125"/>
      <c r="AW1868" s="126"/>
      <c r="AX1868" s="126"/>
      <c r="AY1868" s="126"/>
      <c r="AZ1868" s="127"/>
      <c r="BA1868" s="128"/>
      <c r="BB1868" s="65"/>
      <c r="BC1868" s="65"/>
      <c r="BD1868" s="125"/>
      <c r="BE1868" s="125"/>
      <c r="BF1868" s="126"/>
      <c r="BG1868" s="126"/>
      <c r="BH1868" s="126"/>
      <c r="BI1868" s="125"/>
      <c r="BJ1868" s="125"/>
      <c r="BK1868" s="125"/>
      <c r="BL1868" s="125"/>
      <c r="BM1868" s="125"/>
      <c r="BN1868" s="125"/>
      <c r="BO1868" s="129"/>
      <c r="BP1868" s="66"/>
      <c r="BQ1868" s="129"/>
      <c r="BR1868" s="125"/>
      <c r="BS1868" s="125"/>
      <c r="BT1868" s="125"/>
      <c r="BU1868" s="125"/>
      <c r="BV1868" s="125"/>
      <c r="BW1868" s="125"/>
      <c r="BX1868" s="126"/>
      <c r="BY1868" s="126"/>
      <c r="BZ1868" s="126"/>
      <c r="CA1868" s="127"/>
      <c r="CB1868" s="128"/>
    </row>
    <row r="1869" spans="1:80" x14ac:dyDescent="0.3">
      <c r="A1869" s="65"/>
      <c r="B1869" s="72"/>
      <c r="C1869" s="73"/>
      <c r="D1869" s="74"/>
      <c r="E1869" s="74"/>
      <c r="F1869" s="74"/>
      <c r="G1869" s="75"/>
      <c r="H1869" s="75"/>
      <c r="I1869" s="75"/>
      <c r="J1869" s="75"/>
      <c r="K1869" s="75"/>
      <c r="L1869" s="75"/>
      <c r="M1869" s="80"/>
      <c r="N1869" s="194"/>
      <c r="O1869" s="70"/>
      <c r="P1869" s="70"/>
      <c r="Q1869" s="70"/>
      <c r="R1869" s="70"/>
      <c r="S1869" s="70"/>
      <c r="T1869" s="70"/>
      <c r="U1869" s="70"/>
      <c r="V1869" s="71"/>
      <c r="W1869" s="71"/>
      <c r="X1869" s="71"/>
      <c r="Y1869" s="70"/>
      <c r="Z1869" s="70"/>
      <c r="AA1869" s="65"/>
      <c r="AB1869" s="65"/>
      <c r="AC1869" s="125"/>
      <c r="AD1869" s="125"/>
      <c r="AE1869" s="126"/>
      <c r="AF1869" s="126"/>
      <c r="AG1869" s="126"/>
      <c r="AH1869" s="125"/>
      <c r="AI1869" s="125"/>
      <c r="AJ1869" s="125"/>
      <c r="AK1869" s="125"/>
      <c r="AL1869" s="125"/>
      <c r="AM1869" s="125"/>
      <c r="AN1869" s="125"/>
      <c r="AO1869" s="66"/>
      <c r="AP1869" s="125"/>
      <c r="AQ1869" s="125"/>
      <c r="AR1869" s="125"/>
      <c r="AS1869" s="125"/>
      <c r="AT1869" s="125"/>
      <c r="AU1869" s="125"/>
      <c r="AV1869" s="125"/>
      <c r="AW1869" s="126"/>
      <c r="AX1869" s="126"/>
      <c r="AY1869" s="126"/>
      <c r="AZ1869" s="127"/>
      <c r="BA1869" s="128"/>
      <c r="BB1869" s="65"/>
      <c r="BC1869" s="65"/>
      <c r="BD1869" s="125"/>
      <c r="BE1869" s="125"/>
      <c r="BF1869" s="126"/>
      <c r="BG1869" s="126"/>
      <c r="BH1869" s="126"/>
      <c r="BI1869" s="125"/>
      <c r="BJ1869" s="125"/>
      <c r="BK1869" s="125"/>
      <c r="BL1869" s="125"/>
      <c r="BM1869" s="125"/>
      <c r="BN1869" s="125"/>
      <c r="BO1869" s="129"/>
      <c r="BP1869" s="66"/>
      <c r="BQ1869" s="129"/>
      <c r="BR1869" s="125"/>
      <c r="BS1869" s="125"/>
      <c r="BT1869" s="125"/>
      <c r="BU1869" s="125"/>
      <c r="BV1869" s="125"/>
      <c r="BW1869" s="125"/>
      <c r="BX1869" s="126"/>
      <c r="BY1869" s="126"/>
      <c r="BZ1869" s="126"/>
      <c r="CA1869" s="127"/>
      <c r="CB1869" s="128"/>
    </row>
    <row r="1870" spans="1:80" x14ac:dyDescent="0.3">
      <c r="A1870" s="65"/>
      <c r="B1870" s="72"/>
      <c r="C1870" s="73"/>
      <c r="D1870" s="74"/>
      <c r="E1870" s="74"/>
      <c r="F1870" s="74"/>
      <c r="G1870" s="75"/>
      <c r="H1870" s="75"/>
      <c r="I1870" s="75"/>
      <c r="J1870" s="75"/>
      <c r="K1870" s="75"/>
      <c r="L1870" s="75"/>
      <c r="M1870" s="80"/>
      <c r="N1870" s="194"/>
      <c r="O1870" s="70"/>
      <c r="P1870" s="70"/>
      <c r="Q1870" s="70"/>
      <c r="R1870" s="70"/>
      <c r="S1870" s="70"/>
      <c r="T1870" s="70"/>
      <c r="U1870" s="70"/>
      <c r="V1870" s="71"/>
      <c r="W1870" s="71"/>
      <c r="X1870" s="71"/>
      <c r="Y1870" s="70"/>
      <c r="Z1870" s="70"/>
      <c r="AA1870" s="65"/>
      <c r="AB1870" s="65"/>
      <c r="AC1870" s="125"/>
      <c r="AD1870" s="125"/>
      <c r="AE1870" s="126"/>
      <c r="AF1870" s="126"/>
      <c r="AG1870" s="126"/>
      <c r="AH1870" s="125"/>
      <c r="AI1870" s="125"/>
      <c r="AJ1870" s="125"/>
      <c r="AK1870" s="125"/>
      <c r="AL1870" s="125"/>
      <c r="AM1870" s="125"/>
      <c r="AN1870" s="125"/>
      <c r="AO1870" s="66"/>
      <c r="AP1870" s="125"/>
      <c r="AQ1870" s="125"/>
      <c r="AR1870" s="125"/>
      <c r="AS1870" s="125"/>
      <c r="AT1870" s="125"/>
      <c r="AU1870" s="125"/>
      <c r="AV1870" s="125"/>
      <c r="AW1870" s="126"/>
      <c r="AX1870" s="126"/>
      <c r="AY1870" s="126"/>
      <c r="AZ1870" s="127"/>
      <c r="BA1870" s="128"/>
      <c r="BB1870" s="65"/>
      <c r="BC1870" s="65"/>
      <c r="BD1870" s="125"/>
      <c r="BE1870" s="125"/>
      <c r="BF1870" s="126"/>
      <c r="BG1870" s="126"/>
      <c r="BH1870" s="126"/>
      <c r="BI1870" s="125"/>
      <c r="BJ1870" s="125"/>
      <c r="BK1870" s="125"/>
      <c r="BL1870" s="125"/>
      <c r="BM1870" s="125"/>
      <c r="BN1870" s="125"/>
      <c r="BO1870" s="129"/>
      <c r="BP1870" s="66"/>
      <c r="BQ1870" s="129"/>
      <c r="BR1870" s="125"/>
      <c r="BS1870" s="125"/>
      <c r="BT1870" s="125"/>
      <c r="BU1870" s="125"/>
      <c r="BV1870" s="125"/>
      <c r="BW1870" s="125"/>
      <c r="BX1870" s="126"/>
      <c r="BY1870" s="126"/>
      <c r="BZ1870" s="126"/>
      <c r="CA1870" s="127"/>
      <c r="CB1870" s="128"/>
    </row>
    <row r="1871" spans="1:80" x14ac:dyDescent="0.3">
      <c r="A1871" s="65"/>
      <c r="B1871" s="72"/>
      <c r="C1871" s="73"/>
      <c r="D1871" s="74"/>
      <c r="E1871" s="74"/>
      <c r="F1871" s="74"/>
      <c r="G1871" s="75"/>
      <c r="H1871" s="75"/>
      <c r="I1871" s="75"/>
      <c r="J1871" s="75"/>
      <c r="K1871" s="75"/>
      <c r="L1871" s="75"/>
      <c r="M1871" s="80"/>
      <c r="N1871" s="194"/>
      <c r="O1871" s="70"/>
      <c r="P1871" s="70"/>
      <c r="Q1871" s="70"/>
      <c r="R1871" s="70"/>
      <c r="S1871" s="70"/>
      <c r="T1871" s="70"/>
      <c r="U1871" s="70"/>
      <c r="V1871" s="71"/>
      <c r="W1871" s="71"/>
      <c r="X1871" s="71"/>
      <c r="Y1871" s="70"/>
      <c r="Z1871" s="70"/>
      <c r="AA1871" s="65"/>
      <c r="AB1871" s="65"/>
      <c r="AC1871" s="125"/>
      <c r="AD1871" s="125"/>
      <c r="AE1871" s="126"/>
      <c r="AF1871" s="126"/>
      <c r="AG1871" s="126"/>
      <c r="AH1871" s="125"/>
      <c r="AI1871" s="125"/>
      <c r="AJ1871" s="125"/>
      <c r="AK1871" s="125"/>
      <c r="AL1871" s="125"/>
      <c r="AM1871" s="125"/>
      <c r="AN1871" s="125"/>
      <c r="AO1871" s="66"/>
      <c r="AP1871" s="125"/>
      <c r="AQ1871" s="125"/>
      <c r="AR1871" s="125"/>
      <c r="AS1871" s="125"/>
      <c r="AT1871" s="125"/>
      <c r="AU1871" s="125"/>
      <c r="AV1871" s="125"/>
      <c r="AW1871" s="126"/>
      <c r="AX1871" s="126"/>
      <c r="AY1871" s="126"/>
      <c r="AZ1871" s="127"/>
      <c r="BA1871" s="128"/>
      <c r="BB1871" s="65"/>
      <c r="BC1871" s="65"/>
      <c r="BD1871" s="125"/>
      <c r="BE1871" s="125"/>
      <c r="BF1871" s="126"/>
      <c r="BG1871" s="126"/>
      <c r="BH1871" s="126"/>
      <c r="BI1871" s="125"/>
      <c r="BJ1871" s="125"/>
      <c r="BK1871" s="125"/>
      <c r="BL1871" s="125"/>
      <c r="BM1871" s="125"/>
      <c r="BN1871" s="125"/>
      <c r="BO1871" s="129"/>
      <c r="BP1871" s="66"/>
      <c r="BQ1871" s="129"/>
      <c r="BR1871" s="125"/>
      <c r="BS1871" s="125"/>
      <c r="BT1871" s="125"/>
      <c r="BU1871" s="125"/>
      <c r="BV1871" s="125"/>
      <c r="BW1871" s="125"/>
      <c r="BX1871" s="126"/>
      <c r="BY1871" s="126"/>
      <c r="BZ1871" s="126"/>
      <c r="CA1871" s="127"/>
      <c r="CB1871" s="128"/>
    </row>
    <row r="1872" spans="1:80" x14ac:dyDescent="0.3">
      <c r="A1872" s="65"/>
      <c r="B1872" s="72"/>
      <c r="C1872" s="73"/>
      <c r="D1872" s="74"/>
      <c r="E1872" s="74"/>
      <c r="F1872" s="74"/>
      <c r="G1872" s="75"/>
      <c r="H1872" s="75"/>
      <c r="I1872" s="75"/>
      <c r="J1872" s="75"/>
      <c r="K1872" s="75"/>
      <c r="L1872" s="75"/>
      <c r="M1872" s="80"/>
      <c r="N1872" s="194"/>
      <c r="O1872" s="70"/>
      <c r="P1872" s="70"/>
      <c r="Q1872" s="70"/>
      <c r="R1872" s="70"/>
      <c r="S1872" s="70"/>
      <c r="T1872" s="70"/>
      <c r="U1872" s="70"/>
      <c r="V1872" s="71"/>
      <c r="W1872" s="71"/>
      <c r="X1872" s="71"/>
      <c r="Y1872" s="70"/>
      <c r="Z1872" s="70"/>
      <c r="AA1872" s="65"/>
      <c r="AB1872" s="65"/>
      <c r="AC1872" s="125"/>
      <c r="AD1872" s="125"/>
      <c r="AE1872" s="126"/>
      <c r="AF1872" s="126"/>
      <c r="AG1872" s="126"/>
      <c r="AH1872" s="125"/>
      <c r="AI1872" s="125"/>
      <c r="AJ1872" s="125"/>
      <c r="AK1872" s="125"/>
      <c r="AL1872" s="125"/>
      <c r="AM1872" s="125"/>
      <c r="AN1872" s="125"/>
      <c r="AO1872" s="66"/>
      <c r="AP1872" s="125"/>
      <c r="AQ1872" s="125"/>
      <c r="AR1872" s="125"/>
      <c r="AS1872" s="125"/>
      <c r="AT1872" s="125"/>
      <c r="AU1872" s="125"/>
      <c r="AV1872" s="125"/>
      <c r="AW1872" s="126"/>
      <c r="AX1872" s="126"/>
      <c r="AY1872" s="126"/>
      <c r="AZ1872" s="127"/>
      <c r="BA1872" s="128"/>
      <c r="BB1872" s="65"/>
      <c r="BC1872" s="65"/>
      <c r="BD1872" s="125"/>
      <c r="BE1872" s="125"/>
      <c r="BF1872" s="126"/>
      <c r="BG1872" s="126"/>
      <c r="BH1872" s="126"/>
      <c r="BI1872" s="125"/>
      <c r="BJ1872" s="125"/>
      <c r="BK1872" s="125"/>
      <c r="BL1872" s="125"/>
      <c r="BM1872" s="125"/>
      <c r="BN1872" s="125"/>
      <c r="BO1872" s="129"/>
      <c r="BP1872" s="66"/>
      <c r="BQ1872" s="129"/>
      <c r="BR1872" s="125"/>
      <c r="BS1872" s="125"/>
      <c r="BT1872" s="125"/>
      <c r="BU1872" s="125"/>
      <c r="BV1872" s="125"/>
      <c r="BW1872" s="125"/>
      <c r="BX1872" s="126"/>
      <c r="BY1872" s="126"/>
      <c r="BZ1872" s="126"/>
      <c r="CA1872" s="127"/>
      <c r="CB1872" s="128"/>
    </row>
    <row r="1873" spans="1:80" x14ac:dyDescent="0.3">
      <c r="A1873" s="65"/>
      <c r="B1873" s="72"/>
      <c r="C1873" s="73"/>
      <c r="D1873" s="74"/>
      <c r="E1873" s="74"/>
      <c r="F1873" s="74"/>
      <c r="G1873" s="75"/>
      <c r="H1873" s="75"/>
      <c r="I1873" s="75"/>
      <c r="J1873" s="75"/>
      <c r="K1873" s="75"/>
      <c r="L1873" s="75"/>
      <c r="M1873" s="80"/>
      <c r="N1873" s="194"/>
      <c r="O1873" s="70"/>
      <c r="P1873" s="70"/>
      <c r="Q1873" s="70"/>
      <c r="R1873" s="70"/>
      <c r="S1873" s="70"/>
      <c r="T1873" s="70"/>
      <c r="U1873" s="70"/>
      <c r="V1873" s="71"/>
      <c r="W1873" s="71"/>
      <c r="X1873" s="71"/>
      <c r="Y1873" s="70"/>
      <c r="Z1873" s="70"/>
      <c r="AA1873" s="65"/>
      <c r="AB1873" s="65"/>
      <c r="AC1873" s="125"/>
      <c r="AD1873" s="125"/>
      <c r="AE1873" s="126"/>
      <c r="AF1873" s="126"/>
      <c r="AG1873" s="126"/>
      <c r="AH1873" s="125"/>
      <c r="AI1873" s="125"/>
      <c r="AJ1873" s="125"/>
      <c r="AK1873" s="125"/>
      <c r="AL1873" s="125"/>
      <c r="AM1873" s="125"/>
      <c r="AN1873" s="125"/>
      <c r="AO1873" s="66"/>
      <c r="AP1873" s="125"/>
      <c r="AQ1873" s="125"/>
      <c r="AR1873" s="125"/>
      <c r="AS1873" s="125"/>
      <c r="AT1873" s="125"/>
      <c r="AU1873" s="125"/>
      <c r="AV1873" s="125"/>
      <c r="AW1873" s="126"/>
      <c r="AX1873" s="126"/>
      <c r="AY1873" s="126"/>
      <c r="AZ1873" s="127"/>
      <c r="BA1873" s="128"/>
      <c r="BB1873" s="65"/>
      <c r="BC1873" s="65"/>
      <c r="BD1873" s="125"/>
      <c r="BE1873" s="125"/>
      <c r="BF1873" s="126"/>
      <c r="BG1873" s="126"/>
      <c r="BH1873" s="126"/>
      <c r="BI1873" s="125"/>
      <c r="BJ1873" s="125"/>
      <c r="BK1873" s="125"/>
      <c r="BL1873" s="125"/>
      <c r="BM1873" s="125"/>
      <c r="BN1873" s="125"/>
      <c r="BO1873" s="129"/>
      <c r="BP1873" s="66"/>
      <c r="BQ1873" s="129"/>
      <c r="BR1873" s="125"/>
      <c r="BS1873" s="125"/>
      <c r="BT1873" s="125"/>
      <c r="BU1873" s="125"/>
      <c r="BV1873" s="125"/>
      <c r="BW1873" s="125"/>
      <c r="BX1873" s="126"/>
      <c r="BY1873" s="126"/>
      <c r="BZ1873" s="126"/>
      <c r="CA1873" s="127"/>
      <c r="CB1873" s="128"/>
    </row>
    <row r="1874" spans="1:80" x14ac:dyDescent="0.3">
      <c r="A1874" s="65"/>
      <c r="B1874" s="72"/>
      <c r="C1874" s="73"/>
      <c r="D1874" s="74"/>
      <c r="E1874" s="74"/>
      <c r="F1874" s="74"/>
      <c r="G1874" s="75"/>
      <c r="H1874" s="75"/>
      <c r="I1874" s="75"/>
      <c r="J1874" s="75"/>
      <c r="K1874" s="75"/>
      <c r="L1874" s="75"/>
      <c r="M1874" s="80"/>
      <c r="N1874" s="194"/>
      <c r="O1874" s="70"/>
      <c r="P1874" s="70"/>
      <c r="Q1874" s="70"/>
      <c r="R1874" s="70"/>
      <c r="S1874" s="70"/>
      <c r="T1874" s="70"/>
      <c r="U1874" s="70"/>
      <c r="V1874" s="71"/>
      <c r="W1874" s="71"/>
      <c r="X1874" s="71"/>
      <c r="Y1874" s="70"/>
      <c r="Z1874" s="70"/>
      <c r="AA1874" s="65"/>
      <c r="AB1874" s="65"/>
      <c r="AC1874" s="125"/>
      <c r="AD1874" s="125"/>
      <c r="AE1874" s="126"/>
      <c r="AF1874" s="126"/>
      <c r="AG1874" s="126"/>
      <c r="AH1874" s="125"/>
      <c r="AI1874" s="125"/>
      <c r="AJ1874" s="125"/>
      <c r="AK1874" s="125"/>
      <c r="AL1874" s="125"/>
      <c r="AM1874" s="125"/>
      <c r="AN1874" s="125"/>
      <c r="AO1874" s="82"/>
      <c r="AP1874" s="125"/>
      <c r="AQ1874" s="125"/>
      <c r="AR1874" s="125"/>
      <c r="AS1874" s="125"/>
      <c r="AT1874" s="125"/>
      <c r="AU1874" s="125"/>
      <c r="AV1874" s="125"/>
      <c r="AW1874" s="126"/>
      <c r="AX1874" s="126"/>
      <c r="AY1874" s="126"/>
      <c r="AZ1874" s="125"/>
      <c r="BA1874" s="125"/>
      <c r="BB1874" s="65"/>
      <c r="BC1874" s="65"/>
      <c r="BD1874" s="125"/>
      <c r="BE1874" s="125"/>
      <c r="BF1874" s="126"/>
      <c r="BG1874" s="126"/>
      <c r="BH1874" s="126"/>
      <c r="BI1874" s="125"/>
      <c r="BJ1874" s="125"/>
      <c r="BK1874" s="125"/>
      <c r="BL1874" s="125"/>
      <c r="BM1874" s="125"/>
      <c r="BN1874" s="125"/>
      <c r="BO1874" s="129"/>
      <c r="BP1874" s="82"/>
      <c r="BQ1874" s="129"/>
      <c r="BR1874" s="125"/>
      <c r="BS1874" s="125"/>
      <c r="BT1874" s="125"/>
      <c r="BU1874" s="125"/>
      <c r="BV1874" s="125"/>
      <c r="BW1874" s="125"/>
      <c r="BX1874" s="126"/>
      <c r="BY1874" s="126"/>
      <c r="BZ1874" s="126"/>
      <c r="CA1874" s="125"/>
      <c r="CB1874" s="125"/>
    </row>
    <row r="1875" spans="1:80" x14ac:dyDescent="0.3">
      <c r="A1875" s="65"/>
      <c r="B1875" s="72"/>
      <c r="C1875" s="73"/>
      <c r="D1875" s="74"/>
      <c r="E1875" s="74"/>
      <c r="F1875" s="74"/>
      <c r="G1875" s="75"/>
      <c r="H1875" s="75"/>
      <c r="I1875" s="75"/>
      <c r="J1875" s="75"/>
      <c r="K1875" s="75"/>
      <c r="L1875" s="75"/>
      <c r="M1875" s="80"/>
      <c r="N1875" s="194"/>
      <c r="O1875" s="70"/>
      <c r="P1875" s="70"/>
      <c r="Q1875" s="70"/>
      <c r="R1875" s="70"/>
      <c r="S1875" s="70"/>
      <c r="T1875" s="70"/>
      <c r="U1875" s="70"/>
      <c r="V1875" s="71"/>
      <c r="W1875" s="71"/>
      <c r="X1875" s="71"/>
      <c r="Y1875" s="70"/>
      <c r="Z1875" s="70"/>
      <c r="AA1875" s="65"/>
      <c r="AB1875" s="65"/>
      <c r="AC1875" s="128"/>
      <c r="AD1875" s="127"/>
      <c r="AE1875" s="126"/>
      <c r="AF1875" s="126"/>
      <c r="AG1875" s="126"/>
      <c r="AH1875" s="125"/>
      <c r="AI1875" s="125"/>
      <c r="AJ1875" s="125"/>
      <c r="AK1875" s="125"/>
      <c r="AL1875" s="125"/>
      <c r="AM1875" s="125"/>
      <c r="AN1875" s="125"/>
      <c r="AO1875" s="66"/>
      <c r="AP1875" s="125"/>
      <c r="AQ1875" s="125"/>
      <c r="AR1875" s="125"/>
      <c r="AS1875" s="125"/>
      <c r="AT1875" s="125"/>
      <c r="AU1875" s="125"/>
      <c r="AV1875" s="125"/>
      <c r="AW1875" s="126"/>
      <c r="AX1875" s="126"/>
      <c r="AY1875" s="126"/>
      <c r="AZ1875" s="125"/>
      <c r="BA1875" s="125"/>
      <c r="BB1875" s="65"/>
      <c r="BC1875" s="65"/>
      <c r="BD1875" s="128"/>
      <c r="BE1875" s="127"/>
      <c r="BF1875" s="126"/>
      <c r="BG1875" s="126"/>
      <c r="BH1875" s="126"/>
      <c r="BI1875" s="125"/>
      <c r="BJ1875" s="125"/>
      <c r="BK1875" s="125"/>
      <c r="BL1875" s="125"/>
      <c r="BM1875" s="125"/>
      <c r="BN1875" s="125"/>
      <c r="BO1875" s="129"/>
      <c r="BP1875" s="66"/>
      <c r="BQ1875" s="129"/>
      <c r="BR1875" s="125"/>
      <c r="BS1875" s="125"/>
      <c r="BT1875" s="125"/>
      <c r="BU1875" s="125"/>
      <c r="BV1875" s="125"/>
      <c r="BW1875" s="125"/>
      <c r="BX1875" s="126"/>
      <c r="BY1875" s="126"/>
      <c r="BZ1875" s="126"/>
      <c r="CA1875" s="125"/>
      <c r="CB1875" s="125"/>
    </row>
    <row r="1876" spans="1:80" x14ac:dyDescent="0.3">
      <c r="A1876" s="65"/>
      <c r="B1876" s="72"/>
      <c r="C1876" s="73"/>
      <c r="D1876" s="74"/>
      <c r="E1876" s="74"/>
      <c r="F1876" s="74"/>
      <c r="G1876" s="75"/>
      <c r="H1876" s="75"/>
      <c r="I1876" s="75"/>
      <c r="J1876" s="75"/>
      <c r="K1876" s="75"/>
      <c r="L1876" s="75"/>
      <c r="M1876" s="80"/>
      <c r="N1876" s="194"/>
      <c r="O1876" s="70"/>
      <c r="P1876" s="70"/>
      <c r="Q1876" s="70"/>
      <c r="R1876" s="70"/>
      <c r="S1876" s="70"/>
      <c r="T1876" s="70"/>
      <c r="U1876" s="70"/>
      <c r="V1876" s="71"/>
      <c r="W1876" s="71"/>
      <c r="X1876" s="71"/>
      <c r="Y1876" s="70"/>
      <c r="Z1876" s="70"/>
      <c r="AA1876" s="65"/>
      <c r="AB1876" s="65"/>
      <c r="AC1876" s="128"/>
      <c r="AD1876" s="127"/>
      <c r="AE1876" s="126"/>
      <c r="AF1876" s="126"/>
      <c r="AG1876" s="126"/>
      <c r="AH1876" s="125"/>
      <c r="AI1876" s="125"/>
      <c r="AJ1876" s="125"/>
      <c r="AK1876" s="125"/>
      <c r="AL1876" s="125"/>
      <c r="AM1876" s="125"/>
      <c r="AN1876" s="125"/>
      <c r="AO1876" s="66"/>
      <c r="AP1876" s="125"/>
      <c r="AQ1876" s="125"/>
      <c r="AR1876" s="125"/>
      <c r="AS1876" s="125"/>
      <c r="AT1876" s="125"/>
      <c r="AU1876" s="125"/>
      <c r="AV1876" s="125"/>
      <c r="AW1876" s="126"/>
      <c r="AX1876" s="126"/>
      <c r="AY1876" s="126"/>
      <c r="AZ1876" s="125"/>
      <c r="BA1876" s="125"/>
      <c r="BB1876" s="65"/>
      <c r="BC1876" s="65"/>
      <c r="BD1876" s="128"/>
      <c r="BE1876" s="127"/>
      <c r="BF1876" s="126"/>
      <c r="BG1876" s="126"/>
      <c r="BH1876" s="126"/>
      <c r="BI1876" s="125"/>
      <c r="BJ1876" s="125"/>
      <c r="BK1876" s="125"/>
      <c r="BL1876" s="125"/>
      <c r="BM1876" s="125"/>
      <c r="BN1876" s="125"/>
      <c r="BO1876" s="129"/>
      <c r="BP1876" s="66"/>
      <c r="BQ1876" s="129"/>
      <c r="BR1876" s="125"/>
      <c r="BS1876" s="125"/>
      <c r="BT1876" s="125"/>
      <c r="BU1876" s="125"/>
      <c r="BV1876" s="125"/>
      <c r="BW1876" s="125"/>
      <c r="BX1876" s="126"/>
      <c r="BY1876" s="126"/>
      <c r="BZ1876" s="126"/>
      <c r="CA1876" s="125"/>
      <c r="CB1876" s="125"/>
    </row>
    <row r="1877" spans="1:80" x14ac:dyDescent="0.3">
      <c r="A1877" s="65"/>
      <c r="B1877" s="72"/>
      <c r="C1877" s="73"/>
      <c r="D1877" s="74"/>
      <c r="E1877" s="74"/>
      <c r="F1877" s="74"/>
      <c r="G1877" s="75"/>
      <c r="H1877" s="75"/>
      <c r="I1877" s="75"/>
      <c r="J1877" s="75"/>
      <c r="K1877" s="75"/>
      <c r="L1877" s="75"/>
      <c r="M1877" s="80"/>
      <c r="N1877" s="194"/>
      <c r="O1877" s="70"/>
      <c r="P1877" s="70"/>
      <c r="Q1877" s="70"/>
      <c r="R1877" s="70"/>
      <c r="S1877" s="70"/>
      <c r="T1877" s="70"/>
      <c r="U1877" s="70"/>
      <c r="V1877" s="71"/>
      <c r="W1877" s="71"/>
      <c r="X1877" s="71"/>
      <c r="Y1877" s="70"/>
      <c r="Z1877" s="70"/>
      <c r="AA1877" s="65"/>
      <c r="AB1877" s="65"/>
      <c r="AC1877" s="128"/>
      <c r="AD1877" s="127"/>
      <c r="AE1877" s="126"/>
      <c r="AF1877" s="126"/>
      <c r="AG1877" s="126"/>
      <c r="AH1877" s="125"/>
      <c r="AI1877" s="125"/>
      <c r="AJ1877" s="125"/>
      <c r="AK1877" s="125"/>
      <c r="AL1877" s="125"/>
      <c r="AM1877" s="125"/>
      <c r="AN1877" s="125"/>
      <c r="AO1877" s="66"/>
      <c r="AP1877" s="125"/>
      <c r="AQ1877" s="125"/>
      <c r="AR1877" s="125"/>
      <c r="AS1877" s="125"/>
      <c r="AT1877" s="125"/>
      <c r="AU1877" s="125"/>
      <c r="AV1877" s="125"/>
      <c r="AW1877" s="126"/>
      <c r="AX1877" s="126"/>
      <c r="AY1877" s="126"/>
      <c r="AZ1877" s="125"/>
      <c r="BA1877" s="125"/>
      <c r="BB1877" s="65"/>
      <c r="BC1877" s="65"/>
      <c r="BD1877" s="128"/>
      <c r="BE1877" s="127"/>
      <c r="BF1877" s="126"/>
      <c r="BG1877" s="126"/>
      <c r="BH1877" s="126"/>
      <c r="BI1877" s="125"/>
      <c r="BJ1877" s="125"/>
      <c r="BK1877" s="125"/>
      <c r="BL1877" s="125"/>
      <c r="BM1877" s="125"/>
      <c r="BN1877" s="125"/>
      <c r="BO1877" s="129"/>
      <c r="BP1877" s="66"/>
      <c r="BQ1877" s="129"/>
      <c r="BR1877" s="125"/>
      <c r="BS1877" s="125"/>
      <c r="BT1877" s="125"/>
      <c r="BU1877" s="125"/>
      <c r="BV1877" s="125"/>
      <c r="BW1877" s="125"/>
      <c r="BX1877" s="126"/>
      <c r="BY1877" s="126"/>
      <c r="BZ1877" s="126"/>
      <c r="CA1877" s="125"/>
      <c r="CB1877" s="125"/>
    </row>
    <row r="1878" spans="1:80" x14ac:dyDescent="0.3">
      <c r="A1878" s="65"/>
      <c r="B1878" s="72"/>
      <c r="C1878" s="73"/>
      <c r="D1878" s="74"/>
      <c r="E1878" s="74"/>
      <c r="F1878" s="74"/>
      <c r="G1878" s="75"/>
      <c r="H1878" s="75"/>
      <c r="I1878" s="75"/>
      <c r="J1878" s="75"/>
      <c r="K1878" s="75"/>
      <c r="L1878" s="75"/>
      <c r="M1878" s="80"/>
      <c r="N1878" s="194"/>
      <c r="O1878" s="70"/>
      <c r="P1878" s="70"/>
      <c r="Q1878" s="70"/>
      <c r="R1878" s="70"/>
      <c r="S1878" s="70"/>
      <c r="T1878" s="70"/>
      <c r="U1878" s="70"/>
      <c r="V1878" s="71"/>
      <c r="W1878" s="71"/>
      <c r="X1878" s="71"/>
      <c r="Y1878" s="70"/>
      <c r="Z1878" s="70"/>
      <c r="AA1878" s="65"/>
      <c r="AB1878" s="65"/>
      <c r="AC1878" s="128"/>
      <c r="AD1878" s="127"/>
      <c r="AE1878" s="126"/>
      <c r="AF1878" s="126"/>
      <c r="AG1878" s="126"/>
      <c r="AH1878" s="125"/>
      <c r="AI1878" s="125"/>
      <c r="AJ1878" s="125"/>
      <c r="AK1878" s="125"/>
      <c r="AL1878" s="125"/>
      <c r="AM1878" s="125"/>
      <c r="AN1878" s="125"/>
      <c r="AO1878" s="66"/>
      <c r="AP1878" s="125"/>
      <c r="AQ1878" s="125"/>
      <c r="AR1878" s="125"/>
      <c r="AS1878" s="125"/>
      <c r="AT1878" s="125"/>
      <c r="AU1878" s="125"/>
      <c r="AV1878" s="125"/>
      <c r="AW1878" s="126"/>
      <c r="AX1878" s="126"/>
      <c r="AY1878" s="126"/>
      <c r="AZ1878" s="125"/>
      <c r="BA1878" s="125"/>
      <c r="BB1878" s="65"/>
      <c r="BC1878" s="65"/>
      <c r="BD1878" s="128"/>
      <c r="BE1878" s="127"/>
      <c r="BF1878" s="126"/>
      <c r="BG1878" s="126"/>
      <c r="BH1878" s="126"/>
      <c r="BI1878" s="125"/>
      <c r="BJ1878" s="125"/>
      <c r="BK1878" s="125"/>
      <c r="BL1878" s="125"/>
      <c r="BM1878" s="125"/>
      <c r="BN1878" s="125"/>
      <c r="BO1878" s="129"/>
      <c r="BP1878" s="66"/>
      <c r="BQ1878" s="129"/>
      <c r="BR1878" s="125"/>
      <c r="BS1878" s="125"/>
      <c r="BT1878" s="125"/>
      <c r="BU1878" s="125"/>
      <c r="BV1878" s="125"/>
      <c r="BW1878" s="125"/>
      <c r="BX1878" s="126"/>
      <c r="BY1878" s="126"/>
      <c r="BZ1878" s="126"/>
      <c r="CA1878" s="125"/>
      <c r="CB1878" s="125"/>
    </row>
    <row r="1879" spans="1:80" x14ac:dyDescent="0.3">
      <c r="A1879" s="65"/>
      <c r="B1879" s="72"/>
      <c r="C1879" s="73"/>
      <c r="D1879" s="74"/>
      <c r="E1879" s="74"/>
      <c r="F1879" s="74"/>
      <c r="G1879" s="75"/>
      <c r="H1879" s="75"/>
      <c r="I1879" s="75"/>
      <c r="J1879" s="75"/>
      <c r="K1879" s="75"/>
      <c r="L1879" s="75"/>
      <c r="M1879" s="80"/>
      <c r="N1879" s="194"/>
      <c r="O1879" s="70"/>
      <c r="P1879" s="70"/>
      <c r="Q1879" s="70"/>
      <c r="R1879" s="70"/>
      <c r="S1879" s="70"/>
      <c r="T1879" s="70"/>
      <c r="U1879" s="70"/>
      <c r="V1879" s="71"/>
      <c r="W1879" s="71"/>
      <c r="X1879" s="71"/>
      <c r="Y1879" s="70"/>
      <c r="Z1879" s="70"/>
      <c r="AA1879" s="65"/>
      <c r="AB1879" s="65"/>
      <c r="AC1879" s="128"/>
      <c r="AD1879" s="127"/>
      <c r="AE1879" s="126"/>
      <c r="AF1879" s="126"/>
      <c r="AG1879" s="126"/>
      <c r="AH1879" s="125"/>
      <c r="AI1879" s="125"/>
      <c r="AJ1879" s="125"/>
      <c r="AK1879" s="125"/>
      <c r="AL1879" s="125"/>
      <c r="AM1879" s="125"/>
      <c r="AN1879" s="125"/>
      <c r="AO1879" s="66"/>
      <c r="AP1879" s="125"/>
      <c r="AQ1879" s="125"/>
      <c r="AR1879" s="125"/>
      <c r="AS1879" s="125"/>
      <c r="AT1879" s="125"/>
      <c r="AU1879" s="125"/>
      <c r="AV1879" s="125"/>
      <c r="AW1879" s="126"/>
      <c r="AX1879" s="126"/>
      <c r="AY1879" s="126"/>
      <c r="AZ1879" s="125"/>
      <c r="BA1879" s="125"/>
      <c r="BB1879" s="65"/>
      <c r="BC1879" s="65"/>
      <c r="BD1879" s="128"/>
      <c r="BE1879" s="127"/>
      <c r="BF1879" s="126"/>
      <c r="BG1879" s="126"/>
      <c r="BH1879" s="126"/>
      <c r="BI1879" s="125"/>
      <c r="BJ1879" s="125"/>
      <c r="BK1879" s="125"/>
      <c r="BL1879" s="125"/>
      <c r="BM1879" s="125"/>
      <c r="BN1879" s="125"/>
      <c r="BO1879" s="129"/>
      <c r="BP1879" s="66"/>
      <c r="BQ1879" s="129"/>
      <c r="BR1879" s="125"/>
      <c r="BS1879" s="125"/>
      <c r="BT1879" s="125"/>
      <c r="BU1879" s="125"/>
      <c r="BV1879" s="125"/>
      <c r="BW1879" s="125"/>
      <c r="BX1879" s="126"/>
      <c r="BY1879" s="126"/>
      <c r="BZ1879" s="126"/>
      <c r="CA1879" s="125"/>
      <c r="CB1879" s="125"/>
    </row>
    <row r="1880" spans="1:80" x14ac:dyDescent="0.3">
      <c r="A1880" s="65"/>
      <c r="B1880" s="72"/>
      <c r="C1880" s="73"/>
      <c r="D1880" s="74"/>
      <c r="E1880" s="74"/>
      <c r="F1880" s="74"/>
      <c r="G1880" s="75"/>
      <c r="H1880" s="75"/>
      <c r="I1880" s="75"/>
      <c r="J1880" s="75"/>
      <c r="K1880" s="75"/>
      <c r="L1880" s="75"/>
      <c r="M1880" s="80"/>
      <c r="N1880" s="194"/>
      <c r="O1880" s="70"/>
      <c r="P1880" s="70"/>
      <c r="Q1880" s="70"/>
      <c r="R1880" s="70"/>
      <c r="S1880" s="70"/>
      <c r="T1880" s="70"/>
      <c r="U1880" s="70"/>
      <c r="V1880" s="71"/>
      <c r="W1880" s="71"/>
      <c r="X1880" s="71"/>
      <c r="Y1880" s="70"/>
      <c r="Z1880" s="70"/>
      <c r="AA1880" s="65"/>
      <c r="AB1880" s="65"/>
      <c r="AC1880" s="128"/>
      <c r="AD1880" s="127"/>
      <c r="AE1880" s="126"/>
      <c r="AF1880" s="126"/>
      <c r="AG1880" s="126"/>
      <c r="AH1880" s="125"/>
      <c r="AI1880" s="125"/>
      <c r="AJ1880" s="125"/>
      <c r="AK1880" s="125"/>
      <c r="AL1880" s="125"/>
      <c r="AM1880" s="125"/>
      <c r="AN1880" s="125"/>
      <c r="AO1880" s="66"/>
      <c r="AP1880" s="125"/>
      <c r="AQ1880" s="125"/>
      <c r="AR1880" s="125"/>
      <c r="AS1880" s="125"/>
      <c r="AT1880" s="125"/>
      <c r="AU1880" s="125"/>
      <c r="AV1880" s="125"/>
      <c r="AW1880" s="126"/>
      <c r="AX1880" s="126"/>
      <c r="AY1880" s="126"/>
      <c r="AZ1880" s="125"/>
      <c r="BA1880" s="125"/>
      <c r="BB1880" s="65"/>
      <c r="BC1880" s="65"/>
      <c r="BD1880" s="128"/>
      <c r="BE1880" s="127"/>
      <c r="BF1880" s="126"/>
      <c r="BG1880" s="126"/>
      <c r="BH1880" s="126"/>
      <c r="BI1880" s="125"/>
      <c r="BJ1880" s="125"/>
      <c r="BK1880" s="125"/>
      <c r="BL1880" s="125"/>
      <c r="BM1880" s="125"/>
      <c r="BN1880" s="125"/>
      <c r="BO1880" s="129"/>
      <c r="BP1880" s="66"/>
      <c r="BQ1880" s="129"/>
      <c r="BR1880" s="125"/>
      <c r="BS1880" s="125"/>
      <c r="BT1880" s="125"/>
      <c r="BU1880" s="125"/>
      <c r="BV1880" s="125"/>
      <c r="BW1880" s="125"/>
      <c r="BX1880" s="126"/>
      <c r="BY1880" s="126"/>
      <c r="BZ1880" s="126"/>
      <c r="CA1880" s="125"/>
      <c r="CB1880" s="125"/>
    </row>
    <row r="1881" spans="1:80" x14ac:dyDescent="0.3">
      <c r="A1881" s="65"/>
      <c r="B1881" s="72"/>
      <c r="C1881" s="73"/>
      <c r="D1881" s="74"/>
      <c r="E1881" s="74"/>
      <c r="F1881" s="74"/>
      <c r="G1881" s="75"/>
      <c r="H1881" s="75"/>
      <c r="I1881" s="75"/>
      <c r="J1881" s="75"/>
      <c r="K1881" s="75"/>
      <c r="L1881" s="75"/>
      <c r="M1881" s="80"/>
      <c r="N1881" s="194"/>
      <c r="O1881" s="70"/>
      <c r="P1881" s="70"/>
      <c r="Q1881" s="70"/>
      <c r="R1881" s="70"/>
      <c r="S1881" s="70"/>
      <c r="T1881" s="70"/>
      <c r="U1881" s="70"/>
      <c r="V1881" s="71"/>
      <c r="W1881" s="71"/>
      <c r="X1881" s="71"/>
      <c r="Y1881" s="70"/>
      <c r="Z1881" s="70"/>
      <c r="AA1881" s="65"/>
      <c r="AB1881" s="65"/>
      <c r="AC1881" s="128"/>
      <c r="AD1881" s="127"/>
      <c r="AE1881" s="126"/>
      <c r="AF1881" s="126"/>
      <c r="AG1881" s="126"/>
      <c r="AH1881" s="125"/>
      <c r="AI1881" s="125"/>
      <c r="AJ1881" s="125"/>
      <c r="AK1881" s="125"/>
      <c r="AL1881" s="125"/>
      <c r="AM1881" s="125"/>
      <c r="AN1881" s="125"/>
      <c r="AO1881" s="66"/>
      <c r="AP1881" s="125"/>
      <c r="AQ1881" s="125"/>
      <c r="AR1881" s="125"/>
      <c r="AS1881" s="125"/>
      <c r="AT1881" s="125"/>
      <c r="AU1881" s="125"/>
      <c r="AV1881" s="125"/>
      <c r="AW1881" s="126"/>
      <c r="AX1881" s="126"/>
      <c r="AY1881" s="126"/>
      <c r="AZ1881" s="125"/>
      <c r="BA1881" s="125"/>
      <c r="BB1881" s="65"/>
      <c r="BC1881" s="65"/>
      <c r="BD1881" s="128"/>
      <c r="BE1881" s="127"/>
      <c r="BF1881" s="126"/>
      <c r="BG1881" s="126"/>
      <c r="BH1881" s="126"/>
      <c r="BI1881" s="125"/>
      <c r="BJ1881" s="125"/>
      <c r="BK1881" s="125"/>
      <c r="BL1881" s="125"/>
      <c r="BM1881" s="125"/>
      <c r="BN1881" s="125"/>
      <c r="BO1881" s="129"/>
      <c r="BP1881" s="66"/>
      <c r="BQ1881" s="129"/>
      <c r="BR1881" s="125"/>
      <c r="BS1881" s="125"/>
      <c r="BT1881" s="125"/>
      <c r="BU1881" s="125"/>
      <c r="BV1881" s="125"/>
      <c r="BW1881" s="125"/>
      <c r="BX1881" s="126"/>
      <c r="BY1881" s="126"/>
      <c r="BZ1881" s="126"/>
      <c r="CA1881" s="125"/>
      <c r="CB1881" s="125"/>
    </row>
    <row r="1882" spans="1:80" x14ac:dyDescent="0.3">
      <c r="A1882" s="65"/>
      <c r="B1882" s="72"/>
      <c r="C1882" s="73"/>
      <c r="D1882" s="74"/>
      <c r="E1882" s="74"/>
      <c r="F1882" s="74"/>
      <c r="G1882" s="75"/>
      <c r="H1882" s="75"/>
      <c r="I1882" s="75"/>
      <c r="J1882" s="75"/>
      <c r="K1882" s="75"/>
      <c r="L1882" s="75"/>
      <c r="M1882" s="80"/>
      <c r="N1882" s="194"/>
      <c r="O1882" s="70"/>
      <c r="P1882" s="70"/>
      <c r="Q1882" s="70"/>
      <c r="R1882" s="70"/>
      <c r="S1882" s="70"/>
      <c r="T1882" s="70"/>
      <c r="U1882" s="70"/>
      <c r="V1882" s="71"/>
      <c r="W1882" s="71"/>
      <c r="X1882" s="71"/>
      <c r="Y1882" s="70"/>
      <c r="Z1882" s="70"/>
      <c r="AA1882" s="65"/>
      <c r="AB1882" s="65"/>
      <c r="AC1882" s="128"/>
      <c r="AD1882" s="127"/>
      <c r="AE1882" s="126"/>
      <c r="AF1882" s="126"/>
      <c r="AG1882" s="126"/>
      <c r="AH1882" s="125"/>
      <c r="AI1882" s="125"/>
      <c r="AJ1882" s="125"/>
      <c r="AK1882" s="125"/>
      <c r="AL1882" s="125"/>
      <c r="AM1882" s="125"/>
      <c r="AN1882" s="125"/>
      <c r="AO1882" s="66"/>
      <c r="AP1882" s="125"/>
      <c r="AQ1882" s="125"/>
      <c r="AR1882" s="125"/>
      <c r="AS1882" s="125"/>
      <c r="AT1882" s="125"/>
      <c r="AU1882" s="125"/>
      <c r="AV1882" s="125"/>
      <c r="AW1882" s="126"/>
      <c r="AX1882" s="126"/>
      <c r="AY1882" s="126"/>
      <c r="AZ1882" s="125"/>
      <c r="BA1882" s="125"/>
      <c r="BB1882" s="65"/>
      <c r="BC1882" s="65"/>
      <c r="BD1882" s="128"/>
      <c r="BE1882" s="127"/>
      <c r="BF1882" s="126"/>
      <c r="BG1882" s="126"/>
      <c r="BH1882" s="126"/>
      <c r="BI1882" s="125"/>
      <c r="BJ1882" s="125"/>
      <c r="BK1882" s="125"/>
      <c r="BL1882" s="125"/>
      <c r="BM1882" s="125"/>
      <c r="BN1882" s="125"/>
      <c r="BO1882" s="129"/>
      <c r="BP1882" s="66"/>
      <c r="BQ1882" s="129"/>
      <c r="BR1882" s="125"/>
      <c r="BS1882" s="125"/>
      <c r="BT1882" s="125"/>
      <c r="BU1882" s="125"/>
      <c r="BV1882" s="125"/>
      <c r="BW1882" s="125"/>
      <c r="BX1882" s="126"/>
      <c r="BY1882" s="126"/>
      <c r="BZ1882" s="126"/>
      <c r="CA1882" s="125"/>
      <c r="CB1882" s="125"/>
    </row>
    <row r="1883" spans="1:80" x14ac:dyDescent="0.3">
      <c r="A1883" s="65"/>
      <c r="B1883" s="72"/>
      <c r="C1883" s="73"/>
      <c r="D1883" s="74"/>
      <c r="E1883" s="74"/>
      <c r="F1883" s="74"/>
      <c r="G1883" s="75"/>
      <c r="H1883" s="75"/>
      <c r="I1883" s="75"/>
      <c r="J1883" s="75"/>
      <c r="K1883" s="75"/>
      <c r="L1883" s="75"/>
      <c r="M1883" s="80"/>
      <c r="N1883" s="194"/>
      <c r="O1883" s="70"/>
      <c r="P1883" s="70"/>
      <c r="Q1883" s="70"/>
      <c r="R1883" s="70"/>
      <c r="S1883" s="70"/>
      <c r="T1883" s="70"/>
      <c r="U1883" s="70"/>
      <c r="V1883" s="71"/>
      <c r="W1883" s="71"/>
      <c r="X1883" s="71"/>
      <c r="Y1883" s="70"/>
      <c r="Z1883" s="70"/>
      <c r="AA1883" s="65"/>
      <c r="AB1883" s="65"/>
      <c r="AC1883" s="128"/>
      <c r="AD1883" s="127"/>
      <c r="AE1883" s="126"/>
      <c r="AF1883" s="126"/>
      <c r="AG1883" s="126"/>
      <c r="AH1883" s="125"/>
      <c r="AI1883" s="125"/>
      <c r="AJ1883" s="125"/>
      <c r="AK1883" s="125"/>
      <c r="AL1883" s="125"/>
      <c r="AM1883" s="125"/>
      <c r="AN1883" s="125"/>
      <c r="AO1883" s="66"/>
      <c r="AP1883" s="125"/>
      <c r="AQ1883" s="125"/>
      <c r="AR1883" s="125"/>
      <c r="AS1883" s="125"/>
      <c r="AT1883" s="125"/>
      <c r="AU1883" s="125"/>
      <c r="AV1883" s="125"/>
      <c r="AW1883" s="126"/>
      <c r="AX1883" s="126"/>
      <c r="AY1883" s="126"/>
      <c r="AZ1883" s="125"/>
      <c r="BA1883" s="125"/>
      <c r="BB1883" s="65"/>
      <c r="BC1883" s="65"/>
      <c r="BD1883" s="128"/>
      <c r="BE1883" s="127"/>
      <c r="BF1883" s="126"/>
      <c r="BG1883" s="126"/>
      <c r="BH1883" s="126"/>
      <c r="BI1883" s="125"/>
      <c r="BJ1883" s="125"/>
      <c r="BK1883" s="125"/>
      <c r="BL1883" s="125"/>
      <c r="BM1883" s="125"/>
      <c r="BN1883" s="125"/>
      <c r="BO1883" s="129"/>
      <c r="BP1883" s="66"/>
      <c r="BQ1883" s="129"/>
      <c r="BR1883" s="125"/>
      <c r="BS1883" s="125"/>
      <c r="BT1883" s="125"/>
      <c r="BU1883" s="125"/>
      <c r="BV1883" s="125"/>
      <c r="BW1883" s="125"/>
      <c r="BX1883" s="126"/>
      <c r="BY1883" s="126"/>
      <c r="BZ1883" s="126"/>
      <c r="CA1883" s="125"/>
      <c r="CB1883" s="125"/>
    </row>
    <row r="1884" spans="1:80" x14ac:dyDescent="0.3">
      <c r="A1884" s="65"/>
      <c r="B1884" s="65"/>
      <c r="C1884" s="65"/>
      <c r="D1884" s="65"/>
      <c r="E1884" s="65"/>
      <c r="F1884" s="65"/>
      <c r="G1884" s="65"/>
      <c r="H1884" s="65"/>
      <c r="I1884" s="65"/>
      <c r="J1884" s="65"/>
      <c r="K1884" s="65"/>
      <c r="L1884" s="65"/>
      <c r="M1884" s="99"/>
      <c r="N1884" s="66"/>
      <c r="O1884" s="99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5"/>
      <c r="AC1884" s="128"/>
      <c r="AD1884" s="127"/>
      <c r="AE1884" s="126"/>
      <c r="AF1884" s="126"/>
      <c r="AG1884" s="126"/>
      <c r="AH1884" s="125"/>
      <c r="AI1884" s="125"/>
      <c r="AJ1884" s="125"/>
      <c r="AK1884" s="125"/>
      <c r="AL1884" s="125"/>
      <c r="AM1884" s="125"/>
      <c r="AN1884" s="125"/>
      <c r="AO1884" s="66"/>
      <c r="AP1884" s="125"/>
      <c r="AQ1884" s="125"/>
      <c r="AR1884" s="125"/>
      <c r="AS1884" s="125"/>
      <c r="AT1884" s="125"/>
      <c r="AU1884" s="125"/>
      <c r="AV1884" s="125"/>
      <c r="AW1884" s="126"/>
      <c r="AX1884" s="126"/>
      <c r="AY1884" s="126"/>
      <c r="AZ1884" s="125"/>
      <c r="BA1884" s="125"/>
      <c r="BB1884" s="65"/>
      <c r="BC1884" s="65"/>
      <c r="BD1884" s="128"/>
      <c r="BE1884" s="127"/>
      <c r="BF1884" s="126"/>
      <c r="BG1884" s="126"/>
      <c r="BH1884" s="126"/>
      <c r="BI1884" s="125"/>
      <c r="BJ1884" s="125"/>
      <c r="BK1884" s="125"/>
      <c r="BL1884" s="125"/>
      <c r="BM1884" s="125"/>
      <c r="BN1884" s="125"/>
      <c r="BO1884" s="129"/>
      <c r="BP1884" s="66"/>
      <c r="BQ1884" s="129"/>
      <c r="BR1884" s="125"/>
      <c r="BS1884" s="125"/>
      <c r="BT1884" s="125"/>
      <c r="BU1884" s="125"/>
      <c r="BV1884" s="125"/>
      <c r="BW1884" s="125"/>
      <c r="BX1884" s="126"/>
      <c r="BY1884" s="126"/>
      <c r="BZ1884" s="126"/>
      <c r="CA1884" s="125"/>
      <c r="CB1884" s="125"/>
    </row>
    <row r="1885" spans="1:80" x14ac:dyDescent="0.3">
      <c r="A1885" s="65"/>
      <c r="B1885" s="68"/>
      <c r="C1885" s="68"/>
      <c r="D1885" s="68"/>
      <c r="E1885" s="68"/>
      <c r="F1885" s="68"/>
      <c r="G1885" s="68"/>
      <c r="H1885" s="68"/>
      <c r="I1885" s="68"/>
      <c r="J1885" s="68"/>
      <c r="K1885" s="68"/>
      <c r="L1885" s="68"/>
      <c r="M1885" s="87"/>
      <c r="N1885" s="68"/>
      <c r="O1885" s="87"/>
      <c r="P1885" s="68"/>
      <c r="Q1885" s="68"/>
      <c r="R1885" s="68"/>
      <c r="S1885" s="68"/>
      <c r="T1885" s="68"/>
      <c r="U1885" s="68"/>
      <c r="V1885" s="68"/>
      <c r="W1885" s="68"/>
      <c r="X1885" s="68"/>
      <c r="Y1885" s="68"/>
      <c r="Z1885" s="68"/>
      <c r="AA1885" s="65"/>
      <c r="AB1885" s="65"/>
      <c r="AC1885" s="128"/>
      <c r="AD1885" s="127"/>
      <c r="AE1885" s="126"/>
      <c r="AF1885" s="126"/>
      <c r="AG1885" s="126"/>
      <c r="AH1885" s="125"/>
      <c r="AI1885" s="125"/>
      <c r="AJ1885" s="125"/>
      <c r="AK1885" s="125"/>
      <c r="AL1885" s="125"/>
      <c r="AM1885" s="125"/>
      <c r="AN1885" s="125"/>
      <c r="AO1885" s="66"/>
      <c r="AP1885" s="125"/>
      <c r="AQ1885" s="125"/>
      <c r="AR1885" s="125"/>
      <c r="AS1885" s="125"/>
      <c r="AT1885" s="125"/>
      <c r="AU1885" s="125"/>
      <c r="AV1885" s="125"/>
      <c r="AW1885" s="126"/>
      <c r="AX1885" s="126"/>
      <c r="AY1885" s="126"/>
      <c r="AZ1885" s="125"/>
      <c r="BA1885" s="125"/>
      <c r="BB1885" s="65"/>
      <c r="BC1885" s="65"/>
      <c r="BD1885" s="128"/>
      <c r="BE1885" s="127"/>
      <c r="BF1885" s="126"/>
      <c r="BG1885" s="126"/>
      <c r="BH1885" s="126"/>
      <c r="BI1885" s="125"/>
      <c r="BJ1885" s="125"/>
      <c r="BK1885" s="125"/>
      <c r="BL1885" s="125"/>
      <c r="BM1885" s="125"/>
      <c r="BN1885" s="125"/>
      <c r="BO1885" s="129"/>
      <c r="BP1885" s="66"/>
      <c r="BQ1885" s="129"/>
      <c r="BR1885" s="125"/>
      <c r="BS1885" s="125"/>
      <c r="BT1885" s="125"/>
      <c r="BU1885" s="125"/>
      <c r="BV1885" s="125"/>
      <c r="BW1885" s="125"/>
      <c r="BX1885" s="126"/>
      <c r="BY1885" s="126"/>
      <c r="BZ1885" s="126"/>
      <c r="CA1885" s="125"/>
      <c r="CB1885" s="125"/>
    </row>
    <row r="1886" spans="1:80" x14ac:dyDescent="0.3">
      <c r="A1886" s="65"/>
      <c r="B1886" s="77"/>
      <c r="C1886" s="77"/>
      <c r="D1886" s="78"/>
      <c r="E1886" s="78"/>
      <c r="F1886" s="78"/>
      <c r="G1886" s="79"/>
      <c r="H1886" s="79"/>
      <c r="I1886" s="79"/>
      <c r="J1886" s="79"/>
      <c r="K1886" s="79"/>
      <c r="L1886" s="79"/>
      <c r="M1886" s="80"/>
      <c r="N1886" s="68"/>
      <c r="O1886" s="80"/>
      <c r="P1886" s="79"/>
      <c r="Q1886" s="79"/>
      <c r="R1886" s="79"/>
      <c r="S1886" s="79"/>
      <c r="T1886" s="79"/>
      <c r="U1886" s="79"/>
      <c r="V1886" s="78"/>
      <c r="W1886" s="78"/>
      <c r="X1886" s="78"/>
      <c r="Y1886" s="77"/>
      <c r="Z1886" s="77"/>
      <c r="AA1886" s="65"/>
      <c r="AB1886" s="65"/>
      <c r="AC1886" s="128"/>
      <c r="AD1886" s="127"/>
      <c r="AE1886" s="126"/>
      <c r="AF1886" s="126"/>
      <c r="AG1886" s="126"/>
      <c r="AH1886" s="125"/>
      <c r="AI1886" s="125"/>
      <c r="AJ1886" s="125"/>
      <c r="AK1886" s="125"/>
      <c r="AL1886" s="125"/>
      <c r="AM1886" s="125"/>
      <c r="AN1886" s="125"/>
      <c r="AO1886" s="66"/>
      <c r="AP1886" s="125"/>
      <c r="AQ1886" s="125"/>
      <c r="AR1886" s="125"/>
      <c r="AS1886" s="125"/>
      <c r="AT1886" s="125"/>
      <c r="AU1886" s="125"/>
      <c r="AV1886" s="125"/>
      <c r="AW1886" s="126"/>
      <c r="AX1886" s="126"/>
      <c r="AY1886" s="126"/>
      <c r="AZ1886" s="125"/>
      <c r="BA1886" s="125"/>
      <c r="BB1886" s="65"/>
      <c r="BC1886" s="65"/>
      <c r="BD1886" s="128"/>
      <c r="BE1886" s="127"/>
      <c r="BF1886" s="126"/>
      <c r="BG1886" s="126"/>
      <c r="BH1886" s="126"/>
      <c r="BI1886" s="125"/>
      <c r="BJ1886" s="125"/>
      <c r="BK1886" s="125"/>
      <c r="BL1886" s="125"/>
      <c r="BM1886" s="125"/>
      <c r="BN1886" s="125"/>
      <c r="BO1886" s="129"/>
      <c r="BP1886" s="66"/>
      <c r="BQ1886" s="129"/>
      <c r="BR1886" s="125"/>
      <c r="BS1886" s="125"/>
      <c r="BT1886" s="125"/>
      <c r="BU1886" s="125"/>
      <c r="BV1886" s="125"/>
      <c r="BW1886" s="125"/>
      <c r="BX1886" s="126"/>
      <c r="BY1886" s="126"/>
      <c r="BZ1886" s="126"/>
      <c r="CA1886" s="125"/>
      <c r="CB1886" s="125"/>
    </row>
    <row r="1887" spans="1:80" x14ac:dyDescent="0.3">
      <c r="A1887" s="65"/>
      <c r="B1887" s="72"/>
      <c r="C1887" s="72"/>
      <c r="D1887" s="78"/>
      <c r="E1887" s="78"/>
      <c r="F1887" s="78"/>
      <c r="G1887" s="80"/>
      <c r="H1887" s="80"/>
      <c r="I1887" s="80"/>
      <c r="J1887" s="80"/>
      <c r="K1887" s="80"/>
      <c r="L1887" s="80"/>
      <c r="M1887" s="80"/>
      <c r="N1887" s="81"/>
      <c r="O1887" s="80"/>
      <c r="P1887" s="80"/>
      <c r="Q1887" s="80"/>
      <c r="R1887" s="80"/>
      <c r="S1887" s="80"/>
      <c r="T1887" s="80"/>
      <c r="U1887" s="80"/>
      <c r="V1887" s="78"/>
      <c r="W1887" s="78"/>
      <c r="X1887" s="78"/>
      <c r="Y1887" s="72"/>
      <c r="Z1887" s="72"/>
      <c r="AA1887" s="65"/>
      <c r="AB1887" s="65"/>
      <c r="AC1887" s="128"/>
      <c r="AD1887" s="127"/>
      <c r="AE1887" s="126"/>
      <c r="AF1887" s="126"/>
      <c r="AG1887" s="126"/>
      <c r="AH1887" s="125"/>
      <c r="AI1887" s="125"/>
      <c r="AJ1887" s="125"/>
      <c r="AK1887" s="125"/>
      <c r="AL1887" s="125"/>
      <c r="AM1887" s="125"/>
      <c r="AN1887" s="125"/>
      <c r="AO1887" s="66"/>
      <c r="AP1887" s="125"/>
      <c r="AQ1887" s="125"/>
      <c r="AR1887" s="125"/>
      <c r="AS1887" s="125"/>
      <c r="AT1887" s="125"/>
      <c r="AU1887" s="125"/>
      <c r="AV1887" s="125"/>
      <c r="AW1887" s="126"/>
      <c r="AX1887" s="126"/>
      <c r="AY1887" s="126"/>
      <c r="AZ1887" s="125"/>
      <c r="BA1887" s="125"/>
      <c r="BB1887" s="65"/>
      <c r="BC1887" s="65"/>
      <c r="BD1887" s="128"/>
      <c r="BE1887" s="127"/>
      <c r="BF1887" s="126"/>
      <c r="BG1887" s="126"/>
      <c r="BH1887" s="126"/>
      <c r="BI1887" s="125"/>
      <c r="BJ1887" s="125"/>
      <c r="BK1887" s="125"/>
      <c r="BL1887" s="125"/>
      <c r="BM1887" s="125"/>
      <c r="BN1887" s="125"/>
      <c r="BO1887" s="129"/>
      <c r="BP1887" s="66"/>
      <c r="BQ1887" s="129"/>
      <c r="BR1887" s="125"/>
      <c r="BS1887" s="125"/>
      <c r="BT1887" s="125"/>
      <c r="BU1887" s="125"/>
      <c r="BV1887" s="125"/>
      <c r="BW1887" s="125"/>
      <c r="BX1887" s="126"/>
      <c r="BY1887" s="126"/>
      <c r="BZ1887" s="126"/>
      <c r="CA1887" s="125"/>
      <c r="CB1887" s="125"/>
    </row>
    <row r="1888" spans="1:80" x14ac:dyDescent="0.3">
      <c r="A1888" s="65"/>
      <c r="B1888" s="128"/>
      <c r="C1888" s="127"/>
      <c r="D1888" s="126"/>
      <c r="E1888" s="126"/>
      <c r="F1888" s="126"/>
      <c r="G1888" s="125"/>
      <c r="H1888" s="125"/>
      <c r="I1888" s="125"/>
      <c r="J1888" s="125"/>
      <c r="K1888" s="125"/>
      <c r="L1888" s="125"/>
      <c r="M1888" s="125"/>
      <c r="N1888" s="66"/>
      <c r="O1888" s="125"/>
      <c r="P1888" s="125"/>
      <c r="Q1888" s="125"/>
      <c r="R1888" s="125"/>
      <c r="S1888" s="125"/>
      <c r="T1888" s="125"/>
      <c r="U1888" s="125"/>
      <c r="V1888" s="126"/>
      <c r="W1888" s="126"/>
      <c r="X1888" s="126"/>
      <c r="Y1888" s="125"/>
      <c r="Z1888" s="125"/>
      <c r="AA1888" s="65"/>
      <c r="AB1888" s="65"/>
      <c r="AC1888" s="128"/>
      <c r="AD1888" s="127"/>
      <c r="AE1888" s="126"/>
      <c r="AF1888" s="126"/>
      <c r="AG1888" s="126"/>
      <c r="AH1888" s="125"/>
      <c r="AI1888" s="125"/>
      <c r="AJ1888" s="125"/>
      <c r="AK1888" s="125"/>
      <c r="AL1888" s="125"/>
      <c r="AM1888" s="125"/>
      <c r="AN1888" s="125"/>
      <c r="AO1888" s="66"/>
      <c r="AP1888" s="125"/>
      <c r="AQ1888" s="125"/>
      <c r="AR1888" s="125"/>
      <c r="AS1888" s="125"/>
      <c r="AT1888" s="125"/>
      <c r="AU1888" s="125"/>
      <c r="AV1888" s="125"/>
      <c r="AW1888" s="126"/>
      <c r="AX1888" s="126"/>
      <c r="AY1888" s="126"/>
      <c r="AZ1888" s="125"/>
      <c r="BA1888" s="125"/>
      <c r="BB1888" s="65"/>
      <c r="BC1888" s="65"/>
      <c r="BD1888" s="128"/>
      <c r="BE1888" s="127"/>
      <c r="BF1888" s="126"/>
      <c r="BG1888" s="126"/>
      <c r="BH1888" s="126"/>
      <c r="BI1888" s="125"/>
      <c r="BJ1888" s="125"/>
      <c r="BK1888" s="125"/>
      <c r="BL1888" s="125"/>
      <c r="BM1888" s="125"/>
      <c r="BN1888" s="125"/>
      <c r="BO1888" s="129"/>
      <c r="BP1888" s="66"/>
      <c r="BQ1888" s="129"/>
      <c r="BR1888" s="125"/>
      <c r="BS1888" s="125"/>
      <c r="BT1888" s="125"/>
      <c r="BU1888" s="125"/>
      <c r="BV1888" s="125"/>
      <c r="BW1888" s="125"/>
      <c r="BX1888" s="126"/>
      <c r="BY1888" s="126"/>
      <c r="BZ1888" s="126"/>
      <c r="CA1888" s="125"/>
      <c r="CB1888" s="125"/>
    </row>
    <row r="1889" spans="1:80" x14ac:dyDescent="0.3">
      <c r="A1889" s="65"/>
      <c r="B1889" s="223"/>
      <c r="C1889" s="224"/>
      <c r="D1889" s="65"/>
      <c r="E1889" s="65"/>
      <c r="F1889" s="223"/>
      <c r="G1889" s="224"/>
      <c r="H1889" s="65"/>
      <c r="I1889" s="65"/>
      <c r="J1889" s="223"/>
      <c r="K1889" s="224"/>
      <c r="L1889" s="65"/>
      <c r="M1889" s="233"/>
      <c r="N1889" s="233"/>
      <c r="O1889" s="233"/>
      <c r="P1889" s="65"/>
      <c r="Q1889" s="223"/>
      <c r="R1889" s="224"/>
      <c r="S1889" s="65"/>
      <c r="T1889" s="65"/>
      <c r="U1889" s="223"/>
      <c r="V1889" s="224"/>
      <c r="W1889" s="65"/>
      <c r="X1889" s="65"/>
      <c r="Y1889" s="223"/>
      <c r="Z1889" s="224"/>
      <c r="AA1889" s="65"/>
      <c r="AB1889" s="65"/>
      <c r="AC1889" s="128"/>
      <c r="AD1889" s="127"/>
      <c r="AE1889" s="126"/>
      <c r="AF1889" s="126"/>
      <c r="AG1889" s="126"/>
      <c r="AH1889" s="125"/>
      <c r="AI1889" s="125"/>
      <c r="AJ1889" s="125"/>
      <c r="AK1889" s="125"/>
      <c r="AL1889" s="125"/>
      <c r="AM1889" s="125"/>
      <c r="AN1889" s="125"/>
      <c r="AO1889" s="66"/>
      <c r="AP1889" s="125"/>
      <c r="AQ1889" s="125"/>
      <c r="AR1889" s="125"/>
      <c r="AS1889" s="125"/>
      <c r="AT1889" s="125"/>
      <c r="AU1889" s="125"/>
      <c r="AV1889" s="125"/>
      <c r="AW1889" s="126"/>
      <c r="AX1889" s="126"/>
      <c r="AY1889" s="126"/>
      <c r="AZ1889" s="125"/>
      <c r="BA1889" s="125"/>
      <c r="BB1889" s="65"/>
      <c r="BC1889" s="65"/>
      <c r="BD1889" s="128"/>
      <c r="BE1889" s="127"/>
      <c r="BF1889" s="126"/>
      <c r="BG1889" s="126"/>
      <c r="BH1889" s="126"/>
      <c r="BI1889" s="125"/>
      <c r="BJ1889" s="125"/>
      <c r="BK1889" s="125"/>
      <c r="BL1889" s="125"/>
      <c r="BM1889" s="125"/>
      <c r="BN1889" s="125"/>
      <c r="BO1889" s="129"/>
      <c r="BP1889" s="66"/>
      <c r="BQ1889" s="129"/>
      <c r="BR1889" s="125"/>
      <c r="BS1889" s="125"/>
      <c r="BT1889" s="125"/>
      <c r="BU1889" s="125"/>
      <c r="BV1889" s="125"/>
      <c r="BW1889" s="125"/>
      <c r="BX1889" s="126"/>
      <c r="BY1889" s="126"/>
      <c r="BZ1889" s="126"/>
      <c r="CA1889" s="125"/>
      <c r="CB1889" s="125"/>
    </row>
    <row r="1890" spans="1:80" x14ac:dyDescent="0.3">
      <c r="A1890" s="65"/>
      <c r="B1890" s="225"/>
      <c r="C1890" s="226"/>
      <c r="D1890" s="65"/>
      <c r="E1890" s="65"/>
      <c r="F1890" s="227"/>
      <c r="G1890" s="226"/>
      <c r="H1890" s="65"/>
      <c r="I1890" s="65"/>
      <c r="J1890" s="228"/>
      <c r="K1890" s="229"/>
      <c r="L1890" s="65"/>
      <c r="M1890" s="225"/>
      <c r="N1890" s="230"/>
      <c r="O1890" s="226"/>
      <c r="P1890" s="65"/>
      <c r="Q1890" s="231"/>
      <c r="R1890" s="232"/>
      <c r="S1890" s="76"/>
      <c r="T1890" s="65"/>
      <c r="U1890" s="225"/>
      <c r="V1890" s="226"/>
      <c r="W1890" s="65"/>
      <c r="X1890" s="65"/>
      <c r="Y1890" s="225"/>
      <c r="Z1890" s="226"/>
      <c r="AA1890" s="65"/>
      <c r="AB1890" s="65"/>
      <c r="AC1890" s="128"/>
      <c r="AD1890" s="127"/>
      <c r="AE1890" s="126"/>
      <c r="AF1890" s="126"/>
      <c r="AG1890" s="126"/>
      <c r="AH1890" s="125"/>
      <c r="AI1890" s="125"/>
      <c r="AJ1890" s="125"/>
      <c r="AK1890" s="125"/>
      <c r="AL1890" s="125"/>
      <c r="AM1890" s="125"/>
      <c r="AN1890" s="125"/>
      <c r="AO1890" s="66"/>
      <c r="AP1890" s="125"/>
      <c r="AQ1890" s="125"/>
      <c r="AR1890" s="125"/>
      <c r="AS1890" s="125"/>
      <c r="AT1890" s="125"/>
      <c r="AU1890" s="125"/>
      <c r="AV1890" s="125"/>
      <c r="AW1890" s="126"/>
      <c r="AX1890" s="126"/>
      <c r="AY1890" s="126"/>
      <c r="AZ1890" s="125"/>
      <c r="BA1890" s="125"/>
      <c r="BB1890" s="65"/>
      <c r="BC1890" s="65"/>
      <c r="BD1890" s="128"/>
      <c r="BE1890" s="127"/>
      <c r="BF1890" s="126"/>
      <c r="BG1890" s="126"/>
      <c r="BH1890" s="126"/>
      <c r="BI1890" s="125"/>
      <c r="BJ1890" s="125"/>
      <c r="BK1890" s="125"/>
      <c r="BL1890" s="125"/>
      <c r="BM1890" s="125"/>
      <c r="BN1890" s="125"/>
      <c r="BO1890" s="129"/>
      <c r="BP1890" s="66"/>
      <c r="BQ1890" s="129"/>
      <c r="BR1890" s="125"/>
      <c r="BS1890" s="125"/>
      <c r="BT1890" s="125"/>
      <c r="BU1890" s="125"/>
      <c r="BV1890" s="125"/>
      <c r="BW1890" s="125"/>
      <c r="BX1890" s="126"/>
      <c r="BY1890" s="126"/>
      <c r="BZ1890" s="126"/>
      <c r="CA1890" s="125"/>
      <c r="CB1890" s="125"/>
    </row>
    <row r="1891" spans="1:80" x14ac:dyDescent="0.3">
      <c r="A1891" s="65"/>
      <c r="B1891" s="65"/>
      <c r="C1891" s="65"/>
      <c r="D1891" s="65"/>
      <c r="E1891" s="65"/>
      <c r="F1891" s="65"/>
      <c r="G1891" s="65"/>
      <c r="H1891" s="65"/>
      <c r="I1891" s="65"/>
      <c r="J1891" s="65"/>
      <c r="K1891" s="65"/>
      <c r="L1891" s="65"/>
      <c r="M1891" s="99"/>
      <c r="N1891" s="66"/>
      <c r="O1891" s="99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5"/>
      <c r="AC1891" s="128"/>
      <c r="AD1891" s="127"/>
      <c r="AE1891" s="126"/>
      <c r="AF1891" s="126"/>
      <c r="AG1891" s="126"/>
      <c r="AH1891" s="125"/>
      <c r="AI1891" s="125"/>
      <c r="AJ1891" s="125"/>
      <c r="AK1891" s="125"/>
      <c r="AL1891" s="125"/>
      <c r="AM1891" s="125"/>
      <c r="AN1891" s="125"/>
      <c r="AO1891" s="66"/>
      <c r="AP1891" s="125"/>
      <c r="AQ1891" s="125"/>
      <c r="AR1891" s="125"/>
      <c r="AS1891" s="125"/>
      <c r="AT1891" s="125"/>
      <c r="AU1891" s="125"/>
      <c r="AV1891" s="125"/>
      <c r="AW1891" s="126"/>
      <c r="AX1891" s="126"/>
      <c r="AY1891" s="126"/>
      <c r="AZ1891" s="125"/>
      <c r="BA1891" s="125"/>
      <c r="BB1891" s="65"/>
      <c r="BC1891" s="65"/>
      <c r="BD1891" s="128"/>
      <c r="BE1891" s="127"/>
      <c r="BF1891" s="126"/>
      <c r="BG1891" s="126"/>
      <c r="BH1891" s="126"/>
      <c r="BI1891" s="125"/>
      <c r="BJ1891" s="125"/>
      <c r="BK1891" s="125"/>
      <c r="BL1891" s="125"/>
      <c r="BM1891" s="125"/>
      <c r="BN1891" s="125"/>
      <c r="BO1891" s="129"/>
      <c r="BP1891" s="66"/>
      <c r="BQ1891" s="129"/>
      <c r="BR1891" s="125"/>
      <c r="BS1891" s="125"/>
      <c r="BT1891" s="125"/>
      <c r="BU1891" s="125"/>
      <c r="BV1891" s="125"/>
      <c r="BW1891" s="125"/>
      <c r="BX1891" s="126"/>
      <c r="BY1891" s="126"/>
      <c r="BZ1891" s="126"/>
      <c r="CA1891" s="125"/>
      <c r="CB1891" s="125"/>
    </row>
    <row r="1892" spans="1:80" x14ac:dyDescent="0.3">
      <c r="A1892" s="65"/>
      <c r="B1892" s="65"/>
      <c r="C1892" s="65"/>
      <c r="D1892" s="65"/>
      <c r="E1892" s="65"/>
      <c r="F1892" s="65"/>
      <c r="G1892" s="65"/>
      <c r="H1892" s="65"/>
      <c r="I1892" s="65"/>
      <c r="J1892" s="65"/>
      <c r="K1892" s="65"/>
      <c r="L1892" s="65"/>
      <c r="M1892" s="99"/>
      <c r="N1892" s="66"/>
      <c r="O1892" s="99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5"/>
      <c r="AC1892" s="128"/>
      <c r="AD1892" s="127"/>
      <c r="AE1892" s="126"/>
      <c r="AF1892" s="126"/>
      <c r="AG1892" s="126"/>
      <c r="AH1892" s="125"/>
      <c r="AI1892" s="125"/>
      <c r="AJ1892" s="125"/>
      <c r="AK1892" s="125"/>
      <c r="AL1892" s="125"/>
      <c r="AM1892" s="125"/>
      <c r="AN1892" s="125"/>
      <c r="AO1892" s="66"/>
      <c r="AP1892" s="125"/>
      <c r="AQ1892" s="125"/>
      <c r="AR1892" s="125"/>
      <c r="AS1892" s="125"/>
      <c r="AT1892" s="125"/>
      <c r="AU1892" s="125"/>
      <c r="AV1892" s="125"/>
      <c r="AW1892" s="126"/>
      <c r="AX1892" s="126"/>
      <c r="AY1892" s="126"/>
      <c r="AZ1892" s="125"/>
      <c r="BA1892" s="125"/>
      <c r="BB1892" s="65"/>
      <c r="BC1892" s="65"/>
      <c r="BD1892" s="128"/>
      <c r="BE1892" s="127"/>
      <c r="BF1892" s="126"/>
      <c r="BG1892" s="126"/>
      <c r="BH1892" s="126"/>
      <c r="BI1892" s="125"/>
      <c r="BJ1892" s="125"/>
      <c r="BK1892" s="125"/>
      <c r="BL1892" s="125"/>
      <c r="BM1892" s="125"/>
      <c r="BN1892" s="125"/>
      <c r="BO1892" s="129"/>
      <c r="BP1892" s="66"/>
      <c r="BQ1892" s="129"/>
      <c r="BR1892" s="125"/>
      <c r="BS1892" s="125"/>
      <c r="BT1892" s="125"/>
      <c r="BU1892" s="125"/>
      <c r="BV1892" s="125"/>
      <c r="BW1892" s="125"/>
      <c r="BX1892" s="126"/>
      <c r="BY1892" s="126"/>
      <c r="BZ1892" s="126"/>
      <c r="CA1892" s="125"/>
      <c r="CB1892" s="125"/>
    </row>
    <row r="1893" spans="1:80" x14ac:dyDescent="0.3">
      <c r="A1893" s="65"/>
      <c r="B1893" s="68"/>
      <c r="C1893" s="68"/>
      <c r="D1893" s="68"/>
      <c r="E1893" s="68"/>
      <c r="F1893" s="68"/>
      <c r="G1893" s="68"/>
      <c r="H1893" s="68"/>
      <c r="I1893" s="68"/>
      <c r="J1893" s="68"/>
      <c r="K1893" s="68"/>
      <c r="L1893" s="68"/>
      <c r="M1893" s="87"/>
      <c r="N1893" s="68"/>
      <c r="O1893" s="87"/>
      <c r="P1893" s="68"/>
      <c r="Q1893" s="68"/>
      <c r="R1893" s="68"/>
      <c r="S1893" s="68"/>
      <c r="T1893" s="68"/>
      <c r="U1893" s="68"/>
      <c r="V1893" s="68"/>
      <c r="W1893" s="68"/>
      <c r="X1893" s="68"/>
      <c r="Y1893" s="68"/>
      <c r="Z1893" s="68"/>
      <c r="AA1893" s="65"/>
      <c r="AB1893" s="65"/>
      <c r="AC1893" s="128"/>
      <c r="AD1893" s="127"/>
      <c r="AE1893" s="126"/>
      <c r="AF1893" s="126"/>
      <c r="AG1893" s="126"/>
      <c r="AH1893" s="125"/>
      <c r="AI1893" s="125"/>
      <c r="AJ1893" s="125"/>
      <c r="AK1893" s="125"/>
      <c r="AL1893" s="125"/>
      <c r="AM1893" s="125"/>
      <c r="AN1893" s="125"/>
      <c r="AO1893" s="66"/>
      <c r="AP1893" s="125"/>
      <c r="AQ1893" s="125"/>
      <c r="AR1893" s="125"/>
      <c r="AS1893" s="125"/>
      <c r="AT1893" s="125"/>
      <c r="AU1893" s="125"/>
      <c r="AV1893" s="125"/>
      <c r="AW1893" s="126"/>
      <c r="AX1893" s="126"/>
      <c r="AY1893" s="126"/>
      <c r="AZ1893" s="125"/>
      <c r="BA1893" s="125"/>
      <c r="BB1893" s="65"/>
      <c r="BC1893" s="65"/>
      <c r="BD1893" s="128"/>
      <c r="BE1893" s="127"/>
      <c r="BF1893" s="126"/>
      <c r="BG1893" s="126"/>
      <c r="BH1893" s="126"/>
      <c r="BI1893" s="125"/>
      <c r="BJ1893" s="125"/>
      <c r="BK1893" s="125"/>
      <c r="BL1893" s="125"/>
      <c r="BM1893" s="125"/>
      <c r="BN1893" s="125"/>
      <c r="BO1893" s="129"/>
      <c r="BP1893" s="66"/>
      <c r="BQ1893" s="129"/>
      <c r="BR1893" s="125"/>
      <c r="BS1893" s="125"/>
      <c r="BT1893" s="125"/>
      <c r="BU1893" s="125"/>
      <c r="BV1893" s="125"/>
      <c r="BW1893" s="125"/>
      <c r="BX1893" s="126"/>
      <c r="BY1893" s="126"/>
      <c r="BZ1893" s="126"/>
      <c r="CA1893" s="125"/>
      <c r="CB1893" s="125"/>
    </row>
    <row r="1894" spans="1:80" x14ac:dyDescent="0.3">
      <c r="A1894" s="65"/>
      <c r="B1894" s="70"/>
      <c r="C1894" s="70"/>
      <c r="D1894" s="71"/>
      <c r="E1894" s="71"/>
      <c r="F1894" s="71"/>
      <c r="G1894" s="70"/>
      <c r="H1894" s="70"/>
      <c r="I1894" s="70"/>
      <c r="J1894" s="70"/>
      <c r="K1894" s="70"/>
      <c r="L1894" s="70"/>
      <c r="M1894" s="70"/>
      <c r="N1894" s="194"/>
      <c r="O1894" s="80"/>
      <c r="P1894" s="75"/>
      <c r="Q1894" s="75"/>
      <c r="R1894" s="75"/>
      <c r="S1894" s="75"/>
      <c r="T1894" s="75"/>
      <c r="U1894" s="75"/>
      <c r="V1894" s="74"/>
      <c r="W1894" s="74"/>
      <c r="X1894" s="74"/>
      <c r="Y1894" s="73"/>
      <c r="Z1894" s="72"/>
      <c r="AA1894" s="65"/>
      <c r="AB1894" s="65"/>
      <c r="AC1894" s="128"/>
      <c r="AD1894" s="127"/>
      <c r="AE1894" s="126"/>
      <c r="AF1894" s="126"/>
      <c r="AG1894" s="126"/>
      <c r="AH1894" s="125"/>
      <c r="AI1894" s="125"/>
      <c r="AJ1894" s="125"/>
      <c r="AK1894" s="125"/>
      <c r="AL1894" s="125"/>
      <c r="AM1894" s="125"/>
      <c r="AN1894" s="125"/>
      <c r="AO1894" s="66"/>
      <c r="AP1894" s="125"/>
      <c r="AQ1894" s="125"/>
      <c r="AR1894" s="125"/>
      <c r="AS1894" s="125"/>
      <c r="AT1894" s="125"/>
      <c r="AU1894" s="125"/>
      <c r="AV1894" s="125"/>
      <c r="AW1894" s="126"/>
      <c r="AX1894" s="126"/>
      <c r="AY1894" s="126"/>
      <c r="AZ1894" s="125"/>
      <c r="BA1894" s="125"/>
      <c r="BB1894" s="65"/>
      <c r="BC1894" s="65"/>
      <c r="BD1894" s="128"/>
      <c r="BE1894" s="127"/>
      <c r="BF1894" s="126"/>
      <c r="BG1894" s="126"/>
      <c r="BH1894" s="126"/>
      <c r="BI1894" s="125"/>
      <c r="BJ1894" s="125"/>
      <c r="BK1894" s="125"/>
      <c r="BL1894" s="125"/>
      <c r="BM1894" s="125"/>
      <c r="BN1894" s="125"/>
      <c r="BO1894" s="129"/>
      <c r="BP1894" s="66"/>
      <c r="BQ1894" s="129"/>
      <c r="BR1894" s="125"/>
      <c r="BS1894" s="125"/>
      <c r="BT1894" s="125"/>
      <c r="BU1894" s="125"/>
      <c r="BV1894" s="125"/>
      <c r="BW1894" s="125"/>
      <c r="BX1894" s="126"/>
      <c r="BY1894" s="126"/>
      <c r="BZ1894" s="126"/>
      <c r="CA1894" s="125"/>
      <c r="CB1894" s="125"/>
    </row>
    <row r="1895" spans="1:80" x14ac:dyDescent="0.3">
      <c r="A1895" s="65"/>
      <c r="B1895" s="70"/>
      <c r="C1895" s="70"/>
      <c r="D1895" s="71"/>
      <c r="E1895" s="71"/>
      <c r="F1895" s="71"/>
      <c r="G1895" s="70"/>
      <c r="H1895" s="70"/>
      <c r="I1895" s="70"/>
      <c r="J1895" s="70"/>
      <c r="K1895" s="70"/>
      <c r="L1895" s="70"/>
      <c r="M1895" s="70"/>
      <c r="N1895" s="194"/>
      <c r="O1895" s="80"/>
      <c r="P1895" s="75"/>
      <c r="Q1895" s="75"/>
      <c r="R1895" s="75"/>
      <c r="S1895" s="75"/>
      <c r="T1895" s="75"/>
      <c r="U1895" s="75"/>
      <c r="V1895" s="74"/>
      <c r="W1895" s="74"/>
      <c r="X1895" s="74"/>
      <c r="Y1895" s="73"/>
      <c r="Z1895" s="72"/>
      <c r="AA1895" s="65"/>
      <c r="AB1895" s="65"/>
      <c r="AC1895" s="65"/>
      <c r="AD1895" s="65"/>
      <c r="AE1895" s="65"/>
      <c r="AF1895" s="65"/>
      <c r="AG1895" s="65"/>
      <c r="AH1895" s="65"/>
      <c r="AI1895" s="65"/>
      <c r="AJ1895" s="65"/>
      <c r="AK1895" s="65"/>
      <c r="AL1895" s="65"/>
      <c r="AM1895" s="65"/>
      <c r="AN1895" s="125"/>
      <c r="AO1895" s="66"/>
      <c r="AP1895" s="125"/>
      <c r="AQ1895" s="65"/>
      <c r="AR1895" s="65"/>
      <c r="AS1895" s="65"/>
      <c r="AT1895" s="65"/>
      <c r="AU1895" s="65"/>
      <c r="AV1895" s="65"/>
      <c r="AW1895" s="65"/>
      <c r="AX1895" s="65"/>
      <c r="AY1895" s="65"/>
      <c r="AZ1895" s="65"/>
      <c r="BA1895" s="65"/>
      <c r="BB1895" s="65"/>
      <c r="BC1895" s="65"/>
      <c r="BD1895" s="65"/>
      <c r="BE1895" s="65"/>
      <c r="BF1895" s="65"/>
      <c r="BG1895" s="65"/>
      <c r="BH1895" s="65"/>
      <c r="BI1895" s="65"/>
      <c r="BJ1895" s="65"/>
      <c r="BK1895" s="65"/>
      <c r="BL1895" s="65"/>
      <c r="BM1895" s="65"/>
      <c r="BN1895" s="65"/>
      <c r="BO1895" s="65"/>
      <c r="BP1895" s="66"/>
      <c r="BQ1895" s="65"/>
      <c r="BR1895" s="65"/>
      <c r="BS1895" s="65"/>
      <c r="BT1895" s="65"/>
      <c r="BU1895" s="65"/>
      <c r="BV1895" s="65"/>
      <c r="BW1895" s="65"/>
      <c r="BX1895" s="65"/>
      <c r="BY1895" s="65"/>
      <c r="BZ1895" s="65"/>
      <c r="CA1895" s="65"/>
      <c r="CB1895" s="65"/>
    </row>
    <row r="1896" spans="1:80" x14ac:dyDescent="0.3">
      <c r="A1896" s="65"/>
      <c r="B1896" s="70"/>
      <c r="C1896" s="70"/>
      <c r="D1896" s="71"/>
      <c r="E1896" s="71"/>
      <c r="F1896" s="71"/>
      <c r="G1896" s="70"/>
      <c r="H1896" s="70"/>
      <c r="I1896" s="70"/>
      <c r="J1896" s="70"/>
      <c r="K1896" s="70"/>
      <c r="L1896" s="70"/>
      <c r="M1896" s="70"/>
      <c r="N1896" s="194"/>
      <c r="O1896" s="80"/>
      <c r="P1896" s="75"/>
      <c r="Q1896" s="75"/>
      <c r="R1896" s="75"/>
      <c r="S1896" s="75"/>
      <c r="T1896" s="75"/>
      <c r="U1896" s="75"/>
      <c r="V1896" s="74"/>
      <c r="W1896" s="74"/>
      <c r="X1896" s="74"/>
      <c r="Y1896" s="73"/>
      <c r="Z1896" s="72"/>
      <c r="AA1896" s="65"/>
      <c r="AB1896" s="65"/>
      <c r="AC1896" s="82"/>
      <c r="AD1896" s="82"/>
      <c r="AE1896" s="82"/>
      <c r="AF1896" s="82"/>
      <c r="AG1896" s="82"/>
      <c r="AH1896" s="82"/>
      <c r="AI1896" s="82"/>
      <c r="AJ1896" s="82"/>
      <c r="AK1896" s="82"/>
      <c r="AL1896" s="82"/>
      <c r="AM1896" s="82"/>
      <c r="AN1896" s="114"/>
      <c r="AO1896" s="82"/>
      <c r="AP1896" s="114"/>
      <c r="AQ1896" s="82"/>
      <c r="AR1896" s="82"/>
      <c r="AS1896" s="82"/>
      <c r="AT1896" s="82"/>
      <c r="AU1896" s="82"/>
      <c r="AV1896" s="82"/>
      <c r="AW1896" s="82"/>
      <c r="AX1896" s="82"/>
      <c r="AY1896" s="82"/>
      <c r="AZ1896" s="82"/>
      <c r="BA1896" s="82"/>
      <c r="BB1896" s="65"/>
      <c r="BC1896" s="65"/>
      <c r="BD1896" s="82"/>
      <c r="BE1896" s="82"/>
      <c r="BF1896" s="82"/>
      <c r="BG1896" s="82"/>
      <c r="BH1896" s="82"/>
      <c r="BI1896" s="82"/>
      <c r="BJ1896" s="82"/>
      <c r="BK1896" s="82"/>
      <c r="BL1896" s="82"/>
      <c r="BM1896" s="82"/>
      <c r="BN1896" s="82"/>
      <c r="BO1896" s="82"/>
      <c r="BP1896" s="82"/>
      <c r="BQ1896" s="82"/>
      <c r="BR1896" s="82"/>
      <c r="BS1896" s="82"/>
      <c r="BT1896" s="82"/>
      <c r="BU1896" s="82"/>
      <c r="BV1896" s="82"/>
      <c r="BW1896" s="82"/>
      <c r="BX1896" s="82"/>
      <c r="BY1896" s="82"/>
      <c r="BZ1896" s="82"/>
      <c r="CA1896" s="82"/>
      <c r="CB1896" s="82"/>
    </row>
    <row r="1897" spans="1:80" x14ac:dyDescent="0.3">
      <c r="A1897" s="65"/>
      <c r="B1897" s="70"/>
      <c r="C1897" s="70"/>
      <c r="D1897" s="71"/>
      <c r="E1897" s="71"/>
      <c r="F1897" s="71"/>
      <c r="G1897" s="70"/>
      <c r="H1897" s="70"/>
      <c r="I1897" s="70"/>
      <c r="J1897" s="70"/>
      <c r="K1897" s="70"/>
      <c r="L1897" s="70"/>
      <c r="M1897" s="70"/>
      <c r="N1897" s="194"/>
      <c r="O1897" s="80"/>
      <c r="P1897" s="75"/>
      <c r="Q1897" s="75"/>
      <c r="R1897" s="75"/>
      <c r="S1897" s="75"/>
      <c r="T1897" s="75"/>
      <c r="U1897" s="75"/>
      <c r="V1897" s="74"/>
      <c r="W1897" s="74"/>
      <c r="X1897" s="74"/>
      <c r="Y1897" s="73"/>
      <c r="Z1897" s="72"/>
      <c r="AA1897" s="65"/>
      <c r="AB1897" s="65"/>
      <c r="AC1897" s="65"/>
      <c r="AD1897" s="65"/>
      <c r="AE1897" s="130"/>
      <c r="AF1897" s="130"/>
      <c r="AG1897" s="130"/>
      <c r="AH1897" s="131"/>
      <c r="AI1897" s="131"/>
      <c r="AJ1897" s="131"/>
      <c r="AK1897" s="131"/>
      <c r="AL1897" s="131"/>
      <c r="AM1897" s="131"/>
      <c r="AN1897" s="125"/>
      <c r="AO1897" s="82"/>
      <c r="AP1897" s="125"/>
      <c r="AQ1897" s="131"/>
      <c r="AR1897" s="131"/>
      <c r="AS1897" s="131"/>
      <c r="AT1897" s="131"/>
      <c r="AU1897" s="131"/>
      <c r="AV1897" s="131"/>
      <c r="AW1897" s="130"/>
      <c r="AX1897" s="130"/>
      <c r="AY1897" s="130"/>
      <c r="AZ1897" s="65"/>
      <c r="BA1897" s="65"/>
      <c r="BB1897" s="65"/>
      <c r="BC1897" s="65"/>
      <c r="BD1897" s="65"/>
      <c r="BE1897" s="65"/>
      <c r="BF1897" s="130"/>
      <c r="BG1897" s="130"/>
      <c r="BH1897" s="130"/>
      <c r="BI1897" s="131"/>
      <c r="BJ1897" s="131"/>
      <c r="BK1897" s="131"/>
      <c r="BL1897" s="131"/>
      <c r="BM1897" s="131"/>
      <c r="BN1897" s="131"/>
      <c r="BO1897" s="132"/>
      <c r="BP1897" s="82"/>
      <c r="BQ1897" s="132"/>
      <c r="BR1897" s="131"/>
      <c r="BS1897" s="131"/>
      <c r="BT1897" s="131"/>
      <c r="BU1897" s="131"/>
      <c r="BV1897" s="131"/>
      <c r="BW1897" s="131"/>
      <c r="BX1897" s="130"/>
      <c r="BY1897" s="130"/>
      <c r="BZ1897" s="130"/>
      <c r="CA1897" s="65"/>
      <c r="CB1897" s="65"/>
    </row>
    <row r="1898" spans="1:80" x14ac:dyDescent="0.3">
      <c r="A1898" s="65"/>
      <c r="B1898" s="70"/>
      <c r="C1898" s="70"/>
      <c r="D1898" s="71"/>
      <c r="E1898" s="71"/>
      <c r="F1898" s="71"/>
      <c r="G1898" s="70"/>
      <c r="H1898" s="70"/>
      <c r="I1898" s="70"/>
      <c r="J1898" s="70"/>
      <c r="K1898" s="70"/>
      <c r="L1898" s="70"/>
      <c r="M1898" s="70"/>
      <c r="N1898" s="194"/>
      <c r="O1898" s="80"/>
      <c r="P1898" s="75"/>
      <c r="Q1898" s="75"/>
      <c r="R1898" s="75"/>
      <c r="S1898" s="75"/>
      <c r="T1898" s="75"/>
      <c r="U1898" s="75"/>
      <c r="V1898" s="74"/>
      <c r="W1898" s="74"/>
      <c r="X1898" s="74"/>
      <c r="Y1898" s="73"/>
      <c r="Z1898" s="72"/>
      <c r="AA1898" s="65"/>
      <c r="AB1898" s="65"/>
      <c r="AC1898" s="128"/>
      <c r="AD1898" s="128"/>
      <c r="AE1898" s="130"/>
      <c r="AF1898" s="130"/>
      <c r="AG1898" s="130"/>
      <c r="AH1898" s="125"/>
      <c r="AI1898" s="125"/>
      <c r="AJ1898" s="125"/>
      <c r="AK1898" s="125"/>
      <c r="AL1898" s="125"/>
      <c r="AM1898" s="125"/>
      <c r="AN1898" s="125"/>
      <c r="AO1898" s="66"/>
      <c r="AP1898" s="125"/>
      <c r="AQ1898" s="125"/>
      <c r="AR1898" s="125"/>
      <c r="AS1898" s="125"/>
      <c r="AT1898" s="125"/>
      <c r="AU1898" s="125"/>
      <c r="AV1898" s="125"/>
      <c r="AW1898" s="130"/>
      <c r="AX1898" s="130"/>
      <c r="AY1898" s="130"/>
      <c r="AZ1898" s="128"/>
      <c r="BA1898" s="128"/>
      <c r="BB1898" s="65"/>
      <c r="BC1898" s="65"/>
      <c r="BD1898" s="128"/>
      <c r="BE1898" s="128"/>
      <c r="BF1898" s="130"/>
      <c r="BG1898" s="130"/>
      <c r="BH1898" s="130"/>
      <c r="BI1898" s="125"/>
      <c r="BJ1898" s="125"/>
      <c r="BK1898" s="125"/>
      <c r="BL1898" s="125"/>
      <c r="BM1898" s="125"/>
      <c r="BN1898" s="125"/>
      <c r="BO1898" s="133"/>
      <c r="BP1898" s="66"/>
      <c r="BQ1898" s="132"/>
      <c r="BR1898" s="125"/>
      <c r="BS1898" s="125"/>
      <c r="BT1898" s="125"/>
      <c r="BU1898" s="125"/>
      <c r="BV1898" s="125"/>
      <c r="BW1898" s="125"/>
      <c r="BX1898" s="130"/>
      <c r="BY1898" s="130"/>
      <c r="BZ1898" s="130"/>
      <c r="CA1898" s="128"/>
      <c r="CB1898" s="128"/>
    </row>
    <row r="1899" spans="1:80" x14ac:dyDescent="0.3">
      <c r="A1899" s="65"/>
      <c r="B1899" s="70"/>
      <c r="C1899" s="70"/>
      <c r="D1899" s="71"/>
      <c r="E1899" s="71"/>
      <c r="F1899" s="71"/>
      <c r="G1899" s="70"/>
      <c r="H1899" s="70"/>
      <c r="I1899" s="70"/>
      <c r="J1899" s="70"/>
      <c r="K1899" s="70"/>
      <c r="L1899" s="70"/>
      <c r="M1899" s="70"/>
      <c r="N1899" s="194"/>
      <c r="O1899" s="80"/>
      <c r="P1899" s="75"/>
      <c r="Q1899" s="75"/>
      <c r="R1899" s="75"/>
      <c r="S1899" s="75"/>
      <c r="T1899" s="75"/>
      <c r="U1899" s="75"/>
      <c r="V1899" s="74"/>
      <c r="W1899" s="74"/>
      <c r="X1899" s="74"/>
      <c r="Y1899" s="73"/>
      <c r="Z1899" s="72"/>
    </row>
    <row r="1900" spans="1:80" x14ac:dyDescent="0.3">
      <c r="A1900" s="65"/>
      <c r="B1900" s="70"/>
      <c r="C1900" s="70"/>
      <c r="D1900" s="71"/>
      <c r="E1900" s="71"/>
      <c r="F1900" s="71"/>
      <c r="G1900" s="70"/>
      <c r="H1900" s="70"/>
      <c r="I1900" s="70"/>
      <c r="J1900" s="70"/>
      <c r="K1900" s="70"/>
      <c r="L1900" s="70"/>
      <c r="M1900" s="70"/>
      <c r="N1900" s="194"/>
      <c r="O1900" s="80"/>
      <c r="P1900" s="75"/>
      <c r="Q1900" s="75"/>
      <c r="R1900" s="75"/>
      <c r="S1900" s="75"/>
      <c r="T1900" s="75"/>
      <c r="U1900" s="75"/>
      <c r="V1900" s="74"/>
      <c r="W1900" s="74"/>
      <c r="X1900" s="74"/>
      <c r="Y1900" s="73"/>
      <c r="Z1900" s="72"/>
      <c r="AA1900" s="65"/>
      <c r="AB1900" s="65"/>
      <c r="AC1900" s="103"/>
      <c r="AD1900" s="103"/>
      <c r="AE1900" s="65"/>
      <c r="AF1900" s="65"/>
      <c r="AG1900" s="103"/>
      <c r="AH1900" s="103"/>
      <c r="AI1900" s="65"/>
      <c r="AJ1900" s="65"/>
      <c r="AK1900" s="103"/>
      <c r="AL1900" s="103"/>
      <c r="AM1900" s="65"/>
      <c r="AN1900" s="103"/>
      <c r="AO1900" s="103"/>
      <c r="AP1900" s="103"/>
      <c r="AQ1900" s="65"/>
      <c r="AR1900" s="103"/>
      <c r="AS1900" s="103"/>
      <c r="AT1900" s="65"/>
      <c r="AU1900" s="65"/>
      <c r="AV1900" s="103"/>
      <c r="AW1900" s="103"/>
      <c r="AX1900" s="65"/>
      <c r="AY1900" s="65"/>
      <c r="AZ1900" s="103"/>
      <c r="BA1900" s="103"/>
      <c r="BB1900" s="65"/>
      <c r="BC1900" s="65"/>
      <c r="BD1900" s="103"/>
      <c r="BE1900" s="103"/>
      <c r="BF1900" s="65"/>
      <c r="BG1900" s="65"/>
      <c r="BH1900" s="103"/>
      <c r="BI1900" s="103"/>
      <c r="BJ1900" s="65"/>
      <c r="BK1900" s="65"/>
      <c r="BL1900" s="103"/>
      <c r="BM1900" s="103"/>
      <c r="BN1900" s="65"/>
      <c r="BO1900" s="103"/>
      <c r="BP1900" s="103"/>
      <c r="BQ1900" s="103"/>
      <c r="BR1900" s="65"/>
      <c r="BS1900" s="103"/>
      <c r="BT1900" s="103"/>
      <c r="BU1900" s="65"/>
      <c r="BV1900" s="65"/>
      <c r="BW1900" s="103"/>
      <c r="BX1900" s="103"/>
      <c r="BY1900" s="65"/>
      <c r="BZ1900" s="65"/>
      <c r="CA1900" s="103"/>
      <c r="CB1900" s="103"/>
    </row>
    <row r="1901" spans="1:80" x14ac:dyDescent="0.3">
      <c r="A1901" s="65"/>
      <c r="B1901" s="70"/>
      <c r="C1901" s="70"/>
      <c r="D1901" s="71"/>
      <c r="E1901" s="71"/>
      <c r="F1901" s="71"/>
      <c r="G1901" s="70"/>
      <c r="H1901" s="70"/>
      <c r="I1901" s="70"/>
      <c r="J1901" s="70"/>
      <c r="K1901" s="70"/>
      <c r="L1901" s="70"/>
      <c r="M1901" s="70"/>
      <c r="N1901" s="194"/>
      <c r="O1901" s="80"/>
      <c r="P1901" s="75"/>
      <c r="Q1901" s="75"/>
      <c r="R1901" s="75"/>
      <c r="S1901" s="75"/>
      <c r="T1901" s="75"/>
      <c r="U1901" s="75"/>
      <c r="V1901" s="74"/>
      <c r="W1901" s="74"/>
      <c r="X1901" s="74"/>
      <c r="Y1901" s="73"/>
      <c r="Z1901" s="72"/>
      <c r="AA1901" s="65"/>
      <c r="AB1901" s="65"/>
      <c r="AC1901" s="122"/>
      <c r="AD1901" s="122"/>
      <c r="AE1901" s="65"/>
      <c r="AF1901" s="65"/>
      <c r="AG1901" s="103"/>
      <c r="AH1901" s="122"/>
      <c r="AI1901" s="65"/>
      <c r="AJ1901" s="65"/>
      <c r="AK1901" s="90"/>
      <c r="AL1901" s="90"/>
      <c r="AM1901" s="65"/>
      <c r="AN1901" s="122"/>
      <c r="AO1901" s="122"/>
      <c r="AP1901" s="122"/>
      <c r="AQ1901" s="65"/>
      <c r="AR1901" s="112"/>
      <c r="AS1901" s="112"/>
      <c r="AT1901" s="124"/>
      <c r="AU1901" s="65"/>
      <c r="AV1901" s="122"/>
      <c r="AW1901" s="122"/>
      <c r="AX1901" s="65"/>
      <c r="AY1901" s="65"/>
      <c r="AZ1901" s="122"/>
      <c r="BA1901" s="122"/>
      <c r="BB1901" s="65"/>
      <c r="BC1901" s="65"/>
      <c r="BD1901" s="122"/>
      <c r="BE1901" s="122"/>
      <c r="BF1901" s="65"/>
      <c r="BG1901" s="65"/>
      <c r="BH1901" s="103"/>
      <c r="BI1901" s="122"/>
      <c r="BJ1901" s="65"/>
      <c r="BK1901" s="65"/>
      <c r="BL1901" s="90"/>
      <c r="BM1901" s="90"/>
      <c r="BN1901" s="65"/>
      <c r="BO1901" s="122"/>
      <c r="BP1901" s="122"/>
      <c r="BQ1901" s="122"/>
      <c r="BR1901" s="65"/>
      <c r="BS1901" s="112"/>
      <c r="BT1901" s="112"/>
      <c r="BU1901" s="124"/>
      <c r="BV1901" s="65"/>
      <c r="BW1901" s="122"/>
      <c r="BX1901" s="122"/>
      <c r="BY1901" s="65"/>
      <c r="BZ1901" s="65"/>
      <c r="CA1901" s="122"/>
      <c r="CB1901" s="122"/>
    </row>
    <row r="1902" spans="1:80" x14ac:dyDescent="0.3">
      <c r="A1902" s="65"/>
      <c r="B1902" s="70"/>
      <c r="C1902" s="70"/>
      <c r="D1902" s="71"/>
      <c r="E1902" s="71"/>
      <c r="F1902" s="71"/>
      <c r="G1902" s="70"/>
      <c r="H1902" s="70"/>
      <c r="I1902" s="70"/>
      <c r="J1902" s="70"/>
      <c r="K1902" s="70"/>
      <c r="L1902" s="70"/>
      <c r="M1902" s="70"/>
      <c r="N1902" s="194"/>
      <c r="O1902" s="80"/>
      <c r="P1902" s="75"/>
      <c r="Q1902" s="75"/>
      <c r="R1902" s="75"/>
      <c r="S1902" s="75"/>
      <c r="T1902" s="75"/>
      <c r="U1902" s="75"/>
      <c r="V1902" s="74"/>
      <c r="W1902" s="74"/>
      <c r="X1902" s="74"/>
      <c r="Y1902" s="73"/>
      <c r="Z1902" s="72"/>
      <c r="AA1902" s="65"/>
      <c r="AB1902" s="65"/>
      <c r="AC1902" s="65"/>
      <c r="AD1902" s="65"/>
      <c r="AE1902" s="65"/>
      <c r="AF1902" s="65"/>
      <c r="AG1902" s="65"/>
      <c r="AH1902" s="65"/>
      <c r="AI1902" s="65"/>
      <c r="AJ1902" s="65"/>
      <c r="AK1902" s="65"/>
      <c r="AL1902" s="65"/>
      <c r="AM1902" s="65"/>
      <c r="AN1902" s="125"/>
      <c r="AO1902" s="66"/>
      <c r="AP1902" s="125"/>
      <c r="AQ1902" s="65"/>
      <c r="AR1902" s="65"/>
      <c r="AS1902" s="65"/>
      <c r="AT1902" s="65"/>
      <c r="AU1902" s="65"/>
      <c r="AV1902" s="65"/>
      <c r="AW1902" s="65"/>
      <c r="AX1902" s="65"/>
      <c r="AY1902" s="65"/>
      <c r="AZ1902" s="65"/>
      <c r="BA1902" s="65"/>
      <c r="BB1902" s="65"/>
      <c r="BC1902" s="65"/>
      <c r="BD1902" s="65"/>
      <c r="BE1902" s="65"/>
      <c r="BF1902" s="65"/>
      <c r="BG1902" s="65"/>
      <c r="BH1902" s="65"/>
      <c r="BI1902" s="65"/>
      <c r="BJ1902" s="65"/>
      <c r="BK1902" s="65"/>
      <c r="BL1902" s="65"/>
      <c r="BM1902" s="65"/>
      <c r="BN1902" s="65"/>
      <c r="BO1902" s="65"/>
      <c r="BP1902" s="66"/>
      <c r="BQ1902" s="65"/>
      <c r="BR1902" s="65"/>
      <c r="BS1902" s="65"/>
      <c r="BT1902" s="65"/>
      <c r="BU1902" s="65"/>
      <c r="BV1902" s="65"/>
      <c r="BW1902" s="65"/>
      <c r="BX1902" s="65"/>
      <c r="BY1902" s="65"/>
      <c r="BZ1902" s="65"/>
      <c r="CA1902" s="65"/>
      <c r="CB1902" s="65"/>
    </row>
    <row r="1903" spans="1:80" x14ac:dyDescent="0.3">
      <c r="A1903" s="65"/>
      <c r="B1903" s="70"/>
      <c r="C1903" s="70"/>
      <c r="D1903" s="71"/>
      <c r="E1903" s="71"/>
      <c r="F1903" s="71"/>
      <c r="G1903" s="70"/>
      <c r="H1903" s="70"/>
      <c r="I1903" s="70"/>
      <c r="J1903" s="70"/>
      <c r="K1903" s="70"/>
      <c r="L1903" s="70"/>
      <c r="M1903" s="70"/>
      <c r="N1903" s="194"/>
      <c r="O1903" s="80"/>
      <c r="P1903" s="75"/>
      <c r="Q1903" s="75"/>
      <c r="R1903" s="75"/>
      <c r="S1903" s="75"/>
      <c r="T1903" s="75"/>
      <c r="U1903" s="75"/>
      <c r="V1903" s="74"/>
      <c r="W1903" s="74"/>
      <c r="X1903" s="74"/>
      <c r="Y1903" s="73"/>
      <c r="Z1903" s="72"/>
      <c r="AA1903" s="65"/>
      <c r="AB1903" s="65"/>
      <c r="AC1903" s="65"/>
      <c r="AD1903" s="65"/>
      <c r="AE1903" s="65"/>
      <c r="AF1903" s="65"/>
      <c r="AG1903" s="65"/>
      <c r="AH1903" s="65"/>
      <c r="AI1903" s="65"/>
      <c r="AJ1903" s="65"/>
      <c r="AK1903" s="65"/>
      <c r="AL1903" s="65"/>
      <c r="AM1903" s="65"/>
      <c r="AN1903" s="125"/>
      <c r="AO1903" s="66"/>
      <c r="AP1903" s="125"/>
      <c r="AQ1903" s="65"/>
      <c r="AR1903" s="65"/>
      <c r="AS1903" s="65"/>
      <c r="AT1903" s="65"/>
      <c r="AU1903" s="65"/>
      <c r="AV1903" s="65"/>
      <c r="AW1903" s="65"/>
      <c r="AX1903" s="65"/>
      <c r="AY1903" s="65"/>
      <c r="AZ1903" s="65"/>
      <c r="BA1903" s="65"/>
      <c r="BB1903" s="65"/>
      <c r="BC1903" s="65"/>
      <c r="BD1903" s="65"/>
      <c r="BE1903" s="65"/>
      <c r="BF1903" s="65"/>
      <c r="BG1903" s="65"/>
      <c r="BH1903" s="65"/>
      <c r="BI1903" s="65"/>
      <c r="BJ1903" s="65"/>
      <c r="BK1903" s="65"/>
      <c r="BL1903" s="65"/>
      <c r="BM1903" s="65"/>
      <c r="BN1903" s="65"/>
      <c r="BO1903" s="65"/>
      <c r="BP1903" s="66"/>
      <c r="BQ1903" s="65"/>
      <c r="BR1903" s="65"/>
      <c r="BS1903" s="65"/>
      <c r="BT1903" s="65"/>
      <c r="BU1903" s="65"/>
      <c r="BV1903" s="65"/>
      <c r="BW1903" s="65"/>
      <c r="BX1903" s="65"/>
      <c r="BY1903" s="65"/>
      <c r="BZ1903" s="65"/>
      <c r="CA1903" s="65"/>
      <c r="CB1903" s="65"/>
    </row>
    <row r="1904" spans="1:80" x14ac:dyDescent="0.3">
      <c r="A1904" s="65"/>
      <c r="B1904" s="70"/>
      <c r="C1904" s="70"/>
      <c r="D1904" s="71"/>
      <c r="E1904" s="71"/>
      <c r="F1904" s="71"/>
      <c r="G1904" s="70"/>
      <c r="H1904" s="70"/>
      <c r="I1904" s="70"/>
      <c r="J1904" s="70"/>
      <c r="K1904" s="70"/>
      <c r="L1904" s="70"/>
      <c r="M1904" s="70"/>
      <c r="N1904" s="194"/>
      <c r="O1904" s="80"/>
      <c r="P1904" s="75"/>
      <c r="Q1904" s="75"/>
      <c r="R1904" s="75"/>
      <c r="S1904" s="75"/>
      <c r="T1904" s="75"/>
      <c r="U1904" s="75"/>
      <c r="V1904" s="74"/>
      <c r="W1904" s="74"/>
      <c r="X1904" s="74"/>
      <c r="Y1904" s="73"/>
      <c r="Z1904" s="72"/>
      <c r="AA1904" s="65"/>
      <c r="AB1904" s="65"/>
      <c r="AC1904" s="82"/>
      <c r="AD1904" s="82"/>
      <c r="AE1904" s="82"/>
      <c r="AF1904" s="82"/>
      <c r="AG1904" s="82"/>
      <c r="AH1904" s="82"/>
      <c r="AI1904" s="82"/>
      <c r="AJ1904" s="82"/>
      <c r="AK1904" s="82"/>
      <c r="AL1904" s="82"/>
      <c r="AM1904" s="82"/>
      <c r="AN1904" s="114"/>
      <c r="AO1904" s="82"/>
      <c r="AP1904" s="114"/>
      <c r="AQ1904" s="82"/>
      <c r="AR1904" s="82"/>
      <c r="AS1904" s="82"/>
      <c r="AT1904" s="82"/>
      <c r="AU1904" s="82"/>
      <c r="AV1904" s="82"/>
      <c r="AW1904" s="82"/>
      <c r="AX1904" s="82"/>
      <c r="AY1904" s="82"/>
      <c r="AZ1904" s="82"/>
      <c r="BA1904" s="82"/>
      <c r="BB1904" s="65"/>
      <c r="BC1904" s="65"/>
      <c r="BD1904" s="82"/>
      <c r="BE1904" s="82"/>
      <c r="BF1904" s="82"/>
      <c r="BG1904" s="82"/>
      <c r="BH1904" s="82"/>
      <c r="BI1904" s="82"/>
      <c r="BJ1904" s="82"/>
      <c r="BK1904" s="82"/>
      <c r="BL1904" s="82"/>
      <c r="BM1904" s="82"/>
      <c r="BN1904" s="82"/>
      <c r="BO1904" s="82"/>
      <c r="BP1904" s="82"/>
      <c r="BQ1904" s="82"/>
      <c r="BR1904" s="82"/>
      <c r="BS1904" s="82"/>
      <c r="BT1904" s="82"/>
      <c r="BU1904" s="82"/>
      <c r="BV1904" s="82"/>
      <c r="BW1904" s="82"/>
      <c r="BX1904" s="82"/>
      <c r="BY1904" s="82"/>
      <c r="BZ1904" s="82"/>
      <c r="CA1904" s="82"/>
      <c r="CB1904" s="82"/>
    </row>
    <row r="1905" spans="1:80" x14ac:dyDescent="0.3">
      <c r="A1905" s="65"/>
      <c r="B1905" s="70"/>
      <c r="C1905" s="70"/>
      <c r="D1905" s="71"/>
      <c r="E1905" s="71"/>
      <c r="F1905" s="71"/>
      <c r="G1905" s="70"/>
      <c r="H1905" s="70"/>
      <c r="I1905" s="70"/>
      <c r="J1905" s="70"/>
      <c r="K1905" s="70"/>
      <c r="L1905" s="70"/>
      <c r="M1905" s="70"/>
      <c r="N1905" s="194"/>
      <c r="O1905" s="80"/>
      <c r="P1905" s="75"/>
      <c r="Q1905" s="75"/>
      <c r="R1905" s="75"/>
      <c r="S1905" s="75"/>
      <c r="T1905" s="75"/>
      <c r="U1905" s="75"/>
      <c r="V1905" s="74"/>
      <c r="W1905" s="74"/>
      <c r="X1905" s="74"/>
      <c r="Y1905" s="73"/>
      <c r="Z1905" s="72"/>
      <c r="AA1905" s="65"/>
      <c r="AB1905" s="65"/>
      <c r="AC1905" s="125"/>
      <c r="AD1905" s="125"/>
      <c r="AE1905" s="126"/>
      <c r="AF1905" s="126"/>
      <c r="AG1905" s="126"/>
      <c r="AH1905" s="125"/>
      <c r="AI1905" s="125"/>
      <c r="AJ1905" s="125"/>
      <c r="AK1905" s="125"/>
      <c r="AL1905" s="125"/>
      <c r="AM1905" s="125"/>
      <c r="AN1905" s="125"/>
      <c r="AO1905" s="66"/>
      <c r="AP1905" s="125"/>
      <c r="AQ1905" s="125"/>
      <c r="AR1905" s="125"/>
      <c r="AS1905" s="125"/>
      <c r="AT1905" s="125"/>
      <c r="AU1905" s="125"/>
      <c r="AV1905" s="125"/>
      <c r="AW1905" s="126"/>
      <c r="AX1905" s="126"/>
      <c r="AY1905" s="126"/>
      <c r="AZ1905" s="127"/>
      <c r="BA1905" s="128"/>
      <c r="BB1905" s="65"/>
      <c r="BC1905" s="65"/>
      <c r="BD1905" s="125"/>
      <c r="BE1905" s="125"/>
      <c r="BF1905" s="126"/>
      <c r="BG1905" s="126"/>
      <c r="BH1905" s="126"/>
      <c r="BI1905" s="125"/>
      <c r="BJ1905" s="125"/>
      <c r="BK1905" s="125"/>
      <c r="BL1905" s="125"/>
      <c r="BM1905" s="125"/>
      <c r="BN1905" s="125"/>
      <c r="BO1905" s="129"/>
      <c r="BP1905" s="66"/>
      <c r="BQ1905" s="129"/>
      <c r="BR1905" s="125"/>
      <c r="BS1905" s="125"/>
      <c r="BT1905" s="125"/>
      <c r="BU1905" s="125"/>
      <c r="BV1905" s="125"/>
      <c r="BW1905" s="125"/>
      <c r="BX1905" s="126"/>
      <c r="BY1905" s="126"/>
      <c r="BZ1905" s="126"/>
      <c r="CA1905" s="127"/>
      <c r="CB1905" s="128"/>
    </row>
    <row r="1906" spans="1:80" x14ac:dyDescent="0.3">
      <c r="A1906" s="65"/>
      <c r="B1906" s="70"/>
      <c r="C1906" s="70"/>
      <c r="D1906" s="71"/>
      <c r="E1906" s="71"/>
      <c r="F1906" s="71"/>
      <c r="G1906" s="70"/>
      <c r="H1906" s="70"/>
      <c r="I1906" s="70"/>
      <c r="J1906" s="70"/>
      <c r="K1906" s="70"/>
      <c r="L1906" s="70"/>
      <c r="M1906" s="70"/>
      <c r="N1906" s="194"/>
      <c r="O1906" s="80"/>
      <c r="P1906" s="75"/>
      <c r="Q1906" s="75"/>
      <c r="R1906" s="75"/>
      <c r="S1906" s="75"/>
      <c r="T1906" s="75"/>
      <c r="U1906" s="75"/>
      <c r="V1906" s="74"/>
      <c r="W1906" s="74"/>
      <c r="X1906" s="74"/>
      <c r="Y1906" s="73"/>
      <c r="Z1906" s="72"/>
      <c r="AA1906" s="65"/>
      <c r="AB1906" s="65"/>
      <c r="AC1906" s="125"/>
      <c r="AD1906" s="125"/>
      <c r="AE1906" s="126"/>
      <c r="AF1906" s="126"/>
      <c r="AG1906" s="126"/>
      <c r="AH1906" s="125"/>
      <c r="AI1906" s="125"/>
      <c r="AJ1906" s="125"/>
      <c r="AK1906" s="125"/>
      <c r="AL1906" s="125"/>
      <c r="AM1906" s="125"/>
      <c r="AN1906" s="125"/>
      <c r="AO1906" s="66"/>
      <c r="AP1906" s="125"/>
      <c r="AQ1906" s="125"/>
      <c r="AR1906" s="125"/>
      <c r="AS1906" s="125"/>
      <c r="AT1906" s="125"/>
      <c r="AU1906" s="125"/>
      <c r="AV1906" s="125"/>
      <c r="AW1906" s="126"/>
      <c r="AX1906" s="126"/>
      <c r="AY1906" s="126"/>
      <c r="AZ1906" s="127"/>
      <c r="BA1906" s="128"/>
      <c r="BB1906" s="65"/>
      <c r="BC1906" s="65"/>
      <c r="BD1906" s="125"/>
      <c r="BE1906" s="125"/>
      <c r="BF1906" s="126"/>
      <c r="BG1906" s="126"/>
      <c r="BH1906" s="126"/>
      <c r="BI1906" s="125"/>
      <c r="BJ1906" s="125"/>
      <c r="BK1906" s="125"/>
      <c r="BL1906" s="125"/>
      <c r="BM1906" s="125"/>
      <c r="BN1906" s="125"/>
      <c r="BO1906" s="129"/>
      <c r="BP1906" s="66"/>
      <c r="BQ1906" s="129"/>
      <c r="BR1906" s="125"/>
      <c r="BS1906" s="125"/>
      <c r="BT1906" s="125"/>
      <c r="BU1906" s="125"/>
      <c r="BV1906" s="125"/>
      <c r="BW1906" s="125"/>
      <c r="BX1906" s="126"/>
      <c r="BY1906" s="126"/>
      <c r="BZ1906" s="126"/>
      <c r="CA1906" s="127"/>
      <c r="CB1906" s="128"/>
    </row>
    <row r="1907" spans="1:80" x14ac:dyDescent="0.3">
      <c r="A1907" s="65"/>
      <c r="B1907" s="70"/>
      <c r="C1907" s="70"/>
      <c r="D1907" s="71"/>
      <c r="E1907" s="71"/>
      <c r="F1907" s="71"/>
      <c r="G1907" s="70"/>
      <c r="H1907" s="70"/>
      <c r="I1907" s="70"/>
      <c r="J1907" s="70"/>
      <c r="K1907" s="70"/>
      <c r="L1907" s="70"/>
      <c r="M1907" s="70"/>
      <c r="N1907" s="194"/>
      <c r="O1907" s="80"/>
      <c r="P1907" s="75"/>
      <c r="Q1907" s="75"/>
      <c r="R1907" s="75"/>
      <c r="S1907" s="75"/>
      <c r="T1907" s="75"/>
      <c r="U1907" s="75"/>
      <c r="V1907" s="74"/>
      <c r="W1907" s="74"/>
      <c r="X1907" s="74"/>
      <c r="Y1907" s="73"/>
      <c r="Z1907" s="72"/>
      <c r="AA1907" s="65"/>
      <c r="AB1907" s="65"/>
      <c r="AC1907" s="125"/>
      <c r="AD1907" s="125"/>
      <c r="AE1907" s="126"/>
      <c r="AF1907" s="126"/>
      <c r="AG1907" s="126"/>
      <c r="AH1907" s="125"/>
      <c r="AI1907" s="125"/>
      <c r="AJ1907" s="125"/>
      <c r="AK1907" s="125"/>
      <c r="AL1907" s="125"/>
      <c r="AM1907" s="125"/>
      <c r="AN1907" s="125"/>
      <c r="AO1907" s="66"/>
      <c r="AP1907" s="125"/>
      <c r="AQ1907" s="125"/>
      <c r="AR1907" s="125"/>
      <c r="AS1907" s="125"/>
      <c r="AT1907" s="125"/>
      <c r="AU1907" s="125"/>
      <c r="AV1907" s="125"/>
      <c r="AW1907" s="126"/>
      <c r="AX1907" s="126"/>
      <c r="AY1907" s="126"/>
      <c r="AZ1907" s="127"/>
      <c r="BA1907" s="128"/>
      <c r="BB1907" s="65"/>
      <c r="BC1907" s="65"/>
      <c r="BD1907" s="125"/>
      <c r="BE1907" s="125"/>
      <c r="BF1907" s="126"/>
      <c r="BG1907" s="126"/>
      <c r="BH1907" s="126"/>
      <c r="BI1907" s="125"/>
      <c r="BJ1907" s="125"/>
      <c r="BK1907" s="125"/>
      <c r="BL1907" s="125"/>
      <c r="BM1907" s="125"/>
      <c r="BN1907" s="125"/>
      <c r="BO1907" s="129"/>
      <c r="BP1907" s="66"/>
      <c r="BQ1907" s="129"/>
      <c r="BR1907" s="125"/>
      <c r="BS1907" s="125"/>
      <c r="BT1907" s="125"/>
      <c r="BU1907" s="125"/>
      <c r="BV1907" s="125"/>
      <c r="BW1907" s="125"/>
      <c r="BX1907" s="126"/>
      <c r="BY1907" s="126"/>
      <c r="BZ1907" s="126"/>
      <c r="CA1907" s="127"/>
      <c r="CB1907" s="128"/>
    </row>
    <row r="1908" spans="1:80" x14ac:dyDescent="0.3">
      <c r="A1908" s="65"/>
      <c r="B1908" s="70"/>
      <c r="C1908" s="70"/>
      <c r="D1908" s="71"/>
      <c r="E1908" s="71"/>
      <c r="F1908" s="71"/>
      <c r="G1908" s="70"/>
      <c r="H1908" s="70"/>
      <c r="I1908" s="70"/>
      <c r="J1908" s="70"/>
      <c r="K1908" s="70"/>
      <c r="L1908" s="70"/>
      <c r="M1908" s="70"/>
      <c r="N1908" s="194"/>
      <c r="O1908" s="80"/>
      <c r="P1908" s="75"/>
      <c r="Q1908" s="75"/>
      <c r="R1908" s="75"/>
      <c r="S1908" s="75"/>
      <c r="T1908" s="75"/>
      <c r="U1908" s="75"/>
      <c r="V1908" s="74"/>
      <c r="W1908" s="74"/>
      <c r="X1908" s="74"/>
      <c r="Y1908" s="73"/>
      <c r="Z1908" s="72"/>
      <c r="AA1908" s="65"/>
      <c r="AB1908" s="65"/>
      <c r="AC1908" s="125"/>
      <c r="AD1908" s="125"/>
      <c r="AE1908" s="126"/>
      <c r="AF1908" s="126"/>
      <c r="AG1908" s="126"/>
      <c r="AH1908" s="125"/>
      <c r="AI1908" s="125"/>
      <c r="AJ1908" s="125"/>
      <c r="AK1908" s="125"/>
      <c r="AL1908" s="125"/>
      <c r="AM1908" s="125"/>
      <c r="AN1908" s="125"/>
      <c r="AO1908" s="66"/>
      <c r="AP1908" s="125"/>
      <c r="AQ1908" s="125"/>
      <c r="AR1908" s="125"/>
      <c r="AS1908" s="125"/>
      <c r="AT1908" s="125"/>
      <c r="AU1908" s="125"/>
      <c r="AV1908" s="125"/>
      <c r="AW1908" s="126"/>
      <c r="AX1908" s="126"/>
      <c r="AY1908" s="126"/>
      <c r="AZ1908" s="127"/>
      <c r="BA1908" s="128"/>
      <c r="BB1908" s="65"/>
      <c r="BC1908" s="65"/>
      <c r="BD1908" s="125"/>
      <c r="BE1908" s="125"/>
      <c r="BF1908" s="126"/>
      <c r="BG1908" s="126"/>
      <c r="BH1908" s="126"/>
      <c r="BI1908" s="125"/>
      <c r="BJ1908" s="125"/>
      <c r="BK1908" s="125"/>
      <c r="BL1908" s="125"/>
      <c r="BM1908" s="125"/>
      <c r="BN1908" s="125"/>
      <c r="BO1908" s="129"/>
      <c r="BP1908" s="66"/>
      <c r="BQ1908" s="129"/>
      <c r="BR1908" s="125"/>
      <c r="BS1908" s="125"/>
      <c r="BT1908" s="125"/>
      <c r="BU1908" s="125"/>
      <c r="BV1908" s="125"/>
      <c r="BW1908" s="125"/>
      <c r="BX1908" s="126"/>
      <c r="BY1908" s="126"/>
      <c r="BZ1908" s="126"/>
      <c r="CA1908" s="127"/>
      <c r="CB1908" s="128"/>
    </row>
    <row r="1909" spans="1:80" x14ac:dyDescent="0.3">
      <c r="A1909" s="65"/>
      <c r="B1909" s="70"/>
      <c r="C1909" s="70"/>
      <c r="D1909" s="71"/>
      <c r="E1909" s="71"/>
      <c r="F1909" s="71"/>
      <c r="G1909" s="70"/>
      <c r="H1909" s="70"/>
      <c r="I1909" s="70"/>
      <c r="J1909" s="70"/>
      <c r="K1909" s="70"/>
      <c r="L1909" s="70"/>
      <c r="M1909" s="70"/>
      <c r="N1909" s="195"/>
      <c r="O1909" s="70"/>
      <c r="P1909" s="70"/>
      <c r="Q1909" s="70"/>
      <c r="R1909" s="70"/>
      <c r="S1909" s="70"/>
      <c r="T1909" s="70"/>
      <c r="U1909" s="70"/>
      <c r="V1909" s="71"/>
      <c r="W1909" s="71"/>
      <c r="X1909" s="71"/>
      <c r="Y1909" s="70"/>
      <c r="Z1909" s="70"/>
      <c r="AA1909" s="65"/>
      <c r="AB1909" s="65"/>
      <c r="AC1909" s="125"/>
      <c r="AD1909" s="125"/>
      <c r="AE1909" s="126"/>
      <c r="AF1909" s="126"/>
      <c r="AG1909" s="126"/>
      <c r="AH1909" s="125"/>
      <c r="AI1909" s="125"/>
      <c r="AJ1909" s="125"/>
      <c r="AK1909" s="125"/>
      <c r="AL1909" s="125"/>
      <c r="AM1909" s="125"/>
      <c r="AN1909" s="125"/>
      <c r="AO1909" s="66"/>
      <c r="AP1909" s="125"/>
      <c r="AQ1909" s="125"/>
      <c r="AR1909" s="125"/>
      <c r="AS1909" s="125"/>
      <c r="AT1909" s="125"/>
      <c r="AU1909" s="125"/>
      <c r="AV1909" s="125"/>
      <c r="AW1909" s="126"/>
      <c r="AX1909" s="126"/>
      <c r="AY1909" s="126"/>
      <c r="AZ1909" s="127"/>
      <c r="BA1909" s="128"/>
      <c r="BB1909" s="65"/>
      <c r="BC1909" s="65"/>
      <c r="BD1909" s="125"/>
      <c r="BE1909" s="125"/>
      <c r="BF1909" s="126"/>
      <c r="BG1909" s="126"/>
      <c r="BH1909" s="126"/>
      <c r="BI1909" s="125"/>
      <c r="BJ1909" s="125"/>
      <c r="BK1909" s="125"/>
      <c r="BL1909" s="125"/>
      <c r="BM1909" s="125"/>
      <c r="BN1909" s="125"/>
      <c r="BO1909" s="129"/>
      <c r="BP1909" s="66"/>
      <c r="BQ1909" s="129"/>
      <c r="BR1909" s="125"/>
      <c r="BS1909" s="125"/>
      <c r="BT1909" s="125"/>
      <c r="BU1909" s="125"/>
      <c r="BV1909" s="125"/>
      <c r="BW1909" s="125"/>
      <c r="BX1909" s="126"/>
      <c r="BY1909" s="126"/>
      <c r="BZ1909" s="126"/>
      <c r="CA1909" s="127"/>
      <c r="CB1909" s="128"/>
    </row>
    <row r="1910" spans="1:80" x14ac:dyDescent="0.3">
      <c r="A1910" s="65"/>
      <c r="B1910" s="72"/>
      <c r="C1910" s="73"/>
      <c r="D1910" s="74"/>
      <c r="E1910" s="74"/>
      <c r="F1910" s="74"/>
      <c r="G1910" s="75"/>
      <c r="H1910" s="75"/>
      <c r="I1910" s="75"/>
      <c r="J1910" s="75"/>
      <c r="K1910" s="75"/>
      <c r="L1910" s="75"/>
      <c r="M1910" s="80"/>
      <c r="N1910" s="194"/>
      <c r="O1910" s="70"/>
      <c r="P1910" s="70"/>
      <c r="Q1910" s="70"/>
      <c r="R1910" s="70"/>
      <c r="S1910" s="70"/>
      <c r="T1910" s="70"/>
      <c r="U1910" s="70"/>
      <c r="V1910" s="71"/>
      <c r="W1910" s="71"/>
      <c r="X1910" s="71"/>
      <c r="Y1910" s="70"/>
      <c r="Z1910" s="70"/>
      <c r="AA1910" s="65"/>
      <c r="AB1910" s="65"/>
      <c r="AC1910" s="125"/>
      <c r="AD1910" s="125"/>
      <c r="AE1910" s="126"/>
      <c r="AF1910" s="126"/>
      <c r="AG1910" s="126"/>
      <c r="AH1910" s="125"/>
      <c r="AI1910" s="125"/>
      <c r="AJ1910" s="125"/>
      <c r="AK1910" s="125"/>
      <c r="AL1910" s="125"/>
      <c r="AM1910" s="125"/>
      <c r="AN1910" s="125"/>
      <c r="AO1910" s="66"/>
      <c r="AP1910" s="125"/>
      <c r="AQ1910" s="125"/>
      <c r="AR1910" s="125"/>
      <c r="AS1910" s="125"/>
      <c r="AT1910" s="125"/>
      <c r="AU1910" s="125"/>
      <c r="AV1910" s="125"/>
      <c r="AW1910" s="126"/>
      <c r="AX1910" s="126"/>
      <c r="AY1910" s="126"/>
      <c r="AZ1910" s="127"/>
      <c r="BA1910" s="128"/>
      <c r="BB1910" s="65"/>
      <c r="BC1910" s="65"/>
      <c r="BD1910" s="125"/>
      <c r="BE1910" s="125"/>
      <c r="BF1910" s="126"/>
      <c r="BG1910" s="126"/>
      <c r="BH1910" s="126"/>
      <c r="BI1910" s="125"/>
      <c r="BJ1910" s="125"/>
      <c r="BK1910" s="125"/>
      <c r="BL1910" s="125"/>
      <c r="BM1910" s="125"/>
      <c r="BN1910" s="125"/>
      <c r="BO1910" s="129"/>
      <c r="BP1910" s="66"/>
      <c r="BQ1910" s="129"/>
      <c r="BR1910" s="125"/>
      <c r="BS1910" s="125"/>
      <c r="BT1910" s="125"/>
      <c r="BU1910" s="125"/>
      <c r="BV1910" s="125"/>
      <c r="BW1910" s="125"/>
      <c r="BX1910" s="126"/>
      <c r="BY1910" s="126"/>
      <c r="BZ1910" s="126"/>
      <c r="CA1910" s="127"/>
      <c r="CB1910" s="128"/>
    </row>
    <row r="1911" spans="1:80" x14ac:dyDescent="0.3">
      <c r="A1911" s="65"/>
      <c r="B1911" s="72"/>
      <c r="C1911" s="73"/>
      <c r="D1911" s="74"/>
      <c r="E1911" s="74"/>
      <c r="F1911" s="74"/>
      <c r="G1911" s="75"/>
      <c r="H1911" s="75"/>
      <c r="I1911" s="75"/>
      <c r="J1911" s="75"/>
      <c r="K1911" s="75"/>
      <c r="L1911" s="75"/>
      <c r="M1911" s="80"/>
      <c r="N1911" s="194"/>
      <c r="O1911" s="70"/>
      <c r="P1911" s="70"/>
      <c r="Q1911" s="70"/>
      <c r="R1911" s="70"/>
      <c r="S1911" s="70"/>
      <c r="T1911" s="70"/>
      <c r="U1911" s="70"/>
      <c r="V1911" s="71"/>
      <c r="W1911" s="71"/>
      <c r="X1911" s="71"/>
      <c r="Y1911" s="70"/>
      <c r="Z1911" s="70"/>
      <c r="AA1911" s="65"/>
      <c r="AB1911" s="65"/>
      <c r="AC1911" s="125"/>
      <c r="AD1911" s="125"/>
      <c r="AE1911" s="126"/>
      <c r="AF1911" s="126"/>
      <c r="AG1911" s="126"/>
      <c r="AH1911" s="125"/>
      <c r="AI1911" s="125"/>
      <c r="AJ1911" s="125"/>
      <c r="AK1911" s="125"/>
      <c r="AL1911" s="125"/>
      <c r="AM1911" s="125"/>
      <c r="AN1911" s="125"/>
      <c r="AO1911" s="66"/>
      <c r="AP1911" s="125"/>
      <c r="AQ1911" s="125"/>
      <c r="AR1911" s="125"/>
      <c r="AS1911" s="125"/>
      <c r="AT1911" s="125"/>
      <c r="AU1911" s="125"/>
      <c r="AV1911" s="125"/>
      <c r="AW1911" s="126"/>
      <c r="AX1911" s="126"/>
      <c r="AY1911" s="126"/>
      <c r="AZ1911" s="127"/>
      <c r="BA1911" s="128"/>
      <c r="BB1911" s="65"/>
      <c r="BC1911" s="65"/>
      <c r="BD1911" s="125"/>
      <c r="BE1911" s="125"/>
      <c r="BF1911" s="126"/>
      <c r="BG1911" s="126"/>
      <c r="BH1911" s="126"/>
      <c r="BI1911" s="125"/>
      <c r="BJ1911" s="125"/>
      <c r="BK1911" s="125"/>
      <c r="BL1911" s="125"/>
      <c r="BM1911" s="125"/>
      <c r="BN1911" s="125"/>
      <c r="BO1911" s="129"/>
      <c r="BP1911" s="66"/>
      <c r="BQ1911" s="129"/>
      <c r="BR1911" s="125"/>
      <c r="BS1911" s="125"/>
      <c r="BT1911" s="125"/>
      <c r="BU1911" s="125"/>
      <c r="BV1911" s="125"/>
      <c r="BW1911" s="125"/>
      <c r="BX1911" s="126"/>
      <c r="BY1911" s="126"/>
      <c r="BZ1911" s="126"/>
      <c r="CA1911" s="127"/>
      <c r="CB1911" s="128"/>
    </row>
    <row r="1912" spans="1:80" x14ac:dyDescent="0.3">
      <c r="A1912" s="65"/>
      <c r="B1912" s="72"/>
      <c r="C1912" s="73"/>
      <c r="D1912" s="74"/>
      <c r="E1912" s="74"/>
      <c r="F1912" s="74"/>
      <c r="G1912" s="75"/>
      <c r="H1912" s="75"/>
      <c r="I1912" s="75"/>
      <c r="J1912" s="75"/>
      <c r="K1912" s="75"/>
      <c r="L1912" s="75"/>
      <c r="M1912" s="80"/>
      <c r="N1912" s="194"/>
      <c r="O1912" s="70"/>
      <c r="P1912" s="70"/>
      <c r="Q1912" s="70"/>
      <c r="R1912" s="70"/>
      <c r="S1912" s="70"/>
      <c r="T1912" s="70"/>
      <c r="U1912" s="70"/>
      <c r="V1912" s="71"/>
      <c r="W1912" s="71"/>
      <c r="X1912" s="71"/>
      <c r="Y1912" s="70"/>
      <c r="Z1912" s="70"/>
      <c r="AA1912" s="65"/>
      <c r="AB1912" s="65"/>
      <c r="AC1912" s="125"/>
      <c r="AD1912" s="125"/>
      <c r="AE1912" s="126"/>
      <c r="AF1912" s="126"/>
      <c r="AG1912" s="126"/>
      <c r="AH1912" s="125"/>
      <c r="AI1912" s="125"/>
      <c r="AJ1912" s="125"/>
      <c r="AK1912" s="125"/>
      <c r="AL1912" s="125"/>
      <c r="AM1912" s="125"/>
      <c r="AN1912" s="125"/>
      <c r="AO1912" s="66"/>
      <c r="AP1912" s="125"/>
      <c r="AQ1912" s="125"/>
      <c r="AR1912" s="125"/>
      <c r="AS1912" s="125"/>
      <c r="AT1912" s="125"/>
      <c r="AU1912" s="125"/>
      <c r="AV1912" s="125"/>
      <c r="AW1912" s="126"/>
      <c r="AX1912" s="126"/>
      <c r="AY1912" s="126"/>
      <c r="AZ1912" s="127"/>
      <c r="BA1912" s="128"/>
      <c r="BB1912" s="65"/>
      <c r="BC1912" s="65"/>
      <c r="BD1912" s="125"/>
      <c r="BE1912" s="125"/>
      <c r="BF1912" s="126"/>
      <c r="BG1912" s="126"/>
      <c r="BH1912" s="126"/>
      <c r="BI1912" s="125"/>
      <c r="BJ1912" s="125"/>
      <c r="BK1912" s="125"/>
      <c r="BL1912" s="125"/>
      <c r="BM1912" s="125"/>
      <c r="BN1912" s="125"/>
      <c r="BO1912" s="129"/>
      <c r="BP1912" s="66"/>
      <c r="BQ1912" s="129"/>
      <c r="BR1912" s="125"/>
      <c r="BS1912" s="125"/>
      <c r="BT1912" s="125"/>
      <c r="BU1912" s="125"/>
      <c r="BV1912" s="125"/>
      <c r="BW1912" s="125"/>
      <c r="BX1912" s="126"/>
      <c r="BY1912" s="126"/>
      <c r="BZ1912" s="126"/>
      <c r="CA1912" s="127"/>
      <c r="CB1912" s="128"/>
    </row>
    <row r="1913" spans="1:80" x14ac:dyDescent="0.3">
      <c r="A1913" s="65"/>
      <c r="B1913" s="72"/>
      <c r="C1913" s="73"/>
      <c r="D1913" s="74"/>
      <c r="E1913" s="74"/>
      <c r="F1913" s="74"/>
      <c r="G1913" s="75"/>
      <c r="H1913" s="75"/>
      <c r="I1913" s="75"/>
      <c r="J1913" s="75"/>
      <c r="K1913" s="75"/>
      <c r="L1913" s="75"/>
      <c r="M1913" s="80"/>
      <c r="N1913" s="194"/>
      <c r="O1913" s="70"/>
      <c r="P1913" s="70"/>
      <c r="Q1913" s="70"/>
      <c r="R1913" s="70"/>
      <c r="S1913" s="70"/>
      <c r="T1913" s="70"/>
      <c r="U1913" s="70"/>
      <c r="V1913" s="71"/>
      <c r="W1913" s="71"/>
      <c r="X1913" s="71"/>
      <c r="Y1913" s="70"/>
      <c r="Z1913" s="70"/>
      <c r="AA1913" s="65"/>
      <c r="AB1913" s="65"/>
      <c r="AC1913" s="125"/>
      <c r="AD1913" s="125"/>
      <c r="AE1913" s="126"/>
      <c r="AF1913" s="126"/>
      <c r="AG1913" s="126"/>
      <c r="AH1913" s="125"/>
      <c r="AI1913" s="125"/>
      <c r="AJ1913" s="125"/>
      <c r="AK1913" s="125"/>
      <c r="AL1913" s="125"/>
      <c r="AM1913" s="125"/>
      <c r="AN1913" s="125"/>
      <c r="AO1913" s="66"/>
      <c r="AP1913" s="125"/>
      <c r="AQ1913" s="125"/>
      <c r="AR1913" s="125"/>
      <c r="AS1913" s="125"/>
      <c r="AT1913" s="125"/>
      <c r="AU1913" s="125"/>
      <c r="AV1913" s="125"/>
      <c r="AW1913" s="126"/>
      <c r="AX1913" s="126"/>
      <c r="AY1913" s="126"/>
      <c r="AZ1913" s="127"/>
      <c r="BA1913" s="128"/>
      <c r="BB1913" s="65"/>
      <c r="BC1913" s="65"/>
      <c r="BD1913" s="125"/>
      <c r="BE1913" s="125"/>
      <c r="BF1913" s="126"/>
      <c r="BG1913" s="126"/>
      <c r="BH1913" s="126"/>
      <c r="BI1913" s="125"/>
      <c r="BJ1913" s="125"/>
      <c r="BK1913" s="125"/>
      <c r="BL1913" s="125"/>
      <c r="BM1913" s="125"/>
      <c r="BN1913" s="125"/>
      <c r="BO1913" s="129"/>
      <c r="BP1913" s="66"/>
      <c r="BQ1913" s="129"/>
      <c r="BR1913" s="125"/>
      <c r="BS1913" s="125"/>
      <c r="BT1913" s="125"/>
      <c r="BU1913" s="125"/>
      <c r="BV1913" s="125"/>
      <c r="BW1913" s="125"/>
      <c r="BX1913" s="126"/>
      <c r="BY1913" s="126"/>
      <c r="BZ1913" s="126"/>
      <c r="CA1913" s="127"/>
      <c r="CB1913" s="128"/>
    </row>
    <row r="1914" spans="1:80" x14ac:dyDescent="0.3">
      <c r="A1914" s="65"/>
      <c r="B1914" s="72"/>
      <c r="C1914" s="73"/>
      <c r="D1914" s="74"/>
      <c r="E1914" s="74"/>
      <c r="F1914" s="74"/>
      <c r="G1914" s="75"/>
      <c r="H1914" s="75"/>
      <c r="I1914" s="75"/>
      <c r="J1914" s="75"/>
      <c r="K1914" s="75"/>
      <c r="L1914" s="75"/>
      <c r="M1914" s="80"/>
      <c r="N1914" s="194"/>
      <c r="O1914" s="70"/>
      <c r="P1914" s="70"/>
      <c r="Q1914" s="70"/>
      <c r="R1914" s="70"/>
      <c r="S1914" s="70"/>
      <c r="T1914" s="70"/>
      <c r="U1914" s="70"/>
      <c r="V1914" s="71"/>
      <c r="W1914" s="71"/>
      <c r="X1914" s="71"/>
      <c r="Y1914" s="70"/>
      <c r="Z1914" s="70"/>
      <c r="AA1914" s="65"/>
      <c r="AB1914" s="65"/>
      <c r="AC1914" s="125"/>
      <c r="AD1914" s="125"/>
      <c r="AE1914" s="126"/>
      <c r="AF1914" s="126"/>
      <c r="AG1914" s="126"/>
      <c r="AH1914" s="125"/>
      <c r="AI1914" s="125"/>
      <c r="AJ1914" s="125"/>
      <c r="AK1914" s="125"/>
      <c r="AL1914" s="125"/>
      <c r="AM1914" s="125"/>
      <c r="AN1914" s="125"/>
      <c r="AO1914" s="66"/>
      <c r="AP1914" s="125"/>
      <c r="AQ1914" s="125"/>
      <c r="AR1914" s="125"/>
      <c r="AS1914" s="125"/>
      <c r="AT1914" s="125"/>
      <c r="AU1914" s="125"/>
      <c r="AV1914" s="125"/>
      <c r="AW1914" s="126"/>
      <c r="AX1914" s="126"/>
      <c r="AY1914" s="126"/>
      <c r="AZ1914" s="127"/>
      <c r="BA1914" s="128"/>
      <c r="BB1914" s="65"/>
      <c r="BC1914" s="65"/>
      <c r="BD1914" s="125"/>
      <c r="BE1914" s="125"/>
      <c r="BF1914" s="126"/>
      <c r="BG1914" s="126"/>
      <c r="BH1914" s="126"/>
      <c r="BI1914" s="125"/>
      <c r="BJ1914" s="125"/>
      <c r="BK1914" s="125"/>
      <c r="BL1914" s="125"/>
      <c r="BM1914" s="125"/>
      <c r="BN1914" s="125"/>
      <c r="BO1914" s="129"/>
      <c r="BP1914" s="66"/>
      <c r="BQ1914" s="129"/>
      <c r="BR1914" s="125"/>
      <c r="BS1914" s="125"/>
      <c r="BT1914" s="125"/>
      <c r="BU1914" s="125"/>
      <c r="BV1914" s="125"/>
      <c r="BW1914" s="125"/>
      <c r="BX1914" s="126"/>
      <c r="BY1914" s="126"/>
      <c r="BZ1914" s="126"/>
      <c r="CA1914" s="127"/>
      <c r="CB1914" s="128"/>
    </row>
    <row r="1915" spans="1:80" x14ac:dyDescent="0.3">
      <c r="A1915" s="65"/>
      <c r="B1915" s="72"/>
      <c r="C1915" s="73"/>
      <c r="D1915" s="74"/>
      <c r="E1915" s="74"/>
      <c r="F1915" s="74"/>
      <c r="G1915" s="75"/>
      <c r="H1915" s="75"/>
      <c r="I1915" s="75"/>
      <c r="J1915" s="75"/>
      <c r="K1915" s="75"/>
      <c r="L1915" s="75"/>
      <c r="M1915" s="80"/>
      <c r="N1915" s="194"/>
      <c r="O1915" s="70"/>
      <c r="P1915" s="70"/>
      <c r="Q1915" s="70"/>
      <c r="R1915" s="70"/>
      <c r="S1915" s="70"/>
      <c r="T1915" s="70"/>
      <c r="U1915" s="70"/>
      <c r="V1915" s="71"/>
      <c r="W1915" s="71"/>
      <c r="X1915" s="71"/>
      <c r="Y1915" s="70"/>
      <c r="Z1915" s="70"/>
      <c r="AA1915" s="65"/>
      <c r="AB1915" s="65"/>
      <c r="AC1915" s="125"/>
      <c r="AD1915" s="125"/>
      <c r="AE1915" s="126"/>
      <c r="AF1915" s="126"/>
      <c r="AG1915" s="126"/>
      <c r="AH1915" s="125"/>
      <c r="AI1915" s="125"/>
      <c r="AJ1915" s="125"/>
      <c r="AK1915" s="125"/>
      <c r="AL1915" s="125"/>
      <c r="AM1915" s="125"/>
      <c r="AN1915" s="125"/>
      <c r="AO1915" s="66"/>
      <c r="AP1915" s="125"/>
      <c r="AQ1915" s="125"/>
      <c r="AR1915" s="125"/>
      <c r="AS1915" s="125"/>
      <c r="AT1915" s="125"/>
      <c r="AU1915" s="125"/>
      <c r="AV1915" s="125"/>
      <c r="AW1915" s="126"/>
      <c r="AX1915" s="126"/>
      <c r="AY1915" s="126"/>
      <c r="AZ1915" s="127"/>
      <c r="BA1915" s="128"/>
      <c r="BB1915" s="65"/>
      <c r="BC1915" s="65"/>
      <c r="BD1915" s="125"/>
      <c r="BE1915" s="125"/>
      <c r="BF1915" s="126"/>
      <c r="BG1915" s="126"/>
      <c r="BH1915" s="126"/>
      <c r="BI1915" s="125"/>
      <c r="BJ1915" s="125"/>
      <c r="BK1915" s="125"/>
      <c r="BL1915" s="125"/>
      <c r="BM1915" s="125"/>
      <c r="BN1915" s="125"/>
      <c r="BO1915" s="129"/>
      <c r="BP1915" s="66"/>
      <c r="BQ1915" s="129"/>
      <c r="BR1915" s="125"/>
      <c r="BS1915" s="125"/>
      <c r="BT1915" s="125"/>
      <c r="BU1915" s="125"/>
      <c r="BV1915" s="125"/>
      <c r="BW1915" s="125"/>
      <c r="BX1915" s="126"/>
      <c r="BY1915" s="126"/>
      <c r="BZ1915" s="126"/>
      <c r="CA1915" s="127"/>
      <c r="CB1915" s="128"/>
    </row>
    <row r="1916" spans="1:80" x14ac:dyDescent="0.3">
      <c r="A1916" s="65"/>
      <c r="B1916" s="72"/>
      <c r="C1916" s="73"/>
      <c r="D1916" s="74"/>
      <c r="E1916" s="74"/>
      <c r="F1916" s="74"/>
      <c r="G1916" s="75"/>
      <c r="H1916" s="75"/>
      <c r="I1916" s="75"/>
      <c r="J1916" s="75"/>
      <c r="K1916" s="75"/>
      <c r="L1916" s="75"/>
      <c r="M1916" s="80"/>
      <c r="N1916" s="194"/>
      <c r="O1916" s="70"/>
      <c r="P1916" s="70"/>
      <c r="Q1916" s="70"/>
      <c r="R1916" s="70"/>
      <c r="S1916" s="70"/>
      <c r="T1916" s="70"/>
      <c r="U1916" s="70"/>
      <c r="V1916" s="71"/>
      <c r="W1916" s="71"/>
      <c r="X1916" s="71"/>
      <c r="Y1916" s="70"/>
      <c r="Z1916" s="70"/>
      <c r="AA1916" s="65"/>
      <c r="AB1916" s="65"/>
      <c r="AC1916" s="125"/>
      <c r="AD1916" s="125"/>
      <c r="AE1916" s="126"/>
      <c r="AF1916" s="126"/>
      <c r="AG1916" s="126"/>
      <c r="AH1916" s="125"/>
      <c r="AI1916" s="125"/>
      <c r="AJ1916" s="125"/>
      <c r="AK1916" s="125"/>
      <c r="AL1916" s="125"/>
      <c r="AM1916" s="125"/>
      <c r="AN1916" s="125"/>
      <c r="AO1916" s="66"/>
      <c r="AP1916" s="125"/>
      <c r="AQ1916" s="125"/>
      <c r="AR1916" s="125"/>
      <c r="AS1916" s="125"/>
      <c r="AT1916" s="125"/>
      <c r="AU1916" s="125"/>
      <c r="AV1916" s="125"/>
      <c r="AW1916" s="126"/>
      <c r="AX1916" s="126"/>
      <c r="AY1916" s="126"/>
      <c r="AZ1916" s="127"/>
      <c r="BA1916" s="128"/>
      <c r="BB1916" s="65"/>
      <c r="BC1916" s="65"/>
      <c r="BD1916" s="125"/>
      <c r="BE1916" s="125"/>
      <c r="BF1916" s="126"/>
      <c r="BG1916" s="126"/>
      <c r="BH1916" s="126"/>
      <c r="BI1916" s="125"/>
      <c r="BJ1916" s="125"/>
      <c r="BK1916" s="125"/>
      <c r="BL1916" s="125"/>
      <c r="BM1916" s="125"/>
      <c r="BN1916" s="125"/>
      <c r="BO1916" s="129"/>
      <c r="BP1916" s="66"/>
      <c r="BQ1916" s="129"/>
      <c r="BR1916" s="125"/>
      <c r="BS1916" s="125"/>
      <c r="BT1916" s="125"/>
      <c r="BU1916" s="125"/>
      <c r="BV1916" s="125"/>
      <c r="BW1916" s="125"/>
      <c r="BX1916" s="126"/>
      <c r="BY1916" s="126"/>
      <c r="BZ1916" s="126"/>
      <c r="CA1916" s="127"/>
      <c r="CB1916" s="128"/>
    </row>
    <row r="1917" spans="1:80" x14ac:dyDescent="0.3">
      <c r="A1917" s="65"/>
      <c r="B1917" s="72"/>
      <c r="C1917" s="73"/>
      <c r="D1917" s="74"/>
      <c r="E1917" s="74"/>
      <c r="F1917" s="74"/>
      <c r="G1917" s="75"/>
      <c r="H1917" s="75"/>
      <c r="I1917" s="75"/>
      <c r="J1917" s="75"/>
      <c r="K1917" s="75"/>
      <c r="L1917" s="75"/>
      <c r="M1917" s="80"/>
      <c r="N1917" s="194"/>
      <c r="O1917" s="70"/>
      <c r="P1917" s="70"/>
      <c r="Q1917" s="70"/>
      <c r="R1917" s="70"/>
      <c r="S1917" s="70"/>
      <c r="T1917" s="70"/>
      <c r="U1917" s="70"/>
      <c r="V1917" s="71"/>
      <c r="W1917" s="71"/>
      <c r="X1917" s="71"/>
      <c r="Y1917" s="70"/>
      <c r="Z1917" s="70"/>
      <c r="AA1917" s="65"/>
      <c r="AB1917" s="65"/>
      <c r="AC1917" s="125"/>
      <c r="AD1917" s="125"/>
      <c r="AE1917" s="126"/>
      <c r="AF1917" s="126"/>
      <c r="AG1917" s="126"/>
      <c r="AH1917" s="125"/>
      <c r="AI1917" s="125"/>
      <c r="AJ1917" s="125"/>
      <c r="AK1917" s="125"/>
      <c r="AL1917" s="125"/>
      <c r="AM1917" s="125"/>
      <c r="AN1917" s="125"/>
      <c r="AO1917" s="66"/>
      <c r="AP1917" s="125"/>
      <c r="AQ1917" s="125"/>
      <c r="AR1917" s="125"/>
      <c r="AS1917" s="125"/>
      <c r="AT1917" s="125"/>
      <c r="AU1917" s="125"/>
      <c r="AV1917" s="125"/>
      <c r="AW1917" s="126"/>
      <c r="AX1917" s="126"/>
      <c r="AY1917" s="126"/>
      <c r="AZ1917" s="127"/>
      <c r="BA1917" s="128"/>
      <c r="BB1917" s="65"/>
      <c r="BC1917" s="65"/>
      <c r="BD1917" s="125"/>
      <c r="BE1917" s="125"/>
      <c r="BF1917" s="126"/>
      <c r="BG1917" s="126"/>
      <c r="BH1917" s="126"/>
      <c r="BI1917" s="125"/>
      <c r="BJ1917" s="125"/>
      <c r="BK1917" s="125"/>
      <c r="BL1917" s="125"/>
      <c r="BM1917" s="125"/>
      <c r="BN1917" s="125"/>
      <c r="BO1917" s="129"/>
      <c r="BP1917" s="66"/>
      <c r="BQ1917" s="129"/>
      <c r="BR1917" s="125"/>
      <c r="BS1917" s="125"/>
      <c r="BT1917" s="125"/>
      <c r="BU1917" s="125"/>
      <c r="BV1917" s="125"/>
      <c r="BW1917" s="125"/>
      <c r="BX1917" s="126"/>
      <c r="BY1917" s="126"/>
      <c r="BZ1917" s="126"/>
      <c r="CA1917" s="127"/>
      <c r="CB1917" s="128"/>
    </row>
    <row r="1918" spans="1:80" x14ac:dyDescent="0.3">
      <c r="A1918" s="65"/>
      <c r="B1918" s="72"/>
      <c r="C1918" s="73"/>
      <c r="D1918" s="74"/>
      <c r="E1918" s="74"/>
      <c r="F1918" s="74"/>
      <c r="G1918" s="75"/>
      <c r="H1918" s="75"/>
      <c r="I1918" s="75"/>
      <c r="J1918" s="75"/>
      <c r="K1918" s="75"/>
      <c r="L1918" s="75"/>
      <c r="M1918" s="80"/>
      <c r="N1918" s="194"/>
      <c r="O1918" s="70"/>
      <c r="P1918" s="70"/>
      <c r="Q1918" s="70"/>
      <c r="R1918" s="70"/>
      <c r="S1918" s="70"/>
      <c r="T1918" s="70"/>
      <c r="U1918" s="70"/>
      <c r="V1918" s="71"/>
      <c r="W1918" s="71"/>
      <c r="X1918" s="71"/>
      <c r="Y1918" s="70"/>
      <c r="Z1918" s="70"/>
      <c r="AA1918" s="65"/>
      <c r="AB1918" s="65"/>
      <c r="AC1918" s="125"/>
      <c r="AD1918" s="125"/>
      <c r="AE1918" s="126"/>
      <c r="AF1918" s="126"/>
      <c r="AG1918" s="126"/>
      <c r="AH1918" s="125"/>
      <c r="AI1918" s="125"/>
      <c r="AJ1918" s="125"/>
      <c r="AK1918" s="125"/>
      <c r="AL1918" s="125"/>
      <c r="AM1918" s="125"/>
      <c r="AN1918" s="125"/>
      <c r="AO1918" s="66"/>
      <c r="AP1918" s="125"/>
      <c r="AQ1918" s="125"/>
      <c r="AR1918" s="125"/>
      <c r="AS1918" s="125"/>
      <c r="AT1918" s="125"/>
      <c r="AU1918" s="125"/>
      <c r="AV1918" s="125"/>
      <c r="AW1918" s="126"/>
      <c r="AX1918" s="126"/>
      <c r="AY1918" s="126"/>
      <c r="AZ1918" s="127"/>
      <c r="BA1918" s="128"/>
      <c r="BB1918" s="65"/>
      <c r="BC1918" s="65"/>
      <c r="BD1918" s="125"/>
      <c r="BE1918" s="125"/>
      <c r="BF1918" s="126"/>
      <c r="BG1918" s="126"/>
      <c r="BH1918" s="126"/>
      <c r="BI1918" s="125"/>
      <c r="BJ1918" s="125"/>
      <c r="BK1918" s="125"/>
      <c r="BL1918" s="125"/>
      <c r="BM1918" s="125"/>
      <c r="BN1918" s="125"/>
      <c r="BO1918" s="129"/>
      <c r="BP1918" s="66"/>
      <c r="BQ1918" s="129"/>
      <c r="BR1918" s="125"/>
      <c r="BS1918" s="125"/>
      <c r="BT1918" s="125"/>
      <c r="BU1918" s="125"/>
      <c r="BV1918" s="125"/>
      <c r="BW1918" s="125"/>
      <c r="BX1918" s="126"/>
      <c r="BY1918" s="126"/>
      <c r="BZ1918" s="126"/>
      <c r="CA1918" s="127"/>
      <c r="CB1918" s="128"/>
    </row>
    <row r="1919" spans="1:80" x14ac:dyDescent="0.3">
      <c r="A1919" s="65"/>
      <c r="B1919" s="72"/>
      <c r="C1919" s="73"/>
      <c r="D1919" s="74"/>
      <c r="E1919" s="74"/>
      <c r="F1919" s="74"/>
      <c r="G1919" s="75"/>
      <c r="H1919" s="75"/>
      <c r="I1919" s="75"/>
      <c r="J1919" s="75"/>
      <c r="K1919" s="75"/>
      <c r="L1919" s="75"/>
      <c r="M1919" s="80"/>
      <c r="N1919" s="194"/>
      <c r="O1919" s="70"/>
      <c r="P1919" s="70"/>
      <c r="Q1919" s="70"/>
      <c r="R1919" s="70"/>
      <c r="S1919" s="70"/>
      <c r="T1919" s="70"/>
      <c r="U1919" s="70"/>
      <c r="V1919" s="71"/>
      <c r="W1919" s="71"/>
      <c r="X1919" s="71"/>
      <c r="Y1919" s="70"/>
      <c r="Z1919" s="70"/>
      <c r="AA1919" s="65"/>
      <c r="AB1919" s="65"/>
      <c r="AC1919" s="125"/>
      <c r="AD1919" s="125"/>
      <c r="AE1919" s="126"/>
      <c r="AF1919" s="126"/>
      <c r="AG1919" s="126"/>
      <c r="AH1919" s="125"/>
      <c r="AI1919" s="125"/>
      <c r="AJ1919" s="125"/>
      <c r="AK1919" s="125"/>
      <c r="AL1919" s="125"/>
      <c r="AM1919" s="125"/>
      <c r="AN1919" s="125"/>
      <c r="AO1919" s="66"/>
      <c r="AP1919" s="125"/>
      <c r="AQ1919" s="125"/>
      <c r="AR1919" s="125"/>
      <c r="AS1919" s="125"/>
      <c r="AT1919" s="125"/>
      <c r="AU1919" s="125"/>
      <c r="AV1919" s="125"/>
      <c r="AW1919" s="126"/>
      <c r="AX1919" s="126"/>
      <c r="AY1919" s="126"/>
      <c r="AZ1919" s="127"/>
      <c r="BA1919" s="128"/>
      <c r="BB1919" s="65"/>
      <c r="BC1919" s="65"/>
      <c r="BD1919" s="125"/>
      <c r="BE1919" s="125"/>
      <c r="BF1919" s="126"/>
      <c r="BG1919" s="126"/>
      <c r="BH1919" s="126"/>
      <c r="BI1919" s="125"/>
      <c r="BJ1919" s="125"/>
      <c r="BK1919" s="125"/>
      <c r="BL1919" s="125"/>
      <c r="BM1919" s="125"/>
      <c r="BN1919" s="125"/>
      <c r="BO1919" s="129"/>
      <c r="BP1919" s="66"/>
      <c r="BQ1919" s="129"/>
      <c r="BR1919" s="125"/>
      <c r="BS1919" s="125"/>
      <c r="BT1919" s="125"/>
      <c r="BU1919" s="125"/>
      <c r="BV1919" s="125"/>
      <c r="BW1919" s="125"/>
      <c r="BX1919" s="126"/>
      <c r="BY1919" s="126"/>
      <c r="BZ1919" s="126"/>
      <c r="CA1919" s="127"/>
      <c r="CB1919" s="128"/>
    </row>
    <row r="1920" spans="1:80" x14ac:dyDescent="0.3">
      <c r="A1920" s="65"/>
      <c r="B1920" s="72"/>
      <c r="C1920" s="73"/>
      <c r="D1920" s="74"/>
      <c r="E1920" s="74"/>
      <c r="F1920" s="74"/>
      <c r="G1920" s="75"/>
      <c r="H1920" s="75"/>
      <c r="I1920" s="75"/>
      <c r="J1920" s="75"/>
      <c r="K1920" s="75"/>
      <c r="L1920" s="75"/>
      <c r="M1920" s="80"/>
      <c r="N1920" s="194"/>
      <c r="O1920" s="70"/>
      <c r="P1920" s="70"/>
      <c r="Q1920" s="70"/>
      <c r="R1920" s="70"/>
      <c r="S1920" s="70"/>
      <c r="T1920" s="70"/>
      <c r="U1920" s="70"/>
      <c r="V1920" s="71"/>
      <c r="W1920" s="71"/>
      <c r="X1920" s="71"/>
      <c r="Y1920" s="70"/>
      <c r="Z1920" s="70"/>
      <c r="AA1920" s="65"/>
      <c r="AB1920" s="65"/>
      <c r="AC1920" s="125"/>
      <c r="AD1920" s="125"/>
      <c r="AE1920" s="126"/>
      <c r="AF1920" s="126"/>
      <c r="AG1920" s="126"/>
      <c r="AH1920" s="125"/>
      <c r="AI1920" s="125"/>
      <c r="AJ1920" s="125"/>
      <c r="AK1920" s="125"/>
      <c r="AL1920" s="125"/>
      <c r="AM1920" s="125"/>
      <c r="AN1920" s="125"/>
      <c r="AO1920" s="66"/>
      <c r="AP1920" s="125"/>
      <c r="AQ1920" s="125"/>
      <c r="AR1920" s="125"/>
      <c r="AS1920" s="125"/>
      <c r="AT1920" s="125"/>
      <c r="AU1920" s="125"/>
      <c r="AV1920" s="125"/>
      <c r="AW1920" s="126"/>
      <c r="AX1920" s="126"/>
      <c r="AY1920" s="126"/>
      <c r="AZ1920" s="127"/>
      <c r="BA1920" s="128"/>
      <c r="BB1920" s="65"/>
      <c r="BC1920" s="65"/>
      <c r="BD1920" s="125"/>
      <c r="BE1920" s="125"/>
      <c r="BF1920" s="126"/>
      <c r="BG1920" s="126"/>
      <c r="BH1920" s="126"/>
      <c r="BI1920" s="125"/>
      <c r="BJ1920" s="125"/>
      <c r="BK1920" s="125"/>
      <c r="BL1920" s="125"/>
      <c r="BM1920" s="125"/>
      <c r="BN1920" s="125"/>
      <c r="BO1920" s="129"/>
      <c r="BP1920" s="66"/>
      <c r="BQ1920" s="129"/>
      <c r="BR1920" s="125"/>
      <c r="BS1920" s="125"/>
      <c r="BT1920" s="125"/>
      <c r="BU1920" s="125"/>
      <c r="BV1920" s="125"/>
      <c r="BW1920" s="125"/>
      <c r="BX1920" s="126"/>
      <c r="BY1920" s="126"/>
      <c r="BZ1920" s="126"/>
      <c r="CA1920" s="127"/>
      <c r="CB1920" s="128"/>
    </row>
    <row r="1921" spans="1:80" x14ac:dyDescent="0.3">
      <c r="A1921" s="65"/>
      <c r="B1921" s="72"/>
      <c r="C1921" s="73"/>
      <c r="D1921" s="74"/>
      <c r="E1921" s="74"/>
      <c r="F1921" s="74"/>
      <c r="G1921" s="75"/>
      <c r="H1921" s="75"/>
      <c r="I1921" s="75"/>
      <c r="J1921" s="75"/>
      <c r="K1921" s="75"/>
      <c r="L1921" s="75"/>
      <c r="M1921" s="80"/>
      <c r="N1921" s="194"/>
      <c r="O1921" s="70"/>
      <c r="P1921" s="70"/>
      <c r="Q1921" s="70"/>
      <c r="R1921" s="70"/>
      <c r="S1921" s="70"/>
      <c r="T1921" s="70"/>
      <c r="U1921" s="70"/>
      <c r="V1921" s="71"/>
      <c r="W1921" s="71"/>
      <c r="X1921" s="71"/>
      <c r="Y1921" s="70"/>
      <c r="Z1921" s="70"/>
      <c r="AA1921" s="65"/>
      <c r="AB1921" s="65"/>
      <c r="AC1921" s="125"/>
      <c r="AD1921" s="125"/>
      <c r="AE1921" s="126"/>
      <c r="AF1921" s="126"/>
      <c r="AG1921" s="126"/>
      <c r="AH1921" s="125"/>
      <c r="AI1921" s="125"/>
      <c r="AJ1921" s="125"/>
      <c r="AK1921" s="125"/>
      <c r="AL1921" s="125"/>
      <c r="AM1921" s="125"/>
      <c r="AN1921" s="125"/>
      <c r="AO1921" s="66"/>
      <c r="AP1921" s="125"/>
      <c r="AQ1921" s="125"/>
      <c r="AR1921" s="125"/>
      <c r="AS1921" s="125"/>
      <c r="AT1921" s="125"/>
      <c r="AU1921" s="125"/>
      <c r="AV1921" s="125"/>
      <c r="AW1921" s="126"/>
      <c r="AX1921" s="126"/>
      <c r="AY1921" s="126"/>
      <c r="AZ1921" s="127"/>
      <c r="BA1921" s="128"/>
      <c r="BB1921" s="65"/>
      <c r="BC1921" s="65"/>
      <c r="BD1921" s="125"/>
      <c r="BE1921" s="125"/>
      <c r="BF1921" s="126"/>
      <c r="BG1921" s="126"/>
      <c r="BH1921" s="126"/>
      <c r="BI1921" s="125"/>
      <c r="BJ1921" s="125"/>
      <c r="BK1921" s="125"/>
      <c r="BL1921" s="125"/>
      <c r="BM1921" s="125"/>
      <c r="BN1921" s="125"/>
      <c r="BO1921" s="129"/>
      <c r="BP1921" s="66"/>
      <c r="BQ1921" s="129"/>
      <c r="BR1921" s="125"/>
      <c r="BS1921" s="125"/>
      <c r="BT1921" s="125"/>
      <c r="BU1921" s="125"/>
      <c r="BV1921" s="125"/>
      <c r="BW1921" s="125"/>
      <c r="BX1921" s="126"/>
      <c r="BY1921" s="126"/>
      <c r="BZ1921" s="126"/>
      <c r="CA1921" s="127"/>
      <c r="CB1921" s="128"/>
    </row>
    <row r="1922" spans="1:80" x14ac:dyDescent="0.3">
      <c r="A1922" s="65"/>
      <c r="B1922" s="72"/>
      <c r="C1922" s="73"/>
      <c r="D1922" s="74"/>
      <c r="E1922" s="74"/>
      <c r="F1922" s="74"/>
      <c r="G1922" s="75"/>
      <c r="H1922" s="75"/>
      <c r="I1922" s="75"/>
      <c r="J1922" s="75"/>
      <c r="K1922" s="75"/>
      <c r="L1922" s="75"/>
      <c r="M1922" s="80"/>
      <c r="N1922" s="194"/>
      <c r="O1922" s="70"/>
      <c r="P1922" s="70"/>
      <c r="Q1922" s="70"/>
      <c r="R1922" s="70"/>
      <c r="S1922" s="70"/>
      <c r="T1922" s="70"/>
      <c r="U1922" s="70"/>
      <c r="V1922" s="71"/>
      <c r="W1922" s="71"/>
      <c r="X1922" s="71"/>
      <c r="Y1922" s="70"/>
      <c r="Z1922" s="70"/>
      <c r="AA1922" s="65"/>
      <c r="AB1922" s="65"/>
      <c r="AC1922" s="125"/>
      <c r="AD1922" s="125"/>
      <c r="AE1922" s="126"/>
      <c r="AF1922" s="126"/>
      <c r="AG1922" s="126"/>
      <c r="AH1922" s="125"/>
      <c r="AI1922" s="125"/>
      <c r="AJ1922" s="125"/>
      <c r="AK1922" s="125"/>
      <c r="AL1922" s="125"/>
      <c r="AM1922" s="125"/>
      <c r="AN1922" s="125"/>
      <c r="AO1922" s="66"/>
      <c r="AP1922" s="125"/>
      <c r="AQ1922" s="125"/>
      <c r="AR1922" s="125"/>
      <c r="AS1922" s="125"/>
      <c r="AT1922" s="125"/>
      <c r="AU1922" s="125"/>
      <c r="AV1922" s="125"/>
      <c r="AW1922" s="126"/>
      <c r="AX1922" s="126"/>
      <c r="AY1922" s="126"/>
      <c r="AZ1922" s="127"/>
      <c r="BA1922" s="128"/>
      <c r="BB1922" s="65"/>
      <c r="BC1922" s="65"/>
      <c r="BD1922" s="125"/>
      <c r="BE1922" s="125"/>
      <c r="BF1922" s="126"/>
      <c r="BG1922" s="126"/>
      <c r="BH1922" s="126"/>
      <c r="BI1922" s="125"/>
      <c r="BJ1922" s="125"/>
      <c r="BK1922" s="125"/>
      <c r="BL1922" s="125"/>
      <c r="BM1922" s="125"/>
      <c r="BN1922" s="125"/>
      <c r="BO1922" s="129"/>
      <c r="BP1922" s="66"/>
      <c r="BQ1922" s="129"/>
      <c r="BR1922" s="125"/>
      <c r="BS1922" s="125"/>
      <c r="BT1922" s="125"/>
      <c r="BU1922" s="125"/>
      <c r="BV1922" s="125"/>
      <c r="BW1922" s="125"/>
      <c r="BX1922" s="126"/>
      <c r="BY1922" s="126"/>
      <c r="BZ1922" s="126"/>
      <c r="CA1922" s="127"/>
      <c r="CB1922" s="128"/>
    </row>
    <row r="1923" spans="1:80" x14ac:dyDescent="0.3">
      <c r="A1923" s="65"/>
      <c r="B1923" s="72"/>
      <c r="C1923" s="73"/>
      <c r="D1923" s="74"/>
      <c r="E1923" s="74"/>
      <c r="F1923" s="74"/>
      <c r="G1923" s="75"/>
      <c r="H1923" s="75"/>
      <c r="I1923" s="75"/>
      <c r="J1923" s="75"/>
      <c r="K1923" s="75"/>
      <c r="L1923" s="75"/>
      <c r="M1923" s="80"/>
      <c r="N1923" s="194"/>
      <c r="O1923" s="70"/>
      <c r="P1923" s="70"/>
      <c r="Q1923" s="70"/>
      <c r="R1923" s="70"/>
      <c r="S1923" s="70"/>
      <c r="T1923" s="70"/>
      <c r="U1923" s="70"/>
      <c r="V1923" s="71"/>
      <c r="W1923" s="71"/>
      <c r="X1923" s="71"/>
      <c r="Y1923" s="70"/>
      <c r="Z1923" s="70"/>
      <c r="AA1923" s="65"/>
      <c r="AB1923" s="65"/>
      <c r="AC1923" s="125"/>
      <c r="AD1923" s="125"/>
      <c r="AE1923" s="126"/>
      <c r="AF1923" s="126"/>
      <c r="AG1923" s="126"/>
      <c r="AH1923" s="125"/>
      <c r="AI1923" s="125"/>
      <c r="AJ1923" s="125"/>
      <c r="AK1923" s="125"/>
      <c r="AL1923" s="125"/>
      <c r="AM1923" s="125"/>
      <c r="AN1923" s="125"/>
      <c r="AO1923" s="66"/>
      <c r="AP1923" s="125"/>
      <c r="AQ1923" s="125"/>
      <c r="AR1923" s="125"/>
      <c r="AS1923" s="125"/>
      <c r="AT1923" s="125"/>
      <c r="AU1923" s="125"/>
      <c r="AV1923" s="125"/>
      <c r="AW1923" s="126"/>
      <c r="AX1923" s="126"/>
      <c r="AY1923" s="126"/>
      <c r="AZ1923" s="127"/>
      <c r="BA1923" s="128"/>
      <c r="BB1923" s="65"/>
      <c r="BC1923" s="65"/>
      <c r="BD1923" s="125"/>
      <c r="BE1923" s="125"/>
      <c r="BF1923" s="126"/>
      <c r="BG1923" s="126"/>
      <c r="BH1923" s="126"/>
      <c r="BI1923" s="125"/>
      <c r="BJ1923" s="125"/>
      <c r="BK1923" s="125"/>
      <c r="BL1923" s="125"/>
      <c r="BM1923" s="125"/>
      <c r="BN1923" s="125"/>
      <c r="BO1923" s="129"/>
      <c r="BP1923" s="66"/>
      <c r="BQ1923" s="129"/>
      <c r="BR1923" s="125"/>
      <c r="BS1923" s="125"/>
      <c r="BT1923" s="125"/>
      <c r="BU1923" s="125"/>
      <c r="BV1923" s="125"/>
      <c r="BW1923" s="125"/>
      <c r="BX1923" s="126"/>
      <c r="BY1923" s="126"/>
      <c r="BZ1923" s="126"/>
      <c r="CA1923" s="127"/>
      <c r="CB1923" s="128"/>
    </row>
    <row r="1924" spans="1:80" x14ac:dyDescent="0.3">
      <c r="A1924" s="65"/>
      <c r="B1924" s="72"/>
      <c r="C1924" s="73"/>
      <c r="D1924" s="74"/>
      <c r="E1924" s="74"/>
      <c r="F1924" s="74"/>
      <c r="G1924" s="75"/>
      <c r="H1924" s="75"/>
      <c r="I1924" s="75"/>
      <c r="J1924" s="75"/>
      <c r="K1924" s="75"/>
      <c r="L1924" s="75"/>
      <c r="M1924" s="80"/>
      <c r="N1924" s="194"/>
      <c r="O1924" s="70"/>
      <c r="P1924" s="70"/>
      <c r="Q1924" s="70"/>
      <c r="R1924" s="70"/>
      <c r="S1924" s="70"/>
      <c r="T1924" s="70"/>
      <c r="U1924" s="70"/>
      <c r="V1924" s="71"/>
      <c r="W1924" s="71"/>
      <c r="X1924" s="71"/>
      <c r="Y1924" s="70"/>
      <c r="Z1924" s="70"/>
      <c r="AA1924" s="65"/>
      <c r="AB1924" s="65"/>
      <c r="AC1924" s="125"/>
      <c r="AD1924" s="125"/>
      <c r="AE1924" s="126"/>
      <c r="AF1924" s="126"/>
      <c r="AG1924" s="126"/>
      <c r="AH1924" s="125"/>
      <c r="AI1924" s="125"/>
      <c r="AJ1924" s="125"/>
      <c r="AK1924" s="125"/>
      <c r="AL1924" s="125"/>
      <c r="AM1924" s="125"/>
      <c r="AN1924" s="125"/>
      <c r="AO1924" s="66"/>
      <c r="AP1924" s="125"/>
      <c r="AQ1924" s="125"/>
      <c r="AR1924" s="125"/>
      <c r="AS1924" s="125"/>
      <c r="AT1924" s="125"/>
      <c r="AU1924" s="125"/>
      <c r="AV1924" s="125"/>
      <c r="AW1924" s="126"/>
      <c r="AX1924" s="126"/>
      <c r="AY1924" s="126"/>
      <c r="AZ1924" s="127"/>
      <c r="BA1924" s="128"/>
      <c r="BB1924" s="65"/>
      <c r="BC1924" s="65"/>
      <c r="BD1924" s="125"/>
      <c r="BE1924" s="125"/>
      <c r="BF1924" s="126"/>
      <c r="BG1924" s="126"/>
      <c r="BH1924" s="126"/>
      <c r="BI1924" s="125"/>
      <c r="BJ1924" s="125"/>
      <c r="BK1924" s="125"/>
      <c r="BL1924" s="125"/>
      <c r="BM1924" s="125"/>
      <c r="BN1924" s="125"/>
      <c r="BO1924" s="129"/>
      <c r="BP1924" s="66"/>
      <c r="BQ1924" s="129"/>
      <c r="BR1924" s="125"/>
      <c r="BS1924" s="125"/>
      <c r="BT1924" s="125"/>
      <c r="BU1924" s="125"/>
      <c r="BV1924" s="125"/>
      <c r="BW1924" s="125"/>
      <c r="BX1924" s="126"/>
      <c r="BY1924" s="126"/>
      <c r="BZ1924" s="126"/>
      <c r="CA1924" s="127"/>
      <c r="CB1924" s="128"/>
    </row>
    <row r="1925" spans="1:80" x14ac:dyDescent="0.3">
      <c r="A1925" s="65"/>
      <c r="B1925" s="65"/>
      <c r="C1925" s="65"/>
      <c r="D1925" s="65"/>
      <c r="E1925" s="65"/>
      <c r="F1925" s="65"/>
      <c r="G1925" s="65"/>
      <c r="H1925" s="65"/>
      <c r="I1925" s="65"/>
      <c r="J1925" s="65"/>
      <c r="K1925" s="65"/>
      <c r="L1925" s="65"/>
      <c r="M1925" s="99"/>
      <c r="N1925" s="66"/>
      <c r="O1925" s="99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5"/>
      <c r="AC1925" s="125"/>
      <c r="AD1925" s="125"/>
      <c r="AE1925" s="126"/>
      <c r="AF1925" s="126"/>
      <c r="AG1925" s="126"/>
      <c r="AH1925" s="125"/>
      <c r="AI1925" s="125"/>
      <c r="AJ1925" s="125"/>
      <c r="AK1925" s="125"/>
      <c r="AL1925" s="125"/>
      <c r="AM1925" s="125"/>
      <c r="AN1925" s="125"/>
      <c r="AO1925" s="82"/>
      <c r="AP1925" s="125"/>
      <c r="AQ1925" s="125"/>
      <c r="AR1925" s="125"/>
      <c r="AS1925" s="125"/>
      <c r="AT1925" s="125"/>
      <c r="AU1925" s="125"/>
      <c r="AV1925" s="125"/>
      <c r="AW1925" s="126"/>
      <c r="AX1925" s="126"/>
      <c r="AY1925" s="126"/>
      <c r="AZ1925" s="125"/>
      <c r="BA1925" s="125"/>
      <c r="BB1925" s="65"/>
      <c r="BC1925" s="65"/>
      <c r="BD1925" s="125"/>
      <c r="BE1925" s="125"/>
      <c r="BF1925" s="126"/>
      <c r="BG1925" s="126"/>
      <c r="BH1925" s="126"/>
      <c r="BI1925" s="125"/>
      <c r="BJ1925" s="125"/>
      <c r="BK1925" s="125"/>
      <c r="BL1925" s="125"/>
      <c r="BM1925" s="125"/>
      <c r="BN1925" s="125"/>
      <c r="BO1925" s="129"/>
      <c r="BP1925" s="82"/>
      <c r="BQ1925" s="129"/>
      <c r="BR1925" s="125"/>
      <c r="BS1925" s="125"/>
      <c r="BT1925" s="125"/>
      <c r="BU1925" s="125"/>
      <c r="BV1925" s="125"/>
      <c r="BW1925" s="125"/>
      <c r="BX1925" s="126"/>
      <c r="BY1925" s="126"/>
      <c r="BZ1925" s="126"/>
      <c r="CA1925" s="125"/>
      <c r="CB1925" s="125"/>
    </row>
    <row r="1926" spans="1:80" x14ac:dyDescent="0.3">
      <c r="A1926" s="65"/>
      <c r="B1926" s="68"/>
      <c r="C1926" s="68"/>
      <c r="D1926" s="68"/>
      <c r="E1926" s="68"/>
      <c r="F1926" s="68"/>
      <c r="G1926" s="68"/>
      <c r="H1926" s="68"/>
      <c r="I1926" s="68"/>
      <c r="J1926" s="68"/>
      <c r="K1926" s="68"/>
      <c r="L1926" s="68"/>
      <c r="M1926" s="87"/>
      <c r="N1926" s="68"/>
      <c r="O1926" s="87"/>
      <c r="P1926" s="68"/>
      <c r="Q1926" s="68"/>
      <c r="R1926" s="68"/>
      <c r="S1926" s="68"/>
      <c r="T1926" s="68"/>
      <c r="U1926" s="68"/>
      <c r="V1926" s="68"/>
      <c r="W1926" s="68"/>
      <c r="X1926" s="68"/>
      <c r="Y1926" s="68"/>
      <c r="Z1926" s="68"/>
      <c r="AA1926" s="65"/>
      <c r="AB1926" s="65"/>
      <c r="AC1926" s="128"/>
      <c r="AD1926" s="127"/>
      <c r="AE1926" s="126"/>
      <c r="AF1926" s="126"/>
      <c r="AG1926" s="126"/>
      <c r="AH1926" s="125"/>
      <c r="AI1926" s="125"/>
      <c r="AJ1926" s="125"/>
      <c r="AK1926" s="125"/>
      <c r="AL1926" s="125"/>
      <c r="AM1926" s="125"/>
      <c r="AN1926" s="125"/>
      <c r="AO1926" s="66"/>
      <c r="AP1926" s="125"/>
      <c r="AQ1926" s="125"/>
      <c r="AR1926" s="125"/>
      <c r="AS1926" s="125"/>
      <c r="AT1926" s="125"/>
      <c r="AU1926" s="125"/>
      <c r="AV1926" s="125"/>
      <c r="AW1926" s="126"/>
      <c r="AX1926" s="126"/>
      <c r="AY1926" s="126"/>
      <c r="AZ1926" s="125"/>
      <c r="BA1926" s="125"/>
      <c r="BB1926" s="65"/>
      <c r="BC1926" s="65"/>
      <c r="BD1926" s="128"/>
      <c r="BE1926" s="127"/>
      <c r="BF1926" s="126"/>
      <c r="BG1926" s="126"/>
      <c r="BH1926" s="126"/>
      <c r="BI1926" s="125"/>
      <c r="BJ1926" s="125"/>
      <c r="BK1926" s="125"/>
      <c r="BL1926" s="125"/>
      <c r="BM1926" s="125"/>
      <c r="BN1926" s="125"/>
      <c r="BO1926" s="129"/>
      <c r="BP1926" s="66"/>
      <c r="BQ1926" s="129"/>
      <c r="BR1926" s="125"/>
      <c r="BS1926" s="125"/>
      <c r="BT1926" s="125"/>
      <c r="BU1926" s="125"/>
      <c r="BV1926" s="125"/>
      <c r="BW1926" s="125"/>
      <c r="BX1926" s="126"/>
      <c r="BY1926" s="126"/>
      <c r="BZ1926" s="126"/>
      <c r="CA1926" s="125"/>
      <c r="CB1926" s="125"/>
    </row>
    <row r="1927" spans="1:80" x14ac:dyDescent="0.3">
      <c r="A1927" s="65"/>
      <c r="B1927" s="77"/>
      <c r="C1927" s="77"/>
      <c r="D1927" s="78"/>
      <c r="E1927" s="78"/>
      <c r="F1927" s="78"/>
      <c r="G1927" s="79"/>
      <c r="H1927" s="79"/>
      <c r="I1927" s="79"/>
      <c r="J1927" s="79"/>
      <c r="K1927" s="79"/>
      <c r="L1927" s="79"/>
      <c r="M1927" s="80"/>
      <c r="N1927" s="68"/>
      <c r="O1927" s="80"/>
      <c r="P1927" s="79"/>
      <c r="Q1927" s="79"/>
      <c r="R1927" s="79"/>
      <c r="S1927" s="79"/>
      <c r="T1927" s="79"/>
      <c r="U1927" s="79"/>
      <c r="V1927" s="78"/>
      <c r="W1927" s="78"/>
      <c r="X1927" s="78"/>
      <c r="Y1927" s="77"/>
      <c r="Z1927" s="77"/>
      <c r="AA1927" s="65"/>
      <c r="AB1927" s="65"/>
      <c r="AC1927" s="128"/>
      <c r="AD1927" s="127"/>
      <c r="AE1927" s="126"/>
      <c r="AF1927" s="126"/>
      <c r="AG1927" s="126"/>
      <c r="AH1927" s="125"/>
      <c r="AI1927" s="125"/>
      <c r="AJ1927" s="125"/>
      <c r="AK1927" s="125"/>
      <c r="AL1927" s="125"/>
      <c r="AM1927" s="125"/>
      <c r="AN1927" s="125"/>
      <c r="AO1927" s="66"/>
      <c r="AP1927" s="125"/>
      <c r="AQ1927" s="125"/>
      <c r="AR1927" s="125"/>
      <c r="AS1927" s="125"/>
      <c r="AT1927" s="125"/>
      <c r="AU1927" s="125"/>
      <c r="AV1927" s="125"/>
      <c r="AW1927" s="126"/>
      <c r="AX1927" s="126"/>
      <c r="AY1927" s="126"/>
      <c r="AZ1927" s="125"/>
      <c r="BA1927" s="125"/>
      <c r="BB1927" s="65"/>
      <c r="BC1927" s="65"/>
      <c r="BD1927" s="128"/>
      <c r="BE1927" s="127"/>
      <c r="BF1927" s="126"/>
      <c r="BG1927" s="126"/>
      <c r="BH1927" s="126"/>
      <c r="BI1927" s="125"/>
      <c r="BJ1927" s="125"/>
      <c r="BK1927" s="125"/>
      <c r="BL1927" s="125"/>
      <c r="BM1927" s="125"/>
      <c r="BN1927" s="125"/>
      <c r="BO1927" s="129"/>
      <c r="BP1927" s="66"/>
      <c r="BQ1927" s="129"/>
      <c r="BR1927" s="125"/>
      <c r="BS1927" s="125"/>
      <c r="BT1927" s="125"/>
      <c r="BU1927" s="125"/>
      <c r="BV1927" s="125"/>
      <c r="BW1927" s="125"/>
      <c r="BX1927" s="126"/>
      <c r="BY1927" s="126"/>
      <c r="BZ1927" s="126"/>
      <c r="CA1927" s="125"/>
      <c r="CB1927" s="125"/>
    </row>
    <row r="1928" spans="1:80" x14ac:dyDescent="0.3">
      <c r="A1928" s="65"/>
      <c r="B1928" s="72"/>
      <c r="C1928" s="72"/>
      <c r="D1928" s="78"/>
      <c r="E1928" s="78"/>
      <c r="F1928" s="78"/>
      <c r="G1928" s="80"/>
      <c r="H1928" s="80"/>
      <c r="I1928" s="80"/>
      <c r="J1928" s="80"/>
      <c r="K1928" s="80"/>
      <c r="L1928" s="80"/>
      <c r="M1928" s="80"/>
      <c r="N1928" s="81"/>
      <c r="O1928" s="80"/>
      <c r="P1928" s="80"/>
      <c r="Q1928" s="80"/>
      <c r="R1928" s="80"/>
      <c r="S1928" s="80"/>
      <c r="T1928" s="80"/>
      <c r="U1928" s="80"/>
      <c r="V1928" s="78"/>
      <c r="W1928" s="78"/>
      <c r="X1928" s="78"/>
      <c r="Y1928" s="72"/>
      <c r="Z1928" s="72"/>
      <c r="AA1928" s="65"/>
      <c r="AB1928" s="65"/>
      <c r="AC1928" s="128"/>
      <c r="AD1928" s="127"/>
      <c r="AE1928" s="126"/>
      <c r="AF1928" s="126"/>
      <c r="AG1928" s="126"/>
      <c r="AH1928" s="125"/>
      <c r="AI1928" s="125"/>
      <c r="AJ1928" s="125"/>
      <c r="AK1928" s="125"/>
      <c r="AL1928" s="125"/>
      <c r="AM1928" s="125"/>
      <c r="AN1928" s="125"/>
      <c r="AO1928" s="66"/>
      <c r="AP1928" s="125"/>
      <c r="AQ1928" s="125"/>
      <c r="AR1928" s="125"/>
      <c r="AS1928" s="125"/>
      <c r="AT1928" s="125"/>
      <c r="AU1928" s="125"/>
      <c r="AV1928" s="125"/>
      <c r="AW1928" s="126"/>
      <c r="AX1928" s="126"/>
      <c r="AY1928" s="126"/>
      <c r="AZ1928" s="125"/>
      <c r="BA1928" s="125"/>
      <c r="BB1928" s="65"/>
      <c r="BC1928" s="65"/>
      <c r="BD1928" s="128"/>
      <c r="BE1928" s="127"/>
      <c r="BF1928" s="126"/>
      <c r="BG1928" s="126"/>
      <c r="BH1928" s="126"/>
      <c r="BI1928" s="125"/>
      <c r="BJ1928" s="125"/>
      <c r="BK1928" s="125"/>
      <c r="BL1928" s="125"/>
      <c r="BM1928" s="125"/>
      <c r="BN1928" s="125"/>
      <c r="BO1928" s="129"/>
      <c r="BP1928" s="66"/>
      <c r="BQ1928" s="129"/>
      <c r="BR1928" s="125"/>
      <c r="BS1928" s="125"/>
      <c r="BT1928" s="125"/>
      <c r="BU1928" s="125"/>
      <c r="BV1928" s="125"/>
      <c r="BW1928" s="125"/>
      <c r="BX1928" s="126"/>
      <c r="BY1928" s="126"/>
      <c r="BZ1928" s="126"/>
      <c r="CA1928" s="125"/>
      <c r="CB1928" s="125"/>
    </row>
    <row r="1929" spans="1:80" x14ac:dyDescent="0.3">
      <c r="A1929" s="65"/>
      <c r="B1929" s="128"/>
      <c r="C1929" s="127"/>
      <c r="D1929" s="126"/>
      <c r="E1929" s="126"/>
      <c r="F1929" s="126"/>
      <c r="G1929" s="125"/>
      <c r="H1929" s="125"/>
      <c r="I1929" s="125"/>
      <c r="J1929" s="125"/>
      <c r="K1929" s="125"/>
      <c r="L1929" s="125"/>
      <c r="M1929" s="125"/>
      <c r="N1929" s="66"/>
      <c r="O1929" s="125"/>
      <c r="P1929" s="125"/>
      <c r="Q1929" s="125"/>
      <c r="R1929" s="125"/>
      <c r="S1929" s="125"/>
      <c r="T1929" s="125"/>
      <c r="U1929" s="125"/>
      <c r="V1929" s="126"/>
      <c r="W1929" s="126"/>
      <c r="X1929" s="126"/>
      <c r="Y1929" s="125"/>
      <c r="Z1929" s="125"/>
      <c r="AA1929" s="65"/>
      <c r="AB1929" s="65"/>
      <c r="AC1929" s="128"/>
      <c r="AD1929" s="127"/>
      <c r="AE1929" s="126"/>
      <c r="AF1929" s="126"/>
      <c r="AG1929" s="126"/>
      <c r="AH1929" s="125"/>
      <c r="AI1929" s="125"/>
      <c r="AJ1929" s="125"/>
      <c r="AK1929" s="125"/>
      <c r="AL1929" s="125"/>
      <c r="AM1929" s="125"/>
      <c r="AN1929" s="125"/>
      <c r="AO1929" s="66"/>
      <c r="AP1929" s="125"/>
      <c r="AQ1929" s="125"/>
      <c r="AR1929" s="125"/>
      <c r="AS1929" s="125"/>
      <c r="AT1929" s="125"/>
      <c r="AU1929" s="125"/>
      <c r="AV1929" s="125"/>
      <c r="AW1929" s="126"/>
      <c r="AX1929" s="126"/>
      <c r="AY1929" s="126"/>
      <c r="AZ1929" s="125"/>
      <c r="BA1929" s="125"/>
      <c r="BB1929" s="65"/>
      <c r="BC1929" s="65"/>
      <c r="BD1929" s="128"/>
      <c r="BE1929" s="127"/>
      <c r="BF1929" s="126"/>
      <c r="BG1929" s="126"/>
      <c r="BH1929" s="126"/>
      <c r="BI1929" s="125"/>
      <c r="BJ1929" s="125"/>
      <c r="BK1929" s="125"/>
      <c r="BL1929" s="125"/>
      <c r="BM1929" s="125"/>
      <c r="BN1929" s="125"/>
      <c r="BO1929" s="129"/>
      <c r="BP1929" s="66"/>
      <c r="BQ1929" s="129"/>
      <c r="BR1929" s="125"/>
      <c r="BS1929" s="125"/>
      <c r="BT1929" s="125"/>
      <c r="BU1929" s="125"/>
      <c r="BV1929" s="125"/>
      <c r="BW1929" s="125"/>
      <c r="BX1929" s="126"/>
      <c r="BY1929" s="126"/>
      <c r="BZ1929" s="126"/>
      <c r="CA1929" s="125"/>
      <c r="CB1929" s="125"/>
    </row>
    <row r="1930" spans="1:80" x14ac:dyDescent="0.3">
      <c r="A1930" s="65"/>
      <c r="B1930" s="223"/>
      <c r="C1930" s="224"/>
      <c r="D1930" s="65"/>
      <c r="E1930" s="65"/>
      <c r="F1930" s="223"/>
      <c r="G1930" s="224"/>
      <c r="H1930" s="65"/>
      <c r="I1930" s="65"/>
      <c r="J1930" s="223"/>
      <c r="K1930" s="224"/>
      <c r="L1930" s="65"/>
      <c r="M1930" s="233"/>
      <c r="N1930" s="233"/>
      <c r="O1930" s="233"/>
      <c r="P1930" s="65"/>
      <c r="Q1930" s="223"/>
      <c r="R1930" s="224"/>
      <c r="S1930" s="65"/>
      <c r="T1930" s="65"/>
      <c r="U1930" s="223"/>
      <c r="V1930" s="224"/>
      <c r="W1930" s="65"/>
      <c r="X1930" s="65"/>
      <c r="Y1930" s="223"/>
      <c r="Z1930" s="224"/>
      <c r="AA1930" s="65"/>
      <c r="AB1930" s="65"/>
      <c r="AC1930" s="128"/>
      <c r="AD1930" s="127"/>
      <c r="AE1930" s="126"/>
      <c r="AF1930" s="126"/>
      <c r="AG1930" s="126"/>
      <c r="AH1930" s="125"/>
      <c r="AI1930" s="125"/>
      <c r="AJ1930" s="125"/>
      <c r="AK1930" s="125"/>
      <c r="AL1930" s="125"/>
      <c r="AM1930" s="125"/>
      <c r="AN1930" s="125"/>
      <c r="AO1930" s="66"/>
      <c r="AP1930" s="125"/>
      <c r="AQ1930" s="125"/>
      <c r="AR1930" s="125"/>
      <c r="AS1930" s="125"/>
      <c r="AT1930" s="125"/>
      <c r="AU1930" s="125"/>
      <c r="AV1930" s="125"/>
      <c r="AW1930" s="126"/>
      <c r="AX1930" s="126"/>
      <c r="AY1930" s="126"/>
      <c r="AZ1930" s="125"/>
      <c r="BA1930" s="125"/>
      <c r="BB1930" s="65"/>
      <c r="BC1930" s="65"/>
      <c r="BD1930" s="128"/>
      <c r="BE1930" s="127"/>
      <c r="BF1930" s="126"/>
      <c r="BG1930" s="126"/>
      <c r="BH1930" s="126"/>
      <c r="BI1930" s="125"/>
      <c r="BJ1930" s="125"/>
      <c r="BK1930" s="125"/>
      <c r="BL1930" s="125"/>
      <c r="BM1930" s="125"/>
      <c r="BN1930" s="125"/>
      <c r="BO1930" s="129"/>
      <c r="BP1930" s="66"/>
      <c r="BQ1930" s="129"/>
      <c r="BR1930" s="125"/>
      <c r="BS1930" s="125"/>
      <c r="BT1930" s="125"/>
      <c r="BU1930" s="125"/>
      <c r="BV1930" s="125"/>
      <c r="BW1930" s="125"/>
      <c r="BX1930" s="126"/>
      <c r="BY1930" s="126"/>
      <c r="BZ1930" s="126"/>
      <c r="CA1930" s="125"/>
      <c r="CB1930" s="125"/>
    </row>
    <row r="1931" spans="1:80" x14ac:dyDescent="0.3">
      <c r="A1931" s="65"/>
      <c r="B1931" s="225"/>
      <c r="C1931" s="226"/>
      <c r="D1931" s="65"/>
      <c r="E1931" s="65"/>
      <c r="F1931" s="227"/>
      <c r="G1931" s="226"/>
      <c r="H1931" s="65"/>
      <c r="I1931" s="65"/>
      <c r="J1931" s="228"/>
      <c r="K1931" s="229"/>
      <c r="L1931" s="65"/>
      <c r="M1931" s="225"/>
      <c r="N1931" s="230"/>
      <c r="O1931" s="226"/>
      <c r="P1931" s="65"/>
      <c r="Q1931" s="231"/>
      <c r="R1931" s="232"/>
      <c r="S1931" s="76"/>
      <c r="T1931" s="65"/>
      <c r="U1931" s="225"/>
      <c r="V1931" s="226"/>
      <c r="W1931" s="65"/>
      <c r="X1931" s="65"/>
      <c r="Y1931" s="225"/>
      <c r="Z1931" s="226"/>
      <c r="AA1931" s="65"/>
      <c r="AB1931" s="65"/>
      <c r="AC1931" s="128"/>
      <c r="AD1931" s="127"/>
      <c r="AE1931" s="126"/>
      <c r="AF1931" s="126"/>
      <c r="AG1931" s="126"/>
      <c r="AH1931" s="125"/>
      <c r="AI1931" s="125"/>
      <c r="AJ1931" s="125"/>
      <c r="AK1931" s="125"/>
      <c r="AL1931" s="125"/>
      <c r="AM1931" s="125"/>
      <c r="AN1931" s="125"/>
      <c r="AO1931" s="66"/>
      <c r="AP1931" s="125"/>
      <c r="AQ1931" s="125"/>
      <c r="AR1931" s="125"/>
      <c r="AS1931" s="125"/>
      <c r="AT1931" s="125"/>
      <c r="AU1931" s="125"/>
      <c r="AV1931" s="125"/>
      <c r="AW1931" s="126"/>
      <c r="AX1931" s="126"/>
      <c r="AY1931" s="126"/>
      <c r="AZ1931" s="125"/>
      <c r="BA1931" s="125"/>
      <c r="BB1931" s="65"/>
      <c r="BC1931" s="65"/>
      <c r="BD1931" s="128"/>
      <c r="BE1931" s="127"/>
      <c r="BF1931" s="126"/>
      <c r="BG1931" s="126"/>
      <c r="BH1931" s="126"/>
      <c r="BI1931" s="125"/>
      <c r="BJ1931" s="125"/>
      <c r="BK1931" s="125"/>
      <c r="BL1931" s="125"/>
      <c r="BM1931" s="125"/>
      <c r="BN1931" s="125"/>
      <c r="BO1931" s="129"/>
      <c r="BP1931" s="66"/>
      <c r="BQ1931" s="129"/>
      <c r="BR1931" s="125"/>
      <c r="BS1931" s="125"/>
      <c r="BT1931" s="125"/>
      <c r="BU1931" s="125"/>
      <c r="BV1931" s="125"/>
      <c r="BW1931" s="125"/>
      <c r="BX1931" s="126"/>
      <c r="BY1931" s="126"/>
      <c r="BZ1931" s="126"/>
      <c r="CA1931" s="125"/>
      <c r="CB1931" s="125"/>
    </row>
    <row r="1932" spans="1:80" x14ac:dyDescent="0.3">
      <c r="A1932" s="65"/>
      <c r="B1932" s="65"/>
      <c r="C1932" s="65"/>
      <c r="D1932" s="65"/>
      <c r="E1932" s="65"/>
      <c r="F1932" s="65"/>
      <c r="G1932" s="65"/>
      <c r="H1932" s="65"/>
      <c r="I1932" s="65"/>
      <c r="J1932" s="65"/>
      <c r="K1932" s="65"/>
      <c r="L1932" s="65"/>
      <c r="M1932" s="99"/>
      <c r="N1932" s="66"/>
      <c r="O1932" s="99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5"/>
      <c r="AC1932" s="128"/>
      <c r="AD1932" s="127"/>
      <c r="AE1932" s="126"/>
      <c r="AF1932" s="126"/>
      <c r="AG1932" s="126"/>
      <c r="AH1932" s="125"/>
      <c r="AI1932" s="125"/>
      <c r="AJ1932" s="125"/>
      <c r="AK1932" s="125"/>
      <c r="AL1932" s="125"/>
      <c r="AM1932" s="125"/>
      <c r="AN1932" s="125"/>
      <c r="AO1932" s="66"/>
      <c r="AP1932" s="125"/>
      <c r="AQ1932" s="125"/>
      <c r="AR1932" s="125"/>
      <c r="AS1932" s="125"/>
      <c r="AT1932" s="125"/>
      <c r="AU1932" s="125"/>
      <c r="AV1932" s="125"/>
      <c r="AW1932" s="126"/>
      <c r="AX1932" s="126"/>
      <c r="AY1932" s="126"/>
      <c r="AZ1932" s="125"/>
      <c r="BA1932" s="125"/>
      <c r="BB1932" s="65"/>
      <c r="BC1932" s="65"/>
      <c r="BD1932" s="128"/>
      <c r="BE1932" s="127"/>
      <c r="BF1932" s="126"/>
      <c r="BG1932" s="126"/>
      <c r="BH1932" s="126"/>
      <c r="BI1932" s="125"/>
      <c r="BJ1932" s="125"/>
      <c r="BK1932" s="125"/>
      <c r="BL1932" s="125"/>
      <c r="BM1932" s="125"/>
      <c r="BN1932" s="125"/>
      <c r="BO1932" s="129"/>
      <c r="BP1932" s="66"/>
      <c r="BQ1932" s="129"/>
      <c r="BR1932" s="125"/>
      <c r="BS1932" s="125"/>
      <c r="BT1932" s="125"/>
      <c r="BU1932" s="125"/>
      <c r="BV1932" s="125"/>
      <c r="BW1932" s="125"/>
      <c r="BX1932" s="126"/>
      <c r="BY1932" s="126"/>
      <c r="BZ1932" s="126"/>
      <c r="CA1932" s="125"/>
      <c r="CB1932" s="125"/>
    </row>
    <row r="1933" spans="1:80" x14ac:dyDescent="0.3">
      <c r="A1933" s="65"/>
      <c r="B1933" s="65"/>
      <c r="C1933" s="65"/>
      <c r="D1933" s="65"/>
      <c r="E1933" s="65"/>
      <c r="F1933" s="65"/>
      <c r="G1933" s="65"/>
      <c r="H1933" s="65"/>
      <c r="I1933" s="65"/>
      <c r="J1933" s="65"/>
      <c r="K1933" s="65"/>
      <c r="L1933" s="65"/>
      <c r="M1933" s="99"/>
      <c r="N1933" s="66"/>
      <c r="O1933" s="99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5"/>
      <c r="AC1933" s="128"/>
      <c r="AD1933" s="127"/>
      <c r="AE1933" s="126"/>
      <c r="AF1933" s="126"/>
      <c r="AG1933" s="126"/>
      <c r="AH1933" s="125"/>
      <c r="AI1933" s="125"/>
      <c r="AJ1933" s="125"/>
      <c r="AK1933" s="125"/>
      <c r="AL1933" s="125"/>
      <c r="AM1933" s="125"/>
      <c r="AN1933" s="125"/>
      <c r="AO1933" s="66"/>
      <c r="AP1933" s="125"/>
      <c r="AQ1933" s="125"/>
      <c r="AR1933" s="125"/>
      <c r="AS1933" s="125"/>
      <c r="AT1933" s="125"/>
      <c r="AU1933" s="125"/>
      <c r="AV1933" s="125"/>
      <c r="AW1933" s="126"/>
      <c r="AX1933" s="126"/>
      <c r="AY1933" s="126"/>
      <c r="AZ1933" s="125"/>
      <c r="BA1933" s="125"/>
      <c r="BB1933" s="65"/>
      <c r="BC1933" s="65"/>
      <c r="BD1933" s="128"/>
      <c r="BE1933" s="127"/>
      <c r="BF1933" s="126"/>
      <c r="BG1933" s="126"/>
      <c r="BH1933" s="126"/>
      <c r="BI1933" s="125"/>
      <c r="BJ1933" s="125"/>
      <c r="BK1933" s="125"/>
      <c r="BL1933" s="125"/>
      <c r="BM1933" s="125"/>
      <c r="BN1933" s="125"/>
      <c r="BO1933" s="129"/>
      <c r="BP1933" s="66"/>
      <c r="BQ1933" s="129"/>
      <c r="BR1933" s="125"/>
      <c r="BS1933" s="125"/>
      <c r="BT1933" s="125"/>
      <c r="BU1933" s="125"/>
      <c r="BV1933" s="125"/>
      <c r="BW1933" s="125"/>
      <c r="BX1933" s="126"/>
      <c r="BY1933" s="126"/>
      <c r="BZ1933" s="126"/>
      <c r="CA1933" s="125"/>
      <c r="CB1933" s="125"/>
    </row>
    <row r="1934" spans="1:80" x14ac:dyDescent="0.3">
      <c r="A1934" s="65"/>
      <c r="B1934" s="68"/>
      <c r="C1934" s="68"/>
      <c r="D1934" s="68"/>
      <c r="E1934" s="68"/>
      <c r="F1934" s="68"/>
      <c r="G1934" s="68"/>
      <c r="H1934" s="68"/>
      <c r="I1934" s="68"/>
      <c r="J1934" s="68"/>
      <c r="K1934" s="68"/>
      <c r="L1934" s="68"/>
      <c r="M1934" s="87"/>
      <c r="N1934" s="68"/>
      <c r="O1934" s="87"/>
      <c r="P1934" s="68"/>
      <c r="Q1934" s="68"/>
      <c r="R1934" s="68"/>
      <c r="S1934" s="68"/>
      <c r="T1934" s="68"/>
      <c r="U1934" s="68"/>
      <c r="V1934" s="68"/>
      <c r="W1934" s="68"/>
      <c r="X1934" s="68"/>
      <c r="Y1934" s="68"/>
      <c r="Z1934" s="68"/>
      <c r="AA1934" s="65"/>
      <c r="AB1934" s="65"/>
      <c r="AC1934" s="128"/>
      <c r="AD1934" s="127"/>
      <c r="AE1934" s="126"/>
      <c r="AF1934" s="126"/>
      <c r="AG1934" s="126"/>
      <c r="AH1934" s="125"/>
      <c r="AI1934" s="125"/>
      <c r="AJ1934" s="125"/>
      <c r="AK1934" s="125"/>
      <c r="AL1934" s="125"/>
      <c r="AM1934" s="125"/>
      <c r="AN1934" s="125"/>
      <c r="AO1934" s="66"/>
      <c r="AP1934" s="125"/>
      <c r="AQ1934" s="125"/>
      <c r="AR1934" s="125"/>
      <c r="AS1934" s="125"/>
      <c r="AT1934" s="125"/>
      <c r="AU1934" s="125"/>
      <c r="AV1934" s="125"/>
      <c r="AW1934" s="126"/>
      <c r="AX1934" s="126"/>
      <c r="AY1934" s="126"/>
      <c r="AZ1934" s="125"/>
      <c r="BA1934" s="125"/>
      <c r="BB1934" s="65"/>
      <c r="BC1934" s="65"/>
      <c r="BD1934" s="128"/>
      <c r="BE1934" s="127"/>
      <c r="BF1934" s="126"/>
      <c r="BG1934" s="126"/>
      <c r="BH1934" s="126"/>
      <c r="BI1934" s="125"/>
      <c r="BJ1934" s="125"/>
      <c r="BK1934" s="125"/>
      <c r="BL1934" s="125"/>
      <c r="BM1934" s="125"/>
      <c r="BN1934" s="125"/>
      <c r="BO1934" s="129"/>
      <c r="BP1934" s="66"/>
      <c r="BQ1934" s="129"/>
      <c r="BR1934" s="125"/>
      <c r="BS1934" s="125"/>
      <c r="BT1934" s="125"/>
      <c r="BU1934" s="125"/>
      <c r="BV1934" s="125"/>
      <c r="BW1934" s="125"/>
      <c r="BX1934" s="126"/>
      <c r="BY1934" s="126"/>
      <c r="BZ1934" s="126"/>
      <c r="CA1934" s="125"/>
      <c r="CB1934" s="125"/>
    </row>
    <row r="1935" spans="1:80" x14ac:dyDescent="0.3">
      <c r="A1935" s="65"/>
      <c r="B1935" s="70"/>
      <c r="C1935" s="70"/>
      <c r="D1935" s="71"/>
      <c r="E1935" s="71"/>
      <c r="F1935" s="71"/>
      <c r="G1935" s="70"/>
      <c r="H1935" s="70"/>
      <c r="I1935" s="70"/>
      <c r="J1935" s="70"/>
      <c r="K1935" s="70"/>
      <c r="L1935" s="70"/>
      <c r="M1935" s="70"/>
      <c r="N1935" s="194"/>
      <c r="O1935" s="80"/>
      <c r="P1935" s="75"/>
      <c r="Q1935" s="75"/>
      <c r="R1935" s="75"/>
      <c r="S1935" s="75"/>
      <c r="T1935" s="75"/>
      <c r="U1935" s="75"/>
      <c r="V1935" s="74"/>
      <c r="W1935" s="74"/>
      <c r="X1935" s="74"/>
      <c r="Y1935" s="73"/>
      <c r="Z1935" s="72"/>
      <c r="AA1935" s="65"/>
      <c r="AB1935" s="65"/>
      <c r="AC1935" s="128"/>
      <c r="AD1935" s="127"/>
      <c r="AE1935" s="126"/>
      <c r="AF1935" s="126"/>
      <c r="AG1935" s="126"/>
      <c r="AH1935" s="125"/>
      <c r="AI1935" s="125"/>
      <c r="AJ1935" s="125"/>
      <c r="AK1935" s="125"/>
      <c r="AL1935" s="125"/>
      <c r="AM1935" s="125"/>
      <c r="AN1935" s="125"/>
      <c r="AO1935" s="66"/>
      <c r="AP1935" s="125"/>
      <c r="AQ1935" s="125"/>
      <c r="AR1935" s="125"/>
      <c r="AS1935" s="125"/>
      <c r="AT1935" s="125"/>
      <c r="AU1935" s="125"/>
      <c r="AV1935" s="125"/>
      <c r="AW1935" s="126"/>
      <c r="AX1935" s="126"/>
      <c r="AY1935" s="126"/>
      <c r="AZ1935" s="125"/>
      <c r="BA1935" s="125"/>
      <c r="BB1935" s="65"/>
      <c r="BC1935" s="65"/>
      <c r="BD1935" s="128"/>
      <c r="BE1935" s="127"/>
      <c r="BF1935" s="126"/>
      <c r="BG1935" s="126"/>
      <c r="BH1935" s="126"/>
      <c r="BI1935" s="125"/>
      <c r="BJ1935" s="125"/>
      <c r="BK1935" s="125"/>
      <c r="BL1935" s="125"/>
      <c r="BM1935" s="125"/>
      <c r="BN1935" s="125"/>
      <c r="BO1935" s="129"/>
      <c r="BP1935" s="66"/>
      <c r="BQ1935" s="129"/>
      <c r="BR1935" s="125"/>
      <c r="BS1935" s="125"/>
      <c r="BT1935" s="125"/>
      <c r="BU1935" s="125"/>
      <c r="BV1935" s="125"/>
      <c r="BW1935" s="125"/>
      <c r="BX1935" s="126"/>
      <c r="BY1935" s="126"/>
      <c r="BZ1935" s="126"/>
      <c r="CA1935" s="125"/>
      <c r="CB1935" s="125"/>
    </row>
    <row r="1936" spans="1:80" x14ac:dyDescent="0.3">
      <c r="A1936" s="65"/>
      <c r="B1936" s="70"/>
      <c r="C1936" s="70"/>
      <c r="D1936" s="71"/>
      <c r="E1936" s="71"/>
      <c r="F1936" s="71"/>
      <c r="G1936" s="70"/>
      <c r="H1936" s="70"/>
      <c r="I1936" s="70"/>
      <c r="J1936" s="70"/>
      <c r="K1936" s="70"/>
      <c r="L1936" s="70"/>
      <c r="M1936" s="70"/>
      <c r="N1936" s="194"/>
      <c r="O1936" s="80"/>
      <c r="P1936" s="75"/>
      <c r="Q1936" s="75"/>
      <c r="R1936" s="75"/>
      <c r="S1936" s="75"/>
      <c r="T1936" s="75"/>
      <c r="U1936" s="75"/>
      <c r="V1936" s="74"/>
      <c r="W1936" s="74"/>
      <c r="X1936" s="74"/>
      <c r="Y1936" s="73"/>
      <c r="Z1936" s="72"/>
      <c r="AA1936" s="65"/>
      <c r="AB1936" s="65"/>
      <c r="AC1936" s="128"/>
      <c r="AD1936" s="127"/>
      <c r="AE1936" s="126"/>
      <c r="AF1936" s="126"/>
      <c r="AG1936" s="126"/>
      <c r="AH1936" s="125"/>
      <c r="AI1936" s="125"/>
      <c r="AJ1936" s="125"/>
      <c r="AK1936" s="125"/>
      <c r="AL1936" s="125"/>
      <c r="AM1936" s="125"/>
      <c r="AN1936" s="125"/>
      <c r="AO1936" s="66"/>
      <c r="AP1936" s="125"/>
      <c r="AQ1936" s="125"/>
      <c r="AR1936" s="125"/>
      <c r="AS1936" s="125"/>
      <c r="AT1936" s="125"/>
      <c r="AU1936" s="125"/>
      <c r="AV1936" s="125"/>
      <c r="AW1936" s="126"/>
      <c r="AX1936" s="126"/>
      <c r="AY1936" s="126"/>
      <c r="AZ1936" s="125"/>
      <c r="BA1936" s="125"/>
      <c r="BB1936" s="65"/>
      <c r="BC1936" s="65"/>
      <c r="BD1936" s="128"/>
      <c r="BE1936" s="127"/>
      <c r="BF1936" s="126"/>
      <c r="BG1936" s="126"/>
      <c r="BH1936" s="126"/>
      <c r="BI1936" s="125"/>
      <c r="BJ1936" s="125"/>
      <c r="BK1936" s="125"/>
      <c r="BL1936" s="125"/>
      <c r="BM1936" s="125"/>
      <c r="BN1936" s="125"/>
      <c r="BO1936" s="129"/>
      <c r="BP1936" s="66"/>
      <c r="BQ1936" s="129"/>
      <c r="BR1936" s="125"/>
      <c r="BS1936" s="125"/>
      <c r="BT1936" s="125"/>
      <c r="BU1936" s="125"/>
      <c r="BV1936" s="125"/>
      <c r="BW1936" s="125"/>
      <c r="BX1936" s="126"/>
      <c r="BY1936" s="126"/>
      <c r="BZ1936" s="126"/>
      <c r="CA1936" s="125"/>
      <c r="CB1936" s="125"/>
    </row>
    <row r="1937" spans="1:80" x14ac:dyDescent="0.3">
      <c r="A1937" s="65"/>
      <c r="B1937" s="70"/>
      <c r="C1937" s="70"/>
      <c r="D1937" s="71"/>
      <c r="E1937" s="71"/>
      <c r="F1937" s="71"/>
      <c r="G1937" s="70"/>
      <c r="H1937" s="70"/>
      <c r="I1937" s="70"/>
      <c r="J1937" s="70"/>
      <c r="K1937" s="70"/>
      <c r="L1937" s="70"/>
      <c r="M1937" s="70"/>
      <c r="N1937" s="194"/>
      <c r="O1937" s="80"/>
      <c r="P1937" s="75"/>
      <c r="Q1937" s="75"/>
      <c r="R1937" s="75"/>
      <c r="S1937" s="75"/>
      <c r="T1937" s="75"/>
      <c r="U1937" s="75"/>
      <c r="V1937" s="74"/>
      <c r="W1937" s="74"/>
      <c r="X1937" s="74"/>
      <c r="Y1937" s="73"/>
      <c r="Z1937" s="72"/>
      <c r="AA1937" s="65"/>
      <c r="AB1937" s="65"/>
      <c r="AC1937" s="128"/>
      <c r="AD1937" s="127"/>
      <c r="AE1937" s="126"/>
      <c r="AF1937" s="126"/>
      <c r="AG1937" s="126"/>
      <c r="AH1937" s="125"/>
      <c r="AI1937" s="125"/>
      <c r="AJ1937" s="125"/>
      <c r="AK1937" s="125"/>
      <c r="AL1937" s="125"/>
      <c r="AM1937" s="125"/>
      <c r="AN1937" s="125"/>
      <c r="AO1937" s="66"/>
      <c r="AP1937" s="125"/>
      <c r="AQ1937" s="125"/>
      <c r="AR1937" s="125"/>
      <c r="AS1937" s="125"/>
      <c r="AT1937" s="125"/>
      <c r="AU1937" s="125"/>
      <c r="AV1937" s="125"/>
      <c r="AW1937" s="126"/>
      <c r="AX1937" s="126"/>
      <c r="AY1937" s="126"/>
      <c r="AZ1937" s="125"/>
      <c r="BA1937" s="125"/>
      <c r="BB1937" s="65"/>
      <c r="BC1937" s="65"/>
      <c r="BD1937" s="128"/>
      <c r="BE1937" s="127"/>
      <c r="BF1937" s="126"/>
      <c r="BG1937" s="126"/>
      <c r="BH1937" s="126"/>
      <c r="BI1937" s="125"/>
      <c r="BJ1937" s="125"/>
      <c r="BK1937" s="125"/>
      <c r="BL1937" s="125"/>
      <c r="BM1937" s="125"/>
      <c r="BN1937" s="125"/>
      <c r="BO1937" s="129"/>
      <c r="BP1937" s="66"/>
      <c r="BQ1937" s="129"/>
      <c r="BR1937" s="125"/>
      <c r="BS1937" s="125"/>
      <c r="BT1937" s="125"/>
      <c r="BU1937" s="125"/>
      <c r="BV1937" s="125"/>
      <c r="BW1937" s="125"/>
      <c r="BX1937" s="126"/>
      <c r="BY1937" s="126"/>
      <c r="BZ1937" s="126"/>
      <c r="CA1937" s="125"/>
      <c r="CB1937" s="125"/>
    </row>
    <row r="1938" spans="1:80" x14ac:dyDescent="0.3">
      <c r="A1938" s="65"/>
      <c r="B1938" s="70"/>
      <c r="C1938" s="70"/>
      <c r="D1938" s="71"/>
      <c r="E1938" s="71"/>
      <c r="F1938" s="71"/>
      <c r="G1938" s="70"/>
      <c r="H1938" s="70"/>
      <c r="I1938" s="70"/>
      <c r="J1938" s="70"/>
      <c r="K1938" s="70"/>
      <c r="L1938" s="70"/>
      <c r="M1938" s="70"/>
      <c r="N1938" s="194"/>
      <c r="O1938" s="80"/>
      <c r="P1938" s="75"/>
      <c r="Q1938" s="75"/>
      <c r="R1938" s="75"/>
      <c r="S1938" s="75"/>
      <c r="T1938" s="75"/>
      <c r="U1938" s="75"/>
      <c r="V1938" s="74"/>
      <c r="W1938" s="74"/>
      <c r="X1938" s="74"/>
      <c r="Y1938" s="73"/>
      <c r="Z1938" s="72"/>
      <c r="AA1938" s="65"/>
      <c r="AB1938" s="65"/>
      <c r="AC1938" s="128"/>
      <c r="AD1938" s="127"/>
      <c r="AE1938" s="126"/>
      <c r="AF1938" s="126"/>
      <c r="AG1938" s="126"/>
      <c r="AH1938" s="125"/>
      <c r="AI1938" s="125"/>
      <c r="AJ1938" s="125"/>
      <c r="AK1938" s="125"/>
      <c r="AL1938" s="125"/>
      <c r="AM1938" s="125"/>
      <c r="AN1938" s="125"/>
      <c r="AO1938" s="66"/>
      <c r="AP1938" s="125"/>
      <c r="AQ1938" s="125"/>
      <c r="AR1938" s="125"/>
      <c r="AS1938" s="125"/>
      <c r="AT1938" s="125"/>
      <c r="AU1938" s="125"/>
      <c r="AV1938" s="125"/>
      <c r="AW1938" s="126"/>
      <c r="AX1938" s="126"/>
      <c r="AY1938" s="126"/>
      <c r="AZ1938" s="125"/>
      <c r="BA1938" s="125"/>
      <c r="BB1938" s="65"/>
      <c r="BC1938" s="65"/>
      <c r="BD1938" s="128"/>
      <c r="BE1938" s="127"/>
      <c r="BF1938" s="126"/>
      <c r="BG1938" s="126"/>
      <c r="BH1938" s="126"/>
      <c r="BI1938" s="125"/>
      <c r="BJ1938" s="125"/>
      <c r="BK1938" s="125"/>
      <c r="BL1938" s="125"/>
      <c r="BM1938" s="125"/>
      <c r="BN1938" s="125"/>
      <c r="BO1938" s="129"/>
      <c r="BP1938" s="66"/>
      <c r="BQ1938" s="129"/>
      <c r="BR1938" s="125"/>
      <c r="BS1938" s="125"/>
      <c r="BT1938" s="125"/>
      <c r="BU1938" s="125"/>
      <c r="BV1938" s="125"/>
      <c r="BW1938" s="125"/>
      <c r="BX1938" s="126"/>
      <c r="BY1938" s="126"/>
      <c r="BZ1938" s="126"/>
      <c r="CA1938" s="125"/>
      <c r="CB1938" s="125"/>
    </row>
    <row r="1939" spans="1:80" x14ac:dyDescent="0.3">
      <c r="A1939" s="65"/>
      <c r="B1939" s="70"/>
      <c r="C1939" s="70"/>
      <c r="D1939" s="71"/>
      <c r="E1939" s="71"/>
      <c r="F1939" s="71"/>
      <c r="G1939" s="70"/>
      <c r="H1939" s="70"/>
      <c r="I1939" s="70"/>
      <c r="J1939" s="70"/>
      <c r="K1939" s="70"/>
      <c r="L1939" s="70"/>
      <c r="M1939" s="70"/>
      <c r="N1939" s="194"/>
      <c r="O1939" s="80"/>
      <c r="P1939" s="75"/>
      <c r="Q1939" s="75"/>
      <c r="R1939" s="75"/>
      <c r="S1939" s="75"/>
      <c r="T1939" s="75"/>
      <c r="U1939" s="75"/>
      <c r="V1939" s="74"/>
      <c r="W1939" s="74"/>
      <c r="X1939" s="74"/>
      <c r="Y1939" s="73"/>
      <c r="Z1939" s="72"/>
      <c r="AA1939" s="65"/>
      <c r="AB1939" s="65"/>
      <c r="AC1939" s="128"/>
      <c r="AD1939" s="127"/>
      <c r="AE1939" s="126"/>
      <c r="AF1939" s="126"/>
      <c r="AG1939" s="126"/>
      <c r="AH1939" s="125"/>
      <c r="AI1939" s="125"/>
      <c r="AJ1939" s="125"/>
      <c r="AK1939" s="125"/>
      <c r="AL1939" s="125"/>
      <c r="AM1939" s="125"/>
      <c r="AN1939" s="125"/>
      <c r="AO1939" s="66"/>
      <c r="AP1939" s="125"/>
      <c r="AQ1939" s="125"/>
      <c r="AR1939" s="125"/>
      <c r="AS1939" s="125"/>
      <c r="AT1939" s="125"/>
      <c r="AU1939" s="125"/>
      <c r="AV1939" s="125"/>
      <c r="AW1939" s="126"/>
      <c r="AX1939" s="126"/>
      <c r="AY1939" s="126"/>
      <c r="AZ1939" s="125"/>
      <c r="BA1939" s="125"/>
      <c r="BB1939" s="65"/>
      <c r="BC1939" s="65"/>
      <c r="BD1939" s="128"/>
      <c r="BE1939" s="127"/>
      <c r="BF1939" s="126"/>
      <c r="BG1939" s="126"/>
      <c r="BH1939" s="126"/>
      <c r="BI1939" s="125"/>
      <c r="BJ1939" s="125"/>
      <c r="BK1939" s="125"/>
      <c r="BL1939" s="125"/>
      <c r="BM1939" s="125"/>
      <c r="BN1939" s="125"/>
      <c r="BO1939" s="129"/>
      <c r="BP1939" s="66"/>
      <c r="BQ1939" s="129"/>
      <c r="BR1939" s="125"/>
      <c r="BS1939" s="125"/>
      <c r="BT1939" s="125"/>
      <c r="BU1939" s="125"/>
      <c r="BV1939" s="125"/>
      <c r="BW1939" s="125"/>
      <c r="BX1939" s="126"/>
      <c r="BY1939" s="126"/>
      <c r="BZ1939" s="126"/>
      <c r="CA1939" s="125"/>
      <c r="CB1939" s="125"/>
    </row>
    <row r="1940" spans="1:80" x14ac:dyDescent="0.3">
      <c r="A1940" s="65"/>
      <c r="B1940" s="70"/>
      <c r="C1940" s="70"/>
      <c r="D1940" s="71"/>
      <c r="E1940" s="71"/>
      <c r="F1940" s="71"/>
      <c r="G1940" s="70"/>
      <c r="H1940" s="70"/>
      <c r="I1940" s="70"/>
      <c r="J1940" s="70"/>
      <c r="K1940" s="70"/>
      <c r="L1940" s="70"/>
      <c r="M1940" s="70"/>
      <c r="N1940" s="194"/>
      <c r="O1940" s="80"/>
      <c r="P1940" s="75"/>
      <c r="Q1940" s="75"/>
      <c r="R1940" s="75"/>
      <c r="S1940" s="75"/>
      <c r="T1940" s="75"/>
      <c r="U1940" s="75"/>
      <c r="V1940" s="74"/>
      <c r="W1940" s="74"/>
      <c r="X1940" s="74"/>
      <c r="Y1940" s="73"/>
      <c r="Z1940" s="72"/>
      <c r="AA1940" s="65"/>
      <c r="AB1940" s="65"/>
      <c r="AC1940" s="128"/>
      <c r="AD1940" s="127"/>
      <c r="AE1940" s="126"/>
      <c r="AF1940" s="126"/>
      <c r="AG1940" s="126"/>
      <c r="AH1940" s="125"/>
      <c r="AI1940" s="125"/>
      <c r="AJ1940" s="125"/>
      <c r="AK1940" s="125"/>
      <c r="AL1940" s="125"/>
      <c r="AM1940" s="125"/>
      <c r="AN1940" s="125"/>
      <c r="AO1940" s="66"/>
      <c r="AP1940" s="125"/>
      <c r="AQ1940" s="125"/>
      <c r="AR1940" s="125"/>
      <c r="AS1940" s="125"/>
      <c r="AT1940" s="125"/>
      <c r="AU1940" s="125"/>
      <c r="AV1940" s="125"/>
      <c r="AW1940" s="126"/>
      <c r="AX1940" s="126"/>
      <c r="AY1940" s="126"/>
      <c r="AZ1940" s="125"/>
      <c r="BA1940" s="125"/>
      <c r="BB1940" s="65"/>
      <c r="BC1940" s="65"/>
      <c r="BD1940" s="128"/>
      <c r="BE1940" s="127"/>
      <c r="BF1940" s="126"/>
      <c r="BG1940" s="126"/>
      <c r="BH1940" s="126"/>
      <c r="BI1940" s="125"/>
      <c r="BJ1940" s="125"/>
      <c r="BK1940" s="125"/>
      <c r="BL1940" s="125"/>
      <c r="BM1940" s="125"/>
      <c r="BN1940" s="125"/>
      <c r="BO1940" s="129"/>
      <c r="BP1940" s="66"/>
      <c r="BQ1940" s="129"/>
      <c r="BR1940" s="125"/>
      <c r="BS1940" s="125"/>
      <c r="BT1940" s="125"/>
      <c r="BU1940" s="125"/>
      <c r="BV1940" s="125"/>
      <c r="BW1940" s="125"/>
      <c r="BX1940" s="126"/>
      <c r="BY1940" s="126"/>
      <c r="BZ1940" s="126"/>
      <c r="CA1940" s="125"/>
      <c r="CB1940" s="125"/>
    </row>
    <row r="1941" spans="1:80" x14ac:dyDescent="0.3">
      <c r="A1941" s="65"/>
      <c r="B1941" s="70"/>
      <c r="C1941" s="70"/>
      <c r="D1941" s="71"/>
      <c r="E1941" s="71"/>
      <c r="F1941" s="71"/>
      <c r="G1941" s="70"/>
      <c r="H1941" s="70"/>
      <c r="I1941" s="70"/>
      <c r="J1941" s="70"/>
      <c r="K1941" s="70"/>
      <c r="L1941" s="70"/>
      <c r="M1941" s="70"/>
      <c r="N1941" s="194"/>
      <c r="O1941" s="80"/>
      <c r="P1941" s="75"/>
      <c r="Q1941" s="75"/>
      <c r="R1941" s="75"/>
      <c r="S1941" s="75"/>
      <c r="T1941" s="75"/>
      <c r="U1941" s="75"/>
      <c r="V1941" s="74"/>
      <c r="W1941" s="74"/>
      <c r="X1941" s="74"/>
      <c r="Y1941" s="73"/>
      <c r="Z1941" s="72"/>
      <c r="AA1941" s="65"/>
      <c r="AB1941" s="65"/>
      <c r="AC1941" s="128"/>
      <c r="AD1941" s="127"/>
      <c r="AE1941" s="126"/>
      <c r="AF1941" s="126"/>
      <c r="AG1941" s="126"/>
      <c r="AH1941" s="125"/>
      <c r="AI1941" s="125"/>
      <c r="AJ1941" s="125"/>
      <c r="AK1941" s="125"/>
      <c r="AL1941" s="125"/>
      <c r="AM1941" s="125"/>
      <c r="AN1941" s="125"/>
      <c r="AO1941" s="66"/>
      <c r="AP1941" s="125"/>
      <c r="AQ1941" s="125"/>
      <c r="AR1941" s="125"/>
      <c r="AS1941" s="125"/>
      <c r="AT1941" s="125"/>
      <c r="AU1941" s="125"/>
      <c r="AV1941" s="125"/>
      <c r="AW1941" s="126"/>
      <c r="AX1941" s="126"/>
      <c r="AY1941" s="126"/>
      <c r="AZ1941" s="125"/>
      <c r="BA1941" s="125"/>
      <c r="BB1941" s="65"/>
      <c r="BC1941" s="65"/>
      <c r="BD1941" s="128"/>
      <c r="BE1941" s="127"/>
      <c r="BF1941" s="126"/>
      <c r="BG1941" s="126"/>
      <c r="BH1941" s="126"/>
      <c r="BI1941" s="125"/>
      <c r="BJ1941" s="125"/>
      <c r="BK1941" s="125"/>
      <c r="BL1941" s="125"/>
      <c r="BM1941" s="125"/>
      <c r="BN1941" s="125"/>
      <c r="BO1941" s="129"/>
      <c r="BP1941" s="66"/>
      <c r="BQ1941" s="129"/>
      <c r="BR1941" s="125"/>
      <c r="BS1941" s="125"/>
      <c r="BT1941" s="125"/>
      <c r="BU1941" s="125"/>
      <c r="BV1941" s="125"/>
      <c r="BW1941" s="125"/>
      <c r="BX1941" s="126"/>
      <c r="BY1941" s="126"/>
      <c r="BZ1941" s="126"/>
      <c r="CA1941" s="125"/>
      <c r="CB1941" s="125"/>
    </row>
    <row r="1942" spans="1:80" x14ac:dyDescent="0.3">
      <c r="A1942" s="65"/>
      <c r="B1942" s="70"/>
      <c r="C1942" s="70"/>
      <c r="D1942" s="71"/>
      <c r="E1942" s="71"/>
      <c r="F1942" s="71"/>
      <c r="G1942" s="70"/>
      <c r="H1942" s="70"/>
      <c r="I1942" s="70"/>
      <c r="J1942" s="70"/>
      <c r="K1942" s="70"/>
      <c r="L1942" s="70"/>
      <c r="M1942" s="70"/>
      <c r="N1942" s="194"/>
      <c r="O1942" s="80"/>
      <c r="P1942" s="75"/>
      <c r="Q1942" s="75"/>
      <c r="R1942" s="75"/>
      <c r="S1942" s="75"/>
      <c r="T1942" s="75"/>
      <c r="U1942" s="75"/>
      <c r="V1942" s="74"/>
      <c r="W1942" s="74"/>
      <c r="X1942" s="74"/>
      <c r="Y1942" s="73"/>
      <c r="Z1942" s="72"/>
      <c r="AA1942" s="65"/>
      <c r="AB1942" s="65"/>
      <c r="AC1942" s="128"/>
      <c r="AD1942" s="127"/>
      <c r="AE1942" s="126"/>
      <c r="AF1942" s="126"/>
      <c r="AG1942" s="126"/>
      <c r="AH1942" s="125"/>
      <c r="AI1942" s="125"/>
      <c r="AJ1942" s="125"/>
      <c r="AK1942" s="125"/>
      <c r="AL1942" s="125"/>
      <c r="AM1942" s="125"/>
      <c r="AN1942" s="125"/>
      <c r="AO1942" s="66"/>
      <c r="AP1942" s="125"/>
      <c r="AQ1942" s="125"/>
      <c r="AR1942" s="125"/>
      <c r="AS1942" s="125"/>
      <c r="AT1942" s="125"/>
      <c r="AU1942" s="125"/>
      <c r="AV1942" s="125"/>
      <c r="AW1942" s="126"/>
      <c r="AX1942" s="126"/>
      <c r="AY1942" s="126"/>
      <c r="AZ1942" s="125"/>
      <c r="BA1942" s="125"/>
      <c r="BB1942" s="65"/>
      <c r="BC1942" s="65"/>
      <c r="BD1942" s="128"/>
      <c r="BE1942" s="127"/>
      <c r="BF1942" s="126"/>
      <c r="BG1942" s="126"/>
      <c r="BH1942" s="126"/>
      <c r="BI1942" s="125"/>
      <c r="BJ1942" s="125"/>
      <c r="BK1942" s="125"/>
      <c r="BL1942" s="125"/>
      <c r="BM1942" s="125"/>
      <c r="BN1942" s="125"/>
      <c r="BO1942" s="129"/>
      <c r="BP1942" s="66"/>
      <c r="BQ1942" s="129"/>
      <c r="BR1942" s="125"/>
      <c r="BS1942" s="125"/>
      <c r="BT1942" s="125"/>
      <c r="BU1942" s="125"/>
      <c r="BV1942" s="125"/>
      <c r="BW1942" s="125"/>
      <c r="BX1942" s="126"/>
      <c r="BY1942" s="126"/>
      <c r="BZ1942" s="126"/>
      <c r="CA1942" s="125"/>
      <c r="CB1942" s="125"/>
    </row>
    <row r="1943" spans="1:80" x14ac:dyDescent="0.3">
      <c r="A1943" s="65"/>
      <c r="B1943" s="70"/>
      <c r="C1943" s="70"/>
      <c r="D1943" s="71"/>
      <c r="E1943" s="71"/>
      <c r="F1943" s="71"/>
      <c r="G1943" s="70"/>
      <c r="H1943" s="70"/>
      <c r="I1943" s="70"/>
      <c r="J1943" s="70"/>
      <c r="K1943" s="70"/>
      <c r="L1943" s="70"/>
      <c r="M1943" s="70"/>
      <c r="N1943" s="194"/>
      <c r="O1943" s="80"/>
      <c r="P1943" s="75"/>
      <c r="Q1943" s="75"/>
      <c r="R1943" s="75"/>
      <c r="S1943" s="75"/>
      <c r="T1943" s="75"/>
      <c r="U1943" s="75"/>
      <c r="V1943" s="74"/>
      <c r="W1943" s="74"/>
      <c r="X1943" s="74"/>
      <c r="Y1943" s="73"/>
      <c r="Z1943" s="72"/>
      <c r="AA1943" s="65"/>
      <c r="AB1943" s="65"/>
      <c r="AC1943" s="128"/>
      <c r="AD1943" s="127"/>
      <c r="AE1943" s="126"/>
      <c r="AF1943" s="126"/>
      <c r="AG1943" s="126"/>
      <c r="AH1943" s="125"/>
      <c r="AI1943" s="125"/>
      <c r="AJ1943" s="125"/>
      <c r="AK1943" s="125"/>
      <c r="AL1943" s="125"/>
      <c r="AM1943" s="125"/>
      <c r="AN1943" s="125"/>
      <c r="AO1943" s="66"/>
      <c r="AP1943" s="125"/>
      <c r="AQ1943" s="125"/>
      <c r="AR1943" s="125"/>
      <c r="AS1943" s="125"/>
      <c r="AT1943" s="125"/>
      <c r="AU1943" s="125"/>
      <c r="AV1943" s="125"/>
      <c r="AW1943" s="126"/>
      <c r="AX1943" s="126"/>
      <c r="AY1943" s="126"/>
      <c r="AZ1943" s="125"/>
      <c r="BA1943" s="125"/>
      <c r="BB1943" s="65"/>
      <c r="BC1943" s="65"/>
      <c r="BD1943" s="128"/>
      <c r="BE1943" s="127"/>
      <c r="BF1943" s="126"/>
      <c r="BG1943" s="126"/>
      <c r="BH1943" s="126"/>
      <c r="BI1943" s="125"/>
      <c r="BJ1943" s="125"/>
      <c r="BK1943" s="125"/>
      <c r="BL1943" s="125"/>
      <c r="BM1943" s="125"/>
      <c r="BN1943" s="125"/>
      <c r="BO1943" s="129"/>
      <c r="BP1943" s="66"/>
      <c r="BQ1943" s="129"/>
      <c r="BR1943" s="125"/>
      <c r="BS1943" s="125"/>
      <c r="BT1943" s="125"/>
      <c r="BU1943" s="125"/>
      <c r="BV1943" s="125"/>
      <c r="BW1943" s="125"/>
      <c r="BX1943" s="126"/>
      <c r="BY1943" s="126"/>
      <c r="BZ1943" s="126"/>
      <c r="CA1943" s="125"/>
      <c r="CB1943" s="125"/>
    </row>
    <row r="1944" spans="1:80" x14ac:dyDescent="0.3">
      <c r="A1944" s="65"/>
      <c r="B1944" s="70"/>
      <c r="C1944" s="70"/>
      <c r="D1944" s="71"/>
      <c r="E1944" s="71"/>
      <c r="F1944" s="71"/>
      <c r="G1944" s="70"/>
      <c r="H1944" s="70"/>
      <c r="I1944" s="70"/>
      <c r="J1944" s="70"/>
      <c r="K1944" s="70"/>
      <c r="L1944" s="70"/>
      <c r="M1944" s="70"/>
      <c r="N1944" s="194"/>
      <c r="O1944" s="80"/>
      <c r="P1944" s="75"/>
      <c r="Q1944" s="75"/>
      <c r="R1944" s="75"/>
      <c r="S1944" s="75"/>
      <c r="T1944" s="75"/>
      <c r="U1944" s="75"/>
      <c r="V1944" s="74"/>
      <c r="W1944" s="74"/>
      <c r="X1944" s="74"/>
      <c r="Y1944" s="73"/>
      <c r="Z1944" s="72"/>
      <c r="AA1944" s="65"/>
      <c r="AB1944" s="65"/>
      <c r="AC1944" s="128"/>
      <c r="AD1944" s="127"/>
      <c r="AE1944" s="126"/>
      <c r="AF1944" s="126"/>
      <c r="AG1944" s="126"/>
      <c r="AH1944" s="125"/>
      <c r="AI1944" s="125"/>
      <c r="AJ1944" s="125"/>
      <c r="AK1944" s="125"/>
      <c r="AL1944" s="125"/>
      <c r="AM1944" s="125"/>
      <c r="AN1944" s="125"/>
      <c r="AO1944" s="66"/>
      <c r="AP1944" s="125"/>
      <c r="AQ1944" s="125"/>
      <c r="AR1944" s="125"/>
      <c r="AS1944" s="125"/>
      <c r="AT1944" s="125"/>
      <c r="AU1944" s="125"/>
      <c r="AV1944" s="125"/>
      <c r="AW1944" s="126"/>
      <c r="AX1944" s="126"/>
      <c r="AY1944" s="126"/>
      <c r="AZ1944" s="125"/>
      <c r="BA1944" s="125"/>
      <c r="BB1944" s="65"/>
      <c r="BC1944" s="65"/>
      <c r="BD1944" s="128"/>
      <c r="BE1944" s="127"/>
      <c r="BF1944" s="126"/>
      <c r="BG1944" s="126"/>
      <c r="BH1944" s="126"/>
      <c r="BI1944" s="125"/>
      <c r="BJ1944" s="125"/>
      <c r="BK1944" s="125"/>
      <c r="BL1944" s="125"/>
      <c r="BM1944" s="125"/>
      <c r="BN1944" s="125"/>
      <c r="BO1944" s="129"/>
      <c r="BP1944" s="66"/>
      <c r="BQ1944" s="129"/>
      <c r="BR1944" s="125"/>
      <c r="BS1944" s="125"/>
      <c r="BT1944" s="125"/>
      <c r="BU1944" s="125"/>
      <c r="BV1944" s="125"/>
      <c r="BW1944" s="125"/>
      <c r="BX1944" s="126"/>
      <c r="BY1944" s="126"/>
      <c r="BZ1944" s="126"/>
      <c r="CA1944" s="125"/>
      <c r="CB1944" s="125"/>
    </row>
    <row r="1945" spans="1:80" x14ac:dyDescent="0.3">
      <c r="A1945" s="65"/>
      <c r="B1945" s="70"/>
      <c r="C1945" s="70"/>
      <c r="D1945" s="71"/>
      <c r="E1945" s="71"/>
      <c r="F1945" s="71"/>
      <c r="G1945" s="70"/>
      <c r="H1945" s="70"/>
      <c r="I1945" s="70"/>
      <c r="J1945" s="70"/>
      <c r="K1945" s="70"/>
      <c r="L1945" s="70"/>
      <c r="M1945" s="70"/>
      <c r="N1945" s="194"/>
      <c r="O1945" s="80"/>
      <c r="P1945" s="75"/>
      <c r="Q1945" s="75"/>
      <c r="R1945" s="75"/>
      <c r="S1945" s="75"/>
      <c r="T1945" s="75"/>
      <c r="U1945" s="75"/>
      <c r="V1945" s="74"/>
      <c r="W1945" s="74"/>
      <c r="X1945" s="74"/>
      <c r="Y1945" s="73"/>
      <c r="Z1945" s="72"/>
      <c r="AA1945" s="65"/>
      <c r="AB1945" s="65"/>
      <c r="AC1945" s="128"/>
      <c r="AD1945" s="127"/>
      <c r="AE1945" s="126"/>
      <c r="AF1945" s="126"/>
      <c r="AG1945" s="126"/>
      <c r="AH1945" s="125"/>
      <c r="AI1945" s="125"/>
      <c r="AJ1945" s="125"/>
      <c r="AK1945" s="125"/>
      <c r="AL1945" s="125"/>
      <c r="AM1945" s="125"/>
      <c r="AN1945" s="125"/>
      <c r="AO1945" s="66"/>
      <c r="AP1945" s="125"/>
      <c r="AQ1945" s="125"/>
      <c r="AR1945" s="125"/>
      <c r="AS1945" s="125"/>
      <c r="AT1945" s="125"/>
      <c r="AU1945" s="125"/>
      <c r="AV1945" s="125"/>
      <c r="AW1945" s="126"/>
      <c r="AX1945" s="126"/>
      <c r="AY1945" s="126"/>
      <c r="AZ1945" s="125"/>
      <c r="BA1945" s="125"/>
      <c r="BB1945" s="65"/>
      <c r="BC1945" s="65"/>
      <c r="BD1945" s="128"/>
      <c r="BE1945" s="127"/>
      <c r="BF1945" s="126"/>
      <c r="BG1945" s="126"/>
      <c r="BH1945" s="126"/>
      <c r="BI1945" s="125"/>
      <c r="BJ1945" s="125"/>
      <c r="BK1945" s="125"/>
      <c r="BL1945" s="125"/>
      <c r="BM1945" s="125"/>
      <c r="BN1945" s="125"/>
      <c r="BO1945" s="129"/>
      <c r="BP1945" s="66"/>
      <c r="BQ1945" s="129"/>
      <c r="BR1945" s="125"/>
      <c r="BS1945" s="125"/>
      <c r="BT1945" s="125"/>
      <c r="BU1945" s="125"/>
      <c r="BV1945" s="125"/>
      <c r="BW1945" s="125"/>
      <c r="BX1945" s="126"/>
      <c r="BY1945" s="126"/>
      <c r="BZ1945" s="126"/>
      <c r="CA1945" s="125"/>
      <c r="CB1945" s="125"/>
    </row>
    <row r="1946" spans="1:80" x14ac:dyDescent="0.3">
      <c r="A1946" s="65"/>
      <c r="B1946" s="70"/>
      <c r="C1946" s="70"/>
      <c r="D1946" s="71"/>
      <c r="E1946" s="71"/>
      <c r="F1946" s="71"/>
      <c r="G1946" s="70"/>
      <c r="H1946" s="70"/>
      <c r="I1946" s="70"/>
      <c r="J1946" s="70"/>
      <c r="K1946" s="70"/>
      <c r="L1946" s="70"/>
      <c r="M1946" s="70"/>
      <c r="N1946" s="194"/>
      <c r="O1946" s="80"/>
      <c r="P1946" s="75"/>
      <c r="Q1946" s="75"/>
      <c r="R1946" s="75"/>
      <c r="S1946" s="75"/>
      <c r="T1946" s="75"/>
      <c r="U1946" s="75"/>
      <c r="V1946" s="74"/>
      <c r="W1946" s="74"/>
      <c r="X1946" s="74"/>
      <c r="Y1946" s="73"/>
      <c r="Z1946" s="72"/>
      <c r="AA1946" s="65"/>
      <c r="AB1946" s="65"/>
      <c r="AC1946" s="65"/>
      <c r="AD1946" s="65"/>
      <c r="AE1946" s="65"/>
      <c r="AF1946" s="65"/>
      <c r="AG1946" s="65"/>
      <c r="AH1946" s="65"/>
      <c r="AI1946" s="65"/>
      <c r="AJ1946" s="65"/>
      <c r="AK1946" s="65"/>
      <c r="AL1946" s="65"/>
      <c r="AM1946" s="65"/>
      <c r="AN1946" s="125"/>
      <c r="AO1946" s="66"/>
      <c r="AP1946" s="125"/>
      <c r="AQ1946" s="65"/>
      <c r="AR1946" s="65"/>
      <c r="AS1946" s="65"/>
      <c r="AT1946" s="65"/>
      <c r="AU1946" s="65"/>
      <c r="AV1946" s="65"/>
      <c r="AW1946" s="65"/>
      <c r="AX1946" s="65"/>
      <c r="AY1946" s="65"/>
      <c r="AZ1946" s="65"/>
      <c r="BA1946" s="65"/>
      <c r="BB1946" s="65"/>
      <c r="BC1946" s="65"/>
      <c r="BD1946" s="65"/>
      <c r="BE1946" s="65"/>
      <c r="BF1946" s="65"/>
      <c r="BG1946" s="65"/>
      <c r="BH1946" s="65"/>
      <c r="BI1946" s="65"/>
      <c r="BJ1946" s="65"/>
      <c r="BK1946" s="65"/>
      <c r="BL1946" s="65"/>
      <c r="BM1946" s="65"/>
      <c r="BN1946" s="65"/>
      <c r="BO1946" s="65"/>
      <c r="BP1946" s="66"/>
      <c r="BQ1946" s="65"/>
      <c r="BR1946" s="65"/>
      <c r="BS1946" s="65"/>
      <c r="BT1946" s="65"/>
      <c r="BU1946" s="65"/>
      <c r="BV1946" s="65"/>
      <c r="BW1946" s="65"/>
      <c r="BX1946" s="65"/>
      <c r="BY1946" s="65"/>
      <c r="BZ1946" s="65"/>
      <c r="CA1946" s="65"/>
      <c r="CB1946" s="65"/>
    </row>
    <row r="1947" spans="1:80" x14ac:dyDescent="0.3">
      <c r="A1947" s="65"/>
      <c r="B1947" s="70"/>
      <c r="C1947" s="70"/>
      <c r="D1947" s="71"/>
      <c r="E1947" s="71"/>
      <c r="F1947" s="71"/>
      <c r="G1947" s="70"/>
      <c r="H1947" s="70"/>
      <c r="I1947" s="70"/>
      <c r="J1947" s="70"/>
      <c r="K1947" s="70"/>
      <c r="L1947" s="70"/>
      <c r="M1947" s="70"/>
      <c r="N1947" s="194"/>
      <c r="O1947" s="80"/>
      <c r="P1947" s="75"/>
      <c r="Q1947" s="75"/>
      <c r="R1947" s="75"/>
      <c r="S1947" s="75"/>
      <c r="T1947" s="75"/>
      <c r="U1947" s="75"/>
      <c r="V1947" s="74"/>
      <c r="W1947" s="74"/>
      <c r="X1947" s="74"/>
      <c r="Y1947" s="73"/>
      <c r="Z1947" s="72"/>
      <c r="AA1947" s="65"/>
      <c r="AB1947" s="65"/>
      <c r="AC1947" s="82"/>
      <c r="AD1947" s="82"/>
      <c r="AE1947" s="82"/>
      <c r="AF1947" s="82"/>
      <c r="AG1947" s="82"/>
      <c r="AH1947" s="82"/>
      <c r="AI1947" s="82"/>
      <c r="AJ1947" s="82"/>
      <c r="AK1947" s="82"/>
      <c r="AL1947" s="82"/>
      <c r="AM1947" s="82"/>
      <c r="AN1947" s="114"/>
      <c r="AO1947" s="82"/>
      <c r="AP1947" s="114"/>
      <c r="AQ1947" s="82"/>
      <c r="AR1947" s="82"/>
      <c r="AS1947" s="82"/>
      <c r="AT1947" s="82"/>
      <c r="AU1947" s="82"/>
      <c r="AV1947" s="82"/>
      <c r="AW1947" s="82"/>
      <c r="AX1947" s="82"/>
      <c r="AY1947" s="82"/>
      <c r="AZ1947" s="82"/>
      <c r="BA1947" s="82"/>
      <c r="BB1947" s="65"/>
      <c r="BC1947" s="65"/>
      <c r="BD1947" s="82"/>
      <c r="BE1947" s="82"/>
      <c r="BF1947" s="82"/>
      <c r="BG1947" s="82"/>
      <c r="BH1947" s="82"/>
      <c r="BI1947" s="82"/>
      <c r="BJ1947" s="82"/>
      <c r="BK1947" s="82"/>
      <c r="BL1947" s="82"/>
      <c r="BM1947" s="82"/>
      <c r="BN1947" s="82"/>
      <c r="BO1947" s="82"/>
      <c r="BP1947" s="82"/>
      <c r="BQ1947" s="82"/>
      <c r="BR1947" s="82"/>
      <c r="BS1947" s="82"/>
      <c r="BT1947" s="82"/>
      <c r="BU1947" s="82"/>
      <c r="BV1947" s="82"/>
      <c r="BW1947" s="82"/>
      <c r="BX1947" s="82"/>
      <c r="BY1947" s="82"/>
      <c r="BZ1947" s="82"/>
      <c r="CA1947" s="82"/>
      <c r="CB1947" s="82"/>
    </row>
    <row r="1948" spans="1:80" x14ac:dyDescent="0.3">
      <c r="A1948" s="65"/>
      <c r="B1948" s="70"/>
      <c r="C1948" s="70"/>
      <c r="D1948" s="71"/>
      <c r="E1948" s="71"/>
      <c r="F1948" s="71"/>
      <c r="G1948" s="70"/>
      <c r="H1948" s="70"/>
      <c r="I1948" s="70"/>
      <c r="J1948" s="70"/>
      <c r="K1948" s="70"/>
      <c r="L1948" s="70"/>
      <c r="M1948" s="70"/>
      <c r="N1948" s="194"/>
      <c r="O1948" s="80"/>
      <c r="P1948" s="75"/>
      <c r="Q1948" s="75"/>
      <c r="R1948" s="75"/>
      <c r="S1948" s="75"/>
      <c r="T1948" s="75"/>
      <c r="U1948" s="75"/>
      <c r="V1948" s="74"/>
      <c r="W1948" s="74"/>
      <c r="X1948" s="74"/>
      <c r="Y1948" s="73"/>
      <c r="Z1948" s="72"/>
      <c r="AA1948" s="65"/>
      <c r="AB1948" s="65"/>
      <c r="AC1948" s="65"/>
      <c r="AD1948" s="65"/>
      <c r="AE1948" s="130"/>
      <c r="AF1948" s="130"/>
      <c r="AG1948" s="130"/>
      <c r="AH1948" s="131"/>
      <c r="AI1948" s="131"/>
      <c r="AJ1948" s="131"/>
      <c r="AK1948" s="131"/>
      <c r="AL1948" s="131"/>
      <c r="AM1948" s="131"/>
      <c r="AN1948" s="125"/>
      <c r="AO1948" s="82"/>
      <c r="AP1948" s="125"/>
      <c r="AQ1948" s="131"/>
      <c r="AR1948" s="131"/>
      <c r="AS1948" s="131"/>
      <c r="AT1948" s="131"/>
      <c r="AU1948" s="131"/>
      <c r="AV1948" s="131"/>
      <c r="AW1948" s="130"/>
      <c r="AX1948" s="130"/>
      <c r="AY1948" s="130"/>
      <c r="AZ1948" s="65"/>
      <c r="BA1948" s="65"/>
      <c r="BB1948" s="65"/>
      <c r="BC1948" s="65"/>
      <c r="BD1948" s="65"/>
      <c r="BE1948" s="65"/>
      <c r="BF1948" s="130"/>
      <c r="BG1948" s="130"/>
      <c r="BH1948" s="130"/>
      <c r="BI1948" s="131"/>
      <c r="BJ1948" s="131"/>
      <c r="BK1948" s="131"/>
      <c r="BL1948" s="131"/>
      <c r="BM1948" s="131"/>
      <c r="BN1948" s="131"/>
      <c r="BO1948" s="132"/>
      <c r="BP1948" s="82"/>
      <c r="BQ1948" s="132"/>
      <c r="BR1948" s="131"/>
      <c r="BS1948" s="131"/>
      <c r="BT1948" s="131"/>
      <c r="BU1948" s="131"/>
      <c r="BV1948" s="131"/>
      <c r="BW1948" s="131"/>
      <c r="BX1948" s="130"/>
      <c r="BY1948" s="130"/>
      <c r="BZ1948" s="130"/>
      <c r="CA1948" s="65"/>
      <c r="CB1948" s="65"/>
    </row>
    <row r="1949" spans="1:80" x14ac:dyDescent="0.3">
      <c r="A1949" s="65"/>
      <c r="B1949" s="70"/>
      <c r="C1949" s="70"/>
      <c r="D1949" s="71"/>
      <c r="E1949" s="71"/>
      <c r="F1949" s="71"/>
      <c r="G1949" s="70"/>
      <c r="H1949" s="70"/>
      <c r="I1949" s="70"/>
      <c r="J1949" s="70"/>
      <c r="K1949" s="70"/>
      <c r="L1949" s="70"/>
      <c r="M1949" s="70"/>
      <c r="N1949" s="194"/>
      <c r="O1949" s="80"/>
      <c r="P1949" s="75"/>
      <c r="Q1949" s="75"/>
      <c r="R1949" s="75"/>
      <c r="S1949" s="75"/>
      <c r="T1949" s="75"/>
      <c r="U1949" s="75"/>
      <c r="V1949" s="74"/>
      <c r="W1949" s="74"/>
      <c r="X1949" s="74"/>
      <c r="Y1949" s="73"/>
      <c r="Z1949" s="72"/>
      <c r="AA1949" s="65"/>
      <c r="AB1949" s="65"/>
      <c r="AC1949" s="128"/>
      <c r="AD1949" s="128"/>
      <c r="AE1949" s="130"/>
      <c r="AF1949" s="130"/>
      <c r="AG1949" s="130"/>
      <c r="AH1949" s="125"/>
      <c r="AI1949" s="125"/>
      <c r="AJ1949" s="125"/>
      <c r="AK1949" s="125"/>
      <c r="AL1949" s="125"/>
      <c r="AM1949" s="125"/>
      <c r="AN1949" s="125"/>
      <c r="AO1949" s="66"/>
      <c r="AP1949" s="125"/>
      <c r="AQ1949" s="125"/>
      <c r="AR1949" s="125"/>
      <c r="AS1949" s="125"/>
      <c r="AT1949" s="125"/>
      <c r="AU1949" s="125"/>
      <c r="AV1949" s="125"/>
      <c r="AW1949" s="130"/>
      <c r="AX1949" s="130"/>
      <c r="AY1949" s="130"/>
      <c r="AZ1949" s="128"/>
      <c r="BA1949" s="128"/>
      <c r="BB1949" s="65"/>
      <c r="BC1949" s="65"/>
      <c r="BD1949" s="128"/>
      <c r="BE1949" s="128"/>
      <c r="BF1949" s="130"/>
      <c r="BG1949" s="130"/>
      <c r="BH1949" s="130"/>
      <c r="BI1949" s="125"/>
      <c r="BJ1949" s="125"/>
      <c r="BK1949" s="125"/>
      <c r="BL1949" s="125"/>
      <c r="BM1949" s="125"/>
      <c r="BN1949" s="125"/>
      <c r="BO1949" s="133"/>
      <c r="BP1949" s="66"/>
      <c r="BQ1949" s="132"/>
      <c r="BR1949" s="125"/>
      <c r="BS1949" s="125"/>
      <c r="BT1949" s="125"/>
      <c r="BU1949" s="125"/>
      <c r="BV1949" s="125"/>
      <c r="BW1949" s="125"/>
      <c r="BX1949" s="130"/>
      <c r="BY1949" s="130"/>
      <c r="BZ1949" s="130"/>
      <c r="CA1949" s="128"/>
      <c r="CB1949" s="128"/>
    </row>
    <row r="1950" spans="1:80" x14ac:dyDescent="0.3">
      <c r="A1950" s="65"/>
      <c r="B1950" s="70"/>
      <c r="C1950" s="70"/>
      <c r="D1950" s="71"/>
      <c r="E1950" s="71"/>
      <c r="F1950" s="71"/>
      <c r="G1950" s="70"/>
      <c r="H1950" s="70"/>
      <c r="I1950" s="70"/>
      <c r="J1950" s="70"/>
      <c r="K1950" s="70"/>
      <c r="L1950" s="70"/>
      <c r="M1950" s="70"/>
      <c r="N1950" s="195"/>
      <c r="O1950" s="70"/>
      <c r="P1950" s="70"/>
      <c r="Q1950" s="70"/>
      <c r="R1950" s="70"/>
      <c r="S1950" s="70"/>
      <c r="T1950" s="70"/>
      <c r="U1950" s="70"/>
      <c r="V1950" s="71"/>
      <c r="W1950" s="71"/>
      <c r="X1950" s="71"/>
      <c r="Y1950" s="70"/>
      <c r="Z1950" s="70"/>
    </row>
    <row r="1951" spans="1:80" x14ac:dyDescent="0.3">
      <c r="A1951" s="65"/>
      <c r="B1951" s="72"/>
      <c r="C1951" s="73"/>
      <c r="D1951" s="74"/>
      <c r="E1951" s="74"/>
      <c r="F1951" s="74"/>
      <c r="G1951" s="75"/>
      <c r="H1951" s="75"/>
      <c r="I1951" s="75"/>
      <c r="J1951" s="75"/>
      <c r="K1951" s="75"/>
      <c r="L1951" s="75"/>
      <c r="M1951" s="80"/>
      <c r="N1951" s="194"/>
      <c r="O1951" s="70"/>
      <c r="P1951" s="70"/>
      <c r="Q1951" s="70"/>
      <c r="R1951" s="70"/>
      <c r="S1951" s="70"/>
      <c r="T1951" s="70"/>
      <c r="U1951" s="70"/>
      <c r="V1951" s="71"/>
      <c r="W1951" s="71"/>
      <c r="X1951" s="71"/>
      <c r="Y1951" s="70"/>
      <c r="Z1951" s="70"/>
      <c r="AA1951" s="65"/>
      <c r="AB1951" s="65"/>
      <c r="AC1951" s="103"/>
      <c r="AD1951" s="103"/>
      <c r="AE1951" s="65"/>
      <c r="AF1951" s="65"/>
      <c r="AG1951" s="103"/>
      <c r="AH1951" s="103"/>
      <c r="AI1951" s="65"/>
      <c r="AJ1951" s="65"/>
      <c r="AK1951" s="103"/>
      <c r="AL1951" s="103"/>
      <c r="AM1951" s="65"/>
      <c r="AN1951" s="103"/>
      <c r="AO1951" s="103"/>
      <c r="AP1951" s="103"/>
      <c r="AQ1951" s="65"/>
      <c r="AR1951" s="103"/>
      <c r="AS1951" s="103"/>
      <c r="AT1951" s="65"/>
      <c r="AU1951" s="65"/>
      <c r="AV1951" s="103"/>
      <c r="AW1951" s="103"/>
      <c r="AX1951" s="65"/>
      <c r="AY1951" s="65"/>
      <c r="AZ1951" s="103"/>
      <c r="BA1951" s="103"/>
      <c r="BB1951" s="65"/>
      <c r="BC1951" s="65"/>
      <c r="BD1951" s="103"/>
      <c r="BE1951" s="103"/>
      <c r="BF1951" s="65"/>
      <c r="BG1951" s="65"/>
      <c r="BH1951" s="103"/>
      <c r="BI1951" s="103"/>
      <c r="BJ1951" s="65"/>
      <c r="BK1951" s="65"/>
      <c r="BL1951" s="103"/>
      <c r="BM1951" s="103"/>
      <c r="BN1951" s="65"/>
      <c r="BO1951" s="103"/>
      <c r="BP1951" s="103"/>
      <c r="BQ1951" s="103"/>
      <c r="BR1951" s="65"/>
      <c r="BS1951" s="103"/>
      <c r="BT1951" s="103"/>
      <c r="BU1951" s="65"/>
      <c r="BV1951" s="65"/>
      <c r="BW1951" s="103"/>
      <c r="BX1951" s="103"/>
      <c r="BY1951" s="65"/>
      <c r="BZ1951" s="65"/>
      <c r="CA1951" s="103"/>
      <c r="CB1951" s="103"/>
    </row>
    <row r="1952" spans="1:80" x14ac:dyDescent="0.3">
      <c r="A1952" s="65"/>
      <c r="B1952" s="72"/>
      <c r="C1952" s="73"/>
      <c r="D1952" s="74"/>
      <c r="E1952" s="74"/>
      <c r="F1952" s="74"/>
      <c r="G1952" s="75"/>
      <c r="H1952" s="75"/>
      <c r="I1952" s="75"/>
      <c r="J1952" s="75"/>
      <c r="K1952" s="75"/>
      <c r="L1952" s="75"/>
      <c r="M1952" s="80"/>
      <c r="N1952" s="194"/>
      <c r="O1952" s="70"/>
      <c r="P1952" s="70"/>
      <c r="Q1952" s="70"/>
      <c r="R1952" s="70"/>
      <c r="S1952" s="70"/>
      <c r="T1952" s="70"/>
      <c r="U1952" s="70"/>
      <c r="V1952" s="71"/>
      <c r="W1952" s="71"/>
      <c r="X1952" s="71"/>
      <c r="Y1952" s="70"/>
      <c r="Z1952" s="70"/>
      <c r="AA1952" s="65"/>
      <c r="AB1952" s="65"/>
      <c r="AC1952" s="122"/>
      <c r="AD1952" s="122"/>
      <c r="AE1952" s="65"/>
      <c r="AF1952" s="65"/>
      <c r="AG1952" s="103"/>
      <c r="AH1952" s="122"/>
      <c r="AI1952" s="65"/>
      <c r="AJ1952" s="65"/>
      <c r="AK1952" s="90"/>
      <c r="AL1952" s="90"/>
      <c r="AM1952" s="65"/>
      <c r="AN1952" s="122"/>
      <c r="AO1952" s="122"/>
      <c r="AP1952" s="122"/>
      <c r="AQ1952" s="65"/>
      <c r="AR1952" s="112"/>
      <c r="AS1952" s="112"/>
      <c r="AT1952" s="124"/>
      <c r="AU1952" s="65"/>
      <c r="AV1952" s="122"/>
      <c r="AW1952" s="122"/>
      <c r="AX1952" s="65"/>
      <c r="AY1952" s="65"/>
      <c r="AZ1952" s="122"/>
      <c r="BA1952" s="122"/>
      <c r="BB1952" s="65"/>
      <c r="BC1952" s="65"/>
      <c r="BD1952" s="122"/>
      <c r="BE1952" s="122"/>
      <c r="BF1952" s="65"/>
      <c r="BG1952" s="65"/>
      <c r="BH1952" s="103"/>
      <c r="BI1952" s="122"/>
      <c r="BJ1952" s="65"/>
      <c r="BK1952" s="65"/>
      <c r="BL1952" s="90"/>
      <c r="BM1952" s="90"/>
      <c r="BN1952" s="65"/>
      <c r="BO1952" s="122"/>
      <c r="BP1952" s="122"/>
      <c r="BQ1952" s="122"/>
      <c r="BR1952" s="65"/>
      <c r="BS1952" s="112"/>
      <c r="BT1952" s="112"/>
      <c r="BU1952" s="124"/>
      <c r="BV1952" s="65"/>
      <c r="BW1952" s="122"/>
      <c r="BX1952" s="122"/>
      <c r="BY1952" s="65"/>
      <c r="BZ1952" s="65"/>
      <c r="CA1952" s="122"/>
      <c r="CB1952" s="122"/>
    </row>
    <row r="1953" spans="1:80" x14ac:dyDescent="0.3">
      <c r="A1953" s="65"/>
      <c r="B1953" s="72"/>
      <c r="C1953" s="73"/>
      <c r="D1953" s="74"/>
      <c r="E1953" s="74"/>
      <c r="F1953" s="74"/>
      <c r="G1953" s="75"/>
      <c r="H1953" s="75"/>
      <c r="I1953" s="75"/>
      <c r="J1953" s="75"/>
      <c r="K1953" s="75"/>
      <c r="L1953" s="75"/>
      <c r="M1953" s="80"/>
      <c r="N1953" s="194"/>
      <c r="O1953" s="70"/>
      <c r="P1953" s="70"/>
      <c r="Q1953" s="70"/>
      <c r="R1953" s="70"/>
      <c r="S1953" s="70"/>
      <c r="T1953" s="70"/>
      <c r="U1953" s="70"/>
      <c r="V1953" s="71"/>
      <c r="W1953" s="71"/>
      <c r="X1953" s="71"/>
      <c r="Y1953" s="70"/>
      <c r="Z1953" s="70"/>
      <c r="AA1953" s="65"/>
      <c r="AB1953" s="65"/>
      <c r="AC1953" s="65"/>
      <c r="AD1953" s="65"/>
      <c r="AE1953" s="65"/>
      <c r="AF1953" s="65"/>
      <c r="AG1953" s="65"/>
      <c r="AH1953" s="65"/>
      <c r="AI1953" s="65"/>
      <c r="AJ1953" s="65"/>
      <c r="AK1953" s="65"/>
      <c r="AL1953" s="65"/>
      <c r="AM1953" s="65"/>
      <c r="AN1953" s="125"/>
      <c r="AO1953" s="66"/>
      <c r="AP1953" s="125"/>
      <c r="AQ1953" s="65"/>
      <c r="AR1953" s="65"/>
      <c r="AS1953" s="65"/>
      <c r="AT1953" s="65"/>
      <c r="AU1953" s="65"/>
      <c r="AV1953" s="65"/>
      <c r="AW1953" s="65"/>
      <c r="AX1953" s="65"/>
      <c r="AY1953" s="65"/>
      <c r="AZ1953" s="65"/>
      <c r="BA1953" s="65"/>
      <c r="BB1953" s="65"/>
      <c r="BC1953" s="65"/>
      <c r="BD1953" s="65"/>
      <c r="BE1953" s="65"/>
      <c r="BF1953" s="65"/>
      <c r="BG1953" s="65"/>
      <c r="BH1953" s="65"/>
      <c r="BI1953" s="65"/>
      <c r="BJ1953" s="65"/>
      <c r="BK1953" s="65"/>
      <c r="BL1953" s="65"/>
      <c r="BM1953" s="65"/>
      <c r="BN1953" s="65"/>
      <c r="BO1953" s="65"/>
      <c r="BP1953" s="66"/>
      <c r="BQ1953" s="65"/>
      <c r="BR1953" s="65"/>
      <c r="BS1953" s="65"/>
      <c r="BT1953" s="65"/>
      <c r="BU1953" s="65"/>
      <c r="BV1953" s="65"/>
      <c r="BW1953" s="65"/>
      <c r="BX1953" s="65"/>
      <c r="BY1953" s="65"/>
      <c r="BZ1953" s="65"/>
      <c r="CA1953" s="65"/>
      <c r="CB1953" s="65"/>
    </row>
    <row r="1954" spans="1:80" x14ac:dyDescent="0.3">
      <c r="A1954" s="65"/>
      <c r="B1954" s="72"/>
      <c r="C1954" s="73"/>
      <c r="D1954" s="74"/>
      <c r="E1954" s="74"/>
      <c r="F1954" s="74"/>
      <c r="G1954" s="75"/>
      <c r="H1954" s="75"/>
      <c r="I1954" s="75"/>
      <c r="J1954" s="75"/>
      <c r="K1954" s="75"/>
      <c r="L1954" s="75"/>
      <c r="M1954" s="80"/>
      <c r="N1954" s="194"/>
      <c r="O1954" s="70"/>
      <c r="P1954" s="70"/>
      <c r="Q1954" s="70"/>
      <c r="R1954" s="70"/>
      <c r="S1954" s="70"/>
      <c r="T1954" s="70"/>
      <c r="U1954" s="70"/>
      <c r="V1954" s="71"/>
      <c r="W1954" s="71"/>
      <c r="X1954" s="71"/>
      <c r="Y1954" s="70"/>
      <c r="Z1954" s="70"/>
      <c r="AA1954" s="65"/>
      <c r="AB1954" s="65"/>
      <c r="AC1954" s="65"/>
      <c r="AD1954" s="65"/>
      <c r="AE1954" s="65"/>
      <c r="AF1954" s="65"/>
      <c r="AG1954" s="65"/>
      <c r="AH1954" s="65"/>
      <c r="AI1954" s="65"/>
      <c r="AJ1954" s="65"/>
      <c r="AK1954" s="65"/>
      <c r="AL1954" s="65"/>
      <c r="AM1954" s="65"/>
      <c r="AN1954" s="125"/>
      <c r="AO1954" s="66"/>
      <c r="AP1954" s="125"/>
      <c r="AQ1954" s="65"/>
      <c r="AR1954" s="65"/>
      <c r="AS1954" s="65"/>
      <c r="AT1954" s="65"/>
      <c r="AU1954" s="65"/>
      <c r="AV1954" s="65"/>
      <c r="AW1954" s="65"/>
      <c r="AX1954" s="65"/>
      <c r="AY1954" s="65"/>
      <c r="AZ1954" s="65"/>
      <c r="BA1954" s="65"/>
      <c r="BB1954" s="65"/>
      <c r="BC1954" s="65"/>
      <c r="BD1954" s="65"/>
      <c r="BE1954" s="65"/>
      <c r="BF1954" s="65"/>
      <c r="BG1954" s="65"/>
      <c r="BH1954" s="65"/>
      <c r="BI1954" s="65"/>
      <c r="BJ1954" s="65"/>
      <c r="BK1954" s="65"/>
      <c r="BL1954" s="65"/>
      <c r="BM1954" s="65"/>
      <c r="BN1954" s="65"/>
      <c r="BO1954" s="65"/>
      <c r="BP1954" s="66"/>
      <c r="BQ1954" s="65"/>
      <c r="BR1954" s="65"/>
      <c r="BS1954" s="65"/>
      <c r="BT1954" s="65"/>
      <c r="BU1954" s="65"/>
      <c r="BV1954" s="65"/>
      <c r="BW1954" s="65"/>
      <c r="BX1954" s="65"/>
      <c r="BY1954" s="65"/>
      <c r="BZ1954" s="65"/>
      <c r="CA1954" s="65"/>
      <c r="CB1954" s="65"/>
    </row>
    <row r="1955" spans="1:80" x14ac:dyDescent="0.3">
      <c r="A1955" s="65"/>
      <c r="B1955" s="72"/>
      <c r="C1955" s="73"/>
      <c r="D1955" s="74"/>
      <c r="E1955" s="74"/>
      <c r="F1955" s="74"/>
      <c r="G1955" s="75"/>
      <c r="H1955" s="75"/>
      <c r="I1955" s="75"/>
      <c r="J1955" s="75"/>
      <c r="K1955" s="75"/>
      <c r="L1955" s="75"/>
      <c r="M1955" s="80"/>
      <c r="N1955" s="194"/>
      <c r="O1955" s="70"/>
      <c r="P1955" s="70"/>
      <c r="Q1955" s="70"/>
      <c r="R1955" s="70"/>
      <c r="S1955" s="70"/>
      <c r="T1955" s="70"/>
      <c r="U1955" s="70"/>
      <c r="V1955" s="71"/>
      <c r="W1955" s="71"/>
      <c r="X1955" s="71"/>
      <c r="Y1955" s="70"/>
      <c r="Z1955" s="70"/>
      <c r="AA1955" s="65"/>
      <c r="AB1955" s="65"/>
      <c r="AC1955" s="82"/>
      <c r="AD1955" s="82"/>
      <c r="AE1955" s="82"/>
      <c r="AF1955" s="82"/>
      <c r="AG1955" s="82"/>
      <c r="AH1955" s="82"/>
      <c r="AI1955" s="82"/>
      <c r="AJ1955" s="82"/>
      <c r="AK1955" s="82"/>
      <c r="AL1955" s="82"/>
      <c r="AM1955" s="82"/>
      <c r="AN1955" s="114"/>
      <c r="AO1955" s="82"/>
      <c r="AP1955" s="114"/>
      <c r="AQ1955" s="82"/>
      <c r="AR1955" s="82"/>
      <c r="AS1955" s="82"/>
      <c r="AT1955" s="82"/>
      <c r="AU1955" s="82"/>
      <c r="AV1955" s="82"/>
      <c r="AW1955" s="82"/>
      <c r="AX1955" s="82"/>
      <c r="AY1955" s="82"/>
      <c r="AZ1955" s="82"/>
      <c r="BA1955" s="82"/>
      <c r="BB1955" s="65"/>
      <c r="BC1955" s="65"/>
      <c r="BD1955" s="82"/>
      <c r="BE1955" s="82"/>
      <c r="BF1955" s="82"/>
      <c r="BG1955" s="82"/>
      <c r="BH1955" s="82"/>
      <c r="BI1955" s="82"/>
      <c r="BJ1955" s="82"/>
      <c r="BK1955" s="82"/>
      <c r="BL1955" s="82"/>
      <c r="BM1955" s="82"/>
      <c r="BN1955" s="82"/>
      <c r="BO1955" s="82"/>
      <c r="BP1955" s="82"/>
      <c r="BQ1955" s="82"/>
      <c r="BR1955" s="82"/>
      <c r="BS1955" s="82"/>
      <c r="BT1955" s="82"/>
      <c r="BU1955" s="82"/>
      <c r="BV1955" s="82"/>
      <c r="BW1955" s="82"/>
      <c r="BX1955" s="82"/>
      <c r="BY1955" s="82"/>
      <c r="BZ1955" s="82"/>
      <c r="CA1955" s="82"/>
      <c r="CB1955" s="82"/>
    </row>
    <row r="1956" spans="1:80" x14ac:dyDescent="0.3">
      <c r="A1956" s="65"/>
      <c r="B1956" s="72"/>
      <c r="C1956" s="73"/>
      <c r="D1956" s="74"/>
      <c r="E1956" s="74"/>
      <c r="F1956" s="74"/>
      <c r="G1956" s="75"/>
      <c r="H1956" s="75"/>
      <c r="I1956" s="75"/>
      <c r="J1956" s="75"/>
      <c r="K1956" s="75"/>
      <c r="L1956" s="75"/>
      <c r="M1956" s="80"/>
      <c r="N1956" s="194"/>
      <c r="O1956" s="70"/>
      <c r="P1956" s="70"/>
      <c r="Q1956" s="70"/>
      <c r="R1956" s="70"/>
      <c r="S1956" s="70"/>
      <c r="T1956" s="70"/>
      <c r="U1956" s="70"/>
      <c r="V1956" s="71"/>
      <c r="W1956" s="71"/>
      <c r="X1956" s="71"/>
      <c r="Y1956" s="70"/>
      <c r="Z1956" s="70"/>
      <c r="AA1956" s="65"/>
      <c r="AB1956" s="65"/>
      <c r="AC1956" s="125"/>
      <c r="AD1956" s="125"/>
      <c r="AE1956" s="126"/>
      <c r="AF1956" s="126"/>
      <c r="AG1956" s="126"/>
      <c r="AH1956" s="125"/>
      <c r="AI1956" s="125"/>
      <c r="AJ1956" s="125"/>
      <c r="AK1956" s="125"/>
      <c r="AL1956" s="125"/>
      <c r="AM1956" s="125"/>
      <c r="AN1956" s="125"/>
      <c r="AO1956" s="66"/>
      <c r="AP1956" s="125"/>
      <c r="AQ1956" s="125"/>
      <c r="AR1956" s="125"/>
      <c r="AS1956" s="125"/>
      <c r="AT1956" s="125"/>
      <c r="AU1956" s="125"/>
      <c r="AV1956" s="125"/>
      <c r="AW1956" s="126"/>
      <c r="AX1956" s="126"/>
      <c r="AY1956" s="126"/>
      <c r="AZ1956" s="127"/>
      <c r="BA1956" s="128"/>
      <c r="BB1956" s="65"/>
      <c r="BC1956" s="65"/>
      <c r="BD1956" s="125"/>
      <c r="BE1956" s="125"/>
      <c r="BF1956" s="126"/>
      <c r="BG1956" s="126"/>
      <c r="BH1956" s="126"/>
      <c r="BI1956" s="125"/>
      <c r="BJ1956" s="125"/>
      <c r="BK1956" s="125"/>
      <c r="BL1956" s="125"/>
      <c r="BM1956" s="125"/>
      <c r="BN1956" s="125"/>
      <c r="BO1956" s="129"/>
      <c r="BP1956" s="66"/>
      <c r="BQ1956" s="129"/>
      <c r="BR1956" s="125"/>
      <c r="BS1956" s="125"/>
      <c r="BT1956" s="125"/>
      <c r="BU1956" s="125"/>
      <c r="BV1956" s="125"/>
      <c r="BW1956" s="125"/>
      <c r="BX1956" s="126"/>
      <c r="BY1956" s="126"/>
      <c r="BZ1956" s="126"/>
      <c r="CA1956" s="127"/>
      <c r="CB1956" s="128"/>
    </row>
    <row r="1957" spans="1:80" x14ac:dyDescent="0.3">
      <c r="A1957" s="65"/>
      <c r="B1957" s="72"/>
      <c r="C1957" s="73"/>
      <c r="D1957" s="74"/>
      <c r="E1957" s="74"/>
      <c r="F1957" s="74"/>
      <c r="G1957" s="75"/>
      <c r="H1957" s="75"/>
      <c r="I1957" s="75"/>
      <c r="J1957" s="75"/>
      <c r="K1957" s="75"/>
      <c r="L1957" s="75"/>
      <c r="M1957" s="80"/>
      <c r="N1957" s="194"/>
      <c r="O1957" s="70"/>
      <c r="P1957" s="70"/>
      <c r="Q1957" s="70"/>
      <c r="R1957" s="70"/>
      <c r="S1957" s="70"/>
      <c r="T1957" s="70"/>
      <c r="U1957" s="70"/>
      <c r="V1957" s="71"/>
      <c r="W1957" s="71"/>
      <c r="X1957" s="71"/>
      <c r="Y1957" s="70"/>
      <c r="Z1957" s="70"/>
      <c r="AA1957" s="65"/>
      <c r="AB1957" s="65"/>
      <c r="AC1957" s="125"/>
      <c r="AD1957" s="125"/>
      <c r="AE1957" s="126"/>
      <c r="AF1957" s="126"/>
      <c r="AG1957" s="126"/>
      <c r="AH1957" s="125"/>
      <c r="AI1957" s="125"/>
      <c r="AJ1957" s="125"/>
      <c r="AK1957" s="125"/>
      <c r="AL1957" s="125"/>
      <c r="AM1957" s="125"/>
      <c r="AN1957" s="125"/>
      <c r="AO1957" s="66"/>
      <c r="AP1957" s="125"/>
      <c r="AQ1957" s="125"/>
      <c r="AR1957" s="125"/>
      <c r="AS1957" s="125"/>
      <c r="AT1957" s="125"/>
      <c r="AU1957" s="125"/>
      <c r="AV1957" s="125"/>
      <c r="AW1957" s="126"/>
      <c r="AX1957" s="126"/>
      <c r="AY1957" s="126"/>
      <c r="AZ1957" s="127"/>
      <c r="BA1957" s="128"/>
      <c r="BB1957" s="65"/>
      <c r="BC1957" s="65"/>
      <c r="BD1957" s="125"/>
      <c r="BE1957" s="125"/>
      <c r="BF1957" s="126"/>
      <c r="BG1957" s="126"/>
      <c r="BH1957" s="126"/>
      <c r="BI1957" s="125"/>
      <c r="BJ1957" s="125"/>
      <c r="BK1957" s="125"/>
      <c r="BL1957" s="125"/>
      <c r="BM1957" s="125"/>
      <c r="BN1957" s="125"/>
      <c r="BO1957" s="129"/>
      <c r="BP1957" s="66"/>
      <c r="BQ1957" s="129"/>
      <c r="BR1957" s="125"/>
      <c r="BS1957" s="125"/>
      <c r="BT1957" s="125"/>
      <c r="BU1957" s="125"/>
      <c r="BV1957" s="125"/>
      <c r="BW1957" s="125"/>
      <c r="BX1957" s="126"/>
      <c r="BY1957" s="126"/>
      <c r="BZ1957" s="126"/>
      <c r="CA1957" s="127"/>
      <c r="CB1957" s="128"/>
    </row>
    <row r="1958" spans="1:80" x14ac:dyDescent="0.3">
      <c r="A1958" s="65"/>
      <c r="B1958" s="72"/>
      <c r="C1958" s="73"/>
      <c r="D1958" s="74"/>
      <c r="E1958" s="74"/>
      <c r="F1958" s="74"/>
      <c r="G1958" s="75"/>
      <c r="H1958" s="75"/>
      <c r="I1958" s="75"/>
      <c r="J1958" s="75"/>
      <c r="K1958" s="75"/>
      <c r="L1958" s="75"/>
      <c r="M1958" s="80"/>
      <c r="N1958" s="194"/>
      <c r="O1958" s="70"/>
      <c r="P1958" s="70"/>
      <c r="Q1958" s="70"/>
      <c r="R1958" s="70"/>
      <c r="S1958" s="70"/>
      <c r="T1958" s="70"/>
      <c r="U1958" s="70"/>
      <c r="V1958" s="71"/>
      <c r="W1958" s="71"/>
      <c r="X1958" s="71"/>
      <c r="Y1958" s="70"/>
      <c r="Z1958" s="70"/>
      <c r="AA1958" s="65"/>
      <c r="AB1958" s="65"/>
      <c r="AC1958" s="125"/>
      <c r="AD1958" s="125"/>
      <c r="AE1958" s="126"/>
      <c r="AF1958" s="126"/>
      <c r="AG1958" s="126"/>
      <c r="AH1958" s="125"/>
      <c r="AI1958" s="125"/>
      <c r="AJ1958" s="125"/>
      <c r="AK1958" s="125"/>
      <c r="AL1958" s="125"/>
      <c r="AM1958" s="125"/>
      <c r="AN1958" s="125"/>
      <c r="AO1958" s="66"/>
      <c r="AP1958" s="125"/>
      <c r="AQ1958" s="125"/>
      <c r="AR1958" s="125"/>
      <c r="AS1958" s="125"/>
      <c r="AT1958" s="125"/>
      <c r="AU1958" s="125"/>
      <c r="AV1958" s="125"/>
      <c r="AW1958" s="126"/>
      <c r="AX1958" s="126"/>
      <c r="AY1958" s="126"/>
      <c r="AZ1958" s="127"/>
      <c r="BA1958" s="128"/>
      <c r="BB1958" s="65"/>
      <c r="BC1958" s="65"/>
      <c r="BD1958" s="125"/>
      <c r="BE1958" s="125"/>
      <c r="BF1958" s="126"/>
      <c r="BG1958" s="126"/>
      <c r="BH1958" s="126"/>
      <c r="BI1958" s="125"/>
      <c r="BJ1958" s="125"/>
      <c r="BK1958" s="125"/>
      <c r="BL1958" s="125"/>
      <c r="BM1958" s="125"/>
      <c r="BN1958" s="125"/>
      <c r="BO1958" s="129"/>
      <c r="BP1958" s="66"/>
      <c r="BQ1958" s="129"/>
      <c r="BR1958" s="125"/>
      <c r="BS1958" s="125"/>
      <c r="BT1958" s="125"/>
      <c r="BU1958" s="125"/>
      <c r="BV1958" s="125"/>
      <c r="BW1958" s="125"/>
      <c r="BX1958" s="126"/>
      <c r="BY1958" s="126"/>
      <c r="BZ1958" s="126"/>
      <c r="CA1958" s="127"/>
      <c r="CB1958" s="128"/>
    </row>
    <row r="1959" spans="1:80" x14ac:dyDescent="0.3">
      <c r="A1959" s="65"/>
      <c r="B1959" s="72"/>
      <c r="C1959" s="73"/>
      <c r="D1959" s="74"/>
      <c r="E1959" s="74"/>
      <c r="F1959" s="74"/>
      <c r="G1959" s="75"/>
      <c r="H1959" s="75"/>
      <c r="I1959" s="75"/>
      <c r="J1959" s="75"/>
      <c r="K1959" s="75"/>
      <c r="L1959" s="75"/>
      <c r="M1959" s="80"/>
      <c r="N1959" s="194"/>
      <c r="O1959" s="70"/>
      <c r="P1959" s="70"/>
      <c r="Q1959" s="70"/>
      <c r="R1959" s="70"/>
      <c r="S1959" s="70"/>
      <c r="T1959" s="70"/>
      <c r="U1959" s="70"/>
      <c r="V1959" s="71"/>
      <c r="W1959" s="71"/>
      <c r="X1959" s="71"/>
      <c r="Y1959" s="70"/>
      <c r="Z1959" s="70"/>
      <c r="AA1959" s="65"/>
      <c r="AB1959" s="65"/>
      <c r="AC1959" s="125"/>
      <c r="AD1959" s="125"/>
      <c r="AE1959" s="126"/>
      <c r="AF1959" s="126"/>
      <c r="AG1959" s="126"/>
      <c r="AH1959" s="125"/>
      <c r="AI1959" s="125"/>
      <c r="AJ1959" s="125"/>
      <c r="AK1959" s="125"/>
      <c r="AL1959" s="125"/>
      <c r="AM1959" s="125"/>
      <c r="AN1959" s="125"/>
      <c r="AO1959" s="66"/>
      <c r="AP1959" s="125"/>
      <c r="AQ1959" s="125"/>
      <c r="AR1959" s="125"/>
      <c r="AS1959" s="125"/>
      <c r="AT1959" s="125"/>
      <c r="AU1959" s="125"/>
      <c r="AV1959" s="125"/>
      <c r="AW1959" s="126"/>
      <c r="AX1959" s="126"/>
      <c r="AY1959" s="126"/>
      <c r="AZ1959" s="127"/>
      <c r="BA1959" s="128"/>
      <c r="BB1959" s="65"/>
      <c r="BC1959" s="65"/>
      <c r="BD1959" s="125"/>
      <c r="BE1959" s="125"/>
      <c r="BF1959" s="126"/>
      <c r="BG1959" s="126"/>
      <c r="BH1959" s="126"/>
      <c r="BI1959" s="125"/>
      <c r="BJ1959" s="125"/>
      <c r="BK1959" s="125"/>
      <c r="BL1959" s="125"/>
      <c r="BM1959" s="125"/>
      <c r="BN1959" s="125"/>
      <c r="BO1959" s="129"/>
      <c r="BP1959" s="66"/>
      <c r="BQ1959" s="129"/>
      <c r="BR1959" s="125"/>
      <c r="BS1959" s="125"/>
      <c r="BT1959" s="125"/>
      <c r="BU1959" s="125"/>
      <c r="BV1959" s="125"/>
      <c r="BW1959" s="125"/>
      <c r="BX1959" s="126"/>
      <c r="BY1959" s="126"/>
      <c r="BZ1959" s="126"/>
      <c r="CA1959" s="127"/>
      <c r="CB1959" s="128"/>
    </row>
    <row r="1960" spans="1:80" x14ac:dyDescent="0.3">
      <c r="A1960" s="65"/>
      <c r="B1960" s="72"/>
      <c r="C1960" s="73"/>
      <c r="D1960" s="74"/>
      <c r="E1960" s="74"/>
      <c r="F1960" s="74"/>
      <c r="G1960" s="75"/>
      <c r="H1960" s="75"/>
      <c r="I1960" s="75"/>
      <c r="J1960" s="75"/>
      <c r="K1960" s="75"/>
      <c r="L1960" s="75"/>
      <c r="M1960" s="80"/>
      <c r="N1960" s="194"/>
      <c r="O1960" s="70"/>
      <c r="P1960" s="70"/>
      <c r="Q1960" s="70"/>
      <c r="R1960" s="70"/>
      <c r="S1960" s="70"/>
      <c r="T1960" s="70"/>
      <c r="U1960" s="70"/>
      <c r="V1960" s="71"/>
      <c r="W1960" s="71"/>
      <c r="X1960" s="71"/>
      <c r="Y1960" s="70"/>
      <c r="Z1960" s="70"/>
      <c r="AA1960" s="65"/>
      <c r="AB1960" s="65"/>
      <c r="AC1960" s="125"/>
      <c r="AD1960" s="125"/>
      <c r="AE1960" s="126"/>
      <c r="AF1960" s="126"/>
      <c r="AG1960" s="126"/>
      <c r="AH1960" s="125"/>
      <c r="AI1960" s="125"/>
      <c r="AJ1960" s="125"/>
      <c r="AK1960" s="125"/>
      <c r="AL1960" s="125"/>
      <c r="AM1960" s="125"/>
      <c r="AN1960" s="125"/>
      <c r="AO1960" s="66"/>
      <c r="AP1960" s="125"/>
      <c r="AQ1960" s="125"/>
      <c r="AR1960" s="125"/>
      <c r="AS1960" s="125"/>
      <c r="AT1960" s="125"/>
      <c r="AU1960" s="125"/>
      <c r="AV1960" s="125"/>
      <c r="AW1960" s="126"/>
      <c r="AX1960" s="126"/>
      <c r="AY1960" s="126"/>
      <c r="AZ1960" s="127"/>
      <c r="BA1960" s="128"/>
      <c r="BB1960" s="65"/>
      <c r="BC1960" s="65"/>
      <c r="BD1960" s="125"/>
      <c r="BE1960" s="125"/>
      <c r="BF1960" s="126"/>
      <c r="BG1960" s="126"/>
      <c r="BH1960" s="126"/>
      <c r="BI1960" s="125"/>
      <c r="BJ1960" s="125"/>
      <c r="BK1960" s="125"/>
      <c r="BL1960" s="125"/>
      <c r="BM1960" s="125"/>
      <c r="BN1960" s="125"/>
      <c r="BO1960" s="129"/>
      <c r="BP1960" s="66"/>
      <c r="BQ1960" s="129"/>
      <c r="BR1960" s="125"/>
      <c r="BS1960" s="125"/>
      <c r="BT1960" s="125"/>
      <c r="BU1960" s="125"/>
      <c r="BV1960" s="125"/>
      <c r="BW1960" s="125"/>
      <c r="BX1960" s="126"/>
      <c r="BY1960" s="126"/>
      <c r="BZ1960" s="126"/>
      <c r="CA1960" s="127"/>
      <c r="CB1960" s="128"/>
    </row>
    <row r="1961" spans="1:80" x14ac:dyDescent="0.3">
      <c r="A1961" s="65"/>
      <c r="B1961" s="72"/>
      <c r="C1961" s="73"/>
      <c r="D1961" s="74"/>
      <c r="E1961" s="74"/>
      <c r="F1961" s="74"/>
      <c r="G1961" s="75"/>
      <c r="H1961" s="75"/>
      <c r="I1961" s="75"/>
      <c r="J1961" s="75"/>
      <c r="K1961" s="75"/>
      <c r="L1961" s="75"/>
      <c r="M1961" s="80"/>
      <c r="N1961" s="194"/>
      <c r="O1961" s="70"/>
      <c r="P1961" s="70"/>
      <c r="Q1961" s="70"/>
      <c r="R1961" s="70"/>
      <c r="S1961" s="70"/>
      <c r="T1961" s="70"/>
      <c r="U1961" s="70"/>
      <c r="V1961" s="71"/>
      <c r="W1961" s="71"/>
      <c r="X1961" s="71"/>
      <c r="Y1961" s="70"/>
      <c r="Z1961" s="70"/>
      <c r="AA1961" s="65"/>
      <c r="AB1961" s="65"/>
      <c r="AC1961" s="125"/>
      <c r="AD1961" s="125"/>
      <c r="AE1961" s="126"/>
      <c r="AF1961" s="126"/>
      <c r="AG1961" s="126"/>
      <c r="AH1961" s="125"/>
      <c r="AI1961" s="125"/>
      <c r="AJ1961" s="125"/>
      <c r="AK1961" s="125"/>
      <c r="AL1961" s="125"/>
      <c r="AM1961" s="125"/>
      <c r="AN1961" s="125"/>
      <c r="AO1961" s="66"/>
      <c r="AP1961" s="125"/>
      <c r="AQ1961" s="125"/>
      <c r="AR1961" s="125"/>
      <c r="AS1961" s="125"/>
      <c r="AT1961" s="125"/>
      <c r="AU1961" s="125"/>
      <c r="AV1961" s="125"/>
      <c r="AW1961" s="126"/>
      <c r="AX1961" s="126"/>
      <c r="AY1961" s="126"/>
      <c r="AZ1961" s="127"/>
      <c r="BA1961" s="128"/>
      <c r="BB1961" s="65"/>
      <c r="BC1961" s="65"/>
      <c r="BD1961" s="125"/>
      <c r="BE1961" s="125"/>
      <c r="BF1961" s="126"/>
      <c r="BG1961" s="126"/>
      <c r="BH1961" s="126"/>
      <c r="BI1961" s="125"/>
      <c r="BJ1961" s="125"/>
      <c r="BK1961" s="125"/>
      <c r="BL1961" s="125"/>
      <c r="BM1961" s="125"/>
      <c r="BN1961" s="125"/>
      <c r="BO1961" s="129"/>
      <c r="BP1961" s="66"/>
      <c r="BQ1961" s="129"/>
      <c r="BR1961" s="125"/>
      <c r="BS1961" s="125"/>
      <c r="BT1961" s="125"/>
      <c r="BU1961" s="125"/>
      <c r="BV1961" s="125"/>
      <c r="BW1961" s="125"/>
      <c r="BX1961" s="126"/>
      <c r="BY1961" s="126"/>
      <c r="BZ1961" s="126"/>
      <c r="CA1961" s="127"/>
      <c r="CB1961" s="128"/>
    </row>
    <row r="1962" spans="1:80" x14ac:dyDescent="0.3">
      <c r="A1962" s="65"/>
      <c r="B1962" s="72"/>
      <c r="C1962" s="73"/>
      <c r="D1962" s="74"/>
      <c r="E1962" s="74"/>
      <c r="F1962" s="74"/>
      <c r="G1962" s="75"/>
      <c r="H1962" s="75"/>
      <c r="I1962" s="75"/>
      <c r="J1962" s="75"/>
      <c r="K1962" s="75"/>
      <c r="L1962" s="75"/>
      <c r="M1962" s="80"/>
      <c r="N1962" s="194"/>
      <c r="O1962" s="70"/>
      <c r="P1962" s="70"/>
      <c r="Q1962" s="70"/>
      <c r="R1962" s="70"/>
      <c r="S1962" s="70"/>
      <c r="T1962" s="70"/>
      <c r="U1962" s="70"/>
      <c r="V1962" s="71"/>
      <c r="W1962" s="71"/>
      <c r="X1962" s="71"/>
      <c r="Y1962" s="70"/>
      <c r="Z1962" s="70"/>
      <c r="AA1962" s="65"/>
      <c r="AB1962" s="65"/>
      <c r="AC1962" s="125"/>
      <c r="AD1962" s="125"/>
      <c r="AE1962" s="126"/>
      <c r="AF1962" s="126"/>
      <c r="AG1962" s="126"/>
      <c r="AH1962" s="125"/>
      <c r="AI1962" s="125"/>
      <c r="AJ1962" s="125"/>
      <c r="AK1962" s="125"/>
      <c r="AL1962" s="125"/>
      <c r="AM1962" s="125"/>
      <c r="AN1962" s="125"/>
      <c r="AO1962" s="66"/>
      <c r="AP1962" s="125"/>
      <c r="AQ1962" s="125"/>
      <c r="AR1962" s="125"/>
      <c r="AS1962" s="125"/>
      <c r="AT1962" s="125"/>
      <c r="AU1962" s="125"/>
      <c r="AV1962" s="125"/>
      <c r="AW1962" s="126"/>
      <c r="AX1962" s="126"/>
      <c r="AY1962" s="126"/>
      <c r="AZ1962" s="127"/>
      <c r="BA1962" s="128"/>
      <c r="BB1962" s="65"/>
      <c r="BC1962" s="65"/>
      <c r="BD1962" s="125"/>
      <c r="BE1962" s="125"/>
      <c r="BF1962" s="126"/>
      <c r="BG1962" s="126"/>
      <c r="BH1962" s="126"/>
      <c r="BI1962" s="125"/>
      <c r="BJ1962" s="125"/>
      <c r="BK1962" s="125"/>
      <c r="BL1962" s="125"/>
      <c r="BM1962" s="125"/>
      <c r="BN1962" s="125"/>
      <c r="BO1962" s="129"/>
      <c r="BP1962" s="66"/>
      <c r="BQ1962" s="129"/>
      <c r="BR1962" s="125"/>
      <c r="BS1962" s="125"/>
      <c r="BT1962" s="125"/>
      <c r="BU1962" s="125"/>
      <c r="BV1962" s="125"/>
      <c r="BW1962" s="125"/>
      <c r="BX1962" s="126"/>
      <c r="BY1962" s="126"/>
      <c r="BZ1962" s="126"/>
      <c r="CA1962" s="127"/>
      <c r="CB1962" s="128"/>
    </row>
    <row r="1963" spans="1:80" x14ac:dyDescent="0.3">
      <c r="A1963" s="65"/>
      <c r="B1963" s="72"/>
      <c r="C1963" s="73"/>
      <c r="D1963" s="74"/>
      <c r="E1963" s="74"/>
      <c r="F1963" s="74"/>
      <c r="G1963" s="75"/>
      <c r="H1963" s="75"/>
      <c r="I1963" s="75"/>
      <c r="J1963" s="75"/>
      <c r="K1963" s="75"/>
      <c r="L1963" s="75"/>
      <c r="M1963" s="80"/>
      <c r="N1963" s="194"/>
      <c r="O1963" s="70"/>
      <c r="P1963" s="70"/>
      <c r="Q1963" s="70"/>
      <c r="R1963" s="70"/>
      <c r="S1963" s="70"/>
      <c r="T1963" s="70"/>
      <c r="U1963" s="70"/>
      <c r="V1963" s="71"/>
      <c r="W1963" s="71"/>
      <c r="X1963" s="71"/>
      <c r="Y1963" s="70"/>
      <c r="Z1963" s="70"/>
      <c r="AA1963" s="65"/>
      <c r="AB1963" s="65"/>
      <c r="AC1963" s="125"/>
      <c r="AD1963" s="125"/>
      <c r="AE1963" s="126"/>
      <c r="AF1963" s="126"/>
      <c r="AG1963" s="126"/>
      <c r="AH1963" s="125"/>
      <c r="AI1963" s="125"/>
      <c r="AJ1963" s="125"/>
      <c r="AK1963" s="125"/>
      <c r="AL1963" s="125"/>
      <c r="AM1963" s="125"/>
      <c r="AN1963" s="125"/>
      <c r="AO1963" s="66"/>
      <c r="AP1963" s="125"/>
      <c r="AQ1963" s="125"/>
      <c r="AR1963" s="125"/>
      <c r="AS1963" s="125"/>
      <c r="AT1963" s="125"/>
      <c r="AU1963" s="125"/>
      <c r="AV1963" s="125"/>
      <c r="AW1963" s="126"/>
      <c r="AX1963" s="126"/>
      <c r="AY1963" s="126"/>
      <c r="AZ1963" s="127"/>
      <c r="BA1963" s="128"/>
      <c r="BB1963" s="65"/>
      <c r="BC1963" s="65"/>
      <c r="BD1963" s="125"/>
      <c r="BE1963" s="125"/>
      <c r="BF1963" s="126"/>
      <c r="BG1963" s="126"/>
      <c r="BH1963" s="126"/>
      <c r="BI1963" s="125"/>
      <c r="BJ1963" s="125"/>
      <c r="BK1963" s="125"/>
      <c r="BL1963" s="125"/>
      <c r="BM1963" s="125"/>
      <c r="BN1963" s="125"/>
      <c r="BO1963" s="129"/>
      <c r="BP1963" s="66"/>
      <c r="BQ1963" s="129"/>
      <c r="BR1963" s="125"/>
      <c r="BS1963" s="125"/>
      <c r="BT1963" s="125"/>
      <c r="BU1963" s="125"/>
      <c r="BV1963" s="125"/>
      <c r="BW1963" s="125"/>
      <c r="BX1963" s="126"/>
      <c r="BY1963" s="126"/>
      <c r="BZ1963" s="126"/>
      <c r="CA1963" s="127"/>
      <c r="CB1963" s="128"/>
    </row>
    <row r="1964" spans="1:80" x14ac:dyDescent="0.3">
      <c r="A1964" s="65"/>
      <c r="B1964" s="72"/>
      <c r="C1964" s="73"/>
      <c r="D1964" s="74"/>
      <c r="E1964" s="74"/>
      <c r="F1964" s="74"/>
      <c r="G1964" s="75"/>
      <c r="H1964" s="75"/>
      <c r="I1964" s="75"/>
      <c r="J1964" s="75"/>
      <c r="K1964" s="75"/>
      <c r="L1964" s="75"/>
      <c r="M1964" s="80"/>
      <c r="N1964" s="194"/>
      <c r="O1964" s="70"/>
      <c r="P1964" s="70"/>
      <c r="Q1964" s="70"/>
      <c r="R1964" s="70"/>
      <c r="S1964" s="70"/>
      <c r="T1964" s="70"/>
      <c r="U1964" s="70"/>
      <c r="V1964" s="71"/>
      <c r="W1964" s="71"/>
      <c r="X1964" s="71"/>
      <c r="Y1964" s="70"/>
      <c r="Z1964" s="70"/>
      <c r="AA1964" s="65"/>
      <c r="AB1964" s="65"/>
      <c r="AC1964" s="125"/>
      <c r="AD1964" s="125"/>
      <c r="AE1964" s="126"/>
      <c r="AF1964" s="126"/>
      <c r="AG1964" s="126"/>
      <c r="AH1964" s="125"/>
      <c r="AI1964" s="125"/>
      <c r="AJ1964" s="125"/>
      <c r="AK1964" s="125"/>
      <c r="AL1964" s="125"/>
      <c r="AM1964" s="125"/>
      <c r="AN1964" s="125"/>
      <c r="AO1964" s="66"/>
      <c r="AP1964" s="125"/>
      <c r="AQ1964" s="125"/>
      <c r="AR1964" s="125"/>
      <c r="AS1964" s="125"/>
      <c r="AT1964" s="125"/>
      <c r="AU1964" s="125"/>
      <c r="AV1964" s="125"/>
      <c r="AW1964" s="126"/>
      <c r="AX1964" s="126"/>
      <c r="AY1964" s="126"/>
      <c r="AZ1964" s="127"/>
      <c r="BA1964" s="128"/>
      <c r="BB1964" s="65"/>
      <c r="BC1964" s="65"/>
      <c r="BD1964" s="125"/>
      <c r="BE1964" s="125"/>
      <c r="BF1964" s="126"/>
      <c r="BG1964" s="126"/>
      <c r="BH1964" s="126"/>
      <c r="BI1964" s="125"/>
      <c r="BJ1964" s="125"/>
      <c r="BK1964" s="125"/>
      <c r="BL1964" s="125"/>
      <c r="BM1964" s="125"/>
      <c r="BN1964" s="125"/>
      <c r="BO1964" s="129"/>
      <c r="BP1964" s="66"/>
      <c r="BQ1964" s="129"/>
      <c r="BR1964" s="125"/>
      <c r="BS1964" s="125"/>
      <c r="BT1964" s="125"/>
      <c r="BU1964" s="125"/>
      <c r="BV1964" s="125"/>
      <c r="BW1964" s="125"/>
      <c r="BX1964" s="126"/>
      <c r="BY1964" s="126"/>
      <c r="BZ1964" s="126"/>
      <c r="CA1964" s="127"/>
      <c r="CB1964" s="128"/>
    </row>
    <row r="1965" spans="1:80" x14ac:dyDescent="0.3">
      <c r="A1965" s="65"/>
      <c r="B1965" s="72"/>
      <c r="C1965" s="73"/>
      <c r="D1965" s="74"/>
      <c r="E1965" s="74"/>
      <c r="F1965" s="74"/>
      <c r="G1965" s="75"/>
      <c r="H1965" s="75"/>
      <c r="I1965" s="75"/>
      <c r="J1965" s="75"/>
      <c r="K1965" s="75"/>
      <c r="L1965" s="75"/>
      <c r="M1965" s="80"/>
      <c r="N1965" s="194"/>
      <c r="O1965" s="70"/>
      <c r="P1965" s="70"/>
      <c r="Q1965" s="70"/>
      <c r="R1965" s="70"/>
      <c r="S1965" s="70"/>
      <c r="T1965" s="70"/>
      <c r="U1965" s="70"/>
      <c r="V1965" s="71"/>
      <c r="W1965" s="71"/>
      <c r="X1965" s="71"/>
      <c r="Y1965" s="70"/>
      <c r="Z1965" s="70"/>
      <c r="AA1965" s="65"/>
      <c r="AB1965" s="65"/>
      <c r="AC1965" s="125"/>
      <c r="AD1965" s="125"/>
      <c r="AE1965" s="126"/>
      <c r="AF1965" s="126"/>
      <c r="AG1965" s="126"/>
      <c r="AH1965" s="125"/>
      <c r="AI1965" s="125"/>
      <c r="AJ1965" s="125"/>
      <c r="AK1965" s="125"/>
      <c r="AL1965" s="125"/>
      <c r="AM1965" s="125"/>
      <c r="AN1965" s="125"/>
      <c r="AO1965" s="66"/>
      <c r="AP1965" s="125"/>
      <c r="AQ1965" s="125"/>
      <c r="AR1965" s="125"/>
      <c r="AS1965" s="125"/>
      <c r="AT1965" s="125"/>
      <c r="AU1965" s="125"/>
      <c r="AV1965" s="125"/>
      <c r="AW1965" s="126"/>
      <c r="AX1965" s="126"/>
      <c r="AY1965" s="126"/>
      <c r="AZ1965" s="127"/>
      <c r="BA1965" s="128"/>
      <c r="BB1965" s="65"/>
      <c r="BC1965" s="65"/>
      <c r="BD1965" s="125"/>
      <c r="BE1965" s="125"/>
      <c r="BF1965" s="126"/>
      <c r="BG1965" s="126"/>
      <c r="BH1965" s="126"/>
      <c r="BI1965" s="125"/>
      <c r="BJ1965" s="125"/>
      <c r="BK1965" s="125"/>
      <c r="BL1965" s="125"/>
      <c r="BM1965" s="125"/>
      <c r="BN1965" s="125"/>
      <c r="BO1965" s="129"/>
      <c r="BP1965" s="66"/>
      <c r="BQ1965" s="129"/>
      <c r="BR1965" s="125"/>
      <c r="BS1965" s="125"/>
      <c r="BT1965" s="125"/>
      <c r="BU1965" s="125"/>
      <c r="BV1965" s="125"/>
      <c r="BW1965" s="125"/>
      <c r="BX1965" s="126"/>
      <c r="BY1965" s="126"/>
      <c r="BZ1965" s="126"/>
      <c r="CA1965" s="127"/>
      <c r="CB1965" s="128"/>
    </row>
    <row r="1966" spans="1:80" x14ac:dyDescent="0.3">
      <c r="A1966" s="65"/>
      <c r="B1966" s="65"/>
      <c r="C1966" s="65"/>
      <c r="D1966" s="65"/>
      <c r="E1966" s="65"/>
      <c r="F1966" s="65"/>
      <c r="G1966" s="65"/>
      <c r="H1966" s="65"/>
      <c r="I1966" s="65"/>
      <c r="J1966" s="65"/>
      <c r="K1966" s="65"/>
      <c r="L1966" s="65"/>
      <c r="M1966" s="99"/>
      <c r="N1966" s="66"/>
      <c r="O1966" s="99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5"/>
      <c r="AC1966" s="125"/>
      <c r="AD1966" s="125"/>
      <c r="AE1966" s="126"/>
      <c r="AF1966" s="126"/>
      <c r="AG1966" s="126"/>
      <c r="AH1966" s="125"/>
      <c r="AI1966" s="125"/>
      <c r="AJ1966" s="125"/>
      <c r="AK1966" s="125"/>
      <c r="AL1966" s="125"/>
      <c r="AM1966" s="125"/>
      <c r="AN1966" s="125"/>
      <c r="AO1966" s="66"/>
      <c r="AP1966" s="125"/>
      <c r="AQ1966" s="125"/>
      <c r="AR1966" s="125"/>
      <c r="AS1966" s="125"/>
      <c r="AT1966" s="125"/>
      <c r="AU1966" s="125"/>
      <c r="AV1966" s="125"/>
      <c r="AW1966" s="126"/>
      <c r="AX1966" s="126"/>
      <c r="AY1966" s="126"/>
      <c r="AZ1966" s="127"/>
      <c r="BA1966" s="128"/>
      <c r="BB1966" s="65"/>
      <c r="BC1966" s="65"/>
      <c r="BD1966" s="125"/>
      <c r="BE1966" s="125"/>
      <c r="BF1966" s="126"/>
      <c r="BG1966" s="126"/>
      <c r="BH1966" s="126"/>
      <c r="BI1966" s="125"/>
      <c r="BJ1966" s="125"/>
      <c r="BK1966" s="125"/>
      <c r="BL1966" s="125"/>
      <c r="BM1966" s="125"/>
      <c r="BN1966" s="125"/>
      <c r="BO1966" s="129"/>
      <c r="BP1966" s="66"/>
      <c r="BQ1966" s="129"/>
      <c r="BR1966" s="125"/>
      <c r="BS1966" s="125"/>
      <c r="BT1966" s="125"/>
      <c r="BU1966" s="125"/>
      <c r="BV1966" s="125"/>
      <c r="BW1966" s="125"/>
      <c r="BX1966" s="126"/>
      <c r="BY1966" s="126"/>
      <c r="BZ1966" s="126"/>
      <c r="CA1966" s="127"/>
      <c r="CB1966" s="128"/>
    </row>
    <row r="1967" spans="1:80" x14ac:dyDescent="0.3">
      <c r="A1967" s="65"/>
      <c r="B1967" s="68"/>
      <c r="C1967" s="68"/>
      <c r="D1967" s="68"/>
      <c r="E1967" s="68"/>
      <c r="F1967" s="68"/>
      <c r="G1967" s="68"/>
      <c r="H1967" s="68"/>
      <c r="I1967" s="68"/>
      <c r="J1967" s="68"/>
      <c r="K1967" s="68"/>
      <c r="L1967" s="68"/>
      <c r="M1967" s="87"/>
      <c r="N1967" s="68"/>
      <c r="O1967" s="87"/>
      <c r="P1967" s="68"/>
      <c r="Q1967" s="68"/>
      <c r="R1967" s="68"/>
      <c r="S1967" s="68"/>
      <c r="T1967" s="68"/>
      <c r="U1967" s="68"/>
      <c r="V1967" s="68"/>
      <c r="W1967" s="68"/>
      <c r="X1967" s="68"/>
      <c r="Y1967" s="68"/>
      <c r="Z1967" s="68"/>
      <c r="AA1967" s="65"/>
      <c r="AB1967" s="65"/>
      <c r="AC1967" s="125"/>
      <c r="AD1967" s="125"/>
      <c r="AE1967" s="126"/>
      <c r="AF1967" s="126"/>
      <c r="AG1967" s="126"/>
      <c r="AH1967" s="125"/>
      <c r="AI1967" s="125"/>
      <c r="AJ1967" s="125"/>
      <c r="AK1967" s="125"/>
      <c r="AL1967" s="125"/>
      <c r="AM1967" s="125"/>
      <c r="AN1967" s="125"/>
      <c r="AO1967" s="66"/>
      <c r="AP1967" s="125"/>
      <c r="AQ1967" s="125"/>
      <c r="AR1967" s="125"/>
      <c r="AS1967" s="125"/>
      <c r="AT1967" s="125"/>
      <c r="AU1967" s="125"/>
      <c r="AV1967" s="125"/>
      <c r="AW1967" s="126"/>
      <c r="AX1967" s="126"/>
      <c r="AY1967" s="126"/>
      <c r="AZ1967" s="127"/>
      <c r="BA1967" s="128"/>
      <c r="BB1967" s="65"/>
      <c r="BC1967" s="65"/>
      <c r="BD1967" s="125"/>
      <c r="BE1967" s="125"/>
      <c r="BF1967" s="126"/>
      <c r="BG1967" s="126"/>
      <c r="BH1967" s="126"/>
      <c r="BI1967" s="125"/>
      <c r="BJ1967" s="125"/>
      <c r="BK1967" s="125"/>
      <c r="BL1967" s="125"/>
      <c r="BM1967" s="125"/>
      <c r="BN1967" s="125"/>
      <c r="BO1967" s="129"/>
      <c r="BP1967" s="66"/>
      <c r="BQ1967" s="129"/>
      <c r="BR1967" s="125"/>
      <c r="BS1967" s="125"/>
      <c r="BT1967" s="125"/>
      <c r="BU1967" s="125"/>
      <c r="BV1967" s="125"/>
      <c r="BW1967" s="125"/>
      <c r="BX1967" s="126"/>
      <c r="BY1967" s="126"/>
      <c r="BZ1967" s="126"/>
      <c r="CA1967" s="127"/>
      <c r="CB1967" s="128"/>
    </row>
    <row r="1968" spans="1:80" x14ac:dyDescent="0.3">
      <c r="A1968" s="65"/>
      <c r="B1968" s="77"/>
      <c r="C1968" s="77"/>
      <c r="D1968" s="78"/>
      <c r="E1968" s="78"/>
      <c r="F1968" s="78"/>
      <c r="G1968" s="79"/>
      <c r="H1968" s="79"/>
      <c r="I1968" s="79"/>
      <c r="J1968" s="79"/>
      <c r="K1968" s="79"/>
      <c r="L1968" s="79"/>
      <c r="M1968" s="80"/>
      <c r="N1968" s="68"/>
      <c r="O1968" s="80"/>
      <c r="P1968" s="79"/>
      <c r="Q1968" s="79"/>
      <c r="R1968" s="79"/>
      <c r="S1968" s="79"/>
      <c r="T1968" s="79"/>
      <c r="U1968" s="79"/>
      <c r="V1968" s="78"/>
      <c r="W1968" s="78"/>
      <c r="X1968" s="78"/>
      <c r="Y1968" s="77"/>
      <c r="Z1968" s="77"/>
      <c r="AA1968" s="65"/>
      <c r="AB1968" s="65"/>
      <c r="AC1968" s="125"/>
      <c r="AD1968" s="125"/>
      <c r="AE1968" s="126"/>
      <c r="AF1968" s="126"/>
      <c r="AG1968" s="126"/>
      <c r="AH1968" s="125"/>
      <c r="AI1968" s="125"/>
      <c r="AJ1968" s="125"/>
      <c r="AK1968" s="125"/>
      <c r="AL1968" s="125"/>
      <c r="AM1968" s="125"/>
      <c r="AN1968" s="125"/>
      <c r="AO1968" s="66"/>
      <c r="AP1968" s="125"/>
      <c r="AQ1968" s="125"/>
      <c r="AR1968" s="125"/>
      <c r="AS1968" s="125"/>
      <c r="AT1968" s="125"/>
      <c r="AU1968" s="125"/>
      <c r="AV1968" s="125"/>
      <c r="AW1968" s="126"/>
      <c r="AX1968" s="126"/>
      <c r="AY1968" s="126"/>
      <c r="AZ1968" s="127"/>
      <c r="BA1968" s="128"/>
      <c r="BB1968" s="65"/>
      <c r="BC1968" s="65"/>
      <c r="BD1968" s="125"/>
      <c r="BE1968" s="125"/>
      <c r="BF1968" s="126"/>
      <c r="BG1968" s="126"/>
      <c r="BH1968" s="126"/>
      <c r="BI1968" s="125"/>
      <c r="BJ1968" s="125"/>
      <c r="BK1968" s="125"/>
      <c r="BL1968" s="125"/>
      <c r="BM1968" s="125"/>
      <c r="BN1968" s="125"/>
      <c r="BO1968" s="129"/>
      <c r="BP1968" s="66"/>
      <c r="BQ1968" s="129"/>
      <c r="BR1968" s="125"/>
      <c r="BS1968" s="125"/>
      <c r="BT1968" s="125"/>
      <c r="BU1968" s="125"/>
      <c r="BV1968" s="125"/>
      <c r="BW1968" s="125"/>
      <c r="BX1968" s="126"/>
      <c r="BY1968" s="126"/>
      <c r="BZ1968" s="126"/>
      <c r="CA1968" s="127"/>
      <c r="CB1968" s="128"/>
    </row>
    <row r="1969" spans="1:80" x14ac:dyDescent="0.3">
      <c r="A1969" s="65"/>
      <c r="B1969" s="72"/>
      <c r="C1969" s="72"/>
      <c r="D1969" s="78"/>
      <c r="E1969" s="78"/>
      <c r="F1969" s="78"/>
      <c r="G1969" s="80"/>
      <c r="H1969" s="80"/>
      <c r="I1969" s="80"/>
      <c r="J1969" s="80"/>
      <c r="K1969" s="80"/>
      <c r="L1969" s="80"/>
      <c r="M1969" s="80"/>
      <c r="N1969" s="81"/>
      <c r="O1969" s="80"/>
      <c r="P1969" s="80"/>
      <c r="Q1969" s="80"/>
      <c r="R1969" s="80"/>
      <c r="S1969" s="80"/>
      <c r="T1969" s="80"/>
      <c r="U1969" s="80"/>
      <c r="V1969" s="78"/>
      <c r="W1969" s="78"/>
      <c r="X1969" s="78"/>
      <c r="Y1969" s="72"/>
      <c r="Z1969" s="72"/>
      <c r="AA1969" s="65"/>
      <c r="AB1969" s="65"/>
      <c r="AC1969" s="125"/>
      <c r="AD1969" s="125"/>
      <c r="AE1969" s="126"/>
      <c r="AF1969" s="126"/>
      <c r="AG1969" s="126"/>
      <c r="AH1969" s="125"/>
      <c r="AI1969" s="125"/>
      <c r="AJ1969" s="125"/>
      <c r="AK1969" s="125"/>
      <c r="AL1969" s="125"/>
      <c r="AM1969" s="125"/>
      <c r="AN1969" s="125"/>
      <c r="AO1969" s="66"/>
      <c r="AP1969" s="125"/>
      <c r="AQ1969" s="125"/>
      <c r="AR1969" s="125"/>
      <c r="AS1969" s="125"/>
      <c r="AT1969" s="125"/>
      <c r="AU1969" s="125"/>
      <c r="AV1969" s="125"/>
      <c r="AW1969" s="126"/>
      <c r="AX1969" s="126"/>
      <c r="AY1969" s="126"/>
      <c r="AZ1969" s="127"/>
      <c r="BA1969" s="128"/>
      <c r="BB1969" s="65"/>
      <c r="BC1969" s="65"/>
      <c r="BD1969" s="125"/>
      <c r="BE1969" s="125"/>
      <c r="BF1969" s="126"/>
      <c r="BG1969" s="126"/>
      <c r="BH1969" s="126"/>
      <c r="BI1969" s="125"/>
      <c r="BJ1969" s="125"/>
      <c r="BK1969" s="125"/>
      <c r="BL1969" s="125"/>
      <c r="BM1969" s="125"/>
      <c r="BN1969" s="125"/>
      <c r="BO1969" s="129"/>
      <c r="BP1969" s="66"/>
      <c r="BQ1969" s="129"/>
      <c r="BR1969" s="125"/>
      <c r="BS1969" s="125"/>
      <c r="BT1969" s="125"/>
      <c r="BU1969" s="125"/>
      <c r="BV1969" s="125"/>
      <c r="BW1969" s="125"/>
      <c r="BX1969" s="126"/>
      <c r="BY1969" s="126"/>
      <c r="BZ1969" s="126"/>
      <c r="CA1969" s="127"/>
      <c r="CB1969" s="128"/>
    </row>
    <row r="1970" spans="1:80" x14ac:dyDescent="0.3">
      <c r="A1970" s="65"/>
      <c r="B1970" s="125"/>
      <c r="C1970" s="125"/>
      <c r="D1970" s="126"/>
      <c r="E1970" s="126"/>
      <c r="F1970" s="126"/>
      <c r="G1970" s="125"/>
      <c r="H1970" s="125"/>
      <c r="I1970" s="125"/>
      <c r="J1970" s="125"/>
      <c r="K1970" s="125"/>
      <c r="L1970" s="125"/>
      <c r="M1970" s="125"/>
      <c r="N1970" s="66"/>
      <c r="O1970" s="125"/>
      <c r="P1970" s="125"/>
      <c r="Q1970" s="125"/>
      <c r="R1970" s="125"/>
      <c r="S1970" s="125"/>
      <c r="T1970" s="125"/>
      <c r="U1970" s="125"/>
      <c r="V1970" s="126"/>
      <c r="W1970" s="126"/>
      <c r="X1970" s="126"/>
      <c r="Y1970" s="127"/>
      <c r="Z1970" s="128"/>
      <c r="AA1970" s="65"/>
      <c r="AB1970" s="65"/>
      <c r="AC1970" s="125"/>
      <c r="AD1970" s="125"/>
      <c r="AE1970" s="126"/>
      <c r="AF1970" s="126"/>
      <c r="AG1970" s="126"/>
      <c r="AH1970" s="125"/>
      <c r="AI1970" s="125"/>
      <c r="AJ1970" s="125"/>
      <c r="AK1970" s="125"/>
      <c r="AL1970" s="125"/>
      <c r="AM1970" s="125"/>
      <c r="AN1970" s="125"/>
      <c r="AO1970" s="66"/>
      <c r="AP1970" s="125"/>
      <c r="AQ1970" s="125"/>
      <c r="AR1970" s="125"/>
      <c r="AS1970" s="125"/>
      <c r="AT1970" s="125"/>
      <c r="AU1970" s="125"/>
      <c r="AV1970" s="125"/>
      <c r="AW1970" s="126"/>
      <c r="AX1970" s="126"/>
      <c r="AY1970" s="126"/>
      <c r="AZ1970" s="127"/>
      <c r="BA1970" s="128"/>
      <c r="BB1970" s="65"/>
      <c r="BC1970" s="65"/>
      <c r="BD1970" s="125"/>
      <c r="BE1970" s="125"/>
      <c r="BF1970" s="126"/>
      <c r="BG1970" s="126"/>
      <c r="BH1970" s="126"/>
      <c r="BI1970" s="125"/>
      <c r="BJ1970" s="125"/>
      <c r="BK1970" s="125"/>
      <c r="BL1970" s="125"/>
      <c r="BM1970" s="125"/>
      <c r="BN1970" s="125"/>
      <c r="BO1970" s="129"/>
      <c r="BP1970" s="66"/>
      <c r="BQ1970" s="129"/>
      <c r="BR1970" s="125"/>
      <c r="BS1970" s="125"/>
      <c r="BT1970" s="125"/>
      <c r="BU1970" s="125"/>
      <c r="BV1970" s="125"/>
      <c r="BW1970" s="125"/>
      <c r="BX1970" s="126"/>
      <c r="BY1970" s="126"/>
      <c r="BZ1970" s="126"/>
      <c r="CA1970" s="127"/>
      <c r="CB1970" s="128"/>
    </row>
    <row r="1971" spans="1:80" x14ac:dyDescent="0.3">
      <c r="A1971" s="65"/>
      <c r="B1971" s="223"/>
      <c r="C1971" s="224"/>
      <c r="D1971" s="65"/>
      <c r="E1971" s="65"/>
      <c r="F1971" s="223"/>
      <c r="G1971" s="224"/>
      <c r="H1971" s="65"/>
      <c r="I1971" s="65"/>
      <c r="J1971" s="223"/>
      <c r="K1971" s="224"/>
      <c r="L1971" s="65"/>
      <c r="M1971" s="233"/>
      <c r="N1971" s="233"/>
      <c r="O1971" s="233"/>
      <c r="P1971" s="65"/>
      <c r="Q1971" s="223"/>
      <c r="R1971" s="224"/>
      <c r="S1971" s="65"/>
      <c r="T1971" s="65"/>
      <c r="U1971" s="223"/>
      <c r="V1971" s="224"/>
      <c r="W1971" s="65"/>
      <c r="X1971" s="65"/>
      <c r="Y1971" s="223"/>
      <c r="Z1971" s="224"/>
      <c r="AA1971" s="65"/>
      <c r="AB1971" s="65"/>
      <c r="AC1971" s="125"/>
      <c r="AD1971" s="125"/>
      <c r="AE1971" s="126"/>
      <c r="AF1971" s="126"/>
      <c r="AG1971" s="126"/>
      <c r="AH1971" s="125"/>
      <c r="AI1971" s="125"/>
      <c r="AJ1971" s="125"/>
      <c r="AK1971" s="125"/>
      <c r="AL1971" s="125"/>
      <c r="AM1971" s="125"/>
      <c r="AN1971" s="125"/>
      <c r="AO1971" s="66"/>
      <c r="AP1971" s="125"/>
      <c r="AQ1971" s="125"/>
      <c r="AR1971" s="125"/>
      <c r="AS1971" s="125"/>
      <c r="AT1971" s="125"/>
      <c r="AU1971" s="125"/>
      <c r="AV1971" s="125"/>
      <c r="AW1971" s="126"/>
      <c r="AX1971" s="126"/>
      <c r="AY1971" s="126"/>
      <c r="AZ1971" s="127"/>
      <c r="BA1971" s="128"/>
      <c r="BB1971" s="65"/>
      <c r="BC1971" s="65"/>
      <c r="BD1971" s="125"/>
      <c r="BE1971" s="125"/>
      <c r="BF1971" s="126"/>
      <c r="BG1971" s="126"/>
      <c r="BH1971" s="126"/>
      <c r="BI1971" s="125"/>
      <c r="BJ1971" s="125"/>
      <c r="BK1971" s="125"/>
      <c r="BL1971" s="125"/>
      <c r="BM1971" s="125"/>
      <c r="BN1971" s="125"/>
      <c r="BO1971" s="129"/>
      <c r="BP1971" s="66"/>
      <c r="BQ1971" s="129"/>
      <c r="BR1971" s="125"/>
      <c r="BS1971" s="125"/>
      <c r="BT1971" s="125"/>
      <c r="BU1971" s="125"/>
      <c r="BV1971" s="125"/>
      <c r="BW1971" s="125"/>
      <c r="BX1971" s="126"/>
      <c r="BY1971" s="126"/>
      <c r="BZ1971" s="126"/>
      <c r="CA1971" s="127"/>
      <c r="CB1971" s="128"/>
    </row>
    <row r="1972" spans="1:80" x14ac:dyDescent="0.3">
      <c r="A1972" s="65"/>
      <c r="B1972" s="225"/>
      <c r="C1972" s="226"/>
      <c r="D1972" s="65"/>
      <c r="E1972" s="65"/>
      <c r="F1972" s="227"/>
      <c r="G1972" s="226"/>
      <c r="H1972" s="65"/>
      <c r="I1972" s="65"/>
      <c r="J1972" s="228"/>
      <c r="K1972" s="229"/>
      <c r="L1972" s="65"/>
      <c r="M1972" s="225"/>
      <c r="N1972" s="230"/>
      <c r="O1972" s="226"/>
      <c r="P1972" s="65"/>
      <c r="Q1972" s="231"/>
      <c r="R1972" s="232"/>
      <c r="S1972" s="76"/>
      <c r="T1972" s="65"/>
      <c r="U1972" s="225"/>
      <c r="V1972" s="226"/>
      <c r="W1972" s="65"/>
      <c r="X1972" s="65"/>
      <c r="Y1972" s="225"/>
      <c r="Z1972" s="226"/>
      <c r="AA1972" s="65"/>
      <c r="AB1972" s="65"/>
      <c r="AC1972" s="125"/>
      <c r="AD1972" s="125"/>
      <c r="AE1972" s="126"/>
      <c r="AF1972" s="126"/>
      <c r="AG1972" s="126"/>
      <c r="AH1972" s="125"/>
      <c r="AI1972" s="125"/>
      <c r="AJ1972" s="125"/>
      <c r="AK1972" s="125"/>
      <c r="AL1972" s="125"/>
      <c r="AM1972" s="125"/>
      <c r="AN1972" s="125"/>
      <c r="AO1972" s="66"/>
      <c r="AP1972" s="125"/>
      <c r="AQ1972" s="125"/>
      <c r="AR1972" s="125"/>
      <c r="AS1972" s="125"/>
      <c r="AT1972" s="125"/>
      <c r="AU1972" s="125"/>
      <c r="AV1972" s="125"/>
      <c r="AW1972" s="126"/>
      <c r="AX1972" s="126"/>
      <c r="AY1972" s="126"/>
      <c r="AZ1972" s="127"/>
      <c r="BA1972" s="128"/>
      <c r="BB1972" s="65"/>
      <c r="BC1972" s="65"/>
      <c r="BD1972" s="125"/>
      <c r="BE1972" s="125"/>
      <c r="BF1972" s="126"/>
      <c r="BG1972" s="126"/>
      <c r="BH1972" s="126"/>
      <c r="BI1972" s="125"/>
      <c r="BJ1972" s="125"/>
      <c r="BK1972" s="125"/>
      <c r="BL1972" s="125"/>
      <c r="BM1972" s="125"/>
      <c r="BN1972" s="125"/>
      <c r="BO1972" s="129"/>
      <c r="BP1972" s="66"/>
      <c r="BQ1972" s="129"/>
      <c r="BR1972" s="125"/>
      <c r="BS1972" s="125"/>
      <c r="BT1972" s="125"/>
      <c r="BU1972" s="125"/>
      <c r="BV1972" s="125"/>
      <c r="BW1972" s="125"/>
      <c r="BX1972" s="126"/>
      <c r="BY1972" s="126"/>
      <c r="BZ1972" s="126"/>
      <c r="CA1972" s="127"/>
      <c r="CB1972" s="128"/>
    </row>
    <row r="1973" spans="1:80" x14ac:dyDescent="0.3">
      <c r="A1973" s="65"/>
      <c r="B1973" s="65"/>
      <c r="C1973" s="65"/>
      <c r="D1973" s="65"/>
      <c r="E1973" s="65"/>
      <c r="F1973" s="65"/>
      <c r="G1973" s="65"/>
      <c r="H1973" s="65"/>
      <c r="I1973" s="65"/>
      <c r="J1973" s="65"/>
      <c r="K1973" s="65"/>
      <c r="L1973" s="65"/>
      <c r="M1973" s="99"/>
      <c r="N1973" s="66"/>
      <c r="O1973" s="99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5"/>
      <c r="AC1973" s="125"/>
      <c r="AD1973" s="125"/>
      <c r="AE1973" s="126"/>
      <c r="AF1973" s="126"/>
      <c r="AG1973" s="126"/>
      <c r="AH1973" s="125"/>
      <c r="AI1973" s="125"/>
      <c r="AJ1973" s="125"/>
      <c r="AK1973" s="125"/>
      <c r="AL1973" s="125"/>
      <c r="AM1973" s="125"/>
      <c r="AN1973" s="125"/>
      <c r="AO1973" s="66"/>
      <c r="AP1973" s="125"/>
      <c r="AQ1973" s="125"/>
      <c r="AR1973" s="125"/>
      <c r="AS1973" s="125"/>
      <c r="AT1973" s="125"/>
      <c r="AU1973" s="125"/>
      <c r="AV1973" s="125"/>
      <c r="AW1973" s="126"/>
      <c r="AX1973" s="126"/>
      <c r="AY1973" s="126"/>
      <c r="AZ1973" s="127"/>
      <c r="BA1973" s="128"/>
      <c r="BB1973" s="65"/>
      <c r="BC1973" s="65"/>
      <c r="BD1973" s="125"/>
      <c r="BE1973" s="125"/>
      <c r="BF1973" s="126"/>
      <c r="BG1973" s="126"/>
      <c r="BH1973" s="126"/>
      <c r="BI1973" s="125"/>
      <c r="BJ1973" s="125"/>
      <c r="BK1973" s="125"/>
      <c r="BL1973" s="125"/>
      <c r="BM1973" s="125"/>
      <c r="BN1973" s="125"/>
      <c r="BO1973" s="129"/>
      <c r="BP1973" s="66"/>
      <c r="BQ1973" s="129"/>
      <c r="BR1973" s="125"/>
      <c r="BS1973" s="125"/>
      <c r="BT1973" s="125"/>
      <c r="BU1973" s="125"/>
      <c r="BV1973" s="125"/>
      <c r="BW1973" s="125"/>
      <c r="BX1973" s="126"/>
      <c r="BY1973" s="126"/>
      <c r="BZ1973" s="126"/>
      <c r="CA1973" s="127"/>
      <c r="CB1973" s="128"/>
    </row>
    <row r="1974" spans="1:80" x14ac:dyDescent="0.3">
      <c r="A1974" s="65"/>
      <c r="B1974" s="65"/>
      <c r="C1974" s="65"/>
      <c r="D1974" s="65"/>
      <c r="E1974" s="65"/>
      <c r="F1974" s="65"/>
      <c r="G1974" s="65"/>
      <c r="H1974" s="65"/>
      <c r="I1974" s="65"/>
      <c r="J1974" s="65"/>
      <c r="K1974" s="65"/>
      <c r="L1974" s="65"/>
      <c r="M1974" s="99"/>
      <c r="N1974" s="66"/>
      <c r="O1974" s="99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5"/>
      <c r="AC1974" s="125"/>
      <c r="AD1974" s="125"/>
      <c r="AE1974" s="126"/>
      <c r="AF1974" s="126"/>
      <c r="AG1974" s="126"/>
      <c r="AH1974" s="125"/>
      <c r="AI1974" s="125"/>
      <c r="AJ1974" s="125"/>
      <c r="AK1974" s="125"/>
      <c r="AL1974" s="125"/>
      <c r="AM1974" s="125"/>
      <c r="AN1974" s="125"/>
      <c r="AO1974" s="66"/>
      <c r="AP1974" s="125"/>
      <c r="AQ1974" s="125"/>
      <c r="AR1974" s="125"/>
      <c r="AS1974" s="125"/>
      <c r="AT1974" s="125"/>
      <c r="AU1974" s="125"/>
      <c r="AV1974" s="125"/>
      <c r="AW1974" s="126"/>
      <c r="AX1974" s="126"/>
      <c r="AY1974" s="126"/>
      <c r="AZ1974" s="127"/>
      <c r="BA1974" s="128"/>
      <c r="BB1974" s="65"/>
      <c r="BC1974" s="65"/>
      <c r="BD1974" s="125"/>
      <c r="BE1974" s="125"/>
      <c r="BF1974" s="126"/>
      <c r="BG1974" s="126"/>
      <c r="BH1974" s="126"/>
      <c r="BI1974" s="125"/>
      <c r="BJ1974" s="125"/>
      <c r="BK1974" s="125"/>
      <c r="BL1974" s="125"/>
      <c r="BM1974" s="125"/>
      <c r="BN1974" s="125"/>
      <c r="BO1974" s="129"/>
      <c r="BP1974" s="66"/>
      <c r="BQ1974" s="129"/>
      <c r="BR1974" s="125"/>
      <c r="BS1974" s="125"/>
      <c r="BT1974" s="125"/>
      <c r="BU1974" s="125"/>
      <c r="BV1974" s="125"/>
      <c r="BW1974" s="125"/>
      <c r="BX1974" s="126"/>
      <c r="BY1974" s="126"/>
      <c r="BZ1974" s="126"/>
      <c r="CA1974" s="127"/>
      <c r="CB1974" s="128"/>
    </row>
    <row r="1975" spans="1:80" x14ac:dyDescent="0.3">
      <c r="A1975" s="65"/>
      <c r="B1975" s="68"/>
      <c r="C1975" s="68"/>
      <c r="D1975" s="68"/>
      <c r="E1975" s="68"/>
      <c r="F1975" s="68"/>
      <c r="G1975" s="68"/>
      <c r="H1975" s="68"/>
      <c r="I1975" s="68"/>
      <c r="J1975" s="68"/>
      <c r="K1975" s="68"/>
      <c r="L1975" s="68"/>
      <c r="M1975" s="87"/>
      <c r="N1975" s="68"/>
      <c r="O1975" s="87"/>
      <c r="P1975" s="68"/>
      <c r="Q1975" s="68"/>
      <c r="R1975" s="68"/>
      <c r="S1975" s="68"/>
      <c r="T1975" s="68"/>
      <c r="U1975" s="68"/>
      <c r="V1975" s="68"/>
      <c r="W1975" s="68"/>
      <c r="X1975" s="68"/>
      <c r="Y1975" s="68"/>
      <c r="Z1975" s="68"/>
      <c r="AA1975" s="65"/>
      <c r="AB1975" s="65"/>
      <c r="AC1975" s="125"/>
      <c r="AD1975" s="125"/>
      <c r="AE1975" s="126"/>
      <c r="AF1975" s="126"/>
      <c r="AG1975" s="126"/>
      <c r="AH1975" s="125"/>
      <c r="AI1975" s="125"/>
      <c r="AJ1975" s="125"/>
      <c r="AK1975" s="125"/>
      <c r="AL1975" s="125"/>
      <c r="AM1975" s="125"/>
      <c r="AN1975" s="125"/>
      <c r="AO1975" s="66"/>
      <c r="AP1975" s="125"/>
      <c r="AQ1975" s="125"/>
      <c r="AR1975" s="125"/>
      <c r="AS1975" s="125"/>
      <c r="AT1975" s="125"/>
      <c r="AU1975" s="125"/>
      <c r="AV1975" s="125"/>
      <c r="AW1975" s="126"/>
      <c r="AX1975" s="126"/>
      <c r="AY1975" s="126"/>
      <c r="AZ1975" s="127"/>
      <c r="BA1975" s="128"/>
      <c r="BB1975" s="65"/>
      <c r="BC1975" s="65"/>
      <c r="BD1975" s="125"/>
      <c r="BE1975" s="125"/>
      <c r="BF1975" s="126"/>
      <c r="BG1975" s="126"/>
      <c r="BH1975" s="126"/>
      <c r="BI1975" s="125"/>
      <c r="BJ1975" s="125"/>
      <c r="BK1975" s="125"/>
      <c r="BL1975" s="125"/>
      <c r="BM1975" s="125"/>
      <c r="BN1975" s="125"/>
      <c r="BO1975" s="129"/>
      <c r="BP1975" s="66"/>
      <c r="BQ1975" s="129"/>
      <c r="BR1975" s="125"/>
      <c r="BS1975" s="125"/>
      <c r="BT1975" s="125"/>
      <c r="BU1975" s="125"/>
      <c r="BV1975" s="125"/>
      <c r="BW1975" s="125"/>
      <c r="BX1975" s="126"/>
      <c r="BY1975" s="126"/>
      <c r="BZ1975" s="126"/>
      <c r="CA1975" s="127"/>
      <c r="CB1975" s="128"/>
    </row>
    <row r="1976" spans="1:80" x14ac:dyDescent="0.3">
      <c r="A1976" s="65"/>
      <c r="B1976" s="70"/>
      <c r="C1976" s="70"/>
      <c r="D1976" s="71"/>
      <c r="E1976" s="71"/>
      <c r="F1976" s="71"/>
      <c r="G1976" s="70"/>
      <c r="H1976" s="70"/>
      <c r="I1976" s="70"/>
      <c r="J1976" s="70"/>
      <c r="K1976" s="70"/>
      <c r="L1976" s="70"/>
      <c r="M1976" s="70"/>
      <c r="N1976" s="194"/>
      <c r="O1976" s="80"/>
      <c r="P1976" s="75"/>
      <c r="Q1976" s="75"/>
      <c r="R1976" s="75"/>
      <c r="S1976" s="75"/>
      <c r="T1976" s="75"/>
      <c r="U1976" s="75"/>
      <c r="V1976" s="74"/>
      <c r="W1976" s="74"/>
      <c r="X1976" s="74"/>
      <c r="Y1976" s="73"/>
      <c r="Z1976" s="72"/>
      <c r="AA1976" s="65"/>
      <c r="AB1976" s="65"/>
      <c r="AC1976" s="125"/>
      <c r="AD1976" s="125"/>
      <c r="AE1976" s="126"/>
      <c r="AF1976" s="126"/>
      <c r="AG1976" s="126"/>
      <c r="AH1976" s="125"/>
      <c r="AI1976" s="125"/>
      <c r="AJ1976" s="125"/>
      <c r="AK1976" s="125"/>
      <c r="AL1976" s="125"/>
      <c r="AM1976" s="125"/>
      <c r="AN1976" s="125"/>
      <c r="AO1976" s="82"/>
      <c r="AP1976" s="125"/>
      <c r="AQ1976" s="125"/>
      <c r="AR1976" s="125"/>
      <c r="AS1976" s="125"/>
      <c r="AT1976" s="125"/>
      <c r="AU1976" s="125"/>
      <c r="AV1976" s="125"/>
      <c r="AW1976" s="126"/>
      <c r="AX1976" s="126"/>
      <c r="AY1976" s="126"/>
      <c r="AZ1976" s="125"/>
      <c r="BA1976" s="125"/>
      <c r="BB1976" s="65"/>
      <c r="BC1976" s="65"/>
      <c r="BD1976" s="125"/>
      <c r="BE1976" s="125"/>
      <c r="BF1976" s="126"/>
      <c r="BG1976" s="126"/>
      <c r="BH1976" s="126"/>
      <c r="BI1976" s="125"/>
      <c r="BJ1976" s="125"/>
      <c r="BK1976" s="125"/>
      <c r="BL1976" s="125"/>
      <c r="BM1976" s="125"/>
      <c r="BN1976" s="125"/>
      <c r="BO1976" s="129"/>
      <c r="BP1976" s="82"/>
      <c r="BQ1976" s="129"/>
      <c r="BR1976" s="125"/>
      <c r="BS1976" s="125"/>
      <c r="BT1976" s="125"/>
      <c r="BU1976" s="125"/>
      <c r="BV1976" s="125"/>
      <c r="BW1976" s="125"/>
      <c r="BX1976" s="126"/>
      <c r="BY1976" s="126"/>
      <c r="BZ1976" s="126"/>
      <c r="CA1976" s="125"/>
      <c r="CB1976" s="125"/>
    </row>
    <row r="1977" spans="1:80" x14ac:dyDescent="0.3">
      <c r="A1977" s="65"/>
      <c r="B1977" s="70"/>
      <c r="C1977" s="70"/>
      <c r="D1977" s="71"/>
      <c r="E1977" s="71"/>
      <c r="F1977" s="71"/>
      <c r="G1977" s="70"/>
      <c r="H1977" s="70"/>
      <c r="I1977" s="70"/>
      <c r="J1977" s="70"/>
      <c r="K1977" s="70"/>
      <c r="L1977" s="70"/>
      <c r="M1977" s="70"/>
      <c r="N1977" s="194"/>
      <c r="O1977" s="80"/>
      <c r="P1977" s="75"/>
      <c r="Q1977" s="75"/>
      <c r="R1977" s="75"/>
      <c r="S1977" s="75"/>
      <c r="T1977" s="75"/>
      <c r="U1977" s="75"/>
      <c r="V1977" s="74"/>
      <c r="W1977" s="74"/>
      <c r="X1977" s="74"/>
      <c r="Y1977" s="73"/>
      <c r="Z1977" s="72"/>
      <c r="AA1977" s="65"/>
      <c r="AB1977" s="65"/>
      <c r="AC1977" s="128"/>
      <c r="AD1977" s="127"/>
      <c r="AE1977" s="126"/>
      <c r="AF1977" s="126"/>
      <c r="AG1977" s="126"/>
      <c r="AH1977" s="125"/>
      <c r="AI1977" s="125"/>
      <c r="AJ1977" s="125"/>
      <c r="AK1977" s="125"/>
      <c r="AL1977" s="125"/>
      <c r="AM1977" s="125"/>
      <c r="AN1977" s="125"/>
      <c r="AO1977" s="66"/>
      <c r="AP1977" s="125"/>
      <c r="AQ1977" s="125"/>
      <c r="AR1977" s="125"/>
      <c r="AS1977" s="125"/>
      <c r="AT1977" s="125"/>
      <c r="AU1977" s="125"/>
      <c r="AV1977" s="125"/>
      <c r="AW1977" s="126"/>
      <c r="AX1977" s="126"/>
      <c r="AY1977" s="126"/>
      <c r="AZ1977" s="125"/>
      <c r="BA1977" s="125"/>
      <c r="BB1977" s="65"/>
      <c r="BC1977" s="65"/>
      <c r="BD1977" s="128"/>
      <c r="BE1977" s="127"/>
      <c r="BF1977" s="126"/>
      <c r="BG1977" s="126"/>
      <c r="BH1977" s="126"/>
      <c r="BI1977" s="125"/>
      <c r="BJ1977" s="125"/>
      <c r="BK1977" s="125"/>
      <c r="BL1977" s="125"/>
      <c r="BM1977" s="125"/>
      <c r="BN1977" s="125"/>
      <c r="BO1977" s="129"/>
      <c r="BP1977" s="66"/>
      <c r="BQ1977" s="129"/>
      <c r="BR1977" s="125"/>
      <c r="BS1977" s="125"/>
      <c r="BT1977" s="125"/>
      <c r="BU1977" s="125"/>
      <c r="BV1977" s="125"/>
      <c r="BW1977" s="125"/>
      <c r="BX1977" s="126"/>
      <c r="BY1977" s="126"/>
      <c r="BZ1977" s="126"/>
      <c r="CA1977" s="125"/>
      <c r="CB1977" s="125"/>
    </row>
    <row r="1978" spans="1:80" x14ac:dyDescent="0.3">
      <c r="A1978" s="65"/>
      <c r="B1978" s="70"/>
      <c r="C1978" s="70"/>
      <c r="D1978" s="71"/>
      <c r="E1978" s="71"/>
      <c r="F1978" s="71"/>
      <c r="G1978" s="70"/>
      <c r="H1978" s="70"/>
      <c r="I1978" s="70"/>
      <c r="J1978" s="70"/>
      <c r="K1978" s="70"/>
      <c r="L1978" s="70"/>
      <c r="M1978" s="70"/>
      <c r="N1978" s="194"/>
      <c r="O1978" s="80"/>
      <c r="P1978" s="75"/>
      <c r="Q1978" s="75"/>
      <c r="R1978" s="75"/>
      <c r="S1978" s="75"/>
      <c r="T1978" s="75"/>
      <c r="U1978" s="75"/>
      <c r="V1978" s="74"/>
      <c r="W1978" s="74"/>
      <c r="X1978" s="74"/>
      <c r="Y1978" s="73"/>
      <c r="Z1978" s="72"/>
      <c r="AA1978" s="65"/>
      <c r="AB1978" s="65"/>
      <c r="AC1978" s="128"/>
      <c r="AD1978" s="127"/>
      <c r="AE1978" s="126"/>
      <c r="AF1978" s="126"/>
      <c r="AG1978" s="126"/>
      <c r="AH1978" s="125"/>
      <c r="AI1978" s="125"/>
      <c r="AJ1978" s="125"/>
      <c r="AK1978" s="125"/>
      <c r="AL1978" s="125"/>
      <c r="AM1978" s="125"/>
      <c r="AN1978" s="125"/>
      <c r="AO1978" s="66"/>
      <c r="AP1978" s="125"/>
      <c r="AQ1978" s="125"/>
      <c r="AR1978" s="125"/>
      <c r="AS1978" s="125"/>
      <c r="AT1978" s="125"/>
      <c r="AU1978" s="125"/>
      <c r="AV1978" s="125"/>
      <c r="AW1978" s="126"/>
      <c r="AX1978" s="126"/>
      <c r="AY1978" s="126"/>
      <c r="AZ1978" s="125"/>
      <c r="BA1978" s="125"/>
      <c r="BB1978" s="65"/>
      <c r="BC1978" s="65"/>
      <c r="BD1978" s="128"/>
      <c r="BE1978" s="127"/>
      <c r="BF1978" s="126"/>
      <c r="BG1978" s="126"/>
      <c r="BH1978" s="126"/>
      <c r="BI1978" s="125"/>
      <c r="BJ1978" s="125"/>
      <c r="BK1978" s="125"/>
      <c r="BL1978" s="125"/>
      <c r="BM1978" s="125"/>
      <c r="BN1978" s="125"/>
      <c r="BO1978" s="129"/>
      <c r="BP1978" s="66"/>
      <c r="BQ1978" s="129"/>
      <c r="BR1978" s="125"/>
      <c r="BS1978" s="125"/>
      <c r="BT1978" s="125"/>
      <c r="BU1978" s="125"/>
      <c r="BV1978" s="125"/>
      <c r="BW1978" s="125"/>
      <c r="BX1978" s="126"/>
      <c r="BY1978" s="126"/>
      <c r="BZ1978" s="126"/>
      <c r="CA1978" s="125"/>
      <c r="CB1978" s="125"/>
    </row>
    <row r="1979" spans="1:80" x14ac:dyDescent="0.3">
      <c r="A1979" s="65"/>
      <c r="B1979" s="70"/>
      <c r="C1979" s="70"/>
      <c r="D1979" s="71"/>
      <c r="E1979" s="71"/>
      <c r="F1979" s="71"/>
      <c r="G1979" s="70"/>
      <c r="H1979" s="70"/>
      <c r="I1979" s="70"/>
      <c r="J1979" s="70"/>
      <c r="K1979" s="70"/>
      <c r="L1979" s="70"/>
      <c r="M1979" s="70"/>
      <c r="N1979" s="194"/>
      <c r="O1979" s="80"/>
      <c r="P1979" s="75"/>
      <c r="Q1979" s="75"/>
      <c r="R1979" s="75"/>
      <c r="S1979" s="75"/>
      <c r="T1979" s="75"/>
      <c r="U1979" s="75"/>
      <c r="V1979" s="74"/>
      <c r="W1979" s="74"/>
      <c r="X1979" s="74"/>
      <c r="Y1979" s="73"/>
      <c r="Z1979" s="72"/>
      <c r="AA1979" s="65"/>
      <c r="AB1979" s="65"/>
      <c r="AC1979" s="128"/>
      <c r="AD1979" s="127"/>
      <c r="AE1979" s="126"/>
      <c r="AF1979" s="126"/>
      <c r="AG1979" s="126"/>
      <c r="AH1979" s="125"/>
      <c r="AI1979" s="125"/>
      <c r="AJ1979" s="125"/>
      <c r="AK1979" s="125"/>
      <c r="AL1979" s="125"/>
      <c r="AM1979" s="125"/>
      <c r="AN1979" s="125"/>
      <c r="AO1979" s="66"/>
      <c r="AP1979" s="125"/>
      <c r="AQ1979" s="125"/>
      <c r="AR1979" s="125"/>
      <c r="AS1979" s="125"/>
      <c r="AT1979" s="125"/>
      <c r="AU1979" s="125"/>
      <c r="AV1979" s="125"/>
      <c r="AW1979" s="126"/>
      <c r="AX1979" s="126"/>
      <c r="AY1979" s="126"/>
      <c r="AZ1979" s="125"/>
      <c r="BA1979" s="125"/>
      <c r="BB1979" s="65"/>
      <c r="BC1979" s="65"/>
      <c r="BD1979" s="128"/>
      <c r="BE1979" s="127"/>
      <c r="BF1979" s="126"/>
      <c r="BG1979" s="126"/>
      <c r="BH1979" s="126"/>
      <c r="BI1979" s="125"/>
      <c r="BJ1979" s="125"/>
      <c r="BK1979" s="125"/>
      <c r="BL1979" s="125"/>
      <c r="BM1979" s="125"/>
      <c r="BN1979" s="125"/>
      <c r="BO1979" s="129"/>
      <c r="BP1979" s="66"/>
      <c r="BQ1979" s="129"/>
      <c r="BR1979" s="125"/>
      <c r="BS1979" s="125"/>
      <c r="BT1979" s="125"/>
      <c r="BU1979" s="125"/>
      <c r="BV1979" s="125"/>
      <c r="BW1979" s="125"/>
      <c r="BX1979" s="126"/>
      <c r="BY1979" s="126"/>
      <c r="BZ1979" s="126"/>
      <c r="CA1979" s="125"/>
      <c r="CB1979" s="125"/>
    </row>
    <row r="1980" spans="1:80" x14ac:dyDescent="0.3">
      <c r="A1980" s="65"/>
      <c r="B1980" s="70"/>
      <c r="C1980" s="70"/>
      <c r="D1980" s="71"/>
      <c r="E1980" s="71"/>
      <c r="F1980" s="71"/>
      <c r="G1980" s="70"/>
      <c r="H1980" s="70"/>
      <c r="I1980" s="70"/>
      <c r="J1980" s="70"/>
      <c r="K1980" s="70"/>
      <c r="L1980" s="70"/>
      <c r="M1980" s="70"/>
      <c r="N1980" s="194"/>
      <c r="O1980" s="80"/>
      <c r="P1980" s="75"/>
      <c r="Q1980" s="75"/>
      <c r="R1980" s="75"/>
      <c r="S1980" s="75"/>
      <c r="T1980" s="75"/>
      <c r="U1980" s="75"/>
      <c r="V1980" s="74"/>
      <c r="W1980" s="74"/>
      <c r="X1980" s="74"/>
      <c r="Y1980" s="73"/>
      <c r="Z1980" s="72"/>
      <c r="AA1980" s="65"/>
      <c r="AB1980" s="65"/>
      <c r="AC1980" s="128"/>
      <c r="AD1980" s="127"/>
      <c r="AE1980" s="126"/>
      <c r="AF1980" s="126"/>
      <c r="AG1980" s="126"/>
      <c r="AH1980" s="125"/>
      <c r="AI1980" s="125"/>
      <c r="AJ1980" s="125"/>
      <c r="AK1980" s="125"/>
      <c r="AL1980" s="125"/>
      <c r="AM1980" s="125"/>
      <c r="AN1980" s="125"/>
      <c r="AO1980" s="66"/>
      <c r="AP1980" s="125"/>
      <c r="AQ1980" s="125"/>
      <c r="AR1980" s="125"/>
      <c r="AS1980" s="125"/>
      <c r="AT1980" s="125"/>
      <c r="AU1980" s="125"/>
      <c r="AV1980" s="125"/>
      <c r="AW1980" s="126"/>
      <c r="AX1980" s="126"/>
      <c r="AY1980" s="126"/>
      <c r="AZ1980" s="125"/>
      <c r="BA1980" s="125"/>
      <c r="BB1980" s="65"/>
      <c r="BC1980" s="65"/>
      <c r="BD1980" s="128"/>
      <c r="BE1980" s="127"/>
      <c r="BF1980" s="126"/>
      <c r="BG1980" s="126"/>
      <c r="BH1980" s="126"/>
      <c r="BI1980" s="125"/>
      <c r="BJ1980" s="125"/>
      <c r="BK1980" s="125"/>
      <c r="BL1980" s="125"/>
      <c r="BM1980" s="125"/>
      <c r="BN1980" s="125"/>
      <c r="BO1980" s="129"/>
      <c r="BP1980" s="66"/>
      <c r="BQ1980" s="129"/>
      <c r="BR1980" s="125"/>
      <c r="BS1980" s="125"/>
      <c r="BT1980" s="125"/>
      <c r="BU1980" s="125"/>
      <c r="BV1980" s="125"/>
      <c r="BW1980" s="125"/>
      <c r="BX1980" s="126"/>
      <c r="BY1980" s="126"/>
      <c r="BZ1980" s="126"/>
      <c r="CA1980" s="125"/>
      <c r="CB1980" s="125"/>
    </row>
    <row r="1981" spans="1:80" x14ac:dyDescent="0.3">
      <c r="A1981" s="65"/>
      <c r="B1981" s="70"/>
      <c r="C1981" s="70"/>
      <c r="D1981" s="71"/>
      <c r="E1981" s="71"/>
      <c r="F1981" s="71"/>
      <c r="G1981" s="70"/>
      <c r="H1981" s="70"/>
      <c r="I1981" s="70"/>
      <c r="J1981" s="70"/>
      <c r="K1981" s="70"/>
      <c r="L1981" s="70"/>
      <c r="M1981" s="70"/>
      <c r="N1981" s="194"/>
      <c r="O1981" s="80"/>
      <c r="P1981" s="75"/>
      <c r="Q1981" s="75"/>
      <c r="R1981" s="75"/>
      <c r="S1981" s="75"/>
      <c r="T1981" s="75"/>
      <c r="U1981" s="75"/>
      <c r="V1981" s="74"/>
      <c r="W1981" s="74"/>
      <c r="X1981" s="74"/>
      <c r="Y1981" s="73"/>
      <c r="Z1981" s="72"/>
      <c r="AA1981" s="65"/>
      <c r="AB1981" s="65"/>
      <c r="AC1981" s="128"/>
      <c r="AD1981" s="127"/>
      <c r="AE1981" s="126"/>
      <c r="AF1981" s="126"/>
      <c r="AG1981" s="126"/>
      <c r="AH1981" s="125"/>
      <c r="AI1981" s="125"/>
      <c r="AJ1981" s="125"/>
      <c r="AK1981" s="125"/>
      <c r="AL1981" s="125"/>
      <c r="AM1981" s="125"/>
      <c r="AN1981" s="125"/>
      <c r="AO1981" s="66"/>
      <c r="AP1981" s="125"/>
      <c r="AQ1981" s="125"/>
      <c r="AR1981" s="125"/>
      <c r="AS1981" s="125"/>
      <c r="AT1981" s="125"/>
      <c r="AU1981" s="125"/>
      <c r="AV1981" s="125"/>
      <c r="AW1981" s="126"/>
      <c r="AX1981" s="126"/>
      <c r="AY1981" s="126"/>
      <c r="AZ1981" s="125"/>
      <c r="BA1981" s="125"/>
      <c r="BB1981" s="65"/>
      <c r="BC1981" s="65"/>
      <c r="BD1981" s="128"/>
      <c r="BE1981" s="127"/>
      <c r="BF1981" s="126"/>
      <c r="BG1981" s="126"/>
      <c r="BH1981" s="126"/>
      <c r="BI1981" s="125"/>
      <c r="BJ1981" s="125"/>
      <c r="BK1981" s="125"/>
      <c r="BL1981" s="125"/>
      <c r="BM1981" s="125"/>
      <c r="BN1981" s="125"/>
      <c r="BO1981" s="129"/>
      <c r="BP1981" s="66"/>
      <c r="BQ1981" s="129"/>
      <c r="BR1981" s="125"/>
      <c r="BS1981" s="125"/>
      <c r="BT1981" s="125"/>
      <c r="BU1981" s="125"/>
      <c r="BV1981" s="125"/>
      <c r="BW1981" s="125"/>
      <c r="BX1981" s="126"/>
      <c r="BY1981" s="126"/>
      <c r="BZ1981" s="126"/>
      <c r="CA1981" s="125"/>
      <c r="CB1981" s="125"/>
    </row>
    <row r="1982" spans="1:80" x14ac:dyDescent="0.3">
      <c r="A1982" s="65"/>
      <c r="B1982" s="70"/>
      <c r="C1982" s="70"/>
      <c r="D1982" s="71"/>
      <c r="E1982" s="71"/>
      <c r="F1982" s="71"/>
      <c r="G1982" s="70"/>
      <c r="H1982" s="70"/>
      <c r="I1982" s="70"/>
      <c r="J1982" s="70"/>
      <c r="K1982" s="70"/>
      <c r="L1982" s="70"/>
      <c r="M1982" s="70"/>
      <c r="N1982" s="194"/>
      <c r="O1982" s="80"/>
      <c r="P1982" s="75"/>
      <c r="Q1982" s="75"/>
      <c r="R1982" s="75"/>
      <c r="S1982" s="75"/>
      <c r="T1982" s="75"/>
      <c r="U1982" s="75"/>
      <c r="V1982" s="74"/>
      <c r="W1982" s="74"/>
      <c r="X1982" s="74"/>
      <c r="Y1982" s="73"/>
      <c r="Z1982" s="72"/>
      <c r="AA1982" s="65"/>
      <c r="AB1982" s="65"/>
      <c r="AC1982" s="128"/>
      <c r="AD1982" s="127"/>
      <c r="AE1982" s="126"/>
      <c r="AF1982" s="126"/>
      <c r="AG1982" s="126"/>
      <c r="AH1982" s="125"/>
      <c r="AI1982" s="125"/>
      <c r="AJ1982" s="125"/>
      <c r="AK1982" s="125"/>
      <c r="AL1982" s="125"/>
      <c r="AM1982" s="125"/>
      <c r="AN1982" s="125"/>
      <c r="AO1982" s="66"/>
      <c r="AP1982" s="125"/>
      <c r="AQ1982" s="125"/>
      <c r="AR1982" s="125"/>
      <c r="AS1982" s="125"/>
      <c r="AT1982" s="125"/>
      <c r="AU1982" s="125"/>
      <c r="AV1982" s="125"/>
      <c r="AW1982" s="126"/>
      <c r="AX1982" s="126"/>
      <c r="AY1982" s="126"/>
      <c r="AZ1982" s="125"/>
      <c r="BA1982" s="125"/>
      <c r="BB1982" s="65"/>
      <c r="BC1982" s="65"/>
      <c r="BD1982" s="128"/>
      <c r="BE1982" s="127"/>
      <c r="BF1982" s="126"/>
      <c r="BG1982" s="126"/>
      <c r="BH1982" s="126"/>
      <c r="BI1982" s="125"/>
      <c r="BJ1982" s="125"/>
      <c r="BK1982" s="125"/>
      <c r="BL1982" s="125"/>
      <c r="BM1982" s="125"/>
      <c r="BN1982" s="125"/>
      <c r="BO1982" s="129"/>
      <c r="BP1982" s="66"/>
      <c r="BQ1982" s="129"/>
      <c r="BR1982" s="125"/>
      <c r="BS1982" s="125"/>
      <c r="BT1982" s="125"/>
      <c r="BU1982" s="125"/>
      <c r="BV1982" s="125"/>
      <c r="BW1982" s="125"/>
      <c r="BX1982" s="126"/>
      <c r="BY1982" s="126"/>
      <c r="BZ1982" s="126"/>
      <c r="CA1982" s="125"/>
      <c r="CB1982" s="125"/>
    </row>
    <row r="1983" spans="1:80" x14ac:dyDescent="0.3">
      <c r="A1983" s="65"/>
      <c r="B1983" s="70"/>
      <c r="C1983" s="70"/>
      <c r="D1983" s="71"/>
      <c r="E1983" s="71"/>
      <c r="F1983" s="71"/>
      <c r="G1983" s="70"/>
      <c r="H1983" s="70"/>
      <c r="I1983" s="70"/>
      <c r="J1983" s="70"/>
      <c r="K1983" s="70"/>
      <c r="L1983" s="70"/>
      <c r="M1983" s="70"/>
      <c r="N1983" s="194"/>
      <c r="O1983" s="80"/>
      <c r="P1983" s="75"/>
      <c r="Q1983" s="75"/>
      <c r="R1983" s="75"/>
      <c r="S1983" s="75"/>
      <c r="T1983" s="75"/>
      <c r="U1983" s="75"/>
      <c r="V1983" s="74"/>
      <c r="W1983" s="74"/>
      <c r="X1983" s="74"/>
      <c r="Y1983" s="73"/>
      <c r="Z1983" s="72"/>
      <c r="AA1983" s="65"/>
      <c r="AB1983" s="65"/>
      <c r="AC1983" s="128"/>
      <c r="AD1983" s="127"/>
      <c r="AE1983" s="126"/>
      <c r="AF1983" s="126"/>
      <c r="AG1983" s="126"/>
      <c r="AH1983" s="125"/>
      <c r="AI1983" s="125"/>
      <c r="AJ1983" s="125"/>
      <c r="AK1983" s="125"/>
      <c r="AL1983" s="125"/>
      <c r="AM1983" s="125"/>
      <c r="AN1983" s="125"/>
      <c r="AO1983" s="66"/>
      <c r="AP1983" s="125"/>
      <c r="AQ1983" s="125"/>
      <c r="AR1983" s="125"/>
      <c r="AS1983" s="125"/>
      <c r="AT1983" s="125"/>
      <c r="AU1983" s="125"/>
      <c r="AV1983" s="125"/>
      <c r="AW1983" s="126"/>
      <c r="AX1983" s="126"/>
      <c r="AY1983" s="126"/>
      <c r="AZ1983" s="125"/>
      <c r="BA1983" s="125"/>
      <c r="BB1983" s="65"/>
      <c r="BC1983" s="65"/>
      <c r="BD1983" s="128"/>
      <c r="BE1983" s="127"/>
      <c r="BF1983" s="126"/>
      <c r="BG1983" s="126"/>
      <c r="BH1983" s="126"/>
      <c r="BI1983" s="125"/>
      <c r="BJ1983" s="125"/>
      <c r="BK1983" s="125"/>
      <c r="BL1983" s="125"/>
      <c r="BM1983" s="125"/>
      <c r="BN1983" s="125"/>
      <c r="BO1983" s="129"/>
      <c r="BP1983" s="66"/>
      <c r="BQ1983" s="129"/>
      <c r="BR1983" s="125"/>
      <c r="BS1983" s="125"/>
      <c r="BT1983" s="125"/>
      <c r="BU1983" s="125"/>
      <c r="BV1983" s="125"/>
      <c r="BW1983" s="125"/>
      <c r="BX1983" s="126"/>
      <c r="BY1983" s="126"/>
      <c r="BZ1983" s="126"/>
      <c r="CA1983" s="125"/>
      <c r="CB1983" s="125"/>
    </row>
    <row r="1984" spans="1:80" x14ac:dyDescent="0.3">
      <c r="A1984" s="65"/>
      <c r="B1984" s="70"/>
      <c r="C1984" s="70"/>
      <c r="D1984" s="71"/>
      <c r="E1984" s="71"/>
      <c r="F1984" s="71"/>
      <c r="G1984" s="70"/>
      <c r="H1984" s="70"/>
      <c r="I1984" s="70"/>
      <c r="J1984" s="70"/>
      <c r="K1984" s="70"/>
      <c r="L1984" s="70"/>
      <c r="M1984" s="70"/>
      <c r="N1984" s="194"/>
      <c r="O1984" s="80"/>
      <c r="P1984" s="75"/>
      <c r="Q1984" s="75"/>
      <c r="R1984" s="75"/>
      <c r="S1984" s="75"/>
      <c r="T1984" s="75"/>
      <c r="U1984" s="75"/>
      <c r="V1984" s="74"/>
      <c r="W1984" s="74"/>
      <c r="X1984" s="74"/>
      <c r="Y1984" s="73"/>
      <c r="Z1984" s="72"/>
      <c r="AA1984" s="65"/>
      <c r="AB1984" s="65"/>
      <c r="AC1984" s="128"/>
      <c r="AD1984" s="127"/>
      <c r="AE1984" s="126"/>
      <c r="AF1984" s="126"/>
      <c r="AG1984" s="126"/>
      <c r="AH1984" s="125"/>
      <c r="AI1984" s="125"/>
      <c r="AJ1984" s="125"/>
      <c r="AK1984" s="125"/>
      <c r="AL1984" s="125"/>
      <c r="AM1984" s="125"/>
      <c r="AN1984" s="125"/>
      <c r="AO1984" s="66"/>
      <c r="AP1984" s="125"/>
      <c r="AQ1984" s="125"/>
      <c r="AR1984" s="125"/>
      <c r="AS1984" s="125"/>
      <c r="AT1984" s="125"/>
      <c r="AU1984" s="125"/>
      <c r="AV1984" s="125"/>
      <c r="AW1984" s="126"/>
      <c r="AX1984" s="126"/>
      <c r="AY1984" s="126"/>
      <c r="AZ1984" s="125"/>
      <c r="BA1984" s="125"/>
      <c r="BB1984" s="65"/>
      <c r="BC1984" s="65"/>
      <c r="BD1984" s="128"/>
      <c r="BE1984" s="127"/>
      <c r="BF1984" s="126"/>
      <c r="BG1984" s="126"/>
      <c r="BH1984" s="126"/>
      <c r="BI1984" s="125"/>
      <c r="BJ1984" s="125"/>
      <c r="BK1984" s="125"/>
      <c r="BL1984" s="125"/>
      <c r="BM1984" s="125"/>
      <c r="BN1984" s="125"/>
      <c r="BO1984" s="129"/>
      <c r="BP1984" s="66"/>
      <c r="BQ1984" s="129"/>
      <c r="BR1984" s="125"/>
      <c r="BS1984" s="125"/>
      <c r="BT1984" s="125"/>
      <c r="BU1984" s="125"/>
      <c r="BV1984" s="125"/>
      <c r="BW1984" s="125"/>
      <c r="BX1984" s="126"/>
      <c r="BY1984" s="126"/>
      <c r="BZ1984" s="126"/>
      <c r="CA1984" s="125"/>
      <c r="CB1984" s="125"/>
    </row>
    <row r="1985" spans="1:80" x14ac:dyDescent="0.3">
      <c r="A1985" s="65"/>
      <c r="B1985" s="70"/>
      <c r="C1985" s="70"/>
      <c r="D1985" s="71"/>
      <c r="E1985" s="71"/>
      <c r="F1985" s="71"/>
      <c r="G1985" s="70"/>
      <c r="H1985" s="70"/>
      <c r="I1985" s="70"/>
      <c r="J1985" s="70"/>
      <c r="K1985" s="70"/>
      <c r="L1985" s="70"/>
      <c r="M1985" s="70"/>
      <c r="N1985" s="194"/>
      <c r="O1985" s="80"/>
      <c r="P1985" s="75"/>
      <c r="Q1985" s="75"/>
      <c r="R1985" s="75"/>
      <c r="S1985" s="75"/>
      <c r="T1985" s="75"/>
      <c r="U1985" s="75"/>
      <c r="V1985" s="74"/>
      <c r="W1985" s="74"/>
      <c r="X1985" s="74"/>
      <c r="Y1985" s="73"/>
      <c r="Z1985" s="72"/>
      <c r="AA1985" s="65"/>
      <c r="AB1985" s="65"/>
      <c r="AC1985" s="128"/>
      <c r="AD1985" s="127"/>
      <c r="AE1985" s="126"/>
      <c r="AF1985" s="126"/>
      <c r="AG1985" s="126"/>
      <c r="AH1985" s="125"/>
      <c r="AI1985" s="125"/>
      <c r="AJ1985" s="125"/>
      <c r="AK1985" s="125"/>
      <c r="AL1985" s="125"/>
      <c r="AM1985" s="125"/>
      <c r="AN1985" s="125"/>
      <c r="AO1985" s="66"/>
      <c r="AP1985" s="125"/>
      <c r="AQ1985" s="125"/>
      <c r="AR1985" s="125"/>
      <c r="AS1985" s="125"/>
      <c r="AT1985" s="125"/>
      <c r="AU1985" s="125"/>
      <c r="AV1985" s="125"/>
      <c r="AW1985" s="126"/>
      <c r="AX1985" s="126"/>
      <c r="AY1985" s="126"/>
      <c r="AZ1985" s="125"/>
      <c r="BA1985" s="125"/>
      <c r="BB1985" s="65"/>
      <c r="BC1985" s="65"/>
      <c r="BD1985" s="128"/>
      <c r="BE1985" s="127"/>
      <c r="BF1985" s="126"/>
      <c r="BG1985" s="126"/>
      <c r="BH1985" s="126"/>
      <c r="BI1985" s="125"/>
      <c r="BJ1985" s="125"/>
      <c r="BK1985" s="125"/>
      <c r="BL1985" s="125"/>
      <c r="BM1985" s="125"/>
      <c r="BN1985" s="125"/>
      <c r="BO1985" s="129"/>
      <c r="BP1985" s="66"/>
      <c r="BQ1985" s="129"/>
      <c r="BR1985" s="125"/>
      <c r="BS1985" s="125"/>
      <c r="BT1985" s="125"/>
      <c r="BU1985" s="125"/>
      <c r="BV1985" s="125"/>
      <c r="BW1985" s="125"/>
      <c r="BX1985" s="126"/>
      <c r="BY1985" s="126"/>
      <c r="BZ1985" s="126"/>
      <c r="CA1985" s="125"/>
      <c r="CB1985" s="125"/>
    </row>
    <row r="1986" spans="1:80" x14ac:dyDescent="0.3">
      <c r="A1986" s="65"/>
      <c r="B1986" s="70"/>
      <c r="C1986" s="70"/>
      <c r="D1986" s="71"/>
      <c r="E1986" s="71"/>
      <c r="F1986" s="71"/>
      <c r="G1986" s="70"/>
      <c r="H1986" s="70"/>
      <c r="I1986" s="70"/>
      <c r="J1986" s="70"/>
      <c r="K1986" s="70"/>
      <c r="L1986" s="70"/>
      <c r="M1986" s="70"/>
      <c r="N1986" s="194"/>
      <c r="O1986" s="80"/>
      <c r="P1986" s="75"/>
      <c r="Q1986" s="75"/>
      <c r="R1986" s="75"/>
      <c r="S1986" s="75"/>
      <c r="T1986" s="75"/>
      <c r="U1986" s="75"/>
      <c r="V1986" s="74"/>
      <c r="W1986" s="74"/>
      <c r="X1986" s="74"/>
      <c r="Y1986" s="73"/>
      <c r="Z1986" s="72"/>
      <c r="AA1986" s="65"/>
      <c r="AB1986" s="65"/>
      <c r="AC1986" s="128"/>
      <c r="AD1986" s="127"/>
      <c r="AE1986" s="126"/>
      <c r="AF1986" s="126"/>
      <c r="AG1986" s="126"/>
      <c r="AH1986" s="125"/>
      <c r="AI1986" s="125"/>
      <c r="AJ1986" s="125"/>
      <c r="AK1986" s="125"/>
      <c r="AL1986" s="125"/>
      <c r="AM1986" s="125"/>
      <c r="AN1986" s="125"/>
      <c r="AO1986" s="66"/>
      <c r="AP1986" s="125"/>
      <c r="AQ1986" s="125"/>
      <c r="AR1986" s="125"/>
      <c r="AS1986" s="125"/>
      <c r="AT1986" s="125"/>
      <c r="AU1986" s="125"/>
      <c r="AV1986" s="125"/>
      <c r="AW1986" s="126"/>
      <c r="AX1986" s="126"/>
      <c r="AY1986" s="126"/>
      <c r="AZ1986" s="125"/>
      <c r="BA1986" s="125"/>
      <c r="BB1986" s="65"/>
      <c r="BC1986" s="65"/>
      <c r="BD1986" s="128"/>
      <c r="BE1986" s="127"/>
      <c r="BF1986" s="126"/>
      <c r="BG1986" s="126"/>
      <c r="BH1986" s="126"/>
      <c r="BI1986" s="125"/>
      <c r="BJ1986" s="125"/>
      <c r="BK1986" s="125"/>
      <c r="BL1986" s="125"/>
      <c r="BM1986" s="125"/>
      <c r="BN1986" s="125"/>
      <c r="BO1986" s="129"/>
      <c r="BP1986" s="66"/>
      <c r="BQ1986" s="129"/>
      <c r="BR1986" s="125"/>
      <c r="BS1986" s="125"/>
      <c r="BT1986" s="125"/>
      <c r="BU1986" s="125"/>
      <c r="BV1986" s="125"/>
      <c r="BW1986" s="125"/>
      <c r="BX1986" s="126"/>
      <c r="BY1986" s="126"/>
      <c r="BZ1986" s="126"/>
      <c r="CA1986" s="125"/>
      <c r="CB1986" s="125"/>
    </row>
    <row r="1987" spans="1:80" x14ac:dyDescent="0.3">
      <c r="A1987" s="65"/>
      <c r="B1987" s="70"/>
      <c r="C1987" s="70"/>
      <c r="D1987" s="71"/>
      <c r="E1987" s="71"/>
      <c r="F1987" s="71"/>
      <c r="G1987" s="70"/>
      <c r="H1987" s="70"/>
      <c r="I1987" s="70"/>
      <c r="J1987" s="70"/>
      <c r="K1987" s="70"/>
      <c r="L1987" s="70"/>
      <c r="M1987" s="70"/>
      <c r="N1987" s="194"/>
      <c r="O1987" s="80"/>
      <c r="P1987" s="75"/>
      <c r="Q1987" s="75"/>
      <c r="R1987" s="75"/>
      <c r="S1987" s="75"/>
      <c r="T1987" s="75"/>
      <c r="U1987" s="75"/>
      <c r="V1987" s="74"/>
      <c r="W1987" s="74"/>
      <c r="X1987" s="74"/>
      <c r="Y1987" s="73"/>
      <c r="Z1987" s="72"/>
      <c r="AA1987" s="65"/>
      <c r="AB1987" s="65"/>
      <c r="AC1987" s="128"/>
      <c r="AD1987" s="127"/>
      <c r="AE1987" s="126"/>
      <c r="AF1987" s="126"/>
      <c r="AG1987" s="126"/>
      <c r="AH1987" s="125"/>
      <c r="AI1987" s="125"/>
      <c r="AJ1987" s="125"/>
      <c r="AK1987" s="125"/>
      <c r="AL1987" s="125"/>
      <c r="AM1987" s="125"/>
      <c r="AN1987" s="125"/>
      <c r="AO1987" s="66"/>
      <c r="AP1987" s="125"/>
      <c r="AQ1987" s="125"/>
      <c r="AR1987" s="125"/>
      <c r="AS1987" s="125"/>
      <c r="AT1987" s="125"/>
      <c r="AU1987" s="125"/>
      <c r="AV1987" s="125"/>
      <c r="AW1987" s="126"/>
      <c r="AX1987" s="126"/>
      <c r="AY1987" s="126"/>
      <c r="AZ1987" s="125"/>
      <c r="BA1987" s="125"/>
      <c r="BB1987" s="65"/>
      <c r="BC1987" s="65"/>
      <c r="BD1987" s="128"/>
      <c r="BE1987" s="127"/>
      <c r="BF1987" s="126"/>
      <c r="BG1987" s="126"/>
      <c r="BH1987" s="126"/>
      <c r="BI1987" s="125"/>
      <c r="BJ1987" s="125"/>
      <c r="BK1987" s="125"/>
      <c r="BL1987" s="125"/>
      <c r="BM1987" s="125"/>
      <c r="BN1987" s="125"/>
      <c r="BO1987" s="129"/>
      <c r="BP1987" s="66"/>
      <c r="BQ1987" s="129"/>
      <c r="BR1987" s="125"/>
      <c r="BS1987" s="125"/>
      <c r="BT1987" s="125"/>
      <c r="BU1987" s="125"/>
      <c r="BV1987" s="125"/>
      <c r="BW1987" s="125"/>
      <c r="BX1987" s="126"/>
      <c r="BY1987" s="126"/>
      <c r="BZ1987" s="126"/>
      <c r="CA1987" s="125"/>
      <c r="CB1987" s="125"/>
    </row>
    <row r="1988" spans="1:80" x14ac:dyDescent="0.3">
      <c r="A1988" s="65"/>
      <c r="B1988" s="70"/>
      <c r="C1988" s="70"/>
      <c r="D1988" s="71"/>
      <c r="E1988" s="71"/>
      <c r="F1988" s="71"/>
      <c r="G1988" s="70"/>
      <c r="H1988" s="70"/>
      <c r="I1988" s="70"/>
      <c r="J1988" s="70"/>
      <c r="K1988" s="70"/>
      <c r="L1988" s="70"/>
      <c r="M1988" s="70"/>
      <c r="N1988" s="194"/>
      <c r="O1988" s="80"/>
      <c r="P1988" s="75"/>
      <c r="Q1988" s="75"/>
      <c r="R1988" s="75"/>
      <c r="S1988" s="75"/>
      <c r="T1988" s="75"/>
      <c r="U1988" s="75"/>
      <c r="V1988" s="74"/>
      <c r="W1988" s="74"/>
      <c r="X1988" s="74"/>
      <c r="Y1988" s="73"/>
      <c r="Z1988" s="72"/>
      <c r="AA1988" s="65"/>
      <c r="AB1988" s="65"/>
      <c r="AC1988" s="128"/>
      <c r="AD1988" s="127"/>
      <c r="AE1988" s="126"/>
      <c r="AF1988" s="126"/>
      <c r="AG1988" s="126"/>
      <c r="AH1988" s="125"/>
      <c r="AI1988" s="125"/>
      <c r="AJ1988" s="125"/>
      <c r="AK1988" s="125"/>
      <c r="AL1988" s="125"/>
      <c r="AM1988" s="125"/>
      <c r="AN1988" s="125"/>
      <c r="AO1988" s="66"/>
      <c r="AP1988" s="125"/>
      <c r="AQ1988" s="125"/>
      <c r="AR1988" s="125"/>
      <c r="AS1988" s="125"/>
      <c r="AT1988" s="125"/>
      <c r="AU1988" s="125"/>
      <c r="AV1988" s="125"/>
      <c r="AW1988" s="126"/>
      <c r="AX1988" s="126"/>
      <c r="AY1988" s="126"/>
      <c r="AZ1988" s="125"/>
      <c r="BA1988" s="125"/>
      <c r="BB1988" s="65"/>
      <c r="BC1988" s="65"/>
      <c r="BD1988" s="128"/>
      <c r="BE1988" s="127"/>
      <c r="BF1988" s="126"/>
      <c r="BG1988" s="126"/>
      <c r="BH1988" s="126"/>
      <c r="BI1988" s="125"/>
      <c r="BJ1988" s="125"/>
      <c r="BK1988" s="125"/>
      <c r="BL1988" s="125"/>
      <c r="BM1988" s="125"/>
      <c r="BN1988" s="125"/>
      <c r="BO1988" s="129"/>
      <c r="BP1988" s="66"/>
      <c r="BQ1988" s="129"/>
      <c r="BR1988" s="125"/>
      <c r="BS1988" s="125"/>
      <c r="BT1988" s="125"/>
      <c r="BU1988" s="125"/>
      <c r="BV1988" s="125"/>
      <c r="BW1988" s="125"/>
      <c r="BX1988" s="126"/>
      <c r="BY1988" s="126"/>
      <c r="BZ1988" s="126"/>
      <c r="CA1988" s="125"/>
      <c r="CB1988" s="125"/>
    </row>
    <row r="1989" spans="1:80" x14ac:dyDescent="0.3">
      <c r="A1989" s="65"/>
      <c r="B1989" s="70"/>
      <c r="C1989" s="70"/>
      <c r="D1989" s="71"/>
      <c r="E1989" s="71"/>
      <c r="F1989" s="71"/>
      <c r="G1989" s="70"/>
      <c r="H1989" s="70"/>
      <c r="I1989" s="70"/>
      <c r="J1989" s="70"/>
      <c r="K1989" s="70"/>
      <c r="L1989" s="70"/>
      <c r="M1989" s="70"/>
      <c r="N1989" s="194"/>
      <c r="O1989" s="80"/>
      <c r="P1989" s="75"/>
      <c r="Q1989" s="75"/>
      <c r="R1989" s="75"/>
      <c r="S1989" s="75"/>
      <c r="T1989" s="75"/>
      <c r="U1989" s="75"/>
      <c r="V1989" s="74"/>
      <c r="W1989" s="74"/>
      <c r="X1989" s="74"/>
      <c r="Y1989" s="73"/>
      <c r="Z1989" s="72"/>
      <c r="AA1989" s="65"/>
      <c r="AB1989" s="65"/>
      <c r="AC1989" s="128"/>
      <c r="AD1989" s="127"/>
      <c r="AE1989" s="126"/>
      <c r="AF1989" s="126"/>
      <c r="AG1989" s="126"/>
      <c r="AH1989" s="125"/>
      <c r="AI1989" s="125"/>
      <c r="AJ1989" s="125"/>
      <c r="AK1989" s="125"/>
      <c r="AL1989" s="125"/>
      <c r="AM1989" s="125"/>
      <c r="AN1989" s="125"/>
      <c r="AO1989" s="66"/>
      <c r="AP1989" s="125"/>
      <c r="AQ1989" s="125"/>
      <c r="AR1989" s="125"/>
      <c r="AS1989" s="125"/>
      <c r="AT1989" s="125"/>
      <c r="AU1989" s="125"/>
      <c r="AV1989" s="125"/>
      <c r="AW1989" s="126"/>
      <c r="AX1989" s="126"/>
      <c r="AY1989" s="126"/>
      <c r="AZ1989" s="125"/>
      <c r="BA1989" s="125"/>
      <c r="BB1989" s="65"/>
      <c r="BC1989" s="65"/>
      <c r="BD1989" s="128"/>
      <c r="BE1989" s="127"/>
      <c r="BF1989" s="126"/>
      <c r="BG1989" s="126"/>
      <c r="BH1989" s="126"/>
      <c r="BI1989" s="125"/>
      <c r="BJ1989" s="125"/>
      <c r="BK1989" s="125"/>
      <c r="BL1989" s="125"/>
      <c r="BM1989" s="125"/>
      <c r="BN1989" s="125"/>
      <c r="BO1989" s="129"/>
      <c r="BP1989" s="66"/>
      <c r="BQ1989" s="129"/>
      <c r="BR1989" s="125"/>
      <c r="BS1989" s="125"/>
      <c r="BT1989" s="125"/>
      <c r="BU1989" s="125"/>
      <c r="BV1989" s="125"/>
      <c r="BW1989" s="125"/>
      <c r="BX1989" s="126"/>
      <c r="BY1989" s="126"/>
      <c r="BZ1989" s="126"/>
      <c r="CA1989" s="125"/>
      <c r="CB1989" s="125"/>
    </row>
    <row r="1990" spans="1:80" x14ac:dyDescent="0.3">
      <c r="A1990" s="65"/>
      <c r="B1990" s="70"/>
      <c r="C1990" s="70"/>
      <c r="D1990" s="71"/>
      <c r="E1990" s="71"/>
      <c r="F1990" s="71"/>
      <c r="G1990" s="70"/>
      <c r="H1990" s="70"/>
      <c r="I1990" s="70"/>
      <c r="J1990" s="70"/>
      <c r="K1990" s="70"/>
      <c r="L1990" s="70"/>
      <c r="M1990" s="70"/>
      <c r="N1990" s="194"/>
      <c r="O1990" s="80"/>
      <c r="P1990" s="75"/>
      <c r="Q1990" s="75"/>
      <c r="R1990" s="75"/>
      <c r="S1990" s="75"/>
      <c r="T1990" s="75"/>
      <c r="U1990" s="75"/>
      <c r="V1990" s="74"/>
      <c r="W1990" s="74"/>
      <c r="X1990" s="74"/>
      <c r="Y1990" s="73"/>
      <c r="Z1990" s="72"/>
      <c r="AA1990" s="65"/>
      <c r="AB1990" s="65"/>
      <c r="AC1990" s="128"/>
      <c r="AD1990" s="127"/>
      <c r="AE1990" s="126"/>
      <c r="AF1990" s="126"/>
      <c r="AG1990" s="126"/>
      <c r="AH1990" s="125"/>
      <c r="AI1990" s="125"/>
      <c r="AJ1990" s="125"/>
      <c r="AK1990" s="125"/>
      <c r="AL1990" s="125"/>
      <c r="AM1990" s="125"/>
      <c r="AN1990" s="125"/>
      <c r="AO1990" s="66"/>
      <c r="AP1990" s="125"/>
      <c r="AQ1990" s="125"/>
      <c r="AR1990" s="125"/>
      <c r="AS1990" s="125"/>
      <c r="AT1990" s="125"/>
      <c r="AU1990" s="125"/>
      <c r="AV1990" s="125"/>
      <c r="AW1990" s="126"/>
      <c r="AX1990" s="126"/>
      <c r="AY1990" s="126"/>
      <c r="AZ1990" s="125"/>
      <c r="BA1990" s="125"/>
      <c r="BB1990" s="65"/>
      <c r="BC1990" s="65"/>
      <c r="BD1990" s="128"/>
      <c r="BE1990" s="127"/>
      <c r="BF1990" s="126"/>
      <c r="BG1990" s="126"/>
      <c r="BH1990" s="126"/>
      <c r="BI1990" s="125"/>
      <c r="BJ1990" s="125"/>
      <c r="BK1990" s="125"/>
      <c r="BL1990" s="125"/>
      <c r="BM1990" s="125"/>
      <c r="BN1990" s="125"/>
      <c r="BO1990" s="129"/>
      <c r="BP1990" s="66"/>
      <c r="BQ1990" s="129"/>
      <c r="BR1990" s="125"/>
      <c r="BS1990" s="125"/>
      <c r="BT1990" s="125"/>
      <c r="BU1990" s="125"/>
      <c r="BV1990" s="125"/>
      <c r="BW1990" s="125"/>
      <c r="BX1990" s="126"/>
      <c r="BY1990" s="126"/>
      <c r="BZ1990" s="126"/>
      <c r="CA1990" s="125"/>
      <c r="CB1990" s="125"/>
    </row>
    <row r="1991" spans="1:80" x14ac:dyDescent="0.3">
      <c r="A1991" s="65"/>
      <c r="B1991" s="70"/>
      <c r="C1991" s="70"/>
      <c r="D1991" s="71"/>
      <c r="E1991" s="71"/>
      <c r="F1991" s="71"/>
      <c r="G1991" s="70"/>
      <c r="H1991" s="70"/>
      <c r="I1991" s="70"/>
      <c r="J1991" s="70"/>
      <c r="K1991" s="70"/>
      <c r="L1991" s="70"/>
      <c r="M1991" s="70"/>
      <c r="N1991" s="195"/>
      <c r="O1991" s="70"/>
      <c r="P1991" s="70"/>
      <c r="Q1991" s="70"/>
      <c r="R1991" s="70"/>
      <c r="S1991" s="70"/>
      <c r="T1991" s="70"/>
      <c r="U1991" s="70"/>
      <c r="V1991" s="71"/>
      <c r="W1991" s="71"/>
      <c r="X1991" s="71"/>
      <c r="Y1991" s="70"/>
      <c r="Z1991" s="70"/>
      <c r="AA1991" s="65"/>
      <c r="AB1991" s="65"/>
      <c r="AC1991" s="128"/>
      <c r="AD1991" s="127"/>
      <c r="AE1991" s="126"/>
      <c r="AF1991" s="126"/>
      <c r="AG1991" s="126"/>
      <c r="AH1991" s="125"/>
      <c r="AI1991" s="125"/>
      <c r="AJ1991" s="125"/>
      <c r="AK1991" s="125"/>
      <c r="AL1991" s="125"/>
      <c r="AM1991" s="125"/>
      <c r="AN1991" s="125"/>
      <c r="AO1991" s="66"/>
      <c r="AP1991" s="125"/>
      <c r="AQ1991" s="125"/>
      <c r="AR1991" s="125"/>
      <c r="AS1991" s="125"/>
      <c r="AT1991" s="125"/>
      <c r="AU1991" s="125"/>
      <c r="AV1991" s="125"/>
      <c r="AW1991" s="126"/>
      <c r="AX1991" s="126"/>
      <c r="AY1991" s="126"/>
      <c r="AZ1991" s="125"/>
      <c r="BA1991" s="125"/>
      <c r="BB1991" s="65"/>
      <c r="BC1991" s="65"/>
      <c r="BD1991" s="128"/>
      <c r="BE1991" s="127"/>
      <c r="BF1991" s="126"/>
      <c r="BG1991" s="126"/>
      <c r="BH1991" s="126"/>
      <c r="BI1991" s="125"/>
      <c r="BJ1991" s="125"/>
      <c r="BK1991" s="125"/>
      <c r="BL1991" s="125"/>
      <c r="BM1991" s="125"/>
      <c r="BN1991" s="125"/>
      <c r="BO1991" s="129"/>
      <c r="BP1991" s="66"/>
      <c r="BQ1991" s="129"/>
      <c r="BR1991" s="125"/>
      <c r="BS1991" s="125"/>
      <c r="BT1991" s="125"/>
      <c r="BU1991" s="125"/>
      <c r="BV1991" s="125"/>
      <c r="BW1991" s="125"/>
      <c r="BX1991" s="126"/>
      <c r="BY1991" s="126"/>
      <c r="BZ1991" s="126"/>
      <c r="CA1991" s="125"/>
      <c r="CB1991" s="125"/>
    </row>
    <row r="1992" spans="1:80" x14ac:dyDescent="0.3">
      <c r="A1992" s="65"/>
      <c r="B1992" s="72"/>
      <c r="C1992" s="73"/>
      <c r="D1992" s="74"/>
      <c r="E1992" s="74"/>
      <c r="F1992" s="74"/>
      <c r="G1992" s="75"/>
      <c r="H1992" s="75"/>
      <c r="I1992" s="75"/>
      <c r="J1992" s="75"/>
      <c r="K1992" s="75"/>
      <c r="L1992" s="75"/>
      <c r="M1992" s="80"/>
      <c r="N1992" s="194"/>
      <c r="O1992" s="70"/>
      <c r="P1992" s="70"/>
      <c r="Q1992" s="70"/>
      <c r="R1992" s="70"/>
      <c r="S1992" s="70"/>
      <c r="T1992" s="70"/>
      <c r="U1992" s="70"/>
      <c r="V1992" s="71"/>
      <c r="W1992" s="71"/>
      <c r="X1992" s="71"/>
      <c r="Y1992" s="70"/>
      <c r="Z1992" s="70"/>
      <c r="AA1992" s="65"/>
      <c r="AB1992" s="65"/>
      <c r="AC1992" s="128"/>
      <c r="AD1992" s="127"/>
      <c r="AE1992" s="126"/>
      <c r="AF1992" s="126"/>
      <c r="AG1992" s="126"/>
      <c r="AH1992" s="125"/>
      <c r="AI1992" s="125"/>
      <c r="AJ1992" s="125"/>
      <c r="AK1992" s="125"/>
      <c r="AL1992" s="125"/>
      <c r="AM1992" s="125"/>
      <c r="AN1992" s="125"/>
      <c r="AO1992" s="66"/>
      <c r="AP1992" s="125"/>
      <c r="AQ1992" s="125"/>
      <c r="AR1992" s="125"/>
      <c r="AS1992" s="125"/>
      <c r="AT1992" s="125"/>
      <c r="AU1992" s="125"/>
      <c r="AV1992" s="125"/>
      <c r="AW1992" s="126"/>
      <c r="AX1992" s="126"/>
      <c r="AY1992" s="126"/>
      <c r="AZ1992" s="125"/>
      <c r="BA1992" s="125"/>
      <c r="BB1992" s="65"/>
      <c r="BC1992" s="65"/>
      <c r="BD1992" s="128"/>
      <c r="BE1992" s="127"/>
      <c r="BF1992" s="126"/>
      <c r="BG1992" s="126"/>
      <c r="BH1992" s="126"/>
      <c r="BI1992" s="125"/>
      <c r="BJ1992" s="125"/>
      <c r="BK1992" s="125"/>
      <c r="BL1992" s="125"/>
      <c r="BM1992" s="125"/>
      <c r="BN1992" s="125"/>
      <c r="BO1992" s="129"/>
      <c r="BP1992" s="66"/>
      <c r="BQ1992" s="129"/>
      <c r="BR1992" s="125"/>
      <c r="BS1992" s="125"/>
      <c r="BT1992" s="125"/>
      <c r="BU1992" s="125"/>
      <c r="BV1992" s="125"/>
      <c r="BW1992" s="125"/>
      <c r="BX1992" s="126"/>
      <c r="BY1992" s="126"/>
      <c r="BZ1992" s="126"/>
      <c r="CA1992" s="125"/>
      <c r="CB1992" s="125"/>
    </row>
    <row r="1993" spans="1:80" x14ac:dyDescent="0.3">
      <c r="A1993" s="65"/>
      <c r="B1993" s="72"/>
      <c r="C1993" s="73"/>
      <c r="D1993" s="74"/>
      <c r="E1993" s="74"/>
      <c r="F1993" s="74"/>
      <c r="G1993" s="75"/>
      <c r="H1993" s="75"/>
      <c r="I1993" s="75"/>
      <c r="J1993" s="75"/>
      <c r="K1993" s="75"/>
      <c r="L1993" s="75"/>
      <c r="M1993" s="80"/>
      <c r="N1993" s="194"/>
      <c r="O1993" s="70"/>
      <c r="P1993" s="70"/>
      <c r="Q1993" s="70"/>
      <c r="R1993" s="70"/>
      <c r="S1993" s="70"/>
      <c r="T1993" s="70"/>
      <c r="U1993" s="70"/>
      <c r="V1993" s="71"/>
      <c r="W1993" s="71"/>
      <c r="X1993" s="71"/>
      <c r="Y1993" s="70"/>
      <c r="Z1993" s="70"/>
      <c r="AA1993" s="65"/>
      <c r="AB1993" s="65"/>
      <c r="AC1993" s="128"/>
      <c r="AD1993" s="127"/>
      <c r="AE1993" s="126"/>
      <c r="AF1993" s="126"/>
      <c r="AG1993" s="126"/>
      <c r="AH1993" s="125"/>
      <c r="AI1993" s="125"/>
      <c r="AJ1993" s="125"/>
      <c r="AK1993" s="125"/>
      <c r="AL1993" s="125"/>
      <c r="AM1993" s="125"/>
      <c r="AN1993" s="125"/>
      <c r="AO1993" s="66"/>
      <c r="AP1993" s="125"/>
      <c r="AQ1993" s="125"/>
      <c r="AR1993" s="125"/>
      <c r="AS1993" s="125"/>
      <c r="AT1993" s="125"/>
      <c r="AU1993" s="125"/>
      <c r="AV1993" s="125"/>
      <c r="AW1993" s="126"/>
      <c r="AX1993" s="126"/>
      <c r="AY1993" s="126"/>
      <c r="AZ1993" s="125"/>
      <c r="BA1993" s="125"/>
      <c r="BB1993" s="65"/>
      <c r="BC1993" s="65"/>
      <c r="BD1993" s="128"/>
      <c r="BE1993" s="127"/>
      <c r="BF1993" s="126"/>
      <c r="BG1993" s="126"/>
      <c r="BH1993" s="126"/>
      <c r="BI1993" s="125"/>
      <c r="BJ1993" s="125"/>
      <c r="BK1993" s="125"/>
      <c r="BL1993" s="125"/>
      <c r="BM1993" s="125"/>
      <c r="BN1993" s="125"/>
      <c r="BO1993" s="129"/>
      <c r="BP1993" s="66"/>
      <c r="BQ1993" s="129"/>
      <c r="BR1993" s="125"/>
      <c r="BS1993" s="125"/>
      <c r="BT1993" s="125"/>
      <c r="BU1993" s="125"/>
      <c r="BV1993" s="125"/>
      <c r="BW1993" s="125"/>
      <c r="BX1993" s="126"/>
      <c r="BY1993" s="126"/>
      <c r="BZ1993" s="126"/>
      <c r="CA1993" s="125"/>
      <c r="CB1993" s="125"/>
    </row>
    <row r="1994" spans="1:80" x14ac:dyDescent="0.3">
      <c r="A1994" s="65"/>
      <c r="B1994" s="72"/>
      <c r="C1994" s="73"/>
      <c r="D1994" s="74"/>
      <c r="E1994" s="74"/>
      <c r="F1994" s="74"/>
      <c r="G1994" s="75"/>
      <c r="H1994" s="75"/>
      <c r="I1994" s="75"/>
      <c r="J1994" s="75"/>
      <c r="K1994" s="75"/>
      <c r="L1994" s="75"/>
      <c r="M1994" s="80"/>
      <c r="N1994" s="194"/>
      <c r="O1994" s="70"/>
      <c r="P1994" s="70"/>
      <c r="Q1994" s="70"/>
      <c r="R1994" s="70"/>
      <c r="S1994" s="70"/>
      <c r="T1994" s="70"/>
      <c r="U1994" s="70"/>
      <c r="V1994" s="71"/>
      <c r="W1994" s="71"/>
      <c r="X1994" s="71"/>
      <c r="Y1994" s="70"/>
      <c r="Z1994" s="70"/>
      <c r="AA1994" s="65"/>
      <c r="AB1994" s="65"/>
      <c r="AC1994" s="128"/>
      <c r="AD1994" s="127"/>
      <c r="AE1994" s="126"/>
      <c r="AF1994" s="126"/>
      <c r="AG1994" s="126"/>
      <c r="AH1994" s="125"/>
      <c r="AI1994" s="125"/>
      <c r="AJ1994" s="125"/>
      <c r="AK1994" s="125"/>
      <c r="AL1994" s="125"/>
      <c r="AM1994" s="125"/>
      <c r="AN1994" s="125"/>
      <c r="AO1994" s="66"/>
      <c r="AP1994" s="125"/>
      <c r="AQ1994" s="125"/>
      <c r="AR1994" s="125"/>
      <c r="AS1994" s="125"/>
      <c r="AT1994" s="125"/>
      <c r="AU1994" s="125"/>
      <c r="AV1994" s="125"/>
      <c r="AW1994" s="126"/>
      <c r="AX1994" s="126"/>
      <c r="AY1994" s="126"/>
      <c r="AZ1994" s="125"/>
      <c r="BA1994" s="125"/>
      <c r="BB1994" s="65"/>
      <c r="BC1994" s="65"/>
      <c r="BD1994" s="128"/>
      <c r="BE1994" s="127"/>
      <c r="BF1994" s="126"/>
      <c r="BG1994" s="126"/>
      <c r="BH1994" s="126"/>
      <c r="BI1994" s="125"/>
      <c r="BJ1994" s="125"/>
      <c r="BK1994" s="125"/>
      <c r="BL1994" s="125"/>
      <c r="BM1994" s="125"/>
      <c r="BN1994" s="125"/>
      <c r="BO1994" s="129"/>
      <c r="BP1994" s="66"/>
      <c r="BQ1994" s="129"/>
      <c r="BR1994" s="125"/>
      <c r="BS1994" s="125"/>
      <c r="BT1994" s="125"/>
      <c r="BU1994" s="125"/>
      <c r="BV1994" s="125"/>
      <c r="BW1994" s="125"/>
      <c r="BX1994" s="126"/>
      <c r="BY1994" s="126"/>
      <c r="BZ1994" s="126"/>
      <c r="CA1994" s="125"/>
      <c r="CB1994" s="125"/>
    </row>
    <row r="1995" spans="1:80" x14ac:dyDescent="0.3">
      <c r="A1995" s="65"/>
      <c r="B1995" s="72"/>
      <c r="C1995" s="73"/>
      <c r="D1995" s="74"/>
      <c r="E1995" s="74"/>
      <c r="F1995" s="74"/>
      <c r="G1995" s="75"/>
      <c r="H1995" s="75"/>
      <c r="I1995" s="75"/>
      <c r="J1995" s="75"/>
      <c r="K1995" s="75"/>
      <c r="L1995" s="75"/>
      <c r="M1995" s="80"/>
      <c r="N1995" s="194"/>
      <c r="O1995" s="70"/>
      <c r="P1995" s="70"/>
      <c r="Q1995" s="70"/>
      <c r="R1995" s="70"/>
      <c r="S1995" s="70"/>
      <c r="T1995" s="70"/>
      <c r="U1995" s="70"/>
      <c r="V1995" s="71"/>
      <c r="W1995" s="71"/>
      <c r="X1995" s="71"/>
      <c r="Y1995" s="70"/>
      <c r="Z1995" s="70"/>
      <c r="AA1995" s="65"/>
      <c r="AB1995" s="65"/>
      <c r="AC1995" s="128"/>
      <c r="AD1995" s="127"/>
      <c r="AE1995" s="126"/>
      <c r="AF1995" s="126"/>
      <c r="AG1995" s="126"/>
      <c r="AH1995" s="125"/>
      <c r="AI1995" s="125"/>
      <c r="AJ1995" s="125"/>
      <c r="AK1995" s="125"/>
      <c r="AL1995" s="125"/>
      <c r="AM1995" s="125"/>
      <c r="AN1995" s="125"/>
      <c r="AO1995" s="66"/>
      <c r="AP1995" s="125"/>
      <c r="AQ1995" s="125"/>
      <c r="AR1995" s="125"/>
      <c r="AS1995" s="125"/>
      <c r="AT1995" s="125"/>
      <c r="AU1995" s="125"/>
      <c r="AV1995" s="125"/>
      <c r="AW1995" s="126"/>
      <c r="AX1995" s="126"/>
      <c r="AY1995" s="126"/>
      <c r="AZ1995" s="125"/>
      <c r="BA1995" s="125"/>
      <c r="BB1995" s="65"/>
      <c r="BC1995" s="65"/>
      <c r="BD1995" s="128"/>
      <c r="BE1995" s="127"/>
      <c r="BF1995" s="126"/>
      <c r="BG1995" s="126"/>
      <c r="BH1995" s="126"/>
      <c r="BI1995" s="125"/>
      <c r="BJ1995" s="125"/>
      <c r="BK1995" s="125"/>
      <c r="BL1995" s="125"/>
      <c r="BM1995" s="125"/>
      <c r="BN1995" s="125"/>
      <c r="BO1995" s="129"/>
      <c r="BP1995" s="66"/>
      <c r="BQ1995" s="129"/>
      <c r="BR1995" s="125"/>
      <c r="BS1995" s="125"/>
      <c r="BT1995" s="125"/>
      <c r="BU1995" s="125"/>
      <c r="BV1995" s="125"/>
      <c r="BW1995" s="125"/>
      <c r="BX1995" s="126"/>
      <c r="BY1995" s="126"/>
      <c r="BZ1995" s="126"/>
      <c r="CA1995" s="125"/>
      <c r="CB1995" s="125"/>
    </row>
    <row r="1996" spans="1:80" x14ac:dyDescent="0.3">
      <c r="A1996" s="65"/>
      <c r="B1996" s="72"/>
      <c r="C1996" s="73"/>
      <c r="D1996" s="74"/>
      <c r="E1996" s="74"/>
      <c r="F1996" s="74"/>
      <c r="G1996" s="75"/>
      <c r="H1996" s="75"/>
      <c r="I1996" s="75"/>
      <c r="J1996" s="75"/>
      <c r="K1996" s="75"/>
      <c r="L1996" s="75"/>
      <c r="M1996" s="80"/>
      <c r="N1996" s="194"/>
      <c r="O1996" s="70"/>
      <c r="P1996" s="70"/>
      <c r="Q1996" s="70"/>
      <c r="R1996" s="70"/>
      <c r="S1996" s="70"/>
      <c r="T1996" s="70"/>
      <c r="U1996" s="70"/>
      <c r="V1996" s="71"/>
      <c r="W1996" s="71"/>
      <c r="X1996" s="71"/>
      <c r="Y1996" s="70"/>
      <c r="Z1996" s="70"/>
      <c r="AA1996" s="65"/>
      <c r="AB1996" s="65"/>
      <c r="AC1996" s="128"/>
      <c r="AD1996" s="127"/>
      <c r="AE1996" s="126"/>
      <c r="AF1996" s="126"/>
      <c r="AG1996" s="126"/>
      <c r="AH1996" s="125"/>
      <c r="AI1996" s="125"/>
      <c r="AJ1996" s="125"/>
      <c r="AK1996" s="125"/>
      <c r="AL1996" s="125"/>
      <c r="AM1996" s="125"/>
      <c r="AN1996" s="125"/>
      <c r="AO1996" s="66"/>
      <c r="AP1996" s="125"/>
      <c r="AQ1996" s="125"/>
      <c r="AR1996" s="125"/>
      <c r="AS1996" s="125"/>
      <c r="AT1996" s="125"/>
      <c r="AU1996" s="125"/>
      <c r="AV1996" s="125"/>
      <c r="AW1996" s="126"/>
      <c r="AX1996" s="126"/>
      <c r="AY1996" s="126"/>
      <c r="AZ1996" s="125"/>
      <c r="BA1996" s="125"/>
      <c r="BB1996" s="65"/>
      <c r="BC1996" s="65"/>
      <c r="BD1996" s="128"/>
      <c r="BE1996" s="127"/>
      <c r="BF1996" s="126"/>
      <c r="BG1996" s="126"/>
      <c r="BH1996" s="126"/>
      <c r="BI1996" s="125"/>
      <c r="BJ1996" s="125"/>
      <c r="BK1996" s="125"/>
      <c r="BL1996" s="125"/>
      <c r="BM1996" s="125"/>
      <c r="BN1996" s="125"/>
      <c r="BO1996" s="129"/>
      <c r="BP1996" s="66"/>
      <c r="BQ1996" s="129"/>
      <c r="BR1996" s="125"/>
      <c r="BS1996" s="125"/>
      <c r="BT1996" s="125"/>
      <c r="BU1996" s="125"/>
      <c r="BV1996" s="125"/>
      <c r="BW1996" s="125"/>
      <c r="BX1996" s="126"/>
      <c r="BY1996" s="126"/>
      <c r="BZ1996" s="126"/>
      <c r="CA1996" s="125"/>
      <c r="CB1996" s="125"/>
    </row>
    <row r="1997" spans="1:80" x14ac:dyDescent="0.3">
      <c r="A1997" s="65"/>
      <c r="B1997" s="72"/>
      <c r="C1997" s="73"/>
      <c r="D1997" s="74"/>
      <c r="E1997" s="74"/>
      <c r="F1997" s="74"/>
      <c r="G1997" s="75"/>
      <c r="H1997" s="75"/>
      <c r="I1997" s="75"/>
      <c r="J1997" s="75"/>
      <c r="K1997" s="75"/>
      <c r="L1997" s="75"/>
      <c r="M1997" s="80"/>
      <c r="N1997" s="194"/>
      <c r="O1997" s="70"/>
      <c r="P1997" s="70"/>
      <c r="Q1997" s="70"/>
      <c r="R1997" s="70"/>
      <c r="S1997" s="70"/>
      <c r="T1997" s="70"/>
      <c r="U1997" s="70"/>
      <c r="V1997" s="71"/>
      <c r="W1997" s="71"/>
      <c r="X1997" s="71"/>
      <c r="Y1997" s="70"/>
      <c r="Z1997" s="70"/>
      <c r="AA1997" s="65"/>
      <c r="AB1997" s="65"/>
      <c r="AC1997" s="65"/>
      <c r="AD1997" s="65"/>
      <c r="AE1997" s="65"/>
      <c r="AF1997" s="65"/>
      <c r="AG1997" s="65"/>
      <c r="AH1997" s="65"/>
      <c r="AI1997" s="65"/>
      <c r="AJ1997" s="65"/>
      <c r="AK1997" s="65"/>
      <c r="AL1997" s="65"/>
      <c r="AM1997" s="65"/>
      <c r="AN1997" s="125"/>
      <c r="AO1997" s="66"/>
      <c r="AP1997" s="125"/>
      <c r="AQ1997" s="65"/>
      <c r="AR1997" s="65"/>
      <c r="AS1997" s="65"/>
      <c r="AT1997" s="65"/>
      <c r="AU1997" s="65"/>
      <c r="AV1997" s="65"/>
      <c r="AW1997" s="65"/>
      <c r="AX1997" s="65"/>
      <c r="AY1997" s="65"/>
      <c r="AZ1997" s="65"/>
      <c r="BA1997" s="65"/>
      <c r="BB1997" s="65"/>
      <c r="BC1997" s="65"/>
      <c r="BD1997" s="65"/>
      <c r="BE1997" s="65"/>
      <c r="BF1997" s="65"/>
      <c r="BG1997" s="65"/>
      <c r="BH1997" s="65"/>
      <c r="BI1997" s="65"/>
      <c r="BJ1997" s="65"/>
      <c r="BK1997" s="65"/>
      <c r="BL1997" s="65"/>
      <c r="BM1997" s="65"/>
      <c r="BN1997" s="65"/>
      <c r="BO1997" s="65"/>
      <c r="BP1997" s="66"/>
      <c r="BQ1997" s="65"/>
      <c r="BR1997" s="65"/>
      <c r="BS1997" s="65"/>
      <c r="BT1997" s="65"/>
      <c r="BU1997" s="65"/>
      <c r="BV1997" s="65"/>
      <c r="BW1997" s="65"/>
      <c r="BX1997" s="65"/>
      <c r="BY1997" s="65"/>
      <c r="BZ1997" s="65"/>
      <c r="CA1997" s="65"/>
      <c r="CB1997" s="65"/>
    </row>
    <row r="1998" spans="1:80" x14ac:dyDescent="0.3">
      <c r="A1998" s="65"/>
      <c r="B1998" s="72"/>
      <c r="C1998" s="73"/>
      <c r="D1998" s="74"/>
      <c r="E1998" s="74"/>
      <c r="F1998" s="74"/>
      <c r="G1998" s="75"/>
      <c r="H1998" s="75"/>
      <c r="I1998" s="75"/>
      <c r="J1998" s="75"/>
      <c r="K1998" s="75"/>
      <c r="L1998" s="75"/>
      <c r="M1998" s="80"/>
      <c r="N1998" s="194"/>
      <c r="O1998" s="70"/>
      <c r="P1998" s="70"/>
      <c r="Q1998" s="70"/>
      <c r="R1998" s="70"/>
      <c r="S1998" s="70"/>
      <c r="T1998" s="70"/>
      <c r="U1998" s="70"/>
      <c r="V1998" s="71"/>
      <c r="W1998" s="71"/>
      <c r="X1998" s="71"/>
      <c r="Y1998" s="70"/>
      <c r="Z1998" s="70"/>
      <c r="AA1998" s="65"/>
      <c r="AB1998" s="65"/>
      <c r="AC1998" s="82"/>
      <c r="AD1998" s="82"/>
      <c r="AE1998" s="82"/>
      <c r="AF1998" s="82"/>
      <c r="AG1998" s="82"/>
      <c r="AH1998" s="82"/>
      <c r="AI1998" s="82"/>
      <c r="AJ1998" s="82"/>
      <c r="AK1998" s="82"/>
      <c r="AL1998" s="82"/>
      <c r="AM1998" s="82"/>
      <c r="AN1998" s="114"/>
      <c r="AO1998" s="82"/>
      <c r="AP1998" s="114"/>
      <c r="AQ1998" s="82"/>
      <c r="AR1998" s="82"/>
      <c r="AS1998" s="82"/>
      <c r="AT1998" s="82"/>
      <c r="AU1998" s="82"/>
      <c r="AV1998" s="82"/>
      <c r="AW1998" s="82"/>
      <c r="AX1998" s="82"/>
      <c r="AY1998" s="82"/>
      <c r="AZ1998" s="82"/>
      <c r="BA1998" s="82"/>
      <c r="BB1998" s="65"/>
      <c r="BC1998" s="65"/>
      <c r="BD1998" s="82"/>
      <c r="BE1998" s="82"/>
      <c r="BF1998" s="82"/>
      <c r="BG1998" s="82"/>
      <c r="BH1998" s="82"/>
      <c r="BI1998" s="82"/>
      <c r="BJ1998" s="82"/>
      <c r="BK1998" s="82"/>
      <c r="BL1998" s="82"/>
      <c r="BM1998" s="82"/>
      <c r="BN1998" s="82"/>
      <c r="BO1998" s="82"/>
      <c r="BP1998" s="82"/>
      <c r="BQ1998" s="82"/>
      <c r="BR1998" s="82"/>
      <c r="BS1998" s="82"/>
      <c r="BT1998" s="82"/>
      <c r="BU1998" s="82"/>
      <c r="BV1998" s="82"/>
      <c r="BW1998" s="82"/>
      <c r="BX1998" s="82"/>
      <c r="BY1998" s="82"/>
      <c r="BZ1998" s="82"/>
      <c r="CA1998" s="82"/>
      <c r="CB1998" s="82"/>
    </row>
    <row r="1999" spans="1:80" x14ac:dyDescent="0.3">
      <c r="A1999" s="65"/>
      <c r="B1999" s="72"/>
      <c r="C1999" s="73"/>
      <c r="D1999" s="74"/>
      <c r="E1999" s="74"/>
      <c r="F1999" s="74"/>
      <c r="G1999" s="75"/>
      <c r="H1999" s="75"/>
      <c r="I1999" s="75"/>
      <c r="J1999" s="75"/>
      <c r="K1999" s="75"/>
      <c r="L1999" s="75"/>
      <c r="M1999" s="80"/>
      <c r="N1999" s="194"/>
      <c r="O1999" s="70"/>
      <c r="P1999" s="70"/>
      <c r="Q1999" s="70"/>
      <c r="R1999" s="70"/>
      <c r="S1999" s="70"/>
      <c r="T1999" s="70"/>
      <c r="U1999" s="70"/>
      <c r="V1999" s="71"/>
      <c r="W1999" s="71"/>
      <c r="X1999" s="71"/>
      <c r="Y1999" s="70"/>
      <c r="Z1999" s="70"/>
      <c r="AA1999" s="65"/>
      <c r="AB1999" s="65"/>
      <c r="AC1999" s="65"/>
      <c r="AD1999" s="65"/>
      <c r="AE1999" s="130"/>
      <c r="AF1999" s="130"/>
      <c r="AG1999" s="130"/>
      <c r="AH1999" s="131"/>
      <c r="AI1999" s="131"/>
      <c r="AJ1999" s="131"/>
      <c r="AK1999" s="131"/>
      <c r="AL1999" s="131"/>
      <c r="AM1999" s="131"/>
      <c r="AN1999" s="125"/>
      <c r="AO1999" s="82"/>
      <c r="AP1999" s="125"/>
      <c r="AQ1999" s="131"/>
      <c r="AR1999" s="131"/>
      <c r="AS1999" s="131"/>
      <c r="AT1999" s="131"/>
      <c r="AU1999" s="131"/>
      <c r="AV1999" s="131"/>
      <c r="AW1999" s="130"/>
      <c r="AX1999" s="130"/>
      <c r="AY1999" s="130"/>
      <c r="AZ1999" s="65"/>
      <c r="BA1999" s="65"/>
      <c r="BB1999" s="65"/>
      <c r="BC1999" s="65"/>
      <c r="BD1999" s="65"/>
      <c r="BE1999" s="65"/>
      <c r="BF1999" s="130"/>
      <c r="BG1999" s="130"/>
      <c r="BH1999" s="130"/>
      <c r="BI1999" s="131"/>
      <c r="BJ1999" s="131"/>
      <c r="BK1999" s="131"/>
      <c r="BL1999" s="131"/>
      <c r="BM1999" s="131"/>
      <c r="BN1999" s="131"/>
      <c r="BO1999" s="132"/>
      <c r="BP1999" s="82"/>
      <c r="BQ1999" s="132"/>
      <c r="BR1999" s="131"/>
      <c r="BS1999" s="131"/>
      <c r="BT1999" s="131"/>
      <c r="BU1999" s="131"/>
      <c r="BV1999" s="131"/>
      <c r="BW1999" s="131"/>
      <c r="BX1999" s="130"/>
      <c r="BY1999" s="130"/>
      <c r="BZ1999" s="130"/>
      <c r="CA1999" s="65"/>
      <c r="CB1999" s="65"/>
    </row>
    <row r="2000" spans="1:80" x14ac:dyDescent="0.3">
      <c r="A2000" s="65"/>
      <c r="B2000" s="72"/>
      <c r="C2000" s="73"/>
      <c r="D2000" s="74"/>
      <c r="E2000" s="74"/>
      <c r="F2000" s="74"/>
      <c r="G2000" s="75"/>
      <c r="H2000" s="75"/>
      <c r="I2000" s="75"/>
      <c r="J2000" s="75"/>
      <c r="K2000" s="75"/>
      <c r="L2000" s="75"/>
      <c r="M2000" s="80"/>
      <c r="N2000" s="194"/>
      <c r="O2000" s="70"/>
      <c r="P2000" s="70"/>
      <c r="Q2000" s="70"/>
      <c r="R2000" s="70"/>
      <c r="S2000" s="70"/>
      <c r="T2000" s="70"/>
      <c r="U2000" s="70"/>
      <c r="V2000" s="71"/>
      <c r="W2000" s="71"/>
      <c r="X2000" s="71"/>
      <c r="Y2000" s="70"/>
      <c r="Z2000" s="70"/>
      <c r="AA2000" s="65"/>
      <c r="AB2000" s="65"/>
      <c r="AC2000" s="128"/>
      <c r="AD2000" s="128"/>
      <c r="AE2000" s="130"/>
      <c r="AF2000" s="130"/>
      <c r="AG2000" s="130"/>
      <c r="AH2000" s="125"/>
      <c r="AI2000" s="125"/>
      <c r="AJ2000" s="125"/>
      <c r="AK2000" s="125"/>
      <c r="AL2000" s="125"/>
      <c r="AM2000" s="125"/>
      <c r="AN2000" s="125"/>
      <c r="AO2000" s="66"/>
      <c r="AP2000" s="125"/>
      <c r="AQ2000" s="125"/>
      <c r="AR2000" s="125"/>
      <c r="AS2000" s="125"/>
      <c r="AT2000" s="125"/>
      <c r="AU2000" s="125"/>
      <c r="AV2000" s="125"/>
      <c r="AW2000" s="130"/>
      <c r="AX2000" s="130"/>
      <c r="AY2000" s="130"/>
      <c r="AZ2000" s="128"/>
      <c r="BA2000" s="128"/>
      <c r="BB2000" s="65"/>
      <c r="BC2000" s="65"/>
      <c r="BD2000" s="128"/>
      <c r="BE2000" s="128"/>
      <c r="BF2000" s="130"/>
      <c r="BG2000" s="130"/>
      <c r="BH2000" s="130"/>
      <c r="BI2000" s="125"/>
      <c r="BJ2000" s="125"/>
      <c r="BK2000" s="125"/>
      <c r="BL2000" s="125"/>
      <c r="BM2000" s="125"/>
      <c r="BN2000" s="125"/>
      <c r="BO2000" s="133"/>
      <c r="BP2000" s="66"/>
      <c r="BQ2000" s="132"/>
      <c r="BR2000" s="125"/>
      <c r="BS2000" s="125"/>
      <c r="BT2000" s="125"/>
      <c r="BU2000" s="125"/>
      <c r="BV2000" s="125"/>
      <c r="BW2000" s="125"/>
      <c r="BX2000" s="130"/>
      <c r="BY2000" s="130"/>
      <c r="BZ2000" s="130"/>
      <c r="CA2000" s="128"/>
      <c r="CB2000" s="128"/>
    </row>
    <row r="2001" spans="1:80" x14ac:dyDescent="0.3">
      <c r="A2001" s="65"/>
      <c r="B2001" s="72"/>
      <c r="C2001" s="73"/>
      <c r="D2001" s="74"/>
      <c r="E2001" s="74"/>
      <c r="F2001" s="74"/>
      <c r="G2001" s="75"/>
      <c r="H2001" s="75"/>
      <c r="I2001" s="75"/>
      <c r="J2001" s="75"/>
      <c r="K2001" s="75"/>
      <c r="L2001" s="75"/>
      <c r="M2001" s="80"/>
      <c r="N2001" s="194"/>
      <c r="O2001" s="70"/>
      <c r="P2001" s="70"/>
      <c r="Q2001" s="70"/>
      <c r="R2001" s="70"/>
      <c r="S2001" s="70"/>
      <c r="T2001" s="70"/>
      <c r="U2001" s="70"/>
      <c r="V2001" s="71"/>
      <c r="W2001" s="71"/>
      <c r="X2001" s="71"/>
      <c r="Y2001" s="70"/>
      <c r="Z2001" s="70"/>
    </row>
    <row r="2002" spans="1:80" x14ac:dyDescent="0.3">
      <c r="A2002" s="65"/>
      <c r="B2002" s="72"/>
      <c r="C2002" s="73"/>
      <c r="D2002" s="74"/>
      <c r="E2002" s="74"/>
      <c r="F2002" s="74"/>
      <c r="G2002" s="75"/>
      <c r="H2002" s="75"/>
      <c r="I2002" s="75"/>
      <c r="J2002" s="75"/>
      <c r="K2002" s="75"/>
      <c r="L2002" s="75"/>
      <c r="M2002" s="80"/>
      <c r="N2002" s="194"/>
      <c r="O2002" s="70"/>
      <c r="P2002" s="70"/>
      <c r="Q2002" s="70"/>
      <c r="R2002" s="70"/>
      <c r="S2002" s="70"/>
      <c r="T2002" s="70"/>
      <c r="U2002" s="70"/>
      <c r="V2002" s="71"/>
      <c r="W2002" s="71"/>
      <c r="X2002" s="71"/>
      <c r="Y2002" s="70"/>
      <c r="Z2002" s="70"/>
      <c r="AA2002" s="65"/>
      <c r="AB2002" s="65"/>
      <c r="AC2002" s="103"/>
      <c r="AD2002" s="103"/>
      <c r="AE2002" s="65"/>
      <c r="AF2002" s="65"/>
      <c r="AG2002" s="103"/>
      <c r="AH2002" s="103"/>
      <c r="AI2002" s="65"/>
      <c r="AJ2002" s="65"/>
      <c r="AK2002" s="103"/>
      <c r="AL2002" s="103"/>
      <c r="AM2002" s="65"/>
      <c r="AN2002" s="103"/>
      <c r="AO2002" s="103"/>
      <c r="AP2002" s="103"/>
      <c r="AQ2002" s="65"/>
      <c r="AR2002" s="103"/>
      <c r="AS2002" s="103"/>
      <c r="AT2002" s="65"/>
      <c r="AU2002" s="65"/>
      <c r="AV2002" s="103"/>
      <c r="AW2002" s="103"/>
      <c r="AX2002" s="65"/>
      <c r="AY2002" s="65"/>
      <c r="AZ2002" s="103"/>
      <c r="BA2002" s="103"/>
      <c r="BB2002" s="65"/>
      <c r="BC2002" s="65"/>
      <c r="BD2002" s="103"/>
      <c r="BE2002" s="103"/>
      <c r="BF2002" s="65"/>
      <c r="BG2002" s="65"/>
      <c r="BH2002" s="103"/>
      <c r="BI2002" s="103"/>
      <c r="BJ2002" s="65"/>
      <c r="BK2002" s="65"/>
      <c r="BL2002" s="103"/>
      <c r="BM2002" s="103"/>
      <c r="BN2002" s="65"/>
      <c r="BO2002" s="103"/>
      <c r="BP2002" s="103"/>
      <c r="BQ2002" s="103"/>
      <c r="BR2002" s="65"/>
      <c r="BS2002" s="103"/>
      <c r="BT2002" s="103"/>
      <c r="BU2002" s="65"/>
      <c r="BV2002" s="65"/>
      <c r="BW2002" s="103"/>
      <c r="BX2002" s="103"/>
      <c r="BY2002" s="65"/>
      <c r="BZ2002" s="65"/>
      <c r="CA2002" s="103"/>
      <c r="CB2002" s="103"/>
    </row>
    <row r="2003" spans="1:80" x14ac:dyDescent="0.3">
      <c r="A2003" s="65"/>
      <c r="B2003" s="72"/>
      <c r="C2003" s="73"/>
      <c r="D2003" s="74"/>
      <c r="E2003" s="74"/>
      <c r="F2003" s="74"/>
      <c r="G2003" s="75"/>
      <c r="H2003" s="75"/>
      <c r="I2003" s="75"/>
      <c r="J2003" s="75"/>
      <c r="K2003" s="75"/>
      <c r="L2003" s="75"/>
      <c r="M2003" s="80"/>
      <c r="N2003" s="194"/>
      <c r="O2003" s="70"/>
      <c r="P2003" s="70"/>
      <c r="Q2003" s="70"/>
      <c r="R2003" s="70"/>
      <c r="S2003" s="70"/>
      <c r="T2003" s="70"/>
      <c r="U2003" s="70"/>
      <c r="V2003" s="71"/>
      <c r="W2003" s="71"/>
      <c r="X2003" s="71"/>
      <c r="Y2003" s="70"/>
      <c r="Z2003" s="70"/>
      <c r="AA2003" s="65"/>
      <c r="AB2003" s="65"/>
      <c r="AC2003" s="122"/>
      <c r="AD2003" s="122"/>
      <c r="AE2003" s="65"/>
      <c r="AF2003" s="65"/>
      <c r="AG2003" s="103"/>
      <c r="AH2003" s="122"/>
      <c r="AI2003" s="65"/>
      <c r="AJ2003" s="65"/>
      <c r="AK2003" s="90"/>
      <c r="AL2003" s="90"/>
      <c r="AM2003" s="65"/>
      <c r="AN2003" s="122"/>
      <c r="AO2003" s="122"/>
      <c r="AP2003" s="122"/>
      <c r="AQ2003" s="65"/>
      <c r="AR2003" s="112"/>
      <c r="AS2003" s="112"/>
      <c r="AT2003" s="124"/>
      <c r="AU2003" s="65"/>
      <c r="AV2003" s="122"/>
      <c r="AW2003" s="122"/>
      <c r="AX2003" s="65"/>
      <c r="AY2003" s="65"/>
      <c r="AZ2003" s="122"/>
      <c r="BA2003" s="122"/>
      <c r="BB2003" s="65"/>
      <c r="BC2003" s="65"/>
      <c r="BD2003" s="122"/>
      <c r="BE2003" s="122"/>
      <c r="BF2003" s="65"/>
      <c r="BG2003" s="65"/>
      <c r="BH2003" s="103"/>
      <c r="BI2003" s="122"/>
      <c r="BJ2003" s="65"/>
      <c r="BK2003" s="65"/>
      <c r="BL2003" s="90"/>
      <c r="BM2003" s="90"/>
      <c r="BN2003" s="65"/>
      <c r="BO2003" s="122"/>
      <c r="BP2003" s="122"/>
      <c r="BQ2003" s="122"/>
      <c r="BR2003" s="65"/>
      <c r="BS2003" s="112"/>
      <c r="BT2003" s="112"/>
      <c r="BU2003" s="124"/>
      <c r="BV2003" s="65"/>
      <c r="BW2003" s="122"/>
      <c r="BX2003" s="122"/>
      <c r="BY2003" s="65"/>
      <c r="BZ2003" s="65"/>
      <c r="CA2003" s="122"/>
      <c r="CB2003" s="122"/>
    </row>
    <row r="2004" spans="1:80" x14ac:dyDescent="0.3">
      <c r="A2004" s="65"/>
      <c r="B2004" s="72"/>
      <c r="C2004" s="73"/>
      <c r="D2004" s="74"/>
      <c r="E2004" s="74"/>
      <c r="F2004" s="74"/>
      <c r="G2004" s="75"/>
      <c r="H2004" s="75"/>
      <c r="I2004" s="75"/>
      <c r="J2004" s="75"/>
      <c r="K2004" s="75"/>
      <c r="L2004" s="75"/>
      <c r="M2004" s="80"/>
      <c r="N2004" s="194"/>
      <c r="O2004" s="70"/>
      <c r="P2004" s="70"/>
      <c r="Q2004" s="70"/>
      <c r="R2004" s="70"/>
      <c r="S2004" s="70"/>
      <c r="T2004" s="70"/>
      <c r="U2004" s="70"/>
      <c r="V2004" s="71"/>
      <c r="W2004" s="71"/>
      <c r="X2004" s="71"/>
      <c r="Y2004" s="70"/>
      <c r="Z2004" s="70"/>
      <c r="AA2004" s="65"/>
      <c r="AB2004" s="65"/>
      <c r="AC2004" s="65"/>
      <c r="AD2004" s="65"/>
      <c r="AE2004" s="65"/>
      <c r="AF2004" s="65"/>
      <c r="AG2004" s="65"/>
      <c r="AH2004" s="65"/>
      <c r="AI2004" s="65"/>
      <c r="AJ2004" s="65"/>
      <c r="AK2004" s="65"/>
      <c r="AL2004" s="65"/>
      <c r="AM2004" s="65"/>
      <c r="AN2004" s="125"/>
      <c r="AO2004" s="66"/>
      <c r="AP2004" s="125"/>
      <c r="AQ2004" s="65"/>
      <c r="AR2004" s="65"/>
      <c r="AS2004" s="65"/>
      <c r="AT2004" s="65"/>
      <c r="AU2004" s="65"/>
      <c r="AV2004" s="65"/>
      <c r="AW2004" s="65"/>
      <c r="AX2004" s="65"/>
      <c r="AY2004" s="65"/>
      <c r="AZ2004" s="65"/>
      <c r="BA2004" s="65"/>
      <c r="BB2004" s="65"/>
      <c r="BC2004" s="65"/>
      <c r="BD2004" s="65"/>
      <c r="BE2004" s="65"/>
      <c r="BF2004" s="65"/>
      <c r="BG2004" s="65"/>
      <c r="BH2004" s="65"/>
      <c r="BI2004" s="65"/>
      <c r="BJ2004" s="65"/>
      <c r="BK2004" s="65"/>
      <c r="BL2004" s="65"/>
      <c r="BM2004" s="65"/>
      <c r="BN2004" s="65"/>
      <c r="BO2004" s="65"/>
      <c r="BP2004" s="66"/>
      <c r="BQ2004" s="65"/>
      <c r="BR2004" s="65"/>
      <c r="BS2004" s="65"/>
      <c r="BT2004" s="65"/>
      <c r="BU2004" s="65"/>
      <c r="BV2004" s="65"/>
      <c r="BW2004" s="65"/>
      <c r="BX2004" s="65"/>
      <c r="BY2004" s="65"/>
      <c r="BZ2004" s="65"/>
      <c r="CA2004" s="65"/>
      <c r="CB2004" s="65"/>
    </row>
    <row r="2005" spans="1:80" x14ac:dyDescent="0.3">
      <c r="A2005" s="65"/>
      <c r="B2005" s="72"/>
      <c r="C2005" s="73"/>
      <c r="D2005" s="74"/>
      <c r="E2005" s="74"/>
      <c r="F2005" s="74"/>
      <c r="G2005" s="75"/>
      <c r="H2005" s="75"/>
      <c r="I2005" s="75"/>
      <c r="J2005" s="75"/>
      <c r="K2005" s="75"/>
      <c r="L2005" s="75"/>
      <c r="M2005" s="80"/>
      <c r="N2005" s="194"/>
      <c r="O2005" s="70"/>
      <c r="P2005" s="70"/>
      <c r="Q2005" s="70"/>
      <c r="R2005" s="70"/>
      <c r="S2005" s="70"/>
      <c r="T2005" s="70"/>
      <c r="U2005" s="70"/>
      <c r="V2005" s="71"/>
      <c r="W2005" s="71"/>
      <c r="X2005" s="71"/>
      <c r="Y2005" s="70"/>
      <c r="Z2005" s="70"/>
      <c r="AA2005" s="65"/>
      <c r="AB2005" s="65"/>
      <c r="AC2005" s="65"/>
      <c r="AD2005" s="65"/>
      <c r="AE2005" s="65"/>
      <c r="AF2005" s="65"/>
      <c r="AG2005" s="65"/>
      <c r="AH2005" s="65"/>
      <c r="AI2005" s="65"/>
      <c r="AJ2005" s="65"/>
      <c r="AK2005" s="65"/>
      <c r="AL2005" s="65"/>
      <c r="AM2005" s="65"/>
      <c r="AN2005" s="125"/>
      <c r="AO2005" s="66"/>
      <c r="AP2005" s="125"/>
      <c r="AQ2005" s="65"/>
      <c r="AR2005" s="65"/>
      <c r="AS2005" s="65"/>
      <c r="AT2005" s="65"/>
      <c r="AU2005" s="65"/>
      <c r="AV2005" s="65"/>
      <c r="AW2005" s="65"/>
      <c r="AX2005" s="65"/>
      <c r="AY2005" s="65"/>
      <c r="AZ2005" s="65"/>
      <c r="BA2005" s="65"/>
      <c r="BB2005" s="65"/>
      <c r="BC2005" s="65"/>
      <c r="BD2005" s="65"/>
      <c r="BE2005" s="65"/>
      <c r="BF2005" s="65"/>
      <c r="BG2005" s="65"/>
      <c r="BH2005" s="65"/>
      <c r="BI2005" s="65"/>
      <c r="BJ2005" s="65"/>
      <c r="BK2005" s="65"/>
      <c r="BL2005" s="65"/>
      <c r="BM2005" s="65"/>
      <c r="BN2005" s="65"/>
      <c r="BO2005" s="65"/>
      <c r="BP2005" s="66"/>
      <c r="BQ2005" s="65"/>
      <c r="BR2005" s="65"/>
      <c r="BS2005" s="65"/>
      <c r="BT2005" s="65"/>
      <c r="BU2005" s="65"/>
      <c r="BV2005" s="65"/>
      <c r="BW2005" s="65"/>
      <c r="BX2005" s="65"/>
      <c r="BY2005" s="65"/>
      <c r="BZ2005" s="65"/>
      <c r="CA2005" s="65"/>
      <c r="CB2005" s="65"/>
    </row>
    <row r="2006" spans="1:80" x14ac:dyDescent="0.3">
      <c r="A2006" s="65"/>
      <c r="B2006" s="72"/>
      <c r="C2006" s="73"/>
      <c r="D2006" s="74"/>
      <c r="E2006" s="74"/>
      <c r="F2006" s="74"/>
      <c r="G2006" s="75"/>
      <c r="H2006" s="75"/>
      <c r="I2006" s="75"/>
      <c r="J2006" s="75"/>
      <c r="K2006" s="75"/>
      <c r="L2006" s="75"/>
      <c r="M2006" s="80"/>
      <c r="N2006" s="194"/>
      <c r="O2006" s="70"/>
      <c r="P2006" s="70"/>
      <c r="Q2006" s="70"/>
      <c r="R2006" s="70"/>
      <c r="S2006" s="70"/>
      <c r="T2006" s="70"/>
      <c r="U2006" s="70"/>
      <c r="V2006" s="71"/>
      <c r="W2006" s="71"/>
      <c r="X2006" s="71"/>
      <c r="Y2006" s="70"/>
      <c r="Z2006" s="70"/>
      <c r="AA2006" s="65"/>
      <c r="AB2006" s="65"/>
      <c r="AC2006" s="82"/>
      <c r="AD2006" s="82"/>
      <c r="AE2006" s="82"/>
      <c r="AF2006" s="82"/>
      <c r="AG2006" s="82"/>
      <c r="AH2006" s="82"/>
      <c r="AI2006" s="82"/>
      <c r="AJ2006" s="82"/>
      <c r="AK2006" s="82"/>
      <c r="AL2006" s="82"/>
      <c r="AM2006" s="82"/>
      <c r="AN2006" s="114"/>
      <c r="AO2006" s="82"/>
      <c r="AP2006" s="114"/>
      <c r="AQ2006" s="82"/>
      <c r="AR2006" s="82"/>
      <c r="AS2006" s="82"/>
      <c r="AT2006" s="82"/>
      <c r="AU2006" s="82"/>
      <c r="AV2006" s="82"/>
      <c r="AW2006" s="82"/>
      <c r="AX2006" s="82"/>
      <c r="AY2006" s="82"/>
      <c r="AZ2006" s="82"/>
      <c r="BA2006" s="82"/>
      <c r="BB2006" s="65"/>
      <c r="BC2006" s="65"/>
      <c r="BD2006" s="82"/>
      <c r="BE2006" s="82"/>
      <c r="BF2006" s="82"/>
      <c r="BG2006" s="82"/>
      <c r="BH2006" s="82"/>
      <c r="BI2006" s="82"/>
      <c r="BJ2006" s="82"/>
      <c r="BK2006" s="82"/>
      <c r="BL2006" s="82"/>
      <c r="BM2006" s="82"/>
      <c r="BN2006" s="82"/>
      <c r="BO2006" s="82"/>
      <c r="BP2006" s="82"/>
      <c r="BQ2006" s="82"/>
      <c r="BR2006" s="82"/>
      <c r="BS2006" s="82"/>
      <c r="BT2006" s="82"/>
      <c r="BU2006" s="82"/>
      <c r="BV2006" s="82"/>
      <c r="BW2006" s="82"/>
      <c r="BX2006" s="82"/>
      <c r="BY2006" s="82"/>
      <c r="BZ2006" s="82"/>
      <c r="CA2006" s="82"/>
      <c r="CB2006" s="82"/>
    </row>
    <row r="2007" spans="1:80" x14ac:dyDescent="0.3">
      <c r="A2007" s="65"/>
      <c r="B2007" s="65"/>
      <c r="C2007" s="65"/>
      <c r="D2007" s="65"/>
      <c r="E2007" s="65"/>
      <c r="F2007" s="65"/>
      <c r="G2007" s="65"/>
      <c r="H2007" s="65"/>
      <c r="I2007" s="65"/>
      <c r="J2007" s="65"/>
      <c r="K2007" s="65"/>
      <c r="L2007" s="65"/>
      <c r="M2007" s="99"/>
      <c r="N2007" s="66"/>
      <c r="O2007" s="99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5"/>
      <c r="AC2007" s="125"/>
      <c r="AD2007" s="125"/>
      <c r="AE2007" s="126"/>
      <c r="AF2007" s="126"/>
      <c r="AG2007" s="126"/>
      <c r="AH2007" s="125"/>
      <c r="AI2007" s="125"/>
      <c r="AJ2007" s="125"/>
      <c r="AK2007" s="125"/>
      <c r="AL2007" s="125"/>
      <c r="AM2007" s="125"/>
      <c r="AN2007" s="125"/>
      <c r="AO2007" s="66"/>
      <c r="AP2007" s="125"/>
      <c r="AQ2007" s="125"/>
      <c r="AR2007" s="125"/>
      <c r="AS2007" s="125"/>
      <c r="AT2007" s="125"/>
      <c r="AU2007" s="125"/>
      <c r="AV2007" s="125"/>
      <c r="AW2007" s="126"/>
      <c r="AX2007" s="126"/>
      <c r="AY2007" s="126"/>
      <c r="AZ2007" s="127"/>
      <c r="BA2007" s="128"/>
      <c r="BB2007" s="65"/>
      <c r="BC2007" s="65"/>
      <c r="BD2007" s="125"/>
      <c r="BE2007" s="125"/>
      <c r="BF2007" s="126"/>
      <c r="BG2007" s="126"/>
      <c r="BH2007" s="126"/>
      <c r="BI2007" s="125"/>
      <c r="BJ2007" s="125"/>
      <c r="BK2007" s="125"/>
      <c r="BL2007" s="125"/>
      <c r="BM2007" s="125"/>
      <c r="BN2007" s="125"/>
      <c r="BO2007" s="129"/>
      <c r="BP2007" s="66"/>
      <c r="BQ2007" s="129"/>
      <c r="BR2007" s="125"/>
      <c r="BS2007" s="125"/>
      <c r="BT2007" s="125"/>
      <c r="BU2007" s="125"/>
      <c r="BV2007" s="125"/>
      <c r="BW2007" s="125"/>
      <c r="BX2007" s="126"/>
      <c r="BY2007" s="126"/>
      <c r="BZ2007" s="126"/>
      <c r="CA2007" s="127"/>
      <c r="CB2007" s="128"/>
    </row>
    <row r="2008" spans="1:80" x14ac:dyDescent="0.3">
      <c r="A2008" s="65"/>
      <c r="B2008" s="68"/>
      <c r="C2008" s="68"/>
      <c r="D2008" s="68"/>
      <c r="E2008" s="68"/>
      <c r="F2008" s="68"/>
      <c r="G2008" s="68"/>
      <c r="H2008" s="68"/>
      <c r="I2008" s="68"/>
      <c r="J2008" s="68"/>
      <c r="K2008" s="68"/>
      <c r="L2008" s="68"/>
      <c r="M2008" s="87"/>
      <c r="N2008" s="68"/>
      <c r="O2008" s="87"/>
      <c r="P2008" s="68"/>
      <c r="Q2008" s="68"/>
      <c r="R2008" s="68"/>
      <c r="S2008" s="68"/>
      <c r="T2008" s="68"/>
      <c r="U2008" s="68"/>
      <c r="V2008" s="68"/>
      <c r="W2008" s="68"/>
      <c r="X2008" s="68"/>
      <c r="Y2008" s="68"/>
      <c r="Z2008" s="68"/>
      <c r="AA2008" s="65"/>
      <c r="AB2008" s="65"/>
      <c r="AC2008" s="125"/>
      <c r="AD2008" s="125"/>
      <c r="AE2008" s="126"/>
      <c r="AF2008" s="126"/>
      <c r="AG2008" s="126"/>
      <c r="AH2008" s="125"/>
      <c r="AI2008" s="125"/>
      <c r="AJ2008" s="125"/>
      <c r="AK2008" s="125"/>
      <c r="AL2008" s="125"/>
      <c r="AM2008" s="125"/>
      <c r="AN2008" s="125"/>
      <c r="AO2008" s="66"/>
      <c r="AP2008" s="125"/>
      <c r="AQ2008" s="125"/>
      <c r="AR2008" s="125"/>
      <c r="AS2008" s="125"/>
      <c r="AT2008" s="125"/>
      <c r="AU2008" s="125"/>
      <c r="AV2008" s="125"/>
      <c r="AW2008" s="126"/>
      <c r="AX2008" s="126"/>
      <c r="AY2008" s="126"/>
      <c r="AZ2008" s="127"/>
      <c r="BA2008" s="128"/>
      <c r="BB2008" s="65"/>
      <c r="BC2008" s="65"/>
      <c r="BD2008" s="125"/>
      <c r="BE2008" s="125"/>
      <c r="BF2008" s="126"/>
      <c r="BG2008" s="126"/>
      <c r="BH2008" s="126"/>
      <c r="BI2008" s="125"/>
      <c r="BJ2008" s="125"/>
      <c r="BK2008" s="125"/>
      <c r="BL2008" s="125"/>
      <c r="BM2008" s="125"/>
      <c r="BN2008" s="125"/>
      <c r="BO2008" s="129"/>
      <c r="BP2008" s="66"/>
      <c r="BQ2008" s="129"/>
      <c r="BR2008" s="125"/>
      <c r="BS2008" s="125"/>
      <c r="BT2008" s="125"/>
      <c r="BU2008" s="125"/>
      <c r="BV2008" s="125"/>
      <c r="BW2008" s="125"/>
      <c r="BX2008" s="126"/>
      <c r="BY2008" s="126"/>
      <c r="BZ2008" s="126"/>
      <c r="CA2008" s="127"/>
      <c r="CB2008" s="128"/>
    </row>
    <row r="2009" spans="1:80" x14ac:dyDescent="0.3">
      <c r="A2009" s="65"/>
      <c r="B2009" s="77"/>
      <c r="C2009" s="77"/>
      <c r="D2009" s="78"/>
      <c r="E2009" s="78"/>
      <c r="F2009" s="78"/>
      <c r="G2009" s="79"/>
      <c r="H2009" s="79"/>
      <c r="I2009" s="79"/>
      <c r="J2009" s="79"/>
      <c r="K2009" s="79"/>
      <c r="L2009" s="79"/>
      <c r="M2009" s="80"/>
      <c r="N2009" s="68"/>
      <c r="O2009" s="80"/>
      <c r="P2009" s="79"/>
      <c r="Q2009" s="79"/>
      <c r="R2009" s="79"/>
      <c r="S2009" s="79"/>
      <c r="T2009" s="79"/>
      <c r="U2009" s="79"/>
      <c r="V2009" s="78"/>
      <c r="W2009" s="78"/>
      <c r="X2009" s="78"/>
      <c r="Y2009" s="77"/>
      <c r="Z2009" s="77"/>
      <c r="AA2009" s="65"/>
      <c r="AB2009" s="65"/>
      <c r="AC2009" s="125"/>
      <c r="AD2009" s="125"/>
      <c r="AE2009" s="126"/>
      <c r="AF2009" s="126"/>
      <c r="AG2009" s="126"/>
      <c r="AH2009" s="125"/>
      <c r="AI2009" s="125"/>
      <c r="AJ2009" s="125"/>
      <c r="AK2009" s="125"/>
      <c r="AL2009" s="125"/>
      <c r="AM2009" s="125"/>
      <c r="AN2009" s="125"/>
      <c r="AO2009" s="66"/>
      <c r="AP2009" s="125"/>
      <c r="AQ2009" s="125"/>
      <c r="AR2009" s="125"/>
      <c r="AS2009" s="125"/>
      <c r="AT2009" s="125"/>
      <c r="AU2009" s="125"/>
      <c r="AV2009" s="125"/>
      <c r="AW2009" s="126"/>
      <c r="AX2009" s="126"/>
      <c r="AY2009" s="126"/>
      <c r="AZ2009" s="127"/>
      <c r="BA2009" s="128"/>
      <c r="BB2009" s="65"/>
      <c r="BC2009" s="65"/>
      <c r="BD2009" s="125"/>
      <c r="BE2009" s="125"/>
      <c r="BF2009" s="126"/>
      <c r="BG2009" s="126"/>
      <c r="BH2009" s="126"/>
      <c r="BI2009" s="125"/>
      <c r="BJ2009" s="125"/>
      <c r="BK2009" s="125"/>
      <c r="BL2009" s="125"/>
      <c r="BM2009" s="125"/>
      <c r="BN2009" s="125"/>
      <c r="BO2009" s="129"/>
      <c r="BP2009" s="66"/>
      <c r="BQ2009" s="129"/>
      <c r="BR2009" s="125"/>
      <c r="BS2009" s="125"/>
      <c r="BT2009" s="125"/>
      <c r="BU2009" s="125"/>
      <c r="BV2009" s="125"/>
      <c r="BW2009" s="125"/>
      <c r="BX2009" s="126"/>
      <c r="BY2009" s="126"/>
      <c r="BZ2009" s="126"/>
      <c r="CA2009" s="127"/>
      <c r="CB2009" s="128"/>
    </row>
    <row r="2010" spans="1:80" x14ac:dyDescent="0.3">
      <c r="A2010" s="65"/>
      <c r="B2010" s="72"/>
      <c r="C2010" s="72"/>
      <c r="D2010" s="78"/>
      <c r="E2010" s="78"/>
      <c r="F2010" s="78"/>
      <c r="G2010" s="80"/>
      <c r="H2010" s="80"/>
      <c r="I2010" s="80"/>
      <c r="J2010" s="80"/>
      <c r="K2010" s="80"/>
      <c r="L2010" s="80"/>
      <c r="M2010" s="80"/>
      <c r="N2010" s="81"/>
      <c r="O2010" s="80"/>
      <c r="P2010" s="80"/>
      <c r="Q2010" s="80"/>
      <c r="R2010" s="80"/>
      <c r="S2010" s="80"/>
      <c r="T2010" s="80"/>
      <c r="U2010" s="80"/>
      <c r="V2010" s="78"/>
      <c r="W2010" s="78"/>
      <c r="X2010" s="78"/>
      <c r="Y2010" s="72"/>
      <c r="Z2010" s="72"/>
      <c r="AA2010" s="65"/>
      <c r="AB2010" s="65"/>
      <c r="AC2010" s="125"/>
      <c r="AD2010" s="125"/>
      <c r="AE2010" s="126"/>
      <c r="AF2010" s="126"/>
      <c r="AG2010" s="126"/>
      <c r="AH2010" s="125"/>
      <c r="AI2010" s="125"/>
      <c r="AJ2010" s="125"/>
      <c r="AK2010" s="125"/>
      <c r="AL2010" s="125"/>
      <c r="AM2010" s="125"/>
      <c r="AN2010" s="125"/>
      <c r="AO2010" s="66"/>
      <c r="AP2010" s="125"/>
      <c r="AQ2010" s="125"/>
      <c r="AR2010" s="125"/>
      <c r="AS2010" s="125"/>
      <c r="AT2010" s="125"/>
      <c r="AU2010" s="125"/>
      <c r="AV2010" s="125"/>
      <c r="AW2010" s="126"/>
      <c r="AX2010" s="126"/>
      <c r="AY2010" s="126"/>
      <c r="AZ2010" s="127"/>
      <c r="BA2010" s="128"/>
      <c r="BB2010" s="65"/>
      <c r="BC2010" s="65"/>
      <c r="BD2010" s="125"/>
      <c r="BE2010" s="125"/>
      <c r="BF2010" s="126"/>
      <c r="BG2010" s="126"/>
      <c r="BH2010" s="126"/>
      <c r="BI2010" s="125"/>
      <c r="BJ2010" s="125"/>
      <c r="BK2010" s="125"/>
      <c r="BL2010" s="125"/>
      <c r="BM2010" s="125"/>
      <c r="BN2010" s="125"/>
      <c r="BO2010" s="129"/>
      <c r="BP2010" s="66"/>
      <c r="BQ2010" s="129"/>
      <c r="BR2010" s="125"/>
      <c r="BS2010" s="125"/>
      <c r="BT2010" s="125"/>
      <c r="BU2010" s="125"/>
      <c r="BV2010" s="125"/>
      <c r="BW2010" s="125"/>
      <c r="BX2010" s="126"/>
      <c r="BY2010" s="126"/>
      <c r="BZ2010" s="126"/>
      <c r="CA2010" s="127"/>
      <c r="CB2010" s="128"/>
    </row>
    <row r="2011" spans="1:80" x14ac:dyDescent="0.3">
      <c r="A2011" s="65"/>
      <c r="B2011" s="125"/>
      <c r="C2011" s="125"/>
      <c r="D2011" s="126"/>
      <c r="E2011" s="126"/>
      <c r="F2011" s="126"/>
      <c r="G2011" s="125"/>
      <c r="H2011" s="125"/>
      <c r="I2011" s="125"/>
      <c r="J2011" s="125"/>
      <c r="K2011" s="125"/>
      <c r="L2011" s="125"/>
      <c r="M2011" s="125"/>
      <c r="N2011" s="66"/>
      <c r="O2011" s="125"/>
      <c r="P2011" s="125"/>
      <c r="Q2011" s="125"/>
      <c r="R2011" s="125"/>
      <c r="S2011" s="125"/>
      <c r="T2011" s="125"/>
      <c r="U2011" s="125"/>
      <c r="V2011" s="126"/>
      <c r="W2011" s="126"/>
      <c r="X2011" s="126"/>
      <c r="Y2011" s="127"/>
      <c r="Z2011" s="128"/>
      <c r="AA2011" s="65"/>
      <c r="AB2011" s="65"/>
      <c r="AC2011" s="125"/>
      <c r="AD2011" s="125"/>
      <c r="AE2011" s="126"/>
      <c r="AF2011" s="126"/>
      <c r="AG2011" s="126"/>
      <c r="AH2011" s="125"/>
      <c r="AI2011" s="125"/>
      <c r="AJ2011" s="125"/>
      <c r="AK2011" s="125"/>
      <c r="AL2011" s="125"/>
      <c r="AM2011" s="125"/>
      <c r="AN2011" s="125"/>
      <c r="AO2011" s="66"/>
      <c r="AP2011" s="125"/>
      <c r="AQ2011" s="125"/>
      <c r="AR2011" s="125"/>
      <c r="AS2011" s="125"/>
      <c r="AT2011" s="125"/>
      <c r="AU2011" s="125"/>
      <c r="AV2011" s="125"/>
      <c r="AW2011" s="126"/>
      <c r="AX2011" s="126"/>
      <c r="AY2011" s="126"/>
      <c r="AZ2011" s="127"/>
      <c r="BA2011" s="128"/>
      <c r="BB2011" s="65"/>
      <c r="BC2011" s="65"/>
      <c r="BD2011" s="125"/>
      <c r="BE2011" s="125"/>
      <c r="BF2011" s="126"/>
      <c r="BG2011" s="126"/>
      <c r="BH2011" s="126"/>
      <c r="BI2011" s="125"/>
      <c r="BJ2011" s="125"/>
      <c r="BK2011" s="125"/>
      <c r="BL2011" s="125"/>
      <c r="BM2011" s="125"/>
      <c r="BN2011" s="125"/>
      <c r="BO2011" s="129"/>
      <c r="BP2011" s="66"/>
      <c r="BQ2011" s="129"/>
      <c r="BR2011" s="125"/>
      <c r="BS2011" s="125"/>
      <c r="BT2011" s="125"/>
      <c r="BU2011" s="125"/>
      <c r="BV2011" s="125"/>
      <c r="BW2011" s="125"/>
      <c r="BX2011" s="126"/>
      <c r="BY2011" s="126"/>
      <c r="BZ2011" s="126"/>
      <c r="CA2011" s="127"/>
      <c r="CB2011" s="128"/>
    </row>
    <row r="2012" spans="1:80" x14ac:dyDescent="0.3">
      <c r="A2012" s="65"/>
      <c r="B2012" s="223"/>
      <c r="C2012" s="224"/>
      <c r="D2012" s="65"/>
      <c r="E2012" s="65"/>
      <c r="F2012" s="223"/>
      <c r="G2012" s="224"/>
      <c r="H2012" s="65"/>
      <c r="I2012" s="65"/>
      <c r="J2012" s="223"/>
      <c r="K2012" s="224"/>
      <c r="L2012" s="65"/>
      <c r="M2012" s="233"/>
      <c r="N2012" s="233"/>
      <c r="O2012" s="233"/>
      <c r="P2012" s="65"/>
      <c r="Q2012" s="223"/>
      <c r="R2012" s="224"/>
      <c r="S2012" s="65"/>
      <c r="T2012" s="65"/>
      <c r="U2012" s="223"/>
      <c r="V2012" s="224"/>
      <c r="W2012" s="65"/>
      <c r="X2012" s="65"/>
      <c r="Y2012" s="223"/>
      <c r="Z2012" s="224"/>
      <c r="AA2012" s="65"/>
      <c r="AB2012" s="65"/>
      <c r="AC2012" s="125"/>
      <c r="AD2012" s="125"/>
      <c r="AE2012" s="126"/>
      <c r="AF2012" s="126"/>
      <c r="AG2012" s="126"/>
      <c r="AH2012" s="125"/>
      <c r="AI2012" s="125"/>
      <c r="AJ2012" s="125"/>
      <c r="AK2012" s="125"/>
      <c r="AL2012" s="125"/>
      <c r="AM2012" s="125"/>
      <c r="AN2012" s="125"/>
      <c r="AO2012" s="66"/>
      <c r="AP2012" s="125"/>
      <c r="AQ2012" s="125"/>
      <c r="AR2012" s="125"/>
      <c r="AS2012" s="125"/>
      <c r="AT2012" s="125"/>
      <c r="AU2012" s="125"/>
      <c r="AV2012" s="125"/>
      <c r="AW2012" s="126"/>
      <c r="AX2012" s="126"/>
      <c r="AY2012" s="126"/>
      <c r="AZ2012" s="127"/>
      <c r="BA2012" s="128"/>
      <c r="BB2012" s="65"/>
      <c r="BC2012" s="65"/>
      <c r="BD2012" s="125"/>
      <c r="BE2012" s="125"/>
      <c r="BF2012" s="126"/>
      <c r="BG2012" s="126"/>
      <c r="BH2012" s="126"/>
      <c r="BI2012" s="125"/>
      <c r="BJ2012" s="125"/>
      <c r="BK2012" s="125"/>
      <c r="BL2012" s="125"/>
      <c r="BM2012" s="125"/>
      <c r="BN2012" s="125"/>
      <c r="BO2012" s="129"/>
      <c r="BP2012" s="66"/>
      <c r="BQ2012" s="129"/>
      <c r="BR2012" s="125"/>
      <c r="BS2012" s="125"/>
      <c r="BT2012" s="125"/>
      <c r="BU2012" s="125"/>
      <c r="BV2012" s="125"/>
      <c r="BW2012" s="125"/>
      <c r="BX2012" s="126"/>
      <c r="BY2012" s="126"/>
      <c r="BZ2012" s="126"/>
      <c r="CA2012" s="127"/>
      <c r="CB2012" s="128"/>
    </row>
    <row r="2013" spans="1:80" x14ac:dyDescent="0.3">
      <c r="A2013" s="65"/>
      <c r="B2013" s="225"/>
      <c r="C2013" s="226"/>
      <c r="D2013" s="65"/>
      <c r="E2013" s="65"/>
      <c r="F2013" s="227"/>
      <c r="G2013" s="226"/>
      <c r="H2013" s="65"/>
      <c r="I2013" s="65"/>
      <c r="J2013" s="228"/>
      <c r="K2013" s="229"/>
      <c r="L2013" s="65"/>
      <c r="M2013" s="225"/>
      <c r="N2013" s="230"/>
      <c r="O2013" s="226"/>
      <c r="P2013" s="65"/>
      <c r="Q2013" s="231"/>
      <c r="R2013" s="232"/>
      <c r="S2013" s="76"/>
      <c r="T2013" s="65"/>
      <c r="U2013" s="225"/>
      <c r="V2013" s="226"/>
      <c r="W2013" s="65"/>
      <c r="X2013" s="65"/>
      <c r="Y2013" s="225"/>
      <c r="Z2013" s="226"/>
      <c r="AA2013" s="65"/>
      <c r="AB2013" s="65"/>
      <c r="AC2013" s="125"/>
      <c r="AD2013" s="125"/>
      <c r="AE2013" s="126"/>
      <c r="AF2013" s="126"/>
      <c r="AG2013" s="126"/>
      <c r="AH2013" s="125"/>
      <c r="AI2013" s="125"/>
      <c r="AJ2013" s="125"/>
      <c r="AK2013" s="125"/>
      <c r="AL2013" s="125"/>
      <c r="AM2013" s="125"/>
      <c r="AN2013" s="125"/>
      <c r="AO2013" s="66"/>
      <c r="AP2013" s="125"/>
      <c r="AQ2013" s="125"/>
      <c r="AR2013" s="125"/>
      <c r="AS2013" s="125"/>
      <c r="AT2013" s="125"/>
      <c r="AU2013" s="125"/>
      <c r="AV2013" s="125"/>
      <c r="AW2013" s="126"/>
      <c r="AX2013" s="126"/>
      <c r="AY2013" s="126"/>
      <c r="AZ2013" s="127"/>
      <c r="BA2013" s="128"/>
      <c r="BB2013" s="65"/>
      <c r="BC2013" s="65"/>
      <c r="BD2013" s="125"/>
      <c r="BE2013" s="125"/>
      <c r="BF2013" s="126"/>
      <c r="BG2013" s="126"/>
      <c r="BH2013" s="126"/>
      <c r="BI2013" s="125"/>
      <c r="BJ2013" s="125"/>
      <c r="BK2013" s="125"/>
      <c r="BL2013" s="125"/>
      <c r="BM2013" s="125"/>
      <c r="BN2013" s="125"/>
      <c r="BO2013" s="129"/>
      <c r="BP2013" s="66"/>
      <c r="BQ2013" s="129"/>
      <c r="BR2013" s="125"/>
      <c r="BS2013" s="125"/>
      <c r="BT2013" s="125"/>
      <c r="BU2013" s="125"/>
      <c r="BV2013" s="125"/>
      <c r="BW2013" s="125"/>
      <c r="BX2013" s="126"/>
      <c r="BY2013" s="126"/>
      <c r="BZ2013" s="126"/>
      <c r="CA2013" s="127"/>
      <c r="CB2013" s="128"/>
    </row>
    <row r="2014" spans="1:80" x14ac:dyDescent="0.3">
      <c r="A2014" s="65"/>
      <c r="B2014" s="65"/>
      <c r="C2014" s="65"/>
      <c r="D2014" s="65"/>
      <c r="E2014" s="65"/>
      <c r="F2014" s="65"/>
      <c r="G2014" s="65"/>
      <c r="H2014" s="65"/>
      <c r="I2014" s="65"/>
      <c r="J2014" s="65"/>
      <c r="K2014" s="65"/>
      <c r="L2014" s="65"/>
      <c r="M2014" s="99"/>
      <c r="N2014" s="66"/>
      <c r="O2014" s="99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5"/>
      <c r="AC2014" s="125"/>
      <c r="AD2014" s="125"/>
      <c r="AE2014" s="126"/>
      <c r="AF2014" s="126"/>
      <c r="AG2014" s="126"/>
      <c r="AH2014" s="125"/>
      <c r="AI2014" s="125"/>
      <c r="AJ2014" s="125"/>
      <c r="AK2014" s="125"/>
      <c r="AL2014" s="125"/>
      <c r="AM2014" s="125"/>
      <c r="AN2014" s="125"/>
      <c r="AO2014" s="66"/>
      <c r="AP2014" s="125"/>
      <c r="AQ2014" s="125"/>
      <c r="AR2014" s="125"/>
      <c r="AS2014" s="125"/>
      <c r="AT2014" s="125"/>
      <c r="AU2014" s="125"/>
      <c r="AV2014" s="125"/>
      <c r="AW2014" s="126"/>
      <c r="AX2014" s="126"/>
      <c r="AY2014" s="126"/>
      <c r="AZ2014" s="127"/>
      <c r="BA2014" s="128"/>
      <c r="BB2014" s="65"/>
      <c r="BC2014" s="65"/>
      <c r="BD2014" s="125"/>
      <c r="BE2014" s="125"/>
      <c r="BF2014" s="126"/>
      <c r="BG2014" s="126"/>
      <c r="BH2014" s="126"/>
      <c r="BI2014" s="125"/>
      <c r="BJ2014" s="125"/>
      <c r="BK2014" s="125"/>
      <c r="BL2014" s="125"/>
      <c r="BM2014" s="125"/>
      <c r="BN2014" s="125"/>
      <c r="BO2014" s="129"/>
      <c r="BP2014" s="66"/>
      <c r="BQ2014" s="129"/>
      <c r="BR2014" s="125"/>
      <c r="BS2014" s="125"/>
      <c r="BT2014" s="125"/>
      <c r="BU2014" s="125"/>
      <c r="BV2014" s="125"/>
      <c r="BW2014" s="125"/>
      <c r="BX2014" s="126"/>
      <c r="BY2014" s="126"/>
      <c r="BZ2014" s="126"/>
      <c r="CA2014" s="127"/>
      <c r="CB2014" s="128"/>
    </row>
    <row r="2015" spans="1:80" x14ac:dyDescent="0.3">
      <c r="A2015" s="65"/>
      <c r="B2015" s="65"/>
      <c r="C2015" s="65"/>
      <c r="D2015" s="65"/>
      <c r="E2015" s="65"/>
      <c r="F2015" s="65"/>
      <c r="G2015" s="65"/>
      <c r="H2015" s="65"/>
      <c r="I2015" s="65"/>
      <c r="J2015" s="65"/>
      <c r="K2015" s="65"/>
      <c r="L2015" s="65"/>
      <c r="M2015" s="99"/>
      <c r="N2015" s="66"/>
      <c r="O2015" s="99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5"/>
      <c r="AC2015" s="125"/>
      <c r="AD2015" s="125"/>
      <c r="AE2015" s="126"/>
      <c r="AF2015" s="126"/>
      <c r="AG2015" s="126"/>
      <c r="AH2015" s="125"/>
      <c r="AI2015" s="125"/>
      <c r="AJ2015" s="125"/>
      <c r="AK2015" s="125"/>
      <c r="AL2015" s="125"/>
      <c r="AM2015" s="125"/>
      <c r="AN2015" s="125"/>
      <c r="AO2015" s="66"/>
      <c r="AP2015" s="125"/>
      <c r="AQ2015" s="125"/>
      <c r="AR2015" s="125"/>
      <c r="AS2015" s="125"/>
      <c r="AT2015" s="125"/>
      <c r="AU2015" s="125"/>
      <c r="AV2015" s="125"/>
      <c r="AW2015" s="126"/>
      <c r="AX2015" s="126"/>
      <c r="AY2015" s="126"/>
      <c r="AZ2015" s="127"/>
      <c r="BA2015" s="128"/>
      <c r="BB2015" s="65"/>
      <c r="BC2015" s="65"/>
      <c r="BD2015" s="125"/>
      <c r="BE2015" s="125"/>
      <c r="BF2015" s="126"/>
      <c r="BG2015" s="126"/>
      <c r="BH2015" s="126"/>
      <c r="BI2015" s="125"/>
      <c r="BJ2015" s="125"/>
      <c r="BK2015" s="125"/>
      <c r="BL2015" s="125"/>
      <c r="BM2015" s="125"/>
      <c r="BN2015" s="125"/>
      <c r="BO2015" s="129"/>
      <c r="BP2015" s="66"/>
      <c r="BQ2015" s="129"/>
      <c r="BR2015" s="125"/>
      <c r="BS2015" s="125"/>
      <c r="BT2015" s="125"/>
      <c r="BU2015" s="125"/>
      <c r="BV2015" s="125"/>
      <c r="BW2015" s="125"/>
      <c r="BX2015" s="126"/>
      <c r="BY2015" s="126"/>
      <c r="BZ2015" s="126"/>
      <c r="CA2015" s="127"/>
      <c r="CB2015" s="128"/>
    </row>
    <row r="2016" spans="1:80" x14ac:dyDescent="0.3">
      <c r="A2016" s="65"/>
      <c r="B2016" s="68"/>
      <c r="C2016" s="68"/>
      <c r="D2016" s="68"/>
      <c r="E2016" s="68"/>
      <c r="F2016" s="68"/>
      <c r="G2016" s="68"/>
      <c r="H2016" s="68"/>
      <c r="I2016" s="68"/>
      <c r="J2016" s="68"/>
      <c r="K2016" s="68"/>
      <c r="L2016" s="68"/>
      <c r="M2016" s="87"/>
      <c r="N2016" s="68"/>
      <c r="O2016" s="87"/>
      <c r="P2016" s="68"/>
      <c r="Q2016" s="68"/>
      <c r="R2016" s="68"/>
      <c r="S2016" s="68"/>
      <c r="T2016" s="68"/>
      <c r="U2016" s="68"/>
      <c r="V2016" s="68"/>
      <c r="W2016" s="68"/>
      <c r="X2016" s="68"/>
      <c r="Y2016" s="68"/>
      <c r="Z2016" s="68"/>
      <c r="AA2016" s="65"/>
      <c r="AB2016" s="65"/>
      <c r="AC2016" s="125"/>
      <c r="AD2016" s="125"/>
      <c r="AE2016" s="126"/>
      <c r="AF2016" s="126"/>
      <c r="AG2016" s="126"/>
      <c r="AH2016" s="125"/>
      <c r="AI2016" s="125"/>
      <c r="AJ2016" s="125"/>
      <c r="AK2016" s="125"/>
      <c r="AL2016" s="125"/>
      <c r="AM2016" s="125"/>
      <c r="AN2016" s="125"/>
      <c r="AO2016" s="66"/>
      <c r="AP2016" s="125"/>
      <c r="AQ2016" s="125"/>
      <c r="AR2016" s="125"/>
      <c r="AS2016" s="125"/>
      <c r="AT2016" s="125"/>
      <c r="AU2016" s="125"/>
      <c r="AV2016" s="125"/>
      <c r="AW2016" s="126"/>
      <c r="AX2016" s="126"/>
      <c r="AY2016" s="126"/>
      <c r="AZ2016" s="127"/>
      <c r="BA2016" s="128"/>
      <c r="BB2016" s="65"/>
      <c r="BC2016" s="65"/>
      <c r="BD2016" s="125"/>
      <c r="BE2016" s="125"/>
      <c r="BF2016" s="126"/>
      <c r="BG2016" s="126"/>
      <c r="BH2016" s="126"/>
      <c r="BI2016" s="125"/>
      <c r="BJ2016" s="125"/>
      <c r="BK2016" s="125"/>
      <c r="BL2016" s="125"/>
      <c r="BM2016" s="125"/>
      <c r="BN2016" s="125"/>
      <c r="BO2016" s="129"/>
      <c r="BP2016" s="66"/>
      <c r="BQ2016" s="129"/>
      <c r="BR2016" s="125"/>
      <c r="BS2016" s="125"/>
      <c r="BT2016" s="125"/>
      <c r="BU2016" s="125"/>
      <c r="BV2016" s="125"/>
      <c r="BW2016" s="125"/>
      <c r="BX2016" s="126"/>
      <c r="BY2016" s="126"/>
      <c r="BZ2016" s="126"/>
      <c r="CA2016" s="127"/>
      <c r="CB2016" s="128"/>
    </row>
    <row r="2017" spans="1:80" x14ac:dyDescent="0.3">
      <c r="A2017" s="65"/>
      <c r="B2017" s="70"/>
      <c r="C2017" s="70"/>
      <c r="D2017" s="71"/>
      <c r="E2017" s="71"/>
      <c r="F2017" s="71"/>
      <c r="G2017" s="70"/>
      <c r="H2017" s="70"/>
      <c r="I2017" s="70"/>
      <c r="J2017" s="70"/>
      <c r="K2017" s="70"/>
      <c r="L2017" s="70"/>
      <c r="M2017" s="70"/>
      <c r="N2017" s="194"/>
      <c r="O2017" s="80"/>
      <c r="P2017" s="75"/>
      <c r="Q2017" s="75"/>
      <c r="R2017" s="75"/>
      <c r="S2017" s="75"/>
      <c r="T2017" s="75"/>
      <c r="U2017" s="75"/>
      <c r="V2017" s="74"/>
      <c r="W2017" s="74"/>
      <c r="X2017" s="74"/>
      <c r="Y2017" s="73"/>
      <c r="Z2017" s="72"/>
      <c r="AA2017" s="65"/>
      <c r="AB2017" s="65"/>
      <c r="AC2017" s="125"/>
      <c r="AD2017" s="125"/>
      <c r="AE2017" s="126"/>
      <c r="AF2017" s="126"/>
      <c r="AG2017" s="126"/>
      <c r="AH2017" s="125"/>
      <c r="AI2017" s="125"/>
      <c r="AJ2017" s="125"/>
      <c r="AK2017" s="125"/>
      <c r="AL2017" s="125"/>
      <c r="AM2017" s="125"/>
      <c r="AN2017" s="125"/>
      <c r="AO2017" s="66"/>
      <c r="AP2017" s="125"/>
      <c r="AQ2017" s="125"/>
      <c r="AR2017" s="125"/>
      <c r="AS2017" s="125"/>
      <c r="AT2017" s="125"/>
      <c r="AU2017" s="125"/>
      <c r="AV2017" s="125"/>
      <c r="AW2017" s="126"/>
      <c r="AX2017" s="126"/>
      <c r="AY2017" s="126"/>
      <c r="AZ2017" s="127"/>
      <c r="BA2017" s="128"/>
      <c r="BB2017" s="65"/>
      <c r="BC2017" s="65"/>
      <c r="BD2017" s="125"/>
      <c r="BE2017" s="125"/>
      <c r="BF2017" s="126"/>
      <c r="BG2017" s="126"/>
      <c r="BH2017" s="126"/>
      <c r="BI2017" s="125"/>
      <c r="BJ2017" s="125"/>
      <c r="BK2017" s="125"/>
      <c r="BL2017" s="125"/>
      <c r="BM2017" s="125"/>
      <c r="BN2017" s="125"/>
      <c r="BO2017" s="129"/>
      <c r="BP2017" s="66"/>
      <c r="BQ2017" s="129"/>
      <c r="BR2017" s="125"/>
      <c r="BS2017" s="125"/>
      <c r="BT2017" s="125"/>
      <c r="BU2017" s="125"/>
      <c r="BV2017" s="125"/>
      <c r="BW2017" s="125"/>
      <c r="BX2017" s="126"/>
      <c r="BY2017" s="126"/>
      <c r="BZ2017" s="126"/>
      <c r="CA2017" s="127"/>
      <c r="CB2017" s="128"/>
    </row>
    <row r="2018" spans="1:80" x14ac:dyDescent="0.3">
      <c r="A2018" s="65"/>
      <c r="B2018" s="70"/>
      <c r="C2018" s="70"/>
      <c r="D2018" s="71"/>
      <c r="E2018" s="71"/>
      <c r="F2018" s="71"/>
      <c r="G2018" s="70"/>
      <c r="H2018" s="70"/>
      <c r="I2018" s="70"/>
      <c r="J2018" s="70"/>
      <c r="K2018" s="70"/>
      <c r="L2018" s="70"/>
      <c r="M2018" s="70"/>
      <c r="N2018" s="194"/>
      <c r="O2018" s="80"/>
      <c r="P2018" s="75"/>
      <c r="Q2018" s="75"/>
      <c r="R2018" s="75"/>
      <c r="S2018" s="75"/>
      <c r="T2018" s="75"/>
      <c r="U2018" s="75"/>
      <c r="V2018" s="74"/>
      <c r="W2018" s="74"/>
      <c r="X2018" s="74"/>
      <c r="Y2018" s="73"/>
      <c r="Z2018" s="72"/>
      <c r="AA2018" s="65"/>
      <c r="AB2018" s="65"/>
      <c r="AC2018" s="125"/>
      <c r="AD2018" s="125"/>
      <c r="AE2018" s="126"/>
      <c r="AF2018" s="126"/>
      <c r="AG2018" s="126"/>
      <c r="AH2018" s="125"/>
      <c r="AI2018" s="125"/>
      <c r="AJ2018" s="125"/>
      <c r="AK2018" s="125"/>
      <c r="AL2018" s="125"/>
      <c r="AM2018" s="125"/>
      <c r="AN2018" s="125"/>
      <c r="AO2018" s="66"/>
      <c r="AP2018" s="125"/>
      <c r="AQ2018" s="125"/>
      <c r="AR2018" s="125"/>
      <c r="AS2018" s="125"/>
      <c r="AT2018" s="125"/>
      <c r="AU2018" s="125"/>
      <c r="AV2018" s="125"/>
      <c r="AW2018" s="126"/>
      <c r="AX2018" s="126"/>
      <c r="AY2018" s="126"/>
      <c r="AZ2018" s="127"/>
      <c r="BA2018" s="128"/>
      <c r="BB2018" s="65"/>
      <c r="BC2018" s="65"/>
      <c r="BD2018" s="125"/>
      <c r="BE2018" s="125"/>
      <c r="BF2018" s="126"/>
      <c r="BG2018" s="126"/>
      <c r="BH2018" s="126"/>
      <c r="BI2018" s="125"/>
      <c r="BJ2018" s="125"/>
      <c r="BK2018" s="125"/>
      <c r="BL2018" s="125"/>
      <c r="BM2018" s="125"/>
      <c r="BN2018" s="125"/>
      <c r="BO2018" s="129"/>
      <c r="BP2018" s="66"/>
      <c r="BQ2018" s="129"/>
      <c r="BR2018" s="125"/>
      <c r="BS2018" s="125"/>
      <c r="BT2018" s="125"/>
      <c r="BU2018" s="125"/>
      <c r="BV2018" s="125"/>
      <c r="BW2018" s="125"/>
      <c r="BX2018" s="126"/>
      <c r="BY2018" s="126"/>
      <c r="BZ2018" s="126"/>
      <c r="CA2018" s="127"/>
      <c r="CB2018" s="128"/>
    </row>
    <row r="2019" spans="1:80" x14ac:dyDescent="0.3">
      <c r="A2019" s="65"/>
      <c r="B2019" s="70"/>
      <c r="C2019" s="70"/>
      <c r="D2019" s="71"/>
      <c r="E2019" s="71"/>
      <c r="F2019" s="71"/>
      <c r="G2019" s="70"/>
      <c r="H2019" s="70"/>
      <c r="I2019" s="70"/>
      <c r="J2019" s="70"/>
      <c r="K2019" s="70"/>
      <c r="L2019" s="70"/>
      <c r="M2019" s="70"/>
      <c r="N2019" s="194"/>
      <c r="O2019" s="80"/>
      <c r="P2019" s="75"/>
      <c r="Q2019" s="75"/>
      <c r="R2019" s="75"/>
      <c r="S2019" s="75"/>
      <c r="T2019" s="75"/>
      <c r="U2019" s="75"/>
      <c r="V2019" s="74"/>
      <c r="W2019" s="74"/>
      <c r="X2019" s="74"/>
      <c r="Y2019" s="73"/>
      <c r="Z2019" s="72"/>
      <c r="AA2019" s="65"/>
      <c r="AB2019" s="65"/>
      <c r="AC2019" s="125"/>
      <c r="AD2019" s="125"/>
      <c r="AE2019" s="126"/>
      <c r="AF2019" s="126"/>
      <c r="AG2019" s="126"/>
      <c r="AH2019" s="125"/>
      <c r="AI2019" s="125"/>
      <c r="AJ2019" s="125"/>
      <c r="AK2019" s="125"/>
      <c r="AL2019" s="125"/>
      <c r="AM2019" s="125"/>
      <c r="AN2019" s="125"/>
      <c r="AO2019" s="66"/>
      <c r="AP2019" s="125"/>
      <c r="AQ2019" s="125"/>
      <c r="AR2019" s="125"/>
      <c r="AS2019" s="125"/>
      <c r="AT2019" s="125"/>
      <c r="AU2019" s="125"/>
      <c r="AV2019" s="125"/>
      <c r="AW2019" s="126"/>
      <c r="AX2019" s="126"/>
      <c r="AY2019" s="126"/>
      <c r="AZ2019" s="127"/>
      <c r="BA2019" s="128"/>
      <c r="BB2019" s="65"/>
      <c r="BC2019" s="65"/>
      <c r="BD2019" s="125"/>
      <c r="BE2019" s="125"/>
      <c r="BF2019" s="126"/>
      <c r="BG2019" s="126"/>
      <c r="BH2019" s="126"/>
      <c r="BI2019" s="125"/>
      <c r="BJ2019" s="125"/>
      <c r="BK2019" s="125"/>
      <c r="BL2019" s="125"/>
      <c r="BM2019" s="125"/>
      <c r="BN2019" s="125"/>
      <c r="BO2019" s="129"/>
      <c r="BP2019" s="66"/>
      <c r="BQ2019" s="129"/>
      <c r="BR2019" s="125"/>
      <c r="BS2019" s="125"/>
      <c r="BT2019" s="125"/>
      <c r="BU2019" s="125"/>
      <c r="BV2019" s="125"/>
      <c r="BW2019" s="125"/>
      <c r="BX2019" s="126"/>
      <c r="BY2019" s="126"/>
      <c r="BZ2019" s="126"/>
      <c r="CA2019" s="127"/>
      <c r="CB2019" s="128"/>
    </row>
    <row r="2020" spans="1:80" x14ac:dyDescent="0.3">
      <c r="A2020" s="65"/>
      <c r="B2020" s="70"/>
      <c r="C2020" s="70"/>
      <c r="D2020" s="71"/>
      <c r="E2020" s="71"/>
      <c r="F2020" s="71"/>
      <c r="G2020" s="70"/>
      <c r="H2020" s="70"/>
      <c r="I2020" s="70"/>
      <c r="J2020" s="70"/>
      <c r="K2020" s="70"/>
      <c r="L2020" s="70"/>
      <c r="M2020" s="70"/>
      <c r="N2020" s="194"/>
      <c r="O2020" s="80"/>
      <c r="P2020" s="75"/>
      <c r="Q2020" s="75"/>
      <c r="R2020" s="75"/>
      <c r="S2020" s="75"/>
      <c r="T2020" s="75"/>
      <c r="U2020" s="75"/>
      <c r="V2020" s="74"/>
      <c r="W2020" s="74"/>
      <c r="X2020" s="74"/>
      <c r="Y2020" s="73"/>
      <c r="Z2020" s="72"/>
      <c r="AA2020" s="65"/>
      <c r="AB2020" s="65"/>
      <c r="AC2020" s="125"/>
      <c r="AD2020" s="125"/>
      <c r="AE2020" s="126"/>
      <c r="AF2020" s="126"/>
      <c r="AG2020" s="126"/>
      <c r="AH2020" s="125"/>
      <c r="AI2020" s="125"/>
      <c r="AJ2020" s="125"/>
      <c r="AK2020" s="125"/>
      <c r="AL2020" s="125"/>
      <c r="AM2020" s="125"/>
      <c r="AN2020" s="125"/>
      <c r="AO2020" s="66"/>
      <c r="AP2020" s="125"/>
      <c r="AQ2020" s="125"/>
      <c r="AR2020" s="125"/>
      <c r="AS2020" s="125"/>
      <c r="AT2020" s="125"/>
      <c r="AU2020" s="125"/>
      <c r="AV2020" s="125"/>
      <c r="AW2020" s="126"/>
      <c r="AX2020" s="126"/>
      <c r="AY2020" s="126"/>
      <c r="AZ2020" s="127"/>
      <c r="BA2020" s="128"/>
      <c r="BB2020" s="65"/>
      <c r="BC2020" s="65"/>
      <c r="BD2020" s="125"/>
      <c r="BE2020" s="125"/>
      <c r="BF2020" s="126"/>
      <c r="BG2020" s="126"/>
      <c r="BH2020" s="126"/>
      <c r="BI2020" s="125"/>
      <c r="BJ2020" s="125"/>
      <c r="BK2020" s="125"/>
      <c r="BL2020" s="125"/>
      <c r="BM2020" s="125"/>
      <c r="BN2020" s="125"/>
      <c r="BO2020" s="129"/>
      <c r="BP2020" s="66"/>
      <c r="BQ2020" s="129"/>
      <c r="BR2020" s="125"/>
      <c r="BS2020" s="125"/>
      <c r="BT2020" s="125"/>
      <c r="BU2020" s="125"/>
      <c r="BV2020" s="125"/>
      <c r="BW2020" s="125"/>
      <c r="BX2020" s="126"/>
      <c r="BY2020" s="126"/>
      <c r="BZ2020" s="126"/>
      <c r="CA2020" s="127"/>
      <c r="CB2020" s="128"/>
    </row>
    <row r="2021" spans="1:80" x14ac:dyDescent="0.3">
      <c r="A2021" s="65"/>
      <c r="B2021" s="70"/>
      <c r="C2021" s="70"/>
      <c r="D2021" s="71"/>
      <c r="E2021" s="71"/>
      <c r="F2021" s="71"/>
      <c r="G2021" s="70"/>
      <c r="H2021" s="70"/>
      <c r="I2021" s="70"/>
      <c r="J2021" s="70"/>
      <c r="K2021" s="70"/>
      <c r="L2021" s="70"/>
      <c r="M2021" s="70"/>
      <c r="N2021" s="194"/>
      <c r="O2021" s="80"/>
      <c r="P2021" s="75"/>
      <c r="Q2021" s="75"/>
      <c r="R2021" s="75"/>
      <c r="S2021" s="75"/>
      <c r="T2021" s="75"/>
      <c r="U2021" s="75"/>
      <c r="V2021" s="74"/>
      <c r="W2021" s="74"/>
      <c r="X2021" s="74"/>
      <c r="Y2021" s="73"/>
      <c r="Z2021" s="72"/>
      <c r="AA2021" s="65"/>
      <c r="AB2021" s="65"/>
      <c r="AC2021" s="125"/>
      <c r="AD2021" s="125"/>
      <c r="AE2021" s="126"/>
      <c r="AF2021" s="126"/>
      <c r="AG2021" s="126"/>
      <c r="AH2021" s="125"/>
      <c r="AI2021" s="125"/>
      <c r="AJ2021" s="125"/>
      <c r="AK2021" s="125"/>
      <c r="AL2021" s="125"/>
      <c r="AM2021" s="125"/>
      <c r="AN2021" s="125"/>
      <c r="AO2021" s="66"/>
      <c r="AP2021" s="125"/>
      <c r="AQ2021" s="125"/>
      <c r="AR2021" s="125"/>
      <c r="AS2021" s="125"/>
      <c r="AT2021" s="125"/>
      <c r="AU2021" s="125"/>
      <c r="AV2021" s="125"/>
      <c r="AW2021" s="126"/>
      <c r="AX2021" s="126"/>
      <c r="AY2021" s="126"/>
      <c r="AZ2021" s="127"/>
      <c r="BA2021" s="128"/>
      <c r="BB2021" s="65"/>
      <c r="BC2021" s="65"/>
      <c r="BD2021" s="125"/>
      <c r="BE2021" s="125"/>
      <c r="BF2021" s="126"/>
      <c r="BG2021" s="126"/>
      <c r="BH2021" s="126"/>
      <c r="BI2021" s="125"/>
      <c r="BJ2021" s="125"/>
      <c r="BK2021" s="125"/>
      <c r="BL2021" s="125"/>
      <c r="BM2021" s="125"/>
      <c r="BN2021" s="125"/>
      <c r="BO2021" s="129"/>
      <c r="BP2021" s="66"/>
      <c r="BQ2021" s="129"/>
      <c r="BR2021" s="125"/>
      <c r="BS2021" s="125"/>
      <c r="BT2021" s="125"/>
      <c r="BU2021" s="125"/>
      <c r="BV2021" s="125"/>
      <c r="BW2021" s="125"/>
      <c r="BX2021" s="126"/>
      <c r="BY2021" s="126"/>
      <c r="BZ2021" s="126"/>
      <c r="CA2021" s="127"/>
      <c r="CB2021" s="128"/>
    </row>
    <row r="2022" spans="1:80" x14ac:dyDescent="0.3">
      <c r="A2022" s="65"/>
      <c r="B2022" s="70"/>
      <c r="C2022" s="70"/>
      <c r="D2022" s="71"/>
      <c r="E2022" s="71"/>
      <c r="F2022" s="71"/>
      <c r="G2022" s="70"/>
      <c r="H2022" s="70"/>
      <c r="I2022" s="70"/>
      <c r="J2022" s="70"/>
      <c r="K2022" s="70"/>
      <c r="L2022" s="70"/>
      <c r="M2022" s="70"/>
      <c r="N2022" s="194"/>
      <c r="O2022" s="80"/>
      <c r="P2022" s="75"/>
      <c r="Q2022" s="75"/>
      <c r="R2022" s="75"/>
      <c r="S2022" s="75"/>
      <c r="T2022" s="75"/>
      <c r="U2022" s="75"/>
      <c r="V2022" s="74"/>
      <c r="W2022" s="74"/>
      <c r="X2022" s="74"/>
      <c r="Y2022" s="73"/>
      <c r="Z2022" s="72"/>
      <c r="AA2022" s="65"/>
      <c r="AB2022" s="65"/>
      <c r="AC2022" s="125"/>
      <c r="AD2022" s="125"/>
      <c r="AE2022" s="126"/>
      <c r="AF2022" s="126"/>
      <c r="AG2022" s="126"/>
      <c r="AH2022" s="125"/>
      <c r="AI2022" s="125"/>
      <c r="AJ2022" s="125"/>
      <c r="AK2022" s="125"/>
      <c r="AL2022" s="125"/>
      <c r="AM2022" s="125"/>
      <c r="AN2022" s="125"/>
      <c r="AO2022" s="66"/>
      <c r="AP2022" s="125"/>
      <c r="AQ2022" s="125"/>
      <c r="AR2022" s="125"/>
      <c r="AS2022" s="125"/>
      <c r="AT2022" s="125"/>
      <c r="AU2022" s="125"/>
      <c r="AV2022" s="125"/>
      <c r="AW2022" s="126"/>
      <c r="AX2022" s="126"/>
      <c r="AY2022" s="126"/>
      <c r="AZ2022" s="127"/>
      <c r="BA2022" s="128"/>
      <c r="BB2022" s="65"/>
      <c r="BC2022" s="65"/>
      <c r="BD2022" s="125"/>
      <c r="BE2022" s="125"/>
      <c r="BF2022" s="126"/>
      <c r="BG2022" s="126"/>
      <c r="BH2022" s="126"/>
      <c r="BI2022" s="125"/>
      <c r="BJ2022" s="125"/>
      <c r="BK2022" s="125"/>
      <c r="BL2022" s="125"/>
      <c r="BM2022" s="125"/>
      <c r="BN2022" s="125"/>
      <c r="BO2022" s="129"/>
      <c r="BP2022" s="66"/>
      <c r="BQ2022" s="129"/>
      <c r="BR2022" s="125"/>
      <c r="BS2022" s="125"/>
      <c r="BT2022" s="125"/>
      <c r="BU2022" s="125"/>
      <c r="BV2022" s="125"/>
      <c r="BW2022" s="125"/>
      <c r="BX2022" s="126"/>
      <c r="BY2022" s="126"/>
      <c r="BZ2022" s="126"/>
      <c r="CA2022" s="127"/>
      <c r="CB2022" s="128"/>
    </row>
    <row r="2023" spans="1:80" x14ac:dyDescent="0.3">
      <c r="A2023" s="65"/>
      <c r="B2023" s="70"/>
      <c r="C2023" s="70"/>
      <c r="D2023" s="71"/>
      <c r="E2023" s="71"/>
      <c r="F2023" s="71"/>
      <c r="G2023" s="70"/>
      <c r="H2023" s="70"/>
      <c r="I2023" s="70"/>
      <c r="J2023" s="70"/>
      <c r="K2023" s="70"/>
      <c r="L2023" s="70"/>
      <c r="M2023" s="70"/>
      <c r="N2023" s="194"/>
      <c r="O2023" s="80"/>
      <c r="P2023" s="75"/>
      <c r="Q2023" s="75"/>
      <c r="R2023" s="75"/>
      <c r="S2023" s="75"/>
      <c r="T2023" s="75"/>
      <c r="U2023" s="75"/>
      <c r="V2023" s="74"/>
      <c r="W2023" s="74"/>
      <c r="X2023" s="74"/>
      <c r="Y2023" s="73"/>
      <c r="Z2023" s="72"/>
      <c r="AA2023" s="65"/>
      <c r="AB2023" s="65"/>
      <c r="AC2023" s="125"/>
      <c r="AD2023" s="125"/>
      <c r="AE2023" s="126"/>
      <c r="AF2023" s="126"/>
      <c r="AG2023" s="126"/>
      <c r="AH2023" s="125"/>
      <c r="AI2023" s="125"/>
      <c r="AJ2023" s="125"/>
      <c r="AK2023" s="125"/>
      <c r="AL2023" s="125"/>
      <c r="AM2023" s="125"/>
      <c r="AN2023" s="125"/>
      <c r="AO2023" s="66"/>
      <c r="AP2023" s="125"/>
      <c r="AQ2023" s="125"/>
      <c r="AR2023" s="125"/>
      <c r="AS2023" s="125"/>
      <c r="AT2023" s="125"/>
      <c r="AU2023" s="125"/>
      <c r="AV2023" s="125"/>
      <c r="AW2023" s="126"/>
      <c r="AX2023" s="126"/>
      <c r="AY2023" s="126"/>
      <c r="AZ2023" s="127"/>
      <c r="BA2023" s="128"/>
      <c r="BB2023" s="65"/>
      <c r="BC2023" s="65"/>
      <c r="BD2023" s="125"/>
      <c r="BE2023" s="125"/>
      <c r="BF2023" s="126"/>
      <c r="BG2023" s="126"/>
      <c r="BH2023" s="126"/>
      <c r="BI2023" s="125"/>
      <c r="BJ2023" s="125"/>
      <c r="BK2023" s="125"/>
      <c r="BL2023" s="125"/>
      <c r="BM2023" s="125"/>
      <c r="BN2023" s="125"/>
      <c r="BO2023" s="129"/>
      <c r="BP2023" s="66"/>
      <c r="BQ2023" s="129"/>
      <c r="BR2023" s="125"/>
      <c r="BS2023" s="125"/>
      <c r="BT2023" s="125"/>
      <c r="BU2023" s="125"/>
      <c r="BV2023" s="125"/>
      <c r="BW2023" s="125"/>
      <c r="BX2023" s="126"/>
      <c r="BY2023" s="126"/>
      <c r="BZ2023" s="126"/>
      <c r="CA2023" s="127"/>
      <c r="CB2023" s="128"/>
    </row>
    <row r="2024" spans="1:80" x14ac:dyDescent="0.3">
      <c r="A2024" s="65"/>
      <c r="B2024" s="70"/>
      <c r="C2024" s="70"/>
      <c r="D2024" s="71"/>
      <c r="E2024" s="71"/>
      <c r="F2024" s="71"/>
      <c r="G2024" s="70"/>
      <c r="H2024" s="70"/>
      <c r="I2024" s="70"/>
      <c r="J2024" s="70"/>
      <c r="K2024" s="70"/>
      <c r="L2024" s="70"/>
      <c r="M2024" s="70"/>
      <c r="N2024" s="194"/>
      <c r="O2024" s="80"/>
      <c r="P2024" s="75"/>
      <c r="Q2024" s="75"/>
      <c r="R2024" s="75"/>
      <c r="S2024" s="75"/>
      <c r="T2024" s="75"/>
      <c r="U2024" s="75"/>
      <c r="V2024" s="74"/>
      <c r="W2024" s="74"/>
      <c r="X2024" s="74"/>
      <c r="Y2024" s="73"/>
      <c r="Z2024" s="72"/>
      <c r="AA2024" s="65"/>
      <c r="AB2024" s="65"/>
      <c r="AC2024" s="125"/>
      <c r="AD2024" s="125"/>
      <c r="AE2024" s="126"/>
      <c r="AF2024" s="126"/>
      <c r="AG2024" s="126"/>
      <c r="AH2024" s="125"/>
      <c r="AI2024" s="125"/>
      <c r="AJ2024" s="125"/>
      <c r="AK2024" s="125"/>
      <c r="AL2024" s="125"/>
      <c r="AM2024" s="125"/>
      <c r="AN2024" s="125"/>
      <c r="AO2024" s="66"/>
      <c r="AP2024" s="125"/>
      <c r="AQ2024" s="125"/>
      <c r="AR2024" s="125"/>
      <c r="AS2024" s="125"/>
      <c r="AT2024" s="125"/>
      <c r="AU2024" s="125"/>
      <c r="AV2024" s="125"/>
      <c r="AW2024" s="126"/>
      <c r="AX2024" s="126"/>
      <c r="AY2024" s="126"/>
      <c r="AZ2024" s="127"/>
      <c r="BA2024" s="128"/>
      <c r="BB2024" s="65"/>
      <c r="BC2024" s="65"/>
      <c r="BD2024" s="125"/>
      <c r="BE2024" s="125"/>
      <c r="BF2024" s="126"/>
      <c r="BG2024" s="126"/>
      <c r="BH2024" s="126"/>
      <c r="BI2024" s="125"/>
      <c r="BJ2024" s="125"/>
      <c r="BK2024" s="125"/>
      <c r="BL2024" s="125"/>
      <c r="BM2024" s="125"/>
      <c r="BN2024" s="125"/>
      <c r="BO2024" s="129"/>
      <c r="BP2024" s="66"/>
      <c r="BQ2024" s="129"/>
      <c r="BR2024" s="125"/>
      <c r="BS2024" s="125"/>
      <c r="BT2024" s="125"/>
      <c r="BU2024" s="125"/>
      <c r="BV2024" s="125"/>
      <c r="BW2024" s="125"/>
      <c r="BX2024" s="126"/>
      <c r="BY2024" s="126"/>
      <c r="BZ2024" s="126"/>
      <c r="CA2024" s="127"/>
      <c r="CB2024" s="128"/>
    </row>
    <row r="2025" spans="1:80" x14ac:dyDescent="0.3">
      <c r="A2025" s="65"/>
      <c r="B2025" s="70"/>
      <c r="C2025" s="70"/>
      <c r="D2025" s="71"/>
      <c r="E2025" s="71"/>
      <c r="F2025" s="71"/>
      <c r="G2025" s="70"/>
      <c r="H2025" s="70"/>
      <c r="I2025" s="70"/>
      <c r="J2025" s="70"/>
      <c r="K2025" s="70"/>
      <c r="L2025" s="70"/>
      <c r="M2025" s="70"/>
      <c r="N2025" s="194"/>
      <c r="O2025" s="80"/>
      <c r="P2025" s="75"/>
      <c r="Q2025" s="75"/>
      <c r="R2025" s="75"/>
      <c r="S2025" s="75"/>
      <c r="T2025" s="75"/>
      <c r="U2025" s="75"/>
      <c r="V2025" s="74"/>
      <c r="W2025" s="74"/>
      <c r="X2025" s="74"/>
      <c r="Y2025" s="73"/>
      <c r="Z2025" s="72"/>
      <c r="AA2025" s="65"/>
      <c r="AB2025" s="65"/>
      <c r="AC2025" s="125"/>
      <c r="AD2025" s="125"/>
      <c r="AE2025" s="126"/>
      <c r="AF2025" s="126"/>
      <c r="AG2025" s="126"/>
      <c r="AH2025" s="125"/>
      <c r="AI2025" s="125"/>
      <c r="AJ2025" s="125"/>
      <c r="AK2025" s="125"/>
      <c r="AL2025" s="125"/>
      <c r="AM2025" s="125"/>
      <c r="AN2025" s="125"/>
      <c r="AO2025" s="66"/>
      <c r="AP2025" s="125"/>
      <c r="AQ2025" s="125"/>
      <c r="AR2025" s="125"/>
      <c r="AS2025" s="125"/>
      <c r="AT2025" s="125"/>
      <c r="AU2025" s="125"/>
      <c r="AV2025" s="125"/>
      <c r="AW2025" s="126"/>
      <c r="AX2025" s="126"/>
      <c r="AY2025" s="126"/>
      <c r="AZ2025" s="127"/>
      <c r="BA2025" s="128"/>
      <c r="BB2025" s="65"/>
      <c r="BC2025" s="65"/>
      <c r="BD2025" s="125"/>
      <c r="BE2025" s="125"/>
      <c r="BF2025" s="126"/>
      <c r="BG2025" s="126"/>
      <c r="BH2025" s="126"/>
      <c r="BI2025" s="125"/>
      <c r="BJ2025" s="125"/>
      <c r="BK2025" s="125"/>
      <c r="BL2025" s="125"/>
      <c r="BM2025" s="125"/>
      <c r="BN2025" s="125"/>
      <c r="BO2025" s="129"/>
      <c r="BP2025" s="66"/>
      <c r="BQ2025" s="129"/>
      <c r="BR2025" s="125"/>
      <c r="BS2025" s="125"/>
      <c r="BT2025" s="125"/>
      <c r="BU2025" s="125"/>
      <c r="BV2025" s="125"/>
      <c r="BW2025" s="125"/>
      <c r="BX2025" s="126"/>
      <c r="BY2025" s="126"/>
      <c r="BZ2025" s="126"/>
      <c r="CA2025" s="127"/>
      <c r="CB2025" s="128"/>
    </row>
    <row r="2026" spans="1:80" x14ac:dyDescent="0.3">
      <c r="A2026" s="65"/>
      <c r="B2026" s="70"/>
      <c r="C2026" s="70"/>
      <c r="D2026" s="71"/>
      <c r="E2026" s="71"/>
      <c r="F2026" s="71"/>
      <c r="G2026" s="70"/>
      <c r="H2026" s="70"/>
      <c r="I2026" s="70"/>
      <c r="J2026" s="70"/>
      <c r="K2026" s="70"/>
      <c r="L2026" s="70"/>
      <c r="M2026" s="70"/>
      <c r="N2026" s="194"/>
      <c r="O2026" s="80"/>
      <c r="P2026" s="75"/>
      <c r="Q2026" s="75"/>
      <c r="R2026" s="75"/>
      <c r="S2026" s="75"/>
      <c r="T2026" s="75"/>
      <c r="U2026" s="75"/>
      <c r="V2026" s="74"/>
      <c r="W2026" s="74"/>
      <c r="X2026" s="74"/>
      <c r="Y2026" s="73"/>
      <c r="Z2026" s="72"/>
      <c r="AA2026" s="65"/>
      <c r="AB2026" s="65"/>
      <c r="AC2026" s="125"/>
      <c r="AD2026" s="125"/>
      <c r="AE2026" s="126"/>
      <c r="AF2026" s="126"/>
      <c r="AG2026" s="126"/>
      <c r="AH2026" s="125"/>
      <c r="AI2026" s="125"/>
      <c r="AJ2026" s="125"/>
      <c r="AK2026" s="125"/>
      <c r="AL2026" s="125"/>
      <c r="AM2026" s="125"/>
      <c r="AN2026" s="125"/>
      <c r="AO2026" s="66"/>
      <c r="AP2026" s="125"/>
      <c r="AQ2026" s="125"/>
      <c r="AR2026" s="125"/>
      <c r="AS2026" s="125"/>
      <c r="AT2026" s="125"/>
      <c r="AU2026" s="125"/>
      <c r="AV2026" s="125"/>
      <c r="AW2026" s="126"/>
      <c r="AX2026" s="126"/>
      <c r="AY2026" s="126"/>
      <c r="AZ2026" s="127"/>
      <c r="BA2026" s="128"/>
      <c r="BB2026" s="65"/>
      <c r="BC2026" s="65"/>
      <c r="BD2026" s="125"/>
      <c r="BE2026" s="125"/>
      <c r="BF2026" s="126"/>
      <c r="BG2026" s="126"/>
      <c r="BH2026" s="126"/>
      <c r="BI2026" s="125"/>
      <c r="BJ2026" s="125"/>
      <c r="BK2026" s="125"/>
      <c r="BL2026" s="125"/>
      <c r="BM2026" s="125"/>
      <c r="BN2026" s="125"/>
      <c r="BO2026" s="129"/>
      <c r="BP2026" s="66"/>
      <c r="BQ2026" s="129"/>
      <c r="BR2026" s="125"/>
      <c r="BS2026" s="125"/>
      <c r="BT2026" s="125"/>
      <c r="BU2026" s="125"/>
      <c r="BV2026" s="125"/>
      <c r="BW2026" s="125"/>
      <c r="BX2026" s="126"/>
      <c r="BY2026" s="126"/>
      <c r="BZ2026" s="126"/>
      <c r="CA2026" s="127"/>
      <c r="CB2026" s="128"/>
    </row>
    <row r="2027" spans="1:80" x14ac:dyDescent="0.3">
      <c r="A2027" s="65"/>
      <c r="B2027" s="70"/>
      <c r="C2027" s="70"/>
      <c r="D2027" s="71"/>
      <c r="E2027" s="71"/>
      <c r="F2027" s="71"/>
      <c r="G2027" s="70"/>
      <c r="H2027" s="70"/>
      <c r="I2027" s="70"/>
      <c r="J2027" s="70"/>
      <c r="K2027" s="70"/>
      <c r="L2027" s="70"/>
      <c r="M2027" s="70"/>
      <c r="N2027" s="194"/>
      <c r="O2027" s="80"/>
      <c r="P2027" s="75"/>
      <c r="Q2027" s="75"/>
      <c r="R2027" s="75"/>
      <c r="S2027" s="75"/>
      <c r="T2027" s="75"/>
      <c r="U2027" s="75"/>
      <c r="V2027" s="74"/>
      <c r="W2027" s="74"/>
      <c r="X2027" s="74"/>
      <c r="Y2027" s="73"/>
      <c r="Z2027" s="72"/>
      <c r="AA2027" s="65"/>
      <c r="AB2027" s="65"/>
      <c r="AC2027" s="125"/>
      <c r="AD2027" s="125"/>
      <c r="AE2027" s="126"/>
      <c r="AF2027" s="126"/>
      <c r="AG2027" s="126"/>
      <c r="AH2027" s="125"/>
      <c r="AI2027" s="125"/>
      <c r="AJ2027" s="125"/>
      <c r="AK2027" s="125"/>
      <c r="AL2027" s="125"/>
      <c r="AM2027" s="125"/>
      <c r="AN2027" s="125"/>
      <c r="AO2027" s="82"/>
      <c r="AP2027" s="125"/>
      <c r="AQ2027" s="125"/>
      <c r="AR2027" s="125"/>
      <c r="AS2027" s="125"/>
      <c r="AT2027" s="125"/>
      <c r="AU2027" s="125"/>
      <c r="AV2027" s="125"/>
      <c r="AW2027" s="126"/>
      <c r="AX2027" s="126"/>
      <c r="AY2027" s="126"/>
      <c r="AZ2027" s="125"/>
      <c r="BA2027" s="125"/>
      <c r="BB2027" s="65"/>
      <c r="BC2027" s="65"/>
      <c r="BD2027" s="125"/>
      <c r="BE2027" s="125"/>
      <c r="BF2027" s="126"/>
      <c r="BG2027" s="126"/>
      <c r="BH2027" s="126"/>
      <c r="BI2027" s="125"/>
      <c r="BJ2027" s="125"/>
      <c r="BK2027" s="125"/>
      <c r="BL2027" s="125"/>
      <c r="BM2027" s="125"/>
      <c r="BN2027" s="125"/>
      <c r="BO2027" s="129"/>
      <c r="BP2027" s="82"/>
      <c r="BQ2027" s="129"/>
      <c r="BR2027" s="125"/>
      <c r="BS2027" s="125"/>
      <c r="BT2027" s="125"/>
      <c r="BU2027" s="125"/>
      <c r="BV2027" s="125"/>
      <c r="BW2027" s="125"/>
      <c r="BX2027" s="126"/>
      <c r="BY2027" s="126"/>
      <c r="BZ2027" s="126"/>
      <c r="CA2027" s="125"/>
      <c r="CB2027" s="125"/>
    </row>
    <row r="2028" spans="1:80" x14ac:dyDescent="0.3">
      <c r="A2028" s="65"/>
      <c r="B2028" s="70"/>
      <c r="C2028" s="70"/>
      <c r="D2028" s="71"/>
      <c r="E2028" s="71"/>
      <c r="F2028" s="71"/>
      <c r="G2028" s="70"/>
      <c r="H2028" s="70"/>
      <c r="I2028" s="70"/>
      <c r="J2028" s="70"/>
      <c r="K2028" s="70"/>
      <c r="L2028" s="70"/>
      <c r="M2028" s="70"/>
      <c r="N2028" s="194"/>
      <c r="O2028" s="80"/>
      <c r="P2028" s="75"/>
      <c r="Q2028" s="75"/>
      <c r="R2028" s="75"/>
      <c r="S2028" s="75"/>
      <c r="T2028" s="75"/>
      <c r="U2028" s="75"/>
      <c r="V2028" s="74"/>
      <c r="W2028" s="74"/>
      <c r="X2028" s="74"/>
      <c r="Y2028" s="73"/>
      <c r="Z2028" s="72"/>
      <c r="AA2028" s="65"/>
      <c r="AB2028" s="65"/>
      <c r="AC2028" s="128"/>
      <c r="AD2028" s="127"/>
      <c r="AE2028" s="126"/>
      <c r="AF2028" s="126"/>
      <c r="AG2028" s="126"/>
      <c r="AH2028" s="125"/>
      <c r="AI2028" s="125"/>
      <c r="AJ2028" s="125"/>
      <c r="AK2028" s="125"/>
      <c r="AL2028" s="125"/>
      <c r="AM2028" s="125"/>
      <c r="AN2028" s="125"/>
      <c r="AO2028" s="66"/>
      <c r="AP2028" s="125"/>
      <c r="AQ2028" s="125"/>
      <c r="AR2028" s="125"/>
      <c r="AS2028" s="125"/>
      <c r="AT2028" s="125"/>
      <c r="AU2028" s="125"/>
      <c r="AV2028" s="125"/>
      <c r="AW2028" s="126"/>
      <c r="AX2028" s="126"/>
      <c r="AY2028" s="126"/>
      <c r="AZ2028" s="125"/>
      <c r="BA2028" s="125"/>
      <c r="BB2028" s="65"/>
      <c r="BC2028" s="65"/>
      <c r="BD2028" s="128"/>
      <c r="BE2028" s="127"/>
      <c r="BF2028" s="126"/>
      <c r="BG2028" s="126"/>
      <c r="BH2028" s="126"/>
      <c r="BI2028" s="125"/>
      <c r="BJ2028" s="125"/>
      <c r="BK2028" s="125"/>
      <c r="BL2028" s="125"/>
      <c r="BM2028" s="125"/>
      <c r="BN2028" s="125"/>
      <c r="BO2028" s="129"/>
      <c r="BP2028" s="66"/>
      <c r="BQ2028" s="129"/>
      <c r="BR2028" s="125"/>
      <c r="BS2028" s="125"/>
      <c r="BT2028" s="125"/>
      <c r="BU2028" s="125"/>
      <c r="BV2028" s="125"/>
      <c r="BW2028" s="125"/>
      <c r="BX2028" s="126"/>
      <c r="BY2028" s="126"/>
      <c r="BZ2028" s="126"/>
      <c r="CA2028" s="125"/>
      <c r="CB2028" s="125"/>
    </row>
    <row r="2029" spans="1:80" x14ac:dyDescent="0.3">
      <c r="A2029" s="65"/>
      <c r="B2029" s="70"/>
      <c r="C2029" s="70"/>
      <c r="D2029" s="71"/>
      <c r="E2029" s="71"/>
      <c r="F2029" s="71"/>
      <c r="G2029" s="70"/>
      <c r="H2029" s="70"/>
      <c r="I2029" s="70"/>
      <c r="J2029" s="70"/>
      <c r="K2029" s="70"/>
      <c r="L2029" s="70"/>
      <c r="M2029" s="70"/>
      <c r="N2029" s="194"/>
      <c r="O2029" s="80"/>
      <c r="P2029" s="75"/>
      <c r="Q2029" s="75"/>
      <c r="R2029" s="75"/>
      <c r="S2029" s="75"/>
      <c r="T2029" s="75"/>
      <c r="U2029" s="75"/>
      <c r="V2029" s="74"/>
      <c r="W2029" s="74"/>
      <c r="X2029" s="74"/>
      <c r="Y2029" s="73"/>
      <c r="Z2029" s="72"/>
      <c r="AA2029" s="65"/>
      <c r="AB2029" s="65"/>
      <c r="AC2029" s="128"/>
      <c r="AD2029" s="127"/>
      <c r="AE2029" s="126"/>
      <c r="AF2029" s="126"/>
      <c r="AG2029" s="126"/>
      <c r="AH2029" s="125"/>
      <c r="AI2029" s="125"/>
      <c r="AJ2029" s="125"/>
      <c r="AK2029" s="125"/>
      <c r="AL2029" s="125"/>
      <c r="AM2029" s="125"/>
      <c r="AN2029" s="125"/>
      <c r="AO2029" s="66"/>
      <c r="AP2029" s="125"/>
      <c r="AQ2029" s="125"/>
      <c r="AR2029" s="125"/>
      <c r="AS2029" s="125"/>
      <c r="AT2029" s="125"/>
      <c r="AU2029" s="125"/>
      <c r="AV2029" s="125"/>
      <c r="AW2029" s="126"/>
      <c r="AX2029" s="126"/>
      <c r="AY2029" s="126"/>
      <c r="AZ2029" s="125"/>
      <c r="BA2029" s="125"/>
      <c r="BB2029" s="65"/>
      <c r="BC2029" s="65"/>
      <c r="BD2029" s="128"/>
      <c r="BE2029" s="127"/>
      <c r="BF2029" s="126"/>
      <c r="BG2029" s="126"/>
      <c r="BH2029" s="126"/>
      <c r="BI2029" s="125"/>
      <c r="BJ2029" s="125"/>
      <c r="BK2029" s="125"/>
      <c r="BL2029" s="125"/>
      <c r="BM2029" s="125"/>
      <c r="BN2029" s="125"/>
      <c r="BO2029" s="129"/>
      <c r="BP2029" s="66"/>
      <c r="BQ2029" s="129"/>
      <c r="BR2029" s="125"/>
      <c r="BS2029" s="125"/>
      <c r="BT2029" s="125"/>
      <c r="BU2029" s="125"/>
      <c r="BV2029" s="125"/>
      <c r="BW2029" s="125"/>
      <c r="BX2029" s="126"/>
      <c r="BY2029" s="126"/>
      <c r="BZ2029" s="126"/>
      <c r="CA2029" s="125"/>
      <c r="CB2029" s="125"/>
    </row>
    <row r="2030" spans="1:80" x14ac:dyDescent="0.3">
      <c r="A2030" s="65"/>
      <c r="B2030" s="70"/>
      <c r="C2030" s="70"/>
      <c r="D2030" s="71"/>
      <c r="E2030" s="71"/>
      <c r="F2030" s="71"/>
      <c r="G2030" s="70"/>
      <c r="H2030" s="70"/>
      <c r="I2030" s="70"/>
      <c r="J2030" s="70"/>
      <c r="K2030" s="70"/>
      <c r="L2030" s="70"/>
      <c r="M2030" s="70"/>
      <c r="N2030" s="194"/>
      <c r="O2030" s="80"/>
      <c r="P2030" s="75"/>
      <c r="Q2030" s="75"/>
      <c r="R2030" s="75"/>
      <c r="S2030" s="75"/>
      <c r="T2030" s="75"/>
      <c r="U2030" s="75"/>
      <c r="V2030" s="74"/>
      <c r="W2030" s="74"/>
      <c r="X2030" s="74"/>
      <c r="Y2030" s="73"/>
      <c r="Z2030" s="72"/>
      <c r="AA2030" s="65"/>
      <c r="AB2030" s="65"/>
      <c r="AC2030" s="128"/>
      <c r="AD2030" s="127"/>
      <c r="AE2030" s="126"/>
      <c r="AF2030" s="126"/>
      <c r="AG2030" s="126"/>
      <c r="AH2030" s="125"/>
      <c r="AI2030" s="125"/>
      <c r="AJ2030" s="125"/>
      <c r="AK2030" s="125"/>
      <c r="AL2030" s="125"/>
      <c r="AM2030" s="125"/>
      <c r="AN2030" s="125"/>
      <c r="AO2030" s="66"/>
      <c r="AP2030" s="125"/>
      <c r="AQ2030" s="125"/>
      <c r="AR2030" s="125"/>
      <c r="AS2030" s="125"/>
      <c r="AT2030" s="125"/>
      <c r="AU2030" s="125"/>
      <c r="AV2030" s="125"/>
      <c r="AW2030" s="126"/>
      <c r="AX2030" s="126"/>
      <c r="AY2030" s="126"/>
      <c r="AZ2030" s="125"/>
      <c r="BA2030" s="125"/>
      <c r="BB2030" s="65"/>
      <c r="BC2030" s="65"/>
      <c r="BD2030" s="128"/>
      <c r="BE2030" s="127"/>
      <c r="BF2030" s="126"/>
      <c r="BG2030" s="126"/>
      <c r="BH2030" s="126"/>
      <c r="BI2030" s="125"/>
      <c r="BJ2030" s="125"/>
      <c r="BK2030" s="125"/>
      <c r="BL2030" s="125"/>
      <c r="BM2030" s="125"/>
      <c r="BN2030" s="125"/>
      <c r="BO2030" s="129"/>
      <c r="BP2030" s="66"/>
      <c r="BQ2030" s="129"/>
      <c r="BR2030" s="125"/>
      <c r="BS2030" s="125"/>
      <c r="BT2030" s="125"/>
      <c r="BU2030" s="125"/>
      <c r="BV2030" s="125"/>
      <c r="BW2030" s="125"/>
      <c r="BX2030" s="126"/>
      <c r="BY2030" s="126"/>
      <c r="BZ2030" s="126"/>
      <c r="CA2030" s="125"/>
      <c r="CB2030" s="125"/>
    </row>
    <row r="2031" spans="1:80" x14ac:dyDescent="0.3">
      <c r="A2031" s="65"/>
      <c r="B2031" s="70"/>
      <c r="C2031" s="70"/>
      <c r="D2031" s="71"/>
      <c r="E2031" s="71"/>
      <c r="F2031" s="71"/>
      <c r="G2031" s="70"/>
      <c r="H2031" s="70"/>
      <c r="I2031" s="70"/>
      <c r="J2031" s="70"/>
      <c r="K2031" s="70"/>
      <c r="L2031" s="70"/>
      <c r="M2031" s="70"/>
      <c r="N2031" s="194"/>
      <c r="O2031" s="80"/>
      <c r="P2031" s="75"/>
      <c r="Q2031" s="75"/>
      <c r="R2031" s="75"/>
      <c r="S2031" s="75"/>
      <c r="T2031" s="75"/>
      <c r="U2031" s="75"/>
      <c r="V2031" s="74"/>
      <c r="W2031" s="74"/>
      <c r="X2031" s="74"/>
      <c r="Y2031" s="73"/>
      <c r="Z2031" s="72"/>
      <c r="AA2031" s="65"/>
      <c r="AB2031" s="65"/>
      <c r="AC2031" s="128"/>
      <c r="AD2031" s="127"/>
      <c r="AE2031" s="126"/>
      <c r="AF2031" s="126"/>
      <c r="AG2031" s="126"/>
      <c r="AH2031" s="125"/>
      <c r="AI2031" s="125"/>
      <c r="AJ2031" s="125"/>
      <c r="AK2031" s="125"/>
      <c r="AL2031" s="125"/>
      <c r="AM2031" s="125"/>
      <c r="AN2031" s="125"/>
      <c r="AO2031" s="66"/>
      <c r="AP2031" s="125"/>
      <c r="AQ2031" s="125"/>
      <c r="AR2031" s="125"/>
      <c r="AS2031" s="125"/>
      <c r="AT2031" s="125"/>
      <c r="AU2031" s="125"/>
      <c r="AV2031" s="125"/>
      <c r="AW2031" s="126"/>
      <c r="AX2031" s="126"/>
      <c r="AY2031" s="126"/>
      <c r="AZ2031" s="125"/>
      <c r="BA2031" s="125"/>
      <c r="BB2031" s="65"/>
      <c r="BC2031" s="65"/>
      <c r="BD2031" s="128"/>
      <c r="BE2031" s="127"/>
      <c r="BF2031" s="126"/>
      <c r="BG2031" s="126"/>
      <c r="BH2031" s="126"/>
      <c r="BI2031" s="125"/>
      <c r="BJ2031" s="125"/>
      <c r="BK2031" s="125"/>
      <c r="BL2031" s="125"/>
      <c r="BM2031" s="125"/>
      <c r="BN2031" s="125"/>
      <c r="BO2031" s="129"/>
      <c r="BP2031" s="66"/>
      <c r="BQ2031" s="129"/>
      <c r="BR2031" s="125"/>
      <c r="BS2031" s="125"/>
      <c r="BT2031" s="125"/>
      <c r="BU2031" s="125"/>
      <c r="BV2031" s="125"/>
      <c r="BW2031" s="125"/>
      <c r="BX2031" s="126"/>
      <c r="BY2031" s="126"/>
      <c r="BZ2031" s="126"/>
      <c r="CA2031" s="125"/>
      <c r="CB2031" s="125"/>
    </row>
    <row r="2032" spans="1:80" x14ac:dyDescent="0.3">
      <c r="A2032" s="65"/>
      <c r="B2032" s="70"/>
      <c r="C2032" s="70"/>
      <c r="D2032" s="71"/>
      <c r="E2032" s="71"/>
      <c r="F2032" s="71"/>
      <c r="G2032" s="70"/>
      <c r="H2032" s="70"/>
      <c r="I2032" s="70"/>
      <c r="J2032" s="70"/>
      <c r="K2032" s="70"/>
      <c r="L2032" s="70"/>
      <c r="M2032" s="70"/>
      <c r="N2032" s="195"/>
      <c r="O2032" s="70"/>
      <c r="P2032" s="70"/>
      <c r="Q2032" s="70"/>
      <c r="R2032" s="70"/>
      <c r="S2032" s="70"/>
      <c r="T2032" s="70"/>
      <c r="U2032" s="70"/>
      <c r="V2032" s="71"/>
      <c r="W2032" s="71"/>
      <c r="X2032" s="71"/>
      <c r="Y2032" s="70"/>
      <c r="Z2032" s="70"/>
      <c r="AA2032" s="65"/>
      <c r="AB2032" s="65"/>
      <c r="AC2032" s="128"/>
      <c r="AD2032" s="127"/>
      <c r="AE2032" s="126"/>
      <c r="AF2032" s="126"/>
      <c r="AG2032" s="126"/>
      <c r="AH2032" s="125"/>
      <c r="AI2032" s="125"/>
      <c r="AJ2032" s="125"/>
      <c r="AK2032" s="125"/>
      <c r="AL2032" s="125"/>
      <c r="AM2032" s="125"/>
      <c r="AN2032" s="125"/>
      <c r="AO2032" s="66"/>
      <c r="AP2032" s="125"/>
      <c r="AQ2032" s="125"/>
      <c r="AR2032" s="125"/>
      <c r="AS2032" s="125"/>
      <c r="AT2032" s="125"/>
      <c r="AU2032" s="125"/>
      <c r="AV2032" s="125"/>
      <c r="AW2032" s="126"/>
      <c r="AX2032" s="126"/>
      <c r="AY2032" s="126"/>
      <c r="AZ2032" s="125"/>
      <c r="BA2032" s="125"/>
      <c r="BB2032" s="65"/>
      <c r="BC2032" s="65"/>
      <c r="BD2032" s="128"/>
      <c r="BE2032" s="127"/>
      <c r="BF2032" s="126"/>
      <c r="BG2032" s="126"/>
      <c r="BH2032" s="126"/>
      <c r="BI2032" s="125"/>
      <c r="BJ2032" s="125"/>
      <c r="BK2032" s="125"/>
      <c r="BL2032" s="125"/>
      <c r="BM2032" s="125"/>
      <c r="BN2032" s="125"/>
      <c r="BO2032" s="129"/>
      <c r="BP2032" s="66"/>
      <c r="BQ2032" s="129"/>
      <c r="BR2032" s="125"/>
      <c r="BS2032" s="125"/>
      <c r="BT2032" s="125"/>
      <c r="BU2032" s="125"/>
      <c r="BV2032" s="125"/>
      <c r="BW2032" s="125"/>
      <c r="BX2032" s="126"/>
      <c r="BY2032" s="126"/>
      <c r="BZ2032" s="126"/>
      <c r="CA2032" s="125"/>
      <c r="CB2032" s="125"/>
    </row>
    <row r="2033" spans="1:80" x14ac:dyDescent="0.3">
      <c r="A2033" s="65"/>
      <c r="B2033" s="72"/>
      <c r="C2033" s="73"/>
      <c r="D2033" s="74"/>
      <c r="E2033" s="74"/>
      <c r="F2033" s="74"/>
      <c r="G2033" s="75"/>
      <c r="H2033" s="75"/>
      <c r="I2033" s="75"/>
      <c r="J2033" s="75"/>
      <c r="K2033" s="75"/>
      <c r="L2033" s="75"/>
      <c r="M2033" s="80"/>
      <c r="N2033" s="194"/>
      <c r="O2033" s="70"/>
      <c r="P2033" s="70"/>
      <c r="Q2033" s="70"/>
      <c r="R2033" s="70"/>
      <c r="S2033" s="70"/>
      <c r="T2033" s="70"/>
      <c r="U2033" s="70"/>
      <c r="V2033" s="71"/>
      <c r="W2033" s="71"/>
      <c r="X2033" s="71"/>
      <c r="Y2033" s="70"/>
      <c r="Z2033" s="70"/>
      <c r="AA2033" s="65"/>
      <c r="AB2033" s="65"/>
      <c r="AC2033" s="128"/>
      <c r="AD2033" s="127"/>
      <c r="AE2033" s="126"/>
      <c r="AF2033" s="126"/>
      <c r="AG2033" s="126"/>
      <c r="AH2033" s="125"/>
      <c r="AI2033" s="125"/>
      <c r="AJ2033" s="125"/>
      <c r="AK2033" s="125"/>
      <c r="AL2033" s="125"/>
      <c r="AM2033" s="125"/>
      <c r="AN2033" s="125"/>
      <c r="AO2033" s="66"/>
      <c r="AP2033" s="125"/>
      <c r="AQ2033" s="125"/>
      <c r="AR2033" s="125"/>
      <c r="AS2033" s="125"/>
      <c r="AT2033" s="125"/>
      <c r="AU2033" s="125"/>
      <c r="AV2033" s="125"/>
      <c r="AW2033" s="126"/>
      <c r="AX2033" s="126"/>
      <c r="AY2033" s="126"/>
      <c r="AZ2033" s="125"/>
      <c r="BA2033" s="125"/>
      <c r="BB2033" s="65"/>
      <c r="BC2033" s="65"/>
      <c r="BD2033" s="128"/>
      <c r="BE2033" s="127"/>
      <c r="BF2033" s="126"/>
      <c r="BG2033" s="126"/>
      <c r="BH2033" s="126"/>
      <c r="BI2033" s="125"/>
      <c r="BJ2033" s="125"/>
      <c r="BK2033" s="125"/>
      <c r="BL2033" s="125"/>
      <c r="BM2033" s="125"/>
      <c r="BN2033" s="125"/>
      <c r="BO2033" s="129"/>
      <c r="BP2033" s="66"/>
      <c r="BQ2033" s="129"/>
      <c r="BR2033" s="125"/>
      <c r="BS2033" s="125"/>
      <c r="BT2033" s="125"/>
      <c r="BU2033" s="125"/>
      <c r="BV2033" s="125"/>
      <c r="BW2033" s="125"/>
      <c r="BX2033" s="126"/>
      <c r="BY2033" s="126"/>
      <c r="BZ2033" s="126"/>
      <c r="CA2033" s="125"/>
      <c r="CB2033" s="125"/>
    </row>
    <row r="2034" spans="1:80" x14ac:dyDescent="0.3">
      <c r="A2034" s="65"/>
      <c r="B2034" s="72"/>
      <c r="C2034" s="73"/>
      <c r="D2034" s="74"/>
      <c r="E2034" s="74"/>
      <c r="F2034" s="74"/>
      <c r="G2034" s="75"/>
      <c r="H2034" s="75"/>
      <c r="I2034" s="75"/>
      <c r="J2034" s="75"/>
      <c r="K2034" s="75"/>
      <c r="L2034" s="75"/>
      <c r="M2034" s="80"/>
      <c r="N2034" s="194"/>
      <c r="O2034" s="70"/>
      <c r="P2034" s="70"/>
      <c r="Q2034" s="70"/>
      <c r="R2034" s="70"/>
      <c r="S2034" s="70"/>
      <c r="T2034" s="70"/>
      <c r="U2034" s="70"/>
      <c r="V2034" s="71"/>
      <c r="W2034" s="71"/>
      <c r="X2034" s="71"/>
      <c r="Y2034" s="70"/>
      <c r="Z2034" s="70"/>
      <c r="AA2034" s="65"/>
      <c r="AB2034" s="65"/>
      <c r="AC2034" s="128"/>
      <c r="AD2034" s="127"/>
      <c r="AE2034" s="126"/>
      <c r="AF2034" s="126"/>
      <c r="AG2034" s="126"/>
      <c r="AH2034" s="125"/>
      <c r="AI2034" s="125"/>
      <c r="AJ2034" s="125"/>
      <c r="AK2034" s="125"/>
      <c r="AL2034" s="125"/>
      <c r="AM2034" s="125"/>
      <c r="AN2034" s="125"/>
      <c r="AO2034" s="66"/>
      <c r="AP2034" s="125"/>
      <c r="AQ2034" s="125"/>
      <c r="AR2034" s="125"/>
      <c r="AS2034" s="125"/>
      <c r="AT2034" s="125"/>
      <c r="AU2034" s="125"/>
      <c r="AV2034" s="125"/>
      <c r="AW2034" s="126"/>
      <c r="AX2034" s="126"/>
      <c r="AY2034" s="126"/>
      <c r="AZ2034" s="125"/>
      <c r="BA2034" s="125"/>
      <c r="BB2034" s="65"/>
      <c r="BC2034" s="65"/>
      <c r="BD2034" s="128"/>
      <c r="BE2034" s="127"/>
      <c r="BF2034" s="126"/>
      <c r="BG2034" s="126"/>
      <c r="BH2034" s="126"/>
      <c r="BI2034" s="125"/>
      <c r="BJ2034" s="125"/>
      <c r="BK2034" s="125"/>
      <c r="BL2034" s="125"/>
      <c r="BM2034" s="125"/>
      <c r="BN2034" s="125"/>
      <c r="BO2034" s="129"/>
      <c r="BP2034" s="66"/>
      <c r="BQ2034" s="129"/>
      <c r="BR2034" s="125"/>
      <c r="BS2034" s="125"/>
      <c r="BT2034" s="125"/>
      <c r="BU2034" s="125"/>
      <c r="BV2034" s="125"/>
      <c r="BW2034" s="125"/>
      <c r="BX2034" s="126"/>
      <c r="BY2034" s="126"/>
      <c r="BZ2034" s="126"/>
      <c r="CA2034" s="125"/>
      <c r="CB2034" s="125"/>
    </row>
    <row r="2035" spans="1:80" x14ac:dyDescent="0.3">
      <c r="A2035" s="65"/>
      <c r="B2035" s="72"/>
      <c r="C2035" s="73"/>
      <c r="D2035" s="74"/>
      <c r="E2035" s="74"/>
      <c r="F2035" s="74"/>
      <c r="G2035" s="75"/>
      <c r="H2035" s="75"/>
      <c r="I2035" s="75"/>
      <c r="J2035" s="75"/>
      <c r="K2035" s="75"/>
      <c r="L2035" s="75"/>
      <c r="M2035" s="80"/>
      <c r="N2035" s="194"/>
      <c r="O2035" s="70"/>
      <c r="P2035" s="70"/>
      <c r="Q2035" s="70"/>
      <c r="R2035" s="70"/>
      <c r="S2035" s="70"/>
      <c r="T2035" s="70"/>
      <c r="U2035" s="70"/>
      <c r="V2035" s="71"/>
      <c r="W2035" s="71"/>
      <c r="X2035" s="71"/>
      <c r="Y2035" s="70"/>
      <c r="Z2035" s="70"/>
      <c r="AA2035" s="65"/>
      <c r="AB2035" s="65"/>
      <c r="AC2035" s="128"/>
      <c r="AD2035" s="127"/>
      <c r="AE2035" s="126"/>
      <c r="AF2035" s="126"/>
      <c r="AG2035" s="126"/>
      <c r="AH2035" s="125"/>
      <c r="AI2035" s="125"/>
      <c r="AJ2035" s="125"/>
      <c r="AK2035" s="125"/>
      <c r="AL2035" s="125"/>
      <c r="AM2035" s="125"/>
      <c r="AN2035" s="125"/>
      <c r="AO2035" s="66"/>
      <c r="AP2035" s="125"/>
      <c r="AQ2035" s="125"/>
      <c r="AR2035" s="125"/>
      <c r="AS2035" s="125"/>
      <c r="AT2035" s="125"/>
      <c r="AU2035" s="125"/>
      <c r="AV2035" s="125"/>
      <c r="AW2035" s="126"/>
      <c r="AX2035" s="126"/>
      <c r="AY2035" s="126"/>
      <c r="AZ2035" s="125"/>
      <c r="BA2035" s="125"/>
      <c r="BB2035" s="65"/>
      <c r="BC2035" s="65"/>
      <c r="BD2035" s="128"/>
      <c r="BE2035" s="127"/>
      <c r="BF2035" s="126"/>
      <c r="BG2035" s="126"/>
      <c r="BH2035" s="126"/>
      <c r="BI2035" s="125"/>
      <c r="BJ2035" s="125"/>
      <c r="BK2035" s="125"/>
      <c r="BL2035" s="125"/>
      <c r="BM2035" s="125"/>
      <c r="BN2035" s="125"/>
      <c r="BO2035" s="129"/>
      <c r="BP2035" s="66"/>
      <c r="BQ2035" s="129"/>
      <c r="BR2035" s="125"/>
      <c r="BS2035" s="125"/>
      <c r="BT2035" s="125"/>
      <c r="BU2035" s="125"/>
      <c r="BV2035" s="125"/>
      <c r="BW2035" s="125"/>
      <c r="BX2035" s="126"/>
      <c r="BY2035" s="126"/>
      <c r="BZ2035" s="126"/>
      <c r="CA2035" s="125"/>
      <c r="CB2035" s="125"/>
    </row>
    <row r="2036" spans="1:80" x14ac:dyDescent="0.3">
      <c r="A2036" s="65"/>
      <c r="B2036" s="72"/>
      <c r="C2036" s="73"/>
      <c r="D2036" s="74"/>
      <c r="E2036" s="74"/>
      <c r="F2036" s="74"/>
      <c r="G2036" s="75"/>
      <c r="H2036" s="75"/>
      <c r="I2036" s="75"/>
      <c r="J2036" s="75"/>
      <c r="K2036" s="75"/>
      <c r="L2036" s="75"/>
      <c r="M2036" s="80"/>
      <c r="N2036" s="194"/>
      <c r="O2036" s="70"/>
      <c r="P2036" s="70"/>
      <c r="Q2036" s="70"/>
      <c r="R2036" s="70"/>
      <c r="S2036" s="70"/>
      <c r="T2036" s="70"/>
      <c r="U2036" s="70"/>
      <c r="V2036" s="71"/>
      <c r="W2036" s="71"/>
      <c r="X2036" s="71"/>
      <c r="Y2036" s="70"/>
      <c r="Z2036" s="70"/>
      <c r="AA2036" s="65"/>
      <c r="AB2036" s="65"/>
      <c r="AC2036" s="128"/>
      <c r="AD2036" s="127"/>
      <c r="AE2036" s="126"/>
      <c r="AF2036" s="126"/>
      <c r="AG2036" s="126"/>
      <c r="AH2036" s="125"/>
      <c r="AI2036" s="125"/>
      <c r="AJ2036" s="125"/>
      <c r="AK2036" s="125"/>
      <c r="AL2036" s="125"/>
      <c r="AM2036" s="125"/>
      <c r="AN2036" s="125"/>
      <c r="AO2036" s="66"/>
      <c r="AP2036" s="125"/>
      <c r="AQ2036" s="125"/>
      <c r="AR2036" s="125"/>
      <c r="AS2036" s="125"/>
      <c r="AT2036" s="125"/>
      <c r="AU2036" s="125"/>
      <c r="AV2036" s="125"/>
      <c r="AW2036" s="126"/>
      <c r="AX2036" s="126"/>
      <c r="AY2036" s="126"/>
      <c r="AZ2036" s="125"/>
      <c r="BA2036" s="125"/>
      <c r="BB2036" s="65"/>
      <c r="BC2036" s="65"/>
      <c r="BD2036" s="128"/>
      <c r="BE2036" s="127"/>
      <c r="BF2036" s="126"/>
      <c r="BG2036" s="126"/>
      <c r="BH2036" s="126"/>
      <c r="BI2036" s="125"/>
      <c r="BJ2036" s="125"/>
      <c r="BK2036" s="125"/>
      <c r="BL2036" s="125"/>
      <c r="BM2036" s="125"/>
      <c r="BN2036" s="125"/>
      <c r="BO2036" s="129"/>
      <c r="BP2036" s="66"/>
      <c r="BQ2036" s="129"/>
      <c r="BR2036" s="125"/>
      <c r="BS2036" s="125"/>
      <c r="BT2036" s="125"/>
      <c r="BU2036" s="125"/>
      <c r="BV2036" s="125"/>
      <c r="BW2036" s="125"/>
      <c r="BX2036" s="126"/>
      <c r="BY2036" s="126"/>
      <c r="BZ2036" s="126"/>
      <c r="CA2036" s="125"/>
      <c r="CB2036" s="125"/>
    </row>
    <row r="2037" spans="1:80" x14ac:dyDescent="0.3">
      <c r="A2037" s="65"/>
      <c r="B2037" s="72"/>
      <c r="C2037" s="73"/>
      <c r="D2037" s="74"/>
      <c r="E2037" s="74"/>
      <c r="F2037" s="74"/>
      <c r="G2037" s="75"/>
      <c r="H2037" s="75"/>
      <c r="I2037" s="75"/>
      <c r="J2037" s="75"/>
      <c r="K2037" s="75"/>
      <c r="L2037" s="75"/>
      <c r="M2037" s="80"/>
      <c r="N2037" s="194"/>
      <c r="O2037" s="70"/>
      <c r="P2037" s="70"/>
      <c r="Q2037" s="70"/>
      <c r="R2037" s="70"/>
      <c r="S2037" s="70"/>
      <c r="T2037" s="70"/>
      <c r="U2037" s="70"/>
      <c r="V2037" s="71"/>
      <c r="W2037" s="71"/>
      <c r="X2037" s="71"/>
      <c r="Y2037" s="70"/>
      <c r="Z2037" s="70"/>
      <c r="AA2037" s="65"/>
      <c r="AB2037" s="65"/>
      <c r="AC2037" s="128"/>
      <c r="AD2037" s="127"/>
      <c r="AE2037" s="126"/>
      <c r="AF2037" s="126"/>
      <c r="AG2037" s="126"/>
      <c r="AH2037" s="125"/>
      <c r="AI2037" s="125"/>
      <c r="AJ2037" s="125"/>
      <c r="AK2037" s="125"/>
      <c r="AL2037" s="125"/>
      <c r="AM2037" s="125"/>
      <c r="AN2037" s="125"/>
      <c r="AO2037" s="66"/>
      <c r="AP2037" s="125"/>
      <c r="AQ2037" s="125"/>
      <c r="AR2037" s="125"/>
      <c r="AS2037" s="125"/>
      <c r="AT2037" s="125"/>
      <c r="AU2037" s="125"/>
      <c r="AV2037" s="125"/>
      <c r="AW2037" s="126"/>
      <c r="AX2037" s="126"/>
      <c r="AY2037" s="126"/>
      <c r="AZ2037" s="125"/>
      <c r="BA2037" s="125"/>
      <c r="BB2037" s="65"/>
      <c r="BC2037" s="65"/>
      <c r="BD2037" s="128"/>
      <c r="BE2037" s="127"/>
      <c r="BF2037" s="126"/>
      <c r="BG2037" s="126"/>
      <c r="BH2037" s="126"/>
      <c r="BI2037" s="125"/>
      <c r="BJ2037" s="125"/>
      <c r="BK2037" s="125"/>
      <c r="BL2037" s="125"/>
      <c r="BM2037" s="125"/>
      <c r="BN2037" s="125"/>
      <c r="BO2037" s="129"/>
      <c r="BP2037" s="66"/>
      <c r="BQ2037" s="129"/>
      <c r="BR2037" s="125"/>
      <c r="BS2037" s="125"/>
      <c r="BT2037" s="125"/>
      <c r="BU2037" s="125"/>
      <c r="BV2037" s="125"/>
      <c r="BW2037" s="125"/>
      <c r="BX2037" s="126"/>
      <c r="BY2037" s="126"/>
      <c r="BZ2037" s="126"/>
      <c r="CA2037" s="125"/>
      <c r="CB2037" s="125"/>
    </row>
    <row r="2038" spans="1:80" x14ac:dyDescent="0.3">
      <c r="A2038" s="65"/>
      <c r="B2038" s="72"/>
      <c r="C2038" s="73"/>
      <c r="D2038" s="74"/>
      <c r="E2038" s="74"/>
      <c r="F2038" s="74"/>
      <c r="G2038" s="75"/>
      <c r="H2038" s="75"/>
      <c r="I2038" s="75"/>
      <c r="J2038" s="75"/>
      <c r="K2038" s="75"/>
      <c r="L2038" s="75"/>
      <c r="M2038" s="80"/>
      <c r="N2038" s="194"/>
      <c r="O2038" s="70"/>
      <c r="P2038" s="70"/>
      <c r="Q2038" s="70"/>
      <c r="R2038" s="70"/>
      <c r="S2038" s="70"/>
      <c r="T2038" s="70"/>
      <c r="U2038" s="70"/>
      <c r="V2038" s="71"/>
      <c r="W2038" s="71"/>
      <c r="X2038" s="71"/>
      <c r="Y2038" s="70"/>
      <c r="Z2038" s="70"/>
      <c r="AA2038" s="65"/>
      <c r="AB2038" s="65"/>
      <c r="AC2038" s="128"/>
      <c r="AD2038" s="127"/>
      <c r="AE2038" s="126"/>
      <c r="AF2038" s="126"/>
      <c r="AG2038" s="126"/>
      <c r="AH2038" s="125"/>
      <c r="AI2038" s="125"/>
      <c r="AJ2038" s="125"/>
      <c r="AK2038" s="125"/>
      <c r="AL2038" s="125"/>
      <c r="AM2038" s="125"/>
      <c r="AN2038" s="125"/>
      <c r="AO2038" s="66"/>
      <c r="AP2038" s="125"/>
      <c r="AQ2038" s="125"/>
      <c r="AR2038" s="125"/>
      <c r="AS2038" s="125"/>
      <c r="AT2038" s="125"/>
      <c r="AU2038" s="125"/>
      <c r="AV2038" s="125"/>
      <c r="AW2038" s="126"/>
      <c r="AX2038" s="126"/>
      <c r="AY2038" s="126"/>
      <c r="AZ2038" s="125"/>
      <c r="BA2038" s="125"/>
      <c r="BB2038" s="65"/>
      <c r="BC2038" s="65"/>
      <c r="BD2038" s="128"/>
      <c r="BE2038" s="127"/>
      <c r="BF2038" s="126"/>
      <c r="BG2038" s="126"/>
      <c r="BH2038" s="126"/>
      <c r="BI2038" s="125"/>
      <c r="BJ2038" s="125"/>
      <c r="BK2038" s="125"/>
      <c r="BL2038" s="125"/>
      <c r="BM2038" s="125"/>
      <c r="BN2038" s="125"/>
      <c r="BO2038" s="129"/>
      <c r="BP2038" s="66"/>
      <c r="BQ2038" s="129"/>
      <c r="BR2038" s="125"/>
      <c r="BS2038" s="125"/>
      <c r="BT2038" s="125"/>
      <c r="BU2038" s="125"/>
      <c r="BV2038" s="125"/>
      <c r="BW2038" s="125"/>
      <c r="BX2038" s="126"/>
      <c r="BY2038" s="126"/>
      <c r="BZ2038" s="126"/>
      <c r="CA2038" s="125"/>
      <c r="CB2038" s="125"/>
    </row>
    <row r="2039" spans="1:80" x14ac:dyDescent="0.3">
      <c r="A2039" s="65"/>
      <c r="B2039" s="72"/>
      <c r="C2039" s="73"/>
      <c r="D2039" s="74"/>
      <c r="E2039" s="74"/>
      <c r="F2039" s="74"/>
      <c r="G2039" s="75"/>
      <c r="H2039" s="75"/>
      <c r="I2039" s="75"/>
      <c r="J2039" s="75"/>
      <c r="K2039" s="75"/>
      <c r="L2039" s="75"/>
      <c r="M2039" s="80"/>
      <c r="N2039" s="194"/>
      <c r="O2039" s="70"/>
      <c r="P2039" s="70"/>
      <c r="Q2039" s="70"/>
      <c r="R2039" s="70"/>
      <c r="S2039" s="70"/>
      <c r="T2039" s="70"/>
      <c r="U2039" s="70"/>
      <c r="V2039" s="71"/>
      <c r="W2039" s="71"/>
      <c r="X2039" s="71"/>
      <c r="Y2039" s="70"/>
      <c r="Z2039" s="70"/>
      <c r="AA2039" s="65"/>
      <c r="AB2039" s="65"/>
      <c r="AC2039" s="128"/>
      <c r="AD2039" s="127"/>
      <c r="AE2039" s="126"/>
      <c r="AF2039" s="126"/>
      <c r="AG2039" s="126"/>
      <c r="AH2039" s="125"/>
      <c r="AI2039" s="125"/>
      <c r="AJ2039" s="125"/>
      <c r="AK2039" s="125"/>
      <c r="AL2039" s="125"/>
      <c r="AM2039" s="125"/>
      <c r="AN2039" s="125"/>
      <c r="AO2039" s="66"/>
      <c r="AP2039" s="125"/>
      <c r="AQ2039" s="125"/>
      <c r="AR2039" s="125"/>
      <c r="AS2039" s="125"/>
      <c r="AT2039" s="125"/>
      <c r="AU2039" s="125"/>
      <c r="AV2039" s="125"/>
      <c r="AW2039" s="126"/>
      <c r="AX2039" s="126"/>
      <c r="AY2039" s="126"/>
      <c r="AZ2039" s="125"/>
      <c r="BA2039" s="125"/>
      <c r="BB2039" s="65"/>
      <c r="BC2039" s="65"/>
      <c r="BD2039" s="128"/>
      <c r="BE2039" s="127"/>
      <c r="BF2039" s="126"/>
      <c r="BG2039" s="126"/>
      <c r="BH2039" s="126"/>
      <c r="BI2039" s="125"/>
      <c r="BJ2039" s="125"/>
      <c r="BK2039" s="125"/>
      <c r="BL2039" s="125"/>
      <c r="BM2039" s="125"/>
      <c r="BN2039" s="125"/>
      <c r="BO2039" s="129"/>
      <c r="BP2039" s="66"/>
      <c r="BQ2039" s="129"/>
      <c r="BR2039" s="125"/>
      <c r="BS2039" s="125"/>
      <c r="BT2039" s="125"/>
      <c r="BU2039" s="125"/>
      <c r="BV2039" s="125"/>
      <c r="BW2039" s="125"/>
      <c r="BX2039" s="126"/>
      <c r="BY2039" s="126"/>
      <c r="BZ2039" s="126"/>
      <c r="CA2039" s="125"/>
      <c r="CB2039" s="125"/>
    </row>
    <row r="2040" spans="1:80" x14ac:dyDescent="0.3">
      <c r="A2040" s="65"/>
      <c r="B2040" s="72"/>
      <c r="C2040" s="73"/>
      <c r="D2040" s="74"/>
      <c r="E2040" s="74"/>
      <c r="F2040" s="74"/>
      <c r="G2040" s="75"/>
      <c r="H2040" s="75"/>
      <c r="I2040" s="75"/>
      <c r="J2040" s="75"/>
      <c r="K2040" s="75"/>
      <c r="L2040" s="75"/>
      <c r="M2040" s="80"/>
      <c r="N2040" s="194"/>
      <c r="O2040" s="70"/>
      <c r="P2040" s="70"/>
      <c r="Q2040" s="70"/>
      <c r="R2040" s="70"/>
      <c r="S2040" s="70"/>
      <c r="T2040" s="70"/>
      <c r="U2040" s="70"/>
      <c r="V2040" s="71"/>
      <c r="W2040" s="71"/>
      <c r="X2040" s="71"/>
      <c r="Y2040" s="70"/>
      <c r="Z2040" s="70"/>
      <c r="AA2040" s="65"/>
      <c r="AB2040" s="65"/>
      <c r="AC2040" s="128"/>
      <c r="AD2040" s="127"/>
      <c r="AE2040" s="126"/>
      <c r="AF2040" s="126"/>
      <c r="AG2040" s="126"/>
      <c r="AH2040" s="125"/>
      <c r="AI2040" s="125"/>
      <c r="AJ2040" s="125"/>
      <c r="AK2040" s="125"/>
      <c r="AL2040" s="125"/>
      <c r="AM2040" s="125"/>
      <c r="AN2040" s="125"/>
      <c r="AO2040" s="66"/>
      <c r="AP2040" s="125"/>
      <c r="AQ2040" s="125"/>
      <c r="AR2040" s="125"/>
      <c r="AS2040" s="125"/>
      <c r="AT2040" s="125"/>
      <c r="AU2040" s="125"/>
      <c r="AV2040" s="125"/>
      <c r="AW2040" s="126"/>
      <c r="AX2040" s="126"/>
      <c r="AY2040" s="126"/>
      <c r="AZ2040" s="125"/>
      <c r="BA2040" s="125"/>
      <c r="BB2040" s="65"/>
      <c r="BC2040" s="65"/>
      <c r="BD2040" s="128"/>
      <c r="BE2040" s="127"/>
      <c r="BF2040" s="126"/>
      <c r="BG2040" s="126"/>
      <c r="BH2040" s="126"/>
      <c r="BI2040" s="125"/>
      <c r="BJ2040" s="125"/>
      <c r="BK2040" s="125"/>
      <c r="BL2040" s="125"/>
      <c r="BM2040" s="125"/>
      <c r="BN2040" s="125"/>
      <c r="BO2040" s="129"/>
      <c r="BP2040" s="66"/>
      <c r="BQ2040" s="129"/>
      <c r="BR2040" s="125"/>
      <c r="BS2040" s="125"/>
      <c r="BT2040" s="125"/>
      <c r="BU2040" s="125"/>
      <c r="BV2040" s="125"/>
      <c r="BW2040" s="125"/>
      <c r="BX2040" s="126"/>
      <c r="BY2040" s="126"/>
      <c r="BZ2040" s="126"/>
      <c r="CA2040" s="125"/>
      <c r="CB2040" s="125"/>
    </row>
    <row r="2041" spans="1:80" x14ac:dyDescent="0.3">
      <c r="A2041" s="65"/>
      <c r="B2041" s="72"/>
      <c r="C2041" s="73"/>
      <c r="D2041" s="74"/>
      <c r="E2041" s="74"/>
      <c r="F2041" s="74"/>
      <c r="G2041" s="75"/>
      <c r="H2041" s="75"/>
      <c r="I2041" s="75"/>
      <c r="J2041" s="75"/>
      <c r="K2041" s="75"/>
      <c r="L2041" s="75"/>
      <c r="M2041" s="80"/>
      <c r="N2041" s="194"/>
      <c r="O2041" s="70"/>
      <c r="P2041" s="70"/>
      <c r="Q2041" s="70"/>
      <c r="R2041" s="70"/>
      <c r="S2041" s="70"/>
      <c r="T2041" s="70"/>
      <c r="U2041" s="70"/>
      <c r="V2041" s="71"/>
      <c r="W2041" s="71"/>
      <c r="X2041" s="71"/>
      <c r="Y2041" s="70"/>
      <c r="Z2041" s="70"/>
      <c r="AA2041" s="65"/>
      <c r="AB2041" s="65"/>
      <c r="AC2041" s="128"/>
      <c r="AD2041" s="127"/>
      <c r="AE2041" s="126"/>
      <c r="AF2041" s="126"/>
      <c r="AG2041" s="126"/>
      <c r="AH2041" s="125"/>
      <c r="AI2041" s="125"/>
      <c r="AJ2041" s="125"/>
      <c r="AK2041" s="125"/>
      <c r="AL2041" s="125"/>
      <c r="AM2041" s="125"/>
      <c r="AN2041" s="125"/>
      <c r="AO2041" s="66"/>
      <c r="AP2041" s="125"/>
      <c r="AQ2041" s="125"/>
      <c r="AR2041" s="125"/>
      <c r="AS2041" s="125"/>
      <c r="AT2041" s="125"/>
      <c r="AU2041" s="125"/>
      <c r="AV2041" s="125"/>
      <c r="AW2041" s="126"/>
      <c r="AX2041" s="126"/>
      <c r="AY2041" s="126"/>
      <c r="AZ2041" s="125"/>
      <c r="BA2041" s="125"/>
      <c r="BB2041" s="65"/>
      <c r="BC2041" s="65"/>
      <c r="BD2041" s="128"/>
      <c r="BE2041" s="127"/>
      <c r="BF2041" s="126"/>
      <c r="BG2041" s="126"/>
      <c r="BH2041" s="126"/>
      <c r="BI2041" s="125"/>
      <c r="BJ2041" s="125"/>
      <c r="BK2041" s="125"/>
      <c r="BL2041" s="125"/>
      <c r="BM2041" s="125"/>
      <c r="BN2041" s="125"/>
      <c r="BO2041" s="129"/>
      <c r="BP2041" s="66"/>
      <c r="BQ2041" s="129"/>
      <c r="BR2041" s="125"/>
      <c r="BS2041" s="125"/>
      <c r="BT2041" s="125"/>
      <c r="BU2041" s="125"/>
      <c r="BV2041" s="125"/>
      <c r="BW2041" s="125"/>
      <c r="BX2041" s="126"/>
      <c r="BY2041" s="126"/>
      <c r="BZ2041" s="126"/>
      <c r="CA2041" s="125"/>
      <c r="CB2041" s="125"/>
    </row>
    <row r="2042" spans="1:80" x14ac:dyDescent="0.3">
      <c r="A2042" s="65"/>
      <c r="B2042" s="72"/>
      <c r="C2042" s="73"/>
      <c r="D2042" s="74"/>
      <c r="E2042" s="74"/>
      <c r="F2042" s="74"/>
      <c r="G2042" s="75"/>
      <c r="H2042" s="75"/>
      <c r="I2042" s="75"/>
      <c r="J2042" s="75"/>
      <c r="K2042" s="75"/>
      <c r="L2042" s="75"/>
      <c r="M2042" s="80"/>
      <c r="N2042" s="194"/>
      <c r="O2042" s="70"/>
      <c r="P2042" s="70"/>
      <c r="Q2042" s="70"/>
      <c r="R2042" s="70"/>
      <c r="S2042" s="70"/>
      <c r="T2042" s="70"/>
      <c r="U2042" s="70"/>
      <c r="V2042" s="71"/>
      <c r="W2042" s="71"/>
      <c r="X2042" s="71"/>
      <c r="Y2042" s="70"/>
      <c r="Z2042" s="70"/>
      <c r="AA2042" s="65"/>
      <c r="AB2042" s="65"/>
      <c r="AC2042" s="128"/>
      <c r="AD2042" s="127"/>
      <c r="AE2042" s="126"/>
      <c r="AF2042" s="126"/>
      <c r="AG2042" s="126"/>
      <c r="AH2042" s="125"/>
      <c r="AI2042" s="125"/>
      <c r="AJ2042" s="125"/>
      <c r="AK2042" s="125"/>
      <c r="AL2042" s="125"/>
      <c r="AM2042" s="125"/>
      <c r="AN2042" s="125"/>
      <c r="AO2042" s="66"/>
      <c r="AP2042" s="125"/>
      <c r="AQ2042" s="125"/>
      <c r="AR2042" s="125"/>
      <c r="AS2042" s="125"/>
      <c r="AT2042" s="125"/>
      <c r="AU2042" s="125"/>
      <c r="AV2042" s="125"/>
      <c r="AW2042" s="126"/>
      <c r="AX2042" s="126"/>
      <c r="AY2042" s="126"/>
      <c r="AZ2042" s="125"/>
      <c r="BA2042" s="125"/>
      <c r="BB2042" s="65"/>
      <c r="BC2042" s="65"/>
      <c r="BD2042" s="128"/>
      <c r="BE2042" s="127"/>
      <c r="BF2042" s="126"/>
      <c r="BG2042" s="126"/>
      <c r="BH2042" s="126"/>
      <c r="BI2042" s="125"/>
      <c r="BJ2042" s="125"/>
      <c r="BK2042" s="125"/>
      <c r="BL2042" s="125"/>
      <c r="BM2042" s="125"/>
      <c r="BN2042" s="125"/>
      <c r="BO2042" s="129"/>
      <c r="BP2042" s="66"/>
      <c r="BQ2042" s="129"/>
      <c r="BR2042" s="125"/>
      <c r="BS2042" s="125"/>
      <c r="BT2042" s="125"/>
      <c r="BU2042" s="125"/>
      <c r="BV2042" s="125"/>
      <c r="BW2042" s="125"/>
      <c r="BX2042" s="126"/>
      <c r="BY2042" s="126"/>
      <c r="BZ2042" s="126"/>
      <c r="CA2042" s="125"/>
      <c r="CB2042" s="125"/>
    </row>
    <row r="2043" spans="1:80" x14ac:dyDescent="0.3">
      <c r="A2043" s="65"/>
      <c r="B2043" s="72"/>
      <c r="C2043" s="73"/>
      <c r="D2043" s="74"/>
      <c r="E2043" s="74"/>
      <c r="F2043" s="74"/>
      <c r="G2043" s="75"/>
      <c r="H2043" s="75"/>
      <c r="I2043" s="75"/>
      <c r="J2043" s="75"/>
      <c r="K2043" s="75"/>
      <c r="L2043" s="75"/>
      <c r="M2043" s="80"/>
      <c r="N2043" s="194"/>
      <c r="O2043" s="70"/>
      <c r="P2043" s="70"/>
      <c r="Q2043" s="70"/>
      <c r="R2043" s="70"/>
      <c r="S2043" s="70"/>
      <c r="T2043" s="70"/>
      <c r="U2043" s="70"/>
      <c r="V2043" s="71"/>
      <c r="W2043" s="71"/>
      <c r="X2043" s="71"/>
      <c r="Y2043" s="70"/>
      <c r="Z2043" s="70"/>
      <c r="AA2043" s="65"/>
      <c r="AB2043" s="65"/>
      <c r="AC2043" s="128"/>
      <c r="AD2043" s="127"/>
      <c r="AE2043" s="126"/>
      <c r="AF2043" s="126"/>
      <c r="AG2043" s="126"/>
      <c r="AH2043" s="125"/>
      <c r="AI2043" s="125"/>
      <c r="AJ2043" s="125"/>
      <c r="AK2043" s="125"/>
      <c r="AL2043" s="125"/>
      <c r="AM2043" s="125"/>
      <c r="AN2043" s="125"/>
      <c r="AO2043" s="66"/>
      <c r="AP2043" s="125"/>
      <c r="AQ2043" s="125"/>
      <c r="AR2043" s="125"/>
      <c r="AS2043" s="125"/>
      <c r="AT2043" s="125"/>
      <c r="AU2043" s="125"/>
      <c r="AV2043" s="125"/>
      <c r="AW2043" s="126"/>
      <c r="AX2043" s="126"/>
      <c r="AY2043" s="126"/>
      <c r="AZ2043" s="125"/>
      <c r="BA2043" s="125"/>
      <c r="BB2043" s="65"/>
      <c r="BC2043" s="65"/>
      <c r="BD2043" s="128"/>
      <c r="BE2043" s="127"/>
      <c r="BF2043" s="126"/>
      <c r="BG2043" s="126"/>
      <c r="BH2043" s="126"/>
      <c r="BI2043" s="125"/>
      <c r="BJ2043" s="125"/>
      <c r="BK2043" s="125"/>
      <c r="BL2043" s="125"/>
      <c r="BM2043" s="125"/>
      <c r="BN2043" s="125"/>
      <c r="BO2043" s="129"/>
      <c r="BP2043" s="66"/>
      <c r="BQ2043" s="129"/>
      <c r="BR2043" s="125"/>
      <c r="BS2043" s="125"/>
      <c r="BT2043" s="125"/>
      <c r="BU2043" s="125"/>
      <c r="BV2043" s="125"/>
      <c r="BW2043" s="125"/>
      <c r="BX2043" s="126"/>
      <c r="BY2043" s="126"/>
      <c r="BZ2043" s="126"/>
      <c r="CA2043" s="125"/>
      <c r="CB2043" s="125"/>
    </row>
    <row r="2044" spans="1:80" x14ac:dyDescent="0.3">
      <c r="A2044" s="65"/>
      <c r="B2044" s="72"/>
      <c r="C2044" s="73"/>
      <c r="D2044" s="74"/>
      <c r="E2044" s="74"/>
      <c r="F2044" s="74"/>
      <c r="G2044" s="75"/>
      <c r="H2044" s="75"/>
      <c r="I2044" s="75"/>
      <c r="J2044" s="75"/>
      <c r="K2044" s="75"/>
      <c r="L2044" s="75"/>
      <c r="M2044" s="80"/>
      <c r="N2044" s="194"/>
      <c r="O2044" s="70"/>
      <c r="P2044" s="70"/>
      <c r="Q2044" s="70"/>
      <c r="R2044" s="70"/>
      <c r="S2044" s="70"/>
      <c r="T2044" s="70"/>
      <c r="U2044" s="70"/>
      <c r="V2044" s="71"/>
      <c r="W2044" s="71"/>
      <c r="X2044" s="71"/>
      <c r="Y2044" s="70"/>
      <c r="Z2044" s="70"/>
      <c r="AA2044" s="65"/>
      <c r="AB2044" s="65"/>
      <c r="AC2044" s="128"/>
      <c r="AD2044" s="127"/>
      <c r="AE2044" s="126"/>
      <c r="AF2044" s="126"/>
      <c r="AG2044" s="126"/>
      <c r="AH2044" s="125"/>
      <c r="AI2044" s="125"/>
      <c r="AJ2044" s="125"/>
      <c r="AK2044" s="125"/>
      <c r="AL2044" s="125"/>
      <c r="AM2044" s="125"/>
      <c r="AN2044" s="125"/>
      <c r="AO2044" s="66"/>
      <c r="AP2044" s="125"/>
      <c r="AQ2044" s="125"/>
      <c r="AR2044" s="125"/>
      <c r="AS2044" s="125"/>
      <c r="AT2044" s="125"/>
      <c r="AU2044" s="125"/>
      <c r="AV2044" s="125"/>
      <c r="AW2044" s="126"/>
      <c r="AX2044" s="126"/>
      <c r="AY2044" s="126"/>
      <c r="AZ2044" s="125"/>
      <c r="BA2044" s="125"/>
      <c r="BB2044" s="65"/>
      <c r="BC2044" s="65"/>
      <c r="BD2044" s="128"/>
      <c r="BE2044" s="127"/>
      <c r="BF2044" s="126"/>
      <c r="BG2044" s="126"/>
      <c r="BH2044" s="126"/>
      <c r="BI2044" s="125"/>
      <c r="BJ2044" s="125"/>
      <c r="BK2044" s="125"/>
      <c r="BL2044" s="125"/>
      <c r="BM2044" s="125"/>
      <c r="BN2044" s="125"/>
      <c r="BO2044" s="129"/>
      <c r="BP2044" s="66"/>
      <c r="BQ2044" s="129"/>
      <c r="BR2044" s="125"/>
      <c r="BS2044" s="125"/>
      <c r="BT2044" s="125"/>
      <c r="BU2044" s="125"/>
      <c r="BV2044" s="125"/>
      <c r="BW2044" s="125"/>
      <c r="BX2044" s="126"/>
      <c r="BY2044" s="126"/>
      <c r="BZ2044" s="126"/>
      <c r="CA2044" s="125"/>
      <c r="CB2044" s="125"/>
    </row>
    <row r="2045" spans="1:80" x14ac:dyDescent="0.3">
      <c r="A2045" s="65"/>
      <c r="B2045" s="72"/>
      <c r="C2045" s="73"/>
      <c r="D2045" s="74"/>
      <c r="E2045" s="74"/>
      <c r="F2045" s="74"/>
      <c r="G2045" s="75"/>
      <c r="H2045" s="75"/>
      <c r="I2045" s="75"/>
      <c r="J2045" s="75"/>
      <c r="K2045" s="75"/>
      <c r="L2045" s="75"/>
      <c r="M2045" s="80"/>
      <c r="N2045" s="194"/>
      <c r="O2045" s="70"/>
      <c r="P2045" s="70"/>
      <c r="Q2045" s="70"/>
      <c r="R2045" s="70"/>
      <c r="S2045" s="70"/>
      <c r="T2045" s="70"/>
      <c r="U2045" s="70"/>
      <c r="V2045" s="71"/>
      <c r="W2045" s="71"/>
      <c r="X2045" s="71"/>
      <c r="Y2045" s="70"/>
      <c r="Z2045" s="70"/>
      <c r="AA2045" s="65"/>
      <c r="AB2045" s="65"/>
      <c r="AC2045" s="128"/>
      <c r="AD2045" s="127"/>
      <c r="AE2045" s="126"/>
      <c r="AF2045" s="126"/>
      <c r="AG2045" s="126"/>
      <c r="AH2045" s="125"/>
      <c r="AI2045" s="125"/>
      <c r="AJ2045" s="125"/>
      <c r="AK2045" s="125"/>
      <c r="AL2045" s="125"/>
      <c r="AM2045" s="125"/>
      <c r="AN2045" s="125"/>
      <c r="AO2045" s="66"/>
      <c r="AP2045" s="125"/>
      <c r="AQ2045" s="125"/>
      <c r="AR2045" s="125"/>
      <c r="AS2045" s="125"/>
      <c r="AT2045" s="125"/>
      <c r="AU2045" s="125"/>
      <c r="AV2045" s="125"/>
      <c r="AW2045" s="126"/>
      <c r="AX2045" s="126"/>
      <c r="AY2045" s="126"/>
      <c r="AZ2045" s="125"/>
      <c r="BA2045" s="125"/>
      <c r="BB2045" s="65"/>
      <c r="BC2045" s="65"/>
      <c r="BD2045" s="128"/>
      <c r="BE2045" s="127"/>
      <c r="BF2045" s="126"/>
      <c r="BG2045" s="126"/>
      <c r="BH2045" s="126"/>
      <c r="BI2045" s="125"/>
      <c r="BJ2045" s="125"/>
      <c r="BK2045" s="125"/>
      <c r="BL2045" s="125"/>
      <c r="BM2045" s="125"/>
      <c r="BN2045" s="125"/>
      <c r="BO2045" s="129"/>
      <c r="BP2045" s="66"/>
      <c r="BQ2045" s="129"/>
      <c r="BR2045" s="125"/>
      <c r="BS2045" s="125"/>
      <c r="BT2045" s="125"/>
      <c r="BU2045" s="125"/>
      <c r="BV2045" s="125"/>
      <c r="BW2045" s="125"/>
      <c r="BX2045" s="126"/>
      <c r="BY2045" s="126"/>
      <c r="BZ2045" s="126"/>
      <c r="CA2045" s="125"/>
      <c r="CB2045" s="125"/>
    </row>
    <row r="2046" spans="1:80" x14ac:dyDescent="0.3">
      <c r="A2046" s="65"/>
      <c r="B2046" s="72"/>
      <c r="C2046" s="73"/>
      <c r="D2046" s="74"/>
      <c r="E2046" s="74"/>
      <c r="F2046" s="74"/>
      <c r="G2046" s="75"/>
      <c r="H2046" s="75"/>
      <c r="I2046" s="75"/>
      <c r="J2046" s="75"/>
      <c r="K2046" s="75"/>
      <c r="L2046" s="75"/>
      <c r="M2046" s="80"/>
      <c r="N2046" s="194"/>
      <c r="O2046" s="70"/>
      <c r="P2046" s="70"/>
      <c r="Q2046" s="70"/>
      <c r="R2046" s="70"/>
      <c r="S2046" s="70"/>
      <c r="T2046" s="70"/>
      <c r="U2046" s="70"/>
      <c r="V2046" s="71"/>
      <c r="W2046" s="71"/>
      <c r="X2046" s="71"/>
      <c r="Y2046" s="70"/>
      <c r="Z2046" s="70"/>
      <c r="AA2046" s="65"/>
      <c r="AB2046" s="65"/>
      <c r="AC2046" s="128"/>
      <c r="AD2046" s="127"/>
      <c r="AE2046" s="126"/>
      <c r="AF2046" s="126"/>
      <c r="AG2046" s="126"/>
      <c r="AH2046" s="125"/>
      <c r="AI2046" s="125"/>
      <c r="AJ2046" s="125"/>
      <c r="AK2046" s="125"/>
      <c r="AL2046" s="125"/>
      <c r="AM2046" s="125"/>
      <c r="AN2046" s="125"/>
      <c r="AO2046" s="66"/>
      <c r="AP2046" s="125"/>
      <c r="AQ2046" s="125"/>
      <c r="AR2046" s="125"/>
      <c r="AS2046" s="125"/>
      <c r="AT2046" s="125"/>
      <c r="AU2046" s="125"/>
      <c r="AV2046" s="125"/>
      <c r="AW2046" s="126"/>
      <c r="AX2046" s="126"/>
      <c r="AY2046" s="126"/>
      <c r="AZ2046" s="125"/>
      <c r="BA2046" s="125"/>
      <c r="BB2046" s="65"/>
      <c r="BC2046" s="65"/>
      <c r="BD2046" s="128"/>
      <c r="BE2046" s="127"/>
      <c r="BF2046" s="126"/>
      <c r="BG2046" s="126"/>
      <c r="BH2046" s="126"/>
      <c r="BI2046" s="125"/>
      <c r="BJ2046" s="125"/>
      <c r="BK2046" s="125"/>
      <c r="BL2046" s="125"/>
      <c r="BM2046" s="125"/>
      <c r="BN2046" s="125"/>
      <c r="BO2046" s="129"/>
      <c r="BP2046" s="66"/>
      <c r="BQ2046" s="129"/>
      <c r="BR2046" s="125"/>
      <c r="BS2046" s="125"/>
      <c r="BT2046" s="125"/>
      <c r="BU2046" s="125"/>
      <c r="BV2046" s="125"/>
      <c r="BW2046" s="125"/>
      <c r="BX2046" s="126"/>
      <c r="BY2046" s="126"/>
      <c r="BZ2046" s="126"/>
      <c r="CA2046" s="125"/>
      <c r="CB2046" s="125"/>
    </row>
    <row r="2047" spans="1:80" x14ac:dyDescent="0.3">
      <c r="A2047" s="65"/>
      <c r="B2047" s="72"/>
      <c r="C2047" s="73"/>
      <c r="D2047" s="74"/>
      <c r="E2047" s="74"/>
      <c r="F2047" s="74"/>
      <c r="G2047" s="75"/>
      <c r="H2047" s="75"/>
      <c r="I2047" s="75"/>
      <c r="J2047" s="75"/>
      <c r="K2047" s="75"/>
      <c r="L2047" s="75"/>
      <c r="M2047" s="80"/>
      <c r="N2047" s="194"/>
      <c r="O2047" s="70"/>
      <c r="P2047" s="70"/>
      <c r="Q2047" s="70"/>
      <c r="R2047" s="70"/>
      <c r="S2047" s="70"/>
      <c r="T2047" s="70"/>
      <c r="U2047" s="70"/>
      <c r="V2047" s="71"/>
      <c r="W2047" s="71"/>
      <c r="X2047" s="71"/>
      <c r="Y2047" s="70"/>
      <c r="Z2047" s="70"/>
      <c r="AA2047" s="65"/>
      <c r="AB2047" s="65"/>
      <c r="AC2047" s="128"/>
      <c r="AD2047" s="127"/>
      <c r="AE2047" s="126"/>
      <c r="AF2047" s="126"/>
      <c r="AG2047" s="126"/>
      <c r="AH2047" s="125"/>
      <c r="AI2047" s="125"/>
      <c r="AJ2047" s="125"/>
      <c r="AK2047" s="125"/>
      <c r="AL2047" s="125"/>
      <c r="AM2047" s="125"/>
      <c r="AN2047" s="125"/>
      <c r="AO2047" s="66"/>
      <c r="AP2047" s="125"/>
      <c r="AQ2047" s="125"/>
      <c r="AR2047" s="125"/>
      <c r="AS2047" s="125"/>
      <c r="AT2047" s="125"/>
      <c r="AU2047" s="125"/>
      <c r="AV2047" s="125"/>
      <c r="AW2047" s="126"/>
      <c r="AX2047" s="126"/>
      <c r="AY2047" s="126"/>
      <c r="AZ2047" s="125"/>
      <c r="BA2047" s="125"/>
      <c r="BB2047" s="65"/>
      <c r="BC2047" s="65"/>
      <c r="BD2047" s="128"/>
      <c r="BE2047" s="127"/>
      <c r="BF2047" s="126"/>
      <c r="BG2047" s="126"/>
      <c r="BH2047" s="126"/>
      <c r="BI2047" s="125"/>
      <c r="BJ2047" s="125"/>
      <c r="BK2047" s="125"/>
      <c r="BL2047" s="125"/>
      <c r="BM2047" s="125"/>
      <c r="BN2047" s="125"/>
      <c r="BO2047" s="129"/>
      <c r="BP2047" s="66"/>
      <c r="BQ2047" s="129"/>
      <c r="BR2047" s="125"/>
      <c r="BS2047" s="125"/>
      <c r="BT2047" s="125"/>
      <c r="BU2047" s="125"/>
      <c r="BV2047" s="125"/>
      <c r="BW2047" s="125"/>
      <c r="BX2047" s="126"/>
      <c r="BY2047" s="126"/>
      <c r="BZ2047" s="126"/>
      <c r="CA2047" s="125"/>
      <c r="CB2047" s="125"/>
    </row>
    <row r="2048" spans="1:80" x14ac:dyDescent="0.3">
      <c r="A2048" s="65"/>
      <c r="B2048" s="65"/>
      <c r="C2048" s="65"/>
      <c r="D2048" s="65"/>
      <c r="E2048" s="65"/>
      <c r="F2048" s="65"/>
      <c r="G2048" s="65"/>
      <c r="H2048" s="65"/>
      <c r="I2048" s="65"/>
      <c r="J2048" s="65"/>
      <c r="K2048" s="65"/>
      <c r="L2048" s="65"/>
      <c r="M2048" s="99"/>
      <c r="N2048" s="66"/>
      <c r="O2048" s="99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5"/>
      <c r="AC2048" s="65"/>
      <c r="AD2048" s="65"/>
      <c r="AE2048" s="65"/>
      <c r="AF2048" s="65"/>
      <c r="AG2048" s="65"/>
      <c r="AH2048" s="65"/>
      <c r="AI2048" s="65"/>
      <c r="AJ2048" s="65"/>
      <c r="AK2048" s="65"/>
      <c r="AL2048" s="65"/>
      <c r="AM2048" s="65"/>
      <c r="AN2048" s="125"/>
      <c r="AO2048" s="66"/>
      <c r="AP2048" s="125"/>
      <c r="AQ2048" s="65"/>
      <c r="AR2048" s="65"/>
      <c r="AS2048" s="65"/>
      <c r="AT2048" s="65"/>
      <c r="AU2048" s="65"/>
      <c r="AV2048" s="65"/>
      <c r="AW2048" s="65"/>
      <c r="AX2048" s="65"/>
      <c r="AY2048" s="65"/>
      <c r="AZ2048" s="65"/>
      <c r="BA2048" s="65"/>
      <c r="BB2048" s="65"/>
      <c r="BC2048" s="65"/>
      <c r="BD2048" s="65"/>
      <c r="BE2048" s="65"/>
      <c r="BF2048" s="65"/>
      <c r="BG2048" s="65"/>
      <c r="BH2048" s="65"/>
      <c r="BI2048" s="65"/>
      <c r="BJ2048" s="65"/>
      <c r="BK2048" s="65"/>
      <c r="BL2048" s="65"/>
      <c r="BM2048" s="65"/>
      <c r="BN2048" s="65"/>
      <c r="BO2048" s="65"/>
      <c r="BP2048" s="66"/>
      <c r="BQ2048" s="65"/>
      <c r="BR2048" s="65"/>
      <c r="BS2048" s="65"/>
      <c r="BT2048" s="65"/>
      <c r="BU2048" s="65"/>
      <c r="BV2048" s="65"/>
      <c r="BW2048" s="65"/>
      <c r="BX2048" s="65"/>
      <c r="BY2048" s="65"/>
      <c r="BZ2048" s="65"/>
      <c r="CA2048" s="65"/>
      <c r="CB2048" s="65"/>
    </row>
    <row r="2049" spans="1:80" x14ac:dyDescent="0.3">
      <c r="A2049" s="65"/>
      <c r="B2049" s="68"/>
      <c r="C2049" s="68"/>
      <c r="D2049" s="68"/>
      <c r="E2049" s="68"/>
      <c r="F2049" s="68"/>
      <c r="G2049" s="68"/>
      <c r="H2049" s="68"/>
      <c r="I2049" s="68"/>
      <c r="J2049" s="68"/>
      <c r="K2049" s="68"/>
      <c r="L2049" s="68"/>
      <c r="M2049" s="87"/>
      <c r="N2049" s="68"/>
      <c r="O2049" s="87"/>
      <c r="P2049" s="68"/>
      <c r="Q2049" s="68"/>
      <c r="R2049" s="68"/>
      <c r="S2049" s="68"/>
      <c r="T2049" s="68"/>
      <c r="U2049" s="68"/>
      <c r="V2049" s="68"/>
      <c r="W2049" s="68"/>
      <c r="X2049" s="68"/>
      <c r="Y2049" s="68"/>
      <c r="Z2049" s="68"/>
      <c r="AA2049" s="65"/>
      <c r="AB2049" s="65"/>
      <c r="AC2049" s="82"/>
      <c r="AD2049" s="82"/>
      <c r="AE2049" s="82"/>
      <c r="AF2049" s="82"/>
      <c r="AG2049" s="82"/>
      <c r="AH2049" s="82"/>
      <c r="AI2049" s="82"/>
      <c r="AJ2049" s="82"/>
      <c r="AK2049" s="82"/>
      <c r="AL2049" s="82"/>
      <c r="AM2049" s="82"/>
      <c r="AN2049" s="114"/>
      <c r="AO2049" s="82"/>
      <c r="AP2049" s="114"/>
      <c r="AQ2049" s="82"/>
      <c r="AR2049" s="82"/>
      <c r="AS2049" s="82"/>
      <c r="AT2049" s="82"/>
      <c r="AU2049" s="82"/>
      <c r="AV2049" s="82"/>
      <c r="AW2049" s="82"/>
      <c r="AX2049" s="82"/>
      <c r="AY2049" s="82"/>
      <c r="AZ2049" s="82"/>
      <c r="BA2049" s="82"/>
      <c r="BB2049" s="65"/>
      <c r="BC2049" s="65"/>
      <c r="BD2049" s="82"/>
      <c r="BE2049" s="82"/>
      <c r="BF2049" s="82"/>
      <c r="BG2049" s="82"/>
      <c r="BH2049" s="82"/>
      <c r="BI2049" s="82"/>
      <c r="BJ2049" s="82"/>
      <c r="BK2049" s="82"/>
      <c r="BL2049" s="82"/>
      <c r="BM2049" s="82"/>
      <c r="BN2049" s="82"/>
      <c r="BO2049" s="82"/>
      <c r="BP2049" s="82"/>
      <c r="BQ2049" s="82"/>
      <c r="BR2049" s="82"/>
      <c r="BS2049" s="82"/>
      <c r="BT2049" s="82"/>
      <c r="BU2049" s="82"/>
      <c r="BV2049" s="82"/>
      <c r="BW2049" s="82"/>
      <c r="BX2049" s="82"/>
      <c r="BY2049" s="82"/>
      <c r="BZ2049" s="82"/>
      <c r="CA2049" s="82"/>
      <c r="CB2049" s="82"/>
    </row>
    <row r="2050" spans="1:80" x14ac:dyDescent="0.3">
      <c r="A2050" s="65"/>
      <c r="B2050" s="77"/>
      <c r="C2050" s="77"/>
      <c r="D2050" s="78"/>
      <c r="E2050" s="78"/>
      <c r="F2050" s="78"/>
      <c r="G2050" s="79"/>
      <c r="H2050" s="79"/>
      <c r="I2050" s="79"/>
      <c r="J2050" s="79"/>
      <c r="K2050" s="79"/>
      <c r="L2050" s="79"/>
      <c r="M2050" s="80"/>
      <c r="N2050" s="68"/>
      <c r="O2050" s="80"/>
      <c r="P2050" s="79"/>
      <c r="Q2050" s="79"/>
      <c r="R2050" s="79"/>
      <c r="S2050" s="79"/>
      <c r="T2050" s="79"/>
      <c r="U2050" s="79"/>
      <c r="V2050" s="78"/>
      <c r="W2050" s="78"/>
      <c r="X2050" s="78"/>
      <c r="Y2050" s="77"/>
      <c r="Z2050" s="77"/>
      <c r="AA2050" s="65"/>
      <c r="AB2050" s="65"/>
      <c r="AC2050" s="65"/>
      <c r="AD2050" s="65"/>
      <c r="AE2050" s="130"/>
      <c r="AF2050" s="130"/>
      <c r="AG2050" s="130"/>
      <c r="AH2050" s="131"/>
      <c r="AI2050" s="131"/>
      <c r="AJ2050" s="131"/>
      <c r="AK2050" s="131"/>
      <c r="AL2050" s="131"/>
      <c r="AM2050" s="131"/>
      <c r="AN2050" s="125"/>
      <c r="AO2050" s="82"/>
      <c r="AP2050" s="125"/>
      <c r="AQ2050" s="131"/>
      <c r="AR2050" s="131"/>
      <c r="AS2050" s="131"/>
      <c r="AT2050" s="131"/>
      <c r="AU2050" s="131"/>
      <c r="AV2050" s="131"/>
      <c r="AW2050" s="130"/>
      <c r="AX2050" s="130"/>
      <c r="AY2050" s="130"/>
      <c r="AZ2050" s="65"/>
      <c r="BA2050" s="65"/>
      <c r="BB2050" s="65"/>
      <c r="BC2050" s="65"/>
      <c r="BD2050" s="65"/>
      <c r="BE2050" s="65"/>
      <c r="BF2050" s="130"/>
      <c r="BG2050" s="130"/>
      <c r="BH2050" s="130"/>
      <c r="BI2050" s="131"/>
      <c r="BJ2050" s="131"/>
      <c r="BK2050" s="131"/>
      <c r="BL2050" s="131"/>
      <c r="BM2050" s="131"/>
      <c r="BN2050" s="131"/>
      <c r="BO2050" s="132"/>
      <c r="BP2050" s="82"/>
      <c r="BQ2050" s="132"/>
      <c r="BR2050" s="131"/>
      <c r="BS2050" s="131"/>
      <c r="BT2050" s="131"/>
      <c r="BU2050" s="131"/>
      <c r="BV2050" s="131"/>
      <c r="BW2050" s="131"/>
      <c r="BX2050" s="130"/>
      <c r="BY2050" s="130"/>
      <c r="BZ2050" s="130"/>
      <c r="CA2050" s="65"/>
      <c r="CB2050" s="65"/>
    </row>
    <row r="2051" spans="1:80" x14ac:dyDescent="0.3">
      <c r="A2051" s="65"/>
      <c r="B2051" s="72"/>
      <c r="C2051" s="72"/>
      <c r="D2051" s="78"/>
      <c r="E2051" s="78"/>
      <c r="F2051" s="78"/>
      <c r="G2051" s="80"/>
      <c r="H2051" s="80"/>
      <c r="I2051" s="80"/>
      <c r="J2051" s="80"/>
      <c r="K2051" s="80"/>
      <c r="L2051" s="80"/>
      <c r="M2051" s="80"/>
      <c r="N2051" s="81"/>
      <c r="O2051" s="80"/>
      <c r="P2051" s="80"/>
      <c r="Q2051" s="80"/>
      <c r="R2051" s="80"/>
      <c r="S2051" s="80"/>
      <c r="T2051" s="80"/>
      <c r="U2051" s="80"/>
      <c r="V2051" s="78"/>
      <c r="W2051" s="78"/>
      <c r="X2051" s="78"/>
      <c r="Y2051" s="72"/>
      <c r="Z2051" s="72"/>
      <c r="AA2051" s="65"/>
      <c r="AB2051" s="65"/>
      <c r="AC2051" s="128"/>
      <c r="AD2051" s="128"/>
      <c r="AE2051" s="130"/>
      <c r="AF2051" s="130"/>
      <c r="AG2051" s="130"/>
      <c r="AH2051" s="125"/>
      <c r="AI2051" s="125"/>
      <c r="AJ2051" s="125"/>
      <c r="AK2051" s="125"/>
      <c r="AL2051" s="125"/>
      <c r="AM2051" s="125"/>
      <c r="AN2051" s="125"/>
      <c r="AO2051" s="66"/>
      <c r="AP2051" s="125"/>
      <c r="AQ2051" s="125"/>
      <c r="AR2051" s="125"/>
      <c r="AS2051" s="125"/>
      <c r="AT2051" s="125"/>
      <c r="AU2051" s="125"/>
      <c r="AV2051" s="125"/>
      <c r="AW2051" s="130"/>
      <c r="AX2051" s="130"/>
      <c r="AY2051" s="130"/>
      <c r="AZ2051" s="128"/>
      <c r="BA2051" s="128"/>
      <c r="BB2051" s="65"/>
      <c r="BC2051" s="65"/>
      <c r="BD2051" s="128"/>
      <c r="BE2051" s="128"/>
      <c r="BF2051" s="130"/>
      <c r="BG2051" s="130"/>
      <c r="BH2051" s="130"/>
      <c r="BI2051" s="125"/>
      <c r="BJ2051" s="125"/>
      <c r="BK2051" s="125"/>
      <c r="BL2051" s="125"/>
      <c r="BM2051" s="125"/>
      <c r="BN2051" s="125"/>
      <c r="BO2051" s="133"/>
      <c r="BP2051" s="66"/>
      <c r="BQ2051" s="132"/>
      <c r="BR2051" s="125"/>
      <c r="BS2051" s="125"/>
      <c r="BT2051" s="125"/>
      <c r="BU2051" s="125"/>
      <c r="BV2051" s="125"/>
      <c r="BW2051" s="125"/>
      <c r="BX2051" s="130"/>
      <c r="BY2051" s="130"/>
      <c r="BZ2051" s="130"/>
      <c r="CA2051" s="128"/>
      <c r="CB2051" s="128"/>
    </row>
    <row r="2053" spans="1:80" x14ac:dyDescent="0.3">
      <c r="A2053" s="65"/>
      <c r="B2053" s="223"/>
      <c r="C2053" s="224"/>
      <c r="D2053" s="65"/>
      <c r="E2053" s="65"/>
      <c r="F2053" s="223"/>
      <c r="G2053" s="224"/>
      <c r="H2053" s="65"/>
      <c r="I2053" s="65"/>
      <c r="J2053" s="223"/>
      <c r="K2053" s="224"/>
      <c r="L2053" s="65"/>
      <c r="M2053" s="233"/>
      <c r="N2053" s="233"/>
      <c r="O2053" s="233"/>
      <c r="P2053" s="65"/>
      <c r="Q2053" s="223"/>
      <c r="R2053" s="224"/>
      <c r="S2053" s="65"/>
      <c r="T2053" s="65"/>
      <c r="U2053" s="223"/>
      <c r="V2053" s="224"/>
      <c r="W2053" s="65"/>
      <c r="X2053" s="65"/>
      <c r="Y2053" s="223"/>
      <c r="Z2053" s="224"/>
      <c r="AA2053" s="65"/>
      <c r="AB2053" s="65"/>
      <c r="AC2053" s="103"/>
      <c r="AD2053" s="103"/>
      <c r="AE2053" s="65"/>
      <c r="AF2053" s="65"/>
      <c r="AG2053" s="103"/>
      <c r="AH2053" s="103"/>
      <c r="AI2053" s="65"/>
      <c r="AJ2053" s="65"/>
      <c r="AK2053" s="103"/>
      <c r="AL2053" s="103"/>
      <c r="AM2053" s="65"/>
      <c r="AN2053" s="103"/>
      <c r="AO2053" s="103"/>
      <c r="AP2053" s="103"/>
      <c r="AQ2053" s="65"/>
      <c r="AR2053" s="103"/>
      <c r="AS2053" s="103"/>
      <c r="AT2053" s="65"/>
      <c r="AU2053" s="65"/>
      <c r="AV2053" s="103"/>
      <c r="AW2053" s="103"/>
      <c r="AX2053" s="65"/>
      <c r="AY2053" s="65"/>
      <c r="AZ2053" s="103"/>
      <c r="BA2053" s="103"/>
      <c r="BB2053" s="65"/>
      <c r="BC2053" s="65"/>
      <c r="BD2053" s="103"/>
      <c r="BE2053" s="103"/>
      <c r="BF2053" s="65"/>
      <c r="BG2053" s="65"/>
      <c r="BH2053" s="103"/>
      <c r="BI2053" s="103"/>
      <c r="BJ2053" s="65"/>
      <c r="BK2053" s="65"/>
      <c r="BL2053" s="103"/>
      <c r="BM2053" s="103"/>
      <c r="BN2053" s="65"/>
      <c r="BO2053" s="103"/>
      <c r="BP2053" s="103"/>
      <c r="BQ2053" s="103"/>
      <c r="BR2053" s="65"/>
      <c r="BS2053" s="103"/>
      <c r="BT2053" s="103"/>
      <c r="BU2053" s="65"/>
      <c r="BV2053" s="65"/>
      <c r="BW2053" s="103"/>
      <c r="BX2053" s="103"/>
      <c r="BY2053" s="65"/>
      <c r="BZ2053" s="65"/>
      <c r="CA2053" s="103"/>
      <c r="CB2053" s="103"/>
    </row>
    <row r="2054" spans="1:80" x14ac:dyDescent="0.3">
      <c r="A2054" s="65"/>
      <c r="B2054" s="225"/>
      <c r="C2054" s="226"/>
      <c r="D2054" s="65"/>
      <c r="E2054" s="65"/>
      <c r="F2054" s="227"/>
      <c r="G2054" s="226"/>
      <c r="H2054" s="65"/>
      <c r="I2054" s="65"/>
      <c r="J2054" s="228"/>
      <c r="K2054" s="229"/>
      <c r="L2054" s="65"/>
      <c r="M2054" s="225"/>
      <c r="N2054" s="230"/>
      <c r="O2054" s="226"/>
      <c r="P2054" s="65"/>
      <c r="Q2054" s="231"/>
      <c r="R2054" s="232"/>
      <c r="S2054" s="76"/>
      <c r="T2054" s="65"/>
      <c r="U2054" s="225"/>
      <c r="V2054" s="226"/>
      <c r="W2054" s="65"/>
      <c r="X2054" s="65"/>
      <c r="Y2054" s="225"/>
      <c r="Z2054" s="226"/>
      <c r="AA2054" s="65"/>
      <c r="AB2054" s="65"/>
      <c r="AC2054" s="122"/>
      <c r="AD2054" s="122"/>
      <c r="AE2054" s="65"/>
      <c r="AF2054" s="65"/>
      <c r="AG2054" s="103"/>
      <c r="AH2054" s="122"/>
      <c r="AI2054" s="65"/>
      <c r="AJ2054" s="65"/>
      <c r="AK2054" s="90"/>
      <c r="AL2054" s="90"/>
      <c r="AM2054" s="65"/>
      <c r="AN2054" s="122"/>
      <c r="AO2054" s="122"/>
      <c r="AP2054" s="122"/>
      <c r="AQ2054" s="65"/>
      <c r="AR2054" s="112"/>
      <c r="AS2054" s="112"/>
      <c r="AT2054" s="124"/>
      <c r="AU2054" s="65"/>
      <c r="AV2054" s="122"/>
      <c r="AW2054" s="122"/>
      <c r="AX2054" s="65"/>
      <c r="AY2054" s="65"/>
      <c r="AZ2054" s="122"/>
      <c r="BA2054" s="122"/>
      <c r="BB2054" s="65"/>
      <c r="BC2054" s="65"/>
      <c r="BD2054" s="122"/>
      <c r="BE2054" s="122"/>
      <c r="BF2054" s="65"/>
      <c r="BG2054" s="65"/>
      <c r="BH2054" s="103"/>
      <c r="BI2054" s="122"/>
      <c r="BJ2054" s="65"/>
      <c r="BK2054" s="65"/>
      <c r="BL2054" s="90"/>
      <c r="BM2054" s="90"/>
      <c r="BN2054" s="65"/>
      <c r="BO2054" s="122"/>
      <c r="BP2054" s="122"/>
      <c r="BQ2054" s="122"/>
      <c r="BR2054" s="65"/>
      <c r="BS2054" s="112"/>
      <c r="BT2054" s="112"/>
      <c r="BU2054" s="124"/>
      <c r="BV2054" s="65"/>
      <c r="BW2054" s="122"/>
      <c r="BX2054" s="122"/>
      <c r="BY2054" s="65"/>
      <c r="BZ2054" s="65"/>
      <c r="CA2054" s="122"/>
      <c r="CB2054" s="122"/>
    </row>
    <row r="2055" spans="1:80" x14ac:dyDescent="0.3">
      <c r="A2055" s="65"/>
      <c r="B2055" s="65"/>
      <c r="C2055" s="65"/>
      <c r="D2055" s="65"/>
      <c r="E2055" s="65"/>
      <c r="F2055" s="65"/>
      <c r="G2055" s="65"/>
      <c r="H2055" s="65"/>
      <c r="I2055" s="65"/>
      <c r="J2055" s="65"/>
      <c r="K2055" s="65"/>
      <c r="L2055" s="65"/>
      <c r="M2055" s="99"/>
      <c r="N2055" s="66"/>
      <c r="O2055" s="99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5"/>
      <c r="AC2055" s="65"/>
      <c r="AD2055" s="65"/>
      <c r="AE2055" s="65"/>
      <c r="AF2055" s="65"/>
      <c r="AG2055" s="65"/>
      <c r="AH2055" s="65"/>
      <c r="AI2055" s="65"/>
      <c r="AJ2055" s="65"/>
      <c r="AK2055" s="65"/>
      <c r="AL2055" s="65"/>
      <c r="AM2055" s="65"/>
      <c r="AN2055" s="125"/>
      <c r="AO2055" s="66"/>
      <c r="AP2055" s="125"/>
      <c r="AQ2055" s="65"/>
      <c r="AR2055" s="65"/>
      <c r="AS2055" s="65"/>
      <c r="AT2055" s="65"/>
      <c r="AU2055" s="65"/>
      <c r="AV2055" s="65"/>
      <c r="AW2055" s="65"/>
      <c r="AX2055" s="65"/>
      <c r="AY2055" s="65"/>
      <c r="AZ2055" s="65"/>
      <c r="BA2055" s="65"/>
      <c r="BB2055" s="65"/>
      <c r="BC2055" s="65"/>
      <c r="BD2055" s="65"/>
      <c r="BE2055" s="65"/>
      <c r="BF2055" s="65"/>
      <c r="BG2055" s="65"/>
      <c r="BH2055" s="65"/>
      <c r="BI2055" s="65"/>
      <c r="BJ2055" s="65"/>
      <c r="BK2055" s="65"/>
      <c r="BL2055" s="65"/>
      <c r="BM2055" s="65"/>
      <c r="BN2055" s="65"/>
      <c r="BO2055" s="65"/>
      <c r="BP2055" s="66"/>
      <c r="BQ2055" s="65"/>
      <c r="BR2055" s="65"/>
      <c r="BS2055" s="65"/>
      <c r="BT2055" s="65"/>
      <c r="BU2055" s="65"/>
      <c r="BV2055" s="65"/>
      <c r="BW2055" s="65"/>
      <c r="BX2055" s="65"/>
      <c r="BY2055" s="65"/>
      <c r="BZ2055" s="65"/>
      <c r="CA2055" s="65"/>
      <c r="CB2055" s="65"/>
    </row>
    <row r="2056" spans="1:80" x14ac:dyDescent="0.3">
      <c r="A2056" s="65"/>
      <c r="B2056" s="65"/>
      <c r="C2056" s="65"/>
      <c r="D2056" s="65"/>
      <c r="E2056" s="65"/>
      <c r="F2056" s="65"/>
      <c r="G2056" s="65"/>
      <c r="H2056" s="65"/>
      <c r="I2056" s="65"/>
      <c r="J2056" s="65"/>
      <c r="K2056" s="65"/>
      <c r="L2056" s="65"/>
      <c r="M2056" s="99"/>
      <c r="N2056" s="66"/>
      <c r="O2056" s="99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5"/>
      <c r="AC2056" s="65"/>
      <c r="AD2056" s="65"/>
      <c r="AE2056" s="65"/>
      <c r="AF2056" s="65"/>
      <c r="AG2056" s="65"/>
      <c r="AH2056" s="65"/>
      <c r="AI2056" s="65"/>
      <c r="AJ2056" s="65"/>
      <c r="AK2056" s="65"/>
      <c r="AL2056" s="65"/>
      <c r="AM2056" s="65"/>
      <c r="AN2056" s="125"/>
      <c r="AO2056" s="66"/>
      <c r="AP2056" s="125"/>
      <c r="AQ2056" s="65"/>
      <c r="AR2056" s="65"/>
      <c r="AS2056" s="65"/>
      <c r="AT2056" s="65"/>
      <c r="AU2056" s="65"/>
      <c r="AV2056" s="65"/>
      <c r="AW2056" s="65"/>
      <c r="AX2056" s="65"/>
      <c r="AY2056" s="65"/>
      <c r="AZ2056" s="65"/>
      <c r="BA2056" s="65"/>
      <c r="BB2056" s="65"/>
      <c r="BC2056" s="65"/>
      <c r="BD2056" s="65"/>
      <c r="BE2056" s="65"/>
      <c r="BF2056" s="65"/>
      <c r="BG2056" s="65"/>
      <c r="BH2056" s="65"/>
      <c r="BI2056" s="65"/>
      <c r="BJ2056" s="65"/>
      <c r="BK2056" s="65"/>
      <c r="BL2056" s="65"/>
      <c r="BM2056" s="65"/>
      <c r="BN2056" s="65"/>
      <c r="BO2056" s="65"/>
      <c r="BP2056" s="66"/>
      <c r="BQ2056" s="65"/>
      <c r="BR2056" s="65"/>
      <c r="BS2056" s="65"/>
      <c r="BT2056" s="65"/>
      <c r="BU2056" s="65"/>
      <c r="BV2056" s="65"/>
      <c r="BW2056" s="65"/>
      <c r="BX2056" s="65"/>
      <c r="BY2056" s="65"/>
      <c r="BZ2056" s="65"/>
      <c r="CA2056" s="65"/>
      <c r="CB2056" s="65"/>
    </row>
    <row r="2057" spans="1:80" x14ac:dyDescent="0.3">
      <c r="A2057" s="65"/>
      <c r="B2057" s="68"/>
      <c r="C2057" s="68"/>
      <c r="D2057" s="68"/>
      <c r="E2057" s="68"/>
      <c r="F2057" s="68"/>
      <c r="G2057" s="68"/>
      <c r="H2057" s="68"/>
      <c r="I2057" s="68"/>
      <c r="J2057" s="68"/>
      <c r="K2057" s="68"/>
      <c r="L2057" s="68"/>
      <c r="M2057" s="87"/>
      <c r="N2057" s="68"/>
      <c r="O2057" s="87"/>
      <c r="P2057" s="68"/>
      <c r="Q2057" s="68"/>
      <c r="R2057" s="68"/>
      <c r="S2057" s="68"/>
      <c r="T2057" s="68"/>
      <c r="U2057" s="68"/>
      <c r="V2057" s="68"/>
      <c r="W2057" s="68"/>
      <c r="X2057" s="68"/>
      <c r="Y2057" s="68"/>
      <c r="Z2057" s="68"/>
      <c r="AA2057" s="65"/>
      <c r="AB2057" s="65"/>
      <c r="AC2057" s="82"/>
      <c r="AD2057" s="82"/>
      <c r="AE2057" s="82"/>
      <c r="AF2057" s="82"/>
      <c r="AG2057" s="82"/>
      <c r="AH2057" s="82"/>
      <c r="AI2057" s="82"/>
      <c r="AJ2057" s="82"/>
      <c r="AK2057" s="82"/>
      <c r="AL2057" s="82"/>
      <c r="AM2057" s="82"/>
      <c r="AN2057" s="114"/>
      <c r="AO2057" s="82"/>
      <c r="AP2057" s="114"/>
      <c r="AQ2057" s="82"/>
      <c r="AR2057" s="82"/>
      <c r="AS2057" s="82"/>
      <c r="AT2057" s="82"/>
      <c r="AU2057" s="82"/>
      <c r="AV2057" s="82"/>
      <c r="AW2057" s="82"/>
      <c r="AX2057" s="82"/>
      <c r="AY2057" s="82"/>
      <c r="AZ2057" s="82"/>
      <c r="BA2057" s="82"/>
      <c r="BB2057" s="65"/>
      <c r="BC2057" s="65"/>
      <c r="BD2057" s="82"/>
      <c r="BE2057" s="82"/>
      <c r="BF2057" s="82"/>
      <c r="BG2057" s="82"/>
      <c r="BH2057" s="82"/>
      <c r="BI2057" s="82"/>
      <c r="BJ2057" s="82"/>
      <c r="BK2057" s="82"/>
      <c r="BL2057" s="82"/>
      <c r="BM2057" s="82"/>
      <c r="BN2057" s="82"/>
      <c r="BO2057" s="82"/>
      <c r="BP2057" s="82"/>
      <c r="BQ2057" s="82"/>
      <c r="BR2057" s="82"/>
      <c r="BS2057" s="82"/>
      <c r="BT2057" s="82"/>
      <c r="BU2057" s="82"/>
      <c r="BV2057" s="82"/>
      <c r="BW2057" s="82"/>
      <c r="BX2057" s="82"/>
      <c r="BY2057" s="82"/>
      <c r="BZ2057" s="82"/>
      <c r="CA2057" s="82"/>
      <c r="CB2057" s="82"/>
    </row>
    <row r="2058" spans="1:80" x14ac:dyDescent="0.3">
      <c r="A2058" s="65"/>
      <c r="B2058" s="70"/>
      <c r="C2058" s="70"/>
      <c r="D2058" s="71"/>
      <c r="E2058" s="71"/>
      <c r="F2058" s="71"/>
      <c r="G2058" s="70"/>
      <c r="H2058" s="70"/>
      <c r="I2058" s="70"/>
      <c r="J2058" s="70"/>
      <c r="K2058" s="70"/>
      <c r="L2058" s="70"/>
      <c r="M2058" s="70"/>
      <c r="N2058" s="194"/>
      <c r="O2058" s="80"/>
      <c r="P2058" s="75"/>
      <c r="Q2058" s="75"/>
      <c r="R2058" s="75"/>
      <c r="S2058" s="75"/>
      <c r="T2058" s="75"/>
      <c r="U2058" s="75"/>
      <c r="V2058" s="74"/>
      <c r="W2058" s="74"/>
      <c r="X2058" s="74"/>
      <c r="Y2058" s="73"/>
      <c r="Z2058" s="72"/>
      <c r="AA2058" s="65"/>
      <c r="AB2058" s="65"/>
      <c r="AC2058" s="125"/>
      <c r="AD2058" s="125"/>
      <c r="AE2058" s="126"/>
      <c r="AF2058" s="126"/>
      <c r="AG2058" s="126"/>
      <c r="AH2058" s="125"/>
      <c r="AI2058" s="125"/>
      <c r="AJ2058" s="125"/>
      <c r="AK2058" s="125"/>
      <c r="AL2058" s="125"/>
      <c r="AM2058" s="125"/>
      <c r="AN2058" s="125"/>
      <c r="AO2058" s="66"/>
      <c r="AP2058" s="125"/>
      <c r="AQ2058" s="125"/>
      <c r="AR2058" s="125"/>
      <c r="AS2058" s="125"/>
      <c r="AT2058" s="125"/>
      <c r="AU2058" s="125"/>
      <c r="AV2058" s="125"/>
      <c r="AW2058" s="126"/>
      <c r="AX2058" s="126"/>
      <c r="AY2058" s="126"/>
      <c r="AZ2058" s="127"/>
      <c r="BA2058" s="128"/>
      <c r="BB2058" s="65"/>
      <c r="BC2058" s="65"/>
      <c r="BD2058" s="125"/>
      <c r="BE2058" s="125"/>
      <c r="BF2058" s="126"/>
      <c r="BG2058" s="126"/>
      <c r="BH2058" s="126"/>
      <c r="BI2058" s="125"/>
      <c r="BJ2058" s="125"/>
      <c r="BK2058" s="125"/>
      <c r="BL2058" s="125"/>
      <c r="BM2058" s="125"/>
      <c r="BN2058" s="125"/>
      <c r="BO2058" s="129"/>
      <c r="BP2058" s="66"/>
      <c r="BQ2058" s="129"/>
      <c r="BR2058" s="125"/>
      <c r="BS2058" s="125"/>
      <c r="BT2058" s="125"/>
      <c r="BU2058" s="125"/>
      <c r="BV2058" s="125"/>
      <c r="BW2058" s="125"/>
      <c r="BX2058" s="126"/>
      <c r="BY2058" s="126"/>
      <c r="BZ2058" s="126"/>
      <c r="CA2058" s="127"/>
      <c r="CB2058" s="128"/>
    </row>
    <row r="2059" spans="1:80" x14ac:dyDescent="0.3">
      <c r="A2059" s="65"/>
      <c r="B2059" s="70"/>
      <c r="C2059" s="70"/>
      <c r="D2059" s="71"/>
      <c r="E2059" s="71"/>
      <c r="F2059" s="71"/>
      <c r="G2059" s="70"/>
      <c r="H2059" s="70"/>
      <c r="I2059" s="70"/>
      <c r="J2059" s="70"/>
      <c r="K2059" s="70"/>
      <c r="L2059" s="70"/>
      <c r="M2059" s="70"/>
      <c r="N2059" s="194"/>
      <c r="O2059" s="80"/>
      <c r="P2059" s="75"/>
      <c r="Q2059" s="75"/>
      <c r="R2059" s="75"/>
      <c r="S2059" s="75"/>
      <c r="T2059" s="75"/>
      <c r="U2059" s="75"/>
      <c r="V2059" s="74"/>
      <c r="W2059" s="74"/>
      <c r="X2059" s="74"/>
      <c r="Y2059" s="73"/>
      <c r="Z2059" s="72"/>
      <c r="AA2059" s="65"/>
      <c r="AB2059" s="65"/>
      <c r="AC2059" s="125"/>
      <c r="AD2059" s="125"/>
      <c r="AE2059" s="126"/>
      <c r="AF2059" s="126"/>
      <c r="AG2059" s="126"/>
      <c r="AH2059" s="125"/>
      <c r="AI2059" s="125"/>
      <c r="AJ2059" s="125"/>
      <c r="AK2059" s="125"/>
      <c r="AL2059" s="125"/>
      <c r="AM2059" s="125"/>
      <c r="AN2059" s="125"/>
      <c r="AO2059" s="66"/>
      <c r="AP2059" s="125"/>
      <c r="AQ2059" s="125"/>
      <c r="AR2059" s="125"/>
      <c r="AS2059" s="125"/>
      <c r="AT2059" s="125"/>
      <c r="AU2059" s="125"/>
      <c r="AV2059" s="125"/>
      <c r="AW2059" s="126"/>
      <c r="AX2059" s="126"/>
      <c r="AY2059" s="126"/>
      <c r="AZ2059" s="127"/>
      <c r="BA2059" s="128"/>
      <c r="BB2059" s="65"/>
      <c r="BC2059" s="65"/>
      <c r="BD2059" s="125"/>
      <c r="BE2059" s="125"/>
      <c r="BF2059" s="126"/>
      <c r="BG2059" s="126"/>
      <c r="BH2059" s="126"/>
      <c r="BI2059" s="125"/>
      <c r="BJ2059" s="125"/>
      <c r="BK2059" s="125"/>
      <c r="BL2059" s="125"/>
      <c r="BM2059" s="125"/>
      <c r="BN2059" s="125"/>
      <c r="BO2059" s="129"/>
      <c r="BP2059" s="66"/>
      <c r="BQ2059" s="129"/>
      <c r="BR2059" s="125"/>
      <c r="BS2059" s="125"/>
      <c r="BT2059" s="125"/>
      <c r="BU2059" s="125"/>
      <c r="BV2059" s="125"/>
      <c r="BW2059" s="125"/>
      <c r="BX2059" s="126"/>
      <c r="BY2059" s="126"/>
      <c r="BZ2059" s="126"/>
      <c r="CA2059" s="127"/>
      <c r="CB2059" s="128"/>
    </row>
    <row r="2060" spans="1:80" x14ac:dyDescent="0.3">
      <c r="A2060" s="65"/>
      <c r="B2060" s="70"/>
      <c r="C2060" s="70"/>
      <c r="D2060" s="71"/>
      <c r="E2060" s="71"/>
      <c r="F2060" s="71"/>
      <c r="G2060" s="70"/>
      <c r="H2060" s="70"/>
      <c r="I2060" s="70"/>
      <c r="J2060" s="70"/>
      <c r="K2060" s="70"/>
      <c r="L2060" s="70"/>
      <c r="M2060" s="70"/>
      <c r="N2060" s="194"/>
      <c r="O2060" s="80"/>
      <c r="P2060" s="75"/>
      <c r="Q2060" s="75"/>
      <c r="R2060" s="75"/>
      <c r="S2060" s="75"/>
      <c r="T2060" s="75"/>
      <c r="U2060" s="75"/>
      <c r="V2060" s="74"/>
      <c r="W2060" s="74"/>
      <c r="X2060" s="74"/>
      <c r="Y2060" s="73"/>
      <c r="Z2060" s="72"/>
      <c r="AA2060" s="65"/>
      <c r="AB2060" s="65"/>
      <c r="AC2060" s="125"/>
      <c r="AD2060" s="125"/>
      <c r="AE2060" s="126"/>
      <c r="AF2060" s="126"/>
      <c r="AG2060" s="126"/>
      <c r="AH2060" s="125"/>
      <c r="AI2060" s="125"/>
      <c r="AJ2060" s="125"/>
      <c r="AK2060" s="125"/>
      <c r="AL2060" s="125"/>
      <c r="AM2060" s="125"/>
      <c r="AN2060" s="125"/>
      <c r="AO2060" s="66"/>
      <c r="AP2060" s="125"/>
      <c r="AQ2060" s="125"/>
      <c r="AR2060" s="125"/>
      <c r="AS2060" s="125"/>
      <c r="AT2060" s="125"/>
      <c r="AU2060" s="125"/>
      <c r="AV2060" s="125"/>
      <c r="AW2060" s="126"/>
      <c r="AX2060" s="126"/>
      <c r="AY2060" s="126"/>
      <c r="AZ2060" s="127"/>
      <c r="BA2060" s="128"/>
      <c r="BB2060" s="65"/>
      <c r="BC2060" s="65"/>
      <c r="BD2060" s="125"/>
      <c r="BE2060" s="125"/>
      <c r="BF2060" s="126"/>
      <c r="BG2060" s="126"/>
      <c r="BH2060" s="126"/>
      <c r="BI2060" s="125"/>
      <c r="BJ2060" s="125"/>
      <c r="BK2060" s="125"/>
      <c r="BL2060" s="125"/>
      <c r="BM2060" s="125"/>
      <c r="BN2060" s="125"/>
      <c r="BO2060" s="129"/>
      <c r="BP2060" s="66"/>
      <c r="BQ2060" s="129"/>
      <c r="BR2060" s="125"/>
      <c r="BS2060" s="125"/>
      <c r="BT2060" s="125"/>
      <c r="BU2060" s="125"/>
      <c r="BV2060" s="125"/>
      <c r="BW2060" s="125"/>
      <c r="BX2060" s="126"/>
      <c r="BY2060" s="126"/>
      <c r="BZ2060" s="126"/>
      <c r="CA2060" s="127"/>
      <c r="CB2060" s="128"/>
    </row>
    <row r="2061" spans="1:80" x14ac:dyDescent="0.3">
      <c r="A2061" s="65"/>
      <c r="B2061" s="70"/>
      <c r="C2061" s="70"/>
      <c r="D2061" s="71"/>
      <c r="E2061" s="71"/>
      <c r="F2061" s="71"/>
      <c r="G2061" s="70"/>
      <c r="H2061" s="70"/>
      <c r="I2061" s="70"/>
      <c r="J2061" s="70"/>
      <c r="K2061" s="70"/>
      <c r="L2061" s="70"/>
      <c r="M2061" s="70"/>
      <c r="N2061" s="194"/>
      <c r="O2061" s="80"/>
      <c r="P2061" s="75"/>
      <c r="Q2061" s="75"/>
      <c r="R2061" s="75"/>
      <c r="S2061" s="75"/>
      <c r="T2061" s="75"/>
      <c r="U2061" s="75"/>
      <c r="V2061" s="74"/>
      <c r="W2061" s="74"/>
      <c r="X2061" s="74"/>
      <c r="Y2061" s="73"/>
      <c r="Z2061" s="72"/>
      <c r="AA2061" s="65"/>
      <c r="AB2061" s="65"/>
      <c r="AC2061" s="125"/>
      <c r="AD2061" s="125"/>
      <c r="AE2061" s="126"/>
      <c r="AF2061" s="126"/>
      <c r="AG2061" s="126"/>
      <c r="AH2061" s="125"/>
      <c r="AI2061" s="125"/>
      <c r="AJ2061" s="125"/>
      <c r="AK2061" s="125"/>
      <c r="AL2061" s="125"/>
      <c r="AM2061" s="125"/>
      <c r="AN2061" s="125"/>
      <c r="AO2061" s="66"/>
      <c r="AP2061" s="125"/>
      <c r="AQ2061" s="125"/>
      <c r="AR2061" s="125"/>
      <c r="AS2061" s="125"/>
      <c r="AT2061" s="125"/>
      <c r="AU2061" s="125"/>
      <c r="AV2061" s="125"/>
      <c r="AW2061" s="126"/>
      <c r="AX2061" s="126"/>
      <c r="AY2061" s="126"/>
      <c r="AZ2061" s="127"/>
      <c r="BA2061" s="128"/>
      <c r="BB2061" s="65"/>
      <c r="BC2061" s="65"/>
      <c r="BD2061" s="125"/>
      <c r="BE2061" s="125"/>
      <c r="BF2061" s="126"/>
      <c r="BG2061" s="126"/>
      <c r="BH2061" s="126"/>
      <c r="BI2061" s="125"/>
      <c r="BJ2061" s="125"/>
      <c r="BK2061" s="125"/>
      <c r="BL2061" s="125"/>
      <c r="BM2061" s="125"/>
      <c r="BN2061" s="125"/>
      <c r="BO2061" s="129"/>
      <c r="BP2061" s="66"/>
      <c r="BQ2061" s="129"/>
      <c r="BR2061" s="125"/>
      <c r="BS2061" s="125"/>
      <c r="BT2061" s="125"/>
      <c r="BU2061" s="125"/>
      <c r="BV2061" s="125"/>
      <c r="BW2061" s="125"/>
      <c r="BX2061" s="126"/>
      <c r="BY2061" s="126"/>
      <c r="BZ2061" s="126"/>
      <c r="CA2061" s="127"/>
      <c r="CB2061" s="128"/>
    </row>
    <row r="2062" spans="1:80" x14ac:dyDescent="0.3">
      <c r="A2062" s="65"/>
      <c r="B2062" s="70"/>
      <c r="C2062" s="70"/>
      <c r="D2062" s="71"/>
      <c r="E2062" s="71"/>
      <c r="F2062" s="71"/>
      <c r="G2062" s="70"/>
      <c r="H2062" s="70"/>
      <c r="I2062" s="70"/>
      <c r="J2062" s="70"/>
      <c r="K2062" s="70"/>
      <c r="L2062" s="70"/>
      <c r="M2062" s="70"/>
      <c r="N2062" s="194"/>
      <c r="O2062" s="80"/>
      <c r="P2062" s="75"/>
      <c r="Q2062" s="75"/>
      <c r="R2062" s="75"/>
      <c r="S2062" s="75"/>
      <c r="T2062" s="75"/>
      <c r="U2062" s="75"/>
      <c r="V2062" s="74"/>
      <c r="W2062" s="74"/>
      <c r="X2062" s="74"/>
      <c r="Y2062" s="73"/>
      <c r="Z2062" s="72"/>
      <c r="AA2062" s="65"/>
      <c r="AB2062" s="65"/>
      <c r="AC2062" s="125"/>
      <c r="AD2062" s="125"/>
      <c r="AE2062" s="126"/>
      <c r="AF2062" s="126"/>
      <c r="AG2062" s="126"/>
      <c r="AH2062" s="125"/>
      <c r="AI2062" s="125"/>
      <c r="AJ2062" s="125"/>
      <c r="AK2062" s="125"/>
      <c r="AL2062" s="125"/>
      <c r="AM2062" s="125"/>
      <c r="AN2062" s="125"/>
      <c r="AO2062" s="66"/>
      <c r="AP2062" s="125"/>
      <c r="AQ2062" s="125"/>
      <c r="AR2062" s="125"/>
      <c r="AS2062" s="125"/>
      <c r="AT2062" s="125"/>
      <c r="AU2062" s="125"/>
      <c r="AV2062" s="125"/>
      <c r="AW2062" s="126"/>
      <c r="AX2062" s="126"/>
      <c r="AY2062" s="126"/>
      <c r="AZ2062" s="127"/>
      <c r="BA2062" s="128"/>
      <c r="BB2062" s="65"/>
      <c r="BC2062" s="65"/>
      <c r="BD2062" s="125"/>
      <c r="BE2062" s="125"/>
      <c r="BF2062" s="126"/>
      <c r="BG2062" s="126"/>
      <c r="BH2062" s="126"/>
      <c r="BI2062" s="125"/>
      <c r="BJ2062" s="125"/>
      <c r="BK2062" s="125"/>
      <c r="BL2062" s="125"/>
      <c r="BM2062" s="125"/>
      <c r="BN2062" s="125"/>
      <c r="BO2062" s="129"/>
      <c r="BP2062" s="66"/>
      <c r="BQ2062" s="129"/>
      <c r="BR2062" s="125"/>
      <c r="BS2062" s="125"/>
      <c r="BT2062" s="125"/>
      <c r="BU2062" s="125"/>
      <c r="BV2062" s="125"/>
      <c r="BW2062" s="125"/>
      <c r="BX2062" s="126"/>
      <c r="BY2062" s="126"/>
      <c r="BZ2062" s="126"/>
      <c r="CA2062" s="127"/>
      <c r="CB2062" s="128"/>
    </row>
    <row r="2063" spans="1:80" x14ac:dyDescent="0.3">
      <c r="A2063" s="65"/>
      <c r="B2063" s="70"/>
      <c r="C2063" s="70"/>
      <c r="D2063" s="71"/>
      <c r="E2063" s="71"/>
      <c r="F2063" s="71"/>
      <c r="G2063" s="70"/>
      <c r="H2063" s="70"/>
      <c r="I2063" s="70"/>
      <c r="J2063" s="70"/>
      <c r="K2063" s="70"/>
      <c r="L2063" s="70"/>
      <c r="M2063" s="70"/>
      <c r="N2063" s="194"/>
      <c r="O2063" s="80"/>
      <c r="P2063" s="75"/>
      <c r="Q2063" s="75"/>
      <c r="R2063" s="75"/>
      <c r="S2063" s="75"/>
      <c r="T2063" s="75"/>
      <c r="U2063" s="75"/>
      <c r="V2063" s="74"/>
      <c r="W2063" s="74"/>
      <c r="X2063" s="74"/>
      <c r="Y2063" s="73"/>
      <c r="Z2063" s="72"/>
      <c r="AA2063" s="65"/>
      <c r="AB2063" s="65"/>
      <c r="AC2063" s="125"/>
      <c r="AD2063" s="125"/>
      <c r="AE2063" s="126"/>
      <c r="AF2063" s="126"/>
      <c r="AG2063" s="126"/>
      <c r="AH2063" s="125"/>
      <c r="AI2063" s="125"/>
      <c r="AJ2063" s="125"/>
      <c r="AK2063" s="125"/>
      <c r="AL2063" s="125"/>
      <c r="AM2063" s="125"/>
      <c r="AN2063" s="125"/>
      <c r="AO2063" s="66"/>
      <c r="AP2063" s="125"/>
      <c r="AQ2063" s="125"/>
      <c r="AR2063" s="125"/>
      <c r="AS2063" s="125"/>
      <c r="AT2063" s="125"/>
      <c r="AU2063" s="125"/>
      <c r="AV2063" s="125"/>
      <c r="AW2063" s="126"/>
      <c r="AX2063" s="126"/>
      <c r="AY2063" s="126"/>
      <c r="AZ2063" s="127"/>
      <c r="BA2063" s="128"/>
      <c r="BB2063" s="65"/>
      <c r="BC2063" s="65"/>
      <c r="BD2063" s="125"/>
      <c r="BE2063" s="125"/>
      <c r="BF2063" s="126"/>
      <c r="BG2063" s="126"/>
      <c r="BH2063" s="126"/>
      <c r="BI2063" s="125"/>
      <c r="BJ2063" s="125"/>
      <c r="BK2063" s="125"/>
      <c r="BL2063" s="125"/>
      <c r="BM2063" s="125"/>
      <c r="BN2063" s="125"/>
      <c r="BO2063" s="129"/>
      <c r="BP2063" s="66"/>
      <c r="BQ2063" s="129"/>
      <c r="BR2063" s="125"/>
      <c r="BS2063" s="125"/>
      <c r="BT2063" s="125"/>
      <c r="BU2063" s="125"/>
      <c r="BV2063" s="125"/>
      <c r="BW2063" s="125"/>
      <c r="BX2063" s="126"/>
      <c r="BY2063" s="126"/>
      <c r="BZ2063" s="126"/>
      <c r="CA2063" s="127"/>
      <c r="CB2063" s="128"/>
    </row>
    <row r="2064" spans="1:80" x14ac:dyDescent="0.3">
      <c r="A2064" s="65"/>
      <c r="B2064" s="70"/>
      <c r="C2064" s="70"/>
      <c r="D2064" s="71"/>
      <c r="E2064" s="71"/>
      <c r="F2064" s="71"/>
      <c r="G2064" s="70"/>
      <c r="H2064" s="70"/>
      <c r="I2064" s="70"/>
      <c r="J2064" s="70"/>
      <c r="K2064" s="70"/>
      <c r="L2064" s="70"/>
      <c r="M2064" s="70"/>
      <c r="N2064" s="194"/>
      <c r="O2064" s="80"/>
      <c r="P2064" s="75"/>
      <c r="Q2064" s="75"/>
      <c r="R2064" s="75"/>
      <c r="S2064" s="75"/>
      <c r="T2064" s="75"/>
      <c r="U2064" s="75"/>
      <c r="V2064" s="74"/>
      <c r="W2064" s="74"/>
      <c r="X2064" s="74"/>
      <c r="Y2064" s="73"/>
      <c r="Z2064" s="72"/>
      <c r="AA2064" s="65"/>
      <c r="AB2064" s="65"/>
      <c r="AC2064" s="125"/>
      <c r="AD2064" s="125"/>
      <c r="AE2064" s="126"/>
      <c r="AF2064" s="126"/>
      <c r="AG2064" s="126"/>
      <c r="AH2064" s="125"/>
      <c r="AI2064" s="125"/>
      <c r="AJ2064" s="125"/>
      <c r="AK2064" s="125"/>
      <c r="AL2064" s="125"/>
      <c r="AM2064" s="125"/>
      <c r="AN2064" s="125"/>
      <c r="AO2064" s="66"/>
      <c r="AP2064" s="125"/>
      <c r="AQ2064" s="125"/>
      <c r="AR2064" s="125"/>
      <c r="AS2064" s="125"/>
      <c r="AT2064" s="125"/>
      <c r="AU2064" s="125"/>
      <c r="AV2064" s="125"/>
      <c r="AW2064" s="126"/>
      <c r="AX2064" s="126"/>
      <c r="AY2064" s="126"/>
      <c r="AZ2064" s="127"/>
      <c r="BA2064" s="128"/>
      <c r="BB2064" s="65"/>
      <c r="BC2064" s="65"/>
      <c r="BD2064" s="125"/>
      <c r="BE2064" s="125"/>
      <c r="BF2064" s="126"/>
      <c r="BG2064" s="126"/>
      <c r="BH2064" s="126"/>
      <c r="BI2064" s="125"/>
      <c r="BJ2064" s="125"/>
      <c r="BK2064" s="125"/>
      <c r="BL2064" s="125"/>
      <c r="BM2064" s="125"/>
      <c r="BN2064" s="125"/>
      <c r="BO2064" s="129"/>
      <c r="BP2064" s="66"/>
      <c r="BQ2064" s="129"/>
      <c r="BR2064" s="125"/>
      <c r="BS2064" s="125"/>
      <c r="BT2064" s="125"/>
      <c r="BU2064" s="125"/>
      <c r="BV2064" s="125"/>
      <c r="BW2064" s="125"/>
      <c r="BX2064" s="126"/>
      <c r="BY2064" s="126"/>
      <c r="BZ2064" s="126"/>
      <c r="CA2064" s="127"/>
      <c r="CB2064" s="128"/>
    </row>
    <row r="2065" spans="1:80" x14ac:dyDescent="0.3">
      <c r="A2065" s="65"/>
      <c r="B2065" s="70"/>
      <c r="C2065" s="70"/>
      <c r="D2065" s="71"/>
      <c r="E2065" s="71"/>
      <c r="F2065" s="71"/>
      <c r="G2065" s="70"/>
      <c r="H2065" s="70"/>
      <c r="I2065" s="70"/>
      <c r="J2065" s="70"/>
      <c r="K2065" s="70"/>
      <c r="L2065" s="70"/>
      <c r="M2065" s="70"/>
      <c r="N2065" s="194"/>
      <c r="O2065" s="80"/>
      <c r="P2065" s="75"/>
      <c r="Q2065" s="75"/>
      <c r="R2065" s="75"/>
      <c r="S2065" s="75"/>
      <c r="T2065" s="75"/>
      <c r="U2065" s="75"/>
      <c r="V2065" s="74"/>
      <c r="W2065" s="74"/>
      <c r="X2065" s="74"/>
      <c r="Y2065" s="73"/>
      <c r="Z2065" s="72"/>
      <c r="AA2065" s="65"/>
      <c r="AB2065" s="65"/>
      <c r="AC2065" s="125"/>
      <c r="AD2065" s="125"/>
      <c r="AE2065" s="126"/>
      <c r="AF2065" s="126"/>
      <c r="AG2065" s="126"/>
      <c r="AH2065" s="125"/>
      <c r="AI2065" s="125"/>
      <c r="AJ2065" s="125"/>
      <c r="AK2065" s="125"/>
      <c r="AL2065" s="125"/>
      <c r="AM2065" s="125"/>
      <c r="AN2065" s="125"/>
      <c r="AO2065" s="66"/>
      <c r="AP2065" s="125"/>
      <c r="AQ2065" s="125"/>
      <c r="AR2065" s="125"/>
      <c r="AS2065" s="125"/>
      <c r="AT2065" s="125"/>
      <c r="AU2065" s="125"/>
      <c r="AV2065" s="125"/>
      <c r="AW2065" s="126"/>
      <c r="AX2065" s="126"/>
      <c r="AY2065" s="126"/>
      <c r="AZ2065" s="127"/>
      <c r="BA2065" s="128"/>
      <c r="BB2065" s="65"/>
      <c r="BC2065" s="65"/>
      <c r="BD2065" s="125"/>
      <c r="BE2065" s="125"/>
      <c r="BF2065" s="126"/>
      <c r="BG2065" s="126"/>
      <c r="BH2065" s="126"/>
      <c r="BI2065" s="125"/>
      <c r="BJ2065" s="125"/>
      <c r="BK2065" s="125"/>
      <c r="BL2065" s="125"/>
      <c r="BM2065" s="125"/>
      <c r="BN2065" s="125"/>
      <c r="BO2065" s="129"/>
      <c r="BP2065" s="66"/>
      <c r="BQ2065" s="129"/>
      <c r="BR2065" s="125"/>
      <c r="BS2065" s="125"/>
      <c r="BT2065" s="125"/>
      <c r="BU2065" s="125"/>
      <c r="BV2065" s="125"/>
      <c r="BW2065" s="125"/>
      <c r="BX2065" s="126"/>
      <c r="BY2065" s="126"/>
      <c r="BZ2065" s="126"/>
      <c r="CA2065" s="127"/>
      <c r="CB2065" s="128"/>
    </row>
    <row r="2066" spans="1:80" x14ac:dyDescent="0.3">
      <c r="A2066" s="65"/>
      <c r="B2066" s="70"/>
      <c r="C2066" s="70"/>
      <c r="D2066" s="71"/>
      <c r="E2066" s="71"/>
      <c r="F2066" s="71"/>
      <c r="G2066" s="70"/>
      <c r="H2066" s="70"/>
      <c r="I2066" s="70"/>
      <c r="J2066" s="70"/>
      <c r="K2066" s="70"/>
      <c r="L2066" s="70"/>
      <c r="M2066" s="70"/>
      <c r="N2066" s="194"/>
      <c r="O2066" s="80"/>
      <c r="P2066" s="75"/>
      <c r="Q2066" s="75"/>
      <c r="R2066" s="75"/>
      <c r="S2066" s="75"/>
      <c r="T2066" s="75"/>
      <c r="U2066" s="75"/>
      <c r="V2066" s="74"/>
      <c r="W2066" s="74"/>
      <c r="X2066" s="74"/>
      <c r="Y2066" s="73"/>
      <c r="Z2066" s="72"/>
      <c r="AA2066" s="65"/>
      <c r="AB2066" s="65"/>
      <c r="AC2066" s="125"/>
      <c r="AD2066" s="125"/>
      <c r="AE2066" s="126"/>
      <c r="AF2066" s="126"/>
      <c r="AG2066" s="126"/>
      <c r="AH2066" s="125"/>
      <c r="AI2066" s="125"/>
      <c r="AJ2066" s="125"/>
      <c r="AK2066" s="125"/>
      <c r="AL2066" s="125"/>
      <c r="AM2066" s="125"/>
      <c r="AN2066" s="125"/>
      <c r="AO2066" s="66"/>
      <c r="AP2066" s="125"/>
      <c r="AQ2066" s="125"/>
      <c r="AR2066" s="125"/>
      <c r="AS2066" s="125"/>
      <c r="AT2066" s="125"/>
      <c r="AU2066" s="125"/>
      <c r="AV2066" s="125"/>
      <c r="AW2066" s="126"/>
      <c r="AX2066" s="126"/>
      <c r="AY2066" s="126"/>
      <c r="AZ2066" s="127"/>
      <c r="BA2066" s="128"/>
      <c r="BB2066" s="65"/>
      <c r="BC2066" s="65"/>
      <c r="BD2066" s="125"/>
      <c r="BE2066" s="125"/>
      <c r="BF2066" s="126"/>
      <c r="BG2066" s="126"/>
      <c r="BH2066" s="126"/>
      <c r="BI2066" s="125"/>
      <c r="BJ2066" s="125"/>
      <c r="BK2066" s="125"/>
      <c r="BL2066" s="125"/>
      <c r="BM2066" s="125"/>
      <c r="BN2066" s="125"/>
      <c r="BO2066" s="129"/>
      <c r="BP2066" s="66"/>
      <c r="BQ2066" s="129"/>
      <c r="BR2066" s="125"/>
      <c r="BS2066" s="125"/>
      <c r="BT2066" s="125"/>
      <c r="BU2066" s="125"/>
      <c r="BV2066" s="125"/>
      <c r="BW2066" s="125"/>
      <c r="BX2066" s="126"/>
      <c r="BY2066" s="126"/>
      <c r="BZ2066" s="126"/>
      <c r="CA2066" s="127"/>
      <c r="CB2066" s="128"/>
    </row>
    <row r="2067" spans="1:80" x14ac:dyDescent="0.3">
      <c r="A2067" s="65"/>
      <c r="B2067" s="70"/>
      <c r="C2067" s="70"/>
      <c r="D2067" s="71"/>
      <c r="E2067" s="71"/>
      <c r="F2067" s="71"/>
      <c r="G2067" s="70"/>
      <c r="H2067" s="70"/>
      <c r="I2067" s="70"/>
      <c r="J2067" s="70"/>
      <c r="K2067" s="70"/>
      <c r="L2067" s="70"/>
      <c r="M2067" s="70"/>
      <c r="N2067" s="194"/>
      <c r="O2067" s="80"/>
      <c r="P2067" s="75"/>
      <c r="Q2067" s="75"/>
      <c r="R2067" s="75"/>
      <c r="S2067" s="75"/>
      <c r="T2067" s="75"/>
      <c r="U2067" s="75"/>
      <c r="V2067" s="74"/>
      <c r="W2067" s="74"/>
      <c r="X2067" s="74"/>
      <c r="Y2067" s="73"/>
      <c r="Z2067" s="72"/>
      <c r="AA2067" s="65"/>
      <c r="AB2067" s="65"/>
      <c r="AC2067" s="125"/>
      <c r="AD2067" s="125"/>
      <c r="AE2067" s="126"/>
      <c r="AF2067" s="126"/>
      <c r="AG2067" s="126"/>
      <c r="AH2067" s="125"/>
      <c r="AI2067" s="125"/>
      <c r="AJ2067" s="125"/>
      <c r="AK2067" s="125"/>
      <c r="AL2067" s="125"/>
      <c r="AM2067" s="125"/>
      <c r="AN2067" s="125"/>
      <c r="AO2067" s="66"/>
      <c r="AP2067" s="125"/>
      <c r="AQ2067" s="125"/>
      <c r="AR2067" s="125"/>
      <c r="AS2067" s="125"/>
      <c r="AT2067" s="125"/>
      <c r="AU2067" s="125"/>
      <c r="AV2067" s="125"/>
      <c r="AW2067" s="126"/>
      <c r="AX2067" s="126"/>
      <c r="AY2067" s="126"/>
      <c r="AZ2067" s="127"/>
      <c r="BA2067" s="128"/>
      <c r="BB2067" s="65"/>
      <c r="BC2067" s="65"/>
      <c r="BD2067" s="125"/>
      <c r="BE2067" s="125"/>
      <c r="BF2067" s="126"/>
      <c r="BG2067" s="126"/>
      <c r="BH2067" s="126"/>
      <c r="BI2067" s="125"/>
      <c r="BJ2067" s="125"/>
      <c r="BK2067" s="125"/>
      <c r="BL2067" s="125"/>
      <c r="BM2067" s="125"/>
      <c r="BN2067" s="125"/>
      <c r="BO2067" s="129"/>
      <c r="BP2067" s="66"/>
      <c r="BQ2067" s="129"/>
      <c r="BR2067" s="125"/>
      <c r="BS2067" s="125"/>
      <c r="BT2067" s="125"/>
      <c r="BU2067" s="125"/>
      <c r="BV2067" s="125"/>
      <c r="BW2067" s="125"/>
      <c r="BX2067" s="126"/>
      <c r="BY2067" s="126"/>
      <c r="BZ2067" s="126"/>
      <c r="CA2067" s="127"/>
      <c r="CB2067" s="128"/>
    </row>
    <row r="2068" spans="1:80" x14ac:dyDescent="0.3">
      <c r="A2068" s="65"/>
      <c r="B2068" s="70"/>
      <c r="C2068" s="70"/>
      <c r="D2068" s="71"/>
      <c r="E2068" s="71"/>
      <c r="F2068" s="71"/>
      <c r="G2068" s="70"/>
      <c r="H2068" s="70"/>
      <c r="I2068" s="70"/>
      <c r="J2068" s="70"/>
      <c r="K2068" s="70"/>
      <c r="L2068" s="70"/>
      <c r="M2068" s="70"/>
      <c r="N2068" s="194"/>
      <c r="O2068" s="80"/>
      <c r="P2068" s="75"/>
      <c r="Q2068" s="75"/>
      <c r="R2068" s="75"/>
      <c r="S2068" s="75"/>
      <c r="T2068" s="75"/>
      <c r="U2068" s="75"/>
      <c r="V2068" s="74"/>
      <c r="W2068" s="74"/>
      <c r="X2068" s="74"/>
      <c r="Y2068" s="73"/>
      <c r="Z2068" s="72"/>
      <c r="AA2068" s="65"/>
      <c r="AB2068" s="65"/>
      <c r="AC2068" s="125"/>
      <c r="AD2068" s="125"/>
      <c r="AE2068" s="126"/>
      <c r="AF2068" s="126"/>
      <c r="AG2068" s="126"/>
      <c r="AH2068" s="125"/>
      <c r="AI2068" s="125"/>
      <c r="AJ2068" s="125"/>
      <c r="AK2068" s="125"/>
      <c r="AL2068" s="125"/>
      <c r="AM2068" s="125"/>
      <c r="AN2068" s="125"/>
      <c r="AO2068" s="66"/>
      <c r="AP2068" s="125"/>
      <c r="AQ2068" s="125"/>
      <c r="AR2068" s="125"/>
      <c r="AS2068" s="125"/>
      <c r="AT2068" s="125"/>
      <c r="AU2068" s="125"/>
      <c r="AV2068" s="125"/>
      <c r="AW2068" s="126"/>
      <c r="AX2068" s="126"/>
      <c r="AY2068" s="126"/>
      <c r="AZ2068" s="127"/>
      <c r="BA2068" s="128"/>
      <c r="BB2068" s="65"/>
      <c r="BC2068" s="65"/>
      <c r="BD2068" s="125"/>
      <c r="BE2068" s="125"/>
      <c r="BF2068" s="126"/>
      <c r="BG2068" s="126"/>
      <c r="BH2068" s="126"/>
      <c r="BI2068" s="125"/>
      <c r="BJ2068" s="125"/>
      <c r="BK2068" s="125"/>
      <c r="BL2068" s="125"/>
      <c r="BM2068" s="125"/>
      <c r="BN2068" s="125"/>
      <c r="BO2068" s="129"/>
      <c r="BP2068" s="66"/>
      <c r="BQ2068" s="129"/>
      <c r="BR2068" s="125"/>
      <c r="BS2068" s="125"/>
      <c r="BT2068" s="125"/>
      <c r="BU2068" s="125"/>
      <c r="BV2068" s="125"/>
      <c r="BW2068" s="125"/>
      <c r="BX2068" s="126"/>
      <c r="BY2068" s="126"/>
      <c r="BZ2068" s="126"/>
      <c r="CA2068" s="127"/>
      <c r="CB2068" s="128"/>
    </row>
    <row r="2069" spans="1:80" x14ac:dyDescent="0.3">
      <c r="A2069" s="65"/>
      <c r="B2069" s="70"/>
      <c r="C2069" s="70"/>
      <c r="D2069" s="71"/>
      <c r="E2069" s="71"/>
      <c r="F2069" s="71"/>
      <c r="G2069" s="70"/>
      <c r="H2069" s="70"/>
      <c r="I2069" s="70"/>
      <c r="J2069" s="70"/>
      <c r="K2069" s="70"/>
      <c r="L2069" s="70"/>
      <c r="M2069" s="70"/>
      <c r="N2069" s="194"/>
      <c r="O2069" s="80"/>
      <c r="P2069" s="75"/>
      <c r="Q2069" s="75"/>
      <c r="R2069" s="75"/>
      <c r="S2069" s="75"/>
      <c r="T2069" s="75"/>
      <c r="U2069" s="75"/>
      <c r="V2069" s="74"/>
      <c r="W2069" s="74"/>
      <c r="X2069" s="74"/>
      <c r="Y2069" s="73"/>
      <c r="Z2069" s="72"/>
      <c r="AA2069" s="65"/>
      <c r="AB2069" s="65"/>
      <c r="AC2069" s="125"/>
      <c r="AD2069" s="125"/>
      <c r="AE2069" s="126"/>
      <c r="AF2069" s="126"/>
      <c r="AG2069" s="126"/>
      <c r="AH2069" s="125"/>
      <c r="AI2069" s="125"/>
      <c r="AJ2069" s="125"/>
      <c r="AK2069" s="125"/>
      <c r="AL2069" s="125"/>
      <c r="AM2069" s="125"/>
      <c r="AN2069" s="125"/>
      <c r="AO2069" s="66"/>
      <c r="AP2069" s="125"/>
      <c r="AQ2069" s="125"/>
      <c r="AR2069" s="125"/>
      <c r="AS2069" s="125"/>
      <c r="AT2069" s="125"/>
      <c r="AU2069" s="125"/>
      <c r="AV2069" s="125"/>
      <c r="AW2069" s="126"/>
      <c r="AX2069" s="126"/>
      <c r="AY2069" s="126"/>
      <c r="AZ2069" s="127"/>
      <c r="BA2069" s="128"/>
      <c r="BB2069" s="65"/>
      <c r="BC2069" s="65"/>
      <c r="BD2069" s="125"/>
      <c r="BE2069" s="125"/>
      <c r="BF2069" s="126"/>
      <c r="BG2069" s="126"/>
      <c r="BH2069" s="126"/>
      <c r="BI2069" s="125"/>
      <c r="BJ2069" s="125"/>
      <c r="BK2069" s="125"/>
      <c r="BL2069" s="125"/>
      <c r="BM2069" s="125"/>
      <c r="BN2069" s="125"/>
      <c r="BO2069" s="129"/>
      <c r="BP2069" s="66"/>
      <c r="BQ2069" s="129"/>
      <c r="BR2069" s="125"/>
      <c r="BS2069" s="125"/>
      <c r="BT2069" s="125"/>
      <c r="BU2069" s="125"/>
      <c r="BV2069" s="125"/>
      <c r="BW2069" s="125"/>
      <c r="BX2069" s="126"/>
      <c r="BY2069" s="126"/>
      <c r="BZ2069" s="126"/>
      <c r="CA2069" s="127"/>
      <c r="CB2069" s="128"/>
    </row>
    <row r="2070" spans="1:80" x14ac:dyDescent="0.3">
      <c r="A2070" s="65"/>
      <c r="B2070" s="70"/>
      <c r="C2070" s="70"/>
      <c r="D2070" s="71"/>
      <c r="E2070" s="71"/>
      <c r="F2070" s="71"/>
      <c r="G2070" s="70"/>
      <c r="H2070" s="70"/>
      <c r="I2070" s="70"/>
      <c r="J2070" s="70"/>
      <c r="K2070" s="70"/>
      <c r="L2070" s="70"/>
      <c r="M2070" s="70"/>
      <c r="N2070" s="194"/>
      <c r="O2070" s="80"/>
      <c r="P2070" s="75"/>
      <c r="Q2070" s="75"/>
      <c r="R2070" s="75"/>
      <c r="S2070" s="75"/>
      <c r="T2070" s="75"/>
      <c r="U2070" s="75"/>
      <c r="V2070" s="74"/>
      <c r="W2070" s="74"/>
      <c r="X2070" s="74"/>
      <c r="Y2070" s="73"/>
      <c r="Z2070" s="72"/>
      <c r="AA2070" s="65"/>
      <c r="AB2070" s="65"/>
      <c r="AC2070" s="125"/>
      <c r="AD2070" s="125"/>
      <c r="AE2070" s="126"/>
      <c r="AF2070" s="126"/>
      <c r="AG2070" s="126"/>
      <c r="AH2070" s="125"/>
      <c r="AI2070" s="125"/>
      <c r="AJ2070" s="125"/>
      <c r="AK2070" s="125"/>
      <c r="AL2070" s="125"/>
      <c r="AM2070" s="125"/>
      <c r="AN2070" s="125"/>
      <c r="AO2070" s="66"/>
      <c r="AP2070" s="125"/>
      <c r="AQ2070" s="125"/>
      <c r="AR2070" s="125"/>
      <c r="AS2070" s="125"/>
      <c r="AT2070" s="125"/>
      <c r="AU2070" s="125"/>
      <c r="AV2070" s="125"/>
      <c r="AW2070" s="126"/>
      <c r="AX2070" s="126"/>
      <c r="AY2070" s="126"/>
      <c r="AZ2070" s="127"/>
      <c r="BA2070" s="128"/>
      <c r="BB2070" s="65"/>
      <c r="BC2070" s="65"/>
      <c r="BD2070" s="125"/>
      <c r="BE2070" s="125"/>
      <c r="BF2070" s="126"/>
      <c r="BG2070" s="126"/>
      <c r="BH2070" s="126"/>
      <c r="BI2070" s="125"/>
      <c r="BJ2070" s="125"/>
      <c r="BK2070" s="125"/>
      <c r="BL2070" s="125"/>
      <c r="BM2070" s="125"/>
      <c r="BN2070" s="125"/>
      <c r="BO2070" s="129"/>
      <c r="BP2070" s="66"/>
      <c r="BQ2070" s="129"/>
      <c r="BR2070" s="125"/>
      <c r="BS2070" s="125"/>
      <c r="BT2070" s="125"/>
      <c r="BU2070" s="125"/>
      <c r="BV2070" s="125"/>
      <c r="BW2070" s="125"/>
      <c r="BX2070" s="126"/>
      <c r="BY2070" s="126"/>
      <c r="BZ2070" s="126"/>
      <c r="CA2070" s="127"/>
      <c r="CB2070" s="128"/>
    </row>
    <row r="2071" spans="1:80" x14ac:dyDescent="0.3">
      <c r="A2071" s="65"/>
      <c r="B2071" s="70"/>
      <c r="C2071" s="70"/>
      <c r="D2071" s="71"/>
      <c r="E2071" s="71"/>
      <c r="F2071" s="71"/>
      <c r="G2071" s="70"/>
      <c r="H2071" s="70"/>
      <c r="I2071" s="70"/>
      <c r="J2071" s="70"/>
      <c r="K2071" s="70"/>
      <c r="L2071" s="70"/>
      <c r="M2071" s="70"/>
      <c r="N2071" s="194"/>
      <c r="O2071" s="80"/>
      <c r="P2071" s="75"/>
      <c r="Q2071" s="75"/>
      <c r="R2071" s="75"/>
      <c r="S2071" s="75"/>
      <c r="T2071" s="75"/>
      <c r="U2071" s="75"/>
      <c r="V2071" s="74"/>
      <c r="W2071" s="74"/>
      <c r="X2071" s="74"/>
      <c r="Y2071" s="73"/>
      <c r="Z2071" s="72"/>
      <c r="AA2071" s="65"/>
      <c r="AB2071" s="65"/>
      <c r="AC2071" s="125"/>
      <c r="AD2071" s="125"/>
      <c r="AE2071" s="126"/>
      <c r="AF2071" s="126"/>
      <c r="AG2071" s="126"/>
      <c r="AH2071" s="125"/>
      <c r="AI2071" s="125"/>
      <c r="AJ2071" s="125"/>
      <c r="AK2071" s="125"/>
      <c r="AL2071" s="125"/>
      <c r="AM2071" s="125"/>
      <c r="AN2071" s="125"/>
      <c r="AO2071" s="66"/>
      <c r="AP2071" s="125"/>
      <c r="AQ2071" s="125"/>
      <c r="AR2071" s="125"/>
      <c r="AS2071" s="125"/>
      <c r="AT2071" s="125"/>
      <c r="AU2071" s="125"/>
      <c r="AV2071" s="125"/>
      <c r="AW2071" s="126"/>
      <c r="AX2071" s="126"/>
      <c r="AY2071" s="126"/>
      <c r="AZ2071" s="127"/>
      <c r="BA2071" s="128"/>
      <c r="BB2071" s="65"/>
      <c r="BC2071" s="65"/>
      <c r="BD2071" s="125"/>
      <c r="BE2071" s="125"/>
      <c r="BF2071" s="126"/>
      <c r="BG2071" s="126"/>
      <c r="BH2071" s="126"/>
      <c r="BI2071" s="125"/>
      <c r="BJ2071" s="125"/>
      <c r="BK2071" s="125"/>
      <c r="BL2071" s="125"/>
      <c r="BM2071" s="125"/>
      <c r="BN2071" s="125"/>
      <c r="BO2071" s="129"/>
      <c r="BP2071" s="66"/>
      <c r="BQ2071" s="129"/>
      <c r="BR2071" s="125"/>
      <c r="BS2071" s="125"/>
      <c r="BT2071" s="125"/>
      <c r="BU2071" s="125"/>
      <c r="BV2071" s="125"/>
      <c r="BW2071" s="125"/>
      <c r="BX2071" s="126"/>
      <c r="BY2071" s="126"/>
      <c r="BZ2071" s="126"/>
      <c r="CA2071" s="127"/>
      <c r="CB2071" s="128"/>
    </row>
    <row r="2072" spans="1:80" x14ac:dyDescent="0.3">
      <c r="A2072" s="65"/>
      <c r="B2072" s="70"/>
      <c r="C2072" s="70"/>
      <c r="D2072" s="71"/>
      <c r="E2072" s="71"/>
      <c r="F2072" s="71"/>
      <c r="G2072" s="70"/>
      <c r="H2072" s="70"/>
      <c r="I2072" s="70"/>
      <c r="J2072" s="70"/>
      <c r="K2072" s="70"/>
      <c r="L2072" s="70"/>
      <c r="M2072" s="70"/>
      <c r="N2072" s="194"/>
      <c r="O2072" s="80"/>
      <c r="P2072" s="75"/>
      <c r="Q2072" s="75"/>
      <c r="R2072" s="75"/>
      <c r="S2072" s="75"/>
      <c r="T2072" s="75"/>
      <c r="U2072" s="75"/>
      <c r="V2072" s="74"/>
      <c r="W2072" s="74"/>
      <c r="X2072" s="74"/>
      <c r="Y2072" s="73"/>
      <c r="Z2072" s="72"/>
      <c r="AA2072" s="65"/>
      <c r="AB2072" s="65"/>
      <c r="AC2072" s="125"/>
      <c r="AD2072" s="125"/>
      <c r="AE2072" s="126"/>
      <c r="AF2072" s="126"/>
      <c r="AG2072" s="126"/>
      <c r="AH2072" s="125"/>
      <c r="AI2072" s="125"/>
      <c r="AJ2072" s="125"/>
      <c r="AK2072" s="125"/>
      <c r="AL2072" s="125"/>
      <c r="AM2072" s="125"/>
      <c r="AN2072" s="125"/>
      <c r="AO2072" s="66"/>
      <c r="AP2072" s="125"/>
      <c r="AQ2072" s="125"/>
      <c r="AR2072" s="125"/>
      <c r="AS2072" s="125"/>
      <c r="AT2072" s="125"/>
      <c r="AU2072" s="125"/>
      <c r="AV2072" s="125"/>
      <c r="AW2072" s="126"/>
      <c r="AX2072" s="126"/>
      <c r="AY2072" s="126"/>
      <c r="AZ2072" s="127"/>
      <c r="BA2072" s="128"/>
      <c r="BB2072" s="65"/>
      <c r="BC2072" s="65"/>
      <c r="BD2072" s="125"/>
      <c r="BE2072" s="125"/>
      <c r="BF2072" s="126"/>
      <c r="BG2072" s="126"/>
      <c r="BH2072" s="126"/>
      <c r="BI2072" s="125"/>
      <c r="BJ2072" s="125"/>
      <c r="BK2072" s="125"/>
      <c r="BL2072" s="125"/>
      <c r="BM2072" s="125"/>
      <c r="BN2072" s="125"/>
      <c r="BO2072" s="129"/>
      <c r="BP2072" s="66"/>
      <c r="BQ2072" s="129"/>
      <c r="BR2072" s="125"/>
      <c r="BS2072" s="125"/>
      <c r="BT2072" s="125"/>
      <c r="BU2072" s="125"/>
      <c r="BV2072" s="125"/>
      <c r="BW2072" s="125"/>
      <c r="BX2072" s="126"/>
      <c r="BY2072" s="126"/>
      <c r="BZ2072" s="126"/>
      <c r="CA2072" s="127"/>
      <c r="CB2072" s="128"/>
    </row>
    <row r="2073" spans="1:80" x14ac:dyDescent="0.3">
      <c r="A2073" s="65"/>
      <c r="B2073" s="70"/>
      <c r="C2073" s="70"/>
      <c r="D2073" s="71"/>
      <c r="E2073" s="71"/>
      <c r="F2073" s="71"/>
      <c r="G2073" s="70"/>
      <c r="H2073" s="70"/>
      <c r="I2073" s="70"/>
      <c r="J2073" s="70"/>
      <c r="K2073" s="70"/>
      <c r="L2073" s="70"/>
      <c r="M2073" s="70"/>
      <c r="N2073" s="195"/>
      <c r="O2073" s="70"/>
      <c r="P2073" s="70"/>
      <c r="Q2073" s="70"/>
      <c r="R2073" s="70"/>
      <c r="S2073" s="70"/>
      <c r="T2073" s="70"/>
      <c r="U2073" s="70"/>
      <c r="V2073" s="71"/>
      <c r="W2073" s="71"/>
      <c r="X2073" s="71"/>
      <c r="Y2073" s="70"/>
      <c r="Z2073" s="70"/>
      <c r="AA2073" s="65"/>
      <c r="AB2073" s="65"/>
      <c r="AC2073" s="125"/>
      <c r="AD2073" s="125"/>
      <c r="AE2073" s="126"/>
      <c r="AF2073" s="126"/>
      <c r="AG2073" s="126"/>
      <c r="AH2073" s="125"/>
      <c r="AI2073" s="125"/>
      <c r="AJ2073" s="125"/>
      <c r="AK2073" s="125"/>
      <c r="AL2073" s="125"/>
      <c r="AM2073" s="125"/>
      <c r="AN2073" s="125"/>
      <c r="AO2073" s="66"/>
      <c r="AP2073" s="125"/>
      <c r="AQ2073" s="125"/>
      <c r="AR2073" s="125"/>
      <c r="AS2073" s="125"/>
      <c r="AT2073" s="125"/>
      <c r="AU2073" s="125"/>
      <c r="AV2073" s="125"/>
      <c r="AW2073" s="126"/>
      <c r="AX2073" s="126"/>
      <c r="AY2073" s="126"/>
      <c r="AZ2073" s="127"/>
      <c r="BA2073" s="128"/>
      <c r="BB2073" s="65"/>
      <c r="BC2073" s="65"/>
      <c r="BD2073" s="125"/>
      <c r="BE2073" s="125"/>
      <c r="BF2073" s="126"/>
      <c r="BG2073" s="126"/>
      <c r="BH2073" s="126"/>
      <c r="BI2073" s="125"/>
      <c r="BJ2073" s="125"/>
      <c r="BK2073" s="125"/>
      <c r="BL2073" s="125"/>
      <c r="BM2073" s="125"/>
      <c r="BN2073" s="125"/>
      <c r="BO2073" s="129"/>
      <c r="BP2073" s="66"/>
      <c r="BQ2073" s="129"/>
      <c r="BR2073" s="125"/>
      <c r="BS2073" s="125"/>
      <c r="BT2073" s="125"/>
      <c r="BU2073" s="125"/>
      <c r="BV2073" s="125"/>
      <c r="BW2073" s="125"/>
      <c r="BX2073" s="126"/>
      <c r="BY2073" s="126"/>
      <c r="BZ2073" s="126"/>
      <c r="CA2073" s="127"/>
      <c r="CB2073" s="128"/>
    </row>
    <row r="2074" spans="1:80" x14ac:dyDescent="0.3">
      <c r="A2074" s="65"/>
      <c r="B2074" s="72"/>
      <c r="C2074" s="73"/>
      <c r="D2074" s="74"/>
      <c r="E2074" s="74"/>
      <c r="F2074" s="74"/>
      <c r="G2074" s="75"/>
      <c r="H2074" s="75"/>
      <c r="I2074" s="75"/>
      <c r="J2074" s="75"/>
      <c r="K2074" s="75"/>
      <c r="L2074" s="75"/>
      <c r="M2074" s="80"/>
      <c r="N2074" s="194"/>
      <c r="O2074" s="70"/>
      <c r="P2074" s="70"/>
      <c r="Q2074" s="70"/>
      <c r="R2074" s="70"/>
      <c r="S2074" s="70"/>
      <c r="T2074" s="70"/>
      <c r="U2074" s="70"/>
      <c r="V2074" s="71"/>
      <c r="W2074" s="71"/>
      <c r="X2074" s="71"/>
      <c r="Y2074" s="70"/>
      <c r="Z2074" s="70"/>
      <c r="AA2074" s="65"/>
      <c r="AB2074" s="65"/>
      <c r="AC2074" s="125"/>
      <c r="AD2074" s="125"/>
      <c r="AE2074" s="126"/>
      <c r="AF2074" s="126"/>
      <c r="AG2074" s="126"/>
      <c r="AH2074" s="125"/>
      <c r="AI2074" s="125"/>
      <c r="AJ2074" s="125"/>
      <c r="AK2074" s="125"/>
      <c r="AL2074" s="125"/>
      <c r="AM2074" s="125"/>
      <c r="AN2074" s="125"/>
      <c r="AO2074" s="66"/>
      <c r="AP2074" s="125"/>
      <c r="AQ2074" s="125"/>
      <c r="AR2074" s="125"/>
      <c r="AS2074" s="125"/>
      <c r="AT2074" s="125"/>
      <c r="AU2074" s="125"/>
      <c r="AV2074" s="125"/>
      <c r="AW2074" s="126"/>
      <c r="AX2074" s="126"/>
      <c r="AY2074" s="126"/>
      <c r="AZ2074" s="127"/>
      <c r="BA2074" s="128"/>
      <c r="BB2074" s="65"/>
      <c r="BC2074" s="65"/>
      <c r="BD2074" s="125"/>
      <c r="BE2074" s="125"/>
      <c r="BF2074" s="126"/>
      <c r="BG2074" s="126"/>
      <c r="BH2074" s="126"/>
      <c r="BI2074" s="125"/>
      <c r="BJ2074" s="125"/>
      <c r="BK2074" s="125"/>
      <c r="BL2074" s="125"/>
      <c r="BM2074" s="125"/>
      <c r="BN2074" s="125"/>
      <c r="BO2074" s="129"/>
      <c r="BP2074" s="66"/>
      <c r="BQ2074" s="129"/>
      <c r="BR2074" s="125"/>
      <c r="BS2074" s="125"/>
      <c r="BT2074" s="125"/>
      <c r="BU2074" s="125"/>
      <c r="BV2074" s="125"/>
      <c r="BW2074" s="125"/>
      <c r="BX2074" s="126"/>
      <c r="BY2074" s="126"/>
      <c r="BZ2074" s="126"/>
      <c r="CA2074" s="127"/>
      <c r="CB2074" s="128"/>
    </row>
    <row r="2075" spans="1:80" x14ac:dyDescent="0.3">
      <c r="A2075" s="65"/>
      <c r="B2075" s="72"/>
      <c r="C2075" s="73"/>
      <c r="D2075" s="74"/>
      <c r="E2075" s="74"/>
      <c r="F2075" s="74"/>
      <c r="G2075" s="75"/>
      <c r="H2075" s="75"/>
      <c r="I2075" s="75"/>
      <c r="J2075" s="75"/>
      <c r="K2075" s="75"/>
      <c r="L2075" s="75"/>
      <c r="M2075" s="80"/>
      <c r="N2075" s="194"/>
      <c r="O2075" s="70"/>
      <c r="P2075" s="70"/>
      <c r="Q2075" s="70"/>
      <c r="R2075" s="70"/>
      <c r="S2075" s="70"/>
      <c r="T2075" s="70"/>
      <c r="U2075" s="70"/>
      <c r="V2075" s="71"/>
      <c r="W2075" s="71"/>
      <c r="X2075" s="71"/>
      <c r="Y2075" s="70"/>
      <c r="Z2075" s="70"/>
      <c r="AA2075" s="65"/>
      <c r="AB2075" s="65"/>
      <c r="AC2075" s="125"/>
      <c r="AD2075" s="125"/>
      <c r="AE2075" s="126"/>
      <c r="AF2075" s="126"/>
      <c r="AG2075" s="126"/>
      <c r="AH2075" s="125"/>
      <c r="AI2075" s="125"/>
      <c r="AJ2075" s="125"/>
      <c r="AK2075" s="125"/>
      <c r="AL2075" s="125"/>
      <c r="AM2075" s="125"/>
      <c r="AN2075" s="125"/>
      <c r="AO2075" s="66"/>
      <c r="AP2075" s="125"/>
      <c r="AQ2075" s="125"/>
      <c r="AR2075" s="125"/>
      <c r="AS2075" s="125"/>
      <c r="AT2075" s="125"/>
      <c r="AU2075" s="125"/>
      <c r="AV2075" s="125"/>
      <c r="AW2075" s="126"/>
      <c r="AX2075" s="126"/>
      <c r="AY2075" s="126"/>
      <c r="AZ2075" s="127"/>
      <c r="BA2075" s="128"/>
      <c r="BB2075" s="65"/>
      <c r="BC2075" s="65"/>
      <c r="BD2075" s="125"/>
      <c r="BE2075" s="125"/>
      <c r="BF2075" s="126"/>
      <c r="BG2075" s="126"/>
      <c r="BH2075" s="126"/>
      <c r="BI2075" s="125"/>
      <c r="BJ2075" s="125"/>
      <c r="BK2075" s="125"/>
      <c r="BL2075" s="125"/>
      <c r="BM2075" s="125"/>
      <c r="BN2075" s="125"/>
      <c r="BO2075" s="129"/>
      <c r="BP2075" s="66"/>
      <c r="BQ2075" s="129"/>
      <c r="BR2075" s="125"/>
      <c r="BS2075" s="125"/>
      <c r="BT2075" s="125"/>
      <c r="BU2075" s="125"/>
      <c r="BV2075" s="125"/>
      <c r="BW2075" s="125"/>
      <c r="BX2075" s="126"/>
      <c r="BY2075" s="126"/>
      <c r="BZ2075" s="126"/>
      <c r="CA2075" s="127"/>
      <c r="CB2075" s="128"/>
    </row>
    <row r="2076" spans="1:80" x14ac:dyDescent="0.3">
      <c r="A2076" s="65"/>
      <c r="B2076" s="72"/>
      <c r="C2076" s="73"/>
      <c r="D2076" s="74"/>
      <c r="E2076" s="74"/>
      <c r="F2076" s="74"/>
      <c r="G2076" s="75"/>
      <c r="H2076" s="75"/>
      <c r="I2076" s="75"/>
      <c r="J2076" s="75"/>
      <c r="K2076" s="75"/>
      <c r="L2076" s="75"/>
      <c r="M2076" s="80"/>
      <c r="N2076" s="194"/>
      <c r="O2076" s="70"/>
      <c r="P2076" s="70"/>
      <c r="Q2076" s="70"/>
      <c r="R2076" s="70"/>
      <c r="S2076" s="70"/>
      <c r="T2076" s="70"/>
      <c r="U2076" s="70"/>
      <c r="V2076" s="71"/>
      <c r="W2076" s="71"/>
      <c r="X2076" s="71"/>
      <c r="Y2076" s="70"/>
      <c r="Z2076" s="70"/>
      <c r="AA2076" s="65"/>
      <c r="AB2076" s="65"/>
      <c r="AC2076" s="125"/>
      <c r="AD2076" s="125"/>
      <c r="AE2076" s="126"/>
      <c r="AF2076" s="126"/>
      <c r="AG2076" s="126"/>
      <c r="AH2076" s="125"/>
      <c r="AI2076" s="125"/>
      <c r="AJ2076" s="125"/>
      <c r="AK2076" s="125"/>
      <c r="AL2076" s="125"/>
      <c r="AM2076" s="125"/>
      <c r="AN2076" s="125"/>
      <c r="AO2076" s="66"/>
      <c r="AP2076" s="125"/>
      <c r="AQ2076" s="125"/>
      <c r="AR2076" s="125"/>
      <c r="AS2076" s="125"/>
      <c r="AT2076" s="125"/>
      <c r="AU2076" s="125"/>
      <c r="AV2076" s="125"/>
      <c r="AW2076" s="126"/>
      <c r="AX2076" s="126"/>
      <c r="AY2076" s="126"/>
      <c r="AZ2076" s="127"/>
      <c r="BA2076" s="128"/>
      <c r="BB2076" s="65"/>
      <c r="BC2076" s="65"/>
      <c r="BD2076" s="125"/>
      <c r="BE2076" s="125"/>
      <c r="BF2076" s="126"/>
      <c r="BG2076" s="126"/>
      <c r="BH2076" s="126"/>
      <c r="BI2076" s="125"/>
      <c r="BJ2076" s="125"/>
      <c r="BK2076" s="125"/>
      <c r="BL2076" s="125"/>
      <c r="BM2076" s="125"/>
      <c r="BN2076" s="125"/>
      <c r="BO2076" s="129"/>
      <c r="BP2076" s="66"/>
      <c r="BQ2076" s="129"/>
      <c r="BR2076" s="125"/>
      <c r="BS2076" s="125"/>
      <c r="BT2076" s="125"/>
      <c r="BU2076" s="125"/>
      <c r="BV2076" s="125"/>
      <c r="BW2076" s="125"/>
      <c r="BX2076" s="126"/>
      <c r="BY2076" s="126"/>
      <c r="BZ2076" s="126"/>
      <c r="CA2076" s="127"/>
      <c r="CB2076" s="128"/>
    </row>
    <row r="2077" spans="1:80" x14ac:dyDescent="0.3">
      <c r="A2077" s="65"/>
      <c r="B2077" s="72"/>
      <c r="C2077" s="73"/>
      <c r="D2077" s="74"/>
      <c r="E2077" s="74"/>
      <c r="F2077" s="74"/>
      <c r="G2077" s="75"/>
      <c r="H2077" s="75"/>
      <c r="I2077" s="75"/>
      <c r="J2077" s="75"/>
      <c r="K2077" s="75"/>
      <c r="L2077" s="75"/>
      <c r="M2077" s="80"/>
      <c r="N2077" s="194"/>
      <c r="O2077" s="70"/>
      <c r="P2077" s="70"/>
      <c r="Q2077" s="70"/>
      <c r="R2077" s="70"/>
      <c r="S2077" s="70"/>
      <c r="T2077" s="70"/>
      <c r="U2077" s="70"/>
      <c r="V2077" s="71"/>
      <c r="W2077" s="71"/>
      <c r="X2077" s="71"/>
      <c r="Y2077" s="70"/>
      <c r="Z2077" s="70"/>
      <c r="AA2077" s="65"/>
      <c r="AB2077" s="65"/>
      <c r="AC2077" s="125"/>
      <c r="AD2077" s="125"/>
      <c r="AE2077" s="126"/>
      <c r="AF2077" s="126"/>
      <c r="AG2077" s="126"/>
      <c r="AH2077" s="125"/>
      <c r="AI2077" s="125"/>
      <c r="AJ2077" s="125"/>
      <c r="AK2077" s="125"/>
      <c r="AL2077" s="125"/>
      <c r="AM2077" s="125"/>
      <c r="AN2077" s="125"/>
      <c r="AO2077" s="66"/>
      <c r="AP2077" s="125"/>
      <c r="AQ2077" s="125"/>
      <c r="AR2077" s="125"/>
      <c r="AS2077" s="125"/>
      <c r="AT2077" s="125"/>
      <c r="AU2077" s="125"/>
      <c r="AV2077" s="125"/>
      <c r="AW2077" s="126"/>
      <c r="AX2077" s="126"/>
      <c r="AY2077" s="126"/>
      <c r="AZ2077" s="127"/>
      <c r="BA2077" s="128"/>
      <c r="BB2077" s="65"/>
      <c r="BC2077" s="65"/>
      <c r="BD2077" s="125"/>
      <c r="BE2077" s="125"/>
      <c r="BF2077" s="126"/>
      <c r="BG2077" s="126"/>
      <c r="BH2077" s="126"/>
      <c r="BI2077" s="125"/>
      <c r="BJ2077" s="125"/>
      <c r="BK2077" s="125"/>
      <c r="BL2077" s="125"/>
      <c r="BM2077" s="125"/>
      <c r="BN2077" s="125"/>
      <c r="BO2077" s="129"/>
      <c r="BP2077" s="66"/>
      <c r="BQ2077" s="129"/>
      <c r="BR2077" s="125"/>
      <c r="BS2077" s="125"/>
      <c r="BT2077" s="125"/>
      <c r="BU2077" s="125"/>
      <c r="BV2077" s="125"/>
      <c r="BW2077" s="125"/>
      <c r="BX2077" s="126"/>
      <c r="BY2077" s="126"/>
      <c r="BZ2077" s="126"/>
      <c r="CA2077" s="127"/>
      <c r="CB2077" s="128"/>
    </row>
    <row r="2078" spans="1:80" x14ac:dyDescent="0.3">
      <c r="A2078" s="65"/>
      <c r="B2078" s="72"/>
      <c r="C2078" s="73"/>
      <c r="D2078" s="74"/>
      <c r="E2078" s="74"/>
      <c r="F2078" s="74"/>
      <c r="G2078" s="75"/>
      <c r="H2078" s="75"/>
      <c r="I2078" s="75"/>
      <c r="J2078" s="75"/>
      <c r="K2078" s="75"/>
      <c r="L2078" s="75"/>
      <c r="M2078" s="80"/>
      <c r="N2078" s="194"/>
      <c r="O2078" s="70"/>
      <c r="P2078" s="70"/>
      <c r="Q2078" s="70"/>
      <c r="R2078" s="70"/>
      <c r="S2078" s="70"/>
      <c r="T2078" s="70"/>
      <c r="U2078" s="70"/>
      <c r="V2078" s="71"/>
      <c r="W2078" s="71"/>
      <c r="X2078" s="71"/>
      <c r="Y2078" s="70"/>
      <c r="Z2078" s="70"/>
      <c r="AA2078" s="65"/>
      <c r="AB2078" s="65"/>
      <c r="AC2078" s="125"/>
      <c r="AD2078" s="125"/>
      <c r="AE2078" s="126"/>
      <c r="AF2078" s="126"/>
      <c r="AG2078" s="126"/>
      <c r="AH2078" s="125"/>
      <c r="AI2078" s="125"/>
      <c r="AJ2078" s="125"/>
      <c r="AK2078" s="125"/>
      <c r="AL2078" s="125"/>
      <c r="AM2078" s="125"/>
      <c r="AN2078" s="125"/>
      <c r="AO2078" s="82"/>
      <c r="AP2078" s="125"/>
      <c r="AQ2078" s="125"/>
      <c r="AR2078" s="125"/>
      <c r="AS2078" s="125"/>
      <c r="AT2078" s="125"/>
      <c r="AU2078" s="125"/>
      <c r="AV2078" s="125"/>
      <c r="AW2078" s="126"/>
      <c r="AX2078" s="126"/>
      <c r="AY2078" s="126"/>
      <c r="AZ2078" s="125"/>
      <c r="BA2078" s="125"/>
      <c r="BB2078" s="65"/>
      <c r="BC2078" s="65"/>
      <c r="BD2078" s="125"/>
      <c r="BE2078" s="125"/>
      <c r="BF2078" s="126"/>
      <c r="BG2078" s="126"/>
      <c r="BH2078" s="126"/>
      <c r="BI2078" s="125"/>
      <c r="BJ2078" s="125"/>
      <c r="BK2078" s="125"/>
      <c r="BL2078" s="125"/>
      <c r="BM2078" s="125"/>
      <c r="BN2078" s="125"/>
      <c r="BO2078" s="129"/>
      <c r="BP2078" s="82"/>
      <c r="BQ2078" s="129"/>
      <c r="BR2078" s="125"/>
      <c r="BS2078" s="125"/>
      <c r="BT2078" s="125"/>
      <c r="BU2078" s="125"/>
      <c r="BV2078" s="125"/>
      <c r="BW2078" s="125"/>
      <c r="BX2078" s="126"/>
      <c r="BY2078" s="126"/>
      <c r="BZ2078" s="126"/>
      <c r="CA2078" s="125"/>
      <c r="CB2078" s="125"/>
    </row>
    <row r="2079" spans="1:80" x14ac:dyDescent="0.3">
      <c r="A2079" s="65"/>
      <c r="B2079" s="72"/>
      <c r="C2079" s="73"/>
      <c r="D2079" s="74"/>
      <c r="E2079" s="74"/>
      <c r="F2079" s="74"/>
      <c r="G2079" s="75"/>
      <c r="H2079" s="75"/>
      <c r="I2079" s="75"/>
      <c r="J2079" s="75"/>
      <c r="K2079" s="75"/>
      <c r="L2079" s="75"/>
      <c r="M2079" s="80"/>
      <c r="N2079" s="194"/>
      <c r="O2079" s="70"/>
      <c r="P2079" s="70"/>
      <c r="Q2079" s="70"/>
      <c r="R2079" s="70"/>
      <c r="S2079" s="70"/>
      <c r="T2079" s="70"/>
      <c r="U2079" s="70"/>
      <c r="V2079" s="71"/>
      <c r="W2079" s="71"/>
      <c r="X2079" s="71"/>
      <c r="Y2079" s="70"/>
      <c r="Z2079" s="70"/>
      <c r="AA2079" s="65"/>
      <c r="AB2079" s="65"/>
      <c r="AC2079" s="128"/>
      <c r="AD2079" s="127"/>
      <c r="AE2079" s="126"/>
      <c r="AF2079" s="126"/>
      <c r="AG2079" s="126"/>
      <c r="AH2079" s="125"/>
      <c r="AI2079" s="125"/>
      <c r="AJ2079" s="125"/>
      <c r="AK2079" s="125"/>
      <c r="AL2079" s="125"/>
      <c r="AM2079" s="125"/>
      <c r="AN2079" s="125"/>
      <c r="AO2079" s="66"/>
      <c r="AP2079" s="125"/>
      <c r="AQ2079" s="125"/>
      <c r="AR2079" s="125"/>
      <c r="AS2079" s="125"/>
      <c r="AT2079" s="125"/>
      <c r="AU2079" s="125"/>
      <c r="AV2079" s="125"/>
      <c r="AW2079" s="126"/>
      <c r="AX2079" s="126"/>
      <c r="AY2079" s="126"/>
      <c r="AZ2079" s="125"/>
      <c r="BA2079" s="125"/>
      <c r="BB2079" s="65"/>
      <c r="BC2079" s="65"/>
      <c r="BD2079" s="128"/>
      <c r="BE2079" s="127"/>
      <c r="BF2079" s="126"/>
      <c r="BG2079" s="126"/>
      <c r="BH2079" s="126"/>
      <c r="BI2079" s="125"/>
      <c r="BJ2079" s="125"/>
      <c r="BK2079" s="125"/>
      <c r="BL2079" s="125"/>
      <c r="BM2079" s="125"/>
      <c r="BN2079" s="125"/>
      <c r="BO2079" s="129"/>
      <c r="BP2079" s="66"/>
      <c r="BQ2079" s="129"/>
      <c r="BR2079" s="125"/>
      <c r="BS2079" s="125"/>
      <c r="BT2079" s="125"/>
      <c r="BU2079" s="125"/>
      <c r="BV2079" s="125"/>
      <c r="BW2079" s="125"/>
      <c r="BX2079" s="126"/>
      <c r="BY2079" s="126"/>
      <c r="BZ2079" s="126"/>
      <c r="CA2079" s="125"/>
      <c r="CB2079" s="125"/>
    </row>
    <row r="2080" spans="1:80" x14ac:dyDescent="0.3">
      <c r="A2080" s="65"/>
      <c r="B2080" s="72"/>
      <c r="C2080" s="73"/>
      <c r="D2080" s="74"/>
      <c r="E2080" s="74"/>
      <c r="F2080" s="74"/>
      <c r="G2080" s="75"/>
      <c r="H2080" s="75"/>
      <c r="I2080" s="75"/>
      <c r="J2080" s="75"/>
      <c r="K2080" s="75"/>
      <c r="L2080" s="75"/>
      <c r="M2080" s="80"/>
      <c r="N2080" s="194"/>
      <c r="O2080" s="70"/>
      <c r="P2080" s="70"/>
      <c r="Q2080" s="70"/>
      <c r="R2080" s="70"/>
      <c r="S2080" s="70"/>
      <c r="T2080" s="70"/>
      <c r="U2080" s="70"/>
      <c r="V2080" s="71"/>
      <c r="W2080" s="71"/>
      <c r="X2080" s="71"/>
      <c r="Y2080" s="70"/>
      <c r="Z2080" s="70"/>
      <c r="AA2080" s="65"/>
      <c r="AB2080" s="65"/>
      <c r="AC2080" s="128"/>
      <c r="AD2080" s="127"/>
      <c r="AE2080" s="126"/>
      <c r="AF2080" s="126"/>
      <c r="AG2080" s="126"/>
      <c r="AH2080" s="125"/>
      <c r="AI2080" s="125"/>
      <c r="AJ2080" s="125"/>
      <c r="AK2080" s="125"/>
      <c r="AL2080" s="125"/>
      <c r="AM2080" s="125"/>
      <c r="AN2080" s="125"/>
      <c r="AO2080" s="66"/>
      <c r="AP2080" s="125"/>
      <c r="AQ2080" s="125"/>
      <c r="AR2080" s="125"/>
      <c r="AS2080" s="125"/>
      <c r="AT2080" s="125"/>
      <c r="AU2080" s="125"/>
      <c r="AV2080" s="125"/>
      <c r="AW2080" s="126"/>
      <c r="AX2080" s="126"/>
      <c r="AY2080" s="126"/>
      <c r="AZ2080" s="125"/>
      <c r="BA2080" s="125"/>
      <c r="BB2080" s="65"/>
      <c r="BC2080" s="65"/>
      <c r="BD2080" s="128"/>
      <c r="BE2080" s="127"/>
      <c r="BF2080" s="126"/>
      <c r="BG2080" s="126"/>
      <c r="BH2080" s="126"/>
      <c r="BI2080" s="125"/>
      <c r="BJ2080" s="125"/>
      <c r="BK2080" s="125"/>
      <c r="BL2080" s="125"/>
      <c r="BM2080" s="125"/>
      <c r="BN2080" s="125"/>
      <c r="BO2080" s="129"/>
      <c r="BP2080" s="66"/>
      <c r="BQ2080" s="129"/>
      <c r="BR2080" s="125"/>
      <c r="BS2080" s="125"/>
      <c r="BT2080" s="125"/>
      <c r="BU2080" s="125"/>
      <c r="BV2080" s="125"/>
      <c r="BW2080" s="125"/>
      <c r="BX2080" s="126"/>
      <c r="BY2080" s="126"/>
      <c r="BZ2080" s="126"/>
      <c r="CA2080" s="125"/>
      <c r="CB2080" s="125"/>
    </row>
    <row r="2081" spans="1:80" x14ac:dyDescent="0.3">
      <c r="A2081" s="65"/>
      <c r="B2081" s="72"/>
      <c r="C2081" s="73"/>
      <c r="D2081" s="74"/>
      <c r="E2081" s="74"/>
      <c r="F2081" s="74"/>
      <c r="G2081" s="75"/>
      <c r="H2081" s="75"/>
      <c r="I2081" s="75"/>
      <c r="J2081" s="75"/>
      <c r="K2081" s="75"/>
      <c r="L2081" s="75"/>
      <c r="M2081" s="80"/>
      <c r="N2081" s="194"/>
      <c r="O2081" s="70"/>
      <c r="P2081" s="70"/>
      <c r="Q2081" s="70"/>
      <c r="R2081" s="70"/>
      <c r="S2081" s="70"/>
      <c r="T2081" s="70"/>
      <c r="U2081" s="70"/>
      <c r="V2081" s="71"/>
      <c r="W2081" s="71"/>
      <c r="X2081" s="71"/>
      <c r="Y2081" s="70"/>
      <c r="Z2081" s="70"/>
      <c r="AA2081" s="65"/>
      <c r="AB2081" s="65"/>
      <c r="AC2081" s="128"/>
      <c r="AD2081" s="127"/>
      <c r="AE2081" s="126"/>
      <c r="AF2081" s="126"/>
      <c r="AG2081" s="126"/>
      <c r="AH2081" s="125"/>
      <c r="AI2081" s="125"/>
      <c r="AJ2081" s="125"/>
      <c r="AK2081" s="125"/>
      <c r="AL2081" s="125"/>
      <c r="AM2081" s="125"/>
      <c r="AN2081" s="125"/>
      <c r="AO2081" s="66"/>
      <c r="AP2081" s="125"/>
      <c r="AQ2081" s="125"/>
      <c r="AR2081" s="125"/>
      <c r="AS2081" s="125"/>
      <c r="AT2081" s="125"/>
      <c r="AU2081" s="125"/>
      <c r="AV2081" s="125"/>
      <c r="AW2081" s="126"/>
      <c r="AX2081" s="126"/>
      <c r="AY2081" s="126"/>
      <c r="AZ2081" s="125"/>
      <c r="BA2081" s="125"/>
      <c r="BB2081" s="65"/>
      <c r="BC2081" s="65"/>
      <c r="BD2081" s="128"/>
      <c r="BE2081" s="127"/>
      <c r="BF2081" s="126"/>
      <c r="BG2081" s="126"/>
      <c r="BH2081" s="126"/>
      <c r="BI2081" s="125"/>
      <c r="BJ2081" s="125"/>
      <c r="BK2081" s="125"/>
      <c r="BL2081" s="125"/>
      <c r="BM2081" s="125"/>
      <c r="BN2081" s="125"/>
      <c r="BO2081" s="129"/>
      <c r="BP2081" s="66"/>
      <c r="BQ2081" s="129"/>
      <c r="BR2081" s="125"/>
      <c r="BS2081" s="125"/>
      <c r="BT2081" s="125"/>
      <c r="BU2081" s="125"/>
      <c r="BV2081" s="125"/>
      <c r="BW2081" s="125"/>
      <c r="BX2081" s="126"/>
      <c r="BY2081" s="126"/>
      <c r="BZ2081" s="126"/>
      <c r="CA2081" s="125"/>
      <c r="CB2081" s="125"/>
    </row>
    <row r="2082" spans="1:80" x14ac:dyDescent="0.3">
      <c r="A2082" s="65"/>
      <c r="B2082" s="72"/>
      <c r="C2082" s="73"/>
      <c r="D2082" s="74"/>
      <c r="E2082" s="74"/>
      <c r="F2082" s="74"/>
      <c r="G2082" s="75"/>
      <c r="H2082" s="75"/>
      <c r="I2082" s="75"/>
      <c r="J2082" s="75"/>
      <c r="K2082" s="75"/>
      <c r="L2082" s="75"/>
      <c r="M2082" s="80"/>
      <c r="N2082" s="194"/>
      <c r="O2082" s="70"/>
      <c r="P2082" s="70"/>
      <c r="Q2082" s="70"/>
      <c r="R2082" s="70"/>
      <c r="S2082" s="70"/>
      <c r="T2082" s="70"/>
      <c r="U2082" s="70"/>
      <c r="V2082" s="71"/>
      <c r="W2082" s="71"/>
      <c r="X2082" s="71"/>
      <c r="Y2082" s="70"/>
      <c r="Z2082" s="70"/>
      <c r="AA2082" s="65"/>
      <c r="AB2082" s="65"/>
      <c r="AC2082" s="128"/>
      <c r="AD2082" s="127"/>
      <c r="AE2082" s="126"/>
      <c r="AF2082" s="126"/>
      <c r="AG2082" s="126"/>
      <c r="AH2082" s="125"/>
      <c r="AI2082" s="125"/>
      <c r="AJ2082" s="125"/>
      <c r="AK2082" s="125"/>
      <c r="AL2082" s="125"/>
      <c r="AM2082" s="125"/>
      <c r="AN2082" s="125"/>
      <c r="AO2082" s="66"/>
      <c r="AP2082" s="125"/>
      <c r="AQ2082" s="125"/>
      <c r="AR2082" s="125"/>
      <c r="AS2082" s="125"/>
      <c r="AT2082" s="125"/>
      <c r="AU2082" s="125"/>
      <c r="AV2082" s="125"/>
      <c r="AW2082" s="126"/>
      <c r="AX2082" s="126"/>
      <c r="AY2082" s="126"/>
      <c r="AZ2082" s="125"/>
      <c r="BA2082" s="125"/>
      <c r="BB2082" s="65"/>
      <c r="BC2082" s="65"/>
      <c r="BD2082" s="128"/>
      <c r="BE2082" s="127"/>
      <c r="BF2082" s="126"/>
      <c r="BG2082" s="126"/>
      <c r="BH2082" s="126"/>
      <c r="BI2082" s="125"/>
      <c r="BJ2082" s="125"/>
      <c r="BK2082" s="125"/>
      <c r="BL2082" s="125"/>
      <c r="BM2082" s="125"/>
      <c r="BN2082" s="125"/>
      <c r="BO2082" s="129"/>
      <c r="BP2082" s="66"/>
      <c r="BQ2082" s="129"/>
      <c r="BR2082" s="125"/>
      <c r="BS2082" s="125"/>
      <c r="BT2082" s="125"/>
      <c r="BU2082" s="125"/>
      <c r="BV2082" s="125"/>
      <c r="BW2082" s="125"/>
      <c r="BX2082" s="126"/>
      <c r="BY2082" s="126"/>
      <c r="BZ2082" s="126"/>
      <c r="CA2082" s="125"/>
      <c r="CB2082" s="125"/>
    </row>
    <row r="2083" spans="1:80" x14ac:dyDescent="0.3">
      <c r="A2083" s="65"/>
      <c r="B2083" s="72"/>
      <c r="C2083" s="73"/>
      <c r="D2083" s="74"/>
      <c r="E2083" s="74"/>
      <c r="F2083" s="74"/>
      <c r="G2083" s="75"/>
      <c r="H2083" s="75"/>
      <c r="I2083" s="75"/>
      <c r="J2083" s="75"/>
      <c r="K2083" s="75"/>
      <c r="L2083" s="75"/>
      <c r="M2083" s="80"/>
      <c r="N2083" s="194"/>
      <c r="O2083" s="70"/>
      <c r="P2083" s="70"/>
      <c r="Q2083" s="70"/>
      <c r="R2083" s="70"/>
      <c r="S2083" s="70"/>
      <c r="T2083" s="70"/>
      <c r="U2083" s="70"/>
      <c r="V2083" s="71"/>
      <c r="W2083" s="71"/>
      <c r="X2083" s="71"/>
      <c r="Y2083" s="70"/>
      <c r="Z2083" s="70"/>
      <c r="AA2083" s="65"/>
      <c r="AB2083" s="65"/>
      <c r="AC2083" s="128"/>
      <c r="AD2083" s="127"/>
      <c r="AE2083" s="126"/>
      <c r="AF2083" s="126"/>
      <c r="AG2083" s="126"/>
      <c r="AH2083" s="125"/>
      <c r="AI2083" s="125"/>
      <c r="AJ2083" s="125"/>
      <c r="AK2083" s="125"/>
      <c r="AL2083" s="125"/>
      <c r="AM2083" s="125"/>
      <c r="AN2083" s="125"/>
      <c r="AO2083" s="66"/>
      <c r="AP2083" s="125"/>
      <c r="AQ2083" s="125"/>
      <c r="AR2083" s="125"/>
      <c r="AS2083" s="125"/>
      <c r="AT2083" s="125"/>
      <c r="AU2083" s="125"/>
      <c r="AV2083" s="125"/>
      <c r="AW2083" s="126"/>
      <c r="AX2083" s="126"/>
      <c r="AY2083" s="126"/>
      <c r="AZ2083" s="125"/>
      <c r="BA2083" s="125"/>
      <c r="BB2083" s="65"/>
      <c r="BC2083" s="65"/>
      <c r="BD2083" s="128"/>
      <c r="BE2083" s="127"/>
      <c r="BF2083" s="126"/>
      <c r="BG2083" s="126"/>
      <c r="BH2083" s="126"/>
      <c r="BI2083" s="125"/>
      <c r="BJ2083" s="125"/>
      <c r="BK2083" s="125"/>
      <c r="BL2083" s="125"/>
      <c r="BM2083" s="125"/>
      <c r="BN2083" s="125"/>
      <c r="BO2083" s="129"/>
      <c r="BP2083" s="66"/>
      <c r="BQ2083" s="129"/>
      <c r="BR2083" s="125"/>
      <c r="BS2083" s="125"/>
      <c r="BT2083" s="125"/>
      <c r="BU2083" s="125"/>
      <c r="BV2083" s="125"/>
      <c r="BW2083" s="125"/>
      <c r="BX2083" s="126"/>
      <c r="BY2083" s="126"/>
      <c r="BZ2083" s="126"/>
      <c r="CA2083" s="125"/>
      <c r="CB2083" s="125"/>
    </row>
    <row r="2084" spans="1:80" x14ac:dyDescent="0.3">
      <c r="A2084" s="65"/>
      <c r="B2084" s="72"/>
      <c r="C2084" s="73"/>
      <c r="D2084" s="74"/>
      <c r="E2084" s="74"/>
      <c r="F2084" s="74"/>
      <c r="G2084" s="75"/>
      <c r="H2084" s="75"/>
      <c r="I2084" s="75"/>
      <c r="J2084" s="75"/>
      <c r="K2084" s="75"/>
      <c r="L2084" s="75"/>
      <c r="M2084" s="80"/>
      <c r="N2084" s="194"/>
      <c r="O2084" s="70"/>
      <c r="P2084" s="70"/>
      <c r="Q2084" s="70"/>
      <c r="R2084" s="70"/>
      <c r="S2084" s="70"/>
      <c r="T2084" s="70"/>
      <c r="U2084" s="70"/>
      <c r="V2084" s="71"/>
      <c r="W2084" s="71"/>
      <c r="X2084" s="71"/>
      <c r="Y2084" s="70"/>
      <c r="Z2084" s="70"/>
      <c r="AA2084" s="65"/>
      <c r="AB2084" s="65"/>
      <c r="AC2084" s="128"/>
      <c r="AD2084" s="127"/>
      <c r="AE2084" s="126"/>
      <c r="AF2084" s="126"/>
      <c r="AG2084" s="126"/>
      <c r="AH2084" s="125"/>
      <c r="AI2084" s="125"/>
      <c r="AJ2084" s="125"/>
      <c r="AK2084" s="125"/>
      <c r="AL2084" s="125"/>
      <c r="AM2084" s="125"/>
      <c r="AN2084" s="125"/>
      <c r="AO2084" s="66"/>
      <c r="AP2084" s="125"/>
      <c r="AQ2084" s="125"/>
      <c r="AR2084" s="125"/>
      <c r="AS2084" s="125"/>
      <c r="AT2084" s="125"/>
      <c r="AU2084" s="125"/>
      <c r="AV2084" s="125"/>
      <c r="AW2084" s="126"/>
      <c r="AX2084" s="126"/>
      <c r="AY2084" s="126"/>
      <c r="AZ2084" s="125"/>
      <c r="BA2084" s="125"/>
      <c r="BB2084" s="65"/>
      <c r="BC2084" s="65"/>
      <c r="BD2084" s="128"/>
      <c r="BE2084" s="127"/>
      <c r="BF2084" s="126"/>
      <c r="BG2084" s="126"/>
      <c r="BH2084" s="126"/>
      <c r="BI2084" s="125"/>
      <c r="BJ2084" s="125"/>
      <c r="BK2084" s="125"/>
      <c r="BL2084" s="125"/>
      <c r="BM2084" s="125"/>
      <c r="BN2084" s="125"/>
      <c r="BO2084" s="129"/>
      <c r="BP2084" s="66"/>
      <c r="BQ2084" s="129"/>
      <c r="BR2084" s="125"/>
      <c r="BS2084" s="125"/>
      <c r="BT2084" s="125"/>
      <c r="BU2084" s="125"/>
      <c r="BV2084" s="125"/>
      <c r="BW2084" s="125"/>
      <c r="BX2084" s="126"/>
      <c r="BY2084" s="126"/>
      <c r="BZ2084" s="126"/>
      <c r="CA2084" s="125"/>
      <c r="CB2084" s="125"/>
    </row>
    <row r="2085" spans="1:80" x14ac:dyDescent="0.3">
      <c r="A2085" s="65"/>
      <c r="B2085" s="72"/>
      <c r="C2085" s="73"/>
      <c r="D2085" s="74"/>
      <c r="E2085" s="74"/>
      <c r="F2085" s="74"/>
      <c r="G2085" s="75"/>
      <c r="H2085" s="75"/>
      <c r="I2085" s="75"/>
      <c r="J2085" s="75"/>
      <c r="K2085" s="75"/>
      <c r="L2085" s="75"/>
      <c r="M2085" s="80"/>
      <c r="N2085" s="194"/>
      <c r="O2085" s="70"/>
      <c r="P2085" s="70"/>
      <c r="Q2085" s="70"/>
      <c r="R2085" s="70"/>
      <c r="S2085" s="70"/>
      <c r="T2085" s="70"/>
      <c r="U2085" s="70"/>
      <c r="V2085" s="71"/>
      <c r="W2085" s="71"/>
      <c r="X2085" s="71"/>
      <c r="Y2085" s="70"/>
      <c r="Z2085" s="70"/>
      <c r="AA2085" s="65"/>
      <c r="AB2085" s="65"/>
      <c r="AC2085" s="128"/>
      <c r="AD2085" s="127"/>
      <c r="AE2085" s="126"/>
      <c r="AF2085" s="126"/>
      <c r="AG2085" s="126"/>
      <c r="AH2085" s="125"/>
      <c r="AI2085" s="125"/>
      <c r="AJ2085" s="125"/>
      <c r="AK2085" s="125"/>
      <c r="AL2085" s="125"/>
      <c r="AM2085" s="125"/>
      <c r="AN2085" s="125"/>
      <c r="AO2085" s="66"/>
      <c r="AP2085" s="125"/>
      <c r="AQ2085" s="125"/>
      <c r="AR2085" s="125"/>
      <c r="AS2085" s="125"/>
      <c r="AT2085" s="125"/>
      <c r="AU2085" s="125"/>
      <c r="AV2085" s="125"/>
      <c r="AW2085" s="126"/>
      <c r="AX2085" s="126"/>
      <c r="AY2085" s="126"/>
      <c r="AZ2085" s="125"/>
      <c r="BA2085" s="125"/>
      <c r="BB2085" s="65"/>
      <c r="BC2085" s="65"/>
      <c r="BD2085" s="128"/>
      <c r="BE2085" s="127"/>
      <c r="BF2085" s="126"/>
      <c r="BG2085" s="126"/>
      <c r="BH2085" s="126"/>
      <c r="BI2085" s="125"/>
      <c r="BJ2085" s="125"/>
      <c r="BK2085" s="125"/>
      <c r="BL2085" s="125"/>
      <c r="BM2085" s="125"/>
      <c r="BN2085" s="125"/>
      <c r="BO2085" s="129"/>
      <c r="BP2085" s="66"/>
      <c r="BQ2085" s="129"/>
      <c r="BR2085" s="125"/>
      <c r="BS2085" s="125"/>
      <c r="BT2085" s="125"/>
      <c r="BU2085" s="125"/>
      <c r="BV2085" s="125"/>
      <c r="BW2085" s="125"/>
      <c r="BX2085" s="126"/>
      <c r="BY2085" s="126"/>
      <c r="BZ2085" s="126"/>
      <c r="CA2085" s="125"/>
      <c r="CB2085" s="125"/>
    </row>
    <row r="2086" spans="1:80" x14ac:dyDescent="0.3">
      <c r="A2086" s="65"/>
      <c r="B2086" s="72"/>
      <c r="C2086" s="73"/>
      <c r="D2086" s="74"/>
      <c r="E2086" s="74"/>
      <c r="F2086" s="74"/>
      <c r="G2086" s="75"/>
      <c r="H2086" s="75"/>
      <c r="I2086" s="75"/>
      <c r="J2086" s="75"/>
      <c r="K2086" s="75"/>
      <c r="L2086" s="75"/>
      <c r="M2086" s="80"/>
      <c r="N2086" s="194"/>
      <c r="O2086" s="70"/>
      <c r="P2086" s="70"/>
      <c r="Q2086" s="70"/>
      <c r="R2086" s="70"/>
      <c r="S2086" s="70"/>
      <c r="T2086" s="70"/>
      <c r="U2086" s="70"/>
      <c r="V2086" s="71"/>
      <c r="W2086" s="71"/>
      <c r="X2086" s="71"/>
      <c r="Y2086" s="70"/>
      <c r="Z2086" s="70"/>
      <c r="AA2086" s="65"/>
      <c r="AB2086" s="65"/>
      <c r="AC2086" s="128"/>
      <c r="AD2086" s="127"/>
      <c r="AE2086" s="126"/>
      <c r="AF2086" s="126"/>
      <c r="AG2086" s="126"/>
      <c r="AH2086" s="125"/>
      <c r="AI2086" s="125"/>
      <c r="AJ2086" s="125"/>
      <c r="AK2086" s="125"/>
      <c r="AL2086" s="125"/>
      <c r="AM2086" s="125"/>
      <c r="AN2086" s="125"/>
      <c r="AO2086" s="66"/>
      <c r="AP2086" s="125"/>
      <c r="AQ2086" s="125"/>
      <c r="AR2086" s="125"/>
      <c r="AS2086" s="125"/>
      <c r="AT2086" s="125"/>
      <c r="AU2086" s="125"/>
      <c r="AV2086" s="125"/>
      <c r="AW2086" s="126"/>
      <c r="AX2086" s="126"/>
      <c r="AY2086" s="126"/>
      <c r="AZ2086" s="125"/>
      <c r="BA2086" s="125"/>
      <c r="BB2086" s="65"/>
      <c r="BC2086" s="65"/>
      <c r="BD2086" s="128"/>
      <c r="BE2086" s="127"/>
      <c r="BF2086" s="126"/>
      <c r="BG2086" s="126"/>
      <c r="BH2086" s="126"/>
      <c r="BI2086" s="125"/>
      <c r="BJ2086" s="125"/>
      <c r="BK2086" s="125"/>
      <c r="BL2086" s="125"/>
      <c r="BM2086" s="125"/>
      <c r="BN2086" s="125"/>
      <c r="BO2086" s="129"/>
      <c r="BP2086" s="66"/>
      <c r="BQ2086" s="129"/>
      <c r="BR2086" s="125"/>
      <c r="BS2086" s="125"/>
      <c r="BT2086" s="125"/>
      <c r="BU2086" s="125"/>
      <c r="BV2086" s="125"/>
      <c r="BW2086" s="125"/>
      <c r="BX2086" s="126"/>
      <c r="BY2086" s="126"/>
      <c r="BZ2086" s="126"/>
      <c r="CA2086" s="125"/>
      <c r="CB2086" s="125"/>
    </row>
    <row r="2087" spans="1:80" x14ac:dyDescent="0.3">
      <c r="A2087" s="65"/>
      <c r="B2087" s="72"/>
      <c r="C2087" s="73"/>
      <c r="D2087" s="74"/>
      <c r="E2087" s="74"/>
      <c r="F2087" s="74"/>
      <c r="G2087" s="75"/>
      <c r="H2087" s="75"/>
      <c r="I2087" s="75"/>
      <c r="J2087" s="75"/>
      <c r="K2087" s="75"/>
      <c r="L2087" s="75"/>
      <c r="M2087" s="80"/>
      <c r="N2087" s="194"/>
      <c r="O2087" s="70"/>
      <c r="P2087" s="70"/>
      <c r="Q2087" s="70"/>
      <c r="R2087" s="70"/>
      <c r="S2087" s="70"/>
      <c r="T2087" s="70"/>
      <c r="U2087" s="70"/>
      <c r="V2087" s="71"/>
      <c r="W2087" s="71"/>
      <c r="X2087" s="71"/>
      <c r="Y2087" s="70"/>
      <c r="Z2087" s="70"/>
      <c r="AA2087" s="65"/>
      <c r="AB2087" s="65"/>
      <c r="AC2087" s="128"/>
      <c r="AD2087" s="127"/>
      <c r="AE2087" s="126"/>
      <c r="AF2087" s="126"/>
      <c r="AG2087" s="126"/>
      <c r="AH2087" s="125"/>
      <c r="AI2087" s="125"/>
      <c r="AJ2087" s="125"/>
      <c r="AK2087" s="125"/>
      <c r="AL2087" s="125"/>
      <c r="AM2087" s="125"/>
      <c r="AN2087" s="125"/>
      <c r="AO2087" s="66"/>
      <c r="AP2087" s="125"/>
      <c r="AQ2087" s="125"/>
      <c r="AR2087" s="125"/>
      <c r="AS2087" s="125"/>
      <c r="AT2087" s="125"/>
      <c r="AU2087" s="125"/>
      <c r="AV2087" s="125"/>
      <c r="AW2087" s="126"/>
      <c r="AX2087" s="126"/>
      <c r="AY2087" s="126"/>
      <c r="AZ2087" s="125"/>
      <c r="BA2087" s="125"/>
      <c r="BB2087" s="65"/>
      <c r="BC2087" s="65"/>
      <c r="BD2087" s="128"/>
      <c r="BE2087" s="127"/>
      <c r="BF2087" s="126"/>
      <c r="BG2087" s="126"/>
      <c r="BH2087" s="126"/>
      <c r="BI2087" s="125"/>
      <c r="BJ2087" s="125"/>
      <c r="BK2087" s="125"/>
      <c r="BL2087" s="125"/>
      <c r="BM2087" s="125"/>
      <c r="BN2087" s="125"/>
      <c r="BO2087" s="129"/>
      <c r="BP2087" s="66"/>
      <c r="BQ2087" s="129"/>
      <c r="BR2087" s="125"/>
      <c r="BS2087" s="125"/>
      <c r="BT2087" s="125"/>
      <c r="BU2087" s="125"/>
      <c r="BV2087" s="125"/>
      <c r="BW2087" s="125"/>
      <c r="BX2087" s="126"/>
      <c r="BY2087" s="126"/>
      <c r="BZ2087" s="126"/>
      <c r="CA2087" s="125"/>
      <c r="CB2087" s="125"/>
    </row>
    <row r="2088" spans="1:80" x14ac:dyDescent="0.3">
      <c r="A2088" s="65"/>
      <c r="B2088" s="72"/>
      <c r="C2088" s="73"/>
      <c r="D2088" s="74"/>
      <c r="E2088" s="74"/>
      <c r="F2088" s="74"/>
      <c r="G2088" s="75"/>
      <c r="H2088" s="75"/>
      <c r="I2088" s="75"/>
      <c r="J2088" s="75"/>
      <c r="K2088" s="75"/>
      <c r="L2088" s="75"/>
      <c r="M2088" s="80"/>
      <c r="N2088" s="194"/>
      <c r="O2088" s="70"/>
      <c r="P2088" s="70"/>
      <c r="Q2088" s="70"/>
      <c r="R2088" s="70"/>
      <c r="S2088" s="70"/>
      <c r="T2088" s="70"/>
      <c r="U2088" s="70"/>
      <c r="V2088" s="71"/>
      <c r="W2088" s="71"/>
      <c r="X2088" s="71"/>
      <c r="Y2088" s="70"/>
      <c r="Z2088" s="70"/>
      <c r="AA2088" s="65"/>
      <c r="AB2088" s="65"/>
      <c r="AC2088" s="128"/>
      <c r="AD2088" s="127"/>
      <c r="AE2088" s="126"/>
      <c r="AF2088" s="126"/>
      <c r="AG2088" s="126"/>
      <c r="AH2088" s="125"/>
      <c r="AI2088" s="125"/>
      <c r="AJ2088" s="125"/>
      <c r="AK2088" s="125"/>
      <c r="AL2088" s="125"/>
      <c r="AM2088" s="125"/>
      <c r="AN2088" s="125"/>
      <c r="AO2088" s="66"/>
      <c r="AP2088" s="125"/>
      <c r="AQ2088" s="125"/>
      <c r="AR2088" s="125"/>
      <c r="AS2088" s="125"/>
      <c r="AT2088" s="125"/>
      <c r="AU2088" s="125"/>
      <c r="AV2088" s="125"/>
      <c r="AW2088" s="126"/>
      <c r="AX2088" s="126"/>
      <c r="AY2088" s="126"/>
      <c r="AZ2088" s="125"/>
      <c r="BA2088" s="125"/>
      <c r="BB2088" s="65"/>
      <c r="BC2088" s="65"/>
      <c r="BD2088" s="128"/>
      <c r="BE2088" s="127"/>
      <c r="BF2088" s="126"/>
      <c r="BG2088" s="126"/>
      <c r="BH2088" s="126"/>
      <c r="BI2088" s="125"/>
      <c r="BJ2088" s="125"/>
      <c r="BK2088" s="125"/>
      <c r="BL2088" s="125"/>
      <c r="BM2088" s="125"/>
      <c r="BN2088" s="125"/>
      <c r="BO2088" s="129"/>
      <c r="BP2088" s="66"/>
      <c r="BQ2088" s="129"/>
      <c r="BR2088" s="125"/>
      <c r="BS2088" s="125"/>
      <c r="BT2088" s="125"/>
      <c r="BU2088" s="125"/>
      <c r="BV2088" s="125"/>
      <c r="BW2088" s="125"/>
      <c r="BX2088" s="126"/>
      <c r="BY2088" s="126"/>
      <c r="BZ2088" s="126"/>
      <c r="CA2088" s="125"/>
      <c r="CB2088" s="125"/>
    </row>
    <row r="2089" spans="1:80" x14ac:dyDescent="0.3">
      <c r="A2089" s="65"/>
      <c r="B2089" s="65"/>
      <c r="C2089" s="65"/>
      <c r="D2089" s="65"/>
      <c r="E2089" s="65"/>
      <c r="F2089" s="65"/>
      <c r="G2089" s="65"/>
      <c r="H2089" s="65"/>
      <c r="I2089" s="65"/>
      <c r="J2089" s="65"/>
      <c r="K2089" s="65"/>
      <c r="L2089" s="65"/>
      <c r="M2089" s="99"/>
      <c r="N2089" s="66"/>
      <c r="O2089" s="99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5"/>
      <c r="AC2089" s="128"/>
      <c r="AD2089" s="127"/>
      <c r="AE2089" s="126"/>
      <c r="AF2089" s="126"/>
      <c r="AG2089" s="126"/>
      <c r="AH2089" s="125"/>
      <c r="AI2089" s="125"/>
      <c r="AJ2089" s="125"/>
      <c r="AK2089" s="125"/>
      <c r="AL2089" s="125"/>
      <c r="AM2089" s="125"/>
      <c r="AN2089" s="125"/>
      <c r="AO2089" s="66"/>
      <c r="AP2089" s="125"/>
      <c r="AQ2089" s="125"/>
      <c r="AR2089" s="125"/>
      <c r="AS2089" s="125"/>
      <c r="AT2089" s="125"/>
      <c r="AU2089" s="125"/>
      <c r="AV2089" s="125"/>
      <c r="AW2089" s="126"/>
      <c r="AX2089" s="126"/>
      <c r="AY2089" s="126"/>
      <c r="AZ2089" s="125"/>
      <c r="BA2089" s="125"/>
      <c r="BB2089" s="65"/>
      <c r="BC2089" s="65"/>
      <c r="BD2089" s="128"/>
      <c r="BE2089" s="127"/>
      <c r="BF2089" s="126"/>
      <c r="BG2089" s="126"/>
      <c r="BH2089" s="126"/>
      <c r="BI2089" s="125"/>
      <c r="BJ2089" s="125"/>
      <c r="BK2089" s="125"/>
      <c r="BL2089" s="125"/>
      <c r="BM2089" s="125"/>
      <c r="BN2089" s="125"/>
      <c r="BO2089" s="129"/>
      <c r="BP2089" s="66"/>
      <c r="BQ2089" s="129"/>
      <c r="BR2089" s="125"/>
      <c r="BS2089" s="125"/>
      <c r="BT2089" s="125"/>
      <c r="BU2089" s="125"/>
      <c r="BV2089" s="125"/>
      <c r="BW2089" s="125"/>
      <c r="BX2089" s="126"/>
      <c r="BY2089" s="126"/>
      <c r="BZ2089" s="126"/>
      <c r="CA2089" s="125"/>
      <c r="CB2089" s="125"/>
    </row>
    <row r="2090" spans="1:80" x14ac:dyDescent="0.3">
      <c r="A2090" s="65"/>
      <c r="B2090" s="68"/>
      <c r="C2090" s="68"/>
      <c r="D2090" s="68"/>
      <c r="E2090" s="68"/>
      <c r="F2090" s="68"/>
      <c r="G2090" s="68"/>
      <c r="H2090" s="68"/>
      <c r="I2090" s="68"/>
      <c r="J2090" s="68"/>
      <c r="K2090" s="68"/>
      <c r="L2090" s="68"/>
      <c r="M2090" s="87"/>
      <c r="N2090" s="68"/>
      <c r="O2090" s="87"/>
      <c r="P2090" s="68"/>
      <c r="Q2090" s="68"/>
      <c r="R2090" s="68"/>
      <c r="S2090" s="68"/>
      <c r="T2090" s="68"/>
      <c r="U2090" s="68"/>
      <c r="V2090" s="68"/>
      <c r="W2090" s="68"/>
      <c r="X2090" s="68"/>
      <c r="Y2090" s="68"/>
      <c r="Z2090" s="68"/>
      <c r="AA2090" s="65"/>
      <c r="AB2090" s="65"/>
      <c r="AC2090" s="128"/>
      <c r="AD2090" s="127"/>
      <c r="AE2090" s="126"/>
      <c r="AF2090" s="126"/>
      <c r="AG2090" s="126"/>
      <c r="AH2090" s="125"/>
      <c r="AI2090" s="125"/>
      <c r="AJ2090" s="125"/>
      <c r="AK2090" s="125"/>
      <c r="AL2090" s="125"/>
      <c r="AM2090" s="125"/>
      <c r="AN2090" s="125"/>
      <c r="AO2090" s="66"/>
      <c r="AP2090" s="125"/>
      <c r="AQ2090" s="125"/>
      <c r="AR2090" s="125"/>
      <c r="AS2090" s="125"/>
      <c r="AT2090" s="125"/>
      <c r="AU2090" s="125"/>
      <c r="AV2090" s="125"/>
      <c r="AW2090" s="126"/>
      <c r="AX2090" s="126"/>
      <c r="AY2090" s="126"/>
      <c r="AZ2090" s="125"/>
      <c r="BA2090" s="125"/>
      <c r="BB2090" s="65"/>
      <c r="BC2090" s="65"/>
      <c r="BD2090" s="128"/>
      <c r="BE2090" s="127"/>
      <c r="BF2090" s="126"/>
      <c r="BG2090" s="126"/>
      <c r="BH2090" s="126"/>
      <c r="BI2090" s="125"/>
      <c r="BJ2090" s="125"/>
      <c r="BK2090" s="125"/>
      <c r="BL2090" s="125"/>
      <c r="BM2090" s="125"/>
      <c r="BN2090" s="125"/>
      <c r="BO2090" s="129"/>
      <c r="BP2090" s="66"/>
      <c r="BQ2090" s="129"/>
      <c r="BR2090" s="125"/>
      <c r="BS2090" s="125"/>
      <c r="BT2090" s="125"/>
      <c r="BU2090" s="125"/>
      <c r="BV2090" s="125"/>
      <c r="BW2090" s="125"/>
      <c r="BX2090" s="126"/>
      <c r="BY2090" s="126"/>
      <c r="BZ2090" s="126"/>
      <c r="CA2090" s="125"/>
      <c r="CB2090" s="125"/>
    </row>
    <row r="2091" spans="1:80" x14ac:dyDescent="0.3">
      <c r="A2091" s="65"/>
      <c r="B2091" s="77"/>
      <c r="C2091" s="77"/>
      <c r="D2091" s="78"/>
      <c r="E2091" s="78"/>
      <c r="F2091" s="78"/>
      <c r="G2091" s="79"/>
      <c r="H2091" s="79"/>
      <c r="I2091" s="79"/>
      <c r="J2091" s="79"/>
      <c r="K2091" s="79"/>
      <c r="L2091" s="79"/>
      <c r="M2091" s="80"/>
      <c r="N2091" s="68"/>
      <c r="O2091" s="80"/>
      <c r="P2091" s="79"/>
      <c r="Q2091" s="79"/>
      <c r="R2091" s="79"/>
      <c r="S2091" s="79"/>
      <c r="T2091" s="79"/>
      <c r="U2091" s="79"/>
      <c r="V2091" s="78"/>
      <c r="W2091" s="78"/>
      <c r="X2091" s="78"/>
      <c r="Y2091" s="77"/>
      <c r="Z2091" s="77"/>
      <c r="AA2091" s="65"/>
      <c r="AB2091" s="65"/>
      <c r="AC2091" s="128"/>
      <c r="AD2091" s="127"/>
      <c r="AE2091" s="126"/>
      <c r="AF2091" s="126"/>
      <c r="AG2091" s="126"/>
      <c r="AH2091" s="125"/>
      <c r="AI2091" s="125"/>
      <c r="AJ2091" s="125"/>
      <c r="AK2091" s="125"/>
      <c r="AL2091" s="125"/>
      <c r="AM2091" s="125"/>
      <c r="AN2091" s="125"/>
      <c r="AO2091" s="66"/>
      <c r="AP2091" s="125"/>
      <c r="AQ2091" s="125"/>
      <c r="AR2091" s="125"/>
      <c r="AS2091" s="125"/>
      <c r="AT2091" s="125"/>
      <c r="AU2091" s="125"/>
      <c r="AV2091" s="125"/>
      <c r="AW2091" s="126"/>
      <c r="AX2091" s="126"/>
      <c r="AY2091" s="126"/>
      <c r="AZ2091" s="125"/>
      <c r="BA2091" s="125"/>
      <c r="BB2091" s="65"/>
      <c r="BC2091" s="65"/>
      <c r="BD2091" s="128"/>
      <c r="BE2091" s="127"/>
      <c r="BF2091" s="126"/>
      <c r="BG2091" s="126"/>
      <c r="BH2091" s="126"/>
      <c r="BI2091" s="125"/>
      <c r="BJ2091" s="125"/>
      <c r="BK2091" s="125"/>
      <c r="BL2091" s="125"/>
      <c r="BM2091" s="125"/>
      <c r="BN2091" s="125"/>
      <c r="BO2091" s="129"/>
      <c r="BP2091" s="66"/>
      <c r="BQ2091" s="129"/>
      <c r="BR2091" s="125"/>
      <c r="BS2091" s="125"/>
      <c r="BT2091" s="125"/>
      <c r="BU2091" s="125"/>
      <c r="BV2091" s="125"/>
      <c r="BW2091" s="125"/>
      <c r="BX2091" s="126"/>
      <c r="BY2091" s="126"/>
      <c r="BZ2091" s="126"/>
      <c r="CA2091" s="125"/>
      <c r="CB2091" s="125"/>
    </row>
    <row r="2092" spans="1:80" x14ac:dyDescent="0.3">
      <c r="A2092" s="65"/>
      <c r="B2092" s="72"/>
      <c r="C2092" s="72"/>
      <c r="D2092" s="78"/>
      <c r="E2092" s="78"/>
      <c r="F2092" s="78"/>
      <c r="G2092" s="80"/>
      <c r="H2092" s="80"/>
      <c r="I2092" s="80"/>
      <c r="J2092" s="80"/>
      <c r="K2092" s="80"/>
      <c r="L2092" s="80"/>
      <c r="M2092" s="80"/>
      <c r="N2092" s="81"/>
      <c r="O2092" s="80"/>
      <c r="P2092" s="80"/>
      <c r="Q2092" s="80"/>
      <c r="R2092" s="80"/>
      <c r="S2092" s="80"/>
      <c r="T2092" s="80"/>
      <c r="U2092" s="80"/>
      <c r="V2092" s="78"/>
      <c r="W2092" s="78"/>
      <c r="X2092" s="78"/>
      <c r="Y2092" s="72"/>
      <c r="Z2092" s="72"/>
      <c r="AA2092" s="65"/>
      <c r="AB2092" s="65"/>
      <c r="AC2092" s="128"/>
      <c r="AD2092" s="127"/>
      <c r="AE2092" s="126"/>
      <c r="AF2092" s="126"/>
      <c r="AG2092" s="126"/>
      <c r="AH2092" s="125"/>
      <c r="AI2092" s="125"/>
      <c r="AJ2092" s="125"/>
      <c r="AK2092" s="125"/>
      <c r="AL2092" s="125"/>
      <c r="AM2092" s="125"/>
      <c r="AN2092" s="125"/>
      <c r="AO2092" s="66"/>
      <c r="AP2092" s="125"/>
      <c r="AQ2092" s="125"/>
      <c r="AR2092" s="125"/>
      <c r="AS2092" s="125"/>
      <c r="AT2092" s="125"/>
      <c r="AU2092" s="125"/>
      <c r="AV2092" s="125"/>
      <c r="AW2092" s="126"/>
      <c r="AX2092" s="126"/>
      <c r="AY2092" s="126"/>
      <c r="AZ2092" s="125"/>
      <c r="BA2092" s="125"/>
      <c r="BB2092" s="65"/>
      <c r="BC2092" s="65"/>
      <c r="BD2092" s="128"/>
      <c r="BE2092" s="127"/>
      <c r="BF2092" s="126"/>
      <c r="BG2092" s="126"/>
      <c r="BH2092" s="126"/>
      <c r="BI2092" s="125"/>
      <c r="BJ2092" s="125"/>
      <c r="BK2092" s="125"/>
      <c r="BL2092" s="125"/>
      <c r="BM2092" s="125"/>
      <c r="BN2092" s="125"/>
      <c r="BO2092" s="129"/>
      <c r="BP2092" s="66"/>
      <c r="BQ2092" s="129"/>
      <c r="BR2092" s="125"/>
      <c r="BS2092" s="125"/>
      <c r="BT2092" s="125"/>
      <c r="BU2092" s="125"/>
      <c r="BV2092" s="125"/>
      <c r="BW2092" s="125"/>
      <c r="BX2092" s="126"/>
      <c r="BY2092" s="126"/>
      <c r="BZ2092" s="126"/>
      <c r="CA2092" s="125"/>
      <c r="CB2092" s="125"/>
    </row>
    <row r="2093" spans="1:80" x14ac:dyDescent="0.3">
      <c r="A2093" s="65"/>
      <c r="B2093" s="128"/>
      <c r="C2093" s="127"/>
      <c r="D2093" s="126"/>
      <c r="E2093" s="126"/>
      <c r="F2093" s="126"/>
      <c r="G2093" s="125"/>
      <c r="H2093" s="125"/>
      <c r="I2093" s="125"/>
      <c r="J2093" s="125"/>
      <c r="K2093" s="125"/>
      <c r="L2093" s="125"/>
      <c r="M2093" s="125"/>
      <c r="N2093" s="66"/>
      <c r="O2093" s="125"/>
      <c r="P2093" s="125"/>
      <c r="Q2093" s="125"/>
      <c r="R2093" s="125"/>
      <c r="S2093" s="125"/>
      <c r="T2093" s="125"/>
      <c r="U2093" s="125"/>
      <c r="V2093" s="126"/>
      <c r="W2093" s="126"/>
      <c r="X2093" s="126"/>
      <c r="Y2093" s="125"/>
      <c r="Z2093" s="125"/>
      <c r="AA2093" s="65"/>
      <c r="AB2093" s="65"/>
      <c r="AC2093" s="128"/>
      <c r="AD2093" s="127"/>
      <c r="AE2093" s="126"/>
      <c r="AF2093" s="126"/>
      <c r="AG2093" s="126"/>
      <c r="AH2093" s="125"/>
      <c r="AI2093" s="125"/>
      <c r="AJ2093" s="125"/>
      <c r="AK2093" s="125"/>
      <c r="AL2093" s="125"/>
      <c r="AM2093" s="125"/>
      <c r="AN2093" s="125"/>
      <c r="AO2093" s="66"/>
      <c r="AP2093" s="125"/>
      <c r="AQ2093" s="125"/>
      <c r="AR2093" s="125"/>
      <c r="AS2093" s="125"/>
      <c r="AT2093" s="125"/>
      <c r="AU2093" s="125"/>
      <c r="AV2093" s="125"/>
      <c r="AW2093" s="126"/>
      <c r="AX2093" s="126"/>
      <c r="AY2093" s="126"/>
      <c r="AZ2093" s="125"/>
      <c r="BA2093" s="125"/>
      <c r="BB2093" s="65"/>
      <c r="BC2093" s="65"/>
      <c r="BD2093" s="128"/>
      <c r="BE2093" s="127"/>
      <c r="BF2093" s="126"/>
      <c r="BG2093" s="126"/>
      <c r="BH2093" s="126"/>
      <c r="BI2093" s="125"/>
      <c r="BJ2093" s="125"/>
      <c r="BK2093" s="125"/>
      <c r="BL2093" s="125"/>
      <c r="BM2093" s="125"/>
      <c r="BN2093" s="125"/>
      <c r="BO2093" s="129"/>
      <c r="BP2093" s="66"/>
      <c r="BQ2093" s="129"/>
      <c r="BR2093" s="125"/>
      <c r="BS2093" s="125"/>
      <c r="BT2093" s="125"/>
      <c r="BU2093" s="125"/>
      <c r="BV2093" s="125"/>
      <c r="BW2093" s="125"/>
      <c r="BX2093" s="126"/>
      <c r="BY2093" s="126"/>
      <c r="BZ2093" s="126"/>
      <c r="CA2093" s="125"/>
      <c r="CB2093" s="125"/>
    </row>
    <row r="2094" spans="1:80" x14ac:dyDescent="0.3">
      <c r="A2094" s="65"/>
      <c r="B2094" s="223"/>
      <c r="C2094" s="224"/>
      <c r="D2094" s="65"/>
      <c r="E2094" s="65"/>
      <c r="F2094" s="223"/>
      <c r="G2094" s="224"/>
      <c r="H2094" s="65"/>
      <c r="I2094" s="65"/>
      <c r="J2094" s="223"/>
      <c r="K2094" s="224"/>
      <c r="L2094" s="65"/>
      <c r="M2094" s="233"/>
      <c r="N2094" s="233"/>
      <c r="O2094" s="233"/>
      <c r="P2094" s="65"/>
      <c r="Q2094" s="223"/>
      <c r="R2094" s="224"/>
      <c r="S2094" s="65"/>
      <c r="T2094" s="65"/>
      <c r="U2094" s="223"/>
      <c r="V2094" s="224"/>
      <c r="W2094" s="65"/>
      <c r="X2094" s="65"/>
      <c r="Y2094" s="223"/>
      <c r="Z2094" s="224"/>
      <c r="AA2094" s="65"/>
      <c r="AB2094" s="65"/>
      <c r="AC2094" s="128"/>
      <c r="AD2094" s="127"/>
      <c r="AE2094" s="126"/>
      <c r="AF2094" s="126"/>
      <c r="AG2094" s="126"/>
      <c r="AH2094" s="125"/>
      <c r="AI2094" s="125"/>
      <c r="AJ2094" s="125"/>
      <c r="AK2094" s="125"/>
      <c r="AL2094" s="125"/>
      <c r="AM2094" s="125"/>
      <c r="AN2094" s="125"/>
      <c r="AO2094" s="66"/>
      <c r="AP2094" s="125"/>
      <c r="AQ2094" s="125"/>
      <c r="AR2094" s="125"/>
      <c r="AS2094" s="125"/>
      <c r="AT2094" s="125"/>
      <c r="AU2094" s="125"/>
      <c r="AV2094" s="125"/>
      <c r="AW2094" s="126"/>
      <c r="AX2094" s="126"/>
      <c r="AY2094" s="126"/>
      <c r="AZ2094" s="125"/>
      <c r="BA2094" s="125"/>
      <c r="BB2094" s="65"/>
      <c r="BC2094" s="65"/>
      <c r="BD2094" s="128"/>
      <c r="BE2094" s="127"/>
      <c r="BF2094" s="126"/>
      <c r="BG2094" s="126"/>
      <c r="BH2094" s="126"/>
      <c r="BI2094" s="125"/>
      <c r="BJ2094" s="125"/>
      <c r="BK2094" s="125"/>
      <c r="BL2094" s="125"/>
      <c r="BM2094" s="125"/>
      <c r="BN2094" s="125"/>
      <c r="BO2094" s="129"/>
      <c r="BP2094" s="66"/>
      <c r="BQ2094" s="129"/>
      <c r="BR2094" s="125"/>
      <c r="BS2094" s="125"/>
      <c r="BT2094" s="125"/>
      <c r="BU2094" s="125"/>
      <c r="BV2094" s="125"/>
      <c r="BW2094" s="125"/>
      <c r="BX2094" s="126"/>
      <c r="BY2094" s="126"/>
      <c r="BZ2094" s="126"/>
      <c r="CA2094" s="125"/>
      <c r="CB2094" s="125"/>
    </row>
    <row r="2095" spans="1:80" x14ac:dyDescent="0.3">
      <c r="A2095" s="65"/>
      <c r="B2095" s="225"/>
      <c r="C2095" s="226"/>
      <c r="D2095" s="65"/>
      <c r="E2095" s="65"/>
      <c r="F2095" s="227"/>
      <c r="G2095" s="226"/>
      <c r="H2095" s="65"/>
      <c r="I2095" s="65"/>
      <c r="J2095" s="228"/>
      <c r="K2095" s="229"/>
      <c r="L2095" s="65"/>
      <c r="M2095" s="225"/>
      <c r="N2095" s="230"/>
      <c r="O2095" s="226"/>
      <c r="P2095" s="65"/>
      <c r="Q2095" s="231"/>
      <c r="R2095" s="232"/>
      <c r="S2095" s="76"/>
      <c r="T2095" s="65"/>
      <c r="U2095" s="225"/>
      <c r="V2095" s="226"/>
      <c r="W2095" s="65"/>
      <c r="X2095" s="65"/>
      <c r="Y2095" s="225"/>
      <c r="Z2095" s="226"/>
      <c r="AA2095" s="65"/>
      <c r="AB2095" s="65"/>
      <c r="AC2095" s="128"/>
      <c r="AD2095" s="127"/>
      <c r="AE2095" s="126"/>
      <c r="AF2095" s="126"/>
      <c r="AG2095" s="126"/>
      <c r="AH2095" s="125"/>
      <c r="AI2095" s="125"/>
      <c r="AJ2095" s="125"/>
      <c r="AK2095" s="125"/>
      <c r="AL2095" s="125"/>
      <c r="AM2095" s="125"/>
      <c r="AN2095" s="125"/>
      <c r="AO2095" s="66"/>
      <c r="AP2095" s="125"/>
      <c r="AQ2095" s="125"/>
      <c r="AR2095" s="125"/>
      <c r="AS2095" s="125"/>
      <c r="AT2095" s="125"/>
      <c r="AU2095" s="125"/>
      <c r="AV2095" s="125"/>
      <c r="AW2095" s="126"/>
      <c r="AX2095" s="126"/>
      <c r="AY2095" s="126"/>
      <c r="AZ2095" s="125"/>
      <c r="BA2095" s="125"/>
      <c r="BB2095" s="65"/>
      <c r="BC2095" s="65"/>
      <c r="BD2095" s="128"/>
      <c r="BE2095" s="127"/>
      <c r="BF2095" s="126"/>
      <c r="BG2095" s="126"/>
      <c r="BH2095" s="126"/>
      <c r="BI2095" s="125"/>
      <c r="BJ2095" s="125"/>
      <c r="BK2095" s="125"/>
      <c r="BL2095" s="125"/>
      <c r="BM2095" s="125"/>
      <c r="BN2095" s="125"/>
      <c r="BO2095" s="129"/>
      <c r="BP2095" s="66"/>
      <c r="BQ2095" s="129"/>
      <c r="BR2095" s="125"/>
      <c r="BS2095" s="125"/>
      <c r="BT2095" s="125"/>
      <c r="BU2095" s="125"/>
      <c r="BV2095" s="125"/>
      <c r="BW2095" s="125"/>
      <c r="BX2095" s="126"/>
      <c r="BY2095" s="126"/>
      <c r="BZ2095" s="126"/>
      <c r="CA2095" s="125"/>
      <c r="CB2095" s="125"/>
    </row>
    <row r="2096" spans="1:80" x14ac:dyDescent="0.3">
      <c r="A2096" s="65"/>
      <c r="B2096" s="65"/>
      <c r="C2096" s="65"/>
      <c r="D2096" s="65"/>
      <c r="E2096" s="65"/>
      <c r="F2096" s="65"/>
      <c r="G2096" s="65"/>
      <c r="H2096" s="65"/>
      <c r="I2096" s="65"/>
      <c r="J2096" s="65"/>
      <c r="K2096" s="65"/>
      <c r="L2096" s="65"/>
      <c r="M2096" s="99"/>
      <c r="N2096" s="66"/>
      <c r="O2096" s="99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5"/>
      <c r="AC2096" s="128"/>
      <c r="AD2096" s="127"/>
      <c r="AE2096" s="126"/>
      <c r="AF2096" s="126"/>
      <c r="AG2096" s="126"/>
      <c r="AH2096" s="125"/>
      <c r="AI2096" s="125"/>
      <c r="AJ2096" s="125"/>
      <c r="AK2096" s="125"/>
      <c r="AL2096" s="125"/>
      <c r="AM2096" s="125"/>
      <c r="AN2096" s="125"/>
      <c r="AO2096" s="66"/>
      <c r="AP2096" s="125"/>
      <c r="AQ2096" s="125"/>
      <c r="AR2096" s="125"/>
      <c r="AS2096" s="125"/>
      <c r="AT2096" s="125"/>
      <c r="AU2096" s="125"/>
      <c r="AV2096" s="125"/>
      <c r="AW2096" s="126"/>
      <c r="AX2096" s="126"/>
      <c r="AY2096" s="126"/>
      <c r="AZ2096" s="125"/>
      <c r="BA2096" s="125"/>
      <c r="BB2096" s="65"/>
      <c r="BC2096" s="65"/>
      <c r="BD2096" s="128"/>
      <c r="BE2096" s="127"/>
      <c r="BF2096" s="126"/>
      <c r="BG2096" s="126"/>
      <c r="BH2096" s="126"/>
      <c r="BI2096" s="125"/>
      <c r="BJ2096" s="125"/>
      <c r="BK2096" s="125"/>
      <c r="BL2096" s="125"/>
      <c r="BM2096" s="125"/>
      <c r="BN2096" s="125"/>
      <c r="BO2096" s="129"/>
      <c r="BP2096" s="66"/>
      <c r="BQ2096" s="129"/>
      <c r="BR2096" s="125"/>
      <c r="BS2096" s="125"/>
      <c r="BT2096" s="125"/>
      <c r="BU2096" s="125"/>
      <c r="BV2096" s="125"/>
      <c r="BW2096" s="125"/>
      <c r="BX2096" s="126"/>
      <c r="BY2096" s="126"/>
      <c r="BZ2096" s="126"/>
      <c r="CA2096" s="125"/>
      <c r="CB2096" s="125"/>
    </row>
    <row r="2097" spans="1:80" x14ac:dyDescent="0.3">
      <c r="A2097" s="65"/>
      <c r="B2097" s="65"/>
      <c r="C2097" s="65"/>
      <c r="D2097" s="65"/>
      <c r="E2097" s="65"/>
      <c r="F2097" s="65"/>
      <c r="G2097" s="65"/>
      <c r="H2097" s="65"/>
      <c r="I2097" s="65"/>
      <c r="J2097" s="65"/>
      <c r="K2097" s="65"/>
      <c r="L2097" s="65"/>
      <c r="M2097" s="99"/>
      <c r="N2097" s="66"/>
      <c r="O2097" s="99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5"/>
      <c r="AC2097" s="128"/>
      <c r="AD2097" s="127"/>
      <c r="AE2097" s="126"/>
      <c r="AF2097" s="126"/>
      <c r="AG2097" s="126"/>
      <c r="AH2097" s="125"/>
      <c r="AI2097" s="125"/>
      <c r="AJ2097" s="125"/>
      <c r="AK2097" s="125"/>
      <c r="AL2097" s="125"/>
      <c r="AM2097" s="125"/>
      <c r="AN2097" s="125"/>
      <c r="AO2097" s="66"/>
      <c r="AP2097" s="125"/>
      <c r="AQ2097" s="125"/>
      <c r="AR2097" s="125"/>
      <c r="AS2097" s="125"/>
      <c r="AT2097" s="125"/>
      <c r="AU2097" s="125"/>
      <c r="AV2097" s="125"/>
      <c r="AW2097" s="126"/>
      <c r="AX2097" s="126"/>
      <c r="AY2097" s="126"/>
      <c r="AZ2097" s="125"/>
      <c r="BA2097" s="125"/>
      <c r="BB2097" s="65"/>
      <c r="BC2097" s="65"/>
      <c r="BD2097" s="128"/>
      <c r="BE2097" s="127"/>
      <c r="BF2097" s="126"/>
      <c r="BG2097" s="126"/>
      <c r="BH2097" s="126"/>
      <c r="BI2097" s="125"/>
      <c r="BJ2097" s="125"/>
      <c r="BK2097" s="125"/>
      <c r="BL2097" s="125"/>
      <c r="BM2097" s="125"/>
      <c r="BN2097" s="125"/>
      <c r="BO2097" s="129"/>
      <c r="BP2097" s="66"/>
      <c r="BQ2097" s="129"/>
      <c r="BR2097" s="125"/>
      <c r="BS2097" s="125"/>
      <c r="BT2097" s="125"/>
      <c r="BU2097" s="125"/>
      <c r="BV2097" s="125"/>
      <c r="BW2097" s="125"/>
      <c r="BX2097" s="126"/>
      <c r="BY2097" s="126"/>
      <c r="BZ2097" s="126"/>
      <c r="CA2097" s="125"/>
      <c r="CB2097" s="125"/>
    </row>
    <row r="2098" spans="1:80" x14ac:dyDescent="0.3">
      <c r="A2098" s="65"/>
      <c r="B2098" s="68"/>
      <c r="C2098" s="68"/>
      <c r="D2098" s="68"/>
      <c r="E2098" s="68"/>
      <c r="F2098" s="68"/>
      <c r="G2098" s="68"/>
      <c r="H2098" s="68"/>
      <c r="I2098" s="68"/>
      <c r="J2098" s="68"/>
      <c r="K2098" s="68"/>
      <c r="L2098" s="68"/>
      <c r="M2098" s="87"/>
      <c r="N2098" s="68"/>
      <c r="O2098" s="87"/>
      <c r="P2098" s="68"/>
      <c r="Q2098" s="68"/>
      <c r="R2098" s="68"/>
      <c r="S2098" s="68"/>
      <c r="T2098" s="68"/>
      <c r="U2098" s="68"/>
      <c r="V2098" s="68"/>
      <c r="W2098" s="68"/>
      <c r="X2098" s="68"/>
      <c r="Y2098" s="68"/>
      <c r="Z2098" s="68"/>
      <c r="AA2098" s="65"/>
      <c r="AB2098" s="65"/>
      <c r="AC2098" s="128"/>
      <c r="AD2098" s="127"/>
      <c r="AE2098" s="126"/>
      <c r="AF2098" s="126"/>
      <c r="AG2098" s="126"/>
      <c r="AH2098" s="125"/>
      <c r="AI2098" s="125"/>
      <c r="AJ2098" s="125"/>
      <c r="AK2098" s="125"/>
      <c r="AL2098" s="125"/>
      <c r="AM2098" s="125"/>
      <c r="AN2098" s="125"/>
      <c r="AO2098" s="66"/>
      <c r="AP2098" s="125"/>
      <c r="AQ2098" s="125"/>
      <c r="AR2098" s="125"/>
      <c r="AS2098" s="125"/>
      <c r="AT2098" s="125"/>
      <c r="AU2098" s="125"/>
      <c r="AV2098" s="125"/>
      <c r="AW2098" s="126"/>
      <c r="AX2098" s="126"/>
      <c r="AY2098" s="126"/>
      <c r="AZ2098" s="125"/>
      <c r="BA2098" s="125"/>
      <c r="BB2098" s="65"/>
      <c r="BC2098" s="65"/>
      <c r="BD2098" s="128"/>
      <c r="BE2098" s="127"/>
      <c r="BF2098" s="126"/>
      <c r="BG2098" s="126"/>
      <c r="BH2098" s="126"/>
      <c r="BI2098" s="125"/>
      <c r="BJ2098" s="125"/>
      <c r="BK2098" s="125"/>
      <c r="BL2098" s="125"/>
      <c r="BM2098" s="125"/>
      <c r="BN2098" s="125"/>
      <c r="BO2098" s="129"/>
      <c r="BP2098" s="66"/>
      <c r="BQ2098" s="129"/>
      <c r="BR2098" s="125"/>
      <c r="BS2098" s="125"/>
      <c r="BT2098" s="125"/>
      <c r="BU2098" s="125"/>
      <c r="BV2098" s="125"/>
      <c r="BW2098" s="125"/>
      <c r="BX2098" s="126"/>
      <c r="BY2098" s="126"/>
      <c r="BZ2098" s="126"/>
      <c r="CA2098" s="125"/>
      <c r="CB2098" s="125"/>
    </row>
    <row r="2099" spans="1:80" x14ac:dyDescent="0.3">
      <c r="A2099" s="65"/>
      <c r="B2099" s="70"/>
      <c r="C2099" s="70"/>
      <c r="D2099" s="71"/>
      <c r="E2099" s="71"/>
      <c r="F2099" s="71"/>
      <c r="G2099" s="70"/>
      <c r="H2099" s="70"/>
      <c r="I2099" s="70"/>
      <c r="J2099" s="70"/>
      <c r="K2099" s="70"/>
      <c r="L2099" s="70"/>
      <c r="M2099" s="70"/>
      <c r="N2099" s="194"/>
      <c r="O2099" s="80"/>
      <c r="P2099" s="75"/>
      <c r="Q2099" s="75"/>
      <c r="R2099" s="75"/>
      <c r="S2099" s="75"/>
      <c r="T2099" s="75"/>
      <c r="U2099" s="75"/>
      <c r="V2099" s="74"/>
      <c r="W2099" s="74"/>
      <c r="X2099" s="74"/>
      <c r="Y2099" s="73"/>
      <c r="Z2099" s="72"/>
      <c r="AA2099" s="65"/>
      <c r="AB2099" s="65"/>
      <c r="AC2099" s="65"/>
      <c r="AD2099" s="65"/>
      <c r="AE2099" s="65"/>
      <c r="AF2099" s="65"/>
      <c r="AG2099" s="65"/>
      <c r="AH2099" s="65"/>
      <c r="AI2099" s="65"/>
      <c r="AJ2099" s="65"/>
      <c r="AK2099" s="65"/>
      <c r="AL2099" s="65"/>
      <c r="AM2099" s="65"/>
      <c r="AN2099" s="125"/>
      <c r="AO2099" s="66"/>
      <c r="AP2099" s="125"/>
      <c r="AQ2099" s="65"/>
      <c r="AR2099" s="65"/>
      <c r="AS2099" s="65"/>
      <c r="AT2099" s="65"/>
      <c r="AU2099" s="65"/>
      <c r="AV2099" s="65"/>
      <c r="AW2099" s="65"/>
      <c r="AX2099" s="65"/>
      <c r="AY2099" s="65"/>
      <c r="AZ2099" s="65"/>
      <c r="BA2099" s="65"/>
      <c r="BB2099" s="65"/>
      <c r="BC2099" s="65"/>
      <c r="BD2099" s="65"/>
      <c r="BE2099" s="65"/>
      <c r="BF2099" s="65"/>
      <c r="BG2099" s="65"/>
      <c r="BH2099" s="65"/>
      <c r="BI2099" s="65"/>
      <c r="BJ2099" s="65"/>
      <c r="BK2099" s="65"/>
      <c r="BL2099" s="65"/>
      <c r="BM2099" s="65"/>
      <c r="BN2099" s="65"/>
      <c r="BO2099" s="65"/>
      <c r="BP2099" s="66"/>
      <c r="BQ2099" s="65"/>
      <c r="BR2099" s="65"/>
      <c r="BS2099" s="65"/>
      <c r="BT2099" s="65"/>
      <c r="BU2099" s="65"/>
      <c r="BV2099" s="65"/>
      <c r="BW2099" s="65"/>
      <c r="BX2099" s="65"/>
      <c r="BY2099" s="65"/>
      <c r="BZ2099" s="65"/>
      <c r="CA2099" s="65"/>
      <c r="CB2099" s="65"/>
    </row>
    <row r="2100" spans="1:80" x14ac:dyDescent="0.3">
      <c r="A2100" s="65"/>
      <c r="B2100" s="70"/>
      <c r="C2100" s="70"/>
      <c r="D2100" s="71"/>
      <c r="E2100" s="71"/>
      <c r="F2100" s="71"/>
      <c r="G2100" s="70"/>
      <c r="H2100" s="70"/>
      <c r="I2100" s="70"/>
      <c r="J2100" s="70"/>
      <c r="K2100" s="70"/>
      <c r="L2100" s="70"/>
      <c r="M2100" s="70"/>
      <c r="N2100" s="194"/>
      <c r="O2100" s="80"/>
      <c r="P2100" s="75"/>
      <c r="Q2100" s="75"/>
      <c r="R2100" s="75"/>
      <c r="S2100" s="75"/>
      <c r="T2100" s="75"/>
      <c r="U2100" s="75"/>
      <c r="V2100" s="74"/>
      <c r="W2100" s="74"/>
      <c r="X2100" s="74"/>
      <c r="Y2100" s="73"/>
      <c r="Z2100" s="72"/>
      <c r="AA2100" s="65"/>
      <c r="AB2100" s="65"/>
      <c r="AC2100" s="82"/>
      <c r="AD2100" s="82"/>
      <c r="AE2100" s="82"/>
      <c r="AF2100" s="82"/>
      <c r="AG2100" s="82"/>
      <c r="AH2100" s="82"/>
      <c r="AI2100" s="82"/>
      <c r="AJ2100" s="82"/>
      <c r="AK2100" s="82"/>
      <c r="AL2100" s="82"/>
      <c r="AM2100" s="82"/>
      <c r="AN2100" s="114"/>
      <c r="AO2100" s="82"/>
      <c r="AP2100" s="114"/>
      <c r="AQ2100" s="82"/>
      <c r="AR2100" s="82"/>
      <c r="AS2100" s="82"/>
      <c r="AT2100" s="82"/>
      <c r="AU2100" s="82"/>
      <c r="AV2100" s="82"/>
      <c r="AW2100" s="82"/>
      <c r="AX2100" s="82"/>
      <c r="AY2100" s="82"/>
      <c r="AZ2100" s="82"/>
      <c r="BA2100" s="82"/>
      <c r="BB2100" s="65"/>
      <c r="BC2100" s="65"/>
      <c r="BD2100" s="82"/>
      <c r="BE2100" s="82"/>
      <c r="BF2100" s="82"/>
      <c r="BG2100" s="82"/>
      <c r="BH2100" s="82"/>
      <c r="BI2100" s="82"/>
      <c r="BJ2100" s="82"/>
      <c r="BK2100" s="82"/>
      <c r="BL2100" s="82"/>
      <c r="BM2100" s="82"/>
      <c r="BN2100" s="82"/>
      <c r="BO2100" s="82"/>
      <c r="BP2100" s="82"/>
      <c r="BQ2100" s="82"/>
      <c r="BR2100" s="82"/>
      <c r="BS2100" s="82"/>
      <c r="BT2100" s="82"/>
      <c r="BU2100" s="82"/>
      <c r="BV2100" s="82"/>
      <c r="BW2100" s="82"/>
      <c r="BX2100" s="82"/>
      <c r="BY2100" s="82"/>
      <c r="BZ2100" s="82"/>
      <c r="CA2100" s="82"/>
      <c r="CB2100" s="82"/>
    </row>
    <row r="2101" spans="1:80" x14ac:dyDescent="0.3">
      <c r="A2101" s="65"/>
      <c r="B2101" s="70"/>
      <c r="C2101" s="70"/>
      <c r="D2101" s="71"/>
      <c r="E2101" s="71"/>
      <c r="F2101" s="71"/>
      <c r="G2101" s="70"/>
      <c r="H2101" s="70"/>
      <c r="I2101" s="70"/>
      <c r="J2101" s="70"/>
      <c r="K2101" s="70"/>
      <c r="L2101" s="70"/>
      <c r="M2101" s="70"/>
      <c r="N2101" s="194"/>
      <c r="O2101" s="80"/>
      <c r="P2101" s="75"/>
      <c r="Q2101" s="75"/>
      <c r="R2101" s="75"/>
      <c r="S2101" s="75"/>
      <c r="T2101" s="75"/>
      <c r="U2101" s="75"/>
      <c r="V2101" s="74"/>
      <c r="W2101" s="74"/>
      <c r="X2101" s="74"/>
      <c r="Y2101" s="73"/>
      <c r="Z2101" s="72"/>
      <c r="AA2101" s="65"/>
      <c r="AB2101" s="65"/>
      <c r="AC2101" s="65"/>
      <c r="AD2101" s="65"/>
      <c r="AE2101" s="130"/>
      <c r="AF2101" s="130"/>
      <c r="AG2101" s="130"/>
      <c r="AH2101" s="131"/>
      <c r="AI2101" s="131"/>
      <c r="AJ2101" s="131"/>
      <c r="AK2101" s="131"/>
      <c r="AL2101" s="131"/>
      <c r="AM2101" s="131"/>
      <c r="AN2101" s="125"/>
      <c r="AO2101" s="82"/>
      <c r="AP2101" s="125"/>
      <c r="AQ2101" s="131"/>
      <c r="AR2101" s="131"/>
      <c r="AS2101" s="131"/>
      <c r="AT2101" s="131"/>
      <c r="AU2101" s="131"/>
      <c r="AV2101" s="131"/>
      <c r="AW2101" s="130"/>
      <c r="AX2101" s="130"/>
      <c r="AY2101" s="130"/>
      <c r="AZ2101" s="65"/>
      <c r="BA2101" s="65"/>
      <c r="BB2101" s="65"/>
      <c r="BC2101" s="65"/>
      <c r="BD2101" s="65"/>
      <c r="BE2101" s="65"/>
      <c r="BF2101" s="130"/>
      <c r="BG2101" s="130"/>
      <c r="BH2101" s="130"/>
      <c r="BI2101" s="131"/>
      <c r="BJ2101" s="131"/>
      <c r="BK2101" s="131"/>
      <c r="BL2101" s="131"/>
      <c r="BM2101" s="131"/>
      <c r="BN2101" s="131"/>
      <c r="BO2101" s="132"/>
      <c r="BP2101" s="82"/>
      <c r="BQ2101" s="132"/>
      <c r="BR2101" s="131"/>
      <c r="BS2101" s="131"/>
      <c r="BT2101" s="131"/>
      <c r="BU2101" s="131"/>
      <c r="BV2101" s="131"/>
      <c r="BW2101" s="131"/>
      <c r="BX2101" s="130"/>
      <c r="BY2101" s="130"/>
      <c r="BZ2101" s="130"/>
      <c r="CA2101" s="65"/>
      <c r="CB2101" s="65"/>
    </row>
    <row r="2102" spans="1:80" x14ac:dyDescent="0.3">
      <c r="A2102" s="65"/>
      <c r="B2102" s="70"/>
      <c r="C2102" s="70"/>
      <c r="D2102" s="71"/>
      <c r="E2102" s="71"/>
      <c r="F2102" s="71"/>
      <c r="G2102" s="70"/>
      <c r="H2102" s="70"/>
      <c r="I2102" s="70"/>
      <c r="J2102" s="70"/>
      <c r="K2102" s="70"/>
      <c r="L2102" s="70"/>
      <c r="M2102" s="70"/>
      <c r="N2102" s="194"/>
      <c r="O2102" s="80"/>
      <c r="P2102" s="75"/>
      <c r="Q2102" s="75"/>
      <c r="R2102" s="75"/>
      <c r="S2102" s="75"/>
      <c r="T2102" s="75"/>
      <c r="U2102" s="75"/>
      <c r="V2102" s="74"/>
      <c r="W2102" s="74"/>
      <c r="X2102" s="74"/>
      <c r="Y2102" s="73"/>
      <c r="Z2102" s="72"/>
      <c r="AA2102" s="65"/>
      <c r="AB2102" s="65"/>
      <c r="AC2102" s="128"/>
      <c r="AD2102" s="128"/>
      <c r="AE2102" s="130"/>
      <c r="AF2102" s="130"/>
      <c r="AG2102" s="130"/>
      <c r="AH2102" s="125"/>
      <c r="AI2102" s="125"/>
      <c r="AJ2102" s="125"/>
      <c r="AK2102" s="125"/>
      <c r="AL2102" s="125"/>
      <c r="AM2102" s="125"/>
      <c r="AN2102" s="125"/>
      <c r="AO2102" s="66"/>
      <c r="AP2102" s="125"/>
      <c r="AQ2102" s="125"/>
      <c r="AR2102" s="125"/>
      <c r="AS2102" s="125"/>
      <c r="AT2102" s="125"/>
      <c r="AU2102" s="125"/>
      <c r="AV2102" s="125"/>
      <c r="AW2102" s="130"/>
      <c r="AX2102" s="130"/>
      <c r="AY2102" s="130"/>
      <c r="AZ2102" s="128"/>
      <c r="BA2102" s="128"/>
      <c r="BB2102" s="65"/>
      <c r="BC2102" s="65"/>
      <c r="BD2102" s="128"/>
      <c r="BE2102" s="128"/>
      <c r="BF2102" s="130"/>
      <c r="BG2102" s="130"/>
      <c r="BH2102" s="130"/>
      <c r="BI2102" s="125"/>
      <c r="BJ2102" s="125"/>
      <c r="BK2102" s="125"/>
      <c r="BL2102" s="125"/>
      <c r="BM2102" s="125"/>
      <c r="BN2102" s="125"/>
      <c r="BO2102" s="133"/>
      <c r="BP2102" s="66"/>
      <c r="BQ2102" s="132"/>
      <c r="BR2102" s="125"/>
      <c r="BS2102" s="125"/>
      <c r="BT2102" s="125"/>
      <c r="BU2102" s="125"/>
      <c r="BV2102" s="125"/>
      <c r="BW2102" s="125"/>
      <c r="BX2102" s="130"/>
      <c r="BY2102" s="130"/>
      <c r="BZ2102" s="130"/>
      <c r="CA2102" s="128"/>
      <c r="CB2102" s="128"/>
    </row>
    <row r="2103" spans="1:80" x14ac:dyDescent="0.3">
      <c r="A2103" s="65"/>
      <c r="B2103" s="70"/>
      <c r="C2103" s="70"/>
      <c r="D2103" s="71"/>
      <c r="E2103" s="71"/>
      <c r="F2103" s="71"/>
      <c r="G2103" s="70"/>
      <c r="H2103" s="70"/>
      <c r="I2103" s="70"/>
      <c r="J2103" s="70"/>
      <c r="K2103" s="70"/>
      <c r="L2103" s="70"/>
      <c r="M2103" s="70"/>
      <c r="N2103" s="194"/>
      <c r="O2103" s="80"/>
      <c r="P2103" s="75"/>
      <c r="Q2103" s="75"/>
      <c r="R2103" s="75"/>
      <c r="S2103" s="75"/>
      <c r="T2103" s="75"/>
      <c r="U2103" s="75"/>
      <c r="V2103" s="74"/>
      <c r="W2103" s="74"/>
      <c r="X2103" s="74"/>
      <c r="Y2103" s="73"/>
      <c r="Z2103" s="72"/>
    </row>
    <row r="2104" spans="1:80" x14ac:dyDescent="0.3">
      <c r="A2104" s="65"/>
      <c r="B2104" s="70"/>
      <c r="C2104" s="70"/>
      <c r="D2104" s="71"/>
      <c r="E2104" s="71"/>
      <c r="F2104" s="71"/>
      <c r="G2104" s="70"/>
      <c r="H2104" s="70"/>
      <c r="I2104" s="70"/>
      <c r="J2104" s="70"/>
      <c r="K2104" s="70"/>
      <c r="L2104" s="70"/>
      <c r="M2104" s="70"/>
      <c r="N2104" s="194"/>
      <c r="O2104" s="80"/>
      <c r="P2104" s="75"/>
      <c r="Q2104" s="75"/>
      <c r="R2104" s="75"/>
      <c r="S2104" s="75"/>
      <c r="T2104" s="75"/>
      <c r="U2104" s="75"/>
      <c r="V2104" s="74"/>
      <c r="W2104" s="74"/>
      <c r="X2104" s="74"/>
      <c r="Y2104" s="73"/>
      <c r="Z2104" s="72"/>
      <c r="AA2104" s="65"/>
      <c r="AB2104" s="65"/>
      <c r="AC2104" s="103"/>
      <c r="AD2104" s="103"/>
      <c r="AE2104" s="65"/>
      <c r="AF2104" s="65"/>
      <c r="AG2104" s="103"/>
      <c r="AH2104" s="103"/>
      <c r="AI2104" s="65"/>
      <c r="AJ2104" s="65"/>
      <c r="AK2104" s="103"/>
      <c r="AL2104" s="103"/>
      <c r="AM2104" s="65"/>
      <c r="AN2104" s="103"/>
      <c r="AO2104" s="103"/>
      <c r="AP2104" s="103"/>
      <c r="AQ2104" s="65"/>
      <c r="AR2104" s="103"/>
      <c r="AS2104" s="103"/>
      <c r="AT2104" s="65"/>
      <c r="AU2104" s="65"/>
      <c r="AV2104" s="103"/>
      <c r="AW2104" s="103"/>
      <c r="AX2104" s="65"/>
      <c r="AY2104" s="65"/>
      <c r="AZ2104" s="103"/>
      <c r="BA2104" s="103"/>
      <c r="BB2104" s="65"/>
      <c r="BC2104" s="65"/>
      <c r="BD2104" s="103"/>
      <c r="BE2104" s="103"/>
      <c r="BF2104" s="65"/>
      <c r="BG2104" s="65"/>
      <c r="BH2104" s="103"/>
      <c r="BI2104" s="103"/>
      <c r="BJ2104" s="65"/>
      <c r="BK2104" s="65"/>
      <c r="BL2104" s="103"/>
      <c r="BM2104" s="103"/>
      <c r="BN2104" s="65"/>
      <c r="BO2104" s="103"/>
      <c r="BP2104" s="103"/>
      <c r="BQ2104" s="103"/>
      <c r="BR2104" s="65"/>
      <c r="BS2104" s="103"/>
      <c r="BT2104" s="103"/>
      <c r="BU2104" s="65"/>
      <c r="BV2104" s="65"/>
      <c r="BW2104" s="103"/>
      <c r="BX2104" s="103"/>
      <c r="BY2104" s="65"/>
      <c r="BZ2104" s="65"/>
      <c r="CA2104" s="103"/>
      <c r="CB2104" s="103"/>
    </row>
    <row r="2105" spans="1:80" x14ac:dyDescent="0.3">
      <c r="A2105" s="65"/>
      <c r="B2105" s="70"/>
      <c r="C2105" s="70"/>
      <c r="D2105" s="71"/>
      <c r="E2105" s="71"/>
      <c r="F2105" s="71"/>
      <c r="G2105" s="70"/>
      <c r="H2105" s="70"/>
      <c r="I2105" s="70"/>
      <c r="J2105" s="70"/>
      <c r="K2105" s="70"/>
      <c r="L2105" s="70"/>
      <c r="M2105" s="70"/>
      <c r="N2105" s="194"/>
      <c r="O2105" s="80"/>
      <c r="P2105" s="75"/>
      <c r="Q2105" s="75"/>
      <c r="R2105" s="75"/>
      <c r="S2105" s="75"/>
      <c r="T2105" s="75"/>
      <c r="U2105" s="75"/>
      <c r="V2105" s="74"/>
      <c r="W2105" s="74"/>
      <c r="X2105" s="74"/>
      <c r="Y2105" s="73"/>
      <c r="Z2105" s="72"/>
      <c r="AA2105" s="65"/>
      <c r="AB2105" s="65"/>
      <c r="AC2105" s="122"/>
      <c r="AD2105" s="122"/>
      <c r="AE2105" s="65"/>
      <c r="AF2105" s="65"/>
      <c r="AG2105" s="103"/>
      <c r="AH2105" s="122"/>
      <c r="AI2105" s="65"/>
      <c r="AJ2105" s="65"/>
      <c r="AK2105" s="90"/>
      <c r="AL2105" s="90"/>
      <c r="AM2105" s="65"/>
      <c r="AN2105" s="122"/>
      <c r="AO2105" s="122"/>
      <c r="AP2105" s="122"/>
      <c r="AQ2105" s="65"/>
      <c r="AR2105" s="112"/>
      <c r="AS2105" s="112"/>
      <c r="AT2105" s="124"/>
      <c r="AU2105" s="65"/>
      <c r="AV2105" s="122"/>
      <c r="AW2105" s="122"/>
      <c r="AX2105" s="65"/>
      <c r="AY2105" s="65"/>
      <c r="AZ2105" s="122"/>
      <c r="BA2105" s="122"/>
      <c r="BB2105" s="65"/>
      <c r="BC2105" s="65"/>
      <c r="BD2105" s="122"/>
      <c r="BE2105" s="122"/>
      <c r="BF2105" s="65"/>
      <c r="BG2105" s="65"/>
      <c r="BH2105" s="103"/>
      <c r="BI2105" s="122"/>
      <c r="BJ2105" s="65"/>
      <c r="BK2105" s="65"/>
      <c r="BL2105" s="90"/>
      <c r="BM2105" s="90"/>
      <c r="BN2105" s="65"/>
      <c r="BO2105" s="122"/>
      <c r="BP2105" s="122"/>
      <c r="BQ2105" s="122"/>
      <c r="BR2105" s="65"/>
      <c r="BS2105" s="112"/>
      <c r="BT2105" s="112"/>
      <c r="BU2105" s="124"/>
      <c r="BV2105" s="65"/>
      <c r="BW2105" s="122"/>
      <c r="BX2105" s="122"/>
      <c r="BY2105" s="65"/>
      <c r="BZ2105" s="65"/>
      <c r="CA2105" s="122"/>
      <c r="CB2105" s="122"/>
    </row>
    <row r="2106" spans="1:80" x14ac:dyDescent="0.3">
      <c r="A2106" s="65"/>
      <c r="B2106" s="70"/>
      <c r="C2106" s="70"/>
      <c r="D2106" s="71"/>
      <c r="E2106" s="71"/>
      <c r="F2106" s="71"/>
      <c r="G2106" s="70"/>
      <c r="H2106" s="70"/>
      <c r="I2106" s="70"/>
      <c r="J2106" s="70"/>
      <c r="K2106" s="70"/>
      <c r="L2106" s="70"/>
      <c r="M2106" s="70"/>
      <c r="N2106" s="194"/>
      <c r="O2106" s="80"/>
      <c r="P2106" s="75"/>
      <c r="Q2106" s="75"/>
      <c r="R2106" s="75"/>
      <c r="S2106" s="75"/>
      <c r="T2106" s="75"/>
      <c r="U2106" s="75"/>
      <c r="V2106" s="74"/>
      <c r="W2106" s="74"/>
      <c r="X2106" s="74"/>
      <c r="Y2106" s="73"/>
      <c r="Z2106" s="72"/>
      <c r="AA2106" s="65"/>
      <c r="AB2106" s="65"/>
      <c r="AC2106" s="65"/>
      <c r="AD2106" s="65"/>
      <c r="AE2106" s="65"/>
      <c r="AF2106" s="65"/>
      <c r="AG2106" s="65"/>
      <c r="AH2106" s="65"/>
      <c r="AI2106" s="65"/>
      <c r="AJ2106" s="65"/>
      <c r="AK2106" s="65"/>
      <c r="AL2106" s="65"/>
      <c r="AM2106" s="65"/>
      <c r="AN2106" s="125"/>
      <c r="AO2106" s="66"/>
      <c r="AP2106" s="125"/>
      <c r="AQ2106" s="65"/>
      <c r="AR2106" s="65"/>
      <c r="AS2106" s="65"/>
      <c r="AT2106" s="65"/>
      <c r="AU2106" s="65"/>
      <c r="AV2106" s="65"/>
      <c r="AW2106" s="65"/>
      <c r="AX2106" s="65"/>
      <c r="AY2106" s="65"/>
      <c r="AZ2106" s="65"/>
      <c r="BA2106" s="65"/>
      <c r="BB2106" s="65"/>
      <c r="BC2106" s="65"/>
      <c r="BD2106" s="65"/>
      <c r="BE2106" s="65"/>
      <c r="BF2106" s="65"/>
      <c r="BG2106" s="65"/>
      <c r="BH2106" s="65"/>
      <c r="BI2106" s="65"/>
      <c r="BJ2106" s="65"/>
      <c r="BK2106" s="65"/>
      <c r="BL2106" s="65"/>
      <c r="BM2106" s="65"/>
      <c r="BN2106" s="65"/>
      <c r="BO2106" s="65"/>
      <c r="BP2106" s="66"/>
      <c r="BQ2106" s="65"/>
      <c r="BR2106" s="65"/>
      <c r="BS2106" s="65"/>
      <c r="BT2106" s="65"/>
      <c r="BU2106" s="65"/>
      <c r="BV2106" s="65"/>
      <c r="BW2106" s="65"/>
      <c r="BX2106" s="65"/>
      <c r="BY2106" s="65"/>
      <c r="BZ2106" s="65"/>
      <c r="CA2106" s="65"/>
      <c r="CB2106" s="65"/>
    </row>
    <row r="2107" spans="1:80" x14ac:dyDescent="0.3">
      <c r="A2107" s="65"/>
      <c r="B2107" s="70"/>
      <c r="C2107" s="70"/>
      <c r="D2107" s="71"/>
      <c r="E2107" s="71"/>
      <c r="F2107" s="71"/>
      <c r="G2107" s="70"/>
      <c r="H2107" s="70"/>
      <c r="I2107" s="70"/>
      <c r="J2107" s="70"/>
      <c r="K2107" s="70"/>
      <c r="L2107" s="70"/>
      <c r="M2107" s="70"/>
      <c r="N2107" s="194"/>
      <c r="O2107" s="80"/>
      <c r="P2107" s="75"/>
      <c r="Q2107" s="75"/>
      <c r="R2107" s="75"/>
      <c r="S2107" s="75"/>
      <c r="T2107" s="75"/>
      <c r="U2107" s="75"/>
      <c r="V2107" s="74"/>
      <c r="W2107" s="74"/>
      <c r="X2107" s="74"/>
      <c r="Y2107" s="73"/>
      <c r="Z2107" s="72"/>
      <c r="AA2107" s="65"/>
      <c r="AB2107" s="65"/>
      <c r="AC2107" s="65"/>
      <c r="AD2107" s="65"/>
      <c r="AE2107" s="65"/>
      <c r="AF2107" s="65"/>
      <c r="AG2107" s="65"/>
      <c r="AH2107" s="65"/>
      <c r="AI2107" s="65"/>
      <c r="AJ2107" s="65"/>
      <c r="AK2107" s="65"/>
      <c r="AL2107" s="65"/>
      <c r="AM2107" s="65"/>
      <c r="AN2107" s="125"/>
      <c r="AO2107" s="66"/>
      <c r="AP2107" s="125"/>
      <c r="AQ2107" s="65"/>
      <c r="AR2107" s="65"/>
      <c r="AS2107" s="65"/>
      <c r="AT2107" s="65"/>
      <c r="AU2107" s="65"/>
      <c r="AV2107" s="65"/>
      <c r="AW2107" s="65"/>
      <c r="AX2107" s="65"/>
      <c r="AY2107" s="65"/>
      <c r="AZ2107" s="65"/>
      <c r="BA2107" s="65"/>
      <c r="BB2107" s="65"/>
      <c r="BC2107" s="65"/>
      <c r="BD2107" s="65"/>
      <c r="BE2107" s="65"/>
      <c r="BF2107" s="65"/>
      <c r="BG2107" s="65"/>
      <c r="BH2107" s="65"/>
      <c r="BI2107" s="65"/>
      <c r="BJ2107" s="65"/>
      <c r="BK2107" s="65"/>
      <c r="BL2107" s="65"/>
      <c r="BM2107" s="65"/>
      <c r="BN2107" s="65"/>
      <c r="BO2107" s="65"/>
      <c r="BP2107" s="66"/>
      <c r="BQ2107" s="65"/>
      <c r="BR2107" s="65"/>
      <c r="BS2107" s="65"/>
      <c r="BT2107" s="65"/>
      <c r="BU2107" s="65"/>
      <c r="BV2107" s="65"/>
      <c r="BW2107" s="65"/>
      <c r="BX2107" s="65"/>
      <c r="BY2107" s="65"/>
      <c r="BZ2107" s="65"/>
      <c r="CA2107" s="65"/>
      <c r="CB2107" s="65"/>
    </row>
    <row r="2108" spans="1:80" x14ac:dyDescent="0.3">
      <c r="A2108" s="65"/>
      <c r="B2108" s="70"/>
      <c r="C2108" s="70"/>
      <c r="D2108" s="71"/>
      <c r="E2108" s="71"/>
      <c r="F2108" s="71"/>
      <c r="G2108" s="70"/>
      <c r="H2108" s="70"/>
      <c r="I2108" s="70"/>
      <c r="J2108" s="70"/>
      <c r="K2108" s="70"/>
      <c r="L2108" s="70"/>
      <c r="M2108" s="70"/>
      <c r="N2108" s="194"/>
      <c r="O2108" s="80"/>
      <c r="P2108" s="75"/>
      <c r="Q2108" s="75"/>
      <c r="R2108" s="75"/>
      <c r="S2108" s="75"/>
      <c r="T2108" s="75"/>
      <c r="U2108" s="75"/>
      <c r="V2108" s="74"/>
      <c r="W2108" s="74"/>
      <c r="X2108" s="74"/>
      <c r="Y2108" s="73"/>
      <c r="Z2108" s="72"/>
      <c r="AA2108" s="65"/>
      <c r="AB2108" s="65"/>
      <c r="AC2108" s="82"/>
      <c r="AD2108" s="82"/>
      <c r="AE2108" s="82"/>
      <c r="AF2108" s="82"/>
      <c r="AG2108" s="82"/>
      <c r="AH2108" s="82"/>
      <c r="AI2108" s="82"/>
      <c r="AJ2108" s="82"/>
      <c r="AK2108" s="82"/>
      <c r="AL2108" s="82"/>
      <c r="AM2108" s="82"/>
      <c r="AN2108" s="114"/>
      <c r="AO2108" s="82"/>
      <c r="AP2108" s="114"/>
      <c r="AQ2108" s="82"/>
      <c r="AR2108" s="82"/>
      <c r="AS2108" s="82"/>
      <c r="AT2108" s="82"/>
      <c r="AU2108" s="82"/>
      <c r="AV2108" s="82"/>
      <c r="AW2108" s="82"/>
      <c r="AX2108" s="82"/>
      <c r="AY2108" s="82"/>
      <c r="AZ2108" s="82"/>
      <c r="BA2108" s="82"/>
      <c r="BB2108" s="65"/>
      <c r="BC2108" s="65"/>
      <c r="BD2108" s="82"/>
      <c r="BE2108" s="82"/>
      <c r="BF2108" s="82"/>
      <c r="BG2108" s="82"/>
      <c r="BH2108" s="82"/>
      <c r="BI2108" s="82"/>
      <c r="BJ2108" s="82"/>
      <c r="BK2108" s="82"/>
      <c r="BL2108" s="82"/>
      <c r="BM2108" s="82"/>
      <c r="BN2108" s="82"/>
      <c r="BO2108" s="82"/>
      <c r="BP2108" s="82"/>
      <c r="BQ2108" s="82"/>
      <c r="BR2108" s="82"/>
      <c r="BS2108" s="82"/>
      <c r="BT2108" s="82"/>
      <c r="BU2108" s="82"/>
      <c r="BV2108" s="82"/>
      <c r="BW2108" s="82"/>
      <c r="BX2108" s="82"/>
      <c r="BY2108" s="82"/>
      <c r="BZ2108" s="82"/>
      <c r="CA2108" s="82"/>
      <c r="CB2108" s="82"/>
    </row>
    <row r="2109" spans="1:80" x14ac:dyDescent="0.3">
      <c r="A2109" s="65"/>
      <c r="B2109" s="70"/>
      <c r="C2109" s="70"/>
      <c r="D2109" s="71"/>
      <c r="E2109" s="71"/>
      <c r="F2109" s="71"/>
      <c r="G2109" s="70"/>
      <c r="H2109" s="70"/>
      <c r="I2109" s="70"/>
      <c r="J2109" s="70"/>
      <c r="K2109" s="70"/>
      <c r="L2109" s="70"/>
      <c r="M2109" s="70"/>
      <c r="N2109" s="194"/>
      <c r="O2109" s="80"/>
      <c r="P2109" s="75"/>
      <c r="Q2109" s="75"/>
      <c r="R2109" s="75"/>
      <c r="S2109" s="75"/>
      <c r="T2109" s="75"/>
      <c r="U2109" s="75"/>
      <c r="V2109" s="74"/>
      <c r="W2109" s="74"/>
      <c r="X2109" s="74"/>
      <c r="Y2109" s="73"/>
      <c r="Z2109" s="72"/>
      <c r="AA2109" s="65"/>
      <c r="AB2109" s="65"/>
      <c r="AC2109" s="125"/>
      <c r="AD2109" s="125"/>
      <c r="AE2109" s="126"/>
      <c r="AF2109" s="126"/>
      <c r="AG2109" s="126"/>
      <c r="AH2109" s="125"/>
      <c r="AI2109" s="125"/>
      <c r="AJ2109" s="125"/>
      <c r="AK2109" s="125"/>
      <c r="AL2109" s="125"/>
      <c r="AM2109" s="125"/>
      <c r="AN2109" s="125"/>
      <c r="AO2109" s="66"/>
      <c r="AP2109" s="125"/>
      <c r="AQ2109" s="125"/>
      <c r="AR2109" s="125"/>
      <c r="AS2109" s="125"/>
      <c r="AT2109" s="125"/>
      <c r="AU2109" s="125"/>
      <c r="AV2109" s="125"/>
      <c r="AW2109" s="126"/>
      <c r="AX2109" s="126"/>
      <c r="AY2109" s="126"/>
      <c r="AZ2109" s="127"/>
      <c r="BA2109" s="128"/>
      <c r="BB2109" s="65"/>
      <c r="BC2109" s="65"/>
      <c r="BD2109" s="125"/>
      <c r="BE2109" s="125"/>
      <c r="BF2109" s="126"/>
      <c r="BG2109" s="126"/>
      <c r="BH2109" s="126"/>
      <c r="BI2109" s="125"/>
      <c r="BJ2109" s="125"/>
      <c r="BK2109" s="125"/>
      <c r="BL2109" s="125"/>
      <c r="BM2109" s="125"/>
      <c r="BN2109" s="125"/>
      <c r="BO2109" s="129"/>
      <c r="BP2109" s="66"/>
      <c r="BQ2109" s="129"/>
      <c r="BR2109" s="125"/>
      <c r="BS2109" s="125"/>
      <c r="BT2109" s="125"/>
      <c r="BU2109" s="125"/>
      <c r="BV2109" s="125"/>
      <c r="BW2109" s="125"/>
      <c r="BX2109" s="126"/>
      <c r="BY2109" s="126"/>
      <c r="BZ2109" s="126"/>
      <c r="CA2109" s="127"/>
      <c r="CB2109" s="128"/>
    </row>
    <row r="2110" spans="1:80" x14ac:dyDescent="0.3">
      <c r="A2110" s="65"/>
      <c r="B2110" s="70"/>
      <c r="C2110" s="70"/>
      <c r="D2110" s="71"/>
      <c r="E2110" s="71"/>
      <c r="F2110" s="71"/>
      <c r="G2110" s="70"/>
      <c r="H2110" s="70"/>
      <c r="I2110" s="70"/>
      <c r="J2110" s="70"/>
      <c r="K2110" s="70"/>
      <c r="L2110" s="70"/>
      <c r="M2110" s="70"/>
      <c r="N2110" s="194"/>
      <c r="O2110" s="80"/>
      <c r="P2110" s="75"/>
      <c r="Q2110" s="75"/>
      <c r="R2110" s="75"/>
      <c r="S2110" s="75"/>
      <c r="T2110" s="75"/>
      <c r="U2110" s="75"/>
      <c r="V2110" s="74"/>
      <c r="W2110" s="74"/>
      <c r="X2110" s="74"/>
      <c r="Y2110" s="73"/>
      <c r="Z2110" s="72"/>
      <c r="AA2110" s="65"/>
      <c r="AB2110" s="65"/>
      <c r="AC2110" s="125"/>
      <c r="AD2110" s="125"/>
      <c r="AE2110" s="126"/>
      <c r="AF2110" s="126"/>
      <c r="AG2110" s="126"/>
      <c r="AH2110" s="125"/>
      <c r="AI2110" s="125"/>
      <c r="AJ2110" s="125"/>
      <c r="AK2110" s="125"/>
      <c r="AL2110" s="125"/>
      <c r="AM2110" s="125"/>
      <c r="AN2110" s="125"/>
      <c r="AO2110" s="66"/>
      <c r="AP2110" s="125"/>
      <c r="AQ2110" s="125"/>
      <c r="AR2110" s="125"/>
      <c r="AS2110" s="125"/>
      <c r="AT2110" s="125"/>
      <c r="AU2110" s="125"/>
      <c r="AV2110" s="125"/>
      <c r="AW2110" s="126"/>
      <c r="AX2110" s="126"/>
      <c r="AY2110" s="126"/>
      <c r="AZ2110" s="127"/>
      <c r="BA2110" s="128"/>
      <c r="BB2110" s="65"/>
      <c r="BC2110" s="65"/>
      <c r="BD2110" s="125"/>
      <c r="BE2110" s="125"/>
      <c r="BF2110" s="126"/>
      <c r="BG2110" s="126"/>
      <c r="BH2110" s="126"/>
      <c r="BI2110" s="125"/>
      <c r="BJ2110" s="125"/>
      <c r="BK2110" s="125"/>
      <c r="BL2110" s="125"/>
      <c r="BM2110" s="125"/>
      <c r="BN2110" s="125"/>
      <c r="BO2110" s="129"/>
      <c r="BP2110" s="66"/>
      <c r="BQ2110" s="129"/>
      <c r="BR2110" s="125"/>
      <c r="BS2110" s="125"/>
      <c r="BT2110" s="125"/>
      <c r="BU2110" s="125"/>
      <c r="BV2110" s="125"/>
      <c r="BW2110" s="125"/>
      <c r="BX2110" s="126"/>
      <c r="BY2110" s="126"/>
      <c r="BZ2110" s="126"/>
      <c r="CA2110" s="127"/>
      <c r="CB2110" s="128"/>
    </row>
    <row r="2111" spans="1:80" x14ac:dyDescent="0.3">
      <c r="A2111" s="65"/>
      <c r="B2111" s="70"/>
      <c r="C2111" s="70"/>
      <c r="D2111" s="71"/>
      <c r="E2111" s="71"/>
      <c r="F2111" s="71"/>
      <c r="G2111" s="70"/>
      <c r="H2111" s="70"/>
      <c r="I2111" s="70"/>
      <c r="J2111" s="70"/>
      <c r="K2111" s="70"/>
      <c r="L2111" s="70"/>
      <c r="M2111" s="70"/>
      <c r="N2111" s="194"/>
      <c r="O2111" s="80"/>
      <c r="P2111" s="75"/>
      <c r="Q2111" s="75"/>
      <c r="R2111" s="75"/>
      <c r="S2111" s="75"/>
      <c r="T2111" s="75"/>
      <c r="U2111" s="75"/>
      <c r="V2111" s="74"/>
      <c r="W2111" s="74"/>
      <c r="X2111" s="74"/>
      <c r="Y2111" s="73"/>
      <c r="Z2111" s="72"/>
      <c r="AA2111" s="65"/>
      <c r="AB2111" s="65"/>
      <c r="AC2111" s="125"/>
      <c r="AD2111" s="125"/>
      <c r="AE2111" s="126"/>
      <c r="AF2111" s="126"/>
      <c r="AG2111" s="126"/>
      <c r="AH2111" s="125"/>
      <c r="AI2111" s="125"/>
      <c r="AJ2111" s="125"/>
      <c r="AK2111" s="125"/>
      <c r="AL2111" s="125"/>
      <c r="AM2111" s="125"/>
      <c r="AN2111" s="125"/>
      <c r="AO2111" s="66"/>
      <c r="AP2111" s="125"/>
      <c r="AQ2111" s="125"/>
      <c r="AR2111" s="125"/>
      <c r="AS2111" s="125"/>
      <c r="AT2111" s="125"/>
      <c r="AU2111" s="125"/>
      <c r="AV2111" s="125"/>
      <c r="AW2111" s="126"/>
      <c r="AX2111" s="126"/>
      <c r="AY2111" s="126"/>
      <c r="AZ2111" s="127"/>
      <c r="BA2111" s="128"/>
      <c r="BB2111" s="65"/>
      <c r="BC2111" s="65"/>
      <c r="BD2111" s="125"/>
      <c r="BE2111" s="125"/>
      <c r="BF2111" s="126"/>
      <c r="BG2111" s="126"/>
      <c r="BH2111" s="126"/>
      <c r="BI2111" s="125"/>
      <c r="BJ2111" s="125"/>
      <c r="BK2111" s="125"/>
      <c r="BL2111" s="125"/>
      <c r="BM2111" s="125"/>
      <c r="BN2111" s="125"/>
      <c r="BO2111" s="129"/>
      <c r="BP2111" s="66"/>
      <c r="BQ2111" s="129"/>
      <c r="BR2111" s="125"/>
      <c r="BS2111" s="125"/>
      <c r="BT2111" s="125"/>
      <c r="BU2111" s="125"/>
      <c r="BV2111" s="125"/>
      <c r="BW2111" s="125"/>
      <c r="BX2111" s="126"/>
      <c r="BY2111" s="126"/>
      <c r="BZ2111" s="126"/>
      <c r="CA2111" s="127"/>
      <c r="CB2111" s="128"/>
    </row>
    <row r="2112" spans="1:80" x14ac:dyDescent="0.3">
      <c r="A2112" s="65"/>
      <c r="B2112" s="70"/>
      <c r="C2112" s="70"/>
      <c r="D2112" s="71"/>
      <c r="E2112" s="71"/>
      <c r="F2112" s="71"/>
      <c r="G2112" s="70"/>
      <c r="H2112" s="70"/>
      <c r="I2112" s="70"/>
      <c r="J2112" s="70"/>
      <c r="K2112" s="70"/>
      <c r="L2112" s="70"/>
      <c r="M2112" s="70"/>
      <c r="N2112" s="194"/>
      <c r="O2112" s="80"/>
      <c r="P2112" s="75"/>
      <c r="Q2112" s="75"/>
      <c r="R2112" s="75"/>
      <c r="S2112" s="75"/>
      <c r="T2112" s="75"/>
      <c r="U2112" s="75"/>
      <c r="V2112" s="74"/>
      <c r="W2112" s="74"/>
      <c r="X2112" s="74"/>
      <c r="Y2112" s="73"/>
      <c r="Z2112" s="72"/>
      <c r="AA2112" s="65"/>
      <c r="AB2112" s="65"/>
      <c r="AC2112" s="125"/>
      <c r="AD2112" s="125"/>
      <c r="AE2112" s="126"/>
      <c r="AF2112" s="126"/>
      <c r="AG2112" s="126"/>
      <c r="AH2112" s="125"/>
      <c r="AI2112" s="125"/>
      <c r="AJ2112" s="125"/>
      <c r="AK2112" s="125"/>
      <c r="AL2112" s="125"/>
      <c r="AM2112" s="125"/>
      <c r="AN2112" s="125"/>
      <c r="AO2112" s="66"/>
      <c r="AP2112" s="125"/>
      <c r="AQ2112" s="125"/>
      <c r="AR2112" s="125"/>
      <c r="AS2112" s="125"/>
      <c r="AT2112" s="125"/>
      <c r="AU2112" s="125"/>
      <c r="AV2112" s="125"/>
      <c r="AW2112" s="126"/>
      <c r="AX2112" s="126"/>
      <c r="AY2112" s="126"/>
      <c r="AZ2112" s="127"/>
      <c r="BA2112" s="128"/>
      <c r="BB2112" s="65"/>
      <c r="BC2112" s="65"/>
      <c r="BD2112" s="125"/>
      <c r="BE2112" s="125"/>
      <c r="BF2112" s="126"/>
      <c r="BG2112" s="126"/>
      <c r="BH2112" s="126"/>
      <c r="BI2112" s="125"/>
      <c r="BJ2112" s="125"/>
      <c r="BK2112" s="125"/>
      <c r="BL2112" s="125"/>
      <c r="BM2112" s="125"/>
      <c r="BN2112" s="125"/>
      <c r="BO2112" s="129"/>
      <c r="BP2112" s="66"/>
      <c r="BQ2112" s="129"/>
      <c r="BR2112" s="125"/>
      <c r="BS2112" s="125"/>
      <c r="BT2112" s="125"/>
      <c r="BU2112" s="125"/>
      <c r="BV2112" s="125"/>
      <c r="BW2112" s="125"/>
      <c r="BX2112" s="126"/>
      <c r="BY2112" s="126"/>
      <c r="BZ2112" s="126"/>
      <c r="CA2112" s="127"/>
      <c r="CB2112" s="128"/>
    </row>
    <row r="2113" spans="1:80" x14ac:dyDescent="0.3">
      <c r="A2113" s="65"/>
      <c r="B2113" s="70"/>
      <c r="C2113" s="70"/>
      <c r="D2113" s="71"/>
      <c r="E2113" s="71"/>
      <c r="F2113" s="71"/>
      <c r="G2113" s="70"/>
      <c r="H2113" s="70"/>
      <c r="I2113" s="70"/>
      <c r="J2113" s="70"/>
      <c r="K2113" s="70"/>
      <c r="L2113" s="70"/>
      <c r="M2113" s="70"/>
      <c r="N2113" s="194"/>
      <c r="O2113" s="80"/>
      <c r="P2113" s="75"/>
      <c r="Q2113" s="75"/>
      <c r="R2113" s="75"/>
      <c r="S2113" s="75"/>
      <c r="T2113" s="75"/>
      <c r="U2113" s="75"/>
      <c r="V2113" s="74"/>
      <c r="W2113" s="74"/>
      <c r="X2113" s="74"/>
      <c r="Y2113" s="73"/>
      <c r="Z2113" s="72"/>
      <c r="AA2113" s="65"/>
      <c r="AB2113" s="65"/>
      <c r="AC2113" s="125"/>
      <c r="AD2113" s="125"/>
      <c r="AE2113" s="126"/>
      <c r="AF2113" s="126"/>
      <c r="AG2113" s="126"/>
      <c r="AH2113" s="125"/>
      <c r="AI2113" s="125"/>
      <c r="AJ2113" s="125"/>
      <c r="AK2113" s="125"/>
      <c r="AL2113" s="125"/>
      <c r="AM2113" s="125"/>
      <c r="AN2113" s="125"/>
      <c r="AO2113" s="66"/>
      <c r="AP2113" s="125"/>
      <c r="AQ2113" s="125"/>
      <c r="AR2113" s="125"/>
      <c r="AS2113" s="125"/>
      <c r="AT2113" s="125"/>
      <c r="AU2113" s="125"/>
      <c r="AV2113" s="125"/>
      <c r="AW2113" s="126"/>
      <c r="AX2113" s="126"/>
      <c r="AY2113" s="126"/>
      <c r="AZ2113" s="127"/>
      <c r="BA2113" s="128"/>
      <c r="BB2113" s="65"/>
      <c r="BC2113" s="65"/>
      <c r="BD2113" s="125"/>
      <c r="BE2113" s="125"/>
      <c r="BF2113" s="126"/>
      <c r="BG2113" s="126"/>
      <c r="BH2113" s="126"/>
      <c r="BI2113" s="125"/>
      <c r="BJ2113" s="125"/>
      <c r="BK2113" s="125"/>
      <c r="BL2113" s="125"/>
      <c r="BM2113" s="125"/>
      <c r="BN2113" s="125"/>
      <c r="BO2113" s="129"/>
      <c r="BP2113" s="66"/>
      <c r="BQ2113" s="129"/>
      <c r="BR2113" s="125"/>
      <c r="BS2113" s="125"/>
      <c r="BT2113" s="125"/>
      <c r="BU2113" s="125"/>
      <c r="BV2113" s="125"/>
      <c r="BW2113" s="125"/>
      <c r="BX2113" s="126"/>
      <c r="BY2113" s="126"/>
      <c r="BZ2113" s="126"/>
      <c r="CA2113" s="127"/>
      <c r="CB2113" s="128"/>
    </row>
    <row r="2114" spans="1:80" x14ac:dyDescent="0.3">
      <c r="A2114" s="65"/>
      <c r="B2114" s="70"/>
      <c r="C2114" s="70"/>
      <c r="D2114" s="71"/>
      <c r="E2114" s="71"/>
      <c r="F2114" s="71"/>
      <c r="G2114" s="70"/>
      <c r="H2114" s="70"/>
      <c r="I2114" s="70"/>
      <c r="J2114" s="70"/>
      <c r="K2114" s="70"/>
      <c r="L2114" s="70"/>
      <c r="M2114" s="70"/>
      <c r="N2114" s="195"/>
      <c r="O2114" s="70"/>
      <c r="P2114" s="70"/>
      <c r="Q2114" s="70"/>
      <c r="R2114" s="70"/>
      <c r="S2114" s="70"/>
      <c r="T2114" s="70"/>
      <c r="U2114" s="70"/>
      <c r="V2114" s="71"/>
      <c r="W2114" s="71"/>
      <c r="X2114" s="71"/>
      <c r="Y2114" s="70"/>
      <c r="Z2114" s="70"/>
      <c r="AA2114" s="65"/>
      <c r="AB2114" s="65"/>
      <c r="AC2114" s="125"/>
      <c r="AD2114" s="125"/>
      <c r="AE2114" s="126"/>
      <c r="AF2114" s="126"/>
      <c r="AG2114" s="126"/>
      <c r="AH2114" s="125"/>
      <c r="AI2114" s="125"/>
      <c r="AJ2114" s="125"/>
      <c r="AK2114" s="125"/>
      <c r="AL2114" s="125"/>
      <c r="AM2114" s="125"/>
      <c r="AN2114" s="125"/>
      <c r="AO2114" s="66"/>
      <c r="AP2114" s="125"/>
      <c r="AQ2114" s="125"/>
      <c r="AR2114" s="125"/>
      <c r="AS2114" s="125"/>
      <c r="AT2114" s="125"/>
      <c r="AU2114" s="125"/>
      <c r="AV2114" s="125"/>
      <c r="AW2114" s="126"/>
      <c r="AX2114" s="126"/>
      <c r="AY2114" s="126"/>
      <c r="AZ2114" s="127"/>
      <c r="BA2114" s="128"/>
      <c r="BB2114" s="65"/>
      <c r="BC2114" s="65"/>
      <c r="BD2114" s="125"/>
      <c r="BE2114" s="125"/>
      <c r="BF2114" s="126"/>
      <c r="BG2114" s="126"/>
      <c r="BH2114" s="126"/>
      <c r="BI2114" s="125"/>
      <c r="BJ2114" s="125"/>
      <c r="BK2114" s="125"/>
      <c r="BL2114" s="125"/>
      <c r="BM2114" s="125"/>
      <c r="BN2114" s="125"/>
      <c r="BO2114" s="129"/>
      <c r="BP2114" s="66"/>
      <c r="BQ2114" s="129"/>
      <c r="BR2114" s="125"/>
      <c r="BS2114" s="125"/>
      <c r="BT2114" s="125"/>
      <c r="BU2114" s="125"/>
      <c r="BV2114" s="125"/>
      <c r="BW2114" s="125"/>
      <c r="BX2114" s="126"/>
      <c r="BY2114" s="126"/>
      <c r="BZ2114" s="126"/>
      <c r="CA2114" s="127"/>
      <c r="CB2114" s="128"/>
    </row>
    <row r="2115" spans="1:80" x14ac:dyDescent="0.3">
      <c r="A2115" s="65"/>
      <c r="B2115" s="72"/>
      <c r="C2115" s="73"/>
      <c r="D2115" s="74"/>
      <c r="E2115" s="74"/>
      <c r="F2115" s="74"/>
      <c r="G2115" s="75"/>
      <c r="H2115" s="75"/>
      <c r="I2115" s="75"/>
      <c r="J2115" s="75"/>
      <c r="K2115" s="75"/>
      <c r="L2115" s="75"/>
      <c r="M2115" s="80"/>
      <c r="N2115" s="194"/>
      <c r="O2115" s="70"/>
      <c r="P2115" s="70"/>
      <c r="Q2115" s="70"/>
      <c r="R2115" s="70"/>
      <c r="S2115" s="70"/>
      <c r="T2115" s="70"/>
      <c r="U2115" s="70"/>
      <c r="V2115" s="71"/>
      <c r="W2115" s="71"/>
      <c r="X2115" s="71"/>
      <c r="Y2115" s="70"/>
      <c r="Z2115" s="70"/>
      <c r="AA2115" s="65"/>
      <c r="AB2115" s="65"/>
      <c r="AC2115" s="125"/>
      <c r="AD2115" s="125"/>
      <c r="AE2115" s="126"/>
      <c r="AF2115" s="126"/>
      <c r="AG2115" s="126"/>
      <c r="AH2115" s="125"/>
      <c r="AI2115" s="125"/>
      <c r="AJ2115" s="125"/>
      <c r="AK2115" s="125"/>
      <c r="AL2115" s="125"/>
      <c r="AM2115" s="125"/>
      <c r="AN2115" s="125"/>
      <c r="AO2115" s="66"/>
      <c r="AP2115" s="125"/>
      <c r="AQ2115" s="125"/>
      <c r="AR2115" s="125"/>
      <c r="AS2115" s="125"/>
      <c r="AT2115" s="125"/>
      <c r="AU2115" s="125"/>
      <c r="AV2115" s="125"/>
      <c r="AW2115" s="126"/>
      <c r="AX2115" s="126"/>
      <c r="AY2115" s="126"/>
      <c r="AZ2115" s="127"/>
      <c r="BA2115" s="128"/>
      <c r="BB2115" s="65"/>
      <c r="BC2115" s="65"/>
      <c r="BD2115" s="125"/>
      <c r="BE2115" s="125"/>
      <c r="BF2115" s="126"/>
      <c r="BG2115" s="126"/>
      <c r="BH2115" s="126"/>
      <c r="BI2115" s="125"/>
      <c r="BJ2115" s="125"/>
      <c r="BK2115" s="125"/>
      <c r="BL2115" s="125"/>
      <c r="BM2115" s="125"/>
      <c r="BN2115" s="125"/>
      <c r="BO2115" s="129"/>
      <c r="BP2115" s="66"/>
      <c r="BQ2115" s="129"/>
      <c r="BR2115" s="125"/>
      <c r="BS2115" s="125"/>
      <c r="BT2115" s="125"/>
      <c r="BU2115" s="125"/>
      <c r="BV2115" s="125"/>
      <c r="BW2115" s="125"/>
      <c r="BX2115" s="126"/>
      <c r="BY2115" s="126"/>
      <c r="BZ2115" s="126"/>
      <c r="CA2115" s="127"/>
      <c r="CB2115" s="128"/>
    </row>
    <row r="2116" spans="1:80" x14ac:dyDescent="0.3">
      <c r="A2116" s="65"/>
      <c r="B2116" s="72"/>
      <c r="C2116" s="73"/>
      <c r="D2116" s="74"/>
      <c r="E2116" s="74"/>
      <c r="F2116" s="74"/>
      <c r="G2116" s="75"/>
      <c r="H2116" s="75"/>
      <c r="I2116" s="75"/>
      <c r="J2116" s="75"/>
      <c r="K2116" s="75"/>
      <c r="L2116" s="75"/>
      <c r="M2116" s="80"/>
      <c r="N2116" s="194"/>
      <c r="O2116" s="70"/>
      <c r="P2116" s="70"/>
      <c r="Q2116" s="70"/>
      <c r="R2116" s="70"/>
      <c r="S2116" s="70"/>
      <c r="T2116" s="70"/>
      <c r="U2116" s="70"/>
      <c r="V2116" s="71"/>
      <c r="W2116" s="71"/>
      <c r="X2116" s="71"/>
      <c r="Y2116" s="70"/>
      <c r="Z2116" s="70"/>
      <c r="AA2116" s="65"/>
      <c r="AB2116" s="65"/>
      <c r="AC2116" s="125"/>
      <c r="AD2116" s="125"/>
      <c r="AE2116" s="126"/>
      <c r="AF2116" s="126"/>
      <c r="AG2116" s="126"/>
      <c r="AH2116" s="125"/>
      <c r="AI2116" s="125"/>
      <c r="AJ2116" s="125"/>
      <c r="AK2116" s="125"/>
      <c r="AL2116" s="125"/>
      <c r="AM2116" s="125"/>
      <c r="AN2116" s="125"/>
      <c r="AO2116" s="66"/>
      <c r="AP2116" s="125"/>
      <c r="AQ2116" s="125"/>
      <c r="AR2116" s="125"/>
      <c r="AS2116" s="125"/>
      <c r="AT2116" s="125"/>
      <c r="AU2116" s="125"/>
      <c r="AV2116" s="125"/>
      <c r="AW2116" s="126"/>
      <c r="AX2116" s="126"/>
      <c r="AY2116" s="126"/>
      <c r="AZ2116" s="127"/>
      <c r="BA2116" s="128"/>
      <c r="BB2116" s="65"/>
      <c r="BC2116" s="65"/>
      <c r="BD2116" s="125"/>
      <c r="BE2116" s="125"/>
      <c r="BF2116" s="126"/>
      <c r="BG2116" s="126"/>
      <c r="BH2116" s="126"/>
      <c r="BI2116" s="125"/>
      <c r="BJ2116" s="125"/>
      <c r="BK2116" s="125"/>
      <c r="BL2116" s="125"/>
      <c r="BM2116" s="125"/>
      <c r="BN2116" s="125"/>
      <c r="BO2116" s="129"/>
      <c r="BP2116" s="66"/>
      <c r="BQ2116" s="129"/>
      <c r="BR2116" s="125"/>
      <c r="BS2116" s="125"/>
      <c r="BT2116" s="125"/>
      <c r="BU2116" s="125"/>
      <c r="BV2116" s="125"/>
      <c r="BW2116" s="125"/>
      <c r="BX2116" s="126"/>
      <c r="BY2116" s="126"/>
      <c r="BZ2116" s="126"/>
      <c r="CA2116" s="127"/>
      <c r="CB2116" s="128"/>
    </row>
    <row r="2117" spans="1:80" x14ac:dyDescent="0.3">
      <c r="A2117" s="65"/>
      <c r="B2117" s="72"/>
      <c r="C2117" s="73"/>
      <c r="D2117" s="74"/>
      <c r="E2117" s="74"/>
      <c r="F2117" s="74"/>
      <c r="G2117" s="75"/>
      <c r="H2117" s="75"/>
      <c r="I2117" s="75"/>
      <c r="J2117" s="75"/>
      <c r="K2117" s="75"/>
      <c r="L2117" s="75"/>
      <c r="M2117" s="80"/>
      <c r="N2117" s="194"/>
      <c r="O2117" s="70"/>
      <c r="P2117" s="70"/>
      <c r="Q2117" s="70"/>
      <c r="R2117" s="70"/>
      <c r="S2117" s="70"/>
      <c r="T2117" s="70"/>
      <c r="U2117" s="70"/>
      <c r="V2117" s="71"/>
      <c r="W2117" s="71"/>
      <c r="X2117" s="71"/>
      <c r="Y2117" s="70"/>
      <c r="Z2117" s="70"/>
      <c r="AA2117" s="65"/>
      <c r="AB2117" s="65"/>
      <c r="AC2117" s="125"/>
      <c r="AD2117" s="125"/>
      <c r="AE2117" s="126"/>
      <c r="AF2117" s="126"/>
      <c r="AG2117" s="126"/>
      <c r="AH2117" s="125"/>
      <c r="AI2117" s="125"/>
      <c r="AJ2117" s="125"/>
      <c r="AK2117" s="125"/>
      <c r="AL2117" s="125"/>
      <c r="AM2117" s="125"/>
      <c r="AN2117" s="125"/>
      <c r="AO2117" s="66"/>
      <c r="AP2117" s="125"/>
      <c r="AQ2117" s="125"/>
      <c r="AR2117" s="125"/>
      <c r="AS2117" s="125"/>
      <c r="AT2117" s="125"/>
      <c r="AU2117" s="125"/>
      <c r="AV2117" s="125"/>
      <c r="AW2117" s="126"/>
      <c r="AX2117" s="126"/>
      <c r="AY2117" s="126"/>
      <c r="AZ2117" s="127"/>
      <c r="BA2117" s="128"/>
      <c r="BB2117" s="65"/>
      <c r="BC2117" s="65"/>
      <c r="BD2117" s="125"/>
      <c r="BE2117" s="125"/>
      <c r="BF2117" s="126"/>
      <c r="BG2117" s="126"/>
      <c r="BH2117" s="126"/>
      <c r="BI2117" s="125"/>
      <c r="BJ2117" s="125"/>
      <c r="BK2117" s="125"/>
      <c r="BL2117" s="125"/>
      <c r="BM2117" s="125"/>
      <c r="BN2117" s="125"/>
      <c r="BO2117" s="129"/>
      <c r="BP2117" s="66"/>
      <c r="BQ2117" s="129"/>
      <c r="BR2117" s="125"/>
      <c r="BS2117" s="125"/>
      <c r="BT2117" s="125"/>
      <c r="BU2117" s="125"/>
      <c r="BV2117" s="125"/>
      <c r="BW2117" s="125"/>
      <c r="BX2117" s="126"/>
      <c r="BY2117" s="126"/>
      <c r="BZ2117" s="126"/>
      <c r="CA2117" s="127"/>
      <c r="CB2117" s="128"/>
    </row>
    <row r="2118" spans="1:80" x14ac:dyDescent="0.3">
      <c r="A2118" s="65"/>
      <c r="B2118" s="72"/>
      <c r="C2118" s="73"/>
      <c r="D2118" s="74"/>
      <c r="E2118" s="74"/>
      <c r="F2118" s="74"/>
      <c r="G2118" s="75"/>
      <c r="H2118" s="75"/>
      <c r="I2118" s="75"/>
      <c r="J2118" s="75"/>
      <c r="K2118" s="75"/>
      <c r="L2118" s="75"/>
      <c r="M2118" s="80"/>
      <c r="N2118" s="194"/>
      <c r="O2118" s="70"/>
      <c r="P2118" s="70"/>
      <c r="Q2118" s="70"/>
      <c r="R2118" s="70"/>
      <c r="S2118" s="70"/>
      <c r="T2118" s="70"/>
      <c r="U2118" s="70"/>
      <c r="V2118" s="71"/>
      <c r="W2118" s="71"/>
      <c r="X2118" s="71"/>
      <c r="Y2118" s="70"/>
      <c r="Z2118" s="70"/>
      <c r="AA2118" s="65"/>
      <c r="AB2118" s="65"/>
      <c r="AC2118" s="125"/>
      <c r="AD2118" s="125"/>
      <c r="AE2118" s="126"/>
      <c r="AF2118" s="126"/>
      <c r="AG2118" s="126"/>
      <c r="AH2118" s="125"/>
      <c r="AI2118" s="125"/>
      <c r="AJ2118" s="125"/>
      <c r="AK2118" s="125"/>
      <c r="AL2118" s="125"/>
      <c r="AM2118" s="125"/>
      <c r="AN2118" s="125"/>
      <c r="AO2118" s="66"/>
      <c r="AP2118" s="125"/>
      <c r="AQ2118" s="125"/>
      <c r="AR2118" s="125"/>
      <c r="AS2118" s="125"/>
      <c r="AT2118" s="125"/>
      <c r="AU2118" s="125"/>
      <c r="AV2118" s="125"/>
      <c r="AW2118" s="126"/>
      <c r="AX2118" s="126"/>
      <c r="AY2118" s="126"/>
      <c r="AZ2118" s="127"/>
      <c r="BA2118" s="128"/>
      <c r="BB2118" s="65"/>
      <c r="BC2118" s="65"/>
      <c r="BD2118" s="125"/>
      <c r="BE2118" s="125"/>
      <c r="BF2118" s="126"/>
      <c r="BG2118" s="126"/>
      <c r="BH2118" s="126"/>
      <c r="BI2118" s="125"/>
      <c r="BJ2118" s="125"/>
      <c r="BK2118" s="125"/>
      <c r="BL2118" s="125"/>
      <c r="BM2118" s="125"/>
      <c r="BN2118" s="125"/>
      <c r="BO2118" s="129"/>
      <c r="BP2118" s="66"/>
      <c r="BQ2118" s="129"/>
      <c r="BR2118" s="125"/>
      <c r="BS2118" s="125"/>
      <c r="BT2118" s="125"/>
      <c r="BU2118" s="125"/>
      <c r="BV2118" s="125"/>
      <c r="BW2118" s="125"/>
      <c r="BX2118" s="126"/>
      <c r="BY2118" s="126"/>
      <c r="BZ2118" s="126"/>
      <c r="CA2118" s="127"/>
      <c r="CB2118" s="128"/>
    </row>
    <row r="2119" spans="1:80" x14ac:dyDescent="0.3">
      <c r="A2119" s="65"/>
      <c r="B2119" s="72"/>
      <c r="C2119" s="73"/>
      <c r="D2119" s="74"/>
      <c r="E2119" s="74"/>
      <c r="F2119" s="74"/>
      <c r="G2119" s="75"/>
      <c r="H2119" s="75"/>
      <c r="I2119" s="75"/>
      <c r="J2119" s="75"/>
      <c r="K2119" s="75"/>
      <c r="L2119" s="75"/>
      <c r="M2119" s="80"/>
      <c r="N2119" s="194"/>
      <c r="O2119" s="70"/>
      <c r="P2119" s="70"/>
      <c r="Q2119" s="70"/>
      <c r="R2119" s="70"/>
      <c r="S2119" s="70"/>
      <c r="T2119" s="70"/>
      <c r="U2119" s="70"/>
      <c r="V2119" s="71"/>
      <c r="W2119" s="71"/>
      <c r="X2119" s="71"/>
      <c r="Y2119" s="70"/>
      <c r="Z2119" s="70"/>
      <c r="AA2119" s="65"/>
      <c r="AB2119" s="65"/>
      <c r="AC2119" s="125"/>
      <c r="AD2119" s="125"/>
      <c r="AE2119" s="126"/>
      <c r="AF2119" s="126"/>
      <c r="AG2119" s="126"/>
      <c r="AH2119" s="125"/>
      <c r="AI2119" s="125"/>
      <c r="AJ2119" s="125"/>
      <c r="AK2119" s="125"/>
      <c r="AL2119" s="125"/>
      <c r="AM2119" s="125"/>
      <c r="AN2119" s="125"/>
      <c r="AO2119" s="66"/>
      <c r="AP2119" s="125"/>
      <c r="AQ2119" s="125"/>
      <c r="AR2119" s="125"/>
      <c r="AS2119" s="125"/>
      <c r="AT2119" s="125"/>
      <c r="AU2119" s="125"/>
      <c r="AV2119" s="125"/>
      <c r="AW2119" s="126"/>
      <c r="AX2119" s="126"/>
      <c r="AY2119" s="126"/>
      <c r="AZ2119" s="127"/>
      <c r="BA2119" s="128"/>
      <c r="BB2119" s="65"/>
      <c r="BC2119" s="65"/>
      <c r="BD2119" s="125"/>
      <c r="BE2119" s="125"/>
      <c r="BF2119" s="126"/>
      <c r="BG2119" s="126"/>
      <c r="BH2119" s="126"/>
      <c r="BI2119" s="125"/>
      <c r="BJ2119" s="125"/>
      <c r="BK2119" s="125"/>
      <c r="BL2119" s="125"/>
      <c r="BM2119" s="125"/>
      <c r="BN2119" s="125"/>
      <c r="BO2119" s="129"/>
      <c r="BP2119" s="66"/>
      <c r="BQ2119" s="129"/>
      <c r="BR2119" s="125"/>
      <c r="BS2119" s="125"/>
      <c r="BT2119" s="125"/>
      <c r="BU2119" s="125"/>
      <c r="BV2119" s="125"/>
      <c r="BW2119" s="125"/>
      <c r="BX2119" s="126"/>
      <c r="BY2119" s="126"/>
      <c r="BZ2119" s="126"/>
      <c r="CA2119" s="127"/>
      <c r="CB2119" s="128"/>
    </row>
    <row r="2120" spans="1:80" x14ac:dyDescent="0.3">
      <c r="A2120" s="65"/>
      <c r="B2120" s="72"/>
      <c r="C2120" s="73"/>
      <c r="D2120" s="74"/>
      <c r="E2120" s="74"/>
      <c r="F2120" s="74"/>
      <c r="G2120" s="75"/>
      <c r="H2120" s="75"/>
      <c r="I2120" s="75"/>
      <c r="J2120" s="75"/>
      <c r="K2120" s="75"/>
      <c r="L2120" s="75"/>
      <c r="M2120" s="80"/>
      <c r="N2120" s="194"/>
      <c r="O2120" s="70"/>
      <c r="P2120" s="70"/>
      <c r="Q2120" s="70"/>
      <c r="R2120" s="70"/>
      <c r="S2120" s="70"/>
      <c r="T2120" s="70"/>
      <c r="U2120" s="70"/>
      <c r="V2120" s="71"/>
      <c r="W2120" s="71"/>
      <c r="X2120" s="71"/>
      <c r="Y2120" s="70"/>
      <c r="Z2120" s="70"/>
      <c r="AA2120" s="65"/>
      <c r="AB2120" s="65"/>
      <c r="AC2120" s="125"/>
      <c r="AD2120" s="125"/>
      <c r="AE2120" s="126"/>
      <c r="AF2120" s="126"/>
      <c r="AG2120" s="126"/>
      <c r="AH2120" s="125"/>
      <c r="AI2120" s="125"/>
      <c r="AJ2120" s="125"/>
      <c r="AK2120" s="125"/>
      <c r="AL2120" s="125"/>
      <c r="AM2120" s="125"/>
      <c r="AN2120" s="125"/>
      <c r="AO2120" s="66"/>
      <c r="AP2120" s="125"/>
      <c r="AQ2120" s="125"/>
      <c r="AR2120" s="125"/>
      <c r="AS2120" s="125"/>
      <c r="AT2120" s="125"/>
      <c r="AU2120" s="125"/>
      <c r="AV2120" s="125"/>
      <c r="AW2120" s="126"/>
      <c r="AX2120" s="126"/>
      <c r="AY2120" s="126"/>
      <c r="AZ2120" s="127"/>
      <c r="BA2120" s="128"/>
      <c r="BB2120" s="65"/>
      <c r="BC2120" s="65"/>
      <c r="BD2120" s="125"/>
      <c r="BE2120" s="125"/>
      <c r="BF2120" s="126"/>
      <c r="BG2120" s="126"/>
      <c r="BH2120" s="126"/>
      <c r="BI2120" s="125"/>
      <c r="BJ2120" s="125"/>
      <c r="BK2120" s="125"/>
      <c r="BL2120" s="125"/>
      <c r="BM2120" s="125"/>
      <c r="BN2120" s="125"/>
      <c r="BO2120" s="129"/>
      <c r="BP2120" s="66"/>
      <c r="BQ2120" s="129"/>
      <c r="BR2120" s="125"/>
      <c r="BS2120" s="125"/>
      <c r="BT2120" s="125"/>
      <c r="BU2120" s="125"/>
      <c r="BV2120" s="125"/>
      <c r="BW2120" s="125"/>
      <c r="BX2120" s="126"/>
      <c r="BY2120" s="126"/>
      <c r="BZ2120" s="126"/>
      <c r="CA2120" s="127"/>
      <c r="CB2120" s="128"/>
    </row>
    <row r="2121" spans="1:80" x14ac:dyDescent="0.3">
      <c r="A2121" s="65"/>
      <c r="B2121" s="72"/>
      <c r="C2121" s="73"/>
      <c r="D2121" s="74"/>
      <c r="E2121" s="74"/>
      <c r="F2121" s="74"/>
      <c r="G2121" s="75"/>
      <c r="H2121" s="75"/>
      <c r="I2121" s="75"/>
      <c r="J2121" s="75"/>
      <c r="K2121" s="75"/>
      <c r="L2121" s="75"/>
      <c r="M2121" s="80"/>
      <c r="N2121" s="194"/>
      <c r="O2121" s="70"/>
      <c r="P2121" s="70"/>
      <c r="Q2121" s="70"/>
      <c r="R2121" s="70"/>
      <c r="S2121" s="70"/>
      <c r="T2121" s="70"/>
      <c r="U2121" s="70"/>
      <c r="V2121" s="71"/>
      <c r="W2121" s="71"/>
      <c r="X2121" s="71"/>
      <c r="Y2121" s="70"/>
      <c r="Z2121" s="70"/>
      <c r="AA2121" s="65"/>
      <c r="AB2121" s="65"/>
      <c r="AC2121" s="125"/>
      <c r="AD2121" s="125"/>
      <c r="AE2121" s="126"/>
      <c r="AF2121" s="126"/>
      <c r="AG2121" s="126"/>
      <c r="AH2121" s="125"/>
      <c r="AI2121" s="125"/>
      <c r="AJ2121" s="125"/>
      <c r="AK2121" s="125"/>
      <c r="AL2121" s="125"/>
      <c r="AM2121" s="125"/>
      <c r="AN2121" s="125"/>
      <c r="AO2121" s="66"/>
      <c r="AP2121" s="125"/>
      <c r="AQ2121" s="125"/>
      <c r="AR2121" s="125"/>
      <c r="AS2121" s="125"/>
      <c r="AT2121" s="125"/>
      <c r="AU2121" s="125"/>
      <c r="AV2121" s="125"/>
      <c r="AW2121" s="126"/>
      <c r="AX2121" s="126"/>
      <c r="AY2121" s="126"/>
      <c r="AZ2121" s="127"/>
      <c r="BA2121" s="128"/>
      <c r="BB2121" s="65"/>
      <c r="BC2121" s="65"/>
      <c r="BD2121" s="125"/>
      <c r="BE2121" s="125"/>
      <c r="BF2121" s="126"/>
      <c r="BG2121" s="126"/>
      <c r="BH2121" s="126"/>
      <c r="BI2121" s="125"/>
      <c r="BJ2121" s="125"/>
      <c r="BK2121" s="125"/>
      <c r="BL2121" s="125"/>
      <c r="BM2121" s="125"/>
      <c r="BN2121" s="125"/>
      <c r="BO2121" s="129"/>
      <c r="BP2121" s="66"/>
      <c r="BQ2121" s="129"/>
      <c r="BR2121" s="125"/>
      <c r="BS2121" s="125"/>
      <c r="BT2121" s="125"/>
      <c r="BU2121" s="125"/>
      <c r="BV2121" s="125"/>
      <c r="BW2121" s="125"/>
      <c r="BX2121" s="126"/>
      <c r="BY2121" s="126"/>
      <c r="BZ2121" s="126"/>
      <c r="CA2121" s="127"/>
      <c r="CB2121" s="128"/>
    </row>
    <row r="2122" spans="1:80" x14ac:dyDescent="0.3">
      <c r="A2122" s="65"/>
      <c r="B2122" s="72"/>
      <c r="C2122" s="73"/>
      <c r="D2122" s="74"/>
      <c r="E2122" s="74"/>
      <c r="F2122" s="74"/>
      <c r="G2122" s="75"/>
      <c r="H2122" s="75"/>
      <c r="I2122" s="75"/>
      <c r="J2122" s="75"/>
      <c r="K2122" s="75"/>
      <c r="L2122" s="75"/>
      <c r="M2122" s="80"/>
      <c r="N2122" s="194"/>
      <c r="O2122" s="70"/>
      <c r="P2122" s="70"/>
      <c r="Q2122" s="70"/>
      <c r="R2122" s="70"/>
      <c r="S2122" s="70"/>
      <c r="T2122" s="70"/>
      <c r="U2122" s="70"/>
      <c r="V2122" s="71"/>
      <c r="W2122" s="71"/>
      <c r="X2122" s="71"/>
      <c r="Y2122" s="70"/>
      <c r="Z2122" s="70"/>
      <c r="AA2122" s="65"/>
      <c r="AB2122" s="65"/>
      <c r="AC2122" s="125"/>
      <c r="AD2122" s="125"/>
      <c r="AE2122" s="126"/>
      <c r="AF2122" s="126"/>
      <c r="AG2122" s="126"/>
      <c r="AH2122" s="125"/>
      <c r="AI2122" s="125"/>
      <c r="AJ2122" s="125"/>
      <c r="AK2122" s="125"/>
      <c r="AL2122" s="125"/>
      <c r="AM2122" s="125"/>
      <c r="AN2122" s="125"/>
      <c r="AO2122" s="66"/>
      <c r="AP2122" s="125"/>
      <c r="AQ2122" s="125"/>
      <c r="AR2122" s="125"/>
      <c r="AS2122" s="125"/>
      <c r="AT2122" s="125"/>
      <c r="AU2122" s="125"/>
      <c r="AV2122" s="125"/>
      <c r="AW2122" s="126"/>
      <c r="AX2122" s="126"/>
      <c r="AY2122" s="126"/>
      <c r="AZ2122" s="127"/>
      <c r="BA2122" s="128"/>
      <c r="BB2122" s="65"/>
      <c r="BC2122" s="65"/>
      <c r="BD2122" s="125"/>
      <c r="BE2122" s="125"/>
      <c r="BF2122" s="126"/>
      <c r="BG2122" s="126"/>
      <c r="BH2122" s="126"/>
      <c r="BI2122" s="125"/>
      <c r="BJ2122" s="125"/>
      <c r="BK2122" s="125"/>
      <c r="BL2122" s="125"/>
      <c r="BM2122" s="125"/>
      <c r="BN2122" s="125"/>
      <c r="BO2122" s="129"/>
      <c r="BP2122" s="66"/>
      <c r="BQ2122" s="129"/>
      <c r="BR2122" s="125"/>
      <c r="BS2122" s="125"/>
      <c r="BT2122" s="125"/>
      <c r="BU2122" s="125"/>
      <c r="BV2122" s="125"/>
      <c r="BW2122" s="125"/>
      <c r="BX2122" s="126"/>
      <c r="BY2122" s="126"/>
      <c r="BZ2122" s="126"/>
      <c r="CA2122" s="127"/>
      <c r="CB2122" s="128"/>
    </row>
    <row r="2123" spans="1:80" x14ac:dyDescent="0.3">
      <c r="A2123" s="65"/>
      <c r="B2123" s="72"/>
      <c r="C2123" s="73"/>
      <c r="D2123" s="74"/>
      <c r="E2123" s="74"/>
      <c r="F2123" s="74"/>
      <c r="G2123" s="75"/>
      <c r="H2123" s="75"/>
      <c r="I2123" s="75"/>
      <c r="J2123" s="75"/>
      <c r="K2123" s="75"/>
      <c r="L2123" s="75"/>
      <c r="M2123" s="80"/>
      <c r="N2123" s="194"/>
      <c r="O2123" s="70"/>
      <c r="P2123" s="70"/>
      <c r="Q2123" s="70"/>
      <c r="R2123" s="70"/>
      <c r="S2123" s="70"/>
      <c r="T2123" s="70"/>
      <c r="U2123" s="70"/>
      <c r="V2123" s="71"/>
      <c r="W2123" s="71"/>
      <c r="X2123" s="71"/>
      <c r="Y2123" s="70"/>
      <c r="Z2123" s="70"/>
      <c r="AA2123" s="65"/>
      <c r="AB2123" s="65"/>
      <c r="AC2123" s="125"/>
      <c r="AD2123" s="125"/>
      <c r="AE2123" s="126"/>
      <c r="AF2123" s="126"/>
      <c r="AG2123" s="126"/>
      <c r="AH2123" s="125"/>
      <c r="AI2123" s="125"/>
      <c r="AJ2123" s="125"/>
      <c r="AK2123" s="125"/>
      <c r="AL2123" s="125"/>
      <c r="AM2123" s="125"/>
      <c r="AN2123" s="125"/>
      <c r="AO2123" s="66"/>
      <c r="AP2123" s="125"/>
      <c r="AQ2123" s="125"/>
      <c r="AR2123" s="125"/>
      <c r="AS2123" s="125"/>
      <c r="AT2123" s="125"/>
      <c r="AU2123" s="125"/>
      <c r="AV2123" s="125"/>
      <c r="AW2123" s="126"/>
      <c r="AX2123" s="126"/>
      <c r="AY2123" s="126"/>
      <c r="AZ2123" s="127"/>
      <c r="BA2123" s="128"/>
      <c r="BB2123" s="65"/>
      <c r="BC2123" s="65"/>
      <c r="BD2123" s="125"/>
      <c r="BE2123" s="125"/>
      <c r="BF2123" s="126"/>
      <c r="BG2123" s="126"/>
      <c r="BH2123" s="126"/>
      <c r="BI2123" s="125"/>
      <c r="BJ2123" s="125"/>
      <c r="BK2123" s="125"/>
      <c r="BL2123" s="125"/>
      <c r="BM2123" s="125"/>
      <c r="BN2123" s="125"/>
      <c r="BO2123" s="129"/>
      <c r="BP2123" s="66"/>
      <c r="BQ2123" s="129"/>
      <c r="BR2123" s="125"/>
      <c r="BS2123" s="125"/>
      <c r="BT2123" s="125"/>
      <c r="BU2123" s="125"/>
      <c r="BV2123" s="125"/>
      <c r="BW2123" s="125"/>
      <c r="BX2123" s="126"/>
      <c r="BY2123" s="126"/>
      <c r="BZ2123" s="126"/>
      <c r="CA2123" s="127"/>
      <c r="CB2123" s="128"/>
    </row>
    <row r="2124" spans="1:80" x14ac:dyDescent="0.3">
      <c r="A2124" s="65"/>
      <c r="B2124" s="72"/>
      <c r="C2124" s="73"/>
      <c r="D2124" s="74"/>
      <c r="E2124" s="74"/>
      <c r="F2124" s="74"/>
      <c r="G2124" s="75"/>
      <c r="H2124" s="75"/>
      <c r="I2124" s="75"/>
      <c r="J2124" s="75"/>
      <c r="K2124" s="75"/>
      <c r="L2124" s="75"/>
      <c r="M2124" s="80"/>
      <c r="N2124" s="194"/>
      <c r="O2124" s="70"/>
      <c r="P2124" s="70"/>
      <c r="Q2124" s="70"/>
      <c r="R2124" s="70"/>
      <c r="S2124" s="70"/>
      <c r="T2124" s="70"/>
      <c r="U2124" s="70"/>
      <c r="V2124" s="71"/>
      <c r="W2124" s="71"/>
      <c r="X2124" s="71"/>
      <c r="Y2124" s="70"/>
      <c r="Z2124" s="70"/>
      <c r="AA2124" s="65"/>
      <c r="AB2124" s="65"/>
      <c r="AC2124" s="125"/>
      <c r="AD2124" s="125"/>
      <c r="AE2124" s="126"/>
      <c r="AF2124" s="126"/>
      <c r="AG2124" s="126"/>
      <c r="AH2124" s="125"/>
      <c r="AI2124" s="125"/>
      <c r="AJ2124" s="125"/>
      <c r="AK2124" s="125"/>
      <c r="AL2124" s="125"/>
      <c r="AM2124" s="125"/>
      <c r="AN2124" s="125"/>
      <c r="AO2124" s="66"/>
      <c r="AP2124" s="125"/>
      <c r="AQ2124" s="125"/>
      <c r="AR2124" s="125"/>
      <c r="AS2124" s="125"/>
      <c r="AT2124" s="125"/>
      <c r="AU2124" s="125"/>
      <c r="AV2124" s="125"/>
      <c r="AW2124" s="126"/>
      <c r="AX2124" s="126"/>
      <c r="AY2124" s="126"/>
      <c r="AZ2124" s="127"/>
      <c r="BA2124" s="128"/>
      <c r="BB2124" s="65"/>
      <c r="BC2124" s="65"/>
      <c r="BD2124" s="125"/>
      <c r="BE2124" s="125"/>
      <c r="BF2124" s="126"/>
      <c r="BG2124" s="126"/>
      <c r="BH2124" s="126"/>
      <c r="BI2124" s="125"/>
      <c r="BJ2124" s="125"/>
      <c r="BK2124" s="125"/>
      <c r="BL2124" s="125"/>
      <c r="BM2124" s="125"/>
      <c r="BN2124" s="125"/>
      <c r="BO2124" s="129"/>
      <c r="BP2124" s="66"/>
      <c r="BQ2124" s="129"/>
      <c r="BR2124" s="125"/>
      <c r="BS2124" s="125"/>
      <c r="BT2124" s="125"/>
      <c r="BU2124" s="125"/>
      <c r="BV2124" s="125"/>
      <c r="BW2124" s="125"/>
      <c r="BX2124" s="126"/>
      <c r="BY2124" s="126"/>
      <c r="BZ2124" s="126"/>
      <c r="CA2124" s="127"/>
      <c r="CB2124" s="128"/>
    </row>
    <row r="2125" spans="1:80" x14ac:dyDescent="0.3">
      <c r="A2125" s="65"/>
      <c r="B2125" s="72"/>
      <c r="C2125" s="73"/>
      <c r="D2125" s="74"/>
      <c r="E2125" s="74"/>
      <c r="F2125" s="74"/>
      <c r="G2125" s="75"/>
      <c r="H2125" s="75"/>
      <c r="I2125" s="75"/>
      <c r="J2125" s="75"/>
      <c r="K2125" s="75"/>
      <c r="L2125" s="75"/>
      <c r="M2125" s="80"/>
      <c r="N2125" s="194"/>
      <c r="O2125" s="70"/>
      <c r="P2125" s="70"/>
      <c r="Q2125" s="70"/>
      <c r="R2125" s="70"/>
      <c r="S2125" s="70"/>
      <c r="T2125" s="70"/>
      <c r="U2125" s="70"/>
      <c r="V2125" s="71"/>
      <c r="W2125" s="71"/>
      <c r="X2125" s="71"/>
      <c r="Y2125" s="70"/>
      <c r="Z2125" s="70"/>
      <c r="AA2125" s="65"/>
      <c r="AB2125" s="65"/>
      <c r="AC2125" s="125"/>
      <c r="AD2125" s="125"/>
      <c r="AE2125" s="126"/>
      <c r="AF2125" s="126"/>
      <c r="AG2125" s="126"/>
      <c r="AH2125" s="125"/>
      <c r="AI2125" s="125"/>
      <c r="AJ2125" s="125"/>
      <c r="AK2125" s="125"/>
      <c r="AL2125" s="125"/>
      <c r="AM2125" s="125"/>
      <c r="AN2125" s="125"/>
      <c r="AO2125" s="66"/>
      <c r="AP2125" s="125"/>
      <c r="AQ2125" s="125"/>
      <c r="AR2125" s="125"/>
      <c r="AS2125" s="125"/>
      <c r="AT2125" s="125"/>
      <c r="AU2125" s="125"/>
      <c r="AV2125" s="125"/>
      <c r="AW2125" s="126"/>
      <c r="AX2125" s="126"/>
      <c r="AY2125" s="126"/>
      <c r="AZ2125" s="127"/>
      <c r="BA2125" s="128"/>
      <c r="BB2125" s="65"/>
      <c r="BC2125" s="65"/>
      <c r="BD2125" s="125"/>
      <c r="BE2125" s="125"/>
      <c r="BF2125" s="126"/>
      <c r="BG2125" s="126"/>
      <c r="BH2125" s="126"/>
      <c r="BI2125" s="125"/>
      <c r="BJ2125" s="125"/>
      <c r="BK2125" s="125"/>
      <c r="BL2125" s="125"/>
      <c r="BM2125" s="125"/>
      <c r="BN2125" s="125"/>
      <c r="BO2125" s="129"/>
      <c r="BP2125" s="66"/>
      <c r="BQ2125" s="129"/>
      <c r="BR2125" s="125"/>
      <c r="BS2125" s="125"/>
      <c r="BT2125" s="125"/>
      <c r="BU2125" s="125"/>
      <c r="BV2125" s="125"/>
      <c r="BW2125" s="125"/>
      <c r="BX2125" s="126"/>
      <c r="BY2125" s="126"/>
      <c r="BZ2125" s="126"/>
      <c r="CA2125" s="127"/>
      <c r="CB2125" s="128"/>
    </row>
    <row r="2126" spans="1:80" x14ac:dyDescent="0.3">
      <c r="A2126" s="65"/>
      <c r="B2126" s="72"/>
      <c r="C2126" s="73"/>
      <c r="D2126" s="74"/>
      <c r="E2126" s="74"/>
      <c r="F2126" s="74"/>
      <c r="G2126" s="75"/>
      <c r="H2126" s="75"/>
      <c r="I2126" s="75"/>
      <c r="J2126" s="75"/>
      <c r="K2126" s="75"/>
      <c r="L2126" s="75"/>
      <c r="M2126" s="80"/>
      <c r="N2126" s="194"/>
      <c r="O2126" s="70"/>
      <c r="P2126" s="70"/>
      <c r="Q2126" s="70"/>
      <c r="R2126" s="70"/>
      <c r="S2126" s="70"/>
      <c r="T2126" s="70"/>
      <c r="U2126" s="70"/>
      <c r="V2126" s="71"/>
      <c r="W2126" s="71"/>
      <c r="X2126" s="71"/>
      <c r="Y2126" s="70"/>
      <c r="Z2126" s="70"/>
      <c r="AA2126" s="65"/>
      <c r="AB2126" s="65"/>
      <c r="AC2126" s="125"/>
      <c r="AD2126" s="125"/>
      <c r="AE2126" s="126"/>
      <c r="AF2126" s="126"/>
      <c r="AG2126" s="126"/>
      <c r="AH2126" s="125"/>
      <c r="AI2126" s="125"/>
      <c r="AJ2126" s="125"/>
      <c r="AK2126" s="125"/>
      <c r="AL2126" s="125"/>
      <c r="AM2126" s="125"/>
      <c r="AN2126" s="125"/>
      <c r="AO2126" s="66"/>
      <c r="AP2126" s="125"/>
      <c r="AQ2126" s="125"/>
      <c r="AR2126" s="125"/>
      <c r="AS2126" s="125"/>
      <c r="AT2126" s="125"/>
      <c r="AU2126" s="125"/>
      <c r="AV2126" s="125"/>
      <c r="AW2126" s="126"/>
      <c r="AX2126" s="126"/>
      <c r="AY2126" s="126"/>
      <c r="AZ2126" s="127"/>
      <c r="BA2126" s="128"/>
      <c r="BB2126" s="65"/>
      <c r="BC2126" s="65"/>
      <c r="BD2126" s="125"/>
      <c r="BE2126" s="125"/>
      <c r="BF2126" s="126"/>
      <c r="BG2126" s="126"/>
      <c r="BH2126" s="126"/>
      <c r="BI2126" s="125"/>
      <c r="BJ2126" s="125"/>
      <c r="BK2126" s="125"/>
      <c r="BL2126" s="125"/>
      <c r="BM2126" s="125"/>
      <c r="BN2126" s="125"/>
      <c r="BO2126" s="129"/>
      <c r="BP2126" s="66"/>
      <c r="BQ2126" s="129"/>
      <c r="BR2126" s="125"/>
      <c r="BS2126" s="125"/>
      <c r="BT2126" s="125"/>
      <c r="BU2126" s="125"/>
      <c r="BV2126" s="125"/>
      <c r="BW2126" s="125"/>
      <c r="BX2126" s="126"/>
      <c r="BY2126" s="126"/>
      <c r="BZ2126" s="126"/>
      <c r="CA2126" s="127"/>
      <c r="CB2126" s="128"/>
    </row>
    <row r="2127" spans="1:80" x14ac:dyDescent="0.3">
      <c r="A2127" s="65"/>
      <c r="B2127" s="72"/>
      <c r="C2127" s="73"/>
      <c r="D2127" s="74"/>
      <c r="E2127" s="74"/>
      <c r="F2127" s="74"/>
      <c r="G2127" s="75"/>
      <c r="H2127" s="75"/>
      <c r="I2127" s="75"/>
      <c r="J2127" s="75"/>
      <c r="K2127" s="75"/>
      <c r="L2127" s="75"/>
      <c r="M2127" s="80"/>
      <c r="N2127" s="194"/>
      <c r="O2127" s="70"/>
      <c r="P2127" s="70"/>
      <c r="Q2127" s="70"/>
      <c r="R2127" s="70"/>
      <c r="S2127" s="70"/>
      <c r="T2127" s="70"/>
      <c r="U2127" s="70"/>
      <c r="V2127" s="71"/>
      <c r="W2127" s="71"/>
      <c r="X2127" s="71"/>
      <c r="Y2127" s="70"/>
      <c r="Z2127" s="70"/>
      <c r="AA2127" s="65"/>
      <c r="AB2127" s="65"/>
      <c r="AC2127" s="125"/>
      <c r="AD2127" s="125"/>
      <c r="AE2127" s="126"/>
      <c r="AF2127" s="126"/>
      <c r="AG2127" s="126"/>
      <c r="AH2127" s="125"/>
      <c r="AI2127" s="125"/>
      <c r="AJ2127" s="125"/>
      <c r="AK2127" s="125"/>
      <c r="AL2127" s="125"/>
      <c r="AM2127" s="125"/>
      <c r="AN2127" s="125"/>
      <c r="AO2127" s="66"/>
      <c r="AP2127" s="125"/>
      <c r="AQ2127" s="125"/>
      <c r="AR2127" s="125"/>
      <c r="AS2127" s="125"/>
      <c r="AT2127" s="125"/>
      <c r="AU2127" s="125"/>
      <c r="AV2127" s="125"/>
      <c r="AW2127" s="126"/>
      <c r="AX2127" s="126"/>
      <c r="AY2127" s="126"/>
      <c r="AZ2127" s="127"/>
      <c r="BA2127" s="128"/>
      <c r="BB2127" s="65"/>
      <c r="BC2127" s="65"/>
      <c r="BD2127" s="125"/>
      <c r="BE2127" s="125"/>
      <c r="BF2127" s="126"/>
      <c r="BG2127" s="126"/>
      <c r="BH2127" s="126"/>
      <c r="BI2127" s="125"/>
      <c r="BJ2127" s="125"/>
      <c r="BK2127" s="125"/>
      <c r="BL2127" s="125"/>
      <c r="BM2127" s="125"/>
      <c r="BN2127" s="125"/>
      <c r="BO2127" s="129"/>
      <c r="BP2127" s="66"/>
      <c r="BQ2127" s="129"/>
      <c r="BR2127" s="125"/>
      <c r="BS2127" s="125"/>
      <c r="BT2127" s="125"/>
      <c r="BU2127" s="125"/>
      <c r="BV2127" s="125"/>
      <c r="BW2127" s="125"/>
      <c r="BX2127" s="126"/>
      <c r="BY2127" s="126"/>
      <c r="BZ2127" s="126"/>
      <c r="CA2127" s="127"/>
      <c r="CB2127" s="128"/>
    </row>
    <row r="2128" spans="1:80" x14ac:dyDescent="0.3">
      <c r="A2128" s="65"/>
      <c r="B2128" s="72"/>
      <c r="C2128" s="73"/>
      <c r="D2128" s="74"/>
      <c r="E2128" s="74"/>
      <c r="F2128" s="74"/>
      <c r="G2128" s="75"/>
      <c r="H2128" s="75"/>
      <c r="I2128" s="75"/>
      <c r="J2128" s="75"/>
      <c r="K2128" s="75"/>
      <c r="L2128" s="75"/>
      <c r="M2128" s="80"/>
      <c r="N2128" s="194"/>
      <c r="O2128" s="70"/>
      <c r="P2128" s="70"/>
      <c r="Q2128" s="70"/>
      <c r="R2128" s="70"/>
      <c r="S2128" s="70"/>
      <c r="T2128" s="70"/>
      <c r="U2128" s="70"/>
      <c r="V2128" s="71"/>
      <c r="W2128" s="71"/>
      <c r="X2128" s="71"/>
      <c r="Y2128" s="70"/>
      <c r="Z2128" s="70"/>
      <c r="AA2128" s="65"/>
      <c r="AB2128" s="65"/>
      <c r="AC2128" s="125"/>
      <c r="AD2128" s="125"/>
      <c r="AE2128" s="126"/>
      <c r="AF2128" s="126"/>
      <c r="AG2128" s="126"/>
      <c r="AH2128" s="125"/>
      <c r="AI2128" s="125"/>
      <c r="AJ2128" s="125"/>
      <c r="AK2128" s="125"/>
      <c r="AL2128" s="125"/>
      <c r="AM2128" s="125"/>
      <c r="AN2128" s="125"/>
      <c r="AO2128" s="66"/>
      <c r="AP2128" s="125"/>
      <c r="AQ2128" s="125"/>
      <c r="AR2128" s="125"/>
      <c r="AS2128" s="125"/>
      <c r="AT2128" s="125"/>
      <c r="AU2128" s="125"/>
      <c r="AV2128" s="125"/>
      <c r="AW2128" s="126"/>
      <c r="AX2128" s="126"/>
      <c r="AY2128" s="126"/>
      <c r="AZ2128" s="127"/>
      <c r="BA2128" s="128"/>
      <c r="BB2128" s="65"/>
      <c r="BC2128" s="65"/>
      <c r="BD2128" s="125"/>
      <c r="BE2128" s="125"/>
      <c r="BF2128" s="126"/>
      <c r="BG2128" s="126"/>
      <c r="BH2128" s="126"/>
      <c r="BI2128" s="125"/>
      <c r="BJ2128" s="125"/>
      <c r="BK2128" s="125"/>
      <c r="BL2128" s="125"/>
      <c r="BM2128" s="125"/>
      <c r="BN2128" s="125"/>
      <c r="BO2128" s="129"/>
      <c r="BP2128" s="66"/>
      <c r="BQ2128" s="129"/>
      <c r="BR2128" s="125"/>
      <c r="BS2128" s="125"/>
      <c r="BT2128" s="125"/>
      <c r="BU2128" s="125"/>
      <c r="BV2128" s="125"/>
      <c r="BW2128" s="125"/>
      <c r="BX2128" s="126"/>
      <c r="BY2128" s="126"/>
      <c r="BZ2128" s="126"/>
      <c r="CA2128" s="127"/>
      <c r="CB2128" s="128"/>
    </row>
    <row r="2129" spans="1:80" x14ac:dyDescent="0.3">
      <c r="A2129" s="65"/>
      <c r="B2129" s="72"/>
      <c r="C2129" s="73"/>
      <c r="D2129" s="74"/>
      <c r="E2129" s="74"/>
      <c r="F2129" s="74"/>
      <c r="G2129" s="75"/>
      <c r="H2129" s="75"/>
      <c r="I2129" s="75"/>
      <c r="J2129" s="75"/>
      <c r="K2129" s="75"/>
      <c r="L2129" s="75"/>
      <c r="M2129" s="80"/>
      <c r="N2129" s="194"/>
      <c r="O2129" s="70"/>
      <c r="P2129" s="70"/>
      <c r="Q2129" s="70"/>
      <c r="R2129" s="70"/>
      <c r="S2129" s="70"/>
      <c r="T2129" s="70"/>
      <c r="U2129" s="70"/>
      <c r="V2129" s="71"/>
      <c r="W2129" s="71"/>
      <c r="X2129" s="71"/>
      <c r="Y2129" s="70"/>
      <c r="Z2129" s="70"/>
      <c r="AA2129" s="65"/>
      <c r="AB2129" s="65"/>
      <c r="AC2129" s="125"/>
      <c r="AD2129" s="125"/>
      <c r="AE2129" s="126"/>
      <c r="AF2129" s="126"/>
      <c r="AG2129" s="126"/>
      <c r="AH2129" s="125"/>
      <c r="AI2129" s="125"/>
      <c r="AJ2129" s="125"/>
      <c r="AK2129" s="125"/>
      <c r="AL2129" s="125"/>
      <c r="AM2129" s="125"/>
      <c r="AN2129" s="125"/>
      <c r="AO2129" s="82"/>
      <c r="AP2129" s="125"/>
      <c r="AQ2129" s="125"/>
      <c r="AR2129" s="125"/>
      <c r="AS2129" s="125"/>
      <c r="AT2129" s="125"/>
      <c r="AU2129" s="125"/>
      <c r="AV2129" s="125"/>
      <c r="AW2129" s="126"/>
      <c r="AX2129" s="126"/>
      <c r="AY2129" s="126"/>
      <c r="AZ2129" s="125"/>
      <c r="BA2129" s="125"/>
      <c r="BB2129" s="65"/>
      <c r="BC2129" s="65"/>
      <c r="BD2129" s="125"/>
      <c r="BE2129" s="125"/>
      <c r="BF2129" s="126"/>
      <c r="BG2129" s="126"/>
      <c r="BH2129" s="126"/>
      <c r="BI2129" s="125"/>
      <c r="BJ2129" s="125"/>
      <c r="BK2129" s="125"/>
      <c r="BL2129" s="125"/>
      <c r="BM2129" s="125"/>
      <c r="BN2129" s="125"/>
      <c r="BO2129" s="129"/>
      <c r="BP2129" s="82"/>
      <c r="BQ2129" s="129"/>
      <c r="BR2129" s="125"/>
      <c r="BS2129" s="125"/>
      <c r="BT2129" s="125"/>
      <c r="BU2129" s="125"/>
      <c r="BV2129" s="125"/>
      <c r="BW2129" s="125"/>
      <c r="BX2129" s="126"/>
      <c r="BY2129" s="126"/>
      <c r="BZ2129" s="126"/>
      <c r="CA2129" s="125"/>
      <c r="CB2129" s="125"/>
    </row>
    <row r="2130" spans="1:80" x14ac:dyDescent="0.3">
      <c r="A2130" s="65"/>
      <c r="B2130" s="65"/>
      <c r="C2130" s="65"/>
      <c r="D2130" s="65"/>
      <c r="E2130" s="65"/>
      <c r="F2130" s="65"/>
      <c r="G2130" s="65"/>
      <c r="H2130" s="65"/>
      <c r="I2130" s="65"/>
      <c r="J2130" s="65"/>
      <c r="K2130" s="65"/>
      <c r="L2130" s="65"/>
      <c r="M2130" s="99"/>
      <c r="N2130" s="66"/>
      <c r="O2130" s="99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5"/>
      <c r="AC2130" s="128"/>
      <c r="AD2130" s="127"/>
      <c r="AE2130" s="126"/>
      <c r="AF2130" s="126"/>
      <c r="AG2130" s="126"/>
      <c r="AH2130" s="125"/>
      <c r="AI2130" s="125"/>
      <c r="AJ2130" s="125"/>
      <c r="AK2130" s="125"/>
      <c r="AL2130" s="125"/>
      <c r="AM2130" s="125"/>
      <c r="AN2130" s="125"/>
      <c r="AO2130" s="66"/>
      <c r="AP2130" s="125"/>
      <c r="AQ2130" s="125"/>
      <c r="AR2130" s="125"/>
      <c r="AS2130" s="125"/>
      <c r="AT2130" s="125"/>
      <c r="AU2130" s="125"/>
      <c r="AV2130" s="125"/>
      <c r="AW2130" s="126"/>
      <c r="AX2130" s="126"/>
      <c r="AY2130" s="126"/>
      <c r="AZ2130" s="125"/>
      <c r="BA2130" s="125"/>
      <c r="BB2130" s="65"/>
      <c r="BC2130" s="65"/>
      <c r="BD2130" s="128"/>
      <c r="BE2130" s="127"/>
      <c r="BF2130" s="126"/>
      <c r="BG2130" s="126"/>
      <c r="BH2130" s="126"/>
      <c r="BI2130" s="125"/>
      <c r="BJ2130" s="125"/>
      <c r="BK2130" s="125"/>
      <c r="BL2130" s="125"/>
      <c r="BM2130" s="125"/>
      <c r="BN2130" s="125"/>
      <c r="BO2130" s="129"/>
      <c r="BP2130" s="66"/>
      <c r="BQ2130" s="129"/>
      <c r="BR2130" s="125"/>
      <c r="BS2130" s="125"/>
      <c r="BT2130" s="125"/>
      <c r="BU2130" s="125"/>
      <c r="BV2130" s="125"/>
      <c r="BW2130" s="125"/>
      <c r="BX2130" s="126"/>
      <c r="BY2130" s="126"/>
      <c r="BZ2130" s="126"/>
      <c r="CA2130" s="125"/>
      <c r="CB2130" s="125"/>
    </row>
    <row r="2131" spans="1:80" x14ac:dyDescent="0.3">
      <c r="A2131" s="65"/>
      <c r="B2131" s="68"/>
      <c r="C2131" s="68"/>
      <c r="D2131" s="68"/>
      <c r="E2131" s="68"/>
      <c r="F2131" s="68"/>
      <c r="G2131" s="68"/>
      <c r="H2131" s="68"/>
      <c r="I2131" s="68"/>
      <c r="J2131" s="68"/>
      <c r="K2131" s="68"/>
      <c r="L2131" s="68"/>
      <c r="M2131" s="87"/>
      <c r="N2131" s="68"/>
      <c r="O2131" s="87"/>
      <c r="P2131" s="68"/>
      <c r="Q2131" s="68"/>
      <c r="R2131" s="68"/>
      <c r="S2131" s="68"/>
      <c r="T2131" s="68"/>
      <c r="U2131" s="68"/>
      <c r="V2131" s="68"/>
      <c r="W2131" s="68"/>
      <c r="X2131" s="68"/>
      <c r="Y2131" s="68"/>
      <c r="Z2131" s="68"/>
      <c r="AA2131" s="65"/>
      <c r="AB2131" s="65"/>
      <c r="AC2131" s="128"/>
      <c r="AD2131" s="127"/>
      <c r="AE2131" s="126"/>
      <c r="AF2131" s="126"/>
      <c r="AG2131" s="126"/>
      <c r="AH2131" s="125"/>
      <c r="AI2131" s="125"/>
      <c r="AJ2131" s="125"/>
      <c r="AK2131" s="125"/>
      <c r="AL2131" s="125"/>
      <c r="AM2131" s="125"/>
      <c r="AN2131" s="125"/>
      <c r="AO2131" s="66"/>
      <c r="AP2131" s="125"/>
      <c r="AQ2131" s="125"/>
      <c r="AR2131" s="125"/>
      <c r="AS2131" s="125"/>
      <c r="AT2131" s="125"/>
      <c r="AU2131" s="125"/>
      <c r="AV2131" s="125"/>
      <c r="AW2131" s="126"/>
      <c r="AX2131" s="126"/>
      <c r="AY2131" s="126"/>
      <c r="AZ2131" s="125"/>
      <c r="BA2131" s="125"/>
      <c r="BB2131" s="65"/>
      <c r="BC2131" s="65"/>
      <c r="BD2131" s="128"/>
      <c r="BE2131" s="127"/>
      <c r="BF2131" s="126"/>
      <c r="BG2131" s="126"/>
      <c r="BH2131" s="126"/>
      <c r="BI2131" s="125"/>
      <c r="BJ2131" s="125"/>
      <c r="BK2131" s="125"/>
      <c r="BL2131" s="125"/>
      <c r="BM2131" s="125"/>
      <c r="BN2131" s="125"/>
      <c r="BO2131" s="129"/>
      <c r="BP2131" s="66"/>
      <c r="BQ2131" s="129"/>
      <c r="BR2131" s="125"/>
      <c r="BS2131" s="125"/>
      <c r="BT2131" s="125"/>
      <c r="BU2131" s="125"/>
      <c r="BV2131" s="125"/>
      <c r="BW2131" s="125"/>
      <c r="BX2131" s="126"/>
      <c r="BY2131" s="126"/>
      <c r="BZ2131" s="126"/>
      <c r="CA2131" s="125"/>
      <c r="CB2131" s="125"/>
    </row>
    <row r="2132" spans="1:80" x14ac:dyDescent="0.3">
      <c r="A2132" s="65"/>
      <c r="B2132" s="77"/>
      <c r="C2132" s="77"/>
      <c r="D2132" s="78"/>
      <c r="E2132" s="78"/>
      <c r="F2132" s="78"/>
      <c r="G2132" s="79"/>
      <c r="H2132" s="79"/>
      <c r="I2132" s="79"/>
      <c r="J2132" s="79"/>
      <c r="K2132" s="79"/>
      <c r="L2132" s="79"/>
      <c r="M2132" s="80"/>
      <c r="N2132" s="68"/>
      <c r="O2132" s="80"/>
      <c r="P2132" s="79"/>
      <c r="Q2132" s="79"/>
      <c r="R2132" s="79"/>
      <c r="S2132" s="79"/>
      <c r="T2132" s="79"/>
      <c r="U2132" s="79"/>
      <c r="V2132" s="78"/>
      <c r="W2132" s="78"/>
      <c r="X2132" s="78"/>
      <c r="Y2132" s="77"/>
      <c r="Z2132" s="77"/>
      <c r="AA2132" s="65"/>
      <c r="AB2132" s="65"/>
      <c r="AC2132" s="128"/>
      <c r="AD2132" s="127"/>
      <c r="AE2132" s="126"/>
      <c r="AF2132" s="126"/>
      <c r="AG2132" s="126"/>
      <c r="AH2132" s="125"/>
      <c r="AI2132" s="125"/>
      <c r="AJ2132" s="125"/>
      <c r="AK2132" s="125"/>
      <c r="AL2132" s="125"/>
      <c r="AM2132" s="125"/>
      <c r="AN2132" s="125"/>
      <c r="AO2132" s="66"/>
      <c r="AP2132" s="125"/>
      <c r="AQ2132" s="125"/>
      <c r="AR2132" s="125"/>
      <c r="AS2132" s="125"/>
      <c r="AT2132" s="125"/>
      <c r="AU2132" s="125"/>
      <c r="AV2132" s="125"/>
      <c r="AW2132" s="126"/>
      <c r="AX2132" s="126"/>
      <c r="AY2132" s="126"/>
      <c r="AZ2132" s="125"/>
      <c r="BA2132" s="125"/>
      <c r="BB2132" s="65"/>
      <c r="BC2132" s="65"/>
      <c r="BD2132" s="128"/>
      <c r="BE2132" s="127"/>
      <c r="BF2132" s="126"/>
      <c r="BG2132" s="126"/>
      <c r="BH2132" s="126"/>
      <c r="BI2132" s="125"/>
      <c r="BJ2132" s="125"/>
      <c r="BK2132" s="125"/>
      <c r="BL2132" s="125"/>
      <c r="BM2132" s="125"/>
      <c r="BN2132" s="125"/>
      <c r="BO2132" s="129"/>
      <c r="BP2132" s="66"/>
      <c r="BQ2132" s="129"/>
      <c r="BR2132" s="125"/>
      <c r="BS2132" s="125"/>
      <c r="BT2132" s="125"/>
      <c r="BU2132" s="125"/>
      <c r="BV2132" s="125"/>
      <c r="BW2132" s="125"/>
      <c r="BX2132" s="126"/>
      <c r="BY2132" s="126"/>
      <c r="BZ2132" s="126"/>
      <c r="CA2132" s="125"/>
      <c r="CB2132" s="125"/>
    </row>
    <row r="2133" spans="1:80" x14ac:dyDescent="0.3">
      <c r="A2133" s="65"/>
      <c r="B2133" s="72"/>
      <c r="C2133" s="72"/>
      <c r="D2133" s="78"/>
      <c r="E2133" s="78"/>
      <c r="F2133" s="78"/>
      <c r="G2133" s="80"/>
      <c r="H2133" s="80"/>
      <c r="I2133" s="80"/>
      <c r="J2133" s="80"/>
      <c r="K2133" s="80"/>
      <c r="L2133" s="80"/>
      <c r="M2133" s="80"/>
      <c r="N2133" s="81"/>
      <c r="O2133" s="80"/>
      <c r="P2133" s="80"/>
      <c r="Q2133" s="80"/>
      <c r="R2133" s="80"/>
      <c r="S2133" s="80"/>
      <c r="T2133" s="80"/>
      <c r="U2133" s="80"/>
      <c r="V2133" s="78"/>
      <c r="W2133" s="78"/>
      <c r="X2133" s="78"/>
      <c r="Y2133" s="72"/>
      <c r="Z2133" s="72"/>
      <c r="AA2133" s="65"/>
      <c r="AB2133" s="65"/>
      <c r="AC2133" s="128"/>
      <c r="AD2133" s="127"/>
      <c r="AE2133" s="126"/>
      <c r="AF2133" s="126"/>
      <c r="AG2133" s="126"/>
      <c r="AH2133" s="125"/>
      <c r="AI2133" s="125"/>
      <c r="AJ2133" s="125"/>
      <c r="AK2133" s="125"/>
      <c r="AL2133" s="125"/>
      <c r="AM2133" s="125"/>
      <c r="AN2133" s="125"/>
      <c r="AO2133" s="66"/>
      <c r="AP2133" s="125"/>
      <c r="AQ2133" s="125"/>
      <c r="AR2133" s="125"/>
      <c r="AS2133" s="125"/>
      <c r="AT2133" s="125"/>
      <c r="AU2133" s="125"/>
      <c r="AV2133" s="125"/>
      <c r="AW2133" s="126"/>
      <c r="AX2133" s="126"/>
      <c r="AY2133" s="126"/>
      <c r="AZ2133" s="125"/>
      <c r="BA2133" s="125"/>
      <c r="BB2133" s="65"/>
      <c r="BC2133" s="65"/>
      <c r="BD2133" s="128"/>
      <c r="BE2133" s="127"/>
      <c r="BF2133" s="126"/>
      <c r="BG2133" s="126"/>
      <c r="BH2133" s="126"/>
      <c r="BI2133" s="125"/>
      <c r="BJ2133" s="125"/>
      <c r="BK2133" s="125"/>
      <c r="BL2133" s="125"/>
      <c r="BM2133" s="125"/>
      <c r="BN2133" s="125"/>
      <c r="BO2133" s="129"/>
      <c r="BP2133" s="66"/>
      <c r="BQ2133" s="129"/>
      <c r="BR2133" s="125"/>
      <c r="BS2133" s="125"/>
      <c r="BT2133" s="125"/>
      <c r="BU2133" s="125"/>
      <c r="BV2133" s="125"/>
      <c r="BW2133" s="125"/>
      <c r="BX2133" s="126"/>
      <c r="BY2133" s="126"/>
      <c r="BZ2133" s="126"/>
      <c r="CA2133" s="125"/>
      <c r="CB2133" s="125"/>
    </row>
    <row r="2134" spans="1:80" x14ac:dyDescent="0.3">
      <c r="A2134" s="65"/>
      <c r="B2134" s="128"/>
      <c r="C2134" s="127"/>
      <c r="D2134" s="126"/>
      <c r="E2134" s="126"/>
      <c r="F2134" s="126"/>
      <c r="G2134" s="125"/>
      <c r="H2134" s="125"/>
      <c r="I2134" s="125"/>
      <c r="J2134" s="125"/>
      <c r="K2134" s="125"/>
      <c r="L2134" s="125"/>
      <c r="M2134" s="125"/>
      <c r="N2134" s="66"/>
      <c r="O2134" s="125"/>
      <c r="P2134" s="125"/>
      <c r="Q2134" s="125"/>
      <c r="R2134" s="125"/>
      <c r="S2134" s="125"/>
      <c r="T2134" s="125"/>
      <c r="U2134" s="125"/>
      <c r="V2134" s="126"/>
      <c r="W2134" s="126"/>
      <c r="X2134" s="126"/>
      <c r="Y2134" s="125"/>
      <c r="Z2134" s="125"/>
      <c r="AA2134" s="65"/>
      <c r="AB2134" s="65"/>
      <c r="AC2134" s="128"/>
      <c r="AD2134" s="127"/>
      <c r="AE2134" s="126"/>
      <c r="AF2134" s="126"/>
      <c r="AG2134" s="126"/>
      <c r="AH2134" s="125"/>
      <c r="AI2134" s="125"/>
      <c r="AJ2134" s="125"/>
      <c r="AK2134" s="125"/>
      <c r="AL2134" s="125"/>
      <c r="AM2134" s="125"/>
      <c r="AN2134" s="125"/>
      <c r="AO2134" s="66"/>
      <c r="AP2134" s="125"/>
      <c r="AQ2134" s="125"/>
      <c r="AR2134" s="125"/>
      <c r="AS2134" s="125"/>
      <c r="AT2134" s="125"/>
      <c r="AU2134" s="125"/>
      <c r="AV2134" s="125"/>
      <c r="AW2134" s="126"/>
      <c r="AX2134" s="126"/>
      <c r="AY2134" s="126"/>
      <c r="AZ2134" s="125"/>
      <c r="BA2134" s="125"/>
      <c r="BB2134" s="65"/>
      <c r="BC2134" s="65"/>
      <c r="BD2134" s="128"/>
      <c r="BE2134" s="127"/>
      <c r="BF2134" s="126"/>
      <c r="BG2134" s="126"/>
      <c r="BH2134" s="126"/>
      <c r="BI2134" s="125"/>
      <c r="BJ2134" s="125"/>
      <c r="BK2134" s="125"/>
      <c r="BL2134" s="125"/>
      <c r="BM2134" s="125"/>
      <c r="BN2134" s="125"/>
      <c r="BO2134" s="129"/>
      <c r="BP2134" s="66"/>
      <c r="BQ2134" s="129"/>
      <c r="BR2134" s="125"/>
      <c r="BS2134" s="125"/>
      <c r="BT2134" s="125"/>
      <c r="BU2134" s="125"/>
      <c r="BV2134" s="125"/>
      <c r="BW2134" s="125"/>
      <c r="BX2134" s="126"/>
      <c r="BY2134" s="126"/>
      <c r="BZ2134" s="126"/>
      <c r="CA2134" s="125"/>
      <c r="CB2134" s="125"/>
    </row>
    <row r="2135" spans="1:80" x14ac:dyDescent="0.3">
      <c r="A2135" s="65"/>
      <c r="B2135" s="223"/>
      <c r="C2135" s="224"/>
      <c r="D2135" s="65"/>
      <c r="E2135" s="65"/>
      <c r="F2135" s="223"/>
      <c r="G2135" s="224"/>
      <c r="H2135" s="65"/>
      <c r="I2135" s="65"/>
      <c r="J2135" s="223"/>
      <c r="K2135" s="224"/>
      <c r="L2135" s="65"/>
      <c r="M2135" s="233"/>
      <c r="N2135" s="233"/>
      <c r="O2135" s="233"/>
      <c r="P2135" s="65"/>
      <c r="Q2135" s="223"/>
      <c r="R2135" s="224"/>
      <c r="S2135" s="65"/>
      <c r="T2135" s="65"/>
      <c r="U2135" s="223"/>
      <c r="V2135" s="224"/>
      <c r="W2135" s="65"/>
      <c r="X2135" s="65"/>
      <c r="Y2135" s="223"/>
      <c r="Z2135" s="224"/>
      <c r="AA2135" s="65"/>
      <c r="AB2135" s="65"/>
      <c r="AC2135" s="128"/>
      <c r="AD2135" s="127"/>
      <c r="AE2135" s="126"/>
      <c r="AF2135" s="126"/>
      <c r="AG2135" s="126"/>
      <c r="AH2135" s="125"/>
      <c r="AI2135" s="125"/>
      <c r="AJ2135" s="125"/>
      <c r="AK2135" s="125"/>
      <c r="AL2135" s="125"/>
      <c r="AM2135" s="125"/>
      <c r="AN2135" s="125"/>
      <c r="AO2135" s="66"/>
      <c r="AP2135" s="125"/>
      <c r="AQ2135" s="125"/>
      <c r="AR2135" s="125"/>
      <c r="AS2135" s="125"/>
      <c r="AT2135" s="125"/>
      <c r="AU2135" s="125"/>
      <c r="AV2135" s="125"/>
      <c r="AW2135" s="126"/>
      <c r="AX2135" s="126"/>
      <c r="AY2135" s="126"/>
      <c r="AZ2135" s="125"/>
      <c r="BA2135" s="125"/>
      <c r="BB2135" s="65"/>
      <c r="BC2135" s="65"/>
      <c r="BD2135" s="128"/>
      <c r="BE2135" s="127"/>
      <c r="BF2135" s="126"/>
      <c r="BG2135" s="126"/>
      <c r="BH2135" s="126"/>
      <c r="BI2135" s="125"/>
      <c r="BJ2135" s="125"/>
      <c r="BK2135" s="125"/>
      <c r="BL2135" s="125"/>
      <c r="BM2135" s="125"/>
      <c r="BN2135" s="125"/>
      <c r="BO2135" s="129"/>
      <c r="BP2135" s="66"/>
      <c r="BQ2135" s="129"/>
      <c r="BR2135" s="125"/>
      <c r="BS2135" s="125"/>
      <c r="BT2135" s="125"/>
      <c r="BU2135" s="125"/>
      <c r="BV2135" s="125"/>
      <c r="BW2135" s="125"/>
      <c r="BX2135" s="126"/>
      <c r="BY2135" s="126"/>
      <c r="BZ2135" s="126"/>
      <c r="CA2135" s="125"/>
      <c r="CB2135" s="125"/>
    </row>
    <row r="2136" spans="1:80" x14ac:dyDescent="0.3">
      <c r="A2136" s="65"/>
      <c r="B2136" s="225"/>
      <c r="C2136" s="226"/>
      <c r="D2136" s="65"/>
      <c r="E2136" s="65"/>
      <c r="F2136" s="227"/>
      <c r="G2136" s="226"/>
      <c r="H2136" s="65"/>
      <c r="I2136" s="65"/>
      <c r="J2136" s="228"/>
      <c r="K2136" s="229"/>
      <c r="L2136" s="65"/>
      <c r="M2136" s="225"/>
      <c r="N2136" s="230"/>
      <c r="O2136" s="226"/>
      <c r="P2136" s="65"/>
      <c r="Q2136" s="231"/>
      <c r="R2136" s="232"/>
      <c r="S2136" s="76"/>
      <c r="T2136" s="65"/>
      <c r="U2136" s="225"/>
      <c r="V2136" s="226"/>
      <c r="W2136" s="65"/>
      <c r="X2136" s="65"/>
      <c r="Y2136" s="225"/>
      <c r="Z2136" s="226"/>
      <c r="AA2136" s="65"/>
      <c r="AB2136" s="65"/>
      <c r="AC2136" s="128"/>
      <c r="AD2136" s="127"/>
      <c r="AE2136" s="126"/>
      <c r="AF2136" s="126"/>
      <c r="AG2136" s="126"/>
      <c r="AH2136" s="125"/>
      <c r="AI2136" s="125"/>
      <c r="AJ2136" s="125"/>
      <c r="AK2136" s="125"/>
      <c r="AL2136" s="125"/>
      <c r="AM2136" s="125"/>
      <c r="AN2136" s="125"/>
      <c r="AO2136" s="66"/>
      <c r="AP2136" s="125"/>
      <c r="AQ2136" s="125"/>
      <c r="AR2136" s="125"/>
      <c r="AS2136" s="125"/>
      <c r="AT2136" s="125"/>
      <c r="AU2136" s="125"/>
      <c r="AV2136" s="125"/>
      <c r="AW2136" s="126"/>
      <c r="AX2136" s="126"/>
      <c r="AY2136" s="126"/>
      <c r="AZ2136" s="125"/>
      <c r="BA2136" s="125"/>
      <c r="BB2136" s="65"/>
      <c r="BC2136" s="65"/>
      <c r="BD2136" s="128"/>
      <c r="BE2136" s="127"/>
      <c r="BF2136" s="126"/>
      <c r="BG2136" s="126"/>
      <c r="BH2136" s="126"/>
      <c r="BI2136" s="125"/>
      <c r="BJ2136" s="125"/>
      <c r="BK2136" s="125"/>
      <c r="BL2136" s="125"/>
      <c r="BM2136" s="125"/>
      <c r="BN2136" s="125"/>
      <c r="BO2136" s="129"/>
      <c r="BP2136" s="66"/>
      <c r="BQ2136" s="129"/>
      <c r="BR2136" s="125"/>
      <c r="BS2136" s="125"/>
      <c r="BT2136" s="125"/>
      <c r="BU2136" s="125"/>
      <c r="BV2136" s="125"/>
      <c r="BW2136" s="125"/>
      <c r="BX2136" s="126"/>
      <c r="BY2136" s="126"/>
      <c r="BZ2136" s="126"/>
      <c r="CA2136" s="125"/>
      <c r="CB2136" s="125"/>
    </row>
    <row r="2137" spans="1:80" x14ac:dyDescent="0.3">
      <c r="A2137" s="65"/>
      <c r="B2137" s="65"/>
      <c r="C2137" s="65"/>
      <c r="D2137" s="65"/>
      <c r="E2137" s="65"/>
      <c r="F2137" s="65"/>
      <c r="G2137" s="65"/>
      <c r="H2137" s="65"/>
      <c r="I2137" s="65"/>
      <c r="J2137" s="65"/>
      <c r="K2137" s="65"/>
      <c r="L2137" s="65"/>
      <c r="M2137" s="99"/>
      <c r="N2137" s="66"/>
      <c r="O2137" s="99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5"/>
      <c r="AC2137" s="128"/>
      <c r="AD2137" s="127"/>
      <c r="AE2137" s="126"/>
      <c r="AF2137" s="126"/>
      <c r="AG2137" s="126"/>
      <c r="AH2137" s="125"/>
      <c r="AI2137" s="125"/>
      <c r="AJ2137" s="125"/>
      <c r="AK2137" s="125"/>
      <c r="AL2137" s="125"/>
      <c r="AM2137" s="125"/>
      <c r="AN2137" s="125"/>
      <c r="AO2137" s="66"/>
      <c r="AP2137" s="125"/>
      <c r="AQ2137" s="125"/>
      <c r="AR2137" s="125"/>
      <c r="AS2137" s="125"/>
      <c r="AT2137" s="125"/>
      <c r="AU2137" s="125"/>
      <c r="AV2137" s="125"/>
      <c r="AW2137" s="126"/>
      <c r="AX2137" s="126"/>
      <c r="AY2137" s="126"/>
      <c r="AZ2137" s="125"/>
      <c r="BA2137" s="125"/>
      <c r="BB2137" s="65"/>
      <c r="BC2137" s="65"/>
      <c r="BD2137" s="128"/>
      <c r="BE2137" s="127"/>
      <c r="BF2137" s="126"/>
      <c r="BG2137" s="126"/>
      <c r="BH2137" s="126"/>
      <c r="BI2137" s="125"/>
      <c r="BJ2137" s="125"/>
      <c r="BK2137" s="125"/>
      <c r="BL2137" s="125"/>
      <c r="BM2137" s="125"/>
      <c r="BN2137" s="125"/>
      <c r="BO2137" s="129"/>
      <c r="BP2137" s="66"/>
      <c r="BQ2137" s="129"/>
      <c r="BR2137" s="125"/>
      <c r="BS2137" s="125"/>
      <c r="BT2137" s="125"/>
      <c r="BU2137" s="125"/>
      <c r="BV2137" s="125"/>
      <c r="BW2137" s="125"/>
      <c r="BX2137" s="126"/>
      <c r="BY2137" s="126"/>
      <c r="BZ2137" s="126"/>
      <c r="CA2137" s="125"/>
      <c r="CB2137" s="125"/>
    </row>
    <row r="2138" spans="1:80" x14ac:dyDescent="0.3">
      <c r="A2138" s="65"/>
      <c r="B2138" s="65"/>
      <c r="C2138" s="65"/>
      <c r="D2138" s="65"/>
      <c r="E2138" s="65"/>
      <c r="F2138" s="65"/>
      <c r="G2138" s="65"/>
      <c r="H2138" s="65"/>
      <c r="I2138" s="65"/>
      <c r="J2138" s="65"/>
      <c r="K2138" s="65"/>
      <c r="L2138" s="65"/>
      <c r="M2138" s="99"/>
      <c r="N2138" s="66"/>
      <c r="O2138" s="99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5"/>
      <c r="AC2138" s="128"/>
      <c r="AD2138" s="127"/>
      <c r="AE2138" s="126"/>
      <c r="AF2138" s="126"/>
      <c r="AG2138" s="126"/>
      <c r="AH2138" s="125"/>
      <c r="AI2138" s="125"/>
      <c r="AJ2138" s="125"/>
      <c r="AK2138" s="125"/>
      <c r="AL2138" s="125"/>
      <c r="AM2138" s="125"/>
      <c r="AN2138" s="125"/>
      <c r="AO2138" s="66"/>
      <c r="AP2138" s="125"/>
      <c r="AQ2138" s="125"/>
      <c r="AR2138" s="125"/>
      <c r="AS2138" s="125"/>
      <c r="AT2138" s="125"/>
      <c r="AU2138" s="125"/>
      <c r="AV2138" s="125"/>
      <c r="AW2138" s="126"/>
      <c r="AX2138" s="126"/>
      <c r="AY2138" s="126"/>
      <c r="AZ2138" s="125"/>
      <c r="BA2138" s="125"/>
      <c r="BB2138" s="65"/>
      <c r="BC2138" s="65"/>
      <c r="BD2138" s="128"/>
      <c r="BE2138" s="127"/>
      <c r="BF2138" s="126"/>
      <c r="BG2138" s="126"/>
      <c r="BH2138" s="126"/>
      <c r="BI2138" s="125"/>
      <c r="BJ2138" s="125"/>
      <c r="BK2138" s="125"/>
      <c r="BL2138" s="125"/>
      <c r="BM2138" s="125"/>
      <c r="BN2138" s="125"/>
      <c r="BO2138" s="129"/>
      <c r="BP2138" s="66"/>
      <c r="BQ2138" s="129"/>
      <c r="BR2138" s="125"/>
      <c r="BS2138" s="125"/>
      <c r="BT2138" s="125"/>
      <c r="BU2138" s="125"/>
      <c r="BV2138" s="125"/>
      <c r="BW2138" s="125"/>
      <c r="BX2138" s="126"/>
      <c r="BY2138" s="126"/>
      <c r="BZ2138" s="126"/>
      <c r="CA2138" s="125"/>
      <c r="CB2138" s="125"/>
    </row>
    <row r="2139" spans="1:80" x14ac:dyDescent="0.3">
      <c r="A2139" s="65"/>
      <c r="B2139" s="68"/>
      <c r="C2139" s="68"/>
      <c r="D2139" s="68"/>
      <c r="E2139" s="68"/>
      <c r="F2139" s="68"/>
      <c r="G2139" s="68"/>
      <c r="H2139" s="68"/>
      <c r="I2139" s="68"/>
      <c r="J2139" s="68"/>
      <c r="K2139" s="68"/>
      <c r="L2139" s="68"/>
      <c r="M2139" s="87"/>
      <c r="N2139" s="68"/>
      <c r="O2139" s="87"/>
      <c r="P2139" s="68"/>
      <c r="Q2139" s="68"/>
      <c r="R2139" s="68"/>
      <c r="S2139" s="68"/>
      <c r="T2139" s="68"/>
      <c r="U2139" s="68"/>
      <c r="V2139" s="68"/>
      <c r="W2139" s="68"/>
      <c r="X2139" s="68"/>
      <c r="Y2139" s="68"/>
      <c r="Z2139" s="68"/>
      <c r="AA2139" s="65"/>
      <c r="AB2139" s="65"/>
      <c r="AC2139" s="128"/>
      <c r="AD2139" s="127"/>
      <c r="AE2139" s="126"/>
      <c r="AF2139" s="126"/>
      <c r="AG2139" s="126"/>
      <c r="AH2139" s="125"/>
      <c r="AI2139" s="125"/>
      <c r="AJ2139" s="125"/>
      <c r="AK2139" s="125"/>
      <c r="AL2139" s="125"/>
      <c r="AM2139" s="125"/>
      <c r="AN2139" s="125"/>
      <c r="AO2139" s="66"/>
      <c r="AP2139" s="125"/>
      <c r="AQ2139" s="125"/>
      <c r="AR2139" s="125"/>
      <c r="AS2139" s="125"/>
      <c r="AT2139" s="125"/>
      <c r="AU2139" s="125"/>
      <c r="AV2139" s="125"/>
      <c r="AW2139" s="126"/>
      <c r="AX2139" s="126"/>
      <c r="AY2139" s="126"/>
      <c r="AZ2139" s="125"/>
      <c r="BA2139" s="125"/>
      <c r="BB2139" s="65"/>
      <c r="BC2139" s="65"/>
      <c r="BD2139" s="128"/>
      <c r="BE2139" s="127"/>
      <c r="BF2139" s="126"/>
      <c r="BG2139" s="126"/>
      <c r="BH2139" s="126"/>
      <c r="BI2139" s="125"/>
      <c r="BJ2139" s="125"/>
      <c r="BK2139" s="125"/>
      <c r="BL2139" s="125"/>
      <c r="BM2139" s="125"/>
      <c r="BN2139" s="125"/>
      <c r="BO2139" s="129"/>
      <c r="BP2139" s="66"/>
      <c r="BQ2139" s="129"/>
      <c r="BR2139" s="125"/>
      <c r="BS2139" s="125"/>
      <c r="BT2139" s="125"/>
      <c r="BU2139" s="125"/>
      <c r="BV2139" s="125"/>
      <c r="BW2139" s="125"/>
      <c r="BX2139" s="126"/>
      <c r="BY2139" s="126"/>
      <c r="BZ2139" s="126"/>
      <c r="CA2139" s="125"/>
      <c r="CB2139" s="125"/>
    </row>
    <row r="2140" spans="1:80" x14ac:dyDescent="0.3">
      <c r="A2140" s="65"/>
      <c r="B2140" s="70"/>
      <c r="C2140" s="70"/>
      <c r="D2140" s="71"/>
      <c r="E2140" s="71"/>
      <c r="F2140" s="71"/>
      <c r="G2140" s="70"/>
      <c r="H2140" s="70"/>
      <c r="I2140" s="70"/>
      <c r="J2140" s="70"/>
      <c r="K2140" s="70"/>
      <c r="L2140" s="70"/>
      <c r="M2140" s="70"/>
      <c r="N2140" s="194"/>
      <c r="O2140" s="80"/>
      <c r="P2140" s="75"/>
      <c r="Q2140" s="75"/>
      <c r="R2140" s="75"/>
      <c r="S2140" s="75"/>
      <c r="T2140" s="75"/>
      <c r="U2140" s="75"/>
      <c r="V2140" s="74"/>
      <c r="W2140" s="74"/>
      <c r="X2140" s="74"/>
      <c r="Y2140" s="73"/>
      <c r="Z2140" s="72"/>
      <c r="AA2140" s="65"/>
      <c r="AB2140" s="65"/>
      <c r="AC2140" s="128"/>
      <c r="AD2140" s="127"/>
      <c r="AE2140" s="126"/>
      <c r="AF2140" s="126"/>
      <c r="AG2140" s="126"/>
      <c r="AH2140" s="125"/>
      <c r="AI2140" s="125"/>
      <c r="AJ2140" s="125"/>
      <c r="AK2140" s="125"/>
      <c r="AL2140" s="125"/>
      <c r="AM2140" s="125"/>
      <c r="AN2140" s="125"/>
      <c r="AO2140" s="66"/>
      <c r="AP2140" s="125"/>
      <c r="AQ2140" s="125"/>
      <c r="AR2140" s="125"/>
      <c r="AS2140" s="125"/>
      <c r="AT2140" s="125"/>
      <c r="AU2140" s="125"/>
      <c r="AV2140" s="125"/>
      <c r="AW2140" s="126"/>
      <c r="AX2140" s="126"/>
      <c r="AY2140" s="126"/>
      <c r="AZ2140" s="125"/>
      <c r="BA2140" s="125"/>
      <c r="BB2140" s="65"/>
      <c r="BC2140" s="65"/>
      <c r="BD2140" s="128"/>
      <c r="BE2140" s="127"/>
      <c r="BF2140" s="126"/>
      <c r="BG2140" s="126"/>
      <c r="BH2140" s="126"/>
      <c r="BI2140" s="125"/>
      <c r="BJ2140" s="125"/>
      <c r="BK2140" s="125"/>
      <c r="BL2140" s="125"/>
      <c r="BM2140" s="125"/>
      <c r="BN2140" s="125"/>
      <c r="BO2140" s="129"/>
      <c r="BP2140" s="66"/>
      <c r="BQ2140" s="129"/>
      <c r="BR2140" s="125"/>
      <c r="BS2140" s="125"/>
      <c r="BT2140" s="125"/>
      <c r="BU2140" s="125"/>
      <c r="BV2140" s="125"/>
      <c r="BW2140" s="125"/>
      <c r="BX2140" s="126"/>
      <c r="BY2140" s="126"/>
      <c r="BZ2140" s="126"/>
      <c r="CA2140" s="125"/>
      <c r="CB2140" s="125"/>
    </row>
    <row r="2141" spans="1:80" x14ac:dyDescent="0.3">
      <c r="A2141" s="65"/>
      <c r="B2141" s="70"/>
      <c r="C2141" s="70"/>
      <c r="D2141" s="71"/>
      <c r="E2141" s="71"/>
      <c r="F2141" s="71"/>
      <c r="G2141" s="70"/>
      <c r="H2141" s="70"/>
      <c r="I2141" s="70"/>
      <c r="J2141" s="70"/>
      <c r="K2141" s="70"/>
      <c r="L2141" s="70"/>
      <c r="M2141" s="70"/>
      <c r="N2141" s="194"/>
      <c r="O2141" s="80"/>
      <c r="P2141" s="75"/>
      <c r="Q2141" s="75"/>
      <c r="R2141" s="75"/>
      <c r="S2141" s="75"/>
      <c r="T2141" s="75"/>
      <c r="U2141" s="75"/>
      <c r="V2141" s="74"/>
      <c r="W2141" s="74"/>
      <c r="X2141" s="74"/>
      <c r="Y2141" s="73"/>
      <c r="Z2141" s="72"/>
      <c r="AA2141" s="65"/>
      <c r="AB2141" s="65"/>
      <c r="AC2141" s="128"/>
      <c r="AD2141" s="127"/>
      <c r="AE2141" s="126"/>
      <c r="AF2141" s="126"/>
      <c r="AG2141" s="126"/>
      <c r="AH2141" s="125"/>
      <c r="AI2141" s="125"/>
      <c r="AJ2141" s="125"/>
      <c r="AK2141" s="125"/>
      <c r="AL2141" s="125"/>
      <c r="AM2141" s="125"/>
      <c r="AN2141" s="125"/>
      <c r="AO2141" s="66"/>
      <c r="AP2141" s="125"/>
      <c r="AQ2141" s="125"/>
      <c r="AR2141" s="125"/>
      <c r="AS2141" s="125"/>
      <c r="AT2141" s="125"/>
      <c r="AU2141" s="125"/>
      <c r="AV2141" s="125"/>
      <c r="AW2141" s="126"/>
      <c r="AX2141" s="126"/>
      <c r="AY2141" s="126"/>
      <c r="AZ2141" s="125"/>
      <c r="BA2141" s="125"/>
      <c r="BB2141" s="65"/>
      <c r="BC2141" s="65"/>
      <c r="BD2141" s="128"/>
      <c r="BE2141" s="127"/>
      <c r="BF2141" s="126"/>
      <c r="BG2141" s="126"/>
      <c r="BH2141" s="126"/>
      <c r="BI2141" s="125"/>
      <c r="BJ2141" s="125"/>
      <c r="BK2141" s="125"/>
      <c r="BL2141" s="125"/>
      <c r="BM2141" s="125"/>
      <c r="BN2141" s="125"/>
      <c r="BO2141" s="129"/>
      <c r="BP2141" s="66"/>
      <c r="BQ2141" s="129"/>
      <c r="BR2141" s="125"/>
      <c r="BS2141" s="125"/>
      <c r="BT2141" s="125"/>
      <c r="BU2141" s="125"/>
      <c r="BV2141" s="125"/>
      <c r="BW2141" s="125"/>
      <c r="BX2141" s="126"/>
      <c r="BY2141" s="126"/>
      <c r="BZ2141" s="126"/>
      <c r="CA2141" s="125"/>
      <c r="CB2141" s="125"/>
    </row>
    <row r="2142" spans="1:80" x14ac:dyDescent="0.3">
      <c r="A2142" s="65"/>
      <c r="B2142" s="70"/>
      <c r="C2142" s="70"/>
      <c r="D2142" s="71"/>
      <c r="E2142" s="71"/>
      <c r="F2142" s="71"/>
      <c r="G2142" s="70"/>
      <c r="H2142" s="70"/>
      <c r="I2142" s="70"/>
      <c r="J2142" s="70"/>
      <c r="K2142" s="70"/>
      <c r="L2142" s="70"/>
      <c r="M2142" s="70"/>
      <c r="N2142" s="194"/>
      <c r="O2142" s="80"/>
      <c r="P2142" s="75"/>
      <c r="Q2142" s="75"/>
      <c r="R2142" s="75"/>
      <c r="S2142" s="75"/>
      <c r="T2142" s="75"/>
      <c r="U2142" s="75"/>
      <c r="V2142" s="74"/>
      <c r="W2142" s="74"/>
      <c r="X2142" s="74"/>
      <c r="Y2142" s="73"/>
      <c r="Z2142" s="72"/>
      <c r="AA2142" s="65"/>
      <c r="AB2142" s="65"/>
      <c r="AC2142" s="128"/>
      <c r="AD2142" s="127"/>
      <c r="AE2142" s="126"/>
      <c r="AF2142" s="126"/>
      <c r="AG2142" s="126"/>
      <c r="AH2142" s="125"/>
      <c r="AI2142" s="125"/>
      <c r="AJ2142" s="125"/>
      <c r="AK2142" s="125"/>
      <c r="AL2142" s="125"/>
      <c r="AM2142" s="125"/>
      <c r="AN2142" s="125"/>
      <c r="AO2142" s="66"/>
      <c r="AP2142" s="125"/>
      <c r="AQ2142" s="125"/>
      <c r="AR2142" s="125"/>
      <c r="AS2142" s="125"/>
      <c r="AT2142" s="125"/>
      <c r="AU2142" s="125"/>
      <c r="AV2142" s="125"/>
      <c r="AW2142" s="126"/>
      <c r="AX2142" s="126"/>
      <c r="AY2142" s="126"/>
      <c r="AZ2142" s="125"/>
      <c r="BA2142" s="125"/>
      <c r="BB2142" s="65"/>
      <c r="BC2142" s="65"/>
      <c r="BD2142" s="128"/>
      <c r="BE2142" s="127"/>
      <c r="BF2142" s="126"/>
      <c r="BG2142" s="126"/>
      <c r="BH2142" s="126"/>
      <c r="BI2142" s="125"/>
      <c r="BJ2142" s="125"/>
      <c r="BK2142" s="125"/>
      <c r="BL2142" s="125"/>
      <c r="BM2142" s="125"/>
      <c r="BN2142" s="125"/>
      <c r="BO2142" s="129"/>
      <c r="BP2142" s="66"/>
      <c r="BQ2142" s="129"/>
      <c r="BR2142" s="125"/>
      <c r="BS2142" s="125"/>
      <c r="BT2142" s="125"/>
      <c r="BU2142" s="125"/>
      <c r="BV2142" s="125"/>
      <c r="BW2142" s="125"/>
      <c r="BX2142" s="126"/>
      <c r="BY2142" s="126"/>
      <c r="BZ2142" s="126"/>
      <c r="CA2142" s="125"/>
      <c r="CB2142" s="125"/>
    </row>
    <row r="2143" spans="1:80" x14ac:dyDescent="0.3">
      <c r="A2143" s="65"/>
      <c r="B2143" s="70"/>
      <c r="C2143" s="70"/>
      <c r="D2143" s="71"/>
      <c r="E2143" s="71"/>
      <c r="F2143" s="71"/>
      <c r="G2143" s="70"/>
      <c r="H2143" s="70"/>
      <c r="I2143" s="70"/>
      <c r="J2143" s="70"/>
      <c r="K2143" s="70"/>
      <c r="L2143" s="70"/>
      <c r="M2143" s="70"/>
      <c r="N2143" s="194"/>
      <c r="O2143" s="80"/>
      <c r="P2143" s="75"/>
      <c r="Q2143" s="75"/>
      <c r="R2143" s="75"/>
      <c r="S2143" s="75"/>
      <c r="T2143" s="75"/>
      <c r="U2143" s="75"/>
      <c r="V2143" s="74"/>
      <c r="W2143" s="74"/>
      <c r="X2143" s="74"/>
      <c r="Y2143" s="73"/>
      <c r="Z2143" s="72"/>
      <c r="AA2143" s="65"/>
      <c r="AB2143" s="65"/>
      <c r="AC2143" s="128"/>
      <c r="AD2143" s="127"/>
      <c r="AE2143" s="126"/>
      <c r="AF2143" s="126"/>
      <c r="AG2143" s="126"/>
      <c r="AH2143" s="125"/>
      <c r="AI2143" s="125"/>
      <c r="AJ2143" s="125"/>
      <c r="AK2143" s="125"/>
      <c r="AL2143" s="125"/>
      <c r="AM2143" s="125"/>
      <c r="AN2143" s="125"/>
      <c r="AO2143" s="66"/>
      <c r="AP2143" s="125"/>
      <c r="AQ2143" s="125"/>
      <c r="AR2143" s="125"/>
      <c r="AS2143" s="125"/>
      <c r="AT2143" s="125"/>
      <c r="AU2143" s="125"/>
      <c r="AV2143" s="125"/>
      <c r="AW2143" s="126"/>
      <c r="AX2143" s="126"/>
      <c r="AY2143" s="126"/>
      <c r="AZ2143" s="125"/>
      <c r="BA2143" s="125"/>
      <c r="BB2143" s="65"/>
      <c r="BC2143" s="65"/>
      <c r="BD2143" s="128"/>
      <c r="BE2143" s="127"/>
      <c r="BF2143" s="126"/>
      <c r="BG2143" s="126"/>
      <c r="BH2143" s="126"/>
      <c r="BI2143" s="125"/>
      <c r="BJ2143" s="125"/>
      <c r="BK2143" s="125"/>
      <c r="BL2143" s="125"/>
      <c r="BM2143" s="125"/>
      <c r="BN2143" s="125"/>
      <c r="BO2143" s="129"/>
      <c r="BP2143" s="66"/>
      <c r="BQ2143" s="129"/>
      <c r="BR2143" s="125"/>
      <c r="BS2143" s="125"/>
      <c r="BT2143" s="125"/>
      <c r="BU2143" s="125"/>
      <c r="BV2143" s="125"/>
      <c r="BW2143" s="125"/>
      <c r="BX2143" s="126"/>
      <c r="BY2143" s="126"/>
      <c r="BZ2143" s="126"/>
      <c r="CA2143" s="125"/>
      <c r="CB2143" s="125"/>
    </row>
    <row r="2144" spans="1:80" x14ac:dyDescent="0.3">
      <c r="A2144" s="65"/>
      <c r="B2144" s="70"/>
      <c r="C2144" s="70"/>
      <c r="D2144" s="71"/>
      <c r="E2144" s="71"/>
      <c r="F2144" s="71"/>
      <c r="G2144" s="70"/>
      <c r="H2144" s="70"/>
      <c r="I2144" s="70"/>
      <c r="J2144" s="70"/>
      <c r="K2144" s="70"/>
      <c r="L2144" s="70"/>
      <c r="M2144" s="70"/>
      <c r="N2144" s="194"/>
      <c r="O2144" s="80"/>
      <c r="P2144" s="75"/>
      <c r="Q2144" s="75"/>
      <c r="R2144" s="75"/>
      <c r="S2144" s="75"/>
      <c r="T2144" s="75"/>
      <c r="U2144" s="75"/>
      <c r="V2144" s="74"/>
      <c r="W2144" s="74"/>
      <c r="X2144" s="74"/>
      <c r="Y2144" s="73"/>
      <c r="Z2144" s="72"/>
      <c r="AA2144" s="65"/>
      <c r="AB2144" s="65"/>
      <c r="AC2144" s="128"/>
      <c r="AD2144" s="127"/>
      <c r="AE2144" s="126"/>
      <c r="AF2144" s="126"/>
      <c r="AG2144" s="126"/>
      <c r="AH2144" s="125"/>
      <c r="AI2144" s="125"/>
      <c r="AJ2144" s="125"/>
      <c r="AK2144" s="125"/>
      <c r="AL2144" s="125"/>
      <c r="AM2144" s="125"/>
      <c r="AN2144" s="125"/>
      <c r="AO2144" s="66"/>
      <c r="AP2144" s="125"/>
      <c r="AQ2144" s="125"/>
      <c r="AR2144" s="125"/>
      <c r="AS2144" s="125"/>
      <c r="AT2144" s="125"/>
      <c r="AU2144" s="125"/>
      <c r="AV2144" s="125"/>
      <c r="AW2144" s="126"/>
      <c r="AX2144" s="126"/>
      <c r="AY2144" s="126"/>
      <c r="AZ2144" s="125"/>
      <c r="BA2144" s="125"/>
      <c r="BB2144" s="65"/>
      <c r="BC2144" s="65"/>
      <c r="BD2144" s="128"/>
      <c r="BE2144" s="127"/>
      <c r="BF2144" s="126"/>
      <c r="BG2144" s="126"/>
      <c r="BH2144" s="126"/>
      <c r="BI2144" s="125"/>
      <c r="BJ2144" s="125"/>
      <c r="BK2144" s="125"/>
      <c r="BL2144" s="125"/>
      <c r="BM2144" s="125"/>
      <c r="BN2144" s="125"/>
      <c r="BO2144" s="129"/>
      <c r="BP2144" s="66"/>
      <c r="BQ2144" s="129"/>
      <c r="BR2144" s="125"/>
      <c r="BS2144" s="125"/>
      <c r="BT2144" s="125"/>
      <c r="BU2144" s="125"/>
      <c r="BV2144" s="125"/>
      <c r="BW2144" s="125"/>
      <c r="BX2144" s="126"/>
      <c r="BY2144" s="126"/>
      <c r="BZ2144" s="126"/>
      <c r="CA2144" s="125"/>
      <c r="CB2144" s="125"/>
    </row>
    <row r="2145" spans="1:80" x14ac:dyDescent="0.3">
      <c r="A2145" s="65"/>
      <c r="B2145" s="70"/>
      <c r="C2145" s="70"/>
      <c r="D2145" s="71"/>
      <c r="E2145" s="71"/>
      <c r="F2145" s="71"/>
      <c r="G2145" s="70"/>
      <c r="H2145" s="70"/>
      <c r="I2145" s="70"/>
      <c r="J2145" s="70"/>
      <c r="K2145" s="70"/>
      <c r="L2145" s="70"/>
      <c r="M2145" s="70"/>
      <c r="N2145" s="194"/>
      <c r="O2145" s="80"/>
      <c r="P2145" s="75"/>
      <c r="Q2145" s="75"/>
      <c r="R2145" s="75"/>
      <c r="S2145" s="75"/>
      <c r="T2145" s="75"/>
      <c r="U2145" s="75"/>
      <c r="V2145" s="74"/>
      <c r="W2145" s="74"/>
      <c r="X2145" s="74"/>
      <c r="Y2145" s="73"/>
      <c r="Z2145" s="72"/>
      <c r="AA2145" s="65"/>
      <c r="AB2145" s="65"/>
      <c r="AC2145" s="128"/>
      <c r="AD2145" s="127"/>
      <c r="AE2145" s="126"/>
      <c r="AF2145" s="126"/>
      <c r="AG2145" s="126"/>
      <c r="AH2145" s="125"/>
      <c r="AI2145" s="125"/>
      <c r="AJ2145" s="125"/>
      <c r="AK2145" s="125"/>
      <c r="AL2145" s="125"/>
      <c r="AM2145" s="125"/>
      <c r="AN2145" s="125"/>
      <c r="AO2145" s="66"/>
      <c r="AP2145" s="125"/>
      <c r="AQ2145" s="125"/>
      <c r="AR2145" s="125"/>
      <c r="AS2145" s="125"/>
      <c r="AT2145" s="125"/>
      <c r="AU2145" s="125"/>
      <c r="AV2145" s="125"/>
      <c r="AW2145" s="126"/>
      <c r="AX2145" s="126"/>
      <c r="AY2145" s="126"/>
      <c r="AZ2145" s="125"/>
      <c r="BA2145" s="125"/>
      <c r="BB2145" s="65"/>
      <c r="BC2145" s="65"/>
      <c r="BD2145" s="128"/>
      <c r="BE2145" s="127"/>
      <c r="BF2145" s="126"/>
      <c r="BG2145" s="126"/>
      <c r="BH2145" s="126"/>
      <c r="BI2145" s="125"/>
      <c r="BJ2145" s="125"/>
      <c r="BK2145" s="125"/>
      <c r="BL2145" s="125"/>
      <c r="BM2145" s="125"/>
      <c r="BN2145" s="125"/>
      <c r="BO2145" s="129"/>
      <c r="BP2145" s="66"/>
      <c r="BQ2145" s="129"/>
      <c r="BR2145" s="125"/>
      <c r="BS2145" s="125"/>
      <c r="BT2145" s="125"/>
      <c r="BU2145" s="125"/>
      <c r="BV2145" s="125"/>
      <c r="BW2145" s="125"/>
      <c r="BX2145" s="126"/>
      <c r="BY2145" s="126"/>
      <c r="BZ2145" s="126"/>
      <c r="CA2145" s="125"/>
      <c r="CB2145" s="125"/>
    </row>
    <row r="2146" spans="1:80" x14ac:dyDescent="0.3">
      <c r="A2146" s="65"/>
      <c r="B2146" s="70"/>
      <c r="C2146" s="70"/>
      <c r="D2146" s="71"/>
      <c r="E2146" s="71"/>
      <c r="F2146" s="71"/>
      <c r="G2146" s="70"/>
      <c r="H2146" s="70"/>
      <c r="I2146" s="70"/>
      <c r="J2146" s="70"/>
      <c r="K2146" s="70"/>
      <c r="L2146" s="70"/>
      <c r="M2146" s="70"/>
      <c r="N2146" s="194"/>
      <c r="O2146" s="80"/>
      <c r="P2146" s="75"/>
      <c r="Q2146" s="75"/>
      <c r="R2146" s="75"/>
      <c r="S2146" s="75"/>
      <c r="T2146" s="75"/>
      <c r="U2146" s="75"/>
      <c r="V2146" s="74"/>
      <c r="W2146" s="74"/>
      <c r="X2146" s="74"/>
      <c r="Y2146" s="73"/>
      <c r="Z2146" s="72"/>
      <c r="AA2146" s="65"/>
      <c r="AB2146" s="65"/>
      <c r="AC2146" s="128"/>
      <c r="AD2146" s="127"/>
      <c r="AE2146" s="126"/>
      <c r="AF2146" s="126"/>
      <c r="AG2146" s="126"/>
      <c r="AH2146" s="125"/>
      <c r="AI2146" s="125"/>
      <c r="AJ2146" s="125"/>
      <c r="AK2146" s="125"/>
      <c r="AL2146" s="125"/>
      <c r="AM2146" s="125"/>
      <c r="AN2146" s="125"/>
      <c r="AO2146" s="66"/>
      <c r="AP2146" s="125"/>
      <c r="AQ2146" s="125"/>
      <c r="AR2146" s="125"/>
      <c r="AS2146" s="125"/>
      <c r="AT2146" s="125"/>
      <c r="AU2146" s="125"/>
      <c r="AV2146" s="125"/>
      <c r="AW2146" s="126"/>
      <c r="AX2146" s="126"/>
      <c r="AY2146" s="126"/>
      <c r="AZ2146" s="125"/>
      <c r="BA2146" s="125"/>
      <c r="BB2146" s="65"/>
      <c r="BC2146" s="65"/>
      <c r="BD2146" s="128"/>
      <c r="BE2146" s="127"/>
      <c r="BF2146" s="126"/>
      <c r="BG2146" s="126"/>
      <c r="BH2146" s="126"/>
      <c r="BI2146" s="125"/>
      <c r="BJ2146" s="125"/>
      <c r="BK2146" s="125"/>
      <c r="BL2146" s="125"/>
      <c r="BM2146" s="125"/>
      <c r="BN2146" s="125"/>
      <c r="BO2146" s="129"/>
      <c r="BP2146" s="66"/>
      <c r="BQ2146" s="129"/>
      <c r="BR2146" s="125"/>
      <c r="BS2146" s="125"/>
      <c r="BT2146" s="125"/>
      <c r="BU2146" s="125"/>
      <c r="BV2146" s="125"/>
      <c r="BW2146" s="125"/>
      <c r="BX2146" s="126"/>
      <c r="BY2146" s="126"/>
      <c r="BZ2146" s="126"/>
      <c r="CA2146" s="125"/>
      <c r="CB2146" s="125"/>
    </row>
    <row r="2147" spans="1:80" x14ac:dyDescent="0.3">
      <c r="A2147" s="65"/>
      <c r="B2147" s="70"/>
      <c r="C2147" s="70"/>
      <c r="D2147" s="71"/>
      <c r="E2147" s="71"/>
      <c r="F2147" s="71"/>
      <c r="G2147" s="70"/>
      <c r="H2147" s="70"/>
      <c r="I2147" s="70"/>
      <c r="J2147" s="70"/>
      <c r="K2147" s="70"/>
      <c r="L2147" s="70"/>
      <c r="M2147" s="70"/>
      <c r="N2147" s="194"/>
      <c r="O2147" s="80"/>
      <c r="P2147" s="75"/>
      <c r="Q2147" s="75"/>
      <c r="R2147" s="75"/>
      <c r="S2147" s="75"/>
      <c r="T2147" s="75"/>
      <c r="U2147" s="75"/>
      <c r="V2147" s="74"/>
      <c r="W2147" s="74"/>
      <c r="X2147" s="74"/>
      <c r="Y2147" s="73"/>
      <c r="Z2147" s="72"/>
      <c r="AA2147" s="65"/>
      <c r="AB2147" s="65"/>
      <c r="AC2147" s="128"/>
      <c r="AD2147" s="127"/>
      <c r="AE2147" s="126"/>
      <c r="AF2147" s="126"/>
      <c r="AG2147" s="126"/>
      <c r="AH2147" s="125"/>
      <c r="AI2147" s="125"/>
      <c r="AJ2147" s="125"/>
      <c r="AK2147" s="125"/>
      <c r="AL2147" s="125"/>
      <c r="AM2147" s="125"/>
      <c r="AN2147" s="125"/>
      <c r="AO2147" s="66"/>
      <c r="AP2147" s="125"/>
      <c r="AQ2147" s="125"/>
      <c r="AR2147" s="125"/>
      <c r="AS2147" s="125"/>
      <c r="AT2147" s="125"/>
      <c r="AU2147" s="125"/>
      <c r="AV2147" s="125"/>
      <c r="AW2147" s="126"/>
      <c r="AX2147" s="126"/>
      <c r="AY2147" s="126"/>
      <c r="AZ2147" s="125"/>
      <c r="BA2147" s="125"/>
      <c r="BB2147" s="65"/>
      <c r="BC2147" s="65"/>
      <c r="BD2147" s="128"/>
      <c r="BE2147" s="127"/>
      <c r="BF2147" s="126"/>
      <c r="BG2147" s="126"/>
      <c r="BH2147" s="126"/>
      <c r="BI2147" s="125"/>
      <c r="BJ2147" s="125"/>
      <c r="BK2147" s="125"/>
      <c r="BL2147" s="125"/>
      <c r="BM2147" s="125"/>
      <c r="BN2147" s="125"/>
      <c r="BO2147" s="129"/>
      <c r="BP2147" s="66"/>
      <c r="BQ2147" s="129"/>
      <c r="BR2147" s="125"/>
      <c r="BS2147" s="125"/>
      <c r="BT2147" s="125"/>
      <c r="BU2147" s="125"/>
      <c r="BV2147" s="125"/>
      <c r="BW2147" s="125"/>
      <c r="BX2147" s="126"/>
      <c r="BY2147" s="126"/>
      <c r="BZ2147" s="126"/>
      <c r="CA2147" s="125"/>
      <c r="CB2147" s="125"/>
    </row>
    <row r="2148" spans="1:80" x14ac:dyDescent="0.3">
      <c r="A2148" s="65"/>
      <c r="B2148" s="70"/>
      <c r="C2148" s="70"/>
      <c r="D2148" s="71"/>
      <c r="E2148" s="71"/>
      <c r="F2148" s="71"/>
      <c r="G2148" s="70"/>
      <c r="H2148" s="70"/>
      <c r="I2148" s="70"/>
      <c r="J2148" s="70"/>
      <c r="K2148" s="70"/>
      <c r="L2148" s="70"/>
      <c r="M2148" s="70"/>
      <c r="N2148" s="194"/>
      <c r="O2148" s="80"/>
      <c r="P2148" s="75"/>
      <c r="Q2148" s="75"/>
      <c r="R2148" s="75"/>
      <c r="S2148" s="75"/>
      <c r="T2148" s="75"/>
      <c r="U2148" s="75"/>
      <c r="V2148" s="74"/>
      <c r="W2148" s="74"/>
      <c r="X2148" s="74"/>
      <c r="Y2148" s="73"/>
      <c r="Z2148" s="72"/>
      <c r="AA2148" s="65"/>
      <c r="AB2148" s="65"/>
      <c r="AC2148" s="128"/>
      <c r="AD2148" s="127"/>
      <c r="AE2148" s="126"/>
      <c r="AF2148" s="126"/>
      <c r="AG2148" s="126"/>
      <c r="AH2148" s="125"/>
      <c r="AI2148" s="125"/>
      <c r="AJ2148" s="125"/>
      <c r="AK2148" s="125"/>
      <c r="AL2148" s="125"/>
      <c r="AM2148" s="125"/>
      <c r="AN2148" s="125"/>
      <c r="AO2148" s="66"/>
      <c r="AP2148" s="125"/>
      <c r="AQ2148" s="125"/>
      <c r="AR2148" s="125"/>
      <c r="AS2148" s="125"/>
      <c r="AT2148" s="125"/>
      <c r="AU2148" s="125"/>
      <c r="AV2148" s="125"/>
      <c r="AW2148" s="126"/>
      <c r="AX2148" s="126"/>
      <c r="AY2148" s="126"/>
      <c r="AZ2148" s="125"/>
      <c r="BA2148" s="125"/>
      <c r="BB2148" s="65"/>
      <c r="BC2148" s="65"/>
      <c r="BD2148" s="128"/>
      <c r="BE2148" s="127"/>
      <c r="BF2148" s="126"/>
      <c r="BG2148" s="126"/>
      <c r="BH2148" s="126"/>
      <c r="BI2148" s="125"/>
      <c r="BJ2148" s="125"/>
      <c r="BK2148" s="125"/>
      <c r="BL2148" s="125"/>
      <c r="BM2148" s="125"/>
      <c r="BN2148" s="125"/>
      <c r="BO2148" s="129"/>
      <c r="BP2148" s="66"/>
      <c r="BQ2148" s="129"/>
      <c r="BR2148" s="125"/>
      <c r="BS2148" s="125"/>
      <c r="BT2148" s="125"/>
      <c r="BU2148" s="125"/>
      <c r="BV2148" s="125"/>
      <c r="BW2148" s="125"/>
      <c r="BX2148" s="126"/>
      <c r="BY2148" s="126"/>
      <c r="BZ2148" s="126"/>
      <c r="CA2148" s="125"/>
      <c r="CB2148" s="125"/>
    </row>
    <row r="2149" spans="1:80" x14ac:dyDescent="0.3">
      <c r="A2149" s="65"/>
      <c r="B2149" s="70"/>
      <c r="C2149" s="70"/>
      <c r="D2149" s="71"/>
      <c r="E2149" s="71"/>
      <c r="F2149" s="71"/>
      <c r="G2149" s="70"/>
      <c r="H2149" s="70"/>
      <c r="I2149" s="70"/>
      <c r="J2149" s="70"/>
      <c r="K2149" s="70"/>
      <c r="L2149" s="70"/>
      <c r="M2149" s="70"/>
      <c r="N2149" s="194"/>
      <c r="O2149" s="80"/>
      <c r="P2149" s="75"/>
      <c r="Q2149" s="75"/>
      <c r="R2149" s="75"/>
      <c r="S2149" s="75"/>
      <c r="T2149" s="75"/>
      <c r="U2149" s="75"/>
      <c r="V2149" s="74"/>
      <c r="W2149" s="74"/>
      <c r="X2149" s="74"/>
      <c r="Y2149" s="73"/>
      <c r="Z2149" s="72"/>
      <c r="AA2149" s="65"/>
      <c r="AB2149" s="65"/>
      <c r="AC2149" s="128"/>
      <c r="AD2149" s="127"/>
      <c r="AE2149" s="126"/>
      <c r="AF2149" s="126"/>
      <c r="AG2149" s="126"/>
      <c r="AH2149" s="125"/>
      <c r="AI2149" s="125"/>
      <c r="AJ2149" s="125"/>
      <c r="AK2149" s="125"/>
      <c r="AL2149" s="125"/>
      <c r="AM2149" s="125"/>
      <c r="AN2149" s="125"/>
      <c r="AO2149" s="66"/>
      <c r="AP2149" s="125"/>
      <c r="AQ2149" s="125"/>
      <c r="AR2149" s="125"/>
      <c r="AS2149" s="125"/>
      <c r="AT2149" s="125"/>
      <c r="AU2149" s="125"/>
      <c r="AV2149" s="125"/>
      <c r="AW2149" s="126"/>
      <c r="AX2149" s="126"/>
      <c r="AY2149" s="126"/>
      <c r="AZ2149" s="125"/>
      <c r="BA2149" s="125"/>
      <c r="BB2149" s="65"/>
      <c r="BC2149" s="65"/>
      <c r="BD2149" s="128"/>
      <c r="BE2149" s="127"/>
      <c r="BF2149" s="126"/>
      <c r="BG2149" s="126"/>
      <c r="BH2149" s="126"/>
      <c r="BI2149" s="125"/>
      <c r="BJ2149" s="125"/>
      <c r="BK2149" s="125"/>
      <c r="BL2149" s="125"/>
      <c r="BM2149" s="125"/>
      <c r="BN2149" s="125"/>
      <c r="BO2149" s="129"/>
      <c r="BP2149" s="66"/>
      <c r="BQ2149" s="129"/>
      <c r="BR2149" s="125"/>
      <c r="BS2149" s="125"/>
      <c r="BT2149" s="125"/>
      <c r="BU2149" s="125"/>
      <c r="BV2149" s="125"/>
      <c r="BW2149" s="125"/>
      <c r="BX2149" s="126"/>
      <c r="BY2149" s="126"/>
      <c r="BZ2149" s="126"/>
      <c r="CA2149" s="125"/>
      <c r="CB2149" s="125"/>
    </row>
    <row r="2150" spans="1:80" x14ac:dyDescent="0.3">
      <c r="A2150" s="65"/>
      <c r="B2150" s="70"/>
      <c r="C2150" s="70"/>
      <c r="D2150" s="71"/>
      <c r="E2150" s="71"/>
      <c r="F2150" s="71"/>
      <c r="G2150" s="70"/>
      <c r="H2150" s="70"/>
      <c r="I2150" s="70"/>
      <c r="J2150" s="70"/>
      <c r="K2150" s="70"/>
      <c r="L2150" s="70"/>
      <c r="M2150" s="70"/>
      <c r="N2150" s="194"/>
      <c r="O2150" s="80"/>
      <c r="P2150" s="75"/>
      <c r="Q2150" s="75"/>
      <c r="R2150" s="75"/>
      <c r="S2150" s="75"/>
      <c r="T2150" s="75"/>
      <c r="U2150" s="75"/>
      <c r="V2150" s="74"/>
      <c r="W2150" s="74"/>
      <c r="X2150" s="74"/>
      <c r="Y2150" s="73"/>
      <c r="Z2150" s="72"/>
      <c r="AA2150" s="65"/>
      <c r="AB2150" s="65"/>
      <c r="AC2150" s="65"/>
      <c r="AD2150" s="65"/>
      <c r="AE2150" s="65"/>
      <c r="AF2150" s="65"/>
      <c r="AG2150" s="65"/>
      <c r="AH2150" s="65"/>
      <c r="AI2150" s="65"/>
      <c r="AJ2150" s="65"/>
      <c r="AK2150" s="65"/>
      <c r="AL2150" s="65"/>
      <c r="AM2150" s="65"/>
      <c r="AN2150" s="125"/>
      <c r="AO2150" s="66"/>
      <c r="AP2150" s="125"/>
      <c r="AQ2150" s="65"/>
      <c r="AR2150" s="65"/>
      <c r="AS2150" s="65"/>
      <c r="AT2150" s="65"/>
      <c r="AU2150" s="65"/>
      <c r="AV2150" s="65"/>
      <c r="AW2150" s="65"/>
      <c r="AX2150" s="65"/>
      <c r="AY2150" s="65"/>
      <c r="AZ2150" s="65"/>
      <c r="BA2150" s="65"/>
      <c r="BB2150" s="65"/>
      <c r="BC2150" s="65"/>
      <c r="BD2150" s="65"/>
      <c r="BE2150" s="65"/>
      <c r="BF2150" s="65"/>
      <c r="BG2150" s="65"/>
      <c r="BH2150" s="65"/>
      <c r="BI2150" s="65"/>
      <c r="BJ2150" s="65"/>
      <c r="BK2150" s="65"/>
      <c r="BL2150" s="65"/>
      <c r="BM2150" s="65"/>
      <c r="BN2150" s="65"/>
      <c r="BO2150" s="65"/>
      <c r="BP2150" s="66"/>
      <c r="BQ2150" s="65"/>
      <c r="BR2150" s="65"/>
      <c r="BS2150" s="65"/>
      <c r="BT2150" s="65"/>
      <c r="BU2150" s="65"/>
      <c r="BV2150" s="65"/>
      <c r="BW2150" s="65"/>
      <c r="BX2150" s="65"/>
      <c r="BY2150" s="65"/>
      <c r="BZ2150" s="65"/>
      <c r="CA2150" s="65"/>
      <c r="CB2150" s="65"/>
    </row>
    <row r="2151" spans="1:80" x14ac:dyDescent="0.3">
      <c r="A2151" s="65"/>
      <c r="B2151" s="70"/>
      <c r="C2151" s="70"/>
      <c r="D2151" s="71"/>
      <c r="E2151" s="71"/>
      <c r="F2151" s="71"/>
      <c r="G2151" s="70"/>
      <c r="H2151" s="70"/>
      <c r="I2151" s="70"/>
      <c r="J2151" s="70"/>
      <c r="K2151" s="70"/>
      <c r="L2151" s="70"/>
      <c r="M2151" s="70"/>
      <c r="N2151" s="194"/>
      <c r="O2151" s="80"/>
      <c r="P2151" s="75"/>
      <c r="Q2151" s="75"/>
      <c r="R2151" s="75"/>
      <c r="S2151" s="75"/>
      <c r="T2151" s="75"/>
      <c r="U2151" s="75"/>
      <c r="V2151" s="74"/>
      <c r="W2151" s="74"/>
      <c r="X2151" s="74"/>
      <c r="Y2151" s="73"/>
      <c r="Z2151" s="72"/>
      <c r="AA2151" s="65"/>
      <c r="AB2151" s="65"/>
      <c r="AC2151" s="82"/>
      <c r="AD2151" s="82"/>
      <c r="AE2151" s="82"/>
      <c r="AF2151" s="82"/>
      <c r="AG2151" s="82"/>
      <c r="AH2151" s="82"/>
      <c r="AI2151" s="82"/>
      <c r="AJ2151" s="82"/>
      <c r="AK2151" s="82"/>
      <c r="AL2151" s="82"/>
      <c r="AM2151" s="82"/>
      <c r="AN2151" s="114"/>
      <c r="AO2151" s="82"/>
      <c r="AP2151" s="114"/>
      <c r="AQ2151" s="82"/>
      <c r="AR2151" s="82"/>
      <c r="AS2151" s="82"/>
      <c r="AT2151" s="82"/>
      <c r="AU2151" s="82"/>
      <c r="AV2151" s="82"/>
      <c r="AW2151" s="82"/>
      <c r="AX2151" s="82"/>
      <c r="AY2151" s="82"/>
      <c r="AZ2151" s="82"/>
      <c r="BA2151" s="82"/>
      <c r="BB2151" s="65"/>
      <c r="BC2151" s="65"/>
      <c r="BD2151" s="82"/>
      <c r="BE2151" s="82"/>
      <c r="BF2151" s="82"/>
      <c r="BG2151" s="82"/>
      <c r="BH2151" s="82"/>
      <c r="BI2151" s="82"/>
      <c r="BJ2151" s="82"/>
      <c r="BK2151" s="82"/>
      <c r="BL2151" s="82"/>
      <c r="BM2151" s="82"/>
      <c r="BN2151" s="82"/>
      <c r="BO2151" s="82"/>
      <c r="BP2151" s="82"/>
      <c r="BQ2151" s="82"/>
      <c r="BR2151" s="82"/>
      <c r="BS2151" s="82"/>
      <c r="BT2151" s="82"/>
      <c r="BU2151" s="82"/>
      <c r="BV2151" s="82"/>
      <c r="BW2151" s="82"/>
      <c r="BX2151" s="82"/>
      <c r="BY2151" s="82"/>
      <c r="BZ2151" s="82"/>
      <c r="CA2151" s="82"/>
      <c r="CB2151" s="82"/>
    </row>
    <row r="2152" spans="1:80" x14ac:dyDescent="0.3">
      <c r="A2152" s="65"/>
      <c r="B2152" s="70"/>
      <c r="C2152" s="70"/>
      <c r="D2152" s="71"/>
      <c r="E2152" s="71"/>
      <c r="F2152" s="71"/>
      <c r="G2152" s="70"/>
      <c r="H2152" s="70"/>
      <c r="I2152" s="70"/>
      <c r="J2152" s="70"/>
      <c r="K2152" s="70"/>
      <c r="L2152" s="70"/>
      <c r="M2152" s="70"/>
      <c r="N2152" s="194"/>
      <c r="O2152" s="80"/>
      <c r="P2152" s="75"/>
      <c r="Q2152" s="75"/>
      <c r="R2152" s="75"/>
      <c r="S2152" s="75"/>
      <c r="T2152" s="75"/>
      <c r="U2152" s="75"/>
      <c r="V2152" s="74"/>
      <c r="W2152" s="74"/>
      <c r="X2152" s="74"/>
      <c r="Y2152" s="73"/>
      <c r="Z2152" s="72"/>
      <c r="AA2152" s="65"/>
      <c r="AB2152" s="65"/>
      <c r="AC2152" s="65"/>
      <c r="AD2152" s="65"/>
      <c r="AE2152" s="130"/>
      <c r="AF2152" s="130"/>
      <c r="AG2152" s="130"/>
      <c r="AH2152" s="131"/>
      <c r="AI2152" s="131"/>
      <c r="AJ2152" s="131"/>
      <c r="AK2152" s="131"/>
      <c r="AL2152" s="131"/>
      <c r="AM2152" s="131"/>
      <c r="AN2152" s="125"/>
      <c r="AO2152" s="82"/>
      <c r="AP2152" s="125"/>
      <c r="AQ2152" s="131"/>
      <c r="AR2152" s="131"/>
      <c r="AS2152" s="131"/>
      <c r="AT2152" s="131"/>
      <c r="AU2152" s="131"/>
      <c r="AV2152" s="131"/>
      <c r="AW2152" s="130"/>
      <c r="AX2152" s="130"/>
      <c r="AY2152" s="130"/>
      <c r="AZ2152" s="65"/>
      <c r="BA2152" s="65"/>
      <c r="BB2152" s="65"/>
      <c r="BC2152" s="65"/>
      <c r="BD2152" s="65"/>
      <c r="BE2152" s="65"/>
      <c r="BF2152" s="130"/>
      <c r="BG2152" s="130"/>
      <c r="BH2152" s="130"/>
      <c r="BI2152" s="131"/>
      <c r="BJ2152" s="131"/>
      <c r="BK2152" s="131"/>
      <c r="BL2152" s="131"/>
      <c r="BM2152" s="131"/>
      <c r="BN2152" s="131"/>
      <c r="BO2152" s="132"/>
      <c r="BP2152" s="82"/>
      <c r="BQ2152" s="132"/>
      <c r="BR2152" s="131"/>
      <c r="BS2152" s="131"/>
      <c r="BT2152" s="131"/>
      <c r="BU2152" s="131"/>
      <c r="BV2152" s="131"/>
      <c r="BW2152" s="131"/>
      <c r="BX2152" s="130"/>
      <c r="BY2152" s="130"/>
      <c r="BZ2152" s="130"/>
      <c r="CA2152" s="65"/>
      <c r="CB2152" s="65"/>
    </row>
    <row r="2153" spans="1:80" x14ac:dyDescent="0.3">
      <c r="A2153" s="65"/>
      <c r="B2153" s="70"/>
      <c r="C2153" s="70"/>
      <c r="D2153" s="71"/>
      <c r="E2153" s="71"/>
      <c r="F2153" s="71"/>
      <c r="G2153" s="70"/>
      <c r="H2153" s="70"/>
      <c r="I2153" s="70"/>
      <c r="J2153" s="70"/>
      <c r="K2153" s="70"/>
      <c r="L2153" s="70"/>
      <c r="M2153" s="70"/>
      <c r="N2153" s="194"/>
      <c r="O2153" s="80"/>
      <c r="P2153" s="75"/>
      <c r="Q2153" s="75"/>
      <c r="R2153" s="75"/>
      <c r="S2153" s="75"/>
      <c r="T2153" s="75"/>
      <c r="U2153" s="75"/>
      <c r="V2153" s="74"/>
      <c r="W2153" s="74"/>
      <c r="X2153" s="74"/>
      <c r="Y2153" s="73"/>
      <c r="Z2153" s="72"/>
      <c r="AA2153" s="65"/>
      <c r="AB2153" s="65"/>
      <c r="AC2153" s="128"/>
      <c r="AD2153" s="128"/>
      <c r="AE2153" s="130"/>
      <c r="AF2153" s="130"/>
      <c r="AG2153" s="130"/>
      <c r="AH2153" s="125"/>
      <c r="AI2153" s="125"/>
      <c r="AJ2153" s="125"/>
      <c r="AK2153" s="125"/>
      <c r="AL2153" s="125"/>
      <c r="AM2153" s="125"/>
      <c r="AN2153" s="125"/>
      <c r="AO2153" s="66"/>
      <c r="AP2153" s="125"/>
      <c r="AQ2153" s="125"/>
      <c r="AR2153" s="125"/>
      <c r="AS2153" s="125"/>
      <c r="AT2153" s="125"/>
      <c r="AU2153" s="125"/>
      <c r="AV2153" s="125"/>
      <c r="AW2153" s="130"/>
      <c r="AX2153" s="130"/>
      <c r="AY2153" s="130"/>
      <c r="AZ2153" s="128"/>
      <c r="BA2153" s="128"/>
      <c r="BB2153" s="65"/>
      <c r="BC2153" s="65"/>
      <c r="BD2153" s="128"/>
      <c r="BE2153" s="128"/>
      <c r="BF2153" s="130"/>
      <c r="BG2153" s="130"/>
      <c r="BH2153" s="130"/>
      <c r="BI2153" s="125"/>
      <c r="BJ2153" s="125"/>
      <c r="BK2153" s="125"/>
      <c r="BL2153" s="125"/>
      <c r="BM2153" s="125"/>
      <c r="BN2153" s="125"/>
      <c r="BO2153" s="133"/>
      <c r="BP2153" s="66"/>
      <c r="BQ2153" s="132"/>
      <c r="BR2153" s="125"/>
      <c r="BS2153" s="125"/>
      <c r="BT2153" s="125"/>
      <c r="BU2153" s="125"/>
      <c r="BV2153" s="125"/>
      <c r="BW2153" s="125"/>
      <c r="BX2153" s="130"/>
      <c r="BY2153" s="130"/>
      <c r="BZ2153" s="130"/>
      <c r="CA2153" s="128"/>
      <c r="CB2153" s="128"/>
    </row>
    <row r="2154" spans="1:80" x14ac:dyDescent="0.3">
      <c r="A2154" s="65"/>
      <c r="B2154" s="70"/>
      <c r="C2154" s="70"/>
      <c r="D2154" s="71"/>
      <c r="E2154" s="71"/>
      <c r="F2154" s="71"/>
      <c r="G2154" s="70"/>
      <c r="H2154" s="70"/>
      <c r="I2154" s="70"/>
      <c r="J2154" s="70"/>
      <c r="K2154" s="70"/>
      <c r="L2154" s="70"/>
      <c r="M2154" s="70"/>
      <c r="N2154" s="194"/>
      <c r="O2154" s="80"/>
      <c r="P2154" s="75"/>
      <c r="Q2154" s="75"/>
      <c r="R2154" s="75"/>
      <c r="S2154" s="75"/>
      <c r="T2154" s="75"/>
      <c r="U2154" s="75"/>
      <c r="V2154" s="74"/>
      <c r="W2154" s="74"/>
      <c r="X2154" s="74"/>
      <c r="Y2154" s="73"/>
      <c r="Z2154" s="72"/>
    </row>
    <row r="2155" spans="1:80" x14ac:dyDescent="0.3">
      <c r="A2155" s="65"/>
      <c r="B2155" s="70"/>
      <c r="C2155" s="70"/>
      <c r="D2155" s="71"/>
      <c r="E2155" s="71"/>
      <c r="F2155" s="71"/>
      <c r="G2155" s="70"/>
      <c r="H2155" s="70"/>
      <c r="I2155" s="70"/>
      <c r="J2155" s="70"/>
      <c r="K2155" s="70"/>
      <c r="L2155" s="70"/>
      <c r="M2155" s="70"/>
      <c r="N2155" s="195"/>
      <c r="O2155" s="70"/>
      <c r="P2155" s="70"/>
      <c r="Q2155" s="70"/>
      <c r="R2155" s="70"/>
      <c r="S2155" s="70"/>
      <c r="T2155" s="70"/>
      <c r="U2155" s="70"/>
      <c r="V2155" s="71"/>
      <c r="W2155" s="71"/>
      <c r="X2155" s="71"/>
      <c r="Y2155" s="70"/>
      <c r="Z2155" s="70"/>
      <c r="AA2155" s="65"/>
      <c r="AB2155" s="65"/>
      <c r="AC2155" s="103"/>
      <c r="AD2155" s="103"/>
      <c r="AE2155" s="65"/>
      <c r="AF2155" s="65"/>
      <c r="AG2155" s="103"/>
      <c r="AH2155" s="103"/>
      <c r="AI2155" s="65"/>
      <c r="AJ2155" s="65"/>
      <c r="AK2155" s="103"/>
      <c r="AL2155" s="103"/>
      <c r="AM2155" s="65"/>
      <c r="AN2155" s="103"/>
      <c r="AO2155" s="103"/>
      <c r="AP2155" s="103"/>
      <c r="AQ2155" s="65"/>
      <c r="AR2155" s="103"/>
      <c r="AS2155" s="103"/>
      <c r="AT2155" s="65"/>
      <c r="AU2155" s="65"/>
      <c r="AV2155" s="103"/>
      <c r="AW2155" s="103"/>
      <c r="AX2155" s="65"/>
      <c r="AY2155" s="65"/>
      <c r="AZ2155" s="103"/>
      <c r="BA2155" s="103"/>
      <c r="BB2155" s="65"/>
      <c r="BC2155" s="65"/>
      <c r="BD2155" s="103"/>
      <c r="BE2155" s="103"/>
      <c r="BF2155" s="65"/>
      <c r="BG2155" s="65"/>
      <c r="BH2155" s="103"/>
      <c r="BI2155" s="103"/>
      <c r="BJ2155" s="65"/>
      <c r="BK2155" s="65"/>
      <c r="BL2155" s="103"/>
      <c r="BM2155" s="103"/>
      <c r="BN2155" s="65"/>
      <c r="BO2155" s="103"/>
      <c r="BP2155" s="103"/>
      <c r="BQ2155" s="103"/>
      <c r="BR2155" s="65"/>
      <c r="BS2155" s="103"/>
      <c r="BT2155" s="103"/>
      <c r="BU2155" s="65"/>
      <c r="BV2155" s="65"/>
      <c r="BW2155" s="103"/>
      <c r="BX2155" s="103"/>
      <c r="BY2155" s="65"/>
      <c r="BZ2155" s="65"/>
      <c r="CA2155" s="103"/>
      <c r="CB2155" s="103"/>
    </row>
    <row r="2156" spans="1:80" x14ac:dyDescent="0.3">
      <c r="A2156" s="65"/>
      <c r="B2156" s="72"/>
      <c r="C2156" s="73"/>
      <c r="D2156" s="74"/>
      <c r="E2156" s="74"/>
      <c r="F2156" s="74"/>
      <c r="G2156" s="75"/>
      <c r="H2156" s="75"/>
      <c r="I2156" s="75"/>
      <c r="J2156" s="75"/>
      <c r="K2156" s="75"/>
      <c r="L2156" s="75"/>
      <c r="M2156" s="80"/>
      <c r="N2156" s="194"/>
      <c r="O2156" s="70"/>
      <c r="P2156" s="70"/>
      <c r="Q2156" s="70"/>
      <c r="R2156" s="70"/>
      <c r="S2156" s="70"/>
      <c r="T2156" s="70"/>
      <c r="U2156" s="70"/>
      <c r="V2156" s="71"/>
      <c r="W2156" s="71"/>
      <c r="X2156" s="71"/>
      <c r="Y2156" s="70"/>
      <c r="Z2156" s="70"/>
      <c r="AA2156" s="65"/>
      <c r="AB2156" s="65"/>
      <c r="AC2156" s="122"/>
      <c r="AD2156" s="122"/>
      <c r="AE2156" s="65"/>
      <c r="AF2156" s="65"/>
      <c r="AG2156" s="103"/>
      <c r="AH2156" s="122"/>
      <c r="AI2156" s="65"/>
      <c r="AJ2156" s="65"/>
      <c r="AK2156" s="90"/>
      <c r="AL2156" s="90"/>
      <c r="AM2156" s="65"/>
      <c r="AN2156" s="122"/>
      <c r="AO2156" s="122"/>
      <c r="AP2156" s="122"/>
      <c r="AQ2156" s="65"/>
      <c r="AR2156" s="112"/>
      <c r="AS2156" s="112"/>
      <c r="AT2156" s="124"/>
      <c r="AU2156" s="65"/>
      <c r="AV2156" s="122"/>
      <c r="AW2156" s="122"/>
      <c r="AX2156" s="65"/>
      <c r="AY2156" s="65"/>
      <c r="AZ2156" s="122"/>
      <c r="BA2156" s="122"/>
      <c r="BB2156" s="65"/>
      <c r="BC2156" s="65"/>
      <c r="BD2156" s="122"/>
      <c r="BE2156" s="122"/>
      <c r="BF2156" s="65"/>
      <c r="BG2156" s="65"/>
      <c r="BH2156" s="103"/>
      <c r="BI2156" s="122"/>
      <c r="BJ2156" s="65"/>
      <c r="BK2156" s="65"/>
      <c r="BL2156" s="90"/>
      <c r="BM2156" s="90"/>
      <c r="BN2156" s="65"/>
      <c r="BO2156" s="122"/>
      <c r="BP2156" s="122"/>
      <c r="BQ2156" s="122"/>
      <c r="BR2156" s="65"/>
      <c r="BS2156" s="112"/>
      <c r="BT2156" s="112"/>
      <c r="BU2156" s="124"/>
      <c r="BV2156" s="65"/>
      <c r="BW2156" s="122"/>
      <c r="BX2156" s="122"/>
      <c r="BY2156" s="65"/>
      <c r="BZ2156" s="65"/>
      <c r="CA2156" s="122"/>
      <c r="CB2156" s="122"/>
    </row>
    <row r="2157" spans="1:80" x14ac:dyDescent="0.3">
      <c r="A2157" s="65"/>
      <c r="B2157" s="72"/>
      <c r="C2157" s="73"/>
      <c r="D2157" s="74"/>
      <c r="E2157" s="74"/>
      <c r="F2157" s="74"/>
      <c r="G2157" s="75"/>
      <c r="H2157" s="75"/>
      <c r="I2157" s="75"/>
      <c r="J2157" s="75"/>
      <c r="K2157" s="75"/>
      <c r="L2157" s="75"/>
      <c r="M2157" s="80"/>
      <c r="N2157" s="194"/>
      <c r="O2157" s="70"/>
      <c r="P2157" s="70"/>
      <c r="Q2157" s="70"/>
      <c r="R2157" s="70"/>
      <c r="S2157" s="70"/>
      <c r="T2157" s="70"/>
      <c r="U2157" s="70"/>
      <c r="V2157" s="71"/>
      <c r="W2157" s="71"/>
      <c r="X2157" s="71"/>
      <c r="Y2157" s="70"/>
      <c r="Z2157" s="70"/>
      <c r="AA2157" s="65"/>
      <c r="AB2157" s="65"/>
      <c r="AC2157" s="65"/>
      <c r="AD2157" s="65"/>
      <c r="AE2157" s="65"/>
      <c r="AF2157" s="65"/>
      <c r="AG2157" s="65"/>
      <c r="AH2157" s="65"/>
      <c r="AI2157" s="65"/>
      <c r="AJ2157" s="65"/>
      <c r="AK2157" s="65"/>
      <c r="AL2157" s="65"/>
      <c r="AM2157" s="65"/>
      <c r="AN2157" s="125"/>
      <c r="AO2157" s="66"/>
      <c r="AP2157" s="125"/>
      <c r="AQ2157" s="65"/>
      <c r="AR2157" s="65"/>
      <c r="AS2157" s="65"/>
      <c r="AT2157" s="65"/>
      <c r="AU2157" s="65"/>
      <c r="AV2157" s="65"/>
      <c r="AW2157" s="65"/>
      <c r="AX2157" s="65"/>
      <c r="AY2157" s="65"/>
      <c r="AZ2157" s="65"/>
      <c r="BA2157" s="65"/>
      <c r="BB2157" s="65"/>
      <c r="BC2157" s="65"/>
      <c r="BD2157" s="65"/>
      <c r="BE2157" s="65"/>
      <c r="BF2157" s="65"/>
      <c r="BG2157" s="65"/>
      <c r="BH2157" s="65"/>
      <c r="BI2157" s="65"/>
      <c r="BJ2157" s="65"/>
      <c r="BK2157" s="65"/>
      <c r="BL2157" s="65"/>
      <c r="BM2157" s="65"/>
      <c r="BN2157" s="65"/>
      <c r="BO2157" s="65"/>
      <c r="BP2157" s="66"/>
      <c r="BQ2157" s="65"/>
      <c r="BR2157" s="65"/>
      <c r="BS2157" s="65"/>
      <c r="BT2157" s="65"/>
      <c r="BU2157" s="65"/>
      <c r="BV2157" s="65"/>
      <c r="BW2157" s="65"/>
      <c r="BX2157" s="65"/>
      <c r="BY2157" s="65"/>
      <c r="BZ2157" s="65"/>
      <c r="CA2157" s="65"/>
      <c r="CB2157" s="65"/>
    </row>
    <row r="2158" spans="1:80" x14ac:dyDescent="0.3">
      <c r="A2158" s="65"/>
      <c r="B2158" s="72"/>
      <c r="C2158" s="73"/>
      <c r="D2158" s="74"/>
      <c r="E2158" s="74"/>
      <c r="F2158" s="74"/>
      <c r="G2158" s="75"/>
      <c r="H2158" s="75"/>
      <c r="I2158" s="75"/>
      <c r="J2158" s="75"/>
      <c r="K2158" s="75"/>
      <c r="L2158" s="75"/>
      <c r="M2158" s="80"/>
      <c r="N2158" s="194"/>
      <c r="O2158" s="70"/>
      <c r="P2158" s="70"/>
      <c r="Q2158" s="70"/>
      <c r="R2158" s="70"/>
      <c r="S2158" s="70"/>
      <c r="T2158" s="70"/>
      <c r="U2158" s="70"/>
      <c r="V2158" s="71"/>
      <c r="W2158" s="71"/>
      <c r="X2158" s="71"/>
      <c r="Y2158" s="70"/>
      <c r="Z2158" s="70"/>
      <c r="AA2158" s="65"/>
      <c r="AB2158" s="65"/>
      <c r="AC2158" s="65"/>
      <c r="AD2158" s="65"/>
      <c r="AE2158" s="65"/>
      <c r="AF2158" s="65"/>
      <c r="AG2158" s="65"/>
      <c r="AH2158" s="65"/>
      <c r="AI2158" s="65"/>
      <c r="AJ2158" s="65"/>
      <c r="AK2158" s="65"/>
      <c r="AL2158" s="65"/>
      <c r="AM2158" s="65"/>
      <c r="AN2158" s="125"/>
      <c r="AO2158" s="66"/>
      <c r="AP2158" s="125"/>
      <c r="AQ2158" s="65"/>
      <c r="AR2158" s="65"/>
      <c r="AS2158" s="65"/>
      <c r="AT2158" s="65"/>
      <c r="AU2158" s="65"/>
      <c r="AV2158" s="65"/>
      <c r="AW2158" s="65"/>
      <c r="AX2158" s="65"/>
      <c r="AY2158" s="65"/>
      <c r="AZ2158" s="65"/>
      <c r="BA2158" s="65"/>
      <c r="BB2158" s="65"/>
      <c r="BC2158" s="65"/>
      <c r="BD2158" s="65"/>
      <c r="BE2158" s="65"/>
      <c r="BF2158" s="65"/>
      <c r="BG2158" s="65"/>
      <c r="BH2158" s="65"/>
      <c r="BI2158" s="65"/>
      <c r="BJ2158" s="65"/>
      <c r="BK2158" s="65"/>
      <c r="BL2158" s="65"/>
      <c r="BM2158" s="65"/>
      <c r="BN2158" s="65"/>
      <c r="BO2158" s="65"/>
      <c r="BP2158" s="66"/>
      <c r="BQ2158" s="65"/>
      <c r="BR2158" s="65"/>
      <c r="BS2158" s="65"/>
      <c r="BT2158" s="65"/>
      <c r="BU2158" s="65"/>
      <c r="BV2158" s="65"/>
      <c r="BW2158" s="65"/>
      <c r="BX2158" s="65"/>
      <c r="BY2158" s="65"/>
      <c r="BZ2158" s="65"/>
      <c r="CA2158" s="65"/>
      <c r="CB2158" s="65"/>
    </row>
    <row r="2159" spans="1:80" x14ac:dyDescent="0.3">
      <c r="A2159" s="65"/>
      <c r="B2159" s="72"/>
      <c r="C2159" s="73"/>
      <c r="D2159" s="74"/>
      <c r="E2159" s="74"/>
      <c r="F2159" s="74"/>
      <c r="G2159" s="75"/>
      <c r="H2159" s="75"/>
      <c r="I2159" s="75"/>
      <c r="J2159" s="75"/>
      <c r="K2159" s="75"/>
      <c r="L2159" s="75"/>
      <c r="M2159" s="80"/>
      <c r="N2159" s="194"/>
      <c r="O2159" s="70"/>
      <c r="P2159" s="70"/>
      <c r="Q2159" s="70"/>
      <c r="R2159" s="70"/>
      <c r="S2159" s="70"/>
      <c r="T2159" s="70"/>
      <c r="U2159" s="70"/>
      <c r="V2159" s="71"/>
      <c r="W2159" s="71"/>
      <c r="X2159" s="71"/>
      <c r="Y2159" s="70"/>
      <c r="Z2159" s="70"/>
      <c r="AA2159" s="65"/>
      <c r="AB2159" s="65"/>
      <c r="AC2159" s="82"/>
      <c r="AD2159" s="82"/>
      <c r="AE2159" s="82"/>
      <c r="AF2159" s="82"/>
      <c r="AG2159" s="82"/>
      <c r="AH2159" s="82"/>
      <c r="AI2159" s="82"/>
      <c r="AJ2159" s="82"/>
      <c r="AK2159" s="82"/>
      <c r="AL2159" s="82"/>
      <c r="AM2159" s="82"/>
      <c r="AN2159" s="114"/>
      <c r="AO2159" s="82"/>
      <c r="AP2159" s="114"/>
      <c r="AQ2159" s="82"/>
      <c r="AR2159" s="82"/>
      <c r="AS2159" s="82"/>
      <c r="AT2159" s="82"/>
      <c r="AU2159" s="82"/>
      <c r="AV2159" s="82"/>
      <c r="AW2159" s="82"/>
      <c r="AX2159" s="82"/>
      <c r="AY2159" s="82"/>
      <c r="AZ2159" s="82"/>
      <c r="BA2159" s="82"/>
      <c r="BB2159" s="65"/>
      <c r="BC2159" s="65"/>
      <c r="BD2159" s="82"/>
      <c r="BE2159" s="82"/>
      <c r="BF2159" s="82"/>
      <c r="BG2159" s="82"/>
      <c r="BH2159" s="82"/>
      <c r="BI2159" s="82"/>
      <c r="BJ2159" s="82"/>
      <c r="BK2159" s="82"/>
      <c r="BL2159" s="82"/>
      <c r="BM2159" s="82"/>
      <c r="BN2159" s="82"/>
      <c r="BO2159" s="82"/>
      <c r="BP2159" s="82"/>
      <c r="BQ2159" s="82"/>
      <c r="BR2159" s="82"/>
      <c r="BS2159" s="82"/>
      <c r="BT2159" s="82"/>
      <c r="BU2159" s="82"/>
      <c r="BV2159" s="82"/>
      <c r="BW2159" s="82"/>
      <c r="BX2159" s="82"/>
      <c r="BY2159" s="82"/>
      <c r="BZ2159" s="82"/>
      <c r="CA2159" s="82"/>
      <c r="CB2159" s="82"/>
    </row>
    <row r="2160" spans="1:80" x14ac:dyDescent="0.3">
      <c r="A2160" s="65"/>
      <c r="B2160" s="72"/>
      <c r="C2160" s="73"/>
      <c r="D2160" s="74"/>
      <c r="E2160" s="74"/>
      <c r="F2160" s="74"/>
      <c r="G2160" s="75"/>
      <c r="H2160" s="75"/>
      <c r="I2160" s="75"/>
      <c r="J2160" s="75"/>
      <c r="K2160" s="75"/>
      <c r="L2160" s="75"/>
      <c r="M2160" s="80"/>
      <c r="N2160" s="194"/>
      <c r="O2160" s="70"/>
      <c r="P2160" s="70"/>
      <c r="Q2160" s="70"/>
      <c r="R2160" s="70"/>
      <c r="S2160" s="70"/>
      <c r="T2160" s="70"/>
      <c r="U2160" s="70"/>
      <c r="V2160" s="71"/>
      <c r="W2160" s="71"/>
      <c r="X2160" s="71"/>
      <c r="Y2160" s="70"/>
      <c r="Z2160" s="70"/>
      <c r="AA2160" s="65"/>
      <c r="AB2160" s="65"/>
      <c r="AC2160" s="125"/>
      <c r="AD2160" s="125"/>
      <c r="AE2160" s="126"/>
      <c r="AF2160" s="126"/>
      <c r="AG2160" s="126"/>
      <c r="AH2160" s="125"/>
      <c r="AI2160" s="125"/>
      <c r="AJ2160" s="125"/>
      <c r="AK2160" s="125"/>
      <c r="AL2160" s="125"/>
      <c r="AM2160" s="125"/>
      <c r="AN2160" s="125"/>
      <c r="AO2160" s="66"/>
      <c r="AP2160" s="125"/>
      <c r="AQ2160" s="125"/>
      <c r="AR2160" s="125"/>
      <c r="AS2160" s="125"/>
      <c r="AT2160" s="125"/>
      <c r="AU2160" s="125"/>
      <c r="AV2160" s="125"/>
      <c r="AW2160" s="126"/>
      <c r="AX2160" s="126"/>
      <c r="AY2160" s="126"/>
      <c r="AZ2160" s="127"/>
      <c r="BA2160" s="128"/>
      <c r="BB2160" s="65"/>
      <c r="BC2160" s="65"/>
      <c r="BD2160" s="125"/>
      <c r="BE2160" s="125"/>
      <c r="BF2160" s="126"/>
      <c r="BG2160" s="126"/>
      <c r="BH2160" s="126"/>
      <c r="BI2160" s="125"/>
      <c r="BJ2160" s="125"/>
      <c r="BK2160" s="125"/>
      <c r="BL2160" s="125"/>
      <c r="BM2160" s="125"/>
      <c r="BN2160" s="125"/>
      <c r="BO2160" s="129"/>
      <c r="BP2160" s="66"/>
      <c r="BQ2160" s="129"/>
      <c r="BR2160" s="125"/>
      <c r="BS2160" s="125"/>
      <c r="BT2160" s="125"/>
      <c r="BU2160" s="125"/>
      <c r="BV2160" s="125"/>
      <c r="BW2160" s="125"/>
      <c r="BX2160" s="126"/>
      <c r="BY2160" s="126"/>
      <c r="BZ2160" s="126"/>
      <c r="CA2160" s="127"/>
      <c r="CB2160" s="128"/>
    </row>
    <row r="2161" spans="1:80" x14ac:dyDescent="0.3">
      <c r="A2161" s="65"/>
      <c r="B2161" s="72"/>
      <c r="C2161" s="73"/>
      <c r="D2161" s="74"/>
      <c r="E2161" s="74"/>
      <c r="F2161" s="74"/>
      <c r="G2161" s="75"/>
      <c r="H2161" s="75"/>
      <c r="I2161" s="75"/>
      <c r="J2161" s="75"/>
      <c r="K2161" s="75"/>
      <c r="L2161" s="75"/>
      <c r="M2161" s="80"/>
      <c r="N2161" s="194"/>
      <c r="O2161" s="70"/>
      <c r="P2161" s="70"/>
      <c r="Q2161" s="70"/>
      <c r="R2161" s="70"/>
      <c r="S2161" s="70"/>
      <c r="T2161" s="70"/>
      <c r="U2161" s="70"/>
      <c r="V2161" s="71"/>
      <c r="W2161" s="71"/>
      <c r="X2161" s="71"/>
      <c r="Y2161" s="70"/>
      <c r="Z2161" s="70"/>
      <c r="AA2161" s="65"/>
      <c r="AB2161" s="65"/>
      <c r="AC2161" s="125"/>
      <c r="AD2161" s="125"/>
      <c r="AE2161" s="126"/>
      <c r="AF2161" s="126"/>
      <c r="AG2161" s="126"/>
      <c r="AH2161" s="125"/>
      <c r="AI2161" s="125"/>
      <c r="AJ2161" s="125"/>
      <c r="AK2161" s="125"/>
      <c r="AL2161" s="125"/>
      <c r="AM2161" s="125"/>
      <c r="AN2161" s="125"/>
      <c r="AO2161" s="66"/>
      <c r="AP2161" s="125"/>
      <c r="AQ2161" s="125"/>
      <c r="AR2161" s="125"/>
      <c r="AS2161" s="125"/>
      <c r="AT2161" s="125"/>
      <c r="AU2161" s="125"/>
      <c r="AV2161" s="125"/>
      <c r="AW2161" s="126"/>
      <c r="AX2161" s="126"/>
      <c r="AY2161" s="126"/>
      <c r="AZ2161" s="127"/>
      <c r="BA2161" s="128"/>
      <c r="BB2161" s="65"/>
      <c r="BC2161" s="65"/>
      <c r="BD2161" s="125"/>
      <c r="BE2161" s="125"/>
      <c r="BF2161" s="126"/>
      <c r="BG2161" s="126"/>
      <c r="BH2161" s="126"/>
      <c r="BI2161" s="125"/>
      <c r="BJ2161" s="125"/>
      <c r="BK2161" s="125"/>
      <c r="BL2161" s="125"/>
      <c r="BM2161" s="125"/>
      <c r="BN2161" s="125"/>
      <c r="BO2161" s="129"/>
      <c r="BP2161" s="66"/>
      <c r="BQ2161" s="129"/>
      <c r="BR2161" s="125"/>
      <c r="BS2161" s="125"/>
      <c r="BT2161" s="125"/>
      <c r="BU2161" s="125"/>
      <c r="BV2161" s="125"/>
      <c r="BW2161" s="125"/>
      <c r="BX2161" s="126"/>
      <c r="BY2161" s="126"/>
      <c r="BZ2161" s="126"/>
      <c r="CA2161" s="127"/>
      <c r="CB2161" s="128"/>
    </row>
    <row r="2162" spans="1:80" x14ac:dyDescent="0.3">
      <c r="A2162" s="65"/>
      <c r="B2162" s="72"/>
      <c r="C2162" s="73"/>
      <c r="D2162" s="74"/>
      <c r="E2162" s="74"/>
      <c r="F2162" s="74"/>
      <c r="G2162" s="75"/>
      <c r="H2162" s="75"/>
      <c r="I2162" s="75"/>
      <c r="J2162" s="75"/>
      <c r="K2162" s="75"/>
      <c r="L2162" s="75"/>
      <c r="M2162" s="80"/>
      <c r="N2162" s="194"/>
      <c r="O2162" s="70"/>
      <c r="P2162" s="70"/>
      <c r="Q2162" s="70"/>
      <c r="R2162" s="70"/>
      <c r="S2162" s="70"/>
      <c r="T2162" s="70"/>
      <c r="U2162" s="70"/>
      <c r="V2162" s="71"/>
      <c r="W2162" s="71"/>
      <c r="X2162" s="71"/>
      <c r="Y2162" s="70"/>
      <c r="Z2162" s="70"/>
      <c r="AA2162" s="65"/>
      <c r="AB2162" s="65"/>
      <c r="AC2162" s="125"/>
      <c r="AD2162" s="125"/>
      <c r="AE2162" s="126"/>
      <c r="AF2162" s="126"/>
      <c r="AG2162" s="126"/>
      <c r="AH2162" s="125"/>
      <c r="AI2162" s="125"/>
      <c r="AJ2162" s="125"/>
      <c r="AK2162" s="125"/>
      <c r="AL2162" s="125"/>
      <c r="AM2162" s="125"/>
      <c r="AN2162" s="125"/>
      <c r="AO2162" s="66"/>
      <c r="AP2162" s="125"/>
      <c r="AQ2162" s="125"/>
      <c r="AR2162" s="125"/>
      <c r="AS2162" s="125"/>
      <c r="AT2162" s="125"/>
      <c r="AU2162" s="125"/>
      <c r="AV2162" s="125"/>
      <c r="AW2162" s="126"/>
      <c r="AX2162" s="126"/>
      <c r="AY2162" s="126"/>
      <c r="AZ2162" s="127"/>
      <c r="BA2162" s="128"/>
      <c r="BB2162" s="65"/>
      <c r="BC2162" s="65"/>
      <c r="BD2162" s="125"/>
      <c r="BE2162" s="125"/>
      <c r="BF2162" s="126"/>
      <c r="BG2162" s="126"/>
      <c r="BH2162" s="126"/>
      <c r="BI2162" s="125"/>
      <c r="BJ2162" s="125"/>
      <c r="BK2162" s="125"/>
      <c r="BL2162" s="125"/>
      <c r="BM2162" s="125"/>
      <c r="BN2162" s="125"/>
      <c r="BO2162" s="129"/>
      <c r="BP2162" s="66"/>
      <c r="BQ2162" s="129"/>
      <c r="BR2162" s="125"/>
      <c r="BS2162" s="125"/>
      <c r="BT2162" s="125"/>
      <c r="BU2162" s="125"/>
      <c r="BV2162" s="125"/>
      <c r="BW2162" s="125"/>
      <c r="BX2162" s="126"/>
      <c r="BY2162" s="126"/>
      <c r="BZ2162" s="126"/>
      <c r="CA2162" s="127"/>
      <c r="CB2162" s="128"/>
    </row>
    <row r="2163" spans="1:80" x14ac:dyDescent="0.3">
      <c r="A2163" s="65"/>
      <c r="B2163" s="72"/>
      <c r="C2163" s="73"/>
      <c r="D2163" s="74"/>
      <c r="E2163" s="74"/>
      <c r="F2163" s="74"/>
      <c r="G2163" s="75"/>
      <c r="H2163" s="75"/>
      <c r="I2163" s="75"/>
      <c r="J2163" s="75"/>
      <c r="K2163" s="75"/>
      <c r="L2163" s="75"/>
      <c r="M2163" s="80"/>
      <c r="N2163" s="194"/>
      <c r="O2163" s="70"/>
      <c r="P2163" s="70"/>
      <c r="Q2163" s="70"/>
      <c r="R2163" s="70"/>
      <c r="S2163" s="70"/>
      <c r="T2163" s="70"/>
      <c r="U2163" s="70"/>
      <c r="V2163" s="71"/>
      <c r="W2163" s="71"/>
      <c r="X2163" s="71"/>
      <c r="Y2163" s="70"/>
      <c r="Z2163" s="70"/>
      <c r="AA2163" s="65"/>
      <c r="AB2163" s="65"/>
      <c r="AC2163" s="125"/>
      <c r="AD2163" s="125"/>
      <c r="AE2163" s="126"/>
      <c r="AF2163" s="126"/>
      <c r="AG2163" s="126"/>
      <c r="AH2163" s="125"/>
      <c r="AI2163" s="125"/>
      <c r="AJ2163" s="125"/>
      <c r="AK2163" s="125"/>
      <c r="AL2163" s="125"/>
      <c r="AM2163" s="125"/>
      <c r="AN2163" s="125"/>
      <c r="AO2163" s="66"/>
      <c r="AP2163" s="125"/>
      <c r="AQ2163" s="125"/>
      <c r="AR2163" s="125"/>
      <c r="AS2163" s="125"/>
      <c r="AT2163" s="125"/>
      <c r="AU2163" s="125"/>
      <c r="AV2163" s="125"/>
      <c r="AW2163" s="126"/>
      <c r="AX2163" s="126"/>
      <c r="AY2163" s="126"/>
      <c r="AZ2163" s="127"/>
      <c r="BA2163" s="128"/>
      <c r="BB2163" s="65"/>
      <c r="BC2163" s="65"/>
      <c r="BD2163" s="125"/>
      <c r="BE2163" s="125"/>
      <c r="BF2163" s="126"/>
      <c r="BG2163" s="126"/>
      <c r="BH2163" s="126"/>
      <c r="BI2163" s="125"/>
      <c r="BJ2163" s="125"/>
      <c r="BK2163" s="125"/>
      <c r="BL2163" s="125"/>
      <c r="BM2163" s="125"/>
      <c r="BN2163" s="125"/>
      <c r="BO2163" s="129"/>
      <c r="BP2163" s="66"/>
      <c r="BQ2163" s="129"/>
      <c r="BR2163" s="125"/>
      <c r="BS2163" s="125"/>
      <c r="BT2163" s="125"/>
      <c r="BU2163" s="125"/>
      <c r="BV2163" s="125"/>
      <c r="BW2163" s="125"/>
      <c r="BX2163" s="126"/>
      <c r="BY2163" s="126"/>
      <c r="BZ2163" s="126"/>
      <c r="CA2163" s="127"/>
      <c r="CB2163" s="128"/>
    </row>
    <row r="2164" spans="1:80" x14ac:dyDescent="0.3">
      <c r="A2164" s="65"/>
      <c r="B2164" s="72"/>
      <c r="C2164" s="73"/>
      <c r="D2164" s="74"/>
      <c r="E2164" s="74"/>
      <c r="F2164" s="74"/>
      <c r="G2164" s="75"/>
      <c r="H2164" s="75"/>
      <c r="I2164" s="75"/>
      <c r="J2164" s="75"/>
      <c r="K2164" s="75"/>
      <c r="L2164" s="75"/>
      <c r="M2164" s="80"/>
      <c r="N2164" s="194"/>
      <c r="O2164" s="70"/>
      <c r="P2164" s="70"/>
      <c r="Q2164" s="70"/>
      <c r="R2164" s="70"/>
      <c r="S2164" s="70"/>
      <c r="T2164" s="70"/>
      <c r="U2164" s="70"/>
      <c r="V2164" s="71"/>
      <c r="W2164" s="71"/>
      <c r="X2164" s="71"/>
      <c r="Y2164" s="70"/>
      <c r="Z2164" s="70"/>
      <c r="AA2164" s="65"/>
      <c r="AB2164" s="65"/>
      <c r="AC2164" s="125"/>
      <c r="AD2164" s="125"/>
      <c r="AE2164" s="126"/>
      <c r="AF2164" s="126"/>
      <c r="AG2164" s="126"/>
      <c r="AH2164" s="125"/>
      <c r="AI2164" s="125"/>
      <c r="AJ2164" s="125"/>
      <c r="AK2164" s="125"/>
      <c r="AL2164" s="125"/>
      <c r="AM2164" s="125"/>
      <c r="AN2164" s="125"/>
      <c r="AO2164" s="66"/>
      <c r="AP2164" s="125"/>
      <c r="AQ2164" s="125"/>
      <c r="AR2164" s="125"/>
      <c r="AS2164" s="125"/>
      <c r="AT2164" s="125"/>
      <c r="AU2164" s="125"/>
      <c r="AV2164" s="125"/>
      <c r="AW2164" s="126"/>
      <c r="AX2164" s="126"/>
      <c r="AY2164" s="126"/>
      <c r="AZ2164" s="127"/>
      <c r="BA2164" s="128"/>
      <c r="BB2164" s="65"/>
      <c r="BC2164" s="65"/>
      <c r="BD2164" s="125"/>
      <c r="BE2164" s="125"/>
      <c r="BF2164" s="126"/>
      <c r="BG2164" s="126"/>
      <c r="BH2164" s="126"/>
      <c r="BI2164" s="125"/>
      <c r="BJ2164" s="125"/>
      <c r="BK2164" s="125"/>
      <c r="BL2164" s="125"/>
      <c r="BM2164" s="125"/>
      <c r="BN2164" s="125"/>
      <c r="BO2164" s="129"/>
      <c r="BP2164" s="66"/>
      <c r="BQ2164" s="129"/>
      <c r="BR2164" s="125"/>
      <c r="BS2164" s="125"/>
      <c r="BT2164" s="125"/>
      <c r="BU2164" s="125"/>
      <c r="BV2164" s="125"/>
      <c r="BW2164" s="125"/>
      <c r="BX2164" s="126"/>
      <c r="BY2164" s="126"/>
      <c r="BZ2164" s="126"/>
      <c r="CA2164" s="127"/>
      <c r="CB2164" s="128"/>
    </row>
    <row r="2165" spans="1:80" x14ac:dyDescent="0.3">
      <c r="A2165" s="65"/>
      <c r="B2165" s="72"/>
      <c r="C2165" s="73"/>
      <c r="D2165" s="74"/>
      <c r="E2165" s="74"/>
      <c r="F2165" s="74"/>
      <c r="G2165" s="75"/>
      <c r="H2165" s="75"/>
      <c r="I2165" s="75"/>
      <c r="J2165" s="75"/>
      <c r="K2165" s="75"/>
      <c r="L2165" s="75"/>
      <c r="M2165" s="80"/>
      <c r="N2165" s="194"/>
      <c r="O2165" s="70"/>
      <c r="P2165" s="70"/>
      <c r="Q2165" s="70"/>
      <c r="R2165" s="70"/>
      <c r="S2165" s="70"/>
      <c r="T2165" s="70"/>
      <c r="U2165" s="70"/>
      <c r="V2165" s="71"/>
      <c r="W2165" s="71"/>
      <c r="X2165" s="71"/>
      <c r="Y2165" s="70"/>
      <c r="Z2165" s="70"/>
      <c r="AA2165" s="65"/>
      <c r="AB2165" s="65"/>
      <c r="AC2165" s="125"/>
      <c r="AD2165" s="125"/>
      <c r="AE2165" s="126"/>
      <c r="AF2165" s="126"/>
      <c r="AG2165" s="126"/>
      <c r="AH2165" s="125"/>
      <c r="AI2165" s="125"/>
      <c r="AJ2165" s="125"/>
      <c r="AK2165" s="125"/>
      <c r="AL2165" s="125"/>
      <c r="AM2165" s="125"/>
      <c r="AN2165" s="125"/>
      <c r="AO2165" s="66"/>
      <c r="AP2165" s="125"/>
      <c r="AQ2165" s="125"/>
      <c r="AR2165" s="125"/>
      <c r="AS2165" s="125"/>
      <c r="AT2165" s="125"/>
      <c r="AU2165" s="125"/>
      <c r="AV2165" s="125"/>
      <c r="AW2165" s="126"/>
      <c r="AX2165" s="126"/>
      <c r="AY2165" s="126"/>
      <c r="AZ2165" s="127"/>
      <c r="BA2165" s="128"/>
      <c r="BB2165" s="65"/>
      <c r="BC2165" s="65"/>
      <c r="BD2165" s="125"/>
      <c r="BE2165" s="125"/>
      <c r="BF2165" s="126"/>
      <c r="BG2165" s="126"/>
      <c r="BH2165" s="126"/>
      <c r="BI2165" s="125"/>
      <c r="BJ2165" s="125"/>
      <c r="BK2165" s="125"/>
      <c r="BL2165" s="125"/>
      <c r="BM2165" s="125"/>
      <c r="BN2165" s="125"/>
      <c r="BO2165" s="129"/>
      <c r="BP2165" s="66"/>
      <c r="BQ2165" s="129"/>
      <c r="BR2165" s="125"/>
      <c r="BS2165" s="125"/>
      <c r="BT2165" s="125"/>
      <c r="BU2165" s="125"/>
      <c r="BV2165" s="125"/>
      <c r="BW2165" s="125"/>
      <c r="BX2165" s="126"/>
      <c r="BY2165" s="126"/>
      <c r="BZ2165" s="126"/>
      <c r="CA2165" s="127"/>
      <c r="CB2165" s="128"/>
    </row>
    <row r="2166" spans="1:80" x14ac:dyDescent="0.3">
      <c r="A2166" s="65"/>
      <c r="B2166" s="72"/>
      <c r="C2166" s="73"/>
      <c r="D2166" s="74"/>
      <c r="E2166" s="74"/>
      <c r="F2166" s="74"/>
      <c r="G2166" s="75"/>
      <c r="H2166" s="75"/>
      <c r="I2166" s="75"/>
      <c r="J2166" s="75"/>
      <c r="K2166" s="75"/>
      <c r="L2166" s="75"/>
      <c r="M2166" s="80"/>
      <c r="N2166" s="194"/>
      <c r="O2166" s="70"/>
      <c r="P2166" s="70"/>
      <c r="Q2166" s="70"/>
      <c r="R2166" s="70"/>
      <c r="S2166" s="70"/>
      <c r="T2166" s="70"/>
      <c r="U2166" s="70"/>
      <c r="V2166" s="71"/>
      <c r="W2166" s="71"/>
      <c r="X2166" s="71"/>
      <c r="Y2166" s="70"/>
      <c r="Z2166" s="70"/>
      <c r="AA2166" s="65"/>
      <c r="AB2166" s="65"/>
      <c r="AC2166" s="125"/>
      <c r="AD2166" s="125"/>
      <c r="AE2166" s="126"/>
      <c r="AF2166" s="126"/>
      <c r="AG2166" s="126"/>
      <c r="AH2166" s="125"/>
      <c r="AI2166" s="125"/>
      <c r="AJ2166" s="125"/>
      <c r="AK2166" s="125"/>
      <c r="AL2166" s="125"/>
      <c r="AM2166" s="125"/>
      <c r="AN2166" s="125"/>
      <c r="AO2166" s="66"/>
      <c r="AP2166" s="125"/>
      <c r="AQ2166" s="125"/>
      <c r="AR2166" s="125"/>
      <c r="AS2166" s="125"/>
      <c r="AT2166" s="125"/>
      <c r="AU2166" s="125"/>
      <c r="AV2166" s="125"/>
      <c r="AW2166" s="126"/>
      <c r="AX2166" s="126"/>
      <c r="AY2166" s="126"/>
      <c r="AZ2166" s="127"/>
      <c r="BA2166" s="128"/>
      <c r="BB2166" s="65"/>
      <c r="BC2166" s="65"/>
      <c r="BD2166" s="125"/>
      <c r="BE2166" s="125"/>
      <c r="BF2166" s="126"/>
      <c r="BG2166" s="126"/>
      <c r="BH2166" s="126"/>
      <c r="BI2166" s="125"/>
      <c r="BJ2166" s="125"/>
      <c r="BK2166" s="125"/>
      <c r="BL2166" s="125"/>
      <c r="BM2166" s="125"/>
      <c r="BN2166" s="125"/>
      <c r="BO2166" s="129"/>
      <c r="BP2166" s="66"/>
      <c r="BQ2166" s="129"/>
      <c r="BR2166" s="125"/>
      <c r="BS2166" s="125"/>
      <c r="BT2166" s="125"/>
      <c r="BU2166" s="125"/>
      <c r="BV2166" s="125"/>
      <c r="BW2166" s="125"/>
      <c r="BX2166" s="126"/>
      <c r="BY2166" s="126"/>
      <c r="BZ2166" s="126"/>
      <c r="CA2166" s="127"/>
      <c r="CB2166" s="128"/>
    </row>
    <row r="2167" spans="1:80" x14ac:dyDescent="0.3">
      <c r="A2167" s="65"/>
      <c r="B2167" s="72"/>
      <c r="C2167" s="73"/>
      <c r="D2167" s="74"/>
      <c r="E2167" s="74"/>
      <c r="F2167" s="74"/>
      <c r="G2167" s="75"/>
      <c r="H2167" s="75"/>
      <c r="I2167" s="75"/>
      <c r="J2167" s="75"/>
      <c r="K2167" s="75"/>
      <c r="L2167" s="75"/>
      <c r="M2167" s="80"/>
      <c r="N2167" s="194"/>
      <c r="O2167" s="70"/>
      <c r="P2167" s="70"/>
      <c r="Q2167" s="70"/>
      <c r="R2167" s="70"/>
      <c r="S2167" s="70"/>
      <c r="T2167" s="70"/>
      <c r="U2167" s="70"/>
      <c r="V2167" s="71"/>
      <c r="W2167" s="71"/>
      <c r="X2167" s="71"/>
      <c r="Y2167" s="70"/>
      <c r="Z2167" s="70"/>
      <c r="AA2167" s="65"/>
      <c r="AB2167" s="65"/>
      <c r="AC2167" s="125"/>
      <c r="AD2167" s="125"/>
      <c r="AE2167" s="126"/>
      <c r="AF2167" s="126"/>
      <c r="AG2167" s="126"/>
      <c r="AH2167" s="125"/>
      <c r="AI2167" s="125"/>
      <c r="AJ2167" s="125"/>
      <c r="AK2167" s="125"/>
      <c r="AL2167" s="125"/>
      <c r="AM2167" s="125"/>
      <c r="AN2167" s="125"/>
      <c r="AO2167" s="66"/>
      <c r="AP2167" s="125"/>
      <c r="AQ2167" s="125"/>
      <c r="AR2167" s="125"/>
      <c r="AS2167" s="125"/>
      <c r="AT2167" s="125"/>
      <c r="AU2167" s="125"/>
      <c r="AV2167" s="125"/>
      <c r="AW2167" s="126"/>
      <c r="AX2167" s="126"/>
      <c r="AY2167" s="126"/>
      <c r="AZ2167" s="127"/>
      <c r="BA2167" s="128"/>
      <c r="BB2167" s="65"/>
      <c r="BC2167" s="65"/>
      <c r="BD2167" s="125"/>
      <c r="BE2167" s="125"/>
      <c r="BF2167" s="126"/>
      <c r="BG2167" s="126"/>
      <c r="BH2167" s="126"/>
      <c r="BI2167" s="125"/>
      <c r="BJ2167" s="125"/>
      <c r="BK2167" s="125"/>
      <c r="BL2167" s="125"/>
      <c r="BM2167" s="125"/>
      <c r="BN2167" s="125"/>
      <c r="BO2167" s="129"/>
      <c r="BP2167" s="66"/>
      <c r="BQ2167" s="129"/>
      <c r="BR2167" s="125"/>
      <c r="BS2167" s="125"/>
      <c r="BT2167" s="125"/>
      <c r="BU2167" s="125"/>
      <c r="BV2167" s="125"/>
      <c r="BW2167" s="125"/>
      <c r="BX2167" s="126"/>
      <c r="BY2167" s="126"/>
      <c r="BZ2167" s="126"/>
      <c r="CA2167" s="127"/>
      <c r="CB2167" s="128"/>
    </row>
    <row r="2168" spans="1:80" x14ac:dyDescent="0.3">
      <c r="A2168" s="65"/>
      <c r="B2168" s="72"/>
      <c r="C2168" s="73"/>
      <c r="D2168" s="74"/>
      <c r="E2168" s="74"/>
      <c r="F2168" s="74"/>
      <c r="G2168" s="75"/>
      <c r="H2168" s="75"/>
      <c r="I2168" s="75"/>
      <c r="J2168" s="75"/>
      <c r="K2168" s="75"/>
      <c r="L2168" s="75"/>
      <c r="M2168" s="80"/>
      <c r="N2168" s="194"/>
      <c r="O2168" s="70"/>
      <c r="P2168" s="70"/>
      <c r="Q2168" s="70"/>
      <c r="R2168" s="70"/>
      <c r="S2168" s="70"/>
      <c r="T2168" s="70"/>
      <c r="U2168" s="70"/>
      <c r="V2168" s="71"/>
      <c r="W2168" s="71"/>
      <c r="X2168" s="71"/>
      <c r="Y2168" s="70"/>
      <c r="Z2168" s="70"/>
      <c r="AA2168" s="65"/>
      <c r="AB2168" s="65"/>
      <c r="AC2168" s="125"/>
      <c r="AD2168" s="125"/>
      <c r="AE2168" s="126"/>
      <c r="AF2168" s="126"/>
      <c r="AG2168" s="126"/>
      <c r="AH2168" s="125"/>
      <c r="AI2168" s="125"/>
      <c r="AJ2168" s="125"/>
      <c r="AK2168" s="125"/>
      <c r="AL2168" s="125"/>
      <c r="AM2168" s="125"/>
      <c r="AN2168" s="125"/>
      <c r="AO2168" s="66"/>
      <c r="AP2168" s="125"/>
      <c r="AQ2168" s="125"/>
      <c r="AR2168" s="125"/>
      <c r="AS2168" s="125"/>
      <c r="AT2168" s="125"/>
      <c r="AU2168" s="125"/>
      <c r="AV2168" s="125"/>
      <c r="AW2168" s="126"/>
      <c r="AX2168" s="126"/>
      <c r="AY2168" s="126"/>
      <c r="AZ2168" s="127"/>
      <c r="BA2168" s="128"/>
      <c r="BB2168" s="65"/>
      <c r="BC2168" s="65"/>
      <c r="BD2168" s="125"/>
      <c r="BE2168" s="125"/>
      <c r="BF2168" s="126"/>
      <c r="BG2168" s="126"/>
      <c r="BH2168" s="126"/>
      <c r="BI2168" s="125"/>
      <c r="BJ2168" s="125"/>
      <c r="BK2168" s="125"/>
      <c r="BL2168" s="125"/>
      <c r="BM2168" s="125"/>
      <c r="BN2168" s="125"/>
      <c r="BO2168" s="129"/>
      <c r="BP2168" s="66"/>
      <c r="BQ2168" s="129"/>
      <c r="BR2168" s="125"/>
      <c r="BS2168" s="125"/>
      <c r="BT2168" s="125"/>
      <c r="BU2168" s="125"/>
      <c r="BV2168" s="125"/>
      <c r="BW2168" s="125"/>
      <c r="BX2168" s="126"/>
      <c r="BY2168" s="126"/>
      <c r="BZ2168" s="126"/>
      <c r="CA2168" s="127"/>
      <c r="CB2168" s="128"/>
    </row>
    <row r="2169" spans="1:80" x14ac:dyDescent="0.3">
      <c r="A2169" s="65"/>
      <c r="B2169" s="72"/>
      <c r="C2169" s="73"/>
      <c r="D2169" s="74"/>
      <c r="E2169" s="74"/>
      <c r="F2169" s="74"/>
      <c r="G2169" s="75"/>
      <c r="H2169" s="75"/>
      <c r="I2169" s="75"/>
      <c r="J2169" s="75"/>
      <c r="K2169" s="75"/>
      <c r="L2169" s="75"/>
      <c r="M2169" s="80"/>
      <c r="N2169" s="194"/>
      <c r="O2169" s="70"/>
      <c r="P2169" s="70"/>
      <c r="Q2169" s="70"/>
      <c r="R2169" s="70"/>
      <c r="S2169" s="70"/>
      <c r="T2169" s="70"/>
      <c r="U2169" s="70"/>
      <c r="V2169" s="71"/>
      <c r="W2169" s="71"/>
      <c r="X2169" s="71"/>
      <c r="Y2169" s="70"/>
      <c r="Z2169" s="70"/>
      <c r="AA2169" s="65"/>
      <c r="AB2169" s="65"/>
      <c r="AC2169" s="125"/>
      <c r="AD2169" s="125"/>
      <c r="AE2169" s="126"/>
      <c r="AF2169" s="126"/>
      <c r="AG2169" s="126"/>
      <c r="AH2169" s="125"/>
      <c r="AI2169" s="125"/>
      <c r="AJ2169" s="125"/>
      <c r="AK2169" s="125"/>
      <c r="AL2169" s="125"/>
      <c r="AM2169" s="125"/>
      <c r="AN2169" s="125"/>
      <c r="AO2169" s="66"/>
      <c r="AP2169" s="125"/>
      <c r="AQ2169" s="125"/>
      <c r="AR2169" s="125"/>
      <c r="AS2169" s="125"/>
      <c r="AT2169" s="125"/>
      <c r="AU2169" s="125"/>
      <c r="AV2169" s="125"/>
      <c r="AW2169" s="126"/>
      <c r="AX2169" s="126"/>
      <c r="AY2169" s="126"/>
      <c r="AZ2169" s="127"/>
      <c r="BA2169" s="128"/>
      <c r="BB2169" s="65"/>
      <c r="BC2169" s="65"/>
      <c r="BD2169" s="125"/>
      <c r="BE2169" s="125"/>
      <c r="BF2169" s="126"/>
      <c r="BG2169" s="126"/>
      <c r="BH2169" s="126"/>
      <c r="BI2169" s="125"/>
      <c r="BJ2169" s="125"/>
      <c r="BK2169" s="125"/>
      <c r="BL2169" s="125"/>
      <c r="BM2169" s="125"/>
      <c r="BN2169" s="125"/>
      <c r="BO2169" s="129"/>
      <c r="BP2169" s="66"/>
      <c r="BQ2169" s="129"/>
      <c r="BR2169" s="125"/>
      <c r="BS2169" s="125"/>
      <c r="BT2169" s="125"/>
      <c r="BU2169" s="125"/>
      <c r="BV2169" s="125"/>
      <c r="BW2169" s="125"/>
      <c r="BX2169" s="126"/>
      <c r="BY2169" s="126"/>
      <c r="BZ2169" s="126"/>
      <c r="CA2169" s="127"/>
      <c r="CB2169" s="128"/>
    </row>
    <row r="2170" spans="1:80" x14ac:dyDescent="0.3">
      <c r="A2170" s="65"/>
      <c r="B2170" s="72"/>
      <c r="C2170" s="73"/>
      <c r="D2170" s="74"/>
      <c r="E2170" s="74"/>
      <c r="F2170" s="74"/>
      <c r="G2170" s="75"/>
      <c r="H2170" s="75"/>
      <c r="I2170" s="75"/>
      <c r="J2170" s="75"/>
      <c r="K2170" s="75"/>
      <c r="L2170" s="75"/>
      <c r="M2170" s="80"/>
      <c r="N2170" s="194"/>
      <c r="O2170" s="70"/>
      <c r="P2170" s="70"/>
      <c r="Q2170" s="70"/>
      <c r="R2170" s="70"/>
      <c r="S2170" s="70"/>
      <c r="T2170" s="70"/>
      <c r="U2170" s="70"/>
      <c r="V2170" s="71"/>
      <c r="W2170" s="71"/>
      <c r="X2170" s="71"/>
      <c r="Y2170" s="70"/>
      <c r="Z2170" s="70"/>
      <c r="AA2170" s="65"/>
      <c r="AB2170" s="65"/>
      <c r="AC2170" s="125"/>
      <c r="AD2170" s="125"/>
      <c r="AE2170" s="126"/>
      <c r="AF2170" s="126"/>
      <c r="AG2170" s="126"/>
      <c r="AH2170" s="125"/>
      <c r="AI2170" s="125"/>
      <c r="AJ2170" s="125"/>
      <c r="AK2170" s="125"/>
      <c r="AL2170" s="125"/>
      <c r="AM2170" s="125"/>
      <c r="AN2170" s="125"/>
      <c r="AO2170" s="66"/>
      <c r="AP2170" s="125"/>
      <c r="AQ2170" s="125"/>
      <c r="AR2170" s="125"/>
      <c r="AS2170" s="125"/>
      <c r="AT2170" s="125"/>
      <c r="AU2170" s="125"/>
      <c r="AV2170" s="125"/>
      <c r="AW2170" s="126"/>
      <c r="AX2170" s="126"/>
      <c r="AY2170" s="126"/>
      <c r="AZ2170" s="127"/>
      <c r="BA2170" s="128"/>
      <c r="BB2170" s="65"/>
      <c r="BC2170" s="65"/>
      <c r="BD2170" s="125"/>
      <c r="BE2170" s="125"/>
      <c r="BF2170" s="126"/>
      <c r="BG2170" s="126"/>
      <c r="BH2170" s="126"/>
      <c r="BI2170" s="125"/>
      <c r="BJ2170" s="125"/>
      <c r="BK2170" s="125"/>
      <c r="BL2170" s="125"/>
      <c r="BM2170" s="125"/>
      <c r="BN2170" s="125"/>
      <c r="BO2170" s="129"/>
      <c r="BP2170" s="66"/>
      <c r="BQ2170" s="129"/>
      <c r="BR2170" s="125"/>
      <c r="BS2170" s="125"/>
      <c r="BT2170" s="125"/>
      <c r="BU2170" s="125"/>
      <c r="BV2170" s="125"/>
      <c r="BW2170" s="125"/>
      <c r="BX2170" s="126"/>
      <c r="BY2170" s="126"/>
      <c r="BZ2170" s="126"/>
      <c r="CA2170" s="127"/>
      <c r="CB2170" s="128"/>
    </row>
    <row r="2171" spans="1:80" x14ac:dyDescent="0.3">
      <c r="A2171" s="65"/>
      <c r="B2171" s="65"/>
      <c r="C2171" s="65"/>
      <c r="D2171" s="65"/>
      <c r="E2171" s="65"/>
      <c r="F2171" s="65"/>
      <c r="G2171" s="65"/>
      <c r="H2171" s="65"/>
      <c r="I2171" s="65"/>
      <c r="J2171" s="65"/>
      <c r="K2171" s="65"/>
      <c r="L2171" s="65"/>
      <c r="M2171" s="99"/>
      <c r="N2171" s="66"/>
      <c r="O2171" s="99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5"/>
      <c r="AC2171" s="125"/>
      <c r="AD2171" s="125"/>
      <c r="AE2171" s="126"/>
      <c r="AF2171" s="126"/>
      <c r="AG2171" s="126"/>
      <c r="AH2171" s="125"/>
      <c r="AI2171" s="125"/>
      <c r="AJ2171" s="125"/>
      <c r="AK2171" s="125"/>
      <c r="AL2171" s="125"/>
      <c r="AM2171" s="125"/>
      <c r="AN2171" s="125"/>
      <c r="AO2171" s="66"/>
      <c r="AP2171" s="125"/>
      <c r="AQ2171" s="125"/>
      <c r="AR2171" s="125"/>
      <c r="AS2171" s="125"/>
      <c r="AT2171" s="125"/>
      <c r="AU2171" s="125"/>
      <c r="AV2171" s="125"/>
      <c r="AW2171" s="126"/>
      <c r="AX2171" s="126"/>
      <c r="AY2171" s="126"/>
      <c r="AZ2171" s="127"/>
      <c r="BA2171" s="128"/>
      <c r="BB2171" s="65"/>
      <c r="BC2171" s="65"/>
      <c r="BD2171" s="125"/>
      <c r="BE2171" s="125"/>
      <c r="BF2171" s="126"/>
      <c r="BG2171" s="126"/>
      <c r="BH2171" s="126"/>
      <c r="BI2171" s="125"/>
      <c r="BJ2171" s="125"/>
      <c r="BK2171" s="125"/>
      <c r="BL2171" s="125"/>
      <c r="BM2171" s="125"/>
      <c r="BN2171" s="125"/>
      <c r="BO2171" s="129"/>
      <c r="BP2171" s="66"/>
      <c r="BQ2171" s="129"/>
      <c r="BR2171" s="125"/>
      <c r="BS2171" s="125"/>
      <c r="BT2171" s="125"/>
      <c r="BU2171" s="125"/>
      <c r="BV2171" s="125"/>
      <c r="BW2171" s="125"/>
      <c r="BX2171" s="126"/>
      <c r="BY2171" s="126"/>
      <c r="BZ2171" s="126"/>
      <c r="CA2171" s="127"/>
      <c r="CB2171" s="128"/>
    </row>
    <row r="2172" spans="1:80" x14ac:dyDescent="0.3">
      <c r="A2172" s="65"/>
      <c r="B2172" s="68"/>
      <c r="C2172" s="68"/>
      <c r="D2172" s="68"/>
      <c r="E2172" s="68"/>
      <c r="F2172" s="68"/>
      <c r="G2172" s="68"/>
      <c r="H2172" s="68"/>
      <c r="I2172" s="68"/>
      <c r="J2172" s="68"/>
      <c r="K2172" s="68"/>
      <c r="L2172" s="68"/>
      <c r="M2172" s="87"/>
      <c r="N2172" s="68"/>
      <c r="O2172" s="87"/>
      <c r="P2172" s="68"/>
      <c r="Q2172" s="68"/>
      <c r="R2172" s="68"/>
      <c r="S2172" s="68"/>
      <c r="T2172" s="68"/>
      <c r="U2172" s="68"/>
      <c r="V2172" s="68"/>
      <c r="W2172" s="68"/>
      <c r="X2172" s="68"/>
      <c r="Y2172" s="68"/>
      <c r="Z2172" s="68"/>
      <c r="AA2172" s="65"/>
      <c r="AB2172" s="65"/>
      <c r="AC2172" s="125"/>
      <c r="AD2172" s="125"/>
      <c r="AE2172" s="126"/>
      <c r="AF2172" s="126"/>
      <c r="AG2172" s="126"/>
      <c r="AH2172" s="125"/>
      <c r="AI2172" s="125"/>
      <c r="AJ2172" s="125"/>
      <c r="AK2172" s="125"/>
      <c r="AL2172" s="125"/>
      <c r="AM2172" s="125"/>
      <c r="AN2172" s="125"/>
      <c r="AO2172" s="66"/>
      <c r="AP2172" s="125"/>
      <c r="AQ2172" s="125"/>
      <c r="AR2172" s="125"/>
      <c r="AS2172" s="125"/>
      <c r="AT2172" s="125"/>
      <c r="AU2172" s="125"/>
      <c r="AV2172" s="125"/>
      <c r="AW2172" s="126"/>
      <c r="AX2172" s="126"/>
      <c r="AY2172" s="126"/>
      <c r="AZ2172" s="127"/>
      <c r="BA2172" s="128"/>
      <c r="BB2172" s="65"/>
      <c r="BC2172" s="65"/>
      <c r="BD2172" s="125"/>
      <c r="BE2172" s="125"/>
      <c r="BF2172" s="126"/>
      <c r="BG2172" s="126"/>
      <c r="BH2172" s="126"/>
      <c r="BI2172" s="125"/>
      <c r="BJ2172" s="125"/>
      <c r="BK2172" s="125"/>
      <c r="BL2172" s="125"/>
      <c r="BM2172" s="125"/>
      <c r="BN2172" s="125"/>
      <c r="BO2172" s="129"/>
      <c r="BP2172" s="66"/>
      <c r="BQ2172" s="129"/>
      <c r="BR2172" s="125"/>
      <c r="BS2172" s="125"/>
      <c r="BT2172" s="125"/>
      <c r="BU2172" s="125"/>
      <c r="BV2172" s="125"/>
      <c r="BW2172" s="125"/>
      <c r="BX2172" s="126"/>
      <c r="BY2172" s="126"/>
      <c r="BZ2172" s="126"/>
      <c r="CA2172" s="127"/>
      <c r="CB2172" s="128"/>
    </row>
    <row r="2173" spans="1:80" x14ac:dyDescent="0.3">
      <c r="A2173" s="65"/>
      <c r="B2173" s="77"/>
      <c r="C2173" s="77"/>
      <c r="D2173" s="78"/>
      <c r="E2173" s="78"/>
      <c r="F2173" s="78"/>
      <c r="G2173" s="79"/>
      <c r="H2173" s="79"/>
      <c r="I2173" s="79"/>
      <c r="J2173" s="79"/>
      <c r="K2173" s="79"/>
      <c r="L2173" s="79"/>
      <c r="M2173" s="80"/>
      <c r="N2173" s="68"/>
      <c r="O2173" s="80"/>
      <c r="P2173" s="79"/>
      <c r="Q2173" s="79"/>
      <c r="R2173" s="79"/>
      <c r="S2173" s="79"/>
      <c r="T2173" s="79"/>
      <c r="U2173" s="79"/>
      <c r="V2173" s="78"/>
      <c r="W2173" s="78"/>
      <c r="X2173" s="78"/>
      <c r="Y2173" s="77"/>
      <c r="Z2173" s="77"/>
      <c r="AA2173" s="65"/>
      <c r="AB2173" s="65"/>
      <c r="AC2173" s="125"/>
      <c r="AD2173" s="125"/>
      <c r="AE2173" s="126"/>
      <c r="AF2173" s="126"/>
      <c r="AG2173" s="126"/>
      <c r="AH2173" s="125"/>
      <c r="AI2173" s="125"/>
      <c r="AJ2173" s="125"/>
      <c r="AK2173" s="125"/>
      <c r="AL2173" s="125"/>
      <c r="AM2173" s="125"/>
      <c r="AN2173" s="125"/>
      <c r="AO2173" s="66"/>
      <c r="AP2173" s="125"/>
      <c r="AQ2173" s="125"/>
      <c r="AR2173" s="125"/>
      <c r="AS2173" s="125"/>
      <c r="AT2173" s="125"/>
      <c r="AU2173" s="125"/>
      <c r="AV2173" s="125"/>
      <c r="AW2173" s="126"/>
      <c r="AX2173" s="126"/>
      <c r="AY2173" s="126"/>
      <c r="AZ2173" s="127"/>
      <c r="BA2173" s="128"/>
      <c r="BB2173" s="65"/>
      <c r="BC2173" s="65"/>
      <c r="BD2173" s="125"/>
      <c r="BE2173" s="125"/>
      <c r="BF2173" s="126"/>
      <c r="BG2173" s="126"/>
      <c r="BH2173" s="126"/>
      <c r="BI2173" s="125"/>
      <c r="BJ2173" s="125"/>
      <c r="BK2173" s="125"/>
      <c r="BL2173" s="125"/>
      <c r="BM2173" s="125"/>
      <c r="BN2173" s="125"/>
      <c r="BO2173" s="129"/>
      <c r="BP2173" s="66"/>
      <c r="BQ2173" s="129"/>
      <c r="BR2173" s="125"/>
      <c r="BS2173" s="125"/>
      <c r="BT2173" s="125"/>
      <c r="BU2173" s="125"/>
      <c r="BV2173" s="125"/>
      <c r="BW2173" s="125"/>
      <c r="BX2173" s="126"/>
      <c r="BY2173" s="126"/>
      <c r="BZ2173" s="126"/>
      <c r="CA2173" s="127"/>
      <c r="CB2173" s="128"/>
    </row>
    <row r="2174" spans="1:80" x14ac:dyDescent="0.3">
      <c r="A2174" s="65"/>
      <c r="B2174" s="72"/>
      <c r="C2174" s="72"/>
      <c r="D2174" s="78"/>
      <c r="E2174" s="78"/>
      <c r="F2174" s="78"/>
      <c r="G2174" s="80"/>
      <c r="H2174" s="80"/>
      <c r="I2174" s="80"/>
      <c r="J2174" s="80"/>
      <c r="K2174" s="80"/>
      <c r="L2174" s="80"/>
      <c r="M2174" s="80"/>
      <c r="N2174" s="81"/>
      <c r="O2174" s="80"/>
      <c r="P2174" s="80"/>
      <c r="Q2174" s="80"/>
      <c r="R2174" s="80"/>
      <c r="S2174" s="80"/>
      <c r="T2174" s="80"/>
      <c r="U2174" s="80"/>
      <c r="V2174" s="78"/>
      <c r="W2174" s="78"/>
      <c r="X2174" s="78"/>
      <c r="Y2174" s="72"/>
      <c r="Z2174" s="72"/>
      <c r="AA2174" s="65"/>
      <c r="AB2174" s="65"/>
      <c r="AC2174" s="125"/>
      <c r="AD2174" s="125"/>
      <c r="AE2174" s="126"/>
      <c r="AF2174" s="126"/>
      <c r="AG2174" s="126"/>
      <c r="AH2174" s="125"/>
      <c r="AI2174" s="125"/>
      <c r="AJ2174" s="125"/>
      <c r="AK2174" s="125"/>
      <c r="AL2174" s="125"/>
      <c r="AM2174" s="125"/>
      <c r="AN2174" s="125"/>
      <c r="AO2174" s="66"/>
      <c r="AP2174" s="125"/>
      <c r="AQ2174" s="125"/>
      <c r="AR2174" s="125"/>
      <c r="AS2174" s="125"/>
      <c r="AT2174" s="125"/>
      <c r="AU2174" s="125"/>
      <c r="AV2174" s="125"/>
      <c r="AW2174" s="126"/>
      <c r="AX2174" s="126"/>
      <c r="AY2174" s="126"/>
      <c r="AZ2174" s="127"/>
      <c r="BA2174" s="128"/>
      <c r="BB2174" s="65"/>
      <c r="BC2174" s="65"/>
      <c r="BD2174" s="125"/>
      <c r="BE2174" s="125"/>
      <c r="BF2174" s="126"/>
      <c r="BG2174" s="126"/>
      <c r="BH2174" s="126"/>
      <c r="BI2174" s="125"/>
      <c r="BJ2174" s="125"/>
      <c r="BK2174" s="125"/>
      <c r="BL2174" s="125"/>
      <c r="BM2174" s="125"/>
      <c r="BN2174" s="125"/>
      <c r="BO2174" s="129"/>
      <c r="BP2174" s="66"/>
      <c r="BQ2174" s="129"/>
      <c r="BR2174" s="125"/>
      <c r="BS2174" s="125"/>
      <c r="BT2174" s="125"/>
      <c r="BU2174" s="125"/>
      <c r="BV2174" s="125"/>
      <c r="BW2174" s="125"/>
      <c r="BX2174" s="126"/>
      <c r="BY2174" s="126"/>
      <c r="BZ2174" s="126"/>
      <c r="CA2174" s="127"/>
      <c r="CB2174" s="128"/>
    </row>
    <row r="2175" spans="1:80" x14ac:dyDescent="0.3">
      <c r="A2175" s="65"/>
      <c r="B2175" s="125"/>
      <c r="C2175" s="125"/>
      <c r="D2175" s="126"/>
      <c r="E2175" s="126"/>
      <c r="F2175" s="126"/>
      <c r="G2175" s="125"/>
      <c r="H2175" s="125"/>
      <c r="I2175" s="125"/>
      <c r="J2175" s="125"/>
      <c r="K2175" s="125"/>
      <c r="L2175" s="125"/>
      <c r="M2175" s="125"/>
      <c r="N2175" s="66"/>
      <c r="O2175" s="125"/>
      <c r="P2175" s="125"/>
      <c r="Q2175" s="125"/>
      <c r="R2175" s="125"/>
      <c r="S2175" s="125"/>
      <c r="T2175" s="125"/>
      <c r="U2175" s="125"/>
      <c r="V2175" s="126"/>
      <c r="W2175" s="126"/>
      <c r="X2175" s="126"/>
      <c r="Y2175" s="127"/>
      <c r="Z2175" s="128"/>
      <c r="AA2175" s="65"/>
      <c r="AB2175" s="65"/>
      <c r="AC2175" s="125"/>
      <c r="AD2175" s="125"/>
      <c r="AE2175" s="126"/>
      <c r="AF2175" s="126"/>
      <c r="AG2175" s="126"/>
      <c r="AH2175" s="125"/>
      <c r="AI2175" s="125"/>
      <c r="AJ2175" s="125"/>
      <c r="AK2175" s="125"/>
      <c r="AL2175" s="125"/>
      <c r="AM2175" s="125"/>
      <c r="AN2175" s="125"/>
      <c r="AO2175" s="66"/>
      <c r="AP2175" s="125"/>
      <c r="AQ2175" s="125"/>
      <c r="AR2175" s="125"/>
      <c r="AS2175" s="125"/>
      <c r="AT2175" s="125"/>
      <c r="AU2175" s="125"/>
      <c r="AV2175" s="125"/>
      <c r="AW2175" s="126"/>
      <c r="AX2175" s="126"/>
      <c r="AY2175" s="126"/>
      <c r="AZ2175" s="127"/>
      <c r="BA2175" s="128"/>
      <c r="BB2175" s="65"/>
      <c r="BC2175" s="65"/>
      <c r="BD2175" s="125"/>
      <c r="BE2175" s="125"/>
      <c r="BF2175" s="126"/>
      <c r="BG2175" s="126"/>
      <c r="BH2175" s="126"/>
      <c r="BI2175" s="125"/>
      <c r="BJ2175" s="125"/>
      <c r="BK2175" s="125"/>
      <c r="BL2175" s="125"/>
      <c r="BM2175" s="125"/>
      <c r="BN2175" s="125"/>
      <c r="BO2175" s="129"/>
      <c r="BP2175" s="66"/>
      <c r="BQ2175" s="129"/>
      <c r="BR2175" s="125"/>
      <c r="BS2175" s="125"/>
      <c r="BT2175" s="125"/>
      <c r="BU2175" s="125"/>
      <c r="BV2175" s="125"/>
      <c r="BW2175" s="125"/>
      <c r="BX2175" s="126"/>
      <c r="BY2175" s="126"/>
      <c r="BZ2175" s="126"/>
      <c r="CA2175" s="127"/>
      <c r="CB2175" s="128"/>
    </row>
    <row r="2176" spans="1:80" x14ac:dyDescent="0.3">
      <c r="A2176" s="65"/>
      <c r="B2176" s="223"/>
      <c r="C2176" s="224"/>
      <c r="D2176" s="65"/>
      <c r="E2176" s="65"/>
      <c r="F2176" s="223"/>
      <c r="G2176" s="224"/>
      <c r="H2176" s="65"/>
      <c r="I2176" s="65"/>
      <c r="J2176" s="223"/>
      <c r="K2176" s="224"/>
      <c r="L2176" s="65"/>
      <c r="M2176" s="233"/>
      <c r="N2176" s="233"/>
      <c r="O2176" s="233"/>
      <c r="P2176" s="65"/>
      <c r="Q2176" s="223"/>
      <c r="R2176" s="224"/>
      <c r="S2176" s="65"/>
      <c r="T2176" s="65"/>
      <c r="U2176" s="223"/>
      <c r="V2176" s="224"/>
      <c r="W2176" s="65"/>
      <c r="X2176" s="65"/>
      <c r="Y2176" s="223"/>
      <c r="Z2176" s="224"/>
      <c r="AA2176" s="65"/>
      <c r="AB2176" s="65"/>
      <c r="AC2176" s="125"/>
      <c r="AD2176" s="125"/>
      <c r="AE2176" s="126"/>
      <c r="AF2176" s="126"/>
      <c r="AG2176" s="126"/>
      <c r="AH2176" s="125"/>
      <c r="AI2176" s="125"/>
      <c r="AJ2176" s="125"/>
      <c r="AK2176" s="125"/>
      <c r="AL2176" s="125"/>
      <c r="AM2176" s="125"/>
      <c r="AN2176" s="125"/>
      <c r="AO2176" s="66"/>
      <c r="AP2176" s="125"/>
      <c r="AQ2176" s="125"/>
      <c r="AR2176" s="125"/>
      <c r="AS2176" s="125"/>
      <c r="AT2176" s="125"/>
      <c r="AU2176" s="125"/>
      <c r="AV2176" s="125"/>
      <c r="AW2176" s="126"/>
      <c r="AX2176" s="126"/>
      <c r="AY2176" s="126"/>
      <c r="AZ2176" s="127"/>
      <c r="BA2176" s="128"/>
      <c r="BB2176" s="65"/>
      <c r="BC2176" s="65"/>
      <c r="BD2176" s="125"/>
      <c r="BE2176" s="125"/>
      <c r="BF2176" s="126"/>
      <c r="BG2176" s="126"/>
      <c r="BH2176" s="126"/>
      <c r="BI2176" s="125"/>
      <c r="BJ2176" s="125"/>
      <c r="BK2176" s="125"/>
      <c r="BL2176" s="125"/>
      <c r="BM2176" s="125"/>
      <c r="BN2176" s="125"/>
      <c r="BO2176" s="129"/>
      <c r="BP2176" s="66"/>
      <c r="BQ2176" s="129"/>
      <c r="BR2176" s="125"/>
      <c r="BS2176" s="125"/>
      <c r="BT2176" s="125"/>
      <c r="BU2176" s="125"/>
      <c r="BV2176" s="125"/>
      <c r="BW2176" s="125"/>
      <c r="BX2176" s="126"/>
      <c r="BY2176" s="126"/>
      <c r="BZ2176" s="126"/>
      <c r="CA2176" s="127"/>
      <c r="CB2176" s="128"/>
    </row>
    <row r="2177" spans="1:80" x14ac:dyDescent="0.3">
      <c r="A2177" s="65"/>
      <c r="B2177" s="225"/>
      <c r="C2177" s="226"/>
      <c r="D2177" s="65"/>
      <c r="E2177" s="65"/>
      <c r="F2177" s="227"/>
      <c r="G2177" s="226"/>
      <c r="H2177" s="65"/>
      <c r="I2177" s="65"/>
      <c r="J2177" s="228"/>
      <c r="K2177" s="229"/>
      <c r="L2177" s="65"/>
      <c r="M2177" s="225"/>
      <c r="N2177" s="230"/>
      <c r="O2177" s="226"/>
      <c r="P2177" s="65"/>
      <c r="Q2177" s="231"/>
      <c r="R2177" s="232"/>
      <c r="S2177" s="76"/>
      <c r="T2177" s="65"/>
      <c r="U2177" s="225"/>
      <c r="V2177" s="226"/>
      <c r="W2177" s="65"/>
      <c r="X2177" s="65"/>
      <c r="Y2177" s="225"/>
      <c r="Z2177" s="226"/>
      <c r="AA2177" s="65"/>
      <c r="AB2177" s="65"/>
      <c r="AC2177" s="125"/>
      <c r="AD2177" s="125"/>
      <c r="AE2177" s="126"/>
      <c r="AF2177" s="126"/>
      <c r="AG2177" s="126"/>
      <c r="AH2177" s="125"/>
      <c r="AI2177" s="125"/>
      <c r="AJ2177" s="125"/>
      <c r="AK2177" s="125"/>
      <c r="AL2177" s="125"/>
      <c r="AM2177" s="125"/>
      <c r="AN2177" s="125"/>
      <c r="AO2177" s="66"/>
      <c r="AP2177" s="125"/>
      <c r="AQ2177" s="125"/>
      <c r="AR2177" s="125"/>
      <c r="AS2177" s="125"/>
      <c r="AT2177" s="125"/>
      <c r="AU2177" s="125"/>
      <c r="AV2177" s="125"/>
      <c r="AW2177" s="126"/>
      <c r="AX2177" s="126"/>
      <c r="AY2177" s="126"/>
      <c r="AZ2177" s="127"/>
      <c r="BA2177" s="128"/>
      <c r="BB2177" s="65"/>
      <c r="BC2177" s="65"/>
      <c r="BD2177" s="125"/>
      <c r="BE2177" s="125"/>
      <c r="BF2177" s="126"/>
      <c r="BG2177" s="126"/>
      <c r="BH2177" s="126"/>
      <c r="BI2177" s="125"/>
      <c r="BJ2177" s="125"/>
      <c r="BK2177" s="125"/>
      <c r="BL2177" s="125"/>
      <c r="BM2177" s="125"/>
      <c r="BN2177" s="125"/>
      <c r="BO2177" s="129"/>
      <c r="BP2177" s="66"/>
      <c r="BQ2177" s="129"/>
      <c r="BR2177" s="125"/>
      <c r="BS2177" s="125"/>
      <c r="BT2177" s="125"/>
      <c r="BU2177" s="125"/>
      <c r="BV2177" s="125"/>
      <c r="BW2177" s="125"/>
      <c r="BX2177" s="126"/>
      <c r="BY2177" s="126"/>
      <c r="BZ2177" s="126"/>
      <c r="CA2177" s="127"/>
      <c r="CB2177" s="128"/>
    </row>
    <row r="2178" spans="1:80" x14ac:dyDescent="0.3">
      <c r="A2178" s="65"/>
      <c r="B2178" s="65"/>
      <c r="C2178" s="65"/>
      <c r="D2178" s="65"/>
      <c r="E2178" s="65"/>
      <c r="F2178" s="65"/>
      <c r="G2178" s="65"/>
      <c r="H2178" s="65"/>
      <c r="I2178" s="65"/>
      <c r="J2178" s="65"/>
      <c r="K2178" s="65"/>
      <c r="L2178" s="65"/>
      <c r="M2178" s="99"/>
      <c r="N2178" s="66"/>
      <c r="O2178" s="99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5"/>
      <c r="AC2178" s="125"/>
      <c r="AD2178" s="125"/>
      <c r="AE2178" s="126"/>
      <c r="AF2178" s="126"/>
      <c r="AG2178" s="126"/>
      <c r="AH2178" s="125"/>
      <c r="AI2178" s="125"/>
      <c r="AJ2178" s="125"/>
      <c r="AK2178" s="125"/>
      <c r="AL2178" s="125"/>
      <c r="AM2178" s="125"/>
      <c r="AN2178" s="125"/>
      <c r="AO2178" s="66"/>
      <c r="AP2178" s="125"/>
      <c r="AQ2178" s="125"/>
      <c r="AR2178" s="125"/>
      <c r="AS2178" s="125"/>
      <c r="AT2178" s="125"/>
      <c r="AU2178" s="125"/>
      <c r="AV2178" s="125"/>
      <c r="AW2178" s="126"/>
      <c r="AX2178" s="126"/>
      <c r="AY2178" s="126"/>
      <c r="AZ2178" s="127"/>
      <c r="BA2178" s="128"/>
      <c r="BB2178" s="65"/>
      <c r="BC2178" s="65"/>
      <c r="BD2178" s="125"/>
      <c r="BE2178" s="125"/>
      <c r="BF2178" s="126"/>
      <c r="BG2178" s="126"/>
      <c r="BH2178" s="126"/>
      <c r="BI2178" s="125"/>
      <c r="BJ2178" s="125"/>
      <c r="BK2178" s="125"/>
      <c r="BL2178" s="125"/>
      <c r="BM2178" s="125"/>
      <c r="BN2178" s="125"/>
      <c r="BO2178" s="129"/>
      <c r="BP2178" s="66"/>
      <c r="BQ2178" s="129"/>
      <c r="BR2178" s="125"/>
      <c r="BS2178" s="125"/>
      <c r="BT2178" s="125"/>
      <c r="BU2178" s="125"/>
      <c r="BV2178" s="125"/>
      <c r="BW2178" s="125"/>
      <c r="BX2178" s="126"/>
      <c r="BY2178" s="126"/>
      <c r="BZ2178" s="126"/>
      <c r="CA2178" s="127"/>
      <c r="CB2178" s="128"/>
    </row>
    <row r="2179" spans="1:80" x14ac:dyDescent="0.3">
      <c r="A2179" s="65"/>
      <c r="B2179" s="65"/>
      <c r="C2179" s="65"/>
      <c r="D2179" s="65"/>
      <c r="E2179" s="65"/>
      <c r="F2179" s="65"/>
      <c r="G2179" s="65"/>
      <c r="H2179" s="65"/>
      <c r="I2179" s="65"/>
      <c r="J2179" s="65"/>
      <c r="K2179" s="65"/>
      <c r="L2179" s="65"/>
      <c r="M2179" s="99"/>
      <c r="N2179" s="66"/>
      <c r="O2179" s="99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5"/>
      <c r="AC2179" s="125"/>
      <c r="AD2179" s="125"/>
      <c r="AE2179" s="126"/>
      <c r="AF2179" s="126"/>
      <c r="AG2179" s="126"/>
      <c r="AH2179" s="125"/>
      <c r="AI2179" s="125"/>
      <c r="AJ2179" s="125"/>
      <c r="AK2179" s="125"/>
      <c r="AL2179" s="125"/>
      <c r="AM2179" s="125"/>
      <c r="AN2179" s="125"/>
      <c r="AO2179" s="66"/>
      <c r="AP2179" s="125"/>
      <c r="AQ2179" s="125"/>
      <c r="AR2179" s="125"/>
      <c r="AS2179" s="125"/>
      <c r="AT2179" s="125"/>
      <c r="AU2179" s="125"/>
      <c r="AV2179" s="125"/>
      <c r="AW2179" s="126"/>
      <c r="AX2179" s="126"/>
      <c r="AY2179" s="126"/>
      <c r="AZ2179" s="127"/>
      <c r="BA2179" s="128"/>
      <c r="BB2179" s="65"/>
      <c r="BC2179" s="65"/>
      <c r="BD2179" s="125"/>
      <c r="BE2179" s="125"/>
      <c r="BF2179" s="126"/>
      <c r="BG2179" s="126"/>
      <c r="BH2179" s="126"/>
      <c r="BI2179" s="125"/>
      <c r="BJ2179" s="125"/>
      <c r="BK2179" s="125"/>
      <c r="BL2179" s="125"/>
      <c r="BM2179" s="125"/>
      <c r="BN2179" s="125"/>
      <c r="BO2179" s="129"/>
      <c r="BP2179" s="66"/>
      <c r="BQ2179" s="129"/>
      <c r="BR2179" s="125"/>
      <c r="BS2179" s="125"/>
      <c r="BT2179" s="125"/>
      <c r="BU2179" s="125"/>
      <c r="BV2179" s="125"/>
      <c r="BW2179" s="125"/>
      <c r="BX2179" s="126"/>
      <c r="BY2179" s="126"/>
      <c r="BZ2179" s="126"/>
      <c r="CA2179" s="127"/>
      <c r="CB2179" s="128"/>
    </row>
    <row r="2180" spans="1:80" x14ac:dyDescent="0.3">
      <c r="A2180" s="65"/>
      <c r="B2180" s="68"/>
      <c r="C2180" s="68"/>
      <c r="D2180" s="68"/>
      <c r="E2180" s="68"/>
      <c r="F2180" s="68"/>
      <c r="G2180" s="68"/>
      <c r="H2180" s="68"/>
      <c r="I2180" s="68"/>
      <c r="J2180" s="68"/>
      <c r="K2180" s="68"/>
      <c r="L2180" s="68"/>
      <c r="M2180" s="87"/>
      <c r="N2180" s="68"/>
      <c r="O2180" s="87"/>
      <c r="P2180" s="68"/>
      <c r="Q2180" s="68"/>
      <c r="R2180" s="68"/>
      <c r="S2180" s="68"/>
      <c r="T2180" s="68"/>
      <c r="U2180" s="68"/>
      <c r="V2180" s="68"/>
      <c r="W2180" s="68"/>
      <c r="X2180" s="68"/>
      <c r="Y2180" s="68"/>
      <c r="Z2180" s="68"/>
      <c r="AA2180" s="65"/>
      <c r="AB2180" s="65"/>
      <c r="AC2180" s="125"/>
      <c r="AD2180" s="125"/>
      <c r="AE2180" s="126"/>
      <c r="AF2180" s="126"/>
      <c r="AG2180" s="126"/>
      <c r="AH2180" s="125"/>
      <c r="AI2180" s="125"/>
      <c r="AJ2180" s="125"/>
      <c r="AK2180" s="125"/>
      <c r="AL2180" s="125"/>
      <c r="AM2180" s="125"/>
      <c r="AN2180" s="125"/>
      <c r="AO2180" s="82"/>
      <c r="AP2180" s="125"/>
      <c r="AQ2180" s="125"/>
      <c r="AR2180" s="125"/>
      <c r="AS2180" s="125"/>
      <c r="AT2180" s="125"/>
      <c r="AU2180" s="125"/>
      <c r="AV2180" s="125"/>
      <c r="AW2180" s="126"/>
      <c r="AX2180" s="126"/>
      <c r="AY2180" s="126"/>
      <c r="AZ2180" s="125"/>
      <c r="BA2180" s="125"/>
      <c r="BB2180" s="65"/>
      <c r="BC2180" s="65"/>
      <c r="BD2180" s="125"/>
      <c r="BE2180" s="125"/>
      <c r="BF2180" s="126"/>
      <c r="BG2180" s="126"/>
      <c r="BH2180" s="126"/>
      <c r="BI2180" s="125"/>
      <c r="BJ2180" s="125"/>
      <c r="BK2180" s="125"/>
      <c r="BL2180" s="125"/>
      <c r="BM2180" s="125"/>
      <c r="BN2180" s="125"/>
      <c r="BO2180" s="129"/>
      <c r="BP2180" s="82"/>
      <c r="BQ2180" s="129"/>
      <c r="BR2180" s="125"/>
      <c r="BS2180" s="125"/>
      <c r="BT2180" s="125"/>
      <c r="BU2180" s="125"/>
      <c r="BV2180" s="125"/>
      <c r="BW2180" s="125"/>
      <c r="BX2180" s="126"/>
      <c r="BY2180" s="126"/>
      <c r="BZ2180" s="126"/>
      <c r="CA2180" s="125"/>
      <c r="CB2180" s="125"/>
    </row>
    <row r="2181" spans="1:80" x14ac:dyDescent="0.3">
      <c r="A2181" s="65"/>
      <c r="B2181" s="70"/>
      <c r="C2181" s="70"/>
      <c r="D2181" s="71"/>
      <c r="E2181" s="71"/>
      <c r="F2181" s="71"/>
      <c r="G2181" s="70"/>
      <c r="H2181" s="70"/>
      <c r="I2181" s="70"/>
      <c r="J2181" s="70"/>
      <c r="K2181" s="70"/>
      <c r="L2181" s="70"/>
      <c r="M2181" s="70"/>
      <c r="N2181" s="194"/>
      <c r="O2181" s="80"/>
      <c r="P2181" s="75"/>
      <c r="Q2181" s="75"/>
      <c r="R2181" s="75"/>
      <c r="S2181" s="75"/>
      <c r="T2181" s="75"/>
      <c r="U2181" s="75"/>
      <c r="V2181" s="74"/>
      <c r="W2181" s="74"/>
      <c r="X2181" s="74"/>
      <c r="Y2181" s="73"/>
      <c r="Z2181" s="72"/>
      <c r="AA2181" s="65"/>
      <c r="AB2181" s="65"/>
      <c r="AC2181" s="128"/>
      <c r="AD2181" s="127"/>
      <c r="AE2181" s="126"/>
      <c r="AF2181" s="126"/>
      <c r="AG2181" s="126"/>
      <c r="AH2181" s="125"/>
      <c r="AI2181" s="125"/>
      <c r="AJ2181" s="125"/>
      <c r="AK2181" s="125"/>
      <c r="AL2181" s="125"/>
      <c r="AM2181" s="125"/>
      <c r="AN2181" s="125"/>
      <c r="AO2181" s="66"/>
      <c r="AP2181" s="125"/>
      <c r="AQ2181" s="125"/>
      <c r="AR2181" s="125"/>
      <c r="AS2181" s="125"/>
      <c r="AT2181" s="125"/>
      <c r="AU2181" s="125"/>
      <c r="AV2181" s="125"/>
      <c r="AW2181" s="126"/>
      <c r="AX2181" s="126"/>
      <c r="AY2181" s="126"/>
      <c r="AZ2181" s="125"/>
      <c r="BA2181" s="125"/>
      <c r="BB2181" s="65"/>
      <c r="BC2181" s="65"/>
      <c r="BD2181" s="128"/>
      <c r="BE2181" s="127"/>
      <c r="BF2181" s="126"/>
      <c r="BG2181" s="126"/>
      <c r="BH2181" s="126"/>
      <c r="BI2181" s="125"/>
      <c r="BJ2181" s="125"/>
      <c r="BK2181" s="125"/>
      <c r="BL2181" s="125"/>
      <c r="BM2181" s="125"/>
      <c r="BN2181" s="125"/>
      <c r="BO2181" s="129"/>
      <c r="BP2181" s="66"/>
      <c r="BQ2181" s="129"/>
      <c r="BR2181" s="125"/>
      <c r="BS2181" s="125"/>
      <c r="BT2181" s="125"/>
      <c r="BU2181" s="125"/>
      <c r="BV2181" s="125"/>
      <c r="BW2181" s="125"/>
      <c r="BX2181" s="126"/>
      <c r="BY2181" s="126"/>
      <c r="BZ2181" s="126"/>
      <c r="CA2181" s="125"/>
      <c r="CB2181" s="125"/>
    </row>
    <row r="2182" spans="1:80" x14ac:dyDescent="0.3">
      <c r="A2182" s="65"/>
      <c r="B2182" s="70"/>
      <c r="C2182" s="70"/>
      <c r="D2182" s="71"/>
      <c r="E2182" s="71"/>
      <c r="F2182" s="71"/>
      <c r="G2182" s="70"/>
      <c r="H2182" s="70"/>
      <c r="I2182" s="70"/>
      <c r="J2182" s="70"/>
      <c r="K2182" s="70"/>
      <c r="L2182" s="70"/>
      <c r="M2182" s="70"/>
      <c r="N2182" s="194"/>
      <c r="O2182" s="80"/>
      <c r="P2182" s="75"/>
      <c r="Q2182" s="75"/>
      <c r="R2182" s="75"/>
      <c r="S2182" s="75"/>
      <c r="T2182" s="75"/>
      <c r="U2182" s="75"/>
      <c r="V2182" s="74"/>
      <c r="W2182" s="74"/>
      <c r="X2182" s="74"/>
      <c r="Y2182" s="73"/>
      <c r="Z2182" s="72"/>
      <c r="AA2182" s="65"/>
      <c r="AB2182" s="65"/>
      <c r="AC2182" s="128"/>
      <c r="AD2182" s="127"/>
      <c r="AE2182" s="126"/>
      <c r="AF2182" s="126"/>
      <c r="AG2182" s="126"/>
      <c r="AH2182" s="125"/>
      <c r="AI2182" s="125"/>
      <c r="AJ2182" s="125"/>
      <c r="AK2182" s="125"/>
      <c r="AL2182" s="125"/>
      <c r="AM2182" s="125"/>
      <c r="AN2182" s="125"/>
      <c r="AO2182" s="66"/>
      <c r="AP2182" s="125"/>
      <c r="AQ2182" s="125"/>
      <c r="AR2182" s="125"/>
      <c r="AS2182" s="125"/>
      <c r="AT2182" s="125"/>
      <c r="AU2182" s="125"/>
      <c r="AV2182" s="125"/>
      <c r="AW2182" s="126"/>
      <c r="AX2182" s="126"/>
      <c r="AY2182" s="126"/>
      <c r="AZ2182" s="125"/>
      <c r="BA2182" s="125"/>
      <c r="BB2182" s="65"/>
      <c r="BC2182" s="65"/>
      <c r="BD2182" s="128"/>
      <c r="BE2182" s="127"/>
      <c r="BF2182" s="126"/>
      <c r="BG2182" s="126"/>
      <c r="BH2182" s="126"/>
      <c r="BI2182" s="125"/>
      <c r="BJ2182" s="125"/>
      <c r="BK2182" s="125"/>
      <c r="BL2182" s="125"/>
      <c r="BM2182" s="125"/>
      <c r="BN2182" s="125"/>
      <c r="BO2182" s="129"/>
      <c r="BP2182" s="66"/>
      <c r="BQ2182" s="129"/>
      <c r="BR2182" s="125"/>
      <c r="BS2182" s="125"/>
      <c r="BT2182" s="125"/>
      <c r="BU2182" s="125"/>
      <c r="BV2182" s="125"/>
      <c r="BW2182" s="125"/>
      <c r="BX2182" s="126"/>
      <c r="BY2182" s="126"/>
      <c r="BZ2182" s="126"/>
      <c r="CA2182" s="125"/>
      <c r="CB2182" s="125"/>
    </row>
    <row r="2183" spans="1:80" x14ac:dyDescent="0.3">
      <c r="A2183" s="65"/>
      <c r="B2183" s="70"/>
      <c r="C2183" s="70"/>
      <c r="D2183" s="71"/>
      <c r="E2183" s="71"/>
      <c r="F2183" s="71"/>
      <c r="G2183" s="70"/>
      <c r="H2183" s="70"/>
      <c r="I2183" s="70"/>
      <c r="J2183" s="70"/>
      <c r="K2183" s="70"/>
      <c r="L2183" s="70"/>
      <c r="M2183" s="70"/>
      <c r="N2183" s="194"/>
      <c r="O2183" s="80"/>
      <c r="P2183" s="75"/>
      <c r="Q2183" s="75"/>
      <c r="R2183" s="75"/>
      <c r="S2183" s="75"/>
      <c r="T2183" s="75"/>
      <c r="U2183" s="75"/>
      <c r="V2183" s="74"/>
      <c r="W2183" s="74"/>
      <c r="X2183" s="74"/>
      <c r="Y2183" s="73"/>
      <c r="Z2183" s="72"/>
      <c r="AA2183" s="65"/>
      <c r="AB2183" s="65"/>
      <c r="AC2183" s="128"/>
      <c r="AD2183" s="127"/>
      <c r="AE2183" s="126"/>
      <c r="AF2183" s="126"/>
      <c r="AG2183" s="126"/>
      <c r="AH2183" s="125"/>
      <c r="AI2183" s="125"/>
      <c r="AJ2183" s="125"/>
      <c r="AK2183" s="125"/>
      <c r="AL2183" s="125"/>
      <c r="AM2183" s="125"/>
      <c r="AN2183" s="125"/>
      <c r="AO2183" s="66"/>
      <c r="AP2183" s="125"/>
      <c r="AQ2183" s="125"/>
      <c r="AR2183" s="125"/>
      <c r="AS2183" s="125"/>
      <c r="AT2183" s="125"/>
      <c r="AU2183" s="125"/>
      <c r="AV2183" s="125"/>
      <c r="AW2183" s="126"/>
      <c r="AX2183" s="126"/>
      <c r="AY2183" s="126"/>
      <c r="AZ2183" s="125"/>
      <c r="BA2183" s="125"/>
      <c r="BB2183" s="65"/>
      <c r="BC2183" s="65"/>
      <c r="BD2183" s="128"/>
      <c r="BE2183" s="127"/>
      <c r="BF2183" s="126"/>
      <c r="BG2183" s="126"/>
      <c r="BH2183" s="126"/>
      <c r="BI2183" s="125"/>
      <c r="BJ2183" s="125"/>
      <c r="BK2183" s="125"/>
      <c r="BL2183" s="125"/>
      <c r="BM2183" s="125"/>
      <c r="BN2183" s="125"/>
      <c r="BO2183" s="129"/>
      <c r="BP2183" s="66"/>
      <c r="BQ2183" s="129"/>
      <c r="BR2183" s="125"/>
      <c r="BS2183" s="125"/>
      <c r="BT2183" s="125"/>
      <c r="BU2183" s="125"/>
      <c r="BV2183" s="125"/>
      <c r="BW2183" s="125"/>
      <c r="BX2183" s="126"/>
      <c r="BY2183" s="126"/>
      <c r="BZ2183" s="126"/>
      <c r="CA2183" s="125"/>
      <c r="CB2183" s="125"/>
    </row>
    <row r="2184" spans="1:80" x14ac:dyDescent="0.3">
      <c r="A2184" s="65"/>
      <c r="B2184" s="70"/>
      <c r="C2184" s="70"/>
      <c r="D2184" s="71"/>
      <c r="E2184" s="71"/>
      <c r="F2184" s="71"/>
      <c r="G2184" s="70"/>
      <c r="H2184" s="70"/>
      <c r="I2184" s="70"/>
      <c r="J2184" s="70"/>
      <c r="K2184" s="70"/>
      <c r="L2184" s="70"/>
      <c r="M2184" s="70"/>
      <c r="N2184" s="194"/>
      <c r="O2184" s="80"/>
      <c r="P2184" s="75"/>
      <c r="Q2184" s="75"/>
      <c r="R2184" s="75"/>
      <c r="S2184" s="75"/>
      <c r="T2184" s="75"/>
      <c r="U2184" s="75"/>
      <c r="V2184" s="74"/>
      <c r="W2184" s="74"/>
      <c r="X2184" s="74"/>
      <c r="Y2184" s="73"/>
      <c r="Z2184" s="72"/>
      <c r="AA2184" s="65"/>
      <c r="AB2184" s="65"/>
      <c r="AC2184" s="128"/>
      <c r="AD2184" s="127"/>
      <c r="AE2184" s="126"/>
      <c r="AF2184" s="126"/>
      <c r="AG2184" s="126"/>
      <c r="AH2184" s="125"/>
      <c r="AI2184" s="125"/>
      <c r="AJ2184" s="125"/>
      <c r="AK2184" s="125"/>
      <c r="AL2184" s="125"/>
      <c r="AM2184" s="125"/>
      <c r="AN2184" s="125"/>
      <c r="AO2184" s="66"/>
      <c r="AP2184" s="125"/>
      <c r="AQ2184" s="125"/>
      <c r="AR2184" s="125"/>
      <c r="AS2184" s="125"/>
      <c r="AT2184" s="125"/>
      <c r="AU2184" s="125"/>
      <c r="AV2184" s="125"/>
      <c r="AW2184" s="126"/>
      <c r="AX2184" s="126"/>
      <c r="AY2184" s="126"/>
      <c r="AZ2184" s="125"/>
      <c r="BA2184" s="125"/>
      <c r="BB2184" s="65"/>
      <c r="BC2184" s="65"/>
      <c r="BD2184" s="128"/>
      <c r="BE2184" s="127"/>
      <c r="BF2184" s="126"/>
      <c r="BG2184" s="126"/>
      <c r="BH2184" s="126"/>
      <c r="BI2184" s="125"/>
      <c r="BJ2184" s="125"/>
      <c r="BK2184" s="125"/>
      <c r="BL2184" s="125"/>
      <c r="BM2184" s="125"/>
      <c r="BN2184" s="125"/>
      <c r="BO2184" s="129"/>
      <c r="BP2184" s="66"/>
      <c r="BQ2184" s="129"/>
      <c r="BR2184" s="125"/>
      <c r="BS2184" s="125"/>
      <c r="BT2184" s="125"/>
      <c r="BU2184" s="125"/>
      <c r="BV2184" s="125"/>
      <c r="BW2184" s="125"/>
      <c r="BX2184" s="126"/>
      <c r="BY2184" s="126"/>
      <c r="BZ2184" s="126"/>
      <c r="CA2184" s="125"/>
      <c r="CB2184" s="125"/>
    </row>
    <row r="2185" spans="1:80" x14ac:dyDescent="0.3">
      <c r="A2185" s="65"/>
      <c r="B2185" s="70"/>
      <c r="C2185" s="70"/>
      <c r="D2185" s="71"/>
      <c r="E2185" s="71"/>
      <c r="F2185" s="71"/>
      <c r="G2185" s="70"/>
      <c r="H2185" s="70"/>
      <c r="I2185" s="70"/>
      <c r="J2185" s="70"/>
      <c r="K2185" s="70"/>
      <c r="L2185" s="70"/>
      <c r="M2185" s="70"/>
      <c r="N2185" s="194"/>
      <c r="O2185" s="80"/>
      <c r="P2185" s="75"/>
      <c r="Q2185" s="75"/>
      <c r="R2185" s="75"/>
      <c r="S2185" s="75"/>
      <c r="T2185" s="75"/>
      <c r="U2185" s="75"/>
      <c r="V2185" s="74"/>
      <c r="W2185" s="74"/>
      <c r="X2185" s="74"/>
      <c r="Y2185" s="73"/>
      <c r="Z2185" s="72"/>
      <c r="AA2185" s="65"/>
      <c r="AB2185" s="65"/>
      <c r="AC2185" s="128"/>
      <c r="AD2185" s="127"/>
      <c r="AE2185" s="126"/>
      <c r="AF2185" s="126"/>
      <c r="AG2185" s="126"/>
      <c r="AH2185" s="125"/>
      <c r="AI2185" s="125"/>
      <c r="AJ2185" s="125"/>
      <c r="AK2185" s="125"/>
      <c r="AL2185" s="125"/>
      <c r="AM2185" s="125"/>
      <c r="AN2185" s="125"/>
      <c r="AO2185" s="66"/>
      <c r="AP2185" s="125"/>
      <c r="AQ2185" s="125"/>
      <c r="AR2185" s="125"/>
      <c r="AS2185" s="125"/>
      <c r="AT2185" s="125"/>
      <c r="AU2185" s="125"/>
      <c r="AV2185" s="125"/>
      <c r="AW2185" s="126"/>
      <c r="AX2185" s="126"/>
      <c r="AY2185" s="126"/>
      <c r="AZ2185" s="125"/>
      <c r="BA2185" s="125"/>
      <c r="BB2185" s="65"/>
      <c r="BC2185" s="65"/>
      <c r="BD2185" s="128"/>
      <c r="BE2185" s="127"/>
      <c r="BF2185" s="126"/>
      <c r="BG2185" s="126"/>
      <c r="BH2185" s="126"/>
      <c r="BI2185" s="125"/>
      <c r="BJ2185" s="125"/>
      <c r="BK2185" s="125"/>
      <c r="BL2185" s="125"/>
      <c r="BM2185" s="125"/>
      <c r="BN2185" s="125"/>
      <c r="BO2185" s="129"/>
      <c r="BP2185" s="66"/>
      <c r="BQ2185" s="129"/>
      <c r="BR2185" s="125"/>
      <c r="BS2185" s="125"/>
      <c r="BT2185" s="125"/>
      <c r="BU2185" s="125"/>
      <c r="BV2185" s="125"/>
      <c r="BW2185" s="125"/>
      <c r="BX2185" s="126"/>
      <c r="BY2185" s="126"/>
      <c r="BZ2185" s="126"/>
      <c r="CA2185" s="125"/>
      <c r="CB2185" s="125"/>
    </row>
    <row r="2186" spans="1:80" x14ac:dyDescent="0.3">
      <c r="A2186" s="65"/>
      <c r="B2186" s="70"/>
      <c r="C2186" s="70"/>
      <c r="D2186" s="71"/>
      <c r="E2186" s="71"/>
      <c r="F2186" s="71"/>
      <c r="G2186" s="70"/>
      <c r="H2186" s="70"/>
      <c r="I2186" s="70"/>
      <c r="J2186" s="70"/>
      <c r="K2186" s="70"/>
      <c r="L2186" s="70"/>
      <c r="M2186" s="70"/>
      <c r="N2186" s="194"/>
      <c r="O2186" s="80"/>
      <c r="P2186" s="75"/>
      <c r="Q2186" s="75"/>
      <c r="R2186" s="75"/>
      <c r="S2186" s="75"/>
      <c r="T2186" s="75"/>
      <c r="U2186" s="75"/>
      <c r="V2186" s="74"/>
      <c r="W2186" s="74"/>
      <c r="X2186" s="74"/>
      <c r="Y2186" s="73"/>
      <c r="Z2186" s="72"/>
      <c r="AA2186" s="65"/>
      <c r="AB2186" s="65"/>
      <c r="AC2186" s="128"/>
      <c r="AD2186" s="127"/>
      <c r="AE2186" s="126"/>
      <c r="AF2186" s="126"/>
      <c r="AG2186" s="126"/>
      <c r="AH2186" s="125"/>
      <c r="AI2186" s="125"/>
      <c r="AJ2186" s="125"/>
      <c r="AK2186" s="125"/>
      <c r="AL2186" s="125"/>
      <c r="AM2186" s="125"/>
      <c r="AN2186" s="125"/>
      <c r="AO2186" s="66"/>
      <c r="AP2186" s="125"/>
      <c r="AQ2186" s="125"/>
      <c r="AR2186" s="125"/>
      <c r="AS2186" s="125"/>
      <c r="AT2186" s="125"/>
      <c r="AU2186" s="125"/>
      <c r="AV2186" s="125"/>
      <c r="AW2186" s="126"/>
      <c r="AX2186" s="126"/>
      <c r="AY2186" s="126"/>
      <c r="AZ2186" s="125"/>
      <c r="BA2186" s="125"/>
      <c r="BB2186" s="65"/>
      <c r="BC2186" s="65"/>
      <c r="BD2186" s="128"/>
      <c r="BE2186" s="127"/>
      <c r="BF2186" s="126"/>
      <c r="BG2186" s="126"/>
      <c r="BH2186" s="126"/>
      <c r="BI2186" s="125"/>
      <c r="BJ2186" s="125"/>
      <c r="BK2186" s="125"/>
      <c r="BL2186" s="125"/>
      <c r="BM2186" s="125"/>
      <c r="BN2186" s="125"/>
      <c r="BO2186" s="129"/>
      <c r="BP2186" s="66"/>
      <c r="BQ2186" s="129"/>
      <c r="BR2186" s="125"/>
      <c r="BS2186" s="125"/>
      <c r="BT2186" s="125"/>
      <c r="BU2186" s="125"/>
      <c r="BV2186" s="125"/>
      <c r="BW2186" s="125"/>
      <c r="BX2186" s="126"/>
      <c r="BY2186" s="126"/>
      <c r="BZ2186" s="126"/>
      <c r="CA2186" s="125"/>
      <c r="CB2186" s="125"/>
    </row>
    <row r="2187" spans="1:80" x14ac:dyDescent="0.3">
      <c r="A2187" s="65"/>
      <c r="B2187" s="70"/>
      <c r="C2187" s="70"/>
      <c r="D2187" s="71"/>
      <c r="E2187" s="71"/>
      <c r="F2187" s="71"/>
      <c r="G2187" s="70"/>
      <c r="H2187" s="70"/>
      <c r="I2187" s="70"/>
      <c r="J2187" s="70"/>
      <c r="K2187" s="70"/>
      <c r="L2187" s="70"/>
      <c r="M2187" s="70"/>
      <c r="N2187" s="194"/>
      <c r="O2187" s="80"/>
      <c r="P2187" s="75"/>
      <c r="Q2187" s="75"/>
      <c r="R2187" s="75"/>
      <c r="S2187" s="75"/>
      <c r="T2187" s="75"/>
      <c r="U2187" s="75"/>
      <c r="V2187" s="74"/>
      <c r="W2187" s="74"/>
      <c r="X2187" s="74"/>
      <c r="Y2187" s="73"/>
      <c r="Z2187" s="72"/>
      <c r="AA2187" s="65"/>
      <c r="AB2187" s="65"/>
      <c r="AC2187" s="128"/>
      <c r="AD2187" s="127"/>
      <c r="AE2187" s="126"/>
      <c r="AF2187" s="126"/>
      <c r="AG2187" s="126"/>
      <c r="AH2187" s="125"/>
      <c r="AI2187" s="125"/>
      <c r="AJ2187" s="125"/>
      <c r="AK2187" s="125"/>
      <c r="AL2187" s="125"/>
      <c r="AM2187" s="125"/>
      <c r="AN2187" s="125"/>
      <c r="AO2187" s="66"/>
      <c r="AP2187" s="125"/>
      <c r="AQ2187" s="125"/>
      <c r="AR2187" s="125"/>
      <c r="AS2187" s="125"/>
      <c r="AT2187" s="125"/>
      <c r="AU2187" s="125"/>
      <c r="AV2187" s="125"/>
      <c r="AW2187" s="126"/>
      <c r="AX2187" s="126"/>
      <c r="AY2187" s="126"/>
      <c r="AZ2187" s="125"/>
      <c r="BA2187" s="125"/>
      <c r="BB2187" s="65"/>
      <c r="BC2187" s="65"/>
      <c r="BD2187" s="128"/>
      <c r="BE2187" s="127"/>
      <c r="BF2187" s="126"/>
      <c r="BG2187" s="126"/>
      <c r="BH2187" s="126"/>
      <c r="BI2187" s="125"/>
      <c r="BJ2187" s="125"/>
      <c r="BK2187" s="125"/>
      <c r="BL2187" s="125"/>
      <c r="BM2187" s="125"/>
      <c r="BN2187" s="125"/>
      <c r="BO2187" s="129"/>
      <c r="BP2187" s="66"/>
      <c r="BQ2187" s="129"/>
      <c r="BR2187" s="125"/>
      <c r="BS2187" s="125"/>
      <c r="BT2187" s="125"/>
      <c r="BU2187" s="125"/>
      <c r="BV2187" s="125"/>
      <c r="BW2187" s="125"/>
      <c r="BX2187" s="126"/>
      <c r="BY2187" s="126"/>
      <c r="BZ2187" s="126"/>
      <c r="CA2187" s="125"/>
      <c r="CB2187" s="125"/>
    </row>
    <row r="2188" spans="1:80" x14ac:dyDescent="0.3">
      <c r="A2188" s="65"/>
      <c r="B2188" s="70"/>
      <c r="C2188" s="70"/>
      <c r="D2188" s="71"/>
      <c r="E2188" s="71"/>
      <c r="F2188" s="71"/>
      <c r="G2188" s="70"/>
      <c r="H2188" s="70"/>
      <c r="I2188" s="70"/>
      <c r="J2188" s="70"/>
      <c r="K2188" s="70"/>
      <c r="L2188" s="70"/>
      <c r="M2188" s="70"/>
      <c r="N2188" s="194"/>
      <c r="O2188" s="80"/>
      <c r="P2188" s="75"/>
      <c r="Q2188" s="75"/>
      <c r="R2188" s="75"/>
      <c r="S2188" s="75"/>
      <c r="T2188" s="75"/>
      <c r="U2188" s="75"/>
      <c r="V2188" s="74"/>
      <c r="W2188" s="74"/>
      <c r="X2188" s="74"/>
      <c r="Y2188" s="73"/>
      <c r="Z2188" s="72"/>
      <c r="AA2188" s="65"/>
      <c r="AB2188" s="65"/>
      <c r="AC2188" s="128"/>
      <c r="AD2188" s="127"/>
      <c r="AE2188" s="126"/>
      <c r="AF2188" s="126"/>
      <c r="AG2188" s="126"/>
      <c r="AH2188" s="125"/>
      <c r="AI2188" s="125"/>
      <c r="AJ2188" s="125"/>
      <c r="AK2188" s="125"/>
      <c r="AL2188" s="125"/>
      <c r="AM2188" s="125"/>
      <c r="AN2188" s="125"/>
      <c r="AO2188" s="66"/>
      <c r="AP2188" s="125"/>
      <c r="AQ2188" s="125"/>
      <c r="AR2188" s="125"/>
      <c r="AS2188" s="125"/>
      <c r="AT2188" s="125"/>
      <c r="AU2188" s="125"/>
      <c r="AV2188" s="125"/>
      <c r="AW2188" s="126"/>
      <c r="AX2188" s="126"/>
      <c r="AY2188" s="126"/>
      <c r="AZ2188" s="125"/>
      <c r="BA2188" s="125"/>
      <c r="BB2188" s="65"/>
      <c r="BC2188" s="65"/>
      <c r="BD2188" s="128"/>
      <c r="BE2188" s="127"/>
      <c r="BF2188" s="126"/>
      <c r="BG2188" s="126"/>
      <c r="BH2188" s="126"/>
      <c r="BI2188" s="125"/>
      <c r="BJ2188" s="125"/>
      <c r="BK2188" s="125"/>
      <c r="BL2188" s="125"/>
      <c r="BM2188" s="125"/>
      <c r="BN2188" s="125"/>
      <c r="BO2188" s="129"/>
      <c r="BP2188" s="66"/>
      <c r="BQ2188" s="129"/>
      <c r="BR2188" s="125"/>
      <c r="BS2188" s="125"/>
      <c r="BT2188" s="125"/>
      <c r="BU2188" s="125"/>
      <c r="BV2188" s="125"/>
      <c r="BW2188" s="125"/>
      <c r="BX2188" s="126"/>
      <c r="BY2188" s="126"/>
      <c r="BZ2188" s="126"/>
      <c r="CA2188" s="125"/>
      <c r="CB2188" s="125"/>
    </row>
    <row r="2189" spans="1:80" x14ac:dyDescent="0.3">
      <c r="A2189" s="65"/>
      <c r="B2189" s="70"/>
      <c r="C2189" s="70"/>
      <c r="D2189" s="71"/>
      <c r="E2189" s="71"/>
      <c r="F2189" s="71"/>
      <c r="G2189" s="70"/>
      <c r="H2189" s="70"/>
      <c r="I2189" s="70"/>
      <c r="J2189" s="70"/>
      <c r="K2189" s="70"/>
      <c r="L2189" s="70"/>
      <c r="M2189" s="70"/>
      <c r="N2189" s="194"/>
      <c r="O2189" s="80"/>
      <c r="P2189" s="75"/>
      <c r="Q2189" s="75"/>
      <c r="R2189" s="75"/>
      <c r="S2189" s="75"/>
      <c r="T2189" s="75"/>
      <c r="U2189" s="75"/>
      <c r="V2189" s="74"/>
      <c r="W2189" s="74"/>
      <c r="X2189" s="74"/>
      <c r="Y2189" s="73"/>
      <c r="Z2189" s="72"/>
      <c r="AA2189" s="65"/>
      <c r="AB2189" s="65"/>
      <c r="AC2189" s="128"/>
      <c r="AD2189" s="127"/>
      <c r="AE2189" s="126"/>
      <c r="AF2189" s="126"/>
      <c r="AG2189" s="126"/>
      <c r="AH2189" s="125"/>
      <c r="AI2189" s="125"/>
      <c r="AJ2189" s="125"/>
      <c r="AK2189" s="125"/>
      <c r="AL2189" s="125"/>
      <c r="AM2189" s="125"/>
      <c r="AN2189" s="125"/>
      <c r="AO2189" s="66"/>
      <c r="AP2189" s="125"/>
      <c r="AQ2189" s="125"/>
      <c r="AR2189" s="125"/>
      <c r="AS2189" s="125"/>
      <c r="AT2189" s="125"/>
      <c r="AU2189" s="125"/>
      <c r="AV2189" s="125"/>
      <c r="AW2189" s="126"/>
      <c r="AX2189" s="126"/>
      <c r="AY2189" s="126"/>
      <c r="AZ2189" s="125"/>
      <c r="BA2189" s="125"/>
      <c r="BB2189" s="65"/>
      <c r="BC2189" s="65"/>
      <c r="BD2189" s="128"/>
      <c r="BE2189" s="127"/>
      <c r="BF2189" s="126"/>
      <c r="BG2189" s="126"/>
      <c r="BH2189" s="126"/>
      <c r="BI2189" s="125"/>
      <c r="BJ2189" s="125"/>
      <c r="BK2189" s="125"/>
      <c r="BL2189" s="125"/>
      <c r="BM2189" s="125"/>
      <c r="BN2189" s="125"/>
      <c r="BO2189" s="129"/>
      <c r="BP2189" s="66"/>
      <c r="BQ2189" s="129"/>
      <c r="BR2189" s="125"/>
      <c r="BS2189" s="125"/>
      <c r="BT2189" s="125"/>
      <c r="BU2189" s="125"/>
      <c r="BV2189" s="125"/>
      <c r="BW2189" s="125"/>
      <c r="BX2189" s="126"/>
      <c r="BY2189" s="126"/>
      <c r="BZ2189" s="126"/>
      <c r="CA2189" s="125"/>
      <c r="CB2189" s="125"/>
    </row>
    <row r="2190" spans="1:80" x14ac:dyDescent="0.3">
      <c r="A2190" s="65"/>
      <c r="B2190" s="70"/>
      <c r="C2190" s="70"/>
      <c r="D2190" s="71"/>
      <c r="E2190" s="71"/>
      <c r="F2190" s="71"/>
      <c r="G2190" s="70"/>
      <c r="H2190" s="70"/>
      <c r="I2190" s="70"/>
      <c r="J2190" s="70"/>
      <c r="K2190" s="70"/>
      <c r="L2190" s="70"/>
      <c r="M2190" s="70"/>
      <c r="N2190" s="194"/>
      <c r="O2190" s="80"/>
      <c r="P2190" s="75"/>
      <c r="Q2190" s="75"/>
      <c r="R2190" s="75"/>
      <c r="S2190" s="75"/>
      <c r="T2190" s="75"/>
      <c r="U2190" s="75"/>
      <c r="V2190" s="74"/>
      <c r="W2190" s="74"/>
      <c r="X2190" s="74"/>
      <c r="Y2190" s="73"/>
      <c r="Z2190" s="72"/>
      <c r="AA2190" s="65"/>
      <c r="AB2190" s="65"/>
      <c r="AC2190" s="128"/>
      <c r="AD2190" s="127"/>
      <c r="AE2190" s="126"/>
      <c r="AF2190" s="126"/>
      <c r="AG2190" s="126"/>
      <c r="AH2190" s="125"/>
      <c r="AI2190" s="125"/>
      <c r="AJ2190" s="125"/>
      <c r="AK2190" s="125"/>
      <c r="AL2190" s="125"/>
      <c r="AM2190" s="125"/>
      <c r="AN2190" s="125"/>
      <c r="AO2190" s="66"/>
      <c r="AP2190" s="125"/>
      <c r="AQ2190" s="125"/>
      <c r="AR2190" s="125"/>
      <c r="AS2190" s="125"/>
      <c r="AT2190" s="125"/>
      <c r="AU2190" s="125"/>
      <c r="AV2190" s="125"/>
      <c r="AW2190" s="126"/>
      <c r="AX2190" s="126"/>
      <c r="AY2190" s="126"/>
      <c r="AZ2190" s="125"/>
      <c r="BA2190" s="125"/>
      <c r="BB2190" s="65"/>
      <c r="BC2190" s="65"/>
      <c r="BD2190" s="128"/>
      <c r="BE2190" s="127"/>
      <c r="BF2190" s="126"/>
      <c r="BG2190" s="126"/>
      <c r="BH2190" s="126"/>
      <c r="BI2190" s="125"/>
      <c r="BJ2190" s="125"/>
      <c r="BK2190" s="125"/>
      <c r="BL2190" s="125"/>
      <c r="BM2190" s="125"/>
      <c r="BN2190" s="125"/>
      <c r="BO2190" s="129"/>
      <c r="BP2190" s="66"/>
      <c r="BQ2190" s="129"/>
      <c r="BR2190" s="125"/>
      <c r="BS2190" s="125"/>
      <c r="BT2190" s="125"/>
      <c r="BU2190" s="125"/>
      <c r="BV2190" s="125"/>
      <c r="BW2190" s="125"/>
      <c r="BX2190" s="126"/>
      <c r="BY2190" s="126"/>
      <c r="BZ2190" s="126"/>
      <c r="CA2190" s="125"/>
      <c r="CB2190" s="125"/>
    </row>
    <row r="2191" spans="1:80" x14ac:dyDescent="0.3">
      <c r="A2191" s="65"/>
      <c r="B2191" s="70"/>
      <c r="C2191" s="70"/>
      <c r="D2191" s="71"/>
      <c r="E2191" s="71"/>
      <c r="F2191" s="71"/>
      <c r="G2191" s="70"/>
      <c r="H2191" s="70"/>
      <c r="I2191" s="70"/>
      <c r="J2191" s="70"/>
      <c r="K2191" s="70"/>
      <c r="L2191" s="70"/>
      <c r="M2191" s="70"/>
      <c r="N2191" s="194"/>
      <c r="O2191" s="80"/>
      <c r="P2191" s="75"/>
      <c r="Q2191" s="75"/>
      <c r="R2191" s="75"/>
      <c r="S2191" s="75"/>
      <c r="T2191" s="75"/>
      <c r="U2191" s="75"/>
      <c r="V2191" s="74"/>
      <c r="W2191" s="74"/>
      <c r="X2191" s="74"/>
      <c r="Y2191" s="73"/>
      <c r="Z2191" s="72"/>
      <c r="AA2191" s="65"/>
      <c r="AB2191" s="65"/>
      <c r="AC2191" s="128"/>
      <c r="AD2191" s="127"/>
      <c r="AE2191" s="126"/>
      <c r="AF2191" s="126"/>
      <c r="AG2191" s="126"/>
      <c r="AH2191" s="125"/>
      <c r="AI2191" s="125"/>
      <c r="AJ2191" s="125"/>
      <c r="AK2191" s="125"/>
      <c r="AL2191" s="125"/>
      <c r="AM2191" s="125"/>
      <c r="AN2191" s="125"/>
      <c r="AO2191" s="66"/>
      <c r="AP2191" s="125"/>
      <c r="AQ2191" s="125"/>
      <c r="AR2191" s="125"/>
      <c r="AS2191" s="125"/>
      <c r="AT2191" s="125"/>
      <c r="AU2191" s="125"/>
      <c r="AV2191" s="125"/>
      <c r="AW2191" s="126"/>
      <c r="AX2191" s="126"/>
      <c r="AY2191" s="126"/>
      <c r="AZ2191" s="125"/>
      <c r="BA2191" s="125"/>
      <c r="BB2191" s="65"/>
      <c r="BC2191" s="65"/>
      <c r="BD2191" s="128"/>
      <c r="BE2191" s="127"/>
      <c r="BF2191" s="126"/>
      <c r="BG2191" s="126"/>
      <c r="BH2191" s="126"/>
      <c r="BI2191" s="125"/>
      <c r="BJ2191" s="125"/>
      <c r="BK2191" s="125"/>
      <c r="BL2191" s="125"/>
      <c r="BM2191" s="125"/>
      <c r="BN2191" s="125"/>
      <c r="BO2191" s="129"/>
      <c r="BP2191" s="66"/>
      <c r="BQ2191" s="129"/>
      <c r="BR2191" s="125"/>
      <c r="BS2191" s="125"/>
      <c r="BT2191" s="125"/>
      <c r="BU2191" s="125"/>
      <c r="BV2191" s="125"/>
      <c r="BW2191" s="125"/>
      <c r="BX2191" s="126"/>
      <c r="BY2191" s="126"/>
      <c r="BZ2191" s="126"/>
      <c r="CA2191" s="125"/>
      <c r="CB2191" s="125"/>
    </row>
    <row r="2192" spans="1:80" x14ac:dyDescent="0.3">
      <c r="A2192" s="65"/>
      <c r="B2192" s="70"/>
      <c r="C2192" s="70"/>
      <c r="D2192" s="71"/>
      <c r="E2192" s="71"/>
      <c r="F2192" s="71"/>
      <c r="G2192" s="70"/>
      <c r="H2192" s="70"/>
      <c r="I2192" s="70"/>
      <c r="J2192" s="70"/>
      <c r="K2192" s="70"/>
      <c r="L2192" s="70"/>
      <c r="M2192" s="70"/>
      <c r="N2192" s="194"/>
      <c r="O2192" s="80"/>
      <c r="P2192" s="75"/>
      <c r="Q2192" s="75"/>
      <c r="R2192" s="75"/>
      <c r="S2192" s="75"/>
      <c r="T2192" s="75"/>
      <c r="U2192" s="75"/>
      <c r="V2192" s="74"/>
      <c r="W2192" s="74"/>
      <c r="X2192" s="74"/>
      <c r="Y2192" s="73"/>
      <c r="Z2192" s="72"/>
      <c r="AA2192" s="65"/>
      <c r="AB2192" s="65"/>
      <c r="AC2192" s="128"/>
      <c r="AD2192" s="127"/>
      <c r="AE2192" s="126"/>
      <c r="AF2192" s="126"/>
      <c r="AG2192" s="126"/>
      <c r="AH2192" s="125"/>
      <c r="AI2192" s="125"/>
      <c r="AJ2192" s="125"/>
      <c r="AK2192" s="125"/>
      <c r="AL2192" s="125"/>
      <c r="AM2192" s="125"/>
      <c r="AN2192" s="125"/>
      <c r="AO2192" s="66"/>
      <c r="AP2192" s="125"/>
      <c r="AQ2192" s="125"/>
      <c r="AR2192" s="125"/>
      <c r="AS2192" s="125"/>
      <c r="AT2192" s="125"/>
      <c r="AU2192" s="125"/>
      <c r="AV2192" s="125"/>
      <c r="AW2192" s="126"/>
      <c r="AX2192" s="126"/>
      <c r="AY2192" s="126"/>
      <c r="AZ2192" s="125"/>
      <c r="BA2192" s="125"/>
      <c r="BB2192" s="65"/>
      <c r="BC2192" s="65"/>
      <c r="BD2192" s="128"/>
      <c r="BE2192" s="127"/>
      <c r="BF2192" s="126"/>
      <c r="BG2192" s="126"/>
      <c r="BH2192" s="126"/>
      <c r="BI2192" s="125"/>
      <c r="BJ2192" s="125"/>
      <c r="BK2192" s="125"/>
      <c r="BL2192" s="125"/>
      <c r="BM2192" s="125"/>
      <c r="BN2192" s="125"/>
      <c r="BO2192" s="129"/>
      <c r="BP2192" s="66"/>
      <c r="BQ2192" s="129"/>
      <c r="BR2192" s="125"/>
      <c r="BS2192" s="125"/>
      <c r="BT2192" s="125"/>
      <c r="BU2192" s="125"/>
      <c r="BV2192" s="125"/>
      <c r="BW2192" s="125"/>
      <c r="BX2192" s="126"/>
      <c r="BY2192" s="126"/>
      <c r="BZ2192" s="126"/>
      <c r="CA2192" s="125"/>
      <c r="CB2192" s="125"/>
    </row>
    <row r="2193" spans="1:80" x14ac:dyDescent="0.3">
      <c r="A2193" s="65"/>
      <c r="B2193" s="70"/>
      <c r="C2193" s="70"/>
      <c r="D2193" s="71"/>
      <c r="E2193" s="71"/>
      <c r="F2193" s="71"/>
      <c r="G2193" s="70"/>
      <c r="H2193" s="70"/>
      <c r="I2193" s="70"/>
      <c r="J2193" s="70"/>
      <c r="K2193" s="70"/>
      <c r="L2193" s="70"/>
      <c r="M2193" s="70"/>
      <c r="N2193" s="194"/>
      <c r="O2193" s="80"/>
      <c r="P2193" s="75"/>
      <c r="Q2193" s="75"/>
      <c r="R2193" s="75"/>
      <c r="S2193" s="75"/>
      <c r="T2193" s="75"/>
      <c r="U2193" s="75"/>
      <c r="V2193" s="74"/>
      <c r="W2193" s="74"/>
      <c r="X2193" s="74"/>
      <c r="Y2193" s="73"/>
      <c r="Z2193" s="72"/>
      <c r="AA2193" s="65"/>
      <c r="AB2193" s="65"/>
      <c r="AC2193" s="128"/>
      <c r="AD2193" s="127"/>
      <c r="AE2193" s="126"/>
      <c r="AF2193" s="126"/>
      <c r="AG2193" s="126"/>
      <c r="AH2193" s="125"/>
      <c r="AI2193" s="125"/>
      <c r="AJ2193" s="125"/>
      <c r="AK2193" s="125"/>
      <c r="AL2193" s="125"/>
      <c r="AM2193" s="125"/>
      <c r="AN2193" s="125"/>
      <c r="AO2193" s="66"/>
      <c r="AP2193" s="125"/>
      <c r="AQ2193" s="125"/>
      <c r="AR2193" s="125"/>
      <c r="AS2193" s="125"/>
      <c r="AT2193" s="125"/>
      <c r="AU2193" s="125"/>
      <c r="AV2193" s="125"/>
      <c r="AW2193" s="126"/>
      <c r="AX2193" s="126"/>
      <c r="AY2193" s="126"/>
      <c r="AZ2193" s="125"/>
      <c r="BA2193" s="125"/>
      <c r="BB2193" s="65"/>
      <c r="BC2193" s="65"/>
      <c r="BD2193" s="128"/>
      <c r="BE2193" s="127"/>
      <c r="BF2193" s="126"/>
      <c r="BG2193" s="126"/>
      <c r="BH2193" s="126"/>
      <c r="BI2193" s="125"/>
      <c r="BJ2193" s="125"/>
      <c r="BK2193" s="125"/>
      <c r="BL2193" s="125"/>
      <c r="BM2193" s="125"/>
      <c r="BN2193" s="125"/>
      <c r="BO2193" s="129"/>
      <c r="BP2193" s="66"/>
      <c r="BQ2193" s="129"/>
      <c r="BR2193" s="125"/>
      <c r="BS2193" s="125"/>
      <c r="BT2193" s="125"/>
      <c r="BU2193" s="125"/>
      <c r="BV2193" s="125"/>
      <c r="BW2193" s="125"/>
      <c r="BX2193" s="126"/>
      <c r="BY2193" s="126"/>
      <c r="BZ2193" s="126"/>
      <c r="CA2193" s="125"/>
      <c r="CB2193" s="125"/>
    </row>
    <row r="2194" spans="1:80" x14ac:dyDescent="0.3">
      <c r="A2194" s="65"/>
      <c r="B2194" s="70"/>
      <c r="C2194" s="70"/>
      <c r="D2194" s="71"/>
      <c r="E2194" s="71"/>
      <c r="F2194" s="71"/>
      <c r="G2194" s="70"/>
      <c r="H2194" s="70"/>
      <c r="I2194" s="70"/>
      <c r="J2194" s="70"/>
      <c r="K2194" s="70"/>
      <c r="L2194" s="70"/>
      <c r="M2194" s="70"/>
      <c r="N2194" s="194"/>
      <c r="O2194" s="80"/>
      <c r="P2194" s="75"/>
      <c r="Q2194" s="75"/>
      <c r="R2194" s="75"/>
      <c r="S2194" s="75"/>
      <c r="T2194" s="75"/>
      <c r="U2194" s="75"/>
      <c r="V2194" s="74"/>
      <c r="W2194" s="74"/>
      <c r="X2194" s="74"/>
      <c r="Y2194" s="73"/>
      <c r="Z2194" s="72"/>
      <c r="AA2194" s="65"/>
      <c r="AB2194" s="65"/>
      <c r="AC2194" s="128"/>
      <c r="AD2194" s="127"/>
      <c r="AE2194" s="126"/>
      <c r="AF2194" s="126"/>
      <c r="AG2194" s="126"/>
      <c r="AH2194" s="125"/>
      <c r="AI2194" s="125"/>
      <c r="AJ2194" s="125"/>
      <c r="AK2194" s="125"/>
      <c r="AL2194" s="125"/>
      <c r="AM2194" s="125"/>
      <c r="AN2194" s="125"/>
      <c r="AO2194" s="66"/>
      <c r="AP2194" s="125"/>
      <c r="AQ2194" s="125"/>
      <c r="AR2194" s="125"/>
      <c r="AS2194" s="125"/>
      <c r="AT2194" s="125"/>
      <c r="AU2194" s="125"/>
      <c r="AV2194" s="125"/>
      <c r="AW2194" s="126"/>
      <c r="AX2194" s="126"/>
      <c r="AY2194" s="126"/>
      <c r="AZ2194" s="125"/>
      <c r="BA2194" s="125"/>
      <c r="BB2194" s="65"/>
      <c r="BC2194" s="65"/>
      <c r="BD2194" s="128"/>
      <c r="BE2194" s="127"/>
      <c r="BF2194" s="126"/>
      <c r="BG2194" s="126"/>
      <c r="BH2194" s="126"/>
      <c r="BI2194" s="125"/>
      <c r="BJ2194" s="125"/>
      <c r="BK2194" s="125"/>
      <c r="BL2194" s="125"/>
      <c r="BM2194" s="125"/>
      <c r="BN2194" s="125"/>
      <c r="BO2194" s="129"/>
      <c r="BP2194" s="66"/>
      <c r="BQ2194" s="129"/>
      <c r="BR2194" s="125"/>
      <c r="BS2194" s="125"/>
      <c r="BT2194" s="125"/>
      <c r="BU2194" s="125"/>
      <c r="BV2194" s="125"/>
      <c r="BW2194" s="125"/>
      <c r="BX2194" s="126"/>
      <c r="BY2194" s="126"/>
      <c r="BZ2194" s="126"/>
      <c r="CA2194" s="125"/>
      <c r="CB2194" s="125"/>
    </row>
    <row r="2195" spans="1:80" x14ac:dyDescent="0.3">
      <c r="A2195" s="65"/>
      <c r="B2195" s="70"/>
      <c r="C2195" s="70"/>
      <c r="D2195" s="71"/>
      <c r="E2195" s="71"/>
      <c r="F2195" s="71"/>
      <c r="G2195" s="70"/>
      <c r="H2195" s="70"/>
      <c r="I2195" s="70"/>
      <c r="J2195" s="70"/>
      <c r="K2195" s="70"/>
      <c r="L2195" s="70"/>
      <c r="M2195" s="70"/>
      <c r="N2195" s="194"/>
      <c r="O2195" s="80"/>
      <c r="P2195" s="75"/>
      <c r="Q2195" s="75"/>
      <c r="R2195" s="75"/>
      <c r="S2195" s="75"/>
      <c r="T2195" s="75"/>
      <c r="U2195" s="75"/>
      <c r="V2195" s="74"/>
      <c r="W2195" s="74"/>
      <c r="X2195" s="74"/>
      <c r="Y2195" s="73"/>
      <c r="Z2195" s="72"/>
      <c r="AA2195" s="65"/>
      <c r="AB2195" s="65"/>
      <c r="AC2195" s="128"/>
      <c r="AD2195" s="127"/>
      <c r="AE2195" s="126"/>
      <c r="AF2195" s="126"/>
      <c r="AG2195" s="126"/>
      <c r="AH2195" s="125"/>
      <c r="AI2195" s="125"/>
      <c r="AJ2195" s="125"/>
      <c r="AK2195" s="125"/>
      <c r="AL2195" s="125"/>
      <c r="AM2195" s="125"/>
      <c r="AN2195" s="125"/>
      <c r="AO2195" s="66"/>
      <c r="AP2195" s="125"/>
      <c r="AQ2195" s="125"/>
      <c r="AR2195" s="125"/>
      <c r="AS2195" s="125"/>
      <c r="AT2195" s="125"/>
      <c r="AU2195" s="125"/>
      <c r="AV2195" s="125"/>
      <c r="AW2195" s="126"/>
      <c r="AX2195" s="126"/>
      <c r="AY2195" s="126"/>
      <c r="AZ2195" s="125"/>
      <c r="BA2195" s="125"/>
      <c r="BB2195" s="65"/>
      <c r="BC2195" s="65"/>
      <c r="BD2195" s="128"/>
      <c r="BE2195" s="127"/>
      <c r="BF2195" s="126"/>
      <c r="BG2195" s="126"/>
      <c r="BH2195" s="126"/>
      <c r="BI2195" s="125"/>
      <c r="BJ2195" s="125"/>
      <c r="BK2195" s="125"/>
      <c r="BL2195" s="125"/>
      <c r="BM2195" s="125"/>
      <c r="BN2195" s="125"/>
      <c r="BO2195" s="129"/>
      <c r="BP2195" s="66"/>
      <c r="BQ2195" s="129"/>
      <c r="BR2195" s="125"/>
      <c r="BS2195" s="125"/>
      <c r="BT2195" s="125"/>
      <c r="BU2195" s="125"/>
      <c r="BV2195" s="125"/>
      <c r="BW2195" s="125"/>
      <c r="BX2195" s="126"/>
      <c r="BY2195" s="126"/>
      <c r="BZ2195" s="126"/>
      <c r="CA2195" s="125"/>
      <c r="CB2195" s="125"/>
    </row>
    <row r="2196" spans="1:80" x14ac:dyDescent="0.3">
      <c r="A2196" s="65"/>
      <c r="B2196" s="70"/>
      <c r="C2196" s="70"/>
      <c r="D2196" s="71"/>
      <c r="E2196" s="71"/>
      <c r="F2196" s="71"/>
      <c r="G2196" s="70"/>
      <c r="H2196" s="70"/>
      <c r="I2196" s="70"/>
      <c r="J2196" s="70"/>
      <c r="K2196" s="70"/>
      <c r="L2196" s="70"/>
      <c r="M2196" s="70"/>
      <c r="N2196" s="195"/>
      <c r="O2196" s="70"/>
      <c r="P2196" s="70"/>
      <c r="Q2196" s="70"/>
      <c r="R2196" s="70"/>
      <c r="S2196" s="70"/>
      <c r="T2196" s="70"/>
      <c r="U2196" s="70"/>
      <c r="V2196" s="71"/>
      <c r="W2196" s="71"/>
      <c r="X2196" s="71"/>
      <c r="Y2196" s="70"/>
      <c r="Z2196" s="70"/>
      <c r="AA2196" s="65"/>
      <c r="AB2196" s="65"/>
      <c r="AC2196" s="128"/>
      <c r="AD2196" s="127"/>
      <c r="AE2196" s="126"/>
      <c r="AF2196" s="126"/>
      <c r="AG2196" s="126"/>
      <c r="AH2196" s="125"/>
      <c r="AI2196" s="125"/>
      <c r="AJ2196" s="125"/>
      <c r="AK2196" s="125"/>
      <c r="AL2196" s="125"/>
      <c r="AM2196" s="125"/>
      <c r="AN2196" s="125"/>
      <c r="AO2196" s="66"/>
      <c r="AP2196" s="125"/>
      <c r="AQ2196" s="125"/>
      <c r="AR2196" s="125"/>
      <c r="AS2196" s="125"/>
      <c r="AT2196" s="125"/>
      <c r="AU2196" s="125"/>
      <c r="AV2196" s="125"/>
      <c r="AW2196" s="126"/>
      <c r="AX2196" s="126"/>
      <c r="AY2196" s="126"/>
      <c r="AZ2196" s="125"/>
      <c r="BA2196" s="125"/>
      <c r="BB2196" s="65"/>
      <c r="BC2196" s="65"/>
      <c r="BD2196" s="128"/>
      <c r="BE2196" s="127"/>
      <c r="BF2196" s="126"/>
      <c r="BG2196" s="126"/>
      <c r="BH2196" s="126"/>
      <c r="BI2196" s="125"/>
      <c r="BJ2196" s="125"/>
      <c r="BK2196" s="125"/>
      <c r="BL2196" s="125"/>
      <c r="BM2196" s="125"/>
      <c r="BN2196" s="125"/>
      <c r="BO2196" s="129"/>
      <c r="BP2196" s="66"/>
      <c r="BQ2196" s="129"/>
      <c r="BR2196" s="125"/>
      <c r="BS2196" s="125"/>
      <c r="BT2196" s="125"/>
      <c r="BU2196" s="125"/>
      <c r="BV2196" s="125"/>
      <c r="BW2196" s="125"/>
      <c r="BX2196" s="126"/>
      <c r="BY2196" s="126"/>
      <c r="BZ2196" s="126"/>
      <c r="CA2196" s="125"/>
      <c r="CB2196" s="125"/>
    </row>
    <row r="2197" spans="1:80" x14ac:dyDescent="0.3">
      <c r="A2197" s="65"/>
      <c r="B2197" s="72"/>
      <c r="C2197" s="73"/>
      <c r="D2197" s="74"/>
      <c r="E2197" s="74"/>
      <c r="F2197" s="74"/>
      <c r="G2197" s="75"/>
      <c r="H2197" s="75"/>
      <c r="I2197" s="75"/>
      <c r="J2197" s="75"/>
      <c r="K2197" s="75"/>
      <c r="L2197" s="75"/>
      <c r="M2197" s="80"/>
      <c r="N2197" s="194"/>
      <c r="O2197" s="70"/>
      <c r="P2197" s="70"/>
      <c r="Q2197" s="70"/>
      <c r="R2197" s="70"/>
      <c r="S2197" s="70"/>
      <c r="T2197" s="70"/>
      <c r="U2197" s="70"/>
      <c r="V2197" s="71"/>
      <c r="W2197" s="71"/>
      <c r="X2197" s="71"/>
      <c r="Y2197" s="70"/>
      <c r="Z2197" s="70"/>
      <c r="AA2197" s="65"/>
      <c r="AB2197" s="65"/>
      <c r="AC2197" s="128"/>
      <c r="AD2197" s="127"/>
      <c r="AE2197" s="126"/>
      <c r="AF2197" s="126"/>
      <c r="AG2197" s="126"/>
      <c r="AH2197" s="125"/>
      <c r="AI2197" s="125"/>
      <c r="AJ2197" s="125"/>
      <c r="AK2197" s="125"/>
      <c r="AL2197" s="125"/>
      <c r="AM2197" s="125"/>
      <c r="AN2197" s="125"/>
      <c r="AO2197" s="66"/>
      <c r="AP2197" s="125"/>
      <c r="AQ2197" s="125"/>
      <c r="AR2197" s="125"/>
      <c r="AS2197" s="125"/>
      <c r="AT2197" s="125"/>
      <c r="AU2197" s="125"/>
      <c r="AV2197" s="125"/>
      <c r="AW2197" s="126"/>
      <c r="AX2197" s="126"/>
      <c r="AY2197" s="126"/>
      <c r="AZ2197" s="125"/>
      <c r="BA2197" s="125"/>
      <c r="BB2197" s="65"/>
      <c r="BC2197" s="65"/>
      <c r="BD2197" s="128"/>
      <c r="BE2197" s="127"/>
      <c r="BF2197" s="126"/>
      <c r="BG2197" s="126"/>
      <c r="BH2197" s="126"/>
      <c r="BI2197" s="125"/>
      <c r="BJ2197" s="125"/>
      <c r="BK2197" s="125"/>
      <c r="BL2197" s="125"/>
      <c r="BM2197" s="125"/>
      <c r="BN2197" s="125"/>
      <c r="BO2197" s="129"/>
      <c r="BP2197" s="66"/>
      <c r="BQ2197" s="129"/>
      <c r="BR2197" s="125"/>
      <c r="BS2197" s="125"/>
      <c r="BT2197" s="125"/>
      <c r="BU2197" s="125"/>
      <c r="BV2197" s="125"/>
      <c r="BW2197" s="125"/>
      <c r="BX2197" s="126"/>
      <c r="BY2197" s="126"/>
      <c r="BZ2197" s="126"/>
      <c r="CA2197" s="125"/>
      <c r="CB2197" s="125"/>
    </row>
    <row r="2198" spans="1:80" x14ac:dyDescent="0.3">
      <c r="A2198" s="65"/>
      <c r="B2198" s="72"/>
      <c r="C2198" s="73"/>
      <c r="D2198" s="74"/>
      <c r="E2198" s="74"/>
      <c r="F2198" s="74"/>
      <c r="G2198" s="75"/>
      <c r="H2198" s="75"/>
      <c r="I2198" s="75"/>
      <c r="J2198" s="75"/>
      <c r="K2198" s="75"/>
      <c r="L2198" s="75"/>
      <c r="M2198" s="80"/>
      <c r="N2198" s="194"/>
      <c r="O2198" s="70"/>
      <c r="P2198" s="70"/>
      <c r="Q2198" s="70"/>
      <c r="R2198" s="70"/>
      <c r="S2198" s="70"/>
      <c r="T2198" s="70"/>
      <c r="U2198" s="70"/>
      <c r="V2198" s="71"/>
      <c r="W2198" s="71"/>
      <c r="X2198" s="71"/>
      <c r="Y2198" s="70"/>
      <c r="Z2198" s="70"/>
      <c r="AA2198" s="65"/>
      <c r="AB2198" s="65"/>
      <c r="AC2198" s="128"/>
      <c r="AD2198" s="127"/>
      <c r="AE2198" s="126"/>
      <c r="AF2198" s="126"/>
      <c r="AG2198" s="126"/>
      <c r="AH2198" s="125"/>
      <c r="AI2198" s="125"/>
      <c r="AJ2198" s="125"/>
      <c r="AK2198" s="125"/>
      <c r="AL2198" s="125"/>
      <c r="AM2198" s="125"/>
      <c r="AN2198" s="125"/>
      <c r="AO2198" s="66"/>
      <c r="AP2198" s="125"/>
      <c r="AQ2198" s="125"/>
      <c r="AR2198" s="125"/>
      <c r="AS2198" s="125"/>
      <c r="AT2198" s="125"/>
      <c r="AU2198" s="125"/>
      <c r="AV2198" s="125"/>
      <c r="AW2198" s="126"/>
      <c r="AX2198" s="126"/>
      <c r="AY2198" s="126"/>
      <c r="AZ2198" s="125"/>
      <c r="BA2198" s="125"/>
      <c r="BB2198" s="65"/>
      <c r="BC2198" s="65"/>
      <c r="BD2198" s="128"/>
      <c r="BE2198" s="127"/>
      <c r="BF2198" s="126"/>
      <c r="BG2198" s="126"/>
      <c r="BH2198" s="126"/>
      <c r="BI2198" s="125"/>
      <c r="BJ2198" s="125"/>
      <c r="BK2198" s="125"/>
      <c r="BL2198" s="125"/>
      <c r="BM2198" s="125"/>
      <c r="BN2198" s="125"/>
      <c r="BO2198" s="129"/>
      <c r="BP2198" s="66"/>
      <c r="BQ2198" s="129"/>
      <c r="BR2198" s="125"/>
      <c r="BS2198" s="125"/>
      <c r="BT2198" s="125"/>
      <c r="BU2198" s="125"/>
      <c r="BV2198" s="125"/>
      <c r="BW2198" s="125"/>
      <c r="BX2198" s="126"/>
      <c r="BY2198" s="126"/>
      <c r="BZ2198" s="126"/>
      <c r="CA2198" s="125"/>
      <c r="CB2198" s="125"/>
    </row>
    <row r="2199" spans="1:80" x14ac:dyDescent="0.3">
      <c r="A2199" s="65"/>
      <c r="B2199" s="72"/>
      <c r="C2199" s="73"/>
      <c r="D2199" s="74"/>
      <c r="E2199" s="74"/>
      <c r="F2199" s="74"/>
      <c r="G2199" s="75"/>
      <c r="H2199" s="75"/>
      <c r="I2199" s="75"/>
      <c r="J2199" s="75"/>
      <c r="K2199" s="75"/>
      <c r="L2199" s="75"/>
      <c r="M2199" s="80"/>
      <c r="N2199" s="194"/>
      <c r="O2199" s="70"/>
      <c r="P2199" s="70"/>
      <c r="Q2199" s="70"/>
      <c r="R2199" s="70"/>
      <c r="S2199" s="70"/>
      <c r="T2199" s="70"/>
      <c r="U2199" s="70"/>
      <c r="V2199" s="71"/>
      <c r="W2199" s="71"/>
      <c r="X2199" s="71"/>
      <c r="Y2199" s="70"/>
      <c r="Z2199" s="70"/>
      <c r="AA2199" s="65"/>
      <c r="AB2199" s="65"/>
      <c r="AC2199" s="128"/>
      <c r="AD2199" s="127"/>
      <c r="AE2199" s="126"/>
      <c r="AF2199" s="126"/>
      <c r="AG2199" s="126"/>
      <c r="AH2199" s="125"/>
      <c r="AI2199" s="125"/>
      <c r="AJ2199" s="125"/>
      <c r="AK2199" s="125"/>
      <c r="AL2199" s="125"/>
      <c r="AM2199" s="125"/>
      <c r="AN2199" s="125"/>
      <c r="AO2199" s="66"/>
      <c r="AP2199" s="125"/>
      <c r="AQ2199" s="125"/>
      <c r="AR2199" s="125"/>
      <c r="AS2199" s="125"/>
      <c r="AT2199" s="125"/>
      <c r="AU2199" s="125"/>
      <c r="AV2199" s="125"/>
      <c r="AW2199" s="126"/>
      <c r="AX2199" s="126"/>
      <c r="AY2199" s="126"/>
      <c r="AZ2199" s="125"/>
      <c r="BA2199" s="125"/>
      <c r="BB2199" s="65"/>
      <c r="BC2199" s="65"/>
      <c r="BD2199" s="128"/>
      <c r="BE2199" s="127"/>
      <c r="BF2199" s="126"/>
      <c r="BG2199" s="126"/>
      <c r="BH2199" s="126"/>
      <c r="BI2199" s="125"/>
      <c r="BJ2199" s="125"/>
      <c r="BK2199" s="125"/>
      <c r="BL2199" s="125"/>
      <c r="BM2199" s="125"/>
      <c r="BN2199" s="125"/>
      <c r="BO2199" s="129"/>
      <c r="BP2199" s="66"/>
      <c r="BQ2199" s="129"/>
      <c r="BR2199" s="125"/>
      <c r="BS2199" s="125"/>
      <c r="BT2199" s="125"/>
      <c r="BU2199" s="125"/>
      <c r="BV2199" s="125"/>
      <c r="BW2199" s="125"/>
      <c r="BX2199" s="126"/>
      <c r="BY2199" s="126"/>
      <c r="BZ2199" s="126"/>
      <c r="CA2199" s="125"/>
      <c r="CB2199" s="125"/>
    </row>
    <row r="2200" spans="1:80" x14ac:dyDescent="0.3">
      <c r="A2200" s="65"/>
      <c r="B2200" s="72"/>
      <c r="C2200" s="73"/>
      <c r="D2200" s="74"/>
      <c r="E2200" s="74"/>
      <c r="F2200" s="74"/>
      <c r="G2200" s="75"/>
      <c r="H2200" s="75"/>
      <c r="I2200" s="75"/>
      <c r="J2200" s="75"/>
      <c r="K2200" s="75"/>
      <c r="L2200" s="75"/>
      <c r="M2200" s="80"/>
      <c r="N2200" s="194"/>
      <c r="O2200" s="70"/>
      <c r="P2200" s="70"/>
      <c r="Q2200" s="70"/>
      <c r="R2200" s="70"/>
      <c r="S2200" s="70"/>
      <c r="T2200" s="70"/>
      <c r="U2200" s="70"/>
      <c r="V2200" s="71"/>
      <c r="W2200" s="71"/>
      <c r="X2200" s="71"/>
      <c r="Y2200" s="70"/>
      <c r="Z2200" s="70"/>
      <c r="AA2200" s="65"/>
      <c r="AB2200" s="65"/>
      <c r="AC2200" s="128"/>
      <c r="AD2200" s="127"/>
      <c r="AE2200" s="126"/>
      <c r="AF2200" s="126"/>
      <c r="AG2200" s="126"/>
      <c r="AH2200" s="125"/>
      <c r="AI2200" s="125"/>
      <c r="AJ2200" s="125"/>
      <c r="AK2200" s="125"/>
      <c r="AL2200" s="125"/>
      <c r="AM2200" s="125"/>
      <c r="AN2200" s="125"/>
      <c r="AO2200" s="66"/>
      <c r="AP2200" s="125"/>
      <c r="AQ2200" s="125"/>
      <c r="AR2200" s="125"/>
      <c r="AS2200" s="125"/>
      <c r="AT2200" s="125"/>
      <c r="AU2200" s="125"/>
      <c r="AV2200" s="125"/>
      <c r="AW2200" s="126"/>
      <c r="AX2200" s="126"/>
      <c r="AY2200" s="126"/>
      <c r="AZ2200" s="125"/>
      <c r="BA2200" s="125"/>
      <c r="BB2200" s="65"/>
      <c r="BC2200" s="65"/>
      <c r="BD2200" s="128"/>
      <c r="BE2200" s="127"/>
      <c r="BF2200" s="126"/>
      <c r="BG2200" s="126"/>
      <c r="BH2200" s="126"/>
      <c r="BI2200" s="125"/>
      <c r="BJ2200" s="125"/>
      <c r="BK2200" s="125"/>
      <c r="BL2200" s="125"/>
      <c r="BM2200" s="125"/>
      <c r="BN2200" s="125"/>
      <c r="BO2200" s="129"/>
      <c r="BP2200" s="66"/>
      <c r="BQ2200" s="129"/>
      <c r="BR2200" s="125"/>
      <c r="BS2200" s="125"/>
      <c r="BT2200" s="125"/>
      <c r="BU2200" s="125"/>
      <c r="BV2200" s="125"/>
      <c r="BW2200" s="125"/>
      <c r="BX2200" s="126"/>
      <c r="BY2200" s="126"/>
      <c r="BZ2200" s="126"/>
      <c r="CA2200" s="125"/>
      <c r="CB2200" s="125"/>
    </row>
    <row r="2201" spans="1:80" x14ac:dyDescent="0.3">
      <c r="A2201" s="65"/>
      <c r="B2201" s="72"/>
      <c r="C2201" s="73"/>
      <c r="D2201" s="74"/>
      <c r="E2201" s="74"/>
      <c r="F2201" s="74"/>
      <c r="G2201" s="75"/>
      <c r="H2201" s="75"/>
      <c r="I2201" s="75"/>
      <c r="J2201" s="75"/>
      <c r="K2201" s="75"/>
      <c r="L2201" s="75"/>
      <c r="M2201" s="80"/>
      <c r="N2201" s="194"/>
      <c r="O2201" s="70"/>
      <c r="P2201" s="70"/>
      <c r="Q2201" s="70"/>
      <c r="R2201" s="70"/>
      <c r="S2201" s="70"/>
      <c r="T2201" s="70"/>
      <c r="U2201" s="70"/>
      <c r="V2201" s="71"/>
      <c r="W2201" s="71"/>
      <c r="X2201" s="71"/>
      <c r="Y2201" s="70"/>
      <c r="Z2201" s="70"/>
      <c r="AA2201" s="65"/>
      <c r="AB2201" s="65"/>
      <c r="AC2201" s="65"/>
      <c r="AD2201" s="65"/>
      <c r="AE2201" s="65"/>
      <c r="AF2201" s="65"/>
      <c r="AG2201" s="65"/>
      <c r="AH2201" s="65"/>
      <c r="AI2201" s="65"/>
      <c r="AJ2201" s="65"/>
      <c r="AK2201" s="65"/>
      <c r="AL2201" s="65"/>
      <c r="AM2201" s="65"/>
      <c r="AN2201" s="125"/>
      <c r="AO2201" s="66"/>
      <c r="AP2201" s="125"/>
      <c r="AQ2201" s="65"/>
      <c r="AR2201" s="65"/>
      <c r="AS2201" s="65"/>
      <c r="AT2201" s="65"/>
      <c r="AU2201" s="65"/>
      <c r="AV2201" s="65"/>
      <c r="AW2201" s="65"/>
      <c r="AX2201" s="65"/>
      <c r="AY2201" s="65"/>
      <c r="AZ2201" s="65"/>
      <c r="BA2201" s="65"/>
      <c r="BB2201" s="65"/>
      <c r="BC2201" s="65"/>
      <c r="BD2201" s="65"/>
      <c r="BE2201" s="65"/>
      <c r="BF2201" s="65"/>
      <c r="BG2201" s="65"/>
      <c r="BH2201" s="65"/>
      <c r="BI2201" s="65"/>
      <c r="BJ2201" s="65"/>
      <c r="BK2201" s="65"/>
      <c r="BL2201" s="65"/>
      <c r="BM2201" s="65"/>
      <c r="BN2201" s="65"/>
      <c r="BO2201" s="65"/>
      <c r="BP2201" s="66"/>
      <c r="BQ2201" s="65"/>
      <c r="BR2201" s="65"/>
      <c r="BS2201" s="65"/>
      <c r="BT2201" s="65"/>
      <c r="BU2201" s="65"/>
      <c r="BV2201" s="65"/>
      <c r="BW2201" s="65"/>
      <c r="BX2201" s="65"/>
      <c r="BY2201" s="65"/>
      <c r="BZ2201" s="65"/>
      <c r="CA2201" s="65"/>
      <c r="CB2201" s="65"/>
    </row>
    <row r="2202" spans="1:80" x14ac:dyDescent="0.3">
      <c r="A2202" s="65"/>
      <c r="B2202" s="72"/>
      <c r="C2202" s="73"/>
      <c r="D2202" s="74"/>
      <c r="E2202" s="74"/>
      <c r="F2202" s="74"/>
      <c r="G2202" s="75"/>
      <c r="H2202" s="75"/>
      <c r="I2202" s="75"/>
      <c r="J2202" s="75"/>
      <c r="K2202" s="75"/>
      <c r="L2202" s="75"/>
      <c r="M2202" s="80"/>
      <c r="N2202" s="194"/>
      <c r="O2202" s="70"/>
      <c r="P2202" s="70"/>
      <c r="Q2202" s="70"/>
      <c r="R2202" s="70"/>
      <c r="S2202" s="70"/>
      <c r="T2202" s="70"/>
      <c r="U2202" s="70"/>
      <c r="V2202" s="71"/>
      <c r="W2202" s="71"/>
      <c r="X2202" s="71"/>
      <c r="Y2202" s="70"/>
      <c r="Z2202" s="70"/>
      <c r="AA2202" s="65"/>
      <c r="AB2202" s="65"/>
      <c r="AC2202" s="82"/>
      <c r="AD2202" s="82"/>
      <c r="AE2202" s="82"/>
      <c r="AF2202" s="82"/>
      <c r="AG2202" s="82"/>
      <c r="AH2202" s="82"/>
      <c r="AI2202" s="82"/>
      <c r="AJ2202" s="82"/>
      <c r="AK2202" s="82"/>
      <c r="AL2202" s="82"/>
      <c r="AM2202" s="82"/>
      <c r="AN2202" s="114"/>
      <c r="AO2202" s="82"/>
      <c r="AP2202" s="114"/>
      <c r="AQ2202" s="82"/>
      <c r="AR2202" s="82"/>
      <c r="AS2202" s="82"/>
      <c r="AT2202" s="82"/>
      <c r="AU2202" s="82"/>
      <c r="AV2202" s="82"/>
      <c r="AW2202" s="82"/>
      <c r="AX2202" s="82"/>
      <c r="AY2202" s="82"/>
      <c r="AZ2202" s="82"/>
      <c r="BA2202" s="82"/>
      <c r="BB2202" s="65"/>
      <c r="BC2202" s="65"/>
      <c r="BD2202" s="82"/>
      <c r="BE2202" s="82"/>
      <c r="BF2202" s="82"/>
      <c r="BG2202" s="82"/>
      <c r="BH2202" s="82"/>
      <c r="BI2202" s="82"/>
      <c r="BJ2202" s="82"/>
      <c r="BK2202" s="82"/>
      <c r="BL2202" s="82"/>
      <c r="BM2202" s="82"/>
      <c r="BN2202" s="82"/>
      <c r="BO2202" s="82"/>
      <c r="BP2202" s="82"/>
      <c r="BQ2202" s="82"/>
      <c r="BR2202" s="82"/>
      <c r="BS2202" s="82"/>
      <c r="BT2202" s="82"/>
      <c r="BU2202" s="82"/>
      <c r="BV2202" s="82"/>
      <c r="BW2202" s="82"/>
      <c r="BX2202" s="82"/>
      <c r="BY2202" s="82"/>
      <c r="BZ2202" s="82"/>
      <c r="CA2202" s="82"/>
      <c r="CB2202" s="82"/>
    </row>
    <row r="2203" spans="1:80" x14ac:dyDescent="0.3">
      <c r="A2203" s="65"/>
      <c r="B2203" s="72"/>
      <c r="C2203" s="73"/>
      <c r="D2203" s="74"/>
      <c r="E2203" s="74"/>
      <c r="F2203" s="74"/>
      <c r="G2203" s="75"/>
      <c r="H2203" s="75"/>
      <c r="I2203" s="75"/>
      <c r="J2203" s="75"/>
      <c r="K2203" s="75"/>
      <c r="L2203" s="75"/>
      <c r="M2203" s="80"/>
      <c r="N2203" s="194"/>
      <c r="O2203" s="70"/>
      <c r="P2203" s="70"/>
      <c r="Q2203" s="70"/>
      <c r="R2203" s="70"/>
      <c r="S2203" s="70"/>
      <c r="T2203" s="70"/>
      <c r="U2203" s="70"/>
      <c r="V2203" s="71"/>
      <c r="W2203" s="71"/>
      <c r="X2203" s="71"/>
      <c r="Y2203" s="70"/>
      <c r="Z2203" s="70"/>
      <c r="AA2203" s="65"/>
      <c r="AB2203" s="65"/>
      <c r="AC2203" s="65"/>
      <c r="AD2203" s="65"/>
      <c r="AE2203" s="130"/>
      <c r="AF2203" s="130"/>
      <c r="AG2203" s="130"/>
      <c r="AH2203" s="131"/>
      <c r="AI2203" s="131"/>
      <c r="AJ2203" s="131"/>
      <c r="AK2203" s="131"/>
      <c r="AL2203" s="131"/>
      <c r="AM2203" s="131"/>
      <c r="AN2203" s="125"/>
      <c r="AO2203" s="82"/>
      <c r="AP2203" s="125"/>
      <c r="AQ2203" s="131"/>
      <c r="AR2203" s="131"/>
      <c r="AS2203" s="131"/>
      <c r="AT2203" s="131"/>
      <c r="AU2203" s="131"/>
      <c r="AV2203" s="131"/>
      <c r="AW2203" s="130"/>
      <c r="AX2203" s="130"/>
      <c r="AY2203" s="130"/>
      <c r="AZ2203" s="65"/>
      <c r="BA2203" s="65"/>
      <c r="BB2203" s="65"/>
      <c r="BC2203" s="65"/>
      <c r="BD2203" s="65"/>
      <c r="BE2203" s="65"/>
      <c r="BF2203" s="130"/>
      <c r="BG2203" s="130"/>
      <c r="BH2203" s="130"/>
      <c r="BI2203" s="131"/>
      <c r="BJ2203" s="131"/>
      <c r="BK2203" s="131"/>
      <c r="BL2203" s="131"/>
      <c r="BM2203" s="131"/>
      <c r="BN2203" s="131"/>
      <c r="BO2203" s="132"/>
      <c r="BP2203" s="82"/>
      <c r="BQ2203" s="132"/>
      <c r="BR2203" s="131"/>
      <c r="BS2203" s="131"/>
      <c r="BT2203" s="131"/>
      <c r="BU2203" s="131"/>
      <c r="BV2203" s="131"/>
      <c r="BW2203" s="131"/>
      <c r="BX2203" s="130"/>
      <c r="BY2203" s="130"/>
      <c r="BZ2203" s="130"/>
      <c r="CA2203" s="65"/>
      <c r="CB2203" s="65"/>
    </row>
    <row r="2204" spans="1:80" x14ac:dyDescent="0.3">
      <c r="A2204" s="65"/>
      <c r="B2204" s="72"/>
      <c r="C2204" s="73"/>
      <c r="D2204" s="74"/>
      <c r="E2204" s="74"/>
      <c r="F2204" s="74"/>
      <c r="G2204" s="75"/>
      <c r="H2204" s="75"/>
      <c r="I2204" s="75"/>
      <c r="J2204" s="75"/>
      <c r="K2204" s="75"/>
      <c r="L2204" s="75"/>
      <c r="M2204" s="80"/>
      <c r="N2204" s="194"/>
      <c r="O2204" s="70"/>
      <c r="P2204" s="70"/>
      <c r="Q2204" s="70"/>
      <c r="R2204" s="70"/>
      <c r="S2204" s="70"/>
      <c r="T2204" s="70"/>
      <c r="U2204" s="70"/>
      <c r="V2204" s="71"/>
      <c r="W2204" s="71"/>
      <c r="X2204" s="71"/>
      <c r="Y2204" s="70"/>
      <c r="Z2204" s="70"/>
      <c r="AA2204" s="65"/>
      <c r="AB2204" s="65"/>
      <c r="AC2204" s="128"/>
      <c r="AD2204" s="128"/>
      <c r="AE2204" s="130"/>
      <c r="AF2204" s="130"/>
      <c r="AG2204" s="130"/>
      <c r="AH2204" s="125"/>
      <c r="AI2204" s="125"/>
      <c r="AJ2204" s="125"/>
      <c r="AK2204" s="125"/>
      <c r="AL2204" s="125"/>
      <c r="AM2204" s="125"/>
      <c r="AN2204" s="125"/>
      <c r="AO2204" s="66"/>
      <c r="AP2204" s="125"/>
      <c r="AQ2204" s="125"/>
      <c r="AR2204" s="125"/>
      <c r="AS2204" s="125"/>
      <c r="AT2204" s="125"/>
      <c r="AU2204" s="125"/>
      <c r="AV2204" s="125"/>
      <c r="AW2204" s="130"/>
      <c r="AX2204" s="130"/>
      <c r="AY2204" s="130"/>
      <c r="AZ2204" s="128"/>
      <c r="BA2204" s="128"/>
      <c r="BB2204" s="65"/>
      <c r="BC2204" s="65"/>
      <c r="BD2204" s="128"/>
      <c r="BE2204" s="128"/>
      <c r="BF2204" s="130"/>
      <c r="BG2204" s="130"/>
      <c r="BH2204" s="130"/>
      <c r="BI2204" s="125"/>
      <c r="BJ2204" s="125"/>
      <c r="BK2204" s="125"/>
      <c r="BL2204" s="125"/>
      <c r="BM2204" s="125"/>
      <c r="BN2204" s="125"/>
      <c r="BO2204" s="133"/>
      <c r="BP2204" s="66"/>
      <c r="BQ2204" s="132"/>
      <c r="BR2204" s="125"/>
      <c r="BS2204" s="125"/>
      <c r="BT2204" s="125"/>
      <c r="BU2204" s="125"/>
      <c r="BV2204" s="125"/>
      <c r="BW2204" s="125"/>
      <c r="BX2204" s="130"/>
      <c r="BY2204" s="130"/>
      <c r="BZ2204" s="130"/>
      <c r="CA2204" s="128"/>
      <c r="CB2204" s="128"/>
    </row>
    <row r="2205" spans="1:80" x14ac:dyDescent="0.3">
      <c r="A2205" s="65"/>
      <c r="B2205" s="72"/>
      <c r="C2205" s="73"/>
      <c r="D2205" s="74"/>
      <c r="E2205" s="74"/>
      <c r="F2205" s="74"/>
      <c r="G2205" s="75"/>
      <c r="H2205" s="75"/>
      <c r="I2205" s="75"/>
      <c r="J2205" s="75"/>
      <c r="K2205" s="75"/>
      <c r="L2205" s="75"/>
      <c r="M2205" s="80"/>
      <c r="N2205" s="194"/>
      <c r="O2205" s="70"/>
      <c r="P2205" s="70"/>
      <c r="Q2205" s="70"/>
      <c r="R2205" s="70"/>
      <c r="S2205" s="70"/>
      <c r="T2205" s="70"/>
      <c r="U2205" s="70"/>
      <c r="V2205" s="71"/>
      <c r="W2205" s="71"/>
      <c r="X2205" s="71"/>
      <c r="Y2205" s="70"/>
      <c r="Z2205" s="70"/>
    </row>
    <row r="2206" spans="1:80" x14ac:dyDescent="0.3">
      <c r="A2206" s="65"/>
      <c r="B2206" s="72"/>
      <c r="C2206" s="73"/>
      <c r="D2206" s="74"/>
      <c r="E2206" s="74"/>
      <c r="F2206" s="74"/>
      <c r="G2206" s="75"/>
      <c r="H2206" s="75"/>
      <c r="I2206" s="75"/>
      <c r="J2206" s="75"/>
      <c r="K2206" s="75"/>
      <c r="L2206" s="75"/>
      <c r="M2206" s="80"/>
      <c r="N2206" s="194"/>
      <c r="O2206" s="70"/>
      <c r="P2206" s="70"/>
      <c r="Q2206" s="70"/>
      <c r="R2206" s="70"/>
      <c r="S2206" s="70"/>
      <c r="T2206" s="70"/>
      <c r="U2206" s="70"/>
      <c r="V2206" s="71"/>
      <c r="W2206" s="71"/>
      <c r="X2206" s="71"/>
      <c r="Y2206" s="70"/>
      <c r="Z2206" s="70"/>
      <c r="AA2206" s="65"/>
      <c r="AB2206" s="65"/>
      <c r="AC2206" s="103"/>
      <c r="AD2206" s="103"/>
      <c r="AE2206" s="65"/>
      <c r="AF2206" s="65"/>
      <c r="AG2206" s="103"/>
      <c r="AH2206" s="103"/>
      <c r="AI2206" s="65"/>
      <c r="AJ2206" s="65"/>
      <c r="AK2206" s="103"/>
      <c r="AL2206" s="103"/>
      <c r="AM2206" s="65"/>
      <c r="AN2206" s="103"/>
      <c r="AO2206" s="103"/>
      <c r="AP2206" s="103"/>
      <c r="AQ2206" s="65"/>
      <c r="AR2206" s="103"/>
      <c r="AS2206" s="103"/>
      <c r="AT2206" s="65"/>
      <c r="AU2206" s="65"/>
      <c r="AV2206" s="103"/>
      <c r="AW2206" s="103"/>
      <c r="AX2206" s="65"/>
      <c r="AY2206" s="65"/>
      <c r="AZ2206" s="103"/>
      <c r="BA2206" s="103"/>
      <c r="BB2206" s="65"/>
      <c r="BC2206" s="65"/>
      <c r="BD2206" s="103"/>
      <c r="BE2206" s="103"/>
      <c r="BF2206" s="65"/>
      <c r="BG2206" s="65"/>
      <c r="BH2206" s="103"/>
      <c r="BI2206" s="103"/>
      <c r="BJ2206" s="65"/>
      <c r="BK2206" s="65"/>
      <c r="BL2206" s="103"/>
      <c r="BM2206" s="103"/>
      <c r="BN2206" s="65"/>
      <c r="BO2206" s="103"/>
      <c r="BP2206" s="103"/>
      <c r="BQ2206" s="103"/>
      <c r="BR2206" s="65"/>
      <c r="BS2206" s="103"/>
      <c r="BT2206" s="103"/>
      <c r="BU2206" s="65"/>
      <c r="BV2206" s="65"/>
      <c r="BW2206" s="103"/>
      <c r="BX2206" s="103"/>
      <c r="BY2206" s="65"/>
      <c r="BZ2206" s="65"/>
      <c r="CA2206" s="103"/>
      <c r="CB2206" s="103"/>
    </row>
    <row r="2207" spans="1:80" x14ac:dyDescent="0.3">
      <c r="A2207" s="65"/>
      <c r="B2207" s="72"/>
      <c r="C2207" s="73"/>
      <c r="D2207" s="74"/>
      <c r="E2207" s="74"/>
      <c r="F2207" s="74"/>
      <c r="G2207" s="75"/>
      <c r="H2207" s="75"/>
      <c r="I2207" s="75"/>
      <c r="J2207" s="75"/>
      <c r="K2207" s="75"/>
      <c r="L2207" s="75"/>
      <c r="M2207" s="80"/>
      <c r="N2207" s="194"/>
      <c r="O2207" s="70"/>
      <c r="P2207" s="70"/>
      <c r="Q2207" s="70"/>
      <c r="R2207" s="70"/>
      <c r="S2207" s="70"/>
      <c r="T2207" s="70"/>
      <c r="U2207" s="70"/>
      <c r="V2207" s="71"/>
      <c r="W2207" s="71"/>
      <c r="X2207" s="71"/>
      <c r="Y2207" s="70"/>
      <c r="Z2207" s="70"/>
      <c r="AA2207" s="65"/>
      <c r="AB2207" s="65"/>
      <c r="AC2207" s="122"/>
      <c r="AD2207" s="122"/>
      <c r="AE2207" s="65"/>
      <c r="AF2207" s="65"/>
      <c r="AG2207" s="103"/>
      <c r="AH2207" s="122"/>
      <c r="AI2207" s="65"/>
      <c r="AJ2207" s="65"/>
      <c r="AK2207" s="90"/>
      <c r="AL2207" s="90"/>
      <c r="AM2207" s="65"/>
      <c r="AN2207" s="122"/>
      <c r="AO2207" s="122"/>
      <c r="AP2207" s="122"/>
      <c r="AQ2207" s="65"/>
      <c r="AR2207" s="112"/>
      <c r="AS2207" s="112"/>
      <c r="AT2207" s="124"/>
      <c r="AU2207" s="65"/>
      <c r="AV2207" s="122"/>
      <c r="AW2207" s="122"/>
      <c r="AX2207" s="65"/>
      <c r="AY2207" s="65"/>
      <c r="AZ2207" s="122"/>
      <c r="BA2207" s="122"/>
      <c r="BB2207" s="65"/>
      <c r="BC2207" s="65"/>
      <c r="BD2207" s="122"/>
      <c r="BE2207" s="122"/>
      <c r="BF2207" s="65"/>
      <c r="BG2207" s="65"/>
      <c r="BH2207" s="103"/>
      <c r="BI2207" s="122"/>
      <c r="BJ2207" s="65"/>
      <c r="BK2207" s="65"/>
      <c r="BL2207" s="90"/>
      <c r="BM2207" s="90"/>
      <c r="BN2207" s="65"/>
      <c r="BO2207" s="122"/>
      <c r="BP2207" s="122"/>
      <c r="BQ2207" s="122"/>
      <c r="BR2207" s="65"/>
      <c r="BS2207" s="112"/>
      <c r="BT2207" s="112"/>
      <c r="BU2207" s="124"/>
      <c r="BV2207" s="65"/>
      <c r="BW2207" s="122"/>
      <c r="BX2207" s="122"/>
      <c r="BY2207" s="65"/>
      <c r="BZ2207" s="65"/>
      <c r="CA2207" s="122"/>
      <c r="CB2207" s="122"/>
    </row>
    <row r="2208" spans="1:80" x14ac:dyDescent="0.3">
      <c r="A2208" s="65"/>
      <c r="B2208" s="72"/>
      <c r="C2208" s="73"/>
      <c r="D2208" s="74"/>
      <c r="E2208" s="74"/>
      <c r="F2208" s="74"/>
      <c r="G2208" s="75"/>
      <c r="H2208" s="75"/>
      <c r="I2208" s="75"/>
      <c r="J2208" s="75"/>
      <c r="K2208" s="75"/>
      <c r="L2208" s="75"/>
      <c r="M2208" s="80"/>
      <c r="N2208" s="194"/>
      <c r="O2208" s="70"/>
      <c r="P2208" s="70"/>
      <c r="Q2208" s="70"/>
      <c r="R2208" s="70"/>
      <c r="S2208" s="70"/>
      <c r="T2208" s="70"/>
      <c r="U2208" s="70"/>
      <c r="V2208" s="71"/>
      <c r="W2208" s="71"/>
      <c r="X2208" s="71"/>
      <c r="Y2208" s="70"/>
      <c r="Z2208" s="70"/>
      <c r="AA2208" s="65"/>
      <c r="AB2208" s="65"/>
      <c r="AC2208" s="65"/>
      <c r="AD2208" s="65"/>
      <c r="AE2208" s="65"/>
      <c r="AF2208" s="65"/>
      <c r="AG2208" s="65"/>
      <c r="AH2208" s="65"/>
      <c r="AI2208" s="65"/>
      <c r="AJ2208" s="65"/>
      <c r="AK2208" s="65"/>
      <c r="AL2208" s="65"/>
      <c r="AM2208" s="65"/>
      <c r="AN2208" s="125"/>
      <c r="AO2208" s="66"/>
      <c r="AP2208" s="125"/>
      <c r="AQ2208" s="65"/>
      <c r="AR2208" s="65"/>
      <c r="AS2208" s="65"/>
      <c r="AT2208" s="65"/>
      <c r="AU2208" s="65"/>
      <c r="AV2208" s="65"/>
      <c r="AW2208" s="65"/>
      <c r="AX2208" s="65"/>
      <c r="AY2208" s="65"/>
      <c r="AZ2208" s="65"/>
      <c r="BA2208" s="65"/>
      <c r="BB2208" s="65"/>
      <c r="BC2208" s="65"/>
      <c r="BD2208" s="65"/>
      <c r="BE2208" s="65"/>
      <c r="BF2208" s="65"/>
      <c r="BG2208" s="65"/>
      <c r="BH2208" s="65"/>
      <c r="BI2208" s="65"/>
      <c r="BJ2208" s="65"/>
      <c r="BK2208" s="65"/>
      <c r="BL2208" s="65"/>
      <c r="BM2208" s="65"/>
      <c r="BN2208" s="65"/>
      <c r="BO2208" s="65"/>
      <c r="BP2208" s="66"/>
      <c r="BQ2208" s="65"/>
      <c r="BR2208" s="65"/>
      <c r="BS2208" s="65"/>
      <c r="BT2208" s="65"/>
      <c r="BU2208" s="65"/>
      <c r="BV2208" s="65"/>
      <c r="BW2208" s="65"/>
      <c r="BX2208" s="65"/>
      <c r="BY2208" s="65"/>
      <c r="BZ2208" s="65"/>
      <c r="CA2208" s="65"/>
      <c r="CB2208" s="65"/>
    </row>
    <row r="2209" spans="1:80" x14ac:dyDescent="0.3">
      <c r="A2209" s="65"/>
      <c r="B2209" s="72"/>
      <c r="C2209" s="73"/>
      <c r="D2209" s="74"/>
      <c r="E2209" s="74"/>
      <c r="F2209" s="74"/>
      <c r="G2209" s="75"/>
      <c r="H2209" s="75"/>
      <c r="I2209" s="75"/>
      <c r="J2209" s="75"/>
      <c r="K2209" s="75"/>
      <c r="L2209" s="75"/>
      <c r="M2209" s="80"/>
      <c r="N2209" s="194"/>
      <c r="O2209" s="70"/>
      <c r="P2209" s="70"/>
      <c r="Q2209" s="70"/>
      <c r="R2209" s="70"/>
      <c r="S2209" s="70"/>
      <c r="T2209" s="70"/>
      <c r="U2209" s="70"/>
      <c r="V2209" s="71"/>
      <c r="W2209" s="71"/>
      <c r="X2209" s="71"/>
      <c r="Y2209" s="70"/>
      <c r="Z2209" s="70"/>
      <c r="AA2209" s="65"/>
      <c r="AB2209" s="65"/>
      <c r="AC2209" s="65"/>
      <c r="AD2209" s="65"/>
      <c r="AE2209" s="65"/>
      <c r="AF2209" s="65"/>
      <c r="AG2209" s="65"/>
      <c r="AH2209" s="65"/>
      <c r="AI2209" s="65"/>
      <c r="AJ2209" s="65"/>
      <c r="AK2209" s="65"/>
      <c r="AL2209" s="65"/>
      <c r="AM2209" s="65"/>
      <c r="AN2209" s="125"/>
      <c r="AO2209" s="66"/>
      <c r="AP2209" s="125"/>
      <c r="AQ2209" s="65"/>
      <c r="AR2209" s="65"/>
      <c r="AS2209" s="65"/>
      <c r="AT2209" s="65"/>
      <c r="AU2209" s="65"/>
      <c r="AV2209" s="65"/>
      <c r="AW2209" s="65"/>
      <c r="AX2209" s="65"/>
      <c r="AY2209" s="65"/>
      <c r="AZ2209" s="65"/>
      <c r="BA2209" s="65"/>
      <c r="BB2209" s="65"/>
      <c r="BC2209" s="65"/>
      <c r="BD2209" s="65"/>
      <c r="BE2209" s="65"/>
      <c r="BF2209" s="65"/>
      <c r="BG2209" s="65"/>
      <c r="BH2209" s="65"/>
      <c r="BI2209" s="65"/>
      <c r="BJ2209" s="65"/>
      <c r="BK2209" s="65"/>
      <c r="BL2209" s="65"/>
      <c r="BM2209" s="65"/>
      <c r="BN2209" s="65"/>
      <c r="BO2209" s="65"/>
      <c r="BP2209" s="66"/>
      <c r="BQ2209" s="65"/>
      <c r="BR2209" s="65"/>
      <c r="BS2209" s="65"/>
      <c r="BT2209" s="65"/>
      <c r="BU2209" s="65"/>
      <c r="BV2209" s="65"/>
      <c r="BW2209" s="65"/>
      <c r="BX2209" s="65"/>
      <c r="BY2209" s="65"/>
      <c r="BZ2209" s="65"/>
      <c r="CA2209" s="65"/>
      <c r="CB2209" s="65"/>
    </row>
    <row r="2210" spans="1:80" x14ac:dyDescent="0.3">
      <c r="A2210" s="65"/>
      <c r="B2210" s="72"/>
      <c r="C2210" s="73"/>
      <c r="D2210" s="74"/>
      <c r="E2210" s="74"/>
      <c r="F2210" s="74"/>
      <c r="G2210" s="75"/>
      <c r="H2210" s="75"/>
      <c r="I2210" s="75"/>
      <c r="J2210" s="75"/>
      <c r="K2210" s="75"/>
      <c r="L2210" s="75"/>
      <c r="M2210" s="80"/>
      <c r="N2210" s="194"/>
      <c r="O2210" s="70"/>
      <c r="P2210" s="70"/>
      <c r="Q2210" s="70"/>
      <c r="R2210" s="70"/>
      <c r="S2210" s="70"/>
      <c r="T2210" s="70"/>
      <c r="U2210" s="70"/>
      <c r="V2210" s="71"/>
      <c r="W2210" s="71"/>
      <c r="X2210" s="71"/>
      <c r="Y2210" s="70"/>
      <c r="Z2210" s="70"/>
      <c r="AA2210" s="65"/>
      <c r="AB2210" s="65"/>
      <c r="AC2210" s="82"/>
      <c r="AD2210" s="82"/>
      <c r="AE2210" s="82"/>
      <c r="AF2210" s="82"/>
      <c r="AG2210" s="82"/>
      <c r="AH2210" s="82"/>
      <c r="AI2210" s="82"/>
      <c r="AJ2210" s="82"/>
      <c r="AK2210" s="82"/>
      <c r="AL2210" s="82"/>
      <c r="AM2210" s="82"/>
      <c r="AN2210" s="114"/>
      <c r="AO2210" s="82"/>
      <c r="AP2210" s="114"/>
      <c r="AQ2210" s="82"/>
      <c r="AR2210" s="82"/>
      <c r="AS2210" s="82"/>
      <c r="AT2210" s="82"/>
      <c r="AU2210" s="82"/>
      <c r="AV2210" s="82"/>
      <c r="AW2210" s="82"/>
      <c r="AX2210" s="82"/>
      <c r="AY2210" s="82"/>
      <c r="AZ2210" s="82"/>
      <c r="BA2210" s="82"/>
      <c r="BB2210" s="65"/>
      <c r="BC2210" s="65"/>
      <c r="BD2210" s="82"/>
      <c r="BE2210" s="82"/>
      <c r="BF2210" s="82"/>
      <c r="BG2210" s="82"/>
      <c r="BH2210" s="82"/>
      <c r="BI2210" s="82"/>
      <c r="BJ2210" s="82"/>
      <c r="BK2210" s="82"/>
      <c r="BL2210" s="82"/>
      <c r="BM2210" s="82"/>
      <c r="BN2210" s="82"/>
      <c r="BO2210" s="82"/>
      <c r="BP2210" s="82"/>
      <c r="BQ2210" s="82"/>
      <c r="BR2210" s="82"/>
      <c r="BS2210" s="82"/>
      <c r="BT2210" s="82"/>
      <c r="BU2210" s="82"/>
      <c r="BV2210" s="82"/>
      <c r="BW2210" s="82"/>
      <c r="BX2210" s="82"/>
      <c r="BY2210" s="82"/>
      <c r="BZ2210" s="82"/>
      <c r="CA2210" s="82"/>
      <c r="CB2210" s="82"/>
    </row>
    <row r="2211" spans="1:80" x14ac:dyDescent="0.3">
      <c r="A2211" s="65"/>
      <c r="B2211" s="72"/>
      <c r="C2211" s="73"/>
      <c r="D2211" s="74"/>
      <c r="E2211" s="74"/>
      <c r="F2211" s="74"/>
      <c r="G2211" s="75"/>
      <c r="H2211" s="75"/>
      <c r="I2211" s="75"/>
      <c r="J2211" s="75"/>
      <c r="K2211" s="75"/>
      <c r="L2211" s="75"/>
      <c r="M2211" s="80"/>
      <c r="N2211" s="194"/>
      <c r="O2211" s="70"/>
      <c r="P2211" s="70"/>
      <c r="Q2211" s="70"/>
      <c r="R2211" s="70"/>
      <c r="S2211" s="70"/>
      <c r="T2211" s="70"/>
      <c r="U2211" s="70"/>
      <c r="V2211" s="71"/>
      <c r="W2211" s="71"/>
      <c r="X2211" s="71"/>
      <c r="Y2211" s="70"/>
      <c r="Z2211" s="70"/>
      <c r="AA2211" s="65"/>
      <c r="AB2211" s="65"/>
      <c r="AC2211" s="125"/>
      <c r="AD2211" s="125"/>
      <c r="AE2211" s="126"/>
      <c r="AF2211" s="126"/>
      <c r="AG2211" s="126"/>
      <c r="AH2211" s="125"/>
      <c r="AI2211" s="125"/>
      <c r="AJ2211" s="125"/>
      <c r="AK2211" s="125"/>
      <c r="AL2211" s="125"/>
      <c r="AM2211" s="125"/>
      <c r="AN2211" s="125"/>
      <c r="AO2211" s="66"/>
      <c r="AP2211" s="125"/>
      <c r="AQ2211" s="125"/>
      <c r="AR2211" s="125"/>
      <c r="AS2211" s="125"/>
      <c r="AT2211" s="125"/>
      <c r="AU2211" s="125"/>
      <c r="AV2211" s="125"/>
      <c r="AW2211" s="126"/>
      <c r="AX2211" s="126"/>
      <c r="AY2211" s="126"/>
      <c r="AZ2211" s="127"/>
      <c r="BA2211" s="128"/>
      <c r="BB2211" s="65"/>
      <c r="BC2211" s="65"/>
      <c r="BD2211" s="125"/>
      <c r="BE2211" s="125"/>
      <c r="BF2211" s="126"/>
      <c r="BG2211" s="126"/>
      <c r="BH2211" s="126"/>
      <c r="BI2211" s="125"/>
      <c r="BJ2211" s="125"/>
      <c r="BK2211" s="125"/>
      <c r="BL2211" s="125"/>
      <c r="BM2211" s="125"/>
      <c r="BN2211" s="125"/>
      <c r="BO2211" s="129"/>
      <c r="BP2211" s="66"/>
      <c r="BQ2211" s="129"/>
      <c r="BR2211" s="125"/>
      <c r="BS2211" s="125"/>
      <c r="BT2211" s="125"/>
      <c r="BU2211" s="125"/>
      <c r="BV2211" s="125"/>
      <c r="BW2211" s="125"/>
      <c r="BX2211" s="126"/>
      <c r="BY2211" s="126"/>
      <c r="BZ2211" s="126"/>
      <c r="CA2211" s="127"/>
      <c r="CB2211" s="128"/>
    </row>
    <row r="2212" spans="1:80" x14ac:dyDescent="0.3">
      <c r="A2212" s="65"/>
      <c r="B2212" s="65"/>
      <c r="C2212" s="65"/>
      <c r="D2212" s="65"/>
      <c r="E2212" s="65"/>
      <c r="F2212" s="65"/>
      <c r="G2212" s="65"/>
      <c r="H2212" s="65"/>
      <c r="I2212" s="65"/>
      <c r="J2212" s="65"/>
      <c r="K2212" s="65"/>
      <c r="L2212" s="65"/>
      <c r="M2212" s="99"/>
      <c r="N2212" s="66"/>
      <c r="O2212" s="99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5"/>
      <c r="AC2212" s="125"/>
      <c r="AD2212" s="125"/>
      <c r="AE2212" s="126"/>
      <c r="AF2212" s="126"/>
      <c r="AG2212" s="126"/>
      <c r="AH2212" s="125"/>
      <c r="AI2212" s="125"/>
      <c r="AJ2212" s="125"/>
      <c r="AK2212" s="125"/>
      <c r="AL2212" s="125"/>
      <c r="AM2212" s="125"/>
      <c r="AN2212" s="125"/>
      <c r="AO2212" s="66"/>
      <c r="AP2212" s="125"/>
      <c r="AQ2212" s="125"/>
      <c r="AR2212" s="125"/>
      <c r="AS2212" s="125"/>
      <c r="AT2212" s="125"/>
      <c r="AU2212" s="125"/>
      <c r="AV2212" s="125"/>
      <c r="AW2212" s="126"/>
      <c r="AX2212" s="126"/>
      <c r="AY2212" s="126"/>
      <c r="AZ2212" s="127"/>
      <c r="BA2212" s="128"/>
      <c r="BB2212" s="65"/>
      <c r="BC2212" s="65"/>
      <c r="BD2212" s="125"/>
      <c r="BE2212" s="125"/>
      <c r="BF2212" s="126"/>
      <c r="BG2212" s="126"/>
      <c r="BH2212" s="126"/>
      <c r="BI2212" s="125"/>
      <c r="BJ2212" s="125"/>
      <c r="BK2212" s="125"/>
      <c r="BL2212" s="125"/>
      <c r="BM2212" s="125"/>
      <c r="BN2212" s="125"/>
      <c r="BO2212" s="129"/>
      <c r="BP2212" s="66"/>
      <c r="BQ2212" s="129"/>
      <c r="BR2212" s="125"/>
      <c r="BS2212" s="125"/>
      <c r="BT2212" s="125"/>
      <c r="BU2212" s="125"/>
      <c r="BV2212" s="125"/>
      <c r="BW2212" s="125"/>
      <c r="BX2212" s="126"/>
      <c r="BY2212" s="126"/>
      <c r="BZ2212" s="126"/>
      <c r="CA2212" s="127"/>
      <c r="CB2212" s="128"/>
    </row>
    <row r="2213" spans="1:80" x14ac:dyDescent="0.3">
      <c r="A2213" s="65"/>
      <c r="B2213" s="68"/>
      <c r="C2213" s="68"/>
      <c r="D2213" s="68"/>
      <c r="E2213" s="68"/>
      <c r="F2213" s="68"/>
      <c r="G2213" s="68"/>
      <c r="H2213" s="68"/>
      <c r="I2213" s="68"/>
      <c r="J2213" s="68"/>
      <c r="K2213" s="68"/>
      <c r="L2213" s="68"/>
      <c r="M2213" s="87"/>
      <c r="N2213" s="68"/>
      <c r="O2213" s="87"/>
      <c r="P2213" s="68"/>
      <c r="Q2213" s="68"/>
      <c r="R2213" s="68"/>
      <c r="S2213" s="68"/>
      <c r="T2213" s="68"/>
      <c r="U2213" s="68"/>
      <c r="V2213" s="68"/>
      <c r="W2213" s="68"/>
      <c r="X2213" s="68"/>
      <c r="Y2213" s="68"/>
      <c r="Z2213" s="68"/>
      <c r="AA2213" s="65"/>
      <c r="AB2213" s="65"/>
      <c r="AC2213" s="125"/>
      <c r="AD2213" s="125"/>
      <c r="AE2213" s="126"/>
      <c r="AF2213" s="126"/>
      <c r="AG2213" s="126"/>
      <c r="AH2213" s="125"/>
      <c r="AI2213" s="125"/>
      <c r="AJ2213" s="125"/>
      <c r="AK2213" s="125"/>
      <c r="AL2213" s="125"/>
      <c r="AM2213" s="125"/>
      <c r="AN2213" s="125"/>
      <c r="AO2213" s="66"/>
      <c r="AP2213" s="125"/>
      <c r="AQ2213" s="125"/>
      <c r="AR2213" s="125"/>
      <c r="AS2213" s="125"/>
      <c r="AT2213" s="125"/>
      <c r="AU2213" s="125"/>
      <c r="AV2213" s="125"/>
      <c r="AW2213" s="126"/>
      <c r="AX2213" s="126"/>
      <c r="AY2213" s="126"/>
      <c r="AZ2213" s="127"/>
      <c r="BA2213" s="128"/>
      <c r="BB2213" s="65"/>
      <c r="BC2213" s="65"/>
      <c r="BD2213" s="125"/>
      <c r="BE2213" s="125"/>
      <c r="BF2213" s="126"/>
      <c r="BG2213" s="126"/>
      <c r="BH2213" s="126"/>
      <c r="BI2213" s="125"/>
      <c r="BJ2213" s="125"/>
      <c r="BK2213" s="125"/>
      <c r="BL2213" s="125"/>
      <c r="BM2213" s="125"/>
      <c r="BN2213" s="125"/>
      <c r="BO2213" s="129"/>
      <c r="BP2213" s="66"/>
      <c r="BQ2213" s="129"/>
      <c r="BR2213" s="125"/>
      <c r="BS2213" s="125"/>
      <c r="BT2213" s="125"/>
      <c r="BU2213" s="125"/>
      <c r="BV2213" s="125"/>
      <c r="BW2213" s="125"/>
      <c r="BX2213" s="126"/>
      <c r="BY2213" s="126"/>
      <c r="BZ2213" s="126"/>
      <c r="CA2213" s="127"/>
      <c r="CB2213" s="128"/>
    </row>
    <row r="2214" spans="1:80" x14ac:dyDescent="0.3">
      <c r="A2214" s="65"/>
      <c r="B2214" s="77"/>
      <c r="C2214" s="77"/>
      <c r="D2214" s="78"/>
      <c r="E2214" s="78"/>
      <c r="F2214" s="78"/>
      <c r="G2214" s="79"/>
      <c r="H2214" s="79"/>
      <c r="I2214" s="79"/>
      <c r="J2214" s="79"/>
      <c r="K2214" s="79"/>
      <c r="L2214" s="79"/>
      <c r="M2214" s="80"/>
      <c r="N2214" s="68"/>
      <c r="O2214" s="80"/>
      <c r="P2214" s="79"/>
      <c r="Q2214" s="79"/>
      <c r="R2214" s="79"/>
      <c r="S2214" s="79"/>
      <c r="T2214" s="79"/>
      <c r="U2214" s="79"/>
      <c r="V2214" s="78"/>
      <c r="W2214" s="78"/>
      <c r="X2214" s="78"/>
      <c r="Y2214" s="77"/>
      <c r="Z2214" s="77"/>
      <c r="AA2214" s="65"/>
      <c r="AB2214" s="65"/>
      <c r="AC2214" s="125"/>
      <c r="AD2214" s="125"/>
      <c r="AE2214" s="126"/>
      <c r="AF2214" s="126"/>
      <c r="AG2214" s="126"/>
      <c r="AH2214" s="125"/>
      <c r="AI2214" s="125"/>
      <c r="AJ2214" s="125"/>
      <c r="AK2214" s="125"/>
      <c r="AL2214" s="125"/>
      <c r="AM2214" s="125"/>
      <c r="AN2214" s="125"/>
      <c r="AO2214" s="66"/>
      <c r="AP2214" s="125"/>
      <c r="AQ2214" s="125"/>
      <c r="AR2214" s="125"/>
      <c r="AS2214" s="125"/>
      <c r="AT2214" s="125"/>
      <c r="AU2214" s="125"/>
      <c r="AV2214" s="125"/>
      <c r="AW2214" s="126"/>
      <c r="AX2214" s="126"/>
      <c r="AY2214" s="126"/>
      <c r="AZ2214" s="127"/>
      <c r="BA2214" s="128"/>
      <c r="BB2214" s="65"/>
      <c r="BC2214" s="65"/>
      <c r="BD2214" s="125"/>
      <c r="BE2214" s="125"/>
      <c r="BF2214" s="126"/>
      <c r="BG2214" s="126"/>
      <c r="BH2214" s="126"/>
      <c r="BI2214" s="125"/>
      <c r="BJ2214" s="125"/>
      <c r="BK2214" s="125"/>
      <c r="BL2214" s="125"/>
      <c r="BM2214" s="125"/>
      <c r="BN2214" s="125"/>
      <c r="BO2214" s="129"/>
      <c r="BP2214" s="66"/>
      <c r="BQ2214" s="129"/>
      <c r="BR2214" s="125"/>
      <c r="BS2214" s="125"/>
      <c r="BT2214" s="125"/>
      <c r="BU2214" s="125"/>
      <c r="BV2214" s="125"/>
      <c r="BW2214" s="125"/>
      <c r="BX2214" s="126"/>
      <c r="BY2214" s="126"/>
      <c r="BZ2214" s="126"/>
      <c r="CA2214" s="127"/>
      <c r="CB2214" s="128"/>
    </row>
    <row r="2215" spans="1:80" x14ac:dyDescent="0.3">
      <c r="A2215" s="65"/>
      <c r="B2215" s="72"/>
      <c r="C2215" s="72"/>
      <c r="D2215" s="78"/>
      <c r="E2215" s="78"/>
      <c r="F2215" s="78"/>
      <c r="G2215" s="80"/>
      <c r="H2215" s="80"/>
      <c r="I2215" s="80"/>
      <c r="J2215" s="80"/>
      <c r="K2215" s="80"/>
      <c r="L2215" s="80"/>
      <c r="M2215" s="80"/>
      <c r="N2215" s="81"/>
      <c r="O2215" s="80"/>
      <c r="P2215" s="80"/>
      <c r="Q2215" s="80"/>
      <c r="R2215" s="80"/>
      <c r="S2215" s="80"/>
      <c r="T2215" s="80"/>
      <c r="U2215" s="80"/>
      <c r="V2215" s="78"/>
      <c r="W2215" s="78"/>
      <c r="X2215" s="78"/>
      <c r="Y2215" s="72"/>
      <c r="Z2215" s="72"/>
      <c r="AA2215" s="65"/>
      <c r="AB2215" s="65"/>
      <c r="AC2215" s="125"/>
      <c r="AD2215" s="125"/>
      <c r="AE2215" s="126"/>
      <c r="AF2215" s="126"/>
      <c r="AG2215" s="126"/>
      <c r="AH2215" s="125"/>
      <c r="AI2215" s="125"/>
      <c r="AJ2215" s="125"/>
      <c r="AK2215" s="125"/>
      <c r="AL2215" s="125"/>
      <c r="AM2215" s="125"/>
      <c r="AN2215" s="125"/>
      <c r="AO2215" s="66"/>
      <c r="AP2215" s="125"/>
      <c r="AQ2215" s="125"/>
      <c r="AR2215" s="125"/>
      <c r="AS2215" s="125"/>
      <c r="AT2215" s="125"/>
      <c r="AU2215" s="125"/>
      <c r="AV2215" s="125"/>
      <c r="AW2215" s="126"/>
      <c r="AX2215" s="126"/>
      <c r="AY2215" s="126"/>
      <c r="AZ2215" s="127"/>
      <c r="BA2215" s="128"/>
      <c r="BB2215" s="65"/>
      <c r="BC2215" s="65"/>
      <c r="BD2215" s="125"/>
      <c r="BE2215" s="125"/>
      <c r="BF2215" s="126"/>
      <c r="BG2215" s="126"/>
      <c r="BH2215" s="126"/>
      <c r="BI2215" s="125"/>
      <c r="BJ2215" s="125"/>
      <c r="BK2215" s="125"/>
      <c r="BL2215" s="125"/>
      <c r="BM2215" s="125"/>
      <c r="BN2215" s="125"/>
      <c r="BO2215" s="129"/>
      <c r="BP2215" s="66"/>
      <c r="BQ2215" s="129"/>
      <c r="BR2215" s="125"/>
      <c r="BS2215" s="125"/>
      <c r="BT2215" s="125"/>
      <c r="BU2215" s="125"/>
      <c r="BV2215" s="125"/>
      <c r="BW2215" s="125"/>
      <c r="BX2215" s="126"/>
      <c r="BY2215" s="126"/>
      <c r="BZ2215" s="126"/>
      <c r="CA2215" s="127"/>
      <c r="CB2215" s="128"/>
    </row>
    <row r="2216" spans="1:80" x14ac:dyDescent="0.3">
      <c r="A2216" s="65"/>
      <c r="B2216" s="125"/>
      <c r="C2216" s="125"/>
      <c r="D2216" s="126"/>
      <c r="E2216" s="126"/>
      <c r="F2216" s="126"/>
      <c r="G2216" s="125"/>
      <c r="H2216" s="125"/>
      <c r="I2216" s="125"/>
      <c r="J2216" s="125"/>
      <c r="K2216" s="125"/>
      <c r="L2216" s="125"/>
      <c r="M2216" s="125"/>
      <c r="N2216" s="66"/>
      <c r="O2216" s="125"/>
      <c r="P2216" s="125"/>
      <c r="Q2216" s="125"/>
      <c r="R2216" s="125"/>
      <c r="S2216" s="125"/>
      <c r="T2216" s="125"/>
      <c r="U2216" s="125"/>
      <c r="V2216" s="126"/>
      <c r="W2216" s="126"/>
      <c r="X2216" s="126"/>
      <c r="Y2216" s="127"/>
      <c r="Z2216" s="128"/>
      <c r="AA2216" s="65"/>
      <c r="AB2216" s="65"/>
      <c r="AC2216" s="125"/>
      <c r="AD2216" s="125"/>
      <c r="AE2216" s="126"/>
      <c r="AF2216" s="126"/>
      <c r="AG2216" s="126"/>
      <c r="AH2216" s="125"/>
      <c r="AI2216" s="125"/>
      <c r="AJ2216" s="125"/>
      <c r="AK2216" s="125"/>
      <c r="AL2216" s="125"/>
      <c r="AM2216" s="125"/>
      <c r="AN2216" s="125"/>
      <c r="AO2216" s="66"/>
      <c r="AP2216" s="125"/>
      <c r="AQ2216" s="125"/>
      <c r="AR2216" s="125"/>
      <c r="AS2216" s="125"/>
      <c r="AT2216" s="125"/>
      <c r="AU2216" s="125"/>
      <c r="AV2216" s="125"/>
      <c r="AW2216" s="126"/>
      <c r="AX2216" s="126"/>
      <c r="AY2216" s="126"/>
      <c r="AZ2216" s="127"/>
      <c r="BA2216" s="128"/>
      <c r="BB2216" s="65"/>
      <c r="BC2216" s="65"/>
      <c r="BD2216" s="125"/>
      <c r="BE2216" s="125"/>
      <c r="BF2216" s="126"/>
      <c r="BG2216" s="126"/>
      <c r="BH2216" s="126"/>
      <c r="BI2216" s="125"/>
      <c r="BJ2216" s="125"/>
      <c r="BK2216" s="125"/>
      <c r="BL2216" s="125"/>
      <c r="BM2216" s="125"/>
      <c r="BN2216" s="125"/>
      <c r="BO2216" s="129"/>
      <c r="BP2216" s="66"/>
      <c r="BQ2216" s="129"/>
      <c r="BR2216" s="125"/>
      <c r="BS2216" s="125"/>
      <c r="BT2216" s="125"/>
      <c r="BU2216" s="125"/>
      <c r="BV2216" s="125"/>
      <c r="BW2216" s="125"/>
      <c r="BX2216" s="126"/>
      <c r="BY2216" s="126"/>
      <c r="BZ2216" s="126"/>
      <c r="CA2216" s="127"/>
      <c r="CB2216" s="128"/>
    </row>
    <row r="2217" spans="1:80" x14ac:dyDescent="0.3">
      <c r="A2217" s="65"/>
      <c r="B2217" s="223"/>
      <c r="C2217" s="224"/>
      <c r="D2217" s="65"/>
      <c r="E2217" s="65"/>
      <c r="F2217" s="223"/>
      <c r="G2217" s="224"/>
      <c r="H2217" s="65"/>
      <c r="I2217" s="65"/>
      <c r="J2217" s="223"/>
      <c r="K2217" s="224"/>
      <c r="L2217" s="65"/>
      <c r="M2217" s="233"/>
      <c r="N2217" s="233"/>
      <c r="O2217" s="233"/>
      <c r="P2217" s="65"/>
      <c r="Q2217" s="223"/>
      <c r="R2217" s="224"/>
      <c r="S2217" s="65"/>
      <c r="T2217" s="65"/>
      <c r="U2217" s="223"/>
      <c r="V2217" s="224"/>
      <c r="W2217" s="65"/>
      <c r="X2217" s="65"/>
      <c r="Y2217" s="223"/>
      <c r="Z2217" s="224"/>
      <c r="AA2217" s="65"/>
      <c r="AB2217" s="65"/>
      <c r="AC2217" s="125"/>
      <c r="AD2217" s="125"/>
      <c r="AE2217" s="126"/>
      <c r="AF2217" s="126"/>
      <c r="AG2217" s="126"/>
      <c r="AH2217" s="125"/>
      <c r="AI2217" s="125"/>
      <c r="AJ2217" s="125"/>
      <c r="AK2217" s="125"/>
      <c r="AL2217" s="125"/>
      <c r="AM2217" s="125"/>
      <c r="AN2217" s="125"/>
      <c r="AO2217" s="66"/>
      <c r="AP2217" s="125"/>
      <c r="AQ2217" s="125"/>
      <c r="AR2217" s="125"/>
      <c r="AS2217" s="125"/>
      <c r="AT2217" s="125"/>
      <c r="AU2217" s="125"/>
      <c r="AV2217" s="125"/>
      <c r="AW2217" s="126"/>
      <c r="AX2217" s="126"/>
      <c r="AY2217" s="126"/>
      <c r="AZ2217" s="127"/>
      <c r="BA2217" s="128"/>
      <c r="BB2217" s="65"/>
      <c r="BC2217" s="65"/>
      <c r="BD2217" s="125"/>
      <c r="BE2217" s="125"/>
      <c r="BF2217" s="126"/>
      <c r="BG2217" s="126"/>
      <c r="BH2217" s="126"/>
      <c r="BI2217" s="125"/>
      <c r="BJ2217" s="125"/>
      <c r="BK2217" s="125"/>
      <c r="BL2217" s="125"/>
      <c r="BM2217" s="125"/>
      <c r="BN2217" s="125"/>
      <c r="BO2217" s="129"/>
      <c r="BP2217" s="66"/>
      <c r="BQ2217" s="129"/>
      <c r="BR2217" s="125"/>
      <c r="BS2217" s="125"/>
      <c r="BT2217" s="125"/>
      <c r="BU2217" s="125"/>
      <c r="BV2217" s="125"/>
      <c r="BW2217" s="125"/>
      <c r="BX2217" s="126"/>
      <c r="BY2217" s="126"/>
      <c r="BZ2217" s="126"/>
      <c r="CA2217" s="127"/>
      <c r="CB2217" s="128"/>
    </row>
    <row r="2218" spans="1:80" x14ac:dyDescent="0.3">
      <c r="A2218" s="65"/>
      <c r="B2218" s="225"/>
      <c r="C2218" s="226"/>
      <c r="D2218" s="65"/>
      <c r="E2218" s="65"/>
      <c r="F2218" s="227"/>
      <c r="G2218" s="226"/>
      <c r="H2218" s="65"/>
      <c r="I2218" s="65"/>
      <c r="J2218" s="228"/>
      <c r="K2218" s="229"/>
      <c r="L2218" s="65"/>
      <c r="M2218" s="225"/>
      <c r="N2218" s="230"/>
      <c r="O2218" s="226"/>
      <c r="P2218" s="65"/>
      <c r="Q2218" s="231"/>
      <c r="R2218" s="232"/>
      <c r="S2218" s="76"/>
      <c r="T2218" s="65"/>
      <c r="U2218" s="225"/>
      <c r="V2218" s="226"/>
      <c r="W2218" s="65"/>
      <c r="X2218" s="65"/>
      <c r="Y2218" s="225"/>
      <c r="Z2218" s="226"/>
      <c r="AA2218" s="65"/>
      <c r="AB2218" s="65"/>
      <c r="AC2218" s="125"/>
      <c r="AD2218" s="125"/>
      <c r="AE2218" s="126"/>
      <c r="AF2218" s="126"/>
      <c r="AG2218" s="126"/>
      <c r="AH2218" s="125"/>
      <c r="AI2218" s="125"/>
      <c r="AJ2218" s="125"/>
      <c r="AK2218" s="125"/>
      <c r="AL2218" s="125"/>
      <c r="AM2218" s="125"/>
      <c r="AN2218" s="125"/>
      <c r="AO2218" s="66"/>
      <c r="AP2218" s="125"/>
      <c r="AQ2218" s="125"/>
      <c r="AR2218" s="125"/>
      <c r="AS2218" s="125"/>
      <c r="AT2218" s="125"/>
      <c r="AU2218" s="125"/>
      <c r="AV2218" s="125"/>
      <c r="AW2218" s="126"/>
      <c r="AX2218" s="126"/>
      <c r="AY2218" s="126"/>
      <c r="AZ2218" s="127"/>
      <c r="BA2218" s="128"/>
      <c r="BB2218" s="65"/>
      <c r="BC2218" s="65"/>
      <c r="BD2218" s="125"/>
      <c r="BE2218" s="125"/>
      <c r="BF2218" s="126"/>
      <c r="BG2218" s="126"/>
      <c r="BH2218" s="126"/>
      <c r="BI2218" s="125"/>
      <c r="BJ2218" s="125"/>
      <c r="BK2218" s="125"/>
      <c r="BL2218" s="125"/>
      <c r="BM2218" s="125"/>
      <c r="BN2218" s="125"/>
      <c r="BO2218" s="129"/>
      <c r="BP2218" s="66"/>
      <c r="BQ2218" s="129"/>
      <c r="BR2218" s="125"/>
      <c r="BS2218" s="125"/>
      <c r="BT2218" s="125"/>
      <c r="BU2218" s="125"/>
      <c r="BV2218" s="125"/>
      <c r="BW2218" s="125"/>
      <c r="BX2218" s="126"/>
      <c r="BY2218" s="126"/>
      <c r="BZ2218" s="126"/>
      <c r="CA2218" s="127"/>
      <c r="CB2218" s="128"/>
    </row>
    <row r="2219" spans="1:80" x14ac:dyDescent="0.3">
      <c r="A2219" s="65"/>
      <c r="B2219" s="65"/>
      <c r="C2219" s="65"/>
      <c r="D2219" s="65"/>
      <c r="E2219" s="65"/>
      <c r="F2219" s="65"/>
      <c r="G2219" s="65"/>
      <c r="H2219" s="65"/>
      <c r="I2219" s="65"/>
      <c r="J2219" s="65"/>
      <c r="K2219" s="65"/>
      <c r="L2219" s="65"/>
      <c r="M2219" s="99"/>
      <c r="N2219" s="66"/>
      <c r="O2219" s="99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5"/>
      <c r="AC2219" s="125"/>
      <c r="AD2219" s="125"/>
      <c r="AE2219" s="126"/>
      <c r="AF2219" s="126"/>
      <c r="AG2219" s="126"/>
      <c r="AH2219" s="125"/>
      <c r="AI2219" s="125"/>
      <c r="AJ2219" s="125"/>
      <c r="AK2219" s="125"/>
      <c r="AL2219" s="125"/>
      <c r="AM2219" s="125"/>
      <c r="AN2219" s="125"/>
      <c r="AO2219" s="66"/>
      <c r="AP2219" s="125"/>
      <c r="AQ2219" s="125"/>
      <c r="AR2219" s="125"/>
      <c r="AS2219" s="125"/>
      <c r="AT2219" s="125"/>
      <c r="AU2219" s="125"/>
      <c r="AV2219" s="125"/>
      <c r="AW2219" s="126"/>
      <c r="AX2219" s="126"/>
      <c r="AY2219" s="126"/>
      <c r="AZ2219" s="127"/>
      <c r="BA2219" s="128"/>
      <c r="BB2219" s="65"/>
      <c r="BC2219" s="65"/>
      <c r="BD2219" s="125"/>
      <c r="BE2219" s="125"/>
      <c r="BF2219" s="126"/>
      <c r="BG2219" s="126"/>
      <c r="BH2219" s="126"/>
      <c r="BI2219" s="125"/>
      <c r="BJ2219" s="125"/>
      <c r="BK2219" s="125"/>
      <c r="BL2219" s="125"/>
      <c r="BM2219" s="125"/>
      <c r="BN2219" s="125"/>
      <c r="BO2219" s="129"/>
      <c r="BP2219" s="66"/>
      <c r="BQ2219" s="129"/>
      <c r="BR2219" s="125"/>
      <c r="BS2219" s="125"/>
      <c r="BT2219" s="125"/>
      <c r="BU2219" s="125"/>
      <c r="BV2219" s="125"/>
      <c r="BW2219" s="125"/>
      <c r="BX2219" s="126"/>
      <c r="BY2219" s="126"/>
      <c r="BZ2219" s="126"/>
      <c r="CA2219" s="127"/>
      <c r="CB2219" s="128"/>
    </row>
    <row r="2220" spans="1:80" x14ac:dyDescent="0.3">
      <c r="A2220" s="65"/>
      <c r="B2220" s="65"/>
      <c r="C2220" s="65"/>
      <c r="D2220" s="65"/>
      <c r="E2220" s="65"/>
      <c r="F2220" s="65"/>
      <c r="G2220" s="65"/>
      <c r="H2220" s="65"/>
      <c r="I2220" s="65"/>
      <c r="J2220" s="65"/>
      <c r="K2220" s="65"/>
      <c r="L2220" s="65"/>
      <c r="M2220" s="99"/>
      <c r="N2220" s="66"/>
      <c r="O2220" s="99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5"/>
      <c r="AC2220" s="125"/>
      <c r="AD2220" s="125"/>
      <c r="AE2220" s="126"/>
      <c r="AF2220" s="126"/>
      <c r="AG2220" s="126"/>
      <c r="AH2220" s="125"/>
      <c r="AI2220" s="125"/>
      <c r="AJ2220" s="125"/>
      <c r="AK2220" s="125"/>
      <c r="AL2220" s="125"/>
      <c r="AM2220" s="125"/>
      <c r="AN2220" s="125"/>
      <c r="AO2220" s="66"/>
      <c r="AP2220" s="125"/>
      <c r="AQ2220" s="125"/>
      <c r="AR2220" s="125"/>
      <c r="AS2220" s="125"/>
      <c r="AT2220" s="125"/>
      <c r="AU2220" s="125"/>
      <c r="AV2220" s="125"/>
      <c r="AW2220" s="126"/>
      <c r="AX2220" s="126"/>
      <c r="AY2220" s="126"/>
      <c r="AZ2220" s="127"/>
      <c r="BA2220" s="128"/>
      <c r="BB2220" s="65"/>
      <c r="BC2220" s="65"/>
      <c r="BD2220" s="125"/>
      <c r="BE2220" s="125"/>
      <c r="BF2220" s="126"/>
      <c r="BG2220" s="126"/>
      <c r="BH2220" s="126"/>
      <c r="BI2220" s="125"/>
      <c r="BJ2220" s="125"/>
      <c r="BK2220" s="125"/>
      <c r="BL2220" s="125"/>
      <c r="BM2220" s="125"/>
      <c r="BN2220" s="125"/>
      <c r="BO2220" s="129"/>
      <c r="BP2220" s="66"/>
      <c r="BQ2220" s="129"/>
      <c r="BR2220" s="125"/>
      <c r="BS2220" s="125"/>
      <c r="BT2220" s="125"/>
      <c r="BU2220" s="125"/>
      <c r="BV2220" s="125"/>
      <c r="BW2220" s="125"/>
      <c r="BX2220" s="126"/>
      <c r="BY2220" s="126"/>
      <c r="BZ2220" s="126"/>
      <c r="CA2220" s="127"/>
      <c r="CB2220" s="128"/>
    </row>
    <row r="2221" spans="1:80" x14ac:dyDescent="0.3">
      <c r="A2221" s="65"/>
      <c r="B2221" s="68"/>
      <c r="C2221" s="68"/>
      <c r="D2221" s="68"/>
      <c r="E2221" s="68"/>
      <c r="F2221" s="68"/>
      <c r="G2221" s="68"/>
      <c r="H2221" s="68"/>
      <c r="I2221" s="68"/>
      <c r="J2221" s="68"/>
      <c r="K2221" s="68"/>
      <c r="L2221" s="68"/>
      <c r="M2221" s="87"/>
      <c r="N2221" s="68"/>
      <c r="O2221" s="87"/>
      <c r="P2221" s="68"/>
      <c r="Q2221" s="68"/>
      <c r="R2221" s="68"/>
      <c r="S2221" s="68"/>
      <c r="T2221" s="68"/>
      <c r="U2221" s="68"/>
      <c r="V2221" s="68"/>
      <c r="W2221" s="68"/>
      <c r="X2221" s="68"/>
      <c r="Y2221" s="68"/>
      <c r="Z2221" s="68"/>
      <c r="AA2221" s="65"/>
      <c r="AB2221" s="65"/>
      <c r="AC2221" s="125"/>
      <c r="AD2221" s="125"/>
      <c r="AE2221" s="126"/>
      <c r="AF2221" s="126"/>
      <c r="AG2221" s="126"/>
      <c r="AH2221" s="125"/>
      <c r="AI2221" s="125"/>
      <c r="AJ2221" s="125"/>
      <c r="AK2221" s="125"/>
      <c r="AL2221" s="125"/>
      <c r="AM2221" s="125"/>
      <c r="AN2221" s="125"/>
      <c r="AO2221" s="66"/>
      <c r="AP2221" s="125"/>
      <c r="AQ2221" s="125"/>
      <c r="AR2221" s="125"/>
      <c r="AS2221" s="125"/>
      <c r="AT2221" s="125"/>
      <c r="AU2221" s="125"/>
      <c r="AV2221" s="125"/>
      <c r="AW2221" s="126"/>
      <c r="AX2221" s="126"/>
      <c r="AY2221" s="126"/>
      <c r="AZ2221" s="127"/>
      <c r="BA2221" s="128"/>
      <c r="BB2221" s="65"/>
      <c r="BC2221" s="65"/>
      <c r="BD2221" s="125"/>
      <c r="BE2221" s="125"/>
      <c r="BF2221" s="126"/>
      <c r="BG2221" s="126"/>
      <c r="BH2221" s="126"/>
      <c r="BI2221" s="125"/>
      <c r="BJ2221" s="125"/>
      <c r="BK2221" s="125"/>
      <c r="BL2221" s="125"/>
      <c r="BM2221" s="125"/>
      <c r="BN2221" s="125"/>
      <c r="BO2221" s="129"/>
      <c r="BP2221" s="66"/>
      <c r="BQ2221" s="129"/>
      <c r="BR2221" s="125"/>
      <c r="BS2221" s="125"/>
      <c r="BT2221" s="125"/>
      <c r="BU2221" s="125"/>
      <c r="BV2221" s="125"/>
      <c r="BW2221" s="125"/>
      <c r="BX2221" s="126"/>
      <c r="BY2221" s="126"/>
      <c r="BZ2221" s="126"/>
      <c r="CA2221" s="127"/>
      <c r="CB2221" s="128"/>
    </row>
    <row r="2222" spans="1:80" x14ac:dyDescent="0.3">
      <c r="A2222" s="65"/>
      <c r="B2222" s="70"/>
      <c r="C2222" s="70"/>
      <c r="D2222" s="71"/>
      <c r="E2222" s="71"/>
      <c r="F2222" s="71"/>
      <c r="G2222" s="70"/>
      <c r="H2222" s="70"/>
      <c r="I2222" s="70"/>
      <c r="J2222" s="70"/>
      <c r="K2222" s="70"/>
      <c r="L2222" s="70"/>
      <c r="M2222" s="70"/>
      <c r="N2222" s="194"/>
      <c r="O2222" s="80"/>
      <c r="P2222" s="75"/>
      <c r="Q2222" s="75"/>
      <c r="R2222" s="75"/>
      <c r="S2222" s="75"/>
      <c r="T2222" s="75"/>
      <c r="U2222" s="75"/>
      <c r="V2222" s="74"/>
      <c r="W2222" s="74"/>
      <c r="X2222" s="74"/>
      <c r="Y2222" s="73"/>
      <c r="Z2222" s="72"/>
      <c r="AA2222" s="65"/>
      <c r="AB2222" s="65"/>
      <c r="AC2222" s="125"/>
      <c r="AD2222" s="125"/>
      <c r="AE2222" s="126"/>
      <c r="AF2222" s="126"/>
      <c r="AG2222" s="126"/>
      <c r="AH2222" s="125"/>
      <c r="AI2222" s="125"/>
      <c r="AJ2222" s="125"/>
      <c r="AK2222" s="125"/>
      <c r="AL2222" s="125"/>
      <c r="AM2222" s="125"/>
      <c r="AN2222" s="125"/>
      <c r="AO2222" s="66"/>
      <c r="AP2222" s="125"/>
      <c r="AQ2222" s="125"/>
      <c r="AR2222" s="125"/>
      <c r="AS2222" s="125"/>
      <c r="AT2222" s="125"/>
      <c r="AU2222" s="125"/>
      <c r="AV2222" s="125"/>
      <c r="AW2222" s="126"/>
      <c r="AX2222" s="126"/>
      <c r="AY2222" s="126"/>
      <c r="AZ2222" s="127"/>
      <c r="BA2222" s="128"/>
      <c r="BB2222" s="65"/>
      <c r="BC2222" s="65"/>
      <c r="BD2222" s="125"/>
      <c r="BE2222" s="125"/>
      <c r="BF2222" s="126"/>
      <c r="BG2222" s="126"/>
      <c r="BH2222" s="126"/>
      <c r="BI2222" s="125"/>
      <c r="BJ2222" s="125"/>
      <c r="BK2222" s="125"/>
      <c r="BL2222" s="125"/>
      <c r="BM2222" s="125"/>
      <c r="BN2222" s="125"/>
      <c r="BO2222" s="129"/>
      <c r="BP2222" s="66"/>
      <c r="BQ2222" s="129"/>
      <c r="BR2222" s="125"/>
      <c r="BS2222" s="125"/>
      <c r="BT2222" s="125"/>
      <c r="BU2222" s="125"/>
      <c r="BV2222" s="125"/>
      <c r="BW2222" s="125"/>
      <c r="BX2222" s="126"/>
      <c r="BY2222" s="126"/>
      <c r="BZ2222" s="126"/>
      <c r="CA2222" s="127"/>
      <c r="CB2222" s="128"/>
    </row>
    <row r="2223" spans="1:80" x14ac:dyDescent="0.3">
      <c r="A2223" s="65"/>
      <c r="B2223" s="70"/>
      <c r="C2223" s="70"/>
      <c r="D2223" s="71"/>
      <c r="E2223" s="71"/>
      <c r="F2223" s="71"/>
      <c r="G2223" s="70"/>
      <c r="H2223" s="70"/>
      <c r="I2223" s="70"/>
      <c r="J2223" s="70"/>
      <c r="K2223" s="70"/>
      <c r="L2223" s="70"/>
      <c r="M2223" s="70"/>
      <c r="N2223" s="194"/>
      <c r="O2223" s="80"/>
      <c r="P2223" s="75"/>
      <c r="Q2223" s="75"/>
      <c r="R2223" s="75"/>
      <c r="S2223" s="75"/>
      <c r="T2223" s="75"/>
      <c r="U2223" s="75"/>
      <c r="V2223" s="74"/>
      <c r="W2223" s="74"/>
      <c r="X2223" s="74"/>
      <c r="Y2223" s="73"/>
      <c r="Z2223" s="72"/>
      <c r="AA2223" s="65"/>
      <c r="AB2223" s="65"/>
      <c r="AC2223" s="125"/>
      <c r="AD2223" s="125"/>
      <c r="AE2223" s="126"/>
      <c r="AF2223" s="126"/>
      <c r="AG2223" s="126"/>
      <c r="AH2223" s="125"/>
      <c r="AI2223" s="125"/>
      <c r="AJ2223" s="125"/>
      <c r="AK2223" s="125"/>
      <c r="AL2223" s="125"/>
      <c r="AM2223" s="125"/>
      <c r="AN2223" s="125"/>
      <c r="AO2223" s="66"/>
      <c r="AP2223" s="125"/>
      <c r="AQ2223" s="125"/>
      <c r="AR2223" s="125"/>
      <c r="AS2223" s="125"/>
      <c r="AT2223" s="125"/>
      <c r="AU2223" s="125"/>
      <c r="AV2223" s="125"/>
      <c r="AW2223" s="126"/>
      <c r="AX2223" s="126"/>
      <c r="AY2223" s="126"/>
      <c r="AZ2223" s="127"/>
      <c r="BA2223" s="128"/>
      <c r="BB2223" s="65"/>
      <c r="BC2223" s="65"/>
      <c r="BD2223" s="125"/>
      <c r="BE2223" s="125"/>
      <c r="BF2223" s="126"/>
      <c r="BG2223" s="126"/>
      <c r="BH2223" s="126"/>
      <c r="BI2223" s="125"/>
      <c r="BJ2223" s="125"/>
      <c r="BK2223" s="125"/>
      <c r="BL2223" s="125"/>
      <c r="BM2223" s="125"/>
      <c r="BN2223" s="125"/>
      <c r="BO2223" s="129"/>
      <c r="BP2223" s="66"/>
      <c r="BQ2223" s="129"/>
      <c r="BR2223" s="125"/>
      <c r="BS2223" s="125"/>
      <c r="BT2223" s="125"/>
      <c r="BU2223" s="125"/>
      <c r="BV2223" s="125"/>
      <c r="BW2223" s="125"/>
      <c r="BX2223" s="126"/>
      <c r="BY2223" s="126"/>
      <c r="BZ2223" s="126"/>
      <c r="CA2223" s="127"/>
      <c r="CB2223" s="128"/>
    </row>
    <row r="2224" spans="1:80" x14ac:dyDescent="0.3">
      <c r="A2224" s="65"/>
      <c r="B2224" s="70"/>
      <c r="C2224" s="70"/>
      <c r="D2224" s="71"/>
      <c r="E2224" s="71"/>
      <c r="F2224" s="71"/>
      <c r="G2224" s="70"/>
      <c r="H2224" s="70"/>
      <c r="I2224" s="70"/>
      <c r="J2224" s="70"/>
      <c r="K2224" s="70"/>
      <c r="L2224" s="70"/>
      <c r="M2224" s="70"/>
      <c r="N2224" s="194"/>
      <c r="O2224" s="80"/>
      <c r="P2224" s="75"/>
      <c r="Q2224" s="75"/>
      <c r="R2224" s="75"/>
      <c r="S2224" s="75"/>
      <c r="T2224" s="75"/>
      <c r="U2224" s="75"/>
      <c r="V2224" s="74"/>
      <c r="W2224" s="74"/>
      <c r="X2224" s="74"/>
      <c r="Y2224" s="73"/>
      <c r="Z2224" s="72"/>
      <c r="AA2224" s="65"/>
      <c r="AB2224" s="65"/>
      <c r="AC2224" s="125"/>
      <c r="AD2224" s="125"/>
      <c r="AE2224" s="126"/>
      <c r="AF2224" s="126"/>
      <c r="AG2224" s="126"/>
      <c r="AH2224" s="125"/>
      <c r="AI2224" s="125"/>
      <c r="AJ2224" s="125"/>
      <c r="AK2224" s="125"/>
      <c r="AL2224" s="125"/>
      <c r="AM2224" s="125"/>
      <c r="AN2224" s="125"/>
      <c r="AO2224" s="66"/>
      <c r="AP2224" s="125"/>
      <c r="AQ2224" s="125"/>
      <c r="AR2224" s="125"/>
      <c r="AS2224" s="125"/>
      <c r="AT2224" s="125"/>
      <c r="AU2224" s="125"/>
      <c r="AV2224" s="125"/>
      <c r="AW2224" s="126"/>
      <c r="AX2224" s="126"/>
      <c r="AY2224" s="126"/>
      <c r="AZ2224" s="127"/>
      <c r="BA2224" s="128"/>
      <c r="BB2224" s="65"/>
      <c r="BC2224" s="65"/>
      <c r="BD2224" s="125"/>
      <c r="BE2224" s="125"/>
      <c r="BF2224" s="126"/>
      <c r="BG2224" s="126"/>
      <c r="BH2224" s="126"/>
      <c r="BI2224" s="125"/>
      <c r="BJ2224" s="125"/>
      <c r="BK2224" s="125"/>
      <c r="BL2224" s="125"/>
      <c r="BM2224" s="125"/>
      <c r="BN2224" s="125"/>
      <c r="BO2224" s="129"/>
      <c r="BP2224" s="66"/>
      <c r="BQ2224" s="129"/>
      <c r="BR2224" s="125"/>
      <c r="BS2224" s="125"/>
      <c r="BT2224" s="125"/>
      <c r="BU2224" s="125"/>
      <c r="BV2224" s="125"/>
      <c r="BW2224" s="125"/>
      <c r="BX2224" s="126"/>
      <c r="BY2224" s="126"/>
      <c r="BZ2224" s="126"/>
      <c r="CA2224" s="127"/>
      <c r="CB2224" s="128"/>
    </row>
    <row r="2225" spans="1:80" x14ac:dyDescent="0.3">
      <c r="A2225" s="65"/>
      <c r="B2225" s="70"/>
      <c r="C2225" s="70"/>
      <c r="D2225" s="71"/>
      <c r="E2225" s="71"/>
      <c r="F2225" s="71"/>
      <c r="G2225" s="70"/>
      <c r="H2225" s="70"/>
      <c r="I2225" s="70"/>
      <c r="J2225" s="70"/>
      <c r="K2225" s="70"/>
      <c r="L2225" s="70"/>
      <c r="M2225" s="70"/>
      <c r="N2225" s="194"/>
      <c r="O2225" s="80"/>
      <c r="P2225" s="75"/>
      <c r="Q2225" s="75"/>
      <c r="R2225" s="75"/>
      <c r="S2225" s="75"/>
      <c r="T2225" s="75"/>
      <c r="U2225" s="75"/>
      <c r="V2225" s="74"/>
      <c r="W2225" s="74"/>
      <c r="X2225" s="74"/>
      <c r="Y2225" s="73"/>
      <c r="Z2225" s="72"/>
      <c r="AA2225" s="65"/>
      <c r="AB2225" s="65"/>
      <c r="AC2225" s="125"/>
      <c r="AD2225" s="125"/>
      <c r="AE2225" s="126"/>
      <c r="AF2225" s="126"/>
      <c r="AG2225" s="126"/>
      <c r="AH2225" s="125"/>
      <c r="AI2225" s="125"/>
      <c r="AJ2225" s="125"/>
      <c r="AK2225" s="125"/>
      <c r="AL2225" s="125"/>
      <c r="AM2225" s="125"/>
      <c r="AN2225" s="125"/>
      <c r="AO2225" s="66"/>
      <c r="AP2225" s="125"/>
      <c r="AQ2225" s="125"/>
      <c r="AR2225" s="125"/>
      <c r="AS2225" s="125"/>
      <c r="AT2225" s="125"/>
      <c r="AU2225" s="125"/>
      <c r="AV2225" s="125"/>
      <c r="AW2225" s="126"/>
      <c r="AX2225" s="126"/>
      <c r="AY2225" s="126"/>
      <c r="AZ2225" s="127"/>
      <c r="BA2225" s="128"/>
      <c r="BB2225" s="65"/>
      <c r="BC2225" s="65"/>
      <c r="BD2225" s="125"/>
      <c r="BE2225" s="125"/>
      <c r="BF2225" s="126"/>
      <c r="BG2225" s="126"/>
      <c r="BH2225" s="126"/>
      <c r="BI2225" s="125"/>
      <c r="BJ2225" s="125"/>
      <c r="BK2225" s="125"/>
      <c r="BL2225" s="125"/>
      <c r="BM2225" s="125"/>
      <c r="BN2225" s="125"/>
      <c r="BO2225" s="129"/>
      <c r="BP2225" s="66"/>
      <c r="BQ2225" s="129"/>
      <c r="BR2225" s="125"/>
      <c r="BS2225" s="125"/>
      <c r="BT2225" s="125"/>
      <c r="BU2225" s="125"/>
      <c r="BV2225" s="125"/>
      <c r="BW2225" s="125"/>
      <c r="BX2225" s="126"/>
      <c r="BY2225" s="126"/>
      <c r="BZ2225" s="126"/>
      <c r="CA2225" s="127"/>
      <c r="CB2225" s="128"/>
    </row>
    <row r="2226" spans="1:80" x14ac:dyDescent="0.3">
      <c r="A2226" s="65"/>
      <c r="B2226" s="70"/>
      <c r="C2226" s="70"/>
      <c r="D2226" s="71"/>
      <c r="E2226" s="71"/>
      <c r="F2226" s="71"/>
      <c r="G2226" s="70"/>
      <c r="H2226" s="70"/>
      <c r="I2226" s="70"/>
      <c r="J2226" s="70"/>
      <c r="K2226" s="70"/>
      <c r="L2226" s="70"/>
      <c r="M2226" s="70"/>
      <c r="N2226" s="194"/>
      <c r="O2226" s="80"/>
      <c r="P2226" s="75"/>
      <c r="Q2226" s="75"/>
      <c r="R2226" s="75"/>
      <c r="S2226" s="75"/>
      <c r="T2226" s="75"/>
      <c r="U2226" s="75"/>
      <c r="V2226" s="74"/>
      <c r="W2226" s="74"/>
      <c r="X2226" s="74"/>
      <c r="Y2226" s="73"/>
      <c r="Z2226" s="72"/>
      <c r="AA2226" s="65"/>
      <c r="AB2226" s="65"/>
      <c r="AC2226" s="125"/>
      <c r="AD2226" s="125"/>
      <c r="AE2226" s="126"/>
      <c r="AF2226" s="126"/>
      <c r="AG2226" s="126"/>
      <c r="AH2226" s="125"/>
      <c r="AI2226" s="125"/>
      <c r="AJ2226" s="125"/>
      <c r="AK2226" s="125"/>
      <c r="AL2226" s="125"/>
      <c r="AM2226" s="125"/>
      <c r="AN2226" s="125"/>
      <c r="AO2226" s="66"/>
      <c r="AP2226" s="125"/>
      <c r="AQ2226" s="125"/>
      <c r="AR2226" s="125"/>
      <c r="AS2226" s="125"/>
      <c r="AT2226" s="125"/>
      <c r="AU2226" s="125"/>
      <c r="AV2226" s="125"/>
      <c r="AW2226" s="126"/>
      <c r="AX2226" s="126"/>
      <c r="AY2226" s="126"/>
      <c r="AZ2226" s="127"/>
      <c r="BA2226" s="128"/>
      <c r="BB2226" s="65"/>
      <c r="BC2226" s="65"/>
      <c r="BD2226" s="125"/>
      <c r="BE2226" s="125"/>
      <c r="BF2226" s="126"/>
      <c r="BG2226" s="126"/>
      <c r="BH2226" s="126"/>
      <c r="BI2226" s="125"/>
      <c r="BJ2226" s="125"/>
      <c r="BK2226" s="125"/>
      <c r="BL2226" s="125"/>
      <c r="BM2226" s="125"/>
      <c r="BN2226" s="125"/>
      <c r="BO2226" s="129"/>
      <c r="BP2226" s="66"/>
      <c r="BQ2226" s="129"/>
      <c r="BR2226" s="125"/>
      <c r="BS2226" s="125"/>
      <c r="BT2226" s="125"/>
      <c r="BU2226" s="125"/>
      <c r="BV2226" s="125"/>
      <c r="BW2226" s="125"/>
      <c r="BX2226" s="126"/>
      <c r="BY2226" s="126"/>
      <c r="BZ2226" s="126"/>
      <c r="CA2226" s="127"/>
      <c r="CB2226" s="128"/>
    </row>
    <row r="2227" spans="1:80" x14ac:dyDescent="0.3">
      <c r="A2227" s="65"/>
      <c r="B2227" s="70"/>
      <c r="C2227" s="70"/>
      <c r="D2227" s="71"/>
      <c r="E2227" s="71"/>
      <c r="F2227" s="71"/>
      <c r="G2227" s="70"/>
      <c r="H2227" s="70"/>
      <c r="I2227" s="70"/>
      <c r="J2227" s="70"/>
      <c r="K2227" s="70"/>
      <c r="L2227" s="70"/>
      <c r="M2227" s="70"/>
      <c r="N2227" s="194"/>
      <c r="O2227" s="80"/>
      <c r="P2227" s="75"/>
      <c r="Q2227" s="75"/>
      <c r="R2227" s="75"/>
      <c r="S2227" s="75"/>
      <c r="T2227" s="75"/>
      <c r="U2227" s="75"/>
      <c r="V2227" s="74"/>
      <c r="W2227" s="74"/>
      <c r="X2227" s="74"/>
      <c r="Y2227" s="73"/>
      <c r="Z2227" s="72"/>
      <c r="AA2227" s="65"/>
      <c r="AB2227" s="65"/>
      <c r="AC2227" s="125"/>
      <c r="AD2227" s="125"/>
      <c r="AE2227" s="126"/>
      <c r="AF2227" s="126"/>
      <c r="AG2227" s="126"/>
      <c r="AH2227" s="125"/>
      <c r="AI2227" s="125"/>
      <c r="AJ2227" s="125"/>
      <c r="AK2227" s="125"/>
      <c r="AL2227" s="125"/>
      <c r="AM2227" s="125"/>
      <c r="AN2227" s="125"/>
      <c r="AO2227" s="66"/>
      <c r="AP2227" s="125"/>
      <c r="AQ2227" s="125"/>
      <c r="AR2227" s="125"/>
      <c r="AS2227" s="125"/>
      <c r="AT2227" s="125"/>
      <c r="AU2227" s="125"/>
      <c r="AV2227" s="125"/>
      <c r="AW2227" s="126"/>
      <c r="AX2227" s="126"/>
      <c r="AY2227" s="126"/>
      <c r="AZ2227" s="127"/>
      <c r="BA2227" s="128"/>
      <c r="BB2227" s="65"/>
      <c r="BC2227" s="65"/>
      <c r="BD2227" s="125"/>
      <c r="BE2227" s="125"/>
      <c r="BF2227" s="126"/>
      <c r="BG2227" s="126"/>
      <c r="BH2227" s="126"/>
      <c r="BI2227" s="125"/>
      <c r="BJ2227" s="125"/>
      <c r="BK2227" s="125"/>
      <c r="BL2227" s="125"/>
      <c r="BM2227" s="125"/>
      <c r="BN2227" s="125"/>
      <c r="BO2227" s="129"/>
      <c r="BP2227" s="66"/>
      <c r="BQ2227" s="129"/>
      <c r="BR2227" s="125"/>
      <c r="BS2227" s="125"/>
      <c r="BT2227" s="125"/>
      <c r="BU2227" s="125"/>
      <c r="BV2227" s="125"/>
      <c r="BW2227" s="125"/>
      <c r="BX2227" s="126"/>
      <c r="BY2227" s="126"/>
      <c r="BZ2227" s="126"/>
      <c r="CA2227" s="127"/>
      <c r="CB2227" s="128"/>
    </row>
    <row r="2228" spans="1:80" x14ac:dyDescent="0.3">
      <c r="A2228" s="65"/>
      <c r="B2228" s="70"/>
      <c r="C2228" s="70"/>
      <c r="D2228" s="71"/>
      <c r="E2228" s="71"/>
      <c r="F2228" s="71"/>
      <c r="G2228" s="70"/>
      <c r="H2228" s="70"/>
      <c r="I2228" s="70"/>
      <c r="J2228" s="70"/>
      <c r="K2228" s="70"/>
      <c r="L2228" s="70"/>
      <c r="M2228" s="70"/>
      <c r="N2228" s="194"/>
      <c r="O2228" s="80"/>
      <c r="P2228" s="75"/>
      <c r="Q2228" s="75"/>
      <c r="R2228" s="75"/>
      <c r="S2228" s="75"/>
      <c r="T2228" s="75"/>
      <c r="U2228" s="75"/>
      <c r="V2228" s="74"/>
      <c r="W2228" s="74"/>
      <c r="X2228" s="74"/>
      <c r="Y2228" s="73"/>
      <c r="Z2228" s="72"/>
      <c r="AA2228" s="65"/>
      <c r="AB2228" s="65"/>
      <c r="AC2228" s="125"/>
      <c r="AD2228" s="125"/>
      <c r="AE2228" s="126"/>
      <c r="AF2228" s="126"/>
      <c r="AG2228" s="126"/>
      <c r="AH2228" s="125"/>
      <c r="AI2228" s="125"/>
      <c r="AJ2228" s="125"/>
      <c r="AK2228" s="125"/>
      <c r="AL2228" s="125"/>
      <c r="AM2228" s="125"/>
      <c r="AN2228" s="125"/>
      <c r="AO2228" s="66"/>
      <c r="AP2228" s="125"/>
      <c r="AQ2228" s="125"/>
      <c r="AR2228" s="125"/>
      <c r="AS2228" s="125"/>
      <c r="AT2228" s="125"/>
      <c r="AU2228" s="125"/>
      <c r="AV2228" s="125"/>
      <c r="AW2228" s="126"/>
      <c r="AX2228" s="126"/>
      <c r="AY2228" s="126"/>
      <c r="AZ2228" s="127"/>
      <c r="BA2228" s="128"/>
      <c r="BB2228" s="65"/>
      <c r="BC2228" s="65"/>
      <c r="BD2228" s="125"/>
      <c r="BE2228" s="125"/>
      <c r="BF2228" s="126"/>
      <c r="BG2228" s="126"/>
      <c r="BH2228" s="126"/>
      <c r="BI2228" s="125"/>
      <c r="BJ2228" s="125"/>
      <c r="BK2228" s="125"/>
      <c r="BL2228" s="125"/>
      <c r="BM2228" s="125"/>
      <c r="BN2228" s="125"/>
      <c r="BO2228" s="129"/>
      <c r="BP2228" s="66"/>
      <c r="BQ2228" s="129"/>
      <c r="BR2228" s="125"/>
      <c r="BS2228" s="125"/>
      <c r="BT2228" s="125"/>
      <c r="BU2228" s="125"/>
      <c r="BV2228" s="125"/>
      <c r="BW2228" s="125"/>
      <c r="BX2228" s="126"/>
      <c r="BY2228" s="126"/>
      <c r="BZ2228" s="126"/>
      <c r="CA2228" s="127"/>
      <c r="CB2228" s="128"/>
    </row>
    <row r="2229" spans="1:80" x14ac:dyDescent="0.3">
      <c r="A2229" s="65"/>
      <c r="B2229" s="70"/>
      <c r="C2229" s="70"/>
      <c r="D2229" s="71"/>
      <c r="E2229" s="71"/>
      <c r="F2229" s="71"/>
      <c r="G2229" s="70"/>
      <c r="H2229" s="70"/>
      <c r="I2229" s="70"/>
      <c r="J2229" s="70"/>
      <c r="K2229" s="70"/>
      <c r="L2229" s="70"/>
      <c r="M2229" s="70"/>
      <c r="N2229" s="194"/>
      <c r="O2229" s="80"/>
      <c r="P2229" s="75"/>
      <c r="Q2229" s="75"/>
      <c r="R2229" s="75"/>
      <c r="S2229" s="75"/>
      <c r="T2229" s="75"/>
      <c r="U2229" s="75"/>
      <c r="V2229" s="74"/>
      <c r="W2229" s="74"/>
      <c r="X2229" s="74"/>
      <c r="Y2229" s="73"/>
      <c r="Z2229" s="72"/>
      <c r="AA2229" s="65"/>
      <c r="AB2229" s="65"/>
      <c r="AC2229" s="125"/>
      <c r="AD2229" s="125"/>
      <c r="AE2229" s="126"/>
      <c r="AF2229" s="126"/>
      <c r="AG2229" s="126"/>
      <c r="AH2229" s="125"/>
      <c r="AI2229" s="125"/>
      <c r="AJ2229" s="125"/>
      <c r="AK2229" s="125"/>
      <c r="AL2229" s="125"/>
      <c r="AM2229" s="125"/>
      <c r="AN2229" s="125"/>
      <c r="AO2229" s="66"/>
      <c r="AP2229" s="125"/>
      <c r="AQ2229" s="125"/>
      <c r="AR2229" s="125"/>
      <c r="AS2229" s="125"/>
      <c r="AT2229" s="125"/>
      <c r="AU2229" s="125"/>
      <c r="AV2229" s="125"/>
      <c r="AW2229" s="126"/>
      <c r="AX2229" s="126"/>
      <c r="AY2229" s="126"/>
      <c r="AZ2229" s="127"/>
      <c r="BA2229" s="128"/>
      <c r="BB2229" s="65"/>
      <c r="BC2229" s="65"/>
      <c r="BD2229" s="125"/>
      <c r="BE2229" s="125"/>
      <c r="BF2229" s="126"/>
      <c r="BG2229" s="126"/>
      <c r="BH2229" s="126"/>
      <c r="BI2229" s="125"/>
      <c r="BJ2229" s="125"/>
      <c r="BK2229" s="125"/>
      <c r="BL2229" s="125"/>
      <c r="BM2229" s="125"/>
      <c r="BN2229" s="125"/>
      <c r="BO2229" s="129"/>
      <c r="BP2229" s="66"/>
      <c r="BQ2229" s="129"/>
      <c r="BR2229" s="125"/>
      <c r="BS2229" s="125"/>
      <c r="BT2229" s="125"/>
      <c r="BU2229" s="125"/>
      <c r="BV2229" s="125"/>
      <c r="BW2229" s="125"/>
      <c r="BX2229" s="126"/>
      <c r="BY2229" s="126"/>
      <c r="BZ2229" s="126"/>
      <c r="CA2229" s="127"/>
      <c r="CB2229" s="128"/>
    </row>
    <row r="2230" spans="1:80" x14ac:dyDescent="0.3">
      <c r="A2230" s="65"/>
      <c r="B2230" s="70"/>
      <c r="C2230" s="70"/>
      <c r="D2230" s="71"/>
      <c r="E2230" s="71"/>
      <c r="F2230" s="71"/>
      <c r="G2230" s="70"/>
      <c r="H2230" s="70"/>
      <c r="I2230" s="70"/>
      <c r="J2230" s="70"/>
      <c r="K2230" s="70"/>
      <c r="L2230" s="70"/>
      <c r="M2230" s="70"/>
      <c r="N2230" s="194"/>
      <c r="O2230" s="80"/>
      <c r="P2230" s="75"/>
      <c r="Q2230" s="75"/>
      <c r="R2230" s="75"/>
      <c r="S2230" s="75"/>
      <c r="T2230" s="75"/>
      <c r="U2230" s="75"/>
      <c r="V2230" s="74"/>
      <c r="W2230" s="74"/>
      <c r="X2230" s="74"/>
      <c r="Y2230" s="73"/>
      <c r="Z2230" s="72"/>
      <c r="AA2230" s="65"/>
      <c r="AB2230" s="65"/>
      <c r="AC2230" s="125"/>
      <c r="AD2230" s="125"/>
      <c r="AE2230" s="126"/>
      <c r="AF2230" s="126"/>
      <c r="AG2230" s="126"/>
      <c r="AH2230" s="125"/>
      <c r="AI2230" s="125"/>
      <c r="AJ2230" s="125"/>
      <c r="AK2230" s="125"/>
      <c r="AL2230" s="125"/>
      <c r="AM2230" s="125"/>
      <c r="AN2230" s="125"/>
      <c r="AO2230" s="66"/>
      <c r="AP2230" s="125"/>
      <c r="AQ2230" s="125"/>
      <c r="AR2230" s="125"/>
      <c r="AS2230" s="125"/>
      <c r="AT2230" s="125"/>
      <c r="AU2230" s="125"/>
      <c r="AV2230" s="125"/>
      <c r="AW2230" s="126"/>
      <c r="AX2230" s="126"/>
      <c r="AY2230" s="126"/>
      <c r="AZ2230" s="127"/>
      <c r="BA2230" s="128"/>
      <c r="BB2230" s="65"/>
      <c r="BC2230" s="65"/>
      <c r="BD2230" s="125"/>
      <c r="BE2230" s="125"/>
      <c r="BF2230" s="126"/>
      <c r="BG2230" s="126"/>
      <c r="BH2230" s="126"/>
      <c r="BI2230" s="125"/>
      <c r="BJ2230" s="125"/>
      <c r="BK2230" s="125"/>
      <c r="BL2230" s="125"/>
      <c r="BM2230" s="125"/>
      <c r="BN2230" s="125"/>
      <c r="BO2230" s="129"/>
      <c r="BP2230" s="66"/>
      <c r="BQ2230" s="129"/>
      <c r="BR2230" s="125"/>
      <c r="BS2230" s="125"/>
      <c r="BT2230" s="125"/>
      <c r="BU2230" s="125"/>
      <c r="BV2230" s="125"/>
      <c r="BW2230" s="125"/>
      <c r="BX2230" s="126"/>
      <c r="BY2230" s="126"/>
      <c r="BZ2230" s="126"/>
      <c r="CA2230" s="127"/>
      <c r="CB2230" s="128"/>
    </row>
    <row r="2231" spans="1:80" x14ac:dyDescent="0.3">
      <c r="A2231" s="65"/>
      <c r="B2231" s="70"/>
      <c r="C2231" s="70"/>
      <c r="D2231" s="71"/>
      <c r="E2231" s="71"/>
      <c r="F2231" s="71"/>
      <c r="G2231" s="70"/>
      <c r="H2231" s="70"/>
      <c r="I2231" s="70"/>
      <c r="J2231" s="70"/>
      <c r="K2231" s="70"/>
      <c r="L2231" s="70"/>
      <c r="M2231" s="70"/>
      <c r="N2231" s="194"/>
      <c r="O2231" s="80"/>
      <c r="P2231" s="75"/>
      <c r="Q2231" s="75"/>
      <c r="R2231" s="75"/>
      <c r="S2231" s="75"/>
      <c r="T2231" s="75"/>
      <c r="U2231" s="75"/>
      <c r="V2231" s="74"/>
      <c r="W2231" s="74"/>
      <c r="X2231" s="74"/>
      <c r="Y2231" s="73"/>
      <c r="Z2231" s="72"/>
      <c r="AA2231" s="65"/>
      <c r="AB2231" s="65"/>
      <c r="AC2231" s="125"/>
      <c r="AD2231" s="125"/>
      <c r="AE2231" s="126"/>
      <c r="AF2231" s="126"/>
      <c r="AG2231" s="126"/>
      <c r="AH2231" s="125"/>
      <c r="AI2231" s="125"/>
      <c r="AJ2231" s="125"/>
      <c r="AK2231" s="125"/>
      <c r="AL2231" s="125"/>
      <c r="AM2231" s="125"/>
      <c r="AN2231" s="125"/>
      <c r="AO2231" s="82"/>
      <c r="AP2231" s="125"/>
      <c r="AQ2231" s="125"/>
      <c r="AR2231" s="125"/>
      <c r="AS2231" s="125"/>
      <c r="AT2231" s="125"/>
      <c r="AU2231" s="125"/>
      <c r="AV2231" s="125"/>
      <c r="AW2231" s="126"/>
      <c r="AX2231" s="126"/>
      <c r="AY2231" s="126"/>
      <c r="AZ2231" s="125"/>
      <c r="BA2231" s="125"/>
      <c r="BB2231" s="65"/>
      <c r="BC2231" s="65"/>
      <c r="BD2231" s="125"/>
      <c r="BE2231" s="125"/>
      <c r="BF2231" s="126"/>
      <c r="BG2231" s="126"/>
      <c r="BH2231" s="126"/>
      <c r="BI2231" s="125"/>
      <c r="BJ2231" s="125"/>
      <c r="BK2231" s="125"/>
      <c r="BL2231" s="125"/>
      <c r="BM2231" s="125"/>
      <c r="BN2231" s="125"/>
      <c r="BO2231" s="129"/>
      <c r="BP2231" s="82"/>
      <c r="BQ2231" s="129"/>
      <c r="BR2231" s="125"/>
      <c r="BS2231" s="125"/>
      <c r="BT2231" s="125"/>
      <c r="BU2231" s="125"/>
      <c r="BV2231" s="125"/>
      <c r="BW2231" s="125"/>
      <c r="BX2231" s="126"/>
      <c r="BY2231" s="126"/>
      <c r="BZ2231" s="126"/>
      <c r="CA2231" s="125"/>
      <c r="CB2231" s="125"/>
    </row>
    <row r="2232" spans="1:80" x14ac:dyDescent="0.3">
      <c r="A2232" s="65"/>
      <c r="B2232" s="70"/>
      <c r="C2232" s="70"/>
      <c r="D2232" s="71"/>
      <c r="E2232" s="71"/>
      <c r="F2232" s="71"/>
      <c r="G2232" s="70"/>
      <c r="H2232" s="70"/>
      <c r="I2232" s="70"/>
      <c r="J2232" s="70"/>
      <c r="K2232" s="70"/>
      <c r="L2232" s="70"/>
      <c r="M2232" s="70"/>
      <c r="N2232" s="194"/>
      <c r="O2232" s="80"/>
      <c r="P2232" s="75"/>
      <c r="Q2232" s="75"/>
      <c r="R2232" s="75"/>
      <c r="S2232" s="75"/>
      <c r="T2232" s="75"/>
      <c r="U2232" s="75"/>
      <c r="V2232" s="74"/>
      <c r="W2232" s="74"/>
      <c r="X2232" s="74"/>
      <c r="Y2232" s="73"/>
      <c r="Z2232" s="72"/>
      <c r="AA2232" s="65"/>
      <c r="AB2232" s="65"/>
      <c r="AC2232" s="128"/>
      <c r="AD2232" s="127"/>
      <c r="AE2232" s="126"/>
      <c r="AF2232" s="126"/>
      <c r="AG2232" s="126"/>
      <c r="AH2232" s="125"/>
      <c r="AI2232" s="125"/>
      <c r="AJ2232" s="125"/>
      <c r="AK2232" s="125"/>
      <c r="AL2232" s="125"/>
      <c r="AM2232" s="125"/>
      <c r="AN2232" s="125"/>
      <c r="AO2232" s="66"/>
      <c r="AP2232" s="125"/>
      <c r="AQ2232" s="125"/>
      <c r="AR2232" s="125"/>
      <c r="AS2232" s="125"/>
      <c r="AT2232" s="125"/>
      <c r="AU2232" s="125"/>
      <c r="AV2232" s="125"/>
      <c r="AW2232" s="126"/>
      <c r="AX2232" s="126"/>
      <c r="AY2232" s="126"/>
      <c r="AZ2232" s="125"/>
      <c r="BA2232" s="125"/>
      <c r="BB2232" s="65"/>
      <c r="BC2232" s="65"/>
      <c r="BD2232" s="128"/>
      <c r="BE2232" s="127"/>
      <c r="BF2232" s="126"/>
      <c r="BG2232" s="126"/>
      <c r="BH2232" s="126"/>
      <c r="BI2232" s="125"/>
      <c r="BJ2232" s="125"/>
      <c r="BK2232" s="125"/>
      <c r="BL2232" s="125"/>
      <c r="BM2232" s="125"/>
      <c r="BN2232" s="125"/>
      <c r="BO2232" s="129"/>
      <c r="BP2232" s="66"/>
      <c r="BQ2232" s="129"/>
      <c r="BR2232" s="125"/>
      <c r="BS2232" s="125"/>
      <c r="BT2232" s="125"/>
      <c r="BU2232" s="125"/>
      <c r="BV2232" s="125"/>
      <c r="BW2232" s="125"/>
      <c r="BX2232" s="126"/>
      <c r="BY2232" s="126"/>
      <c r="BZ2232" s="126"/>
      <c r="CA2232" s="125"/>
      <c r="CB2232" s="125"/>
    </row>
    <row r="2233" spans="1:80" x14ac:dyDescent="0.3">
      <c r="A2233" s="65"/>
      <c r="B2233" s="70"/>
      <c r="C2233" s="70"/>
      <c r="D2233" s="71"/>
      <c r="E2233" s="71"/>
      <c r="F2233" s="71"/>
      <c r="G2233" s="70"/>
      <c r="H2233" s="70"/>
      <c r="I2233" s="70"/>
      <c r="J2233" s="70"/>
      <c r="K2233" s="70"/>
      <c r="L2233" s="70"/>
      <c r="M2233" s="70"/>
      <c r="N2233" s="194"/>
      <c r="O2233" s="80"/>
      <c r="P2233" s="75"/>
      <c r="Q2233" s="75"/>
      <c r="R2233" s="75"/>
      <c r="S2233" s="75"/>
      <c r="T2233" s="75"/>
      <c r="U2233" s="75"/>
      <c r="V2233" s="74"/>
      <c r="W2233" s="74"/>
      <c r="X2233" s="74"/>
      <c r="Y2233" s="73"/>
      <c r="Z2233" s="72"/>
      <c r="AA2233" s="65"/>
      <c r="AB2233" s="65"/>
      <c r="AC2233" s="128"/>
      <c r="AD2233" s="127"/>
      <c r="AE2233" s="126"/>
      <c r="AF2233" s="126"/>
      <c r="AG2233" s="126"/>
      <c r="AH2233" s="125"/>
      <c r="AI2233" s="125"/>
      <c r="AJ2233" s="125"/>
      <c r="AK2233" s="125"/>
      <c r="AL2233" s="125"/>
      <c r="AM2233" s="125"/>
      <c r="AN2233" s="125"/>
      <c r="AO2233" s="66"/>
      <c r="AP2233" s="125"/>
      <c r="AQ2233" s="125"/>
      <c r="AR2233" s="125"/>
      <c r="AS2233" s="125"/>
      <c r="AT2233" s="125"/>
      <c r="AU2233" s="125"/>
      <c r="AV2233" s="125"/>
      <c r="AW2233" s="126"/>
      <c r="AX2233" s="126"/>
      <c r="AY2233" s="126"/>
      <c r="AZ2233" s="125"/>
      <c r="BA2233" s="125"/>
      <c r="BB2233" s="65"/>
      <c r="BC2233" s="65"/>
      <c r="BD2233" s="128"/>
      <c r="BE2233" s="127"/>
      <c r="BF2233" s="126"/>
      <c r="BG2233" s="126"/>
      <c r="BH2233" s="126"/>
      <c r="BI2233" s="125"/>
      <c r="BJ2233" s="125"/>
      <c r="BK2233" s="125"/>
      <c r="BL2233" s="125"/>
      <c r="BM2233" s="125"/>
      <c r="BN2233" s="125"/>
      <c r="BO2233" s="129"/>
      <c r="BP2233" s="66"/>
      <c r="BQ2233" s="129"/>
      <c r="BR2233" s="125"/>
      <c r="BS2233" s="125"/>
      <c r="BT2233" s="125"/>
      <c r="BU2233" s="125"/>
      <c r="BV2233" s="125"/>
      <c r="BW2233" s="125"/>
      <c r="BX2233" s="126"/>
      <c r="BY2233" s="126"/>
      <c r="BZ2233" s="126"/>
      <c r="CA2233" s="125"/>
      <c r="CB2233" s="125"/>
    </row>
    <row r="2234" spans="1:80" x14ac:dyDescent="0.3">
      <c r="A2234" s="65"/>
      <c r="B2234" s="70"/>
      <c r="C2234" s="70"/>
      <c r="D2234" s="71"/>
      <c r="E2234" s="71"/>
      <c r="F2234" s="71"/>
      <c r="G2234" s="70"/>
      <c r="H2234" s="70"/>
      <c r="I2234" s="70"/>
      <c r="J2234" s="70"/>
      <c r="K2234" s="70"/>
      <c r="L2234" s="70"/>
      <c r="M2234" s="70"/>
      <c r="N2234" s="194"/>
      <c r="O2234" s="80"/>
      <c r="P2234" s="75"/>
      <c r="Q2234" s="75"/>
      <c r="R2234" s="75"/>
      <c r="S2234" s="75"/>
      <c r="T2234" s="75"/>
      <c r="U2234" s="75"/>
      <c r="V2234" s="74"/>
      <c r="W2234" s="74"/>
      <c r="X2234" s="74"/>
      <c r="Y2234" s="73"/>
      <c r="Z2234" s="72"/>
      <c r="AA2234" s="65"/>
      <c r="AB2234" s="65"/>
      <c r="AC2234" s="128"/>
      <c r="AD2234" s="127"/>
      <c r="AE2234" s="126"/>
      <c r="AF2234" s="126"/>
      <c r="AG2234" s="126"/>
      <c r="AH2234" s="125"/>
      <c r="AI2234" s="125"/>
      <c r="AJ2234" s="125"/>
      <c r="AK2234" s="125"/>
      <c r="AL2234" s="125"/>
      <c r="AM2234" s="125"/>
      <c r="AN2234" s="125"/>
      <c r="AO2234" s="66"/>
      <c r="AP2234" s="125"/>
      <c r="AQ2234" s="125"/>
      <c r="AR2234" s="125"/>
      <c r="AS2234" s="125"/>
      <c r="AT2234" s="125"/>
      <c r="AU2234" s="125"/>
      <c r="AV2234" s="125"/>
      <c r="AW2234" s="126"/>
      <c r="AX2234" s="126"/>
      <c r="AY2234" s="126"/>
      <c r="AZ2234" s="125"/>
      <c r="BA2234" s="125"/>
      <c r="BB2234" s="65"/>
      <c r="BC2234" s="65"/>
      <c r="BD2234" s="128"/>
      <c r="BE2234" s="127"/>
      <c r="BF2234" s="126"/>
      <c r="BG2234" s="126"/>
      <c r="BH2234" s="126"/>
      <c r="BI2234" s="125"/>
      <c r="BJ2234" s="125"/>
      <c r="BK2234" s="125"/>
      <c r="BL2234" s="125"/>
      <c r="BM2234" s="125"/>
      <c r="BN2234" s="125"/>
      <c r="BO2234" s="129"/>
      <c r="BP2234" s="66"/>
      <c r="BQ2234" s="129"/>
      <c r="BR2234" s="125"/>
      <c r="BS2234" s="125"/>
      <c r="BT2234" s="125"/>
      <c r="BU2234" s="125"/>
      <c r="BV2234" s="125"/>
      <c r="BW2234" s="125"/>
      <c r="BX2234" s="126"/>
      <c r="BY2234" s="126"/>
      <c r="BZ2234" s="126"/>
      <c r="CA2234" s="125"/>
      <c r="CB2234" s="125"/>
    </row>
    <row r="2235" spans="1:80" x14ac:dyDescent="0.3">
      <c r="A2235" s="65"/>
      <c r="B2235" s="70"/>
      <c r="C2235" s="70"/>
      <c r="D2235" s="71"/>
      <c r="E2235" s="71"/>
      <c r="F2235" s="71"/>
      <c r="G2235" s="70"/>
      <c r="H2235" s="70"/>
      <c r="I2235" s="70"/>
      <c r="J2235" s="70"/>
      <c r="K2235" s="70"/>
      <c r="L2235" s="70"/>
      <c r="M2235" s="70"/>
      <c r="N2235" s="194"/>
      <c r="O2235" s="80"/>
      <c r="P2235" s="75"/>
      <c r="Q2235" s="75"/>
      <c r="R2235" s="75"/>
      <c r="S2235" s="75"/>
      <c r="T2235" s="75"/>
      <c r="U2235" s="75"/>
      <c r="V2235" s="74"/>
      <c r="W2235" s="74"/>
      <c r="X2235" s="74"/>
      <c r="Y2235" s="73"/>
      <c r="Z2235" s="72"/>
      <c r="AA2235" s="65"/>
      <c r="AB2235" s="65"/>
      <c r="AC2235" s="128"/>
      <c r="AD2235" s="127"/>
      <c r="AE2235" s="126"/>
      <c r="AF2235" s="126"/>
      <c r="AG2235" s="126"/>
      <c r="AH2235" s="125"/>
      <c r="AI2235" s="125"/>
      <c r="AJ2235" s="125"/>
      <c r="AK2235" s="125"/>
      <c r="AL2235" s="125"/>
      <c r="AM2235" s="125"/>
      <c r="AN2235" s="125"/>
      <c r="AO2235" s="66"/>
      <c r="AP2235" s="125"/>
      <c r="AQ2235" s="125"/>
      <c r="AR2235" s="125"/>
      <c r="AS2235" s="125"/>
      <c r="AT2235" s="125"/>
      <c r="AU2235" s="125"/>
      <c r="AV2235" s="125"/>
      <c r="AW2235" s="126"/>
      <c r="AX2235" s="126"/>
      <c r="AY2235" s="126"/>
      <c r="AZ2235" s="125"/>
      <c r="BA2235" s="125"/>
      <c r="BB2235" s="65"/>
      <c r="BC2235" s="65"/>
      <c r="BD2235" s="128"/>
      <c r="BE2235" s="127"/>
      <c r="BF2235" s="126"/>
      <c r="BG2235" s="126"/>
      <c r="BH2235" s="126"/>
      <c r="BI2235" s="125"/>
      <c r="BJ2235" s="125"/>
      <c r="BK2235" s="125"/>
      <c r="BL2235" s="125"/>
      <c r="BM2235" s="125"/>
      <c r="BN2235" s="125"/>
      <c r="BO2235" s="129"/>
      <c r="BP2235" s="66"/>
      <c r="BQ2235" s="129"/>
      <c r="BR2235" s="125"/>
      <c r="BS2235" s="125"/>
      <c r="BT2235" s="125"/>
      <c r="BU2235" s="125"/>
      <c r="BV2235" s="125"/>
      <c r="BW2235" s="125"/>
      <c r="BX2235" s="126"/>
      <c r="BY2235" s="126"/>
      <c r="BZ2235" s="126"/>
      <c r="CA2235" s="125"/>
      <c r="CB2235" s="125"/>
    </row>
    <row r="2236" spans="1:80" x14ac:dyDescent="0.3">
      <c r="A2236" s="65"/>
      <c r="B2236" s="70"/>
      <c r="C2236" s="70"/>
      <c r="D2236" s="71"/>
      <c r="E2236" s="71"/>
      <c r="F2236" s="71"/>
      <c r="G2236" s="70"/>
      <c r="H2236" s="70"/>
      <c r="I2236" s="70"/>
      <c r="J2236" s="70"/>
      <c r="K2236" s="70"/>
      <c r="L2236" s="70"/>
      <c r="M2236" s="70"/>
      <c r="N2236" s="194"/>
      <c r="O2236" s="80"/>
      <c r="P2236" s="75"/>
      <c r="Q2236" s="75"/>
      <c r="R2236" s="75"/>
      <c r="S2236" s="75"/>
      <c r="T2236" s="75"/>
      <c r="U2236" s="75"/>
      <c r="V2236" s="74"/>
      <c r="W2236" s="74"/>
      <c r="X2236" s="74"/>
      <c r="Y2236" s="73"/>
      <c r="Z2236" s="72"/>
      <c r="AA2236" s="65"/>
      <c r="AB2236" s="65"/>
      <c r="AC2236" s="128"/>
      <c r="AD2236" s="127"/>
      <c r="AE2236" s="126"/>
      <c r="AF2236" s="126"/>
      <c r="AG2236" s="126"/>
      <c r="AH2236" s="125"/>
      <c r="AI2236" s="125"/>
      <c r="AJ2236" s="125"/>
      <c r="AK2236" s="125"/>
      <c r="AL2236" s="125"/>
      <c r="AM2236" s="125"/>
      <c r="AN2236" s="125"/>
      <c r="AO2236" s="66"/>
      <c r="AP2236" s="125"/>
      <c r="AQ2236" s="125"/>
      <c r="AR2236" s="125"/>
      <c r="AS2236" s="125"/>
      <c r="AT2236" s="125"/>
      <c r="AU2236" s="125"/>
      <c r="AV2236" s="125"/>
      <c r="AW2236" s="126"/>
      <c r="AX2236" s="126"/>
      <c r="AY2236" s="126"/>
      <c r="AZ2236" s="125"/>
      <c r="BA2236" s="125"/>
      <c r="BB2236" s="65"/>
      <c r="BC2236" s="65"/>
      <c r="BD2236" s="128"/>
      <c r="BE2236" s="127"/>
      <c r="BF2236" s="126"/>
      <c r="BG2236" s="126"/>
      <c r="BH2236" s="126"/>
      <c r="BI2236" s="125"/>
      <c r="BJ2236" s="125"/>
      <c r="BK2236" s="125"/>
      <c r="BL2236" s="125"/>
      <c r="BM2236" s="125"/>
      <c r="BN2236" s="125"/>
      <c r="BO2236" s="129"/>
      <c r="BP2236" s="66"/>
      <c r="BQ2236" s="129"/>
      <c r="BR2236" s="125"/>
      <c r="BS2236" s="125"/>
      <c r="BT2236" s="125"/>
      <c r="BU2236" s="125"/>
      <c r="BV2236" s="125"/>
      <c r="BW2236" s="125"/>
      <c r="BX2236" s="126"/>
      <c r="BY2236" s="126"/>
      <c r="BZ2236" s="126"/>
      <c r="CA2236" s="125"/>
      <c r="CB2236" s="125"/>
    </row>
    <row r="2237" spans="1:80" x14ac:dyDescent="0.3">
      <c r="A2237" s="65"/>
      <c r="B2237" s="70"/>
      <c r="C2237" s="70"/>
      <c r="D2237" s="71"/>
      <c r="E2237" s="71"/>
      <c r="F2237" s="71"/>
      <c r="G2237" s="70"/>
      <c r="H2237" s="70"/>
      <c r="I2237" s="70"/>
      <c r="J2237" s="70"/>
      <c r="K2237" s="70"/>
      <c r="L2237" s="70"/>
      <c r="M2237" s="70"/>
      <c r="N2237" s="195"/>
      <c r="O2237" s="70"/>
      <c r="P2237" s="70"/>
      <c r="Q2237" s="70"/>
      <c r="R2237" s="70"/>
      <c r="S2237" s="70"/>
      <c r="T2237" s="70"/>
      <c r="U2237" s="70"/>
      <c r="V2237" s="71"/>
      <c r="W2237" s="71"/>
      <c r="X2237" s="71"/>
      <c r="Y2237" s="70"/>
      <c r="Z2237" s="70"/>
      <c r="AA2237" s="65"/>
      <c r="AB2237" s="65"/>
      <c r="AC2237" s="128"/>
      <c r="AD2237" s="127"/>
      <c r="AE2237" s="126"/>
      <c r="AF2237" s="126"/>
      <c r="AG2237" s="126"/>
      <c r="AH2237" s="125"/>
      <c r="AI2237" s="125"/>
      <c r="AJ2237" s="125"/>
      <c r="AK2237" s="125"/>
      <c r="AL2237" s="125"/>
      <c r="AM2237" s="125"/>
      <c r="AN2237" s="125"/>
      <c r="AO2237" s="66"/>
      <c r="AP2237" s="125"/>
      <c r="AQ2237" s="125"/>
      <c r="AR2237" s="125"/>
      <c r="AS2237" s="125"/>
      <c r="AT2237" s="125"/>
      <c r="AU2237" s="125"/>
      <c r="AV2237" s="125"/>
      <c r="AW2237" s="126"/>
      <c r="AX2237" s="126"/>
      <c r="AY2237" s="126"/>
      <c r="AZ2237" s="125"/>
      <c r="BA2237" s="125"/>
      <c r="BB2237" s="65"/>
      <c r="BC2237" s="65"/>
      <c r="BD2237" s="128"/>
      <c r="BE2237" s="127"/>
      <c r="BF2237" s="126"/>
      <c r="BG2237" s="126"/>
      <c r="BH2237" s="126"/>
      <c r="BI2237" s="125"/>
      <c r="BJ2237" s="125"/>
      <c r="BK2237" s="125"/>
      <c r="BL2237" s="125"/>
      <c r="BM2237" s="125"/>
      <c r="BN2237" s="125"/>
      <c r="BO2237" s="129"/>
      <c r="BP2237" s="66"/>
      <c r="BQ2237" s="129"/>
      <c r="BR2237" s="125"/>
      <c r="BS2237" s="125"/>
      <c r="BT2237" s="125"/>
      <c r="BU2237" s="125"/>
      <c r="BV2237" s="125"/>
      <c r="BW2237" s="125"/>
      <c r="BX2237" s="126"/>
      <c r="BY2237" s="126"/>
      <c r="BZ2237" s="126"/>
      <c r="CA2237" s="125"/>
      <c r="CB2237" s="125"/>
    </row>
    <row r="2238" spans="1:80" x14ac:dyDescent="0.3">
      <c r="A2238" s="65"/>
      <c r="B2238" s="72"/>
      <c r="C2238" s="73"/>
      <c r="D2238" s="74"/>
      <c r="E2238" s="74"/>
      <c r="F2238" s="74"/>
      <c r="G2238" s="75"/>
      <c r="H2238" s="75"/>
      <c r="I2238" s="75"/>
      <c r="J2238" s="75"/>
      <c r="K2238" s="75"/>
      <c r="L2238" s="75"/>
      <c r="M2238" s="80"/>
      <c r="N2238" s="194"/>
      <c r="O2238" s="70"/>
      <c r="P2238" s="70"/>
      <c r="Q2238" s="70"/>
      <c r="R2238" s="70"/>
      <c r="S2238" s="70"/>
      <c r="T2238" s="70"/>
      <c r="U2238" s="70"/>
      <c r="V2238" s="71"/>
      <c r="W2238" s="71"/>
      <c r="X2238" s="71"/>
      <c r="Y2238" s="70"/>
      <c r="Z2238" s="70"/>
      <c r="AA2238" s="65"/>
      <c r="AB2238" s="65"/>
      <c r="AC2238" s="128"/>
      <c r="AD2238" s="127"/>
      <c r="AE2238" s="126"/>
      <c r="AF2238" s="126"/>
      <c r="AG2238" s="126"/>
      <c r="AH2238" s="125"/>
      <c r="AI2238" s="125"/>
      <c r="AJ2238" s="125"/>
      <c r="AK2238" s="125"/>
      <c r="AL2238" s="125"/>
      <c r="AM2238" s="125"/>
      <c r="AN2238" s="125"/>
      <c r="AO2238" s="66"/>
      <c r="AP2238" s="125"/>
      <c r="AQ2238" s="125"/>
      <c r="AR2238" s="125"/>
      <c r="AS2238" s="125"/>
      <c r="AT2238" s="125"/>
      <c r="AU2238" s="125"/>
      <c r="AV2238" s="125"/>
      <c r="AW2238" s="126"/>
      <c r="AX2238" s="126"/>
      <c r="AY2238" s="126"/>
      <c r="AZ2238" s="125"/>
      <c r="BA2238" s="125"/>
      <c r="BB2238" s="65"/>
      <c r="BC2238" s="65"/>
      <c r="BD2238" s="128"/>
      <c r="BE2238" s="127"/>
      <c r="BF2238" s="126"/>
      <c r="BG2238" s="126"/>
      <c r="BH2238" s="126"/>
      <c r="BI2238" s="125"/>
      <c r="BJ2238" s="125"/>
      <c r="BK2238" s="125"/>
      <c r="BL2238" s="125"/>
      <c r="BM2238" s="125"/>
      <c r="BN2238" s="125"/>
      <c r="BO2238" s="129"/>
      <c r="BP2238" s="66"/>
      <c r="BQ2238" s="129"/>
      <c r="BR2238" s="125"/>
      <c r="BS2238" s="125"/>
      <c r="BT2238" s="125"/>
      <c r="BU2238" s="125"/>
      <c r="BV2238" s="125"/>
      <c r="BW2238" s="125"/>
      <c r="BX2238" s="126"/>
      <c r="BY2238" s="126"/>
      <c r="BZ2238" s="126"/>
      <c r="CA2238" s="125"/>
      <c r="CB2238" s="125"/>
    </row>
    <row r="2239" spans="1:80" x14ac:dyDescent="0.3">
      <c r="A2239" s="65"/>
      <c r="B2239" s="72"/>
      <c r="C2239" s="73"/>
      <c r="D2239" s="74"/>
      <c r="E2239" s="74"/>
      <c r="F2239" s="74"/>
      <c r="G2239" s="75"/>
      <c r="H2239" s="75"/>
      <c r="I2239" s="75"/>
      <c r="J2239" s="75"/>
      <c r="K2239" s="75"/>
      <c r="L2239" s="75"/>
      <c r="M2239" s="80"/>
      <c r="N2239" s="194"/>
      <c r="O2239" s="70"/>
      <c r="P2239" s="70"/>
      <c r="Q2239" s="70"/>
      <c r="R2239" s="70"/>
      <c r="S2239" s="70"/>
      <c r="T2239" s="70"/>
      <c r="U2239" s="70"/>
      <c r="V2239" s="71"/>
      <c r="W2239" s="71"/>
      <c r="X2239" s="71"/>
      <c r="Y2239" s="70"/>
      <c r="Z2239" s="70"/>
      <c r="AA2239" s="65"/>
      <c r="AB2239" s="65"/>
      <c r="AC2239" s="128"/>
      <c r="AD2239" s="127"/>
      <c r="AE2239" s="126"/>
      <c r="AF2239" s="126"/>
      <c r="AG2239" s="126"/>
      <c r="AH2239" s="125"/>
      <c r="AI2239" s="125"/>
      <c r="AJ2239" s="125"/>
      <c r="AK2239" s="125"/>
      <c r="AL2239" s="125"/>
      <c r="AM2239" s="125"/>
      <c r="AN2239" s="125"/>
      <c r="AO2239" s="66"/>
      <c r="AP2239" s="125"/>
      <c r="AQ2239" s="125"/>
      <c r="AR2239" s="125"/>
      <c r="AS2239" s="125"/>
      <c r="AT2239" s="125"/>
      <c r="AU2239" s="125"/>
      <c r="AV2239" s="125"/>
      <c r="AW2239" s="126"/>
      <c r="AX2239" s="126"/>
      <c r="AY2239" s="126"/>
      <c r="AZ2239" s="125"/>
      <c r="BA2239" s="125"/>
      <c r="BB2239" s="65"/>
      <c r="BC2239" s="65"/>
      <c r="BD2239" s="128"/>
      <c r="BE2239" s="127"/>
      <c r="BF2239" s="126"/>
      <c r="BG2239" s="126"/>
      <c r="BH2239" s="126"/>
      <c r="BI2239" s="125"/>
      <c r="BJ2239" s="125"/>
      <c r="BK2239" s="125"/>
      <c r="BL2239" s="125"/>
      <c r="BM2239" s="125"/>
      <c r="BN2239" s="125"/>
      <c r="BO2239" s="129"/>
      <c r="BP2239" s="66"/>
      <c r="BQ2239" s="129"/>
      <c r="BR2239" s="125"/>
      <c r="BS2239" s="125"/>
      <c r="BT2239" s="125"/>
      <c r="BU2239" s="125"/>
      <c r="BV2239" s="125"/>
      <c r="BW2239" s="125"/>
      <c r="BX2239" s="126"/>
      <c r="BY2239" s="126"/>
      <c r="BZ2239" s="126"/>
      <c r="CA2239" s="125"/>
      <c r="CB2239" s="125"/>
    </row>
    <row r="2240" spans="1:80" x14ac:dyDescent="0.3">
      <c r="A2240" s="65"/>
      <c r="B2240" s="72"/>
      <c r="C2240" s="73"/>
      <c r="D2240" s="74"/>
      <c r="E2240" s="74"/>
      <c r="F2240" s="74"/>
      <c r="G2240" s="75"/>
      <c r="H2240" s="75"/>
      <c r="I2240" s="75"/>
      <c r="J2240" s="75"/>
      <c r="K2240" s="75"/>
      <c r="L2240" s="75"/>
      <c r="M2240" s="80"/>
      <c r="N2240" s="194"/>
      <c r="O2240" s="70"/>
      <c r="P2240" s="70"/>
      <c r="Q2240" s="70"/>
      <c r="R2240" s="70"/>
      <c r="S2240" s="70"/>
      <c r="T2240" s="70"/>
      <c r="U2240" s="70"/>
      <c r="V2240" s="71"/>
      <c r="W2240" s="71"/>
      <c r="X2240" s="71"/>
      <c r="Y2240" s="70"/>
      <c r="Z2240" s="70"/>
      <c r="AA2240" s="65"/>
      <c r="AB2240" s="65"/>
      <c r="AC2240" s="128"/>
      <c r="AD2240" s="127"/>
      <c r="AE2240" s="126"/>
      <c r="AF2240" s="126"/>
      <c r="AG2240" s="126"/>
      <c r="AH2240" s="125"/>
      <c r="AI2240" s="125"/>
      <c r="AJ2240" s="125"/>
      <c r="AK2240" s="125"/>
      <c r="AL2240" s="125"/>
      <c r="AM2240" s="125"/>
      <c r="AN2240" s="125"/>
      <c r="AO2240" s="66"/>
      <c r="AP2240" s="125"/>
      <c r="AQ2240" s="125"/>
      <c r="AR2240" s="125"/>
      <c r="AS2240" s="125"/>
      <c r="AT2240" s="125"/>
      <c r="AU2240" s="125"/>
      <c r="AV2240" s="125"/>
      <c r="AW2240" s="126"/>
      <c r="AX2240" s="126"/>
      <c r="AY2240" s="126"/>
      <c r="AZ2240" s="125"/>
      <c r="BA2240" s="125"/>
      <c r="BB2240" s="65"/>
      <c r="BC2240" s="65"/>
      <c r="BD2240" s="128"/>
      <c r="BE2240" s="127"/>
      <c r="BF2240" s="126"/>
      <c r="BG2240" s="126"/>
      <c r="BH2240" s="126"/>
      <c r="BI2240" s="125"/>
      <c r="BJ2240" s="125"/>
      <c r="BK2240" s="125"/>
      <c r="BL2240" s="125"/>
      <c r="BM2240" s="125"/>
      <c r="BN2240" s="125"/>
      <c r="BO2240" s="129"/>
      <c r="BP2240" s="66"/>
      <c r="BQ2240" s="129"/>
      <c r="BR2240" s="125"/>
      <c r="BS2240" s="125"/>
      <c r="BT2240" s="125"/>
      <c r="BU2240" s="125"/>
      <c r="BV2240" s="125"/>
      <c r="BW2240" s="125"/>
      <c r="BX2240" s="126"/>
      <c r="BY2240" s="126"/>
      <c r="BZ2240" s="126"/>
      <c r="CA2240" s="125"/>
      <c r="CB2240" s="125"/>
    </row>
    <row r="2241" spans="1:80" x14ac:dyDescent="0.3">
      <c r="A2241" s="65"/>
      <c r="B2241" s="72"/>
      <c r="C2241" s="73"/>
      <c r="D2241" s="74"/>
      <c r="E2241" s="74"/>
      <c r="F2241" s="74"/>
      <c r="G2241" s="75"/>
      <c r="H2241" s="75"/>
      <c r="I2241" s="75"/>
      <c r="J2241" s="75"/>
      <c r="K2241" s="75"/>
      <c r="L2241" s="75"/>
      <c r="M2241" s="80"/>
      <c r="N2241" s="194"/>
      <c r="O2241" s="70"/>
      <c r="P2241" s="70"/>
      <c r="Q2241" s="70"/>
      <c r="R2241" s="70"/>
      <c r="S2241" s="70"/>
      <c r="T2241" s="70"/>
      <c r="U2241" s="70"/>
      <c r="V2241" s="71"/>
      <c r="W2241" s="71"/>
      <c r="X2241" s="71"/>
      <c r="Y2241" s="70"/>
      <c r="Z2241" s="70"/>
      <c r="AA2241" s="65"/>
      <c r="AB2241" s="65"/>
      <c r="AC2241" s="128"/>
      <c r="AD2241" s="127"/>
      <c r="AE2241" s="126"/>
      <c r="AF2241" s="126"/>
      <c r="AG2241" s="126"/>
      <c r="AH2241" s="125"/>
      <c r="AI2241" s="125"/>
      <c r="AJ2241" s="125"/>
      <c r="AK2241" s="125"/>
      <c r="AL2241" s="125"/>
      <c r="AM2241" s="125"/>
      <c r="AN2241" s="125"/>
      <c r="AO2241" s="66"/>
      <c r="AP2241" s="125"/>
      <c r="AQ2241" s="125"/>
      <c r="AR2241" s="125"/>
      <c r="AS2241" s="125"/>
      <c r="AT2241" s="125"/>
      <c r="AU2241" s="125"/>
      <c r="AV2241" s="125"/>
      <c r="AW2241" s="126"/>
      <c r="AX2241" s="126"/>
      <c r="AY2241" s="126"/>
      <c r="AZ2241" s="125"/>
      <c r="BA2241" s="125"/>
      <c r="BB2241" s="65"/>
      <c r="BC2241" s="65"/>
      <c r="BD2241" s="128"/>
      <c r="BE2241" s="127"/>
      <c r="BF2241" s="126"/>
      <c r="BG2241" s="126"/>
      <c r="BH2241" s="126"/>
      <c r="BI2241" s="125"/>
      <c r="BJ2241" s="125"/>
      <c r="BK2241" s="125"/>
      <c r="BL2241" s="125"/>
      <c r="BM2241" s="125"/>
      <c r="BN2241" s="125"/>
      <c r="BO2241" s="129"/>
      <c r="BP2241" s="66"/>
      <c r="BQ2241" s="129"/>
      <c r="BR2241" s="125"/>
      <c r="BS2241" s="125"/>
      <c r="BT2241" s="125"/>
      <c r="BU2241" s="125"/>
      <c r="BV2241" s="125"/>
      <c r="BW2241" s="125"/>
      <c r="BX2241" s="126"/>
      <c r="BY2241" s="126"/>
      <c r="BZ2241" s="126"/>
      <c r="CA2241" s="125"/>
      <c r="CB2241" s="125"/>
    </row>
    <row r="2242" spans="1:80" x14ac:dyDescent="0.3">
      <c r="A2242" s="65"/>
      <c r="B2242" s="72"/>
      <c r="C2242" s="73"/>
      <c r="D2242" s="74"/>
      <c r="E2242" s="74"/>
      <c r="F2242" s="74"/>
      <c r="G2242" s="75"/>
      <c r="H2242" s="75"/>
      <c r="I2242" s="75"/>
      <c r="J2242" s="75"/>
      <c r="K2242" s="75"/>
      <c r="L2242" s="75"/>
      <c r="M2242" s="80"/>
      <c r="N2242" s="194"/>
      <c r="O2242" s="70"/>
      <c r="P2242" s="70"/>
      <c r="Q2242" s="70"/>
      <c r="R2242" s="70"/>
      <c r="S2242" s="70"/>
      <c r="T2242" s="70"/>
      <c r="U2242" s="70"/>
      <c r="V2242" s="71"/>
      <c r="W2242" s="71"/>
      <c r="X2242" s="71"/>
      <c r="Y2242" s="70"/>
      <c r="Z2242" s="70"/>
      <c r="AA2242" s="65"/>
      <c r="AB2242" s="65"/>
      <c r="AC2242" s="128"/>
      <c r="AD2242" s="127"/>
      <c r="AE2242" s="126"/>
      <c r="AF2242" s="126"/>
      <c r="AG2242" s="126"/>
      <c r="AH2242" s="125"/>
      <c r="AI2242" s="125"/>
      <c r="AJ2242" s="125"/>
      <c r="AK2242" s="125"/>
      <c r="AL2242" s="125"/>
      <c r="AM2242" s="125"/>
      <c r="AN2242" s="125"/>
      <c r="AO2242" s="66"/>
      <c r="AP2242" s="125"/>
      <c r="AQ2242" s="125"/>
      <c r="AR2242" s="125"/>
      <c r="AS2242" s="125"/>
      <c r="AT2242" s="125"/>
      <c r="AU2242" s="125"/>
      <c r="AV2242" s="125"/>
      <c r="AW2242" s="126"/>
      <c r="AX2242" s="126"/>
      <c r="AY2242" s="126"/>
      <c r="AZ2242" s="125"/>
      <c r="BA2242" s="125"/>
      <c r="BB2242" s="65"/>
      <c r="BC2242" s="65"/>
      <c r="BD2242" s="128"/>
      <c r="BE2242" s="127"/>
      <c r="BF2242" s="126"/>
      <c r="BG2242" s="126"/>
      <c r="BH2242" s="126"/>
      <c r="BI2242" s="125"/>
      <c r="BJ2242" s="125"/>
      <c r="BK2242" s="125"/>
      <c r="BL2242" s="125"/>
      <c r="BM2242" s="125"/>
      <c r="BN2242" s="125"/>
      <c r="BO2242" s="129"/>
      <c r="BP2242" s="66"/>
      <c r="BQ2242" s="129"/>
      <c r="BR2242" s="125"/>
      <c r="BS2242" s="125"/>
      <c r="BT2242" s="125"/>
      <c r="BU2242" s="125"/>
      <c r="BV2242" s="125"/>
      <c r="BW2242" s="125"/>
      <c r="BX2242" s="126"/>
      <c r="BY2242" s="126"/>
      <c r="BZ2242" s="126"/>
      <c r="CA2242" s="125"/>
      <c r="CB2242" s="125"/>
    </row>
    <row r="2243" spans="1:80" x14ac:dyDescent="0.3">
      <c r="A2243" s="65"/>
      <c r="B2243" s="72"/>
      <c r="C2243" s="73"/>
      <c r="D2243" s="74"/>
      <c r="E2243" s="74"/>
      <c r="F2243" s="74"/>
      <c r="G2243" s="75"/>
      <c r="H2243" s="75"/>
      <c r="I2243" s="75"/>
      <c r="J2243" s="75"/>
      <c r="K2243" s="75"/>
      <c r="L2243" s="75"/>
      <c r="M2243" s="80"/>
      <c r="N2243" s="194"/>
      <c r="O2243" s="70"/>
      <c r="P2243" s="70"/>
      <c r="Q2243" s="70"/>
      <c r="R2243" s="70"/>
      <c r="S2243" s="70"/>
      <c r="T2243" s="70"/>
      <c r="U2243" s="70"/>
      <c r="V2243" s="71"/>
      <c r="W2243" s="71"/>
      <c r="X2243" s="71"/>
      <c r="Y2243" s="70"/>
      <c r="Z2243" s="70"/>
      <c r="AA2243" s="65"/>
      <c r="AB2243" s="65"/>
      <c r="AC2243" s="128"/>
      <c r="AD2243" s="127"/>
      <c r="AE2243" s="126"/>
      <c r="AF2243" s="126"/>
      <c r="AG2243" s="126"/>
      <c r="AH2243" s="125"/>
      <c r="AI2243" s="125"/>
      <c r="AJ2243" s="125"/>
      <c r="AK2243" s="125"/>
      <c r="AL2243" s="125"/>
      <c r="AM2243" s="125"/>
      <c r="AN2243" s="125"/>
      <c r="AO2243" s="66"/>
      <c r="AP2243" s="125"/>
      <c r="AQ2243" s="125"/>
      <c r="AR2243" s="125"/>
      <c r="AS2243" s="125"/>
      <c r="AT2243" s="125"/>
      <c r="AU2243" s="125"/>
      <c r="AV2243" s="125"/>
      <c r="AW2243" s="126"/>
      <c r="AX2243" s="126"/>
      <c r="AY2243" s="126"/>
      <c r="AZ2243" s="125"/>
      <c r="BA2243" s="125"/>
      <c r="BB2243" s="65"/>
      <c r="BC2243" s="65"/>
      <c r="BD2243" s="128"/>
      <c r="BE2243" s="127"/>
      <c r="BF2243" s="126"/>
      <c r="BG2243" s="126"/>
      <c r="BH2243" s="126"/>
      <c r="BI2243" s="125"/>
      <c r="BJ2243" s="125"/>
      <c r="BK2243" s="125"/>
      <c r="BL2243" s="125"/>
      <c r="BM2243" s="125"/>
      <c r="BN2243" s="125"/>
      <c r="BO2243" s="129"/>
      <c r="BP2243" s="66"/>
      <c r="BQ2243" s="129"/>
      <c r="BR2243" s="125"/>
      <c r="BS2243" s="125"/>
      <c r="BT2243" s="125"/>
      <c r="BU2243" s="125"/>
      <c r="BV2243" s="125"/>
      <c r="BW2243" s="125"/>
      <c r="BX2243" s="126"/>
      <c r="BY2243" s="126"/>
      <c r="BZ2243" s="126"/>
      <c r="CA2243" s="125"/>
      <c r="CB2243" s="125"/>
    </row>
    <row r="2244" spans="1:80" x14ac:dyDescent="0.3">
      <c r="A2244" s="65"/>
      <c r="B2244" s="72"/>
      <c r="C2244" s="73"/>
      <c r="D2244" s="74"/>
      <c r="E2244" s="74"/>
      <c r="F2244" s="74"/>
      <c r="G2244" s="75"/>
      <c r="H2244" s="75"/>
      <c r="I2244" s="75"/>
      <c r="J2244" s="75"/>
      <c r="K2244" s="75"/>
      <c r="L2244" s="75"/>
      <c r="M2244" s="80"/>
      <c r="N2244" s="194"/>
      <c r="O2244" s="70"/>
      <c r="P2244" s="70"/>
      <c r="Q2244" s="70"/>
      <c r="R2244" s="70"/>
      <c r="S2244" s="70"/>
      <c r="T2244" s="70"/>
      <c r="U2244" s="70"/>
      <c r="V2244" s="71"/>
      <c r="W2244" s="71"/>
      <c r="X2244" s="71"/>
      <c r="Y2244" s="70"/>
      <c r="Z2244" s="70"/>
      <c r="AA2244" s="65"/>
      <c r="AB2244" s="65"/>
      <c r="AC2244" s="128"/>
      <c r="AD2244" s="127"/>
      <c r="AE2244" s="126"/>
      <c r="AF2244" s="126"/>
      <c r="AG2244" s="126"/>
      <c r="AH2244" s="125"/>
      <c r="AI2244" s="125"/>
      <c r="AJ2244" s="125"/>
      <c r="AK2244" s="125"/>
      <c r="AL2244" s="125"/>
      <c r="AM2244" s="125"/>
      <c r="AN2244" s="125"/>
      <c r="AO2244" s="66"/>
      <c r="AP2244" s="125"/>
      <c r="AQ2244" s="125"/>
      <c r="AR2244" s="125"/>
      <c r="AS2244" s="125"/>
      <c r="AT2244" s="125"/>
      <c r="AU2244" s="125"/>
      <c r="AV2244" s="125"/>
      <c r="AW2244" s="126"/>
      <c r="AX2244" s="126"/>
      <c r="AY2244" s="126"/>
      <c r="AZ2244" s="125"/>
      <c r="BA2244" s="125"/>
      <c r="BB2244" s="65"/>
      <c r="BC2244" s="65"/>
      <c r="BD2244" s="128"/>
      <c r="BE2244" s="127"/>
      <c r="BF2244" s="126"/>
      <c r="BG2244" s="126"/>
      <c r="BH2244" s="126"/>
      <c r="BI2244" s="125"/>
      <c r="BJ2244" s="125"/>
      <c r="BK2244" s="125"/>
      <c r="BL2244" s="125"/>
      <c r="BM2244" s="125"/>
      <c r="BN2244" s="125"/>
      <c r="BO2244" s="129"/>
      <c r="BP2244" s="66"/>
      <c r="BQ2244" s="129"/>
      <c r="BR2244" s="125"/>
      <c r="BS2244" s="125"/>
      <c r="BT2244" s="125"/>
      <c r="BU2244" s="125"/>
      <c r="BV2244" s="125"/>
      <c r="BW2244" s="125"/>
      <c r="BX2244" s="126"/>
      <c r="BY2244" s="126"/>
      <c r="BZ2244" s="126"/>
      <c r="CA2244" s="125"/>
      <c r="CB2244" s="125"/>
    </row>
    <row r="2245" spans="1:80" x14ac:dyDescent="0.3">
      <c r="A2245" s="65"/>
      <c r="B2245" s="72"/>
      <c r="C2245" s="73"/>
      <c r="D2245" s="74"/>
      <c r="E2245" s="74"/>
      <c r="F2245" s="74"/>
      <c r="G2245" s="75"/>
      <c r="H2245" s="75"/>
      <c r="I2245" s="75"/>
      <c r="J2245" s="75"/>
      <c r="K2245" s="75"/>
      <c r="L2245" s="75"/>
      <c r="M2245" s="80"/>
      <c r="N2245" s="194"/>
      <c r="O2245" s="70"/>
      <c r="P2245" s="70"/>
      <c r="Q2245" s="70"/>
      <c r="R2245" s="70"/>
      <c r="S2245" s="70"/>
      <c r="T2245" s="70"/>
      <c r="U2245" s="70"/>
      <c r="V2245" s="71"/>
      <c r="W2245" s="71"/>
      <c r="X2245" s="71"/>
      <c r="Y2245" s="70"/>
      <c r="Z2245" s="70"/>
      <c r="AA2245" s="65"/>
      <c r="AB2245" s="65"/>
      <c r="AC2245" s="128"/>
      <c r="AD2245" s="127"/>
      <c r="AE2245" s="126"/>
      <c r="AF2245" s="126"/>
      <c r="AG2245" s="126"/>
      <c r="AH2245" s="125"/>
      <c r="AI2245" s="125"/>
      <c r="AJ2245" s="125"/>
      <c r="AK2245" s="125"/>
      <c r="AL2245" s="125"/>
      <c r="AM2245" s="125"/>
      <c r="AN2245" s="125"/>
      <c r="AO2245" s="66"/>
      <c r="AP2245" s="125"/>
      <c r="AQ2245" s="125"/>
      <c r="AR2245" s="125"/>
      <c r="AS2245" s="125"/>
      <c r="AT2245" s="125"/>
      <c r="AU2245" s="125"/>
      <c r="AV2245" s="125"/>
      <c r="AW2245" s="126"/>
      <c r="AX2245" s="126"/>
      <c r="AY2245" s="126"/>
      <c r="AZ2245" s="125"/>
      <c r="BA2245" s="125"/>
      <c r="BB2245" s="65"/>
      <c r="BC2245" s="65"/>
      <c r="BD2245" s="128"/>
      <c r="BE2245" s="127"/>
      <c r="BF2245" s="126"/>
      <c r="BG2245" s="126"/>
      <c r="BH2245" s="126"/>
      <c r="BI2245" s="125"/>
      <c r="BJ2245" s="125"/>
      <c r="BK2245" s="125"/>
      <c r="BL2245" s="125"/>
      <c r="BM2245" s="125"/>
      <c r="BN2245" s="125"/>
      <c r="BO2245" s="129"/>
      <c r="BP2245" s="66"/>
      <c r="BQ2245" s="129"/>
      <c r="BR2245" s="125"/>
      <c r="BS2245" s="125"/>
      <c r="BT2245" s="125"/>
      <c r="BU2245" s="125"/>
      <c r="BV2245" s="125"/>
      <c r="BW2245" s="125"/>
      <c r="BX2245" s="126"/>
      <c r="BY2245" s="126"/>
      <c r="BZ2245" s="126"/>
      <c r="CA2245" s="125"/>
      <c r="CB2245" s="125"/>
    </row>
    <row r="2246" spans="1:80" x14ac:dyDescent="0.3">
      <c r="A2246" s="65"/>
      <c r="B2246" s="72"/>
      <c r="C2246" s="73"/>
      <c r="D2246" s="74"/>
      <c r="E2246" s="74"/>
      <c r="F2246" s="74"/>
      <c r="G2246" s="75"/>
      <c r="H2246" s="75"/>
      <c r="I2246" s="75"/>
      <c r="J2246" s="75"/>
      <c r="K2246" s="75"/>
      <c r="L2246" s="75"/>
      <c r="M2246" s="80"/>
      <c r="N2246" s="194"/>
      <c r="O2246" s="70"/>
      <c r="P2246" s="70"/>
      <c r="Q2246" s="70"/>
      <c r="R2246" s="70"/>
      <c r="S2246" s="70"/>
      <c r="T2246" s="70"/>
      <c r="U2246" s="70"/>
      <c r="V2246" s="71"/>
      <c r="W2246" s="71"/>
      <c r="X2246" s="71"/>
      <c r="Y2246" s="70"/>
      <c r="Z2246" s="70"/>
      <c r="AA2246" s="65"/>
      <c r="AB2246" s="65"/>
      <c r="AC2246" s="128"/>
      <c r="AD2246" s="127"/>
      <c r="AE2246" s="126"/>
      <c r="AF2246" s="126"/>
      <c r="AG2246" s="126"/>
      <c r="AH2246" s="125"/>
      <c r="AI2246" s="125"/>
      <c r="AJ2246" s="125"/>
      <c r="AK2246" s="125"/>
      <c r="AL2246" s="125"/>
      <c r="AM2246" s="125"/>
      <c r="AN2246" s="125"/>
      <c r="AO2246" s="66"/>
      <c r="AP2246" s="125"/>
      <c r="AQ2246" s="125"/>
      <c r="AR2246" s="125"/>
      <c r="AS2246" s="125"/>
      <c r="AT2246" s="125"/>
      <c r="AU2246" s="125"/>
      <c r="AV2246" s="125"/>
      <c r="AW2246" s="126"/>
      <c r="AX2246" s="126"/>
      <c r="AY2246" s="126"/>
      <c r="AZ2246" s="125"/>
      <c r="BA2246" s="125"/>
      <c r="BB2246" s="65"/>
      <c r="BC2246" s="65"/>
      <c r="BD2246" s="128"/>
      <c r="BE2246" s="127"/>
      <c r="BF2246" s="126"/>
      <c r="BG2246" s="126"/>
      <c r="BH2246" s="126"/>
      <c r="BI2246" s="125"/>
      <c r="BJ2246" s="125"/>
      <c r="BK2246" s="125"/>
      <c r="BL2246" s="125"/>
      <c r="BM2246" s="125"/>
      <c r="BN2246" s="125"/>
      <c r="BO2246" s="129"/>
      <c r="BP2246" s="66"/>
      <c r="BQ2246" s="129"/>
      <c r="BR2246" s="125"/>
      <c r="BS2246" s="125"/>
      <c r="BT2246" s="125"/>
      <c r="BU2246" s="125"/>
      <c r="BV2246" s="125"/>
      <c r="BW2246" s="125"/>
      <c r="BX2246" s="126"/>
      <c r="BY2246" s="126"/>
      <c r="BZ2246" s="126"/>
      <c r="CA2246" s="125"/>
      <c r="CB2246" s="125"/>
    </row>
    <row r="2247" spans="1:80" x14ac:dyDescent="0.3">
      <c r="A2247" s="65"/>
      <c r="B2247" s="72"/>
      <c r="C2247" s="73"/>
      <c r="D2247" s="74"/>
      <c r="E2247" s="74"/>
      <c r="F2247" s="74"/>
      <c r="G2247" s="75"/>
      <c r="H2247" s="75"/>
      <c r="I2247" s="75"/>
      <c r="J2247" s="75"/>
      <c r="K2247" s="75"/>
      <c r="L2247" s="75"/>
      <c r="M2247" s="80"/>
      <c r="N2247" s="194"/>
      <c r="O2247" s="70"/>
      <c r="P2247" s="70"/>
      <c r="Q2247" s="70"/>
      <c r="R2247" s="70"/>
      <c r="S2247" s="70"/>
      <c r="T2247" s="70"/>
      <c r="U2247" s="70"/>
      <c r="V2247" s="71"/>
      <c r="W2247" s="71"/>
      <c r="X2247" s="71"/>
      <c r="Y2247" s="70"/>
      <c r="Z2247" s="70"/>
      <c r="AA2247" s="65"/>
      <c r="AB2247" s="65"/>
      <c r="AC2247" s="128"/>
      <c r="AD2247" s="127"/>
      <c r="AE2247" s="126"/>
      <c r="AF2247" s="126"/>
      <c r="AG2247" s="126"/>
      <c r="AH2247" s="125"/>
      <c r="AI2247" s="125"/>
      <c r="AJ2247" s="125"/>
      <c r="AK2247" s="125"/>
      <c r="AL2247" s="125"/>
      <c r="AM2247" s="125"/>
      <c r="AN2247" s="125"/>
      <c r="AO2247" s="66"/>
      <c r="AP2247" s="125"/>
      <c r="AQ2247" s="125"/>
      <c r="AR2247" s="125"/>
      <c r="AS2247" s="125"/>
      <c r="AT2247" s="125"/>
      <c r="AU2247" s="125"/>
      <c r="AV2247" s="125"/>
      <c r="AW2247" s="126"/>
      <c r="AX2247" s="126"/>
      <c r="AY2247" s="126"/>
      <c r="AZ2247" s="125"/>
      <c r="BA2247" s="125"/>
      <c r="BB2247" s="65"/>
      <c r="BC2247" s="65"/>
      <c r="BD2247" s="128"/>
      <c r="BE2247" s="127"/>
      <c r="BF2247" s="126"/>
      <c r="BG2247" s="126"/>
      <c r="BH2247" s="126"/>
      <c r="BI2247" s="125"/>
      <c r="BJ2247" s="125"/>
      <c r="BK2247" s="125"/>
      <c r="BL2247" s="125"/>
      <c r="BM2247" s="125"/>
      <c r="BN2247" s="125"/>
      <c r="BO2247" s="129"/>
      <c r="BP2247" s="66"/>
      <c r="BQ2247" s="129"/>
      <c r="BR2247" s="125"/>
      <c r="BS2247" s="125"/>
      <c r="BT2247" s="125"/>
      <c r="BU2247" s="125"/>
      <c r="BV2247" s="125"/>
      <c r="BW2247" s="125"/>
      <c r="BX2247" s="126"/>
      <c r="BY2247" s="126"/>
      <c r="BZ2247" s="126"/>
      <c r="CA2247" s="125"/>
      <c r="CB2247" s="125"/>
    </row>
    <row r="2248" spans="1:80" x14ac:dyDescent="0.3">
      <c r="A2248" s="65"/>
      <c r="B2248" s="72"/>
      <c r="C2248" s="73"/>
      <c r="D2248" s="74"/>
      <c r="E2248" s="74"/>
      <c r="F2248" s="74"/>
      <c r="G2248" s="75"/>
      <c r="H2248" s="75"/>
      <c r="I2248" s="75"/>
      <c r="J2248" s="75"/>
      <c r="K2248" s="75"/>
      <c r="L2248" s="75"/>
      <c r="M2248" s="80"/>
      <c r="N2248" s="194"/>
      <c r="O2248" s="70"/>
      <c r="P2248" s="70"/>
      <c r="Q2248" s="70"/>
      <c r="R2248" s="70"/>
      <c r="S2248" s="70"/>
      <c r="T2248" s="70"/>
      <c r="U2248" s="70"/>
      <c r="V2248" s="71"/>
      <c r="W2248" s="71"/>
      <c r="X2248" s="71"/>
      <c r="Y2248" s="70"/>
      <c r="Z2248" s="70"/>
      <c r="AA2248" s="65"/>
      <c r="AB2248" s="65"/>
      <c r="AC2248" s="128"/>
      <c r="AD2248" s="127"/>
      <c r="AE2248" s="126"/>
      <c r="AF2248" s="126"/>
      <c r="AG2248" s="126"/>
      <c r="AH2248" s="125"/>
      <c r="AI2248" s="125"/>
      <c r="AJ2248" s="125"/>
      <c r="AK2248" s="125"/>
      <c r="AL2248" s="125"/>
      <c r="AM2248" s="125"/>
      <c r="AN2248" s="125"/>
      <c r="AO2248" s="66"/>
      <c r="AP2248" s="125"/>
      <c r="AQ2248" s="125"/>
      <c r="AR2248" s="125"/>
      <c r="AS2248" s="125"/>
      <c r="AT2248" s="125"/>
      <c r="AU2248" s="125"/>
      <c r="AV2248" s="125"/>
      <c r="AW2248" s="126"/>
      <c r="AX2248" s="126"/>
      <c r="AY2248" s="126"/>
      <c r="AZ2248" s="125"/>
      <c r="BA2248" s="125"/>
      <c r="BB2248" s="65"/>
      <c r="BC2248" s="65"/>
      <c r="BD2248" s="128"/>
      <c r="BE2248" s="127"/>
      <c r="BF2248" s="126"/>
      <c r="BG2248" s="126"/>
      <c r="BH2248" s="126"/>
      <c r="BI2248" s="125"/>
      <c r="BJ2248" s="125"/>
      <c r="BK2248" s="125"/>
      <c r="BL2248" s="125"/>
      <c r="BM2248" s="125"/>
      <c r="BN2248" s="125"/>
      <c r="BO2248" s="129"/>
      <c r="BP2248" s="66"/>
      <c r="BQ2248" s="129"/>
      <c r="BR2248" s="125"/>
      <c r="BS2248" s="125"/>
      <c r="BT2248" s="125"/>
      <c r="BU2248" s="125"/>
      <c r="BV2248" s="125"/>
      <c r="BW2248" s="125"/>
      <c r="BX2248" s="126"/>
      <c r="BY2248" s="126"/>
      <c r="BZ2248" s="126"/>
      <c r="CA2248" s="125"/>
      <c r="CB2248" s="125"/>
    </row>
    <row r="2249" spans="1:80" x14ac:dyDescent="0.3">
      <c r="A2249" s="65"/>
      <c r="B2249" s="72"/>
      <c r="C2249" s="73"/>
      <c r="D2249" s="74"/>
      <c r="E2249" s="74"/>
      <c r="F2249" s="74"/>
      <c r="G2249" s="75"/>
      <c r="H2249" s="75"/>
      <c r="I2249" s="75"/>
      <c r="J2249" s="75"/>
      <c r="K2249" s="75"/>
      <c r="L2249" s="75"/>
      <c r="M2249" s="80"/>
      <c r="N2249" s="194"/>
      <c r="O2249" s="70"/>
      <c r="P2249" s="70"/>
      <c r="Q2249" s="70"/>
      <c r="R2249" s="70"/>
      <c r="S2249" s="70"/>
      <c r="T2249" s="70"/>
      <c r="U2249" s="70"/>
      <c r="V2249" s="71"/>
      <c r="W2249" s="71"/>
      <c r="X2249" s="71"/>
      <c r="Y2249" s="70"/>
      <c r="Z2249" s="70"/>
      <c r="AA2249" s="65"/>
      <c r="AB2249" s="65"/>
      <c r="AC2249" s="128"/>
      <c r="AD2249" s="127"/>
      <c r="AE2249" s="126"/>
      <c r="AF2249" s="126"/>
      <c r="AG2249" s="126"/>
      <c r="AH2249" s="125"/>
      <c r="AI2249" s="125"/>
      <c r="AJ2249" s="125"/>
      <c r="AK2249" s="125"/>
      <c r="AL2249" s="125"/>
      <c r="AM2249" s="125"/>
      <c r="AN2249" s="125"/>
      <c r="AO2249" s="66"/>
      <c r="AP2249" s="125"/>
      <c r="AQ2249" s="125"/>
      <c r="AR2249" s="125"/>
      <c r="AS2249" s="125"/>
      <c r="AT2249" s="125"/>
      <c r="AU2249" s="125"/>
      <c r="AV2249" s="125"/>
      <c r="AW2249" s="126"/>
      <c r="AX2249" s="126"/>
      <c r="AY2249" s="126"/>
      <c r="AZ2249" s="125"/>
      <c r="BA2249" s="125"/>
      <c r="BB2249" s="65"/>
      <c r="BC2249" s="65"/>
      <c r="BD2249" s="128"/>
      <c r="BE2249" s="127"/>
      <c r="BF2249" s="126"/>
      <c r="BG2249" s="126"/>
      <c r="BH2249" s="126"/>
      <c r="BI2249" s="125"/>
      <c r="BJ2249" s="125"/>
      <c r="BK2249" s="125"/>
      <c r="BL2249" s="125"/>
      <c r="BM2249" s="125"/>
      <c r="BN2249" s="125"/>
      <c r="BO2249" s="129"/>
      <c r="BP2249" s="66"/>
      <c r="BQ2249" s="129"/>
      <c r="BR2249" s="125"/>
      <c r="BS2249" s="125"/>
      <c r="BT2249" s="125"/>
      <c r="BU2249" s="125"/>
      <c r="BV2249" s="125"/>
      <c r="BW2249" s="125"/>
      <c r="BX2249" s="126"/>
      <c r="BY2249" s="126"/>
      <c r="BZ2249" s="126"/>
      <c r="CA2249" s="125"/>
      <c r="CB2249" s="125"/>
    </row>
    <row r="2250" spans="1:80" x14ac:dyDescent="0.3">
      <c r="A2250" s="65"/>
      <c r="B2250" s="72"/>
      <c r="C2250" s="73"/>
      <c r="D2250" s="74"/>
      <c r="E2250" s="74"/>
      <c r="F2250" s="74"/>
      <c r="G2250" s="75"/>
      <c r="H2250" s="75"/>
      <c r="I2250" s="75"/>
      <c r="J2250" s="75"/>
      <c r="K2250" s="75"/>
      <c r="L2250" s="75"/>
      <c r="M2250" s="80"/>
      <c r="N2250" s="194"/>
      <c r="O2250" s="70"/>
      <c r="P2250" s="70"/>
      <c r="Q2250" s="70"/>
      <c r="R2250" s="70"/>
      <c r="S2250" s="70"/>
      <c r="T2250" s="70"/>
      <c r="U2250" s="70"/>
      <c r="V2250" s="71"/>
      <c r="W2250" s="71"/>
      <c r="X2250" s="71"/>
      <c r="Y2250" s="70"/>
      <c r="Z2250" s="70"/>
      <c r="AA2250" s="65"/>
      <c r="AB2250" s="65"/>
      <c r="AC2250" s="128"/>
      <c r="AD2250" s="127"/>
      <c r="AE2250" s="126"/>
      <c r="AF2250" s="126"/>
      <c r="AG2250" s="126"/>
      <c r="AH2250" s="125"/>
      <c r="AI2250" s="125"/>
      <c r="AJ2250" s="125"/>
      <c r="AK2250" s="125"/>
      <c r="AL2250" s="125"/>
      <c r="AM2250" s="125"/>
      <c r="AN2250" s="125"/>
      <c r="AO2250" s="66"/>
      <c r="AP2250" s="125"/>
      <c r="AQ2250" s="125"/>
      <c r="AR2250" s="125"/>
      <c r="AS2250" s="125"/>
      <c r="AT2250" s="125"/>
      <c r="AU2250" s="125"/>
      <c r="AV2250" s="125"/>
      <c r="AW2250" s="126"/>
      <c r="AX2250" s="126"/>
      <c r="AY2250" s="126"/>
      <c r="AZ2250" s="125"/>
      <c r="BA2250" s="125"/>
      <c r="BB2250" s="65"/>
      <c r="BC2250" s="65"/>
      <c r="BD2250" s="128"/>
      <c r="BE2250" s="127"/>
      <c r="BF2250" s="126"/>
      <c r="BG2250" s="126"/>
      <c r="BH2250" s="126"/>
      <c r="BI2250" s="125"/>
      <c r="BJ2250" s="125"/>
      <c r="BK2250" s="125"/>
      <c r="BL2250" s="125"/>
      <c r="BM2250" s="125"/>
      <c r="BN2250" s="125"/>
      <c r="BO2250" s="129"/>
      <c r="BP2250" s="66"/>
      <c r="BQ2250" s="129"/>
      <c r="BR2250" s="125"/>
      <c r="BS2250" s="125"/>
      <c r="BT2250" s="125"/>
      <c r="BU2250" s="125"/>
      <c r="BV2250" s="125"/>
      <c r="BW2250" s="125"/>
      <c r="BX2250" s="126"/>
      <c r="BY2250" s="126"/>
      <c r="BZ2250" s="126"/>
      <c r="CA2250" s="125"/>
      <c r="CB2250" s="125"/>
    </row>
    <row r="2251" spans="1:80" x14ac:dyDescent="0.3">
      <c r="A2251" s="65"/>
      <c r="B2251" s="72"/>
      <c r="C2251" s="73"/>
      <c r="D2251" s="74"/>
      <c r="E2251" s="74"/>
      <c r="F2251" s="74"/>
      <c r="G2251" s="75"/>
      <c r="H2251" s="75"/>
      <c r="I2251" s="75"/>
      <c r="J2251" s="75"/>
      <c r="K2251" s="75"/>
      <c r="L2251" s="75"/>
      <c r="M2251" s="80"/>
      <c r="N2251" s="194"/>
      <c r="O2251" s="70"/>
      <c r="P2251" s="70"/>
      <c r="Q2251" s="70"/>
      <c r="R2251" s="70"/>
      <c r="S2251" s="70"/>
      <c r="T2251" s="70"/>
      <c r="U2251" s="70"/>
      <c r="V2251" s="71"/>
      <c r="W2251" s="71"/>
      <c r="X2251" s="71"/>
      <c r="Y2251" s="70"/>
      <c r="Z2251" s="70"/>
      <c r="AA2251" s="65"/>
      <c r="AB2251" s="65"/>
      <c r="AC2251" s="128"/>
      <c r="AD2251" s="127"/>
      <c r="AE2251" s="126"/>
      <c r="AF2251" s="126"/>
      <c r="AG2251" s="126"/>
      <c r="AH2251" s="125"/>
      <c r="AI2251" s="125"/>
      <c r="AJ2251" s="125"/>
      <c r="AK2251" s="125"/>
      <c r="AL2251" s="125"/>
      <c r="AM2251" s="125"/>
      <c r="AN2251" s="125"/>
      <c r="AO2251" s="66"/>
      <c r="AP2251" s="125"/>
      <c r="AQ2251" s="125"/>
      <c r="AR2251" s="125"/>
      <c r="AS2251" s="125"/>
      <c r="AT2251" s="125"/>
      <c r="AU2251" s="125"/>
      <c r="AV2251" s="125"/>
      <c r="AW2251" s="126"/>
      <c r="AX2251" s="126"/>
      <c r="AY2251" s="126"/>
      <c r="AZ2251" s="125"/>
      <c r="BA2251" s="125"/>
      <c r="BB2251" s="65"/>
      <c r="BC2251" s="65"/>
      <c r="BD2251" s="128"/>
      <c r="BE2251" s="127"/>
      <c r="BF2251" s="126"/>
      <c r="BG2251" s="126"/>
      <c r="BH2251" s="126"/>
      <c r="BI2251" s="125"/>
      <c r="BJ2251" s="125"/>
      <c r="BK2251" s="125"/>
      <c r="BL2251" s="125"/>
      <c r="BM2251" s="125"/>
      <c r="BN2251" s="125"/>
      <c r="BO2251" s="129"/>
      <c r="BP2251" s="66"/>
      <c r="BQ2251" s="129"/>
      <c r="BR2251" s="125"/>
      <c r="BS2251" s="125"/>
      <c r="BT2251" s="125"/>
      <c r="BU2251" s="125"/>
      <c r="BV2251" s="125"/>
      <c r="BW2251" s="125"/>
      <c r="BX2251" s="126"/>
      <c r="BY2251" s="126"/>
      <c r="BZ2251" s="126"/>
      <c r="CA2251" s="125"/>
      <c r="CB2251" s="125"/>
    </row>
    <row r="2252" spans="1:80" x14ac:dyDescent="0.3">
      <c r="A2252" s="65"/>
      <c r="B2252" s="72"/>
      <c r="C2252" s="73"/>
      <c r="D2252" s="74"/>
      <c r="E2252" s="74"/>
      <c r="F2252" s="74"/>
      <c r="G2252" s="75"/>
      <c r="H2252" s="75"/>
      <c r="I2252" s="75"/>
      <c r="J2252" s="75"/>
      <c r="K2252" s="75"/>
      <c r="L2252" s="75"/>
      <c r="M2252" s="80"/>
      <c r="N2252" s="194"/>
      <c r="O2252" s="70"/>
      <c r="P2252" s="70"/>
      <c r="Q2252" s="70"/>
      <c r="R2252" s="70"/>
      <c r="S2252" s="70"/>
      <c r="T2252" s="70"/>
      <c r="U2252" s="70"/>
      <c r="V2252" s="71"/>
      <c r="W2252" s="71"/>
      <c r="X2252" s="71"/>
      <c r="Y2252" s="70"/>
      <c r="Z2252" s="70"/>
      <c r="AA2252" s="65"/>
      <c r="AB2252" s="65"/>
      <c r="AC2252" s="65"/>
      <c r="AD2252" s="65"/>
      <c r="AE2252" s="65"/>
      <c r="AF2252" s="65"/>
      <c r="AG2252" s="65"/>
      <c r="AH2252" s="65"/>
      <c r="AI2252" s="65"/>
      <c r="AJ2252" s="65"/>
      <c r="AK2252" s="65"/>
      <c r="AL2252" s="65"/>
      <c r="AM2252" s="65"/>
      <c r="AN2252" s="125"/>
      <c r="AO2252" s="66"/>
      <c r="AP2252" s="125"/>
      <c r="AQ2252" s="65"/>
      <c r="AR2252" s="65"/>
      <c r="AS2252" s="65"/>
      <c r="AT2252" s="65"/>
      <c r="AU2252" s="65"/>
      <c r="AV2252" s="65"/>
      <c r="AW2252" s="65"/>
      <c r="AX2252" s="65"/>
      <c r="AY2252" s="65"/>
      <c r="AZ2252" s="65"/>
      <c r="BA2252" s="65"/>
      <c r="BB2252" s="65"/>
      <c r="BC2252" s="65"/>
      <c r="BD2252" s="65"/>
      <c r="BE2252" s="65"/>
      <c r="BF2252" s="65"/>
      <c r="BG2252" s="65"/>
      <c r="BH2252" s="65"/>
      <c r="BI2252" s="65"/>
      <c r="BJ2252" s="65"/>
      <c r="BK2252" s="65"/>
      <c r="BL2252" s="65"/>
      <c r="BM2252" s="65"/>
      <c r="BN2252" s="65"/>
      <c r="BO2252" s="65"/>
      <c r="BP2252" s="66"/>
      <c r="BQ2252" s="65"/>
      <c r="BR2252" s="65"/>
      <c r="BS2252" s="65"/>
      <c r="BT2252" s="65"/>
      <c r="BU2252" s="65"/>
      <c r="BV2252" s="65"/>
      <c r="BW2252" s="65"/>
      <c r="BX2252" s="65"/>
      <c r="BY2252" s="65"/>
      <c r="BZ2252" s="65"/>
      <c r="CA2252" s="65"/>
      <c r="CB2252" s="65"/>
    </row>
    <row r="2253" spans="1:80" x14ac:dyDescent="0.3">
      <c r="A2253" s="65"/>
      <c r="B2253" s="65"/>
      <c r="C2253" s="65"/>
      <c r="D2253" s="65"/>
      <c r="E2253" s="65"/>
      <c r="F2253" s="65"/>
      <c r="G2253" s="65"/>
      <c r="H2253" s="65"/>
      <c r="I2253" s="65"/>
      <c r="J2253" s="65"/>
      <c r="K2253" s="65"/>
      <c r="L2253" s="65"/>
      <c r="M2253" s="99"/>
      <c r="N2253" s="66"/>
      <c r="O2253" s="99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5"/>
      <c r="AC2253" s="82"/>
      <c r="AD2253" s="82"/>
      <c r="AE2253" s="82"/>
      <c r="AF2253" s="82"/>
      <c r="AG2253" s="82"/>
      <c r="AH2253" s="82"/>
      <c r="AI2253" s="82"/>
      <c r="AJ2253" s="82"/>
      <c r="AK2253" s="82"/>
      <c r="AL2253" s="82"/>
      <c r="AM2253" s="82"/>
      <c r="AN2253" s="114"/>
      <c r="AO2253" s="82"/>
      <c r="AP2253" s="114"/>
      <c r="AQ2253" s="82"/>
      <c r="AR2253" s="82"/>
      <c r="AS2253" s="82"/>
      <c r="AT2253" s="82"/>
      <c r="AU2253" s="82"/>
      <c r="AV2253" s="82"/>
      <c r="AW2253" s="82"/>
      <c r="AX2253" s="82"/>
      <c r="AY2253" s="82"/>
      <c r="AZ2253" s="82"/>
      <c r="BA2253" s="82"/>
      <c r="BB2253" s="65"/>
      <c r="BC2253" s="65"/>
      <c r="BD2253" s="82"/>
      <c r="BE2253" s="82"/>
      <c r="BF2253" s="82"/>
      <c r="BG2253" s="82"/>
      <c r="BH2253" s="82"/>
      <c r="BI2253" s="82"/>
      <c r="BJ2253" s="82"/>
      <c r="BK2253" s="82"/>
      <c r="BL2253" s="82"/>
      <c r="BM2253" s="82"/>
      <c r="BN2253" s="82"/>
      <c r="BO2253" s="82"/>
      <c r="BP2253" s="82"/>
      <c r="BQ2253" s="82"/>
      <c r="BR2253" s="82"/>
      <c r="BS2253" s="82"/>
      <c r="BT2253" s="82"/>
      <c r="BU2253" s="82"/>
      <c r="BV2253" s="82"/>
      <c r="BW2253" s="82"/>
      <c r="BX2253" s="82"/>
      <c r="BY2253" s="82"/>
      <c r="BZ2253" s="82"/>
      <c r="CA2253" s="82"/>
      <c r="CB2253" s="82"/>
    </row>
    <row r="2254" spans="1:80" x14ac:dyDescent="0.3">
      <c r="A2254" s="65"/>
      <c r="B2254" s="68"/>
      <c r="C2254" s="68"/>
      <c r="D2254" s="68"/>
      <c r="E2254" s="68"/>
      <c r="F2254" s="68"/>
      <c r="G2254" s="68"/>
      <c r="H2254" s="68"/>
      <c r="I2254" s="68"/>
      <c r="J2254" s="68"/>
      <c r="K2254" s="68"/>
      <c r="L2254" s="68"/>
      <c r="M2254" s="87"/>
      <c r="N2254" s="68"/>
      <c r="O2254" s="87"/>
      <c r="P2254" s="68"/>
      <c r="Q2254" s="68"/>
      <c r="R2254" s="68"/>
      <c r="S2254" s="68"/>
      <c r="T2254" s="68"/>
      <c r="U2254" s="68"/>
      <c r="V2254" s="68"/>
      <c r="W2254" s="68"/>
      <c r="X2254" s="68"/>
      <c r="Y2254" s="68"/>
      <c r="Z2254" s="68"/>
      <c r="AA2254" s="65"/>
      <c r="AB2254" s="65"/>
      <c r="AC2254" s="65"/>
      <c r="AD2254" s="65"/>
      <c r="AE2254" s="130"/>
      <c r="AF2254" s="130"/>
      <c r="AG2254" s="130"/>
      <c r="AH2254" s="131"/>
      <c r="AI2254" s="131"/>
      <c r="AJ2254" s="131"/>
      <c r="AK2254" s="131"/>
      <c r="AL2254" s="131"/>
      <c r="AM2254" s="131"/>
      <c r="AN2254" s="125"/>
      <c r="AO2254" s="82"/>
      <c r="AP2254" s="125"/>
      <c r="AQ2254" s="131"/>
      <c r="AR2254" s="131"/>
      <c r="AS2254" s="131"/>
      <c r="AT2254" s="131"/>
      <c r="AU2254" s="131"/>
      <c r="AV2254" s="131"/>
      <c r="AW2254" s="130"/>
      <c r="AX2254" s="130"/>
      <c r="AY2254" s="130"/>
      <c r="AZ2254" s="65"/>
      <c r="BA2254" s="65"/>
      <c r="BB2254" s="65"/>
      <c r="BC2254" s="65"/>
      <c r="BD2254" s="65"/>
      <c r="BE2254" s="65"/>
      <c r="BF2254" s="130"/>
      <c r="BG2254" s="130"/>
      <c r="BH2254" s="130"/>
      <c r="BI2254" s="131"/>
      <c r="BJ2254" s="131"/>
      <c r="BK2254" s="131"/>
      <c r="BL2254" s="131"/>
      <c r="BM2254" s="131"/>
      <c r="BN2254" s="131"/>
      <c r="BO2254" s="132"/>
      <c r="BP2254" s="82"/>
      <c r="BQ2254" s="132"/>
      <c r="BR2254" s="131"/>
      <c r="BS2254" s="131"/>
      <c r="BT2254" s="131"/>
      <c r="BU2254" s="131"/>
      <c r="BV2254" s="131"/>
      <c r="BW2254" s="131"/>
      <c r="BX2254" s="130"/>
      <c r="BY2254" s="130"/>
      <c r="BZ2254" s="130"/>
      <c r="CA2254" s="65"/>
      <c r="CB2254" s="65"/>
    </row>
    <row r="2255" spans="1:80" x14ac:dyDescent="0.3">
      <c r="A2255" s="65"/>
      <c r="B2255" s="77"/>
      <c r="C2255" s="77"/>
      <c r="D2255" s="78"/>
      <c r="E2255" s="78"/>
      <c r="F2255" s="78"/>
      <c r="G2255" s="79"/>
      <c r="H2255" s="79"/>
      <c r="I2255" s="79"/>
      <c r="J2255" s="79"/>
      <c r="K2255" s="79"/>
      <c r="L2255" s="79"/>
      <c r="M2255" s="80"/>
      <c r="N2255" s="68"/>
      <c r="O2255" s="80"/>
      <c r="P2255" s="79"/>
      <c r="Q2255" s="79"/>
      <c r="R2255" s="79"/>
      <c r="S2255" s="79"/>
      <c r="T2255" s="79"/>
      <c r="U2255" s="79"/>
      <c r="V2255" s="78"/>
      <c r="W2255" s="78"/>
      <c r="X2255" s="78"/>
      <c r="Y2255" s="77"/>
      <c r="Z2255" s="77"/>
      <c r="AA2255" s="65"/>
      <c r="AB2255" s="65"/>
      <c r="AC2255" s="128"/>
      <c r="AD2255" s="128"/>
      <c r="AE2255" s="130"/>
      <c r="AF2255" s="130"/>
      <c r="AG2255" s="130"/>
      <c r="AH2255" s="125"/>
      <c r="AI2255" s="125"/>
      <c r="AJ2255" s="125"/>
      <c r="AK2255" s="125"/>
      <c r="AL2255" s="125"/>
      <c r="AM2255" s="125"/>
      <c r="AN2255" s="125"/>
      <c r="AO2255" s="66"/>
      <c r="AP2255" s="125"/>
      <c r="AQ2255" s="125"/>
      <c r="AR2255" s="125"/>
      <c r="AS2255" s="125"/>
      <c r="AT2255" s="125"/>
      <c r="AU2255" s="125"/>
      <c r="AV2255" s="125"/>
      <c r="AW2255" s="130"/>
      <c r="AX2255" s="130"/>
      <c r="AY2255" s="130"/>
      <c r="AZ2255" s="128"/>
      <c r="BA2255" s="128"/>
      <c r="BB2255" s="65"/>
      <c r="BC2255" s="65"/>
      <c r="BD2255" s="128"/>
      <c r="BE2255" s="128"/>
      <c r="BF2255" s="130"/>
      <c r="BG2255" s="130"/>
      <c r="BH2255" s="130"/>
      <c r="BI2255" s="125"/>
      <c r="BJ2255" s="125"/>
      <c r="BK2255" s="125"/>
      <c r="BL2255" s="125"/>
      <c r="BM2255" s="125"/>
      <c r="BN2255" s="125"/>
      <c r="BO2255" s="133"/>
      <c r="BP2255" s="66"/>
      <c r="BQ2255" s="132"/>
      <c r="BR2255" s="125"/>
      <c r="BS2255" s="125"/>
      <c r="BT2255" s="125"/>
      <c r="BU2255" s="125"/>
      <c r="BV2255" s="125"/>
      <c r="BW2255" s="125"/>
      <c r="BX2255" s="130"/>
      <c r="BY2255" s="130"/>
      <c r="BZ2255" s="130"/>
      <c r="CA2255" s="128"/>
      <c r="CB2255" s="128"/>
    </row>
    <row r="2256" spans="1:80" x14ac:dyDescent="0.3">
      <c r="A2256" s="65"/>
      <c r="B2256" s="72"/>
      <c r="C2256" s="72"/>
      <c r="D2256" s="78"/>
      <c r="E2256" s="78"/>
      <c r="F2256" s="78"/>
      <c r="G2256" s="80"/>
      <c r="H2256" s="80"/>
      <c r="I2256" s="80"/>
      <c r="J2256" s="80"/>
      <c r="K2256" s="80"/>
      <c r="L2256" s="80"/>
      <c r="M2256" s="80"/>
      <c r="N2256" s="81"/>
      <c r="O2256" s="80"/>
      <c r="P2256" s="80"/>
      <c r="Q2256" s="80"/>
      <c r="R2256" s="80"/>
      <c r="S2256" s="80"/>
      <c r="T2256" s="80"/>
      <c r="U2256" s="80"/>
      <c r="V2256" s="78"/>
      <c r="W2256" s="78"/>
      <c r="X2256" s="78"/>
      <c r="Y2256" s="72"/>
      <c r="Z2256" s="72"/>
    </row>
    <row r="2257" spans="1:80" x14ac:dyDescent="0.3">
      <c r="A2257" s="65"/>
      <c r="B2257" s="103"/>
      <c r="C2257" s="103"/>
      <c r="D2257" s="65"/>
      <c r="E2257" s="65"/>
      <c r="F2257" s="103"/>
      <c r="G2257" s="103"/>
      <c r="H2257" s="65"/>
      <c r="I2257" s="65"/>
      <c r="J2257" s="103"/>
      <c r="K2257" s="103"/>
      <c r="L2257" s="65"/>
      <c r="M2257" s="103"/>
      <c r="N2257" s="103"/>
      <c r="O2257" s="103"/>
      <c r="P2257" s="65"/>
      <c r="Q2257" s="103"/>
      <c r="R2257" s="103"/>
      <c r="S2257" s="65"/>
      <c r="T2257" s="65"/>
      <c r="U2257" s="103"/>
      <c r="V2257" s="103"/>
      <c r="W2257" s="65"/>
      <c r="X2257" s="65"/>
      <c r="Y2257" s="103"/>
      <c r="Z2257" s="103"/>
      <c r="AA2257" s="65"/>
      <c r="AB2257" s="65"/>
      <c r="AC2257" s="103"/>
      <c r="AD2257" s="103"/>
      <c r="AE2257" s="65"/>
      <c r="AF2257" s="65"/>
      <c r="AG2257" s="103"/>
      <c r="AH2257" s="103"/>
      <c r="AI2257" s="65"/>
      <c r="AJ2257" s="65"/>
      <c r="AK2257" s="103"/>
      <c r="AL2257" s="103"/>
      <c r="AM2257" s="65"/>
      <c r="AN2257" s="103"/>
      <c r="AO2257" s="103"/>
      <c r="AP2257" s="103"/>
      <c r="AQ2257" s="65"/>
      <c r="AR2257" s="103"/>
      <c r="AS2257" s="103"/>
      <c r="AT2257" s="65"/>
      <c r="AU2257" s="65"/>
      <c r="AV2257" s="103"/>
      <c r="AW2257" s="103"/>
      <c r="AX2257" s="65"/>
      <c r="AY2257" s="65"/>
      <c r="AZ2257" s="103"/>
      <c r="BA2257" s="103"/>
      <c r="BB2257" s="65"/>
      <c r="BC2257" s="65"/>
      <c r="BD2257" s="103"/>
      <c r="BE2257" s="103"/>
      <c r="BF2257" s="65"/>
      <c r="BG2257" s="65"/>
      <c r="BH2257" s="103"/>
      <c r="BI2257" s="103"/>
      <c r="BJ2257" s="65"/>
      <c r="BK2257" s="65"/>
      <c r="BL2257" s="103"/>
      <c r="BM2257" s="103"/>
      <c r="BN2257" s="65"/>
      <c r="BO2257" s="103"/>
      <c r="BP2257" s="103"/>
      <c r="BQ2257" s="103"/>
      <c r="BR2257" s="65"/>
      <c r="BS2257" s="103"/>
      <c r="BT2257" s="103"/>
      <c r="BU2257" s="65"/>
      <c r="BV2257" s="65"/>
      <c r="BW2257" s="103"/>
      <c r="BX2257" s="103"/>
      <c r="BY2257" s="65"/>
      <c r="BZ2257" s="65"/>
      <c r="CA2257" s="103"/>
      <c r="CB2257" s="103"/>
    </row>
    <row r="2258" spans="1:80" x14ac:dyDescent="0.3">
      <c r="A2258" s="65"/>
      <c r="B2258" s="223"/>
      <c r="C2258" s="224"/>
      <c r="D2258" s="65"/>
      <c r="E2258" s="65"/>
      <c r="F2258" s="223"/>
      <c r="G2258" s="224"/>
      <c r="H2258" s="65"/>
      <c r="I2258" s="65"/>
      <c r="J2258" s="223"/>
      <c r="K2258" s="224"/>
      <c r="L2258" s="65"/>
      <c r="M2258" s="233"/>
      <c r="N2258" s="233"/>
      <c r="O2258" s="233"/>
      <c r="P2258" s="65"/>
      <c r="Q2258" s="223"/>
      <c r="R2258" s="224"/>
      <c r="S2258" s="65"/>
      <c r="T2258" s="65"/>
      <c r="U2258" s="223"/>
      <c r="V2258" s="224"/>
      <c r="W2258" s="65"/>
      <c r="X2258" s="65"/>
      <c r="Y2258" s="223"/>
      <c r="Z2258" s="224"/>
      <c r="AA2258" s="65"/>
      <c r="AB2258" s="65"/>
      <c r="AC2258" s="122"/>
      <c r="AD2258" s="122"/>
      <c r="AE2258" s="65"/>
      <c r="AF2258" s="65"/>
      <c r="AG2258" s="103"/>
      <c r="AH2258" s="122"/>
      <c r="AI2258" s="65"/>
      <c r="AJ2258" s="65"/>
      <c r="AK2258" s="90"/>
      <c r="AL2258" s="90"/>
      <c r="AM2258" s="65"/>
      <c r="AN2258" s="122"/>
      <c r="AO2258" s="122"/>
      <c r="AP2258" s="122"/>
      <c r="AQ2258" s="65"/>
      <c r="AR2258" s="112"/>
      <c r="AS2258" s="112"/>
      <c r="AT2258" s="124"/>
      <c r="AU2258" s="65"/>
      <c r="AV2258" s="122"/>
      <c r="AW2258" s="122"/>
      <c r="AX2258" s="65"/>
      <c r="AY2258" s="65"/>
      <c r="AZ2258" s="122"/>
      <c r="BA2258" s="122"/>
      <c r="BB2258" s="65"/>
      <c r="BC2258" s="65"/>
      <c r="BD2258" s="122"/>
      <c r="BE2258" s="122"/>
      <c r="BF2258" s="65"/>
      <c r="BG2258" s="65"/>
      <c r="BH2258" s="103"/>
      <c r="BI2258" s="122"/>
      <c r="BJ2258" s="65"/>
      <c r="BK2258" s="65"/>
      <c r="BL2258" s="90"/>
      <c r="BM2258" s="90"/>
      <c r="BN2258" s="65"/>
      <c r="BO2258" s="122"/>
      <c r="BP2258" s="122"/>
      <c r="BQ2258" s="122"/>
      <c r="BR2258" s="65"/>
      <c r="BS2258" s="112"/>
      <c r="BT2258" s="112"/>
      <c r="BU2258" s="124"/>
      <c r="BV2258" s="65"/>
      <c r="BW2258" s="122"/>
      <c r="BX2258" s="122"/>
      <c r="BY2258" s="65"/>
      <c r="BZ2258" s="65"/>
      <c r="CA2258" s="122"/>
      <c r="CB2258" s="122"/>
    </row>
    <row r="2259" spans="1:80" x14ac:dyDescent="0.3">
      <c r="A2259" s="65"/>
      <c r="B2259" s="225"/>
      <c r="C2259" s="226"/>
      <c r="D2259" s="65"/>
      <c r="E2259" s="65"/>
      <c r="F2259" s="227"/>
      <c r="G2259" s="226"/>
      <c r="H2259" s="65"/>
      <c r="I2259" s="65"/>
      <c r="J2259" s="228"/>
      <c r="K2259" s="229"/>
      <c r="L2259" s="65"/>
      <c r="M2259" s="225"/>
      <c r="N2259" s="230"/>
      <c r="O2259" s="226"/>
      <c r="P2259" s="65"/>
      <c r="Q2259" s="231"/>
      <c r="R2259" s="232"/>
      <c r="S2259" s="76"/>
      <c r="T2259" s="65"/>
      <c r="U2259" s="225"/>
      <c r="V2259" s="226"/>
      <c r="W2259" s="65"/>
      <c r="X2259" s="65"/>
      <c r="Y2259" s="225"/>
      <c r="Z2259" s="226"/>
      <c r="AA2259" s="65"/>
      <c r="AB2259" s="65"/>
      <c r="AC2259" s="65"/>
      <c r="AD2259" s="65"/>
      <c r="AE2259" s="65"/>
      <c r="AF2259" s="65"/>
      <c r="AG2259" s="65"/>
      <c r="AH2259" s="65"/>
      <c r="AI2259" s="65"/>
      <c r="AJ2259" s="65"/>
      <c r="AK2259" s="65"/>
      <c r="AL2259" s="65"/>
      <c r="AM2259" s="65"/>
      <c r="AN2259" s="125"/>
      <c r="AO2259" s="66"/>
      <c r="AP2259" s="125"/>
      <c r="AQ2259" s="65"/>
      <c r="AR2259" s="65"/>
      <c r="AS2259" s="65"/>
      <c r="AT2259" s="65"/>
      <c r="AU2259" s="65"/>
      <c r="AV2259" s="65"/>
      <c r="AW2259" s="65"/>
      <c r="AX2259" s="65"/>
      <c r="AY2259" s="65"/>
      <c r="AZ2259" s="65"/>
      <c r="BA2259" s="65"/>
      <c r="BB2259" s="65"/>
      <c r="BC2259" s="65"/>
      <c r="BD2259" s="65"/>
      <c r="BE2259" s="65"/>
      <c r="BF2259" s="65"/>
      <c r="BG2259" s="65"/>
      <c r="BH2259" s="65"/>
      <c r="BI2259" s="65"/>
      <c r="BJ2259" s="65"/>
      <c r="BK2259" s="65"/>
      <c r="BL2259" s="65"/>
      <c r="BM2259" s="65"/>
      <c r="BN2259" s="65"/>
      <c r="BO2259" s="65"/>
      <c r="BP2259" s="66"/>
      <c r="BQ2259" s="65"/>
      <c r="BR2259" s="65"/>
      <c r="BS2259" s="65"/>
      <c r="BT2259" s="65"/>
      <c r="BU2259" s="65"/>
      <c r="BV2259" s="65"/>
      <c r="BW2259" s="65"/>
      <c r="BX2259" s="65"/>
      <c r="BY2259" s="65"/>
      <c r="BZ2259" s="65"/>
      <c r="CA2259" s="65"/>
      <c r="CB2259" s="65"/>
    </row>
    <row r="2260" spans="1:80" x14ac:dyDescent="0.3">
      <c r="A2260" s="65"/>
      <c r="B2260" s="65"/>
      <c r="C2260" s="65"/>
      <c r="D2260" s="65"/>
      <c r="E2260" s="65"/>
      <c r="F2260" s="65"/>
      <c r="G2260" s="65"/>
      <c r="H2260" s="65"/>
      <c r="I2260" s="65"/>
      <c r="J2260" s="65"/>
      <c r="K2260" s="65"/>
      <c r="L2260" s="65"/>
      <c r="M2260" s="99"/>
      <c r="N2260" s="66"/>
      <c r="O2260" s="99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5"/>
      <c r="AC2260" s="65"/>
      <c r="AD2260" s="65"/>
      <c r="AE2260" s="65"/>
      <c r="AF2260" s="65"/>
      <c r="AG2260" s="65"/>
      <c r="AH2260" s="65"/>
      <c r="AI2260" s="65"/>
      <c r="AJ2260" s="65"/>
      <c r="AK2260" s="65"/>
      <c r="AL2260" s="65"/>
      <c r="AM2260" s="65"/>
      <c r="AN2260" s="125"/>
      <c r="AO2260" s="66"/>
      <c r="AP2260" s="125"/>
      <c r="AQ2260" s="65"/>
      <c r="AR2260" s="65"/>
      <c r="AS2260" s="65"/>
      <c r="AT2260" s="65"/>
      <c r="AU2260" s="65"/>
      <c r="AV2260" s="65"/>
      <c r="AW2260" s="65"/>
      <c r="AX2260" s="65"/>
      <c r="AY2260" s="65"/>
      <c r="AZ2260" s="65"/>
      <c r="BA2260" s="65"/>
      <c r="BB2260" s="65"/>
      <c r="BC2260" s="65"/>
      <c r="BD2260" s="65"/>
      <c r="BE2260" s="65"/>
      <c r="BF2260" s="65"/>
      <c r="BG2260" s="65"/>
      <c r="BH2260" s="65"/>
      <c r="BI2260" s="65"/>
      <c r="BJ2260" s="65"/>
      <c r="BK2260" s="65"/>
      <c r="BL2260" s="65"/>
      <c r="BM2260" s="65"/>
      <c r="BN2260" s="65"/>
      <c r="BO2260" s="65"/>
      <c r="BP2260" s="66"/>
      <c r="BQ2260" s="65"/>
      <c r="BR2260" s="65"/>
      <c r="BS2260" s="65"/>
      <c r="BT2260" s="65"/>
      <c r="BU2260" s="65"/>
      <c r="BV2260" s="65"/>
      <c r="BW2260" s="65"/>
      <c r="BX2260" s="65"/>
      <c r="BY2260" s="65"/>
      <c r="BZ2260" s="65"/>
      <c r="CA2260" s="65"/>
      <c r="CB2260" s="65"/>
    </row>
    <row r="2261" spans="1:80" x14ac:dyDescent="0.3">
      <c r="A2261" s="65"/>
      <c r="B2261" s="65"/>
      <c r="C2261" s="65"/>
      <c r="D2261" s="65"/>
      <c r="E2261" s="65"/>
      <c r="F2261" s="65"/>
      <c r="G2261" s="65"/>
      <c r="H2261" s="65"/>
      <c r="I2261" s="65"/>
      <c r="J2261" s="65"/>
      <c r="K2261" s="65"/>
      <c r="L2261" s="65"/>
      <c r="M2261" s="99"/>
      <c r="N2261" s="66"/>
      <c r="O2261" s="99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5"/>
      <c r="AC2261" s="82"/>
      <c r="AD2261" s="82"/>
      <c r="AE2261" s="82"/>
      <c r="AF2261" s="82"/>
      <c r="AG2261" s="82"/>
      <c r="AH2261" s="82"/>
      <c r="AI2261" s="82"/>
      <c r="AJ2261" s="82"/>
      <c r="AK2261" s="82"/>
      <c r="AL2261" s="82"/>
      <c r="AM2261" s="82"/>
      <c r="AN2261" s="114"/>
      <c r="AO2261" s="82"/>
      <c r="AP2261" s="114"/>
      <c r="AQ2261" s="82"/>
      <c r="AR2261" s="82"/>
      <c r="AS2261" s="82"/>
      <c r="AT2261" s="82"/>
      <c r="AU2261" s="82"/>
      <c r="AV2261" s="82"/>
      <c r="AW2261" s="82"/>
      <c r="AX2261" s="82"/>
      <c r="AY2261" s="82"/>
      <c r="AZ2261" s="82"/>
      <c r="BA2261" s="82"/>
      <c r="BB2261" s="65"/>
      <c r="BC2261" s="65"/>
      <c r="BD2261" s="82"/>
      <c r="BE2261" s="82"/>
      <c r="BF2261" s="82"/>
      <c r="BG2261" s="82"/>
      <c r="BH2261" s="82"/>
      <c r="BI2261" s="82"/>
      <c r="BJ2261" s="82"/>
      <c r="BK2261" s="82"/>
      <c r="BL2261" s="82"/>
      <c r="BM2261" s="82"/>
      <c r="BN2261" s="82"/>
      <c r="BO2261" s="82"/>
      <c r="BP2261" s="82"/>
      <c r="BQ2261" s="82"/>
      <c r="BR2261" s="82"/>
      <c r="BS2261" s="82"/>
      <c r="BT2261" s="82"/>
      <c r="BU2261" s="82"/>
      <c r="BV2261" s="82"/>
      <c r="BW2261" s="82"/>
      <c r="BX2261" s="82"/>
      <c r="BY2261" s="82"/>
      <c r="BZ2261" s="82"/>
      <c r="CA2261" s="82"/>
      <c r="CB2261" s="82"/>
    </row>
    <row r="2262" spans="1:80" x14ac:dyDescent="0.3">
      <c r="A2262" s="65"/>
      <c r="B2262" s="68"/>
      <c r="C2262" s="68"/>
      <c r="D2262" s="68"/>
      <c r="E2262" s="68"/>
      <c r="F2262" s="68"/>
      <c r="G2262" s="68"/>
      <c r="H2262" s="68"/>
      <c r="I2262" s="68"/>
      <c r="J2262" s="68"/>
      <c r="K2262" s="68"/>
      <c r="L2262" s="68"/>
      <c r="M2262" s="87"/>
      <c r="N2262" s="68"/>
      <c r="O2262" s="87"/>
      <c r="P2262" s="68"/>
      <c r="Q2262" s="68"/>
      <c r="R2262" s="68"/>
      <c r="S2262" s="68"/>
      <c r="T2262" s="68"/>
      <c r="U2262" s="68"/>
      <c r="V2262" s="68"/>
      <c r="W2262" s="68"/>
      <c r="X2262" s="68"/>
      <c r="Y2262" s="68"/>
      <c r="Z2262" s="68"/>
      <c r="AA2262" s="65"/>
      <c r="AB2262" s="65"/>
      <c r="AC2262" s="125"/>
      <c r="AD2262" s="125"/>
      <c r="AE2262" s="126"/>
      <c r="AF2262" s="126"/>
      <c r="AG2262" s="126"/>
      <c r="AH2262" s="125"/>
      <c r="AI2262" s="125"/>
      <c r="AJ2262" s="125"/>
      <c r="AK2262" s="125"/>
      <c r="AL2262" s="125"/>
      <c r="AM2262" s="125"/>
      <c r="AN2262" s="125"/>
      <c r="AO2262" s="66"/>
      <c r="AP2262" s="125"/>
      <c r="AQ2262" s="125"/>
      <c r="AR2262" s="125"/>
      <c r="AS2262" s="125"/>
      <c r="AT2262" s="125"/>
      <c r="AU2262" s="125"/>
      <c r="AV2262" s="125"/>
      <c r="AW2262" s="126"/>
      <c r="AX2262" s="126"/>
      <c r="AY2262" s="126"/>
      <c r="AZ2262" s="127"/>
      <c r="BA2262" s="128"/>
      <c r="BB2262" s="65"/>
      <c r="BC2262" s="65"/>
      <c r="BD2262" s="125"/>
      <c r="BE2262" s="125"/>
      <c r="BF2262" s="126"/>
      <c r="BG2262" s="126"/>
      <c r="BH2262" s="126"/>
      <c r="BI2262" s="125"/>
      <c r="BJ2262" s="125"/>
      <c r="BK2262" s="125"/>
      <c r="BL2262" s="125"/>
      <c r="BM2262" s="125"/>
      <c r="BN2262" s="125"/>
      <c r="BO2262" s="129"/>
      <c r="BP2262" s="66"/>
      <c r="BQ2262" s="129"/>
      <c r="BR2262" s="125"/>
      <c r="BS2262" s="125"/>
      <c r="BT2262" s="125"/>
      <c r="BU2262" s="125"/>
      <c r="BV2262" s="125"/>
      <c r="BW2262" s="125"/>
      <c r="BX2262" s="126"/>
      <c r="BY2262" s="126"/>
      <c r="BZ2262" s="126"/>
      <c r="CA2262" s="127"/>
      <c r="CB2262" s="128"/>
    </row>
    <row r="2263" spans="1:80" x14ac:dyDescent="0.3">
      <c r="A2263" s="65"/>
      <c r="B2263" s="70"/>
      <c r="C2263" s="70"/>
      <c r="D2263" s="71"/>
      <c r="E2263" s="71"/>
      <c r="F2263" s="71"/>
      <c r="G2263" s="70"/>
      <c r="H2263" s="70"/>
      <c r="I2263" s="70"/>
      <c r="J2263" s="70"/>
      <c r="K2263" s="70"/>
      <c r="L2263" s="70"/>
      <c r="M2263" s="70"/>
      <c r="N2263" s="194"/>
      <c r="O2263" s="80"/>
      <c r="P2263" s="75"/>
      <c r="Q2263" s="75"/>
      <c r="R2263" s="75"/>
      <c r="S2263" s="75"/>
      <c r="T2263" s="75"/>
      <c r="U2263" s="75"/>
      <c r="V2263" s="74"/>
      <c r="W2263" s="74"/>
      <c r="X2263" s="74"/>
      <c r="Y2263" s="73"/>
      <c r="Z2263" s="72"/>
      <c r="AA2263" s="65"/>
      <c r="AB2263" s="65"/>
      <c r="AC2263" s="125"/>
      <c r="AD2263" s="125"/>
      <c r="AE2263" s="126"/>
      <c r="AF2263" s="126"/>
      <c r="AG2263" s="126"/>
      <c r="AH2263" s="125"/>
      <c r="AI2263" s="125"/>
      <c r="AJ2263" s="125"/>
      <c r="AK2263" s="125"/>
      <c r="AL2263" s="125"/>
      <c r="AM2263" s="125"/>
      <c r="AN2263" s="125"/>
      <c r="AO2263" s="66"/>
      <c r="AP2263" s="125"/>
      <c r="AQ2263" s="125"/>
      <c r="AR2263" s="125"/>
      <c r="AS2263" s="125"/>
      <c r="AT2263" s="125"/>
      <c r="AU2263" s="125"/>
      <c r="AV2263" s="125"/>
      <c r="AW2263" s="126"/>
      <c r="AX2263" s="126"/>
      <c r="AY2263" s="126"/>
      <c r="AZ2263" s="127"/>
      <c r="BA2263" s="128"/>
      <c r="BB2263" s="65"/>
      <c r="BC2263" s="65"/>
      <c r="BD2263" s="125"/>
      <c r="BE2263" s="125"/>
      <c r="BF2263" s="126"/>
      <c r="BG2263" s="126"/>
      <c r="BH2263" s="126"/>
      <c r="BI2263" s="125"/>
      <c r="BJ2263" s="125"/>
      <c r="BK2263" s="125"/>
      <c r="BL2263" s="125"/>
      <c r="BM2263" s="125"/>
      <c r="BN2263" s="125"/>
      <c r="BO2263" s="129"/>
      <c r="BP2263" s="66"/>
      <c r="BQ2263" s="129"/>
      <c r="BR2263" s="125"/>
      <c r="BS2263" s="125"/>
      <c r="BT2263" s="125"/>
      <c r="BU2263" s="125"/>
      <c r="BV2263" s="125"/>
      <c r="BW2263" s="125"/>
      <c r="BX2263" s="126"/>
      <c r="BY2263" s="126"/>
      <c r="BZ2263" s="126"/>
      <c r="CA2263" s="127"/>
      <c r="CB2263" s="128"/>
    </row>
    <row r="2264" spans="1:80" x14ac:dyDescent="0.3">
      <c r="A2264" s="65"/>
      <c r="B2264" s="70"/>
      <c r="C2264" s="70"/>
      <c r="D2264" s="71"/>
      <c r="E2264" s="71"/>
      <c r="F2264" s="71"/>
      <c r="G2264" s="70"/>
      <c r="H2264" s="70"/>
      <c r="I2264" s="70"/>
      <c r="J2264" s="70"/>
      <c r="K2264" s="70"/>
      <c r="L2264" s="70"/>
      <c r="M2264" s="70"/>
      <c r="N2264" s="194"/>
      <c r="O2264" s="80"/>
      <c r="P2264" s="75"/>
      <c r="Q2264" s="75"/>
      <c r="R2264" s="75"/>
      <c r="S2264" s="75"/>
      <c r="T2264" s="75"/>
      <c r="U2264" s="75"/>
      <c r="V2264" s="74"/>
      <c r="W2264" s="74"/>
      <c r="X2264" s="74"/>
      <c r="Y2264" s="73"/>
      <c r="Z2264" s="72"/>
      <c r="AA2264" s="65"/>
      <c r="AB2264" s="65"/>
      <c r="AC2264" s="125"/>
      <c r="AD2264" s="125"/>
      <c r="AE2264" s="126"/>
      <c r="AF2264" s="126"/>
      <c r="AG2264" s="126"/>
      <c r="AH2264" s="125"/>
      <c r="AI2264" s="125"/>
      <c r="AJ2264" s="125"/>
      <c r="AK2264" s="125"/>
      <c r="AL2264" s="125"/>
      <c r="AM2264" s="125"/>
      <c r="AN2264" s="125"/>
      <c r="AO2264" s="66"/>
      <c r="AP2264" s="125"/>
      <c r="AQ2264" s="125"/>
      <c r="AR2264" s="125"/>
      <c r="AS2264" s="125"/>
      <c r="AT2264" s="125"/>
      <c r="AU2264" s="125"/>
      <c r="AV2264" s="125"/>
      <c r="AW2264" s="126"/>
      <c r="AX2264" s="126"/>
      <c r="AY2264" s="126"/>
      <c r="AZ2264" s="127"/>
      <c r="BA2264" s="128"/>
      <c r="BB2264" s="65"/>
      <c r="BC2264" s="65"/>
      <c r="BD2264" s="125"/>
      <c r="BE2264" s="125"/>
      <c r="BF2264" s="126"/>
      <c r="BG2264" s="126"/>
      <c r="BH2264" s="126"/>
      <c r="BI2264" s="125"/>
      <c r="BJ2264" s="125"/>
      <c r="BK2264" s="125"/>
      <c r="BL2264" s="125"/>
      <c r="BM2264" s="125"/>
      <c r="BN2264" s="125"/>
      <c r="BO2264" s="129"/>
      <c r="BP2264" s="66"/>
      <c r="BQ2264" s="129"/>
      <c r="BR2264" s="125"/>
      <c r="BS2264" s="125"/>
      <c r="BT2264" s="125"/>
      <c r="BU2264" s="125"/>
      <c r="BV2264" s="125"/>
      <c r="BW2264" s="125"/>
      <c r="BX2264" s="126"/>
      <c r="BY2264" s="126"/>
      <c r="BZ2264" s="126"/>
      <c r="CA2264" s="127"/>
      <c r="CB2264" s="128"/>
    </row>
    <row r="2265" spans="1:80" x14ac:dyDescent="0.3">
      <c r="A2265" s="65"/>
      <c r="B2265" s="70"/>
      <c r="C2265" s="70"/>
      <c r="D2265" s="71"/>
      <c r="E2265" s="71"/>
      <c r="F2265" s="71"/>
      <c r="G2265" s="70"/>
      <c r="H2265" s="70"/>
      <c r="I2265" s="70"/>
      <c r="J2265" s="70"/>
      <c r="K2265" s="70"/>
      <c r="L2265" s="70"/>
      <c r="M2265" s="70"/>
      <c r="N2265" s="194"/>
      <c r="O2265" s="80"/>
      <c r="P2265" s="75"/>
      <c r="Q2265" s="75"/>
      <c r="R2265" s="75"/>
      <c r="S2265" s="75"/>
      <c r="T2265" s="75"/>
      <c r="U2265" s="75"/>
      <c r="V2265" s="74"/>
      <c r="W2265" s="74"/>
      <c r="X2265" s="74"/>
      <c r="Y2265" s="73"/>
      <c r="Z2265" s="72"/>
      <c r="AA2265" s="65"/>
      <c r="AB2265" s="65"/>
      <c r="AC2265" s="125"/>
      <c r="AD2265" s="125"/>
      <c r="AE2265" s="126"/>
      <c r="AF2265" s="126"/>
      <c r="AG2265" s="126"/>
      <c r="AH2265" s="125"/>
      <c r="AI2265" s="125"/>
      <c r="AJ2265" s="125"/>
      <c r="AK2265" s="125"/>
      <c r="AL2265" s="125"/>
      <c r="AM2265" s="125"/>
      <c r="AN2265" s="125"/>
      <c r="AO2265" s="66"/>
      <c r="AP2265" s="125"/>
      <c r="AQ2265" s="125"/>
      <c r="AR2265" s="125"/>
      <c r="AS2265" s="125"/>
      <c r="AT2265" s="125"/>
      <c r="AU2265" s="125"/>
      <c r="AV2265" s="125"/>
      <c r="AW2265" s="126"/>
      <c r="AX2265" s="126"/>
      <c r="AY2265" s="126"/>
      <c r="AZ2265" s="127"/>
      <c r="BA2265" s="128"/>
      <c r="BB2265" s="65"/>
      <c r="BC2265" s="65"/>
      <c r="BD2265" s="125"/>
      <c r="BE2265" s="125"/>
      <c r="BF2265" s="126"/>
      <c r="BG2265" s="126"/>
      <c r="BH2265" s="126"/>
      <c r="BI2265" s="125"/>
      <c r="BJ2265" s="125"/>
      <c r="BK2265" s="125"/>
      <c r="BL2265" s="125"/>
      <c r="BM2265" s="125"/>
      <c r="BN2265" s="125"/>
      <c r="BO2265" s="129"/>
      <c r="BP2265" s="66"/>
      <c r="BQ2265" s="129"/>
      <c r="BR2265" s="125"/>
      <c r="BS2265" s="125"/>
      <c r="BT2265" s="125"/>
      <c r="BU2265" s="125"/>
      <c r="BV2265" s="125"/>
      <c r="BW2265" s="125"/>
      <c r="BX2265" s="126"/>
      <c r="BY2265" s="126"/>
      <c r="BZ2265" s="126"/>
      <c r="CA2265" s="127"/>
      <c r="CB2265" s="128"/>
    </row>
    <row r="2266" spans="1:80" x14ac:dyDescent="0.3">
      <c r="A2266" s="65"/>
      <c r="B2266" s="70"/>
      <c r="C2266" s="70"/>
      <c r="D2266" s="71"/>
      <c r="E2266" s="71"/>
      <c r="F2266" s="71"/>
      <c r="G2266" s="70"/>
      <c r="H2266" s="70"/>
      <c r="I2266" s="70"/>
      <c r="J2266" s="70"/>
      <c r="K2266" s="70"/>
      <c r="L2266" s="70"/>
      <c r="M2266" s="70"/>
      <c r="N2266" s="194"/>
      <c r="O2266" s="80"/>
      <c r="P2266" s="75"/>
      <c r="Q2266" s="75"/>
      <c r="R2266" s="75"/>
      <c r="S2266" s="75"/>
      <c r="T2266" s="75"/>
      <c r="U2266" s="75"/>
      <c r="V2266" s="74"/>
      <c r="W2266" s="74"/>
      <c r="X2266" s="74"/>
      <c r="Y2266" s="73"/>
      <c r="Z2266" s="72"/>
      <c r="AA2266" s="65"/>
      <c r="AB2266" s="65"/>
      <c r="AC2266" s="125"/>
      <c r="AD2266" s="125"/>
      <c r="AE2266" s="126"/>
      <c r="AF2266" s="126"/>
      <c r="AG2266" s="126"/>
      <c r="AH2266" s="125"/>
      <c r="AI2266" s="125"/>
      <c r="AJ2266" s="125"/>
      <c r="AK2266" s="125"/>
      <c r="AL2266" s="125"/>
      <c r="AM2266" s="125"/>
      <c r="AN2266" s="125"/>
      <c r="AO2266" s="66"/>
      <c r="AP2266" s="125"/>
      <c r="AQ2266" s="125"/>
      <c r="AR2266" s="125"/>
      <c r="AS2266" s="125"/>
      <c r="AT2266" s="125"/>
      <c r="AU2266" s="125"/>
      <c r="AV2266" s="125"/>
      <c r="AW2266" s="126"/>
      <c r="AX2266" s="126"/>
      <c r="AY2266" s="126"/>
      <c r="AZ2266" s="127"/>
      <c r="BA2266" s="128"/>
      <c r="BB2266" s="65"/>
      <c r="BC2266" s="65"/>
      <c r="BD2266" s="125"/>
      <c r="BE2266" s="125"/>
      <c r="BF2266" s="126"/>
      <c r="BG2266" s="126"/>
      <c r="BH2266" s="126"/>
      <c r="BI2266" s="125"/>
      <c r="BJ2266" s="125"/>
      <c r="BK2266" s="125"/>
      <c r="BL2266" s="125"/>
      <c r="BM2266" s="125"/>
      <c r="BN2266" s="125"/>
      <c r="BO2266" s="129"/>
      <c r="BP2266" s="66"/>
      <c r="BQ2266" s="129"/>
      <c r="BR2266" s="125"/>
      <c r="BS2266" s="125"/>
      <c r="BT2266" s="125"/>
      <c r="BU2266" s="125"/>
      <c r="BV2266" s="125"/>
      <c r="BW2266" s="125"/>
      <c r="BX2266" s="126"/>
      <c r="BY2266" s="126"/>
      <c r="BZ2266" s="126"/>
      <c r="CA2266" s="127"/>
      <c r="CB2266" s="128"/>
    </row>
    <row r="2267" spans="1:80" x14ac:dyDescent="0.3">
      <c r="A2267" s="65"/>
      <c r="B2267" s="70"/>
      <c r="C2267" s="70"/>
      <c r="D2267" s="71"/>
      <c r="E2267" s="71"/>
      <c r="F2267" s="71"/>
      <c r="G2267" s="70"/>
      <c r="H2267" s="70"/>
      <c r="I2267" s="70"/>
      <c r="J2267" s="70"/>
      <c r="K2267" s="70"/>
      <c r="L2267" s="70"/>
      <c r="M2267" s="70"/>
      <c r="N2267" s="194"/>
      <c r="O2267" s="80"/>
      <c r="P2267" s="75"/>
      <c r="Q2267" s="75"/>
      <c r="R2267" s="75"/>
      <c r="S2267" s="75"/>
      <c r="T2267" s="75"/>
      <c r="U2267" s="75"/>
      <c r="V2267" s="74"/>
      <c r="W2267" s="74"/>
      <c r="X2267" s="74"/>
      <c r="Y2267" s="73"/>
      <c r="Z2267" s="72"/>
      <c r="AA2267" s="65"/>
      <c r="AB2267" s="65"/>
      <c r="AC2267" s="125"/>
      <c r="AD2267" s="125"/>
      <c r="AE2267" s="126"/>
      <c r="AF2267" s="126"/>
      <c r="AG2267" s="126"/>
      <c r="AH2267" s="125"/>
      <c r="AI2267" s="125"/>
      <c r="AJ2267" s="125"/>
      <c r="AK2267" s="125"/>
      <c r="AL2267" s="125"/>
      <c r="AM2267" s="125"/>
      <c r="AN2267" s="125"/>
      <c r="AO2267" s="66"/>
      <c r="AP2267" s="125"/>
      <c r="AQ2267" s="125"/>
      <c r="AR2267" s="125"/>
      <c r="AS2267" s="125"/>
      <c r="AT2267" s="125"/>
      <c r="AU2267" s="125"/>
      <c r="AV2267" s="125"/>
      <c r="AW2267" s="126"/>
      <c r="AX2267" s="126"/>
      <c r="AY2267" s="126"/>
      <c r="AZ2267" s="127"/>
      <c r="BA2267" s="128"/>
      <c r="BB2267" s="65"/>
      <c r="BC2267" s="65"/>
      <c r="BD2267" s="125"/>
      <c r="BE2267" s="125"/>
      <c r="BF2267" s="126"/>
      <c r="BG2267" s="126"/>
      <c r="BH2267" s="126"/>
      <c r="BI2267" s="125"/>
      <c r="BJ2267" s="125"/>
      <c r="BK2267" s="125"/>
      <c r="BL2267" s="125"/>
      <c r="BM2267" s="125"/>
      <c r="BN2267" s="125"/>
      <c r="BO2267" s="129"/>
      <c r="BP2267" s="66"/>
      <c r="BQ2267" s="129"/>
      <c r="BR2267" s="125"/>
      <c r="BS2267" s="125"/>
      <c r="BT2267" s="125"/>
      <c r="BU2267" s="125"/>
      <c r="BV2267" s="125"/>
      <c r="BW2267" s="125"/>
      <c r="BX2267" s="126"/>
      <c r="BY2267" s="126"/>
      <c r="BZ2267" s="126"/>
      <c r="CA2267" s="127"/>
      <c r="CB2267" s="128"/>
    </row>
    <row r="2268" spans="1:80" x14ac:dyDescent="0.3">
      <c r="A2268" s="65"/>
      <c r="B2268" s="70"/>
      <c r="C2268" s="70"/>
      <c r="D2268" s="71"/>
      <c r="E2268" s="71"/>
      <c r="F2268" s="71"/>
      <c r="G2268" s="70"/>
      <c r="H2268" s="70"/>
      <c r="I2268" s="70"/>
      <c r="J2268" s="70"/>
      <c r="K2268" s="70"/>
      <c r="L2268" s="70"/>
      <c r="M2268" s="70"/>
      <c r="N2268" s="194"/>
      <c r="O2268" s="80"/>
      <c r="P2268" s="75"/>
      <c r="Q2268" s="75"/>
      <c r="R2268" s="75"/>
      <c r="S2268" s="75"/>
      <c r="T2268" s="75"/>
      <c r="U2268" s="75"/>
      <c r="V2268" s="74"/>
      <c r="W2268" s="74"/>
      <c r="X2268" s="74"/>
      <c r="Y2268" s="73"/>
      <c r="Z2268" s="72"/>
      <c r="AA2268" s="65"/>
      <c r="AB2268" s="65"/>
      <c r="AC2268" s="125"/>
      <c r="AD2268" s="125"/>
      <c r="AE2268" s="126"/>
      <c r="AF2268" s="126"/>
      <c r="AG2268" s="126"/>
      <c r="AH2268" s="125"/>
      <c r="AI2268" s="125"/>
      <c r="AJ2268" s="125"/>
      <c r="AK2268" s="125"/>
      <c r="AL2268" s="125"/>
      <c r="AM2268" s="125"/>
      <c r="AN2268" s="125"/>
      <c r="AO2268" s="66"/>
      <c r="AP2268" s="125"/>
      <c r="AQ2268" s="125"/>
      <c r="AR2268" s="125"/>
      <c r="AS2268" s="125"/>
      <c r="AT2268" s="125"/>
      <c r="AU2268" s="125"/>
      <c r="AV2268" s="125"/>
      <c r="AW2268" s="126"/>
      <c r="AX2268" s="126"/>
      <c r="AY2268" s="126"/>
      <c r="AZ2268" s="127"/>
      <c r="BA2268" s="128"/>
      <c r="BB2268" s="65"/>
      <c r="BC2268" s="65"/>
      <c r="BD2268" s="125"/>
      <c r="BE2268" s="125"/>
      <c r="BF2268" s="126"/>
      <c r="BG2268" s="126"/>
      <c r="BH2268" s="126"/>
      <c r="BI2268" s="125"/>
      <c r="BJ2268" s="125"/>
      <c r="BK2268" s="125"/>
      <c r="BL2268" s="125"/>
      <c r="BM2268" s="125"/>
      <c r="BN2268" s="125"/>
      <c r="BO2268" s="129"/>
      <c r="BP2268" s="66"/>
      <c r="BQ2268" s="129"/>
      <c r="BR2268" s="125"/>
      <c r="BS2268" s="125"/>
      <c r="BT2268" s="125"/>
      <c r="BU2268" s="125"/>
      <c r="BV2268" s="125"/>
      <c r="BW2268" s="125"/>
      <c r="BX2268" s="126"/>
      <c r="BY2268" s="126"/>
      <c r="BZ2268" s="126"/>
      <c r="CA2268" s="127"/>
      <c r="CB2268" s="128"/>
    </row>
    <row r="2269" spans="1:80" x14ac:dyDescent="0.3">
      <c r="A2269" s="65"/>
      <c r="B2269" s="70"/>
      <c r="C2269" s="70"/>
      <c r="D2269" s="71"/>
      <c r="E2269" s="71"/>
      <c r="F2269" s="71"/>
      <c r="G2269" s="70"/>
      <c r="H2269" s="70"/>
      <c r="I2269" s="70"/>
      <c r="J2269" s="70"/>
      <c r="K2269" s="70"/>
      <c r="L2269" s="70"/>
      <c r="M2269" s="70"/>
      <c r="N2269" s="194"/>
      <c r="O2269" s="80"/>
      <c r="P2269" s="75"/>
      <c r="Q2269" s="75"/>
      <c r="R2269" s="75"/>
      <c r="S2269" s="75"/>
      <c r="T2269" s="75"/>
      <c r="U2269" s="75"/>
      <c r="V2269" s="74"/>
      <c r="W2269" s="74"/>
      <c r="X2269" s="74"/>
      <c r="Y2269" s="73"/>
      <c r="Z2269" s="72"/>
      <c r="AA2269" s="65"/>
      <c r="AB2269" s="65"/>
      <c r="AC2269" s="125"/>
      <c r="AD2269" s="125"/>
      <c r="AE2269" s="126"/>
      <c r="AF2269" s="126"/>
      <c r="AG2269" s="126"/>
      <c r="AH2269" s="125"/>
      <c r="AI2269" s="125"/>
      <c r="AJ2269" s="125"/>
      <c r="AK2269" s="125"/>
      <c r="AL2269" s="125"/>
      <c r="AM2269" s="125"/>
      <c r="AN2269" s="125"/>
      <c r="AO2269" s="66"/>
      <c r="AP2269" s="125"/>
      <c r="AQ2269" s="125"/>
      <c r="AR2269" s="125"/>
      <c r="AS2269" s="125"/>
      <c r="AT2269" s="125"/>
      <c r="AU2269" s="125"/>
      <c r="AV2269" s="125"/>
      <c r="AW2269" s="126"/>
      <c r="AX2269" s="126"/>
      <c r="AY2269" s="126"/>
      <c r="AZ2269" s="127"/>
      <c r="BA2269" s="128"/>
      <c r="BB2269" s="65"/>
      <c r="BC2269" s="65"/>
      <c r="BD2269" s="125"/>
      <c r="BE2269" s="125"/>
      <c r="BF2269" s="126"/>
      <c r="BG2269" s="126"/>
      <c r="BH2269" s="126"/>
      <c r="BI2269" s="125"/>
      <c r="BJ2269" s="125"/>
      <c r="BK2269" s="125"/>
      <c r="BL2269" s="125"/>
      <c r="BM2269" s="125"/>
      <c r="BN2269" s="125"/>
      <c r="BO2269" s="129"/>
      <c r="BP2269" s="66"/>
      <c r="BQ2269" s="129"/>
      <c r="BR2269" s="125"/>
      <c r="BS2269" s="125"/>
      <c r="BT2269" s="125"/>
      <c r="BU2269" s="125"/>
      <c r="BV2269" s="125"/>
      <c r="BW2269" s="125"/>
      <c r="BX2269" s="126"/>
      <c r="BY2269" s="126"/>
      <c r="BZ2269" s="126"/>
      <c r="CA2269" s="127"/>
      <c r="CB2269" s="128"/>
    </row>
    <row r="2270" spans="1:80" x14ac:dyDescent="0.3">
      <c r="A2270" s="65"/>
      <c r="B2270" s="70"/>
      <c r="C2270" s="70"/>
      <c r="D2270" s="71"/>
      <c r="E2270" s="71"/>
      <c r="F2270" s="71"/>
      <c r="G2270" s="70"/>
      <c r="H2270" s="70"/>
      <c r="I2270" s="70"/>
      <c r="J2270" s="70"/>
      <c r="K2270" s="70"/>
      <c r="L2270" s="70"/>
      <c r="M2270" s="70"/>
      <c r="N2270" s="194"/>
      <c r="O2270" s="80"/>
      <c r="P2270" s="75"/>
      <c r="Q2270" s="75"/>
      <c r="R2270" s="75"/>
      <c r="S2270" s="75"/>
      <c r="T2270" s="75"/>
      <c r="U2270" s="75"/>
      <c r="V2270" s="74"/>
      <c r="W2270" s="74"/>
      <c r="X2270" s="74"/>
      <c r="Y2270" s="73"/>
      <c r="Z2270" s="72"/>
      <c r="AA2270" s="65"/>
      <c r="AB2270" s="65"/>
      <c r="AC2270" s="125"/>
      <c r="AD2270" s="125"/>
      <c r="AE2270" s="126"/>
      <c r="AF2270" s="126"/>
      <c r="AG2270" s="126"/>
      <c r="AH2270" s="125"/>
      <c r="AI2270" s="125"/>
      <c r="AJ2270" s="125"/>
      <c r="AK2270" s="125"/>
      <c r="AL2270" s="125"/>
      <c r="AM2270" s="125"/>
      <c r="AN2270" s="125"/>
      <c r="AO2270" s="66"/>
      <c r="AP2270" s="125"/>
      <c r="AQ2270" s="125"/>
      <c r="AR2270" s="125"/>
      <c r="AS2270" s="125"/>
      <c r="AT2270" s="125"/>
      <c r="AU2270" s="125"/>
      <c r="AV2270" s="125"/>
      <c r="AW2270" s="126"/>
      <c r="AX2270" s="126"/>
      <c r="AY2270" s="126"/>
      <c r="AZ2270" s="127"/>
      <c r="BA2270" s="128"/>
      <c r="BB2270" s="65"/>
      <c r="BC2270" s="65"/>
      <c r="BD2270" s="125"/>
      <c r="BE2270" s="125"/>
      <c r="BF2270" s="126"/>
      <c r="BG2270" s="126"/>
      <c r="BH2270" s="126"/>
      <c r="BI2270" s="125"/>
      <c r="BJ2270" s="125"/>
      <c r="BK2270" s="125"/>
      <c r="BL2270" s="125"/>
      <c r="BM2270" s="125"/>
      <c r="BN2270" s="125"/>
      <c r="BO2270" s="129"/>
      <c r="BP2270" s="66"/>
      <c r="BQ2270" s="129"/>
      <c r="BR2270" s="125"/>
      <c r="BS2270" s="125"/>
      <c r="BT2270" s="125"/>
      <c r="BU2270" s="125"/>
      <c r="BV2270" s="125"/>
      <c r="BW2270" s="125"/>
      <c r="BX2270" s="126"/>
      <c r="BY2270" s="126"/>
      <c r="BZ2270" s="126"/>
      <c r="CA2270" s="127"/>
      <c r="CB2270" s="128"/>
    </row>
    <row r="2271" spans="1:80" x14ac:dyDescent="0.3">
      <c r="A2271" s="65"/>
      <c r="B2271" s="70"/>
      <c r="C2271" s="70"/>
      <c r="D2271" s="71"/>
      <c r="E2271" s="71"/>
      <c r="F2271" s="71"/>
      <c r="G2271" s="70"/>
      <c r="H2271" s="70"/>
      <c r="I2271" s="70"/>
      <c r="J2271" s="70"/>
      <c r="K2271" s="70"/>
      <c r="L2271" s="70"/>
      <c r="M2271" s="70"/>
      <c r="N2271" s="194"/>
      <c r="O2271" s="80"/>
      <c r="P2271" s="75"/>
      <c r="Q2271" s="75"/>
      <c r="R2271" s="75"/>
      <c r="S2271" s="75"/>
      <c r="T2271" s="75"/>
      <c r="U2271" s="75"/>
      <c r="V2271" s="74"/>
      <c r="W2271" s="74"/>
      <c r="X2271" s="74"/>
      <c r="Y2271" s="73"/>
      <c r="Z2271" s="72"/>
      <c r="AA2271" s="65"/>
      <c r="AB2271" s="65"/>
      <c r="AC2271" s="125"/>
      <c r="AD2271" s="125"/>
      <c r="AE2271" s="126"/>
      <c r="AF2271" s="126"/>
      <c r="AG2271" s="126"/>
      <c r="AH2271" s="125"/>
      <c r="AI2271" s="125"/>
      <c r="AJ2271" s="125"/>
      <c r="AK2271" s="125"/>
      <c r="AL2271" s="125"/>
      <c r="AM2271" s="125"/>
      <c r="AN2271" s="125"/>
      <c r="AO2271" s="66"/>
      <c r="AP2271" s="125"/>
      <c r="AQ2271" s="125"/>
      <c r="AR2271" s="125"/>
      <c r="AS2271" s="125"/>
      <c r="AT2271" s="125"/>
      <c r="AU2271" s="125"/>
      <c r="AV2271" s="125"/>
      <c r="AW2271" s="126"/>
      <c r="AX2271" s="126"/>
      <c r="AY2271" s="126"/>
      <c r="AZ2271" s="127"/>
      <c r="BA2271" s="128"/>
      <c r="BB2271" s="65"/>
      <c r="BC2271" s="65"/>
      <c r="BD2271" s="125"/>
      <c r="BE2271" s="125"/>
      <c r="BF2271" s="126"/>
      <c r="BG2271" s="126"/>
      <c r="BH2271" s="126"/>
      <c r="BI2271" s="125"/>
      <c r="BJ2271" s="125"/>
      <c r="BK2271" s="125"/>
      <c r="BL2271" s="125"/>
      <c r="BM2271" s="125"/>
      <c r="BN2271" s="125"/>
      <c r="BO2271" s="129"/>
      <c r="BP2271" s="66"/>
      <c r="BQ2271" s="129"/>
      <c r="BR2271" s="125"/>
      <c r="BS2271" s="125"/>
      <c r="BT2271" s="125"/>
      <c r="BU2271" s="125"/>
      <c r="BV2271" s="125"/>
      <c r="BW2271" s="125"/>
      <c r="BX2271" s="126"/>
      <c r="BY2271" s="126"/>
      <c r="BZ2271" s="126"/>
      <c r="CA2271" s="127"/>
      <c r="CB2271" s="128"/>
    </row>
    <row r="2272" spans="1:80" x14ac:dyDescent="0.3">
      <c r="A2272" s="65"/>
      <c r="B2272" s="70"/>
      <c r="C2272" s="70"/>
      <c r="D2272" s="71"/>
      <c r="E2272" s="71"/>
      <c r="F2272" s="71"/>
      <c r="G2272" s="70"/>
      <c r="H2272" s="70"/>
      <c r="I2272" s="70"/>
      <c r="J2272" s="70"/>
      <c r="K2272" s="70"/>
      <c r="L2272" s="70"/>
      <c r="M2272" s="70"/>
      <c r="N2272" s="194"/>
      <c r="O2272" s="80"/>
      <c r="P2272" s="75"/>
      <c r="Q2272" s="75"/>
      <c r="R2272" s="75"/>
      <c r="S2272" s="75"/>
      <c r="T2272" s="75"/>
      <c r="U2272" s="75"/>
      <c r="V2272" s="74"/>
      <c r="W2272" s="74"/>
      <c r="X2272" s="74"/>
      <c r="Y2272" s="73"/>
      <c r="Z2272" s="72"/>
      <c r="AA2272" s="65"/>
      <c r="AB2272" s="65"/>
      <c r="AC2272" s="125"/>
      <c r="AD2272" s="125"/>
      <c r="AE2272" s="126"/>
      <c r="AF2272" s="126"/>
      <c r="AG2272" s="126"/>
      <c r="AH2272" s="125"/>
      <c r="AI2272" s="125"/>
      <c r="AJ2272" s="125"/>
      <c r="AK2272" s="125"/>
      <c r="AL2272" s="125"/>
      <c r="AM2272" s="125"/>
      <c r="AN2272" s="125"/>
      <c r="AO2272" s="66"/>
      <c r="AP2272" s="125"/>
      <c r="AQ2272" s="125"/>
      <c r="AR2272" s="125"/>
      <c r="AS2272" s="125"/>
      <c r="AT2272" s="125"/>
      <c r="AU2272" s="125"/>
      <c r="AV2272" s="125"/>
      <c r="AW2272" s="126"/>
      <c r="AX2272" s="126"/>
      <c r="AY2272" s="126"/>
      <c r="AZ2272" s="127"/>
      <c r="BA2272" s="128"/>
      <c r="BB2272" s="65"/>
      <c r="BC2272" s="65"/>
      <c r="BD2272" s="125"/>
      <c r="BE2272" s="125"/>
      <c r="BF2272" s="126"/>
      <c r="BG2272" s="126"/>
      <c r="BH2272" s="126"/>
      <c r="BI2272" s="125"/>
      <c r="BJ2272" s="125"/>
      <c r="BK2272" s="125"/>
      <c r="BL2272" s="125"/>
      <c r="BM2272" s="125"/>
      <c r="BN2272" s="125"/>
      <c r="BO2272" s="129"/>
      <c r="BP2272" s="66"/>
      <c r="BQ2272" s="129"/>
      <c r="BR2272" s="125"/>
      <c r="BS2272" s="125"/>
      <c r="BT2272" s="125"/>
      <c r="BU2272" s="125"/>
      <c r="BV2272" s="125"/>
      <c r="BW2272" s="125"/>
      <c r="BX2272" s="126"/>
      <c r="BY2272" s="126"/>
      <c r="BZ2272" s="126"/>
      <c r="CA2272" s="127"/>
      <c r="CB2272" s="128"/>
    </row>
    <row r="2273" spans="1:80" x14ac:dyDescent="0.3">
      <c r="A2273" s="65"/>
      <c r="B2273" s="70"/>
      <c r="C2273" s="70"/>
      <c r="D2273" s="71"/>
      <c r="E2273" s="71"/>
      <c r="F2273" s="71"/>
      <c r="G2273" s="70"/>
      <c r="H2273" s="70"/>
      <c r="I2273" s="70"/>
      <c r="J2273" s="70"/>
      <c r="K2273" s="70"/>
      <c r="L2273" s="70"/>
      <c r="M2273" s="70"/>
      <c r="N2273" s="194"/>
      <c r="O2273" s="80"/>
      <c r="P2273" s="75"/>
      <c r="Q2273" s="75"/>
      <c r="R2273" s="75"/>
      <c r="S2273" s="75"/>
      <c r="T2273" s="75"/>
      <c r="U2273" s="75"/>
      <c r="V2273" s="74"/>
      <c r="W2273" s="74"/>
      <c r="X2273" s="74"/>
      <c r="Y2273" s="73"/>
      <c r="Z2273" s="72"/>
      <c r="AA2273" s="65"/>
      <c r="AB2273" s="65"/>
      <c r="AC2273" s="125"/>
      <c r="AD2273" s="125"/>
      <c r="AE2273" s="126"/>
      <c r="AF2273" s="126"/>
      <c r="AG2273" s="126"/>
      <c r="AH2273" s="125"/>
      <c r="AI2273" s="125"/>
      <c r="AJ2273" s="125"/>
      <c r="AK2273" s="125"/>
      <c r="AL2273" s="125"/>
      <c r="AM2273" s="125"/>
      <c r="AN2273" s="125"/>
      <c r="AO2273" s="66"/>
      <c r="AP2273" s="125"/>
      <c r="AQ2273" s="125"/>
      <c r="AR2273" s="125"/>
      <c r="AS2273" s="125"/>
      <c r="AT2273" s="125"/>
      <c r="AU2273" s="125"/>
      <c r="AV2273" s="125"/>
      <c r="AW2273" s="126"/>
      <c r="AX2273" s="126"/>
      <c r="AY2273" s="126"/>
      <c r="AZ2273" s="127"/>
      <c r="BA2273" s="128"/>
      <c r="BB2273" s="65"/>
      <c r="BC2273" s="65"/>
      <c r="BD2273" s="125"/>
      <c r="BE2273" s="125"/>
      <c r="BF2273" s="126"/>
      <c r="BG2273" s="126"/>
      <c r="BH2273" s="126"/>
      <c r="BI2273" s="125"/>
      <c r="BJ2273" s="125"/>
      <c r="BK2273" s="125"/>
      <c r="BL2273" s="125"/>
      <c r="BM2273" s="125"/>
      <c r="BN2273" s="125"/>
      <c r="BO2273" s="129"/>
      <c r="BP2273" s="66"/>
      <c r="BQ2273" s="129"/>
      <c r="BR2273" s="125"/>
      <c r="BS2273" s="125"/>
      <c r="BT2273" s="125"/>
      <c r="BU2273" s="125"/>
      <c r="BV2273" s="125"/>
      <c r="BW2273" s="125"/>
      <c r="BX2273" s="126"/>
      <c r="BY2273" s="126"/>
      <c r="BZ2273" s="126"/>
      <c r="CA2273" s="127"/>
      <c r="CB2273" s="128"/>
    </row>
    <row r="2274" spans="1:80" x14ac:dyDescent="0.3">
      <c r="A2274" s="65"/>
      <c r="B2274" s="70"/>
      <c r="C2274" s="70"/>
      <c r="D2274" s="71"/>
      <c r="E2274" s="71"/>
      <c r="F2274" s="71"/>
      <c r="G2274" s="70"/>
      <c r="H2274" s="70"/>
      <c r="I2274" s="70"/>
      <c r="J2274" s="70"/>
      <c r="K2274" s="70"/>
      <c r="L2274" s="70"/>
      <c r="M2274" s="70"/>
      <c r="N2274" s="194"/>
      <c r="O2274" s="80"/>
      <c r="P2274" s="75"/>
      <c r="Q2274" s="75"/>
      <c r="R2274" s="75"/>
      <c r="S2274" s="75"/>
      <c r="T2274" s="75"/>
      <c r="U2274" s="75"/>
      <c r="V2274" s="74"/>
      <c r="W2274" s="74"/>
      <c r="X2274" s="74"/>
      <c r="Y2274" s="73"/>
      <c r="Z2274" s="72"/>
      <c r="AA2274" s="65"/>
      <c r="AB2274" s="65"/>
      <c r="AC2274" s="125"/>
      <c r="AD2274" s="125"/>
      <c r="AE2274" s="126"/>
      <c r="AF2274" s="126"/>
      <c r="AG2274" s="126"/>
      <c r="AH2274" s="125"/>
      <c r="AI2274" s="125"/>
      <c r="AJ2274" s="125"/>
      <c r="AK2274" s="125"/>
      <c r="AL2274" s="125"/>
      <c r="AM2274" s="125"/>
      <c r="AN2274" s="125"/>
      <c r="AO2274" s="66"/>
      <c r="AP2274" s="125"/>
      <c r="AQ2274" s="125"/>
      <c r="AR2274" s="125"/>
      <c r="AS2274" s="125"/>
      <c r="AT2274" s="125"/>
      <c r="AU2274" s="125"/>
      <c r="AV2274" s="125"/>
      <c r="AW2274" s="126"/>
      <c r="AX2274" s="126"/>
      <c r="AY2274" s="126"/>
      <c r="AZ2274" s="127"/>
      <c r="BA2274" s="128"/>
      <c r="BB2274" s="65"/>
      <c r="BC2274" s="65"/>
      <c r="BD2274" s="125"/>
      <c r="BE2274" s="125"/>
      <c r="BF2274" s="126"/>
      <c r="BG2274" s="126"/>
      <c r="BH2274" s="126"/>
      <c r="BI2274" s="125"/>
      <c r="BJ2274" s="125"/>
      <c r="BK2274" s="125"/>
      <c r="BL2274" s="125"/>
      <c r="BM2274" s="125"/>
      <c r="BN2274" s="125"/>
      <c r="BO2274" s="129"/>
      <c r="BP2274" s="66"/>
      <c r="BQ2274" s="129"/>
      <c r="BR2274" s="125"/>
      <c r="BS2274" s="125"/>
      <c r="BT2274" s="125"/>
      <c r="BU2274" s="125"/>
      <c r="BV2274" s="125"/>
      <c r="BW2274" s="125"/>
      <c r="BX2274" s="126"/>
      <c r="BY2274" s="126"/>
      <c r="BZ2274" s="126"/>
      <c r="CA2274" s="127"/>
      <c r="CB2274" s="128"/>
    </row>
    <row r="2275" spans="1:80" x14ac:dyDescent="0.3">
      <c r="A2275" s="65"/>
      <c r="B2275" s="70"/>
      <c r="C2275" s="70"/>
      <c r="D2275" s="71"/>
      <c r="E2275" s="71"/>
      <c r="F2275" s="71"/>
      <c r="G2275" s="70"/>
      <c r="H2275" s="70"/>
      <c r="I2275" s="70"/>
      <c r="J2275" s="70"/>
      <c r="K2275" s="70"/>
      <c r="L2275" s="70"/>
      <c r="M2275" s="70"/>
      <c r="N2275" s="194"/>
      <c r="O2275" s="80"/>
      <c r="P2275" s="75"/>
      <c r="Q2275" s="75"/>
      <c r="R2275" s="75"/>
      <c r="S2275" s="75"/>
      <c r="T2275" s="75"/>
      <c r="U2275" s="75"/>
      <c r="V2275" s="74"/>
      <c r="W2275" s="74"/>
      <c r="X2275" s="74"/>
      <c r="Y2275" s="73"/>
      <c r="Z2275" s="72"/>
      <c r="AA2275" s="65"/>
      <c r="AB2275" s="65"/>
      <c r="AC2275" s="125"/>
      <c r="AD2275" s="125"/>
      <c r="AE2275" s="126"/>
      <c r="AF2275" s="126"/>
      <c r="AG2275" s="126"/>
      <c r="AH2275" s="125"/>
      <c r="AI2275" s="125"/>
      <c r="AJ2275" s="125"/>
      <c r="AK2275" s="125"/>
      <c r="AL2275" s="125"/>
      <c r="AM2275" s="125"/>
      <c r="AN2275" s="125"/>
      <c r="AO2275" s="66"/>
      <c r="AP2275" s="125"/>
      <c r="AQ2275" s="125"/>
      <c r="AR2275" s="125"/>
      <c r="AS2275" s="125"/>
      <c r="AT2275" s="125"/>
      <c r="AU2275" s="125"/>
      <c r="AV2275" s="125"/>
      <c r="AW2275" s="126"/>
      <c r="AX2275" s="126"/>
      <c r="AY2275" s="126"/>
      <c r="AZ2275" s="127"/>
      <c r="BA2275" s="128"/>
      <c r="BB2275" s="65"/>
      <c r="BC2275" s="65"/>
      <c r="BD2275" s="125"/>
      <c r="BE2275" s="125"/>
      <c r="BF2275" s="126"/>
      <c r="BG2275" s="126"/>
      <c r="BH2275" s="126"/>
      <c r="BI2275" s="125"/>
      <c r="BJ2275" s="125"/>
      <c r="BK2275" s="125"/>
      <c r="BL2275" s="125"/>
      <c r="BM2275" s="125"/>
      <c r="BN2275" s="125"/>
      <c r="BO2275" s="129"/>
      <c r="BP2275" s="66"/>
      <c r="BQ2275" s="129"/>
      <c r="BR2275" s="125"/>
      <c r="BS2275" s="125"/>
      <c r="BT2275" s="125"/>
      <c r="BU2275" s="125"/>
      <c r="BV2275" s="125"/>
      <c r="BW2275" s="125"/>
      <c r="BX2275" s="126"/>
      <c r="BY2275" s="126"/>
      <c r="BZ2275" s="126"/>
      <c r="CA2275" s="127"/>
      <c r="CB2275" s="128"/>
    </row>
    <row r="2276" spans="1:80" x14ac:dyDescent="0.3">
      <c r="A2276" s="65"/>
      <c r="B2276" s="70"/>
      <c r="C2276" s="70"/>
      <c r="D2276" s="71"/>
      <c r="E2276" s="71"/>
      <c r="F2276" s="71"/>
      <c r="G2276" s="70"/>
      <c r="H2276" s="70"/>
      <c r="I2276" s="70"/>
      <c r="J2276" s="70"/>
      <c r="K2276" s="70"/>
      <c r="L2276" s="70"/>
      <c r="M2276" s="70"/>
      <c r="N2276" s="194"/>
      <c r="O2276" s="80"/>
      <c r="P2276" s="75"/>
      <c r="Q2276" s="75"/>
      <c r="R2276" s="75"/>
      <c r="S2276" s="75"/>
      <c r="T2276" s="75"/>
      <c r="U2276" s="75"/>
      <c r="V2276" s="74"/>
      <c r="W2276" s="74"/>
      <c r="X2276" s="74"/>
      <c r="Y2276" s="73"/>
      <c r="Z2276" s="72"/>
      <c r="AA2276" s="65"/>
      <c r="AB2276" s="65"/>
      <c r="AC2276" s="125"/>
      <c r="AD2276" s="125"/>
      <c r="AE2276" s="126"/>
      <c r="AF2276" s="126"/>
      <c r="AG2276" s="126"/>
      <c r="AH2276" s="125"/>
      <c r="AI2276" s="125"/>
      <c r="AJ2276" s="125"/>
      <c r="AK2276" s="125"/>
      <c r="AL2276" s="125"/>
      <c r="AM2276" s="125"/>
      <c r="AN2276" s="125"/>
      <c r="AO2276" s="66"/>
      <c r="AP2276" s="125"/>
      <c r="AQ2276" s="125"/>
      <c r="AR2276" s="125"/>
      <c r="AS2276" s="125"/>
      <c r="AT2276" s="125"/>
      <c r="AU2276" s="125"/>
      <c r="AV2276" s="125"/>
      <c r="AW2276" s="126"/>
      <c r="AX2276" s="126"/>
      <c r="AY2276" s="126"/>
      <c r="AZ2276" s="127"/>
      <c r="BA2276" s="128"/>
      <c r="BB2276" s="65"/>
      <c r="BC2276" s="65"/>
      <c r="BD2276" s="125"/>
      <c r="BE2276" s="125"/>
      <c r="BF2276" s="126"/>
      <c r="BG2276" s="126"/>
      <c r="BH2276" s="126"/>
      <c r="BI2276" s="125"/>
      <c r="BJ2276" s="125"/>
      <c r="BK2276" s="125"/>
      <c r="BL2276" s="125"/>
      <c r="BM2276" s="125"/>
      <c r="BN2276" s="125"/>
      <c r="BO2276" s="129"/>
      <c r="BP2276" s="66"/>
      <c r="BQ2276" s="129"/>
      <c r="BR2276" s="125"/>
      <c r="BS2276" s="125"/>
      <c r="BT2276" s="125"/>
      <c r="BU2276" s="125"/>
      <c r="BV2276" s="125"/>
      <c r="BW2276" s="125"/>
      <c r="BX2276" s="126"/>
      <c r="BY2276" s="126"/>
      <c r="BZ2276" s="126"/>
      <c r="CA2276" s="127"/>
      <c r="CB2276" s="128"/>
    </row>
    <row r="2277" spans="1:80" x14ac:dyDescent="0.3">
      <c r="A2277" s="65"/>
      <c r="B2277" s="70"/>
      <c r="C2277" s="70"/>
      <c r="D2277" s="71"/>
      <c r="E2277" s="71"/>
      <c r="F2277" s="71"/>
      <c r="G2277" s="70"/>
      <c r="H2277" s="70"/>
      <c r="I2277" s="70"/>
      <c r="J2277" s="70"/>
      <c r="K2277" s="70"/>
      <c r="L2277" s="70"/>
      <c r="M2277" s="70"/>
      <c r="N2277" s="194"/>
      <c r="O2277" s="80"/>
      <c r="P2277" s="75"/>
      <c r="Q2277" s="75"/>
      <c r="R2277" s="75"/>
      <c r="S2277" s="75"/>
      <c r="T2277" s="75"/>
      <c r="U2277" s="75"/>
      <c r="V2277" s="74"/>
      <c r="W2277" s="74"/>
      <c r="X2277" s="74"/>
      <c r="Y2277" s="73"/>
      <c r="Z2277" s="72"/>
      <c r="AA2277" s="65"/>
      <c r="AB2277" s="65"/>
      <c r="AC2277" s="125"/>
      <c r="AD2277" s="125"/>
      <c r="AE2277" s="126"/>
      <c r="AF2277" s="126"/>
      <c r="AG2277" s="126"/>
      <c r="AH2277" s="125"/>
      <c r="AI2277" s="125"/>
      <c r="AJ2277" s="125"/>
      <c r="AK2277" s="125"/>
      <c r="AL2277" s="125"/>
      <c r="AM2277" s="125"/>
      <c r="AN2277" s="125"/>
      <c r="AO2277" s="66"/>
      <c r="AP2277" s="125"/>
      <c r="AQ2277" s="125"/>
      <c r="AR2277" s="125"/>
      <c r="AS2277" s="125"/>
      <c r="AT2277" s="125"/>
      <c r="AU2277" s="125"/>
      <c r="AV2277" s="125"/>
      <c r="AW2277" s="126"/>
      <c r="AX2277" s="126"/>
      <c r="AY2277" s="126"/>
      <c r="AZ2277" s="127"/>
      <c r="BA2277" s="128"/>
      <c r="BB2277" s="65"/>
      <c r="BC2277" s="65"/>
      <c r="BD2277" s="125"/>
      <c r="BE2277" s="125"/>
      <c r="BF2277" s="126"/>
      <c r="BG2277" s="126"/>
      <c r="BH2277" s="126"/>
      <c r="BI2277" s="125"/>
      <c r="BJ2277" s="125"/>
      <c r="BK2277" s="125"/>
      <c r="BL2277" s="125"/>
      <c r="BM2277" s="125"/>
      <c r="BN2277" s="125"/>
      <c r="BO2277" s="129"/>
      <c r="BP2277" s="66"/>
      <c r="BQ2277" s="129"/>
      <c r="BR2277" s="125"/>
      <c r="BS2277" s="125"/>
      <c r="BT2277" s="125"/>
      <c r="BU2277" s="125"/>
      <c r="BV2277" s="125"/>
      <c r="BW2277" s="125"/>
      <c r="BX2277" s="126"/>
      <c r="BY2277" s="126"/>
      <c r="BZ2277" s="126"/>
      <c r="CA2277" s="127"/>
      <c r="CB2277" s="128"/>
    </row>
    <row r="2278" spans="1:80" x14ac:dyDescent="0.3">
      <c r="A2278" s="65"/>
      <c r="B2278" s="70"/>
      <c r="C2278" s="70"/>
      <c r="D2278" s="71"/>
      <c r="E2278" s="71"/>
      <c r="F2278" s="71"/>
      <c r="G2278" s="70"/>
      <c r="H2278" s="70"/>
      <c r="I2278" s="70"/>
      <c r="J2278" s="70"/>
      <c r="K2278" s="70"/>
      <c r="L2278" s="70"/>
      <c r="M2278" s="70"/>
      <c r="N2278" s="195"/>
      <c r="O2278" s="70"/>
      <c r="P2278" s="70"/>
      <c r="Q2278" s="70"/>
      <c r="R2278" s="70"/>
      <c r="S2278" s="70"/>
      <c r="T2278" s="70"/>
      <c r="U2278" s="70"/>
      <c r="V2278" s="71"/>
      <c r="W2278" s="71"/>
      <c r="X2278" s="71"/>
      <c r="Y2278" s="70"/>
      <c r="Z2278" s="70"/>
      <c r="AA2278" s="65"/>
      <c r="AB2278" s="65"/>
      <c r="AC2278" s="125"/>
      <c r="AD2278" s="125"/>
      <c r="AE2278" s="126"/>
      <c r="AF2278" s="126"/>
      <c r="AG2278" s="126"/>
      <c r="AH2278" s="125"/>
      <c r="AI2278" s="125"/>
      <c r="AJ2278" s="125"/>
      <c r="AK2278" s="125"/>
      <c r="AL2278" s="125"/>
      <c r="AM2278" s="125"/>
      <c r="AN2278" s="125"/>
      <c r="AO2278" s="66"/>
      <c r="AP2278" s="125"/>
      <c r="AQ2278" s="125"/>
      <c r="AR2278" s="125"/>
      <c r="AS2278" s="125"/>
      <c r="AT2278" s="125"/>
      <c r="AU2278" s="125"/>
      <c r="AV2278" s="125"/>
      <c r="AW2278" s="126"/>
      <c r="AX2278" s="126"/>
      <c r="AY2278" s="126"/>
      <c r="AZ2278" s="127"/>
      <c r="BA2278" s="128"/>
      <c r="BB2278" s="65"/>
      <c r="BC2278" s="65"/>
      <c r="BD2278" s="125"/>
      <c r="BE2278" s="125"/>
      <c r="BF2278" s="126"/>
      <c r="BG2278" s="126"/>
      <c r="BH2278" s="126"/>
      <c r="BI2278" s="125"/>
      <c r="BJ2278" s="125"/>
      <c r="BK2278" s="125"/>
      <c r="BL2278" s="125"/>
      <c r="BM2278" s="125"/>
      <c r="BN2278" s="125"/>
      <c r="BO2278" s="129"/>
      <c r="BP2278" s="66"/>
      <c r="BQ2278" s="129"/>
      <c r="BR2278" s="125"/>
      <c r="BS2278" s="125"/>
      <c r="BT2278" s="125"/>
      <c r="BU2278" s="125"/>
      <c r="BV2278" s="125"/>
      <c r="BW2278" s="125"/>
      <c r="BX2278" s="126"/>
      <c r="BY2278" s="126"/>
      <c r="BZ2278" s="126"/>
      <c r="CA2278" s="127"/>
      <c r="CB2278" s="128"/>
    </row>
    <row r="2279" spans="1:80" x14ac:dyDescent="0.3">
      <c r="A2279" s="65"/>
      <c r="B2279" s="72"/>
      <c r="C2279" s="73"/>
      <c r="D2279" s="74"/>
      <c r="E2279" s="74"/>
      <c r="F2279" s="74"/>
      <c r="G2279" s="75"/>
      <c r="H2279" s="75"/>
      <c r="I2279" s="75"/>
      <c r="J2279" s="75"/>
      <c r="K2279" s="75"/>
      <c r="L2279" s="75"/>
      <c r="M2279" s="80"/>
      <c r="N2279" s="194"/>
      <c r="O2279" s="70"/>
      <c r="P2279" s="70"/>
      <c r="Q2279" s="70"/>
      <c r="R2279" s="70"/>
      <c r="S2279" s="70"/>
      <c r="T2279" s="70"/>
      <c r="U2279" s="70"/>
      <c r="V2279" s="71"/>
      <c r="W2279" s="71"/>
      <c r="X2279" s="71"/>
      <c r="Y2279" s="70"/>
      <c r="Z2279" s="70"/>
      <c r="AA2279" s="65"/>
      <c r="AB2279" s="65"/>
      <c r="AC2279" s="125"/>
      <c r="AD2279" s="125"/>
      <c r="AE2279" s="126"/>
      <c r="AF2279" s="126"/>
      <c r="AG2279" s="126"/>
      <c r="AH2279" s="125"/>
      <c r="AI2279" s="125"/>
      <c r="AJ2279" s="125"/>
      <c r="AK2279" s="125"/>
      <c r="AL2279" s="125"/>
      <c r="AM2279" s="125"/>
      <c r="AN2279" s="125"/>
      <c r="AO2279" s="66"/>
      <c r="AP2279" s="125"/>
      <c r="AQ2279" s="125"/>
      <c r="AR2279" s="125"/>
      <c r="AS2279" s="125"/>
      <c r="AT2279" s="125"/>
      <c r="AU2279" s="125"/>
      <c r="AV2279" s="125"/>
      <c r="AW2279" s="126"/>
      <c r="AX2279" s="126"/>
      <c r="AY2279" s="126"/>
      <c r="AZ2279" s="127"/>
      <c r="BA2279" s="128"/>
      <c r="BB2279" s="65"/>
      <c r="BC2279" s="65"/>
      <c r="BD2279" s="125"/>
      <c r="BE2279" s="125"/>
      <c r="BF2279" s="126"/>
      <c r="BG2279" s="126"/>
      <c r="BH2279" s="126"/>
      <c r="BI2279" s="125"/>
      <c r="BJ2279" s="125"/>
      <c r="BK2279" s="125"/>
      <c r="BL2279" s="125"/>
      <c r="BM2279" s="125"/>
      <c r="BN2279" s="125"/>
      <c r="BO2279" s="129"/>
      <c r="BP2279" s="66"/>
      <c r="BQ2279" s="129"/>
      <c r="BR2279" s="125"/>
      <c r="BS2279" s="125"/>
      <c r="BT2279" s="125"/>
      <c r="BU2279" s="125"/>
      <c r="BV2279" s="125"/>
      <c r="BW2279" s="125"/>
      <c r="BX2279" s="126"/>
      <c r="BY2279" s="126"/>
      <c r="BZ2279" s="126"/>
      <c r="CA2279" s="127"/>
      <c r="CB2279" s="128"/>
    </row>
    <row r="2280" spans="1:80" x14ac:dyDescent="0.3">
      <c r="A2280" s="65"/>
      <c r="B2280" s="72"/>
      <c r="C2280" s="73"/>
      <c r="D2280" s="74"/>
      <c r="E2280" s="74"/>
      <c r="F2280" s="74"/>
      <c r="G2280" s="75"/>
      <c r="H2280" s="75"/>
      <c r="I2280" s="75"/>
      <c r="J2280" s="75"/>
      <c r="K2280" s="75"/>
      <c r="L2280" s="75"/>
      <c r="M2280" s="80"/>
      <c r="N2280" s="194"/>
      <c r="O2280" s="70"/>
      <c r="P2280" s="70"/>
      <c r="Q2280" s="70"/>
      <c r="R2280" s="70"/>
      <c r="S2280" s="70"/>
      <c r="T2280" s="70"/>
      <c r="U2280" s="70"/>
      <c r="V2280" s="71"/>
      <c r="W2280" s="71"/>
      <c r="X2280" s="71"/>
      <c r="Y2280" s="70"/>
      <c r="Z2280" s="70"/>
      <c r="AA2280" s="65"/>
      <c r="AB2280" s="65"/>
      <c r="AC2280" s="125"/>
      <c r="AD2280" s="125"/>
      <c r="AE2280" s="126"/>
      <c r="AF2280" s="126"/>
      <c r="AG2280" s="126"/>
      <c r="AH2280" s="125"/>
      <c r="AI2280" s="125"/>
      <c r="AJ2280" s="125"/>
      <c r="AK2280" s="125"/>
      <c r="AL2280" s="125"/>
      <c r="AM2280" s="125"/>
      <c r="AN2280" s="125"/>
      <c r="AO2280" s="66"/>
      <c r="AP2280" s="125"/>
      <c r="AQ2280" s="125"/>
      <c r="AR2280" s="125"/>
      <c r="AS2280" s="125"/>
      <c r="AT2280" s="125"/>
      <c r="AU2280" s="125"/>
      <c r="AV2280" s="125"/>
      <c r="AW2280" s="126"/>
      <c r="AX2280" s="126"/>
      <c r="AY2280" s="126"/>
      <c r="AZ2280" s="127"/>
      <c r="BA2280" s="128"/>
      <c r="BB2280" s="65"/>
      <c r="BC2280" s="65"/>
      <c r="BD2280" s="125"/>
      <c r="BE2280" s="125"/>
      <c r="BF2280" s="126"/>
      <c r="BG2280" s="126"/>
      <c r="BH2280" s="126"/>
      <c r="BI2280" s="125"/>
      <c r="BJ2280" s="125"/>
      <c r="BK2280" s="125"/>
      <c r="BL2280" s="125"/>
      <c r="BM2280" s="125"/>
      <c r="BN2280" s="125"/>
      <c r="BO2280" s="129"/>
      <c r="BP2280" s="66"/>
      <c r="BQ2280" s="129"/>
      <c r="BR2280" s="125"/>
      <c r="BS2280" s="125"/>
      <c r="BT2280" s="125"/>
      <c r="BU2280" s="125"/>
      <c r="BV2280" s="125"/>
      <c r="BW2280" s="125"/>
      <c r="BX2280" s="126"/>
      <c r="BY2280" s="126"/>
      <c r="BZ2280" s="126"/>
      <c r="CA2280" s="127"/>
      <c r="CB2280" s="128"/>
    </row>
    <row r="2281" spans="1:80" x14ac:dyDescent="0.3">
      <c r="A2281" s="65"/>
      <c r="B2281" s="72"/>
      <c r="C2281" s="73"/>
      <c r="D2281" s="74"/>
      <c r="E2281" s="74"/>
      <c r="F2281" s="74"/>
      <c r="G2281" s="75"/>
      <c r="H2281" s="75"/>
      <c r="I2281" s="75"/>
      <c r="J2281" s="75"/>
      <c r="K2281" s="75"/>
      <c r="L2281" s="75"/>
      <c r="M2281" s="80"/>
      <c r="N2281" s="194"/>
      <c r="O2281" s="70"/>
      <c r="P2281" s="70"/>
      <c r="Q2281" s="70"/>
      <c r="R2281" s="70"/>
      <c r="S2281" s="70"/>
      <c r="T2281" s="70"/>
      <c r="U2281" s="70"/>
      <c r="V2281" s="71"/>
      <c r="W2281" s="71"/>
      <c r="X2281" s="71"/>
      <c r="Y2281" s="70"/>
      <c r="Z2281" s="70"/>
      <c r="AA2281" s="65"/>
      <c r="AB2281" s="65"/>
      <c r="AC2281" s="125"/>
      <c r="AD2281" s="125"/>
      <c r="AE2281" s="126"/>
      <c r="AF2281" s="126"/>
      <c r="AG2281" s="126"/>
      <c r="AH2281" s="125"/>
      <c r="AI2281" s="125"/>
      <c r="AJ2281" s="125"/>
      <c r="AK2281" s="125"/>
      <c r="AL2281" s="125"/>
      <c r="AM2281" s="125"/>
      <c r="AN2281" s="125"/>
      <c r="AO2281" s="66"/>
      <c r="AP2281" s="125"/>
      <c r="AQ2281" s="125"/>
      <c r="AR2281" s="125"/>
      <c r="AS2281" s="125"/>
      <c r="AT2281" s="125"/>
      <c r="AU2281" s="125"/>
      <c r="AV2281" s="125"/>
      <c r="AW2281" s="126"/>
      <c r="AX2281" s="126"/>
      <c r="AY2281" s="126"/>
      <c r="AZ2281" s="127"/>
      <c r="BA2281" s="128"/>
      <c r="BB2281" s="65"/>
      <c r="BC2281" s="65"/>
      <c r="BD2281" s="125"/>
      <c r="BE2281" s="125"/>
      <c r="BF2281" s="126"/>
      <c r="BG2281" s="126"/>
      <c r="BH2281" s="126"/>
      <c r="BI2281" s="125"/>
      <c r="BJ2281" s="125"/>
      <c r="BK2281" s="125"/>
      <c r="BL2281" s="125"/>
      <c r="BM2281" s="125"/>
      <c r="BN2281" s="125"/>
      <c r="BO2281" s="129"/>
      <c r="BP2281" s="66"/>
      <c r="BQ2281" s="129"/>
      <c r="BR2281" s="125"/>
      <c r="BS2281" s="125"/>
      <c r="BT2281" s="125"/>
      <c r="BU2281" s="125"/>
      <c r="BV2281" s="125"/>
      <c r="BW2281" s="125"/>
      <c r="BX2281" s="126"/>
      <c r="BY2281" s="126"/>
      <c r="BZ2281" s="126"/>
      <c r="CA2281" s="127"/>
      <c r="CB2281" s="128"/>
    </row>
    <row r="2282" spans="1:80" x14ac:dyDescent="0.3">
      <c r="A2282" s="65"/>
      <c r="B2282" s="72"/>
      <c r="C2282" s="73"/>
      <c r="D2282" s="74"/>
      <c r="E2282" s="74"/>
      <c r="F2282" s="74"/>
      <c r="G2282" s="75"/>
      <c r="H2282" s="75"/>
      <c r="I2282" s="75"/>
      <c r="J2282" s="75"/>
      <c r="K2282" s="75"/>
      <c r="L2282" s="75"/>
      <c r="M2282" s="80"/>
      <c r="N2282" s="194"/>
      <c r="O2282" s="70"/>
      <c r="P2282" s="70"/>
      <c r="Q2282" s="70"/>
      <c r="R2282" s="70"/>
      <c r="S2282" s="70"/>
      <c r="T2282" s="70"/>
      <c r="U2282" s="70"/>
      <c r="V2282" s="71"/>
      <c r="W2282" s="71"/>
      <c r="X2282" s="71"/>
      <c r="Y2282" s="70"/>
      <c r="Z2282" s="70"/>
      <c r="AA2282" s="65"/>
      <c r="AB2282" s="65"/>
      <c r="AC2282" s="125"/>
      <c r="AD2282" s="125"/>
      <c r="AE2282" s="126"/>
      <c r="AF2282" s="126"/>
      <c r="AG2282" s="126"/>
      <c r="AH2282" s="125"/>
      <c r="AI2282" s="125"/>
      <c r="AJ2282" s="125"/>
      <c r="AK2282" s="125"/>
      <c r="AL2282" s="125"/>
      <c r="AM2282" s="125"/>
      <c r="AN2282" s="125"/>
      <c r="AO2282" s="82"/>
      <c r="AP2282" s="125"/>
      <c r="AQ2282" s="125"/>
      <c r="AR2282" s="125"/>
      <c r="AS2282" s="125"/>
      <c r="AT2282" s="125"/>
      <c r="AU2282" s="125"/>
      <c r="AV2282" s="125"/>
      <c r="AW2282" s="126"/>
      <c r="AX2282" s="126"/>
      <c r="AY2282" s="126"/>
      <c r="AZ2282" s="125"/>
      <c r="BA2282" s="125"/>
      <c r="BB2282" s="65"/>
      <c r="BC2282" s="65"/>
      <c r="BD2282" s="125"/>
      <c r="BE2282" s="125"/>
      <c r="BF2282" s="126"/>
      <c r="BG2282" s="126"/>
      <c r="BH2282" s="126"/>
      <c r="BI2282" s="125"/>
      <c r="BJ2282" s="125"/>
      <c r="BK2282" s="125"/>
      <c r="BL2282" s="125"/>
      <c r="BM2282" s="125"/>
      <c r="BN2282" s="125"/>
      <c r="BO2282" s="129"/>
      <c r="BP2282" s="82"/>
      <c r="BQ2282" s="129"/>
      <c r="BR2282" s="125"/>
      <c r="BS2282" s="125"/>
      <c r="BT2282" s="125"/>
      <c r="BU2282" s="125"/>
      <c r="BV2282" s="125"/>
      <c r="BW2282" s="125"/>
      <c r="BX2282" s="126"/>
      <c r="BY2282" s="126"/>
      <c r="BZ2282" s="126"/>
      <c r="CA2282" s="125"/>
      <c r="CB2282" s="125"/>
    </row>
    <row r="2283" spans="1:80" x14ac:dyDescent="0.3">
      <c r="A2283" s="65"/>
      <c r="B2283" s="72"/>
      <c r="C2283" s="73"/>
      <c r="D2283" s="74"/>
      <c r="E2283" s="74"/>
      <c r="F2283" s="74"/>
      <c r="G2283" s="75"/>
      <c r="H2283" s="75"/>
      <c r="I2283" s="75"/>
      <c r="J2283" s="75"/>
      <c r="K2283" s="75"/>
      <c r="L2283" s="75"/>
      <c r="M2283" s="80"/>
      <c r="N2283" s="194"/>
      <c r="O2283" s="70"/>
      <c r="P2283" s="70"/>
      <c r="Q2283" s="70"/>
      <c r="R2283" s="70"/>
      <c r="S2283" s="70"/>
      <c r="T2283" s="70"/>
      <c r="U2283" s="70"/>
      <c r="V2283" s="71"/>
      <c r="W2283" s="71"/>
      <c r="X2283" s="71"/>
      <c r="Y2283" s="70"/>
      <c r="Z2283" s="70"/>
      <c r="AA2283" s="65"/>
      <c r="AB2283" s="65"/>
      <c r="AC2283" s="128"/>
      <c r="AD2283" s="127"/>
      <c r="AE2283" s="126"/>
      <c r="AF2283" s="126"/>
      <c r="AG2283" s="126"/>
      <c r="AH2283" s="125"/>
      <c r="AI2283" s="125"/>
      <c r="AJ2283" s="125"/>
      <c r="AK2283" s="125"/>
      <c r="AL2283" s="125"/>
      <c r="AM2283" s="125"/>
      <c r="AN2283" s="125"/>
      <c r="AO2283" s="66"/>
      <c r="AP2283" s="125"/>
      <c r="AQ2283" s="125"/>
      <c r="AR2283" s="125"/>
      <c r="AS2283" s="125"/>
      <c r="AT2283" s="125"/>
      <c r="AU2283" s="125"/>
      <c r="AV2283" s="125"/>
      <c r="AW2283" s="126"/>
      <c r="AX2283" s="126"/>
      <c r="AY2283" s="126"/>
      <c r="AZ2283" s="125"/>
      <c r="BA2283" s="125"/>
      <c r="BB2283" s="65"/>
      <c r="BC2283" s="65"/>
      <c r="BD2283" s="128"/>
      <c r="BE2283" s="127"/>
      <c r="BF2283" s="126"/>
      <c r="BG2283" s="126"/>
      <c r="BH2283" s="126"/>
      <c r="BI2283" s="125"/>
      <c r="BJ2283" s="125"/>
      <c r="BK2283" s="125"/>
      <c r="BL2283" s="125"/>
      <c r="BM2283" s="125"/>
      <c r="BN2283" s="125"/>
      <c r="BO2283" s="129"/>
      <c r="BP2283" s="66"/>
      <c r="BQ2283" s="129"/>
      <c r="BR2283" s="125"/>
      <c r="BS2283" s="125"/>
      <c r="BT2283" s="125"/>
      <c r="BU2283" s="125"/>
      <c r="BV2283" s="125"/>
      <c r="BW2283" s="125"/>
      <c r="BX2283" s="126"/>
      <c r="BY2283" s="126"/>
      <c r="BZ2283" s="126"/>
      <c r="CA2283" s="125"/>
      <c r="CB2283" s="125"/>
    </row>
    <row r="2284" spans="1:80" x14ac:dyDescent="0.3">
      <c r="A2284" s="65"/>
      <c r="B2284" s="72"/>
      <c r="C2284" s="73"/>
      <c r="D2284" s="74"/>
      <c r="E2284" s="74"/>
      <c r="F2284" s="74"/>
      <c r="G2284" s="75"/>
      <c r="H2284" s="75"/>
      <c r="I2284" s="75"/>
      <c r="J2284" s="75"/>
      <c r="K2284" s="75"/>
      <c r="L2284" s="75"/>
      <c r="M2284" s="80"/>
      <c r="N2284" s="194"/>
      <c r="O2284" s="70"/>
      <c r="P2284" s="70"/>
      <c r="Q2284" s="70"/>
      <c r="R2284" s="70"/>
      <c r="S2284" s="70"/>
      <c r="T2284" s="70"/>
      <c r="U2284" s="70"/>
      <c r="V2284" s="71"/>
      <c r="W2284" s="71"/>
      <c r="X2284" s="71"/>
      <c r="Y2284" s="70"/>
      <c r="Z2284" s="70"/>
      <c r="AA2284" s="65"/>
      <c r="AB2284" s="65"/>
      <c r="AC2284" s="128"/>
      <c r="AD2284" s="127"/>
      <c r="AE2284" s="126"/>
      <c r="AF2284" s="126"/>
      <c r="AG2284" s="126"/>
      <c r="AH2284" s="125"/>
      <c r="AI2284" s="125"/>
      <c r="AJ2284" s="125"/>
      <c r="AK2284" s="125"/>
      <c r="AL2284" s="125"/>
      <c r="AM2284" s="125"/>
      <c r="AN2284" s="125"/>
      <c r="AO2284" s="66"/>
      <c r="AP2284" s="125"/>
      <c r="AQ2284" s="125"/>
      <c r="AR2284" s="125"/>
      <c r="AS2284" s="125"/>
      <c r="AT2284" s="125"/>
      <c r="AU2284" s="125"/>
      <c r="AV2284" s="125"/>
      <c r="AW2284" s="126"/>
      <c r="AX2284" s="126"/>
      <c r="AY2284" s="126"/>
      <c r="AZ2284" s="125"/>
      <c r="BA2284" s="125"/>
      <c r="BB2284" s="65"/>
      <c r="BC2284" s="65"/>
      <c r="BD2284" s="128"/>
      <c r="BE2284" s="127"/>
      <c r="BF2284" s="126"/>
      <c r="BG2284" s="126"/>
      <c r="BH2284" s="126"/>
      <c r="BI2284" s="125"/>
      <c r="BJ2284" s="125"/>
      <c r="BK2284" s="125"/>
      <c r="BL2284" s="125"/>
      <c r="BM2284" s="125"/>
      <c r="BN2284" s="125"/>
      <c r="BO2284" s="129"/>
      <c r="BP2284" s="66"/>
      <c r="BQ2284" s="129"/>
      <c r="BR2284" s="125"/>
      <c r="BS2284" s="125"/>
      <c r="BT2284" s="125"/>
      <c r="BU2284" s="125"/>
      <c r="BV2284" s="125"/>
      <c r="BW2284" s="125"/>
      <c r="BX2284" s="126"/>
      <c r="BY2284" s="126"/>
      <c r="BZ2284" s="126"/>
      <c r="CA2284" s="125"/>
      <c r="CB2284" s="125"/>
    </row>
    <row r="2285" spans="1:80" x14ac:dyDescent="0.3">
      <c r="A2285" s="65"/>
      <c r="B2285" s="72"/>
      <c r="C2285" s="73"/>
      <c r="D2285" s="74"/>
      <c r="E2285" s="74"/>
      <c r="F2285" s="74"/>
      <c r="G2285" s="75"/>
      <c r="H2285" s="75"/>
      <c r="I2285" s="75"/>
      <c r="J2285" s="75"/>
      <c r="K2285" s="75"/>
      <c r="L2285" s="75"/>
      <c r="M2285" s="80"/>
      <c r="N2285" s="194"/>
      <c r="O2285" s="70"/>
      <c r="P2285" s="70"/>
      <c r="Q2285" s="70"/>
      <c r="R2285" s="70"/>
      <c r="S2285" s="70"/>
      <c r="T2285" s="70"/>
      <c r="U2285" s="70"/>
      <c r="V2285" s="71"/>
      <c r="W2285" s="71"/>
      <c r="X2285" s="71"/>
      <c r="Y2285" s="70"/>
      <c r="Z2285" s="70"/>
      <c r="AA2285" s="65"/>
      <c r="AB2285" s="65"/>
      <c r="AC2285" s="128"/>
      <c r="AD2285" s="127"/>
      <c r="AE2285" s="126"/>
      <c r="AF2285" s="126"/>
      <c r="AG2285" s="126"/>
      <c r="AH2285" s="125"/>
      <c r="AI2285" s="125"/>
      <c r="AJ2285" s="125"/>
      <c r="AK2285" s="125"/>
      <c r="AL2285" s="125"/>
      <c r="AM2285" s="125"/>
      <c r="AN2285" s="125"/>
      <c r="AO2285" s="66"/>
      <c r="AP2285" s="125"/>
      <c r="AQ2285" s="125"/>
      <c r="AR2285" s="125"/>
      <c r="AS2285" s="125"/>
      <c r="AT2285" s="125"/>
      <c r="AU2285" s="125"/>
      <c r="AV2285" s="125"/>
      <c r="AW2285" s="126"/>
      <c r="AX2285" s="126"/>
      <c r="AY2285" s="126"/>
      <c r="AZ2285" s="125"/>
      <c r="BA2285" s="125"/>
      <c r="BB2285" s="65"/>
      <c r="BC2285" s="65"/>
      <c r="BD2285" s="128"/>
      <c r="BE2285" s="127"/>
      <c r="BF2285" s="126"/>
      <c r="BG2285" s="126"/>
      <c r="BH2285" s="126"/>
      <c r="BI2285" s="125"/>
      <c r="BJ2285" s="125"/>
      <c r="BK2285" s="125"/>
      <c r="BL2285" s="125"/>
      <c r="BM2285" s="125"/>
      <c r="BN2285" s="125"/>
      <c r="BO2285" s="129"/>
      <c r="BP2285" s="66"/>
      <c r="BQ2285" s="129"/>
      <c r="BR2285" s="125"/>
      <c r="BS2285" s="125"/>
      <c r="BT2285" s="125"/>
      <c r="BU2285" s="125"/>
      <c r="BV2285" s="125"/>
      <c r="BW2285" s="125"/>
      <c r="BX2285" s="126"/>
      <c r="BY2285" s="126"/>
      <c r="BZ2285" s="126"/>
      <c r="CA2285" s="125"/>
      <c r="CB2285" s="125"/>
    </row>
    <row r="2286" spans="1:80" x14ac:dyDescent="0.3">
      <c r="A2286" s="65"/>
      <c r="B2286" s="72"/>
      <c r="C2286" s="73"/>
      <c r="D2286" s="74"/>
      <c r="E2286" s="74"/>
      <c r="F2286" s="74"/>
      <c r="G2286" s="75"/>
      <c r="H2286" s="75"/>
      <c r="I2286" s="75"/>
      <c r="J2286" s="75"/>
      <c r="K2286" s="75"/>
      <c r="L2286" s="75"/>
      <c r="M2286" s="80"/>
      <c r="N2286" s="194"/>
      <c r="O2286" s="70"/>
      <c r="P2286" s="70"/>
      <c r="Q2286" s="70"/>
      <c r="R2286" s="70"/>
      <c r="S2286" s="70"/>
      <c r="T2286" s="70"/>
      <c r="U2286" s="70"/>
      <c r="V2286" s="71"/>
      <c r="W2286" s="71"/>
      <c r="X2286" s="71"/>
      <c r="Y2286" s="70"/>
      <c r="Z2286" s="70"/>
      <c r="AA2286" s="65"/>
      <c r="AB2286" s="65"/>
      <c r="AC2286" s="128"/>
      <c r="AD2286" s="127"/>
      <c r="AE2286" s="126"/>
      <c r="AF2286" s="126"/>
      <c r="AG2286" s="126"/>
      <c r="AH2286" s="125"/>
      <c r="AI2286" s="125"/>
      <c r="AJ2286" s="125"/>
      <c r="AK2286" s="125"/>
      <c r="AL2286" s="125"/>
      <c r="AM2286" s="125"/>
      <c r="AN2286" s="125"/>
      <c r="AO2286" s="66"/>
      <c r="AP2286" s="125"/>
      <c r="AQ2286" s="125"/>
      <c r="AR2286" s="125"/>
      <c r="AS2286" s="125"/>
      <c r="AT2286" s="125"/>
      <c r="AU2286" s="125"/>
      <c r="AV2286" s="125"/>
      <c r="AW2286" s="126"/>
      <c r="AX2286" s="126"/>
      <c r="AY2286" s="126"/>
      <c r="AZ2286" s="125"/>
      <c r="BA2286" s="125"/>
      <c r="BB2286" s="65"/>
      <c r="BC2286" s="65"/>
      <c r="BD2286" s="128"/>
      <c r="BE2286" s="127"/>
      <c r="BF2286" s="126"/>
      <c r="BG2286" s="126"/>
      <c r="BH2286" s="126"/>
      <c r="BI2286" s="125"/>
      <c r="BJ2286" s="125"/>
      <c r="BK2286" s="125"/>
      <c r="BL2286" s="125"/>
      <c r="BM2286" s="125"/>
      <c r="BN2286" s="125"/>
      <c r="BO2286" s="129"/>
      <c r="BP2286" s="66"/>
      <c r="BQ2286" s="129"/>
      <c r="BR2286" s="125"/>
      <c r="BS2286" s="125"/>
      <c r="BT2286" s="125"/>
      <c r="BU2286" s="125"/>
      <c r="BV2286" s="125"/>
      <c r="BW2286" s="125"/>
      <c r="BX2286" s="126"/>
      <c r="BY2286" s="126"/>
      <c r="BZ2286" s="126"/>
      <c r="CA2286" s="125"/>
      <c r="CB2286" s="125"/>
    </row>
    <row r="2287" spans="1:80" x14ac:dyDescent="0.3">
      <c r="A2287" s="65"/>
      <c r="B2287" s="72"/>
      <c r="C2287" s="73"/>
      <c r="D2287" s="74"/>
      <c r="E2287" s="74"/>
      <c r="F2287" s="74"/>
      <c r="G2287" s="75"/>
      <c r="H2287" s="75"/>
      <c r="I2287" s="75"/>
      <c r="J2287" s="75"/>
      <c r="K2287" s="75"/>
      <c r="L2287" s="75"/>
      <c r="M2287" s="80"/>
      <c r="N2287" s="194"/>
      <c r="O2287" s="70"/>
      <c r="P2287" s="70"/>
      <c r="Q2287" s="70"/>
      <c r="R2287" s="70"/>
      <c r="S2287" s="70"/>
      <c r="T2287" s="70"/>
      <c r="U2287" s="70"/>
      <c r="V2287" s="71"/>
      <c r="W2287" s="71"/>
      <c r="X2287" s="71"/>
      <c r="Y2287" s="70"/>
      <c r="Z2287" s="70"/>
      <c r="AA2287" s="65"/>
      <c r="AB2287" s="65"/>
      <c r="AC2287" s="128"/>
      <c r="AD2287" s="127"/>
      <c r="AE2287" s="126"/>
      <c r="AF2287" s="126"/>
      <c r="AG2287" s="126"/>
      <c r="AH2287" s="125"/>
      <c r="AI2287" s="125"/>
      <c r="AJ2287" s="125"/>
      <c r="AK2287" s="125"/>
      <c r="AL2287" s="125"/>
      <c r="AM2287" s="125"/>
      <c r="AN2287" s="125"/>
      <c r="AO2287" s="66"/>
      <c r="AP2287" s="125"/>
      <c r="AQ2287" s="125"/>
      <c r="AR2287" s="125"/>
      <c r="AS2287" s="125"/>
      <c r="AT2287" s="125"/>
      <c r="AU2287" s="125"/>
      <c r="AV2287" s="125"/>
      <c r="AW2287" s="126"/>
      <c r="AX2287" s="126"/>
      <c r="AY2287" s="126"/>
      <c r="AZ2287" s="125"/>
      <c r="BA2287" s="125"/>
      <c r="BB2287" s="65"/>
      <c r="BC2287" s="65"/>
      <c r="BD2287" s="128"/>
      <c r="BE2287" s="127"/>
      <c r="BF2287" s="126"/>
      <c r="BG2287" s="126"/>
      <c r="BH2287" s="126"/>
      <c r="BI2287" s="125"/>
      <c r="BJ2287" s="125"/>
      <c r="BK2287" s="125"/>
      <c r="BL2287" s="125"/>
      <c r="BM2287" s="125"/>
      <c r="BN2287" s="125"/>
      <c r="BO2287" s="129"/>
      <c r="BP2287" s="66"/>
      <c r="BQ2287" s="129"/>
      <c r="BR2287" s="125"/>
      <c r="BS2287" s="125"/>
      <c r="BT2287" s="125"/>
      <c r="BU2287" s="125"/>
      <c r="BV2287" s="125"/>
      <c r="BW2287" s="125"/>
      <c r="BX2287" s="126"/>
      <c r="BY2287" s="126"/>
      <c r="BZ2287" s="126"/>
      <c r="CA2287" s="125"/>
      <c r="CB2287" s="125"/>
    </row>
    <row r="2288" spans="1:80" x14ac:dyDescent="0.3">
      <c r="A2288" s="65"/>
      <c r="B2288" s="72"/>
      <c r="C2288" s="73"/>
      <c r="D2288" s="74"/>
      <c r="E2288" s="74"/>
      <c r="F2288" s="74"/>
      <c r="G2288" s="75"/>
      <c r="H2288" s="75"/>
      <c r="I2288" s="75"/>
      <c r="J2288" s="75"/>
      <c r="K2288" s="75"/>
      <c r="L2288" s="75"/>
      <c r="M2288" s="80"/>
      <c r="N2288" s="194"/>
      <c r="O2288" s="70"/>
      <c r="P2288" s="70"/>
      <c r="Q2288" s="70"/>
      <c r="R2288" s="70"/>
      <c r="S2288" s="70"/>
      <c r="T2288" s="70"/>
      <c r="U2288" s="70"/>
      <c r="V2288" s="71"/>
      <c r="W2288" s="71"/>
      <c r="X2288" s="71"/>
      <c r="Y2288" s="70"/>
      <c r="Z2288" s="70"/>
      <c r="AA2288" s="65"/>
      <c r="AB2288" s="65"/>
      <c r="AC2288" s="128"/>
      <c r="AD2288" s="127"/>
      <c r="AE2288" s="126"/>
      <c r="AF2288" s="126"/>
      <c r="AG2288" s="126"/>
      <c r="AH2288" s="125"/>
      <c r="AI2288" s="125"/>
      <c r="AJ2288" s="125"/>
      <c r="AK2288" s="125"/>
      <c r="AL2288" s="125"/>
      <c r="AM2288" s="125"/>
      <c r="AN2288" s="125"/>
      <c r="AO2288" s="66"/>
      <c r="AP2288" s="125"/>
      <c r="AQ2288" s="125"/>
      <c r="AR2288" s="125"/>
      <c r="AS2288" s="125"/>
      <c r="AT2288" s="125"/>
      <c r="AU2288" s="125"/>
      <c r="AV2288" s="125"/>
      <c r="AW2288" s="126"/>
      <c r="AX2288" s="126"/>
      <c r="AY2288" s="126"/>
      <c r="AZ2288" s="125"/>
      <c r="BA2288" s="125"/>
      <c r="BB2288" s="65"/>
      <c r="BC2288" s="65"/>
      <c r="BD2288" s="128"/>
      <c r="BE2288" s="127"/>
      <c r="BF2288" s="126"/>
      <c r="BG2288" s="126"/>
      <c r="BH2288" s="126"/>
      <c r="BI2288" s="125"/>
      <c r="BJ2288" s="125"/>
      <c r="BK2288" s="125"/>
      <c r="BL2288" s="125"/>
      <c r="BM2288" s="125"/>
      <c r="BN2288" s="125"/>
      <c r="BO2288" s="129"/>
      <c r="BP2288" s="66"/>
      <c r="BQ2288" s="129"/>
      <c r="BR2288" s="125"/>
      <c r="BS2288" s="125"/>
      <c r="BT2288" s="125"/>
      <c r="BU2288" s="125"/>
      <c r="BV2288" s="125"/>
      <c r="BW2288" s="125"/>
      <c r="BX2288" s="126"/>
      <c r="BY2288" s="126"/>
      <c r="BZ2288" s="126"/>
      <c r="CA2288" s="125"/>
      <c r="CB2288" s="125"/>
    </row>
    <row r="2289" spans="1:80" x14ac:dyDescent="0.3">
      <c r="A2289" s="65"/>
      <c r="B2289" s="72"/>
      <c r="C2289" s="73"/>
      <c r="D2289" s="74"/>
      <c r="E2289" s="74"/>
      <c r="F2289" s="74"/>
      <c r="G2289" s="75"/>
      <c r="H2289" s="75"/>
      <c r="I2289" s="75"/>
      <c r="J2289" s="75"/>
      <c r="K2289" s="75"/>
      <c r="L2289" s="75"/>
      <c r="M2289" s="80"/>
      <c r="N2289" s="194"/>
      <c r="O2289" s="70"/>
      <c r="P2289" s="70"/>
      <c r="Q2289" s="70"/>
      <c r="R2289" s="70"/>
      <c r="S2289" s="70"/>
      <c r="T2289" s="70"/>
      <c r="U2289" s="70"/>
      <c r="V2289" s="71"/>
      <c r="W2289" s="71"/>
      <c r="X2289" s="71"/>
      <c r="Y2289" s="70"/>
      <c r="Z2289" s="70"/>
      <c r="AA2289" s="65"/>
      <c r="AB2289" s="65"/>
      <c r="AC2289" s="128"/>
      <c r="AD2289" s="127"/>
      <c r="AE2289" s="126"/>
      <c r="AF2289" s="126"/>
      <c r="AG2289" s="126"/>
      <c r="AH2289" s="125"/>
      <c r="AI2289" s="125"/>
      <c r="AJ2289" s="125"/>
      <c r="AK2289" s="125"/>
      <c r="AL2289" s="125"/>
      <c r="AM2289" s="125"/>
      <c r="AN2289" s="125"/>
      <c r="AO2289" s="66"/>
      <c r="AP2289" s="125"/>
      <c r="AQ2289" s="125"/>
      <c r="AR2289" s="125"/>
      <c r="AS2289" s="125"/>
      <c r="AT2289" s="125"/>
      <c r="AU2289" s="125"/>
      <c r="AV2289" s="125"/>
      <c r="AW2289" s="126"/>
      <c r="AX2289" s="126"/>
      <c r="AY2289" s="126"/>
      <c r="AZ2289" s="125"/>
      <c r="BA2289" s="125"/>
      <c r="BB2289" s="65"/>
      <c r="BC2289" s="65"/>
      <c r="BD2289" s="128"/>
      <c r="BE2289" s="127"/>
      <c r="BF2289" s="126"/>
      <c r="BG2289" s="126"/>
      <c r="BH2289" s="126"/>
      <c r="BI2289" s="125"/>
      <c r="BJ2289" s="125"/>
      <c r="BK2289" s="125"/>
      <c r="BL2289" s="125"/>
      <c r="BM2289" s="125"/>
      <c r="BN2289" s="125"/>
      <c r="BO2289" s="129"/>
      <c r="BP2289" s="66"/>
      <c r="BQ2289" s="129"/>
      <c r="BR2289" s="125"/>
      <c r="BS2289" s="125"/>
      <c r="BT2289" s="125"/>
      <c r="BU2289" s="125"/>
      <c r="BV2289" s="125"/>
      <c r="BW2289" s="125"/>
      <c r="BX2289" s="126"/>
      <c r="BY2289" s="126"/>
      <c r="BZ2289" s="126"/>
      <c r="CA2289" s="125"/>
      <c r="CB2289" s="125"/>
    </row>
    <row r="2290" spans="1:80" x14ac:dyDescent="0.3">
      <c r="A2290" s="65"/>
      <c r="B2290" s="72"/>
      <c r="C2290" s="73"/>
      <c r="D2290" s="74"/>
      <c r="E2290" s="74"/>
      <c r="F2290" s="74"/>
      <c r="G2290" s="75"/>
      <c r="H2290" s="75"/>
      <c r="I2290" s="75"/>
      <c r="J2290" s="75"/>
      <c r="K2290" s="75"/>
      <c r="L2290" s="75"/>
      <c r="M2290" s="80"/>
      <c r="N2290" s="194"/>
      <c r="O2290" s="70"/>
      <c r="P2290" s="70"/>
      <c r="Q2290" s="70"/>
      <c r="R2290" s="70"/>
      <c r="S2290" s="70"/>
      <c r="T2290" s="70"/>
      <c r="U2290" s="70"/>
      <c r="V2290" s="71"/>
      <c r="W2290" s="71"/>
      <c r="X2290" s="71"/>
      <c r="Y2290" s="70"/>
      <c r="Z2290" s="70"/>
      <c r="AA2290" s="65"/>
      <c r="AB2290" s="65"/>
      <c r="AC2290" s="128"/>
      <c r="AD2290" s="127"/>
      <c r="AE2290" s="126"/>
      <c r="AF2290" s="126"/>
      <c r="AG2290" s="126"/>
      <c r="AH2290" s="125"/>
      <c r="AI2290" s="125"/>
      <c r="AJ2290" s="125"/>
      <c r="AK2290" s="125"/>
      <c r="AL2290" s="125"/>
      <c r="AM2290" s="125"/>
      <c r="AN2290" s="125"/>
      <c r="AO2290" s="66"/>
      <c r="AP2290" s="125"/>
      <c r="AQ2290" s="125"/>
      <c r="AR2290" s="125"/>
      <c r="AS2290" s="125"/>
      <c r="AT2290" s="125"/>
      <c r="AU2290" s="125"/>
      <c r="AV2290" s="125"/>
      <c r="AW2290" s="126"/>
      <c r="AX2290" s="126"/>
      <c r="AY2290" s="126"/>
      <c r="AZ2290" s="125"/>
      <c r="BA2290" s="125"/>
      <c r="BB2290" s="65"/>
      <c r="BC2290" s="65"/>
      <c r="BD2290" s="128"/>
      <c r="BE2290" s="127"/>
      <c r="BF2290" s="126"/>
      <c r="BG2290" s="126"/>
      <c r="BH2290" s="126"/>
      <c r="BI2290" s="125"/>
      <c r="BJ2290" s="125"/>
      <c r="BK2290" s="125"/>
      <c r="BL2290" s="125"/>
      <c r="BM2290" s="125"/>
      <c r="BN2290" s="125"/>
      <c r="BO2290" s="129"/>
      <c r="BP2290" s="66"/>
      <c r="BQ2290" s="129"/>
      <c r="BR2290" s="125"/>
      <c r="BS2290" s="125"/>
      <c r="BT2290" s="125"/>
      <c r="BU2290" s="125"/>
      <c r="BV2290" s="125"/>
      <c r="BW2290" s="125"/>
      <c r="BX2290" s="126"/>
      <c r="BY2290" s="126"/>
      <c r="BZ2290" s="126"/>
      <c r="CA2290" s="125"/>
      <c r="CB2290" s="125"/>
    </row>
    <row r="2291" spans="1:80" x14ac:dyDescent="0.3">
      <c r="A2291" s="65"/>
      <c r="B2291" s="72"/>
      <c r="C2291" s="73"/>
      <c r="D2291" s="74"/>
      <c r="E2291" s="74"/>
      <c r="F2291" s="74"/>
      <c r="G2291" s="75"/>
      <c r="H2291" s="75"/>
      <c r="I2291" s="75"/>
      <c r="J2291" s="75"/>
      <c r="K2291" s="75"/>
      <c r="L2291" s="75"/>
      <c r="M2291" s="80"/>
      <c r="N2291" s="194"/>
      <c r="O2291" s="70"/>
      <c r="P2291" s="70"/>
      <c r="Q2291" s="70"/>
      <c r="R2291" s="70"/>
      <c r="S2291" s="70"/>
      <c r="T2291" s="70"/>
      <c r="U2291" s="70"/>
      <c r="V2291" s="71"/>
      <c r="W2291" s="71"/>
      <c r="X2291" s="71"/>
      <c r="Y2291" s="70"/>
      <c r="Z2291" s="70"/>
      <c r="AA2291" s="65"/>
      <c r="AB2291" s="65"/>
      <c r="AC2291" s="128"/>
      <c r="AD2291" s="127"/>
      <c r="AE2291" s="126"/>
      <c r="AF2291" s="126"/>
      <c r="AG2291" s="126"/>
      <c r="AH2291" s="125"/>
      <c r="AI2291" s="125"/>
      <c r="AJ2291" s="125"/>
      <c r="AK2291" s="125"/>
      <c r="AL2291" s="125"/>
      <c r="AM2291" s="125"/>
      <c r="AN2291" s="125"/>
      <c r="AO2291" s="66"/>
      <c r="AP2291" s="125"/>
      <c r="AQ2291" s="125"/>
      <c r="AR2291" s="125"/>
      <c r="AS2291" s="125"/>
      <c r="AT2291" s="125"/>
      <c r="AU2291" s="125"/>
      <c r="AV2291" s="125"/>
      <c r="AW2291" s="126"/>
      <c r="AX2291" s="126"/>
      <c r="AY2291" s="126"/>
      <c r="AZ2291" s="125"/>
      <c r="BA2291" s="125"/>
      <c r="BB2291" s="65"/>
      <c r="BC2291" s="65"/>
      <c r="BD2291" s="128"/>
      <c r="BE2291" s="127"/>
      <c r="BF2291" s="126"/>
      <c r="BG2291" s="126"/>
      <c r="BH2291" s="126"/>
      <c r="BI2291" s="125"/>
      <c r="BJ2291" s="125"/>
      <c r="BK2291" s="125"/>
      <c r="BL2291" s="125"/>
      <c r="BM2291" s="125"/>
      <c r="BN2291" s="125"/>
      <c r="BO2291" s="129"/>
      <c r="BP2291" s="66"/>
      <c r="BQ2291" s="129"/>
      <c r="BR2291" s="125"/>
      <c r="BS2291" s="125"/>
      <c r="BT2291" s="125"/>
      <c r="BU2291" s="125"/>
      <c r="BV2291" s="125"/>
      <c r="BW2291" s="125"/>
      <c r="BX2291" s="126"/>
      <c r="BY2291" s="126"/>
      <c r="BZ2291" s="126"/>
      <c r="CA2291" s="125"/>
      <c r="CB2291" s="125"/>
    </row>
    <row r="2292" spans="1:80" x14ac:dyDescent="0.3">
      <c r="A2292" s="65"/>
      <c r="B2292" s="72"/>
      <c r="C2292" s="73"/>
      <c r="D2292" s="74"/>
      <c r="E2292" s="74"/>
      <c r="F2292" s="74"/>
      <c r="G2292" s="75"/>
      <c r="H2292" s="75"/>
      <c r="I2292" s="75"/>
      <c r="J2292" s="75"/>
      <c r="K2292" s="75"/>
      <c r="L2292" s="75"/>
      <c r="M2292" s="80"/>
      <c r="N2292" s="194"/>
      <c r="O2292" s="70"/>
      <c r="P2292" s="70"/>
      <c r="Q2292" s="70"/>
      <c r="R2292" s="70"/>
      <c r="S2292" s="70"/>
      <c r="T2292" s="70"/>
      <c r="U2292" s="70"/>
      <c r="V2292" s="71"/>
      <c r="W2292" s="71"/>
      <c r="X2292" s="71"/>
      <c r="Y2292" s="70"/>
      <c r="Z2292" s="70"/>
      <c r="AA2292" s="65"/>
      <c r="AB2292" s="65"/>
      <c r="AC2292" s="128"/>
      <c r="AD2292" s="127"/>
      <c r="AE2292" s="126"/>
      <c r="AF2292" s="126"/>
      <c r="AG2292" s="126"/>
      <c r="AH2292" s="125"/>
      <c r="AI2292" s="125"/>
      <c r="AJ2292" s="125"/>
      <c r="AK2292" s="125"/>
      <c r="AL2292" s="125"/>
      <c r="AM2292" s="125"/>
      <c r="AN2292" s="125"/>
      <c r="AO2292" s="66"/>
      <c r="AP2292" s="125"/>
      <c r="AQ2292" s="125"/>
      <c r="AR2292" s="125"/>
      <c r="AS2292" s="125"/>
      <c r="AT2292" s="125"/>
      <c r="AU2292" s="125"/>
      <c r="AV2292" s="125"/>
      <c r="AW2292" s="126"/>
      <c r="AX2292" s="126"/>
      <c r="AY2292" s="126"/>
      <c r="AZ2292" s="125"/>
      <c r="BA2292" s="125"/>
      <c r="BB2292" s="65"/>
      <c r="BC2292" s="65"/>
      <c r="BD2292" s="128"/>
      <c r="BE2292" s="127"/>
      <c r="BF2292" s="126"/>
      <c r="BG2292" s="126"/>
      <c r="BH2292" s="126"/>
      <c r="BI2292" s="125"/>
      <c r="BJ2292" s="125"/>
      <c r="BK2292" s="125"/>
      <c r="BL2292" s="125"/>
      <c r="BM2292" s="125"/>
      <c r="BN2292" s="125"/>
      <c r="BO2292" s="129"/>
      <c r="BP2292" s="66"/>
      <c r="BQ2292" s="129"/>
      <c r="BR2292" s="125"/>
      <c r="BS2292" s="125"/>
      <c r="BT2292" s="125"/>
      <c r="BU2292" s="125"/>
      <c r="BV2292" s="125"/>
      <c r="BW2292" s="125"/>
      <c r="BX2292" s="126"/>
      <c r="BY2292" s="126"/>
      <c r="BZ2292" s="126"/>
      <c r="CA2292" s="125"/>
      <c r="CB2292" s="125"/>
    </row>
    <row r="2293" spans="1:80" x14ac:dyDescent="0.3">
      <c r="A2293" s="65"/>
      <c r="B2293" s="72"/>
      <c r="C2293" s="73"/>
      <c r="D2293" s="74"/>
      <c r="E2293" s="74"/>
      <c r="F2293" s="74"/>
      <c r="G2293" s="75"/>
      <c r="H2293" s="75"/>
      <c r="I2293" s="75"/>
      <c r="J2293" s="75"/>
      <c r="K2293" s="75"/>
      <c r="L2293" s="75"/>
      <c r="M2293" s="80"/>
      <c r="N2293" s="194"/>
      <c r="O2293" s="70"/>
      <c r="P2293" s="70"/>
      <c r="Q2293" s="70"/>
      <c r="R2293" s="70"/>
      <c r="S2293" s="70"/>
      <c r="T2293" s="70"/>
      <c r="U2293" s="70"/>
      <c r="V2293" s="71"/>
      <c r="W2293" s="71"/>
      <c r="X2293" s="71"/>
      <c r="Y2293" s="70"/>
      <c r="Z2293" s="70"/>
      <c r="AA2293" s="65"/>
      <c r="AB2293" s="65"/>
      <c r="AC2293" s="128"/>
      <c r="AD2293" s="127"/>
      <c r="AE2293" s="126"/>
      <c r="AF2293" s="126"/>
      <c r="AG2293" s="126"/>
      <c r="AH2293" s="125"/>
      <c r="AI2293" s="125"/>
      <c r="AJ2293" s="125"/>
      <c r="AK2293" s="125"/>
      <c r="AL2293" s="125"/>
      <c r="AM2293" s="125"/>
      <c r="AN2293" s="125"/>
      <c r="AO2293" s="66"/>
      <c r="AP2293" s="125"/>
      <c r="AQ2293" s="125"/>
      <c r="AR2293" s="125"/>
      <c r="AS2293" s="125"/>
      <c r="AT2293" s="125"/>
      <c r="AU2293" s="125"/>
      <c r="AV2293" s="125"/>
      <c r="AW2293" s="126"/>
      <c r="AX2293" s="126"/>
      <c r="AY2293" s="126"/>
      <c r="AZ2293" s="125"/>
      <c r="BA2293" s="125"/>
      <c r="BB2293" s="65"/>
      <c r="BC2293" s="65"/>
      <c r="BD2293" s="128"/>
      <c r="BE2293" s="127"/>
      <c r="BF2293" s="126"/>
      <c r="BG2293" s="126"/>
      <c r="BH2293" s="126"/>
      <c r="BI2293" s="125"/>
      <c r="BJ2293" s="125"/>
      <c r="BK2293" s="125"/>
      <c r="BL2293" s="125"/>
      <c r="BM2293" s="125"/>
      <c r="BN2293" s="125"/>
      <c r="BO2293" s="129"/>
      <c r="BP2293" s="66"/>
      <c r="BQ2293" s="129"/>
      <c r="BR2293" s="125"/>
      <c r="BS2293" s="125"/>
      <c r="BT2293" s="125"/>
      <c r="BU2293" s="125"/>
      <c r="BV2293" s="125"/>
      <c r="BW2293" s="125"/>
      <c r="BX2293" s="126"/>
      <c r="BY2293" s="126"/>
      <c r="BZ2293" s="126"/>
      <c r="CA2293" s="125"/>
      <c r="CB2293" s="125"/>
    </row>
    <row r="2294" spans="1:80" x14ac:dyDescent="0.3">
      <c r="A2294" s="65"/>
      <c r="B2294" s="65"/>
      <c r="C2294" s="65"/>
      <c r="D2294" s="65"/>
      <c r="E2294" s="65"/>
      <c r="F2294" s="65"/>
      <c r="G2294" s="65"/>
      <c r="H2294" s="65"/>
      <c r="I2294" s="65"/>
      <c r="J2294" s="65"/>
      <c r="K2294" s="65"/>
      <c r="L2294" s="65"/>
      <c r="M2294" s="99"/>
      <c r="N2294" s="66"/>
      <c r="O2294" s="99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5"/>
      <c r="AC2294" s="128"/>
      <c r="AD2294" s="127"/>
      <c r="AE2294" s="126"/>
      <c r="AF2294" s="126"/>
      <c r="AG2294" s="126"/>
      <c r="AH2294" s="125"/>
      <c r="AI2294" s="125"/>
      <c r="AJ2294" s="125"/>
      <c r="AK2294" s="125"/>
      <c r="AL2294" s="125"/>
      <c r="AM2294" s="125"/>
      <c r="AN2294" s="125"/>
      <c r="AO2294" s="66"/>
      <c r="AP2294" s="125"/>
      <c r="AQ2294" s="125"/>
      <c r="AR2294" s="125"/>
      <c r="AS2294" s="125"/>
      <c r="AT2294" s="125"/>
      <c r="AU2294" s="125"/>
      <c r="AV2294" s="125"/>
      <c r="AW2294" s="126"/>
      <c r="AX2294" s="126"/>
      <c r="AY2294" s="126"/>
      <c r="AZ2294" s="125"/>
      <c r="BA2294" s="125"/>
      <c r="BB2294" s="65"/>
      <c r="BC2294" s="65"/>
      <c r="BD2294" s="128"/>
      <c r="BE2294" s="127"/>
      <c r="BF2294" s="126"/>
      <c r="BG2294" s="126"/>
      <c r="BH2294" s="126"/>
      <c r="BI2294" s="125"/>
      <c r="BJ2294" s="125"/>
      <c r="BK2294" s="125"/>
      <c r="BL2294" s="125"/>
      <c r="BM2294" s="125"/>
      <c r="BN2294" s="125"/>
      <c r="BO2294" s="129"/>
      <c r="BP2294" s="66"/>
      <c r="BQ2294" s="129"/>
      <c r="BR2294" s="125"/>
      <c r="BS2294" s="125"/>
      <c r="BT2294" s="125"/>
      <c r="BU2294" s="125"/>
      <c r="BV2294" s="125"/>
      <c r="BW2294" s="125"/>
      <c r="BX2294" s="126"/>
      <c r="BY2294" s="126"/>
      <c r="BZ2294" s="126"/>
      <c r="CA2294" s="125"/>
      <c r="CB2294" s="125"/>
    </row>
    <row r="2295" spans="1:80" x14ac:dyDescent="0.3">
      <c r="A2295" s="65"/>
      <c r="B2295" s="68"/>
      <c r="C2295" s="68"/>
      <c r="D2295" s="68"/>
      <c r="E2295" s="68"/>
      <c r="F2295" s="68"/>
      <c r="G2295" s="68"/>
      <c r="H2295" s="68"/>
      <c r="I2295" s="68"/>
      <c r="J2295" s="68"/>
      <c r="K2295" s="68"/>
      <c r="L2295" s="68"/>
      <c r="M2295" s="87"/>
      <c r="N2295" s="68"/>
      <c r="O2295" s="87"/>
      <c r="P2295" s="68"/>
      <c r="Q2295" s="68"/>
      <c r="R2295" s="68"/>
      <c r="S2295" s="68"/>
      <c r="T2295" s="68"/>
      <c r="U2295" s="68"/>
      <c r="V2295" s="68"/>
      <c r="W2295" s="68"/>
      <c r="X2295" s="68"/>
      <c r="Y2295" s="68"/>
      <c r="Z2295" s="68"/>
      <c r="AA2295" s="65"/>
      <c r="AB2295" s="65"/>
      <c r="AC2295" s="128"/>
      <c r="AD2295" s="127"/>
      <c r="AE2295" s="126"/>
      <c r="AF2295" s="126"/>
      <c r="AG2295" s="126"/>
      <c r="AH2295" s="125"/>
      <c r="AI2295" s="125"/>
      <c r="AJ2295" s="125"/>
      <c r="AK2295" s="125"/>
      <c r="AL2295" s="125"/>
      <c r="AM2295" s="125"/>
      <c r="AN2295" s="125"/>
      <c r="AO2295" s="66"/>
      <c r="AP2295" s="125"/>
      <c r="AQ2295" s="125"/>
      <c r="AR2295" s="125"/>
      <c r="AS2295" s="125"/>
      <c r="AT2295" s="125"/>
      <c r="AU2295" s="125"/>
      <c r="AV2295" s="125"/>
      <c r="AW2295" s="126"/>
      <c r="AX2295" s="126"/>
      <c r="AY2295" s="126"/>
      <c r="AZ2295" s="125"/>
      <c r="BA2295" s="125"/>
      <c r="BB2295" s="65"/>
      <c r="BC2295" s="65"/>
      <c r="BD2295" s="128"/>
      <c r="BE2295" s="127"/>
      <c r="BF2295" s="126"/>
      <c r="BG2295" s="126"/>
      <c r="BH2295" s="126"/>
      <c r="BI2295" s="125"/>
      <c r="BJ2295" s="125"/>
      <c r="BK2295" s="125"/>
      <c r="BL2295" s="125"/>
      <c r="BM2295" s="125"/>
      <c r="BN2295" s="125"/>
      <c r="BO2295" s="129"/>
      <c r="BP2295" s="66"/>
      <c r="BQ2295" s="129"/>
      <c r="BR2295" s="125"/>
      <c r="BS2295" s="125"/>
      <c r="BT2295" s="125"/>
      <c r="BU2295" s="125"/>
      <c r="BV2295" s="125"/>
      <c r="BW2295" s="125"/>
      <c r="BX2295" s="126"/>
      <c r="BY2295" s="126"/>
      <c r="BZ2295" s="126"/>
      <c r="CA2295" s="125"/>
      <c r="CB2295" s="125"/>
    </row>
    <row r="2296" spans="1:80" x14ac:dyDescent="0.3">
      <c r="A2296" s="65"/>
      <c r="B2296" s="77"/>
      <c r="C2296" s="77"/>
      <c r="D2296" s="78"/>
      <c r="E2296" s="78"/>
      <c r="F2296" s="78"/>
      <c r="G2296" s="79"/>
      <c r="H2296" s="79"/>
      <c r="I2296" s="79"/>
      <c r="J2296" s="79"/>
      <c r="K2296" s="79"/>
      <c r="L2296" s="79"/>
      <c r="M2296" s="80"/>
      <c r="N2296" s="68"/>
      <c r="O2296" s="80"/>
      <c r="P2296" s="79"/>
      <c r="Q2296" s="79"/>
      <c r="R2296" s="79"/>
      <c r="S2296" s="79"/>
      <c r="T2296" s="79"/>
      <c r="U2296" s="79"/>
      <c r="V2296" s="78"/>
      <c r="W2296" s="78"/>
      <c r="X2296" s="78"/>
      <c r="Y2296" s="77"/>
      <c r="Z2296" s="77"/>
      <c r="AA2296" s="65"/>
      <c r="AB2296" s="65"/>
      <c r="AC2296" s="128"/>
      <c r="AD2296" s="127"/>
      <c r="AE2296" s="126"/>
      <c r="AF2296" s="126"/>
      <c r="AG2296" s="126"/>
      <c r="AH2296" s="125"/>
      <c r="AI2296" s="125"/>
      <c r="AJ2296" s="125"/>
      <c r="AK2296" s="125"/>
      <c r="AL2296" s="125"/>
      <c r="AM2296" s="125"/>
      <c r="AN2296" s="125"/>
      <c r="AO2296" s="66"/>
      <c r="AP2296" s="125"/>
      <c r="AQ2296" s="125"/>
      <c r="AR2296" s="125"/>
      <c r="AS2296" s="125"/>
      <c r="AT2296" s="125"/>
      <c r="AU2296" s="125"/>
      <c r="AV2296" s="125"/>
      <c r="AW2296" s="126"/>
      <c r="AX2296" s="126"/>
      <c r="AY2296" s="126"/>
      <c r="AZ2296" s="125"/>
      <c r="BA2296" s="125"/>
      <c r="BB2296" s="65"/>
      <c r="BC2296" s="65"/>
      <c r="BD2296" s="128"/>
      <c r="BE2296" s="127"/>
      <c r="BF2296" s="126"/>
      <c r="BG2296" s="126"/>
      <c r="BH2296" s="126"/>
      <c r="BI2296" s="125"/>
      <c r="BJ2296" s="125"/>
      <c r="BK2296" s="125"/>
      <c r="BL2296" s="125"/>
      <c r="BM2296" s="125"/>
      <c r="BN2296" s="125"/>
      <c r="BO2296" s="129"/>
      <c r="BP2296" s="66"/>
      <c r="BQ2296" s="129"/>
      <c r="BR2296" s="125"/>
      <c r="BS2296" s="125"/>
      <c r="BT2296" s="125"/>
      <c r="BU2296" s="125"/>
      <c r="BV2296" s="125"/>
      <c r="BW2296" s="125"/>
      <c r="BX2296" s="126"/>
      <c r="BY2296" s="126"/>
      <c r="BZ2296" s="126"/>
      <c r="CA2296" s="125"/>
      <c r="CB2296" s="125"/>
    </row>
    <row r="2297" spans="1:80" x14ac:dyDescent="0.3">
      <c r="A2297" s="65"/>
      <c r="B2297" s="72"/>
      <c r="C2297" s="72"/>
      <c r="D2297" s="78"/>
      <c r="E2297" s="78"/>
      <c r="F2297" s="78"/>
      <c r="G2297" s="80"/>
      <c r="H2297" s="80"/>
      <c r="I2297" s="80"/>
      <c r="J2297" s="80"/>
      <c r="K2297" s="80"/>
      <c r="L2297" s="80"/>
      <c r="M2297" s="80"/>
      <c r="N2297" s="81"/>
      <c r="O2297" s="80"/>
      <c r="P2297" s="80"/>
      <c r="Q2297" s="80"/>
      <c r="R2297" s="80"/>
      <c r="S2297" s="80"/>
      <c r="T2297" s="80"/>
      <c r="U2297" s="80"/>
      <c r="V2297" s="78"/>
      <c r="W2297" s="78"/>
      <c r="X2297" s="78"/>
      <c r="Y2297" s="72"/>
      <c r="Z2297" s="72"/>
      <c r="AA2297" s="65"/>
      <c r="AB2297" s="65"/>
      <c r="AC2297" s="128"/>
      <c r="AD2297" s="127"/>
      <c r="AE2297" s="126"/>
      <c r="AF2297" s="126"/>
      <c r="AG2297" s="126"/>
      <c r="AH2297" s="125"/>
      <c r="AI2297" s="125"/>
      <c r="AJ2297" s="125"/>
      <c r="AK2297" s="125"/>
      <c r="AL2297" s="125"/>
      <c r="AM2297" s="125"/>
      <c r="AN2297" s="125"/>
      <c r="AO2297" s="66"/>
      <c r="AP2297" s="125"/>
      <c r="AQ2297" s="125"/>
      <c r="AR2297" s="125"/>
      <c r="AS2297" s="125"/>
      <c r="AT2297" s="125"/>
      <c r="AU2297" s="125"/>
      <c r="AV2297" s="125"/>
      <c r="AW2297" s="126"/>
      <c r="AX2297" s="126"/>
      <c r="AY2297" s="126"/>
      <c r="AZ2297" s="125"/>
      <c r="BA2297" s="125"/>
      <c r="BB2297" s="65"/>
      <c r="BC2297" s="65"/>
      <c r="BD2297" s="128"/>
      <c r="BE2297" s="127"/>
      <c r="BF2297" s="126"/>
      <c r="BG2297" s="126"/>
      <c r="BH2297" s="126"/>
      <c r="BI2297" s="125"/>
      <c r="BJ2297" s="125"/>
      <c r="BK2297" s="125"/>
      <c r="BL2297" s="125"/>
      <c r="BM2297" s="125"/>
      <c r="BN2297" s="125"/>
      <c r="BO2297" s="129"/>
      <c r="BP2297" s="66"/>
      <c r="BQ2297" s="129"/>
      <c r="BR2297" s="125"/>
      <c r="BS2297" s="125"/>
      <c r="BT2297" s="125"/>
      <c r="BU2297" s="125"/>
      <c r="BV2297" s="125"/>
      <c r="BW2297" s="125"/>
      <c r="BX2297" s="126"/>
      <c r="BY2297" s="126"/>
      <c r="BZ2297" s="126"/>
      <c r="CA2297" s="125"/>
      <c r="CB2297" s="125"/>
    </row>
    <row r="2298" spans="1:80" x14ac:dyDescent="0.3">
      <c r="A2298" s="65"/>
      <c r="B2298" s="128"/>
      <c r="C2298" s="127"/>
      <c r="D2298" s="126"/>
      <c r="E2298" s="126"/>
      <c r="F2298" s="126"/>
      <c r="G2298" s="125"/>
      <c r="H2298" s="125"/>
      <c r="I2298" s="125"/>
      <c r="J2298" s="125"/>
      <c r="K2298" s="125"/>
      <c r="L2298" s="125"/>
      <c r="M2298" s="125"/>
      <c r="N2298" s="66"/>
      <c r="O2298" s="125"/>
      <c r="P2298" s="125"/>
      <c r="Q2298" s="125"/>
      <c r="R2298" s="125"/>
      <c r="S2298" s="125"/>
      <c r="T2298" s="125"/>
      <c r="U2298" s="125"/>
      <c r="V2298" s="126"/>
      <c r="W2298" s="126"/>
      <c r="X2298" s="126"/>
      <c r="Y2298" s="125"/>
      <c r="Z2298" s="125"/>
      <c r="AA2298" s="65"/>
      <c r="AB2298" s="65"/>
      <c r="AC2298" s="128"/>
      <c r="AD2298" s="127"/>
      <c r="AE2298" s="126"/>
      <c r="AF2298" s="126"/>
      <c r="AG2298" s="126"/>
      <c r="AH2298" s="125"/>
      <c r="AI2298" s="125"/>
      <c r="AJ2298" s="125"/>
      <c r="AK2298" s="125"/>
      <c r="AL2298" s="125"/>
      <c r="AM2298" s="125"/>
      <c r="AN2298" s="125"/>
      <c r="AO2298" s="66"/>
      <c r="AP2298" s="125"/>
      <c r="AQ2298" s="125"/>
      <c r="AR2298" s="125"/>
      <c r="AS2298" s="125"/>
      <c r="AT2298" s="125"/>
      <c r="AU2298" s="125"/>
      <c r="AV2298" s="125"/>
      <c r="AW2298" s="126"/>
      <c r="AX2298" s="126"/>
      <c r="AY2298" s="126"/>
      <c r="AZ2298" s="125"/>
      <c r="BA2298" s="125"/>
      <c r="BB2298" s="65"/>
      <c r="BC2298" s="65"/>
      <c r="BD2298" s="128"/>
      <c r="BE2298" s="127"/>
      <c r="BF2298" s="126"/>
      <c r="BG2298" s="126"/>
      <c r="BH2298" s="126"/>
      <c r="BI2298" s="125"/>
      <c r="BJ2298" s="125"/>
      <c r="BK2298" s="125"/>
      <c r="BL2298" s="125"/>
      <c r="BM2298" s="125"/>
      <c r="BN2298" s="125"/>
      <c r="BO2298" s="129"/>
      <c r="BP2298" s="66"/>
      <c r="BQ2298" s="129"/>
      <c r="BR2298" s="125"/>
      <c r="BS2298" s="125"/>
      <c r="BT2298" s="125"/>
      <c r="BU2298" s="125"/>
      <c r="BV2298" s="125"/>
      <c r="BW2298" s="125"/>
      <c r="BX2298" s="126"/>
      <c r="BY2298" s="126"/>
      <c r="BZ2298" s="126"/>
      <c r="CA2298" s="125"/>
      <c r="CB2298" s="125"/>
    </row>
    <row r="2299" spans="1:80" x14ac:dyDescent="0.3">
      <c r="A2299" s="65"/>
      <c r="B2299" s="223"/>
      <c r="C2299" s="224"/>
      <c r="D2299" s="65"/>
      <c r="E2299" s="65"/>
      <c r="F2299" s="223"/>
      <c r="G2299" s="224"/>
      <c r="H2299" s="65"/>
      <c r="I2299" s="65"/>
      <c r="J2299" s="223"/>
      <c r="K2299" s="224"/>
      <c r="L2299" s="65"/>
      <c r="M2299" s="233"/>
      <c r="N2299" s="233"/>
      <c r="O2299" s="233"/>
      <c r="P2299" s="65"/>
      <c r="Q2299" s="223"/>
      <c r="R2299" s="224"/>
      <c r="S2299" s="65"/>
      <c r="T2299" s="65"/>
      <c r="U2299" s="223"/>
      <c r="V2299" s="224"/>
      <c r="W2299" s="65"/>
      <c r="X2299" s="65"/>
      <c r="Y2299" s="223"/>
      <c r="Z2299" s="224"/>
      <c r="AA2299" s="65"/>
      <c r="AB2299" s="65"/>
      <c r="AC2299" s="128"/>
      <c r="AD2299" s="127"/>
      <c r="AE2299" s="126"/>
      <c r="AF2299" s="126"/>
      <c r="AG2299" s="126"/>
      <c r="AH2299" s="125"/>
      <c r="AI2299" s="125"/>
      <c r="AJ2299" s="125"/>
      <c r="AK2299" s="125"/>
      <c r="AL2299" s="125"/>
      <c r="AM2299" s="125"/>
      <c r="AN2299" s="125"/>
      <c r="AO2299" s="66"/>
      <c r="AP2299" s="125"/>
      <c r="AQ2299" s="125"/>
      <c r="AR2299" s="125"/>
      <c r="AS2299" s="125"/>
      <c r="AT2299" s="125"/>
      <c r="AU2299" s="125"/>
      <c r="AV2299" s="125"/>
      <c r="AW2299" s="126"/>
      <c r="AX2299" s="126"/>
      <c r="AY2299" s="126"/>
      <c r="AZ2299" s="125"/>
      <c r="BA2299" s="125"/>
      <c r="BB2299" s="65"/>
      <c r="BC2299" s="65"/>
      <c r="BD2299" s="128"/>
      <c r="BE2299" s="127"/>
      <c r="BF2299" s="126"/>
      <c r="BG2299" s="126"/>
      <c r="BH2299" s="126"/>
      <c r="BI2299" s="125"/>
      <c r="BJ2299" s="125"/>
      <c r="BK2299" s="125"/>
      <c r="BL2299" s="125"/>
      <c r="BM2299" s="125"/>
      <c r="BN2299" s="125"/>
      <c r="BO2299" s="129"/>
      <c r="BP2299" s="66"/>
      <c r="BQ2299" s="129"/>
      <c r="BR2299" s="125"/>
      <c r="BS2299" s="125"/>
      <c r="BT2299" s="125"/>
      <c r="BU2299" s="125"/>
      <c r="BV2299" s="125"/>
      <c r="BW2299" s="125"/>
      <c r="BX2299" s="126"/>
      <c r="BY2299" s="126"/>
      <c r="BZ2299" s="126"/>
      <c r="CA2299" s="125"/>
      <c r="CB2299" s="125"/>
    </row>
    <row r="2300" spans="1:80" x14ac:dyDescent="0.3">
      <c r="A2300" s="65"/>
      <c r="B2300" s="225"/>
      <c r="C2300" s="226"/>
      <c r="D2300" s="65"/>
      <c r="E2300" s="65"/>
      <c r="F2300" s="227"/>
      <c r="G2300" s="226"/>
      <c r="H2300" s="65"/>
      <c r="I2300" s="65"/>
      <c r="J2300" s="228"/>
      <c r="K2300" s="229"/>
      <c r="L2300" s="65"/>
      <c r="M2300" s="225"/>
      <c r="N2300" s="230"/>
      <c r="O2300" s="226"/>
      <c r="P2300" s="65"/>
      <c r="Q2300" s="231"/>
      <c r="R2300" s="232"/>
      <c r="S2300" s="76"/>
      <c r="T2300" s="65"/>
      <c r="U2300" s="225"/>
      <c r="V2300" s="226"/>
      <c r="W2300" s="65"/>
      <c r="X2300" s="65"/>
      <c r="Y2300" s="225"/>
      <c r="Z2300" s="226"/>
      <c r="AA2300" s="65"/>
      <c r="AB2300" s="65"/>
      <c r="AC2300" s="128"/>
      <c r="AD2300" s="127"/>
      <c r="AE2300" s="126"/>
      <c r="AF2300" s="126"/>
      <c r="AG2300" s="126"/>
      <c r="AH2300" s="125"/>
      <c r="AI2300" s="125"/>
      <c r="AJ2300" s="125"/>
      <c r="AK2300" s="125"/>
      <c r="AL2300" s="125"/>
      <c r="AM2300" s="125"/>
      <c r="AN2300" s="125"/>
      <c r="AO2300" s="66"/>
      <c r="AP2300" s="125"/>
      <c r="AQ2300" s="125"/>
      <c r="AR2300" s="125"/>
      <c r="AS2300" s="125"/>
      <c r="AT2300" s="125"/>
      <c r="AU2300" s="125"/>
      <c r="AV2300" s="125"/>
      <c r="AW2300" s="126"/>
      <c r="AX2300" s="126"/>
      <c r="AY2300" s="126"/>
      <c r="AZ2300" s="125"/>
      <c r="BA2300" s="125"/>
      <c r="BB2300" s="65"/>
      <c r="BC2300" s="65"/>
      <c r="BD2300" s="128"/>
      <c r="BE2300" s="127"/>
      <c r="BF2300" s="126"/>
      <c r="BG2300" s="126"/>
      <c r="BH2300" s="126"/>
      <c r="BI2300" s="125"/>
      <c r="BJ2300" s="125"/>
      <c r="BK2300" s="125"/>
      <c r="BL2300" s="125"/>
      <c r="BM2300" s="125"/>
      <c r="BN2300" s="125"/>
      <c r="BO2300" s="129"/>
      <c r="BP2300" s="66"/>
      <c r="BQ2300" s="129"/>
      <c r="BR2300" s="125"/>
      <c r="BS2300" s="125"/>
      <c r="BT2300" s="125"/>
      <c r="BU2300" s="125"/>
      <c r="BV2300" s="125"/>
      <c r="BW2300" s="125"/>
      <c r="BX2300" s="126"/>
      <c r="BY2300" s="126"/>
      <c r="BZ2300" s="126"/>
      <c r="CA2300" s="125"/>
      <c r="CB2300" s="125"/>
    </row>
    <row r="2301" spans="1:80" x14ac:dyDescent="0.3">
      <c r="A2301" s="65"/>
      <c r="B2301" s="65"/>
      <c r="C2301" s="65"/>
      <c r="D2301" s="65"/>
      <c r="E2301" s="65"/>
      <c r="F2301" s="65"/>
      <c r="G2301" s="65"/>
      <c r="H2301" s="65"/>
      <c r="I2301" s="65"/>
      <c r="J2301" s="65"/>
      <c r="K2301" s="65"/>
      <c r="L2301" s="65"/>
      <c r="M2301" s="99"/>
      <c r="N2301" s="66"/>
      <c r="O2301" s="99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5"/>
      <c r="AC2301" s="128"/>
      <c r="AD2301" s="127"/>
      <c r="AE2301" s="126"/>
      <c r="AF2301" s="126"/>
      <c r="AG2301" s="126"/>
      <c r="AH2301" s="125"/>
      <c r="AI2301" s="125"/>
      <c r="AJ2301" s="125"/>
      <c r="AK2301" s="125"/>
      <c r="AL2301" s="125"/>
      <c r="AM2301" s="125"/>
      <c r="AN2301" s="125"/>
      <c r="AO2301" s="66"/>
      <c r="AP2301" s="125"/>
      <c r="AQ2301" s="125"/>
      <c r="AR2301" s="125"/>
      <c r="AS2301" s="125"/>
      <c r="AT2301" s="125"/>
      <c r="AU2301" s="125"/>
      <c r="AV2301" s="125"/>
      <c r="AW2301" s="126"/>
      <c r="AX2301" s="126"/>
      <c r="AY2301" s="126"/>
      <c r="AZ2301" s="125"/>
      <c r="BA2301" s="125"/>
      <c r="BB2301" s="65"/>
      <c r="BC2301" s="65"/>
      <c r="BD2301" s="128"/>
      <c r="BE2301" s="127"/>
      <c r="BF2301" s="126"/>
      <c r="BG2301" s="126"/>
      <c r="BH2301" s="126"/>
      <c r="BI2301" s="125"/>
      <c r="BJ2301" s="125"/>
      <c r="BK2301" s="125"/>
      <c r="BL2301" s="125"/>
      <c r="BM2301" s="125"/>
      <c r="BN2301" s="125"/>
      <c r="BO2301" s="129"/>
      <c r="BP2301" s="66"/>
      <c r="BQ2301" s="129"/>
      <c r="BR2301" s="125"/>
      <c r="BS2301" s="125"/>
      <c r="BT2301" s="125"/>
      <c r="BU2301" s="125"/>
      <c r="BV2301" s="125"/>
      <c r="BW2301" s="125"/>
      <c r="BX2301" s="126"/>
      <c r="BY2301" s="126"/>
      <c r="BZ2301" s="126"/>
      <c r="CA2301" s="125"/>
      <c r="CB2301" s="125"/>
    </row>
    <row r="2302" spans="1:80" x14ac:dyDescent="0.3">
      <c r="A2302" s="65"/>
      <c r="B2302" s="65"/>
      <c r="C2302" s="65"/>
      <c r="D2302" s="65"/>
      <c r="E2302" s="65"/>
      <c r="F2302" s="65"/>
      <c r="G2302" s="65"/>
      <c r="H2302" s="65"/>
      <c r="I2302" s="65"/>
      <c r="J2302" s="65"/>
      <c r="K2302" s="65"/>
      <c r="L2302" s="65"/>
      <c r="M2302" s="99"/>
      <c r="N2302" s="66"/>
      <c r="O2302" s="99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5"/>
      <c r="AC2302" s="128"/>
      <c r="AD2302" s="127"/>
      <c r="AE2302" s="126"/>
      <c r="AF2302" s="126"/>
      <c r="AG2302" s="126"/>
      <c r="AH2302" s="125"/>
      <c r="AI2302" s="125"/>
      <c r="AJ2302" s="125"/>
      <c r="AK2302" s="125"/>
      <c r="AL2302" s="125"/>
      <c r="AM2302" s="125"/>
      <c r="AN2302" s="125"/>
      <c r="AO2302" s="66"/>
      <c r="AP2302" s="125"/>
      <c r="AQ2302" s="125"/>
      <c r="AR2302" s="125"/>
      <c r="AS2302" s="125"/>
      <c r="AT2302" s="125"/>
      <c r="AU2302" s="125"/>
      <c r="AV2302" s="125"/>
      <c r="AW2302" s="126"/>
      <c r="AX2302" s="126"/>
      <c r="AY2302" s="126"/>
      <c r="AZ2302" s="125"/>
      <c r="BA2302" s="125"/>
      <c r="BB2302" s="65"/>
      <c r="BC2302" s="65"/>
      <c r="BD2302" s="128"/>
      <c r="BE2302" s="127"/>
      <c r="BF2302" s="126"/>
      <c r="BG2302" s="126"/>
      <c r="BH2302" s="126"/>
      <c r="BI2302" s="125"/>
      <c r="BJ2302" s="125"/>
      <c r="BK2302" s="125"/>
      <c r="BL2302" s="125"/>
      <c r="BM2302" s="125"/>
      <c r="BN2302" s="125"/>
      <c r="BO2302" s="129"/>
      <c r="BP2302" s="66"/>
      <c r="BQ2302" s="129"/>
      <c r="BR2302" s="125"/>
      <c r="BS2302" s="125"/>
      <c r="BT2302" s="125"/>
      <c r="BU2302" s="125"/>
      <c r="BV2302" s="125"/>
      <c r="BW2302" s="125"/>
      <c r="BX2302" s="126"/>
      <c r="BY2302" s="126"/>
      <c r="BZ2302" s="126"/>
      <c r="CA2302" s="125"/>
      <c r="CB2302" s="125"/>
    </row>
    <row r="2303" spans="1:80" x14ac:dyDescent="0.3">
      <c r="A2303" s="65"/>
      <c r="B2303" s="68"/>
      <c r="C2303" s="68"/>
      <c r="D2303" s="68"/>
      <c r="E2303" s="68"/>
      <c r="F2303" s="68"/>
      <c r="G2303" s="68"/>
      <c r="H2303" s="68"/>
      <c r="I2303" s="68"/>
      <c r="J2303" s="68"/>
      <c r="K2303" s="68"/>
      <c r="L2303" s="68"/>
      <c r="M2303" s="87"/>
      <c r="N2303" s="68"/>
      <c r="O2303" s="87"/>
      <c r="P2303" s="68"/>
      <c r="Q2303" s="68"/>
      <c r="R2303" s="68"/>
      <c r="S2303" s="68"/>
      <c r="T2303" s="68"/>
      <c r="U2303" s="68"/>
      <c r="V2303" s="68"/>
      <c r="W2303" s="68"/>
      <c r="X2303" s="68"/>
      <c r="Y2303" s="68"/>
      <c r="Z2303" s="68"/>
      <c r="AA2303" s="65"/>
      <c r="AB2303" s="65"/>
      <c r="AC2303" s="65"/>
      <c r="AD2303" s="65"/>
      <c r="AE2303" s="65"/>
      <c r="AF2303" s="65"/>
      <c r="AG2303" s="65"/>
      <c r="AH2303" s="65"/>
      <c r="AI2303" s="65"/>
      <c r="AJ2303" s="65"/>
      <c r="AK2303" s="65"/>
      <c r="AL2303" s="65"/>
      <c r="AM2303" s="65"/>
      <c r="AN2303" s="125"/>
      <c r="AO2303" s="66"/>
      <c r="AP2303" s="125"/>
      <c r="AQ2303" s="65"/>
      <c r="AR2303" s="65"/>
      <c r="AS2303" s="65"/>
      <c r="AT2303" s="65"/>
      <c r="AU2303" s="65"/>
      <c r="AV2303" s="65"/>
      <c r="AW2303" s="65"/>
      <c r="AX2303" s="65"/>
      <c r="AY2303" s="65"/>
      <c r="AZ2303" s="65"/>
      <c r="BA2303" s="65"/>
      <c r="BB2303" s="65"/>
      <c r="BC2303" s="65"/>
      <c r="BD2303" s="65"/>
      <c r="BE2303" s="65"/>
      <c r="BF2303" s="65"/>
      <c r="BG2303" s="65"/>
      <c r="BH2303" s="65"/>
      <c r="BI2303" s="65"/>
      <c r="BJ2303" s="65"/>
      <c r="BK2303" s="65"/>
      <c r="BL2303" s="65"/>
      <c r="BM2303" s="65"/>
      <c r="BN2303" s="65"/>
      <c r="BO2303" s="65"/>
      <c r="BP2303" s="66"/>
      <c r="BQ2303" s="65"/>
      <c r="BR2303" s="65"/>
      <c r="BS2303" s="65"/>
      <c r="BT2303" s="65"/>
      <c r="BU2303" s="65"/>
      <c r="BV2303" s="65"/>
      <c r="BW2303" s="65"/>
      <c r="BX2303" s="65"/>
      <c r="BY2303" s="65"/>
      <c r="BZ2303" s="65"/>
      <c r="CA2303" s="65"/>
      <c r="CB2303" s="65"/>
    </row>
    <row r="2304" spans="1:80" x14ac:dyDescent="0.3">
      <c r="A2304" s="65"/>
      <c r="B2304" s="70"/>
      <c r="C2304" s="70"/>
      <c r="D2304" s="71"/>
      <c r="E2304" s="71"/>
      <c r="F2304" s="71"/>
      <c r="G2304" s="70"/>
      <c r="H2304" s="70"/>
      <c r="I2304" s="70"/>
      <c r="J2304" s="70"/>
      <c r="K2304" s="70"/>
      <c r="L2304" s="70"/>
      <c r="M2304" s="70"/>
      <c r="N2304" s="194"/>
      <c r="O2304" s="80"/>
      <c r="P2304" s="75"/>
      <c r="Q2304" s="75"/>
      <c r="R2304" s="75"/>
      <c r="S2304" s="75"/>
      <c r="T2304" s="75"/>
      <c r="U2304" s="75"/>
      <c r="V2304" s="74"/>
      <c r="W2304" s="74"/>
      <c r="X2304" s="74"/>
      <c r="Y2304" s="73"/>
      <c r="Z2304" s="72"/>
      <c r="AA2304" s="65"/>
      <c r="AB2304" s="65"/>
      <c r="AC2304" s="82"/>
      <c r="AD2304" s="82"/>
      <c r="AE2304" s="82"/>
      <c r="AF2304" s="82"/>
      <c r="AG2304" s="82"/>
      <c r="AH2304" s="82"/>
      <c r="AI2304" s="82"/>
      <c r="AJ2304" s="82"/>
      <c r="AK2304" s="82"/>
      <c r="AL2304" s="82"/>
      <c r="AM2304" s="82"/>
      <c r="AN2304" s="114"/>
      <c r="AO2304" s="82"/>
      <c r="AP2304" s="114"/>
      <c r="AQ2304" s="82"/>
      <c r="AR2304" s="82"/>
      <c r="AS2304" s="82"/>
      <c r="AT2304" s="82"/>
      <c r="AU2304" s="82"/>
      <c r="AV2304" s="82"/>
      <c r="AW2304" s="82"/>
      <c r="AX2304" s="82"/>
      <c r="AY2304" s="82"/>
      <c r="AZ2304" s="82"/>
      <c r="BA2304" s="82"/>
      <c r="BB2304" s="65"/>
      <c r="BC2304" s="65"/>
      <c r="BD2304" s="82"/>
      <c r="BE2304" s="82"/>
      <c r="BF2304" s="82"/>
      <c r="BG2304" s="82"/>
      <c r="BH2304" s="82"/>
      <c r="BI2304" s="82"/>
      <c r="BJ2304" s="82"/>
      <c r="BK2304" s="82"/>
      <c r="BL2304" s="82"/>
      <c r="BM2304" s="82"/>
      <c r="BN2304" s="82"/>
      <c r="BO2304" s="82"/>
      <c r="BP2304" s="82"/>
      <c r="BQ2304" s="82"/>
      <c r="BR2304" s="82"/>
      <c r="BS2304" s="82"/>
      <c r="BT2304" s="82"/>
      <c r="BU2304" s="82"/>
      <c r="BV2304" s="82"/>
      <c r="BW2304" s="82"/>
      <c r="BX2304" s="82"/>
      <c r="BY2304" s="82"/>
      <c r="BZ2304" s="82"/>
      <c r="CA2304" s="82"/>
      <c r="CB2304" s="82"/>
    </row>
    <row r="2305" spans="1:80" x14ac:dyDescent="0.3">
      <c r="A2305" s="65"/>
      <c r="B2305" s="70"/>
      <c r="C2305" s="70"/>
      <c r="D2305" s="71"/>
      <c r="E2305" s="71"/>
      <c r="F2305" s="71"/>
      <c r="G2305" s="70"/>
      <c r="H2305" s="70"/>
      <c r="I2305" s="70"/>
      <c r="J2305" s="70"/>
      <c r="K2305" s="70"/>
      <c r="L2305" s="70"/>
      <c r="M2305" s="70"/>
      <c r="N2305" s="194"/>
      <c r="O2305" s="80"/>
      <c r="P2305" s="75"/>
      <c r="Q2305" s="75"/>
      <c r="R2305" s="75"/>
      <c r="S2305" s="75"/>
      <c r="T2305" s="75"/>
      <c r="U2305" s="75"/>
      <c r="V2305" s="74"/>
      <c r="W2305" s="74"/>
      <c r="X2305" s="74"/>
      <c r="Y2305" s="73"/>
      <c r="Z2305" s="72"/>
      <c r="AA2305" s="65"/>
      <c r="AB2305" s="65"/>
      <c r="AC2305" s="65"/>
      <c r="AD2305" s="65"/>
      <c r="AE2305" s="130"/>
      <c r="AF2305" s="130"/>
      <c r="AG2305" s="130"/>
      <c r="AH2305" s="131"/>
      <c r="AI2305" s="131"/>
      <c r="AJ2305" s="131"/>
      <c r="AK2305" s="131"/>
      <c r="AL2305" s="131"/>
      <c r="AM2305" s="131"/>
      <c r="AN2305" s="125"/>
      <c r="AO2305" s="82"/>
      <c r="AP2305" s="125"/>
      <c r="AQ2305" s="131"/>
      <c r="AR2305" s="131"/>
      <c r="AS2305" s="131"/>
      <c r="AT2305" s="131"/>
      <c r="AU2305" s="131"/>
      <c r="AV2305" s="131"/>
      <c r="AW2305" s="130"/>
      <c r="AX2305" s="130"/>
      <c r="AY2305" s="130"/>
      <c r="AZ2305" s="65"/>
      <c r="BA2305" s="65"/>
      <c r="BB2305" s="65"/>
      <c r="BC2305" s="65"/>
      <c r="BD2305" s="65"/>
      <c r="BE2305" s="65"/>
      <c r="BF2305" s="130"/>
      <c r="BG2305" s="130"/>
      <c r="BH2305" s="130"/>
      <c r="BI2305" s="131"/>
      <c r="BJ2305" s="131"/>
      <c r="BK2305" s="131"/>
      <c r="BL2305" s="131"/>
      <c r="BM2305" s="131"/>
      <c r="BN2305" s="131"/>
      <c r="BO2305" s="132"/>
      <c r="BP2305" s="82"/>
      <c r="BQ2305" s="132"/>
      <c r="BR2305" s="131"/>
      <c r="BS2305" s="131"/>
      <c r="BT2305" s="131"/>
      <c r="BU2305" s="131"/>
      <c r="BV2305" s="131"/>
      <c r="BW2305" s="131"/>
      <c r="BX2305" s="130"/>
      <c r="BY2305" s="130"/>
      <c r="BZ2305" s="130"/>
      <c r="CA2305" s="65"/>
      <c r="CB2305" s="65"/>
    </row>
    <row r="2306" spans="1:80" x14ac:dyDescent="0.3">
      <c r="A2306" s="65"/>
      <c r="B2306" s="70"/>
      <c r="C2306" s="70"/>
      <c r="D2306" s="71"/>
      <c r="E2306" s="71"/>
      <c r="F2306" s="71"/>
      <c r="G2306" s="70"/>
      <c r="H2306" s="70"/>
      <c r="I2306" s="70"/>
      <c r="J2306" s="70"/>
      <c r="K2306" s="70"/>
      <c r="L2306" s="70"/>
      <c r="M2306" s="70"/>
      <c r="N2306" s="194"/>
      <c r="O2306" s="80"/>
      <c r="P2306" s="75"/>
      <c r="Q2306" s="75"/>
      <c r="R2306" s="75"/>
      <c r="S2306" s="75"/>
      <c r="T2306" s="75"/>
      <c r="U2306" s="75"/>
      <c r="V2306" s="74"/>
      <c r="W2306" s="74"/>
      <c r="X2306" s="74"/>
      <c r="Y2306" s="73"/>
      <c r="Z2306" s="72"/>
      <c r="AA2306" s="65"/>
      <c r="AB2306" s="65"/>
      <c r="AC2306" s="128"/>
      <c r="AD2306" s="128"/>
      <c r="AE2306" s="130"/>
      <c r="AF2306" s="130"/>
      <c r="AG2306" s="130"/>
      <c r="AH2306" s="125"/>
      <c r="AI2306" s="125"/>
      <c r="AJ2306" s="125"/>
      <c r="AK2306" s="125"/>
      <c r="AL2306" s="125"/>
      <c r="AM2306" s="125"/>
      <c r="AN2306" s="125"/>
      <c r="AO2306" s="66"/>
      <c r="AP2306" s="125"/>
      <c r="AQ2306" s="125"/>
      <c r="AR2306" s="125"/>
      <c r="AS2306" s="125"/>
      <c r="AT2306" s="125"/>
      <c r="AU2306" s="125"/>
      <c r="AV2306" s="125"/>
      <c r="AW2306" s="130"/>
      <c r="AX2306" s="130"/>
      <c r="AY2306" s="130"/>
      <c r="AZ2306" s="128"/>
      <c r="BA2306" s="128"/>
      <c r="BB2306" s="65"/>
      <c r="BC2306" s="65"/>
      <c r="BD2306" s="128"/>
      <c r="BE2306" s="128"/>
      <c r="BF2306" s="130"/>
      <c r="BG2306" s="130"/>
      <c r="BH2306" s="130"/>
      <c r="BI2306" s="125"/>
      <c r="BJ2306" s="125"/>
      <c r="BK2306" s="125"/>
      <c r="BL2306" s="125"/>
      <c r="BM2306" s="125"/>
      <c r="BN2306" s="125"/>
      <c r="BO2306" s="133"/>
      <c r="BP2306" s="66"/>
      <c r="BQ2306" s="132"/>
      <c r="BR2306" s="125"/>
      <c r="BS2306" s="125"/>
      <c r="BT2306" s="125"/>
      <c r="BU2306" s="125"/>
      <c r="BV2306" s="125"/>
      <c r="BW2306" s="125"/>
      <c r="BX2306" s="130"/>
      <c r="BY2306" s="130"/>
      <c r="BZ2306" s="130"/>
      <c r="CA2306" s="128"/>
      <c r="CB2306" s="128"/>
    </row>
    <row r="2307" spans="1:80" x14ac:dyDescent="0.3">
      <c r="A2307" s="65"/>
      <c r="B2307" s="70"/>
      <c r="C2307" s="70"/>
      <c r="D2307" s="71"/>
      <c r="E2307" s="71"/>
      <c r="F2307" s="71"/>
      <c r="G2307" s="70"/>
      <c r="H2307" s="70"/>
      <c r="I2307" s="70"/>
      <c r="J2307" s="70"/>
      <c r="K2307" s="70"/>
      <c r="L2307" s="70"/>
      <c r="M2307" s="70"/>
      <c r="N2307" s="194"/>
      <c r="O2307" s="80"/>
      <c r="P2307" s="75"/>
      <c r="Q2307" s="75"/>
      <c r="R2307" s="75"/>
      <c r="S2307" s="75"/>
      <c r="T2307" s="75"/>
      <c r="U2307" s="75"/>
      <c r="V2307" s="74"/>
      <c r="W2307" s="74"/>
      <c r="X2307" s="74"/>
      <c r="Y2307" s="73"/>
      <c r="Z2307" s="72"/>
    </row>
    <row r="2308" spans="1:80" x14ac:dyDescent="0.3">
      <c r="A2308" s="65"/>
      <c r="B2308" s="70"/>
      <c r="C2308" s="70"/>
      <c r="D2308" s="71"/>
      <c r="E2308" s="71"/>
      <c r="F2308" s="71"/>
      <c r="G2308" s="70"/>
      <c r="H2308" s="70"/>
      <c r="I2308" s="70"/>
      <c r="J2308" s="70"/>
      <c r="K2308" s="70"/>
      <c r="L2308" s="70"/>
      <c r="M2308" s="70"/>
      <c r="N2308" s="194"/>
      <c r="O2308" s="80"/>
      <c r="P2308" s="75"/>
      <c r="Q2308" s="75"/>
      <c r="R2308" s="75"/>
      <c r="S2308" s="75"/>
      <c r="T2308" s="75"/>
      <c r="U2308" s="75"/>
      <c r="V2308" s="74"/>
      <c r="W2308" s="74"/>
      <c r="X2308" s="74"/>
      <c r="Y2308" s="73"/>
      <c r="Z2308" s="72"/>
      <c r="AA2308" s="65"/>
      <c r="AB2308" s="65"/>
      <c r="AC2308" s="103"/>
      <c r="AD2308" s="103"/>
      <c r="AE2308" s="65"/>
      <c r="AF2308" s="65"/>
      <c r="AG2308" s="103"/>
      <c r="AH2308" s="103"/>
      <c r="AI2308" s="65"/>
      <c r="AJ2308" s="65"/>
      <c r="AK2308" s="103"/>
      <c r="AL2308" s="103"/>
      <c r="AM2308" s="65"/>
      <c r="AN2308" s="103"/>
      <c r="AO2308" s="103"/>
      <c r="AP2308" s="103"/>
      <c r="AQ2308" s="65"/>
      <c r="AR2308" s="103"/>
      <c r="AS2308" s="103"/>
      <c r="AT2308" s="65"/>
      <c r="AU2308" s="65"/>
      <c r="AV2308" s="103"/>
      <c r="AW2308" s="103"/>
      <c r="AX2308" s="65"/>
      <c r="AY2308" s="65"/>
      <c r="AZ2308" s="103"/>
      <c r="BA2308" s="103"/>
      <c r="BB2308" s="65"/>
      <c r="BC2308" s="65"/>
      <c r="BD2308" s="103"/>
      <c r="BE2308" s="103"/>
      <c r="BF2308" s="65"/>
      <c r="BG2308" s="65"/>
      <c r="BH2308" s="103"/>
      <c r="BI2308" s="103"/>
      <c r="BJ2308" s="65"/>
      <c r="BK2308" s="65"/>
      <c r="BL2308" s="103"/>
      <c r="BM2308" s="103"/>
      <c r="BN2308" s="65"/>
      <c r="BO2308" s="103"/>
      <c r="BP2308" s="103"/>
      <c r="BQ2308" s="103"/>
      <c r="BR2308" s="65"/>
      <c r="BS2308" s="103"/>
      <c r="BT2308" s="103"/>
      <c r="BU2308" s="65"/>
      <c r="BV2308" s="65"/>
      <c r="BW2308" s="103"/>
      <c r="BX2308" s="103"/>
      <c r="BY2308" s="65"/>
      <c r="BZ2308" s="65"/>
      <c r="CA2308" s="103"/>
      <c r="CB2308" s="103"/>
    </row>
    <row r="2309" spans="1:80" x14ac:dyDescent="0.3">
      <c r="A2309" s="65"/>
      <c r="B2309" s="70"/>
      <c r="C2309" s="70"/>
      <c r="D2309" s="71"/>
      <c r="E2309" s="71"/>
      <c r="F2309" s="71"/>
      <c r="G2309" s="70"/>
      <c r="H2309" s="70"/>
      <c r="I2309" s="70"/>
      <c r="J2309" s="70"/>
      <c r="K2309" s="70"/>
      <c r="L2309" s="70"/>
      <c r="M2309" s="70"/>
      <c r="N2309" s="194"/>
      <c r="O2309" s="80"/>
      <c r="P2309" s="75"/>
      <c r="Q2309" s="75"/>
      <c r="R2309" s="75"/>
      <c r="S2309" s="75"/>
      <c r="T2309" s="75"/>
      <c r="U2309" s="75"/>
      <c r="V2309" s="74"/>
      <c r="W2309" s="74"/>
      <c r="X2309" s="74"/>
      <c r="Y2309" s="73"/>
      <c r="Z2309" s="72"/>
      <c r="AA2309" s="65"/>
      <c r="AB2309" s="65"/>
      <c r="AC2309" s="122"/>
      <c r="AD2309" s="122"/>
      <c r="AE2309" s="65"/>
      <c r="AF2309" s="65"/>
      <c r="AG2309" s="103"/>
      <c r="AH2309" s="122"/>
      <c r="AI2309" s="65"/>
      <c r="AJ2309" s="65"/>
      <c r="AK2309" s="90"/>
      <c r="AL2309" s="90"/>
      <c r="AM2309" s="65"/>
      <c r="AN2309" s="122"/>
      <c r="AO2309" s="122"/>
      <c r="AP2309" s="122"/>
      <c r="AQ2309" s="65"/>
      <c r="AR2309" s="112"/>
      <c r="AS2309" s="112"/>
      <c r="AT2309" s="124"/>
      <c r="AU2309" s="65"/>
      <c r="AV2309" s="122"/>
      <c r="AW2309" s="122"/>
      <c r="AX2309" s="65"/>
      <c r="AY2309" s="65"/>
      <c r="AZ2309" s="122"/>
      <c r="BA2309" s="122"/>
      <c r="BB2309" s="65"/>
      <c r="BC2309" s="65"/>
      <c r="BD2309" s="122"/>
      <c r="BE2309" s="122"/>
      <c r="BF2309" s="65"/>
      <c r="BG2309" s="65"/>
      <c r="BH2309" s="103"/>
      <c r="BI2309" s="122"/>
      <c r="BJ2309" s="65"/>
      <c r="BK2309" s="65"/>
      <c r="BL2309" s="90"/>
      <c r="BM2309" s="90"/>
      <c r="BN2309" s="65"/>
      <c r="BO2309" s="122"/>
      <c r="BP2309" s="122"/>
      <c r="BQ2309" s="122"/>
      <c r="BR2309" s="65"/>
      <c r="BS2309" s="112"/>
      <c r="BT2309" s="112"/>
      <c r="BU2309" s="124"/>
      <c r="BV2309" s="65"/>
      <c r="BW2309" s="122"/>
      <c r="BX2309" s="122"/>
      <c r="BY2309" s="65"/>
      <c r="BZ2309" s="65"/>
      <c r="CA2309" s="122"/>
      <c r="CB2309" s="122"/>
    </row>
    <row r="2310" spans="1:80" x14ac:dyDescent="0.3">
      <c r="A2310" s="65"/>
      <c r="B2310" s="70"/>
      <c r="C2310" s="70"/>
      <c r="D2310" s="71"/>
      <c r="E2310" s="71"/>
      <c r="F2310" s="71"/>
      <c r="G2310" s="70"/>
      <c r="H2310" s="70"/>
      <c r="I2310" s="70"/>
      <c r="J2310" s="70"/>
      <c r="K2310" s="70"/>
      <c r="L2310" s="70"/>
      <c r="M2310" s="70"/>
      <c r="N2310" s="194"/>
      <c r="O2310" s="80"/>
      <c r="P2310" s="75"/>
      <c r="Q2310" s="75"/>
      <c r="R2310" s="75"/>
      <c r="S2310" s="75"/>
      <c r="T2310" s="75"/>
      <c r="U2310" s="75"/>
      <c r="V2310" s="74"/>
      <c r="W2310" s="74"/>
      <c r="X2310" s="74"/>
      <c r="Y2310" s="73"/>
      <c r="Z2310" s="72"/>
      <c r="AA2310" s="65"/>
      <c r="AB2310" s="65"/>
      <c r="AC2310" s="65"/>
      <c r="AD2310" s="65"/>
      <c r="AE2310" s="65"/>
      <c r="AF2310" s="65"/>
      <c r="AG2310" s="65"/>
      <c r="AH2310" s="65"/>
      <c r="AI2310" s="65"/>
      <c r="AJ2310" s="65"/>
      <c r="AK2310" s="65"/>
      <c r="AL2310" s="65"/>
      <c r="AM2310" s="65"/>
      <c r="AN2310" s="125"/>
      <c r="AO2310" s="66"/>
      <c r="AP2310" s="125"/>
      <c r="AQ2310" s="65"/>
      <c r="AR2310" s="65"/>
      <c r="AS2310" s="65"/>
      <c r="AT2310" s="65"/>
      <c r="AU2310" s="65"/>
      <c r="AV2310" s="65"/>
      <c r="AW2310" s="65"/>
      <c r="AX2310" s="65"/>
      <c r="AY2310" s="65"/>
      <c r="AZ2310" s="65"/>
      <c r="BA2310" s="65"/>
      <c r="BB2310" s="65"/>
      <c r="BC2310" s="65"/>
      <c r="BD2310" s="65"/>
      <c r="BE2310" s="65"/>
      <c r="BF2310" s="65"/>
      <c r="BG2310" s="65"/>
      <c r="BH2310" s="65"/>
      <c r="BI2310" s="65"/>
      <c r="BJ2310" s="65"/>
      <c r="BK2310" s="65"/>
      <c r="BL2310" s="65"/>
      <c r="BM2310" s="65"/>
      <c r="BN2310" s="65"/>
      <c r="BO2310" s="65"/>
      <c r="BP2310" s="66"/>
      <c r="BQ2310" s="65"/>
      <c r="BR2310" s="65"/>
      <c r="BS2310" s="65"/>
      <c r="BT2310" s="65"/>
      <c r="BU2310" s="65"/>
      <c r="BV2310" s="65"/>
      <c r="BW2310" s="65"/>
      <c r="BX2310" s="65"/>
      <c r="BY2310" s="65"/>
      <c r="BZ2310" s="65"/>
      <c r="CA2310" s="65"/>
      <c r="CB2310" s="65"/>
    </row>
    <row r="2311" spans="1:80" x14ac:dyDescent="0.3">
      <c r="A2311" s="65"/>
      <c r="B2311" s="70"/>
      <c r="C2311" s="70"/>
      <c r="D2311" s="71"/>
      <c r="E2311" s="71"/>
      <c r="F2311" s="71"/>
      <c r="G2311" s="70"/>
      <c r="H2311" s="70"/>
      <c r="I2311" s="70"/>
      <c r="J2311" s="70"/>
      <c r="K2311" s="70"/>
      <c r="L2311" s="70"/>
      <c r="M2311" s="70"/>
      <c r="N2311" s="194"/>
      <c r="O2311" s="80"/>
      <c r="P2311" s="75"/>
      <c r="Q2311" s="75"/>
      <c r="R2311" s="75"/>
      <c r="S2311" s="75"/>
      <c r="T2311" s="75"/>
      <c r="U2311" s="75"/>
      <c r="V2311" s="74"/>
      <c r="W2311" s="74"/>
      <c r="X2311" s="74"/>
      <c r="Y2311" s="73"/>
      <c r="Z2311" s="72"/>
      <c r="AA2311" s="65"/>
      <c r="AB2311" s="65"/>
      <c r="AC2311" s="65"/>
      <c r="AD2311" s="65"/>
      <c r="AE2311" s="65"/>
      <c r="AF2311" s="65"/>
      <c r="AG2311" s="65"/>
      <c r="AH2311" s="65"/>
      <c r="AI2311" s="65"/>
      <c r="AJ2311" s="65"/>
      <c r="AK2311" s="65"/>
      <c r="AL2311" s="65"/>
      <c r="AM2311" s="65"/>
      <c r="AN2311" s="125"/>
      <c r="AO2311" s="66"/>
      <c r="AP2311" s="125"/>
      <c r="AQ2311" s="65"/>
      <c r="AR2311" s="65"/>
      <c r="AS2311" s="65"/>
      <c r="AT2311" s="65"/>
      <c r="AU2311" s="65"/>
      <c r="AV2311" s="65"/>
      <c r="AW2311" s="65"/>
      <c r="AX2311" s="65"/>
      <c r="AY2311" s="65"/>
      <c r="AZ2311" s="65"/>
      <c r="BA2311" s="65"/>
      <c r="BB2311" s="65"/>
      <c r="BC2311" s="65"/>
      <c r="BD2311" s="65"/>
      <c r="BE2311" s="65"/>
      <c r="BF2311" s="65"/>
      <c r="BG2311" s="65"/>
      <c r="BH2311" s="65"/>
      <c r="BI2311" s="65"/>
      <c r="BJ2311" s="65"/>
      <c r="BK2311" s="65"/>
      <c r="BL2311" s="65"/>
      <c r="BM2311" s="65"/>
      <c r="BN2311" s="65"/>
      <c r="BO2311" s="65"/>
      <c r="BP2311" s="66"/>
      <c r="BQ2311" s="65"/>
      <c r="BR2311" s="65"/>
      <c r="BS2311" s="65"/>
      <c r="BT2311" s="65"/>
      <c r="BU2311" s="65"/>
      <c r="BV2311" s="65"/>
      <c r="BW2311" s="65"/>
      <c r="BX2311" s="65"/>
      <c r="BY2311" s="65"/>
      <c r="BZ2311" s="65"/>
      <c r="CA2311" s="65"/>
      <c r="CB2311" s="65"/>
    </row>
    <row r="2312" spans="1:80" x14ac:dyDescent="0.3">
      <c r="A2312" s="65"/>
      <c r="B2312" s="70"/>
      <c r="C2312" s="70"/>
      <c r="D2312" s="71"/>
      <c r="E2312" s="71"/>
      <c r="F2312" s="71"/>
      <c r="G2312" s="70"/>
      <c r="H2312" s="70"/>
      <c r="I2312" s="70"/>
      <c r="J2312" s="70"/>
      <c r="K2312" s="70"/>
      <c r="L2312" s="70"/>
      <c r="M2312" s="70"/>
      <c r="N2312" s="194"/>
      <c r="O2312" s="80"/>
      <c r="P2312" s="75"/>
      <c r="Q2312" s="75"/>
      <c r="R2312" s="75"/>
      <c r="S2312" s="75"/>
      <c r="T2312" s="75"/>
      <c r="U2312" s="75"/>
      <c r="V2312" s="74"/>
      <c r="W2312" s="74"/>
      <c r="X2312" s="74"/>
      <c r="Y2312" s="73"/>
      <c r="Z2312" s="72"/>
      <c r="AA2312" s="65"/>
      <c r="AB2312" s="65"/>
      <c r="AC2312" s="82"/>
      <c r="AD2312" s="82"/>
      <c r="AE2312" s="82"/>
      <c r="AF2312" s="82"/>
      <c r="AG2312" s="82"/>
      <c r="AH2312" s="82"/>
      <c r="AI2312" s="82"/>
      <c r="AJ2312" s="82"/>
      <c r="AK2312" s="82"/>
      <c r="AL2312" s="82"/>
      <c r="AM2312" s="82"/>
      <c r="AN2312" s="114"/>
      <c r="AO2312" s="82"/>
      <c r="AP2312" s="114"/>
      <c r="AQ2312" s="82"/>
      <c r="AR2312" s="82"/>
      <c r="AS2312" s="82"/>
      <c r="AT2312" s="82"/>
      <c r="AU2312" s="82"/>
      <c r="AV2312" s="82"/>
      <c r="AW2312" s="82"/>
      <c r="AX2312" s="82"/>
      <c r="AY2312" s="82"/>
      <c r="AZ2312" s="82"/>
      <c r="BA2312" s="82"/>
      <c r="BB2312" s="65"/>
      <c r="BC2312" s="65"/>
      <c r="BD2312" s="82"/>
      <c r="BE2312" s="82"/>
      <c r="BF2312" s="82"/>
      <c r="BG2312" s="82"/>
      <c r="BH2312" s="82"/>
      <c r="BI2312" s="82"/>
      <c r="BJ2312" s="82"/>
      <c r="BK2312" s="82"/>
      <c r="BL2312" s="82"/>
      <c r="BM2312" s="82"/>
      <c r="BN2312" s="82"/>
      <c r="BO2312" s="82"/>
      <c r="BP2312" s="82"/>
      <c r="BQ2312" s="82"/>
      <c r="BR2312" s="82"/>
      <c r="BS2312" s="82"/>
      <c r="BT2312" s="82"/>
      <c r="BU2312" s="82"/>
      <c r="BV2312" s="82"/>
      <c r="BW2312" s="82"/>
      <c r="BX2312" s="82"/>
      <c r="BY2312" s="82"/>
      <c r="BZ2312" s="82"/>
      <c r="CA2312" s="82"/>
      <c r="CB2312" s="82"/>
    </row>
    <row r="2313" spans="1:80" x14ac:dyDescent="0.3">
      <c r="A2313" s="65"/>
      <c r="B2313" s="70"/>
      <c r="C2313" s="70"/>
      <c r="D2313" s="71"/>
      <c r="E2313" s="71"/>
      <c r="F2313" s="71"/>
      <c r="G2313" s="70"/>
      <c r="H2313" s="70"/>
      <c r="I2313" s="70"/>
      <c r="J2313" s="70"/>
      <c r="K2313" s="70"/>
      <c r="L2313" s="70"/>
      <c r="M2313" s="70"/>
      <c r="N2313" s="194"/>
      <c r="O2313" s="80"/>
      <c r="P2313" s="75"/>
      <c r="Q2313" s="75"/>
      <c r="R2313" s="75"/>
      <c r="S2313" s="75"/>
      <c r="T2313" s="75"/>
      <c r="U2313" s="75"/>
      <c r="V2313" s="74"/>
      <c r="W2313" s="74"/>
      <c r="X2313" s="74"/>
      <c r="Y2313" s="73"/>
      <c r="Z2313" s="72"/>
      <c r="AA2313" s="65"/>
      <c r="AB2313" s="65"/>
      <c r="AC2313" s="125"/>
      <c r="AD2313" s="125"/>
      <c r="AE2313" s="126"/>
      <c r="AF2313" s="126"/>
      <c r="AG2313" s="126"/>
      <c r="AH2313" s="125"/>
      <c r="AI2313" s="125"/>
      <c r="AJ2313" s="125"/>
      <c r="AK2313" s="125"/>
      <c r="AL2313" s="125"/>
      <c r="AM2313" s="125"/>
      <c r="AN2313" s="125"/>
      <c r="AO2313" s="66"/>
      <c r="AP2313" s="125"/>
      <c r="AQ2313" s="125"/>
      <c r="AR2313" s="125"/>
      <c r="AS2313" s="125"/>
      <c r="AT2313" s="125"/>
      <c r="AU2313" s="125"/>
      <c r="AV2313" s="125"/>
      <c r="AW2313" s="126"/>
      <c r="AX2313" s="126"/>
      <c r="AY2313" s="126"/>
      <c r="AZ2313" s="127"/>
      <c r="BA2313" s="128"/>
      <c r="BB2313" s="65"/>
      <c r="BC2313" s="65"/>
      <c r="BD2313" s="125"/>
      <c r="BE2313" s="125"/>
      <c r="BF2313" s="126"/>
      <c r="BG2313" s="126"/>
      <c r="BH2313" s="126"/>
      <c r="BI2313" s="125"/>
      <c r="BJ2313" s="125"/>
      <c r="BK2313" s="125"/>
      <c r="BL2313" s="125"/>
      <c r="BM2313" s="125"/>
      <c r="BN2313" s="125"/>
      <c r="BO2313" s="129"/>
      <c r="BP2313" s="66"/>
      <c r="BQ2313" s="129"/>
      <c r="BR2313" s="125"/>
      <c r="BS2313" s="125"/>
      <c r="BT2313" s="125"/>
      <c r="BU2313" s="125"/>
      <c r="BV2313" s="125"/>
      <c r="BW2313" s="125"/>
      <c r="BX2313" s="126"/>
      <c r="BY2313" s="126"/>
      <c r="BZ2313" s="126"/>
      <c r="CA2313" s="127"/>
      <c r="CB2313" s="128"/>
    </row>
    <row r="2314" spans="1:80" x14ac:dyDescent="0.3">
      <c r="A2314" s="65"/>
      <c r="B2314" s="70"/>
      <c r="C2314" s="70"/>
      <c r="D2314" s="71"/>
      <c r="E2314" s="71"/>
      <c r="F2314" s="71"/>
      <c r="G2314" s="70"/>
      <c r="H2314" s="70"/>
      <c r="I2314" s="70"/>
      <c r="J2314" s="70"/>
      <c r="K2314" s="70"/>
      <c r="L2314" s="70"/>
      <c r="M2314" s="70"/>
      <c r="N2314" s="194"/>
      <c r="O2314" s="80"/>
      <c r="P2314" s="75"/>
      <c r="Q2314" s="75"/>
      <c r="R2314" s="75"/>
      <c r="S2314" s="75"/>
      <c r="T2314" s="75"/>
      <c r="U2314" s="75"/>
      <c r="V2314" s="74"/>
      <c r="W2314" s="74"/>
      <c r="X2314" s="74"/>
      <c r="Y2314" s="73"/>
      <c r="Z2314" s="72"/>
      <c r="AA2314" s="65"/>
      <c r="AB2314" s="65"/>
      <c r="AC2314" s="125"/>
      <c r="AD2314" s="125"/>
      <c r="AE2314" s="126"/>
      <c r="AF2314" s="126"/>
      <c r="AG2314" s="126"/>
      <c r="AH2314" s="125"/>
      <c r="AI2314" s="125"/>
      <c r="AJ2314" s="125"/>
      <c r="AK2314" s="125"/>
      <c r="AL2314" s="125"/>
      <c r="AM2314" s="125"/>
      <c r="AN2314" s="125"/>
      <c r="AO2314" s="66"/>
      <c r="AP2314" s="125"/>
      <c r="AQ2314" s="125"/>
      <c r="AR2314" s="125"/>
      <c r="AS2314" s="125"/>
      <c r="AT2314" s="125"/>
      <c r="AU2314" s="125"/>
      <c r="AV2314" s="125"/>
      <c r="AW2314" s="126"/>
      <c r="AX2314" s="126"/>
      <c r="AY2314" s="126"/>
      <c r="AZ2314" s="127"/>
      <c r="BA2314" s="128"/>
      <c r="BB2314" s="65"/>
      <c r="BC2314" s="65"/>
      <c r="BD2314" s="125"/>
      <c r="BE2314" s="125"/>
      <c r="BF2314" s="126"/>
      <c r="BG2314" s="126"/>
      <c r="BH2314" s="126"/>
      <c r="BI2314" s="125"/>
      <c r="BJ2314" s="125"/>
      <c r="BK2314" s="125"/>
      <c r="BL2314" s="125"/>
      <c r="BM2314" s="125"/>
      <c r="BN2314" s="125"/>
      <c r="BO2314" s="129"/>
      <c r="BP2314" s="66"/>
      <c r="BQ2314" s="129"/>
      <c r="BR2314" s="125"/>
      <c r="BS2314" s="125"/>
      <c r="BT2314" s="125"/>
      <c r="BU2314" s="125"/>
      <c r="BV2314" s="125"/>
      <c r="BW2314" s="125"/>
      <c r="BX2314" s="126"/>
      <c r="BY2314" s="126"/>
      <c r="BZ2314" s="126"/>
      <c r="CA2314" s="127"/>
      <c r="CB2314" s="128"/>
    </row>
    <row r="2315" spans="1:80" x14ac:dyDescent="0.3">
      <c r="A2315" s="65"/>
      <c r="B2315" s="70"/>
      <c r="C2315" s="70"/>
      <c r="D2315" s="71"/>
      <c r="E2315" s="71"/>
      <c r="F2315" s="71"/>
      <c r="G2315" s="70"/>
      <c r="H2315" s="70"/>
      <c r="I2315" s="70"/>
      <c r="J2315" s="70"/>
      <c r="K2315" s="70"/>
      <c r="L2315" s="70"/>
      <c r="M2315" s="70"/>
      <c r="N2315" s="194"/>
      <c r="O2315" s="80"/>
      <c r="P2315" s="75"/>
      <c r="Q2315" s="75"/>
      <c r="R2315" s="75"/>
      <c r="S2315" s="75"/>
      <c r="T2315" s="75"/>
      <c r="U2315" s="75"/>
      <c r="V2315" s="74"/>
      <c r="W2315" s="74"/>
      <c r="X2315" s="74"/>
      <c r="Y2315" s="73"/>
      <c r="Z2315" s="72"/>
      <c r="AA2315" s="65"/>
      <c r="AB2315" s="65"/>
      <c r="AC2315" s="125"/>
      <c r="AD2315" s="125"/>
      <c r="AE2315" s="126"/>
      <c r="AF2315" s="126"/>
      <c r="AG2315" s="126"/>
      <c r="AH2315" s="125"/>
      <c r="AI2315" s="125"/>
      <c r="AJ2315" s="125"/>
      <c r="AK2315" s="125"/>
      <c r="AL2315" s="125"/>
      <c r="AM2315" s="125"/>
      <c r="AN2315" s="125"/>
      <c r="AO2315" s="66"/>
      <c r="AP2315" s="125"/>
      <c r="AQ2315" s="125"/>
      <c r="AR2315" s="125"/>
      <c r="AS2315" s="125"/>
      <c r="AT2315" s="125"/>
      <c r="AU2315" s="125"/>
      <c r="AV2315" s="125"/>
      <c r="AW2315" s="126"/>
      <c r="AX2315" s="126"/>
      <c r="AY2315" s="126"/>
      <c r="AZ2315" s="127"/>
      <c r="BA2315" s="128"/>
      <c r="BB2315" s="65"/>
      <c r="BC2315" s="65"/>
      <c r="BD2315" s="125"/>
      <c r="BE2315" s="125"/>
      <c r="BF2315" s="126"/>
      <c r="BG2315" s="126"/>
      <c r="BH2315" s="126"/>
      <c r="BI2315" s="125"/>
      <c r="BJ2315" s="125"/>
      <c r="BK2315" s="125"/>
      <c r="BL2315" s="125"/>
      <c r="BM2315" s="125"/>
      <c r="BN2315" s="125"/>
      <c r="BO2315" s="129"/>
      <c r="BP2315" s="66"/>
      <c r="BQ2315" s="129"/>
      <c r="BR2315" s="125"/>
      <c r="BS2315" s="125"/>
      <c r="BT2315" s="125"/>
      <c r="BU2315" s="125"/>
      <c r="BV2315" s="125"/>
      <c r="BW2315" s="125"/>
      <c r="BX2315" s="126"/>
      <c r="BY2315" s="126"/>
      <c r="BZ2315" s="126"/>
      <c r="CA2315" s="127"/>
      <c r="CB2315" s="128"/>
    </row>
    <row r="2316" spans="1:80" x14ac:dyDescent="0.3">
      <c r="A2316" s="65"/>
      <c r="B2316" s="70"/>
      <c r="C2316" s="70"/>
      <c r="D2316" s="71"/>
      <c r="E2316" s="71"/>
      <c r="F2316" s="71"/>
      <c r="G2316" s="70"/>
      <c r="H2316" s="70"/>
      <c r="I2316" s="70"/>
      <c r="J2316" s="70"/>
      <c r="K2316" s="70"/>
      <c r="L2316" s="70"/>
      <c r="M2316" s="70"/>
      <c r="N2316" s="194"/>
      <c r="O2316" s="80"/>
      <c r="P2316" s="75"/>
      <c r="Q2316" s="75"/>
      <c r="R2316" s="75"/>
      <c r="S2316" s="75"/>
      <c r="T2316" s="75"/>
      <c r="U2316" s="75"/>
      <c r="V2316" s="74"/>
      <c r="W2316" s="74"/>
      <c r="X2316" s="74"/>
      <c r="Y2316" s="73"/>
      <c r="Z2316" s="72"/>
      <c r="AA2316" s="65"/>
      <c r="AB2316" s="65"/>
      <c r="AC2316" s="125"/>
      <c r="AD2316" s="125"/>
      <c r="AE2316" s="126"/>
      <c r="AF2316" s="126"/>
      <c r="AG2316" s="126"/>
      <c r="AH2316" s="125"/>
      <c r="AI2316" s="125"/>
      <c r="AJ2316" s="125"/>
      <c r="AK2316" s="125"/>
      <c r="AL2316" s="125"/>
      <c r="AM2316" s="125"/>
      <c r="AN2316" s="125"/>
      <c r="AO2316" s="66"/>
      <c r="AP2316" s="125"/>
      <c r="AQ2316" s="125"/>
      <c r="AR2316" s="125"/>
      <c r="AS2316" s="125"/>
      <c r="AT2316" s="125"/>
      <c r="AU2316" s="125"/>
      <c r="AV2316" s="125"/>
      <c r="AW2316" s="126"/>
      <c r="AX2316" s="126"/>
      <c r="AY2316" s="126"/>
      <c r="AZ2316" s="127"/>
      <c r="BA2316" s="128"/>
      <c r="BB2316" s="65"/>
      <c r="BC2316" s="65"/>
      <c r="BD2316" s="125"/>
      <c r="BE2316" s="125"/>
      <c r="BF2316" s="126"/>
      <c r="BG2316" s="126"/>
      <c r="BH2316" s="126"/>
      <c r="BI2316" s="125"/>
      <c r="BJ2316" s="125"/>
      <c r="BK2316" s="125"/>
      <c r="BL2316" s="125"/>
      <c r="BM2316" s="125"/>
      <c r="BN2316" s="125"/>
      <c r="BO2316" s="129"/>
      <c r="BP2316" s="66"/>
      <c r="BQ2316" s="129"/>
      <c r="BR2316" s="125"/>
      <c r="BS2316" s="125"/>
      <c r="BT2316" s="125"/>
      <c r="BU2316" s="125"/>
      <c r="BV2316" s="125"/>
      <c r="BW2316" s="125"/>
      <c r="BX2316" s="126"/>
      <c r="BY2316" s="126"/>
      <c r="BZ2316" s="126"/>
      <c r="CA2316" s="127"/>
      <c r="CB2316" s="128"/>
    </row>
    <row r="2317" spans="1:80" x14ac:dyDescent="0.3">
      <c r="A2317" s="65"/>
      <c r="B2317" s="70"/>
      <c r="C2317" s="70"/>
      <c r="D2317" s="71"/>
      <c r="E2317" s="71"/>
      <c r="F2317" s="71"/>
      <c r="G2317" s="70"/>
      <c r="H2317" s="70"/>
      <c r="I2317" s="70"/>
      <c r="J2317" s="70"/>
      <c r="K2317" s="70"/>
      <c r="L2317" s="70"/>
      <c r="M2317" s="70"/>
      <c r="N2317" s="194"/>
      <c r="O2317" s="80"/>
      <c r="P2317" s="75"/>
      <c r="Q2317" s="75"/>
      <c r="R2317" s="75"/>
      <c r="S2317" s="75"/>
      <c r="T2317" s="75"/>
      <c r="U2317" s="75"/>
      <c r="V2317" s="74"/>
      <c r="W2317" s="74"/>
      <c r="X2317" s="74"/>
      <c r="Y2317" s="73"/>
      <c r="Z2317" s="72"/>
      <c r="AA2317" s="65"/>
      <c r="AB2317" s="65"/>
      <c r="AC2317" s="125"/>
      <c r="AD2317" s="125"/>
      <c r="AE2317" s="126"/>
      <c r="AF2317" s="126"/>
      <c r="AG2317" s="126"/>
      <c r="AH2317" s="125"/>
      <c r="AI2317" s="125"/>
      <c r="AJ2317" s="125"/>
      <c r="AK2317" s="125"/>
      <c r="AL2317" s="125"/>
      <c r="AM2317" s="125"/>
      <c r="AN2317" s="125"/>
      <c r="AO2317" s="66"/>
      <c r="AP2317" s="125"/>
      <c r="AQ2317" s="125"/>
      <c r="AR2317" s="125"/>
      <c r="AS2317" s="125"/>
      <c r="AT2317" s="125"/>
      <c r="AU2317" s="125"/>
      <c r="AV2317" s="125"/>
      <c r="AW2317" s="126"/>
      <c r="AX2317" s="126"/>
      <c r="AY2317" s="126"/>
      <c r="AZ2317" s="127"/>
      <c r="BA2317" s="128"/>
      <c r="BB2317" s="65"/>
      <c r="BC2317" s="65"/>
      <c r="BD2317" s="125"/>
      <c r="BE2317" s="125"/>
      <c r="BF2317" s="126"/>
      <c r="BG2317" s="126"/>
      <c r="BH2317" s="126"/>
      <c r="BI2317" s="125"/>
      <c r="BJ2317" s="125"/>
      <c r="BK2317" s="125"/>
      <c r="BL2317" s="125"/>
      <c r="BM2317" s="125"/>
      <c r="BN2317" s="125"/>
      <c r="BO2317" s="129"/>
      <c r="BP2317" s="66"/>
      <c r="BQ2317" s="129"/>
      <c r="BR2317" s="125"/>
      <c r="BS2317" s="125"/>
      <c r="BT2317" s="125"/>
      <c r="BU2317" s="125"/>
      <c r="BV2317" s="125"/>
      <c r="BW2317" s="125"/>
      <c r="BX2317" s="126"/>
      <c r="BY2317" s="126"/>
      <c r="BZ2317" s="126"/>
      <c r="CA2317" s="127"/>
      <c r="CB2317" s="128"/>
    </row>
    <row r="2318" spans="1:80" x14ac:dyDescent="0.3">
      <c r="A2318" s="65"/>
      <c r="B2318" s="70"/>
      <c r="C2318" s="70"/>
      <c r="D2318" s="71"/>
      <c r="E2318" s="71"/>
      <c r="F2318" s="71"/>
      <c r="G2318" s="70"/>
      <c r="H2318" s="70"/>
      <c r="I2318" s="70"/>
      <c r="J2318" s="70"/>
      <c r="K2318" s="70"/>
      <c r="L2318" s="70"/>
      <c r="M2318" s="70"/>
      <c r="N2318" s="194"/>
      <c r="O2318" s="80"/>
      <c r="P2318" s="75"/>
      <c r="Q2318" s="75"/>
      <c r="R2318" s="75"/>
      <c r="S2318" s="75"/>
      <c r="T2318" s="75"/>
      <c r="U2318" s="75"/>
      <c r="V2318" s="74"/>
      <c r="W2318" s="74"/>
      <c r="X2318" s="74"/>
      <c r="Y2318" s="73"/>
      <c r="Z2318" s="72"/>
      <c r="AA2318" s="65"/>
      <c r="AB2318" s="65"/>
      <c r="AC2318" s="125"/>
      <c r="AD2318" s="125"/>
      <c r="AE2318" s="126"/>
      <c r="AF2318" s="126"/>
      <c r="AG2318" s="126"/>
      <c r="AH2318" s="125"/>
      <c r="AI2318" s="125"/>
      <c r="AJ2318" s="125"/>
      <c r="AK2318" s="125"/>
      <c r="AL2318" s="125"/>
      <c r="AM2318" s="125"/>
      <c r="AN2318" s="125"/>
      <c r="AO2318" s="66"/>
      <c r="AP2318" s="125"/>
      <c r="AQ2318" s="125"/>
      <c r="AR2318" s="125"/>
      <c r="AS2318" s="125"/>
      <c r="AT2318" s="125"/>
      <c r="AU2318" s="125"/>
      <c r="AV2318" s="125"/>
      <c r="AW2318" s="126"/>
      <c r="AX2318" s="126"/>
      <c r="AY2318" s="126"/>
      <c r="AZ2318" s="127"/>
      <c r="BA2318" s="128"/>
      <c r="BB2318" s="65"/>
      <c r="BC2318" s="65"/>
      <c r="BD2318" s="125"/>
      <c r="BE2318" s="125"/>
      <c r="BF2318" s="126"/>
      <c r="BG2318" s="126"/>
      <c r="BH2318" s="126"/>
      <c r="BI2318" s="125"/>
      <c r="BJ2318" s="125"/>
      <c r="BK2318" s="125"/>
      <c r="BL2318" s="125"/>
      <c r="BM2318" s="125"/>
      <c r="BN2318" s="125"/>
      <c r="BO2318" s="129"/>
      <c r="BP2318" s="66"/>
      <c r="BQ2318" s="129"/>
      <c r="BR2318" s="125"/>
      <c r="BS2318" s="125"/>
      <c r="BT2318" s="125"/>
      <c r="BU2318" s="125"/>
      <c r="BV2318" s="125"/>
      <c r="BW2318" s="125"/>
      <c r="BX2318" s="126"/>
      <c r="BY2318" s="126"/>
      <c r="BZ2318" s="126"/>
      <c r="CA2318" s="127"/>
      <c r="CB2318" s="128"/>
    </row>
    <row r="2319" spans="1:80" x14ac:dyDescent="0.3">
      <c r="A2319" s="65"/>
      <c r="B2319" s="70"/>
      <c r="C2319" s="70"/>
      <c r="D2319" s="71"/>
      <c r="E2319" s="71"/>
      <c r="F2319" s="71"/>
      <c r="G2319" s="70"/>
      <c r="H2319" s="70"/>
      <c r="I2319" s="70"/>
      <c r="J2319" s="70"/>
      <c r="K2319" s="70"/>
      <c r="L2319" s="70"/>
      <c r="M2319" s="70"/>
      <c r="N2319" s="195"/>
      <c r="O2319" s="70"/>
      <c r="P2319" s="70"/>
      <c r="Q2319" s="70"/>
      <c r="R2319" s="70"/>
      <c r="S2319" s="70"/>
      <c r="T2319" s="70"/>
      <c r="U2319" s="70"/>
      <c r="V2319" s="71"/>
      <c r="W2319" s="71"/>
      <c r="X2319" s="71"/>
      <c r="Y2319" s="70"/>
      <c r="Z2319" s="70"/>
      <c r="AA2319" s="65"/>
      <c r="AB2319" s="65"/>
      <c r="AC2319" s="125"/>
      <c r="AD2319" s="125"/>
      <c r="AE2319" s="126"/>
      <c r="AF2319" s="126"/>
      <c r="AG2319" s="126"/>
      <c r="AH2319" s="125"/>
      <c r="AI2319" s="125"/>
      <c r="AJ2319" s="125"/>
      <c r="AK2319" s="125"/>
      <c r="AL2319" s="125"/>
      <c r="AM2319" s="125"/>
      <c r="AN2319" s="125"/>
      <c r="AO2319" s="66"/>
      <c r="AP2319" s="125"/>
      <c r="AQ2319" s="125"/>
      <c r="AR2319" s="125"/>
      <c r="AS2319" s="125"/>
      <c r="AT2319" s="125"/>
      <c r="AU2319" s="125"/>
      <c r="AV2319" s="125"/>
      <c r="AW2319" s="126"/>
      <c r="AX2319" s="126"/>
      <c r="AY2319" s="126"/>
      <c r="AZ2319" s="127"/>
      <c r="BA2319" s="128"/>
      <c r="BB2319" s="65"/>
      <c r="BC2319" s="65"/>
      <c r="BD2319" s="125"/>
      <c r="BE2319" s="125"/>
      <c r="BF2319" s="126"/>
      <c r="BG2319" s="126"/>
      <c r="BH2319" s="126"/>
      <c r="BI2319" s="125"/>
      <c r="BJ2319" s="125"/>
      <c r="BK2319" s="125"/>
      <c r="BL2319" s="125"/>
      <c r="BM2319" s="125"/>
      <c r="BN2319" s="125"/>
      <c r="BO2319" s="129"/>
      <c r="BP2319" s="66"/>
      <c r="BQ2319" s="129"/>
      <c r="BR2319" s="125"/>
      <c r="BS2319" s="125"/>
      <c r="BT2319" s="125"/>
      <c r="BU2319" s="125"/>
      <c r="BV2319" s="125"/>
      <c r="BW2319" s="125"/>
      <c r="BX2319" s="126"/>
      <c r="BY2319" s="126"/>
      <c r="BZ2319" s="126"/>
      <c r="CA2319" s="127"/>
      <c r="CB2319" s="128"/>
    </row>
    <row r="2320" spans="1:80" x14ac:dyDescent="0.3">
      <c r="A2320" s="65"/>
      <c r="B2320" s="72"/>
      <c r="C2320" s="73"/>
      <c r="D2320" s="74"/>
      <c r="E2320" s="74"/>
      <c r="F2320" s="74"/>
      <c r="G2320" s="75"/>
      <c r="H2320" s="75"/>
      <c r="I2320" s="75"/>
      <c r="J2320" s="75"/>
      <c r="K2320" s="75"/>
      <c r="L2320" s="75"/>
      <c r="M2320" s="80"/>
      <c r="N2320" s="194"/>
      <c r="O2320" s="70"/>
      <c r="P2320" s="70"/>
      <c r="Q2320" s="70"/>
      <c r="R2320" s="70"/>
      <c r="S2320" s="70"/>
      <c r="T2320" s="70"/>
      <c r="U2320" s="70"/>
      <c r="V2320" s="71"/>
      <c r="W2320" s="71"/>
      <c r="X2320" s="71"/>
      <c r="Y2320" s="70"/>
      <c r="Z2320" s="70"/>
      <c r="AA2320" s="65"/>
      <c r="AB2320" s="65"/>
      <c r="AC2320" s="125"/>
      <c r="AD2320" s="125"/>
      <c r="AE2320" s="126"/>
      <c r="AF2320" s="126"/>
      <c r="AG2320" s="126"/>
      <c r="AH2320" s="125"/>
      <c r="AI2320" s="125"/>
      <c r="AJ2320" s="125"/>
      <c r="AK2320" s="125"/>
      <c r="AL2320" s="125"/>
      <c r="AM2320" s="125"/>
      <c r="AN2320" s="125"/>
      <c r="AO2320" s="66"/>
      <c r="AP2320" s="125"/>
      <c r="AQ2320" s="125"/>
      <c r="AR2320" s="125"/>
      <c r="AS2320" s="125"/>
      <c r="AT2320" s="125"/>
      <c r="AU2320" s="125"/>
      <c r="AV2320" s="125"/>
      <c r="AW2320" s="126"/>
      <c r="AX2320" s="126"/>
      <c r="AY2320" s="126"/>
      <c r="AZ2320" s="127"/>
      <c r="BA2320" s="128"/>
      <c r="BB2320" s="65"/>
      <c r="BC2320" s="65"/>
      <c r="BD2320" s="125"/>
      <c r="BE2320" s="125"/>
      <c r="BF2320" s="126"/>
      <c r="BG2320" s="126"/>
      <c r="BH2320" s="126"/>
      <c r="BI2320" s="125"/>
      <c r="BJ2320" s="125"/>
      <c r="BK2320" s="125"/>
      <c r="BL2320" s="125"/>
      <c r="BM2320" s="125"/>
      <c r="BN2320" s="125"/>
      <c r="BO2320" s="129"/>
      <c r="BP2320" s="66"/>
      <c r="BQ2320" s="129"/>
      <c r="BR2320" s="125"/>
      <c r="BS2320" s="125"/>
      <c r="BT2320" s="125"/>
      <c r="BU2320" s="125"/>
      <c r="BV2320" s="125"/>
      <c r="BW2320" s="125"/>
      <c r="BX2320" s="126"/>
      <c r="BY2320" s="126"/>
      <c r="BZ2320" s="126"/>
      <c r="CA2320" s="127"/>
      <c r="CB2320" s="128"/>
    </row>
    <row r="2321" spans="1:80" x14ac:dyDescent="0.3">
      <c r="A2321" s="65"/>
      <c r="B2321" s="72"/>
      <c r="C2321" s="73"/>
      <c r="D2321" s="74"/>
      <c r="E2321" s="74"/>
      <c r="F2321" s="74"/>
      <c r="G2321" s="75"/>
      <c r="H2321" s="75"/>
      <c r="I2321" s="75"/>
      <c r="J2321" s="75"/>
      <c r="K2321" s="75"/>
      <c r="L2321" s="75"/>
      <c r="M2321" s="80"/>
      <c r="N2321" s="194"/>
      <c r="O2321" s="70"/>
      <c r="P2321" s="70"/>
      <c r="Q2321" s="70"/>
      <c r="R2321" s="70"/>
      <c r="S2321" s="70"/>
      <c r="T2321" s="70"/>
      <c r="U2321" s="70"/>
      <c r="V2321" s="71"/>
      <c r="W2321" s="71"/>
      <c r="X2321" s="71"/>
      <c r="Y2321" s="70"/>
      <c r="Z2321" s="70"/>
      <c r="AA2321" s="65"/>
      <c r="AB2321" s="65"/>
      <c r="AC2321" s="125"/>
      <c r="AD2321" s="125"/>
      <c r="AE2321" s="126"/>
      <c r="AF2321" s="126"/>
      <c r="AG2321" s="126"/>
      <c r="AH2321" s="125"/>
      <c r="AI2321" s="125"/>
      <c r="AJ2321" s="125"/>
      <c r="AK2321" s="125"/>
      <c r="AL2321" s="125"/>
      <c r="AM2321" s="125"/>
      <c r="AN2321" s="125"/>
      <c r="AO2321" s="66"/>
      <c r="AP2321" s="125"/>
      <c r="AQ2321" s="125"/>
      <c r="AR2321" s="125"/>
      <c r="AS2321" s="125"/>
      <c r="AT2321" s="125"/>
      <c r="AU2321" s="125"/>
      <c r="AV2321" s="125"/>
      <c r="AW2321" s="126"/>
      <c r="AX2321" s="126"/>
      <c r="AY2321" s="126"/>
      <c r="AZ2321" s="127"/>
      <c r="BA2321" s="128"/>
      <c r="BB2321" s="65"/>
      <c r="BC2321" s="65"/>
      <c r="BD2321" s="125"/>
      <c r="BE2321" s="125"/>
      <c r="BF2321" s="126"/>
      <c r="BG2321" s="126"/>
      <c r="BH2321" s="126"/>
      <c r="BI2321" s="125"/>
      <c r="BJ2321" s="125"/>
      <c r="BK2321" s="125"/>
      <c r="BL2321" s="125"/>
      <c r="BM2321" s="125"/>
      <c r="BN2321" s="125"/>
      <c r="BO2321" s="129"/>
      <c r="BP2321" s="66"/>
      <c r="BQ2321" s="129"/>
      <c r="BR2321" s="125"/>
      <c r="BS2321" s="125"/>
      <c r="BT2321" s="125"/>
      <c r="BU2321" s="125"/>
      <c r="BV2321" s="125"/>
      <c r="BW2321" s="125"/>
      <c r="BX2321" s="126"/>
      <c r="BY2321" s="126"/>
      <c r="BZ2321" s="126"/>
      <c r="CA2321" s="127"/>
      <c r="CB2321" s="128"/>
    </row>
    <row r="2322" spans="1:80" x14ac:dyDescent="0.3">
      <c r="A2322" s="65"/>
      <c r="B2322" s="72"/>
      <c r="C2322" s="73"/>
      <c r="D2322" s="74"/>
      <c r="E2322" s="74"/>
      <c r="F2322" s="74"/>
      <c r="G2322" s="75"/>
      <c r="H2322" s="75"/>
      <c r="I2322" s="75"/>
      <c r="J2322" s="75"/>
      <c r="K2322" s="75"/>
      <c r="L2322" s="75"/>
      <c r="M2322" s="80"/>
      <c r="N2322" s="194"/>
      <c r="O2322" s="70"/>
      <c r="P2322" s="70"/>
      <c r="Q2322" s="70"/>
      <c r="R2322" s="70"/>
      <c r="S2322" s="70"/>
      <c r="T2322" s="70"/>
      <c r="U2322" s="70"/>
      <c r="V2322" s="71"/>
      <c r="W2322" s="71"/>
      <c r="X2322" s="71"/>
      <c r="Y2322" s="70"/>
      <c r="Z2322" s="70"/>
      <c r="AA2322" s="65"/>
      <c r="AB2322" s="65"/>
      <c r="AC2322" s="125"/>
      <c r="AD2322" s="125"/>
      <c r="AE2322" s="126"/>
      <c r="AF2322" s="126"/>
      <c r="AG2322" s="126"/>
      <c r="AH2322" s="125"/>
      <c r="AI2322" s="125"/>
      <c r="AJ2322" s="125"/>
      <c r="AK2322" s="125"/>
      <c r="AL2322" s="125"/>
      <c r="AM2322" s="125"/>
      <c r="AN2322" s="125"/>
      <c r="AO2322" s="66"/>
      <c r="AP2322" s="125"/>
      <c r="AQ2322" s="125"/>
      <c r="AR2322" s="125"/>
      <c r="AS2322" s="125"/>
      <c r="AT2322" s="125"/>
      <c r="AU2322" s="125"/>
      <c r="AV2322" s="125"/>
      <c r="AW2322" s="126"/>
      <c r="AX2322" s="126"/>
      <c r="AY2322" s="126"/>
      <c r="AZ2322" s="127"/>
      <c r="BA2322" s="128"/>
      <c r="BB2322" s="65"/>
      <c r="BC2322" s="65"/>
      <c r="BD2322" s="125"/>
      <c r="BE2322" s="125"/>
      <c r="BF2322" s="126"/>
      <c r="BG2322" s="126"/>
      <c r="BH2322" s="126"/>
      <c r="BI2322" s="125"/>
      <c r="BJ2322" s="125"/>
      <c r="BK2322" s="125"/>
      <c r="BL2322" s="125"/>
      <c r="BM2322" s="125"/>
      <c r="BN2322" s="125"/>
      <c r="BO2322" s="129"/>
      <c r="BP2322" s="66"/>
      <c r="BQ2322" s="129"/>
      <c r="BR2322" s="125"/>
      <c r="BS2322" s="125"/>
      <c r="BT2322" s="125"/>
      <c r="BU2322" s="125"/>
      <c r="BV2322" s="125"/>
      <c r="BW2322" s="125"/>
      <c r="BX2322" s="126"/>
      <c r="BY2322" s="126"/>
      <c r="BZ2322" s="126"/>
      <c r="CA2322" s="127"/>
      <c r="CB2322" s="128"/>
    </row>
    <row r="2323" spans="1:80" x14ac:dyDescent="0.3">
      <c r="A2323" s="65"/>
      <c r="B2323" s="72"/>
      <c r="C2323" s="73"/>
      <c r="D2323" s="74"/>
      <c r="E2323" s="74"/>
      <c r="F2323" s="74"/>
      <c r="G2323" s="75"/>
      <c r="H2323" s="75"/>
      <c r="I2323" s="75"/>
      <c r="J2323" s="75"/>
      <c r="K2323" s="75"/>
      <c r="L2323" s="75"/>
      <c r="M2323" s="80"/>
      <c r="N2323" s="194"/>
      <c r="O2323" s="70"/>
      <c r="P2323" s="70"/>
      <c r="Q2323" s="70"/>
      <c r="R2323" s="70"/>
      <c r="S2323" s="70"/>
      <c r="T2323" s="70"/>
      <c r="U2323" s="70"/>
      <c r="V2323" s="71"/>
      <c r="W2323" s="71"/>
      <c r="X2323" s="71"/>
      <c r="Y2323" s="70"/>
      <c r="Z2323" s="70"/>
      <c r="AA2323" s="65"/>
      <c r="AB2323" s="65"/>
      <c r="AC2323" s="125"/>
      <c r="AD2323" s="125"/>
      <c r="AE2323" s="126"/>
      <c r="AF2323" s="126"/>
      <c r="AG2323" s="126"/>
      <c r="AH2323" s="125"/>
      <c r="AI2323" s="125"/>
      <c r="AJ2323" s="125"/>
      <c r="AK2323" s="125"/>
      <c r="AL2323" s="125"/>
      <c r="AM2323" s="125"/>
      <c r="AN2323" s="125"/>
      <c r="AO2323" s="66"/>
      <c r="AP2323" s="125"/>
      <c r="AQ2323" s="125"/>
      <c r="AR2323" s="125"/>
      <c r="AS2323" s="125"/>
      <c r="AT2323" s="125"/>
      <c r="AU2323" s="125"/>
      <c r="AV2323" s="125"/>
      <c r="AW2323" s="126"/>
      <c r="AX2323" s="126"/>
      <c r="AY2323" s="126"/>
      <c r="AZ2323" s="127"/>
      <c r="BA2323" s="128"/>
      <c r="BB2323" s="65"/>
      <c r="BC2323" s="65"/>
      <c r="BD2323" s="125"/>
      <c r="BE2323" s="125"/>
      <c r="BF2323" s="126"/>
      <c r="BG2323" s="126"/>
      <c r="BH2323" s="126"/>
      <c r="BI2323" s="125"/>
      <c r="BJ2323" s="125"/>
      <c r="BK2323" s="125"/>
      <c r="BL2323" s="125"/>
      <c r="BM2323" s="125"/>
      <c r="BN2323" s="125"/>
      <c r="BO2323" s="129"/>
      <c r="BP2323" s="66"/>
      <c r="BQ2323" s="129"/>
      <c r="BR2323" s="125"/>
      <c r="BS2323" s="125"/>
      <c r="BT2323" s="125"/>
      <c r="BU2323" s="125"/>
      <c r="BV2323" s="125"/>
      <c r="BW2323" s="125"/>
      <c r="BX2323" s="126"/>
      <c r="BY2323" s="126"/>
      <c r="BZ2323" s="126"/>
      <c r="CA2323" s="127"/>
      <c r="CB2323" s="128"/>
    </row>
    <row r="2324" spans="1:80" x14ac:dyDescent="0.3">
      <c r="A2324" s="65"/>
      <c r="B2324" s="72"/>
      <c r="C2324" s="73"/>
      <c r="D2324" s="74"/>
      <c r="E2324" s="74"/>
      <c r="F2324" s="74"/>
      <c r="G2324" s="75"/>
      <c r="H2324" s="75"/>
      <c r="I2324" s="75"/>
      <c r="J2324" s="75"/>
      <c r="K2324" s="75"/>
      <c r="L2324" s="75"/>
      <c r="M2324" s="80"/>
      <c r="N2324" s="194"/>
      <c r="O2324" s="70"/>
      <c r="P2324" s="70"/>
      <c r="Q2324" s="70"/>
      <c r="R2324" s="70"/>
      <c r="S2324" s="70"/>
      <c r="T2324" s="70"/>
      <c r="U2324" s="70"/>
      <c r="V2324" s="71"/>
      <c r="W2324" s="71"/>
      <c r="X2324" s="71"/>
      <c r="Y2324" s="70"/>
      <c r="Z2324" s="70"/>
      <c r="AA2324" s="65"/>
      <c r="AB2324" s="65"/>
      <c r="AC2324" s="125"/>
      <c r="AD2324" s="125"/>
      <c r="AE2324" s="126"/>
      <c r="AF2324" s="126"/>
      <c r="AG2324" s="126"/>
      <c r="AH2324" s="125"/>
      <c r="AI2324" s="125"/>
      <c r="AJ2324" s="125"/>
      <c r="AK2324" s="125"/>
      <c r="AL2324" s="125"/>
      <c r="AM2324" s="125"/>
      <c r="AN2324" s="125"/>
      <c r="AO2324" s="66"/>
      <c r="AP2324" s="125"/>
      <c r="AQ2324" s="125"/>
      <c r="AR2324" s="125"/>
      <c r="AS2324" s="125"/>
      <c r="AT2324" s="125"/>
      <c r="AU2324" s="125"/>
      <c r="AV2324" s="125"/>
      <c r="AW2324" s="126"/>
      <c r="AX2324" s="126"/>
      <c r="AY2324" s="126"/>
      <c r="AZ2324" s="127"/>
      <c r="BA2324" s="128"/>
      <c r="BB2324" s="65"/>
      <c r="BC2324" s="65"/>
      <c r="BD2324" s="125"/>
      <c r="BE2324" s="125"/>
      <c r="BF2324" s="126"/>
      <c r="BG2324" s="126"/>
      <c r="BH2324" s="126"/>
      <c r="BI2324" s="125"/>
      <c r="BJ2324" s="125"/>
      <c r="BK2324" s="125"/>
      <c r="BL2324" s="125"/>
      <c r="BM2324" s="125"/>
      <c r="BN2324" s="125"/>
      <c r="BO2324" s="129"/>
      <c r="BP2324" s="66"/>
      <c r="BQ2324" s="129"/>
      <c r="BR2324" s="125"/>
      <c r="BS2324" s="125"/>
      <c r="BT2324" s="125"/>
      <c r="BU2324" s="125"/>
      <c r="BV2324" s="125"/>
      <c r="BW2324" s="125"/>
      <c r="BX2324" s="126"/>
      <c r="BY2324" s="126"/>
      <c r="BZ2324" s="126"/>
      <c r="CA2324" s="127"/>
      <c r="CB2324" s="128"/>
    </row>
    <row r="2325" spans="1:80" x14ac:dyDescent="0.3">
      <c r="A2325" s="65"/>
      <c r="B2325" s="72"/>
      <c r="C2325" s="73"/>
      <c r="D2325" s="74"/>
      <c r="E2325" s="74"/>
      <c r="F2325" s="74"/>
      <c r="G2325" s="75"/>
      <c r="H2325" s="75"/>
      <c r="I2325" s="75"/>
      <c r="J2325" s="75"/>
      <c r="K2325" s="75"/>
      <c r="L2325" s="75"/>
      <c r="M2325" s="80"/>
      <c r="N2325" s="194"/>
      <c r="O2325" s="70"/>
      <c r="P2325" s="70"/>
      <c r="Q2325" s="70"/>
      <c r="R2325" s="70"/>
      <c r="S2325" s="70"/>
      <c r="T2325" s="70"/>
      <c r="U2325" s="70"/>
      <c r="V2325" s="71"/>
      <c r="W2325" s="71"/>
      <c r="X2325" s="71"/>
      <c r="Y2325" s="70"/>
      <c r="Z2325" s="70"/>
      <c r="AA2325" s="65"/>
      <c r="AB2325" s="65"/>
      <c r="AC2325" s="125"/>
      <c r="AD2325" s="125"/>
      <c r="AE2325" s="126"/>
      <c r="AF2325" s="126"/>
      <c r="AG2325" s="126"/>
      <c r="AH2325" s="125"/>
      <c r="AI2325" s="125"/>
      <c r="AJ2325" s="125"/>
      <c r="AK2325" s="125"/>
      <c r="AL2325" s="125"/>
      <c r="AM2325" s="125"/>
      <c r="AN2325" s="125"/>
      <c r="AO2325" s="66"/>
      <c r="AP2325" s="125"/>
      <c r="AQ2325" s="125"/>
      <c r="AR2325" s="125"/>
      <c r="AS2325" s="125"/>
      <c r="AT2325" s="125"/>
      <c r="AU2325" s="125"/>
      <c r="AV2325" s="125"/>
      <c r="AW2325" s="126"/>
      <c r="AX2325" s="126"/>
      <c r="AY2325" s="126"/>
      <c r="AZ2325" s="127"/>
      <c r="BA2325" s="128"/>
      <c r="BB2325" s="65"/>
      <c r="BC2325" s="65"/>
      <c r="BD2325" s="125"/>
      <c r="BE2325" s="125"/>
      <c r="BF2325" s="126"/>
      <c r="BG2325" s="126"/>
      <c r="BH2325" s="126"/>
      <c r="BI2325" s="125"/>
      <c r="BJ2325" s="125"/>
      <c r="BK2325" s="125"/>
      <c r="BL2325" s="125"/>
      <c r="BM2325" s="125"/>
      <c r="BN2325" s="125"/>
      <c r="BO2325" s="129"/>
      <c r="BP2325" s="66"/>
      <c r="BQ2325" s="129"/>
      <c r="BR2325" s="125"/>
      <c r="BS2325" s="125"/>
      <c r="BT2325" s="125"/>
      <c r="BU2325" s="125"/>
      <c r="BV2325" s="125"/>
      <c r="BW2325" s="125"/>
      <c r="BX2325" s="126"/>
      <c r="BY2325" s="126"/>
      <c r="BZ2325" s="126"/>
      <c r="CA2325" s="127"/>
      <c r="CB2325" s="128"/>
    </row>
    <row r="2326" spans="1:80" x14ac:dyDescent="0.3">
      <c r="A2326" s="65"/>
      <c r="B2326" s="72"/>
      <c r="C2326" s="73"/>
      <c r="D2326" s="74"/>
      <c r="E2326" s="74"/>
      <c r="F2326" s="74"/>
      <c r="G2326" s="75"/>
      <c r="H2326" s="75"/>
      <c r="I2326" s="75"/>
      <c r="J2326" s="75"/>
      <c r="K2326" s="75"/>
      <c r="L2326" s="75"/>
      <c r="M2326" s="80"/>
      <c r="N2326" s="194"/>
      <c r="O2326" s="70"/>
      <c r="P2326" s="70"/>
      <c r="Q2326" s="70"/>
      <c r="R2326" s="70"/>
      <c r="S2326" s="70"/>
      <c r="T2326" s="70"/>
      <c r="U2326" s="70"/>
      <c r="V2326" s="71"/>
      <c r="W2326" s="71"/>
      <c r="X2326" s="71"/>
      <c r="Y2326" s="70"/>
      <c r="Z2326" s="70"/>
      <c r="AA2326" s="65"/>
      <c r="AB2326" s="65"/>
      <c r="AC2326" s="125"/>
      <c r="AD2326" s="125"/>
      <c r="AE2326" s="126"/>
      <c r="AF2326" s="126"/>
      <c r="AG2326" s="126"/>
      <c r="AH2326" s="125"/>
      <c r="AI2326" s="125"/>
      <c r="AJ2326" s="125"/>
      <c r="AK2326" s="125"/>
      <c r="AL2326" s="125"/>
      <c r="AM2326" s="125"/>
      <c r="AN2326" s="125"/>
      <c r="AO2326" s="66"/>
      <c r="AP2326" s="125"/>
      <c r="AQ2326" s="125"/>
      <c r="AR2326" s="125"/>
      <c r="AS2326" s="125"/>
      <c r="AT2326" s="125"/>
      <c r="AU2326" s="125"/>
      <c r="AV2326" s="125"/>
      <c r="AW2326" s="126"/>
      <c r="AX2326" s="126"/>
      <c r="AY2326" s="126"/>
      <c r="AZ2326" s="127"/>
      <c r="BA2326" s="128"/>
      <c r="BB2326" s="65"/>
      <c r="BC2326" s="65"/>
      <c r="BD2326" s="125"/>
      <c r="BE2326" s="125"/>
      <c r="BF2326" s="126"/>
      <c r="BG2326" s="126"/>
      <c r="BH2326" s="126"/>
      <c r="BI2326" s="125"/>
      <c r="BJ2326" s="125"/>
      <c r="BK2326" s="125"/>
      <c r="BL2326" s="125"/>
      <c r="BM2326" s="125"/>
      <c r="BN2326" s="125"/>
      <c r="BO2326" s="129"/>
      <c r="BP2326" s="66"/>
      <c r="BQ2326" s="129"/>
      <c r="BR2326" s="125"/>
      <c r="BS2326" s="125"/>
      <c r="BT2326" s="125"/>
      <c r="BU2326" s="125"/>
      <c r="BV2326" s="125"/>
      <c r="BW2326" s="125"/>
      <c r="BX2326" s="126"/>
      <c r="BY2326" s="126"/>
      <c r="BZ2326" s="126"/>
      <c r="CA2326" s="127"/>
      <c r="CB2326" s="128"/>
    </row>
    <row r="2327" spans="1:80" x14ac:dyDescent="0.3">
      <c r="A2327" s="65"/>
      <c r="B2327" s="72"/>
      <c r="C2327" s="73"/>
      <c r="D2327" s="74"/>
      <c r="E2327" s="74"/>
      <c r="F2327" s="74"/>
      <c r="G2327" s="75"/>
      <c r="H2327" s="75"/>
      <c r="I2327" s="75"/>
      <c r="J2327" s="75"/>
      <c r="K2327" s="75"/>
      <c r="L2327" s="75"/>
      <c r="M2327" s="80"/>
      <c r="N2327" s="194"/>
      <c r="O2327" s="70"/>
      <c r="P2327" s="70"/>
      <c r="Q2327" s="70"/>
      <c r="R2327" s="70"/>
      <c r="S2327" s="70"/>
      <c r="T2327" s="70"/>
      <c r="U2327" s="70"/>
      <c r="V2327" s="71"/>
      <c r="W2327" s="71"/>
      <c r="X2327" s="71"/>
      <c r="Y2327" s="70"/>
      <c r="Z2327" s="70"/>
      <c r="AA2327" s="65"/>
      <c r="AB2327" s="65"/>
      <c r="AC2327" s="125"/>
      <c r="AD2327" s="125"/>
      <c r="AE2327" s="126"/>
      <c r="AF2327" s="126"/>
      <c r="AG2327" s="126"/>
      <c r="AH2327" s="125"/>
      <c r="AI2327" s="125"/>
      <c r="AJ2327" s="125"/>
      <c r="AK2327" s="125"/>
      <c r="AL2327" s="125"/>
      <c r="AM2327" s="125"/>
      <c r="AN2327" s="125"/>
      <c r="AO2327" s="66"/>
      <c r="AP2327" s="125"/>
      <c r="AQ2327" s="125"/>
      <c r="AR2327" s="125"/>
      <c r="AS2327" s="125"/>
      <c r="AT2327" s="125"/>
      <c r="AU2327" s="125"/>
      <c r="AV2327" s="125"/>
      <c r="AW2327" s="126"/>
      <c r="AX2327" s="126"/>
      <c r="AY2327" s="126"/>
      <c r="AZ2327" s="127"/>
      <c r="BA2327" s="128"/>
      <c r="BB2327" s="65"/>
      <c r="BC2327" s="65"/>
      <c r="BD2327" s="125"/>
      <c r="BE2327" s="125"/>
      <c r="BF2327" s="126"/>
      <c r="BG2327" s="126"/>
      <c r="BH2327" s="126"/>
      <c r="BI2327" s="125"/>
      <c r="BJ2327" s="125"/>
      <c r="BK2327" s="125"/>
      <c r="BL2327" s="125"/>
      <c r="BM2327" s="125"/>
      <c r="BN2327" s="125"/>
      <c r="BO2327" s="129"/>
      <c r="BP2327" s="66"/>
      <c r="BQ2327" s="129"/>
      <c r="BR2327" s="125"/>
      <c r="BS2327" s="125"/>
      <c r="BT2327" s="125"/>
      <c r="BU2327" s="125"/>
      <c r="BV2327" s="125"/>
      <c r="BW2327" s="125"/>
      <c r="BX2327" s="126"/>
      <c r="BY2327" s="126"/>
      <c r="BZ2327" s="126"/>
      <c r="CA2327" s="127"/>
      <c r="CB2327" s="128"/>
    </row>
    <row r="2328" spans="1:80" x14ac:dyDescent="0.3">
      <c r="A2328" s="65"/>
      <c r="B2328" s="72"/>
      <c r="C2328" s="73"/>
      <c r="D2328" s="74"/>
      <c r="E2328" s="74"/>
      <c r="F2328" s="74"/>
      <c r="G2328" s="75"/>
      <c r="H2328" s="75"/>
      <c r="I2328" s="75"/>
      <c r="J2328" s="75"/>
      <c r="K2328" s="75"/>
      <c r="L2328" s="75"/>
      <c r="M2328" s="80"/>
      <c r="N2328" s="194"/>
      <c r="O2328" s="70"/>
      <c r="P2328" s="70"/>
      <c r="Q2328" s="70"/>
      <c r="R2328" s="70"/>
      <c r="S2328" s="70"/>
      <c r="T2328" s="70"/>
      <c r="U2328" s="70"/>
      <c r="V2328" s="71"/>
      <c r="W2328" s="71"/>
      <c r="X2328" s="71"/>
      <c r="Y2328" s="70"/>
      <c r="Z2328" s="70"/>
      <c r="AA2328" s="65"/>
      <c r="AB2328" s="65"/>
      <c r="AC2328" s="125"/>
      <c r="AD2328" s="125"/>
      <c r="AE2328" s="126"/>
      <c r="AF2328" s="126"/>
      <c r="AG2328" s="126"/>
      <c r="AH2328" s="125"/>
      <c r="AI2328" s="125"/>
      <c r="AJ2328" s="125"/>
      <c r="AK2328" s="125"/>
      <c r="AL2328" s="125"/>
      <c r="AM2328" s="125"/>
      <c r="AN2328" s="125"/>
      <c r="AO2328" s="66"/>
      <c r="AP2328" s="125"/>
      <c r="AQ2328" s="125"/>
      <c r="AR2328" s="125"/>
      <c r="AS2328" s="125"/>
      <c r="AT2328" s="125"/>
      <c r="AU2328" s="125"/>
      <c r="AV2328" s="125"/>
      <c r="AW2328" s="126"/>
      <c r="AX2328" s="126"/>
      <c r="AY2328" s="126"/>
      <c r="AZ2328" s="127"/>
      <c r="BA2328" s="128"/>
      <c r="BB2328" s="65"/>
      <c r="BC2328" s="65"/>
      <c r="BD2328" s="125"/>
      <c r="BE2328" s="125"/>
      <c r="BF2328" s="126"/>
      <c r="BG2328" s="126"/>
      <c r="BH2328" s="126"/>
      <c r="BI2328" s="125"/>
      <c r="BJ2328" s="125"/>
      <c r="BK2328" s="125"/>
      <c r="BL2328" s="125"/>
      <c r="BM2328" s="125"/>
      <c r="BN2328" s="125"/>
      <c r="BO2328" s="129"/>
      <c r="BP2328" s="66"/>
      <c r="BQ2328" s="129"/>
      <c r="BR2328" s="125"/>
      <c r="BS2328" s="125"/>
      <c r="BT2328" s="125"/>
      <c r="BU2328" s="125"/>
      <c r="BV2328" s="125"/>
      <c r="BW2328" s="125"/>
      <c r="BX2328" s="126"/>
      <c r="BY2328" s="126"/>
      <c r="BZ2328" s="126"/>
      <c r="CA2328" s="127"/>
      <c r="CB2328" s="128"/>
    </row>
    <row r="2329" spans="1:80" x14ac:dyDescent="0.3">
      <c r="A2329" s="65"/>
      <c r="B2329" s="72"/>
      <c r="C2329" s="73"/>
      <c r="D2329" s="74"/>
      <c r="E2329" s="74"/>
      <c r="F2329" s="74"/>
      <c r="G2329" s="75"/>
      <c r="H2329" s="75"/>
      <c r="I2329" s="75"/>
      <c r="J2329" s="75"/>
      <c r="K2329" s="75"/>
      <c r="L2329" s="75"/>
      <c r="M2329" s="80"/>
      <c r="N2329" s="194"/>
      <c r="O2329" s="70"/>
      <c r="P2329" s="70"/>
      <c r="Q2329" s="70"/>
      <c r="R2329" s="70"/>
      <c r="S2329" s="70"/>
      <c r="T2329" s="70"/>
      <c r="U2329" s="70"/>
      <c r="V2329" s="71"/>
      <c r="W2329" s="71"/>
      <c r="X2329" s="71"/>
      <c r="Y2329" s="70"/>
      <c r="Z2329" s="70"/>
      <c r="AA2329" s="65"/>
      <c r="AB2329" s="65"/>
      <c r="AC2329" s="125"/>
      <c r="AD2329" s="125"/>
      <c r="AE2329" s="126"/>
      <c r="AF2329" s="126"/>
      <c r="AG2329" s="126"/>
      <c r="AH2329" s="125"/>
      <c r="AI2329" s="125"/>
      <c r="AJ2329" s="125"/>
      <c r="AK2329" s="125"/>
      <c r="AL2329" s="125"/>
      <c r="AM2329" s="125"/>
      <c r="AN2329" s="125"/>
      <c r="AO2329" s="66"/>
      <c r="AP2329" s="125"/>
      <c r="AQ2329" s="125"/>
      <c r="AR2329" s="125"/>
      <c r="AS2329" s="125"/>
      <c r="AT2329" s="125"/>
      <c r="AU2329" s="125"/>
      <c r="AV2329" s="125"/>
      <c r="AW2329" s="126"/>
      <c r="AX2329" s="126"/>
      <c r="AY2329" s="126"/>
      <c r="AZ2329" s="127"/>
      <c r="BA2329" s="128"/>
      <c r="BB2329" s="65"/>
      <c r="BC2329" s="65"/>
      <c r="BD2329" s="125"/>
      <c r="BE2329" s="125"/>
      <c r="BF2329" s="126"/>
      <c r="BG2329" s="126"/>
      <c r="BH2329" s="126"/>
      <c r="BI2329" s="125"/>
      <c r="BJ2329" s="125"/>
      <c r="BK2329" s="125"/>
      <c r="BL2329" s="125"/>
      <c r="BM2329" s="125"/>
      <c r="BN2329" s="125"/>
      <c r="BO2329" s="129"/>
      <c r="BP2329" s="66"/>
      <c r="BQ2329" s="129"/>
      <c r="BR2329" s="125"/>
      <c r="BS2329" s="125"/>
      <c r="BT2329" s="125"/>
      <c r="BU2329" s="125"/>
      <c r="BV2329" s="125"/>
      <c r="BW2329" s="125"/>
      <c r="BX2329" s="126"/>
      <c r="BY2329" s="126"/>
      <c r="BZ2329" s="126"/>
      <c r="CA2329" s="127"/>
      <c r="CB2329" s="128"/>
    </row>
    <row r="2330" spans="1:80" x14ac:dyDescent="0.3">
      <c r="A2330" s="65"/>
      <c r="B2330" s="72"/>
      <c r="C2330" s="73"/>
      <c r="D2330" s="74"/>
      <c r="E2330" s="74"/>
      <c r="F2330" s="74"/>
      <c r="G2330" s="75"/>
      <c r="H2330" s="75"/>
      <c r="I2330" s="75"/>
      <c r="J2330" s="75"/>
      <c r="K2330" s="75"/>
      <c r="L2330" s="75"/>
      <c r="M2330" s="80"/>
      <c r="N2330" s="194"/>
      <c r="O2330" s="70"/>
      <c r="P2330" s="70"/>
      <c r="Q2330" s="70"/>
      <c r="R2330" s="70"/>
      <c r="S2330" s="70"/>
      <c r="T2330" s="70"/>
      <c r="U2330" s="70"/>
      <c r="V2330" s="71"/>
      <c r="W2330" s="71"/>
      <c r="X2330" s="71"/>
      <c r="Y2330" s="70"/>
      <c r="Z2330" s="70"/>
      <c r="AA2330" s="65"/>
      <c r="AB2330" s="65"/>
      <c r="AC2330" s="125"/>
      <c r="AD2330" s="125"/>
      <c r="AE2330" s="126"/>
      <c r="AF2330" s="126"/>
      <c r="AG2330" s="126"/>
      <c r="AH2330" s="125"/>
      <c r="AI2330" s="125"/>
      <c r="AJ2330" s="125"/>
      <c r="AK2330" s="125"/>
      <c r="AL2330" s="125"/>
      <c r="AM2330" s="125"/>
      <c r="AN2330" s="125"/>
      <c r="AO2330" s="66"/>
      <c r="AP2330" s="125"/>
      <c r="AQ2330" s="125"/>
      <c r="AR2330" s="125"/>
      <c r="AS2330" s="125"/>
      <c r="AT2330" s="125"/>
      <c r="AU2330" s="125"/>
      <c r="AV2330" s="125"/>
      <c r="AW2330" s="126"/>
      <c r="AX2330" s="126"/>
      <c r="AY2330" s="126"/>
      <c r="AZ2330" s="127"/>
      <c r="BA2330" s="128"/>
      <c r="BB2330" s="65"/>
      <c r="BC2330" s="65"/>
      <c r="BD2330" s="125"/>
      <c r="BE2330" s="125"/>
      <c r="BF2330" s="126"/>
      <c r="BG2330" s="126"/>
      <c r="BH2330" s="126"/>
      <c r="BI2330" s="125"/>
      <c r="BJ2330" s="125"/>
      <c r="BK2330" s="125"/>
      <c r="BL2330" s="125"/>
      <c r="BM2330" s="125"/>
      <c r="BN2330" s="125"/>
      <c r="BO2330" s="129"/>
      <c r="BP2330" s="66"/>
      <c r="BQ2330" s="129"/>
      <c r="BR2330" s="125"/>
      <c r="BS2330" s="125"/>
      <c r="BT2330" s="125"/>
      <c r="BU2330" s="125"/>
      <c r="BV2330" s="125"/>
      <c r="BW2330" s="125"/>
      <c r="BX2330" s="126"/>
      <c r="BY2330" s="126"/>
      <c r="BZ2330" s="126"/>
      <c r="CA2330" s="127"/>
      <c r="CB2330" s="128"/>
    </row>
    <row r="2331" spans="1:80" x14ac:dyDescent="0.3">
      <c r="A2331" s="65"/>
      <c r="B2331" s="72"/>
      <c r="C2331" s="73"/>
      <c r="D2331" s="74"/>
      <c r="E2331" s="74"/>
      <c r="F2331" s="74"/>
      <c r="G2331" s="75"/>
      <c r="H2331" s="75"/>
      <c r="I2331" s="75"/>
      <c r="J2331" s="75"/>
      <c r="K2331" s="75"/>
      <c r="L2331" s="75"/>
      <c r="M2331" s="80"/>
      <c r="N2331" s="194"/>
      <c r="O2331" s="70"/>
      <c r="P2331" s="70"/>
      <c r="Q2331" s="70"/>
      <c r="R2331" s="70"/>
      <c r="S2331" s="70"/>
      <c r="T2331" s="70"/>
      <c r="U2331" s="70"/>
      <c r="V2331" s="71"/>
      <c r="W2331" s="71"/>
      <c r="X2331" s="71"/>
      <c r="Y2331" s="70"/>
      <c r="Z2331" s="70"/>
      <c r="AA2331" s="65"/>
      <c r="AB2331" s="65"/>
      <c r="AC2331" s="125"/>
      <c r="AD2331" s="125"/>
      <c r="AE2331" s="126"/>
      <c r="AF2331" s="126"/>
      <c r="AG2331" s="126"/>
      <c r="AH2331" s="125"/>
      <c r="AI2331" s="125"/>
      <c r="AJ2331" s="125"/>
      <c r="AK2331" s="125"/>
      <c r="AL2331" s="125"/>
      <c r="AM2331" s="125"/>
      <c r="AN2331" s="125"/>
      <c r="AO2331" s="66"/>
      <c r="AP2331" s="125"/>
      <c r="AQ2331" s="125"/>
      <c r="AR2331" s="125"/>
      <c r="AS2331" s="125"/>
      <c r="AT2331" s="125"/>
      <c r="AU2331" s="125"/>
      <c r="AV2331" s="125"/>
      <c r="AW2331" s="126"/>
      <c r="AX2331" s="126"/>
      <c r="AY2331" s="126"/>
      <c r="AZ2331" s="127"/>
      <c r="BA2331" s="128"/>
      <c r="BB2331" s="65"/>
      <c r="BC2331" s="65"/>
      <c r="BD2331" s="125"/>
      <c r="BE2331" s="125"/>
      <c r="BF2331" s="126"/>
      <c r="BG2331" s="126"/>
      <c r="BH2331" s="126"/>
      <c r="BI2331" s="125"/>
      <c r="BJ2331" s="125"/>
      <c r="BK2331" s="125"/>
      <c r="BL2331" s="125"/>
      <c r="BM2331" s="125"/>
      <c r="BN2331" s="125"/>
      <c r="BO2331" s="129"/>
      <c r="BP2331" s="66"/>
      <c r="BQ2331" s="129"/>
      <c r="BR2331" s="125"/>
      <c r="BS2331" s="125"/>
      <c r="BT2331" s="125"/>
      <c r="BU2331" s="125"/>
      <c r="BV2331" s="125"/>
      <c r="BW2331" s="125"/>
      <c r="BX2331" s="126"/>
      <c r="BY2331" s="126"/>
      <c r="BZ2331" s="126"/>
      <c r="CA2331" s="127"/>
      <c r="CB2331" s="128"/>
    </row>
    <row r="2332" spans="1:80" x14ac:dyDescent="0.3">
      <c r="A2332" s="65"/>
      <c r="B2332" s="72"/>
      <c r="C2332" s="73"/>
      <c r="D2332" s="74"/>
      <c r="E2332" s="74"/>
      <c r="F2332" s="74"/>
      <c r="G2332" s="75"/>
      <c r="H2332" s="75"/>
      <c r="I2332" s="75"/>
      <c r="J2332" s="75"/>
      <c r="K2332" s="75"/>
      <c r="L2332" s="75"/>
      <c r="M2332" s="80"/>
      <c r="N2332" s="194"/>
      <c r="O2332" s="70"/>
      <c r="P2332" s="70"/>
      <c r="Q2332" s="70"/>
      <c r="R2332" s="70"/>
      <c r="S2332" s="70"/>
      <c r="T2332" s="70"/>
      <c r="U2332" s="70"/>
      <c r="V2332" s="71"/>
      <c r="W2332" s="71"/>
      <c r="X2332" s="71"/>
      <c r="Y2332" s="70"/>
      <c r="Z2332" s="70"/>
      <c r="AA2332" s="65"/>
      <c r="AB2332" s="65"/>
      <c r="AC2332" s="125"/>
      <c r="AD2332" s="125"/>
      <c r="AE2332" s="126"/>
      <c r="AF2332" s="126"/>
      <c r="AG2332" s="126"/>
      <c r="AH2332" s="125"/>
      <c r="AI2332" s="125"/>
      <c r="AJ2332" s="125"/>
      <c r="AK2332" s="125"/>
      <c r="AL2332" s="125"/>
      <c r="AM2332" s="125"/>
      <c r="AN2332" s="125"/>
      <c r="AO2332" s="66"/>
      <c r="AP2332" s="125"/>
      <c r="AQ2332" s="125"/>
      <c r="AR2332" s="125"/>
      <c r="AS2332" s="125"/>
      <c r="AT2332" s="125"/>
      <c r="AU2332" s="125"/>
      <c r="AV2332" s="125"/>
      <c r="AW2332" s="126"/>
      <c r="AX2332" s="126"/>
      <c r="AY2332" s="126"/>
      <c r="AZ2332" s="127"/>
      <c r="BA2332" s="128"/>
      <c r="BB2332" s="65"/>
      <c r="BC2332" s="65"/>
      <c r="BD2332" s="125"/>
      <c r="BE2332" s="125"/>
      <c r="BF2332" s="126"/>
      <c r="BG2332" s="126"/>
      <c r="BH2332" s="126"/>
      <c r="BI2332" s="125"/>
      <c r="BJ2332" s="125"/>
      <c r="BK2332" s="125"/>
      <c r="BL2332" s="125"/>
      <c r="BM2332" s="125"/>
      <c r="BN2332" s="125"/>
      <c r="BO2332" s="129"/>
      <c r="BP2332" s="66"/>
      <c r="BQ2332" s="129"/>
      <c r="BR2332" s="125"/>
      <c r="BS2332" s="125"/>
      <c r="BT2332" s="125"/>
      <c r="BU2332" s="125"/>
      <c r="BV2332" s="125"/>
      <c r="BW2332" s="125"/>
      <c r="BX2332" s="126"/>
      <c r="BY2332" s="126"/>
      <c r="BZ2332" s="126"/>
      <c r="CA2332" s="127"/>
      <c r="CB2332" s="128"/>
    </row>
    <row r="2333" spans="1:80" x14ac:dyDescent="0.3">
      <c r="A2333" s="65"/>
      <c r="B2333" s="72"/>
      <c r="C2333" s="73"/>
      <c r="D2333" s="74"/>
      <c r="E2333" s="74"/>
      <c r="F2333" s="74"/>
      <c r="G2333" s="75"/>
      <c r="H2333" s="75"/>
      <c r="I2333" s="75"/>
      <c r="J2333" s="75"/>
      <c r="K2333" s="75"/>
      <c r="L2333" s="75"/>
      <c r="M2333" s="80"/>
      <c r="N2333" s="194"/>
      <c r="O2333" s="70"/>
      <c r="P2333" s="70"/>
      <c r="Q2333" s="70"/>
      <c r="R2333" s="70"/>
      <c r="S2333" s="70"/>
      <c r="T2333" s="70"/>
      <c r="U2333" s="70"/>
      <c r="V2333" s="71"/>
      <c r="W2333" s="71"/>
      <c r="X2333" s="71"/>
      <c r="Y2333" s="70"/>
      <c r="Z2333" s="70"/>
      <c r="AA2333" s="65"/>
      <c r="AB2333" s="65"/>
      <c r="AC2333" s="125"/>
      <c r="AD2333" s="125"/>
      <c r="AE2333" s="126"/>
      <c r="AF2333" s="126"/>
      <c r="AG2333" s="126"/>
      <c r="AH2333" s="125"/>
      <c r="AI2333" s="125"/>
      <c r="AJ2333" s="125"/>
      <c r="AK2333" s="125"/>
      <c r="AL2333" s="125"/>
      <c r="AM2333" s="125"/>
      <c r="AN2333" s="125"/>
      <c r="AO2333" s="82"/>
      <c r="AP2333" s="125"/>
      <c r="AQ2333" s="125"/>
      <c r="AR2333" s="125"/>
      <c r="AS2333" s="125"/>
      <c r="AT2333" s="125"/>
      <c r="AU2333" s="125"/>
      <c r="AV2333" s="125"/>
      <c r="AW2333" s="126"/>
      <c r="AX2333" s="126"/>
      <c r="AY2333" s="126"/>
      <c r="AZ2333" s="125"/>
      <c r="BA2333" s="125"/>
      <c r="BB2333" s="65"/>
      <c r="BC2333" s="65"/>
      <c r="BD2333" s="125"/>
      <c r="BE2333" s="125"/>
      <c r="BF2333" s="126"/>
      <c r="BG2333" s="126"/>
      <c r="BH2333" s="126"/>
      <c r="BI2333" s="125"/>
      <c r="BJ2333" s="125"/>
      <c r="BK2333" s="125"/>
      <c r="BL2333" s="125"/>
      <c r="BM2333" s="125"/>
      <c r="BN2333" s="125"/>
      <c r="BO2333" s="129"/>
      <c r="BP2333" s="82"/>
      <c r="BQ2333" s="129"/>
      <c r="BR2333" s="125"/>
      <c r="BS2333" s="125"/>
      <c r="BT2333" s="125"/>
      <c r="BU2333" s="125"/>
      <c r="BV2333" s="125"/>
      <c r="BW2333" s="125"/>
      <c r="BX2333" s="126"/>
      <c r="BY2333" s="126"/>
      <c r="BZ2333" s="126"/>
      <c r="CA2333" s="125"/>
      <c r="CB2333" s="125"/>
    </row>
    <row r="2334" spans="1:80" x14ac:dyDescent="0.3">
      <c r="A2334" s="65"/>
      <c r="B2334" s="72"/>
      <c r="C2334" s="73"/>
      <c r="D2334" s="74"/>
      <c r="E2334" s="74"/>
      <c r="F2334" s="74"/>
      <c r="G2334" s="75"/>
      <c r="H2334" s="75"/>
      <c r="I2334" s="75"/>
      <c r="J2334" s="75"/>
      <c r="K2334" s="75"/>
      <c r="L2334" s="75"/>
      <c r="M2334" s="80"/>
      <c r="N2334" s="194"/>
      <c r="O2334" s="70"/>
      <c r="P2334" s="70"/>
      <c r="Q2334" s="70"/>
      <c r="R2334" s="70"/>
      <c r="S2334" s="70"/>
      <c r="T2334" s="70"/>
      <c r="U2334" s="70"/>
      <c r="V2334" s="71"/>
      <c r="W2334" s="71"/>
      <c r="X2334" s="71"/>
      <c r="Y2334" s="70"/>
      <c r="Z2334" s="70"/>
      <c r="AA2334" s="65"/>
      <c r="AB2334" s="65"/>
      <c r="AC2334" s="128"/>
      <c r="AD2334" s="127"/>
      <c r="AE2334" s="126"/>
      <c r="AF2334" s="126"/>
      <c r="AG2334" s="126"/>
      <c r="AH2334" s="125"/>
      <c r="AI2334" s="125"/>
      <c r="AJ2334" s="125"/>
      <c r="AK2334" s="125"/>
      <c r="AL2334" s="125"/>
      <c r="AM2334" s="125"/>
      <c r="AN2334" s="125"/>
      <c r="AO2334" s="66"/>
      <c r="AP2334" s="125"/>
      <c r="AQ2334" s="125"/>
      <c r="AR2334" s="125"/>
      <c r="AS2334" s="125"/>
      <c r="AT2334" s="125"/>
      <c r="AU2334" s="125"/>
      <c r="AV2334" s="125"/>
      <c r="AW2334" s="126"/>
      <c r="AX2334" s="126"/>
      <c r="AY2334" s="126"/>
      <c r="AZ2334" s="125"/>
      <c r="BA2334" s="125"/>
      <c r="BB2334" s="65"/>
      <c r="BC2334" s="65"/>
      <c r="BD2334" s="128"/>
      <c r="BE2334" s="127"/>
      <c r="BF2334" s="126"/>
      <c r="BG2334" s="126"/>
      <c r="BH2334" s="126"/>
      <c r="BI2334" s="125"/>
      <c r="BJ2334" s="125"/>
      <c r="BK2334" s="125"/>
      <c r="BL2334" s="125"/>
      <c r="BM2334" s="125"/>
      <c r="BN2334" s="125"/>
      <c r="BO2334" s="129"/>
      <c r="BP2334" s="66"/>
      <c r="BQ2334" s="129"/>
      <c r="BR2334" s="125"/>
      <c r="BS2334" s="125"/>
      <c r="BT2334" s="125"/>
      <c r="BU2334" s="125"/>
      <c r="BV2334" s="125"/>
      <c r="BW2334" s="125"/>
      <c r="BX2334" s="126"/>
      <c r="BY2334" s="126"/>
      <c r="BZ2334" s="126"/>
      <c r="CA2334" s="125"/>
      <c r="CB2334" s="125"/>
    </row>
    <row r="2335" spans="1:80" x14ac:dyDescent="0.3">
      <c r="A2335" s="65"/>
      <c r="B2335" s="65"/>
      <c r="C2335" s="65"/>
      <c r="D2335" s="65"/>
      <c r="E2335" s="65"/>
      <c r="F2335" s="65"/>
      <c r="G2335" s="65"/>
      <c r="H2335" s="65"/>
      <c r="I2335" s="65"/>
      <c r="J2335" s="65"/>
      <c r="K2335" s="65"/>
      <c r="L2335" s="65"/>
      <c r="M2335" s="99"/>
      <c r="N2335" s="66"/>
      <c r="O2335" s="99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5"/>
      <c r="AC2335" s="128"/>
      <c r="AD2335" s="127"/>
      <c r="AE2335" s="126"/>
      <c r="AF2335" s="126"/>
      <c r="AG2335" s="126"/>
      <c r="AH2335" s="125"/>
      <c r="AI2335" s="125"/>
      <c r="AJ2335" s="125"/>
      <c r="AK2335" s="125"/>
      <c r="AL2335" s="125"/>
      <c r="AM2335" s="125"/>
      <c r="AN2335" s="125"/>
      <c r="AO2335" s="66"/>
      <c r="AP2335" s="125"/>
      <c r="AQ2335" s="125"/>
      <c r="AR2335" s="125"/>
      <c r="AS2335" s="125"/>
      <c r="AT2335" s="125"/>
      <c r="AU2335" s="125"/>
      <c r="AV2335" s="125"/>
      <c r="AW2335" s="126"/>
      <c r="AX2335" s="126"/>
      <c r="AY2335" s="126"/>
      <c r="AZ2335" s="125"/>
      <c r="BA2335" s="125"/>
      <c r="BB2335" s="65"/>
      <c r="BC2335" s="65"/>
      <c r="BD2335" s="128"/>
      <c r="BE2335" s="127"/>
      <c r="BF2335" s="126"/>
      <c r="BG2335" s="126"/>
      <c r="BH2335" s="126"/>
      <c r="BI2335" s="125"/>
      <c r="BJ2335" s="125"/>
      <c r="BK2335" s="125"/>
      <c r="BL2335" s="125"/>
      <c r="BM2335" s="125"/>
      <c r="BN2335" s="125"/>
      <c r="BO2335" s="129"/>
      <c r="BP2335" s="66"/>
      <c r="BQ2335" s="129"/>
      <c r="BR2335" s="125"/>
      <c r="BS2335" s="125"/>
      <c r="BT2335" s="125"/>
      <c r="BU2335" s="125"/>
      <c r="BV2335" s="125"/>
      <c r="BW2335" s="125"/>
      <c r="BX2335" s="126"/>
      <c r="BY2335" s="126"/>
      <c r="BZ2335" s="126"/>
      <c r="CA2335" s="125"/>
      <c r="CB2335" s="125"/>
    </row>
    <row r="2336" spans="1:80" x14ac:dyDescent="0.3">
      <c r="A2336" s="65"/>
      <c r="B2336" s="68"/>
      <c r="C2336" s="68"/>
      <c r="D2336" s="68"/>
      <c r="E2336" s="68"/>
      <c r="F2336" s="68"/>
      <c r="G2336" s="68"/>
      <c r="H2336" s="68"/>
      <c r="I2336" s="68"/>
      <c r="J2336" s="68"/>
      <c r="K2336" s="68"/>
      <c r="L2336" s="68"/>
      <c r="M2336" s="87"/>
      <c r="N2336" s="68"/>
      <c r="O2336" s="87"/>
      <c r="P2336" s="68"/>
      <c r="Q2336" s="68"/>
      <c r="R2336" s="68"/>
      <c r="S2336" s="68"/>
      <c r="T2336" s="68"/>
      <c r="U2336" s="68"/>
      <c r="V2336" s="68"/>
      <c r="W2336" s="68"/>
      <c r="X2336" s="68"/>
      <c r="Y2336" s="68"/>
      <c r="Z2336" s="68"/>
      <c r="AA2336" s="65"/>
      <c r="AB2336" s="65"/>
      <c r="AC2336" s="128"/>
      <c r="AD2336" s="127"/>
      <c r="AE2336" s="126"/>
      <c r="AF2336" s="126"/>
      <c r="AG2336" s="126"/>
      <c r="AH2336" s="125"/>
      <c r="AI2336" s="125"/>
      <c r="AJ2336" s="125"/>
      <c r="AK2336" s="125"/>
      <c r="AL2336" s="125"/>
      <c r="AM2336" s="125"/>
      <c r="AN2336" s="125"/>
      <c r="AO2336" s="66"/>
      <c r="AP2336" s="125"/>
      <c r="AQ2336" s="125"/>
      <c r="AR2336" s="125"/>
      <c r="AS2336" s="125"/>
      <c r="AT2336" s="125"/>
      <c r="AU2336" s="125"/>
      <c r="AV2336" s="125"/>
      <c r="AW2336" s="126"/>
      <c r="AX2336" s="126"/>
      <c r="AY2336" s="126"/>
      <c r="AZ2336" s="125"/>
      <c r="BA2336" s="125"/>
      <c r="BB2336" s="65"/>
      <c r="BC2336" s="65"/>
      <c r="BD2336" s="128"/>
      <c r="BE2336" s="127"/>
      <c r="BF2336" s="126"/>
      <c r="BG2336" s="126"/>
      <c r="BH2336" s="126"/>
      <c r="BI2336" s="125"/>
      <c r="BJ2336" s="125"/>
      <c r="BK2336" s="125"/>
      <c r="BL2336" s="125"/>
      <c r="BM2336" s="125"/>
      <c r="BN2336" s="125"/>
      <c r="BO2336" s="129"/>
      <c r="BP2336" s="66"/>
      <c r="BQ2336" s="129"/>
      <c r="BR2336" s="125"/>
      <c r="BS2336" s="125"/>
      <c r="BT2336" s="125"/>
      <c r="BU2336" s="125"/>
      <c r="BV2336" s="125"/>
      <c r="BW2336" s="125"/>
      <c r="BX2336" s="126"/>
      <c r="BY2336" s="126"/>
      <c r="BZ2336" s="126"/>
      <c r="CA2336" s="125"/>
      <c r="CB2336" s="125"/>
    </row>
    <row r="2337" spans="1:80" x14ac:dyDescent="0.3">
      <c r="A2337" s="65"/>
      <c r="B2337" s="77"/>
      <c r="C2337" s="77"/>
      <c r="D2337" s="78"/>
      <c r="E2337" s="78"/>
      <c r="F2337" s="78"/>
      <c r="G2337" s="79"/>
      <c r="H2337" s="79"/>
      <c r="I2337" s="79"/>
      <c r="J2337" s="79"/>
      <c r="K2337" s="79"/>
      <c r="L2337" s="79"/>
      <c r="M2337" s="80"/>
      <c r="N2337" s="68"/>
      <c r="O2337" s="80"/>
      <c r="P2337" s="79"/>
      <c r="Q2337" s="79"/>
      <c r="R2337" s="79"/>
      <c r="S2337" s="79"/>
      <c r="T2337" s="79"/>
      <c r="U2337" s="79"/>
      <c r="V2337" s="78"/>
      <c r="W2337" s="78"/>
      <c r="X2337" s="78"/>
      <c r="Y2337" s="77"/>
      <c r="Z2337" s="77"/>
      <c r="AA2337" s="65"/>
      <c r="AB2337" s="65"/>
      <c r="AC2337" s="128"/>
      <c r="AD2337" s="127"/>
      <c r="AE2337" s="126"/>
      <c r="AF2337" s="126"/>
      <c r="AG2337" s="126"/>
      <c r="AH2337" s="125"/>
      <c r="AI2337" s="125"/>
      <c r="AJ2337" s="125"/>
      <c r="AK2337" s="125"/>
      <c r="AL2337" s="125"/>
      <c r="AM2337" s="125"/>
      <c r="AN2337" s="125"/>
      <c r="AO2337" s="66"/>
      <c r="AP2337" s="125"/>
      <c r="AQ2337" s="125"/>
      <c r="AR2337" s="125"/>
      <c r="AS2337" s="125"/>
      <c r="AT2337" s="125"/>
      <c r="AU2337" s="125"/>
      <c r="AV2337" s="125"/>
      <c r="AW2337" s="126"/>
      <c r="AX2337" s="126"/>
      <c r="AY2337" s="126"/>
      <c r="AZ2337" s="125"/>
      <c r="BA2337" s="125"/>
      <c r="BB2337" s="65"/>
      <c r="BC2337" s="65"/>
      <c r="BD2337" s="128"/>
      <c r="BE2337" s="127"/>
      <c r="BF2337" s="126"/>
      <c r="BG2337" s="126"/>
      <c r="BH2337" s="126"/>
      <c r="BI2337" s="125"/>
      <c r="BJ2337" s="125"/>
      <c r="BK2337" s="125"/>
      <c r="BL2337" s="125"/>
      <c r="BM2337" s="125"/>
      <c r="BN2337" s="125"/>
      <c r="BO2337" s="129"/>
      <c r="BP2337" s="66"/>
      <c r="BQ2337" s="129"/>
      <c r="BR2337" s="125"/>
      <c r="BS2337" s="125"/>
      <c r="BT2337" s="125"/>
      <c r="BU2337" s="125"/>
      <c r="BV2337" s="125"/>
      <c r="BW2337" s="125"/>
      <c r="BX2337" s="126"/>
      <c r="BY2337" s="126"/>
      <c r="BZ2337" s="126"/>
      <c r="CA2337" s="125"/>
      <c r="CB2337" s="125"/>
    </row>
    <row r="2338" spans="1:80" x14ac:dyDescent="0.3">
      <c r="A2338" s="65"/>
      <c r="B2338" s="72"/>
      <c r="C2338" s="72"/>
      <c r="D2338" s="78"/>
      <c r="E2338" s="78"/>
      <c r="F2338" s="78"/>
      <c r="G2338" s="80"/>
      <c r="H2338" s="80"/>
      <c r="I2338" s="80"/>
      <c r="J2338" s="80"/>
      <c r="K2338" s="80"/>
      <c r="L2338" s="80"/>
      <c r="M2338" s="80"/>
      <c r="N2338" s="81"/>
      <c r="O2338" s="80"/>
      <c r="P2338" s="80"/>
      <c r="Q2338" s="80"/>
      <c r="R2338" s="80"/>
      <c r="S2338" s="80"/>
      <c r="T2338" s="80"/>
      <c r="U2338" s="80"/>
      <c r="V2338" s="78"/>
      <c r="W2338" s="78"/>
      <c r="X2338" s="78"/>
      <c r="Y2338" s="72"/>
      <c r="Z2338" s="72"/>
      <c r="AA2338" s="65"/>
      <c r="AB2338" s="65"/>
      <c r="AC2338" s="128"/>
      <c r="AD2338" s="127"/>
      <c r="AE2338" s="126"/>
      <c r="AF2338" s="126"/>
      <c r="AG2338" s="126"/>
      <c r="AH2338" s="125"/>
      <c r="AI2338" s="125"/>
      <c r="AJ2338" s="125"/>
      <c r="AK2338" s="125"/>
      <c r="AL2338" s="125"/>
      <c r="AM2338" s="125"/>
      <c r="AN2338" s="125"/>
      <c r="AO2338" s="66"/>
      <c r="AP2338" s="125"/>
      <c r="AQ2338" s="125"/>
      <c r="AR2338" s="125"/>
      <c r="AS2338" s="125"/>
      <c r="AT2338" s="125"/>
      <c r="AU2338" s="125"/>
      <c r="AV2338" s="125"/>
      <c r="AW2338" s="126"/>
      <c r="AX2338" s="126"/>
      <c r="AY2338" s="126"/>
      <c r="AZ2338" s="125"/>
      <c r="BA2338" s="125"/>
      <c r="BB2338" s="65"/>
      <c r="BC2338" s="65"/>
      <c r="BD2338" s="128"/>
      <c r="BE2338" s="127"/>
      <c r="BF2338" s="126"/>
      <c r="BG2338" s="126"/>
      <c r="BH2338" s="126"/>
      <c r="BI2338" s="125"/>
      <c r="BJ2338" s="125"/>
      <c r="BK2338" s="125"/>
      <c r="BL2338" s="125"/>
      <c r="BM2338" s="125"/>
      <c r="BN2338" s="125"/>
      <c r="BO2338" s="129"/>
      <c r="BP2338" s="66"/>
      <c r="BQ2338" s="129"/>
      <c r="BR2338" s="125"/>
      <c r="BS2338" s="125"/>
      <c r="BT2338" s="125"/>
      <c r="BU2338" s="125"/>
      <c r="BV2338" s="125"/>
      <c r="BW2338" s="125"/>
      <c r="BX2338" s="126"/>
      <c r="BY2338" s="126"/>
      <c r="BZ2338" s="126"/>
      <c r="CA2338" s="125"/>
      <c r="CB2338" s="125"/>
    </row>
    <row r="2339" spans="1:80" x14ac:dyDescent="0.3">
      <c r="A2339" s="65"/>
      <c r="B2339" s="128"/>
      <c r="C2339" s="127"/>
      <c r="D2339" s="126"/>
      <c r="E2339" s="126"/>
      <c r="F2339" s="126"/>
      <c r="G2339" s="125"/>
      <c r="H2339" s="125"/>
      <c r="I2339" s="125"/>
      <c r="J2339" s="125"/>
      <c r="K2339" s="125"/>
      <c r="L2339" s="125"/>
      <c r="M2339" s="125"/>
      <c r="N2339" s="66"/>
      <c r="O2339" s="125"/>
      <c r="P2339" s="125"/>
      <c r="Q2339" s="125"/>
      <c r="R2339" s="125"/>
      <c r="S2339" s="125"/>
      <c r="T2339" s="125"/>
      <c r="U2339" s="125"/>
      <c r="V2339" s="126"/>
      <c r="W2339" s="126"/>
      <c r="X2339" s="126"/>
      <c r="Y2339" s="125"/>
      <c r="Z2339" s="125"/>
      <c r="AA2339" s="65"/>
      <c r="AB2339" s="65"/>
      <c r="AC2339" s="128"/>
      <c r="AD2339" s="127"/>
      <c r="AE2339" s="126"/>
      <c r="AF2339" s="126"/>
      <c r="AG2339" s="126"/>
      <c r="AH2339" s="125"/>
      <c r="AI2339" s="125"/>
      <c r="AJ2339" s="125"/>
      <c r="AK2339" s="125"/>
      <c r="AL2339" s="125"/>
      <c r="AM2339" s="125"/>
      <c r="AN2339" s="125"/>
      <c r="AO2339" s="66"/>
      <c r="AP2339" s="125"/>
      <c r="AQ2339" s="125"/>
      <c r="AR2339" s="125"/>
      <c r="AS2339" s="125"/>
      <c r="AT2339" s="125"/>
      <c r="AU2339" s="125"/>
      <c r="AV2339" s="125"/>
      <c r="AW2339" s="126"/>
      <c r="AX2339" s="126"/>
      <c r="AY2339" s="126"/>
      <c r="AZ2339" s="125"/>
      <c r="BA2339" s="125"/>
      <c r="BB2339" s="65"/>
      <c r="BC2339" s="65"/>
      <c r="BD2339" s="128"/>
      <c r="BE2339" s="127"/>
      <c r="BF2339" s="126"/>
      <c r="BG2339" s="126"/>
      <c r="BH2339" s="126"/>
      <c r="BI2339" s="125"/>
      <c r="BJ2339" s="125"/>
      <c r="BK2339" s="125"/>
      <c r="BL2339" s="125"/>
      <c r="BM2339" s="125"/>
      <c r="BN2339" s="125"/>
      <c r="BO2339" s="129"/>
      <c r="BP2339" s="66"/>
      <c r="BQ2339" s="129"/>
      <c r="BR2339" s="125"/>
      <c r="BS2339" s="125"/>
      <c r="BT2339" s="125"/>
      <c r="BU2339" s="125"/>
      <c r="BV2339" s="125"/>
      <c r="BW2339" s="125"/>
      <c r="BX2339" s="126"/>
      <c r="BY2339" s="126"/>
      <c r="BZ2339" s="126"/>
      <c r="CA2339" s="125"/>
      <c r="CB2339" s="125"/>
    </row>
    <row r="2340" spans="1:80" x14ac:dyDescent="0.3">
      <c r="A2340" s="65"/>
      <c r="B2340" s="223"/>
      <c r="C2340" s="224"/>
      <c r="D2340" s="65"/>
      <c r="E2340" s="65"/>
      <c r="F2340" s="223"/>
      <c r="G2340" s="224"/>
      <c r="H2340" s="65"/>
      <c r="I2340" s="65"/>
      <c r="J2340" s="223"/>
      <c r="K2340" s="224"/>
      <c r="L2340" s="65"/>
      <c r="M2340" s="233"/>
      <c r="N2340" s="233"/>
      <c r="O2340" s="233"/>
      <c r="P2340" s="65"/>
      <c r="Q2340" s="223"/>
      <c r="R2340" s="224"/>
      <c r="S2340" s="65"/>
      <c r="T2340" s="65"/>
      <c r="U2340" s="223"/>
      <c r="V2340" s="224"/>
      <c r="W2340" s="65"/>
      <c r="X2340" s="65"/>
      <c r="Y2340" s="223"/>
      <c r="Z2340" s="224"/>
      <c r="AA2340" s="65"/>
      <c r="AB2340" s="65"/>
      <c r="AC2340" s="128"/>
      <c r="AD2340" s="127"/>
      <c r="AE2340" s="126"/>
      <c r="AF2340" s="126"/>
      <c r="AG2340" s="126"/>
      <c r="AH2340" s="125"/>
      <c r="AI2340" s="125"/>
      <c r="AJ2340" s="125"/>
      <c r="AK2340" s="125"/>
      <c r="AL2340" s="125"/>
      <c r="AM2340" s="125"/>
      <c r="AN2340" s="125"/>
      <c r="AO2340" s="66"/>
      <c r="AP2340" s="125"/>
      <c r="AQ2340" s="125"/>
      <c r="AR2340" s="125"/>
      <c r="AS2340" s="125"/>
      <c r="AT2340" s="125"/>
      <c r="AU2340" s="125"/>
      <c r="AV2340" s="125"/>
      <c r="AW2340" s="126"/>
      <c r="AX2340" s="126"/>
      <c r="AY2340" s="126"/>
      <c r="AZ2340" s="125"/>
      <c r="BA2340" s="125"/>
      <c r="BB2340" s="65"/>
      <c r="BC2340" s="65"/>
      <c r="BD2340" s="128"/>
      <c r="BE2340" s="127"/>
      <c r="BF2340" s="126"/>
      <c r="BG2340" s="126"/>
      <c r="BH2340" s="126"/>
      <c r="BI2340" s="125"/>
      <c r="BJ2340" s="125"/>
      <c r="BK2340" s="125"/>
      <c r="BL2340" s="125"/>
      <c r="BM2340" s="125"/>
      <c r="BN2340" s="125"/>
      <c r="BO2340" s="129"/>
      <c r="BP2340" s="66"/>
      <c r="BQ2340" s="129"/>
      <c r="BR2340" s="125"/>
      <c r="BS2340" s="125"/>
      <c r="BT2340" s="125"/>
      <c r="BU2340" s="125"/>
      <c r="BV2340" s="125"/>
      <c r="BW2340" s="125"/>
      <c r="BX2340" s="126"/>
      <c r="BY2340" s="126"/>
      <c r="BZ2340" s="126"/>
      <c r="CA2340" s="125"/>
      <c r="CB2340" s="125"/>
    </row>
    <row r="2341" spans="1:80" x14ac:dyDescent="0.3">
      <c r="A2341" s="65"/>
      <c r="B2341" s="225"/>
      <c r="C2341" s="226"/>
      <c r="D2341" s="65"/>
      <c r="E2341" s="65"/>
      <c r="F2341" s="227"/>
      <c r="G2341" s="226"/>
      <c r="H2341" s="65"/>
      <c r="I2341" s="65"/>
      <c r="J2341" s="228"/>
      <c r="K2341" s="229"/>
      <c r="L2341" s="65"/>
      <c r="M2341" s="225"/>
      <c r="N2341" s="230"/>
      <c r="O2341" s="226"/>
      <c r="P2341" s="65"/>
      <c r="Q2341" s="231"/>
      <c r="R2341" s="232"/>
      <c r="S2341" s="76"/>
      <c r="T2341" s="65"/>
      <c r="U2341" s="225"/>
      <c r="V2341" s="226"/>
      <c r="W2341" s="65"/>
      <c r="X2341" s="65"/>
      <c r="Y2341" s="225"/>
      <c r="Z2341" s="226"/>
      <c r="AA2341" s="65"/>
      <c r="AB2341" s="65"/>
      <c r="AC2341" s="128"/>
      <c r="AD2341" s="127"/>
      <c r="AE2341" s="126"/>
      <c r="AF2341" s="126"/>
      <c r="AG2341" s="126"/>
      <c r="AH2341" s="125"/>
      <c r="AI2341" s="125"/>
      <c r="AJ2341" s="125"/>
      <c r="AK2341" s="125"/>
      <c r="AL2341" s="125"/>
      <c r="AM2341" s="125"/>
      <c r="AN2341" s="125"/>
      <c r="AO2341" s="66"/>
      <c r="AP2341" s="125"/>
      <c r="AQ2341" s="125"/>
      <c r="AR2341" s="125"/>
      <c r="AS2341" s="125"/>
      <c r="AT2341" s="125"/>
      <c r="AU2341" s="125"/>
      <c r="AV2341" s="125"/>
      <c r="AW2341" s="126"/>
      <c r="AX2341" s="126"/>
      <c r="AY2341" s="126"/>
      <c r="AZ2341" s="125"/>
      <c r="BA2341" s="125"/>
      <c r="BB2341" s="65"/>
      <c r="BC2341" s="65"/>
      <c r="BD2341" s="128"/>
      <c r="BE2341" s="127"/>
      <c r="BF2341" s="126"/>
      <c r="BG2341" s="126"/>
      <c r="BH2341" s="126"/>
      <c r="BI2341" s="125"/>
      <c r="BJ2341" s="125"/>
      <c r="BK2341" s="125"/>
      <c r="BL2341" s="125"/>
      <c r="BM2341" s="125"/>
      <c r="BN2341" s="125"/>
      <c r="BO2341" s="129"/>
      <c r="BP2341" s="66"/>
      <c r="BQ2341" s="129"/>
      <c r="BR2341" s="125"/>
      <c r="BS2341" s="125"/>
      <c r="BT2341" s="125"/>
      <c r="BU2341" s="125"/>
      <c r="BV2341" s="125"/>
      <c r="BW2341" s="125"/>
      <c r="BX2341" s="126"/>
      <c r="BY2341" s="126"/>
      <c r="BZ2341" s="126"/>
      <c r="CA2341" s="125"/>
      <c r="CB2341" s="125"/>
    </row>
    <row r="2342" spans="1:80" x14ac:dyDescent="0.3">
      <c r="A2342" s="65"/>
      <c r="B2342" s="65"/>
      <c r="C2342" s="65"/>
      <c r="D2342" s="65"/>
      <c r="E2342" s="65"/>
      <c r="F2342" s="65"/>
      <c r="G2342" s="65"/>
      <c r="H2342" s="65"/>
      <c r="I2342" s="65"/>
      <c r="J2342" s="65"/>
      <c r="K2342" s="65"/>
      <c r="L2342" s="65"/>
      <c r="M2342" s="99"/>
      <c r="N2342" s="66"/>
      <c r="O2342" s="99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5"/>
      <c r="AC2342" s="128"/>
      <c r="AD2342" s="127"/>
      <c r="AE2342" s="126"/>
      <c r="AF2342" s="126"/>
      <c r="AG2342" s="126"/>
      <c r="AH2342" s="125"/>
      <c r="AI2342" s="125"/>
      <c r="AJ2342" s="125"/>
      <c r="AK2342" s="125"/>
      <c r="AL2342" s="125"/>
      <c r="AM2342" s="125"/>
      <c r="AN2342" s="125"/>
      <c r="AO2342" s="66"/>
      <c r="AP2342" s="125"/>
      <c r="AQ2342" s="125"/>
      <c r="AR2342" s="125"/>
      <c r="AS2342" s="125"/>
      <c r="AT2342" s="125"/>
      <c r="AU2342" s="125"/>
      <c r="AV2342" s="125"/>
      <c r="AW2342" s="126"/>
      <c r="AX2342" s="126"/>
      <c r="AY2342" s="126"/>
      <c r="AZ2342" s="125"/>
      <c r="BA2342" s="125"/>
      <c r="BB2342" s="65"/>
      <c r="BC2342" s="65"/>
      <c r="BD2342" s="128"/>
      <c r="BE2342" s="127"/>
      <c r="BF2342" s="126"/>
      <c r="BG2342" s="126"/>
      <c r="BH2342" s="126"/>
      <c r="BI2342" s="125"/>
      <c r="BJ2342" s="125"/>
      <c r="BK2342" s="125"/>
      <c r="BL2342" s="125"/>
      <c r="BM2342" s="125"/>
      <c r="BN2342" s="125"/>
      <c r="BO2342" s="129"/>
      <c r="BP2342" s="66"/>
      <c r="BQ2342" s="129"/>
      <c r="BR2342" s="125"/>
      <c r="BS2342" s="125"/>
      <c r="BT2342" s="125"/>
      <c r="BU2342" s="125"/>
      <c r="BV2342" s="125"/>
      <c r="BW2342" s="125"/>
      <c r="BX2342" s="126"/>
      <c r="BY2342" s="126"/>
      <c r="BZ2342" s="126"/>
      <c r="CA2342" s="125"/>
      <c r="CB2342" s="125"/>
    </row>
    <row r="2343" spans="1:80" x14ac:dyDescent="0.3">
      <c r="A2343" s="65"/>
      <c r="B2343" s="65"/>
      <c r="C2343" s="65"/>
      <c r="D2343" s="65"/>
      <c r="E2343" s="65"/>
      <c r="F2343" s="65"/>
      <c r="G2343" s="65"/>
      <c r="H2343" s="65"/>
      <c r="I2343" s="65"/>
      <c r="J2343" s="65"/>
      <c r="K2343" s="65"/>
      <c r="L2343" s="65"/>
      <c r="M2343" s="99"/>
      <c r="N2343" s="66"/>
      <c r="O2343" s="99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5"/>
      <c r="AC2343" s="128"/>
      <c r="AD2343" s="127"/>
      <c r="AE2343" s="126"/>
      <c r="AF2343" s="126"/>
      <c r="AG2343" s="126"/>
      <c r="AH2343" s="125"/>
      <c r="AI2343" s="125"/>
      <c r="AJ2343" s="125"/>
      <c r="AK2343" s="125"/>
      <c r="AL2343" s="125"/>
      <c r="AM2343" s="125"/>
      <c r="AN2343" s="125"/>
      <c r="AO2343" s="66"/>
      <c r="AP2343" s="125"/>
      <c r="AQ2343" s="125"/>
      <c r="AR2343" s="125"/>
      <c r="AS2343" s="125"/>
      <c r="AT2343" s="125"/>
      <c r="AU2343" s="125"/>
      <c r="AV2343" s="125"/>
      <c r="AW2343" s="126"/>
      <c r="AX2343" s="126"/>
      <c r="AY2343" s="126"/>
      <c r="AZ2343" s="125"/>
      <c r="BA2343" s="125"/>
      <c r="BB2343" s="65"/>
      <c r="BC2343" s="65"/>
      <c r="BD2343" s="128"/>
      <c r="BE2343" s="127"/>
      <c r="BF2343" s="126"/>
      <c r="BG2343" s="126"/>
      <c r="BH2343" s="126"/>
      <c r="BI2343" s="125"/>
      <c r="BJ2343" s="125"/>
      <c r="BK2343" s="125"/>
      <c r="BL2343" s="125"/>
      <c r="BM2343" s="125"/>
      <c r="BN2343" s="125"/>
      <c r="BO2343" s="129"/>
      <c r="BP2343" s="66"/>
      <c r="BQ2343" s="129"/>
      <c r="BR2343" s="125"/>
      <c r="BS2343" s="125"/>
      <c r="BT2343" s="125"/>
      <c r="BU2343" s="125"/>
      <c r="BV2343" s="125"/>
      <c r="BW2343" s="125"/>
      <c r="BX2343" s="126"/>
      <c r="BY2343" s="126"/>
      <c r="BZ2343" s="126"/>
      <c r="CA2343" s="125"/>
      <c r="CB2343" s="125"/>
    </row>
    <row r="2344" spans="1:80" x14ac:dyDescent="0.3">
      <c r="A2344" s="65"/>
      <c r="B2344" s="68"/>
      <c r="C2344" s="68"/>
      <c r="D2344" s="68"/>
      <c r="E2344" s="68"/>
      <c r="F2344" s="68"/>
      <c r="G2344" s="68"/>
      <c r="H2344" s="68"/>
      <c r="I2344" s="68"/>
      <c r="J2344" s="68"/>
      <c r="K2344" s="68"/>
      <c r="L2344" s="68"/>
      <c r="M2344" s="87"/>
      <c r="N2344" s="68"/>
      <c r="O2344" s="87"/>
      <c r="P2344" s="68"/>
      <c r="Q2344" s="68"/>
      <c r="R2344" s="68"/>
      <c r="S2344" s="68"/>
      <c r="T2344" s="68"/>
      <c r="U2344" s="68"/>
      <c r="V2344" s="68"/>
      <c r="W2344" s="68"/>
      <c r="X2344" s="68"/>
      <c r="Y2344" s="68"/>
      <c r="Z2344" s="68"/>
      <c r="AA2344" s="65"/>
      <c r="AB2344" s="65"/>
      <c r="AC2344" s="128"/>
      <c r="AD2344" s="127"/>
      <c r="AE2344" s="126"/>
      <c r="AF2344" s="126"/>
      <c r="AG2344" s="126"/>
      <c r="AH2344" s="125"/>
      <c r="AI2344" s="125"/>
      <c r="AJ2344" s="125"/>
      <c r="AK2344" s="125"/>
      <c r="AL2344" s="125"/>
      <c r="AM2344" s="125"/>
      <c r="AN2344" s="125"/>
      <c r="AO2344" s="66"/>
      <c r="AP2344" s="125"/>
      <c r="AQ2344" s="125"/>
      <c r="AR2344" s="125"/>
      <c r="AS2344" s="125"/>
      <c r="AT2344" s="125"/>
      <c r="AU2344" s="125"/>
      <c r="AV2344" s="125"/>
      <c r="AW2344" s="126"/>
      <c r="AX2344" s="126"/>
      <c r="AY2344" s="126"/>
      <c r="AZ2344" s="125"/>
      <c r="BA2344" s="125"/>
      <c r="BB2344" s="65"/>
      <c r="BC2344" s="65"/>
      <c r="BD2344" s="128"/>
      <c r="BE2344" s="127"/>
      <c r="BF2344" s="126"/>
      <c r="BG2344" s="126"/>
      <c r="BH2344" s="126"/>
      <c r="BI2344" s="125"/>
      <c r="BJ2344" s="125"/>
      <c r="BK2344" s="125"/>
      <c r="BL2344" s="125"/>
      <c r="BM2344" s="125"/>
      <c r="BN2344" s="125"/>
      <c r="BO2344" s="129"/>
      <c r="BP2344" s="66"/>
      <c r="BQ2344" s="129"/>
      <c r="BR2344" s="125"/>
      <c r="BS2344" s="125"/>
      <c r="BT2344" s="125"/>
      <c r="BU2344" s="125"/>
      <c r="BV2344" s="125"/>
      <c r="BW2344" s="125"/>
      <c r="BX2344" s="126"/>
      <c r="BY2344" s="126"/>
      <c r="BZ2344" s="126"/>
      <c r="CA2344" s="125"/>
      <c r="CB2344" s="125"/>
    </row>
    <row r="2345" spans="1:80" x14ac:dyDescent="0.3">
      <c r="A2345" s="65"/>
      <c r="B2345" s="70"/>
      <c r="C2345" s="70"/>
      <c r="D2345" s="71"/>
      <c r="E2345" s="71"/>
      <c r="F2345" s="71"/>
      <c r="G2345" s="70"/>
      <c r="H2345" s="70"/>
      <c r="I2345" s="70"/>
      <c r="J2345" s="70"/>
      <c r="K2345" s="70"/>
      <c r="L2345" s="70"/>
      <c r="M2345" s="70"/>
      <c r="N2345" s="194"/>
      <c r="O2345" s="80"/>
      <c r="P2345" s="75"/>
      <c r="Q2345" s="75"/>
      <c r="R2345" s="75"/>
      <c r="S2345" s="75"/>
      <c r="T2345" s="75"/>
      <c r="U2345" s="75"/>
      <c r="V2345" s="74"/>
      <c r="W2345" s="74"/>
      <c r="X2345" s="74"/>
      <c r="Y2345" s="73"/>
      <c r="Z2345" s="72"/>
      <c r="AA2345" s="65"/>
      <c r="AB2345" s="65"/>
      <c r="AC2345" s="128"/>
      <c r="AD2345" s="127"/>
      <c r="AE2345" s="126"/>
      <c r="AF2345" s="126"/>
      <c r="AG2345" s="126"/>
      <c r="AH2345" s="125"/>
      <c r="AI2345" s="125"/>
      <c r="AJ2345" s="125"/>
      <c r="AK2345" s="125"/>
      <c r="AL2345" s="125"/>
      <c r="AM2345" s="125"/>
      <c r="AN2345" s="125"/>
      <c r="AO2345" s="66"/>
      <c r="AP2345" s="125"/>
      <c r="AQ2345" s="125"/>
      <c r="AR2345" s="125"/>
      <c r="AS2345" s="125"/>
      <c r="AT2345" s="125"/>
      <c r="AU2345" s="125"/>
      <c r="AV2345" s="125"/>
      <c r="AW2345" s="126"/>
      <c r="AX2345" s="126"/>
      <c r="AY2345" s="126"/>
      <c r="AZ2345" s="125"/>
      <c r="BA2345" s="125"/>
      <c r="BB2345" s="65"/>
      <c r="BC2345" s="65"/>
      <c r="BD2345" s="128"/>
      <c r="BE2345" s="127"/>
      <c r="BF2345" s="126"/>
      <c r="BG2345" s="126"/>
      <c r="BH2345" s="126"/>
      <c r="BI2345" s="125"/>
      <c r="BJ2345" s="125"/>
      <c r="BK2345" s="125"/>
      <c r="BL2345" s="125"/>
      <c r="BM2345" s="125"/>
      <c r="BN2345" s="125"/>
      <c r="BO2345" s="129"/>
      <c r="BP2345" s="66"/>
      <c r="BQ2345" s="129"/>
      <c r="BR2345" s="125"/>
      <c r="BS2345" s="125"/>
      <c r="BT2345" s="125"/>
      <c r="BU2345" s="125"/>
      <c r="BV2345" s="125"/>
      <c r="BW2345" s="125"/>
      <c r="BX2345" s="126"/>
      <c r="BY2345" s="126"/>
      <c r="BZ2345" s="126"/>
      <c r="CA2345" s="125"/>
      <c r="CB2345" s="125"/>
    </row>
    <row r="2346" spans="1:80" x14ac:dyDescent="0.3">
      <c r="A2346" s="65"/>
      <c r="B2346" s="70"/>
      <c r="C2346" s="70"/>
      <c r="D2346" s="71"/>
      <c r="E2346" s="71"/>
      <c r="F2346" s="71"/>
      <c r="G2346" s="70"/>
      <c r="H2346" s="70"/>
      <c r="I2346" s="70"/>
      <c r="J2346" s="70"/>
      <c r="K2346" s="70"/>
      <c r="L2346" s="70"/>
      <c r="M2346" s="70"/>
      <c r="N2346" s="194"/>
      <c r="O2346" s="80"/>
      <c r="P2346" s="75"/>
      <c r="Q2346" s="75"/>
      <c r="R2346" s="75"/>
      <c r="S2346" s="75"/>
      <c r="T2346" s="75"/>
      <c r="U2346" s="75"/>
      <c r="V2346" s="74"/>
      <c r="W2346" s="74"/>
      <c r="X2346" s="74"/>
      <c r="Y2346" s="73"/>
      <c r="Z2346" s="72"/>
      <c r="AA2346" s="65"/>
      <c r="AB2346" s="65"/>
      <c r="AC2346" s="128"/>
      <c r="AD2346" s="127"/>
      <c r="AE2346" s="126"/>
      <c r="AF2346" s="126"/>
      <c r="AG2346" s="126"/>
      <c r="AH2346" s="125"/>
      <c r="AI2346" s="125"/>
      <c r="AJ2346" s="125"/>
      <c r="AK2346" s="125"/>
      <c r="AL2346" s="125"/>
      <c r="AM2346" s="125"/>
      <c r="AN2346" s="125"/>
      <c r="AO2346" s="66"/>
      <c r="AP2346" s="125"/>
      <c r="AQ2346" s="125"/>
      <c r="AR2346" s="125"/>
      <c r="AS2346" s="125"/>
      <c r="AT2346" s="125"/>
      <c r="AU2346" s="125"/>
      <c r="AV2346" s="125"/>
      <c r="AW2346" s="126"/>
      <c r="AX2346" s="126"/>
      <c r="AY2346" s="126"/>
      <c r="AZ2346" s="125"/>
      <c r="BA2346" s="125"/>
      <c r="BB2346" s="65"/>
      <c r="BC2346" s="65"/>
      <c r="BD2346" s="128"/>
      <c r="BE2346" s="127"/>
      <c r="BF2346" s="126"/>
      <c r="BG2346" s="126"/>
      <c r="BH2346" s="126"/>
      <c r="BI2346" s="125"/>
      <c r="BJ2346" s="125"/>
      <c r="BK2346" s="125"/>
      <c r="BL2346" s="125"/>
      <c r="BM2346" s="125"/>
      <c r="BN2346" s="125"/>
      <c r="BO2346" s="129"/>
      <c r="BP2346" s="66"/>
      <c r="BQ2346" s="129"/>
      <c r="BR2346" s="125"/>
      <c r="BS2346" s="125"/>
      <c r="BT2346" s="125"/>
      <c r="BU2346" s="125"/>
      <c r="BV2346" s="125"/>
      <c r="BW2346" s="125"/>
      <c r="BX2346" s="126"/>
      <c r="BY2346" s="126"/>
      <c r="BZ2346" s="126"/>
      <c r="CA2346" s="125"/>
      <c r="CB2346" s="125"/>
    </row>
    <row r="2347" spans="1:80" x14ac:dyDescent="0.3">
      <c r="A2347" s="65"/>
      <c r="B2347" s="70"/>
      <c r="C2347" s="70"/>
      <c r="D2347" s="71"/>
      <c r="E2347" s="71"/>
      <c r="F2347" s="71"/>
      <c r="G2347" s="70"/>
      <c r="H2347" s="70"/>
      <c r="I2347" s="70"/>
      <c r="J2347" s="70"/>
      <c r="K2347" s="70"/>
      <c r="L2347" s="70"/>
      <c r="M2347" s="70"/>
      <c r="N2347" s="194"/>
      <c r="O2347" s="80"/>
      <c r="P2347" s="75"/>
      <c r="Q2347" s="75"/>
      <c r="R2347" s="75"/>
      <c r="S2347" s="75"/>
      <c r="T2347" s="75"/>
      <c r="U2347" s="75"/>
      <c r="V2347" s="74"/>
      <c r="W2347" s="74"/>
      <c r="X2347" s="74"/>
      <c r="Y2347" s="73"/>
      <c r="Z2347" s="72"/>
      <c r="AA2347" s="65"/>
      <c r="AB2347" s="65"/>
      <c r="AC2347" s="128"/>
      <c r="AD2347" s="127"/>
      <c r="AE2347" s="126"/>
      <c r="AF2347" s="126"/>
      <c r="AG2347" s="126"/>
      <c r="AH2347" s="125"/>
      <c r="AI2347" s="125"/>
      <c r="AJ2347" s="125"/>
      <c r="AK2347" s="125"/>
      <c r="AL2347" s="125"/>
      <c r="AM2347" s="125"/>
      <c r="AN2347" s="125"/>
      <c r="AO2347" s="66"/>
      <c r="AP2347" s="125"/>
      <c r="AQ2347" s="125"/>
      <c r="AR2347" s="125"/>
      <c r="AS2347" s="125"/>
      <c r="AT2347" s="125"/>
      <c r="AU2347" s="125"/>
      <c r="AV2347" s="125"/>
      <c r="AW2347" s="126"/>
      <c r="AX2347" s="126"/>
      <c r="AY2347" s="126"/>
      <c r="AZ2347" s="125"/>
      <c r="BA2347" s="125"/>
      <c r="BB2347" s="65"/>
      <c r="BC2347" s="65"/>
      <c r="BD2347" s="128"/>
      <c r="BE2347" s="127"/>
      <c r="BF2347" s="126"/>
      <c r="BG2347" s="126"/>
      <c r="BH2347" s="126"/>
      <c r="BI2347" s="125"/>
      <c r="BJ2347" s="125"/>
      <c r="BK2347" s="125"/>
      <c r="BL2347" s="125"/>
      <c r="BM2347" s="125"/>
      <c r="BN2347" s="125"/>
      <c r="BO2347" s="129"/>
      <c r="BP2347" s="66"/>
      <c r="BQ2347" s="129"/>
      <c r="BR2347" s="125"/>
      <c r="BS2347" s="125"/>
      <c r="BT2347" s="125"/>
      <c r="BU2347" s="125"/>
      <c r="BV2347" s="125"/>
      <c r="BW2347" s="125"/>
      <c r="BX2347" s="126"/>
      <c r="BY2347" s="126"/>
      <c r="BZ2347" s="126"/>
      <c r="CA2347" s="125"/>
      <c r="CB2347" s="125"/>
    </row>
    <row r="2348" spans="1:80" x14ac:dyDescent="0.3">
      <c r="A2348" s="65"/>
      <c r="B2348" s="70"/>
      <c r="C2348" s="70"/>
      <c r="D2348" s="71"/>
      <c r="E2348" s="71"/>
      <c r="F2348" s="71"/>
      <c r="G2348" s="70"/>
      <c r="H2348" s="70"/>
      <c r="I2348" s="70"/>
      <c r="J2348" s="70"/>
      <c r="K2348" s="70"/>
      <c r="L2348" s="70"/>
      <c r="M2348" s="70"/>
      <c r="N2348" s="194"/>
      <c r="O2348" s="80"/>
      <c r="P2348" s="75"/>
      <c r="Q2348" s="75"/>
      <c r="R2348" s="75"/>
      <c r="S2348" s="75"/>
      <c r="T2348" s="75"/>
      <c r="U2348" s="75"/>
      <c r="V2348" s="74"/>
      <c r="W2348" s="74"/>
      <c r="X2348" s="74"/>
      <c r="Y2348" s="73"/>
      <c r="Z2348" s="72"/>
      <c r="AA2348" s="65"/>
      <c r="AB2348" s="65"/>
      <c r="AC2348" s="128"/>
      <c r="AD2348" s="127"/>
      <c r="AE2348" s="126"/>
      <c r="AF2348" s="126"/>
      <c r="AG2348" s="126"/>
      <c r="AH2348" s="125"/>
      <c r="AI2348" s="125"/>
      <c r="AJ2348" s="125"/>
      <c r="AK2348" s="125"/>
      <c r="AL2348" s="125"/>
      <c r="AM2348" s="125"/>
      <c r="AN2348" s="125"/>
      <c r="AO2348" s="66"/>
      <c r="AP2348" s="125"/>
      <c r="AQ2348" s="125"/>
      <c r="AR2348" s="125"/>
      <c r="AS2348" s="125"/>
      <c r="AT2348" s="125"/>
      <c r="AU2348" s="125"/>
      <c r="AV2348" s="125"/>
      <c r="AW2348" s="126"/>
      <c r="AX2348" s="126"/>
      <c r="AY2348" s="126"/>
      <c r="AZ2348" s="125"/>
      <c r="BA2348" s="125"/>
      <c r="BB2348" s="65"/>
      <c r="BC2348" s="65"/>
      <c r="BD2348" s="128"/>
      <c r="BE2348" s="127"/>
      <c r="BF2348" s="126"/>
      <c r="BG2348" s="126"/>
      <c r="BH2348" s="126"/>
      <c r="BI2348" s="125"/>
      <c r="BJ2348" s="125"/>
      <c r="BK2348" s="125"/>
      <c r="BL2348" s="125"/>
      <c r="BM2348" s="125"/>
      <c r="BN2348" s="125"/>
      <c r="BO2348" s="129"/>
      <c r="BP2348" s="66"/>
      <c r="BQ2348" s="129"/>
      <c r="BR2348" s="125"/>
      <c r="BS2348" s="125"/>
      <c r="BT2348" s="125"/>
      <c r="BU2348" s="125"/>
      <c r="BV2348" s="125"/>
      <c r="BW2348" s="125"/>
      <c r="BX2348" s="126"/>
      <c r="BY2348" s="126"/>
      <c r="BZ2348" s="126"/>
      <c r="CA2348" s="125"/>
      <c r="CB2348" s="125"/>
    </row>
    <row r="2349" spans="1:80" x14ac:dyDescent="0.3">
      <c r="A2349" s="65"/>
      <c r="B2349" s="70"/>
      <c r="C2349" s="70"/>
      <c r="D2349" s="71"/>
      <c r="E2349" s="71"/>
      <c r="F2349" s="71"/>
      <c r="G2349" s="70"/>
      <c r="H2349" s="70"/>
      <c r="I2349" s="70"/>
      <c r="J2349" s="70"/>
      <c r="K2349" s="70"/>
      <c r="L2349" s="70"/>
      <c r="M2349" s="70"/>
      <c r="N2349" s="194"/>
      <c r="O2349" s="80"/>
      <c r="P2349" s="75"/>
      <c r="Q2349" s="75"/>
      <c r="R2349" s="75"/>
      <c r="S2349" s="75"/>
      <c r="T2349" s="75"/>
      <c r="U2349" s="75"/>
      <c r="V2349" s="74"/>
      <c r="W2349" s="74"/>
      <c r="X2349" s="74"/>
      <c r="Y2349" s="73"/>
      <c r="Z2349" s="72"/>
      <c r="AA2349" s="65"/>
      <c r="AB2349" s="65"/>
      <c r="AC2349" s="128"/>
      <c r="AD2349" s="127"/>
      <c r="AE2349" s="126"/>
      <c r="AF2349" s="126"/>
      <c r="AG2349" s="126"/>
      <c r="AH2349" s="125"/>
      <c r="AI2349" s="125"/>
      <c r="AJ2349" s="125"/>
      <c r="AK2349" s="125"/>
      <c r="AL2349" s="125"/>
      <c r="AM2349" s="125"/>
      <c r="AN2349" s="125"/>
      <c r="AO2349" s="66"/>
      <c r="AP2349" s="125"/>
      <c r="AQ2349" s="125"/>
      <c r="AR2349" s="125"/>
      <c r="AS2349" s="125"/>
      <c r="AT2349" s="125"/>
      <c r="AU2349" s="125"/>
      <c r="AV2349" s="125"/>
      <c r="AW2349" s="126"/>
      <c r="AX2349" s="126"/>
      <c r="AY2349" s="126"/>
      <c r="AZ2349" s="125"/>
      <c r="BA2349" s="125"/>
      <c r="BB2349" s="65"/>
      <c r="BC2349" s="65"/>
      <c r="BD2349" s="128"/>
      <c r="BE2349" s="127"/>
      <c r="BF2349" s="126"/>
      <c r="BG2349" s="126"/>
      <c r="BH2349" s="126"/>
      <c r="BI2349" s="125"/>
      <c r="BJ2349" s="125"/>
      <c r="BK2349" s="125"/>
      <c r="BL2349" s="125"/>
      <c r="BM2349" s="125"/>
      <c r="BN2349" s="125"/>
      <c r="BO2349" s="129"/>
      <c r="BP2349" s="66"/>
      <c r="BQ2349" s="129"/>
      <c r="BR2349" s="125"/>
      <c r="BS2349" s="125"/>
      <c r="BT2349" s="125"/>
      <c r="BU2349" s="125"/>
      <c r="BV2349" s="125"/>
      <c r="BW2349" s="125"/>
      <c r="BX2349" s="126"/>
      <c r="BY2349" s="126"/>
      <c r="BZ2349" s="126"/>
      <c r="CA2349" s="125"/>
      <c r="CB2349" s="125"/>
    </row>
    <row r="2350" spans="1:80" x14ac:dyDescent="0.3">
      <c r="A2350" s="65"/>
      <c r="B2350" s="70"/>
      <c r="C2350" s="70"/>
      <c r="D2350" s="71"/>
      <c r="E2350" s="71"/>
      <c r="F2350" s="71"/>
      <c r="G2350" s="70"/>
      <c r="H2350" s="70"/>
      <c r="I2350" s="70"/>
      <c r="J2350" s="70"/>
      <c r="K2350" s="70"/>
      <c r="L2350" s="70"/>
      <c r="M2350" s="70"/>
      <c r="N2350" s="194"/>
      <c r="O2350" s="80"/>
      <c r="P2350" s="75"/>
      <c r="Q2350" s="75"/>
      <c r="R2350" s="75"/>
      <c r="S2350" s="75"/>
      <c r="T2350" s="75"/>
      <c r="U2350" s="75"/>
      <c r="V2350" s="74"/>
      <c r="W2350" s="74"/>
      <c r="X2350" s="74"/>
      <c r="Y2350" s="73"/>
      <c r="Z2350" s="72"/>
      <c r="AA2350" s="65"/>
      <c r="AB2350" s="65"/>
      <c r="AC2350" s="128"/>
      <c r="AD2350" s="127"/>
      <c r="AE2350" s="126"/>
      <c r="AF2350" s="126"/>
      <c r="AG2350" s="126"/>
      <c r="AH2350" s="125"/>
      <c r="AI2350" s="125"/>
      <c r="AJ2350" s="125"/>
      <c r="AK2350" s="125"/>
      <c r="AL2350" s="125"/>
      <c r="AM2350" s="125"/>
      <c r="AN2350" s="125"/>
      <c r="AO2350" s="66"/>
      <c r="AP2350" s="125"/>
      <c r="AQ2350" s="125"/>
      <c r="AR2350" s="125"/>
      <c r="AS2350" s="125"/>
      <c r="AT2350" s="125"/>
      <c r="AU2350" s="125"/>
      <c r="AV2350" s="125"/>
      <c r="AW2350" s="126"/>
      <c r="AX2350" s="126"/>
      <c r="AY2350" s="126"/>
      <c r="AZ2350" s="125"/>
      <c r="BA2350" s="125"/>
      <c r="BB2350" s="65"/>
      <c r="BC2350" s="65"/>
      <c r="BD2350" s="128"/>
      <c r="BE2350" s="127"/>
      <c r="BF2350" s="126"/>
      <c r="BG2350" s="126"/>
      <c r="BH2350" s="126"/>
      <c r="BI2350" s="125"/>
      <c r="BJ2350" s="125"/>
      <c r="BK2350" s="125"/>
      <c r="BL2350" s="125"/>
      <c r="BM2350" s="125"/>
      <c r="BN2350" s="125"/>
      <c r="BO2350" s="129"/>
      <c r="BP2350" s="66"/>
      <c r="BQ2350" s="129"/>
      <c r="BR2350" s="125"/>
      <c r="BS2350" s="125"/>
      <c r="BT2350" s="125"/>
      <c r="BU2350" s="125"/>
      <c r="BV2350" s="125"/>
      <c r="BW2350" s="125"/>
      <c r="BX2350" s="126"/>
      <c r="BY2350" s="126"/>
      <c r="BZ2350" s="126"/>
      <c r="CA2350" s="125"/>
      <c r="CB2350" s="125"/>
    </row>
    <row r="2351" spans="1:80" x14ac:dyDescent="0.3">
      <c r="A2351" s="65"/>
      <c r="B2351" s="70"/>
      <c r="C2351" s="70"/>
      <c r="D2351" s="71"/>
      <c r="E2351" s="71"/>
      <c r="F2351" s="71"/>
      <c r="G2351" s="70"/>
      <c r="H2351" s="70"/>
      <c r="I2351" s="70"/>
      <c r="J2351" s="70"/>
      <c r="K2351" s="70"/>
      <c r="L2351" s="70"/>
      <c r="M2351" s="70"/>
      <c r="N2351" s="194"/>
      <c r="O2351" s="80"/>
      <c r="P2351" s="75"/>
      <c r="Q2351" s="75"/>
      <c r="R2351" s="75"/>
      <c r="S2351" s="75"/>
      <c r="T2351" s="75"/>
      <c r="U2351" s="75"/>
      <c r="V2351" s="74"/>
      <c r="W2351" s="74"/>
      <c r="X2351" s="74"/>
      <c r="Y2351" s="73"/>
      <c r="Z2351" s="72"/>
      <c r="AA2351" s="65"/>
      <c r="AB2351" s="65"/>
      <c r="AC2351" s="128"/>
      <c r="AD2351" s="127"/>
      <c r="AE2351" s="126"/>
      <c r="AF2351" s="126"/>
      <c r="AG2351" s="126"/>
      <c r="AH2351" s="125"/>
      <c r="AI2351" s="125"/>
      <c r="AJ2351" s="125"/>
      <c r="AK2351" s="125"/>
      <c r="AL2351" s="125"/>
      <c r="AM2351" s="125"/>
      <c r="AN2351" s="125"/>
      <c r="AO2351" s="66"/>
      <c r="AP2351" s="125"/>
      <c r="AQ2351" s="125"/>
      <c r="AR2351" s="125"/>
      <c r="AS2351" s="125"/>
      <c r="AT2351" s="125"/>
      <c r="AU2351" s="125"/>
      <c r="AV2351" s="125"/>
      <c r="AW2351" s="126"/>
      <c r="AX2351" s="126"/>
      <c r="AY2351" s="126"/>
      <c r="AZ2351" s="125"/>
      <c r="BA2351" s="125"/>
      <c r="BB2351" s="65"/>
      <c r="BC2351" s="65"/>
      <c r="BD2351" s="128"/>
      <c r="BE2351" s="127"/>
      <c r="BF2351" s="126"/>
      <c r="BG2351" s="126"/>
      <c r="BH2351" s="126"/>
      <c r="BI2351" s="125"/>
      <c r="BJ2351" s="125"/>
      <c r="BK2351" s="125"/>
      <c r="BL2351" s="125"/>
      <c r="BM2351" s="125"/>
      <c r="BN2351" s="125"/>
      <c r="BO2351" s="129"/>
      <c r="BP2351" s="66"/>
      <c r="BQ2351" s="129"/>
      <c r="BR2351" s="125"/>
      <c r="BS2351" s="125"/>
      <c r="BT2351" s="125"/>
      <c r="BU2351" s="125"/>
      <c r="BV2351" s="125"/>
      <c r="BW2351" s="125"/>
      <c r="BX2351" s="126"/>
      <c r="BY2351" s="126"/>
      <c r="BZ2351" s="126"/>
      <c r="CA2351" s="125"/>
      <c r="CB2351" s="125"/>
    </row>
    <row r="2352" spans="1:80" x14ac:dyDescent="0.3">
      <c r="A2352" s="65"/>
      <c r="B2352" s="70"/>
      <c r="C2352" s="70"/>
      <c r="D2352" s="71"/>
      <c r="E2352" s="71"/>
      <c r="F2352" s="71"/>
      <c r="G2352" s="70"/>
      <c r="H2352" s="70"/>
      <c r="I2352" s="70"/>
      <c r="J2352" s="70"/>
      <c r="K2352" s="70"/>
      <c r="L2352" s="70"/>
      <c r="M2352" s="70"/>
      <c r="N2352" s="194"/>
      <c r="O2352" s="80"/>
      <c r="P2352" s="75"/>
      <c r="Q2352" s="75"/>
      <c r="R2352" s="75"/>
      <c r="S2352" s="75"/>
      <c r="T2352" s="75"/>
      <c r="U2352" s="75"/>
      <c r="V2352" s="74"/>
      <c r="W2352" s="74"/>
      <c r="X2352" s="74"/>
      <c r="Y2352" s="73"/>
      <c r="Z2352" s="72"/>
      <c r="AA2352" s="65"/>
      <c r="AB2352" s="65"/>
      <c r="AC2352" s="128"/>
      <c r="AD2352" s="127"/>
      <c r="AE2352" s="126"/>
      <c r="AF2352" s="126"/>
      <c r="AG2352" s="126"/>
      <c r="AH2352" s="125"/>
      <c r="AI2352" s="125"/>
      <c r="AJ2352" s="125"/>
      <c r="AK2352" s="125"/>
      <c r="AL2352" s="125"/>
      <c r="AM2352" s="125"/>
      <c r="AN2352" s="125"/>
      <c r="AO2352" s="66"/>
      <c r="AP2352" s="125"/>
      <c r="AQ2352" s="125"/>
      <c r="AR2352" s="125"/>
      <c r="AS2352" s="125"/>
      <c r="AT2352" s="125"/>
      <c r="AU2352" s="125"/>
      <c r="AV2352" s="125"/>
      <c r="AW2352" s="126"/>
      <c r="AX2352" s="126"/>
      <c r="AY2352" s="126"/>
      <c r="AZ2352" s="125"/>
      <c r="BA2352" s="125"/>
      <c r="BB2352" s="65"/>
      <c r="BC2352" s="65"/>
      <c r="BD2352" s="128"/>
      <c r="BE2352" s="127"/>
      <c r="BF2352" s="126"/>
      <c r="BG2352" s="126"/>
      <c r="BH2352" s="126"/>
      <c r="BI2352" s="125"/>
      <c r="BJ2352" s="125"/>
      <c r="BK2352" s="125"/>
      <c r="BL2352" s="125"/>
      <c r="BM2352" s="125"/>
      <c r="BN2352" s="125"/>
      <c r="BO2352" s="129"/>
      <c r="BP2352" s="66"/>
      <c r="BQ2352" s="129"/>
      <c r="BR2352" s="125"/>
      <c r="BS2352" s="125"/>
      <c r="BT2352" s="125"/>
      <c r="BU2352" s="125"/>
      <c r="BV2352" s="125"/>
      <c r="BW2352" s="125"/>
      <c r="BX2352" s="126"/>
      <c r="BY2352" s="126"/>
      <c r="BZ2352" s="126"/>
      <c r="CA2352" s="125"/>
      <c r="CB2352" s="125"/>
    </row>
    <row r="2353" spans="1:80" x14ac:dyDescent="0.3">
      <c r="A2353" s="65"/>
      <c r="B2353" s="70"/>
      <c r="C2353" s="70"/>
      <c r="D2353" s="71"/>
      <c r="E2353" s="71"/>
      <c r="F2353" s="71"/>
      <c r="G2353" s="70"/>
      <c r="H2353" s="70"/>
      <c r="I2353" s="70"/>
      <c r="J2353" s="70"/>
      <c r="K2353" s="70"/>
      <c r="L2353" s="70"/>
      <c r="M2353" s="70"/>
      <c r="N2353" s="194"/>
      <c r="O2353" s="80"/>
      <c r="P2353" s="75"/>
      <c r="Q2353" s="75"/>
      <c r="R2353" s="75"/>
      <c r="S2353" s="75"/>
      <c r="T2353" s="75"/>
      <c r="U2353" s="75"/>
      <c r="V2353" s="74"/>
      <c r="W2353" s="74"/>
      <c r="X2353" s="74"/>
      <c r="Y2353" s="73"/>
      <c r="Z2353" s="72"/>
      <c r="AA2353" s="65"/>
      <c r="AB2353" s="65"/>
      <c r="AC2353" s="128"/>
      <c r="AD2353" s="127"/>
      <c r="AE2353" s="126"/>
      <c r="AF2353" s="126"/>
      <c r="AG2353" s="126"/>
      <c r="AH2353" s="125"/>
      <c r="AI2353" s="125"/>
      <c r="AJ2353" s="125"/>
      <c r="AK2353" s="125"/>
      <c r="AL2353" s="125"/>
      <c r="AM2353" s="125"/>
      <c r="AN2353" s="125"/>
      <c r="AO2353" s="66"/>
      <c r="AP2353" s="125"/>
      <c r="AQ2353" s="125"/>
      <c r="AR2353" s="125"/>
      <c r="AS2353" s="125"/>
      <c r="AT2353" s="125"/>
      <c r="AU2353" s="125"/>
      <c r="AV2353" s="125"/>
      <c r="AW2353" s="126"/>
      <c r="AX2353" s="126"/>
      <c r="AY2353" s="126"/>
      <c r="AZ2353" s="125"/>
      <c r="BA2353" s="125"/>
      <c r="BB2353" s="65"/>
      <c r="BC2353" s="65"/>
      <c r="BD2353" s="128"/>
      <c r="BE2353" s="127"/>
      <c r="BF2353" s="126"/>
      <c r="BG2353" s="126"/>
      <c r="BH2353" s="126"/>
      <c r="BI2353" s="125"/>
      <c r="BJ2353" s="125"/>
      <c r="BK2353" s="125"/>
      <c r="BL2353" s="125"/>
      <c r="BM2353" s="125"/>
      <c r="BN2353" s="125"/>
      <c r="BO2353" s="129"/>
      <c r="BP2353" s="66"/>
      <c r="BQ2353" s="129"/>
      <c r="BR2353" s="125"/>
      <c r="BS2353" s="125"/>
      <c r="BT2353" s="125"/>
      <c r="BU2353" s="125"/>
      <c r="BV2353" s="125"/>
      <c r="BW2353" s="125"/>
      <c r="BX2353" s="126"/>
      <c r="BY2353" s="126"/>
      <c r="BZ2353" s="126"/>
      <c r="CA2353" s="125"/>
      <c r="CB2353" s="125"/>
    </row>
    <row r="2354" spans="1:80" x14ac:dyDescent="0.3">
      <c r="A2354" s="65"/>
      <c r="B2354" s="70"/>
      <c r="C2354" s="70"/>
      <c r="D2354" s="71"/>
      <c r="E2354" s="71"/>
      <c r="F2354" s="71"/>
      <c r="G2354" s="70"/>
      <c r="H2354" s="70"/>
      <c r="I2354" s="70"/>
      <c r="J2354" s="70"/>
      <c r="K2354" s="70"/>
      <c r="L2354" s="70"/>
      <c r="M2354" s="70"/>
      <c r="N2354" s="194"/>
      <c r="O2354" s="80"/>
      <c r="P2354" s="75"/>
      <c r="Q2354" s="75"/>
      <c r="R2354" s="75"/>
      <c r="S2354" s="75"/>
      <c r="T2354" s="75"/>
      <c r="U2354" s="75"/>
      <c r="V2354" s="74"/>
      <c r="W2354" s="74"/>
      <c r="X2354" s="74"/>
      <c r="Y2354" s="73"/>
      <c r="Z2354" s="72"/>
      <c r="AA2354" s="65"/>
      <c r="AB2354" s="65"/>
      <c r="AC2354" s="65"/>
      <c r="AD2354" s="65"/>
      <c r="AE2354" s="65"/>
      <c r="AF2354" s="65"/>
      <c r="AG2354" s="65"/>
      <c r="AH2354" s="65"/>
      <c r="AI2354" s="65"/>
      <c r="AJ2354" s="65"/>
      <c r="AK2354" s="65"/>
      <c r="AL2354" s="65"/>
      <c r="AM2354" s="65"/>
      <c r="AN2354" s="125"/>
      <c r="AO2354" s="66"/>
      <c r="AP2354" s="125"/>
      <c r="AQ2354" s="65"/>
      <c r="AR2354" s="65"/>
      <c r="AS2354" s="65"/>
      <c r="AT2354" s="65"/>
      <c r="AU2354" s="65"/>
      <c r="AV2354" s="65"/>
      <c r="AW2354" s="65"/>
      <c r="AX2354" s="65"/>
      <c r="AY2354" s="65"/>
      <c r="AZ2354" s="65"/>
      <c r="BA2354" s="65"/>
      <c r="BB2354" s="65"/>
      <c r="BC2354" s="65"/>
      <c r="BD2354" s="65"/>
      <c r="BE2354" s="65"/>
      <c r="BF2354" s="65"/>
      <c r="BG2354" s="65"/>
      <c r="BH2354" s="65"/>
      <c r="BI2354" s="65"/>
      <c r="BJ2354" s="65"/>
      <c r="BK2354" s="65"/>
      <c r="BL2354" s="65"/>
      <c r="BM2354" s="65"/>
      <c r="BN2354" s="65"/>
      <c r="BO2354" s="65"/>
      <c r="BP2354" s="66"/>
      <c r="BQ2354" s="65"/>
      <c r="BR2354" s="65"/>
      <c r="BS2354" s="65"/>
      <c r="BT2354" s="65"/>
      <c r="BU2354" s="65"/>
      <c r="BV2354" s="65"/>
      <c r="BW2354" s="65"/>
      <c r="BX2354" s="65"/>
      <c r="BY2354" s="65"/>
      <c r="BZ2354" s="65"/>
      <c r="CA2354" s="65"/>
      <c r="CB2354" s="65"/>
    </row>
    <row r="2355" spans="1:80" x14ac:dyDescent="0.3">
      <c r="A2355" s="65"/>
      <c r="B2355" s="70"/>
      <c r="C2355" s="70"/>
      <c r="D2355" s="71"/>
      <c r="E2355" s="71"/>
      <c r="F2355" s="71"/>
      <c r="G2355" s="70"/>
      <c r="H2355" s="70"/>
      <c r="I2355" s="70"/>
      <c r="J2355" s="70"/>
      <c r="K2355" s="70"/>
      <c r="L2355" s="70"/>
      <c r="M2355" s="70"/>
      <c r="N2355" s="194"/>
      <c r="O2355" s="80"/>
      <c r="P2355" s="75"/>
      <c r="Q2355" s="75"/>
      <c r="R2355" s="75"/>
      <c r="S2355" s="75"/>
      <c r="T2355" s="75"/>
      <c r="U2355" s="75"/>
      <c r="V2355" s="74"/>
      <c r="W2355" s="74"/>
      <c r="X2355" s="74"/>
      <c r="Y2355" s="73"/>
      <c r="Z2355" s="72"/>
      <c r="AA2355" s="65"/>
      <c r="AB2355" s="65"/>
      <c r="AC2355" s="82"/>
      <c r="AD2355" s="82"/>
      <c r="AE2355" s="82"/>
      <c r="AF2355" s="82"/>
      <c r="AG2355" s="82"/>
      <c r="AH2355" s="82"/>
      <c r="AI2355" s="82"/>
      <c r="AJ2355" s="82"/>
      <c r="AK2355" s="82"/>
      <c r="AL2355" s="82"/>
      <c r="AM2355" s="82"/>
      <c r="AN2355" s="114"/>
      <c r="AO2355" s="82"/>
      <c r="AP2355" s="114"/>
      <c r="AQ2355" s="82"/>
      <c r="AR2355" s="82"/>
      <c r="AS2355" s="82"/>
      <c r="AT2355" s="82"/>
      <c r="AU2355" s="82"/>
      <c r="AV2355" s="82"/>
      <c r="AW2355" s="82"/>
      <c r="AX2355" s="82"/>
      <c r="AY2355" s="82"/>
      <c r="AZ2355" s="82"/>
      <c r="BA2355" s="82"/>
      <c r="BB2355" s="65"/>
      <c r="BC2355" s="65"/>
      <c r="BD2355" s="82"/>
      <c r="BE2355" s="82"/>
      <c r="BF2355" s="82"/>
      <c r="BG2355" s="82"/>
      <c r="BH2355" s="82"/>
      <c r="BI2355" s="82"/>
      <c r="BJ2355" s="82"/>
      <c r="BK2355" s="82"/>
      <c r="BL2355" s="82"/>
      <c r="BM2355" s="82"/>
      <c r="BN2355" s="82"/>
      <c r="BO2355" s="82"/>
      <c r="BP2355" s="82"/>
      <c r="BQ2355" s="82"/>
      <c r="BR2355" s="82"/>
      <c r="BS2355" s="82"/>
      <c r="BT2355" s="82"/>
      <c r="BU2355" s="82"/>
      <c r="BV2355" s="82"/>
      <c r="BW2355" s="82"/>
      <c r="BX2355" s="82"/>
      <c r="BY2355" s="82"/>
      <c r="BZ2355" s="82"/>
      <c r="CA2355" s="82"/>
      <c r="CB2355" s="82"/>
    </row>
    <row r="2356" spans="1:80" x14ac:dyDescent="0.3">
      <c r="A2356" s="65"/>
      <c r="B2356" s="70"/>
      <c r="C2356" s="70"/>
      <c r="D2356" s="71"/>
      <c r="E2356" s="71"/>
      <c r="F2356" s="71"/>
      <c r="G2356" s="70"/>
      <c r="H2356" s="70"/>
      <c r="I2356" s="70"/>
      <c r="J2356" s="70"/>
      <c r="K2356" s="70"/>
      <c r="L2356" s="70"/>
      <c r="M2356" s="70"/>
      <c r="N2356" s="194"/>
      <c r="O2356" s="80"/>
      <c r="P2356" s="75"/>
      <c r="Q2356" s="75"/>
      <c r="R2356" s="75"/>
      <c r="S2356" s="75"/>
      <c r="T2356" s="75"/>
      <c r="U2356" s="75"/>
      <c r="V2356" s="74"/>
      <c r="W2356" s="74"/>
      <c r="X2356" s="74"/>
      <c r="Y2356" s="73"/>
      <c r="Z2356" s="72"/>
      <c r="AA2356" s="65"/>
      <c r="AB2356" s="65"/>
      <c r="AC2356" s="65"/>
      <c r="AD2356" s="65"/>
      <c r="AE2356" s="130"/>
      <c r="AF2356" s="130"/>
      <c r="AG2356" s="130"/>
      <c r="AH2356" s="131"/>
      <c r="AI2356" s="131"/>
      <c r="AJ2356" s="131"/>
      <c r="AK2356" s="131"/>
      <c r="AL2356" s="131"/>
      <c r="AM2356" s="131"/>
      <c r="AN2356" s="125"/>
      <c r="AO2356" s="82"/>
      <c r="AP2356" s="125"/>
      <c r="AQ2356" s="131"/>
      <c r="AR2356" s="131"/>
      <c r="AS2356" s="131"/>
      <c r="AT2356" s="131"/>
      <c r="AU2356" s="131"/>
      <c r="AV2356" s="131"/>
      <c r="AW2356" s="130"/>
      <c r="AX2356" s="130"/>
      <c r="AY2356" s="130"/>
      <c r="AZ2356" s="65"/>
      <c r="BA2356" s="65"/>
      <c r="BB2356" s="65"/>
      <c r="BC2356" s="65"/>
      <c r="BD2356" s="65"/>
      <c r="BE2356" s="65"/>
      <c r="BF2356" s="130"/>
      <c r="BG2356" s="130"/>
      <c r="BH2356" s="130"/>
      <c r="BI2356" s="131"/>
      <c r="BJ2356" s="131"/>
      <c r="BK2356" s="131"/>
      <c r="BL2356" s="131"/>
      <c r="BM2356" s="131"/>
      <c r="BN2356" s="131"/>
      <c r="BO2356" s="132"/>
      <c r="BP2356" s="82"/>
      <c r="BQ2356" s="132"/>
      <c r="BR2356" s="131"/>
      <c r="BS2356" s="131"/>
      <c r="BT2356" s="131"/>
      <c r="BU2356" s="131"/>
      <c r="BV2356" s="131"/>
      <c r="BW2356" s="131"/>
      <c r="BX2356" s="130"/>
      <c r="BY2356" s="130"/>
      <c r="BZ2356" s="130"/>
      <c r="CA2356" s="65"/>
      <c r="CB2356" s="65"/>
    </row>
    <row r="2357" spans="1:80" x14ac:dyDescent="0.3">
      <c r="A2357" s="65"/>
      <c r="B2357" s="70"/>
      <c r="C2357" s="70"/>
      <c r="D2357" s="71"/>
      <c r="E2357" s="71"/>
      <c r="F2357" s="71"/>
      <c r="G2357" s="70"/>
      <c r="H2357" s="70"/>
      <c r="I2357" s="70"/>
      <c r="J2357" s="70"/>
      <c r="K2357" s="70"/>
      <c r="L2357" s="70"/>
      <c r="M2357" s="70"/>
      <c r="N2357" s="194"/>
      <c r="O2357" s="80"/>
      <c r="P2357" s="75"/>
      <c r="Q2357" s="75"/>
      <c r="R2357" s="75"/>
      <c r="S2357" s="75"/>
      <c r="T2357" s="75"/>
      <c r="U2357" s="75"/>
      <c r="V2357" s="74"/>
      <c r="W2357" s="74"/>
      <c r="X2357" s="74"/>
      <c r="Y2357" s="73"/>
      <c r="Z2357" s="72"/>
      <c r="AA2357" s="65"/>
      <c r="AB2357" s="65"/>
      <c r="AC2357" s="128"/>
      <c r="AD2357" s="128"/>
      <c r="AE2357" s="130"/>
      <c r="AF2357" s="130"/>
      <c r="AG2357" s="130"/>
      <c r="AH2357" s="125"/>
      <c r="AI2357" s="125"/>
      <c r="AJ2357" s="125"/>
      <c r="AK2357" s="125"/>
      <c r="AL2357" s="125"/>
      <c r="AM2357" s="125"/>
      <c r="AN2357" s="125"/>
      <c r="AO2357" s="66"/>
      <c r="AP2357" s="125"/>
      <c r="AQ2357" s="125"/>
      <c r="AR2357" s="125"/>
      <c r="AS2357" s="125"/>
      <c r="AT2357" s="125"/>
      <c r="AU2357" s="125"/>
      <c r="AV2357" s="125"/>
      <c r="AW2357" s="130"/>
      <c r="AX2357" s="130"/>
      <c r="AY2357" s="130"/>
      <c r="AZ2357" s="128"/>
      <c r="BA2357" s="128"/>
      <c r="BB2357" s="65"/>
      <c r="BC2357" s="65"/>
      <c r="BD2357" s="128"/>
      <c r="BE2357" s="128"/>
      <c r="BF2357" s="130"/>
      <c r="BG2357" s="130"/>
      <c r="BH2357" s="130"/>
      <c r="BI2357" s="125"/>
      <c r="BJ2357" s="125"/>
      <c r="BK2357" s="125"/>
      <c r="BL2357" s="125"/>
      <c r="BM2357" s="125"/>
      <c r="BN2357" s="125"/>
      <c r="BO2357" s="133"/>
      <c r="BP2357" s="66"/>
      <c r="BQ2357" s="132"/>
      <c r="BR2357" s="125"/>
      <c r="BS2357" s="125"/>
      <c r="BT2357" s="125"/>
      <c r="BU2357" s="125"/>
      <c r="BV2357" s="125"/>
      <c r="BW2357" s="125"/>
      <c r="BX2357" s="130"/>
      <c r="BY2357" s="130"/>
      <c r="BZ2357" s="130"/>
      <c r="CA2357" s="128"/>
      <c r="CB2357" s="128"/>
    </row>
    <row r="2358" spans="1:80" x14ac:dyDescent="0.3">
      <c r="A2358" s="65"/>
      <c r="B2358" s="70"/>
      <c r="C2358" s="70"/>
      <c r="D2358" s="71"/>
      <c r="E2358" s="71"/>
      <c r="F2358" s="71"/>
      <c r="G2358" s="70"/>
      <c r="H2358" s="70"/>
      <c r="I2358" s="70"/>
      <c r="J2358" s="70"/>
      <c r="K2358" s="70"/>
      <c r="L2358" s="70"/>
      <c r="M2358" s="70"/>
      <c r="N2358" s="194"/>
      <c r="O2358" s="80"/>
      <c r="P2358" s="75"/>
      <c r="Q2358" s="75"/>
      <c r="R2358" s="75"/>
      <c r="S2358" s="75"/>
      <c r="T2358" s="75"/>
      <c r="U2358" s="75"/>
      <c r="V2358" s="74"/>
      <c r="W2358" s="74"/>
      <c r="X2358" s="74"/>
      <c r="Y2358" s="73"/>
      <c r="Z2358" s="72"/>
    </row>
    <row r="2359" spans="1:80" x14ac:dyDescent="0.3">
      <c r="A2359" s="65"/>
      <c r="B2359" s="70"/>
      <c r="C2359" s="70"/>
      <c r="D2359" s="71"/>
      <c r="E2359" s="71"/>
      <c r="F2359" s="71"/>
      <c r="G2359" s="70"/>
      <c r="H2359" s="70"/>
      <c r="I2359" s="70"/>
      <c r="J2359" s="70"/>
      <c r="K2359" s="70"/>
      <c r="L2359" s="70"/>
      <c r="M2359" s="70"/>
      <c r="N2359" s="194"/>
      <c r="O2359" s="80"/>
      <c r="P2359" s="75"/>
      <c r="Q2359" s="75"/>
      <c r="R2359" s="75"/>
      <c r="S2359" s="75"/>
      <c r="T2359" s="75"/>
      <c r="U2359" s="75"/>
      <c r="V2359" s="74"/>
      <c r="W2359" s="74"/>
      <c r="X2359" s="74"/>
      <c r="Y2359" s="73"/>
      <c r="Z2359" s="72"/>
      <c r="AA2359" s="65"/>
      <c r="AB2359" s="65"/>
      <c r="AC2359" s="103"/>
      <c r="AD2359" s="103"/>
      <c r="AE2359" s="65"/>
      <c r="AF2359" s="65"/>
      <c r="AG2359" s="103"/>
      <c r="AH2359" s="103"/>
      <c r="AI2359" s="65"/>
      <c r="AJ2359" s="65"/>
      <c r="AK2359" s="103"/>
      <c r="AL2359" s="103"/>
      <c r="AM2359" s="65"/>
      <c r="AN2359" s="103"/>
      <c r="AO2359" s="103"/>
      <c r="AP2359" s="103"/>
      <c r="AQ2359" s="65"/>
      <c r="AR2359" s="103"/>
      <c r="AS2359" s="103"/>
      <c r="AT2359" s="65"/>
      <c r="AU2359" s="65"/>
      <c r="AV2359" s="103"/>
      <c r="AW2359" s="103"/>
      <c r="AX2359" s="65"/>
      <c r="AY2359" s="65"/>
      <c r="AZ2359" s="103"/>
      <c r="BA2359" s="103"/>
      <c r="BB2359" s="65"/>
      <c r="BC2359" s="65"/>
      <c r="BD2359" s="103"/>
      <c r="BE2359" s="103"/>
      <c r="BF2359" s="65"/>
      <c r="BG2359" s="65"/>
      <c r="BH2359" s="103"/>
      <c r="BI2359" s="103"/>
      <c r="BJ2359" s="65"/>
      <c r="BK2359" s="65"/>
      <c r="BL2359" s="103"/>
      <c r="BM2359" s="103"/>
      <c r="BN2359" s="65"/>
      <c r="BO2359" s="103"/>
      <c r="BP2359" s="103"/>
      <c r="BQ2359" s="103"/>
      <c r="BR2359" s="65"/>
      <c r="BS2359" s="103"/>
      <c r="BT2359" s="103"/>
      <c r="BU2359" s="65"/>
      <c r="BV2359" s="65"/>
      <c r="BW2359" s="103"/>
      <c r="BX2359" s="103"/>
      <c r="BY2359" s="65"/>
      <c r="BZ2359" s="65"/>
      <c r="CA2359" s="103"/>
      <c r="CB2359" s="103"/>
    </row>
    <row r="2360" spans="1:80" x14ac:dyDescent="0.3">
      <c r="A2360" s="65"/>
      <c r="B2360" s="70"/>
      <c r="C2360" s="70"/>
      <c r="D2360" s="71"/>
      <c r="E2360" s="71"/>
      <c r="F2360" s="71"/>
      <c r="G2360" s="70"/>
      <c r="H2360" s="70"/>
      <c r="I2360" s="70"/>
      <c r="J2360" s="70"/>
      <c r="K2360" s="70"/>
      <c r="L2360" s="70"/>
      <c r="M2360" s="70"/>
      <c r="N2360" s="195"/>
      <c r="O2360" s="70"/>
      <c r="P2360" s="70"/>
      <c r="Q2360" s="70"/>
      <c r="R2360" s="70"/>
      <c r="S2360" s="70"/>
      <c r="T2360" s="70"/>
      <c r="U2360" s="70"/>
      <c r="V2360" s="71"/>
      <c r="W2360" s="71"/>
      <c r="X2360" s="71"/>
      <c r="Y2360" s="70"/>
      <c r="Z2360" s="70"/>
      <c r="AA2360" s="65"/>
      <c r="AB2360" s="65"/>
      <c r="AC2360" s="122"/>
      <c r="AD2360" s="122"/>
      <c r="AE2360" s="65"/>
      <c r="AF2360" s="65"/>
      <c r="AG2360" s="103"/>
      <c r="AH2360" s="122"/>
      <c r="AI2360" s="65"/>
      <c r="AJ2360" s="65"/>
      <c r="AK2360" s="90"/>
      <c r="AL2360" s="90"/>
      <c r="AM2360" s="65"/>
      <c r="AN2360" s="122"/>
      <c r="AO2360" s="122"/>
      <c r="AP2360" s="122"/>
      <c r="AQ2360" s="65"/>
      <c r="AR2360" s="112"/>
      <c r="AS2360" s="112"/>
      <c r="AT2360" s="124"/>
      <c r="AU2360" s="65"/>
      <c r="AV2360" s="122"/>
      <c r="AW2360" s="122"/>
      <c r="AX2360" s="65"/>
      <c r="AY2360" s="65"/>
      <c r="AZ2360" s="122"/>
      <c r="BA2360" s="122"/>
      <c r="BB2360" s="65"/>
      <c r="BC2360" s="65"/>
      <c r="BD2360" s="122"/>
      <c r="BE2360" s="122"/>
      <c r="BF2360" s="65"/>
      <c r="BG2360" s="65"/>
      <c r="BH2360" s="103"/>
      <c r="BI2360" s="122"/>
      <c r="BJ2360" s="65"/>
      <c r="BK2360" s="65"/>
      <c r="BL2360" s="90"/>
      <c r="BM2360" s="90"/>
      <c r="BN2360" s="65"/>
      <c r="BO2360" s="122"/>
      <c r="BP2360" s="122"/>
      <c r="BQ2360" s="122"/>
      <c r="BR2360" s="65"/>
      <c r="BS2360" s="112"/>
      <c r="BT2360" s="112"/>
      <c r="BU2360" s="124"/>
      <c r="BV2360" s="65"/>
      <c r="BW2360" s="122"/>
      <c r="BX2360" s="122"/>
      <c r="BY2360" s="65"/>
      <c r="BZ2360" s="65"/>
      <c r="CA2360" s="122"/>
      <c r="CB2360" s="122"/>
    </row>
    <row r="2361" spans="1:80" x14ac:dyDescent="0.3">
      <c r="A2361" s="65"/>
      <c r="B2361" s="72"/>
      <c r="C2361" s="73"/>
      <c r="D2361" s="74"/>
      <c r="E2361" s="74"/>
      <c r="F2361" s="74"/>
      <c r="G2361" s="75"/>
      <c r="H2361" s="75"/>
      <c r="I2361" s="75"/>
      <c r="J2361" s="75"/>
      <c r="K2361" s="75"/>
      <c r="L2361" s="75"/>
      <c r="M2361" s="80"/>
      <c r="N2361" s="194"/>
      <c r="O2361" s="70"/>
      <c r="P2361" s="70"/>
      <c r="Q2361" s="70"/>
      <c r="R2361" s="70"/>
      <c r="S2361" s="70"/>
      <c r="T2361" s="70"/>
      <c r="U2361" s="70"/>
      <c r="V2361" s="71"/>
      <c r="W2361" s="71"/>
      <c r="X2361" s="71"/>
      <c r="Y2361" s="70"/>
      <c r="Z2361" s="70"/>
      <c r="AA2361" s="65"/>
      <c r="AB2361" s="65"/>
      <c r="AC2361" s="65"/>
      <c r="AD2361" s="65"/>
      <c r="AE2361" s="65"/>
      <c r="AF2361" s="65"/>
      <c r="AG2361" s="65"/>
      <c r="AH2361" s="65"/>
      <c r="AI2361" s="65"/>
      <c r="AJ2361" s="65"/>
      <c r="AK2361" s="65"/>
      <c r="AL2361" s="65"/>
      <c r="AM2361" s="65"/>
      <c r="AN2361" s="125"/>
      <c r="AO2361" s="66"/>
      <c r="AP2361" s="125"/>
      <c r="AQ2361" s="65"/>
      <c r="AR2361" s="65"/>
      <c r="AS2361" s="65"/>
      <c r="AT2361" s="65"/>
      <c r="AU2361" s="65"/>
      <c r="AV2361" s="65"/>
      <c r="AW2361" s="65"/>
      <c r="AX2361" s="65"/>
      <c r="AY2361" s="65"/>
      <c r="AZ2361" s="65"/>
      <c r="BA2361" s="65"/>
      <c r="BB2361" s="65"/>
      <c r="BC2361" s="65"/>
      <c r="BD2361" s="65"/>
      <c r="BE2361" s="65"/>
      <c r="BF2361" s="65"/>
      <c r="BG2361" s="65"/>
      <c r="BH2361" s="65"/>
      <c r="BI2361" s="65"/>
      <c r="BJ2361" s="65"/>
      <c r="BK2361" s="65"/>
      <c r="BL2361" s="65"/>
      <c r="BM2361" s="65"/>
      <c r="BN2361" s="65"/>
      <c r="BO2361" s="65"/>
      <c r="BP2361" s="66"/>
      <c r="BQ2361" s="65"/>
      <c r="BR2361" s="65"/>
      <c r="BS2361" s="65"/>
      <c r="BT2361" s="65"/>
      <c r="BU2361" s="65"/>
      <c r="BV2361" s="65"/>
      <c r="BW2361" s="65"/>
      <c r="BX2361" s="65"/>
      <c r="BY2361" s="65"/>
      <c r="BZ2361" s="65"/>
      <c r="CA2361" s="65"/>
      <c r="CB2361" s="65"/>
    </row>
    <row r="2362" spans="1:80" x14ac:dyDescent="0.3">
      <c r="A2362" s="65"/>
      <c r="B2362" s="72"/>
      <c r="C2362" s="73"/>
      <c r="D2362" s="74"/>
      <c r="E2362" s="74"/>
      <c r="F2362" s="74"/>
      <c r="G2362" s="75"/>
      <c r="H2362" s="75"/>
      <c r="I2362" s="75"/>
      <c r="J2362" s="75"/>
      <c r="K2362" s="75"/>
      <c r="L2362" s="75"/>
      <c r="M2362" s="80"/>
      <c r="N2362" s="194"/>
      <c r="O2362" s="70"/>
      <c r="P2362" s="70"/>
      <c r="Q2362" s="70"/>
      <c r="R2362" s="70"/>
      <c r="S2362" s="70"/>
      <c r="T2362" s="70"/>
      <c r="U2362" s="70"/>
      <c r="V2362" s="71"/>
      <c r="W2362" s="71"/>
      <c r="X2362" s="71"/>
      <c r="Y2362" s="70"/>
      <c r="Z2362" s="70"/>
      <c r="AA2362" s="65"/>
      <c r="AB2362" s="65"/>
      <c r="AC2362" s="65"/>
      <c r="AD2362" s="65"/>
      <c r="AE2362" s="65"/>
      <c r="AF2362" s="65"/>
      <c r="AG2362" s="65"/>
      <c r="AH2362" s="65"/>
      <c r="AI2362" s="65"/>
      <c r="AJ2362" s="65"/>
      <c r="AK2362" s="65"/>
      <c r="AL2362" s="65"/>
      <c r="AM2362" s="65"/>
      <c r="AN2362" s="125"/>
      <c r="AO2362" s="66"/>
      <c r="AP2362" s="125"/>
      <c r="AQ2362" s="65"/>
      <c r="AR2362" s="65"/>
      <c r="AS2362" s="65"/>
      <c r="AT2362" s="65"/>
      <c r="AU2362" s="65"/>
      <c r="AV2362" s="65"/>
      <c r="AW2362" s="65"/>
      <c r="AX2362" s="65"/>
      <c r="AY2362" s="65"/>
      <c r="AZ2362" s="65"/>
      <c r="BA2362" s="65"/>
      <c r="BB2362" s="65"/>
      <c r="BC2362" s="65"/>
      <c r="BD2362" s="65"/>
      <c r="BE2362" s="65"/>
      <c r="BF2362" s="65"/>
      <c r="BG2362" s="65"/>
      <c r="BH2362" s="65"/>
      <c r="BI2362" s="65"/>
      <c r="BJ2362" s="65"/>
      <c r="BK2362" s="65"/>
      <c r="BL2362" s="65"/>
      <c r="BM2362" s="65"/>
      <c r="BN2362" s="65"/>
      <c r="BO2362" s="65"/>
      <c r="BP2362" s="66"/>
      <c r="BQ2362" s="65"/>
      <c r="BR2362" s="65"/>
      <c r="BS2362" s="65"/>
      <c r="BT2362" s="65"/>
      <c r="BU2362" s="65"/>
      <c r="BV2362" s="65"/>
      <c r="BW2362" s="65"/>
      <c r="BX2362" s="65"/>
      <c r="BY2362" s="65"/>
      <c r="BZ2362" s="65"/>
      <c r="CA2362" s="65"/>
      <c r="CB2362" s="65"/>
    </row>
    <row r="2363" spans="1:80" x14ac:dyDescent="0.3">
      <c r="A2363" s="65"/>
      <c r="B2363" s="72"/>
      <c r="C2363" s="73"/>
      <c r="D2363" s="74"/>
      <c r="E2363" s="74"/>
      <c r="F2363" s="74"/>
      <c r="G2363" s="75"/>
      <c r="H2363" s="75"/>
      <c r="I2363" s="75"/>
      <c r="J2363" s="75"/>
      <c r="K2363" s="75"/>
      <c r="L2363" s="75"/>
      <c r="M2363" s="80"/>
      <c r="N2363" s="194"/>
      <c r="O2363" s="70"/>
      <c r="P2363" s="70"/>
      <c r="Q2363" s="70"/>
      <c r="R2363" s="70"/>
      <c r="S2363" s="70"/>
      <c r="T2363" s="70"/>
      <c r="U2363" s="70"/>
      <c r="V2363" s="71"/>
      <c r="W2363" s="71"/>
      <c r="X2363" s="71"/>
      <c r="Y2363" s="70"/>
      <c r="Z2363" s="70"/>
      <c r="AA2363" s="65"/>
      <c r="AB2363" s="65"/>
      <c r="AC2363" s="82"/>
      <c r="AD2363" s="82"/>
      <c r="AE2363" s="82"/>
      <c r="AF2363" s="82"/>
      <c r="AG2363" s="82"/>
      <c r="AH2363" s="82"/>
      <c r="AI2363" s="82"/>
      <c r="AJ2363" s="82"/>
      <c r="AK2363" s="82"/>
      <c r="AL2363" s="82"/>
      <c r="AM2363" s="82"/>
      <c r="AN2363" s="114"/>
      <c r="AO2363" s="82"/>
      <c r="AP2363" s="114"/>
      <c r="AQ2363" s="82"/>
      <c r="AR2363" s="82"/>
      <c r="AS2363" s="82"/>
      <c r="AT2363" s="82"/>
      <c r="AU2363" s="82"/>
      <c r="AV2363" s="82"/>
      <c r="AW2363" s="82"/>
      <c r="AX2363" s="82"/>
      <c r="AY2363" s="82"/>
      <c r="AZ2363" s="82"/>
      <c r="BA2363" s="82"/>
      <c r="BB2363" s="65"/>
      <c r="BC2363" s="65"/>
      <c r="BD2363" s="82"/>
      <c r="BE2363" s="82"/>
      <c r="BF2363" s="82"/>
      <c r="BG2363" s="82"/>
      <c r="BH2363" s="82"/>
      <c r="BI2363" s="82"/>
      <c r="BJ2363" s="82"/>
      <c r="BK2363" s="82"/>
      <c r="BL2363" s="82"/>
      <c r="BM2363" s="82"/>
      <c r="BN2363" s="82"/>
      <c r="BO2363" s="82"/>
      <c r="BP2363" s="82"/>
      <c r="BQ2363" s="82"/>
      <c r="BR2363" s="82"/>
      <c r="BS2363" s="82"/>
      <c r="BT2363" s="82"/>
      <c r="BU2363" s="82"/>
      <c r="BV2363" s="82"/>
      <c r="BW2363" s="82"/>
      <c r="BX2363" s="82"/>
      <c r="BY2363" s="82"/>
      <c r="BZ2363" s="82"/>
      <c r="CA2363" s="82"/>
      <c r="CB2363" s="82"/>
    </row>
    <row r="2364" spans="1:80" x14ac:dyDescent="0.3">
      <c r="A2364" s="65"/>
      <c r="B2364" s="72"/>
      <c r="C2364" s="73"/>
      <c r="D2364" s="74"/>
      <c r="E2364" s="74"/>
      <c r="F2364" s="74"/>
      <c r="G2364" s="75"/>
      <c r="H2364" s="75"/>
      <c r="I2364" s="75"/>
      <c r="J2364" s="75"/>
      <c r="K2364" s="75"/>
      <c r="L2364" s="75"/>
      <c r="M2364" s="80"/>
      <c r="N2364" s="194"/>
      <c r="O2364" s="70"/>
      <c r="P2364" s="70"/>
      <c r="Q2364" s="70"/>
      <c r="R2364" s="70"/>
      <c r="S2364" s="70"/>
      <c r="T2364" s="70"/>
      <c r="U2364" s="70"/>
      <c r="V2364" s="71"/>
      <c r="W2364" s="71"/>
      <c r="X2364" s="71"/>
      <c r="Y2364" s="70"/>
      <c r="Z2364" s="70"/>
      <c r="AA2364" s="65"/>
      <c r="AB2364" s="65"/>
      <c r="AC2364" s="125"/>
      <c r="AD2364" s="125"/>
      <c r="AE2364" s="126"/>
      <c r="AF2364" s="126"/>
      <c r="AG2364" s="126"/>
      <c r="AH2364" s="125"/>
      <c r="AI2364" s="125"/>
      <c r="AJ2364" s="125"/>
      <c r="AK2364" s="125"/>
      <c r="AL2364" s="125"/>
      <c r="AM2364" s="125"/>
      <c r="AN2364" s="125"/>
      <c r="AO2364" s="66"/>
      <c r="AP2364" s="125"/>
      <c r="AQ2364" s="125"/>
      <c r="AR2364" s="125"/>
      <c r="AS2364" s="125"/>
      <c r="AT2364" s="125"/>
      <c r="AU2364" s="125"/>
      <c r="AV2364" s="125"/>
      <c r="AW2364" s="126"/>
      <c r="AX2364" s="126"/>
      <c r="AY2364" s="126"/>
      <c r="AZ2364" s="127"/>
      <c r="BA2364" s="128"/>
      <c r="BB2364" s="65"/>
      <c r="BC2364" s="65"/>
      <c r="BD2364" s="125"/>
      <c r="BE2364" s="125"/>
      <c r="BF2364" s="126"/>
      <c r="BG2364" s="126"/>
      <c r="BH2364" s="126"/>
      <c r="BI2364" s="125"/>
      <c r="BJ2364" s="125"/>
      <c r="BK2364" s="125"/>
      <c r="BL2364" s="125"/>
      <c r="BM2364" s="125"/>
      <c r="BN2364" s="125"/>
      <c r="BO2364" s="129"/>
      <c r="BP2364" s="66"/>
      <c r="BQ2364" s="129"/>
      <c r="BR2364" s="125"/>
      <c r="BS2364" s="125"/>
      <c r="BT2364" s="125"/>
      <c r="BU2364" s="125"/>
      <c r="BV2364" s="125"/>
      <c r="BW2364" s="125"/>
      <c r="BX2364" s="126"/>
      <c r="BY2364" s="126"/>
      <c r="BZ2364" s="126"/>
      <c r="CA2364" s="127"/>
      <c r="CB2364" s="128"/>
    </row>
    <row r="2365" spans="1:80" x14ac:dyDescent="0.3">
      <c r="A2365" s="65"/>
      <c r="B2365" s="72"/>
      <c r="C2365" s="73"/>
      <c r="D2365" s="74"/>
      <c r="E2365" s="74"/>
      <c r="F2365" s="74"/>
      <c r="G2365" s="75"/>
      <c r="H2365" s="75"/>
      <c r="I2365" s="75"/>
      <c r="J2365" s="75"/>
      <c r="K2365" s="75"/>
      <c r="L2365" s="75"/>
      <c r="M2365" s="80"/>
      <c r="N2365" s="194"/>
      <c r="O2365" s="70"/>
      <c r="P2365" s="70"/>
      <c r="Q2365" s="70"/>
      <c r="R2365" s="70"/>
      <c r="S2365" s="70"/>
      <c r="T2365" s="70"/>
      <c r="U2365" s="70"/>
      <c r="V2365" s="71"/>
      <c r="W2365" s="71"/>
      <c r="X2365" s="71"/>
      <c r="Y2365" s="70"/>
      <c r="Z2365" s="70"/>
      <c r="AA2365" s="65"/>
      <c r="AB2365" s="65"/>
      <c r="AC2365" s="125"/>
      <c r="AD2365" s="125"/>
      <c r="AE2365" s="126"/>
      <c r="AF2365" s="126"/>
      <c r="AG2365" s="126"/>
      <c r="AH2365" s="125"/>
      <c r="AI2365" s="125"/>
      <c r="AJ2365" s="125"/>
      <c r="AK2365" s="125"/>
      <c r="AL2365" s="125"/>
      <c r="AM2365" s="125"/>
      <c r="AN2365" s="125"/>
      <c r="AO2365" s="66"/>
      <c r="AP2365" s="125"/>
      <c r="AQ2365" s="125"/>
      <c r="AR2365" s="125"/>
      <c r="AS2365" s="125"/>
      <c r="AT2365" s="125"/>
      <c r="AU2365" s="125"/>
      <c r="AV2365" s="125"/>
      <c r="AW2365" s="126"/>
      <c r="AX2365" s="126"/>
      <c r="AY2365" s="126"/>
      <c r="AZ2365" s="127"/>
      <c r="BA2365" s="128"/>
      <c r="BB2365" s="65"/>
      <c r="BC2365" s="65"/>
      <c r="BD2365" s="125"/>
      <c r="BE2365" s="125"/>
      <c r="BF2365" s="126"/>
      <c r="BG2365" s="126"/>
      <c r="BH2365" s="126"/>
      <c r="BI2365" s="125"/>
      <c r="BJ2365" s="125"/>
      <c r="BK2365" s="125"/>
      <c r="BL2365" s="125"/>
      <c r="BM2365" s="125"/>
      <c r="BN2365" s="125"/>
      <c r="BO2365" s="129"/>
      <c r="BP2365" s="66"/>
      <c r="BQ2365" s="129"/>
      <c r="BR2365" s="125"/>
      <c r="BS2365" s="125"/>
      <c r="BT2365" s="125"/>
      <c r="BU2365" s="125"/>
      <c r="BV2365" s="125"/>
      <c r="BW2365" s="125"/>
      <c r="BX2365" s="126"/>
      <c r="BY2365" s="126"/>
      <c r="BZ2365" s="126"/>
      <c r="CA2365" s="127"/>
      <c r="CB2365" s="128"/>
    </row>
    <row r="2366" spans="1:80" x14ac:dyDescent="0.3">
      <c r="A2366" s="65"/>
      <c r="B2366" s="72"/>
      <c r="C2366" s="73"/>
      <c r="D2366" s="74"/>
      <c r="E2366" s="74"/>
      <c r="F2366" s="74"/>
      <c r="G2366" s="75"/>
      <c r="H2366" s="75"/>
      <c r="I2366" s="75"/>
      <c r="J2366" s="75"/>
      <c r="K2366" s="75"/>
      <c r="L2366" s="75"/>
      <c r="M2366" s="80"/>
      <c r="N2366" s="194"/>
      <c r="O2366" s="70"/>
      <c r="P2366" s="70"/>
      <c r="Q2366" s="70"/>
      <c r="R2366" s="70"/>
      <c r="S2366" s="70"/>
      <c r="T2366" s="70"/>
      <c r="U2366" s="70"/>
      <c r="V2366" s="71"/>
      <c r="W2366" s="71"/>
      <c r="X2366" s="71"/>
      <c r="Y2366" s="70"/>
      <c r="Z2366" s="70"/>
      <c r="AA2366" s="65"/>
      <c r="AB2366" s="65"/>
      <c r="AC2366" s="125"/>
      <c r="AD2366" s="125"/>
      <c r="AE2366" s="126"/>
      <c r="AF2366" s="126"/>
      <c r="AG2366" s="126"/>
      <c r="AH2366" s="125"/>
      <c r="AI2366" s="125"/>
      <c r="AJ2366" s="125"/>
      <c r="AK2366" s="125"/>
      <c r="AL2366" s="125"/>
      <c r="AM2366" s="125"/>
      <c r="AN2366" s="125"/>
      <c r="AO2366" s="66"/>
      <c r="AP2366" s="125"/>
      <c r="AQ2366" s="125"/>
      <c r="AR2366" s="125"/>
      <c r="AS2366" s="125"/>
      <c r="AT2366" s="125"/>
      <c r="AU2366" s="125"/>
      <c r="AV2366" s="125"/>
      <c r="AW2366" s="126"/>
      <c r="AX2366" s="126"/>
      <c r="AY2366" s="126"/>
      <c r="AZ2366" s="127"/>
      <c r="BA2366" s="128"/>
      <c r="BB2366" s="65"/>
      <c r="BC2366" s="65"/>
      <c r="BD2366" s="125"/>
      <c r="BE2366" s="125"/>
      <c r="BF2366" s="126"/>
      <c r="BG2366" s="126"/>
      <c r="BH2366" s="126"/>
      <c r="BI2366" s="125"/>
      <c r="BJ2366" s="125"/>
      <c r="BK2366" s="125"/>
      <c r="BL2366" s="125"/>
      <c r="BM2366" s="125"/>
      <c r="BN2366" s="125"/>
      <c r="BO2366" s="129"/>
      <c r="BP2366" s="66"/>
      <c r="BQ2366" s="129"/>
      <c r="BR2366" s="125"/>
      <c r="BS2366" s="125"/>
      <c r="BT2366" s="125"/>
      <c r="BU2366" s="125"/>
      <c r="BV2366" s="125"/>
      <c r="BW2366" s="125"/>
      <c r="BX2366" s="126"/>
      <c r="BY2366" s="126"/>
      <c r="BZ2366" s="126"/>
      <c r="CA2366" s="127"/>
      <c r="CB2366" s="128"/>
    </row>
    <row r="2367" spans="1:80" x14ac:dyDescent="0.3">
      <c r="A2367" s="65"/>
      <c r="B2367" s="72"/>
      <c r="C2367" s="73"/>
      <c r="D2367" s="74"/>
      <c r="E2367" s="74"/>
      <c r="F2367" s="74"/>
      <c r="G2367" s="75"/>
      <c r="H2367" s="75"/>
      <c r="I2367" s="75"/>
      <c r="J2367" s="75"/>
      <c r="K2367" s="75"/>
      <c r="L2367" s="75"/>
      <c r="M2367" s="80"/>
      <c r="N2367" s="194"/>
      <c r="O2367" s="70"/>
      <c r="P2367" s="70"/>
      <c r="Q2367" s="70"/>
      <c r="R2367" s="70"/>
      <c r="S2367" s="70"/>
      <c r="T2367" s="70"/>
      <c r="U2367" s="70"/>
      <c r="V2367" s="71"/>
      <c r="W2367" s="71"/>
      <c r="X2367" s="71"/>
      <c r="Y2367" s="70"/>
      <c r="Z2367" s="70"/>
      <c r="AA2367" s="65"/>
      <c r="AB2367" s="65"/>
      <c r="AC2367" s="125"/>
      <c r="AD2367" s="125"/>
      <c r="AE2367" s="126"/>
      <c r="AF2367" s="126"/>
      <c r="AG2367" s="126"/>
      <c r="AH2367" s="125"/>
      <c r="AI2367" s="125"/>
      <c r="AJ2367" s="125"/>
      <c r="AK2367" s="125"/>
      <c r="AL2367" s="125"/>
      <c r="AM2367" s="125"/>
      <c r="AN2367" s="125"/>
      <c r="AO2367" s="66"/>
      <c r="AP2367" s="125"/>
      <c r="AQ2367" s="125"/>
      <c r="AR2367" s="125"/>
      <c r="AS2367" s="125"/>
      <c r="AT2367" s="125"/>
      <c r="AU2367" s="125"/>
      <c r="AV2367" s="125"/>
      <c r="AW2367" s="126"/>
      <c r="AX2367" s="126"/>
      <c r="AY2367" s="126"/>
      <c r="AZ2367" s="127"/>
      <c r="BA2367" s="128"/>
      <c r="BB2367" s="65"/>
      <c r="BC2367" s="65"/>
      <c r="BD2367" s="125"/>
      <c r="BE2367" s="125"/>
      <c r="BF2367" s="126"/>
      <c r="BG2367" s="126"/>
      <c r="BH2367" s="126"/>
      <c r="BI2367" s="125"/>
      <c r="BJ2367" s="125"/>
      <c r="BK2367" s="125"/>
      <c r="BL2367" s="125"/>
      <c r="BM2367" s="125"/>
      <c r="BN2367" s="125"/>
      <c r="BO2367" s="129"/>
      <c r="BP2367" s="66"/>
      <c r="BQ2367" s="129"/>
      <c r="BR2367" s="125"/>
      <c r="BS2367" s="125"/>
      <c r="BT2367" s="125"/>
      <c r="BU2367" s="125"/>
      <c r="BV2367" s="125"/>
      <c r="BW2367" s="125"/>
      <c r="BX2367" s="126"/>
      <c r="BY2367" s="126"/>
      <c r="BZ2367" s="126"/>
      <c r="CA2367" s="127"/>
      <c r="CB2367" s="128"/>
    </row>
    <row r="2368" spans="1:80" x14ac:dyDescent="0.3">
      <c r="A2368" s="65"/>
      <c r="B2368" s="72"/>
      <c r="C2368" s="73"/>
      <c r="D2368" s="74"/>
      <c r="E2368" s="74"/>
      <c r="F2368" s="74"/>
      <c r="G2368" s="75"/>
      <c r="H2368" s="75"/>
      <c r="I2368" s="75"/>
      <c r="J2368" s="75"/>
      <c r="K2368" s="75"/>
      <c r="L2368" s="75"/>
      <c r="M2368" s="80"/>
      <c r="N2368" s="194"/>
      <c r="O2368" s="70"/>
      <c r="P2368" s="70"/>
      <c r="Q2368" s="70"/>
      <c r="R2368" s="70"/>
      <c r="S2368" s="70"/>
      <c r="T2368" s="70"/>
      <c r="U2368" s="70"/>
      <c r="V2368" s="71"/>
      <c r="W2368" s="71"/>
      <c r="X2368" s="71"/>
      <c r="Y2368" s="70"/>
      <c r="Z2368" s="70"/>
      <c r="AA2368" s="65"/>
      <c r="AB2368" s="65"/>
      <c r="AC2368" s="125"/>
      <c r="AD2368" s="125"/>
      <c r="AE2368" s="126"/>
      <c r="AF2368" s="126"/>
      <c r="AG2368" s="126"/>
      <c r="AH2368" s="125"/>
      <c r="AI2368" s="125"/>
      <c r="AJ2368" s="125"/>
      <c r="AK2368" s="125"/>
      <c r="AL2368" s="125"/>
      <c r="AM2368" s="125"/>
      <c r="AN2368" s="125"/>
      <c r="AO2368" s="66"/>
      <c r="AP2368" s="125"/>
      <c r="AQ2368" s="125"/>
      <c r="AR2368" s="125"/>
      <c r="AS2368" s="125"/>
      <c r="AT2368" s="125"/>
      <c r="AU2368" s="125"/>
      <c r="AV2368" s="125"/>
      <c r="AW2368" s="126"/>
      <c r="AX2368" s="126"/>
      <c r="AY2368" s="126"/>
      <c r="AZ2368" s="127"/>
      <c r="BA2368" s="128"/>
      <c r="BB2368" s="65"/>
      <c r="BC2368" s="65"/>
      <c r="BD2368" s="125"/>
      <c r="BE2368" s="125"/>
      <c r="BF2368" s="126"/>
      <c r="BG2368" s="126"/>
      <c r="BH2368" s="126"/>
      <c r="BI2368" s="125"/>
      <c r="BJ2368" s="125"/>
      <c r="BK2368" s="125"/>
      <c r="BL2368" s="125"/>
      <c r="BM2368" s="125"/>
      <c r="BN2368" s="125"/>
      <c r="BO2368" s="129"/>
      <c r="BP2368" s="66"/>
      <c r="BQ2368" s="129"/>
      <c r="BR2368" s="125"/>
      <c r="BS2368" s="125"/>
      <c r="BT2368" s="125"/>
      <c r="BU2368" s="125"/>
      <c r="BV2368" s="125"/>
      <c r="BW2368" s="125"/>
      <c r="BX2368" s="126"/>
      <c r="BY2368" s="126"/>
      <c r="BZ2368" s="126"/>
      <c r="CA2368" s="127"/>
      <c r="CB2368" s="128"/>
    </row>
    <row r="2369" spans="1:80" x14ac:dyDescent="0.3">
      <c r="A2369" s="65"/>
      <c r="B2369" s="72"/>
      <c r="C2369" s="73"/>
      <c r="D2369" s="74"/>
      <c r="E2369" s="74"/>
      <c r="F2369" s="74"/>
      <c r="G2369" s="75"/>
      <c r="H2369" s="75"/>
      <c r="I2369" s="75"/>
      <c r="J2369" s="75"/>
      <c r="K2369" s="75"/>
      <c r="L2369" s="75"/>
      <c r="M2369" s="80"/>
      <c r="N2369" s="194"/>
      <c r="O2369" s="70"/>
      <c r="P2369" s="70"/>
      <c r="Q2369" s="70"/>
      <c r="R2369" s="70"/>
      <c r="S2369" s="70"/>
      <c r="T2369" s="70"/>
      <c r="U2369" s="70"/>
      <c r="V2369" s="71"/>
      <c r="W2369" s="71"/>
      <c r="X2369" s="71"/>
      <c r="Y2369" s="70"/>
      <c r="Z2369" s="70"/>
      <c r="AA2369" s="65"/>
      <c r="AB2369" s="65"/>
      <c r="AC2369" s="125"/>
      <c r="AD2369" s="125"/>
      <c r="AE2369" s="126"/>
      <c r="AF2369" s="126"/>
      <c r="AG2369" s="126"/>
      <c r="AH2369" s="125"/>
      <c r="AI2369" s="125"/>
      <c r="AJ2369" s="125"/>
      <c r="AK2369" s="125"/>
      <c r="AL2369" s="125"/>
      <c r="AM2369" s="125"/>
      <c r="AN2369" s="125"/>
      <c r="AO2369" s="66"/>
      <c r="AP2369" s="125"/>
      <c r="AQ2369" s="125"/>
      <c r="AR2369" s="125"/>
      <c r="AS2369" s="125"/>
      <c r="AT2369" s="125"/>
      <c r="AU2369" s="125"/>
      <c r="AV2369" s="125"/>
      <c r="AW2369" s="126"/>
      <c r="AX2369" s="126"/>
      <c r="AY2369" s="126"/>
      <c r="AZ2369" s="127"/>
      <c r="BA2369" s="128"/>
      <c r="BB2369" s="65"/>
      <c r="BC2369" s="65"/>
      <c r="BD2369" s="125"/>
      <c r="BE2369" s="125"/>
      <c r="BF2369" s="126"/>
      <c r="BG2369" s="126"/>
      <c r="BH2369" s="126"/>
      <c r="BI2369" s="125"/>
      <c r="BJ2369" s="125"/>
      <c r="BK2369" s="125"/>
      <c r="BL2369" s="125"/>
      <c r="BM2369" s="125"/>
      <c r="BN2369" s="125"/>
      <c r="BO2369" s="129"/>
      <c r="BP2369" s="66"/>
      <c r="BQ2369" s="129"/>
      <c r="BR2369" s="125"/>
      <c r="BS2369" s="125"/>
      <c r="BT2369" s="125"/>
      <c r="BU2369" s="125"/>
      <c r="BV2369" s="125"/>
      <c r="BW2369" s="125"/>
      <c r="BX2369" s="126"/>
      <c r="BY2369" s="126"/>
      <c r="BZ2369" s="126"/>
      <c r="CA2369" s="127"/>
      <c r="CB2369" s="128"/>
    </row>
    <row r="2370" spans="1:80" x14ac:dyDescent="0.3">
      <c r="A2370" s="65"/>
      <c r="B2370" s="72"/>
      <c r="C2370" s="73"/>
      <c r="D2370" s="74"/>
      <c r="E2370" s="74"/>
      <c r="F2370" s="74"/>
      <c r="G2370" s="75"/>
      <c r="H2370" s="75"/>
      <c r="I2370" s="75"/>
      <c r="J2370" s="75"/>
      <c r="K2370" s="75"/>
      <c r="L2370" s="75"/>
      <c r="M2370" s="80"/>
      <c r="N2370" s="194"/>
      <c r="O2370" s="70"/>
      <c r="P2370" s="70"/>
      <c r="Q2370" s="70"/>
      <c r="R2370" s="70"/>
      <c r="S2370" s="70"/>
      <c r="T2370" s="70"/>
      <c r="U2370" s="70"/>
      <c r="V2370" s="71"/>
      <c r="W2370" s="71"/>
      <c r="X2370" s="71"/>
      <c r="Y2370" s="70"/>
      <c r="Z2370" s="70"/>
      <c r="AA2370" s="65"/>
      <c r="AB2370" s="65"/>
      <c r="AC2370" s="125"/>
      <c r="AD2370" s="125"/>
      <c r="AE2370" s="126"/>
      <c r="AF2370" s="126"/>
      <c r="AG2370" s="126"/>
      <c r="AH2370" s="125"/>
      <c r="AI2370" s="125"/>
      <c r="AJ2370" s="125"/>
      <c r="AK2370" s="125"/>
      <c r="AL2370" s="125"/>
      <c r="AM2370" s="125"/>
      <c r="AN2370" s="125"/>
      <c r="AO2370" s="66"/>
      <c r="AP2370" s="125"/>
      <c r="AQ2370" s="125"/>
      <c r="AR2370" s="125"/>
      <c r="AS2370" s="125"/>
      <c r="AT2370" s="125"/>
      <c r="AU2370" s="125"/>
      <c r="AV2370" s="125"/>
      <c r="AW2370" s="126"/>
      <c r="AX2370" s="126"/>
      <c r="AY2370" s="126"/>
      <c r="AZ2370" s="127"/>
      <c r="BA2370" s="128"/>
      <c r="BB2370" s="65"/>
      <c r="BC2370" s="65"/>
      <c r="BD2370" s="125"/>
      <c r="BE2370" s="125"/>
      <c r="BF2370" s="126"/>
      <c r="BG2370" s="126"/>
      <c r="BH2370" s="126"/>
      <c r="BI2370" s="125"/>
      <c r="BJ2370" s="125"/>
      <c r="BK2370" s="125"/>
      <c r="BL2370" s="125"/>
      <c r="BM2370" s="125"/>
      <c r="BN2370" s="125"/>
      <c r="BO2370" s="129"/>
      <c r="BP2370" s="66"/>
      <c r="BQ2370" s="129"/>
      <c r="BR2370" s="125"/>
      <c r="BS2370" s="125"/>
      <c r="BT2370" s="125"/>
      <c r="BU2370" s="125"/>
      <c r="BV2370" s="125"/>
      <c r="BW2370" s="125"/>
      <c r="BX2370" s="126"/>
      <c r="BY2370" s="126"/>
      <c r="BZ2370" s="126"/>
      <c r="CA2370" s="127"/>
      <c r="CB2370" s="128"/>
    </row>
    <row r="2371" spans="1:80" x14ac:dyDescent="0.3">
      <c r="A2371" s="65"/>
      <c r="B2371" s="72"/>
      <c r="C2371" s="73"/>
      <c r="D2371" s="74"/>
      <c r="E2371" s="74"/>
      <c r="F2371" s="74"/>
      <c r="G2371" s="75"/>
      <c r="H2371" s="75"/>
      <c r="I2371" s="75"/>
      <c r="J2371" s="75"/>
      <c r="K2371" s="75"/>
      <c r="L2371" s="75"/>
      <c r="M2371" s="80"/>
      <c r="N2371" s="194"/>
      <c r="O2371" s="70"/>
      <c r="P2371" s="70"/>
      <c r="Q2371" s="70"/>
      <c r="R2371" s="70"/>
      <c r="S2371" s="70"/>
      <c r="T2371" s="70"/>
      <c r="U2371" s="70"/>
      <c r="V2371" s="71"/>
      <c r="W2371" s="71"/>
      <c r="X2371" s="71"/>
      <c r="Y2371" s="70"/>
      <c r="Z2371" s="70"/>
      <c r="AA2371" s="65"/>
      <c r="AB2371" s="65"/>
      <c r="AC2371" s="125"/>
      <c r="AD2371" s="125"/>
      <c r="AE2371" s="126"/>
      <c r="AF2371" s="126"/>
      <c r="AG2371" s="126"/>
      <c r="AH2371" s="125"/>
      <c r="AI2371" s="125"/>
      <c r="AJ2371" s="125"/>
      <c r="AK2371" s="125"/>
      <c r="AL2371" s="125"/>
      <c r="AM2371" s="125"/>
      <c r="AN2371" s="125"/>
      <c r="AO2371" s="66"/>
      <c r="AP2371" s="125"/>
      <c r="AQ2371" s="125"/>
      <c r="AR2371" s="125"/>
      <c r="AS2371" s="125"/>
      <c r="AT2371" s="125"/>
      <c r="AU2371" s="125"/>
      <c r="AV2371" s="125"/>
      <c r="AW2371" s="126"/>
      <c r="AX2371" s="126"/>
      <c r="AY2371" s="126"/>
      <c r="AZ2371" s="127"/>
      <c r="BA2371" s="128"/>
      <c r="BB2371" s="65"/>
      <c r="BC2371" s="65"/>
      <c r="BD2371" s="125"/>
      <c r="BE2371" s="125"/>
      <c r="BF2371" s="126"/>
      <c r="BG2371" s="126"/>
      <c r="BH2371" s="126"/>
      <c r="BI2371" s="125"/>
      <c r="BJ2371" s="125"/>
      <c r="BK2371" s="125"/>
      <c r="BL2371" s="125"/>
      <c r="BM2371" s="125"/>
      <c r="BN2371" s="125"/>
      <c r="BO2371" s="129"/>
      <c r="BP2371" s="66"/>
      <c r="BQ2371" s="129"/>
      <c r="BR2371" s="125"/>
      <c r="BS2371" s="125"/>
      <c r="BT2371" s="125"/>
      <c r="BU2371" s="125"/>
      <c r="BV2371" s="125"/>
      <c r="BW2371" s="125"/>
      <c r="BX2371" s="126"/>
      <c r="BY2371" s="126"/>
      <c r="BZ2371" s="126"/>
      <c r="CA2371" s="127"/>
      <c r="CB2371" s="128"/>
    </row>
    <row r="2372" spans="1:80" x14ac:dyDescent="0.3">
      <c r="A2372" s="65"/>
      <c r="B2372" s="72"/>
      <c r="C2372" s="73"/>
      <c r="D2372" s="74"/>
      <c r="E2372" s="74"/>
      <c r="F2372" s="74"/>
      <c r="G2372" s="75"/>
      <c r="H2372" s="75"/>
      <c r="I2372" s="75"/>
      <c r="J2372" s="75"/>
      <c r="K2372" s="75"/>
      <c r="L2372" s="75"/>
      <c r="M2372" s="80"/>
      <c r="N2372" s="194"/>
      <c r="O2372" s="70"/>
      <c r="P2372" s="70"/>
      <c r="Q2372" s="70"/>
      <c r="R2372" s="70"/>
      <c r="S2372" s="70"/>
      <c r="T2372" s="70"/>
      <c r="U2372" s="70"/>
      <c r="V2372" s="71"/>
      <c r="W2372" s="71"/>
      <c r="X2372" s="71"/>
      <c r="Y2372" s="70"/>
      <c r="Z2372" s="70"/>
      <c r="AA2372" s="65"/>
      <c r="AB2372" s="65"/>
      <c r="AC2372" s="125"/>
      <c r="AD2372" s="125"/>
      <c r="AE2372" s="126"/>
      <c r="AF2372" s="126"/>
      <c r="AG2372" s="126"/>
      <c r="AH2372" s="125"/>
      <c r="AI2372" s="125"/>
      <c r="AJ2372" s="125"/>
      <c r="AK2372" s="125"/>
      <c r="AL2372" s="125"/>
      <c r="AM2372" s="125"/>
      <c r="AN2372" s="125"/>
      <c r="AO2372" s="66"/>
      <c r="AP2372" s="125"/>
      <c r="AQ2372" s="125"/>
      <c r="AR2372" s="125"/>
      <c r="AS2372" s="125"/>
      <c r="AT2372" s="125"/>
      <c r="AU2372" s="125"/>
      <c r="AV2372" s="125"/>
      <c r="AW2372" s="126"/>
      <c r="AX2372" s="126"/>
      <c r="AY2372" s="126"/>
      <c r="AZ2372" s="127"/>
      <c r="BA2372" s="128"/>
      <c r="BB2372" s="65"/>
      <c r="BC2372" s="65"/>
      <c r="BD2372" s="125"/>
      <c r="BE2372" s="125"/>
      <c r="BF2372" s="126"/>
      <c r="BG2372" s="126"/>
      <c r="BH2372" s="126"/>
      <c r="BI2372" s="125"/>
      <c r="BJ2372" s="125"/>
      <c r="BK2372" s="125"/>
      <c r="BL2372" s="125"/>
      <c r="BM2372" s="125"/>
      <c r="BN2372" s="125"/>
      <c r="BO2372" s="129"/>
      <c r="BP2372" s="66"/>
      <c r="BQ2372" s="129"/>
      <c r="BR2372" s="125"/>
      <c r="BS2372" s="125"/>
      <c r="BT2372" s="125"/>
      <c r="BU2372" s="125"/>
      <c r="BV2372" s="125"/>
      <c r="BW2372" s="125"/>
      <c r="BX2372" s="126"/>
      <c r="BY2372" s="126"/>
      <c r="BZ2372" s="126"/>
      <c r="CA2372" s="127"/>
      <c r="CB2372" s="128"/>
    </row>
    <row r="2373" spans="1:80" x14ac:dyDescent="0.3">
      <c r="A2373" s="65"/>
      <c r="B2373" s="72"/>
      <c r="C2373" s="73"/>
      <c r="D2373" s="74"/>
      <c r="E2373" s="74"/>
      <c r="F2373" s="74"/>
      <c r="G2373" s="75"/>
      <c r="H2373" s="75"/>
      <c r="I2373" s="75"/>
      <c r="J2373" s="75"/>
      <c r="K2373" s="75"/>
      <c r="L2373" s="75"/>
      <c r="M2373" s="80"/>
      <c r="N2373" s="194"/>
      <c r="O2373" s="70"/>
      <c r="P2373" s="70"/>
      <c r="Q2373" s="70"/>
      <c r="R2373" s="70"/>
      <c r="S2373" s="70"/>
      <c r="T2373" s="70"/>
      <c r="U2373" s="70"/>
      <c r="V2373" s="71"/>
      <c r="W2373" s="71"/>
      <c r="X2373" s="71"/>
      <c r="Y2373" s="70"/>
      <c r="Z2373" s="70"/>
      <c r="AA2373" s="65"/>
      <c r="AB2373" s="65"/>
      <c r="AC2373" s="125"/>
      <c r="AD2373" s="125"/>
      <c r="AE2373" s="126"/>
      <c r="AF2373" s="126"/>
      <c r="AG2373" s="126"/>
      <c r="AH2373" s="125"/>
      <c r="AI2373" s="125"/>
      <c r="AJ2373" s="125"/>
      <c r="AK2373" s="125"/>
      <c r="AL2373" s="125"/>
      <c r="AM2373" s="125"/>
      <c r="AN2373" s="125"/>
      <c r="AO2373" s="66"/>
      <c r="AP2373" s="125"/>
      <c r="AQ2373" s="125"/>
      <c r="AR2373" s="125"/>
      <c r="AS2373" s="125"/>
      <c r="AT2373" s="125"/>
      <c r="AU2373" s="125"/>
      <c r="AV2373" s="125"/>
      <c r="AW2373" s="126"/>
      <c r="AX2373" s="126"/>
      <c r="AY2373" s="126"/>
      <c r="AZ2373" s="127"/>
      <c r="BA2373" s="128"/>
      <c r="BB2373" s="65"/>
      <c r="BC2373" s="65"/>
      <c r="BD2373" s="125"/>
      <c r="BE2373" s="125"/>
      <c r="BF2373" s="126"/>
      <c r="BG2373" s="126"/>
      <c r="BH2373" s="126"/>
      <c r="BI2373" s="125"/>
      <c r="BJ2373" s="125"/>
      <c r="BK2373" s="125"/>
      <c r="BL2373" s="125"/>
      <c r="BM2373" s="125"/>
      <c r="BN2373" s="125"/>
      <c r="BO2373" s="129"/>
      <c r="BP2373" s="66"/>
      <c r="BQ2373" s="129"/>
      <c r="BR2373" s="125"/>
      <c r="BS2373" s="125"/>
      <c r="BT2373" s="125"/>
      <c r="BU2373" s="125"/>
      <c r="BV2373" s="125"/>
      <c r="BW2373" s="125"/>
      <c r="BX2373" s="126"/>
      <c r="BY2373" s="126"/>
      <c r="BZ2373" s="126"/>
      <c r="CA2373" s="127"/>
      <c r="CB2373" s="128"/>
    </row>
    <row r="2374" spans="1:80" x14ac:dyDescent="0.3">
      <c r="A2374" s="65"/>
      <c r="B2374" s="72"/>
      <c r="C2374" s="73"/>
      <c r="D2374" s="74"/>
      <c r="E2374" s="74"/>
      <c r="F2374" s="74"/>
      <c r="G2374" s="75"/>
      <c r="H2374" s="75"/>
      <c r="I2374" s="75"/>
      <c r="J2374" s="75"/>
      <c r="K2374" s="75"/>
      <c r="L2374" s="75"/>
      <c r="M2374" s="80"/>
      <c r="N2374" s="194"/>
      <c r="O2374" s="70"/>
      <c r="P2374" s="70"/>
      <c r="Q2374" s="70"/>
      <c r="R2374" s="70"/>
      <c r="S2374" s="70"/>
      <c r="T2374" s="70"/>
      <c r="U2374" s="70"/>
      <c r="V2374" s="71"/>
      <c r="W2374" s="71"/>
      <c r="X2374" s="71"/>
      <c r="Y2374" s="70"/>
      <c r="Z2374" s="70"/>
      <c r="AA2374" s="65"/>
      <c r="AB2374" s="65"/>
      <c r="AC2374" s="125"/>
      <c r="AD2374" s="125"/>
      <c r="AE2374" s="126"/>
      <c r="AF2374" s="126"/>
      <c r="AG2374" s="126"/>
      <c r="AH2374" s="125"/>
      <c r="AI2374" s="125"/>
      <c r="AJ2374" s="125"/>
      <c r="AK2374" s="125"/>
      <c r="AL2374" s="125"/>
      <c r="AM2374" s="125"/>
      <c r="AN2374" s="125"/>
      <c r="AO2374" s="66"/>
      <c r="AP2374" s="125"/>
      <c r="AQ2374" s="125"/>
      <c r="AR2374" s="125"/>
      <c r="AS2374" s="125"/>
      <c r="AT2374" s="125"/>
      <c r="AU2374" s="125"/>
      <c r="AV2374" s="125"/>
      <c r="AW2374" s="126"/>
      <c r="AX2374" s="126"/>
      <c r="AY2374" s="126"/>
      <c r="AZ2374" s="127"/>
      <c r="BA2374" s="128"/>
      <c r="BB2374" s="65"/>
      <c r="BC2374" s="65"/>
      <c r="BD2374" s="125"/>
      <c r="BE2374" s="125"/>
      <c r="BF2374" s="126"/>
      <c r="BG2374" s="126"/>
      <c r="BH2374" s="126"/>
      <c r="BI2374" s="125"/>
      <c r="BJ2374" s="125"/>
      <c r="BK2374" s="125"/>
      <c r="BL2374" s="125"/>
      <c r="BM2374" s="125"/>
      <c r="BN2374" s="125"/>
      <c r="BO2374" s="129"/>
      <c r="BP2374" s="66"/>
      <c r="BQ2374" s="129"/>
      <c r="BR2374" s="125"/>
      <c r="BS2374" s="125"/>
      <c r="BT2374" s="125"/>
      <c r="BU2374" s="125"/>
      <c r="BV2374" s="125"/>
      <c r="BW2374" s="125"/>
      <c r="BX2374" s="126"/>
      <c r="BY2374" s="126"/>
      <c r="BZ2374" s="126"/>
      <c r="CA2374" s="127"/>
      <c r="CB2374" s="128"/>
    </row>
    <row r="2375" spans="1:80" x14ac:dyDescent="0.3">
      <c r="A2375" s="65"/>
      <c r="B2375" s="72"/>
      <c r="C2375" s="73"/>
      <c r="D2375" s="74"/>
      <c r="E2375" s="74"/>
      <c r="F2375" s="74"/>
      <c r="G2375" s="75"/>
      <c r="H2375" s="75"/>
      <c r="I2375" s="75"/>
      <c r="J2375" s="75"/>
      <c r="K2375" s="75"/>
      <c r="L2375" s="75"/>
      <c r="M2375" s="80"/>
      <c r="N2375" s="194"/>
      <c r="O2375" s="70"/>
      <c r="P2375" s="70"/>
      <c r="Q2375" s="70"/>
      <c r="R2375" s="70"/>
      <c r="S2375" s="70"/>
      <c r="T2375" s="70"/>
      <c r="U2375" s="70"/>
      <c r="V2375" s="71"/>
      <c r="W2375" s="71"/>
      <c r="X2375" s="71"/>
      <c r="Y2375" s="70"/>
      <c r="Z2375" s="70"/>
      <c r="AA2375" s="65"/>
      <c r="AB2375" s="65"/>
      <c r="AC2375" s="125"/>
      <c r="AD2375" s="125"/>
      <c r="AE2375" s="126"/>
      <c r="AF2375" s="126"/>
      <c r="AG2375" s="126"/>
      <c r="AH2375" s="125"/>
      <c r="AI2375" s="125"/>
      <c r="AJ2375" s="125"/>
      <c r="AK2375" s="125"/>
      <c r="AL2375" s="125"/>
      <c r="AM2375" s="125"/>
      <c r="AN2375" s="125"/>
      <c r="AO2375" s="66"/>
      <c r="AP2375" s="125"/>
      <c r="AQ2375" s="125"/>
      <c r="AR2375" s="125"/>
      <c r="AS2375" s="125"/>
      <c r="AT2375" s="125"/>
      <c r="AU2375" s="125"/>
      <c r="AV2375" s="125"/>
      <c r="AW2375" s="126"/>
      <c r="AX2375" s="126"/>
      <c r="AY2375" s="126"/>
      <c r="AZ2375" s="127"/>
      <c r="BA2375" s="128"/>
      <c r="BB2375" s="65"/>
      <c r="BC2375" s="65"/>
      <c r="BD2375" s="125"/>
      <c r="BE2375" s="125"/>
      <c r="BF2375" s="126"/>
      <c r="BG2375" s="126"/>
      <c r="BH2375" s="126"/>
      <c r="BI2375" s="125"/>
      <c r="BJ2375" s="125"/>
      <c r="BK2375" s="125"/>
      <c r="BL2375" s="125"/>
      <c r="BM2375" s="125"/>
      <c r="BN2375" s="125"/>
      <c r="BO2375" s="129"/>
      <c r="BP2375" s="66"/>
      <c r="BQ2375" s="129"/>
      <c r="BR2375" s="125"/>
      <c r="BS2375" s="125"/>
      <c r="BT2375" s="125"/>
      <c r="BU2375" s="125"/>
      <c r="BV2375" s="125"/>
      <c r="BW2375" s="125"/>
      <c r="BX2375" s="126"/>
      <c r="BY2375" s="126"/>
      <c r="BZ2375" s="126"/>
      <c r="CA2375" s="127"/>
      <c r="CB2375" s="128"/>
    </row>
    <row r="2376" spans="1:80" x14ac:dyDescent="0.3">
      <c r="A2376" s="65"/>
      <c r="B2376" s="65"/>
      <c r="C2376" s="65"/>
      <c r="D2376" s="65"/>
      <c r="E2376" s="65"/>
      <c r="F2376" s="65"/>
      <c r="G2376" s="65"/>
      <c r="H2376" s="65"/>
      <c r="I2376" s="65"/>
      <c r="J2376" s="65"/>
      <c r="K2376" s="65"/>
      <c r="L2376" s="65"/>
      <c r="M2376" s="99"/>
      <c r="N2376" s="66"/>
      <c r="O2376" s="99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5"/>
      <c r="AC2376" s="125"/>
      <c r="AD2376" s="125"/>
      <c r="AE2376" s="126"/>
      <c r="AF2376" s="126"/>
      <c r="AG2376" s="126"/>
      <c r="AH2376" s="125"/>
      <c r="AI2376" s="125"/>
      <c r="AJ2376" s="125"/>
      <c r="AK2376" s="125"/>
      <c r="AL2376" s="125"/>
      <c r="AM2376" s="125"/>
      <c r="AN2376" s="125"/>
      <c r="AO2376" s="66"/>
      <c r="AP2376" s="125"/>
      <c r="AQ2376" s="125"/>
      <c r="AR2376" s="125"/>
      <c r="AS2376" s="125"/>
      <c r="AT2376" s="125"/>
      <c r="AU2376" s="125"/>
      <c r="AV2376" s="125"/>
      <c r="AW2376" s="126"/>
      <c r="AX2376" s="126"/>
      <c r="AY2376" s="126"/>
      <c r="AZ2376" s="127"/>
      <c r="BA2376" s="128"/>
      <c r="BB2376" s="65"/>
      <c r="BC2376" s="65"/>
      <c r="BD2376" s="125"/>
      <c r="BE2376" s="125"/>
      <c r="BF2376" s="126"/>
      <c r="BG2376" s="126"/>
      <c r="BH2376" s="126"/>
      <c r="BI2376" s="125"/>
      <c r="BJ2376" s="125"/>
      <c r="BK2376" s="125"/>
      <c r="BL2376" s="125"/>
      <c r="BM2376" s="125"/>
      <c r="BN2376" s="125"/>
      <c r="BO2376" s="129"/>
      <c r="BP2376" s="66"/>
      <c r="BQ2376" s="129"/>
      <c r="BR2376" s="125"/>
      <c r="BS2376" s="125"/>
      <c r="BT2376" s="125"/>
      <c r="BU2376" s="125"/>
      <c r="BV2376" s="125"/>
      <c r="BW2376" s="125"/>
      <c r="BX2376" s="126"/>
      <c r="BY2376" s="126"/>
      <c r="BZ2376" s="126"/>
      <c r="CA2376" s="127"/>
      <c r="CB2376" s="128"/>
    </row>
    <row r="2377" spans="1:80" x14ac:dyDescent="0.3">
      <c r="A2377" s="65"/>
      <c r="B2377" s="68"/>
      <c r="C2377" s="68"/>
      <c r="D2377" s="68"/>
      <c r="E2377" s="68"/>
      <c r="F2377" s="68"/>
      <c r="G2377" s="68"/>
      <c r="H2377" s="68"/>
      <c r="I2377" s="68"/>
      <c r="J2377" s="68"/>
      <c r="K2377" s="68"/>
      <c r="L2377" s="68"/>
      <c r="M2377" s="87"/>
      <c r="N2377" s="68"/>
      <c r="O2377" s="87"/>
      <c r="P2377" s="68"/>
      <c r="Q2377" s="68"/>
      <c r="R2377" s="68"/>
      <c r="S2377" s="68"/>
      <c r="T2377" s="68"/>
      <c r="U2377" s="68"/>
      <c r="V2377" s="68"/>
      <c r="W2377" s="68"/>
      <c r="X2377" s="68"/>
      <c r="Y2377" s="68"/>
      <c r="Z2377" s="68"/>
      <c r="AA2377" s="65"/>
      <c r="AB2377" s="65"/>
      <c r="AC2377" s="125"/>
      <c r="AD2377" s="125"/>
      <c r="AE2377" s="126"/>
      <c r="AF2377" s="126"/>
      <c r="AG2377" s="126"/>
      <c r="AH2377" s="125"/>
      <c r="AI2377" s="125"/>
      <c r="AJ2377" s="125"/>
      <c r="AK2377" s="125"/>
      <c r="AL2377" s="125"/>
      <c r="AM2377" s="125"/>
      <c r="AN2377" s="125"/>
      <c r="AO2377" s="66"/>
      <c r="AP2377" s="125"/>
      <c r="AQ2377" s="125"/>
      <c r="AR2377" s="125"/>
      <c r="AS2377" s="125"/>
      <c r="AT2377" s="125"/>
      <c r="AU2377" s="125"/>
      <c r="AV2377" s="125"/>
      <c r="AW2377" s="126"/>
      <c r="AX2377" s="126"/>
      <c r="AY2377" s="126"/>
      <c r="AZ2377" s="127"/>
      <c r="BA2377" s="128"/>
      <c r="BB2377" s="65"/>
      <c r="BC2377" s="65"/>
      <c r="BD2377" s="125"/>
      <c r="BE2377" s="125"/>
      <c r="BF2377" s="126"/>
      <c r="BG2377" s="126"/>
      <c r="BH2377" s="126"/>
      <c r="BI2377" s="125"/>
      <c r="BJ2377" s="125"/>
      <c r="BK2377" s="125"/>
      <c r="BL2377" s="125"/>
      <c r="BM2377" s="125"/>
      <c r="BN2377" s="125"/>
      <c r="BO2377" s="129"/>
      <c r="BP2377" s="66"/>
      <c r="BQ2377" s="129"/>
      <c r="BR2377" s="125"/>
      <c r="BS2377" s="125"/>
      <c r="BT2377" s="125"/>
      <c r="BU2377" s="125"/>
      <c r="BV2377" s="125"/>
      <c r="BW2377" s="125"/>
      <c r="BX2377" s="126"/>
      <c r="BY2377" s="126"/>
      <c r="BZ2377" s="126"/>
      <c r="CA2377" s="127"/>
      <c r="CB2377" s="128"/>
    </row>
    <row r="2378" spans="1:80" x14ac:dyDescent="0.3">
      <c r="A2378" s="65"/>
      <c r="B2378" s="77"/>
      <c r="C2378" s="77"/>
      <c r="D2378" s="78"/>
      <c r="E2378" s="78"/>
      <c r="F2378" s="78"/>
      <c r="G2378" s="79"/>
      <c r="H2378" s="79"/>
      <c r="I2378" s="79"/>
      <c r="J2378" s="79"/>
      <c r="K2378" s="79"/>
      <c r="L2378" s="79"/>
      <c r="M2378" s="80"/>
      <c r="N2378" s="68"/>
      <c r="O2378" s="80"/>
      <c r="P2378" s="79"/>
      <c r="Q2378" s="79"/>
      <c r="R2378" s="79"/>
      <c r="S2378" s="79"/>
      <c r="T2378" s="79"/>
      <c r="U2378" s="79"/>
      <c r="V2378" s="78"/>
      <c r="W2378" s="78"/>
      <c r="X2378" s="78"/>
      <c r="Y2378" s="77"/>
      <c r="Z2378" s="77"/>
      <c r="AA2378" s="65"/>
      <c r="AB2378" s="65"/>
      <c r="AC2378" s="125"/>
      <c r="AD2378" s="125"/>
      <c r="AE2378" s="126"/>
      <c r="AF2378" s="126"/>
      <c r="AG2378" s="126"/>
      <c r="AH2378" s="125"/>
      <c r="AI2378" s="125"/>
      <c r="AJ2378" s="125"/>
      <c r="AK2378" s="125"/>
      <c r="AL2378" s="125"/>
      <c r="AM2378" s="125"/>
      <c r="AN2378" s="125"/>
      <c r="AO2378" s="66"/>
      <c r="AP2378" s="125"/>
      <c r="AQ2378" s="125"/>
      <c r="AR2378" s="125"/>
      <c r="AS2378" s="125"/>
      <c r="AT2378" s="125"/>
      <c r="AU2378" s="125"/>
      <c r="AV2378" s="125"/>
      <c r="AW2378" s="126"/>
      <c r="AX2378" s="126"/>
      <c r="AY2378" s="126"/>
      <c r="AZ2378" s="127"/>
      <c r="BA2378" s="128"/>
      <c r="BB2378" s="65"/>
      <c r="BC2378" s="65"/>
      <c r="BD2378" s="125"/>
      <c r="BE2378" s="125"/>
      <c r="BF2378" s="126"/>
      <c r="BG2378" s="126"/>
      <c r="BH2378" s="126"/>
      <c r="BI2378" s="125"/>
      <c r="BJ2378" s="125"/>
      <c r="BK2378" s="125"/>
      <c r="BL2378" s="125"/>
      <c r="BM2378" s="125"/>
      <c r="BN2378" s="125"/>
      <c r="BO2378" s="129"/>
      <c r="BP2378" s="66"/>
      <c r="BQ2378" s="129"/>
      <c r="BR2378" s="125"/>
      <c r="BS2378" s="125"/>
      <c r="BT2378" s="125"/>
      <c r="BU2378" s="125"/>
      <c r="BV2378" s="125"/>
      <c r="BW2378" s="125"/>
      <c r="BX2378" s="126"/>
      <c r="BY2378" s="126"/>
      <c r="BZ2378" s="126"/>
      <c r="CA2378" s="127"/>
      <c r="CB2378" s="128"/>
    </row>
    <row r="2379" spans="1:80" x14ac:dyDescent="0.3">
      <c r="A2379" s="65"/>
      <c r="B2379" s="72"/>
      <c r="C2379" s="72"/>
      <c r="D2379" s="78"/>
      <c r="E2379" s="78"/>
      <c r="F2379" s="78"/>
      <c r="G2379" s="80"/>
      <c r="H2379" s="80"/>
      <c r="I2379" s="80"/>
      <c r="J2379" s="80"/>
      <c r="K2379" s="80"/>
      <c r="L2379" s="80"/>
      <c r="M2379" s="80"/>
      <c r="N2379" s="81"/>
      <c r="O2379" s="80"/>
      <c r="P2379" s="80"/>
      <c r="Q2379" s="80"/>
      <c r="R2379" s="80"/>
      <c r="S2379" s="80"/>
      <c r="T2379" s="80"/>
      <c r="U2379" s="80"/>
      <c r="V2379" s="78"/>
      <c r="W2379" s="78"/>
      <c r="X2379" s="78"/>
      <c r="Y2379" s="72"/>
      <c r="Z2379" s="72"/>
      <c r="AA2379" s="65"/>
      <c r="AB2379" s="65"/>
      <c r="AC2379" s="125"/>
      <c r="AD2379" s="125"/>
      <c r="AE2379" s="126"/>
      <c r="AF2379" s="126"/>
      <c r="AG2379" s="126"/>
      <c r="AH2379" s="125"/>
      <c r="AI2379" s="125"/>
      <c r="AJ2379" s="125"/>
      <c r="AK2379" s="125"/>
      <c r="AL2379" s="125"/>
      <c r="AM2379" s="125"/>
      <c r="AN2379" s="125"/>
      <c r="AO2379" s="66"/>
      <c r="AP2379" s="125"/>
      <c r="AQ2379" s="125"/>
      <c r="AR2379" s="125"/>
      <c r="AS2379" s="125"/>
      <c r="AT2379" s="125"/>
      <c r="AU2379" s="125"/>
      <c r="AV2379" s="125"/>
      <c r="AW2379" s="126"/>
      <c r="AX2379" s="126"/>
      <c r="AY2379" s="126"/>
      <c r="AZ2379" s="127"/>
      <c r="BA2379" s="128"/>
      <c r="BB2379" s="65"/>
      <c r="BC2379" s="65"/>
      <c r="BD2379" s="125"/>
      <c r="BE2379" s="125"/>
      <c r="BF2379" s="126"/>
      <c r="BG2379" s="126"/>
      <c r="BH2379" s="126"/>
      <c r="BI2379" s="125"/>
      <c r="BJ2379" s="125"/>
      <c r="BK2379" s="125"/>
      <c r="BL2379" s="125"/>
      <c r="BM2379" s="125"/>
      <c r="BN2379" s="125"/>
      <c r="BO2379" s="129"/>
      <c r="BP2379" s="66"/>
      <c r="BQ2379" s="129"/>
      <c r="BR2379" s="125"/>
      <c r="BS2379" s="125"/>
      <c r="BT2379" s="125"/>
      <c r="BU2379" s="125"/>
      <c r="BV2379" s="125"/>
      <c r="BW2379" s="125"/>
      <c r="BX2379" s="126"/>
      <c r="BY2379" s="126"/>
      <c r="BZ2379" s="126"/>
      <c r="CA2379" s="127"/>
      <c r="CB2379" s="128"/>
    </row>
    <row r="2380" spans="1:80" x14ac:dyDescent="0.3">
      <c r="A2380" s="65"/>
      <c r="B2380" s="125"/>
      <c r="C2380" s="125"/>
      <c r="D2380" s="126"/>
      <c r="E2380" s="126"/>
      <c r="F2380" s="126"/>
      <c r="G2380" s="125"/>
      <c r="H2380" s="125"/>
      <c r="I2380" s="125"/>
      <c r="J2380" s="125"/>
      <c r="K2380" s="125"/>
      <c r="L2380" s="125"/>
      <c r="M2380" s="125"/>
      <c r="N2380" s="66"/>
      <c r="O2380" s="125"/>
      <c r="P2380" s="125"/>
      <c r="Q2380" s="125"/>
      <c r="R2380" s="125"/>
      <c r="S2380" s="125"/>
      <c r="T2380" s="125"/>
      <c r="U2380" s="125"/>
      <c r="V2380" s="126"/>
      <c r="W2380" s="126"/>
      <c r="X2380" s="126"/>
      <c r="Y2380" s="127"/>
      <c r="Z2380" s="128"/>
      <c r="AA2380" s="65"/>
      <c r="AB2380" s="65"/>
      <c r="AC2380" s="125"/>
      <c r="AD2380" s="125"/>
      <c r="AE2380" s="126"/>
      <c r="AF2380" s="126"/>
      <c r="AG2380" s="126"/>
      <c r="AH2380" s="125"/>
      <c r="AI2380" s="125"/>
      <c r="AJ2380" s="125"/>
      <c r="AK2380" s="125"/>
      <c r="AL2380" s="125"/>
      <c r="AM2380" s="125"/>
      <c r="AN2380" s="125"/>
      <c r="AO2380" s="66"/>
      <c r="AP2380" s="125"/>
      <c r="AQ2380" s="125"/>
      <c r="AR2380" s="125"/>
      <c r="AS2380" s="125"/>
      <c r="AT2380" s="125"/>
      <c r="AU2380" s="125"/>
      <c r="AV2380" s="125"/>
      <c r="AW2380" s="126"/>
      <c r="AX2380" s="126"/>
      <c r="AY2380" s="126"/>
      <c r="AZ2380" s="127"/>
      <c r="BA2380" s="128"/>
      <c r="BB2380" s="65"/>
      <c r="BC2380" s="65"/>
      <c r="BD2380" s="125"/>
      <c r="BE2380" s="125"/>
      <c r="BF2380" s="126"/>
      <c r="BG2380" s="126"/>
      <c r="BH2380" s="126"/>
      <c r="BI2380" s="125"/>
      <c r="BJ2380" s="125"/>
      <c r="BK2380" s="125"/>
      <c r="BL2380" s="125"/>
      <c r="BM2380" s="125"/>
      <c r="BN2380" s="125"/>
      <c r="BO2380" s="129"/>
      <c r="BP2380" s="66"/>
      <c r="BQ2380" s="129"/>
      <c r="BR2380" s="125"/>
      <c r="BS2380" s="125"/>
      <c r="BT2380" s="125"/>
      <c r="BU2380" s="125"/>
      <c r="BV2380" s="125"/>
      <c r="BW2380" s="125"/>
      <c r="BX2380" s="126"/>
      <c r="BY2380" s="126"/>
      <c r="BZ2380" s="126"/>
      <c r="CA2380" s="127"/>
      <c r="CB2380" s="128"/>
    </row>
    <row r="2381" spans="1:80" x14ac:dyDescent="0.3">
      <c r="A2381" s="65"/>
      <c r="B2381" s="223"/>
      <c r="C2381" s="224"/>
      <c r="D2381" s="65"/>
      <c r="E2381" s="65"/>
      <c r="F2381" s="223"/>
      <c r="G2381" s="224"/>
      <c r="H2381" s="65"/>
      <c r="I2381" s="65"/>
      <c r="J2381" s="223"/>
      <c r="K2381" s="224"/>
      <c r="L2381" s="65"/>
      <c r="M2381" s="233"/>
      <c r="N2381" s="233"/>
      <c r="O2381" s="233"/>
      <c r="P2381" s="65"/>
      <c r="Q2381" s="223"/>
      <c r="R2381" s="224"/>
      <c r="S2381" s="65"/>
      <c r="T2381" s="65"/>
      <c r="U2381" s="223"/>
      <c r="V2381" s="224"/>
      <c r="W2381" s="65"/>
      <c r="X2381" s="65"/>
      <c r="Y2381" s="223"/>
      <c r="Z2381" s="224"/>
      <c r="AA2381" s="65"/>
      <c r="AB2381" s="65"/>
      <c r="AC2381" s="125"/>
      <c r="AD2381" s="125"/>
      <c r="AE2381" s="126"/>
      <c r="AF2381" s="126"/>
      <c r="AG2381" s="126"/>
      <c r="AH2381" s="125"/>
      <c r="AI2381" s="125"/>
      <c r="AJ2381" s="125"/>
      <c r="AK2381" s="125"/>
      <c r="AL2381" s="125"/>
      <c r="AM2381" s="125"/>
      <c r="AN2381" s="125"/>
      <c r="AO2381" s="66"/>
      <c r="AP2381" s="125"/>
      <c r="AQ2381" s="125"/>
      <c r="AR2381" s="125"/>
      <c r="AS2381" s="125"/>
      <c r="AT2381" s="125"/>
      <c r="AU2381" s="125"/>
      <c r="AV2381" s="125"/>
      <c r="AW2381" s="126"/>
      <c r="AX2381" s="126"/>
      <c r="AY2381" s="126"/>
      <c r="AZ2381" s="127"/>
      <c r="BA2381" s="128"/>
      <c r="BB2381" s="65"/>
      <c r="BC2381" s="65"/>
      <c r="BD2381" s="125"/>
      <c r="BE2381" s="125"/>
      <c r="BF2381" s="126"/>
      <c r="BG2381" s="126"/>
      <c r="BH2381" s="126"/>
      <c r="BI2381" s="125"/>
      <c r="BJ2381" s="125"/>
      <c r="BK2381" s="125"/>
      <c r="BL2381" s="125"/>
      <c r="BM2381" s="125"/>
      <c r="BN2381" s="125"/>
      <c r="BO2381" s="129"/>
      <c r="BP2381" s="66"/>
      <c r="BQ2381" s="129"/>
      <c r="BR2381" s="125"/>
      <c r="BS2381" s="125"/>
      <c r="BT2381" s="125"/>
      <c r="BU2381" s="125"/>
      <c r="BV2381" s="125"/>
      <c r="BW2381" s="125"/>
      <c r="BX2381" s="126"/>
      <c r="BY2381" s="126"/>
      <c r="BZ2381" s="126"/>
      <c r="CA2381" s="127"/>
      <c r="CB2381" s="128"/>
    </row>
    <row r="2382" spans="1:80" x14ac:dyDescent="0.3">
      <c r="A2382" s="65"/>
      <c r="B2382" s="225"/>
      <c r="C2382" s="226"/>
      <c r="D2382" s="65"/>
      <c r="E2382" s="65"/>
      <c r="F2382" s="227"/>
      <c r="G2382" s="226"/>
      <c r="H2382" s="65"/>
      <c r="I2382" s="65"/>
      <c r="J2382" s="228"/>
      <c r="K2382" s="229"/>
      <c r="L2382" s="65"/>
      <c r="M2382" s="225"/>
      <c r="N2382" s="230"/>
      <c r="O2382" s="226"/>
      <c r="P2382" s="65"/>
      <c r="Q2382" s="231"/>
      <c r="R2382" s="232"/>
      <c r="S2382" s="76"/>
      <c r="T2382" s="65"/>
      <c r="U2382" s="225"/>
      <c r="V2382" s="226"/>
      <c r="W2382" s="65"/>
      <c r="X2382" s="65"/>
      <c r="Y2382" s="225"/>
      <c r="Z2382" s="226"/>
      <c r="AA2382" s="65"/>
      <c r="AB2382" s="65"/>
      <c r="AC2382" s="125"/>
      <c r="AD2382" s="125"/>
      <c r="AE2382" s="126"/>
      <c r="AF2382" s="126"/>
      <c r="AG2382" s="126"/>
      <c r="AH2382" s="125"/>
      <c r="AI2382" s="125"/>
      <c r="AJ2382" s="125"/>
      <c r="AK2382" s="125"/>
      <c r="AL2382" s="125"/>
      <c r="AM2382" s="125"/>
      <c r="AN2382" s="125"/>
      <c r="AO2382" s="66"/>
      <c r="AP2382" s="125"/>
      <c r="AQ2382" s="125"/>
      <c r="AR2382" s="125"/>
      <c r="AS2382" s="125"/>
      <c r="AT2382" s="125"/>
      <c r="AU2382" s="125"/>
      <c r="AV2382" s="125"/>
      <c r="AW2382" s="126"/>
      <c r="AX2382" s="126"/>
      <c r="AY2382" s="126"/>
      <c r="AZ2382" s="127"/>
      <c r="BA2382" s="128"/>
      <c r="BB2382" s="65"/>
      <c r="BC2382" s="65"/>
      <c r="BD2382" s="125"/>
      <c r="BE2382" s="125"/>
      <c r="BF2382" s="126"/>
      <c r="BG2382" s="126"/>
      <c r="BH2382" s="126"/>
      <c r="BI2382" s="125"/>
      <c r="BJ2382" s="125"/>
      <c r="BK2382" s="125"/>
      <c r="BL2382" s="125"/>
      <c r="BM2382" s="125"/>
      <c r="BN2382" s="125"/>
      <c r="BO2382" s="129"/>
      <c r="BP2382" s="66"/>
      <c r="BQ2382" s="129"/>
      <c r="BR2382" s="125"/>
      <c r="BS2382" s="125"/>
      <c r="BT2382" s="125"/>
      <c r="BU2382" s="125"/>
      <c r="BV2382" s="125"/>
      <c r="BW2382" s="125"/>
      <c r="BX2382" s="126"/>
      <c r="BY2382" s="126"/>
      <c r="BZ2382" s="126"/>
      <c r="CA2382" s="127"/>
      <c r="CB2382" s="128"/>
    </row>
    <row r="2383" spans="1:80" x14ac:dyDescent="0.3">
      <c r="A2383" s="65"/>
      <c r="B2383" s="65"/>
      <c r="C2383" s="65"/>
      <c r="D2383" s="65"/>
      <c r="E2383" s="65"/>
      <c r="F2383" s="65"/>
      <c r="G2383" s="65"/>
      <c r="H2383" s="65"/>
      <c r="I2383" s="65"/>
      <c r="J2383" s="65"/>
      <c r="K2383" s="65"/>
      <c r="L2383" s="65"/>
      <c r="M2383" s="99"/>
      <c r="N2383" s="66"/>
      <c r="O2383" s="99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5"/>
      <c r="AC2383" s="125"/>
      <c r="AD2383" s="125"/>
      <c r="AE2383" s="126"/>
      <c r="AF2383" s="126"/>
      <c r="AG2383" s="126"/>
      <c r="AH2383" s="125"/>
      <c r="AI2383" s="125"/>
      <c r="AJ2383" s="125"/>
      <c r="AK2383" s="125"/>
      <c r="AL2383" s="125"/>
      <c r="AM2383" s="125"/>
      <c r="AN2383" s="125"/>
      <c r="AO2383" s="66"/>
      <c r="AP2383" s="125"/>
      <c r="AQ2383" s="125"/>
      <c r="AR2383" s="125"/>
      <c r="AS2383" s="125"/>
      <c r="AT2383" s="125"/>
      <c r="AU2383" s="125"/>
      <c r="AV2383" s="125"/>
      <c r="AW2383" s="126"/>
      <c r="AX2383" s="126"/>
      <c r="AY2383" s="126"/>
      <c r="AZ2383" s="127"/>
      <c r="BA2383" s="128"/>
      <c r="BB2383" s="65"/>
      <c r="BC2383" s="65"/>
      <c r="BD2383" s="125"/>
      <c r="BE2383" s="125"/>
      <c r="BF2383" s="126"/>
      <c r="BG2383" s="126"/>
      <c r="BH2383" s="126"/>
      <c r="BI2383" s="125"/>
      <c r="BJ2383" s="125"/>
      <c r="BK2383" s="125"/>
      <c r="BL2383" s="125"/>
      <c r="BM2383" s="125"/>
      <c r="BN2383" s="125"/>
      <c r="BO2383" s="129"/>
      <c r="BP2383" s="66"/>
      <c r="BQ2383" s="129"/>
      <c r="BR2383" s="125"/>
      <c r="BS2383" s="125"/>
      <c r="BT2383" s="125"/>
      <c r="BU2383" s="125"/>
      <c r="BV2383" s="125"/>
      <c r="BW2383" s="125"/>
      <c r="BX2383" s="126"/>
      <c r="BY2383" s="126"/>
      <c r="BZ2383" s="126"/>
      <c r="CA2383" s="127"/>
      <c r="CB2383" s="128"/>
    </row>
    <row r="2384" spans="1:80" x14ac:dyDescent="0.3">
      <c r="A2384" s="65"/>
      <c r="B2384" s="65"/>
      <c r="C2384" s="65"/>
      <c r="D2384" s="65"/>
      <c r="E2384" s="65"/>
      <c r="F2384" s="65"/>
      <c r="G2384" s="65"/>
      <c r="H2384" s="65"/>
      <c r="I2384" s="65"/>
      <c r="J2384" s="65"/>
      <c r="K2384" s="65"/>
      <c r="L2384" s="65"/>
      <c r="M2384" s="99"/>
      <c r="N2384" s="66"/>
      <c r="O2384" s="99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5"/>
      <c r="AC2384" s="125"/>
      <c r="AD2384" s="125"/>
      <c r="AE2384" s="126"/>
      <c r="AF2384" s="126"/>
      <c r="AG2384" s="126"/>
      <c r="AH2384" s="125"/>
      <c r="AI2384" s="125"/>
      <c r="AJ2384" s="125"/>
      <c r="AK2384" s="125"/>
      <c r="AL2384" s="125"/>
      <c r="AM2384" s="125"/>
      <c r="AN2384" s="125"/>
      <c r="AO2384" s="82"/>
      <c r="AP2384" s="125"/>
      <c r="AQ2384" s="125"/>
      <c r="AR2384" s="125"/>
      <c r="AS2384" s="125"/>
      <c r="AT2384" s="125"/>
      <c r="AU2384" s="125"/>
      <c r="AV2384" s="125"/>
      <c r="AW2384" s="126"/>
      <c r="AX2384" s="126"/>
      <c r="AY2384" s="126"/>
      <c r="AZ2384" s="125"/>
      <c r="BA2384" s="125"/>
      <c r="BB2384" s="65"/>
      <c r="BC2384" s="65"/>
      <c r="BD2384" s="125"/>
      <c r="BE2384" s="125"/>
      <c r="BF2384" s="126"/>
      <c r="BG2384" s="126"/>
      <c r="BH2384" s="126"/>
      <c r="BI2384" s="125"/>
      <c r="BJ2384" s="125"/>
      <c r="BK2384" s="125"/>
      <c r="BL2384" s="125"/>
      <c r="BM2384" s="125"/>
      <c r="BN2384" s="125"/>
      <c r="BO2384" s="129"/>
      <c r="BP2384" s="82"/>
      <c r="BQ2384" s="129"/>
      <c r="BR2384" s="125"/>
      <c r="BS2384" s="125"/>
      <c r="BT2384" s="125"/>
      <c r="BU2384" s="125"/>
      <c r="BV2384" s="125"/>
      <c r="BW2384" s="125"/>
      <c r="BX2384" s="126"/>
      <c r="BY2384" s="126"/>
      <c r="BZ2384" s="126"/>
      <c r="CA2384" s="125"/>
      <c r="CB2384" s="125"/>
    </row>
    <row r="2385" spans="1:80" x14ac:dyDescent="0.3">
      <c r="A2385" s="65"/>
      <c r="B2385" s="68"/>
      <c r="C2385" s="68"/>
      <c r="D2385" s="68"/>
      <c r="E2385" s="68"/>
      <c r="F2385" s="68"/>
      <c r="G2385" s="68"/>
      <c r="H2385" s="68"/>
      <c r="I2385" s="68"/>
      <c r="J2385" s="68"/>
      <c r="K2385" s="68"/>
      <c r="L2385" s="68"/>
      <c r="M2385" s="87"/>
      <c r="N2385" s="68"/>
      <c r="O2385" s="87"/>
      <c r="P2385" s="68"/>
      <c r="Q2385" s="68"/>
      <c r="R2385" s="68"/>
      <c r="S2385" s="68"/>
      <c r="T2385" s="68"/>
      <c r="U2385" s="68"/>
      <c r="V2385" s="68"/>
      <c r="W2385" s="68"/>
      <c r="X2385" s="68"/>
      <c r="Y2385" s="68"/>
      <c r="Z2385" s="68"/>
      <c r="AA2385" s="65"/>
      <c r="AB2385" s="65"/>
      <c r="AC2385" s="128"/>
      <c r="AD2385" s="127"/>
      <c r="AE2385" s="126"/>
      <c r="AF2385" s="126"/>
      <c r="AG2385" s="126"/>
      <c r="AH2385" s="125"/>
      <c r="AI2385" s="125"/>
      <c r="AJ2385" s="125"/>
      <c r="AK2385" s="125"/>
      <c r="AL2385" s="125"/>
      <c r="AM2385" s="125"/>
      <c r="AN2385" s="125"/>
      <c r="AO2385" s="66"/>
      <c r="AP2385" s="125"/>
      <c r="AQ2385" s="125"/>
      <c r="AR2385" s="125"/>
      <c r="AS2385" s="125"/>
      <c r="AT2385" s="125"/>
      <c r="AU2385" s="125"/>
      <c r="AV2385" s="125"/>
      <c r="AW2385" s="126"/>
      <c r="AX2385" s="126"/>
      <c r="AY2385" s="126"/>
      <c r="AZ2385" s="125"/>
      <c r="BA2385" s="125"/>
      <c r="BB2385" s="65"/>
      <c r="BC2385" s="65"/>
      <c r="BD2385" s="128"/>
      <c r="BE2385" s="127"/>
      <c r="BF2385" s="126"/>
      <c r="BG2385" s="126"/>
      <c r="BH2385" s="126"/>
      <c r="BI2385" s="125"/>
      <c r="BJ2385" s="125"/>
      <c r="BK2385" s="125"/>
      <c r="BL2385" s="125"/>
      <c r="BM2385" s="125"/>
      <c r="BN2385" s="125"/>
      <c r="BO2385" s="129"/>
      <c r="BP2385" s="66"/>
      <c r="BQ2385" s="129"/>
      <c r="BR2385" s="125"/>
      <c r="BS2385" s="125"/>
      <c r="BT2385" s="125"/>
      <c r="BU2385" s="125"/>
      <c r="BV2385" s="125"/>
      <c r="BW2385" s="125"/>
      <c r="BX2385" s="126"/>
      <c r="BY2385" s="126"/>
      <c r="BZ2385" s="126"/>
      <c r="CA2385" s="125"/>
      <c r="CB2385" s="125"/>
    </row>
    <row r="2386" spans="1:80" x14ac:dyDescent="0.3">
      <c r="A2386" s="65"/>
      <c r="B2386" s="70"/>
      <c r="C2386" s="70"/>
      <c r="D2386" s="71"/>
      <c r="E2386" s="71"/>
      <c r="F2386" s="71"/>
      <c r="G2386" s="70"/>
      <c r="H2386" s="70"/>
      <c r="I2386" s="70"/>
      <c r="J2386" s="70"/>
      <c r="K2386" s="70"/>
      <c r="L2386" s="70"/>
      <c r="M2386" s="70"/>
      <c r="N2386" s="194"/>
      <c r="O2386" s="80"/>
      <c r="P2386" s="75"/>
      <c r="Q2386" s="75"/>
      <c r="R2386" s="75"/>
      <c r="S2386" s="75"/>
      <c r="T2386" s="75"/>
      <c r="U2386" s="75"/>
      <c r="V2386" s="74"/>
      <c r="W2386" s="74"/>
      <c r="X2386" s="74"/>
      <c r="Y2386" s="73"/>
      <c r="Z2386" s="72"/>
      <c r="AA2386" s="65"/>
      <c r="AB2386" s="65"/>
      <c r="AC2386" s="128"/>
      <c r="AD2386" s="127"/>
      <c r="AE2386" s="126"/>
      <c r="AF2386" s="126"/>
      <c r="AG2386" s="126"/>
      <c r="AH2386" s="125"/>
      <c r="AI2386" s="125"/>
      <c r="AJ2386" s="125"/>
      <c r="AK2386" s="125"/>
      <c r="AL2386" s="125"/>
      <c r="AM2386" s="125"/>
      <c r="AN2386" s="125"/>
      <c r="AO2386" s="66"/>
      <c r="AP2386" s="125"/>
      <c r="AQ2386" s="125"/>
      <c r="AR2386" s="125"/>
      <c r="AS2386" s="125"/>
      <c r="AT2386" s="125"/>
      <c r="AU2386" s="125"/>
      <c r="AV2386" s="125"/>
      <c r="AW2386" s="126"/>
      <c r="AX2386" s="126"/>
      <c r="AY2386" s="126"/>
      <c r="AZ2386" s="125"/>
      <c r="BA2386" s="125"/>
      <c r="BB2386" s="65"/>
      <c r="BC2386" s="65"/>
      <c r="BD2386" s="128"/>
      <c r="BE2386" s="127"/>
      <c r="BF2386" s="126"/>
      <c r="BG2386" s="126"/>
      <c r="BH2386" s="126"/>
      <c r="BI2386" s="125"/>
      <c r="BJ2386" s="125"/>
      <c r="BK2386" s="125"/>
      <c r="BL2386" s="125"/>
      <c r="BM2386" s="125"/>
      <c r="BN2386" s="125"/>
      <c r="BO2386" s="129"/>
      <c r="BP2386" s="66"/>
      <c r="BQ2386" s="129"/>
      <c r="BR2386" s="125"/>
      <c r="BS2386" s="125"/>
      <c r="BT2386" s="125"/>
      <c r="BU2386" s="125"/>
      <c r="BV2386" s="125"/>
      <c r="BW2386" s="125"/>
      <c r="BX2386" s="126"/>
      <c r="BY2386" s="126"/>
      <c r="BZ2386" s="126"/>
      <c r="CA2386" s="125"/>
      <c r="CB2386" s="125"/>
    </row>
    <row r="2387" spans="1:80" x14ac:dyDescent="0.3">
      <c r="A2387" s="65"/>
      <c r="B2387" s="70"/>
      <c r="C2387" s="70"/>
      <c r="D2387" s="71"/>
      <c r="E2387" s="71"/>
      <c r="F2387" s="71"/>
      <c r="G2387" s="70"/>
      <c r="H2387" s="70"/>
      <c r="I2387" s="70"/>
      <c r="J2387" s="70"/>
      <c r="K2387" s="70"/>
      <c r="L2387" s="70"/>
      <c r="M2387" s="70"/>
      <c r="N2387" s="194"/>
      <c r="O2387" s="80"/>
      <c r="P2387" s="75"/>
      <c r="Q2387" s="75"/>
      <c r="R2387" s="75"/>
      <c r="S2387" s="75"/>
      <c r="T2387" s="75"/>
      <c r="U2387" s="75"/>
      <c r="V2387" s="74"/>
      <c r="W2387" s="74"/>
      <c r="X2387" s="74"/>
      <c r="Y2387" s="73"/>
      <c r="Z2387" s="72"/>
      <c r="AA2387" s="65"/>
      <c r="AB2387" s="65"/>
      <c r="AC2387" s="128"/>
      <c r="AD2387" s="127"/>
      <c r="AE2387" s="126"/>
      <c r="AF2387" s="126"/>
      <c r="AG2387" s="126"/>
      <c r="AH2387" s="125"/>
      <c r="AI2387" s="125"/>
      <c r="AJ2387" s="125"/>
      <c r="AK2387" s="125"/>
      <c r="AL2387" s="125"/>
      <c r="AM2387" s="125"/>
      <c r="AN2387" s="125"/>
      <c r="AO2387" s="66"/>
      <c r="AP2387" s="125"/>
      <c r="AQ2387" s="125"/>
      <c r="AR2387" s="125"/>
      <c r="AS2387" s="125"/>
      <c r="AT2387" s="125"/>
      <c r="AU2387" s="125"/>
      <c r="AV2387" s="125"/>
      <c r="AW2387" s="126"/>
      <c r="AX2387" s="126"/>
      <c r="AY2387" s="126"/>
      <c r="AZ2387" s="125"/>
      <c r="BA2387" s="125"/>
      <c r="BB2387" s="65"/>
      <c r="BC2387" s="65"/>
      <c r="BD2387" s="128"/>
      <c r="BE2387" s="127"/>
      <c r="BF2387" s="126"/>
      <c r="BG2387" s="126"/>
      <c r="BH2387" s="126"/>
      <c r="BI2387" s="125"/>
      <c r="BJ2387" s="125"/>
      <c r="BK2387" s="125"/>
      <c r="BL2387" s="125"/>
      <c r="BM2387" s="125"/>
      <c r="BN2387" s="125"/>
      <c r="BO2387" s="129"/>
      <c r="BP2387" s="66"/>
      <c r="BQ2387" s="129"/>
      <c r="BR2387" s="125"/>
      <c r="BS2387" s="125"/>
      <c r="BT2387" s="125"/>
      <c r="BU2387" s="125"/>
      <c r="BV2387" s="125"/>
      <c r="BW2387" s="125"/>
      <c r="BX2387" s="126"/>
      <c r="BY2387" s="126"/>
      <c r="BZ2387" s="126"/>
      <c r="CA2387" s="125"/>
      <c r="CB2387" s="125"/>
    </row>
    <row r="2388" spans="1:80" x14ac:dyDescent="0.3">
      <c r="A2388" s="65"/>
      <c r="B2388" s="70"/>
      <c r="C2388" s="70"/>
      <c r="D2388" s="71"/>
      <c r="E2388" s="71"/>
      <c r="F2388" s="71"/>
      <c r="G2388" s="70"/>
      <c r="H2388" s="70"/>
      <c r="I2388" s="70"/>
      <c r="J2388" s="70"/>
      <c r="K2388" s="70"/>
      <c r="L2388" s="70"/>
      <c r="M2388" s="70"/>
      <c r="N2388" s="194"/>
      <c r="O2388" s="80"/>
      <c r="P2388" s="75"/>
      <c r="Q2388" s="75"/>
      <c r="R2388" s="75"/>
      <c r="S2388" s="75"/>
      <c r="T2388" s="75"/>
      <c r="U2388" s="75"/>
      <c r="V2388" s="74"/>
      <c r="W2388" s="74"/>
      <c r="X2388" s="74"/>
      <c r="Y2388" s="73"/>
      <c r="Z2388" s="72"/>
      <c r="AA2388" s="65"/>
      <c r="AB2388" s="65"/>
      <c r="AC2388" s="128"/>
      <c r="AD2388" s="127"/>
      <c r="AE2388" s="126"/>
      <c r="AF2388" s="126"/>
      <c r="AG2388" s="126"/>
      <c r="AH2388" s="125"/>
      <c r="AI2388" s="125"/>
      <c r="AJ2388" s="125"/>
      <c r="AK2388" s="125"/>
      <c r="AL2388" s="125"/>
      <c r="AM2388" s="125"/>
      <c r="AN2388" s="125"/>
      <c r="AO2388" s="66"/>
      <c r="AP2388" s="125"/>
      <c r="AQ2388" s="125"/>
      <c r="AR2388" s="125"/>
      <c r="AS2388" s="125"/>
      <c r="AT2388" s="125"/>
      <c r="AU2388" s="125"/>
      <c r="AV2388" s="125"/>
      <c r="AW2388" s="126"/>
      <c r="AX2388" s="126"/>
      <c r="AY2388" s="126"/>
      <c r="AZ2388" s="125"/>
      <c r="BA2388" s="125"/>
      <c r="BB2388" s="65"/>
      <c r="BC2388" s="65"/>
      <c r="BD2388" s="128"/>
      <c r="BE2388" s="127"/>
      <c r="BF2388" s="126"/>
      <c r="BG2388" s="126"/>
      <c r="BH2388" s="126"/>
      <c r="BI2388" s="125"/>
      <c r="BJ2388" s="125"/>
      <c r="BK2388" s="125"/>
      <c r="BL2388" s="125"/>
      <c r="BM2388" s="125"/>
      <c r="BN2388" s="125"/>
      <c r="BO2388" s="129"/>
      <c r="BP2388" s="66"/>
      <c r="BQ2388" s="129"/>
      <c r="BR2388" s="125"/>
      <c r="BS2388" s="125"/>
      <c r="BT2388" s="125"/>
      <c r="BU2388" s="125"/>
      <c r="BV2388" s="125"/>
      <c r="BW2388" s="125"/>
      <c r="BX2388" s="126"/>
      <c r="BY2388" s="126"/>
      <c r="BZ2388" s="126"/>
      <c r="CA2388" s="125"/>
      <c r="CB2388" s="125"/>
    </row>
    <row r="2389" spans="1:80" x14ac:dyDescent="0.3">
      <c r="A2389" s="65"/>
      <c r="B2389" s="70"/>
      <c r="C2389" s="70"/>
      <c r="D2389" s="71"/>
      <c r="E2389" s="71"/>
      <c r="F2389" s="71"/>
      <c r="G2389" s="70"/>
      <c r="H2389" s="70"/>
      <c r="I2389" s="70"/>
      <c r="J2389" s="70"/>
      <c r="K2389" s="70"/>
      <c r="L2389" s="70"/>
      <c r="M2389" s="70"/>
      <c r="N2389" s="194"/>
      <c r="O2389" s="80"/>
      <c r="P2389" s="75"/>
      <c r="Q2389" s="75"/>
      <c r="R2389" s="75"/>
      <c r="S2389" s="75"/>
      <c r="T2389" s="75"/>
      <c r="U2389" s="75"/>
      <c r="V2389" s="74"/>
      <c r="W2389" s="74"/>
      <c r="X2389" s="74"/>
      <c r="Y2389" s="73"/>
      <c r="Z2389" s="72"/>
      <c r="AA2389" s="65"/>
      <c r="AB2389" s="65"/>
      <c r="AC2389" s="128"/>
      <c r="AD2389" s="127"/>
      <c r="AE2389" s="126"/>
      <c r="AF2389" s="126"/>
      <c r="AG2389" s="126"/>
      <c r="AH2389" s="125"/>
      <c r="AI2389" s="125"/>
      <c r="AJ2389" s="125"/>
      <c r="AK2389" s="125"/>
      <c r="AL2389" s="125"/>
      <c r="AM2389" s="125"/>
      <c r="AN2389" s="125"/>
      <c r="AO2389" s="66"/>
      <c r="AP2389" s="125"/>
      <c r="AQ2389" s="125"/>
      <c r="AR2389" s="125"/>
      <c r="AS2389" s="125"/>
      <c r="AT2389" s="125"/>
      <c r="AU2389" s="125"/>
      <c r="AV2389" s="125"/>
      <c r="AW2389" s="126"/>
      <c r="AX2389" s="126"/>
      <c r="AY2389" s="126"/>
      <c r="AZ2389" s="125"/>
      <c r="BA2389" s="125"/>
      <c r="BB2389" s="65"/>
      <c r="BC2389" s="65"/>
      <c r="BD2389" s="128"/>
      <c r="BE2389" s="127"/>
      <c r="BF2389" s="126"/>
      <c r="BG2389" s="126"/>
      <c r="BH2389" s="126"/>
      <c r="BI2389" s="125"/>
      <c r="BJ2389" s="125"/>
      <c r="BK2389" s="125"/>
      <c r="BL2389" s="125"/>
      <c r="BM2389" s="125"/>
      <c r="BN2389" s="125"/>
      <c r="BO2389" s="129"/>
      <c r="BP2389" s="66"/>
      <c r="BQ2389" s="129"/>
      <c r="BR2389" s="125"/>
      <c r="BS2389" s="125"/>
      <c r="BT2389" s="125"/>
      <c r="BU2389" s="125"/>
      <c r="BV2389" s="125"/>
      <c r="BW2389" s="125"/>
      <c r="BX2389" s="126"/>
      <c r="BY2389" s="126"/>
      <c r="BZ2389" s="126"/>
      <c r="CA2389" s="125"/>
      <c r="CB2389" s="125"/>
    </row>
    <row r="2390" spans="1:80" x14ac:dyDescent="0.3">
      <c r="A2390" s="65"/>
      <c r="B2390" s="70"/>
      <c r="C2390" s="70"/>
      <c r="D2390" s="71"/>
      <c r="E2390" s="71"/>
      <c r="F2390" s="71"/>
      <c r="G2390" s="70"/>
      <c r="H2390" s="70"/>
      <c r="I2390" s="70"/>
      <c r="J2390" s="70"/>
      <c r="K2390" s="70"/>
      <c r="L2390" s="70"/>
      <c r="M2390" s="70"/>
      <c r="N2390" s="194"/>
      <c r="O2390" s="80"/>
      <c r="P2390" s="75"/>
      <c r="Q2390" s="75"/>
      <c r="R2390" s="75"/>
      <c r="S2390" s="75"/>
      <c r="T2390" s="75"/>
      <c r="U2390" s="75"/>
      <c r="V2390" s="74"/>
      <c r="W2390" s="74"/>
      <c r="X2390" s="74"/>
      <c r="Y2390" s="73"/>
      <c r="Z2390" s="72"/>
      <c r="AA2390" s="65"/>
      <c r="AB2390" s="65"/>
      <c r="AC2390" s="128"/>
      <c r="AD2390" s="127"/>
      <c r="AE2390" s="126"/>
      <c r="AF2390" s="126"/>
      <c r="AG2390" s="126"/>
      <c r="AH2390" s="125"/>
      <c r="AI2390" s="125"/>
      <c r="AJ2390" s="125"/>
      <c r="AK2390" s="125"/>
      <c r="AL2390" s="125"/>
      <c r="AM2390" s="125"/>
      <c r="AN2390" s="125"/>
      <c r="AO2390" s="66"/>
      <c r="AP2390" s="125"/>
      <c r="AQ2390" s="125"/>
      <c r="AR2390" s="125"/>
      <c r="AS2390" s="125"/>
      <c r="AT2390" s="125"/>
      <c r="AU2390" s="125"/>
      <c r="AV2390" s="125"/>
      <c r="AW2390" s="126"/>
      <c r="AX2390" s="126"/>
      <c r="AY2390" s="126"/>
      <c r="AZ2390" s="125"/>
      <c r="BA2390" s="125"/>
      <c r="BB2390" s="65"/>
      <c r="BC2390" s="65"/>
      <c r="BD2390" s="128"/>
      <c r="BE2390" s="127"/>
      <c r="BF2390" s="126"/>
      <c r="BG2390" s="126"/>
      <c r="BH2390" s="126"/>
      <c r="BI2390" s="125"/>
      <c r="BJ2390" s="125"/>
      <c r="BK2390" s="125"/>
      <c r="BL2390" s="125"/>
      <c r="BM2390" s="125"/>
      <c r="BN2390" s="125"/>
      <c r="BO2390" s="129"/>
      <c r="BP2390" s="66"/>
      <c r="BQ2390" s="129"/>
      <c r="BR2390" s="125"/>
      <c r="BS2390" s="125"/>
      <c r="BT2390" s="125"/>
      <c r="BU2390" s="125"/>
      <c r="BV2390" s="125"/>
      <c r="BW2390" s="125"/>
      <c r="BX2390" s="126"/>
      <c r="BY2390" s="126"/>
      <c r="BZ2390" s="126"/>
      <c r="CA2390" s="125"/>
      <c r="CB2390" s="125"/>
    </row>
    <row r="2391" spans="1:80" x14ac:dyDescent="0.3">
      <c r="A2391" s="65"/>
      <c r="B2391" s="70"/>
      <c r="C2391" s="70"/>
      <c r="D2391" s="71"/>
      <c r="E2391" s="71"/>
      <c r="F2391" s="71"/>
      <c r="G2391" s="70"/>
      <c r="H2391" s="70"/>
      <c r="I2391" s="70"/>
      <c r="J2391" s="70"/>
      <c r="K2391" s="70"/>
      <c r="L2391" s="70"/>
      <c r="M2391" s="70"/>
      <c r="N2391" s="194"/>
      <c r="O2391" s="80"/>
      <c r="P2391" s="75"/>
      <c r="Q2391" s="75"/>
      <c r="R2391" s="75"/>
      <c r="S2391" s="75"/>
      <c r="T2391" s="75"/>
      <c r="U2391" s="75"/>
      <c r="V2391" s="74"/>
      <c r="W2391" s="74"/>
      <c r="X2391" s="74"/>
      <c r="Y2391" s="73"/>
      <c r="Z2391" s="72"/>
      <c r="AA2391" s="65"/>
      <c r="AB2391" s="65"/>
      <c r="AC2391" s="128"/>
      <c r="AD2391" s="127"/>
      <c r="AE2391" s="126"/>
      <c r="AF2391" s="126"/>
      <c r="AG2391" s="126"/>
      <c r="AH2391" s="125"/>
      <c r="AI2391" s="125"/>
      <c r="AJ2391" s="125"/>
      <c r="AK2391" s="125"/>
      <c r="AL2391" s="125"/>
      <c r="AM2391" s="125"/>
      <c r="AN2391" s="125"/>
      <c r="AO2391" s="66"/>
      <c r="AP2391" s="125"/>
      <c r="AQ2391" s="125"/>
      <c r="AR2391" s="125"/>
      <c r="AS2391" s="125"/>
      <c r="AT2391" s="125"/>
      <c r="AU2391" s="125"/>
      <c r="AV2391" s="125"/>
      <c r="AW2391" s="126"/>
      <c r="AX2391" s="126"/>
      <c r="AY2391" s="126"/>
      <c r="AZ2391" s="125"/>
      <c r="BA2391" s="125"/>
      <c r="BB2391" s="65"/>
      <c r="BC2391" s="65"/>
      <c r="BD2391" s="128"/>
      <c r="BE2391" s="127"/>
      <c r="BF2391" s="126"/>
      <c r="BG2391" s="126"/>
      <c r="BH2391" s="126"/>
      <c r="BI2391" s="125"/>
      <c r="BJ2391" s="125"/>
      <c r="BK2391" s="125"/>
      <c r="BL2391" s="125"/>
      <c r="BM2391" s="125"/>
      <c r="BN2391" s="125"/>
      <c r="BO2391" s="129"/>
      <c r="BP2391" s="66"/>
      <c r="BQ2391" s="129"/>
      <c r="BR2391" s="125"/>
      <c r="BS2391" s="125"/>
      <c r="BT2391" s="125"/>
      <c r="BU2391" s="125"/>
      <c r="BV2391" s="125"/>
      <c r="BW2391" s="125"/>
      <c r="BX2391" s="126"/>
      <c r="BY2391" s="126"/>
      <c r="BZ2391" s="126"/>
      <c r="CA2391" s="125"/>
      <c r="CB2391" s="125"/>
    </row>
    <row r="2392" spans="1:80" x14ac:dyDescent="0.3">
      <c r="A2392" s="65"/>
      <c r="B2392" s="70"/>
      <c r="C2392" s="70"/>
      <c r="D2392" s="71"/>
      <c r="E2392" s="71"/>
      <c r="F2392" s="71"/>
      <c r="G2392" s="70"/>
      <c r="H2392" s="70"/>
      <c r="I2392" s="70"/>
      <c r="J2392" s="70"/>
      <c r="K2392" s="70"/>
      <c r="L2392" s="70"/>
      <c r="M2392" s="70"/>
      <c r="N2392" s="194"/>
      <c r="O2392" s="80"/>
      <c r="P2392" s="75"/>
      <c r="Q2392" s="75"/>
      <c r="R2392" s="75"/>
      <c r="S2392" s="75"/>
      <c r="T2392" s="75"/>
      <c r="U2392" s="75"/>
      <c r="V2392" s="74"/>
      <c r="W2392" s="74"/>
      <c r="X2392" s="74"/>
      <c r="Y2392" s="73"/>
      <c r="Z2392" s="72"/>
      <c r="AA2392" s="65"/>
      <c r="AB2392" s="65"/>
      <c r="AC2392" s="128"/>
      <c r="AD2392" s="127"/>
      <c r="AE2392" s="126"/>
      <c r="AF2392" s="126"/>
      <c r="AG2392" s="126"/>
      <c r="AH2392" s="125"/>
      <c r="AI2392" s="125"/>
      <c r="AJ2392" s="125"/>
      <c r="AK2392" s="125"/>
      <c r="AL2392" s="125"/>
      <c r="AM2392" s="125"/>
      <c r="AN2392" s="125"/>
      <c r="AO2392" s="66"/>
      <c r="AP2392" s="125"/>
      <c r="AQ2392" s="125"/>
      <c r="AR2392" s="125"/>
      <c r="AS2392" s="125"/>
      <c r="AT2392" s="125"/>
      <c r="AU2392" s="125"/>
      <c r="AV2392" s="125"/>
      <c r="AW2392" s="126"/>
      <c r="AX2392" s="126"/>
      <c r="AY2392" s="126"/>
      <c r="AZ2392" s="125"/>
      <c r="BA2392" s="125"/>
      <c r="BB2392" s="65"/>
      <c r="BC2392" s="65"/>
      <c r="BD2392" s="128"/>
      <c r="BE2392" s="127"/>
      <c r="BF2392" s="126"/>
      <c r="BG2392" s="126"/>
      <c r="BH2392" s="126"/>
      <c r="BI2392" s="125"/>
      <c r="BJ2392" s="125"/>
      <c r="BK2392" s="125"/>
      <c r="BL2392" s="125"/>
      <c r="BM2392" s="125"/>
      <c r="BN2392" s="125"/>
      <c r="BO2392" s="129"/>
      <c r="BP2392" s="66"/>
      <c r="BQ2392" s="129"/>
      <c r="BR2392" s="125"/>
      <c r="BS2392" s="125"/>
      <c r="BT2392" s="125"/>
      <c r="BU2392" s="125"/>
      <c r="BV2392" s="125"/>
      <c r="BW2392" s="125"/>
      <c r="BX2392" s="126"/>
      <c r="BY2392" s="126"/>
      <c r="BZ2392" s="126"/>
      <c r="CA2392" s="125"/>
      <c r="CB2392" s="125"/>
    </row>
    <row r="2393" spans="1:80" x14ac:dyDescent="0.3">
      <c r="A2393" s="65"/>
      <c r="B2393" s="70"/>
      <c r="C2393" s="70"/>
      <c r="D2393" s="71"/>
      <c r="E2393" s="71"/>
      <c r="F2393" s="71"/>
      <c r="G2393" s="70"/>
      <c r="H2393" s="70"/>
      <c r="I2393" s="70"/>
      <c r="J2393" s="70"/>
      <c r="K2393" s="70"/>
      <c r="L2393" s="70"/>
      <c r="M2393" s="70"/>
      <c r="N2393" s="194"/>
      <c r="O2393" s="80"/>
      <c r="P2393" s="75"/>
      <c r="Q2393" s="75"/>
      <c r="R2393" s="75"/>
      <c r="S2393" s="75"/>
      <c r="T2393" s="75"/>
      <c r="U2393" s="75"/>
      <c r="V2393" s="74"/>
      <c r="W2393" s="74"/>
      <c r="X2393" s="74"/>
      <c r="Y2393" s="73"/>
      <c r="Z2393" s="72"/>
      <c r="AA2393" s="65"/>
      <c r="AB2393" s="65"/>
      <c r="AC2393" s="128"/>
      <c r="AD2393" s="127"/>
      <c r="AE2393" s="126"/>
      <c r="AF2393" s="126"/>
      <c r="AG2393" s="126"/>
      <c r="AH2393" s="125"/>
      <c r="AI2393" s="125"/>
      <c r="AJ2393" s="125"/>
      <c r="AK2393" s="125"/>
      <c r="AL2393" s="125"/>
      <c r="AM2393" s="125"/>
      <c r="AN2393" s="125"/>
      <c r="AO2393" s="66"/>
      <c r="AP2393" s="125"/>
      <c r="AQ2393" s="125"/>
      <c r="AR2393" s="125"/>
      <c r="AS2393" s="125"/>
      <c r="AT2393" s="125"/>
      <c r="AU2393" s="125"/>
      <c r="AV2393" s="125"/>
      <c r="AW2393" s="126"/>
      <c r="AX2393" s="126"/>
      <c r="AY2393" s="126"/>
      <c r="AZ2393" s="125"/>
      <c r="BA2393" s="125"/>
      <c r="BB2393" s="65"/>
      <c r="BC2393" s="65"/>
      <c r="BD2393" s="128"/>
      <c r="BE2393" s="127"/>
      <c r="BF2393" s="126"/>
      <c r="BG2393" s="126"/>
      <c r="BH2393" s="126"/>
      <c r="BI2393" s="125"/>
      <c r="BJ2393" s="125"/>
      <c r="BK2393" s="125"/>
      <c r="BL2393" s="125"/>
      <c r="BM2393" s="125"/>
      <c r="BN2393" s="125"/>
      <c r="BO2393" s="129"/>
      <c r="BP2393" s="66"/>
      <c r="BQ2393" s="129"/>
      <c r="BR2393" s="125"/>
      <c r="BS2393" s="125"/>
      <c r="BT2393" s="125"/>
      <c r="BU2393" s="125"/>
      <c r="BV2393" s="125"/>
      <c r="BW2393" s="125"/>
      <c r="BX2393" s="126"/>
      <c r="BY2393" s="126"/>
      <c r="BZ2393" s="126"/>
      <c r="CA2393" s="125"/>
      <c r="CB2393" s="125"/>
    </row>
    <row r="2394" spans="1:80" x14ac:dyDescent="0.3">
      <c r="A2394" s="65"/>
      <c r="B2394" s="70"/>
      <c r="C2394" s="70"/>
      <c r="D2394" s="71"/>
      <c r="E2394" s="71"/>
      <c r="F2394" s="71"/>
      <c r="G2394" s="70"/>
      <c r="H2394" s="70"/>
      <c r="I2394" s="70"/>
      <c r="J2394" s="70"/>
      <c r="K2394" s="70"/>
      <c r="L2394" s="70"/>
      <c r="M2394" s="70"/>
      <c r="N2394" s="194"/>
      <c r="O2394" s="80"/>
      <c r="P2394" s="75"/>
      <c r="Q2394" s="75"/>
      <c r="R2394" s="75"/>
      <c r="S2394" s="75"/>
      <c r="T2394" s="75"/>
      <c r="U2394" s="75"/>
      <c r="V2394" s="74"/>
      <c r="W2394" s="74"/>
      <c r="X2394" s="74"/>
      <c r="Y2394" s="73"/>
      <c r="Z2394" s="72"/>
      <c r="AA2394" s="65"/>
      <c r="AB2394" s="65"/>
      <c r="AC2394" s="128"/>
      <c r="AD2394" s="127"/>
      <c r="AE2394" s="126"/>
      <c r="AF2394" s="126"/>
      <c r="AG2394" s="126"/>
      <c r="AH2394" s="125"/>
      <c r="AI2394" s="125"/>
      <c r="AJ2394" s="125"/>
      <c r="AK2394" s="125"/>
      <c r="AL2394" s="125"/>
      <c r="AM2394" s="125"/>
      <c r="AN2394" s="125"/>
      <c r="AO2394" s="66"/>
      <c r="AP2394" s="125"/>
      <c r="AQ2394" s="125"/>
      <c r="AR2394" s="125"/>
      <c r="AS2394" s="125"/>
      <c r="AT2394" s="125"/>
      <c r="AU2394" s="125"/>
      <c r="AV2394" s="125"/>
      <c r="AW2394" s="126"/>
      <c r="AX2394" s="126"/>
      <c r="AY2394" s="126"/>
      <c r="AZ2394" s="125"/>
      <c r="BA2394" s="125"/>
      <c r="BB2394" s="65"/>
      <c r="BC2394" s="65"/>
      <c r="BD2394" s="128"/>
      <c r="BE2394" s="127"/>
      <c r="BF2394" s="126"/>
      <c r="BG2394" s="126"/>
      <c r="BH2394" s="126"/>
      <c r="BI2394" s="125"/>
      <c r="BJ2394" s="125"/>
      <c r="BK2394" s="125"/>
      <c r="BL2394" s="125"/>
      <c r="BM2394" s="125"/>
      <c r="BN2394" s="125"/>
      <c r="BO2394" s="129"/>
      <c r="BP2394" s="66"/>
      <c r="BQ2394" s="129"/>
      <c r="BR2394" s="125"/>
      <c r="BS2394" s="125"/>
      <c r="BT2394" s="125"/>
      <c r="BU2394" s="125"/>
      <c r="BV2394" s="125"/>
      <c r="BW2394" s="125"/>
      <c r="BX2394" s="126"/>
      <c r="BY2394" s="126"/>
      <c r="BZ2394" s="126"/>
      <c r="CA2394" s="125"/>
      <c r="CB2394" s="125"/>
    </row>
    <row r="2395" spans="1:80" x14ac:dyDescent="0.3">
      <c r="A2395" s="65"/>
      <c r="B2395" s="70"/>
      <c r="C2395" s="70"/>
      <c r="D2395" s="71"/>
      <c r="E2395" s="71"/>
      <c r="F2395" s="71"/>
      <c r="G2395" s="70"/>
      <c r="H2395" s="70"/>
      <c r="I2395" s="70"/>
      <c r="J2395" s="70"/>
      <c r="K2395" s="70"/>
      <c r="L2395" s="70"/>
      <c r="M2395" s="70"/>
      <c r="N2395" s="194"/>
      <c r="O2395" s="80"/>
      <c r="P2395" s="75"/>
      <c r="Q2395" s="75"/>
      <c r="R2395" s="75"/>
      <c r="S2395" s="75"/>
      <c r="T2395" s="75"/>
      <c r="U2395" s="75"/>
      <c r="V2395" s="74"/>
      <c r="W2395" s="74"/>
      <c r="X2395" s="74"/>
      <c r="Y2395" s="73"/>
      <c r="Z2395" s="72"/>
      <c r="AA2395" s="65"/>
      <c r="AB2395" s="65"/>
      <c r="AC2395" s="128"/>
      <c r="AD2395" s="127"/>
      <c r="AE2395" s="126"/>
      <c r="AF2395" s="126"/>
      <c r="AG2395" s="126"/>
      <c r="AH2395" s="125"/>
      <c r="AI2395" s="125"/>
      <c r="AJ2395" s="125"/>
      <c r="AK2395" s="125"/>
      <c r="AL2395" s="125"/>
      <c r="AM2395" s="125"/>
      <c r="AN2395" s="125"/>
      <c r="AO2395" s="66"/>
      <c r="AP2395" s="125"/>
      <c r="AQ2395" s="125"/>
      <c r="AR2395" s="125"/>
      <c r="AS2395" s="125"/>
      <c r="AT2395" s="125"/>
      <c r="AU2395" s="125"/>
      <c r="AV2395" s="125"/>
      <c r="AW2395" s="126"/>
      <c r="AX2395" s="126"/>
      <c r="AY2395" s="126"/>
      <c r="AZ2395" s="125"/>
      <c r="BA2395" s="125"/>
      <c r="BB2395" s="65"/>
      <c r="BC2395" s="65"/>
      <c r="BD2395" s="128"/>
      <c r="BE2395" s="127"/>
      <c r="BF2395" s="126"/>
      <c r="BG2395" s="126"/>
      <c r="BH2395" s="126"/>
      <c r="BI2395" s="125"/>
      <c r="BJ2395" s="125"/>
      <c r="BK2395" s="125"/>
      <c r="BL2395" s="125"/>
      <c r="BM2395" s="125"/>
      <c r="BN2395" s="125"/>
      <c r="BO2395" s="129"/>
      <c r="BP2395" s="66"/>
      <c r="BQ2395" s="129"/>
      <c r="BR2395" s="125"/>
      <c r="BS2395" s="125"/>
      <c r="BT2395" s="125"/>
      <c r="BU2395" s="125"/>
      <c r="BV2395" s="125"/>
      <c r="BW2395" s="125"/>
      <c r="BX2395" s="126"/>
      <c r="BY2395" s="126"/>
      <c r="BZ2395" s="126"/>
      <c r="CA2395" s="125"/>
      <c r="CB2395" s="125"/>
    </row>
    <row r="2396" spans="1:80" x14ac:dyDescent="0.3">
      <c r="A2396" s="65"/>
      <c r="B2396" s="70"/>
      <c r="C2396" s="70"/>
      <c r="D2396" s="71"/>
      <c r="E2396" s="71"/>
      <c r="F2396" s="71"/>
      <c r="G2396" s="70"/>
      <c r="H2396" s="70"/>
      <c r="I2396" s="70"/>
      <c r="J2396" s="70"/>
      <c r="K2396" s="70"/>
      <c r="L2396" s="70"/>
      <c r="M2396" s="70"/>
      <c r="N2396" s="194"/>
      <c r="O2396" s="80"/>
      <c r="P2396" s="75"/>
      <c r="Q2396" s="75"/>
      <c r="R2396" s="75"/>
      <c r="S2396" s="75"/>
      <c r="T2396" s="75"/>
      <c r="U2396" s="75"/>
      <c r="V2396" s="74"/>
      <c r="W2396" s="74"/>
      <c r="X2396" s="74"/>
      <c r="Y2396" s="73"/>
      <c r="Z2396" s="72"/>
      <c r="AA2396" s="65"/>
      <c r="AB2396" s="65"/>
      <c r="AC2396" s="128"/>
      <c r="AD2396" s="127"/>
      <c r="AE2396" s="126"/>
      <c r="AF2396" s="126"/>
      <c r="AG2396" s="126"/>
      <c r="AH2396" s="125"/>
      <c r="AI2396" s="125"/>
      <c r="AJ2396" s="125"/>
      <c r="AK2396" s="125"/>
      <c r="AL2396" s="125"/>
      <c r="AM2396" s="125"/>
      <c r="AN2396" s="125"/>
      <c r="AO2396" s="66"/>
      <c r="AP2396" s="125"/>
      <c r="AQ2396" s="125"/>
      <c r="AR2396" s="125"/>
      <c r="AS2396" s="125"/>
      <c r="AT2396" s="125"/>
      <c r="AU2396" s="125"/>
      <c r="AV2396" s="125"/>
      <c r="AW2396" s="126"/>
      <c r="AX2396" s="126"/>
      <c r="AY2396" s="126"/>
      <c r="AZ2396" s="125"/>
      <c r="BA2396" s="125"/>
      <c r="BB2396" s="65"/>
      <c r="BC2396" s="65"/>
      <c r="BD2396" s="128"/>
      <c r="BE2396" s="127"/>
      <c r="BF2396" s="126"/>
      <c r="BG2396" s="126"/>
      <c r="BH2396" s="126"/>
      <c r="BI2396" s="125"/>
      <c r="BJ2396" s="125"/>
      <c r="BK2396" s="125"/>
      <c r="BL2396" s="125"/>
      <c r="BM2396" s="125"/>
      <c r="BN2396" s="125"/>
      <c r="BO2396" s="129"/>
      <c r="BP2396" s="66"/>
      <c r="BQ2396" s="129"/>
      <c r="BR2396" s="125"/>
      <c r="BS2396" s="125"/>
      <c r="BT2396" s="125"/>
      <c r="BU2396" s="125"/>
      <c r="BV2396" s="125"/>
      <c r="BW2396" s="125"/>
      <c r="BX2396" s="126"/>
      <c r="BY2396" s="126"/>
      <c r="BZ2396" s="126"/>
      <c r="CA2396" s="125"/>
      <c r="CB2396" s="125"/>
    </row>
    <row r="2397" spans="1:80" x14ac:dyDescent="0.3">
      <c r="A2397" s="65"/>
      <c r="B2397" s="70"/>
      <c r="C2397" s="70"/>
      <c r="D2397" s="71"/>
      <c r="E2397" s="71"/>
      <c r="F2397" s="71"/>
      <c r="G2397" s="70"/>
      <c r="H2397" s="70"/>
      <c r="I2397" s="70"/>
      <c r="J2397" s="70"/>
      <c r="K2397" s="70"/>
      <c r="L2397" s="70"/>
      <c r="M2397" s="70"/>
      <c r="N2397" s="194"/>
      <c r="O2397" s="80"/>
      <c r="P2397" s="75"/>
      <c r="Q2397" s="75"/>
      <c r="R2397" s="75"/>
      <c r="S2397" s="75"/>
      <c r="T2397" s="75"/>
      <c r="U2397" s="75"/>
      <c r="V2397" s="74"/>
      <c r="W2397" s="74"/>
      <c r="X2397" s="74"/>
      <c r="Y2397" s="73"/>
      <c r="Z2397" s="72"/>
      <c r="AA2397" s="65"/>
      <c r="AB2397" s="65"/>
      <c r="AC2397" s="128"/>
      <c r="AD2397" s="127"/>
      <c r="AE2397" s="126"/>
      <c r="AF2397" s="126"/>
      <c r="AG2397" s="126"/>
      <c r="AH2397" s="125"/>
      <c r="AI2397" s="125"/>
      <c r="AJ2397" s="125"/>
      <c r="AK2397" s="125"/>
      <c r="AL2397" s="125"/>
      <c r="AM2397" s="125"/>
      <c r="AN2397" s="125"/>
      <c r="AO2397" s="66"/>
      <c r="AP2397" s="125"/>
      <c r="AQ2397" s="125"/>
      <c r="AR2397" s="125"/>
      <c r="AS2397" s="125"/>
      <c r="AT2397" s="125"/>
      <c r="AU2397" s="125"/>
      <c r="AV2397" s="125"/>
      <c r="AW2397" s="126"/>
      <c r="AX2397" s="126"/>
      <c r="AY2397" s="126"/>
      <c r="AZ2397" s="125"/>
      <c r="BA2397" s="125"/>
      <c r="BB2397" s="65"/>
      <c r="BC2397" s="65"/>
      <c r="BD2397" s="128"/>
      <c r="BE2397" s="127"/>
      <c r="BF2397" s="126"/>
      <c r="BG2397" s="126"/>
      <c r="BH2397" s="126"/>
      <c r="BI2397" s="125"/>
      <c r="BJ2397" s="125"/>
      <c r="BK2397" s="125"/>
      <c r="BL2397" s="125"/>
      <c r="BM2397" s="125"/>
      <c r="BN2397" s="125"/>
      <c r="BO2397" s="129"/>
      <c r="BP2397" s="66"/>
      <c r="BQ2397" s="129"/>
      <c r="BR2397" s="125"/>
      <c r="BS2397" s="125"/>
      <c r="BT2397" s="125"/>
      <c r="BU2397" s="125"/>
      <c r="BV2397" s="125"/>
      <c r="BW2397" s="125"/>
      <c r="BX2397" s="126"/>
      <c r="BY2397" s="126"/>
      <c r="BZ2397" s="126"/>
      <c r="CA2397" s="125"/>
      <c r="CB2397" s="125"/>
    </row>
    <row r="2398" spans="1:80" x14ac:dyDescent="0.3">
      <c r="A2398" s="65"/>
      <c r="B2398" s="70"/>
      <c r="C2398" s="70"/>
      <c r="D2398" s="71"/>
      <c r="E2398" s="71"/>
      <c r="F2398" s="71"/>
      <c r="G2398" s="70"/>
      <c r="H2398" s="70"/>
      <c r="I2398" s="70"/>
      <c r="J2398" s="70"/>
      <c r="K2398" s="70"/>
      <c r="L2398" s="70"/>
      <c r="M2398" s="70"/>
      <c r="N2398" s="194"/>
      <c r="O2398" s="80"/>
      <c r="P2398" s="75"/>
      <c r="Q2398" s="75"/>
      <c r="R2398" s="75"/>
      <c r="S2398" s="75"/>
      <c r="T2398" s="75"/>
      <c r="U2398" s="75"/>
      <c r="V2398" s="74"/>
      <c r="W2398" s="74"/>
      <c r="X2398" s="74"/>
      <c r="Y2398" s="73"/>
      <c r="Z2398" s="72"/>
      <c r="AA2398" s="65"/>
      <c r="AB2398" s="65"/>
      <c r="AC2398" s="128"/>
      <c r="AD2398" s="127"/>
      <c r="AE2398" s="126"/>
      <c r="AF2398" s="126"/>
      <c r="AG2398" s="126"/>
      <c r="AH2398" s="125"/>
      <c r="AI2398" s="125"/>
      <c r="AJ2398" s="125"/>
      <c r="AK2398" s="125"/>
      <c r="AL2398" s="125"/>
      <c r="AM2398" s="125"/>
      <c r="AN2398" s="125"/>
      <c r="AO2398" s="66"/>
      <c r="AP2398" s="125"/>
      <c r="AQ2398" s="125"/>
      <c r="AR2398" s="125"/>
      <c r="AS2398" s="125"/>
      <c r="AT2398" s="125"/>
      <c r="AU2398" s="125"/>
      <c r="AV2398" s="125"/>
      <c r="AW2398" s="126"/>
      <c r="AX2398" s="126"/>
      <c r="AY2398" s="126"/>
      <c r="AZ2398" s="125"/>
      <c r="BA2398" s="125"/>
      <c r="BB2398" s="65"/>
      <c r="BC2398" s="65"/>
      <c r="BD2398" s="128"/>
      <c r="BE2398" s="127"/>
      <c r="BF2398" s="126"/>
      <c r="BG2398" s="126"/>
      <c r="BH2398" s="126"/>
      <c r="BI2398" s="125"/>
      <c r="BJ2398" s="125"/>
      <c r="BK2398" s="125"/>
      <c r="BL2398" s="125"/>
      <c r="BM2398" s="125"/>
      <c r="BN2398" s="125"/>
      <c r="BO2398" s="129"/>
      <c r="BP2398" s="66"/>
      <c r="BQ2398" s="129"/>
      <c r="BR2398" s="125"/>
      <c r="BS2398" s="125"/>
      <c r="BT2398" s="125"/>
      <c r="BU2398" s="125"/>
      <c r="BV2398" s="125"/>
      <c r="BW2398" s="125"/>
      <c r="BX2398" s="126"/>
      <c r="BY2398" s="126"/>
      <c r="BZ2398" s="126"/>
      <c r="CA2398" s="125"/>
      <c r="CB2398" s="125"/>
    </row>
    <row r="2399" spans="1:80" x14ac:dyDescent="0.3">
      <c r="A2399" s="65"/>
      <c r="B2399" s="70"/>
      <c r="C2399" s="70"/>
      <c r="D2399" s="71"/>
      <c r="E2399" s="71"/>
      <c r="F2399" s="71"/>
      <c r="G2399" s="70"/>
      <c r="H2399" s="70"/>
      <c r="I2399" s="70"/>
      <c r="J2399" s="70"/>
      <c r="K2399" s="70"/>
      <c r="L2399" s="70"/>
      <c r="M2399" s="70"/>
      <c r="N2399" s="194"/>
      <c r="O2399" s="80"/>
      <c r="P2399" s="75"/>
      <c r="Q2399" s="75"/>
      <c r="R2399" s="75"/>
      <c r="S2399" s="75"/>
      <c r="T2399" s="75"/>
      <c r="U2399" s="75"/>
      <c r="V2399" s="74"/>
      <c r="W2399" s="74"/>
      <c r="X2399" s="74"/>
      <c r="Y2399" s="73"/>
      <c r="Z2399" s="72"/>
      <c r="AA2399" s="65"/>
      <c r="AB2399" s="65"/>
      <c r="AC2399" s="128"/>
      <c r="AD2399" s="127"/>
      <c r="AE2399" s="126"/>
      <c r="AF2399" s="126"/>
      <c r="AG2399" s="126"/>
      <c r="AH2399" s="125"/>
      <c r="AI2399" s="125"/>
      <c r="AJ2399" s="125"/>
      <c r="AK2399" s="125"/>
      <c r="AL2399" s="125"/>
      <c r="AM2399" s="125"/>
      <c r="AN2399" s="125"/>
      <c r="AO2399" s="66"/>
      <c r="AP2399" s="125"/>
      <c r="AQ2399" s="125"/>
      <c r="AR2399" s="125"/>
      <c r="AS2399" s="125"/>
      <c r="AT2399" s="125"/>
      <c r="AU2399" s="125"/>
      <c r="AV2399" s="125"/>
      <c r="AW2399" s="126"/>
      <c r="AX2399" s="126"/>
      <c r="AY2399" s="126"/>
      <c r="AZ2399" s="125"/>
      <c r="BA2399" s="125"/>
      <c r="BB2399" s="65"/>
      <c r="BC2399" s="65"/>
      <c r="BD2399" s="128"/>
      <c r="BE2399" s="127"/>
      <c r="BF2399" s="126"/>
      <c r="BG2399" s="126"/>
      <c r="BH2399" s="126"/>
      <c r="BI2399" s="125"/>
      <c r="BJ2399" s="125"/>
      <c r="BK2399" s="125"/>
      <c r="BL2399" s="125"/>
      <c r="BM2399" s="125"/>
      <c r="BN2399" s="125"/>
      <c r="BO2399" s="129"/>
      <c r="BP2399" s="66"/>
      <c r="BQ2399" s="129"/>
      <c r="BR2399" s="125"/>
      <c r="BS2399" s="125"/>
      <c r="BT2399" s="125"/>
      <c r="BU2399" s="125"/>
      <c r="BV2399" s="125"/>
      <c r="BW2399" s="125"/>
      <c r="BX2399" s="126"/>
      <c r="BY2399" s="126"/>
      <c r="BZ2399" s="126"/>
      <c r="CA2399" s="125"/>
      <c r="CB2399" s="125"/>
    </row>
    <row r="2400" spans="1:80" x14ac:dyDescent="0.3">
      <c r="A2400" s="65"/>
      <c r="B2400" s="70"/>
      <c r="C2400" s="70"/>
      <c r="D2400" s="71"/>
      <c r="E2400" s="71"/>
      <c r="F2400" s="71"/>
      <c r="G2400" s="70"/>
      <c r="H2400" s="70"/>
      <c r="I2400" s="70"/>
      <c r="J2400" s="70"/>
      <c r="K2400" s="70"/>
      <c r="L2400" s="70"/>
      <c r="M2400" s="70"/>
      <c r="N2400" s="194"/>
      <c r="O2400" s="80"/>
      <c r="P2400" s="75"/>
      <c r="Q2400" s="75"/>
      <c r="R2400" s="75"/>
      <c r="S2400" s="75"/>
      <c r="T2400" s="75"/>
      <c r="U2400" s="75"/>
      <c r="V2400" s="74"/>
      <c r="W2400" s="74"/>
      <c r="X2400" s="74"/>
      <c r="Y2400" s="73"/>
      <c r="Z2400" s="72"/>
      <c r="AA2400" s="65"/>
      <c r="AB2400" s="65"/>
      <c r="AC2400" s="128"/>
      <c r="AD2400" s="127"/>
      <c r="AE2400" s="126"/>
      <c r="AF2400" s="126"/>
      <c r="AG2400" s="126"/>
      <c r="AH2400" s="125"/>
      <c r="AI2400" s="125"/>
      <c r="AJ2400" s="125"/>
      <c r="AK2400" s="125"/>
      <c r="AL2400" s="125"/>
      <c r="AM2400" s="125"/>
      <c r="AN2400" s="125"/>
      <c r="AO2400" s="66"/>
      <c r="AP2400" s="125"/>
      <c r="AQ2400" s="125"/>
      <c r="AR2400" s="125"/>
      <c r="AS2400" s="125"/>
      <c r="AT2400" s="125"/>
      <c r="AU2400" s="125"/>
      <c r="AV2400" s="125"/>
      <c r="AW2400" s="126"/>
      <c r="AX2400" s="126"/>
      <c r="AY2400" s="126"/>
      <c r="AZ2400" s="125"/>
      <c r="BA2400" s="125"/>
      <c r="BB2400" s="65"/>
      <c r="BC2400" s="65"/>
      <c r="BD2400" s="128"/>
      <c r="BE2400" s="127"/>
      <c r="BF2400" s="126"/>
      <c r="BG2400" s="126"/>
      <c r="BH2400" s="126"/>
      <c r="BI2400" s="125"/>
      <c r="BJ2400" s="125"/>
      <c r="BK2400" s="125"/>
      <c r="BL2400" s="125"/>
      <c r="BM2400" s="125"/>
      <c r="BN2400" s="125"/>
      <c r="BO2400" s="129"/>
      <c r="BP2400" s="66"/>
      <c r="BQ2400" s="129"/>
      <c r="BR2400" s="125"/>
      <c r="BS2400" s="125"/>
      <c r="BT2400" s="125"/>
      <c r="BU2400" s="125"/>
      <c r="BV2400" s="125"/>
      <c r="BW2400" s="125"/>
      <c r="BX2400" s="126"/>
      <c r="BY2400" s="126"/>
      <c r="BZ2400" s="126"/>
      <c r="CA2400" s="125"/>
      <c r="CB2400" s="125"/>
    </row>
    <row r="2401" spans="1:80" x14ac:dyDescent="0.3">
      <c r="A2401" s="65"/>
      <c r="B2401" s="70"/>
      <c r="C2401" s="70"/>
      <c r="D2401" s="71"/>
      <c r="E2401" s="71"/>
      <c r="F2401" s="71"/>
      <c r="G2401" s="70"/>
      <c r="H2401" s="70"/>
      <c r="I2401" s="70"/>
      <c r="J2401" s="70"/>
      <c r="K2401" s="70"/>
      <c r="L2401" s="70"/>
      <c r="M2401" s="70"/>
      <c r="N2401" s="195"/>
      <c r="O2401" s="70"/>
      <c r="P2401" s="70"/>
      <c r="Q2401" s="70"/>
      <c r="R2401" s="70"/>
      <c r="S2401" s="70"/>
      <c r="T2401" s="70"/>
      <c r="U2401" s="70"/>
      <c r="V2401" s="71"/>
      <c r="W2401" s="71"/>
      <c r="X2401" s="71"/>
      <c r="Y2401" s="70"/>
      <c r="Z2401" s="70"/>
      <c r="AA2401" s="65"/>
      <c r="AB2401" s="65"/>
      <c r="AC2401" s="128"/>
      <c r="AD2401" s="127"/>
      <c r="AE2401" s="126"/>
      <c r="AF2401" s="126"/>
      <c r="AG2401" s="126"/>
      <c r="AH2401" s="125"/>
      <c r="AI2401" s="125"/>
      <c r="AJ2401" s="125"/>
      <c r="AK2401" s="125"/>
      <c r="AL2401" s="125"/>
      <c r="AM2401" s="125"/>
      <c r="AN2401" s="125"/>
      <c r="AO2401" s="66"/>
      <c r="AP2401" s="125"/>
      <c r="AQ2401" s="125"/>
      <c r="AR2401" s="125"/>
      <c r="AS2401" s="125"/>
      <c r="AT2401" s="125"/>
      <c r="AU2401" s="125"/>
      <c r="AV2401" s="125"/>
      <c r="AW2401" s="126"/>
      <c r="AX2401" s="126"/>
      <c r="AY2401" s="126"/>
      <c r="AZ2401" s="125"/>
      <c r="BA2401" s="125"/>
      <c r="BB2401" s="65"/>
      <c r="BC2401" s="65"/>
      <c r="BD2401" s="128"/>
      <c r="BE2401" s="127"/>
      <c r="BF2401" s="126"/>
      <c r="BG2401" s="126"/>
      <c r="BH2401" s="126"/>
      <c r="BI2401" s="125"/>
      <c r="BJ2401" s="125"/>
      <c r="BK2401" s="125"/>
      <c r="BL2401" s="125"/>
      <c r="BM2401" s="125"/>
      <c r="BN2401" s="125"/>
      <c r="BO2401" s="129"/>
      <c r="BP2401" s="66"/>
      <c r="BQ2401" s="129"/>
      <c r="BR2401" s="125"/>
      <c r="BS2401" s="125"/>
      <c r="BT2401" s="125"/>
      <c r="BU2401" s="125"/>
      <c r="BV2401" s="125"/>
      <c r="BW2401" s="125"/>
      <c r="BX2401" s="126"/>
      <c r="BY2401" s="126"/>
      <c r="BZ2401" s="126"/>
      <c r="CA2401" s="125"/>
      <c r="CB2401" s="125"/>
    </row>
    <row r="2402" spans="1:80" x14ac:dyDescent="0.3">
      <c r="A2402" s="65"/>
      <c r="B2402" s="72"/>
      <c r="C2402" s="73"/>
      <c r="D2402" s="74"/>
      <c r="E2402" s="74"/>
      <c r="F2402" s="74"/>
      <c r="G2402" s="75"/>
      <c r="H2402" s="75"/>
      <c r="I2402" s="75"/>
      <c r="J2402" s="75"/>
      <c r="K2402" s="75"/>
      <c r="L2402" s="75"/>
      <c r="M2402" s="80"/>
      <c r="N2402" s="194"/>
      <c r="O2402" s="70"/>
      <c r="P2402" s="70"/>
      <c r="Q2402" s="70"/>
      <c r="R2402" s="70"/>
      <c r="S2402" s="70"/>
      <c r="T2402" s="70"/>
      <c r="U2402" s="70"/>
      <c r="V2402" s="71"/>
      <c r="W2402" s="71"/>
      <c r="X2402" s="71"/>
      <c r="Y2402" s="70"/>
      <c r="Z2402" s="70"/>
      <c r="AA2402" s="65"/>
      <c r="AB2402" s="65"/>
      <c r="AC2402" s="128"/>
      <c r="AD2402" s="127"/>
      <c r="AE2402" s="126"/>
      <c r="AF2402" s="126"/>
      <c r="AG2402" s="126"/>
      <c r="AH2402" s="125"/>
      <c r="AI2402" s="125"/>
      <c r="AJ2402" s="125"/>
      <c r="AK2402" s="125"/>
      <c r="AL2402" s="125"/>
      <c r="AM2402" s="125"/>
      <c r="AN2402" s="125"/>
      <c r="AO2402" s="66"/>
      <c r="AP2402" s="125"/>
      <c r="AQ2402" s="125"/>
      <c r="AR2402" s="125"/>
      <c r="AS2402" s="125"/>
      <c r="AT2402" s="125"/>
      <c r="AU2402" s="125"/>
      <c r="AV2402" s="125"/>
      <c r="AW2402" s="126"/>
      <c r="AX2402" s="126"/>
      <c r="AY2402" s="126"/>
      <c r="AZ2402" s="125"/>
      <c r="BA2402" s="125"/>
      <c r="BB2402" s="65"/>
      <c r="BC2402" s="65"/>
      <c r="BD2402" s="128"/>
      <c r="BE2402" s="127"/>
      <c r="BF2402" s="126"/>
      <c r="BG2402" s="126"/>
      <c r="BH2402" s="126"/>
      <c r="BI2402" s="125"/>
      <c r="BJ2402" s="125"/>
      <c r="BK2402" s="125"/>
      <c r="BL2402" s="125"/>
      <c r="BM2402" s="125"/>
      <c r="BN2402" s="125"/>
      <c r="BO2402" s="129"/>
      <c r="BP2402" s="66"/>
      <c r="BQ2402" s="129"/>
      <c r="BR2402" s="125"/>
      <c r="BS2402" s="125"/>
      <c r="BT2402" s="125"/>
      <c r="BU2402" s="125"/>
      <c r="BV2402" s="125"/>
      <c r="BW2402" s="125"/>
      <c r="BX2402" s="126"/>
      <c r="BY2402" s="126"/>
      <c r="BZ2402" s="126"/>
      <c r="CA2402" s="125"/>
      <c r="CB2402" s="125"/>
    </row>
    <row r="2403" spans="1:80" x14ac:dyDescent="0.3">
      <c r="A2403" s="65"/>
      <c r="B2403" s="72"/>
      <c r="C2403" s="73"/>
      <c r="D2403" s="74"/>
      <c r="E2403" s="74"/>
      <c r="F2403" s="74"/>
      <c r="G2403" s="75"/>
      <c r="H2403" s="75"/>
      <c r="I2403" s="75"/>
      <c r="J2403" s="75"/>
      <c r="K2403" s="75"/>
      <c r="L2403" s="75"/>
      <c r="M2403" s="80"/>
      <c r="N2403" s="194"/>
      <c r="O2403" s="70"/>
      <c r="P2403" s="70"/>
      <c r="Q2403" s="70"/>
      <c r="R2403" s="70"/>
      <c r="S2403" s="70"/>
      <c r="T2403" s="70"/>
      <c r="U2403" s="70"/>
      <c r="V2403" s="71"/>
      <c r="W2403" s="71"/>
      <c r="X2403" s="71"/>
      <c r="Y2403" s="70"/>
      <c r="Z2403" s="70"/>
      <c r="AA2403" s="65"/>
      <c r="AB2403" s="65"/>
      <c r="AC2403" s="128"/>
      <c r="AD2403" s="127"/>
      <c r="AE2403" s="126"/>
      <c r="AF2403" s="126"/>
      <c r="AG2403" s="126"/>
      <c r="AH2403" s="125"/>
      <c r="AI2403" s="125"/>
      <c r="AJ2403" s="125"/>
      <c r="AK2403" s="125"/>
      <c r="AL2403" s="125"/>
      <c r="AM2403" s="125"/>
      <c r="AN2403" s="125"/>
      <c r="AO2403" s="66"/>
      <c r="AP2403" s="125"/>
      <c r="AQ2403" s="125"/>
      <c r="AR2403" s="125"/>
      <c r="AS2403" s="125"/>
      <c r="AT2403" s="125"/>
      <c r="AU2403" s="125"/>
      <c r="AV2403" s="125"/>
      <c r="AW2403" s="126"/>
      <c r="AX2403" s="126"/>
      <c r="AY2403" s="126"/>
      <c r="AZ2403" s="125"/>
      <c r="BA2403" s="125"/>
      <c r="BB2403" s="65"/>
      <c r="BC2403" s="65"/>
      <c r="BD2403" s="128"/>
      <c r="BE2403" s="127"/>
      <c r="BF2403" s="126"/>
      <c r="BG2403" s="126"/>
      <c r="BH2403" s="126"/>
      <c r="BI2403" s="125"/>
      <c r="BJ2403" s="125"/>
      <c r="BK2403" s="125"/>
      <c r="BL2403" s="125"/>
      <c r="BM2403" s="125"/>
      <c r="BN2403" s="125"/>
      <c r="BO2403" s="129"/>
      <c r="BP2403" s="66"/>
      <c r="BQ2403" s="129"/>
      <c r="BR2403" s="125"/>
      <c r="BS2403" s="125"/>
      <c r="BT2403" s="125"/>
      <c r="BU2403" s="125"/>
      <c r="BV2403" s="125"/>
      <c r="BW2403" s="125"/>
      <c r="BX2403" s="126"/>
      <c r="BY2403" s="126"/>
      <c r="BZ2403" s="126"/>
      <c r="CA2403" s="125"/>
      <c r="CB2403" s="125"/>
    </row>
    <row r="2404" spans="1:80" x14ac:dyDescent="0.3">
      <c r="A2404" s="65"/>
      <c r="B2404" s="72"/>
      <c r="C2404" s="73"/>
      <c r="D2404" s="74"/>
      <c r="E2404" s="74"/>
      <c r="F2404" s="74"/>
      <c r="G2404" s="75"/>
      <c r="H2404" s="75"/>
      <c r="I2404" s="75"/>
      <c r="J2404" s="75"/>
      <c r="K2404" s="75"/>
      <c r="L2404" s="75"/>
      <c r="M2404" s="80"/>
      <c r="N2404" s="194"/>
      <c r="O2404" s="70"/>
      <c r="P2404" s="70"/>
      <c r="Q2404" s="70"/>
      <c r="R2404" s="70"/>
      <c r="S2404" s="70"/>
      <c r="T2404" s="70"/>
      <c r="U2404" s="70"/>
      <c r="V2404" s="71"/>
      <c r="W2404" s="71"/>
      <c r="X2404" s="71"/>
      <c r="Y2404" s="70"/>
      <c r="Z2404" s="70"/>
      <c r="AA2404" s="65"/>
      <c r="AB2404" s="65"/>
      <c r="AC2404" s="128"/>
      <c r="AD2404" s="127"/>
      <c r="AE2404" s="126"/>
      <c r="AF2404" s="126"/>
      <c r="AG2404" s="126"/>
      <c r="AH2404" s="125"/>
      <c r="AI2404" s="125"/>
      <c r="AJ2404" s="125"/>
      <c r="AK2404" s="125"/>
      <c r="AL2404" s="125"/>
      <c r="AM2404" s="125"/>
      <c r="AN2404" s="125"/>
      <c r="AO2404" s="66"/>
      <c r="AP2404" s="125"/>
      <c r="AQ2404" s="125"/>
      <c r="AR2404" s="125"/>
      <c r="AS2404" s="125"/>
      <c r="AT2404" s="125"/>
      <c r="AU2404" s="125"/>
      <c r="AV2404" s="125"/>
      <c r="AW2404" s="126"/>
      <c r="AX2404" s="126"/>
      <c r="AY2404" s="126"/>
      <c r="AZ2404" s="125"/>
      <c r="BA2404" s="125"/>
      <c r="BB2404" s="65"/>
      <c r="BC2404" s="65"/>
      <c r="BD2404" s="128"/>
      <c r="BE2404" s="127"/>
      <c r="BF2404" s="126"/>
      <c r="BG2404" s="126"/>
      <c r="BH2404" s="126"/>
      <c r="BI2404" s="125"/>
      <c r="BJ2404" s="125"/>
      <c r="BK2404" s="125"/>
      <c r="BL2404" s="125"/>
      <c r="BM2404" s="125"/>
      <c r="BN2404" s="125"/>
      <c r="BO2404" s="129"/>
      <c r="BP2404" s="66"/>
      <c r="BQ2404" s="129"/>
      <c r="BR2404" s="125"/>
      <c r="BS2404" s="125"/>
      <c r="BT2404" s="125"/>
      <c r="BU2404" s="125"/>
      <c r="BV2404" s="125"/>
      <c r="BW2404" s="125"/>
      <c r="BX2404" s="126"/>
      <c r="BY2404" s="126"/>
      <c r="BZ2404" s="126"/>
      <c r="CA2404" s="125"/>
      <c r="CB2404" s="125"/>
    </row>
    <row r="2405" spans="1:80" x14ac:dyDescent="0.3">
      <c r="A2405" s="65"/>
      <c r="B2405" s="72"/>
      <c r="C2405" s="73"/>
      <c r="D2405" s="74"/>
      <c r="E2405" s="74"/>
      <c r="F2405" s="74"/>
      <c r="G2405" s="75"/>
      <c r="H2405" s="75"/>
      <c r="I2405" s="75"/>
      <c r="J2405" s="75"/>
      <c r="K2405" s="75"/>
      <c r="L2405" s="75"/>
      <c r="M2405" s="80"/>
      <c r="N2405" s="194"/>
      <c r="O2405" s="70"/>
      <c r="P2405" s="70"/>
      <c r="Q2405" s="70"/>
      <c r="R2405" s="70"/>
      <c r="S2405" s="70"/>
      <c r="T2405" s="70"/>
      <c r="U2405" s="70"/>
      <c r="V2405" s="71"/>
      <c r="W2405" s="71"/>
      <c r="X2405" s="71"/>
      <c r="Y2405" s="70"/>
      <c r="Z2405" s="70"/>
      <c r="AA2405" s="65"/>
      <c r="AB2405" s="65"/>
      <c r="AC2405" s="65"/>
      <c r="AD2405" s="65"/>
      <c r="AE2405" s="65"/>
      <c r="AF2405" s="65"/>
      <c r="AG2405" s="65"/>
      <c r="AH2405" s="65"/>
      <c r="AI2405" s="65"/>
      <c r="AJ2405" s="65"/>
      <c r="AK2405" s="65"/>
      <c r="AL2405" s="65"/>
      <c r="AM2405" s="65"/>
      <c r="AN2405" s="125"/>
      <c r="AO2405" s="66"/>
      <c r="AP2405" s="125"/>
      <c r="AQ2405" s="65"/>
      <c r="AR2405" s="65"/>
      <c r="AS2405" s="65"/>
      <c r="AT2405" s="65"/>
      <c r="AU2405" s="65"/>
      <c r="AV2405" s="65"/>
      <c r="AW2405" s="65"/>
      <c r="AX2405" s="65"/>
      <c r="AY2405" s="65"/>
      <c r="AZ2405" s="65"/>
      <c r="BA2405" s="65"/>
      <c r="BB2405" s="65"/>
      <c r="BC2405" s="65"/>
      <c r="BD2405" s="65"/>
      <c r="BE2405" s="65"/>
      <c r="BF2405" s="65"/>
      <c r="BG2405" s="65"/>
      <c r="BH2405" s="65"/>
      <c r="BI2405" s="65"/>
      <c r="BJ2405" s="65"/>
      <c r="BK2405" s="65"/>
      <c r="BL2405" s="65"/>
      <c r="BM2405" s="65"/>
      <c r="BN2405" s="65"/>
      <c r="BO2405" s="65"/>
      <c r="BP2405" s="66"/>
      <c r="BQ2405" s="65"/>
      <c r="BR2405" s="65"/>
      <c r="BS2405" s="65"/>
      <c r="BT2405" s="65"/>
      <c r="BU2405" s="65"/>
      <c r="BV2405" s="65"/>
      <c r="BW2405" s="65"/>
      <c r="BX2405" s="65"/>
      <c r="BY2405" s="65"/>
      <c r="BZ2405" s="65"/>
      <c r="CA2405" s="65"/>
      <c r="CB2405" s="65"/>
    </row>
    <row r="2406" spans="1:80" x14ac:dyDescent="0.3">
      <c r="A2406" s="65"/>
      <c r="B2406" s="72"/>
      <c r="C2406" s="73"/>
      <c r="D2406" s="74"/>
      <c r="E2406" s="74"/>
      <c r="F2406" s="74"/>
      <c r="G2406" s="75"/>
      <c r="H2406" s="75"/>
      <c r="I2406" s="75"/>
      <c r="J2406" s="75"/>
      <c r="K2406" s="75"/>
      <c r="L2406" s="75"/>
      <c r="M2406" s="80"/>
      <c r="N2406" s="194"/>
      <c r="O2406" s="70"/>
      <c r="P2406" s="70"/>
      <c r="Q2406" s="70"/>
      <c r="R2406" s="70"/>
      <c r="S2406" s="70"/>
      <c r="T2406" s="70"/>
      <c r="U2406" s="70"/>
      <c r="V2406" s="71"/>
      <c r="W2406" s="71"/>
      <c r="X2406" s="71"/>
      <c r="Y2406" s="70"/>
      <c r="Z2406" s="70"/>
      <c r="AA2406" s="65"/>
      <c r="AB2406" s="65"/>
      <c r="AC2406" s="82"/>
      <c r="AD2406" s="82"/>
      <c r="AE2406" s="82"/>
      <c r="AF2406" s="82"/>
      <c r="AG2406" s="82"/>
      <c r="AH2406" s="82"/>
      <c r="AI2406" s="82"/>
      <c r="AJ2406" s="82"/>
      <c r="AK2406" s="82"/>
      <c r="AL2406" s="82"/>
      <c r="AM2406" s="82"/>
      <c r="AN2406" s="114"/>
      <c r="AO2406" s="82"/>
      <c r="AP2406" s="114"/>
      <c r="AQ2406" s="82"/>
      <c r="AR2406" s="82"/>
      <c r="AS2406" s="82"/>
      <c r="AT2406" s="82"/>
      <c r="AU2406" s="82"/>
      <c r="AV2406" s="82"/>
      <c r="AW2406" s="82"/>
      <c r="AX2406" s="82"/>
      <c r="AY2406" s="82"/>
      <c r="AZ2406" s="82"/>
      <c r="BA2406" s="82"/>
      <c r="BB2406" s="65"/>
      <c r="BC2406" s="65"/>
      <c r="BD2406" s="82"/>
      <c r="BE2406" s="82"/>
      <c r="BF2406" s="82"/>
      <c r="BG2406" s="82"/>
      <c r="BH2406" s="82"/>
      <c r="BI2406" s="82"/>
      <c r="BJ2406" s="82"/>
      <c r="BK2406" s="82"/>
      <c r="BL2406" s="82"/>
      <c r="BM2406" s="82"/>
      <c r="BN2406" s="82"/>
      <c r="BO2406" s="82"/>
      <c r="BP2406" s="82"/>
      <c r="BQ2406" s="82"/>
      <c r="BR2406" s="82"/>
      <c r="BS2406" s="82"/>
      <c r="BT2406" s="82"/>
      <c r="BU2406" s="82"/>
      <c r="BV2406" s="82"/>
      <c r="BW2406" s="82"/>
      <c r="BX2406" s="82"/>
      <c r="BY2406" s="82"/>
      <c r="BZ2406" s="82"/>
      <c r="CA2406" s="82"/>
      <c r="CB2406" s="82"/>
    </row>
    <row r="2407" spans="1:80" x14ac:dyDescent="0.3">
      <c r="A2407" s="65"/>
      <c r="B2407" s="72"/>
      <c r="C2407" s="73"/>
      <c r="D2407" s="74"/>
      <c r="E2407" s="74"/>
      <c r="F2407" s="74"/>
      <c r="G2407" s="75"/>
      <c r="H2407" s="75"/>
      <c r="I2407" s="75"/>
      <c r="J2407" s="75"/>
      <c r="K2407" s="75"/>
      <c r="L2407" s="75"/>
      <c r="M2407" s="80"/>
      <c r="N2407" s="194"/>
      <c r="O2407" s="70"/>
      <c r="P2407" s="70"/>
      <c r="Q2407" s="70"/>
      <c r="R2407" s="70"/>
      <c r="S2407" s="70"/>
      <c r="T2407" s="70"/>
      <c r="U2407" s="70"/>
      <c r="V2407" s="71"/>
      <c r="W2407" s="71"/>
      <c r="X2407" s="71"/>
      <c r="Y2407" s="70"/>
      <c r="Z2407" s="70"/>
      <c r="AA2407" s="65"/>
      <c r="AB2407" s="65"/>
      <c r="AC2407" s="65"/>
      <c r="AD2407" s="65"/>
      <c r="AE2407" s="130"/>
      <c r="AF2407" s="130"/>
      <c r="AG2407" s="130"/>
      <c r="AH2407" s="131"/>
      <c r="AI2407" s="131"/>
      <c r="AJ2407" s="131"/>
      <c r="AK2407" s="131"/>
      <c r="AL2407" s="131"/>
      <c r="AM2407" s="131"/>
      <c r="AN2407" s="125"/>
      <c r="AO2407" s="82"/>
      <c r="AP2407" s="125"/>
      <c r="AQ2407" s="131"/>
      <c r="AR2407" s="131"/>
      <c r="AS2407" s="131"/>
      <c r="AT2407" s="131"/>
      <c r="AU2407" s="131"/>
      <c r="AV2407" s="131"/>
      <c r="AW2407" s="130"/>
      <c r="AX2407" s="130"/>
      <c r="AY2407" s="130"/>
      <c r="AZ2407" s="65"/>
      <c r="BA2407" s="65"/>
      <c r="BB2407" s="65"/>
      <c r="BC2407" s="65"/>
      <c r="BD2407" s="65"/>
      <c r="BE2407" s="65"/>
      <c r="BF2407" s="130"/>
      <c r="BG2407" s="130"/>
      <c r="BH2407" s="130"/>
      <c r="BI2407" s="131"/>
      <c r="BJ2407" s="131"/>
      <c r="BK2407" s="131"/>
      <c r="BL2407" s="131"/>
      <c r="BM2407" s="131"/>
      <c r="BN2407" s="131"/>
      <c r="BO2407" s="132"/>
      <c r="BP2407" s="82"/>
      <c r="BQ2407" s="132"/>
      <c r="BR2407" s="131"/>
      <c r="BS2407" s="131"/>
      <c r="BT2407" s="131"/>
      <c r="BU2407" s="131"/>
      <c r="BV2407" s="131"/>
      <c r="BW2407" s="131"/>
      <c r="BX2407" s="130"/>
      <c r="BY2407" s="130"/>
      <c r="BZ2407" s="130"/>
      <c r="CA2407" s="65"/>
      <c r="CB2407" s="65"/>
    </row>
    <row r="2408" spans="1:80" x14ac:dyDescent="0.3">
      <c r="A2408" s="65"/>
      <c r="B2408" s="72"/>
      <c r="C2408" s="73"/>
      <c r="D2408" s="74"/>
      <c r="E2408" s="74"/>
      <c r="F2408" s="74"/>
      <c r="G2408" s="75"/>
      <c r="H2408" s="75"/>
      <c r="I2408" s="75"/>
      <c r="J2408" s="75"/>
      <c r="K2408" s="75"/>
      <c r="L2408" s="75"/>
      <c r="M2408" s="80"/>
      <c r="N2408" s="194"/>
      <c r="O2408" s="70"/>
      <c r="P2408" s="70"/>
      <c r="Q2408" s="70"/>
      <c r="R2408" s="70"/>
      <c r="S2408" s="70"/>
      <c r="T2408" s="70"/>
      <c r="U2408" s="70"/>
      <c r="V2408" s="71"/>
      <c r="W2408" s="71"/>
      <c r="X2408" s="71"/>
      <c r="Y2408" s="70"/>
      <c r="Z2408" s="70"/>
      <c r="AA2408" s="65"/>
      <c r="AB2408" s="65"/>
      <c r="AC2408" s="128"/>
      <c r="AD2408" s="128"/>
      <c r="AE2408" s="130"/>
      <c r="AF2408" s="130"/>
      <c r="AG2408" s="130"/>
      <c r="AH2408" s="125"/>
      <c r="AI2408" s="125"/>
      <c r="AJ2408" s="125"/>
      <c r="AK2408" s="125"/>
      <c r="AL2408" s="125"/>
      <c r="AM2408" s="125"/>
      <c r="AN2408" s="125"/>
      <c r="AO2408" s="66"/>
      <c r="AP2408" s="125"/>
      <c r="AQ2408" s="125"/>
      <c r="AR2408" s="125"/>
      <c r="AS2408" s="125"/>
      <c r="AT2408" s="125"/>
      <c r="AU2408" s="125"/>
      <c r="AV2408" s="125"/>
      <c r="AW2408" s="130"/>
      <c r="AX2408" s="130"/>
      <c r="AY2408" s="130"/>
      <c r="AZ2408" s="128"/>
      <c r="BA2408" s="128"/>
      <c r="BB2408" s="65"/>
      <c r="BC2408" s="65"/>
      <c r="BD2408" s="128"/>
      <c r="BE2408" s="128"/>
      <c r="BF2408" s="130"/>
      <c r="BG2408" s="130"/>
      <c r="BH2408" s="130"/>
      <c r="BI2408" s="125"/>
      <c r="BJ2408" s="125"/>
      <c r="BK2408" s="125"/>
      <c r="BL2408" s="125"/>
      <c r="BM2408" s="125"/>
      <c r="BN2408" s="125"/>
      <c r="BO2408" s="133"/>
      <c r="BP2408" s="66"/>
      <c r="BQ2408" s="132"/>
      <c r="BR2408" s="125"/>
      <c r="BS2408" s="125"/>
      <c r="BT2408" s="125"/>
      <c r="BU2408" s="125"/>
      <c r="BV2408" s="125"/>
      <c r="BW2408" s="125"/>
      <c r="BX2408" s="130"/>
      <c r="BY2408" s="130"/>
      <c r="BZ2408" s="130"/>
      <c r="CA2408" s="128"/>
      <c r="CB2408" s="128"/>
    </row>
    <row r="2409" spans="1:80" x14ac:dyDescent="0.3">
      <c r="A2409" s="65"/>
      <c r="B2409" s="72"/>
      <c r="C2409" s="73"/>
      <c r="D2409" s="74"/>
      <c r="E2409" s="74"/>
      <c r="F2409" s="74"/>
      <c r="G2409" s="75"/>
      <c r="H2409" s="75"/>
      <c r="I2409" s="75"/>
      <c r="J2409" s="75"/>
      <c r="K2409" s="75"/>
      <c r="L2409" s="75"/>
      <c r="M2409" s="80"/>
      <c r="N2409" s="194"/>
      <c r="O2409" s="70"/>
      <c r="P2409" s="70"/>
      <c r="Q2409" s="70"/>
      <c r="R2409" s="70"/>
      <c r="S2409" s="70"/>
      <c r="T2409" s="70"/>
      <c r="U2409" s="70"/>
      <c r="V2409" s="71"/>
      <c r="W2409" s="71"/>
      <c r="X2409" s="71"/>
      <c r="Y2409" s="70"/>
      <c r="Z2409" s="70"/>
    </row>
    <row r="2410" spans="1:80" x14ac:dyDescent="0.3">
      <c r="A2410" s="65"/>
      <c r="B2410" s="72"/>
      <c r="C2410" s="73"/>
      <c r="D2410" s="74"/>
      <c r="E2410" s="74"/>
      <c r="F2410" s="74"/>
      <c r="G2410" s="75"/>
      <c r="H2410" s="75"/>
      <c r="I2410" s="75"/>
      <c r="J2410" s="75"/>
      <c r="K2410" s="75"/>
      <c r="L2410" s="75"/>
      <c r="M2410" s="80"/>
      <c r="N2410" s="194"/>
      <c r="O2410" s="70"/>
      <c r="P2410" s="70"/>
      <c r="Q2410" s="70"/>
      <c r="R2410" s="70"/>
      <c r="S2410" s="70"/>
      <c r="T2410" s="70"/>
      <c r="U2410" s="70"/>
      <c r="V2410" s="71"/>
      <c r="W2410" s="71"/>
      <c r="X2410" s="71"/>
      <c r="Y2410" s="70"/>
      <c r="Z2410" s="70"/>
      <c r="AA2410" s="65"/>
      <c r="AB2410" s="65"/>
      <c r="AC2410" s="103"/>
      <c r="AD2410" s="103"/>
      <c r="AE2410" s="65"/>
      <c r="AF2410" s="65"/>
      <c r="AG2410" s="103"/>
      <c r="AH2410" s="103"/>
      <c r="AI2410" s="65"/>
      <c r="AJ2410" s="65"/>
      <c r="AK2410" s="103"/>
      <c r="AL2410" s="103"/>
      <c r="AM2410" s="65"/>
      <c r="AN2410" s="103"/>
      <c r="AO2410" s="103"/>
      <c r="AP2410" s="103"/>
      <c r="AQ2410" s="65"/>
      <c r="AR2410" s="103"/>
      <c r="AS2410" s="103"/>
      <c r="AT2410" s="65"/>
      <c r="AU2410" s="65"/>
      <c r="AV2410" s="103"/>
      <c r="AW2410" s="103"/>
      <c r="AX2410" s="65"/>
      <c r="AY2410" s="65"/>
      <c r="AZ2410" s="103"/>
      <c r="BA2410" s="103"/>
      <c r="BB2410" s="65"/>
      <c r="BC2410" s="65"/>
      <c r="BD2410" s="103"/>
      <c r="BE2410" s="103"/>
      <c r="BF2410" s="65"/>
      <c r="BG2410" s="65"/>
      <c r="BH2410" s="103"/>
      <c r="BI2410" s="103"/>
      <c r="BJ2410" s="65"/>
      <c r="BK2410" s="65"/>
      <c r="BL2410" s="103"/>
      <c r="BM2410" s="103"/>
      <c r="BN2410" s="65"/>
      <c r="BO2410" s="103"/>
      <c r="BP2410" s="103"/>
      <c r="BQ2410" s="103"/>
      <c r="BR2410" s="65"/>
      <c r="BS2410" s="103"/>
      <c r="BT2410" s="103"/>
      <c r="BU2410" s="65"/>
      <c r="BV2410" s="65"/>
      <c r="BW2410" s="103"/>
      <c r="BX2410" s="103"/>
      <c r="BY2410" s="65"/>
      <c r="BZ2410" s="65"/>
      <c r="CA2410" s="103"/>
      <c r="CB2410" s="103"/>
    </row>
    <row r="2411" spans="1:80" x14ac:dyDescent="0.3">
      <c r="A2411" s="65"/>
      <c r="B2411" s="72"/>
      <c r="C2411" s="73"/>
      <c r="D2411" s="74"/>
      <c r="E2411" s="74"/>
      <c r="F2411" s="74"/>
      <c r="G2411" s="75"/>
      <c r="H2411" s="75"/>
      <c r="I2411" s="75"/>
      <c r="J2411" s="75"/>
      <c r="K2411" s="75"/>
      <c r="L2411" s="75"/>
      <c r="M2411" s="80"/>
      <c r="N2411" s="194"/>
      <c r="O2411" s="70"/>
      <c r="P2411" s="70"/>
      <c r="Q2411" s="70"/>
      <c r="R2411" s="70"/>
      <c r="S2411" s="70"/>
      <c r="T2411" s="70"/>
      <c r="U2411" s="70"/>
      <c r="V2411" s="71"/>
      <c r="W2411" s="71"/>
      <c r="X2411" s="71"/>
      <c r="Y2411" s="70"/>
      <c r="Z2411" s="70"/>
      <c r="AA2411" s="65"/>
      <c r="AB2411" s="65"/>
      <c r="AC2411" s="122"/>
      <c r="AD2411" s="122"/>
      <c r="AE2411" s="65"/>
      <c r="AF2411" s="65"/>
      <c r="AG2411" s="103"/>
      <c r="AH2411" s="122"/>
      <c r="AI2411" s="65"/>
      <c r="AJ2411" s="65"/>
      <c r="AK2411" s="90"/>
      <c r="AL2411" s="90"/>
      <c r="AM2411" s="65"/>
      <c r="AN2411" s="122"/>
      <c r="AO2411" s="122"/>
      <c r="AP2411" s="122"/>
      <c r="AQ2411" s="65"/>
      <c r="AR2411" s="112"/>
      <c r="AS2411" s="112"/>
      <c r="AT2411" s="124"/>
      <c r="AU2411" s="65"/>
      <c r="AV2411" s="122"/>
      <c r="AW2411" s="122"/>
      <c r="AX2411" s="65"/>
      <c r="AY2411" s="65"/>
      <c r="AZ2411" s="122"/>
      <c r="BA2411" s="122"/>
      <c r="BB2411" s="65"/>
      <c r="BC2411" s="65"/>
      <c r="BD2411" s="122"/>
      <c r="BE2411" s="122"/>
      <c r="BF2411" s="65"/>
      <c r="BG2411" s="65"/>
      <c r="BH2411" s="103"/>
      <c r="BI2411" s="122"/>
      <c r="BJ2411" s="65"/>
      <c r="BK2411" s="65"/>
      <c r="BL2411" s="90"/>
      <c r="BM2411" s="90"/>
      <c r="BN2411" s="65"/>
      <c r="BO2411" s="122"/>
      <c r="BP2411" s="122"/>
      <c r="BQ2411" s="122"/>
      <c r="BR2411" s="65"/>
      <c r="BS2411" s="112"/>
      <c r="BT2411" s="112"/>
      <c r="BU2411" s="124"/>
      <c r="BV2411" s="65"/>
      <c r="BW2411" s="122"/>
      <c r="BX2411" s="122"/>
      <c r="BY2411" s="65"/>
      <c r="BZ2411" s="65"/>
      <c r="CA2411" s="122"/>
      <c r="CB2411" s="122"/>
    </row>
    <row r="2412" spans="1:80" x14ac:dyDescent="0.3">
      <c r="A2412" s="65"/>
      <c r="B2412" s="72"/>
      <c r="C2412" s="73"/>
      <c r="D2412" s="74"/>
      <c r="E2412" s="74"/>
      <c r="F2412" s="74"/>
      <c r="G2412" s="75"/>
      <c r="H2412" s="75"/>
      <c r="I2412" s="75"/>
      <c r="J2412" s="75"/>
      <c r="K2412" s="75"/>
      <c r="L2412" s="75"/>
      <c r="M2412" s="80"/>
      <c r="N2412" s="194"/>
      <c r="O2412" s="70"/>
      <c r="P2412" s="70"/>
      <c r="Q2412" s="70"/>
      <c r="R2412" s="70"/>
      <c r="S2412" s="70"/>
      <c r="T2412" s="70"/>
      <c r="U2412" s="70"/>
      <c r="V2412" s="71"/>
      <c r="W2412" s="71"/>
      <c r="X2412" s="71"/>
      <c r="Y2412" s="70"/>
      <c r="Z2412" s="70"/>
      <c r="AA2412" s="65"/>
      <c r="AB2412" s="65"/>
      <c r="AC2412" s="65"/>
      <c r="AD2412" s="65"/>
      <c r="AE2412" s="65"/>
      <c r="AF2412" s="65"/>
      <c r="AG2412" s="65"/>
      <c r="AH2412" s="65"/>
      <c r="AI2412" s="65"/>
      <c r="AJ2412" s="65"/>
      <c r="AK2412" s="65"/>
      <c r="AL2412" s="65"/>
      <c r="AM2412" s="65"/>
      <c r="AN2412" s="125"/>
      <c r="AO2412" s="66"/>
      <c r="AP2412" s="125"/>
      <c r="AQ2412" s="65"/>
      <c r="AR2412" s="65"/>
      <c r="AS2412" s="65"/>
      <c r="AT2412" s="65"/>
      <c r="AU2412" s="65"/>
      <c r="AV2412" s="65"/>
      <c r="AW2412" s="65"/>
      <c r="AX2412" s="65"/>
      <c r="AY2412" s="65"/>
      <c r="AZ2412" s="65"/>
      <c r="BA2412" s="65"/>
      <c r="BB2412" s="65"/>
      <c r="BC2412" s="65"/>
      <c r="BD2412" s="65"/>
      <c r="BE2412" s="65"/>
      <c r="BF2412" s="65"/>
      <c r="BG2412" s="65"/>
      <c r="BH2412" s="65"/>
      <c r="BI2412" s="65"/>
      <c r="BJ2412" s="65"/>
      <c r="BK2412" s="65"/>
      <c r="BL2412" s="65"/>
      <c r="BM2412" s="65"/>
      <c r="BN2412" s="65"/>
      <c r="BO2412" s="65"/>
      <c r="BP2412" s="66"/>
      <c r="BQ2412" s="65"/>
      <c r="BR2412" s="65"/>
      <c r="BS2412" s="65"/>
      <c r="BT2412" s="65"/>
      <c r="BU2412" s="65"/>
      <c r="BV2412" s="65"/>
      <c r="BW2412" s="65"/>
      <c r="BX2412" s="65"/>
      <c r="BY2412" s="65"/>
      <c r="BZ2412" s="65"/>
      <c r="CA2412" s="65"/>
      <c r="CB2412" s="65"/>
    </row>
    <row r="2413" spans="1:80" x14ac:dyDescent="0.3">
      <c r="A2413" s="65"/>
      <c r="B2413" s="72"/>
      <c r="C2413" s="73"/>
      <c r="D2413" s="74"/>
      <c r="E2413" s="74"/>
      <c r="F2413" s="74"/>
      <c r="G2413" s="75"/>
      <c r="H2413" s="75"/>
      <c r="I2413" s="75"/>
      <c r="J2413" s="75"/>
      <c r="K2413" s="75"/>
      <c r="L2413" s="75"/>
      <c r="M2413" s="80"/>
      <c r="N2413" s="194"/>
      <c r="O2413" s="70"/>
      <c r="P2413" s="70"/>
      <c r="Q2413" s="70"/>
      <c r="R2413" s="70"/>
      <c r="S2413" s="70"/>
      <c r="T2413" s="70"/>
      <c r="U2413" s="70"/>
      <c r="V2413" s="71"/>
      <c r="W2413" s="71"/>
      <c r="X2413" s="71"/>
      <c r="Y2413" s="70"/>
      <c r="Z2413" s="70"/>
      <c r="AA2413" s="65"/>
      <c r="AB2413" s="65"/>
      <c r="AC2413" s="65"/>
      <c r="AD2413" s="65"/>
      <c r="AE2413" s="65"/>
      <c r="AF2413" s="65"/>
      <c r="AG2413" s="65"/>
      <c r="AH2413" s="65"/>
      <c r="AI2413" s="65"/>
      <c r="AJ2413" s="65"/>
      <c r="AK2413" s="65"/>
      <c r="AL2413" s="65"/>
      <c r="AM2413" s="65"/>
      <c r="AN2413" s="125"/>
      <c r="AO2413" s="66"/>
      <c r="AP2413" s="125"/>
      <c r="AQ2413" s="65"/>
      <c r="AR2413" s="65"/>
      <c r="AS2413" s="65"/>
      <c r="AT2413" s="65"/>
      <c r="AU2413" s="65"/>
      <c r="AV2413" s="65"/>
      <c r="AW2413" s="65"/>
      <c r="AX2413" s="65"/>
      <c r="AY2413" s="65"/>
      <c r="AZ2413" s="65"/>
      <c r="BA2413" s="65"/>
      <c r="BB2413" s="65"/>
      <c r="BC2413" s="65"/>
      <c r="BD2413" s="65"/>
      <c r="BE2413" s="65"/>
      <c r="BF2413" s="65"/>
      <c r="BG2413" s="65"/>
      <c r="BH2413" s="65"/>
      <c r="BI2413" s="65"/>
      <c r="BJ2413" s="65"/>
      <c r="BK2413" s="65"/>
      <c r="BL2413" s="65"/>
      <c r="BM2413" s="65"/>
      <c r="BN2413" s="65"/>
      <c r="BO2413" s="65"/>
      <c r="BP2413" s="66"/>
      <c r="BQ2413" s="65"/>
      <c r="BR2413" s="65"/>
      <c r="BS2413" s="65"/>
      <c r="BT2413" s="65"/>
      <c r="BU2413" s="65"/>
      <c r="BV2413" s="65"/>
      <c r="BW2413" s="65"/>
      <c r="BX2413" s="65"/>
      <c r="BY2413" s="65"/>
      <c r="BZ2413" s="65"/>
      <c r="CA2413" s="65"/>
      <c r="CB2413" s="65"/>
    </row>
    <row r="2414" spans="1:80" x14ac:dyDescent="0.3">
      <c r="A2414" s="65"/>
      <c r="B2414" s="72"/>
      <c r="C2414" s="73"/>
      <c r="D2414" s="74"/>
      <c r="E2414" s="74"/>
      <c r="F2414" s="74"/>
      <c r="G2414" s="75"/>
      <c r="H2414" s="75"/>
      <c r="I2414" s="75"/>
      <c r="J2414" s="75"/>
      <c r="K2414" s="75"/>
      <c r="L2414" s="75"/>
      <c r="M2414" s="80"/>
      <c r="N2414" s="194"/>
      <c r="O2414" s="70"/>
      <c r="P2414" s="70"/>
      <c r="Q2414" s="70"/>
      <c r="R2414" s="70"/>
      <c r="S2414" s="70"/>
      <c r="T2414" s="70"/>
      <c r="U2414" s="70"/>
      <c r="V2414" s="71"/>
      <c r="W2414" s="71"/>
      <c r="X2414" s="71"/>
      <c r="Y2414" s="70"/>
      <c r="Z2414" s="70"/>
      <c r="AA2414" s="65"/>
      <c r="AB2414" s="65"/>
      <c r="AC2414" s="82"/>
      <c r="AD2414" s="82"/>
      <c r="AE2414" s="82"/>
      <c r="AF2414" s="82"/>
      <c r="AG2414" s="82"/>
      <c r="AH2414" s="82"/>
      <c r="AI2414" s="82"/>
      <c r="AJ2414" s="82"/>
      <c r="AK2414" s="82"/>
      <c r="AL2414" s="82"/>
      <c r="AM2414" s="82"/>
      <c r="AN2414" s="114"/>
      <c r="AO2414" s="82"/>
      <c r="AP2414" s="114"/>
      <c r="AQ2414" s="82"/>
      <c r="AR2414" s="82"/>
      <c r="AS2414" s="82"/>
      <c r="AT2414" s="82"/>
      <c r="AU2414" s="82"/>
      <c r="AV2414" s="82"/>
      <c r="AW2414" s="82"/>
      <c r="AX2414" s="82"/>
      <c r="AY2414" s="82"/>
      <c r="AZ2414" s="82"/>
      <c r="BA2414" s="82"/>
      <c r="BB2414" s="65"/>
      <c r="BC2414" s="65"/>
      <c r="BD2414" s="82"/>
      <c r="BE2414" s="82"/>
      <c r="BF2414" s="82"/>
      <c r="BG2414" s="82"/>
      <c r="BH2414" s="82"/>
      <c r="BI2414" s="82"/>
      <c r="BJ2414" s="82"/>
      <c r="BK2414" s="82"/>
      <c r="BL2414" s="82"/>
      <c r="BM2414" s="82"/>
      <c r="BN2414" s="82"/>
      <c r="BO2414" s="82"/>
      <c r="BP2414" s="82"/>
      <c r="BQ2414" s="82"/>
      <c r="BR2414" s="82"/>
      <c r="BS2414" s="82"/>
      <c r="BT2414" s="82"/>
      <c r="BU2414" s="82"/>
      <c r="BV2414" s="82"/>
      <c r="BW2414" s="82"/>
      <c r="BX2414" s="82"/>
      <c r="BY2414" s="82"/>
      <c r="BZ2414" s="82"/>
      <c r="CA2414" s="82"/>
      <c r="CB2414" s="82"/>
    </row>
    <row r="2415" spans="1:80" x14ac:dyDescent="0.3">
      <c r="A2415" s="65"/>
      <c r="B2415" s="72"/>
      <c r="C2415" s="73"/>
      <c r="D2415" s="74"/>
      <c r="E2415" s="74"/>
      <c r="F2415" s="74"/>
      <c r="G2415" s="75"/>
      <c r="H2415" s="75"/>
      <c r="I2415" s="75"/>
      <c r="J2415" s="75"/>
      <c r="K2415" s="75"/>
      <c r="L2415" s="75"/>
      <c r="M2415" s="80"/>
      <c r="N2415" s="194"/>
      <c r="O2415" s="70"/>
      <c r="P2415" s="70"/>
      <c r="Q2415" s="70"/>
      <c r="R2415" s="70"/>
      <c r="S2415" s="70"/>
      <c r="T2415" s="70"/>
      <c r="U2415" s="70"/>
      <c r="V2415" s="71"/>
      <c r="W2415" s="71"/>
      <c r="X2415" s="71"/>
      <c r="Y2415" s="70"/>
      <c r="Z2415" s="70"/>
      <c r="AA2415" s="65"/>
      <c r="AB2415" s="65"/>
      <c r="AC2415" s="125"/>
      <c r="AD2415" s="125"/>
      <c r="AE2415" s="126"/>
      <c r="AF2415" s="126"/>
      <c r="AG2415" s="126"/>
      <c r="AH2415" s="125"/>
      <c r="AI2415" s="125"/>
      <c r="AJ2415" s="125"/>
      <c r="AK2415" s="125"/>
      <c r="AL2415" s="125"/>
      <c r="AM2415" s="125"/>
      <c r="AN2415" s="125"/>
      <c r="AO2415" s="66"/>
      <c r="AP2415" s="125"/>
      <c r="AQ2415" s="125"/>
      <c r="AR2415" s="125"/>
      <c r="AS2415" s="125"/>
      <c r="AT2415" s="125"/>
      <c r="AU2415" s="125"/>
      <c r="AV2415" s="125"/>
      <c r="AW2415" s="126"/>
      <c r="AX2415" s="126"/>
      <c r="AY2415" s="126"/>
      <c r="AZ2415" s="127"/>
      <c r="BA2415" s="128"/>
      <c r="BB2415" s="65"/>
      <c r="BC2415" s="65"/>
      <c r="BD2415" s="125"/>
      <c r="BE2415" s="125"/>
      <c r="BF2415" s="126"/>
      <c r="BG2415" s="126"/>
      <c r="BH2415" s="126"/>
      <c r="BI2415" s="125"/>
      <c r="BJ2415" s="125"/>
      <c r="BK2415" s="125"/>
      <c r="BL2415" s="125"/>
      <c r="BM2415" s="125"/>
      <c r="BN2415" s="125"/>
      <c r="BO2415" s="129"/>
      <c r="BP2415" s="66"/>
      <c r="BQ2415" s="129"/>
      <c r="BR2415" s="125"/>
      <c r="BS2415" s="125"/>
      <c r="BT2415" s="125"/>
      <c r="BU2415" s="125"/>
      <c r="BV2415" s="125"/>
      <c r="BW2415" s="125"/>
      <c r="BX2415" s="126"/>
      <c r="BY2415" s="126"/>
      <c r="BZ2415" s="126"/>
      <c r="CA2415" s="127"/>
      <c r="CB2415" s="128"/>
    </row>
    <row r="2416" spans="1:80" x14ac:dyDescent="0.3">
      <c r="A2416" s="65"/>
      <c r="B2416" s="72"/>
      <c r="C2416" s="73"/>
      <c r="D2416" s="74"/>
      <c r="E2416" s="74"/>
      <c r="F2416" s="74"/>
      <c r="G2416" s="75"/>
      <c r="H2416" s="75"/>
      <c r="I2416" s="75"/>
      <c r="J2416" s="75"/>
      <c r="K2416" s="75"/>
      <c r="L2416" s="75"/>
      <c r="M2416" s="80"/>
      <c r="N2416" s="194"/>
      <c r="O2416" s="70"/>
      <c r="P2416" s="70"/>
      <c r="Q2416" s="70"/>
      <c r="R2416" s="70"/>
      <c r="S2416" s="70"/>
      <c r="T2416" s="70"/>
      <c r="U2416" s="70"/>
      <c r="V2416" s="71"/>
      <c r="W2416" s="71"/>
      <c r="X2416" s="71"/>
      <c r="Y2416" s="70"/>
      <c r="Z2416" s="70"/>
      <c r="AA2416" s="65"/>
      <c r="AB2416" s="65"/>
      <c r="AC2416" s="125"/>
      <c r="AD2416" s="125"/>
      <c r="AE2416" s="126"/>
      <c r="AF2416" s="126"/>
      <c r="AG2416" s="126"/>
      <c r="AH2416" s="125"/>
      <c r="AI2416" s="125"/>
      <c r="AJ2416" s="125"/>
      <c r="AK2416" s="125"/>
      <c r="AL2416" s="125"/>
      <c r="AM2416" s="125"/>
      <c r="AN2416" s="125"/>
      <c r="AO2416" s="66"/>
      <c r="AP2416" s="125"/>
      <c r="AQ2416" s="125"/>
      <c r="AR2416" s="125"/>
      <c r="AS2416" s="125"/>
      <c r="AT2416" s="125"/>
      <c r="AU2416" s="125"/>
      <c r="AV2416" s="125"/>
      <c r="AW2416" s="126"/>
      <c r="AX2416" s="126"/>
      <c r="AY2416" s="126"/>
      <c r="AZ2416" s="127"/>
      <c r="BA2416" s="128"/>
      <c r="BB2416" s="65"/>
      <c r="BC2416" s="65"/>
      <c r="BD2416" s="125"/>
      <c r="BE2416" s="125"/>
      <c r="BF2416" s="126"/>
      <c r="BG2416" s="126"/>
      <c r="BH2416" s="126"/>
      <c r="BI2416" s="125"/>
      <c r="BJ2416" s="125"/>
      <c r="BK2416" s="125"/>
      <c r="BL2416" s="125"/>
      <c r="BM2416" s="125"/>
      <c r="BN2416" s="125"/>
      <c r="BO2416" s="129"/>
      <c r="BP2416" s="66"/>
      <c r="BQ2416" s="129"/>
      <c r="BR2416" s="125"/>
      <c r="BS2416" s="125"/>
      <c r="BT2416" s="125"/>
      <c r="BU2416" s="125"/>
      <c r="BV2416" s="125"/>
      <c r="BW2416" s="125"/>
      <c r="BX2416" s="126"/>
      <c r="BY2416" s="126"/>
      <c r="BZ2416" s="126"/>
      <c r="CA2416" s="127"/>
      <c r="CB2416" s="128"/>
    </row>
    <row r="2417" spans="1:80" x14ac:dyDescent="0.3">
      <c r="A2417" s="65"/>
      <c r="B2417" s="65"/>
      <c r="C2417" s="65"/>
      <c r="D2417" s="65"/>
      <c r="E2417" s="65"/>
      <c r="F2417" s="65"/>
      <c r="G2417" s="65"/>
      <c r="H2417" s="65"/>
      <c r="I2417" s="65"/>
      <c r="J2417" s="65"/>
      <c r="K2417" s="65"/>
      <c r="L2417" s="65"/>
      <c r="M2417" s="99"/>
      <c r="N2417" s="66"/>
      <c r="O2417" s="99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5"/>
      <c r="AC2417" s="125"/>
      <c r="AD2417" s="125"/>
      <c r="AE2417" s="126"/>
      <c r="AF2417" s="126"/>
      <c r="AG2417" s="126"/>
      <c r="AH2417" s="125"/>
      <c r="AI2417" s="125"/>
      <c r="AJ2417" s="125"/>
      <c r="AK2417" s="125"/>
      <c r="AL2417" s="125"/>
      <c r="AM2417" s="125"/>
      <c r="AN2417" s="125"/>
      <c r="AO2417" s="66"/>
      <c r="AP2417" s="125"/>
      <c r="AQ2417" s="125"/>
      <c r="AR2417" s="125"/>
      <c r="AS2417" s="125"/>
      <c r="AT2417" s="125"/>
      <c r="AU2417" s="125"/>
      <c r="AV2417" s="125"/>
      <c r="AW2417" s="126"/>
      <c r="AX2417" s="126"/>
      <c r="AY2417" s="126"/>
      <c r="AZ2417" s="127"/>
      <c r="BA2417" s="128"/>
      <c r="BB2417" s="65"/>
      <c r="BC2417" s="65"/>
      <c r="BD2417" s="125"/>
      <c r="BE2417" s="125"/>
      <c r="BF2417" s="126"/>
      <c r="BG2417" s="126"/>
      <c r="BH2417" s="126"/>
      <c r="BI2417" s="125"/>
      <c r="BJ2417" s="125"/>
      <c r="BK2417" s="125"/>
      <c r="BL2417" s="125"/>
      <c r="BM2417" s="125"/>
      <c r="BN2417" s="125"/>
      <c r="BO2417" s="129"/>
      <c r="BP2417" s="66"/>
      <c r="BQ2417" s="129"/>
      <c r="BR2417" s="125"/>
      <c r="BS2417" s="125"/>
      <c r="BT2417" s="125"/>
      <c r="BU2417" s="125"/>
      <c r="BV2417" s="125"/>
      <c r="BW2417" s="125"/>
      <c r="BX2417" s="126"/>
      <c r="BY2417" s="126"/>
      <c r="BZ2417" s="126"/>
      <c r="CA2417" s="127"/>
      <c r="CB2417" s="128"/>
    </row>
    <row r="2418" spans="1:80" x14ac:dyDescent="0.3">
      <c r="A2418" s="65"/>
      <c r="B2418" s="68"/>
      <c r="C2418" s="68"/>
      <c r="D2418" s="68"/>
      <c r="E2418" s="68"/>
      <c r="F2418" s="68"/>
      <c r="G2418" s="68"/>
      <c r="H2418" s="68"/>
      <c r="I2418" s="68"/>
      <c r="J2418" s="68"/>
      <c r="K2418" s="68"/>
      <c r="L2418" s="68"/>
      <c r="M2418" s="87"/>
      <c r="N2418" s="68"/>
      <c r="O2418" s="87"/>
      <c r="P2418" s="68"/>
      <c r="Q2418" s="68"/>
      <c r="R2418" s="68"/>
      <c r="S2418" s="68"/>
      <c r="T2418" s="68"/>
      <c r="U2418" s="68"/>
      <c r="V2418" s="68"/>
      <c r="W2418" s="68"/>
      <c r="X2418" s="68"/>
      <c r="Y2418" s="68"/>
      <c r="Z2418" s="68"/>
      <c r="AA2418" s="65"/>
      <c r="AB2418" s="65"/>
      <c r="AC2418" s="125"/>
      <c r="AD2418" s="125"/>
      <c r="AE2418" s="126"/>
      <c r="AF2418" s="126"/>
      <c r="AG2418" s="126"/>
      <c r="AH2418" s="125"/>
      <c r="AI2418" s="125"/>
      <c r="AJ2418" s="125"/>
      <c r="AK2418" s="125"/>
      <c r="AL2418" s="125"/>
      <c r="AM2418" s="125"/>
      <c r="AN2418" s="125"/>
      <c r="AO2418" s="66"/>
      <c r="AP2418" s="125"/>
      <c r="AQ2418" s="125"/>
      <c r="AR2418" s="125"/>
      <c r="AS2418" s="125"/>
      <c r="AT2418" s="125"/>
      <c r="AU2418" s="125"/>
      <c r="AV2418" s="125"/>
      <c r="AW2418" s="126"/>
      <c r="AX2418" s="126"/>
      <c r="AY2418" s="126"/>
      <c r="AZ2418" s="127"/>
      <c r="BA2418" s="128"/>
      <c r="BB2418" s="65"/>
      <c r="BC2418" s="65"/>
      <c r="BD2418" s="125"/>
      <c r="BE2418" s="125"/>
      <c r="BF2418" s="126"/>
      <c r="BG2418" s="126"/>
      <c r="BH2418" s="126"/>
      <c r="BI2418" s="125"/>
      <c r="BJ2418" s="125"/>
      <c r="BK2418" s="125"/>
      <c r="BL2418" s="125"/>
      <c r="BM2418" s="125"/>
      <c r="BN2418" s="125"/>
      <c r="BO2418" s="129"/>
      <c r="BP2418" s="66"/>
      <c r="BQ2418" s="129"/>
      <c r="BR2418" s="125"/>
      <c r="BS2418" s="125"/>
      <c r="BT2418" s="125"/>
      <c r="BU2418" s="125"/>
      <c r="BV2418" s="125"/>
      <c r="BW2418" s="125"/>
      <c r="BX2418" s="126"/>
      <c r="BY2418" s="126"/>
      <c r="BZ2418" s="126"/>
      <c r="CA2418" s="127"/>
      <c r="CB2418" s="128"/>
    </row>
    <row r="2419" spans="1:80" x14ac:dyDescent="0.3">
      <c r="A2419" s="65"/>
      <c r="B2419" s="77"/>
      <c r="C2419" s="77"/>
      <c r="D2419" s="78"/>
      <c r="E2419" s="78"/>
      <c r="F2419" s="78"/>
      <c r="G2419" s="79"/>
      <c r="H2419" s="79"/>
      <c r="I2419" s="79"/>
      <c r="J2419" s="79"/>
      <c r="K2419" s="79"/>
      <c r="L2419" s="79"/>
      <c r="M2419" s="80"/>
      <c r="N2419" s="68"/>
      <c r="O2419" s="80"/>
      <c r="P2419" s="79"/>
      <c r="Q2419" s="79"/>
      <c r="R2419" s="79"/>
      <c r="S2419" s="79"/>
      <c r="T2419" s="79"/>
      <c r="U2419" s="79"/>
      <c r="V2419" s="78"/>
      <c r="W2419" s="78"/>
      <c r="X2419" s="78"/>
      <c r="Y2419" s="77"/>
      <c r="Z2419" s="77"/>
      <c r="AA2419" s="65"/>
      <c r="AB2419" s="65"/>
      <c r="AC2419" s="125"/>
      <c r="AD2419" s="125"/>
      <c r="AE2419" s="126"/>
      <c r="AF2419" s="126"/>
      <c r="AG2419" s="126"/>
      <c r="AH2419" s="125"/>
      <c r="AI2419" s="125"/>
      <c r="AJ2419" s="125"/>
      <c r="AK2419" s="125"/>
      <c r="AL2419" s="125"/>
      <c r="AM2419" s="125"/>
      <c r="AN2419" s="125"/>
      <c r="AO2419" s="66"/>
      <c r="AP2419" s="125"/>
      <c r="AQ2419" s="125"/>
      <c r="AR2419" s="125"/>
      <c r="AS2419" s="125"/>
      <c r="AT2419" s="125"/>
      <c r="AU2419" s="125"/>
      <c r="AV2419" s="125"/>
      <c r="AW2419" s="126"/>
      <c r="AX2419" s="126"/>
      <c r="AY2419" s="126"/>
      <c r="AZ2419" s="127"/>
      <c r="BA2419" s="128"/>
      <c r="BB2419" s="65"/>
      <c r="BC2419" s="65"/>
      <c r="BD2419" s="125"/>
      <c r="BE2419" s="125"/>
      <c r="BF2419" s="126"/>
      <c r="BG2419" s="126"/>
      <c r="BH2419" s="126"/>
      <c r="BI2419" s="125"/>
      <c r="BJ2419" s="125"/>
      <c r="BK2419" s="125"/>
      <c r="BL2419" s="125"/>
      <c r="BM2419" s="125"/>
      <c r="BN2419" s="125"/>
      <c r="BO2419" s="129"/>
      <c r="BP2419" s="66"/>
      <c r="BQ2419" s="129"/>
      <c r="BR2419" s="125"/>
      <c r="BS2419" s="125"/>
      <c r="BT2419" s="125"/>
      <c r="BU2419" s="125"/>
      <c r="BV2419" s="125"/>
      <c r="BW2419" s="125"/>
      <c r="BX2419" s="126"/>
      <c r="BY2419" s="126"/>
      <c r="BZ2419" s="126"/>
      <c r="CA2419" s="127"/>
      <c r="CB2419" s="128"/>
    </row>
    <row r="2420" spans="1:80" x14ac:dyDescent="0.3">
      <c r="A2420" s="65"/>
      <c r="B2420" s="72"/>
      <c r="C2420" s="72"/>
      <c r="D2420" s="78"/>
      <c r="E2420" s="78"/>
      <c r="F2420" s="78"/>
      <c r="G2420" s="80"/>
      <c r="H2420" s="80"/>
      <c r="I2420" s="80"/>
      <c r="J2420" s="80"/>
      <c r="K2420" s="80"/>
      <c r="L2420" s="80"/>
      <c r="M2420" s="80"/>
      <c r="N2420" s="81"/>
      <c r="O2420" s="80"/>
      <c r="P2420" s="80"/>
      <c r="Q2420" s="80"/>
      <c r="R2420" s="80"/>
      <c r="S2420" s="80"/>
      <c r="T2420" s="80"/>
      <c r="U2420" s="80"/>
      <c r="V2420" s="78"/>
      <c r="W2420" s="78"/>
      <c r="X2420" s="78"/>
      <c r="Y2420" s="72"/>
      <c r="Z2420" s="72"/>
      <c r="AA2420" s="65"/>
      <c r="AB2420" s="65"/>
      <c r="AC2420" s="125"/>
      <c r="AD2420" s="125"/>
      <c r="AE2420" s="126"/>
      <c r="AF2420" s="126"/>
      <c r="AG2420" s="126"/>
      <c r="AH2420" s="125"/>
      <c r="AI2420" s="125"/>
      <c r="AJ2420" s="125"/>
      <c r="AK2420" s="125"/>
      <c r="AL2420" s="125"/>
      <c r="AM2420" s="125"/>
      <c r="AN2420" s="125"/>
      <c r="AO2420" s="66"/>
      <c r="AP2420" s="125"/>
      <c r="AQ2420" s="125"/>
      <c r="AR2420" s="125"/>
      <c r="AS2420" s="125"/>
      <c r="AT2420" s="125"/>
      <c r="AU2420" s="125"/>
      <c r="AV2420" s="125"/>
      <c r="AW2420" s="126"/>
      <c r="AX2420" s="126"/>
      <c r="AY2420" s="126"/>
      <c r="AZ2420" s="127"/>
      <c r="BA2420" s="128"/>
      <c r="BB2420" s="65"/>
      <c r="BC2420" s="65"/>
      <c r="BD2420" s="125"/>
      <c r="BE2420" s="125"/>
      <c r="BF2420" s="126"/>
      <c r="BG2420" s="126"/>
      <c r="BH2420" s="126"/>
      <c r="BI2420" s="125"/>
      <c r="BJ2420" s="125"/>
      <c r="BK2420" s="125"/>
      <c r="BL2420" s="125"/>
      <c r="BM2420" s="125"/>
      <c r="BN2420" s="125"/>
      <c r="BO2420" s="129"/>
      <c r="BP2420" s="66"/>
      <c r="BQ2420" s="129"/>
      <c r="BR2420" s="125"/>
      <c r="BS2420" s="125"/>
      <c r="BT2420" s="125"/>
      <c r="BU2420" s="125"/>
      <c r="BV2420" s="125"/>
      <c r="BW2420" s="125"/>
      <c r="BX2420" s="126"/>
      <c r="BY2420" s="126"/>
      <c r="BZ2420" s="126"/>
      <c r="CA2420" s="127"/>
      <c r="CB2420" s="128"/>
    </row>
    <row r="2421" spans="1:80" x14ac:dyDescent="0.3">
      <c r="A2421" s="65"/>
      <c r="B2421" s="125"/>
      <c r="C2421" s="125"/>
      <c r="D2421" s="126"/>
      <c r="E2421" s="126"/>
      <c r="F2421" s="126"/>
      <c r="G2421" s="125"/>
      <c r="H2421" s="125"/>
      <c r="I2421" s="125"/>
      <c r="J2421" s="125"/>
      <c r="K2421" s="125"/>
      <c r="L2421" s="125"/>
      <c r="M2421" s="125"/>
      <c r="N2421" s="66"/>
      <c r="O2421" s="125"/>
      <c r="P2421" s="125"/>
      <c r="Q2421" s="125"/>
      <c r="R2421" s="125"/>
      <c r="S2421" s="125"/>
      <c r="T2421" s="125"/>
      <c r="U2421" s="125"/>
      <c r="V2421" s="126"/>
      <c r="W2421" s="126"/>
      <c r="X2421" s="126"/>
      <c r="Y2421" s="127"/>
      <c r="Z2421" s="128"/>
      <c r="AA2421" s="65"/>
      <c r="AB2421" s="65"/>
      <c r="AC2421" s="125"/>
      <c r="AD2421" s="125"/>
      <c r="AE2421" s="126"/>
      <c r="AF2421" s="126"/>
      <c r="AG2421" s="126"/>
      <c r="AH2421" s="125"/>
      <c r="AI2421" s="125"/>
      <c r="AJ2421" s="125"/>
      <c r="AK2421" s="125"/>
      <c r="AL2421" s="125"/>
      <c r="AM2421" s="125"/>
      <c r="AN2421" s="125"/>
      <c r="AO2421" s="66"/>
      <c r="AP2421" s="125"/>
      <c r="AQ2421" s="125"/>
      <c r="AR2421" s="125"/>
      <c r="AS2421" s="125"/>
      <c r="AT2421" s="125"/>
      <c r="AU2421" s="125"/>
      <c r="AV2421" s="125"/>
      <c r="AW2421" s="126"/>
      <c r="AX2421" s="126"/>
      <c r="AY2421" s="126"/>
      <c r="AZ2421" s="127"/>
      <c r="BA2421" s="128"/>
      <c r="BB2421" s="65"/>
      <c r="BC2421" s="65"/>
      <c r="BD2421" s="125"/>
      <c r="BE2421" s="125"/>
      <c r="BF2421" s="126"/>
      <c r="BG2421" s="126"/>
      <c r="BH2421" s="126"/>
      <c r="BI2421" s="125"/>
      <c r="BJ2421" s="125"/>
      <c r="BK2421" s="125"/>
      <c r="BL2421" s="125"/>
      <c r="BM2421" s="125"/>
      <c r="BN2421" s="125"/>
      <c r="BO2421" s="129"/>
      <c r="BP2421" s="66"/>
      <c r="BQ2421" s="129"/>
      <c r="BR2421" s="125"/>
      <c r="BS2421" s="125"/>
      <c r="BT2421" s="125"/>
      <c r="BU2421" s="125"/>
      <c r="BV2421" s="125"/>
      <c r="BW2421" s="125"/>
      <c r="BX2421" s="126"/>
      <c r="BY2421" s="126"/>
      <c r="BZ2421" s="126"/>
      <c r="CA2421" s="127"/>
      <c r="CB2421" s="128"/>
    </row>
    <row r="2422" spans="1:80" x14ac:dyDescent="0.3">
      <c r="A2422" s="65"/>
      <c r="B2422" s="223"/>
      <c r="C2422" s="224"/>
      <c r="D2422" s="65"/>
      <c r="E2422" s="65"/>
      <c r="F2422" s="223"/>
      <c r="G2422" s="224"/>
      <c r="H2422" s="65"/>
      <c r="I2422" s="65"/>
      <c r="J2422" s="223"/>
      <c r="K2422" s="224"/>
      <c r="L2422" s="65"/>
      <c r="M2422" s="233"/>
      <c r="N2422" s="233"/>
      <c r="O2422" s="233"/>
      <c r="P2422" s="65"/>
      <c r="Q2422" s="223"/>
      <c r="R2422" s="224"/>
      <c r="S2422" s="65"/>
      <c r="T2422" s="65"/>
      <c r="U2422" s="223"/>
      <c r="V2422" s="224"/>
      <c r="W2422" s="65"/>
      <c r="X2422" s="65"/>
      <c r="Y2422" s="223"/>
      <c r="Z2422" s="224"/>
      <c r="AA2422" s="65"/>
      <c r="AB2422" s="65"/>
      <c r="AC2422" s="125"/>
      <c r="AD2422" s="125"/>
      <c r="AE2422" s="126"/>
      <c r="AF2422" s="126"/>
      <c r="AG2422" s="126"/>
      <c r="AH2422" s="125"/>
      <c r="AI2422" s="125"/>
      <c r="AJ2422" s="125"/>
      <c r="AK2422" s="125"/>
      <c r="AL2422" s="125"/>
      <c r="AM2422" s="125"/>
      <c r="AN2422" s="125"/>
      <c r="AO2422" s="66"/>
      <c r="AP2422" s="125"/>
      <c r="AQ2422" s="125"/>
      <c r="AR2422" s="125"/>
      <c r="AS2422" s="125"/>
      <c r="AT2422" s="125"/>
      <c r="AU2422" s="125"/>
      <c r="AV2422" s="125"/>
      <c r="AW2422" s="126"/>
      <c r="AX2422" s="126"/>
      <c r="AY2422" s="126"/>
      <c r="AZ2422" s="127"/>
      <c r="BA2422" s="128"/>
      <c r="BB2422" s="65"/>
      <c r="BC2422" s="65"/>
      <c r="BD2422" s="125"/>
      <c r="BE2422" s="125"/>
      <c r="BF2422" s="126"/>
      <c r="BG2422" s="126"/>
      <c r="BH2422" s="126"/>
      <c r="BI2422" s="125"/>
      <c r="BJ2422" s="125"/>
      <c r="BK2422" s="125"/>
      <c r="BL2422" s="125"/>
      <c r="BM2422" s="125"/>
      <c r="BN2422" s="125"/>
      <c r="BO2422" s="129"/>
      <c r="BP2422" s="66"/>
      <c r="BQ2422" s="129"/>
      <c r="BR2422" s="125"/>
      <c r="BS2422" s="125"/>
      <c r="BT2422" s="125"/>
      <c r="BU2422" s="125"/>
      <c r="BV2422" s="125"/>
      <c r="BW2422" s="125"/>
      <c r="BX2422" s="126"/>
      <c r="BY2422" s="126"/>
      <c r="BZ2422" s="126"/>
      <c r="CA2422" s="127"/>
      <c r="CB2422" s="128"/>
    </row>
    <row r="2423" spans="1:80" x14ac:dyDescent="0.3">
      <c r="A2423" s="65"/>
      <c r="B2423" s="225"/>
      <c r="C2423" s="226"/>
      <c r="D2423" s="65"/>
      <c r="E2423" s="65"/>
      <c r="F2423" s="227"/>
      <c r="G2423" s="226"/>
      <c r="H2423" s="65"/>
      <c r="I2423" s="65"/>
      <c r="J2423" s="228"/>
      <c r="K2423" s="229"/>
      <c r="L2423" s="65"/>
      <c r="M2423" s="225"/>
      <c r="N2423" s="230"/>
      <c r="O2423" s="226"/>
      <c r="P2423" s="65"/>
      <c r="Q2423" s="231"/>
      <c r="R2423" s="232"/>
      <c r="S2423" s="76"/>
      <c r="T2423" s="65"/>
      <c r="U2423" s="225"/>
      <c r="V2423" s="226"/>
      <c r="W2423" s="65"/>
      <c r="X2423" s="65"/>
      <c r="Y2423" s="225"/>
      <c r="Z2423" s="226"/>
      <c r="AA2423" s="65"/>
      <c r="AB2423" s="65"/>
      <c r="AC2423" s="125"/>
      <c r="AD2423" s="125"/>
      <c r="AE2423" s="126"/>
      <c r="AF2423" s="126"/>
      <c r="AG2423" s="126"/>
      <c r="AH2423" s="125"/>
      <c r="AI2423" s="125"/>
      <c r="AJ2423" s="125"/>
      <c r="AK2423" s="125"/>
      <c r="AL2423" s="125"/>
      <c r="AM2423" s="125"/>
      <c r="AN2423" s="125"/>
      <c r="AO2423" s="66"/>
      <c r="AP2423" s="125"/>
      <c r="AQ2423" s="125"/>
      <c r="AR2423" s="125"/>
      <c r="AS2423" s="125"/>
      <c r="AT2423" s="125"/>
      <c r="AU2423" s="125"/>
      <c r="AV2423" s="125"/>
      <c r="AW2423" s="126"/>
      <c r="AX2423" s="126"/>
      <c r="AY2423" s="126"/>
      <c r="AZ2423" s="127"/>
      <c r="BA2423" s="128"/>
      <c r="BB2423" s="65"/>
      <c r="BC2423" s="65"/>
      <c r="BD2423" s="125"/>
      <c r="BE2423" s="125"/>
      <c r="BF2423" s="126"/>
      <c r="BG2423" s="126"/>
      <c r="BH2423" s="126"/>
      <c r="BI2423" s="125"/>
      <c r="BJ2423" s="125"/>
      <c r="BK2423" s="125"/>
      <c r="BL2423" s="125"/>
      <c r="BM2423" s="125"/>
      <c r="BN2423" s="125"/>
      <c r="BO2423" s="129"/>
      <c r="BP2423" s="66"/>
      <c r="BQ2423" s="129"/>
      <c r="BR2423" s="125"/>
      <c r="BS2423" s="125"/>
      <c r="BT2423" s="125"/>
      <c r="BU2423" s="125"/>
      <c r="BV2423" s="125"/>
      <c r="BW2423" s="125"/>
      <c r="BX2423" s="126"/>
      <c r="BY2423" s="126"/>
      <c r="BZ2423" s="126"/>
      <c r="CA2423" s="127"/>
      <c r="CB2423" s="128"/>
    </row>
    <row r="2424" spans="1:80" x14ac:dyDescent="0.3">
      <c r="A2424" s="65"/>
      <c r="B2424" s="65"/>
      <c r="C2424" s="65"/>
      <c r="D2424" s="65"/>
      <c r="E2424" s="65"/>
      <c r="F2424" s="65"/>
      <c r="G2424" s="65"/>
      <c r="H2424" s="65"/>
      <c r="I2424" s="65"/>
      <c r="J2424" s="65"/>
      <c r="K2424" s="65"/>
      <c r="L2424" s="65"/>
      <c r="M2424" s="99"/>
      <c r="N2424" s="66"/>
      <c r="O2424" s="99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5"/>
      <c r="AC2424" s="125"/>
      <c r="AD2424" s="125"/>
      <c r="AE2424" s="126"/>
      <c r="AF2424" s="126"/>
      <c r="AG2424" s="126"/>
      <c r="AH2424" s="125"/>
      <c r="AI2424" s="125"/>
      <c r="AJ2424" s="125"/>
      <c r="AK2424" s="125"/>
      <c r="AL2424" s="125"/>
      <c r="AM2424" s="125"/>
      <c r="AN2424" s="125"/>
      <c r="AO2424" s="66"/>
      <c r="AP2424" s="125"/>
      <c r="AQ2424" s="125"/>
      <c r="AR2424" s="125"/>
      <c r="AS2424" s="125"/>
      <c r="AT2424" s="125"/>
      <c r="AU2424" s="125"/>
      <c r="AV2424" s="125"/>
      <c r="AW2424" s="126"/>
      <c r="AX2424" s="126"/>
      <c r="AY2424" s="126"/>
      <c r="AZ2424" s="127"/>
      <c r="BA2424" s="128"/>
      <c r="BB2424" s="65"/>
      <c r="BC2424" s="65"/>
      <c r="BD2424" s="125"/>
      <c r="BE2424" s="125"/>
      <c r="BF2424" s="126"/>
      <c r="BG2424" s="126"/>
      <c r="BH2424" s="126"/>
      <c r="BI2424" s="125"/>
      <c r="BJ2424" s="125"/>
      <c r="BK2424" s="125"/>
      <c r="BL2424" s="125"/>
      <c r="BM2424" s="125"/>
      <c r="BN2424" s="125"/>
      <c r="BO2424" s="129"/>
      <c r="BP2424" s="66"/>
      <c r="BQ2424" s="129"/>
      <c r="BR2424" s="125"/>
      <c r="BS2424" s="125"/>
      <c r="BT2424" s="125"/>
      <c r="BU2424" s="125"/>
      <c r="BV2424" s="125"/>
      <c r="BW2424" s="125"/>
      <c r="BX2424" s="126"/>
      <c r="BY2424" s="126"/>
      <c r="BZ2424" s="126"/>
      <c r="CA2424" s="127"/>
      <c r="CB2424" s="128"/>
    </row>
    <row r="2425" spans="1:80" x14ac:dyDescent="0.3">
      <c r="A2425" s="65"/>
      <c r="B2425" s="65"/>
      <c r="C2425" s="65"/>
      <c r="D2425" s="65"/>
      <c r="E2425" s="65"/>
      <c r="F2425" s="65"/>
      <c r="G2425" s="65"/>
      <c r="H2425" s="65"/>
      <c r="I2425" s="65"/>
      <c r="J2425" s="65"/>
      <c r="K2425" s="65"/>
      <c r="L2425" s="65"/>
      <c r="M2425" s="99"/>
      <c r="N2425" s="66"/>
      <c r="O2425" s="99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5"/>
      <c r="AC2425" s="125"/>
      <c r="AD2425" s="125"/>
      <c r="AE2425" s="126"/>
      <c r="AF2425" s="126"/>
      <c r="AG2425" s="126"/>
      <c r="AH2425" s="125"/>
      <c r="AI2425" s="125"/>
      <c r="AJ2425" s="125"/>
      <c r="AK2425" s="125"/>
      <c r="AL2425" s="125"/>
      <c r="AM2425" s="125"/>
      <c r="AN2425" s="125"/>
      <c r="AO2425" s="66"/>
      <c r="AP2425" s="125"/>
      <c r="AQ2425" s="125"/>
      <c r="AR2425" s="125"/>
      <c r="AS2425" s="125"/>
      <c r="AT2425" s="125"/>
      <c r="AU2425" s="125"/>
      <c r="AV2425" s="125"/>
      <c r="AW2425" s="126"/>
      <c r="AX2425" s="126"/>
      <c r="AY2425" s="126"/>
      <c r="AZ2425" s="127"/>
      <c r="BA2425" s="128"/>
      <c r="BB2425" s="65"/>
      <c r="BC2425" s="65"/>
      <c r="BD2425" s="125"/>
      <c r="BE2425" s="125"/>
      <c r="BF2425" s="126"/>
      <c r="BG2425" s="126"/>
      <c r="BH2425" s="126"/>
      <c r="BI2425" s="125"/>
      <c r="BJ2425" s="125"/>
      <c r="BK2425" s="125"/>
      <c r="BL2425" s="125"/>
      <c r="BM2425" s="125"/>
      <c r="BN2425" s="125"/>
      <c r="BO2425" s="129"/>
      <c r="BP2425" s="66"/>
      <c r="BQ2425" s="129"/>
      <c r="BR2425" s="125"/>
      <c r="BS2425" s="125"/>
      <c r="BT2425" s="125"/>
      <c r="BU2425" s="125"/>
      <c r="BV2425" s="125"/>
      <c r="BW2425" s="125"/>
      <c r="BX2425" s="126"/>
      <c r="BY2425" s="126"/>
      <c r="BZ2425" s="126"/>
      <c r="CA2425" s="127"/>
      <c r="CB2425" s="128"/>
    </row>
    <row r="2426" spans="1:80" x14ac:dyDescent="0.3">
      <c r="A2426" s="65"/>
      <c r="B2426" s="68"/>
      <c r="C2426" s="68"/>
      <c r="D2426" s="68"/>
      <c r="E2426" s="68"/>
      <c r="F2426" s="68"/>
      <c r="G2426" s="68"/>
      <c r="H2426" s="68"/>
      <c r="I2426" s="68"/>
      <c r="J2426" s="68"/>
      <c r="K2426" s="68"/>
      <c r="L2426" s="68"/>
      <c r="M2426" s="87"/>
      <c r="N2426" s="68"/>
      <c r="O2426" s="87"/>
      <c r="P2426" s="68"/>
      <c r="Q2426" s="68"/>
      <c r="R2426" s="68"/>
      <c r="S2426" s="68"/>
      <c r="T2426" s="68"/>
      <c r="U2426" s="68"/>
      <c r="V2426" s="68"/>
      <c r="W2426" s="68"/>
      <c r="X2426" s="68"/>
      <c r="Y2426" s="68"/>
      <c r="Z2426" s="68"/>
      <c r="AA2426" s="65"/>
      <c r="AB2426" s="65"/>
      <c r="AC2426" s="125"/>
      <c r="AD2426" s="125"/>
      <c r="AE2426" s="126"/>
      <c r="AF2426" s="126"/>
      <c r="AG2426" s="126"/>
      <c r="AH2426" s="125"/>
      <c r="AI2426" s="125"/>
      <c r="AJ2426" s="125"/>
      <c r="AK2426" s="125"/>
      <c r="AL2426" s="125"/>
      <c r="AM2426" s="125"/>
      <c r="AN2426" s="125"/>
      <c r="AO2426" s="66"/>
      <c r="AP2426" s="125"/>
      <c r="AQ2426" s="125"/>
      <c r="AR2426" s="125"/>
      <c r="AS2426" s="125"/>
      <c r="AT2426" s="125"/>
      <c r="AU2426" s="125"/>
      <c r="AV2426" s="125"/>
      <c r="AW2426" s="126"/>
      <c r="AX2426" s="126"/>
      <c r="AY2426" s="126"/>
      <c r="AZ2426" s="127"/>
      <c r="BA2426" s="128"/>
      <c r="BB2426" s="65"/>
      <c r="BC2426" s="65"/>
      <c r="BD2426" s="125"/>
      <c r="BE2426" s="125"/>
      <c r="BF2426" s="126"/>
      <c r="BG2426" s="126"/>
      <c r="BH2426" s="126"/>
      <c r="BI2426" s="125"/>
      <c r="BJ2426" s="125"/>
      <c r="BK2426" s="125"/>
      <c r="BL2426" s="125"/>
      <c r="BM2426" s="125"/>
      <c r="BN2426" s="125"/>
      <c r="BO2426" s="129"/>
      <c r="BP2426" s="66"/>
      <c r="BQ2426" s="129"/>
      <c r="BR2426" s="125"/>
      <c r="BS2426" s="125"/>
      <c r="BT2426" s="125"/>
      <c r="BU2426" s="125"/>
      <c r="BV2426" s="125"/>
      <c r="BW2426" s="125"/>
      <c r="BX2426" s="126"/>
      <c r="BY2426" s="126"/>
      <c r="BZ2426" s="126"/>
      <c r="CA2426" s="127"/>
      <c r="CB2426" s="128"/>
    </row>
    <row r="2427" spans="1:80" x14ac:dyDescent="0.3">
      <c r="A2427" s="65"/>
      <c r="B2427" s="70"/>
      <c r="C2427" s="70"/>
      <c r="D2427" s="71"/>
      <c r="E2427" s="71"/>
      <c r="F2427" s="71"/>
      <c r="G2427" s="70"/>
      <c r="H2427" s="70"/>
      <c r="I2427" s="70"/>
      <c r="J2427" s="70"/>
      <c r="K2427" s="70"/>
      <c r="L2427" s="70"/>
      <c r="M2427" s="70"/>
      <c r="N2427" s="194"/>
      <c r="O2427" s="80"/>
      <c r="P2427" s="75"/>
      <c r="Q2427" s="75"/>
      <c r="R2427" s="75"/>
      <c r="S2427" s="75"/>
      <c r="T2427" s="75"/>
      <c r="U2427" s="75"/>
      <c r="V2427" s="74"/>
      <c r="W2427" s="74"/>
      <c r="X2427" s="74"/>
      <c r="Y2427" s="73"/>
      <c r="Z2427" s="72"/>
      <c r="AA2427" s="65"/>
      <c r="AB2427" s="65"/>
      <c r="AC2427" s="125"/>
      <c r="AD2427" s="125"/>
      <c r="AE2427" s="126"/>
      <c r="AF2427" s="126"/>
      <c r="AG2427" s="126"/>
      <c r="AH2427" s="125"/>
      <c r="AI2427" s="125"/>
      <c r="AJ2427" s="125"/>
      <c r="AK2427" s="125"/>
      <c r="AL2427" s="125"/>
      <c r="AM2427" s="125"/>
      <c r="AN2427" s="125"/>
      <c r="AO2427" s="66"/>
      <c r="AP2427" s="125"/>
      <c r="AQ2427" s="125"/>
      <c r="AR2427" s="125"/>
      <c r="AS2427" s="125"/>
      <c r="AT2427" s="125"/>
      <c r="AU2427" s="125"/>
      <c r="AV2427" s="125"/>
      <c r="AW2427" s="126"/>
      <c r="AX2427" s="126"/>
      <c r="AY2427" s="126"/>
      <c r="AZ2427" s="127"/>
      <c r="BA2427" s="128"/>
      <c r="BB2427" s="65"/>
      <c r="BC2427" s="65"/>
      <c r="BD2427" s="125"/>
      <c r="BE2427" s="125"/>
      <c r="BF2427" s="126"/>
      <c r="BG2427" s="126"/>
      <c r="BH2427" s="126"/>
      <c r="BI2427" s="125"/>
      <c r="BJ2427" s="125"/>
      <c r="BK2427" s="125"/>
      <c r="BL2427" s="125"/>
      <c r="BM2427" s="125"/>
      <c r="BN2427" s="125"/>
      <c r="BO2427" s="129"/>
      <c r="BP2427" s="66"/>
      <c r="BQ2427" s="129"/>
      <c r="BR2427" s="125"/>
      <c r="BS2427" s="125"/>
      <c r="BT2427" s="125"/>
      <c r="BU2427" s="125"/>
      <c r="BV2427" s="125"/>
      <c r="BW2427" s="125"/>
      <c r="BX2427" s="126"/>
      <c r="BY2427" s="126"/>
      <c r="BZ2427" s="126"/>
      <c r="CA2427" s="127"/>
      <c r="CB2427" s="128"/>
    </row>
    <row r="2428" spans="1:80" x14ac:dyDescent="0.3">
      <c r="A2428" s="65"/>
      <c r="B2428" s="70"/>
      <c r="C2428" s="70"/>
      <c r="D2428" s="71"/>
      <c r="E2428" s="71"/>
      <c r="F2428" s="71"/>
      <c r="G2428" s="70"/>
      <c r="H2428" s="70"/>
      <c r="I2428" s="70"/>
      <c r="J2428" s="70"/>
      <c r="K2428" s="70"/>
      <c r="L2428" s="70"/>
      <c r="M2428" s="70"/>
      <c r="N2428" s="194"/>
      <c r="O2428" s="80"/>
      <c r="P2428" s="75"/>
      <c r="Q2428" s="75"/>
      <c r="R2428" s="75"/>
      <c r="S2428" s="75"/>
      <c r="T2428" s="75"/>
      <c r="U2428" s="75"/>
      <c r="V2428" s="74"/>
      <c r="W2428" s="74"/>
      <c r="X2428" s="74"/>
      <c r="Y2428" s="73"/>
      <c r="Z2428" s="72"/>
      <c r="AA2428" s="65"/>
      <c r="AB2428" s="65"/>
      <c r="AC2428" s="125"/>
      <c r="AD2428" s="125"/>
      <c r="AE2428" s="126"/>
      <c r="AF2428" s="126"/>
      <c r="AG2428" s="126"/>
      <c r="AH2428" s="125"/>
      <c r="AI2428" s="125"/>
      <c r="AJ2428" s="125"/>
      <c r="AK2428" s="125"/>
      <c r="AL2428" s="125"/>
      <c r="AM2428" s="125"/>
      <c r="AN2428" s="125"/>
      <c r="AO2428" s="66"/>
      <c r="AP2428" s="125"/>
      <c r="AQ2428" s="125"/>
      <c r="AR2428" s="125"/>
      <c r="AS2428" s="125"/>
      <c r="AT2428" s="125"/>
      <c r="AU2428" s="125"/>
      <c r="AV2428" s="125"/>
      <c r="AW2428" s="126"/>
      <c r="AX2428" s="126"/>
      <c r="AY2428" s="126"/>
      <c r="AZ2428" s="127"/>
      <c r="BA2428" s="128"/>
      <c r="BB2428" s="65"/>
      <c r="BC2428" s="65"/>
      <c r="BD2428" s="125"/>
      <c r="BE2428" s="125"/>
      <c r="BF2428" s="126"/>
      <c r="BG2428" s="126"/>
      <c r="BH2428" s="126"/>
      <c r="BI2428" s="125"/>
      <c r="BJ2428" s="125"/>
      <c r="BK2428" s="125"/>
      <c r="BL2428" s="125"/>
      <c r="BM2428" s="125"/>
      <c r="BN2428" s="125"/>
      <c r="BO2428" s="129"/>
      <c r="BP2428" s="66"/>
      <c r="BQ2428" s="129"/>
      <c r="BR2428" s="125"/>
      <c r="BS2428" s="125"/>
      <c r="BT2428" s="125"/>
      <c r="BU2428" s="125"/>
      <c r="BV2428" s="125"/>
      <c r="BW2428" s="125"/>
      <c r="BX2428" s="126"/>
      <c r="BY2428" s="126"/>
      <c r="BZ2428" s="126"/>
      <c r="CA2428" s="127"/>
      <c r="CB2428" s="128"/>
    </row>
    <row r="2429" spans="1:80" x14ac:dyDescent="0.3">
      <c r="A2429" s="65"/>
      <c r="B2429" s="70"/>
      <c r="C2429" s="70"/>
      <c r="D2429" s="71"/>
      <c r="E2429" s="71"/>
      <c r="F2429" s="71"/>
      <c r="G2429" s="70"/>
      <c r="H2429" s="70"/>
      <c r="I2429" s="70"/>
      <c r="J2429" s="70"/>
      <c r="K2429" s="70"/>
      <c r="L2429" s="70"/>
      <c r="M2429" s="70"/>
      <c r="N2429" s="194"/>
      <c r="O2429" s="80"/>
      <c r="P2429" s="75"/>
      <c r="Q2429" s="75"/>
      <c r="R2429" s="75"/>
      <c r="S2429" s="75"/>
      <c r="T2429" s="75"/>
      <c r="U2429" s="75"/>
      <c r="V2429" s="74"/>
      <c r="W2429" s="74"/>
      <c r="X2429" s="74"/>
      <c r="Y2429" s="73"/>
      <c r="Z2429" s="72"/>
      <c r="AA2429" s="65"/>
      <c r="AB2429" s="65"/>
      <c r="AC2429" s="125"/>
      <c r="AD2429" s="125"/>
      <c r="AE2429" s="126"/>
      <c r="AF2429" s="126"/>
      <c r="AG2429" s="126"/>
      <c r="AH2429" s="125"/>
      <c r="AI2429" s="125"/>
      <c r="AJ2429" s="125"/>
      <c r="AK2429" s="125"/>
      <c r="AL2429" s="125"/>
      <c r="AM2429" s="125"/>
      <c r="AN2429" s="125"/>
      <c r="AO2429" s="66"/>
      <c r="AP2429" s="125"/>
      <c r="AQ2429" s="125"/>
      <c r="AR2429" s="125"/>
      <c r="AS2429" s="125"/>
      <c r="AT2429" s="125"/>
      <c r="AU2429" s="125"/>
      <c r="AV2429" s="125"/>
      <c r="AW2429" s="126"/>
      <c r="AX2429" s="126"/>
      <c r="AY2429" s="126"/>
      <c r="AZ2429" s="127"/>
      <c r="BA2429" s="128"/>
      <c r="BB2429" s="65"/>
      <c r="BC2429" s="65"/>
      <c r="BD2429" s="125"/>
      <c r="BE2429" s="125"/>
      <c r="BF2429" s="126"/>
      <c r="BG2429" s="126"/>
      <c r="BH2429" s="126"/>
      <c r="BI2429" s="125"/>
      <c r="BJ2429" s="125"/>
      <c r="BK2429" s="125"/>
      <c r="BL2429" s="125"/>
      <c r="BM2429" s="125"/>
      <c r="BN2429" s="125"/>
      <c r="BO2429" s="129"/>
      <c r="BP2429" s="66"/>
      <c r="BQ2429" s="129"/>
      <c r="BR2429" s="125"/>
      <c r="BS2429" s="125"/>
      <c r="BT2429" s="125"/>
      <c r="BU2429" s="125"/>
      <c r="BV2429" s="125"/>
      <c r="BW2429" s="125"/>
      <c r="BX2429" s="126"/>
      <c r="BY2429" s="126"/>
      <c r="BZ2429" s="126"/>
      <c r="CA2429" s="127"/>
      <c r="CB2429" s="128"/>
    </row>
    <row r="2430" spans="1:80" x14ac:dyDescent="0.3">
      <c r="A2430" s="65"/>
      <c r="B2430" s="70"/>
      <c r="C2430" s="70"/>
      <c r="D2430" s="71"/>
      <c r="E2430" s="71"/>
      <c r="F2430" s="71"/>
      <c r="G2430" s="70"/>
      <c r="H2430" s="70"/>
      <c r="I2430" s="70"/>
      <c r="J2430" s="70"/>
      <c r="K2430" s="70"/>
      <c r="L2430" s="70"/>
      <c r="M2430" s="70"/>
      <c r="N2430" s="194"/>
      <c r="O2430" s="80"/>
      <c r="P2430" s="75"/>
      <c r="Q2430" s="75"/>
      <c r="R2430" s="75"/>
      <c r="S2430" s="75"/>
      <c r="T2430" s="75"/>
      <c r="U2430" s="75"/>
      <c r="V2430" s="74"/>
      <c r="W2430" s="74"/>
      <c r="X2430" s="74"/>
      <c r="Y2430" s="73"/>
      <c r="Z2430" s="72"/>
      <c r="AA2430" s="65"/>
      <c r="AB2430" s="65"/>
      <c r="AC2430" s="125"/>
      <c r="AD2430" s="125"/>
      <c r="AE2430" s="126"/>
      <c r="AF2430" s="126"/>
      <c r="AG2430" s="126"/>
      <c r="AH2430" s="125"/>
      <c r="AI2430" s="125"/>
      <c r="AJ2430" s="125"/>
      <c r="AK2430" s="125"/>
      <c r="AL2430" s="125"/>
      <c r="AM2430" s="125"/>
      <c r="AN2430" s="125"/>
      <c r="AO2430" s="66"/>
      <c r="AP2430" s="125"/>
      <c r="AQ2430" s="125"/>
      <c r="AR2430" s="125"/>
      <c r="AS2430" s="125"/>
      <c r="AT2430" s="125"/>
      <c r="AU2430" s="125"/>
      <c r="AV2430" s="125"/>
      <c r="AW2430" s="126"/>
      <c r="AX2430" s="126"/>
      <c r="AY2430" s="126"/>
      <c r="AZ2430" s="127"/>
      <c r="BA2430" s="128"/>
      <c r="BB2430" s="65"/>
      <c r="BC2430" s="65"/>
      <c r="BD2430" s="125"/>
      <c r="BE2430" s="125"/>
      <c r="BF2430" s="126"/>
      <c r="BG2430" s="126"/>
      <c r="BH2430" s="126"/>
      <c r="BI2430" s="125"/>
      <c r="BJ2430" s="125"/>
      <c r="BK2430" s="125"/>
      <c r="BL2430" s="125"/>
      <c r="BM2430" s="125"/>
      <c r="BN2430" s="125"/>
      <c r="BO2430" s="129"/>
      <c r="BP2430" s="66"/>
      <c r="BQ2430" s="129"/>
      <c r="BR2430" s="125"/>
      <c r="BS2430" s="125"/>
      <c r="BT2430" s="125"/>
      <c r="BU2430" s="125"/>
      <c r="BV2430" s="125"/>
      <c r="BW2430" s="125"/>
      <c r="BX2430" s="126"/>
      <c r="BY2430" s="126"/>
      <c r="BZ2430" s="126"/>
      <c r="CA2430" s="127"/>
      <c r="CB2430" s="128"/>
    </row>
    <row r="2431" spans="1:80" x14ac:dyDescent="0.3">
      <c r="A2431" s="65"/>
      <c r="B2431" s="70"/>
      <c r="C2431" s="70"/>
      <c r="D2431" s="71"/>
      <c r="E2431" s="71"/>
      <c r="F2431" s="71"/>
      <c r="G2431" s="70"/>
      <c r="H2431" s="70"/>
      <c r="I2431" s="70"/>
      <c r="J2431" s="70"/>
      <c r="K2431" s="70"/>
      <c r="L2431" s="70"/>
      <c r="M2431" s="70"/>
      <c r="N2431" s="194"/>
      <c r="O2431" s="80"/>
      <c r="P2431" s="75"/>
      <c r="Q2431" s="75"/>
      <c r="R2431" s="75"/>
      <c r="S2431" s="75"/>
      <c r="T2431" s="75"/>
      <c r="U2431" s="75"/>
      <c r="V2431" s="74"/>
      <c r="W2431" s="74"/>
      <c r="X2431" s="74"/>
      <c r="Y2431" s="73"/>
      <c r="Z2431" s="72"/>
      <c r="AA2431" s="65"/>
      <c r="AB2431" s="65"/>
      <c r="AC2431" s="125"/>
      <c r="AD2431" s="125"/>
      <c r="AE2431" s="126"/>
      <c r="AF2431" s="126"/>
      <c r="AG2431" s="126"/>
      <c r="AH2431" s="125"/>
      <c r="AI2431" s="125"/>
      <c r="AJ2431" s="125"/>
      <c r="AK2431" s="125"/>
      <c r="AL2431" s="125"/>
      <c r="AM2431" s="125"/>
      <c r="AN2431" s="125"/>
      <c r="AO2431" s="66"/>
      <c r="AP2431" s="125"/>
      <c r="AQ2431" s="125"/>
      <c r="AR2431" s="125"/>
      <c r="AS2431" s="125"/>
      <c r="AT2431" s="125"/>
      <c r="AU2431" s="125"/>
      <c r="AV2431" s="125"/>
      <c r="AW2431" s="126"/>
      <c r="AX2431" s="126"/>
      <c r="AY2431" s="126"/>
      <c r="AZ2431" s="127"/>
      <c r="BA2431" s="128"/>
      <c r="BB2431" s="65"/>
      <c r="BC2431" s="65"/>
      <c r="BD2431" s="125"/>
      <c r="BE2431" s="125"/>
      <c r="BF2431" s="126"/>
      <c r="BG2431" s="126"/>
      <c r="BH2431" s="126"/>
      <c r="BI2431" s="125"/>
      <c r="BJ2431" s="125"/>
      <c r="BK2431" s="125"/>
      <c r="BL2431" s="125"/>
      <c r="BM2431" s="125"/>
      <c r="BN2431" s="125"/>
      <c r="BO2431" s="129"/>
      <c r="BP2431" s="66"/>
      <c r="BQ2431" s="129"/>
      <c r="BR2431" s="125"/>
      <c r="BS2431" s="125"/>
      <c r="BT2431" s="125"/>
      <c r="BU2431" s="125"/>
      <c r="BV2431" s="125"/>
      <c r="BW2431" s="125"/>
      <c r="BX2431" s="126"/>
      <c r="BY2431" s="126"/>
      <c r="BZ2431" s="126"/>
      <c r="CA2431" s="127"/>
      <c r="CB2431" s="128"/>
    </row>
    <row r="2432" spans="1:80" x14ac:dyDescent="0.3">
      <c r="A2432" s="65"/>
      <c r="B2432" s="70"/>
      <c r="C2432" s="70"/>
      <c r="D2432" s="71"/>
      <c r="E2432" s="71"/>
      <c r="F2432" s="71"/>
      <c r="G2432" s="70"/>
      <c r="H2432" s="70"/>
      <c r="I2432" s="70"/>
      <c r="J2432" s="70"/>
      <c r="K2432" s="70"/>
      <c r="L2432" s="70"/>
      <c r="M2432" s="70"/>
      <c r="N2432" s="194"/>
      <c r="O2432" s="80"/>
      <c r="P2432" s="75"/>
      <c r="Q2432" s="75"/>
      <c r="R2432" s="75"/>
      <c r="S2432" s="75"/>
      <c r="T2432" s="75"/>
      <c r="U2432" s="75"/>
      <c r="V2432" s="74"/>
      <c r="W2432" s="74"/>
      <c r="X2432" s="74"/>
      <c r="Y2432" s="73"/>
      <c r="Z2432" s="72"/>
      <c r="AA2432" s="65"/>
      <c r="AB2432" s="65"/>
      <c r="AC2432" s="125"/>
      <c r="AD2432" s="125"/>
      <c r="AE2432" s="126"/>
      <c r="AF2432" s="126"/>
      <c r="AG2432" s="126"/>
      <c r="AH2432" s="125"/>
      <c r="AI2432" s="125"/>
      <c r="AJ2432" s="125"/>
      <c r="AK2432" s="125"/>
      <c r="AL2432" s="125"/>
      <c r="AM2432" s="125"/>
      <c r="AN2432" s="125"/>
      <c r="AO2432" s="66"/>
      <c r="AP2432" s="125"/>
      <c r="AQ2432" s="125"/>
      <c r="AR2432" s="125"/>
      <c r="AS2432" s="125"/>
      <c r="AT2432" s="125"/>
      <c r="AU2432" s="125"/>
      <c r="AV2432" s="125"/>
      <c r="AW2432" s="126"/>
      <c r="AX2432" s="126"/>
      <c r="AY2432" s="126"/>
      <c r="AZ2432" s="127"/>
      <c r="BA2432" s="128"/>
      <c r="BB2432" s="65"/>
      <c r="BC2432" s="65"/>
      <c r="BD2432" s="125"/>
      <c r="BE2432" s="125"/>
      <c r="BF2432" s="126"/>
      <c r="BG2432" s="126"/>
      <c r="BH2432" s="126"/>
      <c r="BI2432" s="125"/>
      <c r="BJ2432" s="125"/>
      <c r="BK2432" s="125"/>
      <c r="BL2432" s="125"/>
      <c r="BM2432" s="125"/>
      <c r="BN2432" s="125"/>
      <c r="BO2432" s="129"/>
      <c r="BP2432" s="66"/>
      <c r="BQ2432" s="129"/>
      <c r="BR2432" s="125"/>
      <c r="BS2432" s="125"/>
      <c r="BT2432" s="125"/>
      <c r="BU2432" s="125"/>
      <c r="BV2432" s="125"/>
      <c r="BW2432" s="125"/>
      <c r="BX2432" s="126"/>
      <c r="BY2432" s="126"/>
      <c r="BZ2432" s="126"/>
      <c r="CA2432" s="127"/>
      <c r="CB2432" s="128"/>
    </row>
    <row r="2433" spans="1:80" x14ac:dyDescent="0.3">
      <c r="A2433" s="65"/>
      <c r="B2433" s="70"/>
      <c r="C2433" s="70"/>
      <c r="D2433" s="71"/>
      <c r="E2433" s="71"/>
      <c r="F2433" s="71"/>
      <c r="G2433" s="70"/>
      <c r="H2433" s="70"/>
      <c r="I2433" s="70"/>
      <c r="J2433" s="70"/>
      <c r="K2433" s="70"/>
      <c r="L2433" s="70"/>
      <c r="M2433" s="70"/>
      <c r="N2433" s="194"/>
      <c r="O2433" s="80"/>
      <c r="P2433" s="75"/>
      <c r="Q2433" s="75"/>
      <c r="R2433" s="75"/>
      <c r="S2433" s="75"/>
      <c r="T2433" s="75"/>
      <c r="U2433" s="75"/>
      <c r="V2433" s="74"/>
      <c r="W2433" s="74"/>
      <c r="X2433" s="74"/>
      <c r="Y2433" s="73"/>
      <c r="Z2433" s="72"/>
      <c r="AA2433" s="65"/>
      <c r="AB2433" s="65"/>
      <c r="AC2433" s="125"/>
      <c r="AD2433" s="125"/>
      <c r="AE2433" s="126"/>
      <c r="AF2433" s="126"/>
      <c r="AG2433" s="126"/>
      <c r="AH2433" s="125"/>
      <c r="AI2433" s="125"/>
      <c r="AJ2433" s="125"/>
      <c r="AK2433" s="125"/>
      <c r="AL2433" s="125"/>
      <c r="AM2433" s="125"/>
      <c r="AN2433" s="125"/>
      <c r="AO2433" s="66"/>
      <c r="AP2433" s="125"/>
      <c r="AQ2433" s="125"/>
      <c r="AR2433" s="125"/>
      <c r="AS2433" s="125"/>
      <c r="AT2433" s="125"/>
      <c r="AU2433" s="125"/>
      <c r="AV2433" s="125"/>
      <c r="AW2433" s="126"/>
      <c r="AX2433" s="126"/>
      <c r="AY2433" s="126"/>
      <c r="AZ2433" s="127"/>
      <c r="BA2433" s="128"/>
      <c r="BB2433" s="65"/>
      <c r="BC2433" s="65"/>
      <c r="BD2433" s="125"/>
      <c r="BE2433" s="125"/>
      <c r="BF2433" s="126"/>
      <c r="BG2433" s="126"/>
      <c r="BH2433" s="126"/>
      <c r="BI2433" s="125"/>
      <c r="BJ2433" s="125"/>
      <c r="BK2433" s="125"/>
      <c r="BL2433" s="125"/>
      <c r="BM2433" s="125"/>
      <c r="BN2433" s="125"/>
      <c r="BO2433" s="129"/>
      <c r="BP2433" s="66"/>
      <c r="BQ2433" s="129"/>
      <c r="BR2433" s="125"/>
      <c r="BS2433" s="125"/>
      <c r="BT2433" s="125"/>
      <c r="BU2433" s="125"/>
      <c r="BV2433" s="125"/>
      <c r="BW2433" s="125"/>
      <c r="BX2433" s="126"/>
      <c r="BY2433" s="126"/>
      <c r="BZ2433" s="126"/>
      <c r="CA2433" s="127"/>
      <c r="CB2433" s="128"/>
    </row>
    <row r="2434" spans="1:80" x14ac:dyDescent="0.3">
      <c r="A2434" s="65"/>
      <c r="B2434" s="70"/>
      <c r="C2434" s="70"/>
      <c r="D2434" s="71"/>
      <c r="E2434" s="71"/>
      <c r="F2434" s="71"/>
      <c r="G2434" s="70"/>
      <c r="H2434" s="70"/>
      <c r="I2434" s="70"/>
      <c r="J2434" s="70"/>
      <c r="K2434" s="70"/>
      <c r="L2434" s="70"/>
      <c r="M2434" s="70"/>
      <c r="N2434" s="194"/>
      <c r="O2434" s="80"/>
      <c r="P2434" s="75"/>
      <c r="Q2434" s="75"/>
      <c r="R2434" s="75"/>
      <c r="S2434" s="75"/>
      <c r="T2434" s="75"/>
      <c r="U2434" s="75"/>
      <c r="V2434" s="74"/>
      <c r="W2434" s="74"/>
      <c r="X2434" s="74"/>
      <c r="Y2434" s="73"/>
      <c r="Z2434" s="72"/>
      <c r="AA2434" s="65"/>
      <c r="AB2434" s="65"/>
      <c r="AC2434" s="125"/>
      <c r="AD2434" s="125"/>
      <c r="AE2434" s="126"/>
      <c r="AF2434" s="126"/>
      <c r="AG2434" s="126"/>
      <c r="AH2434" s="125"/>
      <c r="AI2434" s="125"/>
      <c r="AJ2434" s="125"/>
      <c r="AK2434" s="125"/>
      <c r="AL2434" s="125"/>
      <c r="AM2434" s="125"/>
      <c r="AN2434" s="125"/>
      <c r="AO2434" s="66"/>
      <c r="AP2434" s="125"/>
      <c r="AQ2434" s="125"/>
      <c r="AR2434" s="125"/>
      <c r="AS2434" s="125"/>
      <c r="AT2434" s="125"/>
      <c r="AU2434" s="125"/>
      <c r="AV2434" s="125"/>
      <c r="AW2434" s="126"/>
      <c r="AX2434" s="126"/>
      <c r="AY2434" s="126"/>
      <c r="AZ2434" s="127"/>
      <c r="BA2434" s="128"/>
      <c r="BB2434" s="65"/>
      <c r="BC2434" s="65"/>
      <c r="BD2434" s="125"/>
      <c r="BE2434" s="125"/>
      <c r="BF2434" s="126"/>
      <c r="BG2434" s="126"/>
      <c r="BH2434" s="126"/>
      <c r="BI2434" s="125"/>
      <c r="BJ2434" s="125"/>
      <c r="BK2434" s="125"/>
      <c r="BL2434" s="125"/>
      <c r="BM2434" s="125"/>
      <c r="BN2434" s="125"/>
      <c r="BO2434" s="129"/>
      <c r="BP2434" s="66"/>
      <c r="BQ2434" s="129"/>
      <c r="BR2434" s="125"/>
      <c r="BS2434" s="125"/>
      <c r="BT2434" s="125"/>
      <c r="BU2434" s="125"/>
      <c r="BV2434" s="125"/>
      <c r="BW2434" s="125"/>
      <c r="BX2434" s="126"/>
      <c r="BY2434" s="126"/>
      <c r="BZ2434" s="126"/>
      <c r="CA2434" s="127"/>
      <c r="CB2434" s="128"/>
    </row>
    <row r="2435" spans="1:80" x14ac:dyDescent="0.3">
      <c r="A2435" s="65"/>
      <c r="B2435" s="70"/>
      <c r="C2435" s="70"/>
      <c r="D2435" s="71"/>
      <c r="E2435" s="71"/>
      <c r="F2435" s="71"/>
      <c r="G2435" s="70"/>
      <c r="H2435" s="70"/>
      <c r="I2435" s="70"/>
      <c r="J2435" s="70"/>
      <c r="K2435" s="70"/>
      <c r="L2435" s="70"/>
      <c r="M2435" s="70"/>
      <c r="N2435" s="194"/>
      <c r="O2435" s="80"/>
      <c r="P2435" s="75"/>
      <c r="Q2435" s="75"/>
      <c r="R2435" s="75"/>
      <c r="S2435" s="75"/>
      <c r="T2435" s="75"/>
      <c r="U2435" s="75"/>
      <c r="V2435" s="74"/>
      <c r="W2435" s="74"/>
      <c r="X2435" s="74"/>
      <c r="Y2435" s="73"/>
      <c r="Z2435" s="72"/>
      <c r="AA2435" s="65"/>
      <c r="AB2435" s="65"/>
      <c r="AC2435" s="125"/>
      <c r="AD2435" s="125"/>
      <c r="AE2435" s="126"/>
      <c r="AF2435" s="126"/>
      <c r="AG2435" s="126"/>
      <c r="AH2435" s="125"/>
      <c r="AI2435" s="125"/>
      <c r="AJ2435" s="125"/>
      <c r="AK2435" s="125"/>
      <c r="AL2435" s="125"/>
      <c r="AM2435" s="125"/>
      <c r="AN2435" s="125"/>
      <c r="AO2435" s="82"/>
      <c r="AP2435" s="125"/>
      <c r="AQ2435" s="125"/>
      <c r="AR2435" s="125"/>
      <c r="AS2435" s="125"/>
      <c r="AT2435" s="125"/>
      <c r="AU2435" s="125"/>
      <c r="AV2435" s="125"/>
      <c r="AW2435" s="126"/>
      <c r="AX2435" s="126"/>
      <c r="AY2435" s="126"/>
      <c r="AZ2435" s="125"/>
      <c r="BA2435" s="125"/>
      <c r="BB2435" s="65"/>
      <c r="BC2435" s="65"/>
      <c r="BD2435" s="125"/>
      <c r="BE2435" s="125"/>
      <c r="BF2435" s="126"/>
      <c r="BG2435" s="126"/>
      <c r="BH2435" s="126"/>
      <c r="BI2435" s="125"/>
      <c r="BJ2435" s="125"/>
      <c r="BK2435" s="125"/>
      <c r="BL2435" s="125"/>
      <c r="BM2435" s="125"/>
      <c r="BN2435" s="125"/>
      <c r="BO2435" s="129"/>
      <c r="BP2435" s="82"/>
      <c r="BQ2435" s="129"/>
      <c r="BR2435" s="125"/>
      <c r="BS2435" s="125"/>
      <c r="BT2435" s="125"/>
      <c r="BU2435" s="125"/>
      <c r="BV2435" s="125"/>
      <c r="BW2435" s="125"/>
      <c r="BX2435" s="126"/>
      <c r="BY2435" s="126"/>
      <c r="BZ2435" s="126"/>
      <c r="CA2435" s="125"/>
      <c r="CB2435" s="125"/>
    </row>
    <row r="2436" spans="1:80" x14ac:dyDescent="0.3">
      <c r="A2436" s="65"/>
      <c r="B2436" s="70"/>
      <c r="C2436" s="70"/>
      <c r="D2436" s="71"/>
      <c r="E2436" s="71"/>
      <c r="F2436" s="71"/>
      <c r="G2436" s="70"/>
      <c r="H2436" s="70"/>
      <c r="I2436" s="70"/>
      <c r="J2436" s="70"/>
      <c r="K2436" s="70"/>
      <c r="L2436" s="70"/>
      <c r="M2436" s="70"/>
      <c r="N2436" s="194"/>
      <c r="O2436" s="80"/>
      <c r="P2436" s="75"/>
      <c r="Q2436" s="75"/>
      <c r="R2436" s="75"/>
      <c r="S2436" s="75"/>
      <c r="T2436" s="75"/>
      <c r="U2436" s="75"/>
      <c r="V2436" s="74"/>
      <c r="W2436" s="74"/>
      <c r="X2436" s="74"/>
      <c r="Y2436" s="73"/>
      <c r="Z2436" s="72"/>
      <c r="AA2436" s="65"/>
      <c r="AB2436" s="65"/>
      <c r="AC2436" s="128"/>
      <c r="AD2436" s="127"/>
      <c r="AE2436" s="126"/>
      <c r="AF2436" s="126"/>
      <c r="AG2436" s="126"/>
      <c r="AH2436" s="125"/>
      <c r="AI2436" s="125"/>
      <c r="AJ2436" s="125"/>
      <c r="AK2436" s="125"/>
      <c r="AL2436" s="125"/>
      <c r="AM2436" s="125"/>
      <c r="AN2436" s="125"/>
      <c r="AO2436" s="66"/>
      <c r="AP2436" s="125"/>
      <c r="AQ2436" s="125"/>
      <c r="AR2436" s="125"/>
      <c r="AS2436" s="125"/>
      <c r="AT2436" s="125"/>
      <c r="AU2436" s="125"/>
      <c r="AV2436" s="125"/>
      <c r="AW2436" s="126"/>
      <c r="AX2436" s="126"/>
      <c r="AY2436" s="126"/>
      <c r="AZ2436" s="125"/>
      <c r="BA2436" s="125"/>
      <c r="BB2436" s="65"/>
      <c r="BC2436" s="65"/>
      <c r="BD2436" s="128"/>
      <c r="BE2436" s="127"/>
      <c r="BF2436" s="126"/>
      <c r="BG2436" s="126"/>
      <c r="BH2436" s="126"/>
      <c r="BI2436" s="125"/>
      <c r="BJ2436" s="125"/>
      <c r="BK2436" s="125"/>
      <c r="BL2436" s="125"/>
      <c r="BM2436" s="125"/>
      <c r="BN2436" s="125"/>
      <c r="BO2436" s="129"/>
      <c r="BP2436" s="66"/>
      <c r="BQ2436" s="129"/>
      <c r="BR2436" s="125"/>
      <c r="BS2436" s="125"/>
      <c r="BT2436" s="125"/>
      <c r="BU2436" s="125"/>
      <c r="BV2436" s="125"/>
      <c r="BW2436" s="125"/>
      <c r="BX2436" s="126"/>
      <c r="BY2436" s="126"/>
      <c r="BZ2436" s="126"/>
      <c r="CA2436" s="125"/>
      <c r="CB2436" s="125"/>
    </row>
    <row r="2437" spans="1:80" x14ac:dyDescent="0.3">
      <c r="A2437" s="65"/>
      <c r="B2437" s="70"/>
      <c r="C2437" s="70"/>
      <c r="D2437" s="71"/>
      <c r="E2437" s="71"/>
      <c r="F2437" s="71"/>
      <c r="G2437" s="70"/>
      <c r="H2437" s="70"/>
      <c r="I2437" s="70"/>
      <c r="J2437" s="70"/>
      <c r="K2437" s="70"/>
      <c r="L2437" s="70"/>
      <c r="M2437" s="70"/>
      <c r="N2437" s="194"/>
      <c r="O2437" s="80"/>
      <c r="P2437" s="75"/>
      <c r="Q2437" s="75"/>
      <c r="R2437" s="75"/>
      <c r="S2437" s="75"/>
      <c r="T2437" s="75"/>
      <c r="U2437" s="75"/>
      <c r="V2437" s="74"/>
      <c r="W2437" s="74"/>
      <c r="X2437" s="74"/>
      <c r="Y2437" s="73"/>
      <c r="Z2437" s="72"/>
      <c r="AA2437" s="65"/>
      <c r="AB2437" s="65"/>
      <c r="AC2437" s="128"/>
      <c r="AD2437" s="127"/>
      <c r="AE2437" s="126"/>
      <c r="AF2437" s="126"/>
      <c r="AG2437" s="126"/>
      <c r="AH2437" s="125"/>
      <c r="AI2437" s="125"/>
      <c r="AJ2437" s="125"/>
      <c r="AK2437" s="125"/>
      <c r="AL2437" s="125"/>
      <c r="AM2437" s="125"/>
      <c r="AN2437" s="125"/>
      <c r="AO2437" s="66"/>
      <c r="AP2437" s="125"/>
      <c r="AQ2437" s="125"/>
      <c r="AR2437" s="125"/>
      <c r="AS2437" s="125"/>
      <c r="AT2437" s="125"/>
      <c r="AU2437" s="125"/>
      <c r="AV2437" s="125"/>
      <c r="AW2437" s="126"/>
      <c r="AX2437" s="126"/>
      <c r="AY2437" s="126"/>
      <c r="AZ2437" s="125"/>
      <c r="BA2437" s="125"/>
      <c r="BB2437" s="65"/>
      <c r="BC2437" s="65"/>
      <c r="BD2437" s="128"/>
      <c r="BE2437" s="127"/>
      <c r="BF2437" s="126"/>
      <c r="BG2437" s="126"/>
      <c r="BH2437" s="126"/>
      <c r="BI2437" s="125"/>
      <c r="BJ2437" s="125"/>
      <c r="BK2437" s="125"/>
      <c r="BL2437" s="125"/>
      <c r="BM2437" s="125"/>
      <c r="BN2437" s="125"/>
      <c r="BO2437" s="129"/>
      <c r="BP2437" s="66"/>
      <c r="BQ2437" s="129"/>
      <c r="BR2437" s="125"/>
      <c r="BS2437" s="125"/>
      <c r="BT2437" s="125"/>
      <c r="BU2437" s="125"/>
      <c r="BV2437" s="125"/>
      <c r="BW2437" s="125"/>
      <c r="BX2437" s="126"/>
      <c r="BY2437" s="126"/>
      <c r="BZ2437" s="126"/>
      <c r="CA2437" s="125"/>
      <c r="CB2437" s="125"/>
    </row>
    <row r="2438" spans="1:80" x14ac:dyDescent="0.3">
      <c r="A2438" s="65"/>
      <c r="B2438" s="70"/>
      <c r="C2438" s="70"/>
      <c r="D2438" s="71"/>
      <c r="E2438" s="71"/>
      <c r="F2438" s="71"/>
      <c r="G2438" s="70"/>
      <c r="H2438" s="70"/>
      <c r="I2438" s="70"/>
      <c r="J2438" s="70"/>
      <c r="K2438" s="70"/>
      <c r="L2438" s="70"/>
      <c r="M2438" s="70"/>
      <c r="N2438" s="194"/>
      <c r="O2438" s="80"/>
      <c r="P2438" s="75"/>
      <c r="Q2438" s="75"/>
      <c r="R2438" s="75"/>
      <c r="S2438" s="75"/>
      <c r="T2438" s="75"/>
      <c r="U2438" s="75"/>
      <c r="V2438" s="74"/>
      <c r="W2438" s="74"/>
      <c r="X2438" s="74"/>
      <c r="Y2438" s="73"/>
      <c r="Z2438" s="72"/>
      <c r="AA2438" s="65"/>
      <c r="AB2438" s="65"/>
      <c r="AC2438" s="128"/>
      <c r="AD2438" s="127"/>
      <c r="AE2438" s="126"/>
      <c r="AF2438" s="126"/>
      <c r="AG2438" s="126"/>
      <c r="AH2438" s="125"/>
      <c r="AI2438" s="125"/>
      <c r="AJ2438" s="125"/>
      <c r="AK2438" s="125"/>
      <c r="AL2438" s="125"/>
      <c r="AM2438" s="125"/>
      <c r="AN2438" s="125"/>
      <c r="AO2438" s="66"/>
      <c r="AP2438" s="125"/>
      <c r="AQ2438" s="125"/>
      <c r="AR2438" s="125"/>
      <c r="AS2438" s="125"/>
      <c r="AT2438" s="125"/>
      <c r="AU2438" s="125"/>
      <c r="AV2438" s="125"/>
      <c r="AW2438" s="126"/>
      <c r="AX2438" s="126"/>
      <c r="AY2438" s="126"/>
      <c r="AZ2438" s="125"/>
      <c r="BA2438" s="125"/>
      <c r="BB2438" s="65"/>
      <c r="BC2438" s="65"/>
      <c r="BD2438" s="128"/>
      <c r="BE2438" s="127"/>
      <c r="BF2438" s="126"/>
      <c r="BG2438" s="126"/>
      <c r="BH2438" s="126"/>
      <c r="BI2438" s="125"/>
      <c r="BJ2438" s="125"/>
      <c r="BK2438" s="125"/>
      <c r="BL2438" s="125"/>
      <c r="BM2438" s="125"/>
      <c r="BN2438" s="125"/>
      <c r="BO2438" s="129"/>
      <c r="BP2438" s="66"/>
      <c r="BQ2438" s="129"/>
      <c r="BR2438" s="125"/>
      <c r="BS2438" s="125"/>
      <c r="BT2438" s="125"/>
      <c r="BU2438" s="125"/>
      <c r="BV2438" s="125"/>
      <c r="BW2438" s="125"/>
      <c r="BX2438" s="126"/>
      <c r="BY2438" s="126"/>
      <c r="BZ2438" s="126"/>
      <c r="CA2438" s="125"/>
      <c r="CB2438" s="125"/>
    </row>
    <row r="2439" spans="1:80" x14ac:dyDescent="0.3">
      <c r="A2439" s="65"/>
      <c r="B2439" s="70"/>
      <c r="C2439" s="70"/>
      <c r="D2439" s="71"/>
      <c r="E2439" s="71"/>
      <c r="F2439" s="71"/>
      <c r="G2439" s="70"/>
      <c r="H2439" s="70"/>
      <c r="I2439" s="70"/>
      <c r="J2439" s="70"/>
      <c r="K2439" s="70"/>
      <c r="L2439" s="70"/>
      <c r="M2439" s="70"/>
      <c r="N2439" s="194"/>
      <c r="O2439" s="80"/>
      <c r="P2439" s="75"/>
      <c r="Q2439" s="75"/>
      <c r="R2439" s="75"/>
      <c r="S2439" s="75"/>
      <c r="T2439" s="75"/>
      <c r="U2439" s="75"/>
      <c r="V2439" s="74"/>
      <c r="W2439" s="74"/>
      <c r="X2439" s="74"/>
      <c r="Y2439" s="73"/>
      <c r="Z2439" s="72"/>
      <c r="AA2439" s="65"/>
      <c r="AB2439" s="65"/>
      <c r="AC2439" s="128"/>
      <c r="AD2439" s="127"/>
      <c r="AE2439" s="126"/>
      <c r="AF2439" s="126"/>
      <c r="AG2439" s="126"/>
      <c r="AH2439" s="125"/>
      <c r="AI2439" s="125"/>
      <c r="AJ2439" s="125"/>
      <c r="AK2439" s="125"/>
      <c r="AL2439" s="125"/>
      <c r="AM2439" s="125"/>
      <c r="AN2439" s="125"/>
      <c r="AO2439" s="66"/>
      <c r="AP2439" s="125"/>
      <c r="AQ2439" s="125"/>
      <c r="AR2439" s="125"/>
      <c r="AS2439" s="125"/>
      <c r="AT2439" s="125"/>
      <c r="AU2439" s="125"/>
      <c r="AV2439" s="125"/>
      <c r="AW2439" s="126"/>
      <c r="AX2439" s="126"/>
      <c r="AY2439" s="126"/>
      <c r="AZ2439" s="125"/>
      <c r="BA2439" s="125"/>
      <c r="BB2439" s="65"/>
      <c r="BC2439" s="65"/>
      <c r="BD2439" s="128"/>
      <c r="BE2439" s="127"/>
      <c r="BF2439" s="126"/>
      <c r="BG2439" s="126"/>
      <c r="BH2439" s="126"/>
      <c r="BI2439" s="125"/>
      <c r="BJ2439" s="125"/>
      <c r="BK2439" s="125"/>
      <c r="BL2439" s="125"/>
      <c r="BM2439" s="125"/>
      <c r="BN2439" s="125"/>
      <c r="BO2439" s="129"/>
      <c r="BP2439" s="66"/>
      <c r="BQ2439" s="129"/>
      <c r="BR2439" s="125"/>
      <c r="BS2439" s="125"/>
      <c r="BT2439" s="125"/>
      <c r="BU2439" s="125"/>
      <c r="BV2439" s="125"/>
      <c r="BW2439" s="125"/>
      <c r="BX2439" s="126"/>
      <c r="BY2439" s="126"/>
      <c r="BZ2439" s="126"/>
      <c r="CA2439" s="125"/>
      <c r="CB2439" s="125"/>
    </row>
    <row r="2440" spans="1:80" x14ac:dyDescent="0.3">
      <c r="A2440" s="65"/>
      <c r="B2440" s="70"/>
      <c r="C2440" s="70"/>
      <c r="D2440" s="71"/>
      <c r="E2440" s="71"/>
      <c r="F2440" s="71"/>
      <c r="G2440" s="70"/>
      <c r="H2440" s="70"/>
      <c r="I2440" s="70"/>
      <c r="J2440" s="70"/>
      <c r="K2440" s="70"/>
      <c r="L2440" s="70"/>
      <c r="M2440" s="70"/>
      <c r="N2440" s="194"/>
      <c r="O2440" s="80"/>
      <c r="P2440" s="75"/>
      <c r="Q2440" s="75"/>
      <c r="R2440" s="75"/>
      <c r="S2440" s="75"/>
      <c r="T2440" s="75"/>
      <c r="U2440" s="75"/>
      <c r="V2440" s="74"/>
      <c r="W2440" s="74"/>
      <c r="X2440" s="74"/>
      <c r="Y2440" s="73"/>
      <c r="Z2440" s="72"/>
      <c r="AA2440" s="65"/>
      <c r="AB2440" s="65"/>
      <c r="AC2440" s="128"/>
      <c r="AD2440" s="127"/>
      <c r="AE2440" s="126"/>
      <c r="AF2440" s="126"/>
      <c r="AG2440" s="126"/>
      <c r="AH2440" s="125"/>
      <c r="AI2440" s="125"/>
      <c r="AJ2440" s="125"/>
      <c r="AK2440" s="125"/>
      <c r="AL2440" s="125"/>
      <c r="AM2440" s="125"/>
      <c r="AN2440" s="125"/>
      <c r="AO2440" s="66"/>
      <c r="AP2440" s="125"/>
      <c r="AQ2440" s="125"/>
      <c r="AR2440" s="125"/>
      <c r="AS2440" s="125"/>
      <c r="AT2440" s="125"/>
      <c r="AU2440" s="125"/>
      <c r="AV2440" s="125"/>
      <c r="AW2440" s="126"/>
      <c r="AX2440" s="126"/>
      <c r="AY2440" s="126"/>
      <c r="AZ2440" s="125"/>
      <c r="BA2440" s="125"/>
      <c r="BB2440" s="65"/>
      <c r="BC2440" s="65"/>
      <c r="BD2440" s="128"/>
      <c r="BE2440" s="127"/>
      <c r="BF2440" s="126"/>
      <c r="BG2440" s="126"/>
      <c r="BH2440" s="126"/>
      <c r="BI2440" s="125"/>
      <c r="BJ2440" s="125"/>
      <c r="BK2440" s="125"/>
      <c r="BL2440" s="125"/>
      <c r="BM2440" s="125"/>
      <c r="BN2440" s="125"/>
      <c r="BO2440" s="129"/>
      <c r="BP2440" s="66"/>
      <c r="BQ2440" s="129"/>
      <c r="BR2440" s="125"/>
      <c r="BS2440" s="125"/>
      <c r="BT2440" s="125"/>
      <c r="BU2440" s="125"/>
      <c r="BV2440" s="125"/>
      <c r="BW2440" s="125"/>
      <c r="BX2440" s="126"/>
      <c r="BY2440" s="126"/>
      <c r="BZ2440" s="126"/>
      <c r="CA2440" s="125"/>
      <c r="CB2440" s="125"/>
    </row>
    <row r="2441" spans="1:80" x14ac:dyDescent="0.3">
      <c r="A2441" s="65"/>
      <c r="B2441" s="70"/>
      <c r="C2441" s="70"/>
      <c r="D2441" s="71"/>
      <c r="E2441" s="71"/>
      <c r="F2441" s="71"/>
      <c r="G2441" s="70"/>
      <c r="H2441" s="70"/>
      <c r="I2441" s="70"/>
      <c r="J2441" s="70"/>
      <c r="K2441" s="70"/>
      <c r="L2441" s="70"/>
      <c r="M2441" s="70"/>
      <c r="N2441" s="194"/>
      <c r="O2441" s="80"/>
      <c r="P2441" s="75"/>
      <c r="Q2441" s="75"/>
      <c r="R2441" s="75"/>
      <c r="S2441" s="75"/>
      <c r="T2441" s="75"/>
      <c r="U2441" s="75"/>
      <c r="V2441" s="74"/>
      <c r="W2441" s="74"/>
      <c r="X2441" s="74"/>
      <c r="Y2441" s="73"/>
      <c r="Z2441" s="72"/>
      <c r="AA2441" s="65"/>
      <c r="AB2441" s="65"/>
      <c r="AC2441" s="128"/>
      <c r="AD2441" s="127"/>
      <c r="AE2441" s="126"/>
      <c r="AF2441" s="126"/>
      <c r="AG2441" s="126"/>
      <c r="AH2441" s="125"/>
      <c r="AI2441" s="125"/>
      <c r="AJ2441" s="125"/>
      <c r="AK2441" s="125"/>
      <c r="AL2441" s="125"/>
      <c r="AM2441" s="125"/>
      <c r="AN2441" s="125"/>
      <c r="AO2441" s="66"/>
      <c r="AP2441" s="125"/>
      <c r="AQ2441" s="125"/>
      <c r="AR2441" s="125"/>
      <c r="AS2441" s="125"/>
      <c r="AT2441" s="125"/>
      <c r="AU2441" s="125"/>
      <c r="AV2441" s="125"/>
      <c r="AW2441" s="126"/>
      <c r="AX2441" s="126"/>
      <c r="AY2441" s="126"/>
      <c r="AZ2441" s="125"/>
      <c r="BA2441" s="125"/>
      <c r="BB2441" s="65"/>
      <c r="BC2441" s="65"/>
      <c r="BD2441" s="128"/>
      <c r="BE2441" s="127"/>
      <c r="BF2441" s="126"/>
      <c r="BG2441" s="126"/>
      <c r="BH2441" s="126"/>
      <c r="BI2441" s="125"/>
      <c r="BJ2441" s="125"/>
      <c r="BK2441" s="125"/>
      <c r="BL2441" s="125"/>
      <c r="BM2441" s="125"/>
      <c r="BN2441" s="125"/>
      <c r="BO2441" s="129"/>
      <c r="BP2441" s="66"/>
      <c r="BQ2441" s="129"/>
      <c r="BR2441" s="125"/>
      <c r="BS2441" s="125"/>
      <c r="BT2441" s="125"/>
      <c r="BU2441" s="125"/>
      <c r="BV2441" s="125"/>
      <c r="BW2441" s="125"/>
      <c r="BX2441" s="126"/>
      <c r="BY2441" s="126"/>
      <c r="BZ2441" s="126"/>
      <c r="CA2441" s="125"/>
      <c r="CB2441" s="125"/>
    </row>
    <row r="2442" spans="1:80" x14ac:dyDescent="0.3">
      <c r="A2442" s="65"/>
      <c r="B2442" s="70"/>
      <c r="C2442" s="70"/>
      <c r="D2442" s="71"/>
      <c r="E2442" s="71"/>
      <c r="F2442" s="71"/>
      <c r="G2442" s="70"/>
      <c r="H2442" s="70"/>
      <c r="I2442" s="70"/>
      <c r="J2442" s="70"/>
      <c r="K2442" s="70"/>
      <c r="L2442" s="70"/>
      <c r="M2442" s="70"/>
      <c r="N2442" s="195"/>
      <c r="O2442" s="70"/>
      <c r="P2442" s="70"/>
      <c r="Q2442" s="70"/>
      <c r="R2442" s="70"/>
      <c r="S2442" s="70"/>
      <c r="T2442" s="70"/>
      <c r="U2442" s="70"/>
      <c r="V2442" s="71"/>
      <c r="W2442" s="71"/>
      <c r="X2442" s="71"/>
      <c r="Y2442" s="70"/>
      <c r="Z2442" s="70"/>
      <c r="AA2442" s="65"/>
      <c r="AB2442" s="65"/>
      <c r="AC2442" s="128"/>
      <c r="AD2442" s="127"/>
      <c r="AE2442" s="126"/>
      <c r="AF2442" s="126"/>
      <c r="AG2442" s="126"/>
      <c r="AH2442" s="125"/>
      <c r="AI2442" s="125"/>
      <c r="AJ2442" s="125"/>
      <c r="AK2442" s="125"/>
      <c r="AL2442" s="125"/>
      <c r="AM2442" s="125"/>
      <c r="AN2442" s="125"/>
      <c r="AO2442" s="66"/>
      <c r="AP2442" s="125"/>
      <c r="AQ2442" s="125"/>
      <c r="AR2442" s="125"/>
      <c r="AS2442" s="125"/>
      <c r="AT2442" s="125"/>
      <c r="AU2442" s="125"/>
      <c r="AV2442" s="125"/>
      <c r="AW2442" s="126"/>
      <c r="AX2442" s="126"/>
      <c r="AY2442" s="126"/>
      <c r="AZ2442" s="125"/>
      <c r="BA2442" s="125"/>
      <c r="BB2442" s="65"/>
      <c r="BC2442" s="65"/>
      <c r="BD2442" s="128"/>
      <c r="BE2442" s="127"/>
      <c r="BF2442" s="126"/>
      <c r="BG2442" s="126"/>
      <c r="BH2442" s="126"/>
      <c r="BI2442" s="125"/>
      <c r="BJ2442" s="125"/>
      <c r="BK2442" s="125"/>
      <c r="BL2442" s="125"/>
      <c r="BM2442" s="125"/>
      <c r="BN2442" s="125"/>
      <c r="BO2442" s="129"/>
      <c r="BP2442" s="66"/>
      <c r="BQ2442" s="129"/>
      <c r="BR2442" s="125"/>
      <c r="BS2442" s="125"/>
      <c r="BT2442" s="125"/>
      <c r="BU2442" s="125"/>
      <c r="BV2442" s="125"/>
      <c r="BW2442" s="125"/>
      <c r="BX2442" s="126"/>
      <c r="BY2442" s="126"/>
      <c r="BZ2442" s="126"/>
      <c r="CA2442" s="125"/>
      <c r="CB2442" s="125"/>
    </row>
    <row r="2443" spans="1:80" x14ac:dyDescent="0.3">
      <c r="A2443" s="65"/>
      <c r="B2443" s="72"/>
      <c r="C2443" s="73"/>
      <c r="D2443" s="74"/>
      <c r="E2443" s="74"/>
      <c r="F2443" s="74"/>
      <c r="G2443" s="75"/>
      <c r="H2443" s="75"/>
      <c r="I2443" s="75"/>
      <c r="J2443" s="75"/>
      <c r="K2443" s="75"/>
      <c r="L2443" s="75"/>
      <c r="M2443" s="80"/>
      <c r="N2443" s="194"/>
      <c r="O2443" s="70"/>
      <c r="P2443" s="70"/>
      <c r="Q2443" s="70"/>
      <c r="R2443" s="70"/>
      <c r="S2443" s="70"/>
      <c r="T2443" s="70"/>
      <c r="U2443" s="70"/>
      <c r="V2443" s="71"/>
      <c r="W2443" s="71"/>
      <c r="X2443" s="71"/>
      <c r="Y2443" s="70"/>
      <c r="Z2443" s="70"/>
      <c r="AA2443" s="65"/>
      <c r="AB2443" s="65"/>
      <c r="AC2443" s="128"/>
      <c r="AD2443" s="127"/>
      <c r="AE2443" s="126"/>
      <c r="AF2443" s="126"/>
      <c r="AG2443" s="126"/>
      <c r="AH2443" s="125"/>
      <c r="AI2443" s="125"/>
      <c r="AJ2443" s="125"/>
      <c r="AK2443" s="125"/>
      <c r="AL2443" s="125"/>
      <c r="AM2443" s="125"/>
      <c r="AN2443" s="125"/>
      <c r="AO2443" s="66"/>
      <c r="AP2443" s="125"/>
      <c r="AQ2443" s="125"/>
      <c r="AR2443" s="125"/>
      <c r="AS2443" s="125"/>
      <c r="AT2443" s="125"/>
      <c r="AU2443" s="125"/>
      <c r="AV2443" s="125"/>
      <c r="AW2443" s="126"/>
      <c r="AX2443" s="126"/>
      <c r="AY2443" s="126"/>
      <c r="AZ2443" s="125"/>
      <c r="BA2443" s="125"/>
      <c r="BB2443" s="65"/>
      <c r="BC2443" s="65"/>
      <c r="BD2443" s="128"/>
      <c r="BE2443" s="127"/>
      <c r="BF2443" s="126"/>
      <c r="BG2443" s="126"/>
      <c r="BH2443" s="126"/>
      <c r="BI2443" s="125"/>
      <c r="BJ2443" s="125"/>
      <c r="BK2443" s="125"/>
      <c r="BL2443" s="125"/>
      <c r="BM2443" s="125"/>
      <c r="BN2443" s="125"/>
      <c r="BO2443" s="129"/>
      <c r="BP2443" s="66"/>
      <c r="BQ2443" s="129"/>
      <c r="BR2443" s="125"/>
      <c r="BS2443" s="125"/>
      <c r="BT2443" s="125"/>
      <c r="BU2443" s="125"/>
      <c r="BV2443" s="125"/>
      <c r="BW2443" s="125"/>
      <c r="BX2443" s="126"/>
      <c r="BY2443" s="126"/>
      <c r="BZ2443" s="126"/>
      <c r="CA2443" s="125"/>
      <c r="CB2443" s="125"/>
    </row>
    <row r="2444" spans="1:80" x14ac:dyDescent="0.3">
      <c r="A2444" s="65"/>
      <c r="B2444" s="72"/>
      <c r="C2444" s="73"/>
      <c r="D2444" s="74"/>
      <c r="E2444" s="74"/>
      <c r="F2444" s="74"/>
      <c r="G2444" s="75"/>
      <c r="H2444" s="75"/>
      <c r="I2444" s="75"/>
      <c r="J2444" s="75"/>
      <c r="K2444" s="75"/>
      <c r="L2444" s="75"/>
      <c r="M2444" s="80"/>
      <c r="N2444" s="194"/>
      <c r="O2444" s="70"/>
      <c r="P2444" s="70"/>
      <c r="Q2444" s="70"/>
      <c r="R2444" s="70"/>
      <c r="S2444" s="70"/>
      <c r="T2444" s="70"/>
      <c r="U2444" s="70"/>
      <c r="V2444" s="71"/>
      <c r="W2444" s="71"/>
      <c r="X2444" s="71"/>
      <c r="Y2444" s="70"/>
      <c r="Z2444" s="70"/>
      <c r="AA2444" s="65"/>
      <c r="AB2444" s="65"/>
      <c r="AC2444" s="128"/>
      <c r="AD2444" s="127"/>
      <c r="AE2444" s="126"/>
      <c r="AF2444" s="126"/>
      <c r="AG2444" s="126"/>
      <c r="AH2444" s="125"/>
      <c r="AI2444" s="125"/>
      <c r="AJ2444" s="125"/>
      <c r="AK2444" s="125"/>
      <c r="AL2444" s="125"/>
      <c r="AM2444" s="125"/>
      <c r="AN2444" s="125"/>
      <c r="AO2444" s="66"/>
      <c r="AP2444" s="125"/>
      <c r="AQ2444" s="125"/>
      <c r="AR2444" s="125"/>
      <c r="AS2444" s="125"/>
      <c r="AT2444" s="125"/>
      <c r="AU2444" s="125"/>
      <c r="AV2444" s="125"/>
      <c r="AW2444" s="126"/>
      <c r="AX2444" s="126"/>
      <c r="AY2444" s="126"/>
      <c r="AZ2444" s="125"/>
      <c r="BA2444" s="125"/>
      <c r="BB2444" s="65"/>
      <c r="BC2444" s="65"/>
      <c r="BD2444" s="128"/>
      <c r="BE2444" s="127"/>
      <c r="BF2444" s="126"/>
      <c r="BG2444" s="126"/>
      <c r="BH2444" s="126"/>
      <c r="BI2444" s="125"/>
      <c r="BJ2444" s="125"/>
      <c r="BK2444" s="125"/>
      <c r="BL2444" s="125"/>
      <c r="BM2444" s="125"/>
      <c r="BN2444" s="125"/>
      <c r="BO2444" s="129"/>
      <c r="BP2444" s="66"/>
      <c r="BQ2444" s="129"/>
      <c r="BR2444" s="125"/>
      <c r="BS2444" s="125"/>
      <c r="BT2444" s="125"/>
      <c r="BU2444" s="125"/>
      <c r="BV2444" s="125"/>
      <c r="BW2444" s="125"/>
      <c r="BX2444" s="126"/>
      <c r="BY2444" s="126"/>
      <c r="BZ2444" s="126"/>
      <c r="CA2444" s="125"/>
      <c r="CB2444" s="125"/>
    </row>
    <row r="2445" spans="1:80" x14ac:dyDescent="0.3">
      <c r="A2445" s="65"/>
      <c r="B2445" s="72"/>
      <c r="C2445" s="73"/>
      <c r="D2445" s="74"/>
      <c r="E2445" s="74"/>
      <c r="F2445" s="74"/>
      <c r="G2445" s="75"/>
      <c r="H2445" s="75"/>
      <c r="I2445" s="75"/>
      <c r="J2445" s="75"/>
      <c r="K2445" s="75"/>
      <c r="L2445" s="75"/>
      <c r="M2445" s="80"/>
      <c r="N2445" s="194"/>
      <c r="O2445" s="70"/>
      <c r="P2445" s="70"/>
      <c r="Q2445" s="70"/>
      <c r="R2445" s="70"/>
      <c r="S2445" s="70"/>
      <c r="T2445" s="70"/>
      <c r="U2445" s="70"/>
      <c r="V2445" s="71"/>
      <c r="W2445" s="71"/>
      <c r="X2445" s="71"/>
      <c r="Y2445" s="70"/>
      <c r="Z2445" s="70"/>
      <c r="AA2445" s="65"/>
      <c r="AB2445" s="65"/>
      <c r="AC2445" s="128"/>
      <c r="AD2445" s="127"/>
      <c r="AE2445" s="126"/>
      <c r="AF2445" s="126"/>
      <c r="AG2445" s="126"/>
      <c r="AH2445" s="125"/>
      <c r="AI2445" s="125"/>
      <c r="AJ2445" s="125"/>
      <c r="AK2445" s="125"/>
      <c r="AL2445" s="125"/>
      <c r="AM2445" s="125"/>
      <c r="AN2445" s="125"/>
      <c r="AO2445" s="66"/>
      <c r="AP2445" s="125"/>
      <c r="AQ2445" s="125"/>
      <c r="AR2445" s="125"/>
      <c r="AS2445" s="125"/>
      <c r="AT2445" s="125"/>
      <c r="AU2445" s="125"/>
      <c r="AV2445" s="125"/>
      <c r="AW2445" s="126"/>
      <c r="AX2445" s="126"/>
      <c r="AY2445" s="126"/>
      <c r="AZ2445" s="125"/>
      <c r="BA2445" s="125"/>
      <c r="BB2445" s="65"/>
      <c r="BC2445" s="65"/>
      <c r="BD2445" s="128"/>
      <c r="BE2445" s="127"/>
      <c r="BF2445" s="126"/>
      <c r="BG2445" s="126"/>
      <c r="BH2445" s="126"/>
      <c r="BI2445" s="125"/>
      <c r="BJ2445" s="125"/>
      <c r="BK2445" s="125"/>
      <c r="BL2445" s="125"/>
      <c r="BM2445" s="125"/>
      <c r="BN2445" s="125"/>
      <c r="BO2445" s="129"/>
      <c r="BP2445" s="66"/>
      <c r="BQ2445" s="129"/>
      <c r="BR2445" s="125"/>
      <c r="BS2445" s="125"/>
      <c r="BT2445" s="125"/>
      <c r="BU2445" s="125"/>
      <c r="BV2445" s="125"/>
      <c r="BW2445" s="125"/>
      <c r="BX2445" s="126"/>
      <c r="BY2445" s="126"/>
      <c r="BZ2445" s="126"/>
      <c r="CA2445" s="125"/>
      <c r="CB2445" s="125"/>
    </row>
    <row r="2446" spans="1:80" x14ac:dyDescent="0.3">
      <c r="A2446" s="65"/>
      <c r="B2446" s="72"/>
      <c r="C2446" s="73"/>
      <c r="D2446" s="74"/>
      <c r="E2446" s="74"/>
      <c r="F2446" s="74"/>
      <c r="G2446" s="75"/>
      <c r="H2446" s="75"/>
      <c r="I2446" s="75"/>
      <c r="J2446" s="75"/>
      <c r="K2446" s="75"/>
      <c r="L2446" s="75"/>
      <c r="M2446" s="80"/>
      <c r="N2446" s="194"/>
      <c r="O2446" s="70"/>
      <c r="P2446" s="70"/>
      <c r="Q2446" s="70"/>
      <c r="R2446" s="70"/>
      <c r="S2446" s="70"/>
      <c r="T2446" s="70"/>
      <c r="U2446" s="70"/>
      <c r="V2446" s="71"/>
      <c r="W2446" s="71"/>
      <c r="X2446" s="71"/>
      <c r="Y2446" s="70"/>
      <c r="Z2446" s="70"/>
      <c r="AA2446" s="65"/>
      <c r="AB2446" s="65"/>
      <c r="AC2446" s="128"/>
      <c r="AD2446" s="127"/>
      <c r="AE2446" s="126"/>
      <c r="AF2446" s="126"/>
      <c r="AG2446" s="126"/>
      <c r="AH2446" s="125"/>
      <c r="AI2446" s="125"/>
      <c r="AJ2446" s="125"/>
      <c r="AK2446" s="125"/>
      <c r="AL2446" s="125"/>
      <c r="AM2446" s="125"/>
      <c r="AN2446" s="125"/>
      <c r="AO2446" s="66"/>
      <c r="AP2446" s="125"/>
      <c r="AQ2446" s="125"/>
      <c r="AR2446" s="125"/>
      <c r="AS2446" s="125"/>
      <c r="AT2446" s="125"/>
      <c r="AU2446" s="125"/>
      <c r="AV2446" s="125"/>
      <c r="AW2446" s="126"/>
      <c r="AX2446" s="126"/>
      <c r="AY2446" s="126"/>
      <c r="AZ2446" s="125"/>
      <c r="BA2446" s="125"/>
      <c r="BB2446" s="65"/>
      <c r="BC2446" s="65"/>
      <c r="BD2446" s="128"/>
      <c r="BE2446" s="127"/>
      <c r="BF2446" s="126"/>
      <c r="BG2446" s="126"/>
      <c r="BH2446" s="126"/>
      <c r="BI2446" s="125"/>
      <c r="BJ2446" s="125"/>
      <c r="BK2446" s="125"/>
      <c r="BL2446" s="125"/>
      <c r="BM2446" s="125"/>
      <c r="BN2446" s="125"/>
      <c r="BO2446" s="129"/>
      <c r="BP2446" s="66"/>
      <c r="BQ2446" s="129"/>
      <c r="BR2446" s="125"/>
      <c r="BS2446" s="125"/>
      <c r="BT2446" s="125"/>
      <c r="BU2446" s="125"/>
      <c r="BV2446" s="125"/>
      <c r="BW2446" s="125"/>
      <c r="BX2446" s="126"/>
      <c r="BY2446" s="126"/>
      <c r="BZ2446" s="126"/>
      <c r="CA2446" s="125"/>
      <c r="CB2446" s="125"/>
    </row>
    <row r="2447" spans="1:80" x14ac:dyDescent="0.3">
      <c r="A2447" s="65"/>
      <c r="B2447" s="72"/>
      <c r="C2447" s="73"/>
      <c r="D2447" s="74"/>
      <c r="E2447" s="74"/>
      <c r="F2447" s="74"/>
      <c r="G2447" s="75"/>
      <c r="H2447" s="75"/>
      <c r="I2447" s="75"/>
      <c r="J2447" s="75"/>
      <c r="K2447" s="75"/>
      <c r="L2447" s="75"/>
      <c r="M2447" s="80"/>
      <c r="N2447" s="194"/>
      <c r="O2447" s="70"/>
      <c r="P2447" s="70"/>
      <c r="Q2447" s="70"/>
      <c r="R2447" s="70"/>
      <c r="S2447" s="70"/>
      <c r="T2447" s="70"/>
      <c r="U2447" s="70"/>
      <c r="V2447" s="71"/>
      <c r="W2447" s="71"/>
      <c r="X2447" s="71"/>
      <c r="Y2447" s="70"/>
      <c r="Z2447" s="70"/>
      <c r="AA2447" s="65"/>
      <c r="AB2447" s="65"/>
      <c r="AC2447" s="128"/>
      <c r="AD2447" s="127"/>
      <c r="AE2447" s="126"/>
      <c r="AF2447" s="126"/>
      <c r="AG2447" s="126"/>
      <c r="AH2447" s="125"/>
      <c r="AI2447" s="125"/>
      <c r="AJ2447" s="125"/>
      <c r="AK2447" s="125"/>
      <c r="AL2447" s="125"/>
      <c r="AM2447" s="125"/>
      <c r="AN2447" s="125"/>
      <c r="AO2447" s="66"/>
      <c r="AP2447" s="125"/>
      <c r="AQ2447" s="125"/>
      <c r="AR2447" s="125"/>
      <c r="AS2447" s="125"/>
      <c r="AT2447" s="125"/>
      <c r="AU2447" s="125"/>
      <c r="AV2447" s="125"/>
      <c r="AW2447" s="126"/>
      <c r="AX2447" s="126"/>
      <c r="AY2447" s="126"/>
      <c r="AZ2447" s="125"/>
      <c r="BA2447" s="125"/>
      <c r="BB2447" s="65"/>
      <c r="BC2447" s="65"/>
      <c r="BD2447" s="128"/>
      <c r="BE2447" s="127"/>
      <c r="BF2447" s="126"/>
      <c r="BG2447" s="126"/>
      <c r="BH2447" s="126"/>
      <c r="BI2447" s="125"/>
      <c r="BJ2447" s="125"/>
      <c r="BK2447" s="125"/>
      <c r="BL2447" s="125"/>
      <c r="BM2447" s="125"/>
      <c r="BN2447" s="125"/>
      <c r="BO2447" s="129"/>
      <c r="BP2447" s="66"/>
      <c r="BQ2447" s="129"/>
      <c r="BR2447" s="125"/>
      <c r="BS2447" s="125"/>
      <c r="BT2447" s="125"/>
      <c r="BU2447" s="125"/>
      <c r="BV2447" s="125"/>
      <c r="BW2447" s="125"/>
      <c r="BX2447" s="126"/>
      <c r="BY2447" s="126"/>
      <c r="BZ2447" s="126"/>
      <c r="CA2447" s="125"/>
      <c r="CB2447" s="125"/>
    </row>
    <row r="2448" spans="1:80" x14ac:dyDescent="0.3">
      <c r="A2448" s="65"/>
      <c r="B2448" s="72"/>
      <c r="C2448" s="73"/>
      <c r="D2448" s="74"/>
      <c r="E2448" s="74"/>
      <c r="F2448" s="74"/>
      <c r="G2448" s="75"/>
      <c r="H2448" s="75"/>
      <c r="I2448" s="75"/>
      <c r="J2448" s="75"/>
      <c r="K2448" s="75"/>
      <c r="L2448" s="75"/>
      <c r="M2448" s="80"/>
      <c r="N2448" s="194"/>
      <c r="O2448" s="70"/>
      <c r="P2448" s="70"/>
      <c r="Q2448" s="70"/>
      <c r="R2448" s="70"/>
      <c r="S2448" s="70"/>
      <c r="T2448" s="70"/>
      <c r="U2448" s="70"/>
      <c r="V2448" s="71"/>
      <c r="W2448" s="71"/>
      <c r="X2448" s="71"/>
      <c r="Y2448" s="70"/>
      <c r="Z2448" s="70"/>
      <c r="AA2448" s="65"/>
      <c r="AB2448" s="65"/>
      <c r="AC2448" s="128"/>
      <c r="AD2448" s="127"/>
      <c r="AE2448" s="126"/>
      <c r="AF2448" s="126"/>
      <c r="AG2448" s="126"/>
      <c r="AH2448" s="125"/>
      <c r="AI2448" s="125"/>
      <c r="AJ2448" s="125"/>
      <c r="AK2448" s="125"/>
      <c r="AL2448" s="125"/>
      <c r="AM2448" s="125"/>
      <c r="AN2448" s="125"/>
      <c r="AO2448" s="66"/>
      <c r="AP2448" s="125"/>
      <c r="AQ2448" s="125"/>
      <c r="AR2448" s="125"/>
      <c r="AS2448" s="125"/>
      <c r="AT2448" s="125"/>
      <c r="AU2448" s="125"/>
      <c r="AV2448" s="125"/>
      <c r="AW2448" s="126"/>
      <c r="AX2448" s="126"/>
      <c r="AY2448" s="126"/>
      <c r="AZ2448" s="125"/>
      <c r="BA2448" s="125"/>
      <c r="BB2448" s="65"/>
      <c r="BC2448" s="65"/>
      <c r="BD2448" s="128"/>
      <c r="BE2448" s="127"/>
      <c r="BF2448" s="126"/>
      <c r="BG2448" s="126"/>
      <c r="BH2448" s="126"/>
      <c r="BI2448" s="125"/>
      <c r="BJ2448" s="125"/>
      <c r="BK2448" s="125"/>
      <c r="BL2448" s="125"/>
      <c r="BM2448" s="125"/>
      <c r="BN2448" s="125"/>
      <c r="BO2448" s="129"/>
      <c r="BP2448" s="66"/>
      <c r="BQ2448" s="129"/>
      <c r="BR2448" s="125"/>
      <c r="BS2448" s="125"/>
      <c r="BT2448" s="125"/>
      <c r="BU2448" s="125"/>
      <c r="BV2448" s="125"/>
      <c r="BW2448" s="125"/>
      <c r="BX2448" s="126"/>
      <c r="BY2448" s="126"/>
      <c r="BZ2448" s="126"/>
      <c r="CA2448" s="125"/>
      <c r="CB2448" s="125"/>
    </row>
    <row r="2449" spans="1:80" x14ac:dyDescent="0.3">
      <c r="A2449" s="65"/>
      <c r="B2449" s="72"/>
      <c r="C2449" s="73"/>
      <c r="D2449" s="74"/>
      <c r="E2449" s="74"/>
      <c r="F2449" s="74"/>
      <c r="G2449" s="75"/>
      <c r="H2449" s="75"/>
      <c r="I2449" s="75"/>
      <c r="J2449" s="75"/>
      <c r="K2449" s="75"/>
      <c r="L2449" s="75"/>
      <c r="M2449" s="80"/>
      <c r="N2449" s="194"/>
      <c r="O2449" s="70"/>
      <c r="P2449" s="70"/>
      <c r="Q2449" s="70"/>
      <c r="R2449" s="70"/>
      <c r="S2449" s="70"/>
      <c r="T2449" s="70"/>
      <c r="U2449" s="70"/>
      <c r="V2449" s="71"/>
      <c r="W2449" s="71"/>
      <c r="X2449" s="71"/>
      <c r="Y2449" s="70"/>
      <c r="Z2449" s="70"/>
      <c r="AA2449" s="65"/>
      <c r="AB2449" s="65"/>
      <c r="AC2449" s="128"/>
      <c r="AD2449" s="127"/>
      <c r="AE2449" s="126"/>
      <c r="AF2449" s="126"/>
      <c r="AG2449" s="126"/>
      <c r="AH2449" s="125"/>
      <c r="AI2449" s="125"/>
      <c r="AJ2449" s="125"/>
      <c r="AK2449" s="125"/>
      <c r="AL2449" s="125"/>
      <c r="AM2449" s="125"/>
      <c r="AN2449" s="125"/>
      <c r="AO2449" s="66"/>
      <c r="AP2449" s="125"/>
      <c r="AQ2449" s="125"/>
      <c r="AR2449" s="125"/>
      <c r="AS2449" s="125"/>
      <c r="AT2449" s="125"/>
      <c r="AU2449" s="125"/>
      <c r="AV2449" s="125"/>
      <c r="AW2449" s="126"/>
      <c r="AX2449" s="126"/>
      <c r="AY2449" s="126"/>
      <c r="AZ2449" s="125"/>
      <c r="BA2449" s="125"/>
      <c r="BB2449" s="65"/>
      <c r="BC2449" s="65"/>
      <c r="BD2449" s="128"/>
      <c r="BE2449" s="127"/>
      <c r="BF2449" s="126"/>
      <c r="BG2449" s="126"/>
      <c r="BH2449" s="126"/>
      <c r="BI2449" s="125"/>
      <c r="BJ2449" s="125"/>
      <c r="BK2449" s="125"/>
      <c r="BL2449" s="125"/>
      <c r="BM2449" s="125"/>
      <c r="BN2449" s="125"/>
      <c r="BO2449" s="129"/>
      <c r="BP2449" s="66"/>
      <c r="BQ2449" s="129"/>
      <c r="BR2449" s="125"/>
      <c r="BS2449" s="125"/>
      <c r="BT2449" s="125"/>
      <c r="BU2449" s="125"/>
      <c r="BV2449" s="125"/>
      <c r="BW2449" s="125"/>
      <c r="BX2449" s="126"/>
      <c r="BY2449" s="126"/>
      <c r="BZ2449" s="126"/>
      <c r="CA2449" s="125"/>
      <c r="CB2449" s="125"/>
    </row>
    <row r="2450" spans="1:80" x14ac:dyDescent="0.3">
      <c r="A2450" s="65"/>
      <c r="B2450" s="72"/>
      <c r="C2450" s="73"/>
      <c r="D2450" s="74"/>
      <c r="E2450" s="74"/>
      <c r="F2450" s="74"/>
      <c r="G2450" s="75"/>
      <c r="H2450" s="75"/>
      <c r="I2450" s="75"/>
      <c r="J2450" s="75"/>
      <c r="K2450" s="75"/>
      <c r="L2450" s="75"/>
      <c r="M2450" s="80"/>
      <c r="N2450" s="194"/>
      <c r="O2450" s="70"/>
      <c r="P2450" s="70"/>
      <c r="Q2450" s="70"/>
      <c r="R2450" s="70"/>
      <c r="S2450" s="70"/>
      <c r="T2450" s="70"/>
      <c r="U2450" s="70"/>
      <c r="V2450" s="71"/>
      <c r="W2450" s="71"/>
      <c r="X2450" s="71"/>
      <c r="Y2450" s="70"/>
      <c r="Z2450" s="70"/>
      <c r="AA2450" s="65"/>
      <c r="AB2450" s="65"/>
      <c r="AC2450" s="128"/>
      <c r="AD2450" s="127"/>
      <c r="AE2450" s="126"/>
      <c r="AF2450" s="126"/>
      <c r="AG2450" s="126"/>
      <c r="AH2450" s="125"/>
      <c r="AI2450" s="125"/>
      <c r="AJ2450" s="125"/>
      <c r="AK2450" s="125"/>
      <c r="AL2450" s="125"/>
      <c r="AM2450" s="125"/>
      <c r="AN2450" s="125"/>
      <c r="AO2450" s="66"/>
      <c r="AP2450" s="125"/>
      <c r="AQ2450" s="125"/>
      <c r="AR2450" s="125"/>
      <c r="AS2450" s="125"/>
      <c r="AT2450" s="125"/>
      <c r="AU2450" s="125"/>
      <c r="AV2450" s="125"/>
      <c r="AW2450" s="126"/>
      <c r="AX2450" s="126"/>
      <c r="AY2450" s="126"/>
      <c r="AZ2450" s="125"/>
      <c r="BA2450" s="125"/>
      <c r="BB2450" s="65"/>
      <c r="BC2450" s="65"/>
      <c r="BD2450" s="128"/>
      <c r="BE2450" s="127"/>
      <c r="BF2450" s="126"/>
      <c r="BG2450" s="126"/>
      <c r="BH2450" s="126"/>
      <c r="BI2450" s="125"/>
      <c r="BJ2450" s="125"/>
      <c r="BK2450" s="125"/>
      <c r="BL2450" s="125"/>
      <c r="BM2450" s="125"/>
      <c r="BN2450" s="125"/>
      <c r="BO2450" s="129"/>
      <c r="BP2450" s="66"/>
      <c r="BQ2450" s="129"/>
      <c r="BR2450" s="125"/>
      <c r="BS2450" s="125"/>
      <c r="BT2450" s="125"/>
      <c r="BU2450" s="125"/>
      <c r="BV2450" s="125"/>
      <c r="BW2450" s="125"/>
      <c r="BX2450" s="126"/>
      <c r="BY2450" s="126"/>
      <c r="BZ2450" s="126"/>
      <c r="CA2450" s="125"/>
      <c r="CB2450" s="125"/>
    </row>
    <row r="2451" spans="1:80" x14ac:dyDescent="0.3">
      <c r="A2451" s="65"/>
      <c r="B2451" s="72"/>
      <c r="C2451" s="73"/>
      <c r="D2451" s="74"/>
      <c r="E2451" s="74"/>
      <c r="F2451" s="74"/>
      <c r="G2451" s="75"/>
      <c r="H2451" s="75"/>
      <c r="I2451" s="75"/>
      <c r="J2451" s="75"/>
      <c r="K2451" s="75"/>
      <c r="L2451" s="75"/>
      <c r="M2451" s="80"/>
      <c r="N2451" s="194"/>
      <c r="O2451" s="70"/>
      <c r="P2451" s="70"/>
      <c r="Q2451" s="70"/>
      <c r="R2451" s="70"/>
      <c r="S2451" s="70"/>
      <c r="T2451" s="70"/>
      <c r="U2451" s="70"/>
      <c r="V2451" s="71"/>
      <c r="W2451" s="71"/>
      <c r="X2451" s="71"/>
      <c r="Y2451" s="70"/>
      <c r="Z2451" s="70"/>
      <c r="AA2451" s="65"/>
      <c r="AB2451" s="65"/>
      <c r="AC2451" s="128"/>
      <c r="AD2451" s="127"/>
      <c r="AE2451" s="126"/>
      <c r="AF2451" s="126"/>
      <c r="AG2451" s="126"/>
      <c r="AH2451" s="125"/>
      <c r="AI2451" s="125"/>
      <c r="AJ2451" s="125"/>
      <c r="AK2451" s="125"/>
      <c r="AL2451" s="125"/>
      <c r="AM2451" s="125"/>
      <c r="AN2451" s="125"/>
      <c r="AO2451" s="66"/>
      <c r="AP2451" s="125"/>
      <c r="AQ2451" s="125"/>
      <c r="AR2451" s="125"/>
      <c r="AS2451" s="125"/>
      <c r="AT2451" s="125"/>
      <c r="AU2451" s="125"/>
      <c r="AV2451" s="125"/>
      <c r="AW2451" s="126"/>
      <c r="AX2451" s="126"/>
      <c r="AY2451" s="126"/>
      <c r="AZ2451" s="125"/>
      <c r="BA2451" s="125"/>
      <c r="BB2451" s="65"/>
      <c r="BC2451" s="65"/>
      <c r="BD2451" s="128"/>
      <c r="BE2451" s="127"/>
      <c r="BF2451" s="126"/>
      <c r="BG2451" s="126"/>
      <c r="BH2451" s="126"/>
      <c r="BI2451" s="125"/>
      <c r="BJ2451" s="125"/>
      <c r="BK2451" s="125"/>
      <c r="BL2451" s="125"/>
      <c r="BM2451" s="125"/>
      <c r="BN2451" s="125"/>
      <c r="BO2451" s="129"/>
      <c r="BP2451" s="66"/>
      <c r="BQ2451" s="129"/>
      <c r="BR2451" s="125"/>
      <c r="BS2451" s="125"/>
      <c r="BT2451" s="125"/>
      <c r="BU2451" s="125"/>
      <c r="BV2451" s="125"/>
      <c r="BW2451" s="125"/>
      <c r="BX2451" s="126"/>
      <c r="BY2451" s="126"/>
      <c r="BZ2451" s="126"/>
      <c r="CA2451" s="125"/>
      <c r="CB2451" s="125"/>
    </row>
    <row r="2452" spans="1:80" x14ac:dyDescent="0.3">
      <c r="A2452" s="65"/>
      <c r="B2452" s="72"/>
      <c r="C2452" s="73"/>
      <c r="D2452" s="74"/>
      <c r="E2452" s="74"/>
      <c r="F2452" s="74"/>
      <c r="G2452" s="75"/>
      <c r="H2452" s="75"/>
      <c r="I2452" s="75"/>
      <c r="J2452" s="75"/>
      <c r="K2452" s="75"/>
      <c r="L2452" s="75"/>
      <c r="M2452" s="80"/>
      <c r="N2452" s="194"/>
      <c r="O2452" s="70"/>
      <c r="P2452" s="70"/>
      <c r="Q2452" s="70"/>
      <c r="R2452" s="70"/>
      <c r="S2452" s="70"/>
      <c r="T2452" s="70"/>
      <c r="U2452" s="70"/>
      <c r="V2452" s="71"/>
      <c r="W2452" s="71"/>
      <c r="X2452" s="71"/>
      <c r="Y2452" s="70"/>
      <c r="Z2452" s="70"/>
      <c r="AA2452" s="65"/>
      <c r="AB2452" s="65"/>
      <c r="AC2452" s="128"/>
      <c r="AD2452" s="127"/>
      <c r="AE2452" s="126"/>
      <c r="AF2452" s="126"/>
      <c r="AG2452" s="126"/>
      <c r="AH2452" s="125"/>
      <c r="AI2452" s="125"/>
      <c r="AJ2452" s="125"/>
      <c r="AK2452" s="125"/>
      <c r="AL2452" s="125"/>
      <c r="AM2452" s="125"/>
      <c r="AN2452" s="125"/>
      <c r="AO2452" s="66"/>
      <c r="AP2452" s="125"/>
      <c r="AQ2452" s="125"/>
      <c r="AR2452" s="125"/>
      <c r="AS2452" s="125"/>
      <c r="AT2452" s="125"/>
      <c r="AU2452" s="125"/>
      <c r="AV2452" s="125"/>
      <c r="AW2452" s="126"/>
      <c r="AX2452" s="126"/>
      <c r="AY2452" s="126"/>
      <c r="AZ2452" s="125"/>
      <c r="BA2452" s="125"/>
      <c r="BB2452" s="65"/>
      <c r="BC2452" s="65"/>
      <c r="BD2452" s="128"/>
      <c r="BE2452" s="127"/>
      <c r="BF2452" s="126"/>
      <c r="BG2452" s="126"/>
      <c r="BH2452" s="126"/>
      <c r="BI2452" s="125"/>
      <c r="BJ2452" s="125"/>
      <c r="BK2452" s="125"/>
      <c r="BL2452" s="125"/>
      <c r="BM2452" s="125"/>
      <c r="BN2452" s="125"/>
      <c r="BO2452" s="129"/>
      <c r="BP2452" s="66"/>
      <c r="BQ2452" s="129"/>
      <c r="BR2452" s="125"/>
      <c r="BS2452" s="125"/>
      <c r="BT2452" s="125"/>
      <c r="BU2452" s="125"/>
      <c r="BV2452" s="125"/>
      <c r="BW2452" s="125"/>
      <c r="BX2452" s="126"/>
      <c r="BY2452" s="126"/>
      <c r="BZ2452" s="126"/>
      <c r="CA2452" s="125"/>
      <c r="CB2452" s="125"/>
    </row>
    <row r="2453" spans="1:80" x14ac:dyDescent="0.3">
      <c r="A2453" s="65"/>
      <c r="B2453" s="72"/>
      <c r="C2453" s="73"/>
      <c r="D2453" s="74"/>
      <c r="E2453" s="74"/>
      <c r="F2453" s="74"/>
      <c r="G2453" s="75"/>
      <c r="H2453" s="75"/>
      <c r="I2453" s="75"/>
      <c r="J2453" s="75"/>
      <c r="K2453" s="75"/>
      <c r="L2453" s="75"/>
      <c r="M2453" s="80"/>
      <c r="N2453" s="194"/>
      <c r="O2453" s="70"/>
      <c r="P2453" s="70"/>
      <c r="Q2453" s="70"/>
      <c r="R2453" s="70"/>
      <c r="S2453" s="70"/>
      <c r="T2453" s="70"/>
      <c r="U2453" s="70"/>
      <c r="V2453" s="71"/>
      <c r="W2453" s="71"/>
      <c r="X2453" s="71"/>
      <c r="Y2453" s="70"/>
      <c r="Z2453" s="70"/>
      <c r="AA2453" s="65"/>
      <c r="AB2453" s="65"/>
      <c r="AC2453" s="128"/>
      <c r="AD2453" s="127"/>
      <c r="AE2453" s="126"/>
      <c r="AF2453" s="126"/>
      <c r="AG2453" s="126"/>
      <c r="AH2453" s="125"/>
      <c r="AI2453" s="125"/>
      <c r="AJ2453" s="125"/>
      <c r="AK2453" s="125"/>
      <c r="AL2453" s="125"/>
      <c r="AM2453" s="125"/>
      <c r="AN2453" s="125"/>
      <c r="AO2453" s="66"/>
      <c r="AP2453" s="125"/>
      <c r="AQ2453" s="125"/>
      <c r="AR2453" s="125"/>
      <c r="AS2453" s="125"/>
      <c r="AT2453" s="125"/>
      <c r="AU2453" s="125"/>
      <c r="AV2453" s="125"/>
      <c r="AW2453" s="126"/>
      <c r="AX2453" s="126"/>
      <c r="AY2453" s="126"/>
      <c r="AZ2453" s="125"/>
      <c r="BA2453" s="125"/>
      <c r="BB2453" s="65"/>
      <c r="BC2453" s="65"/>
      <c r="BD2453" s="128"/>
      <c r="BE2453" s="127"/>
      <c r="BF2453" s="126"/>
      <c r="BG2453" s="126"/>
      <c r="BH2453" s="126"/>
      <c r="BI2453" s="125"/>
      <c r="BJ2453" s="125"/>
      <c r="BK2453" s="125"/>
      <c r="BL2453" s="125"/>
      <c r="BM2453" s="125"/>
      <c r="BN2453" s="125"/>
      <c r="BO2453" s="129"/>
      <c r="BP2453" s="66"/>
      <c r="BQ2453" s="129"/>
      <c r="BR2453" s="125"/>
      <c r="BS2453" s="125"/>
      <c r="BT2453" s="125"/>
      <c r="BU2453" s="125"/>
      <c r="BV2453" s="125"/>
      <c r="BW2453" s="125"/>
      <c r="BX2453" s="126"/>
      <c r="BY2453" s="126"/>
      <c r="BZ2453" s="126"/>
      <c r="CA2453" s="125"/>
      <c r="CB2453" s="125"/>
    </row>
    <row r="2454" spans="1:80" x14ac:dyDescent="0.3">
      <c r="A2454" s="65"/>
      <c r="B2454" s="72"/>
      <c r="C2454" s="73"/>
      <c r="D2454" s="74"/>
      <c r="E2454" s="74"/>
      <c r="F2454" s="74"/>
      <c r="G2454" s="75"/>
      <c r="H2454" s="75"/>
      <c r="I2454" s="75"/>
      <c r="J2454" s="75"/>
      <c r="K2454" s="75"/>
      <c r="L2454" s="75"/>
      <c r="M2454" s="80"/>
      <c r="N2454" s="194"/>
      <c r="O2454" s="70"/>
      <c r="P2454" s="70"/>
      <c r="Q2454" s="70"/>
      <c r="R2454" s="70"/>
      <c r="S2454" s="70"/>
      <c r="T2454" s="70"/>
      <c r="U2454" s="70"/>
      <c r="V2454" s="71"/>
      <c r="W2454" s="71"/>
      <c r="X2454" s="71"/>
      <c r="Y2454" s="70"/>
      <c r="Z2454" s="70"/>
      <c r="AA2454" s="65"/>
      <c r="AB2454" s="65"/>
      <c r="AC2454" s="128"/>
      <c r="AD2454" s="127"/>
      <c r="AE2454" s="126"/>
      <c r="AF2454" s="126"/>
      <c r="AG2454" s="126"/>
      <c r="AH2454" s="125"/>
      <c r="AI2454" s="125"/>
      <c r="AJ2454" s="125"/>
      <c r="AK2454" s="125"/>
      <c r="AL2454" s="125"/>
      <c r="AM2454" s="125"/>
      <c r="AN2454" s="125"/>
      <c r="AO2454" s="66"/>
      <c r="AP2454" s="125"/>
      <c r="AQ2454" s="125"/>
      <c r="AR2454" s="125"/>
      <c r="AS2454" s="125"/>
      <c r="AT2454" s="125"/>
      <c r="AU2454" s="125"/>
      <c r="AV2454" s="125"/>
      <c r="AW2454" s="126"/>
      <c r="AX2454" s="126"/>
      <c r="AY2454" s="126"/>
      <c r="AZ2454" s="125"/>
      <c r="BA2454" s="125"/>
      <c r="BB2454" s="65"/>
      <c r="BC2454" s="65"/>
      <c r="BD2454" s="128"/>
      <c r="BE2454" s="127"/>
      <c r="BF2454" s="126"/>
      <c r="BG2454" s="126"/>
      <c r="BH2454" s="126"/>
      <c r="BI2454" s="125"/>
      <c r="BJ2454" s="125"/>
      <c r="BK2454" s="125"/>
      <c r="BL2454" s="125"/>
      <c r="BM2454" s="125"/>
      <c r="BN2454" s="125"/>
      <c r="BO2454" s="129"/>
      <c r="BP2454" s="66"/>
      <c r="BQ2454" s="129"/>
      <c r="BR2454" s="125"/>
      <c r="BS2454" s="125"/>
      <c r="BT2454" s="125"/>
      <c r="BU2454" s="125"/>
      <c r="BV2454" s="125"/>
      <c r="BW2454" s="125"/>
      <c r="BX2454" s="126"/>
      <c r="BY2454" s="126"/>
      <c r="BZ2454" s="126"/>
      <c r="CA2454" s="125"/>
      <c r="CB2454" s="125"/>
    </row>
    <row r="2455" spans="1:80" x14ac:dyDescent="0.3">
      <c r="A2455" s="65"/>
      <c r="B2455" s="72"/>
      <c r="C2455" s="73"/>
      <c r="D2455" s="74"/>
      <c r="E2455" s="74"/>
      <c r="F2455" s="74"/>
      <c r="G2455" s="75"/>
      <c r="H2455" s="75"/>
      <c r="I2455" s="75"/>
      <c r="J2455" s="75"/>
      <c r="K2455" s="75"/>
      <c r="L2455" s="75"/>
      <c r="M2455" s="80"/>
      <c r="N2455" s="194"/>
      <c r="O2455" s="70"/>
      <c r="P2455" s="70"/>
      <c r="Q2455" s="70"/>
      <c r="R2455" s="70"/>
      <c r="S2455" s="70"/>
      <c r="T2455" s="70"/>
      <c r="U2455" s="70"/>
      <c r="V2455" s="71"/>
      <c r="W2455" s="71"/>
      <c r="X2455" s="71"/>
      <c r="Y2455" s="70"/>
      <c r="Z2455" s="70"/>
      <c r="AA2455" s="65"/>
      <c r="AB2455" s="65"/>
      <c r="AC2455" s="128"/>
      <c r="AD2455" s="127"/>
      <c r="AE2455" s="126"/>
      <c r="AF2455" s="126"/>
      <c r="AG2455" s="126"/>
      <c r="AH2455" s="125"/>
      <c r="AI2455" s="125"/>
      <c r="AJ2455" s="125"/>
      <c r="AK2455" s="125"/>
      <c r="AL2455" s="125"/>
      <c r="AM2455" s="125"/>
      <c r="AN2455" s="125"/>
      <c r="AO2455" s="66"/>
      <c r="AP2455" s="125"/>
      <c r="AQ2455" s="125"/>
      <c r="AR2455" s="125"/>
      <c r="AS2455" s="125"/>
      <c r="AT2455" s="125"/>
      <c r="AU2455" s="125"/>
      <c r="AV2455" s="125"/>
      <c r="AW2455" s="126"/>
      <c r="AX2455" s="126"/>
      <c r="AY2455" s="126"/>
      <c r="AZ2455" s="125"/>
      <c r="BA2455" s="125"/>
      <c r="BB2455" s="65"/>
      <c r="BC2455" s="65"/>
      <c r="BD2455" s="128"/>
      <c r="BE2455" s="127"/>
      <c r="BF2455" s="126"/>
      <c r="BG2455" s="126"/>
      <c r="BH2455" s="126"/>
      <c r="BI2455" s="125"/>
      <c r="BJ2455" s="125"/>
      <c r="BK2455" s="125"/>
      <c r="BL2455" s="125"/>
      <c r="BM2455" s="125"/>
      <c r="BN2455" s="125"/>
      <c r="BO2455" s="129"/>
      <c r="BP2455" s="66"/>
      <c r="BQ2455" s="129"/>
      <c r="BR2455" s="125"/>
      <c r="BS2455" s="125"/>
      <c r="BT2455" s="125"/>
      <c r="BU2455" s="125"/>
      <c r="BV2455" s="125"/>
      <c r="BW2455" s="125"/>
      <c r="BX2455" s="126"/>
      <c r="BY2455" s="126"/>
      <c r="BZ2455" s="126"/>
      <c r="CA2455" s="125"/>
      <c r="CB2455" s="125"/>
    </row>
    <row r="2456" spans="1:80" x14ac:dyDescent="0.3">
      <c r="A2456" s="65"/>
      <c r="B2456" s="72"/>
      <c r="C2456" s="73"/>
      <c r="D2456" s="74"/>
      <c r="E2456" s="74"/>
      <c r="F2456" s="74"/>
      <c r="G2456" s="75"/>
      <c r="H2456" s="75"/>
      <c r="I2456" s="75"/>
      <c r="J2456" s="75"/>
      <c r="K2456" s="75"/>
      <c r="L2456" s="75"/>
      <c r="M2456" s="80"/>
      <c r="N2456" s="194"/>
      <c r="O2456" s="70"/>
      <c r="P2456" s="70"/>
      <c r="Q2456" s="70"/>
      <c r="R2456" s="70"/>
      <c r="S2456" s="70"/>
      <c r="T2456" s="70"/>
      <c r="U2456" s="70"/>
      <c r="V2456" s="71"/>
      <c r="W2456" s="71"/>
      <c r="X2456" s="71"/>
      <c r="Y2456" s="70"/>
      <c r="Z2456" s="70"/>
      <c r="AA2456" s="65"/>
      <c r="AB2456" s="65"/>
      <c r="AC2456" s="65"/>
      <c r="AD2456" s="65"/>
      <c r="AE2456" s="65"/>
      <c r="AF2456" s="65"/>
      <c r="AG2456" s="65"/>
      <c r="AH2456" s="65"/>
      <c r="AI2456" s="65"/>
      <c r="AJ2456" s="65"/>
      <c r="AK2456" s="65"/>
      <c r="AL2456" s="65"/>
      <c r="AM2456" s="65"/>
      <c r="AN2456" s="125"/>
      <c r="AO2456" s="66"/>
      <c r="AP2456" s="125"/>
      <c r="AQ2456" s="65"/>
      <c r="AR2456" s="65"/>
      <c r="AS2456" s="65"/>
      <c r="AT2456" s="65"/>
      <c r="AU2456" s="65"/>
      <c r="AV2456" s="65"/>
      <c r="AW2456" s="65"/>
      <c r="AX2456" s="65"/>
      <c r="AY2456" s="65"/>
      <c r="AZ2456" s="65"/>
      <c r="BA2456" s="65"/>
      <c r="BB2456" s="65"/>
      <c r="BC2456" s="65"/>
      <c r="BD2456" s="65"/>
      <c r="BE2456" s="65"/>
      <c r="BF2456" s="65"/>
      <c r="BG2456" s="65"/>
      <c r="BH2456" s="65"/>
      <c r="BI2456" s="65"/>
      <c r="BJ2456" s="65"/>
      <c r="BK2456" s="65"/>
      <c r="BL2456" s="65"/>
      <c r="BM2456" s="65"/>
      <c r="BN2456" s="65"/>
      <c r="BO2456" s="65"/>
      <c r="BP2456" s="66"/>
      <c r="BQ2456" s="65"/>
      <c r="BR2456" s="65"/>
      <c r="BS2456" s="65"/>
      <c r="BT2456" s="65"/>
      <c r="BU2456" s="65"/>
      <c r="BV2456" s="65"/>
      <c r="BW2456" s="65"/>
      <c r="BX2456" s="65"/>
      <c r="BY2456" s="65"/>
      <c r="BZ2456" s="65"/>
      <c r="CA2456" s="65"/>
      <c r="CB2456" s="65"/>
    </row>
    <row r="2457" spans="1:80" x14ac:dyDescent="0.3">
      <c r="A2457" s="65"/>
      <c r="B2457" s="72"/>
      <c r="C2457" s="73"/>
      <c r="D2457" s="74"/>
      <c r="E2457" s="74"/>
      <c r="F2457" s="74"/>
      <c r="G2457" s="75"/>
      <c r="H2457" s="75"/>
      <c r="I2457" s="75"/>
      <c r="J2457" s="75"/>
      <c r="K2457" s="75"/>
      <c r="L2457" s="75"/>
      <c r="M2457" s="80"/>
      <c r="N2457" s="194"/>
      <c r="O2457" s="70"/>
      <c r="P2457" s="70"/>
      <c r="Q2457" s="70"/>
      <c r="R2457" s="70"/>
      <c r="S2457" s="70"/>
      <c r="T2457" s="70"/>
      <c r="U2457" s="70"/>
      <c r="V2457" s="71"/>
      <c r="W2457" s="71"/>
      <c r="X2457" s="71"/>
      <c r="Y2457" s="70"/>
      <c r="Z2457" s="70"/>
      <c r="AA2457" s="65"/>
      <c r="AB2457" s="65"/>
      <c r="AC2457" s="82"/>
      <c r="AD2457" s="82"/>
      <c r="AE2457" s="82"/>
      <c r="AF2457" s="82"/>
      <c r="AG2457" s="82"/>
      <c r="AH2457" s="82"/>
      <c r="AI2457" s="82"/>
      <c r="AJ2457" s="82"/>
      <c r="AK2457" s="82"/>
      <c r="AL2457" s="82"/>
      <c r="AM2457" s="82"/>
      <c r="AN2457" s="114"/>
      <c r="AO2457" s="82"/>
      <c r="AP2457" s="114"/>
      <c r="AQ2457" s="82"/>
      <c r="AR2457" s="82"/>
      <c r="AS2457" s="82"/>
      <c r="AT2457" s="82"/>
      <c r="AU2457" s="82"/>
      <c r="AV2457" s="82"/>
      <c r="AW2457" s="82"/>
      <c r="AX2457" s="82"/>
      <c r="AY2457" s="82"/>
      <c r="AZ2457" s="82"/>
      <c r="BA2457" s="82"/>
      <c r="BB2457" s="65"/>
      <c r="BC2457" s="65"/>
      <c r="BD2457" s="82"/>
      <c r="BE2457" s="82"/>
      <c r="BF2457" s="82"/>
      <c r="BG2457" s="82"/>
      <c r="BH2457" s="82"/>
      <c r="BI2457" s="82"/>
      <c r="BJ2457" s="82"/>
      <c r="BK2457" s="82"/>
      <c r="BL2457" s="82"/>
      <c r="BM2457" s="82"/>
      <c r="BN2457" s="82"/>
      <c r="BO2457" s="82"/>
      <c r="BP2457" s="82"/>
      <c r="BQ2457" s="82"/>
      <c r="BR2457" s="82"/>
      <c r="BS2457" s="82"/>
      <c r="BT2457" s="82"/>
      <c r="BU2457" s="82"/>
      <c r="BV2457" s="82"/>
      <c r="BW2457" s="82"/>
      <c r="BX2457" s="82"/>
      <c r="BY2457" s="82"/>
      <c r="BZ2457" s="82"/>
      <c r="CA2457" s="82"/>
      <c r="CB2457" s="82"/>
    </row>
    <row r="2458" spans="1:80" x14ac:dyDescent="0.3">
      <c r="A2458" s="65"/>
      <c r="B2458" s="65"/>
      <c r="C2458" s="65"/>
      <c r="D2458" s="65"/>
      <c r="E2458" s="65"/>
      <c r="F2458" s="65"/>
      <c r="G2458" s="65"/>
      <c r="H2458" s="65"/>
      <c r="I2458" s="65"/>
      <c r="J2458" s="65"/>
      <c r="K2458" s="65"/>
      <c r="L2458" s="65"/>
      <c r="M2458" s="99"/>
      <c r="N2458" s="66"/>
      <c r="O2458" s="99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5"/>
      <c r="AC2458" s="65"/>
      <c r="AD2458" s="65"/>
      <c r="AE2458" s="130"/>
      <c r="AF2458" s="130"/>
      <c r="AG2458" s="130"/>
      <c r="AH2458" s="131"/>
      <c r="AI2458" s="131"/>
      <c r="AJ2458" s="131"/>
      <c r="AK2458" s="131"/>
      <c r="AL2458" s="131"/>
      <c r="AM2458" s="131"/>
      <c r="AN2458" s="125"/>
      <c r="AO2458" s="82"/>
      <c r="AP2458" s="125"/>
      <c r="AQ2458" s="131"/>
      <c r="AR2458" s="131"/>
      <c r="AS2458" s="131"/>
      <c r="AT2458" s="131"/>
      <c r="AU2458" s="131"/>
      <c r="AV2458" s="131"/>
      <c r="AW2458" s="130"/>
      <c r="AX2458" s="130"/>
      <c r="AY2458" s="130"/>
      <c r="AZ2458" s="65"/>
      <c r="BA2458" s="65"/>
      <c r="BB2458" s="65"/>
      <c r="BC2458" s="65"/>
      <c r="BD2458" s="65"/>
      <c r="BE2458" s="65"/>
      <c r="BF2458" s="130"/>
      <c r="BG2458" s="130"/>
      <c r="BH2458" s="130"/>
      <c r="BI2458" s="131"/>
      <c r="BJ2458" s="131"/>
      <c r="BK2458" s="131"/>
      <c r="BL2458" s="131"/>
      <c r="BM2458" s="131"/>
      <c r="BN2458" s="131"/>
      <c r="BO2458" s="132"/>
      <c r="BP2458" s="82"/>
      <c r="BQ2458" s="132"/>
      <c r="BR2458" s="131"/>
      <c r="BS2458" s="131"/>
      <c r="BT2458" s="131"/>
      <c r="BU2458" s="131"/>
      <c r="BV2458" s="131"/>
      <c r="BW2458" s="131"/>
      <c r="BX2458" s="130"/>
      <c r="BY2458" s="130"/>
      <c r="BZ2458" s="130"/>
      <c r="CA2458" s="65"/>
      <c r="CB2458" s="65"/>
    </row>
    <row r="2459" spans="1:80" x14ac:dyDescent="0.3">
      <c r="A2459" s="65"/>
      <c r="B2459" s="68"/>
      <c r="C2459" s="68"/>
      <c r="D2459" s="68"/>
      <c r="E2459" s="68"/>
      <c r="F2459" s="68"/>
      <c r="G2459" s="68"/>
      <c r="H2459" s="68"/>
      <c r="I2459" s="68"/>
      <c r="J2459" s="68"/>
      <c r="K2459" s="68"/>
      <c r="L2459" s="68"/>
      <c r="M2459" s="87"/>
      <c r="N2459" s="68"/>
      <c r="O2459" s="87"/>
      <c r="P2459" s="68"/>
      <c r="Q2459" s="68"/>
      <c r="R2459" s="68"/>
      <c r="S2459" s="68"/>
      <c r="T2459" s="68"/>
      <c r="U2459" s="68"/>
      <c r="V2459" s="68"/>
      <c r="W2459" s="68"/>
      <c r="X2459" s="68"/>
      <c r="Y2459" s="68"/>
      <c r="Z2459" s="68"/>
      <c r="AA2459" s="65"/>
      <c r="AB2459" s="65"/>
      <c r="AC2459" s="128"/>
      <c r="AD2459" s="128"/>
      <c r="AE2459" s="130"/>
      <c r="AF2459" s="130"/>
      <c r="AG2459" s="130"/>
      <c r="AH2459" s="125"/>
      <c r="AI2459" s="125"/>
      <c r="AJ2459" s="125"/>
      <c r="AK2459" s="125"/>
      <c r="AL2459" s="125"/>
      <c r="AM2459" s="125"/>
      <c r="AN2459" s="125"/>
      <c r="AO2459" s="66"/>
      <c r="AP2459" s="125"/>
      <c r="AQ2459" s="125"/>
      <c r="AR2459" s="125"/>
      <c r="AS2459" s="125"/>
      <c r="AT2459" s="125"/>
      <c r="AU2459" s="125"/>
      <c r="AV2459" s="125"/>
      <c r="AW2459" s="130"/>
      <c r="AX2459" s="130"/>
      <c r="AY2459" s="130"/>
      <c r="AZ2459" s="128"/>
      <c r="BA2459" s="128"/>
      <c r="BB2459" s="65"/>
      <c r="BC2459" s="65"/>
      <c r="BD2459" s="128"/>
      <c r="BE2459" s="128"/>
      <c r="BF2459" s="130"/>
      <c r="BG2459" s="130"/>
      <c r="BH2459" s="130"/>
      <c r="BI2459" s="125"/>
      <c r="BJ2459" s="125"/>
      <c r="BK2459" s="125"/>
      <c r="BL2459" s="125"/>
      <c r="BM2459" s="125"/>
      <c r="BN2459" s="125"/>
      <c r="BO2459" s="133"/>
      <c r="BP2459" s="66"/>
      <c r="BQ2459" s="132"/>
      <c r="BR2459" s="125"/>
      <c r="BS2459" s="125"/>
      <c r="BT2459" s="125"/>
      <c r="BU2459" s="125"/>
      <c r="BV2459" s="125"/>
      <c r="BW2459" s="125"/>
      <c r="BX2459" s="130"/>
      <c r="BY2459" s="130"/>
      <c r="BZ2459" s="130"/>
      <c r="CA2459" s="128"/>
      <c r="CB2459" s="128"/>
    </row>
    <row r="2460" spans="1:80" x14ac:dyDescent="0.3">
      <c r="A2460" s="65"/>
      <c r="B2460" s="77"/>
      <c r="C2460" s="77"/>
      <c r="D2460" s="78"/>
      <c r="E2460" s="78"/>
      <c r="F2460" s="78"/>
      <c r="G2460" s="79"/>
      <c r="H2460" s="79"/>
      <c r="I2460" s="79"/>
      <c r="J2460" s="79"/>
      <c r="K2460" s="79"/>
      <c r="L2460" s="79"/>
      <c r="M2460" s="80"/>
      <c r="N2460" s="68"/>
      <c r="O2460" s="80"/>
      <c r="P2460" s="79"/>
      <c r="Q2460" s="79"/>
      <c r="R2460" s="79"/>
      <c r="S2460" s="79"/>
      <c r="T2460" s="79"/>
      <c r="U2460" s="79"/>
      <c r="V2460" s="78"/>
      <c r="W2460" s="78"/>
      <c r="X2460" s="78"/>
      <c r="Y2460" s="77"/>
      <c r="Z2460" s="77"/>
    </row>
    <row r="2461" spans="1:80" x14ac:dyDescent="0.3">
      <c r="A2461" s="65"/>
      <c r="B2461" s="72"/>
      <c r="C2461" s="72"/>
      <c r="D2461" s="78"/>
      <c r="E2461" s="78"/>
      <c r="F2461" s="78"/>
      <c r="G2461" s="80"/>
      <c r="H2461" s="80"/>
      <c r="I2461" s="80"/>
      <c r="J2461" s="80"/>
      <c r="K2461" s="80"/>
      <c r="L2461" s="80"/>
      <c r="M2461" s="80"/>
      <c r="N2461" s="81"/>
      <c r="O2461" s="80"/>
      <c r="P2461" s="80"/>
      <c r="Q2461" s="80"/>
      <c r="R2461" s="80"/>
      <c r="S2461" s="80"/>
      <c r="T2461" s="80"/>
      <c r="U2461" s="80"/>
      <c r="V2461" s="78"/>
      <c r="W2461" s="78"/>
      <c r="X2461" s="78"/>
      <c r="Y2461" s="72"/>
      <c r="Z2461" s="72"/>
      <c r="AA2461" s="65"/>
      <c r="AB2461" s="65"/>
      <c r="AC2461" s="103"/>
      <c r="AD2461" s="103"/>
      <c r="AE2461" s="65"/>
      <c r="AF2461" s="65"/>
      <c r="AG2461" s="103"/>
      <c r="AH2461" s="103"/>
      <c r="AI2461" s="65"/>
      <c r="AJ2461" s="65"/>
      <c r="AK2461" s="103"/>
      <c r="AL2461" s="103"/>
      <c r="AM2461" s="65"/>
      <c r="AN2461" s="103"/>
      <c r="AO2461" s="103"/>
      <c r="AP2461" s="103"/>
      <c r="AQ2461" s="65"/>
      <c r="AR2461" s="103"/>
      <c r="AS2461" s="103"/>
      <c r="AT2461" s="65"/>
      <c r="AU2461" s="65"/>
      <c r="AV2461" s="103"/>
      <c r="AW2461" s="103"/>
      <c r="AX2461" s="65"/>
      <c r="AY2461" s="65"/>
      <c r="AZ2461" s="103"/>
      <c r="BA2461" s="103"/>
      <c r="BB2461" s="65"/>
      <c r="BC2461" s="65"/>
      <c r="BD2461" s="103"/>
      <c r="BE2461" s="103"/>
      <c r="BF2461" s="65"/>
      <c r="BG2461" s="65"/>
      <c r="BH2461" s="103"/>
      <c r="BI2461" s="103"/>
      <c r="BJ2461" s="65"/>
      <c r="BK2461" s="65"/>
      <c r="BL2461" s="103"/>
      <c r="BM2461" s="103"/>
      <c r="BN2461" s="65"/>
      <c r="BO2461" s="103"/>
      <c r="BP2461" s="103"/>
      <c r="BQ2461" s="103"/>
      <c r="BR2461" s="65"/>
      <c r="BS2461" s="103"/>
      <c r="BT2461" s="103"/>
      <c r="BU2461" s="65"/>
      <c r="BV2461" s="65"/>
      <c r="BW2461" s="103"/>
      <c r="BX2461" s="103"/>
      <c r="BY2461" s="65"/>
      <c r="BZ2461" s="65"/>
      <c r="CA2461" s="103"/>
      <c r="CB2461" s="103"/>
    </row>
    <row r="2462" spans="1:80" x14ac:dyDescent="0.3">
      <c r="A2462" s="65"/>
      <c r="B2462" s="122"/>
      <c r="C2462" s="122"/>
      <c r="D2462" s="65"/>
      <c r="E2462" s="65"/>
      <c r="F2462" s="103"/>
      <c r="G2462" s="122"/>
      <c r="H2462" s="65"/>
      <c r="I2462" s="65"/>
      <c r="J2462" s="90"/>
      <c r="K2462" s="90"/>
      <c r="L2462" s="65"/>
      <c r="M2462" s="122"/>
      <c r="N2462" s="122"/>
      <c r="O2462" s="122"/>
      <c r="P2462" s="65"/>
      <c r="Q2462" s="112"/>
      <c r="R2462" s="112"/>
      <c r="S2462" s="123"/>
      <c r="T2462" s="65"/>
      <c r="U2462" s="122"/>
      <c r="V2462" s="122"/>
      <c r="W2462" s="65"/>
      <c r="X2462" s="65"/>
      <c r="Y2462" s="122"/>
      <c r="Z2462" s="122"/>
      <c r="AA2462" s="65"/>
      <c r="AB2462" s="65"/>
      <c r="AC2462" s="122"/>
      <c r="AD2462" s="122"/>
      <c r="AE2462" s="65"/>
      <c r="AF2462" s="65"/>
      <c r="AG2462" s="103"/>
      <c r="AH2462" s="122"/>
      <c r="AI2462" s="65"/>
      <c r="AJ2462" s="65"/>
      <c r="AK2462" s="90"/>
      <c r="AL2462" s="90"/>
      <c r="AM2462" s="65"/>
      <c r="AN2462" s="122"/>
      <c r="AO2462" s="122"/>
      <c r="AP2462" s="122"/>
      <c r="AQ2462" s="65"/>
      <c r="AR2462" s="112"/>
      <c r="AS2462" s="112"/>
      <c r="AT2462" s="124"/>
      <c r="AU2462" s="65"/>
      <c r="AV2462" s="122"/>
      <c r="AW2462" s="122"/>
      <c r="AX2462" s="65"/>
      <c r="AY2462" s="65"/>
      <c r="AZ2462" s="122"/>
      <c r="BA2462" s="122"/>
      <c r="BB2462" s="65"/>
      <c r="BC2462" s="65"/>
      <c r="BD2462" s="122"/>
      <c r="BE2462" s="122"/>
      <c r="BF2462" s="65"/>
      <c r="BG2462" s="65"/>
      <c r="BH2462" s="103"/>
      <c r="BI2462" s="122"/>
      <c r="BJ2462" s="65"/>
      <c r="BK2462" s="65"/>
      <c r="BL2462" s="90"/>
      <c r="BM2462" s="90"/>
      <c r="BN2462" s="65"/>
      <c r="BO2462" s="122"/>
      <c r="BP2462" s="122"/>
      <c r="BQ2462" s="122"/>
      <c r="BR2462" s="65"/>
      <c r="BS2462" s="112"/>
      <c r="BT2462" s="112"/>
      <c r="BU2462" s="124"/>
      <c r="BV2462" s="65"/>
      <c r="BW2462" s="122"/>
      <c r="BX2462" s="122"/>
      <c r="BY2462" s="65"/>
      <c r="BZ2462" s="65"/>
      <c r="CA2462" s="122"/>
      <c r="CB2462" s="122"/>
    </row>
    <row r="2463" spans="1:80" x14ac:dyDescent="0.3">
      <c r="A2463" s="65"/>
      <c r="B2463" s="223"/>
      <c r="C2463" s="224"/>
      <c r="D2463" s="65"/>
      <c r="E2463" s="65"/>
      <c r="F2463" s="223"/>
      <c r="G2463" s="224"/>
      <c r="H2463" s="65"/>
      <c r="I2463" s="65"/>
      <c r="J2463" s="223"/>
      <c r="K2463" s="224"/>
      <c r="L2463" s="65"/>
      <c r="M2463" s="233"/>
      <c r="N2463" s="233"/>
      <c r="O2463" s="233"/>
      <c r="P2463" s="65"/>
      <c r="Q2463" s="223"/>
      <c r="R2463" s="224"/>
      <c r="S2463" s="65"/>
      <c r="T2463" s="65"/>
      <c r="U2463" s="223"/>
      <c r="V2463" s="224"/>
      <c r="W2463" s="65"/>
      <c r="X2463" s="65"/>
      <c r="Y2463" s="223"/>
      <c r="Z2463" s="224"/>
      <c r="AA2463" s="65"/>
      <c r="AB2463" s="65"/>
      <c r="AC2463" s="65"/>
      <c r="AD2463" s="65"/>
      <c r="AE2463" s="65"/>
      <c r="AF2463" s="65"/>
      <c r="AG2463" s="65"/>
      <c r="AH2463" s="65"/>
      <c r="AI2463" s="65"/>
      <c r="AJ2463" s="65"/>
      <c r="AK2463" s="65"/>
      <c r="AL2463" s="65"/>
      <c r="AM2463" s="65"/>
      <c r="AN2463" s="125"/>
      <c r="AO2463" s="66"/>
      <c r="AP2463" s="125"/>
      <c r="AQ2463" s="65"/>
      <c r="AR2463" s="65"/>
      <c r="AS2463" s="65"/>
      <c r="AT2463" s="65"/>
      <c r="AU2463" s="65"/>
      <c r="AV2463" s="65"/>
      <c r="AW2463" s="65"/>
      <c r="AX2463" s="65"/>
      <c r="AY2463" s="65"/>
      <c r="AZ2463" s="65"/>
      <c r="BA2463" s="65"/>
      <c r="BB2463" s="65"/>
      <c r="BC2463" s="65"/>
      <c r="BD2463" s="65"/>
      <c r="BE2463" s="65"/>
      <c r="BF2463" s="65"/>
      <c r="BG2463" s="65"/>
      <c r="BH2463" s="65"/>
      <c r="BI2463" s="65"/>
      <c r="BJ2463" s="65"/>
      <c r="BK2463" s="65"/>
      <c r="BL2463" s="65"/>
      <c r="BM2463" s="65"/>
      <c r="BN2463" s="65"/>
      <c r="BO2463" s="65"/>
      <c r="BP2463" s="66"/>
      <c r="BQ2463" s="65"/>
      <c r="BR2463" s="65"/>
      <c r="BS2463" s="65"/>
      <c r="BT2463" s="65"/>
      <c r="BU2463" s="65"/>
      <c r="BV2463" s="65"/>
      <c r="BW2463" s="65"/>
      <c r="BX2463" s="65"/>
      <c r="BY2463" s="65"/>
      <c r="BZ2463" s="65"/>
      <c r="CA2463" s="65"/>
      <c r="CB2463" s="65"/>
    </row>
    <row r="2464" spans="1:80" x14ac:dyDescent="0.3">
      <c r="A2464" s="65"/>
      <c r="B2464" s="225"/>
      <c r="C2464" s="226"/>
      <c r="D2464" s="65"/>
      <c r="E2464" s="65"/>
      <c r="F2464" s="227"/>
      <c r="G2464" s="226"/>
      <c r="H2464" s="65"/>
      <c r="I2464" s="65"/>
      <c r="J2464" s="228"/>
      <c r="K2464" s="229"/>
      <c r="L2464" s="65"/>
      <c r="M2464" s="225"/>
      <c r="N2464" s="230"/>
      <c r="O2464" s="226"/>
      <c r="P2464" s="65"/>
      <c r="Q2464" s="231"/>
      <c r="R2464" s="232"/>
      <c r="S2464" s="76"/>
      <c r="T2464" s="65"/>
      <c r="U2464" s="225"/>
      <c r="V2464" s="226"/>
      <c r="W2464" s="65"/>
      <c r="X2464" s="65"/>
      <c r="Y2464" s="225"/>
      <c r="Z2464" s="226"/>
      <c r="AA2464" s="65"/>
      <c r="AB2464" s="65"/>
      <c r="AC2464" s="65"/>
      <c r="AD2464" s="65"/>
      <c r="AE2464" s="65"/>
      <c r="AF2464" s="65"/>
      <c r="AG2464" s="65"/>
      <c r="AH2464" s="65"/>
      <c r="AI2464" s="65"/>
      <c r="AJ2464" s="65"/>
      <c r="AK2464" s="65"/>
      <c r="AL2464" s="65"/>
      <c r="AM2464" s="65"/>
      <c r="AN2464" s="125"/>
      <c r="AO2464" s="66"/>
      <c r="AP2464" s="125"/>
      <c r="AQ2464" s="65"/>
      <c r="AR2464" s="65"/>
      <c r="AS2464" s="65"/>
      <c r="AT2464" s="65"/>
      <c r="AU2464" s="65"/>
      <c r="AV2464" s="65"/>
      <c r="AW2464" s="65"/>
      <c r="AX2464" s="65"/>
      <c r="AY2464" s="65"/>
      <c r="AZ2464" s="65"/>
      <c r="BA2464" s="65"/>
      <c r="BB2464" s="65"/>
      <c r="BC2464" s="65"/>
      <c r="BD2464" s="65"/>
      <c r="BE2464" s="65"/>
      <c r="BF2464" s="65"/>
      <c r="BG2464" s="65"/>
      <c r="BH2464" s="65"/>
      <c r="BI2464" s="65"/>
      <c r="BJ2464" s="65"/>
      <c r="BK2464" s="65"/>
      <c r="BL2464" s="65"/>
      <c r="BM2464" s="65"/>
      <c r="BN2464" s="65"/>
      <c r="BO2464" s="65"/>
      <c r="BP2464" s="66"/>
      <c r="BQ2464" s="65"/>
      <c r="BR2464" s="65"/>
      <c r="BS2464" s="65"/>
      <c r="BT2464" s="65"/>
      <c r="BU2464" s="65"/>
      <c r="BV2464" s="65"/>
      <c r="BW2464" s="65"/>
      <c r="BX2464" s="65"/>
      <c r="BY2464" s="65"/>
      <c r="BZ2464" s="65"/>
      <c r="CA2464" s="65"/>
      <c r="CB2464" s="65"/>
    </row>
    <row r="2465" spans="1:80" x14ac:dyDescent="0.3">
      <c r="A2465" s="65"/>
      <c r="B2465" s="65"/>
      <c r="C2465" s="65"/>
      <c r="D2465" s="65"/>
      <c r="E2465" s="65"/>
      <c r="F2465" s="65"/>
      <c r="G2465" s="65"/>
      <c r="H2465" s="65"/>
      <c r="I2465" s="65"/>
      <c r="J2465" s="65"/>
      <c r="K2465" s="65"/>
      <c r="L2465" s="65"/>
      <c r="M2465" s="99"/>
      <c r="N2465" s="66"/>
      <c r="O2465" s="99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5"/>
      <c r="AC2465" s="82"/>
      <c r="AD2465" s="82"/>
      <c r="AE2465" s="82"/>
      <c r="AF2465" s="82"/>
      <c r="AG2465" s="82"/>
      <c r="AH2465" s="82"/>
      <c r="AI2465" s="82"/>
      <c r="AJ2465" s="82"/>
      <c r="AK2465" s="82"/>
      <c r="AL2465" s="82"/>
      <c r="AM2465" s="82"/>
      <c r="AN2465" s="114"/>
      <c r="AO2465" s="82"/>
      <c r="AP2465" s="114"/>
      <c r="AQ2465" s="82"/>
      <c r="AR2465" s="82"/>
      <c r="AS2465" s="82"/>
      <c r="AT2465" s="82"/>
      <c r="AU2465" s="82"/>
      <c r="AV2465" s="82"/>
      <c r="AW2465" s="82"/>
      <c r="AX2465" s="82"/>
      <c r="AY2465" s="82"/>
      <c r="AZ2465" s="82"/>
      <c r="BA2465" s="82"/>
      <c r="BB2465" s="65"/>
      <c r="BC2465" s="65"/>
      <c r="BD2465" s="82"/>
      <c r="BE2465" s="82"/>
      <c r="BF2465" s="82"/>
      <c r="BG2465" s="82"/>
      <c r="BH2465" s="82"/>
      <c r="BI2465" s="82"/>
      <c r="BJ2465" s="82"/>
      <c r="BK2465" s="82"/>
      <c r="BL2465" s="82"/>
      <c r="BM2465" s="82"/>
      <c r="BN2465" s="82"/>
      <c r="BO2465" s="82"/>
      <c r="BP2465" s="82"/>
      <c r="BQ2465" s="82"/>
      <c r="BR2465" s="82"/>
      <c r="BS2465" s="82"/>
      <c r="BT2465" s="82"/>
      <c r="BU2465" s="82"/>
      <c r="BV2465" s="82"/>
      <c r="BW2465" s="82"/>
      <c r="BX2465" s="82"/>
      <c r="BY2465" s="82"/>
      <c r="BZ2465" s="82"/>
      <c r="CA2465" s="82"/>
      <c r="CB2465" s="82"/>
    </row>
    <row r="2466" spans="1:80" x14ac:dyDescent="0.3">
      <c r="A2466" s="65"/>
      <c r="B2466" s="65"/>
      <c r="C2466" s="65"/>
      <c r="D2466" s="65"/>
      <c r="E2466" s="65"/>
      <c r="F2466" s="65"/>
      <c r="G2466" s="65"/>
      <c r="H2466" s="65"/>
      <c r="I2466" s="65"/>
      <c r="J2466" s="65"/>
      <c r="K2466" s="65"/>
      <c r="L2466" s="65"/>
      <c r="M2466" s="99"/>
      <c r="N2466" s="66"/>
      <c r="O2466" s="99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5"/>
      <c r="AC2466" s="125"/>
      <c r="AD2466" s="125"/>
      <c r="AE2466" s="126"/>
      <c r="AF2466" s="126"/>
      <c r="AG2466" s="126"/>
      <c r="AH2466" s="125"/>
      <c r="AI2466" s="125"/>
      <c r="AJ2466" s="125"/>
      <c r="AK2466" s="125"/>
      <c r="AL2466" s="125"/>
      <c r="AM2466" s="125"/>
      <c r="AN2466" s="125"/>
      <c r="AO2466" s="66"/>
      <c r="AP2466" s="125"/>
      <c r="AQ2466" s="125"/>
      <c r="AR2466" s="125"/>
      <c r="AS2466" s="125"/>
      <c r="AT2466" s="125"/>
      <c r="AU2466" s="125"/>
      <c r="AV2466" s="125"/>
      <c r="AW2466" s="126"/>
      <c r="AX2466" s="126"/>
      <c r="AY2466" s="126"/>
      <c r="AZ2466" s="127"/>
      <c r="BA2466" s="128"/>
      <c r="BB2466" s="65"/>
      <c r="BC2466" s="65"/>
      <c r="BD2466" s="125"/>
      <c r="BE2466" s="125"/>
      <c r="BF2466" s="126"/>
      <c r="BG2466" s="126"/>
      <c r="BH2466" s="126"/>
      <c r="BI2466" s="125"/>
      <c r="BJ2466" s="125"/>
      <c r="BK2466" s="125"/>
      <c r="BL2466" s="125"/>
      <c r="BM2466" s="125"/>
      <c r="BN2466" s="125"/>
      <c r="BO2466" s="129"/>
      <c r="BP2466" s="66"/>
      <c r="BQ2466" s="129"/>
      <c r="BR2466" s="125"/>
      <c r="BS2466" s="125"/>
      <c r="BT2466" s="125"/>
      <c r="BU2466" s="125"/>
      <c r="BV2466" s="125"/>
      <c r="BW2466" s="125"/>
      <c r="BX2466" s="126"/>
      <c r="BY2466" s="126"/>
      <c r="BZ2466" s="126"/>
      <c r="CA2466" s="127"/>
      <c r="CB2466" s="128"/>
    </row>
    <row r="2467" spans="1:80" x14ac:dyDescent="0.3">
      <c r="A2467" s="65"/>
      <c r="B2467" s="68"/>
      <c r="C2467" s="68"/>
      <c r="D2467" s="68"/>
      <c r="E2467" s="68"/>
      <c r="F2467" s="68"/>
      <c r="G2467" s="68"/>
      <c r="H2467" s="68"/>
      <c r="I2467" s="68"/>
      <c r="J2467" s="68"/>
      <c r="K2467" s="68"/>
      <c r="L2467" s="68"/>
      <c r="M2467" s="87"/>
      <c r="N2467" s="68"/>
      <c r="O2467" s="87"/>
      <c r="P2467" s="68"/>
      <c r="Q2467" s="68"/>
      <c r="R2467" s="68"/>
      <c r="S2467" s="68"/>
      <c r="T2467" s="68"/>
      <c r="U2467" s="68"/>
      <c r="V2467" s="68"/>
      <c r="W2467" s="68"/>
      <c r="X2467" s="68"/>
      <c r="Y2467" s="68"/>
      <c r="Z2467" s="68"/>
      <c r="AA2467" s="65"/>
      <c r="AB2467" s="65"/>
      <c r="AC2467" s="125"/>
      <c r="AD2467" s="125"/>
      <c r="AE2467" s="126"/>
      <c r="AF2467" s="126"/>
      <c r="AG2467" s="126"/>
      <c r="AH2467" s="125"/>
      <c r="AI2467" s="125"/>
      <c r="AJ2467" s="125"/>
      <c r="AK2467" s="125"/>
      <c r="AL2467" s="125"/>
      <c r="AM2467" s="125"/>
      <c r="AN2467" s="125"/>
      <c r="AO2467" s="66"/>
      <c r="AP2467" s="125"/>
      <c r="AQ2467" s="125"/>
      <c r="AR2467" s="125"/>
      <c r="AS2467" s="125"/>
      <c r="AT2467" s="125"/>
      <c r="AU2467" s="125"/>
      <c r="AV2467" s="125"/>
      <c r="AW2467" s="126"/>
      <c r="AX2467" s="126"/>
      <c r="AY2467" s="126"/>
      <c r="AZ2467" s="127"/>
      <c r="BA2467" s="128"/>
      <c r="BB2467" s="65"/>
      <c r="BC2467" s="65"/>
      <c r="BD2467" s="125"/>
      <c r="BE2467" s="125"/>
      <c r="BF2467" s="126"/>
      <c r="BG2467" s="126"/>
      <c r="BH2467" s="126"/>
      <c r="BI2467" s="125"/>
      <c r="BJ2467" s="125"/>
      <c r="BK2467" s="125"/>
      <c r="BL2467" s="125"/>
      <c r="BM2467" s="125"/>
      <c r="BN2467" s="125"/>
      <c r="BO2467" s="129"/>
      <c r="BP2467" s="66"/>
      <c r="BQ2467" s="129"/>
      <c r="BR2467" s="125"/>
      <c r="BS2467" s="125"/>
      <c r="BT2467" s="125"/>
      <c r="BU2467" s="125"/>
      <c r="BV2467" s="125"/>
      <c r="BW2467" s="125"/>
      <c r="BX2467" s="126"/>
      <c r="BY2467" s="126"/>
      <c r="BZ2467" s="126"/>
      <c r="CA2467" s="127"/>
      <c r="CB2467" s="128"/>
    </row>
    <row r="2468" spans="1:80" x14ac:dyDescent="0.3">
      <c r="A2468" s="65"/>
      <c r="B2468" s="70"/>
      <c r="C2468" s="70"/>
      <c r="D2468" s="71"/>
      <c r="E2468" s="71"/>
      <c r="F2468" s="71"/>
      <c r="G2468" s="70"/>
      <c r="H2468" s="70"/>
      <c r="I2468" s="70"/>
      <c r="J2468" s="70"/>
      <c r="K2468" s="70"/>
      <c r="L2468" s="70"/>
      <c r="M2468" s="70"/>
      <c r="N2468" s="194"/>
      <c r="O2468" s="80"/>
      <c r="P2468" s="75"/>
      <c r="Q2468" s="75"/>
      <c r="R2468" s="75"/>
      <c r="S2468" s="75"/>
      <c r="T2468" s="75"/>
      <c r="U2468" s="75"/>
      <c r="V2468" s="74"/>
      <c r="W2468" s="74"/>
      <c r="X2468" s="74"/>
      <c r="Y2468" s="73"/>
      <c r="Z2468" s="72"/>
      <c r="AA2468" s="65"/>
      <c r="AB2468" s="65"/>
      <c r="AC2468" s="125"/>
      <c r="AD2468" s="125"/>
      <c r="AE2468" s="126"/>
      <c r="AF2468" s="126"/>
      <c r="AG2468" s="126"/>
      <c r="AH2468" s="125"/>
      <c r="AI2468" s="125"/>
      <c r="AJ2468" s="125"/>
      <c r="AK2468" s="125"/>
      <c r="AL2468" s="125"/>
      <c r="AM2468" s="125"/>
      <c r="AN2468" s="125"/>
      <c r="AO2468" s="66"/>
      <c r="AP2468" s="125"/>
      <c r="AQ2468" s="125"/>
      <c r="AR2468" s="125"/>
      <c r="AS2468" s="125"/>
      <c r="AT2468" s="125"/>
      <c r="AU2468" s="125"/>
      <c r="AV2468" s="125"/>
      <c r="AW2468" s="126"/>
      <c r="AX2468" s="126"/>
      <c r="AY2468" s="126"/>
      <c r="AZ2468" s="127"/>
      <c r="BA2468" s="128"/>
      <c r="BB2468" s="65"/>
      <c r="BC2468" s="65"/>
      <c r="BD2468" s="125"/>
      <c r="BE2468" s="125"/>
      <c r="BF2468" s="126"/>
      <c r="BG2468" s="126"/>
      <c r="BH2468" s="126"/>
      <c r="BI2468" s="125"/>
      <c r="BJ2468" s="125"/>
      <c r="BK2468" s="125"/>
      <c r="BL2468" s="125"/>
      <c r="BM2468" s="125"/>
      <c r="BN2468" s="125"/>
      <c r="BO2468" s="129"/>
      <c r="BP2468" s="66"/>
      <c r="BQ2468" s="129"/>
      <c r="BR2468" s="125"/>
      <c r="BS2468" s="125"/>
      <c r="BT2468" s="125"/>
      <c r="BU2468" s="125"/>
      <c r="BV2468" s="125"/>
      <c r="BW2468" s="125"/>
      <c r="BX2468" s="126"/>
      <c r="BY2468" s="126"/>
      <c r="BZ2468" s="126"/>
      <c r="CA2468" s="127"/>
      <c r="CB2468" s="128"/>
    </row>
    <row r="2469" spans="1:80" x14ac:dyDescent="0.3">
      <c r="A2469" s="65"/>
      <c r="B2469" s="70"/>
      <c r="C2469" s="70"/>
      <c r="D2469" s="71"/>
      <c r="E2469" s="71"/>
      <c r="F2469" s="71"/>
      <c r="G2469" s="70"/>
      <c r="H2469" s="70"/>
      <c r="I2469" s="70"/>
      <c r="J2469" s="70"/>
      <c r="K2469" s="70"/>
      <c r="L2469" s="70"/>
      <c r="M2469" s="70"/>
      <c r="N2469" s="194"/>
      <c r="O2469" s="80"/>
      <c r="P2469" s="75"/>
      <c r="Q2469" s="75"/>
      <c r="R2469" s="75"/>
      <c r="S2469" s="75"/>
      <c r="T2469" s="75"/>
      <c r="U2469" s="75"/>
      <c r="V2469" s="74"/>
      <c r="W2469" s="74"/>
      <c r="X2469" s="74"/>
      <c r="Y2469" s="73"/>
      <c r="Z2469" s="72"/>
      <c r="AA2469" s="65"/>
      <c r="AB2469" s="65"/>
      <c r="AC2469" s="125"/>
      <c r="AD2469" s="125"/>
      <c r="AE2469" s="126"/>
      <c r="AF2469" s="126"/>
      <c r="AG2469" s="126"/>
      <c r="AH2469" s="125"/>
      <c r="AI2469" s="125"/>
      <c r="AJ2469" s="125"/>
      <c r="AK2469" s="125"/>
      <c r="AL2469" s="125"/>
      <c r="AM2469" s="125"/>
      <c r="AN2469" s="125"/>
      <c r="AO2469" s="66"/>
      <c r="AP2469" s="125"/>
      <c r="AQ2469" s="125"/>
      <c r="AR2469" s="125"/>
      <c r="AS2469" s="125"/>
      <c r="AT2469" s="125"/>
      <c r="AU2469" s="125"/>
      <c r="AV2469" s="125"/>
      <c r="AW2469" s="126"/>
      <c r="AX2469" s="126"/>
      <c r="AY2469" s="126"/>
      <c r="AZ2469" s="127"/>
      <c r="BA2469" s="128"/>
      <c r="BB2469" s="65"/>
      <c r="BC2469" s="65"/>
      <c r="BD2469" s="125"/>
      <c r="BE2469" s="125"/>
      <c r="BF2469" s="126"/>
      <c r="BG2469" s="126"/>
      <c r="BH2469" s="126"/>
      <c r="BI2469" s="125"/>
      <c r="BJ2469" s="125"/>
      <c r="BK2469" s="125"/>
      <c r="BL2469" s="125"/>
      <c r="BM2469" s="125"/>
      <c r="BN2469" s="125"/>
      <c r="BO2469" s="129"/>
      <c r="BP2469" s="66"/>
      <c r="BQ2469" s="129"/>
      <c r="BR2469" s="125"/>
      <c r="BS2469" s="125"/>
      <c r="BT2469" s="125"/>
      <c r="BU2469" s="125"/>
      <c r="BV2469" s="125"/>
      <c r="BW2469" s="125"/>
      <c r="BX2469" s="126"/>
      <c r="BY2469" s="126"/>
      <c r="BZ2469" s="126"/>
      <c r="CA2469" s="127"/>
      <c r="CB2469" s="128"/>
    </row>
    <row r="2470" spans="1:80" x14ac:dyDescent="0.3">
      <c r="A2470" s="65"/>
      <c r="B2470" s="70"/>
      <c r="C2470" s="70"/>
      <c r="D2470" s="71"/>
      <c r="E2470" s="71"/>
      <c r="F2470" s="71"/>
      <c r="G2470" s="70"/>
      <c r="H2470" s="70"/>
      <c r="I2470" s="70"/>
      <c r="J2470" s="70"/>
      <c r="K2470" s="70"/>
      <c r="L2470" s="70"/>
      <c r="M2470" s="70"/>
      <c r="N2470" s="194"/>
      <c r="O2470" s="80"/>
      <c r="P2470" s="75"/>
      <c r="Q2470" s="75"/>
      <c r="R2470" s="75"/>
      <c r="S2470" s="75"/>
      <c r="T2470" s="75"/>
      <c r="U2470" s="75"/>
      <c r="V2470" s="74"/>
      <c r="W2470" s="74"/>
      <c r="X2470" s="74"/>
      <c r="Y2470" s="73"/>
      <c r="Z2470" s="72"/>
      <c r="AA2470" s="65"/>
      <c r="AB2470" s="65"/>
      <c r="AC2470" s="125"/>
      <c r="AD2470" s="125"/>
      <c r="AE2470" s="126"/>
      <c r="AF2470" s="126"/>
      <c r="AG2470" s="126"/>
      <c r="AH2470" s="125"/>
      <c r="AI2470" s="125"/>
      <c r="AJ2470" s="125"/>
      <c r="AK2470" s="125"/>
      <c r="AL2470" s="125"/>
      <c r="AM2470" s="125"/>
      <c r="AN2470" s="125"/>
      <c r="AO2470" s="66"/>
      <c r="AP2470" s="125"/>
      <c r="AQ2470" s="125"/>
      <c r="AR2470" s="125"/>
      <c r="AS2470" s="125"/>
      <c r="AT2470" s="125"/>
      <c r="AU2470" s="125"/>
      <c r="AV2470" s="125"/>
      <c r="AW2470" s="126"/>
      <c r="AX2470" s="126"/>
      <c r="AY2470" s="126"/>
      <c r="AZ2470" s="127"/>
      <c r="BA2470" s="128"/>
      <c r="BB2470" s="65"/>
      <c r="BC2470" s="65"/>
      <c r="BD2470" s="125"/>
      <c r="BE2470" s="125"/>
      <c r="BF2470" s="126"/>
      <c r="BG2470" s="126"/>
      <c r="BH2470" s="126"/>
      <c r="BI2470" s="125"/>
      <c r="BJ2470" s="125"/>
      <c r="BK2470" s="125"/>
      <c r="BL2470" s="125"/>
      <c r="BM2470" s="125"/>
      <c r="BN2470" s="125"/>
      <c r="BO2470" s="129"/>
      <c r="BP2470" s="66"/>
      <c r="BQ2470" s="129"/>
      <c r="BR2470" s="125"/>
      <c r="BS2470" s="125"/>
      <c r="BT2470" s="125"/>
      <c r="BU2470" s="125"/>
      <c r="BV2470" s="125"/>
      <c r="BW2470" s="125"/>
      <c r="BX2470" s="126"/>
      <c r="BY2470" s="126"/>
      <c r="BZ2470" s="126"/>
      <c r="CA2470" s="127"/>
      <c r="CB2470" s="128"/>
    </row>
    <row r="2471" spans="1:80" x14ac:dyDescent="0.3">
      <c r="A2471" s="65"/>
      <c r="B2471" s="70"/>
      <c r="C2471" s="70"/>
      <c r="D2471" s="71"/>
      <c r="E2471" s="71"/>
      <c r="F2471" s="71"/>
      <c r="G2471" s="70"/>
      <c r="H2471" s="70"/>
      <c r="I2471" s="70"/>
      <c r="J2471" s="70"/>
      <c r="K2471" s="70"/>
      <c r="L2471" s="70"/>
      <c r="M2471" s="70"/>
      <c r="N2471" s="194"/>
      <c r="O2471" s="80"/>
      <c r="P2471" s="75"/>
      <c r="Q2471" s="75"/>
      <c r="R2471" s="75"/>
      <c r="S2471" s="75"/>
      <c r="T2471" s="75"/>
      <c r="U2471" s="75"/>
      <c r="V2471" s="74"/>
      <c r="W2471" s="74"/>
      <c r="X2471" s="74"/>
      <c r="Y2471" s="73"/>
      <c r="Z2471" s="72"/>
      <c r="AA2471" s="65"/>
      <c r="AB2471" s="65"/>
      <c r="AC2471" s="125"/>
      <c r="AD2471" s="125"/>
      <c r="AE2471" s="126"/>
      <c r="AF2471" s="126"/>
      <c r="AG2471" s="126"/>
      <c r="AH2471" s="125"/>
      <c r="AI2471" s="125"/>
      <c r="AJ2471" s="125"/>
      <c r="AK2471" s="125"/>
      <c r="AL2471" s="125"/>
      <c r="AM2471" s="125"/>
      <c r="AN2471" s="125"/>
      <c r="AO2471" s="66"/>
      <c r="AP2471" s="125"/>
      <c r="AQ2471" s="125"/>
      <c r="AR2471" s="125"/>
      <c r="AS2471" s="125"/>
      <c r="AT2471" s="125"/>
      <c r="AU2471" s="125"/>
      <c r="AV2471" s="125"/>
      <c r="AW2471" s="126"/>
      <c r="AX2471" s="126"/>
      <c r="AY2471" s="126"/>
      <c r="AZ2471" s="127"/>
      <c r="BA2471" s="128"/>
      <c r="BB2471" s="65"/>
      <c r="BC2471" s="65"/>
      <c r="BD2471" s="125"/>
      <c r="BE2471" s="125"/>
      <c r="BF2471" s="126"/>
      <c r="BG2471" s="126"/>
      <c r="BH2471" s="126"/>
      <c r="BI2471" s="125"/>
      <c r="BJ2471" s="125"/>
      <c r="BK2471" s="125"/>
      <c r="BL2471" s="125"/>
      <c r="BM2471" s="125"/>
      <c r="BN2471" s="125"/>
      <c r="BO2471" s="129"/>
      <c r="BP2471" s="66"/>
      <c r="BQ2471" s="129"/>
      <c r="BR2471" s="125"/>
      <c r="BS2471" s="125"/>
      <c r="BT2471" s="125"/>
      <c r="BU2471" s="125"/>
      <c r="BV2471" s="125"/>
      <c r="BW2471" s="125"/>
      <c r="BX2471" s="126"/>
      <c r="BY2471" s="126"/>
      <c r="BZ2471" s="126"/>
      <c r="CA2471" s="127"/>
      <c r="CB2471" s="128"/>
    </row>
    <row r="2472" spans="1:80" x14ac:dyDescent="0.3">
      <c r="A2472" s="65"/>
      <c r="B2472" s="70"/>
      <c r="C2472" s="70"/>
      <c r="D2472" s="71"/>
      <c r="E2472" s="71"/>
      <c r="F2472" s="71"/>
      <c r="G2472" s="70"/>
      <c r="H2472" s="70"/>
      <c r="I2472" s="70"/>
      <c r="J2472" s="70"/>
      <c r="K2472" s="70"/>
      <c r="L2472" s="70"/>
      <c r="M2472" s="70"/>
      <c r="N2472" s="194"/>
      <c r="O2472" s="80"/>
      <c r="P2472" s="75"/>
      <c r="Q2472" s="75"/>
      <c r="R2472" s="75"/>
      <c r="S2472" s="75"/>
      <c r="T2472" s="75"/>
      <c r="U2472" s="75"/>
      <c r="V2472" s="74"/>
      <c r="W2472" s="74"/>
      <c r="X2472" s="74"/>
      <c r="Y2472" s="73"/>
      <c r="Z2472" s="72"/>
      <c r="AA2472" s="65"/>
      <c r="AB2472" s="65"/>
      <c r="AC2472" s="125"/>
      <c r="AD2472" s="125"/>
      <c r="AE2472" s="126"/>
      <c r="AF2472" s="126"/>
      <c r="AG2472" s="126"/>
      <c r="AH2472" s="125"/>
      <c r="AI2472" s="125"/>
      <c r="AJ2472" s="125"/>
      <c r="AK2472" s="125"/>
      <c r="AL2472" s="125"/>
      <c r="AM2472" s="125"/>
      <c r="AN2472" s="125"/>
      <c r="AO2472" s="66"/>
      <c r="AP2472" s="125"/>
      <c r="AQ2472" s="125"/>
      <c r="AR2472" s="125"/>
      <c r="AS2472" s="125"/>
      <c r="AT2472" s="125"/>
      <c r="AU2472" s="125"/>
      <c r="AV2472" s="125"/>
      <c r="AW2472" s="126"/>
      <c r="AX2472" s="126"/>
      <c r="AY2472" s="126"/>
      <c r="AZ2472" s="127"/>
      <c r="BA2472" s="128"/>
      <c r="BB2472" s="65"/>
      <c r="BC2472" s="65"/>
      <c r="BD2472" s="125"/>
      <c r="BE2472" s="125"/>
      <c r="BF2472" s="126"/>
      <c r="BG2472" s="126"/>
      <c r="BH2472" s="126"/>
      <c r="BI2472" s="125"/>
      <c r="BJ2472" s="125"/>
      <c r="BK2472" s="125"/>
      <c r="BL2472" s="125"/>
      <c r="BM2472" s="125"/>
      <c r="BN2472" s="125"/>
      <c r="BO2472" s="129"/>
      <c r="BP2472" s="66"/>
      <c r="BQ2472" s="129"/>
      <c r="BR2472" s="125"/>
      <c r="BS2472" s="125"/>
      <c r="BT2472" s="125"/>
      <c r="BU2472" s="125"/>
      <c r="BV2472" s="125"/>
      <c r="BW2472" s="125"/>
      <c r="BX2472" s="126"/>
      <c r="BY2472" s="126"/>
      <c r="BZ2472" s="126"/>
      <c r="CA2472" s="127"/>
      <c r="CB2472" s="128"/>
    </row>
    <row r="2473" spans="1:80" x14ac:dyDescent="0.3">
      <c r="A2473" s="65"/>
      <c r="B2473" s="70"/>
      <c r="C2473" s="70"/>
      <c r="D2473" s="71"/>
      <c r="E2473" s="71"/>
      <c r="F2473" s="71"/>
      <c r="G2473" s="70"/>
      <c r="H2473" s="70"/>
      <c r="I2473" s="70"/>
      <c r="J2473" s="70"/>
      <c r="K2473" s="70"/>
      <c r="L2473" s="70"/>
      <c r="M2473" s="70"/>
      <c r="N2473" s="194"/>
      <c r="O2473" s="80"/>
      <c r="P2473" s="75"/>
      <c r="Q2473" s="75"/>
      <c r="R2473" s="75"/>
      <c r="S2473" s="75"/>
      <c r="T2473" s="75"/>
      <c r="U2473" s="75"/>
      <c r="V2473" s="74"/>
      <c r="W2473" s="74"/>
      <c r="X2473" s="74"/>
      <c r="Y2473" s="73"/>
      <c r="Z2473" s="72"/>
      <c r="AA2473" s="65"/>
      <c r="AB2473" s="65"/>
      <c r="AC2473" s="125"/>
      <c r="AD2473" s="125"/>
      <c r="AE2473" s="126"/>
      <c r="AF2473" s="126"/>
      <c r="AG2473" s="126"/>
      <c r="AH2473" s="125"/>
      <c r="AI2473" s="125"/>
      <c r="AJ2473" s="125"/>
      <c r="AK2473" s="125"/>
      <c r="AL2473" s="125"/>
      <c r="AM2473" s="125"/>
      <c r="AN2473" s="125"/>
      <c r="AO2473" s="66"/>
      <c r="AP2473" s="125"/>
      <c r="AQ2473" s="125"/>
      <c r="AR2473" s="125"/>
      <c r="AS2473" s="125"/>
      <c r="AT2473" s="125"/>
      <c r="AU2473" s="125"/>
      <c r="AV2473" s="125"/>
      <c r="AW2473" s="126"/>
      <c r="AX2473" s="126"/>
      <c r="AY2473" s="126"/>
      <c r="AZ2473" s="127"/>
      <c r="BA2473" s="128"/>
      <c r="BB2473" s="65"/>
      <c r="BC2473" s="65"/>
      <c r="BD2473" s="125"/>
      <c r="BE2473" s="125"/>
      <c r="BF2473" s="126"/>
      <c r="BG2473" s="126"/>
      <c r="BH2473" s="126"/>
      <c r="BI2473" s="125"/>
      <c r="BJ2473" s="125"/>
      <c r="BK2473" s="125"/>
      <c r="BL2473" s="125"/>
      <c r="BM2473" s="125"/>
      <c r="BN2473" s="125"/>
      <c r="BO2473" s="129"/>
      <c r="BP2473" s="66"/>
      <c r="BQ2473" s="129"/>
      <c r="BR2473" s="125"/>
      <c r="BS2473" s="125"/>
      <c r="BT2473" s="125"/>
      <c r="BU2473" s="125"/>
      <c r="BV2473" s="125"/>
      <c r="BW2473" s="125"/>
      <c r="BX2473" s="126"/>
      <c r="BY2473" s="126"/>
      <c r="BZ2473" s="126"/>
      <c r="CA2473" s="127"/>
      <c r="CB2473" s="128"/>
    </row>
    <row r="2474" spans="1:80" x14ac:dyDescent="0.3">
      <c r="A2474" s="65"/>
      <c r="B2474" s="70"/>
      <c r="C2474" s="70"/>
      <c r="D2474" s="71"/>
      <c r="E2474" s="71"/>
      <c r="F2474" s="71"/>
      <c r="G2474" s="70"/>
      <c r="H2474" s="70"/>
      <c r="I2474" s="70"/>
      <c r="J2474" s="70"/>
      <c r="K2474" s="70"/>
      <c r="L2474" s="70"/>
      <c r="M2474" s="70"/>
      <c r="N2474" s="194"/>
      <c r="O2474" s="80"/>
      <c r="P2474" s="75"/>
      <c r="Q2474" s="75"/>
      <c r="R2474" s="75"/>
      <c r="S2474" s="75"/>
      <c r="T2474" s="75"/>
      <c r="U2474" s="75"/>
      <c r="V2474" s="74"/>
      <c r="W2474" s="74"/>
      <c r="X2474" s="74"/>
      <c r="Y2474" s="73"/>
      <c r="Z2474" s="72"/>
      <c r="AA2474" s="65"/>
      <c r="AB2474" s="65"/>
      <c r="AC2474" s="125"/>
      <c r="AD2474" s="125"/>
      <c r="AE2474" s="126"/>
      <c r="AF2474" s="126"/>
      <c r="AG2474" s="126"/>
      <c r="AH2474" s="125"/>
      <c r="AI2474" s="125"/>
      <c r="AJ2474" s="125"/>
      <c r="AK2474" s="125"/>
      <c r="AL2474" s="125"/>
      <c r="AM2474" s="125"/>
      <c r="AN2474" s="125"/>
      <c r="AO2474" s="66"/>
      <c r="AP2474" s="125"/>
      <c r="AQ2474" s="125"/>
      <c r="AR2474" s="125"/>
      <c r="AS2474" s="125"/>
      <c r="AT2474" s="125"/>
      <c r="AU2474" s="125"/>
      <c r="AV2474" s="125"/>
      <c r="AW2474" s="126"/>
      <c r="AX2474" s="126"/>
      <c r="AY2474" s="126"/>
      <c r="AZ2474" s="127"/>
      <c r="BA2474" s="128"/>
      <c r="BB2474" s="65"/>
      <c r="BC2474" s="65"/>
      <c r="BD2474" s="125"/>
      <c r="BE2474" s="125"/>
      <c r="BF2474" s="126"/>
      <c r="BG2474" s="126"/>
      <c r="BH2474" s="126"/>
      <c r="BI2474" s="125"/>
      <c r="BJ2474" s="125"/>
      <c r="BK2474" s="125"/>
      <c r="BL2474" s="125"/>
      <c r="BM2474" s="125"/>
      <c r="BN2474" s="125"/>
      <c r="BO2474" s="129"/>
      <c r="BP2474" s="66"/>
      <c r="BQ2474" s="129"/>
      <c r="BR2474" s="125"/>
      <c r="BS2474" s="125"/>
      <c r="BT2474" s="125"/>
      <c r="BU2474" s="125"/>
      <c r="BV2474" s="125"/>
      <c r="BW2474" s="125"/>
      <c r="BX2474" s="126"/>
      <c r="BY2474" s="126"/>
      <c r="BZ2474" s="126"/>
      <c r="CA2474" s="127"/>
      <c r="CB2474" s="128"/>
    </row>
    <row r="2475" spans="1:80" x14ac:dyDescent="0.3">
      <c r="A2475" s="65"/>
      <c r="B2475" s="70"/>
      <c r="C2475" s="70"/>
      <c r="D2475" s="71"/>
      <c r="E2475" s="71"/>
      <c r="F2475" s="71"/>
      <c r="G2475" s="70"/>
      <c r="H2475" s="70"/>
      <c r="I2475" s="70"/>
      <c r="J2475" s="70"/>
      <c r="K2475" s="70"/>
      <c r="L2475" s="70"/>
      <c r="M2475" s="70"/>
      <c r="N2475" s="194"/>
      <c r="O2475" s="80"/>
      <c r="P2475" s="75"/>
      <c r="Q2475" s="75"/>
      <c r="R2475" s="75"/>
      <c r="S2475" s="75"/>
      <c r="T2475" s="75"/>
      <c r="U2475" s="75"/>
      <c r="V2475" s="74"/>
      <c r="W2475" s="74"/>
      <c r="X2475" s="74"/>
      <c r="Y2475" s="73"/>
      <c r="Z2475" s="72"/>
      <c r="AA2475" s="65"/>
      <c r="AB2475" s="65"/>
      <c r="AC2475" s="125"/>
      <c r="AD2475" s="125"/>
      <c r="AE2475" s="126"/>
      <c r="AF2475" s="126"/>
      <c r="AG2475" s="126"/>
      <c r="AH2475" s="125"/>
      <c r="AI2475" s="125"/>
      <c r="AJ2475" s="125"/>
      <c r="AK2475" s="125"/>
      <c r="AL2475" s="125"/>
      <c r="AM2475" s="125"/>
      <c r="AN2475" s="125"/>
      <c r="AO2475" s="66"/>
      <c r="AP2475" s="125"/>
      <c r="AQ2475" s="125"/>
      <c r="AR2475" s="125"/>
      <c r="AS2475" s="125"/>
      <c r="AT2475" s="125"/>
      <c r="AU2475" s="125"/>
      <c r="AV2475" s="125"/>
      <c r="AW2475" s="126"/>
      <c r="AX2475" s="126"/>
      <c r="AY2475" s="126"/>
      <c r="AZ2475" s="127"/>
      <c r="BA2475" s="128"/>
      <c r="BB2475" s="65"/>
      <c r="BC2475" s="65"/>
      <c r="BD2475" s="125"/>
      <c r="BE2475" s="125"/>
      <c r="BF2475" s="126"/>
      <c r="BG2475" s="126"/>
      <c r="BH2475" s="126"/>
      <c r="BI2475" s="125"/>
      <c r="BJ2475" s="125"/>
      <c r="BK2475" s="125"/>
      <c r="BL2475" s="125"/>
      <c r="BM2475" s="125"/>
      <c r="BN2475" s="125"/>
      <c r="BO2475" s="129"/>
      <c r="BP2475" s="66"/>
      <c r="BQ2475" s="129"/>
      <c r="BR2475" s="125"/>
      <c r="BS2475" s="125"/>
      <c r="BT2475" s="125"/>
      <c r="BU2475" s="125"/>
      <c r="BV2475" s="125"/>
      <c r="BW2475" s="125"/>
      <c r="BX2475" s="126"/>
      <c r="BY2475" s="126"/>
      <c r="BZ2475" s="126"/>
      <c r="CA2475" s="127"/>
      <c r="CB2475" s="128"/>
    </row>
    <row r="2476" spans="1:80" x14ac:dyDescent="0.3">
      <c r="A2476" s="65"/>
      <c r="B2476" s="70"/>
      <c r="C2476" s="70"/>
      <c r="D2476" s="71"/>
      <c r="E2476" s="71"/>
      <c r="F2476" s="71"/>
      <c r="G2476" s="70"/>
      <c r="H2476" s="70"/>
      <c r="I2476" s="70"/>
      <c r="J2476" s="70"/>
      <c r="K2476" s="70"/>
      <c r="L2476" s="70"/>
      <c r="M2476" s="70"/>
      <c r="N2476" s="194"/>
      <c r="O2476" s="80"/>
      <c r="P2476" s="75"/>
      <c r="Q2476" s="75"/>
      <c r="R2476" s="75"/>
      <c r="S2476" s="75"/>
      <c r="T2476" s="75"/>
      <c r="U2476" s="75"/>
      <c r="V2476" s="74"/>
      <c r="W2476" s="74"/>
      <c r="X2476" s="74"/>
      <c r="Y2476" s="73"/>
      <c r="Z2476" s="72"/>
      <c r="AA2476" s="65"/>
      <c r="AB2476" s="65"/>
      <c r="AC2476" s="125"/>
      <c r="AD2476" s="125"/>
      <c r="AE2476" s="126"/>
      <c r="AF2476" s="126"/>
      <c r="AG2476" s="126"/>
      <c r="AH2476" s="125"/>
      <c r="AI2476" s="125"/>
      <c r="AJ2476" s="125"/>
      <c r="AK2476" s="125"/>
      <c r="AL2476" s="125"/>
      <c r="AM2476" s="125"/>
      <c r="AN2476" s="125"/>
      <c r="AO2476" s="66"/>
      <c r="AP2476" s="125"/>
      <c r="AQ2476" s="125"/>
      <c r="AR2476" s="125"/>
      <c r="AS2476" s="125"/>
      <c r="AT2476" s="125"/>
      <c r="AU2476" s="125"/>
      <c r="AV2476" s="125"/>
      <c r="AW2476" s="126"/>
      <c r="AX2476" s="126"/>
      <c r="AY2476" s="126"/>
      <c r="AZ2476" s="127"/>
      <c r="BA2476" s="128"/>
      <c r="BB2476" s="65"/>
      <c r="BC2476" s="65"/>
      <c r="BD2476" s="125"/>
      <c r="BE2476" s="125"/>
      <c r="BF2476" s="126"/>
      <c r="BG2476" s="126"/>
      <c r="BH2476" s="126"/>
      <c r="BI2476" s="125"/>
      <c r="BJ2476" s="125"/>
      <c r="BK2476" s="125"/>
      <c r="BL2476" s="125"/>
      <c r="BM2476" s="125"/>
      <c r="BN2476" s="125"/>
      <c r="BO2476" s="129"/>
      <c r="BP2476" s="66"/>
      <c r="BQ2476" s="129"/>
      <c r="BR2476" s="125"/>
      <c r="BS2476" s="125"/>
      <c r="BT2476" s="125"/>
      <c r="BU2476" s="125"/>
      <c r="BV2476" s="125"/>
      <c r="BW2476" s="125"/>
      <c r="BX2476" s="126"/>
      <c r="BY2476" s="126"/>
      <c r="BZ2476" s="126"/>
      <c r="CA2476" s="127"/>
      <c r="CB2476" s="128"/>
    </row>
    <row r="2477" spans="1:80" x14ac:dyDescent="0.3">
      <c r="A2477" s="65"/>
      <c r="B2477" s="70"/>
      <c r="C2477" s="70"/>
      <c r="D2477" s="71"/>
      <c r="E2477" s="71"/>
      <c r="F2477" s="71"/>
      <c r="G2477" s="70"/>
      <c r="H2477" s="70"/>
      <c r="I2477" s="70"/>
      <c r="J2477" s="70"/>
      <c r="K2477" s="70"/>
      <c r="L2477" s="70"/>
      <c r="M2477" s="70"/>
      <c r="N2477" s="194"/>
      <c r="O2477" s="80"/>
      <c r="P2477" s="75"/>
      <c r="Q2477" s="75"/>
      <c r="R2477" s="75"/>
      <c r="S2477" s="75"/>
      <c r="T2477" s="75"/>
      <c r="U2477" s="75"/>
      <c r="V2477" s="74"/>
      <c r="W2477" s="74"/>
      <c r="X2477" s="74"/>
      <c r="Y2477" s="73"/>
      <c r="Z2477" s="72"/>
      <c r="AA2477" s="65"/>
      <c r="AB2477" s="65"/>
      <c r="AC2477" s="125"/>
      <c r="AD2477" s="125"/>
      <c r="AE2477" s="126"/>
      <c r="AF2477" s="126"/>
      <c r="AG2477" s="126"/>
      <c r="AH2477" s="125"/>
      <c r="AI2477" s="125"/>
      <c r="AJ2477" s="125"/>
      <c r="AK2477" s="125"/>
      <c r="AL2477" s="125"/>
      <c r="AM2477" s="125"/>
      <c r="AN2477" s="125"/>
      <c r="AO2477" s="66"/>
      <c r="AP2477" s="125"/>
      <c r="AQ2477" s="125"/>
      <c r="AR2477" s="125"/>
      <c r="AS2477" s="125"/>
      <c r="AT2477" s="125"/>
      <c r="AU2477" s="125"/>
      <c r="AV2477" s="125"/>
      <c r="AW2477" s="126"/>
      <c r="AX2477" s="126"/>
      <c r="AY2477" s="126"/>
      <c r="AZ2477" s="127"/>
      <c r="BA2477" s="128"/>
      <c r="BB2477" s="65"/>
      <c r="BC2477" s="65"/>
      <c r="BD2477" s="125"/>
      <c r="BE2477" s="125"/>
      <c r="BF2477" s="126"/>
      <c r="BG2477" s="126"/>
      <c r="BH2477" s="126"/>
      <c r="BI2477" s="125"/>
      <c r="BJ2477" s="125"/>
      <c r="BK2477" s="125"/>
      <c r="BL2477" s="125"/>
      <c r="BM2477" s="125"/>
      <c r="BN2477" s="125"/>
      <c r="BO2477" s="129"/>
      <c r="BP2477" s="66"/>
      <c r="BQ2477" s="129"/>
      <c r="BR2477" s="125"/>
      <c r="BS2477" s="125"/>
      <c r="BT2477" s="125"/>
      <c r="BU2477" s="125"/>
      <c r="BV2477" s="125"/>
      <c r="BW2477" s="125"/>
      <c r="BX2477" s="126"/>
      <c r="BY2477" s="126"/>
      <c r="BZ2477" s="126"/>
      <c r="CA2477" s="127"/>
      <c r="CB2477" s="128"/>
    </row>
    <row r="2478" spans="1:80" x14ac:dyDescent="0.3">
      <c r="A2478" s="65"/>
      <c r="B2478" s="70"/>
      <c r="C2478" s="70"/>
      <c r="D2478" s="71"/>
      <c r="E2478" s="71"/>
      <c r="F2478" s="71"/>
      <c r="G2478" s="70"/>
      <c r="H2478" s="70"/>
      <c r="I2478" s="70"/>
      <c r="J2478" s="70"/>
      <c r="K2478" s="70"/>
      <c r="L2478" s="70"/>
      <c r="M2478" s="70"/>
      <c r="N2478" s="194"/>
      <c r="O2478" s="80"/>
      <c r="P2478" s="75"/>
      <c r="Q2478" s="75"/>
      <c r="R2478" s="75"/>
      <c r="S2478" s="75"/>
      <c r="T2478" s="75"/>
      <c r="U2478" s="75"/>
      <c r="V2478" s="74"/>
      <c r="W2478" s="74"/>
      <c r="X2478" s="74"/>
      <c r="Y2478" s="73"/>
      <c r="Z2478" s="72"/>
      <c r="AA2478" s="65"/>
      <c r="AB2478" s="65"/>
      <c r="AC2478" s="125"/>
      <c r="AD2478" s="125"/>
      <c r="AE2478" s="126"/>
      <c r="AF2478" s="126"/>
      <c r="AG2478" s="126"/>
      <c r="AH2478" s="125"/>
      <c r="AI2478" s="125"/>
      <c r="AJ2478" s="125"/>
      <c r="AK2478" s="125"/>
      <c r="AL2478" s="125"/>
      <c r="AM2478" s="125"/>
      <c r="AN2478" s="125"/>
      <c r="AO2478" s="66"/>
      <c r="AP2478" s="125"/>
      <c r="AQ2478" s="125"/>
      <c r="AR2478" s="125"/>
      <c r="AS2478" s="125"/>
      <c r="AT2478" s="125"/>
      <c r="AU2478" s="125"/>
      <c r="AV2478" s="125"/>
      <c r="AW2478" s="126"/>
      <c r="AX2478" s="126"/>
      <c r="AY2478" s="126"/>
      <c r="AZ2478" s="127"/>
      <c r="BA2478" s="128"/>
      <c r="BB2478" s="65"/>
      <c r="BC2478" s="65"/>
      <c r="BD2478" s="125"/>
      <c r="BE2478" s="125"/>
      <c r="BF2478" s="126"/>
      <c r="BG2478" s="126"/>
      <c r="BH2478" s="126"/>
      <c r="BI2478" s="125"/>
      <c r="BJ2478" s="125"/>
      <c r="BK2478" s="125"/>
      <c r="BL2478" s="125"/>
      <c r="BM2478" s="125"/>
      <c r="BN2478" s="125"/>
      <c r="BO2478" s="129"/>
      <c r="BP2478" s="66"/>
      <c r="BQ2478" s="129"/>
      <c r="BR2478" s="125"/>
      <c r="BS2478" s="125"/>
      <c r="BT2478" s="125"/>
      <c r="BU2478" s="125"/>
      <c r="BV2478" s="125"/>
      <c r="BW2478" s="125"/>
      <c r="BX2478" s="126"/>
      <c r="BY2478" s="126"/>
      <c r="BZ2478" s="126"/>
      <c r="CA2478" s="127"/>
      <c r="CB2478" s="128"/>
    </row>
    <row r="2479" spans="1:80" x14ac:dyDescent="0.3">
      <c r="A2479" s="65"/>
      <c r="B2479" s="70"/>
      <c r="C2479" s="70"/>
      <c r="D2479" s="71"/>
      <c r="E2479" s="71"/>
      <c r="F2479" s="71"/>
      <c r="G2479" s="70"/>
      <c r="H2479" s="70"/>
      <c r="I2479" s="70"/>
      <c r="J2479" s="70"/>
      <c r="K2479" s="70"/>
      <c r="L2479" s="70"/>
      <c r="M2479" s="70"/>
      <c r="N2479" s="194"/>
      <c r="O2479" s="80"/>
      <c r="P2479" s="75"/>
      <c r="Q2479" s="75"/>
      <c r="R2479" s="75"/>
      <c r="S2479" s="75"/>
      <c r="T2479" s="75"/>
      <c r="U2479" s="75"/>
      <c r="V2479" s="74"/>
      <c r="W2479" s="74"/>
      <c r="X2479" s="74"/>
      <c r="Y2479" s="73"/>
      <c r="Z2479" s="72"/>
      <c r="AA2479" s="65"/>
      <c r="AB2479" s="65"/>
      <c r="AC2479" s="125"/>
      <c r="AD2479" s="125"/>
      <c r="AE2479" s="126"/>
      <c r="AF2479" s="126"/>
      <c r="AG2479" s="126"/>
      <c r="AH2479" s="125"/>
      <c r="AI2479" s="125"/>
      <c r="AJ2479" s="125"/>
      <c r="AK2479" s="125"/>
      <c r="AL2479" s="125"/>
      <c r="AM2479" s="125"/>
      <c r="AN2479" s="125"/>
      <c r="AO2479" s="66"/>
      <c r="AP2479" s="125"/>
      <c r="AQ2479" s="125"/>
      <c r="AR2479" s="125"/>
      <c r="AS2479" s="125"/>
      <c r="AT2479" s="125"/>
      <c r="AU2479" s="125"/>
      <c r="AV2479" s="125"/>
      <c r="AW2479" s="126"/>
      <c r="AX2479" s="126"/>
      <c r="AY2479" s="126"/>
      <c r="AZ2479" s="127"/>
      <c r="BA2479" s="128"/>
      <c r="BB2479" s="65"/>
      <c r="BC2479" s="65"/>
      <c r="BD2479" s="125"/>
      <c r="BE2479" s="125"/>
      <c r="BF2479" s="126"/>
      <c r="BG2479" s="126"/>
      <c r="BH2479" s="126"/>
      <c r="BI2479" s="125"/>
      <c r="BJ2479" s="125"/>
      <c r="BK2479" s="125"/>
      <c r="BL2479" s="125"/>
      <c r="BM2479" s="125"/>
      <c r="BN2479" s="125"/>
      <c r="BO2479" s="129"/>
      <c r="BP2479" s="66"/>
      <c r="BQ2479" s="129"/>
      <c r="BR2479" s="125"/>
      <c r="BS2479" s="125"/>
      <c r="BT2479" s="125"/>
      <c r="BU2479" s="125"/>
      <c r="BV2479" s="125"/>
      <c r="BW2479" s="125"/>
      <c r="BX2479" s="126"/>
      <c r="BY2479" s="126"/>
      <c r="BZ2479" s="126"/>
      <c r="CA2479" s="127"/>
      <c r="CB2479" s="128"/>
    </row>
    <row r="2480" spans="1:80" x14ac:dyDescent="0.3">
      <c r="A2480" s="65"/>
      <c r="B2480" s="70"/>
      <c r="C2480" s="70"/>
      <c r="D2480" s="71"/>
      <c r="E2480" s="71"/>
      <c r="F2480" s="71"/>
      <c r="G2480" s="70"/>
      <c r="H2480" s="70"/>
      <c r="I2480" s="70"/>
      <c r="J2480" s="70"/>
      <c r="K2480" s="70"/>
      <c r="L2480" s="70"/>
      <c r="M2480" s="70"/>
      <c r="N2480" s="194"/>
      <c r="O2480" s="80"/>
      <c r="P2480" s="75"/>
      <c r="Q2480" s="75"/>
      <c r="R2480" s="75"/>
      <c r="S2480" s="75"/>
      <c r="T2480" s="75"/>
      <c r="U2480" s="75"/>
      <c r="V2480" s="74"/>
      <c r="W2480" s="74"/>
      <c r="X2480" s="74"/>
      <c r="Y2480" s="73"/>
      <c r="Z2480" s="72"/>
      <c r="AA2480" s="65"/>
      <c r="AB2480" s="65"/>
      <c r="AC2480" s="125"/>
      <c r="AD2480" s="125"/>
      <c r="AE2480" s="126"/>
      <c r="AF2480" s="126"/>
      <c r="AG2480" s="126"/>
      <c r="AH2480" s="125"/>
      <c r="AI2480" s="125"/>
      <c r="AJ2480" s="125"/>
      <c r="AK2480" s="125"/>
      <c r="AL2480" s="125"/>
      <c r="AM2480" s="125"/>
      <c r="AN2480" s="125"/>
      <c r="AO2480" s="66"/>
      <c r="AP2480" s="125"/>
      <c r="AQ2480" s="125"/>
      <c r="AR2480" s="125"/>
      <c r="AS2480" s="125"/>
      <c r="AT2480" s="125"/>
      <c r="AU2480" s="125"/>
      <c r="AV2480" s="125"/>
      <c r="AW2480" s="126"/>
      <c r="AX2480" s="126"/>
      <c r="AY2480" s="126"/>
      <c r="AZ2480" s="127"/>
      <c r="BA2480" s="128"/>
      <c r="BB2480" s="65"/>
      <c r="BC2480" s="65"/>
      <c r="BD2480" s="125"/>
      <c r="BE2480" s="125"/>
      <c r="BF2480" s="126"/>
      <c r="BG2480" s="126"/>
      <c r="BH2480" s="126"/>
      <c r="BI2480" s="125"/>
      <c r="BJ2480" s="125"/>
      <c r="BK2480" s="125"/>
      <c r="BL2480" s="125"/>
      <c r="BM2480" s="125"/>
      <c r="BN2480" s="125"/>
      <c r="BO2480" s="129"/>
      <c r="BP2480" s="66"/>
      <c r="BQ2480" s="129"/>
      <c r="BR2480" s="125"/>
      <c r="BS2480" s="125"/>
      <c r="BT2480" s="125"/>
      <c r="BU2480" s="125"/>
      <c r="BV2480" s="125"/>
      <c r="BW2480" s="125"/>
      <c r="BX2480" s="126"/>
      <c r="BY2480" s="126"/>
      <c r="BZ2480" s="126"/>
      <c r="CA2480" s="127"/>
      <c r="CB2480" s="128"/>
    </row>
    <row r="2481" spans="1:80" x14ac:dyDescent="0.3">
      <c r="A2481" s="65"/>
      <c r="B2481" s="70"/>
      <c r="C2481" s="70"/>
      <c r="D2481" s="71"/>
      <c r="E2481" s="71"/>
      <c r="F2481" s="71"/>
      <c r="G2481" s="70"/>
      <c r="H2481" s="70"/>
      <c r="I2481" s="70"/>
      <c r="J2481" s="70"/>
      <c r="K2481" s="70"/>
      <c r="L2481" s="70"/>
      <c r="M2481" s="70"/>
      <c r="N2481" s="194"/>
      <c r="O2481" s="80"/>
      <c r="P2481" s="75"/>
      <c r="Q2481" s="75"/>
      <c r="R2481" s="75"/>
      <c r="S2481" s="75"/>
      <c r="T2481" s="75"/>
      <c r="U2481" s="75"/>
      <c r="V2481" s="74"/>
      <c r="W2481" s="74"/>
      <c r="X2481" s="74"/>
      <c r="Y2481" s="73"/>
      <c r="Z2481" s="72"/>
      <c r="AA2481" s="65"/>
      <c r="AB2481" s="65"/>
      <c r="AC2481" s="125"/>
      <c r="AD2481" s="125"/>
      <c r="AE2481" s="126"/>
      <c r="AF2481" s="126"/>
      <c r="AG2481" s="126"/>
      <c r="AH2481" s="125"/>
      <c r="AI2481" s="125"/>
      <c r="AJ2481" s="125"/>
      <c r="AK2481" s="125"/>
      <c r="AL2481" s="125"/>
      <c r="AM2481" s="125"/>
      <c r="AN2481" s="125"/>
      <c r="AO2481" s="66"/>
      <c r="AP2481" s="125"/>
      <c r="AQ2481" s="125"/>
      <c r="AR2481" s="125"/>
      <c r="AS2481" s="125"/>
      <c r="AT2481" s="125"/>
      <c r="AU2481" s="125"/>
      <c r="AV2481" s="125"/>
      <c r="AW2481" s="126"/>
      <c r="AX2481" s="126"/>
      <c r="AY2481" s="126"/>
      <c r="AZ2481" s="127"/>
      <c r="BA2481" s="128"/>
      <c r="BB2481" s="65"/>
      <c r="BC2481" s="65"/>
      <c r="BD2481" s="125"/>
      <c r="BE2481" s="125"/>
      <c r="BF2481" s="126"/>
      <c r="BG2481" s="126"/>
      <c r="BH2481" s="126"/>
      <c r="BI2481" s="125"/>
      <c r="BJ2481" s="125"/>
      <c r="BK2481" s="125"/>
      <c r="BL2481" s="125"/>
      <c r="BM2481" s="125"/>
      <c r="BN2481" s="125"/>
      <c r="BO2481" s="129"/>
      <c r="BP2481" s="66"/>
      <c r="BQ2481" s="129"/>
      <c r="BR2481" s="125"/>
      <c r="BS2481" s="125"/>
      <c r="BT2481" s="125"/>
      <c r="BU2481" s="125"/>
      <c r="BV2481" s="125"/>
      <c r="BW2481" s="125"/>
      <c r="BX2481" s="126"/>
      <c r="BY2481" s="126"/>
      <c r="BZ2481" s="126"/>
      <c r="CA2481" s="127"/>
      <c r="CB2481" s="128"/>
    </row>
    <row r="2482" spans="1:80" x14ac:dyDescent="0.3">
      <c r="A2482" s="65"/>
      <c r="B2482" s="70"/>
      <c r="C2482" s="70"/>
      <c r="D2482" s="71"/>
      <c r="E2482" s="71"/>
      <c r="F2482" s="71"/>
      <c r="G2482" s="70"/>
      <c r="H2482" s="70"/>
      <c r="I2482" s="70"/>
      <c r="J2482" s="70"/>
      <c r="K2482" s="70"/>
      <c r="L2482" s="70"/>
      <c r="M2482" s="70"/>
      <c r="N2482" s="194"/>
      <c r="O2482" s="80"/>
      <c r="P2482" s="75"/>
      <c r="Q2482" s="75"/>
      <c r="R2482" s="75"/>
      <c r="S2482" s="75"/>
      <c r="T2482" s="75"/>
      <c r="U2482" s="75"/>
      <c r="V2482" s="74"/>
      <c r="W2482" s="74"/>
      <c r="X2482" s="74"/>
      <c r="Y2482" s="73"/>
      <c r="Z2482" s="72"/>
      <c r="AA2482" s="65"/>
      <c r="AB2482" s="65"/>
      <c r="AC2482" s="125"/>
      <c r="AD2482" s="125"/>
      <c r="AE2482" s="126"/>
      <c r="AF2482" s="126"/>
      <c r="AG2482" s="126"/>
      <c r="AH2482" s="125"/>
      <c r="AI2482" s="125"/>
      <c r="AJ2482" s="125"/>
      <c r="AK2482" s="125"/>
      <c r="AL2482" s="125"/>
      <c r="AM2482" s="125"/>
      <c r="AN2482" s="125"/>
      <c r="AO2482" s="66"/>
      <c r="AP2482" s="125"/>
      <c r="AQ2482" s="125"/>
      <c r="AR2482" s="125"/>
      <c r="AS2482" s="125"/>
      <c r="AT2482" s="125"/>
      <c r="AU2482" s="125"/>
      <c r="AV2482" s="125"/>
      <c r="AW2482" s="126"/>
      <c r="AX2482" s="126"/>
      <c r="AY2482" s="126"/>
      <c r="AZ2482" s="127"/>
      <c r="BA2482" s="128"/>
      <c r="BB2482" s="65"/>
      <c r="BC2482" s="65"/>
      <c r="BD2482" s="125"/>
      <c r="BE2482" s="125"/>
      <c r="BF2482" s="126"/>
      <c r="BG2482" s="126"/>
      <c r="BH2482" s="126"/>
      <c r="BI2482" s="125"/>
      <c r="BJ2482" s="125"/>
      <c r="BK2482" s="125"/>
      <c r="BL2482" s="125"/>
      <c r="BM2482" s="125"/>
      <c r="BN2482" s="125"/>
      <c r="BO2482" s="129"/>
      <c r="BP2482" s="66"/>
      <c r="BQ2482" s="129"/>
      <c r="BR2482" s="125"/>
      <c r="BS2482" s="125"/>
      <c r="BT2482" s="125"/>
      <c r="BU2482" s="125"/>
      <c r="BV2482" s="125"/>
      <c r="BW2482" s="125"/>
      <c r="BX2482" s="126"/>
      <c r="BY2482" s="126"/>
      <c r="BZ2482" s="126"/>
      <c r="CA2482" s="127"/>
      <c r="CB2482" s="128"/>
    </row>
    <row r="2483" spans="1:80" x14ac:dyDescent="0.3">
      <c r="A2483" s="65"/>
      <c r="B2483" s="70"/>
      <c r="C2483" s="70"/>
      <c r="D2483" s="71"/>
      <c r="E2483" s="71"/>
      <c r="F2483" s="71"/>
      <c r="G2483" s="70"/>
      <c r="H2483" s="70"/>
      <c r="I2483" s="70"/>
      <c r="J2483" s="70"/>
      <c r="K2483" s="70"/>
      <c r="L2483" s="70"/>
      <c r="M2483" s="70"/>
      <c r="N2483" s="195"/>
      <c r="O2483" s="70"/>
      <c r="P2483" s="70"/>
      <c r="Q2483" s="70"/>
      <c r="R2483" s="70"/>
      <c r="S2483" s="70"/>
      <c r="T2483" s="70"/>
      <c r="U2483" s="70"/>
      <c r="V2483" s="71"/>
      <c r="W2483" s="71"/>
      <c r="X2483" s="71"/>
      <c r="Y2483" s="70"/>
      <c r="Z2483" s="70"/>
      <c r="AA2483" s="65"/>
      <c r="AB2483" s="65"/>
      <c r="AC2483" s="125"/>
      <c r="AD2483" s="125"/>
      <c r="AE2483" s="126"/>
      <c r="AF2483" s="126"/>
      <c r="AG2483" s="126"/>
      <c r="AH2483" s="125"/>
      <c r="AI2483" s="125"/>
      <c r="AJ2483" s="125"/>
      <c r="AK2483" s="125"/>
      <c r="AL2483" s="125"/>
      <c r="AM2483" s="125"/>
      <c r="AN2483" s="125"/>
      <c r="AO2483" s="66"/>
      <c r="AP2483" s="125"/>
      <c r="AQ2483" s="125"/>
      <c r="AR2483" s="125"/>
      <c r="AS2483" s="125"/>
      <c r="AT2483" s="125"/>
      <c r="AU2483" s="125"/>
      <c r="AV2483" s="125"/>
      <c r="AW2483" s="126"/>
      <c r="AX2483" s="126"/>
      <c r="AY2483" s="126"/>
      <c r="AZ2483" s="127"/>
      <c r="BA2483" s="128"/>
      <c r="BB2483" s="65"/>
      <c r="BC2483" s="65"/>
      <c r="BD2483" s="125"/>
      <c r="BE2483" s="125"/>
      <c r="BF2483" s="126"/>
      <c r="BG2483" s="126"/>
      <c r="BH2483" s="126"/>
      <c r="BI2483" s="125"/>
      <c r="BJ2483" s="125"/>
      <c r="BK2483" s="125"/>
      <c r="BL2483" s="125"/>
      <c r="BM2483" s="125"/>
      <c r="BN2483" s="125"/>
      <c r="BO2483" s="129"/>
      <c r="BP2483" s="66"/>
      <c r="BQ2483" s="129"/>
      <c r="BR2483" s="125"/>
      <c r="BS2483" s="125"/>
      <c r="BT2483" s="125"/>
      <c r="BU2483" s="125"/>
      <c r="BV2483" s="125"/>
      <c r="BW2483" s="125"/>
      <c r="BX2483" s="126"/>
      <c r="BY2483" s="126"/>
      <c r="BZ2483" s="126"/>
      <c r="CA2483" s="127"/>
      <c r="CB2483" s="128"/>
    </row>
    <row r="2484" spans="1:80" x14ac:dyDescent="0.3">
      <c r="A2484" s="65"/>
      <c r="B2484" s="72"/>
      <c r="C2484" s="73"/>
      <c r="D2484" s="74"/>
      <c r="E2484" s="74"/>
      <c r="F2484" s="74"/>
      <c r="G2484" s="75"/>
      <c r="H2484" s="75"/>
      <c r="I2484" s="75"/>
      <c r="J2484" s="75"/>
      <c r="K2484" s="75"/>
      <c r="L2484" s="75"/>
      <c r="M2484" s="80"/>
      <c r="N2484" s="194"/>
      <c r="O2484" s="70"/>
      <c r="P2484" s="70"/>
      <c r="Q2484" s="70"/>
      <c r="R2484" s="70"/>
      <c r="S2484" s="70"/>
      <c r="T2484" s="70"/>
      <c r="U2484" s="70"/>
      <c r="V2484" s="71"/>
      <c r="W2484" s="71"/>
      <c r="X2484" s="71"/>
      <c r="Y2484" s="70"/>
      <c r="Z2484" s="70"/>
      <c r="AA2484" s="65"/>
      <c r="AB2484" s="65"/>
      <c r="AC2484" s="125"/>
      <c r="AD2484" s="125"/>
      <c r="AE2484" s="126"/>
      <c r="AF2484" s="126"/>
      <c r="AG2484" s="126"/>
      <c r="AH2484" s="125"/>
      <c r="AI2484" s="125"/>
      <c r="AJ2484" s="125"/>
      <c r="AK2484" s="125"/>
      <c r="AL2484" s="125"/>
      <c r="AM2484" s="125"/>
      <c r="AN2484" s="125"/>
      <c r="AO2484" s="66"/>
      <c r="AP2484" s="125"/>
      <c r="AQ2484" s="125"/>
      <c r="AR2484" s="125"/>
      <c r="AS2484" s="125"/>
      <c r="AT2484" s="125"/>
      <c r="AU2484" s="125"/>
      <c r="AV2484" s="125"/>
      <c r="AW2484" s="126"/>
      <c r="AX2484" s="126"/>
      <c r="AY2484" s="126"/>
      <c r="AZ2484" s="127"/>
      <c r="BA2484" s="128"/>
      <c r="BB2484" s="65"/>
      <c r="BC2484" s="65"/>
      <c r="BD2484" s="125"/>
      <c r="BE2484" s="125"/>
      <c r="BF2484" s="126"/>
      <c r="BG2484" s="126"/>
      <c r="BH2484" s="126"/>
      <c r="BI2484" s="125"/>
      <c r="BJ2484" s="125"/>
      <c r="BK2484" s="125"/>
      <c r="BL2484" s="125"/>
      <c r="BM2484" s="125"/>
      <c r="BN2484" s="125"/>
      <c r="BO2484" s="129"/>
      <c r="BP2484" s="66"/>
      <c r="BQ2484" s="129"/>
      <c r="BR2484" s="125"/>
      <c r="BS2484" s="125"/>
      <c r="BT2484" s="125"/>
      <c r="BU2484" s="125"/>
      <c r="BV2484" s="125"/>
      <c r="BW2484" s="125"/>
      <c r="BX2484" s="126"/>
      <c r="BY2484" s="126"/>
      <c r="BZ2484" s="126"/>
      <c r="CA2484" s="127"/>
      <c r="CB2484" s="128"/>
    </row>
    <row r="2485" spans="1:80" x14ac:dyDescent="0.3">
      <c r="A2485" s="65"/>
      <c r="B2485" s="72"/>
      <c r="C2485" s="73"/>
      <c r="D2485" s="74"/>
      <c r="E2485" s="74"/>
      <c r="F2485" s="74"/>
      <c r="G2485" s="75"/>
      <c r="H2485" s="75"/>
      <c r="I2485" s="75"/>
      <c r="J2485" s="75"/>
      <c r="K2485" s="75"/>
      <c r="L2485" s="75"/>
      <c r="M2485" s="80"/>
      <c r="N2485" s="194"/>
      <c r="O2485" s="70"/>
      <c r="P2485" s="70"/>
      <c r="Q2485" s="70"/>
      <c r="R2485" s="70"/>
      <c r="S2485" s="70"/>
      <c r="T2485" s="70"/>
      <c r="U2485" s="70"/>
      <c r="V2485" s="71"/>
      <c r="W2485" s="71"/>
      <c r="X2485" s="71"/>
      <c r="Y2485" s="70"/>
      <c r="Z2485" s="70"/>
      <c r="AA2485" s="65"/>
      <c r="AB2485" s="65"/>
      <c r="AC2485" s="125"/>
      <c r="AD2485" s="125"/>
      <c r="AE2485" s="126"/>
      <c r="AF2485" s="126"/>
      <c r="AG2485" s="126"/>
      <c r="AH2485" s="125"/>
      <c r="AI2485" s="125"/>
      <c r="AJ2485" s="125"/>
      <c r="AK2485" s="125"/>
      <c r="AL2485" s="125"/>
      <c r="AM2485" s="125"/>
      <c r="AN2485" s="125"/>
      <c r="AO2485" s="66"/>
      <c r="AP2485" s="125"/>
      <c r="AQ2485" s="125"/>
      <c r="AR2485" s="125"/>
      <c r="AS2485" s="125"/>
      <c r="AT2485" s="125"/>
      <c r="AU2485" s="125"/>
      <c r="AV2485" s="125"/>
      <c r="AW2485" s="126"/>
      <c r="AX2485" s="126"/>
      <c r="AY2485" s="126"/>
      <c r="AZ2485" s="127"/>
      <c r="BA2485" s="128"/>
      <c r="BB2485" s="65"/>
      <c r="BC2485" s="65"/>
      <c r="BD2485" s="125"/>
      <c r="BE2485" s="125"/>
      <c r="BF2485" s="126"/>
      <c r="BG2485" s="126"/>
      <c r="BH2485" s="126"/>
      <c r="BI2485" s="125"/>
      <c r="BJ2485" s="125"/>
      <c r="BK2485" s="125"/>
      <c r="BL2485" s="125"/>
      <c r="BM2485" s="125"/>
      <c r="BN2485" s="125"/>
      <c r="BO2485" s="129"/>
      <c r="BP2485" s="66"/>
      <c r="BQ2485" s="129"/>
      <c r="BR2485" s="125"/>
      <c r="BS2485" s="125"/>
      <c r="BT2485" s="125"/>
      <c r="BU2485" s="125"/>
      <c r="BV2485" s="125"/>
      <c r="BW2485" s="125"/>
      <c r="BX2485" s="126"/>
      <c r="BY2485" s="126"/>
      <c r="BZ2485" s="126"/>
      <c r="CA2485" s="127"/>
      <c r="CB2485" s="128"/>
    </row>
    <row r="2486" spans="1:80" x14ac:dyDescent="0.3">
      <c r="A2486" s="65"/>
      <c r="B2486" s="72"/>
      <c r="C2486" s="73"/>
      <c r="D2486" s="74"/>
      <c r="E2486" s="74"/>
      <c r="F2486" s="74"/>
      <c r="G2486" s="75"/>
      <c r="H2486" s="75"/>
      <c r="I2486" s="75"/>
      <c r="J2486" s="75"/>
      <c r="K2486" s="75"/>
      <c r="L2486" s="75"/>
      <c r="M2486" s="80"/>
      <c r="N2486" s="194"/>
      <c r="O2486" s="70"/>
      <c r="P2486" s="70"/>
      <c r="Q2486" s="70"/>
      <c r="R2486" s="70"/>
      <c r="S2486" s="70"/>
      <c r="T2486" s="70"/>
      <c r="U2486" s="70"/>
      <c r="V2486" s="71"/>
      <c r="W2486" s="71"/>
      <c r="X2486" s="71"/>
      <c r="Y2486" s="70"/>
      <c r="Z2486" s="70"/>
      <c r="AA2486" s="65"/>
      <c r="AB2486" s="65"/>
      <c r="AC2486" s="125"/>
      <c r="AD2486" s="125"/>
      <c r="AE2486" s="126"/>
      <c r="AF2486" s="126"/>
      <c r="AG2486" s="126"/>
      <c r="AH2486" s="125"/>
      <c r="AI2486" s="125"/>
      <c r="AJ2486" s="125"/>
      <c r="AK2486" s="125"/>
      <c r="AL2486" s="125"/>
      <c r="AM2486" s="125"/>
      <c r="AN2486" s="125"/>
      <c r="AO2486" s="82"/>
      <c r="AP2486" s="125"/>
      <c r="AQ2486" s="125"/>
      <c r="AR2486" s="125"/>
      <c r="AS2486" s="125"/>
      <c r="AT2486" s="125"/>
      <c r="AU2486" s="125"/>
      <c r="AV2486" s="125"/>
      <c r="AW2486" s="126"/>
      <c r="AX2486" s="126"/>
      <c r="AY2486" s="126"/>
      <c r="AZ2486" s="125"/>
      <c r="BA2486" s="125"/>
      <c r="BB2486" s="65"/>
      <c r="BC2486" s="65"/>
      <c r="BD2486" s="125"/>
      <c r="BE2486" s="125"/>
      <c r="BF2486" s="126"/>
      <c r="BG2486" s="126"/>
      <c r="BH2486" s="126"/>
      <c r="BI2486" s="125"/>
      <c r="BJ2486" s="125"/>
      <c r="BK2486" s="125"/>
      <c r="BL2486" s="125"/>
      <c r="BM2486" s="125"/>
      <c r="BN2486" s="125"/>
      <c r="BO2486" s="129"/>
      <c r="BP2486" s="82"/>
      <c r="BQ2486" s="129"/>
      <c r="BR2486" s="125"/>
      <c r="BS2486" s="125"/>
      <c r="BT2486" s="125"/>
      <c r="BU2486" s="125"/>
      <c r="BV2486" s="125"/>
      <c r="BW2486" s="125"/>
      <c r="BX2486" s="126"/>
      <c r="BY2486" s="126"/>
      <c r="BZ2486" s="126"/>
      <c r="CA2486" s="125"/>
      <c r="CB2486" s="125"/>
    </row>
    <row r="2487" spans="1:80" x14ac:dyDescent="0.3">
      <c r="A2487" s="65"/>
      <c r="B2487" s="72"/>
      <c r="C2487" s="73"/>
      <c r="D2487" s="74"/>
      <c r="E2487" s="74"/>
      <c r="F2487" s="74"/>
      <c r="G2487" s="75"/>
      <c r="H2487" s="75"/>
      <c r="I2487" s="75"/>
      <c r="J2487" s="75"/>
      <c r="K2487" s="75"/>
      <c r="L2487" s="75"/>
      <c r="M2487" s="80"/>
      <c r="N2487" s="194"/>
      <c r="O2487" s="70"/>
      <c r="P2487" s="70"/>
      <c r="Q2487" s="70"/>
      <c r="R2487" s="70"/>
      <c r="S2487" s="70"/>
      <c r="T2487" s="70"/>
      <c r="U2487" s="70"/>
      <c r="V2487" s="71"/>
      <c r="W2487" s="71"/>
      <c r="X2487" s="71"/>
      <c r="Y2487" s="70"/>
      <c r="Z2487" s="70"/>
      <c r="AA2487" s="65"/>
      <c r="AB2487" s="65"/>
      <c r="AC2487" s="128"/>
      <c r="AD2487" s="127"/>
      <c r="AE2487" s="126"/>
      <c r="AF2487" s="126"/>
      <c r="AG2487" s="126"/>
      <c r="AH2487" s="125"/>
      <c r="AI2487" s="125"/>
      <c r="AJ2487" s="125"/>
      <c r="AK2487" s="125"/>
      <c r="AL2487" s="125"/>
      <c r="AM2487" s="125"/>
      <c r="AN2487" s="125"/>
      <c r="AO2487" s="66"/>
      <c r="AP2487" s="125"/>
      <c r="AQ2487" s="125"/>
      <c r="AR2487" s="125"/>
      <c r="AS2487" s="125"/>
      <c r="AT2487" s="125"/>
      <c r="AU2487" s="125"/>
      <c r="AV2487" s="125"/>
      <c r="AW2487" s="126"/>
      <c r="AX2487" s="126"/>
      <c r="AY2487" s="126"/>
      <c r="AZ2487" s="125"/>
      <c r="BA2487" s="125"/>
      <c r="BB2487" s="65"/>
      <c r="BC2487" s="65"/>
      <c r="BD2487" s="128"/>
      <c r="BE2487" s="127"/>
      <c r="BF2487" s="126"/>
      <c r="BG2487" s="126"/>
      <c r="BH2487" s="126"/>
      <c r="BI2487" s="125"/>
      <c r="BJ2487" s="125"/>
      <c r="BK2487" s="125"/>
      <c r="BL2487" s="125"/>
      <c r="BM2487" s="125"/>
      <c r="BN2487" s="125"/>
      <c r="BO2487" s="129"/>
      <c r="BP2487" s="66"/>
      <c r="BQ2487" s="129"/>
      <c r="BR2487" s="125"/>
      <c r="BS2487" s="125"/>
      <c r="BT2487" s="125"/>
      <c r="BU2487" s="125"/>
      <c r="BV2487" s="125"/>
      <c r="BW2487" s="125"/>
      <c r="BX2487" s="126"/>
      <c r="BY2487" s="126"/>
      <c r="BZ2487" s="126"/>
      <c r="CA2487" s="125"/>
      <c r="CB2487" s="125"/>
    </row>
    <row r="2488" spans="1:80" x14ac:dyDescent="0.3">
      <c r="A2488" s="65"/>
      <c r="B2488" s="72"/>
      <c r="C2488" s="73"/>
      <c r="D2488" s="74"/>
      <c r="E2488" s="74"/>
      <c r="F2488" s="74"/>
      <c r="G2488" s="75"/>
      <c r="H2488" s="75"/>
      <c r="I2488" s="75"/>
      <c r="J2488" s="75"/>
      <c r="K2488" s="75"/>
      <c r="L2488" s="75"/>
      <c r="M2488" s="80"/>
      <c r="N2488" s="194"/>
      <c r="O2488" s="70"/>
      <c r="P2488" s="70"/>
      <c r="Q2488" s="70"/>
      <c r="R2488" s="70"/>
      <c r="S2488" s="70"/>
      <c r="T2488" s="70"/>
      <c r="U2488" s="70"/>
      <c r="V2488" s="71"/>
      <c r="W2488" s="71"/>
      <c r="X2488" s="71"/>
      <c r="Y2488" s="70"/>
      <c r="Z2488" s="70"/>
      <c r="AA2488" s="65"/>
      <c r="AB2488" s="65"/>
      <c r="AC2488" s="128"/>
      <c r="AD2488" s="127"/>
      <c r="AE2488" s="126"/>
      <c r="AF2488" s="126"/>
      <c r="AG2488" s="126"/>
      <c r="AH2488" s="125"/>
      <c r="AI2488" s="125"/>
      <c r="AJ2488" s="125"/>
      <c r="AK2488" s="125"/>
      <c r="AL2488" s="125"/>
      <c r="AM2488" s="125"/>
      <c r="AN2488" s="125"/>
      <c r="AO2488" s="66"/>
      <c r="AP2488" s="125"/>
      <c r="AQ2488" s="125"/>
      <c r="AR2488" s="125"/>
      <c r="AS2488" s="125"/>
      <c r="AT2488" s="125"/>
      <c r="AU2488" s="125"/>
      <c r="AV2488" s="125"/>
      <c r="AW2488" s="126"/>
      <c r="AX2488" s="126"/>
      <c r="AY2488" s="126"/>
      <c r="AZ2488" s="125"/>
      <c r="BA2488" s="125"/>
      <c r="BB2488" s="65"/>
      <c r="BC2488" s="65"/>
      <c r="BD2488" s="128"/>
      <c r="BE2488" s="127"/>
      <c r="BF2488" s="126"/>
      <c r="BG2488" s="126"/>
      <c r="BH2488" s="126"/>
      <c r="BI2488" s="125"/>
      <c r="BJ2488" s="125"/>
      <c r="BK2488" s="125"/>
      <c r="BL2488" s="125"/>
      <c r="BM2488" s="125"/>
      <c r="BN2488" s="125"/>
      <c r="BO2488" s="129"/>
      <c r="BP2488" s="66"/>
      <c r="BQ2488" s="129"/>
      <c r="BR2488" s="125"/>
      <c r="BS2488" s="125"/>
      <c r="BT2488" s="125"/>
      <c r="BU2488" s="125"/>
      <c r="BV2488" s="125"/>
      <c r="BW2488" s="125"/>
      <c r="BX2488" s="126"/>
      <c r="BY2488" s="126"/>
      <c r="BZ2488" s="126"/>
      <c r="CA2488" s="125"/>
      <c r="CB2488" s="125"/>
    </row>
    <row r="2489" spans="1:80" x14ac:dyDescent="0.3">
      <c r="A2489" s="65"/>
      <c r="B2489" s="72"/>
      <c r="C2489" s="73"/>
      <c r="D2489" s="74"/>
      <c r="E2489" s="74"/>
      <c r="F2489" s="74"/>
      <c r="G2489" s="75"/>
      <c r="H2489" s="75"/>
      <c r="I2489" s="75"/>
      <c r="J2489" s="75"/>
      <c r="K2489" s="75"/>
      <c r="L2489" s="75"/>
      <c r="M2489" s="80"/>
      <c r="N2489" s="194"/>
      <c r="O2489" s="70"/>
      <c r="P2489" s="70"/>
      <c r="Q2489" s="70"/>
      <c r="R2489" s="70"/>
      <c r="S2489" s="70"/>
      <c r="T2489" s="70"/>
      <c r="U2489" s="70"/>
      <c r="V2489" s="71"/>
      <c r="W2489" s="71"/>
      <c r="X2489" s="71"/>
      <c r="Y2489" s="70"/>
      <c r="Z2489" s="70"/>
      <c r="AA2489" s="65"/>
      <c r="AB2489" s="65"/>
      <c r="AC2489" s="128"/>
      <c r="AD2489" s="127"/>
      <c r="AE2489" s="126"/>
      <c r="AF2489" s="126"/>
      <c r="AG2489" s="126"/>
      <c r="AH2489" s="125"/>
      <c r="AI2489" s="125"/>
      <c r="AJ2489" s="125"/>
      <c r="AK2489" s="125"/>
      <c r="AL2489" s="125"/>
      <c r="AM2489" s="125"/>
      <c r="AN2489" s="125"/>
      <c r="AO2489" s="66"/>
      <c r="AP2489" s="125"/>
      <c r="AQ2489" s="125"/>
      <c r="AR2489" s="125"/>
      <c r="AS2489" s="125"/>
      <c r="AT2489" s="125"/>
      <c r="AU2489" s="125"/>
      <c r="AV2489" s="125"/>
      <c r="AW2489" s="126"/>
      <c r="AX2489" s="126"/>
      <c r="AY2489" s="126"/>
      <c r="AZ2489" s="125"/>
      <c r="BA2489" s="125"/>
      <c r="BB2489" s="65"/>
      <c r="BC2489" s="65"/>
      <c r="BD2489" s="128"/>
      <c r="BE2489" s="127"/>
      <c r="BF2489" s="126"/>
      <c r="BG2489" s="126"/>
      <c r="BH2489" s="126"/>
      <c r="BI2489" s="125"/>
      <c r="BJ2489" s="125"/>
      <c r="BK2489" s="125"/>
      <c r="BL2489" s="125"/>
      <c r="BM2489" s="125"/>
      <c r="BN2489" s="125"/>
      <c r="BO2489" s="129"/>
      <c r="BP2489" s="66"/>
      <c r="BQ2489" s="129"/>
      <c r="BR2489" s="125"/>
      <c r="BS2489" s="125"/>
      <c r="BT2489" s="125"/>
      <c r="BU2489" s="125"/>
      <c r="BV2489" s="125"/>
      <c r="BW2489" s="125"/>
      <c r="BX2489" s="126"/>
      <c r="BY2489" s="126"/>
      <c r="BZ2489" s="126"/>
      <c r="CA2489" s="125"/>
      <c r="CB2489" s="125"/>
    </row>
    <row r="2490" spans="1:80" x14ac:dyDescent="0.3">
      <c r="A2490" s="65"/>
      <c r="B2490" s="72"/>
      <c r="C2490" s="73"/>
      <c r="D2490" s="74"/>
      <c r="E2490" s="74"/>
      <c r="F2490" s="74"/>
      <c r="G2490" s="75"/>
      <c r="H2490" s="75"/>
      <c r="I2490" s="75"/>
      <c r="J2490" s="75"/>
      <c r="K2490" s="75"/>
      <c r="L2490" s="75"/>
      <c r="M2490" s="80"/>
      <c r="N2490" s="194"/>
      <c r="O2490" s="70"/>
      <c r="P2490" s="70"/>
      <c r="Q2490" s="70"/>
      <c r="R2490" s="70"/>
      <c r="S2490" s="70"/>
      <c r="T2490" s="70"/>
      <c r="U2490" s="70"/>
      <c r="V2490" s="71"/>
      <c r="W2490" s="71"/>
      <c r="X2490" s="71"/>
      <c r="Y2490" s="70"/>
      <c r="Z2490" s="70"/>
      <c r="AA2490" s="65"/>
      <c r="AB2490" s="65"/>
      <c r="AC2490" s="128"/>
      <c r="AD2490" s="127"/>
      <c r="AE2490" s="126"/>
      <c r="AF2490" s="126"/>
      <c r="AG2490" s="126"/>
      <c r="AH2490" s="125"/>
      <c r="AI2490" s="125"/>
      <c r="AJ2490" s="125"/>
      <c r="AK2490" s="125"/>
      <c r="AL2490" s="125"/>
      <c r="AM2490" s="125"/>
      <c r="AN2490" s="125"/>
      <c r="AO2490" s="66"/>
      <c r="AP2490" s="125"/>
      <c r="AQ2490" s="125"/>
      <c r="AR2490" s="125"/>
      <c r="AS2490" s="125"/>
      <c r="AT2490" s="125"/>
      <c r="AU2490" s="125"/>
      <c r="AV2490" s="125"/>
      <c r="AW2490" s="126"/>
      <c r="AX2490" s="126"/>
      <c r="AY2490" s="126"/>
      <c r="AZ2490" s="125"/>
      <c r="BA2490" s="125"/>
      <c r="BB2490" s="65"/>
      <c r="BC2490" s="65"/>
      <c r="BD2490" s="128"/>
      <c r="BE2490" s="127"/>
      <c r="BF2490" s="126"/>
      <c r="BG2490" s="126"/>
      <c r="BH2490" s="126"/>
      <c r="BI2490" s="125"/>
      <c r="BJ2490" s="125"/>
      <c r="BK2490" s="125"/>
      <c r="BL2490" s="125"/>
      <c r="BM2490" s="125"/>
      <c r="BN2490" s="125"/>
      <c r="BO2490" s="129"/>
      <c r="BP2490" s="66"/>
      <c r="BQ2490" s="129"/>
      <c r="BR2490" s="125"/>
      <c r="BS2490" s="125"/>
      <c r="BT2490" s="125"/>
      <c r="BU2490" s="125"/>
      <c r="BV2490" s="125"/>
      <c r="BW2490" s="125"/>
      <c r="BX2490" s="126"/>
      <c r="BY2490" s="126"/>
      <c r="BZ2490" s="126"/>
      <c r="CA2490" s="125"/>
      <c r="CB2490" s="125"/>
    </row>
    <row r="2491" spans="1:80" x14ac:dyDescent="0.3">
      <c r="A2491" s="65"/>
      <c r="B2491" s="72"/>
      <c r="C2491" s="73"/>
      <c r="D2491" s="74"/>
      <c r="E2491" s="74"/>
      <c r="F2491" s="74"/>
      <c r="G2491" s="75"/>
      <c r="H2491" s="75"/>
      <c r="I2491" s="75"/>
      <c r="J2491" s="75"/>
      <c r="K2491" s="75"/>
      <c r="L2491" s="75"/>
      <c r="M2491" s="80"/>
      <c r="N2491" s="194"/>
      <c r="O2491" s="70"/>
      <c r="P2491" s="70"/>
      <c r="Q2491" s="70"/>
      <c r="R2491" s="70"/>
      <c r="S2491" s="70"/>
      <c r="T2491" s="70"/>
      <c r="U2491" s="70"/>
      <c r="V2491" s="71"/>
      <c r="W2491" s="71"/>
      <c r="X2491" s="71"/>
      <c r="Y2491" s="70"/>
      <c r="Z2491" s="70"/>
      <c r="AA2491" s="65"/>
      <c r="AB2491" s="65"/>
      <c r="AC2491" s="128"/>
      <c r="AD2491" s="127"/>
      <c r="AE2491" s="126"/>
      <c r="AF2491" s="126"/>
      <c r="AG2491" s="126"/>
      <c r="AH2491" s="125"/>
      <c r="AI2491" s="125"/>
      <c r="AJ2491" s="125"/>
      <c r="AK2491" s="125"/>
      <c r="AL2491" s="125"/>
      <c r="AM2491" s="125"/>
      <c r="AN2491" s="125"/>
      <c r="AO2491" s="66"/>
      <c r="AP2491" s="125"/>
      <c r="AQ2491" s="125"/>
      <c r="AR2491" s="125"/>
      <c r="AS2491" s="125"/>
      <c r="AT2491" s="125"/>
      <c r="AU2491" s="125"/>
      <c r="AV2491" s="125"/>
      <c r="AW2491" s="126"/>
      <c r="AX2491" s="126"/>
      <c r="AY2491" s="126"/>
      <c r="AZ2491" s="125"/>
      <c r="BA2491" s="125"/>
      <c r="BB2491" s="65"/>
      <c r="BC2491" s="65"/>
      <c r="BD2491" s="128"/>
      <c r="BE2491" s="127"/>
      <c r="BF2491" s="126"/>
      <c r="BG2491" s="126"/>
      <c r="BH2491" s="126"/>
      <c r="BI2491" s="125"/>
      <c r="BJ2491" s="125"/>
      <c r="BK2491" s="125"/>
      <c r="BL2491" s="125"/>
      <c r="BM2491" s="125"/>
      <c r="BN2491" s="125"/>
      <c r="BO2491" s="129"/>
      <c r="BP2491" s="66"/>
      <c r="BQ2491" s="129"/>
      <c r="BR2491" s="125"/>
      <c r="BS2491" s="125"/>
      <c r="BT2491" s="125"/>
      <c r="BU2491" s="125"/>
      <c r="BV2491" s="125"/>
      <c r="BW2491" s="125"/>
      <c r="BX2491" s="126"/>
      <c r="BY2491" s="126"/>
      <c r="BZ2491" s="126"/>
      <c r="CA2491" s="125"/>
      <c r="CB2491" s="125"/>
    </row>
    <row r="2492" spans="1:80" x14ac:dyDescent="0.3">
      <c r="A2492" s="65"/>
      <c r="B2492" s="72"/>
      <c r="C2492" s="73"/>
      <c r="D2492" s="74"/>
      <c r="E2492" s="74"/>
      <c r="F2492" s="74"/>
      <c r="G2492" s="75"/>
      <c r="H2492" s="75"/>
      <c r="I2492" s="75"/>
      <c r="J2492" s="75"/>
      <c r="K2492" s="75"/>
      <c r="L2492" s="75"/>
      <c r="M2492" s="80"/>
      <c r="N2492" s="194"/>
      <c r="O2492" s="70"/>
      <c r="P2492" s="70"/>
      <c r="Q2492" s="70"/>
      <c r="R2492" s="70"/>
      <c r="S2492" s="70"/>
      <c r="T2492" s="70"/>
      <c r="U2492" s="70"/>
      <c r="V2492" s="71"/>
      <c r="W2492" s="71"/>
      <c r="X2492" s="71"/>
      <c r="Y2492" s="70"/>
      <c r="Z2492" s="70"/>
      <c r="AA2492" s="65"/>
      <c r="AB2492" s="65"/>
      <c r="AC2492" s="128"/>
      <c r="AD2492" s="127"/>
      <c r="AE2492" s="126"/>
      <c r="AF2492" s="126"/>
      <c r="AG2492" s="126"/>
      <c r="AH2492" s="125"/>
      <c r="AI2492" s="125"/>
      <c r="AJ2492" s="125"/>
      <c r="AK2492" s="125"/>
      <c r="AL2492" s="125"/>
      <c r="AM2492" s="125"/>
      <c r="AN2492" s="125"/>
      <c r="AO2492" s="66"/>
      <c r="AP2492" s="125"/>
      <c r="AQ2492" s="125"/>
      <c r="AR2492" s="125"/>
      <c r="AS2492" s="125"/>
      <c r="AT2492" s="125"/>
      <c r="AU2492" s="125"/>
      <c r="AV2492" s="125"/>
      <c r="AW2492" s="126"/>
      <c r="AX2492" s="126"/>
      <c r="AY2492" s="126"/>
      <c r="AZ2492" s="125"/>
      <c r="BA2492" s="125"/>
      <c r="BB2492" s="65"/>
      <c r="BC2492" s="65"/>
      <c r="BD2492" s="128"/>
      <c r="BE2492" s="127"/>
      <c r="BF2492" s="126"/>
      <c r="BG2492" s="126"/>
      <c r="BH2492" s="126"/>
      <c r="BI2492" s="125"/>
      <c r="BJ2492" s="125"/>
      <c r="BK2492" s="125"/>
      <c r="BL2492" s="125"/>
      <c r="BM2492" s="125"/>
      <c r="BN2492" s="125"/>
      <c r="BO2492" s="129"/>
      <c r="BP2492" s="66"/>
      <c r="BQ2492" s="129"/>
      <c r="BR2492" s="125"/>
      <c r="BS2492" s="125"/>
      <c r="BT2492" s="125"/>
      <c r="BU2492" s="125"/>
      <c r="BV2492" s="125"/>
      <c r="BW2492" s="125"/>
      <c r="BX2492" s="126"/>
      <c r="BY2492" s="126"/>
      <c r="BZ2492" s="126"/>
      <c r="CA2492" s="125"/>
      <c r="CB2492" s="125"/>
    </row>
    <row r="2493" spans="1:80" x14ac:dyDescent="0.3">
      <c r="A2493" s="65"/>
      <c r="B2493" s="72"/>
      <c r="C2493" s="73"/>
      <c r="D2493" s="74"/>
      <c r="E2493" s="74"/>
      <c r="F2493" s="74"/>
      <c r="G2493" s="75"/>
      <c r="H2493" s="75"/>
      <c r="I2493" s="75"/>
      <c r="J2493" s="75"/>
      <c r="K2493" s="75"/>
      <c r="L2493" s="75"/>
      <c r="M2493" s="80"/>
      <c r="N2493" s="194"/>
      <c r="O2493" s="70"/>
      <c r="P2493" s="70"/>
      <c r="Q2493" s="70"/>
      <c r="R2493" s="70"/>
      <c r="S2493" s="70"/>
      <c r="T2493" s="70"/>
      <c r="U2493" s="70"/>
      <c r="V2493" s="71"/>
      <c r="W2493" s="71"/>
      <c r="X2493" s="71"/>
      <c r="Y2493" s="70"/>
      <c r="Z2493" s="70"/>
      <c r="AA2493" s="65"/>
      <c r="AB2493" s="65"/>
      <c r="AC2493" s="128"/>
      <c r="AD2493" s="127"/>
      <c r="AE2493" s="126"/>
      <c r="AF2493" s="126"/>
      <c r="AG2493" s="126"/>
      <c r="AH2493" s="125"/>
      <c r="AI2493" s="125"/>
      <c r="AJ2493" s="125"/>
      <c r="AK2493" s="125"/>
      <c r="AL2493" s="125"/>
      <c r="AM2493" s="125"/>
      <c r="AN2493" s="125"/>
      <c r="AO2493" s="66"/>
      <c r="AP2493" s="125"/>
      <c r="AQ2493" s="125"/>
      <c r="AR2493" s="125"/>
      <c r="AS2493" s="125"/>
      <c r="AT2493" s="125"/>
      <c r="AU2493" s="125"/>
      <c r="AV2493" s="125"/>
      <c r="AW2493" s="126"/>
      <c r="AX2493" s="126"/>
      <c r="AY2493" s="126"/>
      <c r="AZ2493" s="125"/>
      <c r="BA2493" s="125"/>
      <c r="BB2493" s="65"/>
      <c r="BC2493" s="65"/>
      <c r="BD2493" s="128"/>
      <c r="BE2493" s="127"/>
      <c r="BF2493" s="126"/>
      <c r="BG2493" s="126"/>
      <c r="BH2493" s="126"/>
      <c r="BI2493" s="125"/>
      <c r="BJ2493" s="125"/>
      <c r="BK2493" s="125"/>
      <c r="BL2493" s="125"/>
      <c r="BM2493" s="125"/>
      <c r="BN2493" s="125"/>
      <c r="BO2493" s="129"/>
      <c r="BP2493" s="66"/>
      <c r="BQ2493" s="129"/>
      <c r="BR2493" s="125"/>
      <c r="BS2493" s="125"/>
      <c r="BT2493" s="125"/>
      <c r="BU2493" s="125"/>
      <c r="BV2493" s="125"/>
      <c r="BW2493" s="125"/>
      <c r="BX2493" s="126"/>
      <c r="BY2493" s="126"/>
      <c r="BZ2493" s="126"/>
      <c r="CA2493" s="125"/>
      <c r="CB2493" s="125"/>
    </row>
    <row r="2494" spans="1:80" x14ac:dyDescent="0.3">
      <c r="A2494" s="65"/>
      <c r="B2494" s="72"/>
      <c r="C2494" s="73"/>
      <c r="D2494" s="74"/>
      <c r="E2494" s="74"/>
      <c r="F2494" s="74"/>
      <c r="G2494" s="75"/>
      <c r="H2494" s="75"/>
      <c r="I2494" s="75"/>
      <c r="J2494" s="75"/>
      <c r="K2494" s="75"/>
      <c r="L2494" s="75"/>
      <c r="M2494" s="80"/>
      <c r="N2494" s="194"/>
      <c r="O2494" s="70"/>
      <c r="P2494" s="70"/>
      <c r="Q2494" s="70"/>
      <c r="R2494" s="70"/>
      <c r="S2494" s="70"/>
      <c r="T2494" s="70"/>
      <c r="U2494" s="70"/>
      <c r="V2494" s="71"/>
      <c r="W2494" s="71"/>
      <c r="X2494" s="71"/>
      <c r="Y2494" s="70"/>
      <c r="Z2494" s="70"/>
      <c r="AA2494" s="65"/>
      <c r="AB2494" s="65"/>
      <c r="AC2494" s="128"/>
      <c r="AD2494" s="127"/>
      <c r="AE2494" s="126"/>
      <c r="AF2494" s="126"/>
      <c r="AG2494" s="126"/>
      <c r="AH2494" s="125"/>
      <c r="AI2494" s="125"/>
      <c r="AJ2494" s="125"/>
      <c r="AK2494" s="125"/>
      <c r="AL2494" s="125"/>
      <c r="AM2494" s="125"/>
      <c r="AN2494" s="125"/>
      <c r="AO2494" s="66"/>
      <c r="AP2494" s="125"/>
      <c r="AQ2494" s="125"/>
      <c r="AR2494" s="125"/>
      <c r="AS2494" s="125"/>
      <c r="AT2494" s="125"/>
      <c r="AU2494" s="125"/>
      <c r="AV2494" s="125"/>
      <c r="AW2494" s="126"/>
      <c r="AX2494" s="126"/>
      <c r="AY2494" s="126"/>
      <c r="AZ2494" s="125"/>
      <c r="BA2494" s="125"/>
      <c r="BB2494" s="65"/>
      <c r="BC2494" s="65"/>
      <c r="BD2494" s="128"/>
      <c r="BE2494" s="127"/>
      <c r="BF2494" s="126"/>
      <c r="BG2494" s="126"/>
      <c r="BH2494" s="126"/>
      <c r="BI2494" s="125"/>
      <c r="BJ2494" s="125"/>
      <c r="BK2494" s="125"/>
      <c r="BL2494" s="125"/>
      <c r="BM2494" s="125"/>
      <c r="BN2494" s="125"/>
      <c r="BO2494" s="129"/>
      <c r="BP2494" s="66"/>
      <c r="BQ2494" s="129"/>
      <c r="BR2494" s="125"/>
      <c r="BS2494" s="125"/>
      <c r="BT2494" s="125"/>
      <c r="BU2494" s="125"/>
      <c r="BV2494" s="125"/>
      <c r="BW2494" s="125"/>
      <c r="BX2494" s="126"/>
      <c r="BY2494" s="126"/>
      <c r="BZ2494" s="126"/>
      <c r="CA2494" s="125"/>
      <c r="CB2494" s="125"/>
    </row>
    <row r="2495" spans="1:80" x14ac:dyDescent="0.3">
      <c r="A2495" s="65"/>
      <c r="B2495" s="72"/>
      <c r="C2495" s="73"/>
      <c r="D2495" s="74"/>
      <c r="E2495" s="74"/>
      <c r="F2495" s="74"/>
      <c r="G2495" s="75"/>
      <c r="H2495" s="75"/>
      <c r="I2495" s="75"/>
      <c r="J2495" s="75"/>
      <c r="K2495" s="75"/>
      <c r="L2495" s="75"/>
      <c r="M2495" s="80"/>
      <c r="N2495" s="194"/>
      <c r="O2495" s="70"/>
      <c r="P2495" s="70"/>
      <c r="Q2495" s="70"/>
      <c r="R2495" s="70"/>
      <c r="S2495" s="70"/>
      <c r="T2495" s="70"/>
      <c r="U2495" s="70"/>
      <c r="V2495" s="71"/>
      <c r="W2495" s="71"/>
      <c r="X2495" s="71"/>
      <c r="Y2495" s="70"/>
      <c r="Z2495" s="70"/>
      <c r="AA2495" s="65"/>
      <c r="AB2495" s="65"/>
      <c r="AC2495" s="128"/>
      <c r="AD2495" s="127"/>
      <c r="AE2495" s="126"/>
      <c r="AF2495" s="126"/>
      <c r="AG2495" s="126"/>
      <c r="AH2495" s="125"/>
      <c r="AI2495" s="125"/>
      <c r="AJ2495" s="125"/>
      <c r="AK2495" s="125"/>
      <c r="AL2495" s="125"/>
      <c r="AM2495" s="125"/>
      <c r="AN2495" s="125"/>
      <c r="AO2495" s="66"/>
      <c r="AP2495" s="125"/>
      <c r="AQ2495" s="125"/>
      <c r="AR2495" s="125"/>
      <c r="AS2495" s="125"/>
      <c r="AT2495" s="125"/>
      <c r="AU2495" s="125"/>
      <c r="AV2495" s="125"/>
      <c r="AW2495" s="126"/>
      <c r="AX2495" s="126"/>
      <c r="AY2495" s="126"/>
      <c r="AZ2495" s="125"/>
      <c r="BA2495" s="125"/>
      <c r="BB2495" s="65"/>
      <c r="BC2495" s="65"/>
      <c r="BD2495" s="128"/>
      <c r="BE2495" s="127"/>
      <c r="BF2495" s="126"/>
      <c r="BG2495" s="126"/>
      <c r="BH2495" s="126"/>
      <c r="BI2495" s="125"/>
      <c r="BJ2495" s="125"/>
      <c r="BK2495" s="125"/>
      <c r="BL2495" s="125"/>
      <c r="BM2495" s="125"/>
      <c r="BN2495" s="125"/>
      <c r="BO2495" s="129"/>
      <c r="BP2495" s="66"/>
      <c r="BQ2495" s="129"/>
      <c r="BR2495" s="125"/>
      <c r="BS2495" s="125"/>
      <c r="BT2495" s="125"/>
      <c r="BU2495" s="125"/>
      <c r="BV2495" s="125"/>
      <c r="BW2495" s="125"/>
      <c r="BX2495" s="126"/>
      <c r="BY2495" s="126"/>
      <c r="BZ2495" s="126"/>
      <c r="CA2495" s="125"/>
      <c r="CB2495" s="125"/>
    </row>
    <row r="2496" spans="1:80" x14ac:dyDescent="0.3">
      <c r="A2496" s="65"/>
      <c r="B2496" s="72"/>
      <c r="C2496" s="73"/>
      <c r="D2496" s="74"/>
      <c r="E2496" s="74"/>
      <c r="F2496" s="74"/>
      <c r="G2496" s="75"/>
      <c r="H2496" s="75"/>
      <c r="I2496" s="75"/>
      <c r="J2496" s="75"/>
      <c r="K2496" s="75"/>
      <c r="L2496" s="75"/>
      <c r="M2496" s="80"/>
      <c r="N2496" s="194"/>
      <c r="O2496" s="70"/>
      <c r="P2496" s="70"/>
      <c r="Q2496" s="70"/>
      <c r="R2496" s="70"/>
      <c r="S2496" s="70"/>
      <c r="T2496" s="70"/>
      <c r="U2496" s="70"/>
      <c r="V2496" s="71"/>
      <c r="W2496" s="71"/>
      <c r="X2496" s="71"/>
      <c r="Y2496" s="70"/>
      <c r="Z2496" s="70"/>
      <c r="AA2496" s="65"/>
      <c r="AB2496" s="65"/>
      <c r="AC2496" s="128"/>
      <c r="AD2496" s="127"/>
      <c r="AE2496" s="126"/>
      <c r="AF2496" s="126"/>
      <c r="AG2496" s="126"/>
      <c r="AH2496" s="125"/>
      <c r="AI2496" s="125"/>
      <c r="AJ2496" s="125"/>
      <c r="AK2496" s="125"/>
      <c r="AL2496" s="125"/>
      <c r="AM2496" s="125"/>
      <c r="AN2496" s="125"/>
      <c r="AO2496" s="66"/>
      <c r="AP2496" s="125"/>
      <c r="AQ2496" s="125"/>
      <c r="AR2496" s="125"/>
      <c r="AS2496" s="125"/>
      <c r="AT2496" s="125"/>
      <c r="AU2496" s="125"/>
      <c r="AV2496" s="125"/>
      <c r="AW2496" s="126"/>
      <c r="AX2496" s="126"/>
      <c r="AY2496" s="126"/>
      <c r="AZ2496" s="125"/>
      <c r="BA2496" s="125"/>
      <c r="BB2496" s="65"/>
      <c r="BC2496" s="65"/>
      <c r="BD2496" s="128"/>
      <c r="BE2496" s="127"/>
      <c r="BF2496" s="126"/>
      <c r="BG2496" s="126"/>
      <c r="BH2496" s="126"/>
      <c r="BI2496" s="125"/>
      <c r="BJ2496" s="125"/>
      <c r="BK2496" s="125"/>
      <c r="BL2496" s="125"/>
      <c r="BM2496" s="125"/>
      <c r="BN2496" s="125"/>
      <c r="BO2496" s="129"/>
      <c r="BP2496" s="66"/>
      <c r="BQ2496" s="129"/>
      <c r="BR2496" s="125"/>
      <c r="BS2496" s="125"/>
      <c r="BT2496" s="125"/>
      <c r="BU2496" s="125"/>
      <c r="BV2496" s="125"/>
      <c r="BW2496" s="125"/>
      <c r="BX2496" s="126"/>
      <c r="BY2496" s="126"/>
      <c r="BZ2496" s="126"/>
      <c r="CA2496" s="125"/>
      <c r="CB2496" s="125"/>
    </row>
    <row r="2497" spans="1:80" x14ac:dyDescent="0.3">
      <c r="A2497" s="65"/>
      <c r="B2497" s="72"/>
      <c r="C2497" s="73"/>
      <c r="D2497" s="74"/>
      <c r="E2497" s="74"/>
      <c r="F2497" s="74"/>
      <c r="G2497" s="75"/>
      <c r="H2497" s="75"/>
      <c r="I2497" s="75"/>
      <c r="J2497" s="75"/>
      <c r="K2497" s="75"/>
      <c r="L2497" s="75"/>
      <c r="M2497" s="80"/>
      <c r="N2497" s="194"/>
      <c r="O2497" s="70"/>
      <c r="P2497" s="70"/>
      <c r="Q2497" s="70"/>
      <c r="R2497" s="70"/>
      <c r="S2497" s="70"/>
      <c r="T2497" s="70"/>
      <c r="U2497" s="70"/>
      <c r="V2497" s="71"/>
      <c r="W2497" s="71"/>
      <c r="X2497" s="71"/>
      <c r="Y2497" s="70"/>
      <c r="Z2497" s="70"/>
      <c r="AA2497" s="65"/>
      <c r="AB2497" s="65"/>
      <c r="AC2497" s="128"/>
      <c r="AD2497" s="127"/>
      <c r="AE2497" s="126"/>
      <c r="AF2497" s="126"/>
      <c r="AG2497" s="126"/>
      <c r="AH2497" s="125"/>
      <c r="AI2497" s="125"/>
      <c r="AJ2497" s="125"/>
      <c r="AK2497" s="125"/>
      <c r="AL2497" s="125"/>
      <c r="AM2497" s="125"/>
      <c r="AN2497" s="125"/>
      <c r="AO2497" s="66"/>
      <c r="AP2497" s="125"/>
      <c r="AQ2497" s="125"/>
      <c r="AR2497" s="125"/>
      <c r="AS2497" s="125"/>
      <c r="AT2497" s="125"/>
      <c r="AU2497" s="125"/>
      <c r="AV2497" s="125"/>
      <c r="AW2497" s="126"/>
      <c r="AX2497" s="126"/>
      <c r="AY2497" s="126"/>
      <c r="AZ2497" s="125"/>
      <c r="BA2497" s="125"/>
      <c r="BB2497" s="65"/>
      <c r="BC2497" s="65"/>
      <c r="BD2497" s="128"/>
      <c r="BE2497" s="127"/>
      <c r="BF2497" s="126"/>
      <c r="BG2497" s="126"/>
      <c r="BH2497" s="126"/>
      <c r="BI2497" s="125"/>
      <c r="BJ2497" s="125"/>
      <c r="BK2497" s="125"/>
      <c r="BL2497" s="125"/>
      <c r="BM2497" s="125"/>
      <c r="BN2497" s="125"/>
      <c r="BO2497" s="129"/>
      <c r="BP2497" s="66"/>
      <c r="BQ2497" s="129"/>
      <c r="BR2497" s="125"/>
      <c r="BS2497" s="125"/>
      <c r="BT2497" s="125"/>
      <c r="BU2497" s="125"/>
      <c r="BV2497" s="125"/>
      <c r="BW2497" s="125"/>
      <c r="BX2497" s="126"/>
      <c r="BY2497" s="126"/>
      <c r="BZ2497" s="126"/>
      <c r="CA2497" s="125"/>
      <c r="CB2497" s="125"/>
    </row>
    <row r="2498" spans="1:80" x14ac:dyDescent="0.3">
      <c r="A2498" s="65"/>
      <c r="B2498" s="72"/>
      <c r="C2498" s="73"/>
      <c r="D2498" s="74"/>
      <c r="E2498" s="74"/>
      <c r="F2498" s="74"/>
      <c r="G2498" s="75"/>
      <c r="H2498" s="75"/>
      <c r="I2498" s="75"/>
      <c r="J2498" s="75"/>
      <c r="K2498" s="75"/>
      <c r="L2498" s="75"/>
      <c r="M2498" s="80"/>
      <c r="N2498" s="194"/>
      <c r="O2498" s="70"/>
      <c r="P2498" s="70"/>
      <c r="Q2498" s="70"/>
      <c r="R2498" s="70"/>
      <c r="S2498" s="70"/>
      <c r="T2498" s="70"/>
      <c r="U2498" s="70"/>
      <c r="V2498" s="71"/>
      <c r="W2498" s="71"/>
      <c r="X2498" s="71"/>
      <c r="Y2498" s="70"/>
      <c r="Z2498" s="70"/>
      <c r="AA2498" s="65"/>
      <c r="AB2498" s="65"/>
      <c r="AC2498" s="128"/>
      <c r="AD2498" s="127"/>
      <c r="AE2498" s="126"/>
      <c r="AF2498" s="126"/>
      <c r="AG2498" s="126"/>
      <c r="AH2498" s="125"/>
      <c r="AI2498" s="125"/>
      <c r="AJ2498" s="125"/>
      <c r="AK2498" s="125"/>
      <c r="AL2498" s="125"/>
      <c r="AM2498" s="125"/>
      <c r="AN2498" s="125"/>
      <c r="AO2498" s="66"/>
      <c r="AP2498" s="125"/>
      <c r="AQ2498" s="125"/>
      <c r="AR2498" s="125"/>
      <c r="AS2498" s="125"/>
      <c r="AT2498" s="125"/>
      <c r="AU2498" s="125"/>
      <c r="AV2498" s="125"/>
      <c r="AW2498" s="126"/>
      <c r="AX2498" s="126"/>
      <c r="AY2498" s="126"/>
      <c r="AZ2498" s="125"/>
      <c r="BA2498" s="125"/>
      <c r="BB2498" s="65"/>
      <c r="BC2498" s="65"/>
      <c r="BD2498" s="128"/>
      <c r="BE2498" s="127"/>
      <c r="BF2498" s="126"/>
      <c r="BG2498" s="126"/>
      <c r="BH2498" s="126"/>
      <c r="BI2498" s="125"/>
      <c r="BJ2498" s="125"/>
      <c r="BK2498" s="125"/>
      <c r="BL2498" s="125"/>
      <c r="BM2498" s="125"/>
      <c r="BN2498" s="125"/>
      <c r="BO2498" s="129"/>
      <c r="BP2498" s="66"/>
      <c r="BQ2498" s="129"/>
      <c r="BR2498" s="125"/>
      <c r="BS2498" s="125"/>
      <c r="BT2498" s="125"/>
      <c r="BU2498" s="125"/>
      <c r="BV2498" s="125"/>
      <c r="BW2498" s="125"/>
      <c r="BX2498" s="126"/>
      <c r="BY2498" s="126"/>
      <c r="BZ2498" s="126"/>
      <c r="CA2498" s="125"/>
      <c r="CB2498" s="125"/>
    </row>
    <row r="2499" spans="1:80" x14ac:dyDescent="0.3">
      <c r="A2499" s="65"/>
      <c r="B2499" s="65"/>
      <c r="C2499" s="65"/>
      <c r="D2499" s="65"/>
      <c r="E2499" s="65"/>
      <c r="F2499" s="65"/>
      <c r="G2499" s="65"/>
      <c r="H2499" s="65"/>
      <c r="I2499" s="65"/>
      <c r="J2499" s="65"/>
      <c r="K2499" s="65"/>
      <c r="L2499" s="65"/>
      <c r="M2499" s="99"/>
      <c r="N2499" s="66"/>
      <c r="O2499" s="99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5"/>
      <c r="AC2499" s="128"/>
      <c r="AD2499" s="127"/>
      <c r="AE2499" s="126"/>
      <c r="AF2499" s="126"/>
      <c r="AG2499" s="126"/>
      <c r="AH2499" s="125"/>
      <c r="AI2499" s="125"/>
      <c r="AJ2499" s="125"/>
      <c r="AK2499" s="125"/>
      <c r="AL2499" s="125"/>
      <c r="AM2499" s="125"/>
      <c r="AN2499" s="125"/>
      <c r="AO2499" s="66"/>
      <c r="AP2499" s="125"/>
      <c r="AQ2499" s="125"/>
      <c r="AR2499" s="125"/>
      <c r="AS2499" s="125"/>
      <c r="AT2499" s="125"/>
      <c r="AU2499" s="125"/>
      <c r="AV2499" s="125"/>
      <c r="AW2499" s="126"/>
      <c r="AX2499" s="126"/>
      <c r="AY2499" s="126"/>
      <c r="AZ2499" s="125"/>
      <c r="BA2499" s="125"/>
      <c r="BB2499" s="65"/>
      <c r="BC2499" s="65"/>
      <c r="BD2499" s="128"/>
      <c r="BE2499" s="127"/>
      <c r="BF2499" s="126"/>
      <c r="BG2499" s="126"/>
      <c r="BH2499" s="126"/>
      <c r="BI2499" s="125"/>
      <c r="BJ2499" s="125"/>
      <c r="BK2499" s="125"/>
      <c r="BL2499" s="125"/>
      <c r="BM2499" s="125"/>
      <c r="BN2499" s="125"/>
      <c r="BO2499" s="129"/>
      <c r="BP2499" s="66"/>
      <c r="BQ2499" s="129"/>
      <c r="BR2499" s="125"/>
      <c r="BS2499" s="125"/>
      <c r="BT2499" s="125"/>
      <c r="BU2499" s="125"/>
      <c r="BV2499" s="125"/>
      <c r="BW2499" s="125"/>
      <c r="BX2499" s="126"/>
      <c r="BY2499" s="126"/>
      <c r="BZ2499" s="126"/>
      <c r="CA2499" s="125"/>
      <c r="CB2499" s="125"/>
    </row>
    <row r="2500" spans="1:80" x14ac:dyDescent="0.3">
      <c r="A2500" s="65"/>
      <c r="B2500" s="68"/>
      <c r="C2500" s="68"/>
      <c r="D2500" s="68"/>
      <c r="E2500" s="68"/>
      <c r="F2500" s="68"/>
      <c r="G2500" s="68"/>
      <c r="H2500" s="68"/>
      <c r="I2500" s="68"/>
      <c r="J2500" s="68"/>
      <c r="K2500" s="68"/>
      <c r="L2500" s="68"/>
      <c r="M2500" s="87"/>
      <c r="N2500" s="68"/>
      <c r="O2500" s="87"/>
      <c r="P2500" s="68"/>
      <c r="Q2500" s="68"/>
      <c r="R2500" s="68"/>
      <c r="S2500" s="68"/>
      <c r="T2500" s="68"/>
      <c r="U2500" s="68"/>
      <c r="V2500" s="68"/>
      <c r="W2500" s="68"/>
      <c r="X2500" s="68"/>
      <c r="Y2500" s="68"/>
      <c r="Z2500" s="68"/>
      <c r="AA2500" s="65"/>
      <c r="AB2500" s="65"/>
      <c r="AC2500" s="128"/>
      <c r="AD2500" s="127"/>
      <c r="AE2500" s="126"/>
      <c r="AF2500" s="126"/>
      <c r="AG2500" s="126"/>
      <c r="AH2500" s="125"/>
      <c r="AI2500" s="125"/>
      <c r="AJ2500" s="125"/>
      <c r="AK2500" s="125"/>
      <c r="AL2500" s="125"/>
      <c r="AM2500" s="125"/>
      <c r="AN2500" s="125"/>
      <c r="AO2500" s="66"/>
      <c r="AP2500" s="125"/>
      <c r="AQ2500" s="125"/>
      <c r="AR2500" s="125"/>
      <c r="AS2500" s="125"/>
      <c r="AT2500" s="125"/>
      <c r="AU2500" s="125"/>
      <c r="AV2500" s="125"/>
      <c r="AW2500" s="126"/>
      <c r="AX2500" s="126"/>
      <c r="AY2500" s="126"/>
      <c r="AZ2500" s="125"/>
      <c r="BA2500" s="125"/>
      <c r="BB2500" s="65"/>
      <c r="BC2500" s="65"/>
      <c r="BD2500" s="128"/>
      <c r="BE2500" s="127"/>
      <c r="BF2500" s="126"/>
      <c r="BG2500" s="126"/>
      <c r="BH2500" s="126"/>
      <c r="BI2500" s="125"/>
      <c r="BJ2500" s="125"/>
      <c r="BK2500" s="125"/>
      <c r="BL2500" s="125"/>
      <c r="BM2500" s="125"/>
      <c r="BN2500" s="125"/>
      <c r="BO2500" s="129"/>
      <c r="BP2500" s="66"/>
      <c r="BQ2500" s="129"/>
      <c r="BR2500" s="125"/>
      <c r="BS2500" s="125"/>
      <c r="BT2500" s="125"/>
      <c r="BU2500" s="125"/>
      <c r="BV2500" s="125"/>
      <c r="BW2500" s="125"/>
      <c r="BX2500" s="126"/>
      <c r="BY2500" s="126"/>
      <c r="BZ2500" s="126"/>
      <c r="CA2500" s="125"/>
      <c r="CB2500" s="125"/>
    </row>
    <row r="2501" spans="1:80" x14ac:dyDescent="0.3">
      <c r="A2501" s="65"/>
      <c r="B2501" s="77"/>
      <c r="C2501" s="77"/>
      <c r="D2501" s="78"/>
      <c r="E2501" s="78"/>
      <c r="F2501" s="78"/>
      <c r="G2501" s="79"/>
      <c r="H2501" s="79"/>
      <c r="I2501" s="79"/>
      <c r="J2501" s="79"/>
      <c r="K2501" s="79"/>
      <c r="L2501" s="79"/>
      <c r="M2501" s="80"/>
      <c r="N2501" s="68"/>
      <c r="O2501" s="80"/>
      <c r="P2501" s="79"/>
      <c r="Q2501" s="79"/>
      <c r="R2501" s="79"/>
      <c r="S2501" s="79"/>
      <c r="T2501" s="79"/>
      <c r="U2501" s="79"/>
      <c r="V2501" s="78"/>
      <c r="W2501" s="78"/>
      <c r="X2501" s="78"/>
      <c r="Y2501" s="77"/>
      <c r="Z2501" s="77"/>
      <c r="AA2501" s="65"/>
      <c r="AB2501" s="65"/>
      <c r="AC2501" s="128"/>
      <c r="AD2501" s="127"/>
      <c r="AE2501" s="126"/>
      <c r="AF2501" s="126"/>
      <c r="AG2501" s="126"/>
      <c r="AH2501" s="125"/>
      <c r="AI2501" s="125"/>
      <c r="AJ2501" s="125"/>
      <c r="AK2501" s="125"/>
      <c r="AL2501" s="125"/>
      <c r="AM2501" s="125"/>
      <c r="AN2501" s="125"/>
      <c r="AO2501" s="66"/>
      <c r="AP2501" s="125"/>
      <c r="AQ2501" s="125"/>
      <c r="AR2501" s="125"/>
      <c r="AS2501" s="125"/>
      <c r="AT2501" s="125"/>
      <c r="AU2501" s="125"/>
      <c r="AV2501" s="125"/>
      <c r="AW2501" s="126"/>
      <c r="AX2501" s="126"/>
      <c r="AY2501" s="126"/>
      <c r="AZ2501" s="125"/>
      <c r="BA2501" s="125"/>
      <c r="BB2501" s="65"/>
      <c r="BC2501" s="65"/>
      <c r="BD2501" s="128"/>
      <c r="BE2501" s="127"/>
      <c r="BF2501" s="126"/>
      <c r="BG2501" s="126"/>
      <c r="BH2501" s="126"/>
      <c r="BI2501" s="125"/>
      <c r="BJ2501" s="125"/>
      <c r="BK2501" s="125"/>
      <c r="BL2501" s="125"/>
      <c r="BM2501" s="125"/>
      <c r="BN2501" s="125"/>
      <c r="BO2501" s="129"/>
      <c r="BP2501" s="66"/>
      <c r="BQ2501" s="129"/>
      <c r="BR2501" s="125"/>
      <c r="BS2501" s="125"/>
      <c r="BT2501" s="125"/>
      <c r="BU2501" s="125"/>
      <c r="BV2501" s="125"/>
      <c r="BW2501" s="125"/>
      <c r="BX2501" s="126"/>
      <c r="BY2501" s="126"/>
      <c r="BZ2501" s="126"/>
      <c r="CA2501" s="125"/>
      <c r="CB2501" s="125"/>
    </row>
    <row r="2502" spans="1:80" x14ac:dyDescent="0.3">
      <c r="A2502" s="65"/>
      <c r="B2502" s="72"/>
      <c r="C2502" s="72"/>
      <c r="D2502" s="78"/>
      <c r="E2502" s="78"/>
      <c r="F2502" s="78"/>
      <c r="G2502" s="80"/>
      <c r="H2502" s="80"/>
      <c r="I2502" s="80"/>
      <c r="J2502" s="80"/>
      <c r="K2502" s="80"/>
      <c r="L2502" s="80"/>
      <c r="M2502" s="80"/>
      <c r="N2502" s="81"/>
      <c r="O2502" s="80"/>
      <c r="P2502" s="80"/>
      <c r="Q2502" s="80"/>
      <c r="R2502" s="80"/>
      <c r="S2502" s="80"/>
      <c r="T2502" s="80"/>
      <c r="U2502" s="80"/>
      <c r="V2502" s="78"/>
      <c r="W2502" s="78"/>
      <c r="X2502" s="78"/>
      <c r="Y2502" s="72"/>
      <c r="Z2502" s="72"/>
      <c r="AA2502" s="65"/>
      <c r="AB2502" s="65"/>
      <c r="AC2502" s="128"/>
      <c r="AD2502" s="127"/>
      <c r="AE2502" s="126"/>
      <c r="AF2502" s="126"/>
      <c r="AG2502" s="126"/>
      <c r="AH2502" s="125"/>
      <c r="AI2502" s="125"/>
      <c r="AJ2502" s="125"/>
      <c r="AK2502" s="125"/>
      <c r="AL2502" s="125"/>
      <c r="AM2502" s="125"/>
      <c r="AN2502" s="125"/>
      <c r="AO2502" s="66"/>
      <c r="AP2502" s="125"/>
      <c r="AQ2502" s="125"/>
      <c r="AR2502" s="125"/>
      <c r="AS2502" s="125"/>
      <c r="AT2502" s="125"/>
      <c r="AU2502" s="125"/>
      <c r="AV2502" s="125"/>
      <c r="AW2502" s="126"/>
      <c r="AX2502" s="126"/>
      <c r="AY2502" s="126"/>
      <c r="AZ2502" s="125"/>
      <c r="BA2502" s="125"/>
      <c r="BB2502" s="65"/>
      <c r="BC2502" s="65"/>
      <c r="BD2502" s="128"/>
      <c r="BE2502" s="127"/>
      <c r="BF2502" s="126"/>
      <c r="BG2502" s="126"/>
      <c r="BH2502" s="126"/>
      <c r="BI2502" s="125"/>
      <c r="BJ2502" s="125"/>
      <c r="BK2502" s="125"/>
      <c r="BL2502" s="125"/>
      <c r="BM2502" s="125"/>
      <c r="BN2502" s="125"/>
      <c r="BO2502" s="129"/>
      <c r="BP2502" s="66"/>
      <c r="BQ2502" s="129"/>
      <c r="BR2502" s="125"/>
      <c r="BS2502" s="125"/>
      <c r="BT2502" s="125"/>
      <c r="BU2502" s="125"/>
      <c r="BV2502" s="125"/>
      <c r="BW2502" s="125"/>
      <c r="BX2502" s="126"/>
      <c r="BY2502" s="126"/>
      <c r="BZ2502" s="126"/>
      <c r="CA2502" s="125"/>
      <c r="CB2502" s="125"/>
    </row>
    <row r="2503" spans="1:80" x14ac:dyDescent="0.3">
      <c r="A2503" s="65"/>
      <c r="B2503" s="128"/>
      <c r="C2503" s="127"/>
      <c r="D2503" s="126"/>
      <c r="E2503" s="126"/>
      <c r="F2503" s="126"/>
      <c r="G2503" s="125"/>
      <c r="H2503" s="125"/>
      <c r="I2503" s="125"/>
      <c r="J2503" s="125"/>
      <c r="K2503" s="125"/>
      <c r="L2503" s="125"/>
      <c r="M2503" s="125"/>
      <c r="N2503" s="66"/>
      <c r="O2503" s="125"/>
      <c r="P2503" s="125"/>
      <c r="Q2503" s="125"/>
      <c r="R2503" s="125"/>
      <c r="S2503" s="125"/>
      <c r="T2503" s="125"/>
      <c r="U2503" s="125"/>
      <c r="V2503" s="126"/>
      <c r="W2503" s="126"/>
      <c r="X2503" s="126"/>
      <c r="Y2503" s="125"/>
      <c r="Z2503" s="125"/>
      <c r="AA2503" s="65"/>
      <c r="AB2503" s="65"/>
      <c r="AC2503" s="128"/>
      <c r="AD2503" s="127"/>
      <c r="AE2503" s="126"/>
      <c r="AF2503" s="126"/>
      <c r="AG2503" s="126"/>
      <c r="AH2503" s="125"/>
      <c r="AI2503" s="125"/>
      <c r="AJ2503" s="125"/>
      <c r="AK2503" s="125"/>
      <c r="AL2503" s="125"/>
      <c r="AM2503" s="125"/>
      <c r="AN2503" s="125"/>
      <c r="AO2503" s="66"/>
      <c r="AP2503" s="125"/>
      <c r="AQ2503" s="125"/>
      <c r="AR2503" s="125"/>
      <c r="AS2503" s="125"/>
      <c r="AT2503" s="125"/>
      <c r="AU2503" s="125"/>
      <c r="AV2503" s="125"/>
      <c r="AW2503" s="126"/>
      <c r="AX2503" s="126"/>
      <c r="AY2503" s="126"/>
      <c r="AZ2503" s="125"/>
      <c r="BA2503" s="125"/>
      <c r="BB2503" s="65"/>
      <c r="BC2503" s="65"/>
      <c r="BD2503" s="128"/>
      <c r="BE2503" s="127"/>
      <c r="BF2503" s="126"/>
      <c r="BG2503" s="126"/>
      <c r="BH2503" s="126"/>
      <c r="BI2503" s="125"/>
      <c r="BJ2503" s="125"/>
      <c r="BK2503" s="125"/>
      <c r="BL2503" s="125"/>
      <c r="BM2503" s="125"/>
      <c r="BN2503" s="125"/>
      <c r="BO2503" s="129"/>
      <c r="BP2503" s="66"/>
      <c r="BQ2503" s="129"/>
      <c r="BR2503" s="125"/>
      <c r="BS2503" s="125"/>
      <c r="BT2503" s="125"/>
      <c r="BU2503" s="125"/>
      <c r="BV2503" s="125"/>
      <c r="BW2503" s="125"/>
      <c r="BX2503" s="126"/>
      <c r="BY2503" s="126"/>
      <c r="BZ2503" s="126"/>
      <c r="CA2503" s="125"/>
      <c r="CB2503" s="125"/>
    </row>
    <row r="2504" spans="1:80" x14ac:dyDescent="0.3">
      <c r="A2504" s="65"/>
      <c r="B2504" s="223"/>
      <c r="C2504" s="224"/>
      <c r="D2504" s="65"/>
      <c r="E2504" s="65"/>
      <c r="F2504" s="223"/>
      <c r="G2504" s="224"/>
      <c r="H2504" s="65"/>
      <c r="I2504" s="65"/>
      <c r="J2504" s="223"/>
      <c r="K2504" s="224"/>
      <c r="L2504" s="65"/>
      <c r="M2504" s="233"/>
      <c r="N2504" s="233"/>
      <c r="O2504" s="233"/>
      <c r="P2504" s="65"/>
      <c r="Q2504" s="223"/>
      <c r="R2504" s="224"/>
      <c r="S2504" s="65"/>
      <c r="T2504" s="65"/>
      <c r="U2504" s="223"/>
      <c r="V2504" s="224"/>
      <c r="W2504" s="65"/>
      <c r="X2504" s="65"/>
      <c r="Y2504" s="223"/>
      <c r="Z2504" s="224"/>
      <c r="AA2504" s="65"/>
      <c r="AB2504" s="65"/>
      <c r="AC2504" s="128"/>
      <c r="AD2504" s="127"/>
      <c r="AE2504" s="126"/>
      <c r="AF2504" s="126"/>
      <c r="AG2504" s="126"/>
      <c r="AH2504" s="125"/>
      <c r="AI2504" s="125"/>
      <c r="AJ2504" s="125"/>
      <c r="AK2504" s="125"/>
      <c r="AL2504" s="125"/>
      <c r="AM2504" s="125"/>
      <c r="AN2504" s="125"/>
      <c r="AO2504" s="66"/>
      <c r="AP2504" s="125"/>
      <c r="AQ2504" s="125"/>
      <c r="AR2504" s="125"/>
      <c r="AS2504" s="125"/>
      <c r="AT2504" s="125"/>
      <c r="AU2504" s="125"/>
      <c r="AV2504" s="125"/>
      <c r="AW2504" s="126"/>
      <c r="AX2504" s="126"/>
      <c r="AY2504" s="126"/>
      <c r="AZ2504" s="125"/>
      <c r="BA2504" s="125"/>
      <c r="BB2504" s="65"/>
      <c r="BC2504" s="65"/>
      <c r="BD2504" s="128"/>
      <c r="BE2504" s="127"/>
      <c r="BF2504" s="126"/>
      <c r="BG2504" s="126"/>
      <c r="BH2504" s="126"/>
      <c r="BI2504" s="125"/>
      <c r="BJ2504" s="125"/>
      <c r="BK2504" s="125"/>
      <c r="BL2504" s="125"/>
      <c r="BM2504" s="125"/>
      <c r="BN2504" s="125"/>
      <c r="BO2504" s="129"/>
      <c r="BP2504" s="66"/>
      <c r="BQ2504" s="129"/>
      <c r="BR2504" s="125"/>
      <c r="BS2504" s="125"/>
      <c r="BT2504" s="125"/>
      <c r="BU2504" s="125"/>
      <c r="BV2504" s="125"/>
      <c r="BW2504" s="125"/>
      <c r="BX2504" s="126"/>
      <c r="BY2504" s="126"/>
      <c r="BZ2504" s="126"/>
      <c r="CA2504" s="125"/>
      <c r="CB2504" s="125"/>
    </row>
    <row r="2505" spans="1:80" x14ac:dyDescent="0.3">
      <c r="A2505" s="65"/>
      <c r="B2505" s="225"/>
      <c r="C2505" s="226"/>
      <c r="D2505" s="65"/>
      <c r="E2505" s="65"/>
      <c r="F2505" s="227"/>
      <c r="G2505" s="226"/>
      <c r="H2505" s="65"/>
      <c r="I2505" s="65"/>
      <c r="J2505" s="228"/>
      <c r="K2505" s="229"/>
      <c r="L2505" s="65"/>
      <c r="M2505" s="225"/>
      <c r="N2505" s="230"/>
      <c r="O2505" s="226"/>
      <c r="P2505" s="65"/>
      <c r="Q2505" s="231"/>
      <c r="R2505" s="232"/>
      <c r="S2505" s="76"/>
      <c r="T2505" s="65"/>
      <c r="U2505" s="225"/>
      <c r="V2505" s="226"/>
      <c r="W2505" s="65"/>
      <c r="X2505" s="65"/>
      <c r="Y2505" s="225"/>
      <c r="Z2505" s="226"/>
      <c r="AA2505" s="65"/>
      <c r="AB2505" s="65"/>
      <c r="AC2505" s="128"/>
      <c r="AD2505" s="127"/>
      <c r="AE2505" s="126"/>
      <c r="AF2505" s="126"/>
      <c r="AG2505" s="126"/>
      <c r="AH2505" s="125"/>
      <c r="AI2505" s="125"/>
      <c r="AJ2505" s="125"/>
      <c r="AK2505" s="125"/>
      <c r="AL2505" s="125"/>
      <c r="AM2505" s="125"/>
      <c r="AN2505" s="125"/>
      <c r="AO2505" s="66"/>
      <c r="AP2505" s="125"/>
      <c r="AQ2505" s="125"/>
      <c r="AR2505" s="125"/>
      <c r="AS2505" s="125"/>
      <c r="AT2505" s="125"/>
      <c r="AU2505" s="125"/>
      <c r="AV2505" s="125"/>
      <c r="AW2505" s="126"/>
      <c r="AX2505" s="126"/>
      <c r="AY2505" s="126"/>
      <c r="AZ2505" s="125"/>
      <c r="BA2505" s="125"/>
      <c r="BB2505" s="65"/>
      <c r="BC2505" s="65"/>
      <c r="BD2505" s="128"/>
      <c r="BE2505" s="127"/>
      <c r="BF2505" s="126"/>
      <c r="BG2505" s="126"/>
      <c r="BH2505" s="126"/>
      <c r="BI2505" s="125"/>
      <c r="BJ2505" s="125"/>
      <c r="BK2505" s="125"/>
      <c r="BL2505" s="125"/>
      <c r="BM2505" s="125"/>
      <c r="BN2505" s="125"/>
      <c r="BO2505" s="129"/>
      <c r="BP2505" s="66"/>
      <c r="BQ2505" s="129"/>
      <c r="BR2505" s="125"/>
      <c r="BS2505" s="125"/>
      <c r="BT2505" s="125"/>
      <c r="BU2505" s="125"/>
      <c r="BV2505" s="125"/>
      <c r="BW2505" s="125"/>
      <c r="BX2505" s="126"/>
      <c r="BY2505" s="126"/>
      <c r="BZ2505" s="126"/>
      <c r="CA2505" s="125"/>
      <c r="CB2505" s="125"/>
    </row>
    <row r="2506" spans="1:80" x14ac:dyDescent="0.3">
      <c r="A2506" s="65"/>
      <c r="B2506" s="65"/>
      <c r="C2506" s="65"/>
      <c r="D2506" s="65"/>
      <c r="E2506" s="65"/>
      <c r="F2506" s="65"/>
      <c r="G2506" s="65"/>
      <c r="H2506" s="65"/>
      <c r="I2506" s="65"/>
      <c r="J2506" s="65"/>
      <c r="K2506" s="65"/>
      <c r="L2506" s="65"/>
      <c r="M2506" s="99"/>
      <c r="N2506" s="66"/>
      <c r="O2506" s="99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5"/>
      <c r="AC2506" s="128"/>
      <c r="AD2506" s="127"/>
      <c r="AE2506" s="126"/>
      <c r="AF2506" s="126"/>
      <c r="AG2506" s="126"/>
      <c r="AH2506" s="125"/>
      <c r="AI2506" s="125"/>
      <c r="AJ2506" s="125"/>
      <c r="AK2506" s="125"/>
      <c r="AL2506" s="125"/>
      <c r="AM2506" s="125"/>
      <c r="AN2506" s="125"/>
      <c r="AO2506" s="66"/>
      <c r="AP2506" s="125"/>
      <c r="AQ2506" s="125"/>
      <c r="AR2506" s="125"/>
      <c r="AS2506" s="125"/>
      <c r="AT2506" s="125"/>
      <c r="AU2506" s="125"/>
      <c r="AV2506" s="125"/>
      <c r="AW2506" s="126"/>
      <c r="AX2506" s="126"/>
      <c r="AY2506" s="126"/>
      <c r="AZ2506" s="125"/>
      <c r="BA2506" s="125"/>
      <c r="BB2506" s="65"/>
      <c r="BC2506" s="65"/>
      <c r="BD2506" s="128"/>
      <c r="BE2506" s="127"/>
      <c r="BF2506" s="126"/>
      <c r="BG2506" s="126"/>
      <c r="BH2506" s="126"/>
      <c r="BI2506" s="125"/>
      <c r="BJ2506" s="125"/>
      <c r="BK2506" s="125"/>
      <c r="BL2506" s="125"/>
      <c r="BM2506" s="125"/>
      <c r="BN2506" s="125"/>
      <c r="BO2506" s="129"/>
      <c r="BP2506" s="66"/>
      <c r="BQ2506" s="129"/>
      <c r="BR2506" s="125"/>
      <c r="BS2506" s="125"/>
      <c r="BT2506" s="125"/>
      <c r="BU2506" s="125"/>
      <c r="BV2506" s="125"/>
      <c r="BW2506" s="125"/>
      <c r="BX2506" s="126"/>
      <c r="BY2506" s="126"/>
      <c r="BZ2506" s="126"/>
      <c r="CA2506" s="125"/>
      <c r="CB2506" s="125"/>
    </row>
    <row r="2507" spans="1:80" x14ac:dyDescent="0.3">
      <c r="A2507" s="65"/>
      <c r="B2507" s="65"/>
      <c r="C2507" s="65"/>
      <c r="D2507" s="65"/>
      <c r="E2507" s="65"/>
      <c r="F2507" s="65"/>
      <c r="G2507" s="65"/>
      <c r="H2507" s="65"/>
      <c r="I2507" s="65"/>
      <c r="J2507" s="65"/>
      <c r="K2507" s="65"/>
      <c r="L2507" s="65"/>
      <c r="M2507" s="99"/>
      <c r="N2507" s="66"/>
      <c r="O2507" s="99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5"/>
      <c r="AC2507" s="65"/>
      <c r="AD2507" s="65"/>
      <c r="AE2507" s="65"/>
      <c r="AF2507" s="65"/>
      <c r="AG2507" s="65"/>
      <c r="AH2507" s="65"/>
      <c r="AI2507" s="65"/>
      <c r="AJ2507" s="65"/>
      <c r="AK2507" s="65"/>
      <c r="AL2507" s="65"/>
      <c r="AM2507" s="65"/>
      <c r="AN2507" s="125"/>
      <c r="AO2507" s="66"/>
      <c r="AP2507" s="125"/>
      <c r="AQ2507" s="65"/>
      <c r="AR2507" s="65"/>
      <c r="AS2507" s="65"/>
      <c r="AT2507" s="65"/>
      <c r="AU2507" s="65"/>
      <c r="AV2507" s="65"/>
      <c r="AW2507" s="65"/>
      <c r="AX2507" s="65"/>
      <c r="AY2507" s="65"/>
      <c r="AZ2507" s="65"/>
      <c r="BA2507" s="65"/>
      <c r="BB2507" s="65"/>
      <c r="BC2507" s="65"/>
      <c r="BD2507" s="65"/>
      <c r="BE2507" s="65"/>
      <c r="BF2507" s="65"/>
      <c r="BG2507" s="65"/>
      <c r="BH2507" s="65"/>
      <c r="BI2507" s="65"/>
      <c r="BJ2507" s="65"/>
      <c r="BK2507" s="65"/>
      <c r="BL2507" s="65"/>
      <c r="BM2507" s="65"/>
      <c r="BN2507" s="65"/>
      <c r="BO2507" s="65"/>
      <c r="BP2507" s="66"/>
      <c r="BQ2507" s="65"/>
      <c r="BR2507" s="65"/>
      <c r="BS2507" s="65"/>
      <c r="BT2507" s="65"/>
      <c r="BU2507" s="65"/>
      <c r="BV2507" s="65"/>
      <c r="BW2507" s="65"/>
      <c r="BX2507" s="65"/>
      <c r="BY2507" s="65"/>
      <c r="BZ2507" s="65"/>
      <c r="CA2507" s="65"/>
      <c r="CB2507" s="65"/>
    </row>
    <row r="2508" spans="1:80" x14ac:dyDescent="0.3">
      <c r="A2508" s="65"/>
      <c r="B2508" s="68"/>
      <c r="C2508" s="68"/>
      <c r="D2508" s="68"/>
      <c r="E2508" s="68"/>
      <c r="F2508" s="68"/>
      <c r="G2508" s="68"/>
      <c r="H2508" s="68"/>
      <c r="I2508" s="68"/>
      <c r="J2508" s="68"/>
      <c r="K2508" s="68"/>
      <c r="L2508" s="68"/>
      <c r="M2508" s="87"/>
      <c r="N2508" s="68"/>
      <c r="O2508" s="87"/>
      <c r="P2508" s="68"/>
      <c r="Q2508" s="68"/>
      <c r="R2508" s="68"/>
      <c r="S2508" s="68"/>
      <c r="T2508" s="68"/>
      <c r="U2508" s="68"/>
      <c r="V2508" s="68"/>
      <c r="W2508" s="68"/>
      <c r="X2508" s="68"/>
      <c r="Y2508" s="68"/>
      <c r="Z2508" s="68"/>
      <c r="AA2508" s="65"/>
      <c r="AB2508" s="65"/>
      <c r="AC2508" s="82"/>
      <c r="AD2508" s="82"/>
      <c r="AE2508" s="82"/>
      <c r="AF2508" s="82"/>
      <c r="AG2508" s="82"/>
      <c r="AH2508" s="82"/>
      <c r="AI2508" s="82"/>
      <c r="AJ2508" s="82"/>
      <c r="AK2508" s="82"/>
      <c r="AL2508" s="82"/>
      <c r="AM2508" s="82"/>
      <c r="AN2508" s="114"/>
      <c r="AO2508" s="82"/>
      <c r="AP2508" s="114"/>
      <c r="AQ2508" s="82"/>
      <c r="AR2508" s="82"/>
      <c r="AS2508" s="82"/>
      <c r="AT2508" s="82"/>
      <c r="AU2508" s="82"/>
      <c r="AV2508" s="82"/>
      <c r="AW2508" s="82"/>
      <c r="AX2508" s="82"/>
      <c r="AY2508" s="82"/>
      <c r="AZ2508" s="82"/>
      <c r="BA2508" s="82"/>
      <c r="BB2508" s="65"/>
      <c r="BC2508" s="65"/>
      <c r="BD2508" s="82"/>
      <c r="BE2508" s="82"/>
      <c r="BF2508" s="82"/>
      <c r="BG2508" s="82"/>
      <c r="BH2508" s="82"/>
      <c r="BI2508" s="82"/>
      <c r="BJ2508" s="82"/>
      <c r="BK2508" s="82"/>
      <c r="BL2508" s="82"/>
      <c r="BM2508" s="82"/>
      <c r="BN2508" s="82"/>
      <c r="BO2508" s="82"/>
      <c r="BP2508" s="82"/>
      <c r="BQ2508" s="82"/>
      <c r="BR2508" s="82"/>
      <c r="BS2508" s="82"/>
      <c r="BT2508" s="82"/>
      <c r="BU2508" s="82"/>
      <c r="BV2508" s="82"/>
      <c r="BW2508" s="82"/>
      <c r="BX2508" s="82"/>
      <c r="BY2508" s="82"/>
      <c r="BZ2508" s="82"/>
      <c r="CA2508" s="82"/>
      <c r="CB2508" s="82"/>
    </row>
    <row r="2509" spans="1:80" x14ac:dyDescent="0.3">
      <c r="A2509" s="65"/>
      <c r="B2509" s="70"/>
      <c r="C2509" s="70"/>
      <c r="D2509" s="71"/>
      <c r="E2509" s="71"/>
      <c r="F2509" s="71"/>
      <c r="G2509" s="70"/>
      <c r="H2509" s="70"/>
      <c r="I2509" s="70"/>
      <c r="J2509" s="70"/>
      <c r="K2509" s="70"/>
      <c r="L2509" s="70"/>
      <c r="M2509" s="70"/>
      <c r="N2509" s="194"/>
      <c r="O2509" s="80"/>
      <c r="P2509" s="75"/>
      <c r="Q2509" s="75"/>
      <c r="R2509" s="75"/>
      <c r="S2509" s="75"/>
      <c r="T2509" s="75"/>
      <c r="U2509" s="75"/>
      <c r="V2509" s="74"/>
      <c r="W2509" s="74"/>
      <c r="X2509" s="74"/>
      <c r="Y2509" s="73"/>
      <c r="Z2509" s="72"/>
      <c r="AA2509" s="65"/>
      <c r="AB2509" s="65"/>
      <c r="AC2509" s="65"/>
      <c r="AD2509" s="65"/>
      <c r="AE2509" s="130"/>
      <c r="AF2509" s="130"/>
      <c r="AG2509" s="130"/>
      <c r="AH2509" s="131"/>
      <c r="AI2509" s="131"/>
      <c r="AJ2509" s="131"/>
      <c r="AK2509" s="131"/>
      <c r="AL2509" s="131"/>
      <c r="AM2509" s="131"/>
      <c r="AN2509" s="125"/>
      <c r="AO2509" s="82"/>
      <c r="AP2509" s="125"/>
      <c r="AQ2509" s="131"/>
      <c r="AR2509" s="131"/>
      <c r="AS2509" s="131"/>
      <c r="AT2509" s="131"/>
      <c r="AU2509" s="131"/>
      <c r="AV2509" s="131"/>
      <c r="AW2509" s="130"/>
      <c r="AX2509" s="130"/>
      <c r="AY2509" s="130"/>
      <c r="AZ2509" s="65"/>
      <c r="BA2509" s="65"/>
      <c r="BB2509" s="65"/>
      <c r="BC2509" s="65"/>
      <c r="BD2509" s="65"/>
      <c r="BE2509" s="65"/>
      <c r="BF2509" s="130"/>
      <c r="BG2509" s="130"/>
      <c r="BH2509" s="130"/>
      <c r="BI2509" s="131"/>
      <c r="BJ2509" s="131"/>
      <c r="BK2509" s="131"/>
      <c r="BL2509" s="131"/>
      <c r="BM2509" s="131"/>
      <c r="BN2509" s="131"/>
      <c r="BO2509" s="132"/>
      <c r="BP2509" s="82"/>
      <c r="BQ2509" s="132"/>
      <c r="BR2509" s="131"/>
      <c r="BS2509" s="131"/>
      <c r="BT2509" s="131"/>
      <c r="BU2509" s="131"/>
      <c r="BV2509" s="131"/>
      <c r="BW2509" s="131"/>
      <c r="BX2509" s="130"/>
      <c r="BY2509" s="130"/>
      <c r="BZ2509" s="130"/>
      <c r="CA2509" s="65"/>
      <c r="CB2509" s="65"/>
    </row>
    <row r="2510" spans="1:80" x14ac:dyDescent="0.3">
      <c r="A2510" s="65"/>
      <c r="B2510" s="70"/>
      <c r="C2510" s="70"/>
      <c r="D2510" s="71"/>
      <c r="E2510" s="71"/>
      <c r="F2510" s="71"/>
      <c r="G2510" s="70"/>
      <c r="H2510" s="70"/>
      <c r="I2510" s="70"/>
      <c r="J2510" s="70"/>
      <c r="K2510" s="70"/>
      <c r="L2510" s="70"/>
      <c r="M2510" s="70"/>
      <c r="N2510" s="194"/>
      <c r="O2510" s="80"/>
      <c r="P2510" s="75"/>
      <c r="Q2510" s="75"/>
      <c r="R2510" s="75"/>
      <c r="S2510" s="75"/>
      <c r="T2510" s="75"/>
      <c r="U2510" s="75"/>
      <c r="V2510" s="74"/>
      <c r="W2510" s="74"/>
      <c r="X2510" s="74"/>
      <c r="Y2510" s="73"/>
      <c r="Z2510" s="72"/>
      <c r="AA2510" s="65"/>
      <c r="AB2510" s="65"/>
      <c r="AC2510" s="128"/>
      <c r="AD2510" s="128"/>
      <c r="AE2510" s="130"/>
      <c r="AF2510" s="130"/>
      <c r="AG2510" s="130"/>
      <c r="AH2510" s="125"/>
      <c r="AI2510" s="125"/>
      <c r="AJ2510" s="125"/>
      <c r="AK2510" s="125"/>
      <c r="AL2510" s="125"/>
      <c r="AM2510" s="125"/>
      <c r="AN2510" s="125"/>
      <c r="AO2510" s="66"/>
      <c r="AP2510" s="125"/>
      <c r="AQ2510" s="125"/>
      <c r="AR2510" s="125"/>
      <c r="AS2510" s="125"/>
      <c r="AT2510" s="125"/>
      <c r="AU2510" s="125"/>
      <c r="AV2510" s="125"/>
      <c r="AW2510" s="130"/>
      <c r="AX2510" s="130"/>
      <c r="AY2510" s="130"/>
      <c r="AZ2510" s="128"/>
      <c r="BA2510" s="128"/>
      <c r="BB2510" s="65"/>
      <c r="BC2510" s="65"/>
      <c r="BD2510" s="128"/>
      <c r="BE2510" s="128"/>
      <c r="BF2510" s="130"/>
      <c r="BG2510" s="130"/>
      <c r="BH2510" s="130"/>
      <c r="BI2510" s="125"/>
      <c r="BJ2510" s="125"/>
      <c r="BK2510" s="125"/>
      <c r="BL2510" s="125"/>
      <c r="BM2510" s="125"/>
      <c r="BN2510" s="125"/>
      <c r="BO2510" s="133"/>
      <c r="BP2510" s="66"/>
      <c r="BQ2510" s="132"/>
      <c r="BR2510" s="125"/>
      <c r="BS2510" s="125"/>
      <c r="BT2510" s="125"/>
      <c r="BU2510" s="125"/>
      <c r="BV2510" s="125"/>
      <c r="BW2510" s="125"/>
      <c r="BX2510" s="130"/>
      <c r="BY2510" s="130"/>
      <c r="BZ2510" s="130"/>
      <c r="CA2510" s="128"/>
      <c r="CB2510" s="128"/>
    </row>
    <row r="2511" spans="1:80" x14ac:dyDescent="0.3">
      <c r="A2511" s="65"/>
      <c r="B2511" s="70"/>
      <c r="C2511" s="70"/>
      <c r="D2511" s="71"/>
      <c r="E2511" s="71"/>
      <c r="F2511" s="71"/>
      <c r="G2511" s="70"/>
      <c r="H2511" s="70"/>
      <c r="I2511" s="70"/>
      <c r="J2511" s="70"/>
      <c r="K2511" s="70"/>
      <c r="L2511" s="70"/>
      <c r="M2511" s="70"/>
      <c r="N2511" s="194"/>
      <c r="O2511" s="80"/>
      <c r="P2511" s="75"/>
      <c r="Q2511" s="75"/>
      <c r="R2511" s="75"/>
      <c r="S2511" s="75"/>
      <c r="T2511" s="75"/>
      <c r="U2511" s="75"/>
      <c r="V2511" s="74"/>
      <c r="W2511" s="74"/>
      <c r="X2511" s="74"/>
      <c r="Y2511" s="73"/>
      <c r="Z2511" s="72"/>
    </row>
    <row r="2512" spans="1:80" x14ac:dyDescent="0.3">
      <c r="A2512" s="65"/>
      <c r="B2512" s="70"/>
      <c r="C2512" s="70"/>
      <c r="D2512" s="71"/>
      <c r="E2512" s="71"/>
      <c r="F2512" s="71"/>
      <c r="G2512" s="70"/>
      <c r="H2512" s="70"/>
      <c r="I2512" s="70"/>
      <c r="J2512" s="70"/>
      <c r="K2512" s="70"/>
      <c r="L2512" s="70"/>
      <c r="M2512" s="70"/>
      <c r="N2512" s="194"/>
      <c r="O2512" s="80"/>
      <c r="P2512" s="75"/>
      <c r="Q2512" s="75"/>
      <c r="R2512" s="75"/>
      <c r="S2512" s="75"/>
      <c r="T2512" s="75"/>
      <c r="U2512" s="75"/>
      <c r="V2512" s="74"/>
      <c r="W2512" s="74"/>
      <c r="X2512" s="74"/>
      <c r="Y2512" s="73"/>
      <c r="Z2512" s="72"/>
      <c r="AA2512" s="65"/>
      <c r="AB2512" s="65"/>
      <c r="AC2512" s="103"/>
      <c r="AD2512" s="103"/>
      <c r="AE2512" s="65"/>
      <c r="AF2512" s="65"/>
      <c r="AG2512" s="103"/>
      <c r="AH2512" s="103"/>
      <c r="AI2512" s="65"/>
      <c r="AJ2512" s="65"/>
      <c r="AK2512" s="103"/>
      <c r="AL2512" s="103"/>
      <c r="AM2512" s="65"/>
      <c r="AN2512" s="103"/>
      <c r="AO2512" s="103"/>
      <c r="AP2512" s="103"/>
      <c r="AQ2512" s="65"/>
      <c r="AR2512" s="103"/>
      <c r="AS2512" s="103"/>
      <c r="AT2512" s="65"/>
      <c r="AU2512" s="65"/>
      <c r="AV2512" s="103"/>
      <c r="AW2512" s="103"/>
      <c r="AX2512" s="65"/>
      <c r="AY2512" s="65"/>
      <c r="AZ2512" s="103"/>
      <c r="BA2512" s="103"/>
      <c r="BB2512" s="65"/>
      <c r="BC2512" s="65"/>
      <c r="BD2512" s="103"/>
      <c r="BE2512" s="103"/>
      <c r="BF2512" s="65"/>
      <c r="BG2512" s="65"/>
      <c r="BH2512" s="103"/>
      <c r="BI2512" s="103"/>
      <c r="BJ2512" s="65"/>
      <c r="BK2512" s="65"/>
      <c r="BL2512" s="103"/>
      <c r="BM2512" s="103"/>
      <c r="BN2512" s="65"/>
      <c r="BO2512" s="103"/>
      <c r="BP2512" s="103"/>
      <c r="BQ2512" s="103"/>
      <c r="BR2512" s="65"/>
      <c r="BS2512" s="103"/>
      <c r="BT2512" s="103"/>
      <c r="BU2512" s="65"/>
      <c r="BV2512" s="65"/>
      <c r="BW2512" s="103"/>
      <c r="BX2512" s="103"/>
      <c r="BY2512" s="65"/>
      <c r="BZ2512" s="65"/>
      <c r="CA2512" s="103"/>
      <c r="CB2512" s="103"/>
    </row>
    <row r="2513" spans="1:80" x14ac:dyDescent="0.3">
      <c r="A2513" s="65"/>
      <c r="B2513" s="70"/>
      <c r="C2513" s="70"/>
      <c r="D2513" s="71"/>
      <c r="E2513" s="71"/>
      <c r="F2513" s="71"/>
      <c r="G2513" s="70"/>
      <c r="H2513" s="70"/>
      <c r="I2513" s="70"/>
      <c r="J2513" s="70"/>
      <c r="K2513" s="70"/>
      <c r="L2513" s="70"/>
      <c r="M2513" s="70"/>
      <c r="N2513" s="194"/>
      <c r="O2513" s="80"/>
      <c r="P2513" s="75"/>
      <c r="Q2513" s="75"/>
      <c r="R2513" s="75"/>
      <c r="S2513" s="75"/>
      <c r="T2513" s="75"/>
      <c r="U2513" s="75"/>
      <c r="V2513" s="74"/>
      <c r="W2513" s="74"/>
      <c r="X2513" s="74"/>
      <c r="Y2513" s="73"/>
      <c r="Z2513" s="72"/>
      <c r="AA2513" s="65"/>
      <c r="AB2513" s="65"/>
      <c r="AC2513" s="122"/>
      <c r="AD2513" s="122"/>
      <c r="AE2513" s="65"/>
      <c r="AF2513" s="65"/>
      <c r="AG2513" s="103"/>
      <c r="AH2513" s="122"/>
      <c r="AI2513" s="65"/>
      <c r="AJ2513" s="65"/>
      <c r="AK2513" s="90"/>
      <c r="AL2513" s="90"/>
      <c r="AM2513" s="65"/>
      <c r="AN2513" s="122"/>
      <c r="AO2513" s="122"/>
      <c r="AP2513" s="122"/>
      <c r="AQ2513" s="65"/>
      <c r="AR2513" s="112"/>
      <c r="AS2513" s="112"/>
      <c r="AT2513" s="124"/>
      <c r="AU2513" s="65"/>
      <c r="AV2513" s="122"/>
      <c r="AW2513" s="122"/>
      <c r="AX2513" s="65"/>
      <c r="AY2513" s="65"/>
      <c r="AZ2513" s="122"/>
      <c r="BA2513" s="122"/>
      <c r="BB2513" s="65"/>
      <c r="BC2513" s="65"/>
      <c r="BD2513" s="122"/>
      <c r="BE2513" s="122"/>
      <c r="BF2513" s="65"/>
      <c r="BG2513" s="65"/>
      <c r="BH2513" s="103"/>
      <c r="BI2513" s="122"/>
      <c r="BJ2513" s="65"/>
      <c r="BK2513" s="65"/>
      <c r="BL2513" s="90"/>
      <c r="BM2513" s="90"/>
      <c r="BN2513" s="65"/>
      <c r="BO2513" s="122"/>
      <c r="BP2513" s="122"/>
      <c r="BQ2513" s="122"/>
      <c r="BR2513" s="65"/>
      <c r="BS2513" s="112"/>
      <c r="BT2513" s="112"/>
      <c r="BU2513" s="124"/>
      <c r="BV2513" s="65"/>
      <c r="BW2513" s="122"/>
      <c r="BX2513" s="122"/>
      <c r="BY2513" s="65"/>
      <c r="BZ2513" s="65"/>
      <c r="CA2513" s="122"/>
      <c r="CB2513" s="122"/>
    </row>
    <row r="2514" spans="1:80" x14ac:dyDescent="0.3">
      <c r="A2514" s="65"/>
      <c r="B2514" s="70"/>
      <c r="C2514" s="70"/>
      <c r="D2514" s="71"/>
      <c r="E2514" s="71"/>
      <c r="F2514" s="71"/>
      <c r="G2514" s="70"/>
      <c r="H2514" s="70"/>
      <c r="I2514" s="70"/>
      <c r="J2514" s="70"/>
      <c r="K2514" s="70"/>
      <c r="L2514" s="70"/>
      <c r="M2514" s="70"/>
      <c r="N2514" s="194"/>
      <c r="O2514" s="80"/>
      <c r="P2514" s="75"/>
      <c r="Q2514" s="75"/>
      <c r="R2514" s="75"/>
      <c r="S2514" s="75"/>
      <c r="T2514" s="75"/>
      <c r="U2514" s="75"/>
      <c r="V2514" s="74"/>
      <c r="W2514" s="74"/>
      <c r="X2514" s="74"/>
      <c r="Y2514" s="73"/>
      <c r="Z2514" s="72"/>
      <c r="AA2514" s="65"/>
      <c r="AB2514" s="65"/>
      <c r="AC2514" s="65"/>
      <c r="AD2514" s="65"/>
      <c r="AE2514" s="65"/>
      <c r="AF2514" s="65"/>
      <c r="AG2514" s="65"/>
      <c r="AH2514" s="65"/>
      <c r="AI2514" s="65"/>
      <c r="AJ2514" s="65"/>
      <c r="AK2514" s="65"/>
      <c r="AL2514" s="65"/>
      <c r="AM2514" s="65"/>
      <c r="AN2514" s="125"/>
      <c r="AO2514" s="66"/>
      <c r="AP2514" s="125"/>
      <c r="AQ2514" s="65"/>
      <c r="AR2514" s="65"/>
      <c r="AS2514" s="65"/>
      <c r="AT2514" s="65"/>
      <c r="AU2514" s="65"/>
      <c r="AV2514" s="65"/>
      <c r="AW2514" s="65"/>
      <c r="AX2514" s="65"/>
      <c r="AY2514" s="65"/>
      <c r="AZ2514" s="65"/>
      <c r="BA2514" s="65"/>
      <c r="BB2514" s="65"/>
      <c r="BC2514" s="65"/>
      <c r="BD2514" s="65"/>
      <c r="BE2514" s="65"/>
      <c r="BF2514" s="65"/>
      <c r="BG2514" s="65"/>
      <c r="BH2514" s="65"/>
      <c r="BI2514" s="65"/>
      <c r="BJ2514" s="65"/>
      <c r="BK2514" s="65"/>
      <c r="BL2514" s="65"/>
      <c r="BM2514" s="65"/>
      <c r="BN2514" s="65"/>
      <c r="BO2514" s="65"/>
      <c r="BP2514" s="66"/>
      <c r="BQ2514" s="65"/>
      <c r="BR2514" s="65"/>
      <c r="BS2514" s="65"/>
      <c r="BT2514" s="65"/>
      <c r="BU2514" s="65"/>
      <c r="BV2514" s="65"/>
      <c r="BW2514" s="65"/>
      <c r="BX2514" s="65"/>
      <c r="BY2514" s="65"/>
      <c r="BZ2514" s="65"/>
      <c r="CA2514" s="65"/>
      <c r="CB2514" s="65"/>
    </row>
    <row r="2515" spans="1:80" x14ac:dyDescent="0.3">
      <c r="A2515" s="65"/>
      <c r="B2515" s="70"/>
      <c r="C2515" s="70"/>
      <c r="D2515" s="71"/>
      <c r="E2515" s="71"/>
      <c r="F2515" s="71"/>
      <c r="G2515" s="70"/>
      <c r="H2515" s="70"/>
      <c r="I2515" s="70"/>
      <c r="J2515" s="70"/>
      <c r="K2515" s="70"/>
      <c r="L2515" s="70"/>
      <c r="M2515" s="70"/>
      <c r="N2515" s="194"/>
      <c r="O2515" s="80"/>
      <c r="P2515" s="75"/>
      <c r="Q2515" s="75"/>
      <c r="R2515" s="75"/>
      <c r="S2515" s="75"/>
      <c r="T2515" s="75"/>
      <c r="U2515" s="75"/>
      <c r="V2515" s="74"/>
      <c r="W2515" s="74"/>
      <c r="X2515" s="74"/>
      <c r="Y2515" s="73"/>
      <c r="Z2515" s="72"/>
      <c r="AA2515" s="65"/>
      <c r="AB2515" s="65"/>
      <c r="AC2515" s="65"/>
      <c r="AD2515" s="65"/>
      <c r="AE2515" s="65"/>
      <c r="AF2515" s="65"/>
      <c r="AG2515" s="65"/>
      <c r="AH2515" s="65"/>
      <c r="AI2515" s="65"/>
      <c r="AJ2515" s="65"/>
      <c r="AK2515" s="65"/>
      <c r="AL2515" s="65"/>
      <c r="AM2515" s="65"/>
      <c r="AN2515" s="125"/>
      <c r="AO2515" s="66"/>
      <c r="AP2515" s="125"/>
      <c r="AQ2515" s="65"/>
      <c r="AR2515" s="65"/>
      <c r="AS2515" s="65"/>
      <c r="AT2515" s="65"/>
      <c r="AU2515" s="65"/>
      <c r="AV2515" s="65"/>
      <c r="AW2515" s="65"/>
      <c r="AX2515" s="65"/>
      <c r="AY2515" s="65"/>
      <c r="AZ2515" s="65"/>
      <c r="BA2515" s="65"/>
      <c r="BB2515" s="65"/>
      <c r="BC2515" s="65"/>
      <c r="BD2515" s="65"/>
      <c r="BE2515" s="65"/>
      <c r="BF2515" s="65"/>
      <c r="BG2515" s="65"/>
      <c r="BH2515" s="65"/>
      <c r="BI2515" s="65"/>
      <c r="BJ2515" s="65"/>
      <c r="BK2515" s="65"/>
      <c r="BL2515" s="65"/>
      <c r="BM2515" s="65"/>
      <c r="BN2515" s="65"/>
      <c r="BO2515" s="65"/>
      <c r="BP2515" s="66"/>
      <c r="BQ2515" s="65"/>
      <c r="BR2515" s="65"/>
      <c r="BS2515" s="65"/>
      <c r="BT2515" s="65"/>
      <c r="BU2515" s="65"/>
      <c r="BV2515" s="65"/>
      <c r="BW2515" s="65"/>
      <c r="BX2515" s="65"/>
      <c r="BY2515" s="65"/>
      <c r="BZ2515" s="65"/>
      <c r="CA2515" s="65"/>
      <c r="CB2515" s="65"/>
    </row>
    <row r="2516" spans="1:80" x14ac:dyDescent="0.3">
      <c r="A2516" s="65"/>
      <c r="B2516" s="70"/>
      <c r="C2516" s="70"/>
      <c r="D2516" s="71"/>
      <c r="E2516" s="71"/>
      <c r="F2516" s="71"/>
      <c r="G2516" s="70"/>
      <c r="H2516" s="70"/>
      <c r="I2516" s="70"/>
      <c r="J2516" s="70"/>
      <c r="K2516" s="70"/>
      <c r="L2516" s="70"/>
      <c r="M2516" s="70"/>
      <c r="N2516" s="194"/>
      <c r="O2516" s="80"/>
      <c r="P2516" s="75"/>
      <c r="Q2516" s="75"/>
      <c r="R2516" s="75"/>
      <c r="S2516" s="75"/>
      <c r="T2516" s="75"/>
      <c r="U2516" s="75"/>
      <c r="V2516" s="74"/>
      <c r="W2516" s="74"/>
      <c r="X2516" s="74"/>
      <c r="Y2516" s="73"/>
      <c r="Z2516" s="72"/>
      <c r="AA2516" s="65"/>
      <c r="AB2516" s="65"/>
      <c r="AC2516" s="82"/>
      <c r="AD2516" s="82"/>
      <c r="AE2516" s="82"/>
      <c r="AF2516" s="82"/>
      <c r="AG2516" s="82"/>
      <c r="AH2516" s="82"/>
      <c r="AI2516" s="82"/>
      <c r="AJ2516" s="82"/>
      <c r="AK2516" s="82"/>
      <c r="AL2516" s="82"/>
      <c r="AM2516" s="82"/>
      <c r="AN2516" s="114"/>
      <c r="AO2516" s="82"/>
      <c r="AP2516" s="114"/>
      <c r="AQ2516" s="82"/>
      <c r="AR2516" s="82"/>
      <c r="AS2516" s="82"/>
      <c r="AT2516" s="82"/>
      <c r="AU2516" s="82"/>
      <c r="AV2516" s="82"/>
      <c r="AW2516" s="82"/>
      <c r="AX2516" s="82"/>
      <c r="AY2516" s="82"/>
      <c r="AZ2516" s="82"/>
      <c r="BA2516" s="82"/>
      <c r="BB2516" s="65"/>
      <c r="BC2516" s="65"/>
      <c r="BD2516" s="82"/>
      <c r="BE2516" s="82"/>
      <c r="BF2516" s="82"/>
      <c r="BG2516" s="82"/>
      <c r="BH2516" s="82"/>
      <c r="BI2516" s="82"/>
      <c r="BJ2516" s="82"/>
      <c r="BK2516" s="82"/>
      <c r="BL2516" s="82"/>
      <c r="BM2516" s="82"/>
      <c r="BN2516" s="82"/>
      <c r="BO2516" s="82"/>
      <c r="BP2516" s="82"/>
      <c r="BQ2516" s="82"/>
      <c r="BR2516" s="82"/>
      <c r="BS2516" s="82"/>
      <c r="BT2516" s="82"/>
      <c r="BU2516" s="82"/>
      <c r="BV2516" s="82"/>
      <c r="BW2516" s="82"/>
      <c r="BX2516" s="82"/>
      <c r="BY2516" s="82"/>
      <c r="BZ2516" s="82"/>
      <c r="CA2516" s="82"/>
      <c r="CB2516" s="82"/>
    </row>
    <row r="2517" spans="1:80" x14ac:dyDescent="0.3">
      <c r="A2517" s="65"/>
      <c r="B2517" s="70"/>
      <c r="C2517" s="70"/>
      <c r="D2517" s="71"/>
      <c r="E2517" s="71"/>
      <c r="F2517" s="71"/>
      <c r="G2517" s="70"/>
      <c r="H2517" s="70"/>
      <c r="I2517" s="70"/>
      <c r="J2517" s="70"/>
      <c r="K2517" s="70"/>
      <c r="L2517" s="70"/>
      <c r="M2517" s="70"/>
      <c r="N2517" s="194"/>
      <c r="O2517" s="80"/>
      <c r="P2517" s="75"/>
      <c r="Q2517" s="75"/>
      <c r="R2517" s="75"/>
      <c r="S2517" s="75"/>
      <c r="T2517" s="75"/>
      <c r="U2517" s="75"/>
      <c r="V2517" s="74"/>
      <c r="W2517" s="74"/>
      <c r="X2517" s="74"/>
      <c r="Y2517" s="73"/>
      <c r="Z2517" s="72"/>
      <c r="AA2517" s="65"/>
      <c r="AB2517" s="65"/>
      <c r="AC2517" s="125"/>
      <c r="AD2517" s="125"/>
      <c r="AE2517" s="126"/>
      <c r="AF2517" s="126"/>
      <c r="AG2517" s="126"/>
      <c r="AH2517" s="125"/>
      <c r="AI2517" s="125"/>
      <c r="AJ2517" s="125"/>
      <c r="AK2517" s="125"/>
      <c r="AL2517" s="125"/>
      <c r="AM2517" s="125"/>
      <c r="AN2517" s="125"/>
      <c r="AO2517" s="66"/>
      <c r="AP2517" s="125"/>
      <c r="AQ2517" s="125"/>
      <c r="AR2517" s="125"/>
      <c r="AS2517" s="125"/>
      <c r="AT2517" s="125"/>
      <c r="AU2517" s="125"/>
      <c r="AV2517" s="125"/>
      <c r="AW2517" s="126"/>
      <c r="AX2517" s="126"/>
      <c r="AY2517" s="126"/>
      <c r="AZ2517" s="127"/>
      <c r="BA2517" s="128"/>
      <c r="BB2517" s="65"/>
      <c r="BC2517" s="65"/>
      <c r="BD2517" s="125"/>
      <c r="BE2517" s="125"/>
      <c r="BF2517" s="126"/>
      <c r="BG2517" s="126"/>
      <c r="BH2517" s="126"/>
      <c r="BI2517" s="125"/>
      <c r="BJ2517" s="125"/>
      <c r="BK2517" s="125"/>
      <c r="BL2517" s="125"/>
      <c r="BM2517" s="125"/>
      <c r="BN2517" s="125"/>
      <c r="BO2517" s="129"/>
      <c r="BP2517" s="66"/>
      <c r="BQ2517" s="129"/>
      <c r="BR2517" s="125"/>
      <c r="BS2517" s="125"/>
      <c r="BT2517" s="125"/>
      <c r="BU2517" s="125"/>
      <c r="BV2517" s="125"/>
      <c r="BW2517" s="125"/>
      <c r="BX2517" s="126"/>
      <c r="BY2517" s="126"/>
      <c r="BZ2517" s="126"/>
      <c r="CA2517" s="127"/>
      <c r="CB2517" s="128"/>
    </row>
    <row r="2518" spans="1:80" x14ac:dyDescent="0.3">
      <c r="A2518" s="65"/>
      <c r="B2518" s="70"/>
      <c r="C2518" s="70"/>
      <c r="D2518" s="71"/>
      <c r="E2518" s="71"/>
      <c r="F2518" s="71"/>
      <c r="G2518" s="70"/>
      <c r="H2518" s="70"/>
      <c r="I2518" s="70"/>
      <c r="J2518" s="70"/>
      <c r="K2518" s="70"/>
      <c r="L2518" s="70"/>
      <c r="M2518" s="70"/>
      <c r="N2518" s="194"/>
      <c r="O2518" s="80"/>
      <c r="P2518" s="75"/>
      <c r="Q2518" s="75"/>
      <c r="R2518" s="75"/>
      <c r="S2518" s="75"/>
      <c r="T2518" s="75"/>
      <c r="U2518" s="75"/>
      <c r="V2518" s="74"/>
      <c r="W2518" s="74"/>
      <c r="X2518" s="74"/>
      <c r="Y2518" s="73"/>
      <c r="Z2518" s="72"/>
      <c r="AA2518" s="65"/>
      <c r="AB2518" s="65"/>
      <c r="AC2518" s="125"/>
      <c r="AD2518" s="125"/>
      <c r="AE2518" s="126"/>
      <c r="AF2518" s="126"/>
      <c r="AG2518" s="126"/>
      <c r="AH2518" s="125"/>
      <c r="AI2518" s="125"/>
      <c r="AJ2518" s="125"/>
      <c r="AK2518" s="125"/>
      <c r="AL2518" s="125"/>
      <c r="AM2518" s="125"/>
      <c r="AN2518" s="125"/>
      <c r="AO2518" s="66"/>
      <c r="AP2518" s="125"/>
      <c r="AQ2518" s="125"/>
      <c r="AR2518" s="125"/>
      <c r="AS2518" s="125"/>
      <c r="AT2518" s="125"/>
      <c r="AU2518" s="125"/>
      <c r="AV2518" s="125"/>
      <c r="AW2518" s="126"/>
      <c r="AX2518" s="126"/>
      <c r="AY2518" s="126"/>
      <c r="AZ2518" s="127"/>
      <c r="BA2518" s="128"/>
      <c r="BB2518" s="65"/>
      <c r="BC2518" s="65"/>
      <c r="BD2518" s="125"/>
      <c r="BE2518" s="125"/>
      <c r="BF2518" s="126"/>
      <c r="BG2518" s="126"/>
      <c r="BH2518" s="126"/>
      <c r="BI2518" s="125"/>
      <c r="BJ2518" s="125"/>
      <c r="BK2518" s="125"/>
      <c r="BL2518" s="125"/>
      <c r="BM2518" s="125"/>
      <c r="BN2518" s="125"/>
      <c r="BO2518" s="129"/>
      <c r="BP2518" s="66"/>
      <c r="BQ2518" s="129"/>
      <c r="BR2518" s="125"/>
      <c r="BS2518" s="125"/>
      <c r="BT2518" s="125"/>
      <c r="BU2518" s="125"/>
      <c r="BV2518" s="125"/>
      <c r="BW2518" s="125"/>
      <c r="BX2518" s="126"/>
      <c r="BY2518" s="126"/>
      <c r="BZ2518" s="126"/>
      <c r="CA2518" s="127"/>
      <c r="CB2518" s="128"/>
    </row>
    <row r="2519" spans="1:80" x14ac:dyDescent="0.3">
      <c r="A2519" s="65"/>
      <c r="B2519" s="70"/>
      <c r="C2519" s="70"/>
      <c r="D2519" s="71"/>
      <c r="E2519" s="71"/>
      <c r="F2519" s="71"/>
      <c r="G2519" s="70"/>
      <c r="H2519" s="70"/>
      <c r="I2519" s="70"/>
      <c r="J2519" s="70"/>
      <c r="K2519" s="70"/>
      <c r="L2519" s="70"/>
      <c r="M2519" s="70"/>
      <c r="N2519" s="194"/>
      <c r="O2519" s="80"/>
      <c r="P2519" s="75"/>
      <c r="Q2519" s="75"/>
      <c r="R2519" s="75"/>
      <c r="S2519" s="75"/>
      <c r="T2519" s="75"/>
      <c r="U2519" s="75"/>
      <c r="V2519" s="74"/>
      <c r="W2519" s="74"/>
      <c r="X2519" s="74"/>
      <c r="Y2519" s="73"/>
      <c r="Z2519" s="72"/>
      <c r="AA2519" s="65"/>
      <c r="AB2519" s="65"/>
      <c r="AC2519" s="125"/>
      <c r="AD2519" s="125"/>
      <c r="AE2519" s="126"/>
      <c r="AF2519" s="126"/>
      <c r="AG2519" s="126"/>
      <c r="AH2519" s="125"/>
      <c r="AI2519" s="125"/>
      <c r="AJ2519" s="125"/>
      <c r="AK2519" s="125"/>
      <c r="AL2519" s="125"/>
      <c r="AM2519" s="125"/>
      <c r="AN2519" s="125"/>
      <c r="AO2519" s="66"/>
      <c r="AP2519" s="125"/>
      <c r="AQ2519" s="125"/>
      <c r="AR2519" s="125"/>
      <c r="AS2519" s="125"/>
      <c r="AT2519" s="125"/>
      <c r="AU2519" s="125"/>
      <c r="AV2519" s="125"/>
      <c r="AW2519" s="126"/>
      <c r="AX2519" s="126"/>
      <c r="AY2519" s="126"/>
      <c r="AZ2519" s="127"/>
      <c r="BA2519" s="128"/>
      <c r="BB2519" s="65"/>
      <c r="BC2519" s="65"/>
      <c r="BD2519" s="125"/>
      <c r="BE2519" s="125"/>
      <c r="BF2519" s="126"/>
      <c r="BG2519" s="126"/>
      <c r="BH2519" s="126"/>
      <c r="BI2519" s="125"/>
      <c r="BJ2519" s="125"/>
      <c r="BK2519" s="125"/>
      <c r="BL2519" s="125"/>
      <c r="BM2519" s="125"/>
      <c r="BN2519" s="125"/>
      <c r="BO2519" s="129"/>
      <c r="BP2519" s="66"/>
      <c r="BQ2519" s="129"/>
      <c r="BR2519" s="125"/>
      <c r="BS2519" s="125"/>
      <c r="BT2519" s="125"/>
      <c r="BU2519" s="125"/>
      <c r="BV2519" s="125"/>
      <c r="BW2519" s="125"/>
      <c r="BX2519" s="126"/>
      <c r="BY2519" s="126"/>
      <c r="BZ2519" s="126"/>
      <c r="CA2519" s="127"/>
      <c r="CB2519" s="128"/>
    </row>
    <row r="2520" spans="1:80" x14ac:dyDescent="0.3">
      <c r="A2520" s="65"/>
      <c r="B2520" s="70"/>
      <c r="C2520" s="70"/>
      <c r="D2520" s="71"/>
      <c r="E2520" s="71"/>
      <c r="F2520" s="71"/>
      <c r="G2520" s="70"/>
      <c r="H2520" s="70"/>
      <c r="I2520" s="70"/>
      <c r="J2520" s="70"/>
      <c r="K2520" s="70"/>
      <c r="L2520" s="70"/>
      <c r="M2520" s="70"/>
      <c r="N2520" s="194"/>
      <c r="O2520" s="80"/>
      <c r="P2520" s="75"/>
      <c r="Q2520" s="75"/>
      <c r="R2520" s="75"/>
      <c r="S2520" s="75"/>
      <c r="T2520" s="75"/>
      <c r="U2520" s="75"/>
      <c r="V2520" s="74"/>
      <c r="W2520" s="74"/>
      <c r="X2520" s="74"/>
      <c r="Y2520" s="73"/>
      <c r="Z2520" s="72"/>
      <c r="AA2520" s="65"/>
      <c r="AB2520" s="65"/>
      <c r="AC2520" s="125"/>
      <c r="AD2520" s="125"/>
      <c r="AE2520" s="126"/>
      <c r="AF2520" s="126"/>
      <c r="AG2520" s="126"/>
      <c r="AH2520" s="125"/>
      <c r="AI2520" s="125"/>
      <c r="AJ2520" s="125"/>
      <c r="AK2520" s="125"/>
      <c r="AL2520" s="125"/>
      <c r="AM2520" s="125"/>
      <c r="AN2520" s="125"/>
      <c r="AO2520" s="66"/>
      <c r="AP2520" s="125"/>
      <c r="AQ2520" s="125"/>
      <c r="AR2520" s="125"/>
      <c r="AS2520" s="125"/>
      <c r="AT2520" s="125"/>
      <c r="AU2520" s="125"/>
      <c r="AV2520" s="125"/>
      <c r="AW2520" s="126"/>
      <c r="AX2520" s="126"/>
      <c r="AY2520" s="126"/>
      <c r="AZ2520" s="127"/>
      <c r="BA2520" s="128"/>
      <c r="BB2520" s="65"/>
      <c r="BC2520" s="65"/>
      <c r="BD2520" s="125"/>
      <c r="BE2520" s="125"/>
      <c r="BF2520" s="126"/>
      <c r="BG2520" s="126"/>
      <c r="BH2520" s="126"/>
      <c r="BI2520" s="125"/>
      <c r="BJ2520" s="125"/>
      <c r="BK2520" s="125"/>
      <c r="BL2520" s="125"/>
      <c r="BM2520" s="125"/>
      <c r="BN2520" s="125"/>
      <c r="BO2520" s="129"/>
      <c r="BP2520" s="66"/>
      <c r="BQ2520" s="129"/>
      <c r="BR2520" s="125"/>
      <c r="BS2520" s="125"/>
      <c r="BT2520" s="125"/>
      <c r="BU2520" s="125"/>
      <c r="BV2520" s="125"/>
      <c r="BW2520" s="125"/>
      <c r="BX2520" s="126"/>
      <c r="BY2520" s="126"/>
      <c r="BZ2520" s="126"/>
      <c r="CA2520" s="127"/>
      <c r="CB2520" s="128"/>
    </row>
    <row r="2521" spans="1:80" x14ac:dyDescent="0.3">
      <c r="A2521" s="65"/>
      <c r="B2521" s="70"/>
      <c r="C2521" s="70"/>
      <c r="D2521" s="71"/>
      <c r="E2521" s="71"/>
      <c r="F2521" s="71"/>
      <c r="G2521" s="70"/>
      <c r="H2521" s="70"/>
      <c r="I2521" s="70"/>
      <c r="J2521" s="70"/>
      <c r="K2521" s="70"/>
      <c r="L2521" s="70"/>
      <c r="M2521" s="70"/>
      <c r="N2521" s="194"/>
      <c r="O2521" s="80"/>
      <c r="P2521" s="75"/>
      <c r="Q2521" s="75"/>
      <c r="R2521" s="75"/>
      <c r="S2521" s="75"/>
      <c r="T2521" s="75"/>
      <c r="U2521" s="75"/>
      <c r="V2521" s="74"/>
      <c r="W2521" s="74"/>
      <c r="X2521" s="74"/>
      <c r="Y2521" s="73"/>
      <c r="Z2521" s="72"/>
      <c r="AA2521" s="65"/>
      <c r="AB2521" s="65"/>
      <c r="AC2521" s="125"/>
      <c r="AD2521" s="125"/>
      <c r="AE2521" s="126"/>
      <c r="AF2521" s="126"/>
      <c r="AG2521" s="126"/>
      <c r="AH2521" s="125"/>
      <c r="AI2521" s="125"/>
      <c r="AJ2521" s="125"/>
      <c r="AK2521" s="125"/>
      <c r="AL2521" s="125"/>
      <c r="AM2521" s="125"/>
      <c r="AN2521" s="125"/>
      <c r="AO2521" s="66"/>
      <c r="AP2521" s="125"/>
      <c r="AQ2521" s="125"/>
      <c r="AR2521" s="125"/>
      <c r="AS2521" s="125"/>
      <c r="AT2521" s="125"/>
      <c r="AU2521" s="125"/>
      <c r="AV2521" s="125"/>
      <c r="AW2521" s="126"/>
      <c r="AX2521" s="126"/>
      <c r="AY2521" s="126"/>
      <c r="AZ2521" s="127"/>
      <c r="BA2521" s="128"/>
      <c r="BB2521" s="65"/>
      <c r="BC2521" s="65"/>
      <c r="BD2521" s="125"/>
      <c r="BE2521" s="125"/>
      <c r="BF2521" s="126"/>
      <c r="BG2521" s="126"/>
      <c r="BH2521" s="126"/>
      <c r="BI2521" s="125"/>
      <c r="BJ2521" s="125"/>
      <c r="BK2521" s="125"/>
      <c r="BL2521" s="125"/>
      <c r="BM2521" s="125"/>
      <c r="BN2521" s="125"/>
      <c r="BO2521" s="129"/>
      <c r="BP2521" s="66"/>
      <c r="BQ2521" s="129"/>
      <c r="BR2521" s="125"/>
      <c r="BS2521" s="125"/>
      <c r="BT2521" s="125"/>
      <c r="BU2521" s="125"/>
      <c r="BV2521" s="125"/>
      <c r="BW2521" s="125"/>
      <c r="BX2521" s="126"/>
      <c r="BY2521" s="126"/>
      <c r="BZ2521" s="126"/>
      <c r="CA2521" s="127"/>
      <c r="CB2521" s="128"/>
    </row>
    <row r="2522" spans="1:80" x14ac:dyDescent="0.3">
      <c r="A2522" s="65"/>
      <c r="B2522" s="70"/>
      <c r="C2522" s="70"/>
      <c r="D2522" s="71"/>
      <c r="E2522" s="71"/>
      <c r="F2522" s="71"/>
      <c r="G2522" s="70"/>
      <c r="H2522" s="70"/>
      <c r="I2522" s="70"/>
      <c r="J2522" s="70"/>
      <c r="K2522" s="70"/>
      <c r="L2522" s="70"/>
      <c r="M2522" s="70"/>
      <c r="N2522" s="194"/>
      <c r="O2522" s="80"/>
      <c r="P2522" s="75"/>
      <c r="Q2522" s="75"/>
      <c r="R2522" s="75"/>
      <c r="S2522" s="75"/>
      <c r="T2522" s="75"/>
      <c r="U2522" s="75"/>
      <c r="V2522" s="74"/>
      <c r="W2522" s="74"/>
      <c r="X2522" s="74"/>
      <c r="Y2522" s="73"/>
      <c r="Z2522" s="72"/>
      <c r="AA2522" s="65"/>
      <c r="AB2522" s="65"/>
      <c r="AC2522" s="125"/>
      <c r="AD2522" s="125"/>
      <c r="AE2522" s="126"/>
      <c r="AF2522" s="126"/>
      <c r="AG2522" s="126"/>
      <c r="AH2522" s="125"/>
      <c r="AI2522" s="125"/>
      <c r="AJ2522" s="125"/>
      <c r="AK2522" s="125"/>
      <c r="AL2522" s="125"/>
      <c r="AM2522" s="125"/>
      <c r="AN2522" s="125"/>
      <c r="AO2522" s="66"/>
      <c r="AP2522" s="125"/>
      <c r="AQ2522" s="125"/>
      <c r="AR2522" s="125"/>
      <c r="AS2522" s="125"/>
      <c r="AT2522" s="125"/>
      <c r="AU2522" s="125"/>
      <c r="AV2522" s="125"/>
      <c r="AW2522" s="126"/>
      <c r="AX2522" s="126"/>
      <c r="AY2522" s="126"/>
      <c r="AZ2522" s="127"/>
      <c r="BA2522" s="128"/>
      <c r="BB2522" s="65"/>
      <c r="BC2522" s="65"/>
      <c r="BD2522" s="125"/>
      <c r="BE2522" s="125"/>
      <c r="BF2522" s="126"/>
      <c r="BG2522" s="126"/>
      <c r="BH2522" s="126"/>
      <c r="BI2522" s="125"/>
      <c r="BJ2522" s="125"/>
      <c r="BK2522" s="125"/>
      <c r="BL2522" s="125"/>
      <c r="BM2522" s="125"/>
      <c r="BN2522" s="125"/>
      <c r="BO2522" s="129"/>
      <c r="BP2522" s="66"/>
      <c r="BQ2522" s="129"/>
      <c r="BR2522" s="125"/>
      <c r="BS2522" s="125"/>
      <c r="BT2522" s="125"/>
      <c r="BU2522" s="125"/>
      <c r="BV2522" s="125"/>
      <c r="BW2522" s="125"/>
      <c r="BX2522" s="126"/>
      <c r="BY2522" s="126"/>
      <c r="BZ2522" s="126"/>
      <c r="CA2522" s="127"/>
      <c r="CB2522" s="128"/>
    </row>
    <row r="2523" spans="1:80" x14ac:dyDescent="0.3">
      <c r="A2523" s="65"/>
      <c r="B2523" s="70"/>
      <c r="C2523" s="70"/>
      <c r="D2523" s="71"/>
      <c r="E2523" s="71"/>
      <c r="F2523" s="71"/>
      <c r="G2523" s="70"/>
      <c r="H2523" s="70"/>
      <c r="I2523" s="70"/>
      <c r="J2523" s="70"/>
      <c r="K2523" s="70"/>
      <c r="L2523" s="70"/>
      <c r="M2523" s="70"/>
      <c r="N2523" s="194"/>
      <c r="O2523" s="80"/>
      <c r="P2523" s="75"/>
      <c r="Q2523" s="75"/>
      <c r="R2523" s="75"/>
      <c r="S2523" s="75"/>
      <c r="T2523" s="75"/>
      <c r="U2523" s="75"/>
      <c r="V2523" s="74"/>
      <c r="W2523" s="74"/>
      <c r="X2523" s="74"/>
      <c r="Y2523" s="73"/>
      <c r="Z2523" s="72"/>
      <c r="AA2523" s="65"/>
      <c r="AB2523" s="65"/>
      <c r="AC2523" s="125"/>
      <c r="AD2523" s="125"/>
      <c r="AE2523" s="126"/>
      <c r="AF2523" s="126"/>
      <c r="AG2523" s="126"/>
      <c r="AH2523" s="125"/>
      <c r="AI2523" s="125"/>
      <c r="AJ2523" s="125"/>
      <c r="AK2523" s="125"/>
      <c r="AL2523" s="125"/>
      <c r="AM2523" s="125"/>
      <c r="AN2523" s="125"/>
      <c r="AO2523" s="66"/>
      <c r="AP2523" s="125"/>
      <c r="AQ2523" s="125"/>
      <c r="AR2523" s="125"/>
      <c r="AS2523" s="125"/>
      <c r="AT2523" s="125"/>
      <c r="AU2523" s="125"/>
      <c r="AV2523" s="125"/>
      <c r="AW2523" s="126"/>
      <c r="AX2523" s="126"/>
      <c r="AY2523" s="126"/>
      <c r="AZ2523" s="127"/>
      <c r="BA2523" s="128"/>
      <c r="BB2523" s="65"/>
      <c r="BC2523" s="65"/>
      <c r="BD2523" s="125"/>
      <c r="BE2523" s="125"/>
      <c r="BF2523" s="126"/>
      <c r="BG2523" s="126"/>
      <c r="BH2523" s="126"/>
      <c r="BI2523" s="125"/>
      <c r="BJ2523" s="125"/>
      <c r="BK2523" s="125"/>
      <c r="BL2523" s="125"/>
      <c r="BM2523" s="125"/>
      <c r="BN2523" s="125"/>
      <c r="BO2523" s="129"/>
      <c r="BP2523" s="66"/>
      <c r="BQ2523" s="129"/>
      <c r="BR2523" s="125"/>
      <c r="BS2523" s="125"/>
      <c r="BT2523" s="125"/>
      <c r="BU2523" s="125"/>
      <c r="BV2523" s="125"/>
      <c r="BW2523" s="125"/>
      <c r="BX2523" s="126"/>
      <c r="BY2523" s="126"/>
      <c r="BZ2523" s="126"/>
      <c r="CA2523" s="127"/>
      <c r="CB2523" s="128"/>
    </row>
    <row r="2524" spans="1:80" x14ac:dyDescent="0.3">
      <c r="A2524" s="65"/>
      <c r="B2524" s="70"/>
      <c r="C2524" s="70"/>
      <c r="D2524" s="71"/>
      <c r="E2524" s="71"/>
      <c r="F2524" s="71"/>
      <c r="G2524" s="70"/>
      <c r="H2524" s="70"/>
      <c r="I2524" s="70"/>
      <c r="J2524" s="70"/>
      <c r="K2524" s="70"/>
      <c r="L2524" s="70"/>
      <c r="M2524" s="70"/>
      <c r="N2524" s="195"/>
      <c r="O2524" s="70"/>
      <c r="P2524" s="70"/>
      <c r="Q2524" s="70"/>
      <c r="R2524" s="70"/>
      <c r="S2524" s="70"/>
      <c r="T2524" s="70"/>
      <c r="U2524" s="70"/>
      <c r="V2524" s="71"/>
      <c r="W2524" s="71"/>
      <c r="X2524" s="71"/>
      <c r="Y2524" s="70"/>
      <c r="Z2524" s="70"/>
      <c r="AA2524" s="65"/>
      <c r="AB2524" s="65"/>
      <c r="AC2524" s="125"/>
      <c r="AD2524" s="125"/>
      <c r="AE2524" s="126"/>
      <c r="AF2524" s="126"/>
      <c r="AG2524" s="126"/>
      <c r="AH2524" s="125"/>
      <c r="AI2524" s="125"/>
      <c r="AJ2524" s="125"/>
      <c r="AK2524" s="125"/>
      <c r="AL2524" s="125"/>
      <c r="AM2524" s="125"/>
      <c r="AN2524" s="125"/>
      <c r="AO2524" s="66"/>
      <c r="AP2524" s="125"/>
      <c r="AQ2524" s="125"/>
      <c r="AR2524" s="125"/>
      <c r="AS2524" s="125"/>
      <c r="AT2524" s="125"/>
      <c r="AU2524" s="125"/>
      <c r="AV2524" s="125"/>
      <c r="AW2524" s="126"/>
      <c r="AX2524" s="126"/>
      <c r="AY2524" s="126"/>
      <c r="AZ2524" s="127"/>
      <c r="BA2524" s="128"/>
      <c r="BB2524" s="65"/>
      <c r="BC2524" s="65"/>
      <c r="BD2524" s="125"/>
      <c r="BE2524" s="125"/>
      <c r="BF2524" s="126"/>
      <c r="BG2524" s="126"/>
      <c r="BH2524" s="126"/>
      <c r="BI2524" s="125"/>
      <c r="BJ2524" s="125"/>
      <c r="BK2524" s="125"/>
      <c r="BL2524" s="125"/>
      <c r="BM2524" s="125"/>
      <c r="BN2524" s="125"/>
      <c r="BO2524" s="129"/>
      <c r="BP2524" s="66"/>
      <c r="BQ2524" s="129"/>
      <c r="BR2524" s="125"/>
      <c r="BS2524" s="125"/>
      <c r="BT2524" s="125"/>
      <c r="BU2524" s="125"/>
      <c r="BV2524" s="125"/>
      <c r="BW2524" s="125"/>
      <c r="BX2524" s="126"/>
      <c r="BY2524" s="126"/>
      <c r="BZ2524" s="126"/>
      <c r="CA2524" s="127"/>
      <c r="CB2524" s="128"/>
    </row>
    <row r="2525" spans="1:80" x14ac:dyDescent="0.3">
      <c r="A2525" s="65"/>
      <c r="B2525" s="72"/>
      <c r="C2525" s="73"/>
      <c r="D2525" s="74"/>
      <c r="E2525" s="74"/>
      <c r="F2525" s="74"/>
      <c r="G2525" s="75"/>
      <c r="H2525" s="75"/>
      <c r="I2525" s="75"/>
      <c r="J2525" s="75"/>
      <c r="K2525" s="75"/>
      <c r="L2525" s="75"/>
      <c r="M2525" s="80"/>
      <c r="N2525" s="194"/>
      <c r="O2525" s="70"/>
      <c r="P2525" s="70"/>
      <c r="Q2525" s="70"/>
      <c r="R2525" s="70"/>
      <c r="S2525" s="70"/>
      <c r="T2525" s="70"/>
      <c r="U2525" s="70"/>
      <c r="V2525" s="71"/>
      <c r="W2525" s="71"/>
      <c r="X2525" s="71"/>
      <c r="Y2525" s="70"/>
      <c r="Z2525" s="70"/>
      <c r="AA2525" s="65"/>
      <c r="AB2525" s="65"/>
      <c r="AC2525" s="125"/>
      <c r="AD2525" s="125"/>
      <c r="AE2525" s="126"/>
      <c r="AF2525" s="126"/>
      <c r="AG2525" s="126"/>
      <c r="AH2525" s="125"/>
      <c r="AI2525" s="125"/>
      <c r="AJ2525" s="125"/>
      <c r="AK2525" s="125"/>
      <c r="AL2525" s="125"/>
      <c r="AM2525" s="125"/>
      <c r="AN2525" s="125"/>
      <c r="AO2525" s="66"/>
      <c r="AP2525" s="125"/>
      <c r="AQ2525" s="125"/>
      <c r="AR2525" s="125"/>
      <c r="AS2525" s="125"/>
      <c r="AT2525" s="125"/>
      <c r="AU2525" s="125"/>
      <c r="AV2525" s="125"/>
      <c r="AW2525" s="126"/>
      <c r="AX2525" s="126"/>
      <c r="AY2525" s="126"/>
      <c r="AZ2525" s="127"/>
      <c r="BA2525" s="128"/>
      <c r="BB2525" s="65"/>
      <c r="BC2525" s="65"/>
      <c r="BD2525" s="125"/>
      <c r="BE2525" s="125"/>
      <c r="BF2525" s="126"/>
      <c r="BG2525" s="126"/>
      <c r="BH2525" s="126"/>
      <c r="BI2525" s="125"/>
      <c r="BJ2525" s="125"/>
      <c r="BK2525" s="125"/>
      <c r="BL2525" s="125"/>
      <c r="BM2525" s="125"/>
      <c r="BN2525" s="125"/>
      <c r="BO2525" s="129"/>
      <c r="BP2525" s="66"/>
      <c r="BQ2525" s="129"/>
      <c r="BR2525" s="125"/>
      <c r="BS2525" s="125"/>
      <c r="BT2525" s="125"/>
      <c r="BU2525" s="125"/>
      <c r="BV2525" s="125"/>
      <c r="BW2525" s="125"/>
      <c r="BX2525" s="126"/>
      <c r="BY2525" s="126"/>
      <c r="BZ2525" s="126"/>
      <c r="CA2525" s="127"/>
      <c r="CB2525" s="128"/>
    </row>
    <row r="2526" spans="1:80" x14ac:dyDescent="0.3">
      <c r="A2526" s="65"/>
      <c r="B2526" s="72"/>
      <c r="C2526" s="73"/>
      <c r="D2526" s="74"/>
      <c r="E2526" s="74"/>
      <c r="F2526" s="74"/>
      <c r="G2526" s="75"/>
      <c r="H2526" s="75"/>
      <c r="I2526" s="75"/>
      <c r="J2526" s="75"/>
      <c r="K2526" s="75"/>
      <c r="L2526" s="75"/>
      <c r="M2526" s="80"/>
      <c r="N2526" s="194"/>
      <c r="O2526" s="70"/>
      <c r="P2526" s="70"/>
      <c r="Q2526" s="70"/>
      <c r="R2526" s="70"/>
      <c r="S2526" s="70"/>
      <c r="T2526" s="70"/>
      <c r="U2526" s="70"/>
      <c r="V2526" s="71"/>
      <c r="W2526" s="71"/>
      <c r="X2526" s="71"/>
      <c r="Y2526" s="70"/>
      <c r="Z2526" s="70"/>
      <c r="AA2526" s="65"/>
      <c r="AB2526" s="65"/>
      <c r="AC2526" s="125"/>
      <c r="AD2526" s="125"/>
      <c r="AE2526" s="126"/>
      <c r="AF2526" s="126"/>
      <c r="AG2526" s="126"/>
      <c r="AH2526" s="125"/>
      <c r="AI2526" s="125"/>
      <c r="AJ2526" s="125"/>
      <c r="AK2526" s="125"/>
      <c r="AL2526" s="125"/>
      <c r="AM2526" s="125"/>
      <c r="AN2526" s="125"/>
      <c r="AO2526" s="66"/>
      <c r="AP2526" s="125"/>
      <c r="AQ2526" s="125"/>
      <c r="AR2526" s="125"/>
      <c r="AS2526" s="125"/>
      <c r="AT2526" s="125"/>
      <c r="AU2526" s="125"/>
      <c r="AV2526" s="125"/>
      <c r="AW2526" s="126"/>
      <c r="AX2526" s="126"/>
      <c r="AY2526" s="126"/>
      <c r="AZ2526" s="127"/>
      <c r="BA2526" s="128"/>
      <c r="BB2526" s="65"/>
      <c r="BC2526" s="65"/>
      <c r="BD2526" s="125"/>
      <c r="BE2526" s="125"/>
      <c r="BF2526" s="126"/>
      <c r="BG2526" s="126"/>
      <c r="BH2526" s="126"/>
      <c r="BI2526" s="125"/>
      <c r="BJ2526" s="125"/>
      <c r="BK2526" s="125"/>
      <c r="BL2526" s="125"/>
      <c r="BM2526" s="125"/>
      <c r="BN2526" s="125"/>
      <c r="BO2526" s="129"/>
      <c r="BP2526" s="66"/>
      <c r="BQ2526" s="129"/>
      <c r="BR2526" s="125"/>
      <c r="BS2526" s="125"/>
      <c r="BT2526" s="125"/>
      <c r="BU2526" s="125"/>
      <c r="BV2526" s="125"/>
      <c r="BW2526" s="125"/>
      <c r="BX2526" s="126"/>
      <c r="BY2526" s="126"/>
      <c r="BZ2526" s="126"/>
      <c r="CA2526" s="127"/>
      <c r="CB2526" s="128"/>
    </row>
    <row r="2527" spans="1:80" x14ac:dyDescent="0.3">
      <c r="A2527" s="65"/>
      <c r="B2527" s="72"/>
      <c r="C2527" s="73"/>
      <c r="D2527" s="74"/>
      <c r="E2527" s="74"/>
      <c r="F2527" s="74"/>
      <c r="G2527" s="75"/>
      <c r="H2527" s="75"/>
      <c r="I2527" s="75"/>
      <c r="J2527" s="75"/>
      <c r="K2527" s="75"/>
      <c r="L2527" s="75"/>
      <c r="M2527" s="80"/>
      <c r="N2527" s="194"/>
      <c r="O2527" s="70"/>
      <c r="P2527" s="70"/>
      <c r="Q2527" s="70"/>
      <c r="R2527" s="70"/>
      <c r="S2527" s="70"/>
      <c r="T2527" s="70"/>
      <c r="U2527" s="70"/>
      <c r="V2527" s="71"/>
      <c r="W2527" s="71"/>
      <c r="X2527" s="71"/>
      <c r="Y2527" s="70"/>
      <c r="Z2527" s="70"/>
      <c r="AA2527" s="65"/>
      <c r="AB2527" s="65"/>
      <c r="AC2527" s="125"/>
      <c r="AD2527" s="125"/>
      <c r="AE2527" s="126"/>
      <c r="AF2527" s="126"/>
      <c r="AG2527" s="126"/>
      <c r="AH2527" s="125"/>
      <c r="AI2527" s="125"/>
      <c r="AJ2527" s="125"/>
      <c r="AK2527" s="125"/>
      <c r="AL2527" s="125"/>
      <c r="AM2527" s="125"/>
      <c r="AN2527" s="125"/>
      <c r="AO2527" s="66"/>
      <c r="AP2527" s="125"/>
      <c r="AQ2527" s="125"/>
      <c r="AR2527" s="125"/>
      <c r="AS2527" s="125"/>
      <c r="AT2527" s="125"/>
      <c r="AU2527" s="125"/>
      <c r="AV2527" s="125"/>
      <c r="AW2527" s="126"/>
      <c r="AX2527" s="126"/>
      <c r="AY2527" s="126"/>
      <c r="AZ2527" s="127"/>
      <c r="BA2527" s="128"/>
      <c r="BB2527" s="65"/>
      <c r="BC2527" s="65"/>
      <c r="BD2527" s="125"/>
      <c r="BE2527" s="125"/>
      <c r="BF2527" s="126"/>
      <c r="BG2527" s="126"/>
      <c r="BH2527" s="126"/>
      <c r="BI2527" s="125"/>
      <c r="BJ2527" s="125"/>
      <c r="BK2527" s="125"/>
      <c r="BL2527" s="125"/>
      <c r="BM2527" s="125"/>
      <c r="BN2527" s="125"/>
      <c r="BO2527" s="129"/>
      <c r="BP2527" s="66"/>
      <c r="BQ2527" s="129"/>
      <c r="BR2527" s="125"/>
      <c r="BS2527" s="125"/>
      <c r="BT2527" s="125"/>
      <c r="BU2527" s="125"/>
      <c r="BV2527" s="125"/>
      <c r="BW2527" s="125"/>
      <c r="BX2527" s="126"/>
      <c r="BY2527" s="126"/>
      <c r="BZ2527" s="126"/>
      <c r="CA2527" s="127"/>
      <c r="CB2527" s="128"/>
    </row>
    <row r="2528" spans="1:80" x14ac:dyDescent="0.3">
      <c r="A2528" s="65"/>
      <c r="B2528" s="72"/>
      <c r="C2528" s="73"/>
      <c r="D2528" s="74"/>
      <c r="E2528" s="74"/>
      <c r="F2528" s="74"/>
      <c r="G2528" s="75"/>
      <c r="H2528" s="75"/>
      <c r="I2528" s="75"/>
      <c r="J2528" s="75"/>
      <c r="K2528" s="75"/>
      <c r="L2528" s="75"/>
      <c r="M2528" s="80"/>
      <c r="N2528" s="194"/>
      <c r="O2528" s="70"/>
      <c r="P2528" s="70"/>
      <c r="Q2528" s="70"/>
      <c r="R2528" s="70"/>
      <c r="S2528" s="70"/>
      <c r="T2528" s="70"/>
      <c r="U2528" s="70"/>
      <c r="V2528" s="71"/>
      <c r="W2528" s="71"/>
      <c r="X2528" s="71"/>
      <c r="Y2528" s="70"/>
      <c r="Z2528" s="70"/>
      <c r="AA2528" s="65"/>
      <c r="AB2528" s="65"/>
      <c r="AC2528" s="125"/>
      <c r="AD2528" s="125"/>
      <c r="AE2528" s="126"/>
      <c r="AF2528" s="126"/>
      <c r="AG2528" s="126"/>
      <c r="AH2528" s="125"/>
      <c r="AI2528" s="125"/>
      <c r="AJ2528" s="125"/>
      <c r="AK2528" s="125"/>
      <c r="AL2528" s="125"/>
      <c r="AM2528" s="125"/>
      <c r="AN2528" s="125"/>
      <c r="AO2528" s="66"/>
      <c r="AP2528" s="125"/>
      <c r="AQ2528" s="125"/>
      <c r="AR2528" s="125"/>
      <c r="AS2528" s="125"/>
      <c r="AT2528" s="125"/>
      <c r="AU2528" s="125"/>
      <c r="AV2528" s="125"/>
      <c r="AW2528" s="126"/>
      <c r="AX2528" s="126"/>
      <c r="AY2528" s="126"/>
      <c r="AZ2528" s="127"/>
      <c r="BA2528" s="128"/>
      <c r="BB2528" s="65"/>
      <c r="BC2528" s="65"/>
      <c r="BD2528" s="125"/>
      <c r="BE2528" s="125"/>
      <c r="BF2528" s="126"/>
      <c r="BG2528" s="126"/>
      <c r="BH2528" s="126"/>
      <c r="BI2528" s="125"/>
      <c r="BJ2528" s="125"/>
      <c r="BK2528" s="125"/>
      <c r="BL2528" s="125"/>
      <c r="BM2528" s="125"/>
      <c r="BN2528" s="125"/>
      <c r="BO2528" s="129"/>
      <c r="BP2528" s="66"/>
      <c r="BQ2528" s="129"/>
      <c r="BR2528" s="125"/>
      <c r="BS2528" s="125"/>
      <c r="BT2528" s="125"/>
      <c r="BU2528" s="125"/>
      <c r="BV2528" s="125"/>
      <c r="BW2528" s="125"/>
      <c r="BX2528" s="126"/>
      <c r="BY2528" s="126"/>
      <c r="BZ2528" s="126"/>
      <c r="CA2528" s="127"/>
      <c r="CB2528" s="128"/>
    </row>
    <row r="2529" spans="1:80" x14ac:dyDescent="0.3">
      <c r="A2529" s="65"/>
      <c r="B2529" s="72"/>
      <c r="C2529" s="73"/>
      <c r="D2529" s="74"/>
      <c r="E2529" s="74"/>
      <c r="F2529" s="74"/>
      <c r="G2529" s="75"/>
      <c r="H2529" s="75"/>
      <c r="I2529" s="75"/>
      <c r="J2529" s="75"/>
      <c r="K2529" s="75"/>
      <c r="L2529" s="75"/>
      <c r="M2529" s="80"/>
      <c r="N2529" s="194"/>
      <c r="O2529" s="70"/>
      <c r="P2529" s="70"/>
      <c r="Q2529" s="70"/>
      <c r="R2529" s="70"/>
      <c r="S2529" s="70"/>
      <c r="T2529" s="70"/>
      <c r="U2529" s="70"/>
      <c r="V2529" s="71"/>
      <c r="W2529" s="71"/>
      <c r="X2529" s="71"/>
      <c r="Y2529" s="70"/>
      <c r="Z2529" s="70"/>
      <c r="AA2529" s="65"/>
      <c r="AB2529" s="65"/>
      <c r="AC2529" s="125"/>
      <c r="AD2529" s="125"/>
      <c r="AE2529" s="126"/>
      <c r="AF2529" s="126"/>
      <c r="AG2529" s="126"/>
      <c r="AH2529" s="125"/>
      <c r="AI2529" s="125"/>
      <c r="AJ2529" s="125"/>
      <c r="AK2529" s="125"/>
      <c r="AL2529" s="125"/>
      <c r="AM2529" s="125"/>
      <c r="AN2529" s="125"/>
      <c r="AO2529" s="66"/>
      <c r="AP2529" s="125"/>
      <c r="AQ2529" s="125"/>
      <c r="AR2529" s="125"/>
      <c r="AS2529" s="125"/>
      <c r="AT2529" s="125"/>
      <c r="AU2529" s="125"/>
      <c r="AV2529" s="125"/>
      <c r="AW2529" s="126"/>
      <c r="AX2529" s="126"/>
      <c r="AY2529" s="126"/>
      <c r="AZ2529" s="127"/>
      <c r="BA2529" s="128"/>
      <c r="BB2529" s="65"/>
      <c r="BC2529" s="65"/>
      <c r="BD2529" s="125"/>
      <c r="BE2529" s="125"/>
      <c r="BF2529" s="126"/>
      <c r="BG2529" s="126"/>
      <c r="BH2529" s="126"/>
      <c r="BI2529" s="125"/>
      <c r="BJ2529" s="125"/>
      <c r="BK2529" s="125"/>
      <c r="BL2529" s="125"/>
      <c r="BM2529" s="125"/>
      <c r="BN2529" s="125"/>
      <c r="BO2529" s="129"/>
      <c r="BP2529" s="66"/>
      <c r="BQ2529" s="129"/>
      <c r="BR2529" s="125"/>
      <c r="BS2529" s="125"/>
      <c r="BT2529" s="125"/>
      <c r="BU2529" s="125"/>
      <c r="BV2529" s="125"/>
      <c r="BW2529" s="125"/>
      <c r="BX2529" s="126"/>
      <c r="BY2529" s="126"/>
      <c r="BZ2529" s="126"/>
      <c r="CA2529" s="127"/>
      <c r="CB2529" s="128"/>
    </row>
    <row r="2530" spans="1:80" x14ac:dyDescent="0.3">
      <c r="A2530" s="65"/>
      <c r="B2530" s="72"/>
      <c r="C2530" s="73"/>
      <c r="D2530" s="74"/>
      <c r="E2530" s="74"/>
      <c r="F2530" s="74"/>
      <c r="G2530" s="75"/>
      <c r="H2530" s="75"/>
      <c r="I2530" s="75"/>
      <c r="J2530" s="75"/>
      <c r="K2530" s="75"/>
      <c r="L2530" s="75"/>
      <c r="M2530" s="80"/>
      <c r="N2530" s="194"/>
      <c r="O2530" s="70"/>
      <c r="P2530" s="70"/>
      <c r="Q2530" s="70"/>
      <c r="R2530" s="70"/>
      <c r="S2530" s="70"/>
      <c r="T2530" s="70"/>
      <c r="U2530" s="70"/>
      <c r="V2530" s="71"/>
      <c r="W2530" s="71"/>
      <c r="X2530" s="71"/>
      <c r="Y2530" s="70"/>
      <c r="Z2530" s="70"/>
      <c r="AA2530" s="65"/>
      <c r="AB2530" s="65"/>
      <c r="AC2530" s="125"/>
      <c r="AD2530" s="125"/>
      <c r="AE2530" s="126"/>
      <c r="AF2530" s="126"/>
      <c r="AG2530" s="126"/>
      <c r="AH2530" s="125"/>
      <c r="AI2530" s="125"/>
      <c r="AJ2530" s="125"/>
      <c r="AK2530" s="125"/>
      <c r="AL2530" s="125"/>
      <c r="AM2530" s="125"/>
      <c r="AN2530" s="125"/>
      <c r="AO2530" s="66"/>
      <c r="AP2530" s="125"/>
      <c r="AQ2530" s="125"/>
      <c r="AR2530" s="125"/>
      <c r="AS2530" s="125"/>
      <c r="AT2530" s="125"/>
      <c r="AU2530" s="125"/>
      <c r="AV2530" s="125"/>
      <c r="AW2530" s="126"/>
      <c r="AX2530" s="126"/>
      <c r="AY2530" s="126"/>
      <c r="AZ2530" s="127"/>
      <c r="BA2530" s="128"/>
      <c r="BB2530" s="65"/>
      <c r="BC2530" s="65"/>
      <c r="BD2530" s="125"/>
      <c r="BE2530" s="125"/>
      <c r="BF2530" s="126"/>
      <c r="BG2530" s="126"/>
      <c r="BH2530" s="126"/>
      <c r="BI2530" s="125"/>
      <c r="BJ2530" s="125"/>
      <c r="BK2530" s="125"/>
      <c r="BL2530" s="125"/>
      <c r="BM2530" s="125"/>
      <c r="BN2530" s="125"/>
      <c r="BO2530" s="129"/>
      <c r="BP2530" s="66"/>
      <c r="BQ2530" s="129"/>
      <c r="BR2530" s="125"/>
      <c r="BS2530" s="125"/>
      <c r="BT2530" s="125"/>
      <c r="BU2530" s="125"/>
      <c r="BV2530" s="125"/>
      <c r="BW2530" s="125"/>
      <c r="BX2530" s="126"/>
      <c r="BY2530" s="126"/>
      <c r="BZ2530" s="126"/>
      <c r="CA2530" s="127"/>
      <c r="CB2530" s="128"/>
    </row>
    <row r="2531" spans="1:80" x14ac:dyDescent="0.3">
      <c r="A2531" s="65"/>
      <c r="B2531" s="72"/>
      <c r="C2531" s="73"/>
      <c r="D2531" s="74"/>
      <c r="E2531" s="74"/>
      <c r="F2531" s="74"/>
      <c r="G2531" s="75"/>
      <c r="H2531" s="75"/>
      <c r="I2531" s="75"/>
      <c r="J2531" s="75"/>
      <c r="K2531" s="75"/>
      <c r="L2531" s="75"/>
      <c r="M2531" s="80"/>
      <c r="N2531" s="194"/>
      <c r="O2531" s="70"/>
      <c r="P2531" s="70"/>
      <c r="Q2531" s="70"/>
      <c r="R2531" s="70"/>
      <c r="S2531" s="70"/>
      <c r="T2531" s="70"/>
      <c r="U2531" s="70"/>
      <c r="V2531" s="71"/>
      <c r="W2531" s="71"/>
      <c r="X2531" s="71"/>
      <c r="Y2531" s="70"/>
      <c r="Z2531" s="70"/>
      <c r="AA2531" s="65"/>
      <c r="AB2531" s="65"/>
      <c r="AC2531" s="125"/>
      <c r="AD2531" s="125"/>
      <c r="AE2531" s="126"/>
      <c r="AF2531" s="126"/>
      <c r="AG2531" s="126"/>
      <c r="AH2531" s="125"/>
      <c r="AI2531" s="125"/>
      <c r="AJ2531" s="125"/>
      <c r="AK2531" s="125"/>
      <c r="AL2531" s="125"/>
      <c r="AM2531" s="125"/>
      <c r="AN2531" s="125"/>
      <c r="AO2531" s="66"/>
      <c r="AP2531" s="125"/>
      <c r="AQ2531" s="125"/>
      <c r="AR2531" s="125"/>
      <c r="AS2531" s="125"/>
      <c r="AT2531" s="125"/>
      <c r="AU2531" s="125"/>
      <c r="AV2531" s="125"/>
      <c r="AW2531" s="126"/>
      <c r="AX2531" s="126"/>
      <c r="AY2531" s="126"/>
      <c r="AZ2531" s="127"/>
      <c r="BA2531" s="128"/>
      <c r="BB2531" s="65"/>
      <c r="BC2531" s="65"/>
      <c r="BD2531" s="125"/>
      <c r="BE2531" s="125"/>
      <c r="BF2531" s="126"/>
      <c r="BG2531" s="126"/>
      <c r="BH2531" s="126"/>
      <c r="BI2531" s="125"/>
      <c r="BJ2531" s="125"/>
      <c r="BK2531" s="125"/>
      <c r="BL2531" s="125"/>
      <c r="BM2531" s="125"/>
      <c r="BN2531" s="125"/>
      <c r="BO2531" s="129"/>
      <c r="BP2531" s="66"/>
      <c r="BQ2531" s="129"/>
      <c r="BR2531" s="125"/>
      <c r="BS2531" s="125"/>
      <c r="BT2531" s="125"/>
      <c r="BU2531" s="125"/>
      <c r="BV2531" s="125"/>
      <c r="BW2531" s="125"/>
      <c r="BX2531" s="126"/>
      <c r="BY2531" s="126"/>
      <c r="BZ2531" s="126"/>
      <c r="CA2531" s="127"/>
      <c r="CB2531" s="128"/>
    </row>
    <row r="2532" spans="1:80" x14ac:dyDescent="0.3">
      <c r="A2532" s="65"/>
      <c r="B2532" s="72"/>
      <c r="C2532" s="73"/>
      <c r="D2532" s="74"/>
      <c r="E2532" s="74"/>
      <c r="F2532" s="74"/>
      <c r="G2532" s="75"/>
      <c r="H2532" s="75"/>
      <c r="I2532" s="75"/>
      <c r="J2532" s="75"/>
      <c r="K2532" s="75"/>
      <c r="L2532" s="75"/>
      <c r="M2532" s="80"/>
      <c r="N2532" s="194"/>
      <c r="O2532" s="70"/>
      <c r="P2532" s="70"/>
      <c r="Q2532" s="70"/>
      <c r="R2532" s="70"/>
      <c r="S2532" s="70"/>
      <c r="T2532" s="70"/>
      <c r="U2532" s="70"/>
      <c r="V2532" s="71"/>
      <c r="W2532" s="71"/>
      <c r="X2532" s="71"/>
      <c r="Y2532" s="70"/>
      <c r="Z2532" s="70"/>
      <c r="AA2532" s="65"/>
      <c r="AB2532" s="65"/>
      <c r="AC2532" s="125"/>
      <c r="AD2532" s="125"/>
      <c r="AE2532" s="126"/>
      <c r="AF2532" s="126"/>
      <c r="AG2532" s="126"/>
      <c r="AH2532" s="125"/>
      <c r="AI2532" s="125"/>
      <c r="AJ2532" s="125"/>
      <c r="AK2532" s="125"/>
      <c r="AL2532" s="125"/>
      <c r="AM2532" s="125"/>
      <c r="AN2532" s="125"/>
      <c r="AO2532" s="66"/>
      <c r="AP2532" s="125"/>
      <c r="AQ2532" s="125"/>
      <c r="AR2532" s="125"/>
      <c r="AS2532" s="125"/>
      <c r="AT2532" s="125"/>
      <c r="AU2532" s="125"/>
      <c r="AV2532" s="125"/>
      <c r="AW2532" s="126"/>
      <c r="AX2532" s="126"/>
      <c r="AY2532" s="126"/>
      <c r="AZ2532" s="127"/>
      <c r="BA2532" s="128"/>
      <c r="BB2532" s="65"/>
      <c r="BC2532" s="65"/>
      <c r="BD2532" s="125"/>
      <c r="BE2532" s="125"/>
      <c r="BF2532" s="126"/>
      <c r="BG2532" s="126"/>
      <c r="BH2532" s="126"/>
      <c r="BI2532" s="125"/>
      <c r="BJ2532" s="125"/>
      <c r="BK2532" s="125"/>
      <c r="BL2532" s="125"/>
      <c r="BM2532" s="125"/>
      <c r="BN2532" s="125"/>
      <c r="BO2532" s="129"/>
      <c r="BP2532" s="66"/>
      <c r="BQ2532" s="129"/>
      <c r="BR2532" s="125"/>
      <c r="BS2532" s="125"/>
      <c r="BT2532" s="125"/>
      <c r="BU2532" s="125"/>
      <c r="BV2532" s="125"/>
      <c r="BW2532" s="125"/>
      <c r="BX2532" s="126"/>
      <c r="BY2532" s="126"/>
      <c r="BZ2532" s="126"/>
      <c r="CA2532" s="127"/>
      <c r="CB2532" s="128"/>
    </row>
    <row r="2533" spans="1:80" x14ac:dyDescent="0.3">
      <c r="A2533" s="65"/>
      <c r="B2533" s="72"/>
      <c r="C2533" s="73"/>
      <c r="D2533" s="74"/>
      <c r="E2533" s="74"/>
      <c r="F2533" s="74"/>
      <c r="G2533" s="75"/>
      <c r="H2533" s="75"/>
      <c r="I2533" s="75"/>
      <c r="J2533" s="75"/>
      <c r="K2533" s="75"/>
      <c r="L2533" s="75"/>
      <c r="M2533" s="80"/>
      <c r="N2533" s="194"/>
      <c r="O2533" s="70"/>
      <c r="P2533" s="70"/>
      <c r="Q2533" s="70"/>
      <c r="R2533" s="70"/>
      <c r="S2533" s="70"/>
      <c r="T2533" s="70"/>
      <c r="U2533" s="70"/>
      <c r="V2533" s="71"/>
      <c r="W2533" s="71"/>
      <c r="X2533" s="71"/>
      <c r="Y2533" s="70"/>
      <c r="Z2533" s="70"/>
      <c r="AA2533" s="65"/>
      <c r="AB2533" s="65"/>
      <c r="AC2533" s="125"/>
      <c r="AD2533" s="125"/>
      <c r="AE2533" s="126"/>
      <c r="AF2533" s="126"/>
      <c r="AG2533" s="126"/>
      <c r="AH2533" s="125"/>
      <c r="AI2533" s="125"/>
      <c r="AJ2533" s="125"/>
      <c r="AK2533" s="125"/>
      <c r="AL2533" s="125"/>
      <c r="AM2533" s="125"/>
      <c r="AN2533" s="125"/>
      <c r="AO2533" s="66"/>
      <c r="AP2533" s="125"/>
      <c r="AQ2533" s="125"/>
      <c r="AR2533" s="125"/>
      <c r="AS2533" s="125"/>
      <c r="AT2533" s="125"/>
      <c r="AU2533" s="125"/>
      <c r="AV2533" s="125"/>
      <c r="AW2533" s="126"/>
      <c r="AX2533" s="126"/>
      <c r="AY2533" s="126"/>
      <c r="AZ2533" s="127"/>
      <c r="BA2533" s="128"/>
      <c r="BB2533" s="65"/>
      <c r="BC2533" s="65"/>
      <c r="BD2533" s="125"/>
      <c r="BE2533" s="125"/>
      <c r="BF2533" s="126"/>
      <c r="BG2533" s="126"/>
      <c r="BH2533" s="126"/>
      <c r="BI2533" s="125"/>
      <c r="BJ2533" s="125"/>
      <c r="BK2533" s="125"/>
      <c r="BL2533" s="125"/>
      <c r="BM2533" s="125"/>
      <c r="BN2533" s="125"/>
      <c r="BO2533" s="129"/>
      <c r="BP2533" s="66"/>
      <c r="BQ2533" s="129"/>
      <c r="BR2533" s="125"/>
      <c r="BS2533" s="125"/>
      <c r="BT2533" s="125"/>
      <c r="BU2533" s="125"/>
      <c r="BV2533" s="125"/>
      <c r="BW2533" s="125"/>
      <c r="BX2533" s="126"/>
      <c r="BY2533" s="126"/>
      <c r="BZ2533" s="126"/>
      <c r="CA2533" s="127"/>
      <c r="CB2533" s="128"/>
    </row>
    <row r="2534" spans="1:80" x14ac:dyDescent="0.3">
      <c r="A2534" s="65"/>
      <c r="B2534" s="72"/>
      <c r="C2534" s="73"/>
      <c r="D2534" s="74"/>
      <c r="E2534" s="74"/>
      <c r="F2534" s="74"/>
      <c r="G2534" s="75"/>
      <c r="H2534" s="75"/>
      <c r="I2534" s="75"/>
      <c r="J2534" s="75"/>
      <c r="K2534" s="75"/>
      <c r="L2534" s="75"/>
      <c r="M2534" s="80"/>
      <c r="N2534" s="194"/>
      <c r="O2534" s="70"/>
      <c r="P2534" s="70"/>
      <c r="Q2534" s="70"/>
      <c r="R2534" s="70"/>
      <c r="S2534" s="70"/>
      <c r="T2534" s="70"/>
      <c r="U2534" s="70"/>
      <c r="V2534" s="71"/>
      <c r="W2534" s="71"/>
      <c r="X2534" s="71"/>
      <c r="Y2534" s="70"/>
      <c r="Z2534" s="70"/>
      <c r="AA2534" s="65"/>
      <c r="AB2534" s="65"/>
      <c r="AC2534" s="125"/>
      <c r="AD2534" s="125"/>
      <c r="AE2534" s="126"/>
      <c r="AF2534" s="126"/>
      <c r="AG2534" s="126"/>
      <c r="AH2534" s="125"/>
      <c r="AI2534" s="125"/>
      <c r="AJ2534" s="125"/>
      <c r="AK2534" s="125"/>
      <c r="AL2534" s="125"/>
      <c r="AM2534" s="125"/>
      <c r="AN2534" s="125"/>
      <c r="AO2534" s="66"/>
      <c r="AP2534" s="125"/>
      <c r="AQ2534" s="125"/>
      <c r="AR2534" s="125"/>
      <c r="AS2534" s="125"/>
      <c r="AT2534" s="125"/>
      <c r="AU2534" s="125"/>
      <c r="AV2534" s="125"/>
      <c r="AW2534" s="126"/>
      <c r="AX2534" s="126"/>
      <c r="AY2534" s="126"/>
      <c r="AZ2534" s="127"/>
      <c r="BA2534" s="128"/>
      <c r="BB2534" s="65"/>
      <c r="BC2534" s="65"/>
      <c r="BD2534" s="125"/>
      <c r="BE2534" s="125"/>
      <c r="BF2534" s="126"/>
      <c r="BG2534" s="126"/>
      <c r="BH2534" s="126"/>
      <c r="BI2534" s="125"/>
      <c r="BJ2534" s="125"/>
      <c r="BK2534" s="125"/>
      <c r="BL2534" s="125"/>
      <c r="BM2534" s="125"/>
      <c r="BN2534" s="125"/>
      <c r="BO2534" s="129"/>
      <c r="BP2534" s="66"/>
      <c r="BQ2534" s="129"/>
      <c r="BR2534" s="125"/>
      <c r="BS2534" s="125"/>
      <c r="BT2534" s="125"/>
      <c r="BU2534" s="125"/>
      <c r="BV2534" s="125"/>
      <c r="BW2534" s="125"/>
      <c r="BX2534" s="126"/>
      <c r="BY2534" s="126"/>
      <c r="BZ2534" s="126"/>
      <c r="CA2534" s="127"/>
      <c r="CB2534" s="128"/>
    </row>
    <row r="2535" spans="1:80" x14ac:dyDescent="0.3">
      <c r="A2535" s="65"/>
      <c r="B2535" s="72"/>
      <c r="C2535" s="73"/>
      <c r="D2535" s="74"/>
      <c r="E2535" s="74"/>
      <c r="F2535" s="74"/>
      <c r="G2535" s="75"/>
      <c r="H2535" s="75"/>
      <c r="I2535" s="75"/>
      <c r="J2535" s="75"/>
      <c r="K2535" s="75"/>
      <c r="L2535" s="75"/>
      <c r="M2535" s="80"/>
      <c r="N2535" s="194"/>
      <c r="O2535" s="70"/>
      <c r="P2535" s="70"/>
      <c r="Q2535" s="70"/>
      <c r="R2535" s="70"/>
      <c r="S2535" s="70"/>
      <c r="T2535" s="70"/>
      <c r="U2535" s="70"/>
      <c r="V2535" s="71"/>
      <c r="W2535" s="71"/>
      <c r="X2535" s="71"/>
      <c r="Y2535" s="70"/>
      <c r="Z2535" s="70"/>
      <c r="AA2535" s="65"/>
      <c r="AB2535" s="65"/>
      <c r="AC2535" s="125"/>
      <c r="AD2535" s="125"/>
      <c r="AE2535" s="126"/>
      <c r="AF2535" s="126"/>
      <c r="AG2535" s="126"/>
      <c r="AH2535" s="125"/>
      <c r="AI2535" s="125"/>
      <c r="AJ2535" s="125"/>
      <c r="AK2535" s="125"/>
      <c r="AL2535" s="125"/>
      <c r="AM2535" s="125"/>
      <c r="AN2535" s="125"/>
      <c r="AO2535" s="66"/>
      <c r="AP2535" s="125"/>
      <c r="AQ2535" s="125"/>
      <c r="AR2535" s="125"/>
      <c r="AS2535" s="125"/>
      <c r="AT2535" s="125"/>
      <c r="AU2535" s="125"/>
      <c r="AV2535" s="125"/>
      <c r="AW2535" s="126"/>
      <c r="AX2535" s="126"/>
      <c r="AY2535" s="126"/>
      <c r="AZ2535" s="127"/>
      <c r="BA2535" s="128"/>
      <c r="BB2535" s="65"/>
      <c r="BC2535" s="65"/>
      <c r="BD2535" s="125"/>
      <c r="BE2535" s="125"/>
      <c r="BF2535" s="126"/>
      <c r="BG2535" s="126"/>
      <c r="BH2535" s="126"/>
      <c r="BI2535" s="125"/>
      <c r="BJ2535" s="125"/>
      <c r="BK2535" s="125"/>
      <c r="BL2535" s="125"/>
      <c r="BM2535" s="125"/>
      <c r="BN2535" s="125"/>
      <c r="BO2535" s="129"/>
      <c r="BP2535" s="66"/>
      <c r="BQ2535" s="129"/>
      <c r="BR2535" s="125"/>
      <c r="BS2535" s="125"/>
      <c r="BT2535" s="125"/>
      <c r="BU2535" s="125"/>
      <c r="BV2535" s="125"/>
      <c r="BW2535" s="125"/>
      <c r="BX2535" s="126"/>
      <c r="BY2535" s="126"/>
      <c r="BZ2535" s="126"/>
      <c r="CA2535" s="127"/>
      <c r="CB2535" s="128"/>
    </row>
    <row r="2536" spans="1:80" x14ac:dyDescent="0.3">
      <c r="A2536" s="65"/>
      <c r="B2536" s="72"/>
      <c r="C2536" s="73"/>
      <c r="D2536" s="74"/>
      <c r="E2536" s="74"/>
      <c r="F2536" s="74"/>
      <c r="G2536" s="75"/>
      <c r="H2536" s="75"/>
      <c r="I2536" s="75"/>
      <c r="J2536" s="75"/>
      <c r="K2536" s="75"/>
      <c r="L2536" s="75"/>
      <c r="M2536" s="80"/>
      <c r="N2536" s="194"/>
      <c r="O2536" s="70"/>
      <c r="P2536" s="70"/>
      <c r="Q2536" s="70"/>
      <c r="R2536" s="70"/>
      <c r="S2536" s="70"/>
      <c r="T2536" s="70"/>
      <c r="U2536" s="70"/>
      <c r="V2536" s="71"/>
      <c r="W2536" s="71"/>
      <c r="X2536" s="71"/>
      <c r="Y2536" s="70"/>
      <c r="Z2536" s="70"/>
      <c r="AA2536" s="65"/>
      <c r="AB2536" s="65"/>
      <c r="AC2536" s="125"/>
      <c r="AD2536" s="125"/>
      <c r="AE2536" s="126"/>
      <c r="AF2536" s="126"/>
      <c r="AG2536" s="126"/>
      <c r="AH2536" s="125"/>
      <c r="AI2536" s="125"/>
      <c r="AJ2536" s="125"/>
      <c r="AK2536" s="125"/>
      <c r="AL2536" s="125"/>
      <c r="AM2536" s="125"/>
      <c r="AN2536" s="125"/>
      <c r="AO2536" s="66"/>
      <c r="AP2536" s="125"/>
      <c r="AQ2536" s="125"/>
      <c r="AR2536" s="125"/>
      <c r="AS2536" s="125"/>
      <c r="AT2536" s="125"/>
      <c r="AU2536" s="125"/>
      <c r="AV2536" s="125"/>
      <c r="AW2536" s="126"/>
      <c r="AX2536" s="126"/>
      <c r="AY2536" s="126"/>
      <c r="AZ2536" s="127"/>
      <c r="BA2536" s="128"/>
      <c r="BB2536" s="65"/>
      <c r="BC2536" s="65"/>
      <c r="BD2536" s="125"/>
      <c r="BE2536" s="125"/>
      <c r="BF2536" s="126"/>
      <c r="BG2536" s="126"/>
      <c r="BH2536" s="126"/>
      <c r="BI2536" s="125"/>
      <c r="BJ2536" s="125"/>
      <c r="BK2536" s="125"/>
      <c r="BL2536" s="125"/>
      <c r="BM2536" s="125"/>
      <c r="BN2536" s="125"/>
      <c r="BO2536" s="129"/>
      <c r="BP2536" s="66"/>
      <c r="BQ2536" s="129"/>
      <c r="BR2536" s="125"/>
      <c r="BS2536" s="125"/>
      <c r="BT2536" s="125"/>
      <c r="BU2536" s="125"/>
      <c r="BV2536" s="125"/>
      <c r="BW2536" s="125"/>
      <c r="BX2536" s="126"/>
      <c r="BY2536" s="126"/>
      <c r="BZ2536" s="126"/>
      <c r="CA2536" s="127"/>
      <c r="CB2536" s="128"/>
    </row>
    <row r="2537" spans="1:80" x14ac:dyDescent="0.3">
      <c r="A2537" s="65"/>
      <c r="B2537" s="72"/>
      <c r="C2537" s="73"/>
      <c r="D2537" s="74"/>
      <c r="E2537" s="74"/>
      <c r="F2537" s="74"/>
      <c r="G2537" s="75"/>
      <c r="H2537" s="75"/>
      <c r="I2537" s="75"/>
      <c r="J2537" s="75"/>
      <c r="K2537" s="75"/>
      <c r="L2537" s="75"/>
      <c r="M2537" s="80"/>
      <c r="N2537" s="194"/>
      <c r="O2537" s="70"/>
      <c r="P2537" s="70"/>
      <c r="Q2537" s="70"/>
      <c r="R2537" s="70"/>
      <c r="S2537" s="70"/>
      <c r="T2537" s="70"/>
      <c r="U2537" s="70"/>
      <c r="V2537" s="71"/>
      <c r="W2537" s="71"/>
      <c r="X2537" s="71"/>
      <c r="Y2537" s="70"/>
      <c r="Z2537" s="70"/>
      <c r="AA2537" s="65"/>
      <c r="AB2537" s="65"/>
      <c r="AC2537" s="125"/>
      <c r="AD2537" s="125"/>
      <c r="AE2537" s="126"/>
      <c r="AF2537" s="126"/>
      <c r="AG2537" s="126"/>
      <c r="AH2537" s="125"/>
      <c r="AI2537" s="125"/>
      <c r="AJ2537" s="125"/>
      <c r="AK2537" s="125"/>
      <c r="AL2537" s="125"/>
      <c r="AM2537" s="125"/>
      <c r="AN2537" s="125"/>
      <c r="AO2537" s="82"/>
      <c r="AP2537" s="125"/>
      <c r="AQ2537" s="125"/>
      <c r="AR2537" s="125"/>
      <c r="AS2537" s="125"/>
      <c r="AT2537" s="125"/>
      <c r="AU2537" s="125"/>
      <c r="AV2537" s="125"/>
      <c r="AW2537" s="126"/>
      <c r="AX2537" s="126"/>
      <c r="AY2537" s="126"/>
      <c r="AZ2537" s="125"/>
      <c r="BA2537" s="125"/>
      <c r="BB2537" s="65"/>
      <c r="BC2537" s="65"/>
      <c r="BD2537" s="125"/>
      <c r="BE2537" s="125"/>
      <c r="BF2537" s="126"/>
      <c r="BG2537" s="126"/>
      <c r="BH2537" s="126"/>
      <c r="BI2537" s="125"/>
      <c r="BJ2537" s="125"/>
      <c r="BK2537" s="125"/>
      <c r="BL2537" s="125"/>
      <c r="BM2537" s="125"/>
      <c r="BN2537" s="125"/>
      <c r="BO2537" s="129"/>
      <c r="BP2537" s="82"/>
      <c r="BQ2537" s="129"/>
      <c r="BR2537" s="125"/>
      <c r="BS2537" s="125"/>
      <c r="BT2537" s="125"/>
      <c r="BU2537" s="125"/>
      <c r="BV2537" s="125"/>
      <c r="BW2537" s="125"/>
      <c r="BX2537" s="126"/>
      <c r="BY2537" s="126"/>
      <c r="BZ2537" s="126"/>
      <c r="CA2537" s="125"/>
      <c r="CB2537" s="125"/>
    </row>
    <row r="2538" spans="1:80" x14ac:dyDescent="0.3">
      <c r="A2538" s="65"/>
      <c r="B2538" s="72"/>
      <c r="C2538" s="73"/>
      <c r="D2538" s="74"/>
      <c r="E2538" s="74"/>
      <c r="F2538" s="74"/>
      <c r="G2538" s="75"/>
      <c r="H2538" s="75"/>
      <c r="I2538" s="75"/>
      <c r="J2538" s="75"/>
      <c r="K2538" s="75"/>
      <c r="L2538" s="75"/>
      <c r="M2538" s="80"/>
      <c r="N2538" s="194"/>
      <c r="O2538" s="70"/>
      <c r="P2538" s="70"/>
      <c r="Q2538" s="70"/>
      <c r="R2538" s="70"/>
      <c r="S2538" s="70"/>
      <c r="T2538" s="70"/>
      <c r="U2538" s="70"/>
      <c r="V2538" s="71"/>
      <c r="W2538" s="71"/>
      <c r="X2538" s="71"/>
      <c r="Y2538" s="70"/>
      <c r="Z2538" s="70"/>
      <c r="AA2538" s="65"/>
      <c r="AB2538" s="65"/>
      <c r="AC2538" s="128"/>
      <c r="AD2538" s="127"/>
      <c r="AE2538" s="126"/>
      <c r="AF2538" s="126"/>
      <c r="AG2538" s="126"/>
      <c r="AH2538" s="125"/>
      <c r="AI2538" s="125"/>
      <c r="AJ2538" s="125"/>
      <c r="AK2538" s="125"/>
      <c r="AL2538" s="125"/>
      <c r="AM2538" s="125"/>
      <c r="AN2538" s="125"/>
      <c r="AO2538" s="66"/>
      <c r="AP2538" s="125"/>
      <c r="AQ2538" s="125"/>
      <c r="AR2538" s="125"/>
      <c r="AS2538" s="125"/>
      <c r="AT2538" s="125"/>
      <c r="AU2538" s="125"/>
      <c r="AV2538" s="125"/>
      <c r="AW2538" s="126"/>
      <c r="AX2538" s="126"/>
      <c r="AY2538" s="126"/>
      <c r="AZ2538" s="125"/>
      <c r="BA2538" s="125"/>
      <c r="BB2538" s="65"/>
      <c r="BC2538" s="65"/>
      <c r="BD2538" s="128"/>
      <c r="BE2538" s="127"/>
      <c r="BF2538" s="126"/>
      <c r="BG2538" s="126"/>
      <c r="BH2538" s="126"/>
      <c r="BI2538" s="125"/>
      <c r="BJ2538" s="125"/>
      <c r="BK2538" s="125"/>
      <c r="BL2538" s="125"/>
      <c r="BM2538" s="125"/>
      <c r="BN2538" s="125"/>
      <c r="BO2538" s="129"/>
      <c r="BP2538" s="66"/>
      <c r="BQ2538" s="129"/>
      <c r="BR2538" s="125"/>
      <c r="BS2538" s="125"/>
      <c r="BT2538" s="125"/>
      <c r="BU2538" s="125"/>
      <c r="BV2538" s="125"/>
      <c r="BW2538" s="125"/>
      <c r="BX2538" s="126"/>
      <c r="BY2538" s="126"/>
      <c r="BZ2538" s="126"/>
      <c r="CA2538" s="125"/>
      <c r="CB2538" s="125"/>
    </row>
    <row r="2539" spans="1:80" x14ac:dyDescent="0.3">
      <c r="A2539" s="65"/>
      <c r="B2539" s="72"/>
      <c r="C2539" s="73"/>
      <c r="D2539" s="74"/>
      <c r="E2539" s="74"/>
      <c r="F2539" s="74"/>
      <c r="G2539" s="75"/>
      <c r="H2539" s="75"/>
      <c r="I2539" s="75"/>
      <c r="J2539" s="75"/>
      <c r="K2539" s="75"/>
      <c r="L2539" s="75"/>
      <c r="M2539" s="80"/>
      <c r="N2539" s="194"/>
      <c r="O2539" s="70"/>
      <c r="P2539" s="70"/>
      <c r="Q2539" s="70"/>
      <c r="R2539" s="70"/>
      <c r="S2539" s="70"/>
      <c r="T2539" s="70"/>
      <c r="U2539" s="70"/>
      <c r="V2539" s="71"/>
      <c r="W2539" s="71"/>
      <c r="X2539" s="71"/>
      <c r="Y2539" s="70"/>
      <c r="Z2539" s="70"/>
      <c r="AA2539" s="65"/>
      <c r="AB2539" s="65"/>
      <c r="AC2539" s="128"/>
      <c r="AD2539" s="127"/>
      <c r="AE2539" s="126"/>
      <c r="AF2539" s="126"/>
      <c r="AG2539" s="126"/>
      <c r="AH2539" s="125"/>
      <c r="AI2539" s="125"/>
      <c r="AJ2539" s="125"/>
      <c r="AK2539" s="125"/>
      <c r="AL2539" s="125"/>
      <c r="AM2539" s="125"/>
      <c r="AN2539" s="125"/>
      <c r="AO2539" s="66"/>
      <c r="AP2539" s="125"/>
      <c r="AQ2539" s="125"/>
      <c r="AR2539" s="125"/>
      <c r="AS2539" s="125"/>
      <c r="AT2539" s="125"/>
      <c r="AU2539" s="125"/>
      <c r="AV2539" s="125"/>
      <c r="AW2539" s="126"/>
      <c r="AX2539" s="126"/>
      <c r="AY2539" s="126"/>
      <c r="AZ2539" s="125"/>
      <c r="BA2539" s="125"/>
      <c r="BB2539" s="65"/>
      <c r="BC2539" s="65"/>
      <c r="BD2539" s="128"/>
      <c r="BE2539" s="127"/>
      <c r="BF2539" s="126"/>
      <c r="BG2539" s="126"/>
      <c r="BH2539" s="126"/>
      <c r="BI2539" s="125"/>
      <c r="BJ2539" s="125"/>
      <c r="BK2539" s="125"/>
      <c r="BL2539" s="125"/>
      <c r="BM2539" s="125"/>
      <c r="BN2539" s="125"/>
      <c r="BO2539" s="129"/>
      <c r="BP2539" s="66"/>
      <c r="BQ2539" s="129"/>
      <c r="BR2539" s="125"/>
      <c r="BS2539" s="125"/>
      <c r="BT2539" s="125"/>
      <c r="BU2539" s="125"/>
      <c r="BV2539" s="125"/>
      <c r="BW2539" s="125"/>
      <c r="BX2539" s="126"/>
      <c r="BY2539" s="126"/>
      <c r="BZ2539" s="126"/>
      <c r="CA2539" s="125"/>
      <c r="CB2539" s="125"/>
    </row>
    <row r="2540" spans="1:80" x14ac:dyDescent="0.3">
      <c r="A2540" s="65"/>
      <c r="B2540" s="65"/>
      <c r="C2540" s="65"/>
      <c r="D2540" s="65"/>
      <c r="E2540" s="65"/>
      <c r="F2540" s="65"/>
      <c r="G2540" s="65"/>
      <c r="H2540" s="65"/>
      <c r="I2540" s="65"/>
      <c r="J2540" s="65"/>
      <c r="K2540" s="65"/>
      <c r="L2540" s="65"/>
      <c r="M2540" s="99"/>
      <c r="N2540" s="66"/>
      <c r="O2540" s="99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5"/>
      <c r="AC2540" s="128"/>
      <c r="AD2540" s="127"/>
      <c r="AE2540" s="126"/>
      <c r="AF2540" s="126"/>
      <c r="AG2540" s="126"/>
      <c r="AH2540" s="125"/>
      <c r="AI2540" s="125"/>
      <c r="AJ2540" s="125"/>
      <c r="AK2540" s="125"/>
      <c r="AL2540" s="125"/>
      <c r="AM2540" s="125"/>
      <c r="AN2540" s="125"/>
      <c r="AO2540" s="66"/>
      <c r="AP2540" s="125"/>
      <c r="AQ2540" s="125"/>
      <c r="AR2540" s="125"/>
      <c r="AS2540" s="125"/>
      <c r="AT2540" s="125"/>
      <c r="AU2540" s="125"/>
      <c r="AV2540" s="125"/>
      <c r="AW2540" s="126"/>
      <c r="AX2540" s="126"/>
      <c r="AY2540" s="126"/>
      <c r="AZ2540" s="125"/>
      <c r="BA2540" s="125"/>
      <c r="BB2540" s="65"/>
      <c r="BC2540" s="65"/>
      <c r="BD2540" s="128"/>
      <c r="BE2540" s="127"/>
      <c r="BF2540" s="126"/>
      <c r="BG2540" s="126"/>
      <c r="BH2540" s="126"/>
      <c r="BI2540" s="125"/>
      <c r="BJ2540" s="125"/>
      <c r="BK2540" s="125"/>
      <c r="BL2540" s="125"/>
      <c r="BM2540" s="125"/>
      <c r="BN2540" s="125"/>
      <c r="BO2540" s="129"/>
      <c r="BP2540" s="66"/>
      <c r="BQ2540" s="129"/>
      <c r="BR2540" s="125"/>
      <c r="BS2540" s="125"/>
      <c r="BT2540" s="125"/>
      <c r="BU2540" s="125"/>
      <c r="BV2540" s="125"/>
      <c r="BW2540" s="125"/>
      <c r="BX2540" s="126"/>
      <c r="BY2540" s="126"/>
      <c r="BZ2540" s="126"/>
      <c r="CA2540" s="125"/>
      <c r="CB2540" s="125"/>
    </row>
    <row r="2541" spans="1:80" x14ac:dyDescent="0.3">
      <c r="A2541" s="65"/>
      <c r="B2541" s="68"/>
      <c r="C2541" s="68"/>
      <c r="D2541" s="68"/>
      <c r="E2541" s="68"/>
      <c r="F2541" s="68"/>
      <c r="G2541" s="68"/>
      <c r="H2541" s="68"/>
      <c r="I2541" s="68"/>
      <c r="J2541" s="68"/>
      <c r="K2541" s="68"/>
      <c r="L2541" s="68"/>
      <c r="M2541" s="87"/>
      <c r="N2541" s="68"/>
      <c r="O2541" s="87"/>
      <c r="P2541" s="68"/>
      <c r="Q2541" s="68"/>
      <c r="R2541" s="68"/>
      <c r="S2541" s="68"/>
      <c r="T2541" s="68"/>
      <c r="U2541" s="68"/>
      <c r="V2541" s="68"/>
      <c r="W2541" s="68"/>
      <c r="X2541" s="68"/>
      <c r="Y2541" s="68"/>
      <c r="Z2541" s="68"/>
      <c r="AA2541" s="65"/>
      <c r="AB2541" s="65"/>
      <c r="AC2541" s="128"/>
      <c r="AD2541" s="127"/>
      <c r="AE2541" s="126"/>
      <c r="AF2541" s="126"/>
      <c r="AG2541" s="126"/>
      <c r="AH2541" s="125"/>
      <c r="AI2541" s="125"/>
      <c r="AJ2541" s="125"/>
      <c r="AK2541" s="125"/>
      <c r="AL2541" s="125"/>
      <c r="AM2541" s="125"/>
      <c r="AN2541" s="125"/>
      <c r="AO2541" s="66"/>
      <c r="AP2541" s="125"/>
      <c r="AQ2541" s="125"/>
      <c r="AR2541" s="125"/>
      <c r="AS2541" s="125"/>
      <c r="AT2541" s="125"/>
      <c r="AU2541" s="125"/>
      <c r="AV2541" s="125"/>
      <c r="AW2541" s="126"/>
      <c r="AX2541" s="126"/>
      <c r="AY2541" s="126"/>
      <c r="AZ2541" s="125"/>
      <c r="BA2541" s="125"/>
      <c r="BB2541" s="65"/>
      <c r="BC2541" s="65"/>
      <c r="BD2541" s="128"/>
      <c r="BE2541" s="127"/>
      <c r="BF2541" s="126"/>
      <c r="BG2541" s="126"/>
      <c r="BH2541" s="126"/>
      <c r="BI2541" s="125"/>
      <c r="BJ2541" s="125"/>
      <c r="BK2541" s="125"/>
      <c r="BL2541" s="125"/>
      <c r="BM2541" s="125"/>
      <c r="BN2541" s="125"/>
      <c r="BO2541" s="129"/>
      <c r="BP2541" s="66"/>
      <c r="BQ2541" s="129"/>
      <c r="BR2541" s="125"/>
      <c r="BS2541" s="125"/>
      <c r="BT2541" s="125"/>
      <c r="BU2541" s="125"/>
      <c r="BV2541" s="125"/>
      <c r="BW2541" s="125"/>
      <c r="BX2541" s="126"/>
      <c r="BY2541" s="126"/>
      <c r="BZ2541" s="126"/>
      <c r="CA2541" s="125"/>
      <c r="CB2541" s="125"/>
    </row>
    <row r="2542" spans="1:80" x14ac:dyDescent="0.3">
      <c r="A2542" s="65"/>
      <c r="B2542" s="77"/>
      <c r="C2542" s="77"/>
      <c r="D2542" s="78"/>
      <c r="E2542" s="78"/>
      <c r="F2542" s="78"/>
      <c r="G2542" s="79"/>
      <c r="H2542" s="79"/>
      <c r="I2542" s="79"/>
      <c r="J2542" s="79"/>
      <c r="K2542" s="79"/>
      <c r="L2542" s="79"/>
      <c r="M2542" s="80"/>
      <c r="N2542" s="68"/>
      <c r="O2542" s="80"/>
      <c r="P2542" s="79"/>
      <c r="Q2542" s="79"/>
      <c r="R2542" s="79"/>
      <c r="S2542" s="79"/>
      <c r="T2542" s="79"/>
      <c r="U2542" s="79"/>
      <c r="V2542" s="78"/>
      <c r="W2542" s="78"/>
      <c r="X2542" s="78"/>
      <c r="Y2542" s="77"/>
      <c r="Z2542" s="77"/>
      <c r="AA2542" s="65"/>
      <c r="AB2542" s="65"/>
      <c r="AC2542" s="128"/>
      <c r="AD2542" s="127"/>
      <c r="AE2542" s="126"/>
      <c r="AF2542" s="126"/>
      <c r="AG2542" s="126"/>
      <c r="AH2542" s="125"/>
      <c r="AI2542" s="125"/>
      <c r="AJ2542" s="125"/>
      <c r="AK2542" s="125"/>
      <c r="AL2542" s="125"/>
      <c r="AM2542" s="125"/>
      <c r="AN2542" s="125"/>
      <c r="AO2542" s="66"/>
      <c r="AP2542" s="125"/>
      <c r="AQ2542" s="125"/>
      <c r="AR2542" s="125"/>
      <c r="AS2542" s="125"/>
      <c r="AT2542" s="125"/>
      <c r="AU2542" s="125"/>
      <c r="AV2542" s="125"/>
      <c r="AW2542" s="126"/>
      <c r="AX2542" s="126"/>
      <c r="AY2542" s="126"/>
      <c r="AZ2542" s="125"/>
      <c r="BA2542" s="125"/>
      <c r="BB2542" s="65"/>
      <c r="BC2542" s="65"/>
      <c r="BD2542" s="128"/>
      <c r="BE2542" s="127"/>
      <c r="BF2542" s="126"/>
      <c r="BG2542" s="126"/>
      <c r="BH2542" s="126"/>
      <c r="BI2542" s="125"/>
      <c r="BJ2542" s="125"/>
      <c r="BK2542" s="125"/>
      <c r="BL2542" s="125"/>
      <c r="BM2542" s="125"/>
      <c r="BN2542" s="125"/>
      <c r="BO2542" s="129"/>
      <c r="BP2542" s="66"/>
      <c r="BQ2542" s="129"/>
      <c r="BR2542" s="125"/>
      <c r="BS2542" s="125"/>
      <c r="BT2542" s="125"/>
      <c r="BU2542" s="125"/>
      <c r="BV2542" s="125"/>
      <c r="BW2542" s="125"/>
      <c r="BX2542" s="126"/>
      <c r="BY2542" s="126"/>
      <c r="BZ2542" s="126"/>
      <c r="CA2542" s="125"/>
      <c r="CB2542" s="125"/>
    </row>
    <row r="2543" spans="1:80" x14ac:dyDescent="0.3">
      <c r="A2543" s="65"/>
      <c r="B2543" s="72"/>
      <c r="C2543" s="72"/>
      <c r="D2543" s="78"/>
      <c r="E2543" s="78"/>
      <c r="F2543" s="78"/>
      <c r="G2543" s="80"/>
      <c r="H2543" s="80"/>
      <c r="I2543" s="80"/>
      <c r="J2543" s="80"/>
      <c r="K2543" s="80"/>
      <c r="L2543" s="80"/>
      <c r="M2543" s="80"/>
      <c r="N2543" s="81"/>
      <c r="O2543" s="80"/>
      <c r="P2543" s="80"/>
      <c r="Q2543" s="80"/>
      <c r="R2543" s="80"/>
      <c r="S2543" s="80"/>
      <c r="T2543" s="80"/>
      <c r="U2543" s="80"/>
      <c r="V2543" s="78"/>
      <c r="W2543" s="78"/>
      <c r="X2543" s="78"/>
      <c r="Y2543" s="72"/>
      <c r="Z2543" s="72"/>
      <c r="AA2543" s="65"/>
      <c r="AB2543" s="65"/>
      <c r="AC2543" s="128"/>
      <c r="AD2543" s="127"/>
      <c r="AE2543" s="126"/>
      <c r="AF2543" s="126"/>
      <c r="AG2543" s="126"/>
      <c r="AH2543" s="125"/>
      <c r="AI2543" s="125"/>
      <c r="AJ2543" s="125"/>
      <c r="AK2543" s="125"/>
      <c r="AL2543" s="125"/>
      <c r="AM2543" s="125"/>
      <c r="AN2543" s="125"/>
      <c r="AO2543" s="66"/>
      <c r="AP2543" s="125"/>
      <c r="AQ2543" s="125"/>
      <c r="AR2543" s="125"/>
      <c r="AS2543" s="125"/>
      <c r="AT2543" s="125"/>
      <c r="AU2543" s="125"/>
      <c r="AV2543" s="125"/>
      <c r="AW2543" s="126"/>
      <c r="AX2543" s="126"/>
      <c r="AY2543" s="126"/>
      <c r="AZ2543" s="125"/>
      <c r="BA2543" s="125"/>
      <c r="BB2543" s="65"/>
      <c r="BC2543" s="65"/>
      <c r="BD2543" s="128"/>
      <c r="BE2543" s="127"/>
      <c r="BF2543" s="126"/>
      <c r="BG2543" s="126"/>
      <c r="BH2543" s="126"/>
      <c r="BI2543" s="125"/>
      <c r="BJ2543" s="125"/>
      <c r="BK2543" s="125"/>
      <c r="BL2543" s="125"/>
      <c r="BM2543" s="125"/>
      <c r="BN2543" s="125"/>
      <c r="BO2543" s="129"/>
      <c r="BP2543" s="66"/>
      <c r="BQ2543" s="129"/>
      <c r="BR2543" s="125"/>
      <c r="BS2543" s="125"/>
      <c r="BT2543" s="125"/>
      <c r="BU2543" s="125"/>
      <c r="BV2543" s="125"/>
      <c r="BW2543" s="125"/>
      <c r="BX2543" s="126"/>
      <c r="BY2543" s="126"/>
      <c r="BZ2543" s="126"/>
      <c r="CA2543" s="125"/>
      <c r="CB2543" s="125"/>
    </row>
    <row r="2544" spans="1:80" x14ac:dyDescent="0.3">
      <c r="A2544" s="65"/>
      <c r="B2544" s="128"/>
      <c r="C2544" s="127"/>
      <c r="D2544" s="126"/>
      <c r="E2544" s="126"/>
      <c r="F2544" s="126"/>
      <c r="G2544" s="125"/>
      <c r="H2544" s="125"/>
      <c r="I2544" s="125"/>
      <c r="J2544" s="125"/>
      <c r="K2544" s="125"/>
      <c r="L2544" s="125"/>
      <c r="M2544" s="125"/>
      <c r="N2544" s="66"/>
      <c r="O2544" s="125"/>
      <c r="P2544" s="125"/>
      <c r="Q2544" s="125"/>
      <c r="R2544" s="125"/>
      <c r="S2544" s="125"/>
      <c r="T2544" s="125"/>
      <c r="U2544" s="125"/>
      <c r="V2544" s="126"/>
      <c r="W2544" s="126"/>
      <c r="X2544" s="126"/>
      <c r="Y2544" s="125"/>
      <c r="Z2544" s="125"/>
      <c r="AA2544" s="65"/>
      <c r="AB2544" s="65"/>
      <c r="AC2544" s="128"/>
      <c r="AD2544" s="127"/>
      <c r="AE2544" s="126"/>
      <c r="AF2544" s="126"/>
      <c r="AG2544" s="126"/>
      <c r="AH2544" s="125"/>
      <c r="AI2544" s="125"/>
      <c r="AJ2544" s="125"/>
      <c r="AK2544" s="125"/>
      <c r="AL2544" s="125"/>
      <c r="AM2544" s="125"/>
      <c r="AN2544" s="125"/>
      <c r="AO2544" s="66"/>
      <c r="AP2544" s="125"/>
      <c r="AQ2544" s="125"/>
      <c r="AR2544" s="125"/>
      <c r="AS2544" s="125"/>
      <c r="AT2544" s="125"/>
      <c r="AU2544" s="125"/>
      <c r="AV2544" s="125"/>
      <c r="AW2544" s="126"/>
      <c r="AX2544" s="126"/>
      <c r="AY2544" s="126"/>
      <c r="AZ2544" s="125"/>
      <c r="BA2544" s="125"/>
      <c r="BB2544" s="65"/>
      <c r="BC2544" s="65"/>
      <c r="BD2544" s="128"/>
      <c r="BE2544" s="127"/>
      <c r="BF2544" s="126"/>
      <c r="BG2544" s="126"/>
      <c r="BH2544" s="126"/>
      <c r="BI2544" s="125"/>
      <c r="BJ2544" s="125"/>
      <c r="BK2544" s="125"/>
      <c r="BL2544" s="125"/>
      <c r="BM2544" s="125"/>
      <c r="BN2544" s="125"/>
      <c r="BO2544" s="129"/>
      <c r="BP2544" s="66"/>
      <c r="BQ2544" s="129"/>
      <c r="BR2544" s="125"/>
      <c r="BS2544" s="125"/>
      <c r="BT2544" s="125"/>
      <c r="BU2544" s="125"/>
      <c r="BV2544" s="125"/>
      <c r="BW2544" s="125"/>
      <c r="BX2544" s="126"/>
      <c r="BY2544" s="126"/>
      <c r="BZ2544" s="126"/>
      <c r="CA2544" s="125"/>
      <c r="CB2544" s="125"/>
    </row>
    <row r="2545" spans="1:80" x14ac:dyDescent="0.3">
      <c r="A2545" s="65"/>
      <c r="B2545" s="223"/>
      <c r="C2545" s="224"/>
      <c r="D2545" s="65"/>
      <c r="E2545" s="65"/>
      <c r="F2545" s="223"/>
      <c r="G2545" s="224"/>
      <c r="H2545" s="65"/>
      <c r="I2545" s="65"/>
      <c r="J2545" s="223"/>
      <c r="K2545" s="224"/>
      <c r="L2545" s="65"/>
      <c r="M2545" s="233"/>
      <c r="N2545" s="233"/>
      <c r="O2545" s="233"/>
      <c r="P2545" s="65"/>
      <c r="Q2545" s="223"/>
      <c r="R2545" s="224"/>
      <c r="S2545" s="65"/>
      <c r="T2545" s="65"/>
      <c r="U2545" s="223"/>
      <c r="V2545" s="224"/>
      <c r="W2545" s="65"/>
      <c r="X2545" s="65"/>
      <c r="Y2545" s="223"/>
      <c r="Z2545" s="224"/>
      <c r="AA2545" s="65"/>
      <c r="AB2545" s="65"/>
      <c r="AC2545" s="128"/>
      <c r="AD2545" s="127"/>
      <c r="AE2545" s="126"/>
      <c r="AF2545" s="126"/>
      <c r="AG2545" s="126"/>
      <c r="AH2545" s="125"/>
      <c r="AI2545" s="125"/>
      <c r="AJ2545" s="125"/>
      <c r="AK2545" s="125"/>
      <c r="AL2545" s="125"/>
      <c r="AM2545" s="125"/>
      <c r="AN2545" s="125"/>
      <c r="AO2545" s="66"/>
      <c r="AP2545" s="125"/>
      <c r="AQ2545" s="125"/>
      <c r="AR2545" s="125"/>
      <c r="AS2545" s="125"/>
      <c r="AT2545" s="125"/>
      <c r="AU2545" s="125"/>
      <c r="AV2545" s="125"/>
      <c r="AW2545" s="126"/>
      <c r="AX2545" s="126"/>
      <c r="AY2545" s="126"/>
      <c r="AZ2545" s="125"/>
      <c r="BA2545" s="125"/>
      <c r="BB2545" s="65"/>
      <c r="BC2545" s="65"/>
      <c r="BD2545" s="128"/>
      <c r="BE2545" s="127"/>
      <c r="BF2545" s="126"/>
      <c r="BG2545" s="126"/>
      <c r="BH2545" s="126"/>
      <c r="BI2545" s="125"/>
      <c r="BJ2545" s="125"/>
      <c r="BK2545" s="125"/>
      <c r="BL2545" s="125"/>
      <c r="BM2545" s="125"/>
      <c r="BN2545" s="125"/>
      <c r="BO2545" s="129"/>
      <c r="BP2545" s="66"/>
      <c r="BQ2545" s="129"/>
      <c r="BR2545" s="125"/>
      <c r="BS2545" s="125"/>
      <c r="BT2545" s="125"/>
      <c r="BU2545" s="125"/>
      <c r="BV2545" s="125"/>
      <c r="BW2545" s="125"/>
      <c r="BX2545" s="126"/>
      <c r="BY2545" s="126"/>
      <c r="BZ2545" s="126"/>
      <c r="CA2545" s="125"/>
      <c r="CB2545" s="125"/>
    </row>
    <row r="2546" spans="1:80" x14ac:dyDescent="0.3">
      <c r="A2546" s="65"/>
      <c r="B2546" s="225"/>
      <c r="C2546" s="226"/>
      <c r="D2546" s="65"/>
      <c r="E2546" s="65"/>
      <c r="F2546" s="227"/>
      <c r="G2546" s="226"/>
      <c r="H2546" s="65"/>
      <c r="I2546" s="65"/>
      <c r="J2546" s="228"/>
      <c r="K2546" s="229"/>
      <c r="L2546" s="65"/>
      <c r="M2546" s="225"/>
      <c r="N2546" s="230"/>
      <c r="O2546" s="226"/>
      <c r="P2546" s="65"/>
      <c r="Q2546" s="231"/>
      <c r="R2546" s="232"/>
      <c r="S2546" s="76"/>
      <c r="T2546" s="65"/>
      <c r="U2546" s="225"/>
      <c r="V2546" s="226"/>
      <c r="W2546" s="65"/>
      <c r="X2546" s="65"/>
      <c r="Y2546" s="225"/>
      <c r="Z2546" s="226"/>
      <c r="AA2546" s="65"/>
      <c r="AB2546" s="65"/>
      <c r="AC2546" s="128"/>
      <c r="AD2546" s="127"/>
      <c r="AE2546" s="126"/>
      <c r="AF2546" s="126"/>
      <c r="AG2546" s="126"/>
      <c r="AH2546" s="125"/>
      <c r="AI2546" s="125"/>
      <c r="AJ2546" s="125"/>
      <c r="AK2546" s="125"/>
      <c r="AL2546" s="125"/>
      <c r="AM2546" s="125"/>
      <c r="AN2546" s="125"/>
      <c r="AO2546" s="66"/>
      <c r="AP2546" s="125"/>
      <c r="AQ2546" s="125"/>
      <c r="AR2546" s="125"/>
      <c r="AS2546" s="125"/>
      <c r="AT2546" s="125"/>
      <c r="AU2546" s="125"/>
      <c r="AV2546" s="125"/>
      <c r="AW2546" s="126"/>
      <c r="AX2546" s="126"/>
      <c r="AY2546" s="126"/>
      <c r="AZ2546" s="125"/>
      <c r="BA2546" s="125"/>
      <c r="BB2546" s="65"/>
      <c r="BC2546" s="65"/>
      <c r="BD2546" s="128"/>
      <c r="BE2546" s="127"/>
      <c r="BF2546" s="126"/>
      <c r="BG2546" s="126"/>
      <c r="BH2546" s="126"/>
      <c r="BI2546" s="125"/>
      <c r="BJ2546" s="125"/>
      <c r="BK2546" s="125"/>
      <c r="BL2546" s="125"/>
      <c r="BM2546" s="125"/>
      <c r="BN2546" s="125"/>
      <c r="BO2546" s="129"/>
      <c r="BP2546" s="66"/>
      <c r="BQ2546" s="129"/>
      <c r="BR2546" s="125"/>
      <c r="BS2546" s="125"/>
      <c r="BT2546" s="125"/>
      <c r="BU2546" s="125"/>
      <c r="BV2546" s="125"/>
      <c r="BW2546" s="125"/>
      <c r="BX2546" s="126"/>
      <c r="BY2546" s="126"/>
      <c r="BZ2546" s="126"/>
      <c r="CA2546" s="125"/>
      <c r="CB2546" s="125"/>
    </row>
    <row r="2547" spans="1:80" x14ac:dyDescent="0.3">
      <c r="A2547" s="65"/>
      <c r="B2547" s="65"/>
      <c r="C2547" s="65"/>
      <c r="D2547" s="65"/>
      <c r="E2547" s="65"/>
      <c r="F2547" s="65"/>
      <c r="G2547" s="65"/>
      <c r="H2547" s="65"/>
      <c r="I2547" s="65"/>
      <c r="J2547" s="65"/>
      <c r="K2547" s="65"/>
      <c r="L2547" s="65"/>
      <c r="M2547" s="99"/>
      <c r="N2547" s="66"/>
      <c r="O2547" s="99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5"/>
      <c r="AC2547" s="128"/>
      <c r="AD2547" s="127"/>
      <c r="AE2547" s="126"/>
      <c r="AF2547" s="126"/>
      <c r="AG2547" s="126"/>
      <c r="AH2547" s="125"/>
      <c r="AI2547" s="125"/>
      <c r="AJ2547" s="125"/>
      <c r="AK2547" s="125"/>
      <c r="AL2547" s="125"/>
      <c r="AM2547" s="125"/>
      <c r="AN2547" s="125"/>
      <c r="AO2547" s="66"/>
      <c r="AP2547" s="125"/>
      <c r="AQ2547" s="125"/>
      <c r="AR2547" s="125"/>
      <c r="AS2547" s="125"/>
      <c r="AT2547" s="125"/>
      <c r="AU2547" s="125"/>
      <c r="AV2547" s="125"/>
      <c r="AW2547" s="126"/>
      <c r="AX2547" s="126"/>
      <c r="AY2547" s="126"/>
      <c r="AZ2547" s="125"/>
      <c r="BA2547" s="125"/>
      <c r="BB2547" s="65"/>
      <c r="BC2547" s="65"/>
      <c r="BD2547" s="128"/>
      <c r="BE2547" s="127"/>
      <c r="BF2547" s="126"/>
      <c r="BG2547" s="126"/>
      <c r="BH2547" s="126"/>
      <c r="BI2547" s="125"/>
      <c r="BJ2547" s="125"/>
      <c r="BK2547" s="125"/>
      <c r="BL2547" s="125"/>
      <c r="BM2547" s="125"/>
      <c r="BN2547" s="125"/>
      <c r="BO2547" s="129"/>
      <c r="BP2547" s="66"/>
      <c r="BQ2547" s="129"/>
      <c r="BR2547" s="125"/>
      <c r="BS2547" s="125"/>
      <c r="BT2547" s="125"/>
      <c r="BU2547" s="125"/>
      <c r="BV2547" s="125"/>
      <c r="BW2547" s="125"/>
      <c r="BX2547" s="126"/>
      <c r="BY2547" s="126"/>
      <c r="BZ2547" s="126"/>
      <c r="CA2547" s="125"/>
      <c r="CB2547" s="125"/>
    </row>
    <row r="2548" spans="1:80" x14ac:dyDescent="0.3">
      <c r="A2548" s="65"/>
      <c r="B2548" s="65"/>
      <c r="C2548" s="65"/>
      <c r="D2548" s="65"/>
      <c r="E2548" s="65"/>
      <c r="F2548" s="65"/>
      <c r="G2548" s="65"/>
      <c r="H2548" s="65"/>
      <c r="I2548" s="65"/>
      <c r="J2548" s="65"/>
      <c r="K2548" s="65"/>
      <c r="L2548" s="65"/>
      <c r="M2548" s="99"/>
      <c r="N2548" s="66"/>
      <c r="O2548" s="99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5"/>
      <c r="AC2548" s="128"/>
      <c r="AD2548" s="127"/>
      <c r="AE2548" s="126"/>
      <c r="AF2548" s="126"/>
      <c r="AG2548" s="126"/>
      <c r="AH2548" s="125"/>
      <c r="AI2548" s="125"/>
      <c r="AJ2548" s="125"/>
      <c r="AK2548" s="125"/>
      <c r="AL2548" s="125"/>
      <c r="AM2548" s="125"/>
      <c r="AN2548" s="125"/>
      <c r="AO2548" s="66"/>
      <c r="AP2548" s="125"/>
      <c r="AQ2548" s="125"/>
      <c r="AR2548" s="125"/>
      <c r="AS2548" s="125"/>
      <c r="AT2548" s="125"/>
      <c r="AU2548" s="125"/>
      <c r="AV2548" s="125"/>
      <c r="AW2548" s="126"/>
      <c r="AX2548" s="126"/>
      <c r="AY2548" s="126"/>
      <c r="AZ2548" s="125"/>
      <c r="BA2548" s="125"/>
      <c r="BB2548" s="65"/>
      <c r="BC2548" s="65"/>
      <c r="BD2548" s="128"/>
      <c r="BE2548" s="127"/>
      <c r="BF2548" s="126"/>
      <c r="BG2548" s="126"/>
      <c r="BH2548" s="126"/>
      <c r="BI2548" s="125"/>
      <c r="BJ2548" s="125"/>
      <c r="BK2548" s="125"/>
      <c r="BL2548" s="125"/>
      <c r="BM2548" s="125"/>
      <c r="BN2548" s="125"/>
      <c r="BO2548" s="129"/>
      <c r="BP2548" s="66"/>
      <c r="BQ2548" s="129"/>
      <c r="BR2548" s="125"/>
      <c r="BS2548" s="125"/>
      <c r="BT2548" s="125"/>
      <c r="BU2548" s="125"/>
      <c r="BV2548" s="125"/>
      <c r="BW2548" s="125"/>
      <c r="BX2548" s="126"/>
      <c r="BY2548" s="126"/>
      <c r="BZ2548" s="126"/>
      <c r="CA2548" s="125"/>
      <c r="CB2548" s="125"/>
    </row>
    <row r="2549" spans="1:80" x14ac:dyDescent="0.3">
      <c r="A2549" s="65"/>
      <c r="B2549" s="68"/>
      <c r="C2549" s="68"/>
      <c r="D2549" s="68"/>
      <c r="E2549" s="68"/>
      <c r="F2549" s="68"/>
      <c r="G2549" s="68"/>
      <c r="H2549" s="68"/>
      <c r="I2549" s="68"/>
      <c r="J2549" s="68"/>
      <c r="K2549" s="68"/>
      <c r="L2549" s="68"/>
      <c r="M2549" s="87"/>
      <c r="N2549" s="68"/>
      <c r="O2549" s="87"/>
      <c r="P2549" s="68"/>
      <c r="Q2549" s="68"/>
      <c r="R2549" s="68"/>
      <c r="S2549" s="68"/>
      <c r="T2549" s="68"/>
      <c r="U2549" s="68"/>
      <c r="V2549" s="68"/>
      <c r="W2549" s="68"/>
      <c r="X2549" s="68"/>
      <c r="Y2549" s="68"/>
      <c r="Z2549" s="68"/>
      <c r="AA2549" s="65"/>
      <c r="AB2549" s="65"/>
      <c r="AC2549" s="128"/>
      <c r="AD2549" s="127"/>
      <c r="AE2549" s="126"/>
      <c r="AF2549" s="126"/>
      <c r="AG2549" s="126"/>
      <c r="AH2549" s="125"/>
      <c r="AI2549" s="125"/>
      <c r="AJ2549" s="125"/>
      <c r="AK2549" s="125"/>
      <c r="AL2549" s="125"/>
      <c r="AM2549" s="125"/>
      <c r="AN2549" s="125"/>
      <c r="AO2549" s="66"/>
      <c r="AP2549" s="125"/>
      <c r="AQ2549" s="125"/>
      <c r="AR2549" s="125"/>
      <c r="AS2549" s="125"/>
      <c r="AT2549" s="125"/>
      <c r="AU2549" s="125"/>
      <c r="AV2549" s="125"/>
      <c r="AW2549" s="126"/>
      <c r="AX2549" s="126"/>
      <c r="AY2549" s="126"/>
      <c r="AZ2549" s="125"/>
      <c r="BA2549" s="125"/>
      <c r="BB2549" s="65"/>
      <c r="BC2549" s="65"/>
      <c r="BD2549" s="128"/>
      <c r="BE2549" s="127"/>
      <c r="BF2549" s="126"/>
      <c r="BG2549" s="126"/>
      <c r="BH2549" s="126"/>
      <c r="BI2549" s="125"/>
      <c r="BJ2549" s="125"/>
      <c r="BK2549" s="125"/>
      <c r="BL2549" s="125"/>
      <c r="BM2549" s="125"/>
      <c r="BN2549" s="125"/>
      <c r="BO2549" s="129"/>
      <c r="BP2549" s="66"/>
      <c r="BQ2549" s="129"/>
      <c r="BR2549" s="125"/>
      <c r="BS2549" s="125"/>
      <c r="BT2549" s="125"/>
      <c r="BU2549" s="125"/>
      <c r="BV2549" s="125"/>
      <c r="BW2549" s="125"/>
      <c r="BX2549" s="126"/>
      <c r="BY2549" s="126"/>
      <c r="BZ2549" s="126"/>
      <c r="CA2549" s="125"/>
      <c r="CB2549" s="125"/>
    </row>
    <row r="2550" spans="1:80" x14ac:dyDescent="0.3">
      <c r="A2550" s="65"/>
      <c r="B2550" s="70"/>
      <c r="C2550" s="70"/>
      <c r="D2550" s="71"/>
      <c r="E2550" s="71"/>
      <c r="F2550" s="71"/>
      <c r="G2550" s="70"/>
      <c r="H2550" s="70"/>
      <c r="I2550" s="70"/>
      <c r="J2550" s="70"/>
      <c r="K2550" s="70"/>
      <c r="L2550" s="70"/>
      <c r="M2550" s="70"/>
      <c r="N2550" s="194"/>
      <c r="O2550" s="80"/>
      <c r="P2550" s="75"/>
      <c r="Q2550" s="75"/>
      <c r="R2550" s="75"/>
      <c r="S2550" s="75"/>
      <c r="T2550" s="75"/>
      <c r="U2550" s="75"/>
      <c r="V2550" s="74"/>
      <c r="W2550" s="74"/>
      <c r="X2550" s="74"/>
      <c r="Y2550" s="73"/>
      <c r="Z2550" s="72"/>
      <c r="AA2550" s="65"/>
      <c r="AB2550" s="65"/>
      <c r="AC2550" s="128"/>
      <c r="AD2550" s="127"/>
      <c r="AE2550" s="126"/>
      <c r="AF2550" s="126"/>
      <c r="AG2550" s="126"/>
      <c r="AH2550" s="125"/>
      <c r="AI2550" s="125"/>
      <c r="AJ2550" s="125"/>
      <c r="AK2550" s="125"/>
      <c r="AL2550" s="125"/>
      <c r="AM2550" s="125"/>
      <c r="AN2550" s="125"/>
      <c r="AO2550" s="66"/>
      <c r="AP2550" s="125"/>
      <c r="AQ2550" s="125"/>
      <c r="AR2550" s="125"/>
      <c r="AS2550" s="125"/>
      <c r="AT2550" s="125"/>
      <c r="AU2550" s="125"/>
      <c r="AV2550" s="125"/>
      <c r="AW2550" s="126"/>
      <c r="AX2550" s="126"/>
      <c r="AY2550" s="126"/>
      <c r="AZ2550" s="125"/>
      <c r="BA2550" s="125"/>
      <c r="BB2550" s="65"/>
      <c r="BC2550" s="65"/>
      <c r="BD2550" s="128"/>
      <c r="BE2550" s="127"/>
      <c r="BF2550" s="126"/>
      <c r="BG2550" s="126"/>
      <c r="BH2550" s="126"/>
      <c r="BI2550" s="125"/>
      <c r="BJ2550" s="125"/>
      <c r="BK2550" s="125"/>
      <c r="BL2550" s="125"/>
      <c r="BM2550" s="125"/>
      <c r="BN2550" s="125"/>
      <c r="BO2550" s="129"/>
      <c r="BP2550" s="66"/>
      <c r="BQ2550" s="129"/>
      <c r="BR2550" s="125"/>
      <c r="BS2550" s="125"/>
      <c r="BT2550" s="125"/>
      <c r="BU2550" s="125"/>
      <c r="BV2550" s="125"/>
      <c r="BW2550" s="125"/>
      <c r="BX2550" s="126"/>
      <c r="BY2550" s="126"/>
      <c r="BZ2550" s="126"/>
      <c r="CA2550" s="125"/>
      <c r="CB2550" s="125"/>
    </row>
    <row r="2551" spans="1:80" x14ac:dyDescent="0.3">
      <c r="A2551" s="65"/>
      <c r="B2551" s="70"/>
      <c r="C2551" s="70"/>
      <c r="D2551" s="71"/>
      <c r="E2551" s="71"/>
      <c r="F2551" s="71"/>
      <c r="G2551" s="70"/>
      <c r="H2551" s="70"/>
      <c r="I2551" s="70"/>
      <c r="J2551" s="70"/>
      <c r="K2551" s="70"/>
      <c r="L2551" s="70"/>
      <c r="M2551" s="70"/>
      <c r="N2551" s="194"/>
      <c r="O2551" s="80"/>
      <c r="P2551" s="75"/>
      <c r="Q2551" s="75"/>
      <c r="R2551" s="75"/>
      <c r="S2551" s="75"/>
      <c r="T2551" s="75"/>
      <c r="U2551" s="75"/>
      <c r="V2551" s="74"/>
      <c r="W2551" s="74"/>
      <c r="X2551" s="74"/>
      <c r="Y2551" s="73"/>
      <c r="Z2551" s="72"/>
      <c r="AA2551" s="65"/>
      <c r="AB2551" s="65"/>
      <c r="AC2551" s="128"/>
      <c r="AD2551" s="127"/>
      <c r="AE2551" s="126"/>
      <c r="AF2551" s="126"/>
      <c r="AG2551" s="126"/>
      <c r="AH2551" s="125"/>
      <c r="AI2551" s="125"/>
      <c r="AJ2551" s="125"/>
      <c r="AK2551" s="125"/>
      <c r="AL2551" s="125"/>
      <c r="AM2551" s="125"/>
      <c r="AN2551" s="125"/>
      <c r="AO2551" s="66"/>
      <c r="AP2551" s="125"/>
      <c r="AQ2551" s="125"/>
      <c r="AR2551" s="125"/>
      <c r="AS2551" s="125"/>
      <c r="AT2551" s="125"/>
      <c r="AU2551" s="125"/>
      <c r="AV2551" s="125"/>
      <c r="AW2551" s="126"/>
      <c r="AX2551" s="126"/>
      <c r="AY2551" s="126"/>
      <c r="AZ2551" s="125"/>
      <c r="BA2551" s="125"/>
      <c r="BB2551" s="65"/>
      <c r="BC2551" s="65"/>
      <c r="BD2551" s="128"/>
      <c r="BE2551" s="127"/>
      <c r="BF2551" s="126"/>
      <c r="BG2551" s="126"/>
      <c r="BH2551" s="126"/>
      <c r="BI2551" s="125"/>
      <c r="BJ2551" s="125"/>
      <c r="BK2551" s="125"/>
      <c r="BL2551" s="125"/>
      <c r="BM2551" s="125"/>
      <c r="BN2551" s="125"/>
      <c r="BO2551" s="129"/>
      <c r="BP2551" s="66"/>
      <c r="BQ2551" s="129"/>
      <c r="BR2551" s="125"/>
      <c r="BS2551" s="125"/>
      <c r="BT2551" s="125"/>
      <c r="BU2551" s="125"/>
      <c r="BV2551" s="125"/>
      <c r="BW2551" s="125"/>
      <c r="BX2551" s="126"/>
      <c r="BY2551" s="126"/>
      <c r="BZ2551" s="126"/>
      <c r="CA2551" s="125"/>
      <c r="CB2551" s="125"/>
    </row>
    <row r="2552" spans="1:80" x14ac:dyDescent="0.3">
      <c r="A2552" s="65"/>
      <c r="B2552" s="70"/>
      <c r="C2552" s="70"/>
      <c r="D2552" s="71"/>
      <c r="E2552" s="71"/>
      <c r="F2552" s="71"/>
      <c r="G2552" s="70"/>
      <c r="H2552" s="70"/>
      <c r="I2552" s="70"/>
      <c r="J2552" s="70"/>
      <c r="K2552" s="70"/>
      <c r="L2552" s="70"/>
      <c r="M2552" s="70"/>
      <c r="N2552" s="194"/>
      <c r="O2552" s="80"/>
      <c r="P2552" s="75"/>
      <c r="Q2552" s="75"/>
      <c r="R2552" s="75"/>
      <c r="S2552" s="75"/>
      <c r="T2552" s="75"/>
      <c r="U2552" s="75"/>
      <c r="V2552" s="74"/>
      <c r="W2552" s="74"/>
      <c r="X2552" s="74"/>
      <c r="Y2552" s="73"/>
      <c r="Z2552" s="72"/>
      <c r="AA2552" s="65"/>
      <c r="AB2552" s="65"/>
      <c r="AC2552" s="128"/>
      <c r="AD2552" s="127"/>
      <c r="AE2552" s="126"/>
      <c r="AF2552" s="126"/>
      <c r="AG2552" s="126"/>
      <c r="AH2552" s="125"/>
      <c r="AI2552" s="125"/>
      <c r="AJ2552" s="125"/>
      <c r="AK2552" s="125"/>
      <c r="AL2552" s="125"/>
      <c r="AM2552" s="125"/>
      <c r="AN2552" s="125"/>
      <c r="AO2552" s="66"/>
      <c r="AP2552" s="125"/>
      <c r="AQ2552" s="125"/>
      <c r="AR2552" s="125"/>
      <c r="AS2552" s="125"/>
      <c r="AT2552" s="125"/>
      <c r="AU2552" s="125"/>
      <c r="AV2552" s="125"/>
      <c r="AW2552" s="126"/>
      <c r="AX2552" s="126"/>
      <c r="AY2552" s="126"/>
      <c r="AZ2552" s="125"/>
      <c r="BA2552" s="125"/>
      <c r="BB2552" s="65"/>
      <c r="BC2552" s="65"/>
      <c r="BD2552" s="128"/>
      <c r="BE2552" s="127"/>
      <c r="BF2552" s="126"/>
      <c r="BG2552" s="126"/>
      <c r="BH2552" s="126"/>
      <c r="BI2552" s="125"/>
      <c r="BJ2552" s="125"/>
      <c r="BK2552" s="125"/>
      <c r="BL2552" s="125"/>
      <c r="BM2552" s="125"/>
      <c r="BN2552" s="125"/>
      <c r="BO2552" s="129"/>
      <c r="BP2552" s="66"/>
      <c r="BQ2552" s="129"/>
      <c r="BR2552" s="125"/>
      <c r="BS2552" s="125"/>
      <c r="BT2552" s="125"/>
      <c r="BU2552" s="125"/>
      <c r="BV2552" s="125"/>
      <c r="BW2552" s="125"/>
      <c r="BX2552" s="126"/>
      <c r="BY2552" s="126"/>
      <c r="BZ2552" s="126"/>
      <c r="CA2552" s="125"/>
      <c r="CB2552" s="125"/>
    </row>
    <row r="2553" spans="1:80" x14ac:dyDescent="0.3">
      <c r="A2553" s="65"/>
      <c r="B2553" s="70"/>
      <c r="C2553" s="70"/>
      <c r="D2553" s="71"/>
      <c r="E2553" s="71"/>
      <c r="F2553" s="71"/>
      <c r="G2553" s="70"/>
      <c r="H2553" s="70"/>
      <c r="I2553" s="70"/>
      <c r="J2553" s="70"/>
      <c r="K2553" s="70"/>
      <c r="L2553" s="70"/>
      <c r="M2553" s="70"/>
      <c r="N2553" s="194"/>
      <c r="O2553" s="80"/>
      <c r="P2553" s="75"/>
      <c r="Q2553" s="75"/>
      <c r="R2553" s="75"/>
      <c r="S2553" s="75"/>
      <c r="T2553" s="75"/>
      <c r="U2553" s="75"/>
      <c r="V2553" s="74"/>
      <c r="W2553" s="74"/>
      <c r="X2553" s="74"/>
      <c r="Y2553" s="73"/>
      <c r="Z2553" s="72"/>
      <c r="AA2553" s="65"/>
      <c r="AB2553" s="65"/>
      <c r="AC2553" s="128"/>
      <c r="AD2553" s="127"/>
      <c r="AE2553" s="126"/>
      <c r="AF2553" s="126"/>
      <c r="AG2553" s="126"/>
      <c r="AH2553" s="125"/>
      <c r="AI2553" s="125"/>
      <c r="AJ2553" s="125"/>
      <c r="AK2553" s="125"/>
      <c r="AL2553" s="125"/>
      <c r="AM2553" s="125"/>
      <c r="AN2553" s="125"/>
      <c r="AO2553" s="66"/>
      <c r="AP2553" s="125"/>
      <c r="AQ2553" s="125"/>
      <c r="AR2553" s="125"/>
      <c r="AS2553" s="125"/>
      <c r="AT2553" s="125"/>
      <c r="AU2553" s="125"/>
      <c r="AV2553" s="125"/>
      <c r="AW2553" s="126"/>
      <c r="AX2553" s="126"/>
      <c r="AY2553" s="126"/>
      <c r="AZ2553" s="125"/>
      <c r="BA2553" s="125"/>
      <c r="BB2553" s="65"/>
      <c r="BC2553" s="65"/>
      <c r="BD2553" s="128"/>
      <c r="BE2553" s="127"/>
      <c r="BF2553" s="126"/>
      <c r="BG2553" s="126"/>
      <c r="BH2553" s="126"/>
      <c r="BI2553" s="125"/>
      <c r="BJ2553" s="125"/>
      <c r="BK2553" s="125"/>
      <c r="BL2553" s="125"/>
      <c r="BM2553" s="125"/>
      <c r="BN2553" s="125"/>
      <c r="BO2553" s="129"/>
      <c r="BP2553" s="66"/>
      <c r="BQ2553" s="129"/>
      <c r="BR2553" s="125"/>
      <c r="BS2553" s="125"/>
      <c r="BT2553" s="125"/>
      <c r="BU2553" s="125"/>
      <c r="BV2553" s="125"/>
      <c r="BW2553" s="125"/>
      <c r="BX2553" s="126"/>
      <c r="BY2553" s="126"/>
      <c r="BZ2553" s="126"/>
      <c r="CA2553" s="125"/>
      <c r="CB2553" s="125"/>
    </row>
    <row r="2554" spans="1:80" x14ac:dyDescent="0.3">
      <c r="A2554" s="65"/>
      <c r="B2554" s="70"/>
      <c r="C2554" s="70"/>
      <c r="D2554" s="71"/>
      <c r="E2554" s="71"/>
      <c r="F2554" s="71"/>
      <c r="G2554" s="70"/>
      <c r="H2554" s="70"/>
      <c r="I2554" s="70"/>
      <c r="J2554" s="70"/>
      <c r="K2554" s="70"/>
      <c r="L2554" s="70"/>
      <c r="M2554" s="70"/>
      <c r="N2554" s="194"/>
      <c r="O2554" s="80"/>
      <c r="P2554" s="75"/>
      <c r="Q2554" s="75"/>
      <c r="R2554" s="75"/>
      <c r="S2554" s="75"/>
      <c r="T2554" s="75"/>
      <c r="U2554" s="75"/>
      <c r="V2554" s="74"/>
      <c r="W2554" s="74"/>
      <c r="X2554" s="74"/>
      <c r="Y2554" s="73"/>
      <c r="Z2554" s="72"/>
      <c r="AA2554" s="65"/>
      <c r="AB2554" s="65"/>
      <c r="AC2554" s="128"/>
      <c r="AD2554" s="127"/>
      <c r="AE2554" s="126"/>
      <c r="AF2554" s="126"/>
      <c r="AG2554" s="126"/>
      <c r="AH2554" s="125"/>
      <c r="AI2554" s="125"/>
      <c r="AJ2554" s="125"/>
      <c r="AK2554" s="125"/>
      <c r="AL2554" s="125"/>
      <c r="AM2554" s="125"/>
      <c r="AN2554" s="125"/>
      <c r="AO2554" s="66"/>
      <c r="AP2554" s="125"/>
      <c r="AQ2554" s="125"/>
      <c r="AR2554" s="125"/>
      <c r="AS2554" s="125"/>
      <c r="AT2554" s="125"/>
      <c r="AU2554" s="125"/>
      <c r="AV2554" s="125"/>
      <c r="AW2554" s="126"/>
      <c r="AX2554" s="126"/>
      <c r="AY2554" s="126"/>
      <c r="AZ2554" s="125"/>
      <c r="BA2554" s="125"/>
      <c r="BB2554" s="65"/>
      <c r="BC2554" s="65"/>
      <c r="BD2554" s="128"/>
      <c r="BE2554" s="127"/>
      <c r="BF2554" s="126"/>
      <c r="BG2554" s="126"/>
      <c r="BH2554" s="126"/>
      <c r="BI2554" s="125"/>
      <c r="BJ2554" s="125"/>
      <c r="BK2554" s="125"/>
      <c r="BL2554" s="125"/>
      <c r="BM2554" s="125"/>
      <c r="BN2554" s="125"/>
      <c r="BO2554" s="129"/>
      <c r="BP2554" s="66"/>
      <c r="BQ2554" s="129"/>
      <c r="BR2554" s="125"/>
      <c r="BS2554" s="125"/>
      <c r="BT2554" s="125"/>
      <c r="BU2554" s="125"/>
      <c r="BV2554" s="125"/>
      <c r="BW2554" s="125"/>
      <c r="BX2554" s="126"/>
      <c r="BY2554" s="126"/>
      <c r="BZ2554" s="126"/>
      <c r="CA2554" s="125"/>
      <c r="CB2554" s="125"/>
    </row>
    <row r="2555" spans="1:80" x14ac:dyDescent="0.3">
      <c r="A2555" s="65"/>
      <c r="B2555" s="70"/>
      <c r="C2555" s="70"/>
      <c r="D2555" s="71"/>
      <c r="E2555" s="71"/>
      <c r="F2555" s="71"/>
      <c r="G2555" s="70"/>
      <c r="H2555" s="70"/>
      <c r="I2555" s="70"/>
      <c r="J2555" s="70"/>
      <c r="K2555" s="70"/>
      <c r="L2555" s="70"/>
      <c r="M2555" s="70"/>
      <c r="N2555" s="194"/>
      <c r="O2555" s="80"/>
      <c r="P2555" s="75"/>
      <c r="Q2555" s="75"/>
      <c r="R2555" s="75"/>
      <c r="S2555" s="75"/>
      <c r="T2555" s="75"/>
      <c r="U2555" s="75"/>
      <c r="V2555" s="74"/>
      <c r="W2555" s="74"/>
      <c r="X2555" s="74"/>
      <c r="Y2555" s="73"/>
      <c r="Z2555" s="72"/>
      <c r="AA2555" s="65"/>
      <c r="AB2555" s="65"/>
      <c r="AC2555" s="128"/>
      <c r="AD2555" s="127"/>
      <c r="AE2555" s="126"/>
      <c r="AF2555" s="126"/>
      <c r="AG2555" s="126"/>
      <c r="AH2555" s="125"/>
      <c r="AI2555" s="125"/>
      <c r="AJ2555" s="125"/>
      <c r="AK2555" s="125"/>
      <c r="AL2555" s="125"/>
      <c r="AM2555" s="125"/>
      <c r="AN2555" s="125"/>
      <c r="AO2555" s="66"/>
      <c r="AP2555" s="125"/>
      <c r="AQ2555" s="125"/>
      <c r="AR2555" s="125"/>
      <c r="AS2555" s="125"/>
      <c r="AT2555" s="125"/>
      <c r="AU2555" s="125"/>
      <c r="AV2555" s="125"/>
      <c r="AW2555" s="126"/>
      <c r="AX2555" s="126"/>
      <c r="AY2555" s="126"/>
      <c r="AZ2555" s="125"/>
      <c r="BA2555" s="125"/>
      <c r="BB2555" s="65"/>
      <c r="BC2555" s="65"/>
      <c r="BD2555" s="128"/>
      <c r="BE2555" s="127"/>
      <c r="BF2555" s="126"/>
      <c r="BG2555" s="126"/>
      <c r="BH2555" s="126"/>
      <c r="BI2555" s="125"/>
      <c r="BJ2555" s="125"/>
      <c r="BK2555" s="125"/>
      <c r="BL2555" s="125"/>
      <c r="BM2555" s="125"/>
      <c r="BN2555" s="125"/>
      <c r="BO2555" s="129"/>
      <c r="BP2555" s="66"/>
      <c r="BQ2555" s="129"/>
      <c r="BR2555" s="125"/>
      <c r="BS2555" s="125"/>
      <c r="BT2555" s="125"/>
      <c r="BU2555" s="125"/>
      <c r="BV2555" s="125"/>
      <c r="BW2555" s="125"/>
      <c r="BX2555" s="126"/>
      <c r="BY2555" s="126"/>
      <c r="BZ2555" s="126"/>
      <c r="CA2555" s="125"/>
      <c r="CB2555" s="125"/>
    </row>
    <row r="2556" spans="1:80" x14ac:dyDescent="0.3">
      <c r="A2556" s="65"/>
      <c r="B2556" s="70"/>
      <c r="C2556" s="70"/>
      <c r="D2556" s="71"/>
      <c r="E2556" s="71"/>
      <c r="F2556" s="71"/>
      <c r="G2556" s="70"/>
      <c r="H2556" s="70"/>
      <c r="I2556" s="70"/>
      <c r="J2556" s="70"/>
      <c r="K2556" s="70"/>
      <c r="L2556" s="70"/>
      <c r="M2556" s="70"/>
      <c r="N2556" s="194"/>
      <c r="O2556" s="80"/>
      <c r="P2556" s="75"/>
      <c r="Q2556" s="75"/>
      <c r="R2556" s="75"/>
      <c r="S2556" s="75"/>
      <c r="T2556" s="75"/>
      <c r="U2556" s="75"/>
      <c r="V2556" s="74"/>
      <c r="W2556" s="74"/>
      <c r="X2556" s="74"/>
      <c r="Y2556" s="73"/>
      <c r="Z2556" s="72"/>
      <c r="AA2556" s="65"/>
      <c r="AB2556" s="65"/>
      <c r="AC2556" s="128"/>
      <c r="AD2556" s="127"/>
      <c r="AE2556" s="126"/>
      <c r="AF2556" s="126"/>
      <c r="AG2556" s="126"/>
      <c r="AH2556" s="125"/>
      <c r="AI2556" s="125"/>
      <c r="AJ2556" s="125"/>
      <c r="AK2556" s="125"/>
      <c r="AL2556" s="125"/>
      <c r="AM2556" s="125"/>
      <c r="AN2556" s="125"/>
      <c r="AO2556" s="66"/>
      <c r="AP2556" s="125"/>
      <c r="AQ2556" s="125"/>
      <c r="AR2556" s="125"/>
      <c r="AS2556" s="125"/>
      <c r="AT2556" s="125"/>
      <c r="AU2556" s="125"/>
      <c r="AV2556" s="125"/>
      <c r="AW2556" s="126"/>
      <c r="AX2556" s="126"/>
      <c r="AY2556" s="126"/>
      <c r="AZ2556" s="125"/>
      <c r="BA2556" s="125"/>
      <c r="BB2556" s="65"/>
      <c r="BC2556" s="65"/>
      <c r="BD2556" s="128"/>
      <c r="BE2556" s="127"/>
      <c r="BF2556" s="126"/>
      <c r="BG2556" s="126"/>
      <c r="BH2556" s="126"/>
      <c r="BI2556" s="125"/>
      <c r="BJ2556" s="125"/>
      <c r="BK2556" s="125"/>
      <c r="BL2556" s="125"/>
      <c r="BM2556" s="125"/>
      <c r="BN2556" s="125"/>
      <c r="BO2556" s="129"/>
      <c r="BP2556" s="66"/>
      <c r="BQ2556" s="129"/>
      <c r="BR2556" s="125"/>
      <c r="BS2556" s="125"/>
      <c r="BT2556" s="125"/>
      <c r="BU2556" s="125"/>
      <c r="BV2556" s="125"/>
      <c r="BW2556" s="125"/>
      <c r="BX2556" s="126"/>
      <c r="BY2556" s="126"/>
      <c r="BZ2556" s="126"/>
      <c r="CA2556" s="125"/>
      <c r="CB2556" s="125"/>
    </row>
    <row r="2557" spans="1:80" x14ac:dyDescent="0.3">
      <c r="A2557" s="65"/>
      <c r="B2557" s="70"/>
      <c r="C2557" s="70"/>
      <c r="D2557" s="71"/>
      <c r="E2557" s="71"/>
      <c r="F2557" s="71"/>
      <c r="G2557" s="70"/>
      <c r="H2557" s="70"/>
      <c r="I2557" s="70"/>
      <c r="J2557" s="70"/>
      <c r="K2557" s="70"/>
      <c r="L2557" s="70"/>
      <c r="M2557" s="70"/>
      <c r="N2557" s="194"/>
      <c r="O2557" s="80"/>
      <c r="P2557" s="75"/>
      <c r="Q2557" s="75"/>
      <c r="R2557" s="75"/>
      <c r="S2557" s="75"/>
      <c r="T2557" s="75"/>
      <c r="U2557" s="75"/>
      <c r="V2557" s="74"/>
      <c r="W2557" s="74"/>
      <c r="X2557" s="74"/>
      <c r="Y2557" s="73"/>
      <c r="Z2557" s="72"/>
      <c r="AA2557" s="65"/>
      <c r="AB2557" s="65"/>
      <c r="AC2557" s="128"/>
      <c r="AD2557" s="127"/>
      <c r="AE2557" s="126"/>
      <c r="AF2557" s="126"/>
      <c r="AG2557" s="126"/>
      <c r="AH2557" s="125"/>
      <c r="AI2557" s="125"/>
      <c r="AJ2557" s="125"/>
      <c r="AK2557" s="125"/>
      <c r="AL2557" s="125"/>
      <c r="AM2557" s="125"/>
      <c r="AN2557" s="125"/>
      <c r="AO2557" s="66"/>
      <c r="AP2557" s="125"/>
      <c r="AQ2557" s="125"/>
      <c r="AR2557" s="125"/>
      <c r="AS2557" s="125"/>
      <c r="AT2557" s="125"/>
      <c r="AU2557" s="125"/>
      <c r="AV2557" s="125"/>
      <c r="AW2557" s="126"/>
      <c r="AX2557" s="126"/>
      <c r="AY2557" s="126"/>
      <c r="AZ2557" s="125"/>
      <c r="BA2557" s="125"/>
      <c r="BB2557" s="65"/>
      <c r="BC2557" s="65"/>
      <c r="BD2557" s="128"/>
      <c r="BE2557" s="127"/>
      <c r="BF2557" s="126"/>
      <c r="BG2557" s="126"/>
      <c r="BH2557" s="126"/>
      <c r="BI2557" s="125"/>
      <c r="BJ2557" s="125"/>
      <c r="BK2557" s="125"/>
      <c r="BL2557" s="125"/>
      <c r="BM2557" s="125"/>
      <c r="BN2557" s="125"/>
      <c r="BO2557" s="129"/>
      <c r="BP2557" s="66"/>
      <c r="BQ2557" s="129"/>
      <c r="BR2557" s="125"/>
      <c r="BS2557" s="125"/>
      <c r="BT2557" s="125"/>
      <c r="BU2557" s="125"/>
      <c r="BV2557" s="125"/>
      <c r="BW2557" s="125"/>
      <c r="BX2557" s="126"/>
      <c r="BY2557" s="126"/>
      <c r="BZ2557" s="126"/>
      <c r="CA2557" s="125"/>
      <c r="CB2557" s="125"/>
    </row>
    <row r="2558" spans="1:80" x14ac:dyDescent="0.3">
      <c r="A2558" s="65"/>
      <c r="B2558" s="70"/>
      <c r="C2558" s="70"/>
      <c r="D2558" s="71"/>
      <c r="E2558" s="71"/>
      <c r="F2558" s="71"/>
      <c r="G2558" s="70"/>
      <c r="H2558" s="70"/>
      <c r="I2558" s="70"/>
      <c r="J2558" s="70"/>
      <c r="K2558" s="70"/>
      <c r="L2558" s="70"/>
      <c r="M2558" s="70"/>
      <c r="N2558" s="194"/>
      <c r="O2558" s="80"/>
      <c r="P2558" s="75"/>
      <c r="Q2558" s="75"/>
      <c r="R2558" s="75"/>
      <c r="S2558" s="75"/>
      <c r="T2558" s="75"/>
      <c r="U2558" s="75"/>
      <c r="V2558" s="74"/>
      <c r="W2558" s="74"/>
      <c r="X2558" s="74"/>
      <c r="Y2558" s="73"/>
      <c r="Z2558" s="72"/>
      <c r="AA2558" s="65"/>
      <c r="AB2558" s="65"/>
      <c r="AC2558" s="65"/>
      <c r="AD2558" s="65"/>
      <c r="AE2558" s="65"/>
      <c r="AF2558" s="65"/>
      <c r="AG2558" s="65"/>
      <c r="AH2558" s="65"/>
      <c r="AI2558" s="65"/>
      <c r="AJ2558" s="65"/>
      <c r="AK2558" s="65"/>
      <c r="AL2558" s="65"/>
      <c r="AM2558" s="65"/>
      <c r="AN2558" s="125"/>
      <c r="AO2558" s="66"/>
      <c r="AP2558" s="125"/>
      <c r="AQ2558" s="65"/>
      <c r="AR2558" s="65"/>
      <c r="AS2558" s="65"/>
      <c r="AT2558" s="65"/>
      <c r="AU2558" s="65"/>
      <c r="AV2558" s="65"/>
      <c r="AW2558" s="65"/>
      <c r="AX2558" s="65"/>
      <c r="AY2558" s="65"/>
      <c r="AZ2558" s="65"/>
      <c r="BA2558" s="65"/>
      <c r="BB2558" s="65"/>
      <c r="BC2558" s="65"/>
      <c r="BD2558" s="65"/>
      <c r="BE2558" s="65"/>
      <c r="BF2558" s="65"/>
      <c r="BG2558" s="65"/>
      <c r="BH2558" s="65"/>
      <c r="BI2558" s="65"/>
      <c r="BJ2558" s="65"/>
      <c r="BK2558" s="65"/>
      <c r="BL2558" s="65"/>
      <c r="BM2558" s="65"/>
      <c r="BN2558" s="65"/>
      <c r="BO2558" s="65"/>
      <c r="BP2558" s="66"/>
      <c r="BQ2558" s="65"/>
      <c r="BR2558" s="65"/>
      <c r="BS2558" s="65"/>
      <c r="BT2558" s="65"/>
      <c r="BU2558" s="65"/>
      <c r="BV2558" s="65"/>
      <c r="BW2558" s="65"/>
      <c r="BX2558" s="65"/>
      <c r="BY2558" s="65"/>
      <c r="BZ2558" s="65"/>
      <c r="CA2558" s="65"/>
      <c r="CB2558" s="65"/>
    </row>
    <row r="2559" spans="1:80" x14ac:dyDescent="0.3">
      <c r="A2559" s="65"/>
      <c r="B2559" s="70"/>
      <c r="C2559" s="70"/>
      <c r="D2559" s="71"/>
      <c r="E2559" s="71"/>
      <c r="F2559" s="71"/>
      <c r="G2559" s="70"/>
      <c r="H2559" s="70"/>
      <c r="I2559" s="70"/>
      <c r="J2559" s="70"/>
      <c r="K2559" s="70"/>
      <c r="L2559" s="70"/>
      <c r="M2559" s="70"/>
      <c r="N2559" s="194"/>
      <c r="O2559" s="80"/>
      <c r="P2559" s="75"/>
      <c r="Q2559" s="75"/>
      <c r="R2559" s="75"/>
      <c r="S2559" s="75"/>
      <c r="T2559" s="75"/>
      <c r="U2559" s="75"/>
      <c r="V2559" s="74"/>
      <c r="W2559" s="74"/>
      <c r="X2559" s="74"/>
      <c r="Y2559" s="73"/>
      <c r="Z2559" s="72"/>
      <c r="AA2559" s="65"/>
      <c r="AB2559" s="65"/>
      <c r="AC2559" s="82"/>
      <c r="AD2559" s="82"/>
      <c r="AE2559" s="82"/>
      <c r="AF2559" s="82"/>
      <c r="AG2559" s="82"/>
      <c r="AH2559" s="82"/>
      <c r="AI2559" s="82"/>
      <c r="AJ2559" s="82"/>
      <c r="AK2559" s="82"/>
      <c r="AL2559" s="82"/>
      <c r="AM2559" s="82"/>
      <c r="AN2559" s="114"/>
      <c r="AO2559" s="82"/>
      <c r="AP2559" s="114"/>
      <c r="AQ2559" s="82"/>
      <c r="AR2559" s="82"/>
      <c r="AS2559" s="82"/>
      <c r="AT2559" s="82"/>
      <c r="AU2559" s="82"/>
      <c r="AV2559" s="82"/>
      <c r="AW2559" s="82"/>
      <c r="AX2559" s="82"/>
      <c r="AY2559" s="82"/>
      <c r="AZ2559" s="82"/>
      <c r="BA2559" s="82"/>
      <c r="BB2559" s="65"/>
      <c r="BC2559" s="65"/>
      <c r="BD2559" s="82"/>
      <c r="BE2559" s="82"/>
      <c r="BF2559" s="82"/>
      <c r="BG2559" s="82"/>
      <c r="BH2559" s="82"/>
      <c r="BI2559" s="82"/>
      <c r="BJ2559" s="82"/>
      <c r="BK2559" s="82"/>
      <c r="BL2559" s="82"/>
      <c r="BM2559" s="82"/>
      <c r="BN2559" s="82"/>
      <c r="BO2559" s="82"/>
      <c r="BP2559" s="82"/>
      <c r="BQ2559" s="82"/>
      <c r="BR2559" s="82"/>
      <c r="BS2559" s="82"/>
      <c r="BT2559" s="82"/>
      <c r="BU2559" s="82"/>
      <c r="BV2559" s="82"/>
      <c r="BW2559" s="82"/>
      <c r="BX2559" s="82"/>
      <c r="BY2559" s="82"/>
      <c r="BZ2559" s="82"/>
      <c r="CA2559" s="82"/>
      <c r="CB2559" s="82"/>
    </row>
    <row r="2560" spans="1:80" x14ac:dyDescent="0.3">
      <c r="A2560" s="65"/>
      <c r="B2560" s="70"/>
      <c r="C2560" s="70"/>
      <c r="D2560" s="71"/>
      <c r="E2560" s="71"/>
      <c r="F2560" s="71"/>
      <c r="G2560" s="70"/>
      <c r="H2560" s="70"/>
      <c r="I2560" s="70"/>
      <c r="J2560" s="70"/>
      <c r="K2560" s="70"/>
      <c r="L2560" s="70"/>
      <c r="M2560" s="70"/>
      <c r="N2560" s="194"/>
      <c r="O2560" s="80"/>
      <c r="P2560" s="75"/>
      <c r="Q2560" s="75"/>
      <c r="R2560" s="75"/>
      <c r="S2560" s="75"/>
      <c r="T2560" s="75"/>
      <c r="U2560" s="75"/>
      <c r="V2560" s="74"/>
      <c r="W2560" s="74"/>
      <c r="X2560" s="74"/>
      <c r="Y2560" s="73"/>
      <c r="Z2560" s="72"/>
      <c r="AA2560" s="65"/>
      <c r="AB2560" s="65"/>
      <c r="AC2560" s="65"/>
      <c r="AD2560" s="65"/>
      <c r="AE2560" s="130"/>
      <c r="AF2560" s="130"/>
      <c r="AG2560" s="130"/>
      <c r="AH2560" s="131"/>
      <c r="AI2560" s="131"/>
      <c r="AJ2560" s="131"/>
      <c r="AK2560" s="131"/>
      <c r="AL2560" s="131"/>
      <c r="AM2560" s="131"/>
      <c r="AN2560" s="125"/>
      <c r="AO2560" s="82"/>
      <c r="AP2560" s="125"/>
      <c r="AQ2560" s="131"/>
      <c r="AR2560" s="131"/>
      <c r="AS2560" s="131"/>
      <c r="AT2560" s="131"/>
      <c r="AU2560" s="131"/>
      <c r="AV2560" s="131"/>
      <c r="AW2560" s="130"/>
      <c r="AX2560" s="130"/>
      <c r="AY2560" s="130"/>
      <c r="AZ2560" s="65"/>
      <c r="BA2560" s="65"/>
      <c r="BB2560" s="65"/>
      <c r="BC2560" s="65"/>
      <c r="BD2560" s="65"/>
      <c r="BE2560" s="65"/>
      <c r="BF2560" s="130"/>
      <c r="BG2560" s="130"/>
      <c r="BH2560" s="130"/>
      <c r="BI2560" s="131"/>
      <c r="BJ2560" s="131"/>
      <c r="BK2560" s="131"/>
      <c r="BL2560" s="131"/>
      <c r="BM2560" s="131"/>
      <c r="BN2560" s="131"/>
      <c r="BO2560" s="132"/>
      <c r="BP2560" s="82"/>
      <c r="BQ2560" s="132"/>
      <c r="BR2560" s="131"/>
      <c r="BS2560" s="131"/>
      <c r="BT2560" s="131"/>
      <c r="BU2560" s="131"/>
      <c r="BV2560" s="131"/>
      <c r="BW2560" s="131"/>
      <c r="BX2560" s="130"/>
      <c r="BY2560" s="130"/>
      <c r="BZ2560" s="130"/>
      <c r="CA2560" s="65"/>
      <c r="CB2560" s="65"/>
    </row>
    <row r="2561" spans="1:80" x14ac:dyDescent="0.3">
      <c r="A2561" s="65"/>
      <c r="B2561" s="70"/>
      <c r="C2561" s="70"/>
      <c r="D2561" s="71"/>
      <c r="E2561" s="71"/>
      <c r="F2561" s="71"/>
      <c r="G2561" s="70"/>
      <c r="H2561" s="70"/>
      <c r="I2561" s="70"/>
      <c r="J2561" s="70"/>
      <c r="K2561" s="70"/>
      <c r="L2561" s="70"/>
      <c r="M2561" s="70"/>
      <c r="N2561" s="194"/>
      <c r="O2561" s="80"/>
      <c r="P2561" s="75"/>
      <c r="Q2561" s="75"/>
      <c r="R2561" s="75"/>
      <c r="S2561" s="75"/>
      <c r="T2561" s="75"/>
      <c r="U2561" s="75"/>
      <c r="V2561" s="74"/>
      <c r="W2561" s="74"/>
      <c r="X2561" s="74"/>
      <c r="Y2561" s="73"/>
      <c r="Z2561" s="72"/>
      <c r="AA2561" s="65"/>
      <c r="AB2561" s="65"/>
      <c r="AC2561" s="128"/>
      <c r="AD2561" s="128"/>
      <c r="AE2561" s="130"/>
      <c r="AF2561" s="130"/>
      <c r="AG2561" s="130"/>
      <c r="AH2561" s="125"/>
      <c r="AI2561" s="125"/>
      <c r="AJ2561" s="125"/>
      <c r="AK2561" s="125"/>
      <c r="AL2561" s="125"/>
      <c r="AM2561" s="125"/>
      <c r="AN2561" s="125"/>
      <c r="AO2561" s="66"/>
      <c r="AP2561" s="125"/>
      <c r="AQ2561" s="125"/>
      <c r="AR2561" s="125"/>
      <c r="AS2561" s="125"/>
      <c r="AT2561" s="125"/>
      <c r="AU2561" s="125"/>
      <c r="AV2561" s="125"/>
      <c r="AW2561" s="130"/>
      <c r="AX2561" s="130"/>
      <c r="AY2561" s="130"/>
      <c r="AZ2561" s="128"/>
      <c r="BA2561" s="128"/>
      <c r="BB2561" s="65"/>
      <c r="BC2561" s="65"/>
      <c r="BD2561" s="128"/>
      <c r="BE2561" s="128"/>
      <c r="BF2561" s="130"/>
      <c r="BG2561" s="130"/>
      <c r="BH2561" s="130"/>
      <c r="BI2561" s="125"/>
      <c r="BJ2561" s="125"/>
      <c r="BK2561" s="125"/>
      <c r="BL2561" s="125"/>
      <c r="BM2561" s="125"/>
      <c r="BN2561" s="125"/>
      <c r="BO2561" s="133"/>
      <c r="BP2561" s="66"/>
      <c r="BQ2561" s="132"/>
      <c r="BR2561" s="125"/>
      <c r="BS2561" s="125"/>
      <c r="BT2561" s="125"/>
      <c r="BU2561" s="125"/>
      <c r="BV2561" s="125"/>
      <c r="BW2561" s="125"/>
      <c r="BX2561" s="130"/>
      <c r="BY2561" s="130"/>
      <c r="BZ2561" s="130"/>
      <c r="CA2561" s="128"/>
      <c r="CB2561" s="128"/>
    </row>
    <row r="2562" spans="1:80" x14ac:dyDescent="0.3">
      <c r="A2562" s="65"/>
      <c r="B2562" s="70"/>
      <c r="C2562" s="70"/>
      <c r="D2562" s="71"/>
      <c r="E2562" s="71"/>
      <c r="F2562" s="71"/>
      <c r="G2562" s="70"/>
      <c r="H2562" s="70"/>
      <c r="I2562" s="70"/>
      <c r="J2562" s="70"/>
      <c r="K2562" s="70"/>
      <c r="L2562" s="70"/>
      <c r="M2562" s="70"/>
      <c r="N2562" s="194"/>
      <c r="O2562" s="80"/>
      <c r="P2562" s="75"/>
      <c r="Q2562" s="75"/>
      <c r="R2562" s="75"/>
      <c r="S2562" s="75"/>
      <c r="T2562" s="75"/>
      <c r="U2562" s="75"/>
      <c r="V2562" s="74"/>
      <c r="W2562" s="74"/>
      <c r="X2562" s="74"/>
      <c r="Y2562" s="73"/>
      <c r="Z2562" s="72"/>
    </row>
    <row r="2563" spans="1:80" x14ac:dyDescent="0.3">
      <c r="A2563" s="65"/>
      <c r="B2563" s="70"/>
      <c r="C2563" s="70"/>
      <c r="D2563" s="71"/>
      <c r="E2563" s="71"/>
      <c r="F2563" s="71"/>
      <c r="G2563" s="70"/>
      <c r="H2563" s="70"/>
      <c r="I2563" s="70"/>
      <c r="J2563" s="70"/>
      <c r="K2563" s="70"/>
      <c r="L2563" s="70"/>
      <c r="M2563" s="70"/>
      <c r="N2563" s="194"/>
      <c r="O2563" s="80"/>
      <c r="P2563" s="75"/>
      <c r="Q2563" s="75"/>
      <c r="R2563" s="75"/>
      <c r="S2563" s="75"/>
      <c r="T2563" s="75"/>
      <c r="U2563" s="75"/>
      <c r="V2563" s="74"/>
      <c r="W2563" s="74"/>
      <c r="X2563" s="74"/>
      <c r="Y2563" s="73"/>
      <c r="Z2563" s="72"/>
      <c r="AA2563" s="65"/>
      <c r="AB2563" s="65"/>
      <c r="AC2563" s="103"/>
      <c r="AD2563" s="103"/>
      <c r="AE2563" s="65"/>
      <c r="AF2563" s="65"/>
      <c r="AG2563" s="103"/>
      <c r="AH2563" s="103"/>
      <c r="AI2563" s="65"/>
      <c r="AJ2563" s="65"/>
      <c r="AK2563" s="103"/>
      <c r="AL2563" s="103"/>
      <c r="AM2563" s="65"/>
      <c r="AN2563" s="103"/>
      <c r="AO2563" s="103"/>
      <c r="AP2563" s="103"/>
      <c r="AQ2563" s="65"/>
      <c r="AR2563" s="103"/>
      <c r="AS2563" s="103"/>
      <c r="AT2563" s="65"/>
      <c r="AU2563" s="65"/>
      <c r="AV2563" s="103"/>
      <c r="AW2563" s="103"/>
      <c r="AX2563" s="65"/>
      <c r="AY2563" s="65"/>
      <c r="AZ2563" s="103"/>
      <c r="BA2563" s="103"/>
      <c r="BB2563" s="65"/>
      <c r="BC2563" s="65"/>
      <c r="BD2563" s="103"/>
      <c r="BE2563" s="103"/>
      <c r="BF2563" s="65"/>
      <c r="BG2563" s="65"/>
      <c r="BH2563" s="103"/>
      <c r="BI2563" s="103"/>
      <c r="BJ2563" s="65"/>
      <c r="BK2563" s="65"/>
      <c r="BL2563" s="103"/>
      <c r="BM2563" s="103"/>
      <c r="BN2563" s="65"/>
      <c r="BO2563" s="103"/>
      <c r="BP2563" s="103"/>
      <c r="BQ2563" s="103"/>
      <c r="BR2563" s="65"/>
      <c r="BS2563" s="103"/>
      <c r="BT2563" s="103"/>
      <c r="BU2563" s="65"/>
      <c r="BV2563" s="65"/>
      <c r="BW2563" s="103"/>
      <c r="BX2563" s="103"/>
      <c r="BY2563" s="65"/>
      <c r="BZ2563" s="65"/>
      <c r="CA2563" s="103"/>
      <c r="CB2563" s="103"/>
    </row>
    <row r="2564" spans="1:80" x14ac:dyDescent="0.3">
      <c r="A2564" s="65"/>
      <c r="B2564" s="70"/>
      <c r="C2564" s="70"/>
      <c r="D2564" s="71"/>
      <c r="E2564" s="71"/>
      <c r="F2564" s="71"/>
      <c r="G2564" s="70"/>
      <c r="H2564" s="70"/>
      <c r="I2564" s="70"/>
      <c r="J2564" s="70"/>
      <c r="K2564" s="70"/>
      <c r="L2564" s="70"/>
      <c r="M2564" s="70"/>
      <c r="N2564" s="194"/>
      <c r="O2564" s="80"/>
      <c r="P2564" s="75"/>
      <c r="Q2564" s="75"/>
      <c r="R2564" s="75"/>
      <c r="S2564" s="75"/>
      <c r="T2564" s="75"/>
      <c r="U2564" s="75"/>
      <c r="V2564" s="74"/>
      <c r="W2564" s="74"/>
      <c r="X2564" s="74"/>
      <c r="Y2564" s="73"/>
      <c r="Z2564" s="72"/>
      <c r="AA2564" s="65"/>
      <c r="AB2564" s="65"/>
      <c r="AC2564" s="122"/>
      <c r="AD2564" s="122"/>
      <c r="AE2564" s="65"/>
      <c r="AF2564" s="65"/>
      <c r="AG2564" s="103"/>
      <c r="AH2564" s="122"/>
      <c r="AI2564" s="65"/>
      <c r="AJ2564" s="65"/>
      <c r="AK2564" s="90"/>
      <c r="AL2564" s="90"/>
      <c r="AM2564" s="65"/>
      <c r="AN2564" s="122"/>
      <c r="AO2564" s="122"/>
      <c r="AP2564" s="122"/>
      <c r="AQ2564" s="65"/>
      <c r="AR2564" s="112"/>
      <c r="AS2564" s="112"/>
      <c r="AT2564" s="124"/>
      <c r="AU2564" s="65"/>
      <c r="AV2564" s="122"/>
      <c r="AW2564" s="122"/>
      <c r="AX2564" s="65"/>
      <c r="AY2564" s="65"/>
      <c r="AZ2564" s="122"/>
      <c r="BA2564" s="122"/>
      <c r="BB2564" s="65"/>
      <c r="BC2564" s="65"/>
      <c r="BD2564" s="122"/>
      <c r="BE2564" s="122"/>
      <c r="BF2564" s="65"/>
      <c r="BG2564" s="65"/>
      <c r="BH2564" s="103"/>
      <c r="BI2564" s="122"/>
      <c r="BJ2564" s="65"/>
      <c r="BK2564" s="65"/>
      <c r="BL2564" s="90"/>
      <c r="BM2564" s="90"/>
      <c r="BN2564" s="65"/>
      <c r="BO2564" s="122"/>
      <c r="BP2564" s="122"/>
      <c r="BQ2564" s="122"/>
      <c r="BR2564" s="65"/>
      <c r="BS2564" s="112"/>
      <c r="BT2564" s="112"/>
      <c r="BU2564" s="124"/>
      <c r="BV2564" s="65"/>
      <c r="BW2564" s="122"/>
      <c r="BX2564" s="122"/>
      <c r="BY2564" s="65"/>
      <c r="BZ2564" s="65"/>
      <c r="CA2564" s="122"/>
      <c r="CB2564" s="122"/>
    </row>
    <row r="2565" spans="1:80" x14ac:dyDescent="0.3">
      <c r="A2565" s="65"/>
      <c r="B2565" s="70"/>
      <c r="C2565" s="70"/>
      <c r="D2565" s="71"/>
      <c r="E2565" s="71"/>
      <c r="F2565" s="71"/>
      <c r="G2565" s="70"/>
      <c r="H2565" s="70"/>
      <c r="I2565" s="70"/>
      <c r="J2565" s="70"/>
      <c r="K2565" s="70"/>
      <c r="L2565" s="70"/>
      <c r="M2565" s="70"/>
      <c r="N2565" s="195"/>
      <c r="O2565" s="70"/>
      <c r="P2565" s="70"/>
      <c r="Q2565" s="70"/>
      <c r="R2565" s="70"/>
      <c r="S2565" s="70"/>
      <c r="T2565" s="70"/>
      <c r="U2565" s="70"/>
      <c r="V2565" s="71"/>
      <c r="W2565" s="71"/>
      <c r="X2565" s="71"/>
      <c r="Y2565" s="70"/>
      <c r="Z2565" s="70"/>
      <c r="AA2565" s="65"/>
      <c r="AB2565" s="65"/>
      <c r="AC2565" s="65"/>
      <c r="AD2565" s="65"/>
      <c r="AE2565" s="65"/>
      <c r="AF2565" s="65"/>
      <c r="AG2565" s="65"/>
      <c r="AH2565" s="65"/>
      <c r="AI2565" s="65"/>
      <c r="AJ2565" s="65"/>
      <c r="AK2565" s="65"/>
      <c r="AL2565" s="65"/>
      <c r="AM2565" s="65"/>
      <c r="AN2565" s="125"/>
      <c r="AO2565" s="66"/>
      <c r="AP2565" s="125"/>
      <c r="AQ2565" s="65"/>
      <c r="AR2565" s="65"/>
      <c r="AS2565" s="65"/>
      <c r="AT2565" s="65"/>
      <c r="AU2565" s="65"/>
      <c r="AV2565" s="65"/>
      <c r="AW2565" s="65"/>
      <c r="AX2565" s="65"/>
      <c r="AY2565" s="65"/>
      <c r="AZ2565" s="65"/>
      <c r="BA2565" s="65"/>
      <c r="BB2565" s="65"/>
      <c r="BC2565" s="65"/>
      <c r="BD2565" s="65"/>
      <c r="BE2565" s="65"/>
      <c r="BF2565" s="65"/>
      <c r="BG2565" s="65"/>
      <c r="BH2565" s="65"/>
      <c r="BI2565" s="65"/>
      <c r="BJ2565" s="65"/>
      <c r="BK2565" s="65"/>
      <c r="BL2565" s="65"/>
      <c r="BM2565" s="65"/>
      <c r="BN2565" s="65"/>
      <c r="BO2565" s="65"/>
      <c r="BP2565" s="66"/>
      <c r="BQ2565" s="65"/>
      <c r="BR2565" s="65"/>
      <c r="BS2565" s="65"/>
      <c r="BT2565" s="65"/>
      <c r="BU2565" s="65"/>
      <c r="BV2565" s="65"/>
      <c r="BW2565" s="65"/>
      <c r="BX2565" s="65"/>
      <c r="BY2565" s="65"/>
      <c r="BZ2565" s="65"/>
      <c r="CA2565" s="65"/>
      <c r="CB2565" s="65"/>
    </row>
    <row r="2566" spans="1:80" x14ac:dyDescent="0.3">
      <c r="A2566" s="65"/>
      <c r="B2566" s="72"/>
      <c r="C2566" s="73"/>
      <c r="D2566" s="74"/>
      <c r="E2566" s="74"/>
      <c r="F2566" s="74"/>
      <c r="G2566" s="75"/>
      <c r="H2566" s="75"/>
      <c r="I2566" s="75"/>
      <c r="J2566" s="75"/>
      <c r="K2566" s="75"/>
      <c r="L2566" s="75"/>
      <c r="M2566" s="80"/>
      <c r="N2566" s="194"/>
      <c r="O2566" s="70"/>
      <c r="P2566" s="70"/>
      <c r="Q2566" s="70"/>
      <c r="R2566" s="70"/>
      <c r="S2566" s="70"/>
      <c r="T2566" s="70"/>
      <c r="U2566" s="70"/>
      <c r="V2566" s="71"/>
      <c r="W2566" s="71"/>
      <c r="X2566" s="71"/>
      <c r="Y2566" s="70"/>
      <c r="Z2566" s="70"/>
      <c r="AA2566" s="65"/>
      <c r="AB2566" s="65"/>
      <c r="AC2566" s="65"/>
      <c r="AD2566" s="65"/>
      <c r="AE2566" s="65"/>
      <c r="AF2566" s="65"/>
      <c r="AG2566" s="65"/>
      <c r="AH2566" s="65"/>
      <c r="AI2566" s="65"/>
      <c r="AJ2566" s="65"/>
      <c r="AK2566" s="65"/>
      <c r="AL2566" s="65"/>
      <c r="AM2566" s="65"/>
      <c r="AN2566" s="125"/>
      <c r="AO2566" s="66"/>
      <c r="AP2566" s="125"/>
      <c r="AQ2566" s="65"/>
      <c r="AR2566" s="65"/>
      <c r="AS2566" s="65"/>
      <c r="AT2566" s="65"/>
      <c r="AU2566" s="65"/>
      <c r="AV2566" s="65"/>
      <c r="AW2566" s="65"/>
      <c r="AX2566" s="65"/>
      <c r="AY2566" s="65"/>
      <c r="AZ2566" s="65"/>
      <c r="BA2566" s="65"/>
      <c r="BB2566" s="65"/>
      <c r="BC2566" s="65"/>
      <c r="BD2566" s="65"/>
      <c r="BE2566" s="65"/>
      <c r="BF2566" s="65"/>
      <c r="BG2566" s="65"/>
      <c r="BH2566" s="65"/>
      <c r="BI2566" s="65"/>
      <c r="BJ2566" s="65"/>
      <c r="BK2566" s="65"/>
      <c r="BL2566" s="65"/>
      <c r="BM2566" s="65"/>
      <c r="BN2566" s="65"/>
      <c r="BO2566" s="65"/>
      <c r="BP2566" s="66"/>
      <c r="BQ2566" s="65"/>
      <c r="BR2566" s="65"/>
      <c r="BS2566" s="65"/>
      <c r="BT2566" s="65"/>
      <c r="BU2566" s="65"/>
      <c r="BV2566" s="65"/>
      <c r="BW2566" s="65"/>
      <c r="BX2566" s="65"/>
      <c r="BY2566" s="65"/>
      <c r="BZ2566" s="65"/>
      <c r="CA2566" s="65"/>
      <c r="CB2566" s="65"/>
    </row>
    <row r="2567" spans="1:80" x14ac:dyDescent="0.3">
      <c r="A2567" s="65"/>
      <c r="B2567" s="72"/>
      <c r="C2567" s="73"/>
      <c r="D2567" s="74"/>
      <c r="E2567" s="74"/>
      <c r="F2567" s="74"/>
      <c r="G2567" s="75"/>
      <c r="H2567" s="75"/>
      <c r="I2567" s="75"/>
      <c r="J2567" s="75"/>
      <c r="K2567" s="75"/>
      <c r="L2567" s="75"/>
      <c r="M2567" s="80"/>
      <c r="N2567" s="194"/>
      <c r="O2567" s="70"/>
      <c r="P2567" s="70"/>
      <c r="Q2567" s="70"/>
      <c r="R2567" s="70"/>
      <c r="S2567" s="70"/>
      <c r="T2567" s="70"/>
      <c r="U2567" s="70"/>
      <c r="V2567" s="71"/>
      <c r="W2567" s="71"/>
      <c r="X2567" s="71"/>
      <c r="Y2567" s="70"/>
      <c r="Z2567" s="70"/>
      <c r="AA2567" s="65"/>
      <c r="AB2567" s="65"/>
      <c r="AC2567" s="82"/>
      <c r="AD2567" s="82"/>
      <c r="AE2567" s="82"/>
      <c r="AF2567" s="82"/>
      <c r="AG2567" s="82"/>
      <c r="AH2567" s="82"/>
      <c r="AI2567" s="82"/>
      <c r="AJ2567" s="82"/>
      <c r="AK2567" s="82"/>
      <c r="AL2567" s="82"/>
      <c r="AM2567" s="82"/>
      <c r="AN2567" s="114"/>
      <c r="AO2567" s="82"/>
      <c r="AP2567" s="114"/>
      <c r="AQ2567" s="82"/>
      <c r="AR2567" s="82"/>
      <c r="AS2567" s="82"/>
      <c r="AT2567" s="82"/>
      <c r="AU2567" s="82"/>
      <c r="AV2567" s="82"/>
      <c r="AW2567" s="82"/>
      <c r="AX2567" s="82"/>
      <c r="AY2567" s="82"/>
      <c r="AZ2567" s="82"/>
      <c r="BA2567" s="82"/>
      <c r="BB2567" s="65"/>
      <c r="BC2567" s="65"/>
      <c r="BD2567" s="82"/>
      <c r="BE2567" s="82"/>
      <c r="BF2567" s="82"/>
      <c r="BG2567" s="82"/>
      <c r="BH2567" s="82"/>
      <c r="BI2567" s="82"/>
      <c r="BJ2567" s="82"/>
      <c r="BK2567" s="82"/>
      <c r="BL2567" s="82"/>
      <c r="BM2567" s="82"/>
      <c r="BN2567" s="82"/>
      <c r="BO2567" s="82"/>
      <c r="BP2567" s="82"/>
      <c r="BQ2567" s="82"/>
      <c r="BR2567" s="82"/>
      <c r="BS2567" s="82"/>
      <c r="BT2567" s="82"/>
      <c r="BU2567" s="82"/>
      <c r="BV2567" s="82"/>
      <c r="BW2567" s="82"/>
      <c r="BX2567" s="82"/>
      <c r="BY2567" s="82"/>
      <c r="BZ2567" s="82"/>
      <c r="CA2567" s="82"/>
      <c r="CB2567" s="82"/>
    </row>
    <row r="2568" spans="1:80" x14ac:dyDescent="0.3">
      <c r="A2568" s="65"/>
      <c r="B2568" s="72"/>
      <c r="C2568" s="73"/>
      <c r="D2568" s="74"/>
      <c r="E2568" s="74"/>
      <c r="F2568" s="74"/>
      <c r="G2568" s="75"/>
      <c r="H2568" s="75"/>
      <c r="I2568" s="75"/>
      <c r="J2568" s="75"/>
      <c r="K2568" s="75"/>
      <c r="L2568" s="75"/>
      <c r="M2568" s="80"/>
      <c r="N2568" s="194"/>
      <c r="O2568" s="70"/>
      <c r="P2568" s="70"/>
      <c r="Q2568" s="70"/>
      <c r="R2568" s="70"/>
      <c r="S2568" s="70"/>
      <c r="T2568" s="70"/>
      <c r="U2568" s="70"/>
      <c r="V2568" s="71"/>
      <c r="W2568" s="71"/>
      <c r="X2568" s="71"/>
      <c r="Y2568" s="70"/>
      <c r="Z2568" s="70"/>
      <c r="AA2568" s="65"/>
      <c r="AB2568" s="65"/>
      <c r="AC2568" s="125"/>
      <c r="AD2568" s="125"/>
      <c r="AE2568" s="126"/>
      <c r="AF2568" s="126"/>
      <c r="AG2568" s="126"/>
      <c r="AH2568" s="125"/>
      <c r="AI2568" s="125"/>
      <c r="AJ2568" s="125"/>
      <c r="AK2568" s="125"/>
      <c r="AL2568" s="125"/>
      <c r="AM2568" s="125"/>
      <c r="AN2568" s="125"/>
      <c r="AO2568" s="66"/>
      <c r="AP2568" s="125"/>
      <c r="AQ2568" s="125"/>
      <c r="AR2568" s="125"/>
      <c r="AS2568" s="125"/>
      <c r="AT2568" s="125"/>
      <c r="AU2568" s="125"/>
      <c r="AV2568" s="125"/>
      <c r="AW2568" s="126"/>
      <c r="AX2568" s="126"/>
      <c r="AY2568" s="126"/>
      <c r="AZ2568" s="127"/>
      <c r="BA2568" s="128"/>
      <c r="BB2568" s="65"/>
      <c r="BC2568" s="65"/>
      <c r="BD2568" s="125"/>
      <c r="BE2568" s="125"/>
      <c r="BF2568" s="126"/>
      <c r="BG2568" s="126"/>
      <c r="BH2568" s="126"/>
      <c r="BI2568" s="125"/>
      <c r="BJ2568" s="125"/>
      <c r="BK2568" s="125"/>
      <c r="BL2568" s="125"/>
      <c r="BM2568" s="125"/>
      <c r="BN2568" s="125"/>
      <c r="BO2568" s="129"/>
      <c r="BP2568" s="66"/>
      <c r="BQ2568" s="129"/>
      <c r="BR2568" s="125"/>
      <c r="BS2568" s="125"/>
      <c r="BT2568" s="125"/>
      <c r="BU2568" s="125"/>
      <c r="BV2568" s="125"/>
      <c r="BW2568" s="125"/>
      <c r="BX2568" s="126"/>
      <c r="BY2568" s="126"/>
      <c r="BZ2568" s="126"/>
      <c r="CA2568" s="127"/>
      <c r="CB2568" s="128"/>
    </row>
    <row r="2569" spans="1:80" x14ac:dyDescent="0.3">
      <c r="A2569" s="65"/>
      <c r="B2569" s="72"/>
      <c r="C2569" s="73"/>
      <c r="D2569" s="74"/>
      <c r="E2569" s="74"/>
      <c r="F2569" s="74"/>
      <c r="G2569" s="75"/>
      <c r="H2569" s="75"/>
      <c r="I2569" s="75"/>
      <c r="J2569" s="75"/>
      <c r="K2569" s="75"/>
      <c r="L2569" s="75"/>
      <c r="M2569" s="80"/>
      <c r="N2569" s="194"/>
      <c r="O2569" s="70"/>
      <c r="P2569" s="70"/>
      <c r="Q2569" s="70"/>
      <c r="R2569" s="70"/>
      <c r="S2569" s="70"/>
      <c r="T2569" s="70"/>
      <c r="U2569" s="70"/>
      <c r="V2569" s="71"/>
      <c r="W2569" s="71"/>
      <c r="X2569" s="71"/>
      <c r="Y2569" s="70"/>
      <c r="Z2569" s="70"/>
      <c r="AA2569" s="65"/>
      <c r="AB2569" s="65"/>
      <c r="AC2569" s="125"/>
      <c r="AD2569" s="125"/>
      <c r="AE2569" s="126"/>
      <c r="AF2569" s="126"/>
      <c r="AG2569" s="126"/>
      <c r="AH2569" s="125"/>
      <c r="AI2569" s="125"/>
      <c r="AJ2569" s="125"/>
      <c r="AK2569" s="125"/>
      <c r="AL2569" s="125"/>
      <c r="AM2569" s="125"/>
      <c r="AN2569" s="125"/>
      <c r="AO2569" s="66"/>
      <c r="AP2569" s="125"/>
      <c r="AQ2569" s="125"/>
      <c r="AR2569" s="125"/>
      <c r="AS2569" s="125"/>
      <c r="AT2569" s="125"/>
      <c r="AU2569" s="125"/>
      <c r="AV2569" s="125"/>
      <c r="AW2569" s="126"/>
      <c r="AX2569" s="126"/>
      <c r="AY2569" s="126"/>
      <c r="AZ2569" s="127"/>
      <c r="BA2569" s="128"/>
      <c r="BB2569" s="65"/>
      <c r="BC2569" s="65"/>
      <c r="BD2569" s="125"/>
      <c r="BE2569" s="125"/>
      <c r="BF2569" s="126"/>
      <c r="BG2569" s="126"/>
      <c r="BH2569" s="126"/>
      <c r="BI2569" s="125"/>
      <c r="BJ2569" s="125"/>
      <c r="BK2569" s="125"/>
      <c r="BL2569" s="125"/>
      <c r="BM2569" s="125"/>
      <c r="BN2569" s="125"/>
      <c r="BO2569" s="129"/>
      <c r="BP2569" s="66"/>
      <c r="BQ2569" s="129"/>
      <c r="BR2569" s="125"/>
      <c r="BS2569" s="125"/>
      <c r="BT2569" s="125"/>
      <c r="BU2569" s="125"/>
      <c r="BV2569" s="125"/>
      <c r="BW2569" s="125"/>
      <c r="BX2569" s="126"/>
      <c r="BY2569" s="126"/>
      <c r="BZ2569" s="126"/>
      <c r="CA2569" s="127"/>
      <c r="CB2569" s="128"/>
    </row>
    <row r="2570" spans="1:80" x14ac:dyDescent="0.3">
      <c r="A2570" s="65"/>
      <c r="B2570" s="72"/>
      <c r="C2570" s="73"/>
      <c r="D2570" s="74"/>
      <c r="E2570" s="74"/>
      <c r="F2570" s="74"/>
      <c r="G2570" s="75"/>
      <c r="H2570" s="75"/>
      <c r="I2570" s="75"/>
      <c r="J2570" s="75"/>
      <c r="K2570" s="75"/>
      <c r="L2570" s="75"/>
      <c r="M2570" s="80"/>
      <c r="N2570" s="194"/>
      <c r="O2570" s="70"/>
      <c r="P2570" s="70"/>
      <c r="Q2570" s="70"/>
      <c r="R2570" s="70"/>
      <c r="S2570" s="70"/>
      <c r="T2570" s="70"/>
      <c r="U2570" s="70"/>
      <c r="V2570" s="71"/>
      <c r="W2570" s="71"/>
      <c r="X2570" s="71"/>
      <c r="Y2570" s="70"/>
      <c r="Z2570" s="70"/>
      <c r="AA2570" s="65"/>
      <c r="AB2570" s="65"/>
      <c r="AC2570" s="125"/>
      <c r="AD2570" s="125"/>
      <c r="AE2570" s="126"/>
      <c r="AF2570" s="126"/>
      <c r="AG2570" s="126"/>
      <c r="AH2570" s="125"/>
      <c r="AI2570" s="125"/>
      <c r="AJ2570" s="125"/>
      <c r="AK2570" s="125"/>
      <c r="AL2570" s="125"/>
      <c r="AM2570" s="125"/>
      <c r="AN2570" s="125"/>
      <c r="AO2570" s="66"/>
      <c r="AP2570" s="125"/>
      <c r="AQ2570" s="125"/>
      <c r="AR2570" s="125"/>
      <c r="AS2570" s="125"/>
      <c r="AT2570" s="125"/>
      <c r="AU2570" s="125"/>
      <c r="AV2570" s="125"/>
      <c r="AW2570" s="126"/>
      <c r="AX2570" s="126"/>
      <c r="AY2570" s="126"/>
      <c r="AZ2570" s="127"/>
      <c r="BA2570" s="128"/>
      <c r="BB2570" s="65"/>
      <c r="BC2570" s="65"/>
      <c r="BD2570" s="125"/>
      <c r="BE2570" s="125"/>
      <c r="BF2570" s="126"/>
      <c r="BG2570" s="126"/>
      <c r="BH2570" s="126"/>
      <c r="BI2570" s="125"/>
      <c r="BJ2570" s="125"/>
      <c r="BK2570" s="125"/>
      <c r="BL2570" s="125"/>
      <c r="BM2570" s="125"/>
      <c r="BN2570" s="125"/>
      <c r="BO2570" s="129"/>
      <c r="BP2570" s="66"/>
      <c r="BQ2570" s="129"/>
      <c r="BR2570" s="125"/>
      <c r="BS2570" s="125"/>
      <c r="BT2570" s="125"/>
      <c r="BU2570" s="125"/>
      <c r="BV2570" s="125"/>
      <c r="BW2570" s="125"/>
      <c r="BX2570" s="126"/>
      <c r="BY2570" s="126"/>
      <c r="BZ2570" s="126"/>
      <c r="CA2570" s="127"/>
      <c r="CB2570" s="128"/>
    </row>
    <row r="2571" spans="1:80" x14ac:dyDescent="0.3">
      <c r="A2571" s="65"/>
      <c r="B2571" s="72"/>
      <c r="C2571" s="73"/>
      <c r="D2571" s="74"/>
      <c r="E2571" s="74"/>
      <c r="F2571" s="74"/>
      <c r="G2571" s="75"/>
      <c r="H2571" s="75"/>
      <c r="I2571" s="75"/>
      <c r="J2571" s="75"/>
      <c r="K2571" s="75"/>
      <c r="L2571" s="75"/>
      <c r="M2571" s="80"/>
      <c r="N2571" s="194"/>
      <c r="O2571" s="70"/>
      <c r="P2571" s="70"/>
      <c r="Q2571" s="70"/>
      <c r="R2571" s="70"/>
      <c r="S2571" s="70"/>
      <c r="T2571" s="70"/>
      <c r="U2571" s="70"/>
      <c r="V2571" s="71"/>
      <c r="W2571" s="71"/>
      <c r="X2571" s="71"/>
      <c r="Y2571" s="70"/>
      <c r="Z2571" s="70"/>
      <c r="AA2571" s="65"/>
      <c r="AB2571" s="65"/>
      <c r="AC2571" s="125"/>
      <c r="AD2571" s="125"/>
      <c r="AE2571" s="126"/>
      <c r="AF2571" s="126"/>
      <c r="AG2571" s="126"/>
      <c r="AH2571" s="125"/>
      <c r="AI2571" s="125"/>
      <c r="AJ2571" s="125"/>
      <c r="AK2571" s="125"/>
      <c r="AL2571" s="125"/>
      <c r="AM2571" s="125"/>
      <c r="AN2571" s="125"/>
      <c r="AO2571" s="66"/>
      <c r="AP2571" s="125"/>
      <c r="AQ2571" s="125"/>
      <c r="AR2571" s="125"/>
      <c r="AS2571" s="125"/>
      <c r="AT2571" s="125"/>
      <c r="AU2571" s="125"/>
      <c r="AV2571" s="125"/>
      <c r="AW2571" s="126"/>
      <c r="AX2571" s="126"/>
      <c r="AY2571" s="126"/>
      <c r="AZ2571" s="127"/>
      <c r="BA2571" s="128"/>
      <c r="BB2571" s="65"/>
      <c r="BC2571" s="65"/>
      <c r="BD2571" s="125"/>
      <c r="BE2571" s="125"/>
      <c r="BF2571" s="126"/>
      <c r="BG2571" s="126"/>
      <c r="BH2571" s="126"/>
      <c r="BI2571" s="125"/>
      <c r="BJ2571" s="125"/>
      <c r="BK2571" s="125"/>
      <c r="BL2571" s="125"/>
      <c r="BM2571" s="125"/>
      <c r="BN2571" s="125"/>
      <c r="BO2571" s="129"/>
      <c r="BP2571" s="66"/>
      <c r="BQ2571" s="129"/>
      <c r="BR2571" s="125"/>
      <c r="BS2571" s="125"/>
      <c r="BT2571" s="125"/>
      <c r="BU2571" s="125"/>
      <c r="BV2571" s="125"/>
      <c r="BW2571" s="125"/>
      <c r="BX2571" s="126"/>
      <c r="BY2571" s="126"/>
      <c r="BZ2571" s="126"/>
      <c r="CA2571" s="127"/>
      <c r="CB2571" s="128"/>
    </row>
    <row r="2572" spans="1:80" x14ac:dyDescent="0.3">
      <c r="A2572" s="65"/>
      <c r="B2572" s="72"/>
      <c r="C2572" s="73"/>
      <c r="D2572" s="74"/>
      <c r="E2572" s="74"/>
      <c r="F2572" s="74"/>
      <c r="G2572" s="75"/>
      <c r="H2572" s="75"/>
      <c r="I2572" s="75"/>
      <c r="J2572" s="75"/>
      <c r="K2572" s="75"/>
      <c r="L2572" s="75"/>
      <c r="M2572" s="80"/>
      <c r="N2572" s="194"/>
      <c r="O2572" s="70"/>
      <c r="P2572" s="70"/>
      <c r="Q2572" s="70"/>
      <c r="R2572" s="70"/>
      <c r="S2572" s="70"/>
      <c r="T2572" s="70"/>
      <c r="U2572" s="70"/>
      <c r="V2572" s="71"/>
      <c r="W2572" s="71"/>
      <c r="X2572" s="71"/>
      <c r="Y2572" s="70"/>
      <c r="Z2572" s="70"/>
      <c r="AA2572" s="65"/>
      <c r="AB2572" s="65"/>
      <c r="AC2572" s="125"/>
      <c r="AD2572" s="125"/>
      <c r="AE2572" s="126"/>
      <c r="AF2572" s="126"/>
      <c r="AG2572" s="126"/>
      <c r="AH2572" s="125"/>
      <c r="AI2572" s="125"/>
      <c r="AJ2572" s="125"/>
      <c r="AK2572" s="125"/>
      <c r="AL2572" s="125"/>
      <c r="AM2572" s="125"/>
      <c r="AN2572" s="125"/>
      <c r="AO2572" s="66"/>
      <c r="AP2572" s="125"/>
      <c r="AQ2572" s="125"/>
      <c r="AR2572" s="125"/>
      <c r="AS2572" s="125"/>
      <c r="AT2572" s="125"/>
      <c r="AU2572" s="125"/>
      <c r="AV2572" s="125"/>
      <c r="AW2572" s="126"/>
      <c r="AX2572" s="126"/>
      <c r="AY2572" s="126"/>
      <c r="AZ2572" s="127"/>
      <c r="BA2572" s="128"/>
      <c r="BB2572" s="65"/>
      <c r="BC2572" s="65"/>
      <c r="BD2572" s="125"/>
      <c r="BE2572" s="125"/>
      <c r="BF2572" s="126"/>
      <c r="BG2572" s="126"/>
      <c r="BH2572" s="126"/>
      <c r="BI2572" s="125"/>
      <c r="BJ2572" s="125"/>
      <c r="BK2572" s="125"/>
      <c r="BL2572" s="125"/>
      <c r="BM2572" s="125"/>
      <c r="BN2572" s="125"/>
      <c r="BO2572" s="129"/>
      <c r="BP2572" s="66"/>
      <c r="BQ2572" s="129"/>
      <c r="BR2572" s="125"/>
      <c r="BS2572" s="125"/>
      <c r="BT2572" s="125"/>
      <c r="BU2572" s="125"/>
      <c r="BV2572" s="125"/>
      <c r="BW2572" s="125"/>
      <c r="BX2572" s="126"/>
      <c r="BY2572" s="126"/>
      <c r="BZ2572" s="126"/>
      <c r="CA2572" s="127"/>
      <c r="CB2572" s="128"/>
    </row>
    <row r="2573" spans="1:80" x14ac:dyDescent="0.3">
      <c r="A2573" s="65"/>
      <c r="B2573" s="72"/>
      <c r="C2573" s="73"/>
      <c r="D2573" s="74"/>
      <c r="E2573" s="74"/>
      <c r="F2573" s="74"/>
      <c r="G2573" s="75"/>
      <c r="H2573" s="75"/>
      <c r="I2573" s="75"/>
      <c r="J2573" s="75"/>
      <c r="K2573" s="75"/>
      <c r="L2573" s="75"/>
      <c r="M2573" s="80"/>
      <c r="N2573" s="194"/>
      <c r="O2573" s="70"/>
      <c r="P2573" s="70"/>
      <c r="Q2573" s="70"/>
      <c r="R2573" s="70"/>
      <c r="S2573" s="70"/>
      <c r="T2573" s="70"/>
      <c r="U2573" s="70"/>
      <c r="V2573" s="71"/>
      <c r="W2573" s="71"/>
      <c r="X2573" s="71"/>
      <c r="Y2573" s="70"/>
      <c r="Z2573" s="70"/>
      <c r="AA2573" s="65"/>
      <c r="AB2573" s="65"/>
      <c r="AC2573" s="125"/>
      <c r="AD2573" s="125"/>
      <c r="AE2573" s="126"/>
      <c r="AF2573" s="126"/>
      <c r="AG2573" s="126"/>
      <c r="AH2573" s="125"/>
      <c r="AI2573" s="125"/>
      <c r="AJ2573" s="125"/>
      <c r="AK2573" s="125"/>
      <c r="AL2573" s="125"/>
      <c r="AM2573" s="125"/>
      <c r="AN2573" s="125"/>
      <c r="AO2573" s="66"/>
      <c r="AP2573" s="125"/>
      <c r="AQ2573" s="125"/>
      <c r="AR2573" s="125"/>
      <c r="AS2573" s="125"/>
      <c r="AT2573" s="125"/>
      <c r="AU2573" s="125"/>
      <c r="AV2573" s="125"/>
      <c r="AW2573" s="126"/>
      <c r="AX2573" s="126"/>
      <c r="AY2573" s="126"/>
      <c r="AZ2573" s="127"/>
      <c r="BA2573" s="128"/>
      <c r="BB2573" s="65"/>
      <c r="BC2573" s="65"/>
      <c r="BD2573" s="125"/>
      <c r="BE2573" s="125"/>
      <c r="BF2573" s="126"/>
      <c r="BG2573" s="126"/>
      <c r="BH2573" s="126"/>
      <c r="BI2573" s="125"/>
      <c r="BJ2573" s="125"/>
      <c r="BK2573" s="125"/>
      <c r="BL2573" s="125"/>
      <c r="BM2573" s="125"/>
      <c r="BN2573" s="125"/>
      <c r="BO2573" s="129"/>
      <c r="BP2573" s="66"/>
      <c r="BQ2573" s="129"/>
      <c r="BR2573" s="125"/>
      <c r="BS2573" s="125"/>
      <c r="BT2573" s="125"/>
      <c r="BU2573" s="125"/>
      <c r="BV2573" s="125"/>
      <c r="BW2573" s="125"/>
      <c r="BX2573" s="126"/>
      <c r="BY2573" s="126"/>
      <c r="BZ2573" s="126"/>
      <c r="CA2573" s="127"/>
      <c r="CB2573" s="128"/>
    </row>
    <row r="2574" spans="1:80" x14ac:dyDescent="0.3">
      <c r="A2574" s="65"/>
      <c r="B2574" s="72"/>
      <c r="C2574" s="73"/>
      <c r="D2574" s="74"/>
      <c r="E2574" s="74"/>
      <c r="F2574" s="74"/>
      <c r="G2574" s="75"/>
      <c r="H2574" s="75"/>
      <c r="I2574" s="75"/>
      <c r="J2574" s="75"/>
      <c r="K2574" s="75"/>
      <c r="L2574" s="75"/>
      <c r="M2574" s="80"/>
      <c r="N2574" s="194"/>
      <c r="O2574" s="70"/>
      <c r="P2574" s="70"/>
      <c r="Q2574" s="70"/>
      <c r="R2574" s="70"/>
      <c r="S2574" s="70"/>
      <c r="T2574" s="70"/>
      <c r="U2574" s="70"/>
      <c r="V2574" s="71"/>
      <c r="W2574" s="71"/>
      <c r="X2574" s="71"/>
      <c r="Y2574" s="70"/>
      <c r="Z2574" s="70"/>
      <c r="AA2574" s="65"/>
      <c r="AB2574" s="65"/>
      <c r="AC2574" s="125"/>
      <c r="AD2574" s="125"/>
      <c r="AE2574" s="126"/>
      <c r="AF2574" s="126"/>
      <c r="AG2574" s="126"/>
      <c r="AH2574" s="125"/>
      <c r="AI2574" s="125"/>
      <c r="AJ2574" s="125"/>
      <c r="AK2574" s="125"/>
      <c r="AL2574" s="125"/>
      <c r="AM2574" s="125"/>
      <c r="AN2574" s="125"/>
      <c r="AO2574" s="66"/>
      <c r="AP2574" s="125"/>
      <c r="AQ2574" s="125"/>
      <c r="AR2574" s="125"/>
      <c r="AS2574" s="125"/>
      <c r="AT2574" s="125"/>
      <c r="AU2574" s="125"/>
      <c r="AV2574" s="125"/>
      <c r="AW2574" s="126"/>
      <c r="AX2574" s="126"/>
      <c r="AY2574" s="126"/>
      <c r="AZ2574" s="127"/>
      <c r="BA2574" s="128"/>
      <c r="BB2574" s="65"/>
      <c r="BC2574" s="65"/>
      <c r="BD2574" s="125"/>
      <c r="BE2574" s="125"/>
      <c r="BF2574" s="126"/>
      <c r="BG2574" s="126"/>
      <c r="BH2574" s="126"/>
      <c r="BI2574" s="125"/>
      <c r="BJ2574" s="125"/>
      <c r="BK2574" s="125"/>
      <c r="BL2574" s="125"/>
      <c r="BM2574" s="125"/>
      <c r="BN2574" s="125"/>
      <c r="BO2574" s="129"/>
      <c r="BP2574" s="66"/>
      <c r="BQ2574" s="129"/>
      <c r="BR2574" s="125"/>
      <c r="BS2574" s="125"/>
      <c r="BT2574" s="125"/>
      <c r="BU2574" s="125"/>
      <c r="BV2574" s="125"/>
      <c r="BW2574" s="125"/>
      <c r="BX2574" s="126"/>
      <c r="BY2574" s="126"/>
      <c r="BZ2574" s="126"/>
      <c r="CA2574" s="127"/>
      <c r="CB2574" s="128"/>
    </row>
    <row r="2575" spans="1:80" x14ac:dyDescent="0.3">
      <c r="A2575" s="65"/>
      <c r="B2575" s="72"/>
      <c r="C2575" s="73"/>
      <c r="D2575" s="74"/>
      <c r="E2575" s="74"/>
      <c r="F2575" s="74"/>
      <c r="G2575" s="75"/>
      <c r="H2575" s="75"/>
      <c r="I2575" s="75"/>
      <c r="J2575" s="75"/>
      <c r="K2575" s="75"/>
      <c r="L2575" s="75"/>
      <c r="M2575" s="80"/>
      <c r="N2575" s="194"/>
      <c r="O2575" s="70"/>
      <c r="P2575" s="70"/>
      <c r="Q2575" s="70"/>
      <c r="R2575" s="70"/>
      <c r="S2575" s="70"/>
      <c r="T2575" s="70"/>
      <c r="U2575" s="70"/>
      <c r="V2575" s="71"/>
      <c r="W2575" s="71"/>
      <c r="X2575" s="71"/>
      <c r="Y2575" s="70"/>
      <c r="Z2575" s="70"/>
      <c r="AA2575" s="65"/>
      <c r="AB2575" s="65"/>
      <c r="AC2575" s="125"/>
      <c r="AD2575" s="125"/>
      <c r="AE2575" s="126"/>
      <c r="AF2575" s="126"/>
      <c r="AG2575" s="126"/>
      <c r="AH2575" s="125"/>
      <c r="AI2575" s="125"/>
      <c r="AJ2575" s="125"/>
      <c r="AK2575" s="125"/>
      <c r="AL2575" s="125"/>
      <c r="AM2575" s="125"/>
      <c r="AN2575" s="125"/>
      <c r="AO2575" s="66"/>
      <c r="AP2575" s="125"/>
      <c r="AQ2575" s="125"/>
      <c r="AR2575" s="125"/>
      <c r="AS2575" s="125"/>
      <c r="AT2575" s="125"/>
      <c r="AU2575" s="125"/>
      <c r="AV2575" s="125"/>
      <c r="AW2575" s="126"/>
      <c r="AX2575" s="126"/>
      <c r="AY2575" s="126"/>
      <c r="AZ2575" s="127"/>
      <c r="BA2575" s="128"/>
      <c r="BB2575" s="65"/>
      <c r="BC2575" s="65"/>
      <c r="BD2575" s="125"/>
      <c r="BE2575" s="125"/>
      <c r="BF2575" s="126"/>
      <c r="BG2575" s="126"/>
      <c r="BH2575" s="126"/>
      <c r="BI2575" s="125"/>
      <c r="BJ2575" s="125"/>
      <c r="BK2575" s="125"/>
      <c r="BL2575" s="125"/>
      <c r="BM2575" s="125"/>
      <c r="BN2575" s="125"/>
      <c r="BO2575" s="129"/>
      <c r="BP2575" s="66"/>
      <c r="BQ2575" s="129"/>
      <c r="BR2575" s="125"/>
      <c r="BS2575" s="125"/>
      <c r="BT2575" s="125"/>
      <c r="BU2575" s="125"/>
      <c r="BV2575" s="125"/>
      <c r="BW2575" s="125"/>
      <c r="BX2575" s="126"/>
      <c r="BY2575" s="126"/>
      <c r="BZ2575" s="126"/>
      <c r="CA2575" s="127"/>
      <c r="CB2575" s="128"/>
    </row>
    <row r="2576" spans="1:80" x14ac:dyDescent="0.3">
      <c r="A2576" s="65"/>
      <c r="B2576" s="72"/>
      <c r="C2576" s="73"/>
      <c r="D2576" s="74"/>
      <c r="E2576" s="74"/>
      <c r="F2576" s="74"/>
      <c r="G2576" s="75"/>
      <c r="H2576" s="75"/>
      <c r="I2576" s="75"/>
      <c r="J2576" s="75"/>
      <c r="K2576" s="75"/>
      <c r="L2576" s="75"/>
      <c r="M2576" s="80"/>
      <c r="N2576" s="194"/>
      <c r="O2576" s="70"/>
      <c r="P2576" s="70"/>
      <c r="Q2576" s="70"/>
      <c r="R2576" s="70"/>
      <c r="S2576" s="70"/>
      <c r="T2576" s="70"/>
      <c r="U2576" s="70"/>
      <c r="V2576" s="71"/>
      <c r="W2576" s="71"/>
      <c r="X2576" s="71"/>
      <c r="Y2576" s="70"/>
      <c r="Z2576" s="70"/>
      <c r="AA2576" s="65"/>
      <c r="AB2576" s="65"/>
      <c r="AC2576" s="125"/>
      <c r="AD2576" s="125"/>
      <c r="AE2576" s="126"/>
      <c r="AF2576" s="126"/>
      <c r="AG2576" s="126"/>
      <c r="AH2576" s="125"/>
      <c r="AI2576" s="125"/>
      <c r="AJ2576" s="125"/>
      <c r="AK2576" s="125"/>
      <c r="AL2576" s="125"/>
      <c r="AM2576" s="125"/>
      <c r="AN2576" s="125"/>
      <c r="AO2576" s="66"/>
      <c r="AP2576" s="125"/>
      <c r="AQ2576" s="125"/>
      <c r="AR2576" s="125"/>
      <c r="AS2576" s="125"/>
      <c r="AT2576" s="125"/>
      <c r="AU2576" s="125"/>
      <c r="AV2576" s="125"/>
      <c r="AW2576" s="126"/>
      <c r="AX2576" s="126"/>
      <c r="AY2576" s="126"/>
      <c r="AZ2576" s="127"/>
      <c r="BA2576" s="128"/>
      <c r="BB2576" s="65"/>
      <c r="BC2576" s="65"/>
      <c r="BD2576" s="125"/>
      <c r="BE2576" s="125"/>
      <c r="BF2576" s="126"/>
      <c r="BG2576" s="126"/>
      <c r="BH2576" s="126"/>
      <c r="BI2576" s="125"/>
      <c r="BJ2576" s="125"/>
      <c r="BK2576" s="125"/>
      <c r="BL2576" s="125"/>
      <c r="BM2576" s="125"/>
      <c r="BN2576" s="125"/>
      <c r="BO2576" s="129"/>
      <c r="BP2576" s="66"/>
      <c r="BQ2576" s="129"/>
      <c r="BR2576" s="125"/>
      <c r="BS2576" s="125"/>
      <c r="BT2576" s="125"/>
      <c r="BU2576" s="125"/>
      <c r="BV2576" s="125"/>
      <c r="BW2576" s="125"/>
      <c r="BX2576" s="126"/>
      <c r="BY2576" s="126"/>
      <c r="BZ2576" s="126"/>
      <c r="CA2576" s="127"/>
      <c r="CB2576" s="128"/>
    </row>
    <row r="2577" spans="1:80" x14ac:dyDescent="0.3">
      <c r="A2577" s="65"/>
      <c r="B2577" s="72"/>
      <c r="C2577" s="73"/>
      <c r="D2577" s="74"/>
      <c r="E2577" s="74"/>
      <c r="F2577" s="74"/>
      <c r="G2577" s="75"/>
      <c r="H2577" s="75"/>
      <c r="I2577" s="75"/>
      <c r="J2577" s="75"/>
      <c r="K2577" s="75"/>
      <c r="L2577" s="75"/>
      <c r="M2577" s="80"/>
      <c r="N2577" s="194"/>
      <c r="O2577" s="70"/>
      <c r="P2577" s="70"/>
      <c r="Q2577" s="70"/>
      <c r="R2577" s="70"/>
      <c r="S2577" s="70"/>
      <c r="T2577" s="70"/>
      <c r="U2577" s="70"/>
      <c r="V2577" s="71"/>
      <c r="W2577" s="71"/>
      <c r="X2577" s="71"/>
      <c r="Y2577" s="70"/>
      <c r="Z2577" s="70"/>
      <c r="AA2577" s="65"/>
      <c r="AB2577" s="65"/>
      <c r="AC2577" s="125"/>
      <c r="AD2577" s="125"/>
      <c r="AE2577" s="126"/>
      <c r="AF2577" s="126"/>
      <c r="AG2577" s="126"/>
      <c r="AH2577" s="125"/>
      <c r="AI2577" s="125"/>
      <c r="AJ2577" s="125"/>
      <c r="AK2577" s="125"/>
      <c r="AL2577" s="125"/>
      <c r="AM2577" s="125"/>
      <c r="AN2577" s="125"/>
      <c r="AO2577" s="66"/>
      <c r="AP2577" s="125"/>
      <c r="AQ2577" s="125"/>
      <c r="AR2577" s="125"/>
      <c r="AS2577" s="125"/>
      <c r="AT2577" s="125"/>
      <c r="AU2577" s="125"/>
      <c r="AV2577" s="125"/>
      <c r="AW2577" s="126"/>
      <c r="AX2577" s="126"/>
      <c r="AY2577" s="126"/>
      <c r="AZ2577" s="127"/>
      <c r="BA2577" s="128"/>
      <c r="BB2577" s="65"/>
      <c r="BC2577" s="65"/>
      <c r="BD2577" s="125"/>
      <c r="BE2577" s="125"/>
      <c r="BF2577" s="126"/>
      <c r="BG2577" s="126"/>
      <c r="BH2577" s="126"/>
      <c r="BI2577" s="125"/>
      <c r="BJ2577" s="125"/>
      <c r="BK2577" s="125"/>
      <c r="BL2577" s="125"/>
      <c r="BM2577" s="125"/>
      <c r="BN2577" s="125"/>
      <c r="BO2577" s="129"/>
      <c r="BP2577" s="66"/>
      <c r="BQ2577" s="129"/>
      <c r="BR2577" s="125"/>
      <c r="BS2577" s="125"/>
      <c r="BT2577" s="125"/>
      <c r="BU2577" s="125"/>
      <c r="BV2577" s="125"/>
      <c r="BW2577" s="125"/>
      <c r="BX2577" s="126"/>
      <c r="BY2577" s="126"/>
      <c r="BZ2577" s="126"/>
      <c r="CA2577" s="127"/>
      <c r="CB2577" s="128"/>
    </row>
    <row r="2578" spans="1:80" x14ac:dyDescent="0.3">
      <c r="A2578" s="65"/>
      <c r="B2578" s="72"/>
      <c r="C2578" s="73"/>
      <c r="D2578" s="74"/>
      <c r="E2578" s="74"/>
      <c r="F2578" s="74"/>
      <c r="G2578" s="75"/>
      <c r="H2578" s="75"/>
      <c r="I2578" s="75"/>
      <c r="J2578" s="75"/>
      <c r="K2578" s="75"/>
      <c r="L2578" s="75"/>
      <c r="M2578" s="80"/>
      <c r="N2578" s="194"/>
      <c r="O2578" s="70"/>
      <c r="P2578" s="70"/>
      <c r="Q2578" s="70"/>
      <c r="R2578" s="70"/>
      <c r="S2578" s="70"/>
      <c r="T2578" s="70"/>
      <c r="U2578" s="70"/>
      <c r="V2578" s="71"/>
      <c r="W2578" s="71"/>
      <c r="X2578" s="71"/>
      <c r="Y2578" s="70"/>
      <c r="Z2578" s="70"/>
      <c r="AA2578" s="65"/>
      <c r="AB2578" s="65"/>
      <c r="AC2578" s="125"/>
      <c r="AD2578" s="125"/>
      <c r="AE2578" s="126"/>
      <c r="AF2578" s="126"/>
      <c r="AG2578" s="126"/>
      <c r="AH2578" s="125"/>
      <c r="AI2578" s="125"/>
      <c r="AJ2578" s="125"/>
      <c r="AK2578" s="125"/>
      <c r="AL2578" s="125"/>
      <c r="AM2578" s="125"/>
      <c r="AN2578" s="125"/>
      <c r="AO2578" s="66"/>
      <c r="AP2578" s="125"/>
      <c r="AQ2578" s="125"/>
      <c r="AR2578" s="125"/>
      <c r="AS2578" s="125"/>
      <c r="AT2578" s="125"/>
      <c r="AU2578" s="125"/>
      <c r="AV2578" s="125"/>
      <c r="AW2578" s="126"/>
      <c r="AX2578" s="126"/>
      <c r="AY2578" s="126"/>
      <c r="AZ2578" s="127"/>
      <c r="BA2578" s="128"/>
      <c r="BB2578" s="65"/>
      <c r="BC2578" s="65"/>
      <c r="BD2578" s="125"/>
      <c r="BE2578" s="125"/>
      <c r="BF2578" s="126"/>
      <c r="BG2578" s="126"/>
      <c r="BH2578" s="126"/>
      <c r="BI2578" s="125"/>
      <c r="BJ2578" s="125"/>
      <c r="BK2578" s="125"/>
      <c r="BL2578" s="125"/>
      <c r="BM2578" s="125"/>
      <c r="BN2578" s="125"/>
      <c r="BO2578" s="129"/>
      <c r="BP2578" s="66"/>
      <c r="BQ2578" s="129"/>
      <c r="BR2578" s="125"/>
      <c r="BS2578" s="125"/>
      <c r="BT2578" s="125"/>
      <c r="BU2578" s="125"/>
      <c r="BV2578" s="125"/>
      <c r="BW2578" s="125"/>
      <c r="BX2578" s="126"/>
      <c r="BY2578" s="126"/>
      <c r="BZ2578" s="126"/>
      <c r="CA2578" s="127"/>
      <c r="CB2578" s="128"/>
    </row>
    <row r="2579" spans="1:80" x14ac:dyDescent="0.3">
      <c r="A2579" s="65"/>
      <c r="B2579" s="72"/>
      <c r="C2579" s="73"/>
      <c r="D2579" s="74"/>
      <c r="E2579" s="74"/>
      <c r="F2579" s="74"/>
      <c r="G2579" s="75"/>
      <c r="H2579" s="75"/>
      <c r="I2579" s="75"/>
      <c r="J2579" s="75"/>
      <c r="K2579" s="75"/>
      <c r="L2579" s="75"/>
      <c r="M2579" s="80"/>
      <c r="N2579" s="194"/>
      <c r="O2579" s="70"/>
      <c r="P2579" s="70"/>
      <c r="Q2579" s="70"/>
      <c r="R2579" s="70"/>
      <c r="S2579" s="70"/>
      <c r="T2579" s="70"/>
      <c r="U2579" s="70"/>
      <c r="V2579" s="71"/>
      <c r="W2579" s="71"/>
      <c r="X2579" s="71"/>
      <c r="Y2579" s="70"/>
      <c r="Z2579" s="70"/>
      <c r="AA2579" s="65"/>
      <c r="AB2579" s="65"/>
      <c r="AC2579" s="125"/>
      <c r="AD2579" s="125"/>
      <c r="AE2579" s="126"/>
      <c r="AF2579" s="126"/>
      <c r="AG2579" s="126"/>
      <c r="AH2579" s="125"/>
      <c r="AI2579" s="125"/>
      <c r="AJ2579" s="125"/>
      <c r="AK2579" s="125"/>
      <c r="AL2579" s="125"/>
      <c r="AM2579" s="125"/>
      <c r="AN2579" s="125"/>
      <c r="AO2579" s="66"/>
      <c r="AP2579" s="125"/>
      <c r="AQ2579" s="125"/>
      <c r="AR2579" s="125"/>
      <c r="AS2579" s="125"/>
      <c r="AT2579" s="125"/>
      <c r="AU2579" s="125"/>
      <c r="AV2579" s="125"/>
      <c r="AW2579" s="126"/>
      <c r="AX2579" s="126"/>
      <c r="AY2579" s="126"/>
      <c r="AZ2579" s="127"/>
      <c r="BA2579" s="128"/>
      <c r="BB2579" s="65"/>
      <c r="BC2579" s="65"/>
      <c r="BD2579" s="125"/>
      <c r="BE2579" s="125"/>
      <c r="BF2579" s="126"/>
      <c r="BG2579" s="126"/>
      <c r="BH2579" s="126"/>
      <c r="BI2579" s="125"/>
      <c r="BJ2579" s="125"/>
      <c r="BK2579" s="125"/>
      <c r="BL2579" s="125"/>
      <c r="BM2579" s="125"/>
      <c r="BN2579" s="125"/>
      <c r="BO2579" s="129"/>
      <c r="BP2579" s="66"/>
      <c r="BQ2579" s="129"/>
      <c r="BR2579" s="125"/>
      <c r="BS2579" s="125"/>
      <c r="BT2579" s="125"/>
      <c r="BU2579" s="125"/>
      <c r="BV2579" s="125"/>
      <c r="BW2579" s="125"/>
      <c r="BX2579" s="126"/>
      <c r="BY2579" s="126"/>
      <c r="BZ2579" s="126"/>
      <c r="CA2579" s="127"/>
      <c r="CB2579" s="128"/>
    </row>
    <row r="2580" spans="1:80" x14ac:dyDescent="0.3">
      <c r="A2580" s="65"/>
      <c r="B2580" s="72"/>
      <c r="C2580" s="73"/>
      <c r="D2580" s="74"/>
      <c r="E2580" s="74"/>
      <c r="F2580" s="74"/>
      <c r="G2580" s="75"/>
      <c r="H2580" s="75"/>
      <c r="I2580" s="75"/>
      <c r="J2580" s="75"/>
      <c r="K2580" s="75"/>
      <c r="L2580" s="75"/>
      <c r="M2580" s="80"/>
      <c r="N2580" s="194"/>
      <c r="O2580" s="70"/>
      <c r="P2580" s="70"/>
      <c r="Q2580" s="70"/>
      <c r="R2580" s="70"/>
      <c r="S2580" s="70"/>
      <c r="T2580" s="70"/>
      <c r="U2580" s="70"/>
      <c r="V2580" s="71"/>
      <c r="W2580" s="71"/>
      <c r="X2580" s="71"/>
      <c r="Y2580" s="70"/>
      <c r="Z2580" s="70"/>
      <c r="AA2580" s="65"/>
      <c r="AB2580" s="65"/>
      <c r="AC2580" s="125"/>
      <c r="AD2580" s="125"/>
      <c r="AE2580" s="126"/>
      <c r="AF2580" s="126"/>
      <c r="AG2580" s="126"/>
      <c r="AH2580" s="125"/>
      <c r="AI2580" s="125"/>
      <c r="AJ2580" s="125"/>
      <c r="AK2580" s="125"/>
      <c r="AL2580" s="125"/>
      <c r="AM2580" s="125"/>
      <c r="AN2580" s="125"/>
      <c r="AO2580" s="66"/>
      <c r="AP2580" s="125"/>
      <c r="AQ2580" s="125"/>
      <c r="AR2580" s="125"/>
      <c r="AS2580" s="125"/>
      <c r="AT2580" s="125"/>
      <c r="AU2580" s="125"/>
      <c r="AV2580" s="125"/>
      <c r="AW2580" s="126"/>
      <c r="AX2580" s="126"/>
      <c r="AY2580" s="126"/>
      <c r="AZ2580" s="127"/>
      <c r="BA2580" s="128"/>
      <c r="BB2580" s="65"/>
      <c r="BC2580" s="65"/>
      <c r="BD2580" s="125"/>
      <c r="BE2580" s="125"/>
      <c r="BF2580" s="126"/>
      <c r="BG2580" s="126"/>
      <c r="BH2580" s="126"/>
      <c r="BI2580" s="125"/>
      <c r="BJ2580" s="125"/>
      <c r="BK2580" s="125"/>
      <c r="BL2580" s="125"/>
      <c r="BM2580" s="125"/>
      <c r="BN2580" s="125"/>
      <c r="BO2580" s="129"/>
      <c r="BP2580" s="66"/>
      <c r="BQ2580" s="129"/>
      <c r="BR2580" s="125"/>
      <c r="BS2580" s="125"/>
      <c r="BT2580" s="125"/>
      <c r="BU2580" s="125"/>
      <c r="BV2580" s="125"/>
      <c r="BW2580" s="125"/>
      <c r="BX2580" s="126"/>
      <c r="BY2580" s="126"/>
      <c r="BZ2580" s="126"/>
      <c r="CA2580" s="127"/>
      <c r="CB2580" s="128"/>
    </row>
    <row r="2581" spans="1:80" x14ac:dyDescent="0.3">
      <c r="A2581" s="65"/>
      <c r="B2581" s="65"/>
      <c r="C2581" s="65"/>
      <c r="D2581" s="65"/>
      <c r="E2581" s="65"/>
      <c r="F2581" s="65"/>
      <c r="G2581" s="65"/>
      <c r="H2581" s="65"/>
      <c r="I2581" s="65"/>
      <c r="J2581" s="65"/>
      <c r="K2581" s="65"/>
      <c r="L2581" s="65"/>
      <c r="M2581" s="99"/>
      <c r="N2581" s="66"/>
      <c r="O2581" s="99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5"/>
      <c r="AC2581" s="125"/>
      <c r="AD2581" s="125"/>
      <c r="AE2581" s="126"/>
      <c r="AF2581" s="126"/>
      <c r="AG2581" s="126"/>
      <c r="AH2581" s="125"/>
      <c r="AI2581" s="125"/>
      <c r="AJ2581" s="125"/>
      <c r="AK2581" s="125"/>
      <c r="AL2581" s="125"/>
      <c r="AM2581" s="125"/>
      <c r="AN2581" s="125"/>
      <c r="AO2581" s="66"/>
      <c r="AP2581" s="125"/>
      <c r="AQ2581" s="125"/>
      <c r="AR2581" s="125"/>
      <c r="AS2581" s="125"/>
      <c r="AT2581" s="125"/>
      <c r="AU2581" s="125"/>
      <c r="AV2581" s="125"/>
      <c r="AW2581" s="126"/>
      <c r="AX2581" s="126"/>
      <c r="AY2581" s="126"/>
      <c r="AZ2581" s="127"/>
      <c r="BA2581" s="128"/>
      <c r="BB2581" s="65"/>
      <c r="BC2581" s="65"/>
      <c r="BD2581" s="125"/>
      <c r="BE2581" s="125"/>
      <c r="BF2581" s="126"/>
      <c r="BG2581" s="126"/>
      <c r="BH2581" s="126"/>
      <c r="BI2581" s="125"/>
      <c r="BJ2581" s="125"/>
      <c r="BK2581" s="125"/>
      <c r="BL2581" s="125"/>
      <c r="BM2581" s="125"/>
      <c r="BN2581" s="125"/>
      <c r="BO2581" s="129"/>
      <c r="BP2581" s="66"/>
      <c r="BQ2581" s="129"/>
      <c r="BR2581" s="125"/>
      <c r="BS2581" s="125"/>
      <c r="BT2581" s="125"/>
      <c r="BU2581" s="125"/>
      <c r="BV2581" s="125"/>
      <c r="BW2581" s="125"/>
      <c r="BX2581" s="126"/>
      <c r="BY2581" s="126"/>
      <c r="BZ2581" s="126"/>
      <c r="CA2581" s="127"/>
      <c r="CB2581" s="128"/>
    </row>
    <row r="2582" spans="1:80" x14ac:dyDescent="0.3">
      <c r="A2582" s="65"/>
      <c r="B2582" s="68"/>
      <c r="C2582" s="68"/>
      <c r="D2582" s="68"/>
      <c r="E2582" s="68"/>
      <c r="F2582" s="68"/>
      <c r="G2582" s="68"/>
      <c r="H2582" s="68"/>
      <c r="I2582" s="68"/>
      <c r="J2582" s="68"/>
      <c r="K2582" s="68"/>
      <c r="L2582" s="68"/>
      <c r="M2582" s="87"/>
      <c r="N2582" s="68"/>
      <c r="O2582" s="87"/>
      <c r="P2582" s="68"/>
      <c r="Q2582" s="68"/>
      <c r="R2582" s="68"/>
      <c r="S2582" s="68"/>
      <c r="T2582" s="68"/>
      <c r="U2582" s="68"/>
      <c r="V2582" s="68"/>
      <c r="W2582" s="68"/>
      <c r="X2582" s="68"/>
      <c r="Y2582" s="68"/>
      <c r="Z2582" s="68"/>
      <c r="AA2582" s="65"/>
      <c r="AB2582" s="65"/>
      <c r="AC2582" s="125"/>
      <c r="AD2582" s="125"/>
      <c r="AE2582" s="126"/>
      <c r="AF2582" s="126"/>
      <c r="AG2582" s="126"/>
      <c r="AH2582" s="125"/>
      <c r="AI2582" s="125"/>
      <c r="AJ2582" s="125"/>
      <c r="AK2582" s="125"/>
      <c r="AL2582" s="125"/>
      <c r="AM2582" s="125"/>
      <c r="AN2582" s="125"/>
      <c r="AO2582" s="66"/>
      <c r="AP2582" s="125"/>
      <c r="AQ2582" s="125"/>
      <c r="AR2582" s="125"/>
      <c r="AS2582" s="125"/>
      <c r="AT2582" s="125"/>
      <c r="AU2582" s="125"/>
      <c r="AV2582" s="125"/>
      <c r="AW2582" s="126"/>
      <c r="AX2582" s="126"/>
      <c r="AY2582" s="126"/>
      <c r="AZ2582" s="127"/>
      <c r="BA2582" s="128"/>
      <c r="BB2582" s="65"/>
      <c r="BC2582" s="65"/>
      <c r="BD2582" s="125"/>
      <c r="BE2582" s="125"/>
      <c r="BF2582" s="126"/>
      <c r="BG2582" s="126"/>
      <c r="BH2582" s="126"/>
      <c r="BI2582" s="125"/>
      <c r="BJ2582" s="125"/>
      <c r="BK2582" s="125"/>
      <c r="BL2582" s="125"/>
      <c r="BM2582" s="125"/>
      <c r="BN2582" s="125"/>
      <c r="BO2582" s="129"/>
      <c r="BP2582" s="66"/>
      <c r="BQ2582" s="129"/>
      <c r="BR2582" s="125"/>
      <c r="BS2582" s="125"/>
      <c r="BT2582" s="125"/>
      <c r="BU2582" s="125"/>
      <c r="BV2582" s="125"/>
      <c r="BW2582" s="125"/>
      <c r="BX2582" s="126"/>
      <c r="BY2582" s="126"/>
      <c r="BZ2582" s="126"/>
      <c r="CA2582" s="127"/>
      <c r="CB2582" s="128"/>
    </row>
    <row r="2583" spans="1:80" x14ac:dyDescent="0.3">
      <c r="A2583" s="65"/>
      <c r="B2583" s="77"/>
      <c r="C2583" s="77"/>
      <c r="D2583" s="78"/>
      <c r="E2583" s="78"/>
      <c r="F2583" s="78"/>
      <c r="G2583" s="79"/>
      <c r="H2583" s="79"/>
      <c r="I2583" s="79"/>
      <c r="J2583" s="79"/>
      <c r="K2583" s="79"/>
      <c r="L2583" s="79"/>
      <c r="M2583" s="80"/>
      <c r="N2583" s="68"/>
      <c r="O2583" s="80"/>
      <c r="P2583" s="79"/>
      <c r="Q2583" s="79"/>
      <c r="R2583" s="79"/>
      <c r="S2583" s="79"/>
      <c r="T2583" s="79"/>
      <c r="U2583" s="79"/>
      <c r="V2583" s="78"/>
      <c r="W2583" s="78"/>
      <c r="X2583" s="78"/>
      <c r="Y2583" s="77"/>
      <c r="Z2583" s="77"/>
      <c r="AA2583" s="65"/>
      <c r="AB2583" s="65"/>
      <c r="AC2583" s="125"/>
      <c r="AD2583" s="125"/>
      <c r="AE2583" s="126"/>
      <c r="AF2583" s="126"/>
      <c r="AG2583" s="126"/>
      <c r="AH2583" s="125"/>
      <c r="AI2583" s="125"/>
      <c r="AJ2583" s="125"/>
      <c r="AK2583" s="125"/>
      <c r="AL2583" s="125"/>
      <c r="AM2583" s="125"/>
      <c r="AN2583" s="125"/>
      <c r="AO2583" s="66"/>
      <c r="AP2583" s="125"/>
      <c r="AQ2583" s="125"/>
      <c r="AR2583" s="125"/>
      <c r="AS2583" s="125"/>
      <c r="AT2583" s="125"/>
      <c r="AU2583" s="125"/>
      <c r="AV2583" s="125"/>
      <c r="AW2583" s="126"/>
      <c r="AX2583" s="126"/>
      <c r="AY2583" s="126"/>
      <c r="AZ2583" s="127"/>
      <c r="BA2583" s="128"/>
      <c r="BB2583" s="65"/>
      <c r="BC2583" s="65"/>
      <c r="BD2583" s="125"/>
      <c r="BE2583" s="125"/>
      <c r="BF2583" s="126"/>
      <c r="BG2583" s="126"/>
      <c r="BH2583" s="126"/>
      <c r="BI2583" s="125"/>
      <c r="BJ2583" s="125"/>
      <c r="BK2583" s="125"/>
      <c r="BL2583" s="125"/>
      <c r="BM2583" s="125"/>
      <c r="BN2583" s="125"/>
      <c r="BO2583" s="129"/>
      <c r="BP2583" s="66"/>
      <c r="BQ2583" s="129"/>
      <c r="BR2583" s="125"/>
      <c r="BS2583" s="125"/>
      <c r="BT2583" s="125"/>
      <c r="BU2583" s="125"/>
      <c r="BV2583" s="125"/>
      <c r="BW2583" s="125"/>
      <c r="BX2583" s="126"/>
      <c r="BY2583" s="126"/>
      <c r="BZ2583" s="126"/>
      <c r="CA2583" s="127"/>
      <c r="CB2583" s="128"/>
    </row>
    <row r="2584" spans="1:80" x14ac:dyDescent="0.3">
      <c r="A2584" s="65"/>
      <c r="B2584" s="72"/>
      <c r="C2584" s="72"/>
      <c r="D2584" s="78"/>
      <c r="E2584" s="78"/>
      <c r="F2584" s="78"/>
      <c r="G2584" s="80"/>
      <c r="H2584" s="80"/>
      <c r="I2584" s="80"/>
      <c r="J2584" s="80"/>
      <c r="K2584" s="80"/>
      <c r="L2584" s="80"/>
      <c r="M2584" s="80"/>
      <c r="N2584" s="81"/>
      <c r="O2584" s="80"/>
      <c r="P2584" s="80"/>
      <c r="Q2584" s="80"/>
      <c r="R2584" s="80"/>
      <c r="S2584" s="80"/>
      <c r="T2584" s="80"/>
      <c r="U2584" s="80"/>
      <c r="V2584" s="78"/>
      <c r="W2584" s="78"/>
      <c r="X2584" s="78"/>
      <c r="Y2584" s="72"/>
      <c r="Z2584" s="72"/>
      <c r="AA2584" s="65"/>
      <c r="AB2584" s="65"/>
      <c r="AC2584" s="125"/>
      <c r="AD2584" s="125"/>
      <c r="AE2584" s="126"/>
      <c r="AF2584" s="126"/>
      <c r="AG2584" s="126"/>
      <c r="AH2584" s="125"/>
      <c r="AI2584" s="125"/>
      <c r="AJ2584" s="125"/>
      <c r="AK2584" s="125"/>
      <c r="AL2584" s="125"/>
      <c r="AM2584" s="125"/>
      <c r="AN2584" s="125"/>
      <c r="AO2584" s="66"/>
      <c r="AP2584" s="125"/>
      <c r="AQ2584" s="125"/>
      <c r="AR2584" s="125"/>
      <c r="AS2584" s="125"/>
      <c r="AT2584" s="125"/>
      <c r="AU2584" s="125"/>
      <c r="AV2584" s="125"/>
      <c r="AW2584" s="126"/>
      <c r="AX2584" s="126"/>
      <c r="AY2584" s="126"/>
      <c r="AZ2584" s="127"/>
      <c r="BA2584" s="128"/>
      <c r="BB2584" s="65"/>
      <c r="BC2584" s="65"/>
      <c r="BD2584" s="125"/>
      <c r="BE2584" s="125"/>
      <c r="BF2584" s="126"/>
      <c r="BG2584" s="126"/>
      <c r="BH2584" s="126"/>
      <c r="BI2584" s="125"/>
      <c r="BJ2584" s="125"/>
      <c r="BK2584" s="125"/>
      <c r="BL2584" s="125"/>
      <c r="BM2584" s="125"/>
      <c r="BN2584" s="125"/>
      <c r="BO2584" s="129"/>
      <c r="BP2584" s="66"/>
      <c r="BQ2584" s="129"/>
      <c r="BR2584" s="125"/>
      <c r="BS2584" s="125"/>
      <c r="BT2584" s="125"/>
      <c r="BU2584" s="125"/>
      <c r="BV2584" s="125"/>
      <c r="BW2584" s="125"/>
      <c r="BX2584" s="126"/>
      <c r="BY2584" s="126"/>
      <c r="BZ2584" s="126"/>
      <c r="CA2584" s="127"/>
      <c r="CB2584" s="128"/>
    </row>
    <row r="2585" spans="1:80" x14ac:dyDescent="0.3">
      <c r="A2585" s="65"/>
      <c r="B2585" s="125"/>
      <c r="C2585" s="125"/>
      <c r="D2585" s="126"/>
      <c r="E2585" s="126"/>
      <c r="F2585" s="126"/>
      <c r="G2585" s="125"/>
      <c r="H2585" s="125"/>
      <c r="I2585" s="125"/>
      <c r="J2585" s="125"/>
      <c r="K2585" s="125"/>
      <c r="L2585" s="125"/>
      <c r="M2585" s="125"/>
      <c r="N2585" s="66"/>
      <c r="O2585" s="125"/>
      <c r="P2585" s="125"/>
      <c r="Q2585" s="125"/>
      <c r="R2585" s="125"/>
      <c r="S2585" s="125"/>
      <c r="T2585" s="125"/>
      <c r="U2585" s="125"/>
      <c r="V2585" s="126"/>
      <c r="W2585" s="126"/>
      <c r="X2585" s="126"/>
      <c r="Y2585" s="127"/>
      <c r="Z2585" s="128"/>
      <c r="AA2585" s="65"/>
      <c r="AB2585" s="65"/>
      <c r="AC2585" s="125"/>
      <c r="AD2585" s="125"/>
      <c r="AE2585" s="126"/>
      <c r="AF2585" s="126"/>
      <c r="AG2585" s="126"/>
      <c r="AH2585" s="125"/>
      <c r="AI2585" s="125"/>
      <c r="AJ2585" s="125"/>
      <c r="AK2585" s="125"/>
      <c r="AL2585" s="125"/>
      <c r="AM2585" s="125"/>
      <c r="AN2585" s="125"/>
      <c r="AO2585" s="66"/>
      <c r="AP2585" s="125"/>
      <c r="AQ2585" s="125"/>
      <c r="AR2585" s="125"/>
      <c r="AS2585" s="125"/>
      <c r="AT2585" s="125"/>
      <c r="AU2585" s="125"/>
      <c r="AV2585" s="125"/>
      <c r="AW2585" s="126"/>
      <c r="AX2585" s="126"/>
      <c r="AY2585" s="126"/>
      <c r="AZ2585" s="127"/>
      <c r="BA2585" s="128"/>
      <c r="BB2585" s="65"/>
      <c r="BC2585" s="65"/>
      <c r="BD2585" s="125"/>
      <c r="BE2585" s="125"/>
      <c r="BF2585" s="126"/>
      <c r="BG2585" s="126"/>
      <c r="BH2585" s="126"/>
      <c r="BI2585" s="125"/>
      <c r="BJ2585" s="125"/>
      <c r="BK2585" s="125"/>
      <c r="BL2585" s="125"/>
      <c r="BM2585" s="125"/>
      <c r="BN2585" s="125"/>
      <c r="BO2585" s="129"/>
      <c r="BP2585" s="66"/>
      <c r="BQ2585" s="129"/>
      <c r="BR2585" s="125"/>
      <c r="BS2585" s="125"/>
      <c r="BT2585" s="125"/>
      <c r="BU2585" s="125"/>
      <c r="BV2585" s="125"/>
      <c r="BW2585" s="125"/>
      <c r="BX2585" s="126"/>
      <c r="BY2585" s="126"/>
      <c r="BZ2585" s="126"/>
      <c r="CA2585" s="127"/>
      <c r="CB2585" s="128"/>
    </row>
    <row r="2586" spans="1:80" x14ac:dyDescent="0.3">
      <c r="A2586" s="65"/>
      <c r="B2586" s="223"/>
      <c r="C2586" s="224"/>
      <c r="D2586" s="65"/>
      <c r="E2586" s="65"/>
      <c r="F2586" s="223"/>
      <c r="G2586" s="224"/>
      <c r="H2586" s="65"/>
      <c r="I2586" s="65"/>
      <c r="J2586" s="223"/>
      <c r="K2586" s="224"/>
      <c r="L2586" s="65"/>
      <c r="M2586" s="233"/>
      <c r="N2586" s="233"/>
      <c r="O2586" s="233"/>
      <c r="P2586" s="65"/>
      <c r="Q2586" s="223"/>
      <c r="R2586" s="224"/>
      <c r="S2586" s="65"/>
      <c r="T2586" s="65"/>
      <c r="U2586" s="223"/>
      <c r="V2586" s="224"/>
      <c r="W2586" s="65"/>
      <c r="X2586" s="65"/>
      <c r="Y2586" s="223"/>
      <c r="Z2586" s="224"/>
      <c r="AA2586" s="65"/>
      <c r="AB2586" s="65"/>
      <c r="AC2586" s="125"/>
      <c r="AD2586" s="125"/>
      <c r="AE2586" s="126"/>
      <c r="AF2586" s="126"/>
      <c r="AG2586" s="126"/>
      <c r="AH2586" s="125"/>
      <c r="AI2586" s="125"/>
      <c r="AJ2586" s="125"/>
      <c r="AK2586" s="125"/>
      <c r="AL2586" s="125"/>
      <c r="AM2586" s="125"/>
      <c r="AN2586" s="125"/>
      <c r="AO2586" s="66"/>
      <c r="AP2586" s="125"/>
      <c r="AQ2586" s="125"/>
      <c r="AR2586" s="125"/>
      <c r="AS2586" s="125"/>
      <c r="AT2586" s="125"/>
      <c r="AU2586" s="125"/>
      <c r="AV2586" s="125"/>
      <c r="AW2586" s="126"/>
      <c r="AX2586" s="126"/>
      <c r="AY2586" s="126"/>
      <c r="AZ2586" s="127"/>
      <c r="BA2586" s="128"/>
      <c r="BB2586" s="65"/>
      <c r="BC2586" s="65"/>
      <c r="BD2586" s="125"/>
      <c r="BE2586" s="125"/>
      <c r="BF2586" s="126"/>
      <c r="BG2586" s="126"/>
      <c r="BH2586" s="126"/>
      <c r="BI2586" s="125"/>
      <c r="BJ2586" s="125"/>
      <c r="BK2586" s="125"/>
      <c r="BL2586" s="125"/>
      <c r="BM2586" s="125"/>
      <c r="BN2586" s="125"/>
      <c r="BO2586" s="129"/>
      <c r="BP2586" s="66"/>
      <c r="BQ2586" s="129"/>
      <c r="BR2586" s="125"/>
      <c r="BS2586" s="125"/>
      <c r="BT2586" s="125"/>
      <c r="BU2586" s="125"/>
      <c r="BV2586" s="125"/>
      <c r="BW2586" s="125"/>
      <c r="BX2586" s="126"/>
      <c r="BY2586" s="126"/>
      <c r="BZ2586" s="126"/>
      <c r="CA2586" s="127"/>
      <c r="CB2586" s="128"/>
    </row>
    <row r="2587" spans="1:80" x14ac:dyDescent="0.3">
      <c r="A2587" s="65"/>
      <c r="B2587" s="225"/>
      <c r="C2587" s="226"/>
      <c r="D2587" s="65"/>
      <c r="E2587" s="65"/>
      <c r="F2587" s="227"/>
      <c r="G2587" s="226"/>
      <c r="H2587" s="65"/>
      <c r="I2587" s="65"/>
      <c r="J2587" s="228"/>
      <c r="K2587" s="229"/>
      <c r="L2587" s="65"/>
      <c r="M2587" s="225"/>
      <c r="N2587" s="230"/>
      <c r="O2587" s="226"/>
      <c r="P2587" s="65"/>
      <c r="Q2587" s="231"/>
      <c r="R2587" s="232"/>
      <c r="S2587" s="76"/>
      <c r="T2587" s="65"/>
      <c r="U2587" s="225"/>
      <c r="V2587" s="226"/>
      <c r="W2587" s="65"/>
      <c r="X2587" s="65"/>
      <c r="Y2587" s="225"/>
      <c r="Z2587" s="226"/>
      <c r="AA2587" s="65"/>
      <c r="AB2587" s="65"/>
      <c r="AC2587" s="125"/>
      <c r="AD2587" s="125"/>
      <c r="AE2587" s="126"/>
      <c r="AF2587" s="126"/>
      <c r="AG2587" s="126"/>
      <c r="AH2587" s="125"/>
      <c r="AI2587" s="125"/>
      <c r="AJ2587" s="125"/>
      <c r="AK2587" s="125"/>
      <c r="AL2587" s="125"/>
      <c r="AM2587" s="125"/>
      <c r="AN2587" s="125"/>
      <c r="AO2587" s="66"/>
      <c r="AP2587" s="125"/>
      <c r="AQ2587" s="125"/>
      <c r="AR2587" s="125"/>
      <c r="AS2587" s="125"/>
      <c r="AT2587" s="125"/>
      <c r="AU2587" s="125"/>
      <c r="AV2587" s="125"/>
      <c r="AW2587" s="126"/>
      <c r="AX2587" s="126"/>
      <c r="AY2587" s="126"/>
      <c r="AZ2587" s="127"/>
      <c r="BA2587" s="128"/>
      <c r="BB2587" s="65"/>
      <c r="BC2587" s="65"/>
      <c r="BD2587" s="125"/>
      <c r="BE2587" s="125"/>
      <c r="BF2587" s="126"/>
      <c r="BG2587" s="126"/>
      <c r="BH2587" s="126"/>
      <c r="BI2587" s="125"/>
      <c r="BJ2587" s="125"/>
      <c r="BK2587" s="125"/>
      <c r="BL2587" s="125"/>
      <c r="BM2587" s="125"/>
      <c r="BN2587" s="125"/>
      <c r="BO2587" s="129"/>
      <c r="BP2587" s="66"/>
      <c r="BQ2587" s="129"/>
      <c r="BR2587" s="125"/>
      <c r="BS2587" s="125"/>
      <c r="BT2587" s="125"/>
      <c r="BU2587" s="125"/>
      <c r="BV2587" s="125"/>
      <c r="BW2587" s="125"/>
      <c r="BX2587" s="126"/>
      <c r="BY2587" s="126"/>
      <c r="BZ2587" s="126"/>
      <c r="CA2587" s="127"/>
      <c r="CB2587" s="128"/>
    </row>
    <row r="2588" spans="1:80" x14ac:dyDescent="0.3">
      <c r="A2588" s="65"/>
      <c r="B2588" s="65"/>
      <c r="C2588" s="65"/>
      <c r="D2588" s="65"/>
      <c r="E2588" s="65"/>
      <c r="F2588" s="65"/>
      <c r="G2588" s="65"/>
      <c r="H2588" s="65"/>
      <c r="I2588" s="65"/>
      <c r="J2588" s="65"/>
      <c r="K2588" s="65"/>
      <c r="L2588" s="65"/>
      <c r="M2588" s="99"/>
      <c r="N2588" s="66"/>
      <c r="O2588" s="99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5"/>
      <c r="AC2588" s="125"/>
      <c r="AD2588" s="125"/>
      <c r="AE2588" s="126"/>
      <c r="AF2588" s="126"/>
      <c r="AG2588" s="126"/>
      <c r="AH2588" s="125"/>
      <c r="AI2588" s="125"/>
      <c r="AJ2588" s="125"/>
      <c r="AK2588" s="125"/>
      <c r="AL2588" s="125"/>
      <c r="AM2588" s="125"/>
      <c r="AN2588" s="125"/>
      <c r="AO2588" s="82"/>
      <c r="AP2588" s="125"/>
      <c r="AQ2588" s="125"/>
      <c r="AR2588" s="125"/>
      <c r="AS2588" s="125"/>
      <c r="AT2588" s="125"/>
      <c r="AU2588" s="125"/>
      <c r="AV2588" s="125"/>
      <c r="AW2588" s="126"/>
      <c r="AX2588" s="126"/>
      <c r="AY2588" s="126"/>
      <c r="AZ2588" s="125"/>
      <c r="BA2588" s="125"/>
      <c r="BB2588" s="65"/>
      <c r="BC2588" s="65"/>
      <c r="BD2588" s="125"/>
      <c r="BE2588" s="125"/>
      <c r="BF2588" s="126"/>
      <c r="BG2588" s="126"/>
      <c r="BH2588" s="126"/>
      <c r="BI2588" s="125"/>
      <c r="BJ2588" s="125"/>
      <c r="BK2588" s="125"/>
      <c r="BL2588" s="125"/>
      <c r="BM2588" s="125"/>
      <c r="BN2588" s="125"/>
      <c r="BO2588" s="129"/>
      <c r="BP2588" s="82"/>
      <c r="BQ2588" s="129"/>
      <c r="BR2588" s="125"/>
      <c r="BS2588" s="125"/>
      <c r="BT2588" s="125"/>
      <c r="BU2588" s="125"/>
      <c r="BV2588" s="125"/>
      <c r="BW2588" s="125"/>
      <c r="BX2588" s="126"/>
      <c r="BY2588" s="126"/>
      <c r="BZ2588" s="126"/>
      <c r="CA2588" s="125"/>
      <c r="CB2588" s="125"/>
    </row>
    <row r="2589" spans="1:80" x14ac:dyDescent="0.3">
      <c r="A2589" s="65"/>
      <c r="B2589" s="65"/>
      <c r="C2589" s="65"/>
      <c r="D2589" s="65"/>
      <c r="E2589" s="65"/>
      <c r="F2589" s="65"/>
      <c r="G2589" s="65"/>
      <c r="H2589" s="65"/>
      <c r="I2589" s="65"/>
      <c r="J2589" s="65"/>
      <c r="K2589" s="65"/>
      <c r="L2589" s="65"/>
      <c r="M2589" s="99"/>
      <c r="N2589" s="66"/>
      <c r="O2589" s="99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5"/>
      <c r="AC2589" s="128"/>
      <c r="AD2589" s="127"/>
      <c r="AE2589" s="126"/>
      <c r="AF2589" s="126"/>
      <c r="AG2589" s="126"/>
      <c r="AH2589" s="125"/>
      <c r="AI2589" s="125"/>
      <c r="AJ2589" s="125"/>
      <c r="AK2589" s="125"/>
      <c r="AL2589" s="125"/>
      <c r="AM2589" s="125"/>
      <c r="AN2589" s="125"/>
      <c r="AO2589" s="66"/>
      <c r="AP2589" s="125"/>
      <c r="AQ2589" s="125"/>
      <c r="AR2589" s="125"/>
      <c r="AS2589" s="125"/>
      <c r="AT2589" s="125"/>
      <c r="AU2589" s="125"/>
      <c r="AV2589" s="125"/>
      <c r="AW2589" s="126"/>
      <c r="AX2589" s="126"/>
      <c r="AY2589" s="126"/>
      <c r="AZ2589" s="125"/>
      <c r="BA2589" s="125"/>
      <c r="BB2589" s="65"/>
      <c r="BC2589" s="65"/>
      <c r="BD2589" s="128"/>
      <c r="BE2589" s="127"/>
      <c r="BF2589" s="126"/>
      <c r="BG2589" s="126"/>
      <c r="BH2589" s="126"/>
      <c r="BI2589" s="125"/>
      <c r="BJ2589" s="125"/>
      <c r="BK2589" s="125"/>
      <c r="BL2589" s="125"/>
      <c r="BM2589" s="125"/>
      <c r="BN2589" s="125"/>
      <c r="BO2589" s="129"/>
      <c r="BP2589" s="66"/>
      <c r="BQ2589" s="129"/>
      <c r="BR2589" s="125"/>
      <c r="BS2589" s="125"/>
      <c r="BT2589" s="125"/>
      <c r="BU2589" s="125"/>
      <c r="BV2589" s="125"/>
      <c r="BW2589" s="125"/>
      <c r="BX2589" s="126"/>
      <c r="BY2589" s="126"/>
      <c r="BZ2589" s="126"/>
      <c r="CA2589" s="125"/>
      <c r="CB2589" s="125"/>
    </row>
    <row r="2590" spans="1:80" x14ac:dyDescent="0.3">
      <c r="A2590" s="65"/>
      <c r="B2590" s="68"/>
      <c r="C2590" s="68"/>
      <c r="D2590" s="68"/>
      <c r="E2590" s="68"/>
      <c r="F2590" s="68"/>
      <c r="G2590" s="68"/>
      <c r="H2590" s="68"/>
      <c r="I2590" s="68"/>
      <c r="J2590" s="68"/>
      <c r="K2590" s="68"/>
      <c r="L2590" s="68"/>
      <c r="M2590" s="87"/>
      <c r="N2590" s="68"/>
      <c r="O2590" s="87"/>
      <c r="P2590" s="68"/>
      <c r="Q2590" s="68"/>
      <c r="R2590" s="68"/>
      <c r="S2590" s="68"/>
      <c r="T2590" s="68"/>
      <c r="U2590" s="68"/>
      <c r="V2590" s="68"/>
      <c r="W2590" s="68"/>
      <c r="X2590" s="68"/>
      <c r="Y2590" s="68"/>
      <c r="Z2590" s="68"/>
      <c r="AA2590" s="65"/>
      <c r="AB2590" s="65"/>
      <c r="AC2590" s="128"/>
      <c r="AD2590" s="127"/>
      <c r="AE2590" s="126"/>
      <c r="AF2590" s="126"/>
      <c r="AG2590" s="126"/>
      <c r="AH2590" s="125"/>
      <c r="AI2590" s="125"/>
      <c r="AJ2590" s="125"/>
      <c r="AK2590" s="125"/>
      <c r="AL2590" s="125"/>
      <c r="AM2590" s="125"/>
      <c r="AN2590" s="125"/>
      <c r="AO2590" s="66"/>
      <c r="AP2590" s="125"/>
      <c r="AQ2590" s="125"/>
      <c r="AR2590" s="125"/>
      <c r="AS2590" s="125"/>
      <c r="AT2590" s="125"/>
      <c r="AU2590" s="125"/>
      <c r="AV2590" s="125"/>
      <c r="AW2590" s="126"/>
      <c r="AX2590" s="126"/>
      <c r="AY2590" s="126"/>
      <c r="AZ2590" s="125"/>
      <c r="BA2590" s="125"/>
      <c r="BB2590" s="65"/>
      <c r="BC2590" s="65"/>
      <c r="BD2590" s="128"/>
      <c r="BE2590" s="127"/>
      <c r="BF2590" s="126"/>
      <c r="BG2590" s="126"/>
      <c r="BH2590" s="126"/>
      <c r="BI2590" s="125"/>
      <c r="BJ2590" s="125"/>
      <c r="BK2590" s="125"/>
      <c r="BL2590" s="125"/>
      <c r="BM2590" s="125"/>
      <c r="BN2590" s="125"/>
      <c r="BO2590" s="129"/>
      <c r="BP2590" s="66"/>
      <c r="BQ2590" s="129"/>
      <c r="BR2590" s="125"/>
      <c r="BS2590" s="125"/>
      <c r="BT2590" s="125"/>
      <c r="BU2590" s="125"/>
      <c r="BV2590" s="125"/>
      <c r="BW2590" s="125"/>
      <c r="BX2590" s="126"/>
      <c r="BY2590" s="126"/>
      <c r="BZ2590" s="126"/>
      <c r="CA2590" s="125"/>
      <c r="CB2590" s="125"/>
    </row>
    <row r="2591" spans="1:80" x14ac:dyDescent="0.3">
      <c r="A2591" s="65"/>
      <c r="B2591" s="70"/>
      <c r="C2591" s="70"/>
      <c r="D2591" s="71"/>
      <c r="E2591" s="71"/>
      <c r="F2591" s="71"/>
      <c r="G2591" s="70"/>
      <c r="H2591" s="70"/>
      <c r="I2591" s="70"/>
      <c r="J2591" s="70"/>
      <c r="K2591" s="70"/>
      <c r="L2591" s="70"/>
      <c r="M2591" s="70"/>
      <c r="N2591" s="194"/>
      <c r="O2591" s="80"/>
      <c r="P2591" s="75"/>
      <c r="Q2591" s="75"/>
      <c r="R2591" s="75"/>
      <c r="S2591" s="75"/>
      <c r="T2591" s="75"/>
      <c r="U2591" s="75"/>
      <c r="V2591" s="74"/>
      <c r="W2591" s="74"/>
      <c r="X2591" s="74"/>
      <c r="Y2591" s="73"/>
      <c r="Z2591" s="72"/>
      <c r="AA2591" s="65"/>
      <c r="AB2591" s="65"/>
      <c r="AC2591" s="128"/>
      <c r="AD2591" s="127"/>
      <c r="AE2591" s="126"/>
      <c r="AF2591" s="126"/>
      <c r="AG2591" s="126"/>
      <c r="AH2591" s="125"/>
      <c r="AI2591" s="125"/>
      <c r="AJ2591" s="125"/>
      <c r="AK2591" s="125"/>
      <c r="AL2591" s="125"/>
      <c r="AM2591" s="125"/>
      <c r="AN2591" s="125"/>
      <c r="AO2591" s="66"/>
      <c r="AP2591" s="125"/>
      <c r="AQ2591" s="125"/>
      <c r="AR2591" s="125"/>
      <c r="AS2591" s="125"/>
      <c r="AT2591" s="125"/>
      <c r="AU2591" s="125"/>
      <c r="AV2591" s="125"/>
      <c r="AW2591" s="126"/>
      <c r="AX2591" s="126"/>
      <c r="AY2591" s="126"/>
      <c r="AZ2591" s="125"/>
      <c r="BA2591" s="125"/>
      <c r="BB2591" s="65"/>
      <c r="BC2591" s="65"/>
      <c r="BD2591" s="128"/>
      <c r="BE2591" s="127"/>
      <c r="BF2591" s="126"/>
      <c r="BG2591" s="126"/>
      <c r="BH2591" s="126"/>
      <c r="BI2591" s="125"/>
      <c r="BJ2591" s="125"/>
      <c r="BK2591" s="125"/>
      <c r="BL2591" s="125"/>
      <c r="BM2591" s="125"/>
      <c r="BN2591" s="125"/>
      <c r="BO2591" s="129"/>
      <c r="BP2591" s="66"/>
      <c r="BQ2591" s="129"/>
      <c r="BR2591" s="125"/>
      <c r="BS2591" s="125"/>
      <c r="BT2591" s="125"/>
      <c r="BU2591" s="125"/>
      <c r="BV2591" s="125"/>
      <c r="BW2591" s="125"/>
      <c r="BX2591" s="126"/>
      <c r="BY2591" s="126"/>
      <c r="BZ2591" s="126"/>
      <c r="CA2591" s="125"/>
      <c r="CB2591" s="125"/>
    </row>
    <row r="2592" spans="1:80" x14ac:dyDescent="0.3">
      <c r="A2592" s="65"/>
      <c r="B2592" s="70"/>
      <c r="C2592" s="70"/>
      <c r="D2592" s="71"/>
      <c r="E2592" s="71"/>
      <c r="F2592" s="71"/>
      <c r="G2592" s="70"/>
      <c r="H2592" s="70"/>
      <c r="I2592" s="70"/>
      <c r="J2592" s="70"/>
      <c r="K2592" s="70"/>
      <c r="L2592" s="70"/>
      <c r="M2592" s="70"/>
      <c r="N2592" s="194"/>
      <c r="O2592" s="80"/>
      <c r="P2592" s="75"/>
      <c r="Q2592" s="75"/>
      <c r="R2592" s="75"/>
      <c r="S2592" s="75"/>
      <c r="T2592" s="75"/>
      <c r="U2592" s="75"/>
      <c r="V2592" s="74"/>
      <c r="W2592" s="74"/>
      <c r="X2592" s="74"/>
      <c r="Y2592" s="73"/>
      <c r="Z2592" s="72"/>
      <c r="AA2592" s="65"/>
      <c r="AB2592" s="65"/>
      <c r="AC2592" s="128"/>
      <c r="AD2592" s="127"/>
      <c r="AE2592" s="126"/>
      <c r="AF2592" s="126"/>
      <c r="AG2592" s="126"/>
      <c r="AH2592" s="125"/>
      <c r="AI2592" s="125"/>
      <c r="AJ2592" s="125"/>
      <c r="AK2592" s="125"/>
      <c r="AL2592" s="125"/>
      <c r="AM2592" s="125"/>
      <c r="AN2592" s="125"/>
      <c r="AO2592" s="66"/>
      <c r="AP2592" s="125"/>
      <c r="AQ2592" s="125"/>
      <c r="AR2592" s="125"/>
      <c r="AS2592" s="125"/>
      <c r="AT2592" s="125"/>
      <c r="AU2592" s="125"/>
      <c r="AV2592" s="125"/>
      <c r="AW2592" s="126"/>
      <c r="AX2592" s="126"/>
      <c r="AY2592" s="126"/>
      <c r="AZ2592" s="125"/>
      <c r="BA2592" s="125"/>
      <c r="BB2592" s="65"/>
      <c r="BC2592" s="65"/>
      <c r="BD2592" s="128"/>
      <c r="BE2592" s="127"/>
      <c r="BF2592" s="126"/>
      <c r="BG2592" s="126"/>
      <c r="BH2592" s="126"/>
      <c r="BI2592" s="125"/>
      <c r="BJ2592" s="125"/>
      <c r="BK2592" s="125"/>
      <c r="BL2592" s="125"/>
      <c r="BM2592" s="125"/>
      <c r="BN2592" s="125"/>
      <c r="BO2592" s="129"/>
      <c r="BP2592" s="66"/>
      <c r="BQ2592" s="129"/>
      <c r="BR2592" s="125"/>
      <c r="BS2592" s="125"/>
      <c r="BT2592" s="125"/>
      <c r="BU2592" s="125"/>
      <c r="BV2592" s="125"/>
      <c r="BW2592" s="125"/>
      <c r="BX2592" s="126"/>
      <c r="BY2592" s="126"/>
      <c r="BZ2592" s="126"/>
      <c r="CA2592" s="125"/>
      <c r="CB2592" s="125"/>
    </row>
    <row r="2593" spans="1:80" x14ac:dyDescent="0.3">
      <c r="A2593" s="65"/>
      <c r="B2593" s="70"/>
      <c r="C2593" s="70"/>
      <c r="D2593" s="71"/>
      <c r="E2593" s="71"/>
      <c r="F2593" s="71"/>
      <c r="G2593" s="70"/>
      <c r="H2593" s="70"/>
      <c r="I2593" s="70"/>
      <c r="J2593" s="70"/>
      <c r="K2593" s="70"/>
      <c r="L2593" s="70"/>
      <c r="M2593" s="70"/>
      <c r="N2593" s="194"/>
      <c r="O2593" s="80"/>
      <c r="P2593" s="75"/>
      <c r="Q2593" s="75"/>
      <c r="R2593" s="75"/>
      <c r="S2593" s="75"/>
      <c r="T2593" s="75"/>
      <c r="U2593" s="75"/>
      <c r="V2593" s="74"/>
      <c r="W2593" s="74"/>
      <c r="X2593" s="74"/>
      <c r="Y2593" s="73"/>
      <c r="Z2593" s="72"/>
      <c r="AA2593" s="65"/>
      <c r="AB2593" s="65"/>
      <c r="AC2593" s="128"/>
      <c r="AD2593" s="127"/>
      <c r="AE2593" s="126"/>
      <c r="AF2593" s="126"/>
      <c r="AG2593" s="126"/>
      <c r="AH2593" s="125"/>
      <c r="AI2593" s="125"/>
      <c r="AJ2593" s="125"/>
      <c r="AK2593" s="125"/>
      <c r="AL2593" s="125"/>
      <c r="AM2593" s="125"/>
      <c r="AN2593" s="125"/>
      <c r="AO2593" s="66"/>
      <c r="AP2593" s="125"/>
      <c r="AQ2593" s="125"/>
      <c r="AR2593" s="125"/>
      <c r="AS2593" s="125"/>
      <c r="AT2593" s="125"/>
      <c r="AU2593" s="125"/>
      <c r="AV2593" s="125"/>
      <c r="AW2593" s="126"/>
      <c r="AX2593" s="126"/>
      <c r="AY2593" s="126"/>
      <c r="AZ2593" s="125"/>
      <c r="BA2593" s="125"/>
      <c r="BB2593" s="65"/>
      <c r="BC2593" s="65"/>
      <c r="BD2593" s="128"/>
      <c r="BE2593" s="127"/>
      <c r="BF2593" s="126"/>
      <c r="BG2593" s="126"/>
      <c r="BH2593" s="126"/>
      <c r="BI2593" s="125"/>
      <c r="BJ2593" s="125"/>
      <c r="BK2593" s="125"/>
      <c r="BL2593" s="125"/>
      <c r="BM2593" s="125"/>
      <c r="BN2593" s="125"/>
      <c r="BO2593" s="129"/>
      <c r="BP2593" s="66"/>
      <c r="BQ2593" s="129"/>
      <c r="BR2593" s="125"/>
      <c r="BS2593" s="125"/>
      <c r="BT2593" s="125"/>
      <c r="BU2593" s="125"/>
      <c r="BV2593" s="125"/>
      <c r="BW2593" s="125"/>
      <c r="BX2593" s="126"/>
      <c r="BY2593" s="126"/>
      <c r="BZ2593" s="126"/>
      <c r="CA2593" s="125"/>
      <c r="CB2593" s="125"/>
    </row>
    <row r="2594" spans="1:80" x14ac:dyDescent="0.3">
      <c r="A2594" s="65"/>
      <c r="B2594" s="70"/>
      <c r="C2594" s="70"/>
      <c r="D2594" s="71"/>
      <c r="E2594" s="71"/>
      <c r="F2594" s="71"/>
      <c r="G2594" s="70"/>
      <c r="H2594" s="70"/>
      <c r="I2594" s="70"/>
      <c r="J2594" s="70"/>
      <c r="K2594" s="70"/>
      <c r="L2594" s="70"/>
      <c r="M2594" s="70"/>
      <c r="N2594" s="194"/>
      <c r="O2594" s="80"/>
      <c r="P2594" s="75"/>
      <c r="Q2594" s="75"/>
      <c r="R2594" s="75"/>
      <c r="S2594" s="75"/>
      <c r="T2594" s="75"/>
      <c r="U2594" s="75"/>
      <c r="V2594" s="74"/>
      <c r="W2594" s="74"/>
      <c r="X2594" s="74"/>
      <c r="Y2594" s="73"/>
      <c r="Z2594" s="72"/>
      <c r="AA2594" s="65"/>
      <c r="AB2594" s="65"/>
      <c r="AC2594" s="128"/>
      <c r="AD2594" s="127"/>
      <c r="AE2594" s="126"/>
      <c r="AF2594" s="126"/>
      <c r="AG2594" s="126"/>
      <c r="AH2594" s="125"/>
      <c r="AI2594" s="125"/>
      <c r="AJ2594" s="125"/>
      <c r="AK2594" s="125"/>
      <c r="AL2594" s="125"/>
      <c r="AM2594" s="125"/>
      <c r="AN2594" s="125"/>
      <c r="AO2594" s="66"/>
      <c r="AP2594" s="125"/>
      <c r="AQ2594" s="125"/>
      <c r="AR2594" s="125"/>
      <c r="AS2594" s="125"/>
      <c r="AT2594" s="125"/>
      <c r="AU2594" s="125"/>
      <c r="AV2594" s="125"/>
      <c r="AW2594" s="126"/>
      <c r="AX2594" s="126"/>
      <c r="AY2594" s="126"/>
      <c r="AZ2594" s="125"/>
      <c r="BA2594" s="125"/>
      <c r="BB2594" s="65"/>
      <c r="BC2594" s="65"/>
      <c r="BD2594" s="128"/>
      <c r="BE2594" s="127"/>
      <c r="BF2594" s="126"/>
      <c r="BG2594" s="126"/>
      <c r="BH2594" s="126"/>
      <c r="BI2594" s="125"/>
      <c r="BJ2594" s="125"/>
      <c r="BK2594" s="125"/>
      <c r="BL2594" s="125"/>
      <c r="BM2594" s="125"/>
      <c r="BN2594" s="125"/>
      <c r="BO2594" s="129"/>
      <c r="BP2594" s="66"/>
      <c r="BQ2594" s="129"/>
      <c r="BR2594" s="125"/>
      <c r="BS2594" s="125"/>
      <c r="BT2594" s="125"/>
      <c r="BU2594" s="125"/>
      <c r="BV2594" s="125"/>
      <c r="BW2594" s="125"/>
      <c r="BX2594" s="126"/>
      <c r="BY2594" s="126"/>
      <c r="BZ2594" s="126"/>
      <c r="CA2594" s="125"/>
      <c r="CB2594" s="125"/>
    </row>
    <row r="2595" spans="1:80" x14ac:dyDescent="0.3">
      <c r="A2595" s="65"/>
      <c r="B2595" s="70"/>
      <c r="C2595" s="70"/>
      <c r="D2595" s="71"/>
      <c r="E2595" s="71"/>
      <c r="F2595" s="71"/>
      <c r="G2595" s="70"/>
      <c r="H2595" s="70"/>
      <c r="I2595" s="70"/>
      <c r="J2595" s="70"/>
      <c r="K2595" s="70"/>
      <c r="L2595" s="70"/>
      <c r="M2595" s="70"/>
      <c r="N2595" s="194"/>
      <c r="O2595" s="80"/>
      <c r="P2595" s="75"/>
      <c r="Q2595" s="75"/>
      <c r="R2595" s="75"/>
      <c r="S2595" s="75"/>
      <c r="T2595" s="75"/>
      <c r="U2595" s="75"/>
      <c r="V2595" s="74"/>
      <c r="W2595" s="74"/>
      <c r="X2595" s="74"/>
      <c r="Y2595" s="73"/>
      <c r="Z2595" s="72"/>
      <c r="AA2595" s="65"/>
      <c r="AB2595" s="65"/>
      <c r="AC2595" s="128"/>
      <c r="AD2595" s="127"/>
      <c r="AE2595" s="126"/>
      <c r="AF2595" s="126"/>
      <c r="AG2595" s="126"/>
      <c r="AH2595" s="125"/>
      <c r="AI2595" s="125"/>
      <c r="AJ2595" s="125"/>
      <c r="AK2595" s="125"/>
      <c r="AL2595" s="125"/>
      <c r="AM2595" s="125"/>
      <c r="AN2595" s="125"/>
      <c r="AO2595" s="66"/>
      <c r="AP2595" s="125"/>
      <c r="AQ2595" s="125"/>
      <c r="AR2595" s="125"/>
      <c r="AS2595" s="125"/>
      <c r="AT2595" s="125"/>
      <c r="AU2595" s="125"/>
      <c r="AV2595" s="125"/>
      <c r="AW2595" s="126"/>
      <c r="AX2595" s="126"/>
      <c r="AY2595" s="126"/>
      <c r="AZ2595" s="125"/>
      <c r="BA2595" s="125"/>
      <c r="BB2595" s="65"/>
      <c r="BC2595" s="65"/>
      <c r="BD2595" s="128"/>
      <c r="BE2595" s="127"/>
      <c r="BF2595" s="126"/>
      <c r="BG2595" s="126"/>
      <c r="BH2595" s="126"/>
      <c r="BI2595" s="125"/>
      <c r="BJ2595" s="125"/>
      <c r="BK2595" s="125"/>
      <c r="BL2595" s="125"/>
      <c r="BM2595" s="125"/>
      <c r="BN2595" s="125"/>
      <c r="BO2595" s="129"/>
      <c r="BP2595" s="66"/>
      <c r="BQ2595" s="129"/>
      <c r="BR2595" s="125"/>
      <c r="BS2595" s="125"/>
      <c r="BT2595" s="125"/>
      <c r="BU2595" s="125"/>
      <c r="BV2595" s="125"/>
      <c r="BW2595" s="125"/>
      <c r="BX2595" s="126"/>
      <c r="BY2595" s="126"/>
      <c r="BZ2595" s="126"/>
      <c r="CA2595" s="125"/>
      <c r="CB2595" s="125"/>
    </row>
    <row r="2596" spans="1:80" x14ac:dyDescent="0.3">
      <c r="A2596" s="65"/>
      <c r="B2596" s="70"/>
      <c r="C2596" s="70"/>
      <c r="D2596" s="71"/>
      <c r="E2596" s="71"/>
      <c r="F2596" s="71"/>
      <c r="G2596" s="70"/>
      <c r="H2596" s="70"/>
      <c r="I2596" s="70"/>
      <c r="J2596" s="70"/>
      <c r="K2596" s="70"/>
      <c r="L2596" s="70"/>
      <c r="M2596" s="70"/>
      <c r="N2596" s="194"/>
      <c r="O2596" s="80"/>
      <c r="P2596" s="75"/>
      <c r="Q2596" s="75"/>
      <c r="R2596" s="75"/>
      <c r="S2596" s="75"/>
      <c r="T2596" s="75"/>
      <c r="U2596" s="75"/>
      <c r="V2596" s="74"/>
      <c r="W2596" s="74"/>
      <c r="X2596" s="74"/>
      <c r="Y2596" s="73"/>
      <c r="Z2596" s="72"/>
      <c r="AA2596" s="65"/>
      <c r="AB2596" s="65"/>
      <c r="AC2596" s="128"/>
      <c r="AD2596" s="127"/>
      <c r="AE2596" s="126"/>
      <c r="AF2596" s="126"/>
      <c r="AG2596" s="126"/>
      <c r="AH2596" s="125"/>
      <c r="AI2596" s="125"/>
      <c r="AJ2596" s="125"/>
      <c r="AK2596" s="125"/>
      <c r="AL2596" s="125"/>
      <c r="AM2596" s="125"/>
      <c r="AN2596" s="125"/>
      <c r="AO2596" s="66"/>
      <c r="AP2596" s="125"/>
      <c r="AQ2596" s="125"/>
      <c r="AR2596" s="125"/>
      <c r="AS2596" s="125"/>
      <c r="AT2596" s="125"/>
      <c r="AU2596" s="125"/>
      <c r="AV2596" s="125"/>
      <c r="AW2596" s="126"/>
      <c r="AX2596" s="126"/>
      <c r="AY2596" s="126"/>
      <c r="AZ2596" s="125"/>
      <c r="BA2596" s="125"/>
      <c r="BB2596" s="65"/>
      <c r="BC2596" s="65"/>
      <c r="BD2596" s="128"/>
      <c r="BE2596" s="127"/>
      <c r="BF2596" s="126"/>
      <c r="BG2596" s="126"/>
      <c r="BH2596" s="126"/>
      <c r="BI2596" s="125"/>
      <c r="BJ2596" s="125"/>
      <c r="BK2596" s="125"/>
      <c r="BL2596" s="125"/>
      <c r="BM2596" s="125"/>
      <c r="BN2596" s="125"/>
      <c r="BO2596" s="129"/>
      <c r="BP2596" s="66"/>
      <c r="BQ2596" s="129"/>
      <c r="BR2596" s="125"/>
      <c r="BS2596" s="125"/>
      <c r="BT2596" s="125"/>
      <c r="BU2596" s="125"/>
      <c r="BV2596" s="125"/>
      <c r="BW2596" s="125"/>
      <c r="BX2596" s="126"/>
      <c r="BY2596" s="126"/>
      <c r="BZ2596" s="126"/>
      <c r="CA2596" s="125"/>
      <c r="CB2596" s="125"/>
    </row>
    <row r="2597" spans="1:80" x14ac:dyDescent="0.3">
      <c r="A2597" s="65"/>
      <c r="B2597" s="70"/>
      <c r="C2597" s="70"/>
      <c r="D2597" s="71"/>
      <c r="E2597" s="71"/>
      <c r="F2597" s="71"/>
      <c r="G2597" s="70"/>
      <c r="H2597" s="70"/>
      <c r="I2597" s="70"/>
      <c r="J2597" s="70"/>
      <c r="K2597" s="70"/>
      <c r="L2597" s="70"/>
      <c r="M2597" s="70"/>
      <c r="N2597" s="194"/>
      <c r="O2597" s="80"/>
      <c r="P2597" s="75"/>
      <c r="Q2597" s="75"/>
      <c r="R2597" s="75"/>
      <c r="S2597" s="75"/>
      <c r="T2597" s="75"/>
      <c r="U2597" s="75"/>
      <c r="V2597" s="74"/>
      <c r="W2597" s="74"/>
      <c r="X2597" s="74"/>
      <c r="Y2597" s="73"/>
      <c r="Z2597" s="72"/>
      <c r="AA2597" s="65"/>
      <c r="AB2597" s="65"/>
      <c r="AC2597" s="128"/>
      <c r="AD2597" s="127"/>
      <c r="AE2597" s="126"/>
      <c r="AF2597" s="126"/>
      <c r="AG2597" s="126"/>
      <c r="AH2597" s="125"/>
      <c r="AI2597" s="125"/>
      <c r="AJ2597" s="125"/>
      <c r="AK2597" s="125"/>
      <c r="AL2597" s="125"/>
      <c r="AM2597" s="125"/>
      <c r="AN2597" s="125"/>
      <c r="AO2597" s="66"/>
      <c r="AP2597" s="125"/>
      <c r="AQ2597" s="125"/>
      <c r="AR2597" s="125"/>
      <c r="AS2597" s="125"/>
      <c r="AT2597" s="125"/>
      <c r="AU2597" s="125"/>
      <c r="AV2597" s="125"/>
      <c r="AW2597" s="126"/>
      <c r="AX2597" s="126"/>
      <c r="AY2597" s="126"/>
      <c r="AZ2597" s="125"/>
      <c r="BA2597" s="125"/>
      <c r="BB2597" s="65"/>
      <c r="BC2597" s="65"/>
      <c r="BD2597" s="128"/>
      <c r="BE2597" s="127"/>
      <c r="BF2597" s="126"/>
      <c r="BG2597" s="126"/>
      <c r="BH2597" s="126"/>
      <c r="BI2597" s="125"/>
      <c r="BJ2597" s="125"/>
      <c r="BK2597" s="125"/>
      <c r="BL2597" s="125"/>
      <c r="BM2597" s="125"/>
      <c r="BN2597" s="125"/>
      <c r="BO2597" s="129"/>
      <c r="BP2597" s="66"/>
      <c r="BQ2597" s="129"/>
      <c r="BR2597" s="125"/>
      <c r="BS2597" s="125"/>
      <c r="BT2597" s="125"/>
      <c r="BU2597" s="125"/>
      <c r="BV2597" s="125"/>
      <c r="BW2597" s="125"/>
      <c r="BX2597" s="126"/>
      <c r="BY2597" s="126"/>
      <c r="BZ2597" s="126"/>
      <c r="CA2597" s="125"/>
      <c r="CB2597" s="125"/>
    </row>
    <row r="2598" spans="1:80" x14ac:dyDescent="0.3">
      <c r="A2598" s="65"/>
      <c r="B2598" s="70"/>
      <c r="C2598" s="70"/>
      <c r="D2598" s="71"/>
      <c r="E2598" s="71"/>
      <c r="F2598" s="71"/>
      <c r="G2598" s="70"/>
      <c r="H2598" s="70"/>
      <c r="I2598" s="70"/>
      <c r="J2598" s="70"/>
      <c r="K2598" s="70"/>
      <c r="L2598" s="70"/>
      <c r="M2598" s="70"/>
      <c r="N2598" s="194"/>
      <c r="O2598" s="80"/>
      <c r="P2598" s="75"/>
      <c r="Q2598" s="75"/>
      <c r="R2598" s="75"/>
      <c r="S2598" s="75"/>
      <c r="T2598" s="75"/>
      <c r="U2598" s="75"/>
      <c r="V2598" s="74"/>
      <c r="W2598" s="74"/>
      <c r="X2598" s="74"/>
      <c r="Y2598" s="73"/>
      <c r="Z2598" s="72"/>
      <c r="AA2598" s="65"/>
      <c r="AB2598" s="65"/>
      <c r="AC2598" s="128"/>
      <c r="AD2598" s="127"/>
      <c r="AE2598" s="126"/>
      <c r="AF2598" s="126"/>
      <c r="AG2598" s="126"/>
      <c r="AH2598" s="125"/>
      <c r="AI2598" s="125"/>
      <c r="AJ2598" s="125"/>
      <c r="AK2598" s="125"/>
      <c r="AL2598" s="125"/>
      <c r="AM2598" s="125"/>
      <c r="AN2598" s="125"/>
      <c r="AO2598" s="66"/>
      <c r="AP2598" s="125"/>
      <c r="AQ2598" s="125"/>
      <c r="AR2598" s="125"/>
      <c r="AS2598" s="125"/>
      <c r="AT2598" s="125"/>
      <c r="AU2598" s="125"/>
      <c r="AV2598" s="125"/>
      <c r="AW2598" s="126"/>
      <c r="AX2598" s="126"/>
      <c r="AY2598" s="126"/>
      <c r="AZ2598" s="125"/>
      <c r="BA2598" s="125"/>
      <c r="BB2598" s="65"/>
      <c r="BC2598" s="65"/>
      <c r="BD2598" s="128"/>
      <c r="BE2598" s="127"/>
      <c r="BF2598" s="126"/>
      <c r="BG2598" s="126"/>
      <c r="BH2598" s="126"/>
      <c r="BI2598" s="125"/>
      <c r="BJ2598" s="125"/>
      <c r="BK2598" s="125"/>
      <c r="BL2598" s="125"/>
      <c r="BM2598" s="125"/>
      <c r="BN2598" s="125"/>
      <c r="BO2598" s="129"/>
      <c r="BP2598" s="66"/>
      <c r="BQ2598" s="129"/>
      <c r="BR2598" s="125"/>
      <c r="BS2598" s="125"/>
      <c r="BT2598" s="125"/>
      <c r="BU2598" s="125"/>
      <c r="BV2598" s="125"/>
      <c r="BW2598" s="125"/>
      <c r="BX2598" s="126"/>
      <c r="BY2598" s="126"/>
      <c r="BZ2598" s="126"/>
      <c r="CA2598" s="125"/>
      <c r="CB2598" s="125"/>
    </row>
    <row r="2599" spans="1:80" x14ac:dyDescent="0.3">
      <c r="A2599" s="65"/>
      <c r="B2599" s="70"/>
      <c r="C2599" s="70"/>
      <c r="D2599" s="71"/>
      <c r="E2599" s="71"/>
      <c r="F2599" s="71"/>
      <c r="G2599" s="70"/>
      <c r="H2599" s="70"/>
      <c r="I2599" s="70"/>
      <c r="J2599" s="70"/>
      <c r="K2599" s="70"/>
      <c r="L2599" s="70"/>
      <c r="M2599" s="70"/>
      <c r="N2599" s="194"/>
      <c r="O2599" s="80"/>
      <c r="P2599" s="75"/>
      <c r="Q2599" s="75"/>
      <c r="R2599" s="75"/>
      <c r="S2599" s="75"/>
      <c r="T2599" s="75"/>
      <c r="U2599" s="75"/>
      <c r="V2599" s="74"/>
      <c r="W2599" s="74"/>
      <c r="X2599" s="74"/>
      <c r="Y2599" s="73"/>
      <c r="Z2599" s="72"/>
      <c r="AA2599" s="65"/>
      <c r="AB2599" s="65"/>
      <c r="AC2599" s="128"/>
      <c r="AD2599" s="127"/>
      <c r="AE2599" s="126"/>
      <c r="AF2599" s="126"/>
      <c r="AG2599" s="126"/>
      <c r="AH2599" s="125"/>
      <c r="AI2599" s="125"/>
      <c r="AJ2599" s="125"/>
      <c r="AK2599" s="125"/>
      <c r="AL2599" s="125"/>
      <c r="AM2599" s="125"/>
      <c r="AN2599" s="125"/>
      <c r="AO2599" s="66"/>
      <c r="AP2599" s="125"/>
      <c r="AQ2599" s="125"/>
      <c r="AR2599" s="125"/>
      <c r="AS2599" s="125"/>
      <c r="AT2599" s="125"/>
      <c r="AU2599" s="125"/>
      <c r="AV2599" s="125"/>
      <c r="AW2599" s="126"/>
      <c r="AX2599" s="126"/>
      <c r="AY2599" s="126"/>
      <c r="AZ2599" s="125"/>
      <c r="BA2599" s="125"/>
      <c r="BB2599" s="65"/>
      <c r="BC2599" s="65"/>
      <c r="BD2599" s="128"/>
      <c r="BE2599" s="127"/>
      <c r="BF2599" s="126"/>
      <c r="BG2599" s="126"/>
      <c r="BH2599" s="126"/>
      <c r="BI2599" s="125"/>
      <c r="BJ2599" s="125"/>
      <c r="BK2599" s="125"/>
      <c r="BL2599" s="125"/>
      <c r="BM2599" s="125"/>
      <c r="BN2599" s="125"/>
      <c r="BO2599" s="129"/>
      <c r="BP2599" s="66"/>
      <c r="BQ2599" s="129"/>
      <c r="BR2599" s="125"/>
      <c r="BS2599" s="125"/>
      <c r="BT2599" s="125"/>
      <c r="BU2599" s="125"/>
      <c r="BV2599" s="125"/>
      <c r="BW2599" s="125"/>
      <c r="BX2599" s="126"/>
      <c r="BY2599" s="126"/>
      <c r="BZ2599" s="126"/>
      <c r="CA2599" s="125"/>
      <c r="CB2599" s="125"/>
    </row>
    <row r="2600" spans="1:80" x14ac:dyDescent="0.3">
      <c r="A2600" s="65"/>
      <c r="B2600" s="70"/>
      <c r="C2600" s="70"/>
      <c r="D2600" s="71"/>
      <c r="E2600" s="71"/>
      <c r="F2600" s="71"/>
      <c r="G2600" s="70"/>
      <c r="H2600" s="70"/>
      <c r="I2600" s="70"/>
      <c r="J2600" s="70"/>
      <c r="K2600" s="70"/>
      <c r="L2600" s="70"/>
      <c r="M2600" s="70"/>
      <c r="N2600" s="194"/>
      <c r="O2600" s="80"/>
      <c r="P2600" s="75"/>
      <c r="Q2600" s="75"/>
      <c r="R2600" s="75"/>
      <c r="S2600" s="75"/>
      <c r="T2600" s="75"/>
      <c r="U2600" s="75"/>
      <c r="V2600" s="74"/>
      <c r="W2600" s="74"/>
      <c r="X2600" s="74"/>
      <c r="Y2600" s="73"/>
      <c r="Z2600" s="72"/>
      <c r="AA2600" s="65"/>
      <c r="AB2600" s="65"/>
      <c r="AC2600" s="128"/>
      <c r="AD2600" s="127"/>
      <c r="AE2600" s="126"/>
      <c r="AF2600" s="126"/>
      <c r="AG2600" s="126"/>
      <c r="AH2600" s="125"/>
      <c r="AI2600" s="125"/>
      <c r="AJ2600" s="125"/>
      <c r="AK2600" s="125"/>
      <c r="AL2600" s="125"/>
      <c r="AM2600" s="125"/>
      <c r="AN2600" s="125"/>
      <c r="AO2600" s="66"/>
      <c r="AP2600" s="125"/>
      <c r="AQ2600" s="125"/>
      <c r="AR2600" s="125"/>
      <c r="AS2600" s="125"/>
      <c r="AT2600" s="125"/>
      <c r="AU2600" s="125"/>
      <c r="AV2600" s="125"/>
      <c r="AW2600" s="126"/>
      <c r="AX2600" s="126"/>
      <c r="AY2600" s="126"/>
      <c r="AZ2600" s="125"/>
      <c r="BA2600" s="125"/>
      <c r="BB2600" s="65"/>
      <c r="BC2600" s="65"/>
      <c r="BD2600" s="128"/>
      <c r="BE2600" s="127"/>
      <c r="BF2600" s="126"/>
      <c r="BG2600" s="126"/>
      <c r="BH2600" s="126"/>
      <c r="BI2600" s="125"/>
      <c r="BJ2600" s="125"/>
      <c r="BK2600" s="125"/>
      <c r="BL2600" s="125"/>
      <c r="BM2600" s="125"/>
      <c r="BN2600" s="125"/>
      <c r="BO2600" s="129"/>
      <c r="BP2600" s="66"/>
      <c r="BQ2600" s="129"/>
      <c r="BR2600" s="125"/>
      <c r="BS2600" s="125"/>
      <c r="BT2600" s="125"/>
      <c r="BU2600" s="125"/>
      <c r="BV2600" s="125"/>
      <c r="BW2600" s="125"/>
      <c r="BX2600" s="126"/>
      <c r="BY2600" s="126"/>
      <c r="BZ2600" s="126"/>
      <c r="CA2600" s="125"/>
      <c r="CB2600" s="125"/>
    </row>
    <row r="2601" spans="1:80" x14ac:dyDescent="0.3">
      <c r="A2601" s="65"/>
      <c r="B2601" s="70"/>
      <c r="C2601" s="70"/>
      <c r="D2601" s="71"/>
      <c r="E2601" s="71"/>
      <c r="F2601" s="71"/>
      <c r="G2601" s="70"/>
      <c r="H2601" s="70"/>
      <c r="I2601" s="70"/>
      <c r="J2601" s="70"/>
      <c r="K2601" s="70"/>
      <c r="L2601" s="70"/>
      <c r="M2601" s="70"/>
      <c r="N2601" s="194"/>
      <c r="O2601" s="80"/>
      <c r="P2601" s="75"/>
      <c r="Q2601" s="75"/>
      <c r="R2601" s="75"/>
      <c r="S2601" s="75"/>
      <c r="T2601" s="75"/>
      <c r="U2601" s="75"/>
      <c r="V2601" s="74"/>
      <c r="W2601" s="74"/>
      <c r="X2601" s="74"/>
      <c r="Y2601" s="73"/>
      <c r="Z2601" s="72"/>
      <c r="AA2601" s="65"/>
      <c r="AB2601" s="65"/>
      <c r="AC2601" s="128"/>
      <c r="AD2601" s="127"/>
      <c r="AE2601" s="126"/>
      <c r="AF2601" s="126"/>
      <c r="AG2601" s="126"/>
      <c r="AH2601" s="125"/>
      <c r="AI2601" s="125"/>
      <c r="AJ2601" s="125"/>
      <c r="AK2601" s="125"/>
      <c r="AL2601" s="125"/>
      <c r="AM2601" s="125"/>
      <c r="AN2601" s="125"/>
      <c r="AO2601" s="66"/>
      <c r="AP2601" s="125"/>
      <c r="AQ2601" s="125"/>
      <c r="AR2601" s="125"/>
      <c r="AS2601" s="125"/>
      <c r="AT2601" s="125"/>
      <c r="AU2601" s="125"/>
      <c r="AV2601" s="125"/>
      <c r="AW2601" s="126"/>
      <c r="AX2601" s="126"/>
      <c r="AY2601" s="126"/>
      <c r="AZ2601" s="125"/>
      <c r="BA2601" s="125"/>
      <c r="BB2601" s="65"/>
      <c r="BC2601" s="65"/>
      <c r="BD2601" s="128"/>
      <c r="BE2601" s="127"/>
      <c r="BF2601" s="126"/>
      <c r="BG2601" s="126"/>
      <c r="BH2601" s="126"/>
      <c r="BI2601" s="125"/>
      <c r="BJ2601" s="125"/>
      <c r="BK2601" s="125"/>
      <c r="BL2601" s="125"/>
      <c r="BM2601" s="125"/>
      <c r="BN2601" s="125"/>
      <c r="BO2601" s="129"/>
      <c r="BP2601" s="66"/>
      <c r="BQ2601" s="129"/>
      <c r="BR2601" s="125"/>
      <c r="BS2601" s="125"/>
      <c r="BT2601" s="125"/>
      <c r="BU2601" s="125"/>
      <c r="BV2601" s="125"/>
      <c r="BW2601" s="125"/>
      <c r="BX2601" s="126"/>
      <c r="BY2601" s="126"/>
      <c r="BZ2601" s="126"/>
      <c r="CA2601" s="125"/>
      <c r="CB2601" s="125"/>
    </row>
    <row r="2602" spans="1:80" x14ac:dyDescent="0.3">
      <c r="A2602" s="65"/>
      <c r="B2602" s="70"/>
      <c r="C2602" s="70"/>
      <c r="D2602" s="71"/>
      <c r="E2602" s="71"/>
      <c r="F2602" s="71"/>
      <c r="G2602" s="70"/>
      <c r="H2602" s="70"/>
      <c r="I2602" s="70"/>
      <c r="J2602" s="70"/>
      <c r="K2602" s="70"/>
      <c r="L2602" s="70"/>
      <c r="M2602" s="70"/>
      <c r="N2602" s="194"/>
      <c r="O2602" s="80"/>
      <c r="P2602" s="75"/>
      <c r="Q2602" s="75"/>
      <c r="R2602" s="75"/>
      <c r="S2602" s="75"/>
      <c r="T2602" s="75"/>
      <c r="U2602" s="75"/>
      <c r="V2602" s="74"/>
      <c r="W2602" s="74"/>
      <c r="X2602" s="74"/>
      <c r="Y2602" s="73"/>
      <c r="Z2602" s="72"/>
      <c r="AA2602" s="65"/>
      <c r="AB2602" s="65"/>
      <c r="AC2602" s="128"/>
      <c r="AD2602" s="127"/>
      <c r="AE2602" s="126"/>
      <c r="AF2602" s="126"/>
      <c r="AG2602" s="126"/>
      <c r="AH2602" s="125"/>
      <c r="AI2602" s="125"/>
      <c r="AJ2602" s="125"/>
      <c r="AK2602" s="125"/>
      <c r="AL2602" s="125"/>
      <c r="AM2602" s="125"/>
      <c r="AN2602" s="125"/>
      <c r="AO2602" s="66"/>
      <c r="AP2602" s="125"/>
      <c r="AQ2602" s="125"/>
      <c r="AR2602" s="125"/>
      <c r="AS2602" s="125"/>
      <c r="AT2602" s="125"/>
      <c r="AU2602" s="125"/>
      <c r="AV2602" s="125"/>
      <c r="AW2602" s="126"/>
      <c r="AX2602" s="126"/>
      <c r="AY2602" s="126"/>
      <c r="AZ2602" s="125"/>
      <c r="BA2602" s="125"/>
      <c r="BB2602" s="65"/>
      <c r="BC2602" s="65"/>
      <c r="BD2602" s="128"/>
      <c r="BE2602" s="127"/>
      <c r="BF2602" s="126"/>
      <c r="BG2602" s="126"/>
      <c r="BH2602" s="126"/>
      <c r="BI2602" s="125"/>
      <c r="BJ2602" s="125"/>
      <c r="BK2602" s="125"/>
      <c r="BL2602" s="125"/>
      <c r="BM2602" s="125"/>
      <c r="BN2602" s="125"/>
      <c r="BO2602" s="129"/>
      <c r="BP2602" s="66"/>
      <c r="BQ2602" s="129"/>
      <c r="BR2602" s="125"/>
      <c r="BS2602" s="125"/>
      <c r="BT2602" s="125"/>
      <c r="BU2602" s="125"/>
      <c r="BV2602" s="125"/>
      <c r="BW2602" s="125"/>
      <c r="BX2602" s="126"/>
      <c r="BY2602" s="126"/>
      <c r="BZ2602" s="126"/>
      <c r="CA2602" s="125"/>
      <c r="CB2602" s="125"/>
    </row>
    <row r="2603" spans="1:80" x14ac:dyDescent="0.3">
      <c r="A2603" s="65"/>
      <c r="B2603" s="70"/>
      <c r="C2603" s="70"/>
      <c r="D2603" s="71"/>
      <c r="E2603" s="71"/>
      <c r="F2603" s="71"/>
      <c r="G2603" s="70"/>
      <c r="H2603" s="70"/>
      <c r="I2603" s="70"/>
      <c r="J2603" s="70"/>
      <c r="K2603" s="70"/>
      <c r="L2603" s="70"/>
      <c r="M2603" s="70"/>
      <c r="N2603" s="194"/>
      <c r="O2603" s="80"/>
      <c r="P2603" s="75"/>
      <c r="Q2603" s="75"/>
      <c r="R2603" s="75"/>
      <c r="S2603" s="75"/>
      <c r="T2603" s="75"/>
      <c r="U2603" s="75"/>
      <c r="V2603" s="74"/>
      <c r="W2603" s="74"/>
      <c r="X2603" s="74"/>
      <c r="Y2603" s="73"/>
      <c r="Z2603" s="72"/>
      <c r="AA2603" s="65"/>
      <c r="AB2603" s="65"/>
      <c r="AC2603" s="128"/>
      <c r="AD2603" s="127"/>
      <c r="AE2603" s="126"/>
      <c r="AF2603" s="126"/>
      <c r="AG2603" s="126"/>
      <c r="AH2603" s="125"/>
      <c r="AI2603" s="125"/>
      <c r="AJ2603" s="125"/>
      <c r="AK2603" s="125"/>
      <c r="AL2603" s="125"/>
      <c r="AM2603" s="125"/>
      <c r="AN2603" s="125"/>
      <c r="AO2603" s="66"/>
      <c r="AP2603" s="125"/>
      <c r="AQ2603" s="125"/>
      <c r="AR2603" s="125"/>
      <c r="AS2603" s="125"/>
      <c r="AT2603" s="125"/>
      <c r="AU2603" s="125"/>
      <c r="AV2603" s="125"/>
      <c r="AW2603" s="126"/>
      <c r="AX2603" s="126"/>
      <c r="AY2603" s="126"/>
      <c r="AZ2603" s="125"/>
      <c r="BA2603" s="125"/>
      <c r="BB2603" s="65"/>
      <c r="BC2603" s="65"/>
      <c r="BD2603" s="128"/>
      <c r="BE2603" s="127"/>
      <c r="BF2603" s="126"/>
      <c r="BG2603" s="126"/>
      <c r="BH2603" s="126"/>
      <c r="BI2603" s="125"/>
      <c r="BJ2603" s="125"/>
      <c r="BK2603" s="125"/>
      <c r="BL2603" s="125"/>
      <c r="BM2603" s="125"/>
      <c r="BN2603" s="125"/>
      <c r="BO2603" s="129"/>
      <c r="BP2603" s="66"/>
      <c r="BQ2603" s="129"/>
      <c r="BR2603" s="125"/>
      <c r="BS2603" s="125"/>
      <c r="BT2603" s="125"/>
      <c r="BU2603" s="125"/>
      <c r="BV2603" s="125"/>
      <c r="BW2603" s="125"/>
      <c r="BX2603" s="126"/>
      <c r="BY2603" s="126"/>
      <c r="BZ2603" s="126"/>
      <c r="CA2603" s="125"/>
      <c r="CB2603" s="125"/>
    </row>
    <row r="2604" spans="1:80" x14ac:dyDescent="0.3">
      <c r="A2604" s="65"/>
      <c r="B2604" s="70"/>
      <c r="C2604" s="70"/>
      <c r="D2604" s="71"/>
      <c r="E2604" s="71"/>
      <c r="F2604" s="71"/>
      <c r="G2604" s="70"/>
      <c r="H2604" s="70"/>
      <c r="I2604" s="70"/>
      <c r="J2604" s="70"/>
      <c r="K2604" s="70"/>
      <c r="L2604" s="70"/>
      <c r="M2604" s="70"/>
      <c r="N2604" s="194"/>
      <c r="O2604" s="80"/>
      <c r="P2604" s="75"/>
      <c r="Q2604" s="75"/>
      <c r="R2604" s="75"/>
      <c r="S2604" s="75"/>
      <c r="T2604" s="75"/>
      <c r="U2604" s="75"/>
      <c r="V2604" s="74"/>
      <c r="W2604" s="74"/>
      <c r="X2604" s="74"/>
      <c r="Y2604" s="73"/>
      <c r="Z2604" s="72"/>
      <c r="AA2604" s="65"/>
      <c r="AB2604" s="65"/>
      <c r="AC2604" s="128"/>
      <c r="AD2604" s="127"/>
      <c r="AE2604" s="126"/>
      <c r="AF2604" s="126"/>
      <c r="AG2604" s="126"/>
      <c r="AH2604" s="125"/>
      <c r="AI2604" s="125"/>
      <c r="AJ2604" s="125"/>
      <c r="AK2604" s="125"/>
      <c r="AL2604" s="125"/>
      <c r="AM2604" s="125"/>
      <c r="AN2604" s="125"/>
      <c r="AO2604" s="66"/>
      <c r="AP2604" s="125"/>
      <c r="AQ2604" s="125"/>
      <c r="AR2604" s="125"/>
      <c r="AS2604" s="125"/>
      <c r="AT2604" s="125"/>
      <c r="AU2604" s="125"/>
      <c r="AV2604" s="125"/>
      <c r="AW2604" s="126"/>
      <c r="AX2604" s="126"/>
      <c r="AY2604" s="126"/>
      <c r="AZ2604" s="125"/>
      <c r="BA2604" s="125"/>
      <c r="BB2604" s="65"/>
      <c r="BC2604" s="65"/>
      <c r="BD2604" s="128"/>
      <c r="BE2604" s="127"/>
      <c r="BF2604" s="126"/>
      <c r="BG2604" s="126"/>
      <c r="BH2604" s="126"/>
      <c r="BI2604" s="125"/>
      <c r="BJ2604" s="125"/>
      <c r="BK2604" s="125"/>
      <c r="BL2604" s="125"/>
      <c r="BM2604" s="125"/>
      <c r="BN2604" s="125"/>
      <c r="BO2604" s="129"/>
      <c r="BP2604" s="66"/>
      <c r="BQ2604" s="129"/>
      <c r="BR2604" s="125"/>
      <c r="BS2604" s="125"/>
      <c r="BT2604" s="125"/>
      <c r="BU2604" s="125"/>
      <c r="BV2604" s="125"/>
      <c r="BW2604" s="125"/>
      <c r="BX2604" s="126"/>
      <c r="BY2604" s="126"/>
      <c r="BZ2604" s="126"/>
      <c r="CA2604" s="125"/>
      <c r="CB2604" s="125"/>
    </row>
    <row r="2605" spans="1:80" x14ac:dyDescent="0.3">
      <c r="A2605" s="65"/>
      <c r="B2605" s="70"/>
      <c r="C2605" s="70"/>
      <c r="D2605" s="71"/>
      <c r="E2605" s="71"/>
      <c r="F2605" s="71"/>
      <c r="G2605" s="70"/>
      <c r="H2605" s="70"/>
      <c r="I2605" s="70"/>
      <c r="J2605" s="70"/>
      <c r="K2605" s="70"/>
      <c r="L2605" s="70"/>
      <c r="M2605" s="70"/>
      <c r="N2605" s="194"/>
      <c r="O2605" s="80"/>
      <c r="P2605" s="75"/>
      <c r="Q2605" s="75"/>
      <c r="R2605" s="75"/>
      <c r="S2605" s="75"/>
      <c r="T2605" s="75"/>
      <c r="U2605" s="75"/>
      <c r="V2605" s="74"/>
      <c r="W2605" s="74"/>
      <c r="X2605" s="74"/>
      <c r="Y2605" s="73"/>
      <c r="Z2605" s="72"/>
      <c r="AA2605" s="65"/>
      <c r="AB2605" s="65"/>
      <c r="AC2605" s="128"/>
      <c r="AD2605" s="127"/>
      <c r="AE2605" s="126"/>
      <c r="AF2605" s="126"/>
      <c r="AG2605" s="126"/>
      <c r="AH2605" s="125"/>
      <c r="AI2605" s="125"/>
      <c r="AJ2605" s="125"/>
      <c r="AK2605" s="125"/>
      <c r="AL2605" s="125"/>
      <c r="AM2605" s="125"/>
      <c r="AN2605" s="125"/>
      <c r="AO2605" s="66"/>
      <c r="AP2605" s="125"/>
      <c r="AQ2605" s="125"/>
      <c r="AR2605" s="125"/>
      <c r="AS2605" s="125"/>
      <c r="AT2605" s="125"/>
      <c r="AU2605" s="125"/>
      <c r="AV2605" s="125"/>
      <c r="AW2605" s="126"/>
      <c r="AX2605" s="126"/>
      <c r="AY2605" s="126"/>
      <c r="AZ2605" s="125"/>
      <c r="BA2605" s="125"/>
      <c r="BB2605" s="65"/>
      <c r="BC2605" s="65"/>
      <c r="BD2605" s="128"/>
      <c r="BE2605" s="127"/>
      <c r="BF2605" s="126"/>
      <c r="BG2605" s="126"/>
      <c r="BH2605" s="126"/>
      <c r="BI2605" s="125"/>
      <c r="BJ2605" s="125"/>
      <c r="BK2605" s="125"/>
      <c r="BL2605" s="125"/>
      <c r="BM2605" s="125"/>
      <c r="BN2605" s="125"/>
      <c r="BO2605" s="129"/>
      <c r="BP2605" s="66"/>
      <c r="BQ2605" s="129"/>
      <c r="BR2605" s="125"/>
      <c r="BS2605" s="125"/>
      <c r="BT2605" s="125"/>
      <c r="BU2605" s="125"/>
      <c r="BV2605" s="125"/>
      <c r="BW2605" s="125"/>
      <c r="BX2605" s="126"/>
      <c r="BY2605" s="126"/>
      <c r="BZ2605" s="126"/>
      <c r="CA2605" s="125"/>
      <c r="CB2605" s="125"/>
    </row>
    <row r="2606" spans="1:80" x14ac:dyDescent="0.3">
      <c r="A2606" s="65"/>
      <c r="B2606" s="70"/>
      <c r="C2606" s="70"/>
      <c r="D2606" s="71"/>
      <c r="E2606" s="71"/>
      <c r="F2606" s="71"/>
      <c r="G2606" s="70"/>
      <c r="H2606" s="70"/>
      <c r="I2606" s="70"/>
      <c r="J2606" s="70"/>
      <c r="K2606" s="70"/>
      <c r="L2606" s="70"/>
      <c r="M2606" s="70"/>
      <c r="N2606" s="195"/>
      <c r="O2606" s="70"/>
      <c r="P2606" s="70"/>
      <c r="Q2606" s="70"/>
      <c r="R2606" s="70"/>
      <c r="S2606" s="70"/>
      <c r="T2606" s="70"/>
      <c r="U2606" s="70"/>
      <c r="V2606" s="71"/>
      <c r="W2606" s="71"/>
      <c r="X2606" s="71"/>
      <c r="Y2606" s="70"/>
      <c r="Z2606" s="70"/>
      <c r="AA2606" s="65"/>
      <c r="AB2606" s="65"/>
      <c r="AC2606" s="128"/>
      <c r="AD2606" s="127"/>
      <c r="AE2606" s="126"/>
      <c r="AF2606" s="126"/>
      <c r="AG2606" s="126"/>
      <c r="AH2606" s="125"/>
      <c r="AI2606" s="125"/>
      <c r="AJ2606" s="125"/>
      <c r="AK2606" s="125"/>
      <c r="AL2606" s="125"/>
      <c r="AM2606" s="125"/>
      <c r="AN2606" s="125"/>
      <c r="AO2606" s="66"/>
      <c r="AP2606" s="125"/>
      <c r="AQ2606" s="125"/>
      <c r="AR2606" s="125"/>
      <c r="AS2606" s="125"/>
      <c r="AT2606" s="125"/>
      <c r="AU2606" s="125"/>
      <c r="AV2606" s="125"/>
      <c r="AW2606" s="126"/>
      <c r="AX2606" s="126"/>
      <c r="AY2606" s="126"/>
      <c r="AZ2606" s="125"/>
      <c r="BA2606" s="125"/>
      <c r="BB2606" s="65"/>
      <c r="BC2606" s="65"/>
      <c r="BD2606" s="128"/>
      <c r="BE2606" s="127"/>
      <c r="BF2606" s="126"/>
      <c r="BG2606" s="126"/>
      <c r="BH2606" s="126"/>
      <c r="BI2606" s="125"/>
      <c r="BJ2606" s="125"/>
      <c r="BK2606" s="125"/>
      <c r="BL2606" s="125"/>
      <c r="BM2606" s="125"/>
      <c r="BN2606" s="125"/>
      <c r="BO2606" s="129"/>
      <c r="BP2606" s="66"/>
      <c r="BQ2606" s="129"/>
      <c r="BR2606" s="125"/>
      <c r="BS2606" s="125"/>
      <c r="BT2606" s="125"/>
      <c r="BU2606" s="125"/>
      <c r="BV2606" s="125"/>
      <c r="BW2606" s="125"/>
      <c r="BX2606" s="126"/>
      <c r="BY2606" s="126"/>
      <c r="BZ2606" s="126"/>
      <c r="CA2606" s="125"/>
      <c r="CB2606" s="125"/>
    </row>
    <row r="2607" spans="1:80" x14ac:dyDescent="0.3">
      <c r="A2607" s="65"/>
      <c r="B2607" s="72"/>
      <c r="C2607" s="73"/>
      <c r="D2607" s="74"/>
      <c r="E2607" s="74"/>
      <c r="F2607" s="74"/>
      <c r="G2607" s="75"/>
      <c r="H2607" s="75"/>
      <c r="I2607" s="75"/>
      <c r="J2607" s="75"/>
      <c r="K2607" s="75"/>
      <c r="L2607" s="75"/>
      <c r="M2607" s="80"/>
      <c r="N2607" s="194"/>
      <c r="O2607" s="70"/>
      <c r="P2607" s="70"/>
      <c r="Q2607" s="70"/>
      <c r="R2607" s="70"/>
      <c r="S2607" s="70"/>
      <c r="T2607" s="70"/>
      <c r="U2607" s="70"/>
      <c r="V2607" s="71"/>
      <c r="W2607" s="71"/>
      <c r="X2607" s="71"/>
      <c r="Y2607" s="70"/>
      <c r="Z2607" s="70"/>
      <c r="AA2607" s="65"/>
      <c r="AB2607" s="65"/>
      <c r="AC2607" s="128"/>
      <c r="AD2607" s="127"/>
      <c r="AE2607" s="126"/>
      <c r="AF2607" s="126"/>
      <c r="AG2607" s="126"/>
      <c r="AH2607" s="125"/>
      <c r="AI2607" s="125"/>
      <c r="AJ2607" s="125"/>
      <c r="AK2607" s="125"/>
      <c r="AL2607" s="125"/>
      <c r="AM2607" s="125"/>
      <c r="AN2607" s="125"/>
      <c r="AO2607" s="66"/>
      <c r="AP2607" s="125"/>
      <c r="AQ2607" s="125"/>
      <c r="AR2607" s="125"/>
      <c r="AS2607" s="125"/>
      <c r="AT2607" s="125"/>
      <c r="AU2607" s="125"/>
      <c r="AV2607" s="125"/>
      <c r="AW2607" s="126"/>
      <c r="AX2607" s="126"/>
      <c r="AY2607" s="126"/>
      <c r="AZ2607" s="125"/>
      <c r="BA2607" s="125"/>
      <c r="BB2607" s="65"/>
      <c r="BC2607" s="65"/>
      <c r="BD2607" s="128"/>
      <c r="BE2607" s="127"/>
      <c r="BF2607" s="126"/>
      <c r="BG2607" s="126"/>
      <c r="BH2607" s="126"/>
      <c r="BI2607" s="125"/>
      <c r="BJ2607" s="125"/>
      <c r="BK2607" s="125"/>
      <c r="BL2607" s="125"/>
      <c r="BM2607" s="125"/>
      <c r="BN2607" s="125"/>
      <c r="BO2607" s="129"/>
      <c r="BP2607" s="66"/>
      <c r="BQ2607" s="129"/>
      <c r="BR2607" s="125"/>
      <c r="BS2607" s="125"/>
      <c r="BT2607" s="125"/>
      <c r="BU2607" s="125"/>
      <c r="BV2607" s="125"/>
      <c r="BW2607" s="125"/>
      <c r="BX2607" s="126"/>
      <c r="BY2607" s="126"/>
      <c r="BZ2607" s="126"/>
      <c r="CA2607" s="125"/>
      <c r="CB2607" s="125"/>
    </row>
    <row r="2608" spans="1:80" x14ac:dyDescent="0.3">
      <c r="A2608" s="65"/>
      <c r="B2608" s="72"/>
      <c r="C2608" s="73"/>
      <c r="D2608" s="74"/>
      <c r="E2608" s="74"/>
      <c r="F2608" s="74"/>
      <c r="G2608" s="75"/>
      <c r="H2608" s="75"/>
      <c r="I2608" s="75"/>
      <c r="J2608" s="75"/>
      <c r="K2608" s="75"/>
      <c r="L2608" s="75"/>
      <c r="M2608" s="80"/>
      <c r="N2608" s="194"/>
      <c r="O2608" s="70"/>
      <c r="P2608" s="70"/>
      <c r="Q2608" s="70"/>
      <c r="R2608" s="70"/>
      <c r="S2608" s="70"/>
      <c r="T2608" s="70"/>
      <c r="U2608" s="70"/>
      <c r="V2608" s="71"/>
      <c r="W2608" s="71"/>
      <c r="X2608" s="71"/>
      <c r="Y2608" s="70"/>
      <c r="Z2608" s="70"/>
      <c r="AA2608" s="65"/>
      <c r="AB2608" s="65"/>
      <c r="AC2608" s="128"/>
      <c r="AD2608" s="127"/>
      <c r="AE2608" s="126"/>
      <c r="AF2608" s="126"/>
      <c r="AG2608" s="126"/>
      <c r="AH2608" s="125"/>
      <c r="AI2608" s="125"/>
      <c r="AJ2608" s="125"/>
      <c r="AK2608" s="125"/>
      <c r="AL2608" s="125"/>
      <c r="AM2608" s="125"/>
      <c r="AN2608" s="125"/>
      <c r="AO2608" s="66"/>
      <c r="AP2608" s="125"/>
      <c r="AQ2608" s="125"/>
      <c r="AR2608" s="125"/>
      <c r="AS2608" s="125"/>
      <c r="AT2608" s="125"/>
      <c r="AU2608" s="125"/>
      <c r="AV2608" s="125"/>
      <c r="AW2608" s="126"/>
      <c r="AX2608" s="126"/>
      <c r="AY2608" s="126"/>
      <c r="AZ2608" s="125"/>
      <c r="BA2608" s="125"/>
      <c r="BB2608" s="65"/>
      <c r="BC2608" s="65"/>
      <c r="BD2608" s="128"/>
      <c r="BE2608" s="127"/>
      <c r="BF2608" s="126"/>
      <c r="BG2608" s="126"/>
      <c r="BH2608" s="126"/>
      <c r="BI2608" s="125"/>
      <c r="BJ2608" s="125"/>
      <c r="BK2608" s="125"/>
      <c r="BL2608" s="125"/>
      <c r="BM2608" s="125"/>
      <c r="BN2608" s="125"/>
      <c r="BO2608" s="129"/>
      <c r="BP2608" s="66"/>
      <c r="BQ2608" s="129"/>
      <c r="BR2608" s="125"/>
      <c r="BS2608" s="125"/>
      <c r="BT2608" s="125"/>
      <c r="BU2608" s="125"/>
      <c r="BV2608" s="125"/>
      <c r="BW2608" s="125"/>
      <c r="BX2608" s="126"/>
      <c r="BY2608" s="126"/>
      <c r="BZ2608" s="126"/>
      <c r="CA2608" s="125"/>
      <c r="CB2608" s="125"/>
    </row>
    <row r="2609" spans="1:80" x14ac:dyDescent="0.3">
      <c r="A2609" s="65"/>
      <c r="B2609" s="72"/>
      <c r="C2609" s="73"/>
      <c r="D2609" s="74"/>
      <c r="E2609" s="74"/>
      <c r="F2609" s="74"/>
      <c r="G2609" s="75"/>
      <c r="H2609" s="75"/>
      <c r="I2609" s="75"/>
      <c r="J2609" s="75"/>
      <c r="K2609" s="75"/>
      <c r="L2609" s="75"/>
      <c r="M2609" s="80"/>
      <c r="N2609" s="194"/>
      <c r="O2609" s="70"/>
      <c r="P2609" s="70"/>
      <c r="Q2609" s="70"/>
      <c r="R2609" s="70"/>
      <c r="S2609" s="70"/>
      <c r="T2609" s="70"/>
      <c r="U2609" s="70"/>
      <c r="V2609" s="71"/>
      <c r="W2609" s="71"/>
      <c r="X2609" s="71"/>
      <c r="Y2609" s="70"/>
      <c r="Z2609" s="70"/>
      <c r="AA2609" s="65"/>
      <c r="AB2609" s="65"/>
      <c r="AC2609" s="65"/>
      <c r="AD2609" s="65"/>
      <c r="AE2609" s="65"/>
      <c r="AF2609" s="65"/>
      <c r="AG2609" s="65"/>
      <c r="AH2609" s="65"/>
      <c r="AI2609" s="65"/>
      <c r="AJ2609" s="65"/>
      <c r="AK2609" s="65"/>
      <c r="AL2609" s="65"/>
      <c r="AM2609" s="65"/>
      <c r="AN2609" s="125"/>
      <c r="AO2609" s="66"/>
      <c r="AP2609" s="125"/>
      <c r="AQ2609" s="65"/>
      <c r="AR2609" s="65"/>
      <c r="AS2609" s="65"/>
      <c r="AT2609" s="65"/>
      <c r="AU2609" s="65"/>
      <c r="AV2609" s="65"/>
      <c r="AW2609" s="65"/>
      <c r="AX2609" s="65"/>
      <c r="AY2609" s="65"/>
      <c r="AZ2609" s="65"/>
      <c r="BA2609" s="65"/>
      <c r="BB2609" s="65"/>
      <c r="BC2609" s="65"/>
      <c r="BD2609" s="65"/>
      <c r="BE2609" s="65"/>
      <c r="BF2609" s="65"/>
      <c r="BG2609" s="65"/>
      <c r="BH2609" s="65"/>
      <c r="BI2609" s="65"/>
      <c r="BJ2609" s="65"/>
      <c r="BK2609" s="65"/>
      <c r="BL2609" s="65"/>
      <c r="BM2609" s="65"/>
      <c r="BN2609" s="65"/>
      <c r="BO2609" s="65"/>
      <c r="BP2609" s="66"/>
      <c r="BQ2609" s="65"/>
      <c r="BR2609" s="65"/>
      <c r="BS2609" s="65"/>
      <c r="BT2609" s="65"/>
      <c r="BU2609" s="65"/>
      <c r="BV2609" s="65"/>
      <c r="BW2609" s="65"/>
      <c r="BX2609" s="65"/>
      <c r="BY2609" s="65"/>
      <c r="BZ2609" s="65"/>
      <c r="CA2609" s="65"/>
      <c r="CB2609" s="65"/>
    </row>
    <row r="2610" spans="1:80" x14ac:dyDescent="0.3">
      <c r="A2610" s="65"/>
      <c r="B2610" s="72"/>
      <c r="C2610" s="73"/>
      <c r="D2610" s="74"/>
      <c r="E2610" s="74"/>
      <c r="F2610" s="74"/>
      <c r="G2610" s="75"/>
      <c r="H2610" s="75"/>
      <c r="I2610" s="75"/>
      <c r="J2610" s="75"/>
      <c r="K2610" s="75"/>
      <c r="L2610" s="75"/>
      <c r="M2610" s="80"/>
      <c r="N2610" s="194"/>
      <c r="O2610" s="70"/>
      <c r="P2610" s="70"/>
      <c r="Q2610" s="70"/>
      <c r="R2610" s="70"/>
      <c r="S2610" s="70"/>
      <c r="T2610" s="70"/>
      <c r="U2610" s="70"/>
      <c r="V2610" s="71"/>
      <c r="W2610" s="71"/>
      <c r="X2610" s="71"/>
      <c r="Y2610" s="70"/>
      <c r="Z2610" s="70"/>
      <c r="AA2610" s="65"/>
      <c r="AB2610" s="65"/>
      <c r="AC2610" s="82"/>
      <c r="AD2610" s="82"/>
      <c r="AE2610" s="82"/>
      <c r="AF2610" s="82"/>
      <c r="AG2610" s="82"/>
      <c r="AH2610" s="82"/>
      <c r="AI2610" s="82"/>
      <c r="AJ2610" s="82"/>
      <c r="AK2610" s="82"/>
      <c r="AL2610" s="82"/>
      <c r="AM2610" s="82"/>
      <c r="AN2610" s="114"/>
      <c r="AO2610" s="82"/>
      <c r="AP2610" s="114"/>
      <c r="AQ2610" s="82"/>
      <c r="AR2610" s="82"/>
      <c r="AS2610" s="82"/>
      <c r="AT2610" s="82"/>
      <c r="AU2610" s="82"/>
      <c r="AV2610" s="82"/>
      <c r="AW2610" s="82"/>
      <c r="AX2610" s="82"/>
      <c r="AY2610" s="82"/>
      <c r="AZ2610" s="82"/>
      <c r="BA2610" s="82"/>
      <c r="BB2610" s="65"/>
      <c r="BC2610" s="65"/>
      <c r="BD2610" s="82"/>
      <c r="BE2610" s="82"/>
      <c r="BF2610" s="82"/>
      <c r="BG2610" s="82"/>
      <c r="BH2610" s="82"/>
      <c r="BI2610" s="82"/>
      <c r="BJ2610" s="82"/>
      <c r="BK2610" s="82"/>
      <c r="BL2610" s="82"/>
      <c r="BM2610" s="82"/>
      <c r="BN2610" s="82"/>
      <c r="BO2610" s="82"/>
      <c r="BP2610" s="82"/>
      <c r="BQ2610" s="82"/>
      <c r="BR2610" s="82"/>
      <c r="BS2610" s="82"/>
      <c r="BT2610" s="82"/>
      <c r="BU2610" s="82"/>
      <c r="BV2610" s="82"/>
      <c r="BW2610" s="82"/>
      <c r="BX2610" s="82"/>
      <c r="BY2610" s="82"/>
      <c r="BZ2610" s="82"/>
      <c r="CA2610" s="82"/>
      <c r="CB2610" s="82"/>
    </row>
    <row r="2611" spans="1:80" x14ac:dyDescent="0.3">
      <c r="A2611" s="65"/>
      <c r="B2611" s="72"/>
      <c r="C2611" s="73"/>
      <c r="D2611" s="74"/>
      <c r="E2611" s="74"/>
      <c r="F2611" s="74"/>
      <c r="G2611" s="75"/>
      <c r="H2611" s="75"/>
      <c r="I2611" s="75"/>
      <c r="J2611" s="75"/>
      <c r="K2611" s="75"/>
      <c r="L2611" s="75"/>
      <c r="M2611" s="80"/>
      <c r="N2611" s="194"/>
      <c r="O2611" s="70"/>
      <c r="P2611" s="70"/>
      <c r="Q2611" s="70"/>
      <c r="R2611" s="70"/>
      <c r="S2611" s="70"/>
      <c r="T2611" s="70"/>
      <c r="U2611" s="70"/>
      <c r="V2611" s="71"/>
      <c r="W2611" s="71"/>
      <c r="X2611" s="71"/>
      <c r="Y2611" s="70"/>
      <c r="Z2611" s="70"/>
      <c r="AA2611" s="65"/>
      <c r="AB2611" s="65"/>
      <c r="AC2611" s="65"/>
      <c r="AD2611" s="65"/>
      <c r="AE2611" s="130"/>
      <c r="AF2611" s="130"/>
      <c r="AG2611" s="130"/>
      <c r="AH2611" s="131"/>
      <c r="AI2611" s="131"/>
      <c r="AJ2611" s="131"/>
      <c r="AK2611" s="131"/>
      <c r="AL2611" s="131"/>
      <c r="AM2611" s="131"/>
      <c r="AN2611" s="125"/>
      <c r="AO2611" s="82"/>
      <c r="AP2611" s="125"/>
      <c r="AQ2611" s="131"/>
      <c r="AR2611" s="131"/>
      <c r="AS2611" s="131"/>
      <c r="AT2611" s="131"/>
      <c r="AU2611" s="131"/>
      <c r="AV2611" s="131"/>
      <c r="AW2611" s="130"/>
      <c r="AX2611" s="130"/>
      <c r="AY2611" s="130"/>
      <c r="AZ2611" s="65"/>
      <c r="BA2611" s="65"/>
      <c r="BB2611" s="65"/>
      <c r="BC2611" s="65"/>
      <c r="BD2611" s="65"/>
      <c r="BE2611" s="65"/>
      <c r="BF2611" s="130"/>
      <c r="BG2611" s="130"/>
      <c r="BH2611" s="130"/>
      <c r="BI2611" s="131"/>
      <c r="BJ2611" s="131"/>
      <c r="BK2611" s="131"/>
      <c r="BL2611" s="131"/>
      <c r="BM2611" s="131"/>
      <c r="BN2611" s="131"/>
      <c r="BO2611" s="132"/>
      <c r="BP2611" s="82"/>
      <c r="BQ2611" s="132"/>
      <c r="BR2611" s="131"/>
      <c r="BS2611" s="131"/>
      <c r="BT2611" s="131"/>
      <c r="BU2611" s="131"/>
      <c r="BV2611" s="131"/>
      <c r="BW2611" s="131"/>
      <c r="BX2611" s="130"/>
      <c r="BY2611" s="130"/>
      <c r="BZ2611" s="130"/>
      <c r="CA2611" s="65"/>
      <c r="CB2611" s="65"/>
    </row>
    <row r="2612" spans="1:80" x14ac:dyDescent="0.3">
      <c r="A2612" s="65"/>
      <c r="B2612" s="72"/>
      <c r="C2612" s="73"/>
      <c r="D2612" s="74"/>
      <c r="E2612" s="74"/>
      <c r="F2612" s="74"/>
      <c r="G2612" s="75"/>
      <c r="H2612" s="75"/>
      <c r="I2612" s="75"/>
      <c r="J2612" s="75"/>
      <c r="K2612" s="75"/>
      <c r="L2612" s="75"/>
      <c r="M2612" s="80"/>
      <c r="N2612" s="194"/>
      <c r="O2612" s="70"/>
      <c r="P2612" s="70"/>
      <c r="Q2612" s="70"/>
      <c r="R2612" s="70"/>
      <c r="S2612" s="70"/>
      <c r="T2612" s="70"/>
      <c r="U2612" s="70"/>
      <c r="V2612" s="71"/>
      <c r="W2612" s="71"/>
      <c r="X2612" s="71"/>
      <c r="Y2612" s="70"/>
      <c r="Z2612" s="70"/>
      <c r="AA2612" s="65"/>
      <c r="AB2612" s="65"/>
      <c r="AC2612" s="128"/>
      <c r="AD2612" s="128"/>
      <c r="AE2612" s="130"/>
      <c r="AF2612" s="130"/>
      <c r="AG2612" s="130"/>
      <c r="AH2612" s="125"/>
      <c r="AI2612" s="125"/>
      <c r="AJ2612" s="125"/>
      <c r="AK2612" s="125"/>
      <c r="AL2612" s="125"/>
      <c r="AM2612" s="125"/>
      <c r="AN2612" s="125"/>
      <c r="AO2612" s="66"/>
      <c r="AP2612" s="125"/>
      <c r="AQ2612" s="125"/>
      <c r="AR2612" s="125"/>
      <c r="AS2612" s="125"/>
      <c r="AT2612" s="125"/>
      <c r="AU2612" s="125"/>
      <c r="AV2612" s="125"/>
      <c r="AW2612" s="130"/>
      <c r="AX2612" s="130"/>
      <c r="AY2612" s="130"/>
      <c r="AZ2612" s="128"/>
      <c r="BA2612" s="128"/>
      <c r="BB2612" s="65"/>
      <c r="BC2612" s="65"/>
      <c r="BD2612" s="128"/>
      <c r="BE2612" s="128"/>
      <c r="BF2612" s="130"/>
      <c r="BG2612" s="130"/>
      <c r="BH2612" s="130"/>
      <c r="BI2612" s="125"/>
      <c r="BJ2612" s="125"/>
      <c r="BK2612" s="125"/>
      <c r="BL2612" s="125"/>
      <c r="BM2612" s="125"/>
      <c r="BN2612" s="125"/>
      <c r="BO2612" s="133"/>
      <c r="BP2612" s="66"/>
      <c r="BQ2612" s="132"/>
      <c r="BR2612" s="125"/>
      <c r="BS2612" s="125"/>
      <c r="BT2612" s="125"/>
      <c r="BU2612" s="125"/>
      <c r="BV2612" s="125"/>
      <c r="BW2612" s="125"/>
      <c r="BX2612" s="130"/>
      <c r="BY2612" s="130"/>
      <c r="BZ2612" s="130"/>
      <c r="CA2612" s="128"/>
      <c r="CB2612" s="128"/>
    </row>
    <row r="2613" spans="1:80" x14ac:dyDescent="0.3">
      <c r="A2613" s="65"/>
      <c r="B2613" s="72"/>
      <c r="C2613" s="73"/>
      <c r="D2613" s="74"/>
      <c r="E2613" s="74"/>
      <c r="F2613" s="74"/>
      <c r="G2613" s="75"/>
      <c r="H2613" s="75"/>
      <c r="I2613" s="75"/>
      <c r="J2613" s="75"/>
      <c r="K2613" s="75"/>
      <c r="L2613" s="75"/>
      <c r="M2613" s="80"/>
      <c r="N2613" s="194"/>
      <c r="O2613" s="70"/>
      <c r="P2613" s="70"/>
      <c r="Q2613" s="70"/>
      <c r="R2613" s="70"/>
      <c r="S2613" s="70"/>
      <c r="T2613" s="70"/>
      <c r="U2613" s="70"/>
      <c r="V2613" s="71"/>
      <c r="W2613" s="71"/>
      <c r="X2613" s="71"/>
      <c r="Y2613" s="70"/>
      <c r="Z2613" s="70"/>
    </row>
    <row r="2614" spans="1:80" x14ac:dyDescent="0.3">
      <c r="A2614" s="65"/>
      <c r="B2614" s="72"/>
      <c r="C2614" s="73"/>
      <c r="D2614" s="74"/>
      <c r="E2614" s="74"/>
      <c r="F2614" s="74"/>
      <c r="G2614" s="75"/>
      <c r="H2614" s="75"/>
      <c r="I2614" s="75"/>
      <c r="J2614" s="75"/>
      <c r="K2614" s="75"/>
      <c r="L2614" s="75"/>
      <c r="M2614" s="80"/>
      <c r="N2614" s="194"/>
      <c r="O2614" s="70"/>
      <c r="P2614" s="70"/>
      <c r="Q2614" s="70"/>
      <c r="R2614" s="70"/>
      <c r="S2614" s="70"/>
      <c r="T2614" s="70"/>
      <c r="U2614" s="70"/>
      <c r="V2614" s="71"/>
      <c r="W2614" s="71"/>
      <c r="X2614" s="71"/>
      <c r="Y2614" s="70"/>
      <c r="Z2614" s="70"/>
      <c r="AA2614" s="65"/>
      <c r="AB2614" s="65"/>
      <c r="AC2614" s="103"/>
      <c r="AD2614" s="103"/>
      <c r="AE2614" s="65"/>
      <c r="AF2614" s="65"/>
      <c r="AG2614" s="103"/>
      <c r="AH2614" s="103"/>
      <c r="AI2614" s="65"/>
      <c r="AJ2614" s="65"/>
      <c r="AK2614" s="103"/>
      <c r="AL2614" s="103"/>
      <c r="AM2614" s="65"/>
      <c r="AN2614" s="103"/>
      <c r="AO2614" s="103"/>
      <c r="AP2614" s="103"/>
      <c r="AQ2614" s="65"/>
      <c r="AR2614" s="103"/>
      <c r="AS2614" s="103"/>
      <c r="AT2614" s="65"/>
      <c r="AU2614" s="65"/>
      <c r="AV2614" s="103"/>
      <c r="AW2614" s="103"/>
      <c r="AX2614" s="65"/>
      <c r="AY2614" s="65"/>
      <c r="AZ2614" s="103"/>
      <c r="BA2614" s="103"/>
      <c r="BB2614" s="65"/>
      <c r="BC2614" s="65"/>
      <c r="BD2614" s="103"/>
      <c r="BE2614" s="103"/>
      <c r="BF2614" s="65"/>
      <c r="BG2614" s="65"/>
      <c r="BH2614" s="103"/>
      <c r="BI2614" s="103"/>
      <c r="BJ2614" s="65"/>
      <c r="BK2614" s="65"/>
      <c r="BL2614" s="103"/>
      <c r="BM2614" s="103"/>
      <c r="BN2614" s="65"/>
      <c r="BO2614" s="103"/>
      <c r="BP2614" s="103"/>
      <c r="BQ2614" s="103"/>
      <c r="BR2614" s="65"/>
      <c r="BS2614" s="103"/>
      <c r="BT2614" s="103"/>
      <c r="BU2614" s="65"/>
      <c r="BV2614" s="65"/>
      <c r="BW2614" s="103"/>
      <c r="BX2614" s="103"/>
      <c r="BY2614" s="65"/>
      <c r="BZ2614" s="65"/>
      <c r="CA2614" s="103"/>
      <c r="CB2614" s="103"/>
    </row>
    <row r="2615" spans="1:80" x14ac:dyDescent="0.3">
      <c r="A2615" s="65"/>
      <c r="B2615" s="72"/>
      <c r="C2615" s="73"/>
      <c r="D2615" s="74"/>
      <c r="E2615" s="74"/>
      <c r="F2615" s="74"/>
      <c r="G2615" s="75"/>
      <c r="H2615" s="75"/>
      <c r="I2615" s="75"/>
      <c r="J2615" s="75"/>
      <c r="K2615" s="75"/>
      <c r="L2615" s="75"/>
      <c r="M2615" s="80"/>
      <c r="N2615" s="194"/>
      <c r="O2615" s="70"/>
      <c r="P2615" s="70"/>
      <c r="Q2615" s="70"/>
      <c r="R2615" s="70"/>
      <c r="S2615" s="70"/>
      <c r="T2615" s="70"/>
      <c r="U2615" s="70"/>
      <c r="V2615" s="71"/>
      <c r="W2615" s="71"/>
      <c r="X2615" s="71"/>
      <c r="Y2615" s="70"/>
      <c r="Z2615" s="70"/>
      <c r="AA2615" s="65"/>
      <c r="AB2615" s="65"/>
      <c r="AC2615" s="122"/>
      <c r="AD2615" s="122"/>
      <c r="AE2615" s="65"/>
      <c r="AF2615" s="65"/>
      <c r="AG2615" s="103"/>
      <c r="AH2615" s="122"/>
      <c r="AI2615" s="65"/>
      <c r="AJ2615" s="65"/>
      <c r="AK2615" s="90"/>
      <c r="AL2615" s="90"/>
      <c r="AM2615" s="65"/>
      <c r="AN2615" s="122"/>
      <c r="AO2615" s="122"/>
      <c r="AP2615" s="122"/>
      <c r="AQ2615" s="65"/>
      <c r="AR2615" s="112"/>
      <c r="AS2615" s="112"/>
      <c r="AT2615" s="124"/>
      <c r="AU2615" s="65"/>
      <c r="AV2615" s="122"/>
      <c r="AW2615" s="122"/>
      <c r="AX2615" s="65"/>
      <c r="AY2615" s="65"/>
      <c r="AZ2615" s="122"/>
      <c r="BA2615" s="122"/>
      <c r="BB2615" s="65"/>
      <c r="BC2615" s="65"/>
      <c r="BD2615" s="122"/>
      <c r="BE2615" s="122"/>
      <c r="BF2615" s="65"/>
      <c r="BG2615" s="65"/>
      <c r="BH2615" s="103"/>
      <c r="BI2615" s="122"/>
      <c r="BJ2615" s="65"/>
      <c r="BK2615" s="65"/>
      <c r="BL2615" s="90"/>
      <c r="BM2615" s="90"/>
      <c r="BN2615" s="65"/>
      <c r="BO2615" s="122"/>
      <c r="BP2615" s="122"/>
      <c r="BQ2615" s="122"/>
      <c r="BR2615" s="65"/>
      <c r="BS2615" s="112"/>
      <c r="BT2615" s="112"/>
      <c r="BU2615" s="124"/>
      <c r="BV2615" s="65"/>
      <c r="BW2615" s="122"/>
      <c r="BX2615" s="122"/>
      <c r="BY2615" s="65"/>
      <c r="BZ2615" s="65"/>
      <c r="CA2615" s="122"/>
      <c r="CB2615" s="122"/>
    </row>
    <row r="2616" spans="1:80" x14ac:dyDescent="0.3">
      <c r="A2616" s="65"/>
      <c r="B2616" s="72"/>
      <c r="C2616" s="73"/>
      <c r="D2616" s="74"/>
      <c r="E2616" s="74"/>
      <c r="F2616" s="74"/>
      <c r="G2616" s="75"/>
      <c r="H2616" s="75"/>
      <c r="I2616" s="75"/>
      <c r="J2616" s="75"/>
      <c r="K2616" s="75"/>
      <c r="L2616" s="75"/>
      <c r="M2616" s="80"/>
      <c r="N2616" s="194"/>
      <c r="O2616" s="70"/>
      <c r="P2616" s="70"/>
      <c r="Q2616" s="70"/>
      <c r="R2616" s="70"/>
      <c r="S2616" s="70"/>
      <c r="T2616" s="70"/>
      <c r="U2616" s="70"/>
      <c r="V2616" s="71"/>
      <c r="W2616" s="71"/>
      <c r="X2616" s="71"/>
      <c r="Y2616" s="70"/>
      <c r="Z2616" s="70"/>
      <c r="AA2616" s="65"/>
      <c r="AB2616" s="65"/>
      <c r="AC2616" s="65"/>
      <c r="AD2616" s="65"/>
      <c r="AE2616" s="65"/>
      <c r="AF2616" s="65"/>
      <c r="AG2616" s="65"/>
      <c r="AH2616" s="65"/>
      <c r="AI2616" s="65"/>
      <c r="AJ2616" s="65"/>
      <c r="AK2616" s="65"/>
      <c r="AL2616" s="65"/>
      <c r="AM2616" s="65"/>
      <c r="AN2616" s="125"/>
      <c r="AO2616" s="66"/>
      <c r="AP2616" s="125"/>
      <c r="AQ2616" s="65"/>
      <c r="AR2616" s="65"/>
      <c r="AS2616" s="65"/>
      <c r="AT2616" s="65"/>
      <c r="AU2616" s="65"/>
      <c r="AV2616" s="65"/>
      <c r="AW2616" s="65"/>
      <c r="AX2616" s="65"/>
      <c r="AY2616" s="65"/>
      <c r="AZ2616" s="65"/>
      <c r="BA2616" s="65"/>
      <c r="BB2616" s="65"/>
      <c r="BC2616" s="65"/>
      <c r="BD2616" s="65"/>
      <c r="BE2616" s="65"/>
      <c r="BF2616" s="65"/>
      <c r="BG2616" s="65"/>
      <c r="BH2616" s="65"/>
      <c r="BI2616" s="65"/>
      <c r="BJ2616" s="65"/>
      <c r="BK2616" s="65"/>
      <c r="BL2616" s="65"/>
      <c r="BM2616" s="65"/>
      <c r="BN2616" s="65"/>
      <c r="BO2616" s="65"/>
      <c r="BP2616" s="66"/>
      <c r="BQ2616" s="65"/>
      <c r="BR2616" s="65"/>
      <c r="BS2616" s="65"/>
      <c r="BT2616" s="65"/>
      <c r="BU2616" s="65"/>
      <c r="BV2616" s="65"/>
      <c r="BW2616" s="65"/>
      <c r="BX2616" s="65"/>
      <c r="BY2616" s="65"/>
      <c r="BZ2616" s="65"/>
      <c r="CA2616" s="65"/>
      <c r="CB2616" s="65"/>
    </row>
    <row r="2617" spans="1:80" x14ac:dyDescent="0.3">
      <c r="A2617" s="65"/>
      <c r="B2617" s="72"/>
      <c r="C2617" s="73"/>
      <c r="D2617" s="74"/>
      <c r="E2617" s="74"/>
      <c r="F2617" s="74"/>
      <c r="G2617" s="75"/>
      <c r="H2617" s="75"/>
      <c r="I2617" s="75"/>
      <c r="J2617" s="75"/>
      <c r="K2617" s="75"/>
      <c r="L2617" s="75"/>
      <c r="M2617" s="80"/>
      <c r="N2617" s="194"/>
      <c r="O2617" s="70"/>
      <c r="P2617" s="70"/>
      <c r="Q2617" s="70"/>
      <c r="R2617" s="70"/>
      <c r="S2617" s="70"/>
      <c r="T2617" s="70"/>
      <c r="U2617" s="70"/>
      <c r="V2617" s="71"/>
      <c r="W2617" s="71"/>
      <c r="X2617" s="71"/>
      <c r="Y2617" s="70"/>
      <c r="Z2617" s="70"/>
      <c r="AA2617" s="65"/>
      <c r="AB2617" s="65"/>
      <c r="AC2617" s="65"/>
      <c r="AD2617" s="65"/>
      <c r="AE2617" s="65"/>
      <c r="AF2617" s="65"/>
      <c r="AG2617" s="65"/>
      <c r="AH2617" s="65"/>
      <c r="AI2617" s="65"/>
      <c r="AJ2617" s="65"/>
      <c r="AK2617" s="65"/>
      <c r="AL2617" s="65"/>
      <c r="AM2617" s="65"/>
      <c r="AN2617" s="125"/>
      <c r="AO2617" s="66"/>
      <c r="AP2617" s="125"/>
      <c r="AQ2617" s="65"/>
      <c r="AR2617" s="65"/>
      <c r="AS2617" s="65"/>
      <c r="AT2617" s="65"/>
      <c r="AU2617" s="65"/>
      <c r="AV2617" s="65"/>
      <c r="AW2617" s="65"/>
      <c r="AX2617" s="65"/>
      <c r="AY2617" s="65"/>
      <c r="AZ2617" s="65"/>
      <c r="BA2617" s="65"/>
      <c r="BB2617" s="65"/>
      <c r="BC2617" s="65"/>
      <c r="BD2617" s="65"/>
      <c r="BE2617" s="65"/>
      <c r="BF2617" s="65"/>
      <c r="BG2617" s="65"/>
      <c r="BH2617" s="65"/>
      <c r="BI2617" s="65"/>
      <c r="BJ2617" s="65"/>
      <c r="BK2617" s="65"/>
      <c r="BL2617" s="65"/>
      <c r="BM2617" s="65"/>
      <c r="BN2617" s="65"/>
      <c r="BO2617" s="65"/>
      <c r="BP2617" s="66"/>
      <c r="BQ2617" s="65"/>
      <c r="BR2617" s="65"/>
      <c r="BS2617" s="65"/>
      <c r="BT2617" s="65"/>
      <c r="BU2617" s="65"/>
      <c r="BV2617" s="65"/>
      <c r="BW2617" s="65"/>
      <c r="BX2617" s="65"/>
      <c r="BY2617" s="65"/>
      <c r="BZ2617" s="65"/>
      <c r="CA2617" s="65"/>
      <c r="CB2617" s="65"/>
    </row>
    <row r="2618" spans="1:80" x14ac:dyDescent="0.3">
      <c r="A2618" s="65"/>
      <c r="B2618" s="72"/>
      <c r="C2618" s="73"/>
      <c r="D2618" s="74"/>
      <c r="E2618" s="74"/>
      <c r="F2618" s="74"/>
      <c r="G2618" s="75"/>
      <c r="H2618" s="75"/>
      <c r="I2618" s="75"/>
      <c r="J2618" s="75"/>
      <c r="K2618" s="75"/>
      <c r="L2618" s="75"/>
      <c r="M2618" s="80"/>
      <c r="N2618" s="194"/>
      <c r="O2618" s="70"/>
      <c r="P2618" s="70"/>
      <c r="Q2618" s="70"/>
      <c r="R2618" s="70"/>
      <c r="S2618" s="70"/>
      <c r="T2618" s="70"/>
      <c r="U2618" s="70"/>
      <c r="V2618" s="71"/>
      <c r="W2618" s="71"/>
      <c r="X2618" s="71"/>
      <c r="Y2618" s="70"/>
      <c r="Z2618" s="70"/>
      <c r="AA2618" s="65"/>
      <c r="AB2618" s="65"/>
      <c r="AC2618" s="82"/>
      <c r="AD2618" s="82"/>
      <c r="AE2618" s="82"/>
      <c r="AF2618" s="82"/>
      <c r="AG2618" s="82"/>
      <c r="AH2618" s="82"/>
      <c r="AI2618" s="82"/>
      <c r="AJ2618" s="82"/>
      <c r="AK2618" s="82"/>
      <c r="AL2618" s="82"/>
      <c r="AM2618" s="82"/>
      <c r="AN2618" s="114"/>
      <c r="AO2618" s="82"/>
      <c r="AP2618" s="114"/>
      <c r="AQ2618" s="82"/>
      <c r="AR2618" s="82"/>
      <c r="AS2618" s="82"/>
      <c r="AT2618" s="82"/>
      <c r="AU2618" s="82"/>
      <c r="AV2618" s="82"/>
      <c r="AW2618" s="82"/>
      <c r="AX2618" s="82"/>
      <c r="AY2618" s="82"/>
      <c r="AZ2618" s="82"/>
      <c r="BA2618" s="82"/>
      <c r="BB2618" s="65"/>
      <c r="BC2618" s="65"/>
      <c r="BD2618" s="82"/>
      <c r="BE2618" s="82"/>
      <c r="BF2618" s="82"/>
      <c r="BG2618" s="82"/>
      <c r="BH2618" s="82"/>
      <c r="BI2618" s="82"/>
      <c r="BJ2618" s="82"/>
      <c r="BK2618" s="82"/>
      <c r="BL2618" s="82"/>
      <c r="BM2618" s="82"/>
      <c r="BN2618" s="82"/>
      <c r="BO2618" s="82"/>
      <c r="BP2618" s="82"/>
      <c r="BQ2618" s="82"/>
      <c r="BR2618" s="82"/>
      <c r="BS2618" s="82"/>
      <c r="BT2618" s="82"/>
      <c r="BU2618" s="82"/>
      <c r="BV2618" s="82"/>
      <c r="BW2618" s="82"/>
      <c r="BX2618" s="82"/>
      <c r="BY2618" s="82"/>
      <c r="BZ2618" s="82"/>
      <c r="CA2618" s="82"/>
      <c r="CB2618" s="82"/>
    </row>
    <row r="2619" spans="1:80" x14ac:dyDescent="0.3">
      <c r="A2619" s="65"/>
      <c r="B2619" s="72"/>
      <c r="C2619" s="73"/>
      <c r="D2619" s="74"/>
      <c r="E2619" s="74"/>
      <c r="F2619" s="74"/>
      <c r="G2619" s="75"/>
      <c r="H2619" s="75"/>
      <c r="I2619" s="75"/>
      <c r="J2619" s="75"/>
      <c r="K2619" s="75"/>
      <c r="L2619" s="75"/>
      <c r="M2619" s="80"/>
      <c r="N2619" s="194"/>
      <c r="O2619" s="70"/>
      <c r="P2619" s="70"/>
      <c r="Q2619" s="70"/>
      <c r="R2619" s="70"/>
      <c r="S2619" s="70"/>
      <c r="T2619" s="70"/>
      <c r="U2619" s="70"/>
      <c r="V2619" s="71"/>
      <c r="W2619" s="71"/>
      <c r="X2619" s="71"/>
      <c r="Y2619" s="70"/>
      <c r="Z2619" s="70"/>
      <c r="AA2619" s="65"/>
      <c r="AB2619" s="65"/>
      <c r="AC2619" s="125"/>
      <c r="AD2619" s="125"/>
      <c r="AE2619" s="126"/>
      <c r="AF2619" s="126"/>
      <c r="AG2619" s="126"/>
      <c r="AH2619" s="125"/>
      <c r="AI2619" s="125"/>
      <c r="AJ2619" s="125"/>
      <c r="AK2619" s="125"/>
      <c r="AL2619" s="125"/>
      <c r="AM2619" s="125"/>
      <c r="AN2619" s="125"/>
      <c r="AO2619" s="66"/>
      <c r="AP2619" s="125"/>
      <c r="AQ2619" s="125"/>
      <c r="AR2619" s="125"/>
      <c r="AS2619" s="125"/>
      <c r="AT2619" s="125"/>
      <c r="AU2619" s="125"/>
      <c r="AV2619" s="125"/>
      <c r="AW2619" s="126"/>
      <c r="AX2619" s="126"/>
      <c r="AY2619" s="126"/>
      <c r="AZ2619" s="127"/>
      <c r="BA2619" s="128"/>
      <c r="BB2619" s="65"/>
      <c r="BC2619" s="65"/>
      <c r="BD2619" s="125"/>
      <c r="BE2619" s="125"/>
      <c r="BF2619" s="126"/>
      <c r="BG2619" s="126"/>
      <c r="BH2619" s="126"/>
      <c r="BI2619" s="125"/>
      <c r="BJ2619" s="125"/>
      <c r="BK2619" s="125"/>
      <c r="BL2619" s="125"/>
      <c r="BM2619" s="125"/>
      <c r="BN2619" s="125"/>
      <c r="BO2619" s="129"/>
      <c r="BP2619" s="66"/>
      <c r="BQ2619" s="129"/>
      <c r="BR2619" s="125"/>
      <c r="BS2619" s="125"/>
      <c r="BT2619" s="125"/>
      <c r="BU2619" s="125"/>
      <c r="BV2619" s="125"/>
      <c r="BW2619" s="125"/>
      <c r="BX2619" s="126"/>
      <c r="BY2619" s="126"/>
      <c r="BZ2619" s="126"/>
      <c r="CA2619" s="127"/>
      <c r="CB2619" s="128"/>
    </row>
    <row r="2620" spans="1:80" x14ac:dyDescent="0.3">
      <c r="A2620" s="65"/>
      <c r="B2620" s="72"/>
      <c r="C2620" s="73"/>
      <c r="D2620" s="74"/>
      <c r="E2620" s="74"/>
      <c r="F2620" s="74"/>
      <c r="G2620" s="75"/>
      <c r="H2620" s="75"/>
      <c r="I2620" s="75"/>
      <c r="J2620" s="75"/>
      <c r="K2620" s="75"/>
      <c r="L2620" s="75"/>
      <c r="M2620" s="80"/>
      <c r="N2620" s="194"/>
      <c r="O2620" s="70"/>
      <c r="P2620" s="70"/>
      <c r="Q2620" s="70"/>
      <c r="R2620" s="70"/>
      <c r="S2620" s="70"/>
      <c r="T2620" s="70"/>
      <c r="U2620" s="70"/>
      <c r="V2620" s="71"/>
      <c r="W2620" s="71"/>
      <c r="X2620" s="71"/>
      <c r="Y2620" s="70"/>
      <c r="Z2620" s="70"/>
      <c r="AA2620" s="65"/>
      <c r="AB2620" s="65"/>
      <c r="AC2620" s="125"/>
      <c r="AD2620" s="125"/>
      <c r="AE2620" s="126"/>
      <c r="AF2620" s="126"/>
      <c r="AG2620" s="126"/>
      <c r="AH2620" s="125"/>
      <c r="AI2620" s="125"/>
      <c r="AJ2620" s="125"/>
      <c r="AK2620" s="125"/>
      <c r="AL2620" s="125"/>
      <c r="AM2620" s="125"/>
      <c r="AN2620" s="125"/>
      <c r="AO2620" s="66"/>
      <c r="AP2620" s="125"/>
      <c r="AQ2620" s="125"/>
      <c r="AR2620" s="125"/>
      <c r="AS2620" s="125"/>
      <c r="AT2620" s="125"/>
      <c r="AU2620" s="125"/>
      <c r="AV2620" s="125"/>
      <c r="AW2620" s="126"/>
      <c r="AX2620" s="126"/>
      <c r="AY2620" s="126"/>
      <c r="AZ2620" s="127"/>
      <c r="BA2620" s="128"/>
      <c r="BB2620" s="65"/>
      <c r="BC2620" s="65"/>
      <c r="BD2620" s="125"/>
      <c r="BE2620" s="125"/>
      <c r="BF2620" s="126"/>
      <c r="BG2620" s="126"/>
      <c r="BH2620" s="126"/>
      <c r="BI2620" s="125"/>
      <c r="BJ2620" s="125"/>
      <c r="BK2620" s="125"/>
      <c r="BL2620" s="125"/>
      <c r="BM2620" s="125"/>
      <c r="BN2620" s="125"/>
      <c r="BO2620" s="129"/>
      <c r="BP2620" s="66"/>
      <c r="BQ2620" s="129"/>
      <c r="BR2620" s="125"/>
      <c r="BS2620" s="125"/>
      <c r="BT2620" s="125"/>
      <c r="BU2620" s="125"/>
      <c r="BV2620" s="125"/>
      <c r="BW2620" s="125"/>
      <c r="BX2620" s="126"/>
      <c r="BY2620" s="126"/>
      <c r="BZ2620" s="126"/>
      <c r="CA2620" s="127"/>
      <c r="CB2620" s="128"/>
    </row>
    <row r="2621" spans="1:80" x14ac:dyDescent="0.3">
      <c r="A2621" s="65"/>
      <c r="B2621" s="72"/>
      <c r="C2621" s="73"/>
      <c r="D2621" s="74"/>
      <c r="E2621" s="74"/>
      <c r="F2621" s="74"/>
      <c r="G2621" s="75"/>
      <c r="H2621" s="75"/>
      <c r="I2621" s="75"/>
      <c r="J2621" s="75"/>
      <c r="K2621" s="75"/>
      <c r="L2621" s="75"/>
      <c r="M2621" s="80"/>
      <c r="N2621" s="194"/>
      <c r="O2621" s="70"/>
      <c r="P2621" s="70"/>
      <c r="Q2621" s="70"/>
      <c r="R2621" s="70"/>
      <c r="S2621" s="70"/>
      <c r="T2621" s="70"/>
      <c r="U2621" s="70"/>
      <c r="V2621" s="71"/>
      <c r="W2621" s="71"/>
      <c r="X2621" s="71"/>
      <c r="Y2621" s="70"/>
      <c r="Z2621" s="70"/>
      <c r="AA2621" s="65"/>
      <c r="AB2621" s="65"/>
      <c r="AC2621" s="125"/>
      <c r="AD2621" s="125"/>
      <c r="AE2621" s="126"/>
      <c r="AF2621" s="126"/>
      <c r="AG2621" s="126"/>
      <c r="AH2621" s="125"/>
      <c r="AI2621" s="125"/>
      <c r="AJ2621" s="125"/>
      <c r="AK2621" s="125"/>
      <c r="AL2621" s="125"/>
      <c r="AM2621" s="125"/>
      <c r="AN2621" s="125"/>
      <c r="AO2621" s="66"/>
      <c r="AP2621" s="125"/>
      <c r="AQ2621" s="125"/>
      <c r="AR2621" s="125"/>
      <c r="AS2621" s="125"/>
      <c r="AT2621" s="125"/>
      <c r="AU2621" s="125"/>
      <c r="AV2621" s="125"/>
      <c r="AW2621" s="126"/>
      <c r="AX2621" s="126"/>
      <c r="AY2621" s="126"/>
      <c r="AZ2621" s="127"/>
      <c r="BA2621" s="128"/>
      <c r="BB2621" s="65"/>
      <c r="BC2621" s="65"/>
      <c r="BD2621" s="125"/>
      <c r="BE2621" s="125"/>
      <c r="BF2621" s="126"/>
      <c r="BG2621" s="126"/>
      <c r="BH2621" s="126"/>
      <c r="BI2621" s="125"/>
      <c r="BJ2621" s="125"/>
      <c r="BK2621" s="125"/>
      <c r="BL2621" s="125"/>
      <c r="BM2621" s="125"/>
      <c r="BN2621" s="125"/>
      <c r="BO2621" s="129"/>
      <c r="BP2621" s="66"/>
      <c r="BQ2621" s="129"/>
      <c r="BR2621" s="125"/>
      <c r="BS2621" s="125"/>
      <c r="BT2621" s="125"/>
      <c r="BU2621" s="125"/>
      <c r="BV2621" s="125"/>
      <c r="BW2621" s="125"/>
      <c r="BX2621" s="126"/>
      <c r="BY2621" s="126"/>
      <c r="BZ2621" s="126"/>
      <c r="CA2621" s="127"/>
      <c r="CB2621" s="128"/>
    </row>
    <row r="2622" spans="1:80" x14ac:dyDescent="0.3">
      <c r="A2622" s="65"/>
      <c r="B2622" s="65"/>
      <c r="C2622" s="65"/>
      <c r="D2622" s="65"/>
      <c r="E2622" s="65"/>
      <c r="F2622" s="65"/>
      <c r="G2622" s="65"/>
      <c r="H2622" s="65"/>
      <c r="I2622" s="65"/>
      <c r="J2622" s="65"/>
      <c r="K2622" s="65"/>
      <c r="L2622" s="65"/>
      <c r="M2622" s="99"/>
      <c r="N2622" s="66"/>
      <c r="O2622" s="99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5"/>
      <c r="AC2622" s="125"/>
      <c r="AD2622" s="125"/>
      <c r="AE2622" s="126"/>
      <c r="AF2622" s="126"/>
      <c r="AG2622" s="126"/>
      <c r="AH2622" s="125"/>
      <c r="AI2622" s="125"/>
      <c r="AJ2622" s="125"/>
      <c r="AK2622" s="125"/>
      <c r="AL2622" s="125"/>
      <c r="AM2622" s="125"/>
      <c r="AN2622" s="125"/>
      <c r="AO2622" s="66"/>
      <c r="AP2622" s="125"/>
      <c r="AQ2622" s="125"/>
      <c r="AR2622" s="125"/>
      <c r="AS2622" s="125"/>
      <c r="AT2622" s="125"/>
      <c r="AU2622" s="125"/>
      <c r="AV2622" s="125"/>
      <c r="AW2622" s="126"/>
      <c r="AX2622" s="126"/>
      <c r="AY2622" s="126"/>
      <c r="AZ2622" s="127"/>
      <c r="BA2622" s="128"/>
      <c r="BB2622" s="65"/>
      <c r="BC2622" s="65"/>
      <c r="BD2622" s="125"/>
      <c r="BE2622" s="125"/>
      <c r="BF2622" s="126"/>
      <c r="BG2622" s="126"/>
      <c r="BH2622" s="126"/>
      <c r="BI2622" s="125"/>
      <c r="BJ2622" s="125"/>
      <c r="BK2622" s="125"/>
      <c r="BL2622" s="125"/>
      <c r="BM2622" s="125"/>
      <c r="BN2622" s="125"/>
      <c r="BO2622" s="129"/>
      <c r="BP2622" s="66"/>
      <c r="BQ2622" s="129"/>
      <c r="BR2622" s="125"/>
      <c r="BS2622" s="125"/>
      <c r="BT2622" s="125"/>
      <c r="BU2622" s="125"/>
      <c r="BV2622" s="125"/>
      <c r="BW2622" s="125"/>
      <c r="BX2622" s="126"/>
      <c r="BY2622" s="126"/>
      <c r="BZ2622" s="126"/>
      <c r="CA2622" s="127"/>
      <c r="CB2622" s="128"/>
    </row>
    <row r="2623" spans="1:80" x14ac:dyDescent="0.3">
      <c r="A2623" s="65"/>
      <c r="B2623" s="68"/>
      <c r="C2623" s="68"/>
      <c r="D2623" s="68"/>
      <c r="E2623" s="68"/>
      <c r="F2623" s="68"/>
      <c r="G2623" s="68"/>
      <c r="H2623" s="68"/>
      <c r="I2623" s="68"/>
      <c r="J2623" s="68"/>
      <c r="K2623" s="68"/>
      <c r="L2623" s="68"/>
      <c r="M2623" s="87"/>
      <c r="N2623" s="68"/>
      <c r="O2623" s="87"/>
      <c r="P2623" s="68"/>
      <c r="Q2623" s="68"/>
      <c r="R2623" s="68"/>
      <c r="S2623" s="68"/>
      <c r="T2623" s="68"/>
      <c r="U2623" s="68"/>
      <c r="V2623" s="68"/>
      <c r="W2623" s="68"/>
      <c r="X2623" s="68"/>
      <c r="Y2623" s="68"/>
      <c r="Z2623" s="68"/>
      <c r="AA2623" s="65"/>
      <c r="AB2623" s="65"/>
      <c r="AC2623" s="125"/>
      <c r="AD2623" s="125"/>
      <c r="AE2623" s="126"/>
      <c r="AF2623" s="126"/>
      <c r="AG2623" s="126"/>
      <c r="AH2623" s="125"/>
      <c r="AI2623" s="125"/>
      <c r="AJ2623" s="125"/>
      <c r="AK2623" s="125"/>
      <c r="AL2623" s="125"/>
      <c r="AM2623" s="125"/>
      <c r="AN2623" s="125"/>
      <c r="AO2623" s="66"/>
      <c r="AP2623" s="125"/>
      <c r="AQ2623" s="125"/>
      <c r="AR2623" s="125"/>
      <c r="AS2623" s="125"/>
      <c r="AT2623" s="125"/>
      <c r="AU2623" s="125"/>
      <c r="AV2623" s="125"/>
      <c r="AW2623" s="126"/>
      <c r="AX2623" s="126"/>
      <c r="AY2623" s="126"/>
      <c r="AZ2623" s="127"/>
      <c r="BA2623" s="128"/>
      <c r="BB2623" s="65"/>
      <c r="BC2623" s="65"/>
      <c r="BD2623" s="125"/>
      <c r="BE2623" s="125"/>
      <c r="BF2623" s="126"/>
      <c r="BG2623" s="126"/>
      <c r="BH2623" s="126"/>
      <c r="BI2623" s="125"/>
      <c r="BJ2623" s="125"/>
      <c r="BK2623" s="125"/>
      <c r="BL2623" s="125"/>
      <c r="BM2623" s="125"/>
      <c r="BN2623" s="125"/>
      <c r="BO2623" s="129"/>
      <c r="BP2623" s="66"/>
      <c r="BQ2623" s="129"/>
      <c r="BR2623" s="125"/>
      <c r="BS2623" s="125"/>
      <c r="BT2623" s="125"/>
      <c r="BU2623" s="125"/>
      <c r="BV2623" s="125"/>
      <c r="BW2623" s="125"/>
      <c r="BX2623" s="126"/>
      <c r="BY2623" s="126"/>
      <c r="BZ2623" s="126"/>
      <c r="CA2623" s="127"/>
      <c r="CB2623" s="128"/>
    </row>
    <row r="2624" spans="1:80" x14ac:dyDescent="0.3">
      <c r="A2624" s="65"/>
      <c r="B2624" s="77"/>
      <c r="C2624" s="77"/>
      <c r="D2624" s="78"/>
      <c r="E2624" s="78"/>
      <c r="F2624" s="78"/>
      <c r="G2624" s="79"/>
      <c r="H2624" s="79"/>
      <c r="I2624" s="79"/>
      <c r="J2624" s="79"/>
      <c r="K2624" s="79"/>
      <c r="L2624" s="79"/>
      <c r="M2624" s="80"/>
      <c r="N2624" s="68"/>
      <c r="O2624" s="80"/>
      <c r="P2624" s="79"/>
      <c r="Q2624" s="79"/>
      <c r="R2624" s="79"/>
      <c r="S2624" s="79"/>
      <c r="T2624" s="79"/>
      <c r="U2624" s="79"/>
      <c r="V2624" s="78"/>
      <c r="W2624" s="78"/>
      <c r="X2624" s="78"/>
      <c r="Y2624" s="77"/>
      <c r="Z2624" s="77"/>
      <c r="AA2624" s="65"/>
      <c r="AB2624" s="65"/>
      <c r="AC2624" s="125"/>
      <c r="AD2624" s="125"/>
      <c r="AE2624" s="126"/>
      <c r="AF2624" s="126"/>
      <c r="AG2624" s="126"/>
      <c r="AH2624" s="125"/>
      <c r="AI2624" s="125"/>
      <c r="AJ2624" s="125"/>
      <c r="AK2624" s="125"/>
      <c r="AL2624" s="125"/>
      <c r="AM2624" s="125"/>
      <c r="AN2624" s="125"/>
      <c r="AO2624" s="66"/>
      <c r="AP2624" s="125"/>
      <c r="AQ2624" s="125"/>
      <c r="AR2624" s="125"/>
      <c r="AS2624" s="125"/>
      <c r="AT2624" s="125"/>
      <c r="AU2624" s="125"/>
      <c r="AV2624" s="125"/>
      <c r="AW2624" s="126"/>
      <c r="AX2624" s="126"/>
      <c r="AY2624" s="126"/>
      <c r="AZ2624" s="127"/>
      <c r="BA2624" s="128"/>
      <c r="BB2624" s="65"/>
      <c r="BC2624" s="65"/>
      <c r="BD2624" s="125"/>
      <c r="BE2624" s="125"/>
      <c r="BF2624" s="126"/>
      <c r="BG2624" s="126"/>
      <c r="BH2624" s="126"/>
      <c r="BI2624" s="125"/>
      <c r="BJ2624" s="125"/>
      <c r="BK2624" s="125"/>
      <c r="BL2624" s="125"/>
      <c r="BM2624" s="125"/>
      <c r="BN2624" s="125"/>
      <c r="BO2624" s="129"/>
      <c r="BP2624" s="66"/>
      <c r="BQ2624" s="129"/>
      <c r="BR2624" s="125"/>
      <c r="BS2624" s="125"/>
      <c r="BT2624" s="125"/>
      <c r="BU2624" s="125"/>
      <c r="BV2624" s="125"/>
      <c r="BW2624" s="125"/>
      <c r="BX2624" s="126"/>
      <c r="BY2624" s="126"/>
      <c r="BZ2624" s="126"/>
      <c r="CA2624" s="127"/>
      <c r="CB2624" s="128"/>
    </row>
    <row r="2625" spans="1:80" x14ac:dyDescent="0.3">
      <c r="A2625" s="65"/>
      <c r="B2625" s="72"/>
      <c r="C2625" s="72"/>
      <c r="D2625" s="78"/>
      <c r="E2625" s="78"/>
      <c r="F2625" s="78"/>
      <c r="G2625" s="80"/>
      <c r="H2625" s="80"/>
      <c r="I2625" s="80"/>
      <c r="J2625" s="80"/>
      <c r="K2625" s="80"/>
      <c r="L2625" s="80"/>
      <c r="M2625" s="80"/>
      <c r="N2625" s="81"/>
      <c r="O2625" s="80"/>
      <c r="P2625" s="80"/>
      <c r="Q2625" s="80"/>
      <c r="R2625" s="80"/>
      <c r="S2625" s="80"/>
      <c r="T2625" s="80"/>
      <c r="U2625" s="80"/>
      <c r="V2625" s="78"/>
      <c r="W2625" s="78"/>
      <c r="X2625" s="78"/>
      <c r="Y2625" s="72"/>
      <c r="Z2625" s="72"/>
      <c r="AA2625" s="65"/>
      <c r="AB2625" s="65"/>
      <c r="AC2625" s="125"/>
      <c r="AD2625" s="125"/>
      <c r="AE2625" s="126"/>
      <c r="AF2625" s="126"/>
      <c r="AG2625" s="126"/>
      <c r="AH2625" s="125"/>
      <c r="AI2625" s="125"/>
      <c r="AJ2625" s="125"/>
      <c r="AK2625" s="125"/>
      <c r="AL2625" s="125"/>
      <c r="AM2625" s="125"/>
      <c r="AN2625" s="125"/>
      <c r="AO2625" s="66"/>
      <c r="AP2625" s="125"/>
      <c r="AQ2625" s="125"/>
      <c r="AR2625" s="125"/>
      <c r="AS2625" s="125"/>
      <c r="AT2625" s="125"/>
      <c r="AU2625" s="125"/>
      <c r="AV2625" s="125"/>
      <c r="AW2625" s="126"/>
      <c r="AX2625" s="126"/>
      <c r="AY2625" s="126"/>
      <c r="AZ2625" s="127"/>
      <c r="BA2625" s="128"/>
      <c r="BB2625" s="65"/>
      <c r="BC2625" s="65"/>
      <c r="BD2625" s="125"/>
      <c r="BE2625" s="125"/>
      <c r="BF2625" s="126"/>
      <c r="BG2625" s="126"/>
      <c r="BH2625" s="126"/>
      <c r="BI2625" s="125"/>
      <c r="BJ2625" s="125"/>
      <c r="BK2625" s="125"/>
      <c r="BL2625" s="125"/>
      <c r="BM2625" s="125"/>
      <c r="BN2625" s="125"/>
      <c r="BO2625" s="129"/>
      <c r="BP2625" s="66"/>
      <c r="BQ2625" s="129"/>
      <c r="BR2625" s="125"/>
      <c r="BS2625" s="125"/>
      <c r="BT2625" s="125"/>
      <c r="BU2625" s="125"/>
      <c r="BV2625" s="125"/>
      <c r="BW2625" s="125"/>
      <c r="BX2625" s="126"/>
      <c r="BY2625" s="126"/>
      <c r="BZ2625" s="126"/>
      <c r="CA2625" s="127"/>
      <c r="CB2625" s="128"/>
    </row>
    <row r="2626" spans="1:80" x14ac:dyDescent="0.3">
      <c r="A2626" s="65"/>
      <c r="B2626" s="125"/>
      <c r="C2626" s="125"/>
      <c r="D2626" s="126"/>
      <c r="E2626" s="126"/>
      <c r="F2626" s="126"/>
      <c r="G2626" s="125"/>
      <c r="H2626" s="125"/>
      <c r="I2626" s="125"/>
      <c r="J2626" s="125"/>
      <c r="K2626" s="125"/>
      <c r="L2626" s="125"/>
      <c r="M2626" s="125"/>
      <c r="N2626" s="66"/>
      <c r="O2626" s="125"/>
      <c r="P2626" s="125"/>
      <c r="Q2626" s="125"/>
      <c r="R2626" s="125"/>
      <c r="S2626" s="125"/>
      <c r="T2626" s="125"/>
      <c r="U2626" s="125"/>
      <c r="V2626" s="126"/>
      <c r="W2626" s="126"/>
      <c r="X2626" s="126"/>
      <c r="Y2626" s="127"/>
      <c r="Z2626" s="128"/>
      <c r="AA2626" s="65"/>
      <c r="AB2626" s="65"/>
      <c r="AC2626" s="125"/>
      <c r="AD2626" s="125"/>
      <c r="AE2626" s="126"/>
      <c r="AF2626" s="126"/>
      <c r="AG2626" s="126"/>
      <c r="AH2626" s="125"/>
      <c r="AI2626" s="125"/>
      <c r="AJ2626" s="125"/>
      <c r="AK2626" s="125"/>
      <c r="AL2626" s="125"/>
      <c r="AM2626" s="125"/>
      <c r="AN2626" s="125"/>
      <c r="AO2626" s="66"/>
      <c r="AP2626" s="125"/>
      <c r="AQ2626" s="125"/>
      <c r="AR2626" s="125"/>
      <c r="AS2626" s="125"/>
      <c r="AT2626" s="125"/>
      <c r="AU2626" s="125"/>
      <c r="AV2626" s="125"/>
      <c r="AW2626" s="126"/>
      <c r="AX2626" s="126"/>
      <c r="AY2626" s="126"/>
      <c r="AZ2626" s="127"/>
      <c r="BA2626" s="128"/>
      <c r="BB2626" s="65"/>
      <c r="BC2626" s="65"/>
      <c r="BD2626" s="125"/>
      <c r="BE2626" s="125"/>
      <c r="BF2626" s="126"/>
      <c r="BG2626" s="126"/>
      <c r="BH2626" s="126"/>
      <c r="BI2626" s="125"/>
      <c r="BJ2626" s="125"/>
      <c r="BK2626" s="125"/>
      <c r="BL2626" s="125"/>
      <c r="BM2626" s="125"/>
      <c r="BN2626" s="125"/>
      <c r="BO2626" s="129"/>
      <c r="BP2626" s="66"/>
      <c r="BQ2626" s="129"/>
      <c r="BR2626" s="125"/>
      <c r="BS2626" s="125"/>
      <c r="BT2626" s="125"/>
      <c r="BU2626" s="125"/>
      <c r="BV2626" s="125"/>
      <c r="BW2626" s="125"/>
      <c r="BX2626" s="126"/>
      <c r="BY2626" s="126"/>
      <c r="BZ2626" s="126"/>
      <c r="CA2626" s="127"/>
      <c r="CB2626" s="128"/>
    </row>
    <row r="2627" spans="1:80" x14ac:dyDescent="0.3">
      <c r="A2627" s="65"/>
      <c r="B2627" s="223"/>
      <c r="C2627" s="224"/>
      <c r="D2627" s="65"/>
      <c r="E2627" s="65"/>
      <c r="F2627" s="223"/>
      <c r="G2627" s="224"/>
      <c r="H2627" s="65"/>
      <c r="I2627" s="65"/>
      <c r="J2627" s="223"/>
      <c r="K2627" s="224"/>
      <c r="L2627" s="65"/>
      <c r="M2627" s="233"/>
      <c r="N2627" s="233"/>
      <c r="O2627" s="233"/>
      <c r="P2627" s="65"/>
      <c r="Q2627" s="223"/>
      <c r="R2627" s="224"/>
      <c r="S2627" s="65"/>
      <c r="T2627" s="65"/>
      <c r="U2627" s="223"/>
      <c r="V2627" s="224"/>
      <c r="W2627" s="65"/>
      <c r="X2627" s="65"/>
      <c r="Y2627" s="223"/>
      <c r="Z2627" s="224"/>
      <c r="AA2627" s="65"/>
      <c r="AB2627" s="65"/>
      <c r="AC2627" s="125"/>
      <c r="AD2627" s="125"/>
      <c r="AE2627" s="126"/>
      <c r="AF2627" s="126"/>
      <c r="AG2627" s="126"/>
      <c r="AH2627" s="125"/>
      <c r="AI2627" s="125"/>
      <c r="AJ2627" s="125"/>
      <c r="AK2627" s="125"/>
      <c r="AL2627" s="125"/>
      <c r="AM2627" s="125"/>
      <c r="AN2627" s="125"/>
      <c r="AO2627" s="66"/>
      <c r="AP2627" s="125"/>
      <c r="AQ2627" s="125"/>
      <c r="AR2627" s="125"/>
      <c r="AS2627" s="125"/>
      <c r="AT2627" s="125"/>
      <c r="AU2627" s="125"/>
      <c r="AV2627" s="125"/>
      <c r="AW2627" s="126"/>
      <c r="AX2627" s="126"/>
      <c r="AY2627" s="126"/>
      <c r="AZ2627" s="127"/>
      <c r="BA2627" s="128"/>
      <c r="BB2627" s="65"/>
      <c r="BC2627" s="65"/>
      <c r="BD2627" s="125"/>
      <c r="BE2627" s="125"/>
      <c r="BF2627" s="126"/>
      <c r="BG2627" s="126"/>
      <c r="BH2627" s="126"/>
      <c r="BI2627" s="125"/>
      <c r="BJ2627" s="125"/>
      <c r="BK2627" s="125"/>
      <c r="BL2627" s="125"/>
      <c r="BM2627" s="125"/>
      <c r="BN2627" s="125"/>
      <c r="BO2627" s="129"/>
      <c r="BP2627" s="66"/>
      <c r="BQ2627" s="129"/>
      <c r="BR2627" s="125"/>
      <c r="BS2627" s="125"/>
      <c r="BT2627" s="125"/>
      <c r="BU2627" s="125"/>
      <c r="BV2627" s="125"/>
      <c r="BW2627" s="125"/>
      <c r="BX2627" s="126"/>
      <c r="BY2627" s="126"/>
      <c r="BZ2627" s="126"/>
      <c r="CA2627" s="127"/>
      <c r="CB2627" s="128"/>
    </row>
    <row r="2628" spans="1:80" x14ac:dyDescent="0.3">
      <c r="A2628" s="65"/>
      <c r="B2628" s="225"/>
      <c r="C2628" s="226"/>
      <c r="D2628" s="65"/>
      <c r="E2628" s="65"/>
      <c r="F2628" s="227"/>
      <c r="G2628" s="226"/>
      <c r="H2628" s="65"/>
      <c r="I2628" s="65"/>
      <c r="J2628" s="228"/>
      <c r="K2628" s="229"/>
      <c r="L2628" s="65"/>
      <c r="M2628" s="225"/>
      <c r="N2628" s="230"/>
      <c r="O2628" s="226"/>
      <c r="P2628" s="65"/>
      <c r="Q2628" s="231"/>
      <c r="R2628" s="232"/>
      <c r="S2628" s="76"/>
      <c r="T2628" s="65"/>
      <c r="U2628" s="225"/>
      <c r="V2628" s="226"/>
      <c r="W2628" s="65"/>
      <c r="X2628" s="65"/>
      <c r="Y2628" s="225"/>
      <c r="Z2628" s="226"/>
      <c r="AA2628" s="65"/>
      <c r="AB2628" s="65"/>
      <c r="AC2628" s="125"/>
      <c r="AD2628" s="125"/>
      <c r="AE2628" s="126"/>
      <c r="AF2628" s="126"/>
      <c r="AG2628" s="126"/>
      <c r="AH2628" s="125"/>
      <c r="AI2628" s="125"/>
      <c r="AJ2628" s="125"/>
      <c r="AK2628" s="125"/>
      <c r="AL2628" s="125"/>
      <c r="AM2628" s="125"/>
      <c r="AN2628" s="125"/>
      <c r="AO2628" s="66"/>
      <c r="AP2628" s="125"/>
      <c r="AQ2628" s="125"/>
      <c r="AR2628" s="125"/>
      <c r="AS2628" s="125"/>
      <c r="AT2628" s="125"/>
      <c r="AU2628" s="125"/>
      <c r="AV2628" s="125"/>
      <c r="AW2628" s="126"/>
      <c r="AX2628" s="126"/>
      <c r="AY2628" s="126"/>
      <c r="AZ2628" s="127"/>
      <c r="BA2628" s="128"/>
      <c r="BB2628" s="65"/>
      <c r="BC2628" s="65"/>
      <c r="BD2628" s="125"/>
      <c r="BE2628" s="125"/>
      <c r="BF2628" s="126"/>
      <c r="BG2628" s="126"/>
      <c r="BH2628" s="126"/>
      <c r="BI2628" s="125"/>
      <c r="BJ2628" s="125"/>
      <c r="BK2628" s="125"/>
      <c r="BL2628" s="125"/>
      <c r="BM2628" s="125"/>
      <c r="BN2628" s="125"/>
      <c r="BO2628" s="129"/>
      <c r="BP2628" s="66"/>
      <c r="BQ2628" s="129"/>
      <c r="BR2628" s="125"/>
      <c r="BS2628" s="125"/>
      <c r="BT2628" s="125"/>
      <c r="BU2628" s="125"/>
      <c r="BV2628" s="125"/>
      <c r="BW2628" s="125"/>
      <c r="BX2628" s="126"/>
      <c r="BY2628" s="126"/>
      <c r="BZ2628" s="126"/>
      <c r="CA2628" s="127"/>
      <c r="CB2628" s="128"/>
    </row>
    <row r="2629" spans="1:80" x14ac:dyDescent="0.3">
      <c r="A2629" s="65"/>
      <c r="B2629" s="65"/>
      <c r="C2629" s="65"/>
      <c r="D2629" s="65"/>
      <c r="E2629" s="65"/>
      <c r="F2629" s="65"/>
      <c r="G2629" s="65"/>
      <c r="H2629" s="65"/>
      <c r="I2629" s="65"/>
      <c r="J2629" s="65"/>
      <c r="K2629" s="65"/>
      <c r="L2629" s="65"/>
      <c r="M2629" s="99"/>
      <c r="N2629" s="66"/>
      <c r="O2629" s="99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5"/>
      <c r="AC2629" s="125"/>
      <c r="AD2629" s="125"/>
      <c r="AE2629" s="126"/>
      <c r="AF2629" s="126"/>
      <c r="AG2629" s="126"/>
      <c r="AH2629" s="125"/>
      <c r="AI2629" s="125"/>
      <c r="AJ2629" s="125"/>
      <c r="AK2629" s="125"/>
      <c r="AL2629" s="125"/>
      <c r="AM2629" s="125"/>
      <c r="AN2629" s="125"/>
      <c r="AO2629" s="66"/>
      <c r="AP2629" s="125"/>
      <c r="AQ2629" s="125"/>
      <c r="AR2629" s="125"/>
      <c r="AS2629" s="125"/>
      <c r="AT2629" s="125"/>
      <c r="AU2629" s="125"/>
      <c r="AV2629" s="125"/>
      <c r="AW2629" s="126"/>
      <c r="AX2629" s="126"/>
      <c r="AY2629" s="126"/>
      <c r="AZ2629" s="127"/>
      <c r="BA2629" s="128"/>
      <c r="BB2629" s="65"/>
      <c r="BC2629" s="65"/>
      <c r="BD2629" s="125"/>
      <c r="BE2629" s="125"/>
      <c r="BF2629" s="126"/>
      <c r="BG2629" s="126"/>
      <c r="BH2629" s="126"/>
      <c r="BI2629" s="125"/>
      <c r="BJ2629" s="125"/>
      <c r="BK2629" s="125"/>
      <c r="BL2629" s="125"/>
      <c r="BM2629" s="125"/>
      <c r="BN2629" s="125"/>
      <c r="BO2629" s="129"/>
      <c r="BP2629" s="66"/>
      <c r="BQ2629" s="129"/>
      <c r="BR2629" s="125"/>
      <c r="BS2629" s="125"/>
      <c r="BT2629" s="125"/>
      <c r="BU2629" s="125"/>
      <c r="BV2629" s="125"/>
      <c r="BW2629" s="125"/>
      <c r="BX2629" s="126"/>
      <c r="BY2629" s="126"/>
      <c r="BZ2629" s="126"/>
      <c r="CA2629" s="127"/>
      <c r="CB2629" s="128"/>
    </row>
    <row r="2630" spans="1:80" x14ac:dyDescent="0.3">
      <c r="A2630" s="65"/>
      <c r="B2630" s="65"/>
      <c r="C2630" s="65"/>
      <c r="D2630" s="65"/>
      <c r="E2630" s="65"/>
      <c r="F2630" s="65"/>
      <c r="G2630" s="65"/>
      <c r="H2630" s="65"/>
      <c r="I2630" s="65"/>
      <c r="J2630" s="65"/>
      <c r="K2630" s="65"/>
      <c r="L2630" s="65"/>
      <c r="M2630" s="99"/>
      <c r="N2630" s="66"/>
      <c r="O2630" s="99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5"/>
      <c r="AC2630" s="125"/>
      <c r="AD2630" s="125"/>
      <c r="AE2630" s="126"/>
      <c r="AF2630" s="126"/>
      <c r="AG2630" s="126"/>
      <c r="AH2630" s="125"/>
      <c r="AI2630" s="125"/>
      <c r="AJ2630" s="125"/>
      <c r="AK2630" s="125"/>
      <c r="AL2630" s="125"/>
      <c r="AM2630" s="125"/>
      <c r="AN2630" s="125"/>
      <c r="AO2630" s="66"/>
      <c r="AP2630" s="125"/>
      <c r="AQ2630" s="125"/>
      <c r="AR2630" s="125"/>
      <c r="AS2630" s="125"/>
      <c r="AT2630" s="125"/>
      <c r="AU2630" s="125"/>
      <c r="AV2630" s="125"/>
      <c r="AW2630" s="126"/>
      <c r="AX2630" s="126"/>
      <c r="AY2630" s="126"/>
      <c r="AZ2630" s="127"/>
      <c r="BA2630" s="128"/>
      <c r="BB2630" s="65"/>
      <c r="BC2630" s="65"/>
      <c r="BD2630" s="125"/>
      <c r="BE2630" s="125"/>
      <c r="BF2630" s="126"/>
      <c r="BG2630" s="126"/>
      <c r="BH2630" s="126"/>
      <c r="BI2630" s="125"/>
      <c r="BJ2630" s="125"/>
      <c r="BK2630" s="125"/>
      <c r="BL2630" s="125"/>
      <c r="BM2630" s="125"/>
      <c r="BN2630" s="125"/>
      <c r="BO2630" s="129"/>
      <c r="BP2630" s="66"/>
      <c r="BQ2630" s="129"/>
      <c r="BR2630" s="125"/>
      <c r="BS2630" s="125"/>
      <c r="BT2630" s="125"/>
      <c r="BU2630" s="125"/>
      <c r="BV2630" s="125"/>
      <c r="BW2630" s="125"/>
      <c r="BX2630" s="126"/>
      <c r="BY2630" s="126"/>
      <c r="BZ2630" s="126"/>
      <c r="CA2630" s="127"/>
      <c r="CB2630" s="128"/>
    </row>
    <row r="2631" spans="1:80" x14ac:dyDescent="0.3">
      <c r="A2631" s="65"/>
      <c r="B2631" s="68"/>
      <c r="C2631" s="68"/>
      <c r="D2631" s="68"/>
      <c r="E2631" s="68"/>
      <c r="F2631" s="68"/>
      <c r="G2631" s="68"/>
      <c r="H2631" s="68"/>
      <c r="I2631" s="68"/>
      <c r="J2631" s="68"/>
      <c r="K2631" s="68"/>
      <c r="L2631" s="68"/>
      <c r="M2631" s="87"/>
      <c r="N2631" s="68"/>
      <c r="O2631" s="87"/>
      <c r="P2631" s="68"/>
      <c r="Q2631" s="68"/>
      <c r="R2631" s="68"/>
      <c r="S2631" s="68"/>
      <c r="T2631" s="68"/>
      <c r="U2631" s="68"/>
      <c r="V2631" s="68"/>
      <c r="W2631" s="68"/>
      <c r="X2631" s="68"/>
      <c r="Y2631" s="68"/>
      <c r="Z2631" s="68"/>
      <c r="AA2631" s="65"/>
      <c r="AB2631" s="65"/>
      <c r="AC2631" s="125"/>
      <c r="AD2631" s="125"/>
      <c r="AE2631" s="126"/>
      <c r="AF2631" s="126"/>
      <c r="AG2631" s="126"/>
      <c r="AH2631" s="125"/>
      <c r="AI2631" s="125"/>
      <c r="AJ2631" s="125"/>
      <c r="AK2631" s="125"/>
      <c r="AL2631" s="125"/>
      <c r="AM2631" s="125"/>
      <c r="AN2631" s="125"/>
      <c r="AO2631" s="66"/>
      <c r="AP2631" s="125"/>
      <c r="AQ2631" s="125"/>
      <c r="AR2631" s="125"/>
      <c r="AS2631" s="125"/>
      <c r="AT2631" s="125"/>
      <c r="AU2631" s="125"/>
      <c r="AV2631" s="125"/>
      <c r="AW2631" s="126"/>
      <c r="AX2631" s="126"/>
      <c r="AY2631" s="126"/>
      <c r="AZ2631" s="127"/>
      <c r="BA2631" s="128"/>
      <c r="BB2631" s="65"/>
      <c r="BC2631" s="65"/>
      <c r="BD2631" s="125"/>
      <c r="BE2631" s="125"/>
      <c r="BF2631" s="126"/>
      <c r="BG2631" s="126"/>
      <c r="BH2631" s="126"/>
      <c r="BI2631" s="125"/>
      <c r="BJ2631" s="125"/>
      <c r="BK2631" s="125"/>
      <c r="BL2631" s="125"/>
      <c r="BM2631" s="125"/>
      <c r="BN2631" s="125"/>
      <c r="BO2631" s="129"/>
      <c r="BP2631" s="66"/>
      <c r="BQ2631" s="129"/>
      <c r="BR2631" s="125"/>
      <c r="BS2631" s="125"/>
      <c r="BT2631" s="125"/>
      <c r="BU2631" s="125"/>
      <c r="BV2631" s="125"/>
      <c r="BW2631" s="125"/>
      <c r="BX2631" s="126"/>
      <c r="BY2631" s="126"/>
      <c r="BZ2631" s="126"/>
      <c r="CA2631" s="127"/>
      <c r="CB2631" s="128"/>
    </row>
    <row r="2632" spans="1:80" x14ac:dyDescent="0.3">
      <c r="A2632" s="65"/>
      <c r="B2632" s="70"/>
      <c r="C2632" s="70"/>
      <c r="D2632" s="71"/>
      <c r="E2632" s="71"/>
      <c r="F2632" s="71"/>
      <c r="G2632" s="70"/>
      <c r="H2632" s="70"/>
      <c r="I2632" s="70"/>
      <c r="J2632" s="70"/>
      <c r="K2632" s="70"/>
      <c r="L2632" s="70"/>
      <c r="M2632" s="70"/>
      <c r="N2632" s="194"/>
      <c r="O2632" s="80"/>
      <c r="P2632" s="75"/>
      <c r="Q2632" s="75"/>
      <c r="R2632" s="75"/>
      <c r="S2632" s="75"/>
      <c r="T2632" s="75"/>
      <c r="U2632" s="75"/>
      <c r="V2632" s="74"/>
      <c r="W2632" s="74"/>
      <c r="X2632" s="74"/>
      <c r="Y2632" s="73"/>
      <c r="Z2632" s="72"/>
      <c r="AA2632" s="65"/>
      <c r="AB2632" s="65"/>
      <c r="AC2632" s="125"/>
      <c r="AD2632" s="125"/>
      <c r="AE2632" s="126"/>
      <c r="AF2632" s="126"/>
      <c r="AG2632" s="126"/>
      <c r="AH2632" s="125"/>
      <c r="AI2632" s="125"/>
      <c r="AJ2632" s="125"/>
      <c r="AK2632" s="125"/>
      <c r="AL2632" s="125"/>
      <c r="AM2632" s="125"/>
      <c r="AN2632" s="125"/>
      <c r="AO2632" s="66"/>
      <c r="AP2632" s="125"/>
      <c r="AQ2632" s="125"/>
      <c r="AR2632" s="125"/>
      <c r="AS2632" s="125"/>
      <c r="AT2632" s="125"/>
      <c r="AU2632" s="125"/>
      <c r="AV2632" s="125"/>
      <c r="AW2632" s="126"/>
      <c r="AX2632" s="126"/>
      <c r="AY2632" s="126"/>
      <c r="AZ2632" s="127"/>
      <c r="BA2632" s="128"/>
      <c r="BB2632" s="65"/>
      <c r="BC2632" s="65"/>
      <c r="BD2632" s="125"/>
      <c r="BE2632" s="125"/>
      <c r="BF2632" s="126"/>
      <c r="BG2632" s="126"/>
      <c r="BH2632" s="126"/>
      <c r="BI2632" s="125"/>
      <c r="BJ2632" s="125"/>
      <c r="BK2632" s="125"/>
      <c r="BL2632" s="125"/>
      <c r="BM2632" s="125"/>
      <c r="BN2632" s="125"/>
      <c r="BO2632" s="129"/>
      <c r="BP2632" s="66"/>
      <c r="BQ2632" s="129"/>
      <c r="BR2632" s="125"/>
      <c r="BS2632" s="125"/>
      <c r="BT2632" s="125"/>
      <c r="BU2632" s="125"/>
      <c r="BV2632" s="125"/>
      <c r="BW2632" s="125"/>
      <c r="BX2632" s="126"/>
      <c r="BY2632" s="126"/>
      <c r="BZ2632" s="126"/>
      <c r="CA2632" s="127"/>
      <c r="CB2632" s="128"/>
    </row>
    <row r="2633" spans="1:80" x14ac:dyDescent="0.3">
      <c r="A2633" s="65"/>
      <c r="B2633" s="70"/>
      <c r="C2633" s="70"/>
      <c r="D2633" s="71"/>
      <c r="E2633" s="71"/>
      <c r="F2633" s="71"/>
      <c r="G2633" s="70"/>
      <c r="H2633" s="70"/>
      <c r="I2633" s="70"/>
      <c r="J2633" s="70"/>
      <c r="K2633" s="70"/>
      <c r="L2633" s="70"/>
      <c r="M2633" s="70"/>
      <c r="N2633" s="194"/>
      <c r="O2633" s="80"/>
      <c r="P2633" s="75"/>
      <c r="Q2633" s="75"/>
      <c r="R2633" s="75"/>
      <c r="S2633" s="75"/>
      <c r="T2633" s="75"/>
      <c r="U2633" s="75"/>
      <c r="V2633" s="74"/>
      <c r="W2633" s="74"/>
      <c r="X2633" s="74"/>
      <c r="Y2633" s="73"/>
      <c r="Z2633" s="72"/>
      <c r="AA2633" s="65"/>
      <c r="AB2633" s="65"/>
      <c r="AC2633" s="125"/>
      <c r="AD2633" s="125"/>
      <c r="AE2633" s="126"/>
      <c r="AF2633" s="126"/>
      <c r="AG2633" s="126"/>
      <c r="AH2633" s="125"/>
      <c r="AI2633" s="125"/>
      <c r="AJ2633" s="125"/>
      <c r="AK2633" s="125"/>
      <c r="AL2633" s="125"/>
      <c r="AM2633" s="125"/>
      <c r="AN2633" s="125"/>
      <c r="AO2633" s="66"/>
      <c r="AP2633" s="125"/>
      <c r="AQ2633" s="125"/>
      <c r="AR2633" s="125"/>
      <c r="AS2633" s="125"/>
      <c r="AT2633" s="125"/>
      <c r="AU2633" s="125"/>
      <c r="AV2633" s="125"/>
      <c r="AW2633" s="126"/>
      <c r="AX2633" s="126"/>
      <c r="AY2633" s="126"/>
      <c r="AZ2633" s="127"/>
      <c r="BA2633" s="128"/>
      <c r="BB2633" s="65"/>
      <c r="BC2633" s="65"/>
      <c r="BD2633" s="125"/>
      <c r="BE2633" s="125"/>
      <c r="BF2633" s="126"/>
      <c r="BG2633" s="126"/>
      <c r="BH2633" s="126"/>
      <c r="BI2633" s="125"/>
      <c r="BJ2633" s="125"/>
      <c r="BK2633" s="125"/>
      <c r="BL2633" s="125"/>
      <c r="BM2633" s="125"/>
      <c r="BN2633" s="125"/>
      <c r="BO2633" s="129"/>
      <c r="BP2633" s="66"/>
      <c r="BQ2633" s="129"/>
      <c r="BR2633" s="125"/>
      <c r="BS2633" s="125"/>
      <c r="BT2633" s="125"/>
      <c r="BU2633" s="125"/>
      <c r="BV2633" s="125"/>
      <c r="BW2633" s="125"/>
      <c r="BX2633" s="126"/>
      <c r="BY2633" s="126"/>
      <c r="BZ2633" s="126"/>
      <c r="CA2633" s="127"/>
      <c r="CB2633" s="128"/>
    </row>
    <row r="2634" spans="1:80" x14ac:dyDescent="0.3">
      <c r="A2634" s="65"/>
      <c r="B2634" s="70"/>
      <c r="C2634" s="70"/>
      <c r="D2634" s="71"/>
      <c r="E2634" s="71"/>
      <c r="F2634" s="71"/>
      <c r="G2634" s="70"/>
      <c r="H2634" s="70"/>
      <c r="I2634" s="70"/>
      <c r="J2634" s="70"/>
      <c r="K2634" s="70"/>
      <c r="L2634" s="70"/>
      <c r="M2634" s="70"/>
      <c r="N2634" s="194"/>
      <c r="O2634" s="80"/>
      <c r="P2634" s="75"/>
      <c r="Q2634" s="75"/>
      <c r="R2634" s="75"/>
      <c r="S2634" s="75"/>
      <c r="T2634" s="75"/>
      <c r="U2634" s="75"/>
      <c r="V2634" s="74"/>
      <c r="W2634" s="74"/>
      <c r="X2634" s="74"/>
      <c r="Y2634" s="73"/>
      <c r="Z2634" s="72"/>
      <c r="AA2634" s="65"/>
      <c r="AB2634" s="65"/>
      <c r="AC2634" s="125"/>
      <c r="AD2634" s="125"/>
      <c r="AE2634" s="126"/>
      <c r="AF2634" s="126"/>
      <c r="AG2634" s="126"/>
      <c r="AH2634" s="125"/>
      <c r="AI2634" s="125"/>
      <c r="AJ2634" s="125"/>
      <c r="AK2634" s="125"/>
      <c r="AL2634" s="125"/>
      <c r="AM2634" s="125"/>
      <c r="AN2634" s="125"/>
      <c r="AO2634" s="66"/>
      <c r="AP2634" s="125"/>
      <c r="AQ2634" s="125"/>
      <c r="AR2634" s="125"/>
      <c r="AS2634" s="125"/>
      <c r="AT2634" s="125"/>
      <c r="AU2634" s="125"/>
      <c r="AV2634" s="125"/>
      <c r="AW2634" s="126"/>
      <c r="AX2634" s="126"/>
      <c r="AY2634" s="126"/>
      <c r="AZ2634" s="127"/>
      <c r="BA2634" s="128"/>
      <c r="BB2634" s="65"/>
      <c r="BC2634" s="65"/>
      <c r="BD2634" s="125"/>
      <c r="BE2634" s="125"/>
      <c r="BF2634" s="126"/>
      <c r="BG2634" s="126"/>
      <c r="BH2634" s="126"/>
      <c r="BI2634" s="125"/>
      <c r="BJ2634" s="125"/>
      <c r="BK2634" s="125"/>
      <c r="BL2634" s="125"/>
      <c r="BM2634" s="125"/>
      <c r="BN2634" s="125"/>
      <c r="BO2634" s="129"/>
      <c r="BP2634" s="66"/>
      <c r="BQ2634" s="129"/>
      <c r="BR2634" s="125"/>
      <c r="BS2634" s="125"/>
      <c r="BT2634" s="125"/>
      <c r="BU2634" s="125"/>
      <c r="BV2634" s="125"/>
      <c r="BW2634" s="125"/>
      <c r="BX2634" s="126"/>
      <c r="BY2634" s="126"/>
      <c r="BZ2634" s="126"/>
      <c r="CA2634" s="127"/>
      <c r="CB2634" s="128"/>
    </row>
    <row r="2635" spans="1:80" x14ac:dyDescent="0.3">
      <c r="A2635" s="65"/>
      <c r="B2635" s="70"/>
      <c r="C2635" s="70"/>
      <c r="D2635" s="71"/>
      <c r="E2635" s="71"/>
      <c r="F2635" s="71"/>
      <c r="G2635" s="70"/>
      <c r="H2635" s="70"/>
      <c r="I2635" s="70"/>
      <c r="J2635" s="70"/>
      <c r="K2635" s="70"/>
      <c r="L2635" s="70"/>
      <c r="M2635" s="70"/>
      <c r="N2635" s="194"/>
      <c r="O2635" s="80"/>
      <c r="P2635" s="75"/>
      <c r="Q2635" s="75"/>
      <c r="R2635" s="75"/>
      <c r="S2635" s="75"/>
      <c r="T2635" s="75"/>
      <c r="U2635" s="75"/>
      <c r="V2635" s="74"/>
      <c r="W2635" s="74"/>
      <c r="X2635" s="74"/>
      <c r="Y2635" s="73"/>
      <c r="Z2635" s="72"/>
      <c r="AA2635" s="65"/>
      <c r="AB2635" s="65"/>
      <c r="AC2635" s="125"/>
      <c r="AD2635" s="125"/>
      <c r="AE2635" s="126"/>
      <c r="AF2635" s="126"/>
      <c r="AG2635" s="126"/>
      <c r="AH2635" s="125"/>
      <c r="AI2635" s="125"/>
      <c r="AJ2635" s="125"/>
      <c r="AK2635" s="125"/>
      <c r="AL2635" s="125"/>
      <c r="AM2635" s="125"/>
      <c r="AN2635" s="125"/>
      <c r="AO2635" s="66"/>
      <c r="AP2635" s="125"/>
      <c r="AQ2635" s="125"/>
      <c r="AR2635" s="125"/>
      <c r="AS2635" s="125"/>
      <c r="AT2635" s="125"/>
      <c r="AU2635" s="125"/>
      <c r="AV2635" s="125"/>
      <c r="AW2635" s="126"/>
      <c r="AX2635" s="126"/>
      <c r="AY2635" s="126"/>
      <c r="AZ2635" s="127"/>
      <c r="BA2635" s="128"/>
      <c r="BB2635" s="65"/>
      <c r="BC2635" s="65"/>
      <c r="BD2635" s="125"/>
      <c r="BE2635" s="125"/>
      <c r="BF2635" s="126"/>
      <c r="BG2635" s="126"/>
      <c r="BH2635" s="126"/>
      <c r="BI2635" s="125"/>
      <c r="BJ2635" s="125"/>
      <c r="BK2635" s="125"/>
      <c r="BL2635" s="125"/>
      <c r="BM2635" s="125"/>
      <c r="BN2635" s="125"/>
      <c r="BO2635" s="129"/>
      <c r="BP2635" s="66"/>
      <c r="BQ2635" s="129"/>
      <c r="BR2635" s="125"/>
      <c r="BS2635" s="125"/>
      <c r="BT2635" s="125"/>
      <c r="BU2635" s="125"/>
      <c r="BV2635" s="125"/>
      <c r="BW2635" s="125"/>
      <c r="BX2635" s="126"/>
      <c r="BY2635" s="126"/>
      <c r="BZ2635" s="126"/>
      <c r="CA2635" s="127"/>
      <c r="CB2635" s="128"/>
    </row>
    <row r="2636" spans="1:80" x14ac:dyDescent="0.3">
      <c r="A2636" s="65"/>
      <c r="B2636" s="70"/>
      <c r="C2636" s="70"/>
      <c r="D2636" s="71"/>
      <c r="E2636" s="71"/>
      <c r="F2636" s="71"/>
      <c r="G2636" s="70"/>
      <c r="H2636" s="70"/>
      <c r="I2636" s="70"/>
      <c r="J2636" s="70"/>
      <c r="K2636" s="70"/>
      <c r="L2636" s="70"/>
      <c r="M2636" s="70"/>
      <c r="N2636" s="194"/>
      <c r="O2636" s="80"/>
      <c r="P2636" s="75"/>
      <c r="Q2636" s="75"/>
      <c r="R2636" s="75"/>
      <c r="S2636" s="75"/>
      <c r="T2636" s="75"/>
      <c r="U2636" s="75"/>
      <c r="V2636" s="74"/>
      <c r="W2636" s="74"/>
      <c r="X2636" s="74"/>
      <c r="Y2636" s="73"/>
      <c r="Z2636" s="72"/>
      <c r="AA2636" s="65"/>
      <c r="AB2636" s="65"/>
      <c r="AC2636" s="125"/>
      <c r="AD2636" s="125"/>
      <c r="AE2636" s="126"/>
      <c r="AF2636" s="126"/>
      <c r="AG2636" s="126"/>
      <c r="AH2636" s="125"/>
      <c r="AI2636" s="125"/>
      <c r="AJ2636" s="125"/>
      <c r="AK2636" s="125"/>
      <c r="AL2636" s="125"/>
      <c r="AM2636" s="125"/>
      <c r="AN2636" s="125"/>
      <c r="AO2636" s="66"/>
      <c r="AP2636" s="125"/>
      <c r="AQ2636" s="125"/>
      <c r="AR2636" s="125"/>
      <c r="AS2636" s="125"/>
      <c r="AT2636" s="125"/>
      <c r="AU2636" s="125"/>
      <c r="AV2636" s="125"/>
      <c r="AW2636" s="126"/>
      <c r="AX2636" s="126"/>
      <c r="AY2636" s="126"/>
      <c r="AZ2636" s="127"/>
      <c r="BA2636" s="128"/>
      <c r="BB2636" s="65"/>
      <c r="BC2636" s="65"/>
      <c r="BD2636" s="125"/>
      <c r="BE2636" s="125"/>
      <c r="BF2636" s="126"/>
      <c r="BG2636" s="126"/>
      <c r="BH2636" s="126"/>
      <c r="BI2636" s="125"/>
      <c r="BJ2636" s="125"/>
      <c r="BK2636" s="125"/>
      <c r="BL2636" s="125"/>
      <c r="BM2636" s="125"/>
      <c r="BN2636" s="125"/>
      <c r="BO2636" s="129"/>
      <c r="BP2636" s="66"/>
      <c r="BQ2636" s="129"/>
      <c r="BR2636" s="125"/>
      <c r="BS2636" s="125"/>
      <c r="BT2636" s="125"/>
      <c r="BU2636" s="125"/>
      <c r="BV2636" s="125"/>
      <c r="BW2636" s="125"/>
      <c r="BX2636" s="126"/>
      <c r="BY2636" s="126"/>
      <c r="BZ2636" s="126"/>
      <c r="CA2636" s="127"/>
      <c r="CB2636" s="128"/>
    </row>
    <row r="2637" spans="1:80" x14ac:dyDescent="0.3">
      <c r="A2637" s="65"/>
      <c r="B2637" s="70"/>
      <c r="C2637" s="70"/>
      <c r="D2637" s="71"/>
      <c r="E2637" s="71"/>
      <c r="F2637" s="71"/>
      <c r="G2637" s="70"/>
      <c r="H2637" s="70"/>
      <c r="I2637" s="70"/>
      <c r="J2637" s="70"/>
      <c r="K2637" s="70"/>
      <c r="L2637" s="70"/>
      <c r="M2637" s="70"/>
      <c r="N2637" s="194"/>
      <c r="O2637" s="80"/>
      <c r="P2637" s="75"/>
      <c r="Q2637" s="75"/>
      <c r="R2637" s="75"/>
      <c r="S2637" s="75"/>
      <c r="T2637" s="75"/>
      <c r="U2637" s="75"/>
      <c r="V2637" s="74"/>
      <c r="W2637" s="74"/>
      <c r="X2637" s="74"/>
      <c r="Y2637" s="73"/>
      <c r="Z2637" s="72"/>
      <c r="AA2637" s="65"/>
      <c r="AB2637" s="65"/>
      <c r="AC2637" s="125"/>
      <c r="AD2637" s="125"/>
      <c r="AE2637" s="126"/>
      <c r="AF2637" s="126"/>
      <c r="AG2637" s="126"/>
      <c r="AH2637" s="125"/>
      <c r="AI2637" s="125"/>
      <c r="AJ2637" s="125"/>
      <c r="AK2637" s="125"/>
      <c r="AL2637" s="125"/>
      <c r="AM2637" s="125"/>
      <c r="AN2637" s="125"/>
      <c r="AO2637" s="66"/>
      <c r="AP2637" s="125"/>
      <c r="AQ2637" s="125"/>
      <c r="AR2637" s="125"/>
      <c r="AS2637" s="125"/>
      <c r="AT2637" s="125"/>
      <c r="AU2637" s="125"/>
      <c r="AV2637" s="125"/>
      <c r="AW2637" s="126"/>
      <c r="AX2637" s="126"/>
      <c r="AY2637" s="126"/>
      <c r="AZ2637" s="127"/>
      <c r="BA2637" s="128"/>
      <c r="BB2637" s="65"/>
      <c r="BC2637" s="65"/>
      <c r="BD2637" s="125"/>
      <c r="BE2637" s="125"/>
      <c r="BF2637" s="126"/>
      <c r="BG2637" s="126"/>
      <c r="BH2637" s="126"/>
      <c r="BI2637" s="125"/>
      <c r="BJ2637" s="125"/>
      <c r="BK2637" s="125"/>
      <c r="BL2637" s="125"/>
      <c r="BM2637" s="125"/>
      <c r="BN2637" s="125"/>
      <c r="BO2637" s="129"/>
      <c r="BP2637" s="66"/>
      <c r="BQ2637" s="129"/>
      <c r="BR2637" s="125"/>
      <c r="BS2637" s="125"/>
      <c r="BT2637" s="125"/>
      <c r="BU2637" s="125"/>
      <c r="BV2637" s="125"/>
      <c r="BW2637" s="125"/>
      <c r="BX2637" s="126"/>
      <c r="BY2637" s="126"/>
      <c r="BZ2637" s="126"/>
      <c r="CA2637" s="127"/>
      <c r="CB2637" s="128"/>
    </row>
    <row r="2638" spans="1:80" x14ac:dyDescent="0.3">
      <c r="A2638" s="65"/>
      <c r="B2638" s="70"/>
      <c r="C2638" s="70"/>
      <c r="D2638" s="71"/>
      <c r="E2638" s="71"/>
      <c r="F2638" s="71"/>
      <c r="G2638" s="70"/>
      <c r="H2638" s="70"/>
      <c r="I2638" s="70"/>
      <c r="J2638" s="70"/>
      <c r="K2638" s="70"/>
      <c r="L2638" s="70"/>
      <c r="M2638" s="70"/>
      <c r="N2638" s="194"/>
      <c r="O2638" s="80"/>
      <c r="P2638" s="75"/>
      <c r="Q2638" s="75"/>
      <c r="R2638" s="75"/>
      <c r="S2638" s="75"/>
      <c r="T2638" s="75"/>
      <c r="U2638" s="75"/>
      <c r="V2638" s="74"/>
      <c r="W2638" s="74"/>
      <c r="X2638" s="74"/>
      <c r="Y2638" s="73"/>
      <c r="Z2638" s="72"/>
      <c r="AA2638" s="65"/>
      <c r="AB2638" s="65"/>
      <c r="AC2638" s="125"/>
      <c r="AD2638" s="125"/>
      <c r="AE2638" s="126"/>
      <c r="AF2638" s="126"/>
      <c r="AG2638" s="126"/>
      <c r="AH2638" s="125"/>
      <c r="AI2638" s="125"/>
      <c r="AJ2638" s="125"/>
      <c r="AK2638" s="125"/>
      <c r="AL2638" s="125"/>
      <c r="AM2638" s="125"/>
      <c r="AN2638" s="125"/>
      <c r="AO2638" s="66"/>
      <c r="AP2638" s="125"/>
      <c r="AQ2638" s="125"/>
      <c r="AR2638" s="125"/>
      <c r="AS2638" s="125"/>
      <c r="AT2638" s="125"/>
      <c r="AU2638" s="125"/>
      <c r="AV2638" s="125"/>
      <c r="AW2638" s="126"/>
      <c r="AX2638" s="126"/>
      <c r="AY2638" s="126"/>
      <c r="AZ2638" s="127"/>
      <c r="BA2638" s="128"/>
      <c r="BB2638" s="65"/>
      <c r="BC2638" s="65"/>
      <c r="BD2638" s="125"/>
      <c r="BE2638" s="125"/>
      <c r="BF2638" s="126"/>
      <c r="BG2638" s="126"/>
      <c r="BH2638" s="126"/>
      <c r="BI2638" s="125"/>
      <c r="BJ2638" s="125"/>
      <c r="BK2638" s="125"/>
      <c r="BL2638" s="125"/>
      <c r="BM2638" s="125"/>
      <c r="BN2638" s="125"/>
      <c r="BO2638" s="129"/>
      <c r="BP2638" s="66"/>
      <c r="BQ2638" s="129"/>
      <c r="BR2638" s="125"/>
      <c r="BS2638" s="125"/>
      <c r="BT2638" s="125"/>
      <c r="BU2638" s="125"/>
      <c r="BV2638" s="125"/>
      <c r="BW2638" s="125"/>
      <c r="BX2638" s="126"/>
      <c r="BY2638" s="126"/>
      <c r="BZ2638" s="126"/>
      <c r="CA2638" s="127"/>
      <c r="CB2638" s="128"/>
    </row>
    <row r="2639" spans="1:80" x14ac:dyDescent="0.3">
      <c r="A2639" s="65"/>
      <c r="B2639" s="70"/>
      <c r="C2639" s="70"/>
      <c r="D2639" s="71"/>
      <c r="E2639" s="71"/>
      <c r="F2639" s="71"/>
      <c r="G2639" s="70"/>
      <c r="H2639" s="70"/>
      <c r="I2639" s="70"/>
      <c r="J2639" s="70"/>
      <c r="K2639" s="70"/>
      <c r="L2639" s="70"/>
      <c r="M2639" s="70"/>
      <c r="N2639" s="194"/>
      <c r="O2639" s="80"/>
      <c r="P2639" s="75"/>
      <c r="Q2639" s="75"/>
      <c r="R2639" s="75"/>
      <c r="S2639" s="75"/>
      <c r="T2639" s="75"/>
      <c r="U2639" s="75"/>
      <c r="V2639" s="74"/>
      <c r="W2639" s="74"/>
      <c r="X2639" s="74"/>
      <c r="Y2639" s="73"/>
      <c r="Z2639" s="72"/>
      <c r="AA2639" s="65"/>
      <c r="AB2639" s="65"/>
      <c r="AC2639" s="125"/>
      <c r="AD2639" s="125"/>
      <c r="AE2639" s="126"/>
      <c r="AF2639" s="126"/>
      <c r="AG2639" s="126"/>
      <c r="AH2639" s="125"/>
      <c r="AI2639" s="125"/>
      <c r="AJ2639" s="125"/>
      <c r="AK2639" s="125"/>
      <c r="AL2639" s="125"/>
      <c r="AM2639" s="125"/>
      <c r="AN2639" s="125"/>
      <c r="AO2639" s="82"/>
      <c r="AP2639" s="125"/>
      <c r="AQ2639" s="125"/>
      <c r="AR2639" s="125"/>
      <c r="AS2639" s="125"/>
      <c r="AT2639" s="125"/>
      <c r="AU2639" s="125"/>
      <c r="AV2639" s="125"/>
      <c r="AW2639" s="126"/>
      <c r="AX2639" s="126"/>
      <c r="AY2639" s="126"/>
      <c r="AZ2639" s="125"/>
      <c r="BA2639" s="125"/>
      <c r="BB2639" s="65"/>
      <c r="BC2639" s="65"/>
      <c r="BD2639" s="125"/>
      <c r="BE2639" s="125"/>
      <c r="BF2639" s="126"/>
      <c r="BG2639" s="126"/>
      <c r="BH2639" s="126"/>
      <c r="BI2639" s="125"/>
      <c r="BJ2639" s="125"/>
      <c r="BK2639" s="125"/>
      <c r="BL2639" s="125"/>
      <c r="BM2639" s="125"/>
      <c r="BN2639" s="125"/>
      <c r="BO2639" s="129"/>
      <c r="BP2639" s="82"/>
      <c r="BQ2639" s="129"/>
      <c r="BR2639" s="125"/>
      <c r="BS2639" s="125"/>
      <c r="BT2639" s="125"/>
      <c r="BU2639" s="125"/>
      <c r="BV2639" s="125"/>
      <c r="BW2639" s="125"/>
      <c r="BX2639" s="126"/>
      <c r="BY2639" s="126"/>
      <c r="BZ2639" s="126"/>
      <c r="CA2639" s="125"/>
      <c r="CB2639" s="125"/>
    </row>
    <row r="2640" spans="1:80" x14ac:dyDescent="0.3">
      <c r="A2640" s="65"/>
      <c r="B2640" s="70"/>
      <c r="C2640" s="70"/>
      <c r="D2640" s="71"/>
      <c r="E2640" s="71"/>
      <c r="F2640" s="71"/>
      <c r="G2640" s="70"/>
      <c r="H2640" s="70"/>
      <c r="I2640" s="70"/>
      <c r="J2640" s="70"/>
      <c r="K2640" s="70"/>
      <c r="L2640" s="70"/>
      <c r="M2640" s="70"/>
      <c r="N2640" s="194"/>
      <c r="O2640" s="80"/>
      <c r="P2640" s="75"/>
      <c r="Q2640" s="75"/>
      <c r="R2640" s="75"/>
      <c r="S2640" s="75"/>
      <c r="T2640" s="75"/>
      <c r="U2640" s="75"/>
      <c r="V2640" s="74"/>
      <c r="W2640" s="74"/>
      <c r="X2640" s="74"/>
      <c r="Y2640" s="73"/>
      <c r="Z2640" s="72"/>
      <c r="AA2640" s="65"/>
      <c r="AB2640" s="65"/>
      <c r="AC2640" s="128"/>
      <c r="AD2640" s="127"/>
      <c r="AE2640" s="126"/>
      <c r="AF2640" s="126"/>
      <c r="AG2640" s="126"/>
      <c r="AH2640" s="125"/>
      <c r="AI2640" s="125"/>
      <c r="AJ2640" s="125"/>
      <c r="AK2640" s="125"/>
      <c r="AL2640" s="125"/>
      <c r="AM2640" s="125"/>
      <c r="AN2640" s="125"/>
      <c r="AO2640" s="66"/>
      <c r="AP2640" s="125"/>
      <c r="AQ2640" s="125"/>
      <c r="AR2640" s="125"/>
      <c r="AS2640" s="125"/>
      <c r="AT2640" s="125"/>
      <c r="AU2640" s="125"/>
      <c r="AV2640" s="125"/>
      <c r="AW2640" s="126"/>
      <c r="AX2640" s="126"/>
      <c r="AY2640" s="126"/>
      <c r="AZ2640" s="125"/>
      <c r="BA2640" s="125"/>
      <c r="BB2640" s="65"/>
      <c r="BC2640" s="65"/>
      <c r="BD2640" s="128"/>
      <c r="BE2640" s="127"/>
      <c r="BF2640" s="126"/>
      <c r="BG2640" s="126"/>
      <c r="BH2640" s="126"/>
      <c r="BI2640" s="125"/>
      <c r="BJ2640" s="125"/>
      <c r="BK2640" s="125"/>
      <c r="BL2640" s="125"/>
      <c r="BM2640" s="125"/>
      <c r="BN2640" s="125"/>
      <c r="BO2640" s="129"/>
      <c r="BP2640" s="66"/>
      <c r="BQ2640" s="129"/>
      <c r="BR2640" s="125"/>
      <c r="BS2640" s="125"/>
      <c r="BT2640" s="125"/>
      <c r="BU2640" s="125"/>
      <c r="BV2640" s="125"/>
      <c r="BW2640" s="125"/>
      <c r="BX2640" s="126"/>
      <c r="BY2640" s="126"/>
      <c r="BZ2640" s="126"/>
      <c r="CA2640" s="125"/>
      <c r="CB2640" s="125"/>
    </row>
    <row r="2641" spans="1:80" x14ac:dyDescent="0.3">
      <c r="A2641" s="65"/>
      <c r="B2641" s="70"/>
      <c r="C2641" s="70"/>
      <c r="D2641" s="71"/>
      <c r="E2641" s="71"/>
      <c r="F2641" s="71"/>
      <c r="G2641" s="70"/>
      <c r="H2641" s="70"/>
      <c r="I2641" s="70"/>
      <c r="J2641" s="70"/>
      <c r="K2641" s="70"/>
      <c r="L2641" s="70"/>
      <c r="M2641" s="70"/>
      <c r="N2641" s="194"/>
      <c r="O2641" s="80"/>
      <c r="P2641" s="75"/>
      <c r="Q2641" s="75"/>
      <c r="R2641" s="75"/>
      <c r="S2641" s="75"/>
      <c r="T2641" s="75"/>
      <c r="U2641" s="75"/>
      <c r="V2641" s="74"/>
      <c r="W2641" s="74"/>
      <c r="X2641" s="74"/>
      <c r="Y2641" s="73"/>
      <c r="Z2641" s="72"/>
      <c r="AA2641" s="65"/>
      <c r="AB2641" s="65"/>
      <c r="AC2641" s="128"/>
      <c r="AD2641" s="127"/>
      <c r="AE2641" s="126"/>
      <c r="AF2641" s="126"/>
      <c r="AG2641" s="126"/>
      <c r="AH2641" s="125"/>
      <c r="AI2641" s="125"/>
      <c r="AJ2641" s="125"/>
      <c r="AK2641" s="125"/>
      <c r="AL2641" s="125"/>
      <c r="AM2641" s="125"/>
      <c r="AN2641" s="125"/>
      <c r="AO2641" s="66"/>
      <c r="AP2641" s="125"/>
      <c r="AQ2641" s="125"/>
      <c r="AR2641" s="125"/>
      <c r="AS2641" s="125"/>
      <c r="AT2641" s="125"/>
      <c r="AU2641" s="125"/>
      <c r="AV2641" s="125"/>
      <c r="AW2641" s="126"/>
      <c r="AX2641" s="126"/>
      <c r="AY2641" s="126"/>
      <c r="AZ2641" s="125"/>
      <c r="BA2641" s="125"/>
      <c r="BB2641" s="65"/>
      <c r="BC2641" s="65"/>
      <c r="BD2641" s="128"/>
      <c r="BE2641" s="127"/>
      <c r="BF2641" s="126"/>
      <c r="BG2641" s="126"/>
      <c r="BH2641" s="126"/>
      <c r="BI2641" s="125"/>
      <c r="BJ2641" s="125"/>
      <c r="BK2641" s="125"/>
      <c r="BL2641" s="125"/>
      <c r="BM2641" s="125"/>
      <c r="BN2641" s="125"/>
      <c r="BO2641" s="129"/>
      <c r="BP2641" s="66"/>
      <c r="BQ2641" s="129"/>
      <c r="BR2641" s="125"/>
      <c r="BS2641" s="125"/>
      <c r="BT2641" s="125"/>
      <c r="BU2641" s="125"/>
      <c r="BV2641" s="125"/>
      <c r="BW2641" s="125"/>
      <c r="BX2641" s="126"/>
      <c r="BY2641" s="126"/>
      <c r="BZ2641" s="126"/>
      <c r="CA2641" s="125"/>
      <c r="CB2641" s="125"/>
    </row>
    <row r="2642" spans="1:80" x14ac:dyDescent="0.3">
      <c r="A2642" s="65"/>
      <c r="B2642" s="70"/>
      <c r="C2642" s="70"/>
      <c r="D2642" s="71"/>
      <c r="E2642" s="71"/>
      <c r="F2642" s="71"/>
      <c r="G2642" s="70"/>
      <c r="H2642" s="70"/>
      <c r="I2642" s="70"/>
      <c r="J2642" s="70"/>
      <c r="K2642" s="70"/>
      <c r="L2642" s="70"/>
      <c r="M2642" s="70"/>
      <c r="N2642" s="194"/>
      <c r="O2642" s="80"/>
      <c r="P2642" s="75"/>
      <c r="Q2642" s="75"/>
      <c r="R2642" s="75"/>
      <c r="S2642" s="75"/>
      <c r="T2642" s="75"/>
      <c r="U2642" s="75"/>
      <c r="V2642" s="74"/>
      <c r="W2642" s="74"/>
      <c r="X2642" s="74"/>
      <c r="Y2642" s="73"/>
      <c r="Z2642" s="72"/>
      <c r="AA2642" s="65"/>
      <c r="AB2642" s="65"/>
      <c r="AC2642" s="128"/>
      <c r="AD2642" s="127"/>
      <c r="AE2642" s="126"/>
      <c r="AF2642" s="126"/>
      <c r="AG2642" s="126"/>
      <c r="AH2642" s="125"/>
      <c r="AI2642" s="125"/>
      <c r="AJ2642" s="125"/>
      <c r="AK2642" s="125"/>
      <c r="AL2642" s="125"/>
      <c r="AM2642" s="125"/>
      <c r="AN2642" s="125"/>
      <c r="AO2642" s="66"/>
      <c r="AP2642" s="125"/>
      <c r="AQ2642" s="125"/>
      <c r="AR2642" s="125"/>
      <c r="AS2642" s="125"/>
      <c r="AT2642" s="125"/>
      <c r="AU2642" s="125"/>
      <c r="AV2642" s="125"/>
      <c r="AW2642" s="126"/>
      <c r="AX2642" s="126"/>
      <c r="AY2642" s="126"/>
      <c r="AZ2642" s="125"/>
      <c r="BA2642" s="125"/>
      <c r="BB2642" s="65"/>
      <c r="BC2642" s="65"/>
      <c r="BD2642" s="128"/>
      <c r="BE2642" s="127"/>
      <c r="BF2642" s="126"/>
      <c r="BG2642" s="126"/>
      <c r="BH2642" s="126"/>
      <c r="BI2642" s="125"/>
      <c r="BJ2642" s="125"/>
      <c r="BK2642" s="125"/>
      <c r="BL2642" s="125"/>
      <c r="BM2642" s="125"/>
      <c r="BN2642" s="125"/>
      <c r="BO2642" s="129"/>
      <c r="BP2642" s="66"/>
      <c r="BQ2642" s="129"/>
      <c r="BR2642" s="125"/>
      <c r="BS2642" s="125"/>
      <c r="BT2642" s="125"/>
      <c r="BU2642" s="125"/>
      <c r="BV2642" s="125"/>
      <c r="BW2642" s="125"/>
      <c r="BX2642" s="126"/>
      <c r="BY2642" s="126"/>
      <c r="BZ2642" s="126"/>
      <c r="CA2642" s="125"/>
      <c r="CB2642" s="125"/>
    </row>
    <row r="2643" spans="1:80" x14ac:dyDescent="0.3">
      <c r="A2643" s="65"/>
      <c r="B2643" s="70"/>
      <c r="C2643" s="70"/>
      <c r="D2643" s="71"/>
      <c r="E2643" s="71"/>
      <c r="F2643" s="71"/>
      <c r="G2643" s="70"/>
      <c r="H2643" s="70"/>
      <c r="I2643" s="70"/>
      <c r="J2643" s="70"/>
      <c r="K2643" s="70"/>
      <c r="L2643" s="70"/>
      <c r="M2643" s="70"/>
      <c r="N2643" s="194"/>
      <c r="O2643" s="80"/>
      <c r="P2643" s="75"/>
      <c r="Q2643" s="75"/>
      <c r="R2643" s="75"/>
      <c r="S2643" s="75"/>
      <c r="T2643" s="75"/>
      <c r="U2643" s="75"/>
      <c r="V2643" s="74"/>
      <c r="W2643" s="74"/>
      <c r="X2643" s="74"/>
      <c r="Y2643" s="73"/>
      <c r="Z2643" s="72"/>
      <c r="AA2643" s="65"/>
      <c r="AB2643" s="65"/>
      <c r="AC2643" s="128"/>
      <c r="AD2643" s="127"/>
      <c r="AE2643" s="126"/>
      <c r="AF2643" s="126"/>
      <c r="AG2643" s="126"/>
      <c r="AH2643" s="125"/>
      <c r="AI2643" s="125"/>
      <c r="AJ2643" s="125"/>
      <c r="AK2643" s="125"/>
      <c r="AL2643" s="125"/>
      <c r="AM2643" s="125"/>
      <c r="AN2643" s="125"/>
      <c r="AO2643" s="66"/>
      <c r="AP2643" s="125"/>
      <c r="AQ2643" s="125"/>
      <c r="AR2643" s="125"/>
      <c r="AS2643" s="125"/>
      <c r="AT2643" s="125"/>
      <c r="AU2643" s="125"/>
      <c r="AV2643" s="125"/>
      <c r="AW2643" s="126"/>
      <c r="AX2643" s="126"/>
      <c r="AY2643" s="126"/>
      <c r="AZ2643" s="125"/>
      <c r="BA2643" s="125"/>
      <c r="BB2643" s="65"/>
      <c r="BC2643" s="65"/>
      <c r="BD2643" s="128"/>
      <c r="BE2643" s="127"/>
      <c r="BF2643" s="126"/>
      <c r="BG2643" s="126"/>
      <c r="BH2643" s="126"/>
      <c r="BI2643" s="125"/>
      <c r="BJ2643" s="125"/>
      <c r="BK2643" s="125"/>
      <c r="BL2643" s="125"/>
      <c r="BM2643" s="125"/>
      <c r="BN2643" s="125"/>
      <c r="BO2643" s="129"/>
      <c r="BP2643" s="66"/>
      <c r="BQ2643" s="129"/>
      <c r="BR2643" s="125"/>
      <c r="BS2643" s="125"/>
      <c r="BT2643" s="125"/>
      <c r="BU2643" s="125"/>
      <c r="BV2643" s="125"/>
      <c r="BW2643" s="125"/>
      <c r="BX2643" s="126"/>
      <c r="BY2643" s="126"/>
      <c r="BZ2643" s="126"/>
      <c r="CA2643" s="125"/>
      <c r="CB2643" s="125"/>
    </row>
    <row r="2644" spans="1:80" x14ac:dyDescent="0.3">
      <c r="A2644" s="65"/>
      <c r="B2644" s="70"/>
      <c r="C2644" s="70"/>
      <c r="D2644" s="71"/>
      <c r="E2644" s="71"/>
      <c r="F2644" s="71"/>
      <c r="G2644" s="70"/>
      <c r="H2644" s="70"/>
      <c r="I2644" s="70"/>
      <c r="J2644" s="70"/>
      <c r="K2644" s="70"/>
      <c r="L2644" s="70"/>
      <c r="M2644" s="70"/>
      <c r="N2644" s="194"/>
      <c r="O2644" s="80"/>
      <c r="P2644" s="75"/>
      <c r="Q2644" s="75"/>
      <c r="R2644" s="75"/>
      <c r="S2644" s="75"/>
      <c r="T2644" s="75"/>
      <c r="U2644" s="75"/>
      <c r="V2644" s="74"/>
      <c r="W2644" s="74"/>
      <c r="X2644" s="74"/>
      <c r="Y2644" s="73"/>
      <c r="Z2644" s="72"/>
      <c r="AA2644" s="65"/>
      <c r="AB2644" s="65"/>
      <c r="AC2644" s="128"/>
      <c r="AD2644" s="127"/>
      <c r="AE2644" s="126"/>
      <c r="AF2644" s="126"/>
      <c r="AG2644" s="126"/>
      <c r="AH2644" s="125"/>
      <c r="AI2644" s="125"/>
      <c r="AJ2644" s="125"/>
      <c r="AK2644" s="125"/>
      <c r="AL2644" s="125"/>
      <c r="AM2644" s="125"/>
      <c r="AN2644" s="125"/>
      <c r="AO2644" s="66"/>
      <c r="AP2644" s="125"/>
      <c r="AQ2644" s="125"/>
      <c r="AR2644" s="125"/>
      <c r="AS2644" s="125"/>
      <c r="AT2644" s="125"/>
      <c r="AU2644" s="125"/>
      <c r="AV2644" s="125"/>
      <c r="AW2644" s="126"/>
      <c r="AX2644" s="126"/>
      <c r="AY2644" s="126"/>
      <c r="AZ2644" s="125"/>
      <c r="BA2644" s="125"/>
      <c r="BB2644" s="65"/>
      <c r="BC2644" s="65"/>
      <c r="BD2644" s="128"/>
      <c r="BE2644" s="127"/>
      <c r="BF2644" s="126"/>
      <c r="BG2644" s="126"/>
      <c r="BH2644" s="126"/>
      <c r="BI2644" s="125"/>
      <c r="BJ2644" s="125"/>
      <c r="BK2644" s="125"/>
      <c r="BL2644" s="125"/>
      <c r="BM2644" s="125"/>
      <c r="BN2644" s="125"/>
      <c r="BO2644" s="129"/>
      <c r="BP2644" s="66"/>
      <c r="BQ2644" s="129"/>
      <c r="BR2644" s="125"/>
      <c r="BS2644" s="125"/>
      <c r="BT2644" s="125"/>
      <c r="BU2644" s="125"/>
      <c r="BV2644" s="125"/>
      <c r="BW2644" s="125"/>
      <c r="BX2644" s="126"/>
      <c r="BY2644" s="126"/>
      <c r="BZ2644" s="126"/>
      <c r="CA2644" s="125"/>
      <c r="CB2644" s="125"/>
    </row>
    <row r="2645" spans="1:80" x14ac:dyDescent="0.3">
      <c r="A2645" s="65"/>
      <c r="B2645" s="70"/>
      <c r="C2645" s="70"/>
      <c r="D2645" s="71"/>
      <c r="E2645" s="71"/>
      <c r="F2645" s="71"/>
      <c r="G2645" s="70"/>
      <c r="H2645" s="70"/>
      <c r="I2645" s="70"/>
      <c r="J2645" s="70"/>
      <c r="K2645" s="70"/>
      <c r="L2645" s="70"/>
      <c r="M2645" s="70"/>
      <c r="N2645" s="194"/>
      <c r="O2645" s="80"/>
      <c r="P2645" s="75"/>
      <c r="Q2645" s="75"/>
      <c r="R2645" s="75"/>
      <c r="S2645" s="75"/>
      <c r="T2645" s="75"/>
      <c r="U2645" s="75"/>
      <c r="V2645" s="74"/>
      <c r="W2645" s="74"/>
      <c r="X2645" s="74"/>
      <c r="Y2645" s="73"/>
      <c r="Z2645" s="72"/>
      <c r="AA2645" s="65"/>
      <c r="AB2645" s="65"/>
      <c r="AC2645" s="128"/>
      <c r="AD2645" s="127"/>
      <c r="AE2645" s="126"/>
      <c r="AF2645" s="126"/>
      <c r="AG2645" s="126"/>
      <c r="AH2645" s="125"/>
      <c r="AI2645" s="125"/>
      <c r="AJ2645" s="125"/>
      <c r="AK2645" s="125"/>
      <c r="AL2645" s="125"/>
      <c r="AM2645" s="125"/>
      <c r="AN2645" s="125"/>
      <c r="AO2645" s="66"/>
      <c r="AP2645" s="125"/>
      <c r="AQ2645" s="125"/>
      <c r="AR2645" s="125"/>
      <c r="AS2645" s="125"/>
      <c r="AT2645" s="125"/>
      <c r="AU2645" s="125"/>
      <c r="AV2645" s="125"/>
      <c r="AW2645" s="126"/>
      <c r="AX2645" s="126"/>
      <c r="AY2645" s="126"/>
      <c r="AZ2645" s="125"/>
      <c r="BA2645" s="125"/>
      <c r="BB2645" s="65"/>
      <c r="BC2645" s="65"/>
      <c r="BD2645" s="128"/>
      <c r="BE2645" s="127"/>
      <c r="BF2645" s="126"/>
      <c r="BG2645" s="126"/>
      <c r="BH2645" s="126"/>
      <c r="BI2645" s="125"/>
      <c r="BJ2645" s="125"/>
      <c r="BK2645" s="125"/>
      <c r="BL2645" s="125"/>
      <c r="BM2645" s="125"/>
      <c r="BN2645" s="125"/>
      <c r="BO2645" s="129"/>
      <c r="BP2645" s="66"/>
      <c r="BQ2645" s="129"/>
      <c r="BR2645" s="125"/>
      <c r="BS2645" s="125"/>
      <c r="BT2645" s="125"/>
      <c r="BU2645" s="125"/>
      <c r="BV2645" s="125"/>
      <c r="BW2645" s="125"/>
      <c r="BX2645" s="126"/>
      <c r="BY2645" s="126"/>
      <c r="BZ2645" s="126"/>
      <c r="CA2645" s="125"/>
      <c r="CB2645" s="125"/>
    </row>
    <row r="2646" spans="1:80" x14ac:dyDescent="0.3">
      <c r="A2646" s="65"/>
      <c r="B2646" s="70"/>
      <c r="C2646" s="70"/>
      <c r="D2646" s="71"/>
      <c r="E2646" s="71"/>
      <c r="F2646" s="71"/>
      <c r="G2646" s="70"/>
      <c r="H2646" s="70"/>
      <c r="I2646" s="70"/>
      <c r="J2646" s="70"/>
      <c r="K2646" s="70"/>
      <c r="L2646" s="70"/>
      <c r="M2646" s="70"/>
      <c r="N2646" s="194"/>
      <c r="O2646" s="80"/>
      <c r="P2646" s="75"/>
      <c r="Q2646" s="75"/>
      <c r="R2646" s="75"/>
      <c r="S2646" s="75"/>
      <c r="T2646" s="75"/>
      <c r="U2646" s="75"/>
      <c r="V2646" s="74"/>
      <c r="W2646" s="74"/>
      <c r="X2646" s="74"/>
      <c r="Y2646" s="73"/>
      <c r="Z2646" s="72"/>
      <c r="AA2646" s="65"/>
      <c r="AB2646" s="65"/>
      <c r="AC2646" s="128"/>
      <c r="AD2646" s="127"/>
      <c r="AE2646" s="126"/>
      <c r="AF2646" s="126"/>
      <c r="AG2646" s="126"/>
      <c r="AH2646" s="125"/>
      <c r="AI2646" s="125"/>
      <c r="AJ2646" s="125"/>
      <c r="AK2646" s="125"/>
      <c r="AL2646" s="125"/>
      <c r="AM2646" s="125"/>
      <c r="AN2646" s="125"/>
      <c r="AO2646" s="66"/>
      <c r="AP2646" s="125"/>
      <c r="AQ2646" s="125"/>
      <c r="AR2646" s="125"/>
      <c r="AS2646" s="125"/>
      <c r="AT2646" s="125"/>
      <c r="AU2646" s="125"/>
      <c r="AV2646" s="125"/>
      <c r="AW2646" s="126"/>
      <c r="AX2646" s="126"/>
      <c r="AY2646" s="126"/>
      <c r="AZ2646" s="125"/>
      <c r="BA2646" s="125"/>
      <c r="BB2646" s="65"/>
      <c r="BC2646" s="65"/>
      <c r="BD2646" s="128"/>
      <c r="BE2646" s="127"/>
      <c r="BF2646" s="126"/>
      <c r="BG2646" s="126"/>
      <c r="BH2646" s="126"/>
      <c r="BI2646" s="125"/>
      <c r="BJ2646" s="125"/>
      <c r="BK2646" s="125"/>
      <c r="BL2646" s="125"/>
      <c r="BM2646" s="125"/>
      <c r="BN2646" s="125"/>
      <c r="BO2646" s="129"/>
      <c r="BP2646" s="66"/>
      <c r="BQ2646" s="129"/>
      <c r="BR2646" s="125"/>
      <c r="BS2646" s="125"/>
      <c r="BT2646" s="125"/>
      <c r="BU2646" s="125"/>
      <c r="BV2646" s="125"/>
      <c r="BW2646" s="125"/>
      <c r="BX2646" s="126"/>
      <c r="BY2646" s="126"/>
      <c r="BZ2646" s="126"/>
      <c r="CA2646" s="125"/>
      <c r="CB2646" s="125"/>
    </row>
    <row r="2647" spans="1:80" x14ac:dyDescent="0.3">
      <c r="A2647" s="65"/>
      <c r="B2647" s="70"/>
      <c r="C2647" s="70"/>
      <c r="D2647" s="71"/>
      <c r="E2647" s="71"/>
      <c r="F2647" s="71"/>
      <c r="G2647" s="70"/>
      <c r="H2647" s="70"/>
      <c r="I2647" s="70"/>
      <c r="J2647" s="70"/>
      <c r="K2647" s="70"/>
      <c r="L2647" s="70"/>
      <c r="M2647" s="70"/>
      <c r="N2647" s="195"/>
      <c r="O2647" s="70"/>
      <c r="P2647" s="70"/>
      <c r="Q2647" s="70"/>
      <c r="R2647" s="70"/>
      <c r="S2647" s="70"/>
      <c r="T2647" s="70"/>
      <c r="U2647" s="70"/>
      <c r="V2647" s="71"/>
      <c r="W2647" s="71"/>
      <c r="X2647" s="71"/>
      <c r="Y2647" s="70"/>
      <c r="Z2647" s="70"/>
      <c r="AA2647" s="65"/>
      <c r="AB2647" s="65"/>
      <c r="AC2647" s="128"/>
      <c r="AD2647" s="127"/>
      <c r="AE2647" s="126"/>
      <c r="AF2647" s="126"/>
      <c r="AG2647" s="126"/>
      <c r="AH2647" s="125"/>
      <c r="AI2647" s="125"/>
      <c r="AJ2647" s="125"/>
      <c r="AK2647" s="125"/>
      <c r="AL2647" s="125"/>
      <c r="AM2647" s="125"/>
      <c r="AN2647" s="125"/>
      <c r="AO2647" s="66"/>
      <c r="AP2647" s="125"/>
      <c r="AQ2647" s="125"/>
      <c r="AR2647" s="125"/>
      <c r="AS2647" s="125"/>
      <c r="AT2647" s="125"/>
      <c r="AU2647" s="125"/>
      <c r="AV2647" s="125"/>
      <c r="AW2647" s="126"/>
      <c r="AX2647" s="126"/>
      <c r="AY2647" s="126"/>
      <c r="AZ2647" s="125"/>
      <c r="BA2647" s="125"/>
      <c r="BB2647" s="65"/>
      <c r="BC2647" s="65"/>
      <c r="BD2647" s="128"/>
      <c r="BE2647" s="127"/>
      <c r="BF2647" s="126"/>
      <c r="BG2647" s="126"/>
      <c r="BH2647" s="126"/>
      <c r="BI2647" s="125"/>
      <c r="BJ2647" s="125"/>
      <c r="BK2647" s="125"/>
      <c r="BL2647" s="125"/>
      <c r="BM2647" s="125"/>
      <c r="BN2647" s="125"/>
      <c r="BO2647" s="129"/>
      <c r="BP2647" s="66"/>
      <c r="BQ2647" s="129"/>
      <c r="BR2647" s="125"/>
      <c r="BS2647" s="125"/>
      <c r="BT2647" s="125"/>
      <c r="BU2647" s="125"/>
      <c r="BV2647" s="125"/>
      <c r="BW2647" s="125"/>
      <c r="BX2647" s="126"/>
      <c r="BY2647" s="126"/>
      <c r="BZ2647" s="126"/>
      <c r="CA2647" s="125"/>
      <c r="CB2647" s="125"/>
    </row>
    <row r="2648" spans="1:80" x14ac:dyDescent="0.3">
      <c r="A2648" s="65"/>
      <c r="B2648" s="72"/>
      <c r="C2648" s="73"/>
      <c r="D2648" s="74"/>
      <c r="E2648" s="74"/>
      <c r="F2648" s="74"/>
      <c r="G2648" s="75"/>
      <c r="H2648" s="75"/>
      <c r="I2648" s="75"/>
      <c r="J2648" s="75"/>
      <c r="K2648" s="75"/>
      <c r="L2648" s="75"/>
      <c r="M2648" s="80"/>
      <c r="N2648" s="194"/>
      <c r="O2648" s="70"/>
      <c r="P2648" s="70"/>
      <c r="Q2648" s="70"/>
      <c r="R2648" s="70"/>
      <c r="S2648" s="70"/>
      <c r="T2648" s="70"/>
      <c r="U2648" s="70"/>
      <c r="V2648" s="71"/>
      <c r="W2648" s="71"/>
      <c r="X2648" s="71"/>
      <c r="Y2648" s="70"/>
      <c r="Z2648" s="70"/>
      <c r="AA2648" s="65"/>
      <c r="AB2648" s="65"/>
      <c r="AC2648" s="128"/>
      <c r="AD2648" s="127"/>
      <c r="AE2648" s="126"/>
      <c r="AF2648" s="126"/>
      <c r="AG2648" s="126"/>
      <c r="AH2648" s="125"/>
      <c r="AI2648" s="125"/>
      <c r="AJ2648" s="125"/>
      <c r="AK2648" s="125"/>
      <c r="AL2648" s="125"/>
      <c r="AM2648" s="125"/>
      <c r="AN2648" s="125"/>
      <c r="AO2648" s="66"/>
      <c r="AP2648" s="125"/>
      <c r="AQ2648" s="125"/>
      <c r="AR2648" s="125"/>
      <c r="AS2648" s="125"/>
      <c r="AT2648" s="125"/>
      <c r="AU2648" s="125"/>
      <c r="AV2648" s="125"/>
      <c r="AW2648" s="126"/>
      <c r="AX2648" s="126"/>
      <c r="AY2648" s="126"/>
      <c r="AZ2648" s="125"/>
      <c r="BA2648" s="125"/>
      <c r="BB2648" s="65"/>
      <c r="BC2648" s="65"/>
      <c r="BD2648" s="128"/>
      <c r="BE2648" s="127"/>
      <c r="BF2648" s="126"/>
      <c r="BG2648" s="126"/>
      <c r="BH2648" s="126"/>
      <c r="BI2648" s="125"/>
      <c r="BJ2648" s="125"/>
      <c r="BK2648" s="125"/>
      <c r="BL2648" s="125"/>
      <c r="BM2648" s="125"/>
      <c r="BN2648" s="125"/>
      <c r="BO2648" s="129"/>
      <c r="BP2648" s="66"/>
      <c r="BQ2648" s="129"/>
      <c r="BR2648" s="125"/>
      <c r="BS2648" s="125"/>
      <c r="BT2648" s="125"/>
      <c r="BU2648" s="125"/>
      <c r="BV2648" s="125"/>
      <c r="BW2648" s="125"/>
      <c r="BX2648" s="126"/>
      <c r="BY2648" s="126"/>
      <c r="BZ2648" s="126"/>
      <c r="CA2648" s="125"/>
      <c r="CB2648" s="125"/>
    </row>
    <row r="2649" spans="1:80" x14ac:dyDescent="0.3">
      <c r="A2649" s="65"/>
      <c r="B2649" s="72"/>
      <c r="C2649" s="73"/>
      <c r="D2649" s="74"/>
      <c r="E2649" s="74"/>
      <c r="F2649" s="74"/>
      <c r="G2649" s="75"/>
      <c r="H2649" s="75"/>
      <c r="I2649" s="75"/>
      <c r="J2649" s="75"/>
      <c r="K2649" s="75"/>
      <c r="L2649" s="75"/>
      <c r="M2649" s="80"/>
      <c r="N2649" s="194"/>
      <c r="O2649" s="70"/>
      <c r="P2649" s="70"/>
      <c r="Q2649" s="70"/>
      <c r="R2649" s="70"/>
      <c r="S2649" s="70"/>
      <c r="T2649" s="70"/>
      <c r="U2649" s="70"/>
      <c r="V2649" s="71"/>
      <c r="W2649" s="71"/>
      <c r="X2649" s="71"/>
      <c r="Y2649" s="70"/>
      <c r="Z2649" s="70"/>
      <c r="AA2649" s="65"/>
      <c r="AB2649" s="65"/>
      <c r="AC2649" s="128"/>
      <c r="AD2649" s="127"/>
      <c r="AE2649" s="126"/>
      <c r="AF2649" s="126"/>
      <c r="AG2649" s="126"/>
      <c r="AH2649" s="125"/>
      <c r="AI2649" s="125"/>
      <c r="AJ2649" s="125"/>
      <c r="AK2649" s="125"/>
      <c r="AL2649" s="125"/>
      <c r="AM2649" s="125"/>
      <c r="AN2649" s="125"/>
      <c r="AO2649" s="66"/>
      <c r="AP2649" s="125"/>
      <c r="AQ2649" s="125"/>
      <c r="AR2649" s="125"/>
      <c r="AS2649" s="125"/>
      <c r="AT2649" s="125"/>
      <c r="AU2649" s="125"/>
      <c r="AV2649" s="125"/>
      <c r="AW2649" s="126"/>
      <c r="AX2649" s="126"/>
      <c r="AY2649" s="126"/>
      <c r="AZ2649" s="125"/>
      <c r="BA2649" s="125"/>
      <c r="BB2649" s="65"/>
      <c r="BC2649" s="65"/>
      <c r="BD2649" s="128"/>
      <c r="BE2649" s="127"/>
      <c r="BF2649" s="126"/>
      <c r="BG2649" s="126"/>
      <c r="BH2649" s="126"/>
      <c r="BI2649" s="125"/>
      <c r="BJ2649" s="125"/>
      <c r="BK2649" s="125"/>
      <c r="BL2649" s="125"/>
      <c r="BM2649" s="125"/>
      <c r="BN2649" s="125"/>
      <c r="BO2649" s="129"/>
      <c r="BP2649" s="66"/>
      <c r="BQ2649" s="129"/>
      <c r="BR2649" s="125"/>
      <c r="BS2649" s="125"/>
      <c r="BT2649" s="125"/>
      <c r="BU2649" s="125"/>
      <c r="BV2649" s="125"/>
      <c r="BW2649" s="125"/>
      <c r="BX2649" s="126"/>
      <c r="BY2649" s="126"/>
      <c r="BZ2649" s="126"/>
      <c r="CA2649" s="125"/>
      <c r="CB2649" s="125"/>
    </row>
    <row r="2650" spans="1:80" x14ac:dyDescent="0.3">
      <c r="A2650" s="65"/>
      <c r="B2650" s="72"/>
      <c r="C2650" s="73"/>
      <c r="D2650" s="74"/>
      <c r="E2650" s="74"/>
      <c r="F2650" s="74"/>
      <c r="G2650" s="75"/>
      <c r="H2650" s="75"/>
      <c r="I2650" s="75"/>
      <c r="J2650" s="75"/>
      <c r="K2650" s="75"/>
      <c r="L2650" s="75"/>
      <c r="M2650" s="80"/>
      <c r="N2650" s="194"/>
      <c r="O2650" s="70"/>
      <c r="P2650" s="70"/>
      <c r="Q2650" s="70"/>
      <c r="R2650" s="70"/>
      <c r="S2650" s="70"/>
      <c r="T2650" s="70"/>
      <c r="U2650" s="70"/>
      <c r="V2650" s="71"/>
      <c r="W2650" s="71"/>
      <c r="X2650" s="71"/>
      <c r="Y2650" s="70"/>
      <c r="Z2650" s="70"/>
      <c r="AA2650" s="65"/>
      <c r="AB2650" s="65"/>
      <c r="AC2650" s="128"/>
      <c r="AD2650" s="127"/>
      <c r="AE2650" s="126"/>
      <c r="AF2650" s="126"/>
      <c r="AG2650" s="126"/>
      <c r="AH2650" s="125"/>
      <c r="AI2650" s="125"/>
      <c r="AJ2650" s="125"/>
      <c r="AK2650" s="125"/>
      <c r="AL2650" s="125"/>
      <c r="AM2650" s="125"/>
      <c r="AN2650" s="125"/>
      <c r="AO2650" s="66"/>
      <c r="AP2650" s="125"/>
      <c r="AQ2650" s="125"/>
      <c r="AR2650" s="125"/>
      <c r="AS2650" s="125"/>
      <c r="AT2650" s="125"/>
      <c r="AU2650" s="125"/>
      <c r="AV2650" s="125"/>
      <c r="AW2650" s="126"/>
      <c r="AX2650" s="126"/>
      <c r="AY2650" s="126"/>
      <c r="AZ2650" s="125"/>
      <c r="BA2650" s="125"/>
      <c r="BB2650" s="65"/>
      <c r="BC2650" s="65"/>
      <c r="BD2650" s="128"/>
      <c r="BE2650" s="127"/>
      <c r="BF2650" s="126"/>
      <c r="BG2650" s="126"/>
      <c r="BH2650" s="126"/>
      <c r="BI2650" s="125"/>
      <c r="BJ2650" s="125"/>
      <c r="BK2650" s="125"/>
      <c r="BL2650" s="125"/>
      <c r="BM2650" s="125"/>
      <c r="BN2650" s="125"/>
      <c r="BO2650" s="129"/>
      <c r="BP2650" s="66"/>
      <c r="BQ2650" s="129"/>
      <c r="BR2650" s="125"/>
      <c r="BS2650" s="125"/>
      <c r="BT2650" s="125"/>
      <c r="BU2650" s="125"/>
      <c r="BV2650" s="125"/>
      <c r="BW2650" s="125"/>
      <c r="BX2650" s="126"/>
      <c r="BY2650" s="126"/>
      <c r="BZ2650" s="126"/>
      <c r="CA2650" s="125"/>
      <c r="CB2650" s="125"/>
    </row>
    <row r="2651" spans="1:80" x14ac:dyDescent="0.3">
      <c r="A2651" s="65"/>
      <c r="B2651" s="72"/>
      <c r="C2651" s="73"/>
      <c r="D2651" s="74"/>
      <c r="E2651" s="74"/>
      <c r="F2651" s="74"/>
      <c r="G2651" s="75"/>
      <c r="H2651" s="75"/>
      <c r="I2651" s="75"/>
      <c r="J2651" s="75"/>
      <c r="K2651" s="75"/>
      <c r="L2651" s="75"/>
      <c r="M2651" s="80"/>
      <c r="N2651" s="194"/>
      <c r="O2651" s="70"/>
      <c r="P2651" s="70"/>
      <c r="Q2651" s="70"/>
      <c r="R2651" s="70"/>
      <c r="S2651" s="70"/>
      <c r="T2651" s="70"/>
      <c r="U2651" s="70"/>
      <c r="V2651" s="71"/>
      <c r="W2651" s="71"/>
      <c r="X2651" s="71"/>
      <c r="Y2651" s="70"/>
      <c r="Z2651" s="70"/>
      <c r="AA2651" s="65"/>
      <c r="AB2651" s="65"/>
      <c r="AC2651" s="128"/>
      <c r="AD2651" s="127"/>
      <c r="AE2651" s="126"/>
      <c r="AF2651" s="126"/>
      <c r="AG2651" s="126"/>
      <c r="AH2651" s="125"/>
      <c r="AI2651" s="125"/>
      <c r="AJ2651" s="125"/>
      <c r="AK2651" s="125"/>
      <c r="AL2651" s="125"/>
      <c r="AM2651" s="125"/>
      <c r="AN2651" s="125"/>
      <c r="AO2651" s="66"/>
      <c r="AP2651" s="125"/>
      <c r="AQ2651" s="125"/>
      <c r="AR2651" s="125"/>
      <c r="AS2651" s="125"/>
      <c r="AT2651" s="125"/>
      <c r="AU2651" s="125"/>
      <c r="AV2651" s="125"/>
      <c r="AW2651" s="126"/>
      <c r="AX2651" s="126"/>
      <c r="AY2651" s="126"/>
      <c r="AZ2651" s="125"/>
      <c r="BA2651" s="125"/>
      <c r="BB2651" s="65"/>
      <c r="BC2651" s="65"/>
      <c r="BD2651" s="128"/>
      <c r="BE2651" s="127"/>
      <c r="BF2651" s="126"/>
      <c r="BG2651" s="126"/>
      <c r="BH2651" s="126"/>
      <c r="BI2651" s="125"/>
      <c r="BJ2651" s="125"/>
      <c r="BK2651" s="125"/>
      <c r="BL2651" s="125"/>
      <c r="BM2651" s="125"/>
      <c r="BN2651" s="125"/>
      <c r="BO2651" s="129"/>
      <c r="BP2651" s="66"/>
      <c r="BQ2651" s="129"/>
      <c r="BR2651" s="125"/>
      <c r="BS2651" s="125"/>
      <c r="BT2651" s="125"/>
      <c r="BU2651" s="125"/>
      <c r="BV2651" s="125"/>
      <c r="BW2651" s="125"/>
      <c r="BX2651" s="126"/>
      <c r="BY2651" s="126"/>
      <c r="BZ2651" s="126"/>
      <c r="CA2651" s="125"/>
      <c r="CB2651" s="125"/>
    </row>
    <row r="2652" spans="1:80" x14ac:dyDescent="0.3">
      <c r="A2652" s="65"/>
      <c r="B2652" s="72"/>
      <c r="C2652" s="73"/>
      <c r="D2652" s="74"/>
      <c r="E2652" s="74"/>
      <c r="F2652" s="74"/>
      <c r="G2652" s="75"/>
      <c r="H2652" s="75"/>
      <c r="I2652" s="75"/>
      <c r="J2652" s="75"/>
      <c r="K2652" s="75"/>
      <c r="L2652" s="75"/>
      <c r="M2652" s="80"/>
      <c r="N2652" s="194"/>
      <c r="O2652" s="70"/>
      <c r="P2652" s="70"/>
      <c r="Q2652" s="70"/>
      <c r="R2652" s="70"/>
      <c r="S2652" s="70"/>
      <c r="T2652" s="70"/>
      <c r="U2652" s="70"/>
      <c r="V2652" s="71"/>
      <c r="W2652" s="71"/>
      <c r="X2652" s="71"/>
      <c r="Y2652" s="70"/>
      <c r="Z2652" s="70"/>
      <c r="AA2652" s="65"/>
      <c r="AB2652" s="65"/>
      <c r="AC2652" s="128"/>
      <c r="AD2652" s="127"/>
      <c r="AE2652" s="126"/>
      <c r="AF2652" s="126"/>
      <c r="AG2652" s="126"/>
      <c r="AH2652" s="125"/>
      <c r="AI2652" s="125"/>
      <c r="AJ2652" s="125"/>
      <c r="AK2652" s="125"/>
      <c r="AL2652" s="125"/>
      <c r="AM2652" s="125"/>
      <c r="AN2652" s="125"/>
      <c r="AO2652" s="66"/>
      <c r="AP2652" s="125"/>
      <c r="AQ2652" s="125"/>
      <c r="AR2652" s="125"/>
      <c r="AS2652" s="125"/>
      <c r="AT2652" s="125"/>
      <c r="AU2652" s="125"/>
      <c r="AV2652" s="125"/>
      <c r="AW2652" s="126"/>
      <c r="AX2652" s="126"/>
      <c r="AY2652" s="126"/>
      <c r="AZ2652" s="125"/>
      <c r="BA2652" s="125"/>
      <c r="BB2652" s="65"/>
      <c r="BC2652" s="65"/>
      <c r="BD2652" s="128"/>
      <c r="BE2652" s="127"/>
      <c r="BF2652" s="126"/>
      <c r="BG2652" s="126"/>
      <c r="BH2652" s="126"/>
      <c r="BI2652" s="125"/>
      <c r="BJ2652" s="125"/>
      <c r="BK2652" s="125"/>
      <c r="BL2652" s="125"/>
      <c r="BM2652" s="125"/>
      <c r="BN2652" s="125"/>
      <c r="BO2652" s="129"/>
      <c r="BP2652" s="66"/>
      <c r="BQ2652" s="129"/>
      <c r="BR2652" s="125"/>
      <c r="BS2652" s="125"/>
      <c r="BT2652" s="125"/>
      <c r="BU2652" s="125"/>
      <c r="BV2652" s="125"/>
      <c r="BW2652" s="125"/>
      <c r="BX2652" s="126"/>
      <c r="BY2652" s="126"/>
      <c r="BZ2652" s="126"/>
      <c r="CA2652" s="125"/>
      <c r="CB2652" s="125"/>
    </row>
    <row r="2653" spans="1:80" x14ac:dyDescent="0.3">
      <c r="A2653" s="65"/>
      <c r="B2653" s="72"/>
      <c r="C2653" s="73"/>
      <c r="D2653" s="74"/>
      <c r="E2653" s="74"/>
      <c r="F2653" s="74"/>
      <c r="G2653" s="75"/>
      <c r="H2653" s="75"/>
      <c r="I2653" s="75"/>
      <c r="J2653" s="75"/>
      <c r="K2653" s="75"/>
      <c r="L2653" s="75"/>
      <c r="M2653" s="80"/>
      <c r="N2653" s="194"/>
      <c r="O2653" s="70"/>
      <c r="P2653" s="70"/>
      <c r="Q2653" s="70"/>
      <c r="R2653" s="70"/>
      <c r="S2653" s="70"/>
      <c r="T2653" s="70"/>
      <c r="U2653" s="70"/>
      <c r="V2653" s="71"/>
      <c r="W2653" s="71"/>
      <c r="X2653" s="71"/>
      <c r="Y2653" s="70"/>
      <c r="Z2653" s="70"/>
      <c r="AA2653" s="65"/>
      <c r="AB2653" s="65"/>
      <c r="AC2653" s="128"/>
      <c r="AD2653" s="127"/>
      <c r="AE2653" s="126"/>
      <c r="AF2653" s="126"/>
      <c r="AG2653" s="126"/>
      <c r="AH2653" s="125"/>
      <c r="AI2653" s="125"/>
      <c r="AJ2653" s="125"/>
      <c r="AK2653" s="125"/>
      <c r="AL2653" s="125"/>
      <c r="AM2653" s="125"/>
      <c r="AN2653" s="125"/>
      <c r="AO2653" s="66"/>
      <c r="AP2653" s="125"/>
      <c r="AQ2653" s="125"/>
      <c r="AR2653" s="125"/>
      <c r="AS2653" s="125"/>
      <c r="AT2653" s="125"/>
      <c r="AU2653" s="125"/>
      <c r="AV2653" s="125"/>
      <c r="AW2653" s="126"/>
      <c r="AX2653" s="126"/>
      <c r="AY2653" s="126"/>
      <c r="AZ2653" s="125"/>
      <c r="BA2653" s="125"/>
      <c r="BB2653" s="65"/>
      <c r="BC2653" s="65"/>
      <c r="BD2653" s="128"/>
      <c r="BE2653" s="127"/>
      <c r="BF2653" s="126"/>
      <c r="BG2653" s="126"/>
      <c r="BH2653" s="126"/>
      <c r="BI2653" s="125"/>
      <c r="BJ2653" s="125"/>
      <c r="BK2653" s="125"/>
      <c r="BL2653" s="125"/>
      <c r="BM2653" s="125"/>
      <c r="BN2653" s="125"/>
      <c r="BO2653" s="129"/>
      <c r="BP2653" s="66"/>
      <c r="BQ2653" s="129"/>
      <c r="BR2653" s="125"/>
      <c r="BS2653" s="125"/>
      <c r="BT2653" s="125"/>
      <c r="BU2653" s="125"/>
      <c r="BV2653" s="125"/>
      <c r="BW2653" s="125"/>
      <c r="BX2653" s="126"/>
      <c r="BY2653" s="126"/>
      <c r="BZ2653" s="126"/>
      <c r="CA2653" s="125"/>
      <c r="CB2653" s="125"/>
    </row>
    <row r="2654" spans="1:80" x14ac:dyDescent="0.3">
      <c r="A2654" s="65"/>
      <c r="B2654" s="72"/>
      <c r="C2654" s="73"/>
      <c r="D2654" s="74"/>
      <c r="E2654" s="74"/>
      <c r="F2654" s="74"/>
      <c r="G2654" s="75"/>
      <c r="H2654" s="75"/>
      <c r="I2654" s="75"/>
      <c r="J2654" s="75"/>
      <c r="K2654" s="75"/>
      <c r="L2654" s="75"/>
      <c r="M2654" s="80"/>
      <c r="N2654" s="194"/>
      <c r="O2654" s="70"/>
      <c r="P2654" s="70"/>
      <c r="Q2654" s="70"/>
      <c r="R2654" s="70"/>
      <c r="S2654" s="70"/>
      <c r="T2654" s="70"/>
      <c r="U2654" s="70"/>
      <c r="V2654" s="71"/>
      <c r="W2654" s="71"/>
      <c r="X2654" s="71"/>
      <c r="Y2654" s="70"/>
      <c r="Z2654" s="70"/>
      <c r="AA2654" s="65"/>
      <c r="AB2654" s="65"/>
      <c r="AC2654" s="128"/>
      <c r="AD2654" s="127"/>
      <c r="AE2654" s="126"/>
      <c r="AF2654" s="126"/>
      <c r="AG2654" s="126"/>
      <c r="AH2654" s="125"/>
      <c r="AI2654" s="125"/>
      <c r="AJ2654" s="125"/>
      <c r="AK2654" s="125"/>
      <c r="AL2654" s="125"/>
      <c r="AM2654" s="125"/>
      <c r="AN2654" s="125"/>
      <c r="AO2654" s="66"/>
      <c r="AP2654" s="125"/>
      <c r="AQ2654" s="125"/>
      <c r="AR2654" s="125"/>
      <c r="AS2654" s="125"/>
      <c r="AT2654" s="125"/>
      <c r="AU2654" s="125"/>
      <c r="AV2654" s="125"/>
      <c r="AW2654" s="126"/>
      <c r="AX2654" s="126"/>
      <c r="AY2654" s="126"/>
      <c r="AZ2654" s="125"/>
      <c r="BA2654" s="125"/>
      <c r="BB2654" s="65"/>
      <c r="BC2654" s="65"/>
      <c r="BD2654" s="128"/>
      <c r="BE2654" s="127"/>
      <c r="BF2654" s="126"/>
      <c r="BG2654" s="126"/>
      <c r="BH2654" s="126"/>
      <c r="BI2654" s="125"/>
      <c r="BJ2654" s="125"/>
      <c r="BK2654" s="125"/>
      <c r="BL2654" s="125"/>
      <c r="BM2654" s="125"/>
      <c r="BN2654" s="125"/>
      <c r="BO2654" s="129"/>
      <c r="BP2654" s="66"/>
      <c r="BQ2654" s="129"/>
      <c r="BR2654" s="125"/>
      <c r="BS2654" s="125"/>
      <c r="BT2654" s="125"/>
      <c r="BU2654" s="125"/>
      <c r="BV2654" s="125"/>
      <c r="BW2654" s="125"/>
      <c r="BX2654" s="126"/>
      <c r="BY2654" s="126"/>
      <c r="BZ2654" s="126"/>
      <c r="CA2654" s="125"/>
      <c r="CB2654" s="125"/>
    </row>
    <row r="2655" spans="1:80" x14ac:dyDescent="0.3">
      <c r="A2655" s="65"/>
      <c r="B2655" s="72"/>
      <c r="C2655" s="73"/>
      <c r="D2655" s="74"/>
      <c r="E2655" s="74"/>
      <c r="F2655" s="74"/>
      <c r="G2655" s="75"/>
      <c r="H2655" s="75"/>
      <c r="I2655" s="75"/>
      <c r="J2655" s="75"/>
      <c r="K2655" s="75"/>
      <c r="L2655" s="75"/>
      <c r="M2655" s="80"/>
      <c r="N2655" s="194"/>
      <c r="O2655" s="70"/>
      <c r="P2655" s="70"/>
      <c r="Q2655" s="70"/>
      <c r="R2655" s="70"/>
      <c r="S2655" s="70"/>
      <c r="T2655" s="70"/>
      <c r="U2655" s="70"/>
      <c r="V2655" s="71"/>
      <c r="W2655" s="71"/>
      <c r="X2655" s="71"/>
      <c r="Y2655" s="70"/>
      <c r="Z2655" s="70"/>
      <c r="AA2655" s="65"/>
      <c r="AB2655" s="65"/>
      <c r="AC2655" s="128"/>
      <c r="AD2655" s="127"/>
      <c r="AE2655" s="126"/>
      <c r="AF2655" s="126"/>
      <c r="AG2655" s="126"/>
      <c r="AH2655" s="125"/>
      <c r="AI2655" s="125"/>
      <c r="AJ2655" s="125"/>
      <c r="AK2655" s="125"/>
      <c r="AL2655" s="125"/>
      <c r="AM2655" s="125"/>
      <c r="AN2655" s="125"/>
      <c r="AO2655" s="66"/>
      <c r="AP2655" s="125"/>
      <c r="AQ2655" s="125"/>
      <c r="AR2655" s="125"/>
      <c r="AS2655" s="125"/>
      <c r="AT2655" s="125"/>
      <c r="AU2655" s="125"/>
      <c r="AV2655" s="125"/>
      <c r="AW2655" s="126"/>
      <c r="AX2655" s="126"/>
      <c r="AY2655" s="126"/>
      <c r="AZ2655" s="125"/>
      <c r="BA2655" s="125"/>
      <c r="BB2655" s="65"/>
      <c r="BC2655" s="65"/>
      <c r="BD2655" s="128"/>
      <c r="BE2655" s="127"/>
      <c r="BF2655" s="126"/>
      <c r="BG2655" s="126"/>
      <c r="BH2655" s="126"/>
      <c r="BI2655" s="125"/>
      <c r="BJ2655" s="125"/>
      <c r="BK2655" s="125"/>
      <c r="BL2655" s="125"/>
      <c r="BM2655" s="125"/>
      <c r="BN2655" s="125"/>
      <c r="BO2655" s="129"/>
      <c r="BP2655" s="66"/>
      <c r="BQ2655" s="129"/>
      <c r="BR2655" s="125"/>
      <c r="BS2655" s="125"/>
      <c r="BT2655" s="125"/>
      <c r="BU2655" s="125"/>
      <c r="BV2655" s="125"/>
      <c r="BW2655" s="125"/>
      <c r="BX2655" s="126"/>
      <c r="BY2655" s="126"/>
      <c r="BZ2655" s="126"/>
      <c r="CA2655" s="125"/>
      <c r="CB2655" s="125"/>
    </row>
    <row r="2656" spans="1:80" x14ac:dyDescent="0.3">
      <c r="A2656" s="65"/>
      <c r="B2656" s="72"/>
      <c r="C2656" s="73"/>
      <c r="D2656" s="74"/>
      <c r="E2656" s="74"/>
      <c r="F2656" s="74"/>
      <c r="G2656" s="75"/>
      <c r="H2656" s="75"/>
      <c r="I2656" s="75"/>
      <c r="J2656" s="75"/>
      <c r="K2656" s="75"/>
      <c r="L2656" s="75"/>
      <c r="M2656" s="80"/>
      <c r="N2656" s="194"/>
      <c r="O2656" s="70"/>
      <c r="P2656" s="70"/>
      <c r="Q2656" s="70"/>
      <c r="R2656" s="70"/>
      <c r="S2656" s="70"/>
      <c r="T2656" s="70"/>
      <c r="U2656" s="70"/>
      <c r="V2656" s="71"/>
      <c r="W2656" s="71"/>
      <c r="X2656" s="71"/>
      <c r="Y2656" s="70"/>
      <c r="Z2656" s="70"/>
      <c r="AA2656" s="65"/>
      <c r="AB2656" s="65"/>
      <c r="AC2656" s="128"/>
      <c r="AD2656" s="127"/>
      <c r="AE2656" s="126"/>
      <c r="AF2656" s="126"/>
      <c r="AG2656" s="126"/>
      <c r="AH2656" s="125"/>
      <c r="AI2656" s="125"/>
      <c r="AJ2656" s="125"/>
      <c r="AK2656" s="125"/>
      <c r="AL2656" s="125"/>
      <c r="AM2656" s="125"/>
      <c r="AN2656" s="125"/>
      <c r="AO2656" s="66"/>
      <c r="AP2656" s="125"/>
      <c r="AQ2656" s="125"/>
      <c r="AR2656" s="125"/>
      <c r="AS2656" s="125"/>
      <c r="AT2656" s="125"/>
      <c r="AU2656" s="125"/>
      <c r="AV2656" s="125"/>
      <c r="AW2656" s="126"/>
      <c r="AX2656" s="126"/>
      <c r="AY2656" s="126"/>
      <c r="AZ2656" s="125"/>
      <c r="BA2656" s="125"/>
      <c r="BB2656" s="65"/>
      <c r="BC2656" s="65"/>
      <c r="BD2656" s="128"/>
      <c r="BE2656" s="127"/>
      <c r="BF2656" s="126"/>
      <c r="BG2656" s="126"/>
      <c r="BH2656" s="126"/>
      <c r="BI2656" s="125"/>
      <c r="BJ2656" s="125"/>
      <c r="BK2656" s="125"/>
      <c r="BL2656" s="125"/>
      <c r="BM2656" s="125"/>
      <c r="BN2656" s="125"/>
      <c r="BO2656" s="129"/>
      <c r="BP2656" s="66"/>
      <c r="BQ2656" s="129"/>
      <c r="BR2656" s="125"/>
      <c r="BS2656" s="125"/>
      <c r="BT2656" s="125"/>
      <c r="BU2656" s="125"/>
      <c r="BV2656" s="125"/>
      <c r="BW2656" s="125"/>
      <c r="BX2656" s="126"/>
      <c r="BY2656" s="126"/>
      <c r="BZ2656" s="126"/>
      <c r="CA2656" s="125"/>
      <c r="CB2656" s="125"/>
    </row>
    <row r="2657" spans="1:80" x14ac:dyDescent="0.3">
      <c r="A2657" s="65"/>
      <c r="B2657" s="72"/>
      <c r="C2657" s="73"/>
      <c r="D2657" s="74"/>
      <c r="E2657" s="74"/>
      <c r="F2657" s="74"/>
      <c r="G2657" s="75"/>
      <c r="H2657" s="75"/>
      <c r="I2657" s="75"/>
      <c r="J2657" s="75"/>
      <c r="K2657" s="75"/>
      <c r="L2657" s="75"/>
      <c r="M2657" s="80"/>
      <c r="N2657" s="194"/>
      <c r="O2657" s="70"/>
      <c r="P2657" s="70"/>
      <c r="Q2657" s="70"/>
      <c r="R2657" s="70"/>
      <c r="S2657" s="70"/>
      <c r="T2657" s="70"/>
      <c r="U2657" s="70"/>
      <c r="V2657" s="71"/>
      <c r="W2657" s="71"/>
      <c r="X2657" s="71"/>
      <c r="Y2657" s="70"/>
      <c r="Z2657" s="70"/>
      <c r="AA2657" s="65"/>
      <c r="AB2657" s="65"/>
      <c r="AC2657" s="128"/>
      <c r="AD2657" s="127"/>
      <c r="AE2657" s="126"/>
      <c r="AF2657" s="126"/>
      <c r="AG2657" s="126"/>
      <c r="AH2657" s="125"/>
      <c r="AI2657" s="125"/>
      <c r="AJ2657" s="125"/>
      <c r="AK2657" s="125"/>
      <c r="AL2657" s="125"/>
      <c r="AM2657" s="125"/>
      <c r="AN2657" s="125"/>
      <c r="AO2657" s="66"/>
      <c r="AP2657" s="125"/>
      <c r="AQ2657" s="125"/>
      <c r="AR2657" s="125"/>
      <c r="AS2657" s="125"/>
      <c r="AT2657" s="125"/>
      <c r="AU2657" s="125"/>
      <c r="AV2657" s="125"/>
      <c r="AW2657" s="126"/>
      <c r="AX2657" s="126"/>
      <c r="AY2657" s="126"/>
      <c r="AZ2657" s="125"/>
      <c r="BA2657" s="125"/>
      <c r="BB2657" s="65"/>
      <c r="BC2657" s="65"/>
      <c r="BD2657" s="128"/>
      <c r="BE2657" s="127"/>
      <c r="BF2657" s="126"/>
      <c r="BG2657" s="126"/>
      <c r="BH2657" s="126"/>
      <c r="BI2657" s="125"/>
      <c r="BJ2657" s="125"/>
      <c r="BK2657" s="125"/>
      <c r="BL2657" s="125"/>
      <c r="BM2657" s="125"/>
      <c r="BN2657" s="125"/>
      <c r="BO2657" s="129"/>
      <c r="BP2657" s="66"/>
      <c r="BQ2657" s="129"/>
      <c r="BR2657" s="125"/>
      <c r="BS2657" s="125"/>
      <c r="BT2657" s="125"/>
      <c r="BU2657" s="125"/>
      <c r="BV2657" s="125"/>
      <c r="BW2657" s="125"/>
      <c r="BX2657" s="126"/>
      <c r="BY2657" s="126"/>
      <c r="BZ2657" s="126"/>
      <c r="CA2657" s="125"/>
      <c r="CB2657" s="125"/>
    </row>
    <row r="2658" spans="1:80" x14ac:dyDescent="0.3">
      <c r="A2658" s="65"/>
      <c r="B2658" s="72"/>
      <c r="C2658" s="73"/>
      <c r="D2658" s="74"/>
      <c r="E2658" s="74"/>
      <c r="F2658" s="74"/>
      <c r="G2658" s="75"/>
      <c r="H2658" s="75"/>
      <c r="I2658" s="75"/>
      <c r="J2658" s="75"/>
      <c r="K2658" s="75"/>
      <c r="L2658" s="75"/>
      <c r="M2658" s="80"/>
      <c r="N2658" s="194"/>
      <c r="O2658" s="70"/>
      <c r="P2658" s="70"/>
      <c r="Q2658" s="70"/>
      <c r="R2658" s="70"/>
      <c r="S2658" s="70"/>
      <c r="T2658" s="70"/>
      <c r="U2658" s="70"/>
      <c r="V2658" s="71"/>
      <c r="W2658" s="71"/>
      <c r="X2658" s="71"/>
      <c r="Y2658" s="70"/>
      <c r="Z2658" s="70"/>
      <c r="AA2658" s="65"/>
      <c r="AB2658" s="65"/>
      <c r="AC2658" s="128"/>
      <c r="AD2658" s="127"/>
      <c r="AE2658" s="126"/>
      <c r="AF2658" s="126"/>
      <c r="AG2658" s="126"/>
      <c r="AH2658" s="125"/>
      <c r="AI2658" s="125"/>
      <c r="AJ2658" s="125"/>
      <c r="AK2658" s="125"/>
      <c r="AL2658" s="125"/>
      <c r="AM2658" s="125"/>
      <c r="AN2658" s="125"/>
      <c r="AO2658" s="66"/>
      <c r="AP2658" s="125"/>
      <c r="AQ2658" s="125"/>
      <c r="AR2658" s="125"/>
      <c r="AS2658" s="125"/>
      <c r="AT2658" s="125"/>
      <c r="AU2658" s="125"/>
      <c r="AV2658" s="125"/>
      <c r="AW2658" s="126"/>
      <c r="AX2658" s="126"/>
      <c r="AY2658" s="126"/>
      <c r="AZ2658" s="125"/>
      <c r="BA2658" s="125"/>
      <c r="BB2658" s="65"/>
      <c r="BC2658" s="65"/>
      <c r="BD2658" s="128"/>
      <c r="BE2658" s="127"/>
      <c r="BF2658" s="126"/>
      <c r="BG2658" s="126"/>
      <c r="BH2658" s="126"/>
      <c r="BI2658" s="125"/>
      <c r="BJ2658" s="125"/>
      <c r="BK2658" s="125"/>
      <c r="BL2658" s="125"/>
      <c r="BM2658" s="125"/>
      <c r="BN2658" s="125"/>
      <c r="BO2658" s="129"/>
      <c r="BP2658" s="66"/>
      <c r="BQ2658" s="129"/>
      <c r="BR2658" s="125"/>
      <c r="BS2658" s="125"/>
      <c r="BT2658" s="125"/>
      <c r="BU2658" s="125"/>
      <c r="BV2658" s="125"/>
      <c r="BW2658" s="125"/>
      <c r="BX2658" s="126"/>
      <c r="BY2658" s="126"/>
      <c r="BZ2658" s="126"/>
      <c r="CA2658" s="125"/>
      <c r="CB2658" s="125"/>
    </row>
    <row r="2659" spans="1:80" x14ac:dyDescent="0.3">
      <c r="A2659" s="65"/>
      <c r="B2659" s="72"/>
      <c r="C2659" s="73"/>
      <c r="D2659" s="74"/>
      <c r="E2659" s="74"/>
      <c r="F2659" s="74"/>
      <c r="G2659" s="75"/>
      <c r="H2659" s="75"/>
      <c r="I2659" s="75"/>
      <c r="J2659" s="75"/>
      <c r="K2659" s="75"/>
      <c r="L2659" s="75"/>
      <c r="M2659" s="80"/>
      <c r="N2659" s="194"/>
      <c r="O2659" s="70"/>
      <c r="P2659" s="70"/>
      <c r="Q2659" s="70"/>
      <c r="R2659" s="70"/>
      <c r="S2659" s="70"/>
      <c r="T2659" s="70"/>
      <c r="U2659" s="70"/>
      <c r="V2659" s="71"/>
      <c r="W2659" s="71"/>
      <c r="X2659" s="71"/>
      <c r="Y2659" s="70"/>
      <c r="Z2659" s="70"/>
      <c r="AA2659" s="65"/>
      <c r="AB2659" s="65"/>
      <c r="AC2659" s="128"/>
      <c r="AD2659" s="127"/>
      <c r="AE2659" s="126"/>
      <c r="AF2659" s="126"/>
      <c r="AG2659" s="126"/>
      <c r="AH2659" s="125"/>
      <c r="AI2659" s="125"/>
      <c r="AJ2659" s="125"/>
      <c r="AK2659" s="125"/>
      <c r="AL2659" s="125"/>
      <c r="AM2659" s="125"/>
      <c r="AN2659" s="125"/>
      <c r="AO2659" s="66"/>
      <c r="AP2659" s="125"/>
      <c r="AQ2659" s="125"/>
      <c r="AR2659" s="125"/>
      <c r="AS2659" s="125"/>
      <c r="AT2659" s="125"/>
      <c r="AU2659" s="125"/>
      <c r="AV2659" s="125"/>
      <c r="AW2659" s="126"/>
      <c r="AX2659" s="126"/>
      <c r="AY2659" s="126"/>
      <c r="AZ2659" s="125"/>
      <c r="BA2659" s="125"/>
      <c r="BB2659" s="65"/>
      <c r="BC2659" s="65"/>
      <c r="BD2659" s="128"/>
      <c r="BE2659" s="127"/>
      <c r="BF2659" s="126"/>
      <c r="BG2659" s="126"/>
      <c r="BH2659" s="126"/>
      <c r="BI2659" s="125"/>
      <c r="BJ2659" s="125"/>
      <c r="BK2659" s="125"/>
      <c r="BL2659" s="125"/>
      <c r="BM2659" s="125"/>
      <c r="BN2659" s="125"/>
      <c r="BO2659" s="129"/>
      <c r="BP2659" s="66"/>
      <c r="BQ2659" s="129"/>
      <c r="BR2659" s="125"/>
      <c r="BS2659" s="125"/>
      <c r="BT2659" s="125"/>
      <c r="BU2659" s="125"/>
      <c r="BV2659" s="125"/>
      <c r="BW2659" s="125"/>
      <c r="BX2659" s="126"/>
      <c r="BY2659" s="126"/>
      <c r="BZ2659" s="126"/>
      <c r="CA2659" s="125"/>
      <c r="CB2659" s="125"/>
    </row>
    <row r="2660" spans="1:80" x14ac:dyDescent="0.3">
      <c r="A2660" s="65"/>
      <c r="B2660" s="72"/>
      <c r="C2660" s="73"/>
      <c r="D2660" s="74"/>
      <c r="E2660" s="74"/>
      <c r="F2660" s="74"/>
      <c r="G2660" s="75"/>
      <c r="H2660" s="75"/>
      <c r="I2660" s="75"/>
      <c r="J2660" s="75"/>
      <c r="K2660" s="75"/>
      <c r="L2660" s="75"/>
      <c r="M2660" s="80"/>
      <c r="N2660" s="194"/>
      <c r="O2660" s="70"/>
      <c r="P2660" s="70"/>
      <c r="Q2660" s="70"/>
      <c r="R2660" s="70"/>
      <c r="S2660" s="70"/>
      <c r="T2660" s="70"/>
      <c r="U2660" s="70"/>
      <c r="V2660" s="71"/>
      <c r="W2660" s="71"/>
      <c r="X2660" s="71"/>
      <c r="Y2660" s="70"/>
      <c r="Z2660" s="70"/>
      <c r="AA2660" s="65"/>
      <c r="AB2660" s="65"/>
      <c r="AC2660" s="65"/>
      <c r="AD2660" s="65"/>
      <c r="AE2660" s="65"/>
      <c r="AF2660" s="65"/>
      <c r="AG2660" s="65"/>
      <c r="AH2660" s="65"/>
      <c r="AI2660" s="65"/>
      <c r="AJ2660" s="65"/>
      <c r="AK2660" s="65"/>
      <c r="AL2660" s="65"/>
      <c r="AM2660" s="65"/>
      <c r="AN2660" s="125"/>
      <c r="AO2660" s="66"/>
      <c r="AP2660" s="125"/>
      <c r="AQ2660" s="65"/>
      <c r="AR2660" s="65"/>
      <c r="AS2660" s="65"/>
      <c r="AT2660" s="65"/>
      <c r="AU2660" s="65"/>
      <c r="AV2660" s="65"/>
      <c r="AW2660" s="65"/>
      <c r="AX2660" s="65"/>
      <c r="AY2660" s="65"/>
      <c r="AZ2660" s="65"/>
      <c r="BA2660" s="65"/>
      <c r="BB2660" s="65"/>
      <c r="BC2660" s="65"/>
      <c r="BD2660" s="65"/>
      <c r="BE2660" s="65"/>
      <c r="BF2660" s="65"/>
      <c r="BG2660" s="65"/>
      <c r="BH2660" s="65"/>
      <c r="BI2660" s="65"/>
      <c r="BJ2660" s="65"/>
      <c r="BK2660" s="65"/>
      <c r="BL2660" s="65"/>
      <c r="BM2660" s="65"/>
      <c r="BN2660" s="65"/>
      <c r="BO2660" s="65"/>
      <c r="BP2660" s="66"/>
      <c r="BQ2660" s="65"/>
      <c r="BR2660" s="65"/>
      <c r="BS2660" s="65"/>
      <c r="BT2660" s="65"/>
      <c r="BU2660" s="65"/>
      <c r="BV2660" s="65"/>
      <c r="BW2660" s="65"/>
      <c r="BX2660" s="65"/>
      <c r="BY2660" s="65"/>
      <c r="BZ2660" s="65"/>
      <c r="CA2660" s="65"/>
      <c r="CB2660" s="65"/>
    </row>
    <row r="2661" spans="1:80" x14ac:dyDescent="0.3">
      <c r="A2661" s="65"/>
      <c r="B2661" s="72"/>
      <c r="C2661" s="73"/>
      <c r="D2661" s="74"/>
      <c r="E2661" s="74"/>
      <c r="F2661" s="74"/>
      <c r="G2661" s="75"/>
      <c r="H2661" s="75"/>
      <c r="I2661" s="75"/>
      <c r="J2661" s="75"/>
      <c r="K2661" s="75"/>
      <c r="L2661" s="75"/>
      <c r="M2661" s="80"/>
      <c r="N2661" s="194"/>
      <c r="O2661" s="70"/>
      <c r="P2661" s="70"/>
      <c r="Q2661" s="70"/>
      <c r="R2661" s="70"/>
      <c r="S2661" s="70"/>
      <c r="T2661" s="70"/>
      <c r="U2661" s="70"/>
      <c r="V2661" s="71"/>
      <c r="W2661" s="71"/>
      <c r="X2661" s="71"/>
      <c r="Y2661" s="70"/>
      <c r="Z2661" s="70"/>
      <c r="AA2661" s="65"/>
      <c r="AB2661" s="65"/>
      <c r="AC2661" s="82"/>
      <c r="AD2661" s="82"/>
      <c r="AE2661" s="82"/>
      <c r="AF2661" s="82"/>
      <c r="AG2661" s="82"/>
      <c r="AH2661" s="82"/>
      <c r="AI2661" s="82"/>
      <c r="AJ2661" s="82"/>
      <c r="AK2661" s="82"/>
      <c r="AL2661" s="82"/>
      <c r="AM2661" s="82"/>
      <c r="AN2661" s="114"/>
      <c r="AO2661" s="82"/>
      <c r="AP2661" s="114"/>
      <c r="AQ2661" s="82"/>
      <c r="AR2661" s="82"/>
      <c r="AS2661" s="82"/>
      <c r="AT2661" s="82"/>
      <c r="AU2661" s="82"/>
      <c r="AV2661" s="82"/>
      <c r="AW2661" s="82"/>
      <c r="AX2661" s="82"/>
      <c r="AY2661" s="82"/>
      <c r="AZ2661" s="82"/>
      <c r="BA2661" s="82"/>
      <c r="BB2661" s="65"/>
      <c r="BC2661" s="65"/>
      <c r="BD2661" s="82"/>
      <c r="BE2661" s="82"/>
      <c r="BF2661" s="82"/>
      <c r="BG2661" s="82"/>
      <c r="BH2661" s="82"/>
      <c r="BI2661" s="82"/>
      <c r="BJ2661" s="82"/>
      <c r="BK2661" s="82"/>
      <c r="BL2661" s="82"/>
      <c r="BM2661" s="82"/>
      <c r="BN2661" s="82"/>
      <c r="BO2661" s="82"/>
      <c r="BP2661" s="82"/>
      <c r="BQ2661" s="82"/>
      <c r="BR2661" s="82"/>
      <c r="BS2661" s="82"/>
      <c r="BT2661" s="82"/>
      <c r="BU2661" s="82"/>
      <c r="BV2661" s="82"/>
      <c r="BW2661" s="82"/>
      <c r="BX2661" s="82"/>
      <c r="BY2661" s="82"/>
      <c r="BZ2661" s="82"/>
      <c r="CA2661" s="82"/>
      <c r="CB2661" s="82"/>
    </row>
    <row r="2662" spans="1:80" x14ac:dyDescent="0.3">
      <c r="A2662" s="65"/>
      <c r="B2662" s="72"/>
      <c r="C2662" s="73"/>
      <c r="D2662" s="74"/>
      <c r="E2662" s="74"/>
      <c r="F2662" s="74"/>
      <c r="G2662" s="75"/>
      <c r="H2662" s="75"/>
      <c r="I2662" s="75"/>
      <c r="J2662" s="75"/>
      <c r="K2662" s="75"/>
      <c r="L2662" s="75"/>
      <c r="M2662" s="80"/>
      <c r="N2662" s="194"/>
      <c r="O2662" s="70"/>
      <c r="P2662" s="70"/>
      <c r="Q2662" s="70"/>
      <c r="R2662" s="70"/>
      <c r="S2662" s="70"/>
      <c r="T2662" s="70"/>
      <c r="U2662" s="70"/>
      <c r="V2662" s="71"/>
      <c r="W2662" s="71"/>
      <c r="X2662" s="71"/>
      <c r="Y2662" s="70"/>
      <c r="Z2662" s="70"/>
      <c r="AA2662" s="65"/>
      <c r="AB2662" s="65"/>
      <c r="AC2662" s="65"/>
      <c r="AD2662" s="65"/>
      <c r="AE2662" s="130"/>
      <c r="AF2662" s="130"/>
      <c r="AG2662" s="130"/>
      <c r="AH2662" s="131"/>
      <c r="AI2662" s="131"/>
      <c r="AJ2662" s="131"/>
      <c r="AK2662" s="131"/>
      <c r="AL2662" s="131"/>
      <c r="AM2662" s="131"/>
      <c r="AN2662" s="125"/>
      <c r="AO2662" s="82"/>
      <c r="AP2662" s="125"/>
      <c r="AQ2662" s="131"/>
      <c r="AR2662" s="131"/>
      <c r="AS2662" s="131"/>
      <c r="AT2662" s="131"/>
      <c r="AU2662" s="131"/>
      <c r="AV2662" s="131"/>
      <c r="AW2662" s="130"/>
      <c r="AX2662" s="130"/>
      <c r="AY2662" s="130"/>
      <c r="AZ2662" s="65"/>
      <c r="BA2662" s="65"/>
      <c r="BB2662" s="65"/>
      <c r="BC2662" s="65"/>
      <c r="BD2662" s="65"/>
      <c r="BE2662" s="65"/>
      <c r="BF2662" s="130"/>
      <c r="BG2662" s="130"/>
      <c r="BH2662" s="130"/>
      <c r="BI2662" s="131"/>
      <c r="BJ2662" s="131"/>
      <c r="BK2662" s="131"/>
      <c r="BL2662" s="131"/>
      <c r="BM2662" s="131"/>
      <c r="BN2662" s="131"/>
      <c r="BO2662" s="132"/>
      <c r="BP2662" s="82"/>
      <c r="BQ2662" s="132"/>
      <c r="BR2662" s="131"/>
      <c r="BS2662" s="131"/>
      <c r="BT2662" s="131"/>
      <c r="BU2662" s="131"/>
      <c r="BV2662" s="131"/>
      <c r="BW2662" s="131"/>
      <c r="BX2662" s="130"/>
      <c r="BY2662" s="130"/>
      <c r="BZ2662" s="130"/>
      <c r="CA2662" s="65"/>
      <c r="CB2662" s="65"/>
    </row>
    <row r="2663" spans="1:80" x14ac:dyDescent="0.3">
      <c r="A2663" s="65"/>
      <c r="B2663" s="65"/>
      <c r="C2663" s="65"/>
      <c r="D2663" s="65"/>
      <c r="E2663" s="65"/>
      <c r="F2663" s="65"/>
      <c r="G2663" s="65"/>
      <c r="H2663" s="65"/>
      <c r="I2663" s="65"/>
      <c r="J2663" s="65"/>
      <c r="K2663" s="65"/>
      <c r="L2663" s="65"/>
      <c r="M2663" s="99"/>
      <c r="N2663" s="66"/>
      <c r="O2663" s="99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5"/>
      <c r="AC2663" s="128"/>
      <c r="AD2663" s="128"/>
      <c r="AE2663" s="130"/>
      <c r="AF2663" s="130"/>
      <c r="AG2663" s="130"/>
      <c r="AH2663" s="125"/>
      <c r="AI2663" s="125"/>
      <c r="AJ2663" s="125"/>
      <c r="AK2663" s="125"/>
      <c r="AL2663" s="125"/>
      <c r="AM2663" s="125"/>
      <c r="AN2663" s="125"/>
      <c r="AO2663" s="66"/>
      <c r="AP2663" s="125"/>
      <c r="AQ2663" s="125"/>
      <c r="AR2663" s="125"/>
      <c r="AS2663" s="125"/>
      <c r="AT2663" s="125"/>
      <c r="AU2663" s="125"/>
      <c r="AV2663" s="125"/>
      <c r="AW2663" s="130"/>
      <c r="AX2663" s="130"/>
      <c r="AY2663" s="130"/>
      <c r="AZ2663" s="128"/>
      <c r="BA2663" s="128"/>
      <c r="BB2663" s="65"/>
      <c r="BC2663" s="65"/>
      <c r="BD2663" s="128"/>
      <c r="BE2663" s="128"/>
      <c r="BF2663" s="130"/>
      <c r="BG2663" s="130"/>
      <c r="BH2663" s="130"/>
      <c r="BI2663" s="125"/>
      <c r="BJ2663" s="125"/>
      <c r="BK2663" s="125"/>
      <c r="BL2663" s="125"/>
      <c r="BM2663" s="125"/>
      <c r="BN2663" s="125"/>
      <c r="BO2663" s="133"/>
      <c r="BP2663" s="66"/>
      <c r="BQ2663" s="132"/>
      <c r="BR2663" s="125"/>
      <c r="BS2663" s="125"/>
      <c r="BT2663" s="125"/>
      <c r="BU2663" s="125"/>
      <c r="BV2663" s="125"/>
      <c r="BW2663" s="125"/>
      <c r="BX2663" s="130"/>
      <c r="BY2663" s="130"/>
      <c r="BZ2663" s="130"/>
      <c r="CA2663" s="128"/>
      <c r="CB2663" s="128"/>
    </row>
    <row r="2664" spans="1:80" x14ac:dyDescent="0.3">
      <c r="A2664" s="65"/>
      <c r="B2664" s="68"/>
      <c r="C2664" s="68"/>
      <c r="D2664" s="68"/>
      <c r="E2664" s="68"/>
      <c r="F2664" s="68"/>
      <c r="G2664" s="68"/>
      <c r="H2664" s="68"/>
      <c r="I2664" s="68"/>
      <c r="J2664" s="68"/>
      <c r="K2664" s="68"/>
      <c r="L2664" s="68"/>
      <c r="M2664" s="87"/>
      <c r="N2664" s="68"/>
      <c r="O2664" s="87"/>
      <c r="P2664" s="68"/>
      <c r="Q2664" s="68"/>
      <c r="R2664" s="68"/>
      <c r="S2664" s="68"/>
      <c r="T2664" s="68"/>
      <c r="U2664" s="68"/>
      <c r="V2664" s="68"/>
      <c r="W2664" s="68"/>
      <c r="X2664" s="68"/>
      <c r="Y2664" s="68"/>
      <c r="Z2664" s="68"/>
    </row>
    <row r="2665" spans="1:80" x14ac:dyDescent="0.3">
      <c r="A2665" s="65"/>
      <c r="B2665" s="77"/>
      <c r="C2665" s="77"/>
      <c r="D2665" s="78"/>
      <c r="E2665" s="78"/>
      <c r="F2665" s="78"/>
      <c r="G2665" s="79"/>
      <c r="H2665" s="79"/>
      <c r="I2665" s="79"/>
      <c r="J2665" s="79"/>
      <c r="K2665" s="79"/>
      <c r="L2665" s="79"/>
      <c r="M2665" s="80"/>
      <c r="N2665" s="68"/>
      <c r="O2665" s="80"/>
      <c r="P2665" s="79"/>
      <c r="Q2665" s="79"/>
      <c r="R2665" s="79"/>
      <c r="S2665" s="79"/>
      <c r="T2665" s="79"/>
      <c r="U2665" s="79"/>
      <c r="V2665" s="78"/>
      <c r="W2665" s="78"/>
      <c r="X2665" s="78"/>
      <c r="Y2665" s="77"/>
      <c r="Z2665" s="77"/>
      <c r="AA2665" s="65"/>
      <c r="AB2665" s="65"/>
      <c r="AC2665" s="103"/>
      <c r="AD2665" s="103"/>
      <c r="AE2665" s="65"/>
      <c r="AF2665" s="65"/>
      <c r="AG2665" s="103"/>
      <c r="AH2665" s="103"/>
      <c r="AI2665" s="65"/>
      <c r="AJ2665" s="65"/>
      <c r="AK2665" s="103"/>
      <c r="AL2665" s="103"/>
      <c r="AM2665" s="65"/>
      <c r="AN2665" s="103"/>
      <c r="AO2665" s="103"/>
      <c r="AP2665" s="103"/>
      <c r="AQ2665" s="65"/>
      <c r="AR2665" s="103"/>
      <c r="AS2665" s="103"/>
      <c r="AT2665" s="65"/>
      <c r="AU2665" s="65"/>
      <c r="AV2665" s="103"/>
      <c r="AW2665" s="103"/>
      <c r="AX2665" s="65"/>
      <c r="AY2665" s="65"/>
      <c r="AZ2665" s="103"/>
      <c r="BA2665" s="103"/>
      <c r="BB2665" s="65"/>
      <c r="BC2665" s="65"/>
      <c r="BD2665" s="103"/>
      <c r="BE2665" s="103"/>
      <c r="BF2665" s="65"/>
      <c r="BG2665" s="65"/>
      <c r="BH2665" s="103"/>
      <c r="BI2665" s="103"/>
      <c r="BJ2665" s="65"/>
      <c r="BK2665" s="65"/>
      <c r="BL2665" s="103"/>
      <c r="BM2665" s="103"/>
      <c r="BN2665" s="65"/>
      <c r="BO2665" s="103"/>
      <c r="BP2665" s="103"/>
      <c r="BQ2665" s="103"/>
      <c r="BR2665" s="65"/>
      <c r="BS2665" s="103"/>
      <c r="BT2665" s="103"/>
      <c r="BU2665" s="65"/>
      <c r="BV2665" s="65"/>
      <c r="BW2665" s="103"/>
      <c r="BX2665" s="103"/>
      <c r="BY2665" s="65"/>
      <c r="BZ2665" s="65"/>
      <c r="CA2665" s="103"/>
      <c r="CB2665" s="103"/>
    </row>
    <row r="2666" spans="1:80" x14ac:dyDescent="0.3">
      <c r="A2666" s="65"/>
      <c r="B2666" s="72"/>
      <c r="C2666" s="72"/>
      <c r="D2666" s="78"/>
      <c r="E2666" s="78"/>
      <c r="F2666" s="78"/>
      <c r="G2666" s="80"/>
      <c r="H2666" s="80"/>
      <c r="I2666" s="80"/>
      <c r="J2666" s="80"/>
      <c r="K2666" s="80"/>
      <c r="L2666" s="80"/>
      <c r="M2666" s="80"/>
      <c r="N2666" s="81"/>
      <c r="O2666" s="80"/>
      <c r="P2666" s="80"/>
      <c r="Q2666" s="80"/>
      <c r="R2666" s="80"/>
      <c r="S2666" s="80"/>
      <c r="T2666" s="80"/>
      <c r="U2666" s="80"/>
      <c r="V2666" s="78"/>
      <c r="W2666" s="78"/>
      <c r="X2666" s="78"/>
      <c r="Y2666" s="72"/>
      <c r="Z2666" s="72"/>
      <c r="AA2666" s="65"/>
      <c r="AB2666" s="65"/>
      <c r="AC2666" s="122"/>
      <c r="AD2666" s="122"/>
      <c r="AE2666" s="65"/>
      <c r="AF2666" s="65"/>
      <c r="AG2666" s="103"/>
      <c r="AH2666" s="122"/>
      <c r="AI2666" s="65"/>
      <c r="AJ2666" s="65"/>
      <c r="AK2666" s="90"/>
      <c r="AL2666" s="90"/>
      <c r="AM2666" s="65"/>
      <c r="AN2666" s="122"/>
      <c r="AO2666" s="122"/>
      <c r="AP2666" s="122"/>
      <c r="AQ2666" s="65"/>
      <c r="AR2666" s="112"/>
      <c r="AS2666" s="112"/>
      <c r="AT2666" s="124"/>
      <c r="AU2666" s="65"/>
      <c r="AV2666" s="122"/>
      <c r="AW2666" s="122"/>
      <c r="AX2666" s="65"/>
      <c r="AY2666" s="65"/>
      <c r="AZ2666" s="122"/>
      <c r="BA2666" s="122"/>
      <c r="BB2666" s="65"/>
      <c r="BC2666" s="65"/>
      <c r="BD2666" s="122"/>
      <c r="BE2666" s="122"/>
      <c r="BF2666" s="65"/>
      <c r="BG2666" s="65"/>
      <c r="BH2666" s="103"/>
      <c r="BI2666" s="122"/>
      <c r="BJ2666" s="65"/>
      <c r="BK2666" s="65"/>
      <c r="BL2666" s="90"/>
      <c r="BM2666" s="90"/>
      <c r="BN2666" s="65"/>
      <c r="BO2666" s="122"/>
      <c r="BP2666" s="122"/>
      <c r="BQ2666" s="122"/>
      <c r="BR2666" s="65"/>
      <c r="BS2666" s="112"/>
      <c r="BT2666" s="112"/>
      <c r="BU2666" s="124"/>
      <c r="BV2666" s="65"/>
      <c r="BW2666" s="122"/>
      <c r="BX2666" s="122"/>
      <c r="BY2666" s="65"/>
      <c r="BZ2666" s="65"/>
      <c r="CA2666" s="122"/>
      <c r="CB2666" s="122"/>
    </row>
    <row r="2667" spans="1:80" x14ac:dyDescent="0.3">
      <c r="A2667" s="65"/>
      <c r="B2667" s="65"/>
      <c r="C2667" s="65"/>
      <c r="D2667" s="65"/>
      <c r="E2667" s="65"/>
      <c r="F2667" s="65"/>
      <c r="G2667" s="65"/>
      <c r="H2667" s="65"/>
      <c r="I2667" s="65"/>
      <c r="J2667" s="65"/>
      <c r="K2667" s="65"/>
      <c r="L2667" s="65"/>
      <c r="M2667" s="125"/>
      <c r="N2667" s="66"/>
      <c r="O2667" s="12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5"/>
      <c r="AC2667" s="65"/>
      <c r="AD2667" s="65"/>
      <c r="AE2667" s="65"/>
      <c r="AF2667" s="65"/>
      <c r="AG2667" s="65"/>
      <c r="AH2667" s="65"/>
      <c r="AI2667" s="65"/>
      <c r="AJ2667" s="65"/>
      <c r="AK2667" s="65"/>
      <c r="AL2667" s="65"/>
      <c r="AM2667" s="65"/>
      <c r="AN2667" s="125"/>
      <c r="AO2667" s="66"/>
      <c r="AP2667" s="125"/>
      <c r="AQ2667" s="65"/>
      <c r="AR2667" s="65"/>
      <c r="AS2667" s="65"/>
      <c r="AT2667" s="65"/>
      <c r="AU2667" s="65"/>
      <c r="AV2667" s="65"/>
      <c r="AW2667" s="65"/>
      <c r="AX2667" s="65"/>
      <c r="AY2667" s="65"/>
      <c r="AZ2667" s="65"/>
      <c r="BA2667" s="65"/>
      <c r="BB2667" s="65"/>
      <c r="BC2667" s="65"/>
      <c r="BD2667" s="65"/>
      <c r="BE2667" s="65"/>
      <c r="BF2667" s="65"/>
      <c r="BG2667" s="65"/>
      <c r="BH2667" s="65"/>
      <c r="BI2667" s="65"/>
      <c r="BJ2667" s="65"/>
      <c r="BK2667" s="65"/>
      <c r="BL2667" s="65"/>
      <c r="BM2667" s="65"/>
      <c r="BN2667" s="65"/>
      <c r="BO2667" s="65"/>
      <c r="BP2667" s="66"/>
      <c r="BQ2667" s="65"/>
      <c r="BR2667" s="65"/>
      <c r="BS2667" s="65"/>
      <c r="BT2667" s="65"/>
      <c r="BU2667" s="65"/>
      <c r="BV2667" s="65"/>
      <c r="BW2667" s="65"/>
      <c r="BX2667" s="65"/>
      <c r="BY2667" s="65"/>
      <c r="BZ2667" s="65"/>
      <c r="CA2667" s="65"/>
      <c r="CB2667" s="65"/>
    </row>
    <row r="2668" spans="1:80" x14ac:dyDescent="0.3">
      <c r="A2668" s="65"/>
      <c r="B2668" s="223"/>
      <c r="C2668" s="224"/>
      <c r="D2668" s="65"/>
      <c r="E2668" s="65"/>
      <c r="F2668" s="223"/>
      <c r="G2668" s="224"/>
      <c r="H2668" s="65"/>
      <c r="I2668" s="65"/>
      <c r="J2668" s="223"/>
      <c r="K2668" s="224"/>
      <c r="L2668" s="65"/>
      <c r="M2668" s="233"/>
      <c r="N2668" s="233"/>
      <c r="O2668" s="233"/>
      <c r="P2668" s="65"/>
      <c r="Q2668" s="223"/>
      <c r="R2668" s="224"/>
      <c r="S2668" s="65"/>
      <c r="T2668" s="65"/>
      <c r="U2668" s="223"/>
      <c r="V2668" s="224"/>
      <c r="W2668" s="65"/>
      <c r="X2668" s="65"/>
      <c r="Y2668" s="223"/>
      <c r="Z2668" s="224"/>
      <c r="AA2668" s="65"/>
      <c r="AB2668" s="65"/>
      <c r="AC2668" s="65"/>
      <c r="AD2668" s="65"/>
      <c r="AE2668" s="65"/>
      <c r="AF2668" s="65"/>
      <c r="AG2668" s="65"/>
      <c r="AH2668" s="65"/>
      <c r="AI2668" s="65"/>
      <c r="AJ2668" s="65"/>
      <c r="AK2668" s="65"/>
      <c r="AL2668" s="65"/>
      <c r="AM2668" s="65"/>
      <c r="AN2668" s="125"/>
      <c r="AO2668" s="66"/>
      <c r="AP2668" s="125"/>
      <c r="AQ2668" s="65"/>
      <c r="AR2668" s="65"/>
      <c r="AS2668" s="65"/>
      <c r="AT2668" s="65"/>
      <c r="AU2668" s="65"/>
      <c r="AV2668" s="65"/>
      <c r="AW2668" s="65"/>
      <c r="AX2668" s="65"/>
      <c r="AY2668" s="65"/>
      <c r="AZ2668" s="65"/>
      <c r="BA2668" s="65"/>
      <c r="BB2668" s="65"/>
      <c r="BC2668" s="65"/>
      <c r="BD2668" s="65"/>
      <c r="BE2668" s="65"/>
      <c r="BF2668" s="65"/>
      <c r="BG2668" s="65"/>
      <c r="BH2668" s="65"/>
      <c r="BI2668" s="65"/>
      <c r="BJ2668" s="65"/>
      <c r="BK2668" s="65"/>
      <c r="BL2668" s="65"/>
      <c r="BM2668" s="65"/>
      <c r="BN2668" s="65"/>
      <c r="BO2668" s="65"/>
      <c r="BP2668" s="66"/>
      <c r="BQ2668" s="65"/>
      <c r="BR2668" s="65"/>
      <c r="BS2668" s="65"/>
      <c r="BT2668" s="65"/>
      <c r="BU2668" s="65"/>
      <c r="BV2668" s="65"/>
      <c r="BW2668" s="65"/>
      <c r="BX2668" s="65"/>
      <c r="BY2668" s="65"/>
      <c r="BZ2668" s="65"/>
      <c r="CA2668" s="65"/>
      <c r="CB2668" s="65"/>
    </row>
    <row r="2669" spans="1:80" x14ac:dyDescent="0.3">
      <c r="A2669" s="65"/>
      <c r="B2669" s="225"/>
      <c r="C2669" s="226"/>
      <c r="D2669" s="65"/>
      <c r="E2669" s="65"/>
      <c r="F2669" s="227"/>
      <c r="G2669" s="226"/>
      <c r="H2669" s="65"/>
      <c r="I2669" s="65"/>
      <c r="J2669" s="228"/>
      <c r="K2669" s="229"/>
      <c r="L2669" s="65"/>
      <c r="M2669" s="225"/>
      <c r="N2669" s="230"/>
      <c r="O2669" s="226"/>
      <c r="P2669" s="65"/>
      <c r="Q2669" s="231"/>
      <c r="R2669" s="232"/>
      <c r="S2669" s="76"/>
      <c r="T2669" s="65"/>
      <c r="U2669" s="225"/>
      <c r="V2669" s="226"/>
      <c r="W2669" s="65"/>
      <c r="X2669" s="65"/>
      <c r="Y2669" s="225"/>
      <c r="Z2669" s="226"/>
      <c r="AA2669" s="65"/>
      <c r="AB2669" s="65"/>
      <c r="AC2669" s="82"/>
      <c r="AD2669" s="82"/>
      <c r="AE2669" s="82"/>
      <c r="AF2669" s="82"/>
      <c r="AG2669" s="82"/>
      <c r="AH2669" s="82"/>
      <c r="AI2669" s="82"/>
      <c r="AJ2669" s="82"/>
      <c r="AK2669" s="82"/>
      <c r="AL2669" s="82"/>
      <c r="AM2669" s="82"/>
      <c r="AN2669" s="114"/>
      <c r="AO2669" s="82"/>
      <c r="AP2669" s="114"/>
      <c r="AQ2669" s="82"/>
      <c r="AR2669" s="82"/>
      <c r="AS2669" s="82"/>
      <c r="AT2669" s="82"/>
      <c r="AU2669" s="82"/>
      <c r="AV2669" s="82"/>
      <c r="AW2669" s="82"/>
      <c r="AX2669" s="82"/>
      <c r="AY2669" s="82"/>
      <c r="AZ2669" s="82"/>
      <c r="BA2669" s="82"/>
      <c r="BB2669" s="65"/>
      <c r="BC2669" s="65"/>
      <c r="BD2669" s="82"/>
      <c r="BE2669" s="82"/>
      <c r="BF2669" s="82"/>
      <c r="BG2669" s="82"/>
      <c r="BH2669" s="82"/>
      <c r="BI2669" s="82"/>
      <c r="BJ2669" s="82"/>
      <c r="BK2669" s="82"/>
      <c r="BL2669" s="82"/>
      <c r="BM2669" s="82"/>
      <c r="BN2669" s="82"/>
      <c r="BO2669" s="82"/>
      <c r="BP2669" s="82"/>
      <c r="BQ2669" s="82"/>
      <c r="BR2669" s="82"/>
      <c r="BS2669" s="82"/>
      <c r="BT2669" s="82"/>
      <c r="BU2669" s="82"/>
      <c r="BV2669" s="82"/>
      <c r="BW2669" s="82"/>
      <c r="BX2669" s="82"/>
      <c r="BY2669" s="82"/>
      <c r="BZ2669" s="82"/>
      <c r="CA2669" s="82"/>
      <c r="CB2669" s="82"/>
    </row>
    <row r="2670" spans="1:80" x14ac:dyDescent="0.3">
      <c r="A2670" s="65"/>
      <c r="B2670" s="65"/>
      <c r="C2670" s="65"/>
      <c r="D2670" s="65"/>
      <c r="E2670" s="65"/>
      <c r="F2670" s="65"/>
      <c r="G2670" s="65"/>
      <c r="H2670" s="65"/>
      <c r="I2670" s="65"/>
      <c r="J2670" s="65"/>
      <c r="K2670" s="65"/>
      <c r="L2670" s="65"/>
      <c r="M2670" s="99"/>
      <c r="N2670" s="66"/>
      <c r="O2670" s="99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5"/>
      <c r="AC2670" s="125"/>
      <c r="AD2670" s="125"/>
      <c r="AE2670" s="126"/>
      <c r="AF2670" s="126"/>
      <c r="AG2670" s="126"/>
      <c r="AH2670" s="125"/>
      <c r="AI2670" s="125"/>
      <c r="AJ2670" s="125"/>
      <c r="AK2670" s="125"/>
      <c r="AL2670" s="125"/>
      <c r="AM2670" s="125"/>
      <c r="AN2670" s="125"/>
      <c r="AO2670" s="66"/>
      <c r="AP2670" s="125"/>
      <c r="AQ2670" s="125"/>
      <c r="AR2670" s="125"/>
      <c r="AS2670" s="125"/>
      <c r="AT2670" s="125"/>
      <c r="AU2670" s="125"/>
      <c r="AV2670" s="125"/>
      <c r="AW2670" s="126"/>
      <c r="AX2670" s="126"/>
      <c r="AY2670" s="126"/>
      <c r="AZ2670" s="127"/>
      <c r="BA2670" s="128"/>
      <c r="BB2670" s="65"/>
      <c r="BC2670" s="65"/>
      <c r="BD2670" s="125"/>
      <c r="BE2670" s="125"/>
      <c r="BF2670" s="126"/>
      <c r="BG2670" s="126"/>
      <c r="BH2670" s="126"/>
      <c r="BI2670" s="125"/>
      <c r="BJ2670" s="125"/>
      <c r="BK2670" s="125"/>
      <c r="BL2670" s="125"/>
      <c r="BM2670" s="125"/>
      <c r="BN2670" s="125"/>
      <c r="BO2670" s="129"/>
      <c r="BP2670" s="66"/>
      <c r="BQ2670" s="129"/>
      <c r="BR2670" s="125"/>
      <c r="BS2670" s="125"/>
      <c r="BT2670" s="125"/>
      <c r="BU2670" s="125"/>
      <c r="BV2670" s="125"/>
      <c r="BW2670" s="125"/>
      <c r="BX2670" s="126"/>
      <c r="BY2670" s="126"/>
      <c r="BZ2670" s="126"/>
      <c r="CA2670" s="127"/>
      <c r="CB2670" s="128"/>
    </row>
    <row r="2671" spans="1:80" x14ac:dyDescent="0.3">
      <c r="A2671" s="65"/>
      <c r="B2671" s="65"/>
      <c r="C2671" s="65"/>
      <c r="D2671" s="65"/>
      <c r="E2671" s="65"/>
      <c r="F2671" s="65"/>
      <c r="G2671" s="65"/>
      <c r="H2671" s="65"/>
      <c r="I2671" s="65"/>
      <c r="J2671" s="65"/>
      <c r="K2671" s="65"/>
      <c r="L2671" s="65"/>
      <c r="M2671" s="99"/>
      <c r="N2671" s="66"/>
      <c r="O2671" s="99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5"/>
      <c r="AC2671" s="125"/>
      <c r="AD2671" s="125"/>
      <c r="AE2671" s="126"/>
      <c r="AF2671" s="126"/>
      <c r="AG2671" s="126"/>
      <c r="AH2671" s="125"/>
      <c r="AI2671" s="125"/>
      <c r="AJ2671" s="125"/>
      <c r="AK2671" s="125"/>
      <c r="AL2671" s="125"/>
      <c r="AM2671" s="125"/>
      <c r="AN2671" s="125"/>
      <c r="AO2671" s="66"/>
      <c r="AP2671" s="125"/>
      <c r="AQ2671" s="125"/>
      <c r="AR2671" s="125"/>
      <c r="AS2671" s="125"/>
      <c r="AT2671" s="125"/>
      <c r="AU2671" s="125"/>
      <c r="AV2671" s="125"/>
      <c r="AW2671" s="126"/>
      <c r="AX2671" s="126"/>
      <c r="AY2671" s="126"/>
      <c r="AZ2671" s="127"/>
      <c r="BA2671" s="128"/>
      <c r="BB2671" s="65"/>
      <c r="BC2671" s="65"/>
      <c r="BD2671" s="125"/>
      <c r="BE2671" s="125"/>
      <c r="BF2671" s="126"/>
      <c r="BG2671" s="126"/>
      <c r="BH2671" s="126"/>
      <c r="BI2671" s="125"/>
      <c r="BJ2671" s="125"/>
      <c r="BK2671" s="125"/>
      <c r="BL2671" s="125"/>
      <c r="BM2671" s="125"/>
      <c r="BN2671" s="125"/>
      <c r="BO2671" s="129"/>
      <c r="BP2671" s="66"/>
      <c r="BQ2671" s="129"/>
      <c r="BR2671" s="125"/>
      <c r="BS2671" s="125"/>
      <c r="BT2671" s="125"/>
      <c r="BU2671" s="125"/>
      <c r="BV2671" s="125"/>
      <c r="BW2671" s="125"/>
      <c r="BX2671" s="126"/>
      <c r="BY2671" s="126"/>
      <c r="BZ2671" s="126"/>
      <c r="CA2671" s="127"/>
      <c r="CB2671" s="128"/>
    </row>
    <row r="2672" spans="1:80" x14ac:dyDescent="0.3">
      <c r="A2672" s="65"/>
      <c r="B2672" s="68"/>
      <c r="C2672" s="68"/>
      <c r="D2672" s="68"/>
      <c r="E2672" s="68"/>
      <c r="F2672" s="68"/>
      <c r="G2672" s="68"/>
      <c r="H2672" s="68"/>
      <c r="I2672" s="68"/>
      <c r="J2672" s="68"/>
      <c r="K2672" s="68"/>
      <c r="L2672" s="68"/>
      <c r="M2672" s="87"/>
      <c r="N2672" s="68"/>
      <c r="O2672" s="87"/>
      <c r="P2672" s="68"/>
      <c r="Q2672" s="68"/>
      <c r="R2672" s="68"/>
      <c r="S2672" s="68"/>
      <c r="T2672" s="68"/>
      <c r="U2672" s="68"/>
      <c r="V2672" s="68"/>
      <c r="W2672" s="68"/>
      <c r="X2672" s="68"/>
      <c r="Y2672" s="68"/>
      <c r="Z2672" s="68"/>
      <c r="AA2672" s="65"/>
      <c r="AB2672" s="65"/>
      <c r="AC2672" s="125"/>
      <c r="AD2672" s="125"/>
      <c r="AE2672" s="126"/>
      <c r="AF2672" s="126"/>
      <c r="AG2672" s="126"/>
      <c r="AH2672" s="125"/>
      <c r="AI2672" s="125"/>
      <c r="AJ2672" s="125"/>
      <c r="AK2672" s="125"/>
      <c r="AL2672" s="125"/>
      <c r="AM2672" s="125"/>
      <c r="AN2672" s="125"/>
      <c r="AO2672" s="66"/>
      <c r="AP2672" s="125"/>
      <c r="AQ2672" s="125"/>
      <c r="AR2672" s="125"/>
      <c r="AS2672" s="125"/>
      <c r="AT2672" s="125"/>
      <c r="AU2672" s="125"/>
      <c r="AV2672" s="125"/>
      <c r="AW2672" s="126"/>
      <c r="AX2672" s="126"/>
      <c r="AY2672" s="126"/>
      <c r="AZ2672" s="127"/>
      <c r="BA2672" s="128"/>
      <c r="BB2672" s="65"/>
      <c r="BC2672" s="65"/>
      <c r="BD2672" s="125"/>
      <c r="BE2672" s="125"/>
      <c r="BF2672" s="126"/>
      <c r="BG2672" s="126"/>
      <c r="BH2672" s="126"/>
      <c r="BI2672" s="125"/>
      <c r="BJ2672" s="125"/>
      <c r="BK2672" s="125"/>
      <c r="BL2672" s="125"/>
      <c r="BM2672" s="125"/>
      <c r="BN2672" s="125"/>
      <c r="BO2672" s="129"/>
      <c r="BP2672" s="66"/>
      <c r="BQ2672" s="129"/>
      <c r="BR2672" s="125"/>
      <c r="BS2672" s="125"/>
      <c r="BT2672" s="125"/>
      <c r="BU2672" s="125"/>
      <c r="BV2672" s="125"/>
      <c r="BW2672" s="125"/>
      <c r="BX2672" s="126"/>
      <c r="BY2672" s="126"/>
      <c r="BZ2672" s="126"/>
      <c r="CA2672" s="127"/>
      <c r="CB2672" s="128"/>
    </row>
    <row r="2673" spans="1:80" x14ac:dyDescent="0.3">
      <c r="A2673" s="65"/>
      <c r="B2673" s="70"/>
      <c r="C2673" s="70"/>
      <c r="D2673" s="71"/>
      <c r="E2673" s="71"/>
      <c r="F2673" s="71"/>
      <c r="G2673" s="70"/>
      <c r="H2673" s="70"/>
      <c r="I2673" s="70"/>
      <c r="J2673" s="70"/>
      <c r="K2673" s="70"/>
      <c r="L2673" s="70"/>
      <c r="M2673" s="70"/>
      <c r="N2673" s="194"/>
      <c r="O2673" s="80"/>
      <c r="P2673" s="75"/>
      <c r="Q2673" s="75"/>
      <c r="R2673" s="75"/>
      <c r="S2673" s="75"/>
      <c r="T2673" s="75"/>
      <c r="U2673" s="75"/>
      <c r="V2673" s="74"/>
      <c r="W2673" s="74"/>
      <c r="X2673" s="74"/>
      <c r="Y2673" s="73"/>
      <c r="Z2673" s="72"/>
      <c r="AA2673" s="65"/>
      <c r="AB2673" s="65"/>
      <c r="AC2673" s="125"/>
      <c r="AD2673" s="125"/>
      <c r="AE2673" s="126"/>
      <c r="AF2673" s="126"/>
      <c r="AG2673" s="126"/>
      <c r="AH2673" s="125"/>
      <c r="AI2673" s="125"/>
      <c r="AJ2673" s="125"/>
      <c r="AK2673" s="125"/>
      <c r="AL2673" s="125"/>
      <c r="AM2673" s="125"/>
      <c r="AN2673" s="125"/>
      <c r="AO2673" s="66"/>
      <c r="AP2673" s="125"/>
      <c r="AQ2673" s="125"/>
      <c r="AR2673" s="125"/>
      <c r="AS2673" s="125"/>
      <c r="AT2673" s="125"/>
      <c r="AU2673" s="125"/>
      <c r="AV2673" s="125"/>
      <c r="AW2673" s="126"/>
      <c r="AX2673" s="126"/>
      <c r="AY2673" s="126"/>
      <c r="AZ2673" s="127"/>
      <c r="BA2673" s="128"/>
      <c r="BB2673" s="65"/>
      <c r="BC2673" s="65"/>
      <c r="BD2673" s="125"/>
      <c r="BE2673" s="125"/>
      <c r="BF2673" s="126"/>
      <c r="BG2673" s="126"/>
      <c r="BH2673" s="126"/>
      <c r="BI2673" s="125"/>
      <c r="BJ2673" s="125"/>
      <c r="BK2673" s="125"/>
      <c r="BL2673" s="125"/>
      <c r="BM2673" s="125"/>
      <c r="BN2673" s="125"/>
      <c r="BO2673" s="129"/>
      <c r="BP2673" s="66"/>
      <c r="BQ2673" s="129"/>
      <c r="BR2673" s="125"/>
      <c r="BS2673" s="125"/>
      <c r="BT2673" s="125"/>
      <c r="BU2673" s="125"/>
      <c r="BV2673" s="125"/>
      <c r="BW2673" s="125"/>
      <c r="BX2673" s="126"/>
      <c r="BY2673" s="126"/>
      <c r="BZ2673" s="126"/>
      <c r="CA2673" s="127"/>
      <c r="CB2673" s="128"/>
    </row>
    <row r="2674" spans="1:80" x14ac:dyDescent="0.3">
      <c r="A2674" s="65"/>
      <c r="B2674" s="70"/>
      <c r="C2674" s="70"/>
      <c r="D2674" s="71"/>
      <c r="E2674" s="71"/>
      <c r="F2674" s="71"/>
      <c r="G2674" s="70"/>
      <c r="H2674" s="70"/>
      <c r="I2674" s="70"/>
      <c r="J2674" s="70"/>
      <c r="K2674" s="70"/>
      <c r="L2674" s="70"/>
      <c r="M2674" s="70"/>
      <c r="N2674" s="194"/>
      <c r="O2674" s="80"/>
      <c r="P2674" s="75"/>
      <c r="Q2674" s="75"/>
      <c r="R2674" s="75"/>
      <c r="S2674" s="75"/>
      <c r="T2674" s="75"/>
      <c r="U2674" s="75"/>
      <c r="V2674" s="74"/>
      <c r="W2674" s="74"/>
      <c r="X2674" s="74"/>
      <c r="Y2674" s="73"/>
      <c r="Z2674" s="72"/>
      <c r="AA2674" s="65"/>
      <c r="AB2674" s="65"/>
      <c r="AC2674" s="125"/>
      <c r="AD2674" s="125"/>
      <c r="AE2674" s="126"/>
      <c r="AF2674" s="126"/>
      <c r="AG2674" s="126"/>
      <c r="AH2674" s="125"/>
      <c r="AI2674" s="125"/>
      <c r="AJ2674" s="125"/>
      <c r="AK2674" s="125"/>
      <c r="AL2674" s="125"/>
      <c r="AM2674" s="125"/>
      <c r="AN2674" s="125"/>
      <c r="AO2674" s="66"/>
      <c r="AP2674" s="125"/>
      <c r="AQ2674" s="125"/>
      <c r="AR2674" s="125"/>
      <c r="AS2674" s="125"/>
      <c r="AT2674" s="125"/>
      <c r="AU2674" s="125"/>
      <c r="AV2674" s="125"/>
      <c r="AW2674" s="126"/>
      <c r="AX2674" s="126"/>
      <c r="AY2674" s="126"/>
      <c r="AZ2674" s="127"/>
      <c r="BA2674" s="128"/>
      <c r="BB2674" s="65"/>
      <c r="BC2674" s="65"/>
      <c r="BD2674" s="125"/>
      <c r="BE2674" s="125"/>
      <c r="BF2674" s="126"/>
      <c r="BG2674" s="126"/>
      <c r="BH2674" s="126"/>
      <c r="BI2674" s="125"/>
      <c r="BJ2674" s="125"/>
      <c r="BK2674" s="125"/>
      <c r="BL2674" s="125"/>
      <c r="BM2674" s="125"/>
      <c r="BN2674" s="125"/>
      <c r="BO2674" s="129"/>
      <c r="BP2674" s="66"/>
      <c r="BQ2674" s="129"/>
      <c r="BR2674" s="125"/>
      <c r="BS2674" s="125"/>
      <c r="BT2674" s="125"/>
      <c r="BU2674" s="125"/>
      <c r="BV2674" s="125"/>
      <c r="BW2674" s="125"/>
      <c r="BX2674" s="126"/>
      <c r="BY2674" s="126"/>
      <c r="BZ2674" s="126"/>
      <c r="CA2674" s="127"/>
      <c r="CB2674" s="128"/>
    </row>
    <row r="2675" spans="1:80" x14ac:dyDescent="0.3">
      <c r="A2675" s="65"/>
      <c r="B2675" s="70"/>
      <c r="C2675" s="70"/>
      <c r="D2675" s="71"/>
      <c r="E2675" s="71"/>
      <c r="F2675" s="71"/>
      <c r="G2675" s="70"/>
      <c r="H2675" s="70"/>
      <c r="I2675" s="70"/>
      <c r="J2675" s="70"/>
      <c r="K2675" s="70"/>
      <c r="L2675" s="70"/>
      <c r="M2675" s="70"/>
      <c r="N2675" s="194"/>
      <c r="O2675" s="80"/>
      <c r="P2675" s="75"/>
      <c r="Q2675" s="75"/>
      <c r="R2675" s="75"/>
      <c r="S2675" s="75"/>
      <c r="T2675" s="75"/>
      <c r="U2675" s="75"/>
      <c r="V2675" s="74"/>
      <c r="W2675" s="74"/>
      <c r="X2675" s="74"/>
      <c r="Y2675" s="73"/>
      <c r="Z2675" s="72"/>
      <c r="AA2675" s="65"/>
      <c r="AB2675" s="65"/>
      <c r="AC2675" s="125"/>
      <c r="AD2675" s="125"/>
      <c r="AE2675" s="126"/>
      <c r="AF2675" s="126"/>
      <c r="AG2675" s="126"/>
      <c r="AH2675" s="125"/>
      <c r="AI2675" s="125"/>
      <c r="AJ2675" s="125"/>
      <c r="AK2675" s="125"/>
      <c r="AL2675" s="125"/>
      <c r="AM2675" s="125"/>
      <c r="AN2675" s="125"/>
      <c r="AO2675" s="66"/>
      <c r="AP2675" s="125"/>
      <c r="AQ2675" s="125"/>
      <c r="AR2675" s="125"/>
      <c r="AS2675" s="125"/>
      <c r="AT2675" s="125"/>
      <c r="AU2675" s="125"/>
      <c r="AV2675" s="125"/>
      <c r="AW2675" s="126"/>
      <c r="AX2675" s="126"/>
      <c r="AY2675" s="126"/>
      <c r="AZ2675" s="127"/>
      <c r="BA2675" s="128"/>
      <c r="BB2675" s="65"/>
      <c r="BC2675" s="65"/>
      <c r="BD2675" s="125"/>
      <c r="BE2675" s="125"/>
      <c r="BF2675" s="126"/>
      <c r="BG2675" s="126"/>
      <c r="BH2675" s="126"/>
      <c r="BI2675" s="125"/>
      <c r="BJ2675" s="125"/>
      <c r="BK2675" s="125"/>
      <c r="BL2675" s="125"/>
      <c r="BM2675" s="125"/>
      <c r="BN2675" s="125"/>
      <c r="BO2675" s="129"/>
      <c r="BP2675" s="66"/>
      <c r="BQ2675" s="129"/>
      <c r="BR2675" s="125"/>
      <c r="BS2675" s="125"/>
      <c r="BT2675" s="125"/>
      <c r="BU2675" s="125"/>
      <c r="BV2675" s="125"/>
      <c r="BW2675" s="125"/>
      <c r="BX2675" s="126"/>
      <c r="BY2675" s="126"/>
      <c r="BZ2675" s="126"/>
      <c r="CA2675" s="127"/>
      <c r="CB2675" s="128"/>
    </row>
    <row r="2676" spans="1:80" x14ac:dyDescent="0.3">
      <c r="A2676" s="65"/>
      <c r="B2676" s="70"/>
      <c r="C2676" s="70"/>
      <c r="D2676" s="71"/>
      <c r="E2676" s="71"/>
      <c r="F2676" s="71"/>
      <c r="G2676" s="70"/>
      <c r="H2676" s="70"/>
      <c r="I2676" s="70"/>
      <c r="J2676" s="70"/>
      <c r="K2676" s="70"/>
      <c r="L2676" s="70"/>
      <c r="M2676" s="70"/>
      <c r="N2676" s="194"/>
      <c r="O2676" s="80"/>
      <c r="P2676" s="75"/>
      <c r="Q2676" s="75"/>
      <c r="R2676" s="75"/>
      <c r="S2676" s="75"/>
      <c r="T2676" s="75"/>
      <c r="U2676" s="75"/>
      <c r="V2676" s="74"/>
      <c r="W2676" s="74"/>
      <c r="X2676" s="74"/>
      <c r="Y2676" s="73"/>
      <c r="Z2676" s="72"/>
      <c r="AA2676" s="65"/>
      <c r="AB2676" s="65"/>
      <c r="AC2676" s="125"/>
      <c r="AD2676" s="125"/>
      <c r="AE2676" s="126"/>
      <c r="AF2676" s="126"/>
      <c r="AG2676" s="126"/>
      <c r="AH2676" s="125"/>
      <c r="AI2676" s="125"/>
      <c r="AJ2676" s="125"/>
      <c r="AK2676" s="125"/>
      <c r="AL2676" s="125"/>
      <c r="AM2676" s="125"/>
      <c r="AN2676" s="125"/>
      <c r="AO2676" s="66"/>
      <c r="AP2676" s="125"/>
      <c r="AQ2676" s="125"/>
      <c r="AR2676" s="125"/>
      <c r="AS2676" s="125"/>
      <c r="AT2676" s="125"/>
      <c r="AU2676" s="125"/>
      <c r="AV2676" s="125"/>
      <c r="AW2676" s="126"/>
      <c r="AX2676" s="126"/>
      <c r="AY2676" s="126"/>
      <c r="AZ2676" s="127"/>
      <c r="BA2676" s="128"/>
      <c r="BB2676" s="65"/>
      <c r="BC2676" s="65"/>
      <c r="BD2676" s="125"/>
      <c r="BE2676" s="125"/>
      <c r="BF2676" s="126"/>
      <c r="BG2676" s="126"/>
      <c r="BH2676" s="126"/>
      <c r="BI2676" s="125"/>
      <c r="BJ2676" s="125"/>
      <c r="BK2676" s="125"/>
      <c r="BL2676" s="125"/>
      <c r="BM2676" s="125"/>
      <c r="BN2676" s="125"/>
      <c r="BO2676" s="129"/>
      <c r="BP2676" s="66"/>
      <c r="BQ2676" s="129"/>
      <c r="BR2676" s="125"/>
      <c r="BS2676" s="125"/>
      <c r="BT2676" s="125"/>
      <c r="BU2676" s="125"/>
      <c r="BV2676" s="125"/>
      <c r="BW2676" s="125"/>
      <c r="BX2676" s="126"/>
      <c r="BY2676" s="126"/>
      <c r="BZ2676" s="126"/>
      <c r="CA2676" s="127"/>
      <c r="CB2676" s="128"/>
    </row>
    <row r="2677" spans="1:80" x14ac:dyDescent="0.3">
      <c r="A2677" s="65"/>
      <c r="B2677" s="70"/>
      <c r="C2677" s="70"/>
      <c r="D2677" s="71"/>
      <c r="E2677" s="71"/>
      <c r="F2677" s="71"/>
      <c r="G2677" s="70"/>
      <c r="H2677" s="70"/>
      <c r="I2677" s="70"/>
      <c r="J2677" s="70"/>
      <c r="K2677" s="70"/>
      <c r="L2677" s="70"/>
      <c r="M2677" s="70"/>
      <c r="N2677" s="194"/>
      <c r="O2677" s="80"/>
      <c r="P2677" s="75"/>
      <c r="Q2677" s="75"/>
      <c r="R2677" s="75"/>
      <c r="S2677" s="75"/>
      <c r="T2677" s="75"/>
      <c r="U2677" s="75"/>
      <c r="V2677" s="74"/>
      <c r="W2677" s="74"/>
      <c r="X2677" s="74"/>
      <c r="Y2677" s="73"/>
      <c r="Z2677" s="72"/>
      <c r="AA2677" s="65"/>
      <c r="AB2677" s="65"/>
      <c r="AC2677" s="125"/>
      <c r="AD2677" s="125"/>
      <c r="AE2677" s="126"/>
      <c r="AF2677" s="126"/>
      <c r="AG2677" s="126"/>
      <c r="AH2677" s="125"/>
      <c r="AI2677" s="125"/>
      <c r="AJ2677" s="125"/>
      <c r="AK2677" s="125"/>
      <c r="AL2677" s="125"/>
      <c r="AM2677" s="125"/>
      <c r="AN2677" s="125"/>
      <c r="AO2677" s="66"/>
      <c r="AP2677" s="125"/>
      <c r="AQ2677" s="125"/>
      <c r="AR2677" s="125"/>
      <c r="AS2677" s="125"/>
      <c r="AT2677" s="125"/>
      <c r="AU2677" s="125"/>
      <c r="AV2677" s="125"/>
      <c r="AW2677" s="126"/>
      <c r="AX2677" s="126"/>
      <c r="AY2677" s="126"/>
      <c r="AZ2677" s="127"/>
      <c r="BA2677" s="128"/>
      <c r="BB2677" s="65"/>
      <c r="BC2677" s="65"/>
      <c r="BD2677" s="125"/>
      <c r="BE2677" s="125"/>
      <c r="BF2677" s="126"/>
      <c r="BG2677" s="126"/>
      <c r="BH2677" s="126"/>
      <c r="BI2677" s="125"/>
      <c r="BJ2677" s="125"/>
      <c r="BK2677" s="125"/>
      <c r="BL2677" s="125"/>
      <c r="BM2677" s="125"/>
      <c r="BN2677" s="125"/>
      <c r="BO2677" s="129"/>
      <c r="BP2677" s="66"/>
      <c r="BQ2677" s="129"/>
      <c r="BR2677" s="125"/>
      <c r="BS2677" s="125"/>
      <c r="BT2677" s="125"/>
      <c r="BU2677" s="125"/>
      <c r="BV2677" s="125"/>
      <c r="BW2677" s="125"/>
      <c r="BX2677" s="126"/>
      <c r="BY2677" s="126"/>
      <c r="BZ2677" s="126"/>
      <c r="CA2677" s="127"/>
      <c r="CB2677" s="128"/>
    </row>
    <row r="2678" spans="1:80" x14ac:dyDescent="0.3">
      <c r="A2678" s="65"/>
      <c r="B2678" s="70"/>
      <c r="C2678" s="70"/>
      <c r="D2678" s="71"/>
      <c r="E2678" s="71"/>
      <c r="F2678" s="71"/>
      <c r="G2678" s="70"/>
      <c r="H2678" s="70"/>
      <c r="I2678" s="70"/>
      <c r="J2678" s="70"/>
      <c r="K2678" s="70"/>
      <c r="L2678" s="70"/>
      <c r="M2678" s="70"/>
      <c r="N2678" s="194"/>
      <c r="O2678" s="80"/>
      <c r="P2678" s="75"/>
      <c r="Q2678" s="75"/>
      <c r="R2678" s="75"/>
      <c r="S2678" s="75"/>
      <c r="T2678" s="75"/>
      <c r="U2678" s="75"/>
      <c r="V2678" s="74"/>
      <c r="W2678" s="74"/>
      <c r="X2678" s="74"/>
      <c r="Y2678" s="73"/>
      <c r="Z2678" s="72"/>
      <c r="AA2678" s="65"/>
      <c r="AB2678" s="65"/>
      <c r="AC2678" s="125"/>
      <c r="AD2678" s="125"/>
      <c r="AE2678" s="126"/>
      <c r="AF2678" s="126"/>
      <c r="AG2678" s="126"/>
      <c r="AH2678" s="125"/>
      <c r="AI2678" s="125"/>
      <c r="AJ2678" s="125"/>
      <c r="AK2678" s="125"/>
      <c r="AL2678" s="125"/>
      <c r="AM2678" s="125"/>
      <c r="AN2678" s="125"/>
      <c r="AO2678" s="66"/>
      <c r="AP2678" s="125"/>
      <c r="AQ2678" s="125"/>
      <c r="AR2678" s="125"/>
      <c r="AS2678" s="125"/>
      <c r="AT2678" s="125"/>
      <c r="AU2678" s="125"/>
      <c r="AV2678" s="125"/>
      <c r="AW2678" s="126"/>
      <c r="AX2678" s="126"/>
      <c r="AY2678" s="126"/>
      <c r="AZ2678" s="127"/>
      <c r="BA2678" s="128"/>
      <c r="BB2678" s="65"/>
      <c r="BC2678" s="65"/>
      <c r="BD2678" s="125"/>
      <c r="BE2678" s="125"/>
      <c r="BF2678" s="126"/>
      <c r="BG2678" s="126"/>
      <c r="BH2678" s="126"/>
      <c r="BI2678" s="125"/>
      <c r="BJ2678" s="125"/>
      <c r="BK2678" s="125"/>
      <c r="BL2678" s="125"/>
      <c r="BM2678" s="125"/>
      <c r="BN2678" s="125"/>
      <c r="BO2678" s="129"/>
      <c r="BP2678" s="66"/>
      <c r="BQ2678" s="129"/>
      <c r="BR2678" s="125"/>
      <c r="BS2678" s="125"/>
      <c r="BT2678" s="125"/>
      <c r="BU2678" s="125"/>
      <c r="BV2678" s="125"/>
      <c r="BW2678" s="125"/>
      <c r="BX2678" s="126"/>
      <c r="BY2678" s="126"/>
      <c r="BZ2678" s="126"/>
      <c r="CA2678" s="127"/>
      <c r="CB2678" s="128"/>
    </row>
    <row r="2679" spans="1:80" x14ac:dyDescent="0.3">
      <c r="A2679" s="65"/>
      <c r="B2679" s="70"/>
      <c r="C2679" s="70"/>
      <c r="D2679" s="71"/>
      <c r="E2679" s="71"/>
      <c r="F2679" s="71"/>
      <c r="G2679" s="70"/>
      <c r="H2679" s="70"/>
      <c r="I2679" s="70"/>
      <c r="J2679" s="70"/>
      <c r="K2679" s="70"/>
      <c r="L2679" s="70"/>
      <c r="M2679" s="70"/>
      <c r="N2679" s="194"/>
      <c r="O2679" s="80"/>
      <c r="P2679" s="75"/>
      <c r="Q2679" s="75"/>
      <c r="R2679" s="75"/>
      <c r="S2679" s="75"/>
      <c r="T2679" s="75"/>
      <c r="U2679" s="75"/>
      <c r="V2679" s="74"/>
      <c r="W2679" s="74"/>
      <c r="X2679" s="74"/>
      <c r="Y2679" s="73"/>
      <c r="Z2679" s="72"/>
      <c r="AA2679" s="65"/>
      <c r="AB2679" s="65"/>
      <c r="AC2679" s="125"/>
      <c r="AD2679" s="125"/>
      <c r="AE2679" s="126"/>
      <c r="AF2679" s="126"/>
      <c r="AG2679" s="126"/>
      <c r="AH2679" s="125"/>
      <c r="AI2679" s="125"/>
      <c r="AJ2679" s="125"/>
      <c r="AK2679" s="125"/>
      <c r="AL2679" s="125"/>
      <c r="AM2679" s="125"/>
      <c r="AN2679" s="125"/>
      <c r="AO2679" s="66"/>
      <c r="AP2679" s="125"/>
      <c r="AQ2679" s="125"/>
      <c r="AR2679" s="125"/>
      <c r="AS2679" s="125"/>
      <c r="AT2679" s="125"/>
      <c r="AU2679" s="125"/>
      <c r="AV2679" s="125"/>
      <c r="AW2679" s="126"/>
      <c r="AX2679" s="126"/>
      <c r="AY2679" s="126"/>
      <c r="AZ2679" s="127"/>
      <c r="BA2679" s="128"/>
      <c r="BB2679" s="65"/>
      <c r="BC2679" s="65"/>
      <c r="BD2679" s="125"/>
      <c r="BE2679" s="125"/>
      <c r="BF2679" s="126"/>
      <c r="BG2679" s="126"/>
      <c r="BH2679" s="126"/>
      <c r="BI2679" s="125"/>
      <c r="BJ2679" s="125"/>
      <c r="BK2679" s="125"/>
      <c r="BL2679" s="125"/>
      <c r="BM2679" s="125"/>
      <c r="BN2679" s="125"/>
      <c r="BO2679" s="129"/>
      <c r="BP2679" s="66"/>
      <c r="BQ2679" s="129"/>
      <c r="BR2679" s="125"/>
      <c r="BS2679" s="125"/>
      <c r="BT2679" s="125"/>
      <c r="BU2679" s="125"/>
      <c r="BV2679" s="125"/>
      <c r="BW2679" s="125"/>
      <c r="BX2679" s="126"/>
      <c r="BY2679" s="126"/>
      <c r="BZ2679" s="126"/>
      <c r="CA2679" s="127"/>
      <c r="CB2679" s="128"/>
    </row>
    <row r="2680" spans="1:80" x14ac:dyDescent="0.3">
      <c r="A2680" s="65"/>
      <c r="B2680" s="70"/>
      <c r="C2680" s="70"/>
      <c r="D2680" s="71"/>
      <c r="E2680" s="71"/>
      <c r="F2680" s="71"/>
      <c r="G2680" s="70"/>
      <c r="H2680" s="70"/>
      <c r="I2680" s="70"/>
      <c r="J2680" s="70"/>
      <c r="K2680" s="70"/>
      <c r="L2680" s="70"/>
      <c r="M2680" s="70"/>
      <c r="N2680" s="194"/>
      <c r="O2680" s="80"/>
      <c r="P2680" s="75"/>
      <c r="Q2680" s="75"/>
      <c r="R2680" s="75"/>
      <c r="S2680" s="75"/>
      <c r="T2680" s="75"/>
      <c r="U2680" s="75"/>
      <c r="V2680" s="74"/>
      <c r="W2680" s="74"/>
      <c r="X2680" s="74"/>
      <c r="Y2680" s="73"/>
      <c r="Z2680" s="72"/>
      <c r="AA2680" s="65"/>
      <c r="AB2680" s="65"/>
      <c r="AC2680" s="125"/>
      <c r="AD2680" s="125"/>
      <c r="AE2680" s="126"/>
      <c r="AF2680" s="126"/>
      <c r="AG2680" s="126"/>
      <c r="AH2680" s="125"/>
      <c r="AI2680" s="125"/>
      <c r="AJ2680" s="125"/>
      <c r="AK2680" s="125"/>
      <c r="AL2680" s="125"/>
      <c r="AM2680" s="125"/>
      <c r="AN2680" s="125"/>
      <c r="AO2680" s="66"/>
      <c r="AP2680" s="125"/>
      <c r="AQ2680" s="125"/>
      <c r="AR2680" s="125"/>
      <c r="AS2680" s="125"/>
      <c r="AT2680" s="125"/>
      <c r="AU2680" s="125"/>
      <c r="AV2680" s="125"/>
      <c r="AW2680" s="126"/>
      <c r="AX2680" s="126"/>
      <c r="AY2680" s="126"/>
      <c r="AZ2680" s="127"/>
      <c r="BA2680" s="128"/>
      <c r="BB2680" s="65"/>
      <c r="BC2680" s="65"/>
      <c r="BD2680" s="125"/>
      <c r="BE2680" s="125"/>
      <c r="BF2680" s="126"/>
      <c r="BG2680" s="126"/>
      <c r="BH2680" s="126"/>
      <c r="BI2680" s="125"/>
      <c r="BJ2680" s="125"/>
      <c r="BK2680" s="125"/>
      <c r="BL2680" s="125"/>
      <c r="BM2680" s="125"/>
      <c r="BN2680" s="125"/>
      <c r="BO2680" s="129"/>
      <c r="BP2680" s="66"/>
      <c r="BQ2680" s="129"/>
      <c r="BR2680" s="125"/>
      <c r="BS2680" s="125"/>
      <c r="BT2680" s="125"/>
      <c r="BU2680" s="125"/>
      <c r="BV2680" s="125"/>
      <c r="BW2680" s="125"/>
      <c r="BX2680" s="126"/>
      <c r="BY2680" s="126"/>
      <c r="BZ2680" s="126"/>
      <c r="CA2680" s="127"/>
      <c r="CB2680" s="128"/>
    </row>
    <row r="2681" spans="1:80" x14ac:dyDescent="0.3">
      <c r="A2681" s="65"/>
      <c r="B2681" s="70"/>
      <c r="C2681" s="70"/>
      <c r="D2681" s="71"/>
      <c r="E2681" s="71"/>
      <c r="F2681" s="71"/>
      <c r="G2681" s="70"/>
      <c r="H2681" s="70"/>
      <c r="I2681" s="70"/>
      <c r="J2681" s="70"/>
      <c r="K2681" s="70"/>
      <c r="L2681" s="70"/>
      <c r="M2681" s="70"/>
      <c r="N2681" s="194"/>
      <c r="O2681" s="80"/>
      <c r="P2681" s="75"/>
      <c r="Q2681" s="75"/>
      <c r="R2681" s="75"/>
      <c r="S2681" s="75"/>
      <c r="T2681" s="75"/>
      <c r="U2681" s="75"/>
      <c r="V2681" s="74"/>
      <c r="W2681" s="74"/>
      <c r="X2681" s="74"/>
      <c r="Y2681" s="73"/>
      <c r="Z2681" s="72"/>
      <c r="AA2681" s="65"/>
      <c r="AB2681" s="65"/>
      <c r="AC2681" s="125"/>
      <c r="AD2681" s="125"/>
      <c r="AE2681" s="126"/>
      <c r="AF2681" s="126"/>
      <c r="AG2681" s="126"/>
      <c r="AH2681" s="125"/>
      <c r="AI2681" s="125"/>
      <c r="AJ2681" s="125"/>
      <c r="AK2681" s="125"/>
      <c r="AL2681" s="125"/>
      <c r="AM2681" s="125"/>
      <c r="AN2681" s="125"/>
      <c r="AO2681" s="66"/>
      <c r="AP2681" s="125"/>
      <c r="AQ2681" s="125"/>
      <c r="AR2681" s="125"/>
      <c r="AS2681" s="125"/>
      <c r="AT2681" s="125"/>
      <c r="AU2681" s="125"/>
      <c r="AV2681" s="125"/>
      <c r="AW2681" s="126"/>
      <c r="AX2681" s="126"/>
      <c r="AY2681" s="126"/>
      <c r="AZ2681" s="127"/>
      <c r="BA2681" s="128"/>
      <c r="BB2681" s="65"/>
      <c r="BC2681" s="65"/>
      <c r="BD2681" s="125"/>
      <c r="BE2681" s="125"/>
      <c r="BF2681" s="126"/>
      <c r="BG2681" s="126"/>
      <c r="BH2681" s="126"/>
      <c r="BI2681" s="125"/>
      <c r="BJ2681" s="125"/>
      <c r="BK2681" s="125"/>
      <c r="BL2681" s="125"/>
      <c r="BM2681" s="125"/>
      <c r="BN2681" s="125"/>
      <c r="BO2681" s="129"/>
      <c r="BP2681" s="66"/>
      <c r="BQ2681" s="129"/>
      <c r="BR2681" s="125"/>
      <c r="BS2681" s="125"/>
      <c r="BT2681" s="125"/>
      <c r="BU2681" s="125"/>
      <c r="BV2681" s="125"/>
      <c r="BW2681" s="125"/>
      <c r="BX2681" s="126"/>
      <c r="BY2681" s="126"/>
      <c r="BZ2681" s="126"/>
      <c r="CA2681" s="127"/>
      <c r="CB2681" s="128"/>
    </row>
    <row r="2682" spans="1:80" x14ac:dyDescent="0.3">
      <c r="A2682" s="65"/>
      <c r="B2682" s="70"/>
      <c r="C2682" s="70"/>
      <c r="D2682" s="71"/>
      <c r="E2682" s="71"/>
      <c r="F2682" s="71"/>
      <c r="G2682" s="70"/>
      <c r="H2682" s="70"/>
      <c r="I2682" s="70"/>
      <c r="J2682" s="70"/>
      <c r="K2682" s="70"/>
      <c r="L2682" s="70"/>
      <c r="M2682" s="70"/>
      <c r="N2682" s="194"/>
      <c r="O2682" s="80"/>
      <c r="P2682" s="75"/>
      <c r="Q2682" s="75"/>
      <c r="R2682" s="75"/>
      <c r="S2682" s="75"/>
      <c r="T2682" s="75"/>
      <c r="U2682" s="75"/>
      <c r="V2682" s="74"/>
      <c r="W2682" s="74"/>
      <c r="X2682" s="74"/>
      <c r="Y2682" s="73"/>
      <c r="Z2682" s="72"/>
      <c r="AA2682" s="65"/>
      <c r="AB2682" s="65"/>
      <c r="AC2682" s="125"/>
      <c r="AD2682" s="125"/>
      <c r="AE2682" s="126"/>
      <c r="AF2682" s="126"/>
      <c r="AG2682" s="126"/>
      <c r="AH2682" s="125"/>
      <c r="AI2682" s="125"/>
      <c r="AJ2682" s="125"/>
      <c r="AK2682" s="125"/>
      <c r="AL2682" s="125"/>
      <c r="AM2682" s="125"/>
      <c r="AN2682" s="125"/>
      <c r="AO2682" s="66"/>
      <c r="AP2682" s="125"/>
      <c r="AQ2682" s="125"/>
      <c r="AR2682" s="125"/>
      <c r="AS2682" s="125"/>
      <c r="AT2682" s="125"/>
      <c r="AU2682" s="125"/>
      <c r="AV2682" s="125"/>
      <c r="AW2682" s="126"/>
      <c r="AX2682" s="126"/>
      <c r="AY2682" s="126"/>
      <c r="AZ2682" s="127"/>
      <c r="BA2682" s="128"/>
      <c r="BB2682" s="65"/>
      <c r="BC2682" s="65"/>
      <c r="BD2682" s="125"/>
      <c r="BE2682" s="125"/>
      <c r="BF2682" s="126"/>
      <c r="BG2682" s="126"/>
      <c r="BH2682" s="126"/>
      <c r="BI2682" s="125"/>
      <c r="BJ2682" s="125"/>
      <c r="BK2682" s="125"/>
      <c r="BL2682" s="125"/>
      <c r="BM2682" s="125"/>
      <c r="BN2682" s="125"/>
      <c r="BO2682" s="129"/>
      <c r="BP2682" s="66"/>
      <c r="BQ2682" s="129"/>
      <c r="BR2682" s="125"/>
      <c r="BS2682" s="125"/>
      <c r="BT2682" s="125"/>
      <c r="BU2682" s="125"/>
      <c r="BV2682" s="125"/>
      <c r="BW2682" s="125"/>
      <c r="BX2682" s="126"/>
      <c r="BY2682" s="126"/>
      <c r="BZ2682" s="126"/>
      <c r="CA2682" s="127"/>
      <c r="CB2682" s="128"/>
    </row>
    <row r="2683" spans="1:80" x14ac:dyDescent="0.3">
      <c r="A2683" s="65"/>
      <c r="B2683" s="70"/>
      <c r="C2683" s="70"/>
      <c r="D2683" s="71"/>
      <c r="E2683" s="71"/>
      <c r="F2683" s="71"/>
      <c r="G2683" s="70"/>
      <c r="H2683" s="70"/>
      <c r="I2683" s="70"/>
      <c r="J2683" s="70"/>
      <c r="K2683" s="70"/>
      <c r="L2683" s="70"/>
      <c r="M2683" s="70"/>
      <c r="N2683" s="194"/>
      <c r="O2683" s="80"/>
      <c r="P2683" s="75"/>
      <c r="Q2683" s="75"/>
      <c r="R2683" s="75"/>
      <c r="S2683" s="75"/>
      <c r="T2683" s="75"/>
      <c r="U2683" s="75"/>
      <c r="V2683" s="74"/>
      <c r="W2683" s="74"/>
      <c r="X2683" s="74"/>
      <c r="Y2683" s="73"/>
      <c r="Z2683" s="72"/>
      <c r="AA2683" s="65"/>
      <c r="AB2683" s="65"/>
      <c r="AC2683" s="125"/>
      <c r="AD2683" s="125"/>
      <c r="AE2683" s="126"/>
      <c r="AF2683" s="126"/>
      <c r="AG2683" s="126"/>
      <c r="AH2683" s="125"/>
      <c r="AI2683" s="125"/>
      <c r="AJ2683" s="125"/>
      <c r="AK2683" s="125"/>
      <c r="AL2683" s="125"/>
      <c r="AM2683" s="125"/>
      <c r="AN2683" s="125"/>
      <c r="AO2683" s="66"/>
      <c r="AP2683" s="125"/>
      <c r="AQ2683" s="125"/>
      <c r="AR2683" s="125"/>
      <c r="AS2683" s="125"/>
      <c r="AT2683" s="125"/>
      <c r="AU2683" s="125"/>
      <c r="AV2683" s="125"/>
      <c r="AW2683" s="126"/>
      <c r="AX2683" s="126"/>
      <c r="AY2683" s="126"/>
      <c r="AZ2683" s="127"/>
      <c r="BA2683" s="128"/>
      <c r="BB2683" s="65"/>
      <c r="BC2683" s="65"/>
      <c r="BD2683" s="125"/>
      <c r="BE2683" s="125"/>
      <c r="BF2683" s="126"/>
      <c r="BG2683" s="126"/>
      <c r="BH2683" s="126"/>
      <c r="BI2683" s="125"/>
      <c r="BJ2683" s="125"/>
      <c r="BK2683" s="125"/>
      <c r="BL2683" s="125"/>
      <c r="BM2683" s="125"/>
      <c r="BN2683" s="125"/>
      <c r="BO2683" s="129"/>
      <c r="BP2683" s="66"/>
      <c r="BQ2683" s="129"/>
      <c r="BR2683" s="125"/>
      <c r="BS2683" s="125"/>
      <c r="BT2683" s="125"/>
      <c r="BU2683" s="125"/>
      <c r="BV2683" s="125"/>
      <c r="BW2683" s="125"/>
      <c r="BX2683" s="126"/>
      <c r="BY2683" s="126"/>
      <c r="BZ2683" s="126"/>
      <c r="CA2683" s="127"/>
      <c r="CB2683" s="128"/>
    </row>
    <row r="2684" spans="1:80" x14ac:dyDescent="0.3">
      <c r="A2684" s="65"/>
      <c r="B2684" s="70"/>
      <c r="C2684" s="70"/>
      <c r="D2684" s="71"/>
      <c r="E2684" s="71"/>
      <c r="F2684" s="71"/>
      <c r="G2684" s="70"/>
      <c r="H2684" s="70"/>
      <c r="I2684" s="70"/>
      <c r="J2684" s="70"/>
      <c r="K2684" s="70"/>
      <c r="L2684" s="70"/>
      <c r="M2684" s="70"/>
      <c r="N2684" s="194"/>
      <c r="O2684" s="80"/>
      <c r="P2684" s="75"/>
      <c r="Q2684" s="75"/>
      <c r="R2684" s="75"/>
      <c r="S2684" s="75"/>
      <c r="T2684" s="75"/>
      <c r="U2684" s="75"/>
      <c r="V2684" s="74"/>
      <c r="W2684" s="74"/>
      <c r="X2684" s="74"/>
      <c r="Y2684" s="73"/>
      <c r="Z2684" s="72"/>
      <c r="AA2684" s="65"/>
      <c r="AB2684" s="65"/>
      <c r="AC2684" s="125"/>
      <c r="AD2684" s="125"/>
      <c r="AE2684" s="126"/>
      <c r="AF2684" s="126"/>
      <c r="AG2684" s="126"/>
      <c r="AH2684" s="125"/>
      <c r="AI2684" s="125"/>
      <c r="AJ2684" s="125"/>
      <c r="AK2684" s="125"/>
      <c r="AL2684" s="125"/>
      <c r="AM2684" s="125"/>
      <c r="AN2684" s="125"/>
      <c r="AO2684" s="66"/>
      <c r="AP2684" s="125"/>
      <c r="AQ2684" s="125"/>
      <c r="AR2684" s="125"/>
      <c r="AS2684" s="125"/>
      <c r="AT2684" s="125"/>
      <c r="AU2684" s="125"/>
      <c r="AV2684" s="125"/>
      <c r="AW2684" s="126"/>
      <c r="AX2684" s="126"/>
      <c r="AY2684" s="126"/>
      <c r="AZ2684" s="127"/>
      <c r="BA2684" s="128"/>
      <c r="BB2684" s="65"/>
      <c r="BC2684" s="65"/>
      <c r="BD2684" s="125"/>
      <c r="BE2684" s="125"/>
      <c r="BF2684" s="126"/>
      <c r="BG2684" s="126"/>
      <c r="BH2684" s="126"/>
      <c r="BI2684" s="125"/>
      <c r="BJ2684" s="125"/>
      <c r="BK2684" s="125"/>
      <c r="BL2684" s="125"/>
      <c r="BM2684" s="125"/>
      <c r="BN2684" s="125"/>
      <c r="BO2684" s="129"/>
      <c r="BP2684" s="66"/>
      <c r="BQ2684" s="129"/>
      <c r="BR2684" s="125"/>
      <c r="BS2684" s="125"/>
      <c r="BT2684" s="125"/>
      <c r="BU2684" s="125"/>
      <c r="BV2684" s="125"/>
      <c r="BW2684" s="125"/>
      <c r="BX2684" s="126"/>
      <c r="BY2684" s="126"/>
      <c r="BZ2684" s="126"/>
      <c r="CA2684" s="127"/>
      <c r="CB2684" s="128"/>
    </row>
    <row r="2685" spans="1:80" x14ac:dyDescent="0.3">
      <c r="A2685" s="65"/>
      <c r="B2685" s="70"/>
      <c r="C2685" s="70"/>
      <c r="D2685" s="71"/>
      <c r="E2685" s="71"/>
      <c r="F2685" s="71"/>
      <c r="G2685" s="70"/>
      <c r="H2685" s="70"/>
      <c r="I2685" s="70"/>
      <c r="J2685" s="70"/>
      <c r="K2685" s="70"/>
      <c r="L2685" s="70"/>
      <c r="M2685" s="70"/>
      <c r="N2685" s="194"/>
      <c r="O2685" s="80"/>
      <c r="P2685" s="75"/>
      <c r="Q2685" s="75"/>
      <c r="R2685" s="75"/>
      <c r="S2685" s="75"/>
      <c r="T2685" s="75"/>
      <c r="U2685" s="75"/>
      <c r="V2685" s="74"/>
      <c r="W2685" s="74"/>
      <c r="X2685" s="74"/>
      <c r="Y2685" s="73"/>
      <c r="Z2685" s="72"/>
      <c r="AA2685" s="65"/>
      <c r="AB2685" s="65"/>
      <c r="AC2685" s="125"/>
      <c r="AD2685" s="125"/>
      <c r="AE2685" s="126"/>
      <c r="AF2685" s="126"/>
      <c r="AG2685" s="126"/>
      <c r="AH2685" s="125"/>
      <c r="AI2685" s="125"/>
      <c r="AJ2685" s="125"/>
      <c r="AK2685" s="125"/>
      <c r="AL2685" s="125"/>
      <c r="AM2685" s="125"/>
      <c r="AN2685" s="125"/>
      <c r="AO2685" s="66"/>
      <c r="AP2685" s="125"/>
      <c r="AQ2685" s="125"/>
      <c r="AR2685" s="125"/>
      <c r="AS2685" s="125"/>
      <c r="AT2685" s="125"/>
      <c r="AU2685" s="125"/>
      <c r="AV2685" s="125"/>
      <c r="AW2685" s="126"/>
      <c r="AX2685" s="126"/>
      <c r="AY2685" s="126"/>
      <c r="AZ2685" s="127"/>
      <c r="BA2685" s="128"/>
      <c r="BB2685" s="65"/>
      <c r="BC2685" s="65"/>
      <c r="BD2685" s="125"/>
      <c r="BE2685" s="125"/>
      <c r="BF2685" s="126"/>
      <c r="BG2685" s="126"/>
      <c r="BH2685" s="126"/>
      <c r="BI2685" s="125"/>
      <c r="BJ2685" s="125"/>
      <c r="BK2685" s="125"/>
      <c r="BL2685" s="125"/>
      <c r="BM2685" s="125"/>
      <c r="BN2685" s="125"/>
      <c r="BO2685" s="129"/>
      <c r="BP2685" s="66"/>
      <c r="BQ2685" s="129"/>
      <c r="BR2685" s="125"/>
      <c r="BS2685" s="125"/>
      <c r="BT2685" s="125"/>
      <c r="BU2685" s="125"/>
      <c r="BV2685" s="125"/>
      <c r="BW2685" s="125"/>
      <c r="BX2685" s="126"/>
      <c r="BY2685" s="126"/>
      <c r="BZ2685" s="126"/>
      <c r="CA2685" s="127"/>
      <c r="CB2685" s="128"/>
    </row>
    <row r="2686" spans="1:80" x14ac:dyDescent="0.3">
      <c r="A2686" s="65"/>
      <c r="B2686" s="70"/>
      <c r="C2686" s="70"/>
      <c r="D2686" s="71"/>
      <c r="E2686" s="71"/>
      <c r="F2686" s="71"/>
      <c r="G2686" s="70"/>
      <c r="H2686" s="70"/>
      <c r="I2686" s="70"/>
      <c r="J2686" s="70"/>
      <c r="K2686" s="70"/>
      <c r="L2686" s="70"/>
      <c r="M2686" s="70"/>
      <c r="N2686" s="194"/>
      <c r="O2686" s="80"/>
      <c r="P2686" s="75"/>
      <c r="Q2686" s="75"/>
      <c r="R2686" s="75"/>
      <c r="S2686" s="75"/>
      <c r="T2686" s="75"/>
      <c r="U2686" s="75"/>
      <c r="V2686" s="74"/>
      <c r="W2686" s="74"/>
      <c r="X2686" s="74"/>
      <c r="Y2686" s="73"/>
      <c r="Z2686" s="72"/>
      <c r="AA2686" s="65"/>
      <c r="AB2686" s="65"/>
      <c r="AC2686" s="125"/>
      <c r="AD2686" s="125"/>
      <c r="AE2686" s="126"/>
      <c r="AF2686" s="126"/>
      <c r="AG2686" s="126"/>
      <c r="AH2686" s="125"/>
      <c r="AI2686" s="125"/>
      <c r="AJ2686" s="125"/>
      <c r="AK2686" s="125"/>
      <c r="AL2686" s="125"/>
      <c r="AM2686" s="125"/>
      <c r="AN2686" s="125"/>
      <c r="AO2686" s="66"/>
      <c r="AP2686" s="125"/>
      <c r="AQ2686" s="125"/>
      <c r="AR2686" s="125"/>
      <c r="AS2686" s="125"/>
      <c r="AT2686" s="125"/>
      <c r="AU2686" s="125"/>
      <c r="AV2686" s="125"/>
      <c r="AW2686" s="126"/>
      <c r="AX2686" s="126"/>
      <c r="AY2686" s="126"/>
      <c r="AZ2686" s="127"/>
      <c r="BA2686" s="128"/>
      <c r="BB2686" s="65"/>
      <c r="BC2686" s="65"/>
      <c r="BD2686" s="125"/>
      <c r="BE2686" s="125"/>
      <c r="BF2686" s="126"/>
      <c r="BG2686" s="126"/>
      <c r="BH2686" s="126"/>
      <c r="BI2686" s="125"/>
      <c r="BJ2686" s="125"/>
      <c r="BK2686" s="125"/>
      <c r="BL2686" s="125"/>
      <c r="BM2686" s="125"/>
      <c r="BN2686" s="125"/>
      <c r="BO2686" s="129"/>
      <c r="BP2686" s="66"/>
      <c r="BQ2686" s="129"/>
      <c r="BR2686" s="125"/>
      <c r="BS2686" s="125"/>
      <c r="BT2686" s="125"/>
      <c r="BU2686" s="125"/>
      <c r="BV2686" s="125"/>
      <c r="BW2686" s="125"/>
      <c r="BX2686" s="126"/>
      <c r="BY2686" s="126"/>
      <c r="BZ2686" s="126"/>
      <c r="CA2686" s="127"/>
      <c r="CB2686" s="128"/>
    </row>
    <row r="2687" spans="1:80" x14ac:dyDescent="0.3">
      <c r="A2687" s="65"/>
      <c r="B2687" s="70"/>
      <c r="C2687" s="70"/>
      <c r="D2687" s="71"/>
      <c r="E2687" s="71"/>
      <c r="F2687" s="71"/>
      <c r="G2687" s="70"/>
      <c r="H2687" s="70"/>
      <c r="I2687" s="70"/>
      <c r="J2687" s="70"/>
      <c r="K2687" s="70"/>
      <c r="L2687" s="70"/>
      <c r="M2687" s="70"/>
      <c r="N2687" s="194"/>
      <c r="O2687" s="80"/>
      <c r="P2687" s="75"/>
      <c r="Q2687" s="75"/>
      <c r="R2687" s="75"/>
      <c r="S2687" s="75"/>
      <c r="T2687" s="75"/>
      <c r="U2687" s="75"/>
      <c r="V2687" s="74"/>
      <c r="W2687" s="74"/>
      <c r="X2687" s="74"/>
      <c r="Y2687" s="73"/>
      <c r="Z2687" s="72"/>
      <c r="AA2687" s="65"/>
      <c r="AB2687" s="65"/>
      <c r="AC2687" s="125"/>
      <c r="AD2687" s="125"/>
      <c r="AE2687" s="126"/>
      <c r="AF2687" s="126"/>
      <c r="AG2687" s="126"/>
      <c r="AH2687" s="125"/>
      <c r="AI2687" s="125"/>
      <c r="AJ2687" s="125"/>
      <c r="AK2687" s="125"/>
      <c r="AL2687" s="125"/>
      <c r="AM2687" s="125"/>
      <c r="AN2687" s="125"/>
      <c r="AO2687" s="66"/>
      <c r="AP2687" s="125"/>
      <c r="AQ2687" s="125"/>
      <c r="AR2687" s="125"/>
      <c r="AS2687" s="125"/>
      <c r="AT2687" s="125"/>
      <c r="AU2687" s="125"/>
      <c r="AV2687" s="125"/>
      <c r="AW2687" s="126"/>
      <c r="AX2687" s="126"/>
      <c r="AY2687" s="126"/>
      <c r="AZ2687" s="127"/>
      <c r="BA2687" s="128"/>
      <c r="BB2687" s="65"/>
      <c r="BC2687" s="65"/>
      <c r="BD2687" s="125"/>
      <c r="BE2687" s="125"/>
      <c r="BF2687" s="126"/>
      <c r="BG2687" s="126"/>
      <c r="BH2687" s="126"/>
      <c r="BI2687" s="125"/>
      <c r="BJ2687" s="125"/>
      <c r="BK2687" s="125"/>
      <c r="BL2687" s="125"/>
      <c r="BM2687" s="125"/>
      <c r="BN2687" s="125"/>
      <c r="BO2687" s="129"/>
      <c r="BP2687" s="66"/>
      <c r="BQ2687" s="129"/>
      <c r="BR2687" s="125"/>
      <c r="BS2687" s="125"/>
      <c r="BT2687" s="125"/>
      <c r="BU2687" s="125"/>
      <c r="BV2687" s="125"/>
      <c r="BW2687" s="125"/>
      <c r="BX2687" s="126"/>
      <c r="BY2687" s="126"/>
      <c r="BZ2687" s="126"/>
      <c r="CA2687" s="127"/>
      <c r="CB2687" s="128"/>
    </row>
    <row r="2688" spans="1:80" x14ac:dyDescent="0.3">
      <c r="A2688" s="65"/>
      <c r="B2688" s="70"/>
      <c r="C2688" s="70"/>
      <c r="D2688" s="71"/>
      <c r="E2688" s="71"/>
      <c r="F2688" s="71"/>
      <c r="G2688" s="70"/>
      <c r="H2688" s="70"/>
      <c r="I2688" s="70"/>
      <c r="J2688" s="70"/>
      <c r="K2688" s="70"/>
      <c r="L2688" s="70"/>
      <c r="M2688" s="70"/>
      <c r="N2688" s="195"/>
      <c r="O2688" s="70"/>
      <c r="P2688" s="70"/>
      <c r="Q2688" s="70"/>
      <c r="R2688" s="70"/>
      <c r="S2688" s="70"/>
      <c r="T2688" s="70"/>
      <c r="U2688" s="70"/>
      <c r="V2688" s="71"/>
      <c r="W2688" s="71"/>
      <c r="X2688" s="71"/>
      <c r="Y2688" s="70"/>
      <c r="Z2688" s="70"/>
      <c r="AA2688" s="65"/>
      <c r="AB2688" s="65"/>
      <c r="AC2688" s="125"/>
      <c r="AD2688" s="125"/>
      <c r="AE2688" s="126"/>
      <c r="AF2688" s="126"/>
      <c r="AG2688" s="126"/>
      <c r="AH2688" s="125"/>
      <c r="AI2688" s="125"/>
      <c r="AJ2688" s="125"/>
      <c r="AK2688" s="125"/>
      <c r="AL2688" s="125"/>
      <c r="AM2688" s="125"/>
      <c r="AN2688" s="125"/>
      <c r="AO2688" s="66"/>
      <c r="AP2688" s="125"/>
      <c r="AQ2688" s="125"/>
      <c r="AR2688" s="125"/>
      <c r="AS2688" s="125"/>
      <c r="AT2688" s="125"/>
      <c r="AU2688" s="125"/>
      <c r="AV2688" s="125"/>
      <c r="AW2688" s="126"/>
      <c r="AX2688" s="126"/>
      <c r="AY2688" s="126"/>
      <c r="AZ2688" s="127"/>
      <c r="BA2688" s="128"/>
      <c r="BB2688" s="65"/>
      <c r="BC2688" s="65"/>
      <c r="BD2688" s="125"/>
      <c r="BE2688" s="125"/>
      <c r="BF2688" s="126"/>
      <c r="BG2688" s="126"/>
      <c r="BH2688" s="126"/>
      <c r="BI2688" s="125"/>
      <c r="BJ2688" s="125"/>
      <c r="BK2688" s="125"/>
      <c r="BL2688" s="125"/>
      <c r="BM2688" s="125"/>
      <c r="BN2688" s="125"/>
      <c r="BO2688" s="129"/>
      <c r="BP2688" s="66"/>
      <c r="BQ2688" s="129"/>
      <c r="BR2688" s="125"/>
      <c r="BS2688" s="125"/>
      <c r="BT2688" s="125"/>
      <c r="BU2688" s="125"/>
      <c r="BV2688" s="125"/>
      <c r="BW2688" s="125"/>
      <c r="BX2688" s="126"/>
      <c r="BY2688" s="126"/>
      <c r="BZ2688" s="126"/>
      <c r="CA2688" s="127"/>
      <c r="CB2688" s="128"/>
    </row>
    <row r="2689" spans="1:80" x14ac:dyDescent="0.3">
      <c r="A2689" s="65"/>
      <c r="B2689" s="72"/>
      <c r="C2689" s="73"/>
      <c r="D2689" s="74"/>
      <c r="E2689" s="74"/>
      <c r="F2689" s="74"/>
      <c r="G2689" s="75"/>
      <c r="H2689" s="75"/>
      <c r="I2689" s="75"/>
      <c r="J2689" s="75"/>
      <c r="K2689" s="75"/>
      <c r="L2689" s="75"/>
      <c r="M2689" s="80"/>
      <c r="N2689" s="194"/>
      <c r="O2689" s="70"/>
      <c r="P2689" s="70"/>
      <c r="Q2689" s="70"/>
      <c r="R2689" s="70"/>
      <c r="S2689" s="70"/>
      <c r="T2689" s="70"/>
      <c r="U2689" s="70"/>
      <c r="V2689" s="71"/>
      <c r="W2689" s="71"/>
      <c r="X2689" s="71"/>
      <c r="Y2689" s="70"/>
      <c r="Z2689" s="70"/>
      <c r="AA2689" s="65"/>
      <c r="AB2689" s="65"/>
      <c r="AC2689" s="125"/>
      <c r="AD2689" s="125"/>
      <c r="AE2689" s="126"/>
      <c r="AF2689" s="126"/>
      <c r="AG2689" s="126"/>
      <c r="AH2689" s="125"/>
      <c r="AI2689" s="125"/>
      <c r="AJ2689" s="125"/>
      <c r="AK2689" s="125"/>
      <c r="AL2689" s="125"/>
      <c r="AM2689" s="125"/>
      <c r="AN2689" s="125"/>
      <c r="AO2689" s="66"/>
      <c r="AP2689" s="125"/>
      <c r="AQ2689" s="125"/>
      <c r="AR2689" s="125"/>
      <c r="AS2689" s="125"/>
      <c r="AT2689" s="125"/>
      <c r="AU2689" s="125"/>
      <c r="AV2689" s="125"/>
      <c r="AW2689" s="126"/>
      <c r="AX2689" s="126"/>
      <c r="AY2689" s="126"/>
      <c r="AZ2689" s="127"/>
      <c r="BA2689" s="128"/>
      <c r="BB2689" s="65"/>
      <c r="BC2689" s="65"/>
      <c r="BD2689" s="125"/>
      <c r="BE2689" s="125"/>
      <c r="BF2689" s="126"/>
      <c r="BG2689" s="126"/>
      <c r="BH2689" s="126"/>
      <c r="BI2689" s="125"/>
      <c r="BJ2689" s="125"/>
      <c r="BK2689" s="125"/>
      <c r="BL2689" s="125"/>
      <c r="BM2689" s="125"/>
      <c r="BN2689" s="125"/>
      <c r="BO2689" s="129"/>
      <c r="BP2689" s="66"/>
      <c r="BQ2689" s="129"/>
      <c r="BR2689" s="125"/>
      <c r="BS2689" s="125"/>
      <c r="BT2689" s="125"/>
      <c r="BU2689" s="125"/>
      <c r="BV2689" s="125"/>
      <c r="BW2689" s="125"/>
      <c r="BX2689" s="126"/>
      <c r="BY2689" s="126"/>
      <c r="BZ2689" s="126"/>
      <c r="CA2689" s="127"/>
      <c r="CB2689" s="128"/>
    </row>
    <row r="2690" spans="1:80" x14ac:dyDescent="0.3">
      <c r="A2690" s="65"/>
      <c r="B2690" s="72"/>
      <c r="C2690" s="73"/>
      <c r="D2690" s="74"/>
      <c r="E2690" s="74"/>
      <c r="F2690" s="74"/>
      <c r="G2690" s="75"/>
      <c r="H2690" s="75"/>
      <c r="I2690" s="75"/>
      <c r="J2690" s="75"/>
      <c r="K2690" s="75"/>
      <c r="L2690" s="75"/>
      <c r="M2690" s="80"/>
      <c r="N2690" s="194"/>
      <c r="O2690" s="70"/>
      <c r="P2690" s="70"/>
      <c r="Q2690" s="70"/>
      <c r="R2690" s="70"/>
      <c r="S2690" s="70"/>
      <c r="T2690" s="70"/>
      <c r="U2690" s="70"/>
      <c r="V2690" s="71"/>
      <c r="W2690" s="71"/>
      <c r="X2690" s="71"/>
      <c r="Y2690" s="70"/>
      <c r="Z2690" s="70"/>
      <c r="AA2690" s="65"/>
      <c r="AB2690" s="65"/>
      <c r="AC2690" s="125"/>
      <c r="AD2690" s="125"/>
      <c r="AE2690" s="126"/>
      <c r="AF2690" s="126"/>
      <c r="AG2690" s="126"/>
      <c r="AH2690" s="125"/>
      <c r="AI2690" s="125"/>
      <c r="AJ2690" s="125"/>
      <c r="AK2690" s="125"/>
      <c r="AL2690" s="125"/>
      <c r="AM2690" s="125"/>
      <c r="AN2690" s="125"/>
      <c r="AO2690" s="82"/>
      <c r="AP2690" s="125"/>
      <c r="AQ2690" s="125"/>
      <c r="AR2690" s="125"/>
      <c r="AS2690" s="125"/>
      <c r="AT2690" s="125"/>
      <c r="AU2690" s="125"/>
      <c r="AV2690" s="125"/>
      <c r="AW2690" s="126"/>
      <c r="AX2690" s="126"/>
      <c r="AY2690" s="126"/>
      <c r="AZ2690" s="125"/>
      <c r="BA2690" s="125"/>
      <c r="BB2690" s="65"/>
      <c r="BC2690" s="65"/>
      <c r="BD2690" s="125"/>
      <c r="BE2690" s="125"/>
      <c r="BF2690" s="126"/>
      <c r="BG2690" s="126"/>
      <c r="BH2690" s="126"/>
      <c r="BI2690" s="125"/>
      <c r="BJ2690" s="125"/>
      <c r="BK2690" s="125"/>
      <c r="BL2690" s="125"/>
      <c r="BM2690" s="125"/>
      <c r="BN2690" s="125"/>
      <c r="BO2690" s="129"/>
      <c r="BP2690" s="82"/>
      <c r="BQ2690" s="129"/>
      <c r="BR2690" s="125"/>
      <c r="BS2690" s="125"/>
      <c r="BT2690" s="125"/>
      <c r="BU2690" s="125"/>
      <c r="BV2690" s="125"/>
      <c r="BW2690" s="125"/>
      <c r="BX2690" s="126"/>
      <c r="BY2690" s="126"/>
      <c r="BZ2690" s="126"/>
      <c r="CA2690" s="125"/>
      <c r="CB2690" s="125"/>
    </row>
    <row r="2691" spans="1:80" x14ac:dyDescent="0.3">
      <c r="A2691" s="65"/>
      <c r="B2691" s="72"/>
      <c r="C2691" s="73"/>
      <c r="D2691" s="74"/>
      <c r="E2691" s="74"/>
      <c r="F2691" s="74"/>
      <c r="G2691" s="75"/>
      <c r="H2691" s="75"/>
      <c r="I2691" s="75"/>
      <c r="J2691" s="75"/>
      <c r="K2691" s="75"/>
      <c r="L2691" s="75"/>
      <c r="M2691" s="80"/>
      <c r="N2691" s="194"/>
      <c r="O2691" s="70"/>
      <c r="P2691" s="70"/>
      <c r="Q2691" s="70"/>
      <c r="R2691" s="70"/>
      <c r="S2691" s="70"/>
      <c r="T2691" s="70"/>
      <c r="U2691" s="70"/>
      <c r="V2691" s="71"/>
      <c r="W2691" s="71"/>
      <c r="X2691" s="71"/>
      <c r="Y2691" s="70"/>
      <c r="Z2691" s="70"/>
      <c r="AA2691" s="65"/>
      <c r="AB2691" s="65"/>
      <c r="AC2691" s="128"/>
      <c r="AD2691" s="127"/>
      <c r="AE2691" s="126"/>
      <c r="AF2691" s="126"/>
      <c r="AG2691" s="126"/>
      <c r="AH2691" s="125"/>
      <c r="AI2691" s="125"/>
      <c r="AJ2691" s="125"/>
      <c r="AK2691" s="125"/>
      <c r="AL2691" s="125"/>
      <c r="AM2691" s="125"/>
      <c r="AN2691" s="125"/>
      <c r="AO2691" s="66"/>
      <c r="AP2691" s="125"/>
      <c r="AQ2691" s="125"/>
      <c r="AR2691" s="125"/>
      <c r="AS2691" s="125"/>
      <c r="AT2691" s="125"/>
      <c r="AU2691" s="125"/>
      <c r="AV2691" s="125"/>
      <c r="AW2691" s="126"/>
      <c r="AX2691" s="126"/>
      <c r="AY2691" s="126"/>
      <c r="AZ2691" s="125"/>
      <c r="BA2691" s="125"/>
      <c r="BB2691" s="65"/>
      <c r="BC2691" s="65"/>
      <c r="BD2691" s="128"/>
      <c r="BE2691" s="127"/>
      <c r="BF2691" s="126"/>
      <c r="BG2691" s="126"/>
      <c r="BH2691" s="126"/>
      <c r="BI2691" s="125"/>
      <c r="BJ2691" s="125"/>
      <c r="BK2691" s="125"/>
      <c r="BL2691" s="125"/>
      <c r="BM2691" s="125"/>
      <c r="BN2691" s="125"/>
      <c r="BO2691" s="129"/>
      <c r="BP2691" s="66"/>
      <c r="BQ2691" s="129"/>
      <c r="BR2691" s="125"/>
      <c r="BS2691" s="125"/>
      <c r="BT2691" s="125"/>
      <c r="BU2691" s="125"/>
      <c r="BV2691" s="125"/>
      <c r="BW2691" s="125"/>
      <c r="BX2691" s="126"/>
      <c r="BY2691" s="126"/>
      <c r="BZ2691" s="126"/>
      <c r="CA2691" s="125"/>
      <c r="CB2691" s="125"/>
    </row>
    <row r="2692" spans="1:80" x14ac:dyDescent="0.3">
      <c r="A2692" s="65"/>
      <c r="B2692" s="72"/>
      <c r="C2692" s="73"/>
      <c r="D2692" s="74"/>
      <c r="E2692" s="74"/>
      <c r="F2692" s="74"/>
      <c r="G2692" s="75"/>
      <c r="H2692" s="75"/>
      <c r="I2692" s="75"/>
      <c r="J2692" s="75"/>
      <c r="K2692" s="75"/>
      <c r="L2692" s="75"/>
      <c r="M2692" s="80"/>
      <c r="N2692" s="194"/>
      <c r="O2692" s="70"/>
      <c r="P2692" s="70"/>
      <c r="Q2692" s="70"/>
      <c r="R2692" s="70"/>
      <c r="S2692" s="70"/>
      <c r="T2692" s="70"/>
      <c r="U2692" s="70"/>
      <c r="V2692" s="71"/>
      <c r="W2692" s="71"/>
      <c r="X2692" s="71"/>
      <c r="Y2692" s="70"/>
      <c r="Z2692" s="70"/>
      <c r="AA2692" s="65"/>
      <c r="AB2692" s="65"/>
      <c r="AC2692" s="128"/>
      <c r="AD2692" s="127"/>
      <c r="AE2692" s="126"/>
      <c r="AF2692" s="126"/>
      <c r="AG2692" s="126"/>
      <c r="AH2692" s="125"/>
      <c r="AI2692" s="125"/>
      <c r="AJ2692" s="125"/>
      <c r="AK2692" s="125"/>
      <c r="AL2692" s="125"/>
      <c r="AM2692" s="125"/>
      <c r="AN2692" s="125"/>
      <c r="AO2692" s="66"/>
      <c r="AP2692" s="125"/>
      <c r="AQ2692" s="125"/>
      <c r="AR2692" s="125"/>
      <c r="AS2692" s="125"/>
      <c r="AT2692" s="125"/>
      <c r="AU2692" s="125"/>
      <c r="AV2692" s="125"/>
      <c r="AW2692" s="126"/>
      <c r="AX2692" s="126"/>
      <c r="AY2692" s="126"/>
      <c r="AZ2692" s="125"/>
      <c r="BA2692" s="125"/>
      <c r="BB2692" s="65"/>
      <c r="BC2692" s="65"/>
      <c r="BD2692" s="128"/>
      <c r="BE2692" s="127"/>
      <c r="BF2692" s="126"/>
      <c r="BG2692" s="126"/>
      <c r="BH2692" s="126"/>
      <c r="BI2692" s="125"/>
      <c r="BJ2692" s="125"/>
      <c r="BK2692" s="125"/>
      <c r="BL2692" s="125"/>
      <c r="BM2692" s="125"/>
      <c r="BN2692" s="125"/>
      <c r="BO2692" s="129"/>
      <c r="BP2692" s="66"/>
      <c r="BQ2692" s="129"/>
      <c r="BR2692" s="125"/>
      <c r="BS2692" s="125"/>
      <c r="BT2692" s="125"/>
      <c r="BU2692" s="125"/>
      <c r="BV2692" s="125"/>
      <c r="BW2692" s="125"/>
      <c r="BX2692" s="126"/>
      <c r="BY2692" s="126"/>
      <c r="BZ2692" s="126"/>
      <c r="CA2692" s="125"/>
      <c r="CB2692" s="125"/>
    </row>
    <row r="2693" spans="1:80" x14ac:dyDescent="0.3">
      <c r="A2693" s="65"/>
      <c r="B2693" s="72"/>
      <c r="C2693" s="73"/>
      <c r="D2693" s="74"/>
      <c r="E2693" s="74"/>
      <c r="F2693" s="74"/>
      <c r="G2693" s="75"/>
      <c r="H2693" s="75"/>
      <c r="I2693" s="75"/>
      <c r="J2693" s="75"/>
      <c r="K2693" s="75"/>
      <c r="L2693" s="75"/>
      <c r="M2693" s="80"/>
      <c r="N2693" s="194"/>
      <c r="O2693" s="70"/>
      <c r="P2693" s="70"/>
      <c r="Q2693" s="70"/>
      <c r="R2693" s="70"/>
      <c r="S2693" s="70"/>
      <c r="T2693" s="70"/>
      <c r="U2693" s="70"/>
      <c r="V2693" s="71"/>
      <c r="W2693" s="71"/>
      <c r="X2693" s="71"/>
      <c r="Y2693" s="70"/>
      <c r="Z2693" s="70"/>
      <c r="AA2693" s="65"/>
      <c r="AB2693" s="65"/>
      <c r="AC2693" s="128"/>
      <c r="AD2693" s="127"/>
      <c r="AE2693" s="126"/>
      <c r="AF2693" s="126"/>
      <c r="AG2693" s="126"/>
      <c r="AH2693" s="125"/>
      <c r="AI2693" s="125"/>
      <c r="AJ2693" s="125"/>
      <c r="AK2693" s="125"/>
      <c r="AL2693" s="125"/>
      <c r="AM2693" s="125"/>
      <c r="AN2693" s="125"/>
      <c r="AO2693" s="66"/>
      <c r="AP2693" s="125"/>
      <c r="AQ2693" s="125"/>
      <c r="AR2693" s="125"/>
      <c r="AS2693" s="125"/>
      <c r="AT2693" s="125"/>
      <c r="AU2693" s="125"/>
      <c r="AV2693" s="125"/>
      <c r="AW2693" s="126"/>
      <c r="AX2693" s="126"/>
      <c r="AY2693" s="126"/>
      <c r="AZ2693" s="125"/>
      <c r="BA2693" s="125"/>
      <c r="BB2693" s="65"/>
      <c r="BC2693" s="65"/>
      <c r="BD2693" s="128"/>
      <c r="BE2693" s="127"/>
      <c r="BF2693" s="126"/>
      <c r="BG2693" s="126"/>
      <c r="BH2693" s="126"/>
      <c r="BI2693" s="125"/>
      <c r="BJ2693" s="125"/>
      <c r="BK2693" s="125"/>
      <c r="BL2693" s="125"/>
      <c r="BM2693" s="125"/>
      <c r="BN2693" s="125"/>
      <c r="BO2693" s="129"/>
      <c r="BP2693" s="66"/>
      <c r="BQ2693" s="129"/>
      <c r="BR2693" s="125"/>
      <c r="BS2693" s="125"/>
      <c r="BT2693" s="125"/>
      <c r="BU2693" s="125"/>
      <c r="BV2693" s="125"/>
      <c r="BW2693" s="125"/>
      <c r="BX2693" s="126"/>
      <c r="BY2693" s="126"/>
      <c r="BZ2693" s="126"/>
      <c r="CA2693" s="125"/>
      <c r="CB2693" s="125"/>
    </row>
    <row r="2694" spans="1:80" x14ac:dyDescent="0.3">
      <c r="A2694" s="65"/>
      <c r="B2694" s="72"/>
      <c r="C2694" s="73"/>
      <c r="D2694" s="74"/>
      <c r="E2694" s="74"/>
      <c r="F2694" s="74"/>
      <c r="G2694" s="75"/>
      <c r="H2694" s="75"/>
      <c r="I2694" s="75"/>
      <c r="J2694" s="75"/>
      <c r="K2694" s="75"/>
      <c r="L2694" s="75"/>
      <c r="M2694" s="80"/>
      <c r="N2694" s="194"/>
      <c r="O2694" s="70"/>
      <c r="P2694" s="70"/>
      <c r="Q2694" s="70"/>
      <c r="R2694" s="70"/>
      <c r="S2694" s="70"/>
      <c r="T2694" s="70"/>
      <c r="U2694" s="70"/>
      <c r="V2694" s="71"/>
      <c r="W2694" s="71"/>
      <c r="X2694" s="71"/>
      <c r="Y2694" s="70"/>
      <c r="Z2694" s="70"/>
      <c r="AA2694" s="65"/>
      <c r="AB2694" s="65"/>
      <c r="AC2694" s="128"/>
      <c r="AD2694" s="127"/>
      <c r="AE2694" s="126"/>
      <c r="AF2694" s="126"/>
      <c r="AG2694" s="126"/>
      <c r="AH2694" s="125"/>
      <c r="AI2694" s="125"/>
      <c r="AJ2694" s="125"/>
      <c r="AK2694" s="125"/>
      <c r="AL2694" s="125"/>
      <c r="AM2694" s="125"/>
      <c r="AN2694" s="125"/>
      <c r="AO2694" s="66"/>
      <c r="AP2694" s="125"/>
      <c r="AQ2694" s="125"/>
      <c r="AR2694" s="125"/>
      <c r="AS2694" s="125"/>
      <c r="AT2694" s="125"/>
      <c r="AU2694" s="125"/>
      <c r="AV2694" s="125"/>
      <c r="AW2694" s="126"/>
      <c r="AX2694" s="126"/>
      <c r="AY2694" s="126"/>
      <c r="AZ2694" s="125"/>
      <c r="BA2694" s="125"/>
      <c r="BB2694" s="65"/>
      <c r="BC2694" s="65"/>
      <c r="BD2694" s="128"/>
      <c r="BE2694" s="127"/>
      <c r="BF2694" s="126"/>
      <c r="BG2694" s="126"/>
      <c r="BH2694" s="126"/>
      <c r="BI2694" s="125"/>
      <c r="BJ2694" s="125"/>
      <c r="BK2694" s="125"/>
      <c r="BL2694" s="125"/>
      <c r="BM2694" s="125"/>
      <c r="BN2694" s="125"/>
      <c r="BO2694" s="129"/>
      <c r="BP2694" s="66"/>
      <c r="BQ2694" s="129"/>
      <c r="BR2694" s="125"/>
      <c r="BS2694" s="125"/>
      <c r="BT2694" s="125"/>
      <c r="BU2694" s="125"/>
      <c r="BV2694" s="125"/>
      <c r="BW2694" s="125"/>
      <c r="BX2694" s="126"/>
      <c r="BY2694" s="126"/>
      <c r="BZ2694" s="126"/>
      <c r="CA2694" s="125"/>
      <c r="CB2694" s="125"/>
    </row>
    <row r="2695" spans="1:80" x14ac:dyDescent="0.3">
      <c r="A2695" s="65"/>
      <c r="B2695" s="72"/>
      <c r="C2695" s="73"/>
      <c r="D2695" s="74"/>
      <c r="E2695" s="74"/>
      <c r="F2695" s="74"/>
      <c r="G2695" s="75"/>
      <c r="H2695" s="75"/>
      <c r="I2695" s="75"/>
      <c r="J2695" s="75"/>
      <c r="K2695" s="75"/>
      <c r="L2695" s="75"/>
      <c r="M2695" s="80"/>
      <c r="N2695" s="194"/>
      <c r="O2695" s="70"/>
      <c r="P2695" s="70"/>
      <c r="Q2695" s="70"/>
      <c r="R2695" s="70"/>
      <c r="S2695" s="70"/>
      <c r="T2695" s="70"/>
      <c r="U2695" s="70"/>
      <c r="V2695" s="71"/>
      <c r="W2695" s="71"/>
      <c r="X2695" s="71"/>
      <c r="Y2695" s="70"/>
      <c r="Z2695" s="70"/>
      <c r="AA2695" s="65"/>
      <c r="AB2695" s="65"/>
      <c r="AC2695" s="128"/>
      <c r="AD2695" s="127"/>
      <c r="AE2695" s="126"/>
      <c r="AF2695" s="126"/>
      <c r="AG2695" s="126"/>
      <c r="AH2695" s="125"/>
      <c r="AI2695" s="125"/>
      <c r="AJ2695" s="125"/>
      <c r="AK2695" s="125"/>
      <c r="AL2695" s="125"/>
      <c r="AM2695" s="125"/>
      <c r="AN2695" s="125"/>
      <c r="AO2695" s="66"/>
      <c r="AP2695" s="125"/>
      <c r="AQ2695" s="125"/>
      <c r="AR2695" s="125"/>
      <c r="AS2695" s="125"/>
      <c r="AT2695" s="125"/>
      <c r="AU2695" s="125"/>
      <c r="AV2695" s="125"/>
      <c r="AW2695" s="126"/>
      <c r="AX2695" s="126"/>
      <c r="AY2695" s="126"/>
      <c r="AZ2695" s="125"/>
      <c r="BA2695" s="125"/>
      <c r="BB2695" s="65"/>
      <c r="BC2695" s="65"/>
      <c r="BD2695" s="128"/>
      <c r="BE2695" s="127"/>
      <c r="BF2695" s="126"/>
      <c r="BG2695" s="126"/>
      <c r="BH2695" s="126"/>
      <c r="BI2695" s="125"/>
      <c r="BJ2695" s="125"/>
      <c r="BK2695" s="125"/>
      <c r="BL2695" s="125"/>
      <c r="BM2695" s="125"/>
      <c r="BN2695" s="125"/>
      <c r="BO2695" s="129"/>
      <c r="BP2695" s="66"/>
      <c r="BQ2695" s="129"/>
      <c r="BR2695" s="125"/>
      <c r="BS2695" s="125"/>
      <c r="BT2695" s="125"/>
      <c r="BU2695" s="125"/>
      <c r="BV2695" s="125"/>
      <c r="BW2695" s="125"/>
      <c r="BX2695" s="126"/>
      <c r="BY2695" s="126"/>
      <c r="BZ2695" s="126"/>
      <c r="CA2695" s="125"/>
      <c r="CB2695" s="125"/>
    </row>
    <row r="2696" spans="1:80" x14ac:dyDescent="0.3">
      <c r="A2696" s="65"/>
      <c r="B2696" s="72"/>
      <c r="C2696" s="73"/>
      <c r="D2696" s="74"/>
      <c r="E2696" s="74"/>
      <c r="F2696" s="74"/>
      <c r="G2696" s="75"/>
      <c r="H2696" s="75"/>
      <c r="I2696" s="75"/>
      <c r="J2696" s="75"/>
      <c r="K2696" s="75"/>
      <c r="L2696" s="75"/>
      <c r="M2696" s="80"/>
      <c r="N2696" s="194"/>
      <c r="O2696" s="70"/>
      <c r="P2696" s="70"/>
      <c r="Q2696" s="70"/>
      <c r="R2696" s="70"/>
      <c r="S2696" s="70"/>
      <c r="T2696" s="70"/>
      <c r="U2696" s="70"/>
      <c r="V2696" s="71"/>
      <c r="W2696" s="71"/>
      <c r="X2696" s="71"/>
      <c r="Y2696" s="70"/>
      <c r="Z2696" s="70"/>
      <c r="AA2696" s="65"/>
      <c r="AB2696" s="65"/>
      <c r="AC2696" s="128"/>
      <c r="AD2696" s="127"/>
      <c r="AE2696" s="126"/>
      <c r="AF2696" s="126"/>
      <c r="AG2696" s="126"/>
      <c r="AH2696" s="125"/>
      <c r="AI2696" s="125"/>
      <c r="AJ2696" s="125"/>
      <c r="AK2696" s="125"/>
      <c r="AL2696" s="125"/>
      <c r="AM2696" s="125"/>
      <c r="AN2696" s="125"/>
      <c r="AO2696" s="66"/>
      <c r="AP2696" s="125"/>
      <c r="AQ2696" s="125"/>
      <c r="AR2696" s="125"/>
      <c r="AS2696" s="125"/>
      <c r="AT2696" s="125"/>
      <c r="AU2696" s="125"/>
      <c r="AV2696" s="125"/>
      <c r="AW2696" s="126"/>
      <c r="AX2696" s="126"/>
      <c r="AY2696" s="126"/>
      <c r="AZ2696" s="125"/>
      <c r="BA2696" s="125"/>
      <c r="BB2696" s="65"/>
      <c r="BC2696" s="65"/>
      <c r="BD2696" s="128"/>
      <c r="BE2696" s="127"/>
      <c r="BF2696" s="126"/>
      <c r="BG2696" s="126"/>
      <c r="BH2696" s="126"/>
      <c r="BI2696" s="125"/>
      <c r="BJ2696" s="125"/>
      <c r="BK2696" s="125"/>
      <c r="BL2696" s="125"/>
      <c r="BM2696" s="125"/>
      <c r="BN2696" s="125"/>
      <c r="BO2696" s="129"/>
      <c r="BP2696" s="66"/>
      <c r="BQ2696" s="129"/>
      <c r="BR2696" s="125"/>
      <c r="BS2696" s="125"/>
      <c r="BT2696" s="125"/>
      <c r="BU2696" s="125"/>
      <c r="BV2696" s="125"/>
      <c r="BW2696" s="125"/>
      <c r="BX2696" s="126"/>
      <c r="BY2696" s="126"/>
      <c r="BZ2696" s="126"/>
      <c r="CA2696" s="125"/>
      <c r="CB2696" s="125"/>
    </row>
    <row r="2697" spans="1:80" x14ac:dyDescent="0.3">
      <c r="A2697" s="65"/>
      <c r="B2697" s="72"/>
      <c r="C2697" s="73"/>
      <c r="D2697" s="74"/>
      <c r="E2697" s="74"/>
      <c r="F2697" s="74"/>
      <c r="G2697" s="75"/>
      <c r="H2697" s="75"/>
      <c r="I2697" s="75"/>
      <c r="J2697" s="75"/>
      <c r="K2697" s="75"/>
      <c r="L2697" s="75"/>
      <c r="M2697" s="80"/>
      <c r="N2697" s="194"/>
      <c r="O2697" s="70"/>
      <c r="P2697" s="70"/>
      <c r="Q2697" s="70"/>
      <c r="R2697" s="70"/>
      <c r="S2697" s="70"/>
      <c r="T2697" s="70"/>
      <c r="U2697" s="70"/>
      <c r="V2697" s="71"/>
      <c r="W2697" s="71"/>
      <c r="X2697" s="71"/>
      <c r="Y2697" s="70"/>
      <c r="Z2697" s="70"/>
      <c r="AA2697" s="65"/>
      <c r="AB2697" s="65"/>
      <c r="AC2697" s="128"/>
      <c r="AD2697" s="127"/>
      <c r="AE2697" s="126"/>
      <c r="AF2697" s="126"/>
      <c r="AG2697" s="126"/>
      <c r="AH2697" s="125"/>
      <c r="AI2697" s="125"/>
      <c r="AJ2697" s="125"/>
      <c r="AK2697" s="125"/>
      <c r="AL2697" s="125"/>
      <c r="AM2697" s="125"/>
      <c r="AN2697" s="125"/>
      <c r="AO2697" s="66"/>
      <c r="AP2697" s="125"/>
      <c r="AQ2697" s="125"/>
      <c r="AR2697" s="125"/>
      <c r="AS2697" s="125"/>
      <c r="AT2697" s="125"/>
      <c r="AU2697" s="125"/>
      <c r="AV2697" s="125"/>
      <c r="AW2697" s="126"/>
      <c r="AX2697" s="126"/>
      <c r="AY2697" s="126"/>
      <c r="AZ2697" s="125"/>
      <c r="BA2697" s="125"/>
      <c r="BB2697" s="65"/>
      <c r="BC2697" s="65"/>
      <c r="BD2697" s="128"/>
      <c r="BE2697" s="127"/>
      <c r="BF2697" s="126"/>
      <c r="BG2697" s="126"/>
      <c r="BH2697" s="126"/>
      <c r="BI2697" s="125"/>
      <c r="BJ2697" s="125"/>
      <c r="BK2697" s="125"/>
      <c r="BL2697" s="125"/>
      <c r="BM2697" s="125"/>
      <c r="BN2697" s="125"/>
      <c r="BO2697" s="129"/>
      <c r="BP2697" s="66"/>
      <c r="BQ2697" s="129"/>
      <c r="BR2697" s="125"/>
      <c r="BS2697" s="125"/>
      <c r="BT2697" s="125"/>
      <c r="BU2697" s="125"/>
      <c r="BV2697" s="125"/>
      <c r="BW2697" s="125"/>
      <c r="BX2697" s="126"/>
      <c r="BY2697" s="126"/>
      <c r="BZ2697" s="126"/>
      <c r="CA2697" s="125"/>
      <c r="CB2697" s="125"/>
    </row>
    <row r="2698" spans="1:80" x14ac:dyDescent="0.3">
      <c r="A2698" s="65"/>
      <c r="B2698" s="72"/>
      <c r="C2698" s="73"/>
      <c r="D2698" s="74"/>
      <c r="E2698" s="74"/>
      <c r="F2698" s="74"/>
      <c r="G2698" s="75"/>
      <c r="H2698" s="75"/>
      <c r="I2698" s="75"/>
      <c r="J2698" s="75"/>
      <c r="K2698" s="75"/>
      <c r="L2698" s="75"/>
      <c r="M2698" s="80"/>
      <c r="N2698" s="194"/>
      <c r="O2698" s="70"/>
      <c r="P2698" s="70"/>
      <c r="Q2698" s="70"/>
      <c r="R2698" s="70"/>
      <c r="S2698" s="70"/>
      <c r="T2698" s="70"/>
      <c r="U2698" s="70"/>
      <c r="V2698" s="71"/>
      <c r="W2698" s="71"/>
      <c r="X2698" s="71"/>
      <c r="Y2698" s="70"/>
      <c r="Z2698" s="70"/>
      <c r="AA2698" s="65"/>
      <c r="AB2698" s="65"/>
      <c r="AC2698" s="128"/>
      <c r="AD2698" s="127"/>
      <c r="AE2698" s="126"/>
      <c r="AF2698" s="126"/>
      <c r="AG2698" s="126"/>
      <c r="AH2698" s="125"/>
      <c r="AI2698" s="125"/>
      <c r="AJ2698" s="125"/>
      <c r="AK2698" s="125"/>
      <c r="AL2698" s="125"/>
      <c r="AM2698" s="125"/>
      <c r="AN2698" s="125"/>
      <c r="AO2698" s="66"/>
      <c r="AP2698" s="125"/>
      <c r="AQ2698" s="125"/>
      <c r="AR2698" s="125"/>
      <c r="AS2698" s="125"/>
      <c r="AT2698" s="125"/>
      <c r="AU2698" s="125"/>
      <c r="AV2698" s="125"/>
      <c r="AW2698" s="126"/>
      <c r="AX2698" s="126"/>
      <c r="AY2698" s="126"/>
      <c r="AZ2698" s="125"/>
      <c r="BA2698" s="125"/>
      <c r="BB2698" s="65"/>
      <c r="BC2698" s="65"/>
      <c r="BD2698" s="128"/>
      <c r="BE2698" s="127"/>
      <c r="BF2698" s="126"/>
      <c r="BG2698" s="126"/>
      <c r="BH2698" s="126"/>
      <c r="BI2698" s="125"/>
      <c r="BJ2698" s="125"/>
      <c r="BK2698" s="125"/>
      <c r="BL2698" s="125"/>
      <c r="BM2698" s="125"/>
      <c r="BN2698" s="125"/>
      <c r="BO2698" s="129"/>
      <c r="BP2698" s="66"/>
      <c r="BQ2698" s="129"/>
      <c r="BR2698" s="125"/>
      <c r="BS2698" s="125"/>
      <c r="BT2698" s="125"/>
      <c r="BU2698" s="125"/>
      <c r="BV2698" s="125"/>
      <c r="BW2698" s="125"/>
      <c r="BX2698" s="126"/>
      <c r="BY2698" s="126"/>
      <c r="BZ2698" s="126"/>
      <c r="CA2698" s="125"/>
      <c r="CB2698" s="125"/>
    </row>
    <row r="2699" spans="1:80" x14ac:dyDescent="0.3">
      <c r="A2699" s="65"/>
      <c r="B2699" s="72"/>
      <c r="C2699" s="73"/>
      <c r="D2699" s="74"/>
      <c r="E2699" s="74"/>
      <c r="F2699" s="74"/>
      <c r="G2699" s="75"/>
      <c r="H2699" s="75"/>
      <c r="I2699" s="75"/>
      <c r="J2699" s="75"/>
      <c r="K2699" s="75"/>
      <c r="L2699" s="75"/>
      <c r="M2699" s="80"/>
      <c r="N2699" s="194"/>
      <c r="O2699" s="70"/>
      <c r="P2699" s="70"/>
      <c r="Q2699" s="70"/>
      <c r="R2699" s="70"/>
      <c r="S2699" s="70"/>
      <c r="T2699" s="70"/>
      <c r="U2699" s="70"/>
      <c r="V2699" s="71"/>
      <c r="W2699" s="71"/>
      <c r="X2699" s="71"/>
      <c r="Y2699" s="70"/>
      <c r="Z2699" s="70"/>
      <c r="AA2699" s="65"/>
      <c r="AB2699" s="65"/>
      <c r="AC2699" s="128"/>
      <c r="AD2699" s="127"/>
      <c r="AE2699" s="126"/>
      <c r="AF2699" s="126"/>
      <c r="AG2699" s="126"/>
      <c r="AH2699" s="125"/>
      <c r="AI2699" s="125"/>
      <c r="AJ2699" s="125"/>
      <c r="AK2699" s="125"/>
      <c r="AL2699" s="125"/>
      <c r="AM2699" s="125"/>
      <c r="AN2699" s="125"/>
      <c r="AO2699" s="66"/>
      <c r="AP2699" s="125"/>
      <c r="AQ2699" s="125"/>
      <c r="AR2699" s="125"/>
      <c r="AS2699" s="125"/>
      <c r="AT2699" s="125"/>
      <c r="AU2699" s="125"/>
      <c r="AV2699" s="125"/>
      <c r="AW2699" s="126"/>
      <c r="AX2699" s="126"/>
      <c r="AY2699" s="126"/>
      <c r="AZ2699" s="125"/>
      <c r="BA2699" s="125"/>
      <c r="BB2699" s="65"/>
      <c r="BC2699" s="65"/>
      <c r="BD2699" s="128"/>
      <c r="BE2699" s="127"/>
      <c r="BF2699" s="126"/>
      <c r="BG2699" s="126"/>
      <c r="BH2699" s="126"/>
      <c r="BI2699" s="125"/>
      <c r="BJ2699" s="125"/>
      <c r="BK2699" s="125"/>
      <c r="BL2699" s="125"/>
      <c r="BM2699" s="125"/>
      <c r="BN2699" s="125"/>
      <c r="BO2699" s="129"/>
      <c r="BP2699" s="66"/>
      <c r="BQ2699" s="129"/>
      <c r="BR2699" s="125"/>
      <c r="BS2699" s="125"/>
      <c r="BT2699" s="125"/>
      <c r="BU2699" s="125"/>
      <c r="BV2699" s="125"/>
      <c r="BW2699" s="125"/>
      <c r="BX2699" s="126"/>
      <c r="BY2699" s="126"/>
      <c r="BZ2699" s="126"/>
      <c r="CA2699" s="125"/>
      <c r="CB2699" s="125"/>
    </row>
    <row r="2700" spans="1:80" x14ac:dyDescent="0.3">
      <c r="A2700" s="65"/>
      <c r="B2700" s="72"/>
      <c r="C2700" s="73"/>
      <c r="D2700" s="74"/>
      <c r="E2700" s="74"/>
      <c r="F2700" s="74"/>
      <c r="G2700" s="75"/>
      <c r="H2700" s="75"/>
      <c r="I2700" s="75"/>
      <c r="J2700" s="75"/>
      <c r="K2700" s="75"/>
      <c r="L2700" s="75"/>
      <c r="M2700" s="80"/>
      <c r="N2700" s="194"/>
      <c r="O2700" s="70"/>
      <c r="P2700" s="70"/>
      <c r="Q2700" s="70"/>
      <c r="R2700" s="70"/>
      <c r="S2700" s="70"/>
      <c r="T2700" s="70"/>
      <c r="U2700" s="70"/>
      <c r="V2700" s="71"/>
      <c r="W2700" s="71"/>
      <c r="X2700" s="71"/>
      <c r="Y2700" s="70"/>
      <c r="Z2700" s="70"/>
      <c r="AA2700" s="65"/>
      <c r="AB2700" s="65"/>
      <c r="AC2700" s="128"/>
      <c r="AD2700" s="127"/>
      <c r="AE2700" s="126"/>
      <c r="AF2700" s="126"/>
      <c r="AG2700" s="126"/>
      <c r="AH2700" s="125"/>
      <c r="AI2700" s="125"/>
      <c r="AJ2700" s="125"/>
      <c r="AK2700" s="125"/>
      <c r="AL2700" s="125"/>
      <c r="AM2700" s="125"/>
      <c r="AN2700" s="125"/>
      <c r="AO2700" s="66"/>
      <c r="AP2700" s="125"/>
      <c r="AQ2700" s="125"/>
      <c r="AR2700" s="125"/>
      <c r="AS2700" s="125"/>
      <c r="AT2700" s="125"/>
      <c r="AU2700" s="125"/>
      <c r="AV2700" s="125"/>
      <c r="AW2700" s="126"/>
      <c r="AX2700" s="126"/>
      <c r="AY2700" s="126"/>
      <c r="AZ2700" s="125"/>
      <c r="BA2700" s="125"/>
      <c r="BB2700" s="65"/>
      <c r="BC2700" s="65"/>
      <c r="BD2700" s="128"/>
      <c r="BE2700" s="127"/>
      <c r="BF2700" s="126"/>
      <c r="BG2700" s="126"/>
      <c r="BH2700" s="126"/>
      <c r="BI2700" s="125"/>
      <c r="BJ2700" s="125"/>
      <c r="BK2700" s="125"/>
      <c r="BL2700" s="125"/>
      <c r="BM2700" s="125"/>
      <c r="BN2700" s="125"/>
      <c r="BO2700" s="129"/>
      <c r="BP2700" s="66"/>
      <c r="BQ2700" s="129"/>
      <c r="BR2700" s="125"/>
      <c r="BS2700" s="125"/>
      <c r="BT2700" s="125"/>
      <c r="BU2700" s="125"/>
      <c r="BV2700" s="125"/>
      <c r="BW2700" s="125"/>
      <c r="BX2700" s="126"/>
      <c r="BY2700" s="126"/>
      <c r="BZ2700" s="126"/>
      <c r="CA2700" s="125"/>
      <c r="CB2700" s="125"/>
    </row>
    <row r="2701" spans="1:80" x14ac:dyDescent="0.3">
      <c r="A2701" s="65"/>
      <c r="B2701" s="72"/>
      <c r="C2701" s="73"/>
      <c r="D2701" s="74"/>
      <c r="E2701" s="74"/>
      <c r="F2701" s="74"/>
      <c r="G2701" s="75"/>
      <c r="H2701" s="75"/>
      <c r="I2701" s="75"/>
      <c r="J2701" s="75"/>
      <c r="K2701" s="75"/>
      <c r="L2701" s="75"/>
      <c r="M2701" s="80"/>
      <c r="N2701" s="194"/>
      <c r="O2701" s="70"/>
      <c r="P2701" s="70"/>
      <c r="Q2701" s="70"/>
      <c r="R2701" s="70"/>
      <c r="S2701" s="70"/>
      <c r="T2701" s="70"/>
      <c r="U2701" s="70"/>
      <c r="V2701" s="71"/>
      <c r="W2701" s="71"/>
      <c r="X2701" s="71"/>
      <c r="Y2701" s="70"/>
      <c r="Z2701" s="70"/>
      <c r="AA2701" s="65"/>
      <c r="AB2701" s="65"/>
      <c r="AC2701" s="128"/>
      <c r="AD2701" s="127"/>
      <c r="AE2701" s="126"/>
      <c r="AF2701" s="126"/>
      <c r="AG2701" s="126"/>
      <c r="AH2701" s="125"/>
      <c r="AI2701" s="125"/>
      <c r="AJ2701" s="125"/>
      <c r="AK2701" s="125"/>
      <c r="AL2701" s="125"/>
      <c r="AM2701" s="125"/>
      <c r="AN2701" s="125"/>
      <c r="AO2701" s="66"/>
      <c r="AP2701" s="125"/>
      <c r="AQ2701" s="125"/>
      <c r="AR2701" s="125"/>
      <c r="AS2701" s="125"/>
      <c r="AT2701" s="125"/>
      <c r="AU2701" s="125"/>
      <c r="AV2701" s="125"/>
      <c r="AW2701" s="126"/>
      <c r="AX2701" s="126"/>
      <c r="AY2701" s="126"/>
      <c r="AZ2701" s="125"/>
      <c r="BA2701" s="125"/>
      <c r="BB2701" s="65"/>
      <c r="BC2701" s="65"/>
      <c r="BD2701" s="128"/>
      <c r="BE2701" s="127"/>
      <c r="BF2701" s="126"/>
      <c r="BG2701" s="126"/>
      <c r="BH2701" s="126"/>
      <c r="BI2701" s="125"/>
      <c r="BJ2701" s="125"/>
      <c r="BK2701" s="125"/>
      <c r="BL2701" s="125"/>
      <c r="BM2701" s="125"/>
      <c r="BN2701" s="125"/>
      <c r="BO2701" s="129"/>
      <c r="BP2701" s="66"/>
      <c r="BQ2701" s="129"/>
      <c r="BR2701" s="125"/>
      <c r="BS2701" s="125"/>
      <c r="BT2701" s="125"/>
      <c r="BU2701" s="125"/>
      <c r="BV2701" s="125"/>
      <c r="BW2701" s="125"/>
      <c r="BX2701" s="126"/>
      <c r="BY2701" s="126"/>
      <c r="BZ2701" s="126"/>
      <c r="CA2701" s="125"/>
      <c r="CB2701" s="125"/>
    </row>
    <row r="2702" spans="1:80" x14ac:dyDescent="0.3">
      <c r="A2702" s="65"/>
      <c r="B2702" s="72"/>
      <c r="C2702" s="73"/>
      <c r="D2702" s="74"/>
      <c r="E2702" s="74"/>
      <c r="F2702" s="74"/>
      <c r="G2702" s="75"/>
      <c r="H2702" s="75"/>
      <c r="I2702" s="75"/>
      <c r="J2702" s="75"/>
      <c r="K2702" s="75"/>
      <c r="L2702" s="75"/>
      <c r="M2702" s="80"/>
      <c r="N2702" s="194"/>
      <c r="O2702" s="70"/>
      <c r="P2702" s="70"/>
      <c r="Q2702" s="70"/>
      <c r="R2702" s="70"/>
      <c r="S2702" s="70"/>
      <c r="T2702" s="70"/>
      <c r="U2702" s="70"/>
      <c r="V2702" s="71"/>
      <c r="W2702" s="71"/>
      <c r="X2702" s="71"/>
      <c r="Y2702" s="70"/>
      <c r="Z2702" s="70"/>
      <c r="AA2702" s="65"/>
      <c r="AB2702" s="65"/>
      <c r="AC2702" s="128"/>
      <c r="AD2702" s="127"/>
      <c r="AE2702" s="126"/>
      <c r="AF2702" s="126"/>
      <c r="AG2702" s="126"/>
      <c r="AH2702" s="125"/>
      <c r="AI2702" s="125"/>
      <c r="AJ2702" s="125"/>
      <c r="AK2702" s="125"/>
      <c r="AL2702" s="125"/>
      <c r="AM2702" s="125"/>
      <c r="AN2702" s="125"/>
      <c r="AO2702" s="66"/>
      <c r="AP2702" s="125"/>
      <c r="AQ2702" s="125"/>
      <c r="AR2702" s="125"/>
      <c r="AS2702" s="125"/>
      <c r="AT2702" s="125"/>
      <c r="AU2702" s="125"/>
      <c r="AV2702" s="125"/>
      <c r="AW2702" s="126"/>
      <c r="AX2702" s="126"/>
      <c r="AY2702" s="126"/>
      <c r="AZ2702" s="125"/>
      <c r="BA2702" s="125"/>
      <c r="BB2702" s="65"/>
      <c r="BC2702" s="65"/>
      <c r="BD2702" s="128"/>
      <c r="BE2702" s="127"/>
      <c r="BF2702" s="126"/>
      <c r="BG2702" s="126"/>
      <c r="BH2702" s="126"/>
      <c r="BI2702" s="125"/>
      <c r="BJ2702" s="125"/>
      <c r="BK2702" s="125"/>
      <c r="BL2702" s="125"/>
      <c r="BM2702" s="125"/>
      <c r="BN2702" s="125"/>
      <c r="BO2702" s="129"/>
      <c r="BP2702" s="66"/>
      <c r="BQ2702" s="129"/>
      <c r="BR2702" s="125"/>
      <c r="BS2702" s="125"/>
      <c r="BT2702" s="125"/>
      <c r="BU2702" s="125"/>
      <c r="BV2702" s="125"/>
      <c r="BW2702" s="125"/>
      <c r="BX2702" s="126"/>
      <c r="BY2702" s="126"/>
      <c r="BZ2702" s="126"/>
      <c r="CA2702" s="125"/>
      <c r="CB2702" s="125"/>
    </row>
    <row r="2703" spans="1:80" x14ac:dyDescent="0.3">
      <c r="A2703" s="65"/>
      <c r="B2703" s="72"/>
      <c r="C2703" s="73"/>
      <c r="D2703" s="74"/>
      <c r="E2703" s="74"/>
      <c r="F2703" s="74"/>
      <c r="G2703" s="75"/>
      <c r="H2703" s="75"/>
      <c r="I2703" s="75"/>
      <c r="J2703" s="75"/>
      <c r="K2703" s="75"/>
      <c r="L2703" s="75"/>
      <c r="M2703" s="80"/>
      <c r="N2703" s="194"/>
      <c r="O2703" s="70"/>
      <c r="P2703" s="70"/>
      <c r="Q2703" s="70"/>
      <c r="R2703" s="70"/>
      <c r="S2703" s="70"/>
      <c r="T2703" s="70"/>
      <c r="U2703" s="70"/>
      <c r="V2703" s="71"/>
      <c r="W2703" s="71"/>
      <c r="X2703" s="71"/>
      <c r="Y2703" s="70"/>
      <c r="Z2703" s="70"/>
      <c r="AA2703" s="65"/>
      <c r="AB2703" s="65"/>
      <c r="AC2703" s="128"/>
      <c r="AD2703" s="127"/>
      <c r="AE2703" s="126"/>
      <c r="AF2703" s="126"/>
      <c r="AG2703" s="126"/>
      <c r="AH2703" s="125"/>
      <c r="AI2703" s="125"/>
      <c r="AJ2703" s="125"/>
      <c r="AK2703" s="125"/>
      <c r="AL2703" s="125"/>
      <c r="AM2703" s="125"/>
      <c r="AN2703" s="125"/>
      <c r="AO2703" s="66"/>
      <c r="AP2703" s="125"/>
      <c r="AQ2703" s="125"/>
      <c r="AR2703" s="125"/>
      <c r="AS2703" s="125"/>
      <c r="AT2703" s="125"/>
      <c r="AU2703" s="125"/>
      <c r="AV2703" s="125"/>
      <c r="AW2703" s="126"/>
      <c r="AX2703" s="126"/>
      <c r="AY2703" s="126"/>
      <c r="AZ2703" s="125"/>
      <c r="BA2703" s="125"/>
      <c r="BB2703" s="65"/>
      <c r="BC2703" s="65"/>
      <c r="BD2703" s="128"/>
      <c r="BE2703" s="127"/>
      <c r="BF2703" s="126"/>
      <c r="BG2703" s="126"/>
      <c r="BH2703" s="126"/>
      <c r="BI2703" s="125"/>
      <c r="BJ2703" s="125"/>
      <c r="BK2703" s="125"/>
      <c r="BL2703" s="125"/>
      <c r="BM2703" s="125"/>
      <c r="BN2703" s="125"/>
      <c r="BO2703" s="129"/>
      <c r="BP2703" s="66"/>
      <c r="BQ2703" s="129"/>
      <c r="BR2703" s="125"/>
      <c r="BS2703" s="125"/>
      <c r="BT2703" s="125"/>
      <c r="BU2703" s="125"/>
      <c r="BV2703" s="125"/>
      <c r="BW2703" s="125"/>
      <c r="BX2703" s="126"/>
      <c r="BY2703" s="126"/>
      <c r="BZ2703" s="126"/>
      <c r="CA2703" s="125"/>
      <c r="CB2703" s="125"/>
    </row>
    <row r="2704" spans="1:80" x14ac:dyDescent="0.3">
      <c r="A2704" s="65"/>
      <c r="B2704" s="65"/>
      <c r="C2704" s="65"/>
      <c r="D2704" s="65"/>
      <c r="E2704" s="65"/>
      <c r="F2704" s="65"/>
      <c r="G2704" s="65"/>
      <c r="H2704" s="65"/>
      <c r="I2704" s="65"/>
      <c r="J2704" s="65"/>
      <c r="K2704" s="65"/>
      <c r="L2704" s="65"/>
      <c r="M2704" s="99"/>
      <c r="N2704" s="66"/>
      <c r="O2704" s="99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5"/>
      <c r="AC2704" s="128"/>
      <c r="AD2704" s="127"/>
      <c r="AE2704" s="126"/>
      <c r="AF2704" s="126"/>
      <c r="AG2704" s="126"/>
      <c r="AH2704" s="125"/>
      <c r="AI2704" s="125"/>
      <c r="AJ2704" s="125"/>
      <c r="AK2704" s="125"/>
      <c r="AL2704" s="125"/>
      <c r="AM2704" s="125"/>
      <c r="AN2704" s="125"/>
      <c r="AO2704" s="66"/>
      <c r="AP2704" s="125"/>
      <c r="AQ2704" s="125"/>
      <c r="AR2704" s="125"/>
      <c r="AS2704" s="125"/>
      <c r="AT2704" s="125"/>
      <c r="AU2704" s="125"/>
      <c r="AV2704" s="125"/>
      <c r="AW2704" s="126"/>
      <c r="AX2704" s="126"/>
      <c r="AY2704" s="126"/>
      <c r="AZ2704" s="125"/>
      <c r="BA2704" s="125"/>
      <c r="BB2704" s="65"/>
      <c r="BC2704" s="65"/>
      <c r="BD2704" s="128"/>
      <c r="BE2704" s="127"/>
      <c r="BF2704" s="126"/>
      <c r="BG2704" s="126"/>
      <c r="BH2704" s="126"/>
      <c r="BI2704" s="125"/>
      <c r="BJ2704" s="125"/>
      <c r="BK2704" s="125"/>
      <c r="BL2704" s="125"/>
      <c r="BM2704" s="125"/>
      <c r="BN2704" s="125"/>
      <c r="BO2704" s="129"/>
      <c r="BP2704" s="66"/>
      <c r="BQ2704" s="129"/>
      <c r="BR2704" s="125"/>
      <c r="BS2704" s="125"/>
      <c r="BT2704" s="125"/>
      <c r="BU2704" s="125"/>
      <c r="BV2704" s="125"/>
      <c r="BW2704" s="125"/>
      <c r="BX2704" s="126"/>
      <c r="BY2704" s="126"/>
      <c r="BZ2704" s="126"/>
      <c r="CA2704" s="125"/>
      <c r="CB2704" s="125"/>
    </row>
    <row r="2705" spans="1:80" x14ac:dyDescent="0.3">
      <c r="A2705" s="65"/>
      <c r="B2705" s="68"/>
      <c r="C2705" s="68"/>
      <c r="D2705" s="68"/>
      <c r="E2705" s="68"/>
      <c r="F2705" s="68"/>
      <c r="G2705" s="68"/>
      <c r="H2705" s="68"/>
      <c r="I2705" s="68"/>
      <c r="J2705" s="68"/>
      <c r="K2705" s="68"/>
      <c r="L2705" s="68"/>
      <c r="M2705" s="87"/>
      <c r="N2705" s="68"/>
      <c r="O2705" s="87"/>
      <c r="P2705" s="68"/>
      <c r="Q2705" s="68"/>
      <c r="R2705" s="68"/>
      <c r="S2705" s="68"/>
      <c r="T2705" s="68"/>
      <c r="U2705" s="68"/>
      <c r="V2705" s="68"/>
      <c r="W2705" s="68"/>
      <c r="X2705" s="68"/>
      <c r="Y2705" s="68"/>
      <c r="Z2705" s="68"/>
      <c r="AA2705" s="65"/>
      <c r="AB2705" s="65"/>
      <c r="AC2705" s="128"/>
      <c r="AD2705" s="127"/>
      <c r="AE2705" s="126"/>
      <c r="AF2705" s="126"/>
      <c r="AG2705" s="126"/>
      <c r="AH2705" s="125"/>
      <c r="AI2705" s="125"/>
      <c r="AJ2705" s="125"/>
      <c r="AK2705" s="125"/>
      <c r="AL2705" s="125"/>
      <c r="AM2705" s="125"/>
      <c r="AN2705" s="125"/>
      <c r="AO2705" s="66"/>
      <c r="AP2705" s="125"/>
      <c r="AQ2705" s="125"/>
      <c r="AR2705" s="125"/>
      <c r="AS2705" s="125"/>
      <c r="AT2705" s="125"/>
      <c r="AU2705" s="125"/>
      <c r="AV2705" s="125"/>
      <c r="AW2705" s="126"/>
      <c r="AX2705" s="126"/>
      <c r="AY2705" s="126"/>
      <c r="AZ2705" s="125"/>
      <c r="BA2705" s="125"/>
      <c r="BB2705" s="65"/>
      <c r="BC2705" s="65"/>
      <c r="BD2705" s="128"/>
      <c r="BE2705" s="127"/>
      <c r="BF2705" s="126"/>
      <c r="BG2705" s="126"/>
      <c r="BH2705" s="126"/>
      <c r="BI2705" s="125"/>
      <c r="BJ2705" s="125"/>
      <c r="BK2705" s="125"/>
      <c r="BL2705" s="125"/>
      <c r="BM2705" s="125"/>
      <c r="BN2705" s="125"/>
      <c r="BO2705" s="129"/>
      <c r="BP2705" s="66"/>
      <c r="BQ2705" s="129"/>
      <c r="BR2705" s="125"/>
      <c r="BS2705" s="125"/>
      <c r="BT2705" s="125"/>
      <c r="BU2705" s="125"/>
      <c r="BV2705" s="125"/>
      <c r="BW2705" s="125"/>
      <c r="BX2705" s="126"/>
      <c r="BY2705" s="126"/>
      <c r="BZ2705" s="126"/>
      <c r="CA2705" s="125"/>
      <c r="CB2705" s="125"/>
    </row>
    <row r="2706" spans="1:80" x14ac:dyDescent="0.3">
      <c r="A2706" s="65"/>
      <c r="B2706" s="77"/>
      <c r="C2706" s="77"/>
      <c r="D2706" s="78"/>
      <c r="E2706" s="78"/>
      <c r="F2706" s="78"/>
      <c r="G2706" s="79"/>
      <c r="H2706" s="79"/>
      <c r="I2706" s="79"/>
      <c r="J2706" s="79"/>
      <c r="K2706" s="79"/>
      <c r="L2706" s="79"/>
      <c r="M2706" s="80"/>
      <c r="N2706" s="68"/>
      <c r="O2706" s="80"/>
      <c r="P2706" s="79"/>
      <c r="Q2706" s="79"/>
      <c r="R2706" s="79"/>
      <c r="S2706" s="79"/>
      <c r="T2706" s="79"/>
      <c r="U2706" s="79"/>
      <c r="V2706" s="78"/>
      <c r="W2706" s="78"/>
      <c r="X2706" s="78"/>
      <c r="Y2706" s="77"/>
      <c r="Z2706" s="77"/>
      <c r="AA2706" s="65"/>
      <c r="AB2706" s="65"/>
      <c r="AC2706" s="128"/>
      <c r="AD2706" s="127"/>
      <c r="AE2706" s="126"/>
      <c r="AF2706" s="126"/>
      <c r="AG2706" s="126"/>
      <c r="AH2706" s="125"/>
      <c r="AI2706" s="125"/>
      <c r="AJ2706" s="125"/>
      <c r="AK2706" s="125"/>
      <c r="AL2706" s="125"/>
      <c r="AM2706" s="125"/>
      <c r="AN2706" s="125"/>
      <c r="AO2706" s="66"/>
      <c r="AP2706" s="125"/>
      <c r="AQ2706" s="125"/>
      <c r="AR2706" s="125"/>
      <c r="AS2706" s="125"/>
      <c r="AT2706" s="125"/>
      <c r="AU2706" s="125"/>
      <c r="AV2706" s="125"/>
      <c r="AW2706" s="126"/>
      <c r="AX2706" s="126"/>
      <c r="AY2706" s="126"/>
      <c r="AZ2706" s="125"/>
      <c r="BA2706" s="125"/>
      <c r="BB2706" s="65"/>
      <c r="BC2706" s="65"/>
      <c r="BD2706" s="128"/>
      <c r="BE2706" s="127"/>
      <c r="BF2706" s="126"/>
      <c r="BG2706" s="126"/>
      <c r="BH2706" s="126"/>
      <c r="BI2706" s="125"/>
      <c r="BJ2706" s="125"/>
      <c r="BK2706" s="125"/>
      <c r="BL2706" s="125"/>
      <c r="BM2706" s="125"/>
      <c r="BN2706" s="125"/>
      <c r="BO2706" s="129"/>
      <c r="BP2706" s="66"/>
      <c r="BQ2706" s="129"/>
      <c r="BR2706" s="125"/>
      <c r="BS2706" s="125"/>
      <c r="BT2706" s="125"/>
      <c r="BU2706" s="125"/>
      <c r="BV2706" s="125"/>
      <c r="BW2706" s="125"/>
      <c r="BX2706" s="126"/>
      <c r="BY2706" s="126"/>
      <c r="BZ2706" s="126"/>
      <c r="CA2706" s="125"/>
      <c r="CB2706" s="125"/>
    </row>
    <row r="2707" spans="1:80" x14ac:dyDescent="0.3">
      <c r="A2707" s="65"/>
      <c r="B2707" s="72"/>
      <c r="C2707" s="72"/>
      <c r="D2707" s="78"/>
      <c r="E2707" s="78"/>
      <c r="F2707" s="78"/>
      <c r="G2707" s="80"/>
      <c r="H2707" s="80"/>
      <c r="I2707" s="80"/>
      <c r="J2707" s="80"/>
      <c r="K2707" s="80"/>
      <c r="L2707" s="80"/>
      <c r="M2707" s="80"/>
      <c r="N2707" s="81"/>
      <c r="O2707" s="80"/>
      <c r="P2707" s="80"/>
      <c r="Q2707" s="80"/>
      <c r="R2707" s="80"/>
      <c r="S2707" s="80"/>
      <c r="T2707" s="80"/>
      <c r="U2707" s="80"/>
      <c r="V2707" s="78"/>
      <c r="W2707" s="78"/>
      <c r="X2707" s="78"/>
      <c r="Y2707" s="72"/>
      <c r="Z2707" s="72"/>
      <c r="AA2707" s="65"/>
      <c r="AB2707" s="65"/>
      <c r="AC2707" s="128"/>
      <c r="AD2707" s="127"/>
      <c r="AE2707" s="126"/>
      <c r="AF2707" s="126"/>
      <c r="AG2707" s="126"/>
      <c r="AH2707" s="125"/>
      <c r="AI2707" s="125"/>
      <c r="AJ2707" s="125"/>
      <c r="AK2707" s="125"/>
      <c r="AL2707" s="125"/>
      <c r="AM2707" s="125"/>
      <c r="AN2707" s="125"/>
      <c r="AO2707" s="66"/>
      <c r="AP2707" s="125"/>
      <c r="AQ2707" s="125"/>
      <c r="AR2707" s="125"/>
      <c r="AS2707" s="125"/>
      <c r="AT2707" s="125"/>
      <c r="AU2707" s="125"/>
      <c r="AV2707" s="125"/>
      <c r="AW2707" s="126"/>
      <c r="AX2707" s="126"/>
      <c r="AY2707" s="126"/>
      <c r="AZ2707" s="125"/>
      <c r="BA2707" s="125"/>
      <c r="BB2707" s="65"/>
      <c r="BC2707" s="65"/>
      <c r="BD2707" s="128"/>
      <c r="BE2707" s="127"/>
      <c r="BF2707" s="126"/>
      <c r="BG2707" s="126"/>
      <c r="BH2707" s="126"/>
      <c r="BI2707" s="125"/>
      <c r="BJ2707" s="125"/>
      <c r="BK2707" s="125"/>
      <c r="BL2707" s="125"/>
      <c r="BM2707" s="125"/>
      <c r="BN2707" s="125"/>
      <c r="BO2707" s="129"/>
      <c r="BP2707" s="66"/>
      <c r="BQ2707" s="129"/>
      <c r="BR2707" s="125"/>
      <c r="BS2707" s="125"/>
      <c r="BT2707" s="125"/>
      <c r="BU2707" s="125"/>
      <c r="BV2707" s="125"/>
      <c r="BW2707" s="125"/>
      <c r="BX2707" s="126"/>
      <c r="BY2707" s="126"/>
      <c r="BZ2707" s="126"/>
      <c r="CA2707" s="125"/>
      <c r="CB2707" s="125"/>
    </row>
    <row r="2708" spans="1:80" x14ac:dyDescent="0.3">
      <c r="A2708" s="65"/>
      <c r="B2708" s="128"/>
      <c r="C2708" s="127"/>
      <c r="D2708" s="126"/>
      <c r="E2708" s="126"/>
      <c r="F2708" s="126"/>
      <c r="G2708" s="125"/>
      <c r="H2708" s="125"/>
      <c r="I2708" s="125"/>
      <c r="J2708" s="125"/>
      <c r="K2708" s="125"/>
      <c r="L2708" s="125"/>
      <c r="M2708" s="125"/>
      <c r="N2708" s="66"/>
      <c r="O2708" s="125"/>
      <c r="P2708" s="125"/>
      <c r="Q2708" s="125"/>
      <c r="R2708" s="125"/>
      <c r="S2708" s="125"/>
      <c r="T2708" s="125"/>
      <c r="U2708" s="125"/>
      <c r="V2708" s="126"/>
      <c r="W2708" s="126"/>
      <c r="X2708" s="126"/>
      <c r="Y2708" s="125"/>
      <c r="Z2708" s="125"/>
      <c r="AA2708" s="65"/>
      <c r="AB2708" s="65"/>
      <c r="AC2708" s="128"/>
      <c r="AD2708" s="127"/>
      <c r="AE2708" s="126"/>
      <c r="AF2708" s="126"/>
      <c r="AG2708" s="126"/>
      <c r="AH2708" s="125"/>
      <c r="AI2708" s="125"/>
      <c r="AJ2708" s="125"/>
      <c r="AK2708" s="125"/>
      <c r="AL2708" s="125"/>
      <c r="AM2708" s="125"/>
      <c r="AN2708" s="125"/>
      <c r="AO2708" s="66"/>
      <c r="AP2708" s="125"/>
      <c r="AQ2708" s="125"/>
      <c r="AR2708" s="125"/>
      <c r="AS2708" s="125"/>
      <c r="AT2708" s="125"/>
      <c r="AU2708" s="125"/>
      <c r="AV2708" s="125"/>
      <c r="AW2708" s="126"/>
      <c r="AX2708" s="126"/>
      <c r="AY2708" s="126"/>
      <c r="AZ2708" s="125"/>
      <c r="BA2708" s="125"/>
      <c r="BB2708" s="65"/>
      <c r="BC2708" s="65"/>
      <c r="BD2708" s="128"/>
      <c r="BE2708" s="127"/>
      <c r="BF2708" s="126"/>
      <c r="BG2708" s="126"/>
      <c r="BH2708" s="126"/>
      <c r="BI2708" s="125"/>
      <c r="BJ2708" s="125"/>
      <c r="BK2708" s="125"/>
      <c r="BL2708" s="125"/>
      <c r="BM2708" s="125"/>
      <c r="BN2708" s="125"/>
      <c r="BO2708" s="129"/>
      <c r="BP2708" s="66"/>
      <c r="BQ2708" s="129"/>
      <c r="BR2708" s="125"/>
      <c r="BS2708" s="125"/>
      <c r="BT2708" s="125"/>
      <c r="BU2708" s="125"/>
      <c r="BV2708" s="125"/>
      <c r="BW2708" s="125"/>
      <c r="BX2708" s="126"/>
      <c r="BY2708" s="126"/>
      <c r="BZ2708" s="126"/>
      <c r="CA2708" s="125"/>
      <c r="CB2708" s="125"/>
    </row>
    <row r="2709" spans="1:80" x14ac:dyDescent="0.3">
      <c r="A2709" s="65"/>
      <c r="B2709" s="223"/>
      <c r="C2709" s="224"/>
      <c r="D2709" s="65"/>
      <c r="E2709" s="65"/>
      <c r="F2709" s="223"/>
      <c r="G2709" s="224"/>
      <c r="H2709" s="65"/>
      <c r="I2709" s="65"/>
      <c r="J2709" s="223"/>
      <c r="K2709" s="224"/>
      <c r="L2709" s="65"/>
      <c r="M2709" s="233"/>
      <c r="N2709" s="233"/>
      <c r="O2709" s="233"/>
      <c r="P2709" s="65"/>
      <c r="Q2709" s="223"/>
      <c r="R2709" s="224"/>
      <c r="S2709" s="65"/>
      <c r="T2709" s="65"/>
      <c r="U2709" s="223"/>
      <c r="V2709" s="224"/>
      <c r="W2709" s="65"/>
      <c r="X2709" s="65"/>
      <c r="Y2709" s="223"/>
      <c r="Z2709" s="224"/>
      <c r="AA2709" s="65"/>
      <c r="AB2709" s="65"/>
      <c r="AC2709" s="128"/>
      <c r="AD2709" s="127"/>
      <c r="AE2709" s="126"/>
      <c r="AF2709" s="126"/>
      <c r="AG2709" s="126"/>
      <c r="AH2709" s="125"/>
      <c r="AI2709" s="125"/>
      <c r="AJ2709" s="125"/>
      <c r="AK2709" s="125"/>
      <c r="AL2709" s="125"/>
      <c r="AM2709" s="125"/>
      <c r="AN2709" s="125"/>
      <c r="AO2709" s="66"/>
      <c r="AP2709" s="125"/>
      <c r="AQ2709" s="125"/>
      <c r="AR2709" s="125"/>
      <c r="AS2709" s="125"/>
      <c r="AT2709" s="125"/>
      <c r="AU2709" s="125"/>
      <c r="AV2709" s="125"/>
      <c r="AW2709" s="126"/>
      <c r="AX2709" s="126"/>
      <c r="AY2709" s="126"/>
      <c r="AZ2709" s="125"/>
      <c r="BA2709" s="125"/>
      <c r="BB2709" s="65"/>
      <c r="BC2709" s="65"/>
      <c r="BD2709" s="128"/>
      <c r="BE2709" s="127"/>
      <c r="BF2709" s="126"/>
      <c r="BG2709" s="126"/>
      <c r="BH2709" s="126"/>
      <c r="BI2709" s="125"/>
      <c r="BJ2709" s="125"/>
      <c r="BK2709" s="125"/>
      <c r="BL2709" s="125"/>
      <c r="BM2709" s="125"/>
      <c r="BN2709" s="125"/>
      <c r="BO2709" s="129"/>
      <c r="BP2709" s="66"/>
      <c r="BQ2709" s="129"/>
      <c r="BR2709" s="125"/>
      <c r="BS2709" s="125"/>
      <c r="BT2709" s="125"/>
      <c r="BU2709" s="125"/>
      <c r="BV2709" s="125"/>
      <c r="BW2709" s="125"/>
      <c r="BX2709" s="126"/>
      <c r="BY2709" s="126"/>
      <c r="BZ2709" s="126"/>
      <c r="CA2709" s="125"/>
      <c r="CB2709" s="125"/>
    </row>
    <row r="2710" spans="1:80" x14ac:dyDescent="0.3">
      <c r="A2710" s="65"/>
      <c r="B2710" s="225"/>
      <c r="C2710" s="226"/>
      <c r="D2710" s="65"/>
      <c r="E2710" s="65"/>
      <c r="F2710" s="227"/>
      <c r="G2710" s="226"/>
      <c r="H2710" s="65"/>
      <c r="I2710" s="65"/>
      <c r="J2710" s="228"/>
      <c r="K2710" s="229"/>
      <c r="L2710" s="65"/>
      <c r="M2710" s="225"/>
      <c r="N2710" s="230"/>
      <c r="O2710" s="226"/>
      <c r="P2710" s="65"/>
      <c r="Q2710" s="231"/>
      <c r="R2710" s="232"/>
      <c r="S2710" s="76"/>
      <c r="T2710" s="65"/>
      <c r="U2710" s="225"/>
      <c r="V2710" s="226"/>
      <c r="W2710" s="65"/>
      <c r="X2710" s="65"/>
      <c r="Y2710" s="225"/>
      <c r="Z2710" s="226"/>
      <c r="AA2710" s="65"/>
      <c r="AB2710" s="65"/>
      <c r="AC2710" s="128"/>
      <c r="AD2710" s="127"/>
      <c r="AE2710" s="126"/>
      <c r="AF2710" s="126"/>
      <c r="AG2710" s="126"/>
      <c r="AH2710" s="125"/>
      <c r="AI2710" s="125"/>
      <c r="AJ2710" s="125"/>
      <c r="AK2710" s="125"/>
      <c r="AL2710" s="125"/>
      <c r="AM2710" s="125"/>
      <c r="AN2710" s="125"/>
      <c r="AO2710" s="66"/>
      <c r="AP2710" s="125"/>
      <c r="AQ2710" s="125"/>
      <c r="AR2710" s="125"/>
      <c r="AS2710" s="125"/>
      <c r="AT2710" s="125"/>
      <c r="AU2710" s="125"/>
      <c r="AV2710" s="125"/>
      <c r="AW2710" s="126"/>
      <c r="AX2710" s="126"/>
      <c r="AY2710" s="126"/>
      <c r="AZ2710" s="125"/>
      <c r="BA2710" s="125"/>
      <c r="BB2710" s="65"/>
      <c r="BC2710" s="65"/>
      <c r="BD2710" s="128"/>
      <c r="BE2710" s="127"/>
      <c r="BF2710" s="126"/>
      <c r="BG2710" s="126"/>
      <c r="BH2710" s="126"/>
      <c r="BI2710" s="125"/>
      <c r="BJ2710" s="125"/>
      <c r="BK2710" s="125"/>
      <c r="BL2710" s="125"/>
      <c r="BM2710" s="125"/>
      <c r="BN2710" s="125"/>
      <c r="BO2710" s="129"/>
      <c r="BP2710" s="66"/>
      <c r="BQ2710" s="129"/>
      <c r="BR2710" s="125"/>
      <c r="BS2710" s="125"/>
      <c r="BT2710" s="125"/>
      <c r="BU2710" s="125"/>
      <c r="BV2710" s="125"/>
      <c r="BW2710" s="125"/>
      <c r="BX2710" s="126"/>
      <c r="BY2710" s="126"/>
      <c r="BZ2710" s="126"/>
      <c r="CA2710" s="125"/>
      <c r="CB2710" s="125"/>
    </row>
    <row r="2711" spans="1:80" x14ac:dyDescent="0.3">
      <c r="A2711" s="65"/>
      <c r="B2711" s="65"/>
      <c r="C2711" s="65"/>
      <c r="D2711" s="65"/>
      <c r="E2711" s="65"/>
      <c r="F2711" s="65"/>
      <c r="G2711" s="65"/>
      <c r="H2711" s="65"/>
      <c r="I2711" s="65"/>
      <c r="J2711" s="65"/>
      <c r="K2711" s="65"/>
      <c r="L2711" s="65"/>
      <c r="M2711" s="99"/>
      <c r="N2711" s="66"/>
      <c r="O2711" s="99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5"/>
      <c r="AC2711" s="65"/>
      <c r="AD2711" s="65"/>
      <c r="AE2711" s="65"/>
      <c r="AF2711" s="65"/>
      <c r="AG2711" s="65"/>
      <c r="AH2711" s="65"/>
      <c r="AI2711" s="65"/>
      <c r="AJ2711" s="65"/>
      <c r="AK2711" s="65"/>
      <c r="AL2711" s="65"/>
      <c r="AM2711" s="65"/>
      <c r="AN2711" s="125"/>
      <c r="AO2711" s="66"/>
      <c r="AP2711" s="125"/>
      <c r="AQ2711" s="65"/>
      <c r="AR2711" s="65"/>
      <c r="AS2711" s="65"/>
      <c r="AT2711" s="65"/>
      <c r="AU2711" s="65"/>
      <c r="AV2711" s="65"/>
      <c r="AW2711" s="65"/>
      <c r="AX2711" s="65"/>
      <c r="AY2711" s="65"/>
      <c r="AZ2711" s="65"/>
      <c r="BA2711" s="65"/>
      <c r="BB2711" s="65"/>
      <c r="BC2711" s="65"/>
      <c r="BD2711" s="65"/>
      <c r="BE2711" s="65"/>
      <c r="BF2711" s="65"/>
      <c r="BG2711" s="65"/>
      <c r="BH2711" s="65"/>
      <c r="BI2711" s="65"/>
      <c r="BJ2711" s="65"/>
      <c r="BK2711" s="65"/>
      <c r="BL2711" s="65"/>
      <c r="BM2711" s="65"/>
      <c r="BN2711" s="65"/>
      <c r="BO2711" s="65"/>
      <c r="BP2711" s="66"/>
      <c r="BQ2711" s="65"/>
      <c r="BR2711" s="65"/>
      <c r="BS2711" s="65"/>
      <c r="BT2711" s="65"/>
      <c r="BU2711" s="65"/>
      <c r="BV2711" s="65"/>
      <c r="BW2711" s="65"/>
      <c r="BX2711" s="65"/>
      <c r="BY2711" s="65"/>
      <c r="BZ2711" s="65"/>
      <c r="CA2711" s="65"/>
      <c r="CB2711" s="65"/>
    </row>
    <row r="2712" spans="1:80" x14ac:dyDescent="0.3">
      <c r="A2712" s="65"/>
      <c r="B2712" s="65"/>
      <c r="C2712" s="65"/>
      <c r="D2712" s="65"/>
      <c r="E2712" s="65"/>
      <c r="F2712" s="65"/>
      <c r="G2712" s="65"/>
      <c r="H2712" s="65"/>
      <c r="I2712" s="65"/>
      <c r="J2712" s="65"/>
      <c r="K2712" s="65"/>
      <c r="L2712" s="65"/>
      <c r="M2712" s="99"/>
      <c r="N2712" s="66"/>
      <c r="O2712" s="99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5"/>
      <c r="AC2712" s="82"/>
      <c r="AD2712" s="82"/>
      <c r="AE2712" s="82"/>
      <c r="AF2712" s="82"/>
      <c r="AG2712" s="82"/>
      <c r="AH2712" s="82"/>
      <c r="AI2712" s="82"/>
      <c r="AJ2712" s="82"/>
      <c r="AK2712" s="82"/>
      <c r="AL2712" s="82"/>
      <c r="AM2712" s="82"/>
      <c r="AN2712" s="114"/>
      <c r="AO2712" s="82"/>
      <c r="AP2712" s="114"/>
      <c r="AQ2712" s="82"/>
      <c r="AR2712" s="82"/>
      <c r="AS2712" s="82"/>
      <c r="AT2712" s="82"/>
      <c r="AU2712" s="82"/>
      <c r="AV2712" s="82"/>
      <c r="AW2712" s="82"/>
      <c r="AX2712" s="82"/>
      <c r="AY2712" s="82"/>
      <c r="AZ2712" s="82"/>
      <c r="BA2712" s="82"/>
      <c r="BB2712" s="65"/>
      <c r="BC2712" s="65"/>
      <c r="BD2712" s="82"/>
      <c r="BE2712" s="82"/>
      <c r="BF2712" s="82"/>
      <c r="BG2712" s="82"/>
      <c r="BH2712" s="82"/>
      <c r="BI2712" s="82"/>
      <c r="BJ2712" s="82"/>
      <c r="BK2712" s="82"/>
      <c r="BL2712" s="82"/>
      <c r="BM2712" s="82"/>
      <c r="BN2712" s="82"/>
      <c r="BO2712" s="82"/>
      <c r="BP2712" s="82"/>
      <c r="BQ2712" s="82"/>
      <c r="BR2712" s="82"/>
      <c r="BS2712" s="82"/>
      <c r="BT2712" s="82"/>
      <c r="BU2712" s="82"/>
      <c r="BV2712" s="82"/>
      <c r="BW2712" s="82"/>
      <c r="BX2712" s="82"/>
      <c r="BY2712" s="82"/>
      <c r="BZ2712" s="82"/>
      <c r="CA2712" s="82"/>
      <c r="CB2712" s="82"/>
    </row>
    <row r="2713" spans="1:80" x14ac:dyDescent="0.3">
      <c r="A2713" s="65"/>
      <c r="B2713" s="68"/>
      <c r="C2713" s="68"/>
      <c r="D2713" s="68"/>
      <c r="E2713" s="68"/>
      <c r="F2713" s="68"/>
      <c r="G2713" s="68"/>
      <c r="H2713" s="68"/>
      <c r="I2713" s="68"/>
      <c r="J2713" s="68"/>
      <c r="K2713" s="68"/>
      <c r="L2713" s="68"/>
      <c r="M2713" s="87"/>
      <c r="N2713" s="68"/>
      <c r="O2713" s="87"/>
      <c r="P2713" s="68"/>
      <c r="Q2713" s="68"/>
      <c r="R2713" s="68"/>
      <c r="S2713" s="68"/>
      <c r="T2713" s="68"/>
      <c r="U2713" s="68"/>
      <c r="V2713" s="68"/>
      <c r="W2713" s="68"/>
      <c r="X2713" s="68"/>
      <c r="Y2713" s="68"/>
      <c r="Z2713" s="68"/>
      <c r="AA2713" s="65"/>
      <c r="AB2713" s="65"/>
      <c r="AC2713" s="65"/>
      <c r="AD2713" s="65"/>
      <c r="AE2713" s="130"/>
      <c r="AF2713" s="130"/>
      <c r="AG2713" s="130"/>
      <c r="AH2713" s="131"/>
      <c r="AI2713" s="131"/>
      <c r="AJ2713" s="131"/>
      <c r="AK2713" s="131"/>
      <c r="AL2713" s="131"/>
      <c r="AM2713" s="131"/>
      <c r="AN2713" s="125"/>
      <c r="AO2713" s="82"/>
      <c r="AP2713" s="125"/>
      <c r="AQ2713" s="131"/>
      <c r="AR2713" s="131"/>
      <c r="AS2713" s="131"/>
      <c r="AT2713" s="131"/>
      <c r="AU2713" s="131"/>
      <c r="AV2713" s="131"/>
      <c r="AW2713" s="130"/>
      <c r="AX2713" s="130"/>
      <c r="AY2713" s="130"/>
      <c r="AZ2713" s="65"/>
      <c r="BA2713" s="65"/>
      <c r="BB2713" s="65"/>
      <c r="BC2713" s="65"/>
      <c r="BD2713" s="65"/>
      <c r="BE2713" s="65"/>
      <c r="BF2713" s="130"/>
      <c r="BG2713" s="130"/>
      <c r="BH2713" s="130"/>
      <c r="BI2713" s="131"/>
      <c r="BJ2713" s="131"/>
      <c r="BK2713" s="131"/>
      <c r="BL2713" s="131"/>
      <c r="BM2713" s="131"/>
      <c r="BN2713" s="131"/>
      <c r="BO2713" s="132"/>
      <c r="BP2713" s="82"/>
      <c r="BQ2713" s="132"/>
      <c r="BR2713" s="131"/>
      <c r="BS2713" s="131"/>
      <c r="BT2713" s="131"/>
      <c r="BU2713" s="131"/>
      <c r="BV2713" s="131"/>
      <c r="BW2713" s="131"/>
      <c r="BX2713" s="130"/>
      <c r="BY2713" s="130"/>
      <c r="BZ2713" s="130"/>
      <c r="CA2713" s="65"/>
      <c r="CB2713" s="65"/>
    </row>
    <row r="2714" spans="1:80" x14ac:dyDescent="0.3">
      <c r="A2714" s="65"/>
      <c r="B2714" s="70"/>
      <c r="C2714" s="70"/>
      <c r="D2714" s="71"/>
      <c r="E2714" s="71"/>
      <c r="F2714" s="71"/>
      <c r="G2714" s="70"/>
      <c r="H2714" s="70"/>
      <c r="I2714" s="70"/>
      <c r="J2714" s="70"/>
      <c r="K2714" s="70"/>
      <c r="L2714" s="70"/>
      <c r="M2714" s="70"/>
      <c r="N2714" s="194"/>
      <c r="O2714" s="80"/>
      <c r="P2714" s="75"/>
      <c r="Q2714" s="75"/>
      <c r="R2714" s="75"/>
      <c r="S2714" s="75"/>
      <c r="T2714" s="75"/>
      <c r="U2714" s="75"/>
      <c r="V2714" s="74"/>
      <c r="W2714" s="74"/>
      <c r="X2714" s="74"/>
      <c r="Y2714" s="73"/>
      <c r="Z2714" s="72"/>
      <c r="AA2714" s="65"/>
      <c r="AB2714" s="65"/>
      <c r="AC2714" s="128"/>
      <c r="AD2714" s="128"/>
      <c r="AE2714" s="130"/>
      <c r="AF2714" s="130"/>
      <c r="AG2714" s="130"/>
      <c r="AH2714" s="125"/>
      <c r="AI2714" s="125"/>
      <c r="AJ2714" s="125"/>
      <c r="AK2714" s="125"/>
      <c r="AL2714" s="125"/>
      <c r="AM2714" s="125"/>
      <c r="AN2714" s="125"/>
      <c r="AO2714" s="66"/>
      <c r="AP2714" s="125"/>
      <c r="AQ2714" s="125"/>
      <c r="AR2714" s="125"/>
      <c r="AS2714" s="125"/>
      <c r="AT2714" s="125"/>
      <c r="AU2714" s="125"/>
      <c r="AV2714" s="125"/>
      <c r="AW2714" s="130"/>
      <c r="AX2714" s="130"/>
      <c r="AY2714" s="130"/>
      <c r="AZ2714" s="128"/>
      <c r="BA2714" s="128"/>
      <c r="BB2714" s="65"/>
      <c r="BC2714" s="65"/>
      <c r="BD2714" s="128"/>
      <c r="BE2714" s="128"/>
      <c r="BF2714" s="130"/>
      <c r="BG2714" s="130"/>
      <c r="BH2714" s="130"/>
      <c r="BI2714" s="125"/>
      <c r="BJ2714" s="125"/>
      <c r="BK2714" s="125"/>
      <c r="BL2714" s="125"/>
      <c r="BM2714" s="125"/>
      <c r="BN2714" s="125"/>
      <c r="BO2714" s="133"/>
      <c r="BP2714" s="66"/>
      <c r="BQ2714" s="132"/>
      <c r="BR2714" s="125"/>
      <c r="BS2714" s="125"/>
      <c r="BT2714" s="125"/>
      <c r="BU2714" s="125"/>
      <c r="BV2714" s="125"/>
      <c r="BW2714" s="125"/>
      <c r="BX2714" s="130"/>
      <c r="BY2714" s="130"/>
      <c r="BZ2714" s="130"/>
      <c r="CA2714" s="128"/>
      <c r="CB2714" s="128"/>
    </row>
    <row r="2715" spans="1:80" x14ac:dyDescent="0.3">
      <c r="A2715" s="65"/>
      <c r="B2715" s="70"/>
      <c r="C2715" s="70"/>
      <c r="D2715" s="71"/>
      <c r="E2715" s="71"/>
      <c r="F2715" s="71"/>
      <c r="G2715" s="70"/>
      <c r="H2715" s="70"/>
      <c r="I2715" s="70"/>
      <c r="J2715" s="70"/>
      <c r="K2715" s="70"/>
      <c r="L2715" s="70"/>
      <c r="M2715" s="70"/>
      <c r="N2715" s="194"/>
      <c r="O2715" s="80"/>
      <c r="P2715" s="75"/>
      <c r="Q2715" s="75"/>
      <c r="R2715" s="75"/>
      <c r="S2715" s="75"/>
      <c r="T2715" s="75"/>
      <c r="U2715" s="75"/>
      <c r="V2715" s="74"/>
      <c r="W2715" s="74"/>
      <c r="X2715" s="74"/>
      <c r="Y2715" s="73"/>
      <c r="Z2715" s="72"/>
    </row>
    <row r="2716" spans="1:80" x14ac:dyDescent="0.3">
      <c r="A2716" s="65"/>
      <c r="B2716" s="70"/>
      <c r="C2716" s="70"/>
      <c r="D2716" s="71"/>
      <c r="E2716" s="71"/>
      <c r="F2716" s="71"/>
      <c r="G2716" s="70"/>
      <c r="H2716" s="70"/>
      <c r="I2716" s="70"/>
      <c r="J2716" s="70"/>
      <c r="K2716" s="70"/>
      <c r="L2716" s="70"/>
      <c r="M2716" s="70"/>
      <c r="N2716" s="194"/>
      <c r="O2716" s="80"/>
      <c r="P2716" s="75"/>
      <c r="Q2716" s="75"/>
      <c r="R2716" s="75"/>
      <c r="S2716" s="75"/>
      <c r="T2716" s="75"/>
      <c r="U2716" s="75"/>
      <c r="V2716" s="74"/>
      <c r="W2716" s="74"/>
      <c r="X2716" s="74"/>
      <c r="Y2716" s="73"/>
      <c r="Z2716" s="72"/>
      <c r="AA2716" s="65"/>
      <c r="AB2716" s="65"/>
      <c r="AC2716" s="103"/>
      <c r="AD2716" s="103"/>
      <c r="AE2716" s="65"/>
      <c r="AF2716" s="65"/>
      <c r="AG2716" s="103"/>
      <c r="AH2716" s="103"/>
      <c r="AI2716" s="65"/>
      <c r="AJ2716" s="65"/>
      <c r="AK2716" s="103"/>
      <c r="AL2716" s="103"/>
      <c r="AM2716" s="65"/>
      <c r="AN2716" s="103"/>
      <c r="AO2716" s="103"/>
      <c r="AP2716" s="103"/>
      <c r="AQ2716" s="65"/>
      <c r="AR2716" s="103"/>
      <c r="AS2716" s="103"/>
      <c r="AT2716" s="65"/>
      <c r="AU2716" s="65"/>
      <c r="AV2716" s="103"/>
      <c r="AW2716" s="103"/>
      <c r="AX2716" s="65"/>
      <c r="AY2716" s="65"/>
      <c r="AZ2716" s="103"/>
      <c r="BA2716" s="103"/>
      <c r="BB2716" s="65"/>
      <c r="BC2716" s="65"/>
      <c r="BD2716" s="103"/>
      <c r="BE2716" s="103"/>
      <c r="BF2716" s="65"/>
      <c r="BG2716" s="65"/>
      <c r="BH2716" s="103"/>
      <c r="BI2716" s="103"/>
      <c r="BJ2716" s="65"/>
      <c r="BK2716" s="65"/>
      <c r="BL2716" s="103"/>
      <c r="BM2716" s="103"/>
      <c r="BN2716" s="65"/>
      <c r="BO2716" s="103"/>
      <c r="BP2716" s="103"/>
      <c r="BQ2716" s="103"/>
      <c r="BR2716" s="65"/>
      <c r="BS2716" s="103"/>
      <c r="BT2716" s="103"/>
      <c r="BU2716" s="65"/>
      <c r="BV2716" s="65"/>
      <c r="BW2716" s="103"/>
      <c r="BX2716" s="103"/>
      <c r="BY2716" s="65"/>
      <c r="BZ2716" s="65"/>
      <c r="CA2716" s="103"/>
      <c r="CB2716" s="103"/>
    </row>
    <row r="2717" spans="1:80" x14ac:dyDescent="0.3">
      <c r="A2717" s="65"/>
      <c r="B2717" s="70"/>
      <c r="C2717" s="70"/>
      <c r="D2717" s="71"/>
      <c r="E2717" s="71"/>
      <c r="F2717" s="71"/>
      <c r="G2717" s="70"/>
      <c r="H2717" s="70"/>
      <c r="I2717" s="70"/>
      <c r="J2717" s="70"/>
      <c r="K2717" s="70"/>
      <c r="L2717" s="70"/>
      <c r="M2717" s="70"/>
      <c r="N2717" s="194"/>
      <c r="O2717" s="80"/>
      <c r="P2717" s="75"/>
      <c r="Q2717" s="75"/>
      <c r="R2717" s="75"/>
      <c r="S2717" s="75"/>
      <c r="T2717" s="75"/>
      <c r="U2717" s="75"/>
      <c r="V2717" s="74"/>
      <c r="W2717" s="74"/>
      <c r="X2717" s="74"/>
      <c r="Y2717" s="73"/>
      <c r="Z2717" s="72"/>
      <c r="AA2717" s="65"/>
      <c r="AB2717" s="65"/>
      <c r="AC2717" s="122"/>
      <c r="AD2717" s="122"/>
      <c r="AE2717" s="65"/>
      <c r="AF2717" s="65"/>
      <c r="AG2717" s="103"/>
      <c r="AH2717" s="122"/>
      <c r="AI2717" s="65"/>
      <c r="AJ2717" s="65"/>
      <c r="AK2717" s="90"/>
      <c r="AL2717" s="90"/>
      <c r="AM2717" s="65"/>
      <c r="AN2717" s="122"/>
      <c r="AO2717" s="122"/>
      <c r="AP2717" s="122"/>
      <c r="AQ2717" s="65"/>
      <c r="AR2717" s="112"/>
      <c r="AS2717" s="112"/>
      <c r="AT2717" s="124"/>
      <c r="AU2717" s="65"/>
      <c r="AV2717" s="122"/>
      <c r="AW2717" s="122"/>
      <c r="AX2717" s="65"/>
      <c r="AY2717" s="65"/>
      <c r="AZ2717" s="122"/>
      <c r="BA2717" s="122"/>
      <c r="BB2717" s="65"/>
      <c r="BC2717" s="65"/>
      <c r="BD2717" s="122"/>
      <c r="BE2717" s="122"/>
      <c r="BF2717" s="65"/>
      <c r="BG2717" s="65"/>
      <c r="BH2717" s="103"/>
      <c r="BI2717" s="122"/>
      <c r="BJ2717" s="65"/>
      <c r="BK2717" s="65"/>
      <c r="BL2717" s="90"/>
      <c r="BM2717" s="90"/>
      <c r="BN2717" s="65"/>
      <c r="BO2717" s="122"/>
      <c r="BP2717" s="122"/>
      <c r="BQ2717" s="122"/>
      <c r="BR2717" s="65"/>
      <c r="BS2717" s="112"/>
      <c r="BT2717" s="112"/>
      <c r="BU2717" s="124"/>
      <c r="BV2717" s="65"/>
      <c r="BW2717" s="122"/>
      <c r="BX2717" s="122"/>
      <c r="BY2717" s="65"/>
      <c r="BZ2717" s="65"/>
      <c r="CA2717" s="122"/>
      <c r="CB2717" s="122"/>
    </row>
    <row r="2718" spans="1:80" x14ac:dyDescent="0.3">
      <c r="A2718" s="65"/>
      <c r="B2718" s="70"/>
      <c r="C2718" s="70"/>
      <c r="D2718" s="71"/>
      <c r="E2718" s="71"/>
      <c r="F2718" s="71"/>
      <c r="G2718" s="70"/>
      <c r="H2718" s="70"/>
      <c r="I2718" s="70"/>
      <c r="J2718" s="70"/>
      <c r="K2718" s="70"/>
      <c r="L2718" s="70"/>
      <c r="M2718" s="70"/>
      <c r="N2718" s="194"/>
      <c r="O2718" s="80"/>
      <c r="P2718" s="75"/>
      <c r="Q2718" s="75"/>
      <c r="R2718" s="75"/>
      <c r="S2718" s="75"/>
      <c r="T2718" s="75"/>
      <c r="U2718" s="75"/>
      <c r="V2718" s="74"/>
      <c r="W2718" s="74"/>
      <c r="X2718" s="74"/>
      <c r="Y2718" s="73"/>
      <c r="Z2718" s="72"/>
      <c r="AA2718" s="65"/>
      <c r="AB2718" s="65"/>
      <c r="AC2718" s="65"/>
      <c r="AD2718" s="65"/>
      <c r="AE2718" s="65"/>
      <c r="AF2718" s="65"/>
      <c r="AG2718" s="65"/>
      <c r="AH2718" s="65"/>
      <c r="AI2718" s="65"/>
      <c r="AJ2718" s="65"/>
      <c r="AK2718" s="65"/>
      <c r="AL2718" s="65"/>
      <c r="AM2718" s="65"/>
      <c r="AN2718" s="125"/>
      <c r="AO2718" s="66"/>
      <c r="AP2718" s="125"/>
      <c r="AQ2718" s="65"/>
      <c r="AR2718" s="65"/>
      <c r="AS2718" s="65"/>
      <c r="AT2718" s="65"/>
      <c r="AU2718" s="65"/>
      <c r="AV2718" s="65"/>
      <c r="AW2718" s="65"/>
      <c r="AX2718" s="65"/>
      <c r="AY2718" s="65"/>
      <c r="AZ2718" s="65"/>
      <c r="BA2718" s="65"/>
      <c r="BB2718" s="65"/>
      <c r="BC2718" s="65"/>
      <c r="BD2718" s="65"/>
      <c r="BE2718" s="65"/>
      <c r="BF2718" s="65"/>
      <c r="BG2718" s="65"/>
      <c r="BH2718" s="65"/>
      <c r="BI2718" s="65"/>
      <c r="BJ2718" s="65"/>
      <c r="BK2718" s="65"/>
      <c r="BL2718" s="65"/>
      <c r="BM2718" s="65"/>
      <c r="BN2718" s="65"/>
      <c r="BO2718" s="65"/>
      <c r="BP2718" s="66"/>
      <c r="BQ2718" s="65"/>
      <c r="BR2718" s="65"/>
      <c r="BS2718" s="65"/>
      <c r="BT2718" s="65"/>
      <c r="BU2718" s="65"/>
      <c r="BV2718" s="65"/>
      <c r="BW2718" s="65"/>
      <c r="BX2718" s="65"/>
      <c r="BY2718" s="65"/>
      <c r="BZ2718" s="65"/>
      <c r="CA2718" s="65"/>
      <c r="CB2718" s="65"/>
    </row>
    <row r="2719" spans="1:80" x14ac:dyDescent="0.3">
      <c r="A2719" s="65"/>
      <c r="B2719" s="70"/>
      <c r="C2719" s="70"/>
      <c r="D2719" s="71"/>
      <c r="E2719" s="71"/>
      <c r="F2719" s="71"/>
      <c r="G2719" s="70"/>
      <c r="H2719" s="70"/>
      <c r="I2719" s="70"/>
      <c r="J2719" s="70"/>
      <c r="K2719" s="70"/>
      <c r="L2719" s="70"/>
      <c r="M2719" s="70"/>
      <c r="N2719" s="194"/>
      <c r="O2719" s="80"/>
      <c r="P2719" s="75"/>
      <c r="Q2719" s="75"/>
      <c r="R2719" s="75"/>
      <c r="S2719" s="75"/>
      <c r="T2719" s="75"/>
      <c r="U2719" s="75"/>
      <c r="V2719" s="74"/>
      <c r="W2719" s="74"/>
      <c r="X2719" s="74"/>
      <c r="Y2719" s="73"/>
      <c r="Z2719" s="72"/>
      <c r="AA2719" s="65"/>
      <c r="AB2719" s="65"/>
      <c r="AC2719" s="65"/>
      <c r="AD2719" s="65"/>
      <c r="AE2719" s="65"/>
      <c r="AF2719" s="65"/>
      <c r="AG2719" s="65"/>
      <c r="AH2719" s="65"/>
      <c r="AI2719" s="65"/>
      <c r="AJ2719" s="65"/>
      <c r="AK2719" s="65"/>
      <c r="AL2719" s="65"/>
      <c r="AM2719" s="65"/>
      <c r="AN2719" s="125"/>
      <c r="AO2719" s="66"/>
      <c r="AP2719" s="125"/>
      <c r="AQ2719" s="65"/>
      <c r="AR2719" s="65"/>
      <c r="AS2719" s="65"/>
      <c r="AT2719" s="65"/>
      <c r="AU2719" s="65"/>
      <c r="AV2719" s="65"/>
      <c r="AW2719" s="65"/>
      <c r="AX2719" s="65"/>
      <c r="AY2719" s="65"/>
      <c r="AZ2719" s="65"/>
      <c r="BA2719" s="65"/>
      <c r="BB2719" s="65"/>
      <c r="BC2719" s="65"/>
      <c r="BD2719" s="65"/>
      <c r="BE2719" s="65"/>
      <c r="BF2719" s="65"/>
      <c r="BG2719" s="65"/>
      <c r="BH2719" s="65"/>
      <c r="BI2719" s="65"/>
      <c r="BJ2719" s="65"/>
      <c r="BK2719" s="65"/>
      <c r="BL2719" s="65"/>
      <c r="BM2719" s="65"/>
      <c r="BN2719" s="65"/>
      <c r="BO2719" s="65"/>
      <c r="BP2719" s="66"/>
      <c r="BQ2719" s="65"/>
      <c r="BR2719" s="65"/>
      <c r="BS2719" s="65"/>
      <c r="BT2719" s="65"/>
      <c r="BU2719" s="65"/>
      <c r="BV2719" s="65"/>
      <c r="BW2719" s="65"/>
      <c r="BX2719" s="65"/>
      <c r="BY2719" s="65"/>
      <c r="BZ2719" s="65"/>
      <c r="CA2719" s="65"/>
      <c r="CB2719" s="65"/>
    </row>
    <row r="2720" spans="1:80" x14ac:dyDescent="0.3">
      <c r="A2720" s="65"/>
      <c r="B2720" s="70"/>
      <c r="C2720" s="70"/>
      <c r="D2720" s="71"/>
      <c r="E2720" s="71"/>
      <c r="F2720" s="71"/>
      <c r="G2720" s="70"/>
      <c r="H2720" s="70"/>
      <c r="I2720" s="70"/>
      <c r="J2720" s="70"/>
      <c r="K2720" s="70"/>
      <c r="L2720" s="70"/>
      <c r="M2720" s="70"/>
      <c r="N2720" s="194"/>
      <c r="O2720" s="80"/>
      <c r="P2720" s="75"/>
      <c r="Q2720" s="75"/>
      <c r="R2720" s="75"/>
      <c r="S2720" s="75"/>
      <c r="T2720" s="75"/>
      <c r="U2720" s="75"/>
      <c r="V2720" s="74"/>
      <c r="W2720" s="74"/>
      <c r="X2720" s="74"/>
      <c r="Y2720" s="73"/>
      <c r="Z2720" s="72"/>
      <c r="AA2720" s="65"/>
      <c r="AB2720" s="65"/>
      <c r="AC2720" s="82"/>
      <c r="AD2720" s="82"/>
      <c r="AE2720" s="82"/>
      <c r="AF2720" s="82"/>
      <c r="AG2720" s="82"/>
      <c r="AH2720" s="82"/>
      <c r="AI2720" s="82"/>
      <c r="AJ2720" s="82"/>
      <c r="AK2720" s="82"/>
      <c r="AL2720" s="82"/>
      <c r="AM2720" s="82"/>
      <c r="AN2720" s="114"/>
      <c r="AO2720" s="82"/>
      <c r="AP2720" s="114"/>
      <c r="AQ2720" s="82"/>
      <c r="AR2720" s="82"/>
      <c r="AS2720" s="82"/>
      <c r="AT2720" s="82"/>
      <c r="AU2720" s="82"/>
      <c r="AV2720" s="82"/>
      <c r="AW2720" s="82"/>
      <c r="AX2720" s="82"/>
      <c r="AY2720" s="82"/>
      <c r="AZ2720" s="82"/>
      <c r="BA2720" s="82"/>
      <c r="BB2720" s="65"/>
      <c r="BC2720" s="65"/>
      <c r="BD2720" s="82"/>
      <c r="BE2720" s="82"/>
      <c r="BF2720" s="82"/>
      <c r="BG2720" s="82"/>
      <c r="BH2720" s="82"/>
      <c r="BI2720" s="82"/>
      <c r="BJ2720" s="82"/>
      <c r="BK2720" s="82"/>
      <c r="BL2720" s="82"/>
      <c r="BM2720" s="82"/>
      <c r="BN2720" s="82"/>
      <c r="BO2720" s="82"/>
      <c r="BP2720" s="82"/>
      <c r="BQ2720" s="82"/>
      <c r="BR2720" s="82"/>
      <c r="BS2720" s="82"/>
      <c r="BT2720" s="82"/>
      <c r="BU2720" s="82"/>
      <c r="BV2720" s="82"/>
      <c r="BW2720" s="82"/>
      <c r="BX2720" s="82"/>
      <c r="BY2720" s="82"/>
      <c r="BZ2720" s="82"/>
      <c r="CA2720" s="82"/>
      <c r="CB2720" s="82"/>
    </row>
    <row r="2721" spans="1:80" x14ac:dyDescent="0.3">
      <c r="A2721" s="65"/>
      <c r="B2721" s="70"/>
      <c r="C2721" s="70"/>
      <c r="D2721" s="71"/>
      <c r="E2721" s="71"/>
      <c r="F2721" s="71"/>
      <c r="G2721" s="70"/>
      <c r="H2721" s="70"/>
      <c r="I2721" s="70"/>
      <c r="J2721" s="70"/>
      <c r="K2721" s="70"/>
      <c r="L2721" s="70"/>
      <c r="M2721" s="70"/>
      <c r="N2721" s="194"/>
      <c r="O2721" s="80"/>
      <c r="P2721" s="75"/>
      <c r="Q2721" s="75"/>
      <c r="R2721" s="75"/>
      <c r="S2721" s="75"/>
      <c r="T2721" s="75"/>
      <c r="U2721" s="75"/>
      <c r="V2721" s="74"/>
      <c r="W2721" s="74"/>
      <c r="X2721" s="74"/>
      <c r="Y2721" s="73"/>
      <c r="Z2721" s="72"/>
      <c r="AA2721" s="65"/>
      <c r="AB2721" s="65"/>
      <c r="AC2721" s="125"/>
      <c r="AD2721" s="125"/>
      <c r="AE2721" s="126"/>
      <c r="AF2721" s="126"/>
      <c r="AG2721" s="126"/>
      <c r="AH2721" s="125"/>
      <c r="AI2721" s="125"/>
      <c r="AJ2721" s="125"/>
      <c r="AK2721" s="125"/>
      <c r="AL2721" s="125"/>
      <c r="AM2721" s="125"/>
      <c r="AN2721" s="125"/>
      <c r="AO2721" s="66"/>
      <c r="AP2721" s="125"/>
      <c r="AQ2721" s="125"/>
      <c r="AR2721" s="125"/>
      <c r="AS2721" s="125"/>
      <c r="AT2721" s="125"/>
      <c r="AU2721" s="125"/>
      <c r="AV2721" s="125"/>
      <c r="AW2721" s="126"/>
      <c r="AX2721" s="126"/>
      <c r="AY2721" s="126"/>
      <c r="AZ2721" s="127"/>
      <c r="BA2721" s="128"/>
      <c r="BB2721" s="65"/>
      <c r="BC2721" s="65"/>
      <c r="BD2721" s="125"/>
      <c r="BE2721" s="125"/>
      <c r="BF2721" s="126"/>
      <c r="BG2721" s="126"/>
      <c r="BH2721" s="126"/>
      <c r="BI2721" s="125"/>
      <c r="BJ2721" s="125"/>
      <c r="BK2721" s="125"/>
      <c r="BL2721" s="125"/>
      <c r="BM2721" s="125"/>
      <c r="BN2721" s="125"/>
      <c r="BO2721" s="129"/>
      <c r="BP2721" s="66"/>
      <c r="BQ2721" s="129"/>
      <c r="BR2721" s="125"/>
      <c r="BS2721" s="125"/>
      <c r="BT2721" s="125"/>
      <c r="BU2721" s="125"/>
      <c r="BV2721" s="125"/>
      <c r="BW2721" s="125"/>
      <c r="BX2721" s="126"/>
      <c r="BY2721" s="126"/>
      <c r="BZ2721" s="126"/>
      <c r="CA2721" s="127"/>
      <c r="CB2721" s="128"/>
    </row>
    <row r="2722" spans="1:80" x14ac:dyDescent="0.3">
      <c r="A2722" s="65"/>
      <c r="B2722" s="70"/>
      <c r="C2722" s="70"/>
      <c r="D2722" s="71"/>
      <c r="E2722" s="71"/>
      <c r="F2722" s="71"/>
      <c r="G2722" s="70"/>
      <c r="H2722" s="70"/>
      <c r="I2722" s="70"/>
      <c r="J2722" s="70"/>
      <c r="K2722" s="70"/>
      <c r="L2722" s="70"/>
      <c r="M2722" s="70"/>
      <c r="N2722" s="194"/>
      <c r="O2722" s="80"/>
      <c r="P2722" s="75"/>
      <c r="Q2722" s="75"/>
      <c r="R2722" s="75"/>
      <c r="S2722" s="75"/>
      <c r="T2722" s="75"/>
      <c r="U2722" s="75"/>
      <c r="V2722" s="74"/>
      <c r="W2722" s="74"/>
      <c r="X2722" s="74"/>
      <c r="Y2722" s="73"/>
      <c r="Z2722" s="72"/>
      <c r="AA2722" s="65"/>
      <c r="AB2722" s="65"/>
      <c r="AC2722" s="125"/>
      <c r="AD2722" s="125"/>
      <c r="AE2722" s="126"/>
      <c r="AF2722" s="126"/>
      <c r="AG2722" s="126"/>
      <c r="AH2722" s="125"/>
      <c r="AI2722" s="125"/>
      <c r="AJ2722" s="125"/>
      <c r="AK2722" s="125"/>
      <c r="AL2722" s="125"/>
      <c r="AM2722" s="125"/>
      <c r="AN2722" s="125"/>
      <c r="AO2722" s="66"/>
      <c r="AP2722" s="125"/>
      <c r="AQ2722" s="125"/>
      <c r="AR2722" s="125"/>
      <c r="AS2722" s="125"/>
      <c r="AT2722" s="125"/>
      <c r="AU2722" s="125"/>
      <c r="AV2722" s="125"/>
      <c r="AW2722" s="126"/>
      <c r="AX2722" s="126"/>
      <c r="AY2722" s="126"/>
      <c r="AZ2722" s="127"/>
      <c r="BA2722" s="128"/>
      <c r="BB2722" s="65"/>
      <c r="BC2722" s="65"/>
      <c r="BD2722" s="125"/>
      <c r="BE2722" s="125"/>
      <c r="BF2722" s="126"/>
      <c r="BG2722" s="126"/>
      <c r="BH2722" s="126"/>
      <c r="BI2722" s="125"/>
      <c r="BJ2722" s="125"/>
      <c r="BK2722" s="125"/>
      <c r="BL2722" s="125"/>
      <c r="BM2722" s="125"/>
      <c r="BN2722" s="125"/>
      <c r="BO2722" s="129"/>
      <c r="BP2722" s="66"/>
      <c r="BQ2722" s="129"/>
      <c r="BR2722" s="125"/>
      <c r="BS2722" s="125"/>
      <c r="BT2722" s="125"/>
      <c r="BU2722" s="125"/>
      <c r="BV2722" s="125"/>
      <c r="BW2722" s="125"/>
      <c r="BX2722" s="126"/>
      <c r="BY2722" s="126"/>
      <c r="BZ2722" s="126"/>
      <c r="CA2722" s="127"/>
      <c r="CB2722" s="128"/>
    </row>
    <row r="2723" spans="1:80" x14ac:dyDescent="0.3">
      <c r="A2723" s="65"/>
      <c r="B2723" s="70"/>
      <c r="C2723" s="70"/>
      <c r="D2723" s="71"/>
      <c r="E2723" s="71"/>
      <c r="F2723" s="71"/>
      <c r="G2723" s="70"/>
      <c r="H2723" s="70"/>
      <c r="I2723" s="70"/>
      <c r="J2723" s="70"/>
      <c r="K2723" s="70"/>
      <c r="L2723" s="70"/>
      <c r="M2723" s="70"/>
      <c r="N2723" s="194"/>
      <c r="O2723" s="80"/>
      <c r="P2723" s="75"/>
      <c r="Q2723" s="75"/>
      <c r="R2723" s="75"/>
      <c r="S2723" s="75"/>
      <c r="T2723" s="75"/>
      <c r="U2723" s="75"/>
      <c r="V2723" s="74"/>
      <c r="W2723" s="74"/>
      <c r="X2723" s="74"/>
      <c r="Y2723" s="73"/>
      <c r="Z2723" s="72"/>
      <c r="AA2723" s="65"/>
      <c r="AB2723" s="65"/>
      <c r="AC2723" s="125"/>
      <c r="AD2723" s="125"/>
      <c r="AE2723" s="126"/>
      <c r="AF2723" s="126"/>
      <c r="AG2723" s="126"/>
      <c r="AH2723" s="125"/>
      <c r="AI2723" s="125"/>
      <c r="AJ2723" s="125"/>
      <c r="AK2723" s="125"/>
      <c r="AL2723" s="125"/>
      <c r="AM2723" s="125"/>
      <c r="AN2723" s="125"/>
      <c r="AO2723" s="66"/>
      <c r="AP2723" s="125"/>
      <c r="AQ2723" s="125"/>
      <c r="AR2723" s="125"/>
      <c r="AS2723" s="125"/>
      <c r="AT2723" s="125"/>
      <c r="AU2723" s="125"/>
      <c r="AV2723" s="125"/>
      <c r="AW2723" s="126"/>
      <c r="AX2723" s="126"/>
      <c r="AY2723" s="126"/>
      <c r="AZ2723" s="127"/>
      <c r="BA2723" s="128"/>
      <c r="BB2723" s="65"/>
      <c r="BC2723" s="65"/>
      <c r="BD2723" s="125"/>
      <c r="BE2723" s="125"/>
      <c r="BF2723" s="126"/>
      <c r="BG2723" s="126"/>
      <c r="BH2723" s="126"/>
      <c r="BI2723" s="125"/>
      <c r="BJ2723" s="125"/>
      <c r="BK2723" s="125"/>
      <c r="BL2723" s="125"/>
      <c r="BM2723" s="125"/>
      <c r="BN2723" s="125"/>
      <c r="BO2723" s="129"/>
      <c r="BP2723" s="66"/>
      <c r="BQ2723" s="129"/>
      <c r="BR2723" s="125"/>
      <c r="BS2723" s="125"/>
      <c r="BT2723" s="125"/>
      <c r="BU2723" s="125"/>
      <c r="BV2723" s="125"/>
      <c r="BW2723" s="125"/>
      <c r="BX2723" s="126"/>
      <c r="BY2723" s="126"/>
      <c r="BZ2723" s="126"/>
      <c r="CA2723" s="127"/>
      <c r="CB2723" s="128"/>
    </row>
    <row r="2724" spans="1:80" x14ac:dyDescent="0.3">
      <c r="A2724" s="65"/>
      <c r="B2724" s="70"/>
      <c r="C2724" s="70"/>
      <c r="D2724" s="71"/>
      <c r="E2724" s="71"/>
      <c r="F2724" s="71"/>
      <c r="G2724" s="70"/>
      <c r="H2724" s="70"/>
      <c r="I2724" s="70"/>
      <c r="J2724" s="70"/>
      <c r="K2724" s="70"/>
      <c r="L2724" s="70"/>
      <c r="M2724" s="70"/>
      <c r="N2724" s="194"/>
      <c r="O2724" s="80"/>
      <c r="P2724" s="75"/>
      <c r="Q2724" s="75"/>
      <c r="R2724" s="75"/>
      <c r="S2724" s="75"/>
      <c r="T2724" s="75"/>
      <c r="U2724" s="75"/>
      <c r="V2724" s="74"/>
      <c r="W2724" s="74"/>
      <c r="X2724" s="74"/>
      <c r="Y2724" s="73"/>
      <c r="Z2724" s="72"/>
      <c r="AA2724" s="65"/>
      <c r="AB2724" s="65"/>
      <c r="AC2724" s="125"/>
      <c r="AD2724" s="125"/>
      <c r="AE2724" s="126"/>
      <c r="AF2724" s="126"/>
      <c r="AG2724" s="126"/>
      <c r="AH2724" s="125"/>
      <c r="AI2724" s="125"/>
      <c r="AJ2724" s="125"/>
      <c r="AK2724" s="125"/>
      <c r="AL2724" s="125"/>
      <c r="AM2724" s="125"/>
      <c r="AN2724" s="125"/>
      <c r="AO2724" s="66"/>
      <c r="AP2724" s="125"/>
      <c r="AQ2724" s="125"/>
      <c r="AR2724" s="125"/>
      <c r="AS2724" s="125"/>
      <c r="AT2724" s="125"/>
      <c r="AU2724" s="125"/>
      <c r="AV2724" s="125"/>
      <c r="AW2724" s="126"/>
      <c r="AX2724" s="126"/>
      <c r="AY2724" s="126"/>
      <c r="AZ2724" s="127"/>
      <c r="BA2724" s="128"/>
      <c r="BB2724" s="65"/>
      <c r="BC2724" s="65"/>
      <c r="BD2724" s="125"/>
      <c r="BE2724" s="125"/>
      <c r="BF2724" s="126"/>
      <c r="BG2724" s="126"/>
      <c r="BH2724" s="126"/>
      <c r="BI2724" s="125"/>
      <c r="BJ2724" s="125"/>
      <c r="BK2724" s="125"/>
      <c r="BL2724" s="125"/>
      <c r="BM2724" s="125"/>
      <c r="BN2724" s="125"/>
      <c r="BO2724" s="129"/>
      <c r="BP2724" s="66"/>
      <c r="BQ2724" s="129"/>
      <c r="BR2724" s="125"/>
      <c r="BS2724" s="125"/>
      <c r="BT2724" s="125"/>
      <c r="BU2724" s="125"/>
      <c r="BV2724" s="125"/>
      <c r="BW2724" s="125"/>
      <c r="BX2724" s="126"/>
      <c r="BY2724" s="126"/>
      <c r="BZ2724" s="126"/>
      <c r="CA2724" s="127"/>
      <c r="CB2724" s="128"/>
    </row>
    <row r="2725" spans="1:80" x14ac:dyDescent="0.3">
      <c r="A2725" s="65"/>
      <c r="B2725" s="70"/>
      <c r="C2725" s="70"/>
      <c r="D2725" s="71"/>
      <c r="E2725" s="71"/>
      <c r="F2725" s="71"/>
      <c r="G2725" s="70"/>
      <c r="H2725" s="70"/>
      <c r="I2725" s="70"/>
      <c r="J2725" s="70"/>
      <c r="K2725" s="70"/>
      <c r="L2725" s="70"/>
      <c r="M2725" s="70"/>
      <c r="N2725" s="194"/>
      <c r="O2725" s="80"/>
      <c r="P2725" s="75"/>
      <c r="Q2725" s="75"/>
      <c r="R2725" s="75"/>
      <c r="S2725" s="75"/>
      <c r="T2725" s="75"/>
      <c r="U2725" s="75"/>
      <c r="V2725" s="74"/>
      <c r="W2725" s="74"/>
      <c r="X2725" s="74"/>
      <c r="Y2725" s="73"/>
      <c r="Z2725" s="72"/>
      <c r="AA2725" s="65"/>
      <c r="AB2725" s="65"/>
      <c r="AC2725" s="125"/>
      <c r="AD2725" s="125"/>
      <c r="AE2725" s="126"/>
      <c r="AF2725" s="126"/>
      <c r="AG2725" s="126"/>
      <c r="AH2725" s="125"/>
      <c r="AI2725" s="125"/>
      <c r="AJ2725" s="125"/>
      <c r="AK2725" s="125"/>
      <c r="AL2725" s="125"/>
      <c r="AM2725" s="125"/>
      <c r="AN2725" s="125"/>
      <c r="AO2725" s="66"/>
      <c r="AP2725" s="125"/>
      <c r="AQ2725" s="125"/>
      <c r="AR2725" s="125"/>
      <c r="AS2725" s="125"/>
      <c r="AT2725" s="125"/>
      <c r="AU2725" s="125"/>
      <c r="AV2725" s="125"/>
      <c r="AW2725" s="126"/>
      <c r="AX2725" s="126"/>
      <c r="AY2725" s="126"/>
      <c r="AZ2725" s="127"/>
      <c r="BA2725" s="128"/>
      <c r="BB2725" s="65"/>
      <c r="BC2725" s="65"/>
      <c r="BD2725" s="125"/>
      <c r="BE2725" s="125"/>
      <c r="BF2725" s="126"/>
      <c r="BG2725" s="126"/>
      <c r="BH2725" s="126"/>
      <c r="BI2725" s="125"/>
      <c r="BJ2725" s="125"/>
      <c r="BK2725" s="125"/>
      <c r="BL2725" s="125"/>
      <c r="BM2725" s="125"/>
      <c r="BN2725" s="125"/>
      <c r="BO2725" s="129"/>
      <c r="BP2725" s="66"/>
      <c r="BQ2725" s="129"/>
      <c r="BR2725" s="125"/>
      <c r="BS2725" s="125"/>
      <c r="BT2725" s="125"/>
      <c r="BU2725" s="125"/>
      <c r="BV2725" s="125"/>
      <c r="BW2725" s="125"/>
      <c r="BX2725" s="126"/>
      <c r="BY2725" s="126"/>
      <c r="BZ2725" s="126"/>
      <c r="CA2725" s="127"/>
      <c r="CB2725" s="128"/>
    </row>
    <row r="2726" spans="1:80" x14ac:dyDescent="0.3">
      <c r="A2726" s="65"/>
      <c r="B2726" s="70"/>
      <c r="C2726" s="70"/>
      <c r="D2726" s="71"/>
      <c r="E2726" s="71"/>
      <c r="F2726" s="71"/>
      <c r="G2726" s="70"/>
      <c r="H2726" s="70"/>
      <c r="I2726" s="70"/>
      <c r="J2726" s="70"/>
      <c r="K2726" s="70"/>
      <c r="L2726" s="70"/>
      <c r="M2726" s="70"/>
      <c r="N2726" s="194"/>
      <c r="O2726" s="80"/>
      <c r="P2726" s="75"/>
      <c r="Q2726" s="75"/>
      <c r="R2726" s="75"/>
      <c r="S2726" s="75"/>
      <c r="T2726" s="75"/>
      <c r="U2726" s="75"/>
      <c r="V2726" s="74"/>
      <c r="W2726" s="74"/>
      <c r="X2726" s="74"/>
      <c r="Y2726" s="73"/>
      <c r="Z2726" s="72"/>
      <c r="AA2726" s="65"/>
      <c r="AB2726" s="65"/>
      <c r="AC2726" s="125"/>
      <c r="AD2726" s="125"/>
      <c r="AE2726" s="126"/>
      <c r="AF2726" s="126"/>
      <c r="AG2726" s="126"/>
      <c r="AH2726" s="125"/>
      <c r="AI2726" s="125"/>
      <c r="AJ2726" s="125"/>
      <c r="AK2726" s="125"/>
      <c r="AL2726" s="125"/>
      <c r="AM2726" s="125"/>
      <c r="AN2726" s="125"/>
      <c r="AO2726" s="66"/>
      <c r="AP2726" s="125"/>
      <c r="AQ2726" s="125"/>
      <c r="AR2726" s="125"/>
      <c r="AS2726" s="125"/>
      <c r="AT2726" s="125"/>
      <c r="AU2726" s="125"/>
      <c r="AV2726" s="125"/>
      <c r="AW2726" s="126"/>
      <c r="AX2726" s="126"/>
      <c r="AY2726" s="126"/>
      <c r="AZ2726" s="127"/>
      <c r="BA2726" s="128"/>
      <c r="BB2726" s="65"/>
      <c r="BC2726" s="65"/>
      <c r="BD2726" s="125"/>
      <c r="BE2726" s="125"/>
      <c r="BF2726" s="126"/>
      <c r="BG2726" s="126"/>
      <c r="BH2726" s="126"/>
      <c r="BI2726" s="125"/>
      <c r="BJ2726" s="125"/>
      <c r="BK2726" s="125"/>
      <c r="BL2726" s="125"/>
      <c r="BM2726" s="125"/>
      <c r="BN2726" s="125"/>
      <c r="BO2726" s="129"/>
      <c r="BP2726" s="66"/>
      <c r="BQ2726" s="129"/>
      <c r="BR2726" s="125"/>
      <c r="BS2726" s="125"/>
      <c r="BT2726" s="125"/>
      <c r="BU2726" s="125"/>
      <c r="BV2726" s="125"/>
      <c r="BW2726" s="125"/>
      <c r="BX2726" s="126"/>
      <c r="BY2726" s="126"/>
      <c r="BZ2726" s="126"/>
      <c r="CA2726" s="127"/>
      <c r="CB2726" s="128"/>
    </row>
    <row r="2727" spans="1:80" x14ac:dyDescent="0.3">
      <c r="A2727" s="65"/>
      <c r="B2727" s="70"/>
      <c r="C2727" s="70"/>
      <c r="D2727" s="71"/>
      <c r="E2727" s="71"/>
      <c r="F2727" s="71"/>
      <c r="G2727" s="70"/>
      <c r="H2727" s="70"/>
      <c r="I2727" s="70"/>
      <c r="J2727" s="70"/>
      <c r="K2727" s="70"/>
      <c r="L2727" s="70"/>
      <c r="M2727" s="70"/>
      <c r="N2727" s="194"/>
      <c r="O2727" s="80"/>
      <c r="P2727" s="75"/>
      <c r="Q2727" s="75"/>
      <c r="R2727" s="75"/>
      <c r="S2727" s="75"/>
      <c r="T2727" s="75"/>
      <c r="U2727" s="75"/>
      <c r="V2727" s="74"/>
      <c r="W2727" s="74"/>
      <c r="X2727" s="74"/>
      <c r="Y2727" s="73"/>
      <c r="Z2727" s="72"/>
      <c r="AA2727" s="65"/>
      <c r="AB2727" s="65"/>
      <c r="AC2727" s="125"/>
      <c r="AD2727" s="125"/>
      <c r="AE2727" s="126"/>
      <c r="AF2727" s="126"/>
      <c r="AG2727" s="126"/>
      <c r="AH2727" s="125"/>
      <c r="AI2727" s="125"/>
      <c r="AJ2727" s="125"/>
      <c r="AK2727" s="125"/>
      <c r="AL2727" s="125"/>
      <c r="AM2727" s="125"/>
      <c r="AN2727" s="125"/>
      <c r="AO2727" s="66"/>
      <c r="AP2727" s="125"/>
      <c r="AQ2727" s="125"/>
      <c r="AR2727" s="125"/>
      <c r="AS2727" s="125"/>
      <c r="AT2727" s="125"/>
      <c r="AU2727" s="125"/>
      <c r="AV2727" s="125"/>
      <c r="AW2727" s="126"/>
      <c r="AX2727" s="126"/>
      <c r="AY2727" s="126"/>
      <c r="AZ2727" s="127"/>
      <c r="BA2727" s="128"/>
      <c r="BB2727" s="65"/>
      <c r="BC2727" s="65"/>
      <c r="BD2727" s="125"/>
      <c r="BE2727" s="125"/>
      <c r="BF2727" s="126"/>
      <c r="BG2727" s="126"/>
      <c r="BH2727" s="126"/>
      <c r="BI2727" s="125"/>
      <c r="BJ2727" s="125"/>
      <c r="BK2727" s="125"/>
      <c r="BL2727" s="125"/>
      <c r="BM2727" s="125"/>
      <c r="BN2727" s="125"/>
      <c r="BO2727" s="129"/>
      <c r="BP2727" s="66"/>
      <c r="BQ2727" s="129"/>
      <c r="BR2727" s="125"/>
      <c r="BS2727" s="125"/>
      <c r="BT2727" s="125"/>
      <c r="BU2727" s="125"/>
      <c r="BV2727" s="125"/>
      <c r="BW2727" s="125"/>
      <c r="BX2727" s="126"/>
      <c r="BY2727" s="126"/>
      <c r="BZ2727" s="126"/>
      <c r="CA2727" s="127"/>
      <c r="CB2727" s="128"/>
    </row>
    <row r="2728" spans="1:80" x14ac:dyDescent="0.3">
      <c r="A2728" s="65"/>
      <c r="B2728" s="70"/>
      <c r="C2728" s="70"/>
      <c r="D2728" s="71"/>
      <c r="E2728" s="71"/>
      <c r="F2728" s="71"/>
      <c r="G2728" s="70"/>
      <c r="H2728" s="70"/>
      <c r="I2728" s="70"/>
      <c r="J2728" s="70"/>
      <c r="K2728" s="70"/>
      <c r="L2728" s="70"/>
      <c r="M2728" s="70"/>
      <c r="N2728" s="194"/>
      <c r="O2728" s="80"/>
      <c r="P2728" s="75"/>
      <c r="Q2728" s="75"/>
      <c r="R2728" s="75"/>
      <c r="S2728" s="75"/>
      <c r="T2728" s="75"/>
      <c r="U2728" s="75"/>
      <c r="V2728" s="74"/>
      <c r="W2728" s="74"/>
      <c r="X2728" s="74"/>
      <c r="Y2728" s="73"/>
      <c r="Z2728" s="72"/>
      <c r="AA2728" s="65"/>
      <c r="AB2728" s="65"/>
      <c r="AC2728" s="125"/>
      <c r="AD2728" s="125"/>
      <c r="AE2728" s="126"/>
      <c r="AF2728" s="126"/>
      <c r="AG2728" s="126"/>
      <c r="AH2728" s="125"/>
      <c r="AI2728" s="125"/>
      <c r="AJ2728" s="125"/>
      <c r="AK2728" s="125"/>
      <c r="AL2728" s="125"/>
      <c r="AM2728" s="125"/>
      <c r="AN2728" s="125"/>
      <c r="AO2728" s="66"/>
      <c r="AP2728" s="125"/>
      <c r="AQ2728" s="125"/>
      <c r="AR2728" s="125"/>
      <c r="AS2728" s="125"/>
      <c r="AT2728" s="125"/>
      <c r="AU2728" s="125"/>
      <c r="AV2728" s="125"/>
      <c r="AW2728" s="126"/>
      <c r="AX2728" s="126"/>
      <c r="AY2728" s="126"/>
      <c r="AZ2728" s="127"/>
      <c r="BA2728" s="128"/>
      <c r="BB2728" s="65"/>
      <c r="BC2728" s="65"/>
      <c r="BD2728" s="125"/>
      <c r="BE2728" s="125"/>
      <c r="BF2728" s="126"/>
      <c r="BG2728" s="126"/>
      <c r="BH2728" s="126"/>
      <c r="BI2728" s="125"/>
      <c r="BJ2728" s="125"/>
      <c r="BK2728" s="125"/>
      <c r="BL2728" s="125"/>
      <c r="BM2728" s="125"/>
      <c r="BN2728" s="125"/>
      <c r="BO2728" s="129"/>
      <c r="BP2728" s="66"/>
      <c r="BQ2728" s="129"/>
      <c r="BR2728" s="125"/>
      <c r="BS2728" s="125"/>
      <c r="BT2728" s="125"/>
      <c r="BU2728" s="125"/>
      <c r="BV2728" s="125"/>
      <c r="BW2728" s="125"/>
      <c r="BX2728" s="126"/>
      <c r="BY2728" s="126"/>
      <c r="BZ2728" s="126"/>
      <c r="CA2728" s="127"/>
      <c r="CB2728" s="128"/>
    </row>
    <row r="2729" spans="1:80" x14ac:dyDescent="0.3">
      <c r="A2729" s="65"/>
      <c r="B2729" s="70"/>
      <c r="C2729" s="70"/>
      <c r="D2729" s="71"/>
      <c r="E2729" s="71"/>
      <c r="F2729" s="71"/>
      <c r="G2729" s="70"/>
      <c r="H2729" s="70"/>
      <c r="I2729" s="70"/>
      <c r="J2729" s="70"/>
      <c r="K2729" s="70"/>
      <c r="L2729" s="70"/>
      <c r="M2729" s="70"/>
      <c r="N2729" s="195"/>
      <c r="O2729" s="70"/>
      <c r="P2729" s="70"/>
      <c r="Q2729" s="70"/>
      <c r="R2729" s="70"/>
      <c r="S2729" s="70"/>
      <c r="T2729" s="70"/>
      <c r="U2729" s="70"/>
      <c r="V2729" s="71"/>
      <c r="W2729" s="71"/>
      <c r="X2729" s="71"/>
      <c r="Y2729" s="70"/>
      <c r="Z2729" s="70"/>
      <c r="AA2729" s="65"/>
      <c r="AB2729" s="65"/>
      <c r="AC2729" s="125"/>
      <c r="AD2729" s="125"/>
      <c r="AE2729" s="126"/>
      <c r="AF2729" s="126"/>
      <c r="AG2729" s="126"/>
      <c r="AH2729" s="125"/>
      <c r="AI2729" s="125"/>
      <c r="AJ2729" s="125"/>
      <c r="AK2729" s="125"/>
      <c r="AL2729" s="125"/>
      <c r="AM2729" s="125"/>
      <c r="AN2729" s="125"/>
      <c r="AO2729" s="66"/>
      <c r="AP2729" s="125"/>
      <c r="AQ2729" s="125"/>
      <c r="AR2729" s="125"/>
      <c r="AS2729" s="125"/>
      <c r="AT2729" s="125"/>
      <c r="AU2729" s="125"/>
      <c r="AV2729" s="125"/>
      <c r="AW2729" s="126"/>
      <c r="AX2729" s="126"/>
      <c r="AY2729" s="126"/>
      <c r="AZ2729" s="127"/>
      <c r="BA2729" s="128"/>
      <c r="BB2729" s="65"/>
      <c r="BC2729" s="65"/>
      <c r="BD2729" s="125"/>
      <c r="BE2729" s="125"/>
      <c r="BF2729" s="126"/>
      <c r="BG2729" s="126"/>
      <c r="BH2729" s="126"/>
      <c r="BI2729" s="125"/>
      <c r="BJ2729" s="125"/>
      <c r="BK2729" s="125"/>
      <c r="BL2729" s="125"/>
      <c r="BM2729" s="125"/>
      <c r="BN2729" s="125"/>
      <c r="BO2729" s="129"/>
      <c r="BP2729" s="66"/>
      <c r="BQ2729" s="129"/>
      <c r="BR2729" s="125"/>
      <c r="BS2729" s="125"/>
      <c r="BT2729" s="125"/>
      <c r="BU2729" s="125"/>
      <c r="BV2729" s="125"/>
      <c r="BW2729" s="125"/>
      <c r="BX2729" s="126"/>
      <c r="BY2729" s="126"/>
      <c r="BZ2729" s="126"/>
      <c r="CA2729" s="127"/>
      <c r="CB2729" s="128"/>
    </row>
    <row r="2730" spans="1:80" x14ac:dyDescent="0.3">
      <c r="A2730" s="65"/>
      <c r="B2730" s="72"/>
      <c r="C2730" s="73"/>
      <c r="D2730" s="74"/>
      <c r="E2730" s="74"/>
      <c r="F2730" s="74"/>
      <c r="G2730" s="75"/>
      <c r="H2730" s="75"/>
      <c r="I2730" s="75"/>
      <c r="J2730" s="75"/>
      <c r="K2730" s="75"/>
      <c r="L2730" s="75"/>
      <c r="M2730" s="80"/>
      <c r="N2730" s="194"/>
      <c r="O2730" s="70"/>
      <c r="P2730" s="70"/>
      <c r="Q2730" s="70"/>
      <c r="R2730" s="70"/>
      <c r="S2730" s="70"/>
      <c r="T2730" s="70"/>
      <c r="U2730" s="70"/>
      <c r="V2730" s="71"/>
      <c r="W2730" s="71"/>
      <c r="X2730" s="71"/>
      <c r="Y2730" s="70"/>
      <c r="Z2730" s="70"/>
      <c r="AA2730" s="65"/>
      <c r="AB2730" s="65"/>
      <c r="AC2730" s="125"/>
      <c r="AD2730" s="125"/>
      <c r="AE2730" s="126"/>
      <c r="AF2730" s="126"/>
      <c r="AG2730" s="126"/>
      <c r="AH2730" s="125"/>
      <c r="AI2730" s="125"/>
      <c r="AJ2730" s="125"/>
      <c r="AK2730" s="125"/>
      <c r="AL2730" s="125"/>
      <c r="AM2730" s="125"/>
      <c r="AN2730" s="125"/>
      <c r="AO2730" s="66"/>
      <c r="AP2730" s="125"/>
      <c r="AQ2730" s="125"/>
      <c r="AR2730" s="125"/>
      <c r="AS2730" s="125"/>
      <c r="AT2730" s="125"/>
      <c r="AU2730" s="125"/>
      <c r="AV2730" s="125"/>
      <c r="AW2730" s="126"/>
      <c r="AX2730" s="126"/>
      <c r="AY2730" s="126"/>
      <c r="AZ2730" s="127"/>
      <c r="BA2730" s="128"/>
      <c r="BB2730" s="65"/>
      <c r="BC2730" s="65"/>
      <c r="BD2730" s="125"/>
      <c r="BE2730" s="125"/>
      <c r="BF2730" s="126"/>
      <c r="BG2730" s="126"/>
      <c r="BH2730" s="126"/>
      <c r="BI2730" s="125"/>
      <c r="BJ2730" s="125"/>
      <c r="BK2730" s="125"/>
      <c r="BL2730" s="125"/>
      <c r="BM2730" s="125"/>
      <c r="BN2730" s="125"/>
      <c r="BO2730" s="129"/>
      <c r="BP2730" s="66"/>
      <c r="BQ2730" s="129"/>
      <c r="BR2730" s="125"/>
      <c r="BS2730" s="125"/>
      <c r="BT2730" s="125"/>
      <c r="BU2730" s="125"/>
      <c r="BV2730" s="125"/>
      <c r="BW2730" s="125"/>
      <c r="BX2730" s="126"/>
      <c r="BY2730" s="126"/>
      <c r="BZ2730" s="126"/>
      <c r="CA2730" s="127"/>
      <c r="CB2730" s="128"/>
    </row>
    <row r="2731" spans="1:80" x14ac:dyDescent="0.3">
      <c r="A2731" s="65"/>
      <c r="B2731" s="72"/>
      <c r="C2731" s="73"/>
      <c r="D2731" s="74"/>
      <c r="E2731" s="74"/>
      <c r="F2731" s="74"/>
      <c r="G2731" s="75"/>
      <c r="H2731" s="75"/>
      <c r="I2731" s="75"/>
      <c r="J2731" s="75"/>
      <c r="K2731" s="75"/>
      <c r="L2731" s="75"/>
      <c r="M2731" s="80"/>
      <c r="N2731" s="194"/>
      <c r="O2731" s="70"/>
      <c r="P2731" s="70"/>
      <c r="Q2731" s="70"/>
      <c r="R2731" s="70"/>
      <c r="S2731" s="70"/>
      <c r="T2731" s="70"/>
      <c r="U2731" s="70"/>
      <c r="V2731" s="71"/>
      <c r="W2731" s="71"/>
      <c r="X2731" s="71"/>
      <c r="Y2731" s="70"/>
      <c r="Z2731" s="70"/>
      <c r="AA2731" s="65"/>
      <c r="AB2731" s="65"/>
      <c r="AC2731" s="125"/>
      <c r="AD2731" s="125"/>
      <c r="AE2731" s="126"/>
      <c r="AF2731" s="126"/>
      <c r="AG2731" s="126"/>
      <c r="AH2731" s="125"/>
      <c r="AI2731" s="125"/>
      <c r="AJ2731" s="125"/>
      <c r="AK2731" s="125"/>
      <c r="AL2731" s="125"/>
      <c r="AM2731" s="125"/>
      <c r="AN2731" s="125"/>
      <c r="AO2731" s="66"/>
      <c r="AP2731" s="125"/>
      <c r="AQ2731" s="125"/>
      <c r="AR2731" s="125"/>
      <c r="AS2731" s="125"/>
      <c r="AT2731" s="125"/>
      <c r="AU2731" s="125"/>
      <c r="AV2731" s="125"/>
      <c r="AW2731" s="126"/>
      <c r="AX2731" s="126"/>
      <c r="AY2731" s="126"/>
      <c r="AZ2731" s="127"/>
      <c r="BA2731" s="128"/>
      <c r="BB2731" s="65"/>
      <c r="BC2731" s="65"/>
      <c r="BD2731" s="125"/>
      <c r="BE2731" s="125"/>
      <c r="BF2731" s="126"/>
      <c r="BG2731" s="126"/>
      <c r="BH2731" s="126"/>
      <c r="BI2731" s="125"/>
      <c r="BJ2731" s="125"/>
      <c r="BK2731" s="125"/>
      <c r="BL2731" s="125"/>
      <c r="BM2731" s="125"/>
      <c r="BN2731" s="125"/>
      <c r="BO2731" s="129"/>
      <c r="BP2731" s="66"/>
      <c r="BQ2731" s="129"/>
      <c r="BR2731" s="125"/>
      <c r="BS2731" s="125"/>
      <c r="BT2731" s="125"/>
      <c r="BU2731" s="125"/>
      <c r="BV2731" s="125"/>
      <c r="BW2731" s="125"/>
      <c r="BX2731" s="126"/>
      <c r="BY2731" s="126"/>
      <c r="BZ2731" s="126"/>
      <c r="CA2731" s="127"/>
      <c r="CB2731" s="128"/>
    </row>
    <row r="2732" spans="1:80" x14ac:dyDescent="0.3">
      <c r="A2732" s="65"/>
      <c r="B2732" s="72"/>
      <c r="C2732" s="73"/>
      <c r="D2732" s="74"/>
      <c r="E2732" s="74"/>
      <c r="F2732" s="74"/>
      <c r="G2732" s="75"/>
      <c r="H2732" s="75"/>
      <c r="I2732" s="75"/>
      <c r="J2732" s="75"/>
      <c r="K2732" s="75"/>
      <c r="L2732" s="75"/>
      <c r="M2732" s="80"/>
      <c r="N2732" s="194"/>
      <c r="O2732" s="70"/>
      <c r="P2732" s="70"/>
      <c r="Q2732" s="70"/>
      <c r="R2732" s="70"/>
      <c r="S2732" s="70"/>
      <c r="T2732" s="70"/>
      <c r="U2732" s="70"/>
      <c r="V2732" s="71"/>
      <c r="W2732" s="71"/>
      <c r="X2732" s="71"/>
      <c r="Y2732" s="70"/>
      <c r="Z2732" s="70"/>
      <c r="AA2732" s="65"/>
      <c r="AB2732" s="65"/>
      <c r="AC2732" s="125"/>
      <c r="AD2732" s="125"/>
      <c r="AE2732" s="126"/>
      <c r="AF2732" s="126"/>
      <c r="AG2732" s="126"/>
      <c r="AH2732" s="125"/>
      <c r="AI2732" s="125"/>
      <c r="AJ2732" s="125"/>
      <c r="AK2732" s="125"/>
      <c r="AL2732" s="125"/>
      <c r="AM2732" s="125"/>
      <c r="AN2732" s="125"/>
      <c r="AO2732" s="66"/>
      <c r="AP2732" s="125"/>
      <c r="AQ2732" s="125"/>
      <c r="AR2732" s="125"/>
      <c r="AS2732" s="125"/>
      <c r="AT2732" s="125"/>
      <c r="AU2732" s="125"/>
      <c r="AV2732" s="125"/>
      <c r="AW2732" s="126"/>
      <c r="AX2732" s="126"/>
      <c r="AY2732" s="126"/>
      <c r="AZ2732" s="127"/>
      <c r="BA2732" s="128"/>
      <c r="BB2732" s="65"/>
      <c r="BC2732" s="65"/>
      <c r="BD2732" s="125"/>
      <c r="BE2732" s="125"/>
      <c r="BF2732" s="126"/>
      <c r="BG2732" s="126"/>
      <c r="BH2732" s="126"/>
      <c r="BI2732" s="125"/>
      <c r="BJ2732" s="125"/>
      <c r="BK2732" s="125"/>
      <c r="BL2732" s="125"/>
      <c r="BM2732" s="125"/>
      <c r="BN2732" s="125"/>
      <c r="BO2732" s="129"/>
      <c r="BP2732" s="66"/>
      <c r="BQ2732" s="129"/>
      <c r="BR2732" s="125"/>
      <c r="BS2732" s="125"/>
      <c r="BT2732" s="125"/>
      <c r="BU2732" s="125"/>
      <c r="BV2732" s="125"/>
      <c r="BW2732" s="125"/>
      <c r="BX2732" s="126"/>
      <c r="BY2732" s="126"/>
      <c r="BZ2732" s="126"/>
      <c r="CA2732" s="127"/>
      <c r="CB2732" s="128"/>
    </row>
    <row r="2733" spans="1:80" x14ac:dyDescent="0.3">
      <c r="A2733" s="65"/>
      <c r="B2733" s="72"/>
      <c r="C2733" s="73"/>
      <c r="D2733" s="74"/>
      <c r="E2733" s="74"/>
      <c r="F2733" s="74"/>
      <c r="G2733" s="75"/>
      <c r="H2733" s="75"/>
      <c r="I2733" s="75"/>
      <c r="J2733" s="75"/>
      <c r="K2733" s="75"/>
      <c r="L2733" s="75"/>
      <c r="M2733" s="80"/>
      <c r="N2733" s="194"/>
      <c r="O2733" s="70"/>
      <c r="P2733" s="70"/>
      <c r="Q2733" s="70"/>
      <c r="R2733" s="70"/>
      <c r="S2733" s="70"/>
      <c r="T2733" s="70"/>
      <c r="U2733" s="70"/>
      <c r="V2733" s="71"/>
      <c r="W2733" s="71"/>
      <c r="X2733" s="71"/>
      <c r="Y2733" s="70"/>
      <c r="Z2733" s="70"/>
      <c r="AA2733" s="65"/>
      <c r="AB2733" s="65"/>
      <c r="AC2733" s="125"/>
      <c r="AD2733" s="125"/>
      <c r="AE2733" s="126"/>
      <c r="AF2733" s="126"/>
      <c r="AG2733" s="126"/>
      <c r="AH2733" s="125"/>
      <c r="AI2733" s="125"/>
      <c r="AJ2733" s="125"/>
      <c r="AK2733" s="125"/>
      <c r="AL2733" s="125"/>
      <c r="AM2733" s="125"/>
      <c r="AN2733" s="125"/>
      <c r="AO2733" s="66"/>
      <c r="AP2733" s="125"/>
      <c r="AQ2733" s="125"/>
      <c r="AR2733" s="125"/>
      <c r="AS2733" s="125"/>
      <c r="AT2733" s="125"/>
      <c r="AU2733" s="125"/>
      <c r="AV2733" s="125"/>
      <c r="AW2733" s="126"/>
      <c r="AX2733" s="126"/>
      <c r="AY2733" s="126"/>
      <c r="AZ2733" s="127"/>
      <c r="BA2733" s="128"/>
      <c r="BB2733" s="65"/>
      <c r="BC2733" s="65"/>
      <c r="BD2733" s="125"/>
      <c r="BE2733" s="125"/>
      <c r="BF2733" s="126"/>
      <c r="BG2733" s="126"/>
      <c r="BH2733" s="126"/>
      <c r="BI2733" s="125"/>
      <c r="BJ2733" s="125"/>
      <c r="BK2733" s="125"/>
      <c r="BL2733" s="125"/>
      <c r="BM2733" s="125"/>
      <c r="BN2733" s="125"/>
      <c r="BO2733" s="129"/>
      <c r="BP2733" s="66"/>
      <c r="BQ2733" s="129"/>
      <c r="BR2733" s="125"/>
      <c r="BS2733" s="125"/>
      <c r="BT2733" s="125"/>
      <c r="BU2733" s="125"/>
      <c r="BV2733" s="125"/>
      <c r="BW2733" s="125"/>
      <c r="BX2733" s="126"/>
      <c r="BY2733" s="126"/>
      <c r="BZ2733" s="126"/>
      <c r="CA2733" s="127"/>
      <c r="CB2733" s="128"/>
    </row>
    <row r="2734" spans="1:80" x14ac:dyDescent="0.3">
      <c r="A2734" s="65"/>
      <c r="B2734" s="72"/>
      <c r="C2734" s="73"/>
      <c r="D2734" s="74"/>
      <c r="E2734" s="74"/>
      <c r="F2734" s="74"/>
      <c r="G2734" s="75"/>
      <c r="H2734" s="75"/>
      <c r="I2734" s="75"/>
      <c r="J2734" s="75"/>
      <c r="K2734" s="75"/>
      <c r="L2734" s="75"/>
      <c r="M2734" s="80"/>
      <c r="N2734" s="194"/>
      <c r="O2734" s="70"/>
      <c r="P2734" s="70"/>
      <c r="Q2734" s="70"/>
      <c r="R2734" s="70"/>
      <c r="S2734" s="70"/>
      <c r="T2734" s="70"/>
      <c r="U2734" s="70"/>
      <c r="V2734" s="71"/>
      <c r="W2734" s="71"/>
      <c r="X2734" s="71"/>
      <c r="Y2734" s="70"/>
      <c r="Z2734" s="70"/>
      <c r="AA2734" s="65"/>
      <c r="AB2734" s="65"/>
      <c r="AC2734" s="125"/>
      <c r="AD2734" s="125"/>
      <c r="AE2734" s="126"/>
      <c r="AF2734" s="126"/>
      <c r="AG2734" s="126"/>
      <c r="AH2734" s="125"/>
      <c r="AI2734" s="125"/>
      <c r="AJ2734" s="125"/>
      <c r="AK2734" s="125"/>
      <c r="AL2734" s="125"/>
      <c r="AM2734" s="125"/>
      <c r="AN2734" s="125"/>
      <c r="AO2734" s="66"/>
      <c r="AP2734" s="125"/>
      <c r="AQ2734" s="125"/>
      <c r="AR2734" s="125"/>
      <c r="AS2734" s="125"/>
      <c r="AT2734" s="125"/>
      <c r="AU2734" s="125"/>
      <c r="AV2734" s="125"/>
      <c r="AW2734" s="126"/>
      <c r="AX2734" s="126"/>
      <c r="AY2734" s="126"/>
      <c r="AZ2734" s="127"/>
      <c r="BA2734" s="128"/>
      <c r="BB2734" s="65"/>
      <c r="BC2734" s="65"/>
      <c r="BD2734" s="125"/>
      <c r="BE2734" s="125"/>
      <c r="BF2734" s="126"/>
      <c r="BG2734" s="126"/>
      <c r="BH2734" s="126"/>
      <c r="BI2734" s="125"/>
      <c r="BJ2734" s="125"/>
      <c r="BK2734" s="125"/>
      <c r="BL2734" s="125"/>
      <c r="BM2734" s="125"/>
      <c r="BN2734" s="125"/>
      <c r="BO2734" s="129"/>
      <c r="BP2734" s="66"/>
      <c r="BQ2734" s="129"/>
      <c r="BR2734" s="125"/>
      <c r="BS2734" s="125"/>
      <c r="BT2734" s="125"/>
      <c r="BU2734" s="125"/>
      <c r="BV2734" s="125"/>
      <c r="BW2734" s="125"/>
      <c r="BX2734" s="126"/>
      <c r="BY2734" s="126"/>
      <c r="BZ2734" s="126"/>
      <c r="CA2734" s="127"/>
      <c r="CB2734" s="128"/>
    </row>
    <row r="2735" spans="1:80" x14ac:dyDescent="0.3">
      <c r="A2735" s="65"/>
      <c r="B2735" s="72"/>
      <c r="C2735" s="73"/>
      <c r="D2735" s="74"/>
      <c r="E2735" s="74"/>
      <c r="F2735" s="74"/>
      <c r="G2735" s="75"/>
      <c r="H2735" s="75"/>
      <c r="I2735" s="75"/>
      <c r="J2735" s="75"/>
      <c r="K2735" s="75"/>
      <c r="L2735" s="75"/>
      <c r="M2735" s="80"/>
      <c r="N2735" s="194"/>
      <c r="O2735" s="70"/>
      <c r="P2735" s="70"/>
      <c r="Q2735" s="70"/>
      <c r="R2735" s="70"/>
      <c r="S2735" s="70"/>
      <c r="T2735" s="70"/>
      <c r="U2735" s="70"/>
      <c r="V2735" s="71"/>
      <c r="W2735" s="71"/>
      <c r="X2735" s="71"/>
      <c r="Y2735" s="70"/>
      <c r="Z2735" s="70"/>
      <c r="AA2735" s="65"/>
      <c r="AB2735" s="65"/>
      <c r="AC2735" s="125"/>
      <c r="AD2735" s="125"/>
      <c r="AE2735" s="126"/>
      <c r="AF2735" s="126"/>
      <c r="AG2735" s="126"/>
      <c r="AH2735" s="125"/>
      <c r="AI2735" s="125"/>
      <c r="AJ2735" s="125"/>
      <c r="AK2735" s="125"/>
      <c r="AL2735" s="125"/>
      <c r="AM2735" s="125"/>
      <c r="AN2735" s="125"/>
      <c r="AO2735" s="66"/>
      <c r="AP2735" s="125"/>
      <c r="AQ2735" s="125"/>
      <c r="AR2735" s="125"/>
      <c r="AS2735" s="125"/>
      <c r="AT2735" s="125"/>
      <c r="AU2735" s="125"/>
      <c r="AV2735" s="125"/>
      <c r="AW2735" s="126"/>
      <c r="AX2735" s="126"/>
      <c r="AY2735" s="126"/>
      <c r="AZ2735" s="127"/>
      <c r="BA2735" s="128"/>
      <c r="BB2735" s="65"/>
      <c r="BC2735" s="65"/>
      <c r="BD2735" s="125"/>
      <c r="BE2735" s="125"/>
      <c r="BF2735" s="126"/>
      <c r="BG2735" s="126"/>
      <c r="BH2735" s="126"/>
      <c r="BI2735" s="125"/>
      <c r="BJ2735" s="125"/>
      <c r="BK2735" s="125"/>
      <c r="BL2735" s="125"/>
      <c r="BM2735" s="125"/>
      <c r="BN2735" s="125"/>
      <c r="BO2735" s="129"/>
      <c r="BP2735" s="66"/>
      <c r="BQ2735" s="129"/>
      <c r="BR2735" s="125"/>
      <c r="BS2735" s="125"/>
      <c r="BT2735" s="125"/>
      <c r="BU2735" s="125"/>
      <c r="BV2735" s="125"/>
      <c r="BW2735" s="125"/>
      <c r="BX2735" s="126"/>
      <c r="BY2735" s="126"/>
      <c r="BZ2735" s="126"/>
      <c r="CA2735" s="127"/>
      <c r="CB2735" s="128"/>
    </row>
    <row r="2736" spans="1:80" x14ac:dyDescent="0.3">
      <c r="A2736" s="65"/>
      <c r="B2736" s="72"/>
      <c r="C2736" s="73"/>
      <c r="D2736" s="74"/>
      <c r="E2736" s="74"/>
      <c r="F2736" s="74"/>
      <c r="G2736" s="75"/>
      <c r="H2736" s="75"/>
      <c r="I2736" s="75"/>
      <c r="J2736" s="75"/>
      <c r="K2736" s="75"/>
      <c r="L2736" s="75"/>
      <c r="M2736" s="80"/>
      <c r="N2736" s="194"/>
      <c r="O2736" s="70"/>
      <c r="P2736" s="70"/>
      <c r="Q2736" s="70"/>
      <c r="R2736" s="70"/>
      <c r="S2736" s="70"/>
      <c r="T2736" s="70"/>
      <c r="U2736" s="70"/>
      <c r="V2736" s="71"/>
      <c r="W2736" s="71"/>
      <c r="X2736" s="71"/>
      <c r="Y2736" s="70"/>
      <c r="Z2736" s="70"/>
      <c r="AA2736" s="65"/>
      <c r="AB2736" s="65"/>
      <c r="AC2736" s="125"/>
      <c r="AD2736" s="125"/>
      <c r="AE2736" s="126"/>
      <c r="AF2736" s="126"/>
      <c r="AG2736" s="126"/>
      <c r="AH2736" s="125"/>
      <c r="AI2736" s="125"/>
      <c r="AJ2736" s="125"/>
      <c r="AK2736" s="125"/>
      <c r="AL2736" s="125"/>
      <c r="AM2736" s="125"/>
      <c r="AN2736" s="125"/>
      <c r="AO2736" s="66"/>
      <c r="AP2736" s="125"/>
      <c r="AQ2736" s="125"/>
      <c r="AR2736" s="125"/>
      <c r="AS2736" s="125"/>
      <c r="AT2736" s="125"/>
      <c r="AU2736" s="125"/>
      <c r="AV2736" s="125"/>
      <c r="AW2736" s="126"/>
      <c r="AX2736" s="126"/>
      <c r="AY2736" s="126"/>
      <c r="AZ2736" s="127"/>
      <c r="BA2736" s="128"/>
      <c r="BB2736" s="65"/>
      <c r="BC2736" s="65"/>
      <c r="BD2736" s="125"/>
      <c r="BE2736" s="125"/>
      <c r="BF2736" s="126"/>
      <c r="BG2736" s="126"/>
      <c r="BH2736" s="126"/>
      <c r="BI2736" s="125"/>
      <c r="BJ2736" s="125"/>
      <c r="BK2736" s="125"/>
      <c r="BL2736" s="125"/>
      <c r="BM2736" s="125"/>
      <c r="BN2736" s="125"/>
      <c r="BO2736" s="129"/>
      <c r="BP2736" s="66"/>
      <c r="BQ2736" s="129"/>
      <c r="BR2736" s="125"/>
      <c r="BS2736" s="125"/>
      <c r="BT2736" s="125"/>
      <c r="BU2736" s="125"/>
      <c r="BV2736" s="125"/>
      <c r="BW2736" s="125"/>
      <c r="BX2736" s="126"/>
      <c r="BY2736" s="126"/>
      <c r="BZ2736" s="126"/>
      <c r="CA2736" s="127"/>
      <c r="CB2736" s="128"/>
    </row>
    <row r="2737" spans="1:80" x14ac:dyDescent="0.3">
      <c r="A2737" s="65"/>
      <c r="B2737" s="72"/>
      <c r="C2737" s="73"/>
      <c r="D2737" s="74"/>
      <c r="E2737" s="74"/>
      <c r="F2737" s="74"/>
      <c r="G2737" s="75"/>
      <c r="H2737" s="75"/>
      <c r="I2737" s="75"/>
      <c r="J2737" s="75"/>
      <c r="K2737" s="75"/>
      <c r="L2737" s="75"/>
      <c r="M2737" s="80"/>
      <c r="N2737" s="194"/>
      <c r="O2737" s="70"/>
      <c r="P2737" s="70"/>
      <c r="Q2737" s="70"/>
      <c r="R2737" s="70"/>
      <c r="S2737" s="70"/>
      <c r="T2737" s="70"/>
      <c r="U2737" s="70"/>
      <c r="V2737" s="71"/>
      <c r="W2737" s="71"/>
      <c r="X2737" s="71"/>
      <c r="Y2737" s="70"/>
      <c r="Z2737" s="70"/>
      <c r="AA2737" s="65"/>
      <c r="AB2737" s="65"/>
      <c r="AC2737" s="125"/>
      <c r="AD2737" s="125"/>
      <c r="AE2737" s="126"/>
      <c r="AF2737" s="126"/>
      <c r="AG2737" s="126"/>
      <c r="AH2737" s="125"/>
      <c r="AI2737" s="125"/>
      <c r="AJ2737" s="125"/>
      <c r="AK2737" s="125"/>
      <c r="AL2737" s="125"/>
      <c r="AM2737" s="125"/>
      <c r="AN2737" s="125"/>
      <c r="AO2737" s="66"/>
      <c r="AP2737" s="125"/>
      <c r="AQ2737" s="125"/>
      <c r="AR2737" s="125"/>
      <c r="AS2737" s="125"/>
      <c r="AT2737" s="125"/>
      <c r="AU2737" s="125"/>
      <c r="AV2737" s="125"/>
      <c r="AW2737" s="126"/>
      <c r="AX2737" s="126"/>
      <c r="AY2737" s="126"/>
      <c r="AZ2737" s="127"/>
      <c r="BA2737" s="128"/>
      <c r="BB2737" s="65"/>
      <c r="BC2737" s="65"/>
      <c r="BD2737" s="125"/>
      <c r="BE2737" s="125"/>
      <c r="BF2737" s="126"/>
      <c r="BG2737" s="126"/>
      <c r="BH2737" s="126"/>
      <c r="BI2737" s="125"/>
      <c r="BJ2737" s="125"/>
      <c r="BK2737" s="125"/>
      <c r="BL2737" s="125"/>
      <c r="BM2737" s="125"/>
      <c r="BN2737" s="125"/>
      <c r="BO2737" s="129"/>
      <c r="BP2737" s="66"/>
      <c r="BQ2737" s="129"/>
      <c r="BR2737" s="125"/>
      <c r="BS2737" s="125"/>
      <c r="BT2737" s="125"/>
      <c r="BU2737" s="125"/>
      <c r="BV2737" s="125"/>
      <c r="BW2737" s="125"/>
      <c r="BX2737" s="126"/>
      <c r="BY2737" s="126"/>
      <c r="BZ2737" s="126"/>
      <c r="CA2737" s="127"/>
      <c r="CB2737" s="128"/>
    </row>
    <row r="2738" spans="1:80" x14ac:dyDescent="0.3">
      <c r="A2738" s="65"/>
      <c r="B2738" s="72"/>
      <c r="C2738" s="73"/>
      <c r="D2738" s="74"/>
      <c r="E2738" s="74"/>
      <c r="F2738" s="74"/>
      <c r="G2738" s="75"/>
      <c r="H2738" s="75"/>
      <c r="I2738" s="75"/>
      <c r="J2738" s="75"/>
      <c r="K2738" s="75"/>
      <c r="L2738" s="75"/>
      <c r="M2738" s="80"/>
      <c r="N2738" s="194"/>
      <c r="O2738" s="70"/>
      <c r="P2738" s="70"/>
      <c r="Q2738" s="70"/>
      <c r="R2738" s="70"/>
      <c r="S2738" s="70"/>
      <c r="T2738" s="70"/>
      <c r="U2738" s="70"/>
      <c r="V2738" s="71"/>
      <c r="W2738" s="71"/>
      <c r="X2738" s="71"/>
      <c r="Y2738" s="70"/>
      <c r="Z2738" s="70"/>
      <c r="AA2738" s="65"/>
      <c r="AB2738" s="65"/>
      <c r="AC2738" s="125"/>
      <c r="AD2738" s="125"/>
      <c r="AE2738" s="126"/>
      <c r="AF2738" s="126"/>
      <c r="AG2738" s="126"/>
      <c r="AH2738" s="125"/>
      <c r="AI2738" s="125"/>
      <c r="AJ2738" s="125"/>
      <c r="AK2738" s="125"/>
      <c r="AL2738" s="125"/>
      <c r="AM2738" s="125"/>
      <c r="AN2738" s="125"/>
      <c r="AO2738" s="66"/>
      <c r="AP2738" s="125"/>
      <c r="AQ2738" s="125"/>
      <c r="AR2738" s="125"/>
      <c r="AS2738" s="125"/>
      <c r="AT2738" s="125"/>
      <c r="AU2738" s="125"/>
      <c r="AV2738" s="125"/>
      <c r="AW2738" s="126"/>
      <c r="AX2738" s="126"/>
      <c r="AY2738" s="126"/>
      <c r="AZ2738" s="127"/>
      <c r="BA2738" s="128"/>
      <c r="BB2738" s="65"/>
      <c r="BC2738" s="65"/>
      <c r="BD2738" s="125"/>
      <c r="BE2738" s="125"/>
      <c r="BF2738" s="126"/>
      <c r="BG2738" s="126"/>
      <c r="BH2738" s="126"/>
      <c r="BI2738" s="125"/>
      <c r="BJ2738" s="125"/>
      <c r="BK2738" s="125"/>
      <c r="BL2738" s="125"/>
      <c r="BM2738" s="125"/>
      <c r="BN2738" s="125"/>
      <c r="BO2738" s="129"/>
      <c r="BP2738" s="66"/>
      <c r="BQ2738" s="129"/>
      <c r="BR2738" s="125"/>
      <c r="BS2738" s="125"/>
      <c r="BT2738" s="125"/>
      <c r="BU2738" s="125"/>
      <c r="BV2738" s="125"/>
      <c r="BW2738" s="125"/>
      <c r="BX2738" s="126"/>
      <c r="BY2738" s="126"/>
      <c r="BZ2738" s="126"/>
      <c r="CA2738" s="127"/>
      <c r="CB2738" s="128"/>
    </row>
    <row r="2739" spans="1:80" x14ac:dyDescent="0.3">
      <c r="A2739" s="65"/>
      <c r="B2739" s="72"/>
      <c r="C2739" s="73"/>
      <c r="D2739" s="74"/>
      <c r="E2739" s="74"/>
      <c r="F2739" s="74"/>
      <c r="G2739" s="75"/>
      <c r="H2739" s="75"/>
      <c r="I2739" s="75"/>
      <c r="J2739" s="75"/>
      <c r="K2739" s="75"/>
      <c r="L2739" s="75"/>
      <c r="M2739" s="80"/>
      <c r="N2739" s="194"/>
      <c r="O2739" s="70"/>
      <c r="P2739" s="70"/>
      <c r="Q2739" s="70"/>
      <c r="R2739" s="70"/>
      <c r="S2739" s="70"/>
      <c r="T2739" s="70"/>
      <c r="U2739" s="70"/>
      <c r="V2739" s="71"/>
      <c r="W2739" s="71"/>
      <c r="X2739" s="71"/>
      <c r="Y2739" s="70"/>
      <c r="Z2739" s="70"/>
      <c r="AA2739" s="65"/>
      <c r="AB2739" s="65"/>
      <c r="AC2739" s="125"/>
      <c r="AD2739" s="125"/>
      <c r="AE2739" s="126"/>
      <c r="AF2739" s="126"/>
      <c r="AG2739" s="126"/>
      <c r="AH2739" s="125"/>
      <c r="AI2739" s="125"/>
      <c r="AJ2739" s="125"/>
      <c r="AK2739" s="125"/>
      <c r="AL2739" s="125"/>
      <c r="AM2739" s="125"/>
      <c r="AN2739" s="125"/>
      <c r="AO2739" s="66"/>
      <c r="AP2739" s="125"/>
      <c r="AQ2739" s="125"/>
      <c r="AR2739" s="125"/>
      <c r="AS2739" s="125"/>
      <c r="AT2739" s="125"/>
      <c r="AU2739" s="125"/>
      <c r="AV2739" s="125"/>
      <c r="AW2739" s="126"/>
      <c r="AX2739" s="126"/>
      <c r="AY2739" s="126"/>
      <c r="AZ2739" s="127"/>
      <c r="BA2739" s="128"/>
      <c r="BB2739" s="65"/>
      <c r="BC2739" s="65"/>
      <c r="BD2739" s="125"/>
      <c r="BE2739" s="125"/>
      <c r="BF2739" s="126"/>
      <c r="BG2739" s="126"/>
      <c r="BH2739" s="126"/>
      <c r="BI2739" s="125"/>
      <c r="BJ2739" s="125"/>
      <c r="BK2739" s="125"/>
      <c r="BL2739" s="125"/>
      <c r="BM2739" s="125"/>
      <c r="BN2739" s="125"/>
      <c r="BO2739" s="129"/>
      <c r="BP2739" s="66"/>
      <c r="BQ2739" s="129"/>
      <c r="BR2739" s="125"/>
      <c r="BS2739" s="125"/>
      <c r="BT2739" s="125"/>
      <c r="BU2739" s="125"/>
      <c r="BV2739" s="125"/>
      <c r="BW2739" s="125"/>
      <c r="BX2739" s="126"/>
      <c r="BY2739" s="126"/>
      <c r="BZ2739" s="126"/>
      <c r="CA2739" s="127"/>
      <c r="CB2739" s="128"/>
    </row>
    <row r="2740" spans="1:80" x14ac:dyDescent="0.3">
      <c r="A2740" s="65"/>
      <c r="B2740" s="72"/>
      <c r="C2740" s="73"/>
      <c r="D2740" s="74"/>
      <c r="E2740" s="74"/>
      <c r="F2740" s="74"/>
      <c r="G2740" s="75"/>
      <c r="H2740" s="75"/>
      <c r="I2740" s="75"/>
      <c r="J2740" s="75"/>
      <c r="K2740" s="75"/>
      <c r="L2740" s="75"/>
      <c r="M2740" s="80"/>
      <c r="N2740" s="194"/>
      <c r="O2740" s="70"/>
      <c r="P2740" s="70"/>
      <c r="Q2740" s="70"/>
      <c r="R2740" s="70"/>
      <c r="S2740" s="70"/>
      <c r="T2740" s="70"/>
      <c r="U2740" s="70"/>
      <c r="V2740" s="71"/>
      <c r="W2740" s="71"/>
      <c r="X2740" s="71"/>
      <c r="Y2740" s="70"/>
      <c r="Z2740" s="70"/>
      <c r="AA2740" s="65"/>
      <c r="AB2740" s="65"/>
      <c r="AC2740" s="125"/>
      <c r="AD2740" s="125"/>
      <c r="AE2740" s="126"/>
      <c r="AF2740" s="126"/>
      <c r="AG2740" s="126"/>
      <c r="AH2740" s="125"/>
      <c r="AI2740" s="125"/>
      <c r="AJ2740" s="125"/>
      <c r="AK2740" s="125"/>
      <c r="AL2740" s="125"/>
      <c r="AM2740" s="125"/>
      <c r="AN2740" s="125"/>
      <c r="AO2740" s="66"/>
      <c r="AP2740" s="125"/>
      <c r="AQ2740" s="125"/>
      <c r="AR2740" s="125"/>
      <c r="AS2740" s="125"/>
      <c r="AT2740" s="125"/>
      <c r="AU2740" s="125"/>
      <c r="AV2740" s="125"/>
      <c r="AW2740" s="126"/>
      <c r="AX2740" s="126"/>
      <c r="AY2740" s="126"/>
      <c r="AZ2740" s="127"/>
      <c r="BA2740" s="128"/>
      <c r="BB2740" s="65"/>
      <c r="BC2740" s="65"/>
      <c r="BD2740" s="125"/>
      <c r="BE2740" s="125"/>
      <c r="BF2740" s="126"/>
      <c r="BG2740" s="126"/>
      <c r="BH2740" s="126"/>
      <c r="BI2740" s="125"/>
      <c r="BJ2740" s="125"/>
      <c r="BK2740" s="125"/>
      <c r="BL2740" s="125"/>
      <c r="BM2740" s="125"/>
      <c r="BN2740" s="125"/>
      <c r="BO2740" s="129"/>
      <c r="BP2740" s="66"/>
      <c r="BQ2740" s="129"/>
      <c r="BR2740" s="125"/>
      <c r="BS2740" s="125"/>
      <c r="BT2740" s="125"/>
      <c r="BU2740" s="125"/>
      <c r="BV2740" s="125"/>
      <c r="BW2740" s="125"/>
      <c r="BX2740" s="126"/>
      <c r="BY2740" s="126"/>
      <c r="BZ2740" s="126"/>
      <c r="CA2740" s="127"/>
      <c r="CB2740" s="128"/>
    </row>
    <row r="2741" spans="1:80" x14ac:dyDescent="0.3">
      <c r="A2741" s="65"/>
      <c r="B2741" s="72"/>
      <c r="C2741" s="73"/>
      <c r="D2741" s="74"/>
      <c r="E2741" s="74"/>
      <c r="F2741" s="74"/>
      <c r="G2741" s="75"/>
      <c r="H2741" s="75"/>
      <c r="I2741" s="75"/>
      <c r="J2741" s="75"/>
      <c r="K2741" s="75"/>
      <c r="L2741" s="75"/>
      <c r="M2741" s="80"/>
      <c r="N2741" s="194"/>
      <c r="O2741" s="70"/>
      <c r="P2741" s="70"/>
      <c r="Q2741" s="70"/>
      <c r="R2741" s="70"/>
      <c r="S2741" s="70"/>
      <c r="T2741" s="70"/>
      <c r="U2741" s="70"/>
      <c r="V2741" s="71"/>
      <c r="W2741" s="71"/>
      <c r="X2741" s="71"/>
      <c r="Y2741" s="70"/>
      <c r="Z2741" s="70"/>
      <c r="AA2741" s="65"/>
      <c r="AB2741" s="65"/>
      <c r="AC2741" s="125"/>
      <c r="AD2741" s="125"/>
      <c r="AE2741" s="126"/>
      <c r="AF2741" s="126"/>
      <c r="AG2741" s="126"/>
      <c r="AH2741" s="125"/>
      <c r="AI2741" s="125"/>
      <c r="AJ2741" s="125"/>
      <c r="AK2741" s="125"/>
      <c r="AL2741" s="125"/>
      <c r="AM2741" s="125"/>
      <c r="AN2741" s="125"/>
      <c r="AO2741" s="82"/>
      <c r="AP2741" s="125"/>
      <c r="AQ2741" s="125"/>
      <c r="AR2741" s="125"/>
      <c r="AS2741" s="125"/>
      <c r="AT2741" s="125"/>
      <c r="AU2741" s="125"/>
      <c r="AV2741" s="125"/>
      <c r="AW2741" s="126"/>
      <c r="AX2741" s="126"/>
      <c r="AY2741" s="126"/>
      <c r="AZ2741" s="125"/>
      <c r="BA2741" s="125"/>
      <c r="BB2741" s="65"/>
      <c r="BC2741" s="65"/>
      <c r="BD2741" s="125"/>
      <c r="BE2741" s="125"/>
      <c r="BF2741" s="126"/>
      <c r="BG2741" s="126"/>
      <c r="BH2741" s="126"/>
      <c r="BI2741" s="125"/>
      <c r="BJ2741" s="125"/>
      <c r="BK2741" s="125"/>
      <c r="BL2741" s="125"/>
      <c r="BM2741" s="125"/>
      <c r="BN2741" s="125"/>
      <c r="BO2741" s="129"/>
      <c r="BP2741" s="82"/>
      <c r="BQ2741" s="129"/>
      <c r="BR2741" s="125"/>
      <c r="BS2741" s="125"/>
      <c r="BT2741" s="125"/>
      <c r="BU2741" s="125"/>
      <c r="BV2741" s="125"/>
      <c r="BW2741" s="125"/>
      <c r="BX2741" s="126"/>
      <c r="BY2741" s="126"/>
      <c r="BZ2741" s="126"/>
      <c r="CA2741" s="125"/>
      <c r="CB2741" s="125"/>
    </row>
    <row r="2742" spans="1:80" x14ac:dyDescent="0.3">
      <c r="A2742" s="65"/>
      <c r="B2742" s="72"/>
      <c r="C2742" s="73"/>
      <c r="D2742" s="74"/>
      <c r="E2742" s="74"/>
      <c r="F2742" s="74"/>
      <c r="G2742" s="75"/>
      <c r="H2742" s="75"/>
      <c r="I2742" s="75"/>
      <c r="J2742" s="75"/>
      <c r="K2742" s="75"/>
      <c r="L2742" s="75"/>
      <c r="M2742" s="80"/>
      <c r="N2742" s="194"/>
      <c r="O2742" s="70"/>
      <c r="P2742" s="70"/>
      <c r="Q2742" s="70"/>
      <c r="R2742" s="70"/>
      <c r="S2742" s="70"/>
      <c r="T2742" s="70"/>
      <c r="U2742" s="70"/>
      <c r="V2742" s="71"/>
      <c r="W2742" s="71"/>
      <c r="X2742" s="71"/>
      <c r="Y2742" s="70"/>
      <c r="Z2742" s="70"/>
      <c r="AA2742" s="65"/>
      <c r="AB2742" s="65"/>
      <c r="AC2742" s="128"/>
      <c r="AD2742" s="127"/>
      <c r="AE2742" s="126"/>
      <c r="AF2742" s="126"/>
      <c r="AG2742" s="126"/>
      <c r="AH2742" s="125"/>
      <c r="AI2742" s="125"/>
      <c r="AJ2742" s="125"/>
      <c r="AK2742" s="125"/>
      <c r="AL2742" s="125"/>
      <c r="AM2742" s="125"/>
      <c r="AN2742" s="125"/>
      <c r="AO2742" s="66"/>
      <c r="AP2742" s="125"/>
      <c r="AQ2742" s="125"/>
      <c r="AR2742" s="125"/>
      <c r="AS2742" s="125"/>
      <c r="AT2742" s="125"/>
      <c r="AU2742" s="125"/>
      <c r="AV2742" s="125"/>
      <c r="AW2742" s="126"/>
      <c r="AX2742" s="126"/>
      <c r="AY2742" s="126"/>
      <c r="AZ2742" s="125"/>
      <c r="BA2742" s="125"/>
      <c r="BB2742" s="65"/>
      <c r="BC2742" s="65"/>
      <c r="BD2742" s="128"/>
      <c r="BE2742" s="127"/>
      <c r="BF2742" s="126"/>
      <c r="BG2742" s="126"/>
      <c r="BH2742" s="126"/>
      <c r="BI2742" s="125"/>
      <c r="BJ2742" s="125"/>
      <c r="BK2742" s="125"/>
      <c r="BL2742" s="125"/>
      <c r="BM2742" s="125"/>
      <c r="BN2742" s="125"/>
      <c r="BO2742" s="129"/>
      <c r="BP2742" s="66"/>
      <c r="BQ2742" s="129"/>
      <c r="BR2742" s="125"/>
      <c r="BS2742" s="125"/>
      <c r="BT2742" s="125"/>
      <c r="BU2742" s="125"/>
      <c r="BV2742" s="125"/>
      <c r="BW2742" s="125"/>
      <c r="BX2742" s="126"/>
      <c r="BY2742" s="126"/>
      <c r="BZ2742" s="126"/>
      <c r="CA2742" s="125"/>
      <c r="CB2742" s="125"/>
    </row>
    <row r="2743" spans="1:80" x14ac:dyDescent="0.3">
      <c r="A2743" s="65"/>
      <c r="B2743" s="72"/>
      <c r="C2743" s="73"/>
      <c r="D2743" s="74"/>
      <c r="E2743" s="74"/>
      <c r="F2743" s="74"/>
      <c r="G2743" s="75"/>
      <c r="H2743" s="75"/>
      <c r="I2743" s="75"/>
      <c r="J2743" s="75"/>
      <c r="K2743" s="75"/>
      <c r="L2743" s="75"/>
      <c r="M2743" s="80"/>
      <c r="N2743" s="194"/>
      <c r="O2743" s="70"/>
      <c r="P2743" s="70"/>
      <c r="Q2743" s="70"/>
      <c r="R2743" s="70"/>
      <c r="S2743" s="70"/>
      <c r="T2743" s="70"/>
      <c r="U2743" s="70"/>
      <c r="V2743" s="71"/>
      <c r="W2743" s="71"/>
      <c r="X2743" s="71"/>
      <c r="Y2743" s="70"/>
      <c r="Z2743" s="70"/>
      <c r="AA2743" s="65"/>
      <c r="AB2743" s="65"/>
      <c r="AC2743" s="128"/>
      <c r="AD2743" s="127"/>
      <c r="AE2743" s="126"/>
      <c r="AF2743" s="126"/>
      <c r="AG2743" s="126"/>
      <c r="AH2743" s="125"/>
      <c r="AI2743" s="125"/>
      <c r="AJ2743" s="125"/>
      <c r="AK2743" s="125"/>
      <c r="AL2743" s="125"/>
      <c r="AM2743" s="125"/>
      <c r="AN2743" s="125"/>
      <c r="AO2743" s="66"/>
      <c r="AP2743" s="125"/>
      <c r="AQ2743" s="125"/>
      <c r="AR2743" s="125"/>
      <c r="AS2743" s="125"/>
      <c r="AT2743" s="125"/>
      <c r="AU2743" s="125"/>
      <c r="AV2743" s="125"/>
      <c r="AW2743" s="126"/>
      <c r="AX2743" s="126"/>
      <c r="AY2743" s="126"/>
      <c r="AZ2743" s="125"/>
      <c r="BA2743" s="125"/>
      <c r="BB2743" s="65"/>
      <c r="BC2743" s="65"/>
      <c r="BD2743" s="128"/>
      <c r="BE2743" s="127"/>
      <c r="BF2743" s="126"/>
      <c r="BG2743" s="126"/>
      <c r="BH2743" s="126"/>
      <c r="BI2743" s="125"/>
      <c r="BJ2743" s="125"/>
      <c r="BK2743" s="125"/>
      <c r="BL2743" s="125"/>
      <c r="BM2743" s="125"/>
      <c r="BN2743" s="125"/>
      <c r="BO2743" s="129"/>
      <c r="BP2743" s="66"/>
      <c r="BQ2743" s="129"/>
      <c r="BR2743" s="125"/>
      <c r="BS2743" s="125"/>
      <c r="BT2743" s="125"/>
      <c r="BU2743" s="125"/>
      <c r="BV2743" s="125"/>
      <c r="BW2743" s="125"/>
      <c r="BX2743" s="126"/>
      <c r="BY2743" s="126"/>
      <c r="BZ2743" s="126"/>
      <c r="CA2743" s="125"/>
      <c r="CB2743" s="125"/>
    </row>
    <row r="2744" spans="1:80" x14ac:dyDescent="0.3">
      <c r="A2744" s="65"/>
      <c r="B2744" s="72"/>
      <c r="C2744" s="73"/>
      <c r="D2744" s="74"/>
      <c r="E2744" s="74"/>
      <c r="F2744" s="74"/>
      <c r="G2744" s="75"/>
      <c r="H2744" s="75"/>
      <c r="I2744" s="75"/>
      <c r="J2744" s="75"/>
      <c r="K2744" s="75"/>
      <c r="L2744" s="75"/>
      <c r="M2744" s="80"/>
      <c r="N2744" s="194"/>
      <c r="O2744" s="70"/>
      <c r="P2744" s="70"/>
      <c r="Q2744" s="70"/>
      <c r="R2744" s="70"/>
      <c r="S2744" s="70"/>
      <c r="T2744" s="70"/>
      <c r="U2744" s="70"/>
      <c r="V2744" s="71"/>
      <c r="W2744" s="71"/>
      <c r="X2744" s="71"/>
      <c r="Y2744" s="70"/>
      <c r="Z2744" s="70"/>
      <c r="AA2744" s="65"/>
      <c r="AB2744" s="65"/>
      <c r="AC2744" s="128"/>
      <c r="AD2744" s="127"/>
      <c r="AE2744" s="126"/>
      <c r="AF2744" s="126"/>
      <c r="AG2744" s="126"/>
      <c r="AH2744" s="125"/>
      <c r="AI2744" s="125"/>
      <c r="AJ2744" s="125"/>
      <c r="AK2744" s="125"/>
      <c r="AL2744" s="125"/>
      <c r="AM2744" s="125"/>
      <c r="AN2744" s="125"/>
      <c r="AO2744" s="66"/>
      <c r="AP2744" s="125"/>
      <c r="AQ2744" s="125"/>
      <c r="AR2744" s="125"/>
      <c r="AS2744" s="125"/>
      <c r="AT2744" s="125"/>
      <c r="AU2744" s="125"/>
      <c r="AV2744" s="125"/>
      <c r="AW2744" s="126"/>
      <c r="AX2744" s="126"/>
      <c r="AY2744" s="126"/>
      <c r="AZ2744" s="125"/>
      <c r="BA2744" s="125"/>
      <c r="BB2744" s="65"/>
      <c r="BC2744" s="65"/>
      <c r="BD2744" s="128"/>
      <c r="BE2744" s="127"/>
      <c r="BF2744" s="126"/>
      <c r="BG2744" s="126"/>
      <c r="BH2744" s="126"/>
      <c r="BI2744" s="125"/>
      <c r="BJ2744" s="125"/>
      <c r="BK2744" s="125"/>
      <c r="BL2744" s="125"/>
      <c r="BM2744" s="125"/>
      <c r="BN2744" s="125"/>
      <c r="BO2744" s="129"/>
      <c r="BP2744" s="66"/>
      <c r="BQ2744" s="129"/>
      <c r="BR2744" s="125"/>
      <c r="BS2744" s="125"/>
      <c r="BT2744" s="125"/>
      <c r="BU2744" s="125"/>
      <c r="BV2744" s="125"/>
      <c r="BW2744" s="125"/>
      <c r="BX2744" s="126"/>
      <c r="BY2744" s="126"/>
      <c r="BZ2744" s="126"/>
      <c r="CA2744" s="125"/>
      <c r="CB2744" s="125"/>
    </row>
    <row r="2745" spans="1:80" x14ac:dyDescent="0.3">
      <c r="A2745" s="65"/>
      <c r="B2745" s="65"/>
      <c r="C2745" s="65"/>
      <c r="D2745" s="65"/>
      <c r="E2745" s="65"/>
      <c r="F2745" s="65"/>
      <c r="G2745" s="65"/>
      <c r="H2745" s="65"/>
      <c r="I2745" s="65"/>
      <c r="J2745" s="65"/>
      <c r="K2745" s="65"/>
      <c r="L2745" s="65"/>
      <c r="M2745" s="99"/>
      <c r="N2745" s="66"/>
      <c r="O2745" s="99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5"/>
      <c r="AC2745" s="128"/>
      <c r="AD2745" s="127"/>
      <c r="AE2745" s="126"/>
      <c r="AF2745" s="126"/>
      <c r="AG2745" s="126"/>
      <c r="AH2745" s="125"/>
      <c r="AI2745" s="125"/>
      <c r="AJ2745" s="125"/>
      <c r="AK2745" s="125"/>
      <c r="AL2745" s="125"/>
      <c r="AM2745" s="125"/>
      <c r="AN2745" s="125"/>
      <c r="AO2745" s="66"/>
      <c r="AP2745" s="125"/>
      <c r="AQ2745" s="125"/>
      <c r="AR2745" s="125"/>
      <c r="AS2745" s="125"/>
      <c r="AT2745" s="125"/>
      <c r="AU2745" s="125"/>
      <c r="AV2745" s="125"/>
      <c r="AW2745" s="126"/>
      <c r="AX2745" s="126"/>
      <c r="AY2745" s="126"/>
      <c r="AZ2745" s="125"/>
      <c r="BA2745" s="125"/>
      <c r="BB2745" s="65"/>
      <c r="BC2745" s="65"/>
      <c r="BD2745" s="128"/>
      <c r="BE2745" s="127"/>
      <c r="BF2745" s="126"/>
      <c r="BG2745" s="126"/>
      <c r="BH2745" s="126"/>
      <c r="BI2745" s="125"/>
      <c r="BJ2745" s="125"/>
      <c r="BK2745" s="125"/>
      <c r="BL2745" s="125"/>
      <c r="BM2745" s="125"/>
      <c r="BN2745" s="125"/>
      <c r="BO2745" s="129"/>
      <c r="BP2745" s="66"/>
      <c r="BQ2745" s="129"/>
      <c r="BR2745" s="125"/>
      <c r="BS2745" s="125"/>
      <c r="BT2745" s="125"/>
      <c r="BU2745" s="125"/>
      <c r="BV2745" s="125"/>
      <c r="BW2745" s="125"/>
      <c r="BX2745" s="126"/>
      <c r="BY2745" s="126"/>
      <c r="BZ2745" s="126"/>
      <c r="CA2745" s="125"/>
      <c r="CB2745" s="125"/>
    </row>
    <row r="2746" spans="1:80" x14ac:dyDescent="0.3">
      <c r="A2746" s="65"/>
      <c r="B2746" s="68"/>
      <c r="C2746" s="68"/>
      <c r="D2746" s="68"/>
      <c r="E2746" s="68"/>
      <c r="F2746" s="68"/>
      <c r="G2746" s="68"/>
      <c r="H2746" s="68"/>
      <c r="I2746" s="68"/>
      <c r="J2746" s="68"/>
      <c r="K2746" s="68"/>
      <c r="L2746" s="68"/>
      <c r="M2746" s="87"/>
      <c r="N2746" s="68"/>
      <c r="O2746" s="87"/>
      <c r="P2746" s="68"/>
      <c r="Q2746" s="68"/>
      <c r="R2746" s="68"/>
      <c r="S2746" s="68"/>
      <c r="T2746" s="68"/>
      <c r="U2746" s="68"/>
      <c r="V2746" s="68"/>
      <c r="W2746" s="68"/>
      <c r="X2746" s="68"/>
      <c r="Y2746" s="68"/>
      <c r="Z2746" s="68"/>
      <c r="AA2746" s="65"/>
      <c r="AB2746" s="65"/>
      <c r="AC2746" s="128"/>
      <c r="AD2746" s="127"/>
      <c r="AE2746" s="126"/>
      <c r="AF2746" s="126"/>
      <c r="AG2746" s="126"/>
      <c r="AH2746" s="125"/>
      <c r="AI2746" s="125"/>
      <c r="AJ2746" s="125"/>
      <c r="AK2746" s="125"/>
      <c r="AL2746" s="125"/>
      <c r="AM2746" s="125"/>
      <c r="AN2746" s="125"/>
      <c r="AO2746" s="66"/>
      <c r="AP2746" s="125"/>
      <c r="AQ2746" s="125"/>
      <c r="AR2746" s="125"/>
      <c r="AS2746" s="125"/>
      <c r="AT2746" s="125"/>
      <c r="AU2746" s="125"/>
      <c r="AV2746" s="125"/>
      <c r="AW2746" s="126"/>
      <c r="AX2746" s="126"/>
      <c r="AY2746" s="126"/>
      <c r="AZ2746" s="125"/>
      <c r="BA2746" s="125"/>
      <c r="BB2746" s="65"/>
      <c r="BC2746" s="65"/>
      <c r="BD2746" s="128"/>
      <c r="BE2746" s="127"/>
      <c r="BF2746" s="126"/>
      <c r="BG2746" s="126"/>
      <c r="BH2746" s="126"/>
      <c r="BI2746" s="125"/>
      <c r="BJ2746" s="125"/>
      <c r="BK2746" s="125"/>
      <c r="BL2746" s="125"/>
      <c r="BM2746" s="125"/>
      <c r="BN2746" s="125"/>
      <c r="BO2746" s="129"/>
      <c r="BP2746" s="66"/>
      <c r="BQ2746" s="129"/>
      <c r="BR2746" s="125"/>
      <c r="BS2746" s="125"/>
      <c r="BT2746" s="125"/>
      <c r="BU2746" s="125"/>
      <c r="BV2746" s="125"/>
      <c r="BW2746" s="125"/>
      <c r="BX2746" s="126"/>
      <c r="BY2746" s="126"/>
      <c r="BZ2746" s="126"/>
      <c r="CA2746" s="125"/>
      <c r="CB2746" s="125"/>
    </row>
    <row r="2747" spans="1:80" x14ac:dyDescent="0.3">
      <c r="A2747" s="65"/>
      <c r="B2747" s="77"/>
      <c r="C2747" s="77"/>
      <c r="D2747" s="78"/>
      <c r="E2747" s="78"/>
      <c r="F2747" s="78"/>
      <c r="G2747" s="79"/>
      <c r="H2747" s="79"/>
      <c r="I2747" s="79"/>
      <c r="J2747" s="79"/>
      <c r="K2747" s="79"/>
      <c r="L2747" s="79"/>
      <c r="M2747" s="80"/>
      <c r="N2747" s="68"/>
      <c r="O2747" s="80"/>
      <c r="P2747" s="79"/>
      <c r="Q2747" s="79"/>
      <c r="R2747" s="79"/>
      <c r="S2747" s="79"/>
      <c r="T2747" s="79"/>
      <c r="U2747" s="79"/>
      <c r="V2747" s="78"/>
      <c r="W2747" s="78"/>
      <c r="X2747" s="78"/>
      <c r="Y2747" s="77"/>
      <c r="Z2747" s="77"/>
      <c r="AA2747" s="65"/>
      <c r="AB2747" s="65"/>
      <c r="AC2747" s="128"/>
      <c r="AD2747" s="127"/>
      <c r="AE2747" s="126"/>
      <c r="AF2747" s="126"/>
      <c r="AG2747" s="126"/>
      <c r="AH2747" s="125"/>
      <c r="AI2747" s="125"/>
      <c r="AJ2747" s="125"/>
      <c r="AK2747" s="125"/>
      <c r="AL2747" s="125"/>
      <c r="AM2747" s="125"/>
      <c r="AN2747" s="125"/>
      <c r="AO2747" s="66"/>
      <c r="AP2747" s="125"/>
      <c r="AQ2747" s="125"/>
      <c r="AR2747" s="125"/>
      <c r="AS2747" s="125"/>
      <c r="AT2747" s="125"/>
      <c r="AU2747" s="125"/>
      <c r="AV2747" s="125"/>
      <c r="AW2747" s="126"/>
      <c r="AX2747" s="126"/>
      <c r="AY2747" s="126"/>
      <c r="AZ2747" s="125"/>
      <c r="BA2747" s="125"/>
      <c r="BB2747" s="65"/>
      <c r="BC2747" s="65"/>
      <c r="BD2747" s="128"/>
      <c r="BE2747" s="127"/>
      <c r="BF2747" s="126"/>
      <c r="BG2747" s="126"/>
      <c r="BH2747" s="126"/>
      <c r="BI2747" s="125"/>
      <c r="BJ2747" s="125"/>
      <c r="BK2747" s="125"/>
      <c r="BL2747" s="125"/>
      <c r="BM2747" s="125"/>
      <c r="BN2747" s="125"/>
      <c r="BO2747" s="129"/>
      <c r="BP2747" s="66"/>
      <c r="BQ2747" s="129"/>
      <c r="BR2747" s="125"/>
      <c r="BS2747" s="125"/>
      <c r="BT2747" s="125"/>
      <c r="BU2747" s="125"/>
      <c r="BV2747" s="125"/>
      <c r="BW2747" s="125"/>
      <c r="BX2747" s="126"/>
      <c r="BY2747" s="126"/>
      <c r="BZ2747" s="126"/>
      <c r="CA2747" s="125"/>
      <c r="CB2747" s="125"/>
    </row>
    <row r="2748" spans="1:80" x14ac:dyDescent="0.3">
      <c r="A2748" s="65"/>
      <c r="B2748" s="72"/>
      <c r="C2748" s="72"/>
      <c r="D2748" s="78"/>
      <c r="E2748" s="78"/>
      <c r="F2748" s="78"/>
      <c r="G2748" s="80"/>
      <c r="H2748" s="80"/>
      <c r="I2748" s="80"/>
      <c r="J2748" s="80"/>
      <c r="K2748" s="80"/>
      <c r="L2748" s="80"/>
      <c r="M2748" s="80"/>
      <c r="N2748" s="81"/>
      <c r="O2748" s="80"/>
      <c r="P2748" s="80"/>
      <c r="Q2748" s="80"/>
      <c r="R2748" s="80"/>
      <c r="S2748" s="80"/>
      <c r="T2748" s="80"/>
      <c r="U2748" s="80"/>
      <c r="V2748" s="78"/>
      <c r="W2748" s="78"/>
      <c r="X2748" s="78"/>
      <c r="Y2748" s="72"/>
      <c r="Z2748" s="72"/>
      <c r="AA2748" s="65"/>
      <c r="AB2748" s="65"/>
      <c r="AC2748" s="128"/>
      <c r="AD2748" s="127"/>
      <c r="AE2748" s="126"/>
      <c r="AF2748" s="126"/>
      <c r="AG2748" s="126"/>
      <c r="AH2748" s="125"/>
      <c r="AI2748" s="125"/>
      <c r="AJ2748" s="125"/>
      <c r="AK2748" s="125"/>
      <c r="AL2748" s="125"/>
      <c r="AM2748" s="125"/>
      <c r="AN2748" s="125"/>
      <c r="AO2748" s="66"/>
      <c r="AP2748" s="125"/>
      <c r="AQ2748" s="125"/>
      <c r="AR2748" s="125"/>
      <c r="AS2748" s="125"/>
      <c r="AT2748" s="125"/>
      <c r="AU2748" s="125"/>
      <c r="AV2748" s="125"/>
      <c r="AW2748" s="126"/>
      <c r="AX2748" s="126"/>
      <c r="AY2748" s="126"/>
      <c r="AZ2748" s="125"/>
      <c r="BA2748" s="125"/>
      <c r="BB2748" s="65"/>
      <c r="BC2748" s="65"/>
      <c r="BD2748" s="128"/>
      <c r="BE2748" s="127"/>
      <c r="BF2748" s="126"/>
      <c r="BG2748" s="126"/>
      <c r="BH2748" s="126"/>
      <c r="BI2748" s="125"/>
      <c r="BJ2748" s="125"/>
      <c r="BK2748" s="125"/>
      <c r="BL2748" s="125"/>
      <c r="BM2748" s="125"/>
      <c r="BN2748" s="125"/>
      <c r="BO2748" s="129"/>
      <c r="BP2748" s="66"/>
      <c r="BQ2748" s="129"/>
      <c r="BR2748" s="125"/>
      <c r="BS2748" s="125"/>
      <c r="BT2748" s="125"/>
      <c r="BU2748" s="125"/>
      <c r="BV2748" s="125"/>
      <c r="BW2748" s="125"/>
      <c r="BX2748" s="126"/>
      <c r="BY2748" s="126"/>
      <c r="BZ2748" s="126"/>
      <c r="CA2748" s="125"/>
      <c r="CB2748" s="125"/>
    </row>
    <row r="2749" spans="1:80" x14ac:dyDescent="0.3">
      <c r="A2749" s="65"/>
      <c r="B2749" s="128"/>
      <c r="C2749" s="127"/>
      <c r="D2749" s="126"/>
      <c r="E2749" s="126"/>
      <c r="F2749" s="126"/>
      <c r="G2749" s="125"/>
      <c r="H2749" s="125"/>
      <c r="I2749" s="125"/>
      <c r="J2749" s="125"/>
      <c r="K2749" s="125"/>
      <c r="L2749" s="125"/>
      <c r="M2749" s="125"/>
      <c r="N2749" s="66"/>
      <c r="O2749" s="125"/>
      <c r="P2749" s="125"/>
      <c r="Q2749" s="125"/>
      <c r="R2749" s="125"/>
      <c r="S2749" s="125"/>
      <c r="T2749" s="125"/>
      <c r="U2749" s="125"/>
      <c r="V2749" s="126"/>
      <c r="W2749" s="126"/>
      <c r="X2749" s="126"/>
      <c r="Y2749" s="125"/>
      <c r="Z2749" s="125"/>
      <c r="AA2749" s="65"/>
      <c r="AB2749" s="65"/>
      <c r="AC2749" s="128"/>
      <c r="AD2749" s="127"/>
      <c r="AE2749" s="126"/>
      <c r="AF2749" s="126"/>
      <c r="AG2749" s="126"/>
      <c r="AH2749" s="125"/>
      <c r="AI2749" s="125"/>
      <c r="AJ2749" s="125"/>
      <c r="AK2749" s="125"/>
      <c r="AL2749" s="125"/>
      <c r="AM2749" s="125"/>
      <c r="AN2749" s="125"/>
      <c r="AO2749" s="66"/>
      <c r="AP2749" s="125"/>
      <c r="AQ2749" s="125"/>
      <c r="AR2749" s="125"/>
      <c r="AS2749" s="125"/>
      <c r="AT2749" s="125"/>
      <c r="AU2749" s="125"/>
      <c r="AV2749" s="125"/>
      <c r="AW2749" s="126"/>
      <c r="AX2749" s="126"/>
      <c r="AY2749" s="126"/>
      <c r="AZ2749" s="125"/>
      <c r="BA2749" s="125"/>
      <c r="BB2749" s="65"/>
      <c r="BC2749" s="65"/>
      <c r="BD2749" s="128"/>
      <c r="BE2749" s="127"/>
      <c r="BF2749" s="126"/>
      <c r="BG2749" s="126"/>
      <c r="BH2749" s="126"/>
      <c r="BI2749" s="125"/>
      <c r="BJ2749" s="125"/>
      <c r="BK2749" s="125"/>
      <c r="BL2749" s="125"/>
      <c r="BM2749" s="125"/>
      <c r="BN2749" s="125"/>
      <c r="BO2749" s="129"/>
      <c r="BP2749" s="66"/>
      <c r="BQ2749" s="129"/>
      <c r="BR2749" s="125"/>
      <c r="BS2749" s="125"/>
      <c r="BT2749" s="125"/>
      <c r="BU2749" s="125"/>
      <c r="BV2749" s="125"/>
      <c r="BW2749" s="125"/>
      <c r="BX2749" s="126"/>
      <c r="BY2749" s="126"/>
      <c r="BZ2749" s="126"/>
      <c r="CA2749" s="125"/>
      <c r="CB2749" s="125"/>
    </row>
    <row r="2750" spans="1:80" x14ac:dyDescent="0.3">
      <c r="A2750" s="65"/>
      <c r="B2750" s="223"/>
      <c r="C2750" s="224"/>
      <c r="D2750" s="65"/>
      <c r="E2750" s="65"/>
      <c r="F2750" s="223"/>
      <c r="G2750" s="224"/>
      <c r="H2750" s="65"/>
      <c r="I2750" s="65"/>
      <c r="J2750" s="223"/>
      <c r="K2750" s="224"/>
      <c r="L2750" s="65"/>
      <c r="M2750" s="233"/>
      <c r="N2750" s="233"/>
      <c r="O2750" s="233"/>
      <c r="P2750" s="65"/>
      <c r="Q2750" s="223"/>
      <c r="R2750" s="224"/>
      <c r="S2750" s="65"/>
      <c r="T2750" s="65"/>
      <c r="U2750" s="223"/>
      <c r="V2750" s="224"/>
      <c r="W2750" s="65"/>
      <c r="X2750" s="65"/>
      <c r="Y2750" s="223"/>
      <c r="Z2750" s="224"/>
      <c r="AA2750" s="65"/>
      <c r="AB2750" s="65"/>
      <c r="AC2750" s="128"/>
      <c r="AD2750" s="127"/>
      <c r="AE2750" s="126"/>
      <c r="AF2750" s="126"/>
      <c r="AG2750" s="126"/>
      <c r="AH2750" s="125"/>
      <c r="AI2750" s="125"/>
      <c r="AJ2750" s="125"/>
      <c r="AK2750" s="125"/>
      <c r="AL2750" s="125"/>
      <c r="AM2750" s="125"/>
      <c r="AN2750" s="125"/>
      <c r="AO2750" s="66"/>
      <c r="AP2750" s="125"/>
      <c r="AQ2750" s="125"/>
      <c r="AR2750" s="125"/>
      <c r="AS2750" s="125"/>
      <c r="AT2750" s="125"/>
      <c r="AU2750" s="125"/>
      <c r="AV2750" s="125"/>
      <c r="AW2750" s="126"/>
      <c r="AX2750" s="126"/>
      <c r="AY2750" s="126"/>
      <c r="AZ2750" s="125"/>
      <c r="BA2750" s="125"/>
      <c r="BB2750" s="65"/>
      <c r="BC2750" s="65"/>
      <c r="BD2750" s="128"/>
      <c r="BE2750" s="127"/>
      <c r="BF2750" s="126"/>
      <c r="BG2750" s="126"/>
      <c r="BH2750" s="126"/>
      <c r="BI2750" s="125"/>
      <c r="BJ2750" s="125"/>
      <c r="BK2750" s="125"/>
      <c r="BL2750" s="125"/>
      <c r="BM2750" s="125"/>
      <c r="BN2750" s="125"/>
      <c r="BO2750" s="129"/>
      <c r="BP2750" s="66"/>
      <c r="BQ2750" s="129"/>
      <c r="BR2750" s="125"/>
      <c r="BS2750" s="125"/>
      <c r="BT2750" s="125"/>
      <c r="BU2750" s="125"/>
      <c r="BV2750" s="125"/>
      <c r="BW2750" s="125"/>
      <c r="BX2750" s="126"/>
      <c r="BY2750" s="126"/>
      <c r="BZ2750" s="126"/>
      <c r="CA2750" s="125"/>
      <c r="CB2750" s="125"/>
    </row>
    <row r="2751" spans="1:80" x14ac:dyDescent="0.3">
      <c r="A2751" s="65"/>
      <c r="B2751" s="225"/>
      <c r="C2751" s="226"/>
      <c r="D2751" s="65"/>
      <c r="E2751" s="65"/>
      <c r="F2751" s="227"/>
      <c r="G2751" s="226"/>
      <c r="H2751" s="65"/>
      <c r="I2751" s="65"/>
      <c r="J2751" s="228"/>
      <c r="K2751" s="229"/>
      <c r="L2751" s="65"/>
      <c r="M2751" s="225"/>
      <c r="N2751" s="230"/>
      <c r="O2751" s="226"/>
      <c r="P2751" s="65"/>
      <c r="Q2751" s="231"/>
      <c r="R2751" s="232"/>
      <c r="S2751" s="76"/>
      <c r="T2751" s="65"/>
      <c r="U2751" s="225"/>
      <c r="V2751" s="226"/>
      <c r="W2751" s="65"/>
      <c r="X2751" s="65"/>
      <c r="Y2751" s="225"/>
      <c r="Z2751" s="226"/>
      <c r="AA2751" s="65"/>
      <c r="AB2751" s="65"/>
      <c r="AC2751" s="128"/>
      <c r="AD2751" s="127"/>
      <c r="AE2751" s="126"/>
      <c r="AF2751" s="126"/>
      <c r="AG2751" s="126"/>
      <c r="AH2751" s="125"/>
      <c r="AI2751" s="125"/>
      <c r="AJ2751" s="125"/>
      <c r="AK2751" s="125"/>
      <c r="AL2751" s="125"/>
      <c r="AM2751" s="125"/>
      <c r="AN2751" s="125"/>
      <c r="AO2751" s="66"/>
      <c r="AP2751" s="125"/>
      <c r="AQ2751" s="125"/>
      <c r="AR2751" s="125"/>
      <c r="AS2751" s="125"/>
      <c r="AT2751" s="125"/>
      <c r="AU2751" s="125"/>
      <c r="AV2751" s="125"/>
      <c r="AW2751" s="126"/>
      <c r="AX2751" s="126"/>
      <c r="AY2751" s="126"/>
      <c r="AZ2751" s="125"/>
      <c r="BA2751" s="125"/>
      <c r="BB2751" s="65"/>
      <c r="BC2751" s="65"/>
      <c r="BD2751" s="128"/>
      <c r="BE2751" s="127"/>
      <c r="BF2751" s="126"/>
      <c r="BG2751" s="126"/>
      <c r="BH2751" s="126"/>
      <c r="BI2751" s="125"/>
      <c r="BJ2751" s="125"/>
      <c r="BK2751" s="125"/>
      <c r="BL2751" s="125"/>
      <c r="BM2751" s="125"/>
      <c r="BN2751" s="125"/>
      <c r="BO2751" s="129"/>
      <c r="BP2751" s="66"/>
      <c r="BQ2751" s="129"/>
      <c r="BR2751" s="125"/>
      <c r="BS2751" s="125"/>
      <c r="BT2751" s="125"/>
      <c r="BU2751" s="125"/>
      <c r="BV2751" s="125"/>
      <c r="BW2751" s="125"/>
      <c r="BX2751" s="126"/>
      <c r="BY2751" s="126"/>
      <c r="BZ2751" s="126"/>
      <c r="CA2751" s="125"/>
      <c r="CB2751" s="125"/>
    </row>
    <row r="2752" spans="1:80" x14ac:dyDescent="0.3">
      <c r="A2752" s="65"/>
      <c r="B2752" s="65"/>
      <c r="C2752" s="65"/>
      <c r="D2752" s="65"/>
      <c r="E2752" s="65"/>
      <c r="F2752" s="65"/>
      <c r="G2752" s="65"/>
      <c r="H2752" s="65"/>
      <c r="I2752" s="65"/>
      <c r="J2752" s="65"/>
      <c r="K2752" s="65"/>
      <c r="L2752" s="65"/>
      <c r="M2752" s="99"/>
      <c r="N2752" s="66"/>
      <c r="O2752" s="99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5"/>
      <c r="AC2752" s="128"/>
      <c r="AD2752" s="127"/>
      <c r="AE2752" s="126"/>
      <c r="AF2752" s="126"/>
      <c r="AG2752" s="126"/>
      <c r="AH2752" s="125"/>
      <c r="AI2752" s="125"/>
      <c r="AJ2752" s="125"/>
      <c r="AK2752" s="125"/>
      <c r="AL2752" s="125"/>
      <c r="AM2752" s="125"/>
      <c r="AN2752" s="125"/>
      <c r="AO2752" s="66"/>
      <c r="AP2752" s="125"/>
      <c r="AQ2752" s="125"/>
      <c r="AR2752" s="125"/>
      <c r="AS2752" s="125"/>
      <c r="AT2752" s="125"/>
      <c r="AU2752" s="125"/>
      <c r="AV2752" s="125"/>
      <c r="AW2752" s="126"/>
      <c r="AX2752" s="126"/>
      <c r="AY2752" s="126"/>
      <c r="AZ2752" s="125"/>
      <c r="BA2752" s="125"/>
      <c r="BB2752" s="65"/>
      <c r="BC2752" s="65"/>
      <c r="BD2752" s="128"/>
      <c r="BE2752" s="127"/>
      <c r="BF2752" s="126"/>
      <c r="BG2752" s="126"/>
      <c r="BH2752" s="126"/>
      <c r="BI2752" s="125"/>
      <c r="BJ2752" s="125"/>
      <c r="BK2752" s="125"/>
      <c r="BL2752" s="125"/>
      <c r="BM2752" s="125"/>
      <c r="BN2752" s="125"/>
      <c r="BO2752" s="129"/>
      <c r="BP2752" s="66"/>
      <c r="BQ2752" s="129"/>
      <c r="BR2752" s="125"/>
      <c r="BS2752" s="125"/>
      <c r="BT2752" s="125"/>
      <c r="BU2752" s="125"/>
      <c r="BV2752" s="125"/>
      <c r="BW2752" s="125"/>
      <c r="BX2752" s="126"/>
      <c r="BY2752" s="126"/>
      <c r="BZ2752" s="126"/>
      <c r="CA2752" s="125"/>
      <c r="CB2752" s="125"/>
    </row>
    <row r="2753" spans="1:80" x14ac:dyDescent="0.3">
      <c r="A2753" s="65"/>
      <c r="B2753" s="65"/>
      <c r="C2753" s="65"/>
      <c r="D2753" s="65"/>
      <c r="E2753" s="65"/>
      <c r="F2753" s="65"/>
      <c r="G2753" s="65"/>
      <c r="H2753" s="65"/>
      <c r="I2753" s="65"/>
      <c r="J2753" s="65"/>
      <c r="K2753" s="65"/>
      <c r="L2753" s="65"/>
      <c r="M2753" s="99"/>
      <c r="N2753" s="66"/>
      <c r="O2753" s="99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5"/>
      <c r="AC2753" s="128"/>
      <c r="AD2753" s="127"/>
      <c r="AE2753" s="126"/>
      <c r="AF2753" s="126"/>
      <c r="AG2753" s="126"/>
      <c r="AH2753" s="125"/>
      <c r="AI2753" s="125"/>
      <c r="AJ2753" s="125"/>
      <c r="AK2753" s="125"/>
      <c r="AL2753" s="125"/>
      <c r="AM2753" s="125"/>
      <c r="AN2753" s="125"/>
      <c r="AO2753" s="66"/>
      <c r="AP2753" s="125"/>
      <c r="AQ2753" s="125"/>
      <c r="AR2753" s="125"/>
      <c r="AS2753" s="125"/>
      <c r="AT2753" s="125"/>
      <c r="AU2753" s="125"/>
      <c r="AV2753" s="125"/>
      <c r="AW2753" s="126"/>
      <c r="AX2753" s="126"/>
      <c r="AY2753" s="126"/>
      <c r="AZ2753" s="125"/>
      <c r="BA2753" s="125"/>
      <c r="BB2753" s="65"/>
      <c r="BC2753" s="65"/>
      <c r="BD2753" s="128"/>
      <c r="BE2753" s="127"/>
      <c r="BF2753" s="126"/>
      <c r="BG2753" s="126"/>
      <c r="BH2753" s="126"/>
      <c r="BI2753" s="125"/>
      <c r="BJ2753" s="125"/>
      <c r="BK2753" s="125"/>
      <c r="BL2753" s="125"/>
      <c r="BM2753" s="125"/>
      <c r="BN2753" s="125"/>
      <c r="BO2753" s="129"/>
      <c r="BP2753" s="66"/>
      <c r="BQ2753" s="129"/>
      <c r="BR2753" s="125"/>
      <c r="BS2753" s="125"/>
      <c r="BT2753" s="125"/>
      <c r="BU2753" s="125"/>
      <c r="BV2753" s="125"/>
      <c r="BW2753" s="125"/>
      <c r="BX2753" s="126"/>
      <c r="BY2753" s="126"/>
      <c r="BZ2753" s="126"/>
      <c r="CA2753" s="125"/>
      <c r="CB2753" s="125"/>
    </row>
    <row r="2754" spans="1:80" x14ac:dyDescent="0.3">
      <c r="A2754" s="65"/>
      <c r="B2754" s="68"/>
      <c r="C2754" s="68"/>
      <c r="D2754" s="68"/>
      <c r="E2754" s="68"/>
      <c r="F2754" s="68"/>
      <c r="G2754" s="68"/>
      <c r="H2754" s="68"/>
      <c r="I2754" s="68"/>
      <c r="J2754" s="68"/>
      <c r="K2754" s="68"/>
      <c r="L2754" s="68"/>
      <c r="M2754" s="87"/>
      <c r="N2754" s="68"/>
      <c r="O2754" s="87"/>
      <c r="P2754" s="68"/>
      <c r="Q2754" s="68"/>
      <c r="R2754" s="68"/>
      <c r="S2754" s="68"/>
      <c r="T2754" s="68"/>
      <c r="U2754" s="68"/>
      <c r="V2754" s="68"/>
      <c r="W2754" s="68"/>
      <c r="X2754" s="68"/>
      <c r="Y2754" s="68"/>
      <c r="Z2754" s="68"/>
      <c r="AA2754" s="65"/>
      <c r="AB2754" s="65"/>
      <c r="AC2754" s="128"/>
      <c r="AD2754" s="127"/>
      <c r="AE2754" s="126"/>
      <c r="AF2754" s="126"/>
      <c r="AG2754" s="126"/>
      <c r="AH2754" s="125"/>
      <c r="AI2754" s="125"/>
      <c r="AJ2754" s="125"/>
      <c r="AK2754" s="125"/>
      <c r="AL2754" s="125"/>
      <c r="AM2754" s="125"/>
      <c r="AN2754" s="125"/>
      <c r="AO2754" s="66"/>
      <c r="AP2754" s="125"/>
      <c r="AQ2754" s="125"/>
      <c r="AR2754" s="125"/>
      <c r="AS2754" s="125"/>
      <c r="AT2754" s="125"/>
      <c r="AU2754" s="125"/>
      <c r="AV2754" s="125"/>
      <c r="AW2754" s="126"/>
      <c r="AX2754" s="126"/>
      <c r="AY2754" s="126"/>
      <c r="AZ2754" s="125"/>
      <c r="BA2754" s="125"/>
      <c r="BB2754" s="65"/>
      <c r="BC2754" s="65"/>
      <c r="BD2754" s="128"/>
      <c r="BE2754" s="127"/>
      <c r="BF2754" s="126"/>
      <c r="BG2754" s="126"/>
      <c r="BH2754" s="126"/>
      <c r="BI2754" s="125"/>
      <c r="BJ2754" s="125"/>
      <c r="BK2754" s="125"/>
      <c r="BL2754" s="125"/>
      <c r="BM2754" s="125"/>
      <c r="BN2754" s="125"/>
      <c r="BO2754" s="129"/>
      <c r="BP2754" s="66"/>
      <c r="BQ2754" s="129"/>
      <c r="BR2754" s="125"/>
      <c r="BS2754" s="125"/>
      <c r="BT2754" s="125"/>
      <c r="BU2754" s="125"/>
      <c r="BV2754" s="125"/>
      <c r="BW2754" s="125"/>
      <c r="BX2754" s="126"/>
      <c r="BY2754" s="126"/>
      <c r="BZ2754" s="126"/>
      <c r="CA2754" s="125"/>
      <c r="CB2754" s="125"/>
    </row>
    <row r="2755" spans="1:80" x14ac:dyDescent="0.3">
      <c r="A2755" s="65"/>
      <c r="B2755" s="70"/>
      <c r="C2755" s="70"/>
      <c r="D2755" s="71"/>
      <c r="E2755" s="71"/>
      <c r="F2755" s="71"/>
      <c r="G2755" s="70"/>
      <c r="H2755" s="70"/>
      <c r="I2755" s="70"/>
      <c r="J2755" s="70"/>
      <c r="K2755" s="70"/>
      <c r="L2755" s="70"/>
      <c r="M2755" s="70"/>
      <c r="N2755" s="194"/>
      <c r="O2755" s="80"/>
      <c r="P2755" s="75"/>
      <c r="Q2755" s="75"/>
      <c r="R2755" s="75"/>
      <c r="S2755" s="75"/>
      <c r="T2755" s="75"/>
      <c r="U2755" s="75"/>
      <c r="V2755" s="74"/>
      <c r="W2755" s="74"/>
      <c r="X2755" s="74"/>
      <c r="Y2755" s="73"/>
      <c r="Z2755" s="72"/>
      <c r="AA2755" s="65"/>
      <c r="AB2755" s="65"/>
      <c r="AC2755" s="128"/>
      <c r="AD2755" s="127"/>
      <c r="AE2755" s="126"/>
      <c r="AF2755" s="126"/>
      <c r="AG2755" s="126"/>
      <c r="AH2755" s="125"/>
      <c r="AI2755" s="125"/>
      <c r="AJ2755" s="125"/>
      <c r="AK2755" s="125"/>
      <c r="AL2755" s="125"/>
      <c r="AM2755" s="125"/>
      <c r="AN2755" s="125"/>
      <c r="AO2755" s="66"/>
      <c r="AP2755" s="125"/>
      <c r="AQ2755" s="125"/>
      <c r="AR2755" s="125"/>
      <c r="AS2755" s="125"/>
      <c r="AT2755" s="125"/>
      <c r="AU2755" s="125"/>
      <c r="AV2755" s="125"/>
      <c r="AW2755" s="126"/>
      <c r="AX2755" s="126"/>
      <c r="AY2755" s="126"/>
      <c r="AZ2755" s="125"/>
      <c r="BA2755" s="125"/>
      <c r="BB2755" s="65"/>
      <c r="BC2755" s="65"/>
      <c r="BD2755" s="128"/>
      <c r="BE2755" s="127"/>
      <c r="BF2755" s="126"/>
      <c r="BG2755" s="126"/>
      <c r="BH2755" s="126"/>
      <c r="BI2755" s="125"/>
      <c r="BJ2755" s="125"/>
      <c r="BK2755" s="125"/>
      <c r="BL2755" s="125"/>
      <c r="BM2755" s="125"/>
      <c r="BN2755" s="125"/>
      <c r="BO2755" s="129"/>
      <c r="BP2755" s="66"/>
      <c r="BQ2755" s="129"/>
      <c r="BR2755" s="125"/>
      <c r="BS2755" s="125"/>
      <c r="BT2755" s="125"/>
      <c r="BU2755" s="125"/>
      <c r="BV2755" s="125"/>
      <c r="BW2755" s="125"/>
      <c r="BX2755" s="126"/>
      <c r="BY2755" s="126"/>
      <c r="BZ2755" s="126"/>
      <c r="CA2755" s="125"/>
      <c r="CB2755" s="125"/>
    </row>
    <row r="2756" spans="1:80" x14ac:dyDescent="0.3">
      <c r="A2756" s="65"/>
      <c r="B2756" s="70"/>
      <c r="C2756" s="70"/>
      <c r="D2756" s="71"/>
      <c r="E2756" s="71"/>
      <c r="F2756" s="71"/>
      <c r="G2756" s="70"/>
      <c r="H2756" s="70"/>
      <c r="I2756" s="70"/>
      <c r="J2756" s="70"/>
      <c r="K2756" s="70"/>
      <c r="L2756" s="70"/>
      <c r="M2756" s="70"/>
      <c r="N2756" s="194"/>
      <c r="O2756" s="80"/>
      <c r="P2756" s="75"/>
      <c r="Q2756" s="75"/>
      <c r="R2756" s="75"/>
      <c r="S2756" s="75"/>
      <c r="T2756" s="75"/>
      <c r="U2756" s="75"/>
      <c r="V2756" s="74"/>
      <c r="W2756" s="74"/>
      <c r="X2756" s="74"/>
      <c r="Y2756" s="73"/>
      <c r="Z2756" s="72"/>
      <c r="AA2756" s="65"/>
      <c r="AB2756" s="65"/>
      <c r="AC2756" s="128"/>
      <c r="AD2756" s="127"/>
      <c r="AE2756" s="126"/>
      <c r="AF2756" s="126"/>
      <c r="AG2756" s="126"/>
      <c r="AH2756" s="125"/>
      <c r="AI2756" s="125"/>
      <c r="AJ2756" s="125"/>
      <c r="AK2756" s="125"/>
      <c r="AL2756" s="125"/>
      <c r="AM2756" s="125"/>
      <c r="AN2756" s="125"/>
      <c r="AO2756" s="66"/>
      <c r="AP2756" s="125"/>
      <c r="AQ2756" s="125"/>
      <c r="AR2756" s="125"/>
      <c r="AS2756" s="125"/>
      <c r="AT2756" s="125"/>
      <c r="AU2756" s="125"/>
      <c r="AV2756" s="125"/>
      <c r="AW2756" s="126"/>
      <c r="AX2756" s="126"/>
      <c r="AY2756" s="126"/>
      <c r="AZ2756" s="125"/>
      <c r="BA2756" s="125"/>
      <c r="BB2756" s="65"/>
      <c r="BC2756" s="65"/>
      <c r="BD2756" s="128"/>
      <c r="BE2756" s="127"/>
      <c r="BF2756" s="126"/>
      <c r="BG2756" s="126"/>
      <c r="BH2756" s="126"/>
      <c r="BI2756" s="125"/>
      <c r="BJ2756" s="125"/>
      <c r="BK2756" s="125"/>
      <c r="BL2756" s="125"/>
      <c r="BM2756" s="125"/>
      <c r="BN2756" s="125"/>
      <c r="BO2756" s="129"/>
      <c r="BP2756" s="66"/>
      <c r="BQ2756" s="129"/>
      <c r="BR2756" s="125"/>
      <c r="BS2756" s="125"/>
      <c r="BT2756" s="125"/>
      <c r="BU2756" s="125"/>
      <c r="BV2756" s="125"/>
      <c r="BW2756" s="125"/>
      <c r="BX2756" s="126"/>
      <c r="BY2756" s="126"/>
      <c r="BZ2756" s="126"/>
      <c r="CA2756" s="125"/>
      <c r="CB2756" s="125"/>
    </row>
    <row r="2757" spans="1:80" x14ac:dyDescent="0.3">
      <c r="A2757" s="65"/>
      <c r="B2757" s="70"/>
      <c r="C2757" s="70"/>
      <c r="D2757" s="71"/>
      <c r="E2757" s="71"/>
      <c r="F2757" s="71"/>
      <c r="G2757" s="70"/>
      <c r="H2757" s="70"/>
      <c r="I2757" s="70"/>
      <c r="J2757" s="70"/>
      <c r="K2757" s="70"/>
      <c r="L2757" s="70"/>
      <c r="M2757" s="70"/>
      <c r="N2757" s="194"/>
      <c r="O2757" s="80"/>
      <c r="P2757" s="75"/>
      <c r="Q2757" s="75"/>
      <c r="R2757" s="75"/>
      <c r="S2757" s="75"/>
      <c r="T2757" s="75"/>
      <c r="U2757" s="75"/>
      <c r="V2757" s="74"/>
      <c r="W2757" s="74"/>
      <c r="X2757" s="74"/>
      <c r="Y2757" s="73"/>
      <c r="Z2757" s="72"/>
      <c r="AA2757" s="65"/>
      <c r="AB2757" s="65"/>
      <c r="AC2757" s="128"/>
      <c r="AD2757" s="127"/>
      <c r="AE2757" s="126"/>
      <c r="AF2757" s="126"/>
      <c r="AG2757" s="126"/>
      <c r="AH2757" s="125"/>
      <c r="AI2757" s="125"/>
      <c r="AJ2757" s="125"/>
      <c r="AK2757" s="125"/>
      <c r="AL2757" s="125"/>
      <c r="AM2757" s="125"/>
      <c r="AN2757" s="125"/>
      <c r="AO2757" s="66"/>
      <c r="AP2757" s="125"/>
      <c r="AQ2757" s="125"/>
      <c r="AR2757" s="125"/>
      <c r="AS2757" s="125"/>
      <c r="AT2757" s="125"/>
      <c r="AU2757" s="125"/>
      <c r="AV2757" s="125"/>
      <c r="AW2757" s="126"/>
      <c r="AX2757" s="126"/>
      <c r="AY2757" s="126"/>
      <c r="AZ2757" s="125"/>
      <c r="BA2757" s="125"/>
      <c r="BB2757" s="65"/>
      <c r="BC2757" s="65"/>
      <c r="BD2757" s="128"/>
      <c r="BE2757" s="127"/>
      <c r="BF2757" s="126"/>
      <c r="BG2757" s="126"/>
      <c r="BH2757" s="126"/>
      <c r="BI2757" s="125"/>
      <c r="BJ2757" s="125"/>
      <c r="BK2757" s="125"/>
      <c r="BL2757" s="125"/>
      <c r="BM2757" s="125"/>
      <c r="BN2757" s="125"/>
      <c r="BO2757" s="129"/>
      <c r="BP2757" s="66"/>
      <c r="BQ2757" s="129"/>
      <c r="BR2757" s="125"/>
      <c r="BS2757" s="125"/>
      <c r="BT2757" s="125"/>
      <c r="BU2757" s="125"/>
      <c r="BV2757" s="125"/>
      <c r="BW2757" s="125"/>
      <c r="BX2757" s="126"/>
      <c r="BY2757" s="126"/>
      <c r="BZ2757" s="126"/>
      <c r="CA2757" s="125"/>
      <c r="CB2757" s="125"/>
    </row>
    <row r="2758" spans="1:80" x14ac:dyDescent="0.3">
      <c r="A2758" s="65"/>
      <c r="B2758" s="70"/>
      <c r="C2758" s="70"/>
      <c r="D2758" s="71"/>
      <c r="E2758" s="71"/>
      <c r="F2758" s="71"/>
      <c r="G2758" s="70"/>
      <c r="H2758" s="70"/>
      <c r="I2758" s="70"/>
      <c r="J2758" s="70"/>
      <c r="K2758" s="70"/>
      <c r="L2758" s="70"/>
      <c r="M2758" s="70"/>
      <c r="N2758" s="194"/>
      <c r="O2758" s="80"/>
      <c r="P2758" s="75"/>
      <c r="Q2758" s="75"/>
      <c r="R2758" s="75"/>
      <c r="S2758" s="75"/>
      <c r="T2758" s="75"/>
      <c r="U2758" s="75"/>
      <c r="V2758" s="74"/>
      <c r="W2758" s="74"/>
      <c r="X2758" s="74"/>
      <c r="Y2758" s="73"/>
      <c r="Z2758" s="72"/>
      <c r="AA2758" s="65"/>
      <c r="AB2758" s="65"/>
      <c r="AC2758" s="128"/>
      <c r="AD2758" s="127"/>
      <c r="AE2758" s="126"/>
      <c r="AF2758" s="126"/>
      <c r="AG2758" s="126"/>
      <c r="AH2758" s="125"/>
      <c r="AI2758" s="125"/>
      <c r="AJ2758" s="125"/>
      <c r="AK2758" s="125"/>
      <c r="AL2758" s="125"/>
      <c r="AM2758" s="125"/>
      <c r="AN2758" s="125"/>
      <c r="AO2758" s="66"/>
      <c r="AP2758" s="125"/>
      <c r="AQ2758" s="125"/>
      <c r="AR2758" s="125"/>
      <c r="AS2758" s="125"/>
      <c r="AT2758" s="125"/>
      <c r="AU2758" s="125"/>
      <c r="AV2758" s="125"/>
      <c r="AW2758" s="126"/>
      <c r="AX2758" s="126"/>
      <c r="AY2758" s="126"/>
      <c r="AZ2758" s="125"/>
      <c r="BA2758" s="125"/>
      <c r="BB2758" s="65"/>
      <c r="BC2758" s="65"/>
      <c r="BD2758" s="128"/>
      <c r="BE2758" s="127"/>
      <c r="BF2758" s="126"/>
      <c r="BG2758" s="126"/>
      <c r="BH2758" s="126"/>
      <c r="BI2758" s="125"/>
      <c r="BJ2758" s="125"/>
      <c r="BK2758" s="125"/>
      <c r="BL2758" s="125"/>
      <c r="BM2758" s="125"/>
      <c r="BN2758" s="125"/>
      <c r="BO2758" s="129"/>
      <c r="BP2758" s="66"/>
      <c r="BQ2758" s="129"/>
      <c r="BR2758" s="125"/>
      <c r="BS2758" s="125"/>
      <c r="BT2758" s="125"/>
      <c r="BU2758" s="125"/>
      <c r="BV2758" s="125"/>
      <c r="BW2758" s="125"/>
      <c r="BX2758" s="126"/>
      <c r="BY2758" s="126"/>
      <c r="BZ2758" s="126"/>
      <c r="CA2758" s="125"/>
      <c r="CB2758" s="125"/>
    </row>
    <row r="2759" spans="1:80" x14ac:dyDescent="0.3">
      <c r="A2759" s="65"/>
      <c r="B2759" s="70"/>
      <c r="C2759" s="70"/>
      <c r="D2759" s="71"/>
      <c r="E2759" s="71"/>
      <c r="F2759" s="71"/>
      <c r="G2759" s="70"/>
      <c r="H2759" s="70"/>
      <c r="I2759" s="70"/>
      <c r="J2759" s="70"/>
      <c r="K2759" s="70"/>
      <c r="L2759" s="70"/>
      <c r="M2759" s="70"/>
      <c r="N2759" s="194"/>
      <c r="O2759" s="80"/>
      <c r="P2759" s="75"/>
      <c r="Q2759" s="75"/>
      <c r="R2759" s="75"/>
      <c r="S2759" s="75"/>
      <c r="T2759" s="75"/>
      <c r="U2759" s="75"/>
      <c r="V2759" s="74"/>
      <c r="W2759" s="74"/>
      <c r="X2759" s="74"/>
      <c r="Y2759" s="73"/>
      <c r="Z2759" s="72"/>
      <c r="AA2759" s="65"/>
      <c r="AB2759" s="65"/>
      <c r="AC2759" s="128"/>
      <c r="AD2759" s="127"/>
      <c r="AE2759" s="126"/>
      <c r="AF2759" s="126"/>
      <c r="AG2759" s="126"/>
      <c r="AH2759" s="125"/>
      <c r="AI2759" s="125"/>
      <c r="AJ2759" s="125"/>
      <c r="AK2759" s="125"/>
      <c r="AL2759" s="125"/>
      <c r="AM2759" s="125"/>
      <c r="AN2759" s="125"/>
      <c r="AO2759" s="66"/>
      <c r="AP2759" s="125"/>
      <c r="AQ2759" s="125"/>
      <c r="AR2759" s="125"/>
      <c r="AS2759" s="125"/>
      <c r="AT2759" s="125"/>
      <c r="AU2759" s="125"/>
      <c r="AV2759" s="125"/>
      <c r="AW2759" s="126"/>
      <c r="AX2759" s="126"/>
      <c r="AY2759" s="126"/>
      <c r="AZ2759" s="125"/>
      <c r="BA2759" s="125"/>
      <c r="BB2759" s="65"/>
      <c r="BC2759" s="65"/>
      <c r="BD2759" s="128"/>
      <c r="BE2759" s="127"/>
      <c r="BF2759" s="126"/>
      <c r="BG2759" s="126"/>
      <c r="BH2759" s="126"/>
      <c r="BI2759" s="125"/>
      <c r="BJ2759" s="125"/>
      <c r="BK2759" s="125"/>
      <c r="BL2759" s="125"/>
      <c r="BM2759" s="125"/>
      <c r="BN2759" s="125"/>
      <c r="BO2759" s="129"/>
      <c r="BP2759" s="66"/>
      <c r="BQ2759" s="129"/>
      <c r="BR2759" s="125"/>
      <c r="BS2759" s="125"/>
      <c r="BT2759" s="125"/>
      <c r="BU2759" s="125"/>
      <c r="BV2759" s="125"/>
      <c r="BW2759" s="125"/>
      <c r="BX2759" s="126"/>
      <c r="BY2759" s="126"/>
      <c r="BZ2759" s="126"/>
      <c r="CA2759" s="125"/>
      <c r="CB2759" s="125"/>
    </row>
    <row r="2760" spans="1:80" x14ac:dyDescent="0.3">
      <c r="A2760" s="65"/>
      <c r="B2760" s="70"/>
      <c r="C2760" s="70"/>
      <c r="D2760" s="71"/>
      <c r="E2760" s="71"/>
      <c r="F2760" s="71"/>
      <c r="G2760" s="70"/>
      <c r="H2760" s="70"/>
      <c r="I2760" s="70"/>
      <c r="J2760" s="70"/>
      <c r="K2760" s="70"/>
      <c r="L2760" s="70"/>
      <c r="M2760" s="70"/>
      <c r="N2760" s="194"/>
      <c r="O2760" s="80"/>
      <c r="P2760" s="75"/>
      <c r="Q2760" s="75"/>
      <c r="R2760" s="75"/>
      <c r="S2760" s="75"/>
      <c r="T2760" s="75"/>
      <c r="U2760" s="75"/>
      <c r="V2760" s="74"/>
      <c r="W2760" s="74"/>
      <c r="X2760" s="74"/>
      <c r="Y2760" s="73"/>
      <c r="Z2760" s="72"/>
      <c r="AA2760" s="65"/>
      <c r="AB2760" s="65"/>
      <c r="AC2760" s="128"/>
      <c r="AD2760" s="127"/>
      <c r="AE2760" s="126"/>
      <c r="AF2760" s="126"/>
      <c r="AG2760" s="126"/>
      <c r="AH2760" s="125"/>
      <c r="AI2760" s="125"/>
      <c r="AJ2760" s="125"/>
      <c r="AK2760" s="125"/>
      <c r="AL2760" s="125"/>
      <c r="AM2760" s="125"/>
      <c r="AN2760" s="125"/>
      <c r="AO2760" s="66"/>
      <c r="AP2760" s="125"/>
      <c r="AQ2760" s="125"/>
      <c r="AR2760" s="125"/>
      <c r="AS2760" s="125"/>
      <c r="AT2760" s="125"/>
      <c r="AU2760" s="125"/>
      <c r="AV2760" s="125"/>
      <c r="AW2760" s="126"/>
      <c r="AX2760" s="126"/>
      <c r="AY2760" s="126"/>
      <c r="AZ2760" s="125"/>
      <c r="BA2760" s="125"/>
      <c r="BB2760" s="65"/>
      <c r="BC2760" s="65"/>
      <c r="BD2760" s="128"/>
      <c r="BE2760" s="127"/>
      <c r="BF2760" s="126"/>
      <c r="BG2760" s="126"/>
      <c r="BH2760" s="126"/>
      <c r="BI2760" s="125"/>
      <c r="BJ2760" s="125"/>
      <c r="BK2760" s="125"/>
      <c r="BL2760" s="125"/>
      <c r="BM2760" s="125"/>
      <c r="BN2760" s="125"/>
      <c r="BO2760" s="129"/>
      <c r="BP2760" s="66"/>
      <c r="BQ2760" s="129"/>
      <c r="BR2760" s="125"/>
      <c r="BS2760" s="125"/>
      <c r="BT2760" s="125"/>
      <c r="BU2760" s="125"/>
      <c r="BV2760" s="125"/>
      <c r="BW2760" s="125"/>
      <c r="BX2760" s="126"/>
      <c r="BY2760" s="126"/>
      <c r="BZ2760" s="126"/>
      <c r="CA2760" s="125"/>
      <c r="CB2760" s="125"/>
    </row>
    <row r="2761" spans="1:80" x14ac:dyDescent="0.3">
      <c r="A2761" s="65"/>
      <c r="B2761" s="70"/>
      <c r="C2761" s="70"/>
      <c r="D2761" s="71"/>
      <c r="E2761" s="71"/>
      <c r="F2761" s="71"/>
      <c r="G2761" s="70"/>
      <c r="H2761" s="70"/>
      <c r="I2761" s="70"/>
      <c r="J2761" s="70"/>
      <c r="K2761" s="70"/>
      <c r="L2761" s="70"/>
      <c r="M2761" s="70"/>
      <c r="N2761" s="194"/>
      <c r="O2761" s="80"/>
      <c r="P2761" s="75"/>
      <c r="Q2761" s="75"/>
      <c r="R2761" s="75"/>
      <c r="S2761" s="75"/>
      <c r="T2761" s="75"/>
      <c r="U2761" s="75"/>
      <c r="V2761" s="74"/>
      <c r="W2761" s="74"/>
      <c r="X2761" s="74"/>
      <c r="Y2761" s="73"/>
      <c r="Z2761" s="72"/>
      <c r="AA2761" s="65"/>
      <c r="AB2761" s="65"/>
      <c r="AC2761" s="128"/>
      <c r="AD2761" s="127"/>
      <c r="AE2761" s="126"/>
      <c r="AF2761" s="126"/>
      <c r="AG2761" s="126"/>
      <c r="AH2761" s="125"/>
      <c r="AI2761" s="125"/>
      <c r="AJ2761" s="125"/>
      <c r="AK2761" s="125"/>
      <c r="AL2761" s="125"/>
      <c r="AM2761" s="125"/>
      <c r="AN2761" s="125"/>
      <c r="AO2761" s="66"/>
      <c r="AP2761" s="125"/>
      <c r="AQ2761" s="125"/>
      <c r="AR2761" s="125"/>
      <c r="AS2761" s="125"/>
      <c r="AT2761" s="125"/>
      <c r="AU2761" s="125"/>
      <c r="AV2761" s="125"/>
      <c r="AW2761" s="126"/>
      <c r="AX2761" s="126"/>
      <c r="AY2761" s="126"/>
      <c r="AZ2761" s="125"/>
      <c r="BA2761" s="125"/>
      <c r="BB2761" s="65"/>
      <c r="BC2761" s="65"/>
      <c r="BD2761" s="128"/>
      <c r="BE2761" s="127"/>
      <c r="BF2761" s="126"/>
      <c r="BG2761" s="126"/>
      <c r="BH2761" s="126"/>
      <c r="BI2761" s="125"/>
      <c r="BJ2761" s="125"/>
      <c r="BK2761" s="125"/>
      <c r="BL2761" s="125"/>
      <c r="BM2761" s="125"/>
      <c r="BN2761" s="125"/>
      <c r="BO2761" s="129"/>
      <c r="BP2761" s="66"/>
      <c r="BQ2761" s="129"/>
      <c r="BR2761" s="125"/>
      <c r="BS2761" s="125"/>
      <c r="BT2761" s="125"/>
      <c r="BU2761" s="125"/>
      <c r="BV2761" s="125"/>
      <c r="BW2761" s="125"/>
      <c r="BX2761" s="126"/>
      <c r="BY2761" s="126"/>
      <c r="BZ2761" s="126"/>
      <c r="CA2761" s="125"/>
      <c r="CB2761" s="125"/>
    </row>
    <row r="2762" spans="1:80" x14ac:dyDescent="0.3">
      <c r="A2762" s="65"/>
      <c r="B2762" s="70"/>
      <c r="C2762" s="70"/>
      <c r="D2762" s="71"/>
      <c r="E2762" s="71"/>
      <c r="F2762" s="71"/>
      <c r="G2762" s="70"/>
      <c r="H2762" s="70"/>
      <c r="I2762" s="70"/>
      <c r="J2762" s="70"/>
      <c r="K2762" s="70"/>
      <c r="L2762" s="70"/>
      <c r="M2762" s="70"/>
      <c r="N2762" s="194"/>
      <c r="O2762" s="80"/>
      <c r="P2762" s="75"/>
      <c r="Q2762" s="75"/>
      <c r="R2762" s="75"/>
      <c r="S2762" s="75"/>
      <c r="T2762" s="75"/>
      <c r="U2762" s="75"/>
      <c r="V2762" s="74"/>
      <c r="W2762" s="74"/>
      <c r="X2762" s="74"/>
      <c r="Y2762" s="73"/>
      <c r="Z2762" s="72"/>
      <c r="AA2762" s="65"/>
      <c r="AB2762" s="65"/>
      <c r="AC2762" s="65"/>
      <c r="AD2762" s="65"/>
      <c r="AE2762" s="65"/>
      <c r="AF2762" s="65"/>
      <c r="AG2762" s="65"/>
      <c r="AH2762" s="65"/>
      <c r="AI2762" s="65"/>
      <c r="AJ2762" s="65"/>
      <c r="AK2762" s="65"/>
      <c r="AL2762" s="65"/>
      <c r="AM2762" s="65"/>
      <c r="AN2762" s="125"/>
      <c r="AO2762" s="66"/>
      <c r="AP2762" s="125"/>
      <c r="AQ2762" s="65"/>
      <c r="AR2762" s="65"/>
      <c r="AS2762" s="65"/>
      <c r="AT2762" s="65"/>
      <c r="AU2762" s="65"/>
      <c r="AV2762" s="65"/>
      <c r="AW2762" s="65"/>
      <c r="AX2762" s="65"/>
      <c r="AY2762" s="65"/>
      <c r="AZ2762" s="65"/>
      <c r="BA2762" s="65"/>
      <c r="BB2762" s="65"/>
      <c r="BC2762" s="65"/>
      <c r="BD2762" s="65"/>
      <c r="BE2762" s="65"/>
      <c r="BF2762" s="65"/>
      <c r="BG2762" s="65"/>
      <c r="BH2762" s="65"/>
      <c r="BI2762" s="65"/>
      <c r="BJ2762" s="65"/>
      <c r="BK2762" s="65"/>
      <c r="BL2762" s="65"/>
      <c r="BM2762" s="65"/>
      <c r="BN2762" s="65"/>
      <c r="BO2762" s="65"/>
      <c r="BP2762" s="66"/>
      <c r="BQ2762" s="65"/>
      <c r="BR2762" s="65"/>
      <c r="BS2762" s="65"/>
      <c r="BT2762" s="65"/>
      <c r="BU2762" s="65"/>
      <c r="BV2762" s="65"/>
      <c r="BW2762" s="65"/>
      <c r="BX2762" s="65"/>
      <c r="BY2762" s="65"/>
      <c r="BZ2762" s="65"/>
      <c r="CA2762" s="65"/>
      <c r="CB2762" s="65"/>
    </row>
    <row r="2763" spans="1:80" x14ac:dyDescent="0.3">
      <c r="A2763" s="65"/>
      <c r="B2763" s="70"/>
      <c r="C2763" s="70"/>
      <c r="D2763" s="71"/>
      <c r="E2763" s="71"/>
      <c r="F2763" s="71"/>
      <c r="G2763" s="70"/>
      <c r="H2763" s="70"/>
      <c r="I2763" s="70"/>
      <c r="J2763" s="70"/>
      <c r="K2763" s="70"/>
      <c r="L2763" s="70"/>
      <c r="M2763" s="70"/>
      <c r="N2763" s="194"/>
      <c r="O2763" s="80"/>
      <c r="P2763" s="75"/>
      <c r="Q2763" s="75"/>
      <c r="R2763" s="75"/>
      <c r="S2763" s="75"/>
      <c r="T2763" s="75"/>
      <c r="U2763" s="75"/>
      <c r="V2763" s="74"/>
      <c r="W2763" s="74"/>
      <c r="X2763" s="74"/>
      <c r="Y2763" s="73"/>
      <c r="Z2763" s="72"/>
      <c r="AA2763" s="65"/>
      <c r="AB2763" s="65"/>
      <c r="AC2763" s="82"/>
      <c r="AD2763" s="82"/>
      <c r="AE2763" s="82"/>
      <c r="AF2763" s="82"/>
      <c r="AG2763" s="82"/>
      <c r="AH2763" s="82"/>
      <c r="AI2763" s="82"/>
      <c r="AJ2763" s="82"/>
      <c r="AK2763" s="82"/>
      <c r="AL2763" s="82"/>
      <c r="AM2763" s="82"/>
      <c r="AN2763" s="114"/>
      <c r="AO2763" s="82"/>
      <c r="AP2763" s="114"/>
      <c r="AQ2763" s="82"/>
      <c r="AR2763" s="82"/>
      <c r="AS2763" s="82"/>
      <c r="AT2763" s="82"/>
      <c r="AU2763" s="82"/>
      <c r="AV2763" s="82"/>
      <c r="AW2763" s="82"/>
      <c r="AX2763" s="82"/>
      <c r="AY2763" s="82"/>
      <c r="AZ2763" s="82"/>
      <c r="BA2763" s="82"/>
      <c r="BB2763" s="65"/>
      <c r="BC2763" s="65"/>
      <c r="BD2763" s="82"/>
      <c r="BE2763" s="82"/>
      <c r="BF2763" s="82"/>
      <c r="BG2763" s="82"/>
      <c r="BH2763" s="82"/>
      <c r="BI2763" s="82"/>
      <c r="BJ2763" s="82"/>
      <c r="BK2763" s="82"/>
      <c r="BL2763" s="82"/>
      <c r="BM2763" s="82"/>
      <c r="BN2763" s="82"/>
      <c r="BO2763" s="82"/>
      <c r="BP2763" s="82"/>
      <c r="BQ2763" s="82"/>
      <c r="BR2763" s="82"/>
      <c r="BS2763" s="82"/>
      <c r="BT2763" s="82"/>
      <c r="BU2763" s="82"/>
      <c r="BV2763" s="82"/>
      <c r="BW2763" s="82"/>
      <c r="BX2763" s="82"/>
      <c r="BY2763" s="82"/>
      <c r="BZ2763" s="82"/>
      <c r="CA2763" s="82"/>
      <c r="CB2763" s="82"/>
    </row>
    <row r="2764" spans="1:80" x14ac:dyDescent="0.3">
      <c r="A2764" s="65"/>
      <c r="B2764" s="70"/>
      <c r="C2764" s="70"/>
      <c r="D2764" s="71"/>
      <c r="E2764" s="71"/>
      <c r="F2764" s="71"/>
      <c r="G2764" s="70"/>
      <c r="H2764" s="70"/>
      <c r="I2764" s="70"/>
      <c r="J2764" s="70"/>
      <c r="K2764" s="70"/>
      <c r="L2764" s="70"/>
      <c r="M2764" s="70"/>
      <c r="N2764" s="194"/>
      <c r="O2764" s="80"/>
      <c r="P2764" s="75"/>
      <c r="Q2764" s="75"/>
      <c r="R2764" s="75"/>
      <c r="S2764" s="75"/>
      <c r="T2764" s="75"/>
      <c r="U2764" s="75"/>
      <c r="V2764" s="74"/>
      <c r="W2764" s="74"/>
      <c r="X2764" s="74"/>
      <c r="Y2764" s="73"/>
      <c r="Z2764" s="72"/>
      <c r="AA2764" s="65"/>
      <c r="AB2764" s="65"/>
      <c r="AC2764" s="65"/>
      <c r="AD2764" s="65"/>
      <c r="AE2764" s="130"/>
      <c r="AF2764" s="130"/>
      <c r="AG2764" s="130"/>
      <c r="AH2764" s="131"/>
      <c r="AI2764" s="131"/>
      <c r="AJ2764" s="131"/>
      <c r="AK2764" s="131"/>
      <c r="AL2764" s="131"/>
      <c r="AM2764" s="131"/>
      <c r="AN2764" s="125"/>
      <c r="AO2764" s="82"/>
      <c r="AP2764" s="125"/>
      <c r="AQ2764" s="131"/>
      <c r="AR2764" s="131"/>
      <c r="AS2764" s="131"/>
      <c r="AT2764" s="131"/>
      <c r="AU2764" s="131"/>
      <c r="AV2764" s="131"/>
      <c r="AW2764" s="130"/>
      <c r="AX2764" s="130"/>
      <c r="AY2764" s="130"/>
      <c r="AZ2764" s="65"/>
      <c r="BA2764" s="65"/>
      <c r="BB2764" s="65"/>
      <c r="BC2764" s="65"/>
      <c r="BD2764" s="65"/>
      <c r="BE2764" s="65"/>
      <c r="BF2764" s="130"/>
      <c r="BG2764" s="130"/>
      <c r="BH2764" s="130"/>
      <c r="BI2764" s="131"/>
      <c r="BJ2764" s="131"/>
      <c r="BK2764" s="131"/>
      <c r="BL2764" s="131"/>
      <c r="BM2764" s="131"/>
      <c r="BN2764" s="131"/>
      <c r="BO2764" s="132"/>
      <c r="BP2764" s="82"/>
      <c r="BQ2764" s="132"/>
      <c r="BR2764" s="131"/>
      <c r="BS2764" s="131"/>
      <c r="BT2764" s="131"/>
      <c r="BU2764" s="131"/>
      <c r="BV2764" s="131"/>
      <c r="BW2764" s="131"/>
      <c r="BX2764" s="130"/>
      <c r="BY2764" s="130"/>
      <c r="BZ2764" s="130"/>
      <c r="CA2764" s="65"/>
      <c r="CB2764" s="65"/>
    </row>
    <row r="2765" spans="1:80" x14ac:dyDescent="0.3">
      <c r="A2765" s="65"/>
      <c r="B2765" s="70"/>
      <c r="C2765" s="70"/>
      <c r="D2765" s="71"/>
      <c r="E2765" s="71"/>
      <c r="F2765" s="71"/>
      <c r="G2765" s="70"/>
      <c r="H2765" s="70"/>
      <c r="I2765" s="70"/>
      <c r="J2765" s="70"/>
      <c r="K2765" s="70"/>
      <c r="L2765" s="70"/>
      <c r="M2765" s="70"/>
      <c r="N2765" s="194"/>
      <c r="O2765" s="80"/>
      <c r="P2765" s="75"/>
      <c r="Q2765" s="75"/>
      <c r="R2765" s="75"/>
      <c r="S2765" s="75"/>
      <c r="T2765" s="75"/>
      <c r="U2765" s="75"/>
      <c r="V2765" s="74"/>
      <c r="W2765" s="74"/>
      <c r="X2765" s="74"/>
      <c r="Y2765" s="73"/>
      <c r="Z2765" s="72"/>
      <c r="AA2765" s="65"/>
      <c r="AB2765" s="65"/>
      <c r="AC2765" s="128"/>
      <c r="AD2765" s="128"/>
      <c r="AE2765" s="130"/>
      <c r="AF2765" s="130"/>
      <c r="AG2765" s="130"/>
      <c r="AH2765" s="125"/>
      <c r="AI2765" s="125"/>
      <c r="AJ2765" s="125"/>
      <c r="AK2765" s="125"/>
      <c r="AL2765" s="125"/>
      <c r="AM2765" s="125"/>
      <c r="AN2765" s="125"/>
      <c r="AO2765" s="66"/>
      <c r="AP2765" s="125"/>
      <c r="AQ2765" s="125"/>
      <c r="AR2765" s="125"/>
      <c r="AS2765" s="125"/>
      <c r="AT2765" s="125"/>
      <c r="AU2765" s="125"/>
      <c r="AV2765" s="125"/>
      <c r="AW2765" s="130"/>
      <c r="AX2765" s="130"/>
      <c r="AY2765" s="130"/>
      <c r="AZ2765" s="128"/>
      <c r="BA2765" s="128"/>
      <c r="BB2765" s="65"/>
      <c r="BC2765" s="65"/>
      <c r="BD2765" s="128"/>
      <c r="BE2765" s="128"/>
      <c r="BF2765" s="130"/>
      <c r="BG2765" s="130"/>
      <c r="BH2765" s="130"/>
      <c r="BI2765" s="125"/>
      <c r="BJ2765" s="125"/>
      <c r="BK2765" s="125"/>
      <c r="BL2765" s="125"/>
      <c r="BM2765" s="125"/>
      <c r="BN2765" s="125"/>
      <c r="BO2765" s="133"/>
      <c r="BP2765" s="66"/>
      <c r="BQ2765" s="132"/>
      <c r="BR2765" s="125"/>
      <c r="BS2765" s="125"/>
      <c r="BT2765" s="125"/>
      <c r="BU2765" s="125"/>
      <c r="BV2765" s="125"/>
      <c r="BW2765" s="125"/>
      <c r="BX2765" s="130"/>
      <c r="BY2765" s="130"/>
      <c r="BZ2765" s="130"/>
      <c r="CA2765" s="128"/>
      <c r="CB2765" s="128"/>
    </row>
    <row r="2766" spans="1:80" x14ac:dyDescent="0.3">
      <c r="A2766" s="65"/>
      <c r="B2766" s="70"/>
      <c r="C2766" s="70"/>
      <c r="D2766" s="71"/>
      <c r="E2766" s="71"/>
      <c r="F2766" s="71"/>
      <c r="G2766" s="70"/>
      <c r="H2766" s="70"/>
      <c r="I2766" s="70"/>
      <c r="J2766" s="70"/>
      <c r="K2766" s="70"/>
      <c r="L2766" s="70"/>
      <c r="M2766" s="70"/>
      <c r="N2766" s="194"/>
      <c r="O2766" s="80"/>
      <c r="P2766" s="75"/>
      <c r="Q2766" s="75"/>
      <c r="R2766" s="75"/>
      <c r="S2766" s="75"/>
      <c r="T2766" s="75"/>
      <c r="U2766" s="75"/>
      <c r="V2766" s="74"/>
      <c r="W2766" s="74"/>
      <c r="X2766" s="74"/>
      <c r="Y2766" s="73"/>
      <c r="Z2766" s="72"/>
    </row>
    <row r="2767" spans="1:80" x14ac:dyDescent="0.3">
      <c r="A2767" s="65"/>
      <c r="B2767" s="70"/>
      <c r="C2767" s="70"/>
      <c r="D2767" s="71"/>
      <c r="E2767" s="71"/>
      <c r="F2767" s="71"/>
      <c r="G2767" s="70"/>
      <c r="H2767" s="70"/>
      <c r="I2767" s="70"/>
      <c r="J2767" s="70"/>
      <c r="K2767" s="70"/>
      <c r="L2767" s="70"/>
      <c r="M2767" s="70"/>
      <c r="N2767" s="194"/>
      <c r="O2767" s="80"/>
      <c r="P2767" s="75"/>
      <c r="Q2767" s="75"/>
      <c r="R2767" s="75"/>
      <c r="S2767" s="75"/>
      <c r="T2767" s="75"/>
      <c r="U2767" s="75"/>
      <c r="V2767" s="74"/>
      <c r="W2767" s="74"/>
      <c r="X2767" s="74"/>
      <c r="Y2767" s="73"/>
      <c r="Z2767" s="72"/>
      <c r="AA2767" s="65"/>
      <c r="AB2767" s="65"/>
      <c r="AC2767" s="103"/>
      <c r="AD2767" s="103"/>
      <c r="AE2767" s="65"/>
      <c r="AF2767" s="65"/>
      <c r="AG2767" s="103"/>
      <c r="AH2767" s="103"/>
      <c r="AI2767" s="65"/>
      <c r="AJ2767" s="65"/>
      <c r="AK2767" s="103"/>
      <c r="AL2767" s="103"/>
      <c r="AM2767" s="65"/>
      <c r="AN2767" s="103"/>
      <c r="AO2767" s="103"/>
      <c r="AP2767" s="103"/>
      <c r="AQ2767" s="65"/>
      <c r="AR2767" s="103"/>
      <c r="AS2767" s="103"/>
      <c r="AT2767" s="65"/>
      <c r="AU2767" s="65"/>
      <c r="AV2767" s="103"/>
      <c r="AW2767" s="103"/>
      <c r="AX2767" s="65"/>
      <c r="AY2767" s="65"/>
      <c r="AZ2767" s="103"/>
      <c r="BA2767" s="103"/>
      <c r="BB2767" s="65"/>
      <c r="BC2767" s="65"/>
      <c r="BD2767" s="103"/>
      <c r="BE2767" s="103"/>
      <c r="BF2767" s="65"/>
      <c r="BG2767" s="65"/>
      <c r="BH2767" s="103"/>
      <c r="BI2767" s="103"/>
      <c r="BJ2767" s="65"/>
      <c r="BK2767" s="65"/>
      <c r="BL2767" s="103"/>
      <c r="BM2767" s="103"/>
      <c r="BN2767" s="65"/>
      <c r="BO2767" s="103"/>
      <c r="BP2767" s="103"/>
      <c r="BQ2767" s="103"/>
      <c r="BR2767" s="65"/>
      <c r="BS2767" s="103"/>
      <c r="BT2767" s="103"/>
      <c r="BU2767" s="65"/>
      <c r="BV2767" s="65"/>
      <c r="BW2767" s="103"/>
      <c r="BX2767" s="103"/>
      <c r="BY2767" s="65"/>
      <c r="BZ2767" s="65"/>
      <c r="CA2767" s="103"/>
      <c r="CB2767" s="103"/>
    </row>
    <row r="2768" spans="1:80" x14ac:dyDescent="0.3">
      <c r="A2768" s="65"/>
      <c r="B2768" s="70"/>
      <c r="C2768" s="70"/>
      <c r="D2768" s="71"/>
      <c r="E2768" s="71"/>
      <c r="F2768" s="71"/>
      <c r="G2768" s="70"/>
      <c r="H2768" s="70"/>
      <c r="I2768" s="70"/>
      <c r="J2768" s="70"/>
      <c r="K2768" s="70"/>
      <c r="L2768" s="70"/>
      <c r="M2768" s="70"/>
      <c r="N2768" s="194"/>
      <c r="O2768" s="80"/>
      <c r="P2768" s="75"/>
      <c r="Q2768" s="75"/>
      <c r="R2768" s="75"/>
      <c r="S2768" s="75"/>
      <c r="T2768" s="75"/>
      <c r="U2768" s="75"/>
      <c r="V2768" s="74"/>
      <c r="W2768" s="74"/>
      <c r="X2768" s="74"/>
      <c r="Y2768" s="73"/>
      <c r="Z2768" s="72"/>
      <c r="AA2768" s="65"/>
      <c r="AB2768" s="65"/>
      <c r="AC2768" s="122"/>
      <c r="AD2768" s="122"/>
      <c r="AE2768" s="65"/>
      <c r="AF2768" s="65"/>
      <c r="AG2768" s="103"/>
      <c r="AH2768" s="122"/>
      <c r="AI2768" s="65"/>
      <c r="AJ2768" s="65"/>
      <c r="AK2768" s="90"/>
      <c r="AL2768" s="90"/>
      <c r="AM2768" s="65"/>
      <c r="AN2768" s="122"/>
      <c r="AO2768" s="122"/>
      <c r="AP2768" s="122"/>
      <c r="AQ2768" s="65"/>
      <c r="AR2768" s="112"/>
      <c r="AS2768" s="112"/>
      <c r="AT2768" s="124"/>
      <c r="AU2768" s="65"/>
      <c r="AV2768" s="122"/>
      <c r="AW2768" s="122"/>
      <c r="AX2768" s="65"/>
      <c r="AY2768" s="65"/>
      <c r="AZ2768" s="122"/>
      <c r="BA2768" s="122"/>
      <c r="BB2768" s="65"/>
      <c r="BC2768" s="65"/>
      <c r="BD2768" s="122"/>
      <c r="BE2768" s="122"/>
      <c r="BF2768" s="65"/>
      <c r="BG2768" s="65"/>
      <c r="BH2768" s="103"/>
      <c r="BI2768" s="122"/>
      <c r="BJ2768" s="65"/>
      <c r="BK2768" s="65"/>
      <c r="BL2768" s="90"/>
      <c r="BM2768" s="90"/>
      <c r="BN2768" s="65"/>
      <c r="BO2768" s="122"/>
      <c r="BP2768" s="122"/>
      <c r="BQ2768" s="122"/>
      <c r="BR2768" s="65"/>
      <c r="BS2768" s="112"/>
      <c r="BT2768" s="112"/>
      <c r="BU2768" s="124"/>
      <c r="BV2768" s="65"/>
      <c r="BW2768" s="122"/>
      <c r="BX2768" s="122"/>
      <c r="BY2768" s="65"/>
      <c r="BZ2768" s="65"/>
      <c r="CA2768" s="122"/>
      <c r="CB2768" s="122"/>
    </row>
    <row r="2769" spans="1:80" x14ac:dyDescent="0.3">
      <c r="A2769" s="65"/>
      <c r="B2769" s="70"/>
      <c r="C2769" s="70"/>
      <c r="D2769" s="71"/>
      <c r="E2769" s="71"/>
      <c r="F2769" s="71"/>
      <c r="G2769" s="70"/>
      <c r="H2769" s="70"/>
      <c r="I2769" s="70"/>
      <c r="J2769" s="70"/>
      <c r="K2769" s="70"/>
      <c r="L2769" s="70"/>
      <c r="M2769" s="70"/>
      <c r="N2769" s="194"/>
      <c r="O2769" s="80"/>
      <c r="P2769" s="75"/>
      <c r="Q2769" s="75"/>
      <c r="R2769" s="75"/>
      <c r="S2769" s="75"/>
      <c r="T2769" s="75"/>
      <c r="U2769" s="75"/>
      <c r="V2769" s="74"/>
      <c r="W2769" s="74"/>
      <c r="X2769" s="74"/>
      <c r="Y2769" s="73"/>
      <c r="Z2769" s="72"/>
      <c r="AA2769" s="65"/>
      <c r="AB2769" s="65"/>
      <c r="AC2769" s="65"/>
      <c r="AD2769" s="65"/>
      <c r="AE2769" s="65"/>
      <c r="AF2769" s="65"/>
      <c r="AG2769" s="65"/>
      <c r="AH2769" s="65"/>
      <c r="AI2769" s="65"/>
      <c r="AJ2769" s="65"/>
      <c r="AK2769" s="65"/>
      <c r="AL2769" s="65"/>
      <c r="AM2769" s="65"/>
      <c r="AN2769" s="125"/>
      <c r="AO2769" s="66"/>
      <c r="AP2769" s="125"/>
      <c r="AQ2769" s="65"/>
      <c r="AR2769" s="65"/>
      <c r="AS2769" s="65"/>
      <c r="AT2769" s="65"/>
      <c r="AU2769" s="65"/>
      <c r="AV2769" s="65"/>
      <c r="AW2769" s="65"/>
      <c r="AX2769" s="65"/>
      <c r="AY2769" s="65"/>
      <c r="AZ2769" s="65"/>
      <c r="BA2769" s="65"/>
      <c r="BB2769" s="65"/>
      <c r="BC2769" s="65"/>
      <c r="BD2769" s="65"/>
      <c r="BE2769" s="65"/>
      <c r="BF2769" s="65"/>
      <c r="BG2769" s="65"/>
      <c r="BH2769" s="65"/>
      <c r="BI2769" s="65"/>
      <c r="BJ2769" s="65"/>
      <c r="BK2769" s="65"/>
      <c r="BL2769" s="65"/>
      <c r="BM2769" s="65"/>
      <c r="BN2769" s="65"/>
      <c r="BO2769" s="65"/>
      <c r="BP2769" s="66"/>
      <c r="BQ2769" s="65"/>
      <c r="BR2769" s="65"/>
      <c r="BS2769" s="65"/>
      <c r="BT2769" s="65"/>
      <c r="BU2769" s="65"/>
      <c r="BV2769" s="65"/>
      <c r="BW2769" s="65"/>
      <c r="BX2769" s="65"/>
      <c r="BY2769" s="65"/>
      <c r="BZ2769" s="65"/>
      <c r="CA2769" s="65"/>
      <c r="CB2769" s="65"/>
    </row>
    <row r="2770" spans="1:80" x14ac:dyDescent="0.3">
      <c r="A2770" s="65"/>
      <c r="B2770" s="70"/>
      <c r="C2770" s="70"/>
      <c r="D2770" s="71"/>
      <c r="E2770" s="71"/>
      <c r="F2770" s="71"/>
      <c r="G2770" s="70"/>
      <c r="H2770" s="70"/>
      <c r="I2770" s="70"/>
      <c r="J2770" s="70"/>
      <c r="K2770" s="70"/>
      <c r="L2770" s="70"/>
      <c r="M2770" s="70"/>
      <c r="N2770" s="195"/>
      <c r="O2770" s="70"/>
      <c r="P2770" s="70"/>
      <c r="Q2770" s="70"/>
      <c r="R2770" s="70"/>
      <c r="S2770" s="70"/>
      <c r="T2770" s="70"/>
      <c r="U2770" s="70"/>
      <c r="V2770" s="71"/>
      <c r="W2770" s="71"/>
      <c r="X2770" s="71"/>
      <c r="Y2770" s="70"/>
      <c r="Z2770" s="70"/>
      <c r="AA2770" s="65"/>
      <c r="AB2770" s="65"/>
      <c r="AC2770" s="65"/>
      <c r="AD2770" s="65"/>
      <c r="AE2770" s="65"/>
      <c r="AF2770" s="65"/>
      <c r="AG2770" s="65"/>
      <c r="AH2770" s="65"/>
      <c r="AI2770" s="65"/>
      <c r="AJ2770" s="65"/>
      <c r="AK2770" s="65"/>
      <c r="AL2770" s="65"/>
      <c r="AM2770" s="65"/>
      <c r="AN2770" s="125"/>
      <c r="AO2770" s="66"/>
      <c r="AP2770" s="125"/>
      <c r="AQ2770" s="65"/>
      <c r="AR2770" s="65"/>
      <c r="AS2770" s="65"/>
      <c r="AT2770" s="65"/>
      <c r="AU2770" s="65"/>
      <c r="AV2770" s="65"/>
      <c r="AW2770" s="65"/>
      <c r="AX2770" s="65"/>
      <c r="AY2770" s="65"/>
      <c r="AZ2770" s="65"/>
      <c r="BA2770" s="65"/>
      <c r="BB2770" s="65"/>
      <c r="BC2770" s="65"/>
      <c r="BD2770" s="65"/>
      <c r="BE2770" s="65"/>
      <c r="BF2770" s="65"/>
      <c r="BG2770" s="65"/>
      <c r="BH2770" s="65"/>
      <c r="BI2770" s="65"/>
      <c r="BJ2770" s="65"/>
      <c r="BK2770" s="65"/>
      <c r="BL2770" s="65"/>
      <c r="BM2770" s="65"/>
      <c r="BN2770" s="65"/>
      <c r="BO2770" s="65"/>
      <c r="BP2770" s="66"/>
      <c r="BQ2770" s="65"/>
      <c r="BR2770" s="65"/>
      <c r="BS2770" s="65"/>
      <c r="BT2770" s="65"/>
      <c r="BU2770" s="65"/>
      <c r="BV2770" s="65"/>
      <c r="BW2770" s="65"/>
      <c r="BX2770" s="65"/>
      <c r="BY2770" s="65"/>
      <c r="BZ2770" s="65"/>
      <c r="CA2770" s="65"/>
      <c r="CB2770" s="65"/>
    </row>
    <row r="2771" spans="1:80" x14ac:dyDescent="0.3">
      <c r="A2771" s="65"/>
      <c r="B2771" s="72"/>
      <c r="C2771" s="73"/>
      <c r="D2771" s="74"/>
      <c r="E2771" s="74"/>
      <c r="F2771" s="74"/>
      <c r="G2771" s="75"/>
      <c r="H2771" s="75"/>
      <c r="I2771" s="75"/>
      <c r="J2771" s="75"/>
      <c r="K2771" s="75"/>
      <c r="L2771" s="75"/>
      <c r="M2771" s="80"/>
      <c r="N2771" s="194"/>
      <c r="O2771" s="70"/>
      <c r="P2771" s="70"/>
      <c r="Q2771" s="70"/>
      <c r="R2771" s="70"/>
      <c r="S2771" s="70"/>
      <c r="T2771" s="70"/>
      <c r="U2771" s="70"/>
      <c r="V2771" s="71"/>
      <c r="W2771" s="71"/>
      <c r="X2771" s="71"/>
      <c r="Y2771" s="70"/>
      <c r="Z2771" s="70"/>
      <c r="AA2771" s="65"/>
      <c r="AB2771" s="65"/>
      <c r="AC2771" s="82"/>
      <c r="AD2771" s="82"/>
      <c r="AE2771" s="82"/>
      <c r="AF2771" s="82"/>
      <c r="AG2771" s="82"/>
      <c r="AH2771" s="82"/>
      <c r="AI2771" s="82"/>
      <c r="AJ2771" s="82"/>
      <c r="AK2771" s="82"/>
      <c r="AL2771" s="82"/>
      <c r="AM2771" s="82"/>
      <c r="AN2771" s="114"/>
      <c r="AO2771" s="82"/>
      <c r="AP2771" s="114"/>
      <c r="AQ2771" s="82"/>
      <c r="AR2771" s="82"/>
      <c r="AS2771" s="82"/>
      <c r="AT2771" s="82"/>
      <c r="AU2771" s="82"/>
      <c r="AV2771" s="82"/>
      <c r="AW2771" s="82"/>
      <c r="AX2771" s="82"/>
      <c r="AY2771" s="82"/>
      <c r="AZ2771" s="82"/>
      <c r="BA2771" s="82"/>
      <c r="BB2771" s="65"/>
      <c r="BC2771" s="65"/>
      <c r="BD2771" s="82"/>
      <c r="BE2771" s="82"/>
      <c r="BF2771" s="82"/>
      <c r="BG2771" s="82"/>
      <c r="BH2771" s="82"/>
      <c r="BI2771" s="82"/>
      <c r="BJ2771" s="82"/>
      <c r="BK2771" s="82"/>
      <c r="BL2771" s="82"/>
      <c r="BM2771" s="82"/>
      <c r="BN2771" s="82"/>
      <c r="BO2771" s="82"/>
      <c r="BP2771" s="82"/>
      <c r="BQ2771" s="82"/>
      <c r="BR2771" s="82"/>
      <c r="BS2771" s="82"/>
      <c r="BT2771" s="82"/>
      <c r="BU2771" s="82"/>
      <c r="BV2771" s="82"/>
      <c r="BW2771" s="82"/>
      <c r="BX2771" s="82"/>
      <c r="BY2771" s="82"/>
      <c r="BZ2771" s="82"/>
      <c r="CA2771" s="82"/>
      <c r="CB2771" s="82"/>
    </row>
    <row r="2772" spans="1:80" x14ac:dyDescent="0.3">
      <c r="A2772" s="65"/>
      <c r="B2772" s="72"/>
      <c r="C2772" s="73"/>
      <c r="D2772" s="74"/>
      <c r="E2772" s="74"/>
      <c r="F2772" s="74"/>
      <c r="G2772" s="75"/>
      <c r="H2772" s="75"/>
      <c r="I2772" s="75"/>
      <c r="J2772" s="75"/>
      <c r="K2772" s="75"/>
      <c r="L2772" s="75"/>
      <c r="M2772" s="80"/>
      <c r="N2772" s="194"/>
      <c r="O2772" s="70"/>
      <c r="P2772" s="70"/>
      <c r="Q2772" s="70"/>
      <c r="R2772" s="70"/>
      <c r="S2772" s="70"/>
      <c r="T2772" s="70"/>
      <c r="U2772" s="70"/>
      <c r="V2772" s="71"/>
      <c r="W2772" s="71"/>
      <c r="X2772" s="71"/>
      <c r="Y2772" s="70"/>
      <c r="Z2772" s="70"/>
      <c r="AA2772" s="65"/>
      <c r="AB2772" s="65"/>
      <c r="AC2772" s="125"/>
      <c r="AD2772" s="125"/>
      <c r="AE2772" s="126"/>
      <c r="AF2772" s="126"/>
      <c r="AG2772" s="126"/>
      <c r="AH2772" s="125"/>
      <c r="AI2772" s="125"/>
      <c r="AJ2772" s="125"/>
      <c r="AK2772" s="125"/>
      <c r="AL2772" s="125"/>
      <c r="AM2772" s="125"/>
      <c r="AN2772" s="125"/>
      <c r="AO2772" s="66"/>
      <c r="AP2772" s="125"/>
      <c r="AQ2772" s="125"/>
      <c r="AR2772" s="125"/>
      <c r="AS2772" s="125"/>
      <c r="AT2772" s="125"/>
      <c r="AU2772" s="125"/>
      <c r="AV2772" s="125"/>
      <c r="AW2772" s="126"/>
      <c r="AX2772" s="126"/>
      <c r="AY2772" s="126"/>
      <c r="AZ2772" s="127"/>
      <c r="BA2772" s="128"/>
      <c r="BB2772" s="65"/>
      <c r="BC2772" s="65"/>
      <c r="BD2772" s="125"/>
      <c r="BE2772" s="125"/>
      <c r="BF2772" s="126"/>
      <c r="BG2772" s="126"/>
      <c r="BH2772" s="126"/>
      <c r="BI2772" s="125"/>
      <c r="BJ2772" s="125"/>
      <c r="BK2772" s="125"/>
      <c r="BL2772" s="125"/>
      <c r="BM2772" s="125"/>
      <c r="BN2772" s="125"/>
      <c r="BO2772" s="129"/>
      <c r="BP2772" s="66"/>
      <c r="BQ2772" s="129"/>
      <c r="BR2772" s="125"/>
      <c r="BS2772" s="125"/>
      <c r="BT2772" s="125"/>
      <c r="BU2772" s="125"/>
      <c r="BV2772" s="125"/>
      <c r="BW2772" s="125"/>
      <c r="BX2772" s="126"/>
      <c r="BY2772" s="126"/>
      <c r="BZ2772" s="126"/>
      <c r="CA2772" s="127"/>
      <c r="CB2772" s="128"/>
    </row>
    <row r="2773" spans="1:80" x14ac:dyDescent="0.3">
      <c r="A2773" s="65"/>
      <c r="B2773" s="72"/>
      <c r="C2773" s="73"/>
      <c r="D2773" s="74"/>
      <c r="E2773" s="74"/>
      <c r="F2773" s="74"/>
      <c r="G2773" s="75"/>
      <c r="H2773" s="75"/>
      <c r="I2773" s="75"/>
      <c r="J2773" s="75"/>
      <c r="K2773" s="75"/>
      <c r="L2773" s="75"/>
      <c r="M2773" s="80"/>
      <c r="N2773" s="194"/>
      <c r="O2773" s="70"/>
      <c r="P2773" s="70"/>
      <c r="Q2773" s="70"/>
      <c r="R2773" s="70"/>
      <c r="S2773" s="70"/>
      <c r="T2773" s="70"/>
      <c r="U2773" s="70"/>
      <c r="V2773" s="71"/>
      <c r="W2773" s="71"/>
      <c r="X2773" s="71"/>
      <c r="Y2773" s="70"/>
      <c r="Z2773" s="70"/>
      <c r="AA2773" s="65"/>
      <c r="AB2773" s="65"/>
      <c r="AC2773" s="125"/>
      <c r="AD2773" s="125"/>
      <c r="AE2773" s="126"/>
      <c r="AF2773" s="126"/>
      <c r="AG2773" s="126"/>
      <c r="AH2773" s="125"/>
      <c r="AI2773" s="125"/>
      <c r="AJ2773" s="125"/>
      <c r="AK2773" s="125"/>
      <c r="AL2773" s="125"/>
      <c r="AM2773" s="125"/>
      <c r="AN2773" s="125"/>
      <c r="AO2773" s="66"/>
      <c r="AP2773" s="125"/>
      <c r="AQ2773" s="125"/>
      <c r="AR2773" s="125"/>
      <c r="AS2773" s="125"/>
      <c r="AT2773" s="125"/>
      <c r="AU2773" s="125"/>
      <c r="AV2773" s="125"/>
      <c r="AW2773" s="126"/>
      <c r="AX2773" s="126"/>
      <c r="AY2773" s="126"/>
      <c r="AZ2773" s="127"/>
      <c r="BA2773" s="128"/>
      <c r="BB2773" s="65"/>
      <c r="BC2773" s="65"/>
      <c r="BD2773" s="125"/>
      <c r="BE2773" s="125"/>
      <c r="BF2773" s="126"/>
      <c r="BG2773" s="126"/>
      <c r="BH2773" s="126"/>
      <c r="BI2773" s="125"/>
      <c r="BJ2773" s="125"/>
      <c r="BK2773" s="125"/>
      <c r="BL2773" s="125"/>
      <c r="BM2773" s="125"/>
      <c r="BN2773" s="125"/>
      <c r="BO2773" s="129"/>
      <c r="BP2773" s="66"/>
      <c r="BQ2773" s="129"/>
      <c r="BR2773" s="125"/>
      <c r="BS2773" s="125"/>
      <c r="BT2773" s="125"/>
      <c r="BU2773" s="125"/>
      <c r="BV2773" s="125"/>
      <c r="BW2773" s="125"/>
      <c r="BX2773" s="126"/>
      <c r="BY2773" s="126"/>
      <c r="BZ2773" s="126"/>
      <c r="CA2773" s="127"/>
      <c r="CB2773" s="128"/>
    </row>
    <row r="2774" spans="1:80" x14ac:dyDescent="0.3">
      <c r="A2774" s="65"/>
      <c r="B2774" s="72"/>
      <c r="C2774" s="73"/>
      <c r="D2774" s="74"/>
      <c r="E2774" s="74"/>
      <c r="F2774" s="74"/>
      <c r="G2774" s="75"/>
      <c r="H2774" s="75"/>
      <c r="I2774" s="75"/>
      <c r="J2774" s="75"/>
      <c r="K2774" s="75"/>
      <c r="L2774" s="75"/>
      <c r="M2774" s="80"/>
      <c r="N2774" s="194"/>
      <c r="O2774" s="70"/>
      <c r="P2774" s="70"/>
      <c r="Q2774" s="70"/>
      <c r="R2774" s="70"/>
      <c r="S2774" s="70"/>
      <c r="T2774" s="70"/>
      <c r="U2774" s="70"/>
      <c r="V2774" s="71"/>
      <c r="W2774" s="71"/>
      <c r="X2774" s="71"/>
      <c r="Y2774" s="70"/>
      <c r="Z2774" s="70"/>
      <c r="AA2774" s="65"/>
      <c r="AB2774" s="65"/>
      <c r="AC2774" s="125"/>
      <c r="AD2774" s="125"/>
      <c r="AE2774" s="126"/>
      <c r="AF2774" s="126"/>
      <c r="AG2774" s="126"/>
      <c r="AH2774" s="125"/>
      <c r="AI2774" s="125"/>
      <c r="AJ2774" s="125"/>
      <c r="AK2774" s="125"/>
      <c r="AL2774" s="125"/>
      <c r="AM2774" s="125"/>
      <c r="AN2774" s="125"/>
      <c r="AO2774" s="66"/>
      <c r="AP2774" s="125"/>
      <c r="AQ2774" s="125"/>
      <c r="AR2774" s="125"/>
      <c r="AS2774" s="125"/>
      <c r="AT2774" s="125"/>
      <c r="AU2774" s="125"/>
      <c r="AV2774" s="125"/>
      <c r="AW2774" s="126"/>
      <c r="AX2774" s="126"/>
      <c r="AY2774" s="126"/>
      <c r="AZ2774" s="127"/>
      <c r="BA2774" s="128"/>
      <c r="BB2774" s="65"/>
      <c r="BC2774" s="65"/>
      <c r="BD2774" s="125"/>
      <c r="BE2774" s="125"/>
      <c r="BF2774" s="126"/>
      <c r="BG2774" s="126"/>
      <c r="BH2774" s="126"/>
      <c r="BI2774" s="125"/>
      <c r="BJ2774" s="125"/>
      <c r="BK2774" s="125"/>
      <c r="BL2774" s="125"/>
      <c r="BM2774" s="125"/>
      <c r="BN2774" s="125"/>
      <c r="BO2774" s="129"/>
      <c r="BP2774" s="66"/>
      <c r="BQ2774" s="129"/>
      <c r="BR2774" s="125"/>
      <c r="BS2774" s="125"/>
      <c r="BT2774" s="125"/>
      <c r="BU2774" s="125"/>
      <c r="BV2774" s="125"/>
      <c r="BW2774" s="125"/>
      <c r="BX2774" s="126"/>
      <c r="BY2774" s="126"/>
      <c r="BZ2774" s="126"/>
      <c r="CA2774" s="127"/>
      <c r="CB2774" s="128"/>
    </row>
    <row r="2775" spans="1:80" x14ac:dyDescent="0.3">
      <c r="A2775" s="65"/>
      <c r="B2775" s="72"/>
      <c r="C2775" s="73"/>
      <c r="D2775" s="74"/>
      <c r="E2775" s="74"/>
      <c r="F2775" s="74"/>
      <c r="G2775" s="75"/>
      <c r="H2775" s="75"/>
      <c r="I2775" s="75"/>
      <c r="J2775" s="75"/>
      <c r="K2775" s="75"/>
      <c r="L2775" s="75"/>
      <c r="M2775" s="80"/>
      <c r="N2775" s="194"/>
      <c r="O2775" s="70"/>
      <c r="P2775" s="70"/>
      <c r="Q2775" s="70"/>
      <c r="R2775" s="70"/>
      <c r="S2775" s="70"/>
      <c r="T2775" s="70"/>
      <c r="U2775" s="70"/>
      <c r="V2775" s="71"/>
      <c r="W2775" s="71"/>
      <c r="X2775" s="71"/>
      <c r="Y2775" s="70"/>
      <c r="Z2775" s="70"/>
      <c r="AA2775" s="65"/>
      <c r="AB2775" s="65"/>
      <c r="AC2775" s="125"/>
      <c r="AD2775" s="125"/>
      <c r="AE2775" s="126"/>
      <c r="AF2775" s="126"/>
      <c r="AG2775" s="126"/>
      <c r="AH2775" s="125"/>
      <c r="AI2775" s="125"/>
      <c r="AJ2775" s="125"/>
      <c r="AK2775" s="125"/>
      <c r="AL2775" s="125"/>
      <c r="AM2775" s="125"/>
      <c r="AN2775" s="125"/>
      <c r="AO2775" s="66"/>
      <c r="AP2775" s="125"/>
      <c r="AQ2775" s="125"/>
      <c r="AR2775" s="125"/>
      <c r="AS2775" s="125"/>
      <c r="AT2775" s="125"/>
      <c r="AU2775" s="125"/>
      <c r="AV2775" s="125"/>
      <c r="AW2775" s="126"/>
      <c r="AX2775" s="126"/>
      <c r="AY2775" s="126"/>
      <c r="AZ2775" s="127"/>
      <c r="BA2775" s="128"/>
      <c r="BB2775" s="65"/>
      <c r="BC2775" s="65"/>
      <c r="BD2775" s="125"/>
      <c r="BE2775" s="125"/>
      <c r="BF2775" s="126"/>
      <c r="BG2775" s="126"/>
      <c r="BH2775" s="126"/>
      <c r="BI2775" s="125"/>
      <c r="BJ2775" s="125"/>
      <c r="BK2775" s="125"/>
      <c r="BL2775" s="125"/>
      <c r="BM2775" s="125"/>
      <c r="BN2775" s="125"/>
      <c r="BO2775" s="129"/>
      <c r="BP2775" s="66"/>
      <c r="BQ2775" s="129"/>
      <c r="BR2775" s="125"/>
      <c r="BS2775" s="125"/>
      <c r="BT2775" s="125"/>
      <c r="BU2775" s="125"/>
      <c r="BV2775" s="125"/>
      <c r="BW2775" s="125"/>
      <c r="BX2775" s="126"/>
      <c r="BY2775" s="126"/>
      <c r="BZ2775" s="126"/>
      <c r="CA2775" s="127"/>
      <c r="CB2775" s="128"/>
    </row>
    <row r="2776" spans="1:80" x14ac:dyDescent="0.3">
      <c r="A2776" s="65"/>
      <c r="B2776" s="72"/>
      <c r="C2776" s="73"/>
      <c r="D2776" s="74"/>
      <c r="E2776" s="74"/>
      <c r="F2776" s="74"/>
      <c r="G2776" s="75"/>
      <c r="H2776" s="75"/>
      <c r="I2776" s="75"/>
      <c r="J2776" s="75"/>
      <c r="K2776" s="75"/>
      <c r="L2776" s="75"/>
      <c r="M2776" s="80"/>
      <c r="N2776" s="194"/>
      <c r="O2776" s="70"/>
      <c r="P2776" s="70"/>
      <c r="Q2776" s="70"/>
      <c r="R2776" s="70"/>
      <c r="S2776" s="70"/>
      <c r="T2776" s="70"/>
      <c r="U2776" s="70"/>
      <c r="V2776" s="71"/>
      <c r="W2776" s="71"/>
      <c r="X2776" s="71"/>
      <c r="Y2776" s="70"/>
      <c r="Z2776" s="70"/>
      <c r="AA2776" s="65"/>
      <c r="AB2776" s="65"/>
      <c r="AC2776" s="125"/>
      <c r="AD2776" s="125"/>
      <c r="AE2776" s="126"/>
      <c r="AF2776" s="126"/>
      <c r="AG2776" s="126"/>
      <c r="AH2776" s="125"/>
      <c r="AI2776" s="125"/>
      <c r="AJ2776" s="125"/>
      <c r="AK2776" s="125"/>
      <c r="AL2776" s="125"/>
      <c r="AM2776" s="125"/>
      <c r="AN2776" s="125"/>
      <c r="AO2776" s="66"/>
      <c r="AP2776" s="125"/>
      <c r="AQ2776" s="125"/>
      <c r="AR2776" s="125"/>
      <c r="AS2776" s="125"/>
      <c r="AT2776" s="125"/>
      <c r="AU2776" s="125"/>
      <c r="AV2776" s="125"/>
      <c r="AW2776" s="126"/>
      <c r="AX2776" s="126"/>
      <c r="AY2776" s="126"/>
      <c r="AZ2776" s="127"/>
      <c r="BA2776" s="128"/>
      <c r="BB2776" s="65"/>
      <c r="BC2776" s="65"/>
      <c r="BD2776" s="125"/>
      <c r="BE2776" s="125"/>
      <c r="BF2776" s="126"/>
      <c r="BG2776" s="126"/>
      <c r="BH2776" s="126"/>
      <c r="BI2776" s="125"/>
      <c r="BJ2776" s="125"/>
      <c r="BK2776" s="125"/>
      <c r="BL2776" s="125"/>
      <c r="BM2776" s="125"/>
      <c r="BN2776" s="125"/>
      <c r="BO2776" s="129"/>
      <c r="BP2776" s="66"/>
      <c r="BQ2776" s="129"/>
      <c r="BR2776" s="125"/>
      <c r="BS2776" s="125"/>
      <c r="BT2776" s="125"/>
      <c r="BU2776" s="125"/>
      <c r="BV2776" s="125"/>
      <c r="BW2776" s="125"/>
      <c r="BX2776" s="126"/>
      <c r="BY2776" s="126"/>
      <c r="BZ2776" s="126"/>
      <c r="CA2776" s="127"/>
      <c r="CB2776" s="128"/>
    </row>
    <row r="2777" spans="1:80" x14ac:dyDescent="0.3">
      <c r="A2777" s="65"/>
      <c r="B2777" s="72"/>
      <c r="C2777" s="73"/>
      <c r="D2777" s="74"/>
      <c r="E2777" s="74"/>
      <c r="F2777" s="74"/>
      <c r="G2777" s="75"/>
      <c r="H2777" s="75"/>
      <c r="I2777" s="75"/>
      <c r="J2777" s="75"/>
      <c r="K2777" s="75"/>
      <c r="L2777" s="75"/>
      <c r="M2777" s="80"/>
      <c r="N2777" s="194"/>
      <c r="O2777" s="70"/>
      <c r="P2777" s="70"/>
      <c r="Q2777" s="70"/>
      <c r="R2777" s="70"/>
      <c r="S2777" s="70"/>
      <c r="T2777" s="70"/>
      <c r="U2777" s="70"/>
      <c r="V2777" s="71"/>
      <c r="W2777" s="71"/>
      <c r="X2777" s="71"/>
      <c r="Y2777" s="70"/>
      <c r="Z2777" s="70"/>
      <c r="AA2777" s="65"/>
      <c r="AB2777" s="65"/>
      <c r="AC2777" s="125"/>
      <c r="AD2777" s="125"/>
      <c r="AE2777" s="126"/>
      <c r="AF2777" s="126"/>
      <c r="AG2777" s="126"/>
      <c r="AH2777" s="125"/>
      <c r="AI2777" s="125"/>
      <c r="AJ2777" s="125"/>
      <c r="AK2777" s="125"/>
      <c r="AL2777" s="125"/>
      <c r="AM2777" s="125"/>
      <c r="AN2777" s="125"/>
      <c r="AO2777" s="66"/>
      <c r="AP2777" s="125"/>
      <c r="AQ2777" s="125"/>
      <c r="AR2777" s="125"/>
      <c r="AS2777" s="125"/>
      <c r="AT2777" s="125"/>
      <c r="AU2777" s="125"/>
      <c r="AV2777" s="125"/>
      <c r="AW2777" s="126"/>
      <c r="AX2777" s="126"/>
      <c r="AY2777" s="126"/>
      <c r="AZ2777" s="127"/>
      <c r="BA2777" s="128"/>
      <c r="BB2777" s="65"/>
      <c r="BC2777" s="65"/>
      <c r="BD2777" s="125"/>
      <c r="BE2777" s="125"/>
      <c r="BF2777" s="126"/>
      <c r="BG2777" s="126"/>
      <c r="BH2777" s="126"/>
      <c r="BI2777" s="125"/>
      <c r="BJ2777" s="125"/>
      <c r="BK2777" s="125"/>
      <c r="BL2777" s="125"/>
      <c r="BM2777" s="125"/>
      <c r="BN2777" s="125"/>
      <c r="BO2777" s="129"/>
      <c r="BP2777" s="66"/>
      <c r="BQ2777" s="129"/>
      <c r="BR2777" s="125"/>
      <c r="BS2777" s="125"/>
      <c r="BT2777" s="125"/>
      <c r="BU2777" s="125"/>
      <c r="BV2777" s="125"/>
      <c r="BW2777" s="125"/>
      <c r="BX2777" s="126"/>
      <c r="BY2777" s="126"/>
      <c r="BZ2777" s="126"/>
      <c r="CA2777" s="127"/>
      <c r="CB2777" s="128"/>
    </row>
    <row r="2778" spans="1:80" x14ac:dyDescent="0.3">
      <c r="A2778" s="65"/>
      <c r="B2778" s="72"/>
      <c r="C2778" s="73"/>
      <c r="D2778" s="74"/>
      <c r="E2778" s="74"/>
      <c r="F2778" s="74"/>
      <c r="G2778" s="75"/>
      <c r="H2778" s="75"/>
      <c r="I2778" s="75"/>
      <c r="J2778" s="75"/>
      <c r="K2778" s="75"/>
      <c r="L2778" s="75"/>
      <c r="M2778" s="80"/>
      <c r="N2778" s="194"/>
      <c r="O2778" s="70"/>
      <c r="P2778" s="70"/>
      <c r="Q2778" s="70"/>
      <c r="R2778" s="70"/>
      <c r="S2778" s="70"/>
      <c r="T2778" s="70"/>
      <c r="U2778" s="70"/>
      <c r="V2778" s="71"/>
      <c r="W2778" s="71"/>
      <c r="X2778" s="71"/>
      <c r="Y2778" s="70"/>
      <c r="Z2778" s="70"/>
      <c r="AA2778" s="65"/>
      <c r="AB2778" s="65"/>
      <c r="AC2778" s="125"/>
      <c r="AD2778" s="125"/>
      <c r="AE2778" s="126"/>
      <c r="AF2778" s="126"/>
      <c r="AG2778" s="126"/>
      <c r="AH2778" s="125"/>
      <c r="AI2778" s="125"/>
      <c r="AJ2778" s="125"/>
      <c r="AK2778" s="125"/>
      <c r="AL2778" s="125"/>
      <c r="AM2778" s="125"/>
      <c r="AN2778" s="125"/>
      <c r="AO2778" s="66"/>
      <c r="AP2778" s="125"/>
      <c r="AQ2778" s="125"/>
      <c r="AR2778" s="125"/>
      <c r="AS2778" s="125"/>
      <c r="AT2778" s="125"/>
      <c r="AU2778" s="125"/>
      <c r="AV2778" s="125"/>
      <c r="AW2778" s="126"/>
      <c r="AX2778" s="126"/>
      <c r="AY2778" s="126"/>
      <c r="AZ2778" s="127"/>
      <c r="BA2778" s="128"/>
      <c r="BB2778" s="65"/>
      <c r="BC2778" s="65"/>
      <c r="BD2778" s="125"/>
      <c r="BE2778" s="125"/>
      <c r="BF2778" s="126"/>
      <c r="BG2778" s="126"/>
      <c r="BH2778" s="126"/>
      <c r="BI2778" s="125"/>
      <c r="BJ2778" s="125"/>
      <c r="BK2778" s="125"/>
      <c r="BL2778" s="125"/>
      <c r="BM2778" s="125"/>
      <c r="BN2778" s="125"/>
      <c r="BO2778" s="129"/>
      <c r="BP2778" s="66"/>
      <c r="BQ2778" s="129"/>
      <c r="BR2778" s="125"/>
      <c r="BS2778" s="125"/>
      <c r="BT2778" s="125"/>
      <c r="BU2778" s="125"/>
      <c r="BV2778" s="125"/>
      <c r="BW2778" s="125"/>
      <c r="BX2778" s="126"/>
      <c r="BY2778" s="126"/>
      <c r="BZ2778" s="126"/>
      <c r="CA2778" s="127"/>
      <c r="CB2778" s="128"/>
    </row>
    <row r="2779" spans="1:80" x14ac:dyDescent="0.3">
      <c r="A2779" s="65"/>
      <c r="B2779" s="72"/>
      <c r="C2779" s="73"/>
      <c r="D2779" s="74"/>
      <c r="E2779" s="74"/>
      <c r="F2779" s="74"/>
      <c r="G2779" s="75"/>
      <c r="H2779" s="75"/>
      <c r="I2779" s="75"/>
      <c r="J2779" s="75"/>
      <c r="K2779" s="75"/>
      <c r="L2779" s="75"/>
      <c r="M2779" s="80"/>
      <c r="N2779" s="194"/>
      <c r="O2779" s="70"/>
      <c r="P2779" s="70"/>
      <c r="Q2779" s="70"/>
      <c r="R2779" s="70"/>
      <c r="S2779" s="70"/>
      <c r="T2779" s="70"/>
      <c r="U2779" s="70"/>
      <c r="V2779" s="71"/>
      <c r="W2779" s="71"/>
      <c r="X2779" s="71"/>
      <c r="Y2779" s="70"/>
      <c r="Z2779" s="70"/>
      <c r="AA2779" s="65"/>
      <c r="AB2779" s="65"/>
      <c r="AC2779" s="125"/>
      <c r="AD2779" s="125"/>
      <c r="AE2779" s="126"/>
      <c r="AF2779" s="126"/>
      <c r="AG2779" s="126"/>
      <c r="AH2779" s="125"/>
      <c r="AI2779" s="125"/>
      <c r="AJ2779" s="125"/>
      <c r="AK2779" s="125"/>
      <c r="AL2779" s="125"/>
      <c r="AM2779" s="125"/>
      <c r="AN2779" s="125"/>
      <c r="AO2779" s="66"/>
      <c r="AP2779" s="125"/>
      <c r="AQ2779" s="125"/>
      <c r="AR2779" s="125"/>
      <c r="AS2779" s="125"/>
      <c r="AT2779" s="125"/>
      <c r="AU2779" s="125"/>
      <c r="AV2779" s="125"/>
      <c r="AW2779" s="126"/>
      <c r="AX2779" s="126"/>
      <c r="AY2779" s="126"/>
      <c r="AZ2779" s="127"/>
      <c r="BA2779" s="128"/>
      <c r="BB2779" s="65"/>
      <c r="BC2779" s="65"/>
      <c r="BD2779" s="125"/>
      <c r="BE2779" s="125"/>
      <c r="BF2779" s="126"/>
      <c r="BG2779" s="126"/>
      <c r="BH2779" s="126"/>
      <c r="BI2779" s="125"/>
      <c r="BJ2779" s="125"/>
      <c r="BK2779" s="125"/>
      <c r="BL2779" s="125"/>
      <c r="BM2779" s="125"/>
      <c r="BN2779" s="125"/>
      <c r="BO2779" s="129"/>
      <c r="BP2779" s="66"/>
      <c r="BQ2779" s="129"/>
      <c r="BR2779" s="125"/>
      <c r="BS2779" s="125"/>
      <c r="BT2779" s="125"/>
      <c r="BU2779" s="125"/>
      <c r="BV2779" s="125"/>
      <c r="BW2779" s="125"/>
      <c r="BX2779" s="126"/>
      <c r="BY2779" s="126"/>
      <c r="BZ2779" s="126"/>
      <c r="CA2779" s="127"/>
      <c r="CB2779" s="128"/>
    </row>
    <row r="2780" spans="1:80" x14ac:dyDescent="0.3">
      <c r="A2780" s="65"/>
      <c r="B2780" s="72"/>
      <c r="C2780" s="73"/>
      <c r="D2780" s="74"/>
      <c r="E2780" s="74"/>
      <c r="F2780" s="74"/>
      <c r="G2780" s="75"/>
      <c r="H2780" s="75"/>
      <c r="I2780" s="75"/>
      <c r="J2780" s="75"/>
      <c r="K2780" s="75"/>
      <c r="L2780" s="75"/>
      <c r="M2780" s="80"/>
      <c r="N2780" s="194"/>
      <c r="O2780" s="70"/>
      <c r="P2780" s="70"/>
      <c r="Q2780" s="70"/>
      <c r="R2780" s="70"/>
      <c r="S2780" s="70"/>
      <c r="T2780" s="70"/>
      <c r="U2780" s="70"/>
      <c r="V2780" s="71"/>
      <c r="W2780" s="71"/>
      <c r="X2780" s="71"/>
      <c r="Y2780" s="70"/>
      <c r="Z2780" s="70"/>
      <c r="AA2780" s="65"/>
      <c r="AB2780" s="65"/>
      <c r="AC2780" s="125"/>
      <c r="AD2780" s="125"/>
      <c r="AE2780" s="126"/>
      <c r="AF2780" s="126"/>
      <c r="AG2780" s="126"/>
      <c r="AH2780" s="125"/>
      <c r="AI2780" s="125"/>
      <c r="AJ2780" s="125"/>
      <c r="AK2780" s="125"/>
      <c r="AL2780" s="125"/>
      <c r="AM2780" s="125"/>
      <c r="AN2780" s="125"/>
      <c r="AO2780" s="66"/>
      <c r="AP2780" s="125"/>
      <c r="AQ2780" s="125"/>
      <c r="AR2780" s="125"/>
      <c r="AS2780" s="125"/>
      <c r="AT2780" s="125"/>
      <c r="AU2780" s="125"/>
      <c r="AV2780" s="125"/>
      <c r="AW2780" s="126"/>
      <c r="AX2780" s="126"/>
      <c r="AY2780" s="126"/>
      <c r="AZ2780" s="127"/>
      <c r="BA2780" s="128"/>
      <c r="BB2780" s="65"/>
      <c r="BC2780" s="65"/>
      <c r="BD2780" s="125"/>
      <c r="BE2780" s="125"/>
      <c r="BF2780" s="126"/>
      <c r="BG2780" s="126"/>
      <c r="BH2780" s="126"/>
      <c r="BI2780" s="125"/>
      <c r="BJ2780" s="125"/>
      <c r="BK2780" s="125"/>
      <c r="BL2780" s="125"/>
      <c r="BM2780" s="125"/>
      <c r="BN2780" s="125"/>
      <c r="BO2780" s="129"/>
      <c r="BP2780" s="66"/>
      <c r="BQ2780" s="129"/>
      <c r="BR2780" s="125"/>
      <c r="BS2780" s="125"/>
      <c r="BT2780" s="125"/>
      <c r="BU2780" s="125"/>
      <c r="BV2780" s="125"/>
      <c r="BW2780" s="125"/>
      <c r="BX2780" s="126"/>
      <c r="BY2780" s="126"/>
      <c r="BZ2780" s="126"/>
      <c r="CA2780" s="127"/>
      <c r="CB2780" s="128"/>
    </row>
    <row r="2781" spans="1:80" x14ac:dyDescent="0.3">
      <c r="A2781" s="65"/>
      <c r="B2781" s="72"/>
      <c r="C2781" s="73"/>
      <c r="D2781" s="74"/>
      <c r="E2781" s="74"/>
      <c r="F2781" s="74"/>
      <c r="G2781" s="75"/>
      <c r="H2781" s="75"/>
      <c r="I2781" s="75"/>
      <c r="J2781" s="75"/>
      <c r="K2781" s="75"/>
      <c r="L2781" s="75"/>
      <c r="M2781" s="80"/>
      <c r="N2781" s="194"/>
      <c r="O2781" s="70"/>
      <c r="P2781" s="70"/>
      <c r="Q2781" s="70"/>
      <c r="R2781" s="70"/>
      <c r="S2781" s="70"/>
      <c r="T2781" s="70"/>
      <c r="U2781" s="70"/>
      <c r="V2781" s="71"/>
      <c r="W2781" s="71"/>
      <c r="X2781" s="71"/>
      <c r="Y2781" s="70"/>
      <c r="Z2781" s="70"/>
      <c r="AA2781" s="65"/>
      <c r="AB2781" s="65"/>
      <c r="AC2781" s="125"/>
      <c r="AD2781" s="125"/>
      <c r="AE2781" s="126"/>
      <c r="AF2781" s="126"/>
      <c r="AG2781" s="126"/>
      <c r="AH2781" s="125"/>
      <c r="AI2781" s="125"/>
      <c r="AJ2781" s="125"/>
      <c r="AK2781" s="125"/>
      <c r="AL2781" s="125"/>
      <c r="AM2781" s="125"/>
      <c r="AN2781" s="125"/>
      <c r="AO2781" s="66"/>
      <c r="AP2781" s="125"/>
      <c r="AQ2781" s="125"/>
      <c r="AR2781" s="125"/>
      <c r="AS2781" s="125"/>
      <c r="AT2781" s="125"/>
      <c r="AU2781" s="125"/>
      <c r="AV2781" s="125"/>
      <c r="AW2781" s="126"/>
      <c r="AX2781" s="126"/>
      <c r="AY2781" s="126"/>
      <c r="AZ2781" s="127"/>
      <c r="BA2781" s="128"/>
      <c r="BB2781" s="65"/>
      <c r="BC2781" s="65"/>
      <c r="BD2781" s="125"/>
      <c r="BE2781" s="125"/>
      <c r="BF2781" s="126"/>
      <c r="BG2781" s="126"/>
      <c r="BH2781" s="126"/>
      <c r="BI2781" s="125"/>
      <c r="BJ2781" s="125"/>
      <c r="BK2781" s="125"/>
      <c r="BL2781" s="125"/>
      <c r="BM2781" s="125"/>
      <c r="BN2781" s="125"/>
      <c r="BO2781" s="129"/>
      <c r="BP2781" s="66"/>
      <c r="BQ2781" s="129"/>
      <c r="BR2781" s="125"/>
      <c r="BS2781" s="125"/>
      <c r="BT2781" s="125"/>
      <c r="BU2781" s="125"/>
      <c r="BV2781" s="125"/>
      <c r="BW2781" s="125"/>
      <c r="BX2781" s="126"/>
      <c r="BY2781" s="126"/>
      <c r="BZ2781" s="126"/>
      <c r="CA2781" s="127"/>
      <c r="CB2781" s="128"/>
    </row>
    <row r="2782" spans="1:80" x14ac:dyDescent="0.3">
      <c r="A2782" s="65"/>
      <c r="B2782" s="72"/>
      <c r="C2782" s="73"/>
      <c r="D2782" s="74"/>
      <c r="E2782" s="74"/>
      <c r="F2782" s="74"/>
      <c r="G2782" s="75"/>
      <c r="H2782" s="75"/>
      <c r="I2782" s="75"/>
      <c r="J2782" s="75"/>
      <c r="K2782" s="75"/>
      <c r="L2782" s="75"/>
      <c r="M2782" s="80"/>
      <c r="N2782" s="194"/>
      <c r="O2782" s="70"/>
      <c r="P2782" s="70"/>
      <c r="Q2782" s="70"/>
      <c r="R2782" s="70"/>
      <c r="S2782" s="70"/>
      <c r="T2782" s="70"/>
      <c r="U2782" s="70"/>
      <c r="V2782" s="71"/>
      <c r="W2782" s="71"/>
      <c r="X2782" s="71"/>
      <c r="Y2782" s="70"/>
      <c r="Z2782" s="70"/>
      <c r="AA2782" s="65"/>
      <c r="AB2782" s="65"/>
      <c r="AC2782" s="125"/>
      <c r="AD2782" s="125"/>
      <c r="AE2782" s="126"/>
      <c r="AF2782" s="126"/>
      <c r="AG2782" s="126"/>
      <c r="AH2782" s="125"/>
      <c r="AI2782" s="125"/>
      <c r="AJ2782" s="125"/>
      <c r="AK2782" s="125"/>
      <c r="AL2782" s="125"/>
      <c r="AM2782" s="125"/>
      <c r="AN2782" s="125"/>
      <c r="AO2782" s="66"/>
      <c r="AP2782" s="125"/>
      <c r="AQ2782" s="125"/>
      <c r="AR2782" s="125"/>
      <c r="AS2782" s="125"/>
      <c r="AT2782" s="125"/>
      <c r="AU2782" s="125"/>
      <c r="AV2782" s="125"/>
      <c r="AW2782" s="126"/>
      <c r="AX2782" s="126"/>
      <c r="AY2782" s="126"/>
      <c r="AZ2782" s="127"/>
      <c r="BA2782" s="128"/>
      <c r="BB2782" s="65"/>
      <c r="BC2782" s="65"/>
      <c r="BD2782" s="125"/>
      <c r="BE2782" s="125"/>
      <c r="BF2782" s="126"/>
      <c r="BG2782" s="126"/>
      <c r="BH2782" s="126"/>
      <c r="BI2782" s="125"/>
      <c r="BJ2782" s="125"/>
      <c r="BK2782" s="125"/>
      <c r="BL2782" s="125"/>
      <c r="BM2782" s="125"/>
      <c r="BN2782" s="125"/>
      <c r="BO2782" s="129"/>
      <c r="BP2782" s="66"/>
      <c r="BQ2782" s="129"/>
      <c r="BR2782" s="125"/>
      <c r="BS2782" s="125"/>
      <c r="BT2782" s="125"/>
      <c r="BU2782" s="125"/>
      <c r="BV2782" s="125"/>
      <c r="BW2782" s="125"/>
      <c r="BX2782" s="126"/>
      <c r="BY2782" s="126"/>
      <c r="BZ2782" s="126"/>
      <c r="CA2782" s="127"/>
      <c r="CB2782" s="128"/>
    </row>
    <row r="2783" spans="1:80" x14ac:dyDescent="0.3">
      <c r="A2783" s="65"/>
      <c r="B2783" s="72"/>
      <c r="C2783" s="73"/>
      <c r="D2783" s="74"/>
      <c r="E2783" s="74"/>
      <c r="F2783" s="74"/>
      <c r="G2783" s="75"/>
      <c r="H2783" s="75"/>
      <c r="I2783" s="75"/>
      <c r="J2783" s="75"/>
      <c r="K2783" s="75"/>
      <c r="L2783" s="75"/>
      <c r="M2783" s="80"/>
      <c r="N2783" s="194"/>
      <c r="O2783" s="70"/>
      <c r="P2783" s="70"/>
      <c r="Q2783" s="70"/>
      <c r="R2783" s="70"/>
      <c r="S2783" s="70"/>
      <c r="T2783" s="70"/>
      <c r="U2783" s="70"/>
      <c r="V2783" s="71"/>
      <c r="W2783" s="71"/>
      <c r="X2783" s="71"/>
      <c r="Y2783" s="70"/>
      <c r="Z2783" s="70"/>
      <c r="AA2783" s="65"/>
      <c r="AB2783" s="65"/>
      <c r="AC2783" s="125"/>
      <c r="AD2783" s="125"/>
      <c r="AE2783" s="126"/>
      <c r="AF2783" s="126"/>
      <c r="AG2783" s="126"/>
      <c r="AH2783" s="125"/>
      <c r="AI2783" s="125"/>
      <c r="AJ2783" s="125"/>
      <c r="AK2783" s="125"/>
      <c r="AL2783" s="125"/>
      <c r="AM2783" s="125"/>
      <c r="AN2783" s="125"/>
      <c r="AO2783" s="66"/>
      <c r="AP2783" s="125"/>
      <c r="AQ2783" s="125"/>
      <c r="AR2783" s="125"/>
      <c r="AS2783" s="125"/>
      <c r="AT2783" s="125"/>
      <c r="AU2783" s="125"/>
      <c r="AV2783" s="125"/>
      <c r="AW2783" s="126"/>
      <c r="AX2783" s="126"/>
      <c r="AY2783" s="126"/>
      <c r="AZ2783" s="127"/>
      <c r="BA2783" s="128"/>
      <c r="BB2783" s="65"/>
      <c r="BC2783" s="65"/>
      <c r="BD2783" s="125"/>
      <c r="BE2783" s="125"/>
      <c r="BF2783" s="126"/>
      <c r="BG2783" s="126"/>
      <c r="BH2783" s="126"/>
      <c r="BI2783" s="125"/>
      <c r="BJ2783" s="125"/>
      <c r="BK2783" s="125"/>
      <c r="BL2783" s="125"/>
      <c r="BM2783" s="125"/>
      <c r="BN2783" s="125"/>
      <c r="BO2783" s="129"/>
      <c r="BP2783" s="66"/>
      <c r="BQ2783" s="129"/>
      <c r="BR2783" s="125"/>
      <c r="BS2783" s="125"/>
      <c r="BT2783" s="125"/>
      <c r="BU2783" s="125"/>
      <c r="BV2783" s="125"/>
      <c r="BW2783" s="125"/>
      <c r="BX2783" s="126"/>
      <c r="BY2783" s="126"/>
      <c r="BZ2783" s="126"/>
      <c r="CA2783" s="127"/>
      <c r="CB2783" s="128"/>
    </row>
    <row r="2784" spans="1:80" x14ac:dyDescent="0.3">
      <c r="A2784" s="65"/>
      <c r="B2784" s="72"/>
      <c r="C2784" s="73"/>
      <c r="D2784" s="74"/>
      <c r="E2784" s="74"/>
      <c r="F2784" s="74"/>
      <c r="G2784" s="75"/>
      <c r="H2784" s="75"/>
      <c r="I2784" s="75"/>
      <c r="J2784" s="75"/>
      <c r="K2784" s="75"/>
      <c r="L2784" s="75"/>
      <c r="M2784" s="80"/>
      <c r="N2784" s="194"/>
      <c r="O2784" s="70"/>
      <c r="P2784" s="70"/>
      <c r="Q2784" s="70"/>
      <c r="R2784" s="70"/>
      <c r="S2784" s="70"/>
      <c r="T2784" s="70"/>
      <c r="U2784" s="70"/>
      <c r="V2784" s="71"/>
      <c r="W2784" s="71"/>
      <c r="X2784" s="71"/>
      <c r="Y2784" s="70"/>
      <c r="Z2784" s="70"/>
      <c r="AA2784" s="65"/>
      <c r="AB2784" s="65"/>
      <c r="AC2784" s="125"/>
      <c r="AD2784" s="125"/>
      <c r="AE2784" s="126"/>
      <c r="AF2784" s="126"/>
      <c r="AG2784" s="126"/>
      <c r="AH2784" s="125"/>
      <c r="AI2784" s="125"/>
      <c r="AJ2784" s="125"/>
      <c r="AK2784" s="125"/>
      <c r="AL2784" s="125"/>
      <c r="AM2784" s="125"/>
      <c r="AN2784" s="125"/>
      <c r="AO2784" s="66"/>
      <c r="AP2784" s="125"/>
      <c r="AQ2784" s="125"/>
      <c r="AR2784" s="125"/>
      <c r="AS2784" s="125"/>
      <c r="AT2784" s="125"/>
      <c r="AU2784" s="125"/>
      <c r="AV2784" s="125"/>
      <c r="AW2784" s="126"/>
      <c r="AX2784" s="126"/>
      <c r="AY2784" s="126"/>
      <c r="AZ2784" s="127"/>
      <c r="BA2784" s="128"/>
      <c r="BB2784" s="65"/>
      <c r="BC2784" s="65"/>
      <c r="BD2784" s="125"/>
      <c r="BE2784" s="125"/>
      <c r="BF2784" s="126"/>
      <c r="BG2784" s="126"/>
      <c r="BH2784" s="126"/>
      <c r="BI2784" s="125"/>
      <c r="BJ2784" s="125"/>
      <c r="BK2784" s="125"/>
      <c r="BL2784" s="125"/>
      <c r="BM2784" s="125"/>
      <c r="BN2784" s="125"/>
      <c r="BO2784" s="129"/>
      <c r="BP2784" s="66"/>
      <c r="BQ2784" s="129"/>
      <c r="BR2784" s="125"/>
      <c r="BS2784" s="125"/>
      <c r="BT2784" s="125"/>
      <c r="BU2784" s="125"/>
      <c r="BV2784" s="125"/>
      <c r="BW2784" s="125"/>
      <c r="BX2784" s="126"/>
      <c r="BY2784" s="126"/>
      <c r="BZ2784" s="126"/>
      <c r="CA2784" s="127"/>
      <c r="CB2784" s="128"/>
    </row>
    <row r="2785" spans="1:80" x14ac:dyDescent="0.3">
      <c r="A2785" s="65"/>
      <c r="B2785" s="72"/>
      <c r="C2785" s="73"/>
      <c r="D2785" s="74"/>
      <c r="E2785" s="74"/>
      <c r="F2785" s="74"/>
      <c r="G2785" s="75"/>
      <c r="H2785" s="75"/>
      <c r="I2785" s="75"/>
      <c r="J2785" s="75"/>
      <c r="K2785" s="75"/>
      <c r="L2785" s="75"/>
      <c r="M2785" s="80"/>
      <c r="N2785" s="194"/>
      <c r="O2785" s="70"/>
      <c r="P2785" s="70"/>
      <c r="Q2785" s="70"/>
      <c r="R2785" s="70"/>
      <c r="S2785" s="70"/>
      <c r="T2785" s="70"/>
      <c r="U2785" s="70"/>
      <c r="V2785" s="71"/>
      <c r="W2785" s="71"/>
      <c r="X2785" s="71"/>
      <c r="Y2785" s="70"/>
      <c r="Z2785" s="70"/>
      <c r="AA2785" s="65"/>
      <c r="AB2785" s="65"/>
      <c r="AC2785" s="125"/>
      <c r="AD2785" s="125"/>
      <c r="AE2785" s="126"/>
      <c r="AF2785" s="126"/>
      <c r="AG2785" s="126"/>
      <c r="AH2785" s="125"/>
      <c r="AI2785" s="125"/>
      <c r="AJ2785" s="125"/>
      <c r="AK2785" s="125"/>
      <c r="AL2785" s="125"/>
      <c r="AM2785" s="125"/>
      <c r="AN2785" s="125"/>
      <c r="AO2785" s="66"/>
      <c r="AP2785" s="125"/>
      <c r="AQ2785" s="125"/>
      <c r="AR2785" s="125"/>
      <c r="AS2785" s="125"/>
      <c r="AT2785" s="125"/>
      <c r="AU2785" s="125"/>
      <c r="AV2785" s="125"/>
      <c r="AW2785" s="126"/>
      <c r="AX2785" s="126"/>
      <c r="AY2785" s="126"/>
      <c r="AZ2785" s="127"/>
      <c r="BA2785" s="128"/>
      <c r="BB2785" s="65"/>
      <c r="BC2785" s="65"/>
      <c r="BD2785" s="125"/>
      <c r="BE2785" s="125"/>
      <c r="BF2785" s="126"/>
      <c r="BG2785" s="126"/>
      <c r="BH2785" s="126"/>
      <c r="BI2785" s="125"/>
      <c r="BJ2785" s="125"/>
      <c r="BK2785" s="125"/>
      <c r="BL2785" s="125"/>
      <c r="BM2785" s="125"/>
      <c r="BN2785" s="125"/>
      <c r="BO2785" s="129"/>
      <c r="BP2785" s="66"/>
      <c r="BQ2785" s="129"/>
      <c r="BR2785" s="125"/>
      <c r="BS2785" s="125"/>
      <c r="BT2785" s="125"/>
      <c r="BU2785" s="125"/>
      <c r="BV2785" s="125"/>
      <c r="BW2785" s="125"/>
      <c r="BX2785" s="126"/>
      <c r="BY2785" s="126"/>
      <c r="BZ2785" s="126"/>
      <c r="CA2785" s="127"/>
      <c r="CB2785" s="128"/>
    </row>
    <row r="2786" spans="1:80" x14ac:dyDescent="0.3">
      <c r="A2786" s="65"/>
      <c r="B2786" s="65"/>
      <c r="C2786" s="65"/>
      <c r="D2786" s="65"/>
      <c r="E2786" s="65"/>
      <c r="F2786" s="65"/>
      <c r="G2786" s="65"/>
      <c r="H2786" s="65"/>
      <c r="I2786" s="65"/>
      <c r="J2786" s="65"/>
      <c r="K2786" s="65"/>
      <c r="L2786" s="65"/>
      <c r="M2786" s="99"/>
      <c r="N2786" s="66"/>
      <c r="O2786" s="99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5"/>
      <c r="AC2786" s="125"/>
      <c r="AD2786" s="125"/>
      <c r="AE2786" s="126"/>
      <c r="AF2786" s="126"/>
      <c r="AG2786" s="126"/>
      <c r="AH2786" s="125"/>
      <c r="AI2786" s="125"/>
      <c r="AJ2786" s="125"/>
      <c r="AK2786" s="125"/>
      <c r="AL2786" s="125"/>
      <c r="AM2786" s="125"/>
      <c r="AN2786" s="125"/>
      <c r="AO2786" s="66"/>
      <c r="AP2786" s="125"/>
      <c r="AQ2786" s="125"/>
      <c r="AR2786" s="125"/>
      <c r="AS2786" s="125"/>
      <c r="AT2786" s="125"/>
      <c r="AU2786" s="125"/>
      <c r="AV2786" s="125"/>
      <c r="AW2786" s="126"/>
      <c r="AX2786" s="126"/>
      <c r="AY2786" s="126"/>
      <c r="AZ2786" s="127"/>
      <c r="BA2786" s="128"/>
      <c r="BB2786" s="65"/>
      <c r="BC2786" s="65"/>
      <c r="BD2786" s="125"/>
      <c r="BE2786" s="125"/>
      <c r="BF2786" s="126"/>
      <c r="BG2786" s="126"/>
      <c r="BH2786" s="126"/>
      <c r="BI2786" s="125"/>
      <c r="BJ2786" s="125"/>
      <c r="BK2786" s="125"/>
      <c r="BL2786" s="125"/>
      <c r="BM2786" s="125"/>
      <c r="BN2786" s="125"/>
      <c r="BO2786" s="129"/>
      <c r="BP2786" s="66"/>
      <c r="BQ2786" s="129"/>
      <c r="BR2786" s="125"/>
      <c r="BS2786" s="125"/>
      <c r="BT2786" s="125"/>
      <c r="BU2786" s="125"/>
      <c r="BV2786" s="125"/>
      <c r="BW2786" s="125"/>
      <c r="BX2786" s="126"/>
      <c r="BY2786" s="126"/>
      <c r="BZ2786" s="126"/>
      <c r="CA2786" s="127"/>
      <c r="CB2786" s="128"/>
    </row>
    <row r="2787" spans="1:80" x14ac:dyDescent="0.3">
      <c r="A2787" s="65"/>
      <c r="B2787" s="68"/>
      <c r="C2787" s="68"/>
      <c r="D2787" s="68"/>
      <c r="E2787" s="68"/>
      <c r="F2787" s="68"/>
      <c r="G2787" s="68"/>
      <c r="H2787" s="68"/>
      <c r="I2787" s="68"/>
      <c r="J2787" s="68"/>
      <c r="K2787" s="68"/>
      <c r="L2787" s="68"/>
      <c r="M2787" s="87"/>
      <c r="N2787" s="68"/>
      <c r="O2787" s="87"/>
      <c r="P2787" s="68"/>
      <c r="Q2787" s="68"/>
      <c r="R2787" s="68"/>
      <c r="S2787" s="68"/>
      <c r="T2787" s="68"/>
      <c r="U2787" s="68"/>
      <c r="V2787" s="68"/>
      <c r="W2787" s="68"/>
      <c r="X2787" s="68"/>
      <c r="Y2787" s="68"/>
      <c r="Z2787" s="68"/>
      <c r="AA2787" s="65"/>
      <c r="AB2787" s="65"/>
      <c r="AC2787" s="125"/>
      <c r="AD2787" s="125"/>
      <c r="AE2787" s="126"/>
      <c r="AF2787" s="126"/>
      <c r="AG2787" s="126"/>
      <c r="AH2787" s="125"/>
      <c r="AI2787" s="125"/>
      <c r="AJ2787" s="125"/>
      <c r="AK2787" s="125"/>
      <c r="AL2787" s="125"/>
      <c r="AM2787" s="125"/>
      <c r="AN2787" s="125"/>
      <c r="AO2787" s="66"/>
      <c r="AP2787" s="125"/>
      <c r="AQ2787" s="125"/>
      <c r="AR2787" s="125"/>
      <c r="AS2787" s="125"/>
      <c r="AT2787" s="125"/>
      <c r="AU2787" s="125"/>
      <c r="AV2787" s="125"/>
      <c r="AW2787" s="126"/>
      <c r="AX2787" s="126"/>
      <c r="AY2787" s="126"/>
      <c r="AZ2787" s="127"/>
      <c r="BA2787" s="128"/>
      <c r="BB2787" s="65"/>
      <c r="BC2787" s="65"/>
      <c r="BD2787" s="125"/>
      <c r="BE2787" s="125"/>
      <c r="BF2787" s="126"/>
      <c r="BG2787" s="126"/>
      <c r="BH2787" s="126"/>
      <c r="BI2787" s="125"/>
      <c r="BJ2787" s="125"/>
      <c r="BK2787" s="125"/>
      <c r="BL2787" s="125"/>
      <c r="BM2787" s="125"/>
      <c r="BN2787" s="125"/>
      <c r="BO2787" s="129"/>
      <c r="BP2787" s="66"/>
      <c r="BQ2787" s="129"/>
      <c r="BR2787" s="125"/>
      <c r="BS2787" s="125"/>
      <c r="BT2787" s="125"/>
      <c r="BU2787" s="125"/>
      <c r="BV2787" s="125"/>
      <c r="BW2787" s="125"/>
      <c r="BX2787" s="126"/>
      <c r="BY2787" s="126"/>
      <c r="BZ2787" s="126"/>
      <c r="CA2787" s="127"/>
      <c r="CB2787" s="128"/>
    </row>
    <row r="2788" spans="1:80" x14ac:dyDescent="0.3">
      <c r="A2788" s="65"/>
      <c r="B2788" s="77"/>
      <c r="C2788" s="77"/>
      <c r="D2788" s="78"/>
      <c r="E2788" s="78"/>
      <c r="F2788" s="78"/>
      <c r="G2788" s="79"/>
      <c r="H2788" s="79"/>
      <c r="I2788" s="79"/>
      <c r="J2788" s="79"/>
      <c r="K2788" s="79"/>
      <c r="L2788" s="79"/>
      <c r="M2788" s="80"/>
      <c r="N2788" s="68"/>
      <c r="O2788" s="80"/>
      <c r="P2788" s="79"/>
      <c r="Q2788" s="79"/>
      <c r="R2788" s="79"/>
      <c r="S2788" s="79"/>
      <c r="T2788" s="79"/>
      <c r="U2788" s="79"/>
      <c r="V2788" s="78"/>
      <c r="W2788" s="78"/>
      <c r="X2788" s="78"/>
      <c r="Y2788" s="77"/>
      <c r="Z2788" s="77"/>
      <c r="AA2788" s="65"/>
      <c r="AB2788" s="65"/>
      <c r="AC2788" s="125"/>
      <c r="AD2788" s="125"/>
      <c r="AE2788" s="126"/>
      <c r="AF2788" s="126"/>
      <c r="AG2788" s="126"/>
      <c r="AH2788" s="125"/>
      <c r="AI2788" s="125"/>
      <c r="AJ2788" s="125"/>
      <c r="AK2788" s="125"/>
      <c r="AL2788" s="125"/>
      <c r="AM2788" s="125"/>
      <c r="AN2788" s="125"/>
      <c r="AO2788" s="66"/>
      <c r="AP2788" s="125"/>
      <c r="AQ2788" s="125"/>
      <c r="AR2788" s="125"/>
      <c r="AS2788" s="125"/>
      <c r="AT2788" s="125"/>
      <c r="AU2788" s="125"/>
      <c r="AV2788" s="125"/>
      <c r="AW2788" s="126"/>
      <c r="AX2788" s="126"/>
      <c r="AY2788" s="126"/>
      <c r="AZ2788" s="127"/>
      <c r="BA2788" s="128"/>
      <c r="BB2788" s="65"/>
      <c r="BC2788" s="65"/>
      <c r="BD2788" s="125"/>
      <c r="BE2788" s="125"/>
      <c r="BF2788" s="126"/>
      <c r="BG2788" s="126"/>
      <c r="BH2788" s="126"/>
      <c r="BI2788" s="125"/>
      <c r="BJ2788" s="125"/>
      <c r="BK2788" s="125"/>
      <c r="BL2788" s="125"/>
      <c r="BM2788" s="125"/>
      <c r="BN2788" s="125"/>
      <c r="BO2788" s="129"/>
      <c r="BP2788" s="66"/>
      <c r="BQ2788" s="129"/>
      <c r="BR2788" s="125"/>
      <c r="BS2788" s="125"/>
      <c r="BT2788" s="125"/>
      <c r="BU2788" s="125"/>
      <c r="BV2788" s="125"/>
      <c r="BW2788" s="125"/>
      <c r="BX2788" s="126"/>
      <c r="BY2788" s="126"/>
      <c r="BZ2788" s="126"/>
      <c r="CA2788" s="127"/>
      <c r="CB2788" s="128"/>
    </row>
    <row r="2789" spans="1:80" x14ac:dyDescent="0.3">
      <c r="A2789" s="65"/>
      <c r="B2789" s="72"/>
      <c r="C2789" s="72"/>
      <c r="D2789" s="78"/>
      <c r="E2789" s="78"/>
      <c r="F2789" s="78"/>
      <c r="G2789" s="80"/>
      <c r="H2789" s="80"/>
      <c r="I2789" s="80"/>
      <c r="J2789" s="80"/>
      <c r="K2789" s="80"/>
      <c r="L2789" s="80"/>
      <c r="M2789" s="80"/>
      <c r="N2789" s="81"/>
      <c r="O2789" s="80"/>
      <c r="P2789" s="80"/>
      <c r="Q2789" s="80"/>
      <c r="R2789" s="80"/>
      <c r="S2789" s="80"/>
      <c r="T2789" s="80"/>
      <c r="U2789" s="80"/>
      <c r="V2789" s="78"/>
      <c r="W2789" s="78"/>
      <c r="X2789" s="78"/>
      <c r="Y2789" s="72"/>
      <c r="Z2789" s="72"/>
      <c r="AA2789" s="65"/>
      <c r="AB2789" s="65"/>
      <c r="AC2789" s="125"/>
      <c r="AD2789" s="125"/>
      <c r="AE2789" s="126"/>
      <c r="AF2789" s="126"/>
      <c r="AG2789" s="126"/>
      <c r="AH2789" s="125"/>
      <c r="AI2789" s="125"/>
      <c r="AJ2789" s="125"/>
      <c r="AK2789" s="125"/>
      <c r="AL2789" s="125"/>
      <c r="AM2789" s="125"/>
      <c r="AN2789" s="125"/>
      <c r="AO2789" s="66"/>
      <c r="AP2789" s="125"/>
      <c r="AQ2789" s="125"/>
      <c r="AR2789" s="125"/>
      <c r="AS2789" s="125"/>
      <c r="AT2789" s="125"/>
      <c r="AU2789" s="125"/>
      <c r="AV2789" s="125"/>
      <c r="AW2789" s="126"/>
      <c r="AX2789" s="126"/>
      <c r="AY2789" s="126"/>
      <c r="AZ2789" s="127"/>
      <c r="BA2789" s="128"/>
      <c r="BB2789" s="65"/>
      <c r="BC2789" s="65"/>
      <c r="BD2789" s="125"/>
      <c r="BE2789" s="125"/>
      <c r="BF2789" s="126"/>
      <c r="BG2789" s="126"/>
      <c r="BH2789" s="126"/>
      <c r="BI2789" s="125"/>
      <c r="BJ2789" s="125"/>
      <c r="BK2789" s="125"/>
      <c r="BL2789" s="125"/>
      <c r="BM2789" s="125"/>
      <c r="BN2789" s="125"/>
      <c r="BO2789" s="129"/>
      <c r="BP2789" s="66"/>
      <c r="BQ2789" s="129"/>
      <c r="BR2789" s="125"/>
      <c r="BS2789" s="125"/>
      <c r="BT2789" s="125"/>
      <c r="BU2789" s="125"/>
      <c r="BV2789" s="125"/>
      <c r="BW2789" s="125"/>
      <c r="BX2789" s="126"/>
      <c r="BY2789" s="126"/>
      <c r="BZ2789" s="126"/>
      <c r="CA2789" s="127"/>
      <c r="CB2789" s="128"/>
    </row>
    <row r="2790" spans="1:80" x14ac:dyDescent="0.3">
      <c r="A2790" s="65"/>
      <c r="B2790" s="125"/>
      <c r="C2790" s="125"/>
      <c r="D2790" s="126"/>
      <c r="E2790" s="126"/>
      <c r="F2790" s="126"/>
      <c r="G2790" s="125"/>
      <c r="H2790" s="125"/>
      <c r="I2790" s="125"/>
      <c r="J2790" s="125"/>
      <c r="K2790" s="125"/>
      <c r="L2790" s="125"/>
      <c r="M2790" s="125"/>
      <c r="N2790" s="66"/>
      <c r="O2790" s="125"/>
      <c r="P2790" s="125"/>
      <c r="Q2790" s="125"/>
      <c r="R2790" s="125"/>
      <c r="S2790" s="125"/>
      <c r="T2790" s="125"/>
      <c r="U2790" s="125"/>
      <c r="V2790" s="126"/>
      <c r="W2790" s="126"/>
      <c r="X2790" s="126"/>
      <c r="Y2790" s="127"/>
      <c r="Z2790" s="128"/>
      <c r="AA2790" s="65"/>
      <c r="AB2790" s="65"/>
      <c r="AC2790" s="125"/>
      <c r="AD2790" s="125"/>
      <c r="AE2790" s="126"/>
      <c r="AF2790" s="126"/>
      <c r="AG2790" s="126"/>
      <c r="AH2790" s="125"/>
      <c r="AI2790" s="125"/>
      <c r="AJ2790" s="125"/>
      <c r="AK2790" s="125"/>
      <c r="AL2790" s="125"/>
      <c r="AM2790" s="125"/>
      <c r="AN2790" s="125"/>
      <c r="AO2790" s="66"/>
      <c r="AP2790" s="125"/>
      <c r="AQ2790" s="125"/>
      <c r="AR2790" s="125"/>
      <c r="AS2790" s="125"/>
      <c r="AT2790" s="125"/>
      <c r="AU2790" s="125"/>
      <c r="AV2790" s="125"/>
      <c r="AW2790" s="126"/>
      <c r="AX2790" s="126"/>
      <c r="AY2790" s="126"/>
      <c r="AZ2790" s="127"/>
      <c r="BA2790" s="128"/>
      <c r="BB2790" s="65"/>
      <c r="BC2790" s="65"/>
      <c r="BD2790" s="125"/>
      <c r="BE2790" s="125"/>
      <c r="BF2790" s="126"/>
      <c r="BG2790" s="126"/>
      <c r="BH2790" s="126"/>
      <c r="BI2790" s="125"/>
      <c r="BJ2790" s="125"/>
      <c r="BK2790" s="125"/>
      <c r="BL2790" s="125"/>
      <c r="BM2790" s="125"/>
      <c r="BN2790" s="125"/>
      <c r="BO2790" s="129"/>
      <c r="BP2790" s="66"/>
      <c r="BQ2790" s="129"/>
      <c r="BR2790" s="125"/>
      <c r="BS2790" s="125"/>
      <c r="BT2790" s="125"/>
      <c r="BU2790" s="125"/>
      <c r="BV2790" s="125"/>
      <c r="BW2790" s="125"/>
      <c r="BX2790" s="126"/>
      <c r="BY2790" s="126"/>
      <c r="BZ2790" s="126"/>
      <c r="CA2790" s="127"/>
      <c r="CB2790" s="128"/>
    </row>
    <row r="2791" spans="1:80" x14ac:dyDescent="0.3">
      <c r="A2791" s="65"/>
      <c r="B2791" s="223"/>
      <c r="C2791" s="224"/>
      <c r="D2791" s="65"/>
      <c r="E2791" s="65"/>
      <c r="F2791" s="223"/>
      <c r="G2791" s="224"/>
      <c r="H2791" s="65"/>
      <c r="I2791" s="65"/>
      <c r="J2791" s="223"/>
      <c r="K2791" s="224"/>
      <c r="L2791" s="65"/>
      <c r="M2791" s="233"/>
      <c r="N2791" s="233"/>
      <c r="O2791" s="233"/>
      <c r="P2791" s="65"/>
      <c r="Q2791" s="223"/>
      <c r="R2791" s="224"/>
      <c r="S2791" s="65"/>
      <c r="T2791" s="65"/>
      <c r="U2791" s="223"/>
      <c r="V2791" s="224"/>
      <c r="W2791" s="65"/>
      <c r="X2791" s="65"/>
      <c r="Y2791" s="223"/>
      <c r="Z2791" s="224"/>
      <c r="AA2791" s="65"/>
      <c r="AB2791" s="65"/>
      <c r="AC2791" s="125"/>
      <c r="AD2791" s="125"/>
      <c r="AE2791" s="126"/>
      <c r="AF2791" s="126"/>
      <c r="AG2791" s="126"/>
      <c r="AH2791" s="125"/>
      <c r="AI2791" s="125"/>
      <c r="AJ2791" s="125"/>
      <c r="AK2791" s="125"/>
      <c r="AL2791" s="125"/>
      <c r="AM2791" s="125"/>
      <c r="AN2791" s="125"/>
      <c r="AO2791" s="66"/>
      <c r="AP2791" s="125"/>
      <c r="AQ2791" s="125"/>
      <c r="AR2791" s="125"/>
      <c r="AS2791" s="125"/>
      <c r="AT2791" s="125"/>
      <c r="AU2791" s="125"/>
      <c r="AV2791" s="125"/>
      <c r="AW2791" s="126"/>
      <c r="AX2791" s="126"/>
      <c r="AY2791" s="126"/>
      <c r="AZ2791" s="127"/>
      <c r="BA2791" s="128"/>
      <c r="BB2791" s="65"/>
      <c r="BC2791" s="65"/>
      <c r="BD2791" s="125"/>
      <c r="BE2791" s="125"/>
      <c r="BF2791" s="126"/>
      <c r="BG2791" s="126"/>
      <c r="BH2791" s="126"/>
      <c r="BI2791" s="125"/>
      <c r="BJ2791" s="125"/>
      <c r="BK2791" s="125"/>
      <c r="BL2791" s="125"/>
      <c r="BM2791" s="125"/>
      <c r="BN2791" s="125"/>
      <c r="BO2791" s="129"/>
      <c r="BP2791" s="66"/>
      <c r="BQ2791" s="129"/>
      <c r="BR2791" s="125"/>
      <c r="BS2791" s="125"/>
      <c r="BT2791" s="125"/>
      <c r="BU2791" s="125"/>
      <c r="BV2791" s="125"/>
      <c r="BW2791" s="125"/>
      <c r="BX2791" s="126"/>
      <c r="BY2791" s="126"/>
      <c r="BZ2791" s="126"/>
      <c r="CA2791" s="127"/>
      <c r="CB2791" s="128"/>
    </row>
    <row r="2792" spans="1:80" x14ac:dyDescent="0.3">
      <c r="A2792" s="65"/>
      <c r="B2792" s="225"/>
      <c r="C2792" s="226"/>
      <c r="D2792" s="65"/>
      <c r="E2792" s="65"/>
      <c r="F2792" s="227"/>
      <c r="G2792" s="226"/>
      <c r="H2792" s="65"/>
      <c r="I2792" s="65"/>
      <c r="J2792" s="228"/>
      <c r="K2792" s="229"/>
      <c r="L2792" s="65"/>
      <c r="M2792" s="225"/>
      <c r="N2792" s="230"/>
      <c r="O2792" s="226"/>
      <c r="P2792" s="65"/>
      <c r="Q2792" s="231"/>
      <c r="R2792" s="232"/>
      <c r="S2792" s="76"/>
      <c r="T2792" s="65"/>
      <c r="U2792" s="225"/>
      <c r="V2792" s="226"/>
      <c r="W2792" s="65"/>
      <c r="X2792" s="65"/>
      <c r="Y2792" s="225"/>
      <c r="Z2792" s="226"/>
      <c r="AA2792" s="65"/>
      <c r="AB2792" s="65"/>
      <c r="AC2792" s="125"/>
      <c r="AD2792" s="125"/>
      <c r="AE2792" s="126"/>
      <c r="AF2792" s="126"/>
      <c r="AG2792" s="126"/>
      <c r="AH2792" s="125"/>
      <c r="AI2792" s="125"/>
      <c r="AJ2792" s="125"/>
      <c r="AK2792" s="125"/>
      <c r="AL2792" s="125"/>
      <c r="AM2792" s="125"/>
      <c r="AN2792" s="125"/>
      <c r="AO2792" s="82"/>
      <c r="AP2792" s="125"/>
      <c r="AQ2792" s="125"/>
      <c r="AR2792" s="125"/>
      <c r="AS2792" s="125"/>
      <c r="AT2792" s="125"/>
      <c r="AU2792" s="125"/>
      <c r="AV2792" s="125"/>
      <c r="AW2792" s="126"/>
      <c r="AX2792" s="126"/>
      <c r="AY2792" s="126"/>
      <c r="AZ2792" s="125"/>
      <c r="BA2792" s="125"/>
      <c r="BB2792" s="65"/>
      <c r="BC2792" s="65"/>
      <c r="BD2792" s="125"/>
      <c r="BE2792" s="125"/>
      <c r="BF2792" s="126"/>
      <c r="BG2792" s="126"/>
      <c r="BH2792" s="126"/>
      <c r="BI2792" s="125"/>
      <c r="BJ2792" s="125"/>
      <c r="BK2792" s="125"/>
      <c r="BL2792" s="125"/>
      <c r="BM2792" s="125"/>
      <c r="BN2792" s="125"/>
      <c r="BO2792" s="129"/>
      <c r="BP2792" s="82"/>
      <c r="BQ2792" s="129"/>
      <c r="BR2792" s="125"/>
      <c r="BS2792" s="125"/>
      <c r="BT2792" s="125"/>
      <c r="BU2792" s="125"/>
      <c r="BV2792" s="125"/>
      <c r="BW2792" s="125"/>
      <c r="BX2792" s="126"/>
      <c r="BY2792" s="126"/>
      <c r="BZ2792" s="126"/>
      <c r="CA2792" s="125"/>
      <c r="CB2792" s="125"/>
    </row>
    <row r="2793" spans="1:80" x14ac:dyDescent="0.3">
      <c r="A2793" s="65"/>
      <c r="B2793" s="65"/>
      <c r="C2793" s="65"/>
      <c r="D2793" s="65"/>
      <c r="E2793" s="65"/>
      <c r="F2793" s="65"/>
      <c r="G2793" s="65"/>
      <c r="H2793" s="65"/>
      <c r="I2793" s="65"/>
      <c r="J2793" s="65"/>
      <c r="K2793" s="65"/>
      <c r="L2793" s="65"/>
      <c r="M2793" s="99"/>
      <c r="N2793" s="66"/>
      <c r="O2793" s="99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5"/>
      <c r="AC2793" s="128"/>
      <c r="AD2793" s="127"/>
      <c r="AE2793" s="126"/>
      <c r="AF2793" s="126"/>
      <c r="AG2793" s="126"/>
      <c r="AH2793" s="125"/>
      <c r="AI2793" s="125"/>
      <c r="AJ2793" s="125"/>
      <c r="AK2793" s="125"/>
      <c r="AL2793" s="125"/>
      <c r="AM2793" s="125"/>
      <c r="AN2793" s="125"/>
      <c r="AO2793" s="66"/>
      <c r="AP2793" s="125"/>
      <c r="AQ2793" s="125"/>
      <c r="AR2793" s="125"/>
      <c r="AS2793" s="125"/>
      <c r="AT2793" s="125"/>
      <c r="AU2793" s="125"/>
      <c r="AV2793" s="125"/>
      <c r="AW2793" s="126"/>
      <c r="AX2793" s="126"/>
      <c r="AY2793" s="126"/>
      <c r="AZ2793" s="125"/>
      <c r="BA2793" s="125"/>
      <c r="BB2793" s="65"/>
      <c r="BC2793" s="65"/>
      <c r="BD2793" s="128"/>
      <c r="BE2793" s="127"/>
      <c r="BF2793" s="126"/>
      <c r="BG2793" s="126"/>
      <c r="BH2793" s="126"/>
      <c r="BI2793" s="125"/>
      <c r="BJ2793" s="125"/>
      <c r="BK2793" s="125"/>
      <c r="BL2793" s="125"/>
      <c r="BM2793" s="125"/>
      <c r="BN2793" s="125"/>
      <c r="BO2793" s="129"/>
      <c r="BP2793" s="66"/>
      <c r="BQ2793" s="129"/>
      <c r="BR2793" s="125"/>
      <c r="BS2793" s="125"/>
      <c r="BT2793" s="125"/>
      <c r="BU2793" s="125"/>
      <c r="BV2793" s="125"/>
      <c r="BW2793" s="125"/>
      <c r="BX2793" s="126"/>
      <c r="BY2793" s="126"/>
      <c r="BZ2793" s="126"/>
      <c r="CA2793" s="125"/>
      <c r="CB2793" s="125"/>
    </row>
    <row r="2794" spans="1:80" x14ac:dyDescent="0.3">
      <c r="A2794" s="65"/>
      <c r="B2794" s="65"/>
      <c r="C2794" s="65"/>
      <c r="D2794" s="65"/>
      <c r="E2794" s="65"/>
      <c r="F2794" s="65"/>
      <c r="G2794" s="65"/>
      <c r="H2794" s="65"/>
      <c r="I2794" s="65"/>
      <c r="J2794" s="65"/>
      <c r="K2794" s="65"/>
      <c r="L2794" s="65"/>
      <c r="M2794" s="99"/>
      <c r="N2794" s="66"/>
      <c r="O2794" s="99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5"/>
      <c r="AC2794" s="128"/>
      <c r="AD2794" s="127"/>
      <c r="AE2794" s="126"/>
      <c r="AF2794" s="126"/>
      <c r="AG2794" s="126"/>
      <c r="AH2794" s="125"/>
      <c r="AI2794" s="125"/>
      <c r="AJ2794" s="125"/>
      <c r="AK2794" s="125"/>
      <c r="AL2794" s="125"/>
      <c r="AM2794" s="125"/>
      <c r="AN2794" s="125"/>
      <c r="AO2794" s="66"/>
      <c r="AP2794" s="125"/>
      <c r="AQ2794" s="125"/>
      <c r="AR2794" s="125"/>
      <c r="AS2794" s="125"/>
      <c r="AT2794" s="125"/>
      <c r="AU2794" s="125"/>
      <c r="AV2794" s="125"/>
      <c r="AW2794" s="126"/>
      <c r="AX2794" s="126"/>
      <c r="AY2794" s="126"/>
      <c r="AZ2794" s="125"/>
      <c r="BA2794" s="125"/>
      <c r="BB2794" s="65"/>
      <c r="BC2794" s="65"/>
      <c r="BD2794" s="128"/>
      <c r="BE2794" s="127"/>
      <c r="BF2794" s="126"/>
      <c r="BG2794" s="126"/>
      <c r="BH2794" s="126"/>
      <c r="BI2794" s="125"/>
      <c r="BJ2794" s="125"/>
      <c r="BK2794" s="125"/>
      <c r="BL2794" s="125"/>
      <c r="BM2794" s="125"/>
      <c r="BN2794" s="125"/>
      <c r="BO2794" s="129"/>
      <c r="BP2794" s="66"/>
      <c r="BQ2794" s="129"/>
      <c r="BR2794" s="125"/>
      <c r="BS2794" s="125"/>
      <c r="BT2794" s="125"/>
      <c r="BU2794" s="125"/>
      <c r="BV2794" s="125"/>
      <c r="BW2794" s="125"/>
      <c r="BX2794" s="126"/>
      <c r="BY2794" s="126"/>
      <c r="BZ2794" s="126"/>
      <c r="CA2794" s="125"/>
      <c r="CB2794" s="125"/>
    </row>
    <row r="2795" spans="1:80" x14ac:dyDescent="0.3">
      <c r="A2795" s="65"/>
      <c r="B2795" s="68"/>
      <c r="C2795" s="68"/>
      <c r="D2795" s="68"/>
      <c r="E2795" s="68"/>
      <c r="F2795" s="68"/>
      <c r="G2795" s="68"/>
      <c r="H2795" s="68"/>
      <c r="I2795" s="68"/>
      <c r="J2795" s="68"/>
      <c r="K2795" s="68"/>
      <c r="L2795" s="68"/>
      <c r="M2795" s="87"/>
      <c r="N2795" s="68"/>
      <c r="O2795" s="87"/>
      <c r="P2795" s="68"/>
      <c r="Q2795" s="68"/>
      <c r="R2795" s="68"/>
      <c r="S2795" s="68"/>
      <c r="T2795" s="68"/>
      <c r="U2795" s="68"/>
      <c r="V2795" s="68"/>
      <c r="W2795" s="68"/>
      <c r="X2795" s="68"/>
      <c r="Y2795" s="68"/>
      <c r="Z2795" s="68"/>
      <c r="AA2795" s="65"/>
      <c r="AB2795" s="65"/>
      <c r="AC2795" s="128"/>
      <c r="AD2795" s="127"/>
      <c r="AE2795" s="126"/>
      <c r="AF2795" s="126"/>
      <c r="AG2795" s="126"/>
      <c r="AH2795" s="125"/>
      <c r="AI2795" s="125"/>
      <c r="AJ2795" s="125"/>
      <c r="AK2795" s="125"/>
      <c r="AL2795" s="125"/>
      <c r="AM2795" s="125"/>
      <c r="AN2795" s="125"/>
      <c r="AO2795" s="66"/>
      <c r="AP2795" s="125"/>
      <c r="AQ2795" s="125"/>
      <c r="AR2795" s="125"/>
      <c r="AS2795" s="125"/>
      <c r="AT2795" s="125"/>
      <c r="AU2795" s="125"/>
      <c r="AV2795" s="125"/>
      <c r="AW2795" s="126"/>
      <c r="AX2795" s="126"/>
      <c r="AY2795" s="126"/>
      <c r="AZ2795" s="125"/>
      <c r="BA2795" s="125"/>
      <c r="BB2795" s="65"/>
      <c r="BC2795" s="65"/>
      <c r="BD2795" s="128"/>
      <c r="BE2795" s="127"/>
      <c r="BF2795" s="126"/>
      <c r="BG2795" s="126"/>
      <c r="BH2795" s="126"/>
      <c r="BI2795" s="125"/>
      <c r="BJ2795" s="125"/>
      <c r="BK2795" s="125"/>
      <c r="BL2795" s="125"/>
      <c r="BM2795" s="125"/>
      <c r="BN2795" s="125"/>
      <c r="BO2795" s="129"/>
      <c r="BP2795" s="66"/>
      <c r="BQ2795" s="129"/>
      <c r="BR2795" s="125"/>
      <c r="BS2795" s="125"/>
      <c r="BT2795" s="125"/>
      <c r="BU2795" s="125"/>
      <c r="BV2795" s="125"/>
      <c r="BW2795" s="125"/>
      <c r="BX2795" s="126"/>
      <c r="BY2795" s="126"/>
      <c r="BZ2795" s="126"/>
      <c r="CA2795" s="125"/>
      <c r="CB2795" s="125"/>
    </row>
    <row r="2796" spans="1:80" x14ac:dyDescent="0.3">
      <c r="A2796" s="65"/>
      <c r="B2796" s="70"/>
      <c r="C2796" s="70"/>
      <c r="D2796" s="71"/>
      <c r="E2796" s="71"/>
      <c r="F2796" s="71"/>
      <c r="G2796" s="70"/>
      <c r="H2796" s="70"/>
      <c r="I2796" s="70"/>
      <c r="J2796" s="70"/>
      <c r="K2796" s="70"/>
      <c r="L2796" s="70"/>
      <c r="M2796" s="70"/>
      <c r="N2796" s="194"/>
      <c r="O2796" s="80"/>
      <c r="P2796" s="75"/>
      <c r="Q2796" s="75"/>
      <c r="R2796" s="75"/>
      <c r="S2796" s="75"/>
      <c r="T2796" s="75"/>
      <c r="U2796" s="75"/>
      <c r="V2796" s="74"/>
      <c r="W2796" s="74"/>
      <c r="X2796" s="74"/>
      <c r="Y2796" s="73"/>
      <c r="Z2796" s="72"/>
      <c r="AA2796" s="65"/>
      <c r="AB2796" s="65"/>
      <c r="AC2796" s="128"/>
      <c r="AD2796" s="127"/>
      <c r="AE2796" s="126"/>
      <c r="AF2796" s="126"/>
      <c r="AG2796" s="126"/>
      <c r="AH2796" s="125"/>
      <c r="AI2796" s="125"/>
      <c r="AJ2796" s="125"/>
      <c r="AK2796" s="125"/>
      <c r="AL2796" s="125"/>
      <c r="AM2796" s="125"/>
      <c r="AN2796" s="125"/>
      <c r="AO2796" s="66"/>
      <c r="AP2796" s="125"/>
      <c r="AQ2796" s="125"/>
      <c r="AR2796" s="125"/>
      <c r="AS2796" s="125"/>
      <c r="AT2796" s="125"/>
      <c r="AU2796" s="125"/>
      <c r="AV2796" s="125"/>
      <c r="AW2796" s="126"/>
      <c r="AX2796" s="126"/>
      <c r="AY2796" s="126"/>
      <c r="AZ2796" s="125"/>
      <c r="BA2796" s="125"/>
      <c r="BB2796" s="65"/>
      <c r="BC2796" s="65"/>
      <c r="BD2796" s="128"/>
      <c r="BE2796" s="127"/>
      <c r="BF2796" s="126"/>
      <c r="BG2796" s="126"/>
      <c r="BH2796" s="126"/>
      <c r="BI2796" s="125"/>
      <c r="BJ2796" s="125"/>
      <c r="BK2796" s="125"/>
      <c r="BL2796" s="125"/>
      <c r="BM2796" s="125"/>
      <c r="BN2796" s="125"/>
      <c r="BO2796" s="129"/>
      <c r="BP2796" s="66"/>
      <c r="BQ2796" s="129"/>
      <c r="BR2796" s="125"/>
      <c r="BS2796" s="125"/>
      <c r="BT2796" s="125"/>
      <c r="BU2796" s="125"/>
      <c r="BV2796" s="125"/>
      <c r="BW2796" s="125"/>
      <c r="BX2796" s="126"/>
      <c r="BY2796" s="126"/>
      <c r="BZ2796" s="126"/>
      <c r="CA2796" s="125"/>
      <c r="CB2796" s="125"/>
    </row>
    <row r="2797" spans="1:80" x14ac:dyDescent="0.3">
      <c r="A2797" s="65"/>
      <c r="B2797" s="70"/>
      <c r="C2797" s="70"/>
      <c r="D2797" s="71"/>
      <c r="E2797" s="71"/>
      <c r="F2797" s="71"/>
      <c r="G2797" s="70"/>
      <c r="H2797" s="70"/>
      <c r="I2797" s="70"/>
      <c r="J2797" s="70"/>
      <c r="K2797" s="70"/>
      <c r="L2797" s="70"/>
      <c r="M2797" s="70"/>
      <c r="N2797" s="194"/>
      <c r="O2797" s="80"/>
      <c r="P2797" s="75"/>
      <c r="Q2797" s="75"/>
      <c r="R2797" s="75"/>
      <c r="S2797" s="75"/>
      <c r="T2797" s="75"/>
      <c r="U2797" s="75"/>
      <c r="V2797" s="74"/>
      <c r="W2797" s="74"/>
      <c r="X2797" s="74"/>
      <c r="Y2797" s="73"/>
      <c r="Z2797" s="72"/>
      <c r="AA2797" s="65"/>
      <c r="AB2797" s="65"/>
      <c r="AC2797" s="128"/>
      <c r="AD2797" s="127"/>
      <c r="AE2797" s="126"/>
      <c r="AF2797" s="126"/>
      <c r="AG2797" s="126"/>
      <c r="AH2797" s="125"/>
      <c r="AI2797" s="125"/>
      <c r="AJ2797" s="125"/>
      <c r="AK2797" s="125"/>
      <c r="AL2797" s="125"/>
      <c r="AM2797" s="125"/>
      <c r="AN2797" s="125"/>
      <c r="AO2797" s="66"/>
      <c r="AP2797" s="125"/>
      <c r="AQ2797" s="125"/>
      <c r="AR2797" s="125"/>
      <c r="AS2797" s="125"/>
      <c r="AT2797" s="125"/>
      <c r="AU2797" s="125"/>
      <c r="AV2797" s="125"/>
      <c r="AW2797" s="126"/>
      <c r="AX2797" s="126"/>
      <c r="AY2797" s="126"/>
      <c r="AZ2797" s="125"/>
      <c r="BA2797" s="125"/>
      <c r="BB2797" s="65"/>
      <c r="BC2797" s="65"/>
      <c r="BD2797" s="128"/>
      <c r="BE2797" s="127"/>
      <c r="BF2797" s="126"/>
      <c r="BG2797" s="126"/>
      <c r="BH2797" s="126"/>
      <c r="BI2797" s="125"/>
      <c r="BJ2797" s="125"/>
      <c r="BK2797" s="125"/>
      <c r="BL2797" s="125"/>
      <c r="BM2797" s="125"/>
      <c r="BN2797" s="125"/>
      <c r="BO2797" s="129"/>
      <c r="BP2797" s="66"/>
      <c r="BQ2797" s="129"/>
      <c r="BR2797" s="125"/>
      <c r="BS2797" s="125"/>
      <c r="BT2797" s="125"/>
      <c r="BU2797" s="125"/>
      <c r="BV2797" s="125"/>
      <c r="BW2797" s="125"/>
      <c r="BX2797" s="126"/>
      <c r="BY2797" s="126"/>
      <c r="BZ2797" s="126"/>
      <c r="CA2797" s="125"/>
      <c r="CB2797" s="125"/>
    </row>
    <row r="2798" spans="1:80" x14ac:dyDescent="0.3">
      <c r="A2798" s="65"/>
      <c r="B2798" s="70"/>
      <c r="C2798" s="70"/>
      <c r="D2798" s="71"/>
      <c r="E2798" s="71"/>
      <c r="F2798" s="71"/>
      <c r="G2798" s="70"/>
      <c r="H2798" s="70"/>
      <c r="I2798" s="70"/>
      <c r="J2798" s="70"/>
      <c r="K2798" s="70"/>
      <c r="L2798" s="70"/>
      <c r="M2798" s="70"/>
      <c r="N2798" s="194"/>
      <c r="O2798" s="80"/>
      <c r="P2798" s="75"/>
      <c r="Q2798" s="75"/>
      <c r="R2798" s="75"/>
      <c r="S2798" s="75"/>
      <c r="T2798" s="75"/>
      <c r="U2798" s="75"/>
      <c r="V2798" s="74"/>
      <c r="W2798" s="74"/>
      <c r="X2798" s="74"/>
      <c r="Y2798" s="73"/>
      <c r="Z2798" s="72"/>
      <c r="AA2798" s="65"/>
      <c r="AB2798" s="65"/>
      <c r="AC2798" s="128"/>
      <c r="AD2798" s="127"/>
      <c r="AE2798" s="126"/>
      <c r="AF2798" s="126"/>
      <c r="AG2798" s="126"/>
      <c r="AH2798" s="125"/>
      <c r="AI2798" s="125"/>
      <c r="AJ2798" s="125"/>
      <c r="AK2798" s="125"/>
      <c r="AL2798" s="125"/>
      <c r="AM2798" s="125"/>
      <c r="AN2798" s="125"/>
      <c r="AO2798" s="66"/>
      <c r="AP2798" s="125"/>
      <c r="AQ2798" s="125"/>
      <c r="AR2798" s="125"/>
      <c r="AS2798" s="125"/>
      <c r="AT2798" s="125"/>
      <c r="AU2798" s="125"/>
      <c r="AV2798" s="125"/>
      <c r="AW2798" s="126"/>
      <c r="AX2798" s="126"/>
      <c r="AY2798" s="126"/>
      <c r="AZ2798" s="125"/>
      <c r="BA2798" s="125"/>
      <c r="BB2798" s="65"/>
      <c r="BC2798" s="65"/>
      <c r="BD2798" s="128"/>
      <c r="BE2798" s="127"/>
      <c r="BF2798" s="126"/>
      <c r="BG2798" s="126"/>
      <c r="BH2798" s="126"/>
      <c r="BI2798" s="125"/>
      <c r="BJ2798" s="125"/>
      <c r="BK2798" s="125"/>
      <c r="BL2798" s="125"/>
      <c r="BM2798" s="125"/>
      <c r="BN2798" s="125"/>
      <c r="BO2798" s="129"/>
      <c r="BP2798" s="66"/>
      <c r="BQ2798" s="129"/>
      <c r="BR2798" s="125"/>
      <c r="BS2798" s="125"/>
      <c r="BT2798" s="125"/>
      <c r="BU2798" s="125"/>
      <c r="BV2798" s="125"/>
      <c r="BW2798" s="125"/>
      <c r="BX2798" s="126"/>
      <c r="BY2798" s="126"/>
      <c r="BZ2798" s="126"/>
      <c r="CA2798" s="125"/>
      <c r="CB2798" s="125"/>
    </row>
    <row r="2799" spans="1:80" x14ac:dyDescent="0.3">
      <c r="A2799" s="65"/>
      <c r="B2799" s="70"/>
      <c r="C2799" s="70"/>
      <c r="D2799" s="71"/>
      <c r="E2799" s="71"/>
      <c r="F2799" s="71"/>
      <c r="G2799" s="70"/>
      <c r="H2799" s="70"/>
      <c r="I2799" s="70"/>
      <c r="J2799" s="70"/>
      <c r="K2799" s="70"/>
      <c r="L2799" s="70"/>
      <c r="M2799" s="70"/>
      <c r="N2799" s="194"/>
      <c r="O2799" s="80"/>
      <c r="P2799" s="75"/>
      <c r="Q2799" s="75"/>
      <c r="R2799" s="75"/>
      <c r="S2799" s="75"/>
      <c r="T2799" s="75"/>
      <c r="U2799" s="75"/>
      <c r="V2799" s="74"/>
      <c r="W2799" s="74"/>
      <c r="X2799" s="74"/>
      <c r="Y2799" s="73"/>
      <c r="Z2799" s="72"/>
      <c r="AA2799" s="65"/>
      <c r="AB2799" s="65"/>
      <c r="AC2799" s="128"/>
      <c r="AD2799" s="127"/>
      <c r="AE2799" s="126"/>
      <c r="AF2799" s="126"/>
      <c r="AG2799" s="126"/>
      <c r="AH2799" s="125"/>
      <c r="AI2799" s="125"/>
      <c r="AJ2799" s="125"/>
      <c r="AK2799" s="125"/>
      <c r="AL2799" s="125"/>
      <c r="AM2799" s="125"/>
      <c r="AN2799" s="125"/>
      <c r="AO2799" s="66"/>
      <c r="AP2799" s="125"/>
      <c r="AQ2799" s="125"/>
      <c r="AR2799" s="125"/>
      <c r="AS2799" s="125"/>
      <c r="AT2799" s="125"/>
      <c r="AU2799" s="125"/>
      <c r="AV2799" s="125"/>
      <c r="AW2799" s="126"/>
      <c r="AX2799" s="126"/>
      <c r="AY2799" s="126"/>
      <c r="AZ2799" s="125"/>
      <c r="BA2799" s="125"/>
      <c r="BB2799" s="65"/>
      <c r="BC2799" s="65"/>
      <c r="BD2799" s="128"/>
      <c r="BE2799" s="127"/>
      <c r="BF2799" s="126"/>
      <c r="BG2799" s="126"/>
      <c r="BH2799" s="126"/>
      <c r="BI2799" s="125"/>
      <c r="BJ2799" s="125"/>
      <c r="BK2799" s="125"/>
      <c r="BL2799" s="125"/>
      <c r="BM2799" s="125"/>
      <c r="BN2799" s="125"/>
      <c r="BO2799" s="129"/>
      <c r="BP2799" s="66"/>
      <c r="BQ2799" s="129"/>
      <c r="BR2799" s="125"/>
      <c r="BS2799" s="125"/>
      <c r="BT2799" s="125"/>
      <c r="BU2799" s="125"/>
      <c r="BV2799" s="125"/>
      <c r="BW2799" s="125"/>
      <c r="BX2799" s="126"/>
      <c r="BY2799" s="126"/>
      <c r="BZ2799" s="126"/>
      <c r="CA2799" s="125"/>
      <c r="CB2799" s="125"/>
    </row>
    <row r="2800" spans="1:80" x14ac:dyDescent="0.3">
      <c r="A2800" s="65"/>
      <c r="B2800" s="70"/>
      <c r="C2800" s="70"/>
      <c r="D2800" s="71"/>
      <c r="E2800" s="71"/>
      <c r="F2800" s="71"/>
      <c r="G2800" s="70"/>
      <c r="H2800" s="70"/>
      <c r="I2800" s="70"/>
      <c r="J2800" s="70"/>
      <c r="K2800" s="70"/>
      <c r="L2800" s="70"/>
      <c r="M2800" s="70"/>
      <c r="N2800" s="194"/>
      <c r="O2800" s="80"/>
      <c r="P2800" s="75"/>
      <c r="Q2800" s="75"/>
      <c r="R2800" s="75"/>
      <c r="S2800" s="75"/>
      <c r="T2800" s="75"/>
      <c r="U2800" s="75"/>
      <c r="V2800" s="74"/>
      <c r="W2800" s="74"/>
      <c r="X2800" s="74"/>
      <c r="Y2800" s="73"/>
      <c r="Z2800" s="72"/>
      <c r="AA2800" s="65"/>
      <c r="AB2800" s="65"/>
      <c r="AC2800" s="128"/>
      <c r="AD2800" s="127"/>
      <c r="AE2800" s="126"/>
      <c r="AF2800" s="126"/>
      <c r="AG2800" s="126"/>
      <c r="AH2800" s="125"/>
      <c r="AI2800" s="125"/>
      <c r="AJ2800" s="125"/>
      <c r="AK2800" s="125"/>
      <c r="AL2800" s="125"/>
      <c r="AM2800" s="125"/>
      <c r="AN2800" s="125"/>
      <c r="AO2800" s="66"/>
      <c r="AP2800" s="125"/>
      <c r="AQ2800" s="125"/>
      <c r="AR2800" s="125"/>
      <c r="AS2800" s="125"/>
      <c r="AT2800" s="125"/>
      <c r="AU2800" s="125"/>
      <c r="AV2800" s="125"/>
      <c r="AW2800" s="126"/>
      <c r="AX2800" s="126"/>
      <c r="AY2800" s="126"/>
      <c r="AZ2800" s="125"/>
      <c r="BA2800" s="125"/>
      <c r="BB2800" s="65"/>
      <c r="BC2800" s="65"/>
      <c r="BD2800" s="128"/>
      <c r="BE2800" s="127"/>
      <c r="BF2800" s="126"/>
      <c r="BG2800" s="126"/>
      <c r="BH2800" s="126"/>
      <c r="BI2800" s="125"/>
      <c r="BJ2800" s="125"/>
      <c r="BK2800" s="125"/>
      <c r="BL2800" s="125"/>
      <c r="BM2800" s="125"/>
      <c r="BN2800" s="125"/>
      <c r="BO2800" s="129"/>
      <c r="BP2800" s="66"/>
      <c r="BQ2800" s="129"/>
      <c r="BR2800" s="125"/>
      <c r="BS2800" s="125"/>
      <c r="BT2800" s="125"/>
      <c r="BU2800" s="125"/>
      <c r="BV2800" s="125"/>
      <c r="BW2800" s="125"/>
      <c r="BX2800" s="126"/>
      <c r="BY2800" s="126"/>
      <c r="BZ2800" s="126"/>
      <c r="CA2800" s="125"/>
      <c r="CB2800" s="125"/>
    </row>
    <row r="2801" spans="1:80" x14ac:dyDescent="0.3">
      <c r="A2801" s="65"/>
      <c r="B2801" s="70"/>
      <c r="C2801" s="70"/>
      <c r="D2801" s="71"/>
      <c r="E2801" s="71"/>
      <c r="F2801" s="71"/>
      <c r="G2801" s="70"/>
      <c r="H2801" s="70"/>
      <c r="I2801" s="70"/>
      <c r="J2801" s="70"/>
      <c r="K2801" s="70"/>
      <c r="L2801" s="70"/>
      <c r="M2801" s="70"/>
      <c r="N2801" s="194"/>
      <c r="O2801" s="80"/>
      <c r="P2801" s="75"/>
      <c r="Q2801" s="75"/>
      <c r="R2801" s="75"/>
      <c r="S2801" s="75"/>
      <c r="T2801" s="75"/>
      <c r="U2801" s="75"/>
      <c r="V2801" s="74"/>
      <c r="W2801" s="74"/>
      <c r="X2801" s="74"/>
      <c r="Y2801" s="73"/>
      <c r="Z2801" s="72"/>
      <c r="AA2801" s="65"/>
      <c r="AB2801" s="65"/>
      <c r="AC2801" s="128"/>
      <c r="AD2801" s="127"/>
      <c r="AE2801" s="126"/>
      <c r="AF2801" s="126"/>
      <c r="AG2801" s="126"/>
      <c r="AH2801" s="125"/>
      <c r="AI2801" s="125"/>
      <c r="AJ2801" s="125"/>
      <c r="AK2801" s="125"/>
      <c r="AL2801" s="125"/>
      <c r="AM2801" s="125"/>
      <c r="AN2801" s="125"/>
      <c r="AO2801" s="66"/>
      <c r="AP2801" s="125"/>
      <c r="AQ2801" s="125"/>
      <c r="AR2801" s="125"/>
      <c r="AS2801" s="125"/>
      <c r="AT2801" s="125"/>
      <c r="AU2801" s="125"/>
      <c r="AV2801" s="125"/>
      <c r="AW2801" s="126"/>
      <c r="AX2801" s="126"/>
      <c r="AY2801" s="126"/>
      <c r="AZ2801" s="125"/>
      <c r="BA2801" s="125"/>
      <c r="BB2801" s="65"/>
      <c r="BC2801" s="65"/>
      <c r="BD2801" s="128"/>
      <c r="BE2801" s="127"/>
      <c r="BF2801" s="126"/>
      <c r="BG2801" s="126"/>
      <c r="BH2801" s="126"/>
      <c r="BI2801" s="125"/>
      <c r="BJ2801" s="125"/>
      <c r="BK2801" s="125"/>
      <c r="BL2801" s="125"/>
      <c r="BM2801" s="125"/>
      <c r="BN2801" s="125"/>
      <c r="BO2801" s="129"/>
      <c r="BP2801" s="66"/>
      <c r="BQ2801" s="129"/>
      <c r="BR2801" s="125"/>
      <c r="BS2801" s="125"/>
      <c r="BT2801" s="125"/>
      <c r="BU2801" s="125"/>
      <c r="BV2801" s="125"/>
      <c r="BW2801" s="125"/>
      <c r="BX2801" s="126"/>
      <c r="BY2801" s="126"/>
      <c r="BZ2801" s="126"/>
      <c r="CA2801" s="125"/>
      <c r="CB2801" s="125"/>
    </row>
    <row r="2802" spans="1:80" x14ac:dyDescent="0.3">
      <c r="A2802" s="65"/>
      <c r="B2802" s="70"/>
      <c r="C2802" s="70"/>
      <c r="D2802" s="71"/>
      <c r="E2802" s="71"/>
      <c r="F2802" s="71"/>
      <c r="G2802" s="70"/>
      <c r="H2802" s="70"/>
      <c r="I2802" s="70"/>
      <c r="J2802" s="70"/>
      <c r="K2802" s="70"/>
      <c r="L2802" s="70"/>
      <c r="M2802" s="70"/>
      <c r="N2802" s="194"/>
      <c r="O2802" s="80"/>
      <c r="P2802" s="75"/>
      <c r="Q2802" s="75"/>
      <c r="R2802" s="75"/>
      <c r="S2802" s="75"/>
      <c r="T2802" s="75"/>
      <c r="U2802" s="75"/>
      <c r="V2802" s="74"/>
      <c r="W2802" s="74"/>
      <c r="X2802" s="74"/>
      <c r="Y2802" s="73"/>
      <c r="Z2802" s="72"/>
      <c r="AA2802" s="65"/>
      <c r="AB2802" s="65"/>
      <c r="AC2802" s="128"/>
      <c r="AD2802" s="127"/>
      <c r="AE2802" s="126"/>
      <c r="AF2802" s="126"/>
      <c r="AG2802" s="126"/>
      <c r="AH2802" s="125"/>
      <c r="AI2802" s="125"/>
      <c r="AJ2802" s="125"/>
      <c r="AK2802" s="125"/>
      <c r="AL2802" s="125"/>
      <c r="AM2802" s="125"/>
      <c r="AN2802" s="125"/>
      <c r="AO2802" s="66"/>
      <c r="AP2802" s="125"/>
      <c r="AQ2802" s="125"/>
      <c r="AR2802" s="125"/>
      <c r="AS2802" s="125"/>
      <c r="AT2802" s="125"/>
      <c r="AU2802" s="125"/>
      <c r="AV2802" s="125"/>
      <c r="AW2802" s="126"/>
      <c r="AX2802" s="126"/>
      <c r="AY2802" s="126"/>
      <c r="AZ2802" s="125"/>
      <c r="BA2802" s="125"/>
      <c r="BB2802" s="65"/>
      <c r="BC2802" s="65"/>
      <c r="BD2802" s="128"/>
      <c r="BE2802" s="127"/>
      <c r="BF2802" s="126"/>
      <c r="BG2802" s="126"/>
      <c r="BH2802" s="126"/>
      <c r="BI2802" s="125"/>
      <c r="BJ2802" s="125"/>
      <c r="BK2802" s="125"/>
      <c r="BL2802" s="125"/>
      <c r="BM2802" s="125"/>
      <c r="BN2802" s="125"/>
      <c r="BO2802" s="129"/>
      <c r="BP2802" s="66"/>
      <c r="BQ2802" s="129"/>
      <c r="BR2802" s="125"/>
      <c r="BS2802" s="125"/>
      <c r="BT2802" s="125"/>
      <c r="BU2802" s="125"/>
      <c r="BV2802" s="125"/>
      <c r="BW2802" s="125"/>
      <c r="BX2802" s="126"/>
      <c r="BY2802" s="126"/>
      <c r="BZ2802" s="126"/>
      <c r="CA2802" s="125"/>
      <c r="CB2802" s="125"/>
    </row>
    <row r="2803" spans="1:80" x14ac:dyDescent="0.3">
      <c r="A2803" s="65"/>
      <c r="B2803" s="70"/>
      <c r="C2803" s="70"/>
      <c r="D2803" s="71"/>
      <c r="E2803" s="71"/>
      <c r="F2803" s="71"/>
      <c r="G2803" s="70"/>
      <c r="H2803" s="70"/>
      <c r="I2803" s="70"/>
      <c r="J2803" s="70"/>
      <c r="K2803" s="70"/>
      <c r="L2803" s="70"/>
      <c r="M2803" s="70"/>
      <c r="N2803" s="194"/>
      <c r="O2803" s="80"/>
      <c r="P2803" s="75"/>
      <c r="Q2803" s="75"/>
      <c r="R2803" s="75"/>
      <c r="S2803" s="75"/>
      <c r="T2803" s="75"/>
      <c r="U2803" s="75"/>
      <c r="V2803" s="74"/>
      <c r="W2803" s="74"/>
      <c r="X2803" s="74"/>
      <c r="Y2803" s="73"/>
      <c r="Z2803" s="72"/>
      <c r="AA2803" s="65"/>
      <c r="AB2803" s="65"/>
      <c r="AC2803" s="128"/>
      <c r="AD2803" s="127"/>
      <c r="AE2803" s="126"/>
      <c r="AF2803" s="126"/>
      <c r="AG2803" s="126"/>
      <c r="AH2803" s="125"/>
      <c r="AI2803" s="125"/>
      <c r="AJ2803" s="125"/>
      <c r="AK2803" s="125"/>
      <c r="AL2803" s="125"/>
      <c r="AM2803" s="125"/>
      <c r="AN2803" s="125"/>
      <c r="AO2803" s="66"/>
      <c r="AP2803" s="125"/>
      <c r="AQ2803" s="125"/>
      <c r="AR2803" s="125"/>
      <c r="AS2803" s="125"/>
      <c r="AT2803" s="125"/>
      <c r="AU2803" s="125"/>
      <c r="AV2803" s="125"/>
      <c r="AW2803" s="126"/>
      <c r="AX2803" s="126"/>
      <c r="AY2803" s="126"/>
      <c r="AZ2803" s="125"/>
      <c r="BA2803" s="125"/>
      <c r="BB2803" s="65"/>
      <c r="BC2803" s="65"/>
      <c r="BD2803" s="128"/>
      <c r="BE2803" s="127"/>
      <c r="BF2803" s="126"/>
      <c r="BG2803" s="126"/>
      <c r="BH2803" s="126"/>
      <c r="BI2803" s="125"/>
      <c r="BJ2803" s="125"/>
      <c r="BK2803" s="125"/>
      <c r="BL2803" s="125"/>
      <c r="BM2803" s="125"/>
      <c r="BN2803" s="125"/>
      <c r="BO2803" s="129"/>
      <c r="BP2803" s="66"/>
      <c r="BQ2803" s="129"/>
      <c r="BR2803" s="125"/>
      <c r="BS2803" s="125"/>
      <c r="BT2803" s="125"/>
      <c r="BU2803" s="125"/>
      <c r="BV2803" s="125"/>
      <c r="BW2803" s="125"/>
      <c r="BX2803" s="126"/>
      <c r="BY2803" s="126"/>
      <c r="BZ2803" s="126"/>
      <c r="CA2803" s="125"/>
      <c r="CB2803" s="125"/>
    </row>
    <row r="2804" spans="1:80" x14ac:dyDescent="0.3">
      <c r="A2804" s="65"/>
      <c r="B2804" s="70"/>
      <c r="C2804" s="70"/>
      <c r="D2804" s="71"/>
      <c r="E2804" s="71"/>
      <c r="F2804" s="71"/>
      <c r="G2804" s="70"/>
      <c r="H2804" s="70"/>
      <c r="I2804" s="70"/>
      <c r="J2804" s="70"/>
      <c r="K2804" s="70"/>
      <c r="L2804" s="70"/>
      <c r="M2804" s="70"/>
      <c r="N2804" s="194"/>
      <c r="O2804" s="80"/>
      <c r="P2804" s="75"/>
      <c r="Q2804" s="75"/>
      <c r="R2804" s="75"/>
      <c r="S2804" s="75"/>
      <c r="T2804" s="75"/>
      <c r="U2804" s="75"/>
      <c r="V2804" s="74"/>
      <c r="W2804" s="74"/>
      <c r="X2804" s="74"/>
      <c r="Y2804" s="73"/>
      <c r="Z2804" s="72"/>
      <c r="AA2804" s="65"/>
      <c r="AB2804" s="65"/>
      <c r="AC2804" s="128"/>
      <c r="AD2804" s="127"/>
      <c r="AE2804" s="126"/>
      <c r="AF2804" s="126"/>
      <c r="AG2804" s="126"/>
      <c r="AH2804" s="125"/>
      <c r="AI2804" s="125"/>
      <c r="AJ2804" s="125"/>
      <c r="AK2804" s="125"/>
      <c r="AL2804" s="125"/>
      <c r="AM2804" s="125"/>
      <c r="AN2804" s="125"/>
      <c r="AO2804" s="66"/>
      <c r="AP2804" s="125"/>
      <c r="AQ2804" s="125"/>
      <c r="AR2804" s="125"/>
      <c r="AS2804" s="125"/>
      <c r="AT2804" s="125"/>
      <c r="AU2804" s="125"/>
      <c r="AV2804" s="125"/>
      <c r="AW2804" s="126"/>
      <c r="AX2804" s="126"/>
      <c r="AY2804" s="126"/>
      <c r="AZ2804" s="125"/>
      <c r="BA2804" s="125"/>
      <c r="BB2804" s="65"/>
      <c r="BC2804" s="65"/>
      <c r="BD2804" s="128"/>
      <c r="BE2804" s="127"/>
      <c r="BF2804" s="126"/>
      <c r="BG2804" s="126"/>
      <c r="BH2804" s="126"/>
      <c r="BI2804" s="125"/>
      <c r="BJ2804" s="125"/>
      <c r="BK2804" s="125"/>
      <c r="BL2804" s="125"/>
      <c r="BM2804" s="125"/>
      <c r="BN2804" s="125"/>
      <c r="BO2804" s="129"/>
      <c r="BP2804" s="66"/>
      <c r="BQ2804" s="129"/>
      <c r="BR2804" s="125"/>
      <c r="BS2804" s="125"/>
      <c r="BT2804" s="125"/>
      <c r="BU2804" s="125"/>
      <c r="BV2804" s="125"/>
      <c r="BW2804" s="125"/>
      <c r="BX2804" s="126"/>
      <c r="BY2804" s="126"/>
      <c r="BZ2804" s="126"/>
      <c r="CA2804" s="125"/>
      <c r="CB2804" s="125"/>
    </row>
    <row r="2805" spans="1:80" x14ac:dyDescent="0.3">
      <c r="A2805" s="65"/>
      <c r="B2805" s="70"/>
      <c r="C2805" s="70"/>
      <c r="D2805" s="71"/>
      <c r="E2805" s="71"/>
      <c r="F2805" s="71"/>
      <c r="G2805" s="70"/>
      <c r="H2805" s="70"/>
      <c r="I2805" s="70"/>
      <c r="J2805" s="70"/>
      <c r="K2805" s="70"/>
      <c r="L2805" s="70"/>
      <c r="M2805" s="70"/>
      <c r="N2805" s="194"/>
      <c r="O2805" s="80"/>
      <c r="P2805" s="75"/>
      <c r="Q2805" s="75"/>
      <c r="R2805" s="75"/>
      <c r="S2805" s="75"/>
      <c r="T2805" s="75"/>
      <c r="U2805" s="75"/>
      <c r="V2805" s="74"/>
      <c r="W2805" s="74"/>
      <c r="X2805" s="74"/>
      <c r="Y2805" s="73"/>
      <c r="Z2805" s="72"/>
      <c r="AA2805" s="65"/>
      <c r="AB2805" s="65"/>
      <c r="AC2805" s="128"/>
      <c r="AD2805" s="127"/>
      <c r="AE2805" s="126"/>
      <c r="AF2805" s="126"/>
      <c r="AG2805" s="126"/>
      <c r="AH2805" s="125"/>
      <c r="AI2805" s="125"/>
      <c r="AJ2805" s="125"/>
      <c r="AK2805" s="125"/>
      <c r="AL2805" s="125"/>
      <c r="AM2805" s="125"/>
      <c r="AN2805" s="125"/>
      <c r="AO2805" s="66"/>
      <c r="AP2805" s="125"/>
      <c r="AQ2805" s="125"/>
      <c r="AR2805" s="125"/>
      <c r="AS2805" s="125"/>
      <c r="AT2805" s="125"/>
      <c r="AU2805" s="125"/>
      <c r="AV2805" s="125"/>
      <c r="AW2805" s="126"/>
      <c r="AX2805" s="126"/>
      <c r="AY2805" s="126"/>
      <c r="AZ2805" s="125"/>
      <c r="BA2805" s="125"/>
      <c r="BB2805" s="65"/>
      <c r="BC2805" s="65"/>
      <c r="BD2805" s="128"/>
      <c r="BE2805" s="127"/>
      <c r="BF2805" s="126"/>
      <c r="BG2805" s="126"/>
      <c r="BH2805" s="126"/>
      <c r="BI2805" s="125"/>
      <c r="BJ2805" s="125"/>
      <c r="BK2805" s="125"/>
      <c r="BL2805" s="125"/>
      <c r="BM2805" s="125"/>
      <c r="BN2805" s="125"/>
      <c r="BO2805" s="129"/>
      <c r="BP2805" s="66"/>
      <c r="BQ2805" s="129"/>
      <c r="BR2805" s="125"/>
      <c r="BS2805" s="125"/>
      <c r="BT2805" s="125"/>
      <c r="BU2805" s="125"/>
      <c r="BV2805" s="125"/>
      <c r="BW2805" s="125"/>
      <c r="BX2805" s="126"/>
      <c r="BY2805" s="126"/>
      <c r="BZ2805" s="126"/>
      <c r="CA2805" s="125"/>
      <c r="CB2805" s="125"/>
    </row>
    <row r="2806" spans="1:80" x14ac:dyDescent="0.3">
      <c r="A2806" s="65"/>
      <c r="B2806" s="70"/>
      <c r="C2806" s="70"/>
      <c r="D2806" s="71"/>
      <c r="E2806" s="71"/>
      <c r="F2806" s="71"/>
      <c r="G2806" s="70"/>
      <c r="H2806" s="70"/>
      <c r="I2806" s="70"/>
      <c r="J2806" s="70"/>
      <c r="K2806" s="70"/>
      <c r="L2806" s="70"/>
      <c r="M2806" s="70"/>
      <c r="N2806" s="194"/>
      <c r="O2806" s="80"/>
      <c r="P2806" s="75"/>
      <c r="Q2806" s="75"/>
      <c r="R2806" s="75"/>
      <c r="S2806" s="75"/>
      <c r="T2806" s="75"/>
      <c r="U2806" s="75"/>
      <c r="V2806" s="74"/>
      <c r="W2806" s="74"/>
      <c r="X2806" s="74"/>
      <c r="Y2806" s="73"/>
      <c r="Z2806" s="72"/>
      <c r="AA2806" s="65"/>
      <c r="AB2806" s="65"/>
      <c r="AC2806" s="128"/>
      <c r="AD2806" s="127"/>
      <c r="AE2806" s="126"/>
      <c r="AF2806" s="126"/>
      <c r="AG2806" s="126"/>
      <c r="AH2806" s="125"/>
      <c r="AI2806" s="125"/>
      <c r="AJ2806" s="125"/>
      <c r="AK2806" s="125"/>
      <c r="AL2806" s="125"/>
      <c r="AM2806" s="125"/>
      <c r="AN2806" s="125"/>
      <c r="AO2806" s="66"/>
      <c r="AP2806" s="125"/>
      <c r="AQ2806" s="125"/>
      <c r="AR2806" s="125"/>
      <c r="AS2806" s="125"/>
      <c r="AT2806" s="125"/>
      <c r="AU2806" s="125"/>
      <c r="AV2806" s="125"/>
      <c r="AW2806" s="126"/>
      <c r="AX2806" s="126"/>
      <c r="AY2806" s="126"/>
      <c r="AZ2806" s="125"/>
      <c r="BA2806" s="125"/>
      <c r="BB2806" s="65"/>
      <c r="BC2806" s="65"/>
      <c r="BD2806" s="128"/>
      <c r="BE2806" s="127"/>
      <c r="BF2806" s="126"/>
      <c r="BG2806" s="126"/>
      <c r="BH2806" s="126"/>
      <c r="BI2806" s="125"/>
      <c r="BJ2806" s="125"/>
      <c r="BK2806" s="125"/>
      <c r="BL2806" s="125"/>
      <c r="BM2806" s="125"/>
      <c r="BN2806" s="125"/>
      <c r="BO2806" s="129"/>
      <c r="BP2806" s="66"/>
      <c r="BQ2806" s="129"/>
      <c r="BR2806" s="125"/>
      <c r="BS2806" s="125"/>
      <c r="BT2806" s="125"/>
      <c r="BU2806" s="125"/>
      <c r="BV2806" s="125"/>
      <c r="BW2806" s="125"/>
      <c r="BX2806" s="126"/>
      <c r="BY2806" s="126"/>
      <c r="BZ2806" s="126"/>
      <c r="CA2806" s="125"/>
      <c r="CB2806" s="125"/>
    </row>
    <row r="2807" spans="1:80" x14ac:dyDescent="0.3">
      <c r="A2807" s="65"/>
      <c r="B2807" s="70"/>
      <c r="C2807" s="70"/>
      <c r="D2807" s="71"/>
      <c r="E2807" s="71"/>
      <c r="F2807" s="71"/>
      <c r="G2807" s="70"/>
      <c r="H2807" s="70"/>
      <c r="I2807" s="70"/>
      <c r="J2807" s="70"/>
      <c r="K2807" s="70"/>
      <c r="L2807" s="70"/>
      <c r="M2807" s="70"/>
      <c r="N2807" s="194"/>
      <c r="O2807" s="80"/>
      <c r="P2807" s="75"/>
      <c r="Q2807" s="75"/>
      <c r="R2807" s="75"/>
      <c r="S2807" s="75"/>
      <c r="T2807" s="75"/>
      <c r="U2807" s="75"/>
      <c r="V2807" s="74"/>
      <c r="W2807" s="74"/>
      <c r="X2807" s="74"/>
      <c r="Y2807" s="73"/>
      <c r="Z2807" s="72"/>
      <c r="AA2807" s="65"/>
      <c r="AB2807" s="65"/>
      <c r="AC2807" s="128"/>
      <c r="AD2807" s="127"/>
      <c r="AE2807" s="126"/>
      <c r="AF2807" s="126"/>
      <c r="AG2807" s="126"/>
      <c r="AH2807" s="125"/>
      <c r="AI2807" s="125"/>
      <c r="AJ2807" s="125"/>
      <c r="AK2807" s="125"/>
      <c r="AL2807" s="125"/>
      <c r="AM2807" s="125"/>
      <c r="AN2807" s="125"/>
      <c r="AO2807" s="66"/>
      <c r="AP2807" s="125"/>
      <c r="AQ2807" s="125"/>
      <c r="AR2807" s="125"/>
      <c r="AS2807" s="125"/>
      <c r="AT2807" s="125"/>
      <c r="AU2807" s="125"/>
      <c r="AV2807" s="125"/>
      <c r="AW2807" s="126"/>
      <c r="AX2807" s="126"/>
      <c r="AY2807" s="126"/>
      <c r="AZ2807" s="125"/>
      <c r="BA2807" s="125"/>
      <c r="BB2807" s="65"/>
      <c r="BC2807" s="65"/>
      <c r="BD2807" s="128"/>
      <c r="BE2807" s="127"/>
      <c r="BF2807" s="126"/>
      <c r="BG2807" s="126"/>
      <c r="BH2807" s="126"/>
      <c r="BI2807" s="125"/>
      <c r="BJ2807" s="125"/>
      <c r="BK2807" s="125"/>
      <c r="BL2807" s="125"/>
      <c r="BM2807" s="125"/>
      <c r="BN2807" s="125"/>
      <c r="BO2807" s="129"/>
      <c r="BP2807" s="66"/>
      <c r="BQ2807" s="129"/>
      <c r="BR2807" s="125"/>
      <c r="BS2807" s="125"/>
      <c r="BT2807" s="125"/>
      <c r="BU2807" s="125"/>
      <c r="BV2807" s="125"/>
      <c r="BW2807" s="125"/>
      <c r="BX2807" s="126"/>
      <c r="BY2807" s="126"/>
      <c r="BZ2807" s="126"/>
      <c r="CA2807" s="125"/>
      <c r="CB2807" s="125"/>
    </row>
    <row r="2808" spans="1:80" x14ac:dyDescent="0.3">
      <c r="A2808" s="65"/>
      <c r="B2808" s="70"/>
      <c r="C2808" s="70"/>
      <c r="D2808" s="71"/>
      <c r="E2808" s="71"/>
      <c r="F2808" s="71"/>
      <c r="G2808" s="70"/>
      <c r="H2808" s="70"/>
      <c r="I2808" s="70"/>
      <c r="J2808" s="70"/>
      <c r="K2808" s="70"/>
      <c r="L2808" s="70"/>
      <c r="M2808" s="70"/>
      <c r="N2808" s="194"/>
      <c r="O2808" s="80"/>
      <c r="P2808" s="75"/>
      <c r="Q2808" s="75"/>
      <c r="R2808" s="75"/>
      <c r="S2808" s="75"/>
      <c r="T2808" s="75"/>
      <c r="U2808" s="75"/>
      <c r="V2808" s="74"/>
      <c r="W2808" s="74"/>
      <c r="X2808" s="74"/>
      <c r="Y2808" s="73"/>
      <c r="Z2808" s="72"/>
      <c r="AA2808" s="65"/>
      <c r="AB2808" s="65"/>
      <c r="AC2808" s="128"/>
      <c r="AD2808" s="127"/>
      <c r="AE2808" s="126"/>
      <c r="AF2808" s="126"/>
      <c r="AG2808" s="126"/>
      <c r="AH2808" s="125"/>
      <c r="AI2808" s="125"/>
      <c r="AJ2808" s="125"/>
      <c r="AK2808" s="125"/>
      <c r="AL2808" s="125"/>
      <c r="AM2808" s="125"/>
      <c r="AN2808" s="125"/>
      <c r="AO2808" s="66"/>
      <c r="AP2808" s="125"/>
      <c r="AQ2808" s="125"/>
      <c r="AR2808" s="125"/>
      <c r="AS2808" s="125"/>
      <c r="AT2808" s="125"/>
      <c r="AU2808" s="125"/>
      <c r="AV2808" s="125"/>
      <c r="AW2808" s="126"/>
      <c r="AX2808" s="126"/>
      <c r="AY2808" s="126"/>
      <c r="AZ2808" s="125"/>
      <c r="BA2808" s="125"/>
      <c r="BB2808" s="65"/>
      <c r="BC2808" s="65"/>
      <c r="BD2808" s="128"/>
      <c r="BE2808" s="127"/>
      <c r="BF2808" s="126"/>
      <c r="BG2808" s="126"/>
      <c r="BH2808" s="126"/>
      <c r="BI2808" s="125"/>
      <c r="BJ2808" s="125"/>
      <c r="BK2808" s="125"/>
      <c r="BL2808" s="125"/>
      <c r="BM2808" s="125"/>
      <c r="BN2808" s="125"/>
      <c r="BO2808" s="129"/>
      <c r="BP2808" s="66"/>
      <c r="BQ2808" s="129"/>
      <c r="BR2808" s="125"/>
      <c r="BS2808" s="125"/>
      <c r="BT2808" s="125"/>
      <c r="BU2808" s="125"/>
      <c r="BV2808" s="125"/>
      <c r="BW2808" s="125"/>
      <c r="BX2808" s="126"/>
      <c r="BY2808" s="126"/>
      <c r="BZ2808" s="126"/>
      <c r="CA2808" s="125"/>
      <c r="CB2808" s="125"/>
    </row>
    <row r="2809" spans="1:80" x14ac:dyDescent="0.3">
      <c r="A2809" s="65"/>
      <c r="B2809" s="70"/>
      <c r="C2809" s="70"/>
      <c r="D2809" s="71"/>
      <c r="E2809" s="71"/>
      <c r="F2809" s="71"/>
      <c r="G2809" s="70"/>
      <c r="H2809" s="70"/>
      <c r="I2809" s="70"/>
      <c r="J2809" s="70"/>
      <c r="K2809" s="70"/>
      <c r="L2809" s="70"/>
      <c r="M2809" s="70"/>
      <c r="N2809" s="194"/>
      <c r="O2809" s="80"/>
      <c r="P2809" s="75"/>
      <c r="Q2809" s="75"/>
      <c r="R2809" s="75"/>
      <c r="S2809" s="75"/>
      <c r="T2809" s="75"/>
      <c r="U2809" s="75"/>
      <c r="V2809" s="74"/>
      <c r="W2809" s="74"/>
      <c r="X2809" s="74"/>
      <c r="Y2809" s="73"/>
      <c r="Z2809" s="72"/>
      <c r="AA2809" s="65"/>
      <c r="AB2809" s="65"/>
      <c r="AC2809" s="128"/>
      <c r="AD2809" s="127"/>
      <c r="AE2809" s="126"/>
      <c r="AF2809" s="126"/>
      <c r="AG2809" s="126"/>
      <c r="AH2809" s="125"/>
      <c r="AI2809" s="125"/>
      <c r="AJ2809" s="125"/>
      <c r="AK2809" s="125"/>
      <c r="AL2809" s="125"/>
      <c r="AM2809" s="125"/>
      <c r="AN2809" s="125"/>
      <c r="AO2809" s="66"/>
      <c r="AP2809" s="125"/>
      <c r="AQ2809" s="125"/>
      <c r="AR2809" s="125"/>
      <c r="AS2809" s="125"/>
      <c r="AT2809" s="125"/>
      <c r="AU2809" s="125"/>
      <c r="AV2809" s="125"/>
      <c r="AW2809" s="126"/>
      <c r="AX2809" s="126"/>
      <c r="AY2809" s="126"/>
      <c r="AZ2809" s="125"/>
      <c r="BA2809" s="125"/>
      <c r="BB2809" s="65"/>
      <c r="BC2809" s="65"/>
      <c r="BD2809" s="128"/>
      <c r="BE2809" s="127"/>
      <c r="BF2809" s="126"/>
      <c r="BG2809" s="126"/>
      <c r="BH2809" s="126"/>
      <c r="BI2809" s="125"/>
      <c r="BJ2809" s="125"/>
      <c r="BK2809" s="125"/>
      <c r="BL2809" s="125"/>
      <c r="BM2809" s="125"/>
      <c r="BN2809" s="125"/>
      <c r="BO2809" s="129"/>
      <c r="BP2809" s="66"/>
      <c r="BQ2809" s="129"/>
      <c r="BR2809" s="125"/>
      <c r="BS2809" s="125"/>
      <c r="BT2809" s="125"/>
      <c r="BU2809" s="125"/>
      <c r="BV2809" s="125"/>
      <c r="BW2809" s="125"/>
      <c r="BX2809" s="126"/>
      <c r="BY2809" s="126"/>
      <c r="BZ2809" s="126"/>
      <c r="CA2809" s="125"/>
      <c r="CB2809" s="125"/>
    </row>
    <row r="2810" spans="1:80" x14ac:dyDescent="0.3">
      <c r="A2810" s="65"/>
      <c r="B2810" s="70"/>
      <c r="C2810" s="70"/>
      <c r="D2810" s="71"/>
      <c r="E2810" s="71"/>
      <c r="F2810" s="71"/>
      <c r="G2810" s="70"/>
      <c r="H2810" s="70"/>
      <c r="I2810" s="70"/>
      <c r="J2810" s="70"/>
      <c r="K2810" s="70"/>
      <c r="L2810" s="70"/>
      <c r="M2810" s="70"/>
      <c r="N2810" s="194"/>
      <c r="O2810" s="80"/>
      <c r="P2810" s="75"/>
      <c r="Q2810" s="75"/>
      <c r="R2810" s="75"/>
      <c r="S2810" s="75"/>
      <c r="T2810" s="75"/>
      <c r="U2810" s="75"/>
      <c r="V2810" s="74"/>
      <c r="W2810" s="74"/>
      <c r="X2810" s="74"/>
      <c r="Y2810" s="73"/>
      <c r="Z2810" s="72"/>
      <c r="AA2810" s="65"/>
      <c r="AB2810" s="65"/>
      <c r="AC2810" s="128"/>
      <c r="AD2810" s="127"/>
      <c r="AE2810" s="126"/>
      <c r="AF2810" s="126"/>
      <c r="AG2810" s="126"/>
      <c r="AH2810" s="125"/>
      <c r="AI2810" s="125"/>
      <c r="AJ2810" s="125"/>
      <c r="AK2810" s="125"/>
      <c r="AL2810" s="125"/>
      <c r="AM2810" s="125"/>
      <c r="AN2810" s="125"/>
      <c r="AO2810" s="66"/>
      <c r="AP2810" s="125"/>
      <c r="AQ2810" s="125"/>
      <c r="AR2810" s="125"/>
      <c r="AS2810" s="125"/>
      <c r="AT2810" s="125"/>
      <c r="AU2810" s="125"/>
      <c r="AV2810" s="125"/>
      <c r="AW2810" s="126"/>
      <c r="AX2810" s="126"/>
      <c r="AY2810" s="126"/>
      <c r="AZ2810" s="125"/>
      <c r="BA2810" s="125"/>
      <c r="BB2810" s="65"/>
      <c r="BC2810" s="65"/>
      <c r="BD2810" s="128"/>
      <c r="BE2810" s="127"/>
      <c r="BF2810" s="126"/>
      <c r="BG2810" s="126"/>
      <c r="BH2810" s="126"/>
      <c r="BI2810" s="125"/>
      <c r="BJ2810" s="125"/>
      <c r="BK2810" s="125"/>
      <c r="BL2810" s="125"/>
      <c r="BM2810" s="125"/>
      <c r="BN2810" s="125"/>
      <c r="BO2810" s="129"/>
      <c r="BP2810" s="66"/>
      <c r="BQ2810" s="129"/>
      <c r="BR2810" s="125"/>
      <c r="BS2810" s="125"/>
      <c r="BT2810" s="125"/>
      <c r="BU2810" s="125"/>
      <c r="BV2810" s="125"/>
      <c r="BW2810" s="125"/>
      <c r="BX2810" s="126"/>
      <c r="BY2810" s="126"/>
      <c r="BZ2810" s="126"/>
      <c r="CA2810" s="125"/>
      <c r="CB2810" s="125"/>
    </row>
    <row r="2811" spans="1:80" x14ac:dyDescent="0.3">
      <c r="A2811" s="65"/>
      <c r="B2811" s="70"/>
      <c r="C2811" s="70"/>
      <c r="D2811" s="71"/>
      <c r="E2811" s="71"/>
      <c r="F2811" s="71"/>
      <c r="G2811" s="70"/>
      <c r="H2811" s="70"/>
      <c r="I2811" s="70"/>
      <c r="J2811" s="70"/>
      <c r="K2811" s="70"/>
      <c r="L2811" s="70"/>
      <c r="M2811" s="70"/>
      <c r="N2811" s="195"/>
      <c r="O2811" s="70"/>
      <c r="P2811" s="70"/>
      <c r="Q2811" s="70"/>
      <c r="R2811" s="70"/>
      <c r="S2811" s="70"/>
      <c r="T2811" s="70"/>
      <c r="U2811" s="70"/>
      <c r="V2811" s="71"/>
      <c r="W2811" s="71"/>
      <c r="X2811" s="71"/>
      <c r="Y2811" s="70"/>
      <c r="Z2811" s="70"/>
      <c r="AA2811" s="65"/>
      <c r="AB2811" s="65"/>
      <c r="AC2811" s="128"/>
      <c r="AD2811" s="127"/>
      <c r="AE2811" s="126"/>
      <c r="AF2811" s="126"/>
      <c r="AG2811" s="126"/>
      <c r="AH2811" s="125"/>
      <c r="AI2811" s="125"/>
      <c r="AJ2811" s="125"/>
      <c r="AK2811" s="125"/>
      <c r="AL2811" s="125"/>
      <c r="AM2811" s="125"/>
      <c r="AN2811" s="125"/>
      <c r="AO2811" s="66"/>
      <c r="AP2811" s="125"/>
      <c r="AQ2811" s="125"/>
      <c r="AR2811" s="125"/>
      <c r="AS2811" s="125"/>
      <c r="AT2811" s="125"/>
      <c r="AU2811" s="125"/>
      <c r="AV2811" s="125"/>
      <c r="AW2811" s="126"/>
      <c r="AX2811" s="126"/>
      <c r="AY2811" s="126"/>
      <c r="AZ2811" s="125"/>
      <c r="BA2811" s="125"/>
      <c r="BB2811" s="65"/>
      <c r="BC2811" s="65"/>
      <c r="BD2811" s="128"/>
      <c r="BE2811" s="127"/>
      <c r="BF2811" s="126"/>
      <c r="BG2811" s="126"/>
      <c r="BH2811" s="126"/>
      <c r="BI2811" s="125"/>
      <c r="BJ2811" s="125"/>
      <c r="BK2811" s="125"/>
      <c r="BL2811" s="125"/>
      <c r="BM2811" s="125"/>
      <c r="BN2811" s="125"/>
      <c r="BO2811" s="129"/>
      <c r="BP2811" s="66"/>
      <c r="BQ2811" s="129"/>
      <c r="BR2811" s="125"/>
      <c r="BS2811" s="125"/>
      <c r="BT2811" s="125"/>
      <c r="BU2811" s="125"/>
      <c r="BV2811" s="125"/>
      <c r="BW2811" s="125"/>
      <c r="BX2811" s="126"/>
      <c r="BY2811" s="126"/>
      <c r="BZ2811" s="126"/>
      <c r="CA2811" s="125"/>
      <c r="CB2811" s="125"/>
    </row>
    <row r="2812" spans="1:80" x14ac:dyDescent="0.3">
      <c r="A2812" s="65"/>
      <c r="B2812" s="72"/>
      <c r="C2812" s="73"/>
      <c r="D2812" s="74"/>
      <c r="E2812" s="74"/>
      <c r="F2812" s="74"/>
      <c r="G2812" s="75"/>
      <c r="H2812" s="75"/>
      <c r="I2812" s="75"/>
      <c r="J2812" s="75"/>
      <c r="K2812" s="75"/>
      <c r="L2812" s="75"/>
      <c r="M2812" s="80"/>
      <c r="N2812" s="194"/>
      <c r="O2812" s="70"/>
      <c r="P2812" s="70"/>
      <c r="Q2812" s="70"/>
      <c r="R2812" s="70"/>
      <c r="S2812" s="70"/>
      <c r="T2812" s="70"/>
      <c r="U2812" s="70"/>
      <c r="V2812" s="71"/>
      <c r="W2812" s="71"/>
      <c r="X2812" s="71"/>
      <c r="Y2812" s="70"/>
      <c r="Z2812" s="70"/>
      <c r="AA2812" s="65"/>
      <c r="AB2812" s="65"/>
      <c r="AC2812" s="128"/>
      <c r="AD2812" s="127"/>
      <c r="AE2812" s="126"/>
      <c r="AF2812" s="126"/>
      <c r="AG2812" s="126"/>
      <c r="AH2812" s="125"/>
      <c r="AI2812" s="125"/>
      <c r="AJ2812" s="125"/>
      <c r="AK2812" s="125"/>
      <c r="AL2812" s="125"/>
      <c r="AM2812" s="125"/>
      <c r="AN2812" s="125"/>
      <c r="AO2812" s="66"/>
      <c r="AP2812" s="125"/>
      <c r="AQ2812" s="125"/>
      <c r="AR2812" s="125"/>
      <c r="AS2812" s="125"/>
      <c r="AT2812" s="125"/>
      <c r="AU2812" s="125"/>
      <c r="AV2812" s="125"/>
      <c r="AW2812" s="126"/>
      <c r="AX2812" s="126"/>
      <c r="AY2812" s="126"/>
      <c r="AZ2812" s="125"/>
      <c r="BA2812" s="125"/>
      <c r="BB2812" s="65"/>
      <c r="BC2812" s="65"/>
      <c r="BD2812" s="128"/>
      <c r="BE2812" s="127"/>
      <c r="BF2812" s="126"/>
      <c r="BG2812" s="126"/>
      <c r="BH2812" s="126"/>
      <c r="BI2812" s="125"/>
      <c r="BJ2812" s="125"/>
      <c r="BK2812" s="125"/>
      <c r="BL2812" s="125"/>
      <c r="BM2812" s="125"/>
      <c r="BN2812" s="125"/>
      <c r="BO2812" s="129"/>
      <c r="BP2812" s="66"/>
      <c r="BQ2812" s="129"/>
      <c r="BR2812" s="125"/>
      <c r="BS2812" s="125"/>
      <c r="BT2812" s="125"/>
      <c r="BU2812" s="125"/>
      <c r="BV2812" s="125"/>
      <c r="BW2812" s="125"/>
      <c r="BX2812" s="126"/>
      <c r="BY2812" s="126"/>
      <c r="BZ2812" s="126"/>
      <c r="CA2812" s="125"/>
      <c r="CB2812" s="125"/>
    </row>
    <row r="2813" spans="1:80" x14ac:dyDescent="0.3">
      <c r="A2813" s="65"/>
      <c r="B2813" s="72"/>
      <c r="C2813" s="73"/>
      <c r="D2813" s="74"/>
      <c r="E2813" s="74"/>
      <c r="F2813" s="74"/>
      <c r="G2813" s="75"/>
      <c r="H2813" s="75"/>
      <c r="I2813" s="75"/>
      <c r="J2813" s="75"/>
      <c r="K2813" s="75"/>
      <c r="L2813" s="75"/>
      <c r="M2813" s="80"/>
      <c r="N2813" s="194"/>
      <c r="O2813" s="70"/>
      <c r="P2813" s="70"/>
      <c r="Q2813" s="70"/>
      <c r="R2813" s="70"/>
      <c r="S2813" s="70"/>
      <c r="T2813" s="70"/>
      <c r="U2813" s="70"/>
      <c r="V2813" s="71"/>
      <c r="W2813" s="71"/>
      <c r="X2813" s="71"/>
      <c r="Y2813" s="70"/>
      <c r="Z2813" s="70"/>
      <c r="AA2813" s="65"/>
      <c r="AB2813" s="65"/>
      <c r="AC2813" s="65"/>
      <c r="AD2813" s="65"/>
      <c r="AE2813" s="65"/>
      <c r="AF2813" s="65"/>
      <c r="AG2813" s="65"/>
      <c r="AH2813" s="65"/>
      <c r="AI2813" s="65"/>
      <c r="AJ2813" s="65"/>
      <c r="AK2813" s="65"/>
      <c r="AL2813" s="65"/>
      <c r="AM2813" s="65"/>
      <c r="AN2813" s="125"/>
      <c r="AO2813" s="66"/>
      <c r="AP2813" s="125"/>
      <c r="AQ2813" s="65"/>
      <c r="AR2813" s="65"/>
      <c r="AS2813" s="65"/>
      <c r="AT2813" s="65"/>
      <c r="AU2813" s="65"/>
      <c r="AV2813" s="65"/>
      <c r="AW2813" s="65"/>
      <c r="AX2813" s="65"/>
      <c r="AY2813" s="65"/>
      <c r="AZ2813" s="65"/>
      <c r="BA2813" s="65"/>
      <c r="BB2813" s="65"/>
      <c r="BC2813" s="65"/>
      <c r="BD2813" s="65"/>
      <c r="BE2813" s="65"/>
      <c r="BF2813" s="65"/>
      <c r="BG2813" s="65"/>
      <c r="BH2813" s="65"/>
      <c r="BI2813" s="65"/>
      <c r="BJ2813" s="65"/>
      <c r="BK2813" s="65"/>
      <c r="BL2813" s="65"/>
      <c r="BM2813" s="65"/>
      <c r="BN2813" s="65"/>
      <c r="BO2813" s="65"/>
      <c r="BP2813" s="66"/>
      <c r="BQ2813" s="65"/>
      <c r="BR2813" s="65"/>
      <c r="BS2813" s="65"/>
      <c r="BT2813" s="65"/>
      <c r="BU2813" s="65"/>
      <c r="BV2813" s="65"/>
      <c r="BW2813" s="65"/>
      <c r="BX2813" s="65"/>
      <c r="BY2813" s="65"/>
      <c r="BZ2813" s="65"/>
      <c r="CA2813" s="65"/>
      <c r="CB2813" s="65"/>
    </row>
    <row r="2814" spans="1:80" x14ac:dyDescent="0.3">
      <c r="A2814" s="65"/>
      <c r="B2814" s="72"/>
      <c r="C2814" s="73"/>
      <c r="D2814" s="74"/>
      <c r="E2814" s="74"/>
      <c r="F2814" s="74"/>
      <c r="G2814" s="75"/>
      <c r="H2814" s="75"/>
      <c r="I2814" s="75"/>
      <c r="J2814" s="75"/>
      <c r="K2814" s="75"/>
      <c r="L2814" s="75"/>
      <c r="M2814" s="80"/>
      <c r="N2814" s="194"/>
      <c r="O2814" s="70"/>
      <c r="P2814" s="70"/>
      <c r="Q2814" s="70"/>
      <c r="R2814" s="70"/>
      <c r="S2814" s="70"/>
      <c r="T2814" s="70"/>
      <c r="U2814" s="70"/>
      <c r="V2814" s="71"/>
      <c r="W2814" s="71"/>
      <c r="X2814" s="71"/>
      <c r="Y2814" s="70"/>
      <c r="Z2814" s="70"/>
      <c r="AA2814" s="65"/>
      <c r="AB2814" s="65"/>
      <c r="AC2814" s="82"/>
      <c r="AD2814" s="82"/>
      <c r="AE2814" s="82"/>
      <c r="AF2814" s="82"/>
      <c r="AG2814" s="82"/>
      <c r="AH2814" s="82"/>
      <c r="AI2814" s="82"/>
      <c r="AJ2814" s="82"/>
      <c r="AK2814" s="82"/>
      <c r="AL2814" s="82"/>
      <c r="AM2814" s="82"/>
      <c r="AN2814" s="114"/>
      <c r="AO2814" s="82"/>
      <c r="AP2814" s="114"/>
      <c r="AQ2814" s="82"/>
      <c r="AR2814" s="82"/>
      <c r="AS2814" s="82"/>
      <c r="AT2814" s="82"/>
      <c r="AU2814" s="82"/>
      <c r="AV2814" s="82"/>
      <c r="AW2814" s="82"/>
      <c r="AX2814" s="82"/>
      <c r="AY2814" s="82"/>
      <c r="AZ2814" s="82"/>
      <c r="BA2814" s="82"/>
      <c r="BB2814" s="65"/>
      <c r="BC2814" s="65"/>
      <c r="BD2814" s="82"/>
      <c r="BE2814" s="82"/>
      <c r="BF2814" s="82"/>
      <c r="BG2814" s="82"/>
      <c r="BH2814" s="82"/>
      <c r="BI2814" s="82"/>
      <c r="BJ2814" s="82"/>
      <c r="BK2814" s="82"/>
      <c r="BL2814" s="82"/>
      <c r="BM2814" s="82"/>
      <c r="BN2814" s="82"/>
      <c r="BO2814" s="82"/>
      <c r="BP2814" s="82"/>
      <c r="BQ2814" s="82"/>
      <c r="BR2814" s="82"/>
      <c r="BS2814" s="82"/>
      <c r="BT2814" s="82"/>
      <c r="BU2814" s="82"/>
      <c r="BV2814" s="82"/>
      <c r="BW2814" s="82"/>
      <c r="BX2814" s="82"/>
      <c r="BY2814" s="82"/>
      <c r="BZ2814" s="82"/>
      <c r="CA2814" s="82"/>
      <c r="CB2814" s="82"/>
    </row>
    <row r="2815" spans="1:80" x14ac:dyDescent="0.3">
      <c r="A2815" s="65"/>
      <c r="B2815" s="72"/>
      <c r="C2815" s="73"/>
      <c r="D2815" s="74"/>
      <c r="E2815" s="74"/>
      <c r="F2815" s="74"/>
      <c r="G2815" s="75"/>
      <c r="H2815" s="75"/>
      <c r="I2815" s="75"/>
      <c r="J2815" s="75"/>
      <c r="K2815" s="75"/>
      <c r="L2815" s="75"/>
      <c r="M2815" s="80"/>
      <c r="N2815" s="194"/>
      <c r="O2815" s="70"/>
      <c r="P2815" s="70"/>
      <c r="Q2815" s="70"/>
      <c r="R2815" s="70"/>
      <c r="S2815" s="70"/>
      <c r="T2815" s="70"/>
      <c r="U2815" s="70"/>
      <c r="V2815" s="71"/>
      <c r="W2815" s="71"/>
      <c r="X2815" s="71"/>
      <c r="Y2815" s="70"/>
      <c r="Z2815" s="70"/>
      <c r="AA2815" s="65"/>
      <c r="AB2815" s="65"/>
      <c r="AC2815" s="65"/>
      <c r="AD2815" s="65"/>
      <c r="AE2815" s="130"/>
      <c r="AF2815" s="130"/>
      <c r="AG2815" s="130"/>
      <c r="AH2815" s="131"/>
      <c r="AI2815" s="131"/>
      <c r="AJ2815" s="131"/>
      <c r="AK2815" s="131"/>
      <c r="AL2815" s="131"/>
      <c r="AM2815" s="131"/>
      <c r="AN2815" s="125"/>
      <c r="AO2815" s="82"/>
      <c r="AP2815" s="125"/>
      <c r="AQ2815" s="131"/>
      <c r="AR2815" s="131"/>
      <c r="AS2815" s="131"/>
      <c r="AT2815" s="131"/>
      <c r="AU2815" s="131"/>
      <c r="AV2815" s="131"/>
      <c r="AW2815" s="130"/>
      <c r="AX2815" s="130"/>
      <c r="AY2815" s="130"/>
      <c r="AZ2815" s="65"/>
      <c r="BA2815" s="65"/>
      <c r="BB2815" s="65"/>
      <c r="BC2815" s="65"/>
      <c r="BD2815" s="65"/>
      <c r="BE2815" s="65"/>
      <c r="BF2815" s="130"/>
      <c r="BG2815" s="130"/>
      <c r="BH2815" s="130"/>
      <c r="BI2815" s="131"/>
      <c r="BJ2815" s="131"/>
      <c r="BK2815" s="131"/>
      <c r="BL2815" s="131"/>
      <c r="BM2815" s="131"/>
      <c r="BN2815" s="131"/>
      <c r="BO2815" s="132"/>
      <c r="BP2815" s="82"/>
      <c r="BQ2815" s="132"/>
      <c r="BR2815" s="131"/>
      <c r="BS2815" s="131"/>
      <c r="BT2815" s="131"/>
      <c r="BU2815" s="131"/>
      <c r="BV2815" s="131"/>
      <c r="BW2815" s="131"/>
      <c r="BX2815" s="130"/>
      <c r="BY2815" s="130"/>
      <c r="BZ2815" s="130"/>
      <c r="CA2815" s="65"/>
      <c r="CB2815" s="65"/>
    </row>
    <row r="2816" spans="1:80" x14ac:dyDescent="0.3">
      <c r="A2816" s="65"/>
      <c r="B2816" s="72"/>
      <c r="C2816" s="73"/>
      <c r="D2816" s="74"/>
      <c r="E2816" s="74"/>
      <c r="F2816" s="74"/>
      <c r="G2816" s="75"/>
      <c r="H2816" s="75"/>
      <c r="I2816" s="75"/>
      <c r="J2816" s="75"/>
      <c r="K2816" s="75"/>
      <c r="L2816" s="75"/>
      <c r="M2816" s="80"/>
      <c r="N2816" s="194"/>
      <c r="O2816" s="70"/>
      <c r="P2816" s="70"/>
      <c r="Q2816" s="70"/>
      <c r="R2816" s="70"/>
      <c r="S2816" s="70"/>
      <c r="T2816" s="70"/>
      <c r="U2816" s="70"/>
      <c r="V2816" s="71"/>
      <c r="W2816" s="71"/>
      <c r="X2816" s="71"/>
      <c r="Y2816" s="70"/>
      <c r="Z2816" s="70"/>
      <c r="AA2816" s="65"/>
      <c r="AB2816" s="65"/>
      <c r="AC2816" s="128"/>
      <c r="AD2816" s="128"/>
      <c r="AE2816" s="130"/>
      <c r="AF2816" s="130"/>
      <c r="AG2816" s="130"/>
      <c r="AH2816" s="125"/>
      <c r="AI2816" s="125"/>
      <c r="AJ2816" s="125"/>
      <c r="AK2816" s="125"/>
      <c r="AL2816" s="125"/>
      <c r="AM2816" s="125"/>
      <c r="AN2816" s="125"/>
      <c r="AO2816" s="66"/>
      <c r="AP2816" s="125"/>
      <c r="AQ2816" s="125"/>
      <c r="AR2816" s="125"/>
      <c r="AS2816" s="125"/>
      <c r="AT2816" s="125"/>
      <c r="AU2816" s="125"/>
      <c r="AV2816" s="125"/>
      <c r="AW2816" s="130"/>
      <c r="AX2816" s="130"/>
      <c r="AY2816" s="130"/>
      <c r="AZ2816" s="128"/>
      <c r="BA2816" s="128"/>
      <c r="BB2816" s="65"/>
      <c r="BC2816" s="65"/>
      <c r="BD2816" s="128"/>
      <c r="BE2816" s="128"/>
      <c r="BF2816" s="130"/>
      <c r="BG2816" s="130"/>
      <c r="BH2816" s="130"/>
      <c r="BI2816" s="125"/>
      <c r="BJ2816" s="125"/>
      <c r="BK2816" s="125"/>
      <c r="BL2816" s="125"/>
      <c r="BM2816" s="125"/>
      <c r="BN2816" s="125"/>
      <c r="BO2816" s="133"/>
      <c r="BP2816" s="66"/>
      <c r="BQ2816" s="132"/>
      <c r="BR2816" s="125"/>
      <c r="BS2816" s="125"/>
      <c r="BT2816" s="125"/>
      <c r="BU2816" s="125"/>
      <c r="BV2816" s="125"/>
      <c r="BW2816" s="125"/>
      <c r="BX2816" s="130"/>
      <c r="BY2816" s="130"/>
      <c r="BZ2816" s="130"/>
      <c r="CA2816" s="128"/>
      <c r="CB2816" s="128"/>
    </row>
    <row r="2817" spans="1:80" x14ac:dyDescent="0.3">
      <c r="A2817" s="65"/>
      <c r="B2817" s="72"/>
      <c r="C2817" s="73"/>
      <c r="D2817" s="74"/>
      <c r="E2817" s="74"/>
      <c r="F2817" s="74"/>
      <c r="G2817" s="75"/>
      <c r="H2817" s="75"/>
      <c r="I2817" s="75"/>
      <c r="J2817" s="75"/>
      <c r="K2817" s="75"/>
      <c r="L2817" s="75"/>
      <c r="M2817" s="80"/>
      <c r="N2817" s="194"/>
      <c r="O2817" s="70"/>
      <c r="P2817" s="70"/>
      <c r="Q2817" s="70"/>
      <c r="R2817" s="70"/>
      <c r="S2817" s="70"/>
      <c r="T2817" s="70"/>
      <c r="U2817" s="70"/>
      <c r="V2817" s="71"/>
      <c r="W2817" s="71"/>
      <c r="X2817" s="71"/>
      <c r="Y2817" s="70"/>
      <c r="Z2817" s="70"/>
    </row>
    <row r="2818" spans="1:80" x14ac:dyDescent="0.3">
      <c r="A2818" s="65"/>
      <c r="B2818" s="72"/>
      <c r="C2818" s="73"/>
      <c r="D2818" s="74"/>
      <c r="E2818" s="74"/>
      <c r="F2818" s="74"/>
      <c r="G2818" s="75"/>
      <c r="H2818" s="75"/>
      <c r="I2818" s="75"/>
      <c r="J2818" s="75"/>
      <c r="K2818" s="75"/>
      <c r="L2818" s="75"/>
      <c r="M2818" s="80"/>
      <c r="N2818" s="194"/>
      <c r="O2818" s="70"/>
      <c r="P2818" s="70"/>
      <c r="Q2818" s="70"/>
      <c r="R2818" s="70"/>
      <c r="S2818" s="70"/>
      <c r="T2818" s="70"/>
      <c r="U2818" s="70"/>
      <c r="V2818" s="71"/>
      <c r="W2818" s="71"/>
      <c r="X2818" s="71"/>
      <c r="Y2818" s="70"/>
      <c r="Z2818" s="70"/>
      <c r="AA2818" s="65"/>
      <c r="AB2818" s="65"/>
      <c r="AC2818" s="103"/>
      <c r="AD2818" s="103"/>
      <c r="AE2818" s="65"/>
      <c r="AF2818" s="65"/>
      <c r="AG2818" s="103"/>
      <c r="AH2818" s="103"/>
      <c r="AI2818" s="65"/>
      <c r="AJ2818" s="65"/>
      <c r="AK2818" s="103"/>
      <c r="AL2818" s="103"/>
      <c r="AM2818" s="65"/>
      <c r="AN2818" s="103"/>
      <c r="AO2818" s="103"/>
      <c r="AP2818" s="103"/>
      <c r="AQ2818" s="65"/>
      <c r="AR2818" s="103"/>
      <c r="AS2818" s="103"/>
      <c r="AT2818" s="65"/>
      <c r="AU2818" s="65"/>
      <c r="AV2818" s="103"/>
      <c r="AW2818" s="103"/>
      <c r="AX2818" s="65"/>
      <c r="AY2818" s="65"/>
      <c r="AZ2818" s="103"/>
      <c r="BA2818" s="103"/>
      <c r="BB2818" s="65"/>
      <c r="BC2818" s="65"/>
      <c r="BD2818" s="103"/>
      <c r="BE2818" s="103"/>
      <c r="BF2818" s="65"/>
      <c r="BG2818" s="65"/>
      <c r="BH2818" s="103"/>
      <c r="BI2818" s="103"/>
      <c r="BJ2818" s="65"/>
      <c r="BK2818" s="65"/>
      <c r="BL2818" s="103"/>
      <c r="BM2818" s="103"/>
      <c r="BN2818" s="65"/>
      <c r="BO2818" s="103"/>
      <c r="BP2818" s="103"/>
      <c r="BQ2818" s="103"/>
      <c r="BR2818" s="65"/>
      <c r="BS2818" s="103"/>
      <c r="BT2818" s="103"/>
      <c r="BU2818" s="65"/>
      <c r="BV2818" s="65"/>
      <c r="BW2818" s="103"/>
      <c r="BX2818" s="103"/>
      <c r="BY2818" s="65"/>
      <c r="BZ2818" s="65"/>
      <c r="CA2818" s="103"/>
      <c r="CB2818" s="103"/>
    </row>
    <row r="2819" spans="1:80" x14ac:dyDescent="0.3">
      <c r="A2819" s="65"/>
      <c r="B2819" s="72"/>
      <c r="C2819" s="73"/>
      <c r="D2819" s="74"/>
      <c r="E2819" s="74"/>
      <c r="F2819" s="74"/>
      <c r="G2819" s="75"/>
      <c r="H2819" s="75"/>
      <c r="I2819" s="75"/>
      <c r="J2819" s="75"/>
      <c r="K2819" s="75"/>
      <c r="L2819" s="75"/>
      <c r="M2819" s="80"/>
      <c r="N2819" s="194"/>
      <c r="O2819" s="70"/>
      <c r="P2819" s="70"/>
      <c r="Q2819" s="70"/>
      <c r="R2819" s="70"/>
      <c r="S2819" s="70"/>
      <c r="T2819" s="70"/>
      <c r="U2819" s="70"/>
      <c r="V2819" s="71"/>
      <c r="W2819" s="71"/>
      <c r="X2819" s="71"/>
      <c r="Y2819" s="70"/>
      <c r="Z2819" s="70"/>
      <c r="AA2819" s="65"/>
      <c r="AB2819" s="65"/>
      <c r="AC2819" s="122"/>
      <c r="AD2819" s="122"/>
      <c r="AE2819" s="65"/>
      <c r="AF2819" s="65"/>
      <c r="AG2819" s="103"/>
      <c r="AH2819" s="122"/>
      <c r="AI2819" s="65"/>
      <c r="AJ2819" s="65"/>
      <c r="AK2819" s="90"/>
      <c r="AL2819" s="90"/>
      <c r="AM2819" s="65"/>
      <c r="AN2819" s="122"/>
      <c r="AO2819" s="122"/>
      <c r="AP2819" s="122"/>
      <c r="AQ2819" s="65"/>
      <c r="AR2819" s="112"/>
      <c r="AS2819" s="112"/>
      <c r="AT2819" s="124"/>
      <c r="AU2819" s="65"/>
      <c r="AV2819" s="122"/>
      <c r="AW2819" s="122"/>
      <c r="AX2819" s="65"/>
      <c r="AY2819" s="65"/>
      <c r="AZ2819" s="122"/>
      <c r="BA2819" s="122"/>
      <c r="BB2819" s="65"/>
      <c r="BC2819" s="65"/>
      <c r="BD2819" s="122"/>
      <c r="BE2819" s="122"/>
      <c r="BF2819" s="65"/>
      <c r="BG2819" s="65"/>
      <c r="BH2819" s="103"/>
      <c r="BI2819" s="122"/>
      <c r="BJ2819" s="65"/>
      <c r="BK2819" s="65"/>
      <c r="BL2819" s="90"/>
      <c r="BM2819" s="90"/>
      <c r="BN2819" s="65"/>
      <c r="BO2819" s="122"/>
      <c r="BP2819" s="122"/>
      <c r="BQ2819" s="122"/>
      <c r="BR2819" s="65"/>
      <c r="BS2819" s="112"/>
      <c r="BT2819" s="112"/>
      <c r="BU2819" s="124"/>
      <c r="BV2819" s="65"/>
      <c r="BW2819" s="122"/>
      <c r="BX2819" s="122"/>
      <c r="BY2819" s="65"/>
      <c r="BZ2819" s="65"/>
      <c r="CA2819" s="122"/>
      <c r="CB2819" s="122"/>
    </row>
    <row r="2820" spans="1:80" x14ac:dyDescent="0.3">
      <c r="A2820" s="65"/>
      <c r="B2820" s="72"/>
      <c r="C2820" s="73"/>
      <c r="D2820" s="74"/>
      <c r="E2820" s="74"/>
      <c r="F2820" s="74"/>
      <c r="G2820" s="75"/>
      <c r="H2820" s="75"/>
      <c r="I2820" s="75"/>
      <c r="J2820" s="75"/>
      <c r="K2820" s="75"/>
      <c r="L2820" s="75"/>
      <c r="M2820" s="80"/>
      <c r="N2820" s="194"/>
      <c r="O2820" s="70"/>
      <c r="P2820" s="70"/>
      <c r="Q2820" s="70"/>
      <c r="R2820" s="70"/>
      <c r="S2820" s="70"/>
      <c r="T2820" s="70"/>
      <c r="U2820" s="70"/>
      <c r="V2820" s="71"/>
      <c r="W2820" s="71"/>
      <c r="X2820" s="71"/>
      <c r="Y2820" s="70"/>
      <c r="Z2820" s="70"/>
      <c r="AA2820" s="65"/>
      <c r="AB2820" s="65"/>
      <c r="AC2820" s="65"/>
      <c r="AD2820" s="65"/>
      <c r="AE2820" s="65"/>
      <c r="AF2820" s="65"/>
      <c r="AG2820" s="65"/>
      <c r="AH2820" s="65"/>
      <c r="AI2820" s="65"/>
      <c r="AJ2820" s="65"/>
      <c r="AK2820" s="65"/>
      <c r="AL2820" s="65"/>
      <c r="AM2820" s="65"/>
      <c r="AN2820" s="125"/>
      <c r="AO2820" s="66"/>
      <c r="AP2820" s="125"/>
      <c r="AQ2820" s="65"/>
      <c r="AR2820" s="65"/>
      <c r="AS2820" s="65"/>
      <c r="AT2820" s="65"/>
      <c r="AU2820" s="65"/>
      <c r="AV2820" s="65"/>
      <c r="AW2820" s="65"/>
      <c r="AX2820" s="65"/>
      <c r="AY2820" s="65"/>
      <c r="AZ2820" s="65"/>
      <c r="BA2820" s="65"/>
      <c r="BB2820" s="65"/>
      <c r="BC2820" s="65"/>
      <c r="BD2820" s="65"/>
      <c r="BE2820" s="65"/>
      <c r="BF2820" s="65"/>
      <c r="BG2820" s="65"/>
      <c r="BH2820" s="65"/>
      <c r="BI2820" s="65"/>
      <c r="BJ2820" s="65"/>
      <c r="BK2820" s="65"/>
      <c r="BL2820" s="65"/>
      <c r="BM2820" s="65"/>
      <c r="BN2820" s="65"/>
      <c r="BO2820" s="65"/>
      <c r="BP2820" s="66"/>
      <c r="BQ2820" s="65"/>
      <c r="BR2820" s="65"/>
      <c r="BS2820" s="65"/>
      <c r="BT2820" s="65"/>
      <c r="BU2820" s="65"/>
      <c r="BV2820" s="65"/>
      <c r="BW2820" s="65"/>
      <c r="BX2820" s="65"/>
      <c r="BY2820" s="65"/>
      <c r="BZ2820" s="65"/>
      <c r="CA2820" s="65"/>
      <c r="CB2820" s="65"/>
    </row>
    <row r="2821" spans="1:80" x14ac:dyDescent="0.3">
      <c r="A2821" s="65"/>
      <c r="B2821" s="72"/>
      <c r="C2821" s="73"/>
      <c r="D2821" s="74"/>
      <c r="E2821" s="74"/>
      <c r="F2821" s="74"/>
      <c r="G2821" s="75"/>
      <c r="H2821" s="75"/>
      <c r="I2821" s="75"/>
      <c r="J2821" s="75"/>
      <c r="K2821" s="75"/>
      <c r="L2821" s="75"/>
      <c r="M2821" s="80"/>
      <c r="N2821" s="194"/>
      <c r="O2821" s="70"/>
      <c r="P2821" s="70"/>
      <c r="Q2821" s="70"/>
      <c r="R2821" s="70"/>
      <c r="S2821" s="70"/>
      <c r="T2821" s="70"/>
      <c r="U2821" s="70"/>
      <c r="V2821" s="71"/>
      <c r="W2821" s="71"/>
      <c r="X2821" s="71"/>
      <c r="Y2821" s="70"/>
      <c r="Z2821" s="70"/>
      <c r="AA2821" s="65"/>
      <c r="AB2821" s="65"/>
      <c r="AC2821" s="65"/>
      <c r="AD2821" s="65"/>
      <c r="AE2821" s="65"/>
      <c r="AF2821" s="65"/>
      <c r="AG2821" s="65"/>
      <c r="AH2821" s="65"/>
      <c r="AI2821" s="65"/>
      <c r="AJ2821" s="65"/>
      <c r="AK2821" s="65"/>
      <c r="AL2821" s="65"/>
      <c r="AM2821" s="65"/>
      <c r="AN2821" s="125"/>
      <c r="AO2821" s="66"/>
      <c r="AP2821" s="125"/>
      <c r="AQ2821" s="65"/>
      <c r="AR2821" s="65"/>
      <c r="AS2821" s="65"/>
      <c r="AT2821" s="65"/>
      <c r="AU2821" s="65"/>
      <c r="AV2821" s="65"/>
      <c r="AW2821" s="65"/>
      <c r="AX2821" s="65"/>
      <c r="AY2821" s="65"/>
      <c r="AZ2821" s="65"/>
      <c r="BA2821" s="65"/>
      <c r="BB2821" s="65"/>
      <c r="BC2821" s="65"/>
      <c r="BD2821" s="65"/>
      <c r="BE2821" s="65"/>
      <c r="BF2821" s="65"/>
      <c r="BG2821" s="65"/>
      <c r="BH2821" s="65"/>
      <c r="BI2821" s="65"/>
      <c r="BJ2821" s="65"/>
      <c r="BK2821" s="65"/>
      <c r="BL2821" s="65"/>
      <c r="BM2821" s="65"/>
      <c r="BN2821" s="65"/>
      <c r="BO2821" s="65"/>
      <c r="BP2821" s="66"/>
      <c r="BQ2821" s="65"/>
      <c r="BR2821" s="65"/>
      <c r="BS2821" s="65"/>
      <c r="BT2821" s="65"/>
      <c r="BU2821" s="65"/>
      <c r="BV2821" s="65"/>
      <c r="BW2821" s="65"/>
      <c r="BX2821" s="65"/>
      <c r="BY2821" s="65"/>
      <c r="BZ2821" s="65"/>
      <c r="CA2821" s="65"/>
      <c r="CB2821" s="65"/>
    </row>
    <row r="2822" spans="1:80" x14ac:dyDescent="0.3">
      <c r="A2822" s="65"/>
      <c r="B2822" s="72"/>
      <c r="C2822" s="73"/>
      <c r="D2822" s="74"/>
      <c r="E2822" s="74"/>
      <c r="F2822" s="74"/>
      <c r="G2822" s="75"/>
      <c r="H2822" s="75"/>
      <c r="I2822" s="75"/>
      <c r="J2822" s="75"/>
      <c r="K2822" s="75"/>
      <c r="L2822" s="75"/>
      <c r="M2822" s="80"/>
      <c r="N2822" s="194"/>
      <c r="O2822" s="70"/>
      <c r="P2822" s="70"/>
      <c r="Q2822" s="70"/>
      <c r="R2822" s="70"/>
      <c r="S2822" s="70"/>
      <c r="T2822" s="70"/>
      <c r="U2822" s="70"/>
      <c r="V2822" s="71"/>
      <c r="W2822" s="71"/>
      <c r="X2822" s="71"/>
      <c r="Y2822" s="70"/>
      <c r="Z2822" s="70"/>
      <c r="AA2822" s="65"/>
      <c r="AB2822" s="65"/>
      <c r="AC2822" s="82"/>
      <c r="AD2822" s="82"/>
      <c r="AE2822" s="82"/>
      <c r="AF2822" s="82"/>
      <c r="AG2822" s="82"/>
      <c r="AH2822" s="82"/>
      <c r="AI2822" s="82"/>
      <c r="AJ2822" s="82"/>
      <c r="AK2822" s="82"/>
      <c r="AL2822" s="82"/>
      <c r="AM2822" s="82"/>
      <c r="AN2822" s="114"/>
      <c r="AO2822" s="82"/>
      <c r="AP2822" s="114"/>
      <c r="AQ2822" s="82"/>
      <c r="AR2822" s="82"/>
      <c r="AS2822" s="82"/>
      <c r="AT2822" s="82"/>
      <c r="AU2822" s="82"/>
      <c r="AV2822" s="82"/>
      <c r="AW2822" s="82"/>
      <c r="AX2822" s="82"/>
      <c r="AY2822" s="82"/>
      <c r="AZ2822" s="82"/>
      <c r="BA2822" s="82"/>
      <c r="BB2822" s="65"/>
      <c r="BC2822" s="65"/>
      <c r="BD2822" s="82"/>
      <c r="BE2822" s="82"/>
      <c r="BF2822" s="82"/>
      <c r="BG2822" s="82"/>
      <c r="BH2822" s="82"/>
      <c r="BI2822" s="82"/>
      <c r="BJ2822" s="82"/>
      <c r="BK2822" s="82"/>
      <c r="BL2822" s="82"/>
      <c r="BM2822" s="82"/>
      <c r="BN2822" s="82"/>
      <c r="BO2822" s="82"/>
      <c r="BP2822" s="82"/>
      <c r="BQ2822" s="82"/>
      <c r="BR2822" s="82"/>
      <c r="BS2822" s="82"/>
      <c r="BT2822" s="82"/>
      <c r="BU2822" s="82"/>
      <c r="BV2822" s="82"/>
      <c r="BW2822" s="82"/>
      <c r="BX2822" s="82"/>
      <c r="BY2822" s="82"/>
      <c r="BZ2822" s="82"/>
      <c r="CA2822" s="82"/>
      <c r="CB2822" s="82"/>
    </row>
    <row r="2823" spans="1:80" x14ac:dyDescent="0.3">
      <c r="A2823" s="65"/>
      <c r="B2823" s="72"/>
      <c r="C2823" s="73"/>
      <c r="D2823" s="74"/>
      <c r="E2823" s="74"/>
      <c r="F2823" s="74"/>
      <c r="G2823" s="75"/>
      <c r="H2823" s="75"/>
      <c r="I2823" s="75"/>
      <c r="J2823" s="75"/>
      <c r="K2823" s="75"/>
      <c r="L2823" s="75"/>
      <c r="M2823" s="80"/>
      <c r="N2823" s="194"/>
      <c r="O2823" s="70"/>
      <c r="P2823" s="70"/>
      <c r="Q2823" s="70"/>
      <c r="R2823" s="70"/>
      <c r="S2823" s="70"/>
      <c r="T2823" s="70"/>
      <c r="U2823" s="70"/>
      <c r="V2823" s="71"/>
      <c r="W2823" s="71"/>
      <c r="X2823" s="71"/>
      <c r="Y2823" s="70"/>
      <c r="Z2823" s="70"/>
      <c r="AA2823" s="65"/>
      <c r="AB2823" s="65"/>
      <c r="AC2823" s="125"/>
      <c r="AD2823" s="125"/>
      <c r="AE2823" s="126"/>
      <c r="AF2823" s="126"/>
      <c r="AG2823" s="126"/>
      <c r="AH2823" s="125"/>
      <c r="AI2823" s="125"/>
      <c r="AJ2823" s="125"/>
      <c r="AK2823" s="125"/>
      <c r="AL2823" s="125"/>
      <c r="AM2823" s="125"/>
      <c r="AN2823" s="125"/>
      <c r="AO2823" s="66"/>
      <c r="AP2823" s="125"/>
      <c r="AQ2823" s="125"/>
      <c r="AR2823" s="125"/>
      <c r="AS2823" s="125"/>
      <c r="AT2823" s="125"/>
      <c r="AU2823" s="125"/>
      <c r="AV2823" s="125"/>
      <c r="AW2823" s="126"/>
      <c r="AX2823" s="126"/>
      <c r="AY2823" s="126"/>
      <c r="AZ2823" s="127"/>
      <c r="BA2823" s="128"/>
      <c r="BB2823" s="65"/>
      <c r="BC2823" s="65"/>
      <c r="BD2823" s="125"/>
      <c r="BE2823" s="125"/>
      <c r="BF2823" s="126"/>
      <c r="BG2823" s="126"/>
      <c r="BH2823" s="126"/>
      <c r="BI2823" s="125"/>
      <c r="BJ2823" s="125"/>
      <c r="BK2823" s="125"/>
      <c r="BL2823" s="125"/>
      <c r="BM2823" s="125"/>
      <c r="BN2823" s="125"/>
      <c r="BO2823" s="129"/>
      <c r="BP2823" s="66"/>
      <c r="BQ2823" s="129"/>
      <c r="BR2823" s="125"/>
      <c r="BS2823" s="125"/>
      <c r="BT2823" s="125"/>
      <c r="BU2823" s="125"/>
      <c r="BV2823" s="125"/>
      <c r="BW2823" s="125"/>
      <c r="BX2823" s="126"/>
      <c r="BY2823" s="126"/>
      <c r="BZ2823" s="126"/>
      <c r="CA2823" s="127"/>
      <c r="CB2823" s="128"/>
    </row>
    <row r="2824" spans="1:80" x14ac:dyDescent="0.3">
      <c r="A2824" s="65"/>
      <c r="B2824" s="72"/>
      <c r="C2824" s="73"/>
      <c r="D2824" s="74"/>
      <c r="E2824" s="74"/>
      <c r="F2824" s="74"/>
      <c r="G2824" s="75"/>
      <c r="H2824" s="75"/>
      <c r="I2824" s="75"/>
      <c r="J2824" s="75"/>
      <c r="K2824" s="75"/>
      <c r="L2824" s="75"/>
      <c r="M2824" s="80"/>
      <c r="N2824" s="194"/>
      <c r="O2824" s="70"/>
      <c r="P2824" s="70"/>
      <c r="Q2824" s="70"/>
      <c r="R2824" s="70"/>
      <c r="S2824" s="70"/>
      <c r="T2824" s="70"/>
      <c r="U2824" s="70"/>
      <c r="V2824" s="71"/>
      <c r="W2824" s="71"/>
      <c r="X2824" s="71"/>
      <c r="Y2824" s="70"/>
      <c r="Z2824" s="70"/>
      <c r="AA2824" s="65"/>
      <c r="AB2824" s="65"/>
      <c r="AC2824" s="125"/>
      <c r="AD2824" s="125"/>
      <c r="AE2824" s="126"/>
      <c r="AF2824" s="126"/>
      <c r="AG2824" s="126"/>
      <c r="AH2824" s="125"/>
      <c r="AI2824" s="125"/>
      <c r="AJ2824" s="125"/>
      <c r="AK2824" s="125"/>
      <c r="AL2824" s="125"/>
      <c r="AM2824" s="125"/>
      <c r="AN2824" s="125"/>
      <c r="AO2824" s="66"/>
      <c r="AP2824" s="125"/>
      <c r="AQ2824" s="125"/>
      <c r="AR2824" s="125"/>
      <c r="AS2824" s="125"/>
      <c r="AT2824" s="125"/>
      <c r="AU2824" s="125"/>
      <c r="AV2824" s="125"/>
      <c r="AW2824" s="126"/>
      <c r="AX2824" s="126"/>
      <c r="AY2824" s="126"/>
      <c r="AZ2824" s="127"/>
      <c r="BA2824" s="128"/>
      <c r="BB2824" s="65"/>
      <c r="BC2824" s="65"/>
      <c r="BD2824" s="125"/>
      <c r="BE2824" s="125"/>
      <c r="BF2824" s="126"/>
      <c r="BG2824" s="126"/>
      <c r="BH2824" s="126"/>
      <c r="BI2824" s="125"/>
      <c r="BJ2824" s="125"/>
      <c r="BK2824" s="125"/>
      <c r="BL2824" s="125"/>
      <c r="BM2824" s="125"/>
      <c r="BN2824" s="125"/>
      <c r="BO2824" s="129"/>
      <c r="BP2824" s="66"/>
      <c r="BQ2824" s="129"/>
      <c r="BR2824" s="125"/>
      <c r="BS2824" s="125"/>
      <c r="BT2824" s="125"/>
      <c r="BU2824" s="125"/>
      <c r="BV2824" s="125"/>
      <c r="BW2824" s="125"/>
      <c r="BX2824" s="126"/>
      <c r="BY2824" s="126"/>
      <c r="BZ2824" s="126"/>
      <c r="CA2824" s="127"/>
      <c r="CB2824" s="128"/>
    </row>
    <row r="2825" spans="1:80" x14ac:dyDescent="0.3">
      <c r="A2825" s="65"/>
      <c r="B2825" s="72"/>
      <c r="C2825" s="73"/>
      <c r="D2825" s="74"/>
      <c r="E2825" s="74"/>
      <c r="F2825" s="74"/>
      <c r="G2825" s="75"/>
      <c r="H2825" s="75"/>
      <c r="I2825" s="75"/>
      <c r="J2825" s="75"/>
      <c r="K2825" s="75"/>
      <c r="L2825" s="75"/>
      <c r="M2825" s="80"/>
      <c r="N2825" s="194"/>
      <c r="O2825" s="70"/>
      <c r="P2825" s="70"/>
      <c r="Q2825" s="70"/>
      <c r="R2825" s="70"/>
      <c r="S2825" s="70"/>
      <c r="T2825" s="70"/>
      <c r="U2825" s="70"/>
      <c r="V2825" s="71"/>
      <c r="W2825" s="71"/>
      <c r="X2825" s="71"/>
      <c r="Y2825" s="70"/>
      <c r="Z2825" s="70"/>
      <c r="AA2825" s="65"/>
      <c r="AB2825" s="65"/>
      <c r="AC2825" s="125"/>
      <c r="AD2825" s="125"/>
      <c r="AE2825" s="126"/>
      <c r="AF2825" s="126"/>
      <c r="AG2825" s="126"/>
      <c r="AH2825" s="125"/>
      <c r="AI2825" s="125"/>
      <c r="AJ2825" s="125"/>
      <c r="AK2825" s="125"/>
      <c r="AL2825" s="125"/>
      <c r="AM2825" s="125"/>
      <c r="AN2825" s="125"/>
      <c r="AO2825" s="66"/>
      <c r="AP2825" s="125"/>
      <c r="AQ2825" s="125"/>
      <c r="AR2825" s="125"/>
      <c r="AS2825" s="125"/>
      <c r="AT2825" s="125"/>
      <c r="AU2825" s="125"/>
      <c r="AV2825" s="125"/>
      <c r="AW2825" s="126"/>
      <c r="AX2825" s="126"/>
      <c r="AY2825" s="126"/>
      <c r="AZ2825" s="127"/>
      <c r="BA2825" s="128"/>
      <c r="BB2825" s="65"/>
      <c r="BC2825" s="65"/>
      <c r="BD2825" s="125"/>
      <c r="BE2825" s="125"/>
      <c r="BF2825" s="126"/>
      <c r="BG2825" s="126"/>
      <c r="BH2825" s="126"/>
      <c r="BI2825" s="125"/>
      <c r="BJ2825" s="125"/>
      <c r="BK2825" s="125"/>
      <c r="BL2825" s="125"/>
      <c r="BM2825" s="125"/>
      <c r="BN2825" s="125"/>
      <c r="BO2825" s="129"/>
      <c r="BP2825" s="66"/>
      <c r="BQ2825" s="129"/>
      <c r="BR2825" s="125"/>
      <c r="BS2825" s="125"/>
      <c r="BT2825" s="125"/>
      <c r="BU2825" s="125"/>
      <c r="BV2825" s="125"/>
      <c r="BW2825" s="125"/>
      <c r="BX2825" s="126"/>
      <c r="BY2825" s="126"/>
      <c r="BZ2825" s="126"/>
      <c r="CA2825" s="127"/>
      <c r="CB2825" s="128"/>
    </row>
    <row r="2826" spans="1:80" x14ac:dyDescent="0.3">
      <c r="A2826" s="65"/>
      <c r="B2826" s="72"/>
      <c r="C2826" s="73"/>
      <c r="D2826" s="74"/>
      <c r="E2826" s="74"/>
      <c r="F2826" s="74"/>
      <c r="G2826" s="75"/>
      <c r="H2826" s="75"/>
      <c r="I2826" s="75"/>
      <c r="J2826" s="75"/>
      <c r="K2826" s="75"/>
      <c r="L2826" s="75"/>
      <c r="M2826" s="80"/>
      <c r="N2826" s="194"/>
      <c r="O2826" s="70"/>
      <c r="P2826" s="70"/>
      <c r="Q2826" s="70"/>
      <c r="R2826" s="70"/>
      <c r="S2826" s="70"/>
      <c r="T2826" s="70"/>
      <c r="U2826" s="70"/>
      <c r="V2826" s="71"/>
      <c r="W2826" s="71"/>
      <c r="X2826" s="71"/>
      <c r="Y2826" s="70"/>
      <c r="Z2826" s="70"/>
      <c r="AA2826" s="65"/>
      <c r="AB2826" s="65"/>
      <c r="AC2826" s="125"/>
      <c r="AD2826" s="125"/>
      <c r="AE2826" s="126"/>
      <c r="AF2826" s="126"/>
      <c r="AG2826" s="126"/>
      <c r="AH2826" s="125"/>
      <c r="AI2826" s="125"/>
      <c r="AJ2826" s="125"/>
      <c r="AK2826" s="125"/>
      <c r="AL2826" s="125"/>
      <c r="AM2826" s="125"/>
      <c r="AN2826" s="125"/>
      <c r="AO2826" s="66"/>
      <c r="AP2826" s="125"/>
      <c r="AQ2826" s="125"/>
      <c r="AR2826" s="125"/>
      <c r="AS2826" s="125"/>
      <c r="AT2826" s="125"/>
      <c r="AU2826" s="125"/>
      <c r="AV2826" s="125"/>
      <c r="AW2826" s="126"/>
      <c r="AX2826" s="126"/>
      <c r="AY2826" s="126"/>
      <c r="AZ2826" s="127"/>
      <c r="BA2826" s="128"/>
      <c r="BB2826" s="65"/>
      <c r="BC2826" s="65"/>
      <c r="BD2826" s="125"/>
      <c r="BE2826" s="125"/>
      <c r="BF2826" s="126"/>
      <c r="BG2826" s="126"/>
      <c r="BH2826" s="126"/>
      <c r="BI2826" s="125"/>
      <c r="BJ2826" s="125"/>
      <c r="BK2826" s="125"/>
      <c r="BL2826" s="125"/>
      <c r="BM2826" s="125"/>
      <c r="BN2826" s="125"/>
      <c r="BO2826" s="129"/>
      <c r="BP2826" s="66"/>
      <c r="BQ2826" s="129"/>
      <c r="BR2826" s="125"/>
      <c r="BS2826" s="125"/>
      <c r="BT2826" s="125"/>
      <c r="BU2826" s="125"/>
      <c r="BV2826" s="125"/>
      <c r="BW2826" s="125"/>
      <c r="BX2826" s="126"/>
      <c r="BY2826" s="126"/>
      <c r="BZ2826" s="126"/>
      <c r="CA2826" s="127"/>
      <c r="CB2826" s="128"/>
    </row>
    <row r="2827" spans="1:80" x14ac:dyDescent="0.3">
      <c r="A2827" s="65"/>
      <c r="B2827" s="65"/>
      <c r="C2827" s="65"/>
      <c r="D2827" s="65"/>
      <c r="E2827" s="65"/>
      <c r="F2827" s="65"/>
      <c r="G2827" s="65"/>
      <c r="H2827" s="65"/>
      <c r="I2827" s="65"/>
      <c r="J2827" s="65"/>
      <c r="K2827" s="65"/>
      <c r="L2827" s="65"/>
      <c r="M2827" s="99"/>
      <c r="N2827" s="66"/>
      <c r="O2827" s="99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5"/>
      <c r="AC2827" s="125"/>
      <c r="AD2827" s="125"/>
      <c r="AE2827" s="126"/>
      <c r="AF2827" s="126"/>
      <c r="AG2827" s="126"/>
      <c r="AH2827" s="125"/>
      <c r="AI2827" s="125"/>
      <c r="AJ2827" s="125"/>
      <c r="AK2827" s="125"/>
      <c r="AL2827" s="125"/>
      <c r="AM2827" s="125"/>
      <c r="AN2827" s="125"/>
      <c r="AO2827" s="66"/>
      <c r="AP2827" s="125"/>
      <c r="AQ2827" s="125"/>
      <c r="AR2827" s="125"/>
      <c r="AS2827" s="125"/>
      <c r="AT2827" s="125"/>
      <c r="AU2827" s="125"/>
      <c r="AV2827" s="125"/>
      <c r="AW2827" s="126"/>
      <c r="AX2827" s="126"/>
      <c r="AY2827" s="126"/>
      <c r="AZ2827" s="127"/>
      <c r="BA2827" s="128"/>
      <c r="BB2827" s="65"/>
      <c r="BC2827" s="65"/>
      <c r="BD2827" s="125"/>
      <c r="BE2827" s="125"/>
      <c r="BF2827" s="126"/>
      <c r="BG2827" s="126"/>
      <c r="BH2827" s="126"/>
      <c r="BI2827" s="125"/>
      <c r="BJ2827" s="125"/>
      <c r="BK2827" s="125"/>
      <c r="BL2827" s="125"/>
      <c r="BM2827" s="125"/>
      <c r="BN2827" s="125"/>
      <c r="BO2827" s="129"/>
      <c r="BP2827" s="66"/>
      <c r="BQ2827" s="129"/>
      <c r="BR2827" s="125"/>
      <c r="BS2827" s="125"/>
      <c r="BT2827" s="125"/>
      <c r="BU2827" s="125"/>
      <c r="BV2827" s="125"/>
      <c r="BW2827" s="125"/>
      <c r="BX2827" s="126"/>
      <c r="BY2827" s="126"/>
      <c r="BZ2827" s="126"/>
      <c r="CA2827" s="127"/>
      <c r="CB2827" s="128"/>
    </row>
    <row r="2828" spans="1:80" x14ac:dyDescent="0.3">
      <c r="A2828" s="65"/>
      <c r="B2828" s="68"/>
      <c r="C2828" s="68"/>
      <c r="D2828" s="68"/>
      <c r="E2828" s="68"/>
      <c r="F2828" s="68"/>
      <c r="G2828" s="68"/>
      <c r="H2828" s="68"/>
      <c r="I2828" s="68"/>
      <c r="J2828" s="68"/>
      <c r="K2828" s="68"/>
      <c r="L2828" s="68"/>
      <c r="M2828" s="87"/>
      <c r="N2828" s="68"/>
      <c r="O2828" s="87"/>
      <c r="P2828" s="68"/>
      <c r="Q2828" s="68"/>
      <c r="R2828" s="68"/>
      <c r="S2828" s="68"/>
      <c r="T2828" s="68"/>
      <c r="U2828" s="68"/>
      <c r="V2828" s="68"/>
      <c r="W2828" s="68"/>
      <c r="X2828" s="68"/>
      <c r="Y2828" s="68"/>
      <c r="Z2828" s="68"/>
      <c r="AA2828" s="65"/>
      <c r="AB2828" s="65"/>
      <c r="AC2828" s="125"/>
      <c r="AD2828" s="125"/>
      <c r="AE2828" s="126"/>
      <c r="AF2828" s="126"/>
      <c r="AG2828" s="126"/>
      <c r="AH2828" s="125"/>
      <c r="AI2828" s="125"/>
      <c r="AJ2828" s="125"/>
      <c r="AK2828" s="125"/>
      <c r="AL2828" s="125"/>
      <c r="AM2828" s="125"/>
      <c r="AN2828" s="125"/>
      <c r="AO2828" s="66"/>
      <c r="AP2828" s="125"/>
      <c r="AQ2828" s="125"/>
      <c r="AR2828" s="125"/>
      <c r="AS2828" s="125"/>
      <c r="AT2828" s="125"/>
      <c r="AU2828" s="125"/>
      <c r="AV2828" s="125"/>
      <c r="AW2828" s="126"/>
      <c r="AX2828" s="126"/>
      <c r="AY2828" s="126"/>
      <c r="AZ2828" s="127"/>
      <c r="BA2828" s="128"/>
      <c r="BB2828" s="65"/>
      <c r="BC2828" s="65"/>
      <c r="BD2828" s="125"/>
      <c r="BE2828" s="125"/>
      <c r="BF2828" s="126"/>
      <c r="BG2828" s="126"/>
      <c r="BH2828" s="126"/>
      <c r="BI2828" s="125"/>
      <c r="BJ2828" s="125"/>
      <c r="BK2828" s="125"/>
      <c r="BL2828" s="125"/>
      <c r="BM2828" s="125"/>
      <c r="BN2828" s="125"/>
      <c r="BO2828" s="129"/>
      <c r="BP2828" s="66"/>
      <c r="BQ2828" s="129"/>
      <c r="BR2828" s="125"/>
      <c r="BS2828" s="125"/>
      <c r="BT2828" s="125"/>
      <c r="BU2828" s="125"/>
      <c r="BV2828" s="125"/>
      <c r="BW2828" s="125"/>
      <c r="BX2828" s="126"/>
      <c r="BY2828" s="126"/>
      <c r="BZ2828" s="126"/>
      <c r="CA2828" s="127"/>
      <c r="CB2828" s="128"/>
    </row>
    <row r="2829" spans="1:80" x14ac:dyDescent="0.3">
      <c r="A2829" s="65"/>
      <c r="B2829" s="77"/>
      <c r="C2829" s="77"/>
      <c r="D2829" s="78"/>
      <c r="E2829" s="78"/>
      <c r="F2829" s="78"/>
      <c r="G2829" s="79"/>
      <c r="H2829" s="79"/>
      <c r="I2829" s="79"/>
      <c r="J2829" s="79"/>
      <c r="K2829" s="79"/>
      <c r="L2829" s="79"/>
      <c r="M2829" s="80"/>
      <c r="N2829" s="68"/>
      <c r="O2829" s="80"/>
      <c r="P2829" s="79"/>
      <c r="Q2829" s="79"/>
      <c r="R2829" s="79"/>
      <c r="S2829" s="79"/>
      <c r="T2829" s="79"/>
      <c r="U2829" s="79"/>
      <c r="V2829" s="78"/>
      <c r="W2829" s="78"/>
      <c r="X2829" s="78"/>
      <c r="Y2829" s="77"/>
      <c r="Z2829" s="77"/>
      <c r="AA2829" s="65"/>
      <c r="AB2829" s="65"/>
      <c r="AC2829" s="125"/>
      <c r="AD2829" s="125"/>
      <c r="AE2829" s="126"/>
      <c r="AF2829" s="126"/>
      <c r="AG2829" s="126"/>
      <c r="AH2829" s="125"/>
      <c r="AI2829" s="125"/>
      <c r="AJ2829" s="125"/>
      <c r="AK2829" s="125"/>
      <c r="AL2829" s="125"/>
      <c r="AM2829" s="125"/>
      <c r="AN2829" s="125"/>
      <c r="AO2829" s="66"/>
      <c r="AP2829" s="125"/>
      <c r="AQ2829" s="125"/>
      <c r="AR2829" s="125"/>
      <c r="AS2829" s="125"/>
      <c r="AT2829" s="125"/>
      <c r="AU2829" s="125"/>
      <c r="AV2829" s="125"/>
      <c r="AW2829" s="126"/>
      <c r="AX2829" s="126"/>
      <c r="AY2829" s="126"/>
      <c r="AZ2829" s="127"/>
      <c r="BA2829" s="128"/>
      <c r="BB2829" s="65"/>
      <c r="BC2829" s="65"/>
      <c r="BD2829" s="125"/>
      <c r="BE2829" s="125"/>
      <c r="BF2829" s="126"/>
      <c r="BG2829" s="126"/>
      <c r="BH2829" s="126"/>
      <c r="BI2829" s="125"/>
      <c r="BJ2829" s="125"/>
      <c r="BK2829" s="125"/>
      <c r="BL2829" s="125"/>
      <c r="BM2829" s="125"/>
      <c r="BN2829" s="125"/>
      <c r="BO2829" s="129"/>
      <c r="BP2829" s="66"/>
      <c r="BQ2829" s="129"/>
      <c r="BR2829" s="125"/>
      <c r="BS2829" s="125"/>
      <c r="BT2829" s="125"/>
      <c r="BU2829" s="125"/>
      <c r="BV2829" s="125"/>
      <c r="BW2829" s="125"/>
      <c r="BX2829" s="126"/>
      <c r="BY2829" s="126"/>
      <c r="BZ2829" s="126"/>
      <c r="CA2829" s="127"/>
      <c r="CB2829" s="128"/>
    </row>
    <row r="2830" spans="1:80" x14ac:dyDescent="0.3">
      <c r="A2830" s="65"/>
      <c r="B2830" s="72"/>
      <c r="C2830" s="72"/>
      <c r="D2830" s="78"/>
      <c r="E2830" s="78"/>
      <c r="F2830" s="78"/>
      <c r="G2830" s="80"/>
      <c r="H2830" s="80"/>
      <c r="I2830" s="80"/>
      <c r="J2830" s="80"/>
      <c r="K2830" s="80"/>
      <c r="L2830" s="80"/>
      <c r="M2830" s="80"/>
      <c r="N2830" s="81"/>
      <c r="O2830" s="80"/>
      <c r="P2830" s="80"/>
      <c r="Q2830" s="80"/>
      <c r="R2830" s="80"/>
      <c r="S2830" s="80"/>
      <c r="T2830" s="80"/>
      <c r="U2830" s="80"/>
      <c r="V2830" s="78"/>
      <c r="W2830" s="78"/>
      <c r="X2830" s="78"/>
      <c r="Y2830" s="72"/>
      <c r="Z2830" s="72"/>
      <c r="AA2830" s="65"/>
      <c r="AB2830" s="65"/>
      <c r="AC2830" s="125"/>
      <c r="AD2830" s="125"/>
      <c r="AE2830" s="126"/>
      <c r="AF2830" s="126"/>
      <c r="AG2830" s="126"/>
      <c r="AH2830" s="125"/>
      <c r="AI2830" s="125"/>
      <c r="AJ2830" s="125"/>
      <c r="AK2830" s="125"/>
      <c r="AL2830" s="125"/>
      <c r="AM2830" s="125"/>
      <c r="AN2830" s="125"/>
      <c r="AO2830" s="66"/>
      <c r="AP2830" s="125"/>
      <c r="AQ2830" s="125"/>
      <c r="AR2830" s="125"/>
      <c r="AS2830" s="125"/>
      <c r="AT2830" s="125"/>
      <c r="AU2830" s="125"/>
      <c r="AV2830" s="125"/>
      <c r="AW2830" s="126"/>
      <c r="AX2830" s="126"/>
      <c r="AY2830" s="126"/>
      <c r="AZ2830" s="127"/>
      <c r="BA2830" s="128"/>
      <c r="BB2830" s="65"/>
      <c r="BC2830" s="65"/>
      <c r="BD2830" s="125"/>
      <c r="BE2830" s="125"/>
      <c r="BF2830" s="126"/>
      <c r="BG2830" s="126"/>
      <c r="BH2830" s="126"/>
      <c r="BI2830" s="125"/>
      <c r="BJ2830" s="125"/>
      <c r="BK2830" s="125"/>
      <c r="BL2830" s="125"/>
      <c r="BM2830" s="125"/>
      <c r="BN2830" s="125"/>
      <c r="BO2830" s="129"/>
      <c r="BP2830" s="66"/>
      <c r="BQ2830" s="129"/>
      <c r="BR2830" s="125"/>
      <c r="BS2830" s="125"/>
      <c r="BT2830" s="125"/>
      <c r="BU2830" s="125"/>
      <c r="BV2830" s="125"/>
      <c r="BW2830" s="125"/>
      <c r="BX2830" s="126"/>
      <c r="BY2830" s="126"/>
      <c r="BZ2830" s="126"/>
      <c r="CA2830" s="127"/>
      <c r="CB2830" s="128"/>
    </row>
    <row r="2831" spans="1:80" x14ac:dyDescent="0.3">
      <c r="A2831" s="65"/>
      <c r="B2831" s="125"/>
      <c r="C2831" s="125"/>
      <c r="D2831" s="126"/>
      <c r="E2831" s="126"/>
      <c r="F2831" s="126"/>
      <c r="G2831" s="125"/>
      <c r="H2831" s="125"/>
      <c r="I2831" s="125"/>
      <c r="J2831" s="125"/>
      <c r="K2831" s="125"/>
      <c r="L2831" s="125"/>
      <c r="M2831" s="125"/>
      <c r="N2831" s="66"/>
      <c r="O2831" s="125"/>
      <c r="P2831" s="125"/>
      <c r="Q2831" s="125"/>
      <c r="R2831" s="125"/>
      <c r="S2831" s="125"/>
      <c r="T2831" s="125"/>
      <c r="U2831" s="125"/>
      <c r="V2831" s="126"/>
      <c r="W2831" s="126"/>
      <c r="X2831" s="126"/>
      <c r="Y2831" s="127"/>
      <c r="Z2831" s="128"/>
      <c r="AA2831" s="65"/>
      <c r="AB2831" s="65"/>
      <c r="AC2831" s="125"/>
      <c r="AD2831" s="125"/>
      <c r="AE2831" s="126"/>
      <c r="AF2831" s="126"/>
      <c r="AG2831" s="126"/>
      <c r="AH2831" s="125"/>
      <c r="AI2831" s="125"/>
      <c r="AJ2831" s="125"/>
      <c r="AK2831" s="125"/>
      <c r="AL2831" s="125"/>
      <c r="AM2831" s="125"/>
      <c r="AN2831" s="125"/>
      <c r="AO2831" s="66"/>
      <c r="AP2831" s="125"/>
      <c r="AQ2831" s="125"/>
      <c r="AR2831" s="125"/>
      <c r="AS2831" s="125"/>
      <c r="AT2831" s="125"/>
      <c r="AU2831" s="125"/>
      <c r="AV2831" s="125"/>
      <c r="AW2831" s="126"/>
      <c r="AX2831" s="126"/>
      <c r="AY2831" s="126"/>
      <c r="AZ2831" s="127"/>
      <c r="BA2831" s="128"/>
      <c r="BB2831" s="65"/>
      <c r="BC2831" s="65"/>
      <c r="BD2831" s="125"/>
      <c r="BE2831" s="125"/>
      <c r="BF2831" s="126"/>
      <c r="BG2831" s="126"/>
      <c r="BH2831" s="126"/>
      <c r="BI2831" s="125"/>
      <c r="BJ2831" s="125"/>
      <c r="BK2831" s="125"/>
      <c r="BL2831" s="125"/>
      <c r="BM2831" s="125"/>
      <c r="BN2831" s="125"/>
      <c r="BO2831" s="129"/>
      <c r="BP2831" s="66"/>
      <c r="BQ2831" s="129"/>
      <c r="BR2831" s="125"/>
      <c r="BS2831" s="125"/>
      <c r="BT2831" s="125"/>
      <c r="BU2831" s="125"/>
      <c r="BV2831" s="125"/>
      <c r="BW2831" s="125"/>
      <c r="BX2831" s="126"/>
      <c r="BY2831" s="126"/>
      <c r="BZ2831" s="126"/>
      <c r="CA2831" s="127"/>
      <c r="CB2831" s="128"/>
    </row>
    <row r="2832" spans="1:80" x14ac:dyDescent="0.3">
      <c r="A2832" s="65"/>
      <c r="B2832" s="223"/>
      <c r="C2832" s="224"/>
      <c r="D2832" s="65"/>
      <c r="E2832" s="65"/>
      <c r="F2832" s="223"/>
      <c r="G2832" s="224"/>
      <c r="H2832" s="65"/>
      <c r="I2832" s="65"/>
      <c r="J2832" s="223"/>
      <c r="K2832" s="224"/>
      <c r="L2832" s="65"/>
      <c r="M2832" s="233"/>
      <c r="N2832" s="233"/>
      <c r="O2832" s="233"/>
      <c r="P2832" s="65"/>
      <c r="Q2832" s="223"/>
      <c r="R2832" s="224"/>
      <c r="S2832" s="65"/>
      <c r="T2832" s="65"/>
      <c r="U2832" s="223"/>
      <c r="V2832" s="224"/>
      <c r="W2832" s="65"/>
      <c r="X2832" s="65"/>
      <c r="Y2832" s="223"/>
      <c r="Z2832" s="224"/>
      <c r="AA2832" s="65"/>
      <c r="AB2832" s="65"/>
      <c r="AC2832" s="125"/>
      <c r="AD2832" s="125"/>
      <c r="AE2832" s="126"/>
      <c r="AF2832" s="126"/>
      <c r="AG2832" s="126"/>
      <c r="AH2832" s="125"/>
      <c r="AI2832" s="125"/>
      <c r="AJ2832" s="125"/>
      <c r="AK2832" s="125"/>
      <c r="AL2832" s="125"/>
      <c r="AM2832" s="125"/>
      <c r="AN2832" s="125"/>
      <c r="AO2832" s="66"/>
      <c r="AP2832" s="125"/>
      <c r="AQ2832" s="125"/>
      <c r="AR2832" s="125"/>
      <c r="AS2832" s="125"/>
      <c r="AT2832" s="125"/>
      <c r="AU2832" s="125"/>
      <c r="AV2832" s="125"/>
      <c r="AW2832" s="126"/>
      <c r="AX2832" s="126"/>
      <c r="AY2832" s="126"/>
      <c r="AZ2832" s="127"/>
      <c r="BA2832" s="128"/>
      <c r="BB2832" s="65"/>
      <c r="BC2832" s="65"/>
      <c r="BD2832" s="125"/>
      <c r="BE2832" s="125"/>
      <c r="BF2832" s="126"/>
      <c r="BG2832" s="126"/>
      <c r="BH2832" s="126"/>
      <c r="BI2832" s="125"/>
      <c r="BJ2832" s="125"/>
      <c r="BK2832" s="125"/>
      <c r="BL2832" s="125"/>
      <c r="BM2832" s="125"/>
      <c r="BN2832" s="125"/>
      <c r="BO2832" s="129"/>
      <c r="BP2832" s="66"/>
      <c r="BQ2832" s="129"/>
      <c r="BR2832" s="125"/>
      <c r="BS2832" s="125"/>
      <c r="BT2832" s="125"/>
      <c r="BU2832" s="125"/>
      <c r="BV2832" s="125"/>
      <c r="BW2832" s="125"/>
      <c r="BX2832" s="126"/>
      <c r="BY2832" s="126"/>
      <c r="BZ2832" s="126"/>
      <c r="CA2832" s="127"/>
      <c r="CB2832" s="128"/>
    </row>
    <row r="2833" spans="1:80" x14ac:dyDescent="0.3">
      <c r="A2833" s="65"/>
      <c r="B2833" s="225"/>
      <c r="C2833" s="226"/>
      <c r="D2833" s="65"/>
      <c r="E2833" s="65"/>
      <c r="F2833" s="227"/>
      <c r="G2833" s="226"/>
      <c r="H2833" s="65"/>
      <c r="I2833" s="65"/>
      <c r="J2833" s="228"/>
      <c r="K2833" s="229"/>
      <c r="L2833" s="65"/>
      <c r="M2833" s="225"/>
      <c r="N2833" s="230"/>
      <c r="O2833" s="226"/>
      <c r="P2833" s="65"/>
      <c r="Q2833" s="231"/>
      <c r="R2833" s="232"/>
      <c r="S2833" s="76"/>
      <c r="T2833" s="65"/>
      <c r="U2833" s="225"/>
      <c r="V2833" s="226"/>
      <c r="W2833" s="65"/>
      <c r="X2833" s="65"/>
      <c r="Y2833" s="225"/>
      <c r="Z2833" s="226"/>
      <c r="AA2833" s="65"/>
      <c r="AB2833" s="65"/>
      <c r="AC2833" s="125"/>
      <c r="AD2833" s="125"/>
      <c r="AE2833" s="126"/>
      <c r="AF2833" s="126"/>
      <c r="AG2833" s="126"/>
      <c r="AH2833" s="125"/>
      <c r="AI2833" s="125"/>
      <c r="AJ2833" s="125"/>
      <c r="AK2833" s="125"/>
      <c r="AL2833" s="125"/>
      <c r="AM2833" s="125"/>
      <c r="AN2833" s="125"/>
      <c r="AO2833" s="66"/>
      <c r="AP2833" s="125"/>
      <c r="AQ2833" s="125"/>
      <c r="AR2833" s="125"/>
      <c r="AS2833" s="125"/>
      <c r="AT2833" s="125"/>
      <c r="AU2833" s="125"/>
      <c r="AV2833" s="125"/>
      <c r="AW2833" s="126"/>
      <c r="AX2833" s="126"/>
      <c r="AY2833" s="126"/>
      <c r="AZ2833" s="127"/>
      <c r="BA2833" s="128"/>
      <c r="BB2833" s="65"/>
      <c r="BC2833" s="65"/>
      <c r="BD2833" s="125"/>
      <c r="BE2833" s="125"/>
      <c r="BF2833" s="126"/>
      <c r="BG2833" s="126"/>
      <c r="BH2833" s="126"/>
      <c r="BI2833" s="125"/>
      <c r="BJ2833" s="125"/>
      <c r="BK2833" s="125"/>
      <c r="BL2833" s="125"/>
      <c r="BM2833" s="125"/>
      <c r="BN2833" s="125"/>
      <c r="BO2833" s="129"/>
      <c r="BP2833" s="66"/>
      <c r="BQ2833" s="129"/>
      <c r="BR2833" s="125"/>
      <c r="BS2833" s="125"/>
      <c r="BT2833" s="125"/>
      <c r="BU2833" s="125"/>
      <c r="BV2833" s="125"/>
      <c r="BW2833" s="125"/>
      <c r="BX2833" s="126"/>
      <c r="BY2833" s="126"/>
      <c r="BZ2833" s="126"/>
      <c r="CA2833" s="127"/>
      <c r="CB2833" s="128"/>
    </row>
    <row r="2834" spans="1:80" x14ac:dyDescent="0.3">
      <c r="A2834" s="65"/>
      <c r="B2834" s="65"/>
      <c r="C2834" s="65"/>
      <c r="D2834" s="65"/>
      <c r="E2834" s="65"/>
      <c r="F2834" s="65"/>
      <c r="G2834" s="65"/>
      <c r="H2834" s="65"/>
      <c r="I2834" s="65"/>
      <c r="J2834" s="65"/>
      <c r="K2834" s="65"/>
      <c r="L2834" s="65"/>
      <c r="M2834" s="99"/>
      <c r="N2834" s="66"/>
      <c r="O2834" s="99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5"/>
      <c r="AC2834" s="125"/>
      <c r="AD2834" s="125"/>
      <c r="AE2834" s="126"/>
      <c r="AF2834" s="126"/>
      <c r="AG2834" s="126"/>
      <c r="AH2834" s="125"/>
      <c r="AI2834" s="125"/>
      <c r="AJ2834" s="125"/>
      <c r="AK2834" s="125"/>
      <c r="AL2834" s="125"/>
      <c r="AM2834" s="125"/>
      <c r="AN2834" s="125"/>
      <c r="AO2834" s="66"/>
      <c r="AP2834" s="125"/>
      <c r="AQ2834" s="125"/>
      <c r="AR2834" s="125"/>
      <c r="AS2834" s="125"/>
      <c r="AT2834" s="125"/>
      <c r="AU2834" s="125"/>
      <c r="AV2834" s="125"/>
      <c r="AW2834" s="126"/>
      <c r="AX2834" s="126"/>
      <c r="AY2834" s="126"/>
      <c r="AZ2834" s="127"/>
      <c r="BA2834" s="128"/>
      <c r="BB2834" s="65"/>
      <c r="BC2834" s="65"/>
      <c r="BD2834" s="125"/>
      <c r="BE2834" s="125"/>
      <c r="BF2834" s="126"/>
      <c r="BG2834" s="126"/>
      <c r="BH2834" s="126"/>
      <c r="BI2834" s="125"/>
      <c r="BJ2834" s="125"/>
      <c r="BK2834" s="125"/>
      <c r="BL2834" s="125"/>
      <c r="BM2834" s="125"/>
      <c r="BN2834" s="125"/>
      <c r="BO2834" s="129"/>
      <c r="BP2834" s="66"/>
      <c r="BQ2834" s="129"/>
      <c r="BR2834" s="125"/>
      <c r="BS2834" s="125"/>
      <c r="BT2834" s="125"/>
      <c r="BU2834" s="125"/>
      <c r="BV2834" s="125"/>
      <c r="BW2834" s="125"/>
      <c r="BX2834" s="126"/>
      <c r="BY2834" s="126"/>
      <c r="BZ2834" s="126"/>
      <c r="CA2834" s="127"/>
      <c r="CB2834" s="128"/>
    </row>
    <row r="2835" spans="1:80" x14ac:dyDescent="0.3">
      <c r="A2835" s="65"/>
      <c r="B2835" s="65"/>
      <c r="C2835" s="65"/>
      <c r="D2835" s="65"/>
      <c r="E2835" s="65"/>
      <c r="F2835" s="65"/>
      <c r="G2835" s="65"/>
      <c r="H2835" s="65"/>
      <c r="I2835" s="65"/>
      <c r="J2835" s="65"/>
      <c r="K2835" s="65"/>
      <c r="L2835" s="65"/>
      <c r="M2835" s="99"/>
      <c r="N2835" s="66"/>
      <c r="O2835" s="99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5"/>
      <c r="AC2835" s="125"/>
      <c r="AD2835" s="125"/>
      <c r="AE2835" s="126"/>
      <c r="AF2835" s="126"/>
      <c r="AG2835" s="126"/>
      <c r="AH2835" s="125"/>
      <c r="AI2835" s="125"/>
      <c r="AJ2835" s="125"/>
      <c r="AK2835" s="125"/>
      <c r="AL2835" s="125"/>
      <c r="AM2835" s="125"/>
      <c r="AN2835" s="125"/>
      <c r="AO2835" s="66"/>
      <c r="AP2835" s="125"/>
      <c r="AQ2835" s="125"/>
      <c r="AR2835" s="125"/>
      <c r="AS2835" s="125"/>
      <c r="AT2835" s="125"/>
      <c r="AU2835" s="125"/>
      <c r="AV2835" s="125"/>
      <c r="AW2835" s="126"/>
      <c r="AX2835" s="126"/>
      <c r="AY2835" s="126"/>
      <c r="AZ2835" s="127"/>
      <c r="BA2835" s="128"/>
      <c r="BB2835" s="65"/>
      <c r="BC2835" s="65"/>
      <c r="BD2835" s="125"/>
      <c r="BE2835" s="125"/>
      <c r="BF2835" s="126"/>
      <c r="BG2835" s="126"/>
      <c r="BH2835" s="126"/>
      <c r="BI2835" s="125"/>
      <c r="BJ2835" s="125"/>
      <c r="BK2835" s="125"/>
      <c r="BL2835" s="125"/>
      <c r="BM2835" s="125"/>
      <c r="BN2835" s="125"/>
      <c r="BO2835" s="129"/>
      <c r="BP2835" s="66"/>
      <c r="BQ2835" s="129"/>
      <c r="BR2835" s="125"/>
      <c r="BS2835" s="125"/>
      <c r="BT2835" s="125"/>
      <c r="BU2835" s="125"/>
      <c r="BV2835" s="125"/>
      <c r="BW2835" s="125"/>
      <c r="BX2835" s="126"/>
      <c r="BY2835" s="126"/>
      <c r="BZ2835" s="126"/>
      <c r="CA2835" s="127"/>
      <c r="CB2835" s="128"/>
    </row>
    <row r="2836" spans="1:80" x14ac:dyDescent="0.3">
      <c r="A2836" s="65"/>
      <c r="B2836" s="68"/>
      <c r="C2836" s="68"/>
      <c r="D2836" s="68"/>
      <c r="E2836" s="68"/>
      <c r="F2836" s="68"/>
      <c r="G2836" s="68"/>
      <c r="H2836" s="68"/>
      <c r="I2836" s="68"/>
      <c r="J2836" s="68"/>
      <c r="K2836" s="68"/>
      <c r="L2836" s="68"/>
      <c r="M2836" s="87"/>
      <c r="N2836" s="68"/>
      <c r="O2836" s="87"/>
      <c r="P2836" s="68"/>
      <c r="Q2836" s="68"/>
      <c r="R2836" s="68"/>
      <c r="S2836" s="68"/>
      <c r="T2836" s="68"/>
      <c r="U2836" s="68"/>
      <c r="V2836" s="68"/>
      <c r="W2836" s="68"/>
      <c r="X2836" s="68"/>
      <c r="Y2836" s="68"/>
      <c r="Z2836" s="68"/>
      <c r="AA2836" s="65"/>
      <c r="AB2836" s="65"/>
      <c r="AC2836" s="125"/>
      <c r="AD2836" s="125"/>
      <c r="AE2836" s="126"/>
      <c r="AF2836" s="126"/>
      <c r="AG2836" s="126"/>
      <c r="AH2836" s="125"/>
      <c r="AI2836" s="125"/>
      <c r="AJ2836" s="125"/>
      <c r="AK2836" s="125"/>
      <c r="AL2836" s="125"/>
      <c r="AM2836" s="125"/>
      <c r="AN2836" s="125"/>
      <c r="AO2836" s="66"/>
      <c r="AP2836" s="125"/>
      <c r="AQ2836" s="125"/>
      <c r="AR2836" s="125"/>
      <c r="AS2836" s="125"/>
      <c r="AT2836" s="125"/>
      <c r="AU2836" s="125"/>
      <c r="AV2836" s="125"/>
      <c r="AW2836" s="126"/>
      <c r="AX2836" s="126"/>
      <c r="AY2836" s="126"/>
      <c r="AZ2836" s="127"/>
      <c r="BA2836" s="128"/>
      <c r="BB2836" s="65"/>
      <c r="BC2836" s="65"/>
      <c r="BD2836" s="125"/>
      <c r="BE2836" s="125"/>
      <c r="BF2836" s="126"/>
      <c r="BG2836" s="126"/>
      <c r="BH2836" s="126"/>
      <c r="BI2836" s="125"/>
      <c r="BJ2836" s="125"/>
      <c r="BK2836" s="125"/>
      <c r="BL2836" s="125"/>
      <c r="BM2836" s="125"/>
      <c r="BN2836" s="125"/>
      <c r="BO2836" s="129"/>
      <c r="BP2836" s="66"/>
      <c r="BQ2836" s="129"/>
      <c r="BR2836" s="125"/>
      <c r="BS2836" s="125"/>
      <c r="BT2836" s="125"/>
      <c r="BU2836" s="125"/>
      <c r="BV2836" s="125"/>
      <c r="BW2836" s="125"/>
      <c r="BX2836" s="126"/>
      <c r="BY2836" s="126"/>
      <c r="BZ2836" s="126"/>
      <c r="CA2836" s="127"/>
      <c r="CB2836" s="128"/>
    </row>
    <row r="2837" spans="1:80" x14ac:dyDescent="0.3">
      <c r="A2837" s="65"/>
      <c r="B2837" s="70"/>
      <c r="C2837" s="70"/>
      <c r="D2837" s="71"/>
      <c r="E2837" s="71"/>
      <c r="F2837" s="71"/>
      <c r="G2837" s="70"/>
      <c r="H2837" s="70"/>
      <c r="I2837" s="70"/>
      <c r="J2837" s="70"/>
      <c r="K2837" s="70"/>
      <c r="L2837" s="70"/>
      <c r="M2837" s="70"/>
      <c r="N2837" s="194"/>
      <c r="O2837" s="80"/>
      <c r="P2837" s="75"/>
      <c r="Q2837" s="75"/>
      <c r="R2837" s="75"/>
      <c r="S2837" s="75"/>
      <c r="T2837" s="75"/>
      <c r="U2837" s="75"/>
      <c r="V2837" s="74"/>
      <c r="W2837" s="74"/>
      <c r="X2837" s="74"/>
      <c r="Y2837" s="73"/>
      <c r="Z2837" s="72"/>
      <c r="AA2837" s="65"/>
      <c r="AB2837" s="65"/>
      <c r="AC2837" s="125"/>
      <c r="AD2837" s="125"/>
      <c r="AE2837" s="126"/>
      <c r="AF2837" s="126"/>
      <c r="AG2837" s="126"/>
      <c r="AH2837" s="125"/>
      <c r="AI2837" s="125"/>
      <c r="AJ2837" s="125"/>
      <c r="AK2837" s="125"/>
      <c r="AL2837" s="125"/>
      <c r="AM2837" s="125"/>
      <c r="AN2837" s="125"/>
      <c r="AO2837" s="66"/>
      <c r="AP2837" s="125"/>
      <c r="AQ2837" s="125"/>
      <c r="AR2837" s="125"/>
      <c r="AS2837" s="125"/>
      <c r="AT2837" s="125"/>
      <c r="AU2837" s="125"/>
      <c r="AV2837" s="125"/>
      <c r="AW2837" s="126"/>
      <c r="AX2837" s="126"/>
      <c r="AY2837" s="126"/>
      <c r="AZ2837" s="127"/>
      <c r="BA2837" s="128"/>
      <c r="BB2837" s="65"/>
      <c r="BC2837" s="65"/>
      <c r="BD2837" s="125"/>
      <c r="BE2837" s="125"/>
      <c r="BF2837" s="126"/>
      <c r="BG2837" s="126"/>
      <c r="BH2837" s="126"/>
      <c r="BI2837" s="125"/>
      <c r="BJ2837" s="125"/>
      <c r="BK2837" s="125"/>
      <c r="BL2837" s="125"/>
      <c r="BM2837" s="125"/>
      <c r="BN2837" s="125"/>
      <c r="BO2837" s="129"/>
      <c r="BP2837" s="66"/>
      <c r="BQ2837" s="129"/>
      <c r="BR2837" s="125"/>
      <c r="BS2837" s="125"/>
      <c r="BT2837" s="125"/>
      <c r="BU2837" s="125"/>
      <c r="BV2837" s="125"/>
      <c r="BW2837" s="125"/>
      <c r="BX2837" s="126"/>
      <c r="BY2837" s="126"/>
      <c r="BZ2837" s="126"/>
      <c r="CA2837" s="127"/>
      <c r="CB2837" s="128"/>
    </row>
    <row r="2838" spans="1:80" x14ac:dyDescent="0.3">
      <c r="A2838" s="65"/>
      <c r="B2838" s="70"/>
      <c r="C2838" s="70"/>
      <c r="D2838" s="71"/>
      <c r="E2838" s="71"/>
      <c r="F2838" s="71"/>
      <c r="G2838" s="70"/>
      <c r="H2838" s="70"/>
      <c r="I2838" s="70"/>
      <c r="J2838" s="70"/>
      <c r="K2838" s="70"/>
      <c r="L2838" s="70"/>
      <c r="M2838" s="70"/>
      <c r="N2838" s="194"/>
      <c r="O2838" s="80"/>
      <c r="P2838" s="75"/>
      <c r="Q2838" s="75"/>
      <c r="R2838" s="75"/>
      <c r="S2838" s="75"/>
      <c r="T2838" s="75"/>
      <c r="U2838" s="75"/>
      <c r="V2838" s="74"/>
      <c r="W2838" s="74"/>
      <c r="X2838" s="74"/>
      <c r="Y2838" s="73"/>
      <c r="Z2838" s="72"/>
      <c r="AA2838" s="65"/>
      <c r="AB2838" s="65"/>
      <c r="AC2838" s="125"/>
      <c r="AD2838" s="125"/>
      <c r="AE2838" s="126"/>
      <c r="AF2838" s="126"/>
      <c r="AG2838" s="126"/>
      <c r="AH2838" s="125"/>
      <c r="AI2838" s="125"/>
      <c r="AJ2838" s="125"/>
      <c r="AK2838" s="125"/>
      <c r="AL2838" s="125"/>
      <c r="AM2838" s="125"/>
      <c r="AN2838" s="125"/>
      <c r="AO2838" s="66"/>
      <c r="AP2838" s="125"/>
      <c r="AQ2838" s="125"/>
      <c r="AR2838" s="125"/>
      <c r="AS2838" s="125"/>
      <c r="AT2838" s="125"/>
      <c r="AU2838" s="125"/>
      <c r="AV2838" s="125"/>
      <c r="AW2838" s="126"/>
      <c r="AX2838" s="126"/>
      <c r="AY2838" s="126"/>
      <c r="AZ2838" s="127"/>
      <c r="BA2838" s="128"/>
      <c r="BB2838" s="65"/>
      <c r="BC2838" s="65"/>
      <c r="BD2838" s="125"/>
      <c r="BE2838" s="125"/>
      <c r="BF2838" s="126"/>
      <c r="BG2838" s="126"/>
      <c r="BH2838" s="126"/>
      <c r="BI2838" s="125"/>
      <c r="BJ2838" s="125"/>
      <c r="BK2838" s="125"/>
      <c r="BL2838" s="125"/>
      <c r="BM2838" s="125"/>
      <c r="BN2838" s="125"/>
      <c r="BO2838" s="129"/>
      <c r="BP2838" s="66"/>
      <c r="BQ2838" s="129"/>
      <c r="BR2838" s="125"/>
      <c r="BS2838" s="125"/>
      <c r="BT2838" s="125"/>
      <c r="BU2838" s="125"/>
      <c r="BV2838" s="125"/>
      <c r="BW2838" s="125"/>
      <c r="BX2838" s="126"/>
      <c r="BY2838" s="126"/>
      <c r="BZ2838" s="126"/>
      <c r="CA2838" s="127"/>
      <c r="CB2838" s="128"/>
    </row>
    <row r="2839" spans="1:80" x14ac:dyDescent="0.3">
      <c r="A2839" s="65"/>
      <c r="B2839" s="70"/>
      <c r="C2839" s="70"/>
      <c r="D2839" s="71"/>
      <c r="E2839" s="71"/>
      <c r="F2839" s="71"/>
      <c r="G2839" s="70"/>
      <c r="H2839" s="70"/>
      <c r="I2839" s="70"/>
      <c r="J2839" s="70"/>
      <c r="K2839" s="70"/>
      <c r="L2839" s="70"/>
      <c r="M2839" s="70"/>
      <c r="N2839" s="194"/>
      <c r="O2839" s="80"/>
      <c r="P2839" s="75"/>
      <c r="Q2839" s="75"/>
      <c r="R2839" s="75"/>
      <c r="S2839" s="75"/>
      <c r="T2839" s="75"/>
      <c r="U2839" s="75"/>
      <c r="V2839" s="74"/>
      <c r="W2839" s="74"/>
      <c r="X2839" s="74"/>
      <c r="Y2839" s="73"/>
      <c r="Z2839" s="72"/>
      <c r="AA2839" s="65"/>
      <c r="AB2839" s="65"/>
      <c r="AC2839" s="125"/>
      <c r="AD2839" s="125"/>
      <c r="AE2839" s="126"/>
      <c r="AF2839" s="126"/>
      <c r="AG2839" s="126"/>
      <c r="AH2839" s="125"/>
      <c r="AI2839" s="125"/>
      <c r="AJ2839" s="125"/>
      <c r="AK2839" s="125"/>
      <c r="AL2839" s="125"/>
      <c r="AM2839" s="125"/>
      <c r="AN2839" s="125"/>
      <c r="AO2839" s="66"/>
      <c r="AP2839" s="125"/>
      <c r="AQ2839" s="125"/>
      <c r="AR2839" s="125"/>
      <c r="AS2839" s="125"/>
      <c r="AT2839" s="125"/>
      <c r="AU2839" s="125"/>
      <c r="AV2839" s="125"/>
      <c r="AW2839" s="126"/>
      <c r="AX2839" s="126"/>
      <c r="AY2839" s="126"/>
      <c r="AZ2839" s="127"/>
      <c r="BA2839" s="128"/>
      <c r="BB2839" s="65"/>
      <c r="BC2839" s="65"/>
      <c r="BD2839" s="125"/>
      <c r="BE2839" s="125"/>
      <c r="BF2839" s="126"/>
      <c r="BG2839" s="126"/>
      <c r="BH2839" s="126"/>
      <c r="BI2839" s="125"/>
      <c r="BJ2839" s="125"/>
      <c r="BK2839" s="125"/>
      <c r="BL2839" s="125"/>
      <c r="BM2839" s="125"/>
      <c r="BN2839" s="125"/>
      <c r="BO2839" s="129"/>
      <c r="BP2839" s="66"/>
      <c r="BQ2839" s="129"/>
      <c r="BR2839" s="125"/>
      <c r="BS2839" s="125"/>
      <c r="BT2839" s="125"/>
      <c r="BU2839" s="125"/>
      <c r="BV2839" s="125"/>
      <c r="BW2839" s="125"/>
      <c r="BX2839" s="126"/>
      <c r="BY2839" s="126"/>
      <c r="BZ2839" s="126"/>
      <c r="CA2839" s="127"/>
      <c r="CB2839" s="128"/>
    </row>
    <row r="2840" spans="1:80" x14ac:dyDescent="0.3">
      <c r="A2840" s="65"/>
      <c r="B2840" s="70"/>
      <c r="C2840" s="70"/>
      <c r="D2840" s="71"/>
      <c r="E2840" s="71"/>
      <c r="F2840" s="71"/>
      <c r="G2840" s="70"/>
      <c r="H2840" s="70"/>
      <c r="I2840" s="70"/>
      <c r="J2840" s="70"/>
      <c r="K2840" s="70"/>
      <c r="L2840" s="70"/>
      <c r="M2840" s="70"/>
      <c r="N2840" s="194"/>
      <c r="O2840" s="80"/>
      <c r="P2840" s="75"/>
      <c r="Q2840" s="75"/>
      <c r="R2840" s="75"/>
      <c r="S2840" s="75"/>
      <c r="T2840" s="75"/>
      <c r="U2840" s="75"/>
      <c r="V2840" s="74"/>
      <c r="W2840" s="74"/>
      <c r="X2840" s="74"/>
      <c r="Y2840" s="73"/>
      <c r="Z2840" s="72"/>
      <c r="AA2840" s="65"/>
      <c r="AB2840" s="65"/>
      <c r="AC2840" s="125"/>
      <c r="AD2840" s="125"/>
      <c r="AE2840" s="126"/>
      <c r="AF2840" s="126"/>
      <c r="AG2840" s="126"/>
      <c r="AH2840" s="125"/>
      <c r="AI2840" s="125"/>
      <c r="AJ2840" s="125"/>
      <c r="AK2840" s="125"/>
      <c r="AL2840" s="125"/>
      <c r="AM2840" s="125"/>
      <c r="AN2840" s="125"/>
      <c r="AO2840" s="66"/>
      <c r="AP2840" s="125"/>
      <c r="AQ2840" s="125"/>
      <c r="AR2840" s="125"/>
      <c r="AS2840" s="125"/>
      <c r="AT2840" s="125"/>
      <c r="AU2840" s="125"/>
      <c r="AV2840" s="125"/>
      <c r="AW2840" s="126"/>
      <c r="AX2840" s="126"/>
      <c r="AY2840" s="126"/>
      <c r="AZ2840" s="127"/>
      <c r="BA2840" s="128"/>
      <c r="BB2840" s="65"/>
      <c r="BC2840" s="65"/>
      <c r="BD2840" s="125"/>
      <c r="BE2840" s="125"/>
      <c r="BF2840" s="126"/>
      <c r="BG2840" s="126"/>
      <c r="BH2840" s="126"/>
      <c r="BI2840" s="125"/>
      <c r="BJ2840" s="125"/>
      <c r="BK2840" s="125"/>
      <c r="BL2840" s="125"/>
      <c r="BM2840" s="125"/>
      <c r="BN2840" s="125"/>
      <c r="BO2840" s="129"/>
      <c r="BP2840" s="66"/>
      <c r="BQ2840" s="129"/>
      <c r="BR2840" s="125"/>
      <c r="BS2840" s="125"/>
      <c r="BT2840" s="125"/>
      <c r="BU2840" s="125"/>
      <c r="BV2840" s="125"/>
      <c r="BW2840" s="125"/>
      <c r="BX2840" s="126"/>
      <c r="BY2840" s="126"/>
      <c r="BZ2840" s="126"/>
      <c r="CA2840" s="127"/>
      <c r="CB2840" s="128"/>
    </row>
    <row r="2841" spans="1:80" x14ac:dyDescent="0.3">
      <c r="A2841" s="65"/>
      <c r="B2841" s="70"/>
      <c r="C2841" s="70"/>
      <c r="D2841" s="71"/>
      <c r="E2841" s="71"/>
      <c r="F2841" s="71"/>
      <c r="G2841" s="70"/>
      <c r="H2841" s="70"/>
      <c r="I2841" s="70"/>
      <c r="J2841" s="70"/>
      <c r="K2841" s="70"/>
      <c r="L2841" s="70"/>
      <c r="M2841" s="70"/>
      <c r="N2841" s="194"/>
      <c r="O2841" s="80"/>
      <c r="P2841" s="75"/>
      <c r="Q2841" s="75"/>
      <c r="R2841" s="75"/>
      <c r="S2841" s="75"/>
      <c r="T2841" s="75"/>
      <c r="U2841" s="75"/>
      <c r="V2841" s="74"/>
      <c r="W2841" s="74"/>
      <c r="X2841" s="74"/>
      <c r="Y2841" s="73"/>
      <c r="Z2841" s="72"/>
      <c r="AA2841" s="65"/>
      <c r="AB2841" s="65"/>
      <c r="AC2841" s="125"/>
      <c r="AD2841" s="125"/>
      <c r="AE2841" s="126"/>
      <c r="AF2841" s="126"/>
      <c r="AG2841" s="126"/>
      <c r="AH2841" s="125"/>
      <c r="AI2841" s="125"/>
      <c r="AJ2841" s="125"/>
      <c r="AK2841" s="125"/>
      <c r="AL2841" s="125"/>
      <c r="AM2841" s="125"/>
      <c r="AN2841" s="125"/>
      <c r="AO2841" s="66"/>
      <c r="AP2841" s="125"/>
      <c r="AQ2841" s="125"/>
      <c r="AR2841" s="125"/>
      <c r="AS2841" s="125"/>
      <c r="AT2841" s="125"/>
      <c r="AU2841" s="125"/>
      <c r="AV2841" s="125"/>
      <c r="AW2841" s="126"/>
      <c r="AX2841" s="126"/>
      <c r="AY2841" s="126"/>
      <c r="AZ2841" s="127"/>
      <c r="BA2841" s="128"/>
      <c r="BB2841" s="65"/>
      <c r="BC2841" s="65"/>
      <c r="BD2841" s="125"/>
      <c r="BE2841" s="125"/>
      <c r="BF2841" s="126"/>
      <c r="BG2841" s="126"/>
      <c r="BH2841" s="126"/>
      <c r="BI2841" s="125"/>
      <c r="BJ2841" s="125"/>
      <c r="BK2841" s="125"/>
      <c r="BL2841" s="125"/>
      <c r="BM2841" s="125"/>
      <c r="BN2841" s="125"/>
      <c r="BO2841" s="129"/>
      <c r="BP2841" s="66"/>
      <c r="BQ2841" s="129"/>
      <c r="BR2841" s="125"/>
      <c r="BS2841" s="125"/>
      <c r="BT2841" s="125"/>
      <c r="BU2841" s="125"/>
      <c r="BV2841" s="125"/>
      <c r="BW2841" s="125"/>
      <c r="BX2841" s="126"/>
      <c r="BY2841" s="126"/>
      <c r="BZ2841" s="126"/>
      <c r="CA2841" s="127"/>
      <c r="CB2841" s="128"/>
    </row>
    <row r="2842" spans="1:80" x14ac:dyDescent="0.3">
      <c r="A2842" s="65"/>
      <c r="B2842" s="70"/>
      <c r="C2842" s="70"/>
      <c r="D2842" s="71"/>
      <c r="E2842" s="71"/>
      <c r="F2842" s="71"/>
      <c r="G2842" s="70"/>
      <c r="H2842" s="70"/>
      <c r="I2842" s="70"/>
      <c r="J2842" s="70"/>
      <c r="K2842" s="70"/>
      <c r="L2842" s="70"/>
      <c r="M2842" s="70"/>
      <c r="N2842" s="194"/>
      <c r="O2842" s="80"/>
      <c r="P2842" s="75"/>
      <c r="Q2842" s="75"/>
      <c r="R2842" s="75"/>
      <c r="S2842" s="75"/>
      <c r="T2842" s="75"/>
      <c r="U2842" s="75"/>
      <c r="V2842" s="74"/>
      <c r="W2842" s="74"/>
      <c r="X2842" s="74"/>
      <c r="Y2842" s="73"/>
      <c r="Z2842" s="72"/>
      <c r="AA2842" s="65"/>
      <c r="AB2842" s="65"/>
      <c r="AC2842" s="125"/>
      <c r="AD2842" s="125"/>
      <c r="AE2842" s="126"/>
      <c r="AF2842" s="126"/>
      <c r="AG2842" s="126"/>
      <c r="AH2842" s="125"/>
      <c r="AI2842" s="125"/>
      <c r="AJ2842" s="125"/>
      <c r="AK2842" s="125"/>
      <c r="AL2842" s="125"/>
      <c r="AM2842" s="125"/>
      <c r="AN2842" s="125"/>
      <c r="AO2842" s="66"/>
      <c r="AP2842" s="125"/>
      <c r="AQ2842" s="125"/>
      <c r="AR2842" s="125"/>
      <c r="AS2842" s="125"/>
      <c r="AT2842" s="125"/>
      <c r="AU2842" s="125"/>
      <c r="AV2842" s="125"/>
      <c r="AW2842" s="126"/>
      <c r="AX2842" s="126"/>
      <c r="AY2842" s="126"/>
      <c r="AZ2842" s="127"/>
      <c r="BA2842" s="128"/>
      <c r="BB2842" s="65"/>
      <c r="BC2842" s="65"/>
      <c r="BD2842" s="125"/>
      <c r="BE2842" s="125"/>
      <c r="BF2842" s="126"/>
      <c r="BG2842" s="126"/>
      <c r="BH2842" s="126"/>
      <c r="BI2842" s="125"/>
      <c r="BJ2842" s="125"/>
      <c r="BK2842" s="125"/>
      <c r="BL2842" s="125"/>
      <c r="BM2842" s="125"/>
      <c r="BN2842" s="125"/>
      <c r="BO2842" s="129"/>
      <c r="BP2842" s="66"/>
      <c r="BQ2842" s="129"/>
      <c r="BR2842" s="125"/>
      <c r="BS2842" s="125"/>
      <c r="BT2842" s="125"/>
      <c r="BU2842" s="125"/>
      <c r="BV2842" s="125"/>
      <c r="BW2842" s="125"/>
      <c r="BX2842" s="126"/>
      <c r="BY2842" s="126"/>
      <c r="BZ2842" s="126"/>
      <c r="CA2842" s="127"/>
      <c r="CB2842" s="128"/>
    </row>
    <row r="2843" spans="1:80" x14ac:dyDescent="0.3">
      <c r="A2843" s="65"/>
      <c r="B2843" s="70"/>
      <c r="C2843" s="70"/>
      <c r="D2843" s="71"/>
      <c r="E2843" s="71"/>
      <c r="F2843" s="71"/>
      <c r="G2843" s="70"/>
      <c r="H2843" s="70"/>
      <c r="I2843" s="70"/>
      <c r="J2843" s="70"/>
      <c r="K2843" s="70"/>
      <c r="L2843" s="70"/>
      <c r="M2843" s="70"/>
      <c r="N2843" s="194"/>
      <c r="O2843" s="80"/>
      <c r="P2843" s="75"/>
      <c r="Q2843" s="75"/>
      <c r="R2843" s="75"/>
      <c r="S2843" s="75"/>
      <c r="T2843" s="75"/>
      <c r="U2843" s="75"/>
      <c r="V2843" s="74"/>
      <c r="W2843" s="74"/>
      <c r="X2843" s="74"/>
      <c r="Y2843" s="73"/>
      <c r="Z2843" s="72"/>
      <c r="AA2843" s="65"/>
      <c r="AB2843" s="65"/>
      <c r="AC2843" s="125"/>
      <c r="AD2843" s="125"/>
      <c r="AE2843" s="126"/>
      <c r="AF2843" s="126"/>
      <c r="AG2843" s="126"/>
      <c r="AH2843" s="125"/>
      <c r="AI2843" s="125"/>
      <c r="AJ2843" s="125"/>
      <c r="AK2843" s="125"/>
      <c r="AL2843" s="125"/>
      <c r="AM2843" s="125"/>
      <c r="AN2843" s="125"/>
      <c r="AO2843" s="82"/>
      <c r="AP2843" s="125"/>
      <c r="AQ2843" s="125"/>
      <c r="AR2843" s="125"/>
      <c r="AS2843" s="125"/>
      <c r="AT2843" s="125"/>
      <c r="AU2843" s="125"/>
      <c r="AV2843" s="125"/>
      <c r="AW2843" s="126"/>
      <c r="AX2843" s="126"/>
      <c r="AY2843" s="126"/>
      <c r="AZ2843" s="125"/>
      <c r="BA2843" s="125"/>
      <c r="BB2843" s="65"/>
      <c r="BC2843" s="65"/>
      <c r="BD2843" s="125"/>
      <c r="BE2843" s="125"/>
      <c r="BF2843" s="126"/>
      <c r="BG2843" s="126"/>
      <c r="BH2843" s="126"/>
      <c r="BI2843" s="125"/>
      <c r="BJ2843" s="125"/>
      <c r="BK2843" s="125"/>
      <c r="BL2843" s="125"/>
      <c r="BM2843" s="125"/>
      <c r="BN2843" s="125"/>
      <c r="BO2843" s="129"/>
      <c r="BP2843" s="82"/>
      <c r="BQ2843" s="129"/>
      <c r="BR2843" s="125"/>
      <c r="BS2843" s="125"/>
      <c r="BT2843" s="125"/>
      <c r="BU2843" s="125"/>
      <c r="BV2843" s="125"/>
      <c r="BW2843" s="125"/>
      <c r="BX2843" s="126"/>
      <c r="BY2843" s="126"/>
      <c r="BZ2843" s="126"/>
      <c r="CA2843" s="125"/>
      <c r="CB2843" s="125"/>
    </row>
    <row r="2844" spans="1:80" x14ac:dyDescent="0.3">
      <c r="A2844" s="65"/>
      <c r="B2844" s="70"/>
      <c r="C2844" s="70"/>
      <c r="D2844" s="71"/>
      <c r="E2844" s="71"/>
      <c r="F2844" s="71"/>
      <c r="G2844" s="70"/>
      <c r="H2844" s="70"/>
      <c r="I2844" s="70"/>
      <c r="J2844" s="70"/>
      <c r="K2844" s="70"/>
      <c r="L2844" s="70"/>
      <c r="M2844" s="70"/>
      <c r="N2844" s="194"/>
      <c r="O2844" s="80"/>
      <c r="P2844" s="75"/>
      <c r="Q2844" s="75"/>
      <c r="R2844" s="75"/>
      <c r="S2844" s="75"/>
      <c r="T2844" s="75"/>
      <c r="U2844" s="75"/>
      <c r="V2844" s="74"/>
      <c r="W2844" s="74"/>
      <c r="X2844" s="74"/>
      <c r="Y2844" s="73"/>
      <c r="Z2844" s="72"/>
      <c r="AA2844" s="65"/>
      <c r="AB2844" s="65"/>
      <c r="AC2844" s="128"/>
      <c r="AD2844" s="127"/>
      <c r="AE2844" s="126"/>
      <c r="AF2844" s="126"/>
      <c r="AG2844" s="126"/>
      <c r="AH2844" s="125"/>
      <c r="AI2844" s="125"/>
      <c r="AJ2844" s="125"/>
      <c r="AK2844" s="125"/>
      <c r="AL2844" s="125"/>
      <c r="AM2844" s="125"/>
      <c r="AN2844" s="125"/>
      <c r="AO2844" s="66"/>
      <c r="AP2844" s="125"/>
      <c r="AQ2844" s="125"/>
      <c r="AR2844" s="125"/>
      <c r="AS2844" s="125"/>
      <c r="AT2844" s="125"/>
      <c r="AU2844" s="125"/>
      <c r="AV2844" s="125"/>
      <c r="AW2844" s="126"/>
      <c r="AX2844" s="126"/>
      <c r="AY2844" s="126"/>
      <c r="AZ2844" s="125"/>
      <c r="BA2844" s="125"/>
      <c r="BB2844" s="65"/>
      <c r="BC2844" s="65"/>
      <c r="BD2844" s="128"/>
      <c r="BE2844" s="127"/>
      <c r="BF2844" s="126"/>
      <c r="BG2844" s="126"/>
      <c r="BH2844" s="126"/>
      <c r="BI2844" s="125"/>
      <c r="BJ2844" s="125"/>
      <c r="BK2844" s="125"/>
      <c r="BL2844" s="125"/>
      <c r="BM2844" s="125"/>
      <c r="BN2844" s="125"/>
      <c r="BO2844" s="129"/>
      <c r="BP2844" s="66"/>
      <c r="BQ2844" s="129"/>
      <c r="BR2844" s="125"/>
      <c r="BS2844" s="125"/>
      <c r="BT2844" s="125"/>
      <c r="BU2844" s="125"/>
      <c r="BV2844" s="125"/>
      <c r="BW2844" s="125"/>
      <c r="BX2844" s="126"/>
      <c r="BY2844" s="126"/>
      <c r="BZ2844" s="126"/>
      <c r="CA2844" s="125"/>
      <c r="CB2844" s="125"/>
    </row>
    <row r="2845" spans="1:80" x14ac:dyDescent="0.3">
      <c r="A2845" s="65"/>
      <c r="B2845" s="70"/>
      <c r="C2845" s="70"/>
      <c r="D2845" s="71"/>
      <c r="E2845" s="71"/>
      <c r="F2845" s="71"/>
      <c r="G2845" s="70"/>
      <c r="H2845" s="70"/>
      <c r="I2845" s="70"/>
      <c r="J2845" s="70"/>
      <c r="K2845" s="70"/>
      <c r="L2845" s="70"/>
      <c r="M2845" s="70"/>
      <c r="N2845" s="194"/>
      <c r="O2845" s="80"/>
      <c r="P2845" s="75"/>
      <c r="Q2845" s="75"/>
      <c r="R2845" s="75"/>
      <c r="S2845" s="75"/>
      <c r="T2845" s="75"/>
      <c r="U2845" s="75"/>
      <c r="V2845" s="74"/>
      <c r="W2845" s="74"/>
      <c r="X2845" s="74"/>
      <c r="Y2845" s="73"/>
      <c r="Z2845" s="72"/>
      <c r="AA2845" s="65"/>
      <c r="AB2845" s="65"/>
      <c r="AC2845" s="128"/>
      <c r="AD2845" s="127"/>
      <c r="AE2845" s="126"/>
      <c r="AF2845" s="126"/>
      <c r="AG2845" s="126"/>
      <c r="AH2845" s="125"/>
      <c r="AI2845" s="125"/>
      <c r="AJ2845" s="125"/>
      <c r="AK2845" s="125"/>
      <c r="AL2845" s="125"/>
      <c r="AM2845" s="125"/>
      <c r="AN2845" s="125"/>
      <c r="AO2845" s="66"/>
      <c r="AP2845" s="125"/>
      <c r="AQ2845" s="125"/>
      <c r="AR2845" s="125"/>
      <c r="AS2845" s="125"/>
      <c r="AT2845" s="125"/>
      <c r="AU2845" s="125"/>
      <c r="AV2845" s="125"/>
      <c r="AW2845" s="126"/>
      <c r="AX2845" s="126"/>
      <c r="AY2845" s="126"/>
      <c r="AZ2845" s="125"/>
      <c r="BA2845" s="125"/>
      <c r="BB2845" s="65"/>
      <c r="BC2845" s="65"/>
      <c r="BD2845" s="128"/>
      <c r="BE2845" s="127"/>
      <c r="BF2845" s="126"/>
      <c r="BG2845" s="126"/>
      <c r="BH2845" s="126"/>
      <c r="BI2845" s="125"/>
      <c r="BJ2845" s="125"/>
      <c r="BK2845" s="125"/>
      <c r="BL2845" s="125"/>
      <c r="BM2845" s="125"/>
      <c r="BN2845" s="125"/>
      <c r="BO2845" s="129"/>
      <c r="BP2845" s="66"/>
      <c r="BQ2845" s="129"/>
      <c r="BR2845" s="125"/>
      <c r="BS2845" s="125"/>
      <c r="BT2845" s="125"/>
      <c r="BU2845" s="125"/>
      <c r="BV2845" s="125"/>
      <c r="BW2845" s="125"/>
      <c r="BX2845" s="126"/>
      <c r="BY2845" s="126"/>
      <c r="BZ2845" s="126"/>
      <c r="CA2845" s="125"/>
      <c r="CB2845" s="125"/>
    </row>
    <row r="2846" spans="1:80" x14ac:dyDescent="0.3">
      <c r="A2846" s="65"/>
      <c r="B2846" s="70"/>
      <c r="C2846" s="70"/>
      <c r="D2846" s="71"/>
      <c r="E2846" s="71"/>
      <c r="F2846" s="71"/>
      <c r="G2846" s="70"/>
      <c r="H2846" s="70"/>
      <c r="I2846" s="70"/>
      <c r="J2846" s="70"/>
      <c r="K2846" s="70"/>
      <c r="L2846" s="70"/>
      <c r="M2846" s="70"/>
      <c r="N2846" s="194"/>
      <c r="O2846" s="80"/>
      <c r="P2846" s="75"/>
      <c r="Q2846" s="75"/>
      <c r="R2846" s="75"/>
      <c r="S2846" s="75"/>
      <c r="T2846" s="75"/>
      <c r="U2846" s="75"/>
      <c r="V2846" s="74"/>
      <c r="W2846" s="74"/>
      <c r="X2846" s="74"/>
      <c r="Y2846" s="73"/>
      <c r="Z2846" s="72"/>
      <c r="AA2846" s="65"/>
      <c r="AB2846" s="65"/>
      <c r="AC2846" s="128"/>
      <c r="AD2846" s="127"/>
      <c r="AE2846" s="126"/>
      <c r="AF2846" s="126"/>
      <c r="AG2846" s="126"/>
      <c r="AH2846" s="125"/>
      <c r="AI2846" s="125"/>
      <c r="AJ2846" s="125"/>
      <c r="AK2846" s="125"/>
      <c r="AL2846" s="125"/>
      <c r="AM2846" s="125"/>
      <c r="AN2846" s="125"/>
      <c r="AO2846" s="66"/>
      <c r="AP2846" s="125"/>
      <c r="AQ2846" s="125"/>
      <c r="AR2846" s="125"/>
      <c r="AS2846" s="125"/>
      <c r="AT2846" s="125"/>
      <c r="AU2846" s="125"/>
      <c r="AV2846" s="125"/>
      <c r="AW2846" s="126"/>
      <c r="AX2846" s="126"/>
      <c r="AY2846" s="126"/>
      <c r="AZ2846" s="125"/>
      <c r="BA2846" s="125"/>
      <c r="BB2846" s="65"/>
      <c r="BC2846" s="65"/>
      <c r="BD2846" s="128"/>
      <c r="BE2846" s="127"/>
      <c r="BF2846" s="126"/>
      <c r="BG2846" s="126"/>
      <c r="BH2846" s="126"/>
      <c r="BI2846" s="125"/>
      <c r="BJ2846" s="125"/>
      <c r="BK2846" s="125"/>
      <c r="BL2846" s="125"/>
      <c r="BM2846" s="125"/>
      <c r="BN2846" s="125"/>
      <c r="BO2846" s="129"/>
      <c r="BP2846" s="66"/>
      <c r="BQ2846" s="129"/>
      <c r="BR2846" s="125"/>
      <c r="BS2846" s="125"/>
      <c r="BT2846" s="125"/>
      <c r="BU2846" s="125"/>
      <c r="BV2846" s="125"/>
      <c r="BW2846" s="125"/>
      <c r="BX2846" s="126"/>
      <c r="BY2846" s="126"/>
      <c r="BZ2846" s="126"/>
      <c r="CA2846" s="125"/>
      <c r="CB2846" s="125"/>
    </row>
    <row r="2847" spans="1:80" x14ac:dyDescent="0.3">
      <c r="A2847" s="65"/>
      <c r="B2847" s="70"/>
      <c r="C2847" s="70"/>
      <c r="D2847" s="71"/>
      <c r="E2847" s="71"/>
      <c r="F2847" s="71"/>
      <c r="G2847" s="70"/>
      <c r="H2847" s="70"/>
      <c r="I2847" s="70"/>
      <c r="J2847" s="70"/>
      <c r="K2847" s="70"/>
      <c r="L2847" s="70"/>
      <c r="M2847" s="70"/>
      <c r="N2847" s="194"/>
      <c r="O2847" s="80"/>
      <c r="P2847" s="75"/>
      <c r="Q2847" s="75"/>
      <c r="R2847" s="75"/>
      <c r="S2847" s="75"/>
      <c r="T2847" s="75"/>
      <c r="U2847" s="75"/>
      <c r="V2847" s="74"/>
      <c r="W2847" s="74"/>
      <c r="X2847" s="74"/>
      <c r="Y2847" s="73"/>
      <c r="Z2847" s="72"/>
      <c r="AA2847" s="65"/>
      <c r="AB2847" s="65"/>
      <c r="AC2847" s="128"/>
      <c r="AD2847" s="127"/>
      <c r="AE2847" s="126"/>
      <c r="AF2847" s="126"/>
      <c r="AG2847" s="126"/>
      <c r="AH2847" s="125"/>
      <c r="AI2847" s="125"/>
      <c r="AJ2847" s="125"/>
      <c r="AK2847" s="125"/>
      <c r="AL2847" s="125"/>
      <c r="AM2847" s="125"/>
      <c r="AN2847" s="125"/>
      <c r="AO2847" s="66"/>
      <c r="AP2847" s="125"/>
      <c r="AQ2847" s="125"/>
      <c r="AR2847" s="125"/>
      <c r="AS2847" s="125"/>
      <c r="AT2847" s="125"/>
      <c r="AU2847" s="125"/>
      <c r="AV2847" s="125"/>
      <c r="AW2847" s="126"/>
      <c r="AX2847" s="126"/>
      <c r="AY2847" s="126"/>
      <c r="AZ2847" s="125"/>
      <c r="BA2847" s="125"/>
      <c r="BB2847" s="65"/>
      <c r="BC2847" s="65"/>
      <c r="BD2847" s="128"/>
      <c r="BE2847" s="127"/>
      <c r="BF2847" s="126"/>
      <c r="BG2847" s="126"/>
      <c r="BH2847" s="126"/>
      <c r="BI2847" s="125"/>
      <c r="BJ2847" s="125"/>
      <c r="BK2847" s="125"/>
      <c r="BL2847" s="125"/>
      <c r="BM2847" s="125"/>
      <c r="BN2847" s="125"/>
      <c r="BO2847" s="129"/>
      <c r="BP2847" s="66"/>
      <c r="BQ2847" s="129"/>
      <c r="BR2847" s="125"/>
      <c r="BS2847" s="125"/>
      <c r="BT2847" s="125"/>
      <c r="BU2847" s="125"/>
      <c r="BV2847" s="125"/>
      <c r="BW2847" s="125"/>
      <c r="BX2847" s="126"/>
      <c r="BY2847" s="126"/>
      <c r="BZ2847" s="126"/>
      <c r="CA2847" s="125"/>
      <c r="CB2847" s="125"/>
    </row>
    <row r="2848" spans="1:80" x14ac:dyDescent="0.3">
      <c r="A2848" s="65"/>
      <c r="B2848" s="70"/>
      <c r="C2848" s="70"/>
      <c r="D2848" s="71"/>
      <c r="E2848" s="71"/>
      <c r="F2848" s="71"/>
      <c r="G2848" s="70"/>
      <c r="H2848" s="70"/>
      <c r="I2848" s="70"/>
      <c r="J2848" s="70"/>
      <c r="K2848" s="70"/>
      <c r="L2848" s="70"/>
      <c r="M2848" s="70"/>
      <c r="N2848" s="194"/>
      <c r="O2848" s="80"/>
      <c r="P2848" s="75"/>
      <c r="Q2848" s="75"/>
      <c r="R2848" s="75"/>
      <c r="S2848" s="75"/>
      <c r="T2848" s="75"/>
      <c r="U2848" s="75"/>
      <c r="V2848" s="74"/>
      <c r="W2848" s="74"/>
      <c r="X2848" s="74"/>
      <c r="Y2848" s="73"/>
      <c r="Z2848" s="72"/>
      <c r="AA2848" s="65"/>
      <c r="AB2848" s="65"/>
      <c r="AC2848" s="128"/>
      <c r="AD2848" s="127"/>
      <c r="AE2848" s="126"/>
      <c r="AF2848" s="126"/>
      <c r="AG2848" s="126"/>
      <c r="AH2848" s="125"/>
      <c r="AI2848" s="125"/>
      <c r="AJ2848" s="125"/>
      <c r="AK2848" s="125"/>
      <c r="AL2848" s="125"/>
      <c r="AM2848" s="125"/>
      <c r="AN2848" s="125"/>
      <c r="AO2848" s="66"/>
      <c r="AP2848" s="125"/>
      <c r="AQ2848" s="125"/>
      <c r="AR2848" s="125"/>
      <c r="AS2848" s="125"/>
      <c r="AT2848" s="125"/>
      <c r="AU2848" s="125"/>
      <c r="AV2848" s="125"/>
      <c r="AW2848" s="126"/>
      <c r="AX2848" s="126"/>
      <c r="AY2848" s="126"/>
      <c r="AZ2848" s="125"/>
      <c r="BA2848" s="125"/>
      <c r="BB2848" s="65"/>
      <c r="BC2848" s="65"/>
      <c r="BD2848" s="128"/>
      <c r="BE2848" s="127"/>
      <c r="BF2848" s="126"/>
      <c r="BG2848" s="126"/>
      <c r="BH2848" s="126"/>
      <c r="BI2848" s="125"/>
      <c r="BJ2848" s="125"/>
      <c r="BK2848" s="125"/>
      <c r="BL2848" s="125"/>
      <c r="BM2848" s="125"/>
      <c r="BN2848" s="125"/>
      <c r="BO2848" s="129"/>
      <c r="BP2848" s="66"/>
      <c r="BQ2848" s="129"/>
      <c r="BR2848" s="125"/>
      <c r="BS2848" s="125"/>
      <c r="BT2848" s="125"/>
      <c r="BU2848" s="125"/>
      <c r="BV2848" s="125"/>
      <c r="BW2848" s="125"/>
      <c r="BX2848" s="126"/>
      <c r="BY2848" s="126"/>
      <c r="BZ2848" s="126"/>
      <c r="CA2848" s="125"/>
      <c r="CB2848" s="125"/>
    </row>
    <row r="2849" spans="1:80" x14ac:dyDescent="0.3">
      <c r="A2849" s="65"/>
      <c r="B2849" s="70"/>
      <c r="C2849" s="70"/>
      <c r="D2849" s="71"/>
      <c r="E2849" s="71"/>
      <c r="F2849" s="71"/>
      <c r="G2849" s="70"/>
      <c r="H2849" s="70"/>
      <c r="I2849" s="70"/>
      <c r="J2849" s="70"/>
      <c r="K2849" s="70"/>
      <c r="L2849" s="70"/>
      <c r="M2849" s="70"/>
      <c r="N2849" s="194"/>
      <c r="O2849" s="80"/>
      <c r="P2849" s="75"/>
      <c r="Q2849" s="75"/>
      <c r="R2849" s="75"/>
      <c r="S2849" s="75"/>
      <c r="T2849" s="75"/>
      <c r="U2849" s="75"/>
      <c r="V2849" s="74"/>
      <c r="W2849" s="74"/>
      <c r="X2849" s="74"/>
      <c r="Y2849" s="73"/>
      <c r="Z2849" s="72"/>
      <c r="AA2849" s="65"/>
      <c r="AB2849" s="65"/>
      <c r="AC2849" s="128"/>
      <c r="AD2849" s="127"/>
      <c r="AE2849" s="126"/>
      <c r="AF2849" s="126"/>
      <c r="AG2849" s="126"/>
      <c r="AH2849" s="125"/>
      <c r="AI2849" s="125"/>
      <c r="AJ2849" s="125"/>
      <c r="AK2849" s="125"/>
      <c r="AL2849" s="125"/>
      <c r="AM2849" s="125"/>
      <c r="AN2849" s="125"/>
      <c r="AO2849" s="66"/>
      <c r="AP2849" s="125"/>
      <c r="AQ2849" s="125"/>
      <c r="AR2849" s="125"/>
      <c r="AS2849" s="125"/>
      <c r="AT2849" s="125"/>
      <c r="AU2849" s="125"/>
      <c r="AV2849" s="125"/>
      <c r="AW2849" s="126"/>
      <c r="AX2849" s="126"/>
      <c r="AY2849" s="126"/>
      <c r="AZ2849" s="125"/>
      <c r="BA2849" s="125"/>
      <c r="BB2849" s="65"/>
      <c r="BC2849" s="65"/>
      <c r="BD2849" s="128"/>
      <c r="BE2849" s="127"/>
      <c r="BF2849" s="126"/>
      <c r="BG2849" s="126"/>
      <c r="BH2849" s="126"/>
      <c r="BI2849" s="125"/>
      <c r="BJ2849" s="125"/>
      <c r="BK2849" s="125"/>
      <c r="BL2849" s="125"/>
      <c r="BM2849" s="125"/>
      <c r="BN2849" s="125"/>
      <c r="BO2849" s="129"/>
      <c r="BP2849" s="66"/>
      <c r="BQ2849" s="129"/>
      <c r="BR2849" s="125"/>
      <c r="BS2849" s="125"/>
      <c r="BT2849" s="125"/>
      <c r="BU2849" s="125"/>
      <c r="BV2849" s="125"/>
      <c r="BW2849" s="125"/>
      <c r="BX2849" s="126"/>
      <c r="BY2849" s="126"/>
      <c r="BZ2849" s="126"/>
      <c r="CA2849" s="125"/>
      <c r="CB2849" s="125"/>
    </row>
    <row r="2850" spans="1:80" x14ac:dyDescent="0.3">
      <c r="A2850" s="65"/>
      <c r="B2850" s="70"/>
      <c r="C2850" s="70"/>
      <c r="D2850" s="71"/>
      <c r="E2850" s="71"/>
      <c r="F2850" s="71"/>
      <c r="G2850" s="70"/>
      <c r="H2850" s="70"/>
      <c r="I2850" s="70"/>
      <c r="J2850" s="70"/>
      <c r="K2850" s="70"/>
      <c r="L2850" s="70"/>
      <c r="M2850" s="70"/>
      <c r="N2850" s="194"/>
      <c r="O2850" s="80"/>
      <c r="P2850" s="75"/>
      <c r="Q2850" s="75"/>
      <c r="R2850" s="75"/>
      <c r="S2850" s="75"/>
      <c r="T2850" s="75"/>
      <c r="U2850" s="75"/>
      <c r="V2850" s="74"/>
      <c r="W2850" s="74"/>
      <c r="X2850" s="74"/>
      <c r="Y2850" s="73"/>
      <c r="Z2850" s="72"/>
      <c r="AA2850" s="65"/>
      <c r="AB2850" s="65"/>
      <c r="AC2850" s="128"/>
      <c r="AD2850" s="127"/>
      <c r="AE2850" s="126"/>
      <c r="AF2850" s="126"/>
      <c r="AG2850" s="126"/>
      <c r="AH2850" s="125"/>
      <c r="AI2850" s="125"/>
      <c r="AJ2850" s="125"/>
      <c r="AK2850" s="125"/>
      <c r="AL2850" s="125"/>
      <c r="AM2850" s="125"/>
      <c r="AN2850" s="125"/>
      <c r="AO2850" s="66"/>
      <c r="AP2850" s="125"/>
      <c r="AQ2850" s="125"/>
      <c r="AR2850" s="125"/>
      <c r="AS2850" s="125"/>
      <c r="AT2850" s="125"/>
      <c r="AU2850" s="125"/>
      <c r="AV2850" s="125"/>
      <c r="AW2850" s="126"/>
      <c r="AX2850" s="126"/>
      <c r="AY2850" s="126"/>
      <c r="AZ2850" s="125"/>
      <c r="BA2850" s="125"/>
      <c r="BB2850" s="65"/>
      <c r="BC2850" s="65"/>
      <c r="BD2850" s="128"/>
      <c r="BE2850" s="127"/>
      <c r="BF2850" s="126"/>
      <c r="BG2850" s="126"/>
      <c r="BH2850" s="126"/>
      <c r="BI2850" s="125"/>
      <c r="BJ2850" s="125"/>
      <c r="BK2850" s="125"/>
      <c r="BL2850" s="125"/>
      <c r="BM2850" s="125"/>
      <c r="BN2850" s="125"/>
      <c r="BO2850" s="129"/>
      <c r="BP2850" s="66"/>
      <c r="BQ2850" s="129"/>
      <c r="BR2850" s="125"/>
      <c r="BS2850" s="125"/>
      <c r="BT2850" s="125"/>
      <c r="BU2850" s="125"/>
      <c r="BV2850" s="125"/>
      <c r="BW2850" s="125"/>
      <c r="BX2850" s="126"/>
      <c r="BY2850" s="126"/>
      <c r="BZ2850" s="126"/>
      <c r="CA2850" s="125"/>
      <c r="CB2850" s="125"/>
    </row>
    <row r="2851" spans="1:80" x14ac:dyDescent="0.3">
      <c r="A2851" s="65"/>
      <c r="B2851" s="70"/>
      <c r="C2851" s="70"/>
      <c r="D2851" s="71"/>
      <c r="E2851" s="71"/>
      <c r="F2851" s="71"/>
      <c r="G2851" s="70"/>
      <c r="H2851" s="70"/>
      <c r="I2851" s="70"/>
      <c r="J2851" s="70"/>
      <c r="K2851" s="70"/>
      <c r="L2851" s="70"/>
      <c r="M2851" s="70"/>
      <c r="N2851" s="194"/>
      <c r="O2851" s="80"/>
      <c r="P2851" s="75"/>
      <c r="Q2851" s="75"/>
      <c r="R2851" s="75"/>
      <c r="S2851" s="75"/>
      <c r="T2851" s="75"/>
      <c r="U2851" s="75"/>
      <c r="V2851" s="74"/>
      <c r="W2851" s="74"/>
      <c r="X2851" s="74"/>
      <c r="Y2851" s="73"/>
      <c r="Z2851" s="72"/>
      <c r="AA2851" s="65"/>
      <c r="AB2851" s="65"/>
      <c r="AC2851" s="128"/>
      <c r="AD2851" s="127"/>
      <c r="AE2851" s="126"/>
      <c r="AF2851" s="126"/>
      <c r="AG2851" s="126"/>
      <c r="AH2851" s="125"/>
      <c r="AI2851" s="125"/>
      <c r="AJ2851" s="125"/>
      <c r="AK2851" s="125"/>
      <c r="AL2851" s="125"/>
      <c r="AM2851" s="125"/>
      <c r="AN2851" s="125"/>
      <c r="AO2851" s="66"/>
      <c r="AP2851" s="125"/>
      <c r="AQ2851" s="125"/>
      <c r="AR2851" s="125"/>
      <c r="AS2851" s="125"/>
      <c r="AT2851" s="125"/>
      <c r="AU2851" s="125"/>
      <c r="AV2851" s="125"/>
      <c r="AW2851" s="126"/>
      <c r="AX2851" s="126"/>
      <c r="AY2851" s="126"/>
      <c r="AZ2851" s="125"/>
      <c r="BA2851" s="125"/>
      <c r="BB2851" s="65"/>
      <c r="BC2851" s="65"/>
      <c r="BD2851" s="128"/>
      <c r="BE2851" s="127"/>
      <c r="BF2851" s="126"/>
      <c r="BG2851" s="126"/>
      <c r="BH2851" s="126"/>
      <c r="BI2851" s="125"/>
      <c r="BJ2851" s="125"/>
      <c r="BK2851" s="125"/>
      <c r="BL2851" s="125"/>
      <c r="BM2851" s="125"/>
      <c r="BN2851" s="125"/>
      <c r="BO2851" s="129"/>
      <c r="BP2851" s="66"/>
      <c r="BQ2851" s="129"/>
      <c r="BR2851" s="125"/>
      <c r="BS2851" s="125"/>
      <c r="BT2851" s="125"/>
      <c r="BU2851" s="125"/>
      <c r="BV2851" s="125"/>
      <c r="BW2851" s="125"/>
      <c r="BX2851" s="126"/>
      <c r="BY2851" s="126"/>
      <c r="BZ2851" s="126"/>
      <c r="CA2851" s="125"/>
      <c r="CB2851" s="125"/>
    </row>
    <row r="2852" spans="1:80" x14ac:dyDescent="0.3">
      <c r="A2852" s="65"/>
      <c r="B2852" s="70"/>
      <c r="C2852" s="70"/>
      <c r="D2852" s="71"/>
      <c r="E2852" s="71"/>
      <c r="F2852" s="71"/>
      <c r="G2852" s="70"/>
      <c r="H2852" s="70"/>
      <c r="I2852" s="70"/>
      <c r="J2852" s="70"/>
      <c r="K2852" s="70"/>
      <c r="L2852" s="70"/>
      <c r="M2852" s="70"/>
      <c r="N2852" s="195"/>
      <c r="O2852" s="70"/>
      <c r="P2852" s="70"/>
      <c r="Q2852" s="70"/>
      <c r="R2852" s="70"/>
      <c r="S2852" s="70"/>
      <c r="T2852" s="70"/>
      <c r="U2852" s="70"/>
      <c r="V2852" s="71"/>
      <c r="W2852" s="71"/>
      <c r="X2852" s="71"/>
      <c r="Y2852" s="70"/>
      <c r="Z2852" s="70"/>
      <c r="AA2852" s="65"/>
      <c r="AB2852" s="65"/>
      <c r="AC2852" s="128"/>
      <c r="AD2852" s="127"/>
      <c r="AE2852" s="126"/>
      <c r="AF2852" s="126"/>
      <c r="AG2852" s="126"/>
      <c r="AH2852" s="125"/>
      <c r="AI2852" s="125"/>
      <c r="AJ2852" s="125"/>
      <c r="AK2852" s="125"/>
      <c r="AL2852" s="125"/>
      <c r="AM2852" s="125"/>
      <c r="AN2852" s="125"/>
      <c r="AO2852" s="66"/>
      <c r="AP2852" s="125"/>
      <c r="AQ2852" s="125"/>
      <c r="AR2852" s="125"/>
      <c r="AS2852" s="125"/>
      <c r="AT2852" s="125"/>
      <c r="AU2852" s="125"/>
      <c r="AV2852" s="125"/>
      <c r="AW2852" s="126"/>
      <c r="AX2852" s="126"/>
      <c r="AY2852" s="126"/>
      <c r="AZ2852" s="125"/>
      <c r="BA2852" s="125"/>
      <c r="BB2852" s="65"/>
      <c r="BC2852" s="65"/>
      <c r="BD2852" s="128"/>
      <c r="BE2852" s="127"/>
      <c r="BF2852" s="126"/>
      <c r="BG2852" s="126"/>
      <c r="BH2852" s="126"/>
      <c r="BI2852" s="125"/>
      <c r="BJ2852" s="125"/>
      <c r="BK2852" s="125"/>
      <c r="BL2852" s="125"/>
      <c r="BM2852" s="125"/>
      <c r="BN2852" s="125"/>
      <c r="BO2852" s="129"/>
      <c r="BP2852" s="66"/>
      <c r="BQ2852" s="129"/>
      <c r="BR2852" s="125"/>
      <c r="BS2852" s="125"/>
      <c r="BT2852" s="125"/>
      <c r="BU2852" s="125"/>
      <c r="BV2852" s="125"/>
      <c r="BW2852" s="125"/>
      <c r="BX2852" s="126"/>
      <c r="BY2852" s="126"/>
      <c r="BZ2852" s="126"/>
      <c r="CA2852" s="125"/>
      <c r="CB2852" s="125"/>
    </row>
    <row r="2853" spans="1:80" x14ac:dyDescent="0.3">
      <c r="A2853" s="65"/>
      <c r="B2853" s="72"/>
      <c r="C2853" s="73"/>
      <c r="D2853" s="74"/>
      <c r="E2853" s="74"/>
      <c r="F2853" s="74"/>
      <c r="G2853" s="75"/>
      <c r="H2853" s="75"/>
      <c r="I2853" s="75"/>
      <c r="J2853" s="75"/>
      <c r="K2853" s="75"/>
      <c r="L2853" s="75"/>
      <c r="M2853" s="80"/>
      <c r="N2853" s="194"/>
      <c r="O2853" s="70"/>
      <c r="P2853" s="70"/>
      <c r="Q2853" s="70"/>
      <c r="R2853" s="70"/>
      <c r="S2853" s="70"/>
      <c r="T2853" s="70"/>
      <c r="U2853" s="70"/>
      <c r="V2853" s="71"/>
      <c r="W2853" s="71"/>
      <c r="X2853" s="71"/>
      <c r="Y2853" s="70"/>
      <c r="Z2853" s="70"/>
      <c r="AA2853" s="65"/>
      <c r="AB2853" s="65"/>
      <c r="AC2853" s="128"/>
      <c r="AD2853" s="127"/>
      <c r="AE2853" s="126"/>
      <c r="AF2853" s="126"/>
      <c r="AG2853" s="126"/>
      <c r="AH2853" s="125"/>
      <c r="AI2853" s="125"/>
      <c r="AJ2853" s="125"/>
      <c r="AK2853" s="125"/>
      <c r="AL2853" s="125"/>
      <c r="AM2853" s="125"/>
      <c r="AN2853" s="125"/>
      <c r="AO2853" s="66"/>
      <c r="AP2853" s="125"/>
      <c r="AQ2853" s="125"/>
      <c r="AR2853" s="125"/>
      <c r="AS2853" s="125"/>
      <c r="AT2853" s="125"/>
      <c r="AU2853" s="125"/>
      <c r="AV2853" s="125"/>
      <c r="AW2853" s="126"/>
      <c r="AX2853" s="126"/>
      <c r="AY2853" s="126"/>
      <c r="AZ2853" s="125"/>
      <c r="BA2853" s="125"/>
      <c r="BB2853" s="65"/>
      <c r="BC2853" s="65"/>
      <c r="BD2853" s="128"/>
      <c r="BE2853" s="127"/>
      <c r="BF2853" s="126"/>
      <c r="BG2853" s="126"/>
      <c r="BH2853" s="126"/>
      <c r="BI2853" s="125"/>
      <c r="BJ2853" s="125"/>
      <c r="BK2853" s="125"/>
      <c r="BL2853" s="125"/>
      <c r="BM2853" s="125"/>
      <c r="BN2853" s="125"/>
      <c r="BO2853" s="129"/>
      <c r="BP2853" s="66"/>
      <c r="BQ2853" s="129"/>
      <c r="BR2853" s="125"/>
      <c r="BS2853" s="125"/>
      <c r="BT2853" s="125"/>
      <c r="BU2853" s="125"/>
      <c r="BV2853" s="125"/>
      <c r="BW2853" s="125"/>
      <c r="BX2853" s="126"/>
      <c r="BY2853" s="126"/>
      <c r="BZ2853" s="126"/>
      <c r="CA2853" s="125"/>
      <c r="CB2853" s="125"/>
    </row>
    <row r="2854" spans="1:80" x14ac:dyDescent="0.3">
      <c r="A2854" s="65"/>
      <c r="B2854" s="72"/>
      <c r="C2854" s="73"/>
      <c r="D2854" s="74"/>
      <c r="E2854" s="74"/>
      <c r="F2854" s="74"/>
      <c r="G2854" s="75"/>
      <c r="H2854" s="75"/>
      <c r="I2854" s="75"/>
      <c r="J2854" s="75"/>
      <c r="K2854" s="75"/>
      <c r="L2854" s="75"/>
      <c r="M2854" s="80"/>
      <c r="N2854" s="194"/>
      <c r="O2854" s="70"/>
      <c r="P2854" s="70"/>
      <c r="Q2854" s="70"/>
      <c r="R2854" s="70"/>
      <c r="S2854" s="70"/>
      <c r="T2854" s="70"/>
      <c r="U2854" s="70"/>
      <c r="V2854" s="71"/>
      <c r="W2854" s="71"/>
      <c r="X2854" s="71"/>
      <c r="Y2854" s="70"/>
      <c r="Z2854" s="70"/>
      <c r="AA2854" s="65"/>
      <c r="AB2854" s="65"/>
      <c r="AC2854" s="128"/>
      <c r="AD2854" s="127"/>
      <c r="AE2854" s="126"/>
      <c r="AF2854" s="126"/>
      <c r="AG2854" s="126"/>
      <c r="AH2854" s="125"/>
      <c r="AI2854" s="125"/>
      <c r="AJ2854" s="125"/>
      <c r="AK2854" s="125"/>
      <c r="AL2854" s="125"/>
      <c r="AM2854" s="125"/>
      <c r="AN2854" s="125"/>
      <c r="AO2854" s="66"/>
      <c r="AP2854" s="125"/>
      <c r="AQ2854" s="125"/>
      <c r="AR2854" s="125"/>
      <c r="AS2854" s="125"/>
      <c r="AT2854" s="125"/>
      <c r="AU2854" s="125"/>
      <c r="AV2854" s="125"/>
      <c r="AW2854" s="126"/>
      <c r="AX2854" s="126"/>
      <c r="AY2854" s="126"/>
      <c r="AZ2854" s="125"/>
      <c r="BA2854" s="125"/>
      <c r="BB2854" s="65"/>
      <c r="BC2854" s="65"/>
      <c r="BD2854" s="128"/>
      <c r="BE2854" s="127"/>
      <c r="BF2854" s="126"/>
      <c r="BG2854" s="126"/>
      <c r="BH2854" s="126"/>
      <c r="BI2854" s="125"/>
      <c r="BJ2854" s="125"/>
      <c r="BK2854" s="125"/>
      <c r="BL2854" s="125"/>
      <c r="BM2854" s="125"/>
      <c r="BN2854" s="125"/>
      <c r="BO2854" s="129"/>
      <c r="BP2854" s="66"/>
      <c r="BQ2854" s="129"/>
      <c r="BR2854" s="125"/>
      <c r="BS2854" s="125"/>
      <c r="BT2854" s="125"/>
      <c r="BU2854" s="125"/>
      <c r="BV2854" s="125"/>
      <c r="BW2854" s="125"/>
      <c r="BX2854" s="126"/>
      <c r="BY2854" s="126"/>
      <c r="BZ2854" s="126"/>
      <c r="CA2854" s="125"/>
      <c r="CB2854" s="125"/>
    </row>
    <row r="2855" spans="1:80" x14ac:dyDescent="0.3">
      <c r="A2855" s="65"/>
      <c r="B2855" s="72"/>
      <c r="C2855" s="73"/>
      <c r="D2855" s="74"/>
      <c r="E2855" s="74"/>
      <c r="F2855" s="74"/>
      <c r="G2855" s="75"/>
      <c r="H2855" s="75"/>
      <c r="I2855" s="75"/>
      <c r="J2855" s="75"/>
      <c r="K2855" s="75"/>
      <c r="L2855" s="75"/>
      <c r="M2855" s="80"/>
      <c r="N2855" s="194"/>
      <c r="O2855" s="70"/>
      <c r="P2855" s="70"/>
      <c r="Q2855" s="70"/>
      <c r="R2855" s="70"/>
      <c r="S2855" s="70"/>
      <c r="T2855" s="70"/>
      <c r="U2855" s="70"/>
      <c r="V2855" s="71"/>
      <c r="W2855" s="71"/>
      <c r="X2855" s="71"/>
      <c r="Y2855" s="70"/>
      <c r="Z2855" s="70"/>
      <c r="AA2855" s="65"/>
      <c r="AB2855" s="65"/>
      <c r="AC2855" s="128"/>
      <c r="AD2855" s="127"/>
      <c r="AE2855" s="126"/>
      <c r="AF2855" s="126"/>
      <c r="AG2855" s="126"/>
      <c r="AH2855" s="125"/>
      <c r="AI2855" s="125"/>
      <c r="AJ2855" s="125"/>
      <c r="AK2855" s="125"/>
      <c r="AL2855" s="125"/>
      <c r="AM2855" s="125"/>
      <c r="AN2855" s="125"/>
      <c r="AO2855" s="66"/>
      <c r="AP2855" s="125"/>
      <c r="AQ2855" s="125"/>
      <c r="AR2855" s="125"/>
      <c r="AS2855" s="125"/>
      <c r="AT2855" s="125"/>
      <c r="AU2855" s="125"/>
      <c r="AV2855" s="125"/>
      <c r="AW2855" s="126"/>
      <c r="AX2855" s="126"/>
      <c r="AY2855" s="126"/>
      <c r="AZ2855" s="125"/>
      <c r="BA2855" s="125"/>
      <c r="BB2855" s="65"/>
      <c r="BC2855" s="65"/>
      <c r="BD2855" s="128"/>
      <c r="BE2855" s="127"/>
      <c r="BF2855" s="126"/>
      <c r="BG2855" s="126"/>
      <c r="BH2855" s="126"/>
      <c r="BI2855" s="125"/>
      <c r="BJ2855" s="125"/>
      <c r="BK2855" s="125"/>
      <c r="BL2855" s="125"/>
      <c r="BM2855" s="125"/>
      <c r="BN2855" s="125"/>
      <c r="BO2855" s="129"/>
      <c r="BP2855" s="66"/>
      <c r="BQ2855" s="129"/>
      <c r="BR2855" s="125"/>
      <c r="BS2855" s="125"/>
      <c r="BT2855" s="125"/>
      <c r="BU2855" s="125"/>
      <c r="BV2855" s="125"/>
      <c r="BW2855" s="125"/>
      <c r="BX2855" s="126"/>
      <c r="BY2855" s="126"/>
      <c r="BZ2855" s="126"/>
      <c r="CA2855" s="125"/>
      <c r="CB2855" s="125"/>
    </row>
    <row r="2856" spans="1:80" x14ac:dyDescent="0.3">
      <c r="A2856" s="65"/>
      <c r="B2856" s="72"/>
      <c r="C2856" s="73"/>
      <c r="D2856" s="74"/>
      <c r="E2856" s="74"/>
      <c r="F2856" s="74"/>
      <c r="G2856" s="75"/>
      <c r="H2856" s="75"/>
      <c r="I2856" s="75"/>
      <c r="J2856" s="75"/>
      <c r="K2856" s="75"/>
      <c r="L2856" s="75"/>
      <c r="M2856" s="80"/>
      <c r="N2856" s="194"/>
      <c r="O2856" s="70"/>
      <c r="P2856" s="70"/>
      <c r="Q2856" s="70"/>
      <c r="R2856" s="70"/>
      <c r="S2856" s="70"/>
      <c r="T2856" s="70"/>
      <c r="U2856" s="70"/>
      <c r="V2856" s="71"/>
      <c r="W2856" s="71"/>
      <c r="X2856" s="71"/>
      <c r="Y2856" s="70"/>
      <c r="Z2856" s="70"/>
      <c r="AA2856" s="65"/>
      <c r="AB2856" s="65"/>
      <c r="AC2856" s="128"/>
      <c r="AD2856" s="127"/>
      <c r="AE2856" s="126"/>
      <c r="AF2856" s="126"/>
      <c r="AG2856" s="126"/>
      <c r="AH2856" s="125"/>
      <c r="AI2856" s="125"/>
      <c r="AJ2856" s="125"/>
      <c r="AK2856" s="125"/>
      <c r="AL2856" s="125"/>
      <c r="AM2856" s="125"/>
      <c r="AN2856" s="125"/>
      <c r="AO2856" s="66"/>
      <c r="AP2856" s="125"/>
      <c r="AQ2856" s="125"/>
      <c r="AR2856" s="125"/>
      <c r="AS2856" s="125"/>
      <c r="AT2856" s="125"/>
      <c r="AU2856" s="125"/>
      <c r="AV2856" s="125"/>
      <c r="AW2856" s="126"/>
      <c r="AX2856" s="126"/>
      <c r="AY2856" s="126"/>
      <c r="AZ2856" s="125"/>
      <c r="BA2856" s="125"/>
      <c r="BB2856" s="65"/>
      <c r="BC2856" s="65"/>
      <c r="BD2856" s="128"/>
      <c r="BE2856" s="127"/>
      <c r="BF2856" s="126"/>
      <c r="BG2856" s="126"/>
      <c r="BH2856" s="126"/>
      <c r="BI2856" s="125"/>
      <c r="BJ2856" s="125"/>
      <c r="BK2856" s="125"/>
      <c r="BL2856" s="125"/>
      <c r="BM2856" s="125"/>
      <c r="BN2856" s="125"/>
      <c r="BO2856" s="129"/>
      <c r="BP2856" s="66"/>
      <c r="BQ2856" s="129"/>
      <c r="BR2856" s="125"/>
      <c r="BS2856" s="125"/>
      <c r="BT2856" s="125"/>
      <c r="BU2856" s="125"/>
      <c r="BV2856" s="125"/>
      <c r="BW2856" s="125"/>
      <c r="BX2856" s="126"/>
      <c r="BY2856" s="126"/>
      <c r="BZ2856" s="126"/>
      <c r="CA2856" s="125"/>
      <c r="CB2856" s="125"/>
    </row>
    <row r="2857" spans="1:80" x14ac:dyDescent="0.3">
      <c r="A2857" s="65"/>
      <c r="B2857" s="72"/>
      <c r="C2857" s="73"/>
      <c r="D2857" s="74"/>
      <c r="E2857" s="74"/>
      <c r="F2857" s="74"/>
      <c r="G2857" s="75"/>
      <c r="H2857" s="75"/>
      <c r="I2857" s="75"/>
      <c r="J2857" s="75"/>
      <c r="K2857" s="75"/>
      <c r="L2857" s="75"/>
      <c r="M2857" s="80"/>
      <c r="N2857" s="194"/>
      <c r="O2857" s="70"/>
      <c r="P2857" s="70"/>
      <c r="Q2857" s="70"/>
      <c r="R2857" s="70"/>
      <c r="S2857" s="70"/>
      <c r="T2857" s="70"/>
      <c r="U2857" s="70"/>
      <c r="V2857" s="71"/>
      <c r="W2857" s="71"/>
      <c r="X2857" s="71"/>
      <c r="Y2857" s="70"/>
      <c r="Z2857" s="70"/>
      <c r="AA2857" s="65"/>
      <c r="AB2857" s="65"/>
      <c r="AC2857" s="128"/>
      <c r="AD2857" s="127"/>
      <c r="AE2857" s="126"/>
      <c r="AF2857" s="126"/>
      <c r="AG2857" s="126"/>
      <c r="AH2857" s="125"/>
      <c r="AI2857" s="125"/>
      <c r="AJ2857" s="125"/>
      <c r="AK2857" s="125"/>
      <c r="AL2857" s="125"/>
      <c r="AM2857" s="125"/>
      <c r="AN2857" s="125"/>
      <c r="AO2857" s="66"/>
      <c r="AP2857" s="125"/>
      <c r="AQ2857" s="125"/>
      <c r="AR2857" s="125"/>
      <c r="AS2857" s="125"/>
      <c r="AT2857" s="125"/>
      <c r="AU2857" s="125"/>
      <c r="AV2857" s="125"/>
      <c r="AW2857" s="126"/>
      <c r="AX2857" s="126"/>
      <c r="AY2857" s="126"/>
      <c r="AZ2857" s="125"/>
      <c r="BA2857" s="125"/>
      <c r="BB2857" s="65"/>
      <c r="BC2857" s="65"/>
      <c r="BD2857" s="128"/>
      <c r="BE2857" s="127"/>
      <c r="BF2857" s="126"/>
      <c r="BG2857" s="126"/>
      <c r="BH2857" s="126"/>
      <c r="BI2857" s="125"/>
      <c r="BJ2857" s="125"/>
      <c r="BK2857" s="125"/>
      <c r="BL2857" s="125"/>
      <c r="BM2857" s="125"/>
      <c r="BN2857" s="125"/>
      <c r="BO2857" s="129"/>
      <c r="BP2857" s="66"/>
      <c r="BQ2857" s="129"/>
      <c r="BR2857" s="125"/>
      <c r="BS2857" s="125"/>
      <c r="BT2857" s="125"/>
      <c r="BU2857" s="125"/>
      <c r="BV2857" s="125"/>
      <c r="BW2857" s="125"/>
      <c r="BX2857" s="126"/>
      <c r="BY2857" s="126"/>
      <c r="BZ2857" s="126"/>
      <c r="CA2857" s="125"/>
      <c r="CB2857" s="125"/>
    </row>
    <row r="2858" spans="1:80" x14ac:dyDescent="0.3">
      <c r="A2858" s="65"/>
      <c r="B2858" s="72"/>
      <c r="C2858" s="73"/>
      <c r="D2858" s="74"/>
      <c r="E2858" s="74"/>
      <c r="F2858" s="74"/>
      <c r="G2858" s="75"/>
      <c r="H2858" s="75"/>
      <c r="I2858" s="75"/>
      <c r="J2858" s="75"/>
      <c r="K2858" s="75"/>
      <c r="L2858" s="75"/>
      <c r="M2858" s="80"/>
      <c r="N2858" s="194"/>
      <c r="O2858" s="70"/>
      <c r="P2858" s="70"/>
      <c r="Q2858" s="70"/>
      <c r="R2858" s="70"/>
      <c r="S2858" s="70"/>
      <c r="T2858" s="70"/>
      <c r="U2858" s="70"/>
      <c r="V2858" s="71"/>
      <c r="W2858" s="71"/>
      <c r="X2858" s="71"/>
      <c r="Y2858" s="70"/>
      <c r="Z2858" s="70"/>
      <c r="AA2858" s="65"/>
      <c r="AB2858" s="65"/>
      <c r="AC2858" s="128"/>
      <c r="AD2858" s="127"/>
      <c r="AE2858" s="126"/>
      <c r="AF2858" s="126"/>
      <c r="AG2858" s="126"/>
      <c r="AH2858" s="125"/>
      <c r="AI2858" s="125"/>
      <c r="AJ2858" s="125"/>
      <c r="AK2858" s="125"/>
      <c r="AL2858" s="125"/>
      <c r="AM2858" s="125"/>
      <c r="AN2858" s="125"/>
      <c r="AO2858" s="66"/>
      <c r="AP2858" s="125"/>
      <c r="AQ2858" s="125"/>
      <c r="AR2858" s="125"/>
      <c r="AS2858" s="125"/>
      <c r="AT2858" s="125"/>
      <c r="AU2858" s="125"/>
      <c r="AV2858" s="125"/>
      <c r="AW2858" s="126"/>
      <c r="AX2858" s="126"/>
      <c r="AY2858" s="126"/>
      <c r="AZ2858" s="125"/>
      <c r="BA2858" s="125"/>
      <c r="BB2858" s="65"/>
      <c r="BC2858" s="65"/>
      <c r="BD2858" s="128"/>
      <c r="BE2858" s="127"/>
      <c r="BF2858" s="126"/>
      <c r="BG2858" s="126"/>
      <c r="BH2858" s="126"/>
      <c r="BI2858" s="125"/>
      <c r="BJ2858" s="125"/>
      <c r="BK2858" s="125"/>
      <c r="BL2858" s="125"/>
      <c r="BM2858" s="125"/>
      <c r="BN2858" s="125"/>
      <c r="BO2858" s="129"/>
      <c r="BP2858" s="66"/>
      <c r="BQ2858" s="129"/>
      <c r="BR2858" s="125"/>
      <c r="BS2858" s="125"/>
      <c r="BT2858" s="125"/>
      <c r="BU2858" s="125"/>
      <c r="BV2858" s="125"/>
      <c r="BW2858" s="125"/>
      <c r="BX2858" s="126"/>
      <c r="BY2858" s="126"/>
      <c r="BZ2858" s="126"/>
      <c r="CA2858" s="125"/>
      <c r="CB2858" s="125"/>
    </row>
    <row r="2859" spans="1:80" x14ac:dyDescent="0.3">
      <c r="A2859" s="65"/>
      <c r="B2859" s="72"/>
      <c r="C2859" s="73"/>
      <c r="D2859" s="74"/>
      <c r="E2859" s="74"/>
      <c r="F2859" s="74"/>
      <c r="G2859" s="75"/>
      <c r="H2859" s="75"/>
      <c r="I2859" s="75"/>
      <c r="J2859" s="75"/>
      <c r="K2859" s="75"/>
      <c r="L2859" s="75"/>
      <c r="M2859" s="80"/>
      <c r="N2859" s="194"/>
      <c r="O2859" s="70"/>
      <c r="P2859" s="70"/>
      <c r="Q2859" s="70"/>
      <c r="R2859" s="70"/>
      <c r="S2859" s="70"/>
      <c r="T2859" s="70"/>
      <c r="U2859" s="70"/>
      <c r="V2859" s="71"/>
      <c r="W2859" s="71"/>
      <c r="X2859" s="71"/>
      <c r="Y2859" s="70"/>
      <c r="Z2859" s="70"/>
      <c r="AA2859" s="65"/>
      <c r="AB2859" s="65"/>
      <c r="AC2859" s="128"/>
      <c r="AD2859" s="127"/>
      <c r="AE2859" s="126"/>
      <c r="AF2859" s="126"/>
      <c r="AG2859" s="126"/>
      <c r="AH2859" s="125"/>
      <c r="AI2859" s="125"/>
      <c r="AJ2859" s="125"/>
      <c r="AK2859" s="125"/>
      <c r="AL2859" s="125"/>
      <c r="AM2859" s="125"/>
      <c r="AN2859" s="125"/>
      <c r="AO2859" s="66"/>
      <c r="AP2859" s="125"/>
      <c r="AQ2859" s="125"/>
      <c r="AR2859" s="125"/>
      <c r="AS2859" s="125"/>
      <c r="AT2859" s="125"/>
      <c r="AU2859" s="125"/>
      <c r="AV2859" s="125"/>
      <c r="AW2859" s="126"/>
      <c r="AX2859" s="126"/>
      <c r="AY2859" s="126"/>
      <c r="AZ2859" s="125"/>
      <c r="BA2859" s="125"/>
      <c r="BB2859" s="65"/>
      <c r="BC2859" s="65"/>
      <c r="BD2859" s="128"/>
      <c r="BE2859" s="127"/>
      <c r="BF2859" s="126"/>
      <c r="BG2859" s="126"/>
      <c r="BH2859" s="126"/>
      <c r="BI2859" s="125"/>
      <c r="BJ2859" s="125"/>
      <c r="BK2859" s="125"/>
      <c r="BL2859" s="125"/>
      <c r="BM2859" s="125"/>
      <c r="BN2859" s="125"/>
      <c r="BO2859" s="129"/>
      <c r="BP2859" s="66"/>
      <c r="BQ2859" s="129"/>
      <c r="BR2859" s="125"/>
      <c r="BS2859" s="125"/>
      <c r="BT2859" s="125"/>
      <c r="BU2859" s="125"/>
      <c r="BV2859" s="125"/>
      <c r="BW2859" s="125"/>
      <c r="BX2859" s="126"/>
      <c r="BY2859" s="126"/>
      <c r="BZ2859" s="126"/>
      <c r="CA2859" s="125"/>
      <c r="CB2859" s="125"/>
    </row>
    <row r="2860" spans="1:80" x14ac:dyDescent="0.3">
      <c r="A2860" s="65"/>
      <c r="B2860" s="72"/>
      <c r="C2860" s="73"/>
      <c r="D2860" s="74"/>
      <c r="E2860" s="74"/>
      <c r="F2860" s="74"/>
      <c r="G2860" s="75"/>
      <c r="H2860" s="75"/>
      <c r="I2860" s="75"/>
      <c r="J2860" s="75"/>
      <c r="K2860" s="75"/>
      <c r="L2860" s="75"/>
      <c r="M2860" s="80"/>
      <c r="N2860" s="194"/>
      <c r="O2860" s="70"/>
      <c r="P2860" s="70"/>
      <c r="Q2860" s="70"/>
      <c r="R2860" s="70"/>
      <c r="S2860" s="70"/>
      <c r="T2860" s="70"/>
      <c r="U2860" s="70"/>
      <c r="V2860" s="71"/>
      <c r="W2860" s="71"/>
      <c r="X2860" s="71"/>
      <c r="Y2860" s="70"/>
      <c r="Z2860" s="70"/>
      <c r="AA2860" s="65"/>
      <c r="AB2860" s="65"/>
      <c r="AC2860" s="128"/>
      <c r="AD2860" s="127"/>
      <c r="AE2860" s="126"/>
      <c r="AF2860" s="126"/>
      <c r="AG2860" s="126"/>
      <c r="AH2860" s="125"/>
      <c r="AI2860" s="125"/>
      <c r="AJ2860" s="125"/>
      <c r="AK2860" s="125"/>
      <c r="AL2860" s="125"/>
      <c r="AM2860" s="125"/>
      <c r="AN2860" s="125"/>
      <c r="AO2860" s="66"/>
      <c r="AP2860" s="125"/>
      <c r="AQ2860" s="125"/>
      <c r="AR2860" s="125"/>
      <c r="AS2860" s="125"/>
      <c r="AT2860" s="125"/>
      <c r="AU2860" s="125"/>
      <c r="AV2860" s="125"/>
      <c r="AW2860" s="126"/>
      <c r="AX2860" s="126"/>
      <c r="AY2860" s="126"/>
      <c r="AZ2860" s="125"/>
      <c r="BA2860" s="125"/>
      <c r="BB2860" s="65"/>
      <c r="BC2860" s="65"/>
      <c r="BD2860" s="128"/>
      <c r="BE2860" s="127"/>
      <c r="BF2860" s="126"/>
      <c r="BG2860" s="126"/>
      <c r="BH2860" s="126"/>
      <c r="BI2860" s="125"/>
      <c r="BJ2860" s="125"/>
      <c r="BK2860" s="125"/>
      <c r="BL2860" s="125"/>
      <c r="BM2860" s="125"/>
      <c r="BN2860" s="125"/>
      <c r="BO2860" s="129"/>
      <c r="BP2860" s="66"/>
      <c r="BQ2860" s="129"/>
      <c r="BR2860" s="125"/>
      <c r="BS2860" s="125"/>
      <c r="BT2860" s="125"/>
      <c r="BU2860" s="125"/>
      <c r="BV2860" s="125"/>
      <c r="BW2860" s="125"/>
      <c r="BX2860" s="126"/>
      <c r="BY2860" s="126"/>
      <c r="BZ2860" s="126"/>
      <c r="CA2860" s="125"/>
      <c r="CB2860" s="125"/>
    </row>
    <row r="2861" spans="1:80" x14ac:dyDescent="0.3">
      <c r="A2861" s="65"/>
      <c r="B2861" s="72"/>
      <c r="C2861" s="73"/>
      <c r="D2861" s="74"/>
      <c r="E2861" s="74"/>
      <c r="F2861" s="74"/>
      <c r="G2861" s="75"/>
      <c r="H2861" s="75"/>
      <c r="I2861" s="75"/>
      <c r="J2861" s="75"/>
      <c r="K2861" s="75"/>
      <c r="L2861" s="75"/>
      <c r="M2861" s="80"/>
      <c r="N2861" s="194"/>
      <c r="O2861" s="70"/>
      <c r="P2861" s="70"/>
      <c r="Q2861" s="70"/>
      <c r="R2861" s="70"/>
      <c r="S2861" s="70"/>
      <c r="T2861" s="70"/>
      <c r="U2861" s="70"/>
      <c r="V2861" s="71"/>
      <c r="W2861" s="71"/>
      <c r="X2861" s="71"/>
      <c r="Y2861" s="70"/>
      <c r="Z2861" s="70"/>
      <c r="AA2861" s="65"/>
      <c r="AB2861" s="65"/>
      <c r="AC2861" s="128"/>
      <c r="AD2861" s="127"/>
      <c r="AE2861" s="126"/>
      <c r="AF2861" s="126"/>
      <c r="AG2861" s="126"/>
      <c r="AH2861" s="125"/>
      <c r="AI2861" s="125"/>
      <c r="AJ2861" s="125"/>
      <c r="AK2861" s="125"/>
      <c r="AL2861" s="125"/>
      <c r="AM2861" s="125"/>
      <c r="AN2861" s="125"/>
      <c r="AO2861" s="66"/>
      <c r="AP2861" s="125"/>
      <c r="AQ2861" s="125"/>
      <c r="AR2861" s="125"/>
      <c r="AS2861" s="125"/>
      <c r="AT2861" s="125"/>
      <c r="AU2861" s="125"/>
      <c r="AV2861" s="125"/>
      <c r="AW2861" s="126"/>
      <c r="AX2861" s="126"/>
      <c r="AY2861" s="126"/>
      <c r="AZ2861" s="125"/>
      <c r="BA2861" s="125"/>
      <c r="BB2861" s="65"/>
      <c r="BC2861" s="65"/>
      <c r="BD2861" s="128"/>
      <c r="BE2861" s="127"/>
      <c r="BF2861" s="126"/>
      <c r="BG2861" s="126"/>
      <c r="BH2861" s="126"/>
      <c r="BI2861" s="125"/>
      <c r="BJ2861" s="125"/>
      <c r="BK2861" s="125"/>
      <c r="BL2861" s="125"/>
      <c r="BM2861" s="125"/>
      <c r="BN2861" s="125"/>
      <c r="BO2861" s="129"/>
      <c r="BP2861" s="66"/>
      <c r="BQ2861" s="129"/>
      <c r="BR2861" s="125"/>
      <c r="BS2861" s="125"/>
      <c r="BT2861" s="125"/>
      <c r="BU2861" s="125"/>
      <c r="BV2861" s="125"/>
      <c r="BW2861" s="125"/>
      <c r="BX2861" s="126"/>
      <c r="BY2861" s="126"/>
      <c r="BZ2861" s="126"/>
      <c r="CA2861" s="125"/>
      <c r="CB2861" s="125"/>
    </row>
    <row r="2862" spans="1:80" x14ac:dyDescent="0.3">
      <c r="A2862" s="65"/>
      <c r="B2862" s="72"/>
      <c r="C2862" s="73"/>
      <c r="D2862" s="74"/>
      <c r="E2862" s="74"/>
      <c r="F2862" s="74"/>
      <c r="G2862" s="75"/>
      <c r="H2862" s="75"/>
      <c r="I2862" s="75"/>
      <c r="J2862" s="75"/>
      <c r="K2862" s="75"/>
      <c r="L2862" s="75"/>
      <c r="M2862" s="80"/>
      <c r="N2862" s="194"/>
      <c r="O2862" s="70"/>
      <c r="P2862" s="70"/>
      <c r="Q2862" s="70"/>
      <c r="R2862" s="70"/>
      <c r="S2862" s="70"/>
      <c r="T2862" s="70"/>
      <c r="U2862" s="70"/>
      <c r="V2862" s="71"/>
      <c r="W2862" s="71"/>
      <c r="X2862" s="71"/>
      <c r="Y2862" s="70"/>
      <c r="Z2862" s="70"/>
      <c r="AA2862" s="65"/>
      <c r="AB2862" s="65"/>
      <c r="AC2862" s="128"/>
      <c r="AD2862" s="127"/>
      <c r="AE2862" s="126"/>
      <c r="AF2862" s="126"/>
      <c r="AG2862" s="126"/>
      <c r="AH2862" s="125"/>
      <c r="AI2862" s="125"/>
      <c r="AJ2862" s="125"/>
      <c r="AK2862" s="125"/>
      <c r="AL2862" s="125"/>
      <c r="AM2862" s="125"/>
      <c r="AN2862" s="125"/>
      <c r="AO2862" s="66"/>
      <c r="AP2862" s="125"/>
      <c r="AQ2862" s="125"/>
      <c r="AR2862" s="125"/>
      <c r="AS2862" s="125"/>
      <c r="AT2862" s="125"/>
      <c r="AU2862" s="125"/>
      <c r="AV2862" s="125"/>
      <c r="AW2862" s="126"/>
      <c r="AX2862" s="126"/>
      <c r="AY2862" s="126"/>
      <c r="AZ2862" s="125"/>
      <c r="BA2862" s="125"/>
      <c r="BB2862" s="65"/>
      <c r="BC2862" s="65"/>
      <c r="BD2862" s="128"/>
      <c r="BE2862" s="127"/>
      <c r="BF2862" s="126"/>
      <c r="BG2862" s="126"/>
      <c r="BH2862" s="126"/>
      <c r="BI2862" s="125"/>
      <c r="BJ2862" s="125"/>
      <c r="BK2862" s="125"/>
      <c r="BL2862" s="125"/>
      <c r="BM2862" s="125"/>
      <c r="BN2862" s="125"/>
      <c r="BO2862" s="129"/>
      <c r="BP2862" s="66"/>
      <c r="BQ2862" s="129"/>
      <c r="BR2862" s="125"/>
      <c r="BS2862" s="125"/>
      <c r="BT2862" s="125"/>
      <c r="BU2862" s="125"/>
      <c r="BV2862" s="125"/>
      <c r="BW2862" s="125"/>
      <c r="BX2862" s="126"/>
      <c r="BY2862" s="126"/>
      <c r="BZ2862" s="126"/>
      <c r="CA2862" s="125"/>
      <c r="CB2862" s="125"/>
    </row>
    <row r="2863" spans="1:80" x14ac:dyDescent="0.3">
      <c r="A2863" s="65"/>
      <c r="B2863" s="72"/>
      <c r="C2863" s="73"/>
      <c r="D2863" s="74"/>
      <c r="E2863" s="74"/>
      <c r="F2863" s="74"/>
      <c r="G2863" s="75"/>
      <c r="H2863" s="75"/>
      <c r="I2863" s="75"/>
      <c r="J2863" s="75"/>
      <c r="K2863" s="75"/>
      <c r="L2863" s="75"/>
      <c r="M2863" s="80"/>
      <c r="N2863" s="194"/>
      <c r="O2863" s="70"/>
      <c r="P2863" s="70"/>
      <c r="Q2863" s="70"/>
      <c r="R2863" s="70"/>
      <c r="S2863" s="70"/>
      <c r="T2863" s="70"/>
      <c r="U2863" s="70"/>
      <c r="V2863" s="71"/>
      <c r="W2863" s="71"/>
      <c r="X2863" s="71"/>
      <c r="Y2863" s="70"/>
      <c r="Z2863" s="70"/>
      <c r="AA2863" s="65"/>
      <c r="AB2863" s="65"/>
      <c r="AC2863" s="128"/>
      <c r="AD2863" s="127"/>
      <c r="AE2863" s="126"/>
      <c r="AF2863" s="126"/>
      <c r="AG2863" s="126"/>
      <c r="AH2863" s="125"/>
      <c r="AI2863" s="125"/>
      <c r="AJ2863" s="125"/>
      <c r="AK2863" s="125"/>
      <c r="AL2863" s="125"/>
      <c r="AM2863" s="125"/>
      <c r="AN2863" s="125"/>
      <c r="AO2863" s="66"/>
      <c r="AP2863" s="125"/>
      <c r="AQ2863" s="125"/>
      <c r="AR2863" s="125"/>
      <c r="AS2863" s="125"/>
      <c r="AT2863" s="125"/>
      <c r="AU2863" s="125"/>
      <c r="AV2863" s="125"/>
      <c r="AW2863" s="126"/>
      <c r="AX2863" s="126"/>
      <c r="AY2863" s="126"/>
      <c r="AZ2863" s="125"/>
      <c r="BA2863" s="125"/>
      <c r="BB2863" s="65"/>
      <c r="BC2863" s="65"/>
      <c r="BD2863" s="128"/>
      <c r="BE2863" s="127"/>
      <c r="BF2863" s="126"/>
      <c r="BG2863" s="126"/>
      <c r="BH2863" s="126"/>
      <c r="BI2863" s="125"/>
      <c r="BJ2863" s="125"/>
      <c r="BK2863" s="125"/>
      <c r="BL2863" s="125"/>
      <c r="BM2863" s="125"/>
      <c r="BN2863" s="125"/>
      <c r="BO2863" s="129"/>
      <c r="BP2863" s="66"/>
      <c r="BQ2863" s="129"/>
      <c r="BR2863" s="125"/>
      <c r="BS2863" s="125"/>
      <c r="BT2863" s="125"/>
      <c r="BU2863" s="125"/>
      <c r="BV2863" s="125"/>
      <c r="BW2863" s="125"/>
      <c r="BX2863" s="126"/>
      <c r="BY2863" s="126"/>
      <c r="BZ2863" s="126"/>
      <c r="CA2863" s="125"/>
      <c r="CB2863" s="125"/>
    </row>
    <row r="2864" spans="1:80" x14ac:dyDescent="0.3">
      <c r="A2864" s="65"/>
      <c r="B2864" s="72"/>
      <c r="C2864" s="73"/>
      <c r="D2864" s="74"/>
      <c r="E2864" s="74"/>
      <c r="F2864" s="74"/>
      <c r="G2864" s="75"/>
      <c r="H2864" s="75"/>
      <c r="I2864" s="75"/>
      <c r="J2864" s="75"/>
      <c r="K2864" s="75"/>
      <c r="L2864" s="75"/>
      <c r="M2864" s="80"/>
      <c r="N2864" s="194"/>
      <c r="O2864" s="70"/>
      <c r="P2864" s="70"/>
      <c r="Q2864" s="70"/>
      <c r="R2864" s="70"/>
      <c r="S2864" s="70"/>
      <c r="T2864" s="70"/>
      <c r="U2864" s="70"/>
      <c r="V2864" s="71"/>
      <c r="W2864" s="71"/>
      <c r="X2864" s="71"/>
      <c r="Y2864" s="70"/>
      <c r="Z2864" s="70"/>
      <c r="AA2864" s="65"/>
      <c r="AB2864" s="65"/>
      <c r="AC2864" s="65"/>
      <c r="AD2864" s="65"/>
      <c r="AE2864" s="65"/>
      <c r="AF2864" s="65"/>
      <c r="AG2864" s="65"/>
      <c r="AH2864" s="65"/>
      <c r="AI2864" s="65"/>
      <c r="AJ2864" s="65"/>
      <c r="AK2864" s="65"/>
      <c r="AL2864" s="65"/>
      <c r="AM2864" s="65"/>
      <c r="AN2864" s="125"/>
      <c r="AO2864" s="66"/>
      <c r="AP2864" s="125"/>
      <c r="AQ2864" s="65"/>
      <c r="AR2864" s="65"/>
      <c r="AS2864" s="65"/>
      <c r="AT2864" s="65"/>
      <c r="AU2864" s="65"/>
      <c r="AV2864" s="65"/>
      <c r="AW2864" s="65"/>
      <c r="AX2864" s="65"/>
      <c r="AY2864" s="65"/>
      <c r="AZ2864" s="65"/>
      <c r="BA2864" s="65"/>
      <c r="BB2864" s="65"/>
      <c r="BC2864" s="65"/>
      <c r="BD2864" s="65"/>
      <c r="BE2864" s="65"/>
      <c r="BF2864" s="65"/>
      <c r="BG2864" s="65"/>
      <c r="BH2864" s="65"/>
      <c r="BI2864" s="65"/>
      <c r="BJ2864" s="65"/>
      <c r="BK2864" s="65"/>
      <c r="BL2864" s="65"/>
      <c r="BM2864" s="65"/>
      <c r="BN2864" s="65"/>
      <c r="BO2864" s="65"/>
      <c r="BP2864" s="66"/>
      <c r="BQ2864" s="65"/>
      <c r="BR2864" s="65"/>
      <c r="BS2864" s="65"/>
      <c r="BT2864" s="65"/>
      <c r="BU2864" s="65"/>
      <c r="BV2864" s="65"/>
      <c r="BW2864" s="65"/>
      <c r="BX2864" s="65"/>
      <c r="BY2864" s="65"/>
      <c r="BZ2864" s="65"/>
      <c r="CA2864" s="65"/>
      <c r="CB2864" s="65"/>
    </row>
    <row r="2865" spans="1:80" x14ac:dyDescent="0.3">
      <c r="A2865" s="65"/>
      <c r="B2865" s="72"/>
      <c r="C2865" s="73"/>
      <c r="D2865" s="74"/>
      <c r="E2865" s="74"/>
      <c r="F2865" s="74"/>
      <c r="G2865" s="75"/>
      <c r="H2865" s="75"/>
      <c r="I2865" s="75"/>
      <c r="J2865" s="75"/>
      <c r="K2865" s="75"/>
      <c r="L2865" s="75"/>
      <c r="M2865" s="80"/>
      <c r="N2865" s="194"/>
      <c r="O2865" s="70"/>
      <c r="P2865" s="70"/>
      <c r="Q2865" s="70"/>
      <c r="R2865" s="70"/>
      <c r="S2865" s="70"/>
      <c r="T2865" s="70"/>
      <c r="U2865" s="70"/>
      <c r="V2865" s="71"/>
      <c r="W2865" s="71"/>
      <c r="X2865" s="71"/>
      <c r="Y2865" s="70"/>
      <c r="Z2865" s="70"/>
      <c r="AA2865" s="65"/>
      <c r="AB2865" s="65"/>
      <c r="AC2865" s="82"/>
      <c r="AD2865" s="82"/>
      <c r="AE2865" s="82"/>
      <c r="AF2865" s="82"/>
      <c r="AG2865" s="82"/>
      <c r="AH2865" s="82"/>
      <c r="AI2865" s="82"/>
      <c r="AJ2865" s="82"/>
      <c r="AK2865" s="82"/>
      <c r="AL2865" s="82"/>
      <c r="AM2865" s="82"/>
      <c r="AN2865" s="114"/>
      <c r="AO2865" s="82"/>
      <c r="AP2865" s="114"/>
      <c r="AQ2865" s="82"/>
      <c r="AR2865" s="82"/>
      <c r="AS2865" s="82"/>
      <c r="AT2865" s="82"/>
      <c r="AU2865" s="82"/>
      <c r="AV2865" s="82"/>
      <c r="AW2865" s="82"/>
      <c r="AX2865" s="82"/>
      <c r="AY2865" s="82"/>
      <c r="AZ2865" s="82"/>
      <c r="BA2865" s="82"/>
      <c r="BB2865" s="65"/>
      <c r="BC2865" s="65"/>
      <c r="BD2865" s="82"/>
      <c r="BE2865" s="82"/>
      <c r="BF2865" s="82"/>
      <c r="BG2865" s="82"/>
      <c r="BH2865" s="82"/>
      <c r="BI2865" s="82"/>
      <c r="BJ2865" s="82"/>
      <c r="BK2865" s="82"/>
      <c r="BL2865" s="82"/>
      <c r="BM2865" s="82"/>
      <c r="BN2865" s="82"/>
      <c r="BO2865" s="82"/>
      <c r="BP2865" s="82"/>
      <c r="BQ2865" s="82"/>
      <c r="BR2865" s="82"/>
      <c r="BS2865" s="82"/>
      <c r="BT2865" s="82"/>
      <c r="BU2865" s="82"/>
      <c r="BV2865" s="82"/>
      <c r="BW2865" s="82"/>
      <c r="BX2865" s="82"/>
      <c r="BY2865" s="82"/>
      <c r="BZ2865" s="82"/>
      <c r="CA2865" s="82"/>
      <c r="CB2865" s="82"/>
    </row>
    <row r="2866" spans="1:80" x14ac:dyDescent="0.3">
      <c r="A2866" s="65"/>
      <c r="B2866" s="72"/>
      <c r="C2866" s="73"/>
      <c r="D2866" s="74"/>
      <c r="E2866" s="74"/>
      <c r="F2866" s="74"/>
      <c r="G2866" s="75"/>
      <c r="H2866" s="75"/>
      <c r="I2866" s="75"/>
      <c r="J2866" s="75"/>
      <c r="K2866" s="75"/>
      <c r="L2866" s="75"/>
      <c r="M2866" s="80"/>
      <c r="N2866" s="194"/>
      <c r="O2866" s="70"/>
      <c r="P2866" s="70"/>
      <c r="Q2866" s="70"/>
      <c r="R2866" s="70"/>
      <c r="S2866" s="70"/>
      <c r="T2866" s="70"/>
      <c r="U2866" s="70"/>
      <c r="V2866" s="71"/>
      <c r="W2866" s="71"/>
      <c r="X2866" s="71"/>
      <c r="Y2866" s="70"/>
      <c r="Z2866" s="70"/>
      <c r="AA2866" s="65"/>
      <c r="AB2866" s="65"/>
      <c r="AC2866" s="65"/>
      <c r="AD2866" s="65"/>
      <c r="AE2866" s="130"/>
      <c r="AF2866" s="130"/>
      <c r="AG2866" s="130"/>
      <c r="AH2866" s="131"/>
      <c r="AI2866" s="131"/>
      <c r="AJ2866" s="131"/>
      <c r="AK2866" s="131"/>
      <c r="AL2866" s="131"/>
      <c r="AM2866" s="131"/>
      <c r="AN2866" s="125"/>
      <c r="AO2866" s="82"/>
      <c r="AP2866" s="125"/>
      <c r="AQ2866" s="131"/>
      <c r="AR2866" s="131"/>
      <c r="AS2866" s="131"/>
      <c r="AT2866" s="131"/>
      <c r="AU2866" s="131"/>
      <c r="AV2866" s="131"/>
      <c r="AW2866" s="130"/>
      <c r="AX2866" s="130"/>
      <c r="AY2866" s="130"/>
      <c r="AZ2866" s="65"/>
      <c r="BA2866" s="65"/>
      <c r="BB2866" s="65"/>
      <c r="BC2866" s="65"/>
      <c r="BD2866" s="65"/>
      <c r="BE2866" s="65"/>
      <c r="BF2866" s="130"/>
      <c r="BG2866" s="130"/>
      <c r="BH2866" s="130"/>
      <c r="BI2866" s="131"/>
      <c r="BJ2866" s="131"/>
      <c r="BK2866" s="131"/>
      <c r="BL2866" s="131"/>
      <c r="BM2866" s="131"/>
      <c r="BN2866" s="131"/>
      <c r="BO2866" s="132"/>
      <c r="BP2866" s="82"/>
      <c r="BQ2866" s="132"/>
      <c r="BR2866" s="131"/>
      <c r="BS2866" s="131"/>
      <c r="BT2866" s="131"/>
      <c r="BU2866" s="131"/>
      <c r="BV2866" s="131"/>
      <c r="BW2866" s="131"/>
      <c r="BX2866" s="130"/>
      <c r="BY2866" s="130"/>
      <c r="BZ2866" s="130"/>
      <c r="CA2866" s="65"/>
      <c r="CB2866" s="65"/>
    </row>
    <row r="2867" spans="1:80" x14ac:dyDescent="0.3">
      <c r="A2867" s="65"/>
      <c r="B2867" s="72"/>
      <c r="C2867" s="73"/>
      <c r="D2867" s="74"/>
      <c r="E2867" s="74"/>
      <c r="F2867" s="74"/>
      <c r="G2867" s="75"/>
      <c r="H2867" s="75"/>
      <c r="I2867" s="75"/>
      <c r="J2867" s="75"/>
      <c r="K2867" s="75"/>
      <c r="L2867" s="75"/>
      <c r="M2867" s="80"/>
      <c r="N2867" s="194"/>
      <c r="O2867" s="70"/>
      <c r="P2867" s="70"/>
      <c r="Q2867" s="70"/>
      <c r="R2867" s="70"/>
      <c r="S2867" s="70"/>
      <c r="T2867" s="70"/>
      <c r="U2867" s="70"/>
      <c r="V2867" s="71"/>
      <c r="W2867" s="71"/>
      <c r="X2867" s="71"/>
      <c r="Y2867" s="70"/>
      <c r="Z2867" s="70"/>
      <c r="AA2867" s="65"/>
      <c r="AB2867" s="65"/>
      <c r="AC2867" s="128"/>
      <c r="AD2867" s="128"/>
      <c r="AE2867" s="130"/>
      <c r="AF2867" s="130"/>
      <c r="AG2867" s="130"/>
      <c r="AH2867" s="125"/>
      <c r="AI2867" s="125"/>
      <c r="AJ2867" s="125"/>
      <c r="AK2867" s="125"/>
      <c r="AL2867" s="125"/>
      <c r="AM2867" s="125"/>
      <c r="AN2867" s="125"/>
      <c r="AO2867" s="66"/>
      <c r="AP2867" s="125"/>
      <c r="AQ2867" s="125"/>
      <c r="AR2867" s="125"/>
      <c r="AS2867" s="125"/>
      <c r="AT2867" s="125"/>
      <c r="AU2867" s="125"/>
      <c r="AV2867" s="125"/>
      <c r="AW2867" s="130"/>
      <c r="AX2867" s="130"/>
      <c r="AY2867" s="130"/>
      <c r="AZ2867" s="128"/>
      <c r="BA2867" s="128"/>
      <c r="BB2867" s="65"/>
      <c r="BC2867" s="65"/>
      <c r="BD2867" s="128"/>
      <c r="BE2867" s="128"/>
      <c r="BF2867" s="130"/>
      <c r="BG2867" s="130"/>
      <c r="BH2867" s="130"/>
      <c r="BI2867" s="125"/>
      <c r="BJ2867" s="125"/>
      <c r="BK2867" s="125"/>
      <c r="BL2867" s="125"/>
      <c r="BM2867" s="125"/>
      <c r="BN2867" s="125"/>
      <c r="BO2867" s="133"/>
      <c r="BP2867" s="66"/>
      <c r="BQ2867" s="132"/>
      <c r="BR2867" s="125"/>
      <c r="BS2867" s="125"/>
      <c r="BT2867" s="125"/>
      <c r="BU2867" s="125"/>
      <c r="BV2867" s="125"/>
      <c r="BW2867" s="125"/>
      <c r="BX2867" s="130"/>
      <c r="BY2867" s="130"/>
      <c r="BZ2867" s="130"/>
      <c r="CA2867" s="128"/>
      <c r="CB2867" s="128"/>
    </row>
    <row r="2868" spans="1:80" x14ac:dyDescent="0.3">
      <c r="A2868" s="65"/>
      <c r="B2868" s="65"/>
      <c r="C2868" s="65"/>
      <c r="D2868" s="65"/>
      <c r="E2868" s="65"/>
      <c r="F2868" s="65"/>
      <c r="G2868" s="65"/>
      <c r="H2868" s="65"/>
      <c r="I2868" s="65"/>
      <c r="J2868" s="65"/>
      <c r="K2868" s="65"/>
      <c r="L2868" s="65"/>
      <c r="M2868" s="99"/>
      <c r="N2868" s="66"/>
      <c r="O2868" s="99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</row>
    <row r="2869" spans="1:80" x14ac:dyDescent="0.3">
      <c r="A2869" s="65"/>
      <c r="B2869" s="68"/>
      <c r="C2869" s="68"/>
      <c r="D2869" s="68"/>
      <c r="E2869" s="68"/>
      <c r="F2869" s="68"/>
      <c r="G2869" s="68"/>
      <c r="H2869" s="68"/>
      <c r="I2869" s="68"/>
      <c r="J2869" s="68"/>
      <c r="K2869" s="68"/>
      <c r="L2869" s="68"/>
      <c r="M2869" s="87"/>
      <c r="N2869" s="68"/>
      <c r="O2869" s="87"/>
      <c r="P2869" s="68"/>
      <c r="Q2869" s="68"/>
      <c r="R2869" s="68"/>
      <c r="S2869" s="68"/>
      <c r="T2869" s="68"/>
      <c r="U2869" s="68"/>
      <c r="V2869" s="68"/>
      <c r="W2869" s="68"/>
      <c r="X2869" s="68"/>
      <c r="Y2869" s="68"/>
      <c r="Z2869" s="68"/>
      <c r="AA2869" s="65"/>
      <c r="AB2869" s="65"/>
      <c r="AC2869" s="103"/>
      <c r="AD2869" s="103"/>
      <c r="AE2869" s="65"/>
      <c r="AF2869" s="65"/>
      <c r="AG2869" s="103"/>
      <c r="AH2869" s="103"/>
      <c r="AI2869" s="65"/>
      <c r="AJ2869" s="65"/>
      <c r="AK2869" s="103"/>
      <c r="AL2869" s="103"/>
      <c r="AM2869" s="65"/>
      <c r="AN2869" s="103"/>
      <c r="AO2869" s="103"/>
      <c r="AP2869" s="103"/>
      <c r="AQ2869" s="65"/>
      <c r="AR2869" s="103"/>
      <c r="AS2869" s="103"/>
      <c r="AT2869" s="65"/>
      <c r="AU2869" s="65"/>
      <c r="AV2869" s="103"/>
      <c r="AW2869" s="103"/>
      <c r="AX2869" s="65"/>
      <c r="AY2869" s="65"/>
      <c r="AZ2869" s="103"/>
      <c r="BA2869" s="103"/>
      <c r="BB2869" s="65"/>
      <c r="BC2869" s="65"/>
      <c r="BD2869" s="103"/>
      <c r="BE2869" s="103"/>
      <c r="BF2869" s="65"/>
      <c r="BG2869" s="65"/>
      <c r="BH2869" s="103"/>
      <c r="BI2869" s="103"/>
      <c r="BJ2869" s="65"/>
      <c r="BK2869" s="65"/>
      <c r="BL2869" s="103"/>
      <c r="BM2869" s="103"/>
      <c r="BN2869" s="65"/>
      <c r="BO2869" s="103"/>
      <c r="BP2869" s="103"/>
      <c r="BQ2869" s="103"/>
      <c r="BR2869" s="65"/>
      <c r="BS2869" s="103"/>
      <c r="BT2869" s="103"/>
      <c r="BU2869" s="65"/>
      <c r="BV2869" s="65"/>
      <c r="BW2869" s="103"/>
      <c r="BX2869" s="103"/>
      <c r="BY2869" s="65"/>
      <c r="BZ2869" s="65"/>
      <c r="CA2869" s="103"/>
      <c r="CB2869" s="103"/>
    </row>
    <row r="2870" spans="1:80" x14ac:dyDescent="0.3">
      <c r="A2870" s="65"/>
      <c r="B2870" s="77"/>
      <c r="C2870" s="77"/>
      <c r="D2870" s="78"/>
      <c r="E2870" s="78"/>
      <c r="F2870" s="78"/>
      <c r="G2870" s="79"/>
      <c r="H2870" s="79"/>
      <c r="I2870" s="79"/>
      <c r="J2870" s="79"/>
      <c r="K2870" s="79"/>
      <c r="L2870" s="79"/>
      <c r="M2870" s="80"/>
      <c r="N2870" s="68"/>
      <c r="O2870" s="80"/>
      <c r="P2870" s="79"/>
      <c r="Q2870" s="79"/>
      <c r="R2870" s="79"/>
      <c r="S2870" s="79"/>
      <c r="T2870" s="79"/>
      <c r="U2870" s="79"/>
      <c r="V2870" s="78"/>
      <c r="W2870" s="78"/>
      <c r="X2870" s="78"/>
      <c r="Y2870" s="77"/>
      <c r="Z2870" s="77"/>
      <c r="AA2870" s="65"/>
      <c r="AB2870" s="65"/>
      <c r="AC2870" s="122"/>
      <c r="AD2870" s="122"/>
      <c r="AE2870" s="65"/>
      <c r="AF2870" s="65"/>
      <c r="AG2870" s="103"/>
      <c r="AH2870" s="122"/>
      <c r="AI2870" s="65"/>
      <c r="AJ2870" s="65"/>
      <c r="AK2870" s="90"/>
      <c r="AL2870" s="90"/>
      <c r="AM2870" s="65"/>
      <c r="AN2870" s="122"/>
      <c r="AO2870" s="122"/>
      <c r="AP2870" s="122"/>
      <c r="AQ2870" s="65"/>
      <c r="AR2870" s="112"/>
      <c r="AS2870" s="112"/>
      <c r="AT2870" s="124"/>
      <c r="AU2870" s="65"/>
      <c r="AV2870" s="122"/>
      <c r="AW2870" s="122"/>
      <c r="AX2870" s="65"/>
      <c r="AY2870" s="65"/>
      <c r="AZ2870" s="122"/>
      <c r="BA2870" s="122"/>
      <c r="BB2870" s="65"/>
      <c r="BC2870" s="65"/>
      <c r="BD2870" s="122"/>
      <c r="BE2870" s="122"/>
      <c r="BF2870" s="65"/>
      <c r="BG2870" s="65"/>
      <c r="BH2870" s="103"/>
      <c r="BI2870" s="122"/>
      <c r="BJ2870" s="65"/>
      <c r="BK2870" s="65"/>
      <c r="BL2870" s="90"/>
      <c r="BM2870" s="90"/>
      <c r="BN2870" s="65"/>
      <c r="BO2870" s="122"/>
      <c r="BP2870" s="122"/>
      <c r="BQ2870" s="122"/>
      <c r="BR2870" s="65"/>
      <c r="BS2870" s="112"/>
      <c r="BT2870" s="112"/>
      <c r="BU2870" s="124"/>
      <c r="BV2870" s="65"/>
      <c r="BW2870" s="122"/>
      <c r="BX2870" s="122"/>
      <c r="BY2870" s="65"/>
      <c r="BZ2870" s="65"/>
      <c r="CA2870" s="122"/>
      <c r="CB2870" s="122"/>
    </row>
    <row r="2871" spans="1:80" x14ac:dyDescent="0.3">
      <c r="A2871" s="65"/>
      <c r="B2871" s="72"/>
      <c r="C2871" s="72"/>
      <c r="D2871" s="78"/>
      <c r="E2871" s="78"/>
      <c r="F2871" s="78"/>
      <c r="G2871" s="80"/>
      <c r="H2871" s="80"/>
      <c r="I2871" s="80"/>
      <c r="J2871" s="80"/>
      <c r="K2871" s="80"/>
      <c r="L2871" s="80"/>
      <c r="M2871" s="80"/>
      <c r="N2871" s="81"/>
      <c r="O2871" s="80"/>
      <c r="P2871" s="80"/>
      <c r="Q2871" s="80"/>
      <c r="R2871" s="80"/>
      <c r="S2871" s="80"/>
      <c r="T2871" s="80"/>
      <c r="U2871" s="80"/>
      <c r="V2871" s="78"/>
      <c r="W2871" s="78"/>
      <c r="X2871" s="78"/>
      <c r="Y2871" s="72"/>
      <c r="Z2871" s="72"/>
      <c r="AA2871" s="65"/>
      <c r="AB2871" s="65"/>
      <c r="AC2871" s="65"/>
      <c r="AD2871" s="65"/>
      <c r="AE2871" s="65"/>
      <c r="AF2871" s="65"/>
      <c r="AG2871" s="65"/>
      <c r="AH2871" s="65"/>
      <c r="AI2871" s="65"/>
      <c r="AJ2871" s="65"/>
      <c r="AK2871" s="65"/>
      <c r="AL2871" s="65"/>
      <c r="AM2871" s="65"/>
      <c r="AN2871" s="125"/>
      <c r="AO2871" s="66"/>
      <c r="AP2871" s="125"/>
      <c r="AQ2871" s="65"/>
      <c r="AR2871" s="65"/>
      <c r="AS2871" s="65"/>
      <c r="AT2871" s="65"/>
      <c r="AU2871" s="65"/>
      <c r="AV2871" s="65"/>
      <c r="AW2871" s="65"/>
      <c r="AX2871" s="65"/>
      <c r="AY2871" s="65"/>
      <c r="AZ2871" s="65"/>
      <c r="BA2871" s="65"/>
      <c r="BB2871" s="65"/>
      <c r="BC2871" s="65"/>
      <c r="BD2871" s="65"/>
      <c r="BE2871" s="65"/>
      <c r="BF2871" s="65"/>
      <c r="BG2871" s="65"/>
      <c r="BH2871" s="65"/>
      <c r="BI2871" s="65"/>
      <c r="BJ2871" s="65"/>
      <c r="BK2871" s="65"/>
      <c r="BL2871" s="65"/>
      <c r="BM2871" s="65"/>
      <c r="BN2871" s="65"/>
      <c r="BO2871" s="65"/>
      <c r="BP2871" s="66"/>
      <c r="BQ2871" s="65"/>
      <c r="BR2871" s="65"/>
      <c r="BS2871" s="65"/>
      <c r="BT2871" s="65"/>
      <c r="BU2871" s="65"/>
      <c r="BV2871" s="65"/>
      <c r="BW2871" s="65"/>
      <c r="BX2871" s="65"/>
      <c r="BY2871" s="65"/>
      <c r="BZ2871" s="65"/>
      <c r="CA2871" s="65"/>
      <c r="CB2871" s="65"/>
    </row>
    <row r="2872" spans="1:80" x14ac:dyDescent="0.3">
      <c r="A2872" s="65"/>
      <c r="B2872" s="65"/>
      <c r="C2872" s="65"/>
      <c r="D2872" s="65"/>
      <c r="E2872" s="65"/>
      <c r="F2872" s="65"/>
      <c r="G2872" s="65"/>
      <c r="H2872" s="65"/>
      <c r="I2872" s="65"/>
      <c r="J2872" s="65"/>
      <c r="K2872" s="65"/>
      <c r="L2872" s="65"/>
      <c r="M2872" s="125"/>
      <c r="N2872" s="66"/>
      <c r="O2872" s="12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5"/>
      <c r="AC2872" s="65"/>
      <c r="AD2872" s="65"/>
      <c r="AE2872" s="65"/>
      <c r="AF2872" s="65"/>
      <c r="AG2872" s="65"/>
      <c r="AH2872" s="65"/>
      <c r="AI2872" s="65"/>
      <c r="AJ2872" s="65"/>
      <c r="AK2872" s="65"/>
      <c r="AL2872" s="65"/>
      <c r="AM2872" s="65"/>
      <c r="AN2872" s="125"/>
      <c r="AO2872" s="66"/>
      <c r="AP2872" s="125"/>
      <c r="AQ2872" s="65"/>
      <c r="AR2872" s="65"/>
      <c r="AS2872" s="65"/>
      <c r="AT2872" s="65"/>
      <c r="AU2872" s="65"/>
      <c r="AV2872" s="65"/>
      <c r="AW2872" s="65"/>
      <c r="AX2872" s="65"/>
      <c r="AY2872" s="65"/>
      <c r="AZ2872" s="65"/>
      <c r="BA2872" s="65"/>
      <c r="BB2872" s="65"/>
      <c r="BC2872" s="65"/>
      <c r="BD2872" s="65"/>
      <c r="BE2872" s="65"/>
      <c r="BF2872" s="65"/>
      <c r="BG2872" s="65"/>
      <c r="BH2872" s="65"/>
      <c r="BI2872" s="65"/>
      <c r="BJ2872" s="65"/>
      <c r="BK2872" s="65"/>
      <c r="BL2872" s="65"/>
      <c r="BM2872" s="65"/>
      <c r="BN2872" s="65"/>
      <c r="BO2872" s="65"/>
      <c r="BP2872" s="66"/>
      <c r="BQ2872" s="65"/>
      <c r="BR2872" s="65"/>
      <c r="BS2872" s="65"/>
      <c r="BT2872" s="65"/>
      <c r="BU2872" s="65"/>
      <c r="BV2872" s="65"/>
      <c r="BW2872" s="65"/>
      <c r="BX2872" s="65"/>
      <c r="BY2872" s="65"/>
      <c r="BZ2872" s="65"/>
      <c r="CA2872" s="65"/>
      <c r="CB2872" s="65"/>
    </row>
    <row r="2873" spans="1:80" x14ac:dyDescent="0.3">
      <c r="A2873" s="65"/>
      <c r="B2873" s="223"/>
      <c r="C2873" s="224"/>
      <c r="D2873" s="65"/>
      <c r="E2873" s="65"/>
      <c r="F2873" s="223"/>
      <c r="G2873" s="224"/>
      <c r="H2873" s="65"/>
      <c r="I2873" s="65"/>
      <c r="J2873" s="223"/>
      <c r="K2873" s="224"/>
      <c r="L2873" s="65"/>
      <c r="M2873" s="233"/>
      <c r="N2873" s="233"/>
      <c r="O2873" s="233"/>
      <c r="P2873" s="65"/>
      <c r="Q2873" s="223"/>
      <c r="R2873" s="224"/>
      <c r="S2873" s="65"/>
      <c r="T2873" s="65"/>
      <c r="U2873" s="223"/>
      <c r="V2873" s="224"/>
      <c r="W2873" s="65"/>
      <c r="X2873" s="65"/>
      <c r="Y2873" s="223"/>
      <c r="Z2873" s="224"/>
      <c r="AA2873" s="65"/>
      <c r="AB2873" s="65"/>
      <c r="AC2873" s="82"/>
      <c r="AD2873" s="82"/>
      <c r="AE2873" s="82"/>
      <c r="AF2873" s="82"/>
      <c r="AG2873" s="82"/>
      <c r="AH2873" s="82"/>
      <c r="AI2873" s="82"/>
      <c r="AJ2873" s="82"/>
      <c r="AK2873" s="82"/>
      <c r="AL2873" s="82"/>
      <c r="AM2873" s="82"/>
      <c r="AN2873" s="114"/>
      <c r="AO2873" s="82"/>
      <c r="AP2873" s="114"/>
      <c r="AQ2873" s="82"/>
      <c r="AR2873" s="82"/>
      <c r="AS2873" s="82"/>
      <c r="AT2873" s="82"/>
      <c r="AU2873" s="82"/>
      <c r="AV2873" s="82"/>
      <c r="AW2873" s="82"/>
      <c r="AX2873" s="82"/>
      <c r="AY2873" s="82"/>
      <c r="AZ2873" s="82"/>
      <c r="BA2873" s="82"/>
      <c r="BB2873" s="65"/>
      <c r="BC2873" s="65"/>
      <c r="BD2873" s="82"/>
      <c r="BE2873" s="82"/>
      <c r="BF2873" s="82"/>
      <c r="BG2873" s="82"/>
      <c r="BH2873" s="82"/>
      <c r="BI2873" s="82"/>
      <c r="BJ2873" s="82"/>
      <c r="BK2873" s="82"/>
      <c r="BL2873" s="82"/>
      <c r="BM2873" s="82"/>
      <c r="BN2873" s="82"/>
      <c r="BO2873" s="82"/>
      <c r="BP2873" s="82"/>
      <c r="BQ2873" s="82"/>
      <c r="BR2873" s="82"/>
      <c r="BS2873" s="82"/>
      <c r="BT2873" s="82"/>
      <c r="BU2873" s="82"/>
      <c r="BV2873" s="82"/>
      <c r="BW2873" s="82"/>
      <c r="BX2873" s="82"/>
      <c r="BY2873" s="82"/>
      <c r="BZ2873" s="82"/>
      <c r="CA2873" s="82"/>
      <c r="CB2873" s="82"/>
    </row>
    <row r="2874" spans="1:80" x14ac:dyDescent="0.3">
      <c r="A2874" s="65"/>
      <c r="B2874" s="225"/>
      <c r="C2874" s="226"/>
      <c r="D2874" s="65"/>
      <c r="E2874" s="65"/>
      <c r="F2874" s="227"/>
      <c r="G2874" s="226"/>
      <c r="H2874" s="65"/>
      <c r="I2874" s="65"/>
      <c r="J2874" s="228"/>
      <c r="K2874" s="229"/>
      <c r="L2874" s="65"/>
      <c r="M2874" s="225"/>
      <c r="N2874" s="230"/>
      <c r="O2874" s="226"/>
      <c r="P2874" s="65"/>
      <c r="Q2874" s="231"/>
      <c r="R2874" s="232"/>
      <c r="S2874" s="76"/>
      <c r="T2874" s="65"/>
      <c r="U2874" s="225"/>
      <c r="V2874" s="226"/>
      <c r="W2874" s="65"/>
      <c r="X2874" s="65"/>
      <c r="Y2874" s="225"/>
      <c r="Z2874" s="226"/>
      <c r="AA2874" s="65"/>
      <c r="AB2874" s="65"/>
      <c r="AC2874" s="125"/>
      <c r="AD2874" s="125"/>
      <c r="AE2874" s="126"/>
      <c r="AF2874" s="126"/>
      <c r="AG2874" s="126"/>
      <c r="AH2874" s="125"/>
      <c r="AI2874" s="125"/>
      <c r="AJ2874" s="125"/>
      <c r="AK2874" s="125"/>
      <c r="AL2874" s="125"/>
      <c r="AM2874" s="125"/>
      <c r="AN2874" s="125"/>
      <c r="AO2874" s="66"/>
      <c r="AP2874" s="125"/>
      <c r="AQ2874" s="125"/>
      <c r="AR2874" s="125"/>
      <c r="AS2874" s="125"/>
      <c r="AT2874" s="125"/>
      <c r="AU2874" s="125"/>
      <c r="AV2874" s="125"/>
      <c r="AW2874" s="126"/>
      <c r="AX2874" s="126"/>
      <c r="AY2874" s="126"/>
      <c r="AZ2874" s="127"/>
      <c r="BA2874" s="128"/>
      <c r="BB2874" s="65"/>
      <c r="BC2874" s="65"/>
      <c r="BD2874" s="125"/>
      <c r="BE2874" s="125"/>
      <c r="BF2874" s="126"/>
      <c r="BG2874" s="126"/>
      <c r="BH2874" s="126"/>
      <c r="BI2874" s="125"/>
      <c r="BJ2874" s="125"/>
      <c r="BK2874" s="125"/>
      <c r="BL2874" s="125"/>
      <c r="BM2874" s="125"/>
      <c r="BN2874" s="125"/>
      <c r="BO2874" s="129"/>
      <c r="BP2874" s="66"/>
      <c r="BQ2874" s="129"/>
      <c r="BR2874" s="125"/>
      <c r="BS2874" s="125"/>
      <c r="BT2874" s="125"/>
      <c r="BU2874" s="125"/>
      <c r="BV2874" s="125"/>
      <c r="BW2874" s="125"/>
      <c r="BX2874" s="126"/>
      <c r="BY2874" s="126"/>
      <c r="BZ2874" s="126"/>
      <c r="CA2874" s="127"/>
      <c r="CB2874" s="128"/>
    </row>
    <row r="2875" spans="1:80" x14ac:dyDescent="0.3">
      <c r="A2875" s="65"/>
      <c r="B2875" s="65"/>
      <c r="C2875" s="65"/>
      <c r="D2875" s="65"/>
      <c r="E2875" s="65"/>
      <c r="F2875" s="65"/>
      <c r="G2875" s="65"/>
      <c r="H2875" s="65"/>
      <c r="I2875" s="65"/>
      <c r="J2875" s="65"/>
      <c r="K2875" s="65"/>
      <c r="L2875" s="65"/>
      <c r="M2875" s="99"/>
      <c r="N2875" s="66"/>
      <c r="O2875" s="99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5"/>
      <c r="AC2875" s="125"/>
      <c r="AD2875" s="125"/>
      <c r="AE2875" s="126"/>
      <c r="AF2875" s="126"/>
      <c r="AG2875" s="126"/>
      <c r="AH2875" s="125"/>
      <c r="AI2875" s="125"/>
      <c r="AJ2875" s="125"/>
      <c r="AK2875" s="125"/>
      <c r="AL2875" s="125"/>
      <c r="AM2875" s="125"/>
      <c r="AN2875" s="125"/>
      <c r="AO2875" s="66"/>
      <c r="AP2875" s="125"/>
      <c r="AQ2875" s="125"/>
      <c r="AR2875" s="125"/>
      <c r="AS2875" s="125"/>
      <c r="AT2875" s="125"/>
      <c r="AU2875" s="125"/>
      <c r="AV2875" s="125"/>
      <c r="AW2875" s="126"/>
      <c r="AX2875" s="126"/>
      <c r="AY2875" s="126"/>
      <c r="AZ2875" s="127"/>
      <c r="BA2875" s="128"/>
      <c r="BB2875" s="65"/>
      <c r="BC2875" s="65"/>
      <c r="BD2875" s="125"/>
      <c r="BE2875" s="125"/>
      <c r="BF2875" s="126"/>
      <c r="BG2875" s="126"/>
      <c r="BH2875" s="126"/>
      <c r="BI2875" s="125"/>
      <c r="BJ2875" s="125"/>
      <c r="BK2875" s="125"/>
      <c r="BL2875" s="125"/>
      <c r="BM2875" s="125"/>
      <c r="BN2875" s="125"/>
      <c r="BO2875" s="129"/>
      <c r="BP2875" s="66"/>
      <c r="BQ2875" s="129"/>
      <c r="BR2875" s="125"/>
      <c r="BS2875" s="125"/>
      <c r="BT2875" s="125"/>
      <c r="BU2875" s="125"/>
      <c r="BV2875" s="125"/>
      <c r="BW2875" s="125"/>
      <c r="BX2875" s="126"/>
      <c r="BY2875" s="126"/>
      <c r="BZ2875" s="126"/>
      <c r="CA2875" s="127"/>
      <c r="CB2875" s="128"/>
    </row>
    <row r="2876" spans="1:80" x14ac:dyDescent="0.3">
      <c r="A2876" s="65"/>
      <c r="B2876" s="65"/>
      <c r="C2876" s="65"/>
      <c r="D2876" s="65"/>
      <c r="E2876" s="65"/>
      <c r="F2876" s="65"/>
      <c r="G2876" s="65"/>
      <c r="H2876" s="65"/>
      <c r="I2876" s="65"/>
      <c r="J2876" s="65"/>
      <c r="K2876" s="65"/>
      <c r="L2876" s="65"/>
      <c r="M2876" s="99"/>
      <c r="N2876" s="66"/>
      <c r="O2876" s="99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5"/>
      <c r="AC2876" s="125"/>
      <c r="AD2876" s="125"/>
      <c r="AE2876" s="126"/>
      <c r="AF2876" s="126"/>
      <c r="AG2876" s="126"/>
      <c r="AH2876" s="125"/>
      <c r="AI2876" s="125"/>
      <c r="AJ2876" s="125"/>
      <c r="AK2876" s="125"/>
      <c r="AL2876" s="125"/>
      <c r="AM2876" s="125"/>
      <c r="AN2876" s="125"/>
      <c r="AO2876" s="66"/>
      <c r="AP2876" s="125"/>
      <c r="AQ2876" s="125"/>
      <c r="AR2876" s="125"/>
      <c r="AS2876" s="125"/>
      <c r="AT2876" s="125"/>
      <c r="AU2876" s="125"/>
      <c r="AV2876" s="125"/>
      <c r="AW2876" s="126"/>
      <c r="AX2876" s="126"/>
      <c r="AY2876" s="126"/>
      <c r="AZ2876" s="127"/>
      <c r="BA2876" s="128"/>
      <c r="BB2876" s="65"/>
      <c r="BC2876" s="65"/>
      <c r="BD2876" s="125"/>
      <c r="BE2876" s="125"/>
      <c r="BF2876" s="126"/>
      <c r="BG2876" s="126"/>
      <c r="BH2876" s="126"/>
      <c r="BI2876" s="125"/>
      <c r="BJ2876" s="125"/>
      <c r="BK2876" s="125"/>
      <c r="BL2876" s="125"/>
      <c r="BM2876" s="125"/>
      <c r="BN2876" s="125"/>
      <c r="BO2876" s="129"/>
      <c r="BP2876" s="66"/>
      <c r="BQ2876" s="129"/>
      <c r="BR2876" s="125"/>
      <c r="BS2876" s="125"/>
      <c r="BT2876" s="125"/>
      <c r="BU2876" s="125"/>
      <c r="BV2876" s="125"/>
      <c r="BW2876" s="125"/>
      <c r="BX2876" s="126"/>
      <c r="BY2876" s="126"/>
      <c r="BZ2876" s="126"/>
      <c r="CA2876" s="127"/>
      <c r="CB2876" s="128"/>
    </row>
    <row r="2877" spans="1:80" x14ac:dyDescent="0.3">
      <c r="A2877" s="65"/>
      <c r="B2877" s="68"/>
      <c r="C2877" s="68"/>
      <c r="D2877" s="68"/>
      <c r="E2877" s="68"/>
      <c r="F2877" s="68"/>
      <c r="G2877" s="68"/>
      <c r="H2877" s="68"/>
      <c r="I2877" s="68"/>
      <c r="J2877" s="68"/>
      <c r="K2877" s="68"/>
      <c r="L2877" s="68"/>
      <c r="M2877" s="87"/>
      <c r="N2877" s="68"/>
      <c r="O2877" s="87"/>
      <c r="P2877" s="68"/>
      <c r="Q2877" s="68"/>
      <c r="R2877" s="68"/>
      <c r="S2877" s="68"/>
      <c r="T2877" s="68"/>
      <c r="U2877" s="68"/>
      <c r="V2877" s="68"/>
      <c r="W2877" s="68"/>
      <c r="X2877" s="68"/>
      <c r="Y2877" s="68"/>
      <c r="Z2877" s="68"/>
      <c r="AA2877" s="65"/>
      <c r="AB2877" s="65"/>
      <c r="AC2877" s="125"/>
      <c r="AD2877" s="125"/>
      <c r="AE2877" s="126"/>
      <c r="AF2877" s="126"/>
      <c r="AG2877" s="126"/>
      <c r="AH2877" s="125"/>
      <c r="AI2877" s="125"/>
      <c r="AJ2877" s="125"/>
      <c r="AK2877" s="125"/>
      <c r="AL2877" s="125"/>
      <c r="AM2877" s="125"/>
      <c r="AN2877" s="125"/>
      <c r="AO2877" s="66"/>
      <c r="AP2877" s="125"/>
      <c r="AQ2877" s="125"/>
      <c r="AR2877" s="125"/>
      <c r="AS2877" s="125"/>
      <c r="AT2877" s="125"/>
      <c r="AU2877" s="125"/>
      <c r="AV2877" s="125"/>
      <c r="AW2877" s="126"/>
      <c r="AX2877" s="126"/>
      <c r="AY2877" s="126"/>
      <c r="AZ2877" s="127"/>
      <c r="BA2877" s="128"/>
      <c r="BB2877" s="65"/>
      <c r="BC2877" s="65"/>
      <c r="BD2877" s="125"/>
      <c r="BE2877" s="125"/>
      <c r="BF2877" s="126"/>
      <c r="BG2877" s="126"/>
      <c r="BH2877" s="126"/>
      <c r="BI2877" s="125"/>
      <c r="BJ2877" s="125"/>
      <c r="BK2877" s="125"/>
      <c r="BL2877" s="125"/>
      <c r="BM2877" s="125"/>
      <c r="BN2877" s="125"/>
      <c r="BO2877" s="129"/>
      <c r="BP2877" s="66"/>
      <c r="BQ2877" s="129"/>
      <c r="BR2877" s="125"/>
      <c r="BS2877" s="125"/>
      <c r="BT2877" s="125"/>
      <c r="BU2877" s="125"/>
      <c r="BV2877" s="125"/>
      <c r="BW2877" s="125"/>
      <c r="BX2877" s="126"/>
      <c r="BY2877" s="126"/>
      <c r="BZ2877" s="126"/>
      <c r="CA2877" s="127"/>
      <c r="CB2877" s="128"/>
    </row>
    <row r="2878" spans="1:80" x14ac:dyDescent="0.3">
      <c r="A2878" s="65"/>
      <c r="B2878" s="70"/>
      <c r="C2878" s="70"/>
      <c r="D2878" s="71"/>
      <c r="E2878" s="71"/>
      <c r="F2878" s="71"/>
      <c r="G2878" s="70"/>
      <c r="H2878" s="70"/>
      <c r="I2878" s="70"/>
      <c r="J2878" s="70"/>
      <c r="K2878" s="70"/>
      <c r="L2878" s="70"/>
      <c r="M2878" s="70"/>
      <c r="N2878" s="194"/>
      <c r="O2878" s="80"/>
      <c r="P2878" s="75"/>
      <c r="Q2878" s="75"/>
      <c r="R2878" s="75"/>
      <c r="S2878" s="75"/>
      <c r="T2878" s="75"/>
      <c r="U2878" s="75"/>
      <c r="V2878" s="74"/>
      <c r="W2878" s="74"/>
      <c r="X2878" s="74"/>
      <c r="Y2878" s="73"/>
      <c r="Z2878" s="72"/>
      <c r="AA2878" s="65"/>
      <c r="AB2878" s="65"/>
      <c r="AC2878" s="125"/>
      <c r="AD2878" s="125"/>
      <c r="AE2878" s="126"/>
      <c r="AF2878" s="126"/>
      <c r="AG2878" s="126"/>
      <c r="AH2878" s="125"/>
      <c r="AI2878" s="125"/>
      <c r="AJ2878" s="125"/>
      <c r="AK2878" s="125"/>
      <c r="AL2878" s="125"/>
      <c r="AM2878" s="125"/>
      <c r="AN2878" s="125"/>
      <c r="AO2878" s="66"/>
      <c r="AP2878" s="125"/>
      <c r="AQ2878" s="125"/>
      <c r="AR2878" s="125"/>
      <c r="AS2878" s="125"/>
      <c r="AT2878" s="125"/>
      <c r="AU2878" s="125"/>
      <c r="AV2878" s="125"/>
      <c r="AW2878" s="126"/>
      <c r="AX2878" s="126"/>
      <c r="AY2878" s="126"/>
      <c r="AZ2878" s="127"/>
      <c r="BA2878" s="128"/>
      <c r="BB2878" s="65"/>
      <c r="BC2878" s="65"/>
      <c r="BD2878" s="125"/>
      <c r="BE2878" s="125"/>
      <c r="BF2878" s="126"/>
      <c r="BG2878" s="126"/>
      <c r="BH2878" s="126"/>
      <c r="BI2878" s="125"/>
      <c r="BJ2878" s="125"/>
      <c r="BK2878" s="125"/>
      <c r="BL2878" s="125"/>
      <c r="BM2878" s="125"/>
      <c r="BN2878" s="125"/>
      <c r="BO2878" s="129"/>
      <c r="BP2878" s="66"/>
      <c r="BQ2878" s="129"/>
      <c r="BR2878" s="125"/>
      <c r="BS2878" s="125"/>
      <c r="BT2878" s="125"/>
      <c r="BU2878" s="125"/>
      <c r="BV2878" s="125"/>
      <c r="BW2878" s="125"/>
      <c r="BX2878" s="126"/>
      <c r="BY2878" s="126"/>
      <c r="BZ2878" s="126"/>
      <c r="CA2878" s="127"/>
      <c r="CB2878" s="128"/>
    </row>
    <row r="2879" spans="1:80" x14ac:dyDescent="0.3">
      <c r="A2879" s="65"/>
      <c r="B2879" s="70"/>
      <c r="C2879" s="70"/>
      <c r="D2879" s="71"/>
      <c r="E2879" s="71"/>
      <c r="F2879" s="71"/>
      <c r="G2879" s="70"/>
      <c r="H2879" s="70"/>
      <c r="I2879" s="70"/>
      <c r="J2879" s="70"/>
      <c r="K2879" s="70"/>
      <c r="L2879" s="70"/>
      <c r="M2879" s="70"/>
      <c r="N2879" s="194"/>
      <c r="O2879" s="80"/>
      <c r="P2879" s="75"/>
      <c r="Q2879" s="75"/>
      <c r="R2879" s="75"/>
      <c r="S2879" s="75"/>
      <c r="T2879" s="75"/>
      <c r="U2879" s="75"/>
      <c r="V2879" s="74"/>
      <c r="W2879" s="74"/>
      <c r="X2879" s="74"/>
      <c r="Y2879" s="73"/>
      <c r="Z2879" s="72"/>
      <c r="AA2879" s="65"/>
      <c r="AB2879" s="65"/>
      <c r="AC2879" s="125"/>
      <c r="AD2879" s="125"/>
      <c r="AE2879" s="126"/>
      <c r="AF2879" s="126"/>
      <c r="AG2879" s="126"/>
      <c r="AH2879" s="125"/>
      <c r="AI2879" s="125"/>
      <c r="AJ2879" s="125"/>
      <c r="AK2879" s="125"/>
      <c r="AL2879" s="125"/>
      <c r="AM2879" s="125"/>
      <c r="AN2879" s="125"/>
      <c r="AO2879" s="66"/>
      <c r="AP2879" s="125"/>
      <c r="AQ2879" s="125"/>
      <c r="AR2879" s="125"/>
      <c r="AS2879" s="125"/>
      <c r="AT2879" s="125"/>
      <c r="AU2879" s="125"/>
      <c r="AV2879" s="125"/>
      <c r="AW2879" s="126"/>
      <c r="AX2879" s="126"/>
      <c r="AY2879" s="126"/>
      <c r="AZ2879" s="127"/>
      <c r="BA2879" s="128"/>
      <c r="BB2879" s="65"/>
      <c r="BC2879" s="65"/>
      <c r="BD2879" s="125"/>
      <c r="BE2879" s="125"/>
      <c r="BF2879" s="126"/>
      <c r="BG2879" s="126"/>
      <c r="BH2879" s="126"/>
      <c r="BI2879" s="125"/>
      <c r="BJ2879" s="125"/>
      <c r="BK2879" s="125"/>
      <c r="BL2879" s="125"/>
      <c r="BM2879" s="125"/>
      <c r="BN2879" s="125"/>
      <c r="BO2879" s="129"/>
      <c r="BP2879" s="66"/>
      <c r="BQ2879" s="129"/>
      <c r="BR2879" s="125"/>
      <c r="BS2879" s="125"/>
      <c r="BT2879" s="125"/>
      <c r="BU2879" s="125"/>
      <c r="BV2879" s="125"/>
      <c r="BW2879" s="125"/>
      <c r="BX2879" s="126"/>
      <c r="BY2879" s="126"/>
      <c r="BZ2879" s="126"/>
      <c r="CA2879" s="127"/>
      <c r="CB2879" s="128"/>
    </row>
    <row r="2880" spans="1:80" x14ac:dyDescent="0.3">
      <c r="A2880" s="65"/>
      <c r="B2880" s="70"/>
      <c r="C2880" s="70"/>
      <c r="D2880" s="71"/>
      <c r="E2880" s="71"/>
      <c r="F2880" s="71"/>
      <c r="G2880" s="70"/>
      <c r="H2880" s="70"/>
      <c r="I2880" s="70"/>
      <c r="J2880" s="70"/>
      <c r="K2880" s="70"/>
      <c r="L2880" s="70"/>
      <c r="M2880" s="70"/>
      <c r="N2880" s="194"/>
      <c r="O2880" s="80"/>
      <c r="P2880" s="75"/>
      <c r="Q2880" s="75"/>
      <c r="R2880" s="75"/>
      <c r="S2880" s="75"/>
      <c r="T2880" s="75"/>
      <c r="U2880" s="75"/>
      <c r="V2880" s="74"/>
      <c r="W2880" s="74"/>
      <c r="X2880" s="74"/>
      <c r="Y2880" s="73"/>
      <c r="Z2880" s="72"/>
      <c r="AA2880" s="65"/>
      <c r="AB2880" s="65"/>
      <c r="AC2880" s="125"/>
      <c r="AD2880" s="125"/>
      <c r="AE2880" s="126"/>
      <c r="AF2880" s="126"/>
      <c r="AG2880" s="126"/>
      <c r="AH2880" s="125"/>
      <c r="AI2880" s="125"/>
      <c r="AJ2880" s="125"/>
      <c r="AK2880" s="125"/>
      <c r="AL2880" s="125"/>
      <c r="AM2880" s="125"/>
      <c r="AN2880" s="125"/>
      <c r="AO2880" s="66"/>
      <c r="AP2880" s="125"/>
      <c r="AQ2880" s="125"/>
      <c r="AR2880" s="125"/>
      <c r="AS2880" s="125"/>
      <c r="AT2880" s="125"/>
      <c r="AU2880" s="125"/>
      <c r="AV2880" s="125"/>
      <c r="AW2880" s="126"/>
      <c r="AX2880" s="126"/>
      <c r="AY2880" s="126"/>
      <c r="AZ2880" s="127"/>
      <c r="BA2880" s="128"/>
      <c r="BB2880" s="65"/>
      <c r="BC2880" s="65"/>
      <c r="BD2880" s="125"/>
      <c r="BE2880" s="125"/>
      <c r="BF2880" s="126"/>
      <c r="BG2880" s="126"/>
      <c r="BH2880" s="126"/>
      <c r="BI2880" s="125"/>
      <c r="BJ2880" s="125"/>
      <c r="BK2880" s="125"/>
      <c r="BL2880" s="125"/>
      <c r="BM2880" s="125"/>
      <c r="BN2880" s="125"/>
      <c r="BO2880" s="129"/>
      <c r="BP2880" s="66"/>
      <c r="BQ2880" s="129"/>
      <c r="BR2880" s="125"/>
      <c r="BS2880" s="125"/>
      <c r="BT2880" s="125"/>
      <c r="BU2880" s="125"/>
      <c r="BV2880" s="125"/>
      <c r="BW2880" s="125"/>
      <c r="BX2880" s="126"/>
      <c r="BY2880" s="126"/>
      <c r="BZ2880" s="126"/>
      <c r="CA2880" s="127"/>
      <c r="CB2880" s="128"/>
    </row>
    <row r="2881" spans="1:80" x14ac:dyDescent="0.3">
      <c r="A2881" s="65"/>
      <c r="B2881" s="70"/>
      <c r="C2881" s="70"/>
      <c r="D2881" s="71"/>
      <c r="E2881" s="71"/>
      <c r="F2881" s="71"/>
      <c r="G2881" s="70"/>
      <c r="H2881" s="70"/>
      <c r="I2881" s="70"/>
      <c r="J2881" s="70"/>
      <c r="K2881" s="70"/>
      <c r="L2881" s="70"/>
      <c r="M2881" s="70"/>
      <c r="N2881" s="194"/>
      <c r="O2881" s="80"/>
      <c r="P2881" s="75"/>
      <c r="Q2881" s="75"/>
      <c r="R2881" s="75"/>
      <c r="S2881" s="75"/>
      <c r="T2881" s="75"/>
      <c r="U2881" s="75"/>
      <c r="V2881" s="74"/>
      <c r="W2881" s="74"/>
      <c r="X2881" s="74"/>
      <c r="Y2881" s="73"/>
      <c r="Z2881" s="72"/>
      <c r="AA2881" s="65"/>
      <c r="AB2881" s="65"/>
      <c r="AC2881" s="125"/>
      <c r="AD2881" s="125"/>
      <c r="AE2881" s="126"/>
      <c r="AF2881" s="126"/>
      <c r="AG2881" s="126"/>
      <c r="AH2881" s="125"/>
      <c r="AI2881" s="125"/>
      <c r="AJ2881" s="125"/>
      <c r="AK2881" s="125"/>
      <c r="AL2881" s="125"/>
      <c r="AM2881" s="125"/>
      <c r="AN2881" s="125"/>
      <c r="AO2881" s="66"/>
      <c r="AP2881" s="125"/>
      <c r="AQ2881" s="125"/>
      <c r="AR2881" s="125"/>
      <c r="AS2881" s="125"/>
      <c r="AT2881" s="125"/>
      <c r="AU2881" s="125"/>
      <c r="AV2881" s="125"/>
      <c r="AW2881" s="126"/>
      <c r="AX2881" s="126"/>
      <c r="AY2881" s="126"/>
      <c r="AZ2881" s="127"/>
      <c r="BA2881" s="128"/>
      <c r="BB2881" s="65"/>
      <c r="BC2881" s="65"/>
      <c r="BD2881" s="125"/>
      <c r="BE2881" s="125"/>
      <c r="BF2881" s="126"/>
      <c r="BG2881" s="126"/>
      <c r="BH2881" s="126"/>
      <c r="BI2881" s="125"/>
      <c r="BJ2881" s="125"/>
      <c r="BK2881" s="125"/>
      <c r="BL2881" s="125"/>
      <c r="BM2881" s="125"/>
      <c r="BN2881" s="125"/>
      <c r="BO2881" s="129"/>
      <c r="BP2881" s="66"/>
      <c r="BQ2881" s="129"/>
      <c r="BR2881" s="125"/>
      <c r="BS2881" s="125"/>
      <c r="BT2881" s="125"/>
      <c r="BU2881" s="125"/>
      <c r="BV2881" s="125"/>
      <c r="BW2881" s="125"/>
      <c r="BX2881" s="126"/>
      <c r="BY2881" s="126"/>
      <c r="BZ2881" s="126"/>
      <c r="CA2881" s="127"/>
      <c r="CB2881" s="128"/>
    </row>
    <row r="2882" spans="1:80" x14ac:dyDescent="0.3">
      <c r="A2882" s="65"/>
      <c r="B2882" s="70"/>
      <c r="C2882" s="70"/>
      <c r="D2882" s="71"/>
      <c r="E2882" s="71"/>
      <c r="F2882" s="71"/>
      <c r="G2882" s="70"/>
      <c r="H2882" s="70"/>
      <c r="I2882" s="70"/>
      <c r="J2882" s="70"/>
      <c r="K2882" s="70"/>
      <c r="L2882" s="70"/>
      <c r="M2882" s="70"/>
      <c r="N2882" s="194"/>
      <c r="O2882" s="80"/>
      <c r="P2882" s="75"/>
      <c r="Q2882" s="75"/>
      <c r="R2882" s="75"/>
      <c r="S2882" s="75"/>
      <c r="T2882" s="75"/>
      <c r="U2882" s="75"/>
      <c r="V2882" s="74"/>
      <c r="W2882" s="74"/>
      <c r="X2882" s="74"/>
      <c r="Y2882" s="73"/>
      <c r="Z2882" s="72"/>
      <c r="AA2882" s="65"/>
      <c r="AB2882" s="65"/>
      <c r="AC2882" s="125"/>
      <c r="AD2882" s="125"/>
      <c r="AE2882" s="126"/>
      <c r="AF2882" s="126"/>
      <c r="AG2882" s="126"/>
      <c r="AH2882" s="125"/>
      <c r="AI2882" s="125"/>
      <c r="AJ2882" s="125"/>
      <c r="AK2882" s="125"/>
      <c r="AL2882" s="125"/>
      <c r="AM2882" s="125"/>
      <c r="AN2882" s="125"/>
      <c r="AO2882" s="66"/>
      <c r="AP2882" s="125"/>
      <c r="AQ2882" s="125"/>
      <c r="AR2882" s="125"/>
      <c r="AS2882" s="125"/>
      <c r="AT2882" s="125"/>
      <c r="AU2882" s="125"/>
      <c r="AV2882" s="125"/>
      <c r="AW2882" s="126"/>
      <c r="AX2882" s="126"/>
      <c r="AY2882" s="126"/>
      <c r="AZ2882" s="127"/>
      <c r="BA2882" s="128"/>
      <c r="BB2882" s="65"/>
      <c r="BC2882" s="65"/>
      <c r="BD2882" s="125"/>
      <c r="BE2882" s="125"/>
      <c r="BF2882" s="126"/>
      <c r="BG2882" s="126"/>
      <c r="BH2882" s="126"/>
      <c r="BI2882" s="125"/>
      <c r="BJ2882" s="125"/>
      <c r="BK2882" s="125"/>
      <c r="BL2882" s="125"/>
      <c r="BM2882" s="125"/>
      <c r="BN2882" s="125"/>
      <c r="BO2882" s="129"/>
      <c r="BP2882" s="66"/>
      <c r="BQ2882" s="129"/>
      <c r="BR2882" s="125"/>
      <c r="BS2882" s="125"/>
      <c r="BT2882" s="125"/>
      <c r="BU2882" s="125"/>
      <c r="BV2882" s="125"/>
      <c r="BW2882" s="125"/>
      <c r="BX2882" s="126"/>
      <c r="BY2882" s="126"/>
      <c r="BZ2882" s="126"/>
      <c r="CA2882" s="127"/>
      <c r="CB2882" s="128"/>
    </row>
    <row r="2883" spans="1:80" x14ac:dyDescent="0.3">
      <c r="A2883" s="65"/>
      <c r="B2883" s="70"/>
      <c r="C2883" s="70"/>
      <c r="D2883" s="71"/>
      <c r="E2883" s="71"/>
      <c r="F2883" s="71"/>
      <c r="G2883" s="70"/>
      <c r="H2883" s="70"/>
      <c r="I2883" s="70"/>
      <c r="J2883" s="70"/>
      <c r="K2883" s="70"/>
      <c r="L2883" s="70"/>
      <c r="M2883" s="70"/>
      <c r="N2883" s="194"/>
      <c r="O2883" s="80"/>
      <c r="P2883" s="75"/>
      <c r="Q2883" s="75"/>
      <c r="R2883" s="75"/>
      <c r="S2883" s="75"/>
      <c r="T2883" s="75"/>
      <c r="U2883" s="75"/>
      <c r="V2883" s="74"/>
      <c r="W2883" s="74"/>
      <c r="X2883" s="74"/>
      <c r="Y2883" s="73"/>
      <c r="Z2883" s="72"/>
      <c r="AA2883" s="65"/>
      <c r="AB2883" s="65"/>
      <c r="AC2883" s="125"/>
      <c r="AD2883" s="125"/>
      <c r="AE2883" s="126"/>
      <c r="AF2883" s="126"/>
      <c r="AG2883" s="126"/>
      <c r="AH2883" s="125"/>
      <c r="AI2883" s="125"/>
      <c r="AJ2883" s="125"/>
      <c r="AK2883" s="125"/>
      <c r="AL2883" s="125"/>
      <c r="AM2883" s="125"/>
      <c r="AN2883" s="125"/>
      <c r="AO2883" s="66"/>
      <c r="AP2883" s="125"/>
      <c r="AQ2883" s="125"/>
      <c r="AR2883" s="125"/>
      <c r="AS2883" s="125"/>
      <c r="AT2883" s="125"/>
      <c r="AU2883" s="125"/>
      <c r="AV2883" s="125"/>
      <c r="AW2883" s="126"/>
      <c r="AX2883" s="126"/>
      <c r="AY2883" s="126"/>
      <c r="AZ2883" s="127"/>
      <c r="BA2883" s="128"/>
      <c r="BB2883" s="65"/>
      <c r="BC2883" s="65"/>
      <c r="BD2883" s="125"/>
      <c r="BE2883" s="125"/>
      <c r="BF2883" s="126"/>
      <c r="BG2883" s="126"/>
      <c r="BH2883" s="126"/>
      <c r="BI2883" s="125"/>
      <c r="BJ2883" s="125"/>
      <c r="BK2883" s="125"/>
      <c r="BL2883" s="125"/>
      <c r="BM2883" s="125"/>
      <c r="BN2883" s="125"/>
      <c r="BO2883" s="129"/>
      <c r="BP2883" s="66"/>
      <c r="BQ2883" s="129"/>
      <c r="BR2883" s="125"/>
      <c r="BS2883" s="125"/>
      <c r="BT2883" s="125"/>
      <c r="BU2883" s="125"/>
      <c r="BV2883" s="125"/>
      <c r="BW2883" s="125"/>
      <c r="BX2883" s="126"/>
      <c r="BY2883" s="126"/>
      <c r="BZ2883" s="126"/>
      <c r="CA2883" s="127"/>
      <c r="CB2883" s="128"/>
    </row>
    <row r="2884" spans="1:80" x14ac:dyDescent="0.3">
      <c r="A2884" s="65"/>
      <c r="B2884" s="70"/>
      <c r="C2884" s="70"/>
      <c r="D2884" s="71"/>
      <c r="E2884" s="71"/>
      <c r="F2884" s="71"/>
      <c r="G2884" s="70"/>
      <c r="H2884" s="70"/>
      <c r="I2884" s="70"/>
      <c r="J2884" s="70"/>
      <c r="K2884" s="70"/>
      <c r="L2884" s="70"/>
      <c r="M2884" s="70"/>
      <c r="N2884" s="194"/>
      <c r="O2884" s="80"/>
      <c r="P2884" s="75"/>
      <c r="Q2884" s="75"/>
      <c r="R2884" s="75"/>
      <c r="S2884" s="75"/>
      <c r="T2884" s="75"/>
      <c r="U2884" s="75"/>
      <c r="V2884" s="74"/>
      <c r="W2884" s="74"/>
      <c r="X2884" s="74"/>
      <c r="Y2884" s="73"/>
      <c r="Z2884" s="72"/>
      <c r="AA2884" s="65"/>
      <c r="AB2884" s="65"/>
      <c r="AC2884" s="125"/>
      <c r="AD2884" s="125"/>
      <c r="AE2884" s="126"/>
      <c r="AF2884" s="126"/>
      <c r="AG2884" s="126"/>
      <c r="AH2884" s="125"/>
      <c r="AI2884" s="125"/>
      <c r="AJ2884" s="125"/>
      <c r="AK2884" s="125"/>
      <c r="AL2884" s="125"/>
      <c r="AM2884" s="125"/>
      <c r="AN2884" s="125"/>
      <c r="AO2884" s="66"/>
      <c r="AP2884" s="125"/>
      <c r="AQ2884" s="125"/>
      <c r="AR2884" s="125"/>
      <c r="AS2884" s="125"/>
      <c r="AT2884" s="125"/>
      <c r="AU2884" s="125"/>
      <c r="AV2884" s="125"/>
      <c r="AW2884" s="126"/>
      <c r="AX2884" s="126"/>
      <c r="AY2884" s="126"/>
      <c r="AZ2884" s="127"/>
      <c r="BA2884" s="128"/>
      <c r="BB2884" s="65"/>
      <c r="BC2884" s="65"/>
      <c r="BD2884" s="125"/>
      <c r="BE2884" s="125"/>
      <c r="BF2884" s="126"/>
      <c r="BG2884" s="126"/>
      <c r="BH2884" s="126"/>
      <c r="BI2884" s="125"/>
      <c r="BJ2884" s="125"/>
      <c r="BK2884" s="125"/>
      <c r="BL2884" s="125"/>
      <c r="BM2884" s="125"/>
      <c r="BN2884" s="125"/>
      <c r="BO2884" s="129"/>
      <c r="BP2884" s="66"/>
      <c r="BQ2884" s="129"/>
      <c r="BR2884" s="125"/>
      <c r="BS2884" s="125"/>
      <c r="BT2884" s="125"/>
      <c r="BU2884" s="125"/>
      <c r="BV2884" s="125"/>
      <c r="BW2884" s="125"/>
      <c r="BX2884" s="126"/>
      <c r="BY2884" s="126"/>
      <c r="BZ2884" s="126"/>
      <c r="CA2884" s="127"/>
      <c r="CB2884" s="128"/>
    </row>
    <row r="2885" spans="1:80" x14ac:dyDescent="0.3">
      <c r="A2885" s="65"/>
      <c r="B2885" s="70"/>
      <c r="C2885" s="70"/>
      <c r="D2885" s="71"/>
      <c r="E2885" s="71"/>
      <c r="F2885" s="71"/>
      <c r="G2885" s="70"/>
      <c r="H2885" s="70"/>
      <c r="I2885" s="70"/>
      <c r="J2885" s="70"/>
      <c r="K2885" s="70"/>
      <c r="L2885" s="70"/>
      <c r="M2885" s="70"/>
      <c r="N2885" s="194"/>
      <c r="O2885" s="80"/>
      <c r="P2885" s="75"/>
      <c r="Q2885" s="75"/>
      <c r="R2885" s="75"/>
      <c r="S2885" s="75"/>
      <c r="T2885" s="75"/>
      <c r="U2885" s="75"/>
      <c r="V2885" s="74"/>
      <c r="W2885" s="74"/>
      <c r="X2885" s="74"/>
      <c r="Y2885" s="73"/>
      <c r="Z2885" s="72"/>
      <c r="AA2885" s="65"/>
      <c r="AB2885" s="65"/>
      <c r="AC2885" s="125"/>
      <c r="AD2885" s="125"/>
      <c r="AE2885" s="126"/>
      <c r="AF2885" s="126"/>
      <c r="AG2885" s="126"/>
      <c r="AH2885" s="125"/>
      <c r="AI2885" s="125"/>
      <c r="AJ2885" s="125"/>
      <c r="AK2885" s="125"/>
      <c r="AL2885" s="125"/>
      <c r="AM2885" s="125"/>
      <c r="AN2885" s="125"/>
      <c r="AO2885" s="66"/>
      <c r="AP2885" s="125"/>
      <c r="AQ2885" s="125"/>
      <c r="AR2885" s="125"/>
      <c r="AS2885" s="125"/>
      <c r="AT2885" s="125"/>
      <c r="AU2885" s="125"/>
      <c r="AV2885" s="125"/>
      <c r="AW2885" s="126"/>
      <c r="AX2885" s="126"/>
      <c r="AY2885" s="126"/>
      <c r="AZ2885" s="127"/>
      <c r="BA2885" s="128"/>
      <c r="BB2885" s="65"/>
      <c r="BC2885" s="65"/>
      <c r="BD2885" s="125"/>
      <c r="BE2885" s="125"/>
      <c r="BF2885" s="126"/>
      <c r="BG2885" s="126"/>
      <c r="BH2885" s="126"/>
      <c r="BI2885" s="125"/>
      <c r="BJ2885" s="125"/>
      <c r="BK2885" s="125"/>
      <c r="BL2885" s="125"/>
      <c r="BM2885" s="125"/>
      <c r="BN2885" s="125"/>
      <c r="BO2885" s="129"/>
      <c r="BP2885" s="66"/>
      <c r="BQ2885" s="129"/>
      <c r="BR2885" s="125"/>
      <c r="BS2885" s="125"/>
      <c r="BT2885" s="125"/>
      <c r="BU2885" s="125"/>
      <c r="BV2885" s="125"/>
      <c r="BW2885" s="125"/>
      <c r="BX2885" s="126"/>
      <c r="BY2885" s="126"/>
      <c r="BZ2885" s="126"/>
      <c r="CA2885" s="127"/>
      <c r="CB2885" s="128"/>
    </row>
    <row r="2886" spans="1:80" x14ac:dyDescent="0.3">
      <c r="A2886" s="65"/>
      <c r="B2886" s="70"/>
      <c r="C2886" s="70"/>
      <c r="D2886" s="71"/>
      <c r="E2886" s="71"/>
      <c r="F2886" s="71"/>
      <c r="G2886" s="70"/>
      <c r="H2886" s="70"/>
      <c r="I2886" s="70"/>
      <c r="J2886" s="70"/>
      <c r="K2886" s="70"/>
      <c r="L2886" s="70"/>
      <c r="M2886" s="70"/>
      <c r="N2886" s="194"/>
      <c r="O2886" s="80"/>
      <c r="P2886" s="75"/>
      <c r="Q2886" s="75"/>
      <c r="R2886" s="75"/>
      <c r="S2886" s="75"/>
      <c r="T2886" s="75"/>
      <c r="U2886" s="75"/>
      <c r="V2886" s="74"/>
      <c r="W2886" s="74"/>
      <c r="X2886" s="74"/>
      <c r="Y2886" s="73"/>
      <c r="Z2886" s="72"/>
      <c r="AA2886" s="65"/>
      <c r="AB2886" s="65"/>
      <c r="AC2886" s="125"/>
      <c r="AD2886" s="125"/>
      <c r="AE2886" s="126"/>
      <c r="AF2886" s="126"/>
      <c r="AG2886" s="126"/>
      <c r="AH2886" s="125"/>
      <c r="AI2886" s="125"/>
      <c r="AJ2886" s="125"/>
      <c r="AK2886" s="125"/>
      <c r="AL2886" s="125"/>
      <c r="AM2886" s="125"/>
      <c r="AN2886" s="125"/>
      <c r="AO2886" s="66"/>
      <c r="AP2886" s="125"/>
      <c r="AQ2886" s="125"/>
      <c r="AR2886" s="125"/>
      <c r="AS2886" s="125"/>
      <c r="AT2886" s="125"/>
      <c r="AU2886" s="125"/>
      <c r="AV2886" s="125"/>
      <c r="AW2886" s="126"/>
      <c r="AX2886" s="126"/>
      <c r="AY2886" s="126"/>
      <c r="AZ2886" s="127"/>
      <c r="BA2886" s="128"/>
      <c r="BB2886" s="65"/>
      <c r="BC2886" s="65"/>
      <c r="BD2886" s="125"/>
      <c r="BE2886" s="125"/>
      <c r="BF2886" s="126"/>
      <c r="BG2886" s="126"/>
      <c r="BH2886" s="126"/>
      <c r="BI2886" s="125"/>
      <c r="BJ2886" s="125"/>
      <c r="BK2886" s="125"/>
      <c r="BL2886" s="125"/>
      <c r="BM2886" s="125"/>
      <c r="BN2886" s="125"/>
      <c r="BO2886" s="129"/>
      <c r="BP2886" s="66"/>
      <c r="BQ2886" s="129"/>
      <c r="BR2886" s="125"/>
      <c r="BS2886" s="125"/>
      <c r="BT2886" s="125"/>
      <c r="BU2886" s="125"/>
      <c r="BV2886" s="125"/>
      <c r="BW2886" s="125"/>
      <c r="BX2886" s="126"/>
      <c r="BY2886" s="126"/>
      <c r="BZ2886" s="126"/>
      <c r="CA2886" s="127"/>
      <c r="CB2886" s="128"/>
    </row>
    <row r="2887" spans="1:80" x14ac:dyDescent="0.3">
      <c r="A2887" s="65"/>
      <c r="B2887" s="70"/>
      <c r="C2887" s="70"/>
      <c r="D2887" s="71"/>
      <c r="E2887" s="71"/>
      <c r="F2887" s="71"/>
      <c r="G2887" s="70"/>
      <c r="H2887" s="70"/>
      <c r="I2887" s="70"/>
      <c r="J2887" s="70"/>
      <c r="K2887" s="70"/>
      <c r="L2887" s="70"/>
      <c r="M2887" s="70"/>
      <c r="N2887" s="194"/>
      <c r="O2887" s="80"/>
      <c r="P2887" s="75"/>
      <c r="Q2887" s="75"/>
      <c r="R2887" s="75"/>
      <c r="S2887" s="75"/>
      <c r="T2887" s="75"/>
      <c r="U2887" s="75"/>
      <c r="V2887" s="74"/>
      <c r="W2887" s="74"/>
      <c r="X2887" s="74"/>
      <c r="Y2887" s="73"/>
      <c r="Z2887" s="72"/>
      <c r="AA2887" s="65"/>
      <c r="AB2887" s="65"/>
      <c r="AC2887" s="125"/>
      <c r="AD2887" s="125"/>
      <c r="AE2887" s="126"/>
      <c r="AF2887" s="126"/>
      <c r="AG2887" s="126"/>
      <c r="AH2887" s="125"/>
      <c r="AI2887" s="125"/>
      <c r="AJ2887" s="125"/>
      <c r="AK2887" s="125"/>
      <c r="AL2887" s="125"/>
      <c r="AM2887" s="125"/>
      <c r="AN2887" s="125"/>
      <c r="AO2887" s="66"/>
      <c r="AP2887" s="125"/>
      <c r="AQ2887" s="125"/>
      <c r="AR2887" s="125"/>
      <c r="AS2887" s="125"/>
      <c r="AT2887" s="125"/>
      <c r="AU2887" s="125"/>
      <c r="AV2887" s="125"/>
      <c r="AW2887" s="126"/>
      <c r="AX2887" s="126"/>
      <c r="AY2887" s="126"/>
      <c r="AZ2887" s="127"/>
      <c r="BA2887" s="128"/>
      <c r="BB2887" s="65"/>
      <c r="BC2887" s="65"/>
      <c r="BD2887" s="125"/>
      <c r="BE2887" s="125"/>
      <c r="BF2887" s="126"/>
      <c r="BG2887" s="126"/>
      <c r="BH2887" s="126"/>
      <c r="BI2887" s="125"/>
      <c r="BJ2887" s="125"/>
      <c r="BK2887" s="125"/>
      <c r="BL2887" s="125"/>
      <c r="BM2887" s="125"/>
      <c r="BN2887" s="125"/>
      <c r="BO2887" s="129"/>
      <c r="BP2887" s="66"/>
      <c r="BQ2887" s="129"/>
      <c r="BR2887" s="125"/>
      <c r="BS2887" s="125"/>
      <c r="BT2887" s="125"/>
      <c r="BU2887" s="125"/>
      <c r="BV2887" s="125"/>
      <c r="BW2887" s="125"/>
      <c r="BX2887" s="126"/>
      <c r="BY2887" s="126"/>
      <c r="BZ2887" s="126"/>
      <c r="CA2887" s="127"/>
      <c r="CB2887" s="128"/>
    </row>
    <row r="2888" spans="1:80" x14ac:dyDescent="0.3">
      <c r="A2888" s="65"/>
      <c r="B2888" s="70"/>
      <c r="C2888" s="70"/>
      <c r="D2888" s="71"/>
      <c r="E2888" s="71"/>
      <c r="F2888" s="71"/>
      <c r="G2888" s="70"/>
      <c r="H2888" s="70"/>
      <c r="I2888" s="70"/>
      <c r="J2888" s="70"/>
      <c r="K2888" s="70"/>
      <c r="L2888" s="70"/>
      <c r="M2888" s="70"/>
      <c r="N2888" s="194"/>
      <c r="O2888" s="80"/>
      <c r="P2888" s="75"/>
      <c r="Q2888" s="75"/>
      <c r="R2888" s="75"/>
      <c r="S2888" s="75"/>
      <c r="T2888" s="75"/>
      <c r="U2888" s="75"/>
      <c r="V2888" s="74"/>
      <c r="W2888" s="74"/>
      <c r="X2888" s="74"/>
      <c r="Y2888" s="73"/>
      <c r="Z2888" s="72"/>
      <c r="AA2888" s="65"/>
      <c r="AB2888" s="65"/>
      <c r="AC2888" s="125"/>
      <c r="AD2888" s="125"/>
      <c r="AE2888" s="126"/>
      <c r="AF2888" s="126"/>
      <c r="AG2888" s="126"/>
      <c r="AH2888" s="125"/>
      <c r="AI2888" s="125"/>
      <c r="AJ2888" s="125"/>
      <c r="AK2888" s="125"/>
      <c r="AL2888" s="125"/>
      <c r="AM2888" s="125"/>
      <c r="AN2888" s="125"/>
      <c r="AO2888" s="66"/>
      <c r="AP2888" s="125"/>
      <c r="AQ2888" s="125"/>
      <c r="AR2888" s="125"/>
      <c r="AS2888" s="125"/>
      <c r="AT2888" s="125"/>
      <c r="AU2888" s="125"/>
      <c r="AV2888" s="125"/>
      <c r="AW2888" s="126"/>
      <c r="AX2888" s="126"/>
      <c r="AY2888" s="126"/>
      <c r="AZ2888" s="127"/>
      <c r="BA2888" s="128"/>
      <c r="BB2888" s="65"/>
      <c r="BC2888" s="65"/>
      <c r="BD2888" s="125"/>
      <c r="BE2888" s="125"/>
      <c r="BF2888" s="126"/>
      <c r="BG2888" s="126"/>
      <c r="BH2888" s="126"/>
      <c r="BI2888" s="125"/>
      <c r="BJ2888" s="125"/>
      <c r="BK2888" s="125"/>
      <c r="BL2888" s="125"/>
      <c r="BM2888" s="125"/>
      <c r="BN2888" s="125"/>
      <c r="BO2888" s="129"/>
      <c r="BP2888" s="66"/>
      <c r="BQ2888" s="129"/>
      <c r="BR2888" s="125"/>
      <c r="BS2888" s="125"/>
      <c r="BT2888" s="125"/>
      <c r="BU2888" s="125"/>
      <c r="BV2888" s="125"/>
      <c r="BW2888" s="125"/>
      <c r="BX2888" s="126"/>
      <c r="BY2888" s="126"/>
      <c r="BZ2888" s="126"/>
      <c r="CA2888" s="127"/>
      <c r="CB2888" s="128"/>
    </row>
    <row r="2889" spans="1:80" x14ac:dyDescent="0.3">
      <c r="A2889" s="65"/>
      <c r="B2889" s="70"/>
      <c r="C2889" s="70"/>
      <c r="D2889" s="71"/>
      <c r="E2889" s="71"/>
      <c r="F2889" s="71"/>
      <c r="G2889" s="70"/>
      <c r="H2889" s="70"/>
      <c r="I2889" s="70"/>
      <c r="J2889" s="70"/>
      <c r="K2889" s="70"/>
      <c r="L2889" s="70"/>
      <c r="M2889" s="70"/>
      <c r="N2889" s="194"/>
      <c r="O2889" s="80"/>
      <c r="P2889" s="75"/>
      <c r="Q2889" s="75"/>
      <c r="R2889" s="75"/>
      <c r="S2889" s="75"/>
      <c r="T2889" s="75"/>
      <c r="U2889" s="75"/>
      <c r="V2889" s="74"/>
      <c r="W2889" s="74"/>
      <c r="X2889" s="74"/>
      <c r="Y2889" s="73"/>
      <c r="Z2889" s="72"/>
      <c r="AA2889" s="65"/>
      <c r="AB2889" s="65"/>
      <c r="AC2889" s="125"/>
      <c r="AD2889" s="125"/>
      <c r="AE2889" s="126"/>
      <c r="AF2889" s="126"/>
      <c r="AG2889" s="126"/>
      <c r="AH2889" s="125"/>
      <c r="AI2889" s="125"/>
      <c r="AJ2889" s="125"/>
      <c r="AK2889" s="125"/>
      <c r="AL2889" s="125"/>
      <c r="AM2889" s="125"/>
      <c r="AN2889" s="125"/>
      <c r="AO2889" s="66"/>
      <c r="AP2889" s="125"/>
      <c r="AQ2889" s="125"/>
      <c r="AR2889" s="125"/>
      <c r="AS2889" s="125"/>
      <c r="AT2889" s="125"/>
      <c r="AU2889" s="125"/>
      <c r="AV2889" s="125"/>
      <c r="AW2889" s="126"/>
      <c r="AX2889" s="126"/>
      <c r="AY2889" s="126"/>
      <c r="AZ2889" s="127"/>
      <c r="BA2889" s="128"/>
      <c r="BB2889" s="65"/>
      <c r="BC2889" s="65"/>
      <c r="BD2889" s="125"/>
      <c r="BE2889" s="125"/>
      <c r="BF2889" s="126"/>
      <c r="BG2889" s="126"/>
      <c r="BH2889" s="126"/>
      <c r="BI2889" s="125"/>
      <c r="BJ2889" s="125"/>
      <c r="BK2889" s="125"/>
      <c r="BL2889" s="125"/>
      <c r="BM2889" s="125"/>
      <c r="BN2889" s="125"/>
      <c r="BO2889" s="129"/>
      <c r="BP2889" s="66"/>
      <c r="BQ2889" s="129"/>
      <c r="BR2889" s="125"/>
      <c r="BS2889" s="125"/>
      <c r="BT2889" s="125"/>
      <c r="BU2889" s="125"/>
      <c r="BV2889" s="125"/>
      <c r="BW2889" s="125"/>
      <c r="BX2889" s="126"/>
      <c r="BY2889" s="126"/>
      <c r="BZ2889" s="126"/>
      <c r="CA2889" s="127"/>
      <c r="CB2889" s="128"/>
    </row>
    <row r="2890" spans="1:80" x14ac:dyDescent="0.3">
      <c r="A2890" s="65"/>
      <c r="B2890" s="70"/>
      <c r="C2890" s="70"/>
      <c r="D2890" s="71"/>
      <c r="E2890" s="71"/>
      <c r="F2890" s="71"/>
      <c r="G2890" s="70"/>
      <c r="H2890" s="70"/>
      <c r="I2890" s="70"/>
      <c r="J2890" s="70"/>
      <c r="K2890" s="70"/>
      <c r="L2890" s="70"/>
      <c r="M2890" s="70"/>
      <c r="N2890" s="194"/>
      <c r="O2890" s="80"/>
      <c r="P2890" s="75"/>
      <c r="Q2890" s="75"/>
      <c r="R2890" s="75"/>
      <c r="S2890" s="75"/>
      <c r="T2890" s="75"/>
      <c r="U2890" s="75"/>
      <c r="V2890" s="74"/>
      <c r="W2890" s="74"/>
      <c r="X2890" s="74"/>
      <c r="Y2890" s="73"/>
      <c r="Z2890" s="72"/>
      <c r="AA2890" s="65"/>
      <c r="AB2890" s="65"/>
      <c r="AC2890" s="125"/>
      <c r="AD2890" s="125"/>
      <c r="AE2890" s="126"/>
      <c r="AF2890" s="126"/>
      <c r="AG2890" s="126"/>
      <c r="AH2890" s="125"/>
      <c r="AI2890" s="125"/>
      <c r="AJ2890" s="125"/>
      <c r="AK2890" s="125"/>
      <c r="AL2890" s="125"/>
      <c r="AM2890" s="125"/>
      <c r="AN2890" s="125"/>
      <c r="AO2890" s="66"/>
      <c r="AP2890" s="125"/>
      <c r="AQ2890" s="125"/>
      <c r="AR2890" s="125"/>
      <c r="AS2890" s="125"/>
      <c r="AT2890" s="125"/>
      <c r="AU2890" s="125"/>
      <c r="AV2890" s="125"/>
      <c r="AW2890" s="126"/>
      <c r="AX2890" s="126"/>
      <c r="AY2890" s="126"/>
      <c r="AZ2890" s="127"/>
      <c r="BA2890" s="128"/>
      <c r="BB2890" s="65"/>
      <c r="BC2890" s="65"/>
      <c r="BD2890" s="125"/>
      <c r="BE2890" s="125"/>
      <c r="BF2890" s="126"/>
      <c r="BG2890" s="126"/>
      <c r="BH2890" s="126"/>
      <c r="BI2890" s="125"/>
      <c r="BJ2890" s="125"/>
      <c r="BK2890" s="125"/>
      <c r="BL2890" s="125"/>
      <c r="BM2890" s="125"/>
      <c r="BN2890" s="125"/>
      <c r="BO2890" s="129"/>
      <c r="BP2890" s="66"/>
      <c r="BQ2890" s="129"/>
      <c r="BR2890" s="125"/>
      <c r="BS2890" s="125"/>
      <c r="BT2890" s="125"/>
      <c r="BU2890" s="125"/>
      <c r="BV2890" s="125"/>
      <c r="BW2890" s="125"/>
      <c r="BX2890" s="126"/>
      <c r="BY2890" s="126"/>
      <c r="BZ2890" s="126"/>
      <c r="CA2890" s="127"/>
      <c r="CB2890" s="128"/>
    </row>
    <row r="2891" spans="1:80" x14ac:dyDescent="0.3">
      <c r="A2891" s="65"/>
      <c r="B2891" s="70"/>
      <c r="C2891" s="70"/>
      <c r="D2891" s="71"/>
      <c r="E2891" s="71"/>
      <c r="F2891" s="71"/>
      <c r="G2891" s="70"/>
      <c r="H2891" s="70"/>
      <c r="I2891" s="70"/>
      <c r="J2891" s="70"/>
      <c r="K2891" s="70"/>
      <c r="L2891" s="70"/>
      <c r="M2891" s="70"/>
      <c r="N2891" s="194"/>
      <c r="O2891" s="80"/>
      <c r="P2891" s="75"/>
      <c r="Q2891" s="75"/>
      <c r="R2891" s="75"/>
      <c r="S2891" s="75"/>
      <c r="T2891" s="75"/>
      <c r="U2891" s="75"/>
      <c r="V2891" s="74"/>
      <c r="W2891" s="74"/>
      <c r="X2891" s="74"/>
      <c r="Y2891" s="73"/>
      <c r="Z2891" s="72"/>
      <c r="AA2891" s="65"/>
      <c r="AB2891" s="65"/>
      <c r="AC2891" s="125"/>
      <c r="AD2891" s="125"/>
      <c r="AE2891" s="126"/>
      <c r="AF2891" s="126"/>
      <c r="AG2891" s="126"/>
      <c r="AH2891" s="125"/>
      <c r="AI2891" s="125"/>
      <c r="AJ2891" s="125"/>
      <c r="AK2891" s="125"/>
      <c r="AL2891" s="125"/>
      <c r="AM2891" s="125"/>
      <c r="AN2891" s="125"/>
      <c r="AO2891" s="66"/>
      <c r="AP2891" s="125"/>
      <c r="AQ2891" s="125"/>
      <c r="AR2891" s="125"/>
      <c r="AS2891" s="125"/>
      <c r="AT2891" s="125"/>
      <c r="AU2891" s="125"/>
      <c r="AV2891" s="125"/>
      <c r="AW2891" s="126"/>
      <c r="AX2891" s="126"/>
      <c r="AY2891" s="126"/>
      <c r="AZ2891" s="127"/>
      <c r="BA2891" s="128"/>
      <c r="BB2891" s="65"/>
      <c r="BC2891" s="65"/>
      <c r="BD2891" s="125"/>
      <c r="BE2891" s="125"/>
      <c r="BF2891" s="126"/>
      <c r="BG2891" s="126"/>
      <c r="BH2891" s="126"/>
      <c r="BI2891" s="125"/>
      <c r="BJ2891" s="125"/>
      <c r="BK2891" s="125"/>
      <c r="BL2891" s="125"/>
      <c r="BM2891" s="125"/>
      <c r="BN2891" s="125"/>
      <c r="BO2891" s="129"/>
      <c r="BP2891" s="66"/>
      <c r="BQ2891" s="129"/>
      <c r="BR2891" s="125"/>
      <c r="BS2891" s="125"/>
      <c r="BT2891" s="125"/>
      <c r="BU2891" s="125"/>
      <c r="BV2891" s="125"/>
      <c r="BW2891" s="125"/>
      <c r="BX2891" s="126"/>
      <c r="BY2891" s="126"/>
      <c r="BZ2891" s="126"/>
      <c r="CA2891" s="127"/>
      <c r="CB2891" s="128"/>
    </row>
    <row r="2892" spans="1:80" x14ac:dyDescent="0.3">
      <c r="A2892" s="65"/>
      <c r="B2892" s="70"/>
      <c r="C2892" s="70"/>
      <c r="D2892" s="71"/>
      <c r="E2892" s="71"/>
      <c r="F2892" s="71"/>
      <c r="G2892" s="70"/>
      <c r="H2892" s="70"/>
      <c r="I2892" s="70"/>
      <c r="J2892" s="70"/>
      <c r="K2892" s="70"/>
      <c r="L2892" s="70"/>
      <c r="M2892" s="70"/>
      <c r="N2892" s="194"/>
      <c r="O2892" s="80"/>
      <c r="P2892" s="75"/>
      <c r="Q2892" s="75"/>
      <c r="R2892" s="75"/>
      <c r="S2892" s="75"/>
      <c r="T2892" s="75"/>
      <c r="U2892" s="75"/>
      <c r="V2892" s="74"/>
      <c r="W2892" s="74"/>
      <c r="X2892" s="74"/>
      <c r="Y2892" s="73"/>
      <c r="Z2892" s="72"/>
      <c r="AA2892" s="65"/>
      <c r="AB2892" s="65"/>
      <c r="AC2892" s="125"/>
      <c r="AD2892" s="125"/>
      <c r="AE2892" s="126"/>
      <c r="AF2892" s="126"/>
      <c r="AG2892" s="126"/>
      <c r="AH2892" s="125"/>
      <c r="AI2892" s="125"/>
      <c r="AJ2892" s="125"/>
      <c r="AK2892" s="125"/>
      <c r="AL2892" s="125"/>
      <c r="AM2892" s="125"/>
      <c r="AN2892" s="125"/>
      <c r="AO2892" s="66"/>
      <c r="AP2892" s="125"/>
      <c r="AQ2892" s="125"/>
      <c r="AR2892" s="125"/>
      <c r="AS2892" s="125"/>
      <c r="AT2892" s="125"/>
      <c r="AU2892" s="125"/>
      <c r="AV2892" s="125"/>
      <c r="AW2892" s="126"/>
      <c r="AX2892" s="126"/>
      <c r="AY2892" s="126"/>
      <c r="AZ2892" s="127"/>
      <c r="BA2892" s="128"/>
      <c r="BB2892" s="65"/>
      <c r="BC2892" s="65"/>
      <c r="BD2892" s="125"/>
      <c r="BE2892" s="125"/>
      <c r="BF2892" s="126"/>
      <c r="BG2892" s="126"/>
      <c r="BH2892" s="126"/>
      <c r="BI2892" s="125"/>
      <c r="BJ2892" s="125"/>
      <c r="BK2892" s="125"/>
      <c r="BL2892" s="125"/>
      <c r="BM2892" s="125"/>
      <c r="BN2892" s="125"/>
      <c r="BO2892" s="129"/>
      <c r="BP2892" s="66"/>
      <c r="BQ2892" s="129"/>
      <c r="BR2892" s="125"/>
      <c r="BS2892" s="125"/>
      <c r="BT2892" s="125"/>
      <c r="BU2892" s="125"/>
      <c r="BV2892" s="125"/>
      <c r="BW2892" s="125"/>
      <c r="BX2892" s="126"/>
      <c r="BY2892" s="126"/>
      <c r="BZ2892" s="126"/>
      <c r="CA2892" s="127"/>
      <c r="CB2892" s="128"/>
    </row>
    <row r="2893" spans="1:80" x14ac:dyDescent="0.3">
      <c r="A2893" s="65"/>
      <c r="B2893" s="70"/>
      <c r="C2893" s="70"/>
      <c r="D2893" s="71"/>
      <c r="E2893" s="71"/>
      <c r="F2893" s="71"/>
      <c r="G2893" s="70"/>
      <c r="H2893" s="70"/>
      <c r="I2893" s="70"/>
      <c r="J2893" s="70"/>
      <c r="K2893" s="70"/>
      <c r="L2893" s="70"/>
      <c r="M2893" s="70"/>
      <c r="N2893" s="195"/>
      <c r="O2893" s="70"/>
      <c r="P2893" s="70"/>
      <c r="Q2893" s="70"/>
      <c r="R2893" s="70"/>
      <c r="S2893" s="70"/>
      <c r="T2893" s="70"/>
      <c r="U2893" s="70"/>
      <c r="V2893" s="71"/>
      <c r="W2893" s="71"/>
      <c r="X2893" s="71"/>
      <c r="Y2893" s="70"/>
      <c r="Z2893" s="70"/>
      <c r="AA2893" s="65"/>
      <c r="AB2893" s="65"/>
      <c r="AC2893" s="125"/>
      <c r="AD2893" s="125"/>
      <c r="AE2893" s="126"/>
      <c r="AF2893" s="126"/>
      <c r="AG2893" s="126"/>
      <c r="AH2893" s="125"/>
      <c r="AI2893" s="125"/>
      <c r="AJ2893" s="125"/>
      <c r="AK2893" s="125"/>
      <c r="AL2893" s="125"/>
      <c r="AM2893" s="125"/>
      <c r="AN2893" s="125"/>
      <c r="AO2893" s="66"/>
      <c r="AP2893" s="125"/>
      <c r="AQ2893" s="125"/>
      <c r="AR2893" s="125"/>
      <c r="AS2893" s="125"/>
      <c r="AT2893" s="125"/>
      <c r="AU2893" s="125"/>
      <c r="AV2893" s="125"/>
      <c r="AW2893" s="126"/>
      <c r="AX2893" s="126"/>
      <c r="AY2893" s="126"/>
      <c r="AZ2893" s="127"/>
      <c r="BA2893" s="128"/>
      <c r="BB2893" s="65"/>
      <c r="BC2893" s="65"/>
      <c r="BD2893" s="125"/>
      <c r="BE2893" s="125"/>
      <c r="BF2893" s="126"/>
      <c r="BG2893" s="126"/>
      <c r="BH2893" s="126"/>
      <c r="BI2893" s="125"/>
      <c r="BJ2893" s="125"/>
      <c r="BK2893" s="125"/>
      <c r="BL2893" s="125"/>
      <c r="BM2893" s="125"/>
      <c r="BN2893" s="125"/>
      <c r="BO2893" s="129"/>
      <c r="BP2893" s="66"/>
      <c r="BQ2893" s="129"/>
      <c r="BR2893" s="125"/>
      <c r="BS2893" s="125"/>
      <c r="BT2893" s="125"/>
      <c r="BU2893" s="125"/>
      <c r="BV2893" s="125"/>
      <c r="BW2893" s="125"/>
      <c r="BX2893" s="126"/>
      <c r="BY2893" s="126"/>
      <c r="BZ2893" s="126"/>
      <c r="CA2893" s="127"/>
      <c r="CB2893" s="128"/>
    </row>
    <row r="2894" spans="1:80" x14ac:dyDescent="0.3">
      <c r="A2894" s="65"/>
      <c r="B2894" s="72"/>
      <c r="C2894" s="73"/>
      <c r="D2894" s="74"/>
      <c r="E2894" s="74"/>
      <c r="F2894" s="74"/>
      <c r="G2894" s="75"/>
      <c r="H2894" s="75"/>
      <c r="I2894" s="75"/>
      <c r="J2894" s="75"/>
      <c r="K2894" s="75"/>
      <c r="L2894" s="75"/>
      <c r="M2894" s="80"/>
      <c r="N2894" s="194"/>
      <c r="O2894" s="70"/>
      <c r="P2894" s="70"/>
      <c r="Q2894" s="70"/>
      <c r="R2894" s="70"/>
      <c r="S2894" s="70"/>
      <c r="T2894" s="70"/>
      <c r="U2894" s="70"/>
      <c r="V2894" s="71"/>
      <c r="W2894" s="71"/>
      <c r="X2894" s="71"/>
      <c r="Y2894" s="70"/>
      <c r="Z2894" s="70"/>
      <c r="AA2894" s="65"/>
      <c r="AB2894" s="65"/>
      <c r="AC2894" s="125"/>
      <c r="AD2894" s="125"/>
      <c r="AE2894" s="126"/>
      <c r="AF2894" s="126"/>
      <c r="AG2894" s="126"/>
      <c r="AH2894" s="125"/>
      <c r="AI2894" s="125"/>
      <c r="AJ2894" s="125"/>
      <c r="AK2894" s="125"/>
      <c r="AL2894" s="125"/>
      <c r="AM2894" s="125"/>
      <c r="AN2894" s="125"/>
      <c r="AO2894" s="82"/>
      <c r="AP2894" s="125"/>
      <c r="AQ2894" s="125"/>
      <c r="AR2894" s="125"/>
      <c r="AS2894" s="125"/>
      <c r="AT2894" s="125"/>
      <c r="AU2894" s="125"/>
      <c r="AV2894" s="125"/>
      <c r="AW2894" s="126"/>
      <c r="AX2894" s="126"/>
      <c r="AY2894" s="126"/>
      <c r="AZ2894" s="125"/>
      <c r="BA2894" s="125"/>
      <c r="BB2894" s="65"/>
      <c r="BC2894" s="65"/>
      <c r="BD2894" s="125"/>
      <c r="BE2894" s="125"/>
      <c r="BF2894" s="126"/>
      <c r="BG2894" s="126"/>
      <c r="BH2894" s="126"/>
      <c r="BI2894" s="125"/>
      <c r="BJ2894" s="125"/>
      <c r="BK2894" s="125"/>
      <c r="BL2894" s="125"/>
      <c r="BM2894" s="125"/>
      <c r="BN2894" s="125"/>
      <c r="BO2894" s="129"/>
      <c r="BP2894" s="82"/>
      <c r="BQ2894" s="129"/>
      <c r="BR2894" s="125"/>
      <c r="BS2894" s="125"/>
      <c r="BT2894" s="125"/>
      <c r="BU2894" s="125"/>
      <c r="BV2894" s="125"/>
      <c r="BW2894" s="125"/>
      <c r="BX2894" s="126"/>
      <c r="BY2894" s="126"/>
      <c r="BZ2894" s="126"/>
      <c r="CA2894" s="125"/>
      <c r="CB2894" s="125"/>
    </row>
    <row r="2895" spans="1:80" x14ac:dyDescent="0.3">
      <c r="A2895" s="65"/>
      <c r="B2895" s="72"/>
      <c r="C2895" s="73"/>
      <c r="D2895" s="74"/>
      <c r="E2895" s="74"/>
      <c r="F2895" s="74"/>
      <c r="G2895" s="75"/>
      <c r="H2895" s="75"/>
      <c r="I2895" s="75"/>
      <c r="J2895" s="75"/>
      <c r="K2895" s="75"/>
      <c r="L2895" s="75"/>
      <c r="M2895" s="80"/>
      <c r="N2895" s="194"/>
      <c r="O2895" s="70"/>
      <c r="P2895" s="70"/>
      <c r="Q2895" s="70"/>
      <c r="R2895" s="70"/>
      <c r="S2895" s="70"/>
      <c r="T2895" s="70"/>
      <c r="U2895" s="70"/>
      <c r="V2895" s="71"/>
      <c r="W2895" s="71"/>
      <c r="X2895" s="71"/>
      <c r="Y2895" s="70"/>
      <c r="Z2895" s="70"/>
      <c r="AA2895" s="65"/>
      <c r="AB2895" s="65"/>
      <c r="AC2895" s="128"/>
      <c r="AD2895" s="127"/>
      <c r="AE2895" s="126"/>
      <c r="AF2895" s="126"/>
      <c r="AG2895" s="126"/>
      <c r="AH2895" s="125"/>
      <c r="AI2895" s="125"/>
      <c r="AJ2895" s="125"/>
      <c r="AK2895" s="125"/>
      <c r="AL2895" s="125"/>
      <c r="AM2895" s="125"/>
      <c r="AN2895" s="125"/>
      <c r="AO2895" s="66"/>
      <c r="AP2895" s="125"/>
      <c r="AQ2895" s="125"/>
      <c r="AR2895" s="125"/>
      <c r="AS2895" s="125"/>
      <c r="AT2895" s="125"/>
      <c r="AU2895" s="125"/>
      <c r="AV2895" s="125"/>
      <c r="AW2895" s="126"/>
      <c r="AX2895" s="126"/>
      <c r="AY2895" s="126"/>
      <c r="AZ2895" s="125"/>
      <c r="BA2895" s="125"/>
      <c r="BB2895" s="65"/>
      <c r="BC2895" s="65"/>
      <c r="BD2895" s="128"/>
      <c r="BE2895" s="127"/>
      <c r="BF2895" s="126"/>
      <c r="BG2895" s="126"/>
      <c r="BH2895" s="126"/>
      <c r="BI2895" s="125"/>
      <c r="BJ2895" s="125"/>
      <c r="BK2895" s="125"/>
      <c r="BL2895" s="125"/>
      <c r="BM2895" s="125"/>
      <c r="BN2895" s="125"/>
      <c r="BO2895" s="129"/>
      <c r="BP2895" s="66"/>
      <c r="BQ2895" s="129"/>
      <c r="BR2895" s="125"/>
      <c r="BS2895" s="125"/>
      <c r="BT2895" s="125"/>
      <c r="BU2895" s="125"/>
      <c r="BV2895" s="125"/>
      <c r="BW2895" s="125"/>
      <c r="BX2895" s="126"/>
      <c r="BY2895" s="126"/>
      <c r="BZ2895" s="126"/>
      <c r="CA2895" s="125"/>
      <c r="CB2895" s="125"/>
    </row>
    <row r="2896" spans="1:80" x14ac:dyDescent="0.3">
      <c r="A2896" s="65"/>
      <c r="B2896" s="72"/>
      <c r="C2896" s="73"/>
      <c r="D2896" s="74"/>
      <c r="E2896" s="74"/>
      <c r="F2896" s="74"/>
      <c r="G2896" s="75"/>
      <c r="H2896" s="75"/>
      <c r="I2896" s="75"/>
      <c r="J2896" s="75"/>
      <c r="K2896" s="75"/>
      <c r="L2896" s="75"/>
      <c r="M2896" s="80"/>
      <c r="N2896" s="194"/>
      <c r="O2896" s="70"/>
      <c r="P2896" s="70"/>
      <c r="Q2896" s="70"/>
      <c r="R2896" s="70"/>
      <c r="S2896" s="70"/>
      <c r="T2896" s="70"/>
      <c r="U2896" s="70"/>
      <c r="V2896" s="71"/>
      <c r="W2896" s="71"/>
      <c r="X2896" s="71"/>
      <c r="Y2896" s="70"/>
      <c r="Z2896" s="70"/>
      <c r="AA2896" s="65"/>
      <c r="AB2896" s="65"/>
      <c r="AC2896" s="128"/>
      <c r="AD2896" s="127"/>
      <c r="AE2896" s="126"/>
      <c r="AF2896" s="126"/>
      <c r="AG2896" s="126"/>
      <c r="AH2896" s="125"/>
      <c r="AI2896" s="125"/>
      <c r="AJ2896" s="125"/>
      <c r="AK2896" s="125"/>
      <c r="AL2896" s="125"/>
      <c r="AM2896" s="125"/>
      <c r="AN2896" s="125"/>
      <c r="AO2896" s="66"/>
      <c r="AP2896" s="125"/>
      <c r="AQ2896" s="125"/>
      <c r="AR2896" s="125"/>
      <c r="AS2896" s="125"/>
      <c r="AT2896" s="125"/>
      <c r="AU2896" s="125"/>
      <c r="AV2896" s="125"/>
      <c r="AW2896" s="126"/>
      <c r="AX2896" s="126"/>
      <c r="AY2896" s="126"/>
      <c r="AZ2896" s="125"/>
      <c r="BA2896" s="125"/>
      <c r="BB2896" s="65"/>
      <c r="BC2896" s="65"/>
      <c r="BD2896" s="128"/>
      <c r="BE2896" s="127"/>
      <c r="BF2896" s="126"/>
      <c r="BG2896" s="126"/>
      <c r="BH2896" s="126"/>
      <c r="BI2896" s="125"/>
      <c r="BJ2896" s="125"/>
      <c r="BK2896" s="125"/>
      <c r="BL2896" s="125"/>
      <c r="BM2896" s="125"/>
      <c r="BN2896" s="125"/>
      <c r="BO2896" s="129"/>
      <c r="BP2896" s="66"/>
      <c r="BQ2896" s="129"/>
      <c r="BR2896" s="125"/>
      <c r="BS2896" s="125"/>
      <c r="BT2896" s="125"/>
      <c r="BU2896" s="125"/>
      <c r="BV2896" s="125"/>
      <c r="BW2896" s="125"/>
      <c r="BX2896" s="126"/>
      <c r="BY2896" s="126"/>
      <c r="BZ2896" s="126"/>
      <c r="CA2896" s="125"/>
      <c r="CB2896" s="125"/>
    </row>
    <row r="2897" spans="1:80" x14ac:dyDescent="0.3">
      <c r="A2897" s="65"/>
      <c r="B2897" s="72"/>
      <c r="C2897" s="73"/>
      <c r="D2897" s="74"/>
      <c r="E2897" s="74"/>
      <c r="F2897" s="74"/>
      <c r="G2897" s="75"/>
      <c r="H2897" s="75"/>
      <c r="I2897" s="75"/>
      <c r="J2897" s="75"/>
      <c r="K2897" s="75"/>
      <c r="L2897" s="75"/>
      <c r="M2897" s="80"/>
      <c r="N2897" s="194"/>
      <c r="O2897" s="70"/>
      <c r="P2897" s="70"/>
      <c r="Q2897" s="70"/>
      <c r="R2897" s="70"/>
      <c r="S2897" s="70"/>
      <c r="T2897" s="70"/>
      <c r="U2897" s="70"/>
      <c r="V2897" s="71"/>
      <c r="W2897" s="71"/>
      <c r="X2897" s="71"/>
      <c r="Y2897" s="70"/>
      <c r="Z2897" s="70"/>
      <c r="AA2897" s="65"/>
      <c r="AB2897" s="65"/>
      <c r="AC2897" s="128"/>
      <c r="AD2897" s="127"/>
      <c r="AE2897" s="126"/>
      <c r="AF2897" s="126"/>
      <c r="AG2897" s="126"/>
      <c r="AH2897" s="125"/>
      <c r="AI2897" s="125"/>
      <c r="AJ2897" s="125"/>
      <c r="AK2897" s="125"/>
      <c r="AL2897" s="125"/>
      <c r="AM2897" s="125"/>
      <c r="AN2897" s="125"/>
      <c r="AO2897" s="66"/>
      <c r="AP2897" s="125"/>
      <c r="AQ2897" s="125"/>
      <c r="AR2897" s="125"/>
      <c r="AS2897" s="125"/>
      <c r="AT2897" s="125"/>
      <c r="AU2897" s="125"/>
      <c r="AV2897" s="125"/>
      <c r="AW2897" s="126"/>
      <c r="AX2897" s="126"/>
      <c r="AY2897" s="126"/>
      <c r="AZ2897" s="125"/>
      <c r="BA2897" s="125"/>
      <c r="BB2897" s="65"/>
      <c r="BC2897" s="65"/>
      <c r="BD2897" s="128"/>
      <c r="BE2897" s="127"/>
      <c r="BF2897" s="126"/>
      <c r="BG2897" s="126"/>
      <c r="BH2897" s="126"/>
      <c r="BI2897" s="125"/>
      <c r="BJ2897" s="125"/>
      <c r="BK2897" s="125"/>
      <c r="BL2897" s="125"/>
      <c r="BM2897" s="125"/>
      <c r="BN2897" s="125"/>
      <c r="BO2897" s="129"/>
      <c r="BP2897" s="66"/>
      <c r="BQ2897" s="129"/>
      <c r="BR2897" s="125"/>
      <c r="BS2897" s="125"/>
      <c r="BT2897" s="125"/>
      <c r="BU2897" s="125"/>
      <c r="BV2897" s="125"/>
      <c r="BW2897" s="125"/>
      <c r="BX2897" s="126"/>
      <c r="BY2897" s="126"/>
      <c r="BZ2897" s="126"/>
      <c r="CA2897" s="125"/>
      <c r="CB2897" s="125"/>
    </row>
    <row r="2898" spans="1:80" x14ac:dyDescent="0.3">
      <c r="A2898" s="65"/>
      <c r="B2898" s="72"/>
      <c r="C2898" s="73"/>
      <c r="D2898" s="74"/>
      <c r="E2898" s="74"/>
      <c r="F2898" s="74"/>
      <c r="G2898" s="75"/>
      <c r="H2898" s="75"/>
      <c r="I2898" s="75"/>
      <c r="J2898" s="75"/>
      <c r="K2898" s="75"/>
      <c r="L2898" s="75"/>
      <c r="M2898" s="80"/>
      <c r="N2898" s="194"/>
      <c r="O2898" s="70"/>
      <c r="P2898" s="70"/>
      <c r="Q2898" s="70"/>
      <c r="R2898" s="70"/>
      <c r="S2898" s="70"/>
      <c r="T2898" s="70"/>
      <c r="U2898" s="70"/>
      <c r="V2898" s="71"/>
      <c r="W2898" s="71"/>
      <c r="X2898" s="71"/>
      <c r="Y2898" s="70"/>
      <c r="Z2898" s="70"/>
      <c r="AA2898" s="65"/>
      <c r="AB2898" s="65"/>
      <c r="AC2898" s="128"/>
      <c r="AD2898" s="127"/>
      <c r="AE2898" s="126"/>
      <c r="AF2898" s="126"/>
      <c r="AG2898" s="126"/>
      <c r="AH2898" s="125"/>
      <c r="AI2898" s="125"/>
      <c r="AJ2898" s="125"/>
      <c r="AK2898" s="125"/>
      <c r="AL2898" s="125"/>
      <c r="AM2898" s="125"/>
      <c r="AN2898" s="125"/>
      <c r="AO2898" s="66"/>
      <c r="AP2898" s="125"/>
      <c r="AQ2898" s="125"/>
      <c r="AR2898" s="125"/>
      <c r="AS2898" s="125"/>
      <c r="AT2898" s="125"/>
      <c r="AU2898" s="125"/>
      <c r="AV2898" s="125"/>
      <c r="AW2898" s="126"/>
      <c r="AX2898" s="126"/>
      <c r="AY2898" s="126"/>
      <c r="AZ2898" s="125"/>
      <c r="BA2898" s="125"/>
      <c r="BB2898" s="65"/>
      <c r="BC2898" s="65"/>
      <c r="BD2898" s="128"/>
      <c r="BE2898" s="127"/>
      <c r="BF2898" s="126"/>
      <c r="BG2898" s="126"/>
      <c r="BH2898" s="126"/>
      <c r="BI2898" s="125"/>
      <c r="BJ2898" s="125"/>
      <c r="BK2898" s="125"/>
      <c r="BL2898" s="125"/>
      <c r="BM2898" s="125"/>
      <c r="BN2898" s="125"/>
      <c r="BO2898" s="129"/>
      <c r="BP2898" s="66"/>
      <c r="BQ2898" s="129"/>
      <c r="BR2898" s="125"/>
      <c r="BS2898" s="125"/>
      <c r="BT2898" s="125"/>
      <c r="BU2898" s="125"/>
      <c r="BV2898" s="125"/>
      <c r="BW2898" s="125"/>
      <c r="BX2898" s="126"/>
      <c r="BY2898" s="126"/>
      <c r="BZ2898" s="126"/>
      <c r="CA2898" s="125"/>
      <c r="CB2898" s="125"/>
    </row>
    <row r="2899" spans="1:80" x14ac:dyDescent="0.3">
      <c r="A2899" s="65"/>
      <c r="B2899" s="72"/>
      <c r="C2899" s="73"/>
      <c r="D2899" s="74"/>
      <c r="E2899" s="74"/>
      <c r="F2899" s="74"/>
      <c r="G2899" s="75"/>
      <c r="H2899" s="75"/>
      <c r="I2899" s="75"/>
      <c r="J2899" s="75"/>
      <c r="K2899" s="75"/>
      <c r="L2899" s="75"/>
      <c r="M2899" s="80"/>
      <c r="N2899" s="194"/>
      <c r="O2899" s="70"/>
      <c r="P2899" s="70"/>
      <c r="Q2899" s="70"/>
      <c r="R2899" s="70"/>
      <c r="S2899" s="70"/>
      <c r="T2899" s="70"/>
      <c r="U2899" s="70"/>
      <c r="V2899" s="71"/>
      <c r="W2899" s="71"/>
      <c r="X2899" s="71"/>
      <c r="Y2899" s="70"/>
      <c r="Z2899" s="70"/>
      <c r="AA2899" s="65"/>
      <c r="AB2899" s="65"/>
      <c r="AC2899" s="128"/>
      <c r="AD2899" s="127"/>
      <c r="AE2899" s="126"/>
      <c r="AF2899" s="126"/>
      <c r="AG2899" s="126"/>
      <c r="AH2899" s="125"/>
      <c r="AI2899" s="125"/>
      <c r="AJ2899" s="125"/>
      <c r="AK2899" s="125"/>
      <c r="AL2899" s="125"/>
      <c r="AM2899" s="125"/>
      <c r="AN2899" s="125"/>
      <c r="AO2899" s="66"/>
      <c r="AP2899" s="125"/>
      <c r="AQ2899" s="125"/>
      <c r="AR2899" s="125"/>
      <c r="AS2899" s="125"/>
      <c r="AT2899" s="125"/>
      <c r="AU2899" s="125"/>
      <c r="AV2899" s="125"/>
      <c r="AW2899" s="126"/>
      <c r="AX2899" s="126"/>
      <c r="AY2899" s="126"/>
      <c r="AZ2899" s="125"/>
      <c r="BA2899" s="125"/>
      <c r="BB2899" s="65"/>
      <c r="BC2899" s="65"/>
      <c r="BD2899" s="128"/>
      <c r="BE2899" s="127"/>
      <c r="BF2899" s="126"/>
      <c r="BG2899" s="126"/>
      <c r="BH2899" s="126"/>
      <c r="BI2899" s="125"/>
      <c r="BJ2899" s="125"/>
      <c r="BK2899" s="125"/>
      <c r="BL2899" s="125"/>
      <c r="BM2899" s="125"/>
      <c r="BN2899" s="125"/>
      <c r="BO2899" s="129"/>
      <c r="BP2899" s="66"/>
      <c r="BQ2899" s="129"/>
      <c r="BR2899" s="125"/>
      <c r="BS2899" s="125"/>
      <c r="BT2899" s="125"/>
      <c r="BU2899" s="125"/>
      <c r="BV2899" s="125"/>
      <c r="BW2899" s="125"/>
      <c r="BX2899" s="126"/>
      <c r="BY2899" s="126"/>
      <c r="BZ2899" s="126"/>
      <c r="CA2899" s="125"/>
      <c r="CB2899" s="125"/>
    </row>
    <row r="2900" spans="1:80" x14ac:dyDescent="0.3">
      <c r="A2900" s="65"/>
      <c r="B2900" s="72"/>
      <c r="C2900" s="73"/>
      <c r="D2900" s="74"/>
      <c r="E2900" s="74"/>
      <c r="F2900" s="74"/>
      <c r="G2900" s="75"/>
      <c r="H2900" s="75"/>
      <c r="I2900" s="75"/>
      <c r="J2900" s="75"/>
      <c r="K2900" s="75"/>
      <c r="L2900" s="75"/>
      <c r="M2900" s="80"/>
      <c r="N2900" s="194"/>
      <c r="O2900" s="70"/>
      <c r="P2900" s="70"/>
      <c r="Q2900" s="70"/>
      <c r="R2900" s="70"/>
      <c r="S2900" s="70"/>
      <c r="T2900" s="70"/>
      <c r="U2900" s="70"/>
      <c r="V2900" s="71"/>
      <c r="W2900" s="71"/>
      <c r="X2900" s="71"/>
      <c r="Y2900" s="70"/>
      <c r="Z2900" s="70"/>
      <c r="AA2900" s="65"/>
      <c r="AB2900" s="65"/>
      <c r="AC2900" s="128"/>
      <c r="AD2900" s="127"/>
      <c r="AE2900" s="126"/>
      <c r="AF2900" s="126"/>
      <c r="AG2900" s="126"/>
      <c r="AH2900" s="125"/>
      <c r="AI2900" s="125"/>
      <c r="AJ2900" s="125"/>
      <c r="AK2900" s="125"/>
      <c r="AL2900" s="125"/>
      <c r="AM2900" s="125"/>
      <c r="AN2900" s="125"/>
      <c r="AO2900" s="66"/>
      <c r="AP2900" s="125"/>
      <c r="AQ2900" s="125"/>
      <c r="AR2900" s="125"/>
      <c r="AS2900" s="125"/>
      <c r="AT2900" s="125"/>
      <c r="AU2900" s="125"/>
      <c r="AV2900" s="125"/>
      <c r="AW2900" s="126"/>
      <c r="AX2900" s="126"/>
      <c r="AY2900" s="126"/>
      <c r="AZ2900" s="125"/>
      <c r="BA2900" s="125"/>
      <c r="BB2900" s="65"/>
      <c r="BC2900" s="65"/>
      <c r="BD2900" s="128"/>
      <c r="BE2900" s="127"/>
      <c r="BF2900" s="126"/>
      <c r="BG2900" s="126"/>
      <c r="BH2900" s="126"/>
      <c r="BI2900" s="125"/>
      <c r="BJ2900" s="125"/>
      <c r="BK2900" s="125"/>
      <c r="BL2900" s="125"/>
      <c r="BM2900" s="125"/>
      <c r="BN2900" s="125"/>
      <c r="BO2900" s="129"/>
      <c r="BP2900" s="66"/>
      <c r="BQ2900" s="129"/>
      <c r="BR2900" s="125"/>
      <c r="BS2900" s="125"/>
      <c r="BT2900" s="125"/>
      <c r="BU2900" s="125"/>
      <c r="BV2900" s="125"/>
      <c r="BW2900" s="125"/>
      <c r="BX2900" s="126"/>
      <c r="BY2900" s="126"/>
      <c r="BZ2900" s="126"/>
      <c r="CA2900" s="125"/>
      <c r="CB2900" s="125"/>
    </row>
    <row r="2901" spans="1:80" x14ac:dyDescent="0.3">
      <c r="A2901" s="65"/>
      <c r="B2901" s="72"/>
      <c r="C2901" s="73"/>
      <c r="D2901" s="74"/>
      <c r="E2901" s="74"/>
      <c r="F2901" s="74"/>
      <c r="G2901" s="75"/>
      <c r="H2901" s="75"/>
      <c r="I2901" s="75"/>
      <c r="J2901" s="75"/>
      <c r="K2901" s="75"/>
      <c r="L2901" s="75"/>
      <c r="M2901" s="80"/>
      <c r="N2901" s="194"/>
      <c r="O2901" s="70"/>
      <c r="P2901" s="70"/>
      <c r="Q2901" s="70"/>
      <c r="R2901" s="70"/>
      <c r="S2901" s="70"/>
      <c r="T2901" s="70"/>
      <c r="U2901" s="70"/>
      <c r="V2901" s="71"/>
      <c r="W2901" s="71"/>
      <c r="X2901" s="71"/>
      <c r="Y2901" s="70"/>
      <c r="Z2901" s="70"/>
      <c r="AA2901" s="65"/>
      <c r="AB2901" s="65"/>
      <c r="AC2901" s="128"/>
      <c r="AD2901" s="127"/>
      <c r="AE2901" s="126"/>
      <c r="AF2901" s="126"/>
      <c r="AG2901" s="126"/>
      <c r="AH2901" s="125"/>
      <c r="AI2901" s="125"/>
      <c r="AJ2901" s="125"/>
      <c r="AK2901" s="125"/>
      <c r="AL2901" s="125"/>
      <c r="AM2901" s="125"/>
      <c r="AN2901" s="125"/>
      <c r="AO2901" s="66"/>
      <c r="AP2901" s="125"/>
      <c r="AQ2901" s="125"/>
      <c r="AR2901" s="125"/>
      <c r="AS2901" s="125"/>
      <c r="AT2901" s="125"/>
      <c r="AU2901" s="125"/>
      <c r="AV2901" s="125"/>
      <c r="AW2901" s="126"/>
      <c r="AX2901" s="126"/>
      <c r="AY2901" s="126"/>
      <c r="AZ2901" s="125"/>
      <c r="BA2901" s="125"/>
      <c r="BB2901" s="65"/>
      <c r="BC2901" s="65"/>
      <c r="BD2901" s="128"/>
      <c r="BE2901" s="127"/>
      <c r="BF2901" s="126"/>
      <c r="BG2901" s="126"/>
      <c r="BH2901" s="126"/>
      <c r="BI2901" s="125"/>
      <c r="BJ2901" s="125"/>
      <c r="BK2901" s="125"/>
      <c r="BL2901" s="125"/>
      <c r="BM2901" s="125"/>
      <c r="BN2901" s="125"/>
      <c r="BO2901" s="129"/>
      <c r="BP2901" s="66"/>
      <c r="BQ2901" s="129"/>
      <c r="BR2901" s="125"/>
      <c r="BS2901" s="125"/>
      <c r="BT2901" s="125"/>
      <c r="BU2901" s="125"/>
      <c r="BV2901" s="125"/>
      <c r="BW2901" s="125"/>
      <c r="BX2901" s="126"/>
      <c r="BY2901" s="126"/>
      <c r="BZ2901" s="126"/>
      <c r="CA2901" s="125"/>
      <c r="CB2901" s="125"/>
    </row>
    <row r="2902" spans="1:80" x14ac:dyDescent="0.3">
      <c r="A2902" s="65"/>
      <c r="B2902" s="72"/>
      <c r="C2902" s="73"/>
      <c r="D2902" s="74"/>
      <c r="E2902" s="74"/>
      <c r="F2902" s="74"/>
      <c r="G2902" s="75"/>
      <c r="H2902" s="75"/>
      <c r="I2902" s="75"/>
      <c r="J2902" s="75"/>
      <c r="K2902" s="75"/>
      <c r="L2902" s="75"/>
      <c r="M2902" s="80"/>
      <c r="N2902" s="194"/>
      <c r="O2902" s="70"/>
      <c r="P2902" s="70"/>
      <c r="Q2902" s="70"/>
      <c r="R2902" s="70"/>
      <c r="S2902" s="70"/>
      <c r="T2902" s="70"/>
      <c r="U2902" s="70"/>
      <c r="V2902" s="71"/>
      <c r="W2902" s="71"/>
      <c r="X2902" s="71"/>
      <c r="Y2902" s="70"/>
      <c r="Z2902" s="70"/>
      <c r="AA2902" s="65"/>
      <c r="AB2902" s="65"/>
      <c r="AC2902" s="128"/>
      <c r="AD2902" s="127"/>
      <c r="AE2902" s="126"/>
      <c r="AF2902" s="126"/>
      <c r="AG2902" s="126"/>
      <c r="AH2902" s="125"/>
      <c r="AI2902" s="125"/>
      <c r="AJ2902" s="125"/>
      <c r="AK2902" s="125"/>
      <c r="AL2902" s="125"/>
      <c r="AM2902" s="125"/>
      <c r="AN2902" s="125"/>
      <c r="AO2902" s="66"/>
      <c r="AP2902" s="125"/>
      <c r="AQ2902" s="125"/>
      <c r="AR2902" s="125"/>
      <c r="AS2902" s="125"/>
      <c r="AT2902" s="125"/>
      <c r="AU2902" s="125"/>
      <c r="AV2902" s="125"/>
      <c r="AW2902" s="126"/>
      <c r="AX2902" s="126"/>
      <c r="AY2902" s="126"/>
      <c r="AZ2902" s="125"/>
      <c r="BA2902" s="125"/>
      <c r="BB2902" s="65"/>
      <c r="BC2902" s="65"/>
      <c r="BD2902" s="128"/>
      <c r="BE2902" s="127"/>
      <c r="BF2902" s="126"/>
      <c r="BG2902" s="126"/>
      <c r="BH2902" s="126"/>
      <c r="BI2902" s="125"/>
      <c r="BJ2902" s="125"/>
      <c r="BK2902" s="125"/>
      <c r="BL2902" s="125"/>
      <c r="BM2902" s="125"/>
      <c r="BN2902" s="125"/>
      <c r="BO2902" s="129"/>
      <c r="BP2902" s="66"/>
      <c r="BQ2902" s="129"/>
      <c r="BR2902" s="125"/>
      <c r="BS2902" s="125"/>
      <c r="BT2902" s="125"/>
      <c r="BU2902" s="125"/>
      <c r="BV2902" s="125"/>
      <c r="BW2902" s="125"/>
      <c r="BX2902" s="126"/>
      <c r="BY2902" s="126"/>
      <c r="BZ2902" s="126"/>
      <c r="CA2902" s="125"/>
      <c r="CB2902" s="125"/>
    </row>
    <row r="2903" spans="1:80" x14ac:dyDescent="0.3">
      <c r="A2903" s="65"/>
      <c r="B2903" s="72"/>
      <c r="C2903" s="73"/>
      <c r="D2903" s="74"/>
      <c r="E2903" s="74"/>
      <c r="F2903" s="74"/>
      <c r="G2903" s="75"/>
      <c r="H2903" s="75"/>
      <c r="I2903" s="75"/>
      <c r="J2903" s="75"/>
      <c r="K2903" s="75"/>
      <c r="L2903" s="75"/>
      <c r="M2903" s="80"/>
      <c r="N2903" s="194"/>
      <c r="O2903" s="70"/>
      <c r="P2903" s="70"/>
      <c r="Q2903" s="70"/>
      <c r="R2903" s="70"/>
      <c r="S2903" s="70"/>
      <c r="T2903" s="70"/>
      <c r="U2903" s="70"/>
      <c r="V2903" s="71"/>
      <c r="W2903" s="71"/>
      <c r="X2903" s="71"/>
      <c r="Y2903" s="70"/>
      <c r="Z2903" s="70"/>
      <c r="AA2903" s="65"/>
      <c r="AB2903" s="65"/>
      <c r="AC2903" s="128"/>
      <c r="AD2903" s="127"/>
      <c r="AE2903" s="126"/>
      <c r="AF2903" s="126"/>
      <c r="AG2903" s="126"/>
      <c r="AH2903" s="125"/>
      <c r="AI2903" s="125"/>
      <c r="AJ2903" s="125"/>
      <c r="AK2903" s="125"/>
      <c r="AL2903" s="125"/>
      <c r="AM2903" s="125"/>
      <c r="AN2903" s="125"/>
      <c r="AO2903" s="66"/>
      <c r="AP2903" s="125"/>
      <c r="AQ2903" s="125"/>
      <c r="AR2903" s="125"/>
      <c r="AS2903" s="125"/>
      <c r="AT2903" s="125"/>
      <c r="AU2903" s="125"/>
      <c r="AV2903" s="125"/>
      <c r="AW2903" s="126"/>
      <c r="AX2903" s="126"/>
      <c r="AY2903" s="126"/>
      <c r="AZ2903" s="125"/>
      <c r="BA2903" s="125"/>
      <c r="BB2903" s="65"/>
      <c r="BC2903" s="65"/>
      <c r="BD2903" s="128"/>
      <c r="BE2903" s="127"/>
      <c r="BF2903" s="126"/>
      <c r="BG2903" s="126"/>
      <c r="BH2903" s="126"/>
      <c r="BI2903" s="125"/>
      <c r="BJ2903" s="125"/>
      <c r="BK2903" s="125"/>
      <c r="BL2903" s="125"/>
      <c r="BM2903" s="125"/>
      <c r="BN2903" s="125"/>
      <c r="BO2903" s="129"/>
      <c r="BP2903" s="66"/>
      <c r="BQ2903" s="129"/>
      <c r="BR2903" s="125"/>
      <c r="BS2903" s="125"/>
      <c r="BT2903" s="125"/>
      <c r="BU2903" s="125"/>
      <c r="BV2903" s="125"/>
      <c r="BW2903" s="125"/>
      <c r="BX2903" s="126"/>
      <c r="BY2903" s="126"/>
      <c r="BZ2903" s="126"/>
      <c r="CA2903" s="125"/>
      <c r="CB2903" s="125"/>
    </row>
    <row r="2904" spans="1:80" x14ac:dyDescent="0.3">
      <c r="A2904" s="65"/>
      <c r="B2904" s="72"/>
      <c r="C2904" s="73"/>
      <c r="D2904" s="74"/>
      <c r="E2904" s="74"/>
      <c r="F2904" s="74"/>
      <c r="G2904" s="75"/>
      <c r="H2904" s="75"/>
      <c r="I2904" s="75"/>
      <c r="J2904" s="75"/>
      <c r="K2904" s="75"/>
      <c r="L2904" s="75"/>
      <c r="M2904" s="80"/>
      <c r="N2904" s="194"/>
      <c r="O2904" s="70"/>
      <c r="P2904" s="70"/>
      <c r="Q2904" s="70"/>
      <c r="R2904" s="70"/>
      <c r="S2904" s="70"/>
      <c r="T2904" s="70"/>
      <c r="U2904" s="70"/>
      <c r="V2904" s="71"/>
      <c r="W2904" s="71"/>
      <c r="X2904" s="71"/>
      <c r="Y2904" s="70"/>
      <c r="Z2904" s="70"/>
      <c r="AA2904" s="65"/>
      <c r="AB2904" s="65"/>
      <c r="AC2904" s="128"/>
      <c r="AD2904" s="127"/>
      <c r="AE2904" s="126"/>
      <c r="AF2904" s="126"/>
      <c r="AG2904" s="126"/>
      <c r="AH2904" s="125"/>
      <c r="AI2904" s="125"/>
      <c r="AJ2904" s="125"/>
      <c r="AK2904" s="125"/>
      <c r="AL2904" s="125"/>
      <c r="AM2904" s="125"/>
      <c r="AN2904" s="125"/>
      <c r="AO2904" s="66"/>
      <c r="AP2904" s="125"/>
      <c r="AQ2904" s="125"/>
      <c r="AR2904" s="125"/>
      <c r="AS2904" s="125"/>
      <c r="AT2904" s="125"/>
      <c r="AU2904" s="125"/>
      <c r="AV2904" s="125"/>
      <c r="AW2904" s="126"/>
      <c r="AX2904" s="126"/>
      <c r="AY2904" s="126"/>
      <c r="AZ2904" s="125"/>
      <c r="BA2904" s="125"/>
      <c r="BB2904" s="65"/>
      <c r="BC2904" s="65"/>
      <c r="BD2904" s="128"/>
      <c r="BE2904" s="127"/>
      <c r="BF2904" s="126"/>
      <c r="BG2904" s="126"/>
      <c r="BH2904" s="126"/>
      <c r="BI2904" s="125"/>
      <c r="BJ2904" s="125"/>
      <c r="BK2904" s="125"/>
      <c r="BL2904" s="125"/>
      <c r="BM2904" s="125"/>
      <c r="BN2904" s="125"/>
      <c r="BO2904" s="129"/>
      <c r="BP2904" s="66"/>
      <c r="BQ2904" s="129"/>
      <c r="BR2904" s="125"/>
      <c r="BS2904" s="125"/>
      <c r="BT2904" s="125"/>
      <c r="BU2904" s="125"/>
      <c r="BV2904" s="125"/>
      <c r="BW2904" s="125"/>
      <c r="BX2904" s="126"/>
      <c r="BY2904" s="126"/>
      <c r="BZ2904" s="126"/>
      <c r="CA2904" s="125"/>
      <c r="CB2904" s="125"/>
    </row>
    <row r="2905" spans="1:80" x14ac:dyDescent="0.3">
      <c r="A2905" s="65"/>
      <c r="B2905" s="72"/>
      <c r="C2905" s="73"/>
      <c r="D2905" s="74"/>
      <c r="E2905" s="74"/>
      <c r="F2905" s="74"/>
      <c r="G2905" s="75"/>
      <c r="H2905" s="75"/>
      <c r="I2905" s="75"/>
      <c r="J2905" s="75"/>
      <c r="K2905" s="75"/>
      <c r="L2905" s="75"/>
      <c r="M2905" s="80"/>
      <c r="N2905" s="194"/>
      <c r="O2905" s="70"/>
      <c r="P2905" s="70"/>
      <c r="Q2905" s="70"/>
      <c r="R2905" s="70"/>
      <c r="S2905" s="70"/>
      <c r="T2905" s="70"/>
      <c r="U2905" s="70"/>
      <c r="V2905" s="71"/>
      <c r="W2905" s="71"/>
      <c r="X2905" s="71"/>
      <c r="Y2905" s="70"/>
      <c r="Z2905" s="70"/>
      <c r="AA2905" s="65"/>
      <c r="AB2905" s="65"/>
      <c r="AC2905" s="128"/>
      <c r="AD2905" s="127"/>
      <c r="AE2905" s="126"/>
      <c r="AF2905" s="126"/>
      <c r="AG2905" s="126"/>
      <c r="AH2905" s="125"/>
      <c r="AI2905" s="125"/>
      <c r="AJ2905" s="125"/>
      <c r="AK2905" s="125"/>
      <c r="AL2905" s="125"/>
      <c r="AM2905" s="125"/>
      <c r="AN2905" s="125"/>
      <c r="AO2905" s="66"/>
      <c r="AP2905" s="125"/>
      <c r="AQ2905" s="125"/>
      <c r="AR2905" s="125"/>
      <c r="AS2905" s="125"/>
      <c r="AT2905" s="125"/>
      <c r="AU2905" s="125"/>
      <c r="AV2905" s="125"/>
      <c r="AW2905" s="126"/>
      <c r="AX2905" s="126"/>
      <c r="AY2905" s="126"/>
      <c r="AZ2905" s="125"/>
      <c r="BA2905" s="125"/>
      <c r="BB2905" s="65"/>
      <c r="BC2905" s="65"/>
      <c r="BD2905" s="128"/>
      <c r="BE2905" s="127"/>
      <c r="BF2905" s="126"/>
      <c r="BG2905" s="126"/>
      <c r="BH2905" s="126"/>
      <c r="BI2905" s="125"/>
      <c r="BJ2905" s="125"/>
      <c r="BK2905" s="125"/>
      <c r="BL2905" s="125"/>
      <c r="BM2905" s="125"/>
      <c r="BN2905" s="125"/>
      <c r="BO2905" s="129"/>
      <c r="BP2905" s="66"/>
      <c r="BQ2905" s="129"/>
      <c r="BR2905" s="125"/>
      <c r="BS2905" s="125"/>
      <c r="BT2905" s="125"/>
      <c r="BU2905" s="125"/>
      <c r="BV2905" s="125"/>
      <c r="BW2905" s="125"/>
      <c r="BX2905" s="126"/>
      <c r="BY2905" s="126"/>
      <c r="BZ2905" s="126"/>
      <c r="CA2905" s="125"/>
      <c r="CB2905" s="125"/>
    </row>
    <row r="2906" spans="1:80" x14ac:dyDescent="0.3">
      <c r="A2906" s="65"/>
      <c r="B2906" s="72"/>
      <c r="C2906" s="73"/>
      <c r="D2906" s="74"/>
      <c r="E2906" s="74"/>
      <c r="F2906" s="74"/>
      <c r="G2906" s="75"/>
      <c r="H2906" s="75"/>
      <c r="I2906" s="75"/>
      <c r="J2906" s="75"/>
      <c r="K2906" s="75"/>
      <c r="L2906" s="75"/>
      <c r="M2906" s="80"/>
      <c r="N2906" s="194"/>
      <c r="O2906" s="70"/>
      <c r="P2906" s="70"/>
      <c r="Q2906" s="70"/>
      <c r="R2906" s="70"/>
      <c r="S2906" s="70"/>
      <c r="T2906" s="70"/>
      <c r="U2906" s="70"/>
      <c r="V2906" s="71"/>
      <c r="W2906" s="71"/>
      <c r="X2906" s="71"/>
      <c r="Y2906" s="70"/>
      <c r="Z2906" s="70"/>
      <c r="AA2906" s="65"/>
      <c r="AB2906" s="65"/>
      <c r="AC2906" s="128"/>
      <c r="AD2906" s="127"/>
      <c r="AE2906" s="126"/>
      <c r="AF2906" s="126"/>
      <c r="AG2906" s="126"/>
      <c r="AH2906" s="125"/>
      <c r="AI2906" s="125"/>
      <c r="AJ2906" s="125"/>
      <c r="AK2906" s="125"/>
      <c r="AL2906" s="125"/>
      <c r="AM2906" s="125"/>
      <c r="AN2906" s="125"/>
      <c r="AO2906" s="66"/>
      <c r="AP2906" s="125"/>
      <c r="AQ2906" s="125"/>
      <c r="AR2906" s="125"/>
      <c r="AS2906" s="125"/>
      <c r="AT2906" s="125"/>
      <c r="AU2906" s="125"/>
      <c r="AV2906" s="125"/>
      <c r="AW2906" s="126"/>
      <c r="AX2906" s="126"/>
      <c r="AY2906" s="126"/>
      <c r="AZ2906" s="125"/>
      <c r="BA2906" s="125"/>
      <c r="BB2906" s="65"/>
      <c r="BC2906" s="65"/>
      <c r="BD2906" s="128"/>
      <c r="BE2906" s="127"/>
      <c r="BF2906" s="126"/>
      <c r="BG2906" s="126"/>
      <c r="BH2906" s="126"/>
      <c r="BI2906" s="125"/>
      <c r="BJ2906" s="125"/>
      <c r="BK2906" s="125"/>
      <c r="BL2906" s="125"/>
      <c r="BM2906" s="125"/>
      <c r="BN2906" s="125"/>
      <c r="BO2906" s="129"/>
      <c r="BP2906" s="66"/>
      <c r="BQ2906" s="129"/>
      <c r="BR2906" s="125"/>
      <c r="BS2906" s="125"/>
      <c r="BT2906" s="125"/>
      <c r="BU2906" s="125"/>
      <c r="BV2906" s="125"/>
      <c r="BW2906" s="125"/>
      <c r="BX2906" s="126"/>
      <c r="BY2906" s="126"/>
      <c r="BZ2906" s="126"/>
      <c r="CA2906" s="125"/>
      <c r="CB2906" s="125"/>
    </row>
    <row r="2907" spans="1:80" x14ac:dyDescent="0.3">
      <c r="A2907" s="65"/>
      <c r="B2907" s="72"/>
      <c r="C2907" s="73"/>
      <c r="D2907" s="74"/>
      <c r="E2907" s="74"/>
      <c r="F2907" s="74"/>
      <c r="G2907" s="75"/>
      <c r="H2907" s="75"/>
      <c r="I2907" s="75"/>
      <c r="J2907" s="75"/>
      <c r="K2907" s="75"/>
      <c r="L2907" s="75"/>
      <c r="M2907" s="80"/>
      <c r="N2907" s="194"/>
      <c r="O2907" s="70"/>
      <c r="P2907" s="70"/>
      <c r="Q2907" s="70"/>
      <c r="R2907" s="70"/>
      <c r="S2907" s="70"/>
      <c r="T2907" s="70"/>
      <c r="U2907" s="70"/>
      <c r="V2907" s="71"/>
      <c r="W2907" s="71"/>
      <c r="X2907" s="71"/>
      <c r="Y2907" s="70"/>
      <c r="Z2907" s="70"/>
      <c r="AA2907" s="65"/>
      <c r="AB2907" s="65"/>
      <c r="AC2907" s="128"/>
      <c r="AD2907" s="127"/>
      <c r="AE2907" s="126"/>
      <c r="AF2907" s="126"/>
      <c r="AG2907" s="126"/>
      <c r="AH2907" s="125"/>
      <c r="AI2907" s="125"/>
      <c r="AJ2907" s="125"/>
      <c r="AK2907" s="125"/>
      <c r="AL2907" s="125"/>
      <c r="AM2907" s="125"/>
      <c r="AN2907" s="125"/>
      <c r="AO2907" s="66"/>
      <c r="AP2907" s="125"/>
      <c r="AQ2907" s="125"/>
      <c r="AR2907" s="125"/>
      <c r="AS2907" s="125"/>
      <c r="AT2907" s="125"/>
      <c r="AU2907" s="125"/>
      <c r="AV2907" s="125"/>
      <c r="AW2907" s="126"/>
      <c r="AX2907" s="126"/>
      <c r="AY2907" s="126"/>
      <c r="AZ2907" s="125"/>
      <c r="BA2907" s="125"/>
      <c r="BB2907" s="65"/>
      <c r="BC2907" s="65"/>
      <c r="BD2907" s="128"/>
      <c r="BE2907" s="127"/>
      <c r="BF2907" s="126"/>
      <c r="BG2907" s="126"/>
      <c r="BH2907" s="126"/>
      <c r="BI2907" s="125"/>
      <c r="BJ2907" s="125"/>
      <c r="BK2907" s="125"/>
      <c r="BL2907" s="125"/>
      <c r="BM2907" s="125"/>
      <c r="BN2907" s="125"/>
      <c r="BO2907" s="129"/>
      <c r="BP2907" s="66"/>
      <c r="BQ2907" s="129"/>
      <c r="BR2907" s="125"/>
      <c r="BS2907" s="125"/>
      <c r="BT2907" s="125"/>
      <c r="BU2907" s="125"/>
      <c r="BV2907" s="125"/>
      <c r="BW2907" s="125"/>
      <c r="BX2907" s="126"/>
      <c r="BY2907" s="126"/>
      <c r="BZ2907" s="126"/>
      <c r="CA2907" s="125"/>
      <c r="CB2907" s="125"/>
    </row>
    <row r="2908" spans="1:80" x14ac:dyDescent="0.3">
      <c r="A2908" s="65"/>
      <c r="B2908" s="72"/>
      <c r="C2908" s="73"/>
      <c r="D2908" s="74"/>
      <c r="E2908" s="74"/>
      <c r="F2908" s="74"/>
      <c r="G2908" s="75"/>
      <c r="H2908" s="75"/>
      <c r="I2908" s="75"/>
      <c r="J2908" s="75"/>
      <c r="K2908" s="75"/>
      <c r="L2908" s="75"/>
      <c r="M2908" s="80"/>
      <c r="N2908" s="194"/>
      <c r="O2908" s="70"/>
      <c r="P2908" s="70"/>
      <c r="Q2908" s="70"/>
      <c r="R2908" s="70"/>
      <c r="S2908" s="70"/>
      <c r="T2908" s="70"/>
      <c r="U2908" s="70"/>
      <c r="V2908" s="71"/>
      <c r="W2908" s="71"/>
      <c r="X2908" s="71"/>
      <c r="Y2908" s="70"/>
      <c r="Z2908" s="70"/>
      <c r="AA2908" s="65"/>
      <c r="AB2908" s="65"/>
      <c r="AC2908" s="128"/>
      <c r="AD2908" s="127"/>
      <c r="AE2908" s="126"/>
      <c r="AF2908" s="126"/>
      <c r="AG2908" s="126"/>
      <c r="AH2908" s="125"/>
      <c r="AI2908" s="125"/>
      <c r="AJ2908" s="125"/>
      <c r="AK2908" s="125"/>
      <c r="AL2908" s="125"/>
      <c r="AM2908" s="125"/>
      <c r="AN2908" s="125"/>
      <c r="AO2908" s="66"/>
      <c r="AP2908" s="125"/>
      <c r="AQ2908" s="125"/>
      <c r="AR2908" s="125"/>
      <c r="AS2908" s="125"/>
      <c r="AT2908" s="125"/>
      <c r="AU2908" s="125"/>
      <c r="AV2908" s="125"/>
      <c r="AW2908" s="126"/>
      <c r="AX2908" s="126"/>
      <c r="AY2908" s="126"/>
      <c r="AZ2908" s="125"/>
      <c r="BA2908" s="125"/>
      <c r="BB2908" s="65"/>
      <c r="BC2908" s="65"/>
      <c r="BD2908" s="128"/>
      <c r="BE2908" s="127"/>
      <c r="BF2908" s="126"/>
      <c r="BG2908" s="126"/>
      <c r="BH2908" s="126"/>
      <c r="BI2908" s="125"/>
      <c r="BJ2908" s="125"/>
      <c r="BK2908" s="125"/>
      <c r="BL2908" s="125"/>
      <c r="BM2908" s="125"/>
      <c r="BN2908" s="125"/>
      <c r="BO2908" s="129"/>
      <c r="BP2908" s="66"/>
      <c r="BQ2908" s="129"/>
      <c r="BR2908" s="125"/>
      <c r="BS2908" s="125"/>
      <c r="BT2908" s="125"/>
      <c r="BU2908" s="125"/>
      <c r="BV2908" s="125"/>
      <c r="BW2908" s="125"/>
      <c r="BX2908" s="126"/>
      <c r="BY2908" s="126"/>
      <c r="BZ2908" s="126"/>
      <c r="CA2908" s="125"/>
      <c r="CB2908" s="125"/>
    </row>
    <row r="2909" spans="1:80" x14ac:dyDescent="0.3">
      <c r="A2909" s="65"/>
      <c r="B2909" s="65"/>
      <c r="C2909" s="65"/>
      <c r="D2909" s="65"/>
      <c r="E2909" s="65"/>
      <c r="F2909" s="65"/>
      <c r="G2909" s="65"/>
      <c r="H2909" s="65"/>
      <c r="I2909" s="65"/>
      <c r="J2909" s="65"/>
      <c r="K2909" s="65"/>
      <c r="L2909" s="65"/>
      <c r="M2909" s="99"/>
      <c r="N2909" s="66"/>
      <c r="O2909" s="99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5"/>
      <c r="AC2909" s="128"/>
      <c r="AD2909" s="127"/>
      <c r="AE2909" s="126"/>
      <c r="AF2909" s="126"/>
      <c r="AG2909" s="126"/>
      <c r="AH2909" s="125"/>
      <c r="AI2909" s="125"/>
      <c r="AJ2909" s="125"/>
      <c r="AK2909" s="125"/>
      <c r="AL2909" s="125"/>
      <c r="AM2909" s="125"/>
      <c r="AN2909" s="125"/>
      <c r="AO2909" s="66"/>
      <c r="AP2909" s="125"/>
      <c r="AQ2909" s="125"/>
      <c r="AR2909" s="125"/>
      <c r="AS2909" s="125"/>
      <c r="AT2909" s="125"/>
      <c r="AU2909" s="125"/>
      <c r="AV2909" s="125"/>
      <c r="AW2909" s="126"/>
      <c r="AX2909" s="126"/>
      <c r="AY2909" s="126"/>
      <c r="AZ2909" s="125"/>
      <c r="BA2909" s="125"/>
      <c r="BB2909" s="65"/>
      <c r="BC2909" s="65"/>
      <c r="BD2909" s="128"/>
      <c r="BE2909" s="127"/>
      <c r="BF2909" s="126"/>
      <c r="BG2909" s="126"/>
      <c r="BH2909" s="126"/>
      <c r="BI2909" s="125"/>
      <c r="BJ2909" s="125"/>
      <c r="BK2909" s="125"/>
      <c r="BL2909" s="125"/>
      <c r="BM2909" s="125"/>
      <c r="BN2909" s="125"/>
      <c r="BO2909" s="129"/>
      <c r="BP2909" s="66"/>
      <c r="BQ2909" s="129"/>
      <c r="BR2909" s="125"/>
      <c r="BS2909" s="125"/>
      <c r="BT2909" s="125"/>
      <c r="BU2909" s="125"/>
      <c r="BV2909" s="125"/>
      <c r="BW2909" s="125"/>
      <c r="BX2909" s="126"/>
      <c r="BY2909" s="126"/>
      <c r="BZ2909" s="126"/>
      <c r="CA2909" s="125"/>
      <c r="CB2909" s="125"/>
    </row>
    <row r="2910" spans="1:80" x14ac:dyDescent="0.3">
      <c r="A2910" s="65"/>
      <c r="B2910" s="68"/>
      <c r="C2910" s="68"/>
      <c r="D2910" s="68"/>
      <c r="E2910" s="68"/>
      <c r="F2910" s="68"/>
      <c r="G2910" s="68"/>
      <c r="H2910" s="68"/>
      <c r="I2910" s="68"/>
      <c r="J2910" s="68"/>
      <c r="K2910" s="68"/>
      <c r="L2910" s="68"/>
      <c r="M2910" s="87"/>
      <c r="N2910" s="68"/>
      <c r="O2910" s="87"/>
      <c r="P2910" s="68"/>
      <c r="Q2910" s="68"/>
      <c r="R2910" s="68"/>
      <c r="S2910" s="68"/>
      <c r="T2910" s="68"/>
      <c r="U2910" s="68"/>
      <c r="V2910" s="68"/>
      <c r="W2910" s="68"/>
      <c r="X2910" s="68"/>
      <c r="Y2910" s="68"/>
      <c r="Z2910" s="68"/>
      <c r="AA2910" s="65"/>
      <c r="AB2910" s="65"/>
      <c r="AC2910" s="128"/>
      <c r="AD2910" s="127"/>
      <c r="AE2910" s="126"/>
      <c r="AF2910" s="126"/>
      <c r="AG2910" s="126"/>
      <c r="AH2910" s="125"/>
      <c r="AI2910" s="125"/>
      <c r="AJ2910" s="125"/>
      <c r="AK2910" s="125"/>
      <c r="AL2910" s="125"/>
      <c r="AM2910" s="125"/>
      <c r="AN2910" s="125"/>
      <c r="AO2910" s="66"/>
      <c r="AP2910" s="125"/>
      <c r="AQ2910" s="125"/>
      <c r="AR2910" s="125"/>
      <c r="AS2910" s="125"/>
      <c r="AT2910" s="125"/>
      <c r="AU2910" s="125"/>
      <c r="AV2910" s="125"/>
      <c r="AW2910" s="126"/>
      <c r="AX2910" s="126"/>
      <c r="AY2910" s="126"/>
      <c r="AZ2910" s="125"/>
      <c r="BA2910" s="125"/>
      <c r="BB2910" s="65"/>
      <c r="BC2910" s="65"/>
      <c r="BD2910" s="128"/>
      <c r="BE2910" s="127"/>
      <c r="BF2910" s="126"/>
      <c r="BG2910" s="126"/>
      <c r="BH2910" s="126"/>
      <c r="BI2910" s="125"/>
      <c r="BJ2910" s="125"/>
      <c r="BK2910" s="125"/>
      <c r="BL2910" s="125"/>
      <c r="BM2910" s="125"/>
      <c r="BN2910" s="125"/>
      <c r="BO2910" s="129"/>
      <c r="BP2910" s="66"/>
      <c r="BQ2910" s="129"/>
      <c r="BR2910" s="125"/>
      <c r="BS2910" s="125"/>
      <c r="BT2910" s="125"/>
      <c r="BU2910" s="125"/>
      <c r="BV2910" s="125"/>
      <c r="BW2910" s="125"/>
      <c r="BX2910" s="126"/>
      <c r="BY2910" s="126"/>
      <c r="BZ2910" s="126"/>
      <c r="CA2910" s="125"/>
      <c r="CB2910" s="125"/>
    </row>
    <row r="2911" spans="1:80" x14ac:dyDescent="0.3">
      <c r="A2911" s="65"/>
      <c r="B2911" s="77"/>
      <c r="C2911" s="77"/>
      <c r="D2911" s="78"/>
      <c r="E2911" s="78"/>
      <c r="F2911" s="78"/>
      <c r="G2911" s="79"/>
      <c r="H2911" s="79"/>
      <c r="I2911" s="79"/>
      <c r="J2911" s="79"/>
      <c r="K2911" s="79"/>
      <c r="L2911" s="79"/>
      <c r="M2911" s="80"/>
      <c r="N2911" s="68"/>
      <c r="O2911" s="80"/>
      <c r="P2911" s="79"/>
      <c r="Q2911" s="79"/>
      <c r="R2911" s="79"/>
      <c r="S2911" s="79"/>
      <c r="T2911" s="79"/>
      <c r="U2911" s="79"/>
      <c r="V2911" s="78"/>
      <c r="W2911" s="78"/>
      <c r="X2911" s="78"/>
      <c r="Y2911" s="77"/>
      <c r="Z2911" s="77"/>
      <c r="AA2911" s="65"/>
      <c r="AB2911" s="65"/>
      <c r="AC2911" s="128"/>
      <c r="AD2911" s="127"/>
      <c r="AE2911" s="126"/>
      <c r="AF2911" s="126"/>
      <c r="AG2911" s="126"/>
      <c r="AH2911" s="125"/>
      <c r="AI2911" s="125"/>
      <c r="AJ2911" s="125"/>
      <c r="AK2911" s="125"/>
      <c r="AL2911" s="125"/>
      <c r="AM2911" s="125"/>
      <c r="AN2911" s="125"/>
      <c r="AO2911" s="66"/>
      <c r="AP2911" s="125"/>
      <c r="AQ2911" s="125"/>
      <c r="AR2911" s="125"/>
      <c r="AS2911" s="125"/>
      <c r="AT2911" s="125"/>
      <c r="AU2911" s="125"/>
      <c r="AV2911" s="125"/>
      <c r="AW2911" s="126"/>
      <c r="AX2911" s="126"/>
      <c r="AY2911" s="126"/>
      <c r="AZ2911" s="125"/>
      <c r="BA2911" s="125"/>
      <c r="BB2911" s="65"/>
      <c r="BC2911" s="65"/>
      <c r="BD2911" s="128"/>
      <c r="BE2911" s="127"/>
      <c r="BF2911" s="126"/>
      <c r="BG2911" s="126"/>
      <c r="BH2911" s="126"/>
      <c r="BI2911" s="125"/>
      <c r="BJ2911" s="125"/>
      <c r="BK2911" s="125"/>
      <c r="BL2911" s="125"/>
      <c r="BM2911" s="125"/>
      <c r="BN2911" s="125"/>
      <c r="BO2911" s="129"/>
      <c r="BP2911" s="66"/>
      <c r="BQ2911" s="129"/>
      <c r="BR2911" s="125"/>
      <c r="BS2911" s="125"/>
      <c r="BT2911" s="125"/>
      <c r="BU2911" s="125"/>
      <c r="BV2911" s="125"/>
      <c r="BW2911" s="125"/>
      <c r="BX2911" s="126"/>
      <c r="BY2911" s="126"/>
      <c r="BZ2911" s="126"/>
      <c r="CA2911" s="125"/>
      <c r="CB2911" s="125"/>
    </row>
    <row r="2912" spans="1:80" x14ac:dyDescent="0.3">
      <c r="A2912" s="65"/>
      <c r="B2912" s="72"/>
      <c r="C2912" s="72"/>
      <c r="D2912" s="78"/>
      <c r="E2912" s="78"/>
      <c r="F2912" s="78"/>
      <c r="G2912" s="80"/>
      <c r="H2912" s="80"/>
      <c r="I2912" s="80"/>
      <c r="J2912" s="80"/>
      <c r="K2912" s="80"/>
      <c r="L2912" s="80"/>
      <c r="M2912" s="80"/>
      <c r="N2912" s="81"/>
      <c r="O2912" s="80"/>
      <c r="P2912" s="80"/>
      <c r="Q2912" s="80"/>
      <c r="R2912" s="80"/>
      <c r="S2912" s="80"/>
      <c r="T2912" s="80"/>
      <c r="U2912" s="80"/>
      <c r="V2912" s="78"/>
      <c r="W2912" s="78"/>
      <c r="X2912" s="78"/>
      <c r="Y2912" s="72"/>
      <c r="Z2912" s="72"/>
      <c r="AA2912" s="65"/>
      <c r="AB2912" s="65"/>
      <c r="AC2912" s="128"/>
      <c r="AD2912" s="127"/>
      <c r="AE2912" s="126"/>
      <c r="AF2912" s="126"/>
      <c r="AG2912" s="126"/>
      <c r="AH2912" s="125"/>
      <c r="AI2912" s="125"/>
      <c r="AJ2912" s="125"/>
      <c r="AK2912" s="125"/>
      <c r="AL2912" s="125"/>
      <c r="AM2912" s="125"/>
      <c r="AN2912" s="125"/>
      <c r="AO2912" s="66"/>
      <c r="AP2912" s="125"/>
      <c r="AQ2912" s="125"/>
      <c r="AR2912" s="125"/>
      <c r="AS2912" s="125"/>
      <c r="AT2912" s="125"/>
      <c r="AU2912" s="125"/>
      <c r="AV2912" s="125"/>
      <c r="AW2912" s="126"/>
      <c r="AX2912" s="126"/>
      <c r="AY2912" s="126"/>
      <c r="AZ2912" s="125"/>
      <c r="BA2912" s="125"/>
      <c r="BB2912" s="65"/>
      <c r="BC2912" s="65"/>
      <c r="BD2912" s="128"/>
      <c r="BE2912" s="127"/>
      <c r="BF2912" s="126"/>
      <c r="BG2912" s="126"/>
      <c r="BH2912" s="126"/>
      <c r="BI2912" s="125"/>
      <c r="BJ2912" s="125"/>
      <c r="BK2912" s="125"/>
      <c r="BL2912" s="125"/>
      <c r="BM2912" s="125"/>
      <c r="BN2912" s="125"/>
      <c r="BO2912" s="129"/>
      <c r="BP2912" s="66"/>
      <c r="BQ2912" s="129"/>
      <c r="BR2912" s="125"/>
      <c r="BS2912" s="125"/>
      <c r="BT2912" s="125"/>
      <c r="BU2912" s="125"/>
      <c r="BV2912" s="125"/>
      <c r="BW2912" s="125"/>
      <c r="BX2912" s="126"/>
      <c r="BY2912" s="126"/>
      <c r="BZ2912" s="126"/>
      <c r="CA2912" s="125"/>
      <c r="CB2912" s="125"/>
    </row>
    <row r="2913" spans="1:80" x14ac:dyDescent="0.3">
      <c r="A2913" s="65"/>
      <c r="B2913" s="128"/>
      <c r="C2913" s="127"/>
      <c r="D2913" s="126"/>
      <c r="E2913" s="126"/>
      <c r="F2913" s="126"/>
      <c r="G2913" s="125"/>
      <c r="H2913" s="125"/>
      <c r="I2913" s="125"/>
      <c r="J2913" s="125"/>
      <c r="K2913" s="125"/>
      <c r="L2913" s="125"/>
      <c r="M2913" s="125"/>
      <c r="N2913" s="66"/>
      <c r="O2913" s="125"/>
      <c r="P2913" s="125"/>
      <c r="Q2913" s="125"/>
      <c r="R2913" s="125"/>
      <c r="S2913" s="125"/>
      <c r="T2913" s="125"/>
      <c r="U2913" s="125"/>
      <c r="V2913" s="126"/>
      <c r="W2913" s="126"/>
      <c r="X2913" s="126"/>
      <c r="Y2913" s="125"/>
      <c r="Z2913" s="125"/>
      <c r="AA2913" s="65"/>
      <c r="AB2913" s="65"/>
      <c r="AC2913" s="128"/>
      <c r="AD2913" s="127"/>
      <c r="AE2913" s="126"/>
      <c r="AF2913" s="126"/>
      <c r="AG2913" s="126"/>
      <c r="AH2913" s="125"/>
      <c r="AI2913" s="125"/>
      <c r="AJ2913" s="125"/>
      <c r="AK2913" s="125"/>
      <c r="AL2913" s="125"/>
      <c r="AM2913" s="125"/>
      <c r="AN2913" s="125"/>
      <c r="AO2913" s="66"/>
      <c r="AP2913" s="125"/>
      <c r="AQ2913" s="125"/>
      <c r="AR2913" s="125"/>
      <c r="AS2913" s="125"/>
      <c r="AT2913" s="125"/>
      <c r="AU2913" s="125"/>
      <c r="AV2913" s="125"/>
      <c r="AW2913" s="126"/>
      <c r="AX2913" s="126"/>
      <c r="AY2913" s="126"/>
      <c r="AZ2913" s="125"/>
      <c r="BA2913" s="125"/>
      <c r="BB2913" s="65"/>
      <c r="BC2913" s="65"/>
      <c r="BD2913" s="128"/>
      <c r="BE2913" s="127"/>
      <c r="BF2913" s="126"/>
      <c r="BG2913" s="126"/>
      <c r="BH2913" s="126"/>
      <c r="BI2913" s="125"/>
      <c r="BJ2913" s="125"/>
      <c r="BK2913" s="125"/>
      <c r="BL2913" s="125"/>
      <c r="BM2913" s="125"/>
      <c r="BN2913" s="125"/>
      <c r="BO2913" s="129"/>
      <c r="BP2913" s="66"/>
      <c r="BQ2913" s="129"/>
      <c r="BR2913" s="125"/>
      <c r="BS2913" s="125"/>
      <c r="BT2913" s="125"/>
      <c r="BU2913" s="125"/>
      <c r="BV2913" s="125"/>
      <c r="BW2913" s="125"/>
      <c r="BX2913" s="126"/>
      <c r="BY2913" s="126"/>
      <c r="BZ2913" s="126"/>
      <c r="CA2913" s="125"/>
      <c r="CB2913" s="125"/>
    </row>
    <row r="2914" spans="1:80" x14ac:dyDescent="0.3">
      <c r="A2914" s="65"/>
      <c r="B2914" s="223"/>
      <c r="C2914" s="224"/>
      <c r="D2914" s="65"/>
      <c r="E2914" s="65"/>
      <c r="F2914" s="223"/>
      <c r="G2914" s="224"/>
      <c r="H2914" s="65"/>
      <c r="I2914" s="65"/>
      <c r="J2914" s="223"/>
      <c r="K2914" s="224"/>
      <c r="L2914" s="65"/>
      <c r="M2914" s="233"/>
      <c r="N2914" s="233"/>
      <c r="O2914" s="233"/>
      <c r="P2914" s="65"/>
      <c r="Q2914" s="223"/>
      <c r="R2914" s="224"/>
      <c r="S2914" s="65"/>
      <c r="T2914" s="65"/>
      <c r="U2914" s="223"/>
      <c r="V2914" s="224"/>
      <c r="W2914" s="65"/>
      <c r="X2914" s="65"/>
      <c r="Y2914" s="223"/>
      <c r="Z2914" s="224"/>
      <c r="AA2914" s="65"/>
      <c r="AB2914" s="65"/>
      <c r="AC2914" s="128"/>
      <c r="AD2914" s="127"/>
      <c r="AE2914" s="126"/>
      <c r="AF2914" s="126"/>
      <c r="AG2914" s="126"/>
      <c r="AH2914" s="125"/>
      <c r="AI2914" s="125"/>
      <c r="AJ2914" s="125"/>
      <c r="AK2914" s="125"/>
      <c r="AL2914" s="125"/>
      <c r="AM2914" s="125"/>
      <c r="AN2914" s="125"/>
      <c r="AO2914" s="66"/>
      <c r="AP2914" s="125"/>
      <c r="AQ2914" s="125"/>
      <c r="AR2914" s="125"/>
      <c r="AS2914" s="125"/>
      <c r="AT2914" s="125"/>
      <c r="AU2914" s="125"/>
      <c r="AV2914" s="125"/>
      <c r="AW2914" s="126"/>
      <c r="AX2914" s="126"/>
      <c r="AY2914" s="126"/>
      <c r="AZ2914" s="125"/>
      <c r="BA2914" s="125"/>
      <c r="BB2914" s="65"/>
      <c r="BC2914" s="65"/>
      <c r="BD2914" s="128"/>
      <c r="BE2914" s="127"/>
      <c r="BF2914" s="126"/>
      <c r="BG2914" s="126"/>
      <c r="BH2914" s="126"/>
      <c r="BI2914" s="125"/>
      <c r="BJ2914" s="125"/>
      <c r="BK2914" s="125"/>
      <c r="BL2914" s="125"/>
      <c r="BM2914" s="125"/>
      <c r="BN2914" s="125"/>
      <c r="BO2914" s="129"/>
      <c r="BP2914" s="66"/>
      <c r="BQ2914" s="129"/>
      <c r="BR2914" s="125"/>
      <c r="BS2914" s="125"/>
      <c r="BT2914" s="125"/>
      <c r="BU2914" s="125"/>
      <c r="BV2914" s="125"/>
      <c r="BW2914" s="125"/>
      <c r="BX2914" s="126"/>
      <c r="BY2914" s="126"/>
      <c r="BZ2914" s="126"/>
      <c r="CA2914" s="125"/>
      <c r="CB2914" s="125"/>
    </row>
    <row r="2915" spans="1:80" x14ac:dyDescent="0.3">
      <c r="A2915" s="65"/>
      <c r="B2915" s="225"/>
      <c r="C2915" s="226"/>
      <c r="D2915" s="65"/>
      <c r="E2915" s="65"/>
      <c r="F2915" s="227"/>
      <c r="G2915" s="226"/>
      <c r="H2915" s="65"/>
      <c r="I2915" s="65"/>
      <c r="J2915" s="228"/>
      <c r="K2915" s="229"/>
      <c r="L2915" s="65"/>
      <c r="M2915" s="225"/>
      <c r="N2915" s="230"/>
      <c r="O2915" s="226"/>
      <c r="P2915" s="65"/>
      <c r="Q2915" s="231"/>
      <c r="R2915" s="232"/>
      <c r="S2915" s="76"/>
      <c r="T2915" s="65"/>
      <c r="U2915" s="225"/>
      <c r="V2915" s="226"/>
      <c r="W2915" s="65"/>
      <c r="X2915" s="65"/>
      <c r="Y2915" s="225"/>
      <c r="Z2915" s="226"/>
      <c r="AA2915" s="65"/>
      <c r="AB2915" s="65"/>
      <c r="AC2915" s="65"/>
      <c r="AD2915" s="65"/>
      <c r="AE2915" s="65"/>
      <c r="AF2915" s="65"/>
      <c r="AG2915" s="65"/>
      <c r="AH2915" s="65"/>
      <c r="AI2915" s="65"/>
      <c r="AJ2915" s="65"/>
      <c r="AK2915" s="65"/>
      <c r="AL2915" s="65"/>
      <c r="AM2915" s="65"/>
      <c r="AN2915" s="125"/>
      <c r="AO2915" s="66"/>
      <c r="AP2915" s="125"/>
      <c r="AQ2915" s="65"/>
      <c r="AR2915" s="65"/>
      <c r="AS2915" s="65"/>
      <c r="AT2915" s="65"/>
      <c r="AU2915" s="65"/>
      <c r="AV2915" s="65"/>
      <c r="AW2915" s="65"/>
      <c r="AX2915" s="65"/>
      <c r="AY2915" s="65"/>
      <c r="AZ2915" s="65"/>
      <c r="BA2915" s="65"/>
      <c r="BB2915" s="65"/>
      <c r="BC2915" s="65"/>
      <c r="BD2915" s="65"/>
      <c r="BE2915" s="65"/>
      <c r="BF2915" s="65"/>
      <c r="BG2915" s="65"/>
      <c r="BH2915" s="65"/>
      <c r="BI2915" s="65"/>
      <c r="BJ2915" s="65"/>
      <c r="BK2915" s="65"/>
      <c r="BL2915" s="65"/>
      <c r="BM2915" s="65"/>
      <c r="BN2915" s="65"/>
      <c r="BO2915" s="65"/>
      <c r="BP2915" s="66"/>
      <c r="BQ2915" s="65"/>
      <c r="BR2915" s="65"/>
      <c r="BS2915" s="65"/>
      <c r="BT2915" s="65"/>
      <c r="BU2915" s="65"/>
      <c r="BV2915" s="65"/>
      <c r="BW2915" s="65"/>
      <c r="BX2915" s="65"/>
      <c r="BY2915" s="65"/>
      <c r="BZ2915" s="65"/>
      <c r="CA2915" s="65"/>
      <c r="CB2915" s="65"/>
    </row>
    <row r="2916" spans="1:80" x14ac:dyDescent="0.3">
      <c r="A2916" s="65"/>
      <c r="B2916" s="65"/>
      <c r="C2916" s="65"/>
      <c r="D2916" s="65"/>
      <c r="E2916" s="65"/>
      <c r="F2916" s="65"/>
      <c r="G2916" s="65"/>
      <c r="H2916" s="65"/>
      <c r="I2916" s="65"/>
      <c r="J2916" s="65"/>
      <c r="K2916" s="65"/>
      <c r="L2916" s="65"/>
      <c r="M2916" s="99"/>
      <c r="N2916" s="66"/>
      <c r="O2916" s="99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5"/>
      <c r="AC2916" s="82"/>
      <c r="AD2916" s="82"/>
      <c r="AE2916" s="82"/>
      <c r="AF2916" s="82"/>
      <c r="AG2916" s="82"/>
      <c r="AH2916" s="82"/>
      <c r="AI2916" s="82"/>
      <c r="AJ2916" s="82"/>
      <c r="AK2916" s="82"/>
      <c r="AL2916" s="82"/>
      <c r="AM2916" s="82"/>
      <c r="AN2916" s="114"/>
      <c r="AO2916" s="82"/>
      <c r="AP2916" s="114"/>
      <c r="AQ2916" s="82"/>
      <c r="AR2916" s="82"/>
      <c r="AS2916" s="82"/>
      <c r="AT2916" s="82"/>
      <c r="AU2916" s="82"/>
      <c r="AV2916" s="82"/>
      <c r="AW2916" s="82"/>
      <c r="AX2916" s="82"/>
      <c r="AY2916" s="82"/>
      <c r="AZ2916" s="82"/>
      <c r="BA2916" s="82"/>
      <c r="BB2916" s="65"/>
      <c r="BC2916" s="65"/>
      <c r="BD2916" s="82"/>
      <c r="BE2916" s="82"/>
      <c r="BF2916" s="82"/>
      <c r="BG2916" s="82"/>
      <c r="BH2916" s="82"/>
      <c r="BI2916" s="82"/>
      <c r="BJ2916" s="82"/>
      <c r="BK2916" s="82"/>
      <c r="BL2916" s="82"/>
      <c r="BM2916" s="82"/>
      <c r="BN2916" s="82"/>
      <c r="BO2916" s="82"/>
      <c r="BP2916" s="82"/>
      <c r="BQ2916" s="82"/>
      <c r="BR2916" s="82"/>
      <c r="BS2916" s="82"/>
      <c r="BT2916" s="82"/>
      <c r="BU2916" s="82"/>
      <c r="BV2916" s="82"/>
      <c r="BW2916" s="82"/>
      <c r="BX2916" s="82"/>
      <c r="BY2916" s="82"/>
      <c r="BZ2916" s="82"/>
      <c r="CA2916" s="82"/>
      <c r="CB2916" s="82"/>
    </row>
    <row r="2917" spans="1:80" x14ac:dyDescent="0.3">
      <c r="A2917" s="65"/>
      <c r="B2917" s="65"/>
      <c r="C2917" s="65"/>
      <c r="D2917" s="65"/>
      <c r="E2917" s="65"/>
      <c r="F2917" s="65"/>
      <c r="G2917" s="65"/>
      <c r="H2917" s="65"/>
      <c r="I2917" s="65"/>
      <c r="J2917" s="65"/>
      <c r="K2917" s="65"/>
      <c r="L2917" s="65"/>
      <c r="M2917" s="99"/>
      <c r="N2917" s="66"/>
      <c r="O2917" s="99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5"/>
      <c r="AC2917" s="65"/>
      <c r="AD2917" s="65"/>
      <c r="AE2917" s="130"/>
      <c r="AF2917" s="130"/>
      <c r="AG2917" s="130"/>
      <c r="AH2917" s="131"/>
      <c r="AI2917" s="131"/>
      <c r="AJ2917" s="131"/>
      <c r="AK2917" s="131"/>
      <c r="AL2917" s="131"/>
      <c r="AM2917" s="131"/>
      <c r="AN2917" s="125"/>
      <c r="AO2917" s="82"/>
      <c r="AP2917" s="125"/>
      <c r="AQ2917" s="131"/>
      <c r="AR2917" s="131"/>
      <c r="AS2917" s="131"/>
      <c r="AT2917" s="131"/>
      <c r="AU2917" s="131"/>
      <c r="AV2917" s="131"/>
      <c r="AW2917" s="130"/>
      <c r="AX2917" s="130"/>
      <c r="AY2917" s="130"/>
      <c r="AZ2917" s="65"/>
      <c r="BA2917" s="65"/>
      <c r="BB2917" s="65"/>
      <c r="BC2917" s="65"/>
      <c r="BD2917" s="65"/>
      <c r="BE2917" s="65"/>
      <c r="BF2917" s="130"/>
      <c r="BG2917" s="130"/>
      <c r="BH2917" s="130"/>
      <c r="BI2917" s="131"/>
      <c r="BJ2917" s="131"/>
      <c r="BK2917" s="131"/>
      <c r="BL2917" s="131"/>
      <c r="BM2917" s="131"/>
      <c r="BN2917" s="131"/>
      <c r="BO2917" s="132"/>
      <c r="BP2917" s="82"/>
      <c r="BQ2917" s="132"/>
      <c r="BR2917" s="131"/>
      <c r="BS2917" s="131"/>
      <c r="BT2917" s="131"/>
      <c r="BU2917" s="131"/>
      <c r="BV2917" s="131"/>
      <c r="BW2917" s="131"/>
      <c r="BX2917" s="130"/>
      <c r="BY2917" s="130"/>
      <c r="BZ2917" s="130"/>
      <c r="CA2917" s="65"/>
      <c r="CB2917" s="65"/>
    </row>
    <row r="2918" spans="1:80" x14ac:dyDescent="0.3">
      <c r="A2918" s="65"/>
      <c r="B2918" s="68"/>
      <c r="C2918" s="68"/>
      <c r="D2918" s="68"/>
      <c r="E2918" s="68"/>
      <c r="F2918" s="68"/>
      <c r="G2918" s="68"/>
      <c r="H2918" s="68"/>
      <c r="I2918" s="68"/>
      <c r="J2918" s="68"/>
      <c r="K2918" s="68"/>
      <c r="L2918" s="68"/>
      <c r="M2918" s="87"/>
      <c r="N2918" s="68"/>
      <c r="O2918" s="87"/>
      <c r="P2918" s="68"/>
      <c r="Q2918" s="68"/>
      <c r="R2918" s="68"/>
      <c r="S2918" s="68"/>
      <c r="T2918" s="68"/>
      <c r="U2918" s="68"/>
      <c r="V2918" s="68"/>
      <c r="W2918" s="68"/>
      <c r="X2918" s="68"/>
      <c r="Y2918" s="68"/>
      <c r="Z2918" s="68"/>
      <c r="AA2918" s="65"/>
      <c r="AB2918" s="65"/>
      <c r="AC2918" s="128"/>
      <c r="AD2918" s="128"/>
      <c r="AE2918" s="130"/>
      <c r="AF2918" s="130"/>
      <c r="AG2918" s="130"/>
      <c r="AH2918" s="125"/>
      <c r="AI2918" s="125"/>
      <c r="AJ2918" s="125"/>
      <c r="AK2918" s="125"/>
      <c r="AL2918" s="125"/>
      <c r="AM2918" s="125"/>
      <c r="AN2918" s="125"/>
      <c r="AO2918" s="66"/>
      <c r="AP2918" s="125"/>
      <c r="AQ2918" s="125"/>
      <c r="AR2918" s="125"/>
      <c r="AS2918" s="125"/>
      <c r="AT2918" s="125"/>
      <c r="AU2918" s="125"/>
      <c r="AV2918" s="125"/>
      <c r="AW2918" s="130"/>
      <c r="AX2918" s="130"/>
      <c r="AY2918" s="130"/>
      <c r="AZ2918" s="128"/>
      <c r="BA2918" s="128"/>
      <c r="BB2918" s="65"/>
      <c r="BC2918" s="65"/>
      <c r="BD2918" s="128"/>
      <c r="BE2918" s="128"/>
      <c r="BF2918" s="130"/>
      <c r="BG2918" s="130"/>
      <c r="BH2918" s="130"/>
      <c r="BI2918" s="125"/>
      <c r="BJ2918" s="125"/>
      <c r="BK2918" s="125"/>
      <c r="BL2918" s="125"/>
      <c r="BM2918" s="125"/>
      <c r="BN2918" s="125"/>
      <c r="BO2918" s="133"/>
      <c r="BP2918" s="66"/>
      <c r="BQ2918" s="132"/>
      <c r="BR2918" s="125"/>
      <c r="BS2918" s="125"/>
      <c r="BT2918" s="125"/>
      <c r="BU2918" s="125"/>
      <c r="BV2918" s="125"/>
      <c r="BW2918" s="125"/>
      <c r="BX2918" s="130"/>
      <c r="BY2918" s="130"/>
      <c r="BZ2918" s="130"/>
      <c r="CA2918" s="128"/>
      <c r="CB2918" s="128"/>
    </row>
    <row r="2919" spans="1:80" x14ac:dyDescent="0.3">
      <c r="A2919" s="65"/>
      <c r="B2919" s="70"/>
      <c r="C2919" s="70"/>
      <c r="D2919" s="71"/>
      <c r="E2919" s="71"/>
      <c r="F2919" s="71"/>
      <c r="G2919" s="70"/>
      <c r="H2919" s="70"/>
      <c r="I2919" s="70"/>
      <c r="J2919" s="70"/>
      <c r="K2919" s="70"/>
      <c r="L2919" s="70"/>
      <c r="M2919" s="70"/>
      <c r="N2919" s="194"/>
      <c r="O2919" s="80"/>
      <c r="P2919" s="75"/>
      <c r="Q2919" s="75"/>
      <c r="R2919" s="75"/>
      <c r="S2919" s="75"/>
      <c r="T2919" s="75"/>
      <c r="U2919" s="75"/>
      <c r="V2919" s="74"/>
      <c r="W2919" s="74"/>
      <c r="X2919" s="74"/>
      <c r="Y2919" s="73"/>
      <c r="Z2919" s="72"/>
    </row>
    <row r="2920" spans="1:80" x14ac:dyDescent="0.3">
      <c r="A2920" s="65"/>
      <c r="B2920" s="70"/>
      <c r="C2920" s="70"/>
      <c r="D2920" s="71"/>
      <c r="E2920" s="71"/>
      <c r="F2920" s="71"/>
      <c r="G2920" s="70"/>
      <c r="H2920" s="70"/>
      <c r="I2920" s="70"/>
      <c r="J2920" s="70"/>
      <c r="K2920" s="70"/>
      <c r="L2920" s="70"/>
      <c r="M2920" s="70"/>
      <c r="N2920" s="194"/>
      <c r="O2920" s="80"/>
      <c r="P2920" s="75"/>
      <c r="Q2920" s="75"/>
      <c r="R2920" s="75"/>
      <c r="S2920" s="75"/>
      <c r="T2920" s="75"/>
      <c r="U2920" s="75"/>
      <c r="V2920" s="74"/>
      <c r="W2920" s="74"/>
      <c r="X2920" s="74"/>
      <c r="Y2920" s="73"/>
      <c r="Z2920" s="72"/>
    </row>
    <row r="2921" spans="1:80" x14ac:dyDescent="0.3">
      <c r="A2921" s="65"/>
      <c r="B2921" s="70"/>
      <c r="C2921" s="70"/>
      <c r="D2921" s="71"/>
      <c r="E2921" s="71"/>
      <c r="F2921" s="71"/>
      <c r="G2921" s="70"/>
      <c r="H2921" s="70"/>
      <c r="I2921" s="70"/>
      <c r="J2921" s="70"/>
      <c r="K2921" s="70"/>
      <c r="L2921" s="70"/>
      <c r="M2921" s="70"/>
      <c r="N2921" s="194"/>
      <c r="O2921" s="80"/>
      <c r="P2921" s="75"/>
      <c r="Q2921" s="75"/>
      <c r="R2921" s="75"/>
      <c r="S2921" s="75"/>
      <c r="T2921" s="75"/>
      <c r="U2921" s="75"/>
      <c r="V2921" s="74"/>
      <c r="W2921" s="74"/>
      <c r="X2921" s="74"/>
      <c r="Y2921" s="73"/>
      <c r="Z2921" s="72"/>
    </row>
    <row r="2922" spans="1:80" x14ac:dyDescent="0.3">
      <c r="A2922" s="65"/>
      <c r="B2922" s="70"/>
      <c r="C2922" s="70"/>
      <c r="D2922" s="71"/>
      <c r="E2922" s="71"/>
      <c r="F2922" s="71"/>
      <c r="G2922" s="70"/>
      <c r="H2922" s="70"/>
      <c r="I2922" s="70"/>
      <c r="J2922" s="70"/>
      <c r="K2922" s="70"/>
      <c r="L2922" s="70"/>
      <c r="M2922" s="70"/>
      <c r="N2922" s="194"/>
      <c r="O2922" s="80"/>
      <c r="P2922" s="75"/>
      <c r="Q2922" s="75"/>
      <c r="R2922" s="75"/>
      <c r="S2922" s="75"/>
      <c r="T2922" s="75"/>
      <c r="U2922" s="75"/>
      <c r="V2922" s="74"/>
      <c r="W2922" s="74"/>
      <c r="X2922" s="74"/>
      <c r="Y2922" s="73"/>
      <c r="Z2922" s="72"/>
    </row>
    <row r="2923" spans="1:80" x14ac:dyDescent="0.3">
      <c r="A2923" s="65"/>
      <c r="B2923" s="70"/>
      <c r="C2923" s="70"/>
      <c r="D2923" s="71"/>
      <c r="E2923" s="71"/>
      <c r="F2923" s="71"/>
      <c r="G2923" s="70"/>
      <c r="H2923" s="70"/>
      <c r="I2923" s="70"/>
      <c r="J2923" s="70"/>
      <c r="K2923" s="70"/>
      <c r="L2923" s="70"/>
      <c r="M2923" s="70"/>
      <c r="N2923" s="194"/>
      <c r="O2923" s="80"/>
      <c r="P2923" s="75"/>
      <c r="Q2923" s="75"/>
      <c r="R2923" s="75"/>
      <c r="S2923" s="75"/>
      <c r="T2923" s="75"/>
      <c r="U2923" s="75"/>
      <c r="V2923" s="74"/>
      <c r="W2923" s="74"/>
      <c r="X2923" s="74"/>
      <c r="Y2923" s="73"/>
      <c r="Z2923" s="72"/>
    </row>
    <row r="2924" spans="1:80" x14ac:dyDescent="0.3">
      <c r="A2924" s="65"/>
      <c r="B2924" s="70"/>
      <c r="C2924" s="70"/>
      <c r="D2924" s="71"/>
      <c r="E2924" s="71"/>
      <c r="F2924" s="71"/>
      <c r="G2924" s="70"/>
      <c r="H2924" s="70"/>
      <c r="I2924" s="70"/>
      <c r="J2924" s="70"/>
      <c r="K2924" s="70"/>
      <c r="L2924" s="70"/>
      <c r="M2924" s="70"/>
      <c r="N2924" s="194"/>
      <c r="O2924" s="80"/>
      <c r="P2924" s="75"/>
      <c r="Q2924" s="75"/>
      <c r="R2924" s="75"/>
      <c r="S2924" s="75"/>
      <c r="T2924" s="75"/>
      <c r="U2924" s="75"/>
      <c r="V2924" s="74"/>
      <c r="W2924" s="74"/>
      <c r="X2924" s="74"/>
      <c r="Y2924" s="73"/>
      <c r="Z2924" s="72"/>
    </row>
    <row r="2925" spans="1:80" x14ac:dyDescent="0.3">
      <c r="A2925" s="65"/>
      <c r="B2925" s="70"/>
      <c r="C2925" s="70"/>
      <c r="D2925" s="71"/>
      <c r="E2925" s="71"/>
      <c r="F2925" s="71"/>
      <c r="G2925" s="70"/>
      <c r="H2925" s="70"/>
      <c r="I2925" s="70"/>
      <c r="J2925" s="70"/>
      <c r="K2925" s="70"/>
      <c r="L2925" s="70"/>
      <c r="M2925" s="70"/>
      <c r="N2925" s="194"/>
      <c r="O2925" s="80"/>
      <c r="P2925" s="75"/>
      <c r="Q2925" s="75"/>
      <c r="R2925" s="75"/>
      <c r="S2925" s="75"/>
      <c r="T2925" s="75"/>
      <c r="U2925" s="75"/>
      <c r="V2925" s="74"/>
      <c r="W2925" s="74"/>
      <c r="X2925" s="74"/>
      <c r="Y2925" s="73"/>
      <c r="Z2925" s="72"/>
    </row>
    <row r="2926" spans="1:80" x14ac:dyDescent="0.3">
      <c r="A2926" s="65"/>
      <c r="B2926" s="70"/>
      <c r="C2926" s="70"/>
      <c r="D2926" s="71"/>
      <c r="E2926" s="71"/>
      <c r="F2926" s="71"/>
      <c r="G2926" s="70"/>
      <c r="H2926" s="70"/>
      <c r="I2926" s="70"/>
      <c r="J2926" s="70"/>
      <c r="K2926" s="70"/>
      <c r="L2926" s="70"/>
      <c r="M2926" s="70"/>
      <c r="N2926" s="194"/>
      <c r="O2926" s="80"/>
      <c r="P2926" s="75"/>
      <c r="Q2926" s="75"/>
      <c r="R2926" s="75"/>
      <c r="S2926" s="75"/>
      <c r="T2926" s="75"/>
      <c r="U2926" s="75"/>
      <c r="V2926" s="74"/>
      <c r="W2926" s="74"/>
      <c r="X2926" s="74"/>
      <c r="Y2926" s="73"/>
      <c r="Z2926" s="72"/>
    </row>
    <row r="2927" spans="1:80" x14ac:dyDescent="0.3">
      <c r="A2927" s="65"/>
      <c r="B2927" s="70"/>
      <c r="C2927" s="70"/>
      <c r="D2927" s="71"/>
      <c r="E2927" s="71"/>
      <c r="F2927" s="71"/>
      <c r="G2927" s="70"/>
      <c r="H2927" s="70"/>
      <c r="I2927" s="70"/>
      <c r="J2927" s="70"/>
      <c r="K2927" s="70"/>
      <c r="L2927" s="70"/>
      <c r="M2927" s="70"/>
      <c r="N2927" s="194"/>
      <c r="O2927" s="80"/>
      <c r="P2927" s="75"/>
      <c r="Q2927" s="75"/>
      <c r="R2927" s="75"/>
      <c r="S2927" s="75"/>
      <c r="T2927" s="75"/>
      <c r="U2927" s="75"/>
      <c r="V2927" s="74"/>
      <c r="W2927" s="74"/>
      <c r="X2927" s="74"/>
      <c r="Y2927" s="73"/>
      <c r="Z2927" s="72"/>
    </row>
    <row r="2928" spans="1:80" x14ac:dyDescent="0.3">
      <c r="A2928" s="65"/>
      <c r="B2928" s="70"/>
      <c r="C2928" s="70"/>
      <c r="D2928" s="71"/>
      <c r="E2928" s="71"/>
      <c r="F2928" s="71"/>
      <c r="G2928" s="70"/>
      <c r="H2928" s="70"/>
      <c r="I2928" s="70"/>
      <c r="J2928" s="70"/>
      <c r="K2928" s="70"/>
      <c r="L2928" s="70"/>
      <c r="M2928" s="70"/>
      <c r="N2928" s="194"/>
      <c r="O2928" s="80"/>
      <c r="P2928" s="75"/>
      <c r="Q2928" s="75"/>
      <c r="R2928" s="75"/>
      <c r="S2928" s="75"/>
      <c r="T2928" s="75"/>
      <c r="U2928" s="75"/>
      <c r="V2928" s="74"/>
      <c r="W2928" s="74"/>
      <c r="X2928" s="74"/>
      <c r="Y2928" s="73"/>
      <c r="Z2928" s="72"/>
    </row>
    <row r="2929" spans="1:26" x14ac:dyDescent="0.3">
      <c r="A2929" s="65"/>
      <c r="B2929" s="70"/>
      <c r="C2929" s="70"/>
      <c r="D2929" s="71"/>
      <c r="E2929" s="71"/>
      <c r="F2929" s="71"/>
      <c r="G2929" s="70"/>
      <c r="H2929" s="70"/>
      <c r="I2929" s="70"/>
      <c r="J2929" s="70"/>
      <c r="K2929" s="70"/>
      <c r="L2929" s="70"/>
      <c r="M2929" s="70"/>
      <c r="N2929" s="194"/>
      <c r="O2929" s="80"/>
      <c r="P2929" s="75"/>
      <c r="Q2929" s="75"/>
      <c r="R2929" s="75"/>
      <c r="S2929" s="75"/>
      <c r="T2929" s="75"/>
      <c r="U2929" s="75"/>
      <c r="V2929" s="74"/>
      <c r="W2929" s="74"/>
      <c r="X2929" s="74"/>
      <c r="Y2929" s="73"/>
      <c r="Z2929" s="72"/>
    </row>
    <row r="2930" spans="1:26" x14ac:dyDescent="0.3">
      <c r="A2930" s="65"/>
      <c r="B2930" s="70"/>
      <c r="C2930" s="70"/>
      <c r="D2930" s="71"/>
      <c r="E2930" s="71"/>
      <c r="F2930" s="71"/>
      <c r="G2930" s="70"/>
      <c r="H2930" s="70"/>
      <c r="I2930" s="70"/>
      <c r="J2930" s="70"/>
      <c r="K2930" s="70"/>
      <c r="L2930" s="70"/>
      <c r="M2930" s="70"/>
      <c r="N2930" s="194"/>
      <c r="O2930" s="80"/>
      <c r="P2930" s="75"/>
      <c r="Q2930" s="75"/>
      <c r="R2930" s="75"/>
      <c r="S2930" s="75"/>
      <c r="T2930" s="75"/>
      <c r="U2930" s="75"/>
      <c r="V2930" s="74"/>
      <c r="W2930" s="74"/>
      <c r="X2930" s="74"/>
      <c r="Y2930" s="73"/>
      <c r="Z2930" s="72"/>
    </row>
    <row r="2931" spans="1:26" x14ac:dyDescent="0.3">
      <c r="A2931" s="65"/>
      <c r="B2931" s="70"/>
      <c r="C2931" s="70"/>
      <c r="D2931" s="71"/>
      <c r="E2931" s="71"/>
      <c r="F2931" s="71"/>
      <c r="G2931" s="70"/>
      <c r="H2931" s="70"/>
      <c r="I2931" s="70"/>
      <c r="J2931" s="70"/>
      <c r="K2931" s="70"/>
      <c r="L2931" s="70"/>
      <c r="M2931" s="70"/>
      <c r="N2931" s="194"/>
      <c r="O2931" s="80"/>
      <c r="P2931" s="75"/>
      <c r="Q2931" s="75"/>
      <c r="R2931" s="75"/>
      <c r="S2931" s="75"/>
      <c r="T2931" s="75"/>
      <c r="U2931" s="75"/>
      <c r="V2931" s="74"/>
      <c r="W2931" s="74"/>
      <c r="X2931" s="74"/>
      <c r="Y2931" s="73"/>
      <c r="Z2931" s="72"/>
    </row>
    <row r="2932" spans="1:26" x14ac:dyDescent="0.3">
      <c r="A2932" s="65"/>
      <c r="B2932" s="70"/>
      <c r="C2932" s="70"/>
      <c r="D2932" s="71"/>
      <c r="E2932" s="71"/>
      <c r="F2932" s="71"/>
      <c r="G2932" s="70"/>
      <c r="H2932" s="70"/>
      <c r="I2932" s="70"/>
      <c r="J2932" s="70"/>
      <c r="K2932" s="70"/>
      <c r="L2932" s="70"/>
      <c r="M2932" s="70"/>
      <c r="N2932" s="194"/>
      <c r="O2932" s="80"/>
      <c r="P2932" s="75"/>
      <c r="Q2932" s="75"/>
      <c r="R2932" s="75"/>
      <c r="S2932" s="75"/>
      <c r="T2932" s="75"/>
      <c r="U2932" s="75"/>
      <c r="V2932" s="74"/>
      <c r="W2932" s="74"/>
      <c r="X2932" s="74"/>
      <c r="Y2932" s="73"/>
      <c r="Z2932" s="72"/>
    </row>
    <row r="2933" spans="1:26" x14ac:dyDescent="0.3">
      <c r="A2933" s="65"/>
      <c r="B2933" s="70"/>
      <c r="C2933" s="70"/>
      <c r="D2933" s="71"/>
      <c r="E2933" s="71"/>
      <c r="F2933" s="71"/>
      <c r="G2933" s="70"/>
      <c r="H2933" s="70"/>
      <c r="I2933" s="70"/>
      <c r="J2933" s="70"/>
      <c r="K2933" s="70"/>
      <c r="L2933" s="70"/>
      <c r="M2933" s="70"/>
      <c r="N2933" s="194"/>
      <c r="O2933" s="80"/>
      <c r="P2933" s="75"/>
      <c r="Q2933" s="75"/>
      <c r="R2933" s="75"/>
      <c r="S2933" s="75"/>
      <c r="T2933" s="75"/>
      <c r="U2933" s="75"/>
      <c r="V2933" s="74"/>
      <c r="W2933" s="74"/>
      <c r="X2933" s="74"/>
      <c r="Y2933" s="73"/>
      <c r="Z2933" s="72"/>
    </row>
    <row r="2934" spans="1:26" x14ac:dyDescent="0.3">
      <c r="A2934" s="65"/>
      <c r="B2934" s="70"/>
      <c r="C2934" s="70"/>
      <c r="D2934" s="71"/>
      <c r="E2934" s="71"/>
      <c r="F2934" s="71"/>
      <c r="G2934" s="70"/>
      <c r="H2934" s="70"/>
      <c r="I2934" s="70"/>
      <c r="J2934" s="70"/>
      <c r="K2934" s="70"/>
      <c r="L2934" s="70"/>
      <c r="M2934" s="70"/>
      <c r="N2934" s="195"/>
      <c r="O2934" s="70"/>
      <c r="P2934" s="70"/>
      <c r="Q2934" s="70"/>
      <c r="R2934" s="70"/>
      <c r="S2934" s="70"/>
      <c r="T2934" s="70"/>
      <c r="U2934" s="70"/>
      <c r="V2934" s="71"/>
      <c r="W2934" s="71"/>
      <c r="X2934" s="71"/>
      <c r="Y2934" s="70"/>
      <c r="Z2934" s="70"/>
    </row>
    <row r="2935" spans="1:26" x14ac:dyDescent="0.3">
      <c r="A2935" s="65"/>
      <c r="B2935" s="72"/>
      <c r="C2935" s="73"/>
      <c r="D2935" s="74"/>
      <c r="E2935" s="74"/>
      <c r="F2935" s="74"/>
      <c r="G2935" s="75"/>
      <c r="H2935" s="75"/>
      <c r="I2935" s="75"/>
      <c r="J2935" s="75"/>
      <c r="K2935" s="75"/>
      <c r="L2935" s="75"/>
      <c r="M2935" s="80"/>
      <c r="N2935" s="194"/>
      <c r="O2935" s="70"/>
      <c r="P2935" s="70"/>
      <c r="Q2935" s="70"/>
      <c r="R2935" s="70"/>
      <c r="S2935" s="70"/>
      <c r="T2935" s="70"/>
      <c r="U2935" s="70"/>
      <c r="V2935" s="71"/>
      <c r="W2935" s="71"/>
      <c r="X2935" s="71"/>
      <c r="Y2935" s="70"/>
      <c r="Z2935" s="70"/>
    </row>
    <row r="2936" spans="1:26" x14ac:dyDescent="0.3">
      <c r="A2936" s="65"/>
      <c r="B2936" s="72"/>
      <c r="C2936" s="73"/>
      <c r="D2936" s="74"/>
      <c r="E2936" s="74"/>
      <c r="F2936" s="74"/>
      <c r="G2936" s="75"/>
      <c r="H2936" s="75"/>
      <c r="I2936" s="75"/>
      <c r="J2936" s="75"/>
      <c r="K2936" s="75"/>
      <c r="L2936" s="75"/>
      <c r="M2936" s="80"/>
      <c r="N2936" s="194"/>
      <c r="O2936" s="70"/>
      <c r="P2936" s="70"/>
      <c r="Q2936" s="70"/>
      <c r="R2936" s="70"/>
      <c r="S2936" s="70"/>
      <c r="T2936" s="70"/>
      <c r="U2936" s="70"/>
      <c r="V2936" s="71"/>
      <c r="W2936" s="71"/>
      <c r="X2936" s="71"/>
      <c r="Y2936" s="70"/>
      <c r="Z2936" s="70"/>
    </row>
    <row r="2937" spans="1:26" x14ac:dyDescent="0.3">
      <c r="A2937" s="65"/>
      <c r="B2937" s="72"/>
      <c r="C2937" s="73"/>
      <c r="D2937" s="74"/>
      <c r="E2937" s="74"/>
      <c r="F2937" s="74"/>
      <c r="G2937" s="75"/>
      <c r="H2937" s="75"/>
      <c r="I2937" s="75"/>
      <c r="J2937" s="75"/>
      <c r="K2937" s="75"/>
      <c r="L2937" s="75"/>
      <c r="M2937" s="80"/>
      <c r="N2937" s="194"/>
      <c r="O2937" s="70"/>
      <c r="P2937" s="70"/>
      <c r="Q2937" s="70"/>
      <c r="R2937" s="70"/>
      <c r="S2937" s="70"/>
      <c r="T2937" s="70"/>
      <c r="U2937" s="70"/>
      <c r="V2937" s="71"/>
      <c r="W2937" s="71"/>
      <c r="X2937" s="71"/>
      <c r="Y2937" s="70"/>
      <c r="Z2937" s="70"/>
    </row>
    <row r="2938" spans="1:26" x14ac:dyDescent="0.3">
      <c r="A2938" s="65"/>
      <c r="B2938" s="72"/>
      <c r="C2938" s="73"/>
      <c r="D2938" s="74"/>
      <c r="E2938" s="74"/>
      <c r="F2938" s="74"/>
      <c r="G2938" s="75"/>
      <c r="H2938" s="75"/>
      <c r="I2938" s="75"/>
      <c r="J2938" s="75"/>
      <c r="K2938" s="75"/>
      <c r="L2938" s="75"/>
      <c r="M2938" s="80"/>
      <c r="N2938" s="194"/>
      <c r="O2938" s="70"/>
      <c r="P2938" s="70"/>
      <c r="Q2938" s="70"/>
      <c r="R2938" s="70"/>
      <c r="S2938" s="70"/>
      <c r="T2938" s="70"/>
      <c r="U2938" s="70"/>
      <c r="V2938" s="71"/>
      <c r="W2938" s="71"/>
      <c r="X2938" s="71"/>
      <c r="Y2938" s="70"/>
      <c r="Z2938" s="70"/>
    </row>
    <row r="2939" spans="1:26" x14ac:dyDescent="0.3">
      <c r="A2939" s="65"/>
      <c r="B2939" s="72"/>
      <c r="C2939" s="73"/>
      <c r="D2939" s="74"/>
      <c r="E2939" s="74"/>
      <c r="F2939" s="74"/>
      <c r="G2939" s="75"/>
      <c r="H2939" s="75"/>
      <c r="I2939" s="75"/>
      <c r="J2939" s="75"/>
      <c r="K2939" s="75"/>
      <c r="L2939" s="75"/>
      <c r="M2939" s="80"/>
      <c r="N2939" s="194"/>
      <c r="O2939" s="70"/>
      <c r="P2939" s="70"/>
      <c r="Q2939" s="70"/>
      <c r="R2939" s="70"/>
      <c r="S2939" s="70"/>
      <c r="T2939" s="70"/>
      <c r="U2939" s="70"/>
      <c r="V2939" s="71"/>
      <c r="W2939" s="71"/>
      <c r="X2939" s="71"/>
      <c r="Y2939" s="70"/>
      <c r="Z2939" s="70"/>
    </row>
    <row r="2940" spans="1:26" x14ac:dyDescent="0.3">
      <c r="A2940" s="65"/>
      <c r="B2940" s="72"/>
      <c r="C2940" s="73"/>
      <c r="D2940" s="74"/>
      <c r="E2940" s="74"/>
      <c r="F2940" s="74"/>
      <c r="G2940" s="75"/>
      <c r="H2940" s="75"/>
      <c r="I2940" s="75"/>
      <c r="J2940" s="75"/>
      <c r="K2940" s="75"/>
      <c r="L2940" s="75"/>
      <c r="M2940" s="80"/>
      <c r="N2940" s="194"/>
      <c r="O2940" s="70"/>
      <c r="P2940" s="70"/>
      <c r="Q2940" s="70"/>
      <c r="R2940" s="70"/>
      <c r="S2940" s="70"/>
      <c r="T2940" s="70"/>
      <c r="U2940" s="70"/>
      <c r="V2940" s="71"/>
      <c r="W2940" s="71"/>
      <c r="X2940" s="71"/>
      <c r="Y2940" s="70"/>
      <c r="Z2940" s="70"/>
    </row>
    <row r="2941" spans="1:26" x14ac:dyDescent="0.3">
      <c r="A2941" s="65"/>
      <c r="B2941" s="72"/>
      <c r="C2941" s="73"/>
      <c r="D2941" s="74"/>
      <c r="E2941" s="74"/>
      <c r="F2941" s="74"/>
      <c r="G2941" s="75"/>
      <c r="H2941" s="75"/>
      <c r="I2941" s="75"/>
      <c r="J2941" s="75"/>
      <c r="K2941" s="75"/>
      <c r="L2941" s="75"/>
      <c r="M2941" s="80"/>
      <c r="N2941" s="194"/>
      <c r="O2941" s="70"/>
      <c r="P2941" s="70"/>
      <c r="Q2941" s="70"/>
      <c r="R2941" s="70"/>
      <c r="S2941" s="70"/>
      <c r="T2941" s="70"/>
      <c r="U2941" s="70"/>
      <c r="V2941" s="71"/>
      <c r="W2941" s="71"/>
      <c r="X2941" s="71"/>
      <c r="Y2941" s="70"/>
      <c r="Z2941" s="70"/>
    </row>
    <row r="2942" spans="1:26" x14ac:dyDescent="0.3">
      <c r="A2942" s="65"/>
      <c r="B2942" s="72"/>
      <c r="C2942" s="73"/>
      <c r="D2942" s="74"/>
      <c r="E2942" s="74"/>
      <c r="F2942" s="74"/>
      <c r="G2942" s="75"/>
      <c r="H2942" s="75"/>
      <c r="I2942" s="75"/>
      <c r="J2942" s="75"/>
      <c r="K2942" s="75"/>
      <c r="L2942" s="75"/>
      <c r="M2942" s="80"/>
      <c r="N2942" s="194"/>
      <c r="O2942" s="70"/>
      <c r="P2942" s="70"/>
      <c r="Q2942" s="70"/>
      <c r="R2942" s="70"/>
      <c r="S2942" s="70"/>
      <c r="T2942" s="70"/>
      <c r="U2942" s="70"/>
      <c r="V2942" s="71"/>
      <c r="W2942" s="71"/>
      <c r="X2942" s="71"/>
      <c r="Y2942" s="70"/>
      <c r="Z2942" s="70"/>
    </row>
    <row r="2943" spans="1:26" x14ac:dyDescent="0.3">
      <c r="A2943" s="65"/>
      <c r="B2943" s="72"/>
      <c r="C2943" s="73"/>
      <c r="D2943" s="74"/>
      <c r="E2943" s="74"/>
      <c r="F2943" s="74"/>
      <c r="G2943" s="75"/>
      <c r="H2943" s="75"/>
      <c r="I2943" s="75"/>
      <c r="J2943" s="75"/>
      <c r="K2943" s="75"/>
      <c r="L2943" s="75"/>
      <c r="M2943" s="80"/>
      <c r="N2943" s="194"/>
      <c r="O2943" s="70"/>
      <c r="P2943" s="70"/>
      <c r="Q2943" s="70"/>
      <c r="R2943" s="70"/>
      <c r="S2943" s="70"/>
      <c r="T2943" s="70"/>
      <c r="U2943" s="70"/>
      <c r="V2943" s="71"/>
      <c r="W2943" s="71"/>
      <c r="X2943" s="71"/>
      <c r="Y2943" s="70"/>
      <c r="Z2943" s="70"/>
    </row>
    <row r="2944" spans="1:26" x14ac:dyDescent="0.3">
      <c r="A2944" s="65"/>
      <c r="B2944" s="72"/>
      <c r="C2944" s="73"/>
      <c r="D2944" s="74"/>
      <c r="E2944" s="74"/>
      <c r="F2944" s="74"/>
      <c r="G2944" s="75"/>
      <c r="H2944" s="75"/>
      <c r="I2944" s="75"/>
      <c r="J2944" s="75"/>
      <c r="K2944" s="75"/>
      <c r="L2944" s="75"/>
      <c r="M2944" s="80"/>
      <c r="N2944" s="194"/>
      <c r="O2944" s="70"/>
      <c r="P2944" s="70"/>
      <c r="Q2944" s="70"/>
      <c r="R2944" s="70"/>
      <c r="S2944" s="70"/>
      <c r="T2944" s="70"/>
      <c r="U2944" s="70"/>
      <c r="V2944" s="71"/>
      <c r="W2944" s="71"/>
      <c r="X2944" s="71"/>
      <c r="Y2944" s="70"/>
      <c r="Z2944" s="70"/>
    </row>
    <row r="2945" spans="1:26" x14ac:dyDescent="0.3">
      <c r="A2945" s="65"/>
      <c r="B2945" s="72"/>
      <c r="C2945" s="73"/>
      <c r="D2945" s="74"/>
      <c r="E2945" s="74"/>
      <c r="F2945" s="74"/>
      <c r="G2945" s="75"/>
      <c r="H2945" s="75"/>
      <c r="I2945" s="75"/>
      <c r="J2945" s="75"/>
      <c r="K2945" s="75"/>
      <c r="L2945" s="75"/>
      <c r="M2945" s="80"/>
      <c r="N2945" s="194"/>
      <c r="O2945" s="70"/>
      <c r="P2945" s="70"/>
      <c r="Q2945" s="70"/>
      <c r="R2945" s="70"/>
      <c r="S2945" s="70"/>
      <c r="T2945" s="70"/>
      <c r="U2945" s="70"/>
      <c r="V2945" s="71"/>
      <c r="W2945" s="71"/>
      <c r="X2945" s="71"/>
      <c r="Y2945" s="70"/>
      <c r="Z2945" s="70"/>
    </row>
    <row r="2946" spans="1:26" x14ac:dyDescent="0.3">
      <c r="A2946" s="65"/>
      <c r="B2946" s="72"/>
      <c r="C2946" s="73"/>
      <c r="D2946" s="74"/>
      <c r="E2946" s="74"/>
      <c r="F2946" s="74"/>
      <c r="G2946" s="75"/>
      <c r="H2946" s="75"/>
      <c r="I2946" s="75"/>
      <c r="J2946" s="75"/>
      <c r="K2946" s="75"/>
      <c r="L2946" s="75"/>
      <c r="M2946" s="80"/>
      <c r="N2946" s="194"/>
      <c r="O2946" s="70"/>
      <c r="P2946" s="70"/>
      <c r="Q2946" s="70"/>
      <c r="R2946" s="70"/>
      <c r="S2946" s="70"/>
      <c r="T2946" s="70"/>
      <c r="U2946" s="70"/>
      <c r="V2946" s="71"/>
      <c r="W2946" s="71"/>
      <c r="X2946" s="71"/>
      <c r="Y2946" s="70"/>
      <c r="Z2946" s="70"/>
    </row>
    <row r="2947" spans="1:26" x14ac:dyDescent="0.3">
      <c r="A2947" s="65"/>
      <c r="B2947" s="72"/>
      <c r="C2947" s="73"/>
      <c r="D2947" s="74"/>
      <c r="E2947" s="74"/>
      <c r="F2947" s="74"/>
      <c r="G2947" s="75"/>
      <c r="H2947" s="75"/>
      <c r="I2947" s="75"/>
      <c r="J2947" s="75"/>
      <c r="K2947" s="75"/>
      <c r="L2947" s="75"/>
      <c r="M2947" s="80"/>
      <c r="N2947" s="194"/>
      <c r="O2947" s="70"/>
      <c r="P2947" s="70"/>
      <c r="Q2947" s="70"/>
      <c r="R2947" s="70"/>
      <c r="S2947" s="70"/>
      <c r="T2947" s="70"/>
      <c r="U2947" s="70"/>
      <c r="V2947" s="71"/>
      <c r="W2947" s="71"/>
      <c r="X2947" s="71"/>
      <c r="Y2947" s="70"/>
      <c r="Z2947" s="70"/>
    </row>
    <row r="2948" spans="1:26" x14ac:dyDescent="0.3">
      <c r="A2948" s="65"/>
      <c r="B2948" s="72"/>
      <c r="C2948" s="73"/>
      <c r="D2948" s="74"/>
      <c r="E2948" s="74"/>
      <c r="F2948" s="74"/>
      <c r="G2948" s="75"/>
      <c r="H2948" s="75"/>
      <c r="I2948" s="75"/>
      <c r="J2948" s="75"/>
      <c r="K2948" s="75"/>
      <c r="L2948" s="75"/>
      <c r="M2948" s="80"/>
      <c r="N2948" s="194"/>
      <c r="O2948" s="70"/>
      <c r="P2948" s="70"/>
      <c r="Q2948" s="70"/>
      <c r="R2948" s="70"/>
      <c r="S2948" s="70"/>
      <c r="T2948" s="70"/>
      <c r="U2948" s="70"/>
      <c r="V2948" s="71"/>
      <c r="W2948" s="71"/>
      <c r="X2948" s="71"/>
      <c r="Y2948" s="70"/>
      <c r="Z2948" s="70"/>
    </row>
    <row r="2949" spans="1:26" x14ac:dyDescent="0.3">
      <c r="A2949" s="65"/>
      <c r="B2949" s="72"/>
      <c r="C2949" s="73"/>
      <c r="D2949" s="74"/>
      <c r="E2949" s="74"/>
      <c r="F2949" s="74"/>
      <c r="G2949" s="75"/>
      <c r="H2949" s="75"/>
      <c r="I2949" s="75"/>
      <c r="J2949" s="75"/>
      <c r="K2949" s="75"/>
      <c r="L2949" s="75"/>
      <c r="M2949" s="80"/>
      <c r="N2949" s="194"/>
      <c r="O2949" s="70"/>
      <c r="P2949" s="70"/>
      <c r="Q2949" s="70"/>
      <c r="R2949" s="70"/>
      <c r="S2949" s="70"/>
      <c r="T2949" s="70"/>
      <c r="U2949" s="70"/>
      <c r="V2949" s="71"/>
      <c r="W2949" s="71"/>
      <c r="X2949" s="71"/>
      <c r="Y2949" s="70"/>
      <c r="Z2949" s="70"/>
    </row>
    <row r="2950" spans="1:26" x14ac:dyDescent="0.3">
      <c r="A2950" s="65"/>
      <c r="B2950" s="65"/>
      <c r="C2950" s="65"/>
      <c r="D2950" s="65"/>
      <c r="E2950" s="65"/>
      <c r="F2950" s="65"/>
      <c r="G2950" s="65"/>
      <c r="H2950" s="65"/>
      <c r="I2950" s="65"/>
      <c r="J2950" s="65"/>
      <c r="K2950" s="65"/>
      <c r="L2950" s="65"/>
      <c r="M2950" s="99"/>
      <c r="N2950" s="66"/>
      <c r="O2950" s="99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</row>
    <row r="2951" spans="1:26" x14ac:dyDescent="0.3">
      <c r="A2951" s="65"/>
      <c r="B2951" s="68"/>
      <c r="C2951" s="68"/>
      <c r="D2951" s="68"/>
      <c r="E2951" s="68"/>
      <c r="F2951" s="68"/>
      <c r="G2951" s="68"/>
      <c r="H2951" s="68"/>
      <c r="I2951" s="68"/>
      <c r="J2951" s="68"/>
      <c r="K2951" s="68"/>
      <c r="L2951" s="68"/>
      <c r="M2951" s="87"/>
      <c r="N2951" s="68"/>
      <c r="O2951" s="87"/>
      <c r="P2951" s="68"/>
      <c r="Q2951" s="68"/>
      <c r="R2951" s="68"/>
      <c r="S2951" s="68"/>
      <c r="T2951" s="68"/>
      <c r="U2951" s="68"/>
      <c r="V2951" s="68"/>
      <c r="W2951" s="68"/>
      <c r="X2951" s="68"/>
      <c r="Y2951" s="68"/>
      <c r="Z2951" s="68"/>
    </row>
    <row r="2952" spans="1:26" x14ac:dyDescent="0.3">
      <c r="A2952" s="65"/>
      <c r="B2952" s="77"/>
      <c r="C2952" s="77"/>
      <c r="D2952" s="78"/>
      <c r="E2952" s="78"/>
      <c r="F2952" s="78"/>
      <c r="G2952" s="79"/>
      <c r="H2952" s="79"/>
      <c r="I2952" s="79"/>
      <c r="J2952" s="79"/>
      <c r="K2952" s="79"/>
      <c r="L2952" s="79"/>
      <c r="M2952" s="80"/>
      <c r="N2952" s="68"/>
      <c r="O2952" s="80"/>
      <c r="P2952" s="79"/>
      <c r="Q2952" s="79"/>
      <c r="R2952" s="79"/>
      <c r="S2952" s="79"/>
      <c r="T2952" s="79"/>
      <c r="U2952" s="79"/>
      <c r="V2952" s="78"/>
      <c r="W2952" s="78"/>
      <c r="X2952" s="78"/>
      <c r="Y2952" s="77"/>
      <c r="Z2952" s="77"/>
    </row>
    <row r="2953" spans="1:26" x14ac:dyDescent="0.3">
      <c r="A2953" s="65"/>
      <c r="B2953" s="72"/>
      <c r="C2953" s="72"/>
      <c r="D2953" s="78"/>
      <c r="E2953" s="78"/>
      <c r="F2953" s="78"/>
      <c r="G2953" s="80"/>
      <c r="H2953" s="80"/>
      <c r="I2953" s="80"/>
      <c r="J2953" s="80"/>
      <c r="K2953" s="80"/>
      <c r="L2953" s="80"/>
      <c r="M2953" s="80"/>
      <c r="N2953" s="81"/>
      <c r="O2953" s="80"/>
      <c r="P2953" s="80"/>
      <c r="Q2953" s="80"/>
      <c r="R2953" s="80"/>
      <c r="S2953" s="80"/>
      <c r="T2953" s="80"/>
      <c r="U2953" s="80"/>
      <c r="V2953" s="78"/>
      <c r="W2953" s="78"/>
      <c r="X2953" s="78"/>
      <c r="Y2953" s="72"/>
      <c r="Z2953" s="72"/>
    </row>
    <row r="2955" spans="1:26" x14ac:dyDescent="0.3">
      <c r="A2955" s="65"/>
      <c r="B2955" s="223"/>
      <c r="C2955" s="224"/>
      <c r="D2955" s="65"/>
      <c r="E2955" s="65"/>
      <c r="F2955" s="223"/>
      <c r="G2955" s="224"/>
      <c r="H2955" s="65"/>
      <c r="I2955" s="65"/>
      <c r="J2955" s="223"/>
      <c r="K2955" s="224"/>
      <c r="L2955" s="65"/>
      <c r="M2955" s="233"/>
      <c r="N2955" s="233"/>
      <c r="O2955" s="233"/>
      <c r="P2955" s="65"/>
      <c r="Q2955" s="223"/>
      <c r="R2955" s="224"/>
      <c r="S2955" s="65"/>
      <c r="T2955" s="65"/>
      <c r="U2955" s="223"/>
      <c r="V2955" s="224"/>
      <c r="W2955" s="65"/>
      <c r="X2955" s="65"/>
      <c r="Y2955" s="223"/>
      <c r="Z2955" s="224"/>
    </row>
    <row r="2956" spans="1:26" x14ac:dyDescent="0.3">
      <c r="A2956" s="65"/>
      <c r="B2956" s="225"/>
      <c r="C2956" s="226"/>
      <c r="D2956" s="65"/>
      <c r="E2956" s="65"/>
      <c r="F2956" s="227"/>
      <c r="G2956" s="226"/>
      <c r="H2956" s="65"/>
      <c r="I2956" s="65"/>
      <c r="J2956" s="228"/>
      <c r="K2956" s="229"/>
      <c r="L2956" s="65"/>
      <c r="M2956" s="225"/>
      <c r="N2956" s="230"/>
      <c r="O2956" s="226"/>
      <c r="P2956" s="65"/>
      <c r="Q2956" s="231"/>
      <c r="R2956" s="232"/>
      <c r="S2956" s="76"/>
      <c r="T2956" s="65"/>
      <c r="U2956" s="225"/>
      <c r="V2956" s="226"/>
      <c r="W2956" s="65"/>
      <c r="X2956" s="65"/>
      <c r="Y2956" s="225"/>
      <c r="Z2956" s="226"/>
    </row>
    <row r="2957" spans="1:26" x14ac:dyDescent="0.3">
      <c r="A2957" s="65"/>
      <c r="B2957" s="65"/>
      <c r="C2957" s="65"/>
      <c r="D2957" s="65"/>
      <c r="E2957" s="65"/>
      <c r="F2957" s="65"/>
      <c r="G2957" s="65"/>
      <c r="H2957" s="65"/>
      <c r="I2957" s="65"/>
      <c r="J2957" s="65"/>
      <c r="K2957" s="65"/>
      <c r="L2957" s="65"/>
      <c r="M2957" s="99"/>
      <c r="N2957" s="66"/>
      <c r="O2957" s="99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</row>
    <row r="2958" spans="1:26" x14ac:dyDescent="0.3">
      <c r="A2958" s="65"/>
      <c r="B2958" s="65"/>
      <c r="C2958" s="65"/>
      <c r="D2958" s="65"/>
      <c r="E2958" s="65"/>
      <c r="F2958" s="65"/>
      <c r="G2958" s="65"/>
      <c r="H2958" s="65"/>
      <c r="I2958" s="65"/>
      <c r="J2958" s="65"/>
      <c r="K2958" s="65"/>
      <c r="L2958" s="65"/>
      <c r="M2958" s="99"/>
      <c r="N2958" s="66"/>
      <c r="O2958" s="99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</row>
    <row r="2959" spans="1:26" x14ac:dyDescent="0.3">
      <c r="A2959" s="65"/>
      <c r="B2959" s="68"/>
      <c r="C2959" s="68"/>
      <c r="D2959" s="68"/>
      <c r="E2959" s="68"/>
      <c r="F2959" s="68"/>
      <c r="G2959" s="68"/>
      <c r="H2959" s="68"/>
      <c r="I2959" s="68"/>
      <c r="J2959" s="68"/>
      <c r="K2959" s="68"/>
      <c r="L2959" s="68"/>
      <c r="M2959" s="87"/>
      <c r="N2959" s="68"/>
      <c r="O2959" s="87"/>
      <c r="P2959" s="68"/>
      <c r="Q2959" s="68"/>
      <c r="R2959" s="68"/>
      <c r="S2959" s="68"/>
      <c r="T2959" s="68"/>
      <c r="U2959" s="68"/>
      <c r="V2959" s="68"/>
      <c r="W2959" s="68"/>
      <c r="X2959" s="68"/>
      <c r="Y2959" s="68"/>
      <c r="Z2959" s="68"/>
    </row>
    <row r="2960" spans="1:26" x14ac:dyDescent="0.3">
      <c r="A2960" s="65"/>
      <c r="B2960" s="70"/>
      <c r="C2960" s="70"/>
      <c r="D2960" s="71"/>
      <c r="E2960" s="71"/>
      <c r="F2960" s="71"/>
      <c r="G2960" s="70"/>
      <c r="H2960" s="70"/>
      <c r="I2960" s="70"/>
      <c r="J2960" s="70"/>
      <c r="K2960" s="70"/>
      <c r="L2960" s="70"/>
      <c r="M2960" s="70"/>
      <c r="N2960" s="194"/>
      <c r="O2960" s="80"/>
      <c r="P2960" s="75"/>
      <c r="Q2960" s="75"/>
      <c r="R2960" s="75"/>
      <c r="S2960" s="75"/>
      <c r="T2960" s="75"/>
      <c r="U2960" s="75"/>
      <c r="V2960" s="74"/>
      <c r="W2960" s="74"/>
      <c r="X2960" s="74"/>
      <c r="Y2960" s="73"/>
      <c r="Z2960" s="72"/>
    </row>
    <row r="2961" spans="1:26" x14ac:dyDescent="0.3">
      <c r="A2961" s="65"/>
      <c r="B2961" s="70"/>
      <c r="C2961" s="70"/>
      <c r="D2961" s="71"/>
      <c r="E2961" s="71"/>
      <c r="F2961" s="71"/>
      <c r="G2961" s="70"/>
      <c r="H2961" s="70"/>
      <c r="I2961" s="70"/>
      <c r="J2961" s="70"/>
      <c r="K2961" s="70"/>
      <c r="L2961" s="70"/>
      <c r="M2961" s="70"/>
      <c r="N2961" s="194"/>
      <c r="O2961" s="80"/>
      <c r="P2961" s="75"/>
      <c r="Q2961" s="75"/>
      <c r="R2961" s="75"/>
      <c r="S2961" s="75"/>
      <c r="T2961" s="75"/>
      <c r="U2961" s="75"/>
      <c r="V2961" s="74"/>
      <c r="W2961" s="74"/>
      <c r="X2961" s="74"/>
      <c r="Y2961" s="73"/>
      <c r="Z2961" s="72"/>
    </row>
    <row r="2962" spans="1:26" x14ac:dyDescent="0.3">
      <c r="A2962" s="65"/>
      <c r="B2962" s="70"/>
      <c r="C2962" s="70"/>
      <c r="D2962" s="71"/>
      <c r="E2962" s="71"/>
      <c r="F2962" s="71"/>
      <c r="G2962" s="70"/>
      <c r="H2962" s="70"/>
      <c r="I2962" s="70"/>
      <c r="J2962" s="70"/>
      <c r="K2962" s="70"/>
      <c r="L2962" s="70"/>
      <c r="M2962" s="70"/>
      <c r="N2962" s="194"/>
      <c r="O2962" s="80"/>
      <c r="P2962" s="75"/>
      <c r="Q2962" s="75"/>
      <c r="R2962" s="75"/>
      <c r="S2962" s="75"/>
      <c r="T2962" s="75"/>
      <c r="U2962" s="75"/>
      <c r="V2962" s="74"/>
      <c r="W2962" s="74"/>
      <c r="X2962" s="74"/>
      <c r="Y2962" s="73"/>
      <c r="Z2962" s="72"/>
    </row>
    <row r="2963" spans="1:26" x14ac:dyDescent="0.3">
      <c r="A2963" s="65"/>
      <c r="B2963" s="70"/>
      <c r="C2963" s="70"/>
      <c r="D2963" s="71"/>
      <c r="E2963" s="71"/>
      <c r="F2963" s="71"/>
      <c r="G2963" s="70"/>
      <c r="H2963" s="70"/>
      <c r="I2963" s="70"/>
      <c r="J2963" s="70"/>
      <c r="K2963" s="70"/>
      <c r="L2963" s="70"/>
      <c r="M2963" s="70"/>
      <c r="N2963" s="194"/>
      <c r="O2963" s="80"/>
      <c r="P2963" s="75"/>
      <c r="Q2963" s="75"/>
      <c r="R2963" s="75"/>
      <c r="S2963" s="75"/>
      <c r="T2963" s="75"/>
      <c r="U2963" s="75"/>
      <c r="V2963" s="74"/>
      <c r="W2963" s="74"/>
      <c r="X2963" s="74"/>
      <c r="Y2963" s="73"/>
      <c r="Z2963" s="72"/>
    </row>
    <row r="2964" spans="1:26" x14ac:dyDescent="0.3">
      <c r="A2964" s="65"/>
      <c r="B2964" s="70"/>
      <c r="C2964" s="70"/>
      <c r="D2964" s="71"/>
      <c r="E2964" s="71"/>
      <c r="F2964" s="71"/>
      <c r="G2964" s="70"/>
      <c r="H2964" s="70"/>
      <c r="I2964" s="70"/>
      <c r="J2964" s="70"/>
      <c r="K2964" s="70"/>
      <c r="L2964" s="70"/>
      <c r="M2964" s="70"/>
      <c r="N2964" s="194"/>
      <c r="O2964" s="80"/>
      <c r="P2964" s="75"/>
      <c r="Q2964" s="75"/>
      <c r="R2964" s="75"/>
      <c r="S2964" s="75"/>
      <c r="T2964" s="75"/>
      <c r="U2964" s="75"/>
      <c r="V2964" s="74"/>
      <c r="W2964" s="74"/>
      <c r="X2964" s="74"/>
      <c r="Y2964" s="73"/>
      <c r="Z2964" s="72"/>
    </row>
    <row r="2965" spans="1:26" x14ac:dyDescent="0.3">
      <c r="A2965" s="65"/>
      <c r="B2965" s="70"/>
      <c r="C2965" s="70"/>
      <c r="D2965" s="71"/>
      <c r="E2965" s="71"/>
      <c r="F2965" s="71"/>
      <c r="G2965" s="70"/>
      <c r="H2965" s="70"/>
      <c r="I2965" s="70"/>
      <c r="J2965" s="70"/>
      <c r="K2965" s="70"/>
      <c r="L2965" s="70"/>
      <c r="M2965" s="70"/>
      <c r="N2965" s="194"/>
      <c r="O2965" s="80"/>
      <c r="P2965" s="75"/>
      <c r="Q2965" s="75"/>
      <c r="R2965" s="75"/>
      <c r="S2965" s="75"/>
      <c r="T2965" s="75"/>
      <c r="U2965" s="75"/>
      <c r="V2965" s="74"/>
      <c r="W2965" s="74"/>
      <c r="X2965" s="74"/>
      <c r="Y2965" s="73"/>
      <c r="Z2965" s="72"/>
    </row>
    <row r="2966" spans="1:26" x14ac:dyDescent="0.3">
      <c r="A2966" s="65"/>
      <c r="B2966" s="70"/>
      <c r="C2966" s="70"/>
      <c r="D2966" s="71"/>
      <c r="E2966" s="71"/>
      <c r="F2966" s="71"/>
      <c r="G2966" s="70"/>
      <c r="H2966" s="70"/>
      <c r="I2966" s="70"/>
      <c r="J2966" s="70"/>
      <c r="K2966" s="70"/>
      <c r="L2966" s="70"/>
      <c r="M2966" s="70"/>
      <c r="N2966" s="194"/>
      <c r="O2966" s="80"/>
      <c r="P2966" s="75"/>
      <c r="Q2966" s="75"/>
      <c r="R2966" s="75"/>
      <c r="S2966" s="75"/>
      <c r="T2966" s="75"/>
      <c r="U2966" s="75"/>
      <c r="V2966" s="74"/>
      <c r="W2966" s="74"/>
      <c r="X2966" s="74"/>
      <c r="Y2966" s="73"/>
      <c r="Z2966" s="72"/>
    </row>
    <row r="2967" spans="1:26" x14ac:dyDescent="0.3">
      <c r="A2967" s="65"/>
      <c r="B2967" s="70"/>
      <c r="C2967" s="70"/>
      <c r="D2967" s="71"/>
      <c r="E2967" s="71"/>
      <c r="F2967" s="71"/>
      <c r="G2967" s="70"/>
      <c r="H2967" s="70"/>
      <c r="I2967" s="70"/>
      <c r="J2967" s="70"/>
      <c r="K2967" s="70"/>
      <c r="L2967" s="70"/>
      <c r="M2967" s="70"/>
      <c r="N2967" s="194"/>
      <c r="O2967" s="80"/>
      <c r="P2967" s="75"/>
      <c r="Q2967" s="75"/>
      <c r="R2967" s="75"/>
      <c r="S2967" s="75"/>
      <c r="T2967" s="75"/>
      <c r="U2967" s="75"/>
      <c r="V2967" s="74"/>
      <c r="W2967" s="74"/>
      <c r="X2967" s="74"/>
      <c r="Y2967" s="73"/>
      <c r="Z2967" s="72"/>
    </row>
    <row r="2968" spans="1:26" x14ac:dyDescent="0.3">
      <c r="A2968" s="65"/>
      <c r="B2968" s="70"/>
      <c r="C2968" s="70"/>
      <c r="D2968" s="71"/>
      <c r="E2968" s="71"/>
      <c r="F2968" s="71"/>
      <c r="G2968" s="70"/>
      <c r="H2968" s="70"/>
      <c r="I2968" s="70"/>
      <c r="J2968" s="70"/>
      <c r="K2968" s="70"/>
      <c r="L2968" s="70"/>
      <c r="M2968" s="70"/>
      <c r="N2968" s="194"/>
      <c r="O2968" s="80"/>
      <c r="P2968" s="75"/>
      <c r="Q2968" s="75"/>
      <c r="R2968" s="75"/>
      <c r="S2968" s="75"/>
      <c r="T2968" s="75"/>
      <c r="U2968" s="75"/>
      <c r="V2968" s="74"/>
      <c r="W2968" s="74"/>
      <c r="X2968" s="74"/>
      <c r="Y2968" s="73"/>
      <c r="Z2968" s="72"/>
    </row>
    <row r="2969" spans="1:26" x14ac:dyDescent="0.3">
      <c r="A2969" s="65"/>
      <c r="B2969" s="70"/>
      <c r="C2969" s="70"/>
      <c r="D2969" s="71"/>
      <c r="E2969" s="71"/>
      <c r="F2969" s="71"/>
      <c r="G2969" s="70"/>
      <c r="H2969" s="70"/>
      <c r="I2969" s="70"/>
      <c r="J2969" s="70"/>
      <c r="K2969" s="70"/>
      <c r="L2969" s="70"/>
      <c r="M2969" s="70"/>
      <c r="N2969" s="194"/>
      <c r="O2969" s="80"/>
      <c r="P2969" s="75"/>
      <c r="Q2969" s="75"/>
      <c r="R2969" s="75"/>
      <c r="S2969" s="75"/>
      <c r="T2969" s="75"/>
      <c r="U2969" s="75"/>
      <c r="V2969" s="74"/>
      <c r="W2969" s="74"/>
      <c r="X2969" s="74"/>
      <c r="Y2969" s="73"/>
      <c r="Z2969" s="72"/>
    </row>
    <row r="2970" spans="1:26" x14ac:dyDescent="0.3">
      <c r="A2970" s="65"/>
      <c r="B2970" s="70"/>
      <c r="C2970" s="70"/>
      <c r="D2970" s="71"/>
      <c r="E2970" s="71"/>
      <c r="F2970" s="71"/>
      <c r="G2970" s="70"/>
      <c r="H2970" s="70"/>
      <c r="I2970" s="70"/>
      <c r="J2970" s="70"/>
      <c r="K2970" s="70"/>
      <c r="L2970" s="70"/>
      <c r="M2970" s="70"/>
      <c r="N2970" s="194"/>
      <c r="O2970" s="80"/>
      <c r="P2970" s="75"/>
      <c r="Q2970" s="75"/>
      <c r="R2970" s="75"/>
      <c r="S2970" s="75"/>
      <c r="T2970" s="75"/>
      <c r="U2970" s="75"/>
      <c r="V2970" s="74"/>
      <c r="W2970" s="74"/>
      <c r="X2970" s="74"/>
      <c r="Y2970" s="73"/>
      <c r="Z2970" s="72"/>
    </row>
    <row r="2971" spans="1:26" x14ac:dyDescent="0.3">
      <c r="A2971" s="65"/>
      <c r="B2971" s="70"/>
      <c r="C2971" s="70"/>
      <c r="D2971" s="71"/>
      <c r="E2971" s="71"/>
      <c r="F2971" s="71"/>
      <c r="G2971" s="70"/>
      <c r="H2971" s="70"/>
      <c r="I2971" s="70"/>
      <c r="J2971" s="70"/>
      <c r="K2971" s="70"/>
      <c r="L2971" s="70"/>
      <c r="M2971" s="70"/>
      <c r="N2971" s="194"/>
      <c r="O2971" s="80"/>
      <c r="P2971" s="75"/>
      <c r="Q2971" s="75"/>
      <c r="R2971" s="75"/>
      <c r="S2971" s="75"/>
      <c r="T2971" s="75"/>
      <c r="U2971" s="75"/>
      <c r="V2971" s="74"/>
      <c r="W2971" s="74"/>
      <c r="X2971" s="74"/>
      <c r="Y2971" s="73"/>
      <c r="Z2971" s="72"/>
    </row>
    <row r="2972" spans="1:26" x14ac:dyDescent="0.3">
      <c r="A2972" s="65"/>
      <c r="B2972" s="70"/>
      <c r="C2972" s="70"/>
      <c r="D2972" s="71"/>
      <c r="E2972" s="71"/>
      <c r="F2972" s="71"/>
      <c r="G2972" s="70"/>
      <c r="H2972" s="70"/>
      <c r="I2972" s="70"/>
      <c r="J2972" s="70"/>
      <c r="K2972" s="70"/>
      <c r="L2972" s="70"/>
      <c r="M2972" s="70"/>
      <c r="N2972" s="194"/>
      <c r="O2972" s="80"/>
      <c r="P2972" s="75"/>
      <c r="Q2972" s="75"/>
      <c r="R2972" s="75"/>
      <c r="S2972" s="75"/>
      <c r="T2972" s="75"/>
      <c r="U2972" s="75"/>
      <c r="V2972" s="74"/>
      <c r="W2972" s="74"/>
      <c r="X2972" s="74"/>
      <c r="Y2972" s="73"/>
      <c r="Z2972" s="72"/>
    </row>
    <row r="2973" spans="1:26" x14ac:dyDescent="0.3">
      <c r="A2973" s="65"/>
      <c r="B2973" s="70"/>
      <c r="C2973" s="70"/>
      <c r="D2973" s="71"/>
      <c r="E2973" s="71"/>
      <c r="F2973" s="71"/>
      <c r="G2973" s="70"/>
      <c r="H2973" s="70"/>
      <c r="I2973" s="70"/>
      <c r="J2973" s="70"/>
      <c r="K2973" s="70"/>
      <c r="L2973" s="70"/>
      <c r="M2973" s="70"/>
      <c r="N2973" s="194"/>
      <c r="O2973" s="80"/>
      <c r="P2973" s="75"/>
      <c r="Q2973" s="75"/>
      <c r="R2973" s="75"/>
      <c r="S2973" s="75"/>
      <c r="T2973" s="75"/>
      <c r="U2973" s="75"/>
      <c r="V2973" s="74"/>
      <c r="W2973" s="74"/>
      <c r="X2973" s="74"/>
      <c r="Y2973" s="73"/>
      <c r="Z2973" s="72"/>
    </row>
    <row r="2974" spans="1:26" x14ac:dyDescent="0.3">
      <c r="A2974" s="65"/>
      <c r="B2974" s="70"/>
      <c r="C2974" s="70"/>
      <c r="D2974" s="71"/>
      <c r="E2974" s="71"/>
      <c r="F2974" s="71"/>
      <c r="G2974" s="70"/>
      <c r="H2974" s="70"/>
      <c r="I2974" s="70"/>
      <c r="J2974" s="70"/>
      <c r="K2974" s="70"/>
      <c r="L2974" s="70"/>
      <c r="M2974" s="70"/>
      <c r="N2974" s="194"/>
      <c r="O2974" s="80"/>
      <c r="P2974" s="75"/>
      <c r="Q2974" s="75"/>
      <c r="R2974" s="75"/>
      <c r="S2974" s="75"/>
      <c r="T2974" s="75"/>
      <c r="U2974" s="75"/>
      <c r="V2974" s="74"/>
      <c r="W2974" s="74"/>
      <c r="X2974" s="74"/>
      <c r="Y2974" s="73"/>
      <c r="Z2974" s="72"/>
    </row>
    <row r="2975" spans="1:26" x14ac:dyDescent="0.3">
      <c r="A2975" s="65"/>
      <c r="B2975" s="70"/>
      <c r="C2975" s="70"/>
      <c r="D2975" s="71"/>
      <c r="E2975" s="71"/>
      <c r="F2975" s="71"/>
      <c r="G2975" s="70"/>
      <c r="H2975" s="70"/>
      <c r="I2975" s="70"/>
      <c r="J2975" s="70"/>
      <c r="K2975" s="70"/>
      <c r="L2975" s="70"/>
      <c r="M2975" s="70"/>
      <c r="N2975" s="195"/>
      <c r="O2975" s="70"/>
      <c r="P2975" s="70"/>
      <c r="Q2975" s="70"/>
      <c r="R2975" s="70"/>
      <c r="S2975" s="70"/>
      <c r="T2975" s="70"/>
      <c r="U2975" s="70"/>
      <c r="V2975" s="71"/>
      <c r="W2975" s="71"/>
      <c r="X2975" s="71"/>
      <c r="Y2975" s="70"/>
      <c r="Z2975" s="70"/>
    </row>
    <row r="2976" spans="1:26" x14ac:dyDescent="0.3">
      <c r="A2976" s="65"/>
      <c r="B2976" s="72"/>
      <c r="C2976" s="73"/>
      <c r="D2976" s="74"/>
      <c r="E2976" s="74"/>
      <c r="F2976" s="74"/>
      <c r="G2976" s="75"/>
      <c r="H2976" s="75"/>
      <c r="I2976" s="75"/>
      <c r="J2976" s="75"/>
      <c r="K2976" s="75"/>
      <c r="L2976" s="75"/>
      <c r="M2976" s="80"/>
      <c r="N2976" s="194"/>
      <c r="O2976" s="70"/>
      <c r="P2976" s="70"/>
      <c r="Q2976" s="70"/>
      <c r="R2976" s="70"/>
      <c r="S2976" s="70"/>
      <c r="T2976" s="70"/>
      <c r="U2976" s="70"/>
      <c r="V2976" s="71"/>
      <c r="W2976" s="71"/>
      <c r="X2976" s="71"/>
      <c r="Y2976" s="70"/>
      <c r="Z2976" s="70"/>
    </row>
    <row r="2977" spans="1:26" x14ac:dyDescent="0.3">
      <c r="A2977" s="65"/>
      <c r="B2977" s="72"/>
      <c r="C2977" s="73"/>
      <c r="D2977" s="74"/>
      <c r="E2977" s="74"/>
      <c r="F2977" s="74"/>
      <c r="G2977" s="75"/>
      <c r="H2977" s="75"/>
      <c r="I2977" s="75"/>
      <c r="J2977" s="75"/>
      <c r="K2977" s="75"/>
      <c r="L2977" s="75"/>
      <c r="M2977" s="80"/>
      <c r="N2977" s="194"/>
      <c r="O2977" s="70"/>
      <c r="P2977" s="70"/>
      <c r="Q2977" s="70"/>
      <c r="R2977" s="70"/>
      <c r="S2977" s="70"/>
      <c r="T2977" s="70"/>
      <c r="U2977" s="70"/>
      <c r="V2977" s="71"/>
      <c r="W2977" s="71"/>
      <c r="X2977" s="71"/>
      <c r="Y2977" s="70"/>
      <c r="Z2977" s="70"/>
    </row>
    <row r="2978" spans="1:26" x14ac:dyDescent="0.3">
      <c r="A2978" s="65"/>
      <c r="B2978" s="72"/>
      <c r="C2978" s="73"/>
      <c r="D2978" s="74"/>
      <c r="E2978" s="74"/>
      <c r="F2978" s="74"/>
      <c r="G2978" s="75"/>
      <c r="H2978" s="75"/>
      <c r="I2978" s="75"/>
      <c r="J2978" s="75"/>
      <c r="K2978" s="75"/>
      <c r="L2978" s="75"/>
      <c r="M2978" s="80"/>
      <c r="N2978" s="194"/>
      <c r="O2978" s="70"/>
      <c r="P2978" s="70"/>
      <c r="Q2978" s="70"/>
      <c r="R2978" s="70"/>
      <c r="S2978" s="70"/>
      <c r="T2978" s="70"/>
      <c r="U2978" s="70"/>
      <c r="V2978" s="71"/>
      <c r="W2978" s="71"/>
      <c r="X2978" s="71"/>
      <c r="Y2978" s="70"/>
      <c r="Z2978" s="70"/>
    </row>
    <row r="2979" spans="1:26" x14ac:dyDescent="0.3">
      <c r="A2979" s="65"/>
      <c r="B2979" s="72"/>
      <c r="C2979" s="73"/>
      <c r="D2979" s="74"/>
      <c r="E2979" s="74"/>
      <c r="F2979" s="74"/>
      <c r="G2979" s="75"/>
      <c r="H2979" s="75"/>
      <c r="I2979" s="75"/>
      <c r="J2979" s="75"/>
      <c r="K2979" s="75"/>
      <c r="L2979" s="75"/>
      <c r="M2979" s="80"/>
      <c r="N2979" s="194"/>
      <c r="O2979" s="70"/>
      <c r="P2979" s="70"/>
      <c r="Q2979" s="70"/>
      <c r="R2979" s="70"/>
      <c r="S2979" s="70"/>
      <c r="T2979" s="70"/>
      <c r="U2979" s="70"/>
      <c r="V2979" s="71"/>
      <c r="W2979" s="71"/>
      <c r="X2979" s="71"/>
      <c r="Y2979" s="70"/>
      <c r="Z2979" s="70"/>
    </row>
    <row r="2980" spans="1:26" x14ac:dyDescent="0.3">
      <c r="A2980" s="65"/>
      <c r="B2980" s="72"/>
      <c r="C2980" s="73"/>
      <c r="D2980" s="74"/>
      <c r="E2980" s="74"/>
      <c r="F2980" s="74"/>
      <c r="G2980" s="75"/>
      <c r="H2980" s="75"/>
      <c r="I2980" s="75"/>
      <c r="J2980" s="75"/>
      <c r="K2980" s="75"/>
      <c r="L2980" s="75"/>
      <c r="M2980" s="80"/>
      <c r="N2980" s="194"/>
      <c r="O2980" s="70"/>
      <c r="P2980" s="70"/>
      <c r="Q2980" s="70"/>
      <c r="R2980" s="70"/>
      <c r="S2980" s="70"/>
      <c r="T2980" s="70"/>
      <c r="U2980" s="70"/>
      <c r="V2980" s="71"/>
      <c r="W2980" s="71"/>
      <c r="X2980" s="71"/>
      <c r="Y2980" s="70"/>
      <c r="Z2980" s="70"/>
    </row>
    <row r="2981" spans="1:26" x14ac:dyDescent="0.3">
      <c r="A2981" s="65"/>
      <c r="B2981" s="72"/>
      <c r="C2981" s="73"/>
      <c r="D2981" s="74"/>
      <c r="E2981" s="74"/>
      <c r="F2981" s="74"/>
      <c r="G2981" s="75"/>
      <c r="H2981" s="75"/>
      <c r="I2981" s="75"/>
      <c r="J2981" s="75"/>
      <c r="K2981" s="75"/>
      <c r="L2981" s="75"/>
      <c r="M2981" s="80"/>
      <c r="N2981" s="194"/>
      <c r="O2981" s="70"/>
      <c r="P2981" s="70"/>
      <c r="Q2981" s="70"/>
      <c r="R2981" s="70"/>
      <c r="S2981" s="70"/>
      <c r="T2981" s="70"/>
      <c r="U2981" s="70"/>
      <c r="V2981" s="71"/>
      <c r="W2981" s="71"/>
      <c r="X2981" s="71"/>
      <c r="Y2981" s="70"/>
      <c r="Z2981" s="70"/>
    </row>
    <row r="2982" spans="1:26" x14ac:dyDescent="0.3">
      <c r="A2982" s="65"/>
      <c r="B2982" s="72"/>
      <c r="C2982" s="73"/>
      <c r="D2982" s="74"/>
      <c r="E2982" s="74"/>
      <c r="F2982" s="74"/>
      <c r="G2982" s="75"/>
      <c r="H2982" s="75"/>
      <c r="I2982" s="75"/>
      <c r="J2982" s="75"/>
      <c r="K2982" s="75"/>
      <c r="L2982" s="75"/>
      <c r="M2982" s="80"/>
      <c r="N2982" s="194"/>
      <c r="O2982" s="70"/>
      <c r="P2982" s="70"/>
      <c r="Q2982" s="70"/>
      <c r="R2982" s="70"/>
      <c r="S2982" s="70"/>
      <c r="T2982" s="70"/>
      <c r="U2982" s="70"/>
      <c r="V2982" s="71"/>
      <c r="W2982" s="71"/>
      <c r="X2982" s="71"/>
      <c r="Y2982" s="70"/>
      <c r="Z2982" s="70"/>
    </row>
    <row r="2983" spans="1:26" x14ac:dyDescent="0.3">
      <c r="A2983" s="65"/>
      <c r="B2983" s="72"/>
      <c r="C2983" s="73"/>
      <c r="D2983" s="74"/>
      <c r="E2983" s="74"/>
      <c r="F2983" s="74"/>
      <c r="G2983" s="75"/>
      <c r="H2983" s="75"/>
      <c r="I2983" s="75"/>
      <c r="J2983" s="75"/>
      <c r="K2983" s="75"/>
      <c r="L2983" s="75"/>
      <c r="M2983" s="80"/>
      <c r="N2983" s="194"/>
      <c r="O2983" s="70"/>
      <c r="P2983" s="70"/>
      <c r="Q2983" s="70"/>
      <c r="R2983" s="70"/>
      <c r="S2983" s="70"/>
      <c r="T2983" s="70"/>
      <c r="U2983" s="70"/>
      <c r="V2983" s="71"/>
      <c r="W2983" s="71"/>
      <c r="X2983" s="71"/>
      <c r="Y2983" s="70"/>
      <c r="Z2983" s="70"/>
    </row>
    <row r="2984" spans="1:26" x14ac:dyDescent="0.3">
      <c r="A2984" s="65"/>
      <c r="B2984" s="72"/>
      <c r="C2984" s="73"/>
      <c r="D2984" s="74"/>
      <c r="E2984" s="74"/>
      <c r="F2984" s="74"/>
      <c r="G2984" s="75"/>
      <c r="H2984" s="75"/>
      <c r="I2984" s="75"/>
      <c r="J2984" s="75"/>
      <c r="K2984" s="75"/>
      <c r="L2984" s="75"/>
      <c r="M2984" s="80"/>
      <c r="N2984" s="194"/>
      <c r="O2984" s="70"/>
      <c r="P2984" s="70"/>
      <c r="Q2984" s="70"/>
      <c r="R2984" s="70"/>
      <c r="S2984" s="70"/>
      <c r="T2984" s="70"/>
      <c r="U2984" s="70"/>
      <c r="V2984" s="71"/>
      <c r="W2984" s="71"/>
      <c r="X2984" s="71"/>
      <c r="Y2984" s="70"/>
      <c r="Z2984" s="70"/>
    </row>
    <row r="2985" spans="1:26" x14ac:dyDescent="0.3">
      <c r="A2985" s="65"/>
      <c r="B2985" s="72"/>
      <c r="C2985" s="73"/>
      <c r="D2985" s="74"/>
      <c r="E2985" s="74"/>
      <c r="F2985" s="74"/>
      <c r="G2985" s="75"/>
      <c r="H2985" s="75"/>
      <c r="I2985" s="75"/>
      <c r="J2985" s="75"/>
      <c r="K2985" s="75"/>
      <c r="L2985" s="75"/>
      <c r="M2985" s="80"/>
      <c r="N2985" s="194"/>
      <c r="O2985" s="70"/>
      <c r="P2985" s="70"/>
      <c r="Q2985" s="70"/>
      <c r="R2985" s="70"/>
      <c r="S2985" s="70"/>
      <c r="T2985" s="70"/>
      <c r="U2985" s="70"/>
      <c r="V2985" s="71"/>
      <c r="W2985" s="71"/>
      <c r="X2985" s="71"/>
      <c r="Y2985" s="70"/>
      <c r="Z2985" s="70"/>
    </row>
    <row r="2986" spans="1:26" x14ac:dyDescent="0.3">
      <c r="A2986" s="65"/>
      <c r="B2986" s="72"/>
      <c r="C2986" s="73"/>
      <c r="D2986" s="74"/>
      <c r="E2986" s="74"/>
      <c r="F2986" s="74"/>
      <c r="G2986" s="75"/>
      <c r="H2986" s="75"/>
      <c r="I2986" s="75"/>
      <c r="J2986" s="75"/>
      <c r="K2986" s="75"/>
      <c r="L2986" s="75"/>
      <c r="M2986" s="80"/>
      <c r="N2986" s="194"/>
      <c r="O2986" s="70"/>
      <c r="P2986" s="70"/>
      <c r="Q2986" s="70"/>
      <c r="R2986" s="70"/>
      <c r="S2986" s="70"/>
      <c r="T2986" s="70"/>
      <c r="U2986" s="70"/>
      <c r="V2986" s="71"/>
      <c r="W2986" s="71"/>
      <c r="X2986" s="71"/>
      <c r="Y2986" s="70"/>
      <c r="Z2986" s="70"/>
    </row>
    <row r="2987" spans="1:26" x14ac:dyDescent="0.3">
      <c r="A2987" s="65"/>
      <c r="B2987" s="72"/>
      <c r="C2987" s="73"/>
      <c r="D2987" s="74"/>
      <c r="E2987" s="74"/>
      <c r="F2987" s="74"/>
      <c r="G2987" s="75"/>
      <c r="H2987" s="75"/>
      <c r="I2987" s="75"/>
      <c r="J2987" s="75"/>
      <c r="K2987" s="75"/>
      <c r="L2987" s="75"/>
      <c r="M2987" s="80"/>
      <c r="N2987" s="194"/>
      <c r="O2987" s="70"/>
      <c r="P2987" s="70"/>
      <c r="Q2987" s="70"/>
      <c r="R2987" s="70"/>
      <c r="S2987" s="70"/>
      <c r="T2987" s="70"/>
      <c r="U2987" s="70"/>
      <c r="V2987" s="71"/>
      <c r="W2987" s="71"/>
      <c r="X2987" s="71"/>
      <c r="Y2987" s="70"/>
      <c r="Z2987" s="70"/>
    </row>
    <row r="2988" spans="1:26" x14ac:dyDescent="0.3">
      <c r="A2988" s="65"/>
      <c r="B2988" s="72"/>
      <c r="C2988" s="73"/>
      <c r="D2988" s="74"/>
      <c r="E2988" s="74"/>
      <c r="F2988" s="74"/>
      <c r="G2988" s="75"/>
      <c r="H2988" s="75"/>
      <c r="I2988" s="75"/>
      <c r="J2988" s="75"/>
      <c r="K2988" s="75"/>
      <c r="L2988" s="75"/>
      <c r="M2988" s="80"/>
      <c r="N2988" s="194"/>
      <c r="O2988" s="70"/>
      <c r="P2988" s="70"/>
      <c r="Q2988" s="70"/>
      <c r="R2988" s="70"/>
      <c r="S2988" s="70"/>
      <c r="T2988" s="70"/>
      <c r="U2988" s="70"/>
      <c r="V2988" s="71"/>
      <c r="W2988" s="71"/>
      <c r="X2988" s="71"/>
      <c r="Y2988" s="70"/>
      <c r="Z2988" s="70"/>
    </row>
    <row r="2989" spans="1:26" x14ac:dyDescent="0.3">
      <c r="A2989" s="65"/>
      <c r="B2989" s="72"/>
      <c r="C2989" s="73"/>
      <c r="D2989" s="74"/>
      <c r="E2989" s="74"/>
      <c r="F2989" s="74"/>
      <c r="G2989" s="75"/>
      <c r="H2989" s="75"/>
      <c r="I2989" s="75"/>
      <c r="J2989" s="75"/>
      <c r="K2989" s="75"/>
      <c r="L2989" s="75"/>
      <c r="M2989" s="80"/>
      <c r="N2989" s="194"/>
      <c r="O2989" s="70"/>
      <c r="P2989" s="70"/>
      <c r="Q2989" s="70"/>
      <c r="R2989" s="70"/>
      <c r="S2989" s="70"/>
      <c r="T2989" s="70"/>
      <c r="U2989" s="70"/>
      <c r="V2989" s="71"/>
      <c r="W2989" s="71"/>
      <c r="X2989" s="71"/>
      <c r="Y2989" s="70"/>
      <c r="Z2989" s="70"/>
    </row>
    <row r="2990" spans="1:26" x14ac:dyDescent="0.3">
      <c r="A2990" s="65"/>
      <c r="B2990" s="72"/>
      <c r="C2990" s="73"/>
      <c r="D2990" s="74"/>
      <c r="E2990" s="74"/>
      <c r="F2990" s="74"/>
      <c r="G2990" s="75"/>
      <c r="H2990" s="75"/>
      <c r="I2990" s="75"/>
      <c r="J2990" s="75"/>
      <c r="K2990" s="75"/>
      <c r="L2990" s="75"/>
      <c r="M2990" s="80"/>
      <c r="N2990" s="194"/>
      <c r="O2990" s="70"/>
      <c r="P2990" s="70"/>
      <c r="Q2990" s="70"/>
      <c r="R2990" s="70"/>
      <c r="S2990" s="70"/>
      <c r="T2990" s="70"/>
      <c r="U2990" s="70"/>
      <c r="V2990" s="71"/>
      <c r="W2990" s="71"/>
      <c r="X2990" s="71"/>
      <c r="Y2990" s="70"/>
      <c r="Z2990" s="70"/>
    </row>
    <row r="2991" spans="1:26" x14ac:dyDescent="0.3">
      <c r="A2991" s="65"/>
      <c r="B2991" s="65"/>
      <c r="C2991" s="65"/>
      <c r="D2991" s="65"/>
      <c r="E2991" s="65"/>
      <c r="F2991" s="65"/>
      <c r="G2991" s="65"/>
      <c r="H2991" s="65"/>
      <c r="I2991" s="65"/>
      <c r="J2991" s="65"/>
      <c r="K2991" s="65"/>
      <c r="L2991" s="65"/>
      <c r="M2991" s="99"/>
      <c r="N2991" s="66"/>
      <c r="O2991" s="99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</row>
    <row r="2992" spans="1:26" x14ac:dyDescent="0.3">
      <c r="A2992" s="65"/>
      <c r="B2992" s="68"/>
      <c r="C2992" s="68"/>
      <c r="D2992" s="68"/>
      <c r="E2992" s="68"/>
      <c r="F2992" s="68"/>
      <c r="G2992" s="68"/>
      <c r="H2992" s="68"/>
      <c r="I2992" s="68"/>
      <c r="J2992" s="68"/>
      <c r="K2992" s="68"/>
      <c r="L2992" s="68"/>
      <c r="M2992" s="87"/>
      <c r="N2992" s="68"/>
      <c r="O2992" s="87"/>
      <c r="P2992" s="68"/>
      <c r="Q2992" s="68"/>
      <c r="R2992" s="68"/>
      <c r="S2992" s="68"/>
      <c r="T2992" s="68"/>
      <c r="U2992" s="68"/>
      <c r="V2992" s="68"/>
      <c r="W2992" s="68"/>
      <c r="X2992" s="68"/>
      <c r="Y2992" s="68"/>
      <c r="Z2992" s="68"/>
    </row>
    <row r="2993" spans="1:26" x14ac:dyDescent="0.3">
      <c r="A2993" s="65"/>
      <c r="B2993" s="77"/>
      <c r="C2993" s="77"/>
      <c r="D2993" s="78"/>
      <c r="E2993" s="78"/>
      <c r="F2993" s="78"/>
      <c r="G2993" s="79"/>
      <c r="H2993" s="79"/>
      <c r="I2993" s="79"/>
      <c r="J2993" s="79"/>
      <c r="K2993" s="79"/>
      <c r="L2993" s="79"/>
      <c r="M2993" s="80"/>
      <c r="N2993" s="68"/>
      <c r="O2993" s="80"/>
      <c r="P2993" s="79"/>
      <c r="Q2993" s="79"/>
      <c r="R2993" s="79"/>
      <c r="S2993" s="79"/>
      <c r="T2993" s="79"/>
      <c r="U2993" s="79"/>
      <c r="V2993" s="78"/>
      <c r="W2993" s="78"/>
      <c r="X2993" s="78"/>
      <c r="Y2993" s="77"/>
      <c r="Z2993" s="77"/>
    </row>
    <row r="2994" spans="1:26" x14ac:dyDescent="0.3">
      <c r="A2994" s="65"/>
      <c r="B2994" s="72"/>
      <c r="C2994" s="72"/>
      <c r="D2994" s="78"/>
      <c r="E2994" s="78"/>
      <c r="F2994" s="78"/>
      <c r="G2994" s="80"/>
      <c r="H2994" s="80"/>
      <c r="I2994" s="80"/>
      <c r="J2994" s="80"/>
      <c r="K2994" s="80"/>
      <c r="L2994" s="80"/>
      <c r="M2994" s="80"/>
      <c r="N2994" s="81"/>
      <c r="O2994" s="80"/>
      <c r="P2994" s="80"/>
      <c r="Q2994" s="80"/>
      <c r="R2994" s="80"/>
      <c r="S2994" s="80"/>
      <c r="T2994" s="80"/>
      <c r="U2994" s="80"/>
      <c r="V2994" s="78"/>
      <c r="W2994" s="78"/>
      <c r="X2994" s="78"/>
      <c r="Y2994" s="72"/>
      <c r="Z2994" s="72"/>
    </row>
    <row r="2996" spans="1:26" x14ac:dyDescent="0.3">
      <c r="A2996" s="65"/>
      <c r="B2996" s="223"/>
      <c r="C2996" s="224"/>
      <c r="D2996" s="65"/>
      <c r="E2996" s="65"/>
      <c r="F2996" s="223"/>
      <c r="G2996" s="224"/>
      <c r="H2996" s="65"/>
      <c r="I2996" s="65"/>
      <c r="J2996" s="223"/>
      <c r="K2996" s="224"/>
      <c r="L2996" s="65"/>
      <c r="M2996" s="233"/>
      <c r="N2996" s="233"/>
      <c r="O2996" s="233"/>
      <c r="P2996" s="65"/>
      <c r="Q2996" s="223"/>
      <c r="R2996" s="224"/>
      <c r="S2996" s="65"/>
      <c r="T2996" s="65"/>
      <c r="U2996" s="223"/>
      <c r="V2996" s="224"/>
      <c r="W2996" s="65"/>
      <c r="X2996" s="65"/>
      <c r="Y2996" s="223"/>
      <c r="Z2996" s="224"/>
    </row>
    <row r="2997" spans="1:26" x14ac:dyDescent="0.3">
      <c r="A2997" s="65"/>
      <c r="B2997" s="225"/>
      <c r="C2997" s="226"/>
      <c r="D2997" s="65"/>
      <c r="E2997" s="65"/>
      <c r="F2997" s="227"/>
      <c r="G2997" s="226"/>
      <c r="H2997" s="65"/>
      <c r="I2997" s="65"/>
      <c r="J2997" s="228"/>
      <c r="K2997" s="229"/>
      <c r="L2997" s="65"/>
      <c r="M2997" s="225"/>
      <c r="N2997" s="230"/>
      <c r="O2997" s="226"/>
      <c r="P2997" s="65"/>
      <c r="Q2997" s="231"/>
      <c r="R2997" s="232"/>
      <c r="S2997" s="76"/>
      <c r="T2997" s="65"/>
      <c r="U2997" s="225"/>
      <c r="V2997" s="226"/>
      <c r="W2997" s="65"/>
      <c r="X2997" s="65"/>
      <c r="Y2997" s="225"/>
      <c r="Z2997" s="226"/>
    </row>
    <row r="2998" spans="1:26" x14ac:dyDescent="0.3">
      <c r="A2998" s="65"/>
      <c r="B2998" s="65"/>
      <c r="C2998" s="65"/>
      <c r="D2998" s="65"/>
      <c r="E2998" s="65"/>
      <c r="F2998" s="65"/>
      <c r="G2998" s="65"/>
      <c r="H2998" s="65"/>
      <c r="I2998" s="65"/>
      <c r="J2998" s="65"/>
      <c r="K2998" s="65"/>
      <c r="L2998" s="65"/>
      <c r="M2998" s="99"/>
      <c r="N2998" s="66"/>
      <c r="O2998" s="99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</row>
    <row r="2999" spans="1:26" x14ac:dyDescent="0.3">
      <c r="A2999" s="65"/>
      <c r="B2999" s="65"/>
      <c r="C2999" s="65"/>
      <c r="D2999" s="65"/>
      <c r="E2999" s="65"/>
      <c r="F2999" s="65"/>
      <c r="G2999" s="65"/>
      <c r="H2999" s="65"/>
      <c r="I2999" s="65"/>
      <c r="J2999" s="65"/>
      <c r="K2999" s="65"/>
      <c r="L2999" s="65"/>
      <c r="M2999" s="99"/>
      <c r="N2999" s="66"/>
      <c r="O2999" s="99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</row>
    <row r="3000" spans="1:26" x14ac:dyDescent="0.3">
      <c r="A3000" s="65"/>
      <c r="B3000" s="68"/>
      <c r="C3000" s="68"/>
      <c r="D3000" s="68"/>
      <c r="E3000" s="68"/>
      <c r="F3000" s="68"/>
      <c r="G3000" s="68"/>
      <c r="H3000" s="68"/>
      <c r="I3000" s="68"/>
      <c r="J3000" s="68"/>
      <c r="K3000" s="68"/>
      <c r="L3000" s="68"/>
      <c r="M3000" s="87"/>
      <c r="N3000" s="68"/>
      <c r="O3000" s="87"/>
      <c r="P3000" s="68"/>
      <c r="Q3000" s="68"/>
      <c r="R3000" s="68"/>
      <c r="S3000" s="68"/>
      <c r="T3000" s="68"/>
      <c r="U3000" s="68"/>
      <c r="V3000" s="68"/>
      <c r="W3000" s="68"/>
      <c r="X3000" s="68"/>
      <c r="Y3000" s="68"/>
      <c r="Z3000" s="68"/>
    </row>
    <row r="3001" spans="1:26" x14ac:dyDescent="0.3">
      <c r="A3001" s="65"/>
      <c r="B3001" s="70"/>
      <c r="C3001" s="70"/>
      <c r="D3001" s="71"/>
      <c r="E3001" s="71"/>
      <c r="F3001" s="71"/>
      <c r="G3001" s="70"/>
      <c r="H3001" s="70"/>
      <c r="I3001" s="70"/>
      <c r="J3001" s="70"/>
      <c r="K3001" s="70"/>
      <c r="L3001" s="70"/>
      <c r="M3001" s="70"/>
      <c r="N3001" s="194"/>
      <c r="O3001" s="80"/>
      <c r="P3001" s="75"/>
      <c r="Q3001" s="75"/>
      <c r="R3001" s="75"/>
      <c r="S3001" s="75"/>
      <c r="T3001" s="75"/>
      <c r="U3001" s="75"/>
      <c r="V3001" s="74"/>
      <c r="W3001" s="74"/>
      <c r="X3001" s="74"/>
      <c r="Y3001" s="73"/>
      <c r="Z3001" s="72"/>
    </row>
    <row r="3002" spans="1:26" x14ac:dyDescent="0.3">
      <c r="A3002" s="65"/>
      <c r="B3002" s="70"/>
      <c r="C3002" s="70"/>
      <c r="D3002" s="71"/>
      <c r="E3002" s="71"/>
      <c r="F3002" s="71"/>
      <c r="G3002" s="70"/>
      <c r="H3002" s="70"/>
      <c r="I3002" s="70"/>
      <c r="J3002" s="70"/>
      <c r="K3002" s="70"/>
      <c r="L3002" s="70"/>
      <c r="M3002" s="70"/>
      <c r="N3002" s="194"/>
      <c r="O3002" s="80"/>
      <c r="P3002" s="75"/>
      <c r="Q3002" s="75"/>
      <c r="R3002" s="75"/>
      <c r="S3002" s="75"/>
      <c r="T3002" s="75"/>
      <c r="U3002" s="75"/>
      <c r="V3002" s="74"/>
      <c r="W3002" s="74"/>
      <c r="X3002" s="74"/>
      <c r="Y3002" s="73"/>
      <c r="Z3002" s="72"/>
    </row>
    <row r="3003" spans="1:26" x14ac:dyDescent="0.3">
      <c r="A3003" s="65"/>
      <c r="B3003" s="70"/>
      <c r="C3003" s="70"/>
      <c r="D3003" s="71"/>
      <c r="E3003" s="71"/>
      <c r="F3003" s="71"/>
      <c r="G3003" s="70"/>
      <c r="H3003" s="70"/>
      <c r="I3003" s="70"/>
      <c r="J3003" s="70"/>
      <c r="K3003" s="70"/>
      <c r="L3003" s="70"/>
      <c r="M3003" s="70"/>
      <c r="N3003" s="194"/>
      <c r="O3003" s="80"/>
      <c r="P3003" s="75"/>
      <c r="Q3003" s="75"/>
      <c r="R3003" s="75"/>
      <c r="S3003" s="75"/>
      <c r="T3003" s="75"/>
      <c r="U3003" s="75"/>
      <c r="V3003" s="74"/>
      <c r="W3003" s="74"/>
      <c r="X3003" s="74"/>
      <c r="Y3003" s="73"/>
      <c r="Z3003" s="72"/>
    </row>
    <row r="3004" spans="1:26" x14ac:dyDescent="0.3">
      <c r="A3004" s="65"/>
      <c r="B3004" s="70"/>
      <c r="C3004" s="70"/>
      <c r="D3004" s="71"/>
      <c r="E3004" s="71"/>
      <c r="F3004" s="71"/>
      <c r="G3004" s="70"/>
      <c r="H3004" s="70"/>
      <c r="I3004" s="70"/>
      <c r="J3004" s="70"/>
      <c r="K3004" s="70"/>
      <c r="L3004" s="70"/>
      <c r="M3004" s="70"/>
      <c r="N3004" s="194"/>
      <c r="O3004" s="80"/>
      <c r="P3004" s="75"/>
      <c r="Q3004" s="75"/>
      <c r="R3004" s="75"/>
      <c r="S3004" s="75"/>
      <c r="T3004" s="75"/>
      <c r="U3004" s="75"/>
      <c r="V3004" s="74"/>
      <c r="W3004" s="74"/>
      <c r="X3004" s="74"/>
      <c r="Y3004" s="73"/>
      <c r="Z3004" s="72"/>
    </row>
    <row r="3005" spans="1:26" x14ac:dyDescent="0.3">
      <c r="A3005" s="65"/>
      <c r="B3005" s="70"/>
      <c r="C3005" s="70"/>
      <c r="D3005" s="71"/>
      <c r="E3005" s="71"/>
      <c r="F3005" s="71"/>
      <c r="G3005" s="70"/>
      <c r="H3005" s="70"/>
      <c r="I3005" s="70"/>
      <c r="J3005" s="70"/>
      <c r="K3005" s="70"/>
      <c r="L3005" s="70"/>
      <c r="M3005" s="70"/>
      <c r="N3005" s="194"/>
      <c r="O3005" s="80"/>
      <c r="P3005" s="75"/>
      <c r="Q3005" s="75"/>
      <c r="R3005" s="75"/>
      <c r="S3005" s="75"/>
      <c r="T3005" s="75"/>
      <c r="U3005" s="75"/>
      <c r="V3005" s="74"/>
      <c r="W3005" s="74"/>
      <c r="X3005" s="74"/>
      <c r="Y3005" s="73"/>
      <c r="Z3005" s="72"/>
    </row>
    <row r="3006" spans="1:26" x14ac:dyDescent="0.3">
      <c r="A3006" s="65"/>
      <c r="B3006" s="70"/>
      <c r="C3006" s="70"/>
      <c r="D3006" s="71"/>
      <c r="E3006" s="71"/>
      <c r="F3006" s="71"/>
      <c r="G3006" s="70"/>
      <c r="H3006" s="70"/>
      <c r="I3006" s="70"/>
      <c r="J3006" s="70"/>
      <c r="K3006" s="70"/>
      <c r="L3006" s="70"/>
      <c r="M3006" s="70"/>
      <c r="N3006" s="194"/>
      <c r="O3006" s="80"/>
      <c r="P3006" s="75"/>
      <c r="Q3006" s="75"/>
      <c r="R3006" s="75"/>
      <c r="S3006" s="75"/>
      <c r="T3006" s="75"/>
      <c r="U3006" s="75"/>
      <c r="V3006" s="74"/>
      <c r="W3006" s="74"/>
      <c r="X3006" s="74"/>
      <c r="Y3006" s="73"/>
      <c r="Z3006" s="72"/>
    </row>
    <row r="3007" spans="1:26" x14ac:dyDescent="0.3">
      <c r="A3007" s="65"/>
      <c r="B3007" s="70"/>
      <c r="C3007" s="70"/>
      <c r="D3007" s="71"/>
      <c r="E3007" s="71"/>
      <c r="F3007" s="71"/>
      <c r="G3007" s="70"/>
      <c r="H3007" s="70"/>
      <c r="I3007" s="70"/>
      <c r="J3007" s="70"/>
      <c r="K3007" s="70"/>
      <c r="L3007" s="70"/>
      <c r="M3007" s="70"/>
      <c r="N3007" s="194"/>
      <c r="O3007" s="80"/>
      <c r="P3007" s="75"/>
      <c r="Q3007" s="75"/>
      <c r="R3007" s="75"/>
      <c r="S3007" s="75"/>
      <c r="T3007" s="75"/>
      <c r="U3007" s="75"/>
      <c r="V3007" s="74"/>
      <c r="W3007" s="74"/>
      <c r="X3007" s="74"/>
      <c r="Y3007" s="73"/>
      <c r="Z3007" s="72"/>
    </row>
    <row r="3008" spans="1:26" x14ac:dyDescent="0.3">
      <c r="A3008" s="65"/>
      <c r="B3008" s="70"/>
      <c r="C3008" s="70"/>
      <c r="D3008" s="71"/>
      <c r="E3008" s="71"/>
      <c r="F3008" s="71"/>
      <c r="G3008" s="70"/>
      <c r="H3008" s="70"/>
      <c r="I3008" s="70"/>
      <c r="J3008" s="70"/>
      <c r="K3008" s="70"/>
      <c r="L3008" s="70"/>
      <c r="M3008" s="70"/>
      <c r="N3008" s="194"/>
      <c r="O3008" s="80"/>
      <c r="P3008" s="75"/>
      <c r="Q3008" s="75"/>
      <c r="R3008" s="75"/>
      <c r="S3008" s="75"/>
      <c r="T3008" s="75"/>
      <c r="U3008" s="75"/>
      <c r="V3008" s="74"/>
      <c r="W3008" s="74"/>
      <c r="X3008" s="74"/>
      <c r="Y3008" s="73"/>
      <c r="Z3008" s="72"/>
    </row>
    <row r="3009" spans="1:26" x14ac:dyDescent="0.3">
      <c r="A3009" s="65"/>
      <c r="B3009" s="70"/>
      <c r="C3009" s="70"/>
      <c r="D3009" s="71"/>
      <c r="E3009" s="71"/>
      <c r="F3009" s="71"/>
      <c r="G3009" s="70"/>
      <c r="H3009" s="70"/>
      <c r="I3009" s="70"/>
      <c r="J3009" s="70"/>
      <c r="K3009" s="70"/>
      <c r="L3009" s="70"/>
      <c r="M3009" s="70"/>
      <c r="N3009" s="194"/>
      <c r="O3009" s="80"/>
      <c r="P3009" s="75"/>
      <c r="Q3009" s="75"/>
      <c r="R3009" s="75"/>
      <c r="S3009" s="75"/>
      <c r="T3009" s="75"/>
      <c r="U3009" s="75"/>
      <c r="V3009" s="74"/>
      <c r="W3009" s="74"/>
      <c r="X3009" s="74"/>
      <c r="Y3009" s="73"/>
      <c r="Z3009" s="72"/>
    </row>
    <row r="3010" spans="1:26" x14ac:dyDescent="0.3">
      <c r="A3010" s="65"/>
      <c r="B3010" s="70"/>
      <c r="C3010" s="70"/>
      <c r="D3010" s="71"/>
      <c r="E3010" s="71"/>
      <c r="F3010" s="71"/>
      <c r="G3010" s="70"/>
      <c r="H3010" s="70"/>
      <c r="I3010" s="70"/>
      <c r="J3010" s="70"/>
      <c r="K3010" s="70"/>
      <c r="L3010" s="70"/>
      <c r="M3010" s="70"/>
      <c r="N3010" s="194"/>
      <c r="O3010" s="80"/>
      <c r="P3010" s="75"/>
      <c r="Q3010" s="75"/>
      <c r="R3010" s="75"/>
      <c r="S3010" s="75"/>
      <c r="T3010" s="75"/>
      <c r="U3010" s="75"/>
      <c r="V3010" s="74"/>
      <c r="W3010" s="74"/>
      <c r="X3010" s="74"/>
      <c r="Y3010" s="73"/>
      <c r="Z3010" s="72"/>
    </row>
    <row r="3011" spans="1:26" x14ac:dyDescent="0.3">
      <c r="A3011" s="65"/>
      <c r="B3011" s="70"/>
      <c r="C3011" s="70"/>
      <c r="D3011" s="71"/>
      <c r="E3011" s="71"/>
      <c r="F3011" s="71"/>
      <c r="G3011" s="70"/>
      <c r="H3011" s="70"/>
      <c r="I3011" s="70"/>
      <c r="J3011" s="70"/>
      <c r="K3011" s="70"/>
      <c r="L3011" s="70"/>
      <c r="M3011" s="70"/>
      <c r="N3011" s="194"/>
      <c r="O3011" s="80"/>
      <c r="P3011" s="75"/>
      <c r="Q3011" s="75"/>
      <c r="R3011" s="75"/>
      <c r="S3011" s="75"/>
      <c r="T3011" s="75"/>
      <c r="U3011" s="75"/>
      <c r="V3011" s="74"/>
      <c r="W3011" s="74"/>
      <c r="X3011" s="74"/>
      <c r="Y3011" s="73"/>
      <c r="Z3011" s="72"/>
    </row>
    <row r="3012" spans="1:26" x14ac:dyDescent="0.3">
      <c r="A3012" s="65"/>
      <c r="B3012" s="70"/>
      <c r="C3012" s="70"/>
      <c r="D3012" s="71"/>
      <c r="E3012" s="71"/>
      <c r="F3012" s="71"/>
      <c r="G3012" s="70"/>
      <c r="H3012" s="70"/>
      <c r="I3012" s="70"/>
      <c r="J3012" s="70"/>
      <c r="K3012" s="70"/>
      <c r="L3012" s="70"/>
      <c r="M3012" s="70"/>
      <c r="N3012" s="194"/>
      <c r="O3012" s="80"/>
      <c r="P3012" s="75"/>
      <c r="Q3012" s="75"/>
      <c r="R3012" s="75"/>
      <c r="S3012" s="75"/>
      <c r="T3012" s="75"/>
      <c r="U3012" s="75"/>
      <c r="V3012" s="74"/>
      <c r="W3012" s="74"/>
      <c r="X3012" s="74"/>
      <c r="Y3012" s="73"/>
      <c r="Z3012" s="72"/>
    </row>
    <row r="3013" spans="1:26" x14ac:dyDescent="0.3">
      <c r="A3013" s="65"/>
      <c r="B3013" s="70"/>
      <c r="C3013" s="70"/>
      <c r="D3013" s="71"/>
      <c r="E3013" s="71"/>
      <c r="F3013" s="71"/>
      <c r="G3013" s="70"/>
      <c r="H3013" s="70"/>
      <c r="I3013" s="70"/>
      <c r="J3013" s="70"/>
      <c r="K3013" s="70"/>
      <c r="L3013" s="70"/>
      <c r="M3013" s="70"/>
      <c r="N3013" s="194"/>
      <c r="O3013" s="80"/>
      <c r="P3013" s="75"/>
      <c r="Q3013" s="75"/>
      <c r="R3013" s="75"/>
      <c r="S3013" s="75"/>
      <c r="T3013" s="75"/>
      <c r="U3013" s="75"/>
      <c r="V3013" s="74"/>
      <c r="W3013" s="74"/>
      <c r="X3013" s="74"/>
      <c r="Y3013" s="73"/>
      <c r="Z3013" s="72"/>
    </row>
    <row r="3014" spans="1:26" x14ac:dyDescent="0.3">
      <c r="A3014" s="65"/>
      <c r="B3014" s="70"/>
      <c r="C3014" s="70"/>
      <c r="D3014" s="71"/>
      <c r="E3014" s="71"/>
      <c r="F3014" s="71"/>
      <c r="G3014" s="70"/>
      <c r="H3014" s="70"/>
      <c r="I3014" s="70"/>
      <c r="J3014" s="70"/>
      <c r="K3014" s="70"/>
      <c r="L3014" s="70"/>
      <c r="M3014" s="70"/>
      <c r="N3014" s="194"/>
      <c r="O3014" s="80"/>
      <c r="P3014" s="75"/>
      <c r="Q3014" s="75"/>
      <c r="R3014" s="75"/>
      <c r="S3014" s="75"/>
      <c r="T3014" s="75"/>
      <c r="U3014" s="75"/>
      <c r="V3014" s="74"/>
      <c r="W3014" s="74"/>
      <c r="X3014" s="74"/>
      <c r="Y3014" s="73"/>
      <c r="Z3014" s="72"/>
    </row>
    <row r="3015" spans="1:26" x14ac:dyDescent="0.3">
      <c r="A3015" s="65"/>
      <c r="B3015" s="70"/>
      <c r="C3015" s="70"/>
      <c r="D3015" s="71"/>
      <c r="E3015" s="71"/>
      <c r="F3015" s="71"/>
      <c r="G3015" s="70"/>
      <c r="H3015" s="70"/>
      <c r="I3015" s="70"/>
      <c r="J3015" s="70"/>
      <c r="K3015" s="70"/>
      <c r="L3015" s="70"/>
      <c r="M3015" s="70"/>
      <c r="N3015" s="194"/>
      <c r="O3015" s="80"/>
      <c r="P3015" s="75"/>
      <c r="Q3015" s="75"/>
      <c r="R3015" s="75"/>
      <c r="S3015" s="75"/>
      <c r="T3015" s="75"/>
      <c r="U3015" s="75"/>
      <c r="V3015" s="74"/>
      <c r="W3015" s="74"/>
      <c r="X3015" s="74"/>
      <c r="Y3015" s="73"/>
      <c r="Z3015" s="72"/>
    </row>
    <row r="3016" spans="1:26" x14ac:dyDescent="0.3">
      <c r="A3016" s="65"/>
      <c r="B3016" s="70"/>
      <c r="C3016" s="70"/>
      <c r="D3016" s="71"/>
      <c r="E3016" s="71"/>
      <c r="F3016" s="71"/>
      <c r="G3016" s="70"/>
      <c r="H3016" s="70"/>
      <c r="I3016" s="70"/>
      <c r="J3016" s="70"/>
      <c r="K3016" s="70"/>
      <c r="L3016" s="70"/>
      <c r="M3016" s="70"/>
      <c r="N3016" s="195"/>
      <c r="O3016" s="70"/>
      <c r="P3016" s="70"/>
      <c r="Q3016" s="70"/>
      <c r="R3016" s="70"/>
      <c r="S3016" s="70"/>
      <c r="T3016" s="70"/>
      <c r="U3016" s="70"/>
      <c r="V3016" s="71"/>
      <c r="W3016" s="71"/>
      <c r="X3016" s="71"/>
      <c r="Y3016" s="70"/>
      <c r="Z3016" s="70"/>
    </row>
    <row r="3017" spans="1:26" x14ac:dyDescent="0.3">
      <c r="A3017" s="65"/>
      <c r="B3017" s="72"/>
      <c r="C3017" s="73"/>
      <c r="D3017" s="74"/>
      <c r="E3017" s="74"/>
      <c r="F3017" s="74"/>
      <c r="G3017" s="75"/>
      <c r="H3017" s="75"/>
      <c r="I3017" s="75"/>
      <c r="J3017" s="75"/>
      <c r="K3017" s="75"/>
      <c r="L3017" s="75"/>
      <c r="M3017" s="80"/>
      <c r="N3017" s="194"/>
      <c r="O3017" s="70"/>
      <c r="P3017" s="70"/>
      <c r="Q3017" s="70"/>
      <c r="R3017" s="70"/>
      <c r="S3017" s="70"/>
      <c r="T3017" s="70"/>
      <c r="U3017" s="70"/>
      <c r="V3017" s="71"/>
      <c r="W3017" s="71"/>
      <c r="X3017" s="71"/>
      <c r="Y3017" s="70"/>
      <c r="Z3017" s="70"/>
    </row>
    <row r="3018" spans="1:26" x14ac:dyDescent="0.3">
      <c r="A3018" s="65"/>
      <c r="B3018" s="72"/>
      <c r="C3018" s="73"/>
      <c r="D3018" s="74"/>
      <c r="E3018" s="74"/>
      <c r="F3018" s="74"/>
      <c r="G3018" s="75"/>
      <c r="H3018" s="75"/>
      <c r="I3018" s="75"/>
      <c r="J3018" s="75"/>
      <c r="K3018" s="75"/>
      <c r="L3018" s="75"/>
      <c r="M3018" s="80"/>
      <c r="N3018" s="194"/>
      <c r="O3018" s="70"/>
      <c r="P3018" s="70"/>
      <c r="Q3018" s="70"/>
      <c r="R3018" s="70"/>
      <c r="S3018" s="70"/>
      <c r="T3018" s="70"/>
      <c r="U3018" s="70"/>
      <c r="V3018" s="71"/>
      <c r="W3018" s="71"/>
      <c r="X3018" s="71"/>
      <c r="Y3018" s="70"/>
      <c r="Z3018" s="70"/>
    </row>
    <row r="3019" spans="1:26" x14ac:dyDescent="0.3">
      <c r="A3019" s="65"/>
      <c r="B3019" s="72"/>
      <c r="C3019" s="73"/>
      <c r="D3019" s="74"/>
      <c r="E3019" s="74"/>
      <c r="F3019" s="74"/>
      <c r="G3019" s="75"/>
      <c r="H3019" s="75"/>
      <c r="I3019" s="75"/>
      <c r="J3019" s="75"/>
      <c r="K3019" s="75"/>
      <c r="L3019" s="75"/>
      <c r="M3019" s="80"/>
      <c r="N3019" s="194"/>
      <c r="O3019" s="70"/>
      <c r="P3019" s="70"/>
      <c r="Q3019" s="70"/>
      <c r="R3019" s="70"/>
      <c r="S3019" s="70"/>
      <c r="T3019" s="70"/>
      <c r="U3019" s="70"/>
      <c r="V3019" s="71"/>
      <c r="W3019" s="71"/>
      <c r="X3019" s="71"/>
      <c r="Y3019" s="70"/>
      <c r="Z3019" s="70"/>
    </row>
    <row r="3020" spans="1:26" x14ac:dyDescent="0.3">
      <c r="A3020" s="65"/>
      <c r="B3020" s="72"/>
      <c r="C3020" s="73"/>
      <c r="D3020" s="74"/>
      <c r="E3020" s="74"/>
      <c r="F3020" s="74"/>
      <c r="G3020" s="75"/>
      <c r="H3020" s="75"/>
      <c r="I3020" s="75"/>
      <c r="J3020" s="75"/>
      <c r="K3020" s="75"/>
      <c r="L3020" s="75"/>
      <c r="M3020" s="80"/>
      <c r="N3020" s="194"/>
      <c r="O3020" s="70"/>
      <c r="P3020" s="70"/>
      <c r="Q3020" s="70"/>
      <c r="R3020" s="70"/>
      <c r="S3020" s="70"/>
      <c r="T3020" s="70"/>
      <c r="U3020" s="70"/>
      <c r="V3020" s="71"/>
      <c r="W3020" s="71"/>
      <c r="X3020" s="71"/>
      <c r="Y3020" s="70"/>
      <c r="Z3020" s="70"/>
    </row>
    <row r="3021" spans="1:26" x14ac:dyDescent="0.3">
      <c r="A3021" s="65"/>
      <c r="B3021" s="72"/>
      <c r="C3021" s="73"/>
      <c r="D3021" s="74"/>
      <c r="E3021" s="74"/>
      <c r="F3021" s="74"/>
      <c r="G3021" s="75"/>
      <c r="H3021" s="75"/>
      <c r="I3021" s="75"/>
      <c r="J3021" s="75"/>
      <c r="K3021" s="75"/>
      <c r="L3021" s="75"/>
      <c r="M3021" s="80"/>
      <c r="N3021" s="194"/>
      <c r="O3021" s="70"/>
      <c r="P3021" s="70"/>
      <c r="Q3021" s="70"/>
      <c r="R3021" s="70"/>
      <c r="S3021" s="70"/>
      <c r="T3021" s="70"/>
      <c r="U3021" s="70"/>
      <c r="V3021" s="71"/>
      <c r="W3021" s="71"/>
      <c r="X3021" s="71"/>
      <c r="Y3021" s="70"/>
      <c r="Z3021" s="70"/>
    </row>
    <row r="3022" spans="1:26" x14ac:dyDescent="0.3">
      <c r="A3022" s="65"/>
      <c r="B3022" s="72"/>
      <c r="C3022" s="73"/>
      <c r="D3022" s="74"/>
      <c r="E3022" s="74"/>
      <c r="F3022" s="74"/>
      <c r="G3022" s="75"/>
      <c r="H3022" s="75"/>
      <c r="I3022" s="75"/>
      <c r="J3022" s="75"/>
      <c r="K3022" s="75"/>
      <c r="L3022" s="75"/>
      <c r="M3022" s="80"/>
      <c r="N3022" s="194"/>
      <c r="O3022" s="70"/>
      <c r="P3022" s="70"/>
      <c r="Q3022" s="70"/>
      <c r="R3022" s="70"/>
      <c r="S3022" s="70"/>
      <c r="T3022" s="70"/>
      <c r="U3022" s="70"/>
      <c r="V3022" s="71"/>
      <c r="W3022" s="71"/>
      <c r="X3022" s="71"/>
      <c r="Y3022" s="70"/>
      <c r="Z3022" s="70"/>
    </row>
    <row r="3023" spans="1:26" x14ac:dyDescent="0.3">
      <c r="A3023" s="65"/>
      <c r="B3023" s="72"/>
      <c r="C3023" s="73"/>
      <c r="D3023" s="74"/>
      <c r="E3023" s="74"/>
      <c r="F3023" s="74"/>
      <c r="G3023" s="75"/>
      <c r="H3023" s="75"/>
      <c r="I3023" s="75"/>
      <c r="J3023" s="75"/>
      <c r="K3023" s="75"/>
      <c r="L3023" s="75"/>
      <c r="M3023" s="80"/>
      <c r="N3023" s="194"/>
      <c r="O3023" s="70"/>
      <c r="P3023" s="70"/>
      <c r="Q3023" s="70"/>
      <c r="R3023" s="70"/>
      <c r="S3023" s="70"/>
      <c r="T3023" s="70"/>
      <c r="U3023" s="70"/>
      <c r="V3023" s="71"/>
      <c r="W3023" s="71"/>
      <c r="X3023" s="71"/>
      <c r="Y3023" s="70"/>
      <c r="Z3023" s="70"/>
    </row>
    <row r="3024" spans="1:26" x14ac:dyDescent="0.3">
      <c r="A3024" s="65"/>
      <c r="B3024" s="72"/>
      <c r="C3024" s="73"/>
      <c r="D3024" s="74"/>
      <c r="E3024" s="74"/>
      <c r="F3024" s="74"/>
      <c r="G3024" s="75"/>
      <c r="H3024" s="75"/>
      <c r="I3024" s="75"/>
      <c r="J3024" s="75"/>
      <c r="K3024" s="75"/>
      <c r="L3024" s="75"/>
      <c r="M3024" s="80"/>
      <c r="N3024" s="194"/>
      <c r="O3024" s="70"/>
      <c r="P3024" s="70"/>
      <c r="Q3024" s="70"/>
      <c r="R3024" s="70"/>
      <c r="S3024" s="70"/>
      <c r="T3024" s="70"/>
      <c r="U3024" s="70"/>
      <c r="V3024" s="71"/>
      <c r="W3024" s="71"/>
      <c r="X3024" s="71"/>
      <c r="Y3024" s="70"/>
      <c r="Z3024" s="70"/>
    </row>
    <row r="3025" spans="1:26" x14ac:dyDescent="0.3">
      <c r="A3025" s="65"/>
      <c r="B3025" s="72"/>
      <c r="C3025" s="73"/>
      <c r="D3025" s="74"/>
      <c r="E3025" s="74"/>
      <c r="F3025" s="74"/>
      <c r="G3025" s="75"/>
      <c r="H3025" s="75"/>
      <c r="I3025" s="75"/>
      <c r="J3025" s="75"/>
      <c r="K3025" s="75"/>
      <c r="L3025" s="75"/>
      <c r="M3025" s="80"/>
      <c r="N3025" s="194"/>
      <c r="O3025" s="70"/>
      <c r="P3025" s="70"/>
      <c r="Q3025" s="70"/>
      <c r="R3025" s="70"/>
      <c r="S3025" s="70"/>
      <c r="T3025" s="70"/>
      <c r="U3025" s="70"/>
      <c r="V3025" s="71"/>
      <c r="W3025" s="71"/>
      <c r="X3025" s="71"/>
      <c r="Y3025" s="70"/>
      <c r="Z3025" s="70"/>
    </row>
    <row r="3026" spans="1:26" x14ac:dyDescent="0.3">
      <c r="A3026" s="65"/>
      <c r="B3026" s="72"/>
      <c r="C3026" s="73"/>
      <c r="D3026" s="74"/>
      <c r="E3026" s="74"/>
      <c r="F3026" s="74"/>
      <c r="G3026" s="75"/>
      <c r="H3026" s="75"/>
      <c r="I3026" s="75"/>
      <c r="J3026" s="75"/>
      <c r="K3026" s="75"/>
      <c r="L3026" s="75"/>
      <c r="M3026" s="80"/>
      <c r="N3026" s="194"/>
      <c r="O3026" s="70"/>
      <c r="P3026" s="70"/>
      <c r="Q3026" s="70"/>
      <c r="R3026" s="70"/>
      <c r="S3026" s="70"/>
      <c r="T3026" s="70"/>
      <c r="U3026" s="70"/>
      <c r="V3026" s="71"/>
      <c r="W3026" s="71"/>
      <c r="X3026" s="71"/>
      <c r="Y3026" s="70"/>
      <c r="Z3026" s="70"/>
    </row>
    <row r="3027" spans="1:26" x14ac:dyDescent="0.3">
      <c r="A3027" s="65"/>
      <c r="B3027" s="72"/>
      <c r="C3027" s="73"/>
      <c r="D3027" s="74"/>
      <c r="E3027" s="74"/>
      <c r="F3027" s="74"/>
      <c r="G3027" s="75"/>
      <c r="H3027" s="75"/>
      <c r="I3027" s="75"/>
      <c r="J3027" s="75"/>
      <c r="K3027" s="75"/>
      <c r="L3027" s="75"/>
      <c r="M3027" s="80"/>
      <c r="N3027" s="194"/>
      <c r="O3027" s="70"/>
      <c r="P3027" s="70"/>
      <c r="Q3027" s="70"/>
      <c r="R3027" s="70"/>
      <c r="S3027" s="70"/>
      <c r="T3027" s="70"/>
      <c r="U3027" s="70"/>
      <c r="V3027" s="71"/>
      <c r="W3027" s="71"/>
      <c r="X3027" s="71"/>
      <c r="Y3027" s="70"/>
      <c r="Z3027" s="70"/>
    </row>
    <row r="3028" spans="1:26" x14ac:dyDescent="0.3">
      <c r="A3028" s="65"/>
      <c r="B3028" s="72"/>
      <c r="C3028" s="73"/>
      <c r="D3028" s="74"/>
      <c r="E3028" s="74"/>
      <c r="F3028" s="74"/>
      <c r="G3028" s="75"/>
      <c r="H3028" s="75"/>
      <c r="I3028" s="75"/>
      <c r="J3028" s="75"/>
      <c r="K3028" s="75"/>
      <c r="L3028" s="75"/>
      <c r="M3028" s="80"/>
      <c r="N3028" s="194"/>
      <c r="O3028" s="70"/>
      <c r="P3028" s="70"/>
      <c r="Q3028" s="70"/>
      <c r="R3028" s="70"/>
      <c r="S3028" s="70"/>
      <c r="T3028" s="70"/>
      <c r="U3028" s="70"/>
      <c r="V3028" s="71"/>
      <c r="W3028" s="71"/>
      <c r="X3028" s="71"/>
      <c r="Y3028" s="70"/>
      <c r="Z3028" s="70"/>
    </row>
    <row r="3029" spans="1:26" x14ac:dyDescent="0.3">
      <c r="A3029" s="65"/>
      <c r="B3029" s="72"/>
      <c r="C3029" s="73"/>
      <c r="D3029" s="74"/>
      <c r="E3029" s="74"/>
      <c r="F3029" s="74"/>
      <c r="G3029" s="75"/>
      <c r="H3029" s="75"/>
      <c r="I3029" s="75"/>
      <c r="J3029" s="75"/>
      <c r="K3029" s="75"/>
      <c r="L3029" s="75"/>
      <c r="M3029" s="80"/>
      <c r="N3029" s="194"/>
      <c r="O3029" s="70"/>
      <c r="P3029" s="70"/>
      <c r="Q3029" s="70"/>
      <c r="R3029" s="70"/>
      <c r="S3029" s="70"/>
      <c r="T3029" s="70"/>
      <c r="U3029" s="70"/>
      <c r="V3029" s="71"/>
      <c r="W3029" s="71"/>
      <c r="X3029" s="71"/>
      <c r="Y3029" s="70"/>
      <c r="Z3029" s="70"/>
    </row>
    <row r="3030" spans="1:26" x14ac:dyDescent="0.3">
      <c r="A3030" s="65"/>
      <c r="B3030" s="72"/>
      <c r="C3030" s="73"/>
      <c r="D3030" s="74"/>
      <c r="E3030" s="74"/>
      <c r="F3030" s="74"/>
      <c r="G3030" s="75"/>
      <c r="H3030" s="75"/>
      <c r="I3030" s="75"/>
      <c r="J3030" s="75"/>
      <c r="K3030" s="75"/>
      <c r="L3030" s="75"/>
      <c r="M3030" s="80"/>
      <c r="N3030" s="194"/>
      <c r="O3030" s="70"/>
      <c r="P3030" s="70"/>
      <c r="Q3030" s="70"/>
      <c r="R3030" s="70"/>
      <c r="S3030" s="70"/>
      <c r="T3030" s="70"/>
      <c r="U3030" s="70"/>
      <c r="V3030" s="71"/>
      <c r="W3030" s="71"/>
      <c r="X3030" s="71"/>
      <c r="Y3030" s="70"/>
      <c r="Z3030" s="70"/>
    </row>
    <row r="3031" spans="1:26" x14ac:dyDescent="0.3">
      <c r="A3031" s="65"/>
      <c r="B3031" s="72"/>
      <c r="C3031" s="73"/>
      <c r="D3031" s="74"/>
      <c r="E3031" s="74"/>
      <c r="F3031" s="74"/>
      <c r="G3031" s="75"/>
      <c r="H3031" s="75"/>
      <c r="I3031" s="75"/>
      <c r="J3031" s="75"/>
      <c r="K3031" s="75"/>
      <c r="L3031" s="75"/>
      <c r="M3031" s="80"/>
      <c r="N3031" s="194"/>
      <c r="O3031" s="70"/>
      <c r="P3031" s="70"/>
      <c r="Q3031" s="70"/>
      <c r="R3031" s="70"/>
      <c r="S3031" s="70"/>
      <c r="T3031" s="70"/>
      <c r="U3031" s="70"/>
      <c r="V3031" s="71"/>
      <c r="W3031" s="71"/>
      <c r="X3031" s="71"/>
      <c r="Y3031" s="70"/>
      <c r="Z3031" s="70"/>
    </row>
    <row r="3032" spans="1:26" x14ac:dyDescent="0.3">
      <c r="A3032" s="65"/>
      <c r="B3032" s="65"/>
      <c r="C3032" s="65"/>
      <c r="D3032" s="65"/>
      <c r="E3032" s="65"/>
      <c r="F3032" s="65"/>
      <c r="G3032" s="65"/>
      <c r="H3032" s="65"/>
      <c r="I3032" s="65"/>
      <c r="J3032" s="65"/>
      <c r="K3032" s="65"/>
      <c r="L3032" s="65"/>
      <c r="M3032" s="99"/>
      <c r="N3032" s="66"/>
      <c r="O3032" s="99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</row>
    <row r="3033" spans="1:26" x14ac:dyDescent="0.3">
      <c r="A3033" s="65"/>
      <c r="B3033" s="68"/>
      <c r="C3033" s="68"/>
      <c r="D3033" s="68"/>
      <c r="E3033" s="68"/>
      <c r="F3033" s="68"/>
      <c r="G3033" s="68"/>
      <c r="H3033" s="68"/>
      <c r="I3033" s="68"/>
      <c r="J3033" s="68"/>
      <c r="K3033" s="68"/>
      <c r="L3033" s="68"/>
      <c r="M3033" s="87"/>
      <c r="N3033" s="68"/>
      <c r="O3033" s="87"/>
      <c r="P3033" s="68"/>
      <c r="Q3033" s="68"/>
      <c r="R3033" s="68"/>
      <c r="S3033" s="68"/>
      <c r="T3033" s="68"/>
      <c r="U3033" s="68"/>
      <c r="V3033" s="68"/>
      <c r="W3033" s="68"/>
      <c r="X3033" s="68"/>
      <c r="Y3033" s="68"/>
      <c r="Z3033" s="68"/>
    </row>
    <row r="3034" spans="1:26" x14ac:dyDescent="0.3">
      <c r="A3034" s="65"/>
      <c r="B3034" s="77"/>
      <c r="C3034" s="77"/>
      <c r="D3034" s="78"/>
      <c r="E3034" s="78"/>
      <c r="F3034" s="78"/>
      <c r="G3034" s="79"/>
      <c r="H3034" s="79"/>
      <c r="I3034" s="79"/>
      <c r="J3034" s="79"/>
      <c r="K3034" s="79"/>
      <c r="L3034" s="79"/>
      <c r="M3034" s="80"/>
      <c r="N3034" s="68"/>
      <c r="O3034" s="80"/>
      <c r="P3034" s="79"/>
      <c r="Q3034" s="79"/>
      <c r="R3034" s="79"/>
      <c r="S3034" s="79"/>
      <c r="T3034" s="79"/>
      <c r="U3034" s="79"/>
      <c r="V3034" s="78"/>
      <c r="W3034" s="78"/>
      <c r="X3034" s="78"/>
      <c r="Y3034" s="77"/>
      <c r="Z3034" s="77"/>
    </row>
    <row r="3035" spans="1:26" x14ac:dyDescent="0.3">
      <c r="A3035" s="65"/>
      <c r="B3035" s="72"/>
      <c r="C3035" s="72"/>
      <c r="D3035" s="78"/>
      <c r="E3035" s="78"/>
      <c r="F3035" s="78"/>
      <c r="G3035" s="80"/>
      <c r="H3035" s="80"/>
      <c r="I3035" s="80"/>
      <c r="J3035" s="80"/>
      <c r="K3035" s="80"/>
      <c r="L3035" s="80"/>
      <c r="M3035" s="80"/>
      <c r="N3035" s="81"/>
      <c r="O3035" s="80"/>
      <c r="P3035" s="80"/>
      <c r="Q3035" s="80"/>
      <c r="R3035" s="80"/>
      <c r="S3035" s="80"/>
      <c r="T3035" s="80"/>
      <c r="U3035" s="80"/>
      <c r="V3035" s="78"/>
      <c r="W3035" s="78"/>
      <c r="X3035" s="78"/>
      <c r="Y3035" s="72"/>
      <c r="Z3035" s="72"/>
    </row>
    <row r="3037" spans="1:26" x14ac:dyDescent="0.3">
      <c r="A3037" s="65"/>
      <c r="B3037" s="223"/>
      <c r="C3037" s="224"/>
      <c r="D3037" s="65"/>
      <c r="E3037" s="65"/>
      <c r="F3037" s="223"/>
      <c r="G3037" s="224"/>
      <c r="H3037" s="65"/>
      <c r="I3037" s="65"/>
      <c r="J3037" s="223"/>
      <c r="K3037" s="224"/>
      <c r="L3037" s="65"/>
      <c r="M3037" s="233"/>
      <c r="N3037" s="233"/>
      <c r="O3037" s="233"/>
      <c r="P3037" s="65"/>
      <c r="Q3037" s="223"/>
      <c r="R3037" s="224"/>
      <c r="S3037" s="65"/>
      <c r="T3037" s="65"/>
      <c r="U3037" s="223"/>
      <c r="V3037" s="224"/>
      <c r="W3037" s="65"/>
      <c r="X3037" s="65"/>
      <c r="Y3037" s="223"/>
      <c r="Z3037" s="224"/>
    </row>
    <row r="3038" spans="1:26" x14ac:dyDescent="0.3">
      <c r="A3038" s="65"/>
      <c r="B3038" s="225"/>
      <c r="C3038" s="226"/>
      <c r="D3038" s="65"/>
      <c r="E3038" s="65"/>
      <c r="F3038" s="227"/>
      <c r="G3038" s="226"/>
      <c r="H3038" s="65"/>
      <c r="I3038" s="65"/>
      <c r="J3038" s="228"/>
      <c r="K3038" s="229"/>
      <c r="L3038" s="65"/>
      <c r="M3038" s="225"/>
      <c r="N3038" s="230"/>
      <c r="O3038" s="226"/>
      <c r="P3038" s="65"/>
      <c r="Q3038" s="231"/>
      <c r="R3038" s="232"/>
      <c r="S3038" s="76"/>
      <c r="T3038" s="65"/>
      <c r="U3038" s="225"/>
      <c r="V3038" s="226"/>
      <c r="W3038" s="65"/>
      <c r="X3038" s="65"/>
      <c r="Y3038" s="225"/>
      <c r="Z3038" s="226"/>
    </row>
    <row r="3039" spans="1:26" x14ac:dyDescent="0.3">
      <c r="A3039" s="65"/>
      <c r="B3039" s="65"/>
      <c r="C3039" s="65"/>
      <c r="D3039" s="65"/>
      <c r="E3039" s="65"/>
      <c r="F3039" s="65"/>
      <c r="G3039" s="65"/>
      <c r="H3039" s="65"/>
      <c r="I3039" s="65"/>
      <c r="J3039" s="65"/>
      <c r="K3039" s="65"/>
      <c r="L3039" s="65"/>
      <c r="M3039" s="99"/>
      <c r="N3039" s="66"/>
      <c r="O3039" s="99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</row>
    <row r="3040" spans="1:26" x14ac:dyDescent="0.3">
      <c r="A3040" s="65"/>
      <c r="B3040" s="65"/>
      <c r="C3040" s="65"/>
      <c r="D3040" s="65"/>
      <c r="E3040" s="65"/>
      <c r="F3040" s="65"/>
      <c r="G3040" s="65"/>
      <c r="H3040" s="65"/>
      <c r="I3040" s="65"/>
      <c r="J3040" s="65"/>
      <c r="K3040" s="65"/>
      <c r="L3040" s="65"/>
      <c r="M3040" s="99"/>
      <c r="N3040" s="66"/>
      <c r="O3040" s="99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</row>
    <row r="3041" spans="1:26" x14ac:dyDescent="0.3">
      <c r="A3041" s="65"/>
      <c r="B3041" s="68"/>
      <c r="C3041" s="68"/>
      <c r="D3041" s="68"/>
      <c r="E3041" s="68"/>
      <c r="F3041" s="68"/>
      <c r="G3041" s="68"/>
      <c r="H3041" s="68"/>
      <c r="I3041" s="68"/>
      <c r="J3041" s="68"/>
      <c r="K3041" s="68"/>
      <c r="L3041" s="68"/>
      <c r="M3041" s="87"/>
      <c r="N3041" s="68"/>
      <c r="O3041" s="87"/>
      <c r="P3041" s="68"/>
      <c r="Q3041" s="68"/>
      <c r="R3041" s="68"/>
      <c r="S3041" s="68"/>
      <c r="T3041" s="68"/>
      <c r="U3041" s="68"/>
      <c r="V3041" s="68"/>
      <c r="W3041" s="68"/>
      <c r="X3041" s="68"/>
      <c r="Y3041" s="68"/>
      <c r="Z3041" s="68"/>
    </row>
    <row r="3042" spans="1:26" x14ac:dyDescent="0.3">
      <c r="A3042" s="65"/>
      <c r="B3042" s="70"/>
      <c r="C3042" s="70"/>
      <c r="D3042" s="71"/>
      <c r="E3042" s="71"/>
      <c r="F3042" s="71"/>
      <c r="G3042" s="70"/>
      <c r="H3042" s="70"/>
      <c r="I3042" s="70"/>
      <c r="J3042" s="70"/>
      <c r="K3042" s="70"/>
      <c r="L3042" s="70"/>
      <c r="M3042" s="70"/>
      <c r="N3042" s="194"/>
      <c r="O3042" s="80"/>
      <c r="P3042" s="75"/>
      <c r="Q3042" s="75"/>
      <c r="R3042" s="75"/>
      <c r="S3042" s="75"/>
      <c r="T3042" s="75"/>
      <c r="U3042" s="75"/>
      <c r="V3042" s="74"/>
      <c r="W3042" s="74"/>
      <c r="X3042" s="74"/>
      <c r="Y3042" s="73"/>
      <c r="Z3042" s="72"/>
    </row>
    <row r="3043" spans="1:26" x14ac:dyDescent="0.3">
      <c r="A3043" s="65"/>
      <c r="B3043" s="70"/>
      <c r="C3043" s="70"/>
      <c r="D3043" s="71"/>
      <c r="E3043" s="71"/>
      <c r="F3043" s="71"/>
      <c r="G3043" s="70"/>
      <c r="H3043" s="70"/>
      <c r="I3043" s="70"/>
      <c r="J3043" s="70"/>
      <c r="K3043" s="70"/>
      <c r="L3043" s="70"/>
      <c r="M3043" s="70"/>
      <c r="N3043" s="194"/>
      <c r="O3043" s="80"/>
      <c r="P3043" s="75"/>
      <c r="Q3043" s="75"/>
      <c r="R3043" s="75"/>
      <c r="S3043" s="75"/>
      <c r="T3043" s="75"/>
      <c r="U3043" s="75"/>
      <c r="V3043" s="74"/>
      <c r="W3043" s="74"/>
      <c r="X3043" s="74"/>
      <c r="Y3043" s="73"/>
      <c r="Z3043" s="72"/>
    </row>
    <row r="3044" spans="1:26" x14ac:dyDescent="0.3">
      <c r="A3044" s="65"/>
      <c r="B3044" s="70"/>
      <c r="C3044" s="70"/>
      <c r="D3044" s="71"/>
      <c r="E3044" s="71"/>
      <c r="F3044" s="71"/>
      <c r="G3044" s="70"/>
      <c r="H3044" s="70"/>
      <c r="I3044" s="70"/>
      <c r="J3044" s="70"/>
      <c r="K3044" s="70"/>
      <c r="L3044" s="70"/>
      <c r="M3044" s="70"/>
      <c r="N3044" s="194"/>
      <c r="O3044" s="80"/>
      <c r="P3044" s="75"/>
      <c r="Q3044" s="75"/>
      <c r="R3044" s="75"/>
      <c r="S3044" s="75"/>
      <c r="T3044" s="75"/>
      <c r="U3044" s="75"/>
      <c r="V3044" s="74"/>
      <c r="W3044" s="74"/>
      <c r="X3044" s="74"/>
      <c r="Y3044" s="73"/>
      <c r="Z3044" s="72"/>
    </row>
    <row r="3045" spans="1:26" x14ac:dyDescent="0.3">
      <c r="A3045" s="65"/>
      <c r="B3045" s="70"/>
      <c r="C3045" s="70"/>
      <c r="D3045" s="71"/>
      <c r="E3045" s="71"/>
      <c r="F3045" s="71"/>
      <c r="G3045" s="70"/>
      <c r="H3045" s="70"/>
      <c r="I3045" s="70"/>
      <c r="J3045" s="70"/>
      <c r="K3045" s="70"/>
      <c r="L3045" s="70"/>
      <c r="M3045" s="70"/>
      <c r="N3045" s="194"/>
      <c r="O3045" s="80"/>
      <c r="P3045" s="75"/>
      <c r="Q3045" s="75"/>
      <c r="R3045" s="75"/>
      <c r="S3045" s="75"/>
      <c r="T3045" s="75"/>
      <c r="U3045" s="75"/>
      <c r="V3045" s="74"/>
      <c r="W3045" s="74"/>
      <c r="X3045" s="74"/>
      <c r="Y3045" s="73"/>
      <c r="Z3045" s="72"/>
    </row>
    <row r="3046" spans="1:26" x14ac:dyDescent="0.3">
      <c r="A3046" s="65"/>
      <c r="B3046" s="70"/>
      <c r="C3046" s="70"/>
      <c r="D3046" s="71"/>
      <c r="E3046" s="71"/>
      <c r="F3046" s="71"/>
      <c r="G3046" s="70"/>
      <c r="H3046" s="70"/>
      <c r="I3046" s="70"/>
      <c r="J3046" s="70"/>
      <c r="K3046" s="70"/>
      <c r="L3046" s="70"/>
      <c r="M3046" s="70"/>
      <c r="N3046" s="194"/>
      <c r="O3046" s="80"/>
      <c r="P3046" s="75"/>
      <c r="Q3046" s="75"/>
      <c r="R3046" s="75"/>
      <c r="S3046" s="75"/>
      <c r="T3046" s="75"/>
      <c r="U3046" s="75"/>
      <c r="V3046" s="74"/>
      <c r="W3046" s="74"/>
      <c r="X3046" s="74"/>
      <c r="Y3046" s="73"/>
      <c r="Z3046" s="72"/>
    </row>
    <row r="3047" spans="1:26" x14ac:dyDescent="0.3">
      <c r="A3047" s="65"/>
      <c r="B3047" s="70"/>
      <c r="C3047" s="70"/>
      <c r="D3047" s="71"/>
      <c r="E3047" s="71"/>
      <c r="F3047" s="71"/>
      <c r="G3047" s="70"/>
      <c r="H3047" s="70"/>
      <c r="I3047" s="70"/>
      <c r="J3047" s="70"/>
      <c r="K3047" s="70"/>
      <c r="L3047" s="70"/>
      <c r="M3047" s="70"/>
      <c r="N3047" s="194"/>
      <c r="O3047" s="80"/>
      <c r="P3047" s="75"/>
      <c r="Q3047" s="75"/>
      <c r="R3047" s="75"/>
      <c r="S3047" s="75"/>
      <c r="T3047" s="75"/>
      <c r="U3047" s="75"/>
      <c r="V3047" s="74"/>
      <c r="W3047" s="74"/>
      <c r="X3047" s="74"/>
      <c r="Y3047" s="73"/>
      <c r="Z3047" s="72"/>
    </row>
    <row r="3048" spans="1:26" x14ac:dyDescent="0.3">
      <c r="A3048" s="65"/>
      <c r="B3048" s="70"/>
      <c r="C3048" s="70"/>
      <c r="D3048" s="71"/>
      <c r="E3048" s="71"/>
      <c r="F3048" s="71"/>
      <c r="G3048" s="70"/>
      <c r="H3048" s="70"/>
      <c r="I3048" s="70"/>
      <c r="J3048" s="70"/>
      <c r="K3048" s="70"/>
      <c r="L3048" s="70"/>
      <c r="M3048" s="70"/>
      <c r="N3048" s="194"/>
      <c r="O3048" s="80"/>
      <c r="P3048" s="75"/>
      <c r="Q3048" s="75"/>
      <c r="R3048" s="75"/>
      <c r="S3048" s="75"/>
      <c r="T3048" s="75"/>
      <c r="U3048" s="75"/>
      <c r="V3048" s="74"/>
      <c r="W3048" s="74"/>
      <c r="X3048" s="74"/>
      <c r="Y3048" s="73"/>
      <c r="Z3048" s="72"/>
    </row>
    <row r="3049" spans="1:26" x14ac:dyDescent="0.3">
      <c r="A3049" s="65"/>
      <c r="B3049" s="70"/>
      <c r="C3049" s="70"/>
      <c r="D3049" s="71"/>
      <c r="E3049" s="71"/>
      <c r="F3049" s="71"/>
      <c r="G3049" s="70"/>
      <c r="H3049" s="70"/>
      <c r="I3049" s="70"/>
      <c r="J3049" s="70"/>
      <c r="K3049" s="70"/>
      <c r="L3049" s="70"/>
      <c r="M3049" s="70"/>
      <c r="N3049" s="194"/>
      <c r="O3049" s="80"/>
      <c r="P3049" s="75"/>
      <c r="Q3049" s="75"/>
      <c r="R3049" s="75"/>
      <c r="S3049" s="75"/>
      <c r="T3049" s="75"/>
      <c r="U3049" s="75"/>
      <c r="V3049" s="74"/>
      <c r="W3049" s="74"/>
      <c r="X3049" s="74"/>
      <c r="Y3049" s="73"/>
      <c r="Z3049" s="72"/>
    </row>
    <row r="3050" spans="1:26" x14ac:dyDescent="0.3">
      <c r="A3050" s="65"/>
      <c r="B3050" s="70"/>
      <c r="C3050" s="70"/>
      <c r="D3050" s="71"/>
      <c r="E3050" s="71"/>
      <c r="F3050" s="71"/>
      <c r="G3050" s="70"/>
      <c r="H3050" s="70"/>
      <c r="I3050" s="70"/>
      <c r="J3050" s="70"/>
      <c r="K3050" s="70"/>
      <c r="L3050" s="70"/>
      <c r="M3050" s="70"/>
      <c r="N3050" s="194"/>
      <c r="O3050" s="80"/>
      <c r="P3050" s="75"/>
      <c r="Q3050" s="75"/>
      <c r="R3050" s="75"/>
      <c r="S3050" s="75"/>
      <c r="T3050" s="75"/>
      <c r="U3050" s="75"/>
      <c r="V3050" s="74"/>
      <c r="W3050" s="74"/>
      <c r="X3050" s="74"/>
      <c r="Y3050" s="73"/>
      <c r="Z3050" s="72"/>
    </row>
    <row r="3051" spans="1:26" x14ac:dyDescent="0.3">
      <c r="A3051" s="65"/>
      <c r="B3051" s="70"/>
      <c r="C3051" s="70"/>
      <c r="D3051" s="71"/>
      <c r="E3051" s="71"/>
      <c r="F3051" s="71"/>
      <c r="G3051" s="70"/>
      <c r="H3051" s="70"/>
      <c r="I3051" s="70"/>
      <c r="J3051" s="70"/>
      <c r="K3051" s="70"/>
      <c r="L3051" s="70"/>
      <c r="M3051" s="70"/>
      <c r="N3051" s="194"/>
      <c r="O3051" s="80"/>
      <c r="P3051" s="75"/>
      <c r="Q3051" s="75"/>
      <c r="R3051" s="75"/>
      <c r="S3051" s="75"/>
      <c r="T3051" s="75"/>
      <c r="U3051" s="75"/>
      <c r="V3051" s="74"/>
      <c r="W3051" s="74"/>
      <c r="X3051" s="74"/>
      <c r="Y3051" s="73"/>
      <c r="Z3051" s="72"/>
    </row>
    <row r="3052" spans="1:26" x14ac:dyDescent="0.3">
      <c r="A3052" s="65"/>
      <c r="B3052" s="70"/>
      <c r="C3052" s="70"/>
      <c r="D3052" s="71"/>
      <c r="E3052" s="71"/>
      <c r="F3052" s="71"/>
      <c r="G3052" s="70"/>
      <c r="H3052" s="70"/>
      <c r="I3052" s="70"/>
      <c r="J3052" s="70"/>
      <c r="K3052" s="70"/>
      <c r="L3052" s="70"/>
      <c r="M3052" s="70"/>
      <c r="N3052" s="194"/>
      <c r="O3052" s="80"/>
      <c r="P3052" s="75"/>
      <c r="Q3052" s="75"/>
      <c r="R3052" s="75"/>
      <c r="S3052" s="75"/>
      <c r="T3052" s="75"/>
      <c r="U3052" s="75"/>
      <c r="V3052" s="74"/>
      <c r="W3052" s="74"/>
      <c r="X3052" s="74"/>
      <c r="Y3052" s="73"/>
      <c r="Z3052" s="72"/>
    </row>
    <row r="3053" spans="1:26" x14ac:dyDescent="0.3">
      <c r="A3053" s="65"/>
      <c r="B3053" s="70"/>
      <c r="C3053" s="70"/>
      <c r="D3053" s="71"/>
      <c r="E3053" s="71"/>
      <c r="F3053" s="71"/>
      <c r="G3053" s="70"/>
      <c r="H3053" s="70"/>
      <c r="I3053" s="70"/>
      <c r="J3053" s="70"/>
      <c r="K3053" s="70"/>
      <c r="L3053" s="70"/>
      <c r="M3053" s="70"/>
      <c r="N3053" s="194"/>
      <c r="O3053" s="80"/>
      <c r="P3053" s="75"/>
      <c r="Q3053" s="75"/>
      <c r="R3053" s="75"/>
      <c r="S3053" s="75"/>
      <c r="T3053" s="75"/>
      <c r="U3053" s="75"/>
      <c r="V3053" s="74"/>
      <c r="W3053" s="74"/>
      <c r="X3053" s="74"/>
      <c r="Y3053" s="73"/>
      <c r="Z3053" s="72"/>
    </row>
    <row r="3054" spans="1:26" x14ac:dyDescent="0.3">
      <c r="A3054" s="65"/>
      <c r="B3054" s="70"/>
      <c r="C3054" s="70"/>
      <c r="D3054" s="71"/>
      <c r="E3054" s="71"/>
      <c r="F3054" s="71"/>
      <c r="G3054" s="70"/>
      <c r="H3054" s="70"/>
      <c r="I3054" s="70"/>
      <c r="J3054" s="70"/>
      <c r="K3054" s="70"/>
      <c r="L3054" s="70"/>
      <c r="M3054" s="70"/>
      <c r="N3054" s="194"/>
      <c r="O3054" s="80"/>
      <c r="P3054" s="75"/>
      <c r="Q3054" s="75"/>
      <c r="R3054" s="75"/>
      <c r="S3054" s="75"/>
      <c r="T3054" s="75"/>
      <c r="U3054" s="75"/>
      <c r="V3054" s="74"/>
      <c r="W3054" s="74"/>
      <c r="X3054" s="74"/>
      <c r="Y3054" s="73"/>
      <c r="Z3054" s="72"/>
    </row>
    <row r="3055" spans="1:26" x14ac:dyDescent="0.3">
      <c r="A3055" s="65"/>
      <c r="B3055" s="70"/>
      <c r="C3055" s="70"/>
      <c r="D3055" s="71"/>
      <c r="E3055" s="71"/>
      <c r="F3055" s="71"/>
      <c r="G3055" s="70"/>
      <c r="H3055" s="70"/>
      <c r="I3055" s="70"/>
      <c r="J3055" s="70"/>
      <c r="K3055" s="70"/>
      <c r="L3055" s="70"/>
      <c r="M3055" s="70"/>
      <c r="N3055" s="194"/>
      <c r="O3055" s="80"/>
      <c r="P3055" s="75"/>
      <c r="Q3055" s="75"/>
      <c r="R3055" s="75"/>
      <c r="S3055" s="75"/>
      <c r="T3055" s="75"/>
      <c r="U3055" s="75"/>
      <c r="V3055" s="74"/>
      <c r="W3055" s="74"/>
      <c r="X3055" s="74"/>
      <c r="Y3055" s="73"/>
      <c r="Z3055" s="72"/>
    </row>
    <row r="3056" spans="1:26" x14ac:dyDescent="0.3">
      <c r="A3056" s="65"/>
      <c r="B3056" s="70"/>
      <c r="C3056" s="70"/>
      <c r="D3056" s="71"/>
      <c r="E3056" s="71"/>
      <c r="F3056" s="71"/>
      <c r="G3056" s="70"/>
      <c r="H3056" s="70"/>
      <c r="I3056" s="70"/>
      <c r="J3056" s="70"/>
      <c r="K3056" s="70"/>
      <c r="L3056" s="70"/>
      <c r="M3056" s="70"/>
      <c r="N3056" s="194"/>
      <c r="O3056" s="80"/>
      <c r="P3056" s="75"/>
      <c r="Q3056" s="75"/>
      <c r="R3056" s="75"/>
      <c r="S3056" s="75"/>
      <c r="T3056" s="75"/>
      <c r="U3056" s="75"/>
      <c r="V3056" s="74"/>
      <c r="W3056" s="74"/>
      <c r="X3056" s="74"/>
      <c r="Y3056" s="73"/>
      <c r="Z3056" s="72"/>
    </row>
    <row r="3057" spans="1:26" x14ac:dyDescent="0.3">
      <c r="A3057" s="65"/>
      <c r="B3057" s="70"/>
      <c r="C3057" s="70"/>
      <c r="D3057" s="71"/>
      <c r="E3057" s="71"/>
      <c r="F3057" s="71"/>
      <c r="G3057" s="70"/>
      <c r="H3057" s="70"/>
      <c r="I3057" s="70"/>
      <c r="J3057" s="70"/>
      <c r="K3057" s="70"/>
      <c r="L3057" s="70"/>
      <c r="M3057" s="70"/>
      <c r="N3057" s="195"/>
      <c r="O3057" s="70"/>
      <c r="P3057" s="70"/>
      <c r="Q3057" s="70"/>
      <c r="R3057" s="70"/>
      <c r="S3057" s="70"/>
      <c r="T3057" s="70"/>
      <c r="U3057" s="70"/>
      <c r="V3057" s="71"/>
      <c r="W3057" s="71"/>
      <c r="X3057" s="71"/>
      <c r="Y3057" s="70"/>
      <c r="Z3057" s="70"/>
    </row>
    <row r="3058" spans="1:26" x14ac:dyDescent="0.3">
      <c r="A3058" s="65"/>
      <c r="B3058" s="72"/>
      <c r="C3058" s="73"/>
      <c r="D3058" s="74"/>
      <c r="E3058" s="74"/>
      <c r="F3058" s="74"/>
      <c r="G3058" s="75"/>
      <c r="H3058" s="75"/>
      <c r="I3058" s="75"/>
      <c r="J3058" s="75"/>
      <c r="K3058" s="75"/>
      <c r="L3058" s="75"/>
      <c r="M3058" s="80"/>
      <c r="N3058" s="194"/>
      <c r="O3058" s="70"/>
      <c r="P3058" s="70"/>
      <c r="Q3058" s="70"/>
      <c r="R3058" s="70"/>
      <c r="S3058" s="70"/>
      <c r="T3058" s="70"/>
      <c r="U3058" s="70"/>
      <c r="V3058" s="71"/>
      <c r="W3058" s="71"/>
      <c r="X3058" s="71"/>
      <c r="Y3058" s="70"/>
      <c r="Z3058" s="70"/>
    </row>
    <row r="3059" spans="1:26" x14ac:dyDescent="0.3">
      <c r="A3059" s="65"/>
      <c r="B3059" s="72"/>
      <c r="C3059" s="73"/>
      <c r="D3059" s="74"/>
      <c r="E3059" s="74"/>
      <c r="F3059" s="74"/>
      <c r="G3059" s="75"/>
      <c r="H3059" s="75"/>
      <c r="I3059" s="75"/>
      <c r="J3059" s="75"/>
      <c r="K3059" s="75"/>
      <c r="L3059" s="75"/>
      <c r="M3059" s="80"/>
      <c r="N3059" s="194"/>
      <c r="O3059" s="70"/>
      <c r="P3059" s="70"/>
      <c r="Q3059" s="70"/>
      <c r="R3059" s="70"/>
      <c r="S3059" s="70"/>
      <c r="T3059" s="70"/>
      <c r="U3059" s="70"/>
      <c r="V3059" s="71"/>
      <c r="W3059" s="71"/>
      <c r="X3059" s="71"/>
      <c r="Y3059" s="70"/>
      <c r="Z3059" s="70"/>
    </row>
    <row r="3060" spans="1:26" x14ac:dyDescent="0.3">
      <c r="A3060" s="65"/>
      <c r="B3060" s="72"/>
      <c r="C3060" s="73"/>
      <c r="D3060" s="74"/>
      <c r="E3060" s="74"/>
      <c r="F3060" s="74"/>
      <c r="G3060" s="75"/>
      <c r="H3060" s="75"/>
      <c r="I3060" s="75"/>
      <c r="J3060" s="75"/>
      <c r="K3060" s="75"/>
      <c r="L3060" s="75"/>
      <c r="M3060" s="80"/>
      <c r="N3060" s="194"/>
      <c r="O3060" s="70"/>
      <c r="P3060" s="70"/>
      <c r="Q3060" s="70"/>
      <c r="R3060" s="70"/>
      <c r="S3060" s="70"/>
      <c r="T3060" s="70"/>
      <c r="U3060" s="70"/>
      <c r="V3060" s="71"/>
      <c r="W3060" s="71"/>
      <c r="X3060" s="71"/>
      <c r="Y3060" s="70"/>
      <c r="Z3060" s="70"/>
    </row>
    <row r="3061" spans="1:26" x14ac:dyDescent="0.3">
      <c r="A3061" s="65"/>
      <c r="B3061" s="72"/>
      <c r="C3061" s="73"/>
      <c r="D3061" s="74"/>
      <c r="E3061" s="74"/>
      <c r="F3061" s="74"/>
      <c r="G3061" s="75"/>
      <c r="H3061" s="75"/>
      <c r="I3061" s="75"/>
      <c r="J3061" s="75"/>
      <c r="K3061" s="75"/>
      <c r="L3061" s="75"/>
      <c r="M3061" s="80"/>
      <c r="N3061" s="194"/>
      <c r="O3061" s="70"/>
      <c r="P3061" s="70"/>
      <c r="Q3061" s="70"/>
      <c r="R3061" s="70"/>
      <c r="S3061" s="70"/>
      <c r="T3061" s="70"/>
      <c r="U3061" s="70"/>
      <c r="V3061" s="71"/>
      <c r="W3061" s="71"/>
      <c r="X3061" s="71"/>
      <c r="Y3061" s="70"/>
      <c r="Z3061" s="70"/>
    </row>
    <row r="3062" spans="1:26" x14ac:dyDescent="0.3">
      <c r="A3062" s="65"/>
      <c r="B3062" s="72"/>
      <c r="C3062" s="73"/>
      <c r="D3062" s="74"/>
      <c r="E3062" s="74"/>
      <c r="F3062" s="74"/>
      <c r="G3062" s="75"/>
      <c r="H3062" s="75"/>
      <c r="I3062" s="75"/>
      <c r="J3062" s="75"/>
      <c r="K3062" s="75"/>
      <c r="L3062" s="75"/>
      <c r="M3062" s="80"/>
      <c r="N3062" s="194"/>
      <c r="O3062" s="70"/>
      <c r="P3062" s="70"/>
      <c r="Q3062" s="70"/>
      <c r="R3062" s="70"/>
      <c r="S3062" s="70"/>
      <c r="T3062" s="70"/>
      <c r="U3062" s="70"/>
      <c r="V3062" s="71"/>
      <c r="W3062" s="71"/>
      <c r="X3062" s="71"/>
      <c r="Y3062" s="70"/>
      <c r="Z3062" s="70"/>
    </row>
    <row r="3063" spans="1:26" x14ac:dyDescent="0.3">
      <c r="A3063" s="65"/>
      <c r="B3063" s="72"/>
      <c r="C3063" s="73"/>
      <c r="D3063" s="74"/>
      <c r="E3063" s="74"/>
      <c r="F3063" s="74"/>
      <c r="G3063" s="75"/>
      <c r="H3063" s="75"/>
      <c r="I3063" s="75"/>
      <c r="J3063" s="75"/>
      <c r="K3063" s="75"/>
      <c r="L3063" s="75"/>
      <c r="M3063" s="80"/>
      <c r="N3063" s="194"/>
      <c r="O3063" s="70"/>
      <c r="P3063" s="70"/>
      <c r="Q3063" s="70"/>
      <c r="R3063" s="70"/>
      <c r="S3063" s="70"/>
      <c r="T3063" s="70"/>
      <c r="U3063" s="70"/>
      <c r="V3063" s="71"/>
      <c r="W3063" s="71"/>
      <c r="X3063" s="71"/>
      <c r="Y3063" s="70"/>
      <c r="Z3063" s="70"/>
    </row>
    <row r="3064" spans="1:26" x14ac:dyDescent="0.3">
      <c r="A3064" s="65"/>
      <c r="B3064" s="72"/>
      <c r="C3064" s="73"/>
      <c r="D3064" s="74"/>
      <c r="E3064" s="74"/>
      <c r="F3064" s="74"/>
      <c r="G3064" s="75"/>
      <c r="H3064" s="75"/>
      <c r="I3064" s="75"/>
      <c r="J3064" s="75"/>
      <c r="K3064" s="75"/>
      <c r="L3064" s="75"/>
      <c r="M3064" s="80"/>
      <c r="N3064" s="194"/>
      <c r="O3064" s="70"/>
      <c r="P3064" s="70"/>
      <c r="Q3064" s="70"/>
      <c r="R3064" s="70"/>
      <c r="S3064" s="70"/>
      <c r="T3064" s="70"/>
      <c r="U3064" s="70"/>
      <c r="V3064" s="71"/>
      <c r="W3064" s="71"/>
      <c r="X3064" s="71"/>
      <c r="Y3064" s="70"/>
      <c r="Z3064" s="70"/>
    </row>
    <row r="3065" spans="1:26" x14ac:dyDescent="0.3">
      <c r="A3065" s="65"/>
      <c r="B3065" s="72"/>
      <c r="C3065" s="73"/>
      <c r="D3065" s="74"/>
      <c r="E3065" s="74"/>
      <c r="F3065" s="74"/>
      <c r="G3065" s="75"/>
      <c r="H3065" s="75"/>
      <c r="I3065" s="75"/>
      <c r="J3065" s="75"/>
      <c r="K3065" s="75"/>
      <c r="L3065" s="75"/>
      <c r="M3065" s="80"/>
      <c r="N3065" s="194"/>
      <c r="O3065" s="70"/>
      <c r="P3065" s="70"/>
      <c r="Q3065" s="70"/>
      <c r="R3065" s="70"/>
      <c r="S3065" s="70"/>
      <c r="T3065" s="70"/>
      <c r="U3065" s="70"/>
      <c r="V3065" s="71"/>
      <c r="W3065" s="71"/>
      <c r="X3065" s="71"/>
      <c r="Y3065" s="70"/>
      <c r="Z3065" s="70"/>
    </row>
    <row r="3066" spans="1:26" x14ac:dyDescent="0.3">
      <c r="A3066" s="65"/>
      <c r="B3066" s="72"/>
      <c r="C3066" s="73"/>
      <c r="D3066" s="74"/>
      <c r="E3066" s="74"/>
      <c r="F3066" s="74"/>
      <c r="G3066" s="75"/>
      <c r="H3066" s="75"/>
      <c r="I3066" s="75"/>
      <c r="J3066" s="75"/>
      <c r="K3066" s="75"/>
      <c r="L3066" s="75"/>
      <c r="M3066" s="80"/>
      <c r="N3066" s="194"/>
      <c r="O3066" s="70"/>
      <c r="P3066" s="70"/>
      <c r="Q3066" s="70"/>
      <c r="R3066" s="70"/>
      <c r="S3066" s="70"/>
      <c r="T3066" s="70"/>
      <c r="U3066" s="70"/>
      <c r="V3066" s="71"/>
      <c r="W3066" s="71"/>
      <c r="X3066" s="71"/>
      <c r="Y3066" s="70"/>
      <c r="Z3066" s="70"/>
    </row>
    <row r="3067" spans="1:26" x14ac:dyDescent="0.3">
      <c r="A3067" s="65"/>
      <c r="B3067" s="72"/>
      <c r="C3067" s="73"/>
      <c r="D3067" s="74"/>
      <c r="E3067" s="74"/>
      <c r="F3067" s="74"/>
      <c r="G3067" s="75"/>
      <c r="H3067" s="75"/>
      <c r="I3067" s="75"/>
      <c r="J3067" s="75"/>
      <c r="K3067" s="75"/>
      <c r="L3067" s="75"/>
      <c r="M3067" s="80"/>
      <c r="N3067" s="194"/>
      <c r="O3067" s="70"/>
      <c r="P3067" s="70"/>
      <c r="Q3067" s="70"/>
      <c r="R3067" s="70"/>
      <c r="S3067" s="70"/>
      <c r="T3067" s="70"/>
      <c r="U3067" s="70"/>
      <c r="V3067" s="71"/>
      <c r="W3067" s="71"/>
      <c r="X3067" s="71"/>
      <c r="Y3067" s="70"/>
      <c r="Z3067" s="70"/>
    </row>
    <row r="3068" spans="1:26" x14ac:dyDescent="0.3">
      <c r="A3068" s="65"/>
      <c r="B3068" s="72"/>
      <c r="C3068" s="73"/>
      <c r="D3068" s="74"/>
      <c r="E3068" s="74"/>
      <c r="F3068" s="74"/>
      <c r="G3068" s="75"/>
      <c r="H3068" s="75"/>
      <c r="I3068" s="75"/>
      <c r="J3068" s="75"/>
      <c r="K3068" s="75"/>
      <c r="L3068" s="75"/>
      <c r="M3068" s="80"/>
      <c r="N3068" s="194"/>
      <c r="O3068" s="70"/>
      <c r="P3068" s="70"/>
      <c r="Q3068" s="70"/>
      <c r="R3068" s="70"/>
      <c r="S3068" s="70"/>
      <c r="T3068" s="70"/>
      <c r="U3068" s="70"/>
      <c r="V3068" s="71"/>
      <c r="W3068" s="71"/>
      <c r="X3068" s="71"/>
      <c r="Y3068" s="70"/>
      <c r="Z3068" s="70"/>
    </row>
    <row r="3069" spans="1:26" x14ac:dyDescent="0.3">
      <c r="A3069" s="65"/>
      <c r="B3069" s="72"/>
      <c r="C3069" s="73"/>
      <c r="D3069" s="74"/>
      <c r="E3069" s="74"/>
      <c r="F3069" s="74"/>
      <c r="G3069" s="75"/>
      <c r="H3069" s="75"/>
      <c r="I3069" s="75"/>
      <c r="J3069" s="75"/>
      <c r="K3069" s="75"/>
      <c r="L3069" s="75"/>
      <c r="M3069" s="80"/>
      <c r="N3069" s="194"/>
      <c r="O3069" s="70"/>
      <c r="P3069" s="70"/>
      <c r="Q3069" s="70"/>
      <c r="R3069" s="70"/>
      <c r="S3069" s="70"/>
      <c r="T3069" s="70"/>
      <c r="U3069" s="70"/>
      <c r="V3069" s="71"/>
      <c r="W3069" s="71"/>
      <c r="X3069" s="71"/>
      <c r="Y3069" s="70"/>
      <c r="Z3069" s="70"/>
    </row>
    <row r="3070" spans="1:26" x14ac:dyDescent="0.3">
      <c r="A3070" s="65"/>
      <c r="B3070" s="72"/>
      <c r="C3070" s="73"/>
      <c r="D3070" s="74"/>
      <c r="E3070" s="74"/>
      <c r="F3070" s="74"/>
      <c r="G3070" s="75"/>
      <c r="H3070" s="75"/>
      <c r="I3070" s="75"/>
      <c r="J3070" s="75"/>
      <c r="K3070" s="75"/>
      <c r="L3070" s="75"/>
      <c r="M3070" s="80"/>
      <c r="N3070" s="194"/>
      <c r="O3070" s="70"/>
      <c r="P3070" s="70"/>
      <c r="Q3070" s="70"/>
      <c r="R3070" s="70"/>
      <c r="S3070" s="70"/>
      <c r="T3070" s="70"/>
      <c r="U3070" s="70"/>
      <c r="V3070" s="71"/>
      <c r="W3070" s="71"/>
      <c r="X3070" s="71"/>
      <c r="Y3070" s="70"/>
      <c r="Z3070" s="70"/>
    </row>
    <row r="3071" spans="1:26" x14ac:dyDescent="0.3">
      <c r="A3071" s="65"/>
      <c r="B3071" s="72"/>
      <c r="C3071" s="73"/>
      <c r="D3071" s="74"/>
      <c r="E3071" s="74"/>
      <c r="F3071" s="74"/>
      <c r="G3071" s="75"/>
      <c r="H3071" s="75"/>
      <c r="I3071" s="75"/>
      <c r="J3071" s="75"/>
      <c r="K3071" s="75"/>
      <c r="L3071" s="75"/>
      <c r="M3071" s="80"/>
      <c r="N3071" s="194"/>
      <c r="O3071" s="70"/>
      <c r="P3071" s="70"/>
      <c r="Q3071" s="70"/>
      <c r="R3071" s="70"/>
      <c r="S3071" s="70"/>
      <c r="T3071" s="70"/>
      <c r="U3071" s="70"/>
      <c r="V3071" s="71"/>
      <c r="W3071" s="71"/>
      <c r="X3071" s="71"/>
      <c r="Y3071" s="70"/>
      <c r="Z3071" s="70"/>
    </row>
    <row r="3072" spans="1:26" x14ac:dyDescent="0.3">
      <c r="A3072" s="65"/>
      <c r="B3072" s="72"/>
      <c r="C3072" s="73"/>
      <c r="D3072" s="74"/>
      <c r="E3072" s="74"/>
      <c r="F3072" s="74"/>
      <c r="G3072" s="75"/>
      <c r="H3072" s="75"/>
      <c r="I3072" s="75"/>
      <c r="J3072" s="75"/>
      <c r="K3072" s="75"/>
      <c r="L3072" s="75"/>
      <c r="M3072" s="80"/>
      <c r="N3072" s="194"/>
      <c r="O3072" s="70"/>
      <c r="P3072" s="70"/>
      <c r="Q3072" s="70"/>
      <c r="R3072" s="70"/>
      <c r="S3072" s="70"/>
      <c r="T3072" s="70"/>
      <c r="U3072" s="70"/>
      <c r="V3072" s="71"/>
      <c r="W3072" s="71"/>
      <c r="X3072" s="71"/>
      <c r="Y3072" s="70"/>
      <c r="Z3072" s="70"/>
    </row>
    <row r="3073" spans="1:26" x14ac:dyDescent="0.3">
      <c r="A3073" s="65"/>
      <c r="B3073" s="65"/>
      <c r="C3073" s="65"/>
      <c r="D3073" s="65"/>
      <c r="E3073" s="65"/>
      <c r="F3073" s="65"/>
      <c r="G3073" s="65"/>
      <c r="H3073" s="65"/>
      <c r="I3073" s="65"/>
      <c r="J3073" s="65"/>
      <c r="K3073" s="65"/>
      <c r="L3073" s="65"/>
      <c r="M3073" s="99"/>
      <c r="N3073" s="66"/>
      <c r="O3073" s="99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</row>
    <row r="3074" spans="1:26" x14ac:dyDescent="0.3">
      <c r="A3074" s="65"/>
      <c r="B3074" s="68"/>
      <c r="C3074" s="68"/>
      <c r="D3074" s="68"/>
      <c r="E3074" s="68"/>
      <c r="F3074" s="68"/>
      <c r="G3074" s="68"/>
      <c r="H3074" s="68"/>
      <c r="I3074" s="68"/>
      <c r="J3074" s="68"/>
      <c r="K3074" s="68"/>
      <c r="L3074" s="68"/>
      <c r="M3074" s="87"/>
      <c r="N3074" s="68"/>
      <c r="O3074" s="87"/>
      <c r="P3074" s="68"/>
      <c r="Q3074" s="68"/>
      <c r="R3074" s="68"/>
      <c r="S3074" s="68"/>
      <c r="T3074" s="68"/>
      <c r="U3074" s="68"/>
      <c r="V3074" s="68"/>
      <c r="W3074" s="68"/>
      <c r="X3074" s="68"/>
      <c r="Y3074" s="68"/>
      <c r="Z3074" s="68"/>
    </row>
    <row r="3075" spans="1:26" x14ac:dyDescent="0.3">
      <c r="A3075" s="65"/>
      <c r="B3075" s="77"/>
      <c r="C3075" s="77"/>
      <c r="D3075" s="78"/>
      <c r="E3075" s="78"/>
      <c r="F3075" s="78"/>
      <c r="G3075" s="79"/>
      <c r="H3075" s="79"/>
      <c r="I3075" s="79"/>
      <c r="J3075" s="79"/>
      <c r="K3075" s="79"/>
      <c r="L3075" s="79"/>
      <c r="M3075" s="80"/>
      <c r="N3075" s="68"/>
      <c r="O3075" s="80"/>
      <c r="P3075" s="79"/>
      <c r="Q3075" s="79"/>
      <c r="R3075" s="79"/>
      <c r="S3075" s="79"/>
      <c r="T3075" s="79"/>
      <c r="U3075" s="79"/>
      <c r="V3075" s="78"/>
      <c r="W3075" s="78"/>
      <c r="X3075" s="78"/>
      <c r="Y3075" s="77"/>
      <c r="Z3075" s="77"/>
    </row>
    <row r="3076" spans="1:26" x14ac:dyDescent="0.3">
      <c r="A3076" s="65"/>
      <c r="B3076" s="72"/>
      <c r="C3076" s="72"/>
      <c r="D3076" s="78"/>
      <c r="E3076" s="78"/>
      <c r="F3076" s="78"/>
      <c r="G3076" s="80"/>
      <c r="H3076" s="80"/>
      <c r="I3076" s="80"/>
      <c r="J3076" s="80"/>
      <c r="K3076" s="80"/>
      <c r="L3076" s="80"/>
      <c r="M3076" s="80"/>
      <c r="N3076" s="81"/>
      <c r="O3076" s="80"/>
      <c r="P3076" s="80"/>
      <c r="Q3076" s="80"/>
      <c r="R3076" s="80"/>
      <c r="S3076" s="80"/>
      <c r="T3076" s="80"/>
      <c r="U3076" s="80"/>
      <c r="V3076" s="78"/>
      <c r="W3076" s="78"/>
      <c r="X3076" s="78"/>
      <c r="Y3076" s="72"/>
      <c r="Z3076" s="72"/>
    </row>
    <row r="3078" spans="1:26" x14ac:dyDescent="0.3">
      <c r="A3078" s="65"/>
      <c r="B3078" s="223"/>
      <c r="C3078" s="224"/>
      <c r="D3078" s="65"/>
      <c r="E3078" s="65"/>
      <c r="F3078" s="223"/>
      <c r="G3078" s="224"/>
      <c r="H3078" s="65"/>
      <c r="I3078" s="65"/>
      <c r="J3078" s="223"/>
      <c r="K3078" s="224"/>
      <c r="L3078" s="65"/>
      <c r="M3078" s="233"/>
      <c r="N3078" s="233"/>
      <c r="O3078" s="233"/>
      <c r="P3078" s="65"/>
      <c r="Q3078" s="223"/>
      <c r="R3078" s="224"/>
      <c r="S3078" s="65"/>
      <c r="T3078" s="65"/>
      <c r="U3078" s="223"/>
      <c r="V3078" s="224"/>
      <c r="W3078" s="65"/>
      <c r="X3078" s="65"/>
      <c r="Y3078" s="223"/>
      <c r="Z3078" s="224"/>
    </row>
    <row r="3079" spans="1:26" x14ac:dyDescent="0.3">
      <c r="A3079" s="65"/>
      <c r="B3079" s="225"/>
      <c r="C3079" s="226"/>
      <c r="D3079" s="65"/>
      <c r="E3079" s="65"/>
      <c r="F3079" s="227"/>
      <c r="G3079" s="226"/>
      <c r="H3079" s="65"/>
      <c r="I3079" s="65"/>
      <c r="J3079" s="228"/>
      <c r="K3079" s="229"/>
      <c r="L3079" s="65"/>
      <c r="M3079" s="225"/>
      <c r="N3079" s="230"/>
      <c r="O3079" s="226"/>
      <c r="P3079" s="65"/>
      <c r="Q3079" s="231"/>
      <c r="R3079" s="232"/>
      <c r="S3079" s="76"/>
      <c r="T3079" s="65"/>
      <c r="U3079" s="225"/>
      <c r="V3079" s="226"/>
      <c r="W3079" s="65"/>
      <c r="X3079" s="65"/>
      <c r="Y3079" s="225"/>
      <c r="Z3079" s="226"/>
    </row>
    <row r="3080" spans="1:26" x14ac:dyDescent="0.3">
      <c r="A3080" s="65"/>
      <c r="B3080" s="65"/>
      <c r="C3080" s="65"/>
      <c r="D3080" s="65"/>
      <c r="E3080" s="65"/>
      <c r="F3080" s="65"/>
      <c r="G3080" s="65"/>
      <c r="H3080" s="65"/>
      <c r="I3080" s="65"/>
      <c r="J3080" s="65"/>
      <c r="K3080" s="65"/>
      <c r="L3080" s="65"/>
      <c r="M3080" s="99"/>
      <c r="N3080" s="66"/>
      <c r="O3080" s="99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</row>
    <row r="3081" spans="1:26" x14ac:dyDescent="0.3">
      <c r="A3081" s="65"/>
      <c r="B3081" s="65"/>
      <c r="C3081" s="65"/>
      <c r="D3081" s="65"/>
      <c r="E3081" s="65"/>
      <c r="F3081" s="65"/>
      <c r="G3081" s="65"/>
      <c r="H3081" s="65"/>
      <c r="I3081" s="65"/>
      <c r="J3081" s="65"/>
      <c r="K3081" s="65"/>
      <c r="L3081" s="65"/>
      <c r="M3081" s="99"/>
      <c r="N3081" s="66"/>
      <c r="O3081" s="99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</row>
    <row r="3082" spans="1:26" x14ac:dyDescent="0.3">
      <c r="A3082" s="65"/>
      <c r="B3082" s="68"/>
      <c r="C3082" s="68"/>
      <c r="D3082" s="68"/>
      <c r="E3082" s="68"/>
      <c r="F3082" s="68"/>
      <c r="G3082" s="68"/>
      <c r="H3082" s="68"/>
      <c r="I3082" s="68"/>
      <c r="J3082" s="68"/>
      <c r="K3082" s="68"/>
      <c r="L3082" s="68"/>
      <c r="M3082" s="87"/>
      <c r="N3082" s="68"/>
      <c r="O3082" s="87"/>
      <c r="P3082" s="68"/>
      <c r="Q3082" s="68"/>
      <c r="R3082" s="68"/>
      <c r="S3082" s="68"/>
      <c r="T3082" s="68"/>
      <c r="U3082" s="68"/>
      <c r="V3082" s="68"/>
      <c r="W3082" s="68"/>
      <c r="X3082" s="68"/>
      <c r="Y3082" s="68"/>
      <c r="Z3082" s="68"/>
    </row>
    <row r="3083" spans="1:26" x14ac:dyDescent="0.3">
      <c r="A3083" s="65"/>
      <c r="B3083" s="70"/>
      <c r="C3083" s="70"/>
      <c r="D3083" s="71"/>
      <c r="E3083" s="71"/>
      <c r="F3083" s="71"/>
      <c r="G3083" s="70"/>
      <c r="H3083" s="70"/>
      <c r="I3083" s="70"/>
      <c r="J3083" s="70"/>
      <c r="K3083" s="70"/>
      <c r="L3083" s="70"/>
      <c r="M3083" s="70"/>
      <c r="N3083" s="194"/>
      <c r="O3083" s="80"/>
      <c r="P3083" s="75"/>
      <c r="Q3083" s="75"/>
      <c r="R3083" s="75"/>
      <c r="S3083" s="75"/>
      <c r="T3083" s="75"/>
      <c r="U3083" s="75"/>
      <c r="V3083" s="74"/>
      <c r="W3083" s="74"/>
      <c r="X3083" s="74"/>
      <c r="Y3083" s="73"/>
      <c r="Z3083" s="72"/>
    </row>
    <row r="3084" spans="1:26" x14ac:dyDescent="0.3">
      <c r="A3084" s="65"/>
      <c r="B3084" s="70"/>
      <c r="C3084" s="70"/>
      <c r="D3084" s="71"/>
      <c r="E3084" s="71"/>
      <c r="F3084" s="71"/>
      <c r="G3084" s="70"/>
      <c r="H3084" s="70"/>
      <c r="I3084" s="70"/>
      <c r="J3084" s="70"/>
      <c r="K3084" s="70"/>
      <c r="L3084" s="70"/>
      <c r="M3084" s="70"/>
      <c r="N3084" s="194"/>
      <c r="O3084" s="80"/>
      <c r="P3084" s="75"/>
      <c r="Q3084" s="75"/>
      <c r="R3084" s="75"/>
      <c r="S3084" s="75"/>
      <c r="T3084" s="75"/>
      <c r="U3084" s="75"/>
      <c r="V3084" s="74"/>
      <c r="W3084" s="74"/>
      <c r="X3084" s="74"/>
      <c r="Y3084" s="73"/>
      <c r="Z3084" s="72"/>
    </row>
    <row r="3085" spans="1:26" x14ac:dyDescent="0.3">
      <c r="A3085" s="65"/>
      <c r="B3085" s="70"/>
      <c r="C3085" s="70"/>
      <c r="D3085" s="71"/>
      <c r="E3085" s="71"/>
      <c r="F3085" s="71"/>
      <c r="G3085" s="70"/>
      <c r="H3085" s="70"/>
      <c r="I3085" s="70"/>
      <c r="J3085" s="70"/>
      <c r="K3085" s="70"/>
      <c r="L3085" s="70"/>
      <c r="M3085" s="70"/>
      <c r="N3085" s="194"/>
      <c r="O3085" s="80"/>
      <c r="P3085" s="75"/>
      <c r="Q3085" s="75"/>
      <c r="R3085" s="75"/>
      <c r="S3085" s="75"/>
      <c r="T3085" s="75"/>
      <c r="U3085" s="75"/>
      <c r="V3085" s="74"/>
      <c r="W3085" s="74"/>
      <c r="X3085" s="74"/>
      <c r="Y3085" s="73"/>
      <c r="Z3085" s="72"/>
    </row>
    <row r="3086" spans="1:26" x14ac:dyDescent="0.3">
      <c r="A3086" s="65"/>
      <c r="B3086" s="70"/>
      <c r="C3086" s="70"/>
      <c r="D3086" s="71"/>
      <c r="E3086" s="71"/>
      <c r="F3086" s="71"/>
      <c r="G3086" s="70"/>
      <c r="H3086" s="70"/>
      <c r="I3086" s="70"/>
      <c r="J3086" s="70"/>
      <c r="K3086" s="70"/>
      <c r="L3086" s="70"/>
      <c r="M3086" s="70"/>
      <c r="N3086" s="194"/>
      <c r="O3086" s="80"/>
      <c r="P3086" s="75"/>
      <c r="Q3086" s="75"/>
      <c r="R3086" s="75"/>
      <c r="S3086" s="75"/>
      <c r="T3086" s="75"/>
      <c r="U3086" s="75"/>
      <c r="V3086" s="74"/>
      <c r="W3086" s="74"/>
      <c r="X3086" s="74"/>
      <c r="Y3086" s="73"/>
      <c r="Z3086" s="72"/>
    </row>
    <row r="3087" spans="1:26" x14ac:dyDescent="0.3">
      <c r="A3087" s="65"/>
      <c r="B3087" s="70"/>
      <c r="C3087" s="70"/>
      <c r="D3087" s="71"/>
      <c r="E3087" s="71"/>
      <c r="F3087" s="71"/>
      <c r="G3087" s="70"/>
      <c r="H3087" s="70"/>
      <c r="I3087" s="70"/>
      <c r="J3087" s="70"/>
      <c r="K3087" s="70"/>
      <c r="L3087" s="70"/>
      <c r="M3087" s="70"/>
      <c r="N3087" s="194"/>
      <c r="O3087" s="80"/>
      <c r="P3087" s="75"/>
      <c r="Q3087" s="75"/>
      <c r="R3087" s="75"/>
      <c r="S3087" s="75"/>
      <c r="T3087" s="75"/>
      <c r="U3087" s="75"/>
      <c r="V3087" s="74"/>
      <c r="W3087" s="74"/>
      <c r="X3087" s="74"/>
      <c r="Y3087" s="73"/>
      <c r="Z3087" s="72"/>
    </row>
    <row r="3088" spans="1:26" x14ac:dyDescent="0.3">
      <c r="A3088" s="65"/>
      <c r="B3088" s="70"/>
      <c r="C3088" s="70"/>
      <c r="D3088" s="71"/>
      <c r="E3088" s="71"/>
      <c r="F3088" s="71"/>
      <c r="G3088" s="70"/>
      <c r="H3088" s="70"/>
      <c r="I3088" s="70"/>
      <c r="J3088" s="70"/>
      <c r="K3088" s="70"/>
      <c r="L3088" s="70"/>
      <c r="M3088" s="70"/>
      <c r="N3088" s="194"/>
      <c r="O3088" s="80"/>
      <c r="P3088" s="75"/>
      <c r="Q3088" s="75"/>
      <c r="R3088" s="75"/>
      <c r="S3088" s="75"/>
      <c r="T3088" s="75"/>
      <c r="U3088" s="75"/>
      <c r="V3088" s="74"/>
      <c r="W3088" s="74"/>
      <c r="X3088" s="74"/>
      <c r="Y3088" s="73"/>
      <c r="Z3088" s="72"/>
    </row>
    <row r="3089" spans="1:26" x14ac:dyDescent="0.3">
      <c r="A3089" s="65"/>
      <c r="B3089" s="70"/>
      <c r="C3089" s="70"/>
      <c r="D3089" s="71"/>
      <c r="E3089" s="71"/>
      <c r="F3089" s="71"/>
      <c r="G3089" s="70"/>
      <c r="H3089" s="70"/>
      <c r="I3089" s="70"/>
      <c r="J3089" s="70"/>
      <c r="K3089" s="70"/>
      <c r="L3089" s="70"/>
      <c r="M3089" s="70"/>
      <c r="N3089" s="194"/>
      <c r="O3089" s="80"/>
      <c r="P3089" s="75"/>
      <c r="Q3089" s="75"/>
      <c r="R3089" s="75"/>
      <c r="S3089" s="75"/>
      <c r="T3089" s="75"/>
      <c r="U3089" s="75"/>
      <c r="V3089" s="74"/>
      <c r="W3089" s="74"/>
      <c r="X3089" s="74"/>
      <c r="Y3089" s="73"/>
      <c r="Z3089" s="72"/>
    </row>
    <row r="3090" spans="1:26" x14ac:dyDescent="0.3">
      <c r="A3090" s="65"/>
      <c r="B3090" s="70"/>
      <c r="C3090" s="70"/>
      <c r="D3090" s="71"/>
      <c r="E3090" s="71"/>
      <c r="F3090" s="71"/>
      <c r="G3090" s="70"/>
      <c r="H3090" s="70"/>
      <c r="I3090" s="70"/>
      <c r="J3090" s="70"/>
      <c r="K3090" s="70"/>
      <c r="L3090" s="70"/>
      <c r="M3090" s="70"/>
      <c r="N3090" s="194"/>
      <c r="O3090" s="80"/>
      <c r="P3090" s="75"/>
      <c r="Q3090" s="75"/>
      <c r="R3090" s="75"/>
      <c r="S3090" s="75"/>
      <c r="T3090" s="75"/>
      <c r="U3090" s="75"/>
      <c r="V3090" s="74"/>
      <c r="W3090" s="74"/>
      <c r="X3090" s="74"/>
      <c r="Y3090" s="73"/>
      <c r="Z3090" s="72"/>
    </row>
    <row r="3091" spans="1:26" x14ac:dyDescent="0.3">
      <c r="A3091" s="65"/>
      <c r="B3091" s="70"/>
      <c r="C3091" s="70"/>
      <c r="D3091" s="71"/>
      <c r="E3091" s="71"/>
      <c r="F3091" s="71"/>
      <c r="G3091" s="70"/>
      <c r="H3091" s="70"/>
      <c r="I3091" s="70"/>
      <c r="J3091" s="70"/>
      <c r="K3091" s="70"/>
      <c r="L3091" s="70"/>
      <c r="M3091" s="70"/>
      <c r="N3091" s="194"/>
      <c r="O3091" s="80"/>
      <c r="P3091" s="75"/>
      <c r="Q3091" s="75"/>
      <c r="R3091" s="75"/>
      <c r="S3091" s="75"/>
      <c r="T3091" s="75"/>
      <c r="U3091" s="75"/>
      <c r="V3091" s="74"/>
      <c r="W3091" s="74"/>
      <c r="X3091" s="74"/>
      <c r="Y3091" s="73"/>
      <c r="Z3091" s="72"/>
    </row>
    <row r="3092" spans="1:26" x14ac:dyDescent="0.3">
      <c r="A3092" s="65"/>
      <c r="B3092" s="70"/>
      <c r="C3092" s="70"/>
      <c r="D3092" s="71"/>
      <c r="E3092" s="71"/>
      <c r="F3092" s="71"/>
      <c r="G3092" s="70"/>
      <c r="H3092" s="70"/>
      <c r="I3092" s="70"/>
      <c r="J3092" s="70"/>
      <c r="K3092" s="70"/>
      <c r="L3092" s="70"/>
      <c r="M3092" s="70"/>
      <c r="N3092" s="194"/>
      <c r="O3092" s="80"/>
      <c r="P3092" s="75"/>
      <c r="Q3092" s="75"/>
      <c r="R3092" s="75"/>
      <c r="S3092" s="75"/>
      <c r="T3092" s="75"/>
      <c r="U3092" s="75"/>
      <c r="V3092" s="74"/>
      <c r="W3092" s="74"/>
      <c r="X3092" s="74"/>
      <c r="Y3092" s="73"/>
      <c r="Z3092" s="72"/>
    </row>
    <row r="3093" spans="1:26" x14ac:dyDescent="0.3">
      <c r="A3093" s="65"/>
      <c r="B3093" s="70"/>
      <c r="C3093" s="70"/>
      <c r="D3093" s="71"/>
      <c r="E3093" s="71"/>
      <c r="F3093" s="71"/>
      <c r="G3093" s="70"/>
      <c r="H3093" s="70"/>
      <c r="I3093" s="70"/>
      <c r="J3093" s="70"/>
      <c r="K3093" s="70"/>
      <c r="L3093" s="70"/>
      <c r="M3093" s="70"/>
      <c r="N3093" s="194"/>
      <c r="O3093" s="80"/>
      <c r="P3093" s="75"/>
      <c r="Q3093" s="75"/>
      <c r="R3093" s="75"/>
      <c r="S3093" s="75"/>
      <c r="T3093" s="75"/>
      <c r="U3093" s="75"/>
      <c r="V3093" s="74"/>
      <c r="W3093" s="74"/>
      <c r="X3093" s="74"/>
      <c r="Y3093" s="73"/>
      <c r="Z3093" s="72"/>
    </row>
    <row r="3094" spans="1:26" x14ac:dyDescent="0.3">
      <c r="A3094" s="65"/>
      <c r="B3094" s="70"/>
      <c r="C3094" s="70"/>
      <c r="D3094" s="71"/>
      <c r="E3094" s="71"/>
      <c r="F3094" s="71"/>
      <c r="G3094" s="70"/>
      <c r="H3094" s="70"/>
      <c r="I3094" s="70"/>
      <c r="J3094" s="70"/>
      <c r="K3094" s="70"/>
      <c r="L3094" s="70"/>
      <c r="M3094" s="70"/>
      <c r="N3094" s="194"/>
      <c r="O3094" s="80"/>
      <c r="P3094" s="75"/>
      <c r="Q3094" s="75"/>
      <c r="R3094" s="75"/>
      <c r="S3094" s="75"/>
      <c r="T3094" s="75"/>
      <c r="U3094" s="75"/>
      <c r="V3094" s="74"/>
      <c r="W3094" s="74"/>
      <c r="X3094" s="74"/>
      <c r="Y3094" s="73"/>
      <c r="Z3094" s="72"/>
    </row>
    <row r="3095" spans="1:26" x14ac:dyDescent="0.3">
      <c r="A3095" s="65"/>
      <c r="B3095" s="70"/>
      <c r="C3095" s="70"/>
      <c r="D3095" s="71"/>
      <c r="E3095" s="71"/>
      <c r="F3095" s="71"/>
      <c r="G3095" s="70"/>
      <c r="H3095" s="70"/>
      <c r="I3095" s="70"/>
      <c r="J3095" s="70"/>
      <c r="K3095" s="70"/>
      <c r="L3095" s="70"/>
      <c r="M3095" s="70"/>
      <c r="N3095" s="194"/>
      <c r="O3095" s="80"/>
      <c r="P3095" s="75"/>
      <c r="Q3095" s="75"/>
      <c r="R3095" s="75"/>
      <c r="S3095" s="75"/>
      <c r="T3095" s="75"/>
      <c r="U3095" s="75"/>
      <c r="V3095" s="74"/>
      <c r="W3095" s="74"/>
      <c r="X3095" s="74"/>
      <c r="Y3095" s="73"/>
      <c r="Z3095" s="72"/>
    </row>
    <row r="3096" spans="1:26" x14ac:dyDescent="0.3">
      <c r="A3096" s="65"/>
      <c r="B3096" s="70"/>
      <c r="C3096" s="70"/>
      <c r="D3096" s="71"/>
      <c r="E3096" s="71"/>
      <c r="F3096" s="71"/>
      <c r="G3096" s="70"/>
      <c r="H3096" s="70"/>
      <c r="I3096" s="70"/>
      <c r="J3096" s="70"/>
      <c r="K3096" s="70"/>
      <c r="L3096" s="70"/>
      <c r="M3096" s="70"/>
      <c r="N3096" s="194"/>
      <c r="O3096" s="80"/>
      <c r="P3096" s="75"/>
      <c r="Q3096" s="75"/>
      <c r="R3096" s="75"/>
      <c r="S3096" s="75"/>
      <c r="T3096" s="75"/>
      <c r="U3096" s="75"/>
      <c r="V3096" s="74"/>
      <c r="W3096" s="74"/>
      <c r="X3096" s="74"/>
      <c r="Y3096" s="73"/>
      <c r="Z3096" s="72"/>
    </row>
    <row r="3097" spans="1:26" x14ac:dyDescent="0.3">
      <c r="A3097" s="65"/>
      <c r="B3097" s="70"/>
      <c r="C3097" s="70"/>
      <c r="D3097" s="71"/>
      <c r="E3097" s="71"/>
      <c r="F3097" s="71"/>
      <c r="G3097" s="70"/>
      <c r="H3097" s="70"/>
      <c r="I3097" s="70"/>
      <c r="J3097" s="70"/>
      <c r="K3097" s="70"/>
      <c r="L3097" s="70"/>
      <c r="M3097" s="70"/>
      <c r="N3097" s="194"/>
      <c r="O3097" s="80"/>
      <c r="P3097" s="75"/>
      <c r="Q3097" s="75"/>
      <c r="R3097" s="75"/>
      <c r="S3097" s="75"/>
      <c r="T3097" s="75"/>
      <c r="U3097" s="75"/>
      <c r="V3097" s="74"/>
      <c r="W3097" s="74"/>
      <c r="X3097" s="74"/>
      <c r="Y3097" s="73"/>
      <c r="Z3097" s="72"/>
    </row>
    <row r="3098" spans="1:26" x14ac:dyDescent="0.3">
      <c r="A3098" s="65"/>
      <c r="B3098" s="70"/>
      <c r="C3098" s="70"/>
      <c r="D3098" s="71"/>
      <c r="E3098" s="71"/>
      <c r="F3098" s="71"/>
      <c r="G3098" s="70"/>
      <c r="H3098" s="70"/>
      <c r="I3098" s="70"/>
      <c r="J3098" s="70"/>
      <c r="K3098" s="70"/>
      <c r="L3098" s="70"/>
      <c r="M3098" s="70"/>
      <c r="N3098" s="195"/>
      <c r="O3098" s="70"/>
      <c r="P3098" s="70"/>
      <c r="Q3098" s="70"/>
      <c r="R3098" s="70"/>
      <c r="S3098" s="70"/>
      <c r="T3098" s="70"/>
      <c r="U3098" s="70"/>
      <c r="V3098" s="71"/>
      <c r="W3098" s="71"/>
      <c r="X3098" s="71"/>
      <c r="Y3098" s="70"/>
      <c r="Z3098" s="70"/>
    </row>
    <row r="3099" spans="1:26" x14ac:dyDescent="0.3">
      <c r="A3099" s="65"/>
      <c r="B3099" s="72"/>
      <c r="C3099" s="73"/>
      <c r="D3099" s="74"/>
      <c r="E3099" s="74"/>
      <c r="F3099" s="74"/>
      <c r="G3099" s="75"/>
      <c r="H3099" s="75"/>
      <c r="I3099" s="75"/>
      <c r="J3099" s="75"/>
      <c r="K3099" s="75"/>
      <c r="L3099" s="75"/>
      <c r="M3099" s="80"/>
      <c r="N3099" s="194"/>
      <c r="O3099" s="70"/>
      <c r="P3099" s="70"/>
      <c r="Q3099" s="70"/>
      <c r="R3099" s="70"/>
      <c r="S3099" s="70"/>
      <c r="T3099" s="70"/>
      <c r="U3099" s="70"/>
      <c r="V3099" s="71"/>
      <c r="W3099" s="71"/>
      <c r="X3099" s="71"/>
      <c r="Y3099" s="70"/>
      <c r="Z3099" s="70"/>
    </row>
    <row r="3100" spans="1:26" x14ac:dyDescent="0.3">
      <c r="A3100" s="65"/>
      <c r="B3100" s="72"/>
      <c r="C3100" s="73"/>
      <c r="D3100" s="74"/>
      <c r="E3100" s="74"/>
      <c r="F3100" s="74"/>
      <c r="G3100" s="75"/>
      <c r="H3100" s="75"/>
      <c r="I3100" s="75"/>
      <c r="J3100" s="75"/>
      <c r="K3100" s="75"/>
      <c r="L3100" s="75"/>
      <c r="M3100" s="80"/>
      <c r="N3100" s="194"/>
      <c r="O3100" s="70"/>
      <c r="P3100" s="70"/>
      <c r="Q3100" s="70"/>
      <c r="R3100" s="70"/>
      <c r="S3100" s="70"/>
      <c r="T3100" s="70"/>
      <c r="U3100" s="70"/>
      <c r="V3100" s="71"/>
      <c r="W3100" s="71"/>
      <c r="X3100" s="71"/>
      <c r="Y3100" s="70"/>
      <c r="Z3100" s="70"/>
    </row>
    <row r="3101" spans="1:26" x14ac:dyDescent="0.3">
      <c r="A3101" s="65"/>
      <c r="B3101" s="72"/>
      <c r="C3101" s="73"/>
      <c r="D3101" s="74"/>
      <c r="E3101" s="74"/>
      <c r="F3101" s="74"/>
      <c r="G3101" s="75"/>
      <c r="H3101" s="75"/>
      <c r="I3101" s="75"/>
      <c r="J3101" s="75"/>
      <c r="K3101" s="75"/>
      <c r="L3101" s="75"/>
      <c r="M3101" s="80"/>
      <c r="N3101" s="194"/>
      <c r="O3101" s="70"/>
      <c r="P3101" s="70"/>
      <c r="Q3101" s="70"/>
      <c r="R3101" s="70"/>
      <c r="S3101" s="70"/>
      <c r="T3101" s="70"/>
      <c r="U3101" s="70"/>
      <c r="V3101" s="71"/>
      <c r="W3101" s="71"/>
      <c r="X3101" s="71"/>
      <c r="Y3101" s="70"/>
      <c r="Z3101" s="70"/>
    </row>
    <row r="3102" spans="1:26" x14ac:dyDescent="0.3">
      <c r="A3102" s="65"/>
      <c r="B3102" s="72"/>
      <c r="C3102" s="73"/>
      <c r="D3102" s="74"/>
      <c r="E3102" s="74"/>
      <c r="F3102" s="74"/>
      <c r="G3102" s="75"/>
      <c r="H3102" s="75"/>
      <c r="I3102" s="75"/>
      <c r="J3102" s="75"/>
      <c r="K3102" s="75"/>
      <c r="L3102" s="75"/>
      <c r="M3102" s="80"/>
      <c r="N3102" s="194"/>
      <c r="O3102" s="70"/>
      <c r="P3102" s="70"/>
      <c r="Q3102" s="70"/>
      <c r="R3102" s="70"/>
      <c r="S3102" s="70"/>
      <c r="T3102" s="70"/>
      <c r="U3102" s="70"/>
      <c r="V3102" s="71"/>
      <c r="W3102" s="71"/>
      <c r="X3102" s="71"/>
      <c r="Y3102" s="70"/>
      <c r="Z3102" s="70"/>
    </row>
    <row r="3103" spans="1:26" x14ac:dyDescent="0.3">
      <c r="A3103" s="65"/>
      <c r="B3103" s="72"/>
      <c r="C3103" s="73"/>
      <c r="D3103" s="74"/>
      <c r="E3103" s="74"/>
      <c r="F3103" s="74"/>
      <c r="G3103" s="75"/>
      <c r="H3103" s="75"/>
      <c r="I3103" s="75"/>
      <c r="J3103" s="75"/>
      <c r="K3103" s="75"/>
      <c r="L3103" s="75"/>
      <c r="M3103" s="80"/>
      <c r="N3103" s="194"/>
      <c r="O3103" s="70"/>
      <c r="P3103" s="70"/>
      <c r="Q3103" s="70"/>
      <c r="R3103" s="70"/>
      <c r="S3103" s="70"/>
      <c r="T3103" s="70"/>
      <c r="U3103" s="70"/>
      <c r="V3103" s="71"/>
      <c r="W3103" s="71"/>
      <c r="X3103" s="71"/>
      <c r="Y3103" s="70"/>
      <c r="Z3103" s="70"/>
    </row>
    <row r="3104" spans="1:26" x14ac:dyDescent="0.3">
      <c r="A3104" s="65"/>
      <c r="B3104" s="72"/>
      <c r="C3104" s="73"/>
      <c r="D3104" s="74"/>
      <c r="E3104" s="74"/>
      <c r="F3104" s="74"/>
      <c r="G3104" s="75"/>
      <c r="H3104" s="75"/>
      <c r="I3104" s="75"/>
      <c r="J3104" s="75"/>
      <c r="K3104" s="75"/>
      <c r="L3104" s="75"/>
      <c r="M3104" s="80"/>
      <c r="N3104" s="194"/>
      <c r="O3104" s="70"/>
      <c r="P3104" s="70"/>
      <c r="Q3104" s="70"/>
      <c r="R3104" s="70"/>
      <c r="S3104" s="70"/>
      <c r="T3104" s="70"/>
      <c r="U3104" s="70"/>
      <c r="V3104" s="71"/>
      <c r="W3104" s="71"/>
      <c r="X3104" s="71"/>
      <c r="Y3104" s="70"/>
      <c r="Z3104" s="70"/>
    </row>
    <row r="3105" spans="1:26" x14ac:dyDescent="0.3">
      <c r="A3105" s="65"/>
      <c r="B3105" s="72"/>
      <c r="C3105" s="73"/>
      <c r="D3105" s="74"/>
      <c r="E3105" s="74"/>
      <c r="F3105" s="74"/>
      <c r="G3105" s="75"/>
      <c r="H3105" s="75"/>
      <c r="I3105" s="75"/>
      <c r="J3105" s="75"/>
      <c r="K3105" s="75"/>
      <c r="L3105" s="75"/>
      <c r="M3105" s="80"/>
      <c r="N3105" s="194"/>
      <c r="O3105" s="70"/>
      <c r="P3105" s="70"/>
      <c r="Q3105" s="70"/>
      <c r="R3105" s="70"/>
      <c r="S3105" s="70"/>
      <c r="T3105" s="70"/>
      <c r="U3105" s="70"/>
      <c r="V3105" s="71"/>
      <c r="W3105" s="71"/>
      <c r="X3105" s="71"/>
      <c r="Y3105" s="70"/>
      <c r="Z3105" s="70"/>
    </row>
    <row r="3106" spans="1:26" x14ac:dyDescent="0.3">
      <c r="A3106" s="65"/>
      <c r="B3106" s="72"/>
      <c r="C3106" s="73"/>
      <c r="D3106" s="74"/>
      <c r="E3106" s="74"/>
      <c r="F3106" s="74"/>
      <c r="G3106" s="75"/>
      <c r="H3106" s="75"/>
      <c r="I3106" s="75"/>
      <c r="J3106" s="75"/>
      <c r="K3106" s="75"/>
      <c r="L3106" s="75"/>
      <c r="M3106" s="80"/>
      <c r="N3106" s="194"/>
      <c r="O3106" s="70"/>
      <c r="P3106" s="70"/>
      <c r="Q3106" s="70"/>
      <c r="R3106" s="70"/>
      <c r="S3106" s="70"/>
      <c r="T3106" s="70"/>
      <c r="U3106" s="70"/>
      <c r="V3106" s="71"/>
      <c r="W3106" s="71"/>
      <c r="X3106" s="71"/>
      <c r="Y3106" s="70"/>
      <c r="Z3106" s="70"/>
    </row>
    <row r="3107" spans="1:26" x14ac:dyDescent="0.3">
      <c r="A3107" s="65"/>
      <c r="B3107" s="72"/>
      <c r="C3107" s="73"/>
      <c r="D3107" s="74"/>
      <c r="E3107" s="74"/>
      <c r="F3107" s="74"/>
      <c r="G3107" s="75"/>
      <c r="H3107" s="75"/>
      <c r="I3107" s="75"/>
      <c r="J3107" s="75"/>
      <c r="K3107" s="75"/>
      <c r="L3107" s="75"/>
      <c r="M3107" s="80"/>
      <c r="N3107" s="194"/>
      <c r="O3107" s="70"/>
      <c r="P3107" s="70"/>
      <c r="Q3107" s="70"/>
      <c r="R3107" s="70"/>
      <c r="S3107" s="70"/>
      <c r="T3107" s="70"/>
      <c r="U3107" s="70"/>
      <c r="V3107" s="71"/>
      <c r="W3107" s="71"/>
      <c r="X3107" s="71"/>
      <c r="Y3107" s="70"/>
      <c r="Z3107" s="70"/>
    </row>
    <row r="3108" spans="1:26" x14ac:dyDescent="0.3">
      <c r="A3108" s="65"/>
      <c r="B3108" s="72"/>
      <c r="C3108" s="73"/>
      <c r="D3108" s="74"/>
      <c r="E3108" s="74"/>
      <c r="F3108" s="74"/>
      <c r="G3108" s="75"/>
      <c r="H3108" s="75"/>
      <c r="I3108" s="75"/>
      <c r="J3108" s="75"/>
      <c r="K3108" s="75"/>
      <c r="L3108" s="75"/>
      <c r="M3108" s="80"/>
      <c r="N3108" s="194"/>
      <c r="O3108" s="70"/>
      <c r="P3108" s="70"/>
      <c r="Q3108" s="70"/>
      <c r="R3108" s="70"/>
      <c r="S3108" s="70"/>
      <c r="T3108" s="70"/>
      <c r="U3108" s="70"/>
      <c r="V3108" s="71"/>
      <c r="W3108" s="71"/>
      <c r="X3108" s="71"/>
      <c r="Y3108" s="70"/>
      <c r="Z3108" s="70"/>
    </row>
    <row r="3109" spans="1:26" x14ac:dyDescent="0.3">
      <c r="A3109" s="65"/>
      <c r="B3109" s="72"/>
      <c r="C3109" s="73"/>
      <c r="D3109" s="74"/>
      <c r="E3109" s="74"/>
      <c r="F3109" s="74"/>
      <c r="G3109" s="75"/>
      <c r="H3109" s="75"/>
      <c r="I3109" s="75"/>
      <c r="J3109" s="75"/>
      <c r="K3109" s="75"/>
      <c r="L3109" s="75"/>
      <c r="M3109" s="80"/>
      <c r="N3109" s="194"/>
      <c r="O3109" s="70"/>
      <c r="P3109" s="70"/>
      <c r="Q3109" s="70"/>
      <c r="R3109" s="70"/>
      <c r="S3109" s="70"/>
      <c r="T3109" s="70"/>
      <c r="U3109" s="70"/>
      <c r="V3109" s="71"/>
      <c r="W3109" s="71"/>
      <c r="X3109" s="71"/>
      <c r="Y3109" s="70"/>
      <c r="Z3109" s="70"/>
    </row>
    <row r="3110" spans="1:26" x14ac:dyDescent="0.3">
      <c r="A3110" s="65"/>
      <c r="B3110" s="72"/>
      <c r="C3110" s="73"/>
      <c r="D3110" s="74"/>
      <c r="E3110" s="74"/>
      <c r="F3110" s="74"/>
      <c r="G3110" s="75"/>
      <c r="H3110" s="75"/>
      <c r="I3110" s="75"/>
      <c r="J3110" s="75"/>
      <c r="K3110" s="75"/>
      <c r="L3110" s="75"/>
      <c r="M3110" s="80"/>
      <c r="N3110" s="194"/>
      <c r="O3110" s="70"/>
      <c r="P3110" s="70"/>
      <c r="Q3110" s="70"/>
      <c r="R3110" s="70"/>
      <c r="S3110" s="70"/>
      <c r="T3110" s="70"/>
      <c r="U3110" s="70"/>
      <c r="V3110" s="71"/>
      <c r="W3110" s="71"/>
      <c r="X3110" s="71"/>
      <c r="Y3110" s="70"/>
      <c r="Z3110" s="70"/>
    </row>
    <row r="3111" spans="1:26" x14ac:dyDescent="0.3">
      <c r="A3111" s="65"/>
      <c r="B3111" s="72"/>
      <c r="C3111" s="73"/>
      <c r="D3111" s="74"/>
      <c r="E3111" s="74"/>
      <c r="F3111" s="74"/>
      <c r="G3111" s="75"/>
      <c r="H3111" s="75"/>
      <c r="I3111" s="75"/>
      <c r="J3111" s="75"/>
      <c r="K3111" s="75"/>
      <c r="L3111" s="75"/>
      <c r="M3111" s="80"/>
      <c r="N3111" s="194"/>
      <c r="O3111" s="70"/>
      <c r="P3111" s="70"/>
      <c r="Q3111" s="70"/>
      <c r="R3111" s="70"/>
      <c r="S3111" s="70"/>
      <c r="T3111" s="70"/>
      <c r="U3111" s="70"/>
      <c r="V3111" s="71"/>
      <c r="W3111" s="71"/>
      <c r="X3111" s="71"/>
      <c r="Y3111" s="70"/>
      <c r="Z3111" s="70"/>
    </row>
    <row r="3112" spans="1:26" x14ac:dyDescent="0.3">
      <c r="A3112" s="65"/>
      <c r="B3112" s="72"/>
      <c r="C3112" s="73"/>
      <c r="D3112" s="74"/>
      <c r="E3112" s="74"/>
      <c r="F3112" s="74"/>
      <c r="G3112" s="75"/>
      <c r="H3112" s="75"/>
      <c r="I3112" s="75"/>
      <c r="J3112" s="75"/>
      <c r="K3112" s="75"/>
      <c r="L3112" s="75"/>
      <c r="M3112" s="80"/>
      <c r="N3112" s="194"/>
      <c r="O3112" s="70"/>
      <c r="P3112" s="70"/>
      <c r="Q3112" s="70"/>
      <c r="R3112" s="70"/>
      <c r="S3112" s="70"/>
      <c r="T3112" s="70"/>
      <c r="U3112" s="70"/>
      <c r="V3112" s="71"/>
      <c r="W3112" s="71"/>
      <c r="X3112" s="71"/>
      <c r="Y3112" s="70"/>
      <c r="Z3112" s="70"/>
    </row>
    <row r="3113" spans="1:26" x14ac:dyDescent="0.3">
      <c r="A3113" s="65"/>
      <c r="B3113" s="72"/>
      <c r="C3113" s="73"/>
      <c r="D3113" s="74"/>
      <c r="E3113" s="74"/>
      <c r="F3113" s="74"/>
      <c r="G3113" s="75"/>
      <c r="H3113" s="75"/>
      <c r="I3113" s="75"/>
      <c r="J3113" s="75"/>
      <c r="K3113" s="75"/>
      <c r="L3113" s="75"/>
      <c r="M3113" s="80"/>
      <c r="N3113" s="194"/>
      <c r="O3113" s="70"/>
      <c r="P3113" s="70"/>
      <c r="Q3113" s="70"/>
      <c r="R3113" s="70"/>
      <c r="S3113" s="70"/>
      <c r="T3113" s="70"/>
      <c r="U3113" s="70"/>
      <c r="V3113" s="71"/>
      <c r="W3113" s="71"/>
      <c r="X3113" s="71"/>
      <c r="Y3113" s="70"/>
      <c r="Z3113" s="70"/>
    </row>
    <row r="3114" spans="1:26" x14ac:dyDescent="0.3">
      <c r="A3114" s="65"/>
      <c r="B3114" s="65"/>
      <c r="C3114" s="65"/>
      <c r="D3114" s="65"/>
      <c r="E3114" s="65"/>
      <c r="F3114" s="65"/>
      <c r="G3114" s="65"/>
      <c r="H3114" s="65"/>
      <c r="I3114" s="65"/>
      <c r="J3114" s="65"/>
      <c r="K3114" s="65"/>
      <c r="L3114" s="65"/>
      <c r="M3114" s="99"/>
      <c r="N3114" s="66"/>
      <c r="O3114" s="99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</row>
    <row r="3115" spans="1:26" x14ac:dyDescent="0.3">
      <c r="A3115" s="65"/>
      <c r="B3115" s="68"/>
      <c r="C3115" s="68"/>
      <c r="D3115" s="68"/>
      <c r="E3115" s="68"/>
      <c r="F3115" s="68"/>
      <c r="G3115" s="68"/>
      <c r="H3115" s="68"/>
      <c r="I3115" s="68"/>
      <c r="J3115" s="68"/>
      <c r="K3115" s="68"/>
      <c r="L3115" s="68"/>
      <c r="M3115" s="87"/>
      <c r="N3115" s="68"/>
      <c r="O3115" s="87"/>
      <c r="P3115" s="68"/>
      <c r="Q3115" s="68"/>
      <c r="R3115" s="68"/>
      <c r="S3115" s="68"/>
      <c r="T3115" s="68"/>
      <c r="U3115" s="68"/>
      <c r="V3115" s="68"/>
      <c r="W3115" s="68"/>
      <c r="X3115" s="68"/>
      <c r="Y3115" s="68"/>
      <c r="Z3115" s="68"/>
    </row>
    <row r="3116" spans="1:26" x14ac:dyDescent="0.3">
      <c r="A3116" s="65"/>
      <c r="B3116" s="77"/>
      <c r="C3116" s="77"/>
      <c r="D3116" s="78"/>
      <c r="E3116" s="78"/>
      <c r="F3116" s="78"/>
      <c r="G3116" s="79"/>
      <c r="H3116" s="79"/>
      <c r="I3116" s="79"/>
      <c r="J3116" s="79"/>
      <c r="K3116" s="79"/>
      <c r="L3116" s="79"/>
      <c r="M3116" s="80"/>
      <c r="N3116" s="68"/>
      <c r="O3116" s="80"/>
      <c r="P3116" s="79"/>
      <c r="Q3116" s="79"/>
      <c r="R3116" s="79"/>
      <c r="S3116" s="79"/>
      <c r="T3116" s="79"/>
      <c r="U3116" s="79"/>
      <c r="V3116" s="78"/>
      <c r="W3116" s="78"/>
      <c r="X3116" s="78"/>
      <c r="Y3116" s="77"/>
      <c r="Z3116" s="77"/>
    </row>
    <row r="3117" spans="1:26" x14ac:dyDescent="0.3">
      <c r="A3117" s="65"/>
      <c r="B3117" s="72"/>
      <c r="C3117" s="72"/>
      <c r="D3117" s="78"/>
      <c r="E3117" s="78"/>
      <c r="F3117" s="78"/>
      <c r="G3117" s="80"/>
      <c r="H3117" s="80"/>
      <c r="I3117" s="80"/>
      <c r="J3117" s="80"/>
      <c r="K3117" s="80"/>
      <c r="L3117" s="80"/>
      <c r="M3117" s="80"/>
      <c r="N3117" s="81"/>
      <c r="O3117" s="80"/>
      <c r="P3117" s="80"/>
      <c r="Q3117" s="80"/>
      <c r="R3117" s="80"/>
      <c r="S3117" s="80"/>
      <c r="T3117" s="80"/>
      <c r="U3117" s="80"/>
      <c r="V3117" s="78"/>
      <c r="W3117" s="78"/>
      <c r="X3117" s="78"/>
      <c r="Y3117" s="72"/>
      <c r="Z3117" s="72"/>
    </row>
    <row r="3119" spans="1:26" x14ac:dyDescent="0.3">
      <c r="A3119" s="65"/>
      <c r="B3119" s="223"/>
      <c r="C3119" s="224"/>
      <c r="D3119" s="65"/>
      <c r="E3119" s="65"/>
      <c r="F3119" s="223"/>
      <c r="G3119" s="224"/>
      <c r="H3119" s="65"/>
      <c r="I3119" s="65"/>
      <c r="J3119" s="223"/>
      <c r="K3119" s="224"/>
      <c r="L3119" s="65"/>
      <c r="M3119" s="233"/>
      <c r="N3119" s="233"/>
      <c r="O3119" s="233"/>
      <c r="P3119" s="65"/>
      <c r="Q3119" s="223"/>
      <c r="R3119" s="224"/>
      <c r="S3119" s="65"/>
      <c r="T3119" s="65"/>
      <c r="U3119" s="223"/>
      <c r="V3119" s="224"/>
      <c r="W3119" s="65"/>
      <c r="X3119" s="65"/>
      <c r="Y3119" s="223"/>
      <c r="Z3119" s="224"/>
    </row>
    <row r="3120" spans="1:26" x14ac:dyDescent="0.3">
      <c r="A3120" s="65"/>
      <c r="B3120" s="225"/>
      <c r="C3120" s="226"/>
      <c r="D3120" s="65"/>
      <c r="E3120" s="65"/>
      <c r="F3120" s="227"/>
      <c r="G3120" s="226"/>
      <c r="H3120" s="65"/>
      <c r="I3120" s="65"/>
      <c r="J3120" s="228"/>
      <c r="K3120" s="229"/>
      <c r="L3120" s="65"/>
      <c r="M3120" s="225"/>
      <c r="N3120" s="230"/>
      <c r="O3120" s="226"/>
      <c r="P3120" s="65"/>
      <c r="Q3120" s="231"/>
      <c r="R3120" s="232"/>
      <c r="S3120" s="76"/>
      <c r="T3120" s="65"/>
      <c r="U3120" s="225"/>
      <c r="V3120" s="226"/>
      <c r="W3120" s="65"/>
      <c r="X3120" s="65"/>
      <c r="Y3120" s="225"/>
      <c r="Z3120" s="226"/>
    </row>
    <row r="3121" spans="1:26" x14ac:dyDescent="0.3">
      <c r="A3121" s="65"/>
      <c r="B3121" s="65"/>
      <c r="C3121" s="65"/>
      <c r="D3121" s="65"/>
      <c r="E3121" s="65"/>
      <c r="F3121" s="65"/>
      <c r="G3121" s="65"/>
      <c r="H3121" s="65"/>
      <c r="I3121" s="65"/>
      <c r="J3121" s="65"/>
      <c r="K3121" s="65"/>
      <c r="L3121" s="65"/>
      <c r="M3121" s="99"/>
      <c r="N3121" s="66"/>
      <c r="O3121" s="99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</row>
    <row r="3122" spans="1:26" x14ac:dyDescent="0.3">
      <c r="A3122" s="65"/>
      <c r="B3122" s="65"/>
      <c r="C3122" s="65"/>
      <c r="D3122" s="65"/>
      <c r="E3122" s="65"/>
      <c r="F3122" s="65"/>
      <c r="G3122" s="65"/>
      <c r="H3122" s="65"/>
      <c r="I3122" s="65"/>
      <c r="J3122" s="65"/>
      <c r="K3122" s="65"/>
      <c r="L3122" s="65"/>
      <c r="M3122" s="99"/>
      <c r="N3122" s="66"/>
      <c r="O3122" s="99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</row>
    <row r="3123" spans="1:26" x14ac:dyDescent="0.3">
      <c r="A3123" s="65"/>
      <c r="B3123" s="68"/>
      <c r="C3123" s="68"/>
      <c r="D3123" s="68"/>
      <c r="E3123" s="68"/>
      <c r="F3123" s="68"/>
      <c r="G3123" s="68"/>
      <c r="H3123" s="68"/>
      <c r="I3123" s="68"/>
      <c r="J3123" s="68"/>
      <c r="K3123" s="68"/>
      <c r="L3123" s="68"/>
      <c r="M3123" s="87"/>
      <c r="N3123" s="68"/>
      <c r="O3123" s="87"/>
      <c r="P3123" s="68"/>
      <c r="Q3123" s="68"/>
      <c r="R3123" s="68"/>
      <c r="S3123" s="68"/>
      <c r="T3123" s="68"/>
      <c r="U3123" s="68"/>
      <c r="V3123" s="68"/>
      <c r="W3123" s="68"/>
      <c r="X3123" s="68"/>
      <c r="Y3123" s="68"/>
      <c r="Z3123" s="68"/>
    </row>
    <row r="3124" spans="1:26" x14ac:dyDescent="0.3">
      <c r="A3124" s="65"/>
      <c r="B3124" s="70"/>
      <c r="C3124" s="70"/>
      <c r="D3124" s="71"/>
      <c r="E3124" s="71"/>
      <c r="F3124" s="71"/>
      <c r="G3124" s="70"/>
      <c r="H3124" s="70"/>
      <c r="I3124" s="70"/>
      <c r="J3124" s="70"/>
      <c r="K3124" s="70"/>
      <c r="L3124" s="70"/>
      <c r="M3124" s="70"/>
      <c r="N3124" s="194"/>
      <c r="O3124" s="80"/>
      <c r="P3124" s="75"/>
      <c r="Q3124" s="75"/>
      <c r="R3124" s="75"/>
      <c r="S3124" s="75"/>
      <c r="T3124" s="75"/>
      <c r="U3124" s="75"/>
      <c r="V3124" s="74"/>
      <c r="W3124" s="74"/>
      <c r="X3124" s="74"/>
      <c r="Y3124" s="73"/>
      <c r="Z3124" s="72"/>
    </row>
    <row r="3125" spans="1:26" x14ac:dyDescent="0.3">
      <c r="A3125" s="65"/>
      <c r="B3125" s="70"/>
      <c r="C3125" s="70"/>
      <c r="D3125" s="71"/>
      <c r="E3125" s="71"/>
      <c r="F3125" s="71"/>
      <c r="G3125" s="70"/>
      <c r="H3125" s="70"/>
      <c r="I3125" s="70"/>
      <c r="J3125" s="70"/>
      <c r="K3125" s="70"/>
      <c r="L3125" s="70"/>
      <c r="M3125" s="70"/>
      <c r="N3125" s="194"/>
      <c r="O3125" s="80"/>
      <c r="P3125" s="75"/>
      <c r="Q3125" s="75"/>
      <c r="R3125" s="75"/>
      <c r="S3125" s="75"/>
      <c r="T3125" s="75"/>
      <c r="U3125" s="75"/>
      <c r="V3125" s="74"/>
      <c r="W3125" s="74"/>
      <c r="X3125" s="74"/>
      <c r="Y3125" s="73"/>
      <c r="Z3125" s="72"/>
    </row>
    <row r="3126" spans="1:26" x14ac:dyDescent="0.3">
      <c r="A3126" s="65"/>
      <c r="B3126" s="70"/>
      <c r="C3126" s="70"/>
      <c r="D3126" s="71"/>
      <c r="E3126" s="71"/>
      <c r="F3126" s="71"/>
      <c r="G3126" s="70"/>
      <c r="H3126" s="70"/>
      <c r="I3126" s="70"/>
      <c r="J3126" s="70"/>
      <c r="K3126" s="70"/>
      <c r="L3126" s="70"/>
      <c r="M3126" s="70"/>
      <c r="N3126" s="194"/>
      <c r="O3126" s="80"/>
      <c r="P3126" s="75"/>
      <c r="Q3126" s="75"/>
      <c r="R3126" s="75"/>
      <c r="S3126" s="75"/>
      <c r="T3126" s="75"/>
      <c r="U3126" s="75"/>
      <c r="V3126" s="74"/>
      <c r="W3126" s="74"/>
      <c r="X3126" s="74"/>
      <c r="Y3126" s="73"/>
      <c r="Z3126" s="72"/>
    </row>
    <row r="3127" spans="1:26" x14ac:dyDescent="0.3">
      <c r="A3127" s="65"/>
      <c r="B3127" s="70"/>
      <c r="C3127" s="70"/>
      <c r="D3127" s="71"/>
      <c r="E3127" s="71"/>
      <c r="F3127" s="71"/>
      <c r="G3127" s="70"/>
      <c r="H3127" s="70"/>
      <c r="I3127" s="70"/>
      <c r="J3127" s="70"/>
      <c r="K3127" s="70"/>
      <c r="L3127" s="70"/>
      <c r="M3127" s="70"/>
      <c r="N3127" s="194"/>
      <c r="O3127" s="80"/>
      <c r="P3127" s="75"/>
      <c r="Q3127" s="75"/>
      <c r="R3127" s="75"/>
      <c r="S3127" s="75"/>
      <c r="T3127" s="75"/>
      <c r="U3127" s="75"/>
      <c r="V3127" s="74"/>
      <c r="W3127" s="74"/>
      <c r="X3127" s="74"/>
      <c r="Y3127" s="73"/>
      <c r="Z3127" s="72"/>
    </row>
    <row r="3128" spans="1:26" x14ac:dyDescent="0.3">
      <c r="A3128" s="65"/>
      <c r="B3128" s="70"/>
      <c r="C3128" s="70"/>
      <c r="D3128" s="71"/>
      <c r="E3128" s="71"/>
      <c r="F3128" s="71"/>
      <c r="G3128" s="70"/>
      <c r="H3128" s="70"/>
      <c r="I3128" s="70"/>
      <c r="J3128" s="70"/>
      <c r="K3128" s="70"/>
      <c r="L3128" s="70"/>
      <c r="M3128" s="70"/>
      <c r="N3128" s="194"/>
      <c r="O3128" s="80"/>
      <c r="P3128" s="75"/>
      <c r="Q3128" s="75"/>
      <c r="R3128" s="75"/>
      <c r="S3128" s="75"/>
      <c r="T3128" s="75"/>
      <c r="U3128" s="75"/>
      <c r="V3128" s="74"/>
      <c r="W3128" s="74"/>
      <c r="X3128" s="74"/>
      <c r="Y3128" s="73"/>
      <c r="Z3128" s="72"/>
    </row>
    <row r="3129" spans="1:26" x14ac:dyDescent="0.3">
      <c r="A3129" s="65"/>
      <c r="B3129" s="70"/>
      <c r="C3129" s="70"/>
      <c r="D3129" s="71"/>
      <c r="E3129" s="71"/>
      <c r="F3129" s="71"/>
      <c r="G3129" s="70"/>
      <c r="H3129" s="70"/>
      <c r="I3129" s="70"/>
      <c r="J3129" s="70"/>
      <c r="K3129" s="70"/>
      <c r="L3129" s="70"/>
      <c r="M3129" s="70"/>
      <c r="N3129" s="194"/>
      <c r="O3129" s="80"/>
      <c r="P3129" s="75"/>
      <c r="Q3129" s="75"/>
      <c r="R3129" s="75"/>
      <c r="S3129" s="75"/>
      <c r="T3129" s="75"/>
      <c r="U3129" s="75"/>
      <c r="V3129" s="74"/>
      <c r="W3129" s="74"/>
      <c r="X3129" s="74"/>
      <c r="Y3129" s="73"/>
      <c r="Z3129" s="72"/>
    </row>
    <row r="3130" spans="1:26" x14ac:dyDescent="0.3">
      <c r="A3130" s="65"/>
      <c r="B3130" s="70"/>
      <c r="C3130" s="70"/>
      <c r="D3130" s="71"/>
      <c r="E3130" s="71"/>
      <c r="F3130" s="71"/>
      <c r="G3130" s="70"/>
      <c r="H3130" s="70"/>
      <c r="I3130" s="70"/>
      <c r="J3130" s="70"/>
      <c r="K3130" s="70"/>
      <c r="L3130" s="70"/>
      <c r="M3130" s="70"/>
      <c r="N3130" s="194"/>
      <c r="O3130" s="80"/>
      <c r="P3130" s="75"/>
      <c r="Q3130" s="75"/>
      <c r="R3130" s="75"/>
      <c r="S3130" s="75"/>
      <c r="T3130" s="75"/>
      <c r="U3130" s="75"/>
      <c r="V3130" s="74"/>
      <c r="W3130" s="74"/>
      <c r="X3130" s="74"/>
      <c r="Y3130" s="73"/>
      <c r="Z3130" s="72"/>
    </row>
    <row r="3131" spans="1:26" x14ac:dyDescent="0.3">
      <c r="A3131" s="65"/>
      <c r="B3131" s="70"/>
      <c r="C3131" s="70"/>
      <c r="D3131" s="71"/>
      <c r="E3131" s="71"/>
      <c r="F3131" s="71"/>
      <c r="G3131" s="70"/>
      <c r="H3131" s="70"/>
      <c r="I3131" s="70"/>
      <c r="J3131" s="70"/>
      <c r="K3131" s="70"/>
      <c r="L3131" s="70"/>
      <c r="M3131" s="70"/>
      <c r="N3131" s="194"/>
      <c r="O3131" s="80"/>
      <c r="P3131" s="75"/>
      <c r="Q3131" s="75"/>
      <c r="R3131" s="75"/>
      <c r="S3131" s="75"/>
      <c r="T3131" s="75"/>
      <c r="U3131" s="75"/>
      <c r="V3131" s="74"/>
      <c r="W3131" s="74"/>
      <c r="X3131" s="74"/>
      <c r="Y3131" s="73"/>
      <c r="Z3131" s="72"/>
    </row>
    <row r="3132" spans="1:26" x14ac:dyDescent="0.3">
      <c r="A3132" s="65"/>
      <c r="B3132" s="70"/>
      <c r="C3132" s="70"/>
      <c r="D3132" s="71"/>
      <c r="E3132" s="71"/>
      <c r="F3132" s="71"/>
      <c r="G3132" s="70"/>
      <c r="H3132" s="70"/>
      <c r="I3132" s="70"/>
      <c r="J3132" s="70"/>
      <c r="K3132" s="70"/>
      <c r="L3132" s="70"/>
      <c r="M3132" s="70"/>
      <c r="N3132" s="194"/>
      <c r="O3132" s="80"/>
      <c r="P3132" s="75"/>
      <c r="Q3132" s="75"/>
      <c r="R3132" s="75"/>
      <c r="S3132" s="75"/>
      <c r="T3132" s="75"/>
      <c r="U3132" s="75"/>
      <c r="V3132" s="74"/>
      <c r="W3132" s="74"/>
      <c r="X3132" s="74"/>
      <c r="Y3132" s="73"/>
      <c r="Z3132" s="72"/>
    </row>
    <row r="3133" spans="1:26" x14ac:dyDescent="0.3">
      <c r="A3133" s="65"/>
      <c r="B3133" s="70"/>
      <c r="C3133" s="70"/>
      <c r="D3133" s="71"/>
      <c r="E3133" s="71"/>
      <c r="F3133" s="71"/>
      <c r="G3133" s="70"/>
      <c r="H3133" s="70"/>
      <c r="I3133" s="70"/>
      <c r="J3133" s="70"/>
      <c r="K3133" s="70"/>
      <c r="L3133" s="70"/>
      <c r="M3133" s="70"/>
      <c r="N3133" s="194"/>
      <c r="O3133" s="80"/>
      <c r="P3133" s="75"/>
      <c r="Q3133" s="75"/>
      <c r="R3133" s="75"/>
      <c r="S3133" s="75"/>
      <c r="T3133" s="75"/>
      <c r="U3133" s="75"/>
      <c r="V3133" s="74"/>
      <c r="W3133" s="74"/>
      <c r="X3133" s="74"/>
      <c r="Y3133" s="73"/>
      <c r="Z3133" s="72"/>
    </row>
    <row r="3134" spans="1:26" x14ac:dyDescent="0.3">
      <c r="A3134" s="65"/>
      <c r="B3134" s="70"/>
      <c r="C3134" s="70"/>
      <c r="D3134" s="71"/>
      <c r="E3134" s="71"/>
      <c r="F3134" s="71"/>
      <c r="G3134" s="70"/>
      <c r="H3134" s="70"/>
      <c r="I3134" s="70"/>
      <c r="J3134" s="70"/>
      <c r="K3134" s="70"/>
      <c r="L3134" s="70"/>
      <c r="M3134" s="70"/>
      <c r="N3134" s="194"/>
      <c r="O3134" s="80"/>
      <c r="P3134" s="75"/>
      <c r="Q3134" s="75"/>
      <c r="R3134" s="75"/>
      <c r="S3134" s="75"/>
      <c r="T3134" s="75"/>
      <c r="U3134" s="75"/>
      <c r="V3134" s="74"/>
      <c r="W3134" s="74"/>
      <c r="X3134" s="74"/>
      <c r="Y3134" s="73"/>
      <c r="Z3134" s="72"/>
    </row>
    <row r="3135" spans="1:26" x14ac:dyDescent="0.3">
      <c r="A3135" s="65"/>
      <c r="B3135" s="70"/>
      <c r="C3135" s="70"/>
      <c r="D3135" s="71"/>
      <c r="E3135" s="71"/>
      <c r="F3135" s="71"/>
      <c r="G3135" s="70"/>
      <c r="H3135" s="70"/>
      <c r="I3135" s="70"/>
      <c r="J3135" s="70"/>
      <c r="K3135" s="70"/>
      <c r="L3135" s="70"/>
      <c r="M3135" s="70"/>
      <c r="N3135" s="194"/>
      <c r="O3135" s="80"/>
      <c r="P3135" s="75"/>
      <c r="Q3135" s="75"/>
      <c r="R3135" s="75"/>
      <c r="S3135" s="75"/>
      <c r="T3135" s="75"/>
      <c r="U3135" s="75"/>
      <c r="V3135" s="74"/>
      <c r="W3135" s="74"/>
      <c r="X3135" s="74"/>
      <c r="Y3135" s="73"/>
      <c r="Z3135" s="72"/>
    </row>
    <row r="3136" spans="1:26" x14ac:dyDescent="0.3">
      <c r="A3136" s="65"/>
      <c r="B3136" s="70"/>
      <c r="C3136" s="70"/>
      <c r="D3136" s="71"/>
      <c r="E3136" s="71"/>
      <c r="F3136" s="71"/>
      <c r="G3136" s="70"/>
      <c r="H3136" s="70"/>
      <c r="I3136" s="70"/>
      <c r="J3136" s="70"/>
      <c r="K3136" s="70"/>
      <c r="L3136" s="70"/>
      <c r="M3136" s="70"/>
      <c r="N3136" s="194"/>
      <c r="O3136" s="80"/>
      <c r="P3136" s="75"/>
      <c r="Q3136" s="75"/>
      <c r="R3136" s="75"/>
      <c r="S3136" s="75"/>
      <c r="T3136" s="75"/>
      <c r="U3136" s="75"/>
      <c r="V3136" s="74"/>
      <c r="W3136" s="74"/>
      <c r="X3136" s="74"/>
      <c r="Y3136" s="73"/>
      <c r="Z3136" s="72"/>
    </row>
    <row r="3137" spans="1:26" x14ac:dyDescent="0.3">
      <c r="A3137" s="65"/>
      <c r="B3137" s="70"/>
      <c r="C3137" s="70"/>
      <c r="D3137" s="71"/>
      <c r="E3137" s="71"/>
      <c r="F3137" s="71"/>
      <c r="G3137" s="70"/>
      <c r="H3137" s="70"/>
      <c r="I3137" s="70"/>
      <c r="J3137" s="70"/>
      <c r="K3137" s="70"/>
      <c r="L3137" s="70"/>
      <c r="M3137" s="70"/>
      <c r="N3137" s="194"/>
      <c r="O3137" s="80"/>
      <c r="P3137" s="75"/>
      <c r="Q3137" s="75"/>
      <c r="R3137" s="75"/>
      <c r="S3137" s="75"/>
      <c r="T3137" s="75"/>
      <c r="U3137" s="75"/>
      <c r="V3137" s="74"/>
      <c r="W3137" s="74"/>
      <c r="X3137" s="74"/>
      <c r="Y3137" s="73"/>
      <c r="Z3137" s="72"/>
    </row>
    <row r="3138" spans="1:26" x14ac:dyDescent="0.3">
      <c r="A3138" s="65"/>
      <c r="B3138" s="70"/>
      <c r="C3138" s="70"/>
      <c r="D3138" s="71"/>
      <c r="E3138" s="71"/>
      <c r="F3138" s="71"/>
      <c r="G3138" s="70"/>
      <c r="H3138" s="70"/>
      <c r="I3138" s="70"/>
      <c r="J3138" s="70"/>
      <c r="K3138" s="70"/>
      <c r="L3138" s="70"/>
      <c r="M3138" s="70"/>
      <c r="N3138" s="194"/>
      <c r="O3138" s="80"/>
      <c r="P3138" s="75"/>
      <c r="Q3138" s="75"/>
      <c r="R3138" s="75"/>
      <c r="S3138" s="75"/>
      <c r="T3138" s="75"/>
      <c r="U3138" s="75"/>
      <c r="V3138" s="74"/>
      <c r="W3138" s="74"/>
      <c r="X3138" s="74"/>
      <c r="Y3138" s="73"/>
      <c r="Z3138" s="72"/>
    </row>
    <row r="3139" spans="1:26" x14ac:dyDescent="0.3">
      <c r="A3139" s="65"/>
      <c r="B3139" s="70"/>
      <c r="C3139" s="70"/>
      <c r="D3139" s="71"/>
      <c r="E3139" s="71"/>
      <c r="F3139" s="71"/>
      <c r="G3139" s="70"/>
      <c r="H3139" s="70"/>
      <c r="I3139" s="70"/>
      <c r="J3139" s="70"/>
      <c r="K3139" s="70"/>
      <c r="L3139" s="70"/>
      <c r="M3139" s="70"/>
      <c r="N3139" s="195"/>
      <c r="O3139" s="70"/>
      <c r="P3139" s="70"/>
      <c r="Q3139" s="70"/>
      <c r="R3139" s="70"/>
      <c r="S3139" s="70"/>
      <c r="T3139" s="70"/>
      <c r="U3139" s="70"/>
      <c r="V3139" s="71"/>
      <c r="W3139" s="71"/>
      <c r="X3139" s="71"/>
      <c r="Y3139" s="70"/>
      <c r="Z3139" s="70"/>
    </row>
    <row r="3140" spans="1:26" x14ac:dyDescent="0.3">
      <c r="A3140" s="65"/>
      <c r="B3140" s="72"/>
      <c r="C3140" s="73"/>
      <c r="D3140" s="74"/>
      <c r="E3140" s="74"/>
      <c r="F3140" s="74"/>
      <c r="G3140" s="75"/>
      <c r="H3140" s="75"/>
      <c r="I3140" s="75"/>
      <c r="J3140" s="75"/>
      <c r="K3140" s="75"/>
      <c r="L3140" s="75"/>
      <c r="M3140" s="80"/>
      <c r="N3140" s="194"/>
      <c r="O3140" s="70"/>
      <c r="P3140" s="70"/>
      <c r="Q3140" s="70"/>
      <c r="R3140" s="70"/>
      <c r="S3140" s="70"/>
      <c r="T3140" s="70"/>
      <c r="U3140" s="70"/>
      <c r="V3140" s="71"/>
      <c r="W3140" s="71"/>
      <c r="X3140" s="71"/>
      <c r="Y3140" s="70"/>
      <c r="Z3140" s="70"/>
    </row>
    <row r="3141" spans="1:26" x14ac:dyDescent="0.3">
      <c r="A3141" s="65"/>
      <c r="B3141" s="72"/>
      <c r="C3141" s="73"/>
      <c r="D3141" s="74"/>
      <c r="E3141" s="74"/>
      <c r="F3141" s="74"/>
      <c r="G3141" s="75"/>
      <c r="H3141" s="75"/>
      <c r="I3141" s="75"/>
      <c r="J3141" s="75"/>
      <c r="K3141" s="75"/>
      <c r="L3141" s="75"/>
      <c r="M3141" s="80"/>
      <c r="N3141" s="194"/>
      <c r="O3141" s="70"/>
      <c r="P3141" s="70"/>
      <c r="Q3141" s="70"/>
      <c r="R3141" s="70"/>
      <c r="S3141" s="70"/>
      <c r="T3141" s="70"/>
      <c r="U3141" s="70"/>
      <c r="V3141" s="71"/>
      <c r="W3141" s="71"/>
      <c r="X3141" s="71"/>
      <c r="Y3141" s="70"/>
      <c r="Z3141" s="70"/>
    </row>
    <row r="3142" spans="1:26" x14ac:dyDescent="0.3">
      <c r="A3142" s="65"/>
      <c r="B3142" s="72"/>
      <c r="C3142" s="73"/>
      <c r="D3142" s="74"/>
      <c r="E3142" s="74"/>
      <c r="F3142" s="74"/>
      <c r="G3142" s="75"/>
      <c r="H3142" s="75"/>
      <c r="I3142" s="75"/>
      <c r="J3142" s="75"/>
      <c r="K3142" s="75"/>
      <c r="L3142" s="75"/>
      <c r="M3142" s="80"/>
      <c r="N3142" s="194"/>
      <c r="O3142" s="70"/>
      <c r="P3142" s="70"/>
      <c r="Q3142" s="70"/>
      <c r="R3142" s="70"/>
      <c r="S3142" s="70"/>
      <c r="T3142" s="70"/>
      <c r="U3142" s="70"/>
      <c r="V3142" s="71"/>
      <c r="W3142" s="71"/>
      <c r="X3142" s="71"/>
      <c r="Y3142" s="70"/>
      <c r="Z3142" s="70"/>
    </row>
    <row r="3143" spans="1:26" x14ac:dyDescent="0.3">
      <c r="A3143" s="65"/>
      <c r="B3143" s="72"/>
      <c r="C3143" s="73"/>
      <c r="D3143" s="74"/>
      <c r="E3143" s="74"/>
      <c r="F3143" s="74"/>
      <c r="G3143" s="75"/>
      <c r="H3143" s="75"/>
      <c r="I3143" s="75"/>
      <c r="J3143" s="75"/>
      <c r="K3143" s="75"/>
      <c r="L3143" s="75"/>
      <c r="M3143" s="80"/>
      <c r="N3143" s="194"/>
      <c r="O3143" s="70"/>
      <c r="P3143" s="70"/>
      <c r="Q3143" s="70"/>
      <c r="R3143" s="70"/>
      <c r="S3143" s="70"/>
      <c r="T3143" s="70"/>
      <c r="U3143" s="70"/>
      <c r="V3143" s="71"/>
      <c r="W3143" s="71"/>
      <c r="X3143" s="71"/>
      <c r="Y3143" s="70"/>
      <c r="Z3143" s="70"/>
    </row>
    <row r="3144" spans="1:26" x14ac:dyDescent="0.3">
      <c r="A3144" s="65"/>
      <c r="B3144" s="72"/>
      <c r="C3144" s="73"/>
      <c r="D3144" s="74"/>
      <c r="E3144" s="74"/>
      <c r="F3144" s="74"/>
      <c r="G3144" s="75"/>
      <c r="H3144" s="75"/>
      <c r="I3144" s="75"/>
      <c r="J3144" s="75"/>
      <c r="K3144" s="75"/>
      <c r="L3144" s="75"/>
      <c r="M3144" s="80"/>
      <c r="N3144" s="194"/>
      <c r="O3144" s="70"/>
      <c r="P3144" s="70"/>
      <c r="Q3144" s="70"/>
      <c r="R3144" s="70"/>
      <c r="S3144" s="70"/>
      <c r="T3144" s="70"/>
      <c r="U3144" s="70"/>
      <c r="V3144" s="71"/>
      <c r="W3144" s="71"/>
      <c r="X3144" s="71"/>
      <c r="Y3144" s="70"/>
      <c r="Z3144" s="70"/>
    </row>
    <row r="3145" spans="1:26" x14ac:dyDescent="0.3">
      <c r="A3145" s="65"/>
      <c r="B3145" s="72"/>
      <c r="C3145" s="73"/>
      <c r="D3145" s="74"/>
      <c r="E3145" s="74"/>
      <c r="F3145" s="74"/>
      <c r="G3145" s="75"/>
      <c r="H3145" s="75"/>
      <c r="I3145" s="75"/>
      <c r="J3145" s="75"/>
      <c r="K3145" s="75"/>
      <c r="L3145" s="75"/>
      <c r="M3145" s="80"/>
      <c r="N3145" s="194"/>
      <c r="O3145" s="70"/>
      <c r="P3145" s="70"/>
      <c r="Q3145" s="70"/>
      <c r="R3145" s="70"/>
      <c r="S3145" s="70"/>
      <c r="T3145" s="70"/>
      <c r="U3145" s="70"/>
      <c r="V3145" s="71"/>
      <c r="W3145" s="71"/>
      <c r="X3145" s="71"/>
      <c r="Y3145" s="70"/>
      <c r="Z3145" s="70"/>
    </row>
    <row r="3146" spans="1:26" x14ac:dyDescent="0.3">
      <c r="A3146" s="65"/>
      <c r="B3146" s="72"/>
      <c r="C3146" s="73"/>
      <c r="D3146" s="74"/>
      <c r="E3146" s="74"/>
      <c r="F3146" s="74"/>
      <c r="G3146" s="75"/>
      <c r="H3146" s="75"/>
      <c r="I3146" s="75"/>
      <c r="J3146" s="75"/>
      <c r="K3146" s="75"/>
      <c r="L3146" s="75"/>
      <c r="M3146" s="80"/>
      <c r="N3146" s="194"/>
      <c r="O3146" s="70"/>
      <c r="P3146" s="70"/>
      <c r="Q3146" s="70"/>
      <c r="R3146" s="70"/>
      <c r="S3146" s="70"/>
      <c r="T3146" s="70"/>
      <c r="U3146" s="70"/>
      <c r="V3146" s="71"/>
      <c r="W3146" s="71"/>
      <c r="X3146" s="71"/>
      <c r="Y3146" s="70"/>
      <c r="Z3146" s="70"/>
    </row>
    <row r="3147" spans="1:26" x14ac:dyDescent="0.3">
      <c r="A3147" s="65"/>
      <c r="B3147" s="72"/>
      <c r="C3147" s="73"/>
      <c r="D3147" s="74"/>
      <c r="E3147" s="74"/>
      <c r="F3147" s="74"/>
      <c r="G3147" s="75"/>
      <c r="H3147" s="75"/>
      <c r="I3147" s="75"/>
      <c r="J3147" s="75"/>
      <c r="K3147" s="75"/>
      <c r="L3147" s="75"/>
      <c r="M3147" s="80"/>
      <c r="N3147" s="194"/>
      <c r="O3147" s="70"/>
      <c r="P3147" s="70"/>
      <c r="Q3147" s="70"/>
      <c r="R3147" s="70"/>
      <c r="S3147" s="70"/>
      <c r="T3147" s="70"/>
      <c r="U3147" s="70"/>
      <c r="V3147" s="71"/>
      <c r="W3147" s="71"/>
      <c r="X3147" s="71"/>
      <c r="Y3147" s="70"/>
      <c r="Z3147" s="70"/>
    </row>
    <row r="3148" spans="1:26" x14ac:dyDescent="0.3">
      <c r="A3148" s="65"/>
      <c r="B3148" s="72"/>
      <c r="C3148" s="73"/>
      <c r="D3148" s="74"/>
      <c r="E3148" s="74"/>
      <c r="F3148" s="74"/>
      <c r="G3148" s="75"/>
      <c r="H3148" s="75"/>
      <c r="I3148" s="75"/>
      <c r="J3148" s="75"/>
      <c r="K3148" s="75"/>
      <c r="L3148" s="75"/>
      <c r="M3148" s="80"/>
      <c r="N3148" s="194"/>
      <c r="O3148" s="70"/>
      <c r="P3148" s="70"/>
      <c r="Q3148" s="70"/>
      <c r="R3148" s="70"/>
      <c r="S3148" s="70"/>
      <c r="T3148" s="70"/>
      <c r="U3148" s="70"/>
      <c r="V3148" s="71"/>
      <c r="W3148" s="71"/>
      <c r="X3148" s="71"/>
      <c r="Y3148" s="70"/>
      <c r="Z3148" s="70"/>
    </row>
    <row r="3149" spans="1:26" x14ac:dyDescent="0.3">
      <c r="A3149" s="65"/>
      <c r="B3149" s="72"/>
      <c r="C3149" s="73"/>
      <c r="D3149" s="74"/>
      <c r="E3149" s="74"/>
      <c r="F3149" s="74"/>
      <c r="G3149" s="75"/>
      <c r="H3149" s="75"/>
      <c r="I3149" s="75"/>
      <c r="J3149" s="75"/>
      <c r="K3149" s="75"/>
      <c r="L3149" s="75"/>
      <c r="M3149" s="80"/>
      <c r="N3149" s="194"/>
      <c r="O3149" s="70"/>
      <c r="P3149" s="70"/>
      <c r="Q3149" s="70"/>
      <c r="R3149" s="70"/>
      <c r="S3149" s="70"/>
      <c r="T3149" s="70"/>
      <c r="U3149" s="70"/>
      <c r="V3149" s="71"/>
      <c r="W3149" s="71"/>
      <c r="X3149" s="71"/>
      <c r="Y3149" s="70"/>
      <c r="Z3149" s="70"/>
    </row>
    <row r="3150" spans="1:26" x14ac:dyDescent="0.3">
      <c r="A3150" s="65"/>
      <c r="B3150" s="72"/>
      <c r="C3150" s="73"/>
      <c r="D3150" s="74"/>
      <c r="E3150" s="74"/>
      <c r="F3150" s="74"/>
      <c r="G3150" s="75"/>
      <c r="H3150" s="75"/>
      <c r="I3150" s="75"/>
      <c r="J3150" s="75"/>
      <c r="K3150" s="75"/>
      <c r="L3150" s="75"/>
      <c r="M3150" s="80"/>
      <c r="N3150" s="194"/>
      <c r="O3150" s="70"/>
      <c r="P3150" s="70"/>
      <c r="Q3150" s="70"/>
      <c r="R3150" s="70"/>
      <c r="S3150" s="70"/>
      <c r="T3150" s="70"/>
      <c r="U3150" s="70"/>
      <c r="V3150" s="71"/>
      <c r="W3150" s="71"/>
      <c r="X3150" s="71"/>
      <c r="Y3150" s="70"/>
      <c r="Z3150" s="70"/>
    </row>
    <row r="3151" spans="1:26" x14ac:dyDescent="0.3">
      <c r="A3151" s="65"/>
      <c r="B3151" s="72"/>
      <c r="C3151" s="73"/>
      <c r="D3151" s="74"/>
      <c r="E3151" s="74"/>
      <c r="F3151" s="74"/>
      <c r="G3151" s="75"/>
      <c r="H3151" s="75"/>
      <c r="I3151" s="75"/>
      <c r="J3151" s="75"/>
      <c r="K3151" s="75"/>
      <c r="L3151" s="75"/>
      <c r="M3151" s="80"/>
      <c r="N3151" s="194"/>
      <c r="O3151" s="70"/>
      <c r="P3151" s="70"/>
      <c r="Q3151" s="70"/>
      <c r="R3151" s="70"/>
      <c r="S3151" s="70"/>
      <c r="T3151" s="70"/>
      <c r="U3151" s="70"/>
      <c r="V3151" s="71"/>
      <c r="W3151" s="71"/>
      <c r="X3151" s="71"/>
      <c r="Y3151" s="70"/>
      <c r="Z3151" s="70"/>
    </row>
    <row r="3152" spans="1:26" x14ac:dyDescent="0.3">
      <c r="A3152" s="65"/>
      <c r="B3152" s="72"/>
      <c r="C3152" s="73"/>
      <c r="D3152" s="74"/>
      <c r="E3152" s="74"/>
      <c r="F3152" s="74"/>
      <c r="G3152" s="75"/>
      <c r="H3152" s="75"/>
      <c r="I3152" s="75"/>
      <c r="J3152" s="75"/>
      <c r="K3152" s="75"/>
      <c r="L3152" s="75"/>
      <c r="M3152" s="80"/>
      <c r="N3152" s="194"/>
      <c r="O3152" s="70"/>
      <c r="P3152" s="70"/>
      <c r="Q3152" s="70"/>
      <c r="R3152" s="70"/>
      <c r="S3152" s="70"/>
      <c r="T3152" s="70"/>
      <c r="U3152" s="70"/>
      <c r="V3152" s="71"/>
      <c r="W3152" s="71"/>
      <c r="X3152" s="71"/>
      <c r="Y3152" s="70"/>
      <c r="Z3152" s="70"/>
    </row>
    <row r="3153" spans="1:26" x14ac:dyDescent="0.3">
      <c r="A3153" s="65"/>
      <c r="B3153" s="72"/>
      <c r="C3153" s="73"/>
      <c r="D3153" s="74"/>
      <c r="E3153" s="74"/>
      <c r="F3153" s="74"/>
      <c r="G3153" s="75"/>
      <c r="H3153" s="75"/>
      <c r="I3153" s="75"/>
      <c r="J3153" s="75"/>
      <c r="K3153" s="75"/>
      <c r="L3153" s="75"/>
      <c r="M3153" s="80"/>
      <c r="N3153" s="194"/>
      <c r="O3153" s="70"/>
      <c r="P3153" s="70"/>
      <c r="Q3153" s="70"/>
      <c r="R3153" s="70"/>
      <c r="S3153" s="70"/>
      <c r="T3153" s="70"/>
      <c r="U3153" s="70"/>
      <c r="V3153" s="71"/>
      <c r="W3153" s="71"/>
      <c r="X3153" s="71"/>
      <c r="Y3153" s="70"/>
      <c r="Z3153" s="70"/>
    </row>
    <row r="3154" spans="1:26" x14ac:dyDescent="0.3">
      <c r="A3154" s="65"/>
      <c r="B3154" s="72"/>
      <c r="C3154" s="73"/>
      <c r="D3154" s="74"/>
      <c r="E3154" s="74"/>
      <c r="F3154" s="74"/>
      <c r="G3154" s="75"/>
      <c r="H3154" s="75"/>
      <c r="I3154" s="75"/>
      <c r="J3154" s="75"/>
      <c r="K3154" s="75"/>
      <c r="L3154" s="75"/>
      <c r="M3154" s="80"/>
      <c r="N3154" s="194"/>
      <c r="O3154" s="70"/>
      <c r="P3154" s="70"/>
      <c r="Q3154" s="70"/>
      <c r="R3154" s="70"/>
      <c r="S3154" s="70"/>
      <c r="T3154" s="70"/>
      <c r="U3154" s="70"/>
      <c r="V3154" s="71"/>
      <c r="W3154" s="71"/>
      <c r="X3154" s="71"/>
      <c r="Y3154" s="70"/>
      <c r="Z3154" s="70"/>
    </row>
    <row r="3155" spans="1:26" x14ac:dyDescent="0.3">
      <c r="A3155" s="65"/>
      <c r="B3155" s="65"/>
      <c r="C3155" s="65"/>
      <c r="D3155" s="65"/>
      <c r="E3155" s="65"/>
      <c r="F3155" s="65"/>
      <c r="G3155" s="65"/>
      <c r="H3155" s="65"/>
      <c r="I3155" s="65"/>
      <c r="J3155" s="65"/>
      <c r="K3155" s="65"/>
      <c r="L3155" s="65"/>
      <c r="M3155" s="99"/>
      <c r="N3155" s="66"/>
      <c r="O3155" s="99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</row>
    <row r="3156" spans="1:26" x14ac:dyDescent="0.3">
      <c r="A3156" s="65"/>
      <c r="B3156" s="68"/>
      <c r="C3156" s="68"/>
      <c r="D3156" s="68"/>
      <c r="E3156" s="68"/>
      <c r="F3156" s="68"/>
      <c r="G3156" s="68"/>
      <c r="H3156" s="68"/>
      <c r="I3156" s="68"/>
      <c r="J3156" s="68"/>
      <c r="K3156" s="68"/>
      <c r="L3156" s="68"/>
      <c r="M3156" s="87"/>
      <c r="N3156" s="68"/>
      <c r="O3156" s="87"/>
      <c r="P3156" s="68"/>
      <c r="Q3156" s="68"/>
      <c r="R3156" s="68"/>
      <c r="S3156" s="68"/>
      <c r="T3156" s="68"/>
      <c r="U3156" s="68"/>
      <c r="V3156" s="68"/>
      <c r="W3156" s="68"/>
      <c r="X3156" s="68"/>
      <c r="Y3156" s="68"/>
      <c r="Z3156" s="68"/>
    </row>
    <row r="3157" spans="1:26" x14ac:dyDescent="0.3">
      <c r="A3157" s="65"/>
      <c r="B3157" s="77"/>
      <c r="C3157" s="77"/>
      <c r="D3157" s="78"/>
      <c r="E3157" s="78"/>
      <c r="F3157" s="78"/>
      <c r="G3157" s="79"/>
      <c r="H3157" s="79"/>
      <c r="I3157" s="79"/>
      <c r="J3157" s="79"/>
      <c r="K3157" s="79"/>
      <c r="L3157" s="79"/>
      <c r="M3157" s="80"/>
      <c r="N3157" s="68"/>
      <c r="O3157" s="80"/>
      <c r="P3157" s="79"/>
      <c r="Q3157" s="79"/>
      <c r="R3157" s="79"/>
      <c r="S3157" s="79"/>
      <c r="T3157" s="79"/>
      <c r="U3157" s="79"/>
      <c r="V3157" s="78"/>
      <c r="W3157" s="78"/>
      <c r="X3157" s="78"/>
      <c r="Y3157" s="77"/>
      <c r="Z3157" s="77"/>
    </row>
    <row r="3158" spans="1:26" x14ac:dyDescent="0.3">
      <c r="A3158" s="65"/>
      <c r="B3158" s="72"/>
      <c r="C3158" s="72"/>
      <c r="D3158" s="78"/>
      <c r="E3158" s="78"/>
      <c r="F3158" s="78"/>
      <c r="G3158" s="80"/>
      <c r="H3158" s="80"/>
      <c r="I3158" s="80"/>
      <c r="J3158" s="80"/>
      <c r="K3158" s="80"/>
      <c r="L3158" s="80"/>
      <c r="M3158" s="80"/>
      <c r="N3158" s="81"/>
      <c r="O3158" s="80"/>
      <c r="P3158" s="80"/>
      <c r="Q3158" s="80"/>
      <c r="R3158" s="80"/>
      <c r="S3158" s="80"/>
      <c r="T3158" s="80"/>
      <c r="U3158" s="80"/>
      <c r="V3158" s="78"/>
      <c r="W3158" s="78"/>
      <c r="X3158" s="78"/>
      <c r="Y3158" s="72"/>
      <c r="Z3158" s="72"/>
    </row>
    <row r="3160" spans="1:26" x14ac:dyDescent="0.3">
      <c r="A3160" s="65"/>
      <c r="B3160" s="223"/>
      <c r="C3160" s="224"/>
      <c r="D3160" s="65"/>
      <c r="E3160" s="65"/>
      <c r="F3160" s="223"/>
      <c r="G3160" s="224"/>
      <c r="H3160" s="65"/>
      <c r="I3160" s="65"/>
      <c r="J3160" s="223"/>
      <c r="K3160" s="224"/>
      <c r="L3160" s="65"/>
      <c r="M3160" s="233"/>
      <c r="N3160" s="233"/>
      <c r="O3160" s="233"/>
      <c r="P3160" s="65"/>
      <c r="Q3160" s="223"/>
      <c r="R3160" s="224"/>
      <c r="S3160" s="65"/>
      <c r="T3160" s="65"/>
      <c r="U3160" s="223"/>
      <c r="V3160" s="224"/>
      <c r="W3160" s="65"/>
      <c r="X3160" s="65"/>
      <c r="Y3160" s="223"/>
      <c r="Z3160" s="224"/>
    </row>
    <row r="3161" spans="1:26" x14ac:dyDescent="0.3">
      <c r="A3161" s="65"/>
      <c r="B3161" s="225"/>
      <c r="C3161" s="226"/>
      <c r="D3161" s="65"/>
      <c r="E3161" s="65"/>
      <c r="F3161" s="227"/>
      <c r="G3161" s="226"/>
      <c r="H3161" s="65"/>
      <c r="I3161" s="65"/>
      <c r="J3161" s="228"/>
      <c r="K3161" s="229"/>
      <c r="L3161" s="65"/>
      <c r="M3161" s="225"/>
      <c r="N3161" s="230"/>
      <c r="O3161" s="226"/>
      <c r="P3161" s="65"/>
      <c r="Q3161" s="231"/>
      <c r="R3161" s="232"/>
      <c r="S3161" s="76"/>
      <c r="T3161" s="65"/>
      <c r="U3161" s="225"/>
      <c r="V3161" s="226"/>
      <c r="W3161" s="65"/>
      <c r="X3161" s="65"/>
      <c r="Y3161" s="225"/>
      <c r="Z3161" s="226"/>
    </row>
    <row r="3162" spans="1:26" x14ac:dyDescent="0.3">
      <c r="A3162" s="65"/>
      <c r="B3162" s="65"/>
      <c r="C3162" s="65"/>
      <c r="D3162" s="65"/>
      <c r="E3162" s="65"/>
      <c r="F3162" s="65"/>
      <c r="G3162" s="65"/>
      <c r="H3162" s="65"/>
      <c r="I3162" s="65"/>
      <c r="J3162" s="65"/>
      <c r="K3162" s="65"/>
      <c r="L3162" s="65"/>
      <c r="M3162" s="99"/>
      <c r="N3162" s="66"/>
      <c r="O3162" s="99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</row>
    <row r="3163" spans="1:26" x14ac:dyDescent="0.3">
      <c r="A3163" s="65"/>
      <c r="B3163" s="65"/>
      <c r="C3163" s="65"/>
      <c r="D3163" s="65"/>
      <c r="E3163" s="65"/>
      <c r="F3163" s="65"/>
      <c r="G3163" s="65"/>
      <c r="H3163" s="65"/>
      <c r="I3163" s="65"/>
      <c r="J3163" s="65"/>
      <c r="K3163" s="65"/>
      <c r="L3163" s="65"/>
      <c r="M3163" s="99"/>
      <c r="N3163" s="66"/>
      <c r="O3163" s="99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</row>
    <row r="3164" spans="1:26" x14ac:dyDescent="0.3">
      <c r="A3164" s="65"/>
      <c r="B3164" s="68"/>
      <c r="C3164" s="68"/>
      <c r="D3164" s="68"/>
      <c r="E3164" s="68"/>
      <c r="F3164" s="68"/>
      <c r="G3164" s="68"/>
      <c r="H3164" s="68"/>
      <c r="I3164" s="68"/>
      <c r="J3164" s="68"/>
      <c r="K3164" s="68"/>
      <c r="L3164" s="68"/>
      <c r="M3164" s="87"/>
      <c r="N3164" s="68"/>
      <c r="O3164" s="87"/>
      <c r="P3164" s="68"/>
      <c r="Q3164" s="68"/>
      <c r="R3164" s="68"/>
      <c r="S3164" s="68"/>
      <c r="T3164" s="68"/>
      <c r="U3164" s="68"/>
      <c r="V3164" s="68"/>
      <c r="W3164" s="68"/>
      <c r="X3164" s="68"/>
      <c r="Y3164" s="68"/>
      <c r="Z3164" s="68"/>
    </row>
    <row r="3165" spans="1:26" x14ac:dyDescent="0.3">
      <c r="A3165" s="65"/>
      <c r="B3165" s="70"/>
      <c r="C3165" s="70"/>
      <c r="D3165" s="71"/>
      <c r="E3165" s="71"/>
      <c r="F3165" s="71"/>
      <c r="G3165" s="70"/>
      <c r="H3165" s="70"/>
      <c r="I3165" s="70"/>
      <c r="J3165" s="70"/>
      <c r="K3165" s="70"/>
      <c r="L3165" s="70"/>
      <c r="M3165" s="70"/>
      <c r="N3165" s="194"/>
      <c r="O3165" s="80"/>
      <c r="P3165" s="75"/>
      <c r="Q3165" s="75"/>
      <c r="R3165" s="75"/>
      <c r="S3165" s="75"/>
      <c r="T3165" s="75"/>
      <c r="U3165" s="75"/>
      <c r="V3165" s="74"/>
      <c r="W3165" s="74"/>
      <c r="X3165" s="74"/>
      <c r="Y3165" s="73"/>
      <c r="Z3165" s="72"/>
    </row>
    <row r="3166" spans="1:26" x14ac:dyDescent="0.3">
      <c r="A3166" s="65"/>
      <c r="B3166" s="70"/>
      <c r="C3166" s="70"/>
      <c r="D3166" s="71"/>
      <c r="E3166" s="71"/>
      <c r="F3166" s="71"/>
      <c r="G3166" s="70"/>
      <c r="H3166" s="70"/>
      <c r="I3166" s="70"/>
      <c r="J3166" s="70"/>
      <c r="K3166" s="70"/>
      <c r="L3166" s="70"/>
      <c r="M3166" s="70"/>
      <c r="N3166" s="194"/>
      <c r="O3166" s="80"/>
      <c r="P3166" s="75"/>
      <c r="Q3166" s="75"/>
      <c r="R3166" s="75"/>
      <c r="S3166" s="75"/>
      <c r="T3166" s="75"/>
      <c r="U3166" s="75"/>
      <c r="V3166" s="74"/>
      <c r="W3166" s="74"/>
      <c r="X3166" s="74"/>
      <c r="Y3166" s="73"/>
      <c r="Z3166" s="72"/>
    </row>
    <row r="3167" spans="1:26" x14ac:dyDescent="0.3">
      <c r="A3167" s="65"/>
      <c r="B3167" s="70"/>
      <c r="C3167" s="70"/>
      <c r="D3167" s="71"/>
      <c r="E3167" s="71"/>
      <c r="F3167" s="71"/>
      <c r="G3167" s="70"/>
      <c r="H3167" s="70"/>
      <c r="I3167" s="70"/>
      <c r="J3167" s="70"/>
      <c r="K3167" s="70"/>
      <c r="L3167" s="70"/>
      <c r="M3167" s="70"/>
      <c r="N3167" s="194"/>
      <c r="O3167" s="80"/>
      <c r="P3167" s="75"/>
      <c r="Q3167" s="75"/>
      <c r="R3167" s="75"/>
      <c r="S3167" s="75"/>
      <c r="T3167" s="75"/>
      <c r="U3167" s="75"/>
      <c r="V3167" s="74"/>
      <c r="W3167" s="74"/>
      <c r="X3167" s="74"/>
      <c r="Y3167" s="73"/>
      <c r="Z3167" s="72"/>
    </row>
    <row r="3168" spans="1:26" x14ac:dyDescent="0.3">
      <c r="A3168" s="65"/>
      <c r="B3168" s="70"/>
      <c r="C3168" s="70"/>
      <c r="D3168" s="71"/>
      <c r="E3168" s="71"/>
      <c r="F3168" s="71"/>
      <c r="G3168" s="70"/>
      <c r="H3168" s="70"/>
      <c r="I3168" s="70"/>
      <c r="J3168" s="70"/>
      <c r="K3168" s="70"/>
      <c r="L3168" s="70"/>
      <c r="M3168" s="70"/>
      <c r="N3168" s="194"/>
      <c r="O3168" s="80"/>
      <c r="P3168" s="75"/>
      <c r="Q3168" s="75"/>
      <c r="R3168" s="75"/>
      <c r="S3168" s="75"/>
      <c r="T3168" s="75"/>
      <c r="U3168" s="75"/>
      <c r="V3168" s="74"/>
      <c r="W3168" s="74"/>
      <c r="X3168" s="74"/>
      <c r="Y3168" s="73"/>
      <c r="Z3168" s="72"/>
    </row>
    <row r="3169" spans="1:26" x14ac:dyDescent="0.3">
      <c r="A3169" s="65"/>
      <c r="B3169" s="70"/>
      <c r="C3169" s="70"/>
      <c r="D3169" s="71"/>
      <c r="E3169" s="71"/>
      <c r="F3169" s="71"/>
      <c r="G3169" s="70"/>
      <c r="H3169" s="70"/>
      <c r="I3169" s="70"/>
      <c r="J3169" s="70"/>
      <c r="K3169" s="70"/>
      <c r="L3169" s="70"/>
      <c r="M3169" s="70"/>
      <c r="N3169" s="194"/>
      <c r="O3169" s="80"/>
      <c r="P3169" s="75"/>
      <c r="Q3169" s="75"/>
      <c r="R3169" s="75"/>
      <c r="S3169" s="75"/>
      <c r="T3169" s="75"/>
      <c r="U3169" s="75"/>
      <c r="V3169" s="74"/>
      <c r="W3169" s="74"/>
      <c r="X3169" s="74"/>
      <c r="Y3169" s="73"/>
      <c r="Z3169" s="72"/>
    </row>
    <row r="3170" spans="1:26" x14ac:dyDescent="0.3">
      <c r="A3170" s="65"/>
      <c r="B3170" s="70"/>
      <c r="C3170" s="70"/>
      <c r="D3170" s="71"/>
      <c r="E3170" s="71"/>
      <c r="F3170" s="71"/>
      <c r="G3170" s="70"/>
      <c r="H3170" s="70"/>
      <c r="I3170" s="70"/>
      <c r="J3170" s="70"/>
      <c r="K3170" s="70"/>
      <c r="L3170" s="70"/>
      <c r="M3170" s="70"/>
      <c r="N3170" s="194"/>
      <c r="O3170" s="80"/>
      <c r="P3170" s="75"/>
      <c r="Q3170" s="75"/>
      <c r="R3170" s="75"/>
      <c r="S3170" s="75"/>
      <c r="T3170" s="75"/>
      <c r="U3170" s="75"/>
      <c r="V3170" s="74"/>
      <c r="W3170" s="74"/>
      <c r="X3170" s="74"/>
      <c r="Y3170" s="73"/>
      <c r="Z3170" s="72"/>
    </row>
    <row r="3171" spans="1:26" x14ac:dyDescent="0.3">
      <c r="A3171" s="65"/>
      <c r="B3171" s="70"/>
      <c r="C3171" s="70"/>
      <c r="D3171" s="71"/>
      <c r="E3171" s="71"/>
      <c r="F3171" s="71"/>
      <c r="G3171" s="70"/>
      <c r="H3171" s="70"/>
      <c r="I3171" s="70"/>
      <c r="J3171" s="70"/>
      <c r="K3171" s="70"/>
      <c r="L3171" s="70"/>
      <c r="M3171" s="70"/>
      <c r="N3171" s="194"/>
      <c r="O3171" s="80"/>
      <c r="P3171" s="75"/>
      <c r="Q3171" s="75"/>
      <c r="R3171" s="75"/>
      <c r="S3171" s="75"/>
      <c r="T3171" s="75"/>
      <c r="U3171" s="75"/>
      <c r="V3171" s="74"/>
      <c r="W3171" s="74"/>
      <c r="X3171" s="74"/>
      <c r="Y3171" s="73"/>
      <c r="Z3171" s="72"/>
    </row>
    <row r="3172" spans="1:26" x14ac:dyDescent="0.3">
      <c r="A3172" s="65"/>
      <c r="B3172" s="70"/>
      <c r="C3172" s="70"/>
      <c r="D3172" s="71"/>
      <c r="E3172" s="71"/>
      <c r="F3172" s="71"/>
      <c r="G3172" s="70"/>
      <c r="H3172" s="70"/>
      <c r="I3172" s="70"/>
      <c r="J3172" s="70"/>
      <c r="K3172" s="70"/>
      <c r="L3172" s="70"/>
      <c r="M3172" s="70"/>
      <c r="N3172" s="194"/>
      <c r="O3172" s="80"/>
      <c r="P3172" s="75"/>
      <c r="Q3172" s="75"/>
      <c r="R3172" s="75"/>
      <c r="S3172" s="75"/>
      <c r="T3172" s="75"/>
      <c r="U3172" s="75"/>
      <c r="V3172" s="74"/>
      <c r="W3172" s="74"/>
      <c r="X3172" s="74"/>
      <c r="Y3172" s="73"/>
      <c r="Z3172" s="72"/>
    </row>
    <row r="3173" spans="1:26" x14ac:dyDescent="0.3">
      <c r="A3173" s="65"/>
      <c r="B3173" s="70"/>
      <c r="C3173" s="70"/>
      <c r="D3173" s="71"/>
      <c r="E3173" s="71"/>
      <c r="F3173" s="71"/>
      <c r="G3173" s="70"/>
      <c r="H3173" s="70"/>
      <c r="I3173" s="70"/>
      <c r="J3173" s="70"/>
      <c r="K3173" s="70"/>
      <c r="L3173" s="70"/>
      <c r="M3173" s="70"/>
      <c r="N3173" s="194"/>
      <c r="O3173" s="80"/>
      <c r="P3173" s="75"/>
      <c r="Q3173" s="75"/>
      <c r="R3173" s="75"/>
      <c r="S3173" s="75"/>
      <c r="T3173" s="75"/>
      <c r="U3173" s="75"/>
      <c r="V3173" s="74"/>
      <c r="W3173" s="74"/>
      <c r="X3173" s="74"/>
      <c r="Y3173" s="73"/>
      <c r="Z3173" s="72"/>
    </row>
    <row r="3174" spans="1:26" x14ac:dyDescent="0.3">
      <c r="A3174" s="65"/>
      <c r="B3174" s="70"/>
      <c r="C3174" s="70"/>
      <c r="D3174" s="71"/>
      <c r="E3174" s="71"/>
      <c r="F3174" s="71"/>
      <c r="G3174" s="70"/>
      <c r="H3174" s="70"/>
      <c r="I3174" s="70"/>
      <c r="J3174" s="70"/>
      <c r="K3174" s="70"/>
      <c r="L3174" s="70"/>
      <c r="M3174" s="70"/>
      <c r="N3174" s="194"/>
      <c r="O3174" s="80"/>
      <c r="P3174" s="75"/>
      <c r="Q3174" s="75"/>
      <c r="R3174" s="75"/>
      <c r="S3174" s="75"/>
      <c r="T3174" s="75"/>
      <c r="U3174" s="75"/>
      <c r="V3174" s="74"/>
      <c r="W3174" s="74"/>
      <c r="X3174" s="74"/>
      <c r="Y3174" s="73"/>
      <c r="Z3174" s="72"/>
    </row>
    <row r="3175" spans="1:26" x14ac:dyDescent="0.3">
      <c r="A3175" s="65"/>
      <c r="B3175" s="70"/>
      <c r="C3175" s="70"/>
      <c r="D3175" s="71"/>
      <c r="E3175" s="71"/>
      <c r="F3175" s="71"/>
      <c r="G3175" s="70"/>
      <c r="H3175" s="70"/>
      <c r="I3175" s="70"/>
      <c r="J3175" s="70"/>
      <c r="K3175" s="70"/>
      <c r="L3175" s="70"/>
      <c r="M3175" s="70"/>
      <c r="N3175" s="194"/>
      <c r="O3175" s="80"/>
      <c r="P3175" s="75"/>
      <c r="Q3175" s="75"/>
      <c r="R3175" s="75"/>
      <c r="S3175" s="75"/>
      <c r="T3175" s="75"/>
      <c r="U3175" s="75"/>
      <c r="V3175" s="74"/>
      <c r="W3175" s="74"/>
      <c r="X3175" s="74"/>
      <c r="Y3175" s="73"/>
      <c r="Z3175" s="72"/>
    </row>
    <row r="3176" spans="1:26" x14ac:dyDescent="0.3">
      <c r="A3176" s="65"/>
      <c r="B3176" s="70"/>
      <c r="C3176" s="70"/>
      <c r="D3176" s="71"/>
      <c r="E3176" s="71"/>
      <c r="F3176" s="71"/>
      <c r="G3176" s="70"/>
      <c r="H3176" s="70"/>
      <c r="I3176" s="70"/>
      <c r="J3176" s="70"/>
      <c r="K3176" s="70"/>
      <c r="L3176" s="70"/>
      <c r="M3176" s="70"/>
      <c r="N3176" s="194"/>
      <c r="O3176" s="80"/>
      <c r="P3176" s="75"/>
      <c r="Q3176" s="75"/>
      <c r="R3176" s="75"/>
      <c r="S3176" s="75"/>
      <c r="T3176" s="75"/>
      <c r="U3176" s="75"/>
      <c r="V3176" s="74"/>
      <c r="W3176" s="74"/>
      <c r="X3176" s="74"/>
      <c r="Y3176" s="73"/>
      <c r="Z3176" s="72"/>
    </row>
    <row r="3177" spans="1:26" x14ac:dyDescent="0.3">
      <c r="A3177" s="65"/>
      <c r="B3177" s="70"/>
      <c r="C3177" s="70"/>
      <c r="D3177" s="71"/>
      <c r="E3177" s="71"/>
      <c r="F3177" s="71"/>
      <c r="G3177" s="70"/>
      <c r="H3177" s="70"/>
      <c r="I3177" s="70"/>
      <c r="J3177" s="70"/>
      <c r="K3177" s="70"/>
      <c r="L3177" s="70"/>
      <c r="M3177" s="70"/>
      <c r="N3177" s="194"/>
      <c r="O3177" s="80"/>
      <c r="P3177" s="75"/>
      <c r="Q3177" s="75"/>
      <c r="R3177" s="75"/>
      <c r="S3177" s="75"/>
      <c r="T3177" s="75"/>
      <c r="U3177" s="75"/>
      <c r="V3177" s="74"/>
      <c r="W3177" s="74"/>
      <c r="X3177" s="74"/>
      <c r="Y3177" s="73"/>
      <c r="Z3177" s="72"/>
    </row>
    <row r="3178" spans="1:26" x14ac:dyDescent="0.3">
      <c r="A3178" s="65"/>
      <c r="B3178" s="70"/>
      <c r="C3178" s="70"/>
      <c r="D3178" s="71"/>
      <c r="E3178" s="71"/>
      <c r="F3178" s="71"/>
      <c r="G3178" s="70"/>
      <c r="H3178" s="70"/>
      <c r="I3178" s="70"/>
      <c r="J3178" s="70"/>
      <c r="K3178" s="70"/>
      <c r="L3178" s="70"/>
      <c r="M3178" s="70"/>
      <c r="N3178" s="194"/>
      <c r="O3178" s="80"/>
      <c r="P3178" s="75"/>
      <c r="Q3178" s="75"/>
      <c r="R3178" s="75"/>
      <c r="S3178" s="75"/>
      <c r="T3178" s="75"/>
      <c r="U3178" s="75"/>
      <c r="V3178" s="74"/>
      <c r="W3178" s="74"/>
      <c r="X3178" s="74"/>
      <c r="Y3178" s="73"/>
      <c r="Z3178" s="72"/>
    </row>
    <row r="3179" spans="1:26" x14ac:dyDescent="0.3">
      <c r="A3179" s="65"/>
      <c r="B3179" s="70"/>
      <c r="C3179" s="70"/>
      <c r="D3179" s="71"/>
      <c r="E3179" s="71"/>
      <c r="F3179" s="71"/>
      <c r="G3179" s="70"/>
      <c r="H3179" s="70"/>
      <c r="I3179" s="70"/>
      <c r="J3179" s="70"/>
      <c r="K3179" s="70"/>
      <c r="L3179" s="70"/>
      <c r="M3179" s="70"/>
      <c r="N3179" s="194"/>
      <c r="O3179" s="80"/>
      <c r="P3179" s="75"/>
      <c r="Q3179" s="75"/>
      <c r="R3179" s="75"/>
      <c r="S3179" s="75"/>
      <c r="T3179" s="75"/>
      <c r="U3179" s="75"/>
      <c r="V3179" s="74"/>
      <c r="W3179" s="74"/>
      <c r="X3179" s="74"/>
      <c r="Y3179" s="73"/>
      <c r="Z3179" s="72"/>
    </row>
    <row r="3180" spans="1:26" x14ac:dyDescent="0.3">
      <c r="A3180" s="65"/>
      <c r="B3180" s="70"/>
      <c r="C3180" s="70"/>
      <c r="D3180" s="71"/>
      <c r="E3180" s="71"/>
      <c r="F3180" s="71"/>
      <c r="G3180" s="70"/>
      <c r="H3180" s="70"/>
      <c r="I3180" s="70"/>
      <c r="J3180" s="70"/>
      <c r="K3180" s="70"/>
      <c r="L3180" s="70"/>
      <c r="M3180" s="70"/>
      <c r="N3180" s="195"/>
      <c r="O3180" s="70"/>
      <c r="P3180" s="70"/>
      <c r="Q3180" s="70"/>
      <c r="R3180" s="70"/>
      <c r="S3180" s="70"/>
      <c r="T3180" s="70"/>
      <c r="U3180" s="70"/>
      <c r="V3180" s="71"/>
      <c r="W3180" s="71"/>
      <c r="X3180" s="71"/>
      <c r="Y3180" s="70"/>
      <c r="Z3180" s="70"/>
    </row>
    <row r="3181" spans="1:26" x14ac:dyDescent="0.3">
      <c r="A3181" s="65"/>
      <c r="B3181" s="72"/>
      <c r="C3181" s="73"/>
      <c r="D3181" s="74"/>
      <c r="E3181" s="74"/>
      <c r="F3181" s="74"/>
      <c r="G3181" s="75"/>
      <c r="H3181" s="75"/>
      <c r="I3181" s="75"/>
      <c r="J3181" s="75"/>
      <c r="K3181" s="75"/>
      <c r="L3181" s="75"/>
      <c r="M3181" s="80"/>
      <c r="N3181" s="194"/>
      <c r="O3181" s="70"/>
      <c r="P3181" s="70"/>
      <c r="Q3181" s="70"/>
      <c r="R3181" s="70"/>
      <c r="S3181" s="70"/>
      <c r="T3181" s="70"/>
      <c r="U3181" s="70"/>
      <c r="V3181" s="71"/>
      <c r="W3181" s="71"/>
      <c r="X3181" s="71"/>
      <c r="Y3181" s="70"/>
      <c r="Z3181" s="70"/>
    </row>
    <row r="3182" spans="1:26" x14ac:dyDescent="0.3">
      <c r="A3182" s="65"/>
      <c r="B3182" s="72"/>
      <c r="C3182" s="73"/>
      <c r="D3182" s="74"/>
      <c r="E3182" s="74"/>
      <c r="F3182" s="74"/>
      <c r="G3182" s="75"/>
      <c r="H3182" s="75"/>
      <c r="I3182" s="75"/>
      <c r="J3182" s="75"/>
      <c r="K3182" s="75"/>
      <c r="L3182" s="75"/>
      <c r="M3182" s="80"/>
      <c r="N3182" s="194"/>
      <c r="O3182" s="70"/>
      <c r="P3182" s="70"/>
      <c r="Q3182" s="70"/>
      <c r="R3182" s="70"/>
      <c r="S3182" s="70"/>
      <c r="T3182" s="70"/>
      <c r="U3182" s="70"/>
      <c r="V3182" s="71"/>
      <c r="W3182" s="71"/>
      <c r="X3182" s="71"/>
      <c r="Y3182" s="70"/>
      <c r="Z3182" s="70"/>
    </row>
    <row r="3183" spans="1:26" x14ac:dyDescent="0.3">
      <c r="A3183" s="65"/>
      <c r="B3183" s="72"/>
      <c r="C3183" s="73"/>
      <c r="D3183" s="74"/>
      <c r="E3183" s="74"/>
      <c r="F3183" s="74"/>
      <c r="G3183" s="75"/>
      <c r="H3183" s="75"/>
      <c r="I3183" s="75"/>
      <c r="J3183" s="75"/>
      <c r="K3183" s="75"/>
      <c r="L3183" s="75"/>
      <c r="M3183" s="80"/>
      <c r="N3183" s="194"/>
      <c r="O3183" s="70"/>
      <c r="P3183" s="70"/>
      <c r="Q3183" s="70"/>
      <c r="R3183" s="70"/>
      <c r="S3183" s="70"/>
      <c r="T3183" s="70"/>
      <c r="U3183" s="70"/>
      <c r="V3183" s="71"/>
      <c r="W3183" s="71"/>
      <c r="X3183" s="71"/>
      <c r="Y3183" s="70"/>
      <c r="Z3183" s="70"/>
    </row>
    <row r="3184" spans="1:26" x14ac:dyDescent="0.3">
      <c r="A3184" s="65"/>
      <c r="B3184" s="72"/>
      <c r="C3184" s="73"/>
      <c r="D3184" s="74"/>
      <c r="E3184" s="74"/>
      <c r="F3184" s="74"/>
      <c r="G3184" s="75"/>
      <c r="H3184" s="75"/>
      <c r="I3184" s="75"/>
      <c r="J3184" s="75"/>
      <c r="K3184" s="75"/>
      <c r="L3184" s="75"/>
      <c r="M3184" s="80"/>
      <c r="N3184" s="194"/>
      <c r="O3184" s="70"/>
      <c r="P3184" s="70"/>
      <c r="Q3184" s="70"/>
      <c r="R3184" s="70"/>
      <c r="S3184" s="70"/>
      <c r="T3184" s="70"/>
      <c r="U3184" s="70"/>
      <c r="V3184" s="71"/>
      <c r="W3184" s="71"/>
      <c r="X3184" s="71"/>
      <c r="Y3184" s="70"/>
      <c r="Z3184" s="70"/>
    </row>
    <row r="3185" spans="1:26" x14ac:dyDescent="0.3">
      <c r="A3185" s="65"/>
      <c r="B3185" s="72"/>
      <c r="C3185" s="73"/>
      <c r="D3185" s="74"/>
      <c r="E3185" s="74"/>
      <c r="F3185" s="74"/>
      <c r="G3185" s="75"/>
      <c r="H3185" s="75"/>
      <c r="I3185" s="75"/>
      <c r="J3185" s="75"/>
      <c r="K3185" s="75"/>
      <c r="L3185" s="75"/>
      <c r="M3185" s="80"/>
      <c r="N3185" s="194"/>
      <c r="O3185" s="70"/>
      <c r="P3185" s="70"/>
      <c r="Q3185" s="70"/>
      <c r="R3185" s="70"/>
      <c r="S3185" s="70"/>
      <c r="T3185" s="70"/>
      <c r="U3185" s="70"/>
      <c r="V3185" s="71"/>
      <c r="W3185" s="71"/>
      <c r="X3185" s="71"/>
      <c r="Y3185" s="70"/>
      <c r="Z3185" s="70"/>
    </row>
    <row r="3186" spans="1:26" x14ac:dyDescent="0.3">
      <c r="A3186" s="65"/>
      <c r="B3186" s="72"/>
      <c r="C3186" s="73"/>
      <c r="D3186" s="74"/>
      <c r="E3186" s="74"/>
      <c r="F3186" s="74"/>
      <c r="G3186" s="75"/>
      <c r="H3186" s="75"/>
      <c r="I3186" s="75"/>
      <c r="J3186" s="75"/>
      <c r="K3186" s="75"/>
      <c r="L3186" s="75"/>
      <c r="M3186" s="80"/>
      <c r="N3186" s="194"/>
      <c r="O3186" s="70"/>
      <c r="P3186" s="70"/>
      <c r="Q3186" s="70"/>
      <c r="R3186" s="70"/>
      <c r="S3186" s="70"/>
      <c r="T3186" s="70"/>
      <c r="U3186" s="70"/>
      <c r="V3186" s="71"/>
      <c r="W3186" s="71"/>
      <c r="X3186" s="71"/>
      <c r="Y3186" s="70"/>
      <c r="Z3186" s="70"/>
    </row>
    <row r="3187" spans="1:26" x14ac:dyDescent="0.3">
      <c r="A3187" s="65"/>
      <c r="B3187" s="72"/>
      <c r="C3187" s="73"/>
      <c r="D3187" s="74"/>
      <c r="E3187" s="74"/>
      <c r="F3187" s="74"/>
      <c r="G3187" s="75"/>
      <c r="H3187" s="75"/>
      <c r="I3187" s="75"/>
      <c r="J3187" s="75"/>
      <c r="K3187" s="75"/>
      <c r="L3187" s="75"/>
      <c r="M3187" s="80"/>
      <c r="N3187" s="194"/>
      <c r="O3187" s="70"/>
      <c r="P3187" s="70"/>
      <c r="Q3187" s="70"/>
      <c r="R3187" s="70"/>
      <c r="S3187" s="70"/>
      <c r="T3187" s="70"/>
      <c r="U3187" s="70"/>
      <c r="V3187" s="71"/>
      <c r="W3187" s="71"/>
      <c r="X3187" s="71"/>
      <c r="Y3187" s="70"/>
      <c r="Z3187" s="70"/>
    </row>
    <row r="3188" spans="1:26" x14ac:dyDescent="0.3">
      <c r="A3188" s="65"/>
      <c r="B3188" s="72"/>
      <c r="C3188" s="73"/>
      <c r="D3188" s="74"/>
      <c r="E3188" s="74"/>
      <c r="F3188" s="74"/>
      <c r="G3188" s="75"/>
      <c r="H3188" s="75"/>
      <c r="I3188" s="75"/>
      <c r="J3188" s="75"/>
      <c r="K3188" s="75"/>
      <c r="L3188" s="75"/>
      <c r="M3188" s="80"/>
      <c r="N3188" s="194"/>
      <c r="O3188" s="70"/>
      <c r="P3188" s="70"/>
      <c r="Q3188" s="70"/>
      <c r="R3188" s="70"/>
      <c r="S3188" s="70"/>
      <c r="T3188" s="70"/>
      <c r="U3188" s="70"/>
      <c r="V3188" s="71"/>
      <c r="W3188" s="71"/>
      <c r="X3188" s="71"/>
      <c r="Y3188" s="70"/>
      <c r="Z3188" s="70"/>
    </row>
    <row r="3189" spans="1:26" x14ac:dyDescent="0.3">
      <c r="A3189" s="65"/>
      <c r="B3189" s="72"/>
      <c r="C3189" s="73"/>
      <c r="D3189" s="74"/>
      <c r="E3189" s="74"/>
      <c r="F3189" s="74"/>
      <c r="G3189" s="75"/>
      <c r="H3189" s="75"/>
      <c r="I3189" s="75"/>
      <c r="J3189" s="75"/>
      <c r="K3189" s="75"/>
      <c r="L3189" s="75"/>
      <c r="M3189" s="80"/>
      <c r="N3189" s="194"/>
      <c r="O3189" s="70"/>
      <c r="P3189" s="70"/>
      <c r="Q3189" s="70"/>
      <c r="R3189" s="70"/>
      <c r="S3189" s="70"/>
      <c r="T3189" s="70"/>
      <c r="U3189" s="70"/>
      <c r="V3189" s="71"/>
      <c r="W3189" s="71"/>
      <c r="X3189" s="71"/>
      <c r="Y3189" s="70"/>
      <c r="Z3189" s="70"/>
    </row>
    <row r="3190" spans="1:26" x14ac:dyDescent="0.3">
      <c r="A3190" s="65"/>
      <c r="B3190" s="72"/>
      <c r="C3190" s="73"/>
      <c r="D3190" s="74"/>
      <c r="E3190" s="74"/>
      <c r="F3190" s="74"/>
      <c r="G3190" s="75"/>
      <c r="H3190" s="75"/>
      <c r="I3190" s="75"/>
      <c r="J3190" s="75"/>
      <c r="K3190" s="75"/>
      <c r="L3190" s="75"/>
      <c r="M3190" s="80"/>
      <c r="N3190" s="194"/>
      <c r="O3190" s="70"/>
      <c r="P3190" s="70"/>
      <c r="Q3190" s="70"/>
      <c r="R3190" s="70"/>
      <c r="S3190" s="70"/>
      <c r="T3190" s="70"/>
      <c r="U3190" s="70"/>
      <c r="V3190" s="71"/>
      <c r="W3190" s="71"/>
      <c r="X3190" s="71"/>
      <c r="Y3190" s="70"/>
      <c r="Z3190" s="70"/>
    </row>
    <row r="3191" spans="1:26" x14ac:dyDescent="0.3">
      <c r="A3191" s="65"/>
      <c r="B3191" s="72"/>
      <c r="C3191" s="73"/>
      <c r="D3191" s="74"/>
      <c r="E3191" s="74"/>
      <c r="F3191" s="74"/>
      <c r="G3191" s="75"/>
      <c r="H3191" s="75"/>
      <c r="I3191" s="75"/>
      <c r="J3191" s="75"/>
      <c r="K3191" s="75"/>
      <c r="L3191" s="75"/>
      <c r="M3191" s="80"/>
      <c r="N3191" s="194"/>
      <c r="O3191" s="70"/>
      <c r="P3191" s="70"/>
      <c r="Q3191" s="70"/>
      <c r="R3191" s="70"/>
      <c r="S3191" s="70"/>
      <c r="T3191" s="70"/>
      <c r="U3191" s="70"/>
      <c r="V3191" s="71"/>
      <c r="W3191" s="71"/>
      <c r="X3191" s="71"/>
      <c r="Y3191" s="70"/>
      <c r="Z3191" s="70"/>
    </row>
    <row r="3192" spans="1:26" x14ac:dyDescent="0.3">
      <c r="A3192" s="65"/>
      <c r="B3192" s="72"/>
      <c r="C3192" s="73"/>
      <c r="D3192" s="74"/>
      <c r="E3192" s="74"/>
      <c r="F3192" s="74"/>
      <c r="G3192" s="75"/>
      <c r="H3192" s="75"/>
      <c r="I3192" s="75"/>
      <c r="J3192" s="75"/>
      <c r="K3192" s="75"/>
      <c r="L3192" s="75"/>
      <c r="M3192" s="80"/>
      <c r="N3192" s="194"/>
      <c r="O3192" s="70"/>
      <c r="P3192" s="70"/>
      <c r="Q3192" s="70"/>
      <c r="R3192" s="70"/>
      <c r="S3192" s="70"/>
      <c r="T3192" s="70"/>
      <c r="U3192" s="70"/>
      <c r="V3192" s="71"/>
      <c r="W3192" s="71"/>
      <c r="X3192" s="71"/>
      <c r="Y3192" s="70"/>
      <c r="Z3192" s="70"/>
    </row>
    <row r="3193" spans="1:26" x14ac:dyDescent="0.3">
      <c r="A3193" s="65"/>
      <c r="B3193" s="72"/>
      <c r="C3193" s="73"/>
      <c r="D3193" s="74"/>
      <c r="E3193" s="74"/>
      <c r="F3193" s="74"/>
      <c r="G3193" s="75"/>
      <c r="H3193" s="75"/>
      <c r="I3193" s="75"/>
      <c r="J3193" s="75"/>
      <c r="K3193" s="75"/>
      <c r="L3193" s="75"/>
      <c r="M3193" s="80"/>
      <c r="N3193" s="194"/>
      <c r="O3193" s="70"/>
      <c r="P3193" s="70"/>
      <c r="Q3193" s="70"/>
      <c r="R3193" s="70"/>
      <c r="S3193" s="70"/>
      <c r="T3193" s="70"/>
      <c r="U3193" s="70"/>
      <c r="V3193" s="71"/>
      <c r="W3193" s="71"/>
      <c r="X3193" s="71"/>
      <c r="Y3193" s="70"/>
      <c r="Z3193" s="70"/>
    </row>
    <row r="3194" spans="1:26" x14ac:dyDescent="0.3">
      <c r="A3194" s="65"/>
      <c r="B3194" s="72"/>
      <c r="C3194" s="73"/>
      <c r="D3194" s="74"/>
      <c r="E3194" s="74"/>
      <c r="F3194" s="74"/>
      <c r="G3194" s="75"/>
      <c r="H3194" s="75"/>
      <c r="I3194" s="75"/>
      <c r="J3194" s="75"/>
      <c r="K3194" s="75"/>
      <c r="L3194" s="75"/>
      <c r="M3194" s="80"/>
      <c r="N3194" s="194"/>
      <c r="O3194" s="70"/>
      <c r="P3194" s="70"/>
      <c r="Q3194" s="70"/>
      <c r="R3194" s="70"/>
      <c r="S3194" s="70"/>
      <c r="T3194" s="70"/>
      <c r="U3194" s="70"/>
      <c r="V3194" s="71"/>
      <c r="W3194" s="71"/>
      <c r="X3194" s="71"/>
      <c r="Y3194" s="70"/>
      <c r="Z3194" s="70"/>
    </row>
    <row r="3195" spans="1:26" x14ac:dyDescent="0.3">
      <c r="A3195" s="65"/>
      <c r="B3195" s="72"/>
      <c r="C3195" s="73"/>
      <c r="D3195" s="74"/>
      <c r="E3195" s="74"/>
      <c r="F3195" s="74"/>
      <c r="G3195" s="75"/>
      <c r="H3195" s="75"/>
      <c r="I3195" s="75"/>
      <c r="J3195" s="75"/>
      <c r="K3195" s="75"/>
      <c r="L3195" s="75"/>
      <c r="M3195" s="80"/>
      <c r="N3195" s="194"/>
      <c r="O3195" s="70"/>
      <c r="P3195" s="70"/>
      <c r="Q3195" s="70"/>
      <c r="R3195" s="70"/>
      <c r="S3195" s="70"/>
      <c r="T3195" s="70"/>
      <c r="U3195" s="70"/>
      <c r="V3195" s="71"/>
      <c r="W3195" s="71"/>
      <c r="X3195" s="71"/>
      <c r="Y3195" s="70"/>
      <c r="Z3195" s="70"/>
    </row>
    <row r="3196" spans="1:26" x14ac:dyDescent="0.3">
      <c r="A3196" s="65"/>
      <c r="B3196" s="65"/>
      <c r="C3196" s="65"/>
      <c r="D3196" s="65"/>
      <c r="E3196" s="65"/>
      <c r="F3196" s="65"/>
      <c r="G3196" s="65"/>
      <c r="H3196" s="65"/>
      <c r="I3196" s="65"/>
      <c r="J3196" s="65"/>
      <c r="K3196" s="65"/>
      <c r="L3196" s="65"/>
      <c r="M3196" s="99"/>
      <c r="N3196" s="66"/>
      <c r="O3196" s="99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</row>
    <row r="3197" spans="1:26" x14ac:dyDescent="0.3">
      <c r="A3197" s="65"/>
      <c r="B3197" s="68"/>
      <c r="C3197" s="68"/>
      <c r="D3197" s="68"/>
      <c r="E3197" s="68"/>
      <c r="F3197" s="68"/>
      <c r="G3197" s="68"/>
      <c r="H3197" s="68"/>
      <c r="I3197" s="68"/>
      <c r="J3197" s="68"/>
      <c r="K3197" s="68"/>
      <c r="L3197" s="68"/>
      <c r="M3197" s="87"/>
      <c r="N3197" s="68"/>
      <c r="O3197" s="87"/>
      <c r="P3197" s="68"/>
      <c r="Q3197" s="68"/>
      <c r="R3197" s="68"/>
      <c r="S3197" s="68"/>
      <c r="T3197" s="68"/>
      <c r="U3197" s="68"/>
      <c r="V3197" s="68"/>
      <c r="W3197" s="68"/>
      <c r="X3197" s="68"/>
      <c r="Y3197" s="68"/>
      <c r="Z3197" s="68"/>
    </row>
    <row r="3198" spans="1:26" x14ac:dyDescent="0.3">
      <c r="A3198" s="65"/>
      <c r="B3198" s="77"/>
      <c r="C3198" s="77"/>
      <c r="D3198" s="78"/>
      <c r="E3198" s="78"/>
      <c r="F3198" s="78"/>
      <c r="G3198" s="79"/>
      <c r="H3198" s="79"/>
      <c r="I3198" s="79"/>
      <c r="J3198" s="79"/>
      <c r="K3198" s="79"/>
      <c r="L3198" s="79"/>
      <c r="M3198" s="80"/>
      <c r="N3198" s="68"/>
      <c r="O3198" s="80"/>
      <c r="P3198" s="79"/>
      <c r="Q3198" s="79"/>
      <c r="R3198" s="79"/>
      <c r="S3198" s="79"/>
      <c r="T3198" s="79"/>
      <c r="U3198" s="79"/>
      <c r="V3198" s="78"/>
      <c r="W3198" s="78"/>
      <c r="X3198" s="78"/>
      <c r="Y3198" s="77"/>
      <c r="Z3198" s="77"/>
    </row>
    <row r="3199" spans="1:26" x14ac:dyDescent="0.3">
      <c r="A3199" s="65"/>
      <c r="B3199" s="72"/>
      <c r="C3199" s="72"/>
      <c r="D3199" s="78"/>
      <c r="E3199" s="78"/>
      <c r="F3199" s="78"/>
      <c r="G3199" s="80"/>
      <c r="H3199" s="80"/>
      <c r="I3199" s="80"/>
      <c r="J3199" s="80"/>
      <c r="K3199" s="80"/>
      <c r="L3199" s="80"/>
      <c r="M3199" s="80"/>
      <c r="N3199" s="81"/>
      <c r="O3199" s="80"/>
      <c r="P3199" s="80"/>
      <c r="Q3199" s="80"/>
      <c r="R3199" s="80"/>
      <c r="S3199" s="80"/>
      <c r="T3199" s="80"/>
      <c r="U3199" s="80"/>
      <c r="V3199" s="78"/>
      <c r="W3199" s="78"/>
      <c r="X3199" s="78"/>
      <c r="Y3199" s="72"/>
      <c r="Z3199" s="72"/>
    </row>
    <row r="3201" spans="1:26" x14ac:dyDescent="0.3">
      <c r="A3201" s="65"/>
      <c r="B3201" s="223"/>
      <c r="C3201" s="224"/>
      <c r="D3201" s="65"/>
      <c r="E3201" s="65"/>
      <c r="F3201" s="223"/>
      <c r="G3201" s="224"/>
      <c r="H3201" s="65"/>
      <c r="I3201" s="65"/>
      <c r="J3201" s="223"/>
      <c r="K3201" s="224"/>
      <c r="L3201" s="65"/>
      <c r="M3201" s="233"/>
      <c r="N3201" s="233"/>
      <c r="O3201" s="233"/>
      <c r="P3201" s="65"/>
      <c r="Q3201" s="223"/>
      <c r="R3201" s="224"/>
      <c r="S3201" s="65"/>
      <c r="T3201" s="65"/>
      <c r="U3201" s="223"/>
      <c r="V3201" s="224"/>
      <c r="W3201" s="65"/>
      <c r="X3201" s="65"/>
      <c r="Y3201" s="223"/>
      <c r="Z3201" s="224"/>
    </row>
    <row r="3202" spans="1:26" x14ac:dyDescent="0.3">
      <c r="A3202" s="65"/>
      <c r="B3202" s="225"/>
      <c r="C3202" s="226"/>
      <c r="D3202" s="65"/>
      <c r="E3202" s="65"/>
      <c r="F3202" s="227"/>
      <c r="G3202" s="226"/>
      <c r="H3202" s="65"/>
      <c r="I3202" s="65"/>
      <c r="J3202" s="228"/>
      <c r="K3202" s="229"/>
      <c r="L3202" s="65"/>
      <c r="M3202" s="225"/>
      <c r="N3202" s="230"/>
      <c r="O3202" s="226"/>
      <c r="P3202" s="65"/>
      <c r="Q3202" s="231"/>
      <c r="R3202" s="232"/>
      <c r="S3202" s="76"/>
      <c r="T3202" s="65"/>
      <c r="U3202" s="225"/>
      <c r="V3202" s="226"/>
      <c r="W3202" s="65"/>
      <c r="X3202" s="65"/>
      <c r="Y3202" s="225"/>
      <c r="Z3202" s="226"/>
    </row>
    <row r="3203" spans="1:26" x14ac:dyDescent="0.3">
      <c r="A3203" s="65"/>
      <c r="B3203" s="65"/>
      <c r="C3203" s="65"/>
      <c r="D3203" s="65"/>
      <c r="E3203" s="65"/>
      <c r="F3203" s="65"/>
      <c r="G3203" s="65"/>
      <c r="H3203" s="65"/>
      <c r="I3203" s="65"/>
      <c r="J3203" s="65"/>
      <c r="K3203" s="65"/>
      <c r="L3203" s="65"/>
      <c r="M3203" s="99"/>
      <c r="N3203" s="66"/>
      <c r="O3203" s="99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</row>
    <row r="3204" spans="1:26" x14ac:dyDescent="0.3">
      <c r="A3204" s="65"/>
      <c r="B3204" s="65"/>
      <c r="C3204" s="65"/>
      <c r="D3204" s="65"/>
      <c r="E3204" s="65"/>
      <c r="F3204" s="65"/>
      <c r="G3204" s="65"/>
      <c r="H3204" s="65"/>
      <c r="I3204" s="65"/>
      <c r="J3204" s="65"/>
      <c r="K3204" s="65"/>
      <c r="L3204" s="65"/>
      <c r="M3204" s="99"/>
      <c r="N3204" s="66"/>
      <c r="O3204" s="99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</row>
    <row r="3205" spans="1:26" x14ac:dyDescent="0.3">
      <c r="A3205" s="65"/>
      <c r="B3205" s="68"/>
      <c r="C3205" s="68"/>
      <c r="D3205" s="68"/>
      <c r="E3205" s="68"/>
      <c r="F3205" s="68"/>
      <c r="G3205" s="68"/>
      <c r="H3205" s="68"/>
      <c r="I3205" s="68"/>
      <c r="J3205" s="68"/>
      <c r="K3205" s="68"/>
      <c r="L3205" s="68"/>
      <c r="M3205" s="87"/>
      <c r="N3205" s="68"/>
      <c r="O3205" s="87"/>
      <c r="P3205" s="68"/>
      <c r="Q3205" s="68"/>
      <c r="R3205" s="68"/>
      <c r="S3205" s="68"/>
      <c r="T3205" s="68"/>
      <c r="U3205" s="68"/>
      <c r="V3205" s="68"/>
      <c r="W3205" s="68"/>
      <c r="X3205" s="68"/>
      <c r="Y3205" s="68"/>
      <c r="Z3205" s="68"/>
    </row>
    <row r="3206" spans="1:26" x14ac:dyDescent="0.3">
      <c r="A3206" s="65"/>
      <c r="B3206" s="70"/>
      <c r="C3206" s="70"/>
      <c r="D3206" s="71"/>
      <c r="E3206" s="71"/>
      <c r="F3206" s="71"/>
      <c r="G3206" s="70"/>
      <c r="H3206" s="70"/>
      <c r="I3206" s="70"/>
      <c r="J3206" s="70"/>
      <c r="K3206" s="70"/>
      <c r="L3206" s="70"/>
      <c r="M3206" s="70"/>
      <c r="N3206" s="194"/>
      <c r="O3206" s="80"/>
      <c r="P3206" s="75"/>
      <c r="Q3206" s="75"/>
      <c r="R3206" s="75"/>
      <c r="S3206" s="75"/>
      <c r="T3206" s="75"/>
      <c r="U3206" s="75"/>
      <c r="V3206" s="74"/>
      <c r="W3206" s="74"/>
      <c r="X3206" s="74"/>
      <c r="Y3206" s="73"/>
      <c r="Z3206" s="72"/>
    </row>
    <row r="3207" spans="1:26" x14ac:dyDescent="0.3">
      <c r="A3207" s="65"/>
      <c r="B3207" s="70"/>
      <c r="C3207" s="70"/>
      <c r="D3207" s="71"/>
      <c r="E3207" s="71"/>
      <c r="F3207" s="71"/>
      <c r="G3207" s="70"/>
      <c r="H3207" s="70"/>
      <c r="I3207" s="70"/>
      <c r="J3207" s="70"/>
      <c r="K3207" s="70"/>
      <c r="L3207" s="70"/>
      <c r="M3207" s="70"/>
      <c r="N3207" s="194"/>
      <c r="O3207" s="80"/>
      <c r="P3207" s="75"/>
      <c r="Q3207" s="75"/>
      <c r="R3207" s="75"/>
      <c r="S3207" s="75"/>
      <c r="T3207" s="75"/>
      <c r="U3207" s="75"/>
      <c r="V3207" s="74"/>
      <c r="W3207" s="74"/>
      <c r="X3207" s="74"/>
      <c r="Y3207" s="73"/>
      <c r="Z3207" s="72"/>
    </row>
    <row r="3208" spans="1:26" x14ac:dyDescent="0.3">
      <c r="A3208" s="65"/>
      <c r="B3208" s="70"/>
      <c r="C3208" s="70"/>
      <c r="D3208" s="71"/>
      <c r="E3208" s="71"/>
      <c r="F3208" s="71"/>
      <c r="G3208" s="70"/>
      <c r="H3208" s="70"/>
      <c r="I3208" s="70"/>
      <c r="J3208" s="70"/>
      <c r="K3208" s="70"/>
      <c r="L3208" s="70"/>
      <c r="M3208" s="70"/>
      <c r="N3208" s="194"/>
      <c r="O3208" s="80"/>
      <c r="P3208" s="75"/>
      <c r="Q3208" s="75"/>
      <c r="R3208" s="75"/>
      <c r="S3208" s="75"/>
      <c r="T3208" s="75"/>
      <c r="U3208" s="75"/>
      <c r="V3208" s="74"/>
      <c r="W3208" s="74"/>
      <c r="X3208" s="74"/>
      <c r="Y3208" s="73"/>
      <c r="Z3208" s="72"/>
    </row>
    <row r="3209" spans="1:26" x14ac:dyDescent="0.3">
      <c r="A3209" s="65"/>
      <c r="B3209" s="70"/>
      <c r="C3209" s="70"/>
      <c r="D3209" s="71"/>
      <c r="E3209" s="71"/>
      <c r="F3209" s="71"/>
      <c r="G3209" s="70"/>
      <c r="H3209" s="70"/>
      <c r="I3209" s="70"/>
      <c r="J3209" s="70"/>
      <c r="K3209" s="70"/>
      <c r="L3209" s="70"/>
      <c r="M3209" s="70"/>
      <c r="N3209" s="194"/>
      <c r="O3209" s="80"/>
      <c r="P3209" s="75"/>
      <c r="Q3209" s="75"/>
      <c r="R3209" s="75"/>
      <c r="S3209" s="75"/>
      <c r="T3209" s="75"/>
      <c r="U3209" s="75"/>
      <c r="V3209" s="74"/>
      <c r="W3209" s="74"/>
      <c r="X3209" s="74"/>
      <c r="Y3209" s="73"/>
      <c r="Z3209" s="72"/>
    </row>
    <row r="3210" spans="1:26" x14ac:dyDescent="0.3">
      <c r="A3210" s="65"/>
      <c r="B3210" s="70"/>
      <c r="C3210" s="70"/>
      <c r="D3210" s="71"/>
      <c r="E3210" s="71"/>
      <c r="F3210" s="71"/>
      <c r="G3210" s="70"/>
      <c r="H3210" s="70"/>
      <c r="I3210" s="70"/>
      <c r="J3210" s="70"/>
      <c r="K3210" s="70"/>
      <c r="L3210" s="70"/>
      <c r="M3210" s="70"/>
      <c r="N3210" s="194"/>
      <c r="O3210" s="80"/>
      <c r="P3210" s="75"/>
      <c r="Q3210" s="75"/>
      <c r="R3210" s="75"/>
      <c r="S3210" s="75"/>
      <c r="T3210" s="75"/>
      <c r="U3210" s="75"/>
      <c r="V3210" s="74"/>
      <c r="W3210" s="74"/>
      <c r="X3210" s="74"/>
      <c r="Y3210" s="73"/>
      <c r="Z3210" s="72"/>
    </row>
    <row r="3211" spans="1:26" x14ac:dyDescent="0.3">
      <c r="A3211" s="65"/>
      <c r="B3211" s="70"/>
      <c r="C3211" s="70"/>
      <c r="D3211" s="71"/>
      <c r="E3211" s="71"/>
      <c r="F3211" s="71"/>
      <c r="G3211" s="70"/>
      <c r="H3211" s="70"/>
      <c r="I3211" s="70"/>
      <c r="J3211" s="70"/>
      <c r="K3211" s="70"/>
      <c r="L3211" s="70"/>
      <c r="M3211" s="70"/>
      <c r="N3211" s="194"/>
      <c r="O3211" s="80"/>
      <c r="P3211" s="75"/>
      <c r="Q3211" s="75"/>
      <c r="R3211" s="75"/>
      <c r="S3211" s="75"/>
      <c r="T3211" s="75"/>
      <c r="U3211" s="75"/>
      <c r="V3211" s="74"/>
      <c r="W3211" s="74"/>
      <c r="X3211" s="74"/>
      <c r="Y3211" s="73"/>
      <c r="Z3211" s="72"/>
    </row>
    <row r="3212" spans="1:26" x14ac:dyDescent="0.3">
      <c r="A3212" s="65"/>
      <c r="B3212" s="70"/>
      <c r="C3212" s="70"/>
      <c r="D3212" s="71"/>
      <c r="E3212" s="71"/>
      <c r="F3212" s="71"/>
      <c r="G3212" s="70"/>
      <c r="H3212" s="70"/>
      <c r="I3212" s="70"/>
      <c r="J3212" s="70"/>
      <c r="K3212" s="70"/>
      <c r="L3212" s="70"/>
      <c r="M3212" s="70"/>
      <c r="N3212" s="194"/>
      <c r="O3212" s="80"/>
      <c r="P3212" s="75"/>
      <c r="Q3212" s="75"/>
      <c r="R3212" s="75"/>
      <c r="S3212" s="75"/>
      <c r="T3212" s="75"/>
      <c r="U3212" s="75"/>
      <c r="V3212" s="74"/>
      <c r="W3212" s="74"/>
      <c r="X3212" s="74"/>
      <c r="Y3212" s="73"/>
      <c r="Z3212" s="72"/>
    </row>
    <row r="3213" spans="1:26" x14ac:dyDescent="0.3">
      <c r="A3213" s="65"/>
      <c r="B3213" s="70"/>
      <c r="C3213" s="70"/>
      <c r="D3213" s="71"/>
      <c r="E3213" s="71"/>
      <c r="F3213" s="71"/>
      <c r="G3213" s="70"/>
      <c r="H3213" s="70"/>
      <c r="I3213" s="70"/>
      <c r="J3213" s="70"/>
      <c r="K3213" s="70"/>
      <c r="L3213" s="70"/>
      <c r="M3213" s="70"/>
      <c r="N3213" s="194"/>
      <c r="O3213" s="80"/>
      <c r="P3213" s="75"/>
      <c r="Q3213" s="75"/>
      <c r="R3213" s="75"/>
      <c r="S3213" s="75"/>
      <c r="T3213" s="75"/>
      <c r="U3213" s="75"/>
      <c r="V3213" s="74"/>
      <c r="W3213" s="74"/>
      <c r="X3213" s="74"/>
      <c r="Y3213" s="73"/>
      <c r="Z3213" s="72"/>
    </row>
    <row r="3214" spans="1:26" x14ac:dyDescent="0.3">
      <c r="A3214" s="65"/>
      <c r="B3214" s="70"/>
      <c r="C3214" s="70"/>
      <c r="D3214" s="71"/>
      <c r="E3214" s="71"/>
      <c r="F3214" s="71"/>
      <c r="G3214" s="70"/>
      <c r="H3214" s="70"/>
      <c r="I3214" s="70"/>
      <c r="J3214" s="70"/>
      <c r="K3214" s="70"/>
      <c r="L3214" s="70"/>
      <c r="M3214" s="70"/>
      <c r="N3214" s="194"/>
      <c r="O3214" s="80"/>
      <c r="P3214" s="75"/>
      <c r="Q3214" s="75"/>
      <c r="R3214" s="75"/>
      <c r="S3214" s="75"/>
      <c r="T3214" s="75"/>
      <c r="U3214" s="75"/>
      <c r="V3214" s="74"/>
      <c r="W3214" s="74"/>
      <c r="X3214" s="74"/>
      <c r="Y3214" s="73"/>
      <c r="Z3214" s="72"/>
    </row>
    <row r="3215" spans="1:26" x14ac:dyDescent="0.3">
      <c r="A3215" s="65"/>
      <c r="B3215" s="70"/>
      <c r="C3215" s="70"/>
      <c r="D3215" s="71"/>
      <c r="E3215" s="71"/>
      <c r="F3215" s="71"/>
      <c r="G3215" s="70"/>
      <c r="H3215" s="70"/>
      <c r="I3215" s="70"/>
      <c r="J3215" s="70"/>
      <c r="K3215" s="70"/>
      <c r="L3215" s="70"/>
      <c r="M3215" s="70"/>
      <c r="N3215" s="194"/>
      <c r="O3215" s="80"/>
      <c r="P3215" s="75"/>
      <c r="Q3215" s="75"/>
      <c r="R3215" s="75"/>
      <c r="S3215" s="75"/>
      <c r="T3215" s="75"/>
      <c r="U3215" s="75"/>
      <c r="V3215" s="74"/>
      <c r="W3215" s="74"/>
      <c r="X3215" s="74"/>
      <c r="Y3215" s="73"/>
      <c r="Z3215" s="72"/>
    </row>
    <row r="3216" spans="1:26" x14ac:dyDescent="0.3">
      <c r="A3216" s="65"/>
      <c r="B3216" s="70"/>
      <c r="C3216" s="70"/>
      <c r="D3216" s="71"/>
      <c r="E3216" s="71"/>
      <c r="F3216" s="71"/>
      <c r="G3216" s="70"/>
      <c r="H3216" s="70"/>
      <c r="I3216" s="70"/>
      <c r="J3216" s="70"/>
      <c r="K3216" s="70"/>
      <c r="L3216" s="70"/>
      <c r="M3216" s="70"/>
      <c r="N3216" s="194"/>
      <c r="O3216" s="80"/>
      <c r="P3216" s="75"/>
      <c r="Q3216" s="75"/>
      <c r="R3216" s="75"/>
      <c r="S3216" s="75"/>
      <c r="T3216" s="75"/>
      <c r="U3216" s="75"/>
      <c r="V3216" s="74"/>
      <c r="W3216" s="74"/>
      <c r="X3216" s="74"/>
      <c r="Y3216" s="73"/>
      <c r="Z3216" s="72"/>
    </row>
    <row r="3217" spans="1:26" x14ac:dyDescent="0.3">
      <c r="A3217" s="65"/>
      <c r="B3217" s="70"/>
      <c r="C3217" s="70"/>
      <c r="D3217" s="71"/>
      <c r="E3217" s="71"/>
      <c r="F3217" s="71"/>
      <c r="G3217" s="70"/>
      <c r="H3217" s="70"/>
      <c r="I3217" s="70"/>
      <c r="J3217" s="70"/>
      <c r="K3217" s="70"/>
      <c r="L3217" s="70"/>
      <c r="M3217" s="70"/>
      <c r="N3217" s="194"/>
      <c r="O3217" s="80"/>
      <c r="P3217" s="75"/>
      <c r="Q3217" s="75"/>
      <c r="R3217" s="75"/>
      <c r="S3217" s="75"/>
      <c r="T3217" s="75"/>
      <c r="U3217" s="75"/>
      <c r="V3217" s="74"/>
      <c r="W3217" s="74"/>
      <c r="X3217" s="74"/>
      <c r="Y3217" s="73"/>
      <c r="Z3217" s="72"/>
    </row>
    <row r="3218" spans="1:26" x14ac:dyDescent="0.3">
      <c r="A3218" s="65"/>
      <c r="B3218" s="70"/>
      <c r="C3218" s="70"/>
      <c r="D3218" s="71"/>
      <c r="E3218" s="71"/>
      <c r="F3218" s="71"/>
      <c r="G3218" s="70"/>
      <c r="H3218" s="70"/>
      <c r="I3218" s="70"/>
      <c r="J3218" s="70"/>
      <c r="K3218" s="70"/>
      <c r="L3218" s="70"/>
      <c r="M3218" s="70"/>
      <c r="N3218" s="194"/>
      <c r="O3218" s="80"/>
      <c r="P3218" s="75"/>
      <c r="Q3218" s="75"/>
      <c r="R3218" s="75"/>
      <c r="S3218" s="75"/>
      <c r="T3218" s="75"/>
      <c r="U3218" s="75"/>
      <c r="V3218" s="74"/>
      <c r="W3218" s="74"/>
      <c r="X3218" s="74"/>
      <c r="Y3218" s="73"/>
      <c r="Z3218" s="72"/>
    </row>
    <row r="3219" spans="1:26" x14ac:dyDescent="0.3">
      <c r="A3219" s="65"/>
      <c r="B3219" s="70"/>
      <c r="C3219" s="70"/>
      <c r="D3219" s="71"/>
      <c r="E3219" s="71"/>
      <c r="F3219" s="71"/>
      <c r="G3219" s="70"/>
      <c r="H3219" s="70"/>
      <c r="I3219" s="70"/>
      <c r="J3219" s="70"/>
      <c r="K3219" s="70"/>
      <c r="L3219" s="70"/>
      <c r="M3219" s="70"/>
      <c r="N3219" s="194"/>
      <c r="O3219" s="80"/>
      <c r="P3219" s="75"/>
      <c r="Q3219" s="75"/>
      <c r="R3219" s="75"/>
      <c r="S3219" s="75"/>
      <c r="T3219" s="75"/>
      <c r="U3219" s="75"/>
      <c r="V3219" s="74"/>
      <c r="W3219" s="74"/>
      <c r="X3219" s="74"/>
      <c r="Y3219" s="73"/>
      <c r="Z3219" s="72"/>
    </row>
    <row r="3220" spans="1:26" x14ac:dyDescent="0.3">
      <c r="A3220" s="65"/>
      <c r="B3220" s="70"/>
      <c r="C3220" s="70"/>
      <c r="D3220" s="71"/>
      <c r="E3220" s="71"/>
      <c r="F3220" s="71"/>
      <c r="G3220" s="70"/>
      <c r="H3220" s="70"/>
      <c r="I3220" s="70"/>
      <c r="J3220" s="70"/>
      <c r="K3220" s="70"/>
      <c r="L3220" s="70"/>
      <c r="M3220" s="70"/>
      <c r="N3220" s="194"/>
      <c r="O3220" s="80"/>
      <c r="P3220" s="75"/>
      <c r="Q3220" s="75"/>
      <c r="R3220" s="75"/>
      <c r="S3220" s="75"/>
      <c r="T3220" s="75"/>
      <c r="U3220" s="75"/>
      <c r="V3220" s="74"/>
      <c r="W3220" s="74"/>
      <c r="X3220" s="74"/>
      <c r="Y3220" s="73"/>
      <c r="Z3220" s="72"/>
    </row>
    <row r="3221" spans="1:26" x14ac:dyDescent="0.3">
      <c r="A3221" s="65"/>
      <c r="B3221" s="70"/>
      <c r="C3221" s="70"/>
      <c r="D3221" s="71"/>
      <c r="E3221" s="71"/>
      <c r="F3221" s="71"/>
      <c r="G3221" s="70"/>
      <c r="H3221" s="70"/>
      <c r="I3221" s="70"/>
      <c r="J3221" s="70"/>
      <c r="K3221" s="70"/>
      <c r="L3221" s="70"/>
      <c r="M3221" s="70"/>
      <c r="N3221" s="195"/>
      <c r="O3221" s="70"/>
      <c r="P3221" s="70"/>
      <c r="Q3221" s="70"/>
      <c r="R3221" s="70"/>
      <c r="S3221" s="70"/>
      <c r="T3221" s="70"/>
      <c r="U3221" s="70"/>
      <c r="V3221" s="71"/>
      <c r="W3221" s="71"/>
      <c r="X3221" s="71"/>
      <c r="Y3221" s="70"/>
      <c r="Z3221" s="70"/>
    </row>
    <row r="3222" spans="1:26" x14ac:dyDescent="0.3">
      <c r="A3222" s="65"/>
      <c r="B3222" s="72"/>
      <c r="C3222" s="73"/>
      <c r="D3222" s="74"/>
      <c r="E3222" s="74"/>
      <c r="F3222" s="74"/>
      <c r="G3222" s="75"/>
      <c r="H3222" s="75"/>
      <c r="I3222" s="75"/>
      <c r="J3222" s="75"/>
      <c r="K3222" s="75"/>
      <c r="L3222" s="75"/>
      <c r="M3222" s="80"/>
      <c r="N3222" s="194"/>
      <c r="O3222" s="70"/>
      <c r="P3222" s="70"/>
      <c r="Q3222" s="70"/>
      <c r="R3222" s="70"/>
      <c r="S3222" s="70"/>
      <c r="T3222" s="70"/>
      <c r="U3222" s="70"/>
      <c r="V3222" s="71"/>
      <c r="W3222" s="71"/>
      <c r="X3222" s="71"/>
      <c r="Y3222" s="70"/>
      <c r="Z3222" s="70"/>
    </row>
    <row r="3223" spans="1:26" x14ac:dyDescent="0.3">
      <c r="A3223" s="65"/>
      <c r="B3223" s="72"/>
      <c r="C3223" s="73"/>
      <c r="D3223" s="74"/>
      <c r="E3223" s="74"/>
      <c r="F3223" s="74"/>
      <c r="G3223" s="75"/>
      <c r="H3223" s="75"/>
      <c r="I3223" s="75"/>
      <c r="J3223" s="75"/>
      <c r="K3223" s="75"/>
      <c r="L3223" s="75"/>
      <c r="M3223" s="80"/>
      <c r="N3223" s="194"/>
      <c r="O3223" s="70"/>
      <c r="P3223" s="70"/>
      <c r="Q3223" s="70"/>
      <c r="R3223" s="70"/>
      <c r="S3223" s="70"/>
      <c r="T3223" s="70"/>
      <c r="U3223" s="70"/>
      <c r="V3223" s="71"/>
      <c r="W3223" s="71"/>
      <c r="X3223" s="71"/>
      <c r="Y3223" s="70"/>
      <c r="Z3223" s="70"/>
    </row>
    <row r="3224" spans="1:26" x14ac:dyDescent="0.3">
      <c r="A3224" s="65"/>
      <c r="B3224" s="72"/>
      <c r="C3224" s="73"/>
      <c r="D3224" s="74"/>
      <c r="E3224" s="74"/>
      <c r="F3224" s="74"/>
      <c r="G3224" s="75"/>
      <c r="H3224" s="75"/>
      <c r="I3224" s="75"/>
      <c r="J3224" s="75"/>
      <c r="K3224" s="75"/>
      <c r="L3224" s="75"/>
      <c r="M3224" s="80"/>
      <c r="N3224" s="194"/>
      <c r="O3224" s="70"/>
      <c r="P3224" s="70"/>
      <c r="Q3224" s="70"/>
      <c r="R3224" s="70"/>
      <c r="S3224" s="70"/>
      <c r="T3224" s="70"/>
      <c r="U3224" s="70"/>
      <c r="V3224" s="71"/>
      <c r="W3224" s="71"/>
      <c r="X3224" s="71"/>
      <c r="Y3224" s="70"/>
      <c r="Z3224" s="70"/>
    </row>
    <row r="3225" spans="1:26" x14ac:dyDescent="0.3">
      <c r="A3225" s="65"/>
      <c r="B3225" s="72"/>
      <c r="C3225" s="73"/>
      <c r="D3225" s="74"/>
      <c r="E3225" s="74"/>
      <c r="F3225" s="74"/>
      <c r="G3225" s="75"/>
      <c r="H3225" s="75"/>
      <c r="I3225" s="75"/>
      <c r="J3225" s="75"/>
      <c r="K3225" s="75"/>
      <c r="L3225" s="75"/>
      <c r="M3225" s="80"/>
      <c r="N3225" s="194"/>
      <c r="O3225" s="70"/>
      <c r="P3225" s="70"/>
      <c r="Q3225" s="70"/>
      <c r="R3225" s="70"/>
      <c r="S3225" s="70"/>
      <c r="T3225" s="70"/>
      <c r="U3225" s="70"/>
      <c r="V3225" s="71"/>
      <c r="W3225" s="71"/>
      <c r="X3225" s="71"/>
      <c r="Y3225" s="70"/>
      <c r="Z3225" s="70"/>
    </row>
    <row r="3226" spans="1:26" x14ac:dyDescent="0.3">
      <c r="A3226" s="65"/>
      <c r="B3226" s="72"/>
      <c r="C3226" s="73"/>
      <c r="D3226" s="74"/>
      <c r="E3226" s="74"/>
      <c r="F3226" s="74"/>
      <c r="G3226" s="75"/>
      <c r="H3226" s="75"/>
      <c r="I3226" s="75"/>
      <c r="J3226" s="75"/>
      <c r="K3226" s="75"/>
      <c r="L3226" s="75"/>
      <c r="M3226" s="80"/>
      <c r="N3226" s="194"/>
      <c r="O3226" s="70"/>
      <c r="P3226" s="70"/>
      <c r="Q3226" s="70"/>
      <c r="R3226" s="70"/>
      <c r="S3226" s="70"/>
      <c r="T3226" s="70"/>
      <c r="U3226" s="70"/>
      <c r="V3226" s="71"/>
      <c r="W3226" s="71"/>
      <c r="X3226" s="71"/>
      <c r="Y3226" s="70"/>
      <c r="Z3226" s="70"/>
    </row>
    <row r="3227" spans="1:26" x14ac:dyDescent="0.3">
      <c r="A3227" s="65"/>
      <c r="B3227" s="72"/>
      <c r="C3227" s="73"/>
      <c r="D3227" s="74"/>
      <c r="E3227" s="74"/>
      <c r="F3227" s="74"/>
      <c r="G3227" s="75"/>
      <c r="H3227" s="75"/>
      <c r="I3227" s="75"/>
      <c r="J3227" s="75"/>
      <c r="K3227" s="75"/>
      <c r="L3227" s="75"/>
      <c r="M3227" s="80"/>
      <c r="N3227" s="194"/>
      <c r="O3227" s="70"/>
      <c r="P3227" s="70"/>
      <c r="Q3227" s="70"/>
      <c r="R3227" s="70"/>
      <c r="S3227" s="70"/>
      <c r="T3227" s="70"/>
      <c r="U3227" s="70"/>
      <c r="V3227" s="71"/>
      <c r="W3227" s="71"/>
      <c r="X3227" s="71"/>
      <c r="Y3227" s="70"/>
      <c r="Z3227" s="70"/>
    </row>
    <row r="3228" spans="1:26" x14ac:dyDescent="0.3">
      <c r="A3228" s="65"/>
      <c r="B3228" s="72"/>
      <c r="C3228" s="73"/>
      <c r="D3228" s="74"/>
      <c r="E3228" s="74"/>
      <c r="F3228" s="74"/>
      <c r="G3228" s="75"/>
      <c r="H3228" s="75"/>
      <c r="I3228" s="75"/>
      <c r="J3228" s="75"/>
      <c r="K3228" s="75"/>
      <c r="L3228" s="75"/>
      <c r="M3228" s="80"/>
      <c r="N3228" s="194"/>
      <c r="O3228" s="70"/>
      <c r="P3228" s="70"/>
      <c r="Q3228" s="70"/>
      <c r="R3228" s="70"/>
      <c r="S3228" s="70"/>
      <c r="T3228" s="70"/>
      <c r="U3228" s="70"/>
      <c r="V3228" s="71"/>
      <c r="W3228" s="71"/>
      <c r="X3228" s="71"/>
      <c r="Y3228" s="70"/>
      <c r="Z3228" s="70"/>
    </row>
    <row r="3229" spans="1:26" x14ac:dyDescent="0.3">
      <c r="A3229" s="65"/>
      <c r="B3229" s="72"/>
      <c r="C3229" s="73"/>
      <c r="D3229" s="74"/>
      <c r="E3229" s="74"/>
      <c r="F3229" s="74"/>
      <c r="G3229" s="75"/>
      <c r="H3229" s="75"/>
      <c r="I3229" s="75"/>
      <c r="J3229" s="75"/>
      <c r="K3229" s="75"/>
      <c r="L3229" s="75"/>
      <c r="M3229" s="80"/>
      <c r="N3229" s="194"/>
      <c r="O3229" s="70"/>
      <c r="P3229" s="70"/>
      <c r="Q3229" s="70"/>
      <c r="R3229" s="70"/>
      <c r="S3229" s="70"/>
      <c r="T3229" s="70"/>
      <c r="U3229" s="70"/>
      <c r="V3229" s="71"/>
      <c r="W3229" s="71"/>
      <c r="X3229" s="71"/>
      <c r="Y3229" s="70"/>
      <c r="Z3229" s="70"/>
    </row>
    <row r="3230" spans="1:26" x14ac:dyDescent="0.3">
      <c r="A3230" s="65"/>
      <c r="B3230" s="72"/>
      <c r="C3230" s="73"/>
      <c r="D3230" s="74"/>
      <c r="E3230" s="74"/>
      <c r="F3230" s="74"/>
      <c r="G3230" s="75"/>
      <c r="H3230" s="75"/>
      <c r="I3230" s="75"/>
      <c r="J3230" s="75"/>
      <c r="K3230" s="75"/>
      <c r="L3230" s="75"/>
      <c r="M3230" s="80"/>
      <c r="N3230" s="194"/>
      <c r="O3230" s="70"/>
      <c r="P3230" s="70"/>
      <c r="Q3230" s="70"/>
      <c r="R3230" s="70"/>
      <c r="S3230" s="70"/>
      <c r="T3230" s="70"/>
      <c r="U3230" s="70"/>
      <c r="V3230" s="71"/>
      <c r="W3230" s="71"/>
      <c r="X3230" s="71"/>
      <c r="Y3230" s="70"/>
      <c r="Z3230" s="70"/>
    </row>
    <row r="3231" spans="1:26" x14ac:dyDescent="0.3">
      <c r="A3231" s="65"/>
      <c r="B3231" s="72"/>
      <c r="C3231" s="73"/>
      <c r="D3231" s="74"/>
      <c r="E3231" s="74"/>
      <c r="F3231" s="74"/>
      <c r="G3231" s="75"/>
      <c r="H3231" s="75"/>
      <c r="I3231" s="75"/>
      <c r="J3231" s="75"/>
      <c r="K3231" s="75"/>
      <c r="L3231" s="75"/>
      <c r="M3231" s="80"/>
      <c r="N3231" s="194"/>
      <c r="O3231" s="70"/>
      <c r="P3231" s="70"/>
      <c r="Q3231" s="70"/>
      <c r="R3231" s="70"/>
      <c r="S3231" s="70"/>
      <c r="T3231" s="70"/>
      <c r="U3231" s="70"/>
      <c r="V3231" s="71"/>
      <c r="W3231" s="71"/>
      <c r="X3231" s="71"/>
      <c r="Y3231" s="70"/>
      <c r="Z3231" s="70"/>
    </row>
    <row r="3232" spans="1:26" x14ac:dyDescent="0.3">
      <c r="A3232" s="65"/>
      <c r="B3232" s="72"/>
      <c r="C3232" s="73"/>
      <c r="D3232" s="74"/>
      <c r="E3232" s="74"/>
      <c r="F3232" s="74"/>
      <c r="G3232" s="75"/>
      <c r="H3232" s="75"/>
      <c r="I3232" s="75"/>
      <c r="J3232" s="75"/>
      <c r="K3232" s="75"/>
      <c r="L3232" s="75"/>
      <c r="M3232" s="80"/>
      <c r="N3232" s="194"/>
      <c r="O3232" s="70"/>
      <c r="P3232" s="70"/>
      <c r="Q3232" s="70"/>
      <c r="R3232" s="70"/>
      <c r="S3232" s="70"/>
      <c r="T3232" s="70"/>
      <c r="U3232" s="70"/>
      <c r="V3232" s="71"/>
      <c r="W3232" s="71"/>
      <c r="X3232" s="71"/>
      <c r="Y3232" s="70"/>
      <c r="Z3232" s="70"/>
    </row>
    <row r="3233" spans="1:26" x14ac:dyDescent="0.3">
      <c r="A3233" s="65"/>
      <c r="B3233" s="72"/>
      <c r="C3233" s="73"/>
      <c r="D3233" s="74"/>
      <c r="E3233" s="74"/>
      <c r="F3233" s="74"/>
      <c r="G3233" s="75"/>
      <c r="H3233" s="75"/>
      <c r="I3233" s="75"/>
      <c r="J3233" s="75"/>
      <c r="K3233" s="75"/>
      <c r="L3233" s="75"/>
      <c r="M3233" s="80"/>
      <c r="N3233" s="194"/>
      <c r="O3233" s="70"/>
      <c r="P3233" s="70"/>
      <c r="Q3233" s="70"/>
      <c r="R3233" s="70"/>
      <c r="S3233" s="70"/>
      <c r="T3233" s="70"/>
      <c r="U3233" s="70"/>
      <c r="V3233" s="71"/>
      <c r="W3233" s="71"/>
      <c r="X3233" s="71"/>
      <c r="Y3233" s="70"/>
      <c r="Z3233" s="70"/>
    </row>
    <row r="3234" spans="1:26" x14ac:dyDescent="0.3">
      <c r="A3234" s="65"/>
      <c r="B3234" s="72"/>
      <c r="C3234" s="73"/>
      <c r="D3234" s="74"/>
      <c r="E3234" s="74"/>
      <c r="F3234" s="74"/>
      <c r="G3234" s="75"/>
      <c r="H3234" s="75"/>
      <c r="I3234" s="75"/>
      <c r="J3234" s="75"/>
      <c r="K3234" s="75"/>
      <c r="L3234" s="75"/>
      <c r="M3234" s="80"/>
      <c r="N3234" s="194"/>
      <c r="O3234" s="70"/>
      <c r="P3234" s="70"/>
      <c r="Q3234" s="70"/>
      <c r="R3234" s="70"/>
      <c r="S3234" s="70"/>
      <c r="T3234" s="70"/>
      <c r="U3234" s="70"/>
      <c r="V3234" s="71"/>
      <c r="W3234" s="71"/>
      <c r="X3234" s="71"/>
      <c r="Y3234" s="70"/>
      <c r="Z3234" s="70"/>
    </row>
    <row r="3235" spans="1:26" x14ac:dyDescent="0.3">
      <c r="A3235" s="65"/>
      <c r="B3235" s="72"/>
      <c r="C3235" s="73"/>
      <c r="D3235" s="74"/>
      <c r="E3235" s="74"/>
      <c r="F3235" s="74"/>
      <c r="G3235" s="75"/>
      <c r="H3235" s="75"/>
      <c r="I3235" s="75"/>
      <c r="J3235" s="75"/>
      <c r="K3235" s="75"/>
      <c r="L3235" s="75"/>
      <c r="M3235" s="80"/>
      <c r="N3235" s="194"/>
      <c r="O3235" s="70"/>
      <c r="P3235" s="70"/>
      <c r="Q3235" s="70"/>
      <c r="R3235" s="70"/>
      <c r="S3235" s="70"/>
      <c r="T3235" s="70"/>
      <c r="U3235" s="70"/>
      <c r="V3235" s="71"/>
      <c r="W3235" s="71"/>
      <c r="X3235" s="71"/>
      <c r="Y3235" s="70"/>
      <c r="Z3235" s="70"/>
    </row>
    <row r="3236" spans="1:26" x14ac:dyDescent="0.3">
      <c r="A3236" s="65"/>
      <c r="B3236" s="72"/>
      <c r="C3236" s="73"/>
      <c r="D3236" s="74"/>
      <c r="E3236" s="74"/>
      <c r="F3236" s="74"/>
      <c r="G3236" s="75"/>
      <c r="H3236" s="75"/>
      <c r="I3236" s="75"/>
      <c r="J3236" s="75"/>
      <c r="K3236" s="75"/>
      <c r="L3236" s="75"/>
      <c r="M3236" s="80"/>
      <c r="N3236" s="194"/>
      <c r="O3236" s="70"/>
      <c r="P3236" s="70"/>
      <c r="Q3236" s="70"/>
      <c r="R3236" s="70"/>
      <c r="S3236" s="70"/>
      <c r="T3236" s="70"/>
      <c r="U3236" s="70"/>
      <c r="V3236" s="71"/>
      <c r="W3236" s="71"/>
      <c r="X3236" s="71"/>
      <c r="Y3236" s="70"/>
      <c r="Z3236" s="70"/>
    </row>
    <row r="3237" spans="1:26" x14ac:dyDescent="0.3">
      <c r="A3237" s="65"/>
      <c r="B3237" s="65"/>
      <c r="C3237" s="65"/>
      <c r="D3237" s="65"/>
      <c r="E3237" s="65"/>
      <c r="F3237" s="65"/>
      <c r="G3237" s="65"/>
      <c r="H3237" s="65"/>
      <c r="I3237" s="65"/>
      <c r="J3237" s="65"/>
      <c r="K3237" s="65"/>
      <c r="L3237" s="65"/>
      <c r="M3237" s="99"/>
      <c r="N3237" s="66"/>
      <c r="O3237" s="99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</row>
    <row r="3238" spans="1:26" x14ac:dyDescent="0.3">
      <c r="A3238" s="65"/>
      <c r="B3238" s="68"/>
      <c r="C3238" s="68"/>
      <c r="D3238" s="68"/>
      <c r="E3238" s="68"/>
      <c r="F3238" s="68"/>
      <c r="G3238" s="68"/>
      <c r="H3238" s="68"/>
      <c r="I3238" s="68"/>
      <c r="J3238" s="68"/>
      <c r="K3238" s="68"/>
      <c r="L3238" s="68"/>
      <c r="M3238" s="87"/>
      <c r="N3238" s="68"/>
      <c r="O3238" s="87"/>
      <c r="P3238" s="68"/>
      <c r="Q3238" s="68"/>
      <c r="R3238" s="68"/>
      <c r="S3238" s="68"/>
      <c r="T3238" s="68"/>
      <c r="U3238" s="68"/>
      <c r="V3238" s="68"/>
      <c r="W3238" s="68"/>
      <c r="X3238" s="68"/>
      <c r="Y3238" s="68"/>
      <c r="Z3238" s="68"/>
    </row>
    <row r="3239" spans="1:26" x14ac:dyDescent="0.3">
      <c r="A3239" s="65"/>
      <c r="B3239" s="77"/>
      <c r="C3239" s="77"/>
      <c r="D3239" s="78"/>
      <c r="E3239" s="78"/>
      <c r="F3239" s="78"/>
      <c r="G3239" s="79"/>
      <c r="H3239" s="79"/>
      <c r="I3239" s="79"/>
      <c r="J3239" s="79"/>
      <c r="K3239" s="79"/>
      <c r="L3239" s="79"/>
      <c r="M3239" s="80"/>
      <c r="N3239" s="68"/>
      <c r="O3239" s="80"/>
      <c r="P3239" s="79"/>
      <c r="Q3239" s="79"/>
      <c r="R3239" s="79"/>
      <c r="S3239" s="79"/>
      <c r="T3239" s="79"/>
      <c r="U3239" s="79"/>
      <c r="V3239" s="78"/>
      <c r="W3239" s="78"/>
      <c r="X3239" s="78"/>
      <c r="Y3239" s="77"/>
      <c r="Z3239" s="77"/>
    </row>
    <row r="3240" spans="1:26" x14ac:dyDescent="0.3">
      <c r="A3240" s="65"/>
      <c r="B3240" s="72"/>
      <c r="C3240" s="72"/>
      <c r="D3240" s="78"/>
      <c r="E3240" s="78"/>
      <c r="F3240" s="78"/>
      <c r="G3240" s="80"/>
      <c r="H3240" s="80"/>
      <c r="I3240" s="80"/>
      <c r="J3240" s="80"/>
      <c r="K3240" s="80"/>
      <c r="L3240" s="80"/>
      <c r="M3240" s="80"/>
      <c r="N3240" s="81"/>
      <c r="O3240" s="80"/>
      <c r="P3240" s="80"/>
      <c r="Q3240" s="80"/>
      <c r="R3240" s="80"/>
      <c r="S3240" s="80"/>
      <c r="T3240" s="80"/>
      <c r="U3240" s="80"/>
      <c r="V3240" s="78"/>
      <c r="W3240" s="78"/>
      <c r="X3240" s="78"/>
      <c r="Y3240" s="72"/>
      <c r="Z3240" s="72"/>
    </row>
    <row r="3242" spans="1:26" x14ac:dyDescent="0.3">
      <c r="A3242" s="65"/>
      <c r="B3242" s="223"/>
      <c r="C3242" s="224"/>
      <c r="D3242" s="65"/>
      <c r="E3242" s="65"/>
      <c r="F3242" s="223"/>
      <c r="G3242" s="224"/>
      <c r="H3242" s="65"/>
      <c r="I3242" s="65"/>
      <c r="J3242" s="223"/>
      <c r="K3242" s="224"/>
      <c r="L3242" s="65"/>
      <c r="M3242" s="233"/>
      <c r="N3242" s="233"/>
      <c r="O3242" s="233"/>
      <c r="P3242" s="65"/>
      <c r="Q3242" s="223"/>
      <c r="R3242" s="224"/>
      <c r="S3242" s="65"/>
      <c r="T3242" s="65"/>
      <c r="U3242" s="223"/>
      <c r="V3242" s="224"/>
      <c r="W3242" s="65"/>
      <c r="X3242" s="65"/>
      <c r="Y3242" s="223"/>
      <c r="Z3242" s="224"/>
    </row>
    <row r="3243" spans="1:26" x14ac:dyDescent="0.3">
      <c r="A3243" s="65"/>
      <c r="B3243" s="225"/>
      <c r="C3243" s="226"/>
      <c r="D3243" s="65"/>
      <c r="E3243" s="65"/>
      <c r="F3243" s="227"/>
      <c r="G3243" s="226"/>
      <c r="H3243" s="65"/>
      <c r="I3243" s="65"/>
      <c r="J3243" s="228"/>
      <c r="K3243" s="229"/>
      <c r="L3243" s="65"/>
      <c r="M3243" s="225"/>
      <c r="N3243" s="230"/>
      <c r="O3243" s="226"/>
      <c r="P3243" s="65"/>
      <c r="Q3243" s="231"/>
      <c r="R3243" s="232"/>
      <c r="S3243" s="76"/>
      <c r="T3243" s="65"/>
      <c r="U3243" s="225"/>
      <c r="V3243" s="226"/>
      <c r="W3243" s="65"/>
      <c r="X3243" s="65"/>
      <c r="Y3243" s="225"/>
      <c r="Z3243" s="226"/>
    </row>
    <row r="3244" spans="1:26" x14ac:dyDescent="0.3">
      <c r="A3244" s="65"/>
      <c r="B3244" s="65"/>
      <c r="C3244" s="65"/>
      <c r="D3244" s="65"/>
      <c r="E3244" s="65"/>
      <c r="F3244" s="65"/>
      <c r="G3244" s="65"/>
      <c r="H3244" s="65"/>
      <c r="I3244" s="65"/>
      <c r="J3244" s="65"/>
      <c r="K3244" s="65"/>
      <c r="L3244" s="65"/>
      <c r="M3244" s="99"/>
      <c r="N3244" s="66"/>
      <c r="O3244" s="99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</row>
    <row r="3245" spans="1:26" x14ac:dyDescent="0.3">
      <c r="A3245" s="65"/>
      <c r="B3245" s="65"/>
      <c r="C3245" s="65"/>
      <c r="D3245" s="65"/>
      <c r="E3245" s="65"/>
      <c r="F3245" s="65"/>
      <c r="G3245" s="65"/>
      <c r="H3245" s="65"/>
      <c r="I3245" s="65"/>
      <c r="J3245" s="65"/>
      <c r="K3245" s="65"/>
      <c r="L3245" s="65"/>
      <c r="M3245" s="99"/>
      <c r="N3245" s="66"/>
      <c r="O3245" s="99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</row>
    <row r="3246" spans="1:26" x14ac:dyDescent="0.3">
      <c r="A3246" s="65"/>
      <c r="B3246" s="68"/>
      <c r="C3246" s="68"/>
      <c r="D3246" s="68"/>
      <c r="E3246" s="68"/>
      <c r="F3246" s="68"/>
      <c r="G3246" s="68"/>
      <c r="H3246" s="68"/>
      <c r="I3246" s="68"/>
      <c r="J3246" s="68"/>
      <c r="K3246" s="68"/>
      <c r="L3246" s="68"/>
      <c r="M3246" s="87"/>
      <c r="N3246" s="68"/>
      <c r="O3246" s="87"/>
      <c r="P3246" s="68"/>
      <c r="Q3246" s="68"/>
      <c r="R3246" s="68"/>
      <c r="S3246" s="68"/>
      <c r="T3246" s="68"/>
      <c r="U3246" s="68"/>
      <c r="V3246" s="68"/>
      <c r="W3246" s="68"/>
      <c r="X3246" s="68"/>
      <c r="Y3246" s="68"/>
      <c r="Z3246" s="68"/>
    </row>
    <row r="3247" spans="1:26" x14ac:dyDescent="0.3">
      <c r="A3247" s="65"/>
      <c r="B3247" s="70"/>
      <c r="C3247" s="70"/>
      <c r="D3247" s="71"/>
      <c r="E3247" s="71"/>
      <c r="F3247" s="71"/>
      <c r="G3247" s="70"/>
      <c r="H3247" s="70"/>
      <c r="I3247" s="70"/>
      <c r="J3247" s="70"/>
      <c r="K3247" s="70"/>
      <c r="L3247" s="70"/>
      <c r="M3247" s="70"/>
      <c r="N3247" s="194"/>
      <c r="O3247" s="80"/>
      <c r="P3247" s="75"/>
      <c r="Q3247" s="75"/>
      <c r="R3247" s="75"/>
      <c r="S3247" s="75"/>
      <c r="T3247" s="75"/>
      <c r="U3247" s="75"/>
      <c r="V3247" s="74"/>
      <c r="W3247" s="74"/>
      <c r="X3247" s="74"/>
      <c r="Y3247" s="73"/>
      <c r="Z3247" s="72"/>
    </row>
    <row r="3248" spans="1:26" x14ac:dyDescent="0.3">
      <c r="A3248" s="65"/>
      <c r="B3248" s="70"/>
      <c r="C3248" s="70"/>
      <c r="D3248" s="71"/>
      <c r="E3248" s="71"/>
      <c r="F3248" s="71"/>
      <c r="G3248" s="70"/>
      <c r="H3248" s="70"/>
      <c r="I3248" s="70"/>
      <c r="J3248" s="70"/>
      <c r="K3248" s="70"/>
      <c r="L3248" s="70"/>
      <c r="M3248" s="70"/>
      <c r="N3248" s="194"/>
      <c r="O3248" s="80"/>
      <c r="P3248" s="75"/>
      <c r="Q3248" s="75"/>
      <c r="R3248" s="75"/>
      <c r="S3248" s="75"/>
      <c r="T3248" s="75"/>
      <c r="U3248" s="75"/>
      <c r="V3248" s="74"/>
      <c r="W3248" s="74"/>
      <c r="X3248" s="74"/>
      <c r="Y3248" s="73"/>
      <c r="Z3248" s="72"/>
    </row>
    <row r="3249" spans="1:26" x14ac:dyDescent="0.3">
      <c r="A3249" s="65"/>
      <c r="B3249" s="70"/>
      <c r="C3249" s="70"/>
      <c r="D3249" s="71"/>
      <c r="E3249" s="71"/>
      <c r="F3249" s="71"/>
      <c r="G3249" s="70"/>
      <c r="H3249" s="70"/>
      <c r="I3249" s="70"/>
      <c r="J3249" s="70"/>
      <c r="K3249" s="70"/>
      <c r="L3249" s="70"/>
      <c r="M3249" s="70"/>
      <c r="N3249" s="194"/>
      <c r="O3249" s="80"/>
      <c r="P3249" s="75"/>
      <c r="Q3249" s="75"/>
      <c r="R3249" s="75"/>
      <c r="S3249" s="75"/>
      <c r="T3249" s="75"/>
      <c r="U3249" s="75"/>
      <c r="V3249" s="74"/>
      <c r="W3249" s="74"/>
      <c r="X3249" s="74"/>
      <c r="Y3249" s="73"/>
      <c r="Z3249" s="72"/>
    </row>
    <row r="3250" spans="1:26" x14ac:dyDescent="0.3">
      <c r="A3250" s="65"/>
      <c r="B3250" s="70"/>
      <c r="C3250" s="70"/>
      <c r="D3250" s="71"/>
      <c r="E3250" s="71"/>
      <c r="F3250" s="71"/>
      <c r="G3250" s="70"/>
      <c r="H3250" s="70"/>
      <c r="I3250" s="70"/>
      <c r="J3250" s="70"/>
      <c r="K3250" s="70"/>
      <c r="L3250" s="70"/>
      <c r="M3250" s="70"/>
      <c r="N3250" s="194"/>
      <c r="O3250" s="80"/>
      <c r="P3250" s="75"/>
      <c r="Q3250" s="75"/>
      <c r="R3250" s="75"/>
      <c r="S3250" s="75"/>
      <c r="T3250" s="75"/>
      <c r="U3250" s="75"/>
      <c r="V3250" s="74"/>
      <c r="W3250" s="74"/>
      <c r="X3250" s="74"/>
      <c r="Y3250" s="73"/>
      <c r="Z3250" s="72"/>
    </row>
    <row r="3251" spans="1:26" x14ac:dyDescent="0.3">
      <c r="A3251" s="65"/>
      <c r="B3251" s="70"/>
      <c r="C3251" s="70"/>
      <c r="D3251" s="71"/>
      <c r="E3251" s="71"/>
      <c r="F3251" s="71"/>
      <c r="G3251" s="70"/>
      <c r="H3251" s="70"/>
      <c r="I3251" s="70"/>
      <c r="J3251" s="70"/>
      <c r="K3251" s="70"/>
      <c r="L3251" s="70"/>
      <c r="M3251" s="70"/>
      <c r="N3251" s="194"/>
      <c r="O3251" s="80"/>
      <c r="P3251" s="75"/>
      <c r="Q3251" s="75"/>
      <c r="R3251" s="75"/>
      <c r="S3251" s="75"/>
      <c r="T3251" s="75"/>
      <c r="U3251" s="75"/>
      <c r="V3251" s="74"/>
      <c r="W3251" s="74"/>
      <c r="X3251" s="74"/>
      <c r="Y3251" s="73"/>
      <c r="Z3251" s="72"/>
    </row>
    <row r="3252" spans="1:26" x14ac:dyDescent="0.3">
      <c r="A3252" s="65"/>
      <c r="B3252" s="70"/>
      <c r="C3252" s="70"/>
      <c r="D3252" s="71"/>
      <c r="E3252" s="71"/>
      <c r="F3252" s="71"/>
      <c r="G3252" s="70"/>
      <c r="H3252" s="70"/>
      <c r="I3252" s="70"/>
      <c r="J3252" s="70"/>
      <c r="K3252" s="70"/>
      <c r="L3252" s="70"/>
      <c r="M3252" s="70"/>
      <c r="N3252" s="194"/>
      <c r="O3252" s="80"/>
      <c r="P3252" s="75"/>
      <c r="Q3252" s="75"/>
      <c r="R3252" s="75"/>
      <c r="S3252" s="75"/>
      <c r="T3252" s="75"/>
      <c r="U3252" s="75"/>
      <c r="V3252" s="74"/>
      <c r="W3252" s="74"/>
      <c r="X3252" s="74"/>
      <c r="Y3252" s="73"/>
      <c r="Z3252" s="72"/>
    </row>
    <row r="3253" spans="1:26" x14ac:dyDescent="0.3">
      <c r="A3253" s="65"/>
      <c r="B3253" s="70"/>
      <c r="C3253" s="70"/>
      <c r="D3253" s="71"/>
      <c r="E3253" s="71"/>
      <c r="F3253" s="71"/>
      <c r="G3253" s="70"/>
      <c r="H3253" s="70"/>
      <c r="I3253" s="70"/>
      <c r="J3253" s="70"/>
      <c r="K3253" s="70"/>
      <c r="L3253" s="70"/>
      <c r="M3253" s="70"/>
      <c r="N3253" s="194"/>
      <c r="O3253" s="80"/>
      <c r="P3253" s="75"/>
      <c r="Q3253" s="75"/>
      <c r="R3253" s="75"/>
      <c r="S3253" s="75"/>
      <c r="T3253" s="75"/>
      <c r="U3253" s="75"/>
      <c r="V3253" s="74"/>
      <c r="W3253" s="74"/>
      <c r="X3253" s="74"/>
      <c r="Y3253" s="73"/>
      <c r="Z3253" s="72"/>
    </row>
    <row r="3254" spans="1:26" x14ac:dyDescent="0.3">
      <c r="A3254" s="65"/>
      <c r="B3254" s="70"/>
      <c r="C3254" s="70"/>
      <c r="D3254" s="71"/>
      <c r="E3254" s="71"/>
      <c r="F3254" s="71"/>
      <c r="G3254" s="70"/>
      <c r="H3254" s="70"/>
      <c r="I3254" s="70"/>
      <c r="J3254" s="70"/>
      <c r="K3254" s="70"/>
      <c r="L3254" s="70"/>
      <c r="M3254" s="70"/>
      <c r="N3254" s="194"/>
      <c r="O3254" s="80"/>
      <c r="P3254" s="75"/>
      <c r="Q3254" s="75"/>
      <c r="R3254" s="75"/>
      <c r="S3254" s="75"/>
      <c r="T3254" s="75"/>
      <c r="U3254" s="75"/>
      <c r="V3254" s="74"/>
      <c r="W3254" s="74"/>
      <c r="X3254" s="74"/>
      <c r="Y3254" s="73"/>
      <c r="Z3254" s="72"/>
    </row>
    <row r="3255" spans="1:26" x14ac:dyDescent="0.3">
      <c r="A3255" s="65"/>
      <c r="B3255" s="70"/>
      <c r="C3255" s="70"/>
      <c r="D3255" s="71"/>
      <c r="E3255" s="71"/>
      <c r="F3255" s="71"/>
      <c r="G3255" s="70"/>
      <c r="H3255" s="70"/>
      <c r="I3255" s="70"/>
      <c r="J3255" s="70"/>
      <c r="K3255" s="70"/>
      <c r="L3255" s="70"/>
      <c r="M3255" s="70"/>
      <c r="N3255" s="194"/>
      <c r="O3255" s="80"/>
      <c r="P3255" s="75"/>
      <c r="Q3255" s="75"/>
      <c r="R3255" s="75"/>
      <c r="S3255" s="75"/>
      <c r="T3255" s="75"/>
      <c r="U3255" s="75"/>
      <c r="V3255" s="74"/>
      <c r="W3255" s="74"/>
      <c r="X3255" s="74"/>
      <c r="Y3255" s="73"/>
      <c r="Z3255" s="72"/>
    </row>
    <row r="3256" spans="1:26" x14ac:dyDescent="0.3">
      <c r="A3256" s="65"/>
      <c r="B3256" s="70"/>
      <c r="C3256" s="70"/>
      <c r="D3256" s="71"/>
      <c r="E3256" s="71"/>
      <c r="F3256" s="71"/>
      <c r="G3256" s="70"/>
      <c r="H3256" s="70"/>
      <c r="I3256" s="70"/>
      <c r="J3256" s="70"/>
      <c r="K3256" s="70"/>
      <c r="L3256" s="70"/>
      <c r="M3256" s="70"/>
      <c r="N3256" s="194"/>
      <c r="O3256" s="80"/>
      <c r="P3256" s="75"/>
      <c r="Q3256" s="75"/>
      <c r="R3256" s="75"/>
      <c r="S3256" s="75"/>
      <c r="T3256" s="75"/>
      <c r="U3256" s="75"/>
      <c r="V3256" s="74"/>
      <c r="W3256" s="74"/>
      <c r="X3256" s="74"/>
      <c r="Y3256" s="73"/>
      <c r="Z3256" s="72"/>
    </row>
    <row r="3257" spans="1:26" x14ac:dyDescent="0.3">
      <c r="A3257" s="65"/>
      <c r="B3257" s="70"/>
      <c r="C3257" s="70"/>
      <c r="D3257" s="71"/>
      <c r="E3257" s="71"/>
      <c r="F3257" s="71"/>
      <c r="G3257" s="70"/>
      <c r="H3257" s="70"/>
      <c r="I3257" s="70"/>
      <c r="J3257" s="70"/>
      <c r="K3257" s="70"/>
      <c r="L3257" s="70"/>
      <c r="M3257" s="70"/>
      <c r="N3257" s="194"/>
      <c r="O3257" s="80"/>
      <c r="P3257" s="75"/>
      <c r="Q3257" s="75"/>
      <c r="R3257" s="75"/>
      <c r="S3257" s="75"/>
      <c r="T3257" s="75"/>
      <c r="U3257" s="75"/>
      <c r="V3257" s="74"/>
      <c r="W3257" s="74"/>
      <c r="X3257" s="74"/>
      <c r="Y3257" s="73"/>
      <c r="Z3257" s="72"/>
    </row>
    <row r="3258" spans="1:26" x14ac:dyDescent="0.3">
      <c r="A3258" s="65"/>
      <c r="B3258" s="70"/>
      <c r="C3258" s="70"/>
      <c r="D3258" s="71"/>
      <c r="E3258" s="71"/>
      <c r="F3258" s="71"/>
      <c r="G3258" s="70"/>
      <c r="H3258" s="70"/>
      <c r="I3258" s="70"/>
      <c r="J3258" s="70"/>
      <c r="K3258" s="70"/>
      <c r="L3258" s="70"/>
      <c r="M3258" s="70"/>
      <c r="N3258" s="194"/>
      <c r="O3258" s="80"/>
      <c r="P3258" s="75"/>
      <c r="Q3258" s="75"/>
      <c r="R3258" s="75"/>
      <c r="S3258" s="75"/>
      <c r="T3258" s="75"/>
      <c r="U3258" s="75"/>
      <c r="V3258" s="74"/>
      <c r="W3258" s="74"/>
      <c r="X3258" s="74"/>
      <c r="Y3258" s="73"/>
      <c r="Z3258" s="72"/>
    </row>
    <row r="3259" spans="1:26" x14ac:dyDescent="0.3">
      <c r="A3259" s="65"/>
      <c r="B3259" s="70"/>
      <c r="C3259" s="70"/>
      <c r="D3259" s="71"/>
      <c r="E3259" s="71"/>
      <c r="F3259" s="71"/>
      <c r="G3259" s="70"/>
      <c r="H3259" s="70"/>
      <c r="I3259" s="70"/>
      <c r="J3259" s="70"/>
      <c r="K3259" s="70"/>
      <c r="L3259" s="70"/>
      <c r="M3259" s="70"/>
      <c r="N3259" s="194"/>
      <c r="O3259" s="80"/>
      <c r="P3259" s="75"/>
      <c r="Q3259" s="75"/>
      <c r="R3259" s="75"/>
      <c r="S3259" s="75"/>
      <c r="T3259" s="75"/>
      <c r="U3259" s="75"/>
      <c r="V3259" s="74"/>
      <c r="W3259" s="74"/>
      <c r="X3259" s="74"/>
      <c r="Y3259" s="73"/>
      <c r="Z3259" s="72"/>
    </row>
    <row r="3260" spans="1:26" x14ac:dyDescent="0.3">
      <c r="A3260" s="65"/>
      <c r="B3260" s="70"/>
      <c r="C3260" s="70"/>
      <c r="D3260" s="71"/>
      <c r="E3260" s="71"/>
      <c r="F3260" s="71"/>
      <c r="G3260" s="70"/>
      <c r="H3260" s="70"/>
      <c r="I3260" s="70"/>
      <c r="J3260" s="70"/>
      <c r="K3260" s="70"/>
      <c r="L3260" s="70"/>
      <c r="M3260" s="70"/>
      <c r="N3260" s="194"/>
      <c r="O3260" s="80"/>
      <c r="P3260" s="75"/>
      <c r="Q3260" s="75"/>
      <c r="R3260" s="75"/>
      <c r="S3260" s="75"/>
      <c r="T3260" s="75"/>
      <c r="U3260" s="75"/>
      <c r="V3260" s="74"/>
      <c r="W3260" s="74"/>
      <c r="X3260" s="74"/>
      <c r="Y3260" s="73"/>
      <c r="Z3260" s="72"/>
    </row>
    <row r="3261" spans="1:26" x14ac:dyDescent="0.3">
      <c r="A3261" s="65"/>
      <c r="B3261" s="70"/>
      <c r="C3261" s="70"/>
      <c r="D3261" s="71"/>
      <c r="E3261" s="71"/>
      <c r="F3261" s="71"/>
      <c r="G3261" s="70"/>
      <c r="H3261" s="70"/>
      <c r="I3261" s="70"/>
      <c r="J3261" s="70"/>
      <c r="K3261" s="70"/>
      <c r="L3261" s="70"/>
      <c r="M3261" s="70"/>
      <c r="N3261" s="194"/>
      <c r="O3261" s="80"/>
      <c r="P3261" s="75"/>
      <c r="Q3261" s="75"/>
      <c r="R3261" s="75"/>
      <c r="S3261" s="75"/>
      <c r="T3261" s="75"/>
      <c r="U3261" s="75"/>
      <c r="V3261" s="74"/>
      <c r="W3261" s="74"/>
      <c r="X3261" s="74"/>
      <c r="Y3261" s="73"/>
      <c r="Z3261" s="72"/>
    </row>
    <row r="3262" spans="1:26" x14ac:dyDescent="0.3">
      <c r="A3262" s="65"/>
      <c r="B3262" s="70"/>
      <c r="C3262" s="70"/>
      <c r="D3262" s="71"/>
      <c r="E3262" s="71"/>
      <c r="F3262" s="71"/>
      <c r="G3262" s="70"/>
      <c r="H3262" s="70"/>
      <c r="I3262" s="70"/>
      <c r="J3262" s="70"/>
      <c r="K3262" s="70"/>
      <c r="L3262" s="70"/>
      <c r="M3262" s="70"/>
      <c r="N3262" s="195"/>
      <c r="O3262" s="70"/>
      <c r="P3262" s="70"/>
      <c r="Q3262" s="70"/>
      <c r="R3262" s="70"/>
      <c r="S3262" s="70"/>
      <c r="T3262" s="70"/>
      <c r="U3262" s="70"/>
      <c r="V3262" s="71"/>
      <c r="W3262" s="71"/>
      <c r="X3262" s="71"/>
      <c r="Y3262" s="70"/>
      <c r="Z3262" s="70"/>
    </row>
    <row r="3263" spans="1:26" x14ac:dyDescent="0.3">
      <c r="A3263" s="65"/>
      <c r="B3263" s="72"/>
      <c r="C3263" s="73"/>
      <c r="D3263" s="74"/>
      <c r="E3263" s="74"/>
      <c r="F3263" s="74"/>
      <c r="G3263" s="75"/>
      <c r="H3263" s="75"/>
      <c r="I3263" s="75"/>
      <c r="J3263" s="75"/>
      <c r="K3263" s="75"/>
      <c r="L3263" s="75"/>
      <c r="M3263" s="80"/>
      <c r="N3263" s="194"/>
      <c r="O3263" s="70"/>
      <c r="P3263" s="70"/>
      <c r="Q3263" s="70"/>
      <c r="R3263" s="70"/>
      <c r="S3263" s="70"/>
      <c r="T3263" s="70"/>
      <c r="U3263" s="70"/>
      <c r="V3263" s="71"/>
      <c r="W3263" s="71"/>
      <c r="X3263" s="71"/>
      <c r="Y3263" s="70"/>
      <c r="Z3263" s="70"/>
    </row>
    <row r="3264" spans="1:26" x14ac:dyDescent="0.3">
      <c r="A3264" s="65"/>
      <c r="B3264" s="72"/>
      <c r="C3264" s="73"/>
      <c r="D3264" s="74"/>
      <c r="E3264" s="74"/>
      <c r="F3264" s="74"/>
      <c r="G3264" s="75"/>
      <c r="H3264" s="75"/>
      <c r="I3264" s="75"/>
      <c r="J3264" s="75"/>
      <c r="K3264" s="75"/>
      <c r="L3264" s="75"/>
      <c r="M3264" s="80"/>
      <c r="N3264" s="194"/>
      <c r="O3264" s="70"/>
      <c r="P3264" s="70"/>
      <c r="Q3264" s="70"/>
      <c r="R3264" s="70"/>
      <c r="S3264" s="70"/>
      <c r="T3264" s="70"/>
      <c r="U3264" s="70"/>
      <c r="V3264" s="71"/>
      <c r="W3264" s="71"/>
      <c r="X3264" s="71"/>
      <c r="Y3264" s="70"/>
      <c r="Z3264" s="70"/>
    </row>
    <row r="3265" spans="1:26" x14ac:dyDescent="0.3">
      <c r="A3265" s="65"/>
      <c r="B3265" s="72"/>
      <c r="C3265" s="73"/>
      <c r="D3265" s="74"/>
      <c r="E3265" s="74"/>
      <c r="F3265" s="74"/>
      <c r="G3265" s="75"/>
      <c r="H3265" s="75"/>
      <c r="I3265" s="75"/>
      <c r="J3265" s="75"/>
      <c r="K3265" s="75"/>
      <c r="L3265" s="75"/>
      <c r="M3265" s="80"/>
      <c r="N3265" s="194"/>
      <c r="O3265" s="70"/>
      <c r="P3265" s="70"/>
      <c r="Q3265" s="70"/>
      <c r="R3265" s="70"/>
      <c r="S3265" s="70"/>
      <c r="T3265" s="70"/>
      <c r="U3265" s="70"/>
      <c r="V3265" s="71"/>
      <c r="W3265" s="71"/>
      <c r="X3265" s="71"/>
      <c r="Y3265" s="70"/>
      <c r="Z3265" s="70"/>
    </row>
    <row r="3266" spans="1:26" x14ac:dyDescent="0.3">
      <c r="A3266" s="65"/>
      <c r="B3266" s="72"/>
      <c r="C3266" s="73"/>
      <c r="D3266" s="74"/>
      <c r="E3266" s="74"/>
      <c r="F3266" s="74"/>
      <c r="G3266" s="75"/>
      <c r="H3266" s="75"/>
      <c r="I3266" s="75"/>
      <c r="J3266" s="75"/>
      <c r="K3266" s="75"/>
      <c r="L3266" s="75"/>
      <c r="M3266" s="80"/>
      <c r="N3266" s="194"/>
      <c r="O3266" s="70"/>
      <c r="P3266" s="70"/>
      <c r="Q3266" s="70"/>
      <c r="R3266" s="70"/>
      <c r="S3266" s="70"/>
      <c r="T3266" s="70"/>
      <c r="U3266" s="70"/>
      <c r="V3266" s="71"/>
      <c r="W3266" s="71"/>
      <c r="X3266" s="71"/>
      <c r="Y3266" s="70"/>
      <c r="Z3266" s="70"/>
    </row>
    <row r="3267" spans="1:26" x14ac:dyDescent="0.3">
      <c r="A3267" s="65"/>
      <c r="B3267" s="72"/>
      <c r="C3267" s="73"/>
      <c r="D3267" s="74"/>
      <c r="E3267" s="74"/>
      <c r="F3267" s="74"/>
      <c r="G3267" s="75"/>
      <c r="H3267" s="75"/>
      <c r="I3267" s="75"/>
      <c r="J3267" s="75"/>
      <c r="K3267" s="75"/>
      <c r="L3267" s="75"/>
      <c r="M3267" s="80"/>
      <c r="N3267" s="194"/>
      <c r="O3267" s="70"/>
      <c r="P3267" s="70"/>
      <c r="Q3267" s="70"/>
      <c r="R3267" s="70"/>
      <c r="S3267" s="70"/>
      <c r="T3267" s="70"/>
      <c r="U3267" s="70"/>
      <c r="V3267" s="71"/>
      <c r="W3267" s="71"/>
      <c r="X3267" s="71"/>
      <c r="Y3267" s="70"/>
      <c r="Z3267" s="70"/>
    </row>
    <row r="3268" spans="1:26" x14ac:dyDescent="0.3">
      <c r="A3268" s="65"/>
      <c r="B3268" s="72"/>
      <c r="C3268" s="73"/>
      <c r="D3268" s="74"/>
      <c r="E3268" s="74"/>
      <c r="F3268" s="74"/>
      <c r="G3268" s="75"/>
      <c r="H3268" s="75"/>
      <c r="I3268" s="75"/>
      <c r="J3268" s="75"/>
      <c r="K3268" s="75"/>
      <c r="L3268" s="75"/>
      <c r="M3268" s="80"/>
      <c r="N3268" s="194"/>
      <c r="O3268" s="70"/>
      <c r="P3268" s="70"/>
      <c r="Q3268" s="70"/>
      <c r="R3268" s="70"/>
      <c r="S3268" s="70"/>
      <c r="T3268" s="70"/>
      <c r="U3268" s="70"/>
      <c r="V3268" s="71"/>
      <c r="W3268" s="71"/>
      <c r="X3268" s="71"/>
      <c r="Y3268" s="70"/>
      <c r="Z3268" s="70"/>
    </row>
    <row r="3269" spans="1:26" x14ac:dyDescent="0.3">
      <c r="A3269" s="65"/>
      <c r="B3269" s="72"/>
      <c r="C3269" s="73"/>
      <c r="D3269" s="74"/>
      <c r="E3269" s="74"/>
      <c r="F3269" s="74"/>
      <c r="G3269" s="75"/>
      <c r="H3269" s="75"/>
      <c r="I3269" s="75"/>
      <c r="J3269" s="75"/>
      <c r="K3269" s="75"/>
      <c r="L3269" s="75"/>
      <c r="M3269" s="80"/>
      <c r="N3269" s="194"/>
      <c r="O3269" s="70"/>
      <c r="P3269" s="70"/>
      <c r="Q3269" s="70"/>
      <c r="R3269" s="70"/>
      <c r="S3269" s="70"/>
      <c r="T3269" s="70"/>
      <c r="U3269" s="70"/>
      <c r="V3269" s="71"/>
      <c r="W3269" s="71"/>
      <c r="X3269" s="71"/>
      <c r="Y3269" s="70"/>
      <c r="Z3269" s="70"/>
    </row>
    <row r="3270" spans="1:26" x14ac:dyDescent="0.3">
      <c r="A3270" s="65"/>
      <c r="B3270" s="72"/>
      <c r="C3270" s="73"/>
      <c r="D3270" s="74"/>
      <c r="E3270" s="74"/>
      <c r="F3270" s="74"/>
      <c r="G3270" s="75"/>
      <c r="H3270" s="75"/>
      <c r="I3270" s="75"/>
      <c r="J3270" s="75"/>
      <c r="K3270" s="75"/>
      <c r="L3270" s="75"/>
      <c r="M3270" s="80"/>
      <c r="N3270" s="194"/>
      <c r="O3270" s="70"/>
      <c r="P3270" s="70"/>
      <c r="Q3270" s="70"/>
      <c r="R3270" s="70"/>
      <c r="S3270" s="70"/>
      <c r="T3270" s="70"/>
      <c r="U3270" s="70"/>
      <c r="V3270" s="71"/>
      <c r="W3270" s="71"/>
      <c r="X3270" s="71"/>
      <c r="Y3270" s="70"/>
      <c r="Z3270" s="70"/>
    </row>
    <row r="3271" spans="1:26" x14ac:dyDescent="0.3">
      <c r="A3271" s="65"/>
      <c r="B3271" s="72"/>
      <c r="C3271" s="73"/>
      <c r="D3271" s="74"/>
      <c r="E3271" s="74"/>
      <c r="F3271" s="74"/>
      <c r="G3271" s="75"/>
      <c r="H3271" s="75"/>
      <c r="I3271" s="75"/>
      <c r="J3271" s="75"/>
      <c r="K3271" s="75"/>
      <c r="L3271" s="75"/>
      <c r="M3271" s="80"/>
      <c r="N3271" s="194"/>
      <c r="O3271" s="70"/>
      <c r="P3271" s="70"/>
      <c r="Q3271" s="70"/>
      <c r="R3271" s="70"/>
      <c r="S3271" s="70"/>
      <c r="T3271" s="70"/>
      <c r="U3271" s="70"/>
      <c r="V3271" s="71"/>
      <c r="W3271" s="71"/>
      <c r="X3271" s="71"/>
      <c r="Y3271" s="70"/>
      <c r="Z3271" s="70"/>
    </row>
    <row r="3272" spans="1:26" x14ac:dyDescent="0.3">
      <c r="A3272" s="65"/>
      <c r="B3272" s="72"/>
      <c r="C3272" s="73"/>
      <c r="D3272" s="74"/>
      <c r="E3272" s="74"/>
      <c r="F3272" s="74"/>
      <c r="G3272" s="75"/>
      <c r="H3272" s="75"/>
      <c r="I3272" s="75"/>
      <c r="J3272" s="75"/>
      <c r="K3272" s="75"/>
      <c r="L3272" s="75"/>
      <c r="M3272" s="80"/>
      <c r="N3272" s="194"/>
      <c r="O3272" s="70"/>
      <c r="P3272" s="70"/>
      <c r="Q3272" s="70"/>
      <c r="R3272" s="70"/>
      <c r="S3272" s="70"/>
      <c r="T3272" s="70"/>
      <c r="U3272" s="70"/>
      <c r="V3272" s="71"/>
      <c r="W3272" s="71"/>
      <c r="X3272" s="71"/>
      <c r="Y3272" s="70"/>
      <c r="Z3272" s="70"/>
    </row>
    <row r="3273" spans="1:26" x14ac:dyDescent="0.3">
      <c r="A3273" s="65"/>
      <c r="B3273" s="72"/>
      <c r="C3273" s="73"/>
      <c r="D3273" s="74"/>
      <c r="E3273" s="74"/>
      <c r="F3273" s="74"/>
      <c r="G3273" s="75"/>
      <c r="H3273" s="75"/>
      <c r="I3273" s="75"/>
      <c r="J3273" s="75"/>
      <c r="K3273" s="75"/>
      <c r="L3273" s="75"/>
      <c r="M3273" s="80"/>
      <c r="N3273" s="194"/>
      <c r="O3273" s="70"/>
      <c r="P3273" s="70"/>
      <c r="Q3273" s="70"/>
      <c r="R3273" s="70"/>
      <c r="S3273" s="70"/>
      <c r="T3273" s="70"/>
      <c r="U3273" s="70"/>
      <c r="V3273" s="71"/>
      <c r="W3273" s="71"/>
      <c r="X3273" s="71"/>
      <c r="Y3273" s="70"/>
      <c r="Z3273" s="70"/>
    </row>
    <row r="3274" spans="1:26" x14ac:dyDescent="0.3">
      <c r="A3274" s="65"/>
      <c r="B3274" s="72"/>
      <c r="C3274" s="73"/>
      <c r="D3274" s="74"/>
      <c r="E3274" s="74"/>
      <c r="F3274" s="74"/>
      <c r="G3274" s="75"/>
      <c r="H3274" s="75"/>
      <c r="I3274" s="75"/>
      <c r="J3274" s="75"/>
      <c r="K3274" s="75"/>
      <c r="L3274" s="75"/>
      <c r="M3274" s="80"/>
      <c r="N3274" s="194"/>
      <c r="O3274" s="70"/>
      <c r="P3274" s="70"/>
      <c r="Q3274" s="70"/>
      <c r="R3274" s="70"/>
      <c r="S3274" s="70"/>
      <c r="T3274" s="70"/>
      <c r="U3274" s="70"/>
      <c r="V3274" s="71"/>
      <c r="W3274" s="71"/>
      <c r="X3274" s="71"/>
      <c r="Y3274" s="70"/>
      <c r="Z3274" s="70"/>
    </row>
    <row r="3275" spans="1:26" x14ac:dyDescent="0.3">
      <c r="A3275" s="65"/>
      <c r="B3275" s="72"/>
      <c r="C3275" s="73"/>
      <c r="D3275" s="74"/>
      <c r="E3275" s="74"/>
      <c r="F3275" s="74"/>
      <c r="G3275" s="75"/>
      <c r="H3275" s="75"/>
      <c r="I3275" s="75"/>
      <c r="J3275" s="75"/>
      <c r="K3275" s="75"/>
      <c r="L3275" s="75"/>
      <c r="M3275" s="80"/>
      <c r="N3275" s="194"/>
      <c r="O3275" s="70"/>
      <c r="P3275" s="70"/>
      <c r="Q3275" s="70"/>
      <c r="R3275" s="70"/>
      <c r="S3275" s="70"/>
      <c r="T3275" s="70"/>
      <c r="U3275" s="70"/>
      <c r="V3275" s="71"/>
      <c r="W3275" s="71"/>
      <c r="X3275" s="71"/>
      <c r="Y3275" s="70"/>
      <c r="Z3275" s="70"/>
    </row>
    <row r="3276" spans="1:26" x14ac:dyDescent="0.3">
      <c r="A3276" s="65"/>
      <c r="B3276" s="72"/>
      <c r="C3276" s="73"/>
      <c r="D3276" s="74"/>
      <c r="E3276" s="74"/>
      <c r="F3276" s="74"/>
      <c r="G3276" s="75"/>
      <c r="H3276" s="75"/>
      <c r="I3276" s="75"/>
      <c r="J3276" s="75"/>
      <c r="K3276" s="75"/>
      <c r="L3276" s="75"/>
      <c r="M3276" s="80"/>
      <c r="N3276" s="194"/>
      <c r="O3276" s="70"/>
      <c r="P3276" s="70"/>
      <c r="Q3276" s="70"/>
      <c r="R3276" s="70"/>
      <c r="S3276" s="70"/>
      <c r="T3276" s="70"/>
      <c r="U3276" s="70"/>
      <c r="V3276" s="71"/>
      <c r="W3276" s="71"/>
      <c r="X3276" s="71"/>
      <c r="Y3276" s="70"/>
      <c r="Z3276" s="70"/>
    </row>
    <row r="3277" spans="1:26" x14ac:dyDescent="0.3">
      <c r="A3277" s="65"/>
      <c r="B3277" s="72"/>
      <c r="C3277" s="73"/>
      <c r="D3277" s="74"/>
      <c r="E3277" s="74"/>
      <c r="F3277" s="74"/>
      <c r="G3277" s="75"/>
      <c r="H3277" s="75"/>
      <c r="I3277" s="75"/>
      <c r="J3277" s="75"/>
      <c r="K3277" s="75"/>
      <c r="L3277" s="75"/>
      <c r="M3277" s="80"/>
      <c r="N3277" s="194"/>
      <c r="O3277" s="70"/>
      <c r="P3277" s="70"/>
      <c r="Q3277" s="70"/>
      <c r="R3277" s="70"/>
      <c r="S3277" s="70"/>
      <c r="T3277" s="70"/>
      <c r="U3277" s="70"/>
      <c r="V3277" s="71"/>
      <c r="W3277" s="71"/>
      <c r="X3277" s="71"/>
      <c r="Y3277" s="70"/>
      <c r="Z3277" s="70"/>
    </row>
    <row r="3278" spans="1:26" x14ac:dyDescent="0.3">
      <c r="A3278" s="65"/>
      <c r="B3278" s="65"/>
      <c r="C3278" s="65"/>
      <c r="D3278" s="65"/>
      <c r="E3278" s="65"/>
      <c r="F3278" s="65"/>
      <c r="G3278" s="65"/>
      <c r="H3278" s="65"/>
      <c r="I3278" s="65"/>
      <c r="J3278" s="65"/>
      <c r="K3278" s="65"/>
      <c r="L3278" s="65"/>
      <c r="M3278" s="99"/>
      <c r="N3278" s="66"/>
      <c r="O3278" s="99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</row>
    <row r="3279" spans="1:26" x14ac:dyDescent="0.3">
      <c r="A3279" s="65"/>
      <c r="B3279" s="68"/>
      <c r="C3279" s="68"/>
      <c r="D3279" s="68"/>
      <c r="E3279" s="68"/>
      <c r="F3279" s="68"/>
      <c r="G3279" s="68"/>
      <c r="H3279" s="68"/>
      <c r="I3279" s="68"/>
      <c r="J3279" s="68"/>
      <c r="K3279" s="68"/>
      <c r="L3279" s="68"/>
      <c r="M3279" s="87"/>
      <c r="N3279" s="68"/>
      <c r="O3279" s="87"/>
      <c r="P3279" s="68"/>
      <c r="Q3279" s="68"/>
      <c r="R3279" s="68"/>
      <c r="S3279" s="68"/>
      <c r="T3279" s="68"/>
      <c r="U3279" s="68"/>
      <c r="V3279" s="68"/>
      <c r="W3279" s="68"/>
      <c r="X3279" s="68"/>
      <c r="Y3279" s="68"/>
      <c r="Z3279" s="68"/>
    </row>
    <row r="3280" spans="1:26" x14ac:dyDescent="0.3">
      <c r="A3280" s="65"/>
      <c r="B3280" s="77"/>
      <c r="C3280" s="77"/>
      <c r="D3280" s="78"/>
      <c r="E3280" s="78"/>
      <c r="F3280" s="78"/>
      <c r="G3280" s="79"/>
      <c r="H3280" s="79"/>
      <c r="I3280" s="79"/>
      <c r="J3280" s="79"/>
      <c r="K3280" s="79"/>
      <c r="L3280" s="79"/>
      <c r="M3280" s="80"/>
      <c r="N3280" s="68"/>
      <c r="O3280" s="80"/>
      <c r="P3280" s="79"/>
      <c r="Q3280" s="79"/>
      <c r="R3280" s="79"/>
      <c r="S3280" s="79"/>
      <c r="T3280" s="79"/>
      <c r="U3280" s="79"/>
      <c r="V3280" s="78"/>
      <c r="W3280" s="78"/>
      <c r="X3280" s="78"/>
      <c r="Y3280" s="77"/>
      <c r="Z3280" s="77"/>
    </row>
    <row r="3281" spans="1:26" x14ac:dyDescent="0.3">
      <c r="A3281" s="65"/>
      <c r="B3281" s="72"/>
      <c r="C3281" s="72"/>
      <c r="D3281" s="78"/>
      <c r="E3281" s="78"/>
      <c r="F3281" s="78"/>
      <c r="G3281" s="80"/>
      <c r="H3281" s="80"/>
      <c r="I3281" s="80"/>
      <c r="J3281" s="80"/>
      <c r="K3281" s="80"/>
      <c r="L3281" s="80"/>
      <c r="M3281" s="80"/>
      <c r="N3281" s="81"/>
      <c r="O3281" s="80"/>
      <c r="P3281" s="80"/>
      <c r="Q3281" s="80"/>
      <c r="R3281" s="80"/>
      <c r="S3281" s="80"/>
      <c r="T3281" s="80"/>
      <c r="U3281" s="80"/>
      <c r="V3281" s="78"/>
      <c r="W3281" s="78"/>
      <c r="X3281" s="78"/>
      <c r="Y3281" s="72"/>
      <c r="Z3281" s="72"/>
    </row>
    <row r="3283" spans="1:26" x14ac:dyDescent="0.3">
      <c r="A3283" s="65"/>
      <c r="B3283" s="223"/>
      <c r="C3283" s="224"/>
      <c r="D3283" s="65"/>
      <c r="E3283" s="65"/>
      <c r="F3283" s="223"/>
      <c r="G3283" s="224"/>
      <c r="H3283" s="65"/>
      <c r="I3283" s="65"/>
      <c r="J3283" s="223"/>
      <c r="K3283" s="224"/>
      <c r="L3283" s="65"/>
      <c r="M3283" s="233"/>
      <c r="N3283" s="233"/>
      <c r="O3283" s="233"/>
      <c r="P3283" s="65"/>
      <c r="Q3283" s="223"/>
      <c r="R3283" s="224"/>
      <c r="S3283" s="65"/>
      <c r="T3283" s="65"/>
      <c r="U3283" s="223"/>
      <c r="V3283" s="224"/>
      <c r="W3283" s="65"/>
      <c r="X3283" s="65"/>
      <c r="Y3283" s="223"/>
      <c r="Z3283" s="224"/>
    </row>
    <row r="3284" spans="1:26" x14ac:dyDescent="0.3">
      <c r="A3284" s="65"/>
      <c r="B3284" s="225"/>
      <c r="C3284" s="226"/>
      <c r="D3284" s="65"/>
      <c r="E3284" s="65"/>
      <c r="F3284" s="227"/>
      <c r="G3284" s="226"/>
      <c r="H3284" s="65"/>
      <c r="I3284" s="65"/>
      <c r="J3284" s="228"/>
      <c r="K3284" s="229"/>
      <c r="L3284" s="65"/>
      <c r="M3284" s="225"/>
      <c r="N3284" s="230"/>
      <c r="O3284" s="226"/>
      <c r="P3284" s="65"/>
      <c r="Q3284" s="231"/>
      <c r="R3284" s="232"/>
      <c r="S3284" s="76"/>
      <c r="T3284" s="65"/>
      <c r="U3284" s="225"/>
      <c r="V3284" s="226"/>
      <c r="W3284" s="65"/>
      <c r="X3284" s="65"/>
      <c r="Y3284" s="225"/>
      <c r="Z3284" s="226"/>
    </row>
    <row r="3285" spans="1:26" x14ac:dyDescent="0.3">
      <c r="A3285" s="65"/>
      <c r="B3285" s="65"/>
      <c r="C3285" s="65"/>
      <c r="D3285" s="65"/>
      <c r="E3285" s="65"/>
      <c r="F3285" s="65"/>
      <c r="G3285" s="65"/>
      <c r="H3285" s="65"/>
      <c r="I3285" s="65"/>
      <c r="J3285" s="65"/>
      <c r="K3285" s="65"/>
      <c r="L3285" s="65"/>
      <c r="M3285" s="99"/>
      <c r="N3285" s="66"/>
      <c r="O3285" s="99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</row>
    <row r="3286" spans="1:26" x14ac:dyDescent="0.3">
      <c r="A3286" s="65"/>
      <c r="B3286" s="65"/>
      <c r="C3286" s="65"/>
      <c r="D3286" s="65"/>
      <c r="E3286" s="65"/>
      <c r="F3286" s="65"/>
      <c r="G3286" s="65"/>
      <c r="H3286" s="65"/>
      <c r="I3286" s="65"/>
      <c r="J3286" s="65"/>
      <c r="K3286" s="65"/>
      <c r="L3286" s="65"/>
      <c r="M3286" s="99"/>
      <c r="N3286" s="66"/>
      <c r="O3286" s="99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</row>
    <row r="3287" spans="1:26" x14ac:dyDescent="0.3">
      <c r="A3287" s="65"/>
      <c r="B3287" s="68"/>
      <c r="C3287" s="68"/>
      <c r="D3287" s="68"/>
      <c r="E3287" s="68"/>
      <c r="F3287" s="68"/>
      <c r="G3287" s="68"/>
      <c r="H3287" s="68"/>
      <c r="I3287" s="68"/>
      <c r="J3287" s="68"/>
      <c r="K3287" s="68"/>
      <c r="L3287" s="68"/>
      <c r="M3287" s="87"/>
      <c r="N3287" s="68"/>
      <c r="O3287" s="87"/>
      <c r="P3287" s="68"/>
      <c r="Q3287" s="68"/>
      <c r="R3287" s="68"/>
      <c r="S3287" s="68"/>
      <c r="T3287" s="68"/>
      <c r="U3287" s="68"/>
      <c r="V3287" s="68"/>
      <c r="W3287" s="68"/>
      <c r="X3287" s="68"/>
      <c r="Y3287" s="68"/>
      <c r="Z3287" s="68"/>
    </row>
    <row r="3288" spans="1:26" x14ac:dyDescent="0.3">
      <c r="A3288" s="65"/>
      <c r="B3288" s="70"/>
      <c r="C3288" s="70"/>
      <c r="D3288" s="71"/>
      <c r="E3288" s="71"/>
      <c r="F3288" s="71"/>
      <c r="G3288" s="70"/>
      <c r="H3288" s="70"/>
      <c r="I3288" s="70"/>
      <c r="J3288" s="70"/>
      <c r="K3288" s="70"/>
      <c r="L3288" s="70"/>
      <c r="M3288" s="70"/>
      <c r="N3288" s="194"/>
      <c r="O3288" s="80"/>
      <c r="P3288" s="75"/>
      <c r="Q3288" s="75"/>
      <c r="R3288" s="75"/>
      <c r="S3288" s="75"/>
      <c r="T3288" s="75"/>
      <c r="U3288" s="75"/>
      <c r="V3288" s="74"/>
      <c r="W3288" s="74"/>
      <c r="X3288" s="74"/>
      <c r="Y3288" s="73"/>
      <c r="Z3288" s="72"/>
    </row>
    <row r="3289" spans="1:26" x14ac:dyDescent="0.3">
      <c r="A3289" s="65"/>
      <c r="B3289" s="70"/>
      <c r="C3289" s="70"/>
      <c r="D3289" s="71"/>
      <c r="E3289" s="71"/>
      <c r="F3289" s="71"/>
      <c r="G3289" s="70"/>
      <c r="H3289" s="70"/>
      <c r="I3289" s="70"/>
      <c r="J3289" s="70"/>
      <c r="K3289" s="70"/>
      <c r="L3289" s="70"/>
      <c r="M3289" s="70"/>
      <c r="N3289" s="194"/>
      <c r="O3289" s="80"/>
      <c r="P3289" s="75"/>
      <c r="Q3289" s="75"/>
      <c r="R3289" s="75"/>
      <c r="S3289" s="75"/>
      <c r="T3289" s="75"/>
      <c r="U3289" s="75"/>
      <c r="V3289" s="74"/>
      <c r="W3289" s="74"/>
      <c r="X3289" s="74"/>
      <c r="Y3289" s="73"/>
      <c r="Z3289" s="72"/>
    </row>
    <row r="3290" spans="1:26" x14ac:dyDescent="0.3">
      <c r="A3290" s="65"/>
      <c r="B3290" s="70"/>
      <c r="C3290" s="70"/>
      <c r="D3290" s="71"/>
      <c r="E3290" s="71"/>
      <c r="F3290" s="71"/>
      <c r="G3290" s="70"/>
      <c r="H3290" s="70"/>
      <c r="I3290" s="70"/>
      <c r="J3290" s="70"/>
      <c r="K3290" s="70"/>
      <c r="L3290" s="70"/>
      <c r="M3290" s="70"/>
      <c r="N3290" s="194"/>
      <c r="O3290" s="80"/>
      <c r="P3290" s="75"/>
      <c r="Q3290" s="75"/>
      <c r="R3290" s="75"/>
      <c r="S3290" s="75"/>
      <c r="T3290" s="75"/>
      <c r="U3290" s="75"/>
      <c r="V3290" s="74"/>
      <c r="W3290" s="74"/>
      <c r="X3290" s="74"/>
      <c r="Y3290" s="73"/>
      <c r="Z3290" s="72"/>
    </row>
    <row r="3291" spans="1:26" x14ac:dyDescent="0.3">
      <c r="A3291" s="65"/>
      <c r="B3291" s="70"/>
      <c r="C3291" s="70"/>
      <c r="D3291" s="71"/>
      <c r="E3291" s="71"/>
      <c r="F3291" s="71"/>
      <c r="G3291" s="70"/>
      <c r="H3291" s="70"/>
      <c r="I3291" s="70"/>
      <c r="J3291" s="70"/>
      <c r="K3291" s="70"/>
      <c r="L3291" s="70"/>
      <c r="M3291" s="70"/>
      <c r="N3291" s="194"/>
      <c r="O3291" s="80"/>
      <c r="P3291" s="75"/>
      <c r="Q3291" s="75"/>
      <c r="R3291" s="75"/>
      <c r="S3291" s="75"/>
      <c r="T3291" s="75"/>
      <c r="U3291" s="75"/>
      <c r="V3291" s="74"/>
      <c r="W3291" s="74"/>
      <c r="X3291" s="74"/>
      <c r="Y3291" s="73"/>
      <c r="Z3291" s="72"/>
    </row>
    <row r="3292" spans="1:26" x14ac:dyDescent="0.3">
      <c r="A3292" s="65"/>
      <c r="B3292" s="70"/>
      <c r="C3292" s="70"/>
      <c r="D3292" s="71"/>
      <c r="E3292" s="71"/>
      <c r="F3292" s="71"/>
      <c r="G3292" s="70"/>
      <c r="H3292" s="70"/>
      <c r="I3292" s="70"/>
      <c r="J3292" s="70"/>
      <c r="K3292" s="70"/>
      <c r="L3292" s="70"/>
      <c r="M3292" s="70"/>
      <c r="N3292" s="194"/>
      <c r="O3292" s="80"/>
      <c r="P3292" s="75"/>
      <c r="Q3292" s="75"/>
      <c r="R3292" s="75"/>
      <c r="S3292" s="75"/>
      <c r="T3292" s="75"/>
      <c r="U3292" s="75"/>
      <c r="V3292" s="74"/>
      <c r="W3292" s="74"/>
      <c r="X3292" s="74"/>
      <c r="Y3292" s="73"/>
      <c r="Z3292" s="72"/>
    </row>
    <row r="3293" spans="1:26" x14ac:dyDescent="0.3">
      <c r="A3293" s="65"/>
      <c r="B3293" s="70"/>
      <c r="C3293" s="70"/>
      <c r="D3293" s="71"/>
      <c r="E3293" s="71"/>
      <c r="F3293" s="71"/>
      <c r="G3293" s="70"/>
      <c r="H3293" s="70"/>
      <c r="I3293" s="70"/>
      <c r="J3293" s="70"/>
      <c r="K3293" s="70"/>
      <c r="L3293" s="70"/>
      <c r="M3293" s="70"/>
      <c r="N3293" s="194"/>
      <c r="O3293" s="80"/>
      <c r="P3293" s="75"/>
      <c r="Q3293" s="75"/>
      <c r="R3293" s="75"/>
      <c r="S3293" s="75"/>
      <c r="T3293" s="75"/>
      <c r="U3293" s="75"/>
      <c r="V3293" s="74"/>
      <c r="W3293" s="74"/>
      <c r="X3293" s="74"/>
      <c r="Y3293" s="73"/>
      <c r="Z3293" s="72"/>
    </row>
    <row r="3294" spans="1:26" x14ac:dyDescent="0.3">
      <c r="A3294" s="65"/>
      <c r="B3294" s="70"/>
      <c r="C3294" s="70"/>
      <c r="D3294" s="71"/>
      <c r="E3294" s="71"/>
      <c r="F3294" s="71"/>
      <c r="G3294" s="70"/>
      <c r="H3294" s="70"/>
      <c r="I3294" s="70"/>
      <c r="J3294" s="70"/>
      <c r="K3294" s="70"/>
      <c r="L3294" s="70"/>
      <c r="M3294" s="70"/>
      <c r="N3294" s="194"/>
      <c r="O3294" s="80"/>
      <c r="P3294" s="75"/>
      <c r="Q3294" s="75"/>
      <c r="R3294" s="75"/>
      <c r="S3294" s="75"/>
      <c r="T3294" s="75"/>
      <c r="U3294" s="75"/>
      <c r="V3294" s="74"/>
      <c r="W3294" s="74"/>
      <c r="X3294" s="74"/>
      <c r="Y3294" s="73"/>
      <c r="Z3294" s="72"/>
    </row>
    <row r="3295" spans="1:26" x14ac:dyDescent="0.3">
      <c r="A3295" s="65"/>
      <c r="B3295" s="70"/>
      <c r="C3295" s="70"/>
      <c r="D3295" s="71"/>
      <c r="E3295" s="71"/>
      <c r="F3295" s="71"/>
      <c r="G3295" s="70"/>
      <c r="H3295" s="70"/>
      <c r="I3295" s="70"/>
      <c r="J3295" s="70"/>
      <c r="K3295" s="70"/>
      <c r="L3295" s="70"/>
      <c r="M3295" s="70"/>
      <c r="N3295" s="194"/>
      <c r="O3295" s="80"/>
      <c r="P3295" s="75"/>
      <c r="Q3295" s="75"/>
      <c r="R3295" s="75"/>
      <c r="S3295" s="75"/>
      <c r="T3295" s="75"/>
      <c r="U3295" s="75"/>
      <c r="V3295" s="74"/>
      <c r="W3295" s="74"/>
      <c r="X3295" s="74"/>
      <c r="Y3295" s="73"/>
      <c r="Z3295" s="72"/>
    </row>
    <row r="3296" spans="1:26" x14ac:dyDescent="0.3">
      <c r="A3296" s="65"/>
      <c r="B3296" s="70"/>
      <c r="C3296" s="70"/>
      <c r="D3296" s="71"/>
      <c r="E3296" s="71"/>
      <c r="F3296" s="71"/>
      <c r="G3296" s="70"/>
      <c r="H3296" s="70"/>
      <c r="I3296" s="70"/>
      <c r="J3296" s="70"/>
      <c r="K3296" s="70"/>
      <c r="L3296" s="70"/>
      <c r="M3296" s="70"/>
      <c r="N3296" s="194"/>
      <c r="O3296" s="80"/>
      <c r="P3296" s="75"/>
      <c r="Q3296" s="75"/>
      <c r="R3296" s="75"/>
      <c r="S3296" s="75"/>
      <c r="T3296" s="75"/>
      <c r="U3296" s="75"/>
      <c r="V3296" s="74"/>
      <c r="W3296" s="74"/>
      <c r="X3296" s="74"/>
      <c r="Y3296" s="73"/>
      <c r="Z3296" s="72"/>
    </row>
    <row r="3297" spans="1:26" x14ac:dyDescent="0.3">
      <c r="A3297" s="65"/>
      <c r="B3297" s="70"/>
      <c r="C3297" s="70"/>
      <c r="D3297" s="71"/>
      <c r="E3297" s="71"/>
      <c r="F3297" s="71"/>
      <c r="G3297" s="70"/>
      <c r="H3297" s="70"/>
      <c r="I3297" s="70"/>
      <c r="J3297" s="70"/>
      <c r="K3297" s="70"/>
      <c r="L3297" s="70"/>
      <c r="M3297" s="70"/>
      <c r="N3297" s="194"/>
      <c r="O3297" s="80"/>
      <c r="P3297" s="75"/>
      <c r="Q3297" s="75"/>
      <c r="R3297" s="75"/>
      <c r="S3297" s="75"/>
      <c r="T3297" s="75"/>
      <c r="U3297" s="75"/>
      <c r="V3297" s="74"/>
      <c r="W3297" s="74"/>
      <c r="X3297" s="74"/>
      <c r="Y3297" s="73"/>
      <c r="Z3297" s="72"/>
    </row>
    <row r="3298" spans="1:26" x14ac:dyDescent="0.3">
      <c r="A3298" s="65"/>
      <c r="B3298" s="70"/>
      <c r="C3298" s="70"/>
      <c r="D3298" s="71"/>
      <c r="E3298" s="71"/>
      <c r="F3298" s="71"/>
      <c r="G3298" s="70"/>
      <c r="H3298" s="70"/>
      <c r="I3298" s="70"/>
      <c r="J3298" s="70"/>
      <c r="K3298" s="70"/>
      <c r="L3298" s="70"/>
      <c r="M3298" s="70"/>
      <c r="N3298" s="194"/>
      <c r="O3298" s="80"/>
      <c r="P3298" s="75"/>
      <c r="Q3298" s="75"/>
      <c r="R3298" s="75"/>
      <c r="S3298" s="75"/>
      <c r="T3298" s="75"/>
      <c r="U3298" s="75"/>
      <c r="V3298" s="74"/>
      <c r="W3298" s="74"/>
      <c r="X3298" s="74"/>
      <c r="Y3298" s="73"/>
      <c r="Z3298" s="72"/>
    </row>
    <row r="3299" spans="1:26" x14ac:dyDescent="0.3">
      <c r="A3299" s="65"/>
      <c r="B3299" s="70"/>
      <c r="C3299" s="70"/>
      <c r="D3299" s="71"/>
      <c r="E3299" s="71"/>
      <c r="F3299" s="71"/>
      <c r="G3299" s="70"/>
      <c r="H3299" s="70"/>
      <c r="I3299" s="70"/>
      <c r="J3299" s="70"/>
      <c r="K3299" s="70"/>
      <c r="L3299" s="70"/>
      <c r="M3299" s="70"/>
      <c r="N3299" s="194"/>
      <c r="O3299" s="80"/>
      <c r="P3299" s="75"/>
      <c r="Q3299" s="75"/>
      <c r="R3299" s="75"/>
      <c r="S3299" s="75"/>
      <c r="T3299" s="75"/>
      <c r="U3299" s="75"/>
      <c r="V3299" s="74"/>
      <c r="W3299" s="74"/>
      <c r="X3299" s="74"/>
      <c r="Y3299" s="73"/>
      <c r="Z3299" s="72"/>
    </row>
    <row r="3300" spans="1:26" x14ac:dyDescent="0.3">
      <c r="A3300" s="65"/>
      <c r="B3300" s="70"/>
      <c r="C3300" s="70"/>
      <c r="D3300" s="71"/>
      <c r="E3300" s="71"/>
      <c r="F3300" s="71"/>
      <c r="G3300" s="70"/>
      <c r="H3300" s="70"/>
      <c r="I3300" s="70"/>
      <c r="J3300" s="70"/>
      <c r="K3300" s="70"/>
      <c r="L3300" s="70"/>
      <c r="M3300" s="70"/>
      <c r="N3300" s="194"/>
      <c r="O3300" s="80"/>
      <c r="P3300" s="75"/>
      <c r="Q3300" s="75"/>
      <c r="R3300" s="75"/>
      <c r="S3300" s="75"/>
      <c r="T3300" s="75"/>
      <c r="U3300" s="75"/>
      <c r="V3300" s="74"/>
      <c r="W3300" s="74"/>
      <c r="X3300" s="74"/>
      <c r="Y3300" s="73"/>
      <c r="Z3300" s="72"/>
    </row>
    <row r="3301" spans="1:26" x14ac:dyDescent="0.3">
      <c r="A3301" s="65"/>
      <c r="B3301" s="70"/>
      <c r="C3301" s="70"/>
      <c r="D3301" s="71"/>
      <c r="E3301" s="71"/>
      <c r="F3301" s="71"/>
      <c r="G3301" s="70"/>
      <c r="H3301" s="70"/>
      <c r="I3301" s="70"/>
      <c r="J3301" s="70"/>
      <c r="K3301" s="70"/>
      <c r="L3301" s="70"/>
      <c r="M3301" s="70"/>
      <c r="N3301" s="194"/>
      <c r="O3301" s="80"/>
      <c r="P3301" s="75"/>
      <c r="Q3301" s="75"/>
      <c r="R3301" s="75"/>
      <c r="S3301" s="75"/>
      <c r="T3301" s="75"/>
      <c r="U3301" s="75"/>
      <c r="V3301" s="74"/>
      <c r="W3301" s="74"/>
      <c r="X3301" s="74"/>
      <c r="Y3301" s="73"/>
      <c r="Z3301" s="72"/>
    </row>
    <row r="3302" spans="1:26" x14ac:dyDescent="0.3">
      <c r="A3302" s="65"/>
      <c r="B3302" s="70"/>
      <c r="C3302" s="70"/>
      <c r="D3302" s="71"/>
      <c r="E3302" s="71"/>
      <c r="F3302" s="71"/>
      <c r="G3302" s="70"/>
      <c r="H3302" s="70"/>
      <c r="I3302" s="70"/>
      <c r="J3302" s="70"/>
      <c r="K3302" s="70"/>
      <c r="L3302" s="70"/>
      <c r="M3302" s="70"/>
      <c r="N3302" s="194"/>
      <c r="O3302" s="80"/>
      <c r="P3302" s="75"/>
      <c r="Q3302" s="75"/>
      <c r="R3302" s="75"/>
      <c r="S3302" s="75"/>
      <c r="T3302" s="75"/>
      <c r="U3302" s="75"/>
      <c r="V3302" s="74"/>
      <c r="W3302" s="74"/>
      <c r="X3302" s="74"/>
      <c r="Y3302" s="73"/>
      <c r="Z3302" s="72"/>
    </row>
    <row r="3303" spans="1:26" x14ac:dyDescent="0.3">
      <c r="A3303" s="65"/>
      <c r="B3303" s="70"/>
      <c r="C3303" s="70"/>
      <c r="D3303" s="71"/>
      <c r="E3303" s="71"/>
      <c r="F3303" s="71"/>
      <c r="G3303" s="70"/>
      <c r="H3303" s="70"/>
      <c r="I3303" s="70"/>
      <c r="J3303" s="70"/>
      <c r="K3303" s="70"/>
      <c r="L3303" s="70"/>
      <c r="M3303" s="70"/>
      <c r="N3303" s="195"/>
      <c r="O3303" s="70"/>
      <c r="P3303" s="70"/>
      <c r="Q3303" s="70"/>
      <c r="R3303" s="70"/>
      <c r="S3303" s="70"/>
      <c r="T3303" s="70"/>
      <c r="U3303" s="70"/>
      <c r="V3303" s="71"/>
      <c r="W3303" s="71"/>
      <c r="X3303" s="71"/>
      <c r="Y3303" s="70"/>
      <c r="Z3303" s="70"/>
    </row>
    <row r="3304" spans="1:26" x14ac:dyDescent="0.3">
      <c r="A3304" s="65"/>
      <c r="B3304" s="72"/>
      <c r="C3304" s="73"/>
      <c r="D3304" s="74"/>
      <c r="E3304" s="74"/>
      <c r="F3304" s="74"/>
      <c r="G3304" s="75"/>
      <c r="H3304" s="75"/>
      <c r="I3304" s="75"/>
      <c r="J3304" s="75"/>
      <c r="K3304" s="75"/>
      <c r="L3304" s="75"/>
      <c r="M3304" s="80"/>
      <c r="N3304" s="194"/>
      <c r="O3304" s="70"/>
      <c r="P3304" s="70"/>
      <c r="Q3304" s="70"/>
      <c r="R3304" s="70"/>
      <c r="S3304" s="70"/>
      <c r="T3304" s="70"/>
      <c r="U3304" s="70"/>
      <c r="V3304" s="71"/>
      <c r="W3304" s="71"/>
      <c r="X3304" s="71"/>
      <c r="Y3304" s="70"/>
      <c r="Z3304" s="70"/>
    </row>
    <row r="3305" spans="1:26" x14ac:dyDescent="0.3">
      <c r="A3305" s="65"/>
      <c r="B3305" s="72"/>
      <c r="C3305" s="73"/>
      <c r="D3305" s="74"/>
      <c r="E3305" s="74"/>
      <c r="F3305" s="74"/>
      <c r="G3305" s="75"/>
      <c r="H3305" s="75"/>
      <c r="I3305" s="75"/>
      <c r="J3305" s="75"/>
      <c r="K3305" s="75"/>
      <c r="L3305" s="75"/>
      <c r="M3305" s="80"/>
      <c r="N3305" s="194"/>
      <c r="O3305" s="70"/>
      <c r="P3305" s="70"/>
      <c r="Q3305" s="70"/>
      <c r="R3305" s="70"/>
      <c r="S3305" s="70"/>
      <c r="T3305" s="70"/>
      <c r="U3305" s="70"/>
      <c r="V3305" s="71"/>
      <c r="W3305" s="71"/>
      <c r="X3305" s="71"/>
      <c r="Y3305" s="70"/>
      <c r="Z3305" s="70"/>
    </row>
    <row r="3306" spans="1:26" x14ac:dyDescent="0.3">
      <c r="A3306" s="65"/>
      <c r="B3306" s="72"/>
      <c r="C3306" s="73"/>
      <c r="D3306" s="74"/>
      <c r="E3306" s="74"/>
      <c r="F3306" s="74"/>
      <c r="G3306" s="75"/>
      <c r="H3306" s="75"/>
      <c r="I3306" s="75"/>
      <c r="J3306" s="75"/>
      <c r="K3306" s="75"/>
      <c r="L3306" s="75"/>
      <c r="M3306" s="80"/>
      <c r="N3306" s="194"/>
      <c r="O3306" s="70"/>
      <c r="P3306" s="70"/>
      <c r="Q3306" s="70"/>
      <c r="R3306" s="70"/>
      <c r="S3306" s="70"/>
      <c r="T3306" s="70"/>
      <c r="U3306" s="70"/>
      <c r="V3306" s="71"/>
      <c r="W3306" s="71"/>
      <c r="X3306" s="71"/>
      <c r="Y3306" s="70"/>
      <c r="Z3306" s="70"/>
    </row>
    <row r="3307" spans="1:26" x14ac:dyDescent="0.3">
      <c r="A3307" s="65"/>
      <c r="B3307" s="72"/>
      <c r="C3307" s="73"/>
      <c r="D3307" s="74"/>
      <c r="E3307" s="74"/>
      <c r="F3307" s="74"/>
      <c r="G3307" s="75"/>
      <c r="H3307" s="75"/>
      <c r="I3307" s="75"/>
      <c r="J3307" s="75"/>
      <c r="K3307" s="75"/>
      <c r="L3307" s="75"/>
      <c r="M3307" s="80"/>
      <c r="N3307" s="194"/>
      <c r="O3307" s="70"/>
      <c r="P3307" s="70"/>
      <c r="Q3307" s="70"/>
      <c r="R3307" s="70"/>
      <c r="S3307" s="70"/>
      <c r="T3307" s="70"/>
      <c r="U3307" s="70"/>
      <c r="V3307" s="71"/>
      <c r="W3307" s="71"/>
      <c r="X3307" s="71"/>
      <c r="Y3307" s="70"/>
      <c r="Z3307" s="70"/>
    </row>
    <row r="3308" spans="1:26" x14ac:dyDescent="0.3">
      <c r="A3308" s="65"/>
      <c r="B3308" s="72"/>
      <c r="C3308" s="73"/>
      <c r="D3308" s="74"/>
      <c r="E3308" s="74"/>
      <c r="F3308" s="74"/>
      <c r="G3308" s="75"/>
      <c r="H3308" s="75"/>
      <c r="I3308" s="75"/>
      <c r="J3308" s="75"/>
      <c r="K3308" s="75"/>
      <c r="L3308" s="75"/>
      <c r="M3308" s="80"/>
      <c r="N3308" s="194"/>
      <c r="O3308" s="70"/>
      <c r="P3308" s="70"/>
      <c r="Q3308" s="70"/>
      <c r="R3308" s="70"/>
      <c r="S3308" s="70"/>
      <c r="T3308" s="70"/>
      <c r="U3308" s="70"/>
      <c r="V3308" s="71"/>
      <c r="W3308" s="71"/>
      <c r="X3308" s="71"/>
      <c r="Y3308" s="70"/>
      <c r="Z3308" s="70"/>
    </row>
    <row r="3309" spans="1:26" x14ac:dyDescent="0.3">
      <c r="A3309" s="65"/>
      <c r="B3309" s="72"/>
      <c r="C3309" s="73"/>
      <c r="D3309" s="74"/>
      <c r="E3309" s="74"/>
      <c r="F3309" s="74"/>
      <c r="G3309" s="75"/>
      <c r="H3309" s="75"/>
      <c r="I3309" s="75"/>
      <c r="J3309" s="75"/>
      <c r="K3309" s="75"/>
      <c r="L3309" s="75"/>
      <c r="M3309" s="80"/>
      <c r="N3309" s="194"/>
      <c r="O3309" s="70"/>
      <c r="P3309" s="70"/>
      <c r="Q3309" s="70"/>
      <c r="R3309" s="70"/>
      <c r="S3309" s="70"/>
      <c r="T3309" s="70"/>
      <c r="U3309" s="70"/>
      <c r="V3309" s="71"/>
      <c r="W3309" s="71"/>
      <c r="X3309" s="71"/>
      <c r="Y3309" s="70"/>
      <c r="Z3309" s="70"/>
    </row>
    <row r="3310" spans="1:26" x14ac:dyDescent="0.3">
      <c r="A3310" s="65"/>
      <c r="B3310" s="72"/>
      <c r="C3310" s="73"/>
      <c r="D3310" s="74"/>
      <c r="E3310" s="74"/>
      <c r="F3310" s="74"/>
      <c r="G3310" s="75"/>
      <c r="H3310" s="75"/>
      <c r="I3310" s="75"/>
      <c r="J3310" s="75"/>
      <c r="K3310" s="75"/>
      <c r="L3310" s="75"/>
      <c r="M3310" s="80"/>
      <c r="N3310" s="194"/>
      <c r="O3310" s="70"/>
      <c r="P3310" s="70"/>
      <c r="Q3310" s="70"/>
      <c r="R3310" s="70"/>
      <c r="S3310" s="70"/>
      <c r="T3310" s="70"/>
      <c r="U3310" s="70"/>
      <c r="V3310" s="71"/>
      <c r="W3310" s="71"/>
      <c r="X3310" s="71"/>
      <c r="Y3310" s="70"/>
      <c r="Z3310" s="70"/>
    </row>
    <row r="3311" spans="1:26" x14ac:dyDescent="0.3">
      <c r="A3311" s="65"/>
      <c r="B3311" s="72"/>
      <c r="C3311" s="73"/>
      <c r="D3311" s="74"/>
      <c r="E3311" s="74"/>
      <c r="F3311" s="74"/>
      <c r="G3311" s="75"/>
      <c r="H3311" s="75"/>
      <c r="I3311" s="75"/>
      <c r="J3311" s="75"/>
      <c r="K3311" s="75"/>
      <c r="L3311" s="75"/>
      <c r="M3311" s="80"/>
      <c r="N3311" s="194"/>
      <c r="O3311" s="70"/>
      <c r="P3311" s="70"/>
      <c r="Q3311" s="70"/>
      <c r="R3311" s="70"/>
      <c r="S3311" s="70"/>
      <c r="T3311" s="70"/>
      <c r="U3311" s="70"/>
      <c r="V3311" s="71"/>
      <c r="W3311" s="71"/>
      <c r="X3311" s="71"/>
      <c r="Y3311" s="70"/>
      <c r="Z3311" s="70"/>
    </row>
    <row r="3312" spans="1:26" x14ac:dyDescent="0.3">
      <c r="A3312" s="65"/>
      <c r="B3312" s="72"/>
      <c r="C3312" s="73"/>
      <c r="D3312" s="74"/>
      <c r="E3312" s="74"/>
      <c r="F3312" s="74"/>
      <c r="G3312" s="75"/>
      <c r="H3312" s="75"/>
      <c r="I3312" s="75"/>
      <c r="J3312" s="75"/>
      <c r="K3312" s="75"/>
      <c r="L3312" s="75"/>
      <c r="M3312" s="80"/>
      <c r="N3312" s="194"/>
      <c r="O3312" s="70"/>
      <c r="P3312" s="70"/>
      <c r="Q3312" s="70"/>
      <c r="R3312" s="70"/>
      <c r="S3312" s="70"/>
      <c r="T3312" s="70"/>
      <c r="U3312" s="70"/>
      <c r="V3312" s="71"/>
      <c r="W3312" s="71"/>
      <c r="X3312" s="71"/>
      <c r="Y3312" s="70"/>
      <c r="Z3312" s="70"/>
    </row>
    <row r="3313" spans="1:26" x14ac:dyDescent="0.3">
      <c r="A3313" s="65"/>
      <c r="B3313" s="72"/>
      <c r="C3313" s="73"/>
      <c r="D3313" s="74"/>
      <c r="E3313" s="74"/>
      <c r="F3313" s="74"/>
      <c r="G3313" s="75"/>
      <c r="H3313" s="75"/>
      <c r="I3313" s="75"/>
      <c r="J3313" s="75"/>
      <c r="K3313" s="75"/>
      <c r="L3313" s="75"/>
      <c r="M3313" s="80"/>
      <c r="N3313" s="194"/>
      <c r="O3313" s="70"/>
      <c r="P3313" s="70"/>
      <c r="Q3313" s="70"/>
      <c r="R3313" s="70"/>
      <c r="S3313" s="70"/>
      <c r="T3313" s="70"/>
      <c r="U3313" s="70"/>
      <c r="V3313" s="71"/>
      <c r="W3313" s="71"/>
      <c r="X3313" s="71"/>
      <c r="Y3313" s="70"/>
      <c r="Z3313" s="70"/>
    </row>
    <row r="3314" spans="1:26" x14ac:dyDescent="0.3">
      <c r="A3314" s="65"/>
      <c r="B3314" s="72"/>
      <c r="C3314" s="73"/>
      <c r="D3314" s="74"/>
      <c r="E3314" s="74"/>
      <c r="F3314" s="74"/>
      <c r="G3314" s="75"/>
      <c r="H3314" s="75"/>
      <c r="I3314" s="75"/>
      <c r="J3314" s="75"/>
      <c r="K3314" s="75"/>
      <c r="L3314" s="75"/>
      <c r="M3314" s="80"/>
      <c r="N3314" s="194"/>
      <c r="O3314" s="70"/>
      <c r="P3314" s="70"/>
      <c r="Q3314" s="70"/>
      <c r="R3314" s="70"/>
      <c r="S3314" s="70"/>
      <c r="T3314" s="70"/>
      <c r="U3314" s="70"/>
      <c r="V3314" s="71"/>
      <c r="W3314" s="71"/>
      <c r="X3314" s="71"/>
      <c r="Y3314" s="70"/>
      <c r="Z3314" s="70"/>
    </row>
    <row r="3315" spans="1:26" x14ac:dyDescent="0.3">
      <c r="A3315" s="65"/>
      <c r="B3315" s="72"/>
      <c r="C3315" s="73"/>
      <c r="D3315" s="74"/>
      <c r="E3315" s="74"/>
      <c r="F3315" s="74"/>
      <c r="G3315" s="75"/>
      <c r="H3315" s="75"/>
      <c r="I3315" s="75"/>
      <c r="J3315" s="75"/>
      <c r="K3315" s="75"/>
      <c r="L3315" s="75"/>
      <c r="M3315" s="80"/>
      <c r="N3315" s="194"/>
      <c r="O3315" s="70"/>
      <c r="P3315" s="70"/>
      <c r="Q3315" s="70"/>
      <c r="R3315" s="70"/>
      <c r="S3315" s="70"/>
      <c r="T3315" s="70"/>
      <c r="U3315" s="70"/>
      <c r="V3315" s="71"/>
      <c r="W3315" s="71"/>
      <c r="X3315" s="71"/>
      <c r="Y3315" s="70"/>
      <c r="Z3315" s="70"/>
    </row>
    <row r="3316" spans="1:26" x14ac:dyDescent="0.3">
      <c r="A3316" s="65"/>
      <c r="B3316" s="72"/>
      <c r="C3316" s="73"/>
      <c r="D3316" s="74"/>
      <c r="E3316" s="74"/>
      <c r="F3316" s="74"/>
      <c r="G3316" s="75"/>
      <c r="H3316" s="75"/>
      <c r="I3316" s="75"/>
      <c r="J3316" s="75"/>
      <c r="K3316" s="75"/>
      <c r="L3316" s="75"/>
      <c r="M3316" s="80"/>
      <c r="N3316" s="194"/>
      <c r="O3316" s="70"/>
      <c r="P3316" s="70"/>
      <c r="Q3316" s="70"/>
      <c r="R3316" s="70"/>
      <c r="S3316" s="70"/>
      <c r="T3316" s="70"/>
      <c r="U3316" s="70"/>
      <c r="V3316" s="71"/>
      <c r="W3316" s="71"/>
      <c r="X3316" s="71"/>
      <c r="Y3316" s="70"/>
      <c r="Z3316" s="70"/>
    </row>
    <row r="3317" spans="1:26" x14ac:dyDescent="0.3">
      <c r="A3317" s="65"/>
      <c r="B3317" s="72"/>
      <c r="C3317" s="73"/>
      <c r="D3317" s="74"/>
      <c r="E3317" s="74"/>
      <c r="F3317" s="74"/>
      <c r="G3317" s="75"/>
      <c r="H3317" s="75"/>
      <c r="I3317" s="75"/>
      <c r="J3317" s="75"/>
      <c r="K3317" s="75"/>
      <c r="L3317" s="75"/>
      <c r="M3317" s="80"/>
      <c r="N3317" s="194"/>
      <c r="O3317" s="70"/>
      <c r="P3317" s="70"/>
      <c r="Q3317" s="70"/>
      <c r="R3317" s="70"/>
      <c r="S3317" s="70"/>
      <c r="T3317" s="70"/>
      <c r="U3317" s="70"/>
      <c r="V3317" s="71"/>
      <c r="W3317" s="71"/>
      <c r="X3317" s="71"/>
      <c r="Y3317" s="70"/>
      <c r="Z3317" s="70"/>
    </row>
    <row r="3318" spans="1:26" x14ac:dyDescent="0.3">
      <c r="A3318" s="65"/>
      <c r="B3318" s="72"/>
      <c r="C3318" s="73"/>
      <c r="D3318" s="74"/>
      <c r="E3318" s="74"/>
      <c r="F3318" s="74"/>
      <c r="G3318" s="75"/>
      <c r="H3318" s="75"/>
      <c r="I3318" s="75"/>
      <c r="J3318" s="75"/>
      <c r="K3318" s="75"/>
      <c r="L3318" s="75"/>
      <c r="M3318" s="80"/>
      <c r="N3318" s="194"/>
      <c r="O3318" s="70"/>
      <c r="P3318" s="70"/>
      <c r="Q3318" s="70"/>
      <c r="R3318" s="70"/>
      <c r="S3318" s="70"/>
      <c r="T3318" s="70"/>
      <c r="U3318" s="70"/>
      <c r="V3318" s="71"/>
      <c r="W3318" s="71"/>
      <c r="X3318" s="71"/>
      <c r="Y3318" s="70"/>
      <c r="Z3318" s="70"/>
    </row>
    <row r="3319" spans="1:26" x14ac:dyDescent="0.3">
      <c r="A3319" s="65"/>
      <c r="B3319" s="65"/>
      <c r="C3319" s="65"/>
      <c r="D3319" s="65"/>
      <c r="E3319" s="65"/>
      <c r="F3319" s="65"/>
      <c r="G3319" s="65"/>
      <c r="H3319" s="65"/>
      <c r="I3319" s="65"/>
      <c r="J3319" s="65"/>
      <c r="K3319" s="65"/>
      <c r="L3319" s="65"/>
      <c r="M3319" s="99"/>
      <c r="N3319" s="66"/>
      <c r="O3319" s="99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</row>
    <row r="3320" spans="1:26" x14ac:dyDescent="0.3">
      <c r="A3320" s="65"/>
      <c r="B3320" s="68"/>
      <c r="C3320" s="68"/>
      <c r="D3320" s="68"/>
      <c r="E3320" s="68"/>
      <c r="F3320" s="68"/>
      <c r="G3320" s="68"/>
      <c r="H3320" s="68"/>
      <c r="I3320" s="68"/>
      <c r="J3320" s="68"/>
      <c r="K3320" s="68"/>
      <c r="L3320" s="68"/>
      <c r="M3320" s="87"/>
      <c r="N3320" s="68"/>
      <c r="O3320" s="87"/>
      <c r="P3320" s="68"/>
      <c r="Q3320" s="68"/>
      <c r="R3320" s="68"/>
      <c r="S3320" s="68"/>
      <c r="T3320" s="68"/>
      <c r="U3320" s="68"/>
      <c r="V3320" s="68"/>
      <c r="W3320" s="68"/>
      <c r="X3320" s="68"/>
      <c r="Y3320" s="68"/>
      <c r="Z3320" s="68"/>
    </row>
    <row r="3321" spans="1:26" x14ac:dyDescent="0.3">
      <c r="A3321" s="65"/>
      <c r="B3321" s="77"/>
      <c r="C3321" s="77"/>
      <c r="D3321" s="78"/>
      <c r="E3321" s="78"/>
      <c r="F3321" s="78"/>
      <c r="G3321" s="79"/>
      <c r="H3321" s="79"/>
      <c r="I3321" s="79"/>
      <c r="J3321" s="79"/>
      <c r="K3321" s="79"/>
      <c r="L3321" s="79"/>
      <c r="M3321" s="80"/>
      <c r="N3321" s="68"/>
      <c r="O3321" s="80"/>
      <c r="P3321" s="79"/>
      <c r="Q3321" s="79"/>
      <c r="R3321" s="79"/>
      <c r="S3321" s="79"/>
      <c r="T3321" s="79"/>
      <c r="U3321" s="79"/>
      <c r="V3321" s="78"/>
      <c r="W3321" s="78"/>
      <c r="X3321" s="78"/>
      <c r="Y3321" s="77"/>
      <c r="Z3321" s="77"/>
    </row>
    <row r="3322" spans="1:26" x14ac:dyDescent="0.3">
      <c r="A3322" s="65"/>
      <c r="B3322" s="72"/>
      <c r="C3322" s="72"/>
      <c r="D3322" s="78"/>
      <c r="E3322" s="78"/>
      <c r="F3322" s="78"/>
      <c r="G3322" s="80"/>
      <c r="H3322" s="80"/>
      <c r="I3322" s="80"/>
      <c r="J3322" s="80"/>
      <c r="K3322" s="80"/>
      <c r="L3322" s="80"/>
      <c r="M3322" s="80"/>
      <c r="N3322" s="81"/>
      <c r="O3322" s="80"/>
      <c r="P3322" s="80"/>
      <c r="Q3322" s="80"/>
      <c r="R3322" s="80"/>
      <c r="S3322" s="80"/>
      <c r="T3322" s="80"/>
      <c r="U3322" s="80"/>
      <c r="V3322" s="78"/>
      <c r="W3322" s="78"/>
      <c r="X3322" s="78"/>
      <c r="Y3322" s="72"/>
      <c r="Z3322" s="72"/>
    </row>
    <row r="3324" spans="1:26" x14ac:dyDescent="0.3">
      <c r="A3324" s="65"/>
      <c r="B3324" s="223"/>
      <c r="C3324" s="224"/>
      <c r="D3324" s="65"/>
      <c r="E3324" s="65"/>
      <c r="F3324" s="223"/>
      <c r="G3324" s="224"/>
      <c r="H3324" s="65"/>
      <c r="I3324" s="65"/>
      <c r="J3324" s="223"/>
      <c r="K3324" s="224"/>
      <c r="L3324" s="65"/>
      <c r="M3324" s="233"/>
      <c r="N3324" s="233"/>
      <c r="O3324" s="233"/>
      <c r="P3324" s="65"/>
      <c r="Q3324" s="223"/>
      <c r="R3324" s="224"/>
      <c r="S3324" s="65"/>
      <c r="T3324" s="65"/>
      <c r="U3324" s="223"/>
      <c r="V3324" s="224"/>
      <c r="W3324" s="65"/>
      <c r="X3324" s="65"/>
      <c r="Y3324" s="223"/>
      <c r="Z3324" s="224"/>
    </row>
    <row r="3325" spans="1:26" x14ac:dyDescent="0.3">
      <c r="A3325" s="65"/>
      <c r="B3325" s="225"/>
      <c r="C3325" s="226"/>
      <c r="D3325" s="65"/>
      <c r="E3325" s="65"/>
      <c r="F3325" s="227"/>
      <c r="G3325" s="226"/>
      <c r="H3325" s="65"/>
      <c r="I3325" s="65"/>
      <c r="J3325" s="228"/>
      <c r="K3325" s="229"/>
      <c r="L3325" s="65"/>
      <c r="M3325" s="225"/>
      <c r="N3325" s="230"/>
      <c r="O3325" s="226"/>
      <c r="P3325" s="65"/>
      <c r="Q3325" s="231"/>
      <c r="R3325" s="232"/>
      <c r="S3325" s="76"/>
      <c r="T3325" s="65"/>
      <c r="U3325" s="225"/>
      <c r="V3325" s="226"/>
      <c r="W3325" s="65"/>
      <c r="X3325" s="65"/>
      <c r="Y3325" s="225"/>
      <c r="Z3325" s="226"/>
    </row>
    <row r="3326" spans="1:26" x14ac:dyDescent="0.3">
      <c r="A3326" s="65"/>
      <c r="B3326" s="65"/>
      <c r="C3326" s="65"/>
      <c r="D3326" s="65"/>
      <c r="E3326" s="65"/>
      <c r="F3326" s="65"/>
      <c r="G3326" s="65"/>
      <c r="H3326" s="65"/>
      <c r="I3326" s="65"/>
      <c r="J3326" s="65"/>
      <c r="K3326" s="65"/>
      <c r="L3326" s="65"/>
      <c r="M3326" s="99"/>
      <c r="N3326" s="66"/>
      <c r="O3326" s="99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</row>
    <row r="3327" spans="1:26" x14ac:dyDescent="0.3">
      <c r="A3327" s="65"/>
      <c r="B3327" s="65"/>
      <c r="C3327" s="65"/>
      <c r="D3327" s="65"/>
      <c r="E3327" s="65"/>
      <c r="F3327" s="65"/>
      <c r="G3327" s="65"/>
      <c r="H3327" s="65"/>
      <c r="I3327" s="65"/>
      <c r="J3327" s="65"/>
      <c r="K3327" s="65"/>
      <c r="L3327" s="65"/>
      <c r="M3327" s="99"/>
      <c r="N3327" s="66"/>
      <c r="O3327" s="99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</row>
    <row r="3328" spans="1:26" x14ac:dyDescent="0.3">
      <c r="A3328" s="65"/>
      <c r="B3328" s="68"/>
      <c r="C3328" s="68"/>
      <c r="D3328" s="68"/>
      <c r="E3328" s="68"/>
      <c r="F3328" s="68"/>
      <c r="G3328" s="68"/>
      <c r="H3328" s="68"/>
      <c r="I3328" s="68"/>
      <c r="J3328" s="68"/>
      <c r="K3328" s="68"/>
      <c r="L3328" s="68"/>
      <c r="M3328" s="87"/>
      <c r="N3328" s="68"/>
      <c r="O3328" s="87"/>
      <c r="P3328" s="68"/>
      <c r="Q3328" s="68"/>
      <c r="R3328" s="68"/>
      <c r="S3328" s="68"/>
      <c r="T3328" s="68"/>
      <c r="U3328" s="68"/>
      <c r="V3328" s="68"/>
      <c r="W3328" s="68"/>
      <c r="X3328" s="68"/>
      <c r="Y3328" s="68"/>
      <c r="Z3328" s="68"/>
    </row>
    <row r="3329" spans="1:26" x14ac:dyDescent="0.3">
      <c r="A3329" s="65"/>
      <c r="B3329" s="70"/>
      <c r="C3329" s="70"/>
      <c r="D3329" s="71"/>
      <c r="E3329" s="71"/>
      <c r="F3329" s="71"/>
      <c r="G3329" s="70"/>
      <c r="H3329" s="70"/>
      <c r="I3329" s="70"/>
      <c r="J3329" s="70"/>
      <c r="K3329" s="70"/>
      <c r="L3329" s="70"/>
      <c r="M3329" s="70"/>
      <c r="N3329" s="194"/>
      <c r="O3329" s="80"/>
      <c r="P3329" s="75"/>
      <c r="Q3329" s="75"/>
      <c r="R3329" s="75"/>
      <c r="S3329" s="75"/>
      <c r="T3329" s="75"/>
      <c r="U3329" s="75"/>
      <c r="V3329" s="74"/>
      <c r="W3329" s="74"/>
      <c r="X3329" s="74"/>
      <c r="Y3329" s="73"/>
      <c r="Z3329" s="72"/>
    </row>
    <row r="3330" spans="1:26" x14ac:dyDescent="0.3">
      <c r="A3330" s="65"/>
      <c r="B3330" s="70"/>
      <c r="C3330" s="70"/>
      <c r="D3330" s="71"/>
      <c r="E3330" s="71"/>
      <c r="F3330" s="71"/>
      <c r="G3330" s="70"/>
      <c r="H3330" s="70"/>
      <c r="I3330" s="70"/>
      <c r="J3330" s="70"/>
      <c r="K3330" s="70"/>
      <c r="L3330" s="70"/>
      <c r="M3330" s="70"/>
      <c r="N3330" s="194"/>
      <c r="O3330" s="80"/>
      <c r="P3330" s="75"/>
      <c r="Q3330" s="75"/>
      <c r="R3330" s="75"/>
      <c r="S3330" s="75"/>
      <c r="T3330" s="75"/>
      <c r="U3330" s="75"/>
      <c r="V3330" s="74"/>
      <c r="W3330" s="74"/>
      <c r="X3330" s="74"/>
      <c r="Y3330" s="73"/>
      <c r="Z3330" s="72"/>
    </row>
    <row r="3331" spans="1:26" x14ac:dyDescent="0.3">
      <c r="A3331" s="65"/>
      <c r="B3331" s="70"/>
      <c r="C3331" s="70"/>
      <c r="D3331" s="71"/>
      <c r="E3331" s="71"/>
      <c r="F3331" s="71"/>
      <c r="G3331" s="70"/>
      <c r="H3331" s="70"/>
      <c r="I3331" s="70"/>
      <c r="J3331" s="70"/>
      <c r="K3331" s="70"/>
      <c r="L3331" s="70"/>
      <c r="M3331" s="70"/>
      <c r="N3331" s="194"/>
      <c r="O3331" s="80"/>
      <c r="P3331" s="75"/>
      <c r="Q3331" s="75"/>
      <c r="R3331" s="75"/>
      <c r="S3331" s="75"/>
      <c r="T3331" s="75"/>
      <c r="U3331" s="75"/>
      <c r="V3331" s="74"/>
      <c r="W3331" s="74"/>
      <c r="X3331" s="74"/>
      <c r="Y3331" s="73"/>
      <c r="Z3331" s="72"/>
    </row>
    <row r="3332" spans="1:26" x14ac:dyDescent="0.3">
      <c r="A3332" s="65"/>
      <c r="B3332" s="70"/>
      <c r="C3332" s="70"/>
      <c r="D3332" s="71"/>
      <c r="E3332" s="71"/>
      <c r="F3332" s="71"/>
      <c r="G3332" s="70"/>
      <c r="H3332" s="70"/>
      <c r="I3332" s="70"/>
      <c r="J3332" s="70"/>
      <c r="K3332" s="70"/>
      <c r="L3332" s="70"/>
      <c r="M3332" s="70"/>
      <c r="N3332" s="194"/>
      <c r="O3332" s="80"/>
      <c r="P3332" s="75"/>
      <c r="Q3332" s="75"/>
      <c r="R3332" s="75"/>
      <c r="S3332" s="75"/>
      <c r="T3332" s="75"/>
      <c r="U3332" s="75"/>
      <c r="V3332" s="74"/>
      <c r="W3332" s="74"/>
      <c r="X3332" s="74"/>
      <c r="Y3332" s="73"/>
      <c r="Z3332" s="72"/>
    </row>
    <row r="3333" spans="1:26" x14ac:dyDescent="0.3">
      <c r="A3333" s="65"/>
      <c r="B3333" s="70"/>
      <c r="C3333" s="70"/>
      <c r="D3333" s="71"/>
      <c r="E3333" s="71"/>
      <c r="F3333" s="71"/>
      <c r="G3333" s="70"/>
      <c r="H3333" s="70"/>
      <c r="I3333" s="70"/>
      <c r="J3333" s="70"/>
      <c r="K3333" s="70"/>
      <c r="L3333" s="70"/>
      <c r="M3333" s="70"/>
      <c r="N3333" s="194"/>
      <c r="O3333" s="80"/>
      <c r="P3333" s="75"/>
      <c r="Q3333" s="75"/>
      <c r="R3333" s="75"/>
      <c r="S3333" s="75"/>
      <c r="T3333" s="75"/>
      <c r="U3333" s="75"/>
      <c r="V3333" s="74"/>
      <c r="W3333" s="74"/>
      <c r="X3333" s="74"/>
      <c r="Y3333" s="73"/>
      <c r="Z3333" s="72"/>
    </row>
    <row r="3334" spans="1:26" x14ac:dyDescent="0.3">
      <c r="A3334" s="65"/>
      <c r="B3334" s="70"/>
      <c r="C3334" s="70"/>
      <c r="D3334" s="71"/>
      <c r="E3334" s="71"/>
      <c r="F3334" s="71"/>
      <c r="G3334" s="70"/>
      <c r="H3334" s="70"/>
      <c r="I3334" s="70"/>
      <c r="J3334" s="70"/>
      <c r="K3334" s="70"/>
      <c r="L3334" s="70"/>
      <c r="M3334" s="70"/>
      <c r="N3334" s="194"/>
      <c r="O3334" s="80"/>
      <c r="P3334" s="75"/>
      <c r="Q3334" s="75"/>
      <c r="R3334" s="75"/>
      <c r="S3334" s="75"/>
      <c r="T3334" s="75"/>
      <c r="U3334" s="75"/>
      <c r="V3334" s="74"/>
      <c r="W3334" s="74"/>
      <c r="X3334" s="74"/>
      <c r="Y3334" s="73"/>
      <c r="Z3334" s="72"/>
    </row>
    <row r="3335" spans="1:26" x14ac:dyDescent="0.3">
      <c r="A3335" s="65"/>
      <c r="B3335" s="70"/>
      <c r="C3335" s="70"/>
      <c r="D3335" s="71"/>
      <c r="E3335" s="71"/>
      <c r="F3335" s="71"/>
      <c r="G3335" s="70"/>
      <c r="H3335" s="70"/>
      <c r="I3335" s="70"/>
      <c r="J3335" s="70"/>
      <c r="K3335" s="70"/>
      <c r="L3335" s="70"/>
      <c r="M3335" s="70"/>
      <c r="N3335" s="194"/>
      <c r="O3335" s="80"/>
      <c r="P3335" s="75"/>
      <c r="Q3335" s="75"/>
      <c r="R3335" s="75"/>
      <c r="S3335" s="75"/>
      <c r="T3335" s="75"/>
      <c r="U3335" s="75"/>
      <c r="V3335" s="74"/>
      <c r="W3335" s="74"/>
      <c r="X3335" s="74"/>
      <c r="Y3335" s="73"/>
      <c r="Z3335" s="72"/>
    </row>
    <row r="3336" spans="1:26" x14ac:dyDescent="0.3">
      <c r="A3336" s="65"/>
      <c r="B3336" s="70"/>
      <c r="C3336" s="70"/>
      <c r="D3336" s="71"/>
      <c r="E3336" s="71"/>
      <c r="F3336" s="71"/>
      <c r="G3336" s="70"/>
      <c r="H3336" s="70"/>
      <c r="I3336" s="70"/>
      <c r="J3336" s="70"/>
      <c r="K3336" s="70"/>
      <c r="L3336" s="70"/>
      <c r="M3336" s="70"/>
      <c r="N3336" s="194"/>
      <c r="O3336" s="80"/>
      <c r="P3336" s="75"/>
      <c r="Q3336" s="75"/>
      <c r="R3336" s="75"/>
      <c r="S3336" s="75"/>
      <c r="T3336" s="75"/>
      <c r="U3336" s="75"/>
      <c r="V3336" s="74"/>
      <c r="W3336" s="74"/>
      <c r="X3336" s="74"/>
      <c r="Y3336" s="73"/>
      <c r="Z3336" s="72"/>
    </row>
    <row r="3337" spans="1:26" x14ac:dyDescent="0.3">
      <c r="A3337" s="65"/>
      <c r="B3337" s="70"/>
      <c r="C3337" s="70"/>
      <c r="D3337" s="71"/>
      <c r="E3337" s="71"/>
      <c r="F3337" s="71"/>
      <c r="G3337" s="70"/>
      <c r="H3337" s="70"/>
      <c r="I3337" s="70"/>
      <c r="J3337" s="70"/>
      <c r="K3337" s="70"/>
      <c r="L3337" s="70"/>
      <c r="M3337" s="70"/>
      <c r="N3337" s="194"/>
      <c r="O3337" s="80"/>
      <c r="P3337" s="75"/>
      <c r="Q3337" s="75"/>
      <c r="R3337" s="75"/>
      <c r="S3337" s="75"/>
      <c r="T3337" s="75"/>
      <c r="U3337" s="75"/>
      <c r="V3337" s="74"/>
      <c r="W3337" s="74"/>
      <c r="X3337" s="74"/>
      <c r="Y3337" s="73"/>
      <c r="Z3337" s="72"/>
    </row>
    <row r="3338" spans="1:26" x14ac:dyDescent="0.3">
      <c r="A3338" s="65"/>
      <c r="B3338" s="70"/>
      <c r="C3338" s="70"/>
      <c r="D3338" s="71"/>
      <c r="E3338" s="71"/>
      <c r="F3338" s="71"/>
      <c r="G3338" s="70"/>
      <c r="H3338" s="70"/>
      <c r="I3338" s="70"/>
      <c r="J3338" s="70"/>
      <c r="K3338" s="70"/>
      <c r="L3338" s="70"/>
      <c r="M3338" s="70"/>
      <c r="N3338" s="194"/>
      <c r="O3338" s="80"/>
      <c r="P3338" s="75"/>
      <c r="Q3338" s="75"/>
      <c r="R3338" s="75"/>
      <c r="S3338" s="75"/>
      <c r="T3338" s="75"/>
      <c r="U3338" s="75"/>
      <c r="V3338" s="74"/>
      <c r="W3338" s="74"/>
      <c r="X3338" s="74"/>
      <c r="Y3338" s="73"/>
      <c r="Z3338" s="72"/>
    </row>
    <row r="3339" spans="1:26" x14ac:dyDescent="0.3">
      <c r="A3339" s="65"/>
      <c r="B3339" s="70"/>
      <c r="C3339" s="70"/>
      <c r="D3339" s="71"/>
      <c r="E3339" s="71"/>
      <c r="F3339" s="71"/>
      <c r="G3339" s="70"/>
      <c r="H3339" s="70"/>
      <c r="I3339" s="70"/>
      <c r="J3339" s="70"/>
      <c r="K3339" s="70"/>
      <c r="L3339" s="70"/>
      <c r="M3339" s="70"/>
      <c r="N3339" s="194"/>
      <c r="O3339" s="80"/>
      <c r="P3339" s="75"/>
      <c r="Q3339" s="75"/>
      <c r="R3339" s="75"/>
      <c r="S3339" s="75"/>
      <c r="T3339" s="75"/>
      <c r="U3339" s="75"/>
      <c r="V3339" s="74"/>
      <c r="W3339" s="74"/>
      <c r="X3339" s="74"/>
      <c r="Y3339" s="73"/>
      <c r="Z3339" s="72"/>
    </row>
    <row r="3340" spans="1:26" x14ac:dyDescent="0.3">
      <c r="A3340" s="65"/>
      <c r="B3340" s="70"/>
      <c r="C3340" s="70"/>
      <c r="D3340" s="71"/>
      <c r="E3340" s="71"/>
      <c r="F3340" s="71"/>
      <c r="G3340" s="70"/>
      <c r="H3340" s="70"/>
      <c r="I3340" s="70"/>
      <c r="J3340" s="70"/>
      <c r="K3340" s="70"/>
      <c r="L3340" s="70"/>
      <c r="M3340" s="70"/>
      <c r="N3340" s="194"/>
      <c r="O3340" s="80"/>
      <c r="P3340" s="75"/>
      <c r="Q3340" s="75"/>
      <c r="R3340" s="75"/>
      <c r="S3340" s="75"/>
      <c r="T3340" s="75"/>
      <c r="U3340" s="75"/>
      <c r="V3340" s="74"/>
      <c r="W3340" s="74"/>
      <c r="X3340" s="74"/>
      <c r="Y3340" s="73"/>
      <c r="Z3340" s="72"/>
    </row>
    <row r="3341" spans="1:26" x14ac:dyDescent="0.3">
      <c r="A3341" s="65"/>
      <c r="B3341" s="70"/>
      <c r="C3341" s="70"/>
      <c r="D3341" s="71"/>
      <c r="E3341" s="71"/>
      <c r="F3341" s="71"/>
      <c r="G3341" s="70"/>
      <c r="H3341" s="70"/>
      <c r="I3341" s="70"/>
      <c r="J3341" s="70"/>
      <c r="K3341" s="70"/>
      <c r="L3341" s="70"/>
      <c r="M3341" s="70"/>
      <c r="N3341" s="194"/>
      <c r="O3341" s="80"/>
      <c r="P3341" s="75"/>
      <c r="Q3341" s="75"/>
      <c r="R3341" s="75"/>
      <c r="S3341" s="75"/>
      <c r="T3341" s="75"/>
      <c r="U3341" s="75"/>
      <c r="V3341" s="74"/>
      <c r="W3341" s="74"/>
      <c r="X3341" s="74"/>
      <c r="Y3341" s="73"/>
      <c r="Z3341" s="72"/>
    </row>
    <row r="3342" spans="1:26" x14ac:dyDescent="0.3">
      <c r="A3342" s="65"/>
      <c r="B3342" s="70"/>
      <c r="C3342" s="70"/>
      <c r="D3342" s="71"/>
      <c r="E3342" s="71"/>
      <c r="F3342" s="71"/>
      <c r="G3342" s="70"/>
      <c r="H3342" s="70"/>
      <c r="I3342" s="70"/>
      <c r="J3342" s="70"/>
      <c r="K3342" s="70"/>
      <c r="L3342" s="70"/>
      <c r="M3342" s="70"/>
      <c r="N3342" s="194"/>
      <c r="O3342" s="80"/>
      <c r="P3342" s="75"/>
      <c r="Q3342" s="75"/>
      <c r="R3342" s="75"/>
      <c r="S3342" s="75"/>
      <c r="T3342" s="75"/>
      <c r="U3342" s="75"/>
      <c r="V3342" s="74"/>
      <c r="W3342" s="74"/>
      <c r="X3342" s="74"/>
      <c r="Y3342" s="73"/>
      <c r="Z3342" s="72"/>
    </row>
    <row r="3343" spans="1:26" x14ac:dyDescent="0.3">
      <c r="A3343" s="65"/>
      <c r="B3343" s="70"/>
      <c r="C3343" s="70"/>
      <c r="D3343" s="71"/>
      <c r="E3343" s="71"/>
      <c r="F3343" s="71"/>
      <c r="G3343" s="70"/>
      <c r="H3343" s="70"/>
      <c r="I3343" s="70"/>
      <c r="J3343" s="70"/>
      <c r="K3343" s="70"/>
      <c r="L3343" s="70"/>
      <c r="M3343" s="70"/>
      <c r="N3343" s="194"/>
      <c r="O3343" s="80"/>
      <c r="P3343" s="75"/>
      <c r="Q3343" s="75"/>
      <c r="R3343" s="75"/>
      <c r="S3343" s="75"/>
      <c r="T3343" s="75"/>
      <c r="U3343" s="75"/>
      <c r="V3343" s="74"/>
      <c r="W3343" s="74"/>
      <c r="X3343" s="74"/>
      <c r="Y3343" s="73"/>
      <c r="Z3343" s="72"/>
    </row>
    <row r="3344" spans="1:26" x14ac:dyDescent="0.3">
      <c r="A3344" s="65"/>
      <c r="B3344" s="70"/>
      <c r="C3344" s="70"/>
      <c r="D3344" s="71"/>
      <c r="E3344" s="71"/>
      <c r="F3344" s="71"/>
      <c r="G3344" s="70"/>
      <c r="H3344" s="70"/>
      <c r="I3344" s="70"/>
      <c r="J3344" s="70"/>
      <c r="K3344" s="70"/>
      <c r="L3344" s="70"/>
      <c r="M3344" s="70"/>
      <c r="N3344" s="195"/>
      <c r="O3344" s="70"/>
      <c r="P3344" s="70"/>
      <c r="Q3344" s="70"/>
      <c r="R3344" s="70"/>
      <c r="S3344" s="70"/>
      <c r="T3344" s="70"/>
      <c r="U3344" s="70"/>
      <c r="V3344" s="71"/>
      <c r="W3344" s="71"/>
      <c r="X3344" s="71"/>
      <c r="Y3344" s="70"/>
      <c r="Z3344" s="70"/>
    </row>
    <row r="3345" spans="1:26" x14ac:dyDescent="0.3">
      <c r="A3345" s="65"/>
      <c r="B3345" s="72"/>
      <c r="C3345" s="73"/>
      <c r="D3345" s="74"/>
      <c r="E3345" s="74"/>
      <c r="F3345" s="74"/>
      <c r="G3345" s="75"/>
      <c r="H3345" s="75"/>
      <c r="I3345" s="75"/>
      <c r="J3345" s="75"/>
      <c r="K3345" s="75"/>
      <c r="L3345" s="75"/>
      <c r="M3345" s="80"/>
      <c r="N3345" s="194"/>
      <c r="O3345" s="70"/>
      <c r="P3345" s="70"/>
      <c r="Q3345" s="70"/>
      <c r="R3345" s="70"/>
      <c r="S3345" s="70"/>
      <c r="T3345" s="70"/>
      <c r="U3345" s="70"/>
      <c r="V3345" s="71"/>
      <c r="W3345" s="71"/>
      <c r="X3345" s="71"/>
      <c r="Y3345" s="70"/>
      <c r="Z3345" s="70"/>
    </row>
    <row r="3346" spans="1:26" x14ac:dyDescent="0.3">
      <c r="A3346" s="65"/>
      <c r="B3346" s="72"/>
      <c r="C3346" s="73"/>
      <c r="D3346" s="74"/>
      <c r="E3346" s="74"/>
      <c r="F3346" s="74"/>
      <c r="G3346" s="75"/>
      <c r="H3346" s="75"/>
      <c r="I3346" s="75"/>
      <c r="J3346" s="75"/>
      <c r="K3346" s="75"/>
      <c r="L3346" s="75"/>
      <c r="M3346" s="80"/>
      <c r="N3346" s="194"/>
      <c r="O3346" s="70"/>
      <c r="P3346" s="70"/>
      <c r="Q3346" s="70"/>
      <c r="R3346" s="70"/>
      <c r="S3346" s="70"/>
      <c r="T3346" s="70"/>
      <c r="U3346" s="70"/>
      <c r="V3346" s="71"/>
      <c r="W3346" s="71"/>
      <c r="X3346" s="71"/>
      <c r="Y3346" s="70"/>
      <c r="Z3346" s="70"/>
    </row>
    <row r="3347" spans="1:26" x14ac:dyDescent="0.3">
      <c r="A3347" s="65"/>
      <c r="B3347" s="72"/>
      <c r="C3347" s="73"/>
      <c r="D3347" s="74"/>
      <c r="E3347" s="74"/>
      <c r="F3347" s="74"/>
      <c r="G3347" s="75"/>
      <c r="H3347" s="75"/>
      <c r="I3347" s="75"/>
      <c r="J3347" s="75"/>
      <c r="K3347" s="75"/>
      <c r="L3347" s="75"/>
      <c r="M3347" s="80"/>
      <c r="N3347" s="194"/>
      <c r="O3347" s="70"/>
      <c r="P3347" s="70"/>
      <c r="Q3347" s="70"/>
      <c r="R3347" s="70"/>
      <c r="S3347" s="70"/>
      <c r="T3347" s="70"/>
      <c r="U3347" s="70"/>
      <c r="V3347" s="71"/>
      <c r="W3347" s="71"/>
      <c r="X3347" s="71"/>
      <c r="Y3347" s="70"/>
      <c r="Z3347" s="70"/>
    </row>
    <row r="3348" spans="1:26" x14ac:dyDescent="0.3">
      <c r="A3348" s="65"/>
      <c r="B3348" s="72"/>
      <c r="C3348" s="73"/>
      <c r="D3348" s="74"/>
      <c r="E3348" s="74"/>
      <c r="F3348" s="74"/>
      <c r="G3348" s="75"/>
      <c r="H3348" s="75"/>
      <c r="I3348" s="75"/>
      <c r="J3348" s="75"/>
      <c r="K3348" s="75"/>
      <c r="L3348" s="75"/>
      <c r="M3348" s="80"/>
      <c r="N3348" s="194"/>
      <c r="O3348" s="70"/>
      <c r="P3348" s="70"/>
      <c r="Q3348" s="70"/>
      <c r="R3348" s="70"/>
      <c r="S3348" s="70"/>
      <c r="T3348" s="70"/>
      <c r="U3348" s="70"/>
      <c r="V3348" s="71"/>
      <c r="W3348" s="71"/>
      <c r="X3348" s="71"/>
      <c r="Y3348" s="70"/>
      <c r="Z3348" s="70"/>
    </row>
    <row r="3349" spans="1:26" x14ac:dyDescent="0.3">
      <c r="A3349" s="65"/>
      <c r="B3349" s="72"/>
      <c r="C3349" s="73"/>
      <c r="D3349" s="74"/>
      <c r="E3349" s="74"/>
      <c r="F3349" s="74"/>
      <c r="G3349" s="75"/>
      <c r="H3349" s="75"/>
      <c r="I3349" s="75"/>
      <c r="J3349" s="75"/>
      <c r="K3349" s="75"/>
      <c r="L3349" s="75"/>
      <c r="M3349" s="80"/>
      <c r="N3349" s="194"/>
      <c r="O3349" s="70"/>
      <c r="P3349" s="70"/>
      <c r="Q3349" s="70"/>
      <c r="R3349" s="70"/>
      <c r="S3349" s="70"/>
      <c r="T3349" s="70"/>
      <c r="U3349" s="70"/>
      <c r="V3349" s="71"/>
      <c r="W3349" s="71"/>
      <c r="X3349" s="71"/>
      <c r="Y3349" s="70"/>
      <c r="Z3349" s="70"/>
    </row>
    <row r="3350" spans="1:26" x14ac:dyDescent="0.3">
      <c r="A3350" s="65"/>
      <c r="B3350" s="72"/>
      <c r="C3350" s="73"/>
      <c r="D3350" s="74"/>
      <c r="E3350" s="74"/>
      <c r="F3350" s="74"/>
      <c r="G3350" s="75"/>
      <c r="H3350" s="75"/>
      <c r="I3350" s="75"/>
      <c r="J3350" s="75"/>
      <c r="K3350" s="75"/>
      <c r="L3350" s="75"/>
      <c r="M3350" s="80"/>
      <c r="N3350" s="194"/>
      <c r="O3350" s="70"/>
      <c r="P3350" s="70"/>
      <c r="Q3350" s="70"/>
      <c r="R3350" s="70"/>
      <c r="S3350" s="70"/>
      <c r="T3350" s="70"/>
      <c r="U3350" s="70"/>
      <c r="V3350" s="71"/>
      <c r="W3350" s="71"/>
      <c r="X3350" s="71"/>
      <c r="Y3350" s="70"/>
      <c r="Z3350" s="70"/>
    </row>
    <row r="3351" spans="1:26" x14ac:dyDescent="0.3">
      <c r="A3351" s="65"/>
      <c r="B3351" s="72"/>
      <c r="C3351" s="73"/>
      <c r="D3351" s="74"/>
      <c r="E3351" s="74"/>
      <c r="F3351" s="74"/>
      <c r="G3351" s="75"/>
      <c r="H3351" s="75"/>
      <c r="I3351" s="75"/>
      <c r="J3351" s="75"/>
      <c r="K3351" s="75"/>
      <c r="L3351" s="75"/>
      <c r="M3351" s="80"/>
      <c r="N3351" s="194"/>
      <c r="O3351" s="70"/>
      <c r="P3351" s="70"/>
      <c r="Q3351" s="70"/>
      <c r="R3351" s="70"/>
      <c r="S3351" s="70"/>
      <c r="T3351" s="70"/>
      <c r="U3351" s="70"/>
      <c r="V3351" s="71"/>
      <c r="W3351" s="71"/>
      <c r="X3351" s="71"/>
      <c r="Y3351" s="70"/>
      <c r="Z3351" s="70"/>
    </row>
    <row r="3352" spans="1:26" x14ac:dyDescent="0.3">
      <c r="A3352" s="65"/>
      <c r="B3352" s="72"/>
      <c r="C3352" s="73"/>
      <c r="D3352" s="74"/>
      <c r="E3352" s="74"/>
      <c r="F3352" s="74"/>
      <c r="G3352" s="75"/>
      <c r="H3352" s="75"/>
      <c r="I3352" s="75"/>
      <c r="J3352" s="75"/>
      <c r="K3352" s="75"/>
      <c r="L3352" s="75"/>
      <c r="M3352" s="80"/>
      <c r="N3352" s="194"/>
      <c r="O3352" s="70"/>
      <c r="P3352" s="70"/>
      <c r="Q3352" s="70"/>
      <c r="R3352" s="70"/>
      <c r="S3352" s="70"/>
      <c r="T3352" s="70"/>
      <c r="U3352" s="70"/>
      <c r="V3352" s="71"/>
      <c r="W3352" s="71"/>
      <c r="X3352" s="71"/>
      <c r="Y3352" s="70"/>
      <c r="Z3352" s="70"/>
    </row>
    <row r="3353" spans="1:26" x14ac:dyDescent="0.3">
      <c r="A3353" s="65"/>
      <c r="B3353" s="72"/>
      <c r="C3353" s="73"/>
      <c r="D3353" s="74"/>
      <c r="E3353" s="74"/>
      <c r="F3353" s="74"/>
      <c r="G3353" s="75"/>
      <c r="H3353" s="75"/>
      <c r="I3353" s="75"/>
      <c r="J3353" s="75"/>
      <c r="K3353" s="75"/>
      <c r="L3353" s="75"/>
      <c r="M3353" s="80"/>
      <c r="N3353" s="194"/>
      <c r="O3353" s="70"/>
      <c r="P3353" s="70"/>
      <c r="Q3353" s="70"/>
      <c r="R3353" s="70"/>
      <c r="S3353" s="70"/>
      <c r="T3353" s="70"/>
      <c r="U3353" s="70"/>
      <c r="V3353" s="71"/>
      <c r="W3353" s="71"/>
      <c r="X3353" s="71"/>
      <c r="Y3353" s="70"/>
      <c r="Z3353" s="70"/>
    </row>
    <row r="3354" spans="1:26" x14ac:dyDescent="0.3">
      <c r="A3354" s="65"/>
      <c r="B3354" s="72"/>
      <c r="C3354" s="73"/>
      <c r="D3354" s="74"/>
      <c r="E3354" s="74"/>
      <c r="F3354" s="74"/>
      <c r="G3354" s="75"/>
      <c r="H3354" s="75"/>
      <c r="I3354" s="75"/>
      <c r="J3354" s="75"/>
      <c r="K3354" s="75"/>
      <c r="L3354" s="75"/>
      <c r="M3354" s="80"/>
      <c r="N3354" s="194"/>
      <c r="O3354" s="70"/>
      <c r="P3354" s="70"/>
      <c r="Q3354" s="70"/>
      <c r="R3354" s="70"/>
      <c r="S3354" s="70"/>
      <c r="T3354" s="70"/>
      <c r="U3354" s="70"/>
      <c r="V3354" s="71"/>
      <c r="W3354" s="71"/>
      <c r="X3354" s="71"/>
      <c r="Y3354" s="70"/>
      <c r="Z3354" s="70"/>
    </row>
    <row r="3355" spans="1:26" x14ac:dyDescent="0.3">
      <c r="A3355" s="65"/>
      <c r="B3355" s="72"/>
      <c r="C3355" s="73"/>
      <c r="D3355" s="74"/>
      <c r="E3355" s="74"/>
      <c r="F3355" s="74"/>
      <c r="G3355" s="75"/>
      <c r="H3355" s="75"/>
      <c r="I3355" s="75"/>
      <c r="J3355" s="75"/>
      <c r="K3355" s="75"/>
      <c r="L3355" s="75"/>
      <c r="M3355" s="80"/>
      <c r="N3355" s="194"/>
      <c r="O3355" s="70"/>
      <c r="P3355" s="70"/>
      <c r="Q3355" s="70"/>
      <c r="R3355" s="70"/>
      <c r="S3355" s="70"/>
      <c r="T3355" s="70"/>
      <c r="U3355" s="70"/>
      <c r="V3355" s="71"/>
      <c r="W3355" s="71"/>
      <c r="X3355" s="71"/>
      <c r="Y3355" s="70"/>
      <c r="Z3355" s="70"/>
    </row>
    <row r="3356" spans="1:26" x14ac:dyDescent="0.3">
      <c r="A3356" s="65"/>
      <c r="B3356" s="72"/>
      <c r="C3356" s="73"/>
      <c r="D3356" s="74"/>
      <c r="E3356" s="74"/>
      <c r="F3356" s="74"/>
      <c r="G3356" s="75"/>
      <c r="H3356" s="75"/>
      <c r="I3356" s="75"/>
      <c r="J3356" s="75"/>
      <c r="K3356" s="75"/>
      <c r="L3356" s="75"/>
      <c r="M3356" s="80"/>
      <c r="N3356" s="194"/>
      <c r="O3356" s="70"/>
      <c r="P3356" s="70"/>
      <c r="Q3356" s="70"/>
      <c r="R3356" s="70"/>
      <c r="S3356" s="70"/>
      <c r="T3356" s="70"/>
      <c r="U3356" s="70"/>
      <c r="V3356" s="71"/>
      <c r="W3356" s="71"/>
      <c r="X3356" s="71"/>
      <c r="Y3356" s="70"/>
      <c r="Z3356" s="70"/>
    </row>
    <row r="3357" spans="1:26" x14ac:dyDescent="0.3">
      <c r="A3357" s="65"/>
      <c r="B3357" s="72"/>
      <c r="C3357" s="73"/>
      <c r="D3357" s="74"/>
      <c r="E3357" s="74"/>
      <c r="F3357" s="74"/>
      <c r="G3357" s="75"/>
      <c r="H3357" s="75"/>
      <c r="I3357" s="75"/>
      <c r="J3357" s="75"/>
      <c r="K3357" s="75"/>
      <c r="L3357" s="75"/>
      <c r="M3357" s="80"/>
      <c r="N3357" s="194"/>
      <c r="O3357" s="70"/>
      <c r="P3357" s="70"/>
      <c r="Q3357" s="70"/>
      <c r="R3357" s="70"/>
      <c r="S3357" s="70"/>
      <c r="T3357" s="70"/>
      <c r="U3357" s="70"/>
      <c r="V3357" s="71"/>
      <c r="W3357" s="71"/>
      <c r="X3357" s="71"/>
      <c r="Y3357" s="70"/>
      <c r="Z3357" s="70"/>
    </row>
    <row r="3358" spans="1:26" x14ac:dyDescent="0.3">
      <c r="A3358" s="65"/>
      <c r="B3358" s="72"/>
      <c r="C3358" s="73"/>
      <c r="D3358" s="74"/>
      <c r="E3358" s="74"/>
      <c r="F3358" s="74"/>
      <c r="G3358" s="75"/>
      <c r="H3358" s="75"/>
      <c r="I3358" s="75"/>
      <c r="J3358" s="75"/>
      <c r="K3358" s="75"/>
      <c r="L3358" s="75"/>
      <c r="M3358" s="80"/>
      <c r="N3358" s="194"/>
      <c r="O3358" s="70"/>
      <c r="P3358" s="70"/>
      <c r="Q3358" s="70"/>
      <c r="R3358" s="70"/>
      <c r="S3358" s="70"/>
      <c r="T3358" s="70"/>
      <c r="U3358" s="70"/>
      <c r="V3358" s="71"/>
      <c r="W3358" s="71"/>
      <c r="X3358" s="71"/>
      <c r="Y3358" s="70"/>
      <c r="Z3358" s="70"/>
    </row>
    <row r="3359" spans="1:26" x14ac:dyDescent="0.3">
      <c r="A3359" s="65"/>
      <c r="B3359" s="72"/>
      <c r="C3359" s="73"/>
      <c r="D3359" s="74"/>
      <c r="E3359" s="74"/>
      <c r="F3359" s="74"/>
      <c r="G3359" s="75"/>
      <c r="H3359" s="75"/>
      <c r="I3359" s="75"/>
      <c r="J3359" s="75"/>
      <c r="K3359" s="75"/>
      <c r="L3359" s="75"/>
      <c r="M3359" s="80"/>
      <c r="N3359" s="194"/>
      <c r="O3359" s="70"/>
      <c r="P3359" s="70"/>
      <c r="Q3359" s="70"/>
      <c r="R3359" s="70"/>
      <c r="S3359" s="70"/>
      <c r="T3359" s="70"/>
      <c r="U3359" s="70"/>
      <c r="V3359" s="71"/>
      <c r="W3359" s="71"/>
      <c r="X3359" s="71"/>
      <c r="Y3359" s="70"/>
      <c r="Z3359" s="70"/>
    </row>
    <row r="3360" spans="1:26" x14ac:dyDescent="0.3">
      <c r="A3360" s="65"/>
      <c r="B3360" s="65"/>
      <c r="C3360" s="65"/>
      <c r="D3360" s="65"/>
      <c r="E3360" s="65"/>
      <c r="F3360" s="65"/>
      <c r="G3360" s="65"/>
      <c r="H3360" s="65"/>
      <c r="I3360" s="65"/>
      <c r="J3360" s="65"/>
      <c r="K3360" s="65"/>
      <c r="L3360" s="65"/>
      <c r="M3360" s="99"/>
      <c r="N3360" s="66"/>
      <c r="O3360" s="99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</row>
    <row r="3361" spans="1:26" x14ac:dyDescent="0.3">
      <c r="A3361" s="65"/>
      <c r="B3361" s="68"/>
      <c r="C3361" s="68"/>
      <c r="D3361" s="68"/>
      <c r="E3361" s="68"/>
      <c r="F3361" s="68"/>
      <c r="G3361" s="68"/>
      <c r="H3361" s="68"/>
      <c r="I3361" s="68"/>
      <c r="J3361" s="68"/>
      <c r="K3361" s="68"/>
      <c r="L3361" s="68"/>
      <c r="M3361" s="87"/>
      <c r="N3361" s="68"/>
      <c r="O3361" s="87"/>
      <c r="P3361" s="68"/>
      <c r="Q3361" s="68"/>
      <c r="R3361" s="68"/>
      <c r="S3361" s="68"/>
      <c r="T3361" s="68"/>
      <c r="U3361" s="68"/>
      <c r="V3361" s="68"/>
      <c r="W3361" s="68"/>
      <c r="X3361" s="68"/>
      <c r="Y3361" s="68"/>
      <c r="Z3361" s="68"/>
    </row>
    <row r="3362" spans="1:26" x14ac:dyDescent="0.3">
      <c r="A3362" s="65"/>
      <c r="B3362" s="77"/>
      <c r="C3362" s="77"/>
      <c r="D3362" s="78"/>
      <c r="E3362" s="78"/>
      <c r="F3362" s="78"/>
      <c r="G3362" s="79"/>
      <c r="H3362" s="79"/>
      <c r="I3362" s="79"/>
      <c r="J3362" s="79"/>
      <c r="K3362" s="79"/>
      <c r="L3362" s="79"/>
      <c r="M3362" s="80"/>
      <c r="N3362" s="68"/>
      <c r="O3362" s="80"/>
      <c r="P3362" s="79"/>
      <c r="Q3362" s="79"/>
      <c r="R3362" s="79"/>
      <c r="S3362" s="79"/>
      <c r="T3362" s="79"/>
      <c r="U3362" s="79"/>
      <c r="V3362" s="78"/>
      <c r="W3362" s="78"/>
      <c r="X3362" s="78"/>
      <c r="Y3362" s="77"/>
      <c r="Z3362" s="77"/>
    </row>
    <row r="3363" spans="1:26" x14ac:dyDescent="0.3">
      <c r="A3363" s="65"/>
      <c r="B3363" s="72"/>
      <c r="C3363" s="72"/>
      <c r="D3363" s="78"/>
      <c r="E3363" s="78"/>
      <c r="F3363" s="78"/>
      <c r="G3363" s="80"/>
      <c r="H3363" s="80"/>
      <c r="I3363" s="80"/>
      <c r="J3363" s="80"/>
      <c r="K3363" s="80"/>
      <c r="L3363" s="80"/>
      <c r="M3363" s="80"/>
      <c r="N3363" s="81"/>
      <c r="O3363" s="80"/>
      <c r="P3363" s="80"/>
      <c r="Q3363" s="80"/>
      <c r="R3363" s="80"/>
      <c r="S3363" s="80"/>
      <c r="T3363" s="80"/>
      <c r="U3363" s="80"/>
      <c r="V3363" s="78"/>
      <c r="W3363" s="78"/>
      <c r="X3363" s="78"/>
      <c r="Y3363" s="72"/>
      <c r="Z3363" s="72"/>
    </row>
    <row r="3365" spans="1:26" x14ac:dyDescent="0.3">
      <c r="A3365" s="65"/>
      <c r="B3365" s="223"/>
      <c r="C3365" s="224"/>
      <c r="D3365" s="65"/>
      <c r="E3365" s="65"/>
      <c r="F3365" s="223"/>
      <c r="G3365" s="224"/>
      <c r="H3365" s="65"/>
      <c r="I3365" s="65"/>
      <c r="J3365" s="223"/>
      <c r="K3365" s="224"/>
      <c r="L3365" s="65"/>
      <c r="M3365" s="233"/>
      <c r="N3365" s="233"/>
      <c r="O3365" s="233"/>
      <c r="P3365" s="65"/>
      <c r="Q3365" s="223"/>
      <c r="R3365" s="224"/>
      <c r="S3365" s="65"/>
      <c r="T3365" s="65"/>
      <c r="U3365" s="223"/>
      <c r="V3365" s="224"/>
      <c r="W3365" s="65"/>
      <c r="X3365" s="65"/>
      <c r="Y3365" s="223"/>
      <c r="Z3365" s="224"/>
    </row>
    <row r="3366" spans="1:26" x14ac:dyDescent="0.3">
      <c r="A3366" s="65"/>
      <c r="B3366" s="225"/>
      <c r="C3366" s="226"/>
      <c r="D3366" s="65"/>
      <c r="E3366" s="65"/>
      <c r="F3366" s="227"/>
      <c r="G3366" s="226"/>
      <c r="H3366" s="65"/>
      <c r="I3366" s="65"/>
      <c r="J3366" s="228"/>
      <c r="K3366" s="229"/>
      <c r="L3366" s="65"/>
      <c r="M3366" s="225"/>
      <c r="N3366" s="230"/>
      <c r="O3366" s="226"/>
      <c r="P3366" s="65"/>
      <c r="Q3366" s="231"/>
      <c r="R3366" s="232"/>
      <c r="S3366" s="76"/>
      <c r="T3366" s="65"/>
      <c r="U3366" s="225"/>
      <c r="V3366" s="226"/>
      <c r="W3366" s="65"/>
      <c r="X3366" s="65"/>
      <c r="Y3366" s="225"/>
      <c r="Z3366" s="226"/>
    </row>
    <row r="3367" spans="1:26" x14ac:dyDescent="0.3">
      <c r="A3367" s="65"/>
      <c r="B3367" s="65"/>
      <c r="C3367" s="65"/>
      <c r="D3367" s="65"/>
      <c r="E3367" s="65"/>
      <c r="F3367" s="65"/>
      <c r="G3367" s="65"/>
      <c r="H3367" s="65"/>
      <c r="I3367" s="65"/>
      <c r="J3367" s="65"/>
      <c r="K3367" s="65"/>
      <c r="L3367" s="65"/>
      <c r="M3367" s="99"/>
      <c r="N3367" s="66"/>
      <c r="O3367" s="99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</row>
    <row r="3368" spans="1:26" x14ac:dyDescent="0.3">
      <c r="A3368" s="65"/>
      <c r="B3368" s="65"/>
      <c r="C3368" s="65"/>
      <c r="D3368" s="65"/>
      <c r="E3368" s="65"/>
      <c r="F3368" s="65"/>
      <c r="G3368" s="65"/>
      <c r="H3368" s="65"/>
      <c r="I3368" s="65"/>
      <c r="J3368" s="65"/>
      <c r="K3368" s="65"/>
      <c r="L3368" s="65"/>
      <c r="M3368" s="99"/>
      <c r="N3368" s="66"/>
      <c r="O3368" s="99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</row>
    <row r="3369" spans="1:26" x14ac:dyDescent="0.3">
      <c r="A3369" s="65"/>
      <c r="B3369" s="68"/>
      <c r="C3369" s="68"/>
      <c r="D3369" s="68"/>
      <c r="E3369" s="68"/>
      <c r="F3369" s="68"/>
      <c r="G3369" s="68"/>
      <c r="H3369" s="68"/>
      <c r="I3369" s="68"/>
      <c r="J3369" s="68"/>
      <c r="K3369" s="68"/>
      <c r="L3369" s="68"/>
      <c r="M3369" s="87"/>
      <c r="N3369" s="68"/>
      <c r="O3369" s="87"/>
      <c r="P3369" s="68"/>
      <c r="Q3369" s="68"/>
      <c r="R3369" s="68"/>
      <c r="S3369" s="68"/>
      <c r="T3369" s="68"/>
      <c r="U3369" s="68"/>
      <c r="V3369" s="68"/>
      <c r="W3369" s="68"/>
      <c r="X3369" s="68"/>
      <c r="Y3369" s="68"/>
      <c r="Z3369" s="68"/>
    </row>
    <row r="3370" spans="1:26" x14ac:dyDescent="0.3">
      <c r="A3370" s="65"/>
      <c r="B3370" s="70"/>
      <c r="C3370" s="70"/>
      <c r="D3370" s="71"/>
      <c r="E3370" s="71"/>
      <c r="F3370" s="71"/>
      <c r="G3370" s="70"/>
      <c r="H3370" s="70"/>
      <c r="I3370" s="70"/>
      <c r="J3370" s="70"/>
      <c r="K3370" s="70"/>
      <c r="L3370" s="70"/>
      <c r="M3370" s="70"/>
      <c r="N3370" s="194"/>
      <c r="O3370" s="80"/>
      <c r="P3370" s="75"/>
      <c r="Q3370" s="75"/>
      <c r="R3370" s="75"/>
      <c r="S3370" s="75"/>
      <c r="T3370" s="75"/>
      <c r="U3370" s="75"/>
      <c r="V3370" s="74"/>
      <c r="W3370" s="74"/>
      <c r="X3370" s="74"/>
      <c r="Y3370" s="73"/>
      <c r="Z3370" s="72"/>
    </row>
    <row r="3371" spans="1:26" x14ac:dyDescent="0.3">
      <c r="A3371" s="65"/>
      <c r="B3371" s="70"/>
      <c r="C3371" s="70"/>
      <c r="D3371" s="71"/>
      <c r="E3371" s="71"/>
      <c r="F3371" s="71"/>
      <c r="G3371" s="70"/>
      <c r="H3371" s="70"/>
      <c r="I3371" s="70"/>
      <c r="J3371" s="70"/>
      <c r="K3371" s="70"/>
      <c r="L3371" s="70"/>
      <c r="M3371" s="70"/>
      <c r="N3371" s="194"/>
      <c r="O3371" s="80"/>
      <c r="P3371" s="75"/>
      <c r="Q3371" s="75"/>
      <c r="R3371" s="75"/>
      <c r="S3371" s="75"/>
      <c r="T3371" s="75"/>
      <c r="U3371" s="75"/>
      <c r="V3371" s="74"/>
      <c r="W3371" s="74"/>
      <c r="X3371" s="74"/>
      <c r="Y3371" s="73"/>
      <c r="Z3371" s="72"/>
    </row>
    <row r="3372" spans="1:26" x14ac:dyDescent="0.3">
      <c r="A3372" s="65"/>
      <c r="B3372" s="70"/>
      <c r="C3372" s="70"/>
      <c r="D3372" s="71"/>
      <c r="E3372" s="71"/>
      <c r="F3372" s="71"/>
      <c r="G3372" s="70"/>
      <c r="H3372" s="70"/>
      <c r="I3372" s="70"/>
      <c r="J3372" s="70"/>
      <c r="K3372" s="70"/>
      <c r="L3372" s="70"/>
      <c r="M3372" s="70"/>
      <c r="N3372" s="194"/>
      <c r="O3372" s="80"/>
      <c r="P3372" s="75"/>
      <c r="Q3372" s="75"/>
      <c r="R3372" s="75"/>
      <c r="S3372" s="75"/>
      <c r="T3372" s="75"/>
      <c r="U3372" s="75"/>
      <c r="V3372" s="74"/>
      <c r="W3372" s="74"/>
      <c r="X3372" s="74"/>
      <c r="Y3372" s="73"/>
      <c r="Z3372" s="72"/>
    </row>
    <row r="3373" spans="1:26" x14ac:dyDescent="0.3">
      <c r="A3373" s="65"/>
      <c r="B3373" s="70"/>
      <c r="C3373" s="70"/>
      <c r="D3373" s="71"/>
      <c r="E3373" s="71"/>
      <c r="F3373" s="71"/>
      <c r="G3373" s="70"/>
      <c r="H3373" s="70"/>
      <c r="I3373" s="70"/>
      <c r="J3373" s="70"/>
      <c r="K3373" s="70"/>
      <c r="L3373" s="70"/>
      <c r="M3373" s="70"/>
      <c r="N3373" s="194"/>
      <c r="O3373" s="80"/>
      <c r="P3373" s="75"/>
      <c r="Q3373" s="75"/>
      <c r="R3373" s="75"/>
      <c r="S3373" s="75"/>
      <c r="T3373" s="75"/>
      <c r="U3373" s="75"/>
      <c r="V3373" s="74"/>
      <c r="W3373" s="74"/>
      <c r="X3373" s="74"/>
      <c r="Y3373" s="73"/>
      <c r="Z3373" s="72"/>
    </row>
    <row r="3374" spans="1:26" x14ac:dyDescent="0.3">
      <c r="A3374" s="65"/>
      <c r="B3374" s="70"/>
      <c r="C3374" s="70"/>
      <c r="D3374" s="71"/>
      <c r="E3374" s="71"/>
      <c r="F3374" s="71"/>
      <c r="G3374" s="70"/>
      <c r="H3374" s="70"/>
      <c r="I3374" s="70"/>
      <c r="J3374" s="70"/>
      <c r="K3374" s="70"/>
      <c r="L3374" s="70"/>
      <c r="M3374" s="70"/>
      <c r="N3374" s="194"/>
      <c r="O3374" s="80"/>
      <c r="P3374" s="75"/>
      <c r="Q3374" s="75"/>
      <c r="R3374" s="75"/>
      <c r="S3374" s="75"/>
      <c r="T3374" s="75"/>
      <c r="U3374" s="75"/>
      <c r="V3374" s="74"/>
      <c r="W3374" s="74"/>
      <c r="X3374" s="74"/>
      <c r="Y3374" s="73"/>
      <c r="Z3374" s="72"/>
    </row>
    <row r="3375" spans="1:26" x14ac:dyDescent="0.3">
      <c r="A3375" s="65"/>
      <c r="B3375" s="70"/>
      <c r="C3375" s="70"/>
      <c r="D3375" s="71"/>
      <c r="E3375" s="71"/>
      <c r="F3375" s="71"/>
      <c r="G3375" s="70"/>
      <c r="H3375" s="70"/>
      <c r="I3375" s="70"/>
      <c r="J3375" s="70"/>
      <c r="K3375" s="70"/>
      <c r="L3375" s="70"/>
      <c r="M3375" s="70"/>
      <c r="N3375" s="194"/>
      <c r="O3375" s="80"/>
      <c r="P3375" s="75"/>
      <c r="Q3375" s="75"/>
      <c r="R3375" s="75"/>
      <c r="S3375" s="75"/>
      <c r="T3375" s="75"/>
      <c r="U3375" s="75"/>
      <c r="V3375" s="74"/>
      <c r="W3375" s="74"/>
      <c r="X3375" s="74"/>
      <c r="Y3375" s="73"/>
      <c r="Z3375" s="72"/>
    </row>
    <row r="3376" spans="1:26" x14ac:dyDescent="0.3">
      <c r="A3376" s="65"/>
      <c r="B3376" s="70"/>
      <c r="C3376" s="70"/>
      <c r="D3376" s="71"/>
      <c r="E3376" s="71"/>
      <c r="F3376" s="71"/>
      <c r="G3376" s="70"/>
      <c r="H3376" s="70"/>
      <c r="I3376" s="70"/>
      <c r="J3376" s="70"/>
      <c r="K3376" s="70"/>
      <c r="L3376" s="70"/>
      <c r="M3376" s="70"/>
      <c r="N3376" s="194"/>
      <c r="O3376" s="80"/>
      <c r="P3376" s="75"/>
      <c r="Q3376" s="75"/>
      <c r="R3376" s="75"/>
      <c r="S3376" s="75"/>
      <c r="T3376" s="75"/>
      <c r="U3376" s="75"/>
      <c r="V3376" s="74"/>
      <c r="W3376" s="74"/>
      <c r="X3376" s="74"/>
      <c r="Y3376" s="73"/>
      <c r="Z3376" s="72"/>
    </row>
    <row r="3377" spans="1:26" x14ac:dyDescent="0.3">
      <c r="A3377" s="65"/>
      <c r="B3377" s="70"/>
      <c r="C3377" s="70"/>
      <c r="D3377" s="71"/>
      <c r="E3377" s="71"/>
      <c r="F3377" s="71"/>
      <c r="G3377" s="70"/>
      <c r="H3377" s="70"/>
      <c r="I3377" s="70"/>
      <c r="J3377" s="70"/>
      <c r="K3377" s="70"/>
      <c r="L3377" s="70"/>
      <c r="M3377" s="70"/>
      <c r="N3377" s="194"/>
      <c r="O3377" s="80"/>
      <c r="P3377" s="75"/>
      <c r="Q3377" s="75"/>
      <c r="R3377" s="75"/>
      <c r="S3377" s="75"/>
      <c r="T3377" s="75"/>
      <c r="U3377" s="75"/>
      <c r="V3377" s="74"/>
      <c r="W3377" s="74"/>
      <c r="X3377" s="74"/>
      <c r="Y3377" s="73"/>
      <c r="Z3377" s="72"/>
    </row>
    <row r="3378" spans="1:26" x14ac:dyDescent="0.3">
      <c r="A3378" s="65"/>
      <c r="B3378" s="70"/>
      <c r="C3378" s="70"/>
      <c r="D3378" s="71"/>
      <c r="E3378" s="71"/>
      <c r="F3378" s="71"/>
      <c r="G3378" s="70"/>
      <c r="H3378" s="70"/>
      <c r="I3378" s="70"/>
      <c r="J3378" s="70"/>
      <c r="K3378" s="70"/>
      <c r="L3378" s="70"/>
      <c r="M3378" s="70"/>
      <c r="N3378" s="194"/>
      <c r="O3378" s="80"/>
      <c r="P3378" s="75"/>
      <c r="Q3378" s="75"/>
      <c r="R3378" s="75"/>
      <c r="S3378" s="75"/>
      <c r="T3378" s="75"/>
      <c r="U3378" s="75"/>
      <c r="V3378" s="74"/>
      <c r="W3378" s="74"/>
      <c r="X3378" s="74"/>
      <c r="Y3378" s="73"/>
      <c r="Z3378" s="72"/>
    </row>
    <row r="3379" spans="1:26" x14ac:dyDescent="0.3">
      <c r="A3379" s="65"/>
      <c r="B3379" s="70"/>
      <c r="C3379" s="70"/>
      <c r="D3379" s="71"/>
      <c r="E3379" s="71"/>
      <c r="F3379" s="71"/>
      <c r="G3379" s="70"/>
      <c r="H3379" s="70"/>
      <c r="I3379" s="70"/>
      <c r="J3379" s="70"/>
      <c r="K3379" s="70"/>
      <c r="L3379" s="70"/>
      <c r="M3379" s="70"/>
      <c r="N3379" s="194"/>
      <c r="O3379" s="80"/>
      <c r="P3379" s="75"/>
      <c r="Q3379" s="75"/>
      <c r="R3379" s="75"/>
      <c r="S3379" s="75"/>
      <c r="T3379" s="75"/>
      <c r="U3379" s="75"/>
      <c r="V3379" s="74"/>
      <c r="W3379" s="74"/>
      <c r="X3379" s="74"/>
      <c r="Y3379" s="73"/>
      <c r="Z3379" s="72"/>
    </row>
    <row r="3380" spans="1:26" x14ac:dyDescent="0.3">
      <c r="A3380" s="65"/>
      <c r="B3380" s="70"/>
      <c r="C3380" s="70"/>
      <c r="D3380" s="71"/>
      <c r="E3380" s="71"/>
      <c r="F3380" s="71"/>
      <c r="G3380" s="70"/>
      <c r="H3380" s="70"/>
      <c r="I3380" s="70"/>
      <c r="J3380" s="70"/>
      <c r="K3380" s="70"/>
      <c r="L3380" s="70"/>
      <c r="M3380" s="70"/>
      <c r="N3380" s="194"/>
      <c r="O3380" s="80"/>
      <c r="P3380" s="75"/>
      <c r="Q3380" s="75"/>
      <c r="R3380" s="75"/>
      <c r="S3380" s="75"/>
      <c r="T3380" s="75"/>
      <c r="U3380" s="75"/>
      <c r="V3380" s="74"/>
      <c r="W3380" s="74"/>
      <c r="X3380" s="74"/>
      <c r="Y3380" s="73"/>
      <c r="Z3380" s="72"/>
    </row>
    <row r="3381" spans="1:26" x14ac:dyDescent="0.3">
      <c r="A3381" s="65"/>
      <c r="B3381" s="70"/>
      <c r="C3381" s="70"/>
      <c r="D3381" s="71"/>
      <c r="E3381" s="71"/>
      <c r="F3381" s="71"/>
      <c r="G3381" s="70"/>
      <c r="H3381" s="70"/>
      <c r="I3381" s="70"/>
      <c r="J3381" s="70"/>
      <c r="K3381" s="70"/>
      <c r="L3381" s="70"/>
      <c r="M3381" s="70"/>
      <c r="N3381" s="194"/>
      <c r="O3381" s="80"/>
      <c r="P3381" s="75"/>
      <c r="Q3381" s="75"/>
      <c r="R3381" s="75"/>
      <c r="S3381" s="75"/>
      <c r="T3381" s="75"/>
      <c r="U3381" s="75"/>
      <c r="V3381" s="74"/>
      <c r="W3381" s="74"/>
      <c r="X3381" s="74"/>
      <c r="Y3381" s="73"/>
      <c r="Z3381" s="72"/>
    </row>
    <row r="3382" spans="1:26" x14ac:dyDescent="0.3">
      <c r="A3382" s="65"/>
      <c r="B3382" s="70"/>
      <c r="C3382" s="70"/>
      <c r="D3382" s="71"/>
      <c r="E3382" s="71"/>
      <c r="F3382" s="71"/>
      <c r="G3382" s="70"/>
      <c r="H3382" s="70"/>
      <c r="I3382" s="70"/>
      <c r="J3382" s="70"/>
      <c r="K3382" s="70"/>
      <c r="L3382" s="70"/>
      <c r="M3382" s="70"/>
      <c r="N3382" s="194"/>
      <c r="O3382" s="80"/>
      <c r="P3382" s="75"/>
      <c r="Q3382" s="75"/>
      <c r="R3382" s="75"/>
      <c r="S3382" s="75"/>
      <c r="T3382" s="75"/>
      <c r="U3382" s="75"/>
      <c r="V3382" s="74"/>
      <c r="W3382" s="74"/>
      <c r="X3382" s="74"/>
      <c r="Y3382" s="73"/>
      <c r="Z3382" s="72"/>
    </row>
    <row r="3383" spans="1:26" x14ac:dyDescent="0.3">
      <c r="A3383" s="65"/>
      <c r="B3383" s="70"/>
      <c r="C3383" s="70"/>
      <c r="D3383" s="71"/>
      <c r="E3383" s="71"/>
      <c r="F3383" s="71"/>
      <c r="G3383" s="70"/>
      <c r="H3383" s="70"/>
      <c r="I3383" s="70"/>
      <c r="J3383" s="70"/>
      <c r="K3383" s="70"/>
      <c r="L3383" s="70"/>
      <c r="M3383" s="70"/>
      <c r="N3383" s="194"/>
      <c r="O3383" s="80"/>
      <c r="P3383" s="75"/>
      <c r="Q3383" s="75"/>
      <c r="R3383" s="75"/>
      <c r="S3383" s="75"/>
      <c r="T3383" s="75"/>
      <c r="U3383" s="75"/>
      <c r="V3383" s="74"/>
      <c r="W3383" s="74"/>
      <c r="X3383" s="74"/>
      <c r="Y3383" s="73"/>
      <c r="Z3383" s="72"/>
    </row>
    <row r="3384" spans="1:26" x14ac:dyDescent="0.3">
      <c r="A3384" s="65"/>
      <c r="B3384" s="70"/>
      <c r="C3384" s="70"/>
      <c r="D3384" s="71"/>
      <c r="E3384" s="71"/>
      <c r="F3384" s="71"/>
      <c r="G3384" s="70"/>
      <c r="H3384" s="70"/>
      <c r="I3384" s="70"/>
      <c r="J3384" s="70"/>
      <c r="K3384" s="70"/>
      <c r="L3384" s="70"/>
      <c r="M3384" s="70"/>
      <c r="N3384" s="194"/>
      <c r="O3384" s="80"/>
      <c r="P3384" s="75"/>
      <c r="Q3384" s="75"/>
      <c r="R3384" s="75"/>
      <c r="S3384" s="75"/>
      <c r="T3384" s="75"/>
      <c r="U3384" s="75"/>
      <c r="V3384" s="74"/>
      <c r="W3384" s="74"/>
      <c r="X3384" s="74"/>
      <c r="Y3384" s="73"/>
      <c r="Z3384" s="72"/>
    </row>
    <row r="3385" spans="1:26" x14ac:dyDescent="0.3">
      <c r="A3385" s="65"/>
      <c r="B3385" s="70"/>
      <c r="C3385" s="70"/>
      <c r="D3385" s="71"/>
      <c r="E3385" s="71"/>
      <c r="F3385" s="71"/>
      <c r="G3385" s="70"/>
      <c r="H3385" s="70"/>
      <c r="I3385" s="70"/>
      <c r="J3385" s="70"/>
      <c r="K3385" s="70"/>
      <c r="L3385" s="70"/>
      <c r="M3385" s="70"/>
      <c r="N3385" s="195"/>
      <c r="O3385" s="70"/>
      <c r="P3385" s="70"/>
      <c r="Q3385" s="70"/>
      <c r="R3385" s="70"/>
      <c r="S3385" s="70"/>
      <c r="T3385" s="70"/>
      <c r="U3385" s="70"/>
      <c r="V3385" s="71"/>
      <c r="W3385" s="71"/>
      <c r="X3385" s="71"/>
      <c r="Y3385" s="70"/>
      <c r="Z3385" s="70"/>
    </row>
    <row r="3386" spans="1:26" x14ac:dyDescent="0.3">
      <c r="A3386" s="65"/>
      <c r="B3386" s="72"/>
      <c r="C3386" s="73"/>
      <c r="D3386" s="74"/>
      <c r="E3386" s="74"/>
      <c r="F3386" s="74"/>
      <c r="G3386" s="75"/>
      <c r="H3386" s="75"/>
      <c r="I3386" s="75"/>
      <c r="J3386" s="75"/>
      <c r="K3386" s="75"/>
      <c r="L3386" s="75"/>
      <c r="M3386" s="80"/>
      <c r="N3386" s="194"/>
      <c r="O3386" s="70"/>
      <c r="P3386" s="70"/>
      <c r="Q3386" s="70"/>
      <c r="R3386" s="70"/>
      <c r="S3386" s="70"/>
      <c r="T3386" s="70"/>
      <c r="U3386" s="70"/>
      <c r="V3386" s="71"/>
      <c r="W3386" s="71"/>
      <c r="X3386" s="71"/>
      <c r="Y3386" s="70"/>
      <c r="Z3386" s="70"/>
    </row>
    <row r="3387" spans="1:26" x14ac:dyDescent="0.3">
      <c r="A3387" s="65"/>
      <c r="B3387" s="72"/>
      <c r="C3387" s="73"/>
      <c r="D3387" s="74"/>
      <c r="E3387" s="74"/>
      <c r="F3387" s="74"/>
      <c r="G3387" s="75"/>
      <c r="H3387" s="75"/>
      <c r="I3387" s="75"/>
      <c r="J3387" s="75"/>
      <c r="K3387" s="75"/>
      <c r="L3387" s="75"/>
      <c r="M3387" s="80"/>
      <c r="N3387" s="194"/>
      <c r="O3387" s="70"/>
      <c r="P3387" s="70"/>
      <c r="Q3387" s="70"/>
      <c r="R3387" s="70"/>
      <c r="S3387" s="70"/>
      <c r="T3387" s="70"/>
      <c r="U3387" s="70"/>
      <c r="V3387" s="71"/>
      <c r="W3387" s="71"/>
      <c r="X3387" s="71"/>
      <c r="Y3387" s="70"/>
      <c r="Z3387" s="70"/>
    </row>
    <row r="3388" spans="1:26" x14ac:dyDescent="0.3">
      <c r="A3388" s="65"/>
      <c r="B3388" s="72"/>
      <c r="C3388" s="73"/>
      <c r="D3388" s="74"/>
      <c r="E3388" s="74"/>
      <c r="F3388" s="74"/>
      <c r="G3388" s="75"/>
      <c r="H3388" s="75"/>
      <c r="I3388" s="75"/>
      <c r="J3388" s="75"/>
      <c r="K3388" s="75"/>
      <c r="L3388" s="75"/>
      <c r="M3388" s="80"/>
      <c r="N3388" s="194"/>
      <c r="O3388" s="70"/>
      <c r="P3388" s="70"/>
      <c r="Q3388" s="70"/>
      <c r="R3388" s="70"/>
      <c r="S3388" s="70"/>
      <c r="T3388" s="70"/>
      <c r="U3388" s="70"/>
      <c r="V3388" s="71"/>
      <c r="W3388" s="71"/>
      <c r="X3388" s="71"/>
      <c r="Y3388" s="70"/>
      <c r="Z3388" s="70"/>
    </row>
    <row r="3389" spans="1:26" x14ac:dyDescent="0.3">
      <c r="A3389" s="65"/>
      <c r="B3389" s="72"/>
      <c r="C3389" s="73"/>
      <c r="D3389" s="74"/>
      <c r="E3389" s="74"/>
      <c r="F3389" s="74"/>
      <c r="G3389" s="75"/>
      <c r="H3389" s="75"/>
      <c r="I3389" s="75"/>
      <c r="J3389" s="75"/>
      <c r="K3389" s="75"/>
      <c r="L3389" s="75"/>
      <c r="M3389" s="80"/>
      <c r="N3389" s="194"/>
      <c r="O3389" s="70"/>
      <c r="P3389" s="70"/>
      <c r="Q3389" s="70"/>
      <c r="R3389" s="70"/>
      <c r="S3389" s="70"/>
      <c r="T3389" s="70"/>
      <c r="U3389" s="70"/>
      <c r="V3389" s="71"/>
      <c r="W3389" s="71"/>
      <c r="X3389" s="71"/>
      <c r="Y3389" s="70"/>
      <c r="Z3389" s="70"/>
    </row>
    <row r="3390" spans="1:26" x14ac:dyDescent="0.3">
      <c r="A3390" s="65"/>
      <c r="B3390" s="72"/>
      <c r="C3390" s="73"/>
      <c r="D3390" s="74"/>
      <c r="E3390" s="74"/>
      <c r="F3390" s="74"/>
      <c r="G3390" s="75"/>
      <c r="H3390" s="75"/>
      <c r="I3390" s="75"/>
      <c r="J3390" s="75"/>
      <c r="K3390" s="75"/>
      <c r="L3390" s="75"/>
      <c r="M3390" s="80"/>
      <c r="N3390" s="194"/>
      <c r="O3390" s="70"/>
      <c r="P3390" s="70"/>
      <c r="Q3390" s="70"/>
      <c r="R3390" s="70"/>
      <c r="S3390" s="70"/>
      <c r="T3390" s="70"/>
      <c r="U3390" s="70"/>
      <c r="V3390" s="71"/>
      <c r="W3390" s="71"/>
      <c r="X3390" s="71"/>
      <c r="Y3390" s="70"/>
      <c r="Z3390" s="70"/>
    </row>
    <row r="3391" spans="1:26" x14ac:dyDescent="0.3">
      <c r="A3391" s="65"/>
      <c r="B3391" s="72"/>
      <c r="C3391" s="73"/>
      <c r="D3391" s="74"/>
      <c r="E3391" s="74"/>
      <c r="F3391" s="74"/>
      <c r="G3391" s="75"/>
      <c r="H3391" s="75"/>
      <c r="I3391" s="75"/>
      <c r="J3391" s="75"/>
      <c r="K3391" s="75"/>
      <c r="L3391" s="75"/>
      <c r="M3391" s="80"/>
      <c r="N3391" s="194"/>
      <c r="O3391" s="70"/>
      <c r="P3391" s="70"/>
      <c r="Q3391" s="70"/>
      <c r="R3391" s="70"/>
      <c r="S3391" s="70"/>
      <c r="T3391" s="70"/>
      <c r="U3391" s="70"/>
      <c r="V3391" s="71"/>
      <c r="W3391" s="71"/>
      <c r="X3391" s="71"/>
      <c r="Y3391" s="70"/>
      <c r="Z3391" s="70"/>
    </row>
    <row r="3392" spans="1:26" x14ac:dyDescent="0.3">
      <c r="A3392" s="65"/>
      <c r="B3392" s="72"/>
      <c r="C3392" s="73"/>
      <c r="D3392" s="74"/>
      <c r="E3392" s="74"/>
      <c r="F3392" s="74"/>
      <c r="G3392" s="75"/>
      <c r="H3392" s="75"/>
      <c r="I3392" s="75"/>
      <c r="J3392" s="75"/>
      <c r="K3392" s="75"/>
      <c r="L3392" s="75"/>
      <c r="M3392" s="80"/>
      <c r="N3392" s="194"/>
      <c r="O3392" s="70"/>
      <c r="P3392" s="70"/>
      <c r="Q3392" s="70"/>
      <c r="R3392" s="70"/>
      <c r="S3392" s="70"/>
      <c r="T3392" s="70"/>
      <c r="U3392" s="70"/>
      <c r="V3392" s="71"/>
      <c r="W3392" s="71"/>
      <c r="X3392" s="71"/>
      <c r="Y3392" s="70"/>
      <c r="Z3392" s="70"/>
    </row>
    <row r="3393" spans="1:26" x14ac:dyDescent="0.3">
      <c r="A3393" s="65"/>
      <c r="B3393" s="72"/>
      <c r="C3393" s="73"/>
      <c r="D3393" s="74"/>
      <c r="E3393" s="74"/>
      <c r="F3393" s="74"/>
      <c r="G3393" s="75"/>
      <c r="H3393" s="75"/>
      <c r="I3393" s="75"/>
      <c r="J3393" s="75"/>
      <c r="K3393" s="75"/>
      <c r="L3393" s="75"/>
      <c r="M3393" s="80"/>
      <c r="N3393" s="194"/>
      <c r="O3393" s="70"/>
      <c r="P3393" s="70"/>
      <c r="Q3393" s="70"/>
      <c r="R3393" s="70"/>
      <c r="S3393" s="70"/>
      <c r="T3393" s="70"/>
      <c r="U3393" s="70"/>
      <c r="V3393" s="71"/>
      <c r="W3393" s="71"/>
      <c r="X3393" s="71"/>
      <c r="Y3393" s="70"/>
      <c r="Z3393" s="70"/>
    </row>
    <row r="3394" spans="1:26" x14ac:dyDescent="0.3">
      <c r="A3394" s="65"/>
      <c r="B3394" s="72"/>
      <c r="C3394" s="73"/>
      <c r="D3394" s="74"/>
      <c r="E3394" s="74"/>
      <c r="F3394" s="74"/>
      <c r="G3394" s="75"/>
      <c r="H3394" s="75"/>
      <c r="I3394" s="75"/>
      <c r="J3394" s="75"/>
      <c r="K3394" s="75"/>
      <c r="L3394" s="75"/>
      <c r="M3394" s="80"/>
      <c r="N3394" s="194"/>
      <c r="O3394" s="70"/>
      <c r="P3394" s="70"/>
      <c r="Q3394" s="70"/>
      <c r="R3394" s="70"/>
      <c r="S3394" s="70"/>
      <c r="T3394" s="70"/>
      <c r="U3394" s="70"/>
      <c r="V3394" s="71"/>
      <c r="W3394" s="71"/>
      <c r="X3394" s="71"/>
      <c r="Y3394" s="70"/>
      <c r="Z3394" s="70"/>
    </row>
    <row r="3395" spans="1:26" x14ac:dyDescent="0.3">
      <c r="A3395" s="65"/>
      <c r="B3395" s="72"/>
      <c r="C3395" s="73"/>
      <c r="D3395" s="74"/>
      <c r="E3395" s="74"/>
      <c r="F3395" s="74"/>
      <c r="G3395" s="75"/>
      <c r="H3395" s="75"/>
      <c r="I3395" s="75"/>
      <c r="J3395" s="75"/>
      <c r="K3395" s="75"/>
      <c r="L3395" s="75"/>
      <c r="M3395" s="80"/>
      <c r="N3395" s="194"/>
      <c r="O3395" s="70"/>
      <c r="P3395" s="70"/>
      <c r="Q3395" s="70"/>
      <c r="R3395" s="70"/>
      <c r="S3395" s="70"/>
      <c r="T3395" s="70"/>
      <c r="U3395" s="70"/>
      <c r="V3395" s="71"/>
      <c r="W3395" s="71"/>
      <c r="X3395" s="71"/>
      <c r="Y3395" s="70"/>
      <c r="Z3395" s="70"/>
    </row>
    <row r="3396" spans="1:26" x14ac:dyDescent="0.3">
      <c r="A3396" s="65"/>
      <c r="B3396" s="72"/>
      <c r="C3396" s="73"/>
      <c r="D3396" s="74"/>
      <c r="E3396" s="74"/>
      <c r="F3396" s="74"/>
      <c r="G3396" s="75"/>
      <c r="H3396" s="75"/>
      <c r="I3396" s="75"/>
      <c r="J3396" s="75"/>
      <c r="K3396" s="75"/>
      <c r="L3396" s="75"/>
      <c r="M3396" s="80"/>
      <c r="N3396" s="194"/>
      <c r="O3396" s="70"/>
      <c r="P3396" s="70"/>
      <c r="Q3396" s="70"/>
      <c r="R3396" s="70"/>
      <c r="S3396" s="70"/>
      <c r="T3396" s="70"/>
      <c r="U3396" s="70"/>
      <c r="V3396" s="71"/>
      <c r="W3396" s="71"/>
      <c r="X3396" s="71"/>
      <c r="Y3396" s="70"/>
      <c r="Z3396" s="70"/>
    </row>
    <row r="3397" spans="1:26" x14ac:dyDescent="0.3">
      <c r="A3397" s="65"/>
      <c r="B3397" s="72"/>
      <c r="C3397" s="73"/>
      <c r="D3397" s="74"/>
      <c r="E3397" s="74"/>
      <c r="F3397" s="74"/>
      <c r="G3397" s="75"/>
      <c r="H3397" s="75"/>
      <c r="I3397" s="75"/>
      <c r="J3397" s="75"/>
      <c r="K3397" s="75"/>
      <c r="L3397" s="75"/>
      <c r="M3397" s="80"/>
      <c r="N3397" s="194"/>
      <c r="O3397" s="70"/>
      <c r="P3397" s="70"/>
      <c r="Q3397" s="70"/>
      <c r="R3397" s="70"/>
      <c r="S3397" s="70"/>
      <c r="T3397" s="70"/>
      <c r="U3397" s="70"/>
      <c r="V3397" s="71"/>
      <c r="W3397" s="71"/>
      <c r="X3397" s="71"/>
      <c r="Y3397" s="70"/>
      <c r="Z3397" s="70"/>
    </row>
    <row r="3398" spans="1:26" x14ac:dyDescent="0.3">
      <c r="A3398" s="65"/>
      <c r="B3398" s="72"/>
      <c r="C3398" s="73"/>
      <c r="D3398" s="74"/>
      <c r="E3398" s="74"/>
      <c r="F3398" s="74"/>
      <c r="G3398" s="75"/>
      <c r="H3398" s="75"/>
      <c r="I3398" s="75"/>
      <c r="J3398" s="75"/>
      <c r="K3398" s="75"/>
      <c r="L3398" s="75"/>
      <c r="M3398" s="80"/>
      <c r="N3398" s="194"/>
      <c r="O3398" s="70"/>
      <c r="P3398" s="70"/>
      <c r="Q3398" s="70"/>
      <c r="R3398" s="70"/>
      <c r="S3398" s="70"/>
      <c r="T3398" s="70"/>
      <c r="U3398" s="70"/>
      <c r="V3398" s="71"/>
      <c r="W3398" s="71"/>
      <c r="X3398" s="71"/>
      <c r="Y3398" s="70"/>
      <c r="Z3398" s="70"/>
    </row>
    <row r="3399" spans="1:26" x14ac:dyDescent="0.3">
      <c r="A3399" s="65"/>
      <c r="B3399" s="72"/>
      <c r="C3399" s="73"/>
      <c r="D3399" s="74"/>
      <c r="E3399" s="74"/>
      <c r="F3399" s="74"/>
      <c r="G3399" s="75"/>
      <c r="H3399" s="75"/>
      <c r="I3399" s="75"/>
      <c r="J3399" s="75"/>
      <c r="K3399" s="75"/>
      <c r="L3399" s="75"/>
      <c r="M3399" s="80"/>
      <c r="N3399" s="194"/>
      <c r="O3399" s="70"/>
      <c r="P3399" s="70"/>
      <c r="Q3399" s="70"/>
      <c r="R3399" s="70"/>
      <c r="S3399" s="70"/>
      <c r="T3399" s="70"/>
      <c r="U3399" s="70"/>
      <c r="V3399" s="71"/>
      <c r="W3399" s="71"/>
      <c r="X3399" s="71"/>
      <c r="Y3399" s="70"/>
      <c r="Z3399" s="70"/>
    </row>
    <row r="3400" spans="1:26" x14ac:dyDescent="0.3">
      <c r="A3400" s="65"/>
      <c r="B3400" s="72"/>
      <c r="C3400" s="73"/>
      <c r="D3400" s="74"/>
      <c r="E3400" s="74"/>
      <c r="F3400" s="74"/>
      <c r="G3400" s="75"/>
      <c r="H3400" s="75"/>
      <c r="I3400" s="75"/>
      <c r="J3400" s="75"/>
      <c r="K3400" s="75"/>
      <c r="L3400" s="75"/>
      <c r="M3400" s="80"/>
      <c r="N3400" s="194"/>
      <c r="O3400" s="70"/>
      <c r="P3400" s="70"/>
      <c r="Q3400" s="70"/>
      <c r="R3400" s="70"/>
      <c r="S3400" s="70"/>
      <c r="T3400" s="70"/>
      <c r="U3400" s="70"/>
      <c r="V3400" s="71"/>
      <c r="W3400" s="71"/>
      <c r="X3400" s="71"/>
      <c r="Y3400" s="70"/>
      <c r="Z3400" s="70"/>
    </row>
    <row r="3401" spans="1:26" x14ac:dyDescent="0.3">
      <c r="A3401" s="65"/>
      <c r="B3401" s="65"/>
      <c r="C3401" s="65"/>
      <c r="D3401" s="65"/>
      <c r="E3401" s="65"/>
      <c r="F3401" s="65"/>
      <c r="G3401" s="65"/>
      <c r="H3401" s="65"/>
      <c r="I3401" s="65"/>
      <c r="J3401" s="65"/>
      <c r="K3401" s="65"/>
      <c r="L3401" s="65"/>
      <c r="M3401" s="99"/>
      <c r="N3401" s="66"/>
      <c r="O3401" s="99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</row>
    <row r="3402" spans="1:26" x14ac:dyDescent="0.3">
      <c r="A3402" s="65"/>
      <c r="B3402" s="68"/>
      <c r="C3402" s="68"/>
      <c r="D3402" s="68"/>
      <c r="E3402" s="68"/>
      <c r="F3402" s="68"/>
      <c r="G3402" s="68"/>
      <c r="H3402" s="68"/>
      <c r="I3402" s="68"/>
      <c r="J3402" s="68"/>
      <c r="K3402" s="68"/>
      <c r="L3402" s="68"/>
      <c r="M3402" s="87"/>
      <c r="N3402" s="68"/>
      <c r="O3402" s="87"/>
      <c r="P3402" s="68"/>
      <c r="Q3402" s="68"/>
      <c r="R3402" s="68"/>
      <c r="S3402" s="68"/>
      <c r="T3402" s="68"/>
      <c r="U3402" s="68"/>
      <c r="V3402" s="68"/>
      <c r="W3402" s="68"/>
      <c r="X3402" s="68"/>
      <c r="Y3402" s="68"/>
      <c r="Z3402" s="68"/>
    </row>
    <row r="3403" spans="1:26" x14ac:dyDescent="0.3">
      <c r="A3403" s="65"/>
      <c r="B3403" s="77"/>
      <c r="C3403" s="77"/>
      <c r="D3403" s="78"/>
      <c r="E3403" s="78"/>
      <c r="F3403" s="78"/>
      <c r="G3403" s="79"/>
      <c r="H3403" s="79"/>
      <c r="I3403" s="79"/>
      <c r="J3403" s="79"/>
      <c r="K3403" s="79"/>
      <c r="L3403" s="79"/>
      <c r="M3403" s="80"/>
      <c r="N3403" s="68"/>
      <c r="O3403" s="80"/>
      <c r="P3403" s="79"/>
      <c r="Q3403" s="79"/>
      <c r="R3403" s="79"/>
      <c r="S3403" s="79"/>
      <c r="T3403" s="79"/>
      <c r="U3403" s="79"/>
      <c r="V3403" s="78"/>
      <c r="W3403" s="78"/>
      <c r="X3403" s="78"/>
      <c r="Y3403" s="77"/>
      <c r="Z3403" s="77"/>
    </row>
    <row r="3404" spans="1:26" x14ac:dyDescent="0.3">
      <c r="A3404" s="65"/>
      <c r="B3404" s="72"/>
      <c r="C3404" s="72"/>
      <c r="D3404" s="78"/>
      <c r="E3404" s="78"/>
      <c r="F3404" s="78"/>
      <c r="G3404" s="80"/>
      <c r="H3404" s="80"/>
      <c r="I3404" s="80"/>
      <c r="J3404" s="80"/>
      <c r="K3404" s="80"/>
      <c r="L3404" s="80"/>
      <c r="M3404" s="80"/>
      <c r="N3404" s="81"/>
      <c r="O3404" s="80"/>
      <c r="P3404" s="80"/>
      <c r="Q3404" s="80"/>
      <c r="R3404" s="80"/>
      <c r="S3404" s="80"/>
      <c r="T3404" s="80"/>
      <c r="U3404" s="80"/>
      <c r="V3404" s="78"/>
      <c r="W3404" s="78"/>
      <c r="X3404" s="78"/>
      <c r="Y3404" s="72"/>
      <c r="Z3404" s="72"/>
    </row>
    <row r="3406" spans="1:26" x14ac:dyDescent="0.3">
      <c r="A3406" s="65"/>
      <c r="B3406" s="223"/>
      <c r="C3406" s="224"/>
      <c r="D3406" s="65"/>
      <c r="E3406" s="65"/>
      <c r="F3406" s="223"/>
      <c r="G3406" s="224"/>
      <c r="H3406" s="65"/>
      <c r="I3406" s="65"/>
      <c r="J3406" s="223"/>
      <c r="K3406" s="224"/>
      <c r="L3406" s="65"/>
      <c r="M3406" s="233"/>
      <c r="N3406" s="233"/>
      <c r="O3406" s="233"/>
      <c r="P3406" s="65"/>
      <c r="Q3406" s="223"/>
      <c r="R3406" s="224"/>
      <c r="S3406" s="65"/>
      <c r="T3406" s="65"/>
      <c r="U3406" s="223"/>
      <c r="V3406" s="224"/>
      <c r="W3406" s="65"/>
      <c r="X3406" s="65"/>
      <c r="Y3406" s="223"/>
      <c r="Z3406" s="224"/>
    </row>
    <row r="3407" spans="1:26" x14ac:dyDescent="0.3">
      <c r="A3407" s="65"/>
      <c r="B3407" s="225"/>
      <c r="C3407" s="226"/>
      <c r="D3407" s="65"/>
      <c r="E3407" s="65"/>
      <c r="F3407" s="227"/>
      <c r="G3407" s="226"/>
      <c r="H3407" s="65"/>
      <c r="I3407" s="65"/>
      <c r="J3407" s="228"/>
      <c r="K3407" s="229"/>
      <c r="L3407" s="65"/>
      <c r="M3407" s="225"/>
      <c r="N3407" s="230"/>
      <c r="O3407" s="226"/>
      <c r="P3407" s="65"/>
      <c r="Q3407" s="231"/>
      <c r="R3407" s="232"/>
      <c r="S3407" s="76"/>
      <c r="T3407" s="65"/>
      <c r="U3407" s="225"/>
      <c r="V3407" s="226"/>
      <c r="W3407" s="65"/>
      <c r="X3407" s="65"/>
      <c r="Y3407" s="225"/>
      <c r="Z3407" s="226"/>
    </row>
    <row r="3408" spans="1:26" x14ac:dyDescent="0.3">
      <c r="A3408" s="65"/>
      <c r="B3408" s="65"/>
      <c r="C3408" s="65"/>
      <c r="D3408" s="65"/>
      <c r="E3408" s="65"/>
      <c r="F3408" s="65"/>
      <c r="G3408" s="65"/>
      <c r="H3408" s="65"/>
      <c r="I3408" s="65"/>
      <c r="J3408" s="65"/>
      <c r="K3408" s="65"/>
      <c r="L3408" s="65"/>
      <c r="M3408" s="99"/>
      <c r="N3408" s="66"/>
      <c r="O3408" s="99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</row>
    <row r="3409" spans="1:26" x14ac:dyDescent="0.3">
      <c r="A3409" s="65"/>
      <c r="B3409" s="65"/>
      <c r="C3409" s="65"/>
      <c r="D3409" s="65"/>
      <c r="E3409" s="65"/>
      <c r="F3409" s="65"/>
      <c r="G3409" s="65"/>
      <c r="H3409" s="65"/>
      <c r="I3409" s="65"/>
      <c r="J3409" s="65"/>
      <c r="K3409" s="65"/>
      <c r="L3409" s="65"/>
      <c r="M3409" s="99"/>
      <c r="N3409" s="66"/>
      <c r="O3409" s="99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</row>
    <row r="3410" spans="1:26" x14ac:dyDescent="0.3">
      <c r="A3410" s="65"/>
      <c r="B3410" s="68"/>
      <c r="C3410" s="68"/>
      <c r="D3410" s="68"/>
      <c r="E3410" s="68"/>
      <c r="F3410" s="68"/>
      <c r="G3410" s="68"/>
      <c r="H3410" s="68"/>
      <c r="I3410" s="68"/>
      <c r="J3410" s="68"/>
      <c r="K3410" s="68"/>
      <c r="L3410" s="68"/>
      <c r="M3410" s="87"/>
      <c r="N3410" s="68"/>
      <c r="O3410" s="87"/>
      <c r="P3410" s="68"/>
      <c r="Q3410" s="68"/>
      <c r="R3410" s="68"/>
      <c r="S3410" s="68"/>
      <c r="T3410" s="68"/>
      <c r="U3410" s="68"/>
      <c r="V3410" s="68"/>
      <c r="W3410" s="68"/>
      <c r="X3410" s="68"/>
      <c r="Y3410" s="68"/>
      <c r="Z3410" s="68"/>
    </row>
    <row r="3411" spans="1:26" x14ac:dyDescent="0.3">
      <c r="A3411" s="65"/>
      <c r="B3411" s="70"/>
      <c r="C3411" s="70"/>
      <c r="D3411" s="71"/>
      <c r="E3411" s="71"/>
      <c r="F3411" s="71"/>
      <c r="G3411" s="70"/>
      <c r="H3411" s="70"/>
      <c r="I3411" s="70"/>
      <c r="J3411" s="70"/>
      <c r="K3411" s="70"/>
      <c r="L3411" s="70"/>
      <c r="M3411" s="70"/>
      <c r="N3411" s="194"/>
      <c r="O3411" s="80"/>
      <c r="P3411" s="75"/>
      <c r="Q3411" s="75"/>
      <c r="R3411" s="75"/>
      <c r="S3411" s="75"/>
      <c r="T3411" s="75"/>
      <c r="U3411" s="75"/>
      <c r="V3411" s="74"/>
      <c r="W3411" s="74"/>
      <c r="X3411" s="74"/>
      <c r="Y3411" s="73"/>
      <c r="Z3411" s="72"/>
    </row>
    <row r="3412" spans="1:26" x14ac:dyDescent="0.3">
      <c r="A3412" s="65"/>
      <c r="B3412" s="70"/>
      <c r="C3412" s="70"/>
      <c r="D3412" s="71"/>
      <c r="E3412" s="71"/>
      <c r="F3412" s="71"/>
      <c r="G3412" s="70"/>
      <c r="H3412" s="70"/>
      <c r="I3412" s="70"/>
      <c r="J3412" s="70"/>
      <c r="K3412" s="70"/>
      <c r="L3412" s="70"/>
      <c r="M3412" s="70"/>
      <c r="N3412" s="194"/>
      <c r="O3412" s="80"/>
      <c r="P3412" s="75"/>
      <c r="Q3412" s="75"/>
      <c r="R3412" s="75"/>
      <c r="S3412" s="75"/>
      <c r="T3412" s="75"/>
      <c r="U3412" s="75"/>
      <c r="V3412" s="74"/>
      <c r="W3412" s="74"/>
      <c r="X3412" s="74"/>
      <c r="Y3412" s="73"/>
      <c r="Z3412" s="72"/>
    </row>
    <row r="3413" spans="1:26" x14ac:dyDescent="0.3">
      <c r="A3413" s="65"/>
      <c r="B3413" s="70"/>
      <c r="C3413" s="70"/>
      <c r="D3413" s="71"/>
      <c r="E3413" s="71"/>
      <c r="F3413" s="71"/>
      <c r="G3413" s="70"/>
      <c r="H3413" s="70"/>
      <c r="I3413" s="70"/>
      <c r="J3413" s="70"/>
      <c r="K3413" s="70"/>
      <c r="L3413" s="70"/>
      <c r="M3413" s="70"/>
      <c r="N3413" s="194"/>
      <c r="O3413" s="80"/>
      <c r="P3413" s="75"/>
      <c r="Q3413" s="75"/>
      <c r="R3413" s="75"/>
      <c r="S3413" s="75"/>
      <c r="T3413" s="75"/>
      <c r="U3413" s="75"/>
      <c r="V3413" s="74"/>
      <c r="W3413" s="74"/>
      <c r="X3413" s="74"/>
      <c r="Y3413" s="73"/>
      <c r="Z3413" s="72"/>
    </row>
    <row r="3414" spans="1:26" x14ac:dyDescent="0.3">
      <c r="A3414" s="65"/>
      <c r="B3414" s="70"/>
      <c r="C3414" s="70"/>
      <c r="D3414" s="71"/>
      <c r="E3414" s="71"/>
      <c r="F3414" s="71"/>
      <c r="G3414" s="70"/>
      <c r="H3414" s="70"/>
      <c r="I3414" s="70"/>
      <c r="J3414" s="70"/>
      <c r="K3414" s="70"/>
      <c r="L3414" s="70"/>
      <c r="M3414" s="70"/>
      <c r="N3414" s="194"/>
      <c r="O3414" s="80"/>
      <c r="P3414" s="75"/>
      <c r="Q3414" s="75"/>
      <c r="R3414" s="75"/>
      <c r="S3414" s="75"/>
      <c r="T3414" s="75"/>
      <c r="U3414" s="75"/>
      <c r="V3414" s="74"/>
      <c r="W3414" s="74"/>
      <c r="X3414" s="74"/>
      <c r="Y3414" s="73"/>
      <c r="Z3414" s="72"/>
    </row>
    <row r="3415" spans="1:26" x14ac:dyDescent="0.3">
      <c r="A3415" s="65"/>
      <c r="B3415" s="70"/>
      <c r="C3415" s="70"/>
      <c r="D3415" s="71"/>
      <c r="E3415" s="71"/>
      <c r="F3415" s="71"/>
      <c r="G3415" s="70"/>
      <c r="H3415" s="70"/>
      <c r="I3415" s="70"/>
      <c r="J3415" s="70"/>
      <c r="K3415" s="70"/>
      <c r="L3415" s="70"/>
      <c r="M3415" s="70"/>
      <c r="N3415" s="194"/>
      <c r="O3415" s="80"/>
      <c r="P3415" s="75"/>
      <c r="Q3415" s="75"/>
      <c r="R3415" s="75"/>
      <c r="S3415" s="75"/>
      <c r="T3415" s="75"/>
      <c r="U3415" s="75"/>
      <c r="V3415" s="74"/>
      <c r="W3415" s="74"/>
      <c r="X3415" s="74"/>
      <c r="Y3415" s="73"/>
      <c r="Z3415" s="72"/>
    </row>
    <row r="3416" spans="1:26" x14ac:dyDescent="0.3">
      <c r="A3416" s="65"/>
      <c r="B3416" s="70"/>
      <c r="C3416" s="70"/>
      <c r="D3416" s="71"/>
      <c r="E3416" s="71"/>
      <c r="F3416" s="71"/>
      <c r="G3416" s="70"/>
      <c r="H3416" s="70"/>
      <c r="I3416" s="70"/>
      <c r="J3416" s="70"/>
      <c r="K3416" s="70"/>
      <c r="L3416" s="70"/>
      <c r="M3416" s="70"/>
      <c r="N3416" s="194"/>
      <c r="O3416" s="80"/>
      <c r="P3416" s="75"/>
      <c r="Q3416" s="75"/>
      <c r="R3416" s="75"/>
      <c r="S3416" s="75"/>
      <c r="T3416" s="75"/>
      <c r="U3416" s="75"/>
      <c r="V3416" s="74"/>
      <c r="W3416" s="74"/>
      <c r="X3416" s="74"/>
      <c r="Y3416" s="73"/>
      <c r="Z3416" s="72"/>
    </row>
    <row r="3417" spans="1:26" x14ac:dyDescent="0.3">
      <c r="A3417" s="65"/>
      <c r="B3417" s="70"/>
      <c r="C3417" s="70"/>
      <c r="D3417" s="71"/>
      <c r="E3417" s="71"/>
      <c r="F3417" s="71"/>
      <c r="G3417" s="70"/>
      <c r="H3417" s="70"/>
      <c r="I3417" s="70"/>
      <c r="J3417" s="70"/>
      <c r="K3417" s="70"/>
      <c r="L3417" s="70"/>
      <c r="M3417" s="70"/>
      <c r="N3417" s="194"/>
      <c r="O3417" s="80"/>
      <c r="P3417" s="75"/>
      <c r="Q3417" s="75"/>
      <c r="R3417" s="75"/>
      <c r="S3417" s="75"/>
      <c r="T3417" s="75"/>
      <c r="U3417" s="75"/>
      <c r="V3417" s="74"/>
      <c r="W3417" s="74"/>
      <c r="X3417" s="74"/>
      <c r="Y3417" s="73"/>
      <c r="Z3417" s="72"/>
    </row>
    <row r="3418" spans="1:26" x14ac:dyDescent="0.3">
      <c r="A3418" s="65"/>
      <c r="B3418" s="70"/>
      <c r="C3418" s="70"/>
      <c r="D3418" s="71"/>
      <c r="E3418" s="71"/>
      <c r="F3418" s="71"/>
      <c r="G3418" s="70"/>
      <c r="H3418" s="70"/>
      <c r="I3418" s="70"/>
      <c r="J3418" s="70"/>
      <c r="K3418" s="70"/>
      <c r="L3418" s="70"/>
      <c r="M3418" s="70"/>
      <c r="N3418" s="194"/>
      <c r="O3418" s="80"/>
      <c r="P3418" s="75"/>
      <c r="Q3418" s="75"/>
      <c r="R3418" s="75"/>
      <c r="S3418" s="75"/>
      <c r="T3418" s="75"/>
      <c r="U3418" s="75"/>
      <c r="V3418" s="74"/>
      <c r="W3418" s="74"/>
      <c r="X3418" s="74"/>
      <c r="Y3418" s="73"/>
      <c r="Z3418" s="72"/>
    </row>
    <row r="3419" spans="1:26" x14ac:dyDescent="0.3">
      <c r="A3419" s="65"/>
      <c r="B3419" s="70"/>
      <c r="C3419" s="70"/>
      <c r="D3419" s="71"/>
      <c r="E3419" s="71"/>
      <c r="F3419" s="71"/>
      <c r="G3419" s="70"/>
      <c r="H3419" s="70"/>
      <c r="I3419" s="70"/>
      <c r="J3419" s="70"/>
      <c r="K3419" s="70"/>
      <c r="L3419" s="70"/>
      <c r="M3419" s="70"/>
      <c r="N3419" s="194"/>
      <c r="O3419" s="80"/>
      <c r="P3419" s="75"/>
      <c r="Q3419" s="75"/>
      <c r="R3419" s="75"/>
      <c r="S3419" s="75"/>
      <c r="T3419" s="75"/>
      <c r="U3419" s="75"/>
      <c r="V3419" s="74"/>
      <c r="W3419" s="74"/>
      <c r="X3419" s="74"/>
      <c r="Y3419" s="73"/>
      <c r="Z3419" s="72"/>
    </row>
    <row r="3420" spans="1:26" x14ac:dyDescent="0.3">
      <c r="A3420" s="65"/>
      <c r="B3420" s="70"/>
      <c r="C3420" s="70"/>
      <c r="D3420" s="71"/>
      <c r="E3420" s="71"/>
      <c r="F3420" s="71"/>
      <c r="G3420" s="70"/>
      <c r="H3420" s="70"/>
      <c r="I3420" s="70"/>
      <c r="J3420" s="70"/>
      <c r="K3420" s="70"/>
      <c r="L3420" s="70"/>
      <c r="M3420" s="70"/>
      <c r="N3420" s="194"/>
      <c r="O3420" s="80"/>
      <c r="P3420" s="75"/>
      <c r="Q3420" s="75"/>
      <c r="R3420" s="75"/>
      <c r="S3420" s="75"/>
      <c r="T3420" s="75"/>
      <c r="U3420" s="75"/>
      <c r="V3420" s="74"/>
      <c r="W3420" s="74"/>
      <c r="X3420" s="74"/>
      <c r="Y3420" s="73"/>
      <c r="Z3420" s="72"/>
    </row>
    <row r="3421" spans="1:26" x14ac:dyDescent="0.3">
      <c r="A3421" s="65"/>
      <c r="B3421" s="70"/>
      <c r="C3421" s="70"/>
      <c r="D3421" s="71"/>
      <c r="E3421" s="71"/>
      <c r="F3421" s="71"/>
      <c r="G3421" s="70"/>
      <c r="H3421" s="70"/>
      <c r="I3421" s="70"/>
      <c r="J3421" s="70"/>
      <c r="K3421" s="70"/>
      <c r="L3421" s="70"/>
      <c r="M3421" s="70"/>
      <c r="N3421" s="194"/>
      <c r="O3421" s="80"/>
      <c r="P3421" s="75"/>
      <c r="Q3421" s="75"/>
      <c r="R3421" s="75"/>
      <c r="S3421" s="75"/>
      <c r="T3421" s="75"/>
      <c r="U3421" s="75"/>
      <c r="V3421" s="74"/>
      <c r="W3421" s="74"/>
      <c r="X3421" s="74"/>
      <c r="Y3421" s="73"/>
      <c r="Z3421" s="72"/>
    </row>
    <row r="3422" spans="1:26" x14ac:dyDescent="0.3">
      <c r="A3422" s="65"/>
      <c r="B3422" s="70"/>
      <c r="C3422" s="70"/>
      <c r="D3422" s="71"/>
      <c r="E3422" s="71"/>
      <c r="F3422" s="71"/>
      <c r="G3422" s="70"/>
      <c r="H3422" s="70"/>
      <c r="I3422" s="70"/>
      <c r="J3422" s="70"/>
      <c r="K3422" s="70"/>
      <c r="L3422" s="70"/>
      <c r="M3422" s="70"/>
      <c r="N3422" s="194"/>
      <c r="O3422" s="80"/>
      <c r="P3422" s="75"/>
      <c r="Q3422" s="75"/>
      <c r="R3422" s="75"/>
      <c r="S3422" s="75"/>
      <c r="T3422" s="75"/>
      <c r="U3422" s="75"/>
      <c r="V3422" s="74"/>
      <c r="W3422" s="74"/>
      <c r="X3422" s="74"/>
      <c r="Y3422" s="73"/>
      <c r="Z3422" s="72"/>
    </row>
    <row r="3423" spans="1:26" x14ac:dyDescent="0.3">
      <c r="A3423" s="65"/>
      <c r="B3423" s="70"/>
      <c r="C3423" s="70"/>
      <c r="D3423" s="71"/>
      <c r="E3423" s="71"/>
      <c r="F3423" s="71"/>
      <c r="G3423" s="70"/>
      <c r="H3423" s="70"/>
      <c r="I3423" s="70"/>
      <c r="J3423" s="70"/>
      <c r="K3423" s="70"/>
      <c r="L3423" s="70"/>
      <c r="M3423" s="70"/>
      <c r="N3423" s="194"/>
      <c r="O3423" s="80"/>
      <c r="P3423" s="75"/>
      <c r="Q3423" s="75"/>
      <c r="R3423" s="75"/>
      <c r="S3423" s="75"/>
      <c r="T3423" s="75"/>
      <c r="U3423" s="75"/>
      <c r="V3423" s="74"/>
      <c r="W3423" s="74"/>
      <c r="X3423" s="74"/>
      <c r="Y3423" s="73"/>
      <c r="Z3423" s="72"/>
    </row>
    <row r="3424" spans="1:26" x14ac:dyDescent="0.3">
      <c r="A3424" s="65"/>
      <c r="B3424" s="70"/>
      <c r="C3424" s="70"/>
      <c r="D3424" s="71"/>
      <c r="E3424" s="71"/>
      <c r="F3424" s="71"/>
      <c r="G3424" s="70"/>
      <c r="H3424" s="70"/>
      <c r="I3424" s="70"/>
      <c r="J3424" s="70"/>
      <c r="K3424" s="70"/>
      <c r="L3424" s="70"/>
      <c r="M3424" s="70"/>
      <c r="N3424" s="194"/>
      <c r="O3424" s="80"/>
      <c r="P3424" s="75"/>
      <c r="Q3424" s="75"/>
      <c r="R3424" s="75"/>
      <c r="S3424" s="75"/>
      <c r="T3424" s="75"/>
      <c r="U3424" s="75"/>
      <c r="V3424" s="74"/>
      <c r="W3424" s="74"/>
      <c r="X3424" s="74"/>
      <c r="Y3424" s="73"/>
      <c r="Z3424" s="72"/>
    </row>
    <row r="3425" spans="1:26" x14ac:dyDescent="0.3">
      <c r="A3425" s="65"/>
      <c r="B3425" s="70"/>
      <c r="C3425" s="70"/>
      <c r="D3425" s="71"/>
      <c r="E3425" s="71"/>
      <c r="F3425" s="71"/>
      <c r="G3425" s="70"/>
      <c r="H3425" s="70"/>
      <c r="I3425" s="70"/>
      <c r="J3425" s="70"/>
      <c r="K3425" s="70"/>
      <c r="L3425" s="70"/>
      <c r="M3425" s="70"/>
      <c r="N3425" s="194"/>
      <c r="O3425" s="80"/>
      <c r="P3425" s="75"/>
      <c r="Q3425" s="75"/>
      <c r="R3425" s="75"/>
      <c r="S3425" s="75"/>
      <c r="T3425" s="75"/>
      <c r="U3425" s="75"/>
      <c r="V3425" s="74"/>
      <c r="W3425" s="74"/>
      <c r="X3425" s="74"/>
      <c r="Y3425" s="73"/>
      <c r="Z3425" s="72"/>
    </row>
    <row r="3426" spans="1:26" x14ac:dyDescent="0.3">
      <c r="A3426" s="65"/>
      <c r="B3426" s="70"/>
      <c r="C3426" s="70"/>
      <c r="D3426" s="71"/>
      <c r="E3426" s="71"/>
      <c r="F3426" s="71"/>
      <c r="G3426" s="70"/>
      <c r="H3426" s="70"/>
      <c r="I3426" s="70"/>
      <c r="J3426" s="70"/>
      <c r="K3426" s="70"/>
      <c r="L3426" s="70"/>
      <c r="M3426" s="70"/>
      <c r="N3426" s="195"/>
      <c r="O3426" s="70"/>
      <c r="P3426" s="70"/>
      <c r="Q3426" s="70"/>
      <c r="R3426" s="70"/>
      <c r="S3426" s="70"/>
      <c r="T3426" s="70"/>
      <c r="U3426" s="70"/>
      <c r="V3426" s="71"/>
      <c r="W3426" s="71"/>
      <c r="X3426" s="71"/>
      <c r="Y3426" s="70"/>
      <c r="Z3426" s="70"/>
    </row>
    <row r="3427" spans="1:26" x14ac:dyDescent="0.3">
      <c r="A3427" s="65"/>
      <c r="B3427" s="72"/>
      <c r="C3427" s="73"/>
      <c r="D3427" s="74"/>
      <c r="E3427" s="74"/>
      <c r="F3427" s="74"/>
      <c r="G3427" s="75"/>
      <c r="H3427" s="75"/>
      <c r="I3427" s="75"/>
      <c r="J3427" s="75"/>
      <c r="K3427" s="75"/>
      <c r="L3427" s="75"/>
      <c r="M3427" s="80"/>
      <c r="N3427" s="194"/>
      <c r="O3427" s="70"/>
      <c r="P3427" s="70"/>
      <c r="Q3427" s="70"/>
      <c r="R3427" s="70"/>
      <c r="S3427" s="70"/>
      <c r="T3427" s="70"/>
      <c r="U3427" s="70"/>
      <c r="V3427" s="71"/>
      <c r="W3427" s="71"/>
      <c r="X3427" s="71"/>
      <c r="Y3427" s="70"/>
      <c r="Z3427" s="70"/>
    </row>
    <row r="3428" spans="1:26" x14ac:dyDescent="0.3">
      <c r="A3428" s="65"/>
      <c r="B3428" s="72"/>
      <c r="C3428" s="73"/>
      <c r="D3428" s="74"/>
      <c r="E3428" s="74"/>
      <c r="F3428" s="74"/>
      <c r="G3428" s="75"/>
      <c r="H3428" s="75"/>
      <c r="I3428" s="75"/>
      <c r="J3428" s="75"/>
      <c r="K3428" s="75"/>
      <c r="L3428" s="75"/>
      <c r="M3428" s="80"/>
      <c r="N3428" s="194"/>
      <c r="O3428" s="70"/>
      <c r="P3428" s="70"/>
      <c r="Q3428" s="70"/>
      <c r="R3428" s="70"/>
      <c r="S3428" s="70"/>
      <c r="T3428" s="70"/>
      <c r="U3428" s="70"/>
      <c r="V3428" s="71"/>
      <c r="W3428" s="71"/>
      <c r="X3428" s="71"/>
      <c r="Y3428" s="70"/>
      <c r="Z3428" s="70"/>
    </row>
    <row r="3429" spans="1:26" x14ac:dyDescent="0.3">
      <c r="A3429" s="65"/>
      <c r="B3429" s="72"/>
      <c r="C3429" s="73"/>
      <c r="D3429" s="74"/>
      <c r="E3429" s="74"/>
      <c r="F3429" s="74"/>
      <c r="G3429" s="75"/>
      <c r="H3429" s="75"/>
      <c r="I3429" s="75"/>
      <c r="J3429" s="75"/>
      <c r="K3429" s="75"/>
      <c r="L3429" s="75"/>
      <c r="M3429" s="80"/>
      <c r="N3429" s="194"/>
      <c r="O3429" s="70"/>
      <c r="P3429" s="70"/>
      <c r="Q3429" s="70"/>
      <c r="R3429" s="70"/>
      <c r="S3429" s="70"/>
      <c r="T3429" s="70"/>
      <c r="U3429" s="70"/>
      <c r="V3429" s="71"/>
      <c r="W3429" s="71"/>
      <c r="X3429" s="71"/>
      <c r="Y3429" s="70"/>
      <c r="Z3429" s="70"/>
    </row>
    <row r="3430" spans="1:26" x14ac:dyDescent="0.3">
      <c r="A3430" s="65"/>
      <c r="B3430" s="72"/>
      <c r="C3430" s="73"/>
      <c r="D3430" s="74"/>
      <c r="E3430" s="74"/>
      <c r="F3430" s="74"/>
      <c r="G3430" s="75"/>
      <c r="H3430" s="75"/>
      <c r="I3430" s="75"/>
      <c r="J3430" s="75"/>
      <c r="K3430" s="75"/>
      <c r="L3430" s="75"/>
      <c r="M3430" s="80"/>
      <c r="N3430" s="194"/>
      <c r="O3430" s="70"/>
      <c r="P3430" s="70"/>
      <c r="Q3430" s="70"/>
      <c r="R3430" s="70"/>
      <c r="S3430" s="70"/>
      <c r="T3430" s="70"/>
      <c r="U3430" s="70"/>
      <c r="V3430" s="71"/>
      <c r="W3430" s="71"/>
      <c r="X3430" s="71"/>
      <c r="Y3430" s="70"/>
      <c r="Z3430" s="70"/>
    </row>
    <row r="3431" spans="1:26" x14ac:dyDescent="0.3">
      <c r="A3431" s="65"/>
      <c r="B3431" s="72"/>
      <c r="C3431" s="73"/>
      <c r="D3431" s="74"/>
      <c r="E3431" s="74"/>
      <c r="F3431" s="74"/>
      <c r="G3431" s="75"/>
      <c r="H3431" s="75"/>
      <c r="I3431" s="75"/>
      <c r="J3431" s="75"/>
      <c r="K3431" s="75"/>
      <c r="L3431" s="75"/>
      <c r="M3431" s="80"/>
      <c r="N3431" s="194"/>
      <c r="O3431" s="70"/>
      <c r="P3431" s="70"/>
      <c r="Q3431" s="70"/>
      <c r="R3431" s="70"/>
      <c r="S3431" s="70"/>
      <c r="T3431" s="70"/>
      <c r="U3431" s="70"/>
      <c r="V3431" s="71"/>
      <c r="W3431" s="71"/>
      <c r="X3431" s="71"/>
      <c r="Y3431" s="70"/>
      <c r="Z3431" s="70"/>
    </row>
    <row r="3432" spans="1:26" x14ac:dyDescent="0.3">
      <c r="A3432" s="65"/>
      <c r="B3432" s="72"/>
      <c r="C3432" s="73"/>
      <c r="D3432" s="74"/>
      <c r="E3432" s="74"/>
      <c r="F3432" s="74"/>
      <c r="G3432" s="75"/>
      <c r="H3432" s="75"/>
      <c r="I3432" s="75"/>
      <c r="J3432" s="75"/>
      <c r="K3432" s="75"/>
      <c r="L3432" s="75"/>
      <c r="M3432" s="80"/>
      <c r="N3432" s="194"/>
      <c r="O3432" s="70"/>
      <c r="P3432" s="70"/>
      <c r="Q3432" s="70"/>
      <c r="R3432" s="70"/>
      <c r="S3432" s="70"/>
      <c r="T3432" s="70"/>
      <c r="U3432" s="70"/>
      <c r="V3432" s="71"/>
      <c r="W3432" s="71"/>
      <c r="X3432" s="71"/>
      <c r="Y3432" s="70"/>
      <c r="Z3432" s="70"/>
    </row>
    <row r="3433" spans="1:26" x14ac:dyDescent="0.3">
      <c r="A3433" s="65"/>
      <c r="B3433" s="72"/>
      <c r="C3433" s="73"/>
      <c r="D3433" s="74"/>
      <c r="E3433" s="74"/>
      <c r="F3433" s="74"/>
      <c r="G3433" s="75"/>
      <c r="H3433" s="75"/>
      <c r="I3433" s="75"/>
      <c r="J3433" s="75"/>
      <c r="K3433" s="75"/>
      <c r="L3433" s="75"/>
      <c r="M3433" s="80"/>
      <c r="N3433" s="194"/>
      <c r="O3433" s="70"/>
      <c r="P3433" s="70"/>
      <c r="Q3433" s="70"/>
      <c r="R3433" s="70"/>
      <c r="S3433" s="70"/>
      <c r="T3433" s="70"/>
      <c r="U3433" s="70"/>
      <c r="V3433" s="71"/>
      <c r="W3433" s="71"/>
      <c r="X3433" s="71"/>
      <c r="Y3433" s="70"/>
      <c r="Z3433" s="70"/>
    </row>
    <row r="3434" spans="1:26" x14ac:dyDescent="0.3">
      <c r="A3434" s="65"/>
      <c r="B3434" s="72"/>
      <c r="C3434" s="73"/>
      <c r="D3434" s="74"/>
      <c r="E3434" s="74"/>
      <c r="F3434" s="74"/>
      <c r="G3434" s="75"/>
      <c r="H3434" s="75"/>
      <c r="I3434" s="75"/>
      <c r="J3434" s="75"/>
      <c r="K3434" s="75"/>
      <c r="L3434" s="75"/>
      <c r="M3434" s="80"/>
      <c r="N3434" s="194"/>
      <c r="O3434" s="70"/>
      <c r="P3434" s="70"/>
      <c r="Q3434" s="70"/>
      <c r="R3434" s="70"/>
      <c r="S3434" s="70"/>
      <c r="T3434" s="70"/>
      <c r="U3434" s="70"/>
      <c r="V3434" s="71"/>
      <c r="W3434" s="71"/>
      <c r="X3434" s="71"/>
      <c r="Y3434" s="70"/>
      <c r="Z3434" s="70"/>
    </row>
    <row r="3435" spans="1:26" x14ac:dyDescent="0.3">
      <c r="A3435" s="65"/>
      <c r="B3435" s="72"/>
      <c r="C3435" s="73"/>
      <c r="D3435" s="74"/>
      <c r="E3435" s="74"/>
      <c r="F3435" s="74"/>
      <c r="G3435" s="75"/>
      <c r="H3435" s="75"/>
      <c r="I3435" s="75"/>
      <c r="J3435" s="75"/>
      <c r="K3435" s="75"/>
      <c r="L3435" s="75"/>
      <c r="M3435" s="80"/>
      <c r="N3435" s="194"/>
      <c r="O3435" s="70"/>
      <c r="P3435" s="70"/>
      <c r="Q3435" s="70"/>
      <c r="R3435" s="70"/>
      <c r="S3435" s="70"/>
      <c r="T3435" s="70"/>
      <c r="U3435" s="70"/>
      <c r="V3435" s="71"/>
      <c r="W3435" s="71"/>
      <c r="X3435" s="71"/>
      <c r="Y3435" s="70"/>
      <c r="Z3435" s="70"/>
    </row>
    <row r="3436" spans="1:26" x14ac:dyDescent="0.3">
      <c r="A3436" s="65"/>
      <c r="B3436" s="72"/>
      <c r="C3436" s="73"/>
      <c r="D3436" s="74"/>
      <c r="E3436" s="74"/>
      <c r="F3436" s="74"/>
      <c r="G3436" s="75"/>
      <c r="H3436" s="75"/>
      <c r="I3436" s="75"/>
      <c r="J3436" s="75"/>
      <c r="K3436" s="75"/>
      <c r="L3436" s="75"/>
      <c r="M3436" s="80"/>
      <c r="N3436" s="194"/>
      <c r="O3436" s="70"/>
      <c r="P3436" s="70"/>
      <c r="Q3436" s="70"/>
      <c r="R3436" s="70"/>
      <c r="S3436" s="70"/>
      <c r="T3436" s="70"/>
      <c r="U3436" s="70"/>
      <c r="V3436" s="71"/>
      <c r="W3436" s="71"/>
      <c r="X3436" s="71"/>
      <c r="Y3436" s="70"/>
      <c r="Z3436" s="70"/>
    </row>
    <row r="3437" spans="1:26" x14ac:dyDescent="0.3">
      <c r="A3437" s="65"/>
      <c r="B3437" s="72"/>
      <c r="C3437" s="73"/>
      <c r="D3437" s="74"/>
      <c r="E3437" s="74"/>
      <c r="F3437" s="74"/>
      <c r="G3437" s="75"/>
      <c r="H3437" s="75"/>
      <c r="I3437" s="75"/>
      <c r="J3437" s="75"/>
      <c r="K3437" s="75"/>
      <c r="L3437" s="75"/>
      <c r="M3437" s="80"/>
      <c r="N3437" s="194"/>
      <c r="O3437" s="70"/>
      <c r="P3437" s="70"/>
      <c r="Q3437" s="70"/>
      <c r="R3437" s="70"/>
      <c r="S3437" s="70"/>
      <c r="T3437" s="70"/>
      <c r="U3437" s="70"/>
      <c r="V3437" s="71"/>
      <c r="W3437" s="71"/>
      <c r="X3437" s="71"/>
      <c r="Y3437" s="70"/>
      <c r="Z3437" s="70"/>
    </row>
    <row r="3438" spans="1:26" x14ac:dyDescent="0.3">
      <c r="A3438" s="65"/>
      <c r="B3438" s="72"/>
      <c r="C3438" s="73"/>
      <c r="D3438" s="74"/>
      <c r="E3438" s="74"/>
      <c r="F3438" s="74"/>
      <c r="G3438" s="75"/>
      <c r="H3438" s="75"/>
      <c r="I3438" s="75"/>
      <c r="J3438" s="75"/>
      <c r="K3438" s="75"/>
      <c r="L3438" s="75"/>
      <c r="M3438" s="80"/>
      <c r="N3438" s="194"/>
      <c r="O3438" s="70"/>
      <c r="P3438" s="70"/>
      <c r="Q3438" s="70"/>
      <c r="R3438" s="70"/>
      <c r="S3438" s="70"/>
      <c r="T3438" s="70"/>
      <c r="U3438" s="70"/>
      <c r="V3438" s="71"/>
      <c r="W3438" s="71"/>
      <c r="X3438" s="71"/>
      <c r="Y3438" s="70"/>
      <c r="Z3438" s="70"/>
    </row>
    <row r="3439" spans="1:26" x14ac:dyDescent="0.3">
      <c r="A3439" s="65"/>
      <c r="B3439" s="72"/>
      <c r="C3439" s="73"/>
      <c r="D3439" s="74"/>
      <c r="E3439" s="74"/>
      <c r="F3439" s="74"/>
      <c r="G3439" s="75"/>
      <c r="H3439" s="75"/>
      <c r="I3439" s="75"/>
      <c r="J3439" s="75"/>
      <c r="K3439" s="75"/>
      <c r="L3439" s="75"/>
      <c r="M3439" s="80"/>
      <c r="N3439" s="194"/>
      <c r="O3439" s="70"/>
      <c r="P3439" s="70"/>
      <c r="Q3439" s="70"/>
      <c r="R3439" s="70"/>
      <c r="S3439" s="70"/>
      <c r="T3439" s="70"/>
      <c r="U3439" s="70"/>
      <c r="V3439" s="71"/>
      <c r="W3439" s="71"/>
      <c r="X3439" s="71"/>
      <c r="Y3439" s="70"/>
      <c r="Z3439" s="70"/>
    </row>
    <row r="3440" spans="1:26" x14ac:dyDescent="0.3">
      <c r="A3440" s="65"/>
      <c r="B3440" s="72"/>
      <c r="C3440" s="73"/>
      <c r="D3440" s="74"/>
      <c r="E3440" s="74"/>
      <c r="F3440" s="74"/>
      <c r="G3440" s="75"/>
      <c r="H3440" s="75"/>
      <c r="I3440" s="75"/>
      <c r="J3440" s="75"/>
      <c r="K3440" s="75"/>
      <c r="L3440" s="75"/>
      <c r="M3440" s="80"/>
      <c r="N3440" s="194"/>
      <c r="O3440" s="70"/>
      <c r="P3440" s="70"/>
      <c r="Q3440" s="70"/>
      <c r="R3440" s="70"/>
      <c r="S3440" s="70"/>
      <c r="T3440" s="70"/>
      <c r="U3440" s="70"/>
      <c r="V3440" s="71"/>
      <c r="W3440" s="71"/>
      <c r="X3440" s="71"/>
      <c r="Y3440" s="70"/>
      <c r="Z3440" s="70"/>
    </row>
    <row r="3441" spans="1:26" x14ac:dyDescent="0.3">
      <c r="A3441" s="65"/>
      <c r="B3441" s="72"/>
      <c r="C3441" s="73"/>
      <c r="D3441" s="74"/>
      <c r="E3441" s="74"/>
      <c r="F3441" s="74"/>
      <c r="G3441" s="75"/>
      <c r="H3441" s="75"/>
      <c r="I3441" s="75"/>
      <c r="J3441" s="75"/>
      <c r="K3441" s="75"/>
      <c r="L3441" s="75"/>
      <c r="M3441" s="80"/>
      <c r="N3441" s="194"/>
      <c r="O3441" s="70"/>
      <c r="P3441" s="70"/>
      <c r="Q3441" s="70"/>
      <c r="R3441" s="70"/>
      <c r="S3441" s="70"/>
      <c r="T3441" s="70"/>
      <c r="U3441" s="70"/>
      <c r="V3441" s="71"/>
      <c r="W3441" s="71"/>
      <c r="X3441" s="71"/>
      <c r="Y3441" s="70"/>
      <c r="Z3441" s="70"/>
    </row>
    <row r="3442" spans="1:26" x14ac:dyDescent="0.3">
      <c r="A3442" s="65"/>
      <c r="B3442" s="65"/>
      <c r="C3442" s="65"/>
      <c r="D3442" s="65"/>
      <c r="E3442" s="65"/>
      <c r="F3442" s="65"/>
      <c r="G3442" s="65"/>
      <c r="H3442" s="65"/>
      <c r="I3442" s="65"/>
      <c r="J3442" s="65"/>
      <c r="K3442" s="65"/>
      <c r="L3442" s="65"/>
      <c r="M3442" s="99"/>
      <c r="N3442" s="66"/>
      <c r="O3442" s="99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</row>
    <row r="3443" spans="1:26" x14ac:dyDescent="0.3">
      <c r="A3443" s="65"/>
      <c r="B3443" s="68"/>
      <c r="C3443" s="68"/>
      <c r="D3443" s="68"/>
      <c r="E3443" s="68"/>
      <c r="F3443" s="68"/>
      <c r="G3443" s="68"/>
      <c r="H3443" s="68"/>
      <c r="I3443" s="68"/>
      <c r="J3443" s="68"/>
      <c r="K3443" s="68"/>
      <c r="L3443" s="68"/>
      <c r="M3443" s="87"/>
      <c r="N3443" s="68"/>
      <c r="O3443" s="87"/>
      <c r="P3443" s="68"/>
      <c r="Q3443" s="68"/>
      <c r="R3443" s="68"/>
      <c r="S3443" s="68"/>
      <c r="T3443" s="68"/>
      <c r="U3443" s="68"/>
      <c r="V3443" s="68"/>
      <c r="W3443" s="68"/>
      <c r="X3443" s="68"/>
      <c r="Y3443" s="68"/>
      <c r="Z3443" s="68"/>
    </row>
    <row r="3444" spans="1:26" x14ac:dyDescent="0.3">
      <c r="A3444" s="65"/>
      <c r="B3444" s="77"/>
      <c r="C3444" s="77"/>
      <c r="D3444" s="78"/>
      <c r="E3444" s="78"/>
      <c r="F3444" s="78"/>
      <c r="G3444" s="79"/>
      <c r="H3444" s="79"/>
      <c r="I3444" s="79"/>
      <c r="J3444" s="79"/>
      <c r="K3444" s="79"/>
      <c r="L3444" s="79"/>
      <c r="M3444" s="80"/>
      <c r="N3444" s="68"/>
      <c r="O3444" s="80"/>
      <c r="P3444" s="79"/>
      <c r="Q3444" s="79"/>
      <c r="R3444" s="79"/>
      <c r="S3444" s="79"/>
      <c r="T3444" s="79"/>
      <c r="U3444" s="79"/>
      <c r="V3444" s="78"/>
      <c r="W3444" s="78"/>
      <c r="X3444" s="78"/>
      <c r="Y3444" s="77"/>
      <c r="Z3444" s="77"/>
    </row>
    <row r="3445" spans="1:26" x14ac:dyDescent="0.3">
      <c r="A3445" s="65"/>
      <c r="B3445" s="72"/>
      <c r="C3445" s="72"/>
      <c r="D3445" s="78"/>
      <c r="E3445" s="78"/>
      <c r="F3445" s="78"/>
      <c r="G3445" s="80"/>
      <c r="H3445" s="80"/>
      <c r="I3445" s="80"/>
      <c r="J3445" s="80"/>
      <c r="K3445" s="80"/>
      <c r="L3445" s="80"/>
      <c r="M3445" s="80"/>
      <c r="N3445" s="81"/>
      <c r="O3445" s="80"/>
      <c r="P3445" s="80"/>
      <c r="Q3445" s="80"/>
      <c r="R3445" s="80"/>
      <c r="S3445" s="80"/>
      <c r="T3445" s="80"/>
      <c r="U3445" s="80"/>
      <c r="V3445" s="78"/>
      <c r="W3445" s="78"/>
      <c r="X3445" s="78"/>
      <c r="Y3445" s="72"/>
      <c r="Z3445" s="72"/>
    </row>
    <row r="3447" spans="1:26" x14ac:dyDescent="0.3">
      <c r="A3447" s="65"/>
      <c r="B3447" s="223"/>
      <c r="C3447" s="224"/>
      <c r="D3447" s="65"/>
      <c r="E3447" s="65"/>
      <c r="F3447" s="223"/>
      <c r="G3447" s="224"/>
      <c r="H3447" s="65"/>
      <c r="I3447" s="65"/>
      <c r="J3447" s="223"/>
      <c r="K3447" s="224"/>
      <c r="L3447" s="65"/>
      <c r="M3447" s="233"/>
      <c r="N3447" s="233"/>
      <c r="O3447" s="233"/>
      <c r="P3447" s="65"/>
      <c r="Q3447" s="223"/>
      <c r="R3447" s="224"/>
      <c r="S3447" s="65"/>
      <c r="T3447" s="65"/>
      <c r="U3447" s="223"/>
      <c r="V3447" s="224"/>
      <c r="W3447" s="65"/>
      <c r="X3447" s="65"/>
      <c r="Y3447" s="223"/>
      <c r="Z3447" s="224"/>
    </row>
    <row r="3448" spans="1:26" x14ac:dyDescent="0.3">
      <c r="A3448" s="65"/>
      <c r="B3448" s="225"/>
      <c r="C3448" s="226"/>
      <c r="D3448" s="65"/>
      <c r="E3448" s="65"/>
      <c r="F3448" s="227"/>
      <c r="G3448" s="226"/>
      <c r="H3448" s="65"/>
      <c r="I3448" s="65"/>
      <c r="J3448" s="228"/>
      <c r="K3448" s="229"/>
      <c r="L3448" s="65"/>
      <c r="M3448" s="225"/>
      <c r="N3448" s="230"/>
      <c r="O3448" s="226"/>
      <c r="P3448" s="65"/>
      <c r="Q3448" s="231"/>
      <c r="R3448" s="232"/>
      <c r="S3448" s="76"/>
      <c r="T3448" s="65"/>
      <c r="U3448" s="225"/>
      <c r="V3448" s="226"/>
      <c r="W3448" s="65"/>
      <c r="X3448" s="65"/>
      <c r="Y3448" s="225"/>
      <c r="Z3448" s="226"/>
    </row>
    <row r="3449" spans="1:26" x14ac:dyDescent="0.3">
      <c r="A3449" s="65"/>
      <c r="B3449" s="65"/>
      <c r="C3449" s="65"/>
      <c r="D3449" s="65"/>
      <c r="E3449" s="65"/>
      <c r="F3449" s="65"/>
      <c r="G3449" s="65"/>
      <c r="H3449" s="65"/>
      <c r="I3449" s="65"/>
      <c r="J3449" s="65"/>
      <c r="K3449" s="65"/>
      <c r="L3449" s="65"/>
      <c r="M3449" s="99"/>
      <c r="N3449" s="66"/>
      <c r="O3449" s="99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</row>
    <row r="3450" spans="1:26" x14ac:dyDescent="0.3">
      <c r="A3450" s="65"/>
      <c r="B3450" s="65"/>
      <c r="C3450" s="65"/>
      <c r="D3450" s="65"/>
      <c r="E3450" s="65"/>
      <c r="F3450" s="65"/>
      <c r="G3450" s="65"/>
      <c r="H3450" s="65"/>
      <c r="I3450" s="65"/>
      <c r="J3450" s="65"/>
      <c r="K3450" s="65"/>
      <c r="L3450" s="65"/>
      <c r="M3450" s="99"/>
      <c r="N3450" s="66"/>
      <c r="O3450" s="99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</row>
    <row r="3451" spans="1:26" x14ac:dyDescent="0.3">
      <c r="A3451" s="65"/>
      <c r="B3451" s="68"/>
      <c r="C3451" s="68"/>
      <c r="D3451" s="68"/>
      <c r="E3451" s="68"/>
      <c r="F3451" s="68"/>
      <c r="G3451" s="68"/>
      <c r="H3451" s="68"/>
      <c r="I3451" s="68"/>
      <c r="J3451" s="68"/>
      <c r="K3451" s="68"/>
      <c r="L3451" s="68"/>
      <c r="M3451" s="87"/>
      <c r="N3451" s="68"/>
      <c r="O3451" s="87"/>
      <c r="P3451" s="68"/>
      <c r="Q3451" s="68"/>
      <c r="R3451" s="68"/>
      <c r="S3451" s="68"/>
      <c r="T3451" s="68"/>
      <c r="U3451" s="68"/>
      <c r="V3451" s="68"/>
      <c r="W3451" s="68"/>
      <c r="X3451" s="68"/>
      <c r="Y3451" s="68"/>
      <c r="Z3451" s="68"/>
    </row>
    <row r="3452" spans="1:26" x14ac:dyDescent="0.3">
      <c r="A3452" s="65"/>
      <c r="B3452" s="70"/>
      <c r="C3452" s="70"/>
      <c r="D3452" s="71"/>
      <c r="E3452" s="71"/>
      <c r="F3452" s="71"/>
      <c r="G3452" s="70"/>
      <c r="H3452" s="70"/>
      <c r="I3452" s="70"/>
      <c r="J3452" s="70"/>
      <c r="K3452" s="70"/>
      <c r="L3452" s="70"/>
      <c r="M3452" s="70"/>
      <c r="N3452" s="194"/>
      <c r="O3452" s="80"/>
      <c r="P3452" s="75"/>
      <c r="Q3452" s="75"/>
      <c r="R3452" s="75"/>
      <c r="S3452" s="75"/>
      <c r="T3452" s="75"/>
      <c r="U3452" s="75"/>
      <c r="V3452" s="74"/>
      <c r="W3452" s="74"/>
      <c r="X3452" s="74"/>
      <c r="Y3452" s="73"/>
      <c r="Z3452" s="72"/>
    </row>
    <row r="3453" spans="1:26" x14ac:dyDescent="0.3">
      <c r="A3453" s="65"/>
      <c r="B3453" s="70"/>
      <c r="C3453" s="70"/>
      <c r="D3453" s="71"/>
      <c r="E3453" s="71"/>
      <c r="F3453" s="71"/>
      <c r="G3453" s="70"/>
      <c r="H3453" s="70"/>
      <c r="I3453" s="70"/>
      <c r="J3453" s="70"/>
      <c r="K3453" s="70"/>
      <c r="L3453" s="70"/>
      <c r="M3453" s="70"/>
      <c r="N3453" s="194"/>
      <c r="O3453" s="80"/>
      <c r="P3453" s="75"/>
      <c r="Q3453" s="75"/>
      <c r="R3453" s="75"/>
      <c r="S3453" s="75"/>
      <c r="T3453" s="75"/>
      <c r="U3453" s="75"/>
      <c r="V3453" s="74"/>
      <c r="W3453" s="74"/>
      <c r="X3453" s="74"/>
      <c r="Y3453" s="73"/>
      <c r="Z3453" s="72"/>
    </row>
    <row r="3454" spans="1:26" x14ac:dyDescent="0.3">
      <c r="A3454" s="65"/>
      <c r="B3454" s="70"/>
      <c r="C3454" s="70"/>
      <c r="D3454" s="71"/>
      <c r="E3454" s="71"/>
      <c r="F3454" s="71"/>
      <c r="G3454" s="70"/>
      <c r="H3454" s="70"/>
      <c r="I3454" s="70"/>
      <c r="J3454" s="70"/>
      <c r="K3454" s="70"/>
      <c r="L3454" s="70"/>
      <c r="M3454" s="70"/>
      <c r="N3454" s="194"/>
      <c r="O3454" s="80"/>
      <c r="P3454" s="75"/>
      <c r="Q3454" s="75"/>
      <c r="R3454" s="75"/>
      <c r="S3454" s="75"/>
      <c r="T3454" s="75"/>
      <c r="U3454" s="75"/>
      <c r="V3454" s="74"/>
      <c r="W3454" s="74"/>
      <c r="X3454" s="74"/>
      <c r="Y3454" s="73"/>
      <c r="Z3454" s="72"/>
    </row>
    <row r="3455" spans="1:26" x14ac:dyDescent="0.3">
      <c r="A3455" s="65"/>
      <c r="B3455" s="70"/>
      <c r="C3455" s="70"/>
      <c r="D3455" s="71"/>
      <c r="E3455" s="71"/>
      <c r="F3455" s="71"/>
      <c r="G3455" s="70"/>
      <c r="H3455" s="70"/>
      <c r="I3455" s="70"/>
      <c r="J3455" s="70"/>
      <c r="K3455" s="70"/>
      <c r="L3455" s="70"/>
      <c r="M3455" s="70"/>
      <c r="N3455" s="194"/>
      <c r="O3455" s="80"/>
      <c r="P3455" s="75"/>
      <c r="Q3455" s="75"/>
      <c r="R3455" s="75"/>
      <c r="S3455" s="75"/>
      <c r="T3455" s="75"/>
      <c r="U3455" s="75"/>
      <c r="V3455" s="74"/>
      <c r="W3455" s="74"/>
      <c r="X3455" s="74"/>
      <c r="Y3455" s="73"/>
      <c r="Z3455" s="72"/>
    </row>
    <row r="3456" spans="1:26" x14ac:dyDescent="0.3">
      <c r="A3456" s="65"/>
      <c r="B3456" s="70"/>
      <c r="C3456" s="70"/>
      <c r="D3456" s="71"/>
      <c r="E3456" s="71"/>
      <c r="F3456" s="71"/>
      <c r="G3456" s="70"/>
      <c r="H3456" s="70"/>
      <c r="I3456" s="70"/>
      <c r="J3456" s="70"/>
      <c r="K3456" s="70"/>
      <c r="L3456" s="70"/>
      <c r="M3456" s="70"/>
      <c r="N3456" s="194"/>
      <c r="O3456" s="80"/>
      <c r="P3456" s="75"/>
      <c r="Q3456" s="75"/>
      <c r="R3456" s="75"/>
      <c r="S3456" s="75"/>
      <c r="T3456" s="75"/>
      <c r="U3456" s="75"/>
      <c r="V3456" s="74"/>
      <c r="W3456" s="74"/>
      <c r="X3456" s="74"/>
      <c r="Y3456" s="73"/>
      <c r="Z3456" s="72"/>
    </row>
    <row r="3457" spans="1:26" x14ac:dyDescent="0.3">
      <c r="A3457" s="65"/>
      <c r="B3457" s="70"/>
      <c r="C3457" s="70"/>
      <c r="D3457" s="71"/>
      <c r="E3457" s="71"/>
      <c r="F3457" s="71"/>
      <c r="G3457" s="70"/>
      <c r="H3457" s="70"/>
      <c r="I3457" s="70"/>
      <c r="J3457" s="70"/>
      <c r="K3457" s="70"/>
      <c r="L3457" s="70"/>
      <c r="M3457" s="70"/>
      <c r="N3457" s="194"/>
      <c r="O3457" s="80"/>
      <c r="P3457" s="75"/>
      <c r="Q3457" s="75"/>
      <c r="R3457" s="75"/>
      <c r="S3457" s="75"/>
      <c r="T3457" s="75"/>
      <c r="U3457" s="75"/>
      <c r="V3457" s="74"/>
      <c r="W3457" s="74"/>
      <c r="X3457" s="74"/>
      <c r="Y3457" s="73"/>
      <c r="Z3457" s="72"/>
    </row>
    <row r="3458" spans="1:26" x14ac:dyDescent="0.3">
      <c r="A3458" s="65"/>
      <c r="B3458" s="70"/>
      <c r="C3458" s="70"/>
      <c r="D3458" s="71"/>
      <c r="E3458" s="71"/>
      <c r="F3458" s="71"/>
      <c r="G3458" s="70"/>
      <c r="H3458" s="70"/>
      <c r="I3458" s="70"/>
      <c r="J3458" s="70"/>
      <c r="K3458" s="70"/>
      <c r="L3458" s="70"/>
      <c r="M3458" s="70"/>
      <c r="N3458" s="194"/>
      <c r="O3458" s="80"/>
      <c r="P3458" s="75"/>
      <c r="Q3458" s="75"/>
      <c r="R3458" s="75"/>
      <c r="S3458" s="75"/>
      <c r="T3458" s="75"/>
      <c r="U3458" s="75"/>
      <c r="V3458" s="74"/>
      <c r="W3458" s="74"/>
      <c r="X3458" s="74"/>
      <c r="Y3458" s="73"/>
      <c r="Z3458" s="72"/>
    </row>
    <row r="3459" spans="1:26" x14ac:dyDescent="0.3">
      <c r="A3459" s="65"/>
      <c r="B3459" s="70"/>
      <c r="C3459" s="70"/>
      <c r="D3459" s="71"/>
      <c r="E3459" s="71"/>
      <c r="F3459" s="71"/>
      <c r="G3459" s="70"/>
      <c r="H3459" s="70"/>
      <c r="I3459" s="70"/>
      <c r="J3459" s="70"/>
      <c r="K3459" s="70"/>
      <c r="L3459" s="70"/>
      <c r="M3459" s="70"/>
      <c r="N3459" s="194"/>
      <c r="O3459" s="80"/>
      <c r="P3459" s="75"/>
      <c r="Q3459" s="75"/>
      <c r="R3459" s="75"/>
      <c r="S3459" s="75"/>
      <c r="T3459" s="75"/>
      <c r="U3459" s="75"/>
      <c r="V3459" s="74"/>
      <c r="W3459" s="74"/>
      <c r="X3459" s="74"/>
      <c r="Y3459" s="73"/>
      <c r="Z3459" s="72"/>
    </row>
    <row r="3460" spans="1:26" x14ac:dyDescent="0.3">
      <c r="A3460" s="65"/>
      <c r="B3460" s="70"/>
      <c r="C3460" s="70"/>
      <c r="D3460" s="71"/>
      <c r="E3460" s="71"/>
      <c r="F3460" s="71"/>
      <c r="G3460" s="70"/>
      <c r="H3460" s="70"/>
      <c r="I3460" s="70"/>
      <c r="J3460" s="70"/>
      <c r="K3460" s="70"/>
      <c r="L3460" s="70"/>
      <c r="M3460" s="70"/>
      <c r="N3460" s="194"/>
      <c r="O3460" s="80"/>
      <c r="P3460" s="75"/>
      <c r="Q3460" s="75"/>
      <c r="R3460" s="75"/>
      <c r="S3460" s="75"/>
      <c r="T3460" s="75"/>
      <c r="U3460" s="75"/>
      <c r="V3460" s="74"/>
      <c r="W3460" s="74"/>
      <c r="X3460" s="74"/>
      <c r="Y3460" s="73"/>
      <c r="Z3460" s="72"/>
    </row>
    <row r="3461" spans="1:26" x14ac:dyDescent="0.3">
      <c r="A3461" s="65"/>
      <c r="B3461" s="70"/>
      <c r="C3461" s="70"/>
      <c r="D3461" s="71"/>
      <c r="E3461" s="71"/>
      <c r="F3461" s="71"/>
      <c r="G3461" s="70"/>
      <c r="H3461" s="70"/>
      <c r="I3461" s="70"/>
      <c r="J3461" s="70"/>
      <c r="K3461" s="70"/>
      <c r="L3461" s="70"/>
      <c r="M3461" s="70"/>
      <c r="N3461" s="194"/>
      <c r="O3461" s="80"/>
      <c r="P3461" s="75"/>
      <c r="Q3461" s="75"/>
      <c r="R3461" s="75"/>
      <c r="S3461" s="75"/>
      <c r="T3461" s="75"/>
      <c r="U3461" s="75"/>
      <c r="V3461" s="74"/>
      <c r="W3461" s="74"/>
      <c r="X3461" s="74"/>
      <c r="Y3461" s="73"/>
      <c r="Z3461" s="72"/>
    </row>
    <row r="3462" spans="1:26" x14ac:dyDescent="0.3">
      <c r="A3462" s="65"/>
      <c r="B3462" s="70"/>
      <c r="C3462" s="70"/>
      <c r="D3462" s="71"/>
      <c r="E3462" s="71"/>
      <c r="F3462" s="71"/>
      <c r="G3462" s="70"/>
      <c r="H3462" s="70"/>
      <c r="I3462" s="70"/>
      <c r="J3462" s="70"/>
      <c r="K3462" s="70"/>
      <c r="L3462" s="70"/>
      <c r="M3462" s="70"/>
      <c r="N3462" s="194"/>
      <c r="O3462" s="80"/>
      <c r="P3462" s="75"/>
      <c r="Q3462" s="75"/>
      <c r="R3462" s="75"/>
      <c r="S3462" s="75"/>
      <c r="T3462" s="75"/>
      <c r="U3462" s="75"/>
      <c r="V3462" s="74"/>
      <c r="W3462" s="74"/>
      <c r="X3462" s="74"/>
      <c r="Y3462" s="73"/>
      <c r="Z3462" s="72"/>
    </row>
    <row r="3463" spans="1:26" x14ac:dyDescent="0.3">
      <c r="A3463" s="65"/>
      <c r="B3463" s="70"/>
      <c r="C3463" s="70"/>
      <c r="D3463" s="71"/>
      <c r="E3463" s="71"/>
      <c r="F3463" s="71"/>
      <c r="G3463" s="70"/>
      <c r="H3463" s="70"/>
      <c r="I3463" s="70"/>
      <c r="J3463" s="70"/>
      <c r="K3463" s="70"/>
      <c r="L3463" s="70"/>
      <c r="M3463" s="70"/>
      <c r="N3463" s="194"/>
      <c r="O3463" s="80"/>
      <c r="P3463" s="75"/>
      <c r="Q3463" s="75"/>
      <c r="R3463" s="75"/>
      <c r="S3463" s="75"/>
      <c r="T3463" s="75"/>
      <c r="U3463" s="75"/>
      <c r="V3463" s="74"/>
      <c r="W3463" s="74"/>
      <c r="X3463" s="74"/>
      <c r="Y3463" s="73"/>
      <c r="Z3463" s="72"/>
    </row>
    <row r="3464" spans="1:26" x14ac:dyDescent="0.3">
      <c r="A3464" s="65"/>
      <c r="B3464" s="70"/>
      <c r="C3464" s="70"/>
      <c r="D3464" s="71"/>
      <c r="E3464" s="71"/>
      <c r="F3464" s="71"/>
      <c r="G3464" s="70"/>
      <c r="H3464" s="70"/>
      <c r="I3464" s="70"/>
      <c r="J3464" s="70"/>
      <c r="K3464" s="70"/>
      <c r="L3464" s="70"/>
      <c r="M3464" s="70"/>
      <c r="N3464" s="194"/>
      <c r="O3464" s="80"/>
      <c r="P3464" s="75"/>
      <c r="Q3464" s="75"/>
      <c r="R3464" s="75"/>
      <c r="S3464" s="75"/>
      <c r="T3464" s="75"/>
      <c r="U3464" s="75"/>
      <c r="V3464" s="74"/>
      <c r="W3464" s="74"/>
      <c r="X3464" s="74"/>
      <c r="Y3464" s="73"/>
      <c r="Z3464" s="72"/>
    </row>
    <row r="3465" spans="1:26" x14ac:dyDescent="0.3">
      <c r="A3465" s="65"/>
      <c r="B3465" s="70"/>
      <c r="C3465" s="70"/>
      <c r="D3465" s="71"/>
      <c r="E3465" s="71"/>
      <c r="F3465" s="71"/>
      <c r="G3465" s="70"/>
      <c r="H3465" s="70"/>
      <c r="I3465" s="70"/>
      <c r="J3465" s="70"/>
      <c r="K3465" s="70"/>
      <c r="L3465" s="70"/>
      <c r="M3465" s="70"/>
      <c r="N3465" s="194"/>
      <c r="O3465" s="80"/>
      <c r="P3465" s="75"/>
      <c r="Q3465" s="75"/>
      <c r="R3465" s="75"/>
      <c r="S3465" s="75"/>
      <c r="T3465" s="75"/>
      <c r="U3465" s="75"/>
      <c r="V3465" s="74"/>
      <c r="W3465" s="74"/>
      <c r="X3465" s="74"/>
      <c r="Y3465" s="73"/>
      <c r="Z3465" s="72"/>
    </row>
    <row r="3466" spans="1:26" x14ac:dyDescent="0.3">
      <c r="A3466" s="65"/>
      <c r="B3466" s="70"/>
      <c r="C3466" s="70"/>
      <c r="D3466" s="71"/>
      <c r="E3466" s="71"/>
      <c r="F3466" s="71"/>
      <c r="G3466" s="70"/>
      <c r="H3466" s="70"/>
      <c r="I3466" s="70"/>
      <c r="J3466" s="70"/>
      <c r="K3466" s="70"/>
      <c r="L3466" s="70"/>
      <c r="M3466" s="70"/>
      <c r="N3466" s="194"/>
      <c r="O3466" s="80"/>
      <c r="P3466" s="75"/>
      <c r="Q3466" s="75"/>
      <c r="R3466" s="75"/>
      <c r="S3466" s="75"/>
      <c r="T3466" s="75"/>
      <c r="U3466" s="75"/>
      <c r="V3466" s="74"/>
      <c r="W3466" s="74"/>
      <c r="X3466" s="74"/>
      <c r="Y3466" s="73"/>
      <c r="Z3466" s="72"/>
    </row>
    <row r="3467" spans="1:26" x14ac:dyDescent="0.3">
      <c r="A3467" s="65"/>
      <c r="B3467" s="70"/>
      <c r="C3467" s="70"/>
      <c r="D3467" s="71"/>
      <c r="E3467" s="71"/>
      <c r="F3467" s="71"/>
      <c r="G3467" s="70"/>
      <c r="H3467" s="70"/>
      <c r="I3467" s="70"/>
      <c r="J3467" s="70"/>
      <c r="K3467" s="70"/>
      <c r="L3467" s="70"/>
      <c r="M3467" s="70"/>
      <c r="N3467" s="195"/>
      <c r="O3467" s="70"/>
      <c r="P3467" s="70"/>
      <c r="Q3467" s="70"/>
      <c r="R3467" s="70"/>
      <c r="S3467" s="70"/>
      <c r="T3467" s="70"/>
      <c r="U3467" s="70"/>
      <c r="V3467" s="71"/>
      <c r="W3467" s="71"/>
      <c r="X3467" s="71"/>
      <c r="Y3467" s="70"/>
      <c r="Z3467" s="70"/>
    </row>
    <row r="3468" spans="1:26" x14ac:dyDescent="0.3">
      <c r="A3468" s="65"/>
      <c r="B3468" s="72"/>
      <c r="C3468" s="73"/>
      <c r="D3468" s="74"/>
      <c r="E3468" s="74"/>
      <c r="F3468" s="74"/>
      <c r="G3468" s="75"/>
      <c r="H3468" s="75"/>
      <c r="I3468" s="75"/>
      <c r="J3468" s="75"/>
      <c r="K3468" s="75"/>
      <c r="L3468" s="75"/>
      <c r="M3468" s="80"/>
      <c r="N3468" s="194"/>
      <c r="O3468" s="70"/>
      <c r="P3468" s="70"/>
      <c r="Q3468" s="70"/>
      <c r="R3468" s="70"/>
      <c r="S3468" s="70"/>
      <c r="T3468" s="70"/>
      <c r="U3468" s="70"/>
      <c r="V3468" s="71"/>
      <c r="W3468" s="71"/>
      <c r="X3468" s="71"/>
      <c r="Y3468" s="70"/>
      <c r="Z3468" s="70"/>
    </row>
    <row r="3469" spans="1:26" x14ac:dyDescent="0.3">
      <c r="A3469" s="65"/>
      <c r="B3469" s="72"/>
      <c r="C3469" s="73"/>
      <c r="D3469" s="74"/>
      <c r="E3469" s="74"/>
      <c r="F3469" s="74"/>
      <c r="G3469" s="75"/>
      <c r="H3469" s="75"/>
      <c r="I3469" s="75"/>
      <c r="J3469" s="75"/>
      <c r="K3469" s="75"/>
      <c r="L3469" s="75"/>
      <c r="M3469" s="80"/>
      <c r="N3469" s="194"/>
      <c r="O3469" s="70"/>
      <c r="P3469" s="70"/>
      <c r="Q3469" s="70"/>
      <c r="R3469" s="70"/>
      <c r="S3469" s="70"/>
      <c r="T3469" s="70"/>
      <c r="U3469" s="70"/>
      <c r="V3469" s="71"/>
      <c r="W3469" s="71"/>
      <c r="X3469" s="71"/>
      <c r="Y3469" s="70"/>
      <c r="Z3469" s="70"/>
    </row>
    <row r="3470" spans="1:26" x14ac:dyDescent="0.3">
      <c r="A3470" s="65"/>
      <c r="B3470" s="72"/>
      <c r="C3470" s="73"/>
      <c r="D3470" s="74"/>
      <c r="E3470" s="74"/>
      <c r="F3470" s="74"/>
      <c r="G3470" s="75"/>
      <c r="H3470" s="75"/>
      <c r="I3470" s="75"/>
      <c r="J3470" s="75"/>
      <c r="K3470" s="75"/>
      <c r="L3470" s="75"/>
      <c r="M3470" s="80"/>
      <c r="N3470" s="194"/>
      <c r="O3470" s="70"/>
      <c r="P3470" s="70"/>
      <c r="Q3470" s="70"/>
      <c r="R3470" s="70"/>
      <c r="S3470" s="70"/>
      <c r="T3470" s="70"/>
      <c r="U3470" s="70"/>
      <c r="V3470" s="71"/>
      <c r="W3470" s="71"/>
      <c r="X3470" s="71"/>
      <c r="Y3470" s="70"/>
      <c r="Z3470" s="70"/>
    </row>
    <row r="3471" spans="1:26" x14ac:dyDescent="0.3">
      <c r="A3471" s="65"/>
      <c r="B3471" s="72"/>
      <c r="C3471" s="73"/>
      <c r="D3471" s="74"/>
      <c r="E3471" s="74"/>
      <c r="F3471" s="74"/>
      <c r="G3471" s="75"/>
      <c r="H3471" s="75"/>
      <c r="I3471" s="75"/>
      <c r="J3471" s="75"/>
      <c r="K3471" s="75"/>
      <c r="L3471" s="75"/>
      <c r="M3471" s="80"/>
      <c r="N3471" s="194"/>
      <c r="O3471" s="70"/>
      <c r="P3471" s="70"/>
      <c r="Q3471" s="70"/>
      <c r="R3471" s="70"/>
      <c r="S3471" s="70"/>
      <c r="T3471" s="70"/>
      <c r="U3471" s="70"/>
      <c r="V3471" s="71"/>
      <c r="W3471" s="71"/>
      <c r="X3471" s="71"/>
      <c r="Y3471" s="70"/>
      <c r="Z3471" s="70"/>
    </row>
    <row r="3472" spans="1:26" x14ac:dyDescent="0.3">
      <c r="A3472" s="65"/>
      <c r="B3472" s="72"/>
      <c r="C3472" s="73"/>
      <c r="D3472" s="74"/>
      <c r="E3472" s="74"/>
      <c r="F3472" s="74"/>
      <c r="G3472" s="75"/>
      <c r="H3472" s="75"/>
      <c r="I3472" s="75"/>
      <c r="J3472" s="75"/>
      <c r="K3472" s="75"/>
      <c r="L3472" s="75"/>
      <c r="M3472" s="80"/>
      <c r="N3472" s="194"/>
      <c r="O3472" s="70"/>
      <c r="P3472" s="70"/>
      <c r="Q3472" s="70"/>
      <c r="R3472" s="70"/>
      <c r="S3472" s="70"/>
      <c r="T3472" s="70"/>
      <c r="U3472" s="70"/>
      <c r="V3472" s="71"/>
      <c r="W3472" s="71"/>
      <c r="X3472" s="71"/>
      <c r="Y3472" s="70"/>
      <c r="Z3472" s="70"/>
    </row>
    <row r="3473" spans="1:26" x14ac:dyDescent="0.3">
      <c r="A3473" s="65"/>
      <c r="B3473" s="72"/>
      <c r="C3473" s="73"/>
      <c r="D3473" s="74"/>
      <c r="E3473" s="74"/>
      <c r="F3473" s="74"/>
      <c r="G3473" s="75"/>
      <c r="H3473" s="75"/>
      <c r="I3473" s="75"/>
      <c r="J3473" s="75"/>
      <c r="K3473" s="75"/>
      <c r="L3473" s="75"/>
      <c r="M3473" s="80"/>
      <c r="N3473" s="194"/>
      <c r="O3473" s="70"/>
      <c r="P3473" s="70"/>
      <c r="Q3473" s="70"/>
      <c r="R3473" s="70"/>
      <c r="S3473" s="70"/>
      <c r="T3473" s="70"/>
      <c r="U3473" s="70"/>
      <c r="V3473" s="71"/>
      <c r="W3473" s="71"/>
      <c r="X3473" s="71"/>
      <c r="Y3473" s="70"/>
      <c r="Z3473" s="70"/>
    </row>
    <row r="3474" spans="1:26" x14ac:dyDescent="0.3">
      <c r="A3474" s="65"/>
      <c r="B3474" s="72"/>
      <c r="C3474" s="73"/>
      <c r="D3474" s="74"/>
      <c r="E3474" s="74"/>
      <c r="F3474" s="74"/>
      <c r="G3474" s="75"/>
      <c r="H3474" s="75"/>
      <c r="I3474" s="75"/>
      <c r="J3474" s="75"/>
      <c r="K3474" s="75"/>
      <c r="L3474" s="75"/>
      <c r="M3474" s="80"/>
      <c r="N3474" s="194"/>
      <c r="O3474" s="70"/>
      <c r="P3474" s="70"/>
      <c r="Q3474" s="70"/>
      <c r="R3474" s="70"/>
      <c r="S3474" s="70"/>
      <c r="T3474" s="70"/>
      <c r="U3474" s="70"/>
      <c r="V3474" s="71"/>
      <c r="W3474" s="71"/>
      <c r="X3474" s="71"/>
      <c r="Y3474" s="70"/>
      <c r="Z3474" s="70"/>
    </row>
    <row r="3475" spans="1:26" x14ac:dyDescent="0.3">
      <c r="A3475" s="65"/>
      <c r="B3475" s="72"/>
      <c r="C3475" s="73"/>
      <c r="D3475" s="74"/>
      <c r="E3475" s="74"/>
      <c r="F3475" s="74"/>
      <c r="G3475" s="75"/>
      <c r="H3475" s="75"/>
      <c r="I3475" s="75"/>
      <c r="J3475" s="75"/>
      <c r="K3475" s="75"/>
      <c r="L3475" s="75"/>
      <c r="M3475" s="80"/>
      <c r="N3475" s="194"/>
      <c r="O3475" s="70"/>
      <c r="P3475" s="70"/>
      <c r="Q3475" s="70"/>
      <c r="R3475" s="70"/>
      <c r="S3475" s="70"/>
      <c r="T3475" s="70"/>
      <c r="U3475" s="70"/>
      <c r="V3475" s="71"/>
      <c r="W3475" s="71"/>
      <c r="X3475" s="71"/>
      <c r="Y3475" s="70"/>
      <c r="Z3475" s="70"/>
    </row>
    <row r="3476" spans="1:26" x14ac:dyDescent="0.3">
      <c r="A3476" s="65"/>
      <c r="B3476" s="72"/>
      <c r="C3476" s="73"/>
      <c r="D3476" s="74"/>
      <c r="E3476" s="74"/>
      <c r="F3476" s="74"/>
      <c r="G3476" s="75"/>
      <c r="H3476" s="75"/>
      <c r="I3476" s="75"/>
      <c r="J3476" s="75"/>
      <c r="K3476" s="75"/>
      <c r="L3476" s="75"/>
      <c r="M3476" s="80"/>
      <c r="N3476" s="194"/>
      <c r="O3476" s="70"/>
      <c r="P3476" s="70"/>
      <c r="Q3476" s="70"/>
      <c r="R3476" s="70"/>
      <c r="S3476" s="70"/>
      <c r="T3476" s="70"/>
      <c r="U3476" s="70"/>
      <c r="V3476" s="71"/>
      <c r="W3476" s="71"/>
      <c r="X3476" s="71"/>
      <c r="Y3476" s="70"/>
      <c r="Z3476" s="70"/>
    </row>
    <row r="3477" spans="1:26" x14ac:dyDescent="0.3">
      <c r="A3477" s="65"/>
      <c r="B3477" s="72"/>
      <c r="C3477" s="73"/>
      <c r="D3477" s="74"/>
      <c r="E3477" s="74"/>
      <c r="F3477" s="74"/>
      <c r="G3477" s="75"/>
      <c r="H3477" s="75"/>
      <c r="I3477" s="75"/>
      <c r="J3477" s="75"/>
      <c r="K3477" s="75"/>
      <c r="L3477" s="75"/>
      <c r="M3477" s="80"/>
      <c r="N3477" s="194"/>
      <c r="O3477" s="70"/>
      <c r="P3477" s="70"/>
      <c r="Q3477" s="70"/>
      <c r="R3477" s="70"/>
      <c r="S3477" s="70"/>
      <c r="T3477" s="70"/>
      <c r="U3477" s="70"/>
      <c r="V3477" s="71"/>
      <c r="W3477" s="71"/>
      <c r="X3477" s="71"/>
      <c r="Y3477" s="70"/>
      <c r="Z3477" s="70"/>
    </row>
    <row r="3478" spans="1:26" x14ac:dyDescent="0.3">
      <c r="A3478" s="65"/>
      <c r="B3478" s="72"/>
      <c r="C3478" s="73"/>
      <c r="D3478" s="74"/>
      <c r="E3478" s="74"/>
      <c r="F3478" s="74"/>
      <c r="G3478" s="75"/>
      <c r="H3478" s="75"/>
      <c r="I3478" s="75"/>
      <c r="J3478" s="75"/>
      <c r="K3478" s="75"/>
      <c r="L3478" s="75"/>
      <c r="M3478" s="80"/>
      <c r="N3478" s="194"/>
      <c r="O3478" s="70"/>
      <c r="P3478" s="70"/>
      <c r="Q3478" s="70"/>
      <c r="R3478" s="70"/>
      <c r="S3478" s="70"/>
      <c r="T3478" s="70"/>
      <c r="U3478" s="70"/>
      <c r="V3478" s="71"/>
      <c r="W3478" s="71"/>
      <c r="X3478" s="71"/>
      <c r="Y3478" s="70"/>
      <c r="Z3478" s="70"/>
    </row>
    <row r="3479" spans="1:26" x14ac:dyDescent="0.3">
      <c r="A3479" s="65"/>
      <c r="B3479" s="72"/>
      <c r="C3479" s="73"/>
      <c r="D3479" s="74"/>
      <c r="E3479" s="74"/>
      <c r="F3479" s="74"/>
      <c r="G3479" s="75"/>
      <c r="H3479" s="75"/>
      <c r="I3479" s="75"/>
      <c r="J3479" s="75"/>
      <c r="K3479" s="75"/>
      <c r="L3479" s="75"/>
      <c r="M3479" s="80"/>
      <c r="N3479" s="194"/>
      <c r="O3479" s="70"/>
      <c r="P3479" s="70"/>
      <c r="Q3479" s="70"/>
      <c r="R3479" s="70"/>
      <c r="S3479" s="70"/>
      <c r="T3479" s="70"/>
      <c r="U3479" s="70"/>
      <c r="V3479" s="71"/>
      <c r="W3479" s="71"/>
      <c r="X3479" s="71"/>
      <c r="Y3479" s="70"/>
      <c r="Z3479" s="70"/>
    </row>
    <row r="3480" spans="1:26" x14ac:dyDescent="0.3">
      <c r="A3480" s="65"/>
      <c r="B3480" s="72"/>
      <c r="C3480" s="73"/>
      <c r="D3480" s="74"/>
      <c r="E3480" s="74"/>
      <c r="F3480" s="74"/>
      <c r="G3480" s="75"/>
      <c r="H3480" s="75"/>
      <c r="I3480" s="75"/>
      <c r="J3480" s="75"/>
      <c r="K3480" s="75"/>
      <c r="L3480" s="75"/>
      <c r="M3480" s="80"/>
      <c r="N3480" s="194"/>
      <c r="O3480" s="70"/>
      <c r="P3480" s="70"/>
      <c r="Q3480" s="70"/>
      <c r="R3480" s="70"/>
      <c r="S3480" s="70"/>
      <c r="T3480" s="70"/>
      <c r="U3480" s="70"/>
      <c r="V3480" s="71"/>
      <c r="W3480" s="71"/>
      <c r="X3480" s="71"/>
      <c r="Y3480" s="70"/>
      <c r="Z3480" s="70"/>
    </row>
    <row r="3481" spans="1:26" x14ac:dyDescent="0.3">
      <c r="A3481" s="65"/>
      <c r="B3481" s="72"/>
      <c r="C3481" s="73"/>
      <c r="D3481" s="74"/>
      <c r="E3481" s="74"/>
      <c r="F3481" s="74"/>
      <c r="G3481" s="75"/>
      <c r="H3481" s="75"/>
      <c r="I3481" s="75"/>
      <c r="J3481" s="75"/>
      <c r="K3481" s="75"/>
      <c r="L3481" s="75"/>
      <c r="M3481" s="80"/>
      <c r="N3481" s="194"/>
      <c r="O3481" s="70"/>
      <c r="P3481" s="70"/>
      <c r="Q3481" s="70"/>
      <c r="R3481" s="70"/>
      <c r="S3481" s="70"/>
      <c r="T3481" s="70"/>
      <c r="U3481" s="70"/>
      <c r="V3481" s="71"/>
      <c r="W3481" s="71"/>
      <c r="X3481" s="71"/>
      <c r="Y3481" s="70"/>
      <c r="Z3481" s="70"/>
    </row>
    <row r="3482" spans="1:26" x14ac:dyDescent="0.3">
      <c r="A3482" s="65"/>
      <c r="B3482" s="72"/>
      <c r="C3482" s="73"/>
      <c r="D3482" s="74"/>
      <c r="E3482" s="74"/>
      <c r="F3482" s="74"/>
      <c r="G3482" s="75"/>
      <c r="H3482" s="75"/>
      <c r="I3482" s="75"/>
      <c r="J3482" s="75"/>
      <c r="K3482" s="75"/>
      <c r="L3482" s="75"/>
      <c r="M3482" s="80"/>
      <c r="N3482" s="194"/>
      <c r="O3482" s="70"/>
      <c r="P3482" s="70"/>
      <c r="Q3482" s="70"/>
      <c r="R3482" s="70"/>
      <c r="S3482" s="70"/>
      <c r="T3482" s="70"/>
      <c r="U3482" s="70"/>
      <c r="V3482" s="71"/>
      <c r="W3482" s="71"/>
      <c r="X3482" s="71"/>
      <c r="Y3482" s="70"/>
      <c r="Z3482" s="70"/>
    </row>
    <row r="3483" spans="1:26" x14ac:dyDescent="0.3">
      <c r="A3483" s="65"/>
      <c r="B3483" s="65"/>
      <c r="C3483" s="65"/>
      <c r="D3483" s="65"/>
      <c r="E3483" s="65"/>
      <c r="F3483" s="65"/>
      <c r="G3483" s="65"/>
      <c r="H3483" s="65"/>
      <c r="I3483" s="65"/>
      <c r="J3483" s="65"/>
      <c r="K3483" s="65"/>
      <c r="L3483" s="65"/>
      <c r="M3483" s="99"/>
      <c r="N3483" s="66"/>
      <c r="O3483" s="99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</row>
    <row r="3484" spans="1:26" x14ac:dyDescent="0.3">
      <c r="A3484" s="65"/>
      <c r="B3484" s="68"/>
      <c r="C3484" s="68"/>
      <c r="D3484" s="68"/>
      <c r="E3484" s="68"/>
      <c r="F3484" s="68"/>
      <c r="G3484" s="68"/>
      <c r="H3484" s="68"/>
      <c r="I3484" s="68"/>
      <c r="J3484" s="68"/>
      <c r="K3484" s="68"/>
      <c r="L3484" s="68"/>
      <c r="M3484" s="87"/>
      <c r="N3484" s="68"/>
      <c r="O3484" s="87"/>
      <c r="P3484" s="68"/>
      <c r="Q3484" s="68"/>
      <c r="R3484" s="68"/>
      <c r="S3484" s="68"/>
      <c r="T3484" s="68"/>
      <c r="U3484" s="68"/>
      <c r="V3484" s="68"/>
      <c r="W3484" s="68"/>
      <c r="X3484" s="68"/>
      <c r="Y3484" s="68"/>
      <c r="Z3484" s="68"/>
    </row>
    <row r="3485" spans="1:26" x14ac:dyDescent="0.3">
      <c r="A3485" s="65"/>
      <c r="B3485" s="77"/>
      <c r="C3485" s="77"/>
      <c r="D3485" s="78"/>
      <c r="E3485" s="78"/>
      <c r="F3485" s="78"/>
      <c r="G3485" s="79"/>
      <c r="H3485" s="79"/>
      <c r="I3485" s="79"/>
      <c r="J3485" s="79"/>
      <c r="K3485" s="79"/>
      <c r="L3485" s="79"/>
      <c r="M3485" s="80"/>
      <c r="N3485" s="68"/>
      <c r="O3485" s="80"/>
      <c r="P3485" s="79"/>
      <c r="Q3485" s="79"/>
      <c r="R3485" s="79"/>
      <c r="S3485" s="79"/>
      <c r="T3485" s="79"/>
      <c r="U3485" s="79"/>
      <c r="V3485" s="78"/>
      <c r="W3485" s="78"/>
      <c r="X3485" s="78"/>
      <c r="Y3485" s="77"/>
      <c r="Z3485" s="77"/>
    </row>
    <row r="3486" spans="1:26" x14ac:dyDescent="0.3">
      <c r="A3486" s="65"/>
      <c r="B3486" s="72"/>
      <c r="C3486" s="72"/>
      <c r="D3486" s="78"/>
      <c r="E3486" s="78"/>
      <c r="F3486" s="78"/>
      <c r="G3486" s="80"/>
      <c r="H3486" s="80"/>
      <c r="I3486" s="80"/>
      <c r="J3486" s="80"/>
      <c r="K3486" s="80"/>
      <c r="L3486" s="80"/>
      <c r="M3486" s="80"/>
      <c r="N3486" s="81"/>
      <c r="O3486" s="80"/>
      <c r="P3486" s="80"/>
      <c r="Q3486" s="80"/>
      <c r="R3486" s="80"/>
      <c r="S3486" s="80"/>
      <c r="T3486" s="80"/>
      <c r="U3486" s="80"/>
      <c r="V3486" s="78"/>
      <c r="W3486" s="78"/>
      <c r="X3486" s="78"/>
      <c r="Y3486" s="72"/>
      <c r="Z3486" s="72"/>
    </row>
    <row r="3488" spans="1:26" x14ac:dyDescent="0.3">
      <c r="A3488" s="65"/>
      <c r="B3488" s="223"/>
      <c r="C3488" s="224"/>
      <c r="D3488" s="65"/>
      <c r="E3488" s="65"/>
      <c r="F3488" s="223"/>
      <c r="G3488" s="224"/>
      <c r="H3488" s="65"/>
      <c r="I3488" s="65"/>
      <c r="J3488" s="223"/>
      <c r="K3488" s="224"/>
      <c r="L3488" s="65"/>
      <c r="M3488" s="233"/>
      <c r="N3488" s="233"/>
      <c r="O3488" s="233"/>
      <c r="P3488" s="65"/>
      <c r="Q3488" s="223"/>
      <c r="R3488" s="224"/>
      <c r="S3488" s="65"/>
      <c r="T3488" s="65"/>
      <c r="U3488" s="223"/>
      <c r="V3488" s="224"/>
      <c r="W3488" s="65"/>
      <c r="X3488" s="65"/>
      <c r="Y3488" s="223"/>
      <c r="Z3488" s="224"/>
    </row>
    <row r="3489" spans="1:26" x14ac:dyDescent="0.3">
      <c r="A3489" s="65"/>
      <c r="B3489" s="225"/>
      <c r="C3489" s="226"/>
      <c r="D3489" s="65"/>
      <c r="E3489" s="65"/>
      <c r="F3489" s="227"/>
      <c r="G3489" s="226"/>
      <c r="H3489" s="65"/>
      <c r="I3489" s="65"/>
      <c r="J3489" s="228"/>
      <c r="K3489" s="229"/>
      <c r="L3489" s="65"/>
      <c r="M3489" s="225"/>
      <c r="N3489" s="230"/>
      <c r="O3489" s="226"/>
      <c r="P3489" s="65"/>
      <c r="Q3489" s="231"/>
      <c r="R3489" s="232"/>
      <c r="S3489" s="76"/>
      <c r="T3489" s="65"/>
      <c r="U3489" s="225"/>
      <c r="V3489" s="226"/>
      <c r="W3489" s="65"/>
      <c r="X3489" s="65"/>
      <c r="Y3489" s="225"/>
      <c r="Z3489" s="226"/>
    </row>
    <row r="3490" spans="1:26" x14ac:dyDescent="0.3">
      <c r="A3490" s="65"/>
      <c r="B3490" s="65"/>
      <c r="C3490" s="65"/>
      <c r="D3490" s="65"/>
      <c r="E3490" s="65"/>
      <c r="F3490" s="65"/>
      <c r="G3490" s="65"/>
      <c r="H3490" s="65"/>
      <c r="I3490" s="65"/>
      <c r="J3490" s="65"/>
      <c r="K3490" s="65"/>
      <c r="L3490" s="65"/>
      <c r="M3490" s="99"/>
      <c r="N3490" s="66"/>
      <c r="O3490" s="99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</row>
    <row r="3491" spans="1:26" x14ac:dyDescent="0.3">
      <c r="A3491" s="65"/>
      <c r="B3491" s="65"/>
      <c r="C3491" s="65"/>
      <c r="D3491" s="65"/>
      <c r="E3491" s="65"/>
      <c r="F3491" s="65"/>
      <c r="G3491" s="65"/>
      <c r="H3491" s="65"/>
      <c r="I3491" s="65"/>
      <c r="J3491" s="65"/>
      <c r="K3491" s="65"/>
      <c r="L3491" s="65"/>
      <c r="M3491" s="99"/>
      <c r="N3491" s="66"/>
      <c r="O3491" s="99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</row>
    <row r="3492" spans="1:26" x14ac:dyDescent="0.3">
      <c r="A3492" s="65"/>
      <c r="B3492" s="68"/>
      <c r="C3492" s="68"/>
      <c r="D3492" s="68"/>
      <c r="E3492" s="68"/>
      <c r="F3492" s="68"/>
      <c r="G3492" s="68"/>
      <c r="H3492" s="68"/>
      <c r="I3492" s="68"/>
      <c r="J3492" s="68"/>
      <c r="K3492" s="68"/>
      <c r="L3492" s="68"/>
      <c r="M3492" s="87"/>
      <c r="N3492" s="68"/>
      <c r="O3492" s="87"/>
      <c r="P3492" s="68"/>
      <c r="Q3492" s="68"/>
      <c r="R3492" s="68"/>
      <c r="S3492" s="68"/>
      <c r="T3492" s="68"/>
      <c r="U3492" s="68"/>
      <c r="V3492" s="68"/>
      <c r="W3492" s="68"/>
      <c r="X3492" s="68"/>
      <c r="Y3492" s="68"/>
      <c r="Z3492" s="68"/>
    </row>
    <row r="3493" spans="1:26" x14ac:dyDescent="0.3">
      <c r="A3493" s="65"/>
      <c r="B3493" s="70"/>
      <c r="C3493" s="70"/>
      <c r="D3493" s="71"/>
      <c r="E3493" s="71"/>
      <c r="F3493" s="71"/>
      <c r="G3493" s="70"/>
      <c r="H3493" s="70"/>
      <c r="I3493" s="70"/>
      <c r="J3493" s="70"/>
      <c r="K3493" s="70"/>
      <c r="L3493" s="70"/>
      <c r="M3493" s="70"/>
      <c r="N3493" s="194"/>
      <c r="O3493" s="80"/>
      <c r="P3493" s="75"/>
      <c r="Q3493" s="75"/>
      <c r="R3493" s="75"/>
      <c r="S3493" s="75"/>
      <c r="T3493" s="75"/>
      <c r="U3493" s="75"/>
      <c r="V3493" s="74"/>
      <c r="W3493" s="74"/>
      <c r="X3493" s="74"/>
      <c r="Y3493" s="73"/>
      <c r="Z3493" s="72"/>
    </row>
    <row r="3494" spans="1:26" x14ac:dyDescent="0.3">
      <c r="A3494" s="65"/>
      <c r="B3494" s="70"/>
      <c r="C3494" s="70"/>
      <c r="D3494" s="71"/>
      <c r="E3494" s="71"/>
      <c r="F3494" s="71"/>
      <c r="G3494" s="70"/>
      <c r="H3494" s="70"/>
      <c r="I3494" s="70"/>
      <c r="J3494" s="70"/>
      <c r="K3494" s="70"/>
      <c r="L3494" s="70"/>
      <c r="M3494" s="70"/>
      <c r="N3494" s="194"/>
      <c r="O3494" s="80"/>
      <c r="P3494" s="75"/>
      <c r="Q3494" s="75"/>
      <c r="R3494" s="75"/>
      <c r="S3494" s="75"/>
      <c r="T3494" s="75"/>
      <c r="U3494" s="75"/>
      <c r="V3494" s="74"/>
      <c r="W3494" s="74"/>
      <c r="X3494" s="74"/>
      <c r="Y3494" s="73"/>
      <c r="Z3494" s="72"/>
    </row>
    <row r="3495" spans="1:26" x14ac:dyDescent="0.3">
      <c r="A3495" s="65"/>
      <c r="B3495" s="70"/>
      <c r="C3495" s="70"/>
      <c r="D3495" s="71"/>
      <c r="E3495" s="71"/>
      <c r="F3495" s="71"/>
      <c r="G3495" s="70"/>
      <c r="H3495" s="70"/>
      <c r="I3495" s="70"/>
      <c r="J3495" s="70"/>
      <c r="K3495" s="70"/>
      <c r="L3495" s="70"/>
      <c r="M3495" s="70"/>
      <c r="N3495" s="194"/>
      <c r="O3495" s="80"/>
      <c r="P3495" s="75"/>
      <c r="Q3495" s="75"/>
      <c r="R3495" s="75"/>
      <c r="S3495" s="75"/>
      <c r="T3495" s="75"/>
      <c r="U3495" s="75"/>
      <c r="V3495" s="74"/>
      <c r="W3495" s="74"/>
      <c r="X3495" s="74"/>
      <c r="Y3495" s="73"/>
      <c r="Z3495" s="72"/>
    </row>
    <row r="3496" spans="1:26" x14ac:dyDescent="0.3">
      <c r="A3496" s="65"/>
      <c r="B3496" s="70"/>
      <c r="C3496" s="70"/>
      <c r="D3496" s="71"/>
      <c r="E3496" s="71"/>
      <c r="F3496" s="71"/>
      <c r="G3496" s="70"/>
      <c r="H3496" s="70"/>
      <c r="I3496" s="70"/>
      <c r="J3496" s="70"/>
      <c r="K3496" s="70"/>
      <c r="L3496" s="70"/>
      <c r="M3496" s="70"/>
      <c r="N3496" s="194"/>
      <c r="O3496" s="80"/>
      <c r="P3496" s="75"/>
      <c r="Q3496" s="75"/>
      <c r="R3496" s="75"/>
      <c r="S3496" s="75"/>
      <c r="T3496" s="75"/>
      <c r="U3496" s="75"/>
      <c r="V3496" s="74"/>
      <c r="W3496" s="74"/>
      <c r="X3496" s="74"/>
      <c r="Y3496" s="73"/>
      <c r="Z3496" s="72"/>
    </row>
    <row r="3497" spans="1:26" x14ac:dyDescent="0.3">
      <c r="A3497" s="65"/>
      <c r="B3497" s="70"/>
      <c r="C3497" s="70"/>
      <c r="D3497" s="71"/>
      <c r="E3497" s="71"/>
      <c r="F3497" s="71"/>
      <c r="G3497" s="70"/>
      <c r="H3497" s="70"/>
      <c r="I3497" s="70"/>
      <c r="J3497" s="70"/>
      <c r="K3497" s="70"/>
      <c r="L3497" s="70"/>
      <c r="M3497" s="70"/>
      <c r="N3497" s="194"/>
      <c r="O3497" s="80"/>
      <c r="P3497" s="75"/>
      <c r="Q3497" s="75"/>
      <c r="R3497" s="75"/>
      <c r="S3497" s="75"/>
      <c r="T3497" s="75"/>
      <c r="U3497" s="75"/>
      <c r="V3497" s="74"/>
      <c r="W3497" s="74"/>
      <c r="X3497" s="74"/>
      <c r="Y3497" s="73"/>
      <c r="Z3497" s="72"/>
    </row>
    <row r="3498" spans="1:26" x14ac:dyDescent="0.3">
      <c r="A3498" s="65"/>
      <c r="B3498" s="70"/>
      <c r="C3498" s="70"/>
      <c r="D3498" s="71"/>
      <c r="E3498" s="71"/>
      <c r="F3498" s="71"/>
      <c r="G3498" s="70"/>
      <c r="H3498" s="70"/>
      <c r="I3498" s="70"/>
      <c r="J3498" s="70"/>
      <c r="K3498" s="70"/>
      <c r="L3498" s="70"/>
      <c r="M3498" s="70"/>
      <c r="N3498" s="194"/>
      <c r="O3498" s="80"/>
      <c r="P3498" s="75"/>
      <c r="Q3498" s="75"/>
      <c r="R3498" s="75"/>
      <c r="S3498" s="75"/>
      <c r="T3498" s="75"/>
      <c r="U3498" s="75"/>
      <c r="V3498" s="74"/>
      <c r="W3498" s="74"/>
      <c r="X3498" s="74"/>
      <c r="Y3498" s="73"/>
      <c r="Z3498" s="72"/>
    </row>
    <row r="3499" spans="1:26" x14ac:dyDescent="0.3">
      <c r="A3499" s="65"/>
      <c r="B3499" s="70"/>
      <c r="C3499" s="70"/>
      <c r="D3499" s="71"/>
      <c r="E3499" s="71"/>
      <c r="F3499" s="71"/>
      <c r="G3499" s="70"/>
      <c r="H3499" s="70"/>
      <c r="I3499" s="70"/>
      <c r="J3499" s="70"/>
      <c r="K3499" s="70"/>
      <c r="L3499" s="70"/>
      <c r="M3499" s="70"/>
      <c r="N3499" s="194"/>
      <c r="O3499" s="80"/>
      <c r="P3499" s="75"/>
      <c r="Q3499" s="75"/>
      <c r="R3499" s="75"/>
      <c r="S3499" s="75"/>
      <c r="T3499" s="75"/>
      <c r="U3499" s="75"/>
      <c r="V3499" s="74"/>
      <c r="W3499" s="74"/>
      <c r="X3499" s="74"/>
      <c r="Y3499" s="73"/>
      <c r="Z3499" s="72"/>
    </row>
    <row r="3500" spans="1:26" x14ac:dyDescent="0.3">
      <c r="A3500" s="65"/>
      <c r="B3500" s="70"/>
      <c r="C3500" s="70"/>
      <c r="D3500" s="71"/>
      <c r="E3500" s="71"/>
      <c r="F3500" s="71"/>
      <c r="G3500" s="70"/>
      <c r="H3500" s="70"/>
      <c r="I3500" s="70"/>
      <c r="J3500" s="70"/>
      <c r="K3500" s="70"/>
      <c r="L3500" s="70"/>
      <c r="M3500" s="70"/>
      <c r="N3500" s="194"/>
      <c r="O3500" s="80"/>
      <c r="P3500" s="75"/>
      <c r="Q3500" s="75"/>
      <c r="R3500" s="75"/>
      <c r="S3500" s="75"/>
      <c r="T3500" s="75"/>
      <c r="U3500" s="75"/>
      <c r="V3500" s="74"/>
      <c r="W3500" s="74"/>
      <c r="X3500" s="74"/>
      <c r="Y3500" s="73"/>
      <c r="Z3500" s="72"/>
    </row>
    <row r="3501" spans="1:26" x14ac:dyDescent="0.3">
      <c r="A3501" s="65"/>
      <c r="B3501" s="70"/>
      <c r="C3501" s="70"/>
      <c r="D3501" s="71"/>
      <c r="E3501" s="71"/>
      <c r="F3501" s="71"/>
      <c r="G3501" s="70"/>
      <c r="H3501" s="70"/>
      <c r="I3501" s="70"/>
      <c r="J3501" s="70"/>
      <c r="K3501" s="70"/>
      <c r="L3501" s="70"/>
      <c r="M3501" s="70"/>
      <c r="N3501" s="194"/>
      <c r="O3501" s="80"/>
      <c r="P3501" s="75"/>
      <c r="Q3501" s="75"/>
      <c r="R3501" s="75"/>
      <c r="S3501" s="75"/>
      <c r="T3501" s="75"/>
      <c r="U3501" s="75"/>
      <c r="V3501" s="74"/>
      <c r="W3501" s="74"/>
      <c r="X3501" s="74"/>
      <c r="Y3501" s="73"/>
      <c r="Z3501" s="72"/>
    </row>
    <row r="3502" spans="1:26" x14ac:dyDescent="0.3">
      <c r="A3502" s="65"/>
      <c r="B3502" s="70"/>
      <c r="C3502" s="70"/>
      <c r="D3502" s="71"/>
      <c r="E3502" s="71"/>
      <c r="F3502" s="71"/>
      <c r="G3502" s="70"/>
      <c r="H3502" s="70"/>
      <c r="I3502" s="70"/>
      <c r="J3502" s="70"/>
      <c r="K3502" s="70"/>
      <c r="L3502" s="70"/>
      <c r="M3502" s="70"/>
      <c r="N3502" s="194"/>
      <c r="O3502" s="80"/>
      <c r="P3502" s="75"/>
      <c r="Q3502" s="75"/>
      <c r="R3502" s="75"/>
      <c r="S3502" s="75"/>
      <c r="T3502" s="75"/>
      <c r="U3502" s="75"/>
      <c r="V3502" s="74"/>
      <c r="W3502" s="74"/>
      <c r="X3502" s="74"/>
      <c r="Y3502" s="73"/>
      <c r="Z3502" s="72"/>
    </row>
    <row r="3503" spans="1:26" x14ac:dyDescent="0.3">
      <c r="A3503" s="65"/>
      <c r="B3503" s="70"/>
      <c r="C3503" s="70"/>
      <c r="D3503" s="71"/>
      <c r="E3503" s="71"/>
      <c r="F3503" s="71"/>
      <c r="G3503" s="70"/>
      <c r="H3503" s="70"/>
      <c r="I3503" s="70"/>
      <c r="J3503" s="70"/>
      <c r="K3503" s="70"/>
      <c r="L3503" s="70"/>
      <c r="M3503" s="70"/>
      <c r="N3503" s="194"/>
      <c r="O3503" s="80"/>
      <c r="P3503" s="75"/>
      <c r="Q3503" s="75"/>
      <c r="R3503" s="75"/>
      <c r="S3503" s="75"/>
      <c r="T3503" s="75"/>
      <c r="U3503" s="75"/>
      <c r="V3503" s="74"/>
      <c r="W3503" s="74"/>
      <c r="X3503" s="74"/>
      <c r="Y3503" s="73"/>
      <c r="Z3503" s="72"/>
    </row>
    <row r="3504" spans="1:26" x14ac:dyDescent="0.3">
      <c r="A3504" s="65"/>
      <c r="B3504" s="70"/>
      <c r="C3504" s="70"/>
      <c r="D3504" s="71"/>
      <c r="E3504" s="71"/>
      <c r="F3504" s="71"/>
      <c r="G3504" s="70"/>
      <c r="H3504" s="70"/>
      <c r="I3504" s="70"/>
      <c r="J3504" s="70"/>
      <c r="K3504" s="70"/>
      <c r="L3504" s="70"/>
      <c r="M3504" s="70"/>
      <c r="N3504" s="194"/>
      <c r="O3504" s="80"/>
      <c r="P3504" s="75"/>
      <c r="Q3504" s="75"/>
      <c r="R3504" s="75"/>
      <c r="S3504" s="75"/>
      <c r="T3504" s="75"/>
      <c r="U3504" s="75"/>
      <c r="V3504" s="74"/>
      <c r="W3504" s="74"/>
      <c r="X3504" s="74"/>
      <c r="Y3504" s="73"/>
      <c r="Z3504" s="72"/>
    </row>
    <row r="3505" spans="1:26" x14ac:dyDescent="0.3">
      <c r="A3505" s="65"/>
      <c r="B3505" s="70"/>
      <c r="C3505" s="70"/>
      <c r="D3505" s="71"/>
      <c r="E3505" s="71"/>
      <c r="F3505" s="71"/>
      <c r="G3505" s="70"/>
      <c r="H3505" s="70"/>
      <c r="I3505" s="70"/>
      <c r="J3505" s="70"/>
      <c r="K3505" s="70"/>
      <c r="L3505" s="70"/>
      <c r="M3505" s="70"/>
      <c r="N3505" s="194"/>
      <c r="O3505" s="80"/>
      <c r="P3505" s="75"/>
      <c r="Q3505" s="75"/>
      <c r="R3505" s="75"/>
      <c r="S3505" s="75"/>
      <c r="T3505" s="75"/>
      <c r="U3505" s="75"/>
      <c r="V3505" s="74"/>
      <c r="W3505" s="74"/>
      <c r="X3505" s="74"/>
      <c r="Y3505" s="73"/>
      <c r="Z3505" s="72"/>
    </row>
    <row r="3506" spans="1:26" x14ac:dyDescent="0.3">
      <c r="A3506" s="65"/>
      <c r="B3506" s="70"/>
      <c r="C3506" s="70"/>
      <c r="D3506" s="71"/>
      <c r="E3506" s="71"/>
      <c r="F3506" s="71"/>
      <c r="G3506" s="70"/>
      <c r="H3506" s="70"/>
      <c r="I3506" s="70"/>
      <c r="J3506" s="70"/>
      <c r="K3506" s="70"/>
      <c r="L3506" s="70"/>
      <c r="M3506" s="70"/>
      <c r="N3506" s="194"/>
      <c r="O3506" s="80"/>
      <c r="P3506" s="75"/>
      <c r="Q3506" s="75"/>
      <c r="R3506" s="75"/>
      <c r="S3506" s="75"/>
      <c r="T3506" s="75"/>
      <c r="U3506" s="75"/>
      <c r="V3506" s="74"/>
      <c r="W3506" s="74"/>
      <c r="X3506" s="74"/>
      <c r="Y3506" s="73"/>
      <c r="Z3506" s="72"/>
    </row>
    <row r="3507" spans="1:26" x14ac:dyDescent="0.3">
      <c r="A3507" s="65"/>
      <c r="B3507" s="70"/>
      <c r="C3507" s="70"/>
      <c r="D3507" s="71"/>
      <c r="E3507" s="71"/>
      <c r="F3507" s="71"/>
      <c r="G3507" s="70"/>
      <c r="H3507" s="70"/>
      <c r="I3507" s="70"/>
      <c r="J3507" s="70"/>
      <c r="K3507" s="70"/>
      <c r="L3507" s="70"/>
      <c r="M3507" s="70"/>
      <c r="N3507" s="194"/>
      <c r="O3507" s="80"/>
      <c r="P3507" s="75"/>
      <c r="Q3507" s="75"/>
      <c r="R3507" s="75"/>
      <c r="S3507" s="75"/>
      <c r="T3507" s="75"/>
      <c r="U3507" s="75"/>
      <c r="V3507" s="74"/>
      <c r="W3507" s="74"/>
      <c r="X3507" s="74"/>
      <c r="Y3507" s="73"/>
      <c r="Z3507" s="72"/>
    </row>
    <row r="3508" spans="1:26" x14ac:dyDescent="0.3">
      <c r="A3508" s="65"/>
      <c r="B3508" s="70"/>
      <c r="C3508" s="70"/>
      <c r="D3508" s="71"/>
      <c r="E3508" s="71"/>
      <c r="F3508" s="71"/>
      <c r="G3508" s="70"/>
      <c r="H3508" s="70"/>
      <c r="I3508" s="70"/>
      <c r="J3508" s="70"/>
      <c r="K3508" s="70"/>
      <c r="L3508" s="70"/>
      <c r="M3508" s="70"/>
      <c r="N3508" s="195"/>
      <c r="O3508" s="70"/>
      <c r="P3508" s="70"/>
      <c r="Q3508" s="70"/>
      <c r="R3508" s="70"/>
      <c r="S3508" s="70"/>
      <c r="T3508" s="70"/>
      <c r="U3508" s="70"/>
      <c r="V3508" s="71"/>
      <c r="W3508" s="71"/>
      <c r="X3508" s="71"/>
      <c r="Y3508" s="70"/>
      <c r="Z3508" s="70"/>
    </row>
    <row r="3509" spans="1:26" x14ac:dyDescent="0.3">
      <c r="A3509" s="65"/>
      <c r="B3509" s="72"/>
      <c r="C3509" s="73"/>
      <c r="D3509" s="74"/>
      <c r="E3509" s="74"/>
      <c r="F3509" s="74"/>
      <c r="G3509" s="75"/>
      <c r="H3509" s="75"/>
      <c r="I3509" s="75"/>
      <c r="J3509" s="75"/>
      <c r="K3509" s="75"/>
      <c r="L3509" s="75"/>
      <c r="M3509" s="80"/>
      <c r="N3509" s="194"/>
      <c r="O3509" s="70"/>
      <c r="P3509" s="70"/>
      <c r="Q3509" s="70"/>
      <c r="R3509" s="70"/>
      <c r="S3509" s="70"/>
      <c r="T3509" s="70"/>
      <c r="U3509" s="70"/>
      <c r="V3509" s="71"/>
      <c r="W3509" s="71"/>
      <c r="X3509" s="71"/>
      <c r="Y3509" s="70"/>
      <c r="Z3509" s="70"/>
    </row>
    <row r="3510" spans="1:26" x14ac:dyDescent="0.3">
      <c r="A3510" s="65"/>
      <c r="B3510" s="72"/>
      <c r="C3510" s="73"/>
      <c r="D3510" s="74"/>
      <c r="E3510" s="74"/>
      <c r="F3510" s="74"/>
      <c r="G3510" s="75"/>
      <c r="H3510" s="75"/>
      <c r="I3510" s="75"/>
      <c r="J3510" s="75"/>
      <c r="K3510" s="75"/>
      <c r="L3510" s="75"/>
      <c r="M3510" s="80"/>
      <c r="N3510" s="194"/>
      <c r="O3510" s="70"/>
      <c r="P3510" s="70"/>
      <c r="Q3510" s="70"/>
      <c r="R3510" s="70"/>
      <c r="S3510" s="70"/>
      <c r="T3510" s="70"/>
      <c r="U3510" s="70"/>
      <c r="V3510" s="71"/>
      <c r="W3510" s="71"/>
      <c r="X3510" s="71"/>
      <c r="Y3510" s="70"/>
      <c r="Z3510" s="70"/>
    </row>
    <row r="3511" spans="1:26" x14ac:dyDescent="0.3">
      <c r="A3511" s="65"/>
      <c r="B3511" s="72"/>
      <c r="C3511" s="73"/>
      <c r="D3511" s="74"/>
      <c r="E3511" s="74"/>
      <c r="F3511" s="74"/>
      <c r="G3511" s="75"/>
      <c r="H3511" s="75"/>
      <c r="I3511" s="75"/>
      <c r="J3511" s="75"/>
      <c r="K3511" s="75"/>
      <c r="L3511" s="75"/>
      <c r="M3511" s="80"/>
      <c r="N3511" s="194"/>
      <c r="O3511" s="70"/>
      <c r="P3511" s="70"/>
      <c r="Q3511" s="70"/>
      <c r="R3511" s="70"/>
      <c r="S3511" s="70"/>
      <c r="T3511" s="70"/>
      <c r="U3511" s="70"/>
      <c r="V3511" s="71"/>
      <c r="W3511" s="71"/>
      <c r="X3511" s="71"/>
      <c r="Y3511" s="70"/>
      <c r="Z3511" s="70"/>
    </row>
    <row r="3512" spans="1:26" x14ac:dyDescent="0.3">
      <c r="A3512" s="65"/>
      <c r="B3512" s="72"/>
      <c r="C3512" s="73"/>
      <c r="D3512" s="74"/>
      <c r="E3512" s="74"/>
      <c r="F3512" s="74"/>
      <c r="G3512" s="75"/>
      <c r="H3512" s="75"/>
      <c r="I3512" s="75"/>
      <c r="J3512" s="75"/>
      <c r="K3512" s="75"/>
      <c r="L3512" s="75"/>
      <c r="M3512" s="80"/>
      <c r="N3512" s="194"/>
      <c r="O3512" s="70"/>
      <c r="P3512" s="70"/>
      <c r="Q3512" s="70"/>
      <c r="R3512" s="70"/>
      <c r="S3512" s="70"/>
      <c r="T3512" s="70"/>
      <c r="U3512" s="70"/>
      <c r="V3512" s="71"/>
      <c r="W3512" s="71"/>
      <c r="X3512" s="71"/>
      <c r="Y3512" s="70"/>
      <c r="Z3512" s="70"/>
    </row>
    <row r="3513" spans="1:26" x14ac:dyDescent="0.3">
      <c r="A3513" s="65"/>
      <c r="B3513" s="72"/>
      <c r="C3513" s="73"/>
      <c r="D3513" s="74"/>
      <c r="E3513" s="74"/>
      <c r="F3513" s="74"/>
      <c r="G3513" s="75"/>
      <c r="H3513" s="75"/>
      <c r="I3513" s="75"/>
      <c r="J3513" s="75"/>
      <c r="K3513" s="75"/>
      <c r="L3513" s="75"/>
      <c r="M3513" s="80"/>
      <c r="N3513" s="194"/>
      <c r="O3513" s="70"/>
      <c r="P3513" s="70"/>
      <c r="Q3513" s="70"/>
      <c r="R3513" s="70"/>
      <c r="S3513" s="70"/>
      <c r="T3513" s="70"/>
      <c r="U3513" s="70"/>
      <c r="V3513" s="71"/>
      <c r="W3513" s="71"/>
      <c r="X3513" s="71"/>
      <c r="Y3513" s="70"/>
      <c r="Z3513" s="70"/>
    </row>
    <row r="3514" spans="1:26" x14ac:dyDescent="0.3">
      <c r="A3514" s="65"/>
      <c r="B3514" s="72"/>
      <c r="C3514" s="73"/>
      <c r="D3514" s="74"/>
      <c r="E3514" s="74"/>
      <c r="F3514" s="74"/>
      <c r="G3514" s="75"/>
      <c r="H3514" s="75"/>
      <c r="I3514" s="75"/>
      <c r="J3514" s="75"/>
      <c r="K3514" s="75"/>
      <c r="L3514" s="75"/>
      <c r="M3514" s="80"/>
      <c r="N3514" s="194"/>
      <c r="O3514" s="70"/>
      <c r="P3514" s="70"/>
      <c r="Q3514" s="70"/>
      <c r="R3514" s="70"/>
      <c r="S3514" s="70"/>
      <c r="T3514" s="70"/>
      <c r="U3514" s="70"/>
      <c r="V3514" s="71"/>
      <c r="W3514" s="71"/>
      <c r="X3514" s="71"/>
      <c r="Y3514" s="70"/>
      <c r="Z3514" s="70"/>
    </row>
    <row r="3515" spans="1:26" x14ac:dyDescent="0.3">
      <c r="A3515" s="65"/>
      <c r="B3515" s="72"/>
      <c r="C3515" s="73"/>
      <c r="D3515" s="74"/>
      <c r="E3515" s="74"/>
      <c r="F3515" s="74"/>
      <c r="G3515" s="75"/>
      <c r="H3515" s="75"/>
      <c r="I3515" s="75"/>
      <c r="J3515" s="75"/>
      <c r="K3515" s="75"/>
      <c r="L3515" s="75"/>
      <c r="M3515" s="80"/>
      <c r="N3515" s="194"/>
      <c r="O3515" s="70"/>
      <c r="P3515" s="70"/>
      <c r="Q3515" s="70"/>
      <c r="R3515" s="70"/>
      <c r="S3515" s="70"/>
      <c r="T3515" s="70"/>
      <c r="U3515" s="70"/>
      <c r="V3515" s="71"/>
      <c r="W3515" s="71"/>
      <c r="X3515" s="71"/>
      <c r="Y3515" s="70"/>
      <c r="Z3515" s="70"/>
    </row>
    <row r="3516" spans="1:26" x14ac:dyDescent="0.3">
      <c r="A3516" s="65"/>
      <c r="B3516" s="72"/>
      <c r="C3516" s="73"/>
      <c r="D3516" s="74"/>
      <c r="E3516" s="74"/>
      <c r="F3516" s="74"/>
      <c r="G3516" s="75"/>
      <c r="H3516" s="75"/>
      <c r="I3516" s="75"/>
      <c r="J3516" s="75"/>
      <c r="K3516" s="75"/>
      <c r="L3516" s="75"/>
      <c r="M3516" s="80"/>
      <c r="N3516" s="194"/>
      <c r="O3516" s="70"/>
      <c r="P3516" s="70"/>
      <c r="Q3516" s="70"/>
      <c r="R3516" s="70"/>
      <c r="S3516" s="70"/>
      <c r="T3516" s="70"/>
      <c r="U3516" s="70"/>
      <c r="V3516" s="71"/>
      <c r="W3516" s="71"/>
      <c r="X3516" s="71"/>
      <c r="Y3516" s="70"/>
      <c r="Z3516" s="70"/>
    </row>
    <row r="3517" spans="1:26" x14ac:dyDescent="0.3">
      <c r="A3517" s="65"/>
      <c r="B3517" s="72"/>
      <c r="C3517" s="73"/>
      <c r="D3517" s="74"/>
      <c r="E3517" s="74"/>
      <c r="F3517" s="74"/>
      <c r="G3517" s="75"/>
      <c r="H3517" s="75"/>
      <c r="I3517" s="75"/>
      <c r="J3517" s="75"/>
      <c r="K3517" s="75"/>
      <c r="L3517" s="75"/>
      <c r="M3517" s="80"/>
      <c r="N3517" s="194"/>
      <c r="O3517" s="70"/>
      <c r="P3517" s="70"/>
      <c r="Q3517" s="70"/>
      <c r="R3517" s="70"/>
      <c r="S3517" s="70"/>
      <c r="T3517" s="70"/>
      <c r="U3517" s="70"/>
      <c r="V3517" s="71"/>
      <c r="W3517" s="71"/>
      <c r="X3517" s="71"/>
      <c r="Y3517" s="70"/>
      <c r="Z3517" s="70"/>
    </row>
    <row r="3518" spans="1:26" x14ac:dyDescent="0.3">
      <c r="A3518" s="65"/>
      <c r="B3518" s="72"/>
      <c r="C3518" s="73"/>
      <c r="D3518" s="74"/>
      <c r="E3518" s="74"/>
      <c r="F3518" s="74"/>
      <c r="G3518" s="75"/>
      <c r="H3518" s="75"/>
      <c r="I3518" s="75"/>
      <c r="J3518" s="75"/>
      <c r="K3518" s="75"/>
      <c r="L3518" s="75"/>
      <c r="M3518" s="80"/>
      <c r="N3518" s="194"/>
      <c r="O3518" s="70"/>
      <c r="P3518" s="70"/>
      <c r="Q3518" s="70"/>
      <c r="R3518" s="70"/>
      <c r="S3518" s="70"/>
      <c r="T3518" s="70"/>
      <c r="U3518" s="70"/>
      <c r="V3518" s="71"/>
      <c r="W3518" s="71"/>
      <c r="X3518" s="71"/>
      <c r="Y3518" s="70"/>
      <c r="Z3518" s="70"/>
    </row>
    <row r="3519" spans="1:26" x14ac:dyDescent="0.3">
      <c r="A3519" s="65"/>
      <c r="B3519" s="72"/>
      <c r="C3519" s="73"/>
      <c r="D3519" s="74"/>
      <c r="E3519" s="74"/>
      <c r="F3519" s="74"/>
      <c r="G3519" s="75"/>
      <c r="H3519" s="75"/>
      <c r="I3519" s="75"/>
      <c r="J3519" s="75"/>
      <c r="K3519" s="75"/>
      <c r="L3519" s="75"/>
      <c r="M3519" s="80"/>
      <c r="N3519" s="194"/>
      <c r="O3519" s="70"/>
      <c r="P3519" s="70"/>
      <c r="Q3519" s="70"/>
      <c r="R3519" s="70"/>
      <c r="S3519" s="70"/>
      <c r="T3519" s="70"/>
      <c r="U3519" s="70"/>
      <c r="V3519" s="71"/>
      <c r="W3519" s="71"/>
      <c r="X3519" s="71"/>
      <c r="Y3519" s="70"/>
      <c r="Z3519" s="70"/>
    </row>
    <row r="3520" spans="1:26" x14ac:dyDescent="0.3">
      <c r="A3520" s="65"/>
      <c r="B3520" s="72"/>
      <c r="C3520" s="73"/>
      <c r="D3520" s="74"/>
      <c r="E3520" s="74"/>
      <c r="F3520" s="74"/>
      <c r="G3520" s="75"/>
      <c r="H3520" s="75"/>
      <c r="I3520" s="75"/>
      <c r="J3520" s="75"/>
      <c r="K3520" s="75"/>
      <c r="L3520" s="75"/>
      <c r="M3520" s="80"/>
      <c r="N3520" s="194"/>
      <c r="O3520" s="70"/>
      <c r="P3520" s="70"/>
      <c r="Q3520" s="70"/>
      <c r="R3520" s="70"/>
      <c r="S3520" s="70"/>
      <c r="T3520" s="70"/>
      <c r="U3520" s="70"/>
      <c r="V3520" s="71"/>
      <c r="W3520" s="71"/>
      <c r="X3520" s="71"/>
      <c r="Y3520" s="70"/>
      <c r="Z3520" s="70"/>
    </row>
    <row r="3521" spans="1:26" x14ac:dyDescent="0.3">
      <c r="A3521" s="65"/>
      <c r="B3521" s="72"/>
      <c r="C3521" s="73"/>
      <c r="D3521" s="74"/>
      <c r="E3521" s="74"/>
      <c r="F3521" s="74"/>
      <c r="G3521" s="75"/>
      <c r="H3521" s="75"/>
      <c r="I3521" s="75"/>
      <c r="J3521" s="75"/>
      <c r="K3521" s="75"/>
      <c r="L3521" s="75"/>
      <c r="M3521" s="80"/>
      <c r="N3521" s="194"/>
      <c r="O3521" s="70"/>
      <c r="P3521" s="70"/>
      <c r="Q3521" s="70"/>
      <c r="R3521" s="70"/>
      <c r="S3521" s="70"/>
      <c r="T3521" s="70"/>
      <c r="U3521" s="70"/>
      <c r="V3521" s="71"/>
      <c r="W3521" s="71"/>
      <c r="X3521" s="71"/>
      <c r="Y3521" s="70"/>
      <c r="Z3521" s="70"/>
    </row>
    <row r="3522" spans="1:26" x14ac:dyDescent="0.3">
      <c r="A3522" s="65"/>
      <c r="B3522" s="72"/>
      <c r="C3522" s="73"/>
      <c r="D3522" s="74"/>
      <c r="E3522" s="74"/>
      <c r="F3522" s="74"/>
      <c r="G3522" s="75"/>
      <c r="H3522" s="75"/>
      <c r="I3522" s="75"/>
      <c r="J3522" s="75"/>
      <c r="K3522" s="75"/>
      <c r="L3522" s="75"/>
      <c r="M3522" s="80"/>
      <c r="N3522" s="194"/>
      <c r="O3522" s="70"/>
      <c r="P3522" s="70"/>
      <c r="Q3522" s="70"/>
      <c r="R3522" s="70"/>
      <c r="S3522" s="70"/>
      <c r="T3522" s="70"/>
      <c r="U3522" s="70"/>
      <c r="V3522" s="71"/>
      <c r="W3522" s="71"/>
      <c r="X3522" s="71"/>
      <c r="Y3522" s="70"/>
      <c r="Z3522" s="70"/>
    </row>
    <row r="3523" spans="1:26" x14ac:dyDescent="0.3">
      <c r="A3523" s="65"/>
      <c r="B3523" s="72"/>
      <c r="C3523" s="73"/>
      <c r="D3523" s="74"/>
      <c r="E3523" s="74"/>
      <c r="F3523" s="74"/>
      <c r="G3523" s="75"/>
      <c r="H3523" s="75"/>
      <c r="I3523" s="75"/>
      <c r="J3523" s="75"/>
      <c r="K3523" s="75"/>
      <c r="L3523" s="75"/>
      <c r="M3523" s="80"/>
      <c r="N3523" s="194"/>
      <c r="O3523" s="70"/>
      <c r="P3523" s="70"/>
      <c r="Q3523" s="70"/>
      <c r="R3523" s="70"/>
      <c r="S3523" s="70"/>
      <c r="T3523" s="70"/>
      <c r="U3523" s="70"/>
      <c r="V3523" s="71"/>
      <c r="W3523" s="71"/>
      <c r="X3523" s="71"/>
      <c r="Y3523" s="70"/>
      <c r="Z3523" s="70"/>
    </row>
    <row r="3524" spans="1:26" x14ac:dyDescent="0.3">
      <c r="A3524" s="65"/>
      <c r="B3524" s="65"/>
      <c r="C3524" s="65"/>
      <c r="D3524" s="65"/>
      <c r="E3524" s="65"/>
      <c r="F3524" s="65"/>
      <c r="G3524" s="65"/>
      <c r="H3524" s="65"/>
      <c r="I3524" s="65"/>
      <c r="J3524" s="65"/>
      <c r="K3524" s="65"/>
      <c r="L3524" s="65"/>
      <c r="M3524" s="99"/>
      <c r="N3524" s="66"/>
      <c r="O3524" s="99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</row>
    <row r="3525" spans="1:26" x14ac:dyDescent="0.3">
      <c r="A3525" s="65"/>
      <c r="B3525" s="68"/>
      <c r="C3525" s="68"/>
      <c r="D3525" s="68"/>
      <c r="E3525" s="68"/>
      <c r="F3525" s="68"/>
      <c r="G3525" s="68"/>
      <c r="H3525" s="68"/>
      <c r="I3525" s="68"/>
      <c r="J3525" s="68"/>
      <c r="K3525" s="68"/>
      <c r="L3525" s="68"/>
      <c r="M3525" s="87"/>
      <c r="N3525" s="68"/>
      <c r="O3525" s="87"/>
      <c r="P3525" s="68"/>
      <c r="Q3525" s="68"/>
      <c r="R3525" s="68"/>
      <c r="S3525" s="68"/>
      <c r="T3525" s="68"/>
      <c r="U3525" s="68"/>
      <c r="V3525" s="68"/>
      <c r="W3525" s="68"/>
      <c r="X3525" s="68"/>
      <c r="Y3525" s="68"/>
      <c r="Z3525" s="68"/>
    </row>
    <row r="3526" spans="1:26" x14ac:dyDescent="0.3">
      <c r="A3526" s="65"/>
      <c r="B3526" s="77"/>
      <c r="C3526" s="77"/>
      <c r="D3526" s="78"/>
      <c r="E3526" s="78"/>
      <c r="F3526" s="78"/>
      <c r="G3526" s="79"/>
      <c r="H3526" s="79"/>
      <c r="I3526" s="79"/>
      <c r="J3526" s="79"/>
      <c r="K3526" s="79"/>
      <c r="L3526" s="79"/>
      <c r="M3526" s="80"/>
      <c r="N3526" s="68"/>
      <c r="O3526" s="80"/>
      <c r="P3526" s="79"/>
      <c r="Q3526" s="79"/>
      <c r="R3526" s="79"/>
      <c r="S3526" s="79"/>
      <c r="T3526" s="79"/>
      <c r="U3526" s="79"/>
      <c r="V3526" s="78"/>
      <c r="W3526" s="78"/>
      <c r="X3526" s="78"/>
      <c r="Y3526" s="77"/>
      <c r="Z3526" s="77"/>
    </row>
    <row r="3527" spans="1:26" x14ac:dyDescent="0.3">
      <c r="A3527" s="65"/>
      <c r="B3527" s="72"/>
      <c r="C3527" s="72"/>
      <c r="D3527" s="78"/>
      <c r="E3527" s="78"/>
      <c r="F3527" s="78"/>
      <c r="G3527" s="80"/>
      <c r="H3527" s="80"/>
      <c r="I3527" s="80"/>
      <c r="J3527" s="80"/>
      <c r="K3527" s="80"/>
      <c r="L3527" s="80"/>
      <c r="M3527" s="80"/>
      <c r="N3527" s="81"/>
      <c r="O3527" s="80"/>
      <c r="P3527" s="80"/>
      <c r="Q3527" s="80"/>
      <c r="R3527" s="80"/>
      <c r="S3527" s="80"/>
      <c r="T3527" s="80"/>
      <c r="U3527" s="80"/>
      <c r="V3527" s="78"/>
      <c r="W3527" s="78"/>
      <c r="X3527" s="78"/>
      <c r="Y3527" s="72"/>
      <c r="Z3527" s="72"/>
    </row>
    <row r="3529" spans="1:26" x14ac:dyDescent="0.3">
      <c r="A3529" s="65"/>
      <c r="B3529" s="223"/>
      <c r="C3529" s="224"/>
      <c r="D3529" s="65"/>
      <c r="E3529" s="65"/>
      <c r="F3529" s="223"/>
      <c r="G3529" s="224"/>
      <c r="H3529" s="65"/>
      <c r="I3529" s="65"/>
      <c r="J3529" s="223"/>
      <c r="K3529" s="224"/>
      <c r="L3529" s="65"/>
      <c r="M3529" s="233"/>
      <c r="N3529" s="233"/>
      <c r="O3529" s="233"/>
      <c r="P3529" s="65"/>
      <c r="Q3529" s="223"/>
      <c r="R3529" s="224"/>
      <c r="S3529" s="65"/>
      <c r="T3529" s="65"/>
      <c r="U3529" s="223"/>
      <c r="V3529" s="224"/>
      <c r="W3529" s="65"/>
      <c r="X3529" s="65"/>
      <c r="Y3529" s="223"/>
      <c r="Z3529" s="224"/>
    </row>
    <row r="3530" spans="1:26" x14ac:dyDescent="0.3">
      <c r="A3530" s="65"/>
      <c r="B3530" s="225"/>
      <c r="C3530" s="226"/>
      <c r="D3530" s="65"/>
      <c r="E3530" s="65"/>
      <c r="F3530" s="227"/>
      <c r="G3530" s="226"/>
      <c r="H3530" s="65"/>
      <c r="I3530" s="65"/>
      <c r="J3530" s="228"/>
      <c r="K3530" s="229"/>
      <c r="L3530" s="65"/>
      <c r="M3530" s="225"/>
      <c r="N3530" s="230"/>
      <c r="O3530" s="226"/>
      <c r="P3530" s="65"/>
      <c r="Q3530" s="231"/>
      <c r="R3530" s="232"/>
      <c r="S3530" s="76"/>
      <c r="T3530" s="65"/>
      <c r="U3530" s="225"/>
      <c r="V3530" s="226"/>
      <c r="W3530" s="65"/>
      <c r="X3530" s="65"/>
      <c r="Y3530" s="225"/>
      <c r="Z3530" s="226"/>
    </row>
    <row r="3531" spans="1:26" x14ac:dyDescent="0.3">
      <c r="A3531" s="65"/>
      <c r="B3531" s="65"/>
      <c r="C3531" s="65"/>
      <c r="D3531" s="65"/>
      <c r="E3531" s="65"/>
      <c r="F3531" s="65"/>
      <c r="G3531" s="65"/>
      <c r="H3531" s="65"/>
      <c r="I3531" s="65"/>
      <c r="J3531" s="65"/>
      <c r="K3531" s="65"/>
      <c r="L3531" s="65"/>
      <c r="M3531" s="99"/>
      <c r="N3531" s="66"/>
      <c r="O3531" s="99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</row>
    <row r="3532" spans="1:26" x14ac:dyDescent="0.3">
      <c r="A3532" s="65"/>
      <c r="B3532" s="65"/>
      <c r="C3532" s="65"/>
      <c r="D3532" s="65"/>
      <c r="E3532" s="65"/>
      <c r="F3532" s="65"/>
      <c r="G3532" s="65"/>
      <c r="H3532" s="65"/>
      <c r="I3532" s="65"/>
      <c r="J3532" s="65"/>
      <c r="K3532" s="65"/>
      <c r="L3532" s="65"/>
      <c r="M3532" s="99"/>
      <c r="N3532" s="66"/>
      <c r="O3532" s="99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</row>
    <row r="3533" spans="1:26" x14ac:dyDescent="0.3">
      <c r="A3533" s="65"/>
      <c r="B3533" s="68"/>
      <c r="C3533" s="68"/>
      <c r="D3533" s="68"/>
      <c r="E3533" s="68"/>
      <c r="F3533" s="68"/>
      <c r="G3533" s="68"/>
      <c r="H3533" s="68"/>
      <c r="I3533" s="68"/>
      <c r="J3533" s="68"/>
      <c r="K3533" s="68"/>
      <c r="L3533" s="68"/>
      <c r="M3533" s="87"/>
      <c r="N3533" s="68"/>
      <c r="O3533" s="87"/>
      <c r="P3533" s="68"/>
      <c r="Q3533" s="68"/>
      <c r="R3533" s="68"/>
      <c r="S3533" s="68"/>
      <c r="T3533" s="68"/>
      <c r="U3533" s="68"/>
      <c r="V3533" s="68"/>
      <c r="W3533" s="68"/>
      <c r="X3533" s="68"/>
      <c r="Y3533" s="68"/>
      <c r="Z3533" s="68"/>
    </row>
    <row r="3534" spans="1:26" x14ac:dyDescent="0.3">
      <c r="A3534" s="65"/>
      <c r="B3534" s="70"/>
      <c r="C3534" s="70"/>
      <c r="D3534" s="71"/>
      <c r="E3534" s="71"/>
      <c r="F3534" s="71"/>
      <c r="G3534" s="70"/>
      <c r="H3534" s="70"/>
      <c r="I3534" s="70"/>
      <c r="J3534" s="70"/>
      <c r="K3534" s="70"/>
      <c r="L3534" s="70"/>
      <c r="M3534" s="70"/>
      <c r="N3534" s="194"/>
      <c r="O3534" s="80"/>
      <c r="P3534" s="75"/>
      <c r="Q3534" s="75"/>
      <c r="R3534" s="75"/>
      <c r="S3534" s="75"/>
      <c r="T3534" s="75"/>
      <c r="U3534" s="75"/>
      <c r="V3534" s="74"/>
      <c r="W3534" s="74"/>
      <c r="X3534" s="74"/>
      <c r="Y3534" s="73"/>
      <c r="Z3534" s="72"/>
    </row>
    <row r="3535" spans="1:26" x14ac:dyDescent="0.3">
      <c r="A3535" s="65"/>
      <c r="B3535" s="70"/>
      <c r="C3535" s="70"/>
      <c r="D3535" s="71"/>
      <c r="E3535" s="71"/>
      <c r="F3535" s="71"/>
      <c r="G3535" s="70"/>
      <c r="H3535" s="70"/>
      <c r="I3535" s="70"/>
      <c r="J3535" s="70"/>
      <c r="K3535" s="70"/>
      <c r="L3535" s="70"/>
      <c r="M3535" s="70"/>
      <c r="N3535" s="194"/>
      <c r="O3535" s="80"/>
      <c r="P3535" s="75"/>
      <c r="Q3535" s="75"/>
      <c r="R3535" s="75"/>
      <c r="S3535" s="75"/>
      <c r="T3535" s="75"/>
      <c r="U3535" s="75"/>
      <c r="V3535" s="74"/>
      <c r="W3535" s="74"/>
      <c r="X3535" s="74"/>
      <c r="Y3535" s="73"/>
      <c r="Z3535" s="72"/>
    </row>
    <row r="3536" spans="1:26" x14ac:dyDescent="0.3">
      <c r="A3536" s="65"/>
      <c r="B3536" s="70"/>
      <c r="C3536" s="70"/>
      <c r="D3536" s="71"/>
      <c r="E3536" s="71"/>
      <c r="F3536" s="71"/>
      <c r="G3536" s="70"/>
      <c r="H3536" s="70"/>
      <c r="I3536" s="70"/>
      <c r="J3536" s="70"/>
      <c r="K3536" s="70"/>
      <c r="L3536" s="70"/>
      <c r="M3536" s="70"/>
      <c r="N3536" s="194"/>
      <c r="O3536" s="80"/>
      <c r="P3536" s="75"/>
      <c r="Q3536" s="75"/>
      <c r="R3536" s="75"/>
      <c r="S3536" s="75"/>
      <c r="T3536" s="75"/>
      <c r="U3536" s="75"/>
      <c r="V3536" s="74"/>
      <c r="W3536" s="74"/>
      <c r="X3536" s="74"/>
      <c r="Y3536" s="73"/>
      <c r="Z3536" s="72"/>
    </row>
    <row r="3537" spans="1:26" x14ac:dyDescent="0.3">
      <c r="A3537" s="65"/>
      <c r="B3537" s="70"/>
      <c r="C3537" s="70"/>
      <c r="D3537" s="71"/>
      <c r="E3537" s="71"/>
      <c r="F3537" s="71"/>
      <c r="G3537" s="70"/>
      <c r="H3537" s="70"/>
      <c r="I3537" s="70"/>
      <c r="J3537" s="70"/>
      <c r="K3537" s="70"/>
      <c r="L3537" s="70"/>
      <c r="M3537" s="70"/>
      <c r="N3537" s="194"/>
      <c r="O3537" s="80"/>
      <c r="P3537" s="75"/>
      <c r="Q3537" s="75"/>
      <c r="R3537" s="75"/>
      <c r="S3537" s="75"/>
      <c r="T3537" s="75"/>
      <c r="U3537" s="75"/>
      <c r="V3537" s="74"/>
      <c r="W3537" s="74"/>
      <c r="X3537" s="74"/>
      <c r="Y3537" s="73"/>
      <c r="Z3537" s="72"/>
    </row>
    <row r="3538" spans="1:26" x14ac:dyDescent="0.3">
      <c r="A3538" s="65"/>
      <c r="B3538" s="70"/>
      <c r="C3538" s="70"/>
      <c r="D3538" s="71"/>
      <c r="E3538" s="71"/>
      <c r="F3538" s="71"/>
      <c r="G3538" s="70"/>
      <c r="H3538" s="70"/>
      <c r="I3538" s="70"/>
      <c r="J3538" s="70"/>
      <c r="K3538" s="70"/>
      <c r="L3538" s="70"/>
      <c r="M3538" s="70"/>
      <c r="N3538" s="194"/>
      <c r="O3538" s="80"/>
      <c r="P3538" s="75"/>
      <c r="Q3538" s="75"/>
      <c r="R3538" s="75"/>
      <c r="S3538" s="75"/>
      <c r="T3538" s="75"/>
      <c r="U3538" s="75"/>
      <c r="V3538" s="74"/>
      <c r="W3538" s="74"/>
      <c r="X3538" s="74"/>
      <c r="Y3538" s="73"/>
      <c r="Z3538" s="72"/>
    </row>
    <row r="3539" spans="1:26" x14ac:dyDescent="0.3">
      <c r="A3539" s="65"/>
      <c r="B3539" s="70"/>
      <c r="C3539" s="70"/>
      <c r="D3539" s="71"/>
      <c r="E3539" s="71"/>
      <c r="F3539" s="71"/>
      <c r="G3539" s="70"/>
      <c r="H3539" s="70"/>
      <c r="I3539" s="70"/>
      <c r="J3539" s="70"/>
      <c r="K3539" s="70"/>
      <c r="L3539" s="70"/>
      <c r="M3539" s="70"/>
      <c r="N3539" s="194"/>
      <c r="O3539" s="80"/>
      <c r="P3539" s="75"/>
      <c r="Q3539" s="75"/>
      <c r="R3539" s="75"/>
      <c r="S3539" s="75"/>
      <c r="T3539" s="75"/>
      <c r="U3539" s="75"/>
      <c r="V3539" s="74"/>
      <c r="W3539" s="74"/>
      <c r="X3539" s="74"/>
      <c r="Y3539" s="73"/>
      <c r="Z3539" s="72"/>
    </row>
    <row r="3540" spans="1:26" x14ac:dyDescent="0.3">
      <c r="A3540" s="65"/>
      <c r="B3540" s="70"/>
      <c r="C3540" s="70"/>
      <c r="D3540" s="71"/>
      <c r="E3540" s="71"/>
      <c r="F3540" s="71"/>
      <c r="G3540" s="70"/>
      <c r="H3540" s="70"/>
      <c r="I3540" s="70"/>
      <c r="J3540" s="70"/>
      <c r="K3540" s="70"/>
      <c r="L3540" s="70"/>
      <c r="M3540" s="70"/>
      <c r="N3540" s="194"/>
      <c r="O3540" s="80"/>
      <c r="P3540" s="75"/>
      <c r="Q3540" s="75"/>
      <c r="R3540" s="75"/>
      <c r="S3540" s="75"/>
      <c r="T3540" s="75"/>
      <c r="U3540" s="75"/>
      <c r="V3540" s="74"/>
      <c r="W3540" s="74"/>
      <c r="X3540" s="74"/>
      <c r="Y3540" s="73"/>
      <c r="Z3540" s="72"/>
    </row>
    <row r="3541" spans="1:26" x14ac:dyDescent="0.3">
      <c r="A3541" s="65"/>
      <c r="B3541" s="70"/>
      <c r="C3541" s="70"/>
      <c r="D3541" s="71"/>
      <c r="E3541" s="71"/>
      <c r="F3541" s="71"/>
      <c r="G3541" s="70"/>
      <c r="H3541" s="70"/>
      <c r="I3541" s="70"/>
      <c r="J3541" s="70"/>
      <c r="K3541" s="70"/>
      <c r="L3541" s="70"/>
      <c r="M3541" s="70"/>
      <c r="N3541" s="194"/>
      <c r="O3541" s="80"/>
      <c r="P3541" s="75"/>
      <c r="Q3541" s="75"/>
      <c r="R3541" s="75"/>
      <c r="S3541" s="75"/>
      <c r="T3541" s="75"/>
      <c r="U3541" s="75"/>
      <c r="V3541" s="74"/>
      <c r="W3541" s="74"/>
      <c r="X3541" s="74"/>
      <c r="Y3541" s="73"/>
      <c r="Z3541" s="72"/>
    </row>
    <row r="3542" spans="1:26" x14ac:dyDescent="0.3">
      <c r="A3542" s="65"/>
      <c r="B3542" s="70"/>
      <c r="C3542" s="70"/>
      <c r="D3542" s="71"/>
      <c r="E3542" s="71"/>
      <c r="F3542" s="71"/>
      <c r="G3542" s="70"/>
      <c r="H3542" s="70"/>
      <c r="I3542" s="70"/>
      <c r="J3542" s="70"/>
      <c r="K3542" s="70"/>
      <c r="L3542" s="70"/>
      <c r="M3542" s="70"/>
      <c r="N3542" s="194"/>
      <c r="O3542" s="80"/>
      <c r="P3542" s="75"/>
      <c r="Q3542" s="75"/>
      <c r="R3542" s="75"/>
      <c r="S3542" s="75"/>
      <c r="T3542" s="75"/>
      <c r="U3542" s="75"/>
      <c r="V3542" s="74"/>
      <c r="W3542" s="74"/>
      <c r="X3542" s="74"/>
      <c r="Y3542" s="73"/>
      <c r="Z3542" s="72"/>
    </row>
    <row r="3543" spans="1:26" x14ac:dyDescent="0.3">
      <c r="A3543" s="65"/>
      <c r="B3543" s="70"/>
      <c r="C3543" s="70"/>
      <c r="D3543" s="71"/>
      <c r="E3543" s="71"/>
      <c r="F3543" s="71"/>
      <c r="G3543" s="70"/>
      <c r="H3543" s="70"/>
      <c r="I3543" s="70"/>
      <c r="J3543" s="70"/>
      <c r="K3543" s="70"/>
      <c r="L3543" s="70"/>
      <c r="M3543" s="70"/>
      <c r="N3543" s="194"/>
      <c r="O3543" s="80"/>
      <c r="P3543" s="75"/>
      <c r="Q3543" s="75"/>
      <c r="R3543" s="75"/>
      <c r="S3543" s="75"/>
      <c r="T3543" s="75"/>
      <c r="U3543" s="75"/>
      <c r="V3543" s="74"/>
      <c r="W3543" s="74"/>
      <c r="X3543" s="74"/>
      <c r="Y3543" s="73"/>
      <c r="Z3543" s="72"/>
    </row>
    <row r="3544" spans="1:26" x14ac:dyDescent="0.3">
      <c r="A3544" s="65"/>
      <c r="B3544" s="70"/>
      <c r="C3544" s="70"/>
      <c r="D3544" s="71"/>
      <c r="E3544" s="71"/>
      <c r="F3544" s="71"/>
      <c r="G3544" s="70"/>
      <c r="H3544" s="70"/>
      <c r="I3544" s="70"/>
      <c r="J3544" s="70"/>
      <c r="K3544" s="70"/>
      <c r="L3544" s="70"/>
      <c r="M3544" s="70"/>
      <c r="N3544" s="194"/>
      <c r="O3544" s="80"/>
      <c r="P3544" s="75"/>
      <c r="Q3544" s="75"/>
      <c r="R3544" s="75"/>
      <c r="S3544" s="75"/>
      <c r="T3544" s="75"/>
      <c r="U3544" s="75"/>
      <c r="V3544" s="74"/>
      <c r="W3544" s="74"/>
      <c r="X3544" s="74"/>
      <c r="Y3544" s="73"/>
      <c r="Z3544" s="72"/>
    </row>
    <row r="3545" spans="1:26" x14ac:dyDescent="0.3">
      <c r="A3545" s="65"/>
      <c r="B3545" s="70"/>
      <c r="C3545" s="70"/>
      <c r="D3545" s="71"/>
      <c r="E3545" s="71"/>
      <c r="F3545" s="71"/>
      <c r="G3545" s="70"/>
      <c r="H3545" s="70"/>
      <c r="I3545" s="70"/>
      <c r="J3545" s="70"/>
      <c r="K3545" s="70"/>
      <c r="L3545" s="70"/>
      <c r="M3545" s="70"/>
      <c r="N3545" s="194"/>
      <c r="O3545" s="80"/>
      <c r="P3545" s="75"/>
      <c r="Q3545" s="75"/>
      <c r="R3545" s="75"/>
      <c r="S3545" s="75"/>
      <c r="T3545" s="75"/>
      <c r="U3545" s="75"/>
      <c r="V3545" s="74"/>
      <c r="W3545" s="74"/>
      <c r="X3545" s="74"/>
      <c r="Y3545" s="73"/>
      <c r="Z3545" s="72"/>
    </row>
    <row r="3546" spans="1:26" x14ac:dyDescent="0.3">
      <c r="A3546" s="65"/>
      <c r="B3546" s="70"/>
      <c r="C3546" s="70"/>
      <c r="D3546" s="71"/>
      <c r="E3546" s="71"/>
      <c r="F3546" s="71"/>
      <c r="G3546" s="70"/>
      <c r="H3546" s="70"/>
      <c r="I3546" s="70"/>
      <c r="J3546" s="70"/>
      <c r="K3546" s="70"/>
      <c r="L3546" s="70"/>
      <c r="M3546" s="70"/>
      <c r="N3546" s="194"/>
      <c r="O3546" s="80"/>
      <c r="P3546" s="75"/>
      <c r="Q3546" s="75"/>
      <c r="R3546" s="75"/>
      <c r="S3546" s="75"/>
      <c r="T3546" s="75"/>
      <c r="U3546" s="75"/>
      <c r="V3546" s="74"/>
      <c r="W3546" s="74"/>
      <c r="X3546" s="74"/>
      <c r="Y3546" s="73"/>
      <c r="Z3546" s="72"/>
    </row>
    <row r="3547" spans="1:26" x14ac:dyDescent="0.3">
      <c r="A3547" s="65"/>
      <c r="B3547" s="70"/>
      <c r="C3547" s="70"/>
      <c r="D3547" s="71"/>
      <c r="E3547" s="71"/>
      <c r="F3547" s="71"/>
      <c r="G3547" s="70"/>
      <c r="H3547" s="70"/>
      <c r="I3547" s="70"/>
      <c r="J3547" s="70"/>
      <c r="K3547" s="70"/>
      <c r="L3547" s="70"/>
      <c r="M3547" s="70"/>
      <c r="N3547" s="194"/>
      <c r="O3547" s="80"/>
      <c r="P3547" s="75"/>
      <c r="Q3547" s="75"/>
      <c r="R3547" s="75"/>
      <c r="S3547" s="75"/>
      <c r="T3547" s="75"/>
      <c r="U3547" s="75"/>
      <c r="V3547" s="74"/>
      <c r="W3547" s="74"/>
      <c r="X3547" s="74"/>
      <c r="Y3547" s="73"/>
      <c r="Z3547" s="72"/>
    </row>
    <row r="3548" spans="1:26" x14ac:dyDescent="0.3">
      <c r="A3548" s="65"/>
      <c r="B3548" s="70"/>
      <c r="C3548" s="70"/>
      <c r="D3548" s="71"/>
      <c r="E3548" s="71"/>
      <c r="F3548" s="71"/>
      <c r="G3548" s="70"/>
      <c r="H3548" s="70"/>
      <c r="I3548" s="70"/>
      <c r="J3548" s="70"/>
      <c r="K3548" s="70"/>
      <c r="L3548" s="70"/>
      <c r="M3548" s="70"/>
      <c r="N3548" s="194"/>
      <c r="O3548" s="80"/>
      <c r="P3548" s="75"/>
      <c r="Q3548" s="75"/>
      <c r="R3548" s="75"/>
      <c r="S3548" s="75"/>
      <c r="T3548" s="75"/>
      <c r="U3548" s="75"/>
      <c r="V3548" s="74"/>
      <c r="W3548" s="74"/>
      <c r="X3548" s="74"/>
      <c r="Y3548" s="73"/>
      <c r="Z3548" s="72"/>
    </row>
    <row r="3549" spans="1:26" x14ac:dyDescent="0.3">
      <c r="A3549" s="65"/>
      <c r="B3549" s="70"/>
      <c r="C3549" s="70"/>
      <c r="D3549" s="71"/>
      <c r="E3549" s="71"/>
      <c r="F3549" s="71"/>
      <c r="G3549" s="70"/>
      <c r="H3549" s="70"/>
      <c r="I3549" s="70"/>
      <c r="J3549" s="70"/>
      <c r="K3549" s="70"/>
      <c r="L3549" s="70"/>
      <c r="M3549" s="70"/>
      <c r="N3549" s="195"/>
      <c r="O3549" s="70"/>
      <c r="P3549" s="70"/>
      <c r="Q3549" s="70"/>
      <c r="R3549" s="70"/>
      <c r="S3549" s="70"/>
      <c r="T3549" s="70"/>
      <c r="U3549" s="70"/>
      <c r="V3549" s="71"/>
      <c r="W3549" s="71"/>
      <c r="X3549" s="71"/>
      <c r="Y3549" s="70"/>
      <c r="Z3549" s="70"/>
    </row>
    <row r="3550" spans="1:26" x14ac:dyDescent="0.3">
      <c r="A3550" s="65"/>
      <c r="B3550" s="72"/>
      <c r="C3550" s="73"/>
      <c r="D3550" s="74"/>
      <c r="E3550" s="74"/>
      <c r="F3550" s="74"/>
      <c r="G3550" s="75"/>
      <c r="H3550" s="75"/>
      <c r="I3550" s="75"/>
      <c r="J3550" s="75"/>
      <c r="K3550" s="75"/>
      <c r="L3550" s="75"/>
      <c r="M3550" s="80"/>
      <c r="N3550" s="194"/>
      <c r="O3550" s="70"/>
      <c r="P3550" s="70"/>
      <c r="Q3550" s="70"/>
      <c r="R3550" s="70"/>
      <c r="S3550" s="70"/>
      <c r="T3550" s="70"/>
      <c r="U3550" s="70"/>
      <c r="V3550" s="71"/>
      <c r="W3550" s="71"/>
      <c r="X3550" s="71"/>
      <c r="Y3550" s="70"/>
      <c r="Z3550" s="70"/>
    </row>
    <row r="3551" spans="1:26" x14ac:dyDescent="0.3">
      <c r="A3551" s="65"/>
      <c r="B3551" s="72"/>
      <c r="C3551" s="73"/>
      <c r="D3551" s="74"/>
      <c r="E3551" s="74"/>
      <c r="F3551" s="74"/>
      <c r="G3551" s="75"/>
      <c r="H3551" s="75"/>
      <c r="I3551" s="75"/>
      <c r="J3551" s="75"/>
      <c r="K3551" s="75"/>
      <c r="L3551" s="75"/>
      <c r="M3551" s="80"/>
      <c r="N3551" s="194"/>
      <c r="O3551" s="70"/>
      <c r="P3551" s="70"/>
      <c r="Q3551" s="70"/>
      <c r="R3551" s="70"/>
      <c r="S3551" s="70"/>
      <c r="T3551" s="70"/>
      <c r="U3551" s="70"/>
      <c r="V3551" s="71"/>
      <c r="W3551" s="71"/>
      <c r="X3551" s="71"/>
      <c r="Y3551" s="70"/>
      <c r="Z3551" s="70"/>
    </row>
    <row r="3552" spans="1:26" x14ac:dyDescent="0.3">
      <c r="A3552" s="65"/>
      <c r="B3552" s="72"/>
      <c r="C3552" s="73"/>
      <c r="D3552" s="74"/>
      <c r="E3552" s="74"/>
      <c r="F3552" s="74"/>
      <c r="G3552" s="75"/>
      <c r="H3552" s="75"/>
      <c r="I3552" s="75"/>
      <c r="J3552" s="75"/>
      <c r="K3552" s="75"/>
      <c r="L3552" s="75"/>
      <c r="M3552" s="80"/>
      <c r="N3552" s="194"/>
      <c r="O3552" s="70"/>
      <c r="P3552" s="70"/>
      <c r="Q3552" s="70"/>
      <c r="R3552" s="70"/>
      <c r="S3552" s="70"/>
      <c r="T3552" s="70"/>
      <c r="U3552" s="70"/>
      <c r="V3552" s="71"/>
      <c r="W3552" s="71"/>
      <c r="X3552" s="71"/>
      <c r="Y3552" s="70"/>
      <c r="Z3552" s="70"/>
    </row>
    <row r="3553" spans="1:26" x14ac:dyDescent="0.3">
      <c r="A3553" s="65"/>
      <c r="B3553" s="72"/>
      <c r="C3553" s="73"/>
      <c r="D3553" s="74"/>
      <c r="E3553" s="74"/>
      <c r="F3553" s="74"/>
      <c r="G3553" s="75"/>
      <c r="H3553" s="75"/>
      <c r="I3553" s="75"/>
      <c r="J3553" s="75"/>
      <c r="K3553" s="75"/>
      <c r="L3553" s="75"/>
      <c r="M3553" s="80"/>
      <c r="N3553" s="194"/>
      <c r="O3553" s="70"/>
      <c r="P3553" s="70"/>
      <c r="Q3553" s="70"/>
      <c r="R3553" s="70"/>
      <c r="S3553" s="70"/>
      <c r="T3553" s="70"/>
      <c r="U3553" s="70"/>
      <c r="V3553" s="71"/>
      <c r="W3553" s="71"/>
      <c r="X3553" s="71"/>
      <c r="Y3553" s="70"/>
      <c r="Z3553" s="70"/>
    </row>
    <row r="3554" spans="1:26" x14ac:dyDescent="0.3">
      <c r="A3554" s="65"/>
      <c r="B3554" s="72"/>
      <c r="C3554" s="73"/>
      <c r="D3554" s="74"/>
      <c r="E3554" s="74"/>
      <c r="F3554" s="74"/>
      <c r="G3554" s="75"/>
      <c r="H3554" s="75"/>
      <c r="I3554" s="75"/>
      <c r="J3554" s="75"/>
      <c r="K3554" s="75"/>
      <c r="L3554" s="75"/>
      <c r="M3554" s="80"/>
      <c r="N3554" s="194"/>
      <c r="O3554" s="70"/>
      <c r="P3554" s="70"/>
      <c r="Q3554" s="70"/>
      <c r="R3554" s="70"/>
      <c r="S3554" s="70"/>
      <c r="T3554" s="70"/>
      <c r="U3554" s="70"/>
      <c r="V3554" s="71"/>
      <c r="W3554" s="71"/>
      <c r="X3554" s="71"/>
      <c r="Y3554" s="70"/>
      <c r="Z3554" s="70"/>
    </row>
    <row r="3555" spans="1:26" x14ac:dyDescent="0.3">
      <c r="A3555" s="65"/>
      <c r="B3555" s="72"/>
      <c r="C3555" s="73"/>
      <c r="D3555" s="74"/>
      <c r="E3555" s="74"/>
      <c r="F3555" s="74"/>
      <c r="G3555" s="75"/>
      <c r="H3555" s="75"/>
      <c r="I3555" s="75"/>
      <c r="J3555" s="75"/>
      <c r="K3555" s="75"/>
      <c r="L3555" s="75"/>
      <c r="M3555" s="80"/>
      <c r="N3555" s="194"/>
      <c r="O3555" s="70"/>
      <c r="P3555" s="70"/>
      <c r="Q3555" s="70"/>
      <c r="R3555" s="70"/>
      <c r="S3555" s="70"/>
      <c r="T3555" s="70"/>
      <c r="U3555" s="70"/>
      <c r="V3555" s="71"/>
      <c r="W3555" s="71"/>
      <c r="X3555" s="71"/>
      <c r="Y3555" s="70"/>
      <c r="Z3555" s="70"/>
    </row>
    <row r="3556" spans="1:26" x14ac:dyDescent="0.3">
      <c r="A3556" s="65"/>
      <c r="B3556" s="72"/>
      <c r="C3556" s="73"/>
      <c r="D3556" s="74"/>
      <c r="E3556" s="74"/>
      <c r="F3556" s="74"/>
      <c r="G3556" s="75"/>
      <c r="H3556" s="75"/>
      <c r="I3556" s="75"/>
      <c r="J3556" s="75"/>
      <c r="K3556" s="75"/>
      <c r="L3556" s="75"/>
      <c r="M3556" s="80"/>
      <c r="N3556" s="194"/>
      <c r="O3556" s="70"/>
      <c r="P3556" s="70"/>
      <c r="Q3556" s="70"/>
      <c r="R3556" s="70"/>
      <c r="S3556" s="70"/>
      <c r="T3556" s="70"/>
      <c r="U3556" s="70"/>
      <c r="V3556" s="71"/>
      <c r="W3556" s="71"/>
      <c r="X3556" s="71"/>
      <c r="Y3556" s="70"/>
      <c r="Z3556" s="70"/>
    </row>
    <row r="3557" spans="1:26" x14ac:dyDescent="0.3">
      <c r="A3557" s="65"/>
      <c r="B3557" s="72"/>
      <c r="C3557" s="73"/>
      <c r="D3557" s="74"/>
      <c r="E3557" s="74"/>
      <c r="F3557" s="74"/>
      <c r="G3557" s="75"/>
      <c r="H3557" s="75"/>
      <c r="I3557" s="75"/>
      <c r="J3557" s="75"/>
      <c r="K3557" s="75"/>
      <c r="L3557" s="75"/>
      <c r="M3557" s="80"/>
      <c r="N3557" s="194"/>
      <c r="O3557" s="70"/>
      <c r="P3557" s="70"/>
      <c r="Q3557" s="70"/>
      <c r="R3557" s="70"/>
      <c r="S3557" s="70"/>
      <c r="T3557" s="70"/>
      <c r="U3557" s="70"/>
      <c r="V3557" s="71"/>
      <c r="W3557" s="71"/>
      <c r="X3557" s="71"/>
      <c r="Y3557" s="70"/>
      <c r="Z3557" s="70"/>
    </row>
    <row r="3558" spans="1:26" x14ac:dyDescent="0.3">
      <c r="A3558" s="65"/>
      <c r="B3558" s="72"/>
      <c r="C3558" s="73"/>
      <c r="D3558" s="74"/>
      <c r="E3558" s="74"/>
      <c r="F3558" s="74"/>
      <c r="G3558" s="75"/>
      <c r="H3558" s="75"/>
      <c r="I3558" s="75"/>
      <c r="J3558" s="75"/>
      <c r="K3558" s="75"/>
      <c r="L3558" s="75"/>
      <c r="M3558" s="80"/>
      <c r="N3558" s="194"/>
      <c r="O3558" s="70"/>
      <c r="P3558" s="70"/>
      <c r="Q3558" s="70"/>
      <c r="R3558" s="70"/>
      <c r="S3558" s="70"/>
      <c r="T3558" s="70"/>
      <c r="U3558" s="70"/>
      <c r="V3558" s="71"/>
      <c r="W3558" s="71"/>
      <c r="X3558" s="71"/>
      <c r="Y3558" s="70"/>
      <c r="Z3558" s="70"/>
    </row>
    <row r="3559" spans="1:26" x14ac:dyDescent="0.3">
      <c r="A3559" s="65"/>
      <c r="B3559" s="72"/>
      <c r="C3559" s="73"/>
      <c r="D3559" s="74"/>
      <c r="E3559" s="74"/>
      <c r="F3559" s="74"/>
      <c r="G3559" s="75"/>
      <c r="H3559" s="75"/>
      <c r="I3559" s="75"/>
      <c r="J3559" s="75"/>
      <c r="K3559" s="75"/>
      <c r="L3559" s="75"/>
      <c r="M3559" s="80"/>
      <c r="N3559" s="194"/>
      <c r="O3559" s="70"/>
      <c r="P3559" s="70"/>
      <c r="Q3559" s="70"/>
      <c r="R3559" s="70"/>
      <c r="S3559" s="70"/>
      <c r="T3559" s="70"/>
      <c r="U3559" s="70"/>
      <c r="V3559" s="71"/>
      <c r="W3559" s="71"/>
      <c r="X3559" s="71"/>
      <c r="Y3559" s="70"/>
      <c r="Z3559" s="70"/>
    </row>
    <row r="3560" spans="1:26" x14ac:dyDescent="0.3">
      <c r="A3560" s="65"/>
      <c r="B3560" s="72"/>
      <c r="C3560" s="73"/>
      <c r="D3560" s="74"/>
      <c r="E3560" s="74"/>
      <c r="F3560" s="74"/>
      <c r="G3560" s="75"/>
      <c r="H3560" s="75"/>
      <c r="I3560" s="75"/>
      <c r="J3560" s="75"/>
      <c r="K3560" s="75"/>
      <c r="L3560" s="75"/>
      <c r="M3560" s="80"/>
      <c r="N3560" s="194"/>
      <c r="O3560" s="70"/>
      <c r="P3560" s="70"/>
      <c r="Q3560" s="70"/>
      <c r="R3560" s="70"/>
      <c r="S3560" s="70"/>
      <c r="T3560" s="70"/>
      <c r="U3560" s="70"/>
      <c r="V3560" s="71"/>
      <c r="W3560" s="71"/>
      <c r="X3560" s="71"/>
      <c r="Y3560" s="70"/>
      <c r="Z3560" s="70"/>
    </row>
    <row r="3561" spans="1:26" x14ac:dyDescent="0.3">
      <c r="A3561" s="65"/>
      <c r="B3561" s="72"/>
      <c r="C3561" s="73"/>
      <c r="D3561" s="74"/>
      <c r="E3561" s="74"/>
      <c r="F3561" s="74"/>
      <c r="G3561" s="75"/>
      <c r="H3561" s="75"/>
      <c r="I3561" s="75"/>
      <c r="J3561" s="75"/>
      <c r="K3561" s="75"/>
      <c r="L3561" s="75"/>
      <c r="M3561" s="80"/>
      <c r="N3561" s="194"/>
      <c r="O3561" s="70"/>
      <c r="P3561" s="70"/>
      <c r="Q3561" s="70"/>
      <c r="R3561" s="70"/>
      <c r="S3561" s="70"/>
      <c r="T3561" s="70"/>
      <c r="U3561" s="70"/>
      <c r="V3561" s="71"/>
      <c r="W3561" s="71"/>
      <c r="X3561" s="71"/>
      <c r="Y3561" s="70"/>
      <c r="Z3561" s="70"/>
    </row>
    <row r="3562" spans="1:26" x14ac:dyDescent="0.3">
      <c r="A3562" s="65"/>
      <c r="B3562" s="72"/>
      <c r="C3562" s="73"/>
      <c r="D3562" s="74"/>
      <c r="E3562" s="74"/>
      <c r="F3562" s="74"/>
      <c r="G3562" s="75"/>
      <c r="H3562" s="75"/>
      <c r="I3562" s="75"/>
      <c r="J3562" s="75"/>
      <c r="K3562" s="75"/>
      <c r="L3562" s="75"/>
      <c r="M3562" s="80"/>
      <c r="N3562" s="194"/>
      <c r="O3562" s="70"/>
      <c r="P3562" s="70"/>
      <c r="Q3562" s="70"/>
      <c r="R3562" s="70"/>
      <c r="S3562" s="70"/>
      <c r="T3562" s="70"/>
      <c r="U3562" s="70"/>
      <c r="V3562" s="71"/>
      <c r="W3562" s="71"/>
      <c r="X3562" s="71"/>
      <c r="Y3562" s="70"/>
      <c r="Z3562" s="70"/>
    </row>
    <row r="3563" spans="1:26" x14ac:dyDescent="0.3">
      <c r="A3563" s="65"/>
      <c r="B3563" s="72"/>
      <c r="C3563" s="73"/>
      <c r="D3563" s="74"/>
      <c r="E3563" s="74"/>
      <c r="F3563" s="74"/>
      <c r="G3563" s="75"/>
      <c r="H3563" s="75"/>
      <c r="I3563" s="75"/>
      <c r="J3563" s="75"/>
      <c r="K3563" s="75"/>
      <c r="L3563" s="75"/>
      <c r="M3563" s="80"/>
      <c r="N3563" s="194"/>
      <c r="O3563" s="70"/>
      <c r="P3563" s="70"/>
      <c r="Q3563" s="70"/>
      <c r="R3563" s="70"/>
      <c r="S3563" s="70"/>
      <c r="T3563" s="70"/>
      <c r="U3563" s="70"/>
      <c r="V3563" s="71"/>
      <c r="W3563" s="71"/>
      <c r="X3563" s="71"/>
      <c r="Y3563" s="70"/>
      <c r="Z3563" s="70"/>
    </row>
    <row r="3564" spans="1:26" x14ac:dyDescent="0.3">
      <c r="A3564" s="65"/>
      <c r="B3564" s="72"/>
      <c r="C3564" s="73"/>
      <c r="D3564" s="74"/>
      <c r="E3564" s="74"/>
      <c r="F3564" s="74"/>
      <c r="G3564" s="75"/>
      <c r="H3564" s="75"/>
      <c r="I3564" s="75"/>
      <c r="J3564" s="75"/>
      <c r="K3564" s="75"/>
      <c r="L3564" s="75"/>
      <c r="M3564" s="80"/>
      <c r="N3564" s="194"/>
      <c r="O3564" s="70"/>
      <c r="P3564" s="70"/>
      <c r="Q3564" s="70"/>
      <c r="R3564" s="70"/>
      <c r="S3564" s="70"/>
      <c r="T3564" s="70"/>
      <c r="U3564" s="70"/>
      <c r="V3564" s="71"/>
      <c r="W3564" s="71"/>
      <c r="X3564" s="71"/>
      <c r="Y3564" s="70"/>
      <c r="Z3564" s="70"/>
    </row>
    <row r="3565" spans="1:26" x14ac:dyDescent="0.3">
      <c r="A3565" s="65"/>
      <c r="B3565" s="65"/>
      <c r="C3565" s="65"/>
      <c r="D3565" s="65"/>
      <c r="E3565" s="65"/>
      <c r="F3565" s="65"/>
      <c r="G3565" s="65"/>
      <c r="H3565" s="65"/>
      <c r="I3565" s="65"/>
      <c r="J3565" s="65"/>
      <c r="K3565" s="65"/>
      <c r="L3565" s="65"/>
      <c r="M3565" s="99"/>
      <c r="N3565" s="66"/>
      <c r="O3565" s="99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</row>
    <row r="3566" spans="1:26" x14ac:dyDescent="0.3">
      <c r="A3566" s="65"/>
      <c r="B3566" s="68"/>
      <c r="C3566" s="68"/>
      <c r="D3566" s="68"/>
      <c r="E3566" s="68"/>
      <c r="F3566" s="68"/>
      <c r="G3566" s="68"/>
      <c r="H3566" s="68"/>
      <c r="I3566" s="68"/>
      <c r="J3566" s="68"/>
      <c r="K3566" s="68"/>
      <c r="L3566" s="68"/>
      <c r="M3566" s="87"/>
      <c r="N3566" s="68"/>
      <c r="O3566" s="87"/>
      <c r="P3566" s="68"/>
      <c r="Q3566" s="68"/>
      <c r="R3566" s="68"/>
      <c r="S3566" s="68"/>
      <c r="T3566" s="68"/>
      <c r="U3566" s="68"/>
      <c r="V3566" s="68"/>
      <c r="W3566" s="68"/>
      <c r="X3566" s="68"/>
      <c r="Y3566" s="68"/>
      <c r="Z3566" s="68"/>
    </row>
    <row r="3567" spans="1:26" x14ac:dyDescent="0.3">
      <c r="A3567" s="65"/>
      <c r="B3567" s="77"/>
      <c r="C3567" s="77"/>
      <c r="D3567" s="78"/>
      <c r="E3567" s="78"/>
      <c r="F3567" s="78"/>
      <c r="G3567" s="79"/>
      <c r="H3567" s="79"/>
      <c r="I3567" s="79"/>
      <c r="J3567" s="79"/>
      <c r="K3567" s="79"/>
      <c r="L3567" s="79"/>
      <c r="M3567" s="80"/>
      <c r="N3567" s="68"/>
      <c r="O3567" s="80"/>
      <c r="P3567" s="79"/>
      <c r="Q3567" s="79"/>
      <c r="R3567" s="79"/>
      <c r="S3567" s="79"/>
      <c r="T3567" s="79"/>
      <c r="U3567" s="79"/>
      <c r="V3567" s="78"/>
      <c r="W3567" s="78"/>
      <c r="X3567" s="78"/>
      <c r="Y3567" s="77"/>
      <c r="Z3567" s="77"/>
    </row>
    <row r="3568" spans="1:26" x14ac:dyDescent="0.3">
      <c r="A3568" s="65"/>
      <c r="B3568" s="72"/>
      <c r="C3568" s="72"/>
      <c r="D3568" s="78"/>
      <c r="E3568" s="78"/>
      <c r="F3568" s="78"/>
      <c r="G3568" s="80"/>
      <c r="H3568" s="80"/>
      <c r="I3568" s="80"/>
      <c r="J3568" s="80"/>
      <c r="K3568" s="80"/>
      <c r="L3568" s="80"/>
      <c r="M3568" s="80"/>
      <c r="N3568" s="81"/>
      <c r="O3568" s="80"/>
      <c r="P3568" s="80"/>
      <c r="Q3568" s="80"/>
      <c r="R3568" s="80"/>
      <c r="S3568" s="80"/>
      <c r="T3568" s="80"/>
      <c r="U3568" s="80"/>
      <c r="V3568" s="78"/>
      <c r="W3568" s="78"/>
      <c r="X3568" s="78"/>
      <c r="Y3568" s="72"/>
      <c r="Z3568" s="72"/>
    </row>
    <row r="3570" spans="1:26" x14ac:dyDescent="0.3">
      <c r="A3570" s="65"/>
      <c r="B3570" s="223"/>
      <c r="C3570" s="224"/>
      <c r="D3570" s="65"/>
      <c r="E3570" s="65"/>
      <c r="F3570" s="223"/>
      <c r="G3570" s="224"/>
      <c r="H3570" s="65"/>
      <c r="I3570" s="65"/>
      <c r="J3570" s="223"/>
      <c r="K3570" s="224"/>
      <c r="L3570" s="65"/>
      <c r="M3570" s="233"/>
      <c r="N3570" s="233"/>
      <c r="O3570" s="233"/>
      <c r="P3570" s="65"/>
      <c r="Q3570" s="223"/>
      <c r="R3570" s="224"/>
      <c r="S3570" s="65"/>
      <c r="T3570" s="65"/>
      <c r="U3570" s="223"/>
      <c r="V3570" s="224"/>
      <c r="W3570" s="65"/>
      <c r="X3570" s="65"/>
      <c r="Y3570" s="223"/>
      <c r="Z3570" s="224"/>
    </row>
    <row r="3571" spans="1:26" x14ac:dyDescent="0.3">
      <c r="A3571" s="65"/>
      <c r="B3571" s="225"/>
      <c r="C3571" s="226"/>
      <c r="D3571" s="65"/>
      <c r="E3571" s="65"/>
      <c r="F3571" s="227"/>
      <c r="G3571" s="226"/>
      <c r="H3571" s="65"/>
      <c r="I3571" s="65"/>
      <c r="J3571" s="228"/>
      <c r="K3571" s="229"/>
      <c r="L3571" s="65"/>
      <c r="M3571" s="225"/>
      <c r="N3571" s="230"/>
      <c r="O3571" s="226"/>
      <c r="P3571" s="65"/>
      <c r="Q3571" s="231"/>
      <c r="R3571" s="232"/>
      <c r="S3571" s="76"/>
      <c r="T3571" s="65"/>
      <c r="U3571" s="225"/>
      <c r="V3571" s="226"/>
      <c r="W3571" s="65"/>
      <c r="X3571" s="65"/>
      <c r="Y3571" s="225"/>
      <c r="Z3571" s="226"/>
    </row>
    <row r="3572" spans="1:26" x14ac:dyDescent="0.3">
      <c r="A3572" s="65"/>
      <c r="B3572" s="65"/>
      <c r="C3572" s="65"/>
      <c r="D3572" s="65"/>
      <c r="E3572" s="65"/>
      <c r="F3572" s="65"/>
      <c r="G3572" s="65"/>
      <c r="H3572" s="65"/>
      <c r="I3572" s="65"/>
      <c r="J3572" s="65"/>
      <c r="K3572" s="65"/>
      <c r="L3572" s="65"/>
      <c r="M3572" s="99"/>
      <c r="N3572" s="66"/>
      <c r="O3572" s="99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</row>
    <row r="3573" spans="1:26" x14ac:dyDescent="0.3">
      <c r="A3573" s="65"/>
      <c r="B3573" s="65"/>
      <c r="C3573" s="65"/>
      <c r="D3573" s="65"/>
      <c r="E3573" s="65"/>
      <c r="F3573" s="65"/>
      <c r="G3573" s="65"/>
      <c r="H3573" s="65"/>
      <c r="I3573" s="65"/>
      <c r="J3573" s="65"/>
      <c r="K3573" s="65"/>
      <c r="L3573" s="65"/>
      <c r="M3573" s="99"/>
      <c r="N3573" s="66"/>
      <c r="O3573" s="99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</row>
    <row r="3574" spans="1:26" x14ac:dyDescent="0.3">
      <c r="A3574" s="65"/>
      <c r="B3574" s="68"/>
      <c r="C3574" s="68"/>
      <c r="D3574" s="68"/>
      <c r="E3574" s="68"/>
      <c r="F3574" s="68"/>
      <c r="G3574" s="68"/>
      <c r="H3574" s="68"/>
      <c r="I3574" s="68"/>
      <c r="J3574" s="68"/>
      <c r="K3574" s="68"/>
      <c r="L3574" s="68"/>
      <c r="M3574" s="87"/>
      <c r="N3574" s="68"/>
      <c r="O3574" s="87"/>
      <c r="P3574" s="68"/>
      <c r="Q3574" s="68"/>
      <c r="R3574" s="68"/>
      <c r="S3574" s="68"/>
      <c r="T3574" s="68"/>
      <c r="U3574" s="68"/>
      <c r="V3574" s="68"/>
      <c r="W3574" s="68"/>
      <c r="X3574" s="68"/>
      <c r="Y3574" s="68"/>
      <c r="Z3574" s="68"/>
    </row>
    <row r="3575" spans="1:26" x14ac:dyDescent="0.3">
      <c r="A3575" s="65"/>
      <c r="B3575" s="70"/>
      <c r="C3575" s="70"/>
      <c r="D3575" s="71"/>
      <c r="E3575" s="71"/>
      <c r="F3575" s="71"/>
      <c r="G3575" s="70"/>
      <c r="H3575" s="70"/>
      <c r="I3575" s="70"/>
      <c r="J3575" s="70"/>
      <c r="K3575" s="70"/>
      <c r="L3575" s="70"/>
      <c r="M3575" s="70"/>
      <c r="N3575" s="194"/>
      <c r="O3575" s="80"/>
      <c r="P3575" s="75"/>
      <c r="Q3575" s="75"/>
      <c r="R3575" s="75"/>
      <c r="S3575" s="75"/>
      <c r="T3575" s="75"/>
      <c r="U3575" s="75"/>
      <c r="V3575" s="74"/>
      <c r="W3575" s="74"/>
      <c r="X3575" s="74"/>
      <c r="Y3575" s="73"/>
      <c r="Z3575" s="72"/>
    </row>
    <row r="3576" spans="1:26" x14ac:dyDescent="0.3">
      <c r="A3576" s="65"/>
      <c r="B3576" s="70"/>
      <c r="C3576" s="70"/>
      <c r="D3576" s="71"/>
      <c r="E3576" s="71"/>
      <c r="F3576" s="71"/>
      <c r="G3576" s="70"/>
      <c r="H3576" s="70"/>
      <c r="I3576" s="70"/>
      <c r="J3576" s="70"/>
      <c r="K3576" s="70"/>
      <c r="L3576" s="70"/>
      <c r="M3576" s="70"/>
      <c r="N3576" s="194"/>
      <c r="O3576" s="80"/>
      <c r="P3576" s="75"/>
      <c r="Q3576" s="75"/>
      <c r="R3576" s="75"/>
      <c r="S3576" s="75"/>
      <c r="T3576" s="75"/>
      <c r="U3576" s="75"/>
      <c r="V3576" s="74"/>
      <c r="W3576" s="74"/>
      <c r="X3576" s="74"/>
      <c r="Y3576" s="73"/>
      <c r="Z3576" s="72"/>
    </row>
    <row r="3577" spans="1:26" x14ac:dyDescent="0.3">
      <c r="A3577" s="65"/>
      <c r="B3577" s="70"/>
      <c r="C3577" s="70"/>
      <c r="D3577" s="71"/>
      <c r="E3577" s="71"/>
      <c r="F3577" s="71"/>
      <c r="G3577" s="70"/>
      <c r="H3577" s="70"/>
      <c r="I3577" s="70"/>
      <c r="J3577" s="70"/>
      <c r="K3577" s="70"/>
      <c r="L3577" s="70"/>
      <c r="M3577" s="70"/>
      <c r="N3577" s="194"/>
      <c r="O3577" s="80"/>
      <c r="P3577" s="75"/>
      <c r="Q3577" s="75"/>
      <c r="R3577" s="75"/>
      <c r="S3577" s="75"/>
      <c r="T3577" s="75"/>
      <c r="U3577" s="75"/>
      <c r="V3577" s="74"/>
      <c r="W3577" s="74"/>
      <c r="X3577" s="74"/>
      <c r="Y3577" s="73"/>
      <c r="Z3577" s="72"/>
    </row>
    <row r="3578" spans="1:26" x14ac:dyDescent="0.3">
      <c r="A3578" s="65"/>
      <c r="B3578" s="70"/>
      <c r="C3578" s="70"/>
      <c r="D3578" s="71"/>
      <c r="E3578" s="71"/>
      <c r="F3578" s="71"/>
      <c r="G3578" s="70"/>
      <c r="H3578" s="70"/>
      <c r="I3578" s="70"/>
      <c r="J3578" s="70"/>
      <c r="K3578" s="70"/>
      <c r="L3578" s="70"/>
      <c r="M3578" s="70"/>
      <c r="N3578" s="194"/>
      <c r="O3578" s="80"/>
      <c r="P3578" s="75"/>
      <c r="Q3578" s="75"/>
      <c r="R3578" s="75"/>
      <c r="S3578" s="75"/>
      <c r="T3578" s="75"/>
      <c r="U3578" s="75"/>
      <c r="V3578" s="74"/>
      <c r="W3578" s="74"/>
      <c r="X3578" s="74"/>
      <c r="Y3578" s="73"/>
      <c r="Z3578" s="72"/>
    </row>
    <row r="3579" spans="1:26" x14ac:dyDescent="0.3">
      <c r="A3579" s="65"/>
      <c r="B3579" s="70"/>
      <c r="C3579" s="70"/>
      <c r="D3579" s="71"/>
      <c r="E3579" s="71"/>
      <c r="F3579" s="71"/>
      <c r="G3579" s="70"/>
      <c r="H3579" s="70"/>
      <c r="I3579" s="70"/>
      <c r="J3579" s="70"/>
      <c r="K3579" s="70"/>
      <c r="L3579" s="70"/>
      <c r="M3579" s="70"/>
      <c r="N3579" s="194"/>
      <c r="O3579" s="80"/>
      <c r="P3579" s="75"/>
      <c r="Q3579" s="75"/>
      <c r="R3579" s="75"/>
      <c r="S3579" s="75"/>
      <c r="T3579" s="75"/>
      <c r="U3579" s="75"/>
      <c r="V3579" s="74"/>
      <c r="W3579" s="74"/>
      <c r="X3579" s="74"/>
      <c r="Y3579" s="73"/>
      <c r="Z3579" s="72"/>
    </row>
    <row r="3580" spans="1:26" x14ac:dyDescent="0.3">
      <c r="A3580" s="65"/>
      <c r="B3580" s="70"/>
      <c r="C3580" s="70"/>
      <c r="D3580" s="71"/>
      <c r="E3580" s="71"/>
      <c r="F3580" s="71"/>
      <c r="G3580" s="70"/>
      <c r="H3580" s="70"/>
      <c r="I3580" s="70"/>
      <c r="J3580" s="70"/>
      <c r="K3580" s="70"/>
      <c r="L3580" s="70"/>
      <c r="M3580" s="70"/>
      <c r="N3580" s="194"/>
      <c r="O3580" s="80"/>
      <c r="P3580" s="75"/>
      <c r="Q3580" s="75"/>
      <c r="R3580" s="75"/>
      <c r="S3580" s="75"/>
      <c r="T3580" s="75"/>
      <c r="U3580" s="75"/>
      <c r="V3580" s="74"/>
      <c r="W3580" s="74"/>
      <c r="X3580" s="74"/>
      <c r="Y3580" s="73"/>
      <c r="Z3580" s="72"/>
    </row>
    <row r="3581" spans="1:26" x14ac:dyDescent="0.3">
      <c r="A3581" s="65"/>
      <c r="B3581" s="70"/>
      <c r="C3581" s="70"/>
      <c r="D3581" s="71"/>
      <c r="E3581" s="71"/>
      <c r="F3581" s="71"/>
      <c r="G3581" s="70"/>
      <c r="H3581" s="70"/>
      <c r="I3581" s="70"/>
      <c r="J3581" s="70"/>
      <c r="K3581" s="70"/>
      <c r="L3581" s="70"/>
      <c r="M3581" s="70"/>
      <c r="N3581" s="194"/>
      <c r="O3581" s="80"/>
      <c r="P3581" s="75"/>
      <c r="Q3581" s="75"/>
      <c r="R3581" s="75"/>
      <c r="S3581" s="75"/>
      <c r="T3581" s="75"/>
      <c r="U3581" s="75"/>
      <c r="V3581" s="74"/>
      <c r="W3581" s="74"/>
      <c r="X3581" s="74"/>
      <c r="Y3581" s="73"/>
      <c r="Z3581" s="72"/>
    </row>
    <row r="3582" spans="1:26" x14ac:dyDescent="0.3">
      <c r="A3582" s="65"/>
      <c r="B3582" s="70"/>
      <c r="C3582" s="70"/>
      <c r="D3582" s="71"/>
      <c r="E3582" s="71"/>
      <c r="F3582" s="71"/>
      <c r="G3582" s="70"/>
      <c r="H3582" s="70"/>
      <c r="I3582" s="70"/>
      <c r="J3582" s="70"/>
      <c r="K3582" s="70"/>
      <c r="L3582" s="70"/>
      <c r="M3582" s="70"/>
      <c r="N3582" s="194"/>
      <c r="O3582" s="80"/>
      <c r="P3582" s="75"/>
      <c r="Q3582" s="75"/>
      <c r="R3582" s="75"/>
      <c r="S3582" s="75"/>
      <c r="T3582" s="75"/>
      <c r="U3582" s="75"/>
      <c r="V3582" s="74"/>
      <c r="W3582" s="74"/>
      <c r="X3582" s="74"/>
      <c r="Y3582" s="73"/>
      <c r="Z3582" s="72"/>
    </row>
    <row r="3583" spans="1:26" x14ac:dyDescent="0.3">
      <c r="A3583" s="65"/>
      <c r="B3583" s="70"/>
      <c r="C3583" s="70"/>
      <c r="D3583" s="71"/>
      <c r="E3583" s="71"/>
      <c r="F3583" s="71"/>
      <c r="G3583" s="70"/>
      <c r="H3583" s="70"/>
      <c r="I3583" s="70"/>
      <c r="J3583" s="70"/>
      <c r="K3583" s="70"/>
      <c r="L3583" s="70"/>
      <c r="M3583" s="70"/>
      <c r="N3583" s="194"/>
      <c r="O3583" s="80"/>
      <c r="P3583" s="75"/>
      <c r="Q3583" s="75"/>
      <c r="R3583" s="75"/>
      <c r="S3583" s="75"/>
      <c r="T3583" s="75"/>
      <c r="U3583" s="75"/>
      <c r="V3583" s="74"/>
      <c r="W3583" s="74"/>
      <c r="X3583" s="74"/>
      <c r="Y3583" s="73"/>
      <c r="Z3583" s="72"/>
    </row>
    <row r="3584" spans="1:26" x14ac:dyDescent="0.3">
      <c r="A3584" s="65"/>
      <c r="B3584" s="70"/>
      <c r="C3584" s="70"/>
      <c r="D3584" s="71"/>
      <c r="E3584" s="71"/>
      <c r="F3584" s="71"/>
      <c r="G3584" s="70"/>
      <c r="H3584" s="70"/>
      <c r="I3584" s="70"/>
      <c r="J3584" s="70"/>
      <c r="K3584" s="70"/>
      <c r="L3584" s="70"/>
      <c r="M3584" s="70"/>
      <c r="N3584" s="194"/>
      <c r="O3584" s="80"/>
      <c r="P3584" s="75"/>
      <c r="Q3584" s="75"/>
      <c r="R3584" s="75"/>
      <c r="S3584" s="75"/>
      <c r="T3584" s="75"/>
      <c r="U3584" s="75"/>
      <c r="V3584" s="74"/>
      <c r="W3584" s="74"/>
      <c r="X3584" s="74"/>
      <c r="Y3584" s="73"/>
      <c r="Z3584" s="72"/>
    </row>
    <row r="3585" spans="1:26" x14ac:dyDescent="0.3">
      <c r="A3585" s="65"/>
      <c r="B3585" s="70"/>
      <c r="C3585" s="70"/>
      <c r="D3585" s="71"/>
      <c r="E3585" s="71"/>
      <c r="F3585" s="71"/>
      <c r="G3585" s="70"/>
      <c r="H3585" s="70"/>
      <c r="I3585" s="70"/>
      <c r="J3585" s="70"/>
      <c r="K3585" s="70"/>
      <c r="L3585" s="70"/>
      <c r="M3585" s="70"/>
      <c r="N3585" s="194"/>
      <c r="O3585" s="80"/>
      <c r="P3585" s="75"/>
      <c r="Q3585" s="75"/>
      <c r="R3585" s="75"/>
      <c r="S3585" s="75"/>
      <c r="T3585" s="75"/>
      <c r="U3585" s="75"/>
      <c r="V3585" s="74"/>
      <c r="W3585" s="74"/>
      <c r="X3585" s="74"/>
      <c r="Y3585" s="73"/>
      <c r="Z3585" s="72"/>
    </row>
    <row r="3586" spans="1:26" x14ac:dyDescent="0.3">
      <c r="A3586" s="65"/>
      <c r="B3586" s="70"/>
      <c r="C3586" s="70"/>
      <c r="D3586" s="71"/>
      <c r="E3586" s="71"/>
      <c r="F3586" s="71"/>
      <c r="G3586" s="70"/>
      <c r="H3586" s="70"/>
      <c r="I3586" s="70"/>
      <c r="J3586" s="70"/>
      <c r="K3586" s="70"/>
      <c r="L3586" s="70"/>
      <c r="M3586" s="70"/>
      <c r="N3586" s="194"/>
      <c r="O3586" s="80"/>
      <c r="P3586" s="75"/>
      <c r="Q3586" s="75"/>
      <c r="R3586" s="75"/>
      <c r="S3586" s="75"/>
      <c r="T3586" s="75"/>
      <c r="U3586" s="75"/>
      <c r="V3586" s="74"/>
      <c r="W3586" s="74"/>
      <c r="X3586" s="74"/>
      <c r="Y3586" s="73"/>
      <c r="Z3586" s="72"/>
    </row>
    <row r="3587" spans="1:26" x14ac:dyDescent="0.3">
      <c r="A3587" s="65"/>
      <c r="B3587" s="70"/>
      <c r="C3587" s="70"/>
      <c r="D3587" s="71"/>
      <c r="E3587" s="71"/>
      <c r="F3587" s="71"/>
      <c r="G3587" s="70"/>
      <c r="H3587" s="70"/>
      <c r="I3587" s="70"/>
      <c r="J3587" s="70"/>
      <c r="K3587" s="70"/>
      <c r="L3587" s="70"/>
      <c r="M3587" s="70"/>
      <c r="N3587" s="194"/>
      <c r="O3587" s="80"/>
      <c r="P3587" s="75"/>
      <c r="Q3587" s="75"/>
      <c r="R3587" s="75"/>
      <c r="S3587" s="75"/>
      <c r="T3587" s="75"/>
      <c r="U3587" s="75"/>
      <c r="V3587" s="74"/>
      <c r="W3587" s="74"/>
      <c r="X3587" s="74"/>
      <c r="Y3587" s="73"/>
      <c r="Z3587" s="72"/>
    </row>
    <row r="3588" spans="1:26" x14ac:dyDescent="0.3">
      <c r="A3588" s="65"/>
      <c r="B3588" s="70"/>
      <c r="C3588" s="70"/>
      <c r="D3588" s="71"/>
      <c r="E3588" s="71"/>
      <c r="F3588" s="71"/>
      <c r="G3588" s="70"/>
      <c r="H3588" s="70"/>
      <c r="I3588" s="70"/>
      <c r="J3588" s="70"/>
      <c r="K3588" s="70"/>
      <c r="L3588" s="70"/>
      <c r="M3588" s="70"/>
      <c r="N3588" s="194"/>
      <c r="O3588" s="80"/>
      <c r="P3588" s="75"/>
      <c r="Q3588" s="75"/>
      <c r="R3588" s="75"/>
      <c r="S3588" s="75"/>
      <c r="T3588" s="75"/>
      <c r="U3588" s="75"/>
      <c r="V3588" s="74"/>
      <c r="W3588" s="74"/>
      <c r="X3588" s="74"/>
      <c r="Y3588" s="73"/>
      <c r="Z3588" s="72"/>
    </row>
    <row r="3589" spans="1:26" x14ac:dyDescent="0.3">
      <c r="A3589" s="65"/>
      <c r="B3589" s="70"/>
      <c r="C3589" s="70"/>
      <c r="D3589" s="71"/>
      <c r="E3589" s="71"/>
      <c r="F3589" s="71"/>
      <c r="G3589" s="70"/>
      <c r="H3589" s="70"/>
      <c r="I3589" s="70"/>
      <c r="J3589" s="70"/>
      <c r="K3589" s="70"/>
      <c r="L3589" s="70"/>
      <c r="M3589" s="70"/>
      <c r="N3589" s="194"/>
      <c r="O3589" s="80"/>
      <c r="P3589" s="75"/>
      <c r="Q3589" s="75"/>
      <c r="R3589" s="75"/>
      <c r="S3589" s="75"/>
      <c r="T3589" s="75"/>
      <c r="U3589" s="75"/>
      <c r="V3589" s="74"/>
      <c r="W3589" s="74"/>
      <c r="X3589" s="74"/>
      <c r="Y3589" s="73"/>
      <c r="Z3589" s="72"/>
    </row>
    <row r="3590" spans="1:26" x14ac:dyDescent="0.3">
      <c r="A3590" s="65"/>
      <c r="B3590" s="70"/>
      <c r="C3590" s="70"/>
      <c r="D3590" s="71"/>
      <c r="E3590" s="71"/>
      <c r="F3590" s="71"/>
      <c r="G3590" s="70"/>
      <c r="H3590" s="70"/>
      <c r="I3590" s="70"/>
      <c r="J3590" s="70"/>
      <c r="K3590" s="70"/>
      <c r="L3590" s="70"/>
      <c r="M3590" s="70"/>
      <c r="N3590" s="195"/>
      <c r="O3590" s="70"/>
      <c r="P3590" s="70"/>
      <c r="Q3590" s="70"/>
      <c r="R3590" s="70"/>
      <c r="S3590" s="70"/>
      <c r="T3590" s="70"/>
      <c r="U3590" s="70"/>
      <c r="V3590" s="71"/>
      <c r="W3590" s="71"/>
      <c r="X3590" s="71"/>
      <c r="Y3590" s="70"/>
      <c r="Z3590" s="70"/>
    </row>
    <row r="3591" spans="1:26" x14ac:dyDescent="0.3">
      <c r="A3591" s="65"/>
      <c r="B3591" s="72"/>
      <c r="C3591" s="73"/>
      <c r="D3591" s="74"/>
      <c r="E3591" s="74"/>
      <c r="F3591" s="74"/>
      <c r="G3591" s="75"/>
      <c r="H3591" s="75"/>
      <c r="I3591" s="75"/>
      <c r="J3591" s="75"/>
      <c r="K3591" s="75"/>
      <c r="L3591" s="75"/>
      <c r="M3591" s="80"/>
      <c r="N3591" s="194"/>
      <c r="O3591" s="70"/>
      <c r="P3591" s="70"/>
      <c r="Q3591" s="70"/>
      <c r="R3591" s="70"/>
      <c r="S3591" s="70"/>
      <c r="T3591" s="70"/>
      <c r="U3591" s="70"/>
      <c r="V3591" s="71"/>
      <c r="W3591" s="71"/>
      <c r="X3591" s="71"/>
      <c r="Y3591" s="70"/>
      <c r="Z3591" s="70"/>
    </row>
    <row r="3592" spans="1:26" x14ac:dyDescent="0.3">
      <c r="A3592" s="65"/>
      <c r="B3592" s="72"/>
      <c r="C3592" s="73"/>
      <c r="D3592" s="74"/>
      <c r="E3592" s="74"/>
      <c r="F3592" s="74"/>
      <c r="G3592" s="75"/>
      <c r="H3592" s="75"/>
      <c r="I3592" s="75"/>
      <c r="J3592" s="75"/>
      <c r="K3592" s="75"/>
      <c r="L3592" s="75"/>
      <c r="M3592" s="80"/>
      <c r="N3592" s="194"/>
      <c r="O3592" s="70"/>
      <c r="P3592" s="70"/>
      <c r="Q3592" s="70"/>
      <c r="R3592" s="70"/>
      <c r="S3592" s="70"/>
      <c r="T3592" s="70"/>
      <c r="U3592" s="70"/>
      <c r="V3592" s="71"/>
      <c r="W3592" s="71"/>
      <c r="X3592" s="71"/>
      <c r="Y3592" s="70"/>
      <c r="Z3592" s="70"/>
    </row>
    <row r="3593" spans="1:26" x14ac:dyDescent="0.3">
      <c r="A3593" s="65"/>
      <c r="B3593" s="72"/>
      <c r="C3593" s="73"/>
      <c r="D3593" s="74"/>
      <c r="E3593" s="74"/>
      <c r="F3593" s="74"/>
      <c r="G3593" s="75"/>
      <c r="H3593" s="75"/>
      <c r="I3593" s="75"/>
      <c r="J3593" s="75"/>
      <c r="K3593" s="75"/>
      <c r="L3593" s="75"/>
      <c r="M3593" s="80"/>
      <c r="N3593" s="194"/>
      <c r="O3593" s="70"/>
      <c r="P3593" s="70"/>
      <c r="Q3593" s="70"/>
      <c r="R3593" s="70"/>
      <c r="S3593" s="70"/>
      <c r="T3593" s="70"/>
      <c r="U3593" s="70"/>
      <c r="V3593" s="71"/>
      <c r="W3593" s="71"/>
      <c r="X3593" s="71"/>
      <c r="Y3593" s="70"/>
      <c r="Z3593" s="70"/>
    </row>
    <row r="3594" spans="1:26" x14ac:dyDescent="0.3">
      <c r="A3594" s="65"/>
      <c r="B3594" s="72"/>
      <c r="C3594" s="73"/>
      <c r="D3594" s="74"/>
      <c r="E3594" s="74"/>
      <c r="F3594" s="74"/>
      <c r="G3594" s="75"/>
      <c r="H3594" s="75"/>
      <c r="I3594" s="75"/>
      <c r="J3594" s="75"/>
      <c r="K3594" s="75"/>
      <c r="L3594" s="75"/>
      <c r="M3594" s="80"/>
      <c r="N3594" s="194"/>
      <c r="O3594" s="70"/>
      <c r="P3594" s="70"/>
      <c r="Q3594" s="70"/>
      <c r="R3594" s="70"/>
      <c r="S3594" s="70"/>
      <c r="T3594" s="70"/>
      <c r="U3594" s="70"/>
      <c r="V3594" s="71"/>
      <c r="W3594" s="71"/>
      <c r="X3594" s="71"/>
      <c r="Y3594" s="70"/>
      <c r="Z3594" s="70"/>
    </row>
    <row r="3595" spans="1:26" x14ac:dyDescent="0.3">
      <c r="A3595" s="65"/>
      <c r="B3595" s="72"/>
      <c r="C3595" s="73"/>
      <c r="D3595" s="74"/>
      <c r="E3595" s="74"/>
      <c r="F3595" s="74"/>
      <c r="G3595" s="75"/>
      <c r="H3595" s="75"/>
      <c r="I3595" s="75"/>
      <c r="J3595" s="75"/>
      <c r="K3595" s="75"/>
      <c r="L3595" s="75"/>
      <c r="M3595" s="80"/>
      <c r="N3595" s="194"/>
      <c r="O3595" s="70"/>
      <c r="P3595" s="70"/>
      <c r="Q3595" s="70"/>
      <c r="R3595" s="70"/>
      <c r="S3595" s="70"/>
      <c r="T3595" s="70"/>
      <c r="U3595" s="70"/>
      <c r="V3595" s="71"/>
      <c r="W3595" s="71"/>
      <c r="X3595" s="71"/>
      <c r="Y3595" s="70"/>
      <c r="Z3595" s="70"/>
    </row>
    <row r="3596" spans="1:26" x14ac:dyDescent="0.3">
      <c r="A3596" s="65"/>
      <c r="B3596" s="72"/>
      <c r="C3596" s="73"/>
      <c r="D3596" s="74"/>
      <c r="E3596" s="74"/>
      <c r="F3596" s="74"/>
      <c r="G3596" s="75"/>
      <c r="H3596" s="75"/>
      <c r="I3596" s="75"/>
      <c r="J3596" s="75"/>
      <c r="K3596" s="75"/>
      <c r="L3596" s="75"/>
      <c r="M3596" s="80"/>
      <c r="N3596" s="194"/>
      <c r="O3596" s="70"/>
      <c r="P3596" s="70"/>
      <c r="Q3596" s="70"/>
      <c r="R3596" s="70"/>
      <c r="S3596" s="70"/>
      <c r="T3596" s="70"/>
      <c r="U3596" s="70"/>
      <c r="V3596" s="71"/>
      <c r="W3596" s="71"/>
      <c r="X3596" s="71"/>
      <c r="Y3596" s="70"/>
      <c r="Z3596" s="70"/>
    </row>
    <row r="3597" spans="1:26" x14ac:dyDescent="0.3">
      <c r="A3597" s="65"/>
      <c r="B3597" s="72"/>
      <c r="C3597" s="73"/>
      <c r="D3597" s="74"/>
      <c r="E3597" s="74"/>
      <c r="F3597" s="74"/>
      <c r="G3597" s="75"/>
      <c r="H3597" s="75"/>
      <c r="I3597" s="75"/>
      <c r="J3597" s="75"/>
      <c r="K3597" s="75"/>
      <c r="L3597" s="75"/>
      <c r="M3597" s="80"/>
      <c r="N3597" s="194"/>
      <c r="O3597" s="70"/>
      <c r="P3597" s="70"/>
      <c r="Q3597" s="70"/>
      <c r="R3597" s="70"/>
      <c r="S3597" s="70"/>
      <c r="T3597" s="70"/>
      <c r="U3597" s="70"/>
      <c r="V3597" s="71"/>
      <c r="W3597" s="71"/>
      <c r="X3597" s="71"/>
      <c r="Y3597" s="70"/>
      <c r="Z3597" s="70"/>
    </row>
    <row r="3598" spans="1:26" x14ac:dyDescent="0.3">
      <c r="A3598" s="65"/>
      <c r="B3598" s="72"/>
      <c r="C3598" s="73"/>
      <c r="D3598" s="74"/>
      <c r="E3598" s="74"/>
      <c r="F3598" s="74"/>
      <c r="G3598" s="75"/>
      <c r="H3598" s="75"/>
      <c r="I3598" s="75"/>
      <c r="J3598" s="75"/>
      <c r="K3598" s="75"/>
      <c r="L3598" s="75"/>
      <c r="M3598" s="80"/>
      <c r="N3598" s="194"/>
      <c r="O3598" s="70"/>
      <c r="P3598" s="70"/>
      <c r="Q3598" s="70"/>
      <c r="R3598" s="70"/>
      <c r="S3598" s="70"/>
      <c r="T3598" s="70"/>
      <c r="U3598" s="70"/>
      <c r="V3598" s="71"/>
      <c r="W3598" s="71"/>
      <c r="X3598" s="71"/>
      <c r="Y3598" s="70"/>
      <c r="Z3598" s="70"/>
    </row>
    <row r="3599" spans="1:26" x14ac:dyDescent="0.3">
      <c r="A3599" s="65"/>
      <c r="B3599" s="72"/>
      <c r="C3599" s="73"/>
      <c r="D3599" s="74"/>
      <c r="E3599" s="74"/>
      <c r="F3599" s="74"/>
      <c r="G3599" s="75"/>
      <c r="H3599" s="75"/>
      <c r="I3599" s="75"/>
      <c r="J3599" s="75"/>
      <c r="K3599" s="75"/>
      <c r="L3599" s="75"/>
      <c r="M3599" s="80"/>
      <c r="N3599" s="194"/>
      <c r="O3599" s="70"/>
      <c r="P3599" s="70"/>
      <c r="Q3599" s="70"/>
      <c r="R3599" s="70"/>
      <c r="S3599" s="70"/>
      <c r="T3599" s="70"/>
      <c r="U3599" s="70"/>
      <c r="V3599" s="71"/>
      <c r="W3599" s="71"/>
      <c r="X3599" s="71"/>
      <c r="Y3599" s="70"/>
      <c r="Z3599" s="70"/>
    </row>
    <row r="3600" spans="1:26" x14ac:dyDescent="0.3">
      <c r="A3600" s="65"/>
      <c r="B3600" s="72"/>
      <c r="C3600" s="73"/>
      <c r="D3600" s="74"/>
      <c r="E3600" s="74"/>
      <c r="F3600" s="74"/>
      <c r="G3600" s="75"/>
      <c r="H3600" s="75"/>
      <c r="I3600" s="75"/>
      <c r="J3600" s="75"/>
      <c r="K3600" s="75"/>
      <c r="L3600" s="75"/>
      <c r="M3600" s="80"/>
      <c r="N3600" s="194"/>
      <c r="O3600" s="70"/>
      <c r="P3600" s="70"/>
      <c r="Q3600" s="70"/>
      <c r="R3600" s="70"/>
      <c r="S3600" s="70"/>
      <c r="T3600" s="70"/>
      <c r="U3600" s="70"/>
      <c r="V3600" s="71"/>
      <c r="W3600" s="71"/>
      <c r="X3600" s="71"/>
      <c r="Y3600" s="70"/>
      <c r="Z3600" s="70"/>
    </row>
    <row r="3601" spans="1:26" x14ac:dyDescent="0.3">
      <c r="A3601" s="65"/>
      <c r="B3601" s="72"/>
      <c r="C3601" s="73"/>
      <c r="D3601" s="74"/>
      <c r="E3601" s="74"/>
      <c r="F3601" s="74"/>
      <c r="G3601" s="75"/>
      <c r="H3601" s="75"/>
      <c r="I3601" s="75"/>
      <c r="J3601" s="75"/>
      <c r="K3601" s="75"/>
      <c r="L3601" s="75"/>
      <c r="M3601" s="80"/>
      <c r="N3601" s="194"/>
      <c r="O3601" s="70"/>
      <c r="P3601" s="70"/>
      <c r="Q3601" s="70"/>
      <c r="R3601" s="70"/>
      <c r="S3601" s="70"/>
      <c r="T3601" s="70"/>
      <c r="U3601" s="70"/>
      <c r="V3601" s="71"/>
      <c r="W3601" s="71"/>
      <c r="X3601" s="71"/>
      <c r="Y3601" s="70"/>
      <c r="Z3601" s="70"/>
    </row>
    <row r="3602" spans="1:26" x14ac:dyDescent="0.3">
      <c r="A3602" s="65"/>
      <c r="B3602" s="72"/>
      <c r="C3602" s="73"/>
      <c r="D3602" s="74"/>
      <c r="E3602" s="74"/>
      <c r="F3602" s="74"/>
      <c r="G3602" s="75"/>
      <c r="H3602" s="75"/>
      <c r="I3602" s="75"/>
      <c r="J3602" s="75"/>
      <c r="K3602" s="75"/>
      <c r="L3602" s="75"/>
      <c r="M3602" s="80"/>
      <c r="N3602" s="194"/>
      <c r="O3602" s="70"/>
      <c r="P3602" s="70"/>
      <c r="Q3602" s="70"/>
      <c r="R3602" s="70"/>
      <c r="S3602" s="70"/>
      <c r="T3602" s="70"/>
      <c r="U3602" s="70"/>
      <c r="V3602" s="71"/>
      <c r="W3602" s="71"/>
      <c r="X3602" s="71"/>
      <c r="Y3602" s="70"/>
      <c r="Z3602" s="70"/>
    </row>
    <row r="3603" spans="1:26" x14ac:dyDescent="0.3">
      <c r="A3603" s="65"/>
      <c r="B3603" s="72"/>
      <c r="C3603" s="73"/>
      <c r="D3603" s="74"/>
      <c r="E3603" s="74"/>
      <c r="F3603" s="74"/>
      <c r="G3603" s="75"/>
      <c r="H3603" s="75"/>
      <c r="I3603" s="75"/>
      <c r="J3603" s="75"/>
      <c r="K3603" s="75"/>
      <c r="L3603" s="75"/>
      <c r="M3603" s="80"/>
      <c r="N3603" s="194"/>
      <c r="O3603" s="70"/>
      <c r="P3603" s="70"/>
      <c r="Q3603" s="70"/>
      <c r="R3603" s="70"/>
      <c r="S3603" s="70"/>
      <c r="T3603" s="70"/>
      <c r="U3603" s="70"/>
      <c r="V3603" s="71"/>
      <c r="W3603" s="71"/>
      <c r="X3603" s="71"/>
      <c r="Y3603" s="70"/>
      <c r="Z3603" s="70"/>
    </row>
    <row r="3604" spans="1:26" x14ac:dyDescent="0.3">
      <c r="A3604" s="65"/>
      <c r="B3604" s="72"/>
      <c r="C3604" s="73"/>
      <c r="D3604" s="74"/>
      <c r="E3604" s="74"/>
      <c r="F3604" s="74"/>
      <c r="G3604" s="75"/>
      <c r="H3604" s="75"/>
      <c r="I3604" s="75"/>
      <c r="J3604" s="75"/>
      <c r="K3604" s="75"/>
      <c r="L3604" s="75"/>
      <c r="M3604" s="80"/>
      <c r="N3604" s="194"/>
      <c r="O3604" s="70"/>
      <c r="P3604" s="70"/>
      <c r="Q3604" s="70"/>
      <c r="R3604" s="70"/>
      <c r="S3604" s="70"/>
      <c r="T3604" s="70"/>
      <c r="U3604" s="70"/>
      <c r="V3604" s="71"/>
      <c r="W3604" s="71"/>
      <c r="X3604" s="71"/>
      <c r="Y3604" s="70"/>
      <c r="Z3604" s="70"/>
    </row>
    <row r="3605" spans="1:26" x14ac:dyDescent="0.3">
      <c r="A3605" s="65"/>
      <c r="B3605" s="72"/>
      <c r="C3605" s="73"/>
      <c r="D3605" s="74"/>
      <c r="E3605" s="74"/>
      <c r="F3605" s="74"/>
      <c r="G3605" s="75"/>
      <c r="H3605" s="75"/>
      <c r="I3605" s="75"/>
      <c r="J3605" s="75"/>
      <c r="K3605" s="75"/>
      <c r="L3605" s="75"/>
      <c r="M3605" s="80"/>
      <c r="N3605" s="194"/>
      <c r="O3605" s="70"/>
      <c r="P3605" s="70"/>
      <c r="Q3605" s="70"/>
      <c r="R3605" s="70"/>
      <c r="S3605" s="70"/>
      <c r="T3605" s="70"/>
      <c r="U3605" s="70"/>
      <c r="V3605" s="71"/>
      <c r="W3605" s="71"/>
      <c r="X3605" s="71"/>
      <c r="Y3605" s="70"/>
      <c r="Z3605" s="70"/>
    </row>
    <row r="3606" spans="1:26" x14ac:dyDescent="0.3">
      <c r="A3606" s="65"/>
      <c r="B3606" s="65"/>
      <c r="C3606" s="65"/>
      <c r="D3606" s="65"/>
      <c r="E3606" s="65"/>
      <c r="F3606" s="65"/>
      <c r="G3606" s="65"/>
      <c r="H3606" s="65"/>
      <c r="I3606" s="65"/>
      <c r="J3606" s="65"/>
      <c r="K3606" s="65"/>
      <c r="L3606" s="65"/>
      <c r="M3606" s="99"/>
      <c r="N3606" s="66"/>
      <c r="O3606" s="99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</row>
    <row r="3607" spans="1:26" x14ac:dyDescent="0.3">
      <c r="A3607" s="65"/>
      <c r="B3607" s="68"/>
      <c r="C3607" s="68"/>
      <c r="D3607" s="68"/>
      <c r="E3607" s="68"/>
      <c r="F3607" s="68"/>
      <c r="G3607" s="68"/>
      <c r="H3607" s="68"/>
      <c r="I3607" s="68"/>
      <c r="J3607" s="68"/>
      <c r="K3607" s="68"/>
      <c r="L3607" s="68"/>
      <c r="M3607" s="87"/>
      <c r="N3607" s="68"/>
      <c r="O3607" s="87"/>
      <c r="P3607" s="68"/>
      <c r="Q3607" s="68"/>
      <c r="R3607" s="68"/>
      <c r="S3607" s="68"/>
      <c r="T3607" s="68"/>
      <c r="U3607" s="68"/>
      <c r="V3607" s="68"/>
      <c r="W3607" s="68"/>
      <c r="X3607" s="68"/>
      <c r="Y3607" s="68"/>
      <c r="Z3607" s="68"/>
    </row>
    <row r="3608" spans="1:26" x14ac:dyDescent="0.3">
      <c r="A3608" s="65"/>
      <c r="B3608" s="77"/>
      <c r="C3608" s="77"/>
      <c r="D3608" s="78"/>
      <c r="E3608" s="78"/>
      <c r="F3608" s="78"/>
      <c r="G3608" s="79"/>
      <c r="H3608" s="79"/>
      <c r="I3608" s="79"/>
      <c r="J3608" s="79"/>
      <c r="K3608" s="79"/>
      <c r="L3608" s="79"/>
      <c r="M3608" s="80"/>
      <c r="N3608" s="68"/>
      <c r="O3608" s="80"/>
      <c r="P3608" s="79"/>
      <c r="Q3608" s="79"/>
      <c r="R3608" s="79"/>
      <c r="S3608" s="79"/>
      <c r="T3608" s="79"/>
      <c r="U3608" s="79"/>
      <c r="V3608" s="78"/>
      <c r="W3608" s="78"/>
      <c r="X3608" s="78"/>
      <c r="Y3608" s="77"/>
      <c r="Z3608" s="77"/>
    </row>
    <row r="3609" spans="1:26" x14ac:dyDescent="0.3">
      <c r="A3609" s="65"/>
      <c r="B3609" s="72"/>
      <c r="C3609" s="72"/>
      <c r="D3609" s="78"/>
      <c r="E3609" s="78"/>
      <c r="F3609" s="78"/>
      <c r="G3609" s="80"/>
      <c r="H3609" s="80"/>
      <c r="I3609" s="80"/>
      <c r="J3609" s="80"/>
      <c r="K3609" s="80"/>
      <c r="L3609" s="80"/>
      <c r="M3609" s="80"/>
      <c r="N3609" s="81"/>
      <c r="O3609" s="80"/>
      <c r="P3609" s="80"/>
      <c r="Q3609" s="80"/>
      <c r="R3609" s="80"/>
      <c r="S3609" s="80"/>
      <c r="T3609" s="80"/>
      <c r="U3609" s="80"/>
      <c r="V3609" s="78"/>
      <c r="W3609" s="78"/>
      <c r="X3609" s="78"/>
      <c r="Y3609" s="72"/>
      <c r="Z3609" s="72"/>
    </row>
    <row r="3611" spans="1:26" x14ac:dyDescent="0.3">
      <c r="A3611" s="65"/>
      <c r="B3611" s="223"/>
      <c r="C3611" s="224"/>
      <c r="D3611" s="65"/>
      <c r="E3611" s="65"/>
      <c r="F3611" s="223"/>
      <c r="G3611" s="224"/>
      <c r="H3611" s="65"/>
      <c r="I3611" s="65"/>
      <c r="J3611" s="223"/>
      <c r="K3611" s="224"/>
      <c r="L3611" s="65"/>
      <c r="M3611" s="233"/>
      <c r="N3611" s="233"/>
      <c r="O3611" s="233"/>
      <c r="P3611" s="65"/>
      <c r="Q3611" s="223"/>
      <c r="R3611" s="224"/>
      <c r="S3611" s="65"/>
      <c r="T3611" s="65"/>
      <c r="U3611" s="223"/>
      <c r="V3611" s="224"/>
      <c r="W3611" s="65"/>
      <c r="X3611" s="65"/>
      <c r="Y3611" s="223"/>
      <c r="Z3611" s="224"/>
    </row>
    <row r="3612" spans="1:26" x14ac:dyDescent="0.3">
      <c r="A3612" s="65"/>
      <c r="B3612" s="225"/>
      <c r="C3612" s="226"/>
      <c r="D3612" s="65"/>
      <c r="E3612" s="65"/>
      <c r="F3612" s="227"/>
      <c r="G3612" s="226"/>
      <c r="H3612" s="65"/>
      <c r="I3612" s="65"/>
      <c r="J3612" s="228"/>
      <c r="K3612" s="229"/>
      <c r="L3612" s="65"/>
      <c r="M3612" s="225"/>
      <c r="N3612" s="230"/>
      <c r="O3612" s="226"/>
      <c r="P3612" s="65"/>
      <c r="Q3612" s="231"/>
      <c r="R3612" s="232"/>
      <c r="S3612" s="76"/>
      <c r="T3612" s="65"/>
      <c r="U3612" s="225"/>
      <c r="V3612" s="226"/>
      <c r="W3612" s="65"/>
      <c r="X3612" s="65"/>
      <c r="Y3612" s="225"/>
      <c r="Z3612" s="226"/>
    </row>
    <row r="3613" spans="1:26" x14ac:dyDescent="0.3">
      <c r="A3613" s="65"/>
      <c r="B3613" s="65"/>
      <c r="C3613" s="65"/>
      <c r="D3613" s="65"/>
      <c r="E3613" s="65"/>
      <c r="F3613" s="65"/>
      <c r="G3613" s="65"/>
      <c r="H3613" s="65"/>
      <c r="I3613" s="65"/>
      <c r="J3613" s="65"/>
      <c r="K3613" s="65"/>
      <c r="L3613" s="65"/>
      <c r="M3613" s="99"/>
      <c r="N3613" s="66"/>
      <c r="O3613" s="99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</row>
    <row r="3614" spans="1:26" x14ac:dyDescent="0.3">
      <c r="A3614" s="65"/>
      <c r="B3614" s="65"/>
      <c r="C3614" s="65"/>
      <c r="D3614" s="65"/>
      <c r="E3614" s="65"/>
      <c r="F3614" s="65"/>
      <c r="G3614" s="65"/>
      <c r="H3614" s="65"/>
      <c r="I3614" s="65"/>
      <c r="J3614" s="65"/>
      <c r="K3614" s="65"/>
      <c r="L3614" s="65"/>
      <c r="M3614" s="99"/>
      <c r="N3614" s="66"/>
      <c r="O3614" s="99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</row>
    <row r="3615" spans="1:26" x14ac:dyDescent="0.3">
      <c r="A3615" s="65"/>
      <c r="B3615" s="68"/>
      <c r="C3615" s="68"/>
      <c r="D3615" s="68"/>
      <c r="E3615" s="68"/>
      <c r="F3615" s="68"/>
      <c r="G3615" s="68"/>
      <c r="H3615" s="68"/>
      <c r="I3615" s="68"/>
      <c r="J3615" s="68"/>
      <c r="K3615" s="68"/>
      <c r="L3615" s="68"/>
      <c r="M3615" s="87"/>
      <c r="N3615" s="68"/>
      <c r="O3615" s="87"/>
      <c r="P3615" s="68"/>
      <c r="Q3615" s="68"/>
      <c r="R3615" s="68"/>
      <c r="S3615" s="68"/>
      <c r="T3615" s="68"/>
      <c r="U3615" s="68"/>
      <c r="V3615" s="68"/>
      <c r="W3615" s="68"/>
      <c r="X3615" s="68"/>
      <c r="Y3615" s="68"/>
      <c r="Z3615" s="68"/>
    </row>
    <row r="3616" spans="1:26" x14ac:dyDescent="0.3">
      <c r="A3616" s="65"/>
      <c r="B3616" s="70"/>
      <c r="C3616" s="70"/>
      <c r="D3616" s="71"/>
      <c r="E3616" s="71"/>
      <c r="F3616" s="71"/>
      <c r="G3616" s="70"/>
      <c r="H3616" s="70"/>
      <c r="I3616" s="70"/>
      <c r="J3616" s="70"/>
      <c r="K3616" s="70"/>
      <c r="L3616" s="70"/>
      <c r="M3616" s="70"/>
      <c r="N3616" s="194"/>
      <c r="O3616" s="80"/>
      <c r="P3616" s="75"/>
      <c r="Q3616" s="75"/>
      <c r="R3616" s="75"/>
      <c r="S3616" s="75"/>
      <c r="T3616" s="75"/>
      <c r="U3616" s="75"/>
      <c r="V3616" s="74"/>
      <c r="W3616" s="74"/>
      <c r="X3616" s="74"/>
      <c r="Y3616" s="73"/>
      <c r="Z3616" s="72"/>
    </row>
    <row r="3617" spans="1:26" x14ac:dyDescent="0.3">
      <c r="A3617" s="65"/>
      <c r="B3617" s="70"/>
      <c r="C3617" s="70"/>
      <c r="D3617" s="71"/>
      <c r="E3617" s="71"/>
      <c r="F3617" s="71"/>
      <c r="G3617" s="70"/>
      <c r="H3617" s="70"/>
      <c r="I3617" s="70"/>
      <c r="J3617" s="70"/>
      <c r="K3617" s="70"/>
      <c r="L3617" s="70"/>
      <c r="M3617" s="70"/>
      <c r="N3617" s="194"/>
      <c r="O3617" s="80"/>
      <c r="P3617" s="75"/>
      <c r="Q3617" s="75"/>
      <c r="R3617" s="75"/>
      <c r="S3617" s="75"/>
      <c r="T3617" s="75"/>
      <c r="U3617" s="75"/>
      <c r="V3617" s="74"/>
      <c r="W3617" s="74"/>
      <c r="X3617" s="74"/>
      <c r="Y3617" s="73"/>
      <c r="Z3617" s="72"/>
    </row>
    <row r="3618" spans="1:26" x14ac:dyDescent="0.3">
      <c r="A3618" s="65"/>
      <c r="B3618" s="70"/>
      <c r="C3618" s="70"/>
      <c r="D3618" s="71"/>
      <c r="E3618" s="71"/>
      <c r="F3618" s="71"/>
      <c r="G3618" s="70"/>
      <c r="H3618" s="70"/>
      <c r="I3618" s="70"/>
      <c r="J3618" s="70"/>
      <c r="K3618" s="70"/>
      <c r="L3618" s="70"/>
      <c r="M3618" s="70"/>
      <c r="N3618" s="194"/>
      <c r="O3618" s="80"/>
      <c r="P3618" s="75"/>
      <c r="Q3618" s="75"/>
      <c r="R3618" s="75"/>
      <c r="S3618" s="75"/>
      <c r="T3618" s="75"/>
      <c r="U3618" s="75"/>
      <c r="V3618" s="74"/>
      <c r="W3618" s="74"/>
      <c r="X3618" s="74"/>
      <c r="Y3618" s="73"/>
      <c r="Z3618" s="72"/>
    </row>
    <row r="3619" spans="1:26" x14ac:dyDescent="0.3">
      <c r="A3619" s="65"/>
      <c r="B3619" s="70"/>
      <c r="C3619" s="70"/>
      <c r="D3619" s="71"/>
      <c r="E3619" s="71"/>
      <c r="F3619" s="71"/>
      <c r="G3619" s="70"/>
      <c r="H3619" s="70"/>
      <c r="I3619" s="70"/>
      <c r="J3619" s="70"/>
      <c r="K3619" s="70"/>
      <c r="L3619" s="70"/>
      <c r="M3619" s="70"/>
      <c r="N3619" s="194"/>
      <c r="O3619" s="80"/>
      <c r="P3619" s="75"/>
      <c r="Q3619" s="75"/>
      <c r="R3619" s="75"/>
      <c r="S3619" s="75"/>
      <c r="T3619" s="75"/>
      <c r="U3619" s="75"/>
      <c r="V3619" s="74"/>
      <c r="W3619" s="74"/>
      <c r="X3619" s="74"/>
      <c r="Y3619" s="73"/>
      <c r="Z3619" s="72"/>
    </row>
    <row r="3620" spans="1:26" x14ac:dyDescent="0.3">
      <c r="A3620" s="65"/>
      <c r="B3620" s="70"/>
      <c r="C3620" s="70"/>
      <c r="D3620" s="71"/>
      <c r="E3620" s="71"/>
      <c r="F3620" s="71"/>
      <c r="G3620" s="70"/>
      <c r="H3620" s="70"/>
      <c r="I3620" s="70"/>
      <c r="J3620" s="70"/>
      <c r="K3620" s="70"/>
      <c r="L3620" s="70"/>
      <c r="M3620" s="70"/>
      <c r="N3620" s="194"/>
      <c r="O3620" s="80"/>
      <c r="P3620" s="75"/>
      <c r="Q3620" s="75"/>
      <c r="R3620" s="75"/>
      <c r="S3620" s="75"/>
      <c r="T3620" s="75"/>
      <c r="U3620" s="75"/>
      <c r="V3620" s="74"/>
      <c r="W3620" s="74"/>
      <c r="X3620" s="74"/>
      <c r="Y3620" s="73"/>
      <c r="Z3620" s="72"/>
    </row>
    <row r="3621" spans="1:26" x14ac:dyDescent="0.3">
      <c r="A3621" s="65"/>
      <c r="B3621" s="70"/>
      <c r="C3621" s="70"/>
      <c r="D3621" s="71"/>
      <c r="E3621" s="71"/>
      <c r="F3621" s="71"/>
      <c r="G3621" s="70"/>
      <c r="H3621" s="70"/>
      <c r="I3621" s="70"/>
      <c r="J3621" s="70"/>
      <c r="K3621" s="70"/>
      <c r="L3621" s="70"/>
      <c r="M3621" s="70"/>
      <c r="N3621" s="194"/>
      <c r="O3621" s="80"/>
      <c r="P3621" s="75"/>
      <c r="Q3621" s="75"/>
      <c r="R3621" s="75"/>
      <c r="S3621" s="75"/>
      <c r="T3621" s="75"/>
      <c r="U3621" s="75"/>
      <c r="V3621" s="74"/>
      <c r="W3621" s="74"/>
      <c r="X3621" s="74"/>
      <c r="Y3621" s="73"/>
      <c r="Z3621" s="72"/>
    </row>
    <row r="3622" spans="1:26" x14ac:dyDescent="0.3">
      <c r="A3622" s="65"/>
      <c r="B3622" s="70"/>
      <c r="C3622" s="70"/>
      <c r="D3622" s="71"/>
      <c r="E3622" s="71"/>
      <c r="F3622" s="71"/>
      <c r="G3622" s="70"/>
      <c r="H3622" s="70"/>
      <c r="I3622" s="70"/>
      <c r="J3622" s="70"/>
      <c r="K3622" s="70"/>
      <c r="L3622" s="70"/>
      <c r="M3622" s="70"/>
      <c r="N3622" s="194"/>
      <c r="O3622" s="80"/>
      <c r="P3622" s="75"/>
      <c r="Q3622" s="75"/>
      <c r="R3622" s="75"/>
      <c r="S3622" s="75"/>
      <c r="T3622" s="75"/>
      <c r="U3622" s="75"/>
      <c r="V3622" s="74"/>
      <c r="W3622" s="74"/>
      <c r="X3622" s="74"/>
      <c r="Y3622" s="73"/>
      <c r="Z3622" s="72"/>
    </row>
    <row r="3623" spans="1:26" x14ac:dyDescent="0.3">
      <c r="A3623" s="65"/>
      <c r="B3623" s="70"/>
      <c r="C3623" s="70"/>
      <c r="D3623" s="71"/>
      <c r="E3623" s="71"/>
      <c r="F3623" s="71"/>
      <c r="G3623" s="70"/>
      <c r="H3623" s="70"/>
      <c r="I3623" s="70"/>
      <c r="J3623" s="70"/>
      <c r="K3623" s="70"/>
      <c r="L3623" s="70"/>
      <c r="M3623" s="70"/>
      <c r="N3623" s="194"/>
      <c r="O3623" s="80"/>
      <c r="P3623" s="75"/>
      <c r="Q3623" s="75"/>
      <c r="R3623" s="75"/>
      <c r="S3623" s="75"/>
      <c r="T3623" s="75"/>
      <c r="U3623" s="75"/>
      <c r="V3623" s="74"/>
      <c r="W3623" s="74"/>
      <c r="X3623" s="74"/>
      <c r="Y3623" s="73"/>
      <c r="Z3623" s="72"/>
    </row>
    <row r="3624" spans="1:26" x14ac:dyDescent="0.3">
      <c r="A3624" s="65"/>
      <c r="B3624" s="70"/>
      <c r="C3624" s="70"/>
      <c r="D3624" s="71"/>
      <c r="E3624" s="71"/>
      <c r="F3624" s="71"/>
      <c r="G3624" s="70"/>
      <c r="H3624" s="70"/>
      <c r="I3624" s="70"/>
      <c r="J3624" s="70"/>
      <c r="K3624" s="70"/>
      <c r="L3624" s="70"/>
      <c r="M3624" s="70"/>
      <c r="N3624" s="194"/>
      <c r="O3624" s="80"/>
      <c r="P3624" s="75"/>
      <c r="Q3624" s="75"/>
      <c r="R3624" s="75"/>
      <c r="S3624" s="75"/>
      <c r="T3624" s="75"/>
      <c r="U3624" s="75"/>
      <c r="V3624" s="74"/>
      <c r="W3624" s="74"/>
      <c r="X3624" s="74"/>
      <c r="Y3624" s="73"/>
      <c r="Z3624" s="72"/>
    </row>
    <row r="3625" spans="1:26" x14ac:dyDescent="0.3">
      <c r="A3625" s="65"/>
      <c r="B3625" s="70"/>
      <c r="C3625" s="70"/>
      <c r="D3625" s="71"/>
      <c r="E3625" s="71"/>
      <c r="F3625" s="71"/>
      <c r="G3625" s="70"/>
      <c r="H3625" s="70"/>
      <c r="I3625" s="70"/>
      <c r="J3625" s="70"/>
      <c r="K3625" s="70"/>
      <c r="L3625" s="70"/>
      <c r="M3625" s="70"/>
      <c r="N3625" s="194"/>
      <c r="O3625" s="80"/>
      <c r="P3625" s="75"/>
      <c r="Q3625" s="75"/>
      <c r="R3625" s="75"/>
      <c r="S3625" s="75"/>
      <c r="T3625" s="75"/>
      <c r="U3625" s="75"/>
      <c r="V3625" s="74"/>
      <c r="W3625" s="74"/>
      <c r="X3625" s="74"/>
      <c r="Y3625" s="73"/>
      <c r="Z3625" s="72"/>
    </row>
    <row r="3626" spans="1:26" x14ac:dyDescent="0.3">
      <c r="A3626" s="65"/>
      <c r="B3626" s="70"/>
      <c r="C3626" s="70"/>
      <c r="D3626" s="71"/>
      <c r="E3626" s="71"/>
      <c r="F3626" s="71"/>
      <c r="G3626" s="70"/>
      <c r="H3626" s="70"/>
      <c r="I3626" s="70"/>
      <c r="J3626" s="70"/>
      <c r="K3626" s="70"/>
      <c r="L3626" s="70"/>
      <c r="M3626" s="70"/>
      <c r="N3626" s="194"/>
      <c r="O3626" s="80"/>
      <c r="P3626" s="75"/>
      <c r="Q3626" s="75"/>
      <c r="R3626" s="75"/>
      <c r="S3626" s="75"/>
      <c r="T3626" s="75"/>
      <c r="U3626" s="75"/>
      <c r="V3626" s="74"/>
      <c r="W3626" s="74"/>
      <c r="X3626" s="74"/>
      <c r="Y3626" s="73"/>
      <c r="Z3626" s="72"/>
    </row>
    <row r="3627" spans="1:26" x14ac:dyDescent="0.3">
      <c r="A3627" s="65"/>
      <c r="B3627" s="70"/>
      <c r="C3627" s="70"/>
      <c r="D3627" s="71"/>
      <c r="E3627" s="71"/>
      <c r="F3627" s="71"/>
      <c r="G3627" s="70"/>
      <c r="H3627" s="70"/>
      <c r="I3627" s="70"/>
      <c r="J3627" s="70"/>
      <c r="K3627" s="70"/>
      <c r="L3627" s="70"/>
      <c r="M3627" s="70"/>
      <c r="N3627" s="194"/>
      <c r="O3627" s="80"/>
      <c r="P3627" s="75"/>
      <c r="Q3627" s="75"/>
      <c r="R3627" s="75"/>
      <c r="S3627" s="75"/>
      <c r="T3627" s="75"/>
      <c r="U3627" s="75"/>
      <c r="V3627" s="74"/>
      <c r="W3627" s="74"/>
      <c r="X3627" s="74"/>
      <c r="Y3627" s="73"/>
      <c r="Z3627" s="72"/>
    </row>
    <row r="3628" spans="1:26" x14ac:dyDescent="0.3">
      <c r="A3628" s="65"/>
      <c r="B3628" s="70"/>
      <c r="C3628" s="70"/>
      <c r="D3628" s="71"/>
      <c r="E3628" s="71"/>
      <c r="F3628" s="71"/>
      <c r="G3628" s="70"/>
      <c r="H3628" s="70"/>
      <c r="I3628" s="70"/>
      <c r="J3628" s="70"/>
      <c r="K3628" s="70"/>
      <c r="L3628" s="70"/>
      <c r="M3628" s="70"/>
      <c r="N3628" s="194"/>
      <c r="O3628" s="80"/>
      <c r="P3628" s="75"/>
      <c r="Q3628" s="75"/>
      <c r="R3628" s="75"/>
      <c r="S3628" s="75"/>
      <c r="T3628" s="75"/>
      <c r="U3628" s="75"/>
      <c r="V3628" s="74"/>
      <c r="W3628" s="74"/>
      <c r="X3628" s="74"/>
      <c r="Y3628" s="73"/>
      <c r="Z3628" s="72"/>
    </row>
    <row r="3629" spans="1:26" x14ac:dyDescent="0.3">
      <c r="A3629" s="65"/>
      <c r="B3629" s="70"/>
      <c r="C3629" s="70"/>
      <c r="D3629" s="71"/>
      <c r="E3629" s="71"/>
      <c r="F3629" s="71"/>
      <c r="G3629" s="70"/>
      <c r="H3629" s="70"/>
      <c r="I3629" s="70"/>
      <c r="J3629" s="70"/>
      <c r="K3629" s="70"/>
      <c r="L3629" s="70"/>
      <c r="M3629" s="70"/>
      <c r="N3629" s="194"/>
      <c r="O3629" s="80"/>
      <c r="P3629" s="75"/>
      <c r="Q3629" s="75"/>
      <c r="R3629" s="75"/>
      <c r="S3629" s="75"/>
      <c r="T3629" s="75"/>
      <c r="U3629" s="75"/>
      <c r="V3629" s="74"/>
      <c r="W3629" s="74"/>
      <c r="X3629" s="74"/>
      <c r="Y3629" s="73"/>
      <c r="Z3629" s="72"/>
    </row>
    <row r="3630" spans="1:26" x14ac:dyDescent="0.3">
      <c r="A3630" s="65"/>
      <c r="B3630" s="70"/>
      <c r="C3630" s="70"/>
      <c r="D3630" s="71"/>
      <c r="E3630" s="71"/>
      <c r="F3630" s="71"/>
      <c r="G3630" s="70"/>
      <c r="H3630" s="70"/>
      <c r="I3630" s="70"/>
      <c r="J3630" s="70"/>
      <c r="K3630" s="70"/>
      <c r="L3630" s="70"/>
      <c r="M3630" s="70"/>
      <c r="N3630" s="194"/>
      <c r="O3630" s="80"/>
      <c r="P3630" s="75"/>
      <c r="Q3630" s="75"/>
      <c r="R3630" s="75"/>
      <c r="S3630" s="75"/>
      <c r="T3630" s="75"/>
      <c r="U3630" s="75"/>
      <c r="V3630" s="74"/>
      <c r="W3630" s="74"/>
      <c r="X3630" s="74"/>
      <c r="Y3630" s="73"/>
      <c r="Z3630" s="72"/>
    </row>
    <row r="3631" spans="1:26" x14ac:dyDescent="0.3">
      <c r="A3631" s="65"/>
      <c r="B3631" s="70"/>
      <c r="C3631" s="70"/>
      <c r="D3631" s="71"/>
      <c r="E3631" s="71"/>
      <c r="F3631" s="71"/>
      <c r="G3631" s="70"/>
      <c r="H3631" s="70"/>
      <c r="I3631" s="70"/>
      <c r="J3631" s="70"/>
      <c r="K3631" s="70"/>
      <c r="L3631" s="70"/>
      <c r="M3631" s="70"/>
      <c r="N3631" s="195"/>
      <c r="O3631" s="70"/>
      <c r="P3631" s="70"/>
      <c r="Q3631" s="70"/>
      <c r="R3631" s="70"/>
      <c r="S3631" s="70"/>
      <c r="T3631" s="70"/>
      <c r="U3631" s="70"/>
      <c r="V3631" s="71"/>
      <c r="W3631" s="71"/>
      <c r="X3631" s="71"/>
      <c r="Y3631" s="70"/>
      <c r="Z3631" s="70"/>
    </row>
    <row r="3632" spans="1:26" x14ac:dyDescent="0.3">
      <c r="A3632" s="65"/>
      <c r="B3632" s="72"/>
      <c r="C3632" s="73"/>
      <c r="D3632" s="74"/>
      <c r="E3632" s="74"/>
      <c r="F3632" s="74"/>
      <c r="G3632" s="75"/>
      <c r="H3632" s="75"/>
      <c r="I3632" s="75"/>
      <c r="J3632" s="75"/>
      <c r="K3632" s="75"/>
      <c r="L3632" s="75"/>
      <c r="M3632" s="80"/>
      <c r="N3632" s="194"/>
      <c r="O3632" s="70"/>
      <c r="P3632" s="70"/>
      <c r="Q3632" s="70"/>
      <c r="R3632" s="70"/>
      <c r="S3632" s="70"/>
      <c r="T3632" s="70"/>
      <c r="U3632" s="70"/>
      <c r="V3632" s="71"/>
      <c r="W3632" s="71"/>
      <c r="X3632" s="71"/>
      <c r="Y3632" s="70"/>
      <c r="Z3632" s="70"/>
    </row>
    <row r="3633" spans="1:26" x14ac:dyDescent="0.3">
      <c r="A3633" s="65"/>
      <c r="B3633" s="72"/>
      <c r="C3633" s="73"/>
      <c r="D3633" s="74"/>
      <c r="E3633" s="74"/>
      <c r="F3633" s="74"/>
      <c r="G3633" s="75"/>
      <c r="H3633" s="75"/>
      <c r="I3633" s="75"/>
      <c r="J3633" s="75"/>
      <c r="K3633" s="75"/>
      <c r="L3633" s="75"/>
      <c r="M3633" s="80"/>
      <c r="N3633" s="194"/>
      <c r="O3633" s="70"/>
      <c r="P3633" s="70"/>
      <c r="Q3633" s="70"/>
      <c r="R3633" s="70"/>
      <c r="S3633" s="70"/>
      <c r="T3633" s="70"/>
      <c r="U3633" s="70"/>
      <c r="V3633" s="71"/>
      <c r="W3633" s="71"/>
      <c r="X3633" s="71"/>
      <c r="Y3633" s="70"/>
      <c r="Z3633" s="70"/>
    </row>
    <row r="3634" spans="1:26" x14ac:dyDescent="0.3">
      <c r="A3634" s="65"/>
      <c r="B3634" s="72"/>
      <c r="C3634" s="73"/>
      <c r="D3634" s="74"/>
      <c r="E3634" s="74"/>
      <c r="F3634" s="74"/>
      <c r="G3634" s="75"/>
      <c r="H3634" s="75"/>
      <c r="I3634" s="75"/>
      <c r="J3634" s="75"/>
      <c r="K3634" s="75"/>
      <c r="L3634" s="75"/>
      <c r="M3634" s="80"/>
      <c r="N3634" s="194"/>
      <c r="O3634" s="70"/>
      <c r="P3634" s="70"/>
      <c r="Q3634" s="70"/>
      <c r="R3634" s="70"/>
      <c r="S3634" s="70"/>
      <c r="T3634" s="70"/>
      <c r="U3634" s="70"/>
      <c r="V3634" s="71"/>
      <c r="W3634" s="71"/>
      <c r="X3634" s="71"/>
      <c r="Y3634" s="70"/>
      <c r="Z3634" s="70"/>
    </row>
    <row r="3635" spans="1:26" x14ac:dyDescent="0.3">
      <c r="A3635" s="65"/>
      <c r="B3635" s="72"/>
      <c r="C3635" s="73"/>
      <c r="D3635" s="74"/>
      <c r="E3635" s="74"/>
      <c r="F3635" s="74"/>
      <c r="G3635" s="75"/>
      <c r="H3635" s="75"/>
      <c r="I3635" s="75"/>
      <c r="J3635" s="75"/>
      <c r="K3635" s="75"/>
      <c r="L3635" s="75"/>
      <c r="M3635" s="80"/>
      <c r="N3635" s="194"/>
      <c r="O3635" s="70"/>
      <c r="P3635" s="70"/>
      <c r="Q3635" s="70"/>
      <c r="R3635" s="70"/>
      <c r="S3635" s="70"/>
      <c r="T3635" s="70"/>
      <c r="U3635" s="70"/>
      <c r="V3635" s="71"/>
      <c r="W3635" s="71"/>
      <c r="X3635" s="71"/>
      <c r="Y3635" s="70"/>
      <c r="Z3635" s="70"/>
    </row>
    <row r="3636" spans="1:26" x14ac:dyDescent="0.3">
      <c r="A3636" s="65"/>
      <c r="B3636" s="72"/>
      <c r="C3636" s="73"/>
      <c r="D3636" s="74"/>
      <c r="E3636" s="74"/>
      <c r="F3636" s="74"/>
      <c r="G3636" s="75"/>
      <c r="H3636" s="75"/>
      <c r="I3636" s="75"/>
      <c r="J3636" s="75"/>
      <c r="K3636" s="75"/>
      <c r="L3636" s="75"/>
      <c r="M3636" s="80"/>
      <c r="N3636" s="194"/>
      <c r="O3636" s="70"/>
      <c r="P3636" s="70"/>
      <c r="Q3636" s="70"/>
      <c r="R3636" s="70"/>
      <c r="S3636" s="70"/>
      <c r="T3636" s="70"/>
      <c r="U3636" s="70"/>
      <c r="V3636" s="71"/>
      <c r="W3636" s="71"/>
      <c r="X3636" s="71"/>
      <c r="Y3636" s="70"/>
      <c r="Z3636" s="70"/>
    </row>
    <row r="3637" spans="1:26" x14ac:dyDescent="0.3">
      <c r="A3637" s="65"/>
      <c r="B3637" s="72"/>
      <c r="C3637" s="73"/>
      <c r="D3637" s="74"/>
      <c r="E3637" s="74"/>
      <c r="F3637" s="74"/>
      <c r="G3637" s="75"/>
      <c r="H3637" s="75"/>
      <c r="I3637" s="75"/>
      <c r="J3637" s="75"/>
      <c r="K3637" s="75"/>
      <c r="L3637" s="75"/>
      <c r="M3637" s="80"/>
      <c r="N3637" s="194"/>
      <c r="O3637" s="70"/>
      <c r="P3637" s="70"/>
      <c r="Q3637" s="70"/>
      <c r="R3637" s="70"/>
      <c r="S3637" s="70"/>
      <c r="T3637" s="70"/>
      <c r="U3637" s="70"/>
      <c r="V3637" s="71"/>
      <c r="W3637" s="71"/>
      <c r="X3637" s="71"/>
      <c r="Y3637" s="70"/>
      <c r="Z3637" s="70"/>
    </row>
    <row r="3638" spans="1:26" x14ac:dyDescent="0.3">
      <c r="A3638" s="65"/>
      <c r="B3638" s="72"/>
      <c r="C3638" s="73"/>
      <c r="D3638" s="74"/>
      <c r="E3638" s="74"/>
      <c r="F3638" s="74"/>
      <c r="G3638" s="75"/>
      <c r="H3638" s="75"/>
      <c r="I3638" s="75"/>
      <c r="J3638" s="75"/>
      <c r="K3638" s="75"/>
      <c r="L3638" s="75"/>
      <c r="M3638" s="80"/>
      <c r="N3638" s="194"/>
      <c r="O3638" s="70"/>
      <c r="P3638" s="70"/>
      <c r="Q3638" s="70"/>
      <c r="R3638" s="70"/>
      <c r="S3638" s="70"/>
      <c r="T3638" s="70"/>
      <c r="U3638" s="70"/>
      <c r="V3638" s="71"/>
      <c r="W3638" s="71"/>
      <c r="X3638" s="71"/>
      <c r="Y3638" s="70"/>
      <c r="Z3638" s="70"/>
    </row>
    <row r="3639" spans="1:26" x14ac:dyDescent="0.3">
      <c r="A3639" s="65"/>
      <c r="B3639" s="72"/>
      <c r="C3639" s="73"/>
      <c r="D3639" s="74"/>
      <c r="E3639" s="74"/>
      <c r="F3639" s="74"/>
      <c r="G3639" s="75"/>
      <c r="H3639" s="75"/>
      <c r="I3639" s="75"/>
      <c r="J3639" s="75"/>
      <c r="K3639" s="75"/>
      <c r="L3639" s="75"/>
      <c r="M3639" s="80"/>
      <c r="N3639" s="194"/>
      <c r="O3639" s="70"/>
      <c r="P3639" s="70"/>
      <c r="Q3639" s="70"/>
      <c r="R3639" s="70"/>
      <c r="S3639" s="70"/>
      <c r="T3639" s="70"/>
      <c r="U3639" s="70"/>
      <c r="V3639" s="71"/>
      <c r="W3639" s="71"/>
      <c r="X3639" s="71"/>
      <c r="Y3639" s="70"/>
      <c r="Z3639" s="70"/>
    </row>
    <row r="3640" spans="1:26" x14ac:dyDescent="0.3">
      <c r="A3640" s="65"/>
      <c r="B3640" s="72"/>
      <c r="C3640" s="73"/>
      <c r="D3640" s="74"/>
      <c r="E3640" s="74"/>
      <c r="F3640" s="74"/>
      <c r="G3640" s="75"/>
      <c r="H3640" s="75"/>
      <c r="I3640" s="75"/>
      <c r="J3640" s="75"/>
      <c r="K3640" s="75"/>
      <c r="L3640" s="75"/>
      <c r="M3640" s="80"/>
      <c r="N3640" s="194"/>
      <c r="O3640" s="70"/>
      <c r="P3640" s="70"/>
      <c r="Q3640" s="70"/>
      <c r="R3640" s="70"/>
      <c r="S3640" s="70"/>
      <c r="T3640" s="70"/>
      <c r="U3640" s="70"/>
      <c r="V3640" s="71"/>
      <c r="W3640" s="71"/>
      <c r="X3640" s="71"/>
      <c r="Y3640" s="70"/>
      <c r="Z3640" s="70"/>
    </row>
    <row r="3641" spans="1:26" x14ac:dyDescent="0.3">
      <c r="A3641" s="65"/>
      <c r="B3641" s="72"/>
      <c r="C3641" s="73"/>
      <c r="D3641" s="74"/>
      <c r="E3641" s="74"/>
      <c r="F3641" s="74"/>
      <c r="G3641" s="75"/>
      <c r="H3641" s="75"/>
      <c r="I3641" s="75"/>
      <c r="J3641" s="75"/>
      <c r="K3641" s="75"/>
      <c r="L3641" s="75"/>
      <c r="M3641" s="80"/>
      <c r="N3641" s="194"/>
      <c r="O3641" s="70"/>
      <c r="P3641" s="70"/>
      <c r="Q3641" s="70"/>
      <c r="R3641" s="70"/>
      <c r="S3641" s="70"/>
      <c r="T3641" s="70"/>
      <c r="U3641" s="70"/>
      <c r="V3641" s="71"/>
      <c r="W3641" s="71"/>
      <c r="X3641" s="71"/>
      <c r="Y3641" s="70"/>
      <c r="Z3641" s="70"/>
    </row>
    <row r="3642" spans="1:26" x14ac:dyDescent="0.3">
      <c r="A3642" s="65"/>
      <c r="B3642" s="72"/>
      <c r="C3642" s="73"/>
      <c r="D3642" s="74"/>
      <c r="E3642" s="74"/>
      <c r="F3642" s="74"/>
      <c r="G3642" s="75"/>
      <c r="H3642" s="75"/>
      <c r="I3642" s="75"/>
      <c r="J3642" s="75"/>
      <c r="K3642" s="75"/>
      <c r="L3642" s="75"/>
      <c r="M3642" s="80"/>
      <c r="N3642" s="194"/>
      <c r="O3642" s="70"/>
      <c r="P3642" s="70"/>
      <c r="Q3642" s="70"/>
      <c r="R3642" s="70"/>
      <c r="S3642" s="70"/>
      <c r="T3642" s="70"/>
      <c r="U3642" s="70"/>
      <c r="V3642" s="71"/>
      <c r="W3642" s="71"/>
      <c r="X3642" s="71"/>
      <c r="Y3642" s="70"/>
      <c r="Z3642" s="70"/>
    </row>
    <row r="3643" spans="1:26" x14ac:dyDescent="0.3">
      <c r="A3643" s="65"/>
      <c r="B3643" s="72"/>
      <c r="C3643" s="73"/>
      <c r="D3643" s="74"/>
      <c r="E3643" s="74"/>
      <c r="F3643" s="74"/>
      <c r="G3643" s="75"/>
      <c r="H3643" s="75"/>
      <c r="I3643" s="75"/>
      <c r="J3643" s="75"/>
      <c r="K3643" s="75"/>
      <c r="L3643" s="75"/>
      <c r="M3643" s="80"/>
      <c r="N3643" s="194"/>
      <c r="O3643" s="70"/>
      <c r="P3643" s="70"/>
      <c r="Q3643" s="70"/>
      <c r="R3643" s="70"/>
      <c r="S3643" s="70"/>
      <c r="T3643" s="70"/>
      <c r="U3643" s="70"/>
      <c r="V3643" s="71"/>
      <c r="W3643" s="71"/>
      <c r="X3643" s="71"/>
      <c r="Y3643" s="70"/>
      <c r="Z3643" s="70"/>
    </row>
    <row r="3644" spans="1:26" x14ac:dyDescent="0.3">
      <c r="A3644" s="65"/>
      <c r="B3644" s="72"/>
      <c r="C3644" s="73"/>
      <c r="D3644" s="74"/>
      <c r="E3644" s="74"/>
      <c r="F3644" s="74"/>
      <c r="G3644" s="75"/>
      <c r="H3644" s="75"/>
      <c r="I3644" s="75"/>
      <c r="J3644" s="75"/>
      <c r="K3644" s="75"/>
      <c r="L3644" s="75"/>
      <c r="M3644" s="80"/>
      <c r="N3644" s="194"/>
      <c r="O3644" s="70"/>
      <c r="P3644" s="70"/>
      <c r="Q3644" s="70"/>
      <c r="R3644" s="70"/>
      <c r="S3644" s="70"/>
      <c r="T3644" s="70"/>
      <c r="U3644" s="70"/>
      <c r="V3644" s="71"/>
      <c r="W3644" s="71"/>
      <c r="X3644" s="71"/>
      <c r="Y3644" s="70"/>
      <c r="Z3644" s="70"/>
    </row>
    <row r="3645" spans="1:26" x14ac:dyDescent="0.3">
      <c r="A3645" s="65"/>
      <c r="B3645" s="72"/>
      <c r="C3645" s="73"/>
      <c r="D3645" s="74"/>
      <c r="E3645" s="74"/>
      <c r="F3645" s="74"/>
      <c r="G3645" s="75"/>
      <c r="H3645" s="75"/>
      <c r="I3645" s="75"/>
      <c r="J3645" s="75"/>
      <c r="K3645" s="75"/>
      <c r="L3645" s="75"/>
      <c r="M3645" s="80"/>
      <c r="N3645" s="194"/>
      <c r="O3645" s="70"/>
      <c r="P3645" s="70"/>
      <c r="Q3645" s="70"/>
      <c r="R3645" s="70"/>
      <c r="S3645" s="70"/>
      <c r="T3645" s="70"/>
      <c r="U3645" s="70"/>
      <c r="V3645" s="71"/>
      <c r="W3645" s="71"/>
      <c r="X3645" s="71"/>
      <c r="Y3645" s="70"/>
      <c r="Z3645" s="70"/>
    </row>
    <row r="3646" spans="1:26" x14ac:dyDescent="0.3">
      <c r="A3646" s="65"/>
      <c r="B3646" s="72"/>
      <c r="C3646" s="73"/>
      <c r="D3646" s="74"/>
      <c r="E3646" s="74"/>
      <c r="F3646" s="74"/>
      <c r="G3646" s="75"/>
      <c r="H3646" s="75"/>
      <c r="I3646" s="75"/>
      <c r="J3646" s="75"/>
      <c r="K3646" s="75"/>
      <c r="L3646" s="75"/>
      <c r="M3646" s="80"/>
      <c r="N3646" s="194"/>
      <c r="O3646" s="70"/>
      <c r="P3646" s="70"/>
      <c r="Q3646" s="70"/>
      <c r="R3646" s="70"/>
      <c r="S3646" s="70"/>
      <c r="T3646" s="70"/>
      <c r="U3646" s="70"/>
      <c r="V3646" s="71"/>
      <c r="W3646" s="71"/>
      <c r="X3646" s="71"/>
      <c r="Y3646" s="70"/>
      <c r="Z3646" s="70"/>
    </row>
    <row r="3647" spans="1:26" x14ac:dyDescent="0.3">
      <c r="A3647" s="65"/>
      <c r="B3647" s="65"/>
      <c r="C3647" s="65"/>
      <c r="D3647" s="65"/>
      <c r="E3647" s="65"/>
      <c r="F3647" s="65"/>
      <c r="G3647" s="65"/>
      <c r="H3647" s="65"/>
      <c r="I3647" s="65"/>
      <c r="J3647" s="65"/>
      <c r="K3647" s="65"/>
      <c r="L3647" s="65"/>
      <c r="M3647" s="99"/>
      <c r="N3647" s="66"/>
      <c r="O3647" s="99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</row>
    <row r="3648" spans="1:26" x14ac:dyDescent="0.3">
      <c r="A3648" s="65"/>
      <c r="B3648" s="68"/>
      <c r="C3648" s="68"/>
      <c r="D3648" s="68"/>
      <c r="E3648" s="68"/>
      <c r="F3648" s="68"/>
      <c r="G3648" s="68"/>
      <c r="H3648" s="68"/>
      <c r="I3648" s="68"/>
      <c r="J3648" s="68"/>
      <c r="K3648" s="68"/>
      <c r="L3648" s="68"/>
      <c r="M3648" s="87"/>
      <c r="N3648" s="68"/>
      <c r="O3648" s="87"/>
      <c r="P3648" s="68"/>
      <c r="Q3648" s="68"/>
      <c r="R3648" s="68"/>
      <c r="S3648" s="68"/>
      <c r="T3648" s="68"/>
      <c r="U3648" s="68"/>
      <c r="V3648" s="68"/>
      <c r="W3648" s="68"/>
      <c r="X3648" s="68"/>
      <c r="Y3648" s="68"/>
      <c r="Z3648" s="68"/>
    </row>
    <row r="3649" spans="1:26" x14ac:dyDescent="0.3">
      <c r="A3649" s="65"/>
      <c r="B3649" s="77"/>
      <c r="C3649" s="77"/>
      <c r="D3649" s="78"/>
      <c r="E3649" s="78"/>
      <c r="F3649" s="78"/>
      <c r="G3649" s="79"/>
      <c r="H3649" s="79"/>
      <c r="I3649" s="79"/>
      <c r="J3649" s="79"/>
      <c r="K3649" s="79"/>
      <c r="L3649" s="79"/>
      <c r="M3649" s="80"/>
      <c r="N3649" s="68"/>
      <c r="O3649" s="80"/>
      <c r="P3649" s="79"/>
      <c r="Q3649" s="79"/>
      <c r="R3649" s="79"/>
      <c r="S3649" s="79"/>
      <c r="T3649" s="79"/>
      <c r="U3649" s="79"/>
      <c r="V3649" s="78"/>
      <c r="W3649" s="78"/>
      <c r="X3649" s="78"/>
      <c r="Y3649" s="77"/>
      <c r="Z3649" s="77"/>
    </row>
    <row r="3650" spans="1:26" x14ac:dyDescent="0.3">
      <c r="A3650" s="65"/>
      <c r="B3650" s="72"/>
      <c r="C3650" s="72"/>
      <c r="D3650" s="78"/>
      <c r="E3650" s="78"/>
      <c r="F3650" s="78"/>
      <c r="G3650" s="80"/>
      <c r="H3650" s="80"/>
      <c r="I3650" s="80"/>
      <c r="J3650" s="80"/>
      <c r="K3650" s="80"/>
      <c r="L3650" s="80"/>
      <c r="M3650" s="80"/>
      <c r="N3650" s="81"/>
      <c r="O3650" s="80"/>
      <c r="P3650" s="80"/>
      <c r="Q3650" s="80"/>
      <c r="R3650" s="80"/>
      <c r="S3650" s="80"/>
      <c r="T3650" s="80"/>
      <c r="U3650" s="80"/>
      <c r="V3650" s="78"/>
      <c r="W3650" s="78"/>
      <c r="X3650" s="78"/>
      <c r="Y3650" s="72"/>
      <c r="Z3650" s="72"/>
    </row>
    <row r="3652" spans="1:26" x14ac:dyDescent="0.3">
      <c r="A3652" s="65"/>
      <c r="B3652" s="223"/>
      <c r="C3652" s="224"/>
      <c r="D3652" s="65"/>
      <c r="E3652" s="65"/>
      <c r="F3652" s="223"/>
      <c r="G3652" s="224"/>
      <c r="H3652" s="65"/>
      <c r="I3652" s="65"/>
      <c r="J3652" s="223"/>
      <c r="K3652" s="224"/>
      <c r="L3652" s="65"/>
      <c r="M3652" s="233"/>
      <c r="N3652" s="233"/>
      <c r="O3652" s="233"/>
      <c r="P3652" s="65"/>
      <c r="Q3652" s="223"/>
      <c r="R3652" s="224"/>
      <c r="S3652" s="65"/>
      <c r="T3652" s="65"/>
      <c r="U3652" s="223"/>
      <c r="V3652" s="224"/>
      <c r="W3652" s="65"/>
      <c r="X3652" s="65"/>
      <c r="Y3652" s="223"/>
      <c r="Z3652" s="224"/>
    </row>
    <row r="3653" spans="1:26" x14ac:dyDescent="0.3">
      <c r="A3653" s="65"/>
      <c r="B3653" s="225"/>
      <c r="C3653" s="226"/>
      <c r="D3653" s="65"/>
      <c r="E3653" s="65"/>
      <c r="F3653" s="227"/>
      <c r="G3653" s="226"/>
      <c r="H3653" s="65"/>
      <c r="I3653" s="65"/>
      <c r="J3653" s="228"/>
      <c r="K3653" s="229"/>
      <c r="L3653" s="65"/>
      <c r="M3653" s="225"/>
      <c r="N3653" s="230"/>
      <c r="O3653" s="226"/>
      <c r="P3653" s="65"/>
      <c r="Q3653" s="231"/>
      <c r="R3653" s="232"/>
      <c r="S3653" s="76"/>
      <c r="T3653" s="65"/>
      <c r="U3653" s="225"/>
      <c r="V3653" s="226"/>
      <c r="W3653" s="65"/>
      <c r="X3653" s="65"/>
      <c r="Y3653" s="225"/>
      <c r="Z3653" s="226"/>
    </row>
    <row r="3654" spans="1:26" x14ac:dyDescent="0.3">
      <c r="A3654" s="65"/>
      <c r="B3654" s="65"/>
      <c r="C3654" s="65"/>
      <c r="D3654" s="65"/>
      <c r="E3654" s="65"/>
      <c r="F3654" s="65"/>
      <c r="G3654" s="65"/>
      <c r="H3654" s="65"/>
      <c r="I3654" s="65"/>
      <c r="J3654" s="65"/>
      <c r="K3654" s="65"/>
      <c r="L3654" s="65"/>
      <c r="M3654" s="99"/>
      <c r="N3654" s="66"/>
      <c r="O3654" s="99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</row>
    <row r="3655" spans="1:26" x14ac:dyDescent="0.3">
      <c r="A3655" s="65"/>
      <c r="B3655" s="65"/>
      <c r="C3655" s="65"/>
      <c r="D3655" s="65"/>
      <c r="E3655" s="65"/>
      <c r="F3655" s="65"/>
      <c r="G3655" s="65"/>
      <c r="H3655" s="65"/>
      <c r="I3655" s="65"/>
      <c r="J3655" s="65"/>
      <c r="K3655" s="65"/>
      <c r="L3655" s="65"/>
      <c r="M3655" s="99"/>
      <c r="N3655" s="66"/>
      <c r="O3655" s="99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</row>
    <row r="3656" spans="1:26" x14ac:dyDescent="0.3">
      <c r="A3656" s="65"/>
      <c r="B3656" s="68"/>
      <c r="C3656" s="68"/>
      <c r="D3656" s="68"/>
      <c r="E3656" s="68"/>
      <c r="F3656" s="68"/>
      <c r="G3656" s="68"/>
      <c r="H3656" s="68"/>
      <c r="I3656" s="68"/>
      <c r="J3656" s="68"/>
      <c r="K3656" s="68"/>
      <c r="L3656" s="68"/>
      <c r="M3656" s="87"/>
      <c r="N3656" s="68"/>
      <c r="O3656" s="87"/>
      <c r="P3656" s="68"/>
      <c r="Q3656" s="68"/>
      <c r="R3656" s="68"/>
      <c r="S3656" s="68"/>
      <c r="T3656" s="68"/>
      <c r="U3656" s="68"/>
      <c r="V3656" s="68"/>
      <c r="W3656" s="68"/>
      <c r="X3656" s="68"/>
      <c r="Y3656" s="68"/>
      <c r="Z3656" s="68"/>
    </row>
    <row r="3657" spans="1:26" x14ac:dyDescent="0.3">
      <c r="A3657" s="65"/>
      <c r="B3657" s="70"/>
      <c r="C3657" s="70"/>
      <c r="D3657" s="71"/>
      <c r="E3657" s="71"/>
      <c r="F3657" s="71"/>
      <c r="G3657" s="70"/>
      <c r="H3657" s="70"/>
      <c r="I3657" s="70"/>
      <c r="J3657" s="70"/>
      <c r="K3657" s="70"/>
      <c r="L3657" s="70"/>
      <c r="M3657" s="70"/>
      <c r="N3657" s="194"/>
      <c r="O3657" s="80"/>
      <c r="P3657" s="75"/>
      <c r="Q3657" s="75"/>
      <c r="R3657" s="75"/>
      <c r="S3657" s="75"/>
      <c r="T3657" s="75"/>
      <c r="U3657" s="75"/>
      <c r="V3657" s="74"/>
      <c r="W3657" s="74"/>
      <c r="X3657" s="74"/>
      <c r="Y3657" s="73"/>
      <c r="Z3657" s="72"/>
    </row>
    <row r="3658" spans="1:26" x14ac:dyDescent="0.3">
      <c r="A3658" s="65"/>
      <c r="B3658" s="70"/>
      <c r="C3658" s="70"/>
      <c r="D3658" s="71"/>
      <c r="E3658" s="71"/>
      <c r="F3658" s="71"/>
      <c r="G3658" s="70"/>
      <c r="H3658" s="70"/>
      <c r="I3658" s="70"/>
      <c r="J3658" s="70"/>
      <c r="K3658" s="70"/>
      <c r="L3658" s="70"/>
      <c r="M3658" s="70"/>
      <c r="N3658" s="194"/>
      <c r="O3658" s="80"/>
      <c r="P3658" s="75"/>
      <c r="Q3658" s="75"/>
      <c r="R3658" s="75"/>
      <c r="S3658" s="75"/>
      <c r="T3658" s="75"/>
      <c r="U3658" s="75"/>
      <c r="V3658" s="74"/>
      <c r="W3658" s="74"/>
      <c r="X3658" s="74"/>
      <c r="Y3658" s="73"/>
      <c r="Z3658" s="72"/>
    </row>
    <row r="3659" spans="1:26" x14ac:dyDescent="0.3">
      <c r="A3659" s="65"/>
      <c r="B3659" s="70"/>
      <c r="C3659" s="70"/>
      <c r="D3659" s="71"/>
      <c r="E3659" s="71"/>
      <c r="F3659" s="71"/>
      <c r="G3659" s="70"/>
      <c r="H3659" s="70"/>
      <c r="I3659" s="70"/>
      <c r="J3659" s="70"/>
      <c r="K3659" s="70"/>
      <c r="L3659" s="70"/>
      <c r="M3659" s="70"/>
      <c r="N3659" s="194"/>
      <c r="O3659" s="80"/>
      <c r="P3659" s="75"/>
      <c r="Q3659" s="75"/>
      <c r="R3659" s="75"/>
      <c r="S3659" s="75"/>
      <c r="T3659" s="75"/>
      <c r="U3659" s="75"/>
      <c r="V3659" s="74"/>
      <c r="W3659" s="74"/>
      <c r="X3659" s="74"/>
      <c r="Y3659" s="73"/>
      <c r="Z3659" s="72"/>
    </row>
    <row r="3660" spans="1:26" x14ac:dyDescent="0.3">
      <c r="A3660" s="65"/>
      <c r="B3660" s="70"/>
      <c r="C3660" s="70"/>
      <c r="D3660" s="71"/>
      <c r="E3660" s="71"/>
      <c r="F3660" s="71"/>
      <c r="G3660" s="70"/>
      <c r="H3660" s="70"/>
      <c r="I3660" s="70"/>
      <c r="J3660" s="70"/>
      <c r="K3660" s="70"/>
      <c r="L3660" s="70"/>
      <c r="M3660" s="70"/>
      <c r="N3660" s="194"/>
      <c r="O3660" s="80"/>
      <c r="P3660" s="75"/>
      <c r="Q3660" s="75"/>
      <c r="R3660" s="75"/>
      <c r="S3660" s="75"/>
      <c r="T3660" s="75"/>
      <c r="U3660" s="75"/>
      <c r="V3660" s="74"/>
      <c r="W3660" s="74"/>
      <c r="X3660" s="74"/>
      <c r="Y3660" s="73"/>
      <c r="Z3660" s="72"/>
    </row>
    <row r="3661" spans="1:26" x14ac:dyDescent="0.3">
      <c r="A3661" s="65"/>
      <c r="B3661" s="70"/>
      <c r="C3661" s="70"/>
      <c r="D3661" s="71"/>
      <c r="E3661" s="71"/>
      <c r="F3661" s="71"/>
      <c r="G3661" s="70"/>
      <c r="H3661" s="70"/>
      <c r="I3661" s="70"/>
      <c r="J3661" s="70"/>
      <c r="K3661" s="70"/>
      <c r="L3661" s="70"/>
      <c r="M3661" s="70"/>
      <c r="N3661" s="194"/>
      <c r="O3661" s="80"/>
      <c r="P3661" s="75"/>
      <c r="Q3661" s="75"/>
      <c r="R3661" s="75"/>
      <c r="S3661" s="75"/>
      <c r="T3661" s="75"/>
      <c r="U3661" s="75"/>
      <c r="V3661" s="74"/>
      <c r="W3661" s="74"/>
      <c r="X3661" s="74"/>
      <c r="Y3661" s="73"/>
      <c r="Z3661" s="72"/>
    </row>
    <row r="3662" spans="1:26" x14ac:dyDescent="0.3">
      <c r="A3662" s="65"/>
      <c r="B3662" s="70"/>
      <c r="C3662" s="70"/>
      <c r="D3662" s="71"/>
      <c r="E3662" s="71"/>
      <c r="F3662" s="71"/>
      <c r="G3662" s="70"/>
      <c r="H3662" s="70"/>
      <c r="I3662" s="70"/>
      <c r="J3662" s="70"/>
      <c r="K3662" s="70"/>
      <c r="L3662" s="70"/>
      <c r="M3662" s="70"/>
      <c r="N3662" s="194"/>
      <c r="O3662" s="80"/>
      <c r="P3662" s="75"/>
      <c r="Q3662" s="75"/>
      <c r="R3662" s="75"/>
      <c r="S3662" s="75"/>
      <c r="T3662" s="75"/>
      <c r="U3662" s="75"/>
      <c r="V3662" s="74"/>
      <c r="W3662" s="74"/>
      <c r="X3662" s="74"/>
      <c r="Y3662" s="73"/>
      <c r="Z3662" s="72"/>
    </row>
    <row r="3663" spans="1:26" x14ac:dyDescent="0.3">
      <c r="A3663" s="65"/>
      <c r="B3663" s="70"/>
      <c r="C3663" s="70"/>
      <c r="D3663" s="71"/>
      <c r="E3663" s="71"/>
      <c r="F3663" s="71"/>
      <c r="G3663" s="70"/>
      <c r="H3663" s="70"/>
      <c r="I3663" s="70"/>
      <c r="J3663" s="70"/>
      <c r="K3663" s="70"/>
      <c r="L3663" s="70"/>
      <c r="M3663" s="70"/>
      <c r="N3663" s="194"/>
      <c r="O3663" s="80"/>
      <c r="P3663" s="75"/>
      <c r="Q3663" s="75"/>
      <c r="R3663" s="75"/>
      <c r="S3663" s="75"/>
      <c r="T3663" s="75"/>
      <c r="U3663" s="75"/>
      <c r="V3663" s="74"/>
      <c r="W3663" s="74"/>
      <c r="X3663" s="74"/>
      <c r="Y3663" s="73"/>
      <c r="Z3663" s="72"/>
    </row>
    <row r="3664" spans="1:26" x14ac:dyDescent="0.3">
      <c r="A3664" s="65"/>
      <c r="B3664" s="70"/>
      <c r="C3664" s="70"/>
      <c r="D3664" s="71"/>
      <c r="E3664" s="71"/>
      <c r="F3664" s="71"/>
      <c r="G3664" s="70"/>
      <c r="H3664" s="70"/>
      <c r="I3664" s="70"/>
      <c r="J3664" s="70"/>
      <c r="K3664" s="70"/>
      <c r="L3664" s="70"/>
      <c r="M3664" s="70"/>
      <c r="N3664" s="194"/>
      <c r="O3664" s="80"/>
      <c r="P3664" s="75"/>
      <c r="Q3664" s="75"/>
      <c r="R3664" s="75"/>
      <c r="S3664" s="75"/>
      <c r="T3664" s="75"/>
      <c r="U3664" s="75"/>
      <c r="V3664" s="74"/>
      <c r="W3664" s="74"/>
      <c r="X3664" s="74"/>
      <c r="Y3664" s="73"/>
      <c r="Z3664" s="72"/>
    </row>
    <row r="3665" spans="1:26" x14ac:dyDescent="0.3">
      <c r="A3665" s="65"/>
      <c r="B3665" s="70"/>
      <c r="C3665" s="70"/>
      <c r="D3665" s="71"/>
      <c r="E3665" s="71"/>
      <c r="F3665" s="71"/>
      <c r="G3665" s="70"/>
      <c r="H3665" s="70"/>
      <c r="I3665" s="70"/>
      <c r="J3665" s="70"/>
      <c r="K3665" s="70"/>
      <c r="L3665" s="70"/>
      <c r="M3665" s="70"/>
      <c r="N3665" s="194"/>
      <c r="O3665" s="80"/>
      <c r="P3665" s="75"/>
      <c r="Q3665" s="75"/>
      <c r="R3665" s="75"/>
      <c r="S3665" s="75"/>
      <c r="T3665" s="75"/>
      <c r="U3665" s="75"/>
      <c r="V3665" s="74"/>
      <c r="W3665" s="74"/>
      <c r="X3665" s="74"/>
      <c r="Y3665" s="73"/>
      <c r="Z3665" s="72"/>
    </row>
    <row r="3666" spans="1:26" x14ac:dyDescent="0.3">
      <c r="A3666" s="65"/>
      <c r="B3666" s="70"/>
      <c r="C3666" s="70"/>
      <c r="D3666" s="71"/>
      <c r="E3666" s="71"/>
      <c r="F3666" s="71"/>
      <c r="G3666" s="70"/>
      <c r="H3666" s="70"/>
      <c r="I3666" s="70"/>
      <c r="J3666" s="70"/>
      <c r="K3666" s="70"/>
      <c r="L3666" s="70"/>
      <c r="M3666" s="70"/>
      <c r="N3666" s="194"/>
      <c r="O3666" s="80"/>
      <c r="P3666" s="75"/>
      <c r="Q3666" s="75"/>
      <c r="R3666" s="75"/>
      <c r="S3666" s="75"/>
      <c r="T3666" s="75"/>
      <c r="U3666" s="75"/>
      <c r="V3666" s="74"/>
      <c r="W3666" s="74"/>
      <c r="X3666" s="74"/>
      <c r="Y3666" s="73"/>
      <c r="Z3666" s="72"/>
    </row>
    <row r="3667" spans="1:26" x14ac:dyDescent="0.3">
      <c r="A3667" s="65"/>
      <c r="B3667" s="70"/>
      <c r="C3667" s="70"/>
      <c r="D3667" s="71"/>
      <c r="E3667" s="71"/>
      <c r="F3667" s="71"/>
      <c r="G3667" s="70"/>
      <c r="H3667" s="70"/>
      <c r="I3667" s="70"/>
      <c r="J3667" s="70"/>
      <c r="K3667" s="70"/>
      <c r="L3667" s="70"/>
      <c r="M3667" s="70"/>
      <c r="N3667" s="194"/>
      <c r="O3667" s="80"/>
      <c r="P3667" s="75"/>
      <c r="Q3667" s="75"/>
      <c r="R3667" s="75"/>
      <c r="S3667" s="75"/>
      <c r="T3667" s="75"/>
      <c r="U3667" s="75"/>
      <c r="V3667" s="74"/>
      <c r="W3667" s="74"/>
      <c r="X3667" s="74"/>
      <c r="Y3667" s="73"/>
      <c r="Z3667" s="72"/>
    </row>
    <row r="3668" spans="1:26" x14ac:dyDescent="0.3">
      <c r="A3668" s="65"/>
      <c r="B3668" s="70"/>
      <c r="C3668" s="70"/>
      <c r="D3668" s="71"/>
      <c r="E3668" s="71"/>
      <c r="F3668" s="71"/>
      <c r="G3668" s="70"/>
      <c r="H3668" s="70"/>
      <c r="I3668" s="70"/>
      <c r="J3668" s="70"/>
      <c r="K3668" s="70"/>
      <c r="L3668" s="70"/>
      <c r="M3668" s="70"/>
      <c r="N3668" s="194"/>
      <c r="O3668" s="80"/>
      <c r="P3668" s="75"/>
      <c r="Q3668" s="75"/>
      <c r="R3668" s="75"/>
      <c r="S3668" s="75"/>
      <c r="T3668" s="75"/>
      <c r="U3668" s="75"/>
      <c r="V3668" s="74"/>
      <c r="W3668" s="74"/>
      <c r="X3668" s="74"/>
      <c r="Y3668" s="73"/>
      <c r="Z3668" s="72"/>
    </row>
    <row r="3669" spans="1:26" x14ac:dyDescent="0.3">
      <c r="A3669" s="65"/>
      <c r="B3669" s="70"/>
      <c r="C3669" s="70"/>
      <c r="D3669" s="71"/>
      <c r="E3669" s="71"/>
      <c r="F3669" s="71"/>
      <c r="G3669" s="70"/>
      <c r="H3669" s="70"/>
      <c r="I3669" s="70"/>
      <c r="J3669" s="70"/>
      <c r="K3669" s="70"/>
      <c r="L3669" s="70"/>
      <c r="M3669" s="70"/>
      <c r="N3669" s="194"/>
      <c r="O3669" s="80"/>
      <c r="P3669" s="75"/>
      <c r="Q3669" s="75"/>
      <c r="R3669" s="75"/>
      <c r="S3669" s="75"/>
      <c r="T3669" s="75"/>
      <c r="U3669" s="75"/>
      <c r="V3669" s="74"/>
      <c r="W3669" s="74"/>
      <c r="X3669" s="74"/>
      <c r="Y3669" s="73"/>
      <c r="Z3669" s="72"/>
    </row>
    <row r="3670" spans="1:26" x14ac:dyDescent="0.3">
      <c r="A3670" s="65"/>
      <c r="B3670" s="70"/>
      <c r="C3670" s="70"/>
      <c r="D3670" s="71"/>
      <c r="E3670" s="71"/>
      <c r="F3670" s="71"/>
      <c r="G3670" s="70"/>
      <c r="H3670" s="70"/>
      <c r="I3670" s="70"/>
      <c r="J3670" s="70"/>
      <c r="K3670" s="70"/>
      <c r="L3670" s="70"/>
      <c r="M3670" s="70"/>
      <c r="N3670" s="194"/>
      <c r="O3670" s="80"/>
      <c r="P3670" s="75"/>
      <c r="Q3670" s="75"/>
      <c r="R3670" s="75"/>
      <c r="S3670" s="75"/>
      <c r="T3670" s="75"/>
      <c r="U3670" s="75"/>
      <c r="V3670" s="74"/>
      <c r="W3670" s="74"/>
      <c r="X3670" s="74"/>
      <c r="Y3670" s="73"/>
      <c r="Z3670" s="72"/>
    </row>
    <row r="3671" spans="1:26" x14ac:dyDescent="0.3">
      <c r="A3671" s="65"/>
      <c r="B3671" s="70"/>
      <c r="C3671" s="70"/>
      <c r="D3671" s="71"/>
      <c r="E3671" s="71"/>
      <c r="F3671" s="71"/>
      <c r="G3671" s="70"/>
      <c r="H3671" s="70"/>
      <c r="I3671" s="70"/>
      <c r="J3671" s="70"/>
      <c r="K3671" s="70"/>
      <c r="L3671" s="70"/>
      <c r="M3671" s="70"/>
      <c r="N3671" s="194"/>
      <c r="O3671" s="80"/>
      <c r="P3671" s="75"/>
      <c r="Q3671" s="75"/>
      <c r="R3671" s="75"/>
      <c r="S3671" s="75"/>
      <c r="T3671" s="75"/>
      <c r="U3671" s="75"/>
      <c r="V3671" s="74"/>
      <c r="W3671" s="74"/>
      <c r="X3671" s="74"/>
      <c r="Y3671" s="73"/>
      <c r="Z3671" s="72"/>
    </row>
    <row r="3672" spans="1:26" x14ac:dyDescent="0.3">
      <c r="A3672" s="65"/>
      <c r="B3672" s="70"/>
      <c r="C3672" s="70"/>
      <c r="D3672" s="71"/>
      <c r="E3672" s="71"/>
      <c r="F3672" s="71"/>
      <c r="G3672" s="70"/>
      <c r="H3672" s="70"/>
      <c r="I3672" s="70"/>
      <c r="J3672" s="70"/>
      <c r="K3672" s="70"/>
      <c r="L3672" s="70"/>
      <c r="M3672" s="70"/>
      <c r="N3672" s="195"/>
      <c r="O3672" s="70"/>
      <c r="P3672" s="70"/>
      <c r="Q3672" s="70"/>
      <c r="R3672" s="70"/>
      <c r="S3672" s="70"/>
      <c r="T3672" s="70"/>
      <c r="U3672" s="70"/>
      <c r="V3672" s="71"/>
      <c r="W3672" s="71"/>
      <c r="X3672" s="71"/>
      <c r="Y3672" s="70"/>
      <c r="Z3672" s="70"/>
    </row>
    <row r="3673" spans="1:26" x14ac:dyDescent="0.3">
      <c r="A3673" s="65"/>
      <c r="B3673" s="72"/>
      <c r="C3673" s="73"/>
      <c r="D3673" s="74"/>
      <c r="E3673" s="74"/>
      <c r="F3673" s="74"/>
      <c r="G3673" s="75"/>
      <c r="H3673" s="75"/>
      <c r="I3673" s="75"/>
      <c r="J3673" s="75"/>
      <c r="K3673" s="75"/>
      <c r="L3673" s="75"/>
      <c r="M3673" s="80"/>
      <c r="N3673" s="194"/>
      <c r="O3673" s="70"/>
      <c r="P3673" s="70"/>
      <c r="Q3673" s="70"/>
      <c r="R3673" s="70"/>
      <c r="S3673" s="70"/>
      <c r="T3673" s="70"/>
      <c r="U3673" s="70"/>
      <c r="V3673" s="71"/>
      <c r="W3673" s="71"/>
      <c r="X3673" s="71"/>
      <c r="Y3673" s="70"/>
      <c r="Z3673" s="70"/>
    </row>
    <row r="3674" spans="1:26" x14ac:dyDescent="0.3">
      <c r="A3674" s="65"/>
      <c r="B3674" s="72"/>
      <c r="C3674" s="73"/>
      <c r="D3674" s="74"/>
      <c r="E3674" s="74"/>
      <c r="F3674" s="74"/>
      <c r="G3674" s="75"/>
      <c r="H3674" s="75"/>
      <c r="I3674" s="75"/>
      <c r="J3674" s="75"/>
      <c r="K3674" s="75"/>
      <c r="L3674" s="75"/>
      <c r="M3674" s="80"/>
      <c r="N3674" s="194"/>
      <c r="O3674" s="70"/>
      <c r="P3674" s="70"/>
      <c r="Q3674" s="70"/>
      <c r="R3674" s="70"/>
      <c r="S3674" s="70"/>
      <c r="T3674" s="70"/>
      <c r="U3674" s="70"/>
      <c r="V3674" s="71"/>
      <c r="W3674" s="71"/>
      <c r="X3674" s="71"/>
      <c r="Y3674" s="70"/>
      <c r="Z3674" s="70"/>
    </row>
    <row r="3675" spans="1:26" x14ac:dyDescent="0.3">
      <c r="A3675" s="65"/>
      <c r="B3675" s="72"/>
      <c r="C3675" s="73"/>
      <c r="D3675" s="74"/>
      <c r="E3675" s="74"/>
      <c r="F3675" s="74"/>
      <c r="G3675" s="75"/>
      <c r="H3675" s="75"/>
      <c r="I3675" s="75"/>
      <c r="J3675" s="75"/>
      <c r="K3675" s="75"/>
      <c r="L3675" s="75"/>
      <c r="M3675" s="80"/>
      <c r="N3675" s="194"/>
      <c r="O3675" s="70"/>
      <c r="P3675" s="70"/>
      <c r="Q3675" s="70"/>
      <c r="R3675" s="70"/>
      <c r="S3675" s="70"/>
      <c r="T3675" s="70"/>
      <c r="U3675" s="70"/>
      <c r="V3675" s="71"/>
      <c r="W3675" s="71"/>
      <c r="X3675" s="71"/>
      <c r="Y3675" s="70"/>
      <c r="Z3675" s="70"/>
    </row>
    <row r="3676" spans="1:26" x14ac:dyDescent="0.3">
      <c r="A3676" s="65"/>
      <c r="B3676" s="72"/>
      <c r="C3676" s="73"/>
      <c r="D3676" s="74"/>
      <c r="E3676" s="74"/>
      <c r="F3676" s="74"/>
      <c r="G3676" s="75"/>
      <c r="H3676" s="75"/>
      <c r="I3676" s="75"/>
      <c r="J3676" s="75"/>
      <c r="K3676" s="75"/>
      <c r="L3676" s="75"/>
      <c r="M3676" s="80"/>
      <c r="N3676" s="194"/>
      <c r="O3676" s="70"/>
      <c r="P3676" s="70"/>
      <c r="Q3676" s="70"/>
      <c r="R3676" s="70"/>
      <c r="S3676" s="70"/>
      <c r="T3676" s="70"/>
      <c r="U3676" s="70"/>
      <c r="V3676" s="71"/>
      <c r="W3676" s="71"/>
      <c r="X3676" s="71"/>
      <c r="Y3676" s="70"/>
      <c r="Z3676" s="70"/>
    </row>
    <row r="3677" spans="1:26" x14ac:dyDescent="0.3">
      <c r="A3677" s="65"/>
      <c r="B3677" s="72"/>
      <c r="C3677" s="73"/>
      <c r="D3677" s="74"/>
      <c r="E3677" s="74"/>
      <c r="F3677" s="74"/>
      <c r="G3677" s="75"/>
      <c r="H3677" s="75"/>
      <c r="I3677" s="75"/>
      <c r="J3677" s="75"/>
      <c r="K3677" s="75"/>
      <c r="L3677" s="75"/>
      <c r="M3677" s="80"/>
      <c r="N3677" s="194"/>
      <c r="O3677" s="70"/>
      <c r="P3677" s="70"/>
      <c r="Q3677" s="70"/>
      <c r="R3677" s="70"/>
      <c r="S3677" s="70"/>
      <c r="T3677" s="70"/>
      <c r="U3677" s="70"/>
      <c r="V3677" s="71"/>
      <c r="W3677" s="71"/>
      <c r="X3677" s="71"/>
      <c r="Y3677" s="70"/>
      <c r="Z3677" s="70"/>
    </row>
    <row r="3678" spans="1:26" x14ac:dyDescent="0.3">
      <c r="A3678" s="65"/>
      <c r="B3678" s="72"/>
      <c r="C3678" s="73"/>
      <c r="D3678" s="74"/>
      <c r="E3678" s="74"/>
      <c r="F3678" s="74"/>
      <c r="G3678" s="75"/>
      <c r="H3678" s="75"/>
      <c r="I3678" s="75"/>
      <c r="J3678" s="75"/>
      <c r="K3678" s="75"/>
      <c r="L3678" s="75"/>
      <c r="M3678" s="80"/>
      <c r="N3678" s="194"/>
      <c r="O3678" s="70"/>
      <c r="P3678" s="70"/>
      <c r="Q3678" s="70"/>
      <c r="R3678" s="70"/>
      <c r="S3678" s="70"/>
      <c r="T3678" s="70"/>
      <c r="U3678" s="70"/>
      <c r="V3678" s="71"/>
      <c r="W3678" s="71"/>
      <c r="X3678" s="71"/>
      <c r="Y3678" s="70"/>
      <c r="Z3678" s="70"/>
    </row>
    <row r="3679" spans="1:26" x14ac:dyDescent="0.3">
      <c r="A3679" s="65"/>
      <c r="B3679" s="72"/>
      <c r="C3679" s="73"/>
      <c r="D3679" s="74"/>
      <c r="E3679" s="74"/>
      <c r="F3679" s="74"/>
      <c r="G3679" s="75"/>
      <c r="H3679" s="75"/>
      <c r="I3679" s="75"/>
      <c r="J3679" s="75"/>
      <c r="K3679" s="75"/>
      <c r="L3679" s="75"/>
      <c r="M3679" s="80"/>
      <c r="N3679" s="194"/>
      <c r="O3679" s="70"/>
      <c r="P3679" s="70"/>
      <c r="Q3679" s="70"/>
      <c r="R3679" s="70"/>
      <c r="S3679" s="70"/>
      <c r="T3679" s="70"/>
      <c r="U3679" s="70"/>
      <c r="V3679" s="71"/>
      <c r="W3679" s="71"/>
      <c r="X3679" s="71"/>
      <c r="Y3679" s="70"/>
      <c r="Z3679" s="70"/>
    </row>
    <row r="3680" spans="1:26" x14ac:dyDescent="0.3">
      <c r="A3680" s="65"/>
      <c r="B3680" s="72"/>
      <c r="C3680" s="73"/>
      <c r="D3680" s="74"/>
      <c r="E3680" s="74"/>
      <c r="F3680" s="74"/>
      <c r="G3680" s="75"/>
      <c r="H3680" s="75"/>
      <c r="I3680" s="75"/>
      <c r="J3680" s="75"/>
      <c r="K3680" s="75"/>
      <c r="L3680" s="75"/>
      <c r="M3680" s="80"/>
      <c r="N3680" s="194"/>
      <c r="O3680" s="70"/>
      <c r="P3680" s="70"/>
      <c r="Q3680" s="70"/>
      <c r="R3680" s="70"/>
      <c r="S3680" s="70"/>
      <c r="T3680" s="70"/>
      <c r="U3680" s="70"/>
      <c r="V3680" s="71"/>
      <c r="W3680" s="71"/>
      <c r="X3680" s="71"/>
      <c r="Y3680" s="70"/>
      <c r="Z3680" s="70"/>
    </row>
    <row r="3681" spans="1:26" x14ac:dyDescent="0.3">
      <c r="A3681" s="65"/>
      <c r="B3681" s="72"/>
      <c r="C3681" s="73"/>
      <c r="D3681" s="74"/>
      <c r="E3681" s="74"/>
      <c r="F3681" s="74"/>
      <c r="G3681" s="75"/>
      <c r="H3681" s="75"/>
      <c r="I3681" s="75"/>
      <c r="J3681" s="75"/>
      <c r="K3681" s="75"/>
      <c r="L3681" s="75"/>
      <c r="M3681" s="80"/>
      <c r="N3681" s="194"/>
      <c r="O3681" s="70"/>
      <c r="P3681" s="70"/>
      <c r="Q3681" s="70"/>
      <c r="R3681" s="70"/>
      <c r="S3681" s="70"/>
      <c r="T3681" s="70"/>
      <c r="U3681" s="70"/>
      <c r="V3681" s="71"/>
      <c r="W3681" s="71"/>
      <c r="X3681" s="71"/>
      <c r="Y3681" s="70"/>
      <c r="Z3681" s="70"/>
    </row>
    <row r="3682" spans="1:26" x14ac:dyDescent="0.3">
      <c r="A3682" s="65"/>
      <c r="B3682" s="72"/>
      <c r="C3682" s="73"/>
      <c r="D3682" s="74"/>
      <c r="E3682" s="74"/>
      <c r="F3682" s="74"/>
      <c r="G3682" s="75"/>
      <c r="H3682" s="75"/>
      <c r="I3682" s="75"/>
      <c r="J3682" s="75"/>
      <c r="K3682" s="75"/>
      <c r="L3682" s="75"/>
      <c r="M3682" s="80"/>
      <c r="N3682" s="194"/>
      <c r="O3682" s="70"/>
      <c r="P3682" s="70"/>
      <c r="Q3682" s="70"/>
      <c r="R3682" s="70"/>
      <c r="S3682" s="70"/>
      <c r="T3682" s="70"/>
      <c r="U3682" s="70"/>
      <c r="V3682" s="71"/>
      <c r="W3682" s="71"/>
      <c r="X3682" s="71"/>
      <c r="Y3682" s="70"/>
      <c r="Z3682" s="70"/>
    </row>
    <row r="3683" spans="1:26" x14ac:dyDescent="0.3">
      <c r="A3683" s="65"/>
      <c r="B3683" s="72"/>
      <c r="C3683" s="73"/>
      <c r="D3683" s="74"/>
      <c r="E3683" s="74"/>
      <c r="F3683" s="74"/>
      <c r="G3683" s="75"/>
      <c r="H3683" s="75"/>
      <c r="I3683" s="75"/>
      <c r="J3683" s="75"/>
      <c r="K3683" s="75"/>
      <c r="L3683" s="75"/>
      <c r="M3683" s="80"/>
      <c r="N3683" s="194"/>
      <c r="O3683" s="70"/>
      <c r="P3683" s="70"/>
      <c r="Q3683" s="70"/>
      <c r="R3683" s="70"/>
      <c r="S3683" s="70"/>
      <c r="T3683" s="70"/>
      <c r="U3683" s="70"/>
      <c r="V3683" s="71"/>
      <c r="W3683" s="71"/>
      <c r="X3683" s="71"/>
      <c r="Y3683" s="70"/>
      <c r="Z3683" s="70"/>
    </row>
    <row r="3684" spans="1:26" x14ac:dyDescent="0.3">
      <c r="A3684" s="65"/>
      <c r="B3684" s="72"/>
      <c r="C3684" s="73"/>
      <c r="D3684" s="74"/>
      <c r="E3684" s="74"/>
      <c r="F3684" s="74"/>
      <c r="G3684" s="75"/>
      <c r="H3684" s="75"/>
      <c r="I3684" s="75"/>
      <c r="J3684" s="75"/>
      <c r="K3684" s="75"/>
      <c r="L3684" s="75"/>
      <c r="M3684" s="80"/>
      <c r="N3684" s="194"/>
      <c r="O3684" s="70"/>
      <c r="P3684" s="70"/>
      <c r="Q3684" s="70"/>
      <c r="R3684" s="70"/>
      <c r="S3684" s="70"/>
      <c r="T3684" s="70"/>
      <c r="U3684" s="70"/>
      <c r="V3684" s="71"/>
      <c r="W3684" s="71"/>
      <c r="X3684" s="71"/>
      <c r="Y3684" s="70"/>
      <c r="Z3684" s="70"/>
    </row>
    <row r="3685" spans="1:26" x14ac:dyDescent="0.3">
      <c r="A3685" s="65"/>
      <c r="B3685" s="72"/>
      <c r="C3685" s="73"/>
      <c r="D3685" s="74"/>
      <c r="E3685" s="74"/>
      <c r="F3685" s="74"/>
      <c r="G3685" s="75"/>
      <c r="H3685" s="75"/>
      <c r="I3685" s="75"/>
      <c r="J3685" s="75"/>
      <c r="K3685" s="75"/>
      <c r="L3685" s="75"/>
      <c r="M3685" s="80"/>
      <c r="N3685" s="194"/>
      <c r="O3685" s="70"/>
      <c r="P3685" s="70"/>
      <c r="Q3685" s="70"/>
      <c r="R3685" s="70"/>
      <c r="S3685" s="70"/>
      <c r="T3685" s="70"/>
      <c r="U3685" s="70"/>
      <c r="V3685" s="71"/>
      <c r="W3685" s="71"/>
      <c r="X3685" s="71"/>
      <c r="Y3685" s="70"/>
      <c r="Z3685" s="70"/>
    </row>
    <row r="3686" spans="1:26" x14ac:dyDescent="0.3">
      <c r="A3686" s="65"/>
      <c r="B3686" s="72"/>
      <c r="C3686" s="73"/>
      <c r="D3686" s="74"/>
      <c r="E3686" s="74"/>
      <c r="F3686" s="74"/>
      <c r="G3686" s="75"/>
      <c r="H3686" s="75"/>
      <c r="I3686" s="75"/>
      <c r="J3686" s="75"/>
      <c r="K3686" s="75"/>
      <c r="L3686" s="75"/>
      <c r="M3686" s="80"/>
      <c r="N3686" s="194"/>
      <c r="O3686" s="70"/>
      <c r="P3686" s="70"/>
      <c r="Q3686" s="70"/>
      <c r="R3686" s="70"/>
      <c r="S3686" s="70"/>
      <c r="T3686" s="70"/>
      <c r="U3686" s="70"/>
      <c r="V3686" s="71"/>
      <c r="W3686" s="71"/>
      <c r="X3686" s="71"/>
      <c r="Y3686" s="70"/>
      <c r="Z3686" s="70"/>
    </row>
    <row r="3687" spans="1:26" x14ac:dyDescent="0.3">
      <c r="A3687" s="65"/>
      <c r="B3687" s="72"/>
      <c r="C3687" s="73"/>
      <c r="D3687" s="74"/>
      <c r="E3687" s="74"/>
      <c r="F3687" s="74"/>
      <c r="G3687" s="75"/>
      <c r="H3687" s="75"/>
      <c r="I3687" s="75"/>
      <c r="J3687" s="75"/>
      <c r="K3687" s="75"/>
      <c r="L3687" s="75"/>
      <c r="M3687" s="80"/>
      <c r="N3687" s="194"/>
      <c r="O3687" s="70"/>
      <c r="P3687" s="70"/>
      <c r="Q3687" s="70"/>
      <c r="R3687" s="70"/>
      <c r="S3687" s="70"/>
      <c r="T3687" s="70"/>
      <c r="U3687" s="70"/>
      <c r="V3687" s="71"/>
      <c r="W3687" s="71"/>
      <c r="X3687" s="71"/>
      <c r="Y3687" s="70"/>
      <c r="Z3687" s="70"/>
    </row>
    <row r="3688" spans="1:26" x14ac:dyDescent="0.3">
      <c r="A3688" s="65"/>
      <c r="B3688" s="65"/>
      <c r="C3688" s="65"/>
      <c r="D3688" s="65"/>
      <c r="E3688" s="65"/>
      <c r="F3688" s="65"/>
      <c r="G3688" s="65"/>
      <c r="H3688" s="65"/>
      <c r="I3688" s="65"/>
      <c r="J3688" s="65"/>
      <c r="K3688" s="65"/>
      <c r="L3688" s="65"/>
      <c r="M3688" s="99"/>
      <c r="N3688" s="66"/>
      <c r="O3688" s="99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</row>
    <row r="3689" spans="1:26" x14ac:dyDescent="0.3">
      <c r="A3689" s="65"/>
      <c r="B3689" s="68"/>
      <c r="C3689" s="68"/>
      <c r="D3689" s="68"/>
      <c r="E3689" s="68"/>
      <c r="F3689" s="68"/>
      <c r="G3689" s="68"/>
      <c r="H3689" s="68"/>
      <c r="I3689" s="68"/>
      <c r="J3689" s="68"/>
      <c r="K3689" s="68"/>
      <c r="L3689" s="68"/>
      <c r="M3689" s="87"/>
      <c r="N3689" s="68"/>
      <c r="O3689" s="87"/>
      <c r="P3689" s="68"/>
      <c r="Q3689" s="68"/>
      <c r="R3689" s="68"/>
      <c r="S3689" s="68"/>
      <c r="T3689" s="68"/>
      <c r="U3689" s="68"/>
      <c r="V3689" s="68"/>
      <c r="W3689" s="68"/>
      <c r="X3689" s="68"/>
      <c r="Y3689" s="68"/>
      <c r="Z3689" s="68"/>
    </row>
    <row r="3690" spans="1:26" x14ac:dyDescent="0.3">
      <c r="A3690" s="65"/>
      <c r="B3690" s="77"/>
      <c r="C3690" s="77"/>
      <c r="D3690" s="78"/>
      <c r="E3690" s="78"/>
      <c r="F3690" s="78"/>
      <c r="G3690" s="79"/>
      <c r="H3690" s="79"/>
      <c r="I3690" s="79"/>
      <c r="J3690" s="79"/>
      <c r="K3690" s="79"/>
      <c r="L3690" s="79"/>
      <c r="M3690" s="80"/>
      <c r="N3690" s="68"/>
      <c r="O3690" s="80"/>
      <c r="P3690" s="79"/>
      <c r="Q3690" s="79"/>
      <c r="R3690" s="79"/>
      <c r="S3690" s="79"/>
      <c r="T3690" s="79"/>
      <c r="U3690" s="79"/>
      <c r="V3690" s="78"/>
      <c r="W3690" s="78"/>
      <c r="X3690" s="78"/>
      <c r="Y3690" s="77"/>
      <c r="Z3690" s="77"/>
    </row>
    <row r="3691" spans="1:26" x14ac:dyDescent="0.3">
      <c r="A3691" s="65"/>
      <c r="B3691" s="72"/>
      <c r="C3691" s="72"/>
      <c r="D3691" s="78"/>
      <c r="E3691" s="78"/>
      <c r="F3691" s="78"/>
      <c r="G3691" s="80"/>
      <c r="H3691" s="80"/>
      <c r="I3691" s="80"/>
      <c r="J3691" s="80"/>
      <c r="K3691" s="80"/>
      <c r="L3691" s="80"/>
      <c r="M3691" s="80"/>
      <c r="N3691" s="81"/>
      <c r="O3691" s="80"/>
      <c r="P3691" s="80"/>
      <c r="Q3691" s="80"/>
      <c r="R3691" s="80"/>
      <c r="S3691" s="80"/>
      <c r="T3691" s="80"/>
      <c r="U3691" s="80"/>
      <c r="V3691" s="78"/>
      <c r="W3691" s="78"/>
      <c r="X3691" s="78"/>
      <c r="Y3691" s="72"/>
      <c r="Z3691" s="72"/>
    </row>
    <row r="3693" spans="1:26" x14ac:dyDescent="0.3">
      <c r="A3693" s="65"/>
      <c r="B3693" s="223"/>
      <c r="C3693" s="224"/>
      <c r="D3693" s="65"/>
      <c r="E3693" s="65"/>
      <c r="F3693" s="223"/>
      <c r="G3693" s="224"/>
      <c r="H3693" s="65"/>
      <c r="I3693" s="65"/>
      <c r="J3693" s="223"/>
      <c r="K3693" s="224"/>
      <c r="L3693" s="65"/>
      <c r="M3693" s="233"/>
      <c r="N3693" s="233"/>
      <c r="O3693" s="233"/>
      <c r="P3693" s="65"/>
      <c r="Q3693" s="223"/>
      <c r="R3693" s="224"/>
      <c r="S3693" s="65"/>
      <c r="T3693" s="65"/>
      <c r="U3693" s="223"/>
      <c r="V3693" s="224"/>
      <c r="W3693" s="65"/>
      <c r="X3693" s="65"/>
      <c r="Y3693" s="223"/>
      <c r="Z3693" s="224"/>
    </row>
    <row r="3694" spans="1:26" x14ac:dyDescent="0.3">
      <c r="A3694" s="65"/>
      <c r="B3694" s="225"/>
      <c r="C3694" s="226"/>
      <c r="D3694" s="65"/>
      <c r="E3694" s="65"/>
      <c r="F3694" s="227"/>
      <c r="G3694" s="226"/>
      <c r="H3694" s="65"/>
      <c r="I3694" s="65"/>
      <c r="J3694" s="228"/>
      <c r="K3694" s="229"/>
      <c r="L3694" s="65"/>
      <c r="M3694" s="225"/>
      <c r="N3694" s="230"/>
      <c r="O3694" s="226"/>
      <c r="P3694" s="65"/>
      <c r="Q3694" s="231"/>
      <c r="R3694" s="232"/>
      <c r="S3694" s="76"/>
      <c r="T3694" s="65"/>
      <c r="U3694" s="225"/>
      <c r="V3694" s="226"/>
      <c r="W3694" s="65"/>
      <c r="X3694" s="65"/>
      <c r="Y3694" s="225"/>
      <c r="Z3694" s="226"/>
    </row>
    <row r="3695" spans="1:26" x14ac:dyDescent="0.3">
      <c r="A3695" s="65"/>
      <c r="B3695" s="65"/>
      <c r="C3695" s="65"/>
      <c r="D3695" s="65"/>
      <c r="E3695" s="65"/>
      <c r="F3695" s="65"/>
      <c r="G3695" s="65"/>
      <c r="H3695" s="65"/>
      <c r="I3695" s="65"/>
      <c r="J3695" s="65"/>
      <c r="K3695" s="65"/>
      <c r="L3695" s="65"/>
      <c r="M3695" s="99"/>
      <c r="N3695" s="66"/>
      <c r="O3695" s="99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</row>
    <row r="3696" spans="1:26" x14ac:dyDescent="0.3">
      <c r="A3696" s="65"/>
      <c r="B3696" s="65"/>
      <c r="C3696" s="65"/>
      <c r="D3696" s="65"/>
      <c r="E3696" s="65"/>
      <c r="F3696" s="65"/>
      <c r="G3696" s="65"/>
      <c r="H3696" s="65"/>
      <c r="I3696" s="65"/>
      <c r="J3696" s="65"/>
      <c r="K3696" s="65"/>
      <c r="L3696" s="65"/>
      <c r="M3696" s="99"/>
      <c r="N3696" s="66"/>
      <c r="O3696" s="99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</row>
    <row r="3697" spans="1:26" x14ac:dyDescent="0.3">
      <c r="A3697" s="65"/>
      <c r="B3697" s="68"/>
      <c r="C3697" s="68"/>
      <c r="D3697" s="68"/>
      <c r="E3697" s="68"/>
      <c r="F3697" s="68"/>
      <c r="G3697" s="68"/>
      <c r="H3697" s="68"/>
      <c r="I3697" s="68"/>
      <c r="J3697" s="68"/>
      <c r="K3697" s="68"/>
      <c r="L3697" s="68"/>
      <c r="M3697" s="87"/>
      <c r="N3697" s="68"/>
      <c r="O3697" s="87"/>
      <c r="P3697" s="68"/>
      <c r="Q3697" s="68"/>
      <c r="R3697" s="68"/>
      <c r="S3697" s="68"/>
      <c r="T3697" s="68"/>
      <c r="U3697" s="68"/>
      <c r="V3697" s="68"/>
      <c r="W3697" s="68"/>
      <c r="X3697" s="68"/>
      <c r="Y3697" s="68"/>
      <c r="Z3697" s="68"/>
    </row>
    <row r="3698" spans="1:26" x14ac:dyDescent="0.3">
      <c r="A3698" s="65"/>
      <c r="B3698" s="70"/>
      <c r="C3698" s="70"/>
      <c r="D3698" s="71"/>
      <c r="E3698" s="71"/>
      <c r="F3698" s="71"/>
      <c r="G3698" s="70"/>
      <c r="H3698" s="70"/>
      <c r="I3698" s="70"/>
      <c r="J3698" s="70"/>
      <c r="K3698" s="70"/>
      <c r="L3698" s="70"/>
      <c r="M3698" s="70"/>
      <c r="N3698" s="194"/>
      <c r="O3698" s="80"/>
      <c r="P3698" s="75"/>
      <c r="Q3698" s="75"/>
      <c r="R3698" s="75"/>
      <c r="S3698" s="75"/>
      <c r="T3698" s="75"/>
      <c r="U3698" s="75"/>
      <c r="V3698" s="74"/>
      <c r="W3698" s="74"/>
      <c r="X3698" s="74"/>
      <c r="Y3698" s="73"/>
      <c r="Z3698" s="72"/>
    </row>
    <row r="3699" spans="1:26" x14ac:dyDescent="0.3">
      <c r="A3699" s="65"/>
      <c r="B3699" s="70"/>
      <c r="C3699" s="70"/>
      <c r="D3699" s="71"/>
      <c r="E3699" s="71"/>
      <c r="F3699" s="71"/>
      <c r="G3699" s="70"/>
      <c r="H3699" s="70"/>
      <c r="I3699" s="70"/>
      <c r="J3699" s="70"/>
      <c r="K3699" s="70"/>
      <c r="L3699" s="70"/>
      <c r="M3699" s="70"/>
      <c r="N3699" s="194"/>
      <c r="O3699" s="80"/>
      <c r="P3699" s="75"/>
      <c r="Q3699" s="75"/>
      <c r="R3699" s="75"/>
      <c r="S3699" s="75"/>
      <c r="T3699" s="75"/>
      <c r="U3699" s="75"/>
      <c r="V3699" s="74"/>
      <c r="W3699" s="74"/>
      <c r="X3699" s="74"/>
      <c r="Y3699" s="73"/>
      <c r="Z3699" s="72"/>
    </row>
    <row r="3700" spans="1:26" x14ac:dyDescent="0.3">
      <c r="A3700" s="65"/>
      <c r="B3700" s="70"/>
      <c r="C3700" s="70"/>
      <c r="D3700" s="71"/>
      <c r="E3700" s="71"/>
      <c r="F3700" s="71"/>
      <c r="G3700" s="70"/>
      <c r="H3700" s="70"/>
      <c r="I3700" s="70"/>
      <c r="J3700" s="70"/>
      <c r="K3700" s="70"/>
      <c r="L3700" s="70"/>
      <c r="M3700" s="70"/>
      <c r="N3700" s="194"/>
      <c r="O3700" s="80"/>
      <c r="P3700" s="75"/>
      <c r="Q3700" s="75"/>
      <c r="R3700" s="75"/>
      <c r="S3700" s="75"/>
      <c r="T3700" s="75"/>
      <c r="U3700" s="75"/>
      <c r="V3700" s="74"/>
      <c r="W3700" s="74"/>
      <c r="X3700" s="74"/>
      <c r="Y3700" s="73"/>
      <c r="Z3700" s="72"/>
    </row>
    <row r="3701" spans="1:26" x14ac:dyDescent="0.3">
      <c r="A3701" s="65"/>
      <c r="B3701" s="70"/>
      <c r="C3701" s="70"/>
      <c r="D3701" s="71"/>
      <c r="E3701" s="71"/>
      <c r="F3701" s="71"/>
      <c r="G3701" s="70"/>
      <c r="H3701" s="70"/>
      <c r="I3701" s="70"/>
      <c r="J3701" s="70"/>
      <c r="K3701" s="70"/>
      <c r="L3701" s="70"/>
      <c r="M3701" s="70"/>
      <c r="N3701" s="194"/>
      <c r="O3701" s="80"/>
      <c r="P3701" s="75"/>
      <c r="Q3701" s="75"/>
      <c r="R3701" s="75"/>
      <c r="S3701" s="75"/>
      <c r="T3701" s="75"/>
      <c r="U3701" s="75"/>
      <c r="V3701" s="74"/>
      <c r="W3701" s="74"/>
      <c r="X3701" s="74"/>
      <c r="Y3701" s="73"/>
      <c r="Z3701" s="72"/>
    </row>
    <row r="3702" spans="1:26" x14ac:dyDescent="0.3">
      <c r="A3702" s="65"/>
      <c r="B3702" s="70"/>
      <c r="C3702" s="70"/>
      <c r="D3702" s="71"/>
      <c r="E3702" s="71"/>
      <c r="F3702" s="71"/>
      <c r="G3702" s="70"/>
      <c r="H3702" s="70"/>
      <c r="I3702" s="70"/>
      <c r="J3702" s="70"/>
      <c r="K3702" s="70"/>
      <c r="L3702" s="70"/>
      <c r="M3702" s="70"/>
      <c r="N3702" s="194"/>
      <c r="O3702" s="80"/>
      <c r="P3702" s="75"/>
      <c r="Q3702" s="75"/>
      <c r="R3702" s="75"/>
      <c r="S3702" s="75"/>
      <c r="T3702" s="75"/>
      <c r="U3702" s="75"/>
      <c r="V3702" s="74"/>
      <c r="W3702" s="74"/>
      <c r="X3702" s="74"/>
      <c r="Y3702" s="73"/>
      <c r="Z3702" s="72"/>
    </row>
    <row r="3703" spans="1:26" x14ac:dyDescent="0.3">
      <c r="A3703" s="65"/>
      <c r="B3703" s="70"/>
      <c r="C3703" s="70"/>
      <c r="D3703" s="71"/>
      <c r="E3703" s="71"/>
      <c r="F3703" s="71"/>
      <c r="G3703" s="70"/>
      <c r="H3703" s="70"/>
      <c r="I3703" s="70"/>
      <c r="J3703" s="70"/>
      <c r="K3703" s="70"/>
      <c r="L3703" s="70"/>
      <c r="M3703" s="70"/>
      <c r="N3703" s="194"/>
      <c r="O3703" s="80"/>
      <c r="P3703" s="75"/>
      <c r="Q3703" s="75"/>
      <c r="R3703" s="75"/>
      <c r="S3703" s="75"/>
      <c r="T3703" s="75"/>
      <c r="U3703" s="75"/>
      <c r="V3703" s="74"/>
      <c r="W3703" s="74"/>
      <c r="X3703" s="74"/>
      <c r="Y3703" s="73"/>
      <c r="Z3703" s="72"/>
    </row>
    <row r="3704" spans="1:26" x14ac:dyDescent="0.3">
      <c r="A3704" s="65"/>
      <c r="B3704" s="70"/>
      <c r="C3704" s="70"/>
      <c r="D3704" s="71"/>
      <c r="E3704" s="71"/>
      <c r="F3704" s="71"/>
      <c r="G3704" s="70"/>
      <c r="H3704" s="70"/>
      <c r="I3704" s="70"/>
      <c r="J3704" s="70"/>
      <c r="K3704" s="70"/>
      <c r="L3704" s="70"/>
      <c r="M3704" s="70"/>
      <c r="N3704" s="194"/>
      <c r="O3704" s="80"/>
      <c r="P3704" s="75"/>
      <c r="Q3704" s="75"/>
      <c r="R3704" s="75"/>
      <c r="S3704" s="75"/>
      <c r="T3704" s="75"/>
      <c r="U3704" s="75"/>
      <c r="V3704" s="74"/>
      <c r="W3704" s="74"/>
      <c r="X3704" s="74"/>
      <c r="Y3704" s="73"/>
      <c r="Z3704" s="72"/>
    </row>
    <row r="3705" spans="1:26" x14ac:dyDescent="0.3">
      <c r="A3705" s="65"/>
      <c r="B3705" s="70"/>
      <c r="C3705" s="70"/>
      <c r="D3705" s="71"/>
      <c r="E3705" s="71"/>
      <c r="F3705" s="71"/>
      <c r="G3705" s="70"/>
      <c r="H3705" s="70"/>
      <c r="I3705" s="70"/>
      <c r="J3705" s="70"/>
      <c r="K3705" s="70"/>
      <c r="L3705" s="70"/>
      <c r="M3705" s="70"/>
      <c r="N3705" s="194"/>
      <c r="O3705" s="80"/>
      <c r="P3705" s="75"/>
      <c r="Q3705" s="75"/>
      <c r="R3705" s="75"/>
      <c r="S3705" s="75"/>
      <c r="T3705" s="75"/>
      <c r="U3705" s="75"/>
      <c r="V3705" s="74"/>
      <c r="W3705" s="74"/>
      <c r="X3705" s="74"/>
      <c r="Y3705" s="73"/>
      <c r="Z3705" s="72"/>
    </row>
    <row r="3706" spans="1:26" x14ac:dyDescent="0.3">
      <c r="A3706" s="65"/>
      <c r="B3706" s="70"/>
      <c r="C3706" s="70"/>
      <c r="D3706" s="71"/>
      <c r="E3706" s="71"/>
      <c r="F3706" s="71"/>
      <c r="G3706" s="70"/>
      <c r="H3706" s="70"/>
      <c r="I3706" s="70"/>
      <c r="J3706" s="70"/>
      <c r="K3706" s="70"/>
      <c r="L3706" s="70"/>
      <c r="M3706" s="70"/>
      <c r="N3706" s="194"/>
      <c r="O3706" s="80"/>
      <c r="P3706" s="75"/>
      <c r="Q3706" s="75"/>
      <c r="R3706" s="75"/>
      <c r="S3706" s="75"/>
      <c r="T3706" s="75"/>
      <c r="U3706" s="75"/>
      <c r="V3706" s="74"/>
      <c r="W3706" s="74"/>
      <c r="X3706" s="74"/>
      <c r="Y3706" s="73"/>
      <c r="Z3706" s="72"/>
    </row>
    <row r="3707" spans="1:26" x14ac:dyDescent="0.3">
      <c r="A3707" s="65"/>
      <c r="B3707" s="70"/>
      <c r="C3707" s="70"/>
      <c r="D3707" s="71"/>
      <c r="E3707" s="71"/>
      <c r="F3707" s="71"/>
      <c r="G3707" s="70"/>
      <c r="H3707" s="70"/>
      <c r="I3707" s="70"/>
      <c r="J3707" s="70"/>
      <c r="K3707" s="70"/>
      <c r="L3707" s="70"/>
      <c r="M3707" s="70"/>
      <c r="N3707" s="194"/>
      <c r="O3707" s="80"/>
      <c r="P3707" s="75"/>
      <c r="Q3707" s="75"/>
      <c r="R3707" s="75"/>
      <c r="S3707" s="75"/>
      <c r="T3707" s="75"/>
      <c r="U3707" s="75"/>
      <c r="V3707" s="74"/>
      <c r="W3707" s="74"/>
      <c r="X3707" s="74"/>
      <c r="Y3707" s="73"/>
      <c r="Z3707" s="72"/>
    </row>
    <row r="3708" spans="1:26" x14ac:dyDescent="0.3">
      <c r="A3708" s="65"/>
      <c r="B3708" s="70"/>
      <c r="C3708" s="70"/>
      <c r="D3708" s="71"/>
      <c r="E3708" s="71"/>
      <c r="F3708" s="71"/>
      <c r="G3708" s="70"/>
      <c r="H3708" s="70"/>
      <c r="I3708" s="70"/>
      <c r="J3708" s="70"/>
      <c r="K3708" s="70"/>
      <c r="L3708" s="70"/>
      <c r="M3708" s="70"/>
      <c r="N3708" s="194"/>
      <c r="O3708" s="80"/>
      <c r="P3708" s="75"/>
      <c r="Q3708" s="75"/>
      <c r="R3708" s="75"/>
      <c r="S3708" s="75"/>
      <c r="T3708" s="75"/>
      <c r="U3708" s="75"/>
      <c r="V3708" s="74"/>
      <c r="W3708" s="74"/>
      <c r="X3708" s="74"/>
      <c r="Y3708" s="73"/>
      <c r="Z3708" s="72"/>
    </row>
    <row r="3709" spans="1:26" x14ac:dyDescent="0.3">
      <c r="A3709" s="65"/>
      <c r="B3709" s="70"/>
      <c r="C3709" s="70"/>
      <c r="D3709" s="71"/>
      <c r="E3709" s="71"/>
      <c r="F3709" s="71"/>
      <c r="G3709" s="70"/>
      <c r="H3709" s="70"/>
      <c r="I3709" s="70"/>
      <c r="J3709" s="70"/>
      <c r="K3709" s="70"/>
      <c r="L3709" s="70"/>
      <c r="M3709" s="70"/>
      <c r="N3709" s="194"/>
      <c r="O3709" s="80"/>
      <c r="P3709" s="75"/>
      <c r="Q3709" s="75"/>
      <c r="R3709" s="75"/>
      <c r="S3709" s="75"/>
      <c r="T3709" s="75"/>
      <c r="U3709" s="75"/>
      <c r="V3709" s="74"/>
      <c r="W3709" s="74"/>
      <c r="X3709" s="74"/>
      <c r="Y3709" s="73"/>
      <c r="Z3709" s="72"/>
    </row>
    <row r="3710" spans="1:26" x14ac:dyDescent="0.3">
      <c r="A3710" s="65"/>
      <c r="B3710" s="70"/>
      <c r="C3710" s="70"/>
      <c r="D3710" s="71"/>
      <c r="E3710" s="71"/>
      <c r="F3710" s="71"/>
      <c r="G3710" s="70"/>
      <c r="H3710" s="70"/>
      <c r="I3710" s="70"/>
      <c r="J3710" s="70"/>
      <c r="K3710" s="70"/>
      <c r="L3710" s="70"/>
      <c r="M3710" s="70"/>
      <c r="N3710" s="194"/>
      <c r="O3710" s="80"/>
      <c r="P3710" s="75"/>
      <c r="Q3710" s="75"/>
      <c r="R3710" s="75"/>
      <c r="S3710" s="75"/>
      <c r="T3710" s="75"/>
      <c r="U3710" s="75"/>
      <c r="V3710" s="74"/>
      <c r="W3710" s="74"/>
      <c r="X3710" s="74"/>
      <c r="Y3710" s="73"/>
      <c r="Z3710" s="72"/>
    </row>
    <row r="3711" spans="1:26" x14ac:dyDescent="0.3">
      <c r="A3711" s="65"/>
      <c r="B3711" s="70"/>
      <c r="C3711" s="70"/>
      <c r="D3711" s="71"/>
      <c r="E3711" s="71"/>
      <c r="F3711" s="71"/>
      <c r="G3711" s="70"/>
      <c r="H3711" s="70"/>
      <c r="I3711" s="70"/>
      <c r="J3711" s="70"/>
      <c r="K3711" s="70"/>
      <c r="L3711" s="70"/>
      <c r="M3711" s="70"/>
      <c r="N3711" s="194"/>
      <c r="O3711" s="80"/>
      <c r="P3711" s="75"/>
      <c r="Q3711" s="75"/>
      <c r="R3711" s="75"/>
      <c r="S3711" s="75"/>
      <c r="T3711" s="75"/>
      <c r="U3711" s="75"/>
      <c r="V3711" s="74"/>
      <c r="W3711" s="74"/>
      <c r="X3711" s="74"/>
      <c r="Y3711" s="73"/>
      <c r="Z3711" s="72"/>
    </row>
    <row r="3712" spans="1:26" x14ac:dyDescent="0.3">
      <c r="A3712" s="65"/>
      <c r="B3712" s="70"/>
      <c r="C3712" s="70"/>
      <c r="D3712" s="71"/>
      <c r="E3712" s="71"/>
      <c r="F3712" s="71"/>
      <c r="G3712" s="70"/>
      <c r="H3712" s="70"/>
      <c r="I3712" s="70"/>
      <c r="J3712" s="70"/>
      <c r="K3712" s="70"/>
      <c r="L3712" s="70"/>
      <c r="M3712" s="70"/>
      <c r="N3712" s="194"/>
      <c r="O3712" s="80"/>
      <c r="P3712" s="75"/>
      <c r="Q3712" s="75"/>
      <c r="R3712" s="75"/>
      <c r="S3712" s="75"/>
      <c r="T3712" s="75"/>
      <c r="U3712" s="75"/>
      <c r="V3712" s="74"/>
      <c r="W3712" s="74"/>
      <c r="X3712" s="74"/>
      <c r="Y3712" s="73"/>
      <c r="Z3712" s="72"/>
    </row>
    <row r="3713" spans="1:26" x14ac:dyDescent="0.3">
      <c r="A3713" s="65"/>
      <c r="B3713" s="70"/>
      <c r="C3713" s="70"/>
      <c r="D3713" s="71"/>
      <c r="E3713" s="71"/>
      <c r="F3713" s="71"/>
      <c r="G3713" s="70"/>
      <c r="H3713" s="70"/>
      <c r="I3713" s="70"/>
      <c r="J3713" s="70"/>
      <c r="K3713" s="70"/>
      <c r="L3713" s="70"/>
      <c r="M3713" s="70"/>
      <c r="N3713" s="195"/>
      <c r="O3713" s="70"/>
      <c r="P3713" s="70"/>
      <c r="Q3713" s="70"/>
      <c r="R3713" s="70"/>
      <c r="S3713" s="70"/>
      <c r="T3713" s="70"/>
      <c r="U3713" s="70"/>
      <c r="V3713" s="71"/>
      <c r="W3713" s="71"/>
      <c r="X3713" s="71"/>
      <c r="Y3713" s="70"/>
      <c r="Z3713" s="70"/>
    </row>
    <row r="3714" spans="1:26" x14ac:dyDescent="0.3">
      <c r="A3714" s="65"/>
      <c r="B3714" s="72"/>
      <c r="C3714" s="73"/>
      <c r="D3714" s="74"/>
      <c r="E3714" s="74"/>
      <c r="F3714" s="74"/>
      <c r="G3714" s="75"/>
      <c r="H3714" s="75"/>
      <c r="I3714" s="75"/>
      <c r="J3714" s="75"/>
      <c r="K3714" s="75"/>
      <c r="L3714" s="75"/>
      <c r="M3714" s="80"/>
      <c r="N3714" s="194"/>
      <c r="O3714" s="70"/>
      <c r="P3714" s="70"/>
      <c r="Q3714" s="70"/>
      <c r="R3714" s="70"/>
      <c r="S3714" s="70"/>
      <c r="T3714" s="70"/>
      <c r="U3714" s="70"/>
      <c r="V3714" s="71"/>
      <c r="W3714" s="71"/>
      <c r="X3714" s="71"/>
      <c r="Y3714" s="70"/>
      <c r="Z3714" s="70"/>
    </row>
    <row r="3715" spans="1:26" x14ac:dyDescent="0.3">
      <c r="A3715" s="65"/>
      <c r="B3715" s="72"/>
      <c r="C3715" s="73"/>
      <c r="D3715" s="74"/>
      <c r="E3715" s="74"/>
      <c r="F3715" s="74"/>
      <c r="G3715" s="75"/>
      <c r="H3715" s="75"/>
      <c r="I3715" s="75"/>
      <c r="J3715" s="75"/>
      <c r="K3715" s="75"/>
      <c r="L3715" s="75"/>
      <c r="M3715" s="80"/>
      <c r="N3715" s="194"/>
      <c r="O3715" s="70"/>
      <c r="P3715" s="70"/>
      <c r="Q3715" s="70"/>
      <c r="R3715" s="70"/>
      <c r="S3715" s="70"/>
      <c r="T3715" s="70"/>
      <c r="U3715" s="70"/>
      <c r="V3715" s="71"/>
      <c r="W3715" s="71"/>
      <c r="X3715" s="71"/>
      <c r="Y3715" s="70"/>
      <c r="Z3715" s="70"/>
    </row>
    <row r="3716" spans="1:26" x14ac:dyDescent="0.3">
      <c r="A3716" s="65"/>
      <c r="B3716" s="72"/>
      <c r="C3716" s="73"/>
      <c r="D3716" s="74"/>
      <c r="E3716" s="74"/>
      <c r="F3716" s="74"/>
      <c r="G3716" s="75"/>
      <c r="H3716" s="75"/>
      <c r="I3716" s="75"/>
      <c r="J3716" s="75"/>
      <c r="K3716" s="75"/>
      <c r="L3716" s="75"/>
      <c r="M3716" s="80"/>
      <c r="N3716" s="194"/>
      <c r="O3716" s="70"/>
      <c r="P3716" s="70"/>
      <c r="Q3716" s="70"/>
      <c r="R3716" s="70"/>
      <c r="S3716" s="70"/>
      <c r="T3716" s="70"/>
      <c r="U3716" s="70"/>
      <c r="V3716" s="71"/>
      <c r="W3716" s="71"/>
      <c r="X3716" s="71"/>
      <c r="Y3716" s="70"/>
      <c r="Z3716" s="70"/>
    </row>
    <row r="3717" spans="1:26" x14ac:dyDescent="0.3">
      <c r="A3717" s="65"/>
      <c r="B3717" s="72"/>
      <c r="C3717" s="73"/>
      <c r="D3717" s="74"/>
      <c r="E3717" s="74"/>
      <c r="F3717" s="74"/>
      <c r="G3717" s="75"/>
      <c r="H3717" s="75"/>
      <c r="I3717" s="75"/>
      <c r="J3717" s="75"/>
      <c r="K3717" s="75"/>
      <c r="L3717" s="75"/>
      <c r="M3717" s="80"/>
      <c r="N3717" s="194"/>
      <c r="O3717" s="70"/>
      <c r="P3717" s="70"/>
      <c r="Q3717" s="70"/>
      <c r="R3717" s="70"/>
      <c r="S3717" s="70"/>
      <c r="T3717" s="70"/>
      <c r="U3717" s="70"/>
      <c r="V3717" s="71"/>
      <c r="W3717" s="71"/>
      <c r="X3717" s="71"/>
      <c r="Y3717" s="70"/>
      <c r="Z3717" s="70"/>
    </row>
    <row r="3718" spans="1:26" x14ac:dyDescent="0.3">
      <c r="A3718" s="65"/>
      <c r="B3718" s="72"/>
      <c r="C3718" s="73"/>
      <c r="D3718" s="74"/>
      <c r="E3718" s="74"/>
      <c r="F3718" s="74"/>
      <c r="G3718" s="75"/>
      <c r="H3718" s="75"/>
      <c r="I3718" s="75"/>
      <c r="J3718" s="75"/>
      <c r="K3718" s="75"/>
      <c r="L3718" s="75"/>
      <c r="M3718" s="80"/>
      <c r="N3718" s="194"/>
      <c r="O3718" s="70"/>
      <c r="P3718" s="70"/>
      <c r="Q3718" s="70"/>
      <c r="R3718" s="70"/>
      <c r="S3718" s="70"/>
      <c r="T3718" s="70"/>
      <c r="U3718" s="70"/>
      <c r="V3718" s="71"/>
      <c r="W3718" s="71"/>
      <c r="X3718" s="71"/>
      <c r="Y3718" s="70"/>
      <c r="Z3718" s="70"/>
    </row>
    <row r="3719" spans="1:26" x14ac:dyDescent="0.3">
      <c r="A3719" s="65"/>
      <c r="B3719" s="72"/>
      <c r="C3719" s="73"/>
      <c r="D3719" s="74"/>
      <c r="E3719" s="74"/>
      <c r="F3719" s="74"/>
      <c r="G3719" s="75"/>
      <c r="H3719" s="75"/>
      <c r="I3719" s="75"/>
      <c r="J3719" s="75"/>
      <c r="K3719" s="75"/>
      <c r="L3719" s="75"/>
      <c r="M3719" s="80"/>
      <c r="N3719" s="194"/>
      <c r="O3719" s="70"/>
      <c r="P3719" s="70"/>
      <c r="Q3719" s="70"/>
      <c r="R3719" s="70"/>
      <c r="S3719" s="70"/>
      <c r="T3719" s="70"/>
      <c r="U3719" s="70"/>
      <c r="V3719" s="71"/>
      <c r="W3719" s="71"/>
      <c r="X3719" s="71"/>
      <c r="Y3719" s="70"/>
      <c r="Z3719" s="70"/>
    </row>
    <row r="3720" spans="1:26" x14ac:dyDescent="0.3">
      <c r="A3720" s="65"/>
      <c r="B3720" s="72"/>
      <c r="C3720" s="73"/>
      <c r="D3720" s="74"/>
      <c r="E3720" s="74"/>
      <c r="F3720" s="74"/>
      <c r="G3720" s="75"/>
      <c r="H3720" s="75"/>
      <c r="I3720" s="75"/>
      <c r="J3720" s="75"/>
      <c r="K3720" s="75"/>
      <c r="L3720" s="75"/>
      <c r="M3720" s="80"/>
      <c r="N3720" s="194"/>
      <c r="O3720" s="70"/>
      <c r="P3720" s="70"/>
      <c r="Q3720" s="70"/>
      <c r="R3720" s="70"/>
      <c r="S3720" s="70"/>
      <c r="T3720" s="70"/>
      <c r="U3720" s="70"/>
      <c r="V3720" s="71"/>
      <c r="W3720" s="71"/>
      <c r="X3720" s="71"/>
      <c r="Y3720" s="70"/>
      <c r="Z3720" s="70"/>
    </row>
    <row r="3721" spans="1:26" x14ac:dyDescent="0.3">
      <c r="A3721" s="65"/>
      <c r="B3721" s="72"/>
      <c r="C3721" s="73"/>
      <c r="D3721" s="74"/>
      <c r="E3721" s="74"/>
      <c r="F3721" s="74"/>
      <c r="G3721" s="75"/>
      <c r="H3721" s="75"/>
      <c r="I3721" s="75"/>
      <c r="J3721" s="75"/>
      <c r="K3721" s="75"/>
      <c r="L3721" s="75"/>
      <c r="M3721" s="80"/>
      <c r="N3721" s="194"/>
      <c r="O3721" s="70"/>
      <c r="P3721" s="70"/>
      <c r="Q3721" s="70"/>
      <c r="R3721" s="70"/>
      <c r="S3721" s="70"/>
      <c r="T3721" s="70"/>
      <c r="U3721" s="70"/>
      <c r="V3721" s="71"/>
      <c r="W3721" s="71"/>
      <c r="X3721" s="71"/>
      <c r="Y3721" s="70"/>
      <c r="Z3721" s="70"/>
    </row>
    <row r="3722" spans="1:26" x14ac:dyDescent="0.3">
      <c r="A3722" s="65"/>
      <c r="B3722" s="72"/>
      <c r="C3722" s="73"/>
      <c r="D3722" s="74"/>
      <c r="E3722" s="74"/>
      <c r="F3722" s="74"/>
      <c r="G3722" s="75"/>
      <c r="H3722" s="75"/>
      <c r="I3722" s="75"/>
      <c r="J3722" s="75"/>
      <c r="K3722" s="75"/>
      <c r="L3722" s="75"/>
      <c r="M3722" s="80"/>
      <c r="N3722" s="194"/>
      <c r="O3722" s="70"/>
      <c r="P3722" s="70"/>
      <c r="Q3722" s="70"/>
      <c r="R3722" s="70"/>
      <c r="S3722" s="70"/>
      <c r="T3722" s="70"/>
      <c r="U3722" s="70"/>
      <c r="V3722" s="71"/>
      <c r="W3722" s="71"/>
      <c r="X3722" s="71"/>
      <c r="Y3722" s="70"/>
      <c r="Z3722" s="70"/>
    </row>
    <row r="3723" spans="1:26" x14ac:dyDescent="0.3">
      <c r="A3723" s="65"/>
      <c r="B3723" s="72"/>
      <c r="C3723" s="73"/>
      <c r="D3723" s="74"/>
      <c r="E3723" s="74"/>
      <c r="F3723" s="74"/>
      <c r="G3723" s="75"/>
      <c r="H3723" s="75"/>
      <c r="I3723" s="75"/>
      <c r="J3723" s="75"/>
      <c r="K3723" s="75"/>
      <c r="L3723" s="75"/>
      <c r="M3723" s="80"/>
      <c r="N3723" s="194"/>
      <c r="O3723" s="70"/>
      <c r="P3723" s="70"/>
      <c r="Q3723" s="70"/>
      <c r="R3723" s="70"/>
      <c r="S3723" s="70"/>
      <c r="T3723" s="70"/>
      <c r="U3723" s="70"/>
      <c r="V3723" s="71"/>
      <c r="W3723" s="71"/>
      <c r="X3723" s="71"/>
      <c r="Y3723" s="70"/>
      <c r="Z3723" s="70"/>
    </row>
    <row r="3724" spans="1:26" x14ac:dyDescent="0.3">
      <c r="A3724" s="65"/>
      <c r="B3724" s="72"/>
      <c r="C3724" s="73"/>
      <c r="D3724" s="74"/>
      <c r="E3724" s="74"/>
      <c r="F3724" s="74"/>
      <c r="G3724" s="75"/>
      <c r="H3724" s="75"/>
      <c r="I3724" s="75"/>
      <c r="J3724" s="75"/>
      <c r="K3724" s="75"/>
      <c r="L3724" s="75"/>
      <c r="M3724" s="80"/>
      <c r="N3724" s="194"/>
      <c r="O3724" s="70"/>
      <c r="P3724" s="70"/>
      <c r="Q3724" s="70"/>
      <c r="R3724" s="70"/>
      <c r="S3724" s="70"/>
      <c r="T3724" s="70"/>
      <c r="U3724" s="70"/>
      <c r="V3724" s="71"/>
      <c r="W3724" s="71"/>
      <c r="X3724" s="71"/>
      <c r="Y3724" s="70"/>
      <c r="Z3724" s="70"/>
    </row>
    <row r="3725" spans="1:26" x14ac:dyDescent="0.3">
      <c r="A3725" s="65"/>
      <c r="B3725" s="72"/>
      <c r="C3725" s="73"/>
      <c r="D3725" s="74"/>
      <c r="E3725" s="74"/>
      <c r="F3725" s="74"/>
      <c r="G3725" s="75"/>
      <c r="H3725" s="75"/>
      <c r="I3725" s="75"/>
      <c r="J3725" s="75"/>
      <c r="K3725" s="75"/>
      <c r="L3725" s="75"/>
      <c r="M3725" s="80"/>
      <c r="N3725" s="194"/>
      <c r="O3725" s="70"/>
      <c r="P3725" s="70"/>
      <c r="Q3725" s="70"/>
      <c r="R3725" s="70"/>
      <c r="S3725" s="70"/>
      <c r="T3725" s="70"/>
      <c r="U3725" s="70"/>
      <c r="V3725" s="71"/>
      <c r="W3725" s="71"/>
      <c r="X3725" s="71"/>
      <c r="Y3725" s="70"/>
      <c r="Z3725" s="70"/>
    </row>
    <row r="3726" spans="1:26" x14ac:dyDescent="0.3">
      <c r="A3726" s="65"/>
      <c r="B3726" s="72"/>
      <c r="C3726" s="73"/>
      <c r="D3726" s="74"/>
      <c r="E3726" s="74"/>
      <c r="F3726" s="74"/>
      <c r="G3726" s="75"/>
      <c r="H3726" s="75"/>
      <c r="I3726" s="75"/>
      <c r="J3726" s="75"/>
      <c r="K3726" s="75"/>
      <c r="L3726" s="75"/>
      <c r="M3726" s="80"/>
      <c r="N3726" s="194"/>
      <c r="O3726" s="70"/>
      <c r="P3726" s="70"/>
      <c r="Q3726" s="70"/>
      <c r="R3726" s="70"/>
      <c r="S3726" s="70"/>
      <c r="T3726" s="70"/>
      <c r="U3726" s="70"/>
      <c r="V3726" s="71"/>
      <c r="W3726" s="71"/>
      <c r="X3726" s="71"/>
      <c r="Y3726" s="70"/>
      <c r="Z3726" s="70"/>
    </row>
    <row r="3727" spans="1:26" x14ac:dyDescent="0.3">
      <c r="A3727" s="65"/>
      <c r="B3727" s="72"/>
      <c r="C3727" s="73"/>
      <c r="D3727" s="74"/>
      <c r="E3727" s="74"/>
      <c r="F3727" s="74"/>
      <c r="G3727" s="75"/>
      <c r="H3727" s="75"/>
      <c r="I3727" s="75"/>
      <c r="J3727" s="75"/>
      <c r="K3727" s="75"/>
      <c r="L3727" s="75"/>
      <c r="M3727" s="80"/>
      <c r="N3727" s="194"/>
      <c r="O3727" s="70"/>
      <c r="P3727" s="70"/>
      <c r="Q3727" s="70"/>
      <c r="R3727" s="70"/>
      <c r="S3727" s="70"/>
      <c r="T3727" s="70"/>
      <c r="U3727" s="70"/>
      <c r="V3727" s="71"/>
      <c r="W3727" s="71"/>
      <c r="X3727" s="71"/>
      <c r="Y3727" s="70"/>
      <c r="Z3727" s="70"/>
    </row>
    <row r="3728" spans="1:26" x14ac:dyDescent="0.3">
      <c r="A3728" s="65"/>
      <c r="B3728" s="72"/>
      <c r="C3728" s="73"/>
      <c r="D3728" s="74"/>
      <c r="E3728" s="74"/>
      <c r="F3728" s="74"/>
      <c r="G3728" s="75"/>
      <c r="H3728" s="75"/>
      <c r="I3728" s="75"/>
      <c r="J3728" s="75"/>
      <c r="K3728" s="75"/>
      <c r="L3728" s="75"/>
      <c r="M3728" s="80"/>
      <c r="N3728" s="194"/>
      <c r="O3728" s="70"/>
      <c r="P3728" s="70"/>
      <c r="Q3728" s="70"/>
      <c r="R3728" s="70"/>
      <c r="S3728" s="70"/>
      <c r="T3728" s="70"/>
      <c r="U3728" s="70"/>
      <c r="V3728" s="71"/>
      <c r="W3728" s="71"/>
      <c r="X3728" s="71"/>
      <c r="Y3728" s="70"/>
      <c r="Z3728" s="70"/>
    </row>
    <row r="3729" spans="1:26" x14ac:dyDescent="0.3">
      <c r="A3729" s="65"/>
      <c r="B3729" s="65"/>
      <c r="C3729" s="65"/>
      <c r="D3729" s="65"/>
      <c r="E3729" s="65"/>
      <c r="F3729" s="65"/>
      <c r="G3729" s="65"/>
      <c r="H3729" s="65"/>
      <c r="I3729" s="65"/>
      <c r="J3729" s="65"/>
      <c r="K3729" s="65"/>
      <c r="L3729" s="65"/>
      <c r="M3729" s="99"/>
      <c r="N3729" s="66"/>
      <c r="O3729" s="99"/>
      <c r="P3729" s="65"/>
      <c r="Q3729" s="65"/>
      <c r="R3729" s="65"/>
      <c r="S3729" s="65"/>
      <c r="T3729" s="65"/>
      <c r="U3729" s="65"/>
      <c r="V3729" s="65"/>
      <c r="W3729" s="65"/>
      <c r="X3729" s="65"/>
      <c r="Y3729" s="65"/>
      <c r="Z3729" s="65"/>
    </row>
    <row r="3730" spans="1:26" x14ac:dyDescent="0.3">
      <c r="A3730" s="65"/>
      <c r="B3730" s="68"/>
      <c r="C3730" s="68"/>
      <c r="D3730" s="68"/>
      <c r="E3730" s="68"/>
      <c r="F3730" s="68"/>
      <c r="G3730" s="68"/>
      <c r="H3730" s="68"/>
      <c r="I3730" s="68"/>
      <c r="J3730" s="68"/>
      <c r="K3730" s="68"/>
      <c r="L3730" s="68"/>
      <c r="M3730" s="87"/>
      <c r="N3730" s="68"/>
      <c r="O3730" s="87"/>
      <c r="P3730" s="68"/>
      <c r="Q3730" s="68"/>
      <c r="R3730" s="68"/>
      <c r="S3730" s="68"/>
      <c r="T3730" s="68"/>
      <c r="U3730" s="68"/>
      <c r="V3730" s="68"/>
      <c r="W3730" s="68"/>
      <c r="X3730" s="68"/>
      <c r="Y3730" s="68"/>
      <c r="Z3730" s="68"/>
    </row>
    <row r="3731" spans="1:26" x14ac:dyDescent="0.3">
      <c r="A3731" s="65"/>
      <c r="B3731" s="77"/>
      <c r="C3731" s="77"/>
      <c r="D3731" s="78"/>
      <c r="E3731" s="78"/>
      <c r="F3731" s="78"/>
      <c r="G3731" s="79"/>
      <c r="H3731" s="79"/>
      <c r="I3731" s="79"/>
      <c r="J3731" s="79"/>
      <c r="K3731" s="79"/>
      <c r="L3731" s="79"/>
      <c r="M3731" s="80"/>
      <c r="N3731" s="68"/>
      <c r="O3731" s="80"/>
      <c r="P3731" s="79"/>
      <c r="Q3731" s="79"/>
      <c r="R3731" s="79"/>
      <c r="S3731" s="79"/>
      <c r="T3731" s="79"/>
      <c r="U3731" s="79"/>
      <c r="V3731" s="78"/>
      <c r="W3731" s="78"/>
      <c r="X3731" s="78"/>
      <c r="Y3731" s="77"/>
      <c r="Z3731" s="77"/>
    </row>
    <row r="3732" spans="1:26" x14ac:dyDescent="0.3">
      <c r="A3732" s="65"/>
      <c r="B3732" s="72"/>
      <c r="C3732" s="72"/>
      <c r="D3732" s="78"/>
      <c r="E3732" s="78"/>
      <c r="F3732" s="78"/>
      <c r="G3732" s="80"/>
      <c r="H3732" s="80"/>
      <c r="I3732" s="80"/>
      <c r="J3732" s="80"/>
      <c r="K3732" s="80"/>
      <c r="L3732" s="80"/>
      <c r="M3732" s="80"/>
      <c r="N3732" s="81"/>
      <c r="O3732" s="80"/>
      <c r="P3732" s="80"/>
      <c r="Q3732" s="80"/>
      <c r="R3732" s="80"/>
      <c r="S3732" s="80"/>
      <c r="T3732" s="80"/>
      <c r="U3732" s="80"/>
      <c r="V3732" s="78"/>
      <c r="W3732" s="78"/>
      <c r="X3732" s="78"/>
      <c r="Y3732" s="72"/>
      <c r="Z3732" s="72"/>
    </row>
    <row r="3734" spans="1:26" x14ac:dyDescent="0.3">
      <c r="A3734" s="65"/>
      <c r="B3734" s="223"/>
      <c r="C3734" s="224"/>
      <c r="D3734" s="65"/>
      <c r="E3734" s="65"/>
      <c r="F3734" s="223"/>
      <c r="G3734" s="224"/>
      <c r="H3734" s="65"/>
      <c r="I3734" s="65"/>
      <c r="J3734" s="223"/>
      <c r="K3734" s="224"/>
      <c r="L3734" s="65"/>
      <c r="M3734" s="233"/>
      <c r="N3734" s="233"/>
      <c r="O3734" s="233"/>
      <c r="P3734" s="65"/>
      <c r="Q3734" s="223"/>
      <c r="R3734" s="224"/>
      <c r="S3734" s="65"/>
      <c r="T3734" s="65"/>
      <c r="U3734" s="223"/>
      <c r="V3734" s="224"/>
      <c r="W3734" s="65"/>
      <c r="X3734" s="65"/>
      <c r="Y3734" s="223"/>
      <c r="Z3734" s="224"/>
    </row>
    <row r="3735" spans="1:26" x14ac:dyDescent="0.3">
      <c r="A3735" s="65"/>
      <c r="B3735" s="225"/>
      <c r="C3735" s="226"/>
      <c r="D3735" s="65"/>
      <c r="E3735" s="65"/>
      <c r="F3735" s="227"/>
      <c r="G3735" s="226"/>
      <c r="H3735" s="65"/>
      <c r="I3735" s="65"/>
      <c r="J3735" s="228"/>
      <c r="K3735" s="229"/>
      <c r="L3735" s="65"/>
      <c r="M3735" s="225"/>
      <c r="N3735" s="230"/>
      <c r="O3735" s="226"/>
      <c r="P3735" s="65"/>
      <c r="Q3735" s="231"/>
      <c r="R3735" s="232"/>
      <c r="S3735" s="76"/>
      <c r="T3735" s="65"/>
      <c r="U3735" s="225"/>
      <c r="V3735" s="226"/>
      <c r="W3735" s="65"/>
      <c r="X3735" s="65"/>
      <c r="Y3735" s="225"/>
      <c r="Z3735" s="226"/>
    </row>
    <row r="3736" spans="1:26" x14ac:dyDescent="0.3">
      <c r="A3736" s="65"/>
      <c r="B3736" s="65"/>
      <c r="C3736" s="65"/>
      <c r="D3736" s="65"/>
      <c r="E3736" s="65"/>
      <c r="F3736" s="65"/>
      <c r="G3736" s="65"/>
      <c r="H3736" s="65"/>
      <c r="I3736" s="65"/>
      <c r="J3736" s="65"/>
      <c r="K3736" s="65"/>
      <c r="L3736" s="65"/>
      <c r="M3736" s="99"/>
      <c r="N3736" s="66"/>
      <c r="O3736" s="99"/>
      <c r="P3736" s="65"/>
      <c r="Q3736" s="65"/>
      <c r="R3736" s="65"/>
      <c r="S3736" s="65"/>
      <c r="T3736" s="65"/>
      <c r="U3736" s="65"/>
      <c r="V3736" s="65"/>
      <c r="W3736" s="65"/>
      <c r="X3736" s="65"/>
      <c r="Y3736" s="65"/>
      <c r="Z3736" s="65"/>
    </row>
    <row r="3737" spans="1:26" x14ac:dyDescent="0.3">
      <c r="A3737" s="65"/>
      <c r="B3737" s="65"/>
      <c r="C3737" s="65"/>
      <c r="D3737" s="65"/>
      <c r="E3737" s="65"/>
      <c r="F3737" s="65"/>
      <c r="G3737" s="65"/>
      <c r="H3737" s="65"/>
      <c r="I3737" s="65"/>
      <c r="J3737" s="65"/>
      <c r="K3737" s="65"/>
      <c r="L3737" s="65"/>
      <c r="M3737" s="99"/>
      <c r="N3737" s="66"/>
      <c r="O3737" s="99"/>
      <c r="P3737" s="65"/>
      <c r="Q3737" s="65"/>
      <c r="R3737" s="65"/>
      <c r="S3737" s="65"/>
      <c r="T3737" s="65"/>
      <c r="U3737" s="65"/>
      <c r="V3737" s="65"/>
      <c r="W3737" s="65"/>
      <c r="X3737" s="65"/>
      <c r="Y3737" s="65"/>
      <c r="Z3737" s="65"/>
    </row>
    <row r="3738" spans="1:26" x14ac:dyDescent="0.3">
      <c r="A3738" s="65"/>
      <c r="B3738" s="68"/>
      <c r="C3738" s="68"/>
      <c r="D3738" s="68"/>
      <c r="E3738" s="68"/>
      <c r="F3738" s="68"/>
      <c r="G3738" s="68"/>
      <c r="H3738" s="68"/>
      <c r="I3738" s="68"/>
      <c r="J3738" s="68"/>
      <c r="K3738" s="68"/>
      <c r="L3738" s="68"/>
      <c r="M3738" s="87"/>
      <c r="N3738" s="68"/>
      <c r="O3738" s="87"/>
      <c r="P3738" s="68"/>
      <c r="Q3738" s="68"/>
      <c r="R3738" s="68"/>
      <c r="S3738" s="68"/>
      <c r="T3738" s="68"/>
      <c r="U3738" s="68"/>
      <c r="V3738" s="68"/>
      <c r="W3738" s="68"/>
      <c r="X3738" s="68"/>
      <c r="Y3738" s="68"/>
      <c r="Z3738" s="68"/>
    </row>
    <row r="3739" spans="1:26" x14ac:dyDescent="0.3">
      <c r="A3739" s="65"/>
      <c r="B3739" s="70"/>
      <c r="C3739" s="70"/>
      <c r="D3739" s="71"/>
      <c r="E3739" s="71"/>
      <c r="F3739" s="71"/>
      <c r="G3739" s="70"/>
      <c r="H3739" s="70"/>
      <c r="I3739" s="70"/>
      <c r="J3739" s="70"/>
      <c r="K3739" s="70"/>
      <c r="L3739" s="70"/>
      <c r="M3739" s="70"/>
      <c r="N3739" s="194"/>
      <c r="O3739" s="80"/>
      <c r="P3739" s="75"/>
      <c r="Q3739" s="75"/>
      <c r="R3739" s="75"/>
      <c r="S3739" s="75"/>
      <c r="T3739" s="75"/>
      <c r="U3739" s="75"/>
      <c r="V3739" s="74"/>
      <c r="W3739" s="74"/>
      <c r="X3739" s="74"/>
      <c r="Y3739" s="73"/>
      <c r="Z3739" s="72"/>
    </row>
    <row r="3740" spans="1:26" x14ac:dyDescent="0.3">
      <c r="A3740" s="65"/>
      <c r="B3740" s="70"/>
      <c r="C3740" s="70"/>
      <c r="D3740" s="71"/>
      <c r="E3740" s="71"/>
      <c r="F3740" s="71"/>
      <c r="G3740" s="70"/>
      <c r="H3740" s="70"/>
      <c r="I3740" s="70"/>
      <c r="J3740" s="70"/>
      <c r="K3740" s="70"/>
      <c r="L3740" s="70"/>
      <c r="M3740" s="70"/>
      <c r="N3740" s="194"/>
      <c r="O3740" s="80"/>
      <c r="P3740" s="75"/>
      <c r="Q3740" s="75"/>
      <c r="R3740" s="75"/>
      <c r="S3740" s="75"/>
      <c r="T3740" s="75"/>
      <c r="U3740" s="75"/>
      <c r="V3740" s="74"/>
      <c r="W3740" s="74"/>
      <c r="X3740" s="74"/>
      <c r="Y3740" s="73"/>
      <c r="Z3740" s="72"/>
    </row>
    <row r="3741" spans="1:26" x14ac:dyDescent="0.3">
      <c r="A3741" s="65"/>
      <c r="B3741" s="70"/>
      <c r="C3741" s="70"/>
      <c r="D3741" s="71"/>
      <c r="E3741" s="71"/>
      <c r="F3741" s="71"/>
      <c r="G3741" s="70"/>
      <c r="H3741" s="70"/>
      <c r="I3741" s="70"/>
      <c r="J3741" s="70"/>
      <c r="K3741" s="70"/>
      <c r="L3741" s="70"/>
      <c r="M3741" s="70"/>
      <c r="N3741" s="194"/>
      <c r="O3741" s="80"/>
      <c r="P3741" s="75"/>
      <c r="Q3741" s="75"/>
      <c r="R3741" s="75"/>
      <c r="S3741" s="75"/>
      <c r="T3741" s="75"/>
      <c r="U3741" s="75"/>
      <c r="V3741" s="74"/>
      <c r="W3741" s="74"/>
      <c r="X3741" s="74"/>
      <c r="Y3741" s="73"/>
      <c r="Z3741" s="72"/>
    </row>
    <row r="3742" spans="1:26" x14ac:dyDescent="0.3">
      <c r="A3742" s="65"/>
      <c r="B3742" s="70"/>
      <c r="C3742" s="70"/>
      <c r="D3742" s="71"/>
      <c r="E3742" s="71"/>
      <c r="F3742" s="71"/>
      <c r="G3742" s="70"/>
      <c r="H3742" s="70"/>
      <c r="I3742" s="70"/>
      <c r="J3742" s="70"/>
      <c r="K3742" s="70"/>
      <c r="L3742" s="70"/>
      <c r="M3742" s="70"/>
      <c r="N3742" s="194"/>
      <c r="O3742" s="80"/>
      <c r="P3742" s="75"/>
      <c r="Q3742" s="75"/>
      <c r="R3742" s="75"/>
      <c r="S3742" s="75"/>
      <c r="T3742" s="75"/>
      <c r="U3742" s="75"/>
      <c r="V3742" s="74"/>
      <c r="W3742" s="74"/>
      <c r="X3742" s="74"/>
      <c r="Y3742" s="73"/>
      <c r="Z3742" s="72"/>
    </row>
    <row r="3743" spans="1:26" x14ac:dyDescent="0.3">
      <c r="A3743" s="65"/>
      <c r="B3743" s="70"/>
      <c r="C3743" s="70"/>
      <c r="D3743" s="71"/>
      <c r="E3743" s="71"/>
      <c r="F3743" s="71"/>
      <c r="G3743" s="70"/>
      <c r="H3743" s="70"/>
      <c r="I3743" s="70"/>
      <c r="J3743" s="70"/>
      <c r="K3743" s="70"/>
      <c r="L3743" s="70"/>
      <c r="M3743" s="70"/>
      <c r="N3743" s="194"/>
      <c r="O3743" s="80"/>
      <c r="P3743" s="75"/>
      <c r="Q3743" s="75"/>
      <c r="R3743" s="75"/>
      <c r="S3743" s="75"/>
      <c r="T3743" s="75"/>
      <c r="U3743" s="75"/>
      <c r="V3743" s="74"/>
      <c r="W3743" s="74"/>
      <c r="X3743" s="74"/>
      <c r="Y3743" s="73"/>
      <c r="Z3743" s="72"/>
    </row>
    <row r="3744" spans="1:26" x14ac:dyDescent="0.3">
      <c r="A3744" s="65"/>
      <c r="B3744" s="70"/>
      <c r="C3744" s="70"/>
      <c r="D3744" s="71"/>
      <c r="E3744" s="71"/>
      <c r="F3744" s="71"/>
      <c r="G3744" s="70"/>
      <c r="H3744" s="70"/>
      <c r="I3744" s="70"/>
      <c r="J3744" s="70"/>
      <c r="K3744" s="70"/>
      <c r="L3744" s="70"/>
      <c r="M3744" s="70"/>
      <c r="N3744" s="194"/>
      <c r="O3744" s="80"/>
      <c r="P3744" s="75"/>
      <c r="Q3744" s="75"/>
      <c r="R3744" s="75"/>
      <c r="S3744" s="75"/>
      <c r="T3744" s="75"/>
      <c r="U3744" s="75"/>
      <c r="V3744" s="74"/>
      <c r="W3744" s="74"/>
      <c r="X3744" s="74"/>
      <c r="Y3744" s="73"/>
      <c r="Z3744" s="72"/>
    </row>
    <row r="3745" spans="1:26" x14ac:dyDescent="0.3">
      <c r="A3745" s="65"/>
      <c r="B3745" s="70"/>
      <c r="C3745" s="70"/>
      <c r="D3745" s="71"/>
      <c r="E3745" s="71"/>
      <c r="F3745" s="71"/>
      <c r="G3745" s="70"/>
      <c r="H3745" s="70"/>
      <c r="I3745" s="70"/>
      <c r="J3745" s="70"/>
      <c r="K3745" s="70"/>
      <c r="L3745" s="70"/>
      <c r="M3745" s="70"/>
      <c r="N3745" s="194"/>
      <c r="O3745" s="80"/>
      <c r="P3745" s="75"/>
      <c r="Q3745" s="75"/>
      <c r="R3745" s="75"/>
      <c r="S3745" s="75"/>
      <c r="T3745" s="75"/>
      <c r="U3745" s="75"/>
      <c r="V3745" s="74"/>
      <c r="W3745" s="74"/>
      <c r="X3745" s="74"/>
      <c r="Y3745" s="73"/>
      <c r="Z3745" s="72"/>
    </row>
    <row r="3746" spans="1:26" x14ac:dyDescent="0.3">
      <c r="A3746" s="65"/>
      <c r="B3746" s="70"/>
      <c r="C3746" s="70"/>
      <c r="D3746" s="71"/>
      <c r="E3746" s="71"/>
      <c r="F3746" s="71"/>
      <c r="G3746" s="70"/>
      <c r="H3746" s="70"/>
      <c r="I3746" s="70"/>
      <c r="J3746" s="70"/>
      <c r="K3746" s="70"/>
      <c r="L3746" s="70"/>
      <c r="M3746" s="70"/>
      <c r="N3746" s="194"/>
      <c r="O3746" s="80"/>
      <c r="P3746" s="75"/>
      <c r="Q3746" s="75"/>
      <c r="R3746" s="75"/>
      <c r="S3746" s="75"/>
      <c r="T3746" s="75"/>
      <c r="U3746" s="75"/>
      <c r="V3746" s="74"/>
      <c r="W3746" s="74"/>
      <c r="X3746" s="74"/>
      <c r="Y3746" s="73"/>
      <c r="Z3746" s="72"/>
    </row>
    <row r="3747" spans="1:26" x14ac:dyDescent="0.3">
      <c r="A3747" s="65"/>
      <c r="B3747" s="70"/>
      <c r="C3747" s="70"/>
      <c r="D3747" s="71"/>
      <c r="E3747" s="71"/>
      <c r="F3747" s="71"/>
      <c r="G3747" s="70"/>
      <c r="H3747" s="70"/>
      <c r="I3747" s="70"/>
      <c r="J3747" s="70"/>
      <c r="K3747" s="70"/>
      <c r="L3747" s="70"/>
      <c r="M3747" s="70"/>
      <c r="N3747" s="194"/>
      <c r="O3747" s="80"/>
      <c r="P3747" s="75"/>
      <c r="Q3747" s="75"/>
      <c r="R3747" s="75"/>
      <c r="S3747" s="75"/>
      <c r="T3747" s="75"/>
      <c r="U3747" s="75"/>
      <c r="V3747" s="74"/>
      <c r="W3747" s="74"/>
      <c r="X3747" s="74"/>
      <c r="Y3747" s="73"/>
      <c r="Z3747" s="72"/>
    </row>
    <row r="3748" spans="1:26" x14ac:dyDescent="0.3">
      <c r="A3748" s="65"/>
      <c r="B3748" s="70"/>
      <c r="C3748" s="70"/>
      <c r="D3748" s="71"/>
      <c r="E3748" s="71"/>
      <c r="F3748" s="71"/>
      <c r="G3748" s="70"/>
      <c r="H3748" s="70"/>
      <c r="I3748" s="70"/>
      <c r="J3748" s="70"/>
      <c r="K3748" s="70"/>
      <c r="L3748" s="70"/>
      <c r="M3748" s="70"/>
      <c r="N3748" s="194"/>
      <c r="O3748" s="80"/>
      <c r="P3748" s="75"/>
      <c r="Q3748" s="75"/>
      <c r="R3748" s="75"/>
      <c r="S3748" s="75"/>
      <c r="T3748" s="75"/>
      <c r="U3748" s="75"/>
      <c r="V3748" s="74"/>
      <c r="W3748" s="74"/>
      <c r="X3748" s="74"/>
      <c r="Y3748" s="73"/>
      <c r="Z3748" s="72"/>
    </row>
    <row r="3749" spans="1:26" x14ac:dyDescent="0.3">
      <c r="A3749" s="65"/>
      <c r="B3749" s="70"/>
      <c r="C3749" s="70"/>
      <c r="D3749" s="71"/>
      <c r="E3749" s="71"/>
      <c r="F3749" s="71"/>
      <c r="G3749" s="70"/>
      <c r="H3749" s="70"/>
      <c r="I3749" s="70"/>
      <c r="J3749" s="70"/>
      <c r="K3749" s="70"/>
      <c r="L3749" s="70"/>
      <c r="M3749" s="70"/>
      <c r="N3749" s="194"/>
      <c r="O3749" s="80"/>
      <c r="P3749" s="75"/>
      <c r="Q3749" s="75"/>
      <c r="R3749" s="75"/>
      <c r="S3749" s="75"/>
      <c r="T3749" s="75"/>
      <c r="U3749" s="75"/>
      <c r="V3749" s="74"/>
      <c r="W3749" s="74"/>
      <c r="X3749" s="74"/>
      <c r="Y3749" s="73"/>
      <c r="Z3749" s="72"/>
    </row>
    <row r="3750" spans="1:26" x14ac:dyDescent="0.3">
      <c r="A3750" s="65"/>
      <c r="B3750" s="70"/>
      <c r="C3750" s="70"/>
      <c r="D3750" s="71"/>
      <c r="E3750" s="71"/>
      <c r="F3750" s="71"/>
      <c r="G3750" s="70"/>
      <c r="H3750" s="70"/>
      <c r="I3750" s="70"/>
      <c r="J3750" s="70"/>
      <c r="K3750" s="70"/>
      <c r="L3750" s="70"/>
      <c r="M3750" s="70"/>
      <c r="N3750" s="194"/>
      <c r="O3750" s="80"/>
      <c r="P3750" s="75"/>
      <c r="Q3750" s="75"/>
      <c r="R3750" s="75"/>
      <c r="S3750" s="75"/>
      <c r="T3750" s="75"/>
      <c r="U3750" s="75"/>
      <c r="V3750" s="74"/>
      <c r="W3750" s="74"/>
      <c r="X3750" s="74"/>
      <c r="Y3750" s="73"/>
      <c r="Z3750" s="72"/>
    </row>
    <row r="3751" spans="1:26" x14ac:dyDescent="0.3">
      <c r="A3751" s="65"/>
      <c r="B3751" s="70"/>
      <c r="C3751" s="70"/>
      <c r="D3751" s="71"/>
      <c r="E3751" s="71"/>
      <c r="F3751" s="71"/>
      <c r="G3751" s="70"/>
      <c r="H3751" s="70"/>
      <c r="I3751" s="70"/>
      <c r="J3751" s="70"/>
      <c r="K3751" s="70"/>
      <c r="L3751" s="70"/>
      <c r="M3751" s="70"/>
      <c r="N3751" s="194"/>
      <c r="O3751" s="80"/>
      <c r="P3751" s="75"/>
      <c r="Q3751" s="75"/>
      <c r="R3751" s="75"/>
      <c r="S3751" s="75"/>
      <c r="T3751" s="75"/>
      <c r="U3751" s="75"/>
      <c r="V3751" s="74"/>
      <c r="W3751" s="74"/>
      <c r="X3751" s="74"/>
      <c r="Y3751" s="73"/>
      <c r="Z3751" s="72"/>
    </row>
    <row r="3752" spans="1:26" x14ac:dyDescent="0.3">
      <c r="A3752" s="65"/>
      <c r="B3752" s="70"/>
      <c r="C3752" s="70"/>
      <c r="D3752" s="71"/>
      <c r="E3752" s="71"/>
      <c r="F3752" s="71"/>
      <c r="G3752" s="70"/>
      <c r="H3752" s="70"/>
      <c r="I3752" s="70"/>
      <c r="J3752" s="70"/>
      <c r="K3752" s="70"/>
      <c r="L3752" s="70"/>
      <c r="M3752" s="70"/>
      <c r="N3752" s="194"/>
      <c r="O3752" s="80"/>
      <c r="P3752" s="75"/>
      <c r="Q3752" s="75"/>
      <c r="R3752" s="75"/>
      <c r="S3752" s="75"/>
      <c r="T3752" s="75"/>
      <c r="U3752" s="75"/>
      <c r="V3752" s="74"/>
      <c r="W3752" s="74"/>
      <c r="X3752" s="74"/>
      <c r="Y3752" s="73"/>
      <c r="Z3752" s="72"/>
    </row>
    <row r="3753" spans="1:26" x14ac:dyDescent="0.3">
      <c r="A3753" s="65"/>
      <c r="B3753" s="70"/>
      <c r="C3753" s="70"/>
      <c r="D3753" s="71"/>
      <c r="E3753" s="71"/>
      <c r="F3753" s="71"/>
      <c r="G3753" s="70"/>
      <c r="H3753" s="70"/>
      <c r="I3753" s="70"/>
      <c r="J3753" s="70"/>
      <c r="K3753" s="70"/>
      <c r="L3753" s="70"/>
      <c r="M3753" s="70"/>
      <c r="N3753" s="194"/>
      <c r="O3753" s="80"/>
      <c r="P3753" s="75"/>
      <c r="Q3753" s="75"/>
      <c r="R3753" s="75"/>
      <c r="S3753" s="75"/>
      <c r="T3753" s="75"/>
      <c r="U3753" s="75"/>
      <c r="V3753" s="74"/>
      <c r="W3753" s="74"/>
      <c r="X3753" s="74"/>
      <c r="Y3753" s="73"/>
      <c r="Z3753" s="72"/>
    </row>
    <row r="3754" spans="1:26" x14ac:dyDescent="0.3">
      <c r="A3754" s="65"/>
      <c r="B3754" s="70"/>
      <c r="C3754" s="70"/>
      <c r="D3754" s="71"/>
      <c r="E3754" s="71"/>
      <c r="F3754" s="71"/>
      <c r="G3754" s="70"/>
      <c r="H3754" s="70"/>
      <c r="I3754" s="70"/>
      <c r="J3754" s="70"/>
      <c r="K3754" s="70"/>
      <c r="L3754" s="70"/>
      <c r="M3754" s="70"/>
      <c r="N3754" s="195"/>
      <c r="O3754" s="70"/>
      <c r="P3754" s="70"/>
      <c r="Q3754" s="70"/>
      <c r="R3754" s="70"/>
      <c r="S3754" s="70"/>
      <c r="T3754" s="70"/>
      <c r="U3754" s="70"/>
      <c r="V3754" s="71"/>
      <c r="W3754" s="71"/>
      <c r="X3754" s="71"/>
      <c r="Y3754" s="70"/>
      <c r="Z3754" s="70"/>
    </row>
    <row r="3755" spans="1:26" x14ac:dyDescent="0.3">
      <c r="A3755" s="65"/>
      <c r="B3755" s="72"/>
      <c r="C3755" s="73"/>
      <c r="D3755" s="74"/>
      <c r="E3755" s="74"/>
      <c r="F3755" s="74"/>
      <c r="G3755" s="75"/>
      <c r="H3755" s="75"/>
      <c r="I3755" s="75"/>
      <c r="J3755" s="75"/>
      <c r="K3755" s="75"/>
      <c r="L3755" s="75"/>
      <c r="M3755" s="80"/>
      <c r="N3755" s="194"/>
      <c r="O3755" s="70"/>
      <c r="P3755" s="70"/>
      <c r="Q3755" s="70"/>
      <c r="R3755" s="70"/>
      <c r="S3755" s="70"/>
      <c r="T3755" s="70"/>
      <c r="U3755" s="70"/>
      <c r="V3755" s="71"/>
      <c r="W3755" s="71"/>
      <c r="X3755" s="71"/>
      <c r="Y3755" s="70"/>
      <c r="Z3755" s="70"/>
    </row>
    <row r="3756" spans="1:26" x14ac:dyDescent="0.3">
      <c r="A3756" s="65"/>
      <c r="B3756" s="72"/>
      <c r="C3756" s="73"/>
      <c r="D3756" s="74"/>
      <c r="E3756" s="74"/>
      <c r="F3756" s="74"/>
      <c r="G3756" s="75"/>
      <c r="H3756" s="75"/>
      <c r="I3756" s="75"/>
      <c r="J3756" s="75"/>
      <c r="K3756" s="75"/>
      <c r="L3756" s="75"/>
      <c r="M3756" s="80"/>
      <c r="N3756" s="194"/>
      <c r="O3756" s="70"/>
      <c r="P3756" s="70"/>
      <c r="Q3756" s="70"/>
      <c r="R3756" s="70"/>
      <c r="S3756" s="70"/>
      <c r="T3756" s="70"/>
      <c r="U3756" s="70"/>
      <c r="V3756" s="71"/>
      <c r="W3756" s="71"/>
      <c r="X3756" s="71"/>
      <c r="Y3756" s="70"/>
      <c r="Z3756" s="70"/>
    </row>
    <row r="3757" spans="1:26" x14ac:dyDescent="0.3">
      <c r="A3757" s="65"/>
      <c r="B3757" s="72"/>
      <c r="C3757" s="73"/>
      <c r="D3757" s="74"/>
      <c r="E3757" s="74"/>
      <c r="F3757" s="74"/>
      <c r="G3757" s="75"/>
      <c r="H3757" s="75"/>
      <c r="I3757" s="75"/>
      <c r="J3757" s="75"/>
      <c r="K3757" s="75"/>
      <c r="L3757" s="75"/>
      <c r="M3757" s="80"/>
      <c r="N3757" s="194"/>
      <c r="O3757" s="70"/>
      <c r="P3757" s="70"/>
      <c r="Q3757" s="70"/>
      <c r="R3757" s="70"/>
      <c r="S3757" s="70"/>
      <c r="T3757" s="70"/>
      <c r="U3757" s="70"/>
      <c r="V3757" s="71"/>
      <c r="W3757" s="71"/>
      <c r="X3757" s="71"/>
      <c r="Y3757" s="70"/>
      <c r="Z3757" s="70"/>
    </row>
    <row r="3758" spans="1:26" x14ac:dyDescent="0.3">
      <c r="A3758" s="65"/>
      <c r="B3758" s="72"/>
      <c r="C3758" s="73"/>
      <c r="D3758" s="74"/>
      <c r="E3758" s="74"/>
      <c r="F3758" s="74"/>
      <c r="G3758" s="75"/>
      <c r="H3758" s="75"/>
      <c r="I3758" s="75"/>
      <c r="J3758" s="75"/>
      <c r="K3758" s="75"/>
      <c r="L3758" s="75"/>
      <c r="M3758" s="80"/>
      <c r="N3758" s="194"/>
      <c r="O3758" s="70"/>
      <c r="P3758" s="70"/>
      <c r="Q3758" s="70"/>
      <c r="R3758" s="70"/>
      <c r="S3758" s="70"/>
      <c r="T3758" s="70"/>
      <c r="U3758" s="70"/>
      <c r="V3758" s="71"/>
      <c r="W3758" s="71"/>
      <c r="X3758" s="71"/>
      <c r="Y3758" s="70"/>
      <c r="Z3758" s="70"/>
    </row>
    <row r="3759" spans="1:26" x14ac:dyDescent="0.3">
      <c r="A3759" s="65"/>
      <c r="B3759" s="72"/>
      <c r="C3759" s="73"/>
      <c r="D3759" s="74"/>
      <c r="E3759" s="74"/>
      <c r="F3759" s="74"/>
      <c r="G3759" s="75"/>
      <c r="H3759" s="75"/>
      <c r="I3759" s="75"/>
      <c r="J3759" s="75"/>
      <c r="K3759" s="75"/>
      <c r="L3759" s="75"/>
      <c r="M3759" s="80"/>
      <c r="N3759" s="194"/>
      <c r="O3759" s="70"/>
      <c r="P3759" s="70"/>
      <c r="Q3759" s="70"/>
      <c r="R3759" s="70"/>
      <c r="S3759" s="70"/>
      <c r="T3759" s="70"/>
      <c r="U3759" s="70"/>
      <c r="V3759" s="71"/>
      <c r="W3759" s="71"/>
      <c r="X3759" s="71"/>
      <c r="Y3759" s="70"/>
      <c r="Z3759" s="70"/>
    </row>
    <row r="3760" spans="1:26" x14ac:dyDescent="0.3">
      <c r="A3760" s="65"/>
      <c r="B3760" s="72"/>
      <c r="C3760" s="73"/>
      <c r="D3760" s="74"/>
      <c r="E3760" s="74"/>
      <c r="F3760" s="74"/>
      <c r="G3760" s="75"/>
      <c r="H3760" s="75"/>
      <c r="I3760" s="75"/>
      <c r="J3760" s="75"/>
      <c r="K3760" s="75"/>
      <c r="L3760" s="75"/>
      <c r="M3760" s="80"/>
      <c r="N3760" s="194"/>
      <c r="O3760" s="70"/>
      <c r="P3760" s="70"/>
      <c r="Q3760" s="70"/>
      <c r="R3760" s="70"/>
      <c r="S3760" s="70"/>
      <c r="T3760" s="70"/>
      <c r="U3760" s="70"/>
      <c r="V3760" s="71"/>
      <c r="W3760" s="71"/>
      <c r="X3760" s="71"/>
      <c r="Y3760" s="70"/>
      <c r="Z3760" s="70"/>
    </row>
    <row r="3761" spans="1:26" x14ac:dyDescent="0.3">
      <c r="A3761" s="65"/>
      <c r="B3761" s="72"/>
      <c r="C3761" s="73"/>
      <c r="D3761" s="74"/>
      <c r="E3761" s="74"/>
      <c r="F3761" s="74"/>
      <c r="G3761" s="75"/>
      <c r="H3761" s="75"/>
      <c r="I3761" s="75"/>
      <c r="J3761" s="75"/>
      <c r="K3761" s="75"/>
      <c r="L3761" s="75"/>
      <c r="M3761" s="80"/>
      <c r="N3761" s="194"/>
      <c r="O3761" s="70"/>
      <c r="P3761" s="70"/>
      <c r="Q3761" s="70"/>
      <c r="R3761" s="70"/>
      <c r="S3761" s="70"/>
      <c r="T3761" s="70"/>
      <c r="U3761" s="70"/>
      <c r="V3761" s="71"/>
      <c r="W3761" s="71"/>
      <c r="X3761" s="71"/>
      <c r="Y3761" s="70"/>
      <c r="Z3761" s="70"/>
    </row>
    <row r="3762" spans="1:26" x14ac:dyDescent="0.3">
      <c r="A3762" s="65"/>
      <c r="B3762" s="72"/>
      <c r="C3762" s="73"/>
      <c r="D3762" s="74"/>
      <c r="E3762" s="74"/>
      <c r="F3762" s="74"/>
      <c r="G3762" s="75"/>
      <c r="H3762" s="75"/>
      <c r="I3762" s="75"/>
      <c r="J3762" s="75"/>
      <c r="K3762" s="75"/>
      <c r="L3762" s="75"/>
      <c r="M3762" s="80"/>
      <c r="N3762" s="194"/>
      <c r="O3762" s="70"/>
      <c r="P3762" s="70"/>
      <c r="Q3762" s="70"/>
      <c r="R3762" s="70"/>
      <c r="S3762" s="70"/>
      <c r="T3762" s="70"/>
      <c r="U3762" s="70"/>
      <c r="V3762" s="71"/>
      <c r="W3762" s="71"/>
      <c r="X3762" s="71"/>
      <c r="Y3762" s="70"/>
      <c r="Z3762" s="70"/>
    </row>
    <row r="3763" spans="1:26" x14ac:dyDescent="0.3">
      <c r="A3763" s="65"/>
      <c r="B3763" s="72"/>
      <c r="C3763" s="73"/>
      <c r="D3763" s="74"/>
      <c r="E3763" s="74"/>
      <c r="F3763" s="74"/>
      <c r="G3763" s="75"/>
      <c r="H3763" s="75"/>
      <c r="I3763" s="75"/>
      <c r="J3763" s="75"/>
      <c r="K3763" s="75"/>
      <c r="L3763" s="75"/>
      <c r="M3763" s="80"/>
      <c r="N3763" s="194"/>
      <c r="O3763" s="70"/>
      <c r="P3763" s="70"/>
      <c r="Q3763" s="70"/>
      <c r="R3763" s="70"/>
      <c r="S3763" s="70"/>
      <c r="T3763" s="70"/>
      <c r="U3763" s="70"/>
      <c r="V3763" s="71"/>
      <c r="W3763" s="71"/>
      <c r="X3763" s="71"/>
      <c r="Y3763" s="70"/>
      <c r="Z3763" s="70"/>
    </row>
    <row r="3764" spans="1:26" x14ac:dyDescent="0.3">
      <c r="A3764" s="65"/>
      <c r="B3764" s="72"/>
      <c r="C3764" s="73"/>
      <c r="D3764" s="74"/>
      <c r="E3764" s="74"/>
      <c r="F3764" s="74"/>
      <c r="G3764" s="75"/>
      <c r="H3764" s="75"/>
      <c r="I3764" s="75"/>
      <c r="J3764" s="75"/>
      <c r="K3764" s="75"/>
      <c r="L3764" s="75"/>
      <c r="M3764" s="80"/>
      <c r="N3764" s="194"/>
      <c r="O3764" s="70"/>
      <c r="P3764" s="70"/>
      <c r="Q3764" s="70"/>
      <c r="R3764" s="70"/>
      <c r="S3764" s="70"/>
      <c r="T3764" s="70"/>
      <c r="U3764" s="70"/>
      <c r="V3764" s="71"/>
      <c r="W3764" s="71"/>
      <c r="X3764" s="71"/>
      <c r="Y3764" s="70"/>
      <c r="Z3764" s="70"/>
    </row>
    <row r="3765" spans="1:26" x14ac:dyDescent="0.3">
      <c r="A3765" s="65"/>
      <c r="B3765" s="72"/>
      <c r="C3765" s="73"/>
      <c r="D3765" s="74"/>
      <c r="E3765" s="74"/>
      <c r="F3765" s="74"/>
      <c r="G3765" s="75"/>
      <c r="H3765" s="75"/>
      <c r="I3765" s="75"/>
      <c r="J3765" s="75"/>
      <c r="K3765" s="75"/>
      <c r="L3765" s="75"/>
      <c r="M3765" s="80"/>
      <c r="N3765" s="194"/>
      <c r="O3765" s="70"/>
      <c r="P3765" s="70"/>
      <c r="Q3765" s="70"/>
      <c r="R3765" s="70"/>
      <c r="S3765" s="70"/>
      <c r="T3765" s="70"/>
      <c r="U3765" s="70"/>
      <c r="V3765" s="71"/>
      <c r="W3765" s="71"/>
      <c r="X3765" s="71"/>
      <c r="Y3765" s="70"/>
      <c r="Z3765" s="70"/>
    </row>
    <row r="3766" spans="1:26" x14ac:dyDescent="0.3">
      <c r="A3766" s="65"/>
      <c r="B3766" s="72"/>
      <c r="C3766" s="73"/>
      <c r="D3766" s="74"/>
      <c r="E3766" s="74"/>
      <c r="F3766" s="74"/>
      <c r="G3766" s="75"/>
      <c r="H3766" s="75"/>
      <c r="I3766" s="75"/>
      <c r="J3766" s="75"/>
      <c r="K3766" s="75"/>
      <c r="L3766" s="75"/>
      <c r="M3766" s="80"/>
      <c r="N3766" s="194"/>
      <c r="O3766" s="70"/>
      <c r="P3766" s="70"/>
      <c r="Q3766" s="70"/>
      <c r="R3766" s="70"/>
      <c r="S3766" s="70"/>
      <c r="T3766" s="70"/>
      <c r="U3766" s="70"/>
      <c r="V3766" s="71"/>
      <c r="W3766" s="71"/>
      <c r="X3766" s="71"/>
      <c r="Y3766" s="70"/>
      <c r="Z3766" s="70"/>
    </row>
    <row r="3767" spans="1:26" x14ac:dyDescent="0.3">
      <c r="A3767" s="65"/>
      <c r="B3767" s="72"/>
      <c r="C3767" s="73"/>
      <c r="D3767" s="74"/>
      <c r="E3767" s="74"/>
      <c r="F3767" s="74"/>
      <c r="G3767" s="75"/>
      <c r="H3767" s="75"/>
      <c r="I3767" s="75"/>
      <c r="J3767" s="75"/>
      <c r="K3767" s="75"/>
      <c r="L3767" s="75"/>
      <c r="M3767" s="80"/>
      <c r="N3767" s="194"/>
      <c r="O3767" s="70"/>
      <c r="P3767" s="70"/>
      <c r="Q3767" s="70"/>
      <c r="R3767" s="70"/>
      <c r="S3767" s="70"/>
      <c r="T3767" s="70"/>
      <c r="U3767" s="70"/>
      <c r="V3767" s="71"/>
      <c r="W3767" s="71"/>
      <c r="X3767" s="71"/>
      <c r="Y3767" s="70"/>
      <c r="Z3767" s="70"/>
    </row>
    <row r="3768" spans="1:26" x14ac:dyDescent="0.3">
      <c r="A3768" s="65"/>
      <c r="B3768" s="72"/>
      <c r="C3768" s="73"/>
      <c r="D3768" s="74"/>
      <c r="E3768" s="74"/>
      <c r="F3768" s="74"/>
      <c r="G3768" s="75"/>
      <c r="H3768" s="75"/>
      <c r="I3768" s="75"/>
      <c r="J3768" s="75"/>
      <c r="K3768" s="75"/>
      <c r="L3768" s="75"/>
      <c r="M3768" s="80"/>
      <c r="N3768" s="194"/>
      <c r="O3768" s="70"/>
      <c r="P3768" s="70"/>
      <c r="Q3768" s="70"/>
      <c r="R3768" s="70"/>
      <c r="S3768" s="70"/>
      <c r="T3768" s="70"/>
      <c r="U3768" s="70"/>
      <c r="V3768" s="71"/>
      <c r="W3768" s="71"/>
      <c r="X3768" s="71"/>
      <c r="Y3768" s="70"/>
      <c r="Z3768" s="70"/>
    </row>
    <row r="3769" spans="1:26" x14ac:dyDescent="0.3">
      <c r="A3769" s="65"/>
      <c r="B3769" s="72"/>
      <c r="C3769" s="73"/>
      <c r="D3769" s="74"/>
      <c r="E3769" s="74"/>
      <c r="F3769" s="74"/>
      <c r="G3769" s="75"/>
      <c r="H3769" s="75"/>
      <c r="I3769" s="75"/>
      <c r="J3769" s="75"/>
      <c r="K3769" s="75"/>
      <c r="L3769" s="75"/>
      <c r="M3769" s="80"/>
      <c r="N3769" s="194"/>
      <c r="O3769" s="70"/>
      <c r="P3769" s="70"/>
      <c r="Q3769" s="70"/>
      <c r="R3769" s="70"/>
      <c r="S3769" s="70"/>
      <c r="T3769" s="70"/>
      <c r="U3769" s="70"/>
      <c r="V3769" s="71"/>
      <c r="W3769" s="71"/>
      <c r="X3769" s="71"/>
      <c r="Y3769" s="70"/>
      <c r="Z3769" s="70"/>
    </row>
    <row r="3770" spans="1:26" x14ac:dyDescent="0.3">
      <c r="A3770" s="65"/>
      <c r="B3770" s="65"/>
      <c r="C3770" s="65"/>
      <c r="D3770" s="65"/>
      <c r="E3770" s="65"/>
      <c r="F3770" s="65"/>
      <c r="G3770" s="65"/>
      <c r="H3770" s="65"/>
      <c r="I3770" s="65"/>
      <c r="J3770" s="65"/>
      <c r="K3770" s="65"/>
      <c r="L3770" s="65"/>
      <c r="M3770" s="99"/>
      <c r="N3770" s="66"/>
      <c r="O3770" s="99"/>
      <c r="P3770" s="65"/>
      <c r="Q3770" s="65"/>
      <c r="R3770" s="65"/>
      <c r="S3770" s="65"/>
      <c r="T3770" s="65"/>
      <c r="U3770" s="65"/>
      <c r="V3770" s="65"/>
      <c r="W3770" s="65"/>
      <c r="X3770" s="65"/>
      <c r="Y3770" s="65"/>
      <c r="Z3770" s="65"/>
    </row>
    <row r="3771" spans="1:26" x14ac:dyDescent="0.3">
      <c r="A3771" s="65"/>
      <c r="B3771" s="68"/>
      <c r="C3771" s="68"/>
      <c r="D3771" s="68"/>
      <c r="E3771" s="68"/>
      <c r="F3771" s="68"/>
      <c r="G3771" s="68"/>
      <c r="H3771" s="68"/>
      <c r="I3771" s="68"/>
      <c r="J3771" s="68"/>
      <c r="K3771" s="68"/>
      <c r="L3771" s="68"/>
      <c r="M3771" s="87"/>
      <c r="N3771" s="68"/>
      <c r="O3771" s="87"/>
      <c r="P3771" s="68"/>
      <c r="Q3771" s="68"/>
      <c r="R3771" s="68"/>
      <c r="S3771" s="68"/>
      <c r="T3771" s="68"/>
      <c r="U3771" s="68"/>
      <c r="V3771" s="68"/>
      <c r="W3771" s="68"/>
      <c r="X3771" s="68"/>
      <c r="Y3771" s="68"/>
      <c r="Z3771" s="68"/>
    </row>
    <row r="3772" spans="1:26" x14ac:dyDescent="0.3">
      <c r="A3772" s="65"/>
      <c r="B3772" s="77"/>
      <c r="C3772" s="77"/>
      <c r="D3772" s="78"/>
      <c r="E3772" s="78"/>
      <c r="F3772" s="78"/>
      <c r="G3772" s="79"/>
      <c r="H3772" s="79"/>
      <c r="I3772" s="79"/>
      <c r="J3772" s="79"/>
      <c r="K3772" s="79"/>
      <c r="L3772" s="79"/>
      <c r="M3772" s="80"/>
      <c r="N3772" s="68"/>
      <c r="O3772" s="80"/>
      <c r="P3772" s="79"/>
      <c r="Q3772" s="79"/>
      <c r="R3772" s="79"/>
      <c r="S3772" s="79"/>
      <c r="T3772" s="79"/>
      <c r="U3772" s="79"/>
      <c r="V3772" s="78"/>
      <c r="W3772" s="78"/>
      <c r="X3772" s="78"/>
      <c r="Y3772" s="77"/>
      <c r="Z3772" s="77"/>
    </row>
    <row r="3773" spans="1:26" x14ac:dyDescent="0.3">
      <c r="A3773" s="65"/>
      <c r="B3773" s="72"/>
      <c r="C3773" s="72"/>
      <c r="D3773" s="78"/>
      <c r="E3773" s="78"/>
      <c r="F3773" s="78"/>
      <c r="G3773" s="80"/>
      <c r="H3773" s="80"/>
      <c r="I3773" s="80"/>
      <c r="J3773" s="80"/>
      <c r="K3773" s="80"/>
      <c r="L3773" s="80"/>
      <c r="M3773" s="80"/>
      <c r="N3773" s="81"/>
      <c r="O3773" s="80"/>
      <c r="P3773" s="80"/>
      <c r="Q3773" s="80"/>
      <c r="R3773" s="80"/>
      <c r="S3773" s="80"/>
      <c r="T3773" s="80"/>
      <c r="U3773" s="80"/>
      <c r="V3773" s="78"/>
      <c r="W3773" s="78"/>
      <c r="X3773" s="78"/>
      <c r="Y3773" s="72"/>
      <c r="Z3773" s="72"/>
    </row>
    <row r="3775" spans="1:26" x14ac:dyDescent="0.3">
      <c r="A3775" s="65"/>
      <c r="B3775" s="223"/>
      <c r="C3775" s="224"/>
      <c r="D3775" s="65"/>
      <c r="E3775" s="65"/>
      <c r="F3775" s="223"/>
      <c r="G3775" s="224"/>
      <c r="H3775" s="65"/>
      <c r="I3775" s="65"/>
      <c r="J3775" s="223"/>
      <c r="K3775" s="224"/>
      <c r="L3775" s="65"/>
      <c r="M3775" s="233"/>
      <c r="N3775" s="233"/>
      <c r="O3775" s="233"/>
      <c r="P3775" s="65"/>
      <c r="Q3775" s="223"/>
      <c r="R3775" s="224"/>
      <c r="S3775" s="65"/>
      <c r="T3775" s="65"/>
      <c r="U3775" s="223"/>
      <c r="V3775" s="224"/>
      <c r="W3775" s="65"/>
      <c r="X3775" s="65"/>
      <c r="Y3775" s="223"/>
      <c r="Z3775" s="224"/>
    </row>
    <row r="3776" spans="1:26" x14ac:dyDescent="0.3">
      <c r="A3776" s="65"/>
      <c r="B3776" s="225"/>
      <c r="C3776" s="226"/>
      <c r="D3776" s="65"/>
      <c r="E3776" s="65"/>
      <c r="F3776" s="227"/>
      <c r="G3776" s="226"/>
      <c r="H3776" s="65"/>
      <c r="I3776" s="65"/>
      <c r="J3776" s="228"/>
      <c r="K3776" s="229"/>
      <c r="L3776" s="65"/>
      <c r="M3776" s="225"/>
      <c r="N3776" s="230"/>
      <c r="O3776" s="226"/>
      <c r="P3776" s="65"/>
      <c r="Q3776" s="231"/>
      <c r="R3776" s="232"/>
      <c r="S3776" s="76"/>
      <c r="T3776" s="65"/>
      <c r="U3776" s="225"/>
      <c r="V3776" s="226"/>
      <c r="W3776" s="65"/>
      <c r="X3776" s="65"/>
      <c r="Y3776" s="225"/>
      <c r="Z3776" s="226"/>
    </row>
    <row r="3777" spans="1:26" x14ac:dyDescent="0.3">
      <c r="A3777" s="65"/>
      <c r="B3777" s="65"/>
      <c r="C3777" s="65"/>
      <c r="D3777" s="65"/>
      <c r="E3777" s="65"/>
      <c r="F3777" s="65"/>
      <c r="G3777" s="65"/>
      <c r="H3777" s="65"/>
      <c r="I3777" s="65"/>
      <c r="J3777" s="65"/>
      <c r="K3777" s="65"/>
      <c r="L3777" s="65"/>
      <c r="M3777" s="99"/>
      <c r="N3777" s="66"/>
      <c r="O3777" s="99"/>
      <c r="P3777" s="65"/>
      <c r="Q3777" s="65"/>
      <c r="R3777" s="65"/>
      <c r="S3777" s="65"/>
      <c r="T3777" s="65"/>
      <c r="U3777" s="65"/>
      <c r="V3777" s="65"/>
      <c r="W3777" s="65"/>
      <c r="X3777" s="65"/>
      <c r="Y3777" s="65"/>
      <c r="Z3777" s="65"/>
    </row>
    <row r="3778" spans="1:26" x14ac:dyDescent="0.3">
      <c r="A3778" s="65"/>
      <c r="B3778" s="65"/>
      <c r="C3778" s="65"/>
      <c r="D3778" s="65"/>
      <c r="E3778" s="65"/>
      <c r="F3778" s="65"/>
      <c r="G3778" s="65"/>
      <c r="H3778" s="65"/>
      <c r="I3778" s="65"/>
      <c r="J3778" s="65"/>
      <c r="K3778" s="65"/>
      <c r="L3778" s="65"/>
      <c r="M3778" s="99"/>
      <c r="N3778" s="66"/>
      <c r="O3778" s="99"/>
      <c r="P3778" s="65"/>
      <c r="Q3778" s="65"/>
      <c r="R3778" s="65"/>
      <c r="S3778" s="65"/>
      <c r="T3778" s="65"/>
      <c r="U3778" s="65"/>
      <c r="V3778" s="65"/>
      <c r="W3778" s="65"/>
      <c r="X3778" s="65"/>
      <c r="Y3778" s="65"/>
      <c r="Z3778" s="65"/>
    </row>
    <row r="3779" spans="1:26" x14ac:dyDescent="0.3">
      <c r="A3779" s="65"/>
      <c r="B3779" s="68"/>
      <c r="C3779" s="68"/>
      <c r="D3779" s="68"/>
      <c r="E3779" s="68"/>
      <c r="F3779" s="68"/>
      <c r="G3779" s="68"/>
      <c r="H3779" s="68"/>
      <c r="I3779" s="68"/>
      <c r="J3779" s="68"/>
      <c r="K3779" s="68"/>
      <c r="L3779" s="68"/>
      <c r="M3779" s="87"/>
      <c r="N3779" s="68"/>
      <c r="O3779" s="87"/>
      <c r="P3779" s="68"/>
      <c r="Q3779" s="68"/>
      <c r="R3779" s="68"/>
      <c r="S3779" s="68"/>
      <c r="T3779" s="68"/>
      <c r="U3779" s="68"/>
      <c r="V3779" s="68"/>
      <c r="W3779" s="68"/>
      <c r="X3779" s="68"/>
      <c r="Y3779" s="68"/>
      <c r="Z3779" s="68"/>
    </row>
    <row r="3780" spans="1:26" x14ac:dyDescent="0.3">
      <c r="A3780" s="65"/>
      <c r="B3780" s="70"/>
      <c r="C3780" s="70"/>
      <c r="D3780" s="71"/>
      <c r="E3780" s="71"/>
      <c r="F3780" s="71"/>
      <c r="G3780" s="70"/>
      <c r="H3780" s="70"/>
      <c r="I3780" s="70"/>
      <c r="J3780" s="70"/>
      <c r="K3780" s="70"/>
      <c r="L3780" s="70"/>
      <c r="M3780" s="70"/>
      <c r="N3780" s="194"/>
      <c r="O3780" s="80"/>
      <c r="P3780" s="75"/>
      <c r="Q3780" s="75"/>
      <c r="R3780" s="75"/>
      <c r="S3780" s="75"/>
      <c r="T3780" s="75"/>
      <c r="U3780" s="75"/>
      <c r="V3780" s="74"/>
      <c r="W3780" s="74"/>
      <c r="X3780" s="74"/>
      <c r="Y3780" s="73"/>
      <c r="Z3780" s="72"/>
    </row>
    <row r="3781" spans="1:26" x14ac:dyDescent="0.3">
      <c r="A3781" s="65"/>
      <c r="B3781" s="70"/>
      <c r="C3781" s="70"/>
      <c r="D3781" s="71"/>
      <c r="E3781" s="71"/>
      <c r="F3781" s="71"/>
      <c r="G3781" s="70"/>
      <c r="H3781" s="70"/>
      <c r="I3781" s="70"/>
      <c r="J3781" s="70"/>
      <c r="K3781" s="70"/>
      <c r="L3781" s="70"/>
      <c r="M3781" s="70"/>
      <c r="N3781" s="194"/>
      <c r="O3781" s="80"/>
      <c r="P3781" s="75"/>
      <c r="Q3781" s="75"/>
      <c r="R3781" s="75"/>
      <c r="S3781" s="75"/>
      <c r="T3781" s="75"/>
      <c r="U3781" s="75"/>
      <c r="V3781" s="74"/>
      <c r="W3781" s="74"/>
      <c r="X3781" s="74"/>
      <c r="Y3781" s="73"/>
      <c r="Z3781" s="72"/>
    </row>
    <row r="3782" spans="1:26" x14ac:dyDescent="0.3">
      <c r="A3782" s="65"/>
      <c r="B3782" s="70"/>
      <c r="C3782" s="70"/>
      <c r="D3782" s="71"/>
      <c r="E3782" s="71"/>
      <c r="F3782" s="71"/>
      <c r="G3782" s="70"/>
      <c r="H3782" s="70"/>
      <c r="I3782" s="70"/>
      <c r="J3782" s="70"/>
      <c r="K3782" s="70"/>
      <c r="L3782" s="70"/>
      <c r="M3782" s="70"/>
      <c r="N3782" s="194"/>
      <c r="O3782" s="80"/>
      <c r="P3782" s="75"/>
      <c r="Q3782" s="75"/>
      <c r="R3782" s="75"/>
      <c r="S3782" s="75"/>
      <c r="T3782" s="75"/>
      <c r="U3782" s="75"/>
      <c r="V3782" s="74"/>
      <c r="W3782" s="74"/>
      <c r="X3782" s="74"/>
      <c r="Y3782" s="73"/>
      <c r="Z3782" s="72"/>
    </row>
    <row r="3783" spans="1:26" x14ac:dyDescent="0.3">
      <c r="A3783" s="65"/>
      <c r="B3783" s="70"/>
      <c r="C3783" s="70"/>
      <c r="D3783" s="71"/>
      <c r="E3783" s="71"/>
      <c r="F3783" s="71"/>
      <c r="G3783" s="70"/>
      <c r="H3783" s="70"/>
      <c r="I3783" s="70"/>
      <c r="J3783" s="70"/>
      <c r="K3783" s="70"/>
      <c r="L3783" s="70"/>
      <c r="M3783" s="70"/>
      <c r="N3783" s="194"/>
      <c r="O3783" s="80"/>
      <c r="P3783" s="75"/>
      <c r="Q3783" s="75"/>
      <c r="R3783" s="75"/>
      <c r="S3783" s="75"/>
      <c r="T3783" s="75"/>
      <c r="U3783" s="75"/>
      <c r="V3783" s="74"/>
      <c r="W3783" s="74"/>
      <c r="X3783" s="74"/>
      <c r="Y3783" s="73"/>
      <c r="Z3783" s="72"/>
    </row>
    <row r="3784" spans="1:26" x14ac:dyDescent="0.3">
      <c r="A3784" s="65"/>
      <c r="B3784" s="70"/>
      <c r="C3784" s="70"/>
      <c r="D3784" s="71"/>
      <c r="E3784" s="71"/>
      <c r="F3784" s="71"/>
      <c r="G3784" s="70"/>
      <c r="H3784" s="70"/>
      <c r="I3784" s="70"/>
      <c r="J3784" s="70"/>
      <c r="K3784" s="70"/>
      <c r="L3784" s="70"/>
      <c r="M3784" s="70"/>
      <c r="N3784" s="194"/>
      <c r="O3784" s="80"/>
      <c r="P3784" s="75"/>
      <c r="Q3784" s="75"/>
      <c r="R3784" s="75"/>
      <c r="S3784" s="75"/>
      <c r="T3784" s="75"/>
      <c r="U3784" s="75"/>
      <c r="V3784" s="74"/>
      <c r="W3784" s="74"/>
      <c r="X3784" s="74"/>
      <c r="Y3784" s="73"/>
      <c r="Z3784" s="72"/>
    </row>
    <row r="3785" spans="1:26" x14ac:dyDescent="0.3">
      <c r="A3785" s="65"/>
      <c r="B3785" s="70"/>
      <c r="C3785" s="70"/>
      <c r="D3785" s="71"/>
      <c r="E3785" s="71"/>
      <c r="F3785" s="71"/>
      <c r="G3785" s="70"/>
      <c r="H3785" s="70"/>
      <c r="I3785" s="70"/>
      <c r="J3785" s="70"/>
      <c r="K3785" s="70"/>
      <c r="L3785" s="70"/>
      <c r="M3785" s="70"/>
      <c r="N3785" s="194"/>
      <c r="O3785" s="80"/>
      <c r="P3785" s="75"/>
      <c r="Q3785" s="75"/>
      <c r="R3785" s="75"/>
      <c r="S3785" s="75"/>
      <c r="T3785" s="75"/>
      <c r="U3785" s="75"/>
      <c r="V3785" s="74"/>
      <c r="W3785" s="74"/>
      <c r="X3785" s="74"/>
      <c r="Y3785" s="73"/>
      <c r="Z3785" s="72"/>
    </row>
    <row r="3786" spans="1:26" x14ac:dyDescent="0.3">
      <c r="A3786" s="65"/>
      <c r="B3786" s="70"/>
      <c r="C3786" s="70"/>
      <c r="D3786" s="71"/>
      <c r="E3786" s="71"/>
      <c r="F3786" s="71"/>
      <c r="G3786" s="70"/>
      <c r="H3786" s="70"/>
      <c r="I3786" s="70"/>
      <c r="J3786" s="70"/>
      <c r="K3786" s="70"/>
      <c r="L3786" s="70"/>
      <c r="M3786" s="70"/>
      <c r="N3786" s="194"/>
      <c r="O3786" s="80"/>
      <c r="P3786" s="75"/>
      <c r="Q3786" s="75"/>
      <c r="R3786" s="75"/>
      <c r="S3786" s="75"/>
      <c r="T3786" s="75"/>
      <c r="U3786" s="75"/>
      <c r="V3786" s="74"/>
      <c r="W3786" s="74"/>
      <c r="X3786" s="74"/>
      <c r="Y3786" s="73"/>
      <c r="Z3786" s="72"/>
    </row>
    <row r="3787" spans="1:26" x14ac:dyDescent="0.3">
      <c r="A3787" s="65"/>
      <c r="B3787" s="70"/>
      <c r="C3787" s="70"/>
      <c r="D3787" s="71"/>
      <c r="E3787" s="71"/>
      <c r="F3787" s="71"/>
      <c r="G3787" s="70"/>
      <c r="H3787" s="70"/>
      <c r="I3787" s="70"/>
      <c r="J3787" s="70"/>
      <c r="K3787" s="70"/>
      <c r="L3787" s="70"/>
      <c r="M3787" s="70"/>
      <c r="N3787" s="194"/>
      <c r="O3787" s="80"/>
      <c r="P3787" s="75"/>
      <c r="Q3787" s="75"/>
      <c r="R3787" s="75"/>
      <c r="S3787" s="75"/>
      <c r="T3787" s="75"/>
      <c r="U3787" s="75"/>
      <c r="V3787" s="74"/>
      <c r="W3787" s="74"/>
      <c r="X3787" s="74"/>
      <c r="Y3787" s="73"/>
      <c r="Z3787" s="72"/>
    </row>
    <row r="3788" spans="1:26" x14ac:dyDescent="0.3">
      <c r="A3788" s="65"/>
      <c r="B3788" s="70"/>
      <c r="C3788" s="70"/>
      <c r="D3788" s="71"/>
      <c r="E3788" s="71"/>
      <c r="F3788" s="71"/>
      <c r="G3788" s="70"/>
      <c r="H3788" s="70"/>
      <c r="I3788" s="70"/>
      <c r="J3788" s="70"/>
      <c r="K3788" s="70"/>
      <c r="L3788" s="70"/>
      <c r="M3788" s="70"/>
      <c r="N3788" s="194"/>
      <c r="O3788" s="80"/>
      <c r="P3788" s="75"/>
      <c r="Q3788" s="75"/>
      <c r="R3788" s="75"/>
      <c r="S3788" s="75"/>
      <c r="T3788" s="75"/>
      <c r="U3788" s="75"/>
      <c r="V3788" s="74"/>
      <c r="W3788" s="74"/>
      <c r="X3788" s="74"/>
      <c r="Y3788" s="73"/>
      <c r="Z3788" s="72"/>
    </row>
    <row r="3789" spans="1:26" x14ac:dyDescent="0.3">
      <c r="A3789" s="65"/>
      <c r="B3789" s="70"/>
      <c r="C3789" s="70"/>
      <c r="D3789" s="71"/>
      <c r="E3789" s="71"/>
      <c r="F3789" s="71"/>
      <c r="G3789" s="70"/>
      <c r="H3789" s="70"/>
      <c r="I3789" s="70"/>
      <c r="J3789" s="70"/>
      <c r="K3789" s="70"/>
      <c r="L3789" s="70"/>
      <c r="M3789" s="70"/>
      <c r="N3789" s="194"/>
      <c r="O3789" s="80"/>
      <c r="P3789" s="75"/>
      <c r="Q3789" s="75"/>
      <c r="R3789" s="75"/>
      <c r="S3789" s="75"/>
      <c r="T3789" s="75"/>
      <c r="U3789" s="75"/>
      <c r="V3789" s="74"/>
      <c r="W3789" s="74"/>
      <c r="X3789" s="74"/>
      <c r="Y3789" s="73"/>
      <c r="Z3789" s="72"/>
    </row>
    <row r="3790" spans="1:26" x14ac:dyDescent="0.3">
      <c r="A3790" s="65"/>
      <c r="B3790" s="70"/>
      <c r="C3790" s="70"/>
      <c r="D3790" s="71"/>
      <c r="E3790" s="71"/>
      <c r="F3790" s="71"/>
      <c r="G3790" s="70"/>
      <c r="H3790" s="70"/>
      <c r="I3790" s="70"/>
      <c r="J3790" s="70"/>
      <c r="K3790" s="70"/>
      <c r="L3790" s="70"/>
      <c r="M3790" s="70"/>
      <c r="N3790" s="194"/>
      <c r="O3790" s="80"/>
      <c r="P3790" s="75"/>
      <c r="Q3790" s="75"/>
      <c r="R3790" s="75"/>
      <c r="S3790" s="75"/>
      <c r="T3790" s="75"/>
      <c r="U3790" s="75"/>
      <c r="V3790" s="74"/>
      <c r="W3790" s="74"/>
      <c r="X3790" s="74"/>
      <c r="Y3790" s="73"/>
      <c r="Z3790" s="72"/>
    </row>
    <row r="3791" spans="1:26" x14ac:dyDescent="0.3">
      <c r="A3791" s="65"/>
      <c r="B3791" s="70"/>
      <c r="C3791" s="70"/>
      <c r="D3791" s="71"/>
      <c r="E3791" s="71"/>
      <c r="F3791" s="71"/>
      <c r="G3791" s="70"/>
      <c r="H3791" s="70"/>
      <c r="I3791" s="70"/>
      <c r="J3791" s="70"/>
      <c r="K3791" s="70"/>
      <c r="L3791" s="70"/>
      <c r="M3791" s="70"/>
      <c r="N3791" s="194"/>
      <c r="O3791" s="80"/>
      <c r="P3791" s="75"/>
      <c r="Q3791" s="75"/>
      <c r="R3791" s="75"/>
      <c r="S3791" s="75"/>
      <c r="T3791" s="75"/>
      <c r="U3791" s="75"/>
      <c r="V3791" s="74"/>
      <c r="W3791" s="74"/>
      <c r="X3791" s="74"/>
      <c r="Y3791" s="73"/>
      <c r="Z3791" s="72"/>
    </row>
    <row r="3792" spans="1:26" x14ac:dyDescent="0.3">
      <c r="A3792" s="65"/>
      <c r="B3792" s="70"/>
      <c r="C3792" s="70"/>
      <c r="D3792" s="71"/>
      <c r="E3792" s="71"/>
      <c r="F3792" s="71"/>
      <c r="G3792" s="70"/>
      <c r="H3792" s="70"/>
      <c r="I3792" s="70"/>
      <c r="J3792" s="70"/>
      <c r="K3792" s="70"/>
      <c r="L3792" s="70"/>
      <c r="M3792" s="70"/>
      <c r="N3792" s="194"/>
      <c r="O3792" s="80"/>
      <c r="P3792" s="75"/>
      <c r="Q3792" s="75"/>
      <c r="R3792" s="75"/>
      <c r="S3792" s="75"/>
      <c r="T3792" s="75"/>
      <c r="U3792" s="75"/>
      <c r="V3792" s="74"/>
      <c r="W3792" s="74"/>
      <c r="X3792" s="74"/>
      <c r="Y3792" s="73"/>
      <c r="Z3792" s="72"/>
    </row>
    <row r="3793" spans="1:26" x14ac:dyDescent="0.3">
      <c r="A3793" s="65"/>
      <c r="B3793" s="70"/>
      <c r="C3793" s="70"/>
      <c r="D3793" s="71"/>
      <c r="E3793" s="71"/>
      <c r="F3793" s="71"/>
      <c r="G3793" s="70"/>
      <c r="H3793" s="70"/>
      <c r="I3793" s="70"/>
      <c r="J3793" s="70"/>
      <c r="K3793" s="70"/>
      <c r="L3793" s="70"/>
      <c r="M3793" s="70"/>
      <c r="N3793" s="194"/>
      <c r="O3793" s="80"/>
      <c r="P3793" s="75"/>
      <c r="Q3793" s="75"/>
      <c r="R3793" s="75"/>
      <c r="S3793" s="75"/>
      <c r="T3793" s="75"/>
      <c r="U3793" s="75"/>
      <c r="V3793" s="74"/>
      <c r="W3793" s="74"/>
      <c r="X3793" s="74"/>
      <c r="Y3793" s="73"/>
      <c r="Z3793" s="72"/>
    </row>
    <row r="3794" spans="1:26" x14ac:dyDescent="0.3">
      <c r="A3794" s="65"/>
      <c r="B3794" s="70"/>
      <c r="C3794" s="70"/>
      <c r="D3794" s="71"/>
      <c r="E3794" s="71"/>
      <c r="F3794" s="71"/>
      <c r="G3794" s="70"/>
      <c r="H3794" s="70"/>
      <c r="I3794" s="70"/>
      <c r="J3794" s="70"/>
      <c r="K3794" s="70"/>
      <c r="L3794" s="70"/>
      <c r="M3794" s="70"/>
      <c r="N3794" s="194"/>
      <c r="O3794" s="80"/>
      <c r="P3794" s="75"/>
      <c r="Q3794" s="75"/>
      <c r="R3794" s="75"/>
      <c r="S3794" s="75"/>
      <c r="T3794" s="75"/>
      <c r="U3794" s="75"/>
      <c r="V3794" s="74"/>
      <c r="W3794" s="74"/>
      <c r="X3794" s="74"/>
      <c r="Y3794" s="73"/>
      <c r="Z3794" s="72"/>
    </row>
    <row r="3795" spans="1:26" x14ac:dyDescent="0.3">
      <c r="A3795" s="65"/>
      <c r="B3795" s="70"/>
      <c r="C3795" s="70"/>
      <c r="D3795" s="71"/>
      <c r="E3795" s="71"/>
      <c r="F3795" s="71"/>
      <c r="G3795" s="70"/>
      <c r="H3795" s="70"/>
      <c r="I3795" s="70"/>
      <c r="J3795" s="70"/>
      <c r="K3795" s="70"/>
      <c r="L3795" s="70"/>
      <c r="M3795" s="70"/>
      <c r="N3795" s="195"/>
      <c r="O3795" s="70"/>
      <c r="P3795" s="70"/>
      <c r="Q3795" s="70"/>
      <c r="R3795" s="70"/>
      <c r="S3795" s="70"/>
      <c r="T3795" s="70"/>
      <c r="U3795" s="70"/>
      <c r="V3795" s="71"/>
      <c r="W3795" s="71"/>
      <c r="X3795" s="71"/>
      <c r="Y3795" s="70"/>
      <c r="Z3795" s="70"/>
    </row>
    <row r="3796" spans="1:26" x14ac:dyDescent="0.3">
      <c r="A3796" s="65"/>
      <c r="B3796" s="72"/>
      <c r="C3796" s="73"/>
      <c r="D3796" s="74"/>
      <c r="E3796" s="74"/>
      <c r="F3796" s="74"/>
      <c r="G3796" s="75"/>
      <c r="H3796" s="75"/>
      <c r="I3796" s="75"/>
      <c r="J3796" s="75"/>
      <c r="K3796" s="75"/>
      <c r="L3796" s="75"/>
      <c r="M3796" s="80"/>
      <c r="N3796" s="194"/>
      <c r="O3796" s="70"/>
      <c r="P3796" s="70"/>
      <c r="Q3796" s="70"/>
      <c r="R3796" s="70"/>
      <c r="S3796" s="70"/>
      <c r="T3796" s="70"/>
      <c r="U3796" s="70"/>
      <c r="V3796" s="71"/>
      <c r="W3796" s="71"/>
      <c r="X3796" s="71"/>
      <c r="Y3796" s="70"/>
      <c r="Z3796" s="70"/>
    </row>
    <row r="3797" spans="1:26" x14ac:dyDescent="0.3">
      <c r="A3797" s="65"/>
      <c r="B3797" s="72"/>
      <c r="C3797" s="73"/>
      <c r="D3797" s="74"/>
      <c r="E3797" s="74"/>
      <c r="F3797" s="74"/>
      <c r="G3797" s="75"/>
      <c r="H3797" s="75"/>
      <c r="I3797" s="75"/>
      <c r="J3797" s="75"/>
      <c r="K3797" s="75"/>
      <c r="L3797" s="75"/>
      <c r="M3797" s="80"/>
      <c r="N3797" s="194"/>
      <c r="O3797" s="70"/>
      <c r="P3797" s="70"/>
      <c r="Q3797" s="70"/>
      <c r="R3797" s="70"/>
      <c r="S3797" s="70"/>
      <c r="T3797" s="70"/>
      <c r="U3797" s="70"/>
      <c r="V3797" s="71"/>
      <c r="W3797" s="71"/>
      <c r="X3797" s="71"/>
      <c r="Y3797" s="70"/>
      <c r="Z3797" s="70"/>
    </row>
    <row r="3798" spans="1:26" x14ac:dyDescent="0.3">
      <c r="A3798" s="65"/>
      <c r="B3798" s="72"/>
      <c r="C3798" s="73"/>
      <c r="D3798" s="74"/>
      <c r="E3798" s="74"/>
      <c r="F3798" s="74"/>
      <c r="G3798" s="75"/>
      <c r="H3798" s="75"/>
      <c r="I3798" s="75"/>
      <c r="J3798" s="75"/>
      <c r="K3798" s="75"/>
      <c r="L3798" s="75"/>
      <c r="M3798" s="80"/>
      <c r="N3798" s="194"/>
      <c r="O3798" s="70"/>
      <c r="P3798" s="70"/>
      <c r="Q3798" s="70"/>
      <c r="R3798" s="70"/>
      <c r="S3798" s="70"/>
      <c r="T3798" s="70"/>
      <c r="U3798" s="70"/>
      <c r="V3798" s="71"/>
      <c r="W3798" s="71"/>
      <c r="X3798" s="71"/>
      <c r="Y3798" s="70"/>
      <c r="Z3798" s="70"/>
    </row>
    <row r="3799" spans="1:26" x14ac:dyDescent="0.3">
      <c r="A3799" s="65"/>
      <c r="B3799" s="72"/>
      <c r="C3799" s="73"/>
      <c r="D3799" s="74"/>
      <c r="E3799" s="74"/>
      <c r="F3799" s="74"/>
      <c r="G3799" s="75"/>
      <c r="H3799" s="75"/>
      <c r="I3799" s="75"/>
      <c r="J3799" s="75"/>
      <c r="K3799" s="75"/>
      <c r="L3799" s="75"/>
      <c r="M3799" s="80"/>
      <c r="N3799" s="194"/>
      <c r="O3799" s="70"/>
      <c r="P3799" s="70"/>
      <c r="Q3799" s="70"/>
      <c r="R3799" s="70"/>
      <c r="S3799" s="70"/>
      <c r="T3799" s="70"/>
      <c r="U3799" s="70"/>
      <c r="V3799" s="71"/>
      <c r="W3799" s="71"/>
      <c r="X3799" s="71"/>
      <c r="Y3799" s="70"/>
      <c r="Z3799" s="70"/>
    </row>
    <row r="3800" spans="1:26" x14ac:dyDescent="0.3">
      <c r="A3800" s="65"/>
      <c r="B3800" s="72"/>
      <c r="C3800" s="73"/>
      <c r="D3800" s="74"/>
      <c r="E3800" s="74"/>
      <c r="F3800" s="74"/>
      <c r="G3800" s="75"/>
      <c r="H3800" s="75"/>
      <c r="I3800" s="75"/>
      <c r="J3800" s="75"/>
      <c r="K3800" s="75"/>
      <c r="L3800" s="75"/>
      <c r="M3800" s="80"/>
      <c r="N3800" s="194"/>
      <c r="O3800" s="70"/>
      <c r="P3800" s="70"/>
      <c r="Q3800" s="70"/>
      <c r="R3800" s="70"/>
      <c r="S3800" s="70"/>
      <c r="T3800" s="70"/>
      <c r="U3800" s="70"/>
      <c r="V3800" s="71"/>
      <c r="W3800" s="71"/>
      <c r="X3800" s="71"/>
      <c r="Y3800" s="70"/>
      <c r="Z3800" s="70"/>
    </row>
    <row r="3801" spans="1:26" x14ac:dyDescent="0.3">
      <c r="A3801" s="65"/>
      <c r="B3801" s="72"/>
      <c r="C3801" s="73"/>
      <c r="D3801" s="74"/>
      <c r="E3801" s="74"/>
      <c r="F3801" s="74"/>
      <c r="G3801" s="75"/>
      <c r="H3801" s="75"/>
      <c r="I3801" s="75"/>
      <c r="J3801" s="75"/>
      <c r="K3801" s="75"/>
      <c r="L3801" s="75"/>
      <c r="M3801" s="80"/>
      <c r="N3801" s="194"/>
      <c r="O3801" s="70"/>
      <c r="P3801" s="70"/>
      <c r="Q3801" s="70"/>
      <c r="R3801" s="70"/>
      <c r="S3801" s="70"/>
      <c r="T3801" s="70"/>
      <c r="U3801" s="70"/>
      <c r="V3801" s="71"/>
      <c r="W3801" s="71"/>
      <c r="X3801" s="71"/>
      <c r="Y3801" s="70"/>
      <c r="Z3801" s="70"/>
    </row>
    <row r="3802" spans="1:26" x14ac:dyDescent="0.3">
      <c r="A3802" s="65"/>
      <c r="B3802" s="72"/>
      <c r="C3802" s="73"/>
      <c r="D3802" s="74"/>
      <c r="E3802" s="74"/>
      <c r="F3802" s="74"/>
      <c r="G3802" s="75"/>
      <c r="H3802" s="75"/>
      <c r="I3802" s="75"/>
      <c r="J3802" s="75"/>
      <c r="K3802" s="75"/>
      <c r="L3802" s="75"/>
      <c r="M3802" s="80"/>
      <c r="N3802" s="194"/>
      <c r="O3802" s="70"/>
      <c r="P3802" s="70"/>
      <c r="Q3802" s="70"/>
      <c r="R3802" s="70"/>
      <c r="S3802" s="70"/>
      <c r="T3802" s="70"/>
      <c r="U3802" s="70"/>
      <c r="V3802" s="71"/>
      <c r="W3802" s="71"/>
      <c r="X3802" s="71"/>
      <c r="Y3802" s="70"/>
      <c r="Z3802" s="70"/>
    </row>
    <row r="3803" spans="1:26" x14ac:dyDescent="0.3">
      <c r="A3803" s="65"/>
      <c r="B3803" s="72"/>
      <c r="C3803" s="73"/>
      <c r="D3803" s="74"/>
      <c r="E3803" s="74"/>
      <c r="F3803" s="74"/>
      <c r="G3803" s="75"/>
      <c r="H3803" s="75"/>
      <c r="I3803" s="75"/>
      <c r="J3803" s="75"/>
      <c r="K3803" s="75"/>
      <c r="L3803" s="75"/>
      <c r="M3803" s="80"/>
      <c r="N3803" s="194"/>
      <c r="O3803" s="70"/>
      <c r="P3803" s="70"/>
      <c r="Q3803" s="70"/>
      <c r="R3803" s="70"/>
      <c r="S3803" s="70"/>
      <c r="T3803" s="70"/>
      <c r="U3803" s="70"/>
      <c r="V3803" s="71"/>
      <c r="W3803" s="71"/>
      <c r="X3803" s="71"/>
      <c r="Y3803" s="70"/>
      <c r="Z3803" s="70"/>
    </row>
    <row r="3804" spans="1:26" x14ac:dyDescent="0.3">
      <c r="A3804" s="65"/>
      <c r="B3804" s="72"/>
      <c r="C3804" s="73"/>
      <c r="D3804" s="74"/>
      <c r="E3804" s="74"/>
      <c r="F3804" s="74"/>
      <c r="G3804" s="75"/>
      <c r="H3804" s="75"/>
      <c r="I3804" s="75"/>
      <c r="J3804" s="75"/>
      <c r="K3804" s="75"/>
      <c r="L3804" s="75"/>
      <c r="M3804" s="80"/>
      <c r="N3804" s="194"/>
      <c r="O3804" s="70"/>
      <c r="P3804" s="70"/>
      <c r="Q3804" s="70"/>
      <c r="R3804" s="70"/>
      <c r="S3804" s="70"/>
      <c r="T3804" s="70"/>
      <c r="U3804" s="70"/>
      <c r="V3804" s="71"/>
      <c r="W3804" s="71"/>
      <c r="X3804" s="71"/>
      <c r="Y3804" s="70"/>
      <c r="Z3804" s="70"/>
    </row>
    <row r="3805" spans="1:26" x14ac:dyDescent="0.3">
      <c r="A3805" s="65"/>
      <c r="B3805" s="72"/>
      <c r="C3805" s="73"/>
      <c r="D3805" s="74"/>
      <c r="E3805" s="74"/>
      <c r="F3805" s="74"/>
      <c r="G3805" s="75"/>
      <c r="H3805" s="75"/>
      <c r="I3805" s="75"/>
      <c r="J3805" s="75"/>
      <c r="K3805" s="75"/>
      <c r="L3805" s="75"/>
      <c r="M3805" s="80"/>
      <c r="N3805" s="194"/>
      <c r="O3805" s="70"/>
      <c r="P3805" s="70"/>
      <c r="Q3805" s="70"/>
      <c r="R3805" s="70"/>
      <c r="S3805" s="70"/>
      <c r="T3805" s="70"/>
      <c r="U3805" s="70"/>
      <c r="V3805" s="71"/>
      <c r="W3805" s="71"/>
      <c r="X3805" s="71"/>
      <c r="Y3805" s="70"/>
      <c r="Z3805" s="70"/>
    </row>
    <row r="3806" spans="1:26" x14ac:dyDescent="0.3">
      <c r="A3806" s="65"/>
      <c r="B3806" s="72"/>
      <c r="C3806" s="73"/>
      <c r="D3806" s="74"/>
      <c r="E3806" s="74"/>
      <c r="F3806" s="74"/>
      <c r="G3806" s="75"/>
      <c r="H3806" s="75"/>
      <c r="I3806" s="75"/>
      <c r="J3806" s="75"/>
      <c r="K3806" s="75"/>
      <c r="L3806" s="75"/>
      <c r="M3806" s="80"/>
      <c r="N3806" s="194"/>
      <c r="O3806" s="70"/>
      <c r="P3806" s="70"/>
      <c r="Q3806" s="70"/>
      <c r="R3806" s="70"/>
      <c r="S3806" s="70"/>
      <c r="T3806" s="70"/>
      <c r="U3806" s="70"/>
      <c r="V3806" s="71"/>
      <c r="W3806" s="71"/>
      <c r="X3806" s="71"/>
      <c r="Y3806" s="70"/>
      <c r="Z3806" s="70"/>
    </row>
    <row r="3807" spans="1:26" x14ac:dyDescent="0.3">
      <c r="A3807" s="65"/>
      <c r="B3807" s="72"/>
      <c r="C3807" s="73"/>
      <c r="D3807" s="74"/>
      <c r="E3807" s="74"/>
      <c r="F3807" s="74"/>
      <c r="G3807" s="75"/>
      <c r="H3807" s="75"/>
      <c r="I3807" s="75"/>
      <c r="J3807" s="75"/>
      <c r="K3807" s="75"/>
      <c r="L3807" s="75"/>
      <c r="M3807" s="80"/>
      <c r="N3807" s="194"/>
      <c r="O3807" s="70"/>
      <c r="P3807" s="70"/>
      <c r="Q3807" s="70"/>
      <c r="R3807" s="70"/>
      <c r="S3807" s="70"/>
      <c r="T3807" s="70"/>
      <c r="U3807" s="70"/>
      <c r="V3807" s="71"/>
      <c r="W3807" s="71"/>
      <c r="X3807" s="71"/>
      <c r="Y3807" s="70"/>
      <c r="Z3807" s="70"/>
    </row>
    <row r="3808" spans="1:26" x14ac:dyDescent="0.3">
      <c r="A3808" s="65"/>
      <c r="B3808" s="72"/>
      <c r="C3808" s="73"/>
      <c r="D3808" s="74"/>
      <c r="E3808" s="74"/>
      <c r="F3808" s="74"/>
      <c r="G3808" s="75"/>
      <c r="H3808" s="75"/>
      <c r="I3808" s="75"/>
      <c r="J3808" s="75"/>
      <c r="K3808" s="75"/>
      <c r="L3808" s="75"/>
      <c r="M3808" s="80"/>
      <c r="N3808" s="194"/>
      <c r="O3808" s="70"/>
      <c r="P3808" s="70"/>
      <c r="Q3808" s="70"/>
      <c r="R3808" s="70"/>
      <c r="S3808" s="70"/>
      <c r="T3808" s="70"/>
      <c r="U3808" s="70"/>
      <c r="V3808" s="71"/>
      <c r="W3808" s="71"/>
      <c r="X3808" s="71"/>
      <c r="Y3808" s="70"/>
      <c r="Z3808" s="70"/>
    </row>
    <row r="3809" spans="1:26" x14ac:dyDescent="0.3">
      <c r="A3809" s="65"/>
      <c r="B3809" s="72"/>
      <c r="C3809" s="73"/>
      <c r="D3809" s="74"/>
      <c r="E3809" s="74"/>
      <c r="F3809" s="74"/>
      <c r="G3809" s="75"/>
      <c r="H3809" s="75"/>
      <c r="I3809" s="75"/>
      <c r="J3809" s="75"/>
      <c r="K3809" s="75"/>
      <c r="L3809" s="75"/>
      <c r="M3809" s="80"/>
      <c r="N3809" s="194"/>
      <c r="O3809" s="70"/>
      <c r="P3809" s="70"/>
      <c r="Q3809" s="70"/>
      <c r="R3809" s="70"/>
      <c r="S3809" s="70"/>
      <c r="T3809" s="70"/>
      <c r="U3809" s="70"/>
      <c r="V3809" s="71"/>
      <c r="W3809" s="71"/>
      <c r="X3809" s="71"/>
      <c r="Y3809" s="70"/>
      <c r="Z3809" s="70"/>
    </row>
    <row r="3810" spans="1:26" x14ac:dyDescent="0.3">
      <c r="A3810" s="65"/>
      <c r="B3810" s="72"/>
      <c r="C3810" s="73"/>
      <c r="D3810" s="74"/>
      <c r="E3810" s="74"/>
      <c r="F3810" s="74"/>
      <c r="G3810" s="75"/>
      <c r="H3810" s="75"/>
      <c r="I3810" s="75"/>
      <c r="J3810" s="75"/>
      <c r="K3810" s="75"/>
      <c r="L3810" s="75"/>
      <c r="M3810" s="80"/>
      <c r="N3810" s="194"/>
      <c r="O3810" s="70"/>
      <c r="P3810" s="70"/>
      <c r="Q3810" s="70"/>
      <c r="R3810" s="70"/>
      <c r="S3810" s="70"/>
      <c r="T3810" s="70"/>
      <c r="U3810" s="70"/>
      <c r="V3810" s="71"/>
      <c r="W3810" s="71"/>
      <c r="X3810" s="71"/>
      <c r="Y3810" s="70"/>
      <c r="Z3810" s="70"/>
    </row>
    <row r="3811" spans="1:26" x14ac:dyDescent="0.3">
      <c r="A3811" s="65"/>
      <c r="B3811" s="65"/>
      <c r="C3811" s="65"/>
      <c r="D3811" s="65"/>
      <c r="E3811" s="65"/>
      <c r="F3811" s="65"/>
      <c r="G3811" s="65"/>
      <c r="H3811" s="65"/>
      <c r="I3811" s="65"/>
      <c r="J3811" s="65"/>
      <c r="K3811" s="65"/>
      <c r="L3811" s="65"/>
      <c r="M3811" s="99"/>
      <c r="N3811" s="66"/>
      <c r="O3811" s="99"/>
      <c r="P3811" s="65"/>
      <c r="Q3811" s="65"/>
      <c r="R3811" s="65"/>
      <c r="S3811" s="65"/>
      <c r="T3811" s="65"/>
      <c r="U3811" s="65"/>
      <c r="V3811" s="65"/>
      <c r="W3811" s="65"/>
      <c r="X3811" s="65"/>
      <c r="Y3811" s="65"/>
      <c r="Z3811" s="65"/>
    </row>
    <row r="3812" spans="1:26" x14ac:dyDescent="0.3">
      <c r="A3812" s="65"/>
      <c r="B3812" s="68"/>
      <c r="C3812" s="68"/>
      <c r="D3812" s="68"/>
      <c r="E3812" s="68"/>
      <c r="F3812" s="68"/>
      <c r="G3812" s="68"/>
      <c r="H3812" s="68"/>
      <c r="I3812" s="68"/>
      <c r="J3812" s="68"/>
      <c r="K3812" s="68"/>
      <c r="L3812" s="68"/>
      <c r="M3812" s="87"/>
      <c r="N3812" s="68"/>
      <c r="O3812" s="87"/>
      <c r="P3812" s="68"/>
      <c r="Q3812" s="68"/>
      <c r="R3812" s="68"/>
      <c r="S3812" s="68"/>
      <c r="T3812" s="68"/>
      <c r="U3812" s="68"/>
      <c r="V3812" s="68"/>
      <c r="W3812" s="68"/>
      <c r="X3812" s="68"/>
      <c r="Y3812" s="68"/>
      <c r="Z3812" s="68"/>
    </row>
    <row r="3813" spans="1:26" x14ac:dyDescent="0.3">
      <c r="A3813" s="65"/>
      <c r="B3813" s="77"/>
      <c r="C3813" s="77"/>
      <c r="D3813" s="78"/>
      <c r="E3813" s="78"/>
      <c r="F3813" s="78"/>
      <c r="G3813" s="79"/>
      <c r="H3813" s="79"/>
      <c r="I3813" s="79"/>
      <c r="J3813" s="79"/>
      <c r="K3813" s="79"/>
      <c r="L3813" s="79"/>
      <c r="M3813" s="80"/>
      <c r="N3813" s="68"/>
      <c r="O3813" s="80"/>
      <c r="P3813" s="79"/>
      <c r="Q3813" s="79"/>
      <c r="R3813" s="79"/>
      <c r="S3813" s="79"/>
      <c r="T3813" s="79"/>
      <c r="U3813" s="79"/>
      <c r="V3813" s="78"/>
      <c r="W3813" s="78"/>
      <c r="X3813" s="78"/>
      <c r="Y3813" s="77"/>
      <c r="Z3813" s="77"/>
    </row>
    <row r="3814" spans="1:26" x14ac:dyDescent="0.3">
      <c r="A3814" s="65"/>
      <c r="B3814" s="72"/>
      <c r="C3814" s="72"/>
      <c r="D3814" s="78"/>
      <c r="E3814" s="78"/>
      <c r="F3814" s="78"/>
      <c r="G3814" s="80"/>
      <c r="H3814" s="80"/>
      <c r="I3814" s="80"/>
      <c r="J3814" s="80"/>
      <c r="K3814" s="80"/>
      <c r="L3814" s="80"/>
      <c r="M3814" s="80"/>
      <c r="N3814" s="81"/>
      <c r="O3814" s="80"/>
      <c r="P3814" s="80"/>
      <c r="Q3814" s="80"/>
      <c r="R3814" s="80"/>
      <c r="S3814" s="80"/>
      <c r="T3814" s="80"/>
      <c r="U3814" s="80"/>
      <c r="V3814" s="78"/>
      <c r="W3814" s="78"/>
      <c r="X3814" s="78"/>
      <c r="Y3814" s="72"/>
      <c r="Z3814" s="72"/>
    </row>
    <row r="3816" spans="1:26" x14ac:dyDescent="0.3">
      <c r="A3816" s="65"/>
      <c r="B3816" s="223"/>
      <c r="C3816" s="224"/>
      <c r="D3816" s="65"/>
      <c r="E3816" s="65"/>
      <c r="F3816" s="223"/>
      <c r="G3816" s="224"/>
      <c r="H3816" s="65"/>
      <c r="I3816" s="65"/>
      <c r="J3816" s="223"/>
      <c r="K3816" s="224"/>
      <c r="L3816" s="65"/>
      <c r="M3816" s="233"/>
      <c r="N3816" s="233"/>
      <c r="O3816" s="233"/>
      <c r="P3816" s="65"/>
      <c r="Q3816" s="223"/>
      <c r="R3816" s="224"/>
      <c r="S3816" s="65"/>
      <c r="T3816" s="65"/>
      <c r="U3816" s="223"/>
      <c r="V3816" s="224"/>
      <c r="W3816" s="65"/>
      <c r="X3816" s="65"/>
      <c r="Y3816" s="223"/>
      <c r="Z3816" s="224"/>
    </row>
    <row r="3817" spans="1:26" x14ac:dyDescent="0.3">
      <c r="A3817" s="65"/>
      <c r="B3817" s="225"/>
      <c r="C3817" s="226"/>
      <c r="D3817" s="65"/>
      <c r="E3817" s="65"/>
      <c r="F3817" s="227"/>
      <c r="G3817" s="226"/>
      <c r="H3817" s="65"/>
      <c r="I3817" s="65"/>
      <c r="J3817" s="228"/>
      <c r="K3817" s="229"/>
      <c r="L3817" s="65"/>
      <c r="M3817" s="225"/>
      <c r="N3817" s="230"/>
      <c r="O3817" s="226"/>
      <c r="P3817" s="65"/>
      <c r="Q3817" s="231"/>
      <c r="R3817" s="232"/>
      <c r="S3817" s="76"/>
      <c r="T3817" s="65"/>
      <c r="U3817" s="225"/>
      <c r="V3817" s="226"/>
      <c r="W3817" s="65"/>
      <c r="X3817" s="65"/>
      <c r="Y3817" s="225"/>
      <c r="Z3817" s="226"/>
    </row>
    <row r="3818" spans="1:26" x14ac:dyDescent="0.3">
      <c r="A3818" s="65"/>
      <c r="B3818" s="65"/>
      <c r="C3818" s="65"/>
      <c r="D3818" s="65"/>
      <c r="E3818" s="65"/>
      <c r="F3818" s="65"/>
      <c r="G3818" s="65"/>
      <c r="H3818" s="65"/>
      <c r="I3818" s="65"/>
      <c r="J3818" s="65"/>
      <c r="K3818" s="65"/>
      <c r="L3818" s="65"/>
      <c r="M3818" s="99"/>
      <c r="N3818" s="66"/>
      <c r="O3818" s="99"/>
      <c r="P3818" s="65"/>
      <c r="Q3818" s="65"/>
      <c r="R3818" s="65"/>
      <c r="S3818" s="65"/>
      <c r="T3818" s="65"/>
      <c r="U3818" s="65"/>
      <c r="V3818" s="65"/>
      <c r="W3818" s="65"/>
      <c r="X3818" s="65"/>
      <c r="Y3818" s="65"/>
      <c r="Z3818" s="65"/>
    </row>
    <row r="3819" spans="1:26" x14ac:dyDescent="0.3">
      <c r="A3819" s="65"/>
      <c r="B3819" s="65"/>
      <c r="C3819" s="65"/>
      <c r="D3819" s="65"/>
      <c r="E3819" s="65"/>
      <c r="F3819" s="65"/>
      <c r="G3819" s="65"/>
      <c r="H3819" s="65"/>
      <c r="I3819" s="65"/>
      <c r="J3819" s="65"/>
      <c r="K3819" s="65"/>
      <c r="L3819" s="65"/>
      <c r="M3819" s="99"/>
      <c r="N3819" s="66"/>
      <c r="O3819" s="99"/>
      <c r="P3819" s="65"/>
      <c r="Q3819" s="65"/>
      <c r="R3819" s="65"/>
      <c r="S3819" s="65"/>
      <c r="T3819" s="65"/>
      <c r="U3819" s="65"/>
      <c r="V3819" s="65"/>
      <c r="W3819" s="65"/>
      <c r="X3819" s="65"/>
      <c r="Y3819" s="65"/>
      <c r="Z3819" s="65"/>
    </row>
    <row r="3820" spans="1:26" x14ac:dyDescent="0.3">
      <c r="A3820" s="65"/>
      <c r="B3820" s="68"/>
      <c r="C3820" s="68"/>
      <c r="D3820" s="68"/>
      <c r="E3820" s="68"/>
      <c r="F3820" s="68"/>
      <c r="G3820" s="68"/>
      <c r="H3820" s="68"/>
      <c r="I3820" s="68"/>
      <c r="J3820" s="68"/>
      <c r="K3820" s="68"/>
      <c r="L3820" s="68"/>
      <c r="M3820" s="87"/>
      <c r="N3820" s="68"/>
      <c r="O3820" s="87"/>
      <c r="P3820" s="68"/>
      <c r="Q3820" s="68"/>
      <c r="R3820" s="68"/>
      <c r="S3820" s="68"/>
      <c r="T3820" s="68"/>
      <c r="U3820" s="68"/>
      <c r="V3820" s="68"/>
      <c r="W3820" s="68"/>
      <c r="X3820" s="68"/>
      <c r="Y3820" s="68"/>
      <c r="Z3820" s="68"/>
    </row>
    <row r="3821" spans="1:26" x14ac:dyDescent="0.3">
      <c r="A3821" s="65"/>
      <c r="B3821" s="70"/>
      <c r="C3821" s="70"/>
      <c r="D3821" s="71"/>
      <c r="E3821" s="71"/>
      <c r="F3821" s="71"/>
      <c r="G3821" s="70"/>
      <c r="H3821" s="70"/>
      <c r="I3821" s="70"/>
      <c r="J3821" s="70"/>
      <c r="K3821" s="70"/>
      <c r="L3821" s="70"/>
      <c r="M3821" s="70"/>
      <c r="N3821" s="194"/>
      <c r="O3821" s="80"/>
      <c r="P3821" s="75"/>
      <c r="Q3821" s="75"/>
      <c r="R3821" s="75"/>
      <c r="S3821" s="75"/>
      <c r="T3821" s="75"/>
      <c r="U3821" s="75"/>
      <c r="V3821" s="74"/>
      <c r="W3821" s="74"/>
      <c r="X3821" s="74"/>
      <c r="Y3821" s="73"/>
      <c r="Z3821" s="72"/>
    </row>
    <row r="3822" spans="1:26" x14ac:dyDescent="0.3">
      <c r="A3822" s="65"/>
      <c r="B3822" s="70"/>
      <c r="C3822" s="70"/>
      <c r="D3822" s="71"/>
      <c r="E3822" s="71"/>
      <c r="F3822" s="71"/>
      <c r="G3822" s="70"/>
      <c r="H3822" s="70"/>
      <c r="I3822" s="70"/>
      <c r="J3822" s="70"/>
      <c r="K3822" s="70"/>
      <c r="L3822" s="70"/>
      <c r="M3822" s="70"/>
      <c r="N3822" s="194"/>
      <c r="O3822" s="80"/>
      <c r="P3822" s="75"/>
      <c r="Q3822" s="75"/>
      <c r="R3822" s="75"/>
      <c r="S3822" s="75"/>
      <c r="T3822" s="75"/>
      <c r="U3822" s="75"/>
      <c r="V3822" s="74"/>
      <c r="W3822" s="74"/>
      <c r="X3822" s="74"/>
      <c r="Y3822" s="73"/>
      <c r="Z3822" s="72"/>
    </row>
    <row r="3823" spans="1:26" x14ac:dyDescent="0.3">
      <c r="A3823" s="65"/>
      <c r="B3823" s="70"/>
      <c r="C3823" s="70"/>
      <c r="D3823" s="71"/>
      <c r="E3823" s="71"/>
      <c r="F3823" s="71"/>
      <c r="G3823" s="70"/>
      <c r="H3823" s="70"/>
      <c r="I3823" s="70"/>
      <c r="J3823" s="70"/>
      <c r="K3823" s="70"/>
      <c r="L3823" s="70"/>
      <c r="M3823" s="70"/>
      <c r="N3823" s="194"/>
      <c r="O3823" s="80"/>
      <c r="P3823" s="75"/>
      <c r="Q3823" s="75"/>
      <c r="R3823" s="75"/>
      <c r="S3823" s="75"/>
      <c r="T3823" s="75"/>
      <c r="U3823" s="75"/>
      <c r="V3823" s="74"/>
      <c r="W3823" s="74"/>
      <c r="X3823" s="74"/>
      <c r="Y3823" s="73"/>
      <c r="Z3823" s="72"/>
    </row>
    <row r="3824" spans="1:26" x14ac:dyDescent="0.3">
      <c r="A3824" s="65"/>
      <c r="B3824" s="70"/>
      <c r="C3824" s="70"/>
      <c r="D3824" s="71"/>
      <c r="E3824" s="71"/>
      <c r="F3824" s="71"/>
      <c r="G3824" s="70"/>
      <c r="H3824" s="70"/>
      <c r="I3824" s="70"/>
      <c r="J3824" s="70"/>
      <c r="K3824" s="70"/>
      <c r="L3824" s="70"/>
      <c r="M3824" s="70"/>
      <c r="N3824" s="194"/>
      <c r="O3824" s="80"/>
      <c r="P3824" s="75"/>
      <c r="Q3824" s="75"/>
      <c r="R3824" s="75"/>
      <c r="S3824" s="75"/>
      <c r="T3824" s="75"/>
      <c r="U3824" s="75"/>
      <c r="V3824" s="74"/>
      <c r="W3824" s="74"/>
      <c r="X3824" s="74"/>
      <c r="Y3824" s="73"/>
      <c r="Z3824" s="72"/>
    </row>
    <row r="3825" spans="1:26" x14ac:dyDescent="0.3">
      <c r="A3825" s="65"/>
      <c r="B3825" s="70"/>
      <c r="C3825" s="70"/>
      <c r="D3825" s="71"/>
      <c r="E3825" s="71"/>
      <c r="F3825" s="71"/>
      <c r="G3825" s="70"/>
      <c r="H3825" s="70"/>
      <c r="I3825" s="70"/>
      <c r="J3825" s="70"/>
      <c r="K3825" s="70"/>
      <c r="L3825" s="70"/>
      <c r="M3825" s="70"/>
      <c r="N3825" s="194"/>
      <c r="O3825" s="80"/>
      <c r="P3825" s="75"/>
      <c r="Q3825" s="75"/>
      <c r="R3825" s="75"/>
      <c r="S3825" s="75"/>
      <c r="T3825" s="75"/>
      <c r="U3825" s="75"/>
      <c r="V3825" s="74"/>
      <c r="W3825" s="74"/>
      <c r="X3825" s="74"/>
      <c r="Y3825" s="73"/>
      <c r="Z3825" s="72"/>
    </row>
    <row r="3826" spans="1:26" x14ac:dyDescent="0.3">
      <c r="A3826" s="65"/>
      <c r="B3826" s="70"/>
      <c r="C3826" s="70"/>
      <c r="D3826" s="71"/>
      <c r="E3826" s="71"/>
      <c r="F3826" s="71"/>
      <c r="G3826" s="70"/>
      <c r="H3826" s="70"/>
      <c r="I3826" s="70"/>
      <c r="J3826" s="70"/>
      <c r="K3826" s="70"/>
      <c r="L3826" s="70"/>
      <c r="M3826" s="70"/>
      <c r="N3826" s="194"/>
      <c r="O3826" s="80"/>
      <c r="P3826" s="75"/>
      <c r="Q3826" s="75"/>
      <c r="R3826" s="75"/>
      <c r="S3826" s="75"/>
      <c r="T3826" s="75"/>
      <c r="U3826" s="75"/>
      <c r="V3826" s="74"/>
      <c r="W3826" s="74"/>
      <c r="X3826" s="74"/>
      <c r="Y3826" s="73"/>
      <c r="Z3826" s="72"/>
    </row>
    <row r="3827" spans="1:26" x14ac:dyDescent="0.3">
      <c r="A3827" s="65"/>
      <c r="B3827" s="70"/>
      <c r="C3827" s="70"/>
      <c r="D3827" s="71"/>
      <c r="E3827" s="71"/>
      <c r="F3827" s="71"/>
      <c r="G3827" s="70"/>
      <c r="H3827" s="70"/>
      <c r="I3827" s="70"/>
      <c r="J3827" s="70"/>
      <c r="K3827" s="70"/>
      <c r="L3827" s="70"/>
      <c r="M3827" s="70"/>
      <c r="N3827" s="194"/>
      <c r="O3827" s="80"/>
      <c r="P3827" s="75"/>
      <c r="Q3827" s="75"/>
      <c r="R3827" s="75"/>
      <c r="S3827" s="75"/>
      <c r="T3827" s="75"/>
      <c r="U3827" s="75"/>
      <c r="V3827" s="74"/>
      <c r="W3827" s="74"/>
      <c r="X3827" s="74"/>
      <c r="Y3827" s="73"/>
      <c r="Z3827" s="72"/>
    </row>
    <row r="3828" spans="1:26" x14ac:dyDescent="0.3">
      <c r="A3828" s="65"/>
      <c r="B3828" s="70"/>
      <c r="C3828" s="70"/>
      <c r="D3828" s="71"/>
      <c r="E3828" s="71"/>
      <c r="F3828" s="71"/>
      <c r="G3828" s="70"/>
      <c r="H3828" s="70"/>
      <c r="I3828" s="70"/>
      <c r="J3828" s="70"/>
      <c r="K3828" s="70"/>
      <c r="L3828" s="70"/>
      <c r="M3828" s="70"/>
      <c r="N3828" s="194"/>
      <c r="O3828" s="80"/>
      <c r="P3828" s="75"/>
      <c r="Q3828" s="75"/>
      <c r="R3828" s="75"/>
      <c r="S3828" s="75"/>
      <c r="T3828" s="75"/>
      <c r="U3828" s="75"/>
      <c r="V3828" s="74"/>
      <c r="W3828" s="74"/>
      <c r="X3828" s="74"/>
      <c r="Y3828" s="73"/>
      <c r="Z3828" s="72"/>
    </row>
    <row r="3829" spans="1:26" x14ac:dyDescent="0.3">
      <c r="A3829" s="65"/>
      <c r="B3829" s="70"/>
      <c r="C3829" s="70"/>
      <c r="D3829" s="71"/>
      <c r="E3829" s="71"/>
      <c r="F3829" s="71"/>
      <c r="G3829" s="70"/>
      <c r="H3829" s="70"/>
      <c r="I3829" s="70"/>
      <c r="J3829" s="70"/>
      <c r="K3829" s="70"/>
      <c r="L3829" s="70"/>
      <c r="M3829" s="70"/>
      <c r="N3829" s="194"/>
      <c r="O3829" s="80"/>
      <c r="P3829" s="75"/>
      <c r="Q3829" s="75"/>
      <c r="R3829" s="75"/>
      <c r="S3829" s="75"/>
      <c r="T3829" s="75"/>
      <c r="U3829" s="75"/>
      <c r="V3829" s="74"/>
      <c r="W3829" s="74"/>
      <c r="X3829" s="74"/>
      <c r="Y3829" s="73"/>
      <c r="Z3829" s="72"/>
    </row>
    <row r="3830" spans="1:26" x14ac:dyDescent="0.3">
      <c r="A3830" s="65"/>
      <c r="B3830" s="70"/>
      <c r="C3830" s="70"/>
      <c r="D3830" s="71"/>
      <c r="E3830" s="71"/>
      <c r="F3830" s="71"/>
      <c r="G3830" s="70"/>
      <c r="H3830" s="70"/>
      <c r="I3830" s="70"/>
      <c r="J3830" s="70"/>
      <c r="K3830" s="70"/>
      <c r="L3830" s="70"/>
      <c r="M3830" s="70"/>
      <c r="N3830" s="194"/>
      <c r="O3830" s="80"/>
      <c r="P3830" s="75"/>
      <c r="Q3830" s="75"/>
      <c r="R3830" s="75"/>
      <c r="S3830" s="75"/>
      <c r="T3830" s="75"/>
      <c r="U3830" s="75"/>
      <c r="V3830" s="74"/>
      <c r="W3830" s="74"/>
      <c r="X3830" s="74"/>
      <c r="Y3830" s="73"/>
      <c r="Z3830" s="72"/>
    </row>
    <row r="3831" spans="1:26" x14ac:dyDescent="0.3">
      <c r="A3831" s="65"/>
      <c r="B3831" s="70"/>
      <c r="C3831" s="70"/>
      <c r="D3831" s="71"/>
      <c r="E3831" s="71"/>
      <c r="F3831" s="71"/>
      <c r="G3831" s="70"/>
      <c r="H3831" s="70"/>
      <c r="I3831" s="70"/>
      <c r="J3831" s="70"/>
      <c r="K3831" s="70"/>
      <c r="L3831" s="70"/>
      <c r="M3831" s="70"/>
      <c r="N3831" s="194"/>
      <c r="O3831" s="80"/>
      <c r="P3831" s="75"/>
      <c r="Q3831" s="75"/>
      <c r="R3831" s="75"/>
      <c r="S3831" s="75"/>
      <c r="T3831" s="75"/>
      <c r="U3831" s="75"/>
      <c r="V3831" s="74"/>
      <c r="W3831" s="74"/>
      <c r="X3831" s="74"/>
      <c r="Y3831" s="73"/>
      <c r="Z3831" s="72"/>
    </row>
    <row r="3832" spans="1:26" x14ac:dyDescent="0.3">
      <c r="A3832" s="65"/>
      <c r="B3832" s="70"/>
      <c r="C3832" s="70"/>
      <c r="D3832" s="71"/>
      <c r="E3832" s="71"/>
      <c r="F3832" s="71"/>
      <c r="G3832" s="70"/>
      <c r="H3832" s="70"/>
      <c r="I3832" s="70"/>
      <c r="J3832" s="70"/>
      <c r="K3832" s="70"/>
      <c r="L3832" s="70"/>
      <c r="M3832" s="70"/>
      <c r="N3832" s="194"/>
      <c r="O3832" s="80"/>
      <c r="P3832" s="75"/>
      <c r="Q3832" s="75"/>
      <c r="R3832" s="75"/>
      <c r="S3832" s="75"/>
      <c r="T3832" s="75"/>
      <c r="U3832" s="75"/>
      <c r="V3832" s="74"/>
      <c r="W3832" s="74"/>
      <c r="X3832" s="74"/>
      <c r="Y3832" s="73"/>
      <c r="Z3832" s="72"/>
    </row>
    <row r="3833" spans="1:26" x14ac:dyDescent="0.3">
      <c r="A3833" s="65"/>
      <c r="B3833" s="70"/>
      <c r="C3833" s="70"/>
      <c r="D3833" s="71"/>
      <c r="E3833" s="71"/>
      <c r="F3833" s="71"/>
      <c r="G3833" s="70"/>
      <c r="H3833" s="70"/>
      <c r="I3833" s="70"/>
      <c r="J3833" s="70"/>
      <c r="K3833" s="70"/>
      <c r="L3833" s="70"/>
      <c r="M3833" s="70"/>
      <c r="N3833" s="194"/>
      <c r="O3833" s="80"/>
      <c r="P3833" s="75"/>
      <c r="Q3833" s="75"/>
      <c r="R3833" s="75"/>
      <c r="S3833" s="75"/>
      <c r="T3833" s="75"/>
      <c r="U3833" s="75"/>
      <c r="V3833" s="74"/>
      <c r="W3833" s="74"/>
      <c r="X3833" s="74"/>
      <c r="Y3833" s="73"/>
      <c r="Z3833" s="72"/>
    </row>
    <row r="3834" spans="1:26" x14ac:dyDescent="0.3">
      <c r="A3834" s="65"/>
      <c r="B3834" s="70"/>
      <c r="C3834" s="70"/>
      <c r="D3834" s="71"/>
      <c r="E3834" s="71"/>
      <c r="F3834" s="71"/>
      <c r="G3834" s="70"/>
      <c r="H3834" s="70"/>
      <c r="I3834" s="70"/>
      <c r="J3834" s="70"/>
      <c r="K3834" s="70"/>
      <c r="L3834" s="70"/>
      <c r="M3834" s="70"/>
      <c r="N3834" s="194"/>
      <c r="O3834" s="80"/>
      <c r="P3834" s="75"/>
      <c r="Q3834" s="75"/>
      <c r="R3834" s="75"/>
      <c r="S3834" s="75"/>
      <c r="T3834" s="75"/>
      <c r="U3834" s="75"/>
      <c r="V3834" s="74"/>
      <c r="W3834" s="74"/>
      <c r="X3834" s="74"/>
      <c r="Y3834" s="73"/>
      <c r="Z3834" s="72"/>
    </row>
    <row r="3835" spans="1:26" x14ac:dyDescent="0.3">
      <c r="A3835" s="65"/>
      <c r="B3835" s="70"/>
      <c r="C3835" s="70"/>
      <c r="D3835" s="71"/>
      <c r="E3835" s="71"/>
      <c r="F3835" s="71"/>
      <c r="G3835" s="70"/>
      <c r="H3835" s="70"/>
      <c r="I3835" s="70"/>
      <c r="J3835" s="70"/>
      <c r="K3835" s="70"/>
      <c r="L3835" s="70"/>
      <c r="M3835" s="70"/>
      <c r="N3835" s="194"/>
      <c r="O3835" s="80"/>
      <c r="P3835" s="75"/>
      <c r="Q3835" s="75"/>
      <c r="R3835" s="75"/>
      <c r="S3835" s="75"/>
      <c r="T3835" s="75"/>
      <c r="U3835" s="75"/>
      <c r="V3835" s="74"/>
      <c r="W3835" s="74"/>
      <c r="X3835" s="74"/>
      <c r="Y3835" s="73"/>
      <c r="Z3835" s="72"/>
    </row>
    <row r="3836" spans="1:26" x14ac:dyDescent="0.3">
      <c r="A3836" s="65"/>
      <c r="B3836" s="70"/>
      <c r="C3836" s="70"/>
      <c r="D3836" s="71"/>
      <c r="E3836" s="71"/>
      <c r="F3836" s="71"/>
      <c r="G3836" s="70"/>
      <c r="H3836" s="70"/>
      <c r="I3836" s="70"/>
      <c r="J3836" s="70"/>
      <c r="K3836" s="70"/>
      <c r="L3836" s="70"/>
      <c r="M3836" s="70"/>
      <c r="N3836" s="195"/>
      <c r="O3836" s="70"/>
      <c r="P3836" s="70"/>
      <c r="Q3836" s="70"/>
      <c r="R3836" s="70"/>
      <c r="S3836" s="70"/>
      <c r="T3836" s="70"/>
      <c r="U3836" s="70"/>
      <c r="V3836" s="71"/>
      <c r="W3836" s="71"/>
      <c r="X3836" s="71"/>
      <c r="Y3836" s="70"/>
      <c r="Z3836" s="70"/>
    </row>
    <row r="3837" spans="1:26" x14ac:dyDescent="0.3">
      <c r="A3837" s="65"/>
      <c r="B3837" s="72"/>
      <c r="C3837" s="73"/>
      <c r="D3837" s="74"/>
      <c r="E3837" s="74"/>
      <c r="F3837" s="74"/>
      <c r="G3837" s="75"/>
      <c r="H3837" s="75"/>
      <c r="I3837" s="75"/>
      <c r="J3837" s="75"/>
      <c r="K3837" s="75"/>
      <c r="L3837" s="75"/>
      <c r="M3837" s="80"/>
      <c r="N3837" s="194"/>
      <c r="O3837" s="70"/>
      <c r="P3837" s="70"/>
      <c r="Q3837" s="70"/>
      <c r="R3837" s="70"/>
      <c r="S3837" s="70"/>
      <c r="T3837" s="70"/>
      <c r="U3837" s="70"/>
      <c r="V3837" s="71"/>
      <c r="W3837" s="71"/>
      <c r="X3837" s="71"/>
      <c r="Y3837" s="70"/>
      <c r="Z3837" s="70"/>
    </row>
    <row r="3838" spans="1:26" x14ac:dyDescent="0.3">
      <c r="A3838" s="65"/>
      <c r="B3838" s="72"/>
      <c r="C3838" s="73"/>
      <c r="D3838" s="74"/>
      <c r="E3838" s="74"/>
      <c r="F3838" s="74"/>
      <c r="G3838" s="75"/>
      <c r="H3838" s="75"/>
      <c r="I3838" s="75"/>
      <c r="J3838" s="75"/>
      <c r="K3838" s="75"/>
      <c r="L3838" s="75"/>
      <c r="M3838" s="80"/>
      <c r="N3838" s="194"/>
      <c r="O3838" s="70"/>
      <c r="P3838" s="70"/>
      <c r="Q3838" s="70"/>
      <c r="R3838" s="70"/>
      <c r="S3838" s="70"/>
      <c r="T3838" s="70"/>
      <c r="U3838" s="70"/>
      <c r="V3838" s="71"/>
      <c r="W3838" s="71"/>
      <c r="X3838" s="71"/>
      <c r="Y3838" s="70"/>
      <c r="Z3838" s="70"/>
    </row>
    <row r="3839" spans="1:26" x14ac:dyDescent="0.3">
      <c r="A3839" s="65"/>
      <c r="B3839" s="72"/>
      <c r="C3839" s="73"/>
      <c r="D3839" s="74"/>
      <c r="E3839" s="74"/>
      <c r="F3839" s="74"/>
      <c r="G3839" s="75"/>
      <c r="H3839" s="75"/>
      <c r="I3839" s="75"/>
      <c r="J3839" s="75"/>
      <c r="K3839" s="75"/>
      <c r="L3839" s="75"/>
      <c r="M3839" s="80"/>
      <c r="N3839" s="194"/>
      <c r="O3839" s="70"/>
      <c r="P3839" s="70"/>
      <c r="Q3839" s="70"/>
      <c r="R3839" s="70"/>
      <c r="S3839" s="70"/>
      <c r="T3839" s="70"/>
      <c r="U3839" s="70"/>
      <c r="V3839" s="71"/>
      <c r="W3839" s="71"/>
      <c r="X3839" s="71"/>
      <c r="Y3839" s="70"/>
      <c r="Z3839" s="70"/>
    </row>
    <row r="3840" spans="1:26" x14ac:dyDescent="0.3">
      <c r="A3840" s="65"/>
      <c r="B3840" s="72"/>
      <c r="C3840" s="73"/>
      <c r="D3840" s="74"/>
      <c r="E3840" s="74"/>
      <c r="F3840" s="74"/>
      <c r="G3840" s="75"/>
      <c r="H3840" s="75"/>
      <c r="I3840" s="75"/>
      <c r="J3840" s="75"/>
      <c r="K3840" s="75"/>
      <c r="L3840" s="75"/>
      <c r="M3840" s="80"/>
      <c r="N3840" s="194"/>
      <c r="O3840" s="70"/>
      <c r="P3840" s="70"/>
      <c r="Q3840" s="70"/>
      <c r="R3840" s="70"/>
      <c r="S3840" s="70"/>
      <c r="T3840" s="70"/>
      <c r="U3840" s="70"/>
      <c r="V3840" s="71"/>
      <c r="W3840" s="71"/>
      <c r="X3840" s="71"/>
      <c r="Y3840" s="70"/>
      <c r="Z3840" s="70"/>
    </row>
    <row r="3841" spans="1:26" x14ac:dyDescent="0.3">
      <c r="A3841" s="65"/>
      <c r="B3841" s="72"/>
      <c r="C3841" s="73"/>
      <c r="D3841" s="74"/>
      <c r="E3841" s="74"/>
      <c r="F3841" s="74"/>
      <c r="G3841" s="75"/>
      <c r="H3841" s="75"/>
      <c r="I3841" s="75"/>
      <c r="J3841" s="75"/>
      <c r="K3841" s="75"/>
      <c r="L3841" s="75"/>
      <c r="M3841" s="80"/>
      <c r="N3841" s="194"/>
      <c r="O3841" s="70"/>
      <c r="P3841" s="70"/>
      <c r="Q3841" s="70"/>
      <c r="R3841" s="70"/>
      <c r="S3841" s="70"/>
      <c r="T3841" s="70"/>
      <c r="U3841" s="70"/>
      <c r="V3841" s="71"/>
      <c r="W3841" s="71"/>
      <c r="X3841" s="71"/>
      <c r="Y3841" s="70"/>
      <c r="Z3841" s="70"/>
    </row>
    <row r="3842" spans="1:26" x14ac:dyDescent="0.3">
      <c r="A3842" s="65"/>
      <c r="B3842" s="72"/>
      <c r="C3842" s="73"/>
      <c r="D3842" s="74"/>
      <c r="E3842" s="74"/>
      <c r="F3842" s="74"/>
      <c r="G3842" s="75"/>
      <c r="H3842" s="75"/>
      <c r="I3842" s="75"/>
      <c r="J3842" s="75"/>
      <c r="K3842" s="75"/>
      <c r="L3842" s="75"/>
      <c r="M3842" s="80"/>
      <c r="N3842" s="194"/>
      <c r="O3842" s="70"/>
      <c r="P3842" s="70"/>
      <c r="Q3842" s="70"/>
      <c r="R3842" s="70"/>
      <c r="S3842" s="70"/>
      <c r="T3842" s="70"/>
      <c r="U3842" s="70"/>
      <c r="V3842" s="71"/>
      <c r="W3842" s="71"/>
      <c r="X3842" s="71"/>
      <c r="Y3842" s="70"/>
      <c r="Z3842" s="70"/>
    </row>
    <row r="3843" spans="1:26" x14ac:dyDescent="0.3">
      <c r="A3843" s="65"/>
      <c r="B3843" s="72"/>
      <c r="C3843" s="73"/>
      <c r="D3843" s="74"/>
      <c r="E3843" s="74"/>
      <c r="F3843" s="74"/>
      <c r="G3843" s="75"/>
      <c r="H3843" s="75"/>
      <c r="I3843" s="75"/>
      <c r="J3843" s="75"/>
      <c r="K3843" s="75"/>
      <c r="L3843" s="75"/>
      <c r="M3843" s="80"/>
      <c r="N3843" s="194"/>
      <c r="O3843" s="70"/>
      <c r="P3843" s="70"/>
      <c r="Q3843" s="70"/>
      <c r="R3843" s="70"/>
      <c r="S3843" s="70"/>
      <c r="T3843" s="70"/>
      <c r="U3843" s="70"/>
      <c r="V3843" s="71"/>
      <c r="W3843" s="71"/>
      <c r="X3843" s="71"/>
      <c r="Y3843" s="70"/>
      <c r="Z3843" s="70"/>
    </row>
    <row r="3844" spans="1:26" x14ac:dyDescent="0.3">
      <c r="A3844" s="65"/>
      <c r="B3844" s="72"/>
      <c r="C3844" s="73"/>
      <c r="D3844" s="74"/>
      <c r="E3844" s="74"/>
      <c r="F3844" s="74"/>
      <c r="G3844" s="75"/>
      <c r="H3844" s="75"/>
      <c r="I3844" s="75"/>
      <c r="J3844" s="75"/>
      <c r="K3844" s="75"/>
      <c r="L3844" s="75"/>
      <c r="M3844" s="80"/>
      <c r="N3844" s="194"/>
      <c r="O3844" s="70"/>
      <c r="P3844" s="70"/>
      <c r="Q3844" s="70"/>
      <c r="R3844" s="70"/>
      <c r="S3844" s="70"/>
      <c r="T3844" s="70"/>
      <c r="U3844" s="70"/>
      <c r="V3844" s="71"/>
      <c r="W3844" s="71"/>
      <c r="X3844" s="71"/>
      <c r="Y3844" s="70"/>
      <c r="Z3844" s="70"/>
    </row>
    <row r="3845" spans="1:26" x14ac:dyDescent="0.3">
      <c r="A3845" s="65"/>
      <c r="B3845" s="72"/>
      <c r="C3845" s="73"/>
      <c r="D3845" s="74"/>
      <c r="E3845" s="74"/>
      <c r="F3845" s="74"/>
      <c r="G3845" s="75"/>
      <c r="H3845" s="75"/>
      <c r="I3845" s="75"/>
      <c r="J3845" s="75"/>
      <c r="K3845" s="75"/>
      <c r="L3845" s="75"/>
      <c r="M3845" s="80"/>
      <c r="N3845" s="194"/>
      <c r="O3845" s="70"/>
      <c r="P3845" s="70"/>
      <c r="Q3845" s="70"/>
      <c r="R3845" s="70"/>
      <c r="S3845" s="70"/>
      <c r="T3845" s="70"/>
      <c r="U3845" s="70"/>
      <c r="V3845" s="71"/>
      <c r="W3845" s="71"/>
      <c r="X3845" s="71"/>
      <c r="Y3845" s="70"/>
      <c r="Z3845" s="70"/>
    </row>
    <row r="3846" spans="1:26" x14ac:dyDescent="0.3">
      <c r="A3846" s="65"/>
      <c r="B3846" s="72"/>
      <c r="C3846" s="73"/>
      <c r="D3846" s="74"/>
      <c r="E3846" s="74"/>
      <c r="F3846" s="74"/>
      <c r="G3846" s="75"/>
      <c r="H3846" s="75"/>
      <c r="I3846" s="75"/>
      <c r="J3846" s="75"/>
      <c r="K3846" s="75"/>
      <c r="L3846" s="75"/>
      <c r="M3846" s="80"/>
      <c r="N3846" s="194"/>
      <c r="O3846" s="70"/>
      <c r="P3846" s="70"/>
      <c r="Q3846" s="70"/>
      <c r="R3846" s="70"/>
      <c r="S3846" s="70"/>
      <c r="T3846" s="70"/>
      <c r="U3846" s="70"/>
      <c r="V3846" s="71"/>
      <c r="W3846" s="71"/>
      <c r="X3846" s="71"/>
      <c r="Y3846" s="70"/>
      <c r="Z3846" s="70"/>
    </row>
    <row r="3847" spans="1:26" x14ac:dyDescent="0.3">
      <c r="A3847" s="65"/>
      <c r="B3847" s="72"/>
      <c r="C3847" s="73"/>
      <c r="D3847" s="74"/>
      <c r="E3847" s="74"/>
      <c r="F3847" s="74"/>
      <c r="G3847" s="75"/>
      <c r="H3847" s="75"/>
      <c r="I3847" s="75"/>
      <c r="J3847" s="75"/>
      <c r="K3847" s="75"/>
      <c r="L3847" s="75"/>
      <c r="M3847" s="80"/>
      <c r="N3847" s="194"/>
      <c r="O3847" s="70"/>
      <c r="P3847" s="70"/>
      <c r="Q3847" s="70"/>
      <c r="R3847" s="70"/>
      <c r="S3847" s="70"/>
      <c r="T3847" s="70"/>
      <c r="U3847" s="70"/>
      <c r="V3847" s="71"/>
      <c r="W3847" s="71"/>
      <c r="X3847" s="71"/>
      <c r="Y3847" s="70"/>
      <c r="Z3847" s="70"/>
    </row>
    <row r="3848" spans="1:26" x14ac:dyDescent="0.3">
      <c r="A3848" s="65"/>
      <c r="B3848" s="72"/>
      <c r="C3848" s="73"/>
      <c r="D3848" s="74"/>
      <c r="E3848" s="74"/>
      <c r="F3848" s="74"/>
      <c r="G3848" s="75"/>
      <c r="H3848" s="75"/>
      <c r="I3848" s="75"/>
      <c r="J3848" s="75"/>
      <c r="K3848" s="75"/>
      <c r="L3848" s="75"/>
      <c r="M3848" s="80"/>
      <c r="N3848" s="194"/>
      <c r="O3848" s="70"/>
      <c r="P3848" s="70"/>
      <c r="Q3848" s="70"/>
      <c r="R3848" s="70"/>
      <c r="S3848" s="70"/>
      <c r="T3848" s="70"/>
      <c r="U3848" s="70"/>
      <c r="V3848" s="71"/>
      <c r="W3848" s="71"/>
      <c r="X3848" s="71"/>
      <c r="Y3848" s="70"/>
      <c r="Z3848" s="70"/>
    </row>
    <row r="3849" spans="1:26" x14ac:dyDescent="0.3">
      <c r="A3849" s="65"/>
      <c r="B3849" s="72"/>
      <c r="C3849" s="73"/>
      <c r="D3849" s="74"/>
      <c r="E3849" s="74"/>
      <c r="F3849" s="74"/>
      <c r="G3849" s="75"/>
      <c r="H3849" s="75"/>
      <c r="I3849" s="75"/>
      <c r="J3849" s="75"/>
      <c r="K3849" s="75"/>
      <c r="L3849" s="75"/>
      <c r="M3849" s="80"/>
      <c r="N3849" s="194"/>
      <c r="O3849" s="70"/>
      <c r="P3849" s="70"/>
      <c r="Q3849" s="70"/>
      <c r="R3849" s="70"/>
      <c r="S3849" s="70"/>
      <c r="T3849" s="70"/>
      <c r="U3849" s="70"/>
      <c r="V3849" s="71"/>
      <c r="W3849" s="71"/>
      <c r="X3849" s="71"/>
      <c r="Y3849" s="70"/>
      <c r="Z3849" s="70"/>
    </row>
    <row r="3850" spans="1:26" x14ac:dyDescent="0.3">
      <c r="A3850" s="65"/>
      <c r="B3850" s="72"/>
      <c r="C3850" s="73"/>
      <c r="D3850" s="74"/>
      <c r="E3850" s="74"/>
      <c r="F3850" s="74"/>
      <c r="G3850" s="75"/>
      <c r="H3850" s="75"/>
      <c r="I3850" s="75"/>
      <c r="J3850" s="75"/>
      <c r="K3850" s="75"/>
      <c r="L3850" s="75"/>
      <c r="M3850" s="80"/>
      <c r="N3850" s="194"/>
      <c r="O3850" s="70"/>
      <c r="P3850" s="70"/>
      <c r="Q3850" s="70"/>
      <c r="R3850" s="70"/>
      <c r="S3850" s="70"/>
      <c r="T3850" s="70"/>
      <c r="U3850" s="70"/>
      <c r="V3850" s="71"/>
      <c r="W3850" s="71"/>
      <c r="X3850" s="71"/>
      <c r="Y3850" s="70"/>
      <c r="Z3850" s="70"/>
    </row>
    <row r="3851" spans="1:26" x14ac:dyDescent="0.3">
      <c r="A3851" s="65"/>
      <c r="B3851" s="72"/>
      <c r="C3851" s="73"/>
      <c r="D3851" s="74"/>
      <c r="E3851" s="74"/>
      <c r="F3851" s="74"/>
      <c r="G3851" s="75"/>
      <c r="H3851" s="75"/>
      <c r="I3851" s="75"/>
      <c r="J3851" s="75"/>
      <c r="K3851" s="75"/>
      <c r="L3851" s="75"/>
      <c r="M3851" s="80"/>
      <c r="N3851" s="194"/>
      <c r="O3851" s="70"/>
      <c r="P3851" s="70"/>
      <c r="Q3851" s="70"/>
      <c r="R3851" s="70"/>
      <c r="S3851" s="70"/>
      <c r="T3851" s="70"/>
      <c r="U3851" s="70"/>
      <c r="V3851" s="71"/>
      <c r="W3851" s="71"/>
      <c r="X3851" s="71"/>
      <c r="Y3851" s="70"/>
      <c r="Z3851" s="70"/>
    </row>
    <row r="3852" spans="1:26" x14ac:dyDescent="0.3">
      <c r="A3852" s="65"/>
      <c r="B3852" s="65"/>
      <c r="C3852" s="65"/>
      <c r="D3852" s="65"/>
      <c r="E3852" s="65"/>
      <c r="F3852" s="65"/>
      <c r="G3852" s="65"/>
      <c r="H3852" s="65"/>
      <c r="I3852" s="65"/>
      <c r="J3852" s="65"/>
      <c r="K3852" s="65"/>
      <c r="L3852" s="65"/>
      <c r="M3852" s="99"/>
      <c r="N3852" s="66"/>
      <c r="O3852" s="99"/>
      <c r="P3852" s="65"/>
      <c r="Q3852" s="65"/>
      <c r="R3852" s="65"/>
      <c r="S3852" s="65"/>
      <c r="T3852" s="65"/>
      <c r="U3852" s="65"/>
      <c r="V3852" s="65"/>
      <c r="W3852" s="65"/>
      <c r="X3852" s="65"/>
      <c r="Y3852" s="65"/>
      <c r="Z3852" s="65"/>
    </row>
    <row r="3853" spans="1:26" x14ac:dyDescent="0.3">
      <c r="A3853" s="65"/>
      <c r="B3853" s="68"/>
      <c r="C3853" s="68"/>
      <c r="D3853" s="68"/>
      <c r="E3853" s="68"/>
      <c r="F3853" s="68"/>
      <c r="G3853" s="68"/>
      <c r="H3853" s="68"/>
      <c r="I3853" s="68"/>
      <c r="J3853" s="68"/>
      <c r="K3853" s="68"/>
      <c r="L3853" s="68"/>
      <c r="M3853" s="87"/>
      <c r="N3853" s="68"/>
      <c r="O3853" s="87"/>
      <c r="P3853" s="68"/>
      <c r="Q3853" s="68"/>
      <c r="R3853" s="68"/>
      <c r="S3853" s="68"/>
      <c r="T3853" s="68"/>
      <c r="U3853" s="68"/>
      <c r="V3853" s="68"/>
      <c r="W3853" s="68"/>
      <c r="X3853" s="68"/>
      <c r="Y3853" s="68"/>
      <c r="Z3853" s="68"/>
    </row>
    <row r="3854" spans="1:26" x14ac:dyDescent="0.3">
      <c r="A3854" s="65"/>
      <c r="B3854" s="77"/>
      <c r="C3854" s="77"/>
      <c r="D3854" s="78"/>
      <c r="E3854" s="78"/>
      <c r="F3854" s="78"/>
      <c r="G3854" s="79"/>
      <c r="H3854" s="79"/>
      <c r="I3854" s="79"/>
      <c r="J3854" s="79"/>
      <c r="K3854" s="79"/>
      <c r="L3854" s="79"/>
      <c r="M3854" s="80"/>
      <c r="N3854" s="68"/>
      <c r="O3854" s="80"/>
      <c r="P3854" s="79"/>
      <c r="Q3854" s="79"/>
      <c r="R3854" s="79"/>
      <c r="S3854" s="79"/>
      <c r="T3854" s="79"/>
      <c r="U3854" s="79"/>
      <c r="V3854" s="78"/>
      <c r="W3854" s="78"/>
      <c r="X3854" s="78"/>
      <c r="Y3854" s="77"/>
      <c r="Z3854" s="77"/>
    </row>
    <row r="3855" spans="1:26" x14ac:dyDescent="0.3">
      <c r="A3855" s="65"/>
      <c r="B3855" s="72"/>
      <c r="C3855" s="72"/>
      <c r="D3855" s="78"/>
      <c r="E3855" s="78"/>
      <c r="F3855" s="78"/>
      <c r="G3855" s="80"/>
      <c r="H3855" s="80"/>
      <c r="I3855" s="80"/>
      <c r="J3855" s="80"/>
      <c r="K3855" s="80"/>
      <c r="L3855" s="80"/>
      <c r="M3855" s="80"/>
      <c r="N3855" s="81"/>
      <c r="O3855" s="80"/>
      <c r="P3855" s="80"/>
      <c r="Q3855" s="80"/>
      <c r="R3855" s="80"/>
      <c r="S3855" s="80"/>
      <c r="T3855" s="80"/>
      <c r="U3855" s="80"/>
      <c r="V3855" s="78"/>
      <c r="W3855" s="78"/>
      <c r="X3855" s="78"/>
      <c r="Y3855" s="72"/>
      <c r="Z3855" s="72"/>
    </row>
    <row r="3857" spans="1:26" x14ac:dyDescent="0.3">
      <c r="A3857" s="65"/>
      <c r="B3857" s="223"/>
      <c r="C3857" s="224"/>
      <c r="D3857" s="65"/>
      <c r="E3857" s="65"/>
      <c r="F3857" s="223"/>
      <c r="G3857" s="224"/>
      <c r="H3857" s="65"/>
      <c r="I3857" s="65"/>
      <c r="J3857" s="223"/>
      <c r="K3857" s="224"/>
      <c r="L3857" s="65"/>
      <c r="M3857" s="233"/>
      <c r="N3857" s="233"/>
      <c r="O3857" s="233"/>
      <c r="P3857" s="65"/>
      <c r="Q3857" s="223"/>
      <c r="R3857" s="224"/>
      <c r="S3857" s="65"/>
      <c r="T3857" s="65"/>
      <c r="U3857" s="223"/>
      <c r="V3857" s="224"/>
      <c r="W3857" s="65"/>
      <c r="X3857" s="65"/>
      <c r="Y3857" s="223"/>
      <c r="Z3857" s="224"/>
    </row>
    <row r="3858" spans="1:26" x14ac:dyDescent="0.3">
      <c r="A3858" s="65"/>
      <c r="B3858" s="225"/>
      <c r="C3858" s="226"/>
      <c r="D3858" s="65"/>
      <c r="E3858" s="65"/>
      <c r="F3858" s="227"/>
      <c r="G3858" s="226"/>
      <c r="H3858" s="65"/>
      <c r="I3858" s="65"/>
      <c r="J3858" s="228"/>
      <c r="K3858" s="229"/>
      <c r="L3858" s="65"/>
      <c r="M3858" s="225"/>
      <c r="N3858" s="230"/>
      <c r="O3858" s="226"/>
      <c r="P3858" s="65"/>
      <c r="Q3858" s="231"/>
      <c r="R3858" s="232"/>
      <c r="S3858" s="76"/>
      <c r="T3858" s="65"/>
      <c r="U3858" s="225"/>
      <c r="V3858" s="226"/>
      <c r="W3858" s="65"/>
      <c r="X3858" s="65"/>
      <c r="Y3858" s="225"/>
      <c r="Z3858" s="226"/>
    </row>
    <row r="3859" spans="1:26" x14ac:dyDescent="0.3">
      <c r="A3859" s="65"/>
      <c r="B3859" s="65"/>
      <c r="C3859" s="65"/>
      <c r="D3859" s="65"/>
      <c r="E3859" s="65"/>
      <c r="F3859" s="65"/>
      <c r="G3859" s="65"/>
      <c r="H3859" s="65"/>
      <c r="I3859" s="65"/>
      <c r="J3859" s="65"/>
      <c r="K3859" s="65"/>
      <c r="L3859" s="65"/>
      <c r="M3859" s="99"/>
      <c r="N3859" s="66"/>
      <c r="O3859" s="99"/>
      <c r="P3859" s="65"/>
      <c r="Q3859" s="65"/>
      <c r="R3859" s="65"/>
      <c r="S3859" s="65"/>
      <c r="T3859" s="65"/>
      <c r="U3859" s="65"/>
      <c r="V3859" s="65"/>
      <c r="W3859" s="65"/>
      <c r="X3859" s="65"/>
      <c r="Y3859" s="65"/>
      <c r="Z3859" s="65"/>
    </row>
    <row r="3860" spans="1:26" x14ac:dyDescent="0.3">
      <c r="A3860" s="65"/>
      <c r="B3860" s="65"/>
      <c r="C3860" s="65"/>
      <c r="D3860" s="65"/>
      <c r="E3860" s="65"/>
      <c r="F3860" s="65"/>
      <c r="G3860" s="65"/>
      <c r="H3860" s="65"/>
      <c r="I3860" s="65"/>
      <c r="J3860" s="65"/>
      <c r="K3860" s="65"/>
      <c r="L3860" s="65"/>
      <c r="M3860" s="99"/>
      <c r="N3860" s="66"/>
      <c r="O3860" s="99"/>
      <c r="P3860" s="65"/>
      <c r="Q3860" s="65"/>
      <c r="R3860" s="65"/>
      <c r="S3860" s="65"/>
      <c r="T3860" s="65"/>
      <c r="U3860" s="65"/>
      <c r="V3860" s="65"/>
      <c r="W3860" s="65"/>
      <c r="X3860" s="65"/>
      <c r="Y3860" s="65"/>
      <c r="Z3860" s="65"/>
    </row>
    <row r="3861" spans="1:26" x14ac:dyDescent="0.3">
      <c r="A3861" s="65"/>
      <c r="B3861" s="68"/>
      <c r="C3861" s="68"/>
      <c r="D3861" s="68"/>
      <c r="E3861" s="68"/>
      <c r="F3861" s="68"/>
      <c r="G3861" s="68"/>
      <c r="H3861" s="68"/>
      <c r="I3861" s="68"/>
      <c r="J3861" s="68"/>
      <c r="K3861" s="68"/>
      <c r="L3861" s="68"/>
      <c r="M3861" s="87"/>
      <c r="N3861" s="68"/>
      <c r="O3861" s="87"/>
      <c r="P3861" s="68"/>
      <c r="Q3861" s="68"/>
      <c r="R3861" s="68"/>
      <c r="S3861" s="68"/>
      <c r="T3861" s="68"/>
      <c r="U3861" s="68"/>
      <c r="V3861" s="68"/>
      <c r="W3861" s="68"/>
      <c r="X3861" s="68"/>
      <c r="Y3861" s="68"/>
      <c r="Z3861" s="68"/>
    </row>
    <row r="3862" spans="1:26" x14ac:dyDescent="0.3">
      <c r="A3862" s="65"/>
      <c r="B3862" s="70"/>
      <c r="C3862" s="70"/>
      <c r="D3862" s="71"/>
      <c r="E3862" s="71"/>
      <c r="F3862" s="71"/>
      <c r="G3862" s="70"/>
      <c r="H3862" s="70"/>
      <c r="I3862" s="70"/>
      <c r="J3862" s="70"/>
      <c r="K3862" s="70"/>
      <c r="L3862" s="70"/>
      <c r="M3862" s="70"/>
      <c r="N3862" s="194"/>
      <c r="O3862" s="80"/>
      <c r="P3862" s="75"/>
      <c r="Q3862" s="75"/>
      <c r="R3862" s="75"/>
      <c r="S3862" s="75"/>
      <c r="T3862" s="75"/>
      <c r="U3862" s="75"/>
      <c r="V3862" s="74"/>
      <c r="W3862" s="74"/>
      <c r="X3862" s="74"/>
      <c r="Y3862" s="73"/>
      <c r="Z3862" s="72"/>
    </row>
    <row r="3863" spans="1:26" x14ac:dyDescent="0.3">
      <c r="A3863" s="65"/>
      <c r="B3863" s="70"/>
      <c r="C3863" s="70"/>
      <c r="D3863" s="71"/>
      <c r="E3863" s="71"/>
      <c r="F3863" s="71"/>
      <c r="G3863" s="70"/>
      <c r="H3863" s="70"/>
      <c r="I3863" s="70"/>
      <c r="J3863" s="70"/>
      <c r="K3863" s="70"/>
      <c r="L3863" s="70"/>
      <c r="M3863" s="70"/>
      <c r="N3863" s="194"/>
      <c r="O3863" s="80"/>
      <c r="P3863" s="75"/>
      <c r="Q3863" s="75"/>
      <c r="R3863" s="75"/>
      <c r="S3863" s="75"/>
      <c r="T3863" s="75"/>
      <c r="U3863" s="75"/>
      <c r="V3863" s="74"/>
      <c r="W3863" s="74"/>
      <c r="X3863" s="74"/>
      <c r="Y3863" s="73"/>
      <c r="Z3863" s="72"/>
    </row>
    <row r="3864" spans="1:26" x14ac:dyDescent="0.3">
      <c r="A3864" s="65"/>
      <c r="B3864" s="70"/>
      <c r="C3864" s="70"/>
      <c r="D3864" s="71"/>
      <c r="E3864" s="71"/>
      <c r="F3864" s="71"/>
      <c r="G3864" s="70"/>
      <c r="H3864" s="70"/>
      <c r="I3864" s="70"/>
      <c r="J3864" s="70"/>
      <c r="K3864" s="70"/>
      <c r="L3864" s="70"/>
      <c r="M3864" s="70"/>
      <c r="N3864" s="194"/>
      <c r="O3864" s="80"/>
      <c r="P3864" s="75"/>
      <c r="Q3864" s="75"/>
      <c r="R3864" s="75"/>
      <c r="S3864" s="75"/>
      <c r="T3864" s="75"/>
      <c r="U3864" s="75"/>
      <c r="V3864" s="74"/>
      <c r="W3864" s="74"/>
      <c r="X3864" s="74"/>
      <c r="Y3864" s="73"/>
      <c r="Z3864" s="72"/>
    </row>
    <row r="3865" spans="1:26" x14ac:dyDescent="0.3">
      <c r="A3865" s="65"/>
      <c r="B3865" s="70"/>
      <c r="C3865" s="70"/>
      <c r="D3865" s="71"/>
      <c r="E3865" s="71"/>
      <c r="F3865" s="71"/>
      <c r="G3865" s="70"/>
      <c r="H3865" s="70"/>
      <c r="I3865" s="70"/>
      <c r="J3865" s="70"/>
      <c r="K3865" s="70"/>
      <c r="L3865" s="70"/>
      <c r="M3865" s="70"/>
      <c r="N3865" s="194"/>
      <c r="O3865" s="80"/>
      <c r="P3865" s="75"/>
      <c r="Q3865" s="75"/>
      <c r="R3865" s="75"/>
      <c r="S3865" s="75"/>
      <c r="T3865" s="75"/>
      <c r="U3865" s="75"/>
      <c r="V3865" s="74"/>
      <c r="W3865" s="74"/>
      <c r="X3865" s="74"/>
      <c r="Y3865" s="73"/>
      <c r="Z3865" s="72"/>
    </row>
    <row r="3866" spans="1:26" x14ac:dyDescent="0.3">
      <c r="A3866" s="65"/>
      <c r="B3866" s="70"/>
      <c r="C3866" s="70"/>
      <c r="D3866" s="71"/>
      <c r="E3866" s="71"/>
      <c r="F3866" s="71"/>
      <c r="G3866" s="70"/>
      <c r="H3866" s="70"/>
      <c r="I3866" s="70"/>
      <c r="J3866" s="70"/>
      <c r="K3866" s="70"/>
      <c r="L3866" s="70"/>
      <c r="M3866" s="70"/>
      <c r="N3866" s="194"/>
      <c r="O3866" s="80"/>
      <c r="P3866" s="75"/>
      <c r="Q3866" s="75"/>
      <c r="R3866" s="75"/>
      <c r="S3866" s="75"/>
      <c r="T3866" s="75"/>
      <c r="U3866" s="75"/>
      <c r="V3866" s="74"/>
      <c r="W3866" s="74"/>
      <c r="X3866" s="74"/>
      <c r="Y3866" s="73"/>
      <c r="Z3866" s="72"/>
    </row>
    <row r="3867" spans="1:26" x14ac:dyDescent="0.3">
      <c r="A3867" s="65"/>
      <c r="B3867" s="70"/>
      <c r="C3867" s="70"/>
      <c r="D3867" s="71"/>
      <c r="E3867" s="71"/>
      <c r="F3867" s="71"/>
      <c r="G3867" s="70"/>
      <c r="H3867" s="70"/>
      <c r="I3867" s="70"/>
      <c r="J3867" s="70"/>
      <c r="K3867" s="70"/>
      <c r="L3867" s="70"/>
      <c r="M3867" s="70"/>
      <c r="N3867" s="194"/>
      <c r="O3867" s="80"/>
      <c r="P3867" s="75"/>
      <c r="Q3867" s="75"/>
      <c r="R3867" s="75"/>
      <c r="S3867" s="75"/>
      <c r="T3867" s="75"/>
      <c r="U3867" s="75"/>
      <c r="V3867" s="74"/>
      <c r="W3867" s="74"/>
      <c r="X3867" s="74"/>
      <c r="Y3867" s="73"/>
      <c r="Z3867" s="72"/>
    </row>
    <row r="3868" spans="1:26" x14ac:dyDescent="0.3">
      <c r="A3868" s="65"/>
      <c r="B3868" s="70"/>
      <c r="C3868" s="70"/>
      <c r="D3868" s="71"/>
      <c r="E3868" s="71"/>
      <c r="F3868" s="71"/>
      <c r="G3868" s="70"/>
      <c r="H3868" s="70"/>
      <c r="I3868" s="70"/>
      <c r="J3868" s="70"/>
      <c r="K3868" s="70"/>
      <c r="L3868" s="70"/>
      <c r="M3868" s="70"/>
      <c r="N3868" s="194"/>
      <c r="O3868" s="80"/>
      <c r="P3868" s="75"/>
      <c r="Q3868" s="75"/>
      <c r="R3868" s="75"/>
      <c r="S3868" s="75"/>
      <c r="T3868" s="75"/>
      <c r="U3868" s="75"/>
      <c r="V3868" s="74"/>
      <c r="W3868" s="74"/>
      <c r="X3868" s="74"/>
      <c r="Y3868" s="73"/>
      <c r="Z3868" s="72"/>
    </row>
    <row r="3869" spans="1:26" x14ac:dyDescent="0.3">
      <c r="A3869" s="65"/>
      <c r="B3869" s="70"/>
      <c r="C3869" s="70"/>
      <c r="D3869" s="71"/>
      <c r="E3869" s="71"/>
      <c r="F3869" s="71"/>
      <c r="G3869" s="70"/>
      <c r="H3869" s="70"/>
      <c r="I3869" s="70"/>
      <c r="J3869" s="70"/>
      <c r="K3869" s="70"/>
      <c r="L3869" s="70"/>
      <c r="M3869" s="70"/>
      <c r="N3869" s="194"/>
      <c r="O3869" s="80"/>
      <c r="P3869" s="75"/>
      <c r="Q3869" s="75"/>
      <c r="R3869" s="75"/>
      <c r="S3869" s="75"/>
      <c r="T3869" s="75"/>
      <c r="U3869" s="75"/>
      <c r="V3869" s="74"/>
      <c r="W3869" s="74"/>
      <c r="X3869" s="74"/>
      <c r="Y3869" s="73"/>
      <c r="Z3869" s="72"/>
    </row>
    <row r="3870" spans="1:26" x14ac:dyDescent="0.3">
      <c r="A3870" s="65"/>
      <c r="B3870" s="70"/>
      <c r="C3870" s="70"/>
      <c r="D3870" s="71"/>
      <c r="E3870" s="71"/>
      <c r="F3870" s="71"/>
      <c r="G3870" s="70"/>
      <c r="H3870" s="70"/>
      <c r="I3870" s="70"/>
      <c r="J3870" s="70"/>
      <c r="K3870" s="70"/>
      <c r="L3870" s="70"/>
      <c r="M3870" s="70"/>
      <c r="N3870" s="194"/>
      <c r="O3870" s="80"/>
      <c r="P3870" s="75"/>
      <c r="Q3870" s="75"/>
      <c r="R3870" s="75"/>
      <c r="S3870" s="75"/>
      <c r="T3870" s="75"/>
      <c r="U3870" s="75"/>
      <c r="V3870" s="74"/>
      <c r="W3870" s="74"/>
      <c r="X3870" s="74"/>
      <c r="Y3870" s="73"/>
      <c r="Z3870" s="72"/>
    </row>
    <row r="3871" spans="1:26" x14ac:dyDescent="0.3">
      <c r="A3871" s="65"/>
      <c r="B3871" s="70"/>
      <c r="C3871" s="70"/>
      <c r="D3871" s="71"/>
      <c r="E3871" s="71"/>
      <c r="F3871" s="71"/>
      <c r="G3871" s="70"/>
      <c r="H3871" s="70"/>
      <c r="I3871" s="70"/>
      <c r="J3871" s="70"/>
      <c r="K3871" s="70"/>
      <c r="L3871" s="70"/>
      <c r="M3871" s="70"/>
      <c r="N3871" s="194"/>
      <c r="O3871" s="80"/>
      <c r="P3871" s="75"/>
      <c r="Q3871" s="75"/>
      <c r="R3871" s="75"/>
      <c r="S3871" s="75"/>
      <c r="T3871" s="75"/>
      <c r="U3871" s="75"/>
      <c r="V3871" s="74"/>
      <c r="W3871" s="74"/>
      <c r="X3871" s="74"/>
      <c r="Y3871" s="73"/>
      <c r="Z3871" s="72"/>
    </row>
    <row r="3872" spans="1:26" x14ac:dyDescent="0.3">
      <c r="A3872" s="65"/>
      <c r="B3872" s="70"/>
      <c r="C3872" s="70"/>
      <c r="D3872" s="71"/>
      <c r="E3872" s="71"/>
      <c r="F3872" s="71"/>
      <c r="G3872" s="70"/>
      <c r="H3872" s="70"/>
      <c r="I3872" s="70"/>
      <c r="J3872" s="70"/>
      <c r="K3872" s="70"/>
      <c r="L3872" s="70"/>
      <c r="M3872" s="70"/>
      <c r="N3872" s="194"/>
      <c r="O3872" s="80"/>
      <c r="P3872" s="75"/>
      <c r="Q3872" s="75"/>
      <c r="R3872" s="75"/>
      <c r="S3872" s="75"/>
      <c r="T3872" s="75"/>
      <c r="U3872" s="75"/>
      <c r="V3872" s="74"/>
      <c r="W3872" s="74"/>
      <c r="X3872" s="74"/>
      <c r="Y3872" s="73"/>
      <c r="Z3872" s="72"/>
    </row>
    <row r="3873" spans="1:26" x14ac:dyDescent="0.3">
      <c r="A3873" s="65"/>
      <c r="B3873" s="70"/>
      <c r="C3873" s="70"/>
      <c r="D3873" s="71"/>
      <c r="E3873" s="71"/>
      <c r="F3873" s="71"/>
      <c r="G3873" s="70"/>
      <c r="H3873" s="70"/>
      <c r="I3873" s="70"/>
      <c r="J3873" s="70"/>
      <c r="K3873" s="70"/>
      <c r="L3873" s="70"/>
      <c r="M3873" s="70"/>
      <c r="N3873" s="194"/>
      <c r="O3873" s="80"/>
      <c r="P3873" s="75"/>
      <c r="Q3873" s="75"/>
      <c r="R3873" s="75"/>
      <c r="S3873" s="75"/>
      <c r="T3873" s="75"/>
      <c r="U3873" s="75"/>
      <c r="V3873" s="74"/>
      <c r="W3873" s="74"/>
      <c r="X3873" s="74"/>
      <c r="Y3873" s="73"/>
      <c r="Z3873" s="72"/>
    </row>
    <row r="3874" spans="1:26" x14ac:dyDescent="0.3">
      <c r="A3874" s="65"/>
      <c r="B3874" s="70"/>
      <c r="C3874" s="70"/>
      <c r="D3874" s="71"/>
      <c r="E3874" s="71"/>
      <c r="F3874" s="71"/>
      <c r="G3874" s="70"/>
      <c r="H3874" s="70"/>
      <c r="I3874" s="70"/>
      <c r="J3874" s="70"/>
      <c r="K3874" s="70"/>
      <c r="L3874" s="70"/>
      <c r="M3874" s="70"/>
      <c r="N3874" s="194"/>
      <c r="O3874" s="80"/>
      <c r="P3874" s="75"/>
      <c r="Q3874" s="75"/>
      <c r="R3874" s="75"/>
      <c r="S3874" s="75"/>
      <c r="T3874" s="75"/>
      <c r="U3874" s="75"/>
      <c r="V3874" s="74"/>
      <c r="W3874" s="74"/>
      <c r="X3874" s="74"/>
      <c r="Y3874" s="73"/>
      <c r="Z3874" s="72"/>
    </row>
    <row r="3875" spans="1:26" x14ac:dyDescent="0.3">
      <c r="A3875" s="65"/>
      <c r="B3875" s="70"/>
      <c r="C3875" s="70"/>
      <c r="D3875" s="71"/>
      <c r="E3875" s="71"/>
      <c r="F3875" s="71"/>
      <c r="G3875" s="70"/>
      <c r="H3875" s="70"/>
      <c r="I3875" s="70"/>
      <c r="J3875" s="70"/>
      <c r="K3875" s="70"/>
      <c r="L3875" s="70"/>
      <c r="M3875" s="70"/>
      <c r="N3875" s="194"/>
      <c r="O3875" s="80"/>
      <c r="P3875" s="75"/>
      <c r="Q3875" s="75"/>
      <c r="R3875" s="75"/>
      <c r="S3875" s="75"/>
      <c r="T3875" s="75"/>
      <c r="U3875" s="75"/>
      <c r="V3875" s="74"/>
      <c r="W3875" s="74"/>
      <c r="X3875" s="74"/>
      <c r="Y3875" s="73"/>
      <c r="Z3875" s="72"/>
    </row>
    <row r="3876" spans="1:26" x14ac:dyDescent="0.3">
      <c r="A3876" s="65"/>
      <c r="B3876" s="70"/>
      <c r="C3876" s="70"/>
      <c r="D3876" s="71"/>
      <c r="E3876" s="71"/>
      <c r="F3876" s="71"/>
      <c r="G3876" s="70"/>
      <c r="H3876" s="70"/>
      <c r="I3876" s="70"/>
      <c r="J3876" s="70"/>
      <c r="K3876" s="70"/>
      <c r="L3876" s="70"/>
      <c r="M3876" s="70"/>
      <c r="N3876" s="194"/>
      <c r="O3876" s="80"/>
      <c r="P3876" s="75"/>
      <c r="Q3876" s="75"/>
      <c r="R3876" s="75"/>
      <c r="S3876" s="75"/>
      <c r="T3876" s="75"/>
      <c r="U3876" s="75"/>
      <c r="V3876" s="74"/>
      <c r="W3876" s="74"/>
      <c r="X3876" s="74"/>
      <c r="Y3876" s="73"/>
      <c r="Z3876" s="72"/>
    </row>
    <row r="3877" spans="1:26" x14ac:dyDescent="0.3">
      <c r="A3877" s="65"/>
      <c r="B3877" s="70"/>
      <c r="C3877" s="70"/>
      <c r="D3877" s="71"/>
      <c r="E3877" s="71"/>
      <c r="F3877" s="71"/>
      <c r="G3877" s="70"/>
      <c r="H3877" s="70"/>
      <c r="I3877" s="70"/>
      <c r="J3877" s="70"/>
      <c r="K3877" s="70"/>
      <c r="L3877" s="70"/>
      <c r="M3877" s="70"/>
      <c r="N3877" s="195"/>
      <c r="O3877" s="70"/>
      <c r="P3877" s="70"/>
      <c r="Q3877" s="70"/>
      <c r="R3877" s="70"/>
      <c r="S3877" s="70"/>
      <c r="T3877" s="70"/>
      <c r="U3877" s="70"/>
      <c r="V3877" s="71"/>
      <c r="W3877" s="71"/>
      <c r="X3877" s="71"/>
      <c r="Y3877" s="70"/>
      <c r="Z3877" s="70"/>
    </row>
    <row r="3878" spans="1:26" x14ac:dyDescent="0.3">
      <c r="A3878" s="65"/>
      <c r="B3878" s="72"/>
      <c r="C3878" s="73"/>
      <c r="D3878" s="74"/>
      <c r="E3878" s="74"/>
      <c r="F3878" s="74"/>
      <c r="G3878" s="75"/>
      <c r="H3878" s="75"/>
      <c r="I3878" s="75"/>
      <c r="J3878" s="75"/>
      <c r="K3878" s="75"/>
      <c r="L3878" s="75"/>
      <c r="M3878" s="80"/>
      <c r="N3878" s="194"/>
      <c r="O3878" s="70"/>
      <c r="P3878" s="70"/>
      <c r="Q3878" s="70"/>
      <c r="R3878" s="70"/>
      <c r="S3878" s="70"/>
      <c r="T3878" s="70"/>
      <c r="U3878" s="70"/>
      <c r="V3878" s="71"/>
      <c r="W3878" s="71"/>
      <c r="X3878" s="71"/>
      <c r="Y3878" s="70"/>
      <c r="Z3878" s="70"/>
    </row>
    <row r="3879" spans="1:26" x14ac:dyDescent="0.3">
      <c r="A3879" s="65"/>
      <c r="B3879" s="72"/>
      <c r="C3879" s="73"/>
      <c r="D3879" s="74"/>
      <c r="E3879" s="74"/>
      <c r="F3879" s="74"/>
      <c r="G3879" s="75"/>
      <c r="H3879" s="75"/>
      <c r="I3879" s="75"/>
      <c r="J3879" s="75"/>
      <c r="K3879" s="75"/>
      <c r="L3879" s="75"/>
      <c r="M3879" s="80"/>
      <c r="N3879" s="194"/>
      <c r="O3879" s="70"/>
      <c r="P3879" s="70"/>
      <c r="Q3879" s="70"/>
      <c r="R3879" s="70"/>
      <c r="S3879" s="70"/>
      <c r="T3879" s="70"/>
      <c r="U3879" s="70"/>
      <c r="V3879" s="71"/>
      <c r="W3879" s="71"/>
      <c r="X3879" s="71"/>
      <c r="Y3879" s="70"/>
      <c r="Z3879" s="70"/>
    </row>
    <row r="3880" spans="1:26" x14ac:dyDescent="0.3">
      <c r="A3880" s="65"/>
      <c r="B3880" s="72"/>
      <c r="C3880" s="73"/>
      <c r="D3880" s="74"/>
      <c r="E3880" s="74"/>
      <c r="F3880" s="74"/>
      <c r="G3880" s="75"/>
      <c r="H3880" s="75"/>
      <c r="I3880" s="75"/>
      <c r="J3880" s="75"/>
      <c r="K3880" s="75"/>
      <c r="L3880" s="75"/>
      <c r="M3880" s="80"/>
      <c r="N3880" s="194"/>
      <c r="O3880" s="70"/>
      <c r="P3880" s="70"/>
      <c r="Q3880" s="70"/>
      <c r="R3880" s="70"/>
      <c r="S3880" s="70"/>
      <c r="T3880" s="70"/>
      <c r="U3880" s="70"/>
      <c r="V3880" s="71"/>
      <c r="W3880" s="71"/>
      <c r="X3880" s="71"/>
      <c r="Y3880" s="70"/>
      <c r="Z3880" s="70"/>
    </row>
    <row r="3881" spans="1:26" x14ac:dyDescent="0.3">
      <c r="A3881" s="65"/>
      <c r="B3881" s="72"/>
      <c r="C3881" s="73"/>
      <c r="D3881" s="74"/>
      <c r="E3881" s="74"/>
      <c r="F3881" s="74"/>
      <c r="G3881" s="75"/>
      <c r="H3881" s="75"/>
      <c r="I3881" s="75"/>
      <c r="J3881" s="75"/>
      <c r="K3881" s="75"/>
      <c r="L3881" s="75"/>
      <c r="M3881" s="80"/>
      <c r="N3881" s="194"/>
      <c r="O3881" s="70"/>
      <c r="P3881" s="70"/>
      <c r="Q3881" s="70"/>
      <c r="R3881" s="70"/>
      <c r="S3881" s="70"/>
      <c r="T3881" s="70"/>
      <c r="U3881" s="70"/>
      <c r="V3881" s="71"/>
      <c r="W3881" s="71"/>
      <c r="X3881" s="71"/>
      <c r="Y3881" s="70"/>
      <c r="Z3881" s="70"/>
    </row>
    <row r="3882" spans="1:26" x14ac:dyDescent="0.3">
      <c r="A3882" s="65"/>
      <c r="B3882" s="72"/>
      <c r="C3882" s="73"/>
      <c r="D3882" s="74"/>
      <c r="E3882" s="74"/>
      <c r="F3882" s="74"/>
      <c r="G3882" s="75"/>
      <c r="H3882" s="75"/>
      <c r="I3882" s="75"/>
      <c r="J3882" s="75"/>
      <c r="K3882" s="75"/>
      <c r="L3882" s="75"/>
      <c r="M3882" s="80"/>
      <c r="N3882" s="194"/>
      <c r="O3882" s="70"/>
      <c r="P3882" s="70"/>
      <c r="Q3882" s="70"/>
      <c r="R3882" s="70"/>
      <c r="S3882" s="70"/>
      <c r="T3882" s="70"/>
      <c r="U3882" s="70"/>
      <c r="V3882" s="71"/>
      <c r="W3882" s="71"/>
      <c r="X3882" s="71"/>
      <c r="Y3882" s="70"/>
      <c r="Z3882" s="70"/>
    </row>
    <row r="3883" spans="1:26" x14ac:dyDescent="0.3">
      <c r="A3883" s="65"/>
      <c r="B3883" s="72"/>
      <c r="C3883" s="73"/>
      <c r="D3883" s="74"/>
      <c r="E3883" s="74"/>
      <c r="F3883" s="74"/>
      <c r="G3883" s="75"/>
      <c r="H3883" s="75"/>
      <c r="I3883" s="75"/>
      <c r="J3883" s="75"/>
      <c r="K3883" s="75"/>
      <c r="L3883" s="75"/>
      <c r="M3883" s="80"/>
      <c r="N3883" s="194"/>
      <c r="O3883" s="70"/>
      <c r="P3883" s="70"/>
      <c r="Q3883" s="70"/>
      <c r="R3883" s="70"/>
      <c r="S3883" s="70"/>
      <c r="T3883" s="70"/>
      <c r="U3883" s="70"/>
      <c r="V3883" s="71"/>
      <c r="W3883" s="71"/>
      <c r="X3883" s="71"/>
      <c r="Y3883" s="70"/>
      <c r="Z3883" s="70"/>
    </row>
    <row r="3884" spans="1:26" x14ac:dyDescent="0.3">
      <c r="A3884" s="65"/>
      <c r="B3884" s="72"/>
      <c r="C3884" s="73"/>
      <c r="D3884" s="74"/>
      <c r="E3884" s="74"/>
      <c r="F3884" s="74"/>
      <c r="G3884" s="75"/>
      <c r="H3884" s="75"/>
      <c r="I3884" s="75"/>
      <c r="J3884" s="75"/>
      <c r="K3884" s="75"/>
      <c r="L3884" s="75"/>
      <c r="M3884" s="80"/>
      <c r="N3884" s="194"/>
      <c r="O3884" s="70"/>
      <c r="P3884" s="70"/>
      <c r="Q3884" s="70"/>
      <c r="R3884" s="70"/>
      <c r="S3884" s="70"/>
      <c r="T3884" s="70"/>
      <c r="U3884" s="70"/>
      <c r="V3884" s="71"/>
      <c r="W3884" s="71"/>
      <c r="X3884" s="71"/>
      <c r="Y3884" s="70"/>
      <c r="Z3884" s="70"/>
    </row>
    <row r="3885" spans="1:26" x14ac:dyDescent="0.3">
      <c r="A3885" s="65"/>
      <c r="B3885" s="72"/>
      <c r="C3885" s="73"/>
      <c r="D3885" s="74"/>
      <c r="E3885" s="74"/>
      <c r="F3885" s="74"/>
      <c r="G3885" s="75"/>
      <c r="H3885" s="75"/>
      <c r="I3885" s="75"/>
      <c r="J3885" s="75"/>
      <c r="K3885" s="75"/>
      <c r="L3885" s="75"/>
      <c r="M3885" s="80"/>
      <c r="N3885" s="194"/>
      <c r="O3885" s="70"/>
      <c r="P3885" s="70"/>
      <c r="Q3885" s="70"/>
      <c r="R3885" s="70"/>
      <c r="S3885" s="70"/>
      <c r="T3885" s="70"/>
      <c r="U3885" s="70"/>
      <c r="V3885" s="71"/>
      <c r="W3885" s="71"/>
      <c r="X3885" s="71"/>
      <c r="Y3885" s="70"/>
      <c r="Z3885" s="70"/>
    </row>
    <row r="3886" spans="1:26" x14ac:dyDescent="0.3">
      <c r="A3886" s="65"/>
      <c r="B3886" s="72"/>
      <c r="C3886" s="73"/>
      <c r="D3886" s="74"/>
      <c r="E3886" s="74"/>
      <c r="F3886" s="74"/>
      <c r="G3886" s="75"/>
      <c r="H3886" s="75"/>
      <c r="I3886" s="75"/>
      <c r="J3886" s="75"/>
      <c r="K3886" s="75"/>
      <c r="L3886" s="75"/>
      <c r="M3886" s="80"/>
      <c r="N3886" s="194"/>
      <c r="O3886" s="70"/>
      <c r="P3886" s="70"/>
      <c r="Q3886" s="70"/>
      <c r="R3886" s="70"/>
      <c r="S3886" s="70"/>
      <c r="T3886" s="70"/>
      <c r="U3886" s="70"/>
      <c r="V3886" s="71"/>
      <c r="W3886" s="71"/>
      <c r="X3886" s="71"/>
      <c r="Y3886" s="70"/>
      <c r="Z3886" s="70"/>
    </row>
    <row r="3887" spans="1:26" x14ac:dyDescent="0.3">
      <c r="A3887" s="65"/>
      <c r="B3887" s="72"/>
      <c r="C3887" s="73"/>
      <c r="D3887" s="74"/>
      <c r="E3887" s="74"/>
      <c r="F3887" s="74"/>
      <c r="G3887" s="75"/>
      <c r="H3887" s="75"/>
      <c r="I3887" s="75"/>
      <c r="J3887" s="75"/>
      <c r="K3887" s="75"/>
      <c r="L3887" s="75"/>
      <c r="M3887" s="80"/>
      <c r="N3887" s="194"/>
      <c r="O3887" s="70"/>
      <c r="P3887" s="70"/>
      <c r="Q3887" s="70"/>
      <c r="R3887" s="70"/>
      <c r="S3887" s="70"/>
      <c r="T3887" s="70"/>
      <c r="U3887" s="70"/>
      <c r="V3887" s="71"/>
      <c r="W3887" s="71"/>
      <c r="X3887" s="71"/>
      <c r="Y3887" s="70"/>
      <c r="Z3887" s="70"/>
    </row>
    <row r="3888" spans="1:26" x14ac:dyDescent="0.3">
      <c r="A3888" s="65"/>
      <c r="B3888" s="72"/>
      <c r="C3888" s="73"/>
      <c r="D3888" s="74"/>
      <c r="E3888" s="74"/>
      <c r="F3888" s="74"/>
      <c r="G3888" s="75"/>
      <c r="H3888" s="75"/>
      <c r="I3888" s="75"/>
      <c r="J3888" s="75"/>
      <c r="K3888" s="75"/>
      <c r="L3888" s="75"/>
      <c r="M3888" s="80"/>
      <c r="N3888" s="194"/>
      <c r="O3888" s="70"/>
      <c r="P3888" s="70"/>
      <c r="Q3888" s="70"/>
      <c r="R3888" s="70"/>
      <c r="S3888" s="70"/>
      <c r="T3888" s="70"/>
      <c r="U3888" s="70"/>
      <c r="V3888" s="71"/>
      <c r="W3888" s="71"/>
      <c r="X3888" s="71"/>
      <c r="Y3888" s="70"/>
      <c r="Z3888" s="70"/>
    </row>
    <row r="3889" spans="1:26" x14ac:dyDescent="0.3">
      <c r="A3889" s="65"/>
      <c r="B3889" s="72"/>
      <c r="C3889" s="73"/>
      <c r="D3889" s="74"/>
      <c r="E3889" s="74"/>
      <c r="F3889" s="74"/>
      <c r="G3889" s="75"/>
      <c r="H3889" s="75"/>
      <c r="I3889" s="75"/>
      <c r="J3889" s="75"/>
      <c r="K3889" s="75"/>
      <c r="L3889" s="75"/>
      <c r="M3889" s="80"/>
      <c r="N3889" s="194"/>
      <c r="O3889" s="70"/>
      <c r="P3889" s="70"/>
      <c r="Q3889" s="70"/>
      <c r="R3889" s="70"/>
      <c r="S3889" s="70"/>
      <c r="T3889" s="70"/>
      <c r="U3889" s="70"/>
      <c r="V3889" s="71"/>
      <c r="W3889" s="71"/>
      <c r="X3889" s="71"/>
      <c r="Y3889" s="70"/>
      <c r="Z3889" s="70"/>
    </row>
    <row r="3890" spans="1:26" x14ac:dyDescent="0.3">
      <c r="A3890" s="65"/>
      <c r="B3890" s="72"/>
      <c r="C3890" s="73"/>
      <c r="D3890" s="74"/>
      <c r="E3890" s="74"/>
      <c r="F3890" s="74"/>
      <c r="G3890" s="75"/>
      <c r="H3890" s="75"/>
      <c r="I3890" s="75"/>
      <c r="J3890" s="75"/>
      <c r="K3890" s="75"/>
      <c r="L3890" s="75"/>
      <c r="M3890" s="80"/>
      <c r="N3890" s="194"/>
      <c r="O3890" s="70"/>
      <c r="P3890" s="70"/>
      <c r="Q3890" s="70"/>
      <c r="R3890" s="70"/>
      <c r="S3890" s="70"/>
      <c r="T3890" s="70"/>
      <c r="U3890" s="70"/>
      <c r="V3890" s="71"/>
      <c r="W3890" s="71"/>
      <c r="X3890" s="71"/>
      <c r="Y3890" s="70"/>
      <c r="Z3890" s="70"/>
    </row>
    <row r="3891" spans="1:26" x14ac:dyDescent="0.3">
      <c r="A3891" s="65"/>
      <c r="B3891" s="72"/>
      <c r="C3891" s="73"/>
      <c r="D3891" s="74"/>
      <c r="E3891" s="74"/>
      <c r="F3891" s="74"/>
      <c r="G3891" s="75"/>
      <c r="H3891" s="75"/>
      <c r="I3891" s="75"/>
      <c r="J3891" s="75"/>
      <c r="K3891" s="75"/>
      <c r="L3891" s="75"/>
      <c r="M3891" s="80"/>
      <c r="N3891" s="194"/>
      <c r="O3891" s="70"/>
      <c r="P3891" s="70"/>
      <c r="Q3891" s="70"/>
      <c r="R3891" s="70"/>
      <c r="S3891" s="70"/>
      <c r="T3891" s="70"/>
      <c r="U3891" s="70"/>
      <c r="V3891" s="71"/>
      <c r="W3891" s="71"/>
      <c r="X3891" s="71"/>
      <c r="Y3891" s="70"/>
      <c r="Z3891" s="70"/>
    </row>
    <row r="3892" spans="1:26" x14ac:dyDescent="0.3">
      <c r="A3892" s="65"/>
      <c r="B3892" s="72"/>
      <c r="C3892" s="73"/>
      <c r="D3892" s="74"/>
      <c r="E3892" s="74"/>
      <c r="F3892" s="74"/>
      <c r="G3892" s="75"/>
      <c r="H3892" s="75"/>
      <c r="I3892" s="75"/>
      <c r="J3892" s="75"/>
      <c r="K3892" s="75"/>
      <c r="L3892" s="75"/>
      <c r="M3892" s="80"/>
      <c r="N3892" s="194"/>
      <c r="O3892" s="70"/>
      <c r="P3892" s="70"/>
      <c r="Q3892" s="70"/>
      <c r="R3892" s="70"/>
      <c r="S3892" s="70"/>
      <c r="T3892" s="70"/>
      <c r="U3892" s="70"/>
      <c r="V3892" s="71"/>
      <c r="W3892" s="71"/>
      <c r="X3892" s="71"/>
      <c r="Y3892" s="70"/>
      <c r="Z3892" s="70"/>
    </row>
    <row r="3893" spans="1:26" x14ac:dyDescent="0.3">
      <c r="A3893" s="65"/>
      <c r="B3893" s="65"/>
      <c r="C3893" s="65"/>
      <c r="D3893" s="65"/>
      <c r="E3893" s="65"/>
      <c r="F3893" s="65"/>
      <c r="G3893" s="65"/>
      <c r="H3893" s="65"/>
      <c r="I3893" s="65"/>
      <c r="J3893" s="65"/>
      <c r="K3893" s="65"/>
      <c r="L3893" s="65"/>
      <c r="M3893" s="99"/>
      <c r="N3893" s="66"/>
      <c r="O3893" s="99"/>
      <c r="P3893" s="65"/>
      <c r="Q3893" s="65"/>
      <c r="R3893" s="65"/>
      <c r="S3893" s="65"/>
      <c r="T3893" s="65"/>
      <c r="U3893" s="65"/>
      <c r="V3893" s="65"/>
      <c r="W3893" s="65"/>
      <c r="X3893" s="65"/>
      <c r="Y3893" s="65"/>
      <c r="Z3893" s="65"/>
    </row>
    <row r="3894" spans="1:26" x14ac:dyDescent="0.3">
      <c r="A3894" s="65"/>
      <c r="B3894" s="68"/>
      <c r="C3894" s="68"/>
      <c r="D3894" s="68"/>
      <c r="E3894" s="68"/>
      <c r="F3894" s="68"/>
      <c r="G3894" s="68"/>
      <c r="H3894" s="68"/>
      <c r="I3894" s="68"/>
      <c r="J3894" s="68"/>
      <c r="K3894" s="68"/>
      <c r="L3894" s="68"/>
      <c r="M3894" s="87"/>
      <c r="N3894" s="68"/>
      <c r="O3894" s="87"/>
      <c r="P3894" s="68"/>
      <c r="Q3894" s="68"/>
      <c r="R3894" s="68"/>
      <c r="S3894" s="68"/>
      <c r="T3894" s="68"/>
      <c r="U3894" s="68"/>
      <c r="V3894" s="68"/>
      <c r="W3894" s="68"/>
      <c r="X3894" s="68"/>
      <c r="Y3894" s="68"/>
      <c r="Z3894" s="68"/>
    </row>
    <row r="3895" spans="1:26" x14ac:dyDescent="0.3">
      <c r="A3895" s="65"/>
      <c r="B3895" s="77"/>
      <c r="C3895" s="77"/>
      <c r="D3895" s="78"/>
      <c r="E3895" s="78"/>
      <c r="F3895" s="78"/>
      <c r="G3895" s="79"/>
      <c r="H3895" s="79"/>
      <c r="I3895" s="79"/>
      <c r="J3895" s="79"/>
      <c r="K3895" s="79"/>
      <c r="L3895" s="79"/>
      <c r="M3895" s="80"/>
      <c r="N3895" s="68"/>
      <c r="O3895" s="80"/>
      <c r="P3895" s="79"/>
      <c r="Q3895" s="79"/>
      <c r="R3895" s="79"/>
      <c r="S3895" s="79"/>
      <c r="T3895" s="79"/>
      <c r="U3895" s="79"/>
      <c r="V3895" s="78"/>
      <c r="W3895" s="78"/>
      <c r="X3895" s="78"/>
      <c r="Y3895" s="77"/>
      <c r="Z3895" s="77"/>
    </row>
    <row r="3896" spans="1:26" x14ac:dyDescent="0.3">
      <c r="A3896" s="65"/>
      <c r="B3896" s="72"/>
      <c r="C3896" s="72"/>
      <c r="D3896" s="78"/>
      <c r="E3896" s="78"/>
      <c r="F3896" s="78"/>
      <c r="G3896" s="80"/>
      <c r="H3896" s="80"/>
      <c r="I3896" s="80"/>
      <c r="J3896" s="80"/>
      <c r="K3896" s="80"/>
      <c r="L3896" s="80"/>
      <c r="M3896" s="80"/>
      <c r="N3896" s="81"/>
      <c r="O3896" s="80"/>
      <c r="P3896" s="80"/>
      <c r="Q3896" s="80"/>
      <c r="R3896" s="80"/>
      <c r="S3896" s="80"/>
      <c r="T3896" s="80"/>
      <c r="U3896" s="80"/>
      <c r="V3896" s="78"/>
      <c r="W3896" s="78"/>
      <c r="X3896" s="78"/>
      <c r="Y3896" s="72"/>
      <c r="Z3896" s="72"/>
    </row>
  </sheetData>
  <mergeCells count="1526">
    <mergeCell ref="Y3857:Z3857"/>
    <mergeCell ref="B3858:C3858"/>
    <mergeCell ref="F3858:G3858"/>
    <mergeCell ref="J3858:K3858"/>
    <mergeCell ref="M3858:O3858"/>
    <mergeCell ref="Q3858:R3858"/>
    <mergeCell ref="U3858:V3858"/>
    <mergeCell ref="Y3858:Z3858"/>
    <mergeCell ref="B3857:C3857"/>
    <mergeCell ref="F3857:G3857"/>
    <mergeCell ref="J3857:K3857"/>
    <mergeCell ref="M3857:O3857"/>
    <mergeCell ref="Q3857:R3857"/>
    <mergeCell ref="U3857:V3857"/>
    <mergeCell ref="Y3816:Z3816"/>
    <mergeCell ref="B3817:C3817"/>
    <mergeCell ref="F3817:G3817"/>
    <mergeCell ref="J3817:K3817"/>
    <mergeCell ref="M3817:O3817"/>
    <mergeCell ref="Q3817:R3817"/>
    <mergeCell ref="U3817:V3817"/>
    <mergeCell ref="Y3817:Z3817"/>
    <mergeCell ref="B3816:C3816"/>
    <mergeCell ref="F3816:G3816"/>
    <mergeCell ref="J3816:K3816"/>
    <mergeCell ref="M3816:O3816"/>
    <mergeCell ref="Q3816:R3816"/>
    <mergeCell ref="U3816:V3816"/>
    <mergeCell ref="Y3775:Z3775"/>
    <mergeCell ref="B3776:C3776"/>
    <mergeCell ref="F3776:G3776"/>
    <mergeCell ref="J3776:K3776"/>
    <mergeCell ref="M3776:O3776"/>
    <mergeCell ref="Q3776:R3776"/>
    <mergeCell ref="U3776:V3776"/>
    <mergeCell ref="Y3776:Z3776"/>
    <mergeCell ref="B3775:C3775"/>
    <mergeCell ref="F3775:G3775"/>
    <mergeCell ref="J3775:K3775"/>
    <mergeCell ref="M3775:O3775"/>
    <mergeCell ref="Q3775:R3775"/>
    <mergeCell ref="U3775:V3775"/>
    <mergeCell ref="Y3734:Z3734"/>
    <mergeCell ref="B3735:C3735"/>
    <mergeCell ref="F3735:G3735"/>
    <mergeCell ref="J3735:K3735"/>
    <mergeCell ref="M3735:O3735"/>
    <mergeCell ref="Q3735:R3735"/>
    <mergeCell ref="U3735:V3735"/>
    <mergeCell ref="Y3735:Z3735"/>
    <mergeCell ref="B3734:C3734"/>
    <mergeCell ref="F3734:G3734"/>
    <mergeCell ref="J3734:K3734"/>
    <mergeCell ref="M3734:O3734"/>
    <mergeCell ref="Q3734:R3734"/>
    <mergeCell ref="U3734:V3734"/>
    <mergeCell ref="Y3693:Z3693"/>
    <mergeCell ref="B3694:C3694"/>
    <mergeCell ref="F3694:G3694"/>
    <mergeCell ref="J3694:K3694"/>
    <mergeCell ref="M3694:O3694"/>
    <mergeCell ref="Q3694:R3694"/>
    <mergeCell ref="U3694:V3694"/>
    <mergeCell ref="Y3694:Z3694"/>
    <mergeCell ref="B3693:C3693"/>
    <mergeCell ref="F3693:G3693"/>
    <mergeCell ref="J3693:K3693"/>
    <mergeCell ref="M3693:O3693"/>
    <mergeCell ref="Q3693:R3693"/>
    <mergeCell ref="U3693:V3693"/>
    <mergeCell ref="Y3652:Z3652"/>
    <mergeCell ref="B3653:C3653"/>
    <mergeCell ref="F3653:G3653"/>
    <mergeCell ref="J3653:K3653"/>
    <mergeCell ref="M3653:O3653"/>
    <mergeCell ref="Q3653:R3653"/>
    <mergeCell ref="U3653:V3653"/>
    <mergeCell ref="Y3653:Z3653"/>
    <mergeCell ref="B3652:C3652"/>
    <mergeCell ref="F3652:G3652"/>
    <mergeCell ref="J3652:K3652"/>
    <mergeCell ref="M3652:O3652"/>
    <mergeCell ref="Q3652:R3652"/>
    <mergeCell ref="U3652:V3652"/>
    <mergeCell ref="Y3611:Z3611"/>
    <mergeCell ref="B3612:C3612"/>
    <mergeCell ref="F3612:G3612"/>
    <mergeCell ref="J3612:K3612"/>
    <mergeCell ref="M3612:O3612"/>
    <mergeCell ref="Q3612:R3612"/>
    <mergeCell ref="U3612:V3612"/>
    <mergeCell ref="Y3612:Z3612"/>
    <mergeCell ref="B3611:C3611"/>
    <mergeCell ref="F3611:G3611"/>
    <mergeCell ref="J3611:K3611"/>
    <mergeCell ref="M3611:O3611"/>
    <mergeCell ref="Q3611:R3611"/>
    <mergeCell ref="U3611:V3611"/>
    <mergeCell ref="Y3570:Z3570"/>
    <mergeCell ref="B3571:C3571"/>
    <mergeCell ref="F3571:G3571"/>
    <mergeCell ref="J3571:K3571"/>
    <mergeCell ref="M3571:O3571"/>
    <mergeCell ref="Q3571:R3571"/>
    <mergeCell ref="U3571:V3571"/>
    <mergeCell ref="Y3571:Z3571"/>
    <mergeCell ref="B3570:C3570"/>
    <mergeCell ref="F3570:G3570"/>
    <mergeCell ref="J3570:K3570"/>
    <mergeCell ref="M3570:O3570"/>
    <mergeCell ref="Q3570:R3570"/>
    <mergeCell ref="U3570:V3570"/>
    <mergeCell ref="Y3529:Z3529"/>
    <mergeCell ref="B3530:C3530"/>
    <mergeCell ref="F3530:G3530"/>
    <mergeCell ref="J3530:K3530"/>
    <mergeCell ref="M3530:O3530"/>
    <mergeCell ref="Q3530:R3530"/>
    <mergeCell ref="U3530:V3530"/>
    <mergeCell ref="Y3530:Z3530"/>
    <mergeCell ref="B3529:C3529"/>
    <mergeCell ref="F3529:G3529"/>
    <mergeCell ref="J3529:K3529"/>
    <mergeCell ref="M3529:O3529"/>
    <mergeCell ref="Q3529:R3529"/>
    <mergeCell ref="U3529:V3529"/>
    <mergeCell ref="Y3488:Z3488"/>
    <mergeCell ref="B3489:C3489"/>
    <mergeCell ref="F3489:G3489"/>
    <mergeCell ref="J3489:K3489"/>
    <mergeCell ref="M3489:O3489"/>
    <mergeCell ref="Q3489:R3489"/>
    <mergeCell ref="U3489:V3489"/>
    <mergeCell ref="Y3489:Z3489"/>
    <mergeCell ref="B3488:C3488"/>
    <mergeCell ref="F3488:G3488"/>
    <mergeCell ref="J3488:K3488"/>
    <mergeCell ref="M3488:O3488"/>
    <mergeCell ref="Q3488:R3488"/>
    <mergeCell ref="U3488:V3488"/>
    <mergeCell ref="Y3447:Z3447"/>
    <mergeCell ref="B3448:C3448"/>
    <mergeCell ref="F3448:G3448"/>
    <mergeCell ref="J3448:K3448"/>
    <mergeCell ref="M3448:O3448"/>
    <mergeCell ref="Q3448:R3448"/>
    <mergeCell ref="U3448:V3448"/>
    <mergeCell ref="Y3448:Z3448"/>
    <mergeCell ref="B3447:C3447"/>
    <mergeCell ref="F3447:G3447"/>
    <mergeCell ref="J3447:K3447"/>
    <mergeCell ref="M3447:O3447"/>
    <mergeCell ref="Q3447:R3447"/>
    <mergeCell ref="U3447:V3447"/>
    <mergeCell ref="Y3406:Z3406"/>
    <mergeCell ref="B3407:C3407"/>
    <mergeCell ref="F3407:G3407"/>
    <mergeCell ref="J3407:K3407"/>
    <mergeCell ref="M3407:O3407"/>
    <mergeCell ref="Q3407:R3407"/>
    <mergeCell ref="U3407:V3407"/>
    <mergeCell ref="Y3407:Z3407"/>
    <mergeCell ref="B3406:C3406"/>
    <mergeCell ref="F3406:G3406"/>
    <mergeCell ref="J3406:K3406"/>
    <mergeCell ref="M3406:O3406"/>
    <mergeCell ref="Q3406:R3406"/>
    <mergeCell ref="U3406:V3406"/>
    <mergeCell ref="Y3365:Z3365"/>
    <mergeCell ref="B3366:C3366"/>
    <mergeCell ref="F3366:G3366"/>
    <mergeCell ref="J3366:K3366"/>
    <mergeCell ref="M3366:O3366"/>
    <mergeCell ref="Q3366:R3366"/>
    <mergeCell ref="U3366:V3366"/>
    <mergeCell ref="Y3366:Z3366"/>
    <mergeCell ref="B3365:C3365"/>
    <mergeCell ref="F3365:G3365"/>
    <mergeCell ref="J3365:K3365"/>
    <mergeCell ref="M3365:O3365"/>
    <mergeCell ref="Q3365:R3365"/>
    <mergeCell ref="U3365:V3365"/>
    <mergeCell ref="Y3324:Z3324"/>
    <mergeCell ref="B3325:C3325"/>
    <mergeCell ref="F3325:G3325"/>
    <mergeCell ref="J3325:K3325"/>
    <mergeCell ref="M3325:O3325"/>
    <mergeCell ref="Q3325:R3325"/>
    <mergeCell ref="U3325:V3325"/>
    <mergeCell ref="Y3325:Z3325"/>
    <mergeCell ref="B3324:C3324"/>
    <mergeCell ref="F3324:G3324"/>
    <mergeCell ref="J3324:K3324"/>
    <mergeCell ref="M3324:O3324"/>
    <mergeCell ref="Q3324:R3324"/>
    <mergeCell ref="U3324:V3324"/>
    <mergeCell ref="Y3283:Z3283"/>
    <mergeCell ref="B3284:C3284"/>
    <mergeCell ref="F3284:G3284"/>
    <mergeCell ref="J3284:K3284"/>
    <mergeCell ref="M3284:O3284"/>
    <mergeCell ref="Q3284:R3284"/>
    <mergeCell ref="U3284:V3284"/>
    <mergeCell ref="Y3284:Z3284"/>
    <mergeCell ref="B3283:C3283"/>
    <mergeCell ref="F3283:G3283"/>
    <mergeCell ref="J3283:K3283"/>
    <mergeCell ref="M3283:O3283"/>
    <mergeCell ref="Q3283:R3283"/>
    <mergeCell ref="U3283:V3283"/>
    <mergeCell ref="Y3242:Z3242"/>
    <mergeCell ref="B3243:C3243"/>
    <mergeCell ref="F3243:G3243"/>
    <mergeCell ref="J3243:K3243"/>
    <mergeCell ref="M3243:O3243"/>
    <mergeCell ref="Q3243:R3243"/>
    <mergeCell ref="U3243:V3243"/>
    <mergeCell ref="Y3243:Z3243"/>
    <mergeCell ref="B3242:C3242"/>
    <mergeCell ref="F3242:G3242"/>
    <mergeCell ref="J3242:K3242"/>
    <mergeCell ref="M3242:O3242"/>
    <mergeCell ref="Q3242:R3242"/>
    <mergeCell ref="U3242:V3242"/>
    <mergeCell ref="Y3201:Z3201"/>
    <mergeCell ref="B3202:C3202"/>
    <mergeCell ref="F3202:G3202"/>
    <mergeCell ref="J3202:K3202"/>
    <mergeCell ref="M3202:O3202"/>
    <mergeCell ref="Q3202:R3202"/>
    <mergeCell ref="U3202:V3202"/>
    <mergeCell ref="Y3202:Z3202"/>
    <mergeCell ref="B3201:C3201"/>
    <mergeCell ref="F3201:G3201"/>
    <mergeCell ref="J3201:K3201"/>
    <mergeCell ref="M3201:O3201"/>
    <mergeCell ref="Q3201:R3201"/>
    <mergeCell ref="U3201:V3201"/>
    <mergeCell ref="Y3160:Z3160"/>
    <mergeCell ref="B3161:C3161"/>
    <mergeCell ref="F3161:G3161"/>
    <mergeCell ref="J3161:K3161"/>
    <mergeCell ref="M3161:O3161"/>
    <mergeCell ref="Q3161:R3161"/>
    <mergeCell ref="U3161:V3161"/>
    <mergeCell ref="Y3161:Z3161"/>
    <mergeCell ref="B3160:C3160"/>
    <mergeCell ref="F3160:G3160"/>
    <mergeCell ref="J3160:K3160"/>
    <mergeCell ref="M3160:O3160"/>
    <mergeCell ref="Q3160:R3160"/>
    <mergeCell ref="U3160:V3160"/>
    <mergeCell ref="Y3119:Z3119"/>
    <mergeCell ref="B3120:C3120"/>
    <mergeCell ref="F3120:G3120"/>
    <mergeCell ref="J3120:K3120"/>
    <mergeCell ref="M3120:O3120"/>
    <mergeCell ref="Q3120:R3120"/>
    <mergeCell ref="U3120:V3120"/>
    <mergeCell ref="Y3120:Z3120"/>
    <mergeCell ref="B3119:C3119"/>
    <mergeCell ref="F3119:G3119"/>
    <mergeCell ref="J3119:K3119"/>
    <mergeCell ref="M3119:O3119"/>
    <mergeCell ref="Q3119:R3119"/>
    <mergeCell ref="U3119:V3119"/>
    <mergeCell ref="Y3078:Z3078"/>
    <mergeCell ref="B3079:C3079"/>
    <mergeCell ref="F3079:G3079"/>
    <mergeCell ref="J3079:K3079"/>
    <mergeCell ref="M3079:O3079"/>
    <mergeCell ref="Q3079:R3079"/>
    <mergeCell ref="U3079:V3079"/>
    <mergeCell ref="Y3079:Z3079"/>
    <mergeCell ref="B3078:C3078"/>
    <mergeCell ref="F3078:G3078"/>
    <mergeCell ref="J3078:K3078"/>
    <mergeCell ref="M3078:O3078"/>
    <mergeCell ref="Q3078:R3078"/>
    <mergeCell ref="U3078:V3078"/>
    <mergeCell ref="Y3037:Z3037"/>
    <mergeCell ref="B3038:C3038"/>
    <mergeCell ref="F3038:G3038"/>
    <mergeCell ref="J3038:K3038"/>
    <mergeCell ref="M3038:O3038"/>
    <mergeCell ref="Q3038:R3038"/>
    <mergeCell ref="U3038:V3038"/>
    <mergeCell ref="Y3038:Z3038"/>
    <mergeCell ref="B3037:C3037"/>
    <mergeCell ref="F3037:G3037"/>
    <mergeCell ref="J3037:K3037"/>
    <mergeCell ref="M3037:O3037"/>
    <mergeCell ref="Q3037:R3037"/>
    <mergeCell ref="U3037:V3037"/>
    <mergeCell ref="Y2996:Z2996"/>
    <mergeCell ref="B2997:C2997"/>
    <mergeCell ref="F2997:G2997"/>
    <mergeCell ref="J2997:K2997"/>
    <mergeCell ref="M2997:O2997"/>
    <mergeCell ref="Q2997:R2997"/>
    <mergeCell ref="U2997:V2997"/>
    <mergeCell ref="Y2997:Z2997"/>
    <mergeCell ref="B2996:C2996"/>
    <mergeCell ref="F2996:G2996"/>
    <mergeCell ref="J2996:K2996"/>
    <mergeCell ref="M2996:O2996"/>
    <mergeCell ref="Q2996:R2996"/>
    <mergeCell ref="U2996:V2996"/>
    <mergeCell ref="Y2955:Z2955"/>
    <mergeCell ref="B2956:C2956"/>
    <mergeCell ref="F2956:G2956"/>
    <mergeCell ref="J2956:K2956"/>
    <mergeCell ref="M2956:O2956"/>
    <mergeCell ref="Q2956:R2956"/>
    <mergeCell ref="U2956:V2956"/>
    <mergeCell ref="Y2956:Z2956"/>
    <mergeCell ref="B2955:C2955"/>
    <mergeCell ref="F2955:G2955"/>
    <mergeCell ref="J2955:K2955"/>
    <mergeCell ref="M2955:O2955"/>
    <mergeCell ref="Q2955:R2955"/>
    <mergeCell ref="U2955:V2955"/>
    <mergeCell ref="Y2914:Z2914"/>
    <mergeCell ref="B2915:C2915"/>
    <mergeCell ref="F2915:G2915"/>
    <mergeCell ref="J2915:K2915"/>
    <mergeCell ref="M2915:O2915"/>
    <mergeCell ref="Q2915:R2915"/>
    <mergeCell ref="U2915:V2915"/>
    <mergeCell ref="Y2915:Z2915"/>
    <mergeCell ref="B2914:C2914"/>
    <mergeCell ref="F2914:G2914"/>
    <mergeCell ref="J2914:K2914"/>
    <mergeCell ref="M2914:O2914"/>
    <mergeCell ref="Q2914:R2914"/>
    <mergeCell ref="U2914:V2914"/>
    <mergeCell ref="Y2873:Z2873"/>
    <mergeCell ref="B2874:C2874"/>
    <mergeCell ref="F2874:G2874"/>
    <mergeCell ref="J2874:K2874"/>
    <mergeCell ref="M2874:O2874"/>
    <mergeCell ref="Q2874:R2874"/>
    <mergeCell ref="U2874:V2874"/>
    <mergeCell ref="Y2874:Z2874"/>
    <mergeCell ref="B2873:C2873"/>
    <mergeCell ref="F2873:G2873"/>
    <mergeCell ref="J2873:K2873"/>
    <mergeCell ref="M2873:O2873"/>
    <mergeCell ref="Q2873:R2873"/>
    <mergeCell ref="U2873:V2873"/>
    <mergeCell ref="Y2832:Z2832"/>
    <mergeCell ref="B2833:C2833"/>
    <mergeCell ref="F2833:G2833"/>
    <mergeCell ref="J2833:K2833"/>
    <mergeCell ref="M2833:O2833"/>
    <mergeCell ref="Q2833:R2833"/>
    <mergeCell ref="U2833:V2833"/>
    <mergeCell ref="Y2833:Z2833"/>
    <mergeCell ref="B2832:C2832"/>
    <mergeCell ref="F2832:G2832"/>
    <mergeCell ref="J2832:K2832"/>
    <mergeCell ref="M2832:O2832"/>
    <mergeCell ref="Q2832:R2832"/>
    <mergeCell ref="U2832:V2832"/>
    <mergeCell ref="Y2791:Z2791"/>
    <mergeCell ref="B2792:C2792"/>
    <mergeCell ref="F2792:G2792"/>
    <mergeCell ref="J2792:K2792"/>
    <mergeCell ref="M2792:O2792"/>
    <mergeCell ref="Q2792:R2792"/>
    <mergeCell ref="U2792:V2792"/>
    <mergeCell ref="Y2792:Z2792"/>
    <mergeCell ref="B2791:C2791"/>
    <mergeCell ref="F2791:G2791"/>
    <mergeCell ref="J2791:K2791"/>
    <mergeCell ref="M2791:O2791"/>
    <mergeCell ref="Q2791:R2791"/>
    <mergeCell ref="U2791:V2791"/>
    <mergeCell ref="Y2750:Z2750"/>
    <mergeCell ref="B2751:C2751"/>
    <mergeCell ref="F2751:G2751"/>
    <mergeCell ref="J2751:K2751"/>
    <mergeCell ref="M2751:O2751"/>
    <mergeCell ref="Q2751:R2751"/>
    <mergeCell ref="U2751:V2751"/>
    <mergeCell ref="Y2751:Z2751"/>
    <mergeCell ref="B2750:C2750"/>
    <mergeCell ref="F2750:G2750"/>
    <mergeCell ref="J2750:K2750"/>
    <mergeCell ref="M2750:O2750"/>
    <mergeCell ref="Q2750:R2750"/>
    <mergeCell ref="U2750:V2750"/>
    <mergeCell ref="Y2709:Z2709"/>
    <mergeCell ref="B2710:C2710"/>
    <mergeCell ref="F2710:G2710"/>
    <mergeCell ref="J2710:K2710"/>
    <mergeCell ref="M2710:O2710"/>
    <mergeCell ref="Q2710:R2710"/>
    <mergeCell ref="U2710:V2710"/>
    <mergeCell ref="Y2710:Z2710"/>
    <mergeCell ref="B2709:C2709"/>
    <mergeCell ref="F2709:G2709"/>
    <mergeCell ref="J2709:K2709"/>
    <mergeCell ref="M2709:O2709"/>
    <mergeCell ref="Q2709:R2709"/>
    <mergeCell ref="U2709:V2709"/>
    <mergeCell ref="Y2668:Z2668"/>
    <mergeCell ref="B2669:C2669"/>
    <mergeCell ref="F2669:G2669"/>
    <mergeCell ref="J2669:K2669"/>
    <mergeCell ref="M2669:O2669"/>
    <mergeCell ref="Q2669:R2669"/>
    <mergeCell ref="U2669:V2669"/>
    <mergeCell ref="Y2669:Z2669"/>
    <mergeCell ref="B2668:C2668"/>
    <mergeCell ref="F2668:G2668"/>
    <mergeCell ref="J2668:K2668"/>
    <mergeCell ref="M2668:O2668"/>
    <mergeCell ref="Q2668:R2668"/>
    <mergeCell ref="U2668:V2668"/>
    <mergeCell ref="Y2627:Z2627"/>
    <mergeCell ref="B2628:C2628"/>
    <mergeCell ref="F2628:G2628"/>
    <mergeCell ref="J2628:K2628"/>
    <mergeCell ref="M2628:O2628"/>
    <mergeCell ref="Q2628:R2628"/>
    <mergeCell ref="U2628:V2628"/>
    <mergeCell ref="Y2628:Z2628"/>
    <mergeCell ref="B2627:C2627"/>
    <mergeCell ref="F2627:G2627"/>
    <mergeCell ref="J2627:K2627"/>
    <mergeCell ref="M2627:O2627"/>
    <mergeCell ref="Q2627:R2627"/>
    <mergeCell ref="U2627:V2627"/>
    <mergeCell ref="Y2586:Z2586"/>
    <mergeCell ref="B2587:C2587"/>
    <mergeCell ref="F2587:G2587"/>
    <mergeCell ref="J2587:K2587"/>
    <mergeCell ref="M2587:O2587"/>
    <mergeCell ref="Q2587:R2587"/>
    <mergeCell ref="U2587:V2587"/>
    <mergeCell ref="Y2587:Z2587"/>
    <mergeCell ref="B2586:C2586"/>
    <mergeCell ref="F2586:G2586"/>
    <mergeCell ref="J2586:K2586"/>
    <mergeCell ref="M2586:O2586"/>
    <mergeCell ref="Q2586:R2586"/>
    <mergeCell ref="U2586:V2586"/>
    <mergeCell ref="Y2545:Z2545"/>
    <mergeCell ref="B2546:C2546"/>
    <mergeCell ref="F2546:G2546"/>
    <mergeCell ref="J2546:K2546"/>
    <mergeCell ref="M2546:O2546"/>
    <mergeCell ref="Q2546:R2546"/>
    <mergeCell ref="U2546:V2546"/>
    <mergeCell ref="Y2546:Z2546"/>
    <mergeCell ref="B2545:C2545"/>
    <mergeCell ref="F2545:G2545"/>
    <mergeCell ref="J2545:K2545"/>
    <mergeCell ref="M2545:O2545"/>
    <mergeCell ref="Q2545:R2545"/>
    <mergeCell ref="U2545:V2545"/>
    <mergeCell ref="Y2504:Z2504"/>
    <mergeCell ref="B2505:C2505"/>
    <mergeCell ref="F2505:G2505"/>
    <mergeCell ref="J2505:K2505"/>
    <mergeCell ref="M2505:O2505"/>
    <mergeCell ref="Q2505:R2505"/>
    <mergeCell ref="U2505:V2505"/>
    <mergeCell ref="Y2505:Z2505"/>
    <mergeCell ref="B2504:C2504"/>
    <mergeCell ref="F2504:G2504"/>
    <mergeCell ref="J2504:K2504"/>
    <mergeCell ref="M2504:O2504"/>
    <mergeCell ref="Q2504:R2504"/>
    <mergeCell ref="U2504:V2504"/>
    <mergeCell ref="Y2463:Z2463"/>
    <mergeCell ref="B2464:C2464"/>
    <mergeCell ref="F2464:G2464"/>
    <mergeCell ref="J2464:K2464"/>
    <mergeCell ref="M2464:O2464"/>
    <mergeCell ref="Q2464:R2464"/>
    <mergeCell ref="U2464:V2464"/>
    <mergeCell ref="Y2464:Z2464"/>
    <mergeCell ref="B2463:C2463"/>
    <mergeCell ref="F2463:G2463"/>
    <mergeCell ref="J2463:K2463"/>
    <mergeCell ref="M2463:O2463"/>
    <mergeCell ref="Q2463:R2463"/>
    <mergeCell ref="U2463:V2463"/>
    <mergeCell ref="Y2422:Z2422"/>
    <mergeCell ref="B2423:C2423"/>
    <mergeCell ref="F2423:G2423"/>
    <mergeCell ref="J2423:K2423"/>
    <mergeCell ref="M2423:O2423"/>
    <mergeCell ref="Q2423:R2423"/>
    <mergeCell ref="U2423:V2423"/>
    <mergeCell ref="Y2423:Z2423"/>
    <mergeCell ref="B2422:C2422"/>
    <mergeCell ref="F2422:G2422"/>
    <mergeCell ref="J2422:K2422"/>
    <mergeCell ref="M2422:O2422"/>
    <mergeCell ref="Q2422:R2422"/>
    <mergeCell ref="U2422:V2422"/>
    <mergeCell ref="Y2381:Z2381"/>
    <mergeCell ref="B2382:C2382"/>
    <mergeCell ref="F2382:G2382"/>
    <mergeCell ref="J2382:K2382"/>
    <mergeCell ref="M2382:O2382"/>
    <mergeCell ref="Q2382:R2382"/>
    <mergeCell ref="U2382:V2382"/>
    <mergeCell ref="Y2382:Z2382"/>
    <mergeCell ref="B2381:C2381"/>
    <mergeCell ref="F2381:G2381"/>
    <mergeCell ref="J2381:K2381"/>
    <mergeCell ref="M2381:O2381"/>
    <mergeCell ref="Q2381:R2381"/>
    <mergeCell ref="U2381:V2381"/>
    <mergeCell ref="Y2340:Z2340"/>
    <mergeCell ref="B2341:C2341"/>
    <mergeCell ref="F2341:G2341"/>
    <mergeCell ref="J2341:K2341"/>
    <mergeCell ref="M2341:O2341"/>
    <mergeCell ref="Q2341:R2341"/>
    <mergeCell ref="U2341:V2341"/>
    <mergeCell ref="Y2341:Z2341"/>
    <mergeCell ref="B2340:C2340"/>
    <mergeCell ref="F2340:G2340"/>
    <mergeCell ref="J2340:K2340"/>
    <mergeCell ref="M2340:O2340"/>
    <mergeCell ref="Q2340:R2340"/>
    <mergeCell ref="U2340:V2340"/>
    <mergeCell ref="Y2299:Z2299"/>
    <mergeCell ref="B2300:C2300"/>
    <mergeCell ref="F2300:G2300"/>
    <mergeCell ref="J2300:K2300"/>
    <mergeCell ref="M2300:O2300"/>
    <mergeCell ref="Q2300:R2300"/>
    <mergeCell ref="U2300:V2300"/>
    <mergeCell ref="Y2300:Z2300"/>
    <mergeCell ref="B2299:C2299"/>
    <mergeCell ref="F2299:G2299"/>
    <mergeCell ref="J2299:K2299"/>
    <mergeCell ref="M2299:O2299"/>
    <mergeCell ref="Q2299:R2299"/>
    <mergeCell ref="U2299:V2299"/>
    <mergeCell ref="Y2258:Z2258"/>
    <mergeCell ref="B2259:C2259"/>
    <mergeCell ref="F2259:G2259"/>
    <mergeCell ref="J2259:K2259"/>
    <mergeCell ref="M2259:O2259"/>
    <mergeCell ref="Q2259:R2259"/>
    <mergeCell ref="U2259:V2259"/>
    <mergeCell ref="Y2259:Z2259"/>
    <mergeCell ref="B2258:C2258"/>
    <mergeCell ref="F2258:G2258"/>
    <mergeCell ref="J2258:K2258"/>
    <mergeCell ref="M2258:O2258"/>
    <mergeCell ref="Q2258:R2258"/>
    <mergeCell ref="U2258:V2258"/>
    <mergeCell ref="Y2217:Z2217"/>
    <mergeCell ref="B2218:C2218"/>
    <mergeCell ref="F2218:G2218"/>
    <mergeCell ref="J2218:K2218"/>
    <mergeCell ref="M2218:O2218"/>
    <mergeCell ref="Q2218:R2218"/>
    <mergeCell ref="U2218:V2218"/>
    <mergeCell ref="Y2218:Z2218"/>
    <mergeCell ref="B2217:C2217"/>
    <mergeCell ref="F2217:G2217"/>
    <mergeCell ref="J2217:K2217"/>
    <mergeCell ref="M2217:O2217"/>
    <mergeCell ref="Q2217:R2217"/>
    <mergeCell ref="U2217:V2217"/>
    <mergeCell ref="Y2176:Z2176"/>
    <mergeCell ref="B2177:C2177"/>
    <mergeCell ref="F2177:G2177"/>
    <mergeCell ref="J2177:K2177"/>
    <mergeCell ref="M2177:O2177"/>
    <mergeCell ref="Q2177:R2177"/>
    <mergeCell ref="U2177:V2177"/>
    <mergeCell ref="Y2177:Z2177"/>
    <mergeCell ref="B2176:C2176"/>
    <mergeCell ref="F2176:G2176"/>
    <mergeCell ref="J2176:K2176"/>
    <mergeCell ref="M2176:O2176"/>
    <mergeCell ref="Q2176:R2176"/>
    <mergeCell ref="U2176:V2176"/>
    <mergeCell ref="Y2135:Z2135"/>
    <mergeCell ref="B2136:C2136"/>
    <mergeCell ref="F2136:G2136"/>
    <mergeCell ref="J2136:K2136"/>
    <mergeCell ref="M2136:O2136"/>
    <mergeCell ref="Q2136:R2136"/>
    <mergeCell ref="U2136:V2136"/>
    <mergeCell ref="Y2136:Z2136"/>
    <mergeCell ref="B2135:C2135"/>
    <mergeCell ref="F2135:G2135"/>
    <mergeCell ref="J2135:K2135"/>
    <mergeCell ref="M2135:O2135"/>
    <mergeCell ref="Q2135:R2135"/>
    <mergeCell ref="U2135:V2135"/>
    <mergeCell ref="Y2094:Z2094"/>
    <mergeCell ref="B2095:C2095"/>
    <mergeCell ref="F2095:G2095"/>
    <mergeCell ref="J2095:K2095"/>
    <mergeCell ref="M2095:O2095"/>
    <mergeCell ref="Q2095:R2095"/>
    <mergeCell ref="U2095:V2095"/>
    <mergeCell ref="Y2095:Z2095"/>
    <mergeCell ref="B2094:C2094"/>
    <mergeCell ref="F2094:G2094"/>
    <mergeCell ref="J2094:K2094"/>
    <mergeCell ref="M2094:O2094"/>
    <mergeCell ref="Q2094:R2094"/>
    <mergeCell ref="U2094:V2094"/>
    <mergeCell ref="Y2053:Z2053"/>
    <mergeCell ref="B2054:C2054"/>
    <mergeCell ref="F2054:G2054"/>
    <mergeCell ref="J2054:K2054"/>
    <mergeCell ref="M2054:O2054"/>
    <mergeCell ref="Q2054:R2054"/>
    <mergeCell ref="U2054:V2054"/>
    <mergeCell ref="Y2054:Z2054"/>
    <mergeCell ref="B2053:C2053"/>
    <mergeCell ref="F2053:G2053"/>
    <mergeCell ref="J2053:K2053"/>
    <mergeCell ref="M2053:O2053"/>
    <mergeCell ref="Q2053:R2053"/>
    <mergeCell ref="U2053:V2053"/>
    <mergeCell ref="Y2012:Z2012"/>
    <mergeCell ref="B2013:C2013"/>
    <mergeCell ref="F2013:G2013"/>
    <mergeCell ref="J2013:K2013"/>
    <mergeCell ref="M2013:O2013"/>
    <mergeCell ref="Q2013:R2013"/>
    <mergeCell ref="U2013:V2013"/>
    <mergeCell ref="Y2013:Z2013"/>
    <mergeCell ref="B2012:C2012"/>
    <mergeCell ref="F2012:G2012"/>
    <mergeCell ref="J2012:K2012"/>
    <mergeCell ref="M2012:O2012"/>
    <mergeCell ref="Q2012:R2012"/>
    <mergeCell ref="U2012:V2012"/>
    <mergeCell ref="Y1971:Z1971"/>
    <mergeCell ref="B1972:C1972"/>
    <mergeCell ref="F1972:G1972"/>
    <mergeCell ref="J1972:K1972"/>
    <mergeCell ref="M1972:O1972"/>
    <mergeCell ref="Q1972:R1972"/>
    <mergeCell ref="U1972:V1972"/>
    <mergeCell ref="Y1972:Z1972"/>
    <mergeCell ref="B1971:C1971"/>
    <mergeCell ref="F1971:G1971"/>
    <mergeCell ref="J1971:K1971"/>
    <mergeCell ref="M1971:O1971"/>
    <mergeCell ref="Q1971:R1971"/>
    <mergeCell ref="U1971:V1971"/>
    <mergeCell ref="Y1930:Z1930"/>
    <mergeCell ref="B1931:C1931"/>
    <mergeCell ref="F1931:G1931"/>
    <mergeCell ref="J1931:K1931"/>
    <mergeCell ref="M1931:O1931"/>
    <mergeCell ref="Q1931:R1931"/>
    <mergeCell ref="U1931:V1931"/>
    <mergeCell ref="Y1931:Z1931"/>
    <mergeCell ref="B1930:C1930"/>
    <mergeCell ref="F1930:G1930"/>
    <mergeCell ref="J1930:K1930"/>
    <mergeCell ref="M1930:O1930"/>
    <mergeCell ref="Q1930:R1930"/>
    <mergeCell ref="U1930:V1930"/>
    <mergeCell ref="Y1889:Z1889"/>
    <mergeCell ref="B1890:C1890"/>
    <mergeCell ref="F1890:G1890"/>
    <mergeCell ref="J1890:K1890"/>
    <mergeCell ref="M1890:O1890"/>
    <mergeCell ref="Q1890:R1890"/>
    <mergeCell ref="U1890:V1890"/>
    <mergeCell ref="Y1890:Z1890"/>
    <mergeCell ref="B1889:C1889"/>
    <mergeCell ref="F1889:G1889"/>
    <mergeCell ref="J1889:K1889"/>
    <mergeCell ref="M1889:O1889"/>
    <mergeCell ref="Q1889:R1889"/>
    <mergeCell ref="U1889:V1889"/>
    <mergeCell ref="Y1848:Z1848"/>
    <mergeCell ref="B1849:C1849"/>
    <mergeCell ref="F1849:G1849"/>
    <mergeCell ref="J1849:K1849"/>
    <mergeCell ref="M1849:O1849"/>
    <mergeCell ref="Q1849:R1849"/>
    <mergeCell ref="U1849:V1849"/>
    <mergeCell ref="Y1849:Z1849"/>
    <mergeCell ref="B1848:C1848"/>
    <mergeCell ref="F1848:G1848"/>
    <mergeCell ref="J1848:K1848"/>
    <mergeCell ref="M1848:O1848"/>
    <mergeCell ref="Q1848:R1848"/>
    <mergeCell ref="U1848:V1848"/>
    <mergeCell ref="Y1807:Z1807"/>
    <mergeCell ref="B1808:C1808"/>
    <mergeCell ref="F1808:G1808"/>
    <mergeCell ref="J1808:K1808"/>
    <mergeCell ref="M1808:O1808"/>
    <mergeCell ref="Q1808:R1808"/>
    <mergeCell ref="U1808:V1808"/>
    <mergeCell ref="Y1808:Z1808"/>
    <mergeCell ref="B1807:C1807"/>
    <mergeCell ref="F1807:G1807"/>
    <mergeCell ref="J1807:K1807"/>
    <mergeCell ref="M1807:O1807"/>
    <mergeCell ref="Q1807:R1807"/>
    <mergeCell ref="U1807:V1807"/>
    <mergeCell ref="Y1766:Z1766"/>
    <mergeCell ref="B1767:C1767"/>
    <mergeCell ref="F1767:G1767"/>
    <mergeCell ref="J1767:K1767"/>
    <mergeCell ref="M1767:O1767"/>
    <mergeCell ref="Q1767:R1767"/>
    <mergeCell ref="U1767:V1767"/>
    <mergeCell ref="Y1767:Z1767"/>
    <mergeCell ref="B1766:C1766"/>
    <mergeCell ref="F1766:G1766"/>
    <mergeCell ref="J1766:K1766"/>
    <mergeCell ref="M1766:O1766"/>
    <mergeCell ref="Q1766:R1766"/>
    <mergeCell ref="U1766:V1766"/>
    <mergeCell ref="Y1725:Z1725"/>
    <mergeCell ref="B1726:C1726"/>
    <mergeCell ref="F1726:G1726"/>
    <mergeCell ref="J1726:K1726"/>
    <mergeCell ref="M1726:O1726"/>
    <mergeCell ref="Q1726:R1726"/>
    <mergeCell ref="U1726:V1726"/>
    <mergeCell ref="Y1726:Z1726"/>
    <mergeCell ref="B1725:C1725"/>
    <mergeCell ref="F1725:G1725"/>
    <mergeCell ref="J1725:K1725"/>
    <mergeCell ref="M1725:O1725"/>
    <mergeCell ref="Q1725:R1725"/>
    <mergeCell ref="U1725:V1725"/>
    <mergeCell ref="Y1684:Z1684"/>
    <mergeCell ref="B1685:C1685"/>
    <mergeCell ref="F1685:G1685"/>
    <mergeCell ref="J1685:K1685"/>
    <mergeCell ref="M1685:O1685"/>
    <mergeCell ref="Q1685:R1685"/>
    <mergeCell ref="U1685:V1685"/>
    <mergeCell ref="Y1685:Z1685"/>
    <mergeCell ref="B1684:C1684"/>
    <mergeCell ref="F1684:G1684"/>
    <mergeCell ref="J1684:K1684"/>
    <mergeCell ref="M1684:O1684"/>
    <mergeCell ref="Q1684:R1684"/>
    <mergeCell ref="U1684:V1684"/>
    <mergeCell ref="Y1643:Z1643"/>
    <mergeCell ref="B1644:C1644"/>
    <mergeCell ref="F1644:G1644"/>
    <mergeCell ref="J1644:K1644"/>
    <mergeCell ref="M1644:O1644"/>
    <mergeCell ref="Q1644:R1644"/>
    <mergeCell ref="U1644:V1644"/>
    <mergeCell ref="Y1644:Z1644"/>
    <mergeCell ref="B1643:C1643"/>
    <mergeCell ref="F1643:G1643"/>
    <mergeCell ref="J1643:K1643"/>
    <mergeCell ref="M1643:O1643"/>
    <mergeCell ref="Q1643:R1643"/>
    <mergeCell ref="U1643:V1643"/>
    <mergeCell ref="Y1602:Z1602"/>
    <mergeCell ref="B1603:C1603"/>
    <mergeCell ref="F1603:G1603"/>
    <mergeCell ref="J1603:K1603"/>
    <mergeCell ref="M1603:O1603"/>
    <mergeCell ref="Q1603:R1603"/>
    <mergeCell ref="U1603:V1603"/>
    <mergeCell ref="Y1603:Z1603"/>
    <mergeCell ref="B1602:C1602"/>
    <mergeCell ref="F1602:G1602"/>
    <mergeCell ref="J1602:K1602"/>
    <mergeCell ref="M1602:O1602"/>
    <mergeCell ref="Q1602:R1602"/>
    <mergeCell ref="U1602:V1602"/>
    <mergeCell ref="Y1561:Z1561"/>
    <mergeCell ref="B1562:C1562"/>
    <mergeCell ref="F1562:G1562"/>
    <mergeCell ref="J1562:K1562"/>
    <mergeCell ref="M1562:O1562"/>
    <mergeCell ref="Q1562:R1562"/>
    <mergeCell ref="U1562:V1562"/>
    <mergeCell ref="Y1562:Z1562"/>
    <mergeCell ref="B1561:C1561"/>
    <mergeCell ref="F1561:G1561"/>
    <mergeCell ref="J1561:K1561"/>
    <mergeCell ref="M1561:O1561"/>
    <mergeCell ref="Q1561:R1561"/>
    <mergeCell ref="U1561:V1561"/>
    <mergeCell ref="Y1520:Z1520"/>
    <mergeCell ref="B1521:C1521"/>
    <mergeCell ref="F1521:G1521"/>
    <mergeCell ref="J1521:K1521"/>
    <mergeCell ref="M1521:O1521"/>
    <mergeCell ref="Q1521:R1521"/>
    <mergeCell ref="U1521:V1521"/>
    <mergeCell ref="Y1521:Z1521"/>
    <mergeCell ref="B1520:C1520"/>
    <mergeCell ref="F1520:G1520"/>
    <mergeCell ref="J1520:K1520"/>
    <mergeCell ref="M1520:O1520"/>
    <mergeCell ref="Q1520:R1520"/>
    <mergeCell ref="U1520:V1520"/>
    <mergeCell ref="Y1479:Z1479"/>
    <mergeCell ref="B1480:C1480"/>
    <mergeCell ref="F1480:G1480"/>
    <mergeCell ref="J1480:K1480"/>
    <mergeCell ref="M1480:O1480"/>
    <mergeCell ref="Q1480:R1480"/>
    <mergeCell ref="U1480:V1480"/>
    <mergeCell ref="Y1480:Z1480"/>
    <mergeCell ref="B1479:C1479"/>
    <mergeCell ref="F1479:G1479"/>
    <mergeCell ref="J1479:K1479"/>
    <mergeCell ref="M1479:O1479"/>
    <mergeCell ref="Q1479:R1479"/>
    <mergeCell ref="U1479:V1479"/>
    <mergeCell ref="Y1438:Z1438"/>
    <mergeCell ref="B1439:C1439"/>
    <mergeCell ref="F1439:G1439"/>
    <mergeCell ref="J1439:K1439"/>
    <mergeCell ref="M1439:O1439"/>
    <mergeCell ref="Q1439:R1439"/>
    <mergeCell ref="U1439:V1439"/>
    <mergeCell ref="Y1439:Z1439"/>
    <mergeCell ref="B1438:C1438"/>
    <mergeCell ref="F1438:G1438"/>
    <mergeCell ref="J1438:K1438"/>
    <mergeCell ref="M1438:O1438"/>
    <mergeCell ref="Q1438:R1438"/>
    <mergeCell ref="U1438:V1438"/>
    <mergeCell ref="Y1397:Z1397"/>
    <mergeCell ref="B1398:C1398"/>
    <mergeCell ref="F1398:G1398"/>
    <mergeCell ref="J1398:K1398"/>
    <mergeCell ref="M1398:O1398"/>
    <mergeCell ref="Q1398:R1398"/>
    <mergeCell ref="U1398:V1398"/>
    <mergeCell ref="Y1398:Z1398"/>
    <mergeCell ref="B1397:C1397"/>
    <mergeCell ref="F1397:G1397"/>
    <mergeCell ref="J1397:K1397"/>
    <mergeCell ref="M1397:O1397"/>
    <mergeCell ref="Q1397:R1397"/>
    <mergeCell ref="U1397:V1397"/>
    <mergeCell ref="Y1356:Z1356"/>
    <mergeCell ref="B1357:C1357"/>
    <mergeCell ref="F1357:G1357"/>
    <mergeCell ref="J1357:K1357"/>
    <mergeCell ref="M1357:O1357"/>
    <mergeCell ref="Q1357:R1357"/>
    <mergeCell ref="U1357:V1357"/>
    <mergeCell ref="Y1357:Z1357"/>
    <mergeCell ref="B1356:C1356"/>
    <mergeCell ref="F1356:G1356"/>
    <mergeCell ref="J1356:K1356"/>
    <mergeCell ref="M1356:O1356"/>
    <mergeCell ref="Q1356:R1356"/>
    <mergeCell ref="U1356:V1356"/>
    <mergeCell ref="Y1315:Z1315"/>
    <mergeCell ref="B1316:C1316"/>
    <mergeCell ref="F1316:G1316"/>
    <mergeCell ref="J1316:K1316"/>
    <mergeCell ref="M1316:O1316"/>
    <mergeCell ref="Q1316:R1316"/>
    <mergeCell ref="U1316:V1316"/>
    <mergeCell ref="Y1316:Z1316"/>
    <mergeCell ref="B1315:C1315"/>
    <mergeCell ref="F1315:G1315"/>
    <mergeCell ref="J1315:K1315"/>
    <mergeCell ref="M1315:O1315"/>
    <mergeCell ref="Q1315:R1315"/>
    <mergeCell ref="U1315:V1315"/>
    <mergeCell ref="Y1274:Z1274"/>
    <mergeCell ref="B1275:C1275"/>
    <mergeCell ref="F1275:G1275"/>
    <mergeCell ref="J1275:K1275"/>
    <mergeCell ref="M1275:O1275"/>
    <mergeCell ref="Q1275:R1275"/>
    <mergeCell ref="U1275:V1275"/>
    <mergeCell ref="Y1275:Z1275"/>
    <mergeCell ref="B1274:C1274"/>
    <mergeCell ref="F1274:G1274"/>
    <mergeCell ref="J1274:K1274"/>
    <mergeCell ref="M1274:O1274"/>
    <mergeCell ref="Q1274:R1274"/>
    <mergeCell ref="U1274:V1274"/>
    <mergeCell ref="Y1233:Z1233"/>
    <mergeCell ref="B1234:C1234"/>
    <mergeCell ref="F1234:G1234"/>
    <mergeCell ref="J1234:K1234"/>
    <mergeCell ref="M1234:O1234"/>
    <mergeCell ref="Q1234:R1234"/>
    <mergeCell ref="U1234:V1234"/>
    <mergeCell ref="Y1234:Z1234"/>
    <mergeCell ref="B1233:C1233"/>
    <mergeCell ref="F1233:G1233"/>
    <mergeCell ref="J1233:K1233"/>
    <mergeCell ref="M1233:O1233"/>
    <mergeCell ref="Q1233:R1233"/>
    <mergeCell ref="U1233:V1233"/>
    <mergeCell ref="Y1192:Z1192"/>
    <mergeCell ref="B1193:C1193"/>
    <mergeCell ref="F1193:G1193"/>
    <mergeCell ref="J1193:K1193"/>
    <mergeCell ref="M1193:O1193"/>
    <mergeCell ref="Q1193:R1193"/>
    <mergeCell ref="U1193:V1193"/>
    <mergeCell ref="Y1193:Z1193"/>
    <mergeCell ref="B1192:C1192"/>
    <mergeCell ref="F1192:G1192"/>
    <mergeCell ref="J1192:K1192"/>
    <mergeCell ref="M1192:O1192"/>
    <mergeCell ref="Q1192:R1192"/>
    <mergeCell ref="U1192:V1192"/>
    <mergeCell ref="Y1151:Z1151"/>
    <mergeCell ref="B1152:C1152"/>
    <mergeCell ref="F1152:G1152"/>
    <mergeCell ref="J1152:K1152"/>
    <mergeCell ref="M1152:O1152"/>
    <mergeCell ref="Q1152:R1152"/>
    <mergeCell ref="U1152:V1152"/>
    <mergeCell ref="Y1152:Z1152"/>
    <mergeCell ref="B1151:C1151"/>
    <mergeCell ref="F1151:G1151"/>
    <mergeCell ref="J1151:K1151"/>
    <mergeCell ref="M1151:O1151"/>
    <mergeCell ref="Q1151:R1151"/>
    <mergeCell ref="U1151:V1151"/>
    <mergeCell ref="Y1110:Z1110"/>
    <mergeCell ref="B1111:C1111"/>
    <mergeCell ref="F1111:G1111"/>
    <mergeCell ref="J1111:K1111"/>
    <mergeCell ref="M1111:O1111"/>
    <mergeCell ref="Q1111:R1111"/>
    <mergeCell ref="U1111:V1111"/>
    <mergeCell ref="Y1111:Z1111"/>
    <mergeCell ref="B1110:C1110"/>
    <mergeCell ref="F1110:G1110"/>
    <mergeCell ref="J1110:K1110"/>
    <mergeCell ref="M1110:O1110"/>
    <mergeCell ref="Q1110:R1110"/>
    <mergeCell ref="U1110:V1110"/>
    <mergeCell ref="Y1069:Z1069"/>
    <mergeCell ref="B1070:C1070"/>
    <mergeCell ref="F1070:G1070"/>
    <mergeCell ref="J1070:K1070"/>
    <mergeCell ref="M1070:O1070"/>
    <mergeCell ref="Q1070:R1070"/>
    <mergeCell ref="U1070:V1070"/>
    <mergeCell ref="Y1070:Z1070"/>
    <mergeCell ref="B1069:C1069"/>
    <mergeCell ref="F1069:G1069"/>
    <mergeCell ref="J1069:K1069"/>
    <mergeCell ref="M1069:O1069"/>
    <mergeCell ref="Q1069:R1069"/>
    <mergeCell ref="U1069:V1069"/>
    <mergeCell ref="Y1028:Z1028"/>
    <mergeCell ref="B1029:C1029"/>
    <mergeCell ref="F1029:G1029"/>
    <mergeCell ref="J1029:K1029"/>
    <mergeCell ref="M1029:O1029"/>
    <mergeCell ref="Q1029:R1029"/>
    <mergeCell ref="U1029:V1029"/>
    <mergeCell ref="Y1029:Z1029"/>
    <mergeCell ref="B1028:C1028"/>
    <mergeCell ref="F1028:G1028"/>
    <mergeCell ref="J1028:K1028"/>
    <mergeCell ref="M1028:O1028"/>
    <mergeCell ref="Q1028:R1028"/>
    <mergeCell ref="U1028:V1028"/>
    <mergeCell ref="Y987:Z987"/>
    <mergeCell ref="B988:C988"/>
    <mergeCell ref="F988:G988"/>
    <mergeCell ref="J988:K988"/>
    <mergeCell ref="M988:O988"/>
    <mergeCell ref="Q988:R988"/>
    <mergeCell ref="U988:V988"/>
    <mergeCell ref="Y988:Z988"/>
    <mergeCell ref="B987:C987"/>
    <mergeCell ref="F987:G987"/>
    <mergeCell ref="J987:K987"/>
    <mergeCell ref="M987:O987"/>
    <mergeCell ref="Q987:R987"/>
    <mergeCell ref="U987:V987"/>
    <mergeCell ref="Y946:Z946"/>
    <mergeCell ref="B947:C947"/>
    <mergeCell ref="F947:G947"/>
    <mergeCell ref="J947:K947"/>
    <mergeCell ref="M947:O947"/>
    <mergeCell ref="Q947:R947"/>
    <mergeCell ref="U947:V947"/>
    <mergeCell ref="Y947:Z947"/>
    <mergeCell ref="B946:C946"/>
    <mergeCell ref="F946:G946"/>
    <mergeCell ref="J946:K946"/>
    <mergeCell ref="M946:O946"/>
    <mergeCell ref="Q946:R946"/>
    <mergeCell ref="U946:V946"/>
    <mergeCell ref="Y905:Z905"/>
    <mergeCell ref="B906:C906"/>
    <mergeCell ref="F906:G906"/>
    <mergeCell ref="J906:K906"/>
    <mergeCell ref="M906:O906"/>
    <mergeCell ref="Q906:R906"/>
    <mergeCell ref="U906:V906"/>
    <mergeCell ref="Y906:Z906"/>
    <mergeCell ref="B905:C905"/>
    <mergeCell ref="F905:G905"/>
    <mergeCell ref="J905:K905"/>
    <mergeCell ref="M905:O905"/>
    <mergeCell ref="Q905:R905"/>
    <mergeCell ref="U905:V905"/>
    <mergeCell ref="Y864:Z864"/>
    <mergeCell ref="B865:C865"/>
    <mergeCell ref="F865:G865"/>
    <mergeCell ref="J865:K865"/>
    <mergeCell ref="M865:O865"/>
    <mergeCell ref="Q865:R865"/>
    <mergeCell ref="U865:V865"/>
    <mergeCell ref="Y865:Z865"/>
    <mergeCell ref="B864:C864"/>
    <mergeCell ref="F864:G864"/>
    <mergeCell ref="J864:K864"/>
    <mergeCell ref="M864:O864"/>
    <mergeCell ref="Q864:R864"/>
    <mergeCell ref="U864:V864"/>
    <mergeCell ref="Y823:Z823"/>
    <mergeCell ref="B824:C824"/>
    <mergeCell ref="F824:G824"/>
    <mergeCell ref="J824:K824"/>
    <mergeCell ref="M824:O824"/>
    <mergeCell ref="Q824:R824"/>
    <mergeCell ref="U824:V824"/>
    <mergeCell ref="Y824:Z824"/>
    <mergeCell ref="B823:C823"/>
    <mergeCell ref="F823:G823"/>
    <mergeCell ref="J823:K823"/>
    <mergeCell ref="M823:O823"/>
    <mergeCell ref="Q823:R823"/>
    <mergeCell ref="U823:V823"/>
    <mergeCell ref="Y782:Z782"/>
    <mergeCell ref="B783:C783"/>
    <mergeCell ref="F783:G783"/>
    <mergeCell ref="J783:K783"/>
    <mergeCell ref="M783:O783"/>
    <mergeCell ref="Q783:R783"/>
    <mergeCell ref="U783:V783"/>
    <mergeCell ref="Y783:Z783"/>
    <mergeCell ref="B782:C782"/>
    <mergeCell ref="F782:G782"/>
    <mergeCell ref="J782:K782"/>
    <mergeCell ref="M782:O782"/>
    <mergeCell ref="Q782:R782"/>
    <mergeCell ref="U782:V782"/>
    <mergeCell ref="Y741:Z741"/>
    <mergeCell ref="B742:C742"/>
    <mergeCell ref="F742:G742"/>
    <mergeCell ref="J742:K742"/>
    <mergeCell ref="M742:O742"/>
    <mergeCell ref="Q742:R742"/>
    <mergeCell ref="U742:V742"/>
    <mergeCell ref="Y742:Z742"/>
    <mergeCell ref="B741:C741"/>
    <mergeCell ref="F741:G741"/>
    <mergeCell ref="J741:K741"/>
    <mergeCell ref="M741:O741"/>
    <mergeCell ref="Q741:R741"/>
    <mergeCell ref="U741:V741"/>
    <mergeCell ref="Y700:Z700"/>
    <mergeCell ref="B701:C701"/>
    <mergeCell ref="F701:G701"/>
    <mergeCell ref="J701:K701"/>
    <mergeCell ref="M701:O701"/>
    <mergeCell ref="Q701:R701"/>
    <mergeCell ref="U701:V701"/>
    <mergeCell ref="Y701:Z701"/>
    <mergeCell ref="B700:C700"/>
    <mergeCell ref="F700:G700"/>
    <mergeCell ref="J700:K700"/>
    <mergeCell ref="M700:O700"/>
    <mergeCell ref="Q700:R700"/>
    <mergeCell ref="U700:V700"/>
    <mergeCell ref="Y659:Z659"/>
    <mergeCell ref="B660:C660"/>
    <mergeCell ref="F660:G660"/>
    <mergeCell ref="J660:K660"/>
    <mergeCell ref="M660:O660"/>
    <mergeCell ref="Q660:R660"/>
    <mergeCell ref="U660:V660"/>
    <mergeCell ref="Y660:Z660"/>
    <mergeCell ref="B659:C659"/>
    <mergeCell ref="F659:G659"/>
    <mergeCell ref="J659:K659"/>
    <mergeCell ref="M659:O659"/>
    <mergeCell ref="Q659:R659"/>
    <mergeCell ref="U659:V659"/>
    <mergeCell ref="Y618:Z618"/>
    <mergeCell ref="B619:C619"/>
    <mergeCell ref="F619:G619"/>
    <mergeCell ref="J619:K619"/>
    <mergeCell ref="M619:O619"/>
    <mergeCell ref="Q619:R619"/>
    <mergeCell ref="U619:V619"/>
    <mergeCell ref="Y619:Z619"/>
    <mergeCell ref="B618:C618"/>
    <mergeCell ref="F618:G618"/>
    <mergeCell ref="J618:K618"/>
    <mergeCell ref="M618:O618"/>
    <mergeCell ref="Q618:R618"/>
    <mergeCell ref="U618:V618"/>
    <mergeCell ref="Y577:Z577"/>
    <mergeCell ref="B578:C578"/>
    <mergeCell ref="F578:G578"/>
    <mergeCell ref="J578:K578"/>
    <mergeCell ref="M578:O578"/>
    <mergeCell ref="Q578:R578"/>
    <mergeCell ref="U578:V578"/>
    <mergeCell ref="Y578:Z578"/>
    <mergeCell ref="B577:C577"/>
    <mergeCell ref="F577:G577"/>
    <mergeCell ref="J577:K577"/>
    <mergeCell ref="M577:O577"/>
    <mergeCell ref="Q577:R577"/>
    <mergeCell ref="U577:V577"/>
    <mergeCell ref="Y536:Z536"/>
    <mergeCell ref="B537:C537"/>
    <mergeCell ref="F537:G537"/>
    <mergeCell ref="J537:K537"/>
    <mergeCell ref="M537:O537"/>
    <mergeCell ref="Q537:R537"/>
    <mergeCell ref="U537:V537"/>
    <mergeCell ref="Y537:Z537"/>
    <mergeCell ref="B536:C536"/>
    <mergeCell ref="F536:G536"/>
    <mergeCell ref="J536:K536"/>
    <mergeCell ref="M536:O536"/>
    <mergeCell ref="Q536:R536"/>
    <mergeCell ref="U536:V536"/>
    <mergeCell ref="Y495:Z495"/>
    <mergeCell ref="B496:C496"/>
    <mergeCell ref="F496:G496"/>
    <mergeCell ref="J496:K496"/>
    <mergeCell ref="M496:O496"/>
    <mergeCell ref="Q496:R496"/>
    <mergeCell ref="U496:V496"/>
    <mergeCell ref="Y496:Z496"/>
    <mergeCell ref="B495:C495"/>
    <mergeCell ref="F495:G495"/>
    <mergeCell ref="J495:K495"/>
    <mergeCell ref="M495:O495"/>
    <mergeCell ref="Q495:R495"/>
    <mergeCell ref="U495:V495"/>
    <mergeCell ref="Y454:Z454"/>
    <mergeCell ref="B455:C455"/>
    <mergeCell ref="F455:G455"/>
    <mergeCell ref="J455:K455"/>
    <mergeCell ref="M455:O455"/>
    <mergeCell ref="Q455:R455"/>
    <mergeCell ref="U455:V455"/>
    <mergeCell ref="Y455:Z455"/>
    <mergeCell ref="B454:C454"/>
    <mergeCell ref="F454:G454"/>
    <mergeCell ref="J454:K454"/>
    <mergeCell ref="M454:O454"/>
    <mergeCell ref="Q454:R454"/>
    <mergeCell ref="U454:V454"/>
    <mergeCell ref="Y413:Z413"/>
    <mergeCell ref="B414:C414"/>
    <mergeCell ref="F414:G414"/>
    <mergeCell ref="J414:K414"/>
    <mergeCell ref="M414:O414"/>
    <mergeCell ref="Q414:R414"/>
    <mergeCell ref="U414:V414"/>
    <mergeCell ref="Y414:Z414"/>
    <mergeCell ref="B413:C413"/>
    <mergeCell ref="F413:G413"/>
    <mergeCell ref="J413:K413"/>
    <mergeCell ref="M413:O413"/>
    <mergeCell ref="Q413:R413"/>
    <mergeCell ref="U413:V413"/>
    <mergeCell ref="Y372:Z372"/>
    <mergeCell ref="B373:C373"/>
    <mergeCell ref="F373:G373"/>
    <mergeCell ref="J373:K373"/>
    <mergeCell ref="M373:O373"/>
    <mergeCell ref="Q373:R373"/>
    <mergeCell ref="U373:V373"/>
    <mergeCell ref="Y373:Z373"/>
    <mergeCell ref="B372:C372"/>
    <mergeCell ref="F372:G372"/>
    <mergeCell ref="J372:K372"/>
    <mergeCell ref="M372:O372"/>
    <mergeCell ref="Q372:R372"/>
    <mergeCell ref="U372:V372"/>
    <mergeCell ref="Y331:Z331"/>
    <mergeCell ref="B332:C332"/>
    <mergeCell ref="F332:G332"/>
    <mergeCell ref="J332:K332"/>
    <mergeCell ref="M332:O332"/>
    <mergeCell ref="Q332:R332"/>
    <mergeCell ref="U332:V332"/>
    <mergeCell ref="Y332:Z332"/>
    <mergeCell ref="B331:C331"/>
    <mergeCell ref="F331:G331"/>
    <mergeCell ref="J331:K331"/>
    <mergeCell ref="M331:O331"/>
    <mergeCell ref="Q331:R331"/>
    <mergeCell ref="U331:V331"/>
    <mergeCell ref="BH293:BI293"/>
    <mergeCell ref="BL293:BM293"/>
    <mergeCell ref="BO293:BQ293"/>
    <mergeCell ref="BS293:BT293"/>
    <mergeCell ref="BW293:BX293"/>
    <mergeCell ref="CA293:CB293"/>
    <mergeCell ref="BW292:BX292"/>
    <mergeCell ref="CA292:CB292"/>
    <mergeCell ref="AC293:AD293"/>
    <mergeCell ref="AG293:AH293"/>
    <mergeCell ref="AK293:AL293"/>
    <mergeCell ref="AN293:AP293"/>
    <mergeCell ref="AR293:AS293"/>
    <mergeCell ref="AV293:AW293"/>
    <mergeCell ref="AZ293:BA293"/>
    <mergeCell ref="BD293:BE293"/>
    <mergeCell ref="AZ292:BA292"/>
    <mergeCell ref="BD292:BE292"/>
    <mergeCell ref="BH292:BI292"/>
    <mergeCell ref="BL292:BM292"/>
    <mergeCell ref="BO292:BQ292"/>
    <mergeCell ref="BS292:BT292"/>
    <mergeCell ref="AC292:AD292"/>
    <mergeCell ref="AG292:AH292"/>
    <mergeCell ref="AK292:AL292"/>
    <mergeCell ref="AN292:AP292"/>
    <mergeCell ref="AR292:AS292"/>
    <mergeCell ref="AV292:AW292"/>
    <mergeCell ref="Y290:Z290"/>
    <mergeCell ref="B291:C291"/>
    <mergeCell ref="F291:G291"/>
    <mergeCell ref="J291:K291"/>
    <mergeCell ref="M291:O291"/>
    <mergeCell ref="Q291:R291"/>
    <mergeCell ref="U291:V291"/>
    <mergeCell ref="Y291:Z291"/>
    <mergeCell ref="B290:C290"/>
    <mergeCell ref="F290:G290"/>
    <mergeCell ref="J290:K290"/>
    <mergeCell ref="M290:O290"/>
    <mergeCell ref="Q290:R290"/>
    <mergeCell ref="U290:V290"/>
    <mergeCell ref="BH262:BI262"/>
    <mergeCell ref="BL262:BM262"/>
    <mergeCell ref="BO262:BQ262"/>
    <mergeCell ref="BS262:BT262"/>
    <mergeCell ref="BW262:BX262"/>
    <mergeCell ref="CA262:CB262"/>
    <mergeCell ref="BW261:BX261"/>
    <mergeCell ref="CA261:CB261"/>
    <mergeCell ref="AC262:AD262"/>
    <mergeCell ref="AG262:AH262"/>
    <mergeCell ref="AK262:AL262"/>
    <mergeCell ref="AN262:AP262"/>
    <mergeCell ref="AR262:AS262"/>
    <mergeCell ref="AV262:AW262"/>
    <mergeCell ref="AZ262:BA262"/>
    <mergeCell ref="BD262:BE262"/>
    <mergeCell ref="AZ261:BA261"/>
    <mergeCell ref="BD261:BE261"/>
    <mergeCell ref="BH261:BI261"/>
    <mergeCell ref="BL261:BM261"/>
    <mergeCell ref="BO261:BQ261"/>
    <mergeCell ref="BS261:BT261"/>
    <mergeCell ref="AC261:AD261"/>
    <mergeCell ref="AG261:AH261"/>
    <mergeCell ref="AK261:AL261"/>
    <mergeCell ref="AN261:AP261"/>
    <mergeCell ref="AR261:AS261"/>
    <mergeCell ref="AV261:AW261"/>
    <mergeCell ref="Y249:Z249"/>
    <mergeCell ref="B250:C250"/>
    <mergeCell ref="F250:G250"/>
    <mergeCell ref="J250:K250"/>
    <mergeCell ref="M250:O250"/>
    <mergeCell ref="Q250:R250"/>
    <mergeCell ref="U250:V250"/>
    <mergeCell ref="Y250:Z250"/>
    <mergeCell ref="B249:C249"/>
    <mergeCell ref="F249:G249"/>
    <mergeCell ref="J249:K249"/>
    <mergeCell ref="M249:O249"/>
    <mergeCell ref="Q249:R249"/>
    <mergeCell ref="U249:V249"/>
    <mergeCell ref="BH231:BI231"/>
    <mergeCell ref="BL231:BM231"/>
    <mergeCell ref="BO231:BQ231"/>
    <mergeCell ref="BS231:BT231"/>
    <mergeCell ref="BW231:BX231"/>
    <mergeCell ref="CA231:CB231"/>
    <mergeCell ref="BW230:BX230"/>
    <mergeCell ref="CA230:CB230"/>
    <mergeCell ref="AC231:AD231"/>
    <mergeCell ref="AG231:AH231"/>
    <mergeCell ref="AK231:AL231"/>
    <mergeCell ref="AN231:AP231"/>
    <mergeCell ref="AR231:AS231"/>
    <mergeCell ref="AV231:AW231"/>
    <mergeCell ref="AZ231:BA231"/>
    <mergeCell ref="BD231:BE231"/>
    <mergeCell ref="AZ230:BA230"/>
    <mergeCell ref="BD230:BE230"/>
    <mergeCell ref="BH230:BI230"/>
    <mergeCell ref="BL230:BM230"/>
    <mergeCell ref="BO230:BQ230"/>
    <mergeCell ref="BS230:BT230"/>
    <mergeCell ref="AC230:AD230"/>
    <mergeCell ref="AG230:AH230"/>
    <mergeCell ref="AK230:AL230"/>
    <mergeCell ref="AN230:AP230"/>
    <mergeCell ref="AR230:AS230"/>
    <mergeCell ref="AV230:AW230"/>
    <mergeCell ref="Y208:Z208"/>
    <mergeCell ref="B209:C209"/>
    <mergeCell ref="F209:G209"/>
    <mergeCell ref="J209:K209"/>
    <mergeCell ref="M209:O209"/>
    <mergeCell ref="Q209:R209"/>
    <mergeCell ref="U209:V209"/>
    <mergeCell ref="Y209:Z209"/>
    <mergeCell ref="B208:C208"/>
    <mergeCell ref="F208:G208"/>
    <mergeCell ref="J208:K208"/>
    <mergeCell ref="M208:O208"/>
    <mergeCell ref="Q208:R208"/>
    <mergeCell ref="U208:V208"/>
    <mergeCell ref="BH200:BI200"/>
    <mergeCell ref="BL200:BM200"/>
    <mergeCell ref="BO200:BQ200"/>
    <mergeCell ref="BS200:BT200"/>
    <mergeCell ref="BW200:BX200"/>
    <mergeCell ref="CA200:CB200"/>
    <mergeCell ref="BW199:BX199"/>
    <mergeCell ref="CA199:CB199"/>
    <mergeCell ref="AC200:AD200"/>
    <mergeCell ref="AG200:AH200"/>
    <mergeCell ref="AK200:AL200"/>
    <mergeCell ref="AN200:AP200"/>
    <mergeCell ref="AR200:AS200"/>
    <mergeCell ref="AV200:AW200"/>
    <mergeCell ref="AZ200:BA200"/>
    <mergeCell ref="BD200:BE200"/>
    <mergeCell ref="AZ199:BA199"/>
    <mergeCell ref="BD199:BE199"/>
    <mergeCell ref="BH199:BI199"/>
    <mergeCell ref="BL199:BM199"/>
    <mergeCell ref="BO199:BQ199"/>
    <mergeCell ref="BS199:BT199"/>
    <mergeCell ref="AC199:AD199"/>
    <mergeCell ref="AG199:AH199"/>
    <mergeCell ref="AK199:AL199"/>
    <mergeCell ref="AN199:AP199"/>
    <mergeCell ref="AR199:AS199"/>
    <mergeCell ref="AV199:AW199"/>
    <mergeCell ref="BH169:BI169"/>
    <mergeCell ref="BL169:BM169"/>
    <mergeCell ref="BO169:BQ169"/>
    <mergeCell ref="BS169:BT169"/>
    <mergeCell ref="BW169:BX169"/>
    <mergeCell ref="CA169:CB169"/>
    <mergeCell ref="BW168:BX168"/>
    <mergeCell ref="CA168:CB168"/>
    <mergeCell ref="AC169:AD169"/>
    <mergeCell ref="AG169:AH169"/>
    <mergeCell ref="AK169:AL169"/>
    <mergeCell ref="AN169:AP169"/>
    <mergeCell ref="AR169:AS169"/>
    <mergeCell ref="AV169:AW169"/>
    <mergeCell ref="AZ169:BA169"/>
    <mergeCell ref="BD169:BE169"/>
    <mergeCell ref="AZ168:BA168"/>
    <mergeCell ref="BD168:BE168"/>
    <mergeCell ref="BH168:BI168"/>
    <mergeCell ref="BL168:BM168"/>
    <mergeCell ref="BO168:BQ168"/>
    <mergeCell ref="BS168:BT168"/>
    <mergeCell ref="AC168:AD168"/>
    <mergeCell ref="AG168:AH168"/>
    <mergeCell ref="AK168:AL168"/>
    <mergeCell ref="AN168:AP168"/>
    <mergeCell ref="AR168:AS168"/>
    <mergeCell ref="AV168:AW168"/>
    <mergeCell ref="Y167:Z167"/>
    <mergeCell ref="B168:C168"/>
    <mergeCell ref="F168:G168"/>
    <mergeCell ref="J168:K168"/>
    <mergeCell ref="M168:O168"/>
    <mergeCell ref="Q168:R168"/>
    <mergeCell ref="U168:V168"/>
    <mergeCell ref="Y168:Z168"/>
    <mergeCell ref="B167:C167"/>
    <mergeCell ref="F167:G167"/>
    <mergeCell ref="J167:K167"/>
    <mergeCell ref="M167:O167"/>
    <mergeCell ref="Q167:R167"/>
    <mergeCell ref="U167:V167"/>
    <mergeCell ref="BH138:BI138"/>
    <mergeCell ref="BL138:BM138"/>
    <mergeCell ref="BO138:BQ138"/>
    <mergeCell ref="BH107:BI107"/>
    <mergeCell ref="BL107:BM107"/>
    <mergeCell ref="BO107:BQ107"/>
    <mergeCell ref="BS138:BT138"/>
    <mergeCell ref="BW138:BX138"/>
    <mergeCell ref="CA138:CB138"/>
    <mergeCell ref="BW137:BX137"/>
    <mergeCell ref="CA137:CB137"/>
    <mergeCell ref="AC138:AD138"/>
    <mergeCell ref="AG138:AH138"/>
    <mergeCell ref="AK138:AL138"/>
    <mergeCell ref="AN138:AP138"/>
    <mergeCell ref="AR138:AS138"/>
    <mergeCell ref="AV138:AW138"/>
    <mergeCell ref="AZ138:BA138"/>
    <mergeCell ref="BD138:BE138"/>
    <mergeCell ref="AZ137:BA137"/>
    <mergeCell ref="BD137:BE137"/>
    <mergeCell ref="BH137:BI137"/>
    <mergeCell ref="BL137:BM137"/>
    <mergeCell ref="BO137:BQ137"/>
    <mergeCell ref="BS137:BT137"/>
    <mergeCell ref="AC137:AD137"/>
    <mergeCell ref="AG137:AH137"/>
    <mergeCell ref="AK137:AL137"/>
    <mergeCell ref="AN137:AP137"/>
    <mergeCell ref="AR137:AS137"/>
    <mergeCell ref="AV137:AW137"/>
    <mergeCell ref="AN106:AP106"/>
    <mergeCell ref="AR106:AS106"/>
    <mergeCell ref="AV106:AW106"/>
    <mergeCell ref="Y126:Z126"/>
    <mergeCell ref="B127:C127"/>
    <mergeCell ref="F127:G127"/>
    <mergeCell ref="J127:K127"/>
    <mergeCell ref="M127:O127"/>
    <mergeCell ref="Q127:R127"/>
    <mergeCell ref="U127:V127"/>
    <mergeCell ref="Y127:Z127"/>
    <mergeCell ref="B126:C126"/>
    <mergeCell ref="F126:G126"/>
    <mergeCell ref="J126:K126"/>
    <mergeCell ref="M126:O126"/>
    <mergeCell ref="Q126:R126"/>
    <mergeCell ref="U126:V126"/>
    <mergeCell ref="M45:O45"/>
    <mergeCell ref="Q45:R45"/>
    <mergeCell ref="U45:V45"/>
    <mergeCell ref="Y45:Z45"/>
    <mergeCell ref="B44:C44"/>
    <mergeCell ref="F44:G44"/>
    <mergeCell ref="J44:K44"/>
    <mergeCell ref="M44:O44"/>
    <mergeCell ref="Q44:R44"/>
    <mergeCell ref="U44:V44"/>
    <mergeCell ref="BS107:BT107"/>
    <mergeCell ref="BW107:BX107"/>
    <mergeCell ref="CA107:CB107"/>
    <mergeCell ref="BW106:BX106"/>
    <mergeCell ref="CA106:CB106"/>
    <mergeCell ref="AC107:AD107"/>
    <mergeCell ref="AG107:AH107"/>
    <mergeCell ref="AK107:AL107"/>
    <mergeCell ref="AN107:AP107"/>
    <mergeCell ref="AR107:AS107"/>
    <mergeCell ref="AV107:AW107"/>
    <mergeCell ref="AZ107:BA107"/>
    <mergeCell ref="BD107:BE107"/>
    <mergeCell ref="AZ106:BA106"/>
    <mergeCell ref="BD106:BE106"/>
    <mergeCell ref="BH106:BI106"/>
    <mergeCell ref="BL106:BM106"/>
    <mergeCell ref="BO106:BQ106"/>
    <mergeCell ref="BS106:BT106"/>
    <mergeCell ref="AC106:AD106"/>
    <mergeCell ref="AG106:AH106"/>
    <mergeCell ref="AK106:AL106"/>
    <mergeCell ref="Y3:Z3"/>
    <mergeCell ref="B4:C4"/>
    <mergeCell ref="F4:G4"/>
    <mergeCell ref="J4:K4"/>
    <mergeCell ref="M4:O4"/>
    <mergeCell ref="Q4:R4"/>
    <mergeCell ref="U4:V4"/>
    <mergeCell ref="Y4:Z4"/>
    <mergeCell ref="B3:C3"/>
    <mergeCell ref="F3:G3"/>
    <mergeCell ref="J3:K3"/>
    <mergeCell ref="M3:O3"/>
    <mergeCell ref="Q3:R3"/>
    <mergeCell ref="U3:V3"/>
    <mergeCell ref="Y85:Z85"/>
    <mergeCell ref="B86:C86"/>
    <mergeCell ref="F86:G86"/>
    <mergeCell ref="J86:K86"/>
    <mergeCell ref="M86:O86"/>
    <mergeCell ref="Q86:R86"/>
    <mergeCell ref="U86:V86"/>
    <mergeCell ref="Y86:Z86"/>
    <mergeCell ref="B85:C85"/>
    <mergeCell ref="F85:G85"/>
    <mergeCell ref="J85:K85"/>
    <mergeCell ref="M85:O85"/>
    <mergeCell ref="Q85:R85"/>
    <mergeCell ref="U85:V85"/>
    <mergeCell ref="Y44:Z44"/>
    <mergeCell ref="B45:C45"/>
    <mergeCell ref="F45:G45"/>
    <mergeCell ref="J45:K45"/>
  </mergeCells>
  <conditionalFormatting sqref="K2708">
    <cfRule type="top10" dxfId="2907" priority="2563" bottom="1" rank="1"/>
    <cfRule type="top10" dxfId="2906" priority="2564" rank="1"/>
  </conditionalFormatting>
  <conditionalFormatting sqref="Q2708">
    <cfRule type="top10" dxfId="2905" priority="2561" bottom="1" rank="1"/>
    <cfRule type="top10" dxfId="2904" priority="2562" rank="1"/>
  </conditionalFormatting>
  <conditionalFormatting sqref="M2708">
    <cfRule type="top10" dxfId="2903" priority="2560" rank="3"/>
  </conditionalFormatting>
  <conditionalFormatting sqref="O2708">
    <cfRule type="top10" dxfId="2902" priority="2559" rank="3"/>
  </conditionalFormatting>
  <conditionalFormatting sqref="S2708">
    <cfRule type="top10" dxfId="2901" priority="2558" rank="3"/>
  </conditionalFormatting>
  <conditionalFormatting sqref="I2708">
    <cfRule type="top10" dxfId="2900" priority="2557" rank="3"/>
  </conditionalFormatting>
  <conditionalFormatting sqref="BM2670:BM2710">
    <cfRule type="top10" dxfId="2899" priority="2555" bottom="1" rank="1"/>
    <cfRule type="top10" dxfId="2898" priority="2556" rank="1"/>
  </conditionalFormatting>
  <conditionalFormatting sqref="BS2670:BS2710">
    <cfRule type="top10" dxfId="2897" priority="2553" bottom="1" rank="1"/>
    <cfRule type="top10" dxfId="2896" priority="2554" rank="1"/>
  </conditionalFormatting>
  <conditionalFormatting sqref="BO2670:BO2710">
    <cfRule type="top10" dxfId="2895" priority="2552" rank="3"/>
  </conditionalFormatting>
  <conditionalFormatting sqref="BQ2670:BQ2710">
    <cfRule type="top10" dxfId="2894" priority="2551" rank="3"/>
  </conditionalFormatting>
  <conditionalFormatting sqref="BN2689:BN2691">
    <cfRule type="top10" dxfId="2893" priority="2550" rank="1"/>
  </conditionalFormatting>
  <conditionalFormatting sqref="BR2689:BR2691">
    <cfRule type="top10" dxfId="2892" priority="2549" bottom="1" rank="1"/>
  </conditionalFormatting>
  <conditionalFormatting sqref="BU2670:BU2710">
    <cfRule type="top10" dxfId="2891" priority="2548" rank="3"/>
  </conditionalFormatting>
  <conditionalFormatting sqref="BK2670:BK2710">
    <cfRule type="top10" dxfId="2890" priority="2547" rank="3"/>
  </conditionalFormatting>
  <conditionalFormatting sqref="AL2670:AL2710">
    <cfRule type="top10" dxfId="2889" priority="2545" bottom="1" rank="1"/>
    <cfRule type="top10" dxfId="2888" priority="2546" rank="1"/>
  </conditionalFormatting>
  <conditionalFormatting sqref="AR2670:AR2710">
    <cfRule type="top10" dxfId="2887" priority="2543" bottom="1" rank="1"/>
    <cfRule type="top10" dxfId="2886" priority="2544" rank="1"/>
  </conditionalFormatting>
  <conditionalFormatting sqref="AN2670:AN2710">
    <cfRule type="top10" dxfId="2885" priority="2542" rank="3"/>
  </conditionalFormatting>
  <conditionalFormatting sqref="AP2670:AP2710">
    <cfRule type="top10" dxfId="2884" priority="2541" rank="3"/>
  </conditionalFormatting>
  <conditionalFormatting sqref="AM2689:AM2691">
    <cfRule type="top10" dxfId="2883" priority="2540" rank="1"/>
  </conditionalFormatting>
  <conditionalFormatting sqref="AQ2689:AQ2691">
    <cfRule type="top10" dxfId="2882" priority="2539" bottom="1" rank="1"/>
  </conditionalFormatting>
  <conditionalFormatting sqref="AT2670:AT2710">
    <cfRule type="top10" dxfId="2881" priority="2538" rank="3"/>
  </conditionalFormatting>
  <conditionalFormatting sqref="AJ2670:AJ2710">
    <cfRule type="top10" dxfId="2880" priority="2537" rank="3"/>
  </conditionalFormatting>
  <conditionalFormatting sqref="K2749">
    <cfRule type="top10" dxfId="2879" priority="2535" bottom="1" rank="1"/>
    <cfRule type="top10" dxfId="2878" priority="2536" rank="1"/>
  </conditionalFormatting>
  <conditionalFormatting sqref="Q2749">
    <cfRule type="top10" dxfId="2877" priority="2533" bottom="1" rank="1"/>
    <cfRule type="top10" dxfId="2876" priority="2534" rank="1"/>
  </conditionalFormatting>
  <conditionalFormatting sqref="M2749">
    <cfRule type="top10" dxfId="2875" priority="2532" rank="3"/>
  </conditionalFormatting>
  <conditionalFormatting sqref="O2749">
    <cfRule type="top10" dxfId="2874" priority="2531" rank="3"/>
  </conditionalFormatting>
  <conditionalFormatting sqref="S2749">
    <cfRule type="top10" dxfId="2873" priority="2530" rank="3"/>
  </conditionalFormatting>
  <conditionalFormatting sqref="I2749">
    <cfRule type="top10" dxfId="2872" priority="2529" rank="3"/>
  </conditionalFormatting>
  <conditionalFormatting sqref="BM2721:BM2761">
    <cfRule type="top10" dxfId="2871" priority="2527" bottom="1" rank="1"/>
    <cfRule type="top10" dxfId="2870" priority="2528" rank="1"/>
  </conditionalFormatting>
  <conditionalFormatting sqref="BS2721:BS2761">
    <cfRule type="top10" dxfId="2869" priority="2525" bottom="1" rank="1"/>
    <cfRule type="top10" dxfId="2868" priority="2526" rank="1"/>
  </conditionalFormatting>
  <conditionalFormatting sqref="BO2721:BO2761">
    <cfRule type="top10" dxfId="2867" priority="2524" rank="3"/>
  </conditionalFormatting>
  <conditionalFormatting sqref="BQ2721:BQ2761">
    <cfRule type="top10" dxfId="2866" priority="2523" rank="3"/>
  </conditionalFormatting>
  <conditionalFormatting sqref="BN2740:BN2742">
    <cfRule type="top10" dxfId="2865" priority="2522" rank="1"/>
  </conditionalFormatting>
  <conditionalFormatting sqref="BR2740:BR2742">
    <cfRule type="top10" dxfId="2864" priority="2521" bottom="1" rank="1"/>
  </conditionalFormatting>
  <conditionalFormatting sqref="BU2721:BU2761">
    <cfRule type="top10" dxfId="2863" priority="2520" rank="3"/>
  </conditionalFormatting>
  <conditionalFormatting sqref="BK2721:BK2761">
    <cfRule type="top10" dxfId="2862" priority="2519" rank="3"/>
  </conditionalFormatting>
  <conditionalFormatting sqref="AL2721:AL2761">
    <cfRule type="top10" dxfId="2861" priority="2517" bottom="1" rank="1"/>
    <cfRule type="top10" dxfId="2860" priority="2518" rank="1"/>
  </conditionalFormatting>
  <conditionalFormatting sqref="AR2721:AR2761">
    <cfRule type="top10" dxfId="2859" priority="2515" bottom="1" rank="1"/>
    <cfRule type="top10" dxfId="2858" priority="2516" rank="1"/>
  </conditionalFormatting>
  <conditionalFormatting sqref="AN2721:AN2761">
    <cfRule type="top10" dxfId="2857" priority="2514" rank="3"/>
  </conditionalFormatting>
  <conditionalFormatting sqref="AP2721:AP2761">
    <cfRule type="top10" dxfId="2856" priority="2513" rank="3"/>
  </conditionalFormatting>
  <conditionalFormatting sqref="AM2740:AM2742">
    <cfRule type="top10" dxfId="2855" priority="2512" rank="1"/>
  </conditionalFormatting>
  <conditionalFormatting sqref="AQ2740:AQ2742">
    <cfRule type="top10" dxfId="2854" priority="2511" bottom="1" rank="1"/>
  </conditionalFormatting>
  <conditionalFormatting sqref="AT2721:AT2761">
    <cfRule type="top10" dxfId="2853" priority="2510" rank="3"/>
  </conditionalFormatting>
  <conditionalFormatting sqref="AJ2721:AJ2761">
    <cfRule type="top10" dxfId="2852" priority="2509" rank="3"/>
  </conditionalFormatting>
  <conditionalFormatting sqref="K2790">
    <cfRule type="top10" dxfId="2851" priority="2507" bottom="1" rank="1"/>
    <cfRule type="top10" dxfId="2850" priority="2508" rank="1"/>
  </conditionalFormatting>
  <conditionalFormatting sqref="Q2790">
    <cfRule type="top10" dxfId="2849" priority="2505" bottom="1" rank="1"/>
    <cfRule type="top10" dxfId="2848" priority="2506" rank="1"/>
  </conditionalFormatting>
  <conditionalFormatting sqref="M2790">
    <cfRule type="top10" dxfId="2847" priority="2504" rank="3"/>
  </conditionalFormatting>
  <conditionalFormatting sqref="O2790">
    <cfRule type="top10" dxfId="2846" priority="2503" rank="3"/>
  </conditionalFormatting>
  <conditionalFormatting sqref="S2790">
    <cfRule type="top10" dxfId="2845" priority="2502" rank="3"/>
  </conditionalFormatting>
  <conditionalFormatting sqref="I2790">
    <cfRule type="top10" dxfId="2844" priority="2501" rank="3"/>
  </conditionalFormatting>
  <conditionalFormatting sqref="BM2772:BM2812">
    <cfRule type="top10" dxfId="2843" priority="2499" bottom="1" rank="1"/>
    <cfRule type="top10" dxfId="2842" priority="2500" rank="1"/>
  </conditionalFormatting>
  <conditionalFormatting sqref="BS2772:BS2812">
    <cfRule type="top10" dxfId="2841" priority="2497" bottom="1" rank="1"/>
    <cfRule type="top10" dxfId="2840" priority="2498" rank="1"/>
  </conditionalFormatting>
  <conditionalFormatting sqref="BO2772:BO2812">
    <cfRule type="top10" dxfId="2839" priority="2496" rank="3"/>
  </conditionalFormatting>
  <conditionalFormatting sqref="BQ2772:BQ2812">
    <cfRule type="top10" dxfId="2838" priority="2495" rank="3"/>
  </conditionalFormatting>
  <conditionalFormatting sqref="BN2791:BN2793">
    <cfRule type="top10" dxfId="2837" priority="2494" rank="1"/>
  </conditionalFormatting>
  <conditionalFormatting sqref="BR2791:BR2793">
    <cfRule type="top10" dxfId="2836" priority="2493" bottom="1" rank="1"/>
  </conditionalFormatting>
  <conditionalFormatting sqref="BU2772:BU2812">
    <cfRule type="top10" dxfId="2835" priority="2492" rank="3"/>
  </conditionalFormatting>
  <conditionalFormatting sqref="BK2772:BK2812">
    <cfRule type="top10" dxfId="2834" priority="2491" rank="3"/>
  </conditionalFormatting>
  <conditionalFormatting sqref="AL2772:AL2812">
    <cfRule type="top10" dxfId="2833" priority="2489" bottom="1" rank="1"/>
    <cfRule type="top10" dxfId="2832" priority="2490" rank="1"/>
  </conditionalFormatting>
  <conditionalFormatting sqref="AR2772:AR2812">
    <cfRule type="top10" dxfId="2831" priority="2487" bottom="1" rank="1"/>
    <cfRule type="top10" dxfId="2830" priority="2488" rank="1"/>
  </conditionalFormatting>
  <conditionalFormatting sqref="AN2772:AN2812">
    <cfRule type="top10" dxfId="2829" priority="2486" rank="3"/>
  </conditionalFormatting>
  <conditionalFormatting sqref="AP2772:AP2812">
    <cfRule type="top10" dxfId="2828" priority="2485" rank="3"/>
  </conditionalFormatting>
  <conditionalFormatting sqref="AM2791:AM2793">
    <cfRule type="top10" dxfId="2827" priority="2484" rank="1"/>
  </conditionalFormatting>
  <conditionalFormatting sqref="AQ2791:AQ2793">
    <cfRule type="top10" dxfId="2826" priority="2483" bottom="1" rank="1"/>
  </conditionalFormatting>
  <conditionalFormatting sqref="AT2772:AT2812">
    <cfRule type="top10" dxfId="2825" priority="2482" rank="3"/>
  </conditionalFormatting>
  <conditionalFormatting sqref="AJ2772:AJ2812">
    <cfRule type="top10" dxfId="2824" priority="2481" rank="3"/>
  </conditionalFormatting>
  <conditionalFormatting sqref="K2831">
    <cfRule type="top10" dxfId="2823" priority="2479" bottom="1" rank="1"/>
    <cfRule type="top10" dxfId="2822" priority="2480" rank="1"/>
  </conditionalFormatting>
  <conditionalFormatting sqref="Q2831">
    <cfRule type="top10" dxfId="2821" priority="2477" bottom="1" rank="1"/>
    <cfRule type="top10" dxfId="2820" priority="2478" rank="1"/>
  </conditionalFormatting>
  <conditionalFormatting sqref="M2831">
    <cfRule type="top10" dxfId="2819" priority="2476" rank="3"/>
  </conditionalFormatting>
  <conditionalFormatting sqref="O2831">
    <cfRule type="top10" dxfId="2818" priority="2475" rank="3"/>
  </conditionalFormatting>
  <conditionalFormatting sqref="S2831">
    <cfRule type="top10" dxfId="2817" priority="2474" rank="3"/>
  </conditionalFormatting>
  <conditionalFormatting sqref="I2831">
    <cfRule type="top10" dxfId="2816" priority="2473" rank="3"/>
  </conditionalFormatting>
  <conditionalFormatting sqref="BM2823:BM2863">
    <cfRule type="top10" dxfId="2815" priority="2471" bottom="1" rank="1"/>
    <cfRule type="top10" dxfId="2814" priority="2472" rank="1"/>
  </conditionalFormatting>
  <conditionalFormatting sqref="BS2823:BS2863">
    <cfRule type="top10" dxfId="2813" priority="2469" bottom="1" rank="1"/>
    <cfRule type="top10" dxfId="2812" priority="2470" rank="1"/>
  </conditionalFormatting>
  <conditionalFormatting sqref="BO2823:BO2863">
    <cfRule type="top10" dxfId="2811" priority="2468" rank="3"/>
  </conditionalFormatting>
  <conditionalFormatting sqref="BQ2823:BQ2863">
    <cfRule type="top10" dxfId="2810" priority="2467" rank="3"/>
  </conditionalFormatting>
  <conditionalFormatting sqref="BN2842:BN2844">
    <cfRule type="top10" dxfId="2809" priority="2466" rank="1"/>
  </conditionalFormatting>
  <conditionalFormatting sqref="BR2842:BR2844">
    <cfRule type="top10" dxfId="2808" priority="2465" bottom="1" rank="1"/>
  </conditionalFormatting>
  <conditionalFormatting sqref="BU2823:BU2863">
    <cfRule type="top10" dxfId="2807" priority="2464" rank="3"/>
  </conditionalFormatting>
  <conditionalFormatting sqref="BK2823:BK2863">
    <cfRule type="top10" dxfId="2806" priority="2463" rank="3"/>
  </conditionalFormatting>
  <conditionalFormatting sqref="AL2823:AL2863">
    <cfRule type="top10" dxfId="2805" priority="2461" bottom="1" rank="1"/>
    <cfRule type="top10" dxfId="2804" priority="2462" rank="1"/>
  </conditionalFormatting>
  <conditionalFormatting sqref="AR2823:AR2863">
    <cfRule type="top10" dxfId="2803" priority="2459" bottom="1" rank="1"/>
    <cfRule type="top10" dxfId="2802" priority="2460" rank="1"/>
  </conditionalFormatting>
  <conditionalFormatting sqref="AN2823:AN2863">
    <cfRule type="top10" dxfId="2801" priority="2458" rank="3"/>
  </conditionalFormatting>
  <conditionalFormatting sqref="AP2823:AP2863">
    <cfRule type="top10" dxfId="2800" priority="2457" rank="3"/>
  </conditionalFormatting>
  <conditionalFormatting sqref="AM2842:AM2844">
    <cfRule type="top10" dxfId="2799" priority="2456" rank="1"/>
  </conditionalFormatting>
  <conditionalFormatting sqref="AQ2842:AQ2844">
    <cfRule type="top10" dxfId="2798" priority="2455" bottom="1" rank="1"/>
  </conditionalFormatting>
  <conditionalFormatting sqref="AT2823:AT2863">
    <cfRule type="top10" dxfId="2797" priority="2454" rank="3"/>
  </conditionalFormatting>
  <conditionalFormatting sqref="AJ2823:AJ2863">
    <cfRule type="top10" dxfId="2796" priority="2453" rank="3"/>
  </conditionalFormatting>
  <conditionalFormatting sqref="K2913">
    <cfRule type="top10" dxfId="2795" priority="2451" bottom="1" rank="1"/>
    <cfRule type="top10" dxfId="2794" priority="2452" rank="1"/>
  </conditionalFormatting>
  <conditionalFormatting sqref="Q2913">
    <cfRule type="top10" dxfId="2793" priority="2449" bottom="1" rank="1"/>
    <cfRule type="top10" dxfId="2792" priority="2450" rank="1"/>
  </conditionalFormatting>
  <conditionalFormatting sqref="M2913">
    <cfRule type="top10" dxfId="2791" priority="2448" rank="3"/>
  </conditionalFormatting>
  <conditionalFormatting sqref="O2913">
    <cfRule type="top10" dxfId="2790" priority="2447" rank="3"/>
  </conditionalFormatting>
  <conditionalFormatting sqref="S2913">
    <cfRule type="top10" dxfId="2789" priority="2446" rank="3"/>
  </conditionalFormatting>
  <conditionalFormatting sqref="I2913">
    <cfRule type="top10" dxfId="2788" priority="2445" rank="3"/>
  </conditionalFormatting>
  <conditionalFormatting sqref="BM2874:BM2914">
    <cfRule type="top10" dxfId="2787" priority="2443" bottom="1" rank="1"/>
    <cfRule type="top10" dxfId="2786" priority="2444" rank="1"/>
  </conditionalFormatting>
  <conditionalFormatting sqref="BS2874:BS2914">
    <cfRule type="top10" dxfId="2785" priority="2441" bottom="1" rank="1"/>
    <cfRule type="top10" dxfId="2784" priority="2442" rank="1"/>
  </conditionalFormatting>
  <conditionalFormatting sqref="BO2874:BO2914">
    <cfRule type="top10" dxfId="2783" priority="2440" rank="3"/>
  </conditionalFormatting>
  <conditionalFormatting sqref="BQ2874:BQ2914">
    <cfRule type="top10" dxfId="2782" priority="2439" rank="3"/>
  </conditionalFormatting>
  <conditionalFormatting sqref="BN2893:BN2895">
    <cfRule type="top10" dxfId="2781" priority="2438" rank="1"/>
  </conditionalFormatting>
  <conditionalFormatting sqref="BR2893:BR2895">
    <cfRule type="top10" dxfId="2780" priority="2437" bottom="1" rank="1"/>
  </conditionalFormatting>
  <conditionalFormatting sqref="BU2874:BU2914">
    <cfRule type="top10" dxfId="2779" priority="2436" rank="3"/>
  </conditionalFormatting>
  <conditionalFormatting sqref="BK2874:BK2914">
    <cfRule type="top10" dxfId="2778" priority="2435" rank="3"/>
  </conditionalFormatting>
  <conditionalFormatting sqref="AL2874:AL2914">
    <cfRule type="top10" dxfId="2777" priority="2433" bottom="1" rank="1"/>
    <cfRule type="top10" dxfId="2776" priority="2434" rank="1"/>
  </conditionalFormatting>
  <conditionalFormatting sqref="AR2874:AR2914">
    <cfRule type="top10" dxfId="2775" priority="2431" bottom="1" rank="1"/>
    <cfRule type="top10" dxfId="2774" priority="2432" rank="1"/>
  </conditionalFormatting>
  <conditionalFormatting sqref="AN2874:AN2914">
    <cfRule type="top10" dxfId="2773" priority="2430" rank="3"/>
  </conditionalFormatting>
  <conditionalFormatting sqref="AP2874:AP2914">
    <cfRule type="top10" dxfId="2772" priority="2429" rank="3"/>
  </conditionalFormatting>
  <conditionalFormatting sqref="AM2893:AM2895">
    <cfRule type="top10" dxfId="2771" priority="2428" rank="1"/>
  </conditionalFormatting>
  <conditionalFormatting sqref="AQ2893:AQ2895">
    <cfRule type="top10" dxfId="2770" priority="2427" bottom="1" rank="1"/>
  </conditionalFormatting>
  <conditionalFormatting sqref="AT2874:AT2914">
    <cfRule type="top10" dxfId="2769" priority="2426" rank="3"/>
  </conditionalFormatting>
  <conditionalFormatting sqref="AJ2874:AJ2914">
    <cfRule type="top10" dxfId="2768" priority="2425" rank="3"/>
  </conditionalFormatting>
  <conditionalFormatting sqref="BM342:BM364">
    <cfRule type="top10" dxfId="2767" priority="2423" bottom="1" rank="1"/>
    <cfRule type="top10" dxfId="2766" priority="2424" rank="1"/>
  </conditionalFormatting>
  <conditionalFormatting sqref="BS342:BS364">
    <cfRule type="top10" dxfId="2765" priority="2421" bottom="1" rank="1"/>
    <cfRule type="top10" dxfId="2764" priority="2422" rank="1"/>
  </conditionalFormatting>
  <conditionalFormatting sqref="BO342:BO364">
    <cfRule type="top10" dxfId="2763" priority="2420" rank="3"/>
  </conditionalFormatting>
  <conditionalFormatting sqref="BQ342:BQ364">
    <cfRule type="top10" dxfId="2762" priority="2419" rank="3"/>
  </conditionalFormatting>
  <conditionalFormatting sqref="BN343:BN345">
    <cfRule type="top10" dxfId="2761" priority="2418" rank="1"/>
  </conditionalFormatting>
  <conditionalFormatting sqref="BR343:BR345">
    <cfRule type="top10" dxfId="2760" priority="2417" bottom="1" rank="1"/>
  </conditionalFormatting>
  <conditionalFormatting sqref="BU342:BU364">
    <cfRule type="top10" dxfId="2759" priority="2416" rank="3"/>
  </conditionalFormatting>
  <conditionalFormatting sqref="BK342:BK364">
    <cfRule type="top10" dxfId="2758" priority="2415" rank="3"/>
  </conditionalFormatting>
  <conditionalFormatting sqref="AL342:AL364">
    <cfRule type="top10" dxfId="2757" priority="2413" bottom="1" rank="1"/>
    <cfRule type="top10" dxfId="2756" priority="2414" rank="1"/>
  </conditionalFormatting>
  <conditionalFormatting sqref="AR342:AR364">
    <cfRule type="top10" dxfId="2755" priority="2411" bottom="1" rank="1"/>
    <cfRule type="top10" dxfId="2754" priority="2412" rank="1"/>
  </conditionalFormatting>
  <conditionalFormatting sqref="AN342:AN364">
    <cfRule type="top10" dxfId="2753" priority="2410" rank="3"/>
  </conditionalFormatting>
  <conditionalFormatting sqref="AP342:AP364">
    <cfRule type="top10" dxfId="2752" priority="2409" rank="3"/>
  </conditionalFormatting>
  <conditionalFormatting sqref="AM343:AM345">
    <cfRule type="top10" dxfId="2751" priority="2408" rank="1"/>
  </conditionalFormatting>
  <conditionalFormatting sqref="AQ343:AQ345">
    <cfRule type="top10" dxfId="2750" priority="2407" bottom="1" rank="1"/>
  </conditionalFormatting>
  <conditionalFormatting sqref="AT342:AT364">
    <cfRule type="top10" dxfId="2749" priority="2406" rank="3"/>
  </conditionalFormatting>
  <conditionalFormatting sqref="AJ342:AJ364">
    <cfRule type="top10" dxfId="2748" priority="2405" rank="3"/>
  </conditionalFormatting>
  <conditionalFormatting sqref="K412">
    <cfRule type="top10" dxfId="2747" priority="2403" bottom="1" rank="1"/>
    <cfRule type="top10" dxfId="2746" priority="2404" rank="1"/>
  </conditionalFormatting>
  <conditionalFormatting sqref="Q412">
    <cfRule type="top10" dxfId="2745" priority="2401" bottom="1" rank="1"/>
    <cfRule type="top10" dxfId="2744" priority="2402" rank="1"/>
  </conditionalFormatting>
  <conditionalFormatting sqref="M412">
    <cfRule type="top10" dxfId="2743" priority="2400" rank="3"/>
  </conditionalFormatting>
  <conditionalFormatting sqref="O412">
    <cfRule type="top10" dxfId="2742" priority="2399" rank="3"/>
  </conditionalFormatting>
  <conditionalFormatting sqref="S412">
    <cfRule type="top10" dxfId="2741" priority="2398" rank="3"/>
  </conditionalFormatting>
  <conditionalFormatting sqref="I412">
    <cfRule type="top10" dxfId="2740" priority="2397" rank="3"/>
  </conditionalFormatting>
  <conditionalFormatting sqref="BM375:BM415">
    <cfRule type="top10" dxfId="2739" priority="2395" bottom="1" rank="1"/>
    <cfRule type="top10" dxfId="2738" priority="2396" rank="1"/>
  </conditionalFormatting>
  <conditionalFormatting sqref="BS375:BS415">
    <cfRule type="top10" dxfId="2737" priority="2393" bottom="1" rank="1"/>
    <cfRule type="top10" dxfId="2736" priority="2394" rank="1"/>
  </conditionalFormatting>
  <conditionalFormatting sqref="BO375:BO415">
    <cfRule type="top10" dxfId="2735" priority="2392" rank="3"/>
  </conditionalFormatting>
  <conditionalFormatting sqref="BQ375:BQ415">
    <cfRule type="top10" dxfId="2734" priority="2391" rank="3"/>
  </conditionalFormatting>
  <conditionalFormatting sqref="BN394:BN396">
    <cfRule type="top10" dxfId="2733" priority="2390" rank="1"/>
  </conditionalFormatting>
  <conditionalFormatting sqref="BR394:BR396">
    <cfRule type="top10" dxfId="2732" priority="2389" bottom="1" rank="1"/>
  </conditionalFormatting>
  <conditionalFormatting sqref="BU375:BU415">
    <cfRule type="top10" dxfId="2731" priority="2388" rank="3"/>
  </conditionalFormatting>
  <conditionalFormatting sqref="BK375:BK415">
    <cfRule type="top10" dxfId="2730" priority="2387" rank="3"/>
  </conditionalFormatting>
  <conditionalFormatting sqref="AL375:AL415">
    <cfRule type="top10" dxfId="2729" priority="2385" bottom="1" rank="1"/>
    <cfRule type="top10" dxfId="2728" priority="2386" rank="1"/>
  </conditionalFormatting>
  <conditionalFormatting sqref="AR375:AR415">
    <cfRule type="top10" dxfId="2727" priority="2383" bottom="1" rank="1"/>
    <cfRule type="top10" dxfId="2726" priority="2384" rank="1"/>
  </conditionalFormatting>
  <conditionalFormatting sqref="AN375:AN415">
    <cfRule type="top10" dxfId="2725" priority="2382" rank="3"/>
  </conditionalFormatting>
  <conditionalFormatting sqref="AP375:AP415">
    <cfRule type="top10" dxfId="2724" priority="2381" rank="3"/>
  </conditionalFormatting>
  <conditionalFormatting sqref="AM394:AM396">
    <cfRule type="top10" dxfId="2723" priority="2380" rank="1"/>
  </conditionalFormatting>
  <conditionalFormatting sqref="AQ394:AQ396">
    <cfRule type="top10" dxfId="2722" priority="2379" bottom="1" rank="1"/>
  </conditionalFormatting>
  <conditionalFormatting sqref="AT375:AT415">
    <cfRule type="top10" dxfId="2721" priority="2378" rank="3"/>
  </conditionalFormatting>
  <conditionalFormatting sqref="AJ375:AJ415">
    <cfRule type="top10" dxfId="2720" priority="2377" rank="3"/>
  </conditionalFormatting>
  <conditionalFormatting sqref="K453">
    <cfRule type="top10" dxfId="2719" priority="2375" bottom="1" rank="1"/>
    <cfRule type="top10" dxfId="2718" priority="2376" rank="1"/>
  </conditionalFormatting>
  <conditionalFormatting sqref="Q453">
    <cfRule type="top10" dxfId="2717" priority="2373" bottom="1" rank="1"/>
    <cfRule type="top10" dxfId="2716" priority="2374" rank="1"/>
  </conditionalFormatting>
  <conditionalFormatting sqref="M453">
    <cfRule type="top10" dxfId="2715" priority="2372" rank="3"/>
  </conditionalFormatting>
  <conditionalFormatting sqref="O453">
    <cfRule type="top10" dxfId="2714" priority="2371" rank="3"/>
  </conditionalFormatting>
  <conditionalFormatting sqref="S453">
    <cfRule type="top10" dxfId="2713" priority="2370" rank="3"/>
  </conditionalFormatting>
  <conditionalFormatting sqref="I453">
    <cfRule type="top10" dxfId="2712" priority="2369" rank="3"/>
  </conditionalFormatting>
  <conditionalFormatting sqref="BM426:BM466">
    <cfRule type="top10" dxfId="2711" priority="2367" bottom="1" rank="1"/>
    <cfRule type="top10" dxfId="2710" priority="2368" rank="1"/>
  </conditionalFormatting>
  <conditionalFormatting sqref="BS426:BS466">
    <cfRule type="top10" dxfId="2709" priority="2365" bottom="1" rank="1"/>
    <cfRule type="top10" dxfId="2708" priority="2366" rank="1"/>
  </conditionalFormatting>
  <conditionalFormatting sqref="BO426:BO466">
    <cfRule type="top10" dxfId="2707" priority="2364" rank="3"/>
  </conditionalFormatting>
  <conditionalFormatting sqref="BQ426:BQ466">
    <cfRule type="top10" dxfId="2706" priority="2363" rank="3"/>
  </conditionalFormatting>
  <conditionalFormatting sqref="BN445:BN447">
    <cfRule type="top10" dxfId="2705" priority="2362" rank="1"/>
  </conditionalFormatting>
  <conditionalFormatting sqref="BR445:BR447">
    <cfRule type="top10" dxfId="2704" priority="2361" bottom="1" rank="1"/>
  </conditionalFormatting>
  <conditionalFormatting sqref="BU426:BU466">
    <cfRule type="top10" dxfId="2703" priority="2360" rank="3"/>
  </conditionalFormatting>
  <conditionalFormatting sqref="BK426:BK466">
    <cfRule type="top10" dxfId="2702" priority="2359" rank="3"/>
  </conditionalFormatting>
  <conditionalFormatting sqref="AL426:AL466">
    <cfRule type="top10" dxfId="2701" priority="2357" bottom="1" rank="1"/>
    <cfRule type="top10" dxfId="2700" priority="2358" rank="1"/>
  </conditionalFormatting>
  <conditionalFormatting sqref="AR426:AR466">
    <cfRule type="top10" dxfId="2699" priority="2355" bottom="1" rank="1"/>
    <cfRule type="top10" dxfId="2698" priority="2356" rank="1"/>
  </conditionalFormatting>
  <conditionalFormatting sqref="AN426:AN466">
    <cfRule type="top10" dxfId="2697" priority="2354" rank="3"/>
  </conditionalFormatting>
  <conditionalFormatting sqref="AP426:AP466">
    <cfRule type="top10" dxfId="2696" priority="2353" rank="3"/>
  </conditionalFormatting>
  <conditionalFormatting sqref="AM445:AM447">
    <cfRule type="top10" dxfId="2695" priority="2352" rank="1"/>
  </conditionalFormatting>
  <conditionalFormatting sqref="AQ445:AQ447">
    <cfRule type="top10" dxfId="2694" priority="2351" bottom="1" rank="1"/>
  </conditionalFormatting>
  <conditionalFormatting sqref="AT426:AT466">
    <cfRule type="top10" dxfId="2693" priority="2350" rank="3"/>
  </conditionalFormatting>
  <conditionalFormatting sqref="AJ426:AJ466">
    <cfRule type="top10" dxfId="2692" priority="2349" rank="3"/>
  </conditionalFormatting>
  <conditionalFormatting sqref="K494">
    <cfRule type="top10" dxfId="2691" priority="2347" bottom="1" rank="1"/>
    <cfRule type="top10" dxfId="2690" priority="2348" rank="1"/>
  </conditionalFormatting>
  <conditionalFormatting sqref="Q494">
    <cfRule type="top10" dxfId="2689" priority="2345" bottom="1" rank="1"/>
    <cfRule type="top10" dxfId="2688" priority="2346" rank="1"/>
  </conditionalFormatting>
  <conditionalFormatting sqref="M494">
    <cfRule type="top10" dxfId="2687" priority="2344" rank="3"/>
  </conditionalFormatting>
  <conditionalFormatting sqref="O494">
    <cfRule type="top10" dxfId="2686" priority="2343" rank="3"/>
  </conditionalFormatting>
  <conditionalFormatting sqref="S494">
    <cfRule type="top10" dxfId="2685" priority="2342" rank="3"/>
  </conditionalFormatting>
  <conditionalFormatting sqref="I494">
    <cfRule type="top10" dxfId="2684" priority="2341" rank="3"/>
  </conditionalFormatting>
  <conditionalFormatting sqref="BM477:BM517">
    <cfRule type="top10" dxfId="2683" priority="2339" bottom="1" rank="1"/>
    <cfRule type="top10" dxfId="2682" priority="2340" rank="1"/>
  </conditionalFormatting>
  <conditionalFormatting sqref="BS477:BS517">
    <cfRule type="top10" dxfId="2681" priority="2337" bottom="1" rank="1"/>
    <cfRule type="top10" dxfId="2680" priority="2338" rank="1"/>
  </conditionalFormatting>
  <conditionalFormatting sqref="BO477:BO517">
    <cfRule type="top10" dxfId="2679" priority="2336" rank="3"/>
  </conditionalFormatting>
  <conditionalFormatting sqref="BQ477:BQ517">
    <cfRule type="top10" dxfId="2678" priority="2335" rank="3"/>
  </conditionalFormatting>
  <conditionalFormatting sqref="BN496:BN498">
    <cfRule type="top10" dxfId="2677" priority="2334" rank="1"/>
  </conditionalFormatting>
  <conditionalFormatting sqref="BR496:BR498">
    <cfRule type="top10" dxfId="2676" priority="2333" bottom="1" rank="1"/>
  </conditionalFormatting>
  <conditionalFormatting sqref="BU477:BU517">
    <cfRule type="top10" dxfId="2675" priority="2332" rank="3"/>
  </conditionalFormatting>
  <conditionalFormatting sqref="BK477:BK517">
    <cfRule type="top10" dxfId="2674" priority="2331" rank="3"/>
  </conditionalFormatting>
  <conditionalFormatting sqref="AL477:AL517">
    <cfRule type="top10" dxfId="2673" priority="2329" bottom="1" rank="1"/>
    <cfRule type="top10" dxfId="2672" priority="2330" rank="1"/>
  </conditionalFormatting>
  <conditionalFormatting sqref="AR477:AR517">
    <cfRule type="top10" dxfId="2671" priority="2327" bottom="1" rank="1"/>
    <cfRule type="top10" dxfId="2670" priority="2328" rank="1"/>
  </conditionalFormatting>
  <conditionalFormatting sqref="AN477:AN517">
    <cfRule type="top10" dxfId="2669" priority="2326" rank="3"/>
  </conditionalFormatting>
  <conditionalFormatting sqref="AP477:AP517">
    <cfRule type="top10" dxfId="2668" priority="2325" rank="3"/>
  </conditionalFormatting>
  <conditionalFormatting sqref="AM496:AM498">
    <cfRule type="top10" dxfId="2667" priority="2324" rank="1"/>
  </conditionalFormatting>
  <conditionalFormatting sqref="AQ496:AQ498">
    <cfRule type="top10" dxfId="2666" priority="2323" bottom="1" rank="1"/>
  </conditionalFormatting>
  <conditionalFormatting sqref="AT477:AT517">
    <cfRule type="top10" dxfId="2665" priority="2322" rank="3"/>
  </conditionalFormatting>
  <conditionalFormatting sqref="AJ477:AJ517">
    <cfRule type="top10" dxfId="2664" priority="2321" rank="3"/>
  </conditionalFormatting>
  <conditionalFormatting sqref="K535">
    <cfRule type="top10" dxfId="2663" priority="2319" bottom="1" rank="1"/>
    <cfRule type="top10" dxfId="2662" priority="2320" rank="1"/>
  </conditionalFormatting>
  <conditionalFormatting sqref="Q535">
    <cfRule type="top10" dxfId="2661" priority="2317" bottom="1" rank="1"/>
    <cfRule type="top10" dxfId="2660" priority="2318" rank="1"/>
  </conditionalFormatting>
  <conditionalFormatting sqref="M535">
    <cfRule type="top10" dxfId="2659" priority="2316" rank="3"/>
  </conditionalFormatting>
  <conditionalFormatting sqref="O535">
    <cfRule type="top10" dxfId="2658" priority="2315" rank="3"/>
  </conditionalFormatting>
  <conditionalFormatting sqref="S535">
    <cfRule type="top10" dxfId="2657" priority="2314" rank="3"/>
  </conditionalFormatting>
  <conditionalFormatting sqref="I535">
    <cfRule type="top10" dxfId="2656" priority="2313" rank="3"/>
  </conditionalFormatting>
  <conditionalFormatting sqref="BM528:BM568">
    <cfRule type="top10" dxfId="2655" priority="2311" bottom="1" rank="1"/>
    <cfRule type="top10" dxfId="2654" priority="2312" rank="1"/>
  </conditionalFormatting>
  <conditionalFormatting sqref="BS528:BS568">
    <cfRule type="top10" dxfId="2653" priority="2309" bottom="1" rank="1"/>
    <cfRule type="top10" dxfId="2652" priority="2310" rank="1"/>
  </conditionalFormatting>
  <conditionalFormatting sqref="BO528:BO568">
    <cfRule type="top10" dxfId="2651" priority="2308" rank="3"/>
  </conditionalFormatting>
  <conditionalFormatting sqref="BQ528:BQ568">
    <cfRule type="top10" dxfId="2650" priority="2307" rank="3"/>
  </conditionalFormatting>
  <conditionalFormatting sqref="BN547:BN549">
    <cfRule type="top10" dxfId="2649" priority="2306" rank="1"/>
  </conditionalFormatting>
  <conditionalFormatting sqref="BR547:BR549">
    <cfRule type="top10" dxfId="2648" priority="2305" bottom="1" rank="1"/>
  </conditionalFormatting>
  <conditionalFormatting sqref="BU528:BU568">
    <cfRule type="top10" dxfId="2647" priority="2304" rank="3"/>
  </conditionalFormatting>
  <conditionalFormatting sqref="BK528:BK568">
    <cfRule type="top10" dxfId="2646" priority="2303" rank="3"/>
  </conditionalFormatting>
  <conditionalFormatting sqref="AL528:AL568">
    <cfRule type="top10" dxfId="2645" priority="2301" bottom="1" rank="1"/>
    <cfRule type="top10" dxfId="2644" priority="2302" rank="1"/>
  </conditionalFormatting>
  <conditionalFormatting sqref="AR528:AR568">
    <cfRule type="top10" dxfId="2643" priority="2299" bottom="1" rank="1"/>
    <cfRule type="top10" dxfId="2642" priority="2300" rank="1"/>
  </conditionalFormatting>
  <conditionalFormatting sqref="AN528:AN568">
    <cfRule type="top10" dxfId="2641" priority="2298" rank="3"/>
  </conditionalFormatting>
  <conditionalFormatting sqref="AP528:AP568">
    <cfRule type="top10" dxfId="2640" priority="2297" rank="3"/>
  </conditionalFormatting>
  <conditionalFormatting sqref="AM547:AM549">
    <cfRule type="top10" dxfId="2639" priority="2296" rank="1"/>
  </conditionalFormatting>
  <conditionalFormatting sqref="AQ547:AQ549">
    <cfRule type="top10" dxfId="2638" priority="2295" bottom="1" rank="1"/>
  </conditionalFormatting>
  <conditionalFormatting sqref="AT528:AT568">
    <cfRule type="top10" dxfId="2637" priority="2294" rank="3"/>
  </conditionalFormatting>
  <conditionalFormatting sqref="AJ528:AJ568">
    <cfRule type="top10" dxfId="2636" priority="2293" rank="3"/>
  </conditionalFormatting>
  <conditionalFormatting sqref="K617">
    <cfRule type="top10" dxfId="2635" priority="2291" bottom="1" rank="1"/>
    <cfRule type="top10" dxfId="2634" priority="2292" rank="1"/>
  </conditionalFormatting>
  <conditionalFormatting sqref="Q617">
    <cfRule type="top10" dxfId="2633" priority="2289" bottom="1" rank="1"/>
    <cfRule type="top10" dxfId="2632" priority="2290" rank="1"/>
  </conditionalFormatting>
  <conditionalFormatting sqref="M617">
    <cfRule type="top10" dxfId="2631" priority="2288" rank="3"/>
  </conditionalFormatting>
  <conditionalFormatting sqref="O617">
    <cfRule type="top10" dxfId="2630" priority="2287" rank="3"/>
  </conditionalFormatting>
  <conditionalFormatting sqref="S617">
    <cfRule type="top10" dxfId="2629" priority="2286" rank="3"/>
  </conditionalFormatting>
  <conditionalFormatting sqref="I617">
    <cfRule type="top10" dxfId="2628" priority="2285" rank="3"/>
  </conditionalFormatting>
  <conditionalFormatting sqref="BM579:BM619">
    <cfRule type="top10" dxfId="2627" priority="2283" bottom="1" rank="1"/>
    <cfRule type="top10" dxfId="2626" priority="2284" rank="1"/>
  </conditionalFormatting>
  <conditionalFormatting sqref="BS579:BS619">
    <cfRule type="top10" dxfId="2625" priority="2281" bottom="1" rank="1"/>
    <cfRule type="top10" dxfId="2624" priority="2282" rank="1"/>
  </conditionalFormatting>
  <conditionalFormatting sqref="BO579:BO619">
    <cfRule type="top10" dxfId="2623" priority="2280" rank="3"/>
  </conditionalFormatting>
  <conditionalFormatting sqref="BQ579:BQ619">
    <cfRule type="top10" dxfId="2622" priority="2279" rank="3"/>
  </conditionalFormatting>
  <conditionalFormatting sqref="BN598:BN600">
    <cfRule type="top10" dxfId="2621" priority="2278" rank="1"/>
  </conditionalFormatting>
  <conditionalFormatting sqref="BR598:BR600">
    <cfRule type="top10" dxfId="2620" priority="2277" bottom="1" rank="1"/>
  </conditionalFormatting>
  <conditionalFormatting sqref="BU579:BU619">
    <cfRule type="top10" dxfId="2619" priority="2276" rank="3"/>
  </conditionalFormatting>
  <conditionalFormatting sqref="BK579:BK619">
    <cfRule type="top10" dxfId="2618" priority="2275" rank="3"/>
  </conditionalFormatting>
  <conditionalFormatting sqref="AL579:AL619">
    <cfRule type="top10" dxfId="2617" priority="2273" bottom="1" rank="1"/>
    <cfRule type="top10" dxfId="2616" priority="2274" rank="1"/>
  </conditionalFormatting>
  <conditionalFormatting sqref="AR579:AR619">
    <cfRule type="top10" dxfId="2615" priority="2271" bottom="1" rank="1"/>
    <cfRule type="top10" dxfId="2614" priority="2272" rank="1"/>
  </conditionalFormatting>
  <conditionalFormatting sqref="AN579:AN619">
    <cfRule type="top10" dxfId="2613" priority="2270" rank="3"/>
  </conditionalFormatting>
  <conditionalFormatting sqref="AP579:AP619">
    <cfRule type="top10" dxfId="2612" priority="2269" rank="3"/>
  </conditionalFormatting>
  <conditionalFormatting sqref="AM598:AM600">
    <cfRule type="top10" dxfId="2611" priority="2268" rank="1"/>
  </conditionalFormatting>
  <conditionalFormatting sqref="AQ598:AQ600">
    <cfRule type="top10" dxfId="2610" priority="2267" bottom="1" rank="1"/>
  </conditionalFormatting>
  <conditionalFormatting sqref="AT579:AT619">
    <cfRule type="top10" dxfId="2609" priority="2266" rank="3"/>
  </conditionalFormatting>
  <conditionalFormatting sqref="AJ579:AJ619">
    <cfRule type="top10" dxfId="2608" priority="2265" rank="3"/>
  </conditionalFormatting>
  <conditionalFormatting sqref="K658">
    <cfRule type="top10" dxfId="2607" priority="2263" bottom="1" rank="1"/>
    <cfRule type="top10" dxfId="2606" priority="2264" rank="1"/>
  </conditionalFormatting>
  <conditionalFormatting sqref="Q658">
    <cfRule type="top10" dxfId="2605" priority="2261" bottom="1" rank="1"/>
    <cfRule type="top10" dxfId="2604" priority="2262" rank="1"/>
  </conditionalFormatting>
  <conditionalFormatting sqref="M658">
    <cfRule type="top10" dxfId="2603" priority="2260" rank="3"/>
  </conditionalFormatting>
  <conditionalFormatting sqref="O658">
    <cfRule type="top10" dxfId="2602" priority="2259" rank="3"/>
  </conditionalFormatting>
  <conditionalFormatting sqref="S658">
    <cfRule type="top10" dxfId="2601" priority="2258" rank="3"/>
  </conditionalFormatting>
  <conditionalFormatting sqref="I658">
    <cfRule type="top10" dxfId="2600" priority="2257" rank="3"/>
  </conditionalFormatting>
  <conditionalFormatting sqref="BM630:BM670">
    <cfRule type="top10" dxfId="2599" priority="2255" bottom="1" rank="1"/>
    <cfRule type="top10" dxfId="2598" priority="2256" rank="1"/>
  </conditionalFormatting>
  <conditionalFormatting sqref="BS630:BS670">
    <cfRule type="top10" dxfId="2597" priority="2253" bottom="1" rank="1"/>
    <cfRule type="top10" dxfId="2596" priority="2254" rank="1"/>
  </conditionalFormatting>
  <conditionalFormatting sqref="BO630:BO670">
    <cfRule type="top10" dxfId="2595" priority="2252" rank="3"/>
  </conditionalFormatting>
  <conditionalFormatting sqref="BQ630:BQ670">
    <cfRule type="top10" dxfId="2594" priority="2251" rank="3"/>
  </conditionalFormatting>
  <conditionalFormatting sqref="BN649:BN651">
    <cfRule type="top10" dxfId="2593" priority="2250" rank="1"/>
  </conditionalFormatting>
  <conditionalFormatting sqref="BR649:BR651">
    <cfRule type="top10" dxfId="2592" priority="2249" bottom="1" rank="1"/>
  </conditionalFormatting>
  <conditionalFormatting sqref="BU630:BU670">
    <cfRule type="top10" dxfId="2591" priority="2248" rank="3"/>
  </conditionalFormatting>
  <conditionalFormatting sqref="BK630:BK670">
    <cfRule type="top10" dxfId="2590" priority="2247" rank="3"/>
  </conditionalFormatting>
  <conditionalFormatting sqref="AL630:AL670">
    <cfRule type="top10" dxfId="2589" priority="2245" bottom="1" rank="1"/>
    <cfRule type="top10" dxfId="2588" priority="2246" rank="1"/>
  </conditionalFormatting>
  <conditionalFormatting sqref="AR630:AR670">
    <cfRule type="top10" dxfId="2587" priority="2243" bottom="1" rank="1"/>
    <cfRule type="top10" dxfId="2586" priority="2244" rank="1"/>
  </conditionalFormatting>
  <conditionalFormatting sqref="AN630:AN670">
    <cfRule type="top10" dxfId="2585" priority="2242" rank="3"/>
  </conditionalFormatting>
  <conditionalFormatting sqref="AP630:AP670">
    <cfRule type="top10" dxfId="2584" priority="2241" rank="3"/>
  </conditionalFormatting>
  <conditionalFormatting sqref="AM649:AM651">
    <cfRule type="top10" dxfId="2583" priority="2240" rank="1"/>
  </conditionalFormatting>
  <conditionalFormatting sqref="AQ649:AQ651">
    <cfRule type="top10" dxfId="2582" priority="2239" bottom="1" rank="1"/>
  </conditionalFormatting>
  <conditionalFormatting sqref="AT630:AT670">
    <cfRule type="top10" dxfId="2581" priority="2238" rank="3"/>
  </conditionalFormatting>
  <conditionalFormatting sqref="AJ630:AJ670">
    <cfRule type="top10" dxfId="2580" priority="2237" rank="3"/>
  </conditionalFormatting>
  <conditionalFormatting sqref="K699">
    <cfRule type="top10" dxfId="2579" priority="2235" bottom="1" rank="1"/>
    <cfRule type="top10" dxfId="2578" priority="2236" rank="1"/>
  </conditionalFormatting>
  <conditionalFormatting sqref="Q699">
    <cfRule type="top10" dxfId="2577" priority="2233" bottom="1" rank="1"/>
    <cfRule type="top10" dxfId="2576" priority="2234" rank="1"/>
  </conditionalFormatting>
  <conditionalFormatting sqref="M699">
    <cfRule type="top10" dxfId="2575" priority="2232" rank="3"/>
  </conditionalFormatting>
  <conditionalFormatting sqref="O699">
    <cfRule type="top10" dxfId="2574" priority="2231" rank="3"/>
  </conditionalFormatting>
  <conditionalFormatting sqref="S699">
    <cfRule type="top10" dxfId="2573" priority="2230" rank="3"/>
  </conditionalFormatting>
  <conditionalFormatting sqref="I699">
    <cfRule type="top10" dxfId="2572" priority="2229" rank="3"/>
  </conditionalFormatting>
  <conditionalFormatting sqref="BM681:BM721">
    <cfRule type="top10" dxfId="2571" priority="2227" bottom="1" rank="1"/>
    <cfRule type="top10" dxfId="2570" priority="2228" rank="1"/>
  </conditionalFormatting>
  <conditionalFormatting sqref="BS681:BS721">
    <cfRule type="top10" dxfId="2569" priority="2225" bottom="1" rank="1"/>
    <cfRule type="top10" dxfId="2568" priority="2226" rank="1"/>
  </conditionalFormatting>
  <conditionalFormatting sqref="BO681:BO721">
    <cfRule type="top10" dxfId="2567" priority="2224" rank="3"/>
  </conditionalFormatting>
  <conditionalFormatting sqref="BQ681:BQ721">
    <cfRule type="top10" dxfId="2566" priority="2223" rank="3"/>
  </conditionalFormatting>
  <conditionalFormatting sqref="BN700:BN702">
    <cfRule type="top10" dxfId="2565" priority="2222" rank="1"/>
  </conditionalFormatting>
  <conditionalFormatting sqref="BR700:BR702">
    <cfRule type="top10" dxfId="2564" priority="2221" bottom="1" rank="1"/>
  </conditionalFormatting>
  <conditionalFormatting sqref="BU681:BU721">
    <cfRule type="top10" dxfId="2563" priority="2220" rank="3"/>
  </conditionalFormatting>
  <conditionalFormatting sqref="BK681:BK721">
    <cfRule type="top10" dxfId="2562" priority="2219" rank="3"/>
  </conditionalFormatting>
  <conditionalFormatting sqref="AL681:AL721">
    <cfRule type="top10" dxfId="2561" priority="2217" bottom="1" rank="1"/>
    <cfRule type="top10" dxfId="2560" priority="2218" rank="1"/>
  </conditionalFormatting>
  <conditionalFormatting sqref="AR681:AR721">
    <cfRule type="top10" dxfId="2559" priority="2215" bottom="1" rank="1"/>
    <cfRule type="top10" dxfId="2558" priority="2216" rank="1"/>
  </conditionalFormatting>
  <conditionalFormatting sqref="AN681:AN721">
    <cfRule type="top10" dxfId="2557" priority="2214" rank="3"/>
  </conditionalFormatting>
  <conditionalFormatting sqref="AP681:AP721">
    <cfRule type="top10" dxfId="2556" priority="2213" rank="3"/>
  </conditionalFormatting>
  <conditionalFormatting sqref="AM700:AM702">
    <cfRule type="top10" dxfId="2555" priority="2212" rank="1"/>
  </conditionalFormatting>
  <conditionalFormatting sqref="AQ700:AQ702">
    <cfRule type="top10" dxfId="2554" priority="2211" bottom="1" rank="1"/>
  </conditionalFormatting>
  <conditionalFormatting sqref="AT681:AT721">
    <cfRule type="top10" dxfId="2553" priority="2210" rank="3"/>
  </conditionalFormatting>
  <conditionalFormatting sqref="AJ681:AJ721">
    <cfRule type="top10" dxfId="2552" priority="2209" rank="3"/>
  </conditionalFormatting>
  <conditionalFormatting sqref="K740">
    <cfRule type="top10" dxfId="2551" priority="2207" bottom="1" rank="1"/>
    <cfRule type="top10" dxfId="2550" priority="2208" rank="1"/>
  </conditionalFormatting>
  <conditionalFormatting sqref="Q740">
    <cfRule type="top10" dxfId="2549" priority="2205" bottom="1" rank="1"/>
    <cfRule type="top10" dxfId="2548" priority="2206" rank="1"/>
  </conditionalFormatting>
  <conditionalFormatting sqref="M740">
    <cfRule type="top10" dxfId="2547" priority="2204" rank="3"/>
  </conditionalFormatting>
  <conditionalFormatting sqref="O740">
    <cfRule type="top10" dxfId="2546" priority="2203" rank="3"/>
  </conditionalFormatting>
  <conditionalFormatting sqref="S740">
    <cfRule type="top10" dxfId="2545" priority="2202" rank="3"/>
  </conditionalFormatting>
  <conditionalFormatting sqref="I740">
    <cfRule type="top10" dxfId="2544" priority="2201" rank="3"/>
  </conditionalFormatting>
  <conditionalFormatting sqref="BM732:BM772">
    <cfRule type="top10" dxfId="2543" priority="2199" bottom="1" rank="1"/>
    <cfRule type="top10" dxfId="2542" priority="2200" rank="1"/>
  </conditionalFormatting>
  <conditionalFormatting sqref="BS732:BS772">
    <cfRule type="top10" dxfId="2541" priority="2197" bottom="1" rank="1"/>
    <cfRule type="top10" dxfId="2540" priority="2198" rank="1"/>
  </conditionalFormatting>
  <conditionalFormatting sqref="BO732:BO772">
    <cfRule type="top10" dxfId="2539" priority="2196" rank="3"/>
  </conditionalFormatting>
  <conditionalFormatting sqref="BQ732:BQ772">
    <cfRule type="top10" dxfId="2538" priority="2195" rank="3"/>
  </conditionalFormatting>
  <conditionalFormatting sqref="BN751:BN753">
    <cfRule type="top10" dxfId="2537" priority="2194" rank="1"/>
  </conditionalFormatting>
  <conditionalFormatting sqref="BR751:BR753">
    <cfRule type="top10" dxfId="2536" priority="2193" bottom="1" rank="1"/>
  </conditionalFormatting>
  <conditionalFormatting sqref="BU732:BU772">
    <cfRule type="top10" dxfId="2535" priority="2192" rank="3"/>
  </conditionalFormatting>
  <conditionalFormatting sqref="BK732:BK772">
    <cfRule type="top10" dxfId="2534" priority="2191" rank="3"/>
  </conditionalFormatting>
  <conditionalFormatting sqref="AL732:AL772">
    <cfRule type="top10" dxfId="2533" priority="2189" bottom="1" rank="1"/>
    <cfRule type="top10" dxfId="2532" priority="2190" rank="1"/>
  </conditionalFormatting>
  <conditionalFormatting sqref="AR732:AR772">
    <cfRule type="top10" dxfId="2531" priority="2187" bottom="1" rank="1"/>
    <cfRule type="top10" dxfId="2530" priority="2188" rank="1"/>
  </conditionalFormatting>
  <conditionalFormatting sqref="AN732:AN772">
    <cfRule type="top10" dxfId="2529" priority="2186" rank="3"/>
  </conditionalFormatting>
  <conditionalFormatting sqref="AP732:AP772">
    <cfRule type="top10" dxfId="2528" priority="2185" rank="3"/>
  </conditionalFormatting>
  <conditionalFormatting sqref="AM751:AM753">
    <cfRule type="top10" dxfId="2527" priority="2184" rank="1"/>
  </conditionalFormatting>
  <conditionalFormatting sqref="AQ751:AQ753">
    <cfRule type="top10" dxfId="2526" priority="2183" bottom="1" rank="1"/>
  </conditionalFormatting>
  <conditionalFormatting sqref="AT732:AT772">
    <cfRule type="top10" dxfId="2525" priority="2182" rank="3"/>
  </conditionalFormatting>
  <conditionalFormatting sqref="AJ732:AJ772">
    <cfRule type="top10" dxfId="2524" priority="2181" rank="3"/>
  </conditionalFormatting>
  <conditionalFormatting sqref="K822">
    <cfRule type="top10" dxfId="2523" priority="2179" bottom="1" rank="1"/>
    <cfRule type="top10" dxfId="2522" priority="2180" rank="1"/>
  </conditionalFormatting>
  <conditionalFormatting sqref="Q822">
    <cfRule type="top10" dxfId="2521" priority="2177" bottom="1" rank="1"/>
    <cfRule type="top10" dxfId="2520" priority="2178" rank="1"/>
  </conditionalFormatting>
  <conditionalFormatting sqref="M822">
    <cfRule type="top10" dxfId="2519" priority="2176" rank="3"/>
  </conditionalFormatting>
  <conditionalFormatting sqref="O822">
    <cfRule type="top10" dxfId="2518" priority="2175" rank="3"/>
  </conditionalFormatting>
  <conditionalFormatting sqref="S822">
    <cfRule type="top10" dxfId="2517" priority="2174" rank="3"/>
  </conditionalFormatting>
  <conditionalFormatting sqref="I822">
    <cfRule type="top10" dxfId="2516" priority="2173" rank="3"/>
  </conditionalFormatting>
  <conditionalFormatting sqref="BM783:BM823">
    <cfRule type="top10" dxfId="2515" priority="2171" bottom="1" rank="1"/>
    <cfRule type="top10" dxfId="2514" priority="2172" rank="1"/>
  </conditionalFormatting>
  <conditionalFormatting sqref="BS783:BS823">
    <cfRule type="top10" dxfId="2513" priority="2169" bottom="1" rank="1"/>
    <cfRule type="top10" dxfId="2512" priority="2170" rank="1"/>
  </conditionalFormatting>
  <conditionalFormatting sqref="BO783:BO823">
    <cfRule type="top10" dxfId="2511" priority="2168" rank="3"/>
  </conditionalFormatting>
  <conditionalFormatting sqref="BQ783:BQ823">
    <cfRule type="top10" dxfId="2510" priority="2167" rank="3"/>
  </conditionalFormatting>
  <conditionalFormatting sqref="BN802:BN804">
    <cfRule type="top10" dxfId="2509" priority="2166" rank="1"/>
  </conditionalFormatting>
  <conditionalFormatting sqref="BR802:BR804">
    <cfRule type="top10" dxfId="2508" priority="2165" bottom="1" rank="1"/>
  </conditionalFormatting>
  <conditionalFormatting sqref="BU783:BU823">
    <cfRule type="top10" dxfId="2507" priority="2164" rank="3"/>
  </conditionalFormatting>
  <conditionalFormatting sqref="BK783:BK823">
    <cfRule type="top10" dxfId="2506" priority="2163" rank="3"/>
  </conditionalFormatting>
  <conditionalFormatting sqref="AL783:AL823">
    <cfRule type="top10" dxfId="2505" priority="2161" bottom="1" rank="1"/>
    <cfRule type="top10" dxfId="2504" priority="2162" rank="1"/>
  </conditionalFormatting>
  <conditionalFormatting sqref="AR783:AR823">
    <cfRule type="top10" dxfId="2503" priority="2159" bottom="1" rank="1"/>
    <cfRule type="top10" dxfId="2502" priority="2160" rank="1"/>
  </conditionalFormatting>
  <conditionalFormatting sqref="AN783:AN823">
    <cfRule type="top10" dxfId="2501" priority="2158" rank="3"/>
  </conditionalFormatting>
  <conditionalFormatting sqref="AP783:AP823">
    <cfRule type="top10" dxfId="2500" priority="2157" rank="3"/>
  </conditionalFormatting>
  <conditionalFormatting sqref="AM802:AM804">
    <cfRule type="top10" dxfId="2499" priority="2156" rank="1"/>
  </conditionalFormatting>
  <conditionalFormatting sqref="AQ802:AQ804">
    <cfRule type="top10" dxfId="2498" priority="2155" bottom="1" rank="1"/>
  </conditionalFormatting>
  <conditionalFormatting sqref="AT783:AT823">
    <cfRule type="top10" dxfId="2497" priority="2154" rank="3"/>
  </conditionalFormatting>
  <conditionalFormatting sqref="AJ783:AJ823">
    <cfRule type="top10" dxfId="2496" priority="2153" rank="3"/>
  </conditionalFormatting>
  <conditionalFormatting sqref="K863">
    <cfRule type="top10" dxfId="2495" priority="2151" bottom="1" rank="1"/>
    <cfRule type="top10" dxfId="2494" priority="2152" rank="1"/>
  </conditionalFormatting>
  <conditionalFormatting sqref="Q863">
    <cfRule type="top10" dxfId="2493" priority="2149" bottom="1" rank="1"/>
    <cfRule type="top10" dxfId="2492" priority="2150" rank="1"/>
  </conditionalFormatting>
  <conditionalFormatting sqref="M863">
    <cfRule type="top10" dxfId="2491" priority="2148" rank="3"/>
  </conditionalFormatting>
  <conditionalFormatting sqref="O863">
    <cfRule type="top10" dxfId="2490" priority="2147" rank="3"/>
  </conditionalFormatting>
  <conditionalFormatting sqref="S863">
    <cfRule type="top10" dxfId="2489" priority="2146" rank="3"/>
  </conditionalFormatting>
  <conditionalFormatting sqref="I863">
    <cfRule type="top10" dxfId="2488" priority="2145" rank="3"/>
  </conditionalFormatting>
  <conditionalFormatting sqref="BM834:BM874">
    <cfRule type="top10" dxfId="2487" priority="2143" bottom="1" rank="1"/>
    <cfRule type="top10" dxfId="2486" priority="2144" rank="1"/>
  </conditionalFormatting>
  <conditionalFormatting sqref="BS834:BS874">
    <cfRule type="top10" dxfId="2485" priority="2141" bottom="1" rank="1"/>
    <cfRule type="top10" dxfId="2484" priority="2142" rank="1"/>
  </conditionalFormatting>
  <conditionalFormatting sqref="BO834:BO874">
    <cfRule type="top10" dxfId="2483" priority="2140" rank="3"/>
  </conditionalFormatting>
  <conditionalFormatting sqref="BQ834:BQ874">
    <cfRule type="top10" dxfId="2482" priority="2139" rank="3"/>
  </conditionalFormatting>
  <conditionalFormatting sqref="BN853:BN855">
    <cfRule type="top10" dxfId="2481" priority="2138" rank="1"/>
  </conditionalFormatting>
  <conditionalFormatting sqref="BR853:BR855">
    <cfRule type="top10" dxfId="2480" priority="2137" bottom="1" rank="1"/>
  </conditionalFormatting>
  <conditionalFormatting sqref="BU834:BU874">
    <cfRule type="top10" dxfId="2479" priority="2136" rank="3"/>
  </conditionalFormatting>
  <conditionalFormatting sqref="BK834:BK874">
    <cfRule type="top10" dxfId="2478" priority="2135" rank="3"/>
  </conditionalFormatting>
  <conditionalFormatting sqref="AL834:AL874">
    <cfRule type="top10" dxfId="2477" priority="2133" bottom="1" rank="1"/>
    <cfRule type="top10" dxfId="2476" priority="2134" rank="1"/>
  </conditionalFormatting>
  <conditionalFormatting sqref="AR834:AR874">
    <cfRule type="top10" dxfId="2475" priority="2131" bottom="1" rank="1"/>
    <cfRule type="top10" dxfId="2474" priority="2132" rank="1"/>
  </conditionalFormatting>
  <conditionalFormatting sqref="AN834:AN874">
    <cfRule type="top10" dxfId="2473" priority="2130" rank="3"/>
  </conditionalFormatting>
  <conditionalFormatting sqref="AP834:AP874">
    <cfRule type="top10" dxfId="2472" priority="2129" rank="3"/>
  </conditionalFormatting>
  <conditionalFormatting sqref="AM853:AM855">
    <cfRule type="top10" dxfId="2471" priority="2128" rank="1"/>
  </conditionalFormatting>
  <conditionalFormatting sqref="AQ853:AQ855">
    <cfRule type="top10" dxfId="2470" priority="2127" bottom="1" rank="1"/>
  </conditionalFormatting>
  <conditionalFormatting sqref="AT834:AT874">
    <cfRule type="top10" dxfId="2469" priority="2126" rank="3"/>
  </conditionalFormatting>
  <conditionalFormatting sqref="AJ834:AJ874">
    <cfRule type="top10" dxfId="2468" priority="2125" rank="3"/>
  </conditionalFormatting>
  <conditionalFormatting sqref="K904">
    <cfRule type="top10" dxfId="2467" priority="2123" bottom="1" rank="1"/>
    <cfRule type="top10" dxfId="2466" priority="2124" rank="1"/>
  </conditionalFormatting>
  <conditionalFormatting sqref="Q904">
    <cfRule type="top10" dxfId="2465" priority="2121" bottom="1" rank="1"/>
    <cfRule type="top10" dxfId="2464" priority="2122" rank="1"/>
  </conditionalFormatting>
  <conditionalFormatting sqref="M904">
    <cfRule type="top10" dxfId="2463" priority="2120" rank="3"/>
  </conditionalFormatting>
  <conditionalFormatting sqref="O904">
    <cfRule type="top10" dxfId="2462" priority="2119" rank="3"/>
  </conditionalFormatting>
  <conditionalFormatting sqref="L904">
    <cfRule type="top10" dxfId="2461" priority="2118" rank="1"/>
  </conditionalFormatting>
  <conditionalFormatting sqref="P904">
    <cfRule type="top10" dxfId="2460" priority="2117" bottom="1" rank="1"/>
  </conditionalFormatting>
  <conditionalFormatting sqref="S904">
    <cfRule type="top10" dxfId="2459" priority="2116" rank="3"/>
  </conditionalFormatting>
  <conditionalFormatting sqref="I904">
    <cfRule type="top10" dxfId="2458" priority="2115" rank="3"/>
  </conditionalFormatting>
  <conditionalFormatting sqref="BM885:BM925">
    <cfRule type="top10" dxfId="2457" priority="2113" bottom="1" rank="1"/>
    <cfRule type="top10" dxfId="2456" priority="2114" rank="1"/>
  </conditionalFormatting>
  <conditionalFormatting sqref="BS885:BS925">
    <cfRule type="top10" dxfId="2455" priority="2111" bottom="1" rank="1"/>
    <cfRule type="top10" dxfId="2454" priority="2112" rank="1"/>
  </conditionalFormatting>
  <conditionalFormatting sqref="BO885:BO925">
    <cfRule type="top10" dxfId="2453" priority="2110" rank="3"/>
  </conditionalFormatting>
  <conditionalFormatting sqref="BQ885:BQ925">
    <cfRule type="top10" dxfId="2452" priority="2109" rank="3"/>
  </conditionalFormatting>
  <conditionalFormatting sqref="BN904:BN906">
    <cfRule type="top10" dxfId="2451" priority="2108" rank="1"/>
  </conditionalFormatting>
  <conditionalFormatting sqref="BR904:BR906">
    <cfRule type="top10" dxfId="2450" priority="2107" bottom="1" rank="1"/>
  </conditionalFormatting>
  <conditionalFormatting sqref="BU885:BU925">
    <cfRule type="top10" dxfId="2449" priority="2106" rank="3"/>
  </conditionalFormatting>
  <conditionalFormatting sqref="BK885:BK925">
    <cfRule type="top10" dxfId="2448" priority="2105" rank="3"/>
  </conditionalFormatting>
  <conditionalFormatting sqref="AL885:AL925">
    <cfRule type="top10" dxfId="2447" priority="2103" bottom="1" rank="1"/>
    <cfRule type="top10" dxfId="2446" priority="2104" rank="1"/>
  </conditionalFormatting>
  <conditionalFormatting sqref="AR885:AR925">
    <cfRule type="top10" dxfId="2445" priority="2101" bottom="1" rank="1"/>
    <cfRule type="top10" dxfId="2444" priority="2102" rank="1"/>
  </conditionalFormatting>
  <conditionalFormatting sqref="AN885:AN925">
    <cfRule type="top10" dxfId="2443" priority="2100" rank="3"/>
  </conditionalFormatting>
  <conditionalFormatting sqref="AP885:AP925">
    <cfRule type="top10" dxfId="2442" priority="2099" rank="3"/>
  </conditionalFormatting>
  <conditionalFormatting sqref="AM904:AM906">
    <cfRule type="top10" dxfId="2441" priority="2098" rank="1"/>
  </conditionalFormatting>
  <conditionalFormatting sqref="AQ904:AQ906">
    <cfRule type="top10" dxfId="2440" priority="2097" bottom="1" rank="1"/>
  </conditionalFormatting>
  <conditionalFormatting sqref="AT885:AT925">
    <cfRule type="top10" dxfId="2439" priority="2096" rank="3"/>
  </conditionalFormatting>
  <conditionalFormatting sqref="AJ885:AJ925">
    <cfRule type="top10" dxfId="2438" priority="2095" rank="3"/>
  </conditionalFormatting>
  <conditionalFormatting sqref="K945">
    <cfRule type="top10" dxfId="2437" priority="2093" bottom="1" rank="1"/>
    <cfRule type="top10" dxfId="2436" priority="2094" rank="1"/>
  </conditionalFormatting>
  <conditionalFormatting sqref="Q945">
    <cfRule type="top10" dxfId="2435" priority="2091" bottom="1" rank="1"/>
    <cfRule type="top10" dxfId="2434" priority="2092" rank="1"/>
  </conditionalFormatting>
  <conditionalFormatting sqref="M945">
    <cfRule type="top10" dxfId="2433" priority="2090" rank="3"/>
  </conditionalFormatting>
  <conditionalFormatting sqref="O945">
    <cfRule type="top10" dxfId="2432" priority="2089" rank="3"/>
  </conditionalFormatting>
  <conditionalFormatting sqref="S945">
    <cfRule type="top10" dxfId="2431" priority="2088" rank="3"/>
  </conditionalFormatting>
  <conditionalFormatting sqref="I945">
    <cfRule type="top10" dxfId="2430" priority="2087" rank="3"/>
  </conditionalFormatting>
  <conditionalFormatting sqref="BM936:BM976">
    <cfRule type="top10" dxfId="2429" priority="2085" bottom="1" rank="1"/>
    <cfRule type="top10" dxfId="2428" priority="2086" rank="1"/>
  </conditionalFormatting>
  <conditionalFormatting sqref="BS936:BS976">
    <cfRule type="top10" dxfId="2427" priority="2083" bottom="1" rank="1"/>
    <cfRule type="top10" dxfId="2426" priority="2084" rank="1"/>
  </conditionalFormatting>
  <conditionalFormatting sqref="BO936:BO976">
    <cfRule type="top10" dxfId="2425" priority="2082" rank="3"/>
  </conditionalFormatting>
  <conditionalFormatting sqref="BQ936:BQ976">
    <cfRule type="top10" dxfId="2424" priority="2081" rank="3"/>
  </conditionalFormatting>
  <conditionalFormatting sqref="BN955:BN957">
    <cfRule type="top10" dxfId="2423" priority="2080" rank="1"/>
  </conditionalFormatting>
  <conditionalFormatting sqref="BR955:BR957">
    <cfRule type="top10" dxfId="2422" priority="2079" bottom="1" rank="1"/>
  </conditionalFormatting>
  <conditionalFormatting sqref="BU936:BU976">
    <cfRule type="top10" dxfId="2421" priority="2078" rank="3"/>
  </conditionalFormatting>
  <conditionalFormatting sqref="BK936:BK976">
    <cfRule type="top10" dxfId="2420" priority="2077" rank="3"/>
  </conditionalFormatting>
  <conditionalFormatting sqref="AL936:AL976">
    <cfRule type="top10" dxfId="2419" priority="2075" bottom="1" rank="1"/>
    <cfRule type="top10" dxfId="2418" priority="2076" rank="1"/>
  </conditionalFormatting>
  <conditionalFormatting sqref="AR936:AR976">
    <cfRule type="top10" dxfId="2417" priority="2073" bottom="1" rank="1"/>
    <cfRule type="top10" dxfId="2416" priority="2074" rank="1"/>
  </conditionalFormatting>
  <conditionalFormatting sqref="AN936:AN976">
    <cfRule type="top10" dxfId="2415" priority="2072" rank="3"/>
  </conditionalFormatting>
  <conditionalFormatting sqref="AP936:AP976">
    <cfRule type="top10" dxfId="2414" priority="2071" rank="3"/>
  </conditionalFormatting>
  <conditionalFormatting sqref="AM955:AM957">
    <cfRule type="top10" dxfId="2413" priority="2070" rank="1"/>
  </conditionalFormatting>
  <conditionalFormatting sqref="AQ955:AQ957">
    <cfRule type="top10" dxfId="2412" priority="2069" bottom="1" rank="1"/>
  </conditionalFormatting>
  <conditionalFormatting sqref="AT936:AT976">
    <cfRule type="top10" dxfId="2411" priority="2068" rank="3"/>
  </conditionalFormatting>
  <conditionalFormatting sqref="AJ936:AJ976">
    <cfRule type="top10" dxfId="2410" priority="2067" rank="3"/>
  </conditionalFormatting>
  <conditionalFormatting sqref="K1027">
    <cfRule type="top10" dxfId="2409" priority="2065" bottom="1" rank="1"/>
    <cfRule type="top10" dxfId="2408" priority="2066" rank="1"/>
  </conditionalFormatting>
  <conditionalFormatting sqref="Q1027">
    <cfRule type="top10" dxfId="2407" priority="2063" bottom="1" rank="1"/>
    <cfRule type="top10" dxfId="2406" priority="2064" rank="1"/>
  </conditionalFormatting>
  <conditionalFormatting sqref="M1027">
    <cfRule type="top10" dxfId="2405" priority="2062" rank="3"/>
  </conditionalFormatting>
  <conditionalFormatting sqref="O1027">
    <cfRule type="top10" dxfId="2404" priority="2061" rank="3"/>
  </conditionalFormatting>
  <conditionalFormatting sqref="S1027">
    <cfRule type="top10" dxfId="2403" priority="2060" rank="3"/>
  </conditionalFormatting>
  <conditionalFormatting sqref="I1027">
    <cfRule type="top10" dxfId="2402" priority="2059" rank="3"/>
  </conditionalFormatting>
  <conditionalFormatting sqref="BM987:BM1027">
    <cfRule type="top10" dxfId="2401" priority="2057" bottom="1" rank="1"/>
    <cfRule type="top10" dxfId="2400" priority="2058" rank="1"/>
  </conditionalFormatting>
  <conditionalFormatting sqref="BS987:BS1027">
    <cfRule type="top10" dxfId="2399" priority="2055" bottom="1" rank="1"/>
    <cfRule type="top10" dxfId="2398" priority="2056" rank="1"/>
  </conditionalFormatting>
  <conditionalFormatting sqref="BO987:BO1027">
    <cfRule type="top10" dxfId="2397" priority="2054" rank="3"/>
  </conditionalFormatting>
  <conditionalFormatting sqref="BQ987:BQ1027">
    <cfRule type="top10" dxfId="2396" priority="2053" rank="3"/>
  </conditionalFormatting>
  <conditionalFormatting sqref="BN1006:BN1008">
    <cfRule type="top10" dxfId="2395" priority="2052" rank="1"/>
  </conditionalFormatting>
  <conditionalFormatting sqref="BR1006:BR1008">
    <cfRule type="top10" dxfId="2394" priority="2051" bottom="1" rank="1"/>
  </conditionalFormatting>
  <conditionalFormatting sqref="BU987:BU1027">
    <cfRule type="top10" dxfId="2393" priority="2050" rank="3"/>
  </conditionalFormatting>
  <conditionalFormatting sqref="BK987:BK1027">
    <cfRule type="top10" dxfId="2392" priority="2049" rank="3"/>
  </conditionalFormatting>
  <conditionalFormatting sqref="AL987:AL1027">
    <cfRule type="top10" dxfId="2391" priority="2047" bottom="1" rank="1"/>
    <cfRule type="top10" dxfId="2390" priority="2048" rank="1"/>
  </conditionalFormatting>
  <conditionalFormatting sqref="AR987:AR1027">
    <cfRule type="top10" dxfId="2389" priority="2045" bottom="1" rank="1"/>
    <cfRule type="top10" dxfId="2388" priority="2046" rank="1"/>
  </conditionalFormatting>
  <conditionalFormatting sqref="AN987:AN1027">
    <cfRule type="top10" dxfId="2387" priority="2044" rank="3"/>
  </conditionalFormatting>
  <conditionalFormatting sqref="AP987:AP1027">
    <cfRule type="top10" dxfId="2386" priority="2043" rank="3"/>
  </conditionalFormatting>
  <conditionalFormatting sqref="AM1006:AM1008">
    <cfRule type="top10" dxfId="2385" priority="2042" rank="1"/>
  </conditionalFormatting>
  <conditionalFormatting sqref="AQ1006:AQ1008">
    <cfRule type="top10" dxfId="2384" priority="2041" bottom="1" rank="1"/>
  </conditionalFormatting>
  <conditionalFormatting sqref="AT987:AT1027">
    <cfRule type="top10" dxfId="2383" priority="2040" rank="3"/>
  </conditionalFormatting>
  <conditionalFormatting sqref="AJ987:AJ1027">
    <cfRule type="top10" dxfId="2382" priority="2039" rank="3"/>
  </conditionalFormatting>
  <conditionalFormatting sqref="K1068">
    <cfRule type="top10" dxfId="2381" priority="2037" bottom="1" rank="1"/>
    <cfRule type="top10" dxfId="2380" priority="2038" rank="1"/>
  </conditionalFormatting>
  <conditionalFormatting sqref="Q1068">
    <cfRule type="top10" dxfId="2379" priority="2035" bottom="1" rank="1"/>
    <cfRule type="top10" dxfId="2378" priority="2036" rank="1"/>
  </conditionalFormatting>
  <conditionalFormatting sqref="M1068">
    <cfRule type="top10" dxfId="2377" priority="2034" rank="3"/>
  </conditionalFormatting>
  <conditionalFormatting sqref="O1068">
    <cfRule type="top10" dxfId="2376" priority="2033" rank="3"/>
  </conditionalFormatting>
  <conditionalFormatting sqref="S1068">
    <cfRule type="top10" dxfId="2375" priority="2032" rank="3"/>
  </conditionalFormatting>
  <conditionalFormatting sqref="I1068">
    <cfRule type="top10" dxfId="2374" priority="2031" rank="3"/>
  </conditionalFormatting>
  <conditionalFormatting sqref="BM1038:BM1078">
    <cfRule type="top10" dxfId="2373" priority="2029" bottom="1" rank="1"/>
    <cfRule type="top10" dxfId="2372" priority="2030" rank="1"/>
  </conditionalFormatting>
  <conditionalFormatting sqref="BS1038:BS1078">
    <cfRule type="top10" dxfId="2371" priority="2027" bottom="1" rank="1"/>
    <cfRule type="top10" dxfId="2370" priority="2028" rank="1"/>
  </conditionalFormatting>
  <conditionalFormatting sqref="BO1038:BO1078">
    <cfRule type="top10" dxfId="2369" priority="2026" rank="3"/>
  </conditionalFormatting>
  <conditionalFormatting sqref="BQ1038:BQ1078">
    <cfRule type="top10" dxfId="2368" priority="2025" rank="3"/>
  </conditionalFormatting>
  <conditionalFormatting sqref="BN1057:BN1059">
    <cfRule type="top10" dxfId="2367" priority="2024" rank="1"/>
  </conditionalFormatting>
  <conditionalFormatting sqref="BR1057:BR1059">
    <cfRule type="top10" dxfId="2366" priority="2023" bottom="1" rank="1"/>
  </conditionalFormatting>
  <conditionalFormatting sqref="BU1038:BU1078">
    <cfRule type="top10" dxfId="2365" priority="2022" rank="3"/>
  </conditionalFormatting>
  <conditionalFormatting sqref="BK1038:BK1078">
    <cfRule type="top10" dxfId="2364" priority="2021" rank="3"/>
  </conditionalFormatting>
  <conditionalFormatting sqref="AL1038:AL1078">
    <cfRule type="top10" dxfId="2363" priority="2019" bottom="1" rank="1"/>
    <cfRule type="top10" dxfId="2362" priority="2020" rank="1"/>
  </conditionalFormatting>
  <conditionalFormatting sqref="AR1038:AR1078">
    <cfRule type="top10" dxfId="2361" priority="2017" bottom="1" rank="1"/>
    <cfRule type="top10" dxfId="2360" priority="2018" rank="1"/>
  </conditionalFormatting>
  <conditionalFormatting sqref="AN1038:AN1078">
    <cfRule type="top10" dxfId="2359" priority="2016" rank="3"/>
  </conditionalFormatting>
  <conditionalFormatting sqref="AP1038:AP1078">
    <cfRule type="top10" dxfId="2358" priority="2015" rank="3"/>
  </conditionalFormatting>
  <conditionalFormatting sqref="AM1057:AM1059">
    <cfRule type="top10" dxfId="2357" priority="2014" rank="1"/>
  </conditionalFormatting>
  <conditionalFormatting sqref="AQ1057:AQ1059">
    <cfRule type="top10" dxfId="2356" priority="2013" bottom="1" rank="1"/>
  </conditionalFormatting>
  <conditionalFormatting sqref="AT1038:AT1078">
    <cfRule type="top10" dxfId="2355" priority="2012" rank="3"/>
  </conditionalFormatting>
  <conditionalFormatting sqref="AJ1038:AJ1078">
    <cfRule type="top10" dxfId="2354" priority="2011" rank="3"/>
  </conditionalFormatting>
  <conditionalFormatting sqref="K1109">
    <cfRule type="top10" dxfId="2353" priority="2009" bottom="1" rank="1"/>
    <cfRule type="top10" dxfId="2352" priority="2010" rank="1"/>
  </conditionalFormatting>
  <conditionalFormatting sqref="Q1109">
    <cfRule type="top10" dxfId="2351" priority="2007" bottom="1" rank="1"/>
    <cfRule type="top10" dxfId="2350" priority="2008" rank="1"/>
  </conditionalFormatting>
  <conditionalFormatting sqref="M1109">
    <cfRule type="top10" dxfId="2349" priority="2006" rank="3"/>
  </conditionalFormatting>
  <conditionalFormatting sqref="O1109">
    <cfRule type="top10" dxfId="2348" priority="2005" rank="3"/>
  </conditionalFormatting>
  <conditionalFormatting sqref="L1109">
    <cfRule type="top10" dxfId="2347" priority="2004" rank="1"/>
  </conditionalFormatting>
  <conditionalFormatting sqref="P1109">
    <cfRule type="top10" dxfId="2346" priority="2003" bottom="1" rank="1"/>
  </conditionalFormatting>
  <conditionalFormatting sqref="S1109">
    <cfRule type="top10" dxfId="2345" priority="2002" rank="3"/>
  </conditionalFormatting>
  <conditionalFormatting sqref="I1109">
    <cfRule type="top10" dxfId="2344" priority="2001" rank="3"/>
  </conditionalFormatting>
  <conditionalFormatting sqref="BM1089:BM1129">
    <cfRule type="top10" dxfId="2343" priority="1999" bottom="1" rank="1"/>
    <cfRule type="top10" dxfId="2342" priority="2000" rank="1"/>
  </conditionalFormatting>
  <conditionalFormatting sqref="BS1089:BS1129">
    <cfRule type="top10" dxfId="2341" priority="1997" bottom="1" rank="1"/>
    <cfRule type="top10" dxfId="2340" priority="1998" rank="1"/>
  </conditionalFormatting>
  <conditionalFormatting sqref="BO1089:BO1129">
    <cfRule type="top10" dxfId="2339" priority="1996" rank="3"/>
  </conditionalFormatting>
  <conditionalFormatting sqref="BQ1089:BQ1129">
    <cfRule type="top10" dxfId="2338" priority="1995" rank="3"/>
  </conditionalFormatting>
  <conditionalFormatting sqref="BN1108:BN1110">
    <cfRule type="top10" dxfId="2337" priority="1994" rank="1"/>
  </conditionalFormatting>
  <conditionalFormatting sqref="BR1108:BR1110">
    <cfRule type="top10" dxfId="2336" priority="1993" bottom="1" rank="1"/>
  </conditionalFormatting>
  <conditionalFormatting sqref="BU1089:BU1129">
    <cfRule type="top10" dxfId="2335" priority="1992" rank="3"/>
  </conditionalFormatting>
  <conditionalFormatting sqref="BK1089:BK1129">
    <cfRule type="top10" dxfId="2334" priority="1991" rank="3"/>
  </conditionalFormatting>
  <conditionalFormatting sqref="AL1089:AL1129">
    <cfRule type="top10" dxfId="2333" priority="1989" bottom="1" rank="1"/>
    <cfRule type="top10" dxfId="2332" priority="1990" rank="1"/>
  </conditionalFormatting>
  <conditionalFormatting sqref="AR1089:AR1129">
    <cfRule type="top10" dxfId="2331" priority="1987" bottom="1" rank="1"/>
    <cfRule type="top10" dxfId="2330" priority="1988" rank="1"/>
  </conditionalFormatting>
  <conditionalFormatting sqref="AN1089:AN1129">
    <cfRule type="top10" dxfId="2329" priority="1986" rank="3"/>
  </conditionalFormatting>
  <conditionalFormatting sqref="AP1089:AP1129">
    <cfRule type="top10" dxfId="2328" priority="1985" rank="3"/>
  </conditionalFormatting>
  <conditionalFormatting sqref="AM1108:AM1110">
    <cfRule type="top10" dxfId="2327" priority="1984" rank="1"/>
  </conditionalFormatting>
  <conditionalFormatting sqref="AQ1108:AQ1110">
    <cfRule type="top10" dxfId="2326" priority="1983" bottom="1" rank="1"/>
  </conditionalFormatting>
  <conditionalFormatting sqref="AT1089:AT1129">
    <cfRule type="top10" dxfId="2325" priority="1982" rank="3"/>
  </conditionalFormatting>
  <conditionalFormatting sqref="AJ1089:AJ1129">
    <cfRule type="top10" dxfId="2324" priority="1981" rank="3"/>
  </conditionalFormatting>
  <conditionalFormatting sqref="K1150">
    <cfRule type="top10" dxfId="2323" priority="1979" bottom="1" rank="1"/>
    <cfRule type="top10" dxfId="2322" priority="1980" rank="1"/>
  </conditionalFormatting>
  <conditionalFormatting sqref="Q1150">
    <cfRule type="top10" dxfId="2321" priority="1977" bottom="1" rank="1"/>
    <cfRule type="top10" dxfId="2320" priority="1978" rank="1"/>
  </conditionalFormatting>
  <conditionalFormatting sqref="M1150">
    <cfRule type="top10" dxfId="2319" priority="1976" rank="3"/>
  </conditionalFormatting>
  <conditionalFormatting sqref="O1150">
    <cfRule type="top10" dxfId="2318" priority="1975" rank="3"/>
  </conditionalFormatting>
  <conditionalFormatting sqref="S1150">
    <cfRule type="top10" dxfId="2317" priority="1974" rank="3"/>
  </conditionalFormatting>
  <conditionalFormatting sqref="I1150">
    <cfRule type="top10" dxfId="2316" priority="1973" rank="3"/>
  </conditionalFormatting>
  <conditionalFormatting sqref="BM1140:BM1180">
    <cfRule type="top10" dxfId="2315" priority="1971" bottom="1" rank="1"/>
    <cfRule type="top10" dxfId="2314" priority="1972" rank="1"/>
  </conditionalFormatting>
  <conditionalFormatting sqref="BS1140:BS1180">
    <cfRule type="top10" dxfId="2313" priority="1969" bottom="1" rank="1"/>
    <cfRule type="top10" dxfId="2312" priority="1970" rank="1"/>
  </conditionalFormatting>
  <conditionalFormatting sqref="BO1140:BO1180">
    <cfRule type="top10" dxfId="2311" priority="1968" rank="3"/>
  </conditionalFormatting>
  <conditionalFormatting sqref="BQ1140:BQ1180">
    <cfRule type="top10" dxfId="2310" priority="1967" rank="3"/>
  </conditionalFormatting>
  <conditionalFormatting sqref="BN1159:BN1161">
    <cfRule type="top10" dxfId="2309" priority="1966" rank="1"/>
  </conditionalFormatting>
  <conditionalFormatting sqref="BR1159:BR1161">
    <cfRule type="top10" dxfId="2308" priority="1965" bottom="1" rank="1"/>
  </conditionalFormatting>
  <conditionalFormatting sqref="BU1140:BU1180">
    <cfRule type="top10" dxfId="2307" priority="1964" rank="3"/>
  </conditionalFormatting>
  <conditionalFormatting sqref="BK1140:BK1180">
    <cfRule type="top10" dxfId="2306" priority="1963" rank="3"/>
  </conditionalFormatting>
  <conditionalFormatting sqref="AL1140:AL1180">
    <cfRule type="top10" dxfId="2305" priority="1961" bottom="1" rank="1"/>
    <cfRule type="top10" dxfId="2304" priority="1962" rank="1"/>
  </conditionalFormatting>
  <conditionalFormatting sqref="AR1140:AR1180">
    <cfRule type="top10" dxfId="2303" priority="1959" bottom="1" rank="1"/>
    <cfRule type="top10" dxfId="2302" priority="1960" rank="1"/>
  </conditionalFormatting>
  <conditionalFormatting sqref="AN1140:AN1180">
    <cfRule type="top10" dxfId="2301" priority="1958" rank="3"/>
  </conditionalFormatting>
  <conditionalFormatting sqref="AP1140:AP1180">
    <cfRule type="top10" dxfId="2300" priority="1957" rank="3"/>
  </conditionalFormatting>
  <conditionalFormatting sqref="AM1159:AM1161">
    <cfRule type="top10" dxfId="2299" priority="1956" rank="1"/>
  </conditionalFormatting>
  <conditionalFormatting sqref="AQ1159:AQ1161">
    <cfRule type="top10" dxfId="2298" priority="1955" bottom="1" rank="1"/>
  </conditionalFormatting>
  <conditionalFormatting sqref="AT1140:AT1180">
    <cfRule type="top10" dxfId="2297" priority="1954" rank="3"/>
  </conditionalFormatting>
  <conditionalFormatting sqref="AJ1140:AJ1180">
    <cfRule type="top10" dxfId="2296" priority="1953" rank="3"/>
  </conditionalFormatting>
  <conditionalFormatting sqref="K1191">
    <cfRule type="top10" dxfId="2295" priority="1951" bottom="1" rank="1"/>
    <cfRule type="top10" dxfId="2294" priority="1952" rank="1"/>
  </conditionalFormatting>
  <conditionalFormatting sqref="Q1191">
    <cfRule type="top10" dxfId="2293" priority="1949" bottom="1" rank="1"/>
    <cfRule type="top10" dxfId="2292" priority="1950" rank="1"/>
  </conditionalFormatting>
  <conditionalFormatting sqref="M1191">
    <cfRule type="top10" dxfId="2291" priority="1948" rank="3"/>
  </conditionalFormatting>
  <conditionalFormatting sqref="O1191">
    <cfRule type="top10" dxfId="2290" priority="1947" rank="3"/>
  </conditionalFormatting>
  <conditionalFormatting sqref="S1191">
    <cfRule type="top10" dxfId="2289" priority="1946" rank="3"/>
  </conditionalFormatting>
  <conditionalFormatting sqref="I1191">
    <cfRule type="top10" dxfId="2288" priority="1945" rank="3"/>
  </conditionalFormatting>
  <conditionalFormatting sqref="BM1191:BM1231">
    <cfRule type="top10" dxfId="2287" priority="1943" bottom="1" rank="1"/>
    <cfRule type="top10" dxfId="2286" priority="1944" rank="1"/>
  </conditionalFormatting>
  <conditionalFormatting sqref="BS1191:BS1231">
    <cfRule type="top10" dxfId="2285" priority="1941" bottom="1" rank="1"/>
    <cfRule type="top10" dxfId="2284" priority="1942" rank="1"/>
  </conditionalFormatting>
  <conditionalFormatting sqref="BO1191:BO1231">
    <cfRule type="top10" dxfId="2283" priority="1940" rank="3"/>
  </conditionalFormatting>
  <conditionalFormatting sqref="BQ1191:BQ1231">
    <cfRule type="top10" dxfId="2282" priority="1939" rank="3"/>
  </conditionalFormatting>
  <conditionalFormatting sqref="BN1210:BN1212">
    <cfRule type="top10" dxfId="2281" priority="1938" rank="1"/>
  </conditionalFormatting>
  <conditionalFormatting sqref="BR1210:BR1212">
    <cfRule type="top10" dxfId="2280" priority="1937" bottom="1" rank="1"/>
  </conditionalFormatting>
  <conditionalFormatting sqref="BU1191:BU1231">
    <cfRule type="top10" dxfId="2279" priority="1936" rank="3"/>
  </conditionalFormatting>
  <conditionalFormatting sqref="BK1191:BK1231">
    <cfRule type="top10" dxfId="2278" priority="1935" rank="3"/>
  </conditionalFormatting>
  <conditionalFormatting sqref="AL1191:AL1231">
    <cfRule type="top10" dxfId="2277" priority="1933" bottom="1" rank="1"/>
    <cfRule type="top10" dxfId="2276" priority="1934" rank="1"/>
  </conditionalFormatting>
  <conditionalFormatting sqref="AR1191:AR1231">
    <cfRule type="top10" dxfId="2275" priority="1931" bottom="1" rank="1"/>
    <cfRule type="top10" dxfId="2274" priority="1932" rank="1"/>
  </conditionalFormatting>
  <conditionalFormatting sqref="AN1191:AN1231">
    <cfRule type="top10" dxfId="2273" priority="1930" rank="3"/>
  </conditionalFormatting>
  <conditionalFormatting sqref="AP1191:AP1231">
    <cfRule type="top10" dxfId="2272" priority="1929" rank="3"/>
  </conditionalFormatting>
  <conditionalFormatting sqref="AM1210:AM1212">
    <cfRule type="top10" dxfId="2271" priority="1928" rank="1"/>
  </conditionalFormatting>
  <conditionalFormatting sqref="AQ1210:AQ1212">
    <cfRule type="top10" dxfId="2270" priority="1927" bottom="1" rank="1"/>
  </conditionalFormatting>
  <conditionalFormatting sqref="AT1191:AT1231">
    <cfRule type="top10" dxfId="2269" priority="1926" rank="3"/>
  </conditionalFormatting>
  <conditionalFormatting sqref="AJ1191:AJ1231">
    <cfRule type="top10" dxfId="2268" priority="1925" rank="3"/>
  </conditionalFormatting>
  <conditionalFormatting sqref="K1273">
    <cfRule type="top10" dxfId="2267" priority="1923" bottom="1" rank="1"/>
    <cfRule type="top10" dxfId="2266" priority="1924" rank="1"/>
  </conditionalFormatting>
  <conditionalFormatting sqref="Q1273">
    <cfRule type="top10" dxfId="2265" priority="1921" bottom="1" rank="1"/>
    <cfRule type="top10" dxfId="2264" priority="1922" rank="1"/>
  </conditionalFormatting>
  <conditionalFormatting sqref="M1273">
    <cfRule type="top10" dxfId="2263" priority="1920" rank="3"/>
  </conditionalFormatting>
  <conditionalFormatting sqref="O1273">
    <cfRule type="top10" dxfId="2262" priority="1919" rank="3"/>
  </conditionalFormatting>
  <conditionalFormatting sqref="S1273">
    <cfRule type="top10" dxfId="2261" priority="1918" rank="3"/>
  </conditionalFormatting>
  <conditionalFormatting sqref="I1273">
    <cfRule type="top10" dxfId="2260" priority="1917" rank="3"/>
  </conditionalFormatting>
  <conditionalFormatting sqref="BM1242:BM1282">
    <cfRule type="top10" dxfId="2259" priority="1915" bottom="1" rank="1"/>
    <cfRule type="top10" dxfId="2258" priority="1916" rank="1"/>
  </conditionalFormatting>
  <conditionalFormatting sqref="BS1242:BS1282">
    <cfRule type="top10" dxfId="2257" priority="1913" bottom="1" rank="1"/>
    <cfRule type="top10" dxfId="2256" priority="1914" rank="1"/>
  </conditionalFormatting>
  <conditionalFormatting sqref="BO1242:BO1282">
    <cfRule type="top10" dxfId="2255" priority="1912" rank="3"/>
  </conditionalFormatting>
  <conditionalFormatting sqref="BQ1242:BQ1282">
    <cfRule type="top10" dxfId="2254" priority="1911" rank="3"/>
  </conditionalFormatting>
  <conditionalFormatting sqref="BN1261:BN1263">
    <cfRule type="top10" dxfId="2253" priority="1910" rank="1"/>
  </conditionalFormatting>
  <conditionalFormatting sqref="BR1261:BR1263">
    <cfRule type="top10" dxfId="2252" priority="1909" bottom="1" rank="1"/>
  </conditionalFormatting>
  <conditionalFormatting sqref="BU1242:BU1282">
    <cfRule type="top10" dxfId="2251" priority="1908" rank="3"/>
  </conditionalFormatting>
  <conditionalFormatting sqref="BK1242:BK1282">
    <cfRule type="top10" dxfId="2250" priority="1907" rank="3"/>
  </conditionalFormatting>
  <conditionalFormatting sqref="AL1242:AL1282">
    <cfRule type="top10" dxfId="2249" priority="1905" bottom="1" rank="1"/>
    <cfRule type="top10" dxfId="2248" priority="1906" rank="1"/>
  </conditionalFormatting>
  <conditionalFormatting sqref="AR1242:AR1282">
    <cfRule type="top10" dxfId="2247" priority="1903" bottom="1" rank="1"/>
    <cfRule type="top10" dxfId="2246" priority="1904" rank="1"/>
  </conditionalFormatting>
  <conditionalFormatting sqref="AN1242:AN1282">
    <cfRule type="top10" dxfId="2245" priority="1902" rank="3"/>
  </conditionalFormatting>
  <conditionalFormatting sqref="AP1242:AP1282">
    <cfRule type="top10" dxfId="2244" priority="1901" rank="3"/>
  </conditionalFormatting>
  <conditionalFormatting sqref="AM1261:AM1263">
    <cfRule type="top10" dxfId="2243" priority="1900" rank="1"/>
  </conditionalFormatting>
  <conditionalFormatting sqref="AQ1261:AQ1263">
    <cfRule type="top10" dxfId="2242" priority="1899" bottom="1" rank="1"/>
  </conditionalFormatting>
  <conditionalFormatting sqref="AT1242:AT1282">
    <cfRule type="top10" dxfId="2241" priority="1898" rank="3"/>
  </conditionalFormatting>
  <conditionalFormatting sqref="AJ1242:AJ1282">
    <cfRule type="top10" dxfId="2240" priority="1897" rank="3"/>
  </conditionalFormatting>
  <conditionalFormatting sqref="K1314">
    <cfRule type="top10" dxfId="2239" priority="1895" bottom="1" rank="1"/>
    <cfRule type="top10" dxfId="2238" priority="1896" rank="1"/>
  </conditionalFormatting>
  <conditionalFormatting sqref="Q1314">
    <cfRule type="top10" dxfId="2237" priority="1893" bottom="1" rank="1"/>
    <cfRule type="top10" dxfId="2236" priority="1894" rank="1"/>
  </conditionalFormatting>
  <conditionalFormatting sqref="M1314">
    <cfRule type="top10" dxfId="2235" priority="1892" rank="3"/>
  </conditionalFormatting>
  <conditionalFormatting sqref="O1314">
    <cfRule type="top10" dxfId="2234" priority="1891" rank="3"/>
  </conditionalFormatting>
  <conditionalFormatting sqref="L1314">
    <cfRule type="top10" dxfId="2233" priority="1890" rank="1"/>
  </conditionalFormatting>
  <conditionalFormatting sqref="P1314">
    <cfRule type="top10" dxfId="2232" priority="1889" bottom="1" rank="1"/>
  </conditionalFormatting>
  <conditionalFormatting sqref="S1314">
    <cfRule type="top10" dxfId="2231" priority="1888" rank="3"/>
  </conditionalFormatting>
  <conditionalFormatting sqref="I1314">
    <cfRule type="top10" dxfId="2230" priority="1887" rank="3"/>
  </conditionalFormatting>
  <conditionalFormatting sqref="BM1293:BM1333">
    <cfRule type="top10" dxfId="2229" priority="1885" bottom="1" rank="1"/>
    <cfRule type="top10" dxfId="2228" priority="1886" rank="1"/>
  </conditionalFormatting>
  <conditionalFormatting sqref="BS1293:BS1333">
    <cfRule type="top10" dxfId="2227" priority="1883" bottom="1" rank="1"/>
    <cfRule type="top10" dxfId="2226" priority="1884" rank="1"/>
  </conditionalFormatting>
  <conditionalFormatting sqref="BO1293:BO1333">
    <cfRule type="top10" dxfId="2225" priority="1882" rank="3"/>
  </conditionalFormatting>
  <conditionalFormatting sqref="BQ1293:BQ1333">
    <cfRule type="top10" dxfId="2224" priority="1881" rank="3"/>
  </conditionalFormatting>
  <conditionalFormatting sqref="BN1312:BN1314">
    <cfRule type="top10" dxfId="2223" priority="1880" rank="1"/>
  </conditionalFormatting>
  <conditionalFormatting sqref="BR1312:BR1314">
    <cfRule type="top10" dxfId="2222" priority="1879" bottom="1" rank="1"/>
  </conditionalFormatting>
  <conditionalFormatting sqref="BU1293:BU1333">
    <cfRule type="top10" dxfId="2221" priority="1878" rank="3"/>
  </conditionalFormatting>
  <conditionalFormatting sqref="BK1293:BK1333">
    <cfRule type="top10" dxfId="2220" priority="1877" rank="3"/>
  </conditionalFormatting>
  <conditionalFormatting sqref="AL1293:AL1333">
    <cfRule type="top10" dxfId="2219" priority="1875" bottom="1" rank="1"/>
    <cfRule type="top10" dxfId="2218" priority="1876" rank="1"/>
  </conditionalFormatting>
  <conditionalFormatting sqref="AR1293:AR1333">
    <cfRule type="top10" dxfId="2217" priority="1873" bottom="1" rank="1"/>
    <cfRule type="top10" dxfId="2216" priority="1874" rank="1"/>
  </conditionalFormatting>
  <conditionalFormatting sqref="AN1293:AN1333">
    <cfRule type="top10" dxfId="2215" priority="1872" rank="3"/>
  </conditionalFormatting>
  <conditionalFormatting sqref="AP1293:AP1333">
    <cfRule type="top10" dxfId="2214" priority="1871" rank="3"/>
  </conditionalFormatting>
  <conditionalFormatting sqref="AM1312:AM1314">
    <cfRule type="top10" dxfId="2213" priority="1870" rank="1"/>
  </conditionalFormatting>
  <conditionalFormatting sqref="AQ1312:AQ1314">
    <cfRule type="top10" dxfId="2212" priority="1869" bottom="1" rank="1"/>
  </conditionalFormatting>
  <conditionalFormatting sqref="AT1293:AT1333">
    <cfRule type="top10" dxfId="2211" priority="1868" rank="3"/>
  </conditionalFormatting>
  <conditionalFormatting sqref="AJ1293:AJ1333">
    <cfRule type="top10" dxfId="2210" priority="1867" rank="3"/>
  </conditionalFormatting>
  <conditionalFormatting sqref="K1355">
    <cfRule type="top10" dxfId="2209" priority="1865" bottom="1" rank="1"/>
    <cfRule type="top10" dxfId="2208" priority="1866" rank="1"/>
  </conditionalFormatting>
  <conditionalFormatting sqref="Q1355">
    <cfRule type="top10" dxfId="2207" priority="1863" bottom="1" rank="1"/>
    <cfRule type="top10" dxfId="2206" priority="1864" rank="1"/>
  </conditionalFormatting>
  <conditionalFormatting sqref="M1355">
    <cfRule type="top10" dxfId="2205" priority="1862" rank="3"/>
  </conditionalFormatting>
  <conditionalFormatting sqref="O1355">
    <cfRule type="top10" dxfId="2204" priority="1861" rank="3"/>
  </conditionalFormatting>
  <conditionalFormatting sqref="S1355">
    <cfRule type="top10" dxfId="2203" priority="1860" rank="3"/>
  </conditionalFormatting>
  <conditionalFormatting sqref="I1355">
    <cfRule type="top10" dxfId="2202" priority="1859" rank="3"/>
  </conditionalFormatting>
  <conditionalFormatting sqref="BM1344:BM1384">
    <cfRule type="top10" dxfId="2201" priority="1857" bottom="1" rank="1"/>
    <cfRule type="top10" dxfId="2200" priority="1858" rank="1"/>
  </conditionalFormatting>
  <conditionalFormatting sqref="BS1344:BS1384">
    <cfRule type="top10" dxfId="2199" priority="1855" bottom="1" rank="1"/>
    <cfRule type="top10" dxfId="2198" priority="1856" rank="1"/>
  </conditionalFormatting>
  <conditionalFormatting sqref="BO1344:BO1384">
    <cfRule type="top10" dxfId="2197" priority="1854" rank="3"/>
  </conditionalFormatting>
  <conditionalFormatting sqref="BQ1344:BQ1384">
    <cfRule type="top10" dxfId="2196" priority="1853" rank="3"/>
  </conditionalFormatting>
  <conditionalFormatting sqref="BN1363:BN1365">
    <cfRule type="top10" dxfId="2195" priority="1852" rank="1"/>
  </conditionalFormatting>
  <conditionalFormatting sqref="BR1363:BR1365">
    <cfRule type="top10" dxfId="2194" priority="1851" bottom="1" rank="1"/>
  </conditionalFormatting>
  <conditionalFormatting sqref="BU1344:BU1384">
    <cfRule type="top10" dxfId="2193" priority="1850" rank="3"/>
  </conditionalFormatting>
  <conditionalFormatting sqref="BK1344:BK1384">
    <cfRule type="top10" dxfId="2192" priority="1849" rank="3"/>
  </conditionalFormatting>
  <conditionalFormatting sqref="AL1344:AL1384">
    <cfRule type="top10" dxfId="2191" priority="1847" bottom="1" rank="1"/>
    <cfRule type="top10" dxfId="2190" priority="1848" rank="1"/>
  </conditionalFormatting>
  <conditionalFormatting sqref="AR1344:AR1384">
    <cfRule type="top10" dxfId="2189" priority="1845" bottom="1" rank="1"/>
    <cfRule type="top10" dxfId="2188" priority="1846" rank="1"/>
  </conditionalFormatting>
  <conditionalFormatting sqref="AN1344:AN1384">
    <cfRule type="top10" dxfId="2187" priority="1844" rank="3"/>
  </conditionalFormatting>
  <conditionalFormatting sqref="AP1344:AP1384">
    <cfRule type="top10" dxfId="2186" priority="1843" rank="3"/>
  </conditionalFormatting>
  <conditionalFormatting sqref="AM1363:AM1365">
    <cfRule type="top10" dxfId="2185" priority="1842" rank="1"/>
  </conditionalFormatting>
  <conditionalFormatting sqref="AQ1363:AQ1365">
    <cfRule type="top10" dxfId="2184" priority="1841" bottom="1" rank="1"/>
  </conditionalFormatting>
  <conditionalFormatting sqref="AT1344:AT1384">
    <cfRule type="top10" dxfId="2183" priority="1840" rank="3"/>
  </conditionalFormatting>
  <conditionalFormatting sqref="AJ1344:AJ1384">
    <cfRule type="top10" dxfId="2182" priority="1839" rank="3"/>
  </conditionalFormatting>
  <conditionalFormatting sqref="K1396">
    <cfRule type="top10" dxfId="2181" priority="1837" bottom="1" rank="1"/>
    <cfRule type="top10" dxfId="2180" priority="1838" rank="1"/>
  </conditionalFormatting>
  <conditionalFormatting sqref="Q1396">
    <cfRule type="top10" dxfId="2179" priority="1835" bottom="1" rank="1"/>
    <cfRule type="top10" dxfId="2178" priority="1836" rank="1"/>
  </conditionalFormatting>
  <conditionalFormatting sqref="M1396">
    <cfRule type="top10" dxfId="2177" priority="1834" rank="3"/>
  </conditionalFormatting>
  <conditionalFormatting sqref="O1396">
    <cfRule type="top10" dxfId="2176" priority="1833" rank="3"/>
  </conditionalFormatting>
  <conditionalFormatting sqref="S1396">
    <cfRule type="top10" dxfId="2175" priority="1832" rank="3"/>
  </conditionalFormatting>
  <conditionalFormatting sqref="I1396">
    <cfRule type="top10" dxfId="2174" priority="1831" rank="3"/>
  </conditionalFormatting>
  <conditionalFormatting sqref="BM1395:BM1435">
    <cfRule type="top10" dxfId="2173" priority="1829" bottom="1" rank="1"/>
    <cfRule type="top10" dxfId="2172" priority="1830" rank="1"/>
  </conditionalFormatting>
  <conditionalFormatting sqref="BS1395:BS1435">
    <cfRule type="top10" dxfId="2171" priority="1827" bottom="1" rank="1"/>
    <cfRule type="top10" dxfId="2170" priority="1828" rank="1"/>
  </conditionalFormatting>
  <conditionalFormatting sqref="BO1395:BO1435">
    <cfRule type="top10" dxfId="2169" priority="1826" rank="3"/>
  </conditionalFormatting>
  <conditionalFormatting sqref="BQ1395:BQ1435">
    <cfRule type="top10" dxfId="2168" priority="1825" rank="3"/>
  </conditionalFormatting>
  <conditionalFormatting sqref="BN1414:BN1416">
    <cfRule type="top10" dxfId="2167" priority="1824" rank="1"/>
  </conditionalFormatting>
  <conditionalFormatting sqref="BR1414:BR1416">
    <cfRule type="top10" dxfId="2166" priority="1823" bottom="1" rank="1"/>
  </conditionalFormatting>
  <conditionalFormatting sqref="BU1395:BU1435">
    <cfRule type="top10" dxfId="2165" priority="1822" rank="3"/>
  </conditionalFormatting>
  <conditionalFormatting sqref="BK1395:BK1435">
    <cfRule type="top10" dxfId="2164" priority="1821" rank="3"/>
  </conditionalFormatting>
  <conditionalFormatting sqref="AL1395:AL1435">
    <cfRule type="top10" dxfId="2163" priority="1819" bottom="1" rank="1"/>
    <cfRule type="top10" dxfId="2162" priority="1820" rank="1"/>
  </conditionalFormatting>
  <conditionalFormatting sqref="AR1395:AR1435">
    <cfRule type="top10" dxfId="2161" priority="1817" bottom="1" rank="1"/>
    <cfRule type="top10" dxfId="2160" priority="1818" rank="1"/>
  </conditionalFormatting>
  <conditionalFormatting sqref="AN1395:AN1435">
    <cfRule type="top10" dxfId="2159" priority="1816" rank="3"/>
  </conditionalFormatting>
  <conditionalFormatting sqref="AP1395:AP1435">
    <cfRule type="top10" dxfId="2158" priority="1815" rank="3"/>
  </conditionalFormatting>
  <conditionalFormatting sqref="AM1414:AM1416">
    <cfRule type="top10" dxfId="2157" priority="1814" rank="1"/>
  </conditionalFormatting>
  <conditionalFormatting sqref="AQ1414:AQ1416">
    <cfRule type="top10" dxfId="2156" priority="1813" bottom="1" rank="1"/>
  </conditionalFormatting>
  <conditionalFormatting sqref="AT1395:AT1435">
    <cfRule type="top10" dxfId="2155" priority="1812" rank="3"/>
  </conditionalFormatting>
  <conditionalFormatting sqref="AJ1395:AJ1435">
    <cfRule type="top10" dxfId="2154" priority="1811" rank="3"/>
  </conditionalFormatting>
  <conditionalFormatting sqref="K1478">
    <cfRule type="top10" dxfId="2153" priority="1809" bottom="1" rank="1"/>
    <cfRule type="top10" dxfId="2152" priority="1810" rank="1"/>
  </conditionalFormatting>
  <conditionalFormatting sqref="Q1478">
    <cfRule type="top10" dxfId="2151" priority="1807" bottom="1" rank="1"/>
    <cfRule type="top10" dxfId="2150" priority="1808" rank="1"/>
  </conditionalFormatting>
  <conditionalFormatting sqref="M1478">
    <cfRule type="top10" dxfId="2149" priority="1806" rank="3"/>
  </conditionalFormatting>
  <conditionalFormatting sqref="O1478">
    <cfRule type="top10" dxfId="2148" priority="1805" rank="3"/>
  </conditionalFormatting>
  <conditionalFormatting sqref="S1478">
    <cfRule type="top10" dxfId="2147" priority="1804" rank="3"/>
  </conditionalFormatting>
  <conditionalFormatting sqref="I1478">
    <cfRule type="top10" dxfId="2146" priority="1803" rank="3"/>
  </conditionalFormatting>
  <conditionalFormatting sqref="BM1446:BM1486">
    <cfRule type="top10" dxfId="2145" priority="1801" bottom="1" rank="1"/>
    <cfRule type="top10" dxfId="2144" priority="1802" rank="1"/>
  </conditionalFormatting>
  <conditionalFormatting sqref="BS1446:BS1486">
    <cfRule type="top10" dxfId="2143" priority="1799" bottom="1" rank="1"/>
    <cfRule type="top10" dxfId="2142" priority="1800" rank="1"/>
  </conditionalFormatting>
  <conditionalFormatting sqref="BO1446:BO1486">
    <cfRule type="top10" dxfId="2141" priority="1798" rank="3"/>
  </conditionalFormatting>
  <conditionalFormatting sqref="BQ1446:BQ1486">
    <cfRule type="top10" dxfId="2140" priority="1797" rank="3"/>
  </conditionalFormatting>
  <conditionalFormatting sqref="BN1465:BN1467">
    <cfRule type="top10" dxfId="2139" priority="1796" rank="1"/>
  </conditionalFormatting>
  <conditionalFormatting sqref="BR1465:BR1467">
    <cfRule type="top10" dxfId="2138" priority="1795" bottom="1" rank="1"/>
  </conditionalFormatting>
  <conditionalFormatting sqref="BU1446:BU1486">
    <cfRule type="top10" dxfId="2137" priority="1794" rank="3"/>
  </conditionalFormatting>
  <conditionalFormatting sqref="BK1446:BK1486">
    <cfRule type="top10" dxfId="2136" priority="1793" rank="3"/>
  </conditionalFormatting>
  <conditionalFormatting sqref="AL1446:AL1486">
    <cfRule type="top10" dxfId="2135" priority="1791" bottom="1" rank="1"/>
    <cfRule type="top10" dxfId="2134" priority="1792" rank="1"/>
  </conditionalFormatting>
  <conditionalFormatting sqref="AR1446:AR1486">
    <cfRule type="top10" dxfId="2133" priority="1789" bottom="1" rank="1"/>
    <cfRule type="top10" dxfId="2132" priority="1790" rank="1"/>
  </conditionalFormatting>
  <conditionalFormatting sqref="AN1446:AN1486">
    <cfRule type="top10" dxfId="2131" priority="1788" rank="3"/>
  </conditionalFormatting>
  <conditionalFormatting sqref="AP1446:AP1486">
    <cfRule type="top10" dxfId="2130" priority="1787" rank="3"/>
  </conditionalFormatting>
  <conditionalFormatting sqref="AM1465:AM1467">
    <cfRule type="top10" dxfId="2129" priority="1786" rank="1"/>
  </conditionalFormatting>
  <conditionalFormatting sqref="AQ1465:AQ1467">
    <cfRule type="top10" dxfId="2128" priority="1785" bottom="1" rank="1"/>
  </conditionalFormatting>
  <conditionalFormatting sqref="AT1446:AT1486">
    <cfRule type="top10" dxfId="2127" priority="1784" rank="3"/>
  </conditionalFormatting>
  <conditionalFormatting sqref="AJ1446:AJ1486">
    <cfRule type="top10" dxfId="2126" priority="1783" rank="3"/>
  </conditionalFormatting>
  <conditionalFormatting sqref="K1519">
    <cfRule type="top10" dxfId="2125" priority="1781" bottom="1" rank="1"/>
    <cfRule type="top10" dxfId="2124" priority="1782" rank="1"/>
  </conditionalFormatting>
  <conditionalFormatting sqref="Q1519">
    <cfRule type="top10" dxfId="2123" priority="1779" bottom="1" rank="1"/>
    <cfRule type="top10" dxfId="2122" priority="1780" rank="1"/>
  </conditionalFormatting>
  <conditionalFormatting sqref="M1519">
    <cfRule type="top10" dxfId="2121" priority="1778" rank="3"/>
  </conditionalFormatting>
  <conditionalFormatting sqref="O1519">
    <cfRule type="top10" dxfId="2120" priority="1777" rank="3"/>
  </conditionalFormatting>
  <conditionalFormatting sqref="S1519">
    <cfRule type="top10" dxfId="2119" priority="1776" rank="3"/>
  </conditionalFormatting>
  <conditionalFormatting sqref="I1519">
    <cfRule type="top10" dxfId="2118" priority="1775" rank="3"/>
  </conditionalFormatting>
  <conditionalFormatting sqref="BM1497:BM1537">
    <cfRule type="top10" dxfId="2117" priority="1773" bottom="1" rank="1"/>
    <cfRule type="top10" dxfId="2116" priority="1774" rank="1"/>
  </conditionalFormatting>
  <conditionalFormatting sqref="BS1497:BS1537">
    <cfRule type="top10" dxfId="2115" priority="1771" bottom="1" rank="1"/>
    <cfRule type="top10" dxfId="2114" priority="1772" rank="1"/>
  </conditionalFormatting>
  <conditionalFormatting sqref="BO1497:BO1537">
    <cfRule type="top10" dxfId="2113" priority="1770" rank="3"/>
  </conditionalFormatting>
  <conditionalFormatting sqref="BQ1497:BQ1537">
    <cfRule type="top10" dxfId="2112" priority="1769" rank="3"/>
  </conditionalFormatting>
  <conditionalFormatting sqref="BN1516:BN1518">
    <cfRule type="top10" dxfId="2111" priority="1768" rank="1"/>
  </conditionalFormatting>
  <conditionalFormatting sqref="BR1516:BR1518">
    <cfRule type="top10" dxfId="2110" priority="1767" bottom="1" rank="1"/>
  </conditionalFormatting>
  <conditionalFormatting sqref="BU1497:BU1537">
    <cfRule type="top10" dxfId="2109" priority="1766" rank="3"/>
  </conditionalFormatting>
  <conditionalFormatting sqref="BK1497:BK1537">
    <cfRule type="top10" dxfId="2108" priority="1765" rank="3"/>
  </conditionalFormatting>
  <conditionalFormatting sqref="AL1497:AL1537">
    <cfRule type="top10" dxfId="2107" priority="1763" bottom="1" rank="1"/>
    <cfRule type="top10" dxfId="2106" priority="1764" rank="1"/>
  </conditionalFormatting>
  <conditionalFormatting sqref="AR1497:AR1537">
    <cfRule type="top10" dxfId="2105" priority="1761" bottom="1" rank="1"/>
    <cfRule type="top10" dxfId="2104" priority="1762" rank="1"/>
  </conditionalFormatting>
  <conditionalFormatting sqref="AN1497:AN1537">
    <cfRule type="top10" dxfId="2103" priority="1760" rank="3"/>
  </conditionalFormatting>
  <conditionalFormatting sqref="AP1497:AP1537">
    <cfRule type="top10" dxfId="2102" priority="1759" rank="3"/>
  </conditionalFormatting>
  <conditionalFormatting sqref="AM1516:AM1518">
    <cfRule type="top10" dxfId="2101" priority="1758" rank="1"/>
  </conditionalFormatting>
  <conditionalFormatting sqref="AQ1516:AQ1518">
    <cfRule type="top10" dxfId="2100" priority="1757" bottom="1" rank="1"/>
  </conditionalFormatting>
  <conditionalFormatting sqref="AT1497:AT1537">
    <cfRule type="top10" dxfId="2099" priority="1756" rank="3"/>
  </conditionalFormatting>
  <conditionalFormatting sqref="AJ1497:AJ1537">
    <cfRule type="top10" dxfId="2098" priority="1755" rank="3"/>
  </conditionalFormatting>
  <conditionalFormatting sqref="K1560">
    <cfRule type="top10" dxfId="2097" priority="1753" bottom="1" rank="1"/>
    <cfRule type="top10" dxfId="2096" priority="1754" rank="1"/>
  </conditionalFormatting>
  <conditionalFormatting sqref="Q1560">
    <cfRule type="top10" dxfId="2095" priority="1751" bottom="1" rank="1"/>
    <cfRule type="top10" dxfId="2094" priority="1752" rank="1"/>
  </conditionalFormatting>
  <conditionalFormatting sqref="M1560">
    <cfRule type="top10" dxfId="2093" priority="1750" rank="3"/>
  </conditionalFormatting>
  <conditionalFormatting sqref="O1560">
    <cfRule type="top10" dxfId="2092" priority="1749" rank="3"/>
  </conditionalFormatting>
  <conditionalFormatting sqref="S1560">
    <cfRule type="top10" dxfId="2091" priority="1748" rank="3"/>
  </conditionalFormatting>
  <conditionalFormatting sqref="I1560">
    <cfRule type="top10" dxfId="2090" priority="1747" rank="3"/>
  </conditionalFormatting>
  <conditionalFormatting sqref="BM1548:BM1588">
    <cfRule type="top10" dxfId="2089" priority="1745" bottom="1" rank="1"/>
    <cfRule type="top10" dxfId="2088" priority="1746" rank="1"/>
  </conditionalFormatting>
  <conditionalFormatting sqref="BS1548:BS1588">
    <cfRule type="top10" dxfId="2087" priority="1743" bottom="1" rank="1"/>
    <cfRule type="top10" dxfId="2086" priority="1744" rank="1"/>
  </conditionalFormatting>
  <conditionalFormatting sqref="BO1548:BO1588">
    <cfRule type="top10" dxfId="2085" priority="1742" rank="3"/>
  </conditionalFormatting>
  <conditionalFormatting sqref="BQ1548:BQ1588">
    <cfRule type="top10" dxfId="2084" priority="1741" rank="3"/>
  </conditionalFormatting>
  <conditionalFormatting sqref="BN1567:BN1569">
    <cfRule type="top10" dxfId="2083" priority="1740" rank="1"/>
  </conditionalFormatting>
  <conditionalFormatting sqref="BR1567:BR1569">
    <cfRule type="top10" dxfId="2082" priority="1739" bottom="1" rank="1"/>
  </conditionalFormatting>
  <conditionalFormatting sqref="BU1548:BU1588">
    <cfRule type="top10" dxfId="2081" priority="1738" rank="3"/>
  </conditionalFormatting>
  <conditionalFormatting sqref="BK1548:BK1588">
    <cfRule type="top10" dxfId="2080" priority="1737" rank="3"/>
  </conditionalFormatting>
  <conditionalFormatting sqref="AL1548:AL1588">
    <cfRule type="top10" dxfId="2079" priority="1735" bottom="1" rank="1"/>
    <cfRule type="top10" dxfId="2078" priority="1736" rank="1"/>
  </conditionalFormatting>
  <conditionalFormatting sqref="AR1548:AR1588">
    <cfRule type="top10" dxfId="2077" priority="1733" bottom="1" rank="1"/>
    <cfRule type="top10" dxfId="2076" priority="1734" rank="1"/>
  </conditionalFormatting>
  <conditionalFormatting sqref="AN1548:AN1588">
    <cfRule type="top10" dxfId="2075" priority="1732" rank="3"/>
  </conditionalFormatting>
  <conditionalFormatting sqref="AP1548:AP1588">
    <cfRule type="top10" dxfId="2074" priority="1731" rank="3"/>
  </conditionalFormatting>
  <conditionalFormatting sqref="AM1567:AM1569">
    <cfRule type="top10" dxfId="2073" priority="1730" rank="1"/>
  </conditionalFormatting>
  <conditionalFormatting sqref="AQ1567:AQ1569">
    <cfRule type="top10" dxfId="2072" priority="1729" bottom="1" rank="1"/>
  </conditionalFormatting>
  <conditionalFormatting sqref="AT1548:AT1588">
    <cfRule type="top10" dxfId="2071" priority="1728" rank="3"/>
  </conditionalFormatting>
  <conditionalFormatting sqref="AJ1548:AJ1588">
    <cfRule type="top10" dxfId="2070" priority="1727" rank="3"/>
  </conditionalFormatting>
  <conditionalFormatting sqref="K1601">
    <cfRule type="top10" dxfId="2069" priority="1725" bottom="1" rank="1"/>
    <cfRule type="top10" dxfId="2068" priority="1726" rank="1"/>
  </conditionalFormatting>
  <conditionalFormatting sqref="Q1601">
    <cfRule type="top10" dxfId="2067" priority="1723" bottom="1" rank="1"/>
    <cfRule type="top10" dxfId="2066" priority="1724" rank="1"/>
  </conditionalFormatting>
  <conditionalFormatting sqref="M1601">
    <cfRule type="top10" dxfId="2065" priority="1722" rank="3"/>
  </conditionalFormatting>
  <conditionalFormatting sqref="O1601">
    <cfRule type="top10" dxfId="2064" priority="1721" rank="3"/>
  </conditionalFormatting>
  <conditionalFormatting sqref="S1601">
    <cfRule type="top10" dxfId="2063" priority="1720" rank="3"/>
  </conditionalFormatting>
  <conditionalFormatting sqref="I1601">
    <cfRule type="top10" dxfId="2062" priority="1719" rank="3"/>
  </conditionalFormatting>
  <conditionalFormatting sqref="BM1599:BM1639">
    <cfRule type="top10" dxfId="2061" priority="1717" bottom="1" rank="1"/>
    <cfRule type="top10" dxfId="2060" priority="1718" rank="1"/>
  </conditionalFormatting>
  <conditionalFormatting sqref="BS1599:BS1639">
    <cfRule type="top10" dxfId="2059" priority="1715" bottom="1" rank="1"/>
    <cfRule type="top10" dxfId="2058" priority="1716" rank="1"/>
  </conditionalFormatting>
  <conditionalFormatting sqref="BO1599:BO1639">
    <cfRule type="top10" dxfId="2057" priority="1714" rank="3"/>
  </conditionalFormatting>
  <conditionalFormatting sqref="BQ1599:BQ1639">
    <cfRule type="top10" dxfId="2056" priority="1713" rank="3"/>
  </conditionalFormatting>
  <conditionalFormatting sqref="BN1618:BN1620">
    <cfRule type="top10" dxfId="2055" priority="1712" rank="1"/>
  </conditionalFormatting>
  <conditionalFormatting sqref="BR1618:BR1620">
    <cfRule type="top10" dxfId="2054" priority="1711" bottom="1" rank="1"/>
  </conditionalFormatting>
  <conditionalFormatting sqref="BU1599:BU1639">
    <cfRule type="top10" dxfId="2053" priority="1710" rank="3"/>
  </conditionalFormatting>
  <conditionalFormatting sqref="BK1599:BK1639">
    <cfRule type="top10" dxfId="2052" priority="1709" rank="3"/>
  </conditionalFormatting>
  <conditionalFormatting sqref="AL1599:AL1639">
    <cfRule type="top10" dxfId="2051" priority="1707" bottom="1" rank="1"/>
    <cfRule type="top10" dxfId="2050" priority="1708" rank="1"/>
  </conditionalFormatting>
  <conditionalFormatting sqref="AR1599:AR1639">
    <cfRule type="top10" dxfId="2049" priority="1705" bottom="1" rank="1"/>
    <cfRule type="top10" dxfId="2048" priority="1706" rank="1"/>
  </conditionalFormatting>
  <conditionalFormatting sqref="AN1599:AN1639">
    <cfRule type="top10" dxfId="2047" priority="1704" rank="3"/>
  </conditionalFormatting>
  <conditionalFormatting sqref="AP1599:AP1639">
    <cfRule type="top10" dxfId="2046" priority="1703" rank="3"/>
  </conditionalFormatting>
  <conditionalFormatting sqref="AM1618:AM1620">
    <cfRule type="top10" dxfId="2045" priority="1702" rank="1"/>
  </conditionalFormatting>
  <conditionalFormatting sqref="AQ1618:AQ1620">
    <cfRule type="top10" dxfId="2044" priority="1701" bottom="1" rank="1"/>
  </conditionalFormatting>
  <conditionalFormatting sqref="AT1599:AT1639">
    <cfRule type="top10" dxfId="2043" priority="1700" rank="3"/>
  </conditionalFormatting>
  <conditionalFormatting sqref="AJ1599:AJ1639">
    <cfRule type="top10" dxfId="2042" priority="1699" rank="3"/>
  </conditionalFormatting>
  <conditionalFormatting sqref="K1683">
    <cfRule type="top10" dxfId="2041" priority="1697" bottom="1" rank="1"/>
    <cfRule type="top10" dxfId="2040" priority="1698" rank="1"/>
  </conditionalFormatting>
  <conditionalFormatting sqref="Q1683">
    <cfRule type="top10" dxfId="2039" priority="1695" bottom="1" rank="1"/>
    <cfRule type="top10" dxfId="2038" priority="1696" rank="1"/>
  </conditionalFormatting>
  <conditionalFormatting sqref="M1683">
    <cfRule type="top10" dxfId="2037" priority="1694" rank="3"/>
  </conditionalFormatting>
  <conditionalFormatting sqref="O1683">
    <cfRule type="top10" dxfId="2036" priority="1693" rank="3"/>
  </conditionalFormatting>
  <conditionalFormatting sqref="S1683">
    <cfRule type="top10" dxfId="2035" priority="1692" rank="3"/>
  </conditionalFormatting>
  <conditionalFormatting sqref="I1683">
    <cfRule type="top10" dxfId="2034" priority="1691" rank="3"/>
  </conditionalFormatting>
  <conditionalFormatting sqref="BM1650:BM1690">
    <cfRule type="top10" dxfId="2033" priority="1689" bottom="1" rank="1"/>
    <cfRule type="top10" dxfId="2032" priority="1690" rank="1"/>
  </conditionalFormatting>
  <conditionalFormatting sqref="BS1650:BS1690">
    <cfRule type="top10" dxfId="2031" priority="1687" bottom="1" rank="1"/>
    <cfRule type="top10" dxfId="2030" priority="1688" rank="1"/>
  </conditionalFormatting>
  <conditionalFormatting sqref="BO1650:BO1690">
    <cfRule type="top10" dxfId="2029" priority="1686" rank="3"/>
  </conditionalFormatting>
  <conditionalFormatting sqref="BQ1650:BQ1690">
    <cfRule type="top10" dxfId="2028" priority="1685" rank="3"/>
  </conditionalFormatting>
  <conditionalFormatting sqref="BN1669:BN1671">
    <cfRule type="top10" dxfId="2027" priority="1684" rank="1"/>
  </conditionalFormatting>
  <conditionalFormatting sqref="BR1669:BR1671">
    <cfRule type="top10" dxfId="2026" priority="1683" bottom="1" rank="1"/>
  </conditionalFormatting>
  <conditionalFormatting sqref="BU1650:BU1690">
    <cfRule type="top10" dxfId="2025" priority="1682" rank="3"/>
  </conditionalFormatting>
  <conditionalFormatting sqref="BK1650:BK1690">
    <cfRule type="top10" dxfId="2024" priority="1681" rank="3"/>
  </conditionalFormatting>
  <conditionalFormatting sqref="AL1650:AL1690">
    <cfRule type="top10" dxfId="2023" priority="1679" bottom="1" rank="1"/>
    <cfRule type="top10" dxfId="2022" priority="1680" rank="1"/>
  </conditionalFormatting>
  <conditionalFormatting sqref="AR1650:AR1690">
    <cfRule type="top10" dxfId="2021" priority="1677" bottom="1" rank="1"/>
    <cfRule type="top10" dxfId="2020" priority="1678" rank="1"/>
  </conditionalFormatting>
  <conditionalFormatting sqref="AN1650:AN1690">
    <cfRule type="top10" dxfId="2019" priority="1676" rank="3"/>
  </conditionalFormatting>
  <conditionalFormatting sqref="AP1650:AP1690">
    <cfRule type="top10" dxfId="2018" priority="1675" rank="3"/>
  </conditionalFormatting>
  <conditionalFormatting sqref="AM1669:AM1671">
    <cfRule type="top10" dxfId="2017" priority="1674" rank="1"/>
  </conditionalFormatting>
  <conditionalFormatting sqref="AQ1669:AQ1671">
    <cfRule type="top10" dxfId="2016" priority="1673" bottom="1" rank="1"/>
  </conditionalFormatting>
  <conditionalFormatting sqref="AT1650:AT1690">
    <cfRule type="top10" dxfId="2015" priority="1672" rank="3"/>
  </conditionalFormatting>
  <conditionalFormatting sqref="AJ1650:AJ1690">
    <cfRule type="top10" dxfId="2014" priority="1671" rank="3"/>
  </conditionalFormatting>
  <conditionalFormatting sqref="K1724">
    <cfRule type="top10" dxfId="2013" priority="1669" bottom="1" rank="1"/>
    <cfRule type="top10" dxfId="2012" priority="1670" rank="1"/>
  </conditionalFormatting>
  <conditionalFormatting sqref="Q1724">
    <cfRule type="top10" dxfId="2011" priority="1667" bottom="1" rank="1"/>
    <cfRule type="top10" dxfId="2010" priority="1668" rank="1"/>
  </conditionalFormatting>
  <conditionalFormatting sqref="M1724">
    <cfRule type="top10" dxfId="2009" priority="1666" rank="3"/>
  </conditionalFormatting>
  <conditionalFormatting sqref="O1724">
    <cfRule type="top10" dxfId="2008" priority="1665" rank="3"/>
  </conditionalFormatting>
  <conditionalFormatting sqref="S1724">
    <cfRule type="top10" dxfId="2007" priority="1664" rank="3"/>
  </conditionalFormatting>
  <conditionalFormatting sqref="I1724">
    <cfRule type="top10" dxfId="2006" priority="1663" rank="3"/>
  </conditionalFormatting>
  <conditionalFormatting sqref="BM1701:BM1741">
    <cfRule type="top10" dxfId="2005" priority="1661" bottom="1" rank="1"/>
    <cfRule type="top10" dxfId="2004" priority="1662" rank="1"/>
  </conditionalFormatting>
  <conditionalFormatting sqref="BS1701:BS1741">
    <cfRule type="top10" dxfId="2003" priority="1659" bottom="1" rank="1"/>
    <cfRule type="top10" dxfId="2002" priority="1660" rank="1"/>
  </conditionalFormatting>
  <conditionalFormatting sqref="BO1701:BO1741">
    <cfRule type="top10" dxfId="2001" priority="1658" rank="3"/>
  </conditionalFormatting>
  <conditionalFormatting sqref="BQ1701:BQ1741">
    <cfRule type="top10" dxfId="2000" priority="1657" rank="3"/>
  </conditionalFormatting>
  <conditionalFormatting sqref="BN1720:BN1722">
    <cfRule type="top10" dxfId="1999" priority="1656" rank="1"/>
  </conditionalFormatting>
  <conditionalFormatting sqref="BR1720:BR1722">
    <cfRule type="top10" dxfId="1998" priority="1655" bottom="1" rank="1"/>
  </conditionalFormatting>
  <conditionalFormatting sqref="BU1701:BU1741">
    <cfRule type="top10" dxfId="1997" priority="1654" rank="3"/>
  </conditionalFormatting>
  <conditionalFormatting sqref="BK1701:BK1741">
    <cfRule type="top10" dxfId="1996" priority="1653" rank="3"/>
  </conditionalFormatting>
  <conditionalFormatting sqref="AL1701:AL1741">
    <cfRule type="top10" dxfId="1995" priority="1651" bottom="1" rank="1"/>
    <cfRule type="top10" dxfId="1994" priority="1652" rank="1"/>
  </conditionalFormatting>
  <conditionalFormatting sqref="AR1701:AR1741">
    <cfRule type="top10" dxfId="1993" priority="1649" bottom="1" rank="1"/>
    <cfRule type="top10" dxfId="1992" priority="1650" rank="1"/>
  </conditionalFormatting>
  <conditionalFormatting sqref="AN1701:AN1741">
    <cfRule type="top10" dxfId="1991" priority="1648" rank="3"/>
  </conditionalFormatting>
  <conditionalFormatting sqref="AP1701:AP1741">
    <cfRule type="top10" dxfId="1990" priority="1647" rank="3"/>
  </conditionalFormatting>
  <conditionalFormatting sqref="AM1720:AM1722">
    <cfRule type="top10" dxfId="1989" priority="1646" rank="1"/>
  </conditionalFormatting>
  <conditionalFormatting sqref="AQ1720:AQ1722">
    <cfRule type="top10" dxfId="1988" priority="1645" bottom="1" rank="1"/>
  </conditionalFormatting>
  <conditionalFormatting sqref="AT1701:AT1741">
    <cfRule type="top10" dxfId="1987" priority="1644" rank="3"/>
  </conditionalFormatting>
  <conditionalFormatting sqref="AJ1701:AJ1741">
    <cfRule type="top10" dxfId="1986" priority="1643" rank="3"/>
  </conditionalFormatting>
  <conditionalFormatting sqref="K1765">
    <cfRule type="top10" dxfId="1985" priority="1641" bottom="1" rank="1"/>
    <cfRule type="top10" dxfId="1984" priority="1642" rank="1"/>
  </conditionalFormatting>
  <conditionalFormatting sqref="Q1765">
    <cfRule type="top10" dxfId="1983" priority="1639" bottom="1" rank="1"/>
    <cfRule type="top10" dxfId="1982" priority="1640" rank="1"/>
  </conditionalFormatting>
  <conditionalFormatting sqref="M1765">
    <cfRule type="top10" dxfId="1981" priority="1638" rank="3"/>
  </conditionalFormatting>
  <conditionalFormatting sqref="O1765">
    <cfRule type="top10" dxfId="1980" priority="1637" rank="3"/>
  </conditionalFormatting>
  <conditionalFormatting sqref="S1765">
    <cfRule type="top10" dxfId="1979" priority="1636" rank="3"/>
  </conditionalFormatting>
  <conditionalFormatting sqref="I1765">
    <cfRule type="top10" dxfId="1978" priority="1635" rank="3"/>
  </conditionalFormatting>
  <conditionalFormatting sqref="BM1752:BM1792">
    <cfRule type="top10" dxfId="1977" priority="1633" bottom="1" rank="1"/>
    <cfRule type="top10" dxfId="1976" priority="1634" rank="1"/>
  </conditionalFormatting>
  <conditionalFormatting sqref="BS1752:BS1792">
    <cfRule type="top10" dxfId="1975" priority="1631" bottom="1" rank="1"/>
    <cfRule type="top10" dxfId="1974" priority="1632" rank="1"/>
  </conditionalFormatting>
  <conditionalFormatting sqref="BO1752:BO1792">
    <cfRule type="top10" dxfId="1973" priority="1630" rank="3"/>
  </conditionalFormatting>
  <conditionalFormatting sqref="BQ1752:BQ1792">
    <cfRule type="top10" dxfId="1972" priority="1629" rank="3"/>
  </conditionalFormatting>
  <conditionalFormatting sqref="BN1771:BN1773">
    <cfRule type="top10" dxfId="1971" priority="1628" rank="1"/>
  </conditionalFormatting>
  <conditionalFormatting sqref="BR1771:BR1773">
    <cfRule type="top10" dxfId="1970" priority="1627" bottom="1" rank="1"/>
  </conditionalFormatting>
  <conditionalFormatting sqref="BU1752:BU1792">
    <cfRule type="top10" dxfId="1969" priority="1626" rank="3"/>
  </conditionalFormatting>
  <conditionalFormatting sqref="BK1752:BK1792">
    <cfRule type="top10" dxfId="1968" priority="1625" rank="3"/>
  </conditionalFormatting>
  <conditionalFormatting sqref="AL1752:AL1792">
    <cfRule type="top10" dxfId="1967" priority="1623" bottom="1" rank="1"/>
    <cfRule type="top10" dxfId="1966" priority="1624" rank="1"/>
  </conditionalFormatting>
  <conditionalFormatting sqref="AR1752:AR1792">
    <cfRule type="top10" dxfId="1965" priority="1621" bottom="1" rank="1"/>
    <cfRule type="top10" dxfId="1964" priority="1622" rank="1"/>
  </conditionalFormatting>
  <conditionalFormatting sqref="AN1752:AN1792">
    <cfRule type="top10" dxfId="1963" priority="1620" rank="3"/>
  </conditionalFormatting>
  <conditionalFormatting sqref="AP1752:AP1792">
    <cfRule type="top10" dxfId="1962" priority="1619" rank="3"/>
  </conditionalFormatting>
  <conditionalFormatting sqref="AM1771:AM1773">
    <cfRule type="top10" dxfId="1961" priority="1618" rank="1"/>
  </conditionalFormatting>
  <conditionalFormatting sqref="AQ1771:AQ1773">
    <cfRule type="top10" dxfId="1960" priority="1617" bottom="1" rank="1"/>
  </conditionalFormatting>
  <conditionalFormatting sqref="AT1752:AT1792">
    <cfRule type="top10" dxfId="1959" priority="1616" rank="3"/>
  </conditionalFormatting>
  <conditionalFormatting sqref="AJ1752:AJ1792">
    <cfRule type="top10" dxfId="1958" priority="1615" rank="3"/>
  </conditionalFormatting>
  <conditionalFormatting sqref="K1806">
    <cfRule type="top10" dxfId="1957" priority="1613" bottom="1" rank="1"/>
    <cfRule type="top10" dxfId="1956" priority="1614" rank="1"/>
  </conditionalFormatting>
  <conditionalFormatting sqref="Q1806">
    <cfRule type="top10" dxfId="1955" priority="1611" bottom="1" rank="1"/>
    <cfRule type="top10" dxfId="1954" priority="1612" rank="1"/>
  </conditionalFormatting>
  <conditionalFormatting sqref="M1806">
    <cfRule type="top10" dxfId="1953" priority="1610" rank="3"/>
  </conditionalFormatting>
  <conditionalFormatting sqref="O1806">
    <cfRule type="top10" dxfId="1952" priority="1609" rank="3"/>
  </conditionalFormatting>
  <conditionalFormatting sqref="S1806">
    <cfRule type="top10" dxfId="1951" priority="1608" rank="3"/>
  </conditionalFormatting>
  <conditionalFormatting sqref="I1806">
    <cfRule type="top10" dxfId="1950" priority="1607" rank="3"/>
  </conditionalFormatting>
  <conditionalFormatting sqref="BM1803:BM1843">
    <cfRule type="top10" dxfId="1949" priority="1605" bottom="1" rank="1"/>
    <cfRule type="top10" dxfId="1948" priority="1606" rank="1"/>
  </conditionalFormatting>
  <conditionalFormatting sqref="BS1803:BS1843">
    <cfRule type="top10" dxfId="1947" priority="1603" bottom="1" rank="1"/>
    <cfRule type="top10" dxfId="1946" priority="1604" rank="1"/>
  </conditionalFormatting>
  <conditionalFormatting sqref="BO1803:BO1843">
    <cfRule type="top10" dxfId="1945" priority="1602" rank="3"/>
  </conditionalFormatting>
  <conditionalFormatting sqref="BQ1803:BQ1843">
    <cfRule type="top10" dxfId="1944" priority="1601" rank="3"/>
  </conditionalFormatting>
  <conditionalFormatting sqref="BN1822:BN1824">
    <cfRule type="top10" dxfId="1943" priority="1600" rank="1"/>
  </conditionalFormatting>
  <conditionalFormatting sqref="BR1822:BR1824">
    <cfRule type="top10" dxfId="1942" priority="1599" bottom="1" rank="1"/>
  </conditionalFormatting>
  <conditionalFormatting sqref="BU1803:BU1843">
    <cfRule type="top10" dxfId="1941" priority="1598" rank="3"/>
  </conditionalFormatting>
  <conditionalFormatting sqref="BK1803:BK1843">
    <cfRule type="top10" dxfId="1940" priority="1597" rank="3"/>
  </conditionalFormatting>
  <conditionalFormatting sqref="AL1803:AL1843">
    <cfRule type="top10" dxfId="1939" priority="1595" bottom="1" rank="1"/>
    <cfRule type="top10" dxfId="1938" priority="1596" rank="1"/>
  </conditionalFormatting>
  <conditionalFormatting sqref="AR1803:AR1843">
    <cfRule type="top10" dxfId="1937" priority="1593" bottom="1" rank="1"/>
    <cfRule type="top10" dxfId="1936" priority="1594" rank="1"/>
  </conditionalFormatting>
  <conditionalFormatting sqref="AN1803:AN1843">
    <cfRule type="top10" dxfId="1935" priority="1592" rank="3"/>
  </conditionalFormatting>
  <conditionalFormatting sqref="AP1803:AP1843">
    <cfRule type="top10" dxfId="1934" priority="1591" rank="3"/>
  </conditionalFormatting>
  <conditionalFormatting sqref="AM1822:AM1824">
    <cfRule type="top10" dxfId="1933" priority="1590" rank="1"/>
  </conditionalFormatting>
  <conditionalFormatting sqref="AQ1822:AQ1824">
    <cfRule type="top10" dxfId="1932" priority="1589" bottom="1" rank="1"/>
  </conditionalFormatting>
  <conditionalFormatting sqref="AT1803:AT1843">
    <cfRule type="top10" dxfId="1931" priority="1588" rank="3"/>
  </conditionalFormatting>
  <conditionalFormatting sqref="AJ1803:AJ1843">
    <cfRule type="top10" dxfId="1930" priority="1587" rank="3"/>
  </conditionalFormatting>
  <conditionalFormatting sqref="K1888">
    <cfRule type="top10" dxfId="1929" priority="1585" bottom="1" rank="1"/>
    <cfRule type="top10" dxfId="1928" priority="1586" rank="1"/>
  </conditionalFormatting>
  <conditionalFormatting sqref="Q1888">
    <cfRule type="top10" dxfId="1927" priority="1583" bottom="1" rank="1"/>
    <cfRule type="top10" dxfId="1926" priority="1584" rank="1"/>
  </conditionalFormatting>
  <conditionalFormatting sqref="M1888">
    <cfRule type="top10" dxfId="1925" priority="1582" rank="3"/>
  </conditionalFormatting>
  <conditionalFormatting sqref="O1888">
    <cfRule type="top10" dxfId="1924" priority="1581" rank="3"/>
  </conditionalFormatting>
  <conditionalFormatting sqref="S1888">
    <cfRule type="top10" dxfId="1923" priority="1580" rank="3"/>
  </conditionalFormatting>
  <conditionalFormatting sqref="I1888">
    <cfRule type="top10" dxfId="1922" priority="1579" rank="3"/>
  </conditionalFormatting>
  <conditionalFormatting sqref="BM1854:BM1894">
    <cfRule type="top10" dxfId="1921" priority="1577" bottom="1" rank="1"/>
    <cfRule type="top10" dxfId="1920" priority="1578" rank="1"/>
  </conditionalFormatting>
  <conditionalFormatting sqref="BS1854:BS1894">
    <cfRule type="top10" dxfId="1919" priority="1575" bottom="1" rank="1"/>
    <cfRule type="top10" dxfId="1918" priority="1576" rank="1"/>
  </conditionalFormatting>
  <conditionalFormatting sqref="BO1854:BO1894">
    <cfRule type="top10" dxfId="1917" priority="1574" rank="3"/>
  </conditionalFormatting>
  <conditionalFormatting sqref="BQ1854:BQ1894">
    <cfRule type="top10" dxfId="1916" priority="1573" rank="3"/>
  </conditionalFormatting>
  <conditionalFormatting sqref="BN1873:BN1875">
    <cfRule type="top10" dxfId="1915" priority="1572" rank="1"/>
  </conditionalFormatting>
  <conditionalFormatting sqref="BR1873:BR1875">
    <cfRule type="top10" dxfId="1914" priority="1571" bottom="1" rank="1"/>
  </conditionalFormatting>
  <conditionalFormatting sqref="BU1854:BU1894">
    <cfRule type="top10" dxfId="1913" priority="1570" rank="3"/>
  </conditionalFormatting>
  <conditionalFormatting sqref="BK1854:BK1894">
    <cfRule type="top10" dxfId="1912" priority="1569" rank="3"/>
  </conditionalFormatting>
  <conditionalFormatting sqref="AL1854:AL1894">
    <cfRule type="top10" dxfId="1911" priority="1567" bottom="1" rank="1"/>
    <cfRule type="top10" dxfId="1910" priority="1568" rank="1"/>
  </conditionalFormatting>
  <conditionalFormatting sqref="AR1854:AR1894">
    <cfRule type="top10" dxfId="1909" priority="1565" bottom="1" rank="1"/>
    <cfRule type="top10" dxfId="1908" priority="1566" rank="1"/>
  </conditionalFormatting>
  <conditionalFormatting sqref="AN1854:AN1894">
    <cfRule type="top10" dxfId="1907" priority="1564" rank="3"/>
  </conditionalFormatting>
  <conditionalFormatting sqref="AP1854:AP1894">
    <cfRule type="top10" dxfId="1906" priority="1563" rank="3"/>
  </conditionalFormatting>
  <conditionalFormatting sqref="AM1873:AM1875">
    <cfRule type="top10" dxfId="1905" priority="1562" rank="1"/>
  </conditionalFormatting>
  <conditionalFormatting sqref="AQ1873:AQ1875">
    <cfRule type="top10" dxfId="1904" priority="1561" bottom="1" rank="1"/>
  </conditionalFormatting>
  <conditionalFormatting sqref="AT1854:AT1894">
    <cfRule type="top10" dxfId="1903" priority="1560" rank="3"/>
  </conditionalFormatting>
  <conditionalFormatting sqref="AJ1854:AJ1894">
    <cfRule type="top10" dxfId="1902" priority="1559" rank="3"/>
  </conditionalFormatting>
  <conditionalFormatting sqref="K1929">
    <cfRule type="top10" dxfId="1901" priority="1557" bottom="1" rank="1"/>
    <cfRule type="top10" dxfId="1900" priority="1558" rank="1"/>
  </conditionalFormatting>
  <conditionalFormatting sqref="Q1929">
    <cfRule type="top10" dxfId="1899" priority="1555" bottom="1" rank="1"/>
    <cfRule type="top10" dxfId="1898" priority="1556" rank="1"/>
  </conditionalFormatting>
  <conditionalFormatting sqref="M1929">
    <cfRule type="top10" dxfId="1897" priority="1554" rank="3"/>
  </conditionalFormatting>
  <conditionalFormatting sqref="O1929">
    <cfRule type="top10" dxfId="1896" priority="1553" rank="3"/>
  </conditionalFormatting>
  <conditionalFormatting sqref="S1929">
    <cfRule type="top10" dxfId="1895" priority="1552" rank="3"/>
  </conditionalFormatting>
  <conditionalFormatting sqref="I1929">
    <cfRule type="top10" dxfId="1894" priority="1551" rank="3"/>
  </conditionalFormatting>
  <conditionalFormatting sqref="BM1905:BM1945">
    <cfRule type="top10" dxfId="1893" priority="1549" bottom="1" rank="1"/>
    <cfRule type="top10" dxfId="1892" priority="1550" rank="1"/>
  </conditionalFormatting>
  <conditionalFormatting sqref="BS1905:BS1945">
    <cfRule type="top10" dxfId="1891" priority="1547" bottom="1" rank="1"/>
    <cfRule type="top10" dxfId="1890" priority="1548" rank="1"/>
  </conditionalFormatting>
  <conditionalFormatting sqref="BO1905:BO1945">
    <cfRule type="top10" dxfId="1889" priority="1546" rank="3"/>
  </conditionalFormatting>
  <conditionalFormatting sqref="BQ1905:BQ1945">
    <cfRule type="top10" dxfId="1888" priority="1545" rank="3"/>
  </conditionalFormatting>
  <conditionalFormatting sqref="BN1924:BN1926">
    <cfRule type="top10" dxfId="1887" priority="1544" rank="1"/>
  </conditionalFormatting>
  <conditionalFormatting sqref="BR1924:BR1926">
    <cfRule type="top10" dxfId="1886" priority="1543" bottom="1" rank="1"/>
  </conditionalFormatting>
  <conditionalFormatting sqref="BU1905:BU1945">
    <cfRule type="top10" dxfId="1885" priority="1542" rank="3"/>
  </conditionalFormatting>
  <conditionalFormatting sqref="BK1905:BK1945">
    <cfRule type="top10" dxfId="1884" priority="1541" rank="3"/>
  </conditionalFormatting>
  <conditionalFormatting sqref="AL1905:AL1945">
    <cfRule type="top10" dxfId="1883" priority="1539" bottom="1" rank="1"/>
    <cfRule type="top10" dxfId="1882" priority="1540" rank="1"/>
  </conditionalFormatting>
  <conditionalFormatting sqref="AR1905:AR1945">
    <cfRule type="top10" dxfId="1881" priority="1537" bottom="1" rank="1"/>
    <cfRule type="top10" dxfId="1880" priority="1538" rank="1"/>
  </conditionalFormatting>
  <conditionalFormatting sqref="AN1905:AN1945">
    <cfRule type="top10" dxfId="1879" priority="1536" rank="3"/>
  </conditionalFormatting>
  <conditionalFormatting sqref="AP1905:AP1945">
    <cfRule type="top10" dxfId="1878" priority="1535" rank="3"/>
  </conditionalFormatting>
  <conditionalFormatting sqref="AM1924:AM1926">
    <cfRule type="top10" dxfId="1877" priority="1534" rank="1"/>
  </conditionalFormatting>
  <conditionalFormatting sqref="AQ1924:AQ1926">
    <cfRule type="top10" dxfId="1876" priority="1533" bottom="1" rank="1"/>
  </conditionalFormatting>
  <conditionalFormatting sqref="AT1905:AT1945">
    <cfRule type="top10" dxfId="1875" priority="1532" rank="3"/>
  </conditionalFormatting>
  <conditionalFormatting sqref="AJ1905:AJ1945">
    <cfRule type="top10" dxfId="1874" priority="1531" rank="3"/>
  </conditionalFormatting>
  <conditionalFormatting sqref="K1970">
    <cfRule type="top10" dxfId="1873" priority="1529" bottom="1" rank="1"/>
    <cfRule type="top10" dxfId="1872" priority="1530" rank="1"/>
  </conditionalFormatting>
  <conditionalFormatting sqref="Q1970">
    <cfRule type="top10" dxfId="1871" priority="1527" bottom="1" rank="1"/>
    <cfRule type="top10" dxfId="1870" priority="1528" rank="1"/>
  </conditionalFormatting>
  <conditionalFormatting sqref="M1970">
    <cfRule type="top10" dxfId="1869" priority="1526" rank="3"/>
  </conditionalFormatting>
  <conditionalFormatting sqref="O1970">
    <cfRule type="top10" dxfId="1868" priority="1525" rank="3"/>
  </conditionalFormatting>
  <conditionalFormatting sqref="S1970">
    <cfRule type="top10" dxfId="1867" priority="1524" rank="3"/>
  </conditionalFormatting>
  <conditionalFormatting sqref="I1970">
    <cfRule type="top10" dxfId="1866" priority="1523" rank="3"/>
  </conditionalFormatting>
  <conditionalFormatting sqref="BM1956:BM1996">
    <cfRule type="top10" dxfId="1865" priority="1521" bottom="1" rank="1"/>
    <cfRule type="top10" dxfId="1864" priority="1522" rank="1"/>
  </conditionalFormatting>
  <conditionalFormatting sqref="BS1956:BS1996">
    <cfRule type="top10" dxfId="1863" priority="1519" bottom="1" rank="1"/>
    <cfRule type="top10" dxfId="1862" priority="1520" rank="1"/>
  </conditionalFormatting>
  <conditionalFormatting sqref="BO1956:BO1996">
    <cfRule type="top10" dxfId="1861" priority="1518" rank="3"/>
  </conditionalFormatting>
  <conditionalFormatting sqref="BQ1956:BQ1996">
    <cfRule type="top10" dxfId="1860" priority="1517" rank="3"/>
  </conditionalFormatting>
  <conditionalFormatting sqref="BN1975:BN1977">
    <cfRule type="top10" dxfId="1859" priority="1516" rank="1"/>
  </conditionalFormatting>
  <conditionalFormatting sqref="BR1975:BR1977">
    <cfRule type="top10" dxfId="1858" priority="1515" bottom="1" rank="1"/>
  </conditionalFormatting>
  <conditionalFormatting sqref="BU1956:BU1996">
    <cfRule type="top10" dxfId="1857" priority="1514" rank="3"/>
  </conditionalFormatting>
  <conditionalFormatting sqref="BK1956:BK1996">
    <cfRule type="top10" dxfId="1856" priority="1513" rank="3"/>
  </conditionalFormatting>
  <conditionalFormatting sqref="AL1956:AL1996">
    <cfRule type="top10" dxfId="1855" priority="1511" bottom="1" rank="1"/>
    <cfRule type="top10" dxfId="1854" priority="1512" rank="1"/>
  </conditionalFormatting>
  <conditionalFormatting sqref="AR1956:AR1996">
    <cfRule type="top10" dxfId="1853" priority="1509" bottom="1" rank="1"/>
    <cfRule type="top10" dxfId="1852" priority="1510" rank="1"/>
  </conditionalFormatting>
  <conditionalFormatting sqref="AN1956:AN1996">
    <cfRule type="top10" dxfId="1851" priority="1508" rank="3"/>
  </conditionalFormatting>
  <conditionalFormatting sqref="AP1956:AP1996">
    <cfRule type="top10" dxfId="1850" priority="1507" rank="3"/>
  </conditionalFormatting>
  <conditionalFormatting sqref="AM1975:AM1977">
    <cfRule type="top10" dxfId="1849" priority="1506" rank="1"/>
  </conditionalFormatting>
  <conditionalFormatting sqref="AQ1975:AQ1977">
    <cfRule type="top10" dxfId="1848" priority="1505" bottom="1" rank="1"/>
  </conditionalFormatting>
  <conditionalFormatting sqref="AT1956:AT1996">
    <cfRule type="top10" dxfId="1847" priority="1504" rank="3"/>
  </conditionalFormatting>
  <conditionalFormatting sqref="AJ1956:AJ1996">
    <cfRule type="top10" dxfId="1846" priority="1503" rank="3"/>
  </conditionalFormatting>
  <conditionalFormatting sqref="K2011">
    <cfRule type="top10" dxfId="1845" priority="1501" bottom="1" rank="1"/>
    <cfRule type="top10" dxfId="1844" priority="1502" rank="1"/>
  </conditionalFormatting>
  <conditionalFormatting sqref="Q2011">
    <cfRule type="top10" dxfId="1843" priority="1499" bottom="1" rank="1"/>
    <cfRule type="top10" dxfId="1842" priority="1500" rank="1"/>
  </conditionalFormatting>
  <conditionalFormatting sqref="M2011">
    <cfRule type="top10" dxfId="1841" priority="1498" rank="3"/>
  </conditionalFormatting>
  <conditionalFormatting sqref="O2011">
    <cfRule type="top10" dxfId="1840" priority="1497" rank="3"/>
  </conditionalFormatting>
  <conditionalFormatting sqref="S2011">
    <cfRule type="top10" dxfId="1839" priority="1496" rank="3"/>
  </conditionalFormatting>
  <conditionalFormatting sqref="I2011">
    <cfRule type="top10" dxfId="1838" priority="1495" rank="3"/>
  </conditionalFormatting>
  <conditionalFormatting sqref="BM2007:BM2047">
    <cfRule type="top10" dxfId="1837" priority="1493" bottom="1" rank="1"/>
    <cfRule type="top10" dxfId="1836" priority="1494" rank="1"/>
  </conditionalFormatting>
  <conditionalFormatting sqref="BS2007:BS2047">
    <cfRule type="top10" dxfId="1835" priority="1491" bottom="1" rank="1"/>
    <cfRule type="top10" dxfId="1834" priority="1492" rank="1"/>
  </conditionalFormatting>
  <conditionalFormatting sqref="BO2007:BO2047">
    <cfRule type="top10" dxfId="1833" priority="1490" rank="3"/>
  </conditionalFormatting>
  <conditionalFormatting sqref="BQ2007:BQ2047">
    <cfRule type="top10" dxfId="1832" priority="1489" rank="3"/>
  </conditionalFormatting>
  <conditionalFormatting sqref="BN2026:BN2028">
    <cfRule type="top10" dxfId="1831" priority="1488" rank="1"/>
  </conditionalFormatting>
  <conditionalFormatting sqref="BR2026:BR2028">
    <cfRule type="top10" dxfId="1830" priority="1487" bottom="1" rank="1"/>
  </conditionalFormatting>
  <conditionalFormatting sqref="BU2007:BU2047">
    <cfRule type="top10" dxfId="1829" priority="1486" rank="3"/>
  </conditionalFormatting>
  <conditionalFormatting sqref="BK2007:BK2047">
    <cfRule type="top10" dxfId="1828" priority="1485" rank="3"/>
  </conditionalFormatting>
  <conditionalFormatting sqref="AL2007:AL2047">
    <cfRule type="top10" dxfId="1827" priority="1483" bottom="1" rank="1"/>
    <cfRule type="top10" dxfId="1826" priority="1484" rank="1"/>
  </conditionalFormatting>
  <conditionalFormatting sqref="AR2007:AR2047">
    <cfRule type="top10" dxfId="1825" priority="1481" bottom="1" rank="1"/>
    <cfRule type="top10" dxfId="1824" priority="1482" rank="1"/>
  </conditionalFormatting>
  <conditionalFormatting sqref="AN2007:AN2047">
    <cfRule type="top10" dxfId="1823" priority="1480" rank="3"/>
  </conditionalFormatting>
  <conditionalFormatting sqref="AP2007:AP2047">
    <cfRule type="top10" dxfId="1822" priority="1479" rank="3"/>
  </conditionalFormatting>
  <conditionalFormatting sqref="AM2026:AM2028">
    <cfRule type="top10" dxfId="1821" priority="1478" rank="1"/>
  </conditionalFormatting>
  <conditionalFormatting sqref="AQ2026:AQ2028">
    <cfRule type="top10" dxfId="1820" priority="1477" bottom="1" rank="1"/>
  </conditionalFormatting>
  <conditionalFormatting sqref="AT2007:AT2047">
    <cfRule type="top10" dxfId="1819" priority="1476" rank="3"/>
  </conditionalFormatting>
  <conditionalFormatting sqref="AJ2007:AJ2047">
    <cfRule type="top10" dxfId="1818" priority="1475" rank="3"/>
  </conditionalFormatting>
  <conditionalFormatting sqref="K2093">
    <cfRule type="top10" dxfId="1817" priority="1473" bottom="1" rank="1"/>
    <cfRule type="top10" dxfId="1816" priority="1474" rank="1"/>
  </conditionalFormatting>
  <conditionalFormatting sqref="Q2093">
    <cfRule type="top10" dxfId="1815" priority="1471" bottom="1" rank="1"/>
    <cfRule type="top10" dxfId="1814" priority="1472" rank="1"/>
  </conditionalFormatting>
  <conditionalFormatting sqref="M2093">
    <cfRule type="top10" dxfId="1813" priority="1470" rank="3"/>
  </conditionalFormatting>
  <conditionalFormatting sqref="O2093">
    <cfRule type="top10" dxfId="1812" priority="1469" rank="3"/>
  </conditionalFormatting>
  <conditionalFormatting sqref="S2093">
    <cfRule type="top10" dxfId="1811" priority="1468" rank="3"/>
  </conditionalFormatting>
  <conditionalFormatting sqref="I2093">
    <cfRule type="top10" dxfId="1810" priority="1467" rank="3"/>
  </conditionalFormatting>
  <conditionalFormatting sqref="BM2058:BM2098">
    <cfRule type="top10" dxfId="1809" priority="1465" bottom="1" rank="1"/>
    <cfRule type="top10" dxfId="1808" priority="1466" rank="1"/>
  </conditionalFormatting>
  <conditionalFormatting sqref="BS2058:BS2098">
    <cfRule type="top10" dxfId="1807" priority="1463" bottom="1" rank="1"/>
    <cfRule type="top10" dxfId="1806" priority="1464" rank="1"/>
  </conditionalFormatting>
  <conditionalFormatting sqref="BO2058:BO2098">
    <cfRule type="top10" dxfId="1805" priority="1462" rank="3"/>
  </conditionalFormatting>
  <conditionalFormatting sqref="BQ2058:BQ2098">
    <cfRule type="top10" dxfId="1804" priority="1461" rank="3"/>
  </conditionalFormatting>
  <conditionalFormatting sqref="BN2077:BN2079">
    <cfRule type="top10" dxfId="1803" priority="1460" rank="1"/>
  </conditionalFormatting>
  <conditionalFormatting sqref="BR2077:BR2079">
    <cfRule type="top10" dxfId="1802" priority="1459" bottom="1" rank="1"/>
  </conditionalFormatting>
  <conditionalFormatting sqref="BU2058:BU2098">
    <cfRule type="top10" dxfId="1801" priority="1458" rank="3"/>
  </conditionalFormatting>
  <conditionalFormatting sqref="BK2058:BK2098">
    <cfRule type="top10" dxfId="1800" priority="1457" rank="3"/>
  </conditionalFormatting>
  <conditionalFormatting sqref="AL2058:AL2098">
    <cfRule type="top10" dxfId="1799" priority="1455" bottom="1" rank="1"/>
    <cfRule type="top10" dxfId="1798" priority="1456" rank="1"/>
  </conditionalFormatting>
  <conditionalFormatting sqref="AR2058:AR2098">
    <cfRule type="top10" dxfId="1797" priority="1453" bottom="1" rank="1"/>
    <cfRule type="top10" dxfId="1796" priority="1454" rank="1"/>
  </conditionalFormatting>
  <conditionalFormatting sqref="AN2058:AN2098">
    <cfRule type="top10" dxfId="1795" priority="1452" rank="3"/>
  </conditionalFormatting>
  <conditionalFormatting sqref="AP2058:AP2098">
    <cfRule type="top10" dxfId="1794" priority="1451" rank="3"/>
  </conditionalFormatting>
  <conditionalFormatting sqref="AM2077:AM2079">
    <cfRule type="top10" dxfId="1793" priority="1450" rank="1"/>
  </conditionalFormatting>
  <conditionalFormatting sqref="AQ2077:AQ2079">
    <cfRule type="top10" dxfId="1792" priority="1449" bottom="1" rank="1"/>
  </conditionalFormatting>
  <conditionalFormatting sqref="AT2058:AT2098">
    <cfRule type="top10" dxfId="1791" priority="1448" rank="3"/>
  </conditionalFormatting>
  <conditionalFormatting sqref="AJ2058:AJ2098">
    <cfRule type="top10" dxfId="1790" priority="1447" rank="3"/>
  </conditionalFormatting>
  <conditionalFormatting sqref="K2134">
    <cfRule type="top10" dxfId="1789" priority="1445" bottom="1" rank="1"/>
    <cfRule type="top10" dxfId="1788" priority="1446" rank="1"/>
  </conditionalFormatting>
  <conditionalFormatting sqref="Q2134">
    <cfRule type="top10" dxfId="1787" priority="1443" bottom="1" rank="1"/>
    <cfRule type="top10" dxfId="1786" priority="1444" rank="1"/>
  </conditionalFormatting>
  <conditionalFormatting sqref="M2134">
    <cfRule type="top10" dxfId="1785" priority="1442" rank="3"/>
  </conditionalFormatting>
  <conditionalFormatting sqref="O2134">
    <cfRule type="top10" dxfId="1784" priority="1441" rank="3"/>
  </conditionalFormatting>
  <conditionalFormatting sqref="S2134">
    <cfRule type="top10" dxfId="1783" priority="1440" rank="3"/>
  </conditionalFormatting>
  <conditionalFormatting sqref="I2134">
    <cfRule type="top10" dxfId="1782" priority="1439" rank="3"/>
  </conditionalFormatting>
  <conditionalFormatting sqref="BM2109:BM2149">
    <cfRule type="top10" dxfId="1781" priority="1437" bottom="1" rank="1"/>
    <cfRule type="top10" dxfId="1780" priority="1438" rank="1"/>
  </conditionalFormatting>
  <conditionalFormatting sqref="BS2109:BS2149">
    <cfRule type="top10" dxfId="1779" priority="1435" bottom="1" rank="1"/>
    <cfRule type="top10" dxfId="1778" priority="1436" rank="1"/>
  </conditionalFormatting>
  <conditionalFormatting sqref="BO2109:BO2149">
    <cfRule type="top10" dxfId="1777" priority="1434" rank="3"/>
  </conditionalFormatting>
  <conditionalFormatting sqref="BQ2109:BQ2149">
    <cfRule type="top10" dxfId="1776" priority="1433" rank="3"/>
  </conditionalFormatting>
  <conditionalFormatting sqref="BN2128:BN2130">
    <cfRule type="top10" dxfId="1775" priority="1432" rank="1"/>
  </conditionalFormatting>
  <conditionalFormatting sqref="BR2128:BR2130">
    <cfRule type="top10" dxfId="1774" priority="1431" bottom="1" rank="1"/>
  </conditionalFormatting>
  <conditionalFormatting sqref="BU2109:BU2149">
    <cfRule type="top10" dxfId="1773" priority="1430" rank="3"/>
  </conditionalFormatting>
  <conditionalFormatting sqref="BK2109:BK2149">
    <cfRule type="top10" dxfId="1772" priority="1429" rank="3"/>
  </conditionalFormatting>
  <conditionalFormatting sqref="AL2109:AL2149">
    <cfRule type="top10" dxfId="1771" priority="1427" bottom="1" rank="1"/>
    <cfRule type="top10" dxfId="1770" priority="1428" rank="1"/>
  </conditionalFormatting>
  <conditionalFormatting sqref="AR2109:AR2149">
    <cfRule type="top10" dxfId="1769" priority="1425" bottom="1" rank="1"/>
    <cfRule type="top10" dxfId="1768" priority="1426" rank="1"/>
  </conditionalFormatting>
  <conditionalFormatting sqref="AN2109:AN2149">
    <cfRule type="top10" dxfId="1767" priority="1424" rank="3"/>
  </conditionalFormatting>
  <conditionalFormatting sqref="AP2109:AP2149">
    <cfRule type="top10" dxfId="1766" priority="1423" rank="3"/>
  </conditionalFormatting>
  <conditionalFormatting sqref="AM2128:AM2130">
    <cfRule type="top10" dxfId="1765" priority="1422" rank="1"/>
  </conditionalFormatting>
  <conditionalFormatting sqref="AQ2128:AQ2130">
    <cfRule type="top10" dxfId="1764" priority="1421" bottom="1" rank="1"/>
  </conditionalFormatting>
  <conditionalFormatting sqref="AT2109:AT2149">
    <cfRule type="top10" dxfId="1763" priority="1420" rank="3"/>
  </conditionalFormatting>
  <conditionalFormatting sqref="AJ2109:AJ2149">
    <cfRule type="top10" dxfId="1762" priority="1419" rank="3"/>
  </conditionalFormatting>
  <conditionalFormatting sqref="K2175">
    <cfRule type="top10" dxfId="1761" priority="1417" bottom="1" rank="1"/>
    <cfRule type="top10" dxfId="1760" priority="1418" rank="1"/>
  </conditionalFormatting>
  <conditionalFormatting sqref="Q2175">
    <cfRule type="top10" dxfId="1759" priority="1415" bottom="1" rank="1"/>
    <cfRule type="top10" dxfId="1758" priority="1416" rank="1"/>
  </conditionalFormatting>
  <conditionalFormatting sqref="M2175">
    <cfRule type="top10" dxfId="1757" priority="1414" rank="3"/>
  </conditionalFormatting>
  <conditionalFormatting sqref="O2175">
    <cfRule type="top10" dxfId="1756" priority="1413" rank="3"/>
  </conditionalFormatting>
  <conditionalFormatting sqref="S2175">
    <cfRule type="top10" dxfId="1755" priority="1412" rank="3"/>
  </conditionalFormatting>
  <conditionalFormatting sqref="I2175">
    <cfRule type="top10" dxfId="1754" priority="1411" rank="3"/>
  </conditionalFormatting>
  <conditionalFormatting sqref="BM2160:BM2200">
    <cfRule type="top10" dxfId="1753" priority="1409" bottom="1" rank="1"/>
    <cfRule type="top10" dxfId="1752" priority="1410" rank="1"/>
  </conditionalFormatting>
  <conditionalFormatting sqref="BS2160:BS2200">
    <cfRule type="top10" dxfId="1751" priority="1407" bottom="1" rank="1"/>
    <cfRule type="top10" dxfId="1750" priority="1408" rank="1"/>
  </conditionalFormatting>
  <conditionalFormatting sqref="BO2160:BO2200">
    <cfRule type="top10" dxfId="1749" priority="1406" rank="3"/>
  </conditionalFormatting>
  <conditionalFormatting sqref="BQ2160:BQ2200">
    <cfRule type="top10" dxfId="1748" priority="1405" rank="3"/>
  </conditionalFormatting>
  <conditionalFormatting sqref="BN2179:BN2181">
    <cfRule type="top10" dxfId="1747" priority="1404" rank="1"/>
  </conditionalFormatting>
  <conditionalFormatting sqref="BR2179:BR2181">
    <cfRule type="top10" dxfId="1746" priority="1403" bottom="1" rank="1"/>
  </conditionalFormatting>
  <conditionalFormatting sqref="BU2160:BU2200">
    <cfRule type="top10" dxfId="1745" priority="1402" rank="3"/>
  </conditionalFormatting>
  <conditionalFormatting sqref="BK2160:BK2200">
    <cfRule type="top10" dxfId="1744" priority="1401" rank="3"/>
  </conditionalFormatting>
  <conditionalFormatting sqref="AL2160:AL2200">
    <cfRule type="top10" dxfId="1743" priority="1399" bottom="1" rank="1"/>
    <cfRule type="top10" dxfId="1742" priority="1400" rank="1"/>
  </conditionalFormatting>
  <conditionalFormatting sqref="AR2160:AR2200">
    <cfRule type="top10" dxfId="1741" priority="1397" bottom="1" rank="1"/>
    <cfRule type="top10" dxfId="1740" priority="1398" rank="1"/>
  </conditionalFormatting>
  <conditionalFormatting sqref="AN2160:AN2200">
    <cfRule type="top10" dxfId="1739" priority="1396" rank="3"/>
  </conditionalFormatting>
  <conditionalFormatting sqref="AP2160:AP2200">
    <cfRule type="top10" dxfId="1738" priority="1395" rank="3"/>
  </conditionalFormatting>
  <conditionalFormatting sqref="AM2179:AM2181">
    <cfRule type="top10" dxfId="1737" priority="1394" rank="1"/>
  </conditionalFormatting>
  <conditionalFormatting sqref="AQ2179:AQ2181">
    <cfRule type="top10" dxfId="1736" priority="1393" bottom="1" rank="1"/>
  </conditionalFormatting>
  <conditionalFormatting sqref="AT2160:AT2200">
    <cfRule type="top10" dxfId="1735" priority="1392" rank="3"/>
  </conditionalFormatting>
  <conditionalFormatting sqref="AJ2160:AJ2200">
    <cfRule type="top10" dxfId="1734" priority="1391" rank="3"/>
  </conditionalFormatting>
  <conditionalFormatting sqref="K2216">
    <cfRule type="top10" dxfId="1733" priority="1389" bottom="1" rank="1"/>
    <cfRule type="top10" dxfId="1732" priority="1390" rank="1"/>
  </conditionalFormatting>
  <conditionalFormatting sqref="Q2216">
    <cfRule type="top10" dxfId="1731" priority="1387" bottom="1" rank="1"/>
    <cfRule type="top10" dxfId="1730" priority="1388" rank="1"/>
  </conditionalFormatting>
  <conditionalFormatting sqref="M2216">
    <cfRule type="top10" dxfId="1729" priority="1386" rank="3"/>
  </conditionalFormatting>
  <conditionalFormatting sqref="O2216">
    <cfRule type="top10" dxfId="1728" priority="1385" rank="3"/>
  </conditionalFormatting>
  <conditionalFormatting sqref="S2216">
    <cfRule type="top10" dxfId="1727" priority="1384" rank="3"/>
  </conditionalFormatting>
  <conditionalFormatting sqref="I2216">
    <cfRule type="top10" dxfId="1726" priority="1383" rank="3"/>
  </conditionalFormatting>
  <conditionalFormatting sqref="BM2211:BM2251">
    <cfRule type="top10" dxfId="1725" priority="1381" bottom="1" rank="1"/>
    <cfRule type="top10" dxfId="1724" priority="1382" rank="1"/>
  </conditionalFormatting>
  <conditionalFormatting sqref="BS2211:BS2251">
    <cfRule type="top10" dxfId="1723" priority="1379" bottom="1" rank="1"/>
    <cfRule type="top10" dxfId="1722" priority="1380" rank="1"/>
  </conditionalFormatting>
  <conditionalFormatting sqref="BO2211:BO2251">
    <cfRule type="top10" dxfId="1721" priority="1378" rank="3"/>
  </conditionalFormatting>
  <conditionalFormatting sqref="BQ2211:BQ2251">
    <cfRule type="top10" dxfId="1720" priority="1377" rank="3"/>
  </conditionalFormatting>
  <conditionalFormatting sqref="BN2230:BN2232">
    <cfRule type="top10" dxfId="1719" priority="1376" rank="1"/>
  </conditionalFormatting>
  <conditionalFormatting sqref="BR2230:BR2232">
    <cfRule type="top10" dxfId="1718" priority="1375" bottom="1" rank="1"/>
  </conditionalFormatting>
  <conditionalFormatting sqref="BU2211:BU2251">
    <cfRule type="top10" dxfId="1717" priority="1374" rank="3"/>
  </conditionalFormatting>
  <conditionalFormatting sqref="BK2211:BK2251">
    <cfRule type="top10" dxfId="1716" priority="1373" rank="3"/>
  </conditionalFormatting>
  <conditionalFormatting sqref="AL2211:AL2251">
    <cfRule type="top10" dxfId="1715" priority="1371" bottom="1" rank="1"/>
    <cfRule type="top10" dxfId="1714" priority="1372" rank="1"/>
  </conditionalFormatting>
  <conditionalFormatting sqref="AR2211:AR2251">
    <cfRule type="top10" dxfId="1713" priority="1369" bottom="1" rank="1"/>
    <cfRule type="top10" dxfId="1712" priority="1370" rank="1"/>
  </conditionalFormatting>
  <conditionalFormatting sqref="AN2211:AN2251">
    <cfRule type="top10" dxfId="1711" priority="1368" rank="3"/>
  </conditionalFormatting>
  <conditionalFormatting sqref="AP2211:AP2251">
    <cfRule type="top10" dxfId="1710" priority="1367" rank="3"/>
  </conditionalFormatting>
  <conditionalFormatting sqref="AM2230:AM2232">
    <cfRule type="top10" dxfId="1709" priority="1366" rank="1"/>
  </conditionalFormatting>
  <conditionalFormatting sqref="AQ2230:AQ2232">
    <cfRule type="top10" dxfId="1708" priority="1365" bottom="1" rank="1"/>
  </conditionalFormatting>
  <conditionalFormatting sqref="AT2211:AT2251">
    <cfRule type="top10" dxfId="1707" priority="1364" rank="3"/>
  </conditionalFormatting>
  <conditionalFormatting sqref="AJ2211:AJ2251">
    <cfRule type="top10" dxfId="1706" priority="1363" rank="3"/>
  </conditionalFormatting>
  <conditionalFormatting sqref="K2298">
    <cfRule type="top10" dxfId="1705" priority="1361" bottom="1" rank="1"/>
    <cfRule type="top10" dxfId="1704" priority="1362" rank="1"/>
  </conditionalFormatting>
  <conditionalFormatting sqref="Q2298">
    <cfRule type="top10" dxfId="1703" priority="1359" bottom="1" rank="1"/>
    <cfRule type="top10" dxfId="1702" priority="1360" rank="1"/>
  </conditionalFormatting>
  <conditionalFormatting sqref="M2298">
    <cfRule type="top10" dxfId="1701" priority="1358" rank="3"/>
  </conditionalFormatting>
  <conditionalFormatting sqref="O2298">
    <cfRule type="top10" dxfId="1700" priority="1357" rank="3"/>
  </conditionalFormatting>
  <conditionalFormatting sqref="S2298">
    <cfRule type="top10" dxfId="1699" priority="1356" rank="3"/>
  </conditionalFormatting>
  <conditionalFormatting sqref="I2298">
    <cfRule type="top10" dxfId="1698" priority="1355" rank="3"/>
  </conditionalFormatting>
  <conditionalFormatting sqref="BM2262:BM2302">
    <cfRule type="top10" dxfId="1697" priority="1353" bottom="1" rank="1"/>
    <cfRule type="top10" dxfId="1696" priority="1354" rank="1"/>
  </conditionalFormatting>
  <conditionalFormatting sqref="BS2262:BS2302">
    <cfRule type="top10" dxfId="1695" priority="1351" bottom="1" rank="1"/>
    <cfRule type="top10" dxfId="1694" priority="1352" rank="1"/>
  </conditionalFormatting>
  <conditionalFormatting sqref="BO2262:BO2302">
    <cfRule type="top10" dxfId="1693" priority="1350" rank="3"/>
  </conditionalFormatting>
  <conditionalFormatting sqref="BQ2262:BQ2302">
    <cfRule type="top10" dxfId="1692" priority="1349" rank="3"/>
  </conditionalFormatting>
  <conditionalFormatting sqref="BN2281:BN2283">
    <cfRule type="top10" dxfId="1691" priority="1348" rank="1"/>
  </conditionalFormatting>
  <conditionalFormatting sqref="BR2281:BR2283">
    <cfRule type="top10" dxfId="1690" priority="1347" bottom="1" rank="1"/>
  </conditionalFormatting>
  <conditionalFormatting sqref="BU2262:BU2302">
    <cfRule type="top10" dxfId="1689" priority="1346" rank="3"/>
  </conditionalFormatting>
  <conditionalFormatting sqref="BK2262:BK2302">
    <cfRule type="top10" dxfId="1688" priority="1345" rank="3"/>
  </conditionalFormatting>
  <conditionalFormatting sqref="AL2262:AL2302">
    <cfRule type="top10" dxfId="1687" priority="1343" bottom="1" rank="1"/>
    <cfRule type="top10" dxfId="1686" priority="1344" rank="1"/>
  </conditionalFormatting>
  <conditionalFormatting sqref="AR2262:AR2302">
    <cfRule type="top10" dxfId="1685" priority="1341" bottom="1" rank="1"/>
    <cfRule type="top10" dxfId="1684" priority="1342" rank="1"/>
  </conditionalFormatting>
  <conditionalFormatting sqref="AN2262:AN2302">
    <cfRule type="top10" dxfId="1683" priority="1340" rank="3"/>
  </conditionalFormatting>
  <conditionalFormatting sqref="AP2262:AP2302">
    <cfRule type="top10" dxfId="1682" priority="1339" rank="3"/>
  </conditionalFormatting>
  <conditionalFormatting sqref="AM2281:AM2283">
    <cfRule type="top10" dxfId="1681" priority="1338" rank="1"/>
  </conditionalFormatting>
  <conditionalFormatting sqref="AQ2281:AQ2283">
    <cfRule type="top10" dxfId="1680" priority="1337" bottom="1" rank="1"/>
  </conditionalFormatting>
  <conditionalFormatting sqref="AT2262:AT2302">
    <cfRule type="top10" dxfId="1679" priority="1336" rank="3"/>
  </conditionalFormatting>
  <conditionalFormatting sqref="AJ2262:AJ2302">
    <cfRule type="top10" dxfId="1678" priority="1335" rank="3"/>
  </conditionalFormatting>
  <conditionalFormatting sqref="K2339">
    <cfRule type="top10" dxfId="1677" priority="1333" bottom="1" rank="1"/>
    <cfRule type="top10" dxfId="1676" priority="1334" rank="1"/>
  </conditionalFormatting>
  <conditionalFormatting sqref="Q2339">
    <cfRule type="top10" dxfId="1675" priority="1331" bottom="1" rank="1"/>
    <cfRule type="top10" dxfId="1674" priority="1332" rank="1"/>
  </conditionalFormatting>
  <conditionalFormatting sqref="M2339">
    <cfRule type="top10" dxfId="1673" priority="1330" rank="3"/>
  </conditionalFormatting>
  <conditionalFormatting sqref="O2339">
    <cfRule type="top10" dxfId="1672" priority="1329" rank="3"/>
  </conditionalFormatting>
  <conditionalFormatting sqref="S2339">
    <cfRule type="top10" dxfId="1671" priority="1328" rank="3"/>
  </conditionalFormatting>
  <conditionalFormatting sqref="I2339">
    <cfRule type="top10" dxfId="1670" priority="1327" rank="3"/>
  </conditionalFormatting>
  <conditionalFormatting sqref="BM2313:BM2353">
    <cfRule type="top10" dxfId="1669" priority="1325" bottom="1" rank="1"/>
    <cfRule type="top10" dxfId="1668" priority="1326" rank="1"/>
  </conditionalFormatting>
  <conditionalFormatting sqref="BS2313:BS2353">
    <cfRule type="top10" dxfId="1667" priority="1323" bottom="1" rank="1"/>
    <cfRule type="top10" dxfId="1666" priority="1324" rank="1"/>
  </conditionalFormatting>
  <conditionalFormatting sqref="BO2313:BO2353">
    <cfRule type="top10" dxfId="1665" priority="1322" rank="3"/>
  </conditionalFormatting>
  <conditionalFormatting sqref="BQ2313:BQ2353">
    <cfRule type="top10" dxfId="1664" priority="1321" rank="3"/>
  </conditionalFormatting>
  <conditionalFormatting sqref="BN2332:BN2334">
    <cfRule type="top10" dxfId="1663" priority="1320" rank="1"/>
  </conditionalFormatting>
  <conditionalFormatting sqref="BR2332:BR2334">
    <cfRule type="top10" dxfId="1662" priority="1319" bottom="1" rank="1"/>
  </conditionalFormatting>
  <conditionalFormatting sqref="BU2313:BU2353">
    <cfRule type="top10" dxfId="1661" priority="1318" rank="3"/>
  </conditionalFormatting>
  <conditionalFormatting sqref="BK2313:BK2353">
    <cfRule type="top10" dxfId="1660" priority="1317" rank="3"/>
  </conditionalFormatting>
  <conditionalFormatting sqref="AL2313:AL2353">
    <cfRule type="top10" dxfId="1659" priority="1315" bottom="1" rank="1"/>
    <cfRule type="top10" dxfId="1658" priority="1316" rank="1"/>
  </conditionalFormatting>
  <conditionalFormatting sqref="AR2313:AR2353">
    <cfRule type="top10" dxfId="1657" priority="1313" bottom="1" rank="1"/>
    <cfRule type="top10" dxfId="1656" priority="1314" rank="1"/>
  </conditionalFormatting>
  <conditionalFormatting sqref="AN2313:AN2353">
    <cfRule type="top10" dxfId="1655" priority="1312" rank="3"/>
  </conditionalFormatting>
  <conditionalFormatting sqref="AP2313:AP2353">
    <cfRule type="top10" dxfId="1654" priority="1311" rank="3"/>
  </conditionalFormatting>
  <conditionalFormatting sqref="AM2332:AM2334">
    <cfRule type="top10" dxfId="1653" priority="1310" rank="1"/>
  </conditionalFormatting>
  <conditionalFormatting sqref="AQ2332:AQ2334">
    <cfRule type="top10" dxfId="1652" priority="1309" bottom="1" rank="1"/>
  </conditionalFormatting>
  <conditionalFormatting sqref="AT2313:AT2353">
    <cfRule type="top10" dxfId="1651" priority="1308" rank="3"/>
  </conditionalFormatting>
  <conditionalFormatting sqref="AJ2313:AJ2353">
    <cfRule type="top10" dxfId="1650" priority="1307" rank="3"/>
  </conditionalFormatting>
  <conditionalFormatting sqref="K2380">
    <cfRule type="top10" dxfId="1649" priority="1305" bottom="1" rank="1"/>
    <cfRule type="top10" dxfId="1648" priority="1306" rank="1"/>
  </conditionalFormatting>
  <conditionalFormatting sqref="Q2380">
    <cfRule type="top10" dxfId="1647" priority="1303" bottom="1" rank="1"/>
    <cfRule type="top10" dxfId="1646" priority="1304" rank="1"/>
  </conditionalFormatting>
  <conditionalFormatting sqref="M2380">
    <cfRule type="top10" dxfId="1645" priority="1302" rank="3"/>
  </conditionalFormatting>
  <conditionalFormatting sqref="O2380">
    <cfRule type="top10" dxfId="1644" priority="1301" rank="3"/>
  </conditionalFormatting>
  <conditionalFormatting sqref="S2380">
    <cfRule type="top10" dxfId="1643" priority="1300" rank="3"/>
  </conditionalFormatting>
  <conditionalFormatting sqref="I2380">
    <cfRule type="top10" dxfId="1642" priority="1299" rank="3"/>
  </conditionalFormatting>
  <conditionalFormatting sqref="BM2364:BM2404">
    <cfRule type="top10" dxfId="1641" priority="1297" bottom="1" rank="1"/>
    <cfRule type="top10" dxfId="1640" priority="1298" rank="1"/>
  </conditionalFormatting>
  <conditionalFormatting sqref="BS2364:BS2404">
    <cfRule type="top10" dxfId="1639" priority="1295" bottom="1" rank="1"/>
    <cfRule type="top10" dxfId="1638" priority="1296" rank="1"/>
  </conditionalFormatting>
  <conditionalFormatting sqref="BO2364:BO2404">
    <cfRule type="top10" dxfId="1637" priority="1294" rank="3"/>
  </conditionalFormatting>
  <conditionalFormatting sqref="BQ2364:BQ2404">
    <cfRule type="top10" dxfId="1636" priority="1293" rank="3"/>
  </conditionalFormatting>
  <conditionalFormatting sqref="BN2383:BN2385">
    <cfRule type="top10" dxfId="1635" priority="1292" rank="1"/>
  </conditionalFormatting>
  <conditionalFormatting sqref="BR2383:BR2385">
    <cfRule type="top10" dxfId="1634" priority="1291" bottom="1" rank="1"/>
  </conditionalFormatting>
  <conditionalFormatting sqref="BU2364:BU2404">
    <cfRule type="top10" dxfId="1633" priority="1290" rank="3"/>
  </conditionalFormatting>
  <conditionalFormatting sqref="BK2364:BK2404">
    <cfRule type="top10" dxfId="1632" priority="1289" rank="3"/>
  </conditionalFormatting>
  <conditionalFormatting sqref="AL2364:AL2404">
    <cfRule type="top10" dxfId="1631" priority="1287" bottom="1" rank="1"/>
    <cfRule type="top10" dxfId="1630" priority="1288" rank="1"/>
  </conditionalFormatting>
  <conditionalFormatting sqref="AR2364:AR2404">
    <cfRule type="top10" dxfId="1629" priority="1285" bottom="1" rank="1"/>
    <cfRule type="top10" dxfId="1628" priority="1286" rank="1"/>
  </conditionalFormatting>
  <conditionalFormatting sqref="AN2364:AN2404">
    <cfRule type="top10" dxfId="1627" priority="1284" rank="3"/>
  </conditionalFormatting>
  <conditionalFormatting sqref="AP2364:AP2404">
    <cfRule type="top10" dxfId="1626" priority="1283" rank="3"/>
  </conditionalFormatting>
  <conditionalFormatting sqref="AM2383:AM2385">
    <cfRule type="top10" dxfId="1625" priority="1282" rank="1"/>
  </conditionalFormatting>
  <conditionalFormatting sqref="AQ2383:AQ2385">
    <cfRule type="top10" dxfId="1624" priority="1281" bottom="1" rank="1"/>
  </conditionalFormatting>
  <conditionalFormatting sqref="AT2364:AT2404">
    <cfRule type="top10" dxfId="1623" priority="1280" rank="3"/>
  </conditionalFormatting>
  <conditionalFormatting sqref="AJ2364:AJ2404">
    <cfRule type="top10" dxfId="1622" priority="1279" rank="3"/>
  </conditionalFormatting>
  <conditionalFormatting sqref="K2421">
    <cfRule type="top10" dxfId="1621" priority="1277" bottom="1" rank="1"/>
    <cfRule type="top10" dxfId="1620" priority="1278" rank="1"/>
  </conditionalFormatting>
  <conditionalFormatting sqref="Q2421">
    <cfRule type="top10" dxfId="1619" priority="1275" bottom="1" rank="1"/>
    <cfRule type="top10" dxfId="1618" priority="1276" rank="1"/>
  </conditionalFormatting>
  <conditionalFormatting sqref="M2421">
    <cfRule type="top10" dxfId="1617" priority="1274" rank="3"/>
  </conditionalFormatting>
  <conditionalFormatting sqref="O2421">
    <cfRule type="top10" dxfId="1616" priority="1273" rank="3"/>
  </conditionalFormatting>
  <conditionalFormatting sqref="S2421">
    <cfRule type="top10" dxfId="1615" priority="1272" rank="3"/>
  </conditionalFormatting>
  <conditionalFormatting sqref="I2421">
    <cfRule type="top10" dxfId="1614" priority="1271" rank="3"/>
  </conditionalFormatting>
  <conditionalFormatting sqref="BM2415:BM2455">
    <cfRule type="top10" dxfId="1613" priority="1269" bottom="1" rank="1"/>
    <cfRule type="top10" dxfId="1612" priority="1270" rank="1"/>
  </conditionalFormatting>
  <conditionalFormatting sqref="BS2415:BS2455">
    <cfRule type="top10" dxfId="1611" priority="1267" bottom="1" rank="1"/>
    <cfRule type="top10" dxfId="1610" priority="1268" rank="1"/>
  </conditionalFormatting>
  <conditionalFormatting sqref="BO2415:BO2455">
    <cfRule type="top10" dxfId="1609" priority="1266" rank="3"/>
  </conditionalFormatting>
  <conditionalFormatting sqref="BQ2415:BQ2455">
    <cfRule type="top10" dxfId="1608" priority="1265" rank="3"/>
  </conditionalFormatting>
  <conditionalFormatting sqref="BN2434:BN2436">
    <cfRule type="top10" dxfId="1607" priority="1264" rank="1"/>
  </conditionalFormatting>
  <conditionalFormatting sqref="BR2434:BR2436">
    <cfRule type="top10" dxfId="1606" priority="1263" bottom="1" rank="1"/>
  </conditionalFormatting>
  <conditionalFormatting sqref="BU2415:BU2455">
    <cfRule type="top10" dxfId="1605" priority="1262" rank="3"/>
  </conditionalFormatting>
  <conditionalFormatting sqref="BK2415:BK2455">
    <cfRule type="top10" dxfId="1604" priority="1261" rank="3"/>
  </conditionalFormatting>
  <conditionalFormatting sqref="AL2415:AL2455">
    <cfRule type="top10" dxfId="1603" priority="1259" bottom="1" rank="1"/>
    <cfRule type="top10" dxfId="1602" priority="1260" rank="1"/>
  </conditionalFormatting>
  <conditionalFormatting sqref="AR2415:AR2455">
    <cfRule type="top10" dxfId="1601" priority="1257" bottom="1" rank="1"/>
    <cfRule type="top10" dxfId="1600" priority="1258" rank="1"/>
  </conditionalFormatting>
  <conditionalFormatting sqref="AN2415:AN2455">
    <cfRule type="top10" dxfId="1599" priority="1256" rank="3"/>
  </conditionalFormatting>
  <conditionalFormatting sqref="AP2415:AP2455">
    <cfRule type="top10" dxfId="1598" priority="1255" rank="3"/>
  </conditionalFormatting>
  <conditionalFormatting sqref="AM2434:AM2436">
    <cfRule type="top10" dxfId="1597" priority="1254" rank="1"/>
  </conditionalFormatting>
  <conditionalFormatting sqref="AQ2434:AQ2436">
    <cfRule type="top10" dxfId="1596" priority="1253" bottom="1" rank="1"/>
  </conditionalFormatting>
  <conditionalFormatting sqref="AT2415:AT2455">
    <cfRule type="top10" dxfId="1595" priority="1252" rank="3"/>
  </conditionalFormatting>
  <conditionalFormatting sqref="AJ2415:AJ2455">
    <cfRule type="top10" dxfId="1594" priority="1251" rank="3"/>
  </conditionalFormatting>
  <conditionalFormatting sqref="K2503">
    <cfRule type="top10" dxfId="1593" priority="1249" bottom="1" rank="1"/>
    <cfRule type="top10" dxfId="1592" priority="1250" rank="1"/>
  </conditionalFormatting>
  <conditionalFormatting sqref="Q2503">
    <cfRule type="top10" dxfId="1591" priority="1247" bottom="1" rank="1"/>
    <cfRule type="top10" dxfId="1590" priority="1248" rank="1"/>
  </conditionalFormatting>
  <conditionalFormatting sqref="M2503">
    <cfRule type="top10" dxfId="1589" priority="1246" rank="3"/>
  </conditionalFormatting>
  <conditionalFormatting sqref="O2503">
    <cfRule type="top10" dxfId="1588" priority="1245" rank="3"/>
  </conditionalFormatting>
  <conditionalFormatting sqref="S2503">
    <cfRule type="top10" dxfId="1587" priority="1244" rank="3"/>
  </conditionalFormatting>
  <conditionalFormatting sqref="I2503">
    <cfRule type="top10" dxfId="1586" priority="1243" rank="3"/>
  </conditionalFormatting>
  <conditionalFormatting sqref="BM2466:BM2506">
    <cfRule type="top10" dxfId="1585" priority="1241" bottom="1" rank="1"/>
    <cfRule type="top10" dxfId="1584" priority="1242" rank="1"/>
  </conditionalFormatting>
  <conditionalFormatting sqref="BS2466:BS2506">
    <cfRule type="top10" dxfId="1583" priority="1239" bottom="1" rank="1"/>
    <cfRule type="top10" dxfId="1582" priority="1240" rank="1"/>
  </conditionalFormatting>
  <conditionalFormatting sqref="BO2466:BO2506">
    <cfRule type="top10" dxfId="1581" priority="1238" rank="3"/>
  </conditionalFormatting>
  <conditionalFormatting sqref="BQ2466:BQ2506">
    <cfRule type="top10" dxfId="1580" priority="1237" rank="3"/>
  </conditionalFormatting>
  <conditionalFormatting sqref="BN2485:BN2487">
    <cfRule type="top10" dxfId="1579" priority="1236" rank="1"/>
  </conditionalFormatting>
  <conditionalFormatting sqref="BR2485:BR2487">
    <cfRule type="top10" dxfId="1578" priority="1235" bottom="1" rank="1"/>
  </conditionalFormatting>
  <conditionalFormatting sqref="BU2466:BU2506">
    <cfRule type="top10" dxfId="1577" priority="1234" rank="3"/>
  </conditionalFormatting>
  <conditionalFormatting sqref="BK2466:BK2506">
    <cfRule type="top10" dxfId="1576" priority="1233" rank="3"/>
  </conditionalFormatting>
  <conditionalFormatting sqref="AL2466:AL2506">
    <cfRule type="top10" dxfId="1575" priority="1231" bottom="1" rank="1"/>
    <cfRule type="top10" dxfId="1574" priority="1232" rank="1"/>
  </conditionalFormatting>
  <conditionalFormatting sqref="AR2466:AR2506">
    <cfRule type="top10" dxfId="1573" priority="1229" bottom="1" rank="1"/>
    <cfRule type="top10" dxfId="1572" priority="1230" rank="1"/>
  </conditionalFormatting>
  <conditionalFormatting sqref="AN2466:AN2506">
    <cfRule type="top10" dxfId="1571" priority="1228" rank="3"/>
  </conditionalFormatting>
  <conditionalFormatting sqref="AP2466:AP2506">
    <cfRule type="top10" dxfId="1570" priority="1227" rank="3"/>
  </conditionalFormatting>
  <conditionalFormatting sqref="AM2485:AM2487">
    <cfRule type="top10" dxfId="1569" priority="1226" rank="1"/>
  </conditionalFormatting>
  <conditionalFormatting sqref="AQ2485:AQ2487">
    <cfRule type="top10" dxfId="1568" priority="1225" bottom="1" rank="1"/>
  </conditionalFormatting>
  <conditionalFormatting sqref="AT2466:AT2506">
    <cfRule type="top10" dxfId="1567" priority="1224" rank="3"/>
  </conditionalFormatting>
  <conditionalFormatting sqref="AJ2466:AJ2506">
    <cfRule type="top10" dxfId="1566" priority="1223" rank="3"/>
  </conditionalFormatting>
  <conditionalFormatting sqref="K2544">
    <cfRule type="top10" dxfId="1565" priority="1221" bottom="1" rank="1"/>
    <cfRule type="top10" dxfId="1564" priority="1222" rank="1"/>
  </conditionalFormatting>
  <conditionalFormatting sqref="Q2544">
    <cfRule type="top10" dxfId="1563" priority="1219" bottom="1" rank="1"/>
    <cfRule type="top10" dxfId="1562" priority="1220" rank="1"/>
  </conditionalFormatting>
  <conditionalFormatting sqref="M2544">
    <cfRule type="top10" dxfId="1561" priority="1218" rank="3"/>
  </conditionalFormatting>
  <conditionalFormatting sqref="O2544">
    <cfRule type="top10" dxfId="1560" priority="1217" rank="3"/>
  </conditionalFormatting>
  <conditionalFormatting sqref="S2544">
    <cfRule type="top10" dxfId="1559" priority="1216" rank="3"/>
  </conditionalFormatting>
  <conditionalFormatting sqref="I2544">
    <cfRule type="top10" dxfId="1558" priority="1215" rank="3"/>
  </conditionalFormatting>
  <conditionalFormatting sqref="BM2517:BM2557">
    <cfRule type="top10" dxfId="1557" priority="1213" bottom="1" rank="1"/>
    <cfRule type="top10" dxfId="1556" priority="1214" rank="1"/>
  </conditionalFormatting>
  <conditionalFormatting sqref="BS2517:BS2557">
    <cfRule type="top10" dxfId="1555" priority="1211" bottom="1" rank="1"/>
    <cfRule type="top10" dxfId="1554" priority="1212" rank="1"/>
  </conditionalFormatting>
  <conditionalFormatting sqref="BO2517:BO2557">
    <cfRule type="top10" dxfId="1553" priority="1210" rank="3"/>
  </conditionalFormatting>
  <conditionalFormatting sqref="BQ2517:BQ2557">
    <cfRule type="top10" dxfId="1552" priority="1209" rank="3"/>
  </conditionalFormatting>
  <conditionalFormatting sqref="BN2536:BN2538">
    <cfRule type="top10" dxfId="1551" priority="1208" rank="1"/>
  </conditionalFormatting>
  <conditionalFormatting sqref="BR2536:BR2538">
    <cfRule type="top10" dxfId="1550" priority="1207" bottom="1" rank="1"/>
  </conditionalFormatting>
  <conditionalFormatting sqref="BU2517:BU2557">
    <cfRule type="top10" dxfId="1549" priority="1206" rank="3"/>
  </conditionalFormatting>
  <conditionalFormatting sqref="BK2517:BK2557">
    <cfRule type="top10" dxfId="1548" priority="1205" rank="3"/>
  </conditionalFormatting>
  <conditionalFormatting sqref="AL2517:AL2557">
    <cfRule type="top10" dxfId="1547" priority="1203" bottom="1" rank="1"/>
    <cfRule type="top10" dxfId="1546" priority="1204" rank="1"/>
  </conditionalFormatting>
  <conditionalFormatting sqref="AR2517:AR2557">
    <cfRule type="top10" dxfId="1545" priority="1201" bottom="1" rank="1"/>
    <cfRule type="top10" dxfId="1544" priority="1202" rank="1"/>
  </conditionalFormatting>
  <conditionalFormatting sqref="AN2517:AN2557">
    <cfRule type="top10" dxfId="1543" priority="1200" rank="3"/>
  </conditionalFormatting>
  <conditionalFormatting sqref="AP2517:AP2557">
    <cfRule type="top10" dxfId="1542" priority="1199" rank="3"/>
  </conditionalFormatting>
  <conditionalFormatting sqref="AM2536:AM2538">
    <cfRule type="top10" dxfId="1541" priority="1198" rank="1"/>
  </conditionalFormatting>
  <conditionalFormatting sqref="AQ2536:AQ2538">
    <cfRule type="top10" dxfId="1540" priority="1197" bottom="1" rank="1"/>
  </conditionalFormatting>
  <conditionalFormatting sqref="AT2517:AT2557">
    <cfRule type="top10" dxfId="1539" priority="1196" rank="3"/>
  </conditionalFormatting>
  <conditionalFormatting sqref="AJ2517:AJ2557">
    <cfRule type="top10" dxfId="1538" priority="1195" rank="3"/>
  </conditionalFormatting>
  <conditionalFormatting sqref="K2585">
    <cfRule type="top10" dxfId="1537" priority="1193" bottom="1" rank="1"/>
    <cfRule type="top10" dxfId="1536" priority="1194" rank="1"/>
  </conditionalFormatting>
  <conditionalFormatting sqref="Q2585">
    <cfRule type="top10" dxfId="1535" priority="1191" bottom="1" rank="1"/>
    <cfRule type="top10" dxfId="1534" priority="1192" rank="1"/>
  </conditionalFormatting>
  <conditionalFormatting sqref="M2585">
    <cfRule type="top10" dxfId="1533" priority="1190" rank="3"/>
  </conditionalFormatting>
  <conditionalFormatting sqref="O2585">
    <cfRule type="top10" dxfId="1532" priority="1189" rank="3"/>
  </conditionalFormatting>
  <conditionalFormatting sqref="S2585">
    <cfRule type="top10" dxfId="1531" priority="1188" rank="3"/>
  </conditionalFormatting>
  <conditionalFormatting sqref="I2585">
    <cfRule type="top10" dxfId="1530" priority="1187" rank="3"/>
  </conditionalFormatting>
  <conditionalFormatting sqref="BM2568:BM2608">
    <cfRule type="top10" dxfId="1529" priority="1185" bottom="1" rank="1"/>
    <cfRule type="top10" dxfId="1528" priority="1186" rank="1"/>
  </conditionalFormatting>
  <conditionalFormatting sqref="BS2568:BS2608">
    <cfRule type="top10" dxfId="1527" priority="1183" bottom="1" rank="1"/>
    <cfRule type="top10" dxfId="1526" priority="1184" rank="1"/>
  </conditionalFormatting>
  <conditionalFormatting sqref="BO2568:BO2608">
    <cfRule type="top10" dxfId="1525" priority="1182" rank="3"/>
  </conditionalFormatting>
  <conditionalFormatting sqref="BQ2568:BQ2608">
    <cfRule type="top10" dxfId="1524" priority="1181" rank="3"/>
  </conditionalFormatting>
  <conditionalFormatting sqref="BN2587:BN2589">
    <cfRule type="top10" dxfId="1523" priority="1180" rank="1"/>
  </conditionalFormatting>
  <conditionalFormatting sqref="BR2587:BR2589">
    <cfRule type="top10" dxfId="1522" priority="1179" bottom="1" rank="1"/>
  </conditionalFormatting>
  <conditionalFormatting sqref="BU2568:BU2608">
    <cfRule type="top10" dxfId="1521" priority="1178" rank="3"/>
  </conditionalFormatting>
  <conditionalFormatting sqref="BK2568:BK2608">
    <cfRule type="top10" dxfId="1520" priority="1177" rank="3"/>
  </conditionalFormatting>
  <conditionalFormatting sqref="AL2568:AL2608">
    <cfRule type="top10" dxfId="1519" priority="1175" bottom="1" rank="1"/>
    <cfRule type="top10" dxfId="1518" priority="1176" rank="1"/>
  </conditionalFormatting>
  <conditionalFormatting sqref="AR2568:AR2608">
    <cfRule type="top10" dxfId="1517" priority="1173" bottom="1" rank="1"/>
    <cfRule type="top10" dxfId="1516" priority="1174" rank="1"/>
  </conditionalFormatting>
  <conditionalFormatting sqref="AN2568:AN2608">
    <cfRule type="top10" dxfId="1515" priority="1172" rank="3"/>
  </conditionalFormatting>
  <conditionalFormatting sqref="AP2568:AP2608">
    <cfRule type="top10" dxfId="1514" priority="1171" rank="3"/>
  </conditionalFormatting>
  <conditionalFormatting sqref="AM2587:AM2589">
    <cfRule type="top10" dxfId="1513" priority="1170" rank="1"/>
  </conditionalFormatting>
  <conditionalFormatting sqref="AQ2587:AQ2589">
    <cfRule type="top10" dxfId="1512" priority="1169" bottom="1" rank="1"/>
  </conditionalFormatting>
  <conditionalFormatting sqref="AT2568:AT2608">
    <cfRule type="top10" dxfId="1511" priority="1168" rank="3"/>
  </conditionalFormatting>
  <conditionalFormatting sqref="AJ2568:AJ2608">
    <cfRule type="top10" dxfId="1510" priority="1167" rank="3"/>
  </conditionalFormatting>
  <conditionalFormatting sqref="K2626">
    <cfRule type="top10" dxfId="1509" priority="1165" bottom="1" rank="1"/>
    <cfRule type="top10" dxfId="1508" priority="1166" rank="1"/>
  </conditionalFormatting>
  <conditionalFormatting sqref="Q2626">
    <cfRule type="top10" dxfId="1507" priority="1163" bottom="1" rank="1"/>
    <cfRule type="top10" dxfId="1506" priority="1164" rank="1"/>
  </conditionalFormatting>
  <conditionalFormatting sqref="M2626">
    <cfRule type="top10" dxfId="1505" priority="1162" rank="3"/>
  </conditionalFormatting>
  <conditionalFormatting sqref="O2626">
    <cfRule type="top10" dxfId="1504" priority="1161" rank="3"/>
  </conditionalFormatting>
  <conditionalFormatting sqref="S2626">
    <cfRule type="top10" dxfId="1503" priority="1160" rank="3"/>
  </conditionalFormatting>
  <conditionalFormatting sqref="I2626">
    <cfRule type="top10" dxfId="1502" priority="1159" rank="3"/>
  </conditionalFormatting>
  <conditionalFormatting sqref="BM2619:BM2659">
    <cfRule type="top10" dxfId="1501" priority="1157" bottom="1" rank="1"/>
    <cfRule type="top10" dxfId="1500" priority="1158" rank="1"/>
  </conditionalFormatting>
  <conditionalFormatting sqref="BS2619:BS2659">
    <cfRule type="top10" dxfId="1499" priority="1155" bottom="1" rank="1"/>
    <cfRule type="top10" dxfId="1498" priority="1156" rank="1"/>
  </conditionalFormatting>
  <conditionalFormatting sqref="BO2619:BO2659">
    <cfRule type="top10" dxfId="1497" priority="1154" rank="3"/>
  </conditionalFormatting>
  <conditionalFormatting sqref="BQ2619:BQ2659">
    <cfRule type="top10" dxfId="1496" priority="1153" rank="3"/>
  </conditionalFormatting>
  <conditionalFormatting sqref="BN2638:BN2640">
    <cfRule type="top10" dxfId="1495" priority="1152" rank="1"/>
  </conditionalFormatting>
  <conditionalFormatting sqref="BR2638:BR2640">
    <cfRule type="top10" dxfId="1494" priority="1151" bottom="1" rank="1"/>
  </conditionalFormatting>
  <conditionalFormatting sqref="BU2619:BU2659">
    <cfRule type="top10" dxfId="1493" priority="1150" rank="3"/>
  </conditionalFormatting>
  <conditionalFormatting sqref="BK2619:BK2659">
    <cfRule type="top10" dxfId="1492" priority="1149" rank="3"/>
  </conditionalFormatting>
  <conditionalFormatting sqref="AL2619:AL2659">
    <cfRule type="top10" dxfId="1491" priority="1147" bottom="1" rank="1"/>
    <cfRule type="top10" dxfId="1490" priority="1148" rank="1"/>
  </conditionalFormatting>
  <conditionalFormatting sqref="AR2619:AR2659">
    <cfRule type="top10" dxfId="1489" priority="1145" bottom="1" rank="1"/>
    <cfRule type="top10" dxfId="1488" priority="1146" rank="1"/>
  </conditionalFormatting>
  <conditionalFormatting sqref="AN2619:AN2659">
    <cfRule type="top10" dxfId="1487" priority="1144" rank="3"/>
  </conditionalFormatting>
  <conditionalFormatting sqref="AP2619:AP2659">
    <cfRule type="top10" dxfId="1486" priority="1143" rank="3"/>
  </conditionalFormatting>
  <conditionalFormatting sqref="AM2638:AM2640">
    <cfRule type="top10" dxfId="1485" priority="1142" rank="1"/>
  </conditionalFormatting>
  <conditionalFormatting sqref="AQ2638:AQ2640">
    <cfRule type="top10" dxfId="1484" priority="1141" bottom="1" rank="1"/>
  </conditionalFormatting>
  <conditionalFormatting sqref="AT2619:AT2659">
    <cfRule type="top10" dxfId="1483" priority="1140" rank="3"/>
  </conditionalFormatting>
  <conditionalFormatting sqref="AJ2619:AJ2659">
    <cfRule type="top10" dxfId="1482" priority="1139" rank="3"/>
  </conditionalFormatting>
  <conditionalFormatting sqref="BN94:BN100">
    <cfRule type="top10" dxfId="1481" priority="1119" rank="1"/>
  </conditionalFormatting>
  <conditionalFormatting sqref="BR94:BR100">
    <cfRule type="top10" dxfId="1480" priority="1120" bottom="1" rank="1"/>
  </conditionalFormatting>
  <conditionalFormatting sqref="AM94:AM100">
    <cfRule type="top10" dxfId="1479" priority="1121" rank="1"/>
  </conditionalFormatting>
  <conditionalFormatting sqref="AQ94:AQ100">
    <cfRule type="top10" dxfId="1478" priority="1122" bottom="1" rank="1"/>
  </conditionalFormatting>
  <conditionalFormatting sqref="BM94:BM100">
    <cfRule type="top10" dxfId="1477" priority="1123" bottom="1" rank="1"/>
    <cfRule type="top10" dxfId="1476" priority="1124" rank="1"/>
  </conditionalFormatting>
  <conditionalFormatting sqref="BS94:BS100">
    <cfRule type="top10" dxfId="1475" priority="1125" bottom="1" rank="1"/>
    <cfRule type="top10" dxfId="1474" priority="1126" rank="1"/>
  </conditionalFormatting>
  <conditionalFormatting sqref="BO94:BO100">
    <cfRule type="top10" dxfId="1473" priority="1127" rank="3"/>
  </conditionalFormatting>
  <conditionalFormatting sqref="BQ94:BQ100">
    <cfRule type="top10" dxfId="1472" priority="1128" rank="3"/>
  </conditionalFormatting>
  <conditionalFormatting sqref="BU94:BU100">
    <cfRule type="top10" dxfId="1471" priority="1129" rank="3"/>
  </conditionalFormatting>
  <conditionalFormatting sqref="BK94:BK100">
    <cfRule type="top10" dxfId="1470" priority="1130" rank="3"/>
  </conditionalFormatting>
  <conditionalFormatting sqref="AL94:AL100">
    <cfRule type="top10" dxfId="1469" priority="1131" bottom="1" rank="1"/>
    <cfRule type="top10" dxfId="1468" priority="1132" rank="1"/>
  </conditionalFormatting>
  <conditionalFormatting sqref="AR94:AR100">
    <cfRule type="top10" dxfId="1467" priority="1133" bottom="1" rank="1"/>
    <cfRule type="top10" dxfId="1466" priority="1134" rank="1"/>
  </conditionalFormatting>
  <conditionalFormatting sqref="AN94:AN100">
    <cfRule type="top10" dxfId="1465" priority="1135" rank="3"/>
  </conditionalFormatting>
  <conditionalFormatting sqref="AP94:AP100">
    <cfRule type="top10" dxfId="1464" priority="1136" rank="3"/>
  </conditionalFormatting>
  <conditionalFormatting sqref="AT94:AT100">
    <cfRule type="top10" dxfId="1463" priority="1137" rank="3"/>
  </conditionalFormatting>
  <conditionalFormatting sqref="AJ94:AJ100">
    <cfRule type="top10" dxfId="1462" priority="1138" rank="3"/>
  </conditionalFormatting>
  <conditionalFormatting sqref="L125">
    <cfRule type="top10" dxfId="1461" priority="1089" rank="1"/>
  </conditionalFormatting>
  <conditionalFormatting sqref="P125">
    <cfRule type="top10" dxfId="1460" priority="1090" bottom="1" rank="1"/>
  </conditionalFormatting>
  <conditionalFormatting sqref="BN120:BN131">
    <cfRule type="top10" dxfId="1459" priority="1091" rank="1"/>
  </conditionalFormatting>
  <conditionalFormatting sqref="BR120:BR131">
    <cfRule type="top10" dxfId="1458" priority="1092" bottom="1" rank="1"/>
  </conditionalFormatting>
  <conditionalFormatting sqref="AM120:AM131">
    <cfRule type="top10" dxfId="1457" priority="1093" rank="1"/>
  </conditionalFormatting>
  <conditionalFormatting sqref="AQ120:AQ131">
    <cfRule type="top10" dxfId="1456" priority="1094" bottom="1" rank="1"/>
  </conditionalFormatting>
  <conditionalFormatting sqref="BM111:BM131">
    <cfRule type="top10" dxfId="1455" priority="1095" bottom="1" rank="1"/>
    <cfRule type="top10" dxfId="1454" priority="1096" rank="1"/>
  </conditionalFormatting>
  <conditionalFormatting sqref="BS111:BS131">
    <cfRule type="top10" dxfId="1453" priority="1097" bottom="1" rank="1"/>
    <cfRule type="top10" dxfId="1452" priority="1098" rank="1"/>
  </conditionalFormatting>
  <conditionalFormatting sqref="BO111:BO131">
    <cfRule type="top10" dxfId="1451" priority="1099" rank="3"/>
  </conditionalFormatting>
  <conditionalFormatting sqref="BQ111:BQ131">
    <cfRule type="top10" dxfId="1450" priority="1100" rank="3"/>
  </conditionalFormatting>
  <conditionalFormatting sqref="BU111:BU131">
    <cfRule type="top10" dxfId="1449" priority="1101" rank="3"/>
  </conditionalFormatting>
  <conditionalFormatting sqref="BK111:BK131">
    <cfRule type="top10" dxfId="1448" priority="1102" rank="3"/>
  </conditionalFormatting>
  <conditionalFormatting sqref="AL111:AL131">
    <cfRule type="top10" dxfId="1447" priority="1103" bottom="1" rank="1"/>
    <cfRule type="top10" dxfId="1446" priority="1104" rank="1"/>
  </conditionalFormatting>
  <conditionalFormatting sqref="AR111:AR131">
    <cfRule type="top10" dxfId="1445" priority="1105" bottom="1" rank="1"/>
    <cfRule type="top10" dxfId="1444" priority="1106" rank="1"/>
  </conditionalFormatting>
  <conditionalFormatting sqref="AN111:AN131">
    <cfRule type="top10" dxfId="1443" priority="1107" rank="3"/>
  </conditionalFormatting>
  <conditionalFormatting sqref="AP111:AP131">
    <cfRule type="top10" dxfId="1442" priority="1108" rank="3"/>
  </conditionalFormatting>
  <conditionalFormatting sqref="AT111:AT131">
    <cfRule type="top10" dxfId="1441" priority="1109" rank="3"/>
  </conditionalFormatting>
  <conditionalFormatting sqref="AJ111:AJ131">
    <cfRule type="top10" dxfId="1440" priority="1110" rank="3"/>
  </conditionalFormatting>
  <conditionalFormatting sqref="K125">
    <cfRule type="top10" dxfId="1439" priority="1111" bottom="1" rank="1"/>
    <cfRule type="top10" dxfId="1438" priority="1112" rank="1"/>
  </conditionalFormatting>
  <conditionalFormatting sqref="Q125">
    <cfRule type="top10" dxfId="1437" priority="1113" bottom="1" rank="1"/>
    <cfRule type="top10" dxfId="1436" priority="1114" rank="1"/>
  </conditionalFormatting>
  <conditionalFormatting sqref="M125">
    <cfRule type="top10" dxfId="1435" priority="1115" rank="3"/>
  </conditionalFormatting>
  <conditionalFormatting sqref="O125">
    <cfRule type="top10" dxfId="1434" priority="1116" rank="3"/>
  </conditionalFormatting>
  <conditionalFormatting sqref="S125">
    <cfRule type="top10" dxfId="1433" priority="1117" rank="3"/>
  </conditionalFormatting>
  <conditionalFormatting sqref="I125">
    <cfRule type="top10" dxfId="1432" priority="1118" rank="3"/>
  </conditionalFormatting>
  <conditionalFormatting sqref="BN151:BN162">
    <cfRule type="top10" dxfId="1431" priority="1069" rank="1"/>
  </conditionalFormatting>
  <conditionalFormatting sqref="BR151:BR162">
    <cfRule type="top10" dxfId="1430" priority="1070" bottom="1" rank="1"/>
  </conditionalFormatting>
  <conditionalFormatting sqref="AM151:AM162">
    <cfRule type="top10" dxfId="1429" priority="1071" rank="1"/>
  </conditionalFormatting>
  <conditionalFormatting sqref="AQ151:AQ162">
    <cfRule type="top10" dxfId="1428" priority="1072" bottom="1" rank="1"/>
  </conditionalFormatting>
  <conditionalFormatting sqref="BM142:BM162">
    <cfRule type="top10" dxfId="1427" priority="1073" bottom="1" rank="1"/>
    <cfRule type="top10" dxfId="1426" priority="1074" rank="1"/>
  </conditionalFormatting>
  <conditionalFormatting sqref="BS142:BS162">
    <cfRule type="top10" dxfId="1425" priority="1075" bottom="1" rank="1"/>
    <cfRule type="top10" dxfId="1424" priority="1076" rank="1"/>
  </conditionalFormatting>
  <conditionalFormatting sqref="BO142:BO162">
    <cfRule type="top10" dxfId="1423" priority="1077" rank="3"/>
  </conditionalFormatting>
  <conditionalFormatting sqref="BQ142:BQ162">
    <cfRule type="top10" dxfId="1422" priority="1078" rank="3"/>
  </conditionalFormatting>
  <conditionalFormatting sqref="BU142:BU162">
    <cfRule type="top10" dxfId="1421" priority="1079" rank="3"/>
  </conditionalFormatting>
  <conditionalFormatting sqref="BK142:BK162">
    <cfRule type="top10" dxfId="1420" priority="1080" rank="3"/>
  </conditionalFormatting>
  <conditionalFormatting sqref="AL142:AL162">
    <cfRule type="top10" dxfId="1419" priority="1081" bottom="1" rank="1"/>
    <cfRule type="top10" dxfId="1418" priority="1082" rank="1"/>
  </conditionalFormatting>
  <conditionalFormatting sqref="AR142:AR162">
    <cfRule type="top10" dxfId="1417" priority="1083" bottom="1" rank="1"/>
    <cfRule type="top10" dxfId="1416" priority="1084" rank="1"/>
  </conditionalFormatting>
  <conditionalFormatting sqref="AN142:AN162">
    <cfRule type="top10" dxfId="1415" priority="1085" rank="3"/>
  </conditionalFormatting>
  <conditionalFormatting sqref="AP142:AP162">
    <cfRule type="top10" dxfId="1414" priority="1086" rank="3"/>
  </conditionalFormatting>
  <conditionalFormatting sqref="AT142:AT162">
    <cfRule type="top10" dxfId="1413" priority="1087" rank="3"/>
  </conditionalFormatting>
  <conditionalFormatting sqref="AJ142:AJ162">
    <cfRule type="top10" dxfId="1412" priority="1088" rank="3"/>
  </conditionalFormatting>
  <conditionalFormatting sqref="BN182:BN193">
    <cfRule type="top10" dxfId="1411" priority="1049" rank="1"/>
  </conditionalFormatting>
  <conditionalFormatting sqref="BR182:BR193">
    <cfRule type="top10" dxfId="1410" priority="1050" bottom="1" rank="1"/>
  </conditionalFormatting>
  <conditionalFormatting sqref="AM182:AM193">
    <cfRule type="top10" dxfId="1409" priority="1051" rank="1"/>
  </conditionalFormatting>
  <conditionalFormatting sqref="AQ182:AQ193">
    <cfRule type="top10" dxfId="1408" priority="1052" bottom="1" rank="1"/>
  </conditionalFormatting>
  <conditionalFormatting sqref="BM173:BM193">
    <cfRule type="top10" dxfId="1407" priority="1053" bottom="1" rank="1"/>
    <cfRule type="top10" dxfId="1406" priority="1054" rank="1"/>
  </conditionalFormatting>
  <conditionalFormatting sqref="BS173:BS193">
    <cfRule type="top10" dxfId="1405" priority="1055" bottom="1" rank="1"/>
    <cfRule type="top10" dxfId="1404" priority="1056" rank="1"/>
  </conditionalFormatting>
  <conditionalFormatting sqref="BO173:BO193">
    <cfRule type="top10" dxfId="1403" priority="1057" rank="3"/>
  </conditionalFormatting>
  <conditionalFormatting sqref="BQ173:BQ193">
    <cfRule type="top10" dxfId="1402" priority="1058" rank="3"/>
  </conditionalFormatting>
  <conditionalFormatting sqref="BU173:BU193">
    <cfRule type="top10" dxfId="1401" priority="1059" rank="3"/>
  </conditionalFormatting>
  <conditionalFormatting sqref="BK173:BK193">
    <cfRule type="top10" dxfId="1400" priority="1060" rank="3"/>
  </conditionalFormatting>
  <conditionalFormatting sqref="AL173:AL193">
    <cfRule type="top10" dxfId="1399" priority="1061" bottom="1" rank="1"/>
    <cfRule type="top10" dxfId="1398" priority="1062" rank="1"/>
  </conditionalFormatting>
  <conditionalFormatting sqref="AR173:AR193">
    <cfRule type="top10" dxfId="1397" priority="1063" bottom="1" rank="1"/>
    <cfRule type="top10" dxfId="1396" priority="1064" rank="1"/>
  </conditionalFormatting>
  <conditionalFormatting sqref="AN173:AN193">
    <cfRule type="top10" dxfId="1395" priority="1065" rank="3"/>
  </conditionalFormatting>
  <conditionalFormatting sqref="AP173:AP193">
    <cfRule type="top10" dxfId="1394" priority="1066" rank="3"/>
  </conditionalFormatting>
  <conditionalFormatting sqref="AT173:AT193">
    <cfRule type="top10" dxfId="1393" priority="1067" rank="3"/>
  </conditionalFormatting>
  <conditionalFormatting sqref="AJ173:AJ193">
    <cfRule type="top10" dxfId="1392" priority="1068" rank="3"/>
  </conditionalFormatting>
  <conditionalFormatting sqref="BN213:BN224">
    <cfRule type="top10" dxfId="1391" priority="1021" rank="1"/>
  </conditionalFormatting>
  <conditionalFormatting sqref="BR213:BR224">
    <cfRule type="top10" dxfId="1390" priority="1022" bottom="1" rank="1"/>
  </conditionalFormatting>
  <conditionalFormatting sqref="AM213:AM224">
    <cfRule type="top10" dxfId="1389" priority="1023" rank="1"/>
  </conditionalFormatting>
  <conditionalFormatting sqref="AQ213:AQ224">
    <cfRule type="top10" dxfId="1388" priority="1024" bottom="1" rank="1"/>
  </conditionalFormatting>
  <conditionalFormatting sqref="BM204:BM224">
    <cfRule type="top10" dxfId="1387" priority="1025" bottom="1" rank="1"/>
    <cfRule type="top10" dxfId="1386" priority="1026" rank="1"/>
  </conditionalFormatting>
  <conditionalFormatting sqref="BS204:BS224">
    <cfRule type="top10" dxfId="1385" priority="1027" bottom="1" rank="1"/>
    <cfRule type="top10" dxfId="1384" priority="1028" rank="1"/>
  </conditionalFormatting>
  <conditionalFormatting sqref="BO204:BO224">
    <cfRule type="top10" dxfId="1383" priority="1029" rank="3"/>
  </conditionalFormatting>
  <conditionalFormatting sqref="BQ204:BQ224">
    <cfRule type="top10" dxfId="1382" priority="1030" rank="3"/>
  </conditionalFormatting>
  <conditionalFormatting sqref="BU204:BU224">
    <cfRule type="top10" dxfId="1381" priority="1031" rank="3"/>
  </conditionalFormatting>
  <conditionalFormatting sqref="BK204:BK224">
    <cfRule type="top10" dxfId="1380" priority="1032" rank="3"/>
  </conditionalFormatting>
  <conditionalFormatting sqref="AL204:AL224">
    <cfRule type="top10" dxfId="1379" priority="1033" bottom="1" rank="1"/>
    <cfRule type="top10" dxfId="1378" priority="1034" rank="1"/>
  </conditionalFormatting>
  <conditionalFormatting sqref="AR204:AR224">
    <cfRule type="top10" dxfId="1377" priority="1035" bottom="1" rank="1"/>
    <cfRule type="top10" dxfId="1376" priority="1036" rank="1"/>
  </conditionalFormatting>
  <conditionalFormatting sqref="AN204:AN224">
    <cfRule type="top10" dxfId="1375" priority="1037" rank="3"/>
  </conditionalFormatting>
  <conditionalFormatting sqref="AP204:AP224">
    <cfRule type="top10" dxfId="1374" priority="1038" rank="3"/>
  </conditionalFormatting>
  <conditionalFormatting sqref="AT204:AT224">
    <cfRule type="top10" dxfId="1373" priority="1039" rank="3"/>
  </conditionalFormatting>
  <conditionalFormatting sqref="AJ204:AJ224">
    <cfRule type="top10" dxfId="1372" priority="1040" rank="3"/>
  </conditionalFormatting>
  <conditionalFormatting sqref="K207">
    <cfRule type="top10" dxfId="1371" priority="1041" bottom="1" rank="1"/>
    <cfRule type="top10" dxfId="1370" priority="1042" rank="1"/>
  </conditionalFormatting>
  <conditionalFormatting sqref="Q207">
    <cfRule type="top10" dxfId="1369" priority="1043" bottom="1" rank="1"/>
    <cfRule type="top10" dxfId="1368" priority="1044" rank="1"/>
  </conditionalFormatting>
  <conditionalFormatting sqref="M207">
    <cfRule type="top10" dxfId="1367" priority="1045" rank="3"/>
  </conditionalFormatting>
  <conditionalFormatting sqref="O207">
    <cfRule type="top10" dxfId="1366" priority="1046" rank="3"/>
  </conditionalFormatting>
  <conditionalFormatting sqref="S207">
    <cfRule type="top10" dxfId="1365" priority="1047" rank="3"/>
  </conditionalFormatting>
  <conditionalFormatting sqref="I207">
    <cfRule type="top10" dxfId="1364" priority="1048" rank="3"/>
  </conditionalFormatting>
  <conditionalFormatting sqref="L248">
    <cfRule type="top10" dxfId="1363" priority="991" rank="1"/>
  </conditionalFormatting>
  <conditionalFormatting sqref="P248">
    <cfRule type="top10" dxfId="1362" priority="992" bottom="1" rank="1"/>
  </conditionalFormatting>
  <conditionalFormatting sqref="BN244:BN255">
    <cfRule type="top10" dxfId="1361" priority="993" rank="1"/>
  </conditionalFormatting>
  <conditionalFormatting sqref="BR244:BR255">
    <cfRule type="top10" dxfId="1360" priority="994" bottom="1" rank="1"/>
  </conditionalFormatting>
  <conditionalFormatting sqref="AM244:AM255">
    <cfRule type="top10" dxfId="1359" priority="995" rank="1"/>
  </conditionalFormatting>
  <conditionalFormatting sqref="AQ244:AQ255">
    <cfRule type="top10" dxfId="1358" priority="996" bottom="1" rank="1"/>
  </conditionalFormatting>
  <conditionalFormatting sqref="BM235:BM255">
    <cfRule type="top10" dxfId="1357" priority="997" bottom="1" rank="1"/>
    <cfRule type="top10" dxfId="1356" priority="998" rank="1"/>
  </conditionalFormatting>
  <conditionalFormatting sqref="BS235:BS255">
    <cfRule type="top10" dxfId="1355" priority="999" bottom="1" rank="1"/>
    <cfRule type="top10" dxfId="1354" priority="1000" rank="1"/>
  </conditionalFormatting>
  <conditionalFormatting sqref="BO235:BO255">
    <cfRule type="top10" dxfId="1353" priority="1001" rank="3"/>
  </conditionalFormatting>
  <conditionalFormatting sqref="BQ235:BQ255">
    <cfRule type="top10" dxfId="1352" priority="1002" rank="3"/>
  </conditionalFormatting>
  <conditionalFormatting sqref="BU235:BU255">
    <cfRule type="top10" dxfId="1351" priority="1003" rank="3"/>
  </conditionalFormatting>
  <conditionalFormatting sqref="BK235:BK255">
    <cfRule type="top10" dxfId="1350" priority="1004" rank="3"/>
  </conditionalFormatting>
  <conditionalFormatting sqref="AL235:AL255">
    <cfRule type="top10" dxfId="1349" priority="1005" bottom="1" rank="1"/>
    <cfRule type="top10" dxfId="1348" priority="1006" rank="1"/>
  </conditionalFormatting>
  <conditionalFormatting sqref="AR235:AR255">
    <cfRule type="top10" dxfId="1347" priority="1007" bottom="1" rank="1"/>
    <cfRule type="top10" dxfId="1346" priority="1008" rank="1"/>
  </conditionalFormatting>
  <conditionalFormatting sqref="AN235:AN255">
    <cfRule type="top10" dxfId="1345" priority="1009" rank="3"/>
  </conditionalFormatting>
  <conditionalFormatting sqref="AP235:AP255">
    <cfRule type="top10" dxfId="1344" priority="1010" rank="3"/>
  </conditionalFormatting>
  <conditionalFormatting sqref="AT235:AT255">
    <cfRule type="top10" dxfId="1343" priority="1011" rank="3"/>
  </conditionalFormatting>
  <conditionalFormatting sqref="AJ235:AJ255">
    <cfRule type="top10" dxfId="1342" priority="1012" rank="3"/>
  </conditionalFormatting>
  <conditionalFormatting sqref="K248">
    <cfRule type="top10" dxfId="1341" priority="1013" bottom="1" rank="1"/>
    <cfRule type="top10" dxfId="1340" priority="1014" rank="1"/>
  </conditionalFormatting>
  <conditionalFormatting sqref="Q248">
    <cfRule type="top10" dxfId="1339" priority="1015" bottom="1" rank="1"/>
    <cfRule type="top10" dxfId="1338" priority="1016" rank="1"/>
  </conditionalFormatting>
  <conditionalFormatting sqref="M248">
    <cfRule type="top10" dxfId="1337" priority="1017" rank="3"/>
  </conditionalFormatting>
  <conditionalFormatting sqref="O248">
    <cfRule type="top10" dxfId="1336" priority="1018" rank="3"/>
  </conditionalFormatting>
  <conditionalFormatting sqref="S248">
    <cfRule type="top10" dxfId="1335" priority="1019" rank="3"/>
  </conditionalFormatting>
  <conditionalFormatting sqref="I248">
    <cfRule type="top10" dxfId="1334" priority="1020" rank="3"/>
  </conditionalFormatting>
  <conditionalFormatting sqref="BN275:BN286">
    <cfRule type="top10" dxfId="1333" priority="971" rank="1"/>
  </conditionalFormatting>
  <conditionalFormatting sqref="BR275:BR286">
    <cfRule type="top10" dxfId="1332" priority="972" bottom="1" rank="1"/>
  </conditionalFormatting>
  <conditionalFormatting sqref="AM275:AM286">
    <cfRule type="top10" dxfId="1331" priority="973" rank="1"/>
  </conditionalFormatting>
  <conditionalFormatting sqref="AQ275:AQ286">
    <cfRule type="top10" dxfId="1330" priority="974" bottom="1" rank="1"/>
  </conditionalFormatting>
  <conditionalFormatting sqref="BM266:BM286">
    <cfRule type="top10" dxfId="1329" priority="975" bottom="1" rank="1"/>
    <cfRule type="top10" dxfId="1328" priority="976" rank="1"/>
  </conditionalFormatting>
  <conditionalFormatting sqref="BS266:BS286">
    <cfRule type="top10" dxfId="1327" priority="977" bottom="1" rank="1"/>
    <cfRule type="top10" dxfId="1326" priority="978" rank="1"/>
  </conditionalFormatting>
  <conditionalFormatting sqref="BO266:BO286">
    <cfRule type="top10" dxfId="1325" priority="979" rank="3"/>
  </conditionalFormatting>
  <conditionalFormatting sqref="BQ266:BQ286">
    <cfRule type="top10" dxfId="1324" priority="980" rank="3"/>
  </conditionalFormatting>
  <conditionalFormatting sqref="BU266:BU286">
    <cfRule type="top10" dxfId="1323" priority="981" rank="3"/>
  </conditionalFormatting>
  <conditionalFormatting sqref="BK266:BK286">
    <cfRule type="top10" dxfId="1322" priority="982" rank="3"/>
  </conditionalFormatting>
  <conditionalFormatting sqref="AL266:AL286">
    <cfRule type="top10" dxfId="1321" priority="983" bottom="1" rank="1"/>
    <cfRule type="top10" dxfId="1320" priority="984" rank="1"/>
  </conditionalFormatting>
  <conditionalFormatting sqref="AR266:AR286">
    <cfRule type="top10" dxfId="1319" priority="985" bottom="1" rank="1"/>
    <cfRule type="top10" dxfId="1318" priority="986" rank="1"/>
  </conditionalFormatting>
  <conditionalFormatting sqref="AN266:AN286">
    <cfRule type="top10" dxfId="1317" priority="987" rank="3"/>
  </conditionalFormatting>
  <conditionalFormatting sqref="AP266:AP286">
    <cfRule type="top10" dxfId="1316" priority="988" rank="3"/>
  </conditionalFormatting>
  <conditionalFormatting sqref="AT266:AT286">
    <cfRule type="top10" dxfId="1315" priority="989" rank="3"/>
  </conditionalFormatting>
  <conditionalFormatting sqref="AJ266:AJ286">
    <cfRule type="top10" dxfId="1314" priority="990" rank="3"/>
  </conditionalFormatting>
  <conditionalFormatting sqref="BN306:BN317">
    <cfRule type="top10" dxfId="1313" priority="951" rank="1"/>
  </conditionalFormatting>
  <conditionalFormatting sqref="BR306:BR317">
    <cfRule type="top10" dxfId="1312" priority="952" bottom="1" rank="1"/>
  </conditionalFormatting>
  <conditionalFormatting sqref="AM306:AM317">
    <cfRule type="top10" dxfId="1311" priority="953" rank="1"/>
  </conditionalFormatting>
  <conditionalFormatting sqref="AQ306:AQ317">
    <cfRule type="top10" dxfId="1310" priority="954" bottom="1" rank="1"/>
  </conditionalFormatting>
  <conditionalFormatting sqref="BM297:BM317">
    <cfRule type="top10" dxfId="1309" priority="955" bottom="1" rank="1"/>
    <cfRule type="top10" dxfId="1308" priority="956" rank="1"/>
  </conditionalFormatting>
  <conditionalFormatting sqref="BS297:BS317">
    <cfRule type="top10" dxfId="1307" priority="957" bottom="1" rank="1"/>
    <cfRule type="top10" dxfId="1306" priority="958" rank="1"/>
  </conditionalFormatting>
  <conditionalFormatting sqref="BO297:BO317">
    <cfRule type="top10" dxfId="1305" priority="959" rank="3"/>
  </conditionalFormatting>
  <conditionalFormatting sqref="BQ297:BQ317">
    <cfRule type="top10" dxfId="1304" priority="960" rank="3"/>
  </conditionalFormatting>
  <conditionalFormatting sqref="BU297:BU317">
    <cfRule type="top10" dxfId="1303" priority="961" rank="3"/>
  </conditionalFormatting>
  <conditionalFormatting sqref="BK297:BK317">
    <cfRule type="top10" dxfId="1302" priority="962" rank="3"/>
  </conditionalFormatting>
  <conditionalFormatting sqref="AL297:AL317">
    <cfRule type="top10" dxfId="1301" priority="963" bottom="1" rank="1"/>
    <cfRule type="top10" dxfId="1300" priority="964" rank="1"/>
  </conditionalFormatting>
  <conditionalFormatting sqref="AR297:AR317">
    <cfRule type="top10" dxfId="1299" priority="965" bottom="1" rank="1"/>
    <cfRule type="top10" dxfId="1298" priority="966" rank="1"/>
  </conditionalFormatting>
  <conditionalFormatting sqref="AN297:AN317">
    <cfRule type="top10" dxfId="1297" priority="967" rank="3"/>
  </conditionalFormatting>
  <conditionalFormatting sqref="AP297:AP317">
    <cfRule type="top10" dxfId="1296" priority="968" rank="3"/>
  </conditionalFormatting>
  <conditionalFormatting sqref="AT297:AT317">
    <cfRule type="top10" dxfId="1295" priority="969" rank="3"/>
  </conditionalFormatting>
  <conditionalFormatting sqref="AJ297:AJ317">
    <cfRule type="top10" dxfId="1294" priority="970" rank="3"/>
  </conditionalFormatting>
  <conditionalFormatting sqref="L3753:L3769">
    <cfRule type="top10" dxfId="1293" priority="941" rank="1"/>
  </conditionalFormatting>
  <conditionalFormatting sqref="P3753:P3769">
    <cfRule type="top10" dxfId="1292" priority="942" bottom="1" rank="1"/>
  </conditionalFormatting>
  <conditionalFormatting sqref="K3739:K3769">
    <cfRule type="top10" dxfId="1291" priority="943" bottom="1" rank="1"/>
    <cfRule type="top10" dxfId="1290" priority="944" rank="1"/>
  </conditionalFormatting>
  <conditionalFormatting sqref="Q3739:Q3769">
    <cfRule type="top10" dxfId="1289" priority="945" bottom="1" rank="1"/>
    <cfRule type="top10" dxfId="1288" priority="946" rank="1"/>
  </conditionalFormatting>
  <conditionalFormatting sqref="M3739:M3769">
    <cfRule type="top10" dxfId="1287" priority="947" rank="3"/>
  </conditionalFormatting>
  <conditionalFormatting sqref="O3739:O3769">
    <cfRule type="top10" dxfId="1286" priority="948" rank="3"/>
  </conditionalFormatting>
  <conditionalFormatting sqref="S3739:S3769">
    <cfRule type="top10" dxfId="1285" priority="949" rank="3"/>
  </conditionalFormatting>
  <conditionalFormatting sqref="I3739:I3769">
    <cfRule type="top10" dxfId="1284" priority="950" rank="3"/>
  </conditionalFormatting>
  <conditionalFormatting sqref="L3794:L3810">
    <cfRule type="top10" dxfId="1283" priority="931" rank="1"/>
  </conditionalFormatting>
  <conditionalFormatting sqref="P3794:P3810">
    <cfRule type="top10" dxfId="1282" priority="932" bottom="1" rank="1"/>
  </conditionalFormatting>
  <conditionalFormatting sqref="K3780:K3810">
    <cfRule type="top10" dxfId="1281" priority="933" bottom="1" rank="1"/>
    <cfRule type="top10" dxfId="1280" priority="934" rank="1"/>
  </conditionalFormatting>
  <conditionalFormatting sqref="Q3780:Q3810">
    <cfRule type="top10" dxfId="1279" priority="935" bottom="1" rank="1"/>
    <cfRule type="top10" dxfId="1278" priority="936" rank="1"/>
  </conditionalFormatting>
  <conditionalFormatting sqref="M3780:M3810">
    <cfRule type="top10" dxfId="1277" priority="937" rank="3"/>
  </conditionalFormatting>
  <conditionalFormatting sqref="O3780:O3810">
    <cfRule type="top10" dxfId="1276" priority="938" rank="3"/>
  </conditionalFormatting>
  <conditionalFormatting sqref="S3780:S3810">
    <cfRule type="top10" dxfId="1275" priority="939" rank="3"/>
  </conditionalFormatting>
  <conditionalFormatting sqref="I3780:I3810">
    <cfRule type="top10" dxfId="1274" priority="940" rank="3"/>
  </conditionalFormatting>
  <conditionalFormatting sqref="L3835:L3851">
    <cfRule type="top10" dxfId="1273" priority="921" rank="1"/>
  </conditionalFormatting>
  <conditionalFormatting sqref="P3835:P3851">
    <cfRule type="top10" dxfId="1272" priority="922" bottom="1" rank="1"/>
  </conditionalFormatting>
  <conditionalFormatting sqref="K3821:K3851">
    <cfRule type="top10" dxfId="1271" priority="923" bottom="1" rank="1"/>
    <cfRule type="top10" dxfId="1270" priority="924" rank="1"/>
  </conditionalFormatting>
  <conditionalFormatting sqref="Q3821:Q3851">
    <cfRule type="top10" dxfId="1269" priority="925" bottom="1" rank="1"/>
    <cfRule type="top10" dxfId="1268" priority="926" rank="1"/>
  </conditionalFormatting>
  <conditionalFormatting sqref="M3821:M3851">
    <cfRule type="top10" dxfId="1267" priority="927" rank="3"/>
  </conditionalFormatting>
  <conditionalFormatting sqref="O3821:O3851">
    <cfRule type="top10" dxfId="1266" priority="928" rank="3"/>
  </conditionalFormatting>
  <conditionalFormatting sqref="S3821:S3851">
    <cfRule type="top10" dxfId="1265" priority="929" rank="3"/>
  </conditionalFormatting>
  <conditionalFormatting sqref="I3821:I3851">
    <cfRule type="top10" dxfId="1264" priority="930" rank="3"/>
  </conditionalFormatting>
  <conditionalFormatting sqref="L3876:L3892">
    <cfRule type="top10" dxfId="1263" priority="911" rank="1"/>
  </conditionalFormatting>
  <conditionalFormatting sqref="P3876:P3892">
    <cfRule type="top10" dxfId="1262" priority="912" bottom="1" rank="1"/>
  </conditionalFormatting>
  <conditionalFormatting sqref="K3862:K3892">
    <cfRule type="top10" dxfId="1261" priority="913" bottom="1" rank="1"/>
    <cfRule type="top10" dxfId="1260" priority="914" rank="1"/>
  </conditionalFormatting>
  <conditionalFormatting sqref="Q3862:Q3892">
    <cfRule type="top10" dxfId="1259" priority="915" bottom="1" rank="1"/>
    <cfRule type="top10" dxfId="1258" priority="916" rank="1"/>
  </conditionalFormatting>
  <conditionalFormatting sqref="M3862:M3892">
    <cfRule type="top10" dxfId="1257" priority="917" rank="3"/>
  </conditionalFormatting>
  <conditionalFormatting sqref="O3862:O3892">
    <cfRule type="top10" dxfId="1256" priority="918" rank="3"/>
  </conditionalFormatting>
  <conditionalFormatting sqref="S3862:S3892">
    <cfRule type="top10" dxfId="1255" priority="919" rank="3"/>
  </conditionalFormatting>
  <conditionalFormatting sqref="I3862:I3892">
    <cfRule type="top10" dxfId="1254" priority="920" rank="3"/>
  </conditionalFormatting>
  <conditionalFormatting sqref="L3179:L3195">
    <cfRule type="top10" dxfId="1253" priority="901" rank="1"/>
  </conditionalFormatting>
  <conditionalFormatting sqref="P3179:P3195">
    <cfRule type="top10" dxfId="1252" priority="902" bottom="1" rank="1"/>
  </conditionalFormatting>
  <conditionalFormatting sqref="K3165:K3195">
    <cfRule type="top10" dxfId="1251" priority="903" bottom="1" rank="1"/>
    <cfRule type="top10" dxfId="1250" priority="904" rank="1"/>
  </conditionalFormatting>
  <conditionalFormatting sqref="Q3165:Q3195">
    <cfRule type="top10" dxfId="1249" priority="905" bottom="1" rank="1"/>
    <cfRule type="top10" dxfId="1248" priority="906" rank="1"/>
  </conditionalFormatting>
  <conditionalFormatting sqref="M3165:M3195">
    <cfRule type="top10" dxfId="1247" priority="907" rank="3"/>
  </conditionalFormatting>
  <conditionalFormatting sqref="O3165:O3195">
    <cfRule type="top10" dxfId="1246" priority="908" rank="3"/>
  </conditionalFormatting>
  <conditionalFormatting sqref="S3165:S3195">
    <cfRule type="top10" dxfId="1245" priority="909" rank="3"/>
  </conditionalFormatting>
  <conditionalFormatting sqref="I3165:I3195">
    <cfRule type="top10" dxfId="1244" priority="910" rank="3"/>
  </conditionalFormatting>
  <conditionalFormatting sqref="L3220:L3236">
    <cfRule type="top10" dxfId="1243" priority="891" rank="1"/>
  </conditionalFormatting>
  <conditionalFormatting sqref="P3220:P3236">
    <cfRule type="top10" dxfId="1242" priority="892" bottom="1" rank="1"/>
  </conditionalFormatting>
  <conditionalFormatting sqref="K3206:K3236">
    <cfRule type="top10" dxfId="1241" priority="893" bottom="1" rank="1"/>
    <cfRule type="top10" dxfId="1240" priority="894" rank="1"/>
  </conditionalFormatting>
  <conditionalFormatting sqref="Q3206:Q3236">
    <cfRule type="top10" dxfId="1239" priority="895" bottom="1" rank="1"/>
    <cfRule type="top10" dxfId="1238" priority="896" rank="1"/>
  </conditionalFormatting>
  <conditionalFormatting sqref="M3206:M3236">
    <cfRule type="top10" dxfId="1237" priority="897" rank="3"/>
  </conditionalFormatting>
  <conditionalFormatting sqref="O3206:O3236">
    <cfRule type="top10" dxfId="1236" priority="898" rank="3"/>
  </conditionalFormatting>
  <conditionalFormatting sqref="S3206:S3236">
    <cfRule type="top10" dxfId="1235" priority="899" rank="3"/>
  </conditionalFormatting>
  <conditionalFormatting sqref="I3206:I3236">
    <cfRule type="top10" dxfId="1234" priority="900" rank="3"/>
  </conditionalFormatting>
  <conditionalFormatting sqref="L3261:L3277">
    <cfRule type="top10" dxfId="1233" priority="881" rank="1"/>
  </conditionalFormatting>
  <conditionalFormatting sqref="P3261:P3277">
    <cfRule type="top10" dxfId="1232" priority="882" bottom="1" rank="1"/>
  </conditionalFormatting>
  <conditionalFormatting sqref="K3247:K3277">
    <cfRule type="top10" dxfId="1231" priority="883" bottom="1" rank="1"/>
    <cfRule type="top10" dxfId="1230" priority="884" rank="1"/>
  </conditionalFormatting>
  <conditionalFormatting sqref="Q3247:Q3277">
    <cfRule type="top10" dxfId="1229" priority="885" bottom="1" rank="1"/>
    <cfRule type="top10" dxfId="1228" priority="886" rank="1"/>
  </conditionalFormatting>
  <conditionalFormatting sqref="M3247:M3277">
    <cfRule type="top10" dxfId="1227" priority="887" rank="3"/>
  </conditionalFormatting>
  <conditionalFormatting sqref="O3247:O3277">
    <cfRule type="top10" dxfId="1226" priority="888" rank="3"/>
  </conditionalFormatting>
  <conditionalFormatting sqref="S3247:S3277">
    <cfRule type="top10" dxfId="1225" priority="889" rank="3"/>
  </conditionalFormatting>
  <conditionalFormatting sqref="I3247:I3277">
    <cfRule type="top10" dxfId="1224" priority="890" rank="3"/>
  </conditionalFormatting>
  <conditionalFormatting sqref="L3302:L3318">
    <cfRule type="top10" dxfId="1223" priority="871" rank="1"/>
  </conditionalFormatting>
  <conditionalFormatting sqref="P3302:P3318">
    <cfRule type="top10" dxfId="1222" priority="872" bottom="1" rank="1"/>
  </conditionalFormatting>
  <conditionalFormatting sqref="K3288:K3318">
    <cfRule type="top10" dxfId="1221" priority="873" bottom="1" rank="1"/>
    <cfRule type="top10" dxfId="1220" priority="874" rank="1"/>
  </conditionalFormatting>
  <conditionalFormatting sqref="Q3288:Q3318">
    <cfRule type="top10" dxfId="1219" priority="875" bottom="1" rank="1"/>
    <cfRule type="top10" dxfId="1218" priority="876" rank="1"/>
  </conditionalFormatting>
  <conditionalFormatting sqref="M3288:M3318">
    <cfRule type="top10" dxfId="1217" priority="877" rank="3"/>
  </conditionalFormatting>
  <conditionalFormatting sqref="O3288:O3318">
    <cfRule type="top10" dxfId="1216" priority="878" rank="3"/>
  </conditionalFormatting>
  <conditionalFormatting sqref="S3288:S3318">
    <cfRule type="top10" dxfId="1215" priority="879" rank="3"/>
  </conditionalFormatting>
  <conditionalFormatting sqref="I3288:I3318">
    <cfRule type="top10" dxfId="1214" priority="880" rank="3"/>
  </conditionalFormatting>
  <conditionalFormatting sqref="L3343:L3359">
    <cfRule type="top10" dxfId="1213" priority="861" rank="1"/>
  </conditionalFormatting>
  <conditionalFormatting sqref="P3343:P3359">
    <cfRule type="top10" dxfId="1212" priority="862" bottom="1" rank="1"/>
  </conditionalFormatting>
  <conditionalFormatting sqref="K3329:K3359">
    <cfRule type="top10" dxfId="1211" priority="863" bottom="1" rank="1"/>
    <cfRule type="top10" dxfId="1210" priority="864" rank="1"/>
  </conditionalFormatting>
  <conditionalFormatting sqref="Q3329:Q3359">
    <cfRule type="top10" dxfId="1209" priority="865" bottom="1" rank="1"/>
    <cfRule type="top10" dxfId="1208" priority="866" rank="1"/>
  </conditionalFormatting>
  <conditionalFormatting sqref="M3329:M3359">
    <cfRule type="top10" dxfId="1207" priority="867" rank="3"/>
  </conditionalFormatting>
  <conditionalFormatting sqref="O3329:O3359">
    <cfRule type="top10" dxfId="1206" priority="868" rank="3"/>
  </conditionalFormatting>
  <conditionalFormatting sqref="S3329:S3359">
    <cfRule type="top10" dxfId="1205" priority="869" rank="3"/>
  </conditionalFormatting>
  <conditionalFormatting sqref="I3329:I3359">
    <cfRule type="top10" dxfId="1204" priority="870" rank="3"/>
  </conditionalFormatting>
  <conditionalFormatting sqref="L3384:L3400">
    <cfRule type="top10" dxfId="1203" priority="851" rank="1"/>
  </conditionalFormatting>
  <conditionalFormatting sqref="P3384:P3400">
    <cfRule type="top10" dxfId="1202" priority="852" bottom="1" rank="1"/>
  </conditionalFormatting>
  <conditionalFormatting sqref="K3370:K3400">
    <cfRule type="top10" dxfId="1201" priority="853" bottom="1" rank="1"/>
    <cfRule type="top10" dxfId="1200" priority="854" rank="1"/>
  </conditionalFormatting>
  <conditionalFormatting sqref="Q3370:Q3400">
    <cfRule type="top10" dxfId="1199" priority="855" bottom="1" rank="1"/>
    <cfRule type="top10" dxfId="1198" priority="856" rank="1"/>
  </conditionalFormatting>
  <conditionalFormatting sqref="M3370:M3400">
    <cfRule type="top10" dxfId="1197" priority="857" rank="3"/>
  </conditionalFormatting>
  <conditionalFormatting sqref="O3370:O3400">
    <cfRule type="top10" dxfId="1196" priority="858" rank="3"/>
  </conditionalFormatting>
  <conditionalFormatting sqref="S3370:S3400">
    <cfRule type="top10" dxfId="1195" priority="859" rank="3"/>
  </conditionalFormatting>
  <conditionalFormatting sqref="I3370:I3400">
    <cfRule type="top10" dxfId="1194" priority="860" rank="3"/>
  </conditionalFormatting>
  <conditionalFormatting sqref="L3425:L3441">
    <cfRule type="top10" dxfId="1193" priority="841" rank="1"/>
  </conditionalFormatting>
  <conditionalFormatting sqref="P3425:P3441">
    <cfRule type="top10" dxfId="1192" priority="842" bottom="1" rank="1"/>
  </conditionalFormatting>
  <conditionalFormatting sqref="K3411:K3441">
    <cfRule type="top10" dxfId="1191" priority="843" bottom="1" rank="1"/>
    <cfRule type="top10" dxfId="1190" priority="844" rank="1"/>
  </conditionalFormatting>
  <conditionalFormatting sqref="Q3411:Q3441">
    <cfRule type="top10" dxfId="1189" priority="845" bottom="1" rank="1"/>
    <cfRule type="top10" dxfId="1188" priority="846" rank="1"/>
  </conditionalFormatting>
  <conditionalFormatting sqref="M3411:M3441">
    <cfRule type="top10" dxfId="1187" priority="847" rank="3"/>
  </conditionalFormatting>
  <conditionalFormatting sqref="O3411:O3441">
    <cfRule type="top10" dxfId="1186" priority="848" rank="3"/>
  </conditionalFormatting>
  <conditionalFormatting sqref="S3411:S3441">
    <cfRule type="top10" dxfId="1185" priority="849" rank="3"/>
  </conditionalFormatting>
  <conditionalFormatting sqref="I3411:I3441">
    <cfRule type="top10" dxfId="1184" priority="850" rank="3"/>
  </conditionalFormatting>
  <conditionalFormatting sqref="L3466:L3482">
    <cfRule type="top10" dxfId="1183" priority="831" rank="1"/>
  </conditionalFormatting>
  <conditionalFormatting sqref="P3466:P3482">
    <cfRule type="top10" dxfId="1182" priority="832" bottom="1" rank="1"/>
  </conditionalFormatting>
  <conditionalFormatting sqref="K3452:K3482">
    <cfRule type="top10" dxfId="1181" priority="833" bottom="1" rank="1"/>
    <cfRule type="top10" dxfId="1180" priority="834" rank="1"/>
  </conditionalFormatting>
  <conditionalFormatting sqref="Q3452:Q3482">
    <cfRule type="top10" dxfId="1179" priority="835" bottom="1" rank="1"/>
    <cfRule type="top10" dxfId="1178" priority="836" rank="1"/>
  </conditionalFormatting>
  <conditionalFormatting sqref="M3452:M3482">
    <cfRule type="top10" dxfId="1177" priority="837" rank="3"/>
  </conditionalFormatting>
  <conditionalFormatting sqref="O3452:O3482">
    <cfRule type="top10" dxfId="1176" priority="838" rank="3"/>
  </conditionalFormatting>
  <conditionalFormatting sqref="S3452:S3482">
    <cfRule type="top10" dxfId="1175" priority="839" rank="3"/>
  </conditionalFormatting>
  <conditionalFormatting sqref="I3452:I3482">
    <cfRule type="top10" dxfId="1174" priority="840" rank="3"/>
  </conditionalFormatting>
  <conditionalFormatting sqref="L3507:L3523">
    <cfRule type="top10" dxfId="1173" priority="821" rank="1"/>
  </conditionalFormatting>
  <conditionalFormatting sqref="P3507:P3523">
    <cfRule type="top10" dxfId="1172" priority="822" bottom="1" rank="1"/>
  </conditionalFormatting>
  <conditionalFormatting sqref="K3493:K3523">
    <cfRule type="top10" dxfId="1171" priority="823" bottom="1" rank="1"/>
    <cfRule type="top10" dxfId="1170" priority="824" rank="1"/>
  </conditionalFormatting>
  <conditionalFormatting sqref="Q3493:Q3523">
    <cfRule type="top10" dxfId="1169" priority="825" bottom="1" rank="1"/>
    <cfRule type="top10" dxfId="1168" priority="826" rank="1"/>
  </conditionalFormatting>
  <conditionalFormatting sqref="M3493:M3523">
    <cfRule type="top10" dxfId="1167" priority="827" rank="3"/>
  </conditionalFormatting>
  <conditionalFormatting sqref="O3493:O3523">
    <cfRule type="top10" dxfId="1166" priority="828" rank="3"/>
  </conditionalFormatting>
  <conditionalFormatting sqref="S3493:S3523">
    <cfRule type="top10" dxfId="1165" priority="829" rank="3"/>
  </conditionalFormatting>
  <conditionalFormatting sqref="I3493:I3523">
    <cfRule type="top10" dxfId="1164" priority="830" rank="3"/>
  </conditionalFormatting>
  <conditionalFormatting sqref="L3548:L3564">
    <cfRule type="top10" dxfId="1163" priority="811" rank="1"/>
  </conditionalFormatting>
  <conditionalFormatting sqref="P3548:P3564">
    <cfRule type="top10" dxfId="1162" priority="812" bottom="1" rank="1"/>
  </conditionalFormatting>
  <conditionalFormatting sqref="K3534:K3564">
    <cfRule type="top10" dxfId="1161" priority="813" bottom="1" rank="1"/>
    <cfRule type="top10" dxfId="1160" priority="814" rank="1"/>
  </conditionalFormatting>
  <conditionalFormatting sqref="Q3534:Q3564">
    <cfRule type="top10" dxfId="1159" priority="815" bottom="1" rank="1"/>
    <cfRule type="top10" dxfId="1158" priority="816" rank="1"/>
  </conditionalFormatting>
  <conditionalFormatting sqref="M3534:M3564">
    <cfRule type="top10" dxfId="1157" priority="817" rank="3"/>
  </conditionalFormatting>
  <conditionalFormatting sqref="O3534:O3564">
    <cfRule type="top10" dxfId="1156" priority="818" rank="3"/>
  </conditionalFormatting>
  <conditionalFormatting sqref="S3534:S3564">
    <cfRule type="top10" dxfId="1155" priority="819" rank="3"/>
  </conditionalFormatting>
  <conditionalFormatting sqref="I3534:I3564">
    <cfRule type="top10" dxfId="1154" priority="820" rank="3"/>
  </conditionalFormatting>
  <conditionalFormatting sqref="L3589:L3605">
    <cfRule type="top10" dxfId="1153" priority="801" rank="1"/>
  </conditionalFormatting>
  <conditionalFormatting sqref="P3589:P3605">
    <cfRule type="top10" dxfId="1152" priority="802" bottom="1" rank="1"/>
  </conditionalFormatting>
  <conditionalFormatting sqref="K3575:K3605">
    <cfRule type="top10" dxfId="1151" priority="803" bottom="1" rank="1"/>
    <cfRule type="top10" dxfId="1150" priority="804" rank="1"/>
  </conditionalFormatting>
  <conditionalFormatting sqref="Q3575:Q3605">
    <cfRule type="top10" dxfId="1149" priority="805" bottom="1" rank="1"/>
    <cfRule type="top10" dxfId="1148" priority="806" rank="1"/>
  </conditionalFormatting>
  <conditionalFormatting sqref="M3575:M3605">
    <cfRule type="top10" dxfId="1147" priority="807" rank="3"/>
  </conditionalFormatting>
  <conditionalFormatting sqref="O3575:O3605">
    <cfRule type="top10" dxfId="1146" priority="808" rank="3"/>
  </conditionalFormatting>
  <conditionalFormatting sqref="S3575:S3605">
    <cfRule type="top10" dxfId="1145" priority="809" rank="3"/>
  </conditionalFormatting>
  <conditionalFormatting sqref="I3575:I3605">
    <cfRule type="top10" dxfId="1144" priority="810" rank="3"/>
  </conditionalFormatting>
  <conditionalFormatting sqref="L3630:L3646">
    <cfRule type="top10" dxfId="1143" priority="791" rank="1"/>
  </conditionalFormatting>
  <conditionalFormatting sqref="P3630:P3646">
    <cfRule type="top10" dxfId="1142" priority="792" bottom="1" rank="1"/>
  </conditionalFormatting>
  <conditionalFormatting sqref="K3616:K3646">
    <cfRule type="top10" dxfId="1141" priority="793" bottom="1" rank="1"/>
    <cfRule type="top10" dxfId="1140" priority="794" rank="1"/>
  </conditionalFormatting>
  <conditionalFormatting sqref="Q3616:Q3646">
    <cfRule type="top10" dxfId="1139" priority="795" bottom="1" rank="1"/>
    <cfRule type="top10" dxfId="1138" priority="796" rank="1"/>
  </conditionalFormatting>
  <conditionalFormatting sqref="M3616:M3646">
    <cfRule type="top10" dxfId="1137" priority="797" rank="3"/>
  </conditionalFormatting>
  <conditionalFormatting sqref="O3616:O3646">
    <cfRule type="top10" dxfId="1136" priority="798" rank="3"/>
  </conditionalFormatting>
  <conditionalFormatting sqref="S3616:S3646">
    <cfRule type="top10" dxfId="1135" priority="799" rank="3"/>
  </conditionalFormatting>
  <conditionalFormatting sqref="I3616:I3646">
    <cfRule type="top10" dxfId="1134" priority="800" rank="3"/>
  </conditionalFormatting>
  <conditionalFormatting sqref="L3671:L3687">
    <cfRule type="top10" dxfId="1133" priority="781" rank="1"/>
  </conditionalFormatting>
  <conditionalFormatting sqref="P3671:P3687">
    <cfRule type="top10" dxfId="1132" priority="782" bottom="1" rank="1"/>
  </conditionalFormatting>
  <conditionalFormatting sqref="K3657:K3687">
    <cfRule type="top10" dxfId="1131" priority="783" bottom="1" rank="1"/>
    <cfRule type="top10" dxfId="1130" priority="784" rank="1"/>
  </conditionalFormatting>
  <conditionalFormatting sqref="Q3657:Q3687">
    <cfRule type="top10" dxfId="1129" priority="785" bottom="1" rank="1"/>
    <cfRule type="top10" dxfId="1128" priority="786" rank="1"/>
  </conditionalFormatting>
  <conditionalFormatting sqref="M3657:M3687">
    <cfRule type="top10" dxfId="1127" priority="787" rank="3"/>
  </conditionalFormatting>
  <conditionalFormatting sqref="O3657:O3687">
    <cfRule type="top10" dxfId="1126" priority="788" rank="3"/>
  </conditionalFormatting>
  <conditionalFormatting sqref="S3657:S3687">
    <cfRule type="top10" dxfId="1125" priority="789" rank="3"/>
  </conditionalFormatting>
  <conditionalFormatting sqref="I3657:I3687">
    <cfRule type="top10" dxfId="1124" priority="790" rank="3"/>
  </conditionalFormatting>
  <conditionalFormatting sqref="L3712:L3728">
    <cfRule type="top10" dxfId="1123" priority="771" rank="1"/>
  </conditionalFormatting>
  <conditionalFormatting sqref="P3712:P3728">
    <cfRule type="top10" dxfId="1122" priority="772" bottom="1" rank="1"/>
  </conditionalFormatting>
  <conditionalFormatting sqref="K3698:K3728">
    <cfRule type="top10" dxfId="1121" priority="773" bottom="1" rank="1"/>
    <cfRule type="top10" dxfId="1120" priority="774" rank="1"/>
  </conditionalFormatting>
  <conditionalFormatting sqref="Q3698:Q3728">
    <cfRule type="top10" dxfId="1119" priority="775" bottom="1" rank="1"/>
    <cfRule type="top10" dxfId="1118" priority="776" rank="1"/>
  </conditionalFormatting>
  <conditionalFormatting sqref="M3698:M3728">
    <cfRule type="top10" dxfId="1117" priority="777" rank="3"/>
  </conditionalFormatting>
  <conditionalFormatting sqref="O3698:O3728">
    <cfRule type="top10" dxfId="1116" priority="778" rank="3"/>
  </conditionalFormatting>
  <conditionalFormatting sqref="S3698:S3728">
    <cfRule type="top10" dxfId="1115" priority="779" rank="3"/>
  </conditionalFormatting>
  <conditionalFormatting sqref="I3698:I3728">
    <cfRule type="top10" dxfId="1114" priority="780" rank="3"/>
  </conditionalFormatting>
  <conditionalFormatting sqref="L3097:L3113">
    <cfRule type="top10" dxfId="1113" priority="761" rank="1"/>
  </conditionalFormatting>
  <conditionalFormatting sqref="P3097:P3113">
    <cfRule type="top10" dxfId="1112" priority="762" bottom="1" rank="1"/>
  </conditionalFormatting>
  <conditionalFormatting sqref="K3083:K3113">
    <cfRule type="top10" dxfId="1111" priority="763" bottom="1" rank="1"/>
    <cfRule type="top10" dxfId="1110" priority="764" rank="1"/>
  </conditionalFormatting>
  <conditionalFormatting sqref="Q3083:Q3113">
    <cfRule type="top10" dxfId="1109" priority="765" bottom="1" rank="1"/>
    <cfRule type="top10" dxfId="1108" priority="766" rank="1"/>
  </conditionalFormatting>
  <conditionalFormatting sqref="M3083:M3113">
    <cfRule type="top10" dxfId="1107" priority="767" rank="3"/>
  </conditionalFormatting>
  <conditionalFormatting sqref="O3083:O3113">
    <cfRule type="top10" dxfId="1106" priority="768" rank="3"/>
  </conditionalFormatting>
  <conditionalFormatting sqref="S3083:S3113">
    <cfRule type="top10" dxfId="1105" priority="769" rank="3"/>
  </conditionalFormatting>
  <conditionalFormatting sqref="I3083:I3113">
    <cfRule type="top10" dxfId="1104" priority="770" rank="3"/>
  </conditionalFormatting>
  <conditionalFormatting sqref="L3138:L3154">
    <cfRule type="top10" dxfId="1103" priority="751" rank="1"/>
  </conditionalFormatting>
  <conditionalFormatting sqref="P3138:P3154">
    <cfRule type="top10" dxfId="1102" priority="752" bottom="1" rank="1"/>
  </conditionalFormatting>
  <conditionalFormatting sqref="K3124:K3154">
    <cfRule type="top10" dxfId="1101" priority="753" bottom="1" rank="1"/>
    <cfRule type="top10" dxfId="1100" priority="754" rank="1"/>
  </conditionalFormatting>
  <conditionalFormatting sqref="Q3124:Q3154">
    <cfRule type="top10" dxfId="1099" priority="755" bottom="1" rank="1"/>
    <cfRule type="top10" dxfId="1098" priority="756" rank="1"/>
  </conditionalFormatting>
  <conditionalFormatting sqref="M3124:M3154">
    <cfRule type="top10" dxfId="1097" priority="757" rank="3"/>
  </conditionalFormatting>
  <conditionalFormatting sqref="O3124:O3154">
    <cfRule type="top10" dxfId="1096" priority="758" rank="3"/>
  </conditionalFormatting>
  <conditionalFormatting sqref="S3124:S3154">
    <cfRule type="top10" dxfId="1095" priority="759" rank="3"/>
  </conditionalFormatting>
  <conditionalFormatting sqref="I3124:I3154">
    <cfRule type="top10" dxfId="1094" priority="760" rank="3"/>
  </conditionalFormatting>
  <conditionalFormatting sqref="L3056:L3072">
    <cfRule type="top10" dxfId="1093" priority="741" rank="1"/>
  </conditionalFormatting>
  <conditionalFormatting sqref="P3056:P3072">
    <cfRule type="top10" dxfId="1092" priority="742" bottom="1" rank="1"/>
  </conditionalFormatting>
  <conditionalFormatting sqref="K3042:K3072">
    <cfRule type="top10" dxfId="1091" priority="743" bottom="1" rank="1"/>
    <cfRule type="top10" dxfId="1090" priority="744" rank="1"/>
  </conditionalFormatting>
  <conditionalFormatting sqref="Q3042:Q3072">
    <cfRule type="top10" dxfId="1089" priority="745" bottom="1" rank="1"/>
    <cfRule type="top10" dxfId="1088" priority="746" rank="1"/>
  </conditionalFormatting>
  <conditionalFormatting sqref="M3042:M3072">
    <cfRule type="top10" dxfId="1087" priority="747" rank="3"/>
  </conditionalFormatting>
  <conditionalFormatting sqref="O3042:O3072">
    <cfRule type="top10" dxfId="1086" priority="748" rank="3"/>
  </conditionalFormatting>
  <conditionalFormatting sqref="S3042:S3072">
    <cfRule type="top10" dxfId="1085" priority="749" rank="3"/>
  </conditionalFormatting>
  <conditionalFormatting sqref="I3042:I3072">
    <cfRule type="top10" dxfId="1084" priority="750" rank="3"/>
  </conditionalFormatting>
  <conditionalFormatting sqref="L22:L38">
    <cfRule type="top10" dxfId="1083" priority="731" rank="1"/>
  </conditionalFormatting>
  <conditionalFormatting sqref="P22:P38">
    <cfRule type="top10" dxfId="1082" priority="732" bottom="1" rank="1"/>
  </conditionalFormatting>
  <conditionalFormatting sqref="K8:K38">
    <cfRule type="top10" dxfId="1081" priority="733" bottom="1" rank="1"/>
    <cfRule type="top10" dxfId="1080" priority="734" rank="1"/>
  </conditionalFormatting>
  <conditionalFormatting sqref="Q8:Q38">
    <cfRule type="top10" dxfId="1079" priority="735" bottom="1" rank="1"/>
    <cfRule type="top10" dxfId="1078" priority="736" rank="1"/>
  </conditionalFormatting>
  <conditionalFormatting sqref="M8:M38">
    <cfRule type="top10" dxfId="1077" priority="737" rank="3"/>
  </conditionalFormatting>
  <conditionalFormatting sqref="O8:O38">
    <cfRule type="top10" dxfId="1076" priority="738" rank="3"/>
  </conditionalFormatting>
  <conditionalFormatting sqref="S8:S38">
    <cfRule type="top10" dxfId="1075" priority="739" rank="3"/>
  </conditionalFormatting>
  <conditionalFormatting sqref="I8:I38">
    <cfRule type="top10" dxfId="1074" priority="740" rank="3"/>
  </conditionalFormatting>
  <conditionalFormatting sqref="L63:L79">
    <cfRule type="top10" dxfId="1073" priority="721" rank="1"/>
  </conditionalFormatting>
  <conditionalFormatting sqref="P63:P79">
    <cfRule type="top10" dxfId="1072" priority="722" bottom="1" rank="1"/>
  </conditionalFormatting>
  <conditionalFormatting sqref="K49:K79">
    <cfRule type="top10" dxfId="1071" priority="723" bottom="1" rank="1"/>
    <cfRule type="top10" dxfId="1070" priority="724" rank="1"/>
  </conditionalFormatting>
  <conditionalFormatting sqref="Q49:Q79">
    <cfRule type="top10" dxfId="1069" priority="725" bottom="1" rank="1"/>
    <cfRule type="top10" dxfId="1068" priority="726" rank="1"/>
  </conditionalFormatting>
  <conditionalFormatting sqref="M49:M79">
    <cfRule type="top10" dxfId="1067" priority="727" rank="3"/>
  </conditionalFormatting>
  <conditionalFormatting sqref="O49:O79">
    <cfRule type="top10" dxfId="1066" priority="728" rank="3"/>
  </conditionalFormatting>
  <conditionalFormatting sqref="S49:S79">
    <cfRule type="top10" dxfId="1065" priority="729" rank="3"/>
  </conditionalFormatting>
  <conditionalFormatting sqref="I49:I79">
    <cfRule type="top10" dxfId="1064" priority="730" rank="3"/>
  </conditionalFormatting>
  <conditionalFormatting sqref="L104:L120">
    <cfRule type="top10" dxfId="1063" priority="711" rank="1"/>
  </conditionalFormatting>
  <conditionalFormatting sqref="P104:P120">
    <cfRule type="top10" dxfId="1062" priority="712" bottom="1" rank="1"/>
  </conditionalFormatting>
  <conditionalFormatting sqref="K90:K120">
    <cfRule type="top10" dxfId="1061" priority="713" bottom="1" rank="1"/>
    <cfRule type="top10" dxfId="1060" priority="714" rank="1"/>
  </conditionalFormatting>
  <conditionalFormatting sqref="Q90:Q120">
    <cfRule type="top10" dxfId="1059" priority="715" bottom="1" rank="1"/>
    <cfRule type="top10" dxfId="1058" priority="716" rank="1"/>
  </conditionalFormatting>
  <conditionalFormatting sqref="M90:M120">
    <cfRule type="top10" dxfId="1057" priority="717" rank="3"/>
  </conditionalFormatting>
  <conditionalFormatting sqref="O90:O120">
    <cfRule type="top10" dxfId="1056" priority="718" rank="3"/>
  </conditionalFormatting>
  <conditionalFormatting sqref="S90:S120">
    <cfRule type="top10" dxfId="1055" priority="719" rank="3"/>
  </conditionalFormatting>
  <conditionalFormatting sqref="I90:I120">
    <cfRule type="top10" dxfId="1054" priority="720" rank="3"/>
  </conditionalFormatting>
  <conditionalFormatting sqref="L145:L161">
    <cfRule type="top10" dxfId="1053" priority="701" rank="1"/>
  </conditionalFormatting>
  <conditionalFormatting sqref="P145:P161">
    <cfRule type="top10" dxfId="1052" priority="702" bottom="1" rank="1"/>
  </conditionalFormatting>
  <conditionalFormatting sqref="K131:K161">
    <cfRule type="top10" dxfId="1051" priority="703" bottom="1" rank="1"/>
    <cfRule type="top10" dxfId="1050" priority="704" rank="1"/>
  </conditionalFormatting>
  <conditionalFormatting sqref="Q131:Q161">
    <cfRule type="top10" dxfId="1049" priority="705" bottom="1" rank="1"/>
    <cfRule type="top10" dxfId="1048" priority="706" rank="1"/>
  </conditionalFormatting>
  <conditionalFormatting sqref="M131:M161">
    <cfRule type="top10" dxfId="1047" priority="707" rank="3"/>
  </conditionalFormatting>
  <conditionalFormatting sqref="O131:O161">
    <cfRule type="top10" dxfId="1046" priority="708" rank="3"/>
  </conditionalFormatting>
  <conditionalFormatting sqref="S131:S161">
    <cfRule type="top10" dxfId="1045" priority="709" rank="3"/>
  </conditionalFormatting>
  <conditionalFormatting sqref="I131:I161">
    <cfRule type="top10" dxfId="1044" priority="710" rank="3"/>
  </conditionalFormatting>
  <conditionalFormatting sqref="L186:L202">
    <cfRule type="top10" dxfId="1043" priority="691" rank="1"/>
  </conditionalFormatting>
  <conditionalFormatting sqref="P186:P202">
    <cfRule type="top10" dxfId="1042" priority="692" bottom="1" rank="1"/>
  </conditionalFormatting>
  <conditionalFormatting sqref="K172:K202">
    <cfRule type="top10" dxfId="1041" priority="693" bottom="1" rank="1"/>
    <cfRule type="top10" dxfId="1040" priority="694" rank="1"/>
  </conditionalFormatting>
  <conditionalFormatting sqref="Q172:Q202">
    <cfRule type="top10" dxfId="1039" priority="695" bottom="1" rank="1"/>
    <cfRule type="top10" dxfId="1038" priority="696" rank="1"/>
  </conditionalFormatting>
  <conditionalFormatting sqref="M172:M202">
    <cfRule type="top10" dxfId="1037" priority="697" rank="3"/>
  </conditionalFormatting>
  <conditionalFormatting sqref="O172:O202">
    <cfRule type="top10" dxfId="1036" priority="698" rank="3"/>
  </conditionalFormatting>
  <conditionalFormatting sqref="S172:S202">
    <cfRule type="top10" dxfId="1035" priority="699" rank="3"/>
  </conditionalFormatting>
  <conditionalFormatting sqref="I172:I202">
    <cfRule type="top10" dxfId="1034" priority="700" rank="3"/>
  </conditionalFormatting>
  <conditionalFormatting sqref="L227:L243">
    <cfRule type="top10" dxfId="1033" priority="681" rank="1"/>
  </conditionalFormatting>
  <conditionalFormatting sqref="P227:P243">
    <cfRule type="top10" dxfId="1032" priority="682" bottom="1" rank="1"/>
  </conditionalFormatting>
  <conditionalFormatting sqref="K213:K243">
    <cfRule type="top10" dxfId="1031" priority="683" bottom="1" rank="1"/>
    <cfRule type="top10" dxfId="1030" priority="684" rank="1"/>
  </conditionalFormatting>
  <conditionalFormatting sqref="Q213:Q243">
    <cfRule type="top10" dxfId="1029" priority="685" bottom="1" rank="1"/>
    <cfRule type="top10" dxfId="1028" priority="686" rank="1"/>
  </conditionalFormatting>
  <conditionalFormatting sqref="M213:M243">
    <cfRule type="top10" dxfId="1027" priority="687" rank="3"/>
  </conditionalFormatting>
  <conditionalFormatting sqref="O213:O243">
    <cfRule type="top10" dxfId="1026" priority="688" rank="3"/>
  </conditionalFormatting>
  <conditionalFormatting sqref="S213:S243">
    <cfRule type="top10" dxfId="1025" priority="689" rank="3"/>
  </conditionalFormatting>
  <conditionalFormatting sqref="I213:I243">
    <cfRule type="top10" dxfId="1024" priority="690" rank="3"/>
  </conditionalFormatting>
  <conditionalFormatting sqref="L268:L284">
    <cfRule type="top10" dxfId="1023" priority="671" rank="1"/>
  </conditionalFormatting>
  <conditionalFormatting sqref="P268:P284">
    <cfRule type="top10" dxfId="1022" priority="672" bottom="1" rank="1"/>
  </conditionalFormatting>
  <conditionalFormatting sqref="K254:K284">
    <cfRule type="top10" dxfId="1021" priority="673" bottom="1" rank="1"/>
    <cfRule type="top10" dxfId="1020" priority="674" rank="1"/>
  </conditionalFormatting>
  <conditionalFormatting sqref="Q254:Q284">
    <cfRule type="top10" dxfId="1019" priority="675" bottom="1" rank="1"/>
    <cfRule type="top10" dxfId="1018" priority="676" rank="1"/>
  </conditionalFormatting>
  <conditionalFormatting sqref="M254:M284">
    <cfRule type="top10" dxfId="1017" priority="677" rank="3"/>
  </conditionalFormatting>
  <conditionalFormatting sqref="O254:O284">
    <cfRule type="top10" dxfId="1016" priority="678" rank="3"/>
  </conditionalFormatting>
  <conditionalFormatting sqref="S254:S284">
    <cfRule type="top10" dxfId="1015" priority="679" rank="3"/>
  </conditionalFormatting>
  <conditionalFormatting sqref="I254:I284">
    <cfRule type="top10" dxfId="1014" priority="680" rank="3"/>
  </conditionalFormatting>
  <conditionalFormatting sqref="L309:L325">
    <cfRule type="top10" dxfId="1013" priority="661" rank="1"/>
  </conditionalFormatting>
  <conditionalFormatting sqref="P309:P325">
    <cfRule type="top10" dxfId="1012" priority="662" bottom="1" rank="1"/>
  </conditionalFormatting>
  <conditionalFormatting sqref="K295:K325">
    <cfRule type="top10" dxfId="1011" priority="663" bottom="1" rank="1"/>
    <cfRule type="top10" dxfId="1010" priority="664" rank="1"/>
  </conditionalFormatting>
  <conditionalFormatting sqref="Q295:Q325">
    <cfRule type="top10" dxfId="1009" priority="665" bottom="1" rank="1"/>
    <cfRule type="top10" dxfId="1008" priority="666" rank="1"/>
  </conditionalFormatting>
  <conditionalFormatting sqref="M295:M325">
    <cfRule type="top10" dxfId="1007" priority="667" rank="3"/>
  </conditionalFormatting>
  <conditionalFormatting sqref="O295:O325">
    <cfRule type="top10" dxfId="1006" priority="668" rank="3"/>
  </conditionalFormatting>
  <conditionalFormatting sqref="S295:S325">
    <cfRule type="top10" dxfId="1005" priority="669" rank="3"/>
  </conditionalFormatting>
  <conditionalFormatting sqref="I295:I325">
    <cfRule type="top10" dxfId="1004" priority="670" rank="3"/>
  </conditionalFormatting>
  <conditionalFormatting sqref="L350:L366">
    <cfRule type="top10" dxfId="1003" priority="651" rank="1"/>
  </conditionalFormatting>
  <conditionalFormatting sqref="P350:P366">
    <cfRule type="top10" dxfId="1002" priority="652" bottom="1" rank="1"/>
  </conditionalFormatting>
  <conditionalFormatting sqref="K336:K366">
    <cfRule type="top10" dxfId="1001" priority="653" bottom="1" rank="1"/>
    <cfRule type="top10" dxfId="1000" priority="654" rank="1"/>
  </conditionalFormatting>
  <conditionalFormatting sqref="Q336:Q366">
    <cfRule type="top10" dxfId="999" priority="655" bottom="1" rank="1"/>
    <cfRule type="top10" dxfId="998" priority="656" rank="1"/>
  </conditionalFormatting>
  <conditionalFormatting sqref="M336:M366">
    <cfRule type="top10" dxfId="997" priority="657" rank="3"/>
  </conditionalFormatting>
  <conditionalFormatting sqref="O336:O366">
    <cfRule type="top10" dxfId="996" priority="658" rank="3"/>
  </conditionalFormatting>
  <conditionalFormatting sqref="S336:S366">
    <cfRule type="top10" dxfId="995" priority="659" rank="3"/>
  </conditionalFormatting>
  <conditionalFormatting sqref="I336:I366">
    <cfRule type="top10" dxfId="994" priority="660" rank="3"/>
  </conditionalFormatting>
  <conditionalFormatting sqref="L391:L407">
    <cfRule type="top10" dxfId="993" priority="641" rank="1"/>
  </conditionalFormatting>
  <conditionalFormatting sqref="P391:P407">
    <cfRule type="top10" dxfId="992" priority="642" bottom="1" rank="1"/>
  </conditionalFormatting>
  <conditionalFormatting sqref="K377:K407">
    <cfRule type="top10" dxfId="991" priority="643" bottom="1" rank="1"/>
    <cfRule type="top10" dxfId="990" priority="644" rank="1"/>
  </conditionalFormatting>
  <conditionalFormatting sqref="Q377:Q407">
    <cfRule type="top10" dxfId="989" priority="645" bottom="1" rank="1"/>
    <cfRule type="top10" dxfId="988" priority="646" rank="1"/>
  </conditionalFormatting>
  <conditionalFormatting sqref="M377:M407">
    <cfRule type="top10" dxfId="987" priority="647" rank="3"/>
  </conditionalFormatting>
  <conditionalFormatting sqref="O377:O407">
    <cfRule type="top10" dxfId="986" priority="648" rank="3"/>
  </conditionalFormatting>
  <conditionalFormatting sqref="S377:S407">
    <cfRule type="top10" dxfId="985" priority="649" rank="3"/>
  </conditionalFormatting>
  <conditionalFormatting sqref="I377:I407">
    <cfRule type="top10" dxfId="984" priority="650" rank="3"/>
  </conditionalFormatting>
  <conditionalFormatting sqref="L432:L448">
    <cfRule type="top10" dxfId="983" priority="631" rank="1"/>
  </conditionalFormatting>
  <conditionalFormatting sqref="P432:P448">
    <cfRule type="top10" dxfId="982" priority="632" bottom="1" rank="1"/>
  </conditionalFormatting>
  <conditionalFormatting sqref="K418:K448">
    <cfRule type="top10" dxfId="981" priority="633" bottom="1" rank="1"/>
    <cfRule type="top10" dxfId="980" priority="634" rank="1"/>
  </conditionalFormatting>
  <conditionalFormatting sqref="Q418:Q448">
    <cfRule type="top10" dxfId="979" priority="635" bottom="1" rank="1"/>
    <cfRule type="top10" dxfId="978" priority="636" rank="1"/>
  </conditionalFormatting>
  <conditionalFormatting sqref="M418:M448">
    <cfRule type="top10" dxfId="977" priority="637" rank="3"/>
  </conditionalFormatting>
  <conditionalFormatting sqref="O418:O448">
    <cfRule type="top10" dxfId="976" priority="638" rank="3"/>
  </conditionalFormatting>
  <conditionalFormatting sqref="S418:S448">
    <cfRule type="top10" dxfId="975" priority="639" rank="3"/>
  </conditionalFormatting>
  <conditionalFormatting sqref="I418:I448">
    <cfRule type="top10" dxfId="974" priority="640" rank="3"/>
  </conditionalFormatting>
  <conditionalFormatting sqref="L473:L489">
    <cfRule type="top10" dxfId="973" priority="621" rank="1"/>
  </conditionalFormatting>
  <conditionalFormatting sqref="P473:P489">
    <cfRule type="top10" dxfId="972" priority="622" bottom="1" rank="1"/>
  </conditionalFormatting>
  <conditionalFormatting sqref="K459:K489">
    <cfRule type="top10" dxfId="971" priority="623" bottom="1" rank="1"/>
    <cfRule type="top10" dxfId="970" priority="624" rank="1"/>
  </conditionalFormatting>
  <conditionalFormatting sqref="Q459:Q489">
    <cfRule type="top10" dxfId="969" priority="625" bottom="1" rank="1"/>
    <cfRule type="top10" dxfId="968" priority="626" rank="1"/>
  </conditionalFormatting>
  <conditionalFormatting sqref="M459:M489">
    <cfRule type="top10" dxfId="967" priority="627" rank="3"/>
  </conditionalFormatting>
  <conditionalFormatting sqref="O459:O489">
    <cfRule type="top10" dxfId="966" priority="628" rank="3"/>
  </conditionalFormatting>
  <conditionalFormatting sqref="S459:S489">
    <cfRule type="top10" dxfId="965" priority="629" rank="3"/>
  </conditionalFormatting>
  <conditionalFormatting sqref="I459:I489">
    <cfRule type="top10" dxfId="964" priority="630" rank="3"/>
  </conditionalFormatting>
  <conditionalFormatting sqref="L514:L530">
    <cfRule type="top10" dxfId="963" priority="611" rank="1"/>
  </conditionalFormatting>
  <conditionalFormatting sqref="P514:P530">
    <cfRule type="top10" dxfId="962" priority="612" bottom="1" rank="1"/>
  </conditionalFormatting>
  <conditionalFormatting sqref="K500:K530">
    <cfRule type="top10" dxfId="961" priority="613" bottom="1" rank="1"/>
    <cfRule type="top10" dxfId="960" priority="614" rank="1"/>
  </conditionalFormatting>
  <conditionalFormatting sqref="Q500:Q530">
    <cfRule type="top10" dxfId="959" priority="615" bottom="1" rank="1"/>
    <cfRule type="top10" dxfId="958" priority="616" rank="1"/>
  </conditionalFormatting>
  <conditionalFormatting sqref="M500:M530">
    <cfRule type="top10" dxfId="957" priority="617" rank="3"/>
  </conditionalFormatting>
  <conditionalFormatting sqref="O500:O530">
    <cfRule type="top10" dxfId="956" priority="618" rank="3"/>
  </conditionalFormatting>
  <conditionalFormatting sqref="S500:S530">
    <cfRule type="top10" dxfId="955" priority="619" rank="3"/>
  </conditionalFormatting>
  <conditionalFormatting sqref="I500:I530">
    <cfRule type="top10" dxfId="954" priority="620" rank="3"/>
  </conditionalFormatting>
  <conditionalFormatting sqref="L555:L571">
    <cfRule type="top10" dxfId="953" priority="601" rank="1"/>
  </conditionalFormatting>
  <conditionalFormatting sqref="P555:P571">
    <cfRule type="top10" dxfId="952" priority="602" bottom="1" rank="1"/>
  </conditionalFormatting>
  <conditionalFormatting sqref="K541:K571">
    <cfRule type="top10" dxfId="951" priority="603" bottom="1" rank="1"/>
    <cfRule type="top10" dxfId="950" priority="604" rank="1"/>
  </conditionalFormatting>
  <conditionalFormatting sqref="Q541:Q571">
    <cfRule type="top10" dxfId="949" priority="605" bottom="1" rank="1"/>
    <cfRule type="top10" dxfId="948" priority="606" rank="1"/>
  </conditionalFormatting>
  <conditionalFormatting sqref="M541:M571">
    <cfRule type="top10" dxfId="947" priority="607" rank="3"/>
  </conditionalFormatting>
  <conditionalFormatting sqref="O541:O571">
    <cfRule type="top10" dxfId="946" priority="608" rank="3"/>
  </conditionalFormatting>
  <conditionalFormatting sqref="S541:S571">
    <cfRule type="top10" dxfId="945" priority="609" rank="3"/>
  </conditionalFormatting>
  <conditionalFormatting sqref="I541:I571">
    <cfRule type="top10" dxfId="944" priority="610" rank="3"/>
  </conditionalFormatting>
  <conditionalFormatting sqref="L596:L612">
    <cfRule type="top10" dxfId="943" priority="591" rank="1"/>
  </conditionalFormatting>
  <conditionalFormatting sqref="P596:P612">
    <cfRule type="top10" dxfId="942" priority="592" bottom="1" rank="1"/>
  </conditionalFormatting>
  <conditionalFormatting sqref="K582:K612">
    <cfRule type="top10" dxfId="941" priority="593" bottom="1" rank="1"/>
    <cfRule type="top10" dxfId="940" priority="594" rank="1"/>
  </conditionalFormatting>
  <conditionalFormatting sqref="Q582:Q612">
    <cfRule type="top10" dxfId="939" priority="595" bottom="1" rank="1"/>
    <cfRule type="top10" dxfId="938" priority="596" rank="1"/>
  </conditionalFormatting>
  <conditionalFormatting sqref="M582:M612">
    <cfRule type="top10" dxfId="937" priority="597" rank="3"/>
  </conditionalFormatting>
  <conditionalFormatting sqref="O582:O612">
    <cfRule type="top10" dxfId="936" priority="598" rank="3"/>
  </conditionalFormatting>
  <conditionalFormatting sqref="S582:S612">
    <cfRule type="top10" dxfId="935" priority="599" rank="3"/>
  </conditionalFormatting>
  <conditionalFormatting sqref="I582:I612">
    <cfRule type="top10" dxfId="934" priority="600" rank="3"/>
  </conditionalFormatting>
  <conditionalFormatting sqref="L637:L653">
    <cfRule type="top10" dxfId="933" priority="581" rank="1"/>
  </conditionalFormatting>
  <conditionalFormatting sqref="P637:P653">
    <cfRule type="top10" dxfId="932" priority="582" bottom="1" rank="1"/>
  </conditionalFormatting>
  <conditionalFormatting sqref="K623:K653">
    <cfRule type="top10" dxfId="931" priority="583" bottom="1" rank="1"/>
    <cfRule type="top10" dxfId="930" priority="584" rank="1"/>
  </conditionalFormatting>
  <conditionalFormatting sqref="Q623:Q653">
    <cfRule type="top10" dxfId="929" priority="585" bottom="1" rank="1"/>
    <cfRule type="top10" dxfId="928" priority="586" rank="1"/>
  </conditionalFormatting>
  <conditionalFormatting sqref="M623:M653">
    <cfRule type="top10" dxfId="927" priority="587" rank="3"/>
  </conditionalFormatting>
  <conditionalFormatting sqref="O623:O653">
    <cfRule type="top10" dxfId="926" priority="588" rank="3"/>
  </conditionalFormatting>
  <conditionalFormatting sqref="S623:S653">
    <cfRule type="top10" dxfId="925" priority="589" rank="3"/>
  </conditionalFormatting>
  <conditionalFormatting sqref="I623:I653">
    <cfRule type="top10" dxfId="924" priority="590" rank="3"/>
  </conditionalFormatting>
  <conditionalFormatting sqref="L678:L694">
    <cfRule type="top10" dxfId="923" priority="571" rank="1"/>
  </conditionalFormatting>
  <conditionalFormatting sqref="P678:P694">
    <cfRule type="top10" dxfId="922" priority="572" bottom="1" rank="1"/>
  </conditionalFormatting>
  <conditionalFormatting sqref="K664:K694">
    <cfRule type="top10" dxfId="921" priority="573" bottom="1" rank="1"/>
    <cfRule type="top10" dxfId="920" priority="574" rank="1"/>
  </conditionalFormatting>
  <conditionalFormatting sqref="Q664:Q694">
    <cfRule type="top10" dxfId="919" priority="575" bottom="1" rank="1"/>
    <cfRule type="top10" dxfId="918" priority="576" rank="1"/>
  </conditionalFormatting>
  <conditionalFormatting sqref="M664:M694">
    <cfRule type="top10" dxfId="917" priority="577" rank="3"/>
  </conditionalFormatting>
  <conditionalFormatting sqref="O664:O694">
    <cfRule type="top10" dxfId="916" priority="578" rank="3"/>
  </conditionalFormatting>
  <conditionalFormatting sqref="S664:S694">
    <cfRule type="top10" dxfId="915" priority="579" rank="3"/>
  </conditionalFormatting>
  <conditionalFormatting sqref="I664:I694">
    <cfRule type="top10" dxfId="914" priority="580" rank="3"/>
  </conditionalFormatting>
  <conditionalFormatting sqref="L719:L735">
    <cfRule type="top10" dxfId="913" priority="561" rank="1"/>
  </conditionalFormatting>
  <conditionalFormatting sqref="P719:P735">
    <cfRule type="top10" dxfId="912" priority="562" bottom="1" rank="1"/>
  </conditionalFormatting>
  <conditionalFormatting sqref="K705:K735">
    <cfRule type="top10" dxfId="911" priority="563" bottom="1" rank="1"/>
    <cfRule type="top10" dxfId="910" priority="564" rank="1"/>
  </conditionalFormatting>
  <conditionalFormatting sqref="Q705:Q735">
    <cfRule type="top10" dxfId="909" priority="565" bottom="1" rank="1"/>
    <cfRule type="top10" dxfId="908" priority="566" rank="1"/>
  </conditionalFormatting>
  <conditionalFormatting sqref="M705:M735">
    <cfRule type="top10" dxfId="907" priority="567" rank="3"/>
  </conditionalFormatting>
  <conditionalFormatting sqref="O705:O735">
    <cfRule type="top10" dxfId="906" priority="568" rank="3"/>
  </conditionalFormatting>
  <conditionalFormatting sqref="S705:S735">
    <cfRule type="top10" dxfId="905" priority="569" rank="3"/>
  </conditionalFormatting>
  <conditionalFormatting sqref="I705:I735">
    <cfRule type="top10" dxfId="904" priority="570" rank="3"/>
  </conditionalFormatting>
  <conditionalFormatting sqref="L760:L776">
    <cfRule type="top10" dxfId="903" priority="551" rank="1"/>
  </conditionalFormatting>
  <conditionalFormatting sqref="P760:P776">
    <cfRule type="top10" dxfId="902" priority="552" bottom="1" rank="1"/>
  </conditionalFormatting>
  <conditionalFormatting sqref="K746:K776">
    <cfRule type="top10" dxfId="901" priority="553" bottom="1" rank="1"/>
    <cfRule type="top10" dxfId="900" priority="554" rank="1"/>
  </conditionalFormatting>
  <conditionalFormatting sqref="Q746:Q776">
    <cfRule type="top10" dxfId="899" priority="555" bottom="1" rank="1"/>
    <cfRule type="top10" dxfId="898" priority="556" rank="1"/>
  </conditionalFormatting>
  <conditionalFormatting sqref="M746:M776">
    <cfRule type="top10" dxfId="897" priority="557" rank="3"/>
  </conditionalFormatting>
  <conditionalFormatting sqref="O746:O776">
    <cfRule type="top10" dxfId="896" priority="558" rank="3"/>
  </conditionalFormatting>
  <conditionalFormatting sqref="S746:S776">
    <cfRule type="top10" dxfId="895" priority="559" rank="3"/>
  </conditionalFormatting>
  <conditionalFormatting sqref="I746:I776">
    <cfRule type="top10" dxfId="894" priority="560" rank="3"/>
  </conditionalFormatting>
  <conditionalFormatting sqref="L801:L817">
    <cfRule type="top10" dxfId="893" priority="541" rank="1"/>
  </conditionalFormatting>
  <conditionalFormatting sqref="P801:P817">
    <cfRule type="top10" dxfId="892" priority="542" bottom="1" rank="1"/>
  </conditionalFormatting>
  <conditionalFormatting sqref="K787:K817">
    <cfRule type="top10" dxfId="891" priority="543" bottom="1" rank="1"/>
    <cfRule type="top10" dxfId="890" priority="544" rank="1"/>
  </conditionalFormatting>
  <conditionalFormatting sqref="Q787:Q817">
    <cfRule type="top10" dxfId="889" priority="545" bottom="1" rank="1"/>
    <cfRule type="top10" dxfId="888" priority="546" rank="1"/>
  </conditionalFormatting>
  <conditionalFormatting sqref="M787:M817">
    <cfRule type="top10" dxfId="887" priority="547" rank="3"/>
  </conditionalFormatting>
  <conditionalFormatting sqref="O787:O817">
    <cfRule type="top10" dxfId="886" priority="548" rank="3"/>
  </conditionalFormatting>
  <conditionalFormatting sqref="S787:S817">
    <cfRule type="top10" dxfId="885" priority="549" rank="3"/>
  </conditionalFormatting>
  <conditionalFormatting sqref="I787:I817">
    <cfRule type="top10" dxfId="884" priority="550" rank="3"/>
  </conditionalFormatting>
  <conditionalFormatting sqref="L842:L858">
    <cfRule type="top10" dxfId="883" priority="531" rank="1"/>
  </conditionalFormatting>
  <conditionalFormatting sqref="P842:P858">
    <cfRule type="top10" dxfId="882" priority="532" bottom="1" rank="1"/>
  </conditionalFormatting>
  <conditionalFormatting sqref="K828:K858">
    <cfRule type="top10" dxfId="881" priority="533" bottom="1" rank="1"/>
    <cfRule type="top10" dxfId="880" priority="534" rank="1"/>
  </conditionalFormatting>
  <conditionalFormatting sqref="Q828:Q858">
    <cfRule type="top10" dxfId="879" priority="535" bottom="1" rank="1"/>
    <cfRule type="top10" dxfId="878" priority="536" rank="1"/>
  </conditionalFormatting>
  <conditionalFormatting sqref="M828:M858">
    <cfRule type="top10" dxfId="877" priority="537" rank="3"/>
  </conditionalFormatting>
  <conditionalFormatting sqref="O828:O858">
    <cfRule type="top10" dxfId="876" priority="538" rank="3"/>
  </conditionalFormatting>
  <conditionalFormatting sqref="S828:S858">
    <cfRule type="top10" dxfId="875" priority="539" rank="3"/>
  </conditionalFormatting>
  <conditionalFormatting sqref="I828:I858">
    <cfRule type="top10" dxfId="874" priority="540" rank="3"/>
  </conditionalFormatting>
  <conditionalFormatting sqref="L883:L899">
    <cfRule type="top10" dxfId="873" priority="521" rank="1"/>
  </conditionalFormatting>
  <conditionalFormatting sqref="P883:P899">
    <cfRule type="top10" dxfId="872" priority="522" bottom="1" rank="1"/>
  </conditionalFormatting>
  <conditionalFormatting sqref="K869:K899">
    <cfRule type="top10" dxfId="871" priority="523" bottom="1" rank="1"/>
    <cfRule type="top10" dxfId="870" priority="524" rank="1"/>
  </conditionalFormatting>
  <conditionalFormatting sqref="Q869:Q899">
    <cfRule type="top10" dxfId="869" priority="525" bottom="1" rank="1"/>
    <cfRule type="top10" dxfId="868" priority="526" rank="1"/>
  </conditionalFormatting>
  <conditionalFormatting sqref="M869:M899">
    <cfRule type="top10" dxfId="867" priority="527" rank="3"/>
  </conditionalFormatting>
  <conditionalFormatting sqref="O869:O899">
    <cfRule type="top10" dxfId="866" priority="528" rank="3"/>
  </conditionalFormatting>
  <conditionalFormatting sqref="S869:S899">
    <cfRule type="top10" dxfId="865" priority="529" rank="3"/>
  </conditionalFormatting>
  <conditionalFormatting sqref="I869:I899">
    <cfRule type="top10" dxfId="864" priority="530" rank="3"/>
  </conditionalFormatting>
  <conditionalFormatting sqref="L924:L940">
    <cfRule type="top10" dxfId="863" priority="511" rank="1"/>
  </conditionalFormatting>
  <conditionalFormatting sqref="P924:P940">
    <cfRule type="top10" dxfId="862" priority="512" bottom="1" rank="1"/>
  </conditionalFormatting>
  <conditionalFormatting sqref="K910:K940">
    <cfRule type="top10" dxfId="861" priority="513" bottom="1" rank="1"/>
    <cfRule type="top10" dxfId="860" priority="514" rank="1"/>
  </conditionalFormatting>
  <conditionalFormatting sqref="Q910:Q940">
    <cfRule type="top10" dxfId="859" priority="515" bottom="1" rank="1"/>
    <cfRule type="top10" dxfId="858" priority="516" rank="1"/>
  </conditionalFormatting>
  <conditionalFormatting sqref="M910:M940">
    <cfRule type="top10" dxfId="857" priority="517" rank="3"/>
  </conditionalFormatting>
  <conditionalFormatting sqref="O910:O940">
    <cfRule type="top10" dxfId="856" priority="518" rank="3"/>
  </conditionalFormatting>
  <conditionalFormatting sqref="S910:S940">
    <cfRule type="top10" dxfId="855" priority="519" rank="3"/>
  </conditionalFormatting>
  <conditionalFormatting sqref="I910:I940">
    <cfRule type="top10" dxfId="854" priority="520" rank="3"/>
  </conditionalFormatting>
  <conditionalFormatting sqref="L965:L981">
    <cfRule type="top10" dxfId="853" priority="501" rank="1"/>
  </conditionalFormatting>
  <conditionalFormatting sqref="P965:P981">
    <cfRule type="top10" dxfId="852" priority="502" bottom="1" rank="1"/>
  </conditionalFormatting>
  <conditionalFormatting sqref="K951:K981">
    <cfRule type="top10" dxfId="851" priority="503" bottom="1" rank="1"/>
    <cfRule type="top10" dxfId="850" priority="504" rank="1"/>
  </conditionalFormatting>
  <conditionalFormatting sqref="Q951:Q981">
    <cfRule type="top10" dxfId="849" priority="505" bottom="1" rank="1"/>
    <cfRule type="top10" dxfId="848" priority="506" rank="1"/>
  </conditionalFormatting>
  <conditionalFormatting sqref="M951:M981">
    <cfRule type="top10" dxfId="847" priority="507" rank="3"/>
  </conditionalFormatting>
  <conditionalFormatting sqref="O951:O981">
    <cfRule type="top10" dxfId="846" priority="508" rank="3"/>
  </conditionalFormatting>
  <conditionalFormatting sqref="S951:S981">
    <cfRule type="top10" dxfId="845" priority="509" rank="3"/>
  </conditionalFormatting>
  <conditionalFormatting sqref="I951:I981">
    <cfRule type="top10" dxfId="844" priority="510" rank="3"/>
  </conditionalFormatting>
  <conditionalFormatting sqref="L1006:L1022">
    <cfRule type="top10" dxfId="843" priority="491" rank="1"/>
  </conditionalFormatting>
  <conditionalFormatting sqref="P1006:P1022">
    <cfRule type="top10" dxfId="842" priority="492" bottom="1" rank="1"/>
  </conditionalFormatting>
  <conditionalFormatting sqref="K992:K1022">
    <cfRule type="top10" dxfId="841" priority="493" bottom="1" rank="1"/>
    <cfRule type="top10" dxfId="840" priority="494" rank="1"/>
  </conditionalFormatting>
  <conditionalFormatting sqref="Q992:Q1022">
    <cfRule type="top10" dxfId="839" priority="495" bottom="1" rank="1"/>
    <cfRule type="top10" dxfId="838" priority="496" rank="1"/>
  </conditionalFormatting>
  <conditionalFormatting sqref="M992:M1022">
    <cfRule type="top10" dxfId="837" priority="497" rank="3"/>
  </conditionalFormatting>
  <conditionalFormatting sqref="O992:O1022">
    <cfRule type="top10" dxfId="836" priority="498" rank="3"/>
  </conditionalFormatting>
  <conditionalFormatting sqref="S992:S1022">
    <cfRule type="top10" dxfId="835" priority="499" rank="3"/>
  </conditionalFormatting>
  <conditionalFormatting sqref="I992:I1022">
    <cfRule type="top10" dxfId="834" priority="500" rank="3"/>
  </conditionalFormatting>
  <conditionalFormatting sqref="L1047:L1063">
    <cfRule type="top10" dxfId="833" priority="481" rank="1"/>
  </conditionalFormatting>
  <conditionalFormatting sqref="P1047:P1063">
    <cfRule type="top10" dxfId="832" priority="482" bottom="1" rank="1"/>
  </conditionalFormatting>
  <conditionalFormatting sqref="K1033:K1063">
    <cfRule type="top10" dxfId="831" priority="483" bottom="1" rank="1"/>
    <cfRule type="top10" dxfId="830" priority="484" rank="1"/>
  </conditionalFormatting>
  <conditionalFormatting sqref="Q1033:Q1063">
    <cfRule type="top10" dxfId="829" priority="485" bottom="1" rank="1"/>
    <cfRule type="top10" dxfId="828" priority="486" rank="1"/>
  </conditionalFormatting>
  <conditionalFormatting sqref="M1033:M1063">
    <cfRule type="top10" dxfId="827" priority="487" rank="3"/>
  </conditionalFormatting>
  <conditionalFormatting sqref="O1033:O1063">
    <cfRule type="top10" dxfId="826" priority="488" rank="3"/>
  </conditionalFormatting>
  <conditionalFormatting sqref="S1033:S1063">
    <cfRule type="top10" dxfId="825" priority="489" rank="3"/>
  </conditionalFormatting>
  <conditionalFormatting sqref="I1033:I1063">
    <cfRule type="top10" dxfId="824" priority="490" rank="3"/>
  </conditionalFormatting>
  <conditionalFormatting sqref="L1088:L1104">
    <cfRule type="top10" dxfId="823" priority="471" rank="1"/>
  </conditionalFormatting>
  <conditionalFormatting sqref="P1088:P1104">
    <cfRule type="top10" dxfId="822" priority="472" bottom="1" rank="1"/>
  </conditionalFormatting>
  <conditionalFormatting sqref="K1074:K1104">
    <cfRule type="top10" dxfId="821" priority="473" bottom="1" rank="1"/>
    <cfRule type="top10" dxfId="820" priority="474" rank="1"/>
  </conditionalFormatting>
  <conditionalFormatting sqref="Q1074:Q1104">
    <cfRule type="top10" dxfId="819" priority="475" bottom="1" rank="1"/>
    <cfRule type="top10" dxfId="818" priority="476" rank="1"/>
  </conditionalFormatting>
  <conditionalFormatting sqref="M1074:M1104">
    <cfRule type="top10" dxfId="817" priority="477" rank="3"/>
  </conditionalFormatting>
  <conditionalFormatting sqref="O1074:O1104">
    <cfRule type="top10" dxfId="816" priority="478" rank="3"/>
  </conditionalFormatting>
  <conditionalFormatting sqref="S1074:S1104">
    <cfRule type="top10" dxfId="815" priority="479" rank="3"/>
  </conditionalFormatting>
  <conditionalFormatting sqref="I1074:I1104">
    <cfRule type="top10" dxfId="814" priority="480" rank="3"/>
  </conditionalFormatting>
  <conditionalFormatting sqref="L1129:L1145">
    <cfRule type="top10" dxfId="813" priority="461" rank="1"/>
  </conditionalFormatting>
  <conditionalFormatting sqref="P1129:P1145">
    <cfRule type="top10" dxfId="812" priority="462" bottom="1" rank="1"/>
  </conditionalFormatting>
  <conditionalFormatting sqref="K1115:K1145">
    <cfRule type="top10" dxfId="811" priority="463" bottom="1" rank="1"/>
    <cfRule type="top10" dxfId="810" priority="464" rank="1"/>
  </conditionalFormatting>
  <conditionalFormatting sqref="Q1115:Q1145">
    <cfRule type="top10" dxfId="809" priority="465" bottom="1" rank="1"/>
    <cfRule type="top10" dxfId="808" priority="466" rank="1"/>
  </conditionalFormatting>
  <conditionalFormatting sqref="M1115:M1145">
    <cfRule type="top10" dxfId="807" priority="467" rank="3"/>
  </conditionalFormatting>
  <conditionalFormatting sqref="O1115:O1145">
    <cfRule type="top10" dxfId="806" priority="468" rank="3"/>
  </conditionalFormatting>
  <conditionalFormatting sqref="S1115:S1145">
    <cfRule type="top10" dxfId="805" priority="469" rank="3"/>
  </conditionalFormatting>
  <conditionalFormatting sqref="I1115:I1145">
    <cfRule type="top10" dxfId="804" priority="470" rank="3"/>
  </conditionalFormatting>
  <conditionalFormatting sqref="L1170:L1186">
    <cfRule type="top10" dxfId="803" priority="451" rank="1"/>
  </conditionalFormatting>
  <conditionalFormatting sqref="P1170:P1186">
    <cfRule type="top10" dxfId="802" priority="452" bottom="1" rank="1"/>
  </conditionalFormatting>
  <conditionalFormatting sqref="K1156:K1186">
    <cfRule type="top10" dxfId="801" priority="453" bottom="1" rank="1"/>
    <cfRule type="top10" dxfId="800" priority="454" rank="1"/>
  </conditionalFormatting>
  <conditionalFormatting sqref="Q1156:Q1186">
    <cfRule type="top10" dxfId="799" priority="455" bottom="1" rank="1"/>
    <cfRule type="top10" dxfId="798" priority="456" rank="1"/>
  </conditionalFormatting>
  <conditionalFormatting sqref="M1156:M1186">
    <cfRule type="top10" dxfId="797" priority="457" rank="3"/>
  </conditionalFormatting>
  <conditionalFormatting sqref="O1156:O1186">
    <cfRule type="top10" dxfId="796" priority="458" rank="3"/>
  </conditionalFormatting>
  <conditionalFormatting sqref="S1156:S1186">
    <cfRule type="top10" dxfId="795" priority="459" rank="3"/>
  </conditionalFormatting>
  <conditionalFormatting sqref="I1156:I1186">
    <cfRule type="top10" dxfId="794" priority="460" rank="3"/>
  </conditionalFormatting>
  <conditionalFormatting sqref="L1211:L1227">
    <cfRule type="top10" dxfId="793" priority="441" rank="1"/>
  </conditionalFormatting>
  <conditionalFormatting sqref="P1211:P1227">
    <cfRule type="top10" dxfId="792" priority="442" bottom="1" rank="1"/>
  </conditionalFormatting>
  <conditionalFormatting sqref="K1197:K1227">
    <cfRule type="top10" dxfId="791" priority="443" bottom="1" rank="1"/>
    <cfRule type="top10" dxfId="790" priority="444" rank="1"/>
  </conditionalFormatting>
  <conditionalFormatting sqref="Q1197:Q1227">
    <cfRule type="top10" dxfId="789" priority="445" bottom="1" rank="1"/>
    <cfRule type="top10" dxfId="788" priority="446" rank="1"/>
  </conditionalFormatting>
  <conditionalFormatting sqref="M1197:M1227">
    <cfRule type="top10" dxfId="787" priority="447" rank="3"/>
  </conditionalFormatting>
  <conditionalFormatting sqref="O1197:O1227">
    <cfRule type="top10" dxfId="786" priority="448" rank="3"/>
  </conditionalFormatting>
  <conditionalFormatting sqref="S1197:S1227">
    <cfRule type="top10" dxfId="785" priority="449" rank="3"/>
  </conditionalFormatting>
  <conditionalFormatting sqref="I1197:I1227">
    <cfRule type="top10" dxfId="784" priority="450" rank="3"/>
  </conditionalFormatting>
  <conditionalFormatting sqref="L1252:L1268">
    <cfRule type="top10" dxfId="783" priority="431" rank="1"/>
  </conditionalFormatting>
  <conditionalFormatting sqref="P1252:P1268">
    <cfRule type="top10" dxfId="782" priority="432" bottom="1" rank="1"/>
  </conditionalFormatting>
  <conditionalFormatting sqref="K1238:K1268">
    <cfRule type="top10" dxfId="781" priority="433" bottom="1" rank="1"/>
    <cfRule type="top10" dxfId="780" priority="434" rank="1"/>
  </conditionalFormatting>
  <conditionalFormatting sqref="Q1238:Q1268">
    <cfRule type="top10" dxfId="779" priority="435" bottom="1" rank="1"/>
    <cfRule type="top10" dxfId="778" priority="436" rank="1"/>
  </conditionalFormatting>
  <conditionalFormatting sqref="M1238:M1268">
    <cfRule type="top10" dxfId="777" priority="437" rank="3"/>
  </conditionalFormatting>
  <conditionalFormatting sqref="O1238:O1268">
    <cfRule type="top10" dxfId="776" priority="438" rank="3"/>
  </conditionalFormatting>
  <conditionalFormatting sqref="S1238:S1268">
    <cfRule type="top10" dxfId="775" priority="439" rank="3"/>
  </conditionalFormatting>
  <conditionalFormatting sqref="I1238:I1268">
    <cfRule type="top10" dxfId="774" priority="440" rank="3"/>
  </conditionalFormatting>
  <conditionalFormatting sqref="L1293:L1309">
    <cfRule type="top10" dxfId="773" priority="421" rank="1"/>
  </conditionalFormatting>
  <conditionalFormatting sqref="P1293:P1309">
    <cfRule type="top10" dxfId="772" priority="422" bottom="1" rank="1"/>
  </conditionalFormatting>
  <conditionalFormatting sqref="K1279:K1309">
    <cfRule type="top10" dxfId="771" priority="423" bottom="1" rank="1"/>
    <cfRule type="top10" dxfId="770" priority="424" rank="1"/>
  </conditionalFormatting>
  <conditionalFormatting sqref="Q1279:Q1309">
    <cfRule type="top10" dxfId="769" priority="425" bottom="1" rank="1"/>
    <cfRule type="top10" dxfId="768" priority="426" rank="1"/>
  </conditionalFormatting>
  <conditionalFormatting sqref="M1279:M1309">
    <cfRule type="top10" dxfId="767" priority="427" rank="3"/>
  </conditionalFormatting>
  <conditionalFormatting sqref="O1279:O1309">
    <cfRule type="top10" dxfId="766" priority="428" rank="3"/>
  </conditionalFormatting>
  <conditionalFormatting sqref="S1279:S1309">
    <cfRule type="top10" dxfId="765" priority="429" rank="3"/>
  </conditionalFormatting>
  <conditionalFormatting sqref="I1279:I1309">
    <cfRule type="top10" dxfId="764" priority="430" rank="3"/>
  </conditionalFormatting>
  <conditionalFormatting sqref="L1334:L1350">
    <cfRule type="top10" dxfId="763" priority="411" rank="1"/>
  </conditionalFormatting>
  <conditionalFormatting sqref="P1334:P1350">
    <cfRule type="top10" dxfId="762" priority="412" bottom="1" rank="1"/>
  </conditionalFormatting>
  <conditionalFormatting sqref="K1320:K1350">
    <cfRule type="top10" dxfId="761" priority="413" bottom="1" rank="1"/>
    <cfRule type="top10" dxfId="760" priority="414" rank="1"/>
  </conditionalFormatting>
  <conditionalFormatting sqref="Q1320:Q1350">
    <cfRule type="top10" dxfId="759" priority="415" bottom="1" rank="1"/>
    <cfRule type="top10" dxfId="758" priority="416" rank="1"/>
  </conditionalFormatting>
  <conditionalFormatting sqref="M1320:M1350">
    <cfRule type="top10" dxfId="757" priority="417" rank="3"/>
  </conditionalFormatting>
  <conditionalFormatting sqref="O1320:O1350">
    <cfRule type="top10" dxfId="756" priority="418" rank="3"/>
  </conditionalFormatting>
  <conditionalFormatting sqref="S1320:S1350">
    <cfRule type="top10" dxfId="755" priority="419" rank="3"/>
  </conditionalFormatting>
  <conditionalFormatting sqref="I1320:I1350">
    <cfRule type="top10" dxfId="754" priority="420" rank="3"/>
  </conditionalFormatting>
  <conditionalFormatting sqref="L1375:L1391">
    <cfRule type="top10" dxfId="753" priority="401" rank="1"/>
  </conditionalFormatting>
  <conditionalFormatting sqref="P1375:P1391">
    <cfRule type="top10" dxfId="752" priority="402" bottom="1" rank="1"/>
  </conditionalFormatting>
  <conditionalFormatting sqref="K1361:K1391">
    <cfRule type="top10" dxfId="751" priority="403" bottom="1" rank="1"/>
    <cfRule type="top10" dxfId="750" priority="404" rank="1"/>
  </conditionalFormatting>
  <conditionalFormatting sqref="Q1361:Q1391">
    <cfRule type="top10" dxfId="749" priority="405" bottom="1" rank="1"/>
    <cfRule type="top10" dxfId="748" priority="406" rank="1"/>
  </conditionalFormatting>
  <conditionalFormatting sqref="M1361:M1391">
    <cfRule type="top10" dxfId="747" priority="407" rank="3"/>
  </conditionalFormatting>
  <conditionalFormatting sqref="O1361:O1391">
    <cfRule type="top10" dxfId="746" priority="408" rank="3"/>
  </conditionalFormatting>
  <conditionalFormatting sqref="S1361:S1391">
    <cfRule type="top10" dxfId="745" priority="409" rank="3"/>
  </conditionalFormatting>
  <conditionalFormatting sqref="I1361:I1391">
    <cfRule type="top10" dxfId="744" priority="410" rank="3"/>
  </conditionalFormatting>
  <conditionalFormatting sqref="L1416:L1432">
    <cfRule type="top10" dxfId="743" priority="391" rank="1"/>
  </conditionalFormatting>
  <conditionalFormatting sqref="P1416:P1432">
    <cfRule type="top10" dxfId="742" priority="392" bottom="1" rank="1"/>
  </conditionalFormatting>
  <conditionalFormatting sqref="K1402:K1432">
    <cfRule type="top10" dxfId="741" priority="393" bottom="1" rank="1"/>
    <cfRule type="top10" dxfId="740" priority="394" rank="1"/>
  </conditionalFormatting>
  <conditionalFormatting sqref="Q1402:Q1432">
    <cfRule type="top10" dxfId="739" priority="395" bottom="1" rank="1"/>
    <cfRule type="top10" dxfId="738" priority="396" rank="1"/>
  </conditionalFormatting>
  <conditionalFormatting sqref="M1402:M1432">
    <cfRule type="top10" dxfId="737" priority="397" rank="3"/>
  </conditionalFormatting>
  <conditionalFormatting sqref="O1402:O1432">
    <cfRule type="top10" dxfId="736" priority="398" rank="3"/>
  </conditionalFormatting>
  <conditionalFormatting sqref="S1402:S1432">
    <cfRule type="top10" dxfId="735" priority="399" rank="3"/>
  </conditionalFormatting>
  <conditionalFormatting sqref="I1402:I1432">
    <cfRule type="top10" dxfId="734" priority="400" rank="3"/>
  </conditionalFormatting>
  <conditionalFormatting sqref="L1457:L1473">
    <cfRule type="top10" dxfId="733" priority="381" rank="1"/>
  </conditionalFormatting>
  <conditionalFormatting sqref="P1457:P1473">
    <cfRule type="top10" dxfId="732" priority="382" bottom="1" rank="1"/>
  </conditionalFormatting>
  <conditionalFormatting sqref="K1443:K1473">
    <cfRule type="top10" dxfId="731" priority="383" bottom="1" rank="1"/>
    <cfRule type="top10" dxfId="730" priority="384" rank="1"/>
  </conditionalFormatting>
  <conditionalFormatting sqref="Q1443:Q1473">
    <cfRule type="top10" dxfId="729" priority="385" bottom="1" rank="1"/>
    <cfRule type="top10" dxfId="728" priority="386" rank="1"/>
  </conditionalFormatting>
  <conditionalFormatting sqref="M1443:M1473">
    <cfRule type="top10" dxfId="727" priority="387" rank="3"/>
  </conditionalFormatting>
  <conditionalFormatting sqref="O1443:O1473">
    <cfRule type="top10" dxfId="726" priority="388" rank="3"/>
  </conditionalFormatting>
  <conditionalFormatting sqref="S1443:S1473">
    <cfRule type="top10" dxfId="725" priority="389" rank="3"/>
  </conditionalFormatting>
  <conditionalFormatting sqref="I1443:I1473">
    <cfRule type="top10" dxfId="724" priority="390" rank="3"/>
  </conditionalFormatting>
  <conditionalFormatting sqref="L1498:L1514">
    <cfRule type="top10" dxfId="723" priority="371" rank="1"/>
  </conditionalFormatting>
  <conditionalFormatting sqref="P1498:P1514">
    <cfRule type="top10" dxfId="722" priority="372" bottom="1" rank="1"/>
  </conditionalFormatting>
  <conditionalFormatting sqref="K1484:K1514">
    <cfRule type="top10" dxfId="721" priority="373" bottom="1" rank="1"/>
    <cfRule type="top10" dxfId="720" priority="374" rank="1"/>
  </conditionalFormatting>
  <conditionalFormatting sqref="Q1484:Q1514">
    <cfRule type="top10" dxfId="719" priority="375" bottom="1" rank="1"/>
    <cfRule type="top10" dxfId="718" priority="376" rank="1"/>
  </conditionalFormatting>
  <conditionalFormatting sqref="M1484:M1514">
    <cfRule type="top10" dxfId="717" priority="377" rank="3"/>
  </conditionalFormatting>
  <conditionalFormatting sqref="O1484:O1514">
    <cfRule type="top10" dxfId="716" priority="378" rank="3"/>
  </conditionalFormatting>
  <conditionalFormatting sqref="S1484:S1514">
    <cfRule type="top10" dxfId="715" priority="379" rank="3"/>
  </conditionalFormatting>
  <conditionalFormatting sqref="I1484:I1514">
    <cfRule type="top10" dxfId="714" priority="380" rank="3"/>
  </conditionalFormatting>
  <conditionalFormatting sqref="L1539:L1555">
    <cfRule type="top10" dxfId="713" priority="361" rank="1"/>
  </conditionalFormatting>
  <conditionalFormatting sqref="P1539:P1555">
    <cfRule type="top10" dxfId="712" priority="362" bottom="1" rank="1"/>
  </conditionalFormatting>
  <conditionalFormatting sqref="K1525:K1555">
    <cfRule type="top10" dxfId="711" priority="363" bottom="1" rank="1"/>
    <cfRule type="top10" dxfId="710" priority="364" rank="1"/>
  </conditionalFormatting>
  <conditionalFormatting sqref="Q1525:Q1555">
    <cfRule type="top10" dxfId="709" priority="365" bottom="1" rank="1"/>
    <cfRule type="top10" dxfId="708" priority="366" rank="1"/>
  </conditionalFormatting>
  <conditionalFormatting sqref="M1525:M1555">
    <cfRule type="top10" dxfId="707" priority="367" rank="3"/>
  </conditionalFormatting>
  <conditionalFormatting sqref="O1525:O1555">
    <cfRule type="top10" dxfId="706" priority="368" rank="3"/>
  </conditionalFormatting>
  <conditionalFormatting sqref="S1525:S1555">
    <cfRule type="top10" dxfId="705" priority="369" rank="3"/>
  </conditionalFormatting>
  <conditionalFormatting sqref="I1525:I1555">
    <cfRule type="top10" dxfId="704" priority="370" rank="3"/>
  </conditionalFormatting>
  <conditionalFormatting sqref="L1580:L1596">
    <cfRule type="top10" dxfId="703" priority="351" rank="1"/>
  </conditionalFormatting>
  <conditionalFormatting sqref="P1580:P1596">
    <cfRule type="top10" dxfId="702" priority="352" bottom="1" rank="1"/>
  </conditionalFormatting>
  <conditionalFormatting sqref="K1566:K1596">
    <cfRule type="top10" dxfId="701" priority="353" bottom="1" rank="1"/>
    <cfRule type="top10" dxfId="700" priority="354" rank="1"/>
  </conditionalFormatting>
  <conditionalFormatting sqref="Q1566:Q1596">
    <cfRule type="top10" dxfId="699" priority="355" bottom="1" rank="1"/>
    <cfRule type="top10" dxfId="698" priority="356" rank="1"/>
  </conditionalFormatting>
  <conditionalFormatting sqref="M1566:M1596">
    <cfRule type="top10" dxfId="697" priority="357" rank="3"/>
  </conditionalFormatting>
  <conditionalFormatting sqref="O1566:O1596">
    <cfRule type="top10" dxfId="696" priority="358" rank="3"/>
  </conditionalFormatting>
  <conditionalFormatting sqref="S1566:S1596">
    <cfRule type="top10" dxfId="695" priority="359" rank="3"/>
  </conditionalFormatting>
  <conditionalFormatting sqref="I1566:I1596">
    <cfRule type="top10" dxfId="694" priority="360" rank="3"/>
  </conditionalFormatting>
  <conditionalFormatting sqref="L1621:L1637">
    <cfRule type="top10" dxfId="693" priority="341" rank="1"/>
  </conditionalFormatting>
  <conditionalFormatting sqref="P1621:P1637">
    <cfRule type="top10" dxfId="692" priority="342" bottom="1" rank="1"/>
  </conditionalFormatting>
  <conditionalFormatting sqref="K1607:K1637">
    <cfRule type="top10" dxfId="691" priority="343" bottom="1" rank="1"/>
    <cfRule type="top10" dxfId="690" priority="344" rank="1"/>
  </conditionalFormatting>
  <conditionalFormatting sqref="Q1607:Q1637">
    <cfRule type="top10" dxfId="689" priority="345" bottom="1" rank="1"/>
    <cfRule type="top10" dxfId="688" priority="346" rank="1"/>
  </conditionalFormatting>
  <conditionalFormatting sqref="M1607:M1637">
    <cfRule type="top10" dxfId="687" priority="347" rank="3"/>
  </conditionalFormatting>
  <conditionalFormatting sqref="O1607:O1637">
    <cfRule type="top10" dxfId="686" priority="348" rank="3"/>
  </conditionalFormatting>
  <conditionalFormatting sqref="S1607:S1637">
    <cfRule type="top10" dxfId="685" priority="349" rank="3"/>
  </conditionalFormatting>
  <conditionalFormatting sqref="I1607:I1637">
    <cfRule type="top10" dxfId="684" priority="350" rank="3"/>
  </conditionalFormatting>
  <conditionalFormatting sqref="L1662:L1678">
    <cfRule type="top10" dxfId="683" priority="331" rank="1"/>
  </conditionalFormatting>
  <conditionalFormatting sqref="P1662:P1678">
    <cfRule type="top10" dxfId="682" priority="332" bottom="1" rank="1"/>
  </conditionalFormatting>
  <conditionalFormatting sqref="K1648:K1678">
    <cfRule type="top10" dxfId="681" priority="333" bottom="1" rank="1"/>
    <cfRule type="top10" dxfId="680" priority="334" rank="1"/>
  </conditionalFormatting>
  <conditionalFormatting sqref="Q1648:Q1678">
    <cfRule type="top10" dxfId="679" priority="335" bottom="1" rank="1"/>
    <cfRule type="top10" dxfId="678" priority="336" rank="1"/>
  </conditionalFormatting>
  <conditionalFormatting sqref="M1648:M1678">
    <cfRule type="top10" dxfId="677" priority="337" rank="3"/>
  </conditionalFormatting>
  <conditionalFormatting sqref="O1648:O1678">
    <cfRule type="top10" dxfId="676" priority="338" rank="3"/>
  </conditionalFormatting>
  <conditionalFormatting sqref="S1648:S1678">
    <cfRule type="top10" dxfId="675" priority="339" rank="3"/>
  </conditionalFormatting>
  <conditionalFormatting sqref="I1648:I1678">
    <cfRule type="top10" dxfId="674" priority="340" rank="3"/>
  </conditionalFormatting>
  <conditionalFormatting sqref="L1703:L1719">
    <cfRule type="top10" dxfId="673" priority="321" rank="1"/>
  </conditionalFormatting>
  <conditionalFormatting sqref="P1703:P1719">
    <cfRule type="top10" dxfId="672" priority="322" bottom="1" rank="1"/>
  </conditionalFormatting>
  <conditionalFormatting sqref="K1689:K1719">
    <cfRule type="top10" dxfId="671" priority="323" bottom="1" rank="1"/>
    <cfRule type="top10" dxfId="670" priority="324" rank="1"/>
  </conditionalFormatting>
  <conditionalFormatting sqref="Q1689:Q1719">
    <cfRule type="top10" dxfId="669" priority="325" bottom="1" rank="1"/>
    <cfRule type="top10" dxfId="668" priority="326" rank="1"/>
  </conditionalFormatting>
  <conditionalFormatting sqref="M1689:M1719">
    <cfRule type="top10" dxfId="667" priority="327" rank="3"/>
  </conditionalFormatting>
  <conditionalFormatting sqref="O1689:O1719">
    <cfRule type="top10" dxfId="666" priority="328" rank="3"/>
  </conditionalFormatting>
  <conditionalFormatting sqref="S1689:S1719">
    <cfRule type="top10" dxfId="665" priority="329" rank="3"/>
  </conditionalFormatting>
  <conditionalFormatting sqref="I1689:I1719">
    <cfRule type="top10" dxfId="664" priority="330" rank="3"/>
  </conditionalFormatting>
  <conditionalFormatting sqref="L1744:L1760">
    <cfRule type="top10" dxfId="663" priority="311" rank="1"/>
  </conditionalFormatting>
  <conditionalFormatting sqref="P1744:P1760">
    <cfRule type="top10" dxfId="662" priority="312" bottom="1" rank="1"/>
  </conditionalFormatting>
  <conditionalFormatting sqref="K1730:K1760">
    <cfRule type="top10" dxfId="661" priority="313" bottom="1" rank="1"/>
    <cfRule type="top10" dxfId="660" priority="314" rank="1"/>
  </conditionalFormatting>
  <conditionalFormatting sqref="Q1730:Q1760">
    <cfRule type="top10" dxfId="659" priority="315" bottom="1" rank="1"/>
    <cfRule type="top10" dxfId="658" priority="316" rank="1"/>
  </conditionalFormatting>
  <conditionalFormatting sqref="M1730:M1760">
    <cfRule type="top10" dxfId="657" priority="317" rank="3"/>
  </conditionalFormatting>
  <conditionalFormatting sqref="O1730:O1760">
    <cfRule type="top10" dxfId="656" priority="318" rank="3"/>
  </conditionalFormatting>
  <conditionalFormatting sqref="S1730:S1760">
    <cfRule type="top10" dxfId="655" priority="319" rank="3"/>
  </conditionalFormatting>
  <conditionalFormatting sqref="I1730:I1760">
    <cfRule type="top10" dxfId="654" priority="320" rank="3"/>
  </conditionalFormatting>
  <conditionalFormatting sqref="L1785:L1801">
    <cfRule type="top10" dxfId="653" priority="301" rank="1"/>
  </conditionalFormatting>
  <conditionalFormatting sqref="P1785:P1801">
    <cfRule type="top10" dxfId="652" priority="302" bottom="1" rank="1"/>
  </conditionalFormatting>
  <conditionalFormatting sqref="K1771:K1801">
    <cfRule type="top10" dxfId="651" priority="303" bottom="1" rank="1"/>
    <cfRule type="top10" dxfId="650" priority="304" rank="1"/>
  </conditionalFormatting>
  <conditionalFormatting sqref="Q1771:Q1801">
    <cfRule type="top10" dxfId="649" priority="305" bottom="1" rank="1"/>
    <cfRule type="top10" dxfId="648" priority="306" rank="1"/>
  </conditionalFormatting>
  <conditionalFormatting sqref="M1771:M1801">
    <cfRule type="top10" dxfId="647" priority="307" rank="3"/>
  </conditionalFormatting>
  <conditionalFormatting sqref="O1771:O1801">
    <cfRule type="top10" dxfId="646" priority="308" rank="3"/>
  </conditionalFormatting>
  <conditionalFormatting sqref="S1771:S1801">
    <cfRule type="top10" dxfId="645" priority="309" rank="3"/>
  </conditionalFormatting>
  <conditionalFormatting sqref="I1771:I1801">
    <cfRule type="top10" dxfId="644" priority="310" rank="3"/>
  </conditionalFormatting>
  <conditionalFormatting sqref="L1826:L1842">
    <cfRule type="top10" dxfId="643" priority="291" rank="1"/>
  </conditionalFormatting>
  <conditionalFormatting sqref="P1826:P1842">
    <cfRule type="top10" dxfId="642" priority="292" bottom="1" rank="1"/>
  </conditionalFormatting>
  <conditionalFormatting sqref="K1812:K1842">
    <cfRule type="top10" dxfId="641" priority="293" bottom="1" rank="1"/>
    <cfRule type="top10" dxfId="640" priority="294" rank="1"/>
  </conditionalFormatting>
  <conditionalFormatting sqref="Q1812:Q1842">
    <cfRule type="top10" dxfId="639" priority="295" bottom="1" rank="1"/>
    <cfRule type="top10" dxfId="638" priority="296" rank="1"/>
  </conditionalFormatting>
  <conditionalFormatting sqref="M1812:M1842">
    <cfRule type="top10" dxfId="637" priority="297" rank="3"/>
  </conditionalFormatting>
  <conditionalFormatting sqref="O1812:O1842">
    <cfRule type="top10" dxfId="636" priority="298" rank="3"/>
  </conditionalFormatting>
  <conditionalFormatting sqref="S1812:S1842">
    <cfRule type="top10" dxfId="635" priority="299" rank="3"/>
  </conditionalFormatting>
  <conditionalFormatting sqref="I1812:I1842">
    <cfRule type="top10" dxfId="634" priority="300" rank="3"/>
  </conditionalFormatting>
  <conditionalFormatting sqref="L1867:L1883">
    <cfRule type="top10" dxfId="633" priority="281" rank="1"/>
  </conditionalFormatting>
  <conditionalFormatting sqref="P1867:P1883">
    <cfRule type="top10" dxfId="632" priority="282" bottom="1" rank="1"/>
  </conditionalFormatting>
  <conditionalFormatting sqref="K1853:K1883">
    <cfRule type="top10" dxfId="631" priority="283" bottom="1" rank="1"/>
    <cfRule type="top10" dxfId="630" priority="284" rank="1"/>
  </conditionalFormatting>
  <conditionalFormatting sqref="Q1853:Q1883">
    <cfRule type="top10" dxfId="629" priority="285" bottom="1" rank="1"/>
    <cfRule type="top10" dxfId="628" priority="286" rank="1"/>
  </conditionalFormatting>
  <conditionalFormatting sqref="M1853:M1883">
    <cfRule type="top10" dxfId="627" priority="287" rank="3"/>
  </conditionalFormatting>
  <conditionalFormatting sqref="O1853:O1883">
    <cfRule type="top10" dxfId="626" priority="288" rank="3"/>
  </conditionalFormatting>
  <conditionalFormatting sqref="S1853:S1883">
    <cfRule type="top10" dxfId="625" priority="289" rank="3"/>
  </conditionalFormatting>
  <conditionalFormatting sqref="I1853:I1883">
    <cfRule type="top10" dxfId="624" priority="290" rank="3"/>
  </conditionalFormatting>
  <conditionalFormatting sqref="L1908:L1924">
    <cfRule type="top10" dxfId="623" priority="271" rank="1"/>
  </conditionalFormatting>
  <conditionalFormatting sqref="P1908:P1924">
    <cfRule type="top10" dxfId="622" priority="272" bottom="1" rank="1"/>
  </conditionalFormatting>
  <conditionalFormatting sqref="K1894:K1924">
    <cfRule type="top10" dxfId="621" priority="273" bottom="1" rank="1"/>
    <cfRule type="top10" dxfId="620" priority="274" rank="1"/>
  </conditionalFormatting>
  <conditionalFormatting sqref="Q1894:Q1924">
    <cfRule type="top10" dxfId="619" priority="275" bottom="1" rank="1"/>
    <cfRule type="top10" dxfId="618" priority="276" rank="1"/>
  </conditionalFormatting>
  <conditionalFormatting sqref="M1894:M1924">
    <cfRule type="top10" dxfId="617" priority="277" rank="3"/>
  </conditionalFormatting>
  <conditionalFormatting sqref="O1894:O1924">
    <cfRule type="top10" dxfId="616" priority="278" rank="3"/>
  </conditionalFormatting>
  <conditionalFormatting sqref="S1894:S1924">
    <cfRule type="top10" dxfId="615" priority="279" rank="3"/>
  </conditionalFormatting>
  <conditionalFormatting sqref="I1894:I1924">
    <cfRule type="top10" dxfId="614" priority="280" rank="3"/>
  </conditionalFormatting>
  <conditionalFormatting sqref="L1949:L1965">
    <cfRule type="top10" dxfId="613" priority="261" rank="1"/>
  </conditionalFormatting>
  <conditionalFormatting sqref="P1949:P1965">
    <cfRule type="top10" dxfId="612" priority="262" bottom="1" rank="1"/>
  </conditionalFormatting>
  <conditionalFormatting sqref="K1935:K1965">
    <cfRule type="top10" dxfId="611" priority="263" bottom="1" rank="1"/>
    <cfRule type="top10" dxfId="610" priority="264" rank="1"/>
  </conditionalFormatting>
  <conditionalFormatting sqref="Q1935:Q1965">
    <cfRule type="top10" dxfId="609" priority="265" bottom="1" rank="1"/>
    <cfRule type="top10" dxfId="608" priority="266" rank="1"/>
  </conditionalFormatting>
  <conditionalFormatting sqref="M1935:M1965">
    <cfRule type="top10" dxfId="607" priority="267" rank="3"/>
  </conditionalFormatting>
  <conditionalFormatting sqref="O1935:O1965">
    <cfRule type="top10" dxfId="606" priority="268" rank="3"/>
  </conditionalFormatting>
  <conditionalFormatting sqref="S1935:S1965">
    <cfRule type="top10" dxfId="605" priority="269" rank="3"/>
  </conditionalFormatting>
  <conditionalFormatting sqref="I1935:I1965">
    <cfRule type="top10" dxfId="604" priority="270" rank="3"/>
  </conditionalFormatting>
  <conditionalFormatting sqref="L1990:L2006">
    <cfRule type="top10" dxfId="603" priority="251" rank="1"/>
  </conditionalFormatting>
  <conditionalFormatting sqref="P1990:P2006">
    <cfRule type="top10" dxfId="602" priority="252" bottom="1" rank="1"/>
  </conditionalFormatting>
  <conditionalFormatting sqref="K1976:K2006">
    <cfRule type="top10" dxfId="601" priority="253" bottom="1" rank="1"/>
    <cfRule type="top10" dxfId="600" priority="254" rank="1"/>
  </conditionalFormatting>
  <conditionalFormatting sqref="Q1976:Q2006">
    <cfRule type="top10" dxfId="599" priority="255" bottom="1" rank="1"/>
    <cfRule type="top10" dxfId="598" priority="256" rank="1"/>
  </conditionalFormatting>
  <conditionalFormatting sqref="M1976:M2006">
    <cfRule type="top10" dxfId="597" priority="257" rank="3"/>
  </conditionalFormatting>
  <conditionalFormatting sqref="O1976:O2006">
    <cfRule type="top10" dxfId="596" priority="258" rank="3"/>
  </conditionalFormatting>
  <conditionalFormatting sqref="S1976:S2006">
    <cfRule type="top10" dxfId="595" priority="259" rank="3"/>
  </conditionalFormatting>
  <conditionalFormatting sqref="I1976:I2006">
    <cfRule type="top10" dxfId="594" priority="260" rank="3"/>
  </conditionalFormatting>
  <conditionalFormatting sqref="L2031:L2047">
    <cfRule type="top10" dxfId="593" priority="241" rank="1"/>
  </conditionalFormatting>
  <conditionalFormatting sqref="P2031:P2047">
    <cfRule type="top10" dxfId="592" priority="242" bottom="1" rank="1"/>
  </conditionalFormatting>
  <conditionalFormatting sqref="K2017:K2047">
    <cfRule type="top10" dxfId="591" priority="243" bottom="1" rank="1"/>
    <cfRule type="top10" dxfId="590" priority="244" rank="1"/>
  </conditionalFormatting>
  <conditionalFormatting sqref="Q2017:Q2047">
    <cfRule type="top10" dxfId="589" priority="245" bottom="1" rank="1"/>
    <cfRule type="top10" dxfId="588" priority="246" rank="1"/>
  </conditionalFormatting>
  <conditionalFormatting sqref="M2017:M2047">
    <cfRule type="top10" dxfId="587" priority="247" rank="3"/>
  </conditionalFormatting>
  <conditionalFormatting sqref="O2017:O2047">
    <cfRule type="top10" dxfId="586" priority="248" rank="3"/>
  </conditionalFormatting>
  <conditionalFormatting sqref="S2017:S2047">
    <cfRule type="top10" dxfId="585" priority="249" rank="3"/>
  </conditionalFormatting>
  <conditionalFormatting sqref="I2017:I2047">
    <cfRule type="top10" dxfId="584" priority="250" rank="3"/>
  </conditionalFormatting>
  <conditionalFormatting sqref="L2072:L2088">
    <cfRule type="top10" dxfId="583" priority="231" rank="1"/>
  </conditionalFormatting>
  <conditionalFormatting sqref="P2072:P2088">
    <cfRule type="top10" dxfId="582" priority="232" bottom="1" rank="1"/>
  </conditionalFormatting>
  <conditionalFormatting sqref="K2058:K2088">
    <cfRule type="top10" dxfId="581" priority="233" bottom="1" rank="1"/>
    <cfRule type="top10" dxfId="580" priority="234" rank="1"/>
  </conditionalFormatting>
  <conditionalFormatting sqref="Q2058:Q2088">
    <cfRule type="top10" dxfId="579" priority="235" bottom="1" rank="1"/>
    <cfRule type="top10" dxfId="578" priority="236" rank="1"/>
  </conditionalFormatting>
  <conditionalFormatting sqref="M2058:M2088">
    <cfRule type="top10" dxfId="577" priority="237" rank="3"/>
  </conditionalFormatting>
  <conditionalFormatting sqref="O2058:O2088">
    <cfRule type="top10" dxfId="576" priority="238" rank="3"/>
  </conditionalFormatting>
  <conditionalFormatting sqref="S2058:S2088">
    <cfRule type="top10" dxfId="575" priority="239" rank="3"/>
  </conditionalFormatting>
  <conditionalFormatting sqref="I2058:I2088">
    <cfRule type="top10" dxfId="574" priority="240" rank="3"/>
  </conditionalFormatting>
  <conditionalFormatting sqref="L2113:L2129">
    <cfRule type="top10" dxfId="573" priority="221" rank="1"/>
  </conditionalFormatting>
  <conditionalFormatting sqref="P2113:P2129">
    <cfRule type="top10" dxfId="572" priority="222" bottom="1" rank="1"/>
  </conditionalFormatting>
  <conditionalFormatting sqref="K2099:K2129">
    <cfRule type="top10" dxfId="571" priority="223" bottom="1" rank="1"/>
    <cfRule type="top10" dxfId="570" priority="224" rank="1"/>
  </conditionalFormatting>
  <conditionalFormatting sqref="Q2099:Q2129">
    <cfRule type="top10" dxfId="569" priority="225" bottom="1" rank="1"/>
    <cfRule type="top10" dxfId="568" priority="226" rank="1"/>
  </conditionalFormatting>
  <conditionalFormatting sqref="M2099:M2129">
    <cfRule type="top10" dxfId="567" priority="227" rank="3"/>
  </conditionalFormatting>
  <conditionalFormatting sqref="O2099:O2129">
    <cfRule type="top10" dxfId="566" priority="228" rank="3"/>
  </conditionalFormatting>
  <conditionalFormatting sqref="S2099:S2129">
    <cfRule type="top10" dxfId="565" priority="229" rank="3"/>
  </conditionalFormatting>
  <conditionalFormatting sqref="I2099:I2129">
    <cfRule type="top10" dxfId="564" priority="230" rank="3"/>
  </conditionalFormatting>
  <conditionalFormatting sqref="L2154:L2170">
    <cfRule type="top10" dxfId="563" priority="211" rank="1"/>
  </conditionalFormatting>
  <conditionalFormatting sqref="P2154:P2170">
    <cfRule type="top10" dxfId="562" priority="212" bottom="1" rank="1"/>
  </conditionalFormatting>
  <conditionalFormatting sqref="K2140:K2170">
    <cfRule type="top10" dxfId="561" priority="213" bottom="1" rank="1"/>
    <cfRule type="top10" dxfId="560" priority="214" rank="1"/>
  </conditionalFormatting>
  <conditionalFormatting sqref="Q2140:Q2170">
    <cfRule type="top10" dxfId="559" priority="215" bottom="1" rank="1"/>
    <cfRule type="top10" dxfId="558" priority="216" rank="1"/>
  </conditionalFormatting>
  <conditionalFormatting sqref="M2140:M2170">
    <cfRule type="top10" dxfId="557" priority="217" rank="3"/>
  </conditionalFormatting>
  <conditionalFormatting sqref="O2140:O2170">
    <cfRule type="top10" dxfId="556" priority="218" rank="3"/>
  </conditionalFormatting>
  <conditionalFormatting sqref="S2140:S2170">
    <cfRule type="top10" dxfId="555" priority="219" rank="3"/>
  </conditionalFormatting>
  <conditionalFormatting sqref="I2140:I2170">
    <cfRule type="top10" dxfId="554" priority="220" rank="3"/>
  </conditionalFormatting>
  <conditionalFormatting sqref="L2195:L2211">
    <cfRule type="top10" dxfId="553" priority="201" rank="1"/>
  </conditionalFormatting>
  <conditionalFormatting sqref="P2195:P2211">
    <cfRule type="top10" dxfId="552" priority="202" bottom="1" rank="1"/>
  </conditionalFormatting>
  <conditionalFormatting sqref="K2181:K2211">
    <cfRule type="top10" dxfId="551" priority="203" bottom="1" rank="1"/>
    <cfRule type="top10" dxfId="550" priority="204" rank="1"/>
  </conditionalFormatting>
  <conditionalFormatting sqref="Q2181:Q2211">
    <cfRule type="top10" dxfId="549" priority="205" bottom="1" rank="1"/>
    <cfRule type="top10" dxfId="548" priority="206" rank="1"/>
  </conditionalFormatting>
  <conditionalFormatting sqref="M2181:M2211">
    <cfRule type="top10" dxfId="547" priority="207" rank="3"/>
  </conditionalFormatting>
  <conditionalFormatting sqref="O2181:O2211">
    <cfRule type="top10" dxfId="546" priority="208" rank="3"/>
  </conditionalFormatting>
  <conditionalFormatting sqref="S2181:S2211">
    <cfRule type="top10" dxfId="545" priority="209" rank="3"/>
  </conditionalFormatting>
  <conditionalFormatting sqref="I2181:I2211">
    <cfRule type="top10" dxfId="544" priority="210" rank="3"/>
  </conditionalFormatting>
  <conditionalFormatting sqref="L2236:L2252">
    <cfRule type="top10" dxfId="543" priority="191" rank="1"/>
  </conditionalFormatting>
  <conditionalFormatting sqref="P2236:P2252">
    <cfRule type="top10" dxfId="542" priority="192" bottom="1" rank="1"/>
  </conditionalFormatting>
  <conditionalFormatting sqref="K2222:K2252">
    <cfRule type="top10" dxfId="541" priority="193" bottom="1" rank="1"/>
    <cfRule type="top10" dxfId="540" priority="194" rank="1"/>
  </conditionalFormatting>
  <conditionalFormatting sqref="Q2222:Q2252">
    <cfRule type="top10" dxfId="539" priority="195" bottom="1" rank="1"/>
    <cfRule type="top10" dxfId="538" priority="196" rank="1"/>
  </conditionalFormatting>
  <conditionalFormatting sqref="M2222:M2252">
    <cfRule type="top10" dxfId="537" priority="197" rank="3"/>
  </conditionalFormatting>
  <conditionalFormatting sqref="O2222:O2252">
    <cfRule type="top10" dxfId="536" priority="198" rank="3"/>
  </conditionalFormatting>
  <conditionalFormatting sqref="S2222:S2252">
    <cfRule type="top10" dxfId="535" priority="199" rank="3"/>
  </conditionalFormatting>
  <conditionalFormatting sqref="I2222:I2252">
    <cfRule type="top10" dxfId="534" priority="200" rank="3"/>
  </conditionalFormatting>
  <conditionalFormatting sqref="L2277:L2293">
    <cfRule type="top10" dxfId="533" priority="181" rank="1"/>
  </conditionalFormatting>
  <conditionalFormatting sqref="P2277:P2293">
    <cfRule type="top10" dxfId="532" priority="182" bottom="1" rank="1"/>
  </conditionalFormatting>
  <conditionalFormatting sqref="K2263:K2293">
    <cfRule type="top10" dxfId="531" priority="183" bottom="1" rank="1"/>
    <cfRule type="top10" dxfId="530" priority="184" rank="1"/>
  </conditionalFormatting>
  <conditionalFormatting sqref="Q2263:Q2293">
    <cfRule type="top10" dxfId="529" priority="185" bottom="1" rank="1"/>
    <cfRule type="top10" dxfId="528" priority="186" rank="1"/>
  </conditionalFormatting>
  <conditionalFormatting sqref="M2263:M2293">
    <cfRule type="top10" dxfId="527" priority="187" rank="3"/>
  </conditionalFormatting>
  <conditionalFormatting sqref="O2263:O2293">
    <cfRule type="top10" dxfId="526" priority="188" rank="3"/>
  </conditionalFormatting>
  <conditionalFormatting sqref="S2263:S2293">
    <cfRule type="top10" dxfId="525" priority="189" rank="3"/>
  </conditionalFormatting>
  <conditionalFormatting sqref="I2263:I2293">
    <cfRule type="top10" dxfId="524" priority="190" rank="3"/>
  </conditionalFormatting>
  <conditionalFormatting sqref="L2318:L2334">
    <cfRule type="top10" dxfId="523" priority="171" rank="1"/>
  </conditionalFormatting>
  <conditionalFormatting sqref="P2318:P2334">
    <cfRule type="top10" dxfId="522" priority="172" bottom="1" rank="1"/>
  </conditionalFormatting>
  <conditionalFormatting sqref="K2304:K2334">
    <cfRule type="top10" dxfId="521" priority="173" bottom="1" rank="1"/>
    <cfRule type="top10" dxfId="520" priority="174" rank="1"/>
  </conditionalFormatting>
  <conditionalFormatting sqref="Q2304:Q2334">
    <cfRule type="top10" dxfId="519" priority="175" bottom="1" rank="1"/>
    <cfRule type="top10" dxfId="518" priority="176" rank="1"/>
  </conditionalFormatting>
  <conditionalFormatting sqref="M2304:M2334">
    <cfRule type="top10" dxfId="517" priority="177" rank="3"/>
  </conditionalFormatting>
  <conditionalFormatting sqref="O2304:O2334">
    <cfRule type="top10" dxfId="516" priority="178" rank="3"/>
  </conditionalFormatting>
  <conditionalFormatting sqref="S2304:S2334">
    <cfRule type="top10" dxfId="515" priority="179" rank="3"/>
  </conditionalFormatting>
  <conditionalFormatting sqref="I2304:I2334">
    <cfRule type="top10" dxfId="514" priority="180" rank="3"/>
  </conditionalFormatting>
  <conditionalFormatting sqref="L2359:L2375">
    <cfRule type="top10" dxfId="513" priority="161" rank="1"/>
  </conditionalFormatting>
  <conditionalFormatting sqref="P2359:P2375">
    <cfRule type="top10" dxfId="512" priority="162" bottom="1" rank="1"/>
  </conditionalFormatting>
  <conditionalFormatting sqref="K2345:K2375">
    <cfRule type="top10" dxfId="511" priority="163" bottom="1" rank="1"/>
    <cfRule type="top10" dxfId="510" priority="164" rank="1"/>
  </conditionalFormatting>
  <conditionalFormatting sqref="Q2345:Q2375">
    <cfRule type="top10" dxfId="509" priority="165" bottom="1" rank="1"/>
    <cfRule type="top10" dxfId="508" priority="166" rank="1"/>
  </conditionalFormatting>
  <conditionalFormatting sqref="M2345:M2375">
    <cfRule type="top10" dxfId="507" priority="167" rank="3"/>
  </conditionalFormatting>
  <conditionalFormatting sqref="O2345:O2375">
    <cfRule type="top10" dxfId="506" priority="168" rank="3"/>
  </conditionalFormatting>
  <conditionalFormatting sqref="S2345:S2375">
    <cfRule type="top10" dxfId="505" priority="169" rank="3"/>
  </conditionalFormatting>
  <conditionalFormatting sqref="I2345:I2375">
    <cfRule type="top10" dxfId="504" priority="170" rank="3"/>
  </conditionalFormatting>
  <conditionalFormatting sqref="L2400:L2416">
    <cfRule type="top10" dxfId="503" priority="151" rank="1"/>
  </conditionalFormatting>
  <conditionalFormatting sqref="P2400:P2416">
    <cfRule type="top10" dxfId="502" priority="152" bottom="1" rank="1"/>
  </conditionalFormatting>
  <conditionalFormatting sqref="K2386:K2416">
    <cfRule type="top10" dxfId="501" priority="153" bottom="1" rank="1"/>
    <cfRule type="top10" dxfId="500" priority="154" rank="1"/>
  </conditionalFormatting>
  <conditionalFormatting sqref="Q2386:Q2416">
    <cfRule type="top10" dxfId="499" priority="155" bottom="1" rank="1"/>
    <cfRule type="top10" dxfId="498" priority="156" rank="1"/>
  </conditionalFormatting>
  <conditionalFormatting sqref="M2386:M2416">
    <cfRule type="top10" dxfId="497" priority="157" rank="3"/>
  </conditionalFormatting>
  <conditionalFormatting sqref="O2386:O2416">
    <cfRule type="top10" dxfId="496" priority="158" rank="3"/>
  </conditionalFormatting>
  <conditionalFormatting sqref="S2386:S2416">
    <cfRule type="top10" dxfId="495" priority="159" rank="3"/>
  </conditionalFormatting>
  <conditionalFormatting sqref="I2386:I2416">
    <cfRule type="top10" dxfId="494" priority="160" rank="3"/>
  </conditionalFormatting>
  <conditionalFormatting sqref="L2441:L2457">
    <cfRule type="top10" dxfId="493" priority="141" rank="1"/>
  </conditionalFormatting>
  <conditionalFormatting sqref="P2441:P2457">
    <cfRule type="top10" dxfId="492" priority="142" bottom="1" rank="1"/>
  </conditionalFormatting>
  <conditionalFormatting sqref="K2427:K2457">
    <cfRule type="top10" dxfId="491" priority="143" bottom="1" rank="1"/>
    <cfRule type="top10" dxfId="490" priority="144" rank="1"/>
  </conditionalFormatting>
  <conditionalFormatting sqref="Q2427:Q2457">
    <cfRule type="top10" dxfId="489" priority="145" bottom="1" rank="1"/>
    <cfRule type="top10" dxfId="488" priority="146" rank="1"/>
  </conditionalFormatting>
  <conditionalFormatting sqref="M2427:M2457">
    <cfRule type="top10" dxfId="487" priority="147" rank="3"/>
  </conditionalFormatting>
  <conditionalFormatting sqref="O2427:O2457">
    <cfRule type="top10" dxfId="486" priority="148" rank="3"/>
  </conditionalFormatting>
  <conditionalFormatting sqref="S2427:S2457">
    <cfRule type="top10" dxfId="485" priority="149" rank="3"/>
  </conditionalFormatting>
  <conditionalFormatting sqref="I2427:I2457">
    <cfRule type="top10" dxfId="484" priority="150" rank="3"/>
  </conditionalFormatting>
  <conditionalFormatting sqref="L2482:L2498">
    <cfRule type="top10" dxfId="483" priority="131" rank="1"/>
  </conditionalFormatting>
  <conditionalFormatting sqref="P2482:P2498">
    <cfRule type="top10" dxfId="482" priority="132" bottom="1" rank="1"/>
  </conditionalFormatting>
  <conditionalFormatting sqref="K2468:K2498">
    <cfRule type="top10" dxfId="481" priority="133" bottom="1" rank="1"/>
    <cfRule type="top10" dxfId="480" priority="134" rank="1"/>
  </conditionalFormatting>
  <conditionalFormatting sqref="Q2468:Q2498">
    <cfRule type="top10" dxfId="479" priority="135" bottom="1" rank="1"/>
    <cfRule type="top10" dxfId="478" priority="136" rank="1"/>
  </conditionalFormatting>
  <conditionalFormatting sqref="M2468:M2498">
    <cfRule type="top10" dxfId="477" priority="137" rank="3"/>
  </conditionalFormatting>
  <conditionalFormatting sqref="O2468:O2498">
    <cfRule type="top10" dxfId="476" priority="138" rank="3"/>
  </conditionalFormatting>
  <conditionalFormatting sqref="S2468:S2498">
    <cfRule type="top10" dxfId="475" priority="139" rank="3"/>
  </conditionalFormatting>
  <conditionalFormatting sqref="I2468:I2498">
    <cfRule type="top10" dxfId="474" priority="140" rank="3"/>
  </conditionalFormatting>
  <conditionalFormatting sqref="L2523:L2539">
    <cfRule type="top10" dxfId="473" priority="121" rank="1"/>
  </conditionalFormatting>
  <conditionalFormatting sqref="P2523:P2539">
    <cfRule type="top10" dxfId="472" priority="122" bottom="1" rank="1"/>
  </conditionalFormatting>
  <conditionalFormatting sqref="K2509:K2539">
    <cfRule type="top10" dxfId="471" priority="123" bottom="1" rank="1"/>
    <cfRule type="top10" dxfId="470" priority="124" rank="1"/>
  </conditionalFormatting>
  <conditionalFormatting sqref="Q2509:Q2539">
    <cfRule type="top10" dxfId="469" priority="125" bottom="1" rank="1"/>
    <cfRule type="top10" dxfId="468" priority="126" rank="1"/>
  </conditionalFormatting>
  <conditionalFormatting sqref="M2509:M2539">
    <cfRule type="top10" dxfId="467" priority="127" rank="3"/>
  </conditionalFormatting>
  <conditionalFormatting sqref="O2509:O2539">
    <cfRule type="top10" dxfId="466" priority="128" rank="3"/>
  </conditionalFormatting>
  <conditionalFormatting sqref="S2509:S2539">
    <cfRule type="top10" dxfId="465" priority="129" rank="3"/>
  </conditionalFormatting>
  <conditionalFormatting sqref="I2509:I2539">
    <cfRule type="top10" dxfId="464" priority="130" rank="3"/>
  </conditionalFormatting>
  <conditionalFormatting sqref="L2564:L2580">
    <cfRule type="top10" dxfId="463" priority="111" rank="1"/>
  </conditionalFormatting>
  <conditionalFormatting sqref="P2564:P2580">
    <cfRule type="top10" dxfId="462" priority="112" bottom="1" rank="1"/>
  </conditionalFormatting>
  <conditionalFormatting sqref="K2550:K2580">
    <cfRule type="top10" dxfId="461" priority="113" bottom="1" rank="1"/>
    <cfRule type="top10" dxfId="460" priority="114" rank="1"/>
  </conditionalFormatting>
  <conditionalFormatting sqref="Q2550:Q2580">
    <cfRule type="top10" dxfId="459" priority="115" bottom="1" rank="1"/>
    <cfRule type="top10" dxfId="458" priority="116" rank="1"/>
  </conditionalFormatting>
  <conditionalFormatting sqref="M2550:M2580">
    <cfRule type="top10" dxfId="457" priority="117" rank="3"/>
  </conditionalFormatting>
  <conditionalFormatting sqref="O2550:O2580">
    <cfRule type="top10" dxfId="456" priority="118" rank="3"/>
  </conditionalFormatting>
  <conditionalFormatting sqref="S2550:S2580">
    <cfRule type="top10" dxfId="455" priority="119" rank="3"/>
  </conditionalFormatting>
  <conditionalFormatting sqref="I2550:I2580">
    <cfRule type="top10" dxfId="454" priority="120" rank="3"/>
  </conditionalFormatting>
  <conditionalFormatting sqref="L2605:L2621">
    <cfRule type="top10" dxfId="453" priority="101" rank="1"/>
  </conditionalFormatting>
  <conditionalFormatting sqref="P2605:P2621">
    <cfRule type="top10" dxfId="452" priority="102" bottom="1" rank="1"/>
  </conditionalFormatting>
  <conditionalFormatting sqref="K2591:K2621">
    <cfRule type="top10" dxfId="451" priority="103" bottom="1" rank="1"/>
    <cfRule type="top10" dxfId="450" priority="104" rank="1"/>
  </conditionalFormatting>
  <conditionalFormatting sqref="Q2591:Q2621">
    <cfRule type="top10" dxfId="449" priority="105" bottom="1" rank="1"/>
    <cfRule type="top10" dxfId="448" priority="106" rank="1"/>
  </conditionalFormatting>
  <conditionalFormatting sqref="M2591:M2621">
    <cfRule type="top10" dxfId="447" priority="107" rank="3"/>
  </conditionalFormatting>
  <conditionalFormatting sqref="O2591:O2621">
    <cfRule type="top10" dxfId="446" priority="108" rank="3"/>
  </conditionalFormatting>
  <conditionalFormatting sqref="S2591:S2621">
    <cfRule type="top10" dxfId="445" priority="109" rank="3"/>
  </conditionalFormatting>
  <conditionalFormatting sqref="I2591:I2621">
    <cfRule type="top10" dxfId="444" priority="110" rank="3"/>
  </conditionalFormatting>
  <conditionalFormatting sqref="L2646:L2662">
    <cfRule type="top10" dxfId="443" priority="91" rank="1"/>
  </conditionalFormatting>
  <conditionalFormatting sqref="P2646:P2662">
    <cfRule type="top10" dxfId="442" priority="92" bottom="1" rank="1"/>
  </conditionalFormatting>
  <conditionalFormatting sqref="K2632:K2662">
    <cfRule type="top10" dxfId="441" priority="93" bottom="1" rank="1"/>
    <cfRule type="top10" dxfId="440" priority="94" rank="1"/>
  </conditionalFormatting>
  <conditionalFormatting sqref="Q2632:Q2662">
    <cfRule type="top10" dxfId="439" priority="95" bottom="1" rank="1"/>
    <cfRule type="top10" dxfId="438" priority="96" rank="1"/>
  </conditionalFormatting>
  <conditionalFormatting sqref="M2632:M2662">
    <cfRule type="top10" dxfId="437" priority="97" rank="3"/>
  </conditionalFormatting>
  <conditionalFormatting sqref="O2632:O2662">
    <cfRule type="top10" dxfId="436" priority="98" rank="3"/>
  </conditionalFormatting>
  <conditionalFormatting sqref="S2632:S2662">
    <cfRule type="top10" dxfId="435" priority="99" rank="3"/>
  </conditionalFormatting>
  <conditionalFormatting sqref="I2632:I2662">
    <cfRule type="top10" dxfId="434" priority="100" rank="3"/>
  </conditionalFormatting>
  <conditionalFormatting sqref="L2687:L2703">
    <cfRule type="top10" dxfId="433" priority="81" rank="1"/>
  </conditionalFormatting>
  <conditionalFormatting sqref="P2687:P2703">
    <cfRule type="top10" dxfId="432" priority="82" bottom="1" rank="1"/>
  </conditionalFormatting>
  <conditionalFormatting sqref="K2673:K2703">
    <cfRule type="top10" dxfId="431" priority="83" bottom="1" rank="1"/>
    <cfRule type="top10" dxfId="430" priority="84" rank="1"/>
  </conditionalFormatting>
  <conditionalFormatting sqref="Q2673:Q2703">
    <cfRule type="top10" dxfId="429" priority="85" bottom="1" rank="1"/>
    <cfRule type="top10" dxfId="428" priority="86" rank="1"/>
  </conditionalFormatting>
  <conditionalFormatting sqref="M2673:M2703">
    <cfRule type="top10" dxfId="427" priority="87" rank="3"/>
  </conditionalFormatting>
  <conditionalFormatting sqref="O2673:O2703">
    <cfRule type="top10" dxfId="426" priority="88" rank="3"/>
  </conditionalFormatting>
  <conditionalFormatting sqref="S2673:S2703">
    <cfRule type="top10" dxfId="425" priority="89" rank="3"/>
  </conditionalFormatting>
  <conditionalFormatting sqref="I2673:I2703">
    <cfRule type="top10" dxfId="424" priority="90" rank="3"/>
  </conditionalFormatting>
  <conditionalFormatting sqref="L2728:L2744">
    <cfRule type="top10" dxfId="423" priority="71" rank="1"/>
  </conditionalFormatting>
  <conditionalFormatting sqref="P2728:P2744">
    <cfRule type="top10" dxfId="422" priority="72" bottom="1" rank="1"/>
  </conditionalFormatting>
  <conditionalFormatting sqref="K2714:K2744">
    <cfRule type="top10" dxfId="421" priority="73" bottom="1" rank="1"/>
    <cfRule type="top10" dxfId="420" priority="74" rank="1"/>
  </conditionalFormatting>
  <conditionalFormatting sqref="Q2714:Q2744">
    <cfRule type="top10" dxfId="419" priority="75" bottom="1" rank="1"/>
    <cfRule type="top10" dxfId="418" priority="76" rank="1"/>
  </conditionalFormatting>
  <conditionalFormatting sqref="M2714:M2744">
    <cfRule type="top10" dxfId="417" priority="77" rank="3"/>
  </conditionalFormatting>
  <conditionalFormatting sqref="O2714:O2744">
    <cfRule type="top10" dxfId="416" priority="78" rank="3"/>
  </conditionalFormatting>
  <conditionalFormatting sqref="S2714:S2744">
    <cfRule type="top10" dxfId="415" priority="79" rank="3"/>
  </conditionalFormatting>
  <conditionalFormatting sqref="I2714:I2744">
    <cfRule type="top10" dxfId="414" priority="80" rank="3"/>
  </conditionalFormatting>
  <conditionalFormatting sqref="L2769:L2785">
    <cfRule type="top10" dxfId="413" priority="61" rank="1"/>
  </conditionalFormatting>
  <conditionalFormatting sqref="P2769:P2785">
    <cfRule type="top10" dxfId="412" priority="62" bottom="1" rank="1"/>
  </conditionalFormatting>
  <conditionalFormatting sqref="K2755:K2785">
    <cfRule type="top10" dxfId="411" priority="63" bottom="1" rank="1"/>
    <cfRule type="top10" dxfId="410" priority="64" rank="1"/>
  </conditionalFormatting>
  <conditionalFormatting sqref="Q2755:Q2785">
    <cfRule type="top10" dxfId="409" priority="65" bottom="1" rank="1"/>
    <cfRule type="top10" dxfId="408" priority="66" rank="1"/>
  </conditionalFormatting>
  <conditionalFormatting sqref="M2755:M2785">
    <cfRule type="top10" dxfId="407" priority="67" rank="3"/>
  </conditionalFormatting>
  <conditionalFormatting sqref="O2755:O2785">
    <cfRule type="top10" dxfId="406" priority="68" rank="3"/>
  </conditionalFormatting>
  <conditionalFormatting sqref="S2755:S2785">
    <cfRule type="top10" dxfId="405" priority="69" rank="3"/>
  </conditionalFormatting>
  <conditionalFormatting sqref="I2755:I2785">
    <cfRule type="top10" dxfId="404" priority="70" rank="3"/>
  </conditionalFormatting>
  <conditionalFormatting sqref="L2810:L2826">
    <cfRule type="top10" dxfId="403" priority="51" rank="1"/>
  </conditionalFormatting>
  <conditionalFormatting sqref="P2810:P2826">
    <cfRule type="top10" dxfId="402" priority="52" bottom="1" rank="1"/>
  </conditionalFormatting>
  <conditionalFormatting sqref="K2796:K2826">
    <cfRule type="top10" dxfId="401" priority="53" bottom="1" rank="1"/>
    <cfRule type="top10" dxfId="400" priority="54" rank="1"/>
  </conditionalFormatting>
  <conditionalFormatting sqref="Q2796:Q2826">
    <cfRule type="top10" dxfId="399" priority="55" bottom="1" rank="1"/>
    <cfRule type="top10" dxfId="398" priority="56" rank="1"/>
  </conditionalFormatting>
  <conditionalFormatting sqref="M2796:M2826">
    <cfRule type="top10" dxfId="397" priority="57" rank="3"/>
  </conditionalFormatting>
  <conditionalFormatting sqref="O2796:O2826">
    <cfRule type="top10" dxfId="396" priority="58" rank="3"/>
  </conditionalFormatting>
  <conditionalFormatting sqref="S2796:S2826">
    <cfRule type="top10" dxfId="395" priority="59" rank="3"/>
  </conditionalFormatting>
  <conditionalFormatting sqref="I2796:I2826">
    <cfRule type="top10" dxfId="394" priority="60" rank="3"/>
  </conditionalFormatting>
  <conditionalFormatting sqref="L2851:L2867">
    <cfRule type="top10" dxfId="393" priority="41" rank="1"/>
  </conditionalFormatting>
  <conditionalFormatting sqref="P2851:P2867">
    <cfRule type="top10" dxfId="392" priority="42" bottom="1" rank="1"/>
  </conditionalFormatting>
  <conditionalFormatting sqref="K2837:K2867">
    <cfRule type="top10" dxfId="391" priority="43" bottom="1" rank="1"/>
    <cfRule type="top10" dxfId="390" priority="44" rank="1"/>
  </conditionalFormatting>
  <conditionalFormatting sqref="Q2837:Q2867">
    <cfRule type="top10" dxfId="389" priority="45" bottom="1" rank="1"/>
    <cfRule type="top10" dxfId="388" priority="46" rank="1"/>
  </conditionalFormatting>
  <conditionalFormatting sqref="M2837:M2867">
    <cfRule type="top10" dxfId="387" priority="47" rank="3"/>
  </conditionalFormatting>
  <conditionalFormatting sqref="O2837:O2867">
    <cfRule type="top10" dxfId="386" priority="48" rank="3"/>
  </conditionalFormatting>
  <conditionalFormatting sqref="S2837:S2867">
    <cfRule type="top10" dxfId="385" priority="49" rank="3"/>
  </conditionalFormatting>
  <conditionalFormatting sqref="I2837:I2867">
    <cfRule type="top10" dxfId="384" priority="50" rank="3"/>
  </conditionalFormatting>
  <conditionalFormatting sqref="L2892:L2908">
    <cfRule type="top10" dxfId="383" priority="31" rank="1"/>
  </conditionalFormatting>
  <conditionalFormatting sqref="P2892:P2908">
    <cfRule type="top10" dxfId="382" priority="32" bottom="1" rank="1"/>
  </conditionalFormatting>
  <conditionalFormatting sqref="K2878:K2908">
    <cfRule type="top10" dxfId="381" priority="33" bottom="1" rank="1"/>
    <cfRule type="top10" dxfId="380" priority="34" rank="1"/>
  </conditionalFormatting>
  <conditionalFormatting sqref="Q2878:Q2908">
    <cfRule type="top10" dxfId="379" priority="35" bottom="1" rank="1"/>
    <cfRule type="top10" dxfId="378" priority="36" rank="1"/>
  </conditionalFormatting>
  <conditionalFormatting sqref="M2878:M2908">
    <cfRule type="top10" dxfId="377" priority="37" rank="3"/>
  </conditionalFormatting>
  <conditionalFormatting sqref="O2878:O2908">
    <cfRule type="top10" dxfId="376" priority="38" rank="3"/>
  </conditionalFormatting>
  <conditionalFormatting sqref="S2878:S2908">
    <cfRule type="top10" dxfId="375" priority="39" rank="3"/>
  </conditionalFormatting>
  <conditionalFormatting sqref="I2878:I2908">
    <cfRule type="top10" dxfId="374" priority="40" rank="3"/>
  </conditionalFormatting>
  <conditionalFormatting sqref="L2933:L2949">
    <cfRule type="top10" dxfId="373" priority="21" rank="1"/>
  </conditionalFormatting>
  <conditionalFormatting sqref="P2933:P2949">
    <cfRule type="top10" dxfId="372" priority="22" bottom="1" rank="1"/>
  </conditionalFormatting>
  <conditionalFormatting sqref="K2919:K2949">
    <cfRule type="top10" dxfId="371" priority="23" bottom="1" rank="1"/>
    <cfRule type="top10" dxfId="370" priority="24" rank="1"/>
  </conditionalFormatting>
  <conditionalFormatting sqref="Q2919:Q2949">
    <cfRule type="top10" dxfId="369" priority="25" bottom="1" rank="1"/>
    <cfRule type="top10" dxfId="368" priority="26" rank="1"/>
  </conditionalFormatting>
  <conditionalFormatting sqref="M2919:M2949">
    <cfRule type="top10" dxfId="367" priority="27" rank="3"/>
  </conditionalFormatting>
  <conditionalFormatting sqref="O2919:O2949">
    <cfRule type="top10" dxfId="366" priority="28" rank="3"/>
  </conditionalFormatting>
  <conditionalFormatting sqref="S2919:S2949">
    <cfRule type="top10" dxfId="365" priority="29" rank="3"/>
  </conditionalFormatting>
  <conditionalFormatting sqref="I2919:I2949">
    <cfRule type="top10" dxfId="364" priority="30" rank="3"/>
  </conditionalFormatting>
  <conditionalFormatting sqref="L2974:L2990">
    <cfRule type="top10" dxfId="363" priority="11" rank="1"/>
  </conditionalFormatting>
  <conditionalFormatting sqref="P2974:P2990">
    <cfRule type="top10" dxfId="362" priority="12" bottom="1" rank="1"/>
  </conditionalFormatting>
  <conditionalFormatting sqref="K2960:K2990">
    <cfRule type="top10" dxfId="361" priority="13" bottom="1" rank="1"/>
    <cfRule type="top10" dxfId="360" priority="14" rank="1"/>
  </conditionalFormatting>
  <conditionalFormatting sqref="Q2960:Q2990">
    <cfRule type="top10" dxfId="359" priority="15" bottom="1" rank="1"/>
    <cfRule type="top10" dxfId="358" priority="16" rank="1"/>
  </conditionalFormatting>
  <conditionalFormatting sqref="M2960:M2990">
    <cfRule type="top10" dxfId="357" priority="17" rank="3"/>
  </conditionalFormatting>
  <conditionalFormatting sqref="O2960:O2990">
    <cfRule type="top10" dxfId="356" priority="18" rank="3"/>
  </conditionalFormatting>
  <conditionalFormatting sqref="S2960:S2990">
    <cfRule type="top10" dxfId="355" priority="19" rank="3"/>
  </conditionalFormatting>
  <conditionalFormatting sqref="I2960:I2990">
    <cfRule type="top10" dxfId="354" priority="20" rank="3"/>
  </conditionalFormatting>
  <conditionalFormatting sqref="L3015:L3031">
    <cfRule type="top10" dxfId="353" priority="1" rank="1"/>
  </conditionalFormatting>
  <conditionalFormatting sqref="P3015:P3031">
    <cfRule type="top10" dxfId="352" priority="2" bottom="1" rank="1"/>
  </conditionalFormatting>
  <conditionalFormatting sqref="K3001:K3031">
    <cfRule type="top10" dxfId="351" priority="3" bottom="1" rank="1"/>
    <cfRule type="top10" dxfId="350" priority="4" rank="1"/>
  </conditionalFormatting>
  <conditionalFormatting sqref="Q3001:Q3031">
    <cfRule type="top10" dxfId="349" priority="5" bottom="1" rank="1"/>
    <cfRule type="top10" dxfId="348" priority="6" rank="1"/>
  </conditionalFormatting>
  <conditionalFormatting sqref="M3001:M3031">
    <cfRule type="top10" dxfId="347" priority="7" rank="3"/>
  </conditionalFormatting>
  <conditionalFormatting sqref="O3001:O3031">
    <cfRule type="top10" dxfId="346" priority="8" rank="3"/>
  </conditionalFormatting>
  <conditionalFormatting sqref="S3001:S3031">
    <cfRule type="top10" dxfId="345" priority="9" rank="3"/>
  </conditionalFormatting>
  <conditionalFormatting sqref="I3001:I3031">
    <cfRule type="top10" dxfId="344" priority="10" rank="3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2BCA8-14A9-4439-AB71-2696EF733F91}">
  <sheetPr codeName="Sheet10"/>
  <dimension ref="A1:AI41"/>
  <sheetViews>
    <sheetView topLeftCell="A4" workbookViewId="0">
      <selection activeCell="K7" sqref="K7"/>
    </sheetView>
  </sheetViews>
  <sheetFormatPr defaultRowHeight="14.4" x14ac:dyDescent="0.3"/>
  <cols>
    <col min="1" max="1" width="10.33203125" bestFit="1" customWidth="1"/>
    <col min="2" max="3" width="11.21875" bestFit="1" customWidth="1"/>
    <col min="4" max="4" width="12.21875" bestFit="1" customWidth="1"/>
    <col min="5" max="5" width="9.44140625" bestFit="1" customWidth="1"/>
    <col min="6" max="6" width="7.44140625" bestFit="1" customWidth="1"/>
    <col min="7" max="7" width="10.5546875" bestFit="1" customWidth="1"/>
    <col min="8" max="8" width="7.44140625" bestFit="1" customWidth="1"/>
    <col min="9" max="9" width="7.33203125" bestFit="1" customWidth="1"/>
    <col min="10" max="10" width="10.5546875" bestFit="1" customWidth="1"/>
    <col min="11" max="11" width="11.6640625" bestFit="1" customWidth="1"/>
    <col min="12" max="12" width="2.5546875" customWidth="1"/>
    <col min="13" max="13" width="10.33203125" bestFit="1" customWidth="1"/>
    <col min="14" max="15" width="11.21875" bestFit="1" customWidth="1"/>
    <col min="16" max="16" width="12.21875" bestFit="1" customWidth="1"/>
    <col min="17" max="17" width="9.44140625" bestFit="1" customWidth="1"/>
    <col min="18" max="18" width="7.44140625" bestFit="1" customWidth="1"/>
    <col min="19" max="19" width="10.5546875" bestFit="1" customWidth="1"/>
    <col min="20" max="20" width="7.44140625" bestFit="1" customWidth="1"/>
    <col min="21" max="21" width="7.33203125" bestFit="1" customWidth="1"/>
    <col min="22" max="22" width="10.5546875" bestFit="1" customWidth="1"/>
    <col min="23" max="23" width="11.6640625" bestFit="1" customWidth="1"/>
    <col min="24" max="24" width="2.5546875" customWidth="1"/>
    <col min="25" max="25" width="10.33203125" bestFit="1" customWidth="1"/>
    <col min="26" max="26" width="14" bestFit="1" customWidth="1"/>
    <col min="27" max="27" width="12.77734375" bestFit="1" customWidth="1"/>
    <col min="28" max="28" width="13.88671875" bestFit="1" customWidth="1"/>
    <col min="29" max="29" width="8.21875" bestFit="1" customWidth="1"/>
    <col min="30" max="30" width="7" bestFit="1" customWidth="1"/>
    <col min="31" max="31" width="10.5546875" bestFit="1" customWidth="1"/>
    <col min="32" max="32" width="8" bestFit="1" customWidth="1"/>
    <col min="33" max="33" width="7.33203125" bestFit="1" customWidth="1"/>
    <col min="34" max="34" width="10.5546875" bestFit="1" customWidth="1"/>
    <col min="35" max="35" width="11.6640625" bestFit="1" customWidth="1"/>
  </cols>
  <sheetData>
    <row r="1" spans="1:35" x14ac:dyDescent="0.3">
      <c r="A1" s="69" t="s">
        <v>134</v>
      </c>
      <c r="B1" s="69" t="s">
        <v>135</v>
      </c>
      <c r="C1" s="69"/>
      <c r="D1" s="69"/>
      <c r="E1" s="69"/>
      <c r="F1" s="69"/>
      <c r="G1" s="69" t="s">
        <v>4</v>
      </c>
      <c r="H1" s="97"/>
      <c r="I1" s="97"/>
      <c r="J1" s="69" t="s">
        <v>136</v>
      </c>
      <c r="K1" s="69" t="s">
        <v>6</v>
      </c>
      <c r="L1" s="90"/>
      <c r="M1" s="69" t="s">
        <v>134</v>
      </c>
      <c r="N1" s="69" t="s">
        <v>135</v>
      </c>
      <c r="O1" s="69"/>
      <c r="P1" s="69"/>
      <c r="Q1" s="69"/>
      <c r="R1" s="69"/>
      <c r="S1" s="69" t="s">
        <v>4</v>
      </c>
      <c r="T1" s="97"/>
      <c r="U1" s="97"/>
      <c r="V1" s="69" t="s">
        <v>136</v>
      </c>
      <c r="W1" s="69" t="s">
        <v>6</v>
      </c>
      <c r="Y1" s="69" t="s">
        <v>134</v>
      </c>
      <c r="Z1" s="69" t="s">
        <v>135</v>
      </c>
      <c r="AA1" s="69"/>
      <c r="AB1" s="69"/>
      <c r="AC1" s="69"/>
      <c r="AD1" s="69"/>
      <c r="AE1" s="69" t="s">
        <v>4</v>
      </c>
      <c r="AF1" s="97"/>
      <c r="AG1" s="97"/>
      <c r="AH1" s="69" t="s">
        <v>136</v>
      </c>
      <c r="AI1" s="69" t="s">
        <v>6</v>
      </c>
    </row>
    <row r="2" spans="1:35" x14ac:dyDescent="0.3">
      <c r="A2" s="101" t="e">
        <f>#REF!</f>
        <v>#REF!</v>
      </c>
      <c r="B2" s="83" t="e">
        <f>#REF!</f>
        <v>#REF!</v>
      </c>
      <c r="C2" s="83"/>
      <c r="D2" s="83"/>
      <c r="E2" s="83"/>
      <c r="F2" s="83"/>
      <c r="G2" s="95" t="e">
        <f>#REF!</f>
        <v>#REF!</v>
      </c>
      <c r="H2" s="95"/>
      <c r="I2" s="33"/>
      <c r="J2" s="98">
        <f ca="1">TODAY()</f>
        <v>45686</v>
      </c>
      <c r="K2" s="96" t="e">
        <f>#REF!</f>
        <v>#REF!</v>
      </c>
      <c r="L2" s="90"/>
      <c r="M2" s="101" t="e">
        <f>#REF!</f>
        <v>#REF!</v>
      </c>
      <c r="N2" s="83" t="e">
        <f>#REF!</f>
        <v>#REF!</v>
      </c>
      <c r="O2" s="83"/>
      <c r="P2" s="83"/>
      <c r="Q2" s="83"/>
      <c r="R2" s="83"/>
      <c r="S2" s="95" t="e">
        <f>#REF!</f>
        <v>#REF!</v>
      </c>
      <c r="T2" s="95"/>
      <c r="U2" s="33"/>
      <c r="V2" s="98">
        <f ca="1">J2</f>
        <v>45686</v>
      </c>
      <c r="W2" s="96" t="e">
        <f>#REF!</f>
        <v>#REF!</v>
      </c>
      <c r="Y2" s="101" t="e">
        <f>M2</f>
        <v>#REF!</v>
      </c>
      <c r="Z2" s="83" t="e">
        <f>N2</f>
        <v>#REF!</v>
      </c>
      <c r="AA2" s="83"/>
      <c r="AB2" s="83"/>
      <c r="AC2" s="83"/>
      <c r="AD2" s="83"/>
      <c r="AE2" s="95" t="e">
        <f>S2</f>
        <v>#REF!</v>
      </c>
      <c r="AF2" s="95"/>
      <c r="AG2" s="33"/>
      <c r="AH2" s="98">
        <f ca="1">V2</f>
        <v>45686</v>
      </c>
      <c r="AI2" s="96" t="e">
        <f>W2</f>
        <v>#REF!</v>
      </c>
    </row>
    <row r="3" spans="1:35" s="93" customFormat="1" x14ac:dyDescent="0.3">
      <c r="A3" s="91" t="s">
        <v>128</v>
      </c>
      <c r="B3" s="92" t="s">
        <v>121</v>
      </c>
      <c r="C3" s="92"/>
      <c r="D3" s="92"/>
      <c r="E3" s="92"/>
      <c r="F3" s="92"/>
      <c r="G3" s="92" t="s">
        <v>122</v>
      </c>
      <c r="H3" s="92" t="s">
        <v>123</v>
      </c>
      <c r="I3" s="92" t="s">
        <v>124</v>
      </c>
      <c r="J3" s="92" t="s">
        <v>125</v>
      </c>
      <c r="K3" s="92" t="s">
        <v>126</v>
      </c>
      <c r="M3" s="91" t="s">
        <v>128</v>
      </c>
      <c r="N3" s="92" t="s">
        <v>121</v>
      </c>
      <c r="O3" s="92"/>
      <c r="P3" s="92"/>
      <c r="Q3" s="92"/>
      <c r="R3" s="92"/>
      <c r="S3" s="92" t="s">
        <v>122</v>
      </c>
      <c r="T3" s="92" t="s">
        <v>123</v>
      </c>
      <c r="U3" s="92" t="s">
        <v>124</v>
      </c>
      <c r="V3" s="92" t="s">
        <v>125</v>
      </c>
      <c r="W3" s="92" t="s">
        <v>126</v>
      </c>
      <c r="Y3" s="91" t="s">
        <v>128</v>
      </c>
      <c r="Z3" s="92" t="s">
        <v>121</v>
      </c>
      <c r="AA3" s="92"/>
      <c r="AB3" s="92"/>
      <c r="AC3" s="92"/>
      <c r="AD3" s="92"/>
      <c r="AE3" s="92" t="s">
        <v>122</v>
      </c>
      <c r="AF3" s="92" t="s">
        <v>123</v>
      </c>
      <c r="AG3" s="92" t="s">
        <v>124</v>
      </c>
      <c r="AH3" s="92" t="s">
        <v>125</v>
      </c>
      <c r="AI3" s="92" t="s">
        <v>126</v>
      </c>
    </row>
    <row r="4" spans="1:35" x14ac:dyDescent="0.3">
      <c r="A4" s="68" t="s">
        <v>44</v>
      </c>
      <c r="B4" s="68" t="s">
        <v>29</v>
      </c>
      <c r="C4" s="68" t="s">
        <v>30</v>
      </c>
      <c r="D4" s="68" t="s">
        <v>31</v>
      </c>
      <c r="E4" s="68" t="s">
        <v>112</v>
      </c>
      <c r="F4" s="68" t="s">
        <v>32</v>
      </c>
      <c r="G4" s="68" t="s">
        <v>113</v>
      </c>
      <c r="H4" s="68" t="s">
        <v>33</v>
      </c>
      <c r="I4" s="68" t="s">
        <v>155</v>
      </c>
      <c r="J4" s="68" t="s">
        <v>114</v>
      </c>
      <c r="K4" s="86" t="s">
        <v>115</v>
      </c>
      <c r="M4" s="68" t="s">
        <v>44</v>
      </c>
      <c r="N4" s="68" t="s">
        <v>29</v>
      </c>
      <c r="O4" s="68" t="s">
        <v>30</v>
      </c>
      <c r="P4" s="68" t="s">
        <v>31</v>
      </c>
      <c r="Q4" s="68" t="s">
        <v>112</v>
      </c>
      <c r="R4" s="68" t="s">
        <v>32</v>
      </c>
      <c r="S4" s="68" t="s">
        <v>113</v>
      </c>
      <c r="T4" s="68" t="s">
        <v>33</v>
      </c>
      <c r="U4" s="68" t="s">
        <v>155</v>
      </c>
      <c r="V4" s="68" t="s">
        <v>114</v>
      </c>
      <c r="W4" s="86" t="s">
        <v>115</v>
      </c>
      <c r="Y4" s="68" t="s">
        <v>44</v>
      </c>
      <c r="Z4" s="68" t="s">
        <v>29</v>
      </c>
      <c r="AA4" s="68" t="s">
        <v>30</v>
      </c>
      <c r="AB4" s="68" t="s">
        <v>31</v>
      </c>
      <c r="AC4" s="68" t="s">
        <v>112</v>
      </c>
      <c r="AD4" s="68" t="s">
        <v>32</v>
      </c>
      <c r="AE4" s="68" t="s">
        <v>113</v>
      </c>
      <c r="AF4" s="68" t="s">
        <v>33</v>
      </c>
      <c r="AG4" s="68" t="s">
        <v>155</v>
      </c>
      <c r="AH4" s="68" t="s">
        <v>114</v>
      </c>
      <c r="AI4" s="86" t="s">
        <v>115</v>
      </c>
    </row>
    <row r="5" spans="1:35" x14ac:dyDescent="0.3">
      <c r="A5" s="67" t="e">
        <f t="shared" ref="A5:A20" si="0">M5</f>
        <v>#REF!</v>
      </c>
      <c r="B5" s="134" t="e">
        <f>SUMIF(#REF!,#REF!,#REF!)</f>
        <v>#REF!</v>
      </c>
      <c r="C5" s="134" t="e">
        <f>SUMIF(#REF!,#REF!,#REF!)</f>
        <v>#REF!</v>
      </c>
      <c r="D5" s="134" t="e">
        <f>SUMIF(#REF!,#REF!,#REF!)</f>
        <v>#REF!</v>
      </c>
      <c r="E5" s="110" t="e">
        <f>SUMIF(#REF!,#REF!,#REF!)</f>
        <v>#REF!</v>
      </c>
      <c r="F5" s="110" t="e">
        <f>SUMIF(#REF!,#REF!,#REF!)</f>
        <v>#REF!</v>
      </c>
      <c r="G5" s="110" t="e">
        <f>SUMIF(#REF!,#REF!,#REF!)</f>
        <v>#REF!</v>
      </c>
      <c r="H5" s="110" t="e">
        <f>SUMIF(#REF!,#REF!,#REF!)</f>
        <v>#REF!</v>
      </c>
      <c r="I5" s="110" t="e">
        <f>SUMIF(#REF!,#REF!,#REF!)</f>
        <v>#REF!</v>
      </c>
      <c r="J5" s="110" t="e">
        <f>SUMIF(#REF!,#REF!,#REF!)</f>
        <v>#REF!</v>
      </c>
      <c r="K5" s="110" t="e">
        <f>SUMIF(#REF!,#REF!,#REF!)</f>
        <v>#REF!</v>
      </c>
      <c r="M5" s="67" t="e">
        <f>#REF!</f>
        <v>#REF!</v>
      </c>
      <c r="N5" s="134" t="e">
        <f>SUMIF(#REF!,#REF!,#REF!)</f>
        <v>#REF!</v>
      </c>
      <c r="O5" s="134" t="e">
        <f>SUMIF(#REF!,#REF!,#REF!)</f>
        <v>#REF!</v>
      </c>
      <c r="P5" s="134" t="e">
        <f>SUMIF(#REF!,#REF!,#REF!)</f>
        <v>#REF!</v>
      </c>
      <c r="Q5" s="110" t="e">
        <f>SUMIF(#REF!,#REF!,#REF!)</f>
        <v>#REF!</v>
      </c>
      <c r="R5" s="110" t="e">
        <f>SUMIF(#REF!,#REF!,#REF!)</f>
        <v>#REF!</v>
      </c>
      <c r="S5" s="110" t="e">
        <f>SUMIF(#REF!,#REF!,#REF!)</f>
        <v>#REF!</v>
      </c>
      <c r="T5" s="110" t="e">
        <f>SUMIF(#REF!,#REF!,#REF!)</f>
        <v>#REF!</v>
      </c>
      <c r="U5" s="110" t="e">
        <f>SUMIF(#REF!,#REF!,#REF!)</f>
        <v>#REF!</v>
      </c>
      <c r="V5" s="110" t="e">
        <f>SUMIF(#REF!,#REF!,#REF!)</f>
        <v>#REF!</v>
      </c>
      <c r="W5" s="110" t="e">
        <f>SUMIF(#REF!,#REF!,#REF!)</f>
        <v>#REF!</v>
      </c>
      <c r="Y5" s="67" t="e">
        <f t="shared" ref="Y5:Y20" si="1">A5</f>
        <v>#REF!</v>
      </c>
      <c r="Z5" s="135" t="e">
        <f t="shared" ref="Z5:AI20" si="2">+B5-N5</f>
        <v>#REF!</v>
      </c>
      <c r="AA5" s="135" t="e">
        <f t="shared" si="2"/>
        <v>#REF!</v>
      </c>
      <c r="AB5" s="135" t="e">
        <f t="shared" si="2"/>
        <v>#REF!</v>
      </c>
      <c r="AC5" s="85" t="e">
        <f t="shared" si="2"/>
        <v>#REF!</v>
      </c>
      <c r="AD5" s="85" t="e">
        <f t="shared" si="2"/>
        <v>#REF!</v>
      </c>
      <c r="AE5" s="85" t="e">
        <f t="shared" si="2"/>
        <v>#REF!</v>
      </c>
      <c r="AF5" s="85" t="e">
        <f t="shared" si="2"/>
        <v>#REF!</v>
      </c>
      <c r="AG5" s="85" t="e">
        <f t="shared" si="2"/>
        <v>#REF!</v>
      </c>
      <c r="AH5" s="85" t="e">
        <f t="shared" si="2"/>
        <v>#REF!</v>
      </c>
      <c r="AI5" s="85" t="e">
        <f t="shared" si="2"/>
        <v>#REF!</v>
      </c>
    </row>
    <row r="6" spans="1:35" x14ac:dyDescent="0.3">
      <c r="A6" s="67" t="e">
        <f t="shared" si="0"/>
        <v>#REF!</v>
      </c>
      <c r="B6" s="134" t="e">
        <f>SUMIF(#REF!,#REF!,#REF!)</f>
        <v>#REF!</v>
      </c>
      <c r="C6" s="134" t="e">
        <f>SUMIF(#REF!,#REF!,#REF!)</f>
        <v>#REF!</v>
      </c>
      <c r="D6" s="134" t="e">
        <f>SUMIF(#REF!,#REF!,#REF!)</f>
        <v>#REF!</v>
      </c>
      <c r="E6" s="110" t="e">
        <f>SUMIF(#REF!,#REF!,#REF!)</f>
        <v>#REF!</v>
      </c>
      <c r="F6" s="110" t="e">
        <f>SUMIF(#REF!,#REF!,#REF!)</f>
        <v>#REF!</v>
      </c>
      <c r="G6" s="110" t="e">
        <f>SUMIF(#REF!,#REF!,#REF!)</f>
        <v>#REF!</v>
      </c>
      <c r="H6" s="110" t="e">
        <f>SUMIF(#REF!,#REF!,#REF!)</f>
        <v>#REF!</v>
      </c>
      <c r="I6" s="110" t="e">
        <f>SUMIF(#REF!,#REF!,#REF!)</f>
        <v>#REF!</v>
      </c>
      <c r="J6" s="110" t="e">
        <f>SUMIF(#REF!,#REF!,#REF!)</f>
        <v>#REF!</v>
      </c>
      <c r="K6" s="110" t="e">
        <f>SUMIF(#REF!,#REF!,#REF!)</f>
        <v>#REF!</v>
      </c>
      <c r="M6" s="67" t="e">
        <f>#REF!</f>
        <v>#REF!</v>
      </c>
      <c r="N6" s="134" t="e">
        <f>SUMIF(#REF!,#REF!,#REF!)</f>
        <v>#REF!</v>
      </c>
      <c r="O6" s="134" t="e">
        <f>SUMIF(#REF!,#REF!,#REF!)</f>
        <v>#REF!</v>
      </c>
      <c r="P6" s="134" t="e">
        <f>SUMIF(#REF!,#REF!,#REF!)</f>
        <v>#REF!</v>
      </c>
      <c r="Q6" s="110" t="e">
        <f>SUMIF(#REF!,#REF!,#REF!)</f>
        <v>#REF!</v>
      </c>
      <c r="R6" s="110" t="e">
        <f>SUMIF(#REF!,#REF!,#REF!)</f>
        <v>#REF!</v>
      </c>
      <c r="S6" s="110" t="e">
        <f>SUMIF(#REF!,#REF!,#REF!)</f>
        <v>#REF!</v>
      </c>
      <c r="T6" s="110" t="e">
        <f>SUMIF(#REF!,#REF!,#REF!)</f>
        <v>#REF!</v>
      </c>
      <c r="U6" s="110" t="e">
        <f>SUMIF(#REF!,#REF!,#REF!)</f>
        <v>#REF!</v>
      </c>
      <c r="V6" s="110" t="e">
        <f>SUMIF(#REF!,#REF!,#REF!)</f>
        <v>#REF!</v>
      </c>
      <c r="W6" s="110" t="e">
        <f>SUMIF(#REF!,#REF!,#REF!)</f>
        <v>#REF!</v>
      </c>
      <c r="Y6" s="67" t="e">
        <f t="shared" si="1"/>
        <v>#REF!</v>
      </c>
      <c r="Z6" s="135" t="e">
        <f t="shared" si="2"/>
        <v>#REF!</v>
      </c>
      <c r="AA6" s="135" t="e">
        <f t="shared" si="2"/>
        <v>#REF!</v>
      </c>
      <c r="AB6" s="135" t="e">
        <f t="shared" si="2"/>
        <v>#REF!</v>
      </c>
      <c r="AC6" s="85" t="e">
        <f t="shared" si="2"/>
        <v>#REF!</v>
      </c>
      <c r="AD6" s="85" t="e">
        <f t="shared" si="2"/>
        <v>#REF!</v>
      </c>
      <c r="AE6" s="85" t="e">
        <f t="shared" si="2"/>
        <v>#REF!</v>
      </c>
      <c r="AF6" s="85" t="e">
        <f t="shared" si="2"/>
        <v>#REF!</v>
      </c>
      <c r="AG6" s="85" t="e">
        <f t="shared" si="2"/>
        <v>#REF!</v>
      </c>
      <c r="AH6" s="85" t="e">
        <f t="shared" si="2"/>
        <v>#REF!</v>
      </c>
      <c r="AI6" s="85" t="e">
        <f t="shared" si="2"/>
        <v>#REF!</v>
      </c>
    </row>
    <row r="7" spans="1:35" x14ac:dyDescent="0.3">
      <c r="A7" s="67" t="e">
        <f t="shared" si="0"/>
        <v>#REF!</v>
      </c>
      <c r="B7" s="134" t="e">
        <f>SUMIF(#REF!,#REF!,#REF!)</f>
        <v>#REF!</v>
      </c>
      <c r="C7" s="134" t="e">
        <f>SUMIF(#REF!,#REF!,#REF!)</f>
        <v>#REF!</v>
      </c>
      <c r="D7" s="134" t="e">
        <f>SUMIF(#REF!,#REF!,#REF!)</f>
        <v>#REF!</v>
      </c>
      <c r="E7" s="110" t="e">
        <f>SUMIF(#REF!,#REF!,#REF!)</f>
        <v>#REF!</v>
      </c>
      <c r="F7" s="110" t="e">
        <f>SUMIF(#REF!,#REF!,#REF!)</f>
        <v>#REF!</v>
      </c>
      <c r="G7" s="110" t="e">
        <f>SUMIF(#REF!,#REF!,#REF!)</f>
        <v>#REF!</v>
      </c>
      <c r="H7" s="110" t="e">
        <f>SUMIF(#REF!,#REF!,#REF!)</f>
        <v>#REF!</v>
      </c>
      <c r="I7" s="110" t="e">
        <f>SUMIF(#REF!,#REF!,#REF!)</f>
        <v>#REF!</v>
      </c>
      <c r="J7" s="110" t="e">
        <f>SUMIF(#REF!,#REF!,#REF!)</f>
        <v>#REF!</v>
      </c>
      <c r="K7" s="110" t="e">
        <f>SUMIF(#REF!,#REF!,#REF!)</f>
        <v>#REF!</v>
      </c>
      <c r="M7" s="67" t="e">
        <f>#REF!</f>
        <v>#REF!</v>
      </c>
      <c r="N7" s="134" t="e">
        <f>SUMIF(#REF!,#REF!,#REF!)</f>
        <v>#REF!</v>
      </c>
      <c r="O7" s="134" t="e">
        <f>SUMIF(#REF!,#REF!,#REF!)</f>
        <v>#REF!</v>
      </c>
      <c r="P7" s="134" t="e">
        <f>SUMIF(#REF!,#REF!,#REF!)</f>
        <v>#REF!</v>
      </c>
      <c r="Q7" s="110" t="e">
        <f>SUMIF(#REF!,#REF!,#REF!)</f>
        <v>#REF!</v>
      </c>
      <c r="R7" s="110" t="e">
        <f>SUMIF(#REF!,#REF!,#REF!)</f>
        <v>#REF!</v>
      </c>
      <c r="S7" s="110" t="e">
        <f>SUMIF(#REF!,#REF!,#REF!)</f>
        <v>#REF!</v>
      </c>
      <c r="T7" s="110" t="e">
        <f>SUMIF(#REF!,#REF!,#REF!)</f>
        <v>#REF!</v>
      </c>
      <c r="U7" s="110" t="e">
        <f>SUMIF(#REF!,#REF!,#REF!)</f>
        <v>#REF!</v>
      </c>
      <c r="V7" s="110" t="e">
        <f>SUMIF(#REF!,#REF!,#REF!)</f>
        <v>#REF!</v>
      </c>
      <c r="W7" s="110" t="e">
        <f>SUMIF(#REF!,#REF!,#REF!)</f>
        <v>#REF!</v>
      </c>
      <c r="Y7" s="67" t="e">
        <f t="shared" si="1"/>
        <v>#REF!</v>
      </c>
      <c r="Z7" s="135" t="e">
        <f t="shared" si="2"/>
        <v>#REF!</v>
      </c>
      <c r="AA7" s="135" t="e">
        <f t="shared" si="2"/>
        <v>#REF!</v>
      </c>
      <c r="AB7" s="135" t="e">
        <f t="shared" si="2"/>
        <v>#REF!</v>
      </c>
      <c r="AC7" s="85" t="e">
        <f t="shared" si="2"/>
        <v>#REF!</v>
      </c>
      <c r="AD7" s="85" t="e">
        <f t="shared" si="2"/>
        <v>#REF!</v>
      </c>
      <c r="AE7" s="85" t="e">
        <f t="shared" si="2"/>
        <v>#REF!</v>
      </c>
      <c r="AF7" s="85" t="e">
        <f t="shared" si="2"/>
        <v>#REF!</v>
      </c>
      <c r="AG7" s="85" t="e">
        <f t="shared" si="2"/>
        <v>#REF!</v>
      </c>
      <c r="AH7" s="85" t="e">
        <f t="shared" si="2"/>
        <v>#REF!</v>
      </c>
      <c r="AI7" s="85" t="e">
        <f t="shared" si="2"/>
        <v>#REF!</v>
      </c>
    </row>
    <row r="8" spans="1:35" x14ac:dyDescent="0.3">
      <c r="A8" s="67" t="e">
        <f t="shared" si="0"/>
        <v>#REF!</v>
      </c>
      <c r="B8" s="134" t="e">
        <f>SUMIF(#REF!,#REF!,#REF!)</f>
        <v>#REF!</v>
      </c>
      <c r="C8" s="134" t="e">
        <f>SUMIF(#REF!,#REF!,#REF!)</f>
        <v>#REF!</v>
      </c>
      <c r="D8" s="134" t="e">
        <f>SUMIF(#REF!,#REF!,#REF!)</f>
        <v>#REF!</v>
      </c>
      <c r="E8" s="110" t="e">
        <f>SUMIF(#REF!,#REF!,#REF!)</f>
        <v>#REF!</v>
      </c>
      <c r="F8" s="110" t="e">
        <f>SUMIF(#REF!,#REF!,#REF!)</f>
        <v>#REF!</v>
      </c>
      <c r="G8" s="110" t="e">
        <f>SUMIF(#REF!,#REF!,#REF!)</f>
        <v>#REF!</v>
      </c>
      <c r="H8" s="110" t="e">
        <f>SUMIF(#REF!,#REF!,#REF!)</f>
        <v>#REF!</v>
      </c>
      <c r="I8" s="110" t="e">
        <f>SUMIF(#REF!,#REF!,#REF!)</f>
        <v>#REF!</v>
      </c>
      <c r="J8" s="110" t="e">
        <f>SUMIF(#REF!,#REF!,#REF!)</f>
        <v>#REF!</v>
      </c>
      <c r="K8" s="110" t="e">
        <f>SUMIF(#REF!,#REF!,#REF!)</f>
        <v>#REF!</v>
      </c>
      <c r="M8" s="67" t="e">
        <f>#REF!</f>
        <v>#REF!</v>
      </c>
      <c r="N8" s="134" t="e">
        <f>SUMIF(#REF!,#REF!,#REF!)</f>
        <v>#REF!</v>
      </c>
      <c r="O8" s="134" t="e">
        <f>SUMIF(#REF!,#REF!,#REF!)</f>
        <v>#REF!</v>
      </c>
      <c r="P8" s="134" t="e">
        <f>SUMIF(#REF!,#REF!,#REF!)</f>
        <v>#REF!</v>
      </c>
      <c r="Q8" s="110" t="e">
        <f>SUMIF(#REF!,#REF!,#REF!)</f>
        <v>#REF!</v>
      </c>
      <c r="R8" s="110" t="e">
        <f>SUMIF(#REF!,#REF!,#REF!)</f>
        <v>#REF!</v>
      </c>
      <c r="S8" s="110" t="e">
        <f>SUMIF(#REF!,#REF!,#REF!)</f>
        <v>#REF!</v>
      </c>
      <c r="T8" s="110" t="e">
        <f>SUMIF(#REF!,#REF!,#REF!)</f>
        <v>#REF!</v>
      </c>
      <c r="U8" s="110" t="e">
        <f>SUMIF(#REF!,#REF!,#REF!)</f>
        <v>#REF!</v>
      </c>
      <c r="V8" s="110" t="e">
        <f>SUMIF(#REF!,#REF!,#REF!)</f>
        <v>#REF!</v>
      </c>
      <c r="W8" s="110" t="e">
        <f>SUMIF(#REF!,#REF!,#REF!)</f>
        <v>#REF!</v>
      </c>
      <c r="Y8" s="67" t="e">
        <f t="shared" si="1"/>
        <v>#REF!</v>
      </c>
      <c r="Z8" s="135" t="e">
        <f t="shared" si="2"/>
        <v>#REF!</v>
      </c>
      <c r="AA8" s="135" t="e">
        <f t="shared" si="2"/>
        <v>#REF!</v>
      </c>
      <c r="AB8" s="135" t="e">
        <f t="shared" si="2"/>
        <v>#REF!</v>
      </c>
      <c r="AC8" s="85" t="e">
        <f t="shared" si="2"/>
        <v>#REF!</v>
      </c>
      <c r="AD8" s="85" t="e">
        <f t="shared" si="2"/>
        <v>#REF!</v>
      </c>
      <c r="AE8" s="85" t="e">
        <f t="shared" si="2"/>
        <v>#REF!</v>
      </c>
      <c r="AF8" s="85" t="e">
        <f t="shared" si="2"/>
        <v>#REF!</v>
      </c>
      <c r="AG8" s="85" t="e">
        <f t="shared" si="2"/>
        <v>#REF!</v>
      </c>
      <c r="AH8" s="85" t="e">
        <f t="shared" si="2"/>
        <v>#REF!</v>
      </c>
      <c r="AI8" s="85" t="e">
        <f t="shared" si="2"/>
        <v>#REF!</v>
      </c>
    </row>
    <row r="9" spans="1:35" x14ac:dyDescent="0.3">
      <c r="A9" s="67" t="e">
        <f t="shared" si="0"/>
        <v>#REF!</v>
      </c>
      <c r="B9" s="134" t="e">
        <f>SUMIF(#REF!,#REF!,#REF!)</f>
        <v>#REF!</v>
      </c>
      <c r="C9" s="134" t="e">
        <f>SUMIF(#REF!,#REF!,#REF!)</f>
        <v>#REF!</v>
      </c>
      <c r="D9" s="134" t="e">
        <f>SUMIF(#REF!,#REF!,#REF!)</f>
        <v>#REF!</v>
      </c>
      <c r="E9" s="110" t="e">
        <f>SUMIF(#REF!,#REF!,#REF!)</f>
        <v>#REF!</v>
      </c>
      <c r="F9" s="110" t="e">
        <f>SUMIF(#REF!,#REF!,#REF!)</f>
        <v>#REF!</v>
      </c>
      <c r="G9" s="110" t="e">
        <f>SUMIF(#REF!,#REF!,#REF!)</f>
        <v>#REF!</v>
      </c>
      <c r="H9" s="110" t="e">
        <f>SUMIF(#REF!,#REF!,#REF!)</f>
        <v>#REF!</v>
      </c>
      <c r="I9" s="110" t="e">
        <f>SUMIF(#REF!,#REF!,#REF!)</f>
        <v>#REF!</v>
      </c>
      <c r="J9" s="110" t="e">
        <f>SUMIF(#REF!,#REF!,#REF!)</f>
        <v>#REF!</v>
      </c>
      <c r="K9" s="110" t="e">
        <f>SUMIF(#REF!,#REF!,#REF!)</f>
        <v>#REF!</v>
      </c>
      <c r="M9" s="67" t="e">
        <f>#REF!</f>
        <v>#REF!</v>
      </c>
      <c r="N9" s="134" t="e">
        <f>SUMIF(#REF!,#REF!,#REF!)</f>
        <v>#REF!</v>
      </c>
      <c r="O9" s="134" t="e">
        <f>SUMIF(#REF!,#REF!,#REF!)</f>
        <v>#REF!</v>
      </c>
      <c r="P9" s="134" t="e">
        <f>SUMIF(#REF!,#REF!,#REF!)</f>
        <v>#REF!</v>
      </c>
      <c r="Q9" s="110" t="e">
        <f>SUMIF(#REF!,#REF!,#REF!)</f>
        <v>#REF!</v>
      </c>
      <c r="R9" s="110" t="e">
        <f>SUMIF(#REF!,#REF!,#REF!)</f>
        <v>#REF!</v>
      </c>
      <c r="S9" s="110" t="e">
        <f>SUMIF(#REF!,#REF!,#REF!)</f>
        <v>#REF!</v>
      </c>
      <c r="T9" s="110" t="e">
        <f>SUMIF(#REF!,#REF!,#REF!)</f>
        <v>#REF!</v>
      </c>
      <c r="U9" s="110" t="e">
        <f>SUMIF(#REF!,#REF!,#REF!)</f>
        <v>#REF!</v>
      </c>
      <c r="V9" s="110" t="e">
        <f>SUMIF(#REF!,#REF!,#REF!)</f>
        <v>#REF!</v>
      </c>
      <c r="W9" s="110" t="e">
        <f>SUMIF(#REF!,#REF!,#REF!)</f>
        <v>#REF!</v>
      </c>
      <c r="Y9" s="67" t="e">
        <f t="shared" si="1"/>
        <v>#REF!</v>
      </c>
      <c r="Z9" s="135" t="e">
        <f t="shared" si="2"/>
        <v>#REF!</v>
      </c>
      <c r="AA9" s="135" t="e">
        <f t="shared" si="2"/>
        <v>#REF!</v>
      </c>
      <c r="AB9" s="135" t="e">
        <f t="shared" si="2"/>
        <v>#REF!</v>
      </c>
      <c r="AC9" s="85" t="e">
        <f t="shared" si="2"/>
        <v>#REF!</v>
      </c>
      <c r="AD9" s="85" t="e">
        <f t="shared" si="2"/>
        <v>#REF!</v>
      </c>
      <c r="AE9" s="85" t="e">
        <f t="shared" si="2"/>
        <v>#REF!</v>
      </c>
      <c r="AF9" s="85" t="e">
        <f t="shared" si="2"/>
        <v>#REF!</v>
      </c>
      <c r="AG9" s="85" t="e">
        <f t="shared" si="2"/>
        <v>#REF!</v>
      </c>
      <c r="AH9" s="85" t="e">
        <f t="shared" si="2"/>
        <v>#REF!</v>
      </c>
      <c r="AI9" s="85" t="e">
        <f t="shared" si="2"/>
        <v>#REF!</v>
      </c>
    </row>
    <row r="10" spans="1:35" x14ac:dyDescent="0.3">
      <c r="A10" s="67" t="e">
        <f t="shared" si="0"/>
        <v>#REF!</v>
      </c>
      <c r="B10" s="134" t="e">
        <f>SUMIF(#REF!,#REF!,#REF!)</f>
        <v>#REF!</v>
      </c>
      <c r="C10" s="134" t="e">
        <f>SUMIF(#REF!,#REF!,#REF!)</f>
        <v>#REF!</v>
      </c>
      <c r="D10" s="134" t="e">
        <f>SUMIF(#REF!,#REF!,#REF!)</f>
        <v>#REF!</v>
      </c>
      <c r="E10" s="110" t="e">
        <f>SUMIF(#REF!,#REF!,#REF!)</f>
        <v>#REF!</v>
      </c>
      <c r="F10" s="110" t="e">
        <f>SUMIF(#REF!,#REF!,#REF!)</f>
        <v>#REF!</v>
      </c>
      <c r="G10" s="110" t="e">
        <f>SUMIF(#REF!,#REF!,#REF!)</f>
        <v>#REF!</v>
      </c>
      <c r="H10" s="110" t="e">
        <f>SUMIF(#REF!,#REF!,#REF!)</f>
        <v>#REF!</v>
      </c>
      <c r="I10" s="110" t="e">
        <f>SUMIF(#REF!,#REF!,#REF!)</f>
        <v>#REF!</v>
      </c>
      <c r="J10" s="110" t="e">
        <f>SUMIF(#REF!,#REF!,#REF!)</f>
        <v>#REF!</v>
      </c>
      <c r="K10" s="110" t="e">
        <f>SUMIF(#REF!,#REF!,#REF!)</f>
        <v>#REF!</v>
      </c>
      <c r="M10" s="67" t="e">
        <f>#REF!</f>
        <v>#REF!</v>
      </c>
      <c r="N10" s="134" t="e">
        <f>SUMIF(#REF!,#REF!,#REF!)</f>
        <v>#REF!</v>
      </c>
      <c r="O10" s="134" t="e">
        <f>SUMIF(#REF!,#REF!,#REF!)</f>
        <v>#REF!</v>
      </c>
      <c r="P10" s="134" t="e">
        <f>SUMIF(#REF!,#REF!,#REF!)</f>
        <v>#REF!</v>
      </c>
      <c r="Q10" s="110" t="e">
        <f>SUMIF(#REF!,#REF!,#REF!)</f>
        <v>#REF!</v>
      </c>
      <c r="R10" s="110" t="e">
        <f>SUMIF(#REF!,#REF!,#REF!)</f>
        <v>#REF!</v>
      </c>
      <c r="S10" s="110" t="e">
        <f>SUMIF(#REF!,#REF!,#REF!)</f>
        <v>#REF!</v>
      </c>
      <c r="T10" s="110" t="e">
        <f>SUMIF(#REF!,#REF!,#REF!)</f>
        <v>#REF!</v>
      </c>
      <c r="U10" s="110" t="e">
        <f>SUMIF(#REF!,#REF!,#REF!)</f>
        <v>#REF!</v>
      </c>
      <c r="V10" s="110" t="e">
        <f>SUMIF(#REF!,#REF!,#REF!)</f>
        <v>#REF!</v>
      </c>
      <c r="W10" s="110" t="e">
        <f>SUMIF(#REF!,#REF!,#REF!)</f>
        <v>#REF!</v>
      </c>
      <c r="Y10" s="67" t="e">
        <f t="shared" si="1"/>
        <v>#REF!</v>
      </c>
      <c r="Z10" s="135" t="e">
        <f t="shared" si="2"/>
        <v>#REF!</v>
      </c>
      <c r="AA10" s="135" t="e">
        <f t="shared" si="2"/>
        <v>#REF!</v>
      </c>
      <c r="AB10" s="135" t="e">
        <f t="shared" si="2"/>
        <v>#REF!</v>
      </c>
      <c r="AC10" s="85" t="e">
        <f t="shared" si="2"/>
        <v>#REF!</v>
      </c>
      <c r="AD10" s="85" t="e">
        <f t="shared" si="2"/>
        <v>#REF!</v>
      </c>
      <c r="AE10" s="85" t="e">
        <f t="shared" si="2"/>
        <v>#REF!</v>
      </c>
      <c r="AF10" s="85" t="e">
        <f t="shared" si="2"/>
        <v>#REF!</v>
      </c>
      <c r="AG10" s="85" t="e">
        <f t="shared" si="2"/>
        <v>#REF!</v>
      </c>
      <c r="AH10" s="85" t="e">
        <f t="shared" si="2"/>
        <v>#REF!</v>
      </c>
      <c r="AI10" s="85" t="e">
        <f t="shared" si="2"/>
        <v>#REF!</v>
      </c>
    </row>
    <row r="11" spans="1:35" x14ac:dyDescent="0.3">
      <c r="A11" s="67" t="e">
        <f t="shared" si="0"/>
        <v>#REF!</v>
      </c>
      <c r="B11" s="134" t="e">
        <f>SUMIF(#REF!,#REF!,#REF!)</f>
        <v>#REF!</v>
      </c>
      <c r="C11" s="134" t="e">
        <f>SUMIF(#REF!,#REF!,#REF!)</f>
        <v>#REF!</v>
      </c>
      <c r="D11" s="134" t="e">
        <f>SUMIF(#REF!,#REF!,#REF!)</f>
        <v>#REF!</v>
      </c>
      <c r="E11" s="110" t="e">
        <f>SUMIF(#REF!,#REF!,#REF!)</f>
        <v>#REF!</v>
      </c>
      <c r="F11" s="110" t="e">
        <f>SUMIF(#REF!,#REF!,#REF!)</f>
        <v>#REF!</v>
      </c>
      <c r="G11" s="110" t="e">
        <f>SUMIF(#REF!,#REF!,#REF!)</f>
        <v>#REF!</v>
      </c>
      <c r="H11" s="110" t="e">
        <f>SUMIF(#REF!,#REF!,#REF!)</f>
        <v>#REF!</v>
      </c>
      <c r="I11" s="110" t="e">
        <f>SUMIF(#REF!,#REF!,#REF!)</f>
        <v>#REF!</v>
      </c>
      <c r="J11" s="110" t="e">
        <f>SUMIF(#REF!,#REF!,#REF!)</f>
        <v>#REF!</v>
      </c>
      <c r="K11" s="110" t="e">
        <f>SUMIF(#REF!,#REF!,#REF!)</f>
        <v>#REF!</v>
      </c>
      <c r="M11" s="67" t="e">
        <f>#REF!</f>
        <v>#REF!</v>
      </c>
      <c r="N11" s="134" t="e">
        <f>SUMIF(#REF!,#REF!,#REF!)</f>
        <v>#REF!</v>
      </c>
      <c r="O11" s="134" t="e">
        <f>SUMIF(#REF!,#REF!,#REF!)</f>
        <v>#REF!</v>
      </c>
      <c r="P11" s="134" t="e">
        <f>SUMIF(#REF!,#REF!,#REF!)</f>
        <v>#REF!</v>
      </c>
      <c r="Q11" s="110" t="e">
        <f>SUMIF(#REF!,#REF!,#REF!)</f>
        <v>#REF!</v>
      </c>
      <c r="R11" s="110" t="e">
        <f>SUMIF(#REF!,#REF!,#REF!)</f>
        <v>#REF!</v>
      </c>
      <c r="S11" s="110" t="e">
        <f>SUMIF(#REF!,#REF!,#REF!)</f>
        <v>#REF!</v>
      </c>
      <c r="T11" s="110" t="e">
        <f>SUMIF(#REF!,#REF!,#REF!)</f>
        <v>#REF!</v>
      </c>
      <c r="U11" s="110" t="e">
        <f>SUMIF(#REF!,#REF!,#REF!)</f>
        <v>#REF!</v>
      </c>
      <c r="V11" s="110" t="e">
        <f>SUMIF(#REF!,#REF!,#REF!)</f>
        <v>#REF!</v>
      </c>
      <c r="W11" s="110" t="e">
        <f>SUMIF(#REF!,#REF!,#REF!)</f>
        <v>#REF!</v>
      </c>
      <c r="Y11" s="67" t="e">
        <f t="shared" si="1"/>
        <v>#REF!</v>
      </c>
      <c r="Z11" s="135" t="e">
        <f t="shared" si="2"/>
        <v>#REF!</v>
      </c>
      <c r="AA11" s="135" t="e">
        <f t="shared" si="2"/>
        <v>#REF!</v>
      </c>
      <c r="AB11" s="135" t="e">
        <f t="shared" si="2"/>
        <v>#REF!</v>
      </c>
      <c r="AC11" s="85" t="e">
        <f t="shared" si="2"/>
        <v>#REF!</v>
      </c>
      <c r="AD11" s="85" t="e">
        <f t="shared" si="2"/>
        <v>#REF!</v>
      </c>
      <c r="AE11" s="85" t="e">
        <f t="shared" si="2"/>
        <v>#REF!</v>
      </c>
      <c r="AF11" s="85" t="e">
        <f t="shared" si="2"/>
        <v>#REF!</v>
      </c>
      <c r="AG11" s="85" t="e">
        <f t="shared" si="2"/>
        <v>#REF!</v>
      </c>
      <c r="AH11" s="85" t="e">
        <f t="shared" si="2"/>
        <v>#REF!</v>
      </c>
      <c r="AI11" s="85" t="e">
        <f t="shared" si="2"/>
        <v>#REF!</v>
      </c>
    </row>
    <row r="12" spans="1:35" x14ac:dyDescent="0.3">
      <c r="A12" s="67" t="e">
        <f t="shared" si="0"/>
        <v>#REF!</v>
      </c>
      <c r="B12" s="134" t="e">
        <f>SUMIF(#REF!,#REF!,#REF!)</f>
        <v>#REF!</v>
      </c>
      <c r="C12" s="134" t="e">
        <f>SUMIF(#REF!,#REF!,#REF!)</f>
        <v>#REF!</v>
      </c>
      <c r="D12" s="134" t="e">
        <f>SUMIF(#REF!,#REF!,#REF!)</f>
        <v>#REF!</v>
      </c>
      <c r="E12" s="110" t="e">
        <f>SUMIF(#REF!,#REF!,#REF!)</f>
        <v>#REF!</v>
      </c>
      <c r="F12" s="110" t="e">
        <f>SUMIF(#REF!,#REF!,#REF!)</f>
        <v>#REF!</v>
      </c>
      <c r="G12" s="110" t="e">
        <f>SUMIF(#REF!,#REF!,#REF!)</f>
        <v>#REF!</v>
      </c>
      <c r="H12" s="110" t="e">
        <f>SUMIF(#REF!,#REF!,#REF!)</f>
        <v>#REF!</v>
      </c>
      <c r="I12" s="110" t="e">
        <f>SUMIF(#REF!,#REF!,#REF!)</f>
        <v>#REF!</v>
      </c>
      <c r="J12" s="110" t="e">
        <f>SUMIF(#REF!,#REF!,#REF!)</f>
        <v>#REF!</v>
      </c>
      <c r="K12" s="110" t="e">
        <f>SUMIF(#REF!,#REF!,#REF!)</f>
        <v>#REF!</v>
      </c>
      <c r="M12" s="67" t="e">
        <f>#REF!</f>
        <v>#REF!</v>
      </c>
      <c r="N12" s="134" t="e">
        <f>SUMIF(#REF!,#REF!,#REF!)</f>
        <v>#REF!</v>
      </c>
      <c r="O12" s="134" t="e">
        <f>SUMIF(#REF!,#REF!,#REF!)</f>
        <v>#REF!</v>
      </c>
      <c r="P12" s="134" t="e">
        <f>SUMIF(#REF!,#REF!,#REF!)</f>
        <v>#REF!</v>
      </c>
      <c r="Q12" s="110" t="e">
        <f>SUMIF(#REF!,#REF!,#REF!)</f>
        <v>#REF!</v>
      </c>
      <c r="R12" s="110" t="e">
        <f>SUMIF(#REF!,#REF!,#REF!)</f>
        <v>#REF!</v>
      </c>
      <c r="S12" s="110" t="e">
        <f>SUMIF(#REF!,#REF!,#REF!)</f>
        <v>#REF!</v>
      </c>
      <c r="T12" s="110" t="e">
        <f>SUMIF(#REF!,#REF!,#REF!)</f>
        <v>#REF!</v>
      </c>
      <c r="U12" s="110" t="e">
        <f>SUMIF(#REF!,#REF!,#REF!)</f>
        <v>#REF!</v>
      </c>
      <c r="V12" s="110" t="e">
        <f>SUMIF(#REF!,#REF!,#REF!)</f>
        <v>#REF!</v>
      </c>
      <c r="W12" s="110" t="e">
        <f>SUMIF(#REF!,#REF!,#REF!)</f>
        <v>#REF!</v>
      </c>
      <c r="Y12" s="67" t="e">
        <f t="shared" si="1"/>
        <v>#REF!</v>
      </c>
      <c r="Z12" s="135" t="e">
        <f t="shared" si="2"/>
        <v>#REF!</v>
      </c>
      <c r="AA12" s="135" t="e">
        <f t="shared" si="2"/>
        <v>#REF!</v>
      </c>
      <c r="AB12" s="135" t="e">
        <f t="shared" si="2"/>
        <v>#REF!</v>
      </c>
      <c r="AC12" s="85" t="e">
        <f t="shared" si="2"/>
        <v>#REF!</v>
      </c>
      <c r="AD12" s="85" t="e">
        <f t="shared" si="2"/>
        <v>#REF!</v>
      </c>
      <c r="AE12" s="85" t="e">
        <f t="shared" si="2"/>
        <v>#REF!</v>
      </c>
      <c r="AF12" s="85" t="e">
        <f t="shared" si="2"/>
        <v>#REF!</v>
      </c>
      <c r="AG12" s="85" t="e">
        <f t="shared" si="2"/>
        <v>#REF!</v>
      </c>
      <c r="AH12" s="85" t="e">
        <f t="shared" si="2"/>
        <v>#REF!</v>
      </c>
      <c r="AI12" s="85" t="e">
        <f t="shared" si="2"/>
        <v>#REF!</v>
      </c>
    </row>
    <row r="13" spans="1:35" x14ac:dyDescent="0.3">
      <c r="A13" s="67" t="e">
        <f t="shared" si="0"/>
        <v>#REF!</v>
      </c>
      <c r="B13" s="134" t="e">
        <f>SUMIF(#REF!,#REF!,#REF!)</f>
        <v>#REF!</v>
      </c>
      <c r="C13" s="134" t="e">
        <f>SUMIF(#REF!,#REF!,#REF!)</f>
        <v>#REF!</v>
      </c>
      <c r="D13" s="134" t="e">
        <f>SUMIF(#REF!,#REF!,#REF!)</f>
        <v>#REF!</v>
      </c>
      <c r="E13" s="110" t="e">
        <f>SUMIF(#REF!,#REF!,#REF!)</f>
        <v>#REF!</v>
      </c>
      <c r="F13" s="110" t="e">
        <f>SUMIF(#REF!,#REF!,#REF!)</f>
        <v>#REF!</v>
      </c>
      <c r="G13" s="110" t="e">
        <f>SUMIF(#REF!,#REF!,#REF!)</f>
        <v>#REF!</v>
      </c>
      <c r="H13" s="110" t="e">
        <f>SUMIF(#REF!,#REF!,#REF!)</f>
        <v>#REF!</v>
      </c>
      <c r="I13" s="110" t="e">
        <f>SUMIF(#REF!,#REF!,#REF!)</f>
        <v>#REF!</v>
      </c>
      <c r="J13" s="110" t="e">
        <f>SUMIF(#REF!,#REF!,#REF!)</f>
        <v>#REF!</v>
      </c>
      <c r="K13" s="110" t="e">
        <f>SUMIF(#REF!,#REF!,#REF!)</f>
        <v>#REF!</v>
      </c>
      <c r="M13" s="67" t="e">
        <f>#REF!</f>
        <v>#REF!</v>
      </c>
      <c r="N13" s="134" t="e">
        <f>SUMIF(#REF!,#REF!,#REF!)</f>
        <v>#REF!</v>
      </c>
      <c r="O13" s="134" t="e">
        <f>SUMIF(#REF!,#REF!,#REF!)</f>
        <v>#REF!</v>
      </c>
      <c r="P13" s="134" t="e">
        <f>SUMIF(#REF!,#REF!,#REF!)</f>
        <v>#REF!</v>
      </c>
      <c r="Q13" s="110" t="e">
        <f>SUMIF(#REF!,#REF!,#REF!)</f>
        <v>#REF!</v>
      </c>
      <c r="R13" s="110" t="e">
        <f>SUMIF(#REF!,#REF!,#REF!)</f>
        <v>#REF!</v>
      </c>
      <c r="S13" s="110" t="e">
        <f>SUMIF(#REF!,#REF!,#REF!)</f>
        <v>#REF!</v>
      </c>
      <c r="T13" s="110" t="e">
        <f>SUMIF(#REF!,#REF!,#REF!)</f>
        <v>#REF!</v>
      </c>
      <c r="U13" s="110" t="e">
        <f>SUMIF(#REF!,#REF!,#REF!)</f>
        <v>#REF!</v>
      </c>
      <c r="V13" s="110" t="e">
        <f>SUMIF(#REF!,#REF!,#REF!)</f>
        <v>#REF!</v>
      </c>
      <c r="W13" s="110" t="e">
        <f>SUMIF(#REF!,#REF!,#REF!)</f>
        <v>#REF!</v>
      </c>
      <c r="Y13" s="67" t="e">
        <f t="shared" si="1"/>
        <v>#REF!</v>
      </c>
      <c r="Z13" s="135" t="e">
        <f t="shared" si="2"/>
        <v>#REF!</v>
      </c>
      <c r="AA13" s="135" t="e">
        <f t="shared" si="2"/>
        <v>#REF!</v>
      </c>
      <c r="AB13" s="135" t="e">
        <f t="shared" si="2"/>
        <v>#REF!</v>
      </c>
      <c r="AC13" s="85" t="e">
        <f t="shared" si="2"/>
        <v>#REF!</v>
      </c>
      <c r="AD13" s="85" t="e">
        <f t="shared" si="2"/>
        <v>#REF!</v>
      </c>
      <c r="AE13" s="85" t="e">
        <f t="shared" si="2"/>
        <v>#REF!</v>
      </c>
      <c r="AF13" s="85" t="e">
        <f t="shared" si="2"/>
        <v>#REF!</v>
      </c>
      <c r="AG13" s="85" t="e">
        <f t="shared" si="2"/>
        <v>#REF!</v>
      </c>
      <c r="AH13" s="85" t="e">
        <f t="shared" si="2"/>
        <v>#REF!</v>
      </c>
      <c r="AI13" s="85" t="e">
        <f t="shared" si="2"/>
        <v>#REF!</v>
      </c>
    </row>
    <row r="14" spans="1:35" x14ac:dyDescent="0.3">
      <c r="A14" s="67" t="e">
        <f t="shared" si="0"/>
        <v>#REF!</v>
      </c>
      <c r="B14" s="134" t="e">
        <f>SUMIF(#REF!,#REF!,#REF!)</f>
        <v>#REF!</v>
      </c>
      <c r="C14" s="134" t="e">
        <f>SUMIF(#REF!,#REF!,#REF!)</f>
        <v>#REF!</v>
      </c>
      <c r="D14" s="134" t="e">
        <f>SUMIF(#REF!,#REF!,#REF!)</f>
        <v>#REF!</v>
      </c>
      <c r="E14" s="110" t="e">
        <f>SUMIF(#REF!,#REF!,#REF!)</f>
        <v>#REF!</v>
      </c>
      <c r="F14" s="110" t="e">
        <f>SUMIF(#REF!,#REF!,#REF!)</f>
        <v>#REF!</v>
      </c>
      <c r="G14" s="110" t="e">
        <f>SUMIF(#REF!,#REF!,#REF!)</f>
        <v>#REF!</v>
      </c>
      <c r="H14" s="110" t="e">
        <f>SUMIF(#REF!,#REF!,#REF!)</f>
        <v>#REF!</v>
      </c>
      <c r="I14" s="110" t="e">
        <f>SUMIF(#REF!,#REF!,#REF!)</f>
        <v>#REF!</v>
      </c>
      <c r="J14" s="110" t="e">
        <f>SUMIF(#REF!,#REF!,#REF!)</f>
        <v>#REF!</v>
      </c>
      <c r="K14" s="110" t="e">
        <f>SUMIF(#REF!,#REF!,#REF!)</f>
        <v>#REF!</v>
      </c>
      <c r="M14" s="67" t="e">
        <f>#REF!</f>
        <v>#REF!</v>
      </c>
      <c r="N14" s="134" t="e">
        <f>SUMIF(#REF!,#REF!,#REF!)</f>
        <v>#REF!</v>
      </c>
      <c r="O14" s="134" t="e">
        <f>SUMIF(#REF!,#REF!,#REF!)</f>
        <v>#REF!</v>
      </c>
      <c r="P14" s="134" t="e">
        <f>SUMIF(#REF!,#REF!,#REF!)</f>
        <v>#REF!</v>
      </c>
      <c r="Q14" s="110" t="e">
        <f>SUMIF(#REF!,#REF!,#REF!)</f>
        <v>#REF!</v>
      </c>
      <c r="R14" s="110" t="e">
        <f>SUMIF(#REF!,#REF!,#REF!)</f>
        <v>#REF!</v>
      </c>
      <c r="S14" s="110" t="e">
        <f>SUMIF(#REF!,#REF!,#REF!)</f>
        <v>#REF!</v>
      </c>
      <c r="T14" s="110" t="e">
        <f>SUMIF(#REF!,#REF!,#REF!)</f>
        <v>#REF!</v>
      </c>
      <c r="U14" s="110" t="e">
        <f>SUMIF(#REF!,#REF!,#REF!)</f>
        <v>#REF!</v>
      </c>
      <c r="V14" s="110" t="e">
        <f>SUMIF(#REF!,#REF!,#REF!)</f>
        <v>#REF!</v>
      </c>
      <c r="W14" s="110" t="e">
        <f>SUMIF(#REF!,#REF!,#REF!)</f>
        <v>#REF!</v>
      </c>
      <c r="Y14" s="67" t="e">
        <f t="shared" si="1"/>
        <v>#REF!</v>
      </c>
      <c r="Z14" s="135" t="e">
        <f t="shared" si="2"/>
        <v>#REF!</v>
      </c>
      <c r="AA14" s="135" t="e">
        <f t="shared" si="2"/>
        <v>#REF!</v>
      </c>
      <c r="AB14" s="135" t="e">
        <f t="shared" si="2"/>
        <v>#REF!</v>
      </c>
      <c r="AC14" s="85" t="e">
        <f t="shared" si="2"/>
        <v>#REF!</v>
      </c>
      <c r="AD14" s="85" t="e">
        <f t="shared" si="2"/>
        <v>#REF!</v>
      </c>
      <c r="AE14" s="85" t="e">
        <f t="shared" si="2"/>
        <v>#REF!</v>
      </c>
      <c r="AF14" s="85" t="e">
        <f t="shared" si="2"/>
        <v>#REF!</v>
      </c>
      <c r="AG14" s="85" t="e">
        <f t="shared" si="2"/>
        <v>#REF!</v>
      </c>
      <c r="AH14" s="85" t="e">
        <f t="shared" si="2"/>
        <v>#REF!</v>
      </c>
      <c r="AI14" s="85" t="e">
        <f t="shared" si="2"/>
        <v>#REF!</v>
      </c>
    </row>
    <row r="15" spans="1:35" x14ac:dyDescent="0.3">
      <c r="A15" s="67" t="e">
        <f t="shared" si="0"/>
        <v>#REF!</v>
      </c>
      <c r="B15" s="134" t="e">
        <f>SUMIF(#REF!,#REF!,#REF!)</f>
        <v>#REF!</v>
      </c>
      <c r="C15" s="134" t="e">
        <f>SUMIF(#REF!,#REF!,#REF!)</f>
        <v>#REF!</v>
      </c>
      <c r="D15" s="134" t="e">
        <f>SUMIF(#REF!,#REF!,#REF!)</f>
        <v>#REF!</v>
      </c>
      <c r="E15" s="110" t="e">
        <f>SUMIF(#REF!,#REF!,#REF!)</f>
        <v>#REF!</v>
      </c>
      <c r="F15" s="110" t="e">
        <f>SUMIF(#REF!,#REF!,#REF!)</f>
        <v>#REF!</v>
      </c>
      <c r="G15" s="110" t="e">
        <f>SUMIF(#REF!,#REF!,#REF!)</f>
        <v>#REF!</v>
      </c>
      <c r="H15" s="110" t="e">
        <f>SUMIF(#REF!,#REF!,#REF!)</f>
        <v>#REF!</v>
      </c>
      <c r="I15" s="110" t="e">
        <f>SUMIF(#REF!,#REF!,#REF!)</f>
        <v>#REF!</v>
      </c>
      <c r="J15" s="110" t="e">
        <f>SUMIF(#REF!,#REF!,#REF!)</f>
        <v>#REF!</v>
      </c>
      <c r="K15" s="110" t="e">
        <f>SUMIF(#REF!,#REF!,#REF!)</f>
        <v>#REF!</v>
      </c>
      <c r="M15" s="67" t="e">
        <f>#REF!</f>
        <v>#REF!</v>
      </c>
      <c r="N15" s="134" t="e">
        <f>SUMIF(#REF!,#REF!,#REF!)</f>
        <v>#REF!</v>
      </c>
      <c r="O15" s="134" t="e">
        <f>SUMIF(#REF!,#REF!,#REF!)</f>
        <v>#REF!</v>
      </c>
      <c r="P15" s="134" t="e">
        <f>SUMIF(#REF!,#REF!,#REF!)</f>
        <v>#REF!</v>
      </c>
      <c r="Q15" s="110" t="e">
        <f>SUMIF(#REF!,#REF!,#REF!)</f>
        <v>#REF!</v>
      </c>
      <c r="R15" s="110" t="e">
        <f>SUMIF(#REF!,#REF!,#REF!)</f>
        <v>#REF!</v>
      </c>
      <c r="S15" s="110" t="e">
        <f>SUMIF(#REF!,#REF!,#REF!)</f>
        <v>#REF!</v>
      </c>
      <c r="T15" s="110" t="e">
        <f>SUMIF(#REF!,#REF!,#REF!)</f>
        <v>#REF!</v>
      </c>
      <c r="U15" s="110" t="e">
        <f>SUMIF(#REF!,#REF!,#REF!)</f>
        <v>#REF!</v>
      </c>
      <c r="V15" s="110" t="e">
        <f>SUMIF(#REF!,#REF!,#REF!)</f>
        <v>#REF!</v>
      </c>
      <c r="W15" s="110" t="e">
        <f>SUMIF(#REF!,#REF!,#REF!)</f>
        <v>#REF!</v>
      </c>
      <c r="Y15" s="67" t="e">
        <f t="shared" si="1"/>
        <v>#REF!</v>
      </c>
      <c r="Z15" s="135" t="e">
        <f t="shared" si="2"/>
        <v>#REF!</v>
      </c>
      <c r="AA15" s="135" t="e">
        <f t="shared" si="2"/>
        <v>#REF!</v>
      </c>
      <c r="AB15" s="135" t="e">
        <f t="shared" si="2"/>
        <v>#REF!</v>
      </c>
      <c r="AC15" s="85" t="e">
        <f t="shared" si="2"/>
        <v>#REF!</v>
      </c>
      <c r="AD15" s="85" t="e">
        <f t="shared" si="2"/>
        <v>#REF!</v>
      </c>
      <c r="AE15" s="85" t="e">
        <f t="shared" si="2"/>
        <v>#REF!</v>
      </c>
      <c r="AF15" s="85" t="e">
        <f t="shared" si="2"/>
        <v>#REF!</v>
      </c>
      <c r="AG15" s="85" t="e">
        <f t="shared" si="2"/>
        <v>#REF!</v>
      </c>
      <c r="AH15" s="85" t="e">
        <f t="shared" si="2"/>
        <v>#REF!</v>
      </c>
      <c r="AI15" s="85" t="e">
        <f t="shared" si="2"/>
        <v>#REF!</v>
      </c>
    </row>
    <row r="16" spans="1:35" x14ac:dyDescent="0.3">
      <c r="A16" s="67" t="e">
        <f t="shared" si="0"/>
        <v>#REF!</v>
      </c>
      <c r="B16" s="134" t="e">
        <f>SUMIF(#REF!,#REF!,#REF!)</f>
        <v>#REF!</v>
      </c>
      <c r="C16" s="134" t="e">
        <f>SUMIF(#REF!,#REF!,#REF!)</f>
        <v>#REF!</v>
      </c>
      <c r="D16" s="134" t="e">
        <f>SUMIF(#REF!,#REF!,#REF!)</f>
        <v>#REF!</v>
      </c>
      <c r="E16" s="110" t="e">
        <f>SUMIF(#REF!,#REF!,#REF!)</f>
        <v>#REF!</v>
      </c>
      <c r="F16" s="110" t="e">
        <f>SUMIF(#REF!,#REF!,#REF!)</f>
        <v>#REF!</v>
      </c>
      <c r="G16" s="110" t="e">
        <f>SUMIF(#REF!,#REF!,#REF!)</f>
        <v>#REF!</v>
      </c>
      <c r="H16" s="110" t="e">
        <f>SUMIF(#REF!,#REF!,#REF!)</f>
        <v>#REF!</v>
      </c>
      <c r="I16" s="110" t="e">
        <f>SUMIF(#REF!,#REF!,#REF!)</f>
        <v>#REF!</v>
      </c>
      <c r="J16" s="110" t="e">
        <f>SUMIF(#REF!,#REF!,#REF!)</f>
        <v>#REF!</v>
      </c>
      <c r="K16" s="110" t="e">
        <f>SUMIF(#REF!,#REF!,#REF!)</f>
        <v>#REF!</v>
      </c>
      <c r="M16" s="67" t="e">
        <f>#REF!</f>
        <v>#REF!</v>
      </c>
      <c r="N16" s="134" t="e">
        <f>SUMIF(#REF!,#REF!,#REF!)</f>
        <v>#REF!</v>
      </c>
      <c r="O16" s="134" t="e">
        <f>SUMIF(#REF!,#REF!,#REF!)</f>
        <v>#REF!</v>
      </c>
      <c r="P16" s="134" t="e">
        <f>SUMIF(#REF!,#REF!,#REF!)</f>
        <v>#REF!</v>
      </c>
      <c r="Q16" s="110" t="e">
        <f>SUMIF(#REF!,#REF!,#REF!)</f>
        <v>#REF!</v>
      </c>
      <c r="R16" s="110" t="e">
        <f>SUMIF(#REF!,#REF!,#REF!)</f>
        <v>#REF!</v>
      </c>
      <c r="S16" s="110" t="e">
        <f>SUMIF(#REF!,#REF!,#REF!)</f>
        <v>#REF!</v>
      </c>
      <c r="T16" s="110" t="e">
        <f>SUMIF(#REF!,#REF!,#REF!)</f>
        <v>#REF!</v>
      </c>
      <c r="U16" s="110" t="e">
        <f>SUMIF(#REF!,#REF!,#REF!)</f>
        <v>#REF!</v>
      </c>
      <c r="V16" s="110" t="e">
        <f>SUMIF(#REF!,#REF!,#REF!)</f>
        <v>#REF!</v>
      </c>
      <c r="W16" s="110" t="e">
        <f>SUMIF(#REF!,#REF!,#REF!)</f>
        <v>#REF!</v>
      </c>
      <c r="Y16" s="67" t="e">
        <f t="shared" si="1"/>
        <v>#REF!</v>
      </c>
      <c r="Z16" s="135" t="e">
        <f t="shared" si="2"/>
        <v>#REF!</v>
      </c>
      <c r="AA16" s="135" t="e">
        <f t="shared" si="2"/>
        <v>#REF!</v>
      </c>
      <c r="AB16" s="135" t="e">
        <f t="shared" si="2"/>
        <v>#REF!</v>
      </c>
      <c r="AC16" s="85" t="e">
        <f t="shared" si="2"/>
        <v>#REF!</v>
      </c>
      <c r="AD16" s="85" t="e">
        <f t="shared" si="2"/>
        <v>#REF!</v>
      </c>
      <c r="AE16" s="85" t="e">
        <f t="shared" si="2"/>
        <v>#REF!</v>
      </c>
      <c r="AF16" s="85" t="e">
        <f t="shared" si="2"/>
        <v>#REF!</v>
      </c>
      <c r="AG16" s="85" t="e">
        <f t="shared" si="2"/>
        <v>#REF!</v>
      </c>
      <c r="AH16" s="85" t="e">
        <f t="shared" si="2"/>
        <v>#REF!</v>
      </c>
      <c r="AI16" s="85" t="e">
        <f t="shared" si="2"/>
        <v>#REF!</v>
      </c>
    </row>
    <row r="17" spans="1:35" x14ac:dyDescent="0.3">
      <c r="A17" s="67" t="e">
        <f t="shared" si="0"/>
        <v>#REF!</v>
      </c>
      <c r="B17" s="134" t="e">
        <f>SUMIF(#REF!,#REF!,#REF!)</f>
        <v>#REF!</v>
      </c>
      <c r="C17" s="134" t="e">
        <f>SUMIF(#REF!,#REF!,#REF!)</f>
        <v>#REF!</v>
      </c>
      <c r="D17" s="134" t="e">
        <f>SUMIF(#REF!,#REF!,#REF!)</f>
        <v>#REF!</v>
      </c>
      <c r="E17" s="110" t="e">
        <f>SUMIF(#REF!,#REF!,#REF!)</f>
        <v>#REF!</v>
      </c>
      <c r="F17" s="110" t="e">
        <f>SUMIF(#REF!,#REF!,#REF!)</f>
        <v>#REF!</v>
      </c>
      <c r="G17" s="110" t="e">
        <f>SUMIF(#REF!,#REF!,#REF!)</f>
        <v>#REF!</v>
      </c>
      <c r="H17" s="110" t="e">
        <f>SUMIF(#REF!,#REF!,#REF!)</f>
        <v>#REF!</v>
      </c>
      <c r="I17" s="110" t="e">
        <f>SUMIF(#REF!,#REF!,#REF!)</f>
        <v>#REF!</v>
      </c>
      <c r="J17" s="110" t="e">
        <f>SUMIF(#REF!,#REF!,#REF!)</f>
        <v>#REF!</v>
      </c>
      <c r="K17" s="110" t="e">
        <f>SUMIF(#REF!,#REF!,#REF!)</f>
        <v>#REF!</v>
      </c>
      <c r="M17" s="67" t="e">
        <f>#REF!</f>
        <v>#REF!</v>
      </c>
      <c r="N17" s="134" t="e">
        <f>SUMIF(#REF!,#REF!,#REF!)</f>
        <v>#REF!</v>
      </c>
      <c r="O17" s="134" t="e">
        <f>SUMIF(#REF!,#REF!,#REF!)</f>
        <v>#REF!</v>
      </c>
      <c r="P17" s="134" t="e">
        <f>SUMIF(#REF!,#REF!,#REF!)</f>
        <v>#REF!</v>
      </c>
      <c r="Q17" s="110" t="e">
        <f>SUMIF(#REF!,#REF!,#REF!)</f>
        <v>#REF!</v>
      </c>
      <c r="R17" s="110" t="e">
        <f>SUMIF(#REF!,#REF!,#REF!)</f>
        <v>#REF!</v>
      </c>
      <c r="S17" s="110" t="e">
        <f>SUMIF(#REF!,#REF!,#REF!)</f>
        <v>#REF!</v>
      </c>
      <c r="T17" s="110" t="e">
        <f>SUMIF(#REF!,#REF!,#REF!)</f>
        <v>#REF!</v>
      </c>
      <c r="U17" s="110" t="e">
        <f>SUMIF(#REF!,#REF!,#REF!)</f>
        <v>#REF!</v>
      </c>
      <c r="V17" s="110" t="e">
        <f>SUMIF(#REF!,#REF!,#REF!)</f>
        <v>#REF!</v>
      </c>
      <c r="W17" s="110" t="e">
        <f>SUMIF(#REF!,#REF!,#REF!)</f>
        <v>#REF!</v>
      </c>
      <c r="Y17" s="67" t="e">
        <f t="shared" si="1"/>
        <v>#REF!</v>
      </c>
      <c r="Z17" s="135" t="e">
        <f t="shared" si="2"/>
        <v>#REF!</v>
      </c>
      <c r="AA17" s="135" t="e">
        <f t="shared" si="2"/>
        <v>#REF!</v>
      </c>
      <c r="AB17" s="135" t="e">
        <f t="shared" si="2"/>
        <v>#REF!</v>
      </c>
      <c r="AC17" s="85" t="e">
        <f t="shared" si="2"/>
        <v>#REF!</v>
      </c>
      <c r="AD17" s="85" t="e">
        <f t="shared" si="2"/>
        <v>#REF!</v>
      </c>
      <c r="AE17" s="85" t="e">
        <f t="shared" si="2"/>
        <v>#REF!</v>
      </c>
      <c r="AF17" s="85" t="e">
        <f t="shared" si="2"/>
        <v>#REF!</v>
      </c>
      <c r="AG17" s="85" t="e">
        <f t="shared" si="2"/>
        <v>#REF!</v>
      </c>
      <c r="AH17" s="85" t="e">
        <f t="shared" si="2"/>
        <v>#REF!</v>
      </c>
      <c r="AI17" s="85" t="e">
        <f t="shared" si="2"/>
        <v>#REF!</v>
      </c>
    </row>
    <row r="18" spans="1:35" x14ac:dyDescent="0.3">
      <c r="A18" s="67" t="e">
        <f t="shared" si="0"/>
        <v>#REF!</v>
      </c>
      <c r="B18" s="134" t="e">
        <f>SUMIF(#REF!,#REF!,#REF!)</f>
        <v>#REF!</v>
      </c>
      <c r="C18" s="134" t="e">
        <f>SUMIF(#REF!,#REF!,#REF!)</f>
        <v>#REF!</v>
      </c>
      <c r="D18" s="134" t="e">
        <f>SUMIF(#REF!,#REF!,#REF!)</f>
        <v>#REF!</v>
      </c>
      <c r="E18" s="110" t="e">
        <f>SUMIF(#REF!,#REF!,#REF!)</f>
        <v>#REF!</v>
      </c>
      <c r="F18" s="110" t="e">
        <f>SUMIF(#REF!,#REF!,#REF!)</f>
        <v>#REF!</v>
      </c>
      <c r="G18" s="110" t="e">
        <f>SUMIF(#REF!,#REF!,#REF!)</f>
        <v>#REF!</v>
      </c>
      <c r="H18" s="110" t="e">
        <f>SUMIF(#REF!,#REF!,#REF!)</f>
        <v>#REF!</v>
      </c>
      <c r="I18" s="110" t="e">
        <f>SUMIF(#REF!,#REF!,#REF!)</f>
        <v>#REF!</v>
      </c>
      <c r="J18" s="110" t="e">
        <f>SUMIF(#REF!,#REF!,#REF!)</f>
        <v>#REF!</v>
      </c>
      <c r="K18" s="110" t="e">
        <f>SUMIF(#REF!,#REF!,#REF!)</f>
        <v>#REF!</v>
      </c>
      <c r="M18" s="67" t="e">
        <f>#REF!</f>
        <v>#REF!</v>
      </c>
      <c r="N18" s="134" t="e">
        <f>SUMIF(#REF!,#REF!,#REF!)</f>
        <v>#REF!</v>
      </c>
      <c r="O18" s="134" t="e">
        <f>SUMIF(#REF!,#REF!,#REF!)</f>
        <v>#REF!</v>
      </c>
      <c r="P18" s="134" t="e">
        <f>SUMIF(#REF!,#REF!,#REF!)</f>
        <v>#REF!</v>
      </c>
      <c r="Q18" s="110" t="e">
        <f>SUMIF(#REF!,#REF!,#REF!)</f>
        <v>#REF!</v>
      </c>
      <c r="R18" s="110" t="e">
        <f>SUMIF(#REF!,#REF!,#REF!)</f>
        <v>#REF!</v>
      </c>
      <c r="S18" s="110" t="e">
        <f>SUMIF(#REF!,#REF!,#REF!)</f>
        <v>#REF!</v>
      </c>
      <c r="T18" s="110" t="e">
        <f>SUMIF(#REF!,#REF!,#REF!)</f>
        <v>#REF!</v>
      </c>
      <c r="U18" s="110" t="e">
        <f>SUMIF(#REF!,#REF!,#REF!)</f>
        <v>#REF!</v>
      </c>
      <c r="V18" s="110" t="e">
        <f>SUMIF(#REF!,#REF!,#REF!)</f>
        <v>#REF!</v>
      </c>
      <c r="W18" s="110" t="e">
        <f>SUMIF(#REF!,#REF!,#REF!)</f>
        <v>#REF!</v>
      </c>
      <c r="Y18" s="67" t="e">
        <f t="shared" si="1"/>
        <v>#REF!</v>
      </c>
      <c r="Z18" s="135" t="e">
        <f t="shared" si="2"/>
        <v>#REF!</v>
      </c>
      <c r="AA18" s="135" t="e">
        <f t="shared" si="2"/>
        <v>#REF!</v>
      </c>
      <c r="AB18" s="135" t="e">
        <f t="shared" si="2"/>
        <v>#REF!</v>
      </c>
      <c r="AC18" s="85" t="e">
        <f t="shared" si="2"/>
        <v>#REF!</v>
      </c>
      <c r="AD18" s="85" t="e">
        <f t="shared" si="2"/>
        <v>#REF!</v>
      </c>
      <c r="AE18" s="85" t="e">
        <f t="shared" si="2"/>
        <v>#REF!</v>
      </c>
      <c r="AF18" s="85" t="e">
        <f t="shared" si="2"/>
        <v>#REF!</v>
      </c>
      <c r="AG18" s="85" t="e">
        <f t="shared" si="2"/>
        <v>#REF!</v>
      </c>
      <c r="AH18" s="85" t="e">
        <f t="shared" si="2"/>
        <v>#REF!</v>
      </c>
      <c r="AI18" s="85" t="e">
        <f t="shared" si="2"/>
        <v>#REF!</v>
      </c>
    </row>
    <row r="19" spans="1:35" x14ac:dyDescent="0.3">
      <c r="A19" s="67" t="e">
        <f t="shared" si="0"/>
        <v>#REF!</v>
      </c>
      <c r="B19" s="134" t="e">
        <f>SUMIF(#REF!,#REF!,#REF!)</f>
        <v>#REF!</v>
      </c>
      <c r="C19" s="134" t="e">
        <f>SUMIF(#REF!,#REF!,#REF!)</f>
        <v>#REF!</v>
      </c>
      <c r="D19" s="134" t="e">
        <f>SUMIF(#REF!,#REF!,#REF!)</f>
        <v>#REF!</v>
      </c>
      <c r="E19" s="110" t="e">
        <f>SUMIF(#REF!,#REF!,#REF!)</f>
        <v>#REF!</v>
      </c>
      <c r="F19" s="110" t="e">
        <f>SUMIF(#REF!,#REF!,#REF!)</f>
        <v>#REF!</v>
      </c>
      <c r="G19" s="110" t="e">
        <f>SUMIF(#REF!,#REF!,#REF!)</f>
        <v>#REF!</v>
      </c>
      <c r="H19" s="110" t="e">
        <f>SUMIF(#REF!,#REF!,#REF!)</f>
        <v>#REF!</v>
      </c>
      <c r="I19" s="110" t="e">
        <f>SUMIF(#REF!,#REF!,#REF!)</f>
        <v>#REF!</v>
      </c>
      <c r="J19" s="110" t="e">
        <f>SUMIF(#REF!,#REF!,#REF!)</f>
        <v>#REF!</v>
      </c>
      <c r="K19" s="110" t="e">
        <f>SUMIF(#REF!,#REF!,#REF!)</f>
        <v>#REF!</v>
      </c>
      <c r="M19" s="67" t="e">
        <f>#REF!</f>
        <v>#REF!</v>
      </c>
      <c r="N19" s="134" t="e">
        <f>SUMIF(#REF!,#REF!,#REF!)</f>
        <v>#REF!</v>
      </c>
      <c r="O19" s="134" t="e">
        <f>SUMIF(#REF!,#REF!,#REF!)</f>
        <v>#REF!</v>
      </c>
      <c r="P19" s="134" t="e">
        <f>SUMIF(#REF!,#REF!,#REF!)</f>
        <v>#REF!</v>
      </c>
      <c r="Q19" s="110" t="e">
        <f>SUMIF(#REF!,#REF!,#REF!)</f>
        <v>#REF!</v>
      </c>
      <c r="R19" s="110" t="e">
        <f>SUMIF(#REF!,#REF!,#REF!)</f>
        <v>#REF!</v>
      </c>
      <c r="S19" s="110" t="e">
        <f>SUMIF(#REF!,#REF!,#REF!)</f>
        <v>#REF!</v>
      </c>
      <c r="T19" s="110" t="e">
        <f>SUMIF(#REF!,#REF!,#REF!)</f>
        <v>#REF!</v>
      </c>
      <c r="U19" s="110" t="e">
        <f>SUMIF(#REF!,#REF!,#REF!)</f>
        <v>#REF!</v>
      </c>
      <c r="V19" s="110" t="e">
        <f>SUMIF(#REF!,#REF!,#REF!)</f>
        <v>#REF!</v>
      </c>
      <c r="W19" s="110" t="e">
        <f>SUMIF(#REF!,#REF!,#REF!)</f>
        <v>#REF!</v>
      </c>
      <c r="Y19" s="67" t="e">
        <f t="shared" si="1"/>
        <v>#REF!</v>
      </c>
      <c r="Z19" s="135" t="e">
        <f t="shared" si="2"/>
        <v>#REF!</v>
      </c>
      <c r="AA19" s="135" t="e">
        <f t="shared" si="2"/>
        <v>#REF!</v>
      </c>
      <c r="AB19" s="135" t="e">
        <f t="shared" si="2"/>
        <v>#REF!</v>
      </c>
      <c r="AC19" s="85" t="e">
        <f t="shared" si="2"/>
        <v>#REF!</v>
      </c>
      <c r="AD19" s="85" t="e">
        <f t="shared" si="2"/>
        <v>#REF!</v>
      </c>
      <c r="AE19" s="85" t="e">
        <f t="shared" si="2"/>
        <v>#REF!</v>
      </c>
      <c r="AF19" s="85" t="e">
        <f t="shared" si="2"/>
        <v>#REF!</v>
      </c>
      <c r="AG19" s="85" t="e">
        <f t="shared" si="2"/>
        <v>#REF!</v>
      </c>
      <c r="AH19" s="85" t="e">
        <f t="shared" si="2"/>
        <v>#REF!</v>
      </c>
      <c r="AI19" s="85" t="e">
        <f t="shared" si="2"/>
        <v>#REF!</v>
      </c>
    </row>
    <row r="20" spans="1:35" x14ac:dyDescent="0.3">
      <c r="A20" s="67" t="e">
        <f t="shared" si="0"/>
        <v>#REF!</v>
      </c>
      <c r="B20" s="134" t="e">
        <f>SUMIF(#REF!,#REF!,#REF!)</f>
        <v>#REF!</v>
      </c>
      <c r="C20" s="134" t="e">
        <f>SUMIF(#REF!,#REF!,#REF!)</f>
        <v>#REF!</v>
      </c>
      <c r="D20" s="134" t="e">
        <f>SUMIF(#REF!,#REF!,#REF!)</f>
        <v>#REF!</v>
      </c>
      <c r="E20" s="110" t="e">
        <f>SUMIF(#REF!,#REF!,#REF!)</f>
        <v>#REF!</v>
      </c>
      <c r="F20" s="110" t="e">
        <f>SUMIF(#REF!,#REF!,#REF!)</f>
        <v>#REF!</v>
      </c>
      <c r="G20" s="110" t="e">
        <f>SUMIF(#REF!,#REF!,#REF!)</f>
        <v>#REF!</v>
      </c>
      <c r="H20" s="110" t="e">
        <f>SUMIF(#REF!,#REF!,#REF!)</f>
        <v>#REF!</v>
      </c>
      <c r="I20" s="110" t="e">
        <f>SUMIF(#REF!,#REF!,#REF!)</f>
        <v>#REF!</v>
      </c>
      <c r="J20" s="110" t="e">
        <f>SUMIF(#REF!,#REF!,#REF!)</f>
        <v>#REF!</v>
      </c>
      <c r="K20" s="110" t="e">
        <f>SUMIF(#REF!,#REF!,#REF!)</f>
        <v>#REF!</v>
      </c>
      <c r="M20" s="67" t="e">
        <f>#REF!</f>
        <v>#REF!</v>
      </c>
      <c r="N20" s="134" t="e">
        <f>SUMIF(#REF!,#REF!,#REF!)</f>
        <v>#REF!</v>
      </c>
      <c r="O20" s="134" t="e">
        <f>SUMIF(#REF!,#REF!,#REF!)</f>
        <v>#REF!</v>
      </c>
      <c r="P20" s="134" t="e">
        <f>SUMIF(#REF!,#REF!,#REF!)</f>
        <v>#REF!</v>
      </c>
      <c r="Q20" s="110" t="e">
        <f>SUMIF(#REF!,#REF!,#REF!)</f>
        <v>#REF!</v>
      </c>
      <c r="R20" s="110" t="e">
        <f>SUMIF(#REF!,#REF!,#REF!)</f>
        <v>#REF!</v>
      </c>
      <c r="S20" s="110" t="e">
        <f>SUMIF(#REF!,#REF!,#REF!)</f>
        <v>#REF!</v>
      </c>
      <c r="T20" s="110" t="e">
        <f>SUMIF(#REF!,#REF!,#REF!)</f>
        <v>#REF!</v>
      </c>
      <c r="U20" s="110" t="e">
        <f>SUMIF(#REF!,#REF!,#REF!)</f>
        <v>#REF!</v>
      </c>
      <c r="V20" s="110" t="e">
        <f>SUMIF(#REF!,#REF!,#REF!)</f>
        <v>#REF!</v>
      </c>
      <c r="W20" s="110" t="e">
        <f>SUMIF(#REF!,#REF!,#REF!)</f>
        <v>#REF!</v>
      </c>
      <c r="Y20" s="67" t="e">
        <f t="shared" si="1"/>
        <v>#REF!</v>
      </c>
      <c r="Z20" s="135" t="e">
        <f t="shared" si="2"/>
        <v>#REF!</v>
      </c>
      <c r="AA20" s="135" t="e">
        <f t="shared" si="2"/>
        <v>#REF!</v>
      </c>
      <c r="AB20" s="135" t="e">
        <f t="shared" si="2"/>
        <v>#REF!</v>
      </c>
      <c r="AC20" s="85" t="e">
        <f t="shared" si="2"/>
        <v>#REF!</v>
      </c>
      <c r="AD20" s="85" t="e">
        <f t="shared" si="2"/>
        <v>#REF!</v>
      </c>
      <c r="AE20" s="85" t="e">
        <f t="shared" si="2"/>
        <v>#REF!</v>
      </c>
      <c r="AF20" s="85" t="e">
        <f t="shared" si="2"/>
        <v>#REF!</v>
      </c>
      <c r="AG20" s="85" t="e">
        <f t="shared" si="2"/>
        <v>#REF!</v>
      </c>
      <c r="AH20" s="85" t="e">
        <f t="shared" si="2"/>
        <v>#REF!</v>
      </c>
      <c r="AI20" s="85" t="e">
        <f t="shared" si="2"/>
        <v>#REF!</v>
      </c>
    </row>
    <row r="21" spans="1:35" x14ac:dyDescent="0.3">
      <c r="A21" s="68" t="s">
        <v>120</v>
      </c>
      <c r="B21" s="136" t="e">
        <f t="shared" ref="B21:K21" si="3">+SUM(B5:B20)</f>
        <v>#REF!</v>
      </c>
      <c r="C21" s="136" t="e">
        <f t="shared" si="3"/>
        <v>#REF!</v>
      </c>
      <c r="D21" s="136" t="e">
        <f t="shared" si="3"/>
        <v>#REF!</v>
      </c>
      <c r="E21" s="136" t="e">
        <f t="shared" si="3"/>
        <v>#REF!</v>
      </c>
      <c r="F21" s="136" t="e">
        <f t="shared" si="3"/>
        <v>#REF!</v>
      </c>
      <c r="G21" s="87" t="e">
        <f t="shared" si="3"/>
        <v>#REF!</v>
      </c>
      <c r="H21" s="87" t="e">
        <f t="shared" si="3"/>
        <v>#REF!</v>
      </c>
      <c r="I21" s="87" t="e">
        <f t="shared" si="3"/>
        <v>#REF!</v>
      </c>
      <c r="J21" s="87" t="e">
        <f t="shared" si="3"/>
        <v>#REF!</v>
      </c>
      <c r="K21" s="87" t="e">
        <f t="shared" si="3"/>
        <v>#REF!</v>
      </c>
      <c r="M21" s="68" t="s">
        <v>120</v>
      </c>
      <c r="N21" s="136" t="e">
        <f t="shared" ref="N21:W21" si="4">+SUM(N5:N20)</f>
        <v>#REF!</v>
      </c>
      <c r="O21" s="136" t="e">
        <f t="shared" si="4"/>
        <v>#REF!</v>
      </c>
      <c r="P21" s="136" t="e">
        <f t="shared" si="4"/>
        <v>#REF!</v>
      </c>
      <c r="Q21" s="87" t="e">
        <f t="shared" si="4"/>
        <v>#REF!</v>
      </c>
      <c r="R21" s="87" t="e">
        <f t="shared" si="4"/>
        <v>#REF!</v>
      </c>
      <c r="S21" s="87" t="e">
        <f t="shared" si="4"/>
        <v>#REF!</v>
      </c>
      <c r="T21" s="87" t="e">
        <f t="shared" si="4"/>
        <v>#REF!</v>
      </c>
      <c r="U21" s="87" t="e">
        <f t="shared" si="4"/>
        <v>#REF!</v>
      </c>
      <c r="V21" s="87" t="e">
        <f t="shared" si="4"/>
        <v>#REF!</v>
      </c>
      <c r="W21" s="87" t="e">
        <f t="shared" si="4"/>
        <v>#REF!</v>
      </c>
      <c r="Y21" s="68" t="s">
        <v>120</v>
      </c>
      <c r="Z21" s="136" t="e">
        <f t="shared" ref="Z21:AI21" si="5">+SUM(Z5:Z20)</f>
        <v>#REF!</v>
      </c>
      <c r="AA21" s="136" t="e">
        <f t="shared" si="5"/>
        <v>#REF!</v>
      </c>
      <c r="AB21" s="136" t="e">
        <f t="shared" si="5"/>
        <v>#REF!</v>
      </c>
      <c r="AC21" s="87" t="e">
        <f t="shared" si="5"/>
        <v>#REF!</v>
      </c>
      <c r="AD21" s="87" t="e">
        <f t="shared" si="5"/>
        <v>#REF!</v>
      </c>
      <c r="AE21" s="87" t="e">
        <f t="shared" si="5"/>
        <v>#REF!</v>
      </c>
      <c r="AF21" s="87" t="e">
        <f t="shared" si="5"/>
        <v>#REF!</v>
      </c>
      <c r="AG21" s="87" t="e">
        <f t="shared" si="5"/>
        <v>#REF!</v>
      </c>
      <c r="AH21" s="87" t="e">
        <f t="shared" si="5"/>
        <v>#REF!</v>
      </c>
      <c r="AI21" s="87" t="e">
        <f t="shared" si="5"/>
        <v>#REF!</v>
      </c>
    </row>
    <row r="22" spans="1:35" x14ac:dyDescent="0.3">
      <c r="A22" s="82"/>
      <c r="B22" s="89"/>
      <c r="C22" s="89"/>
      <c r="D22" s="89"/>
      <c r="E22" s="89"/>
      <c r="F22" s="89"/>
      <c r="G22" s="89"/>
      <c r="H22" s="89"/>
      <c r="I22" s="89"/>
      <c r="J22" s="89"/>
      <c r="K22" s="89"/>
      <c r="M22" s="82"/>
      <c r="N22" s="89"/>
      <c r="O22" s="89"/>
      <c r="P22" s="89"/>
      <c r="Q22" s="89"/>
      <c r="R22" s="89"/>
      <c r="S22" s="89"/>
      <c r="T22" s="89"/>
      <c r="U22" s="89"/>
      <c r="V22" s="89"/>
      <c r="W22" s="89"/>
      <c r="Y22" s="82"/>
      <c r="Z22" s="89"/>
      <c r="AA22" s="89"/>
      <c r="AB22" s="89"/>
      <c r="AC22" s="89"/>
      <c r="AD22" s="89"/>
      <c r="AE22" s="89"/>
      <c r="AF22" s="89"/>
      <c r="AG22" s="89"/>
      <c r="AH22" s="89"/>
      <c r="AI22" s="89"/>
    </row>
    <row r="23" spans="1:35" s="93" customFormat="1" x14ac:dyDescent="0.3">
      <c r="A23" s="92" t="s">
        <v>128</v>
      </c>
      <c r="B23" s="92" t="s">
        <v>127</v>
      </c>
      <c r="C23" s="92"/>
      <c r="D23" s="92"/>
      <c r="E23" s="92"/>
      <c r="F23" s="92"/>
      <c r="G23" s="92" t="s">
        <v>129</v>
      </c>
      <c r="H23" s="92" t="s">
        <v>130</v>
      </c>
      <c r="I23" s="92" t="s">
        <v>131</v>
      </c>
      <c r="J23" s="92" t="s">
        <v>132</v>
      </c>
      <c r="K23" s="92" t="s">
        <v>133</v>
      </c>
      <c r="M23" s="92" t="s">
        <v>128</v>
      </c>
      <c r="N23" s="92" t="s">
        <v>127</v>
      </c>
      <c r="O23" s="92"/>
      <c r="P23" s="92"/>
      <c r="Q23" s="92"/>
      <c r="R23" s="92"/>
      <c r="S23" s="92" t="s">
        <v>129</v>
      </c>
      <c r="T23" s="92" t="s">
        <v>130</v>
      </c>
      <c r="U23" s="92" t="s">
        <v>131</v>
      </c>
      <c r="V23" s="92" t="s">
        <v>132</v>
      </c>
      <c r="W23" s="92" t="s">
        <v>133</v>
      </c>
      <c r="Y23" s="92" t="s">
        <v>128</v>
      </c>
      <c r="Z23" s="92" t="s">
        <v>127</v>
      </c>
      <c r="AA23" s="92"/>
      <c r="AB23" s="92"/>
      <c r="AC23" s="92"/>
      <c r="AD23" s="92"/>
      <c r="AE23" s="92" t="s">
        <v>129</v>
      </c>
      <c r="AF23" s="92" t="s">
        <v>130</v>
      </c>
      <c r="AG23" s="92" t="s">
        <v>131</v>
      </c>
      <c r="AH23" s="92" t="s">
        <v>132</v>
      </c>
      <c r="AI23" s="92" t="s">
        <v>133</v>
      </c>
    </row>
    <row r="24" spans="1:35" x14ac:dyDescent="0.3">
      <c r="A24" s="68" t="s">
        <v>44</v>
      </c>
      <c r="B24" s="68" t="s">
        <v>40</v>
      </c>
      <c r="C24" s="68" t="s">
        <v>39</v>
      </c>
      <c r="D24" s="68" t="s">
        <v>38</v>
      </c>
      <c r="E24" s="68" t="s">
        <v>119</v>
      </c>
      <c r="F24" s="68" t="s">
        <v>37</v>
      </c>
      <c r="G24" s="68" t="s">
        <v>118</v>
      </c>
      <c r="H24" s="68" t="s">
        <v>36</v>
      </c>
      <c r="I24" s="68" t="s">
        <v>156</v>
      </c>
      <c r="J24" s="68" t="s">
        <v>117</v>
      </c>
      <c r="K24" s="86" t="s">
        <v>116</v>
      </c>
      <c r="M24" s="68" t="s">
        <v>44</v>
      </c>
      <c r="N24" s="68" t="s">
        <v>40</v>
      </c>
      <c r="O24" s="68" t="s">
        <v>39</v>
      </c>
      <c r="P24" s="68" t="s">
        <v>38</v>
      </c>
      <c r="Q24" s="68" t="s">
        <v>119</v>
      </c>
      <c r="R24" s="68" t="s">
        <v>37</v>
      </c>
      <c r="S24" s="68" t="s">
        <v>118</v>
      </c>
      <c r="T24" s="68" t="s">
        <v>36</v>
      </c>
      <c r="U24" s="68" t="s">
        <v>156</v>
      </c>
      <c r="V24" s="68" t="s">
        <v>117</v>
      </c>
      <c r="W24" s="86" t="s">
        <v>116</v>
      </c>
      <c r="Y24" s="68" t="s">
        <v>44</v>
      </c>
      <c r="Z24" s="68" t="s">
        <v>40</v>
      </c>
      <c r="AA24" s="68" t="s">
        <v>39</v>
      </c>
      <c r="AB24" s="68" t="s">
        <v>38</v>
      </c>
      <c r="AC24" s="68" t="s">
        <v>119</v>
      </c>
      <c r="AD24" s="68" t="s">
        <v>37</v>
      </c>
      <c r="AE24" s="68" t="s">
        <v>118</v>
      </c>
      <c r="AF24" s="68" t="s">
        <v>36</v>
      </c>
      <c r="AG24" s="68" t="s">
        <v>156</v>
      </c>
      <c r="AH24" s="68" t="s">
        <v>117</v>
      </c>
      <c r="AI24" s="86" t="s">
        <v>116</v>
      </c>
    </row>
    <row r="25" spans="1:35" x14ac:dyDescent="0.3">
      <c r="A25" s="67" t="e">
        <f t="shared" ref="A25:A40" si="6">M25</f>
        <v>#REF!</v>
      </c>
      <c r="B25" s="134" t="e">
        <f>SUMIF(#REF!,#REF!,#REF!)</f>
        <v>#REF!</v>
      </c>
      <c r="C25" s="134" t="e">
        <f>SUMIF(#REF!,#REF!,#REF!)</f>
        <v>#REF!</v>
      </c>
      <c r="D25" s="134" t="e">
        <f>SUMIF(#REF!,#REF!,#REF!)</f>
        <v>#REF!</v>
      </c>
      <c r="E25" s="88" t="e">
        <f>SUMIF(#REF!,#REF!,#REF!)</f>
        <v>#REF!</v>
      </c>
      <c r="F25" s="88" t="e">
        <f>SUMIF(#REF!,#REF!,#REF!)</f>
        <v>#REF!</v>
      </c>
      <c r="G25" s="88" t="e">
        <f>SUMIF(#REF!,#REF!,#REF!)</f>
        <v>#REF!</v>
      </c>
      <c r="H25" s="88" t="e">
        <f>SUMIF(#REF!,#REF!,#REF!)</f>
        <v>#REF!</v>
      </c>
      <c r="I25" s="88" t="e">
        <f>SUMIF(#REF!,#REF!,#REF!)</f>
        <v>#REF!</v>
      </c>
      <c r="J25" s="88" t="e">
        <f>SUMIF(#REF!,#REF!,#REF!)</f>
        <v>#REF!</v>
      </c>
      <c r="K25" s="88" t="e">
        <f>SUMIF(#REF!,#REF!,#REF!)</f>
        <v>#REF!</v>
      </c>
      <c r="M25" s="67" t="e">
        <f>#REF!</f>
        <v>#REF!</v>
      </c>
      <c r="N25" s="134" t="e">
        <f>SUMIF(#REF!,#REF!,#REF!)</f>
        <v>#REF!</v>
      </c>
      <c r="O25" s="134" t="e">
        <f>SUMIF(#REF!,#REF!,#REF!)</f>
        <v>#REF!</v>
      </c>
      <c r="P25" s="134" t="e">
        <f>SUMIF(#REF!,#REF!,#REF!)</f>
        <v>#REF!</v>
      </c>
      <c r="Q25" s="110" t="e">
        <f>SUMIF(#REF!,#REF!,#REF!)</f>
        <v>#REF!</v>
      </c>
      <c r="R25" s="110" t="e">
        <f>SUMIF(#REF!,#REF!,#REF!)</f>
        <v>#REF!</v>
      </c>
      <c r="S25" s="110" t="e">
        <f>SUMIF(#REF!,#REF!,#REF!)</f>
        <v>#REF!</v>
      </c>
      <c r="T25" s="110" t="e">
        <f>SUMIF(#REF!,#REF!,#REF!)</f>
        <v>#REF!</v>
      </c>
      <c r="U25" s="110" t="e">
        <f>SUMIF(#REF!,#REF!,#REF!)</f>
        <v>#REF!</v>
      </c>
      <c r="V25" s="110" t="e">
        <f>SUMIF(#REF!,#REF!,#REF!)</f>
        <v>#REF!</v>
      </c>
      <c r="W25" s="110" t="e">
        <f>SUMIF(#REF!,#REF!,#REF!)</f>
        <v>#REF!</v>
      </c>
      <c r="Y25" s="67" t="e">
        <f t="shared" ref="Y25:Y40" si="7">A25</f>
        <v>#REF!</v>
      </c>
      <c r="Z25" s="135" t="e">
        <f t="shared" ref="Z25:AI40" si="8">+B25-N25</f>
        <v>#REF!</v>
      </c>
      <c r="AA25" s="135" t="e">
        <f t="shared" si="8"/>
        <v>#REF!</v>
      </c>
      <c r="AB25" s="135" t="e">
        <f t="shared" si="8"/>
        <v>#REF!</v>
      </c>
      <c r="AC25" s="85" t="e">
        <f t="shared" si="8"/>
        <v>#REF!</v>
      </c>
      <c r="AD25" s="85" t="e">
        <f t="shared" si="8"/>
        <v>#REF!</v>
      </c>
      <c r="AE25" s="85" t="e">
        <f t="shared" si="8"/>
        <v>#REF!</v>
      </c>
      <c r="AF25" s="85" t="e">
        <f t="shared" si="8"/>
        <v>#REF!</v>
      </c>
      <c r="AG25" s="85" t="e">
        <f t="shared" si="8"/>
        <v>#REF!</v>
      </c>
      <c r="AH25" s="85" t="e">
        <f t="shared" si="8"/>
        <v>#REF!</v>
      </c>
      <c r="AI25" s="85" t="e">
        <f t="shared" si="8"/>
        <v>#REF!</v>
      </c>
    </row>
    <row r="26" spans="1:35" x14ac:dyDescent="0.3">
      <c r="A26" s="67" t="e">
        <f t="shared" si="6"/>
        <v>#REF!</v>
      </c>
      <c r="B26" s="134" t="e">
        <f>SUMIF(#REF!,#REF!,#REF!)</f>
        <v>#REF!</v>
      </c>
      <c r="C26" s="134" t="e">
        <f>SUMIF(#REF!,#REF!,#REF!)</f>
        <v>#REF!</v>
      </c>
      <c r="D26" s="134" t="e">
        <f>SUMIF(#REF!,#REF!,#REF!)</f>
        <v>#REF!</v>
      </c>
      <c r="E26" s="88" t="e">
        <f>SUMIF(#REF!,#REF!,#REF!)</f>
        <v>#REF!</v>
      </c>
      <c r="F26" s="88" t="e">
        <f>SUMIF(#REF!,#REF!,#REF!)</f>
        <v>#REF!</v>
      </c>
      <c r="G26" s="88" t="e">
        <f>SUMIF(#REF!,#REF!,#REF!)</f>
        <v>#REF!</v>
      </c>
      <c r="H26" s="88" t="e">
        <f>SUMIF(#REF!,#REF!,#REF!)</f>
        <v>#REF!</v>
      </c>
      <c r="I26" s="88" t="e">
        <f>SUMIF(#REF!,#REF!,#REF!)</f>
        <v>#REF!</v>
      </c>
      <c r="J26" s="88" t="e">
        <f>SUMIF(#REF!,#REF!,#REF!)</f>
        <v>#REF!</v>
      </c>
      <c r="K26" s="88" t="e">
        <f>SUMIF(#REF!,#REF!,#REF!)</f>
        <v>#REF!</v>
      </c>
      <c r="M26" s="67" t="e">
        <f>#REF!</f>
        <v>#REF!</v>
      </c>
      <c r="N26" s="134" t="e">
        <f>SUMIF(#REF!,#REF!,#REF!)</f>
        <v>#REF!</v>
      </c>
      <c r="O26" s="134" t="e">
        <f>SUMIF(#REF!,#REF!,#REF!)</f>
        <v>#REF!</v>
      </c>
      <c r="P26" s="134" t="e">
        <f>SUMIF(#REF!,#REF!,#REF!)</f>
        <v>#REF!</v>
      </c>
      <c r="Q26" s="110" t="e">
        <f>SUMIF(#REF!,#REF!,#REF!)</f>
        <v>#REF!</v>
      </c>
      <c r="R26" s="110" t="e">
        <f>SUMIF(#REF!,#REF!,#REF!)</f>
        <v>#REF!</v>
      </c>
      <c r="S26" s="110" t="e">
        <f>SUMIF(#REF!,#REF!,#REF!)</f>
        <v>#REF!</v>
      </c>
      <c r="T26" s="110" t="e">
        <f>SUMIF(#REF!,#REF!,#REF!)</f>
        <v>#REF!</v>
      </c>
      <c r="U26" s="110" t="e">
        <f>SUMIF(#REF!,#REF!,#REF!)</f>
        <v>#REF!</v>
      </c>
      <c r="V26" s="110" t="e">
        <f>SUMIF(#REF!,#REF!,#REF!)</f>
        <v>#REF!</v>
      </c>
      <c r="W26" s="110" t="e">
        <f>SUMIF(#REF!,#REF!,#REF!)</f>
        <v>#REF!</v>
      </c>
      <c r="Y26" s="67" t="e">
        <f t="shared" si="7"/>
        <v>#REF!</v>
      </c>
      <c r="Z26" s="135" t="e">
        <f t="shared" si="8"/>
        <v>#REF!</v>
      </c>
      <c r="AA26" s="135" t="e">
        <f t="shared" si="8"/>
        <v>#REF!</v>
      </c>
      <c r="AB26" s="135" t="e">
        <f t="shared" si="8"/>
        <v>#REF!</v>
      </c>
      <c r="AC26" s="85" t="e">
        <f t="shared" si="8"/>
        <v>#REF!</v>
      </c>
      <c r="AD26" s="85" t="e">
        <f t="shared" si="8"/>
        <v>#REF!</v>
      </c>
      <c r="AE26" s="85" t="e">
        <f t="shared" si="8"/>
        <v>#REF!</v>
      </c>
      <c r="AF26" s="85" t="e">
        <f t="shared" si="8"/>
        <v>#REF!</v>
      </c>
      <c r="AG26" s="85" t="e">
        <f t="shared" si="8"/>
        <v>#REF!</v>
      </c>
      <c r="AH26" s="85" t="e">
        <f t="shared" si="8"/>
        <v>#REF!</v>
      </c>
      <c r="AI26" s="85" t="e">
        <f t="shared" si="8"/>
        <v>#REF!</v>
      </c>
    </row>
    <row r="27" spans="1:35" x14ac:dyDescent="0.3">
      <c r="A27" s="67" t="e">
        <f t="shared" si="6"/>
        <v>#REF!</v>
      </c>
      <c r="B27" s="134" t="e">
        <f>SUMIF(#REF!,#REF!,#REF!)</f>
        <v>#REF!</v>
      </c>
      <c r="C27" s="134" t="e">
        <f>SUMIF(#REF!,#REF!,#REF!)</f>
        <v>#REF!</v>
      </c>
      <c r="D27" s="134" t="e">
        <f>SUMIF(#REF!,#REF!,#REF!)</f>
        <v>#REF!</v>
      </c>
      <c r="E27" s="88" t="e">
        <f>SUMIF(#REF!,#REF!,#REF!)</f>
        <v>#REF!</v>
      </c>
      <c r="F27" s="88" t="e">
        <f>SUMIF(#REF!,#REF!,#REF!)</f>
        <v>#REF!</v>
      </c>
      <c r="G27" s="88" t="e">
        <f>SUMIF(#REF!,#REF!,#REF!)</f>
        <v>#REF!</v>
      </c>
      <c r="H27" s="88" t="e">
        <f>SUMIF(#REF!,#REF!,#REF!)</f>
        <v>#REF!</v>
      </c>
      <c r="I27" s="88" t="e">
        <f>SUMIF(#REF!,#REF!,#REF!)</f>
        <v>#REF!</v>
      </c>
      <c r="J27" s="88" t="e">
        <f>SUMIF(#REF!,#REF!,#REF!)</f>
        <v>#REF!</v>
      </c>
      <c r="K27" s="88" t="e">
        <f>SUMIF(#REF!,#REF!,#REF!)</f>
        <v>#REF!</v>
      </c>
      <c r="M27" s="67" t="e">
        <f>#REF!</f>
        <v>#REF!</v>
      </c>
      <c r="N27" s="134" t="e">
        <f>SUMIF(#REF!,#REF!,#REF!)</f>
        <v>#REF!</v>
      </c>
      <c r="O27" s="134" t="e">
        <f>SUMIF(#REF!,#REF!,#REF!)</f>
        <v>#REF!</v>
      </c>
      <c r="P27" s="134" t="e">
        <f>SUMIF(#REF!,#REF!,#REF!)</f>
        <v>#REF!</v>
      </c>
      <c r="Q27" s="110" t="e">
        <f>SUMIF(#REF!,#REF!,#REF!)</f>
        <v>#REF!</v>
      </c>
      <c r="R27" s="110" t="e">
        <f>SUMIF(#REF!,#REF!,#REF!)</f>
        <v>#REF!</v>
      </c>
      <c r="S27" s="110" t="e">
        <f>SUMIF(#REF!,#REF!,#REF!)</f>
        <v>#REF!</v>
      </c>
      <c r="T27" s="110" t="e">
        <f>SUMIF(#REF!,#REF!,#REF!)</f>
        <v>#REF!</v>
      </c>
      <c r="U27" s="110" t="e">
        <f>SUMIF(#REF!,#REF!,#REF!)</f>
        <v>#REF!</v>
      </c>
      <c r="V27" s="110" t="e">
        <f>SUMIF(#REF!,#REF!,#REF!)</f>
        <v>#REF!</v>
      </c>
      <c r="W27" s="110" t="e">
        <f>SUMIF(#REF!,#REF!,#REF!)</f>
        <v>#REF!</v>
      </c>
      <c r="Y27" s="67" t="e">
        <f t="shared" si="7"/>
        <v>#REF!</v>
      </c>
      <c r="Z27" s="135" t="e">
        <f t="shared" si="8"/>
        <v>#REF!</v>
      </c>
      <c r="AA27" s="135" t="e">
        <f t="shared" si="8"/>
        <v>#REF!</v>
      </c>
      <c r="AB27" s="135" t="e">
        <f t="shared" si="8"/>
        <v>#REF!</v>
      </c>
      <c r="AC27" s="85" t="e">
        <f t="shared" si="8"/>
        <v>#REF!</v>
      </c>
      <c r="AD27" s="85" t="e">
        <f t="shared" si="8"/>
        <v>#REF!</v>
      </c>
      <c r="AE27" s="85" t="e">
        <f t="shared" si="8"/>
        <v>#REF!</v>
      </c>
      <c r="AF27" s="85" t="e">
        <f t="shared" si="8"/>
        <v>#REF!</v>
      </c>
      <c r="AG27" s="85" t="e">
        <f t="shared" si="8"/>
        <v>#REF!</v>
      </c>
      <c r="AH27" s="85" t="e">
        <f t="shared" si="8"/>
        <v>#REF!</v>
      </c>
      <c r="AI27" s="85" t="e">
        <f t="shared" si="8"/>
        <v>#REF!</v>
      </c>
    </row>
    <row r="28" spans="1:35" x14ac:dyDescent="0.3">
      <c r="A28" s="67" t="e">
        <f t="shared" si="6"/>
        <v>#REF!</v>
      </c>
      <c r="B28" s="134" t="e">
        <f>SUMIF(#REF!,#REF!,#REF!)</f>
        <v>#REF!</v>
      </c>
      <c r="C28" s="134" t="e">
        <f>SUMIF(#REF!,#REF!,#REF!)</f>
        <v>#REF!</v>
      </c>
      <c r="D28" s="134" t="e">
        <f>SUMIF(#REF!,#REF!,#REF!)</f>
        <v>#REF!</v>
      </c>
      <c r="E28" s="88" t="e">
        <f>SUMIF(#REF!,#REF!,#REF!)</f>
        <v>#REF!</v>
      </c>
      <c r="F28" s="88" t="e">
        <f>SUMIF(#REF!,#REF!,#REF!)</f>
        <v>#REF!</v>
      </c>
      <c r="G28" s="88" t="e">
        <f>SUMIF(#REF!,#REF!,#REF!)</f>
        <v>#REF!</v>
      </c>
      <c r="H28" s="88" t="e">
        <f>SUMIF(#REF!,#REF!,#REF!)</f>
        <v>#REF!</v>
      </c>
      <c r="I28" s="88" t="e">
        <f>SUMIF(#REF!,#REF!,#REF!)</f>
        <v>#REF!</v>
      </c>
      <c r="J28" s="88" t="e">
        <f>SUMIF(#REF!,#REF!,#REF!)</f>
        <v>#REF!</v>
      </c>
      <c r="K28" s="88" t="e">
        <f>SUMIF(#REF!,#REF!,#REF!)</f>
        <v>#REF!</v>
      </c>
      <c r="M28" s="67" t="e">
        <f>#REF!</f>
        <v>#REF!</v>
      </c>
      <c r="N28" s="134" t="e">
        <f>SUMIF(#REF!,#REF!,#REF!)</f>
        <v>#REF!</v>
      </c>
      <c r="O28" s="134" t="e">
        <f>SUMIF(#REF!,#REF!,#REF!)</f>
        <v>#REF!</v>
      </c>
      <c r="P28" s="134" t="e">
        <f>SUMIF(#REF!,#REF!,#REF!)</f>
        <v>#REF!</v>
      </c>
      <c r="Q28" s="110" t="e">
        <f>SUMIF(#REF!,#REF!,#REF!)</f>
        <v>#REF!</v>
      </c>
      <c r="R28" s="110" t="e">
        <f>SUMIF(#REF!,#REF!,#REF!)</f>
        <v>#REF!</v>
      </c>
      <c r="S28" s="110" t="e">
        <f>SUMIF(#REF!,#REF!,#REF!)</f>
        <v>#REF!</v>
      </c>
      <c r="T28" s="110" t="e">
        <f>SUMIF(#REF!,#REF!,#REF!)</f>
        <v>#REF!</v>
      </c>
      <c r="U28" s="110" t="e">
        <f>SUMIF(#REF!,#REF!,#REF!)</f>
        <v>#REF!</v>
      </c>
      <c r="V28" s="110" t="e">
        <f>SUMIF(#REF!,#REF!,#REF!)</f>
        <v>#REF!</v>
      </c>
      <c r="W28" s="110" t="e">
        <f>SUMIF(#REF!,#REF!,#REF!)</f>
        <v>#REF!</v>
      </c>
      <c r="Y28" s="67" t="e">
        <f t="shared" si="7"/>
        <v>#REF!</v>
      </c>
      <c r="Z28" s="135" t="e">
        <f t="shared" si="8"/>
        <v>#REF!</v>
      </c>
      <c r="AA28" s="135" t="e">
        <f t="shared" si="8"/>
        <v>#REF!</v>
      </c>
      <c r="AB28" s="135" t="e">
        <f t="shared" si="8"/>
        <v>#REF!</v>
      </c>
      <c r="AC28" s="85" t="e">
        <f t="shared" si="8"/>
        <v>#REF!</v>
      </c>
      <c r="AD28" s="85" t="e">
        <f t="shared" si="8"/>
        <v>#REF!</v>
      </c>
      <c r="AE28" s="85" t="e">
        <f t="shared" si="8"/>
        <v>#REF!</v>
      </c>
      <c r="AF28" s="85" t="e">
        <f t="shared" si="8"/>
        <v>#REF!</v>
      </c>
      <c r="AG28" s="85" t="e">
        <f t="shared" si="8"/>
        <v>#REF!</v>
      </c>
      <c r="AH28" s="85" t="e">
        <f t="shared" si="8"/>
        <v>#REF!</v>
      </c>
      <c r="AI28" s="85" t="e">
        <f t="shared" si="8"/>
        <v>#REF!</v>
      </c>
    </row>
    <row r="29" spans="1:35" x14ac:dyDescent="0.3">
      <c r="A29" s="67" t="e">
        <f t="shared" si="6"/>
        <v>#REF!</v>
      </c>
      <c r="B29" s="134" t="e">
        <f>SUMIF(#REF!,#REF!,#REF!)</f>
        <v>#REF!</v>
      </c>
      <c r="C29" s="134" t="e">
        <f>SUMIF(#REF!,#REF!,#REF!)</f>
        <v>#REF!</v>
      </c>
      <c r="D29" s="134" t="e">
        <f>SUMIF(#REF!,#REF!,#REF!)</f>
        <v>#REF!</v>
      </c>
      <c r="E29" s="88" t="e">
        <f>SUMIF(#REF!,#REF!,#REF!)</f>
        <v>#REF!</v>
      </c>
      <c r="F29" s="88" t="e">
        <f>SUMIF(#REF!,#REF!,#REF!)</f>
        <v>#REF!</v>
      </c>
      <c r="G29" s="88" t="e">
        <f>SUMIF(#REF!,#REF!,#REF!)</f>
        <v>#REF!</v>
      </c>
      <c r="H29" s="88" t="e">
        <f>SUMIF(#REF!,#REF!,#REF!)</f>
        <v>#REF!</v>
      </c>
      <c r="I29" s="88" t="e">
        <f>SUMIF(#REF!,#REF!,#REF!)</f>
        <v>#REF!</v>
      </c>
      <c r="J29" s="88" t="e">
        <f>SUMIF(#REF!,#REF!,#REF!)</f>
        <v>#REF!</v>
      </c>
      <c r="K29" s="88" t="e">
        <f>SUMIF(#REF!,#REF!,#REF!)</f>
        <v>#REF!</v>
      </c>
      <c r="M29" s="67" t="e">
        <f>#REF!</f>
        <v>#REF!</v>
      </c>
      <c r="N29" s="134" t="e">
        <f>SUMIF(#REF!,#REF!,#REF!)</f>
        <v>#REF!</v>
      </c>
      <c r="O29" s="134" t="e">
        <f>SUMIF(#REF!,#REF!,#REF!)</f>
        <v>#REF!</v>
      </c>
      <c r="P29" s="134" t="e">
        <f>SUMIF(#REF!,#REF!,#REF!)</f>
        <v>#REF!</v>
      </c>
      <c r="Q29" s="110" t="e">
        <f>SUMIF(#REF!,#REF!,#REF!)</f>
        <v>#REF!</v>
      </c>
      <c r="R29" s="110" t="e">
        <f>SUMIF(#REF!,#REF!,#REF!)</f>
        <v>#REF!</v>
      </c>
      <c r="S29" s="110" t="e">
        <f>SUMIF(#REF!,#REF!,#REF!)</f>
        <v>#REF!</v>
      </c>
      <c r="T29" s="110" t="e">
        <f>SUMIF(#REF!,#REF!,#REF!)</f>
        <v>#REF!</v>
      </c>
      <c r="U29" s="110" t="e">
        <f>SUMIF(#REF!,#REF!,#REF!)</f>
        <v>#REF!</v>
      </c>
      <c r="V29" s="110" t="e">
        <f>SUMIF(#REF!,#REF!,#REF!)</f>
        <v>#REF!</v>
      </c>
      <c r="W29" s="110" t="e">
        <f>SUMIF(#REF!,#REF!,#REF!)</f>
        <v>#REF!</v>
      </c>
      <c r="Y29" s="67" t="e">
        <f t="shared" si="7"/>
        <v>#REF!</v>
      </c>
      <c r="Z29" s="135" t="e">
        <f t="shared" si="8"/>
        <v>#REF!</v>
      </c>
      <c r="AA29" s="135" t="e">
        <f t="shared" si="8"/>
        <v>#REF!</v>
      </c>
      <c r="AB29" s="135" t="e">
        <f t="shared" si="8"/>
        <v>#REF!</v>
      </c>
      <c r="AC29" s="85" t="e">
        <f t="shared" si="8"/>
        <v>#REF!</v>
      </c>
      <c r="AD29" s="85" t="e">
        <f t="shared" si="8"/>
        <v>#REF!</v>
      </c>
      <c r="AE29" s="85" t="e">
        <f t="shared" si="8"/>
        <v>#REF!</v>
      </c>
      <c r="AF29" s="85" t="e">
        <f t="shared" si="8"/>
        <v>#REF!</v>
      </c>
      <c r="AG29" s="85" t="e">
        <f t="shared" si="8"/>
        <v>#REF!</v>
      </c>
      <c r="AH29" s="85" t="e">
        <f t="shared" si="8"/>
        <v>#REF!</v>
      </c>
      <c r="AI29" s="85" t="e">
        <f t="shared" si="8"/>
        <v>#REF!</v>
      </c>
    </row>
    <row r="30" spans="1:35" x14ac:dyDescent="0.3">
      <c r="A30" s="67" t="e">
        <f t="shared" si="6"/>
        <v>#REF!</v>
      </c>
      <c r="B30" s="134" t="e">
        <f>SUMIF(#REF!,#REF!,#REF!)</f>
        <v>#REF!</v>
      </c>
      <c r="C30" s="134" t="e">
        <f>SUMIF(#REF!,#REF!,#REF!)</f>
        <v>#REF!</v>
      </c>
      <c r="D30" s="134" t="e">
        <f>SUMIF(#REF!,#REF!,#REF!)</f>
        <v>#REF!</v>
      </c>
      <c r="E30" s="88" t="e">
        <f>SUMIF(#REF!,#REF!,#REF!)</f>
        <v>#REF!</v>
      </c>
      <c r="F30" s="88" t="e">
        <f>SUMIF(#REF!,#REF!,#REF!)</f>
        <v>#REF!</v>
      </c>
      <c r="G30" s="88" t="e">
        <f>SUMIF(#REF!,#REF!,#REF!)</f>
        <v>#REF!</v>
      </c>
      <c r="H30" s="88" t="e">
        <f>SUMIF(#REF!,#REF!,#REF!)</f>
        <v>#REF!</v>
      </c>
      <c r="I30" s="88" t="e">
        <f>SUMIF(#REF!,#REF!,#REF!)</f>
        <v>#REF!</v>
      </c>
      <c r="J30" s="88" t="e">
        <f>SUMIF(#REF!,#REF!,#REF!)</f>
        <v>#REF!</v>
      </c>
      <c r="K30" s="88" t="e">
        <f>SUMIF(#REF!,#REF!,#REF!)</f>
        <v>#REF!</v>
      </c>
      <c r="M30" s="67" t="e">
        <f>#REF!</f>
        <v>#REF!</v>
      </c>
      <c r="N30" s="134" t="e">
        <f>SUMIF(#REF!,#REF!,#REF!)</f>
        <v>#REF!</v>
      </c>
      <c r="O30" s="134" t="e">
        <f>SUMIF(#REF!,#REF!,#REF!)</f>
        <v>#REF!</v>
      </c>
      <c r="P30" s="134" t="e">
        <f>SUMIF(#REF!,#REF!,#REF!)</f>
        <v>#REF!</v>
      </c>
      <c r="Q30" s="110" t="e">
        <f>SUMIF(#REF!,#REF!,#REF!)</f>
        <v>#REF!</v>
      </c>
      <c r="R30" s="110" t="e">
        <f>SUMIF(#REF!,#REF!,#REF!)</f>
        <v>#REF!</v>
      </c>
      <c r="S30" s="110" t="e">
        <f>SUMIF(#REF!,#REF!,#REF!)</f>
        <v>#REF!</v>
      </c>
      <c r="T30" s="110" t="e">
        <f>SUMIF(#REF!,#REF!,#REF!)</f>
        <v>#REF!</v>
      </c>
      <c r="U30" s="110" t="e">
        <f>SUMIF(#REF!,#REF!,#REF!)</f>
        <v>#REF!</v>
      </c>
      <c r="V30" s="110" t="e">
        <f>SUMIF(#REF!,#REF!,#REF!)</f>
        <v>#REF!</v>
      </c>
      <c r="W30" s="110" t="e">
        <f>SUMIF(#REF!,#REF!,#REF!)</f>
        <v>#REF!</v>
      </c>
      <c r="Y30" s="67" t="e">
        <f t="shared" si="7"/>
        <v>#REF!</v>
      </c>
      <c r="Z30" s="135" t="e">
        <f t="shared" si="8"/>
        <v>#REF!</v>
      </c>
      <c r="AA30" s="135" t="e">
        <f t="shared" si="8"/>
        <v>#REF!</v>
      </c>
      <c r="AB30" s="135" t="e">
        <f t="shared" si="8"/>
        <v>#REF!</v>
      </c>
      <c r="AC30" s="85" t="e">
        <f t="shared" si="8"/>
        <v>#REF!</v>
      </c>
      <c r="AD30" s="85" t="e">
        <f t="shared" si="8"/>
        <v>#REF!</v>
      </c>
      <c r="AE30" s="85" t="e">
        <f t="shared" si="8"/>
        <v>#REF!</v>
      </c>
      <c r="AF30" s="85" t="e">
        <f t="shared" si="8"/>
        <v>#REF!</v>
      </c>
      <c r="AG30" s="85" t="e">
        <f t="shared" si="8"/>
        <v>#REF!</v>
      </c>
      <c r="AH30" s="85" t="e">
        <f t="shared" si="8"/>
        <v>#REF!</v>
      </c>
      <c r="AI30" s="85" t="e">
        <f t="shared" si="8"/>
        <v>#REF!</v>
      </c>
    </row>
    <row r="31" spans="1:35" x14ac:dyDescent="0.3">
      <c r="A31" s="67" t="e">
        <f t="shared" si="6"/>
        <v>#REF!</v>
      </c>
      <c r="B31" s="134" t="e">
        <f>SUMIF(#REF!,#REF!,#REF!)</f>
        <v>#REF!</v>
      </c>
      <c r="C31" s="134" t="e">
        <f>SUMIF(#REF!,#REF!,#REF!)</f>
        <v>#REF!</v>
      </c>
      <c r="D31" s="134" t="e">
        <f>SUMIF(#REF!,#REF!,#REF!)</f>
        <v>#REF!</v>
      </c>
      <c r="E31" s="88" t="e">
        <f>SUMIF(#REF!,#REF!,#REF!)</f>
        <v>#REF!</v>
      </c>
      <c r="F31" s="88" t="e">
        <f>SUMIF(#REF!,#REF!,#REF!)</f>
        <v>#REF!</v>
      </c>
      <c r="G31" s="88" t="e">
        <f>SUMIF(#REF!,#REF!,#REF!)</f>
        <v>#REF!</v>
      </c>
      <c r="H31" s="88" t="e">
        <f>SUMIF(#REF!,#REF!,#REF!)</f>
        <v>#REF!</v>
      </c>
      <c r="I31" s="88" t="e">
        <f>SUMIF(#REF!,#REF!,#REF!)</f>
        <v>#REF!</v>
      </c>
      <c r="J31" s="88" t="e">
        <f>SUMIF(#REF!,#REF!,#REF!)</f>
        <v>#REF!</v>
      </c>
      <c r="K31" s="88" t="e">
        <f>SUMIF(#REF!,#REF!,#REF!)</f>
        <v>#REF!</v>
      </c>
      <c r="M31" s="67" t="e">
        <f>#REF!</f>
        <v>#REF!</v>
      </c>
      <c r="N31" s="134" t="e">
        <f>SUMIF(#REF!,#REF!,#REF!)</f>
        <v>#REF!</v>
      </c>
      <c r="O31" s="134" t="e">
        <f>SUMIF(#REF!,#REF!,#REF!)</f>
        <v>#REF!</v>
      </c>
      <c r="P31" s="134" t="e">
        <f>SUMIF(#REF!,#REF!,#REF!)</f>
        <v>#REF!</v>
      </c>
      <c r="Q31" s="110" t="e">
        <f>SUMIF(#REF!,#REF!,#REF!)</f>
        <v>#REF!</v>
      </c>
      <c r="R31" s="110" t="e">
        <f>SUMIF(#REF!,#REF!,#REF!)</f>
        <v>#REF!</v>
      </c>
      <c r="S31" s="110" t="e">
        <f>SUMIF(#REF!,#REF!,#REF!)</f>
        <v>#REF!</v>
      </c>
      <c r="T31" s="110" t="e">
        <f>SUMIF(#REF!,#REF!,#REF!)</f>
        <v>#REF!</v>
      </c>
      <c r="U31" s="110" t="e">
        <f>SUMIF(#REF!,#REF!,#REF!)</f>
        <v>#REF!</v>
      </c>
      <c r="V31" s="110" t="e">
        <f>SUMIF(#REF!,#REF!,#REF!)</f>
        <v>#REF!</v>
      </c>
      <c r="W31" s="110" t="e">
        <f>SUMIF(#REF!,#REF!,#REF!)</f>
        <v>#REF!</v>
      </c>
      <c r="Y31" s="67" t="e">
        <f t="shared" si="7"/>
        <v>#REF!</v>
      </c>
      <c r="Z31" s="135" t="e">
        <f t="shared" si="8"/>
        <v>#REF!</v>
      </c>
      <c r="AA31" s="135" t="e">
        <f t="shared" si="8"/>
        <v>#REF!</v>
      </c>
      <c r="AB31" s="135" t="e">
        <f t="shared" si="8"/>
        <v>#REF!</v>
      </c>
      <c r="AC31" s="85" t="e">
        <f t="shared" si="8"/>
        <v>#REF!</v>
      </c>
      <c r="AD31" s="85" t="e">
        <f t="shared" si="8"/>
        <v>#REF!</v>
      </c>
      <c r="AE31" s="85" t="e">
        <f t="shared" si="8"/>
        <v>#REF!</v>
      </c>
      <c r="AF31" s="85" t="e">
        <f t="shared" si="8"/>
        <v>#REF!</v>
      </c>
      <c r="AG31" s="85" t="e">
        <f t="shared" si="8"/>
        <v>#REF!</v>
      </c>
      <c r="AH31" s="85" t="e">
        <f t="shared" si="8"/>
        <v>#REF!</v>
      </c>
      <c r="AI31" s="85" t="e">
        <f t="shared" si="8"/>
        <v>#REF!</v>
      </c>
    </row>
    <row r="32" spans="1:35" x14ac:dyDescent="0.3">
      <c r="A32" s="67" t="e">
        <f t="shared" si="6"/>
        <v>#REF!</v>
      </c>
      <c r="B32" s="134" t="e">
        <f>SUMIF(#REF!,#REF!,#REF!)</f>
        <v>#REF!</v>
      </c>
      <c r="C32" s="134" t="e">
        <f>SUMIF(#REF!,#REF!,#REF!)</f>
        <v>#REF!</v>
      </c>
      <c r="D32" s="134" t="e">
        <f>SUMIF(#REF!,#REF!,#REF!)</f>
        <v>#REF!</v>
      </c>
      <c r="E32" s="88" t="e">
        <f>SUMIF(#REF!,#REF!,#REF!)</f>
        <v>#REF!</v>
      </c>
      <c r="F32" s="88" t="e">
        <f>SUMIF(#REF!,#REF!,#REF!)</f>
        <v>#REF!</v>
      </c>
      <c r="G32" s="88" t="e">
        <f>SUMIF(#REF!,#REF!,#REF!)</f>
        <v>#REF!</v>
      </c>
      <c r="H32" s="88" t="e">
        <f>SUMIF(#REF!,#REF!,#REF!)</f>
        <v>#REF!</v>
      </c>
      <c r="I32" s="88" t="e">
        <f>SUMIF(#REF!,#REF!,#REF!)</f>
        <v>#REF!</v>
      </c>
      <c r="J32" s="88" t="e">
        <f>SUMIF(#REF!,#REF!,#REF!)</f>
        <v>#REF!</v>
      </c>
      <c r="K32" s="88" t="e">
        <f>SUMIF(#REF!,#REF!,#REF!)</f>
        <v>#REF!</v>
      </c>
      <c r="M32" s="67" t="e">
        <f>#REF!</f>
        <v>#REF!</v>
      </c>
      <c r="N32" s="134" t="e">
        <f>SUMIF(#REF!,#REF!,#REF!)</f>
        <v>#REF!</v>
      </c>
      <c r="O32" s="134" t="e">
        <f>SUMIF(#REF!,#REF!,#REF!)</f>
        <v>#REF!</v>
      </c>
      <c r="P32" s="134" t="e">
        <f>SUMIF(#REF!,#REF!,#REF!)</f>
        <v>#REF!</v>
      </c>
      <c r="Q32" s="110" t="e">
        <f>SUMIF(#REF!,#REF!,#REF!)</f>
        <v>#REF!</v>
      </c>
      <c r="R32" s="110" t="e">
        <f>SUMIF(#REF!,#REF!,#REF!)</f>
        <v>#REF!</v>
      </c>
      <c r="S32" s="110" t="e">
        <f>SUMIF(#REF!,#REF!,#REF!)</f>
        <v>#REF!</v>
      </c>
      <c r="T32" s="110" t="e">
        <f>SUMIF(#REF!,#REF!,#REF!)</f>
        <v>#REF!</v>
      </c>
      <c r="U32" s="110" t="e">
        <f>SUMIF(#REF!,#REF!,#REF!)</f>
        <v>#REF!</v>
      </c>
      <c r="V32" s="110" t="e">
        <f>SUMIF(#REF!,#REF!,#REF!)</f>
        <v>#REF!</v>
      </c>
      <c r="W32" s="110" t="e">
        <f>SUMIF(#REF!,#REF!,#REF!)</f>
        <v>#REF!</v>
      </c>
      <c r="Y32" s="67" t="e">
        <f t="shared" si="7"/>
        <v>#REF!</v>
      </c>
      <c r="Z32" s="135" t="e">
        <f t="shared" si="8"/>
        <v>#REF!</v>
      </c>
      <c r="AA32" s="135" t="e">
        <f t="shared" si="8"/>
        <v>#REF!</v>
      </c>
      <c r="AB32" s="135" t="e">
        <f t="shared" si="8"/>
        <v>#REF!</v>
      </c>
      <c r="AC32" s="85" t="e">
        <f t="shared" si="8"/>
        <v>#REF!</v>
      </c>
      <c r="AD32" s="85" t="e">
        <f t="shared" si="8"/>
        <v>#REF!</v>
      </c>
      <c r="AE32" s="85" t="e">
        <f t="shared" si="8"/>
        <v>#REF!</v>
      </c>
      <c r="AF32" s="85" t="e">
        <f t="shared" si="8"/>
        <v>#REF!</v>
      </c>
      <c r="AG32" s="85" t="e">
        <f t="shared" si="8"/>
        <v>#REF!</v>
      </c>
      <c r="AH32" s="85" t="e">
        <f t="shared" si="8"/>
        <v>#REF!</v>
      </c>
      <c r="AI32" s="85" t="e">
        <f t="shared" si="8"/>
        <v>#REF!</v>
      </c>
    </row>
    <row r="33" spans="1:35" x14ac:dyDescent="0.3">
      <c r="A33" s="67" t="e">
        <f t="shared" si="6"/>
        <v>#REF!</v>
      </c>
      <c r="B33" s="134" t="e">
        <f>SUMIF(#REF!,#REF!,#REF!)</f>
        <v>#REF!</v>
      </c>
      <c r="C33" s="134" t="e">
        <f>SUMIF(#REF!,#REF!,#REF!)</f>
        <v>#REF!</v>
      </c>
      <c r="D33" s="134" t="e">
        <f>SUMIF(#REF!,#REF!,#REF!)</f>
        <v>#REF!</v>
      </c>
      <c r="E33" s="88" t="e">
        <f>SUMIF(#REF!,#REF!,#REF!)</f>
        <v>#REF!</v>
      </c>
      <c r="F33" s="88" t="e">
        <f>SUMIF(#REF!,#REF!,#REF!)</f>
        <v>#REF!</v>
      </c>
      <c r="G33" s="88" t="e">
        <f>SUMIF(#REF!,#REF!,#REF!)</f>
        <v>#REF!</v>
      </c>
      <c r="H33" s="88" t="e">
        <f>SUMIF(#REF!,#REF!,#REF!)</f>
        <v>#REF!</v>
      </c>
      <c r="I33" s="88" t="e">
        <f>SUMIF(#REF!,#REF!,#REF!)</f>
        <v>#REF!</v>
      </c>
      <c r="J33" s="88" t="e">
        <f>SUMIF(#REF!,#REF!,#REF!)</f>
        <v>#REF!</v>
      </c>
      <c r="K33" s="88" t="e">
        <f>SUMIF(#REF!,#REF!,#REF!)</f>
        <v>#REF!</v>
      </c>
      <c r="M33" s="67" t="e">
        <f>#REF!</f>
        <v>#REF!</v>
      </c>
      <c r="N33" s="134" t="e">
        <f>SUMIF(#REF!,#REF!,#REF!)</f>
        <v>#REF!</v>
      </c>
      <c r="O33" s="134" t="e">
        <f>SUMIF(#REF!,#REF!,#REF!)</f>
        <v>#REF!</v>
      </c>
      <c r="P33" s="134" t="e">
        <f>SUMIF(#REF!,#REF!,#REF!)</f>
        <v>#REF!</v>
      </c>
      <c r="Q33" s="110" t="e">
        <f>SUMIF(#REF!,#REF!,#REF!)</f>
        <v>#REF!</v>
      </c>
      <c r="R33" s="110" t="e">
        <f>SUMIF(#REF!,#REF!,#REF!)</f>
        <v>#REF!</v>
      </c>
      <c r="S33" s="110" t="e">
        <f>SUMIF(#REF!,#REF!,#REF!)</f>
        <v>#REF!</v>
      </c>
      <c r="T33" s="110" t="e">
        <f>SUMIF(#REF!,#REF!,#REF!)</f>
        <v>#REF!</v>
      </c>
      <c r="U33" s="110" t="e">
        <f>SUMIF(#REF!,#REF!,#REF!)</f>
        <v>#REF!</v>
      </c>
      <c r="V33" s="110" t="e">
        <f>SUMIF(#REF!,#REF!,#REF!)</f>
        <v>#REF!</v>
      </c>
      <c r="W33" s="110" t="e">
        <f>SUMIF(#REF!,#REF!,#REF!)</f>
        <v>#REF!</v>
      </c>
      <c r="Y33" s="67" t="e">
        <f t="shared" si="7"/>
        <v>#REF!</v>
      </c>
      <c r="Z33" s="135" t="e">
        <f t="shared" si="8"/>
        <v>#REF!</v>
      </c>
      <c r="AA33" s="135" t="e">
        <f t="shared" si="8"/>
        <v>#REF!</v>
      </c>
      <c r="AB33" s="135" t="e">
        <f t="shared" si="8"/>
        <v>#REF!</v>
      </c>
      <c r="AC33" s="85" t="e">
        <f t="shared" si="8"/>
        <v>#REF!</v>
      </c>
      <c r="AD33" s="85" t="e">
        <f t="shared" si="8"/>
        <v>#REF!</v>
      </c>
      <c r="AE33" s="85" t="e">
        <f t="shared" si="8"/>
        <v>#REF!</v>
      </c>
      <c r="AF33" s="85" t="e">
        <f t="shared" si="8"/>
        <v>#REF!</v>
      </c>
      <c r="AG33" s="85" t="e">
        <f t="shared" si="8"/>
        <v>#REF!</v>
      </c>
      <c r="AH33" s="85" t="e">
        <f t="shared" si="8"/>
        <v>#REF!</v>
      </c>
      <c r="AI33" s="85" t="e">
        <f t="shared" si="8"/>
        <v>#REF!</v>
      </c>
    </row>
    <row r="34" spans="1:35" x14ac:dyDescent="0.3">
      <c r="A34" s="67" t="e">
        <f t="shared" si="6"/>
        <v>#REF!</v>
      </c>
      <c r="B34" s="134" t="e">
        <f>SUMIF(#REF!,#REF!,#REF!)</f>
        <v>#REF!</v>
      </c>
      <c r="C34" s="134" t="e">
        <f>SUMIF(#REF!,#REF!,#REF!)</f>
        <v>#REF!</v>
      </c>
      <c r="D34" s="134" t="e">
        <f>SUMIF(#REF!,#REF!,#REF!)</f>
        <v>#REF!</v>
      </c>
      <c r="E34" s="88" t="e">
        <f>SUMIF(#REF!,#REF!,#REF!)</f>
        <v>#REF!</v>
      </c>
      <c r="F34" s="88" t="e">
        <f>SUMIF(#REF!,#REF!,#REF!)</f>
        <v>#REF!</v>
      </c>
      <c r="G34" s="88" t="e">
        <f>SUMIF(#REF!,#REF!,#REF!)</f>
        <v>#REF!</v>
      </c>
      <c r="H34" s="88" t="e">
        <f>SUMIF(#REF!,#REF!,#REF!)</f>
        <v>#REF!</v>
      </c>
      <c r="I34" s="88" t="e">
        <f>SUMIF(#REF!,#REF!,#REF!)</f>
        <v>#REF!</v>
      </c>
      <c r="J34" s="88" t="e">
        <f>SUMIF(#REF!,#REF!,#REF!)</f>
        <v>#REF!</v>
      </c>
      <c r="K34" s="88" t="e">
        <f>SUMIF(#REF!,#REF!,#REF!)</f>
        <v>#REF!</v>
      </c>
      <c r="M34" s="67" t="e">
        <f>#REF!</f>
        <v>#REF!</v>
      </c>
      <c r="N34" s="134" t="e">
        <f>SUMIF(#REF!,#REF!,#REF!)</f>
        <v>#REF!</v>
      </c>
      <c r="O34" s="134" t="e">
        <f>SUMIF(#REF!,#REF!,#REF!)</f>
        <v>#REF!</v>
      </c>
      <c r="P34" s="134" t="e">
        <f>SUMIF(#REF!,#REF!,#REF!)</f>
        <v>#REF!</v>
      </c>
      <c r="Q34" s="110" t="e">
        <f>SUMIF(#REF!,#REF!,#REF!)</f>
        <v>#REF!</v>
      </c>
      <c r="R34" s="110" t="e">
        <f>SUMIF(#REF!,#REF!,#REF!)</f>
        <v>#REF!</v>
      </c>
      <c r="S34" s="110" t="e">
        <f>SUMIF(#REF!,#REF!,#REF!)</f>
        <v>#REF!</v>
      </c>
      <c r="T34" s="110" t="e">
        <f>SUMIF(#REF!,#REF!,#REF!)</f>
        <v>#REF!</v>
      </c>
      <c r="U34" s="110" t="e">
        <f>SUMIF(#REF!,#REF!,#REF!)</f>
        <v>#REF!</v>
      </c>
      <c r="V34" s="110" t="e">
        <f>SUMIF(#REF!,#REF!,#REF!)</f>
        <v>#REF!</v>
      </c>
      <c r="W34" s="110" t="e">
        <f>SUMIF(#REF!,#REF!,#REF!)</f>
        <v>#REF!</v>
      </c>
      <c r="Y34" s="67" t="e">
        <f t="shared" si="7"/>
        <v>#REF!</v>
      </c>
      <c r="Z34" s="135" t="e">
        <f t="shared" si="8"/>
        <v>#REF!</v>
      </c>
      <c r="AA34" s="135" t="e">
        <f t="shared" si="8"/>
        <v>#REF!</v>
      </c>
      <c r="AB34" s="135" t="e">
        <f t="shared" si="8"/>
        <v>#REF!</v>
      </c>
      <c r="AC34" s="85" t="e">
        <f t="shared" si="8"/>
        <v>#REF!</v>
      </c>
      <c r="AD34" s="85" t="e">
        <f t="shared" si="8"/>
        <v>#REF!</v>
      </c>
      <c r="AE34" s="85" t="e">
        <f t="shared" si="8"/>
        <v>#REF!</v>
      </c>
      <c r="AF34" s="85" t="e">
        <f t="shared" si="8"/>
        <v>#REF!</v>
      </c>
      <c r="AG34" s="85" t="e">
        <f t="shared" si="8"/>
        <v>#REF!</v>
      </c>
      <c r="AH34" s="85" t="e">
        <f t="shared" si="8"/>
        <v>#REF!</v>
      </c>
      <c r="AI34" s="85" t="e">
        <f t="shared" si="8"/>
        <v>#REF!</v>
      </c>
    </row>
    <row r="35" spans="1:35" x14ac:dyDescent="0.3">
      <c r="A35" s="67" t="e">
        <f t="shared" si="6"/>
        <v>#REF!</v>
      </c>
      <c r="B35" s="134" t="e">
        <f>SUMIF(#REF!,#REF!,#REF!)</f>
        <v>#REF!</v>
      </c>
      <c r="C35" s="134" t="e">
        <f>SUMIF(#REF!,#REF!,#REF!)</f>
        <v>#REF!</v>
      </c>
      <c r="D35" s="134" t="e">
        <f>SUMIF(#REF!,#REF!,#REF!)</f>
        <v>#REF!</v>
      </c>
      <c r="E35" s="88" t="e">
        <f>SUMIF(#REF!,#REF!,#REF!)</f>
        <v>#REF!</v>
      </c>
      <c r="F35" s="88" t="e">
        <f>SUMIF(#REF!,#REF!,#REF!)</f>
        <v>#REF!</v>
      </c>
      <c r="G35" s="88" t="e">
        <f>SUMIF(#REF!,#REF!,#REF!)</f>
        <v>#REF!</v>
      </c>
      <c r="H35" s="88" t="e">
        <f>SUMIF(#REF!,#REF!,#REF!)</f>
        <v>#REF!</v>
      </c>
      <c r="I35" s="88" t="e">
        <f>SUMIF(#REF!,#REF!,#REF!)</f>
        <v>#REF!</v>
      </c>
      <c r="J35" s="88" t="e">
        <f>SUMIF(#REF!,#REF!,#REF!)</f>
        <v>#REF!</v>
      </c>
      <c r="K35" s="88" t="e">
        <f>SUMIF(#REF!,#REF!,#REF!)</f>
        <v>#REF!</v>
      </c>
      <c r="M35" s="67" t="e">
        <f>#REF!</f>
        <v>#REF!</v>
      </c>
      <c r="N35" s="134" t="e">
        <f>SUMIF(#REF!,#REF!,#REF!)</f>
        <v>#REF!</v>
      </c>
      <c r="O35" s="134" t="e">
        <f>SUMIF(#REF!,#REF!,#REF!)</f>
        <v>#REF!</v>
      </c>
      <c r="P35" s="134" t="e">
        <f>SUMIF(#REF!,#REF!,#REF!)</f>
        <v>#REF!</v>
      </c>
      <c r="Q35" s="110" t="e">
        <f>SUMIF(#REF!,#REF!,#REF!)</f>
        <v>#REF!</v>
      </c>
      <c r="R35" s="110" t="e">
        <f>SUMIF(#REF!,#REF!,#REF!)</f>
        <v>#REF!</v>
      </c>
      <c r="S35" s="110" t="e">
        <f>SUMIF(#REF!,#REF!,#REF!)</f>
        <v>#REF!</v>
      </c>
      <c r="T35" s="110" t="e">
        <f>SUMIF(#REF!,#REF!,#REF!)</f>
        <v>#REF!</v>
      </c>
      <c r="U35" s="110" t="e">
        <f>SUMIF(#REF!,#REF!,#REF!)</f>
        <v>#REF!</v>
      </c>
      <c r="V35" s="110" t="e">
        <f>SUMIF(#REF!,#REF!,#REF!)</f>
        <v>#REF!</v>
      </c>
      <c r="W35" s="110" t="e">
        <f>SUMIF(#REF!,#REF!,#REF!)</f>
        <v>#REF!</v>
      </c>
      <c r="Y35" s="67" t="e">
        <f t="shared" si="7"/>
        <v>#REF!</v>
      </c>
      <c r="Z35" s="135" t="e">
        <f t="shared" si="8"/>
        <v>#REF!</v>
      </c>
      <c r="AA35" s="135" t="e">
        <f t="shared" si="8"/>
        <v>#REF!</v>
      </c>
      <c r="AB35" s="135" t="e">
        <f t="shared" si="8"/>
        <v>#REF!</v>
      </c>
      <c r="AC35" s="85" t="e">
        <f t="shared" si="8"/>
        <v>#REF!</v>
      </c>
      <c r="AD35" s="85" t="e">
        <f t="shared" si="8"/>
        <v>#REF!</v>
      </c>
      <c r="AE35" s="85" t="e">
        <f t="shared" si="8"/>
        <v>#REF!</v>
      </c>
      <c r="AF35" s="85" t="e">
        <f t="shared" si="8"/>
        <v>#REF!</v>
      </c>
      <c r="AG35" s="85" t="e">
        <f t="shared" si="8"/>
        <v>#REF!</v>
      </c>
      <c r="AH35" s="85" t="e">
        <f t="shared" si="8"/>
        <v>#REF!</v>
      </c>
      <c r="AI35" s="85" t="e">
        <f t="shared" si="8"/>
        <v>#REF!</v>
      </c>
    </row>
    <row r="36" spans="1:35" x14ac:dyDescent="0.3">
      <c r="A36" s="67" t="e">
        <f t="shared" si="6"/>
        <v>#REF!</v>
      </c>
      <c r="B36" s="134" t="e">
        <f>SUMIF(#REF!,#REF!,#REF!)</f>
        <v>#REF!</v>
      </c>
      <c r="C36" s="134" t="e">
        <f>SUMIF(#REF!,#REF!,#REF!)</f>
        <v>#REF!</v>
      </c>
      <c r="D36" s="134" t="e">
        <f>SUMIF(#REF!,#REF!,#REF!)</f>
        <v>#REF!</v>
      </c>
      <c r="E36" s="88" t="e">
        <f>SUMIF(#REF!,#REF!,#REF!)</f>
        <v>#REF!</v>
      </c>
      <c r="F36" s="88" t="e">
        <f>SUMIF(#REF!,#REF!,#REF!)</f>
        <v>#REF!</v>
      </c>
      <c r="G36" s="88" t="e">
        <f>SUMIF(#REF!,#REF!,#REF!)</f>
        <v>#REF!</v>
      </c>
      <c r="H36" s="88" t="e">
        <f>SUMIF(#REF!,#REF!,#REF!)</f>
        <v>#REF!</v>
      </c>
      <c r="I36" s="88" t="e">
        <f>SUMIF(#REF!,#REF!,#REF!)</f>
        <v>#REF!</v>
      </c>
      <c r="J36" s="88" t="e">
        <f>SUMIF(#REF!,#REF!,#REF!)</f>
        <v>#REF!</v>
      </c>
      <c r="K36" s="88" t="e">
        <f>SUMIF(#REF!,#REF!,#REF!)</f>
        <v>#REF!</v>
      </c>
      <c r="M36" s="67" t="e">
        <f>#REF!</f>
        <v>#REF!</v>
      </c>
      <c r="N36" s="134" t="e">
        <f>SUMIF(#REF!,#REF!,#REF!)</f>
        <v>#REF!</v>
      </c>
      <c r="O36" s="134" t="e">
        <f>SUMIF(#REF!,#REF!,#REF!)</f>
        <v>#REF!</v>
      </c>
      <c r="P36" s="134" t="e">
        <f>SUMIF(#REF!,#REF!,#REF!)</f>
        <v>#REF!</v>
      </c>
      <c r="Q36" s="110" t="e">
        <f>SUMIF(#REF!,#REF!,#REF!)</f>
        <v>#REF!</v>
      </c>
      <c r="R36" s="110" t="e">
        <f>SUMIF(#REF!,#REF!,#REF!)</f>
        <v>#REF!</v>
      </c>
      <c r="S36" s="110" t="e">
        <f>SUMIF(#REF!,#REF!,#REF!)</f>
        <v>#REF!</v>
      </c>
      <c r="T36" s="110" t="e">
        <f>SUMIF(#REF!,#REF!,#REF!)</f>
        <v>#REF!</v>
      </c>
      <c r="U36" s="110" t="e">
        <f>SUMIF(#REF!,#REF!,#REF!)</f>
        <v>#REF!</v>
      </c>
      <c r="V36" s="110" t="e">
        <f>SUMIF(#REF!,#REF!,#REF!)</f>
        <v>#REF!</v>
      </c>
      <c r="W36" s="110" t="e">
        <f>SUMIF(#REF!,#REF!,#REF!)</f>
        <v>#REF!</v>
      </c>
      <c r="Y36" s="67" t="e">
        <f t="shared" si="7"/>
        <v>#REF!</v>
      </c>
      <c r="Z36" s="135" t="e">
        <f t="shared" si="8"/>
        <v>#REF!</v>
      </c>
      <c r="AA36" s="135" t="e">
        <f t="shared" si="8"/>
        <v>#REF!</v>
      </c>
      <c r="AB36" s="135" t="e">
        <f t="shared" si="8"/>
        <v>#REF!</v>
      </c>
      <c r="AC36" s="85" t="e">
        <f t="shared" si="8"/>
        <v>#REF!</v>
      </c>
      <c r="AD36" s="85" t="e">
        <f t="shared" si="8"/>
        <v>#REF!</v>
      </c>
      <c r="AE36" s="85" t="e">
        <f t="shared" si="8"/>
        <v>#REF!</v>
      </c>
      <c r="AF36" s="85" t="e">
        <f t="shared" si="8"/>
        <v>#REF!</v>
      </c>
      <c r="AG36" s="85" t="e">
        <f t="shared" si="8"/>
        <v>#REF!</v>
      </c>
      <c r="AH36" s="85" t="e">
        <f t="shared" si="8"/>
        <v>#REF!</v>
      </c>
      <c r="AI36" s="85" t="e">
        <f t="shared" si="8"/>
        <v>#REF!</v>
      </c>
    </row>
    <row r="37" spans="1:35" x14ac:dyDescent="0.3">
      <c r="A37" s="67" t="e">
        <f t="shared" si="6"/>
        <v>#REF!</v>
      </c>
      <c r="B37" s="134" t="e">
        <f>SUMIF(#REF!,#REF!,#REF!)</f>
        <v>#REF!</v>
      </c>
      <c r="C37" s="134" t="e">
        <f>SUMIF(#REF!,#REF!,#REF!)</f>
        <v>#REF!</v>
      </c>
      <c r="D37" s="134" t="e">
        <f>SUMIF(#REF!,#REF!,#REF!)</f>
        <v>#REF!</v>
      </c>
      <c r="E37" s="88" t="e">
        <f>SUMIF(#REF!,#REF!,#REF!)</f>
        <v>#REF!</v>
      </c>
      <c r="F37" s="88" t="e">
        <f>SUMIF(#REF!,#REF!,#REF!)</f>
        <v>#REF!</v>
      </c>
      <c r="G37" s="88" t="e">
        <f>SUMIF(#REF!,#REF!,#REF!)</f>
        <v>#REF!</v>
      </c>
      <c r="H37" s="88" t="e">
        <f>SUMIF(#REF!,#REF!,#REF!)</f>
        <v>#REF!</v>
      </c>
      <c r="I37" s="88" t="e">
        <f>SUMIF(#REF!,#REF!,#REF!)</f>
        <v>#REF!</v>
      </c>
      <c r="J37" s="88" t="e">
        <f>SUMIF(#REF!,#REF!,#REF!)</f>
        <v>#REF!</v>
      </c>
      <c r="K37" s="88" t="e">
        <f>SUMIF(#REF!,#REF!,#REF!)</f>
        <v>#REF!</v>
      </c>
      <c r="M37" s="67" t="e">
        <f>#REF!</f>
        <v>#REF!</v>
      </c>
      <c r="N37" s="134" t="e">
        <f>SUMIF(#REF!,#REF!,#REF!)</f>
        <v>#REF!</v>
      </c>
      <c r="O37" s="134" t="e">
        <f>SUMIF(#REF!,#REF!,#REF!)</f>
        <v>#REF!</v>
      </c>
      <c r="P37" s="134" t="e">
        <f>SUMIF(#REF!,#REF!,#REF!)</f>
        <v>#REF!</v>
      </c>
      <c r="Q37" s="110" t="e">
        <f>SUMIF(#REF!,#REF!,#REF!)</f>
        <v>#REF!</v>
      </c>
      <c r="R37" s="110" t="e">
        <f>SUMIF(#REF!,#REF!,#REF!)</f>
        <v>#REF!</v>
      </c>
      <c r="S37" s="110" t="e">
        <f>SUMIF(#REF!,#REF!,#REF!)</f>
        <v>#REF!</v>
      </c>
      <c r="T37" s="110" t="e">
        <f>SUMIF(#REF!,#REF!,#REF!)</f>
        <v>#REF!</v>
      </c>
      <c r="U37" s="110" t="e">
        <f>SUMIF(#REF!,#REF!,#REF!)</f>
        <v>#REF!</v>
      </c>
      <c r="V37" s="110" t="e">
        <f>SUMIF(#REF!,#REF!,#REF!)</f>
        <v>#REF!</v>
      </c>
      <c r="W37" s="110" t="e">
        <f>SUMIF(#REF!,#REF!,#REF!)</f>
        <v>#REF!</v>
      </c>
      <c r="Y37" s="67" t="e">
        <f t="shared" si="7"/>
        <v>#REF!</v>
      </c>
      <c r="Z37" s="135" t="e">
        <f t="shared" si="8"/>
        <v>#REF!</v>
      </c>
      <c r="AA37" s="135" t="e">
        <f t="shared" si="8"/>
        <v>#REF!</v>
      </c>
      <c r="AB37" s="135" t="e">
        <f t="shared" si="8"/>
        <v>#REF!</v>
      </c>
      <c r="AC37" s="85" t="e">
        <f t="shared" si="8"/>
        <v>#REF!</v>
      </c>
      <c r="AD37" s="85" t="e">
        <f t="shared" si="8"/>
        <v>#REF!</v>
      </c>
      <c r="AE37" s="85" t="e">
        <f t="shared" si="8"/>
        <v>#REF!</v>
      </c>
      <c r="AF37" s="85" t="e">
        <f t="shared" si="8"/>
        <v>#REF!</v>
      </c>
      <c r="AG37" s="85" t="e">
        <f t="shared" si="8"/>
        <v>#REF!</v>
      </c>
      <c r="AH37" s="85" t="e">
        <f t="shared" si="8"/>
        <v>#REF!</v>
      </c>
      <c r="AI37" s="85" t="e">
        <f t="shared" si="8"/>
        <v>#REF!</v>
      </c>
    </row>
    <row r="38" spans="1:35" x14ac:dyDescent="0.3">
      <c r="A38" s="67" t="e">
        <f t="shared" si="6"/>
        <v>#REF!</v>
      </c>
      <c r="B38" s="134" t="e">
        <f>SUMIF(#REF!,#REF!,#REF!)</f>
        <v>#REF!</v>
      </c>
      <c r="C38" s="134" t="e">
        <f>SUMIF(#REF!,#REF!,#REF!)</f>
        <v>#REF!</v>
      </c>
      <c r="D38" s="134" t="e">
        <f>SUMIF(#REF!,#REF!,#REF!)</f>
        <v>#REF!</v>
      </c>
      <c r="E38" s="88" t="e">
        <f>SUMIF(#REF!,#REF!,#REF!)</f>
        <v>#REF!</v>
      </c>
      <c r="F38" s="88" t="e">
        <f>SUMIF(#REF!,#REF!,#REF!)</f>
        <v>#REF!</v>
      </c>
      <c r="G38" s="88" t="e">
        <f>SUMIF(#REF!,#REF!,#REF!)</f>
        <v>#REF!</v>
      </c>
      <c r="H38" s="88" t="e">
        <f>SUMIF(#REF!,#REF!,#REF!)</f>
        <v>#REF!</v>
      </c>
      <c r="I38" s="88" t="e">
        <f>SUMIF(#REF!,#REF!,#REF!)</f>
        <v>#REF!</v>
      </c>
      <c r="J38" s="88" t="e">
        <f>SUMIF(#REF!,#REF!,#REF!)</f>
        <v>#REF!</v>
      </c>
      <c r="K38" s="88" t="e">
        <f>SUMIF(#REF!,#REF!,#REF!)</f>
        <v>#REF!</v>
      </c>
      <c r="M38" s="67" t="e">
        <f>#REF!</f>
        <v>#REF!</v>
      </c>
      <c r="N38" s="134" t="e">
        <f>SUMIF(#REF!,#REF!,#REF!)</f>
        <v>#REF!</v>
      </c>
      <c r="O38" s="134" t="e">
        <f>SUMIF(#REF!,#REF!,#REF!)</f>
        <v>#REF!</v>
      </c>
      <c r="P38" s="134" t="e">
        <f>SUMIF(#REF!,#REF!,#REF!)</f>
        <v>#REF!</v>
      </c>
      <c r="Q38" s="110" t="e">
        <f>SUMIF(#REF!,#REF!,#REF!)</f>
        <v>#REF!</v>
      </c>
      <c r="R38" s="110" t="e">
        <f>SUMIF(#REF!,#REF!,#REF!)</f>
        <v>#REF!</v>
      </c>
      <c r="S38" s="110" t="e">
        <f>SUMIF(#REF!,#REF!,#REF!)</f>
        <v>#REF!</v>
      </c>
      <c r="T38" s="110" t="e">
        <f>SUMIF(#REF!,#REF!,#REF!)</f>
        <v>#REF!</v>
      </c>
      <c r="U38" s="110" t="e">
        <f>SUMIF(#REF!,#REF!,#REF!)</f>
        <v>#REF!</v>
      </c>
      <c r="V38" s="110" t="e">
        <f>SUMIF(#REF!,#REF!,#REF!)</f>
        <v>#REF!</v>
      </c>
      <c r="W38" s="110" t="e">
        <f>SUMIF(#REF!,#REF!,#REF!)</f>
        <v>#REF!</v>
      </c>
      <c r="Y38" s="67" t="e">
        <f t="shared" si="7"/>
        <v>#REF!</v>
      </c>
      <c r="Z38" s="135" t="e">
        <f t="shared" si="8"/>
        <v>#REF!</v>
      </c>
      <c r="AA38" s="135" t="e">
        <f t="shared" si="8"/>
        <v>#REF!</v>
      </c>
      <c r="AB38" s="135" t="e">
        <f t="shared" si="8"/>
        <v>#REF!</v>
      </c>
      <c r="AC38" s="85" t="e">
        <f t="shared" si="8"/>
        <v>#REF!</v>
      </c>
      <c r="AD38" s="85" t="e">
        <f t="shared" si="8"/>
        <v>#REF!</v>
      </c>
      <c r="AE38" s="85" t="e">
        <f t="shared" si="8"/>
        <v>#REF!</v>
      </c>
      <c r="AF38" s="85" t="e">
        <f t="shared" si="8"/>
        <v>#REF!</v>
      </c>
      <c r="AG38" s="85" t="e">
        <f t="shared" si="8"/>
        <v>#REF!</v>
      </c>
      <c r="AH38" s="85" t="e">
        <f t="shared" si="8"/>
        <v>#REF!</v>
      </c>
      <c r="AI38" s="85" t="e">
        <f t="shared" si="8"/>
        <v>#REF!</v>
      </c>
    </row>
    <row r="39" spans="1:35" x14ac:dyDescent="0.3">
      <c r="A39" s="67" t="e">
        <f t="shared" si="6"/>
        <v>#REF!</v>
      </c>
      <c r="B39" s="134" t="e">
        <f>SUMIF(#REF!,#REF!,#REF!)</f>
        <v>#REF!</v>
      </c>
      <c r="C39" s="134" t="e">
        <f>SUMIF(#REF!,#REF!,#REF!)</f>
        <v>#REF!</v>
      </c>
      <c r="D39" s="134" t="e">
        <f>SUMIF(#REF!,#REF!,#REF!)</f>
        <v>#REF!</v>
      </c>
      <c r="E39" s="88" t="e">
        <f>SUMIF(#REF!,#REF!,#REF!)</f>
        <v>#REF!</v>
      </c>
      <c r="F39" s="88" t="e">
        <f>SUMIF(#REF!,#REF!,#REF!)</f>
        <v>#REF!</v>
      </c>
      <c r="G39" s="88" t="e">
        <f>SUMIF(#REF!,#REF!,#REF!)</f>
        <v>#REF!</v>
      </c>
      <c r="H39" s="88" t="e">
        <f>SUMIF(#REF!,#REF!,#REF!)</f>
        <v>#REF!</v>
      </c>
      <c r="I39" s="88" t="e">
        <f>SUMIF(#REF!,#REF!,#REF!)</f>
        <v>#REF!</v>
      </c>
      <c r="J39" s="88" t="e">
        <f>SUMIF(#REF!,#REF!,#REF!)</f>
        <v>#REF!</v>
      </c>
      <c r="K39" s="88" t="e">
        <f>SUMIF(#REF!,#REF!,#REF!)</f>
        <v>#REF!</v>
      </c>
      <c r="M39" s="67" t="e">
        <f>#REF!</f>
        <v>#REF!</v>
      </c>
      <c r="N39" s="134" t="e">
        <f>SUMIF(#REF!,#REF!,#REF!)</f>
        <v>#REF!</v>
      </c>
      <c r="O39" s="134" t="e">
        <f>SUMIF(#REF!,#REF!,#REF!)</f>
        <v>#REF!</v>
      </c>
      <c r="P39" s="134" t="e">
        <f>SUMIF(#REF!,#REF!,#REF!)</f>
        <v>#REF!</v>
      </c>
      <c r="Q39" s="110" t="e">
        <f>SUMIF(#REF!,#REF!,#REF!)</f>
        <v>#REF!</v>
      </c>
      <c r="R39" s="110" t="e">
        <f>SUMIF(#REF!,#REF!,#REF!)</f>
        <v>#REF!</v>
      </c>
      <c r="S39" s="110" t="e">
        <f>SUMIF(#REF!,#REF!,#REF!)</f>
        <v>#REF!</v>
      </c>
      <c r="T39" s="110" t="e">
        <f>SUMIF(#REF!,#REF!,#REF!)</f>
        <v>#REF!</v>
      </c>
      <c r="U39" s="110" t="e">
        <f>SUMIF(#REF!,#REF!,#REF!)</f>
        <v>#REF!</v>
      </c>
      <c r="V39" s="110" t="e">
        <f>SUMIF(#REF!,#REF!,#REF!)</f>
        <v>#REF!</v>
      </c>
      <c r="W39" s="110" t="e">
        <f>SUMIF(#REF!,#REF!,#REF!)</f>
        <v>#REF!</v>
      </c>
      <c r="Y39" s="67" t="e">
        <f t="shared" si="7"/>
        <v>#REF!</v>
      </c>
      <c r="Z39" s="135" t="e">
        <f t="shared" si="8"/>
        <v>#REF!</v>
      </c>
      <c r="AA39" s="135" t="e">
        <f t="shared" si="8"/>
        <v>#REF!</v>
      </c>
      <c r="AB39" s="135" t="e">
        <f t="shared" si="8"/>
        <v>#REF!</v>
      </c>
      <c r="AC39" s="85" t="e">
        <f t="shared" si="8"/>
        <v>#REF!</v>
      </c>
      <c r="AD39" s="85" t="e">
        <f t="shared" si="8"/>
        <v>#REF!</v>
      </c>
      <c r="AE39" s="85" t="e">
        <f t="shared" si="8"/>
        <v>#REF!</v>
      </c>
      <c r="AF39" s="85" t="e">
        <f t="shared" si="8"/>
        <v>#REF!</v>
      </c>
      <c r="AG39" s="85" t="e">
        <f t="shared" si="8"/>
        <v>#REF!</v>
      </c>
      <c r="AH39" s="85" t="e">
        <f t="shared" si="8"/>
        <v>#REF!</v>
      </c>
      <c r="AI39" s="85" t="e">
        <f t="shared" si="8"/>
        <v>#REF!</v>
      </c>
    </row>
    <row r="40" spans="1:35" x14ac:dyDescent="0.3">
      <c r="A40" s="67" t="e">
        <f t="shared" si="6"/>
        <v>#REF!</v>
      </c>
      <c r="B40" s="134" t="e">
        <f>SUMIF(#REF!,#REF!,#REF!)</f>
        <v>#REF!</v>
      </c>
      <c r="C40" s="134" t="e">
        <f>SUMIF(#REF!,#REF!,#REF!)</f>
        <v>#REF!</v>
      </c>
      <c r="D40" s="134" t="e">
        <f>SUMIF(#REF!,#REF!,#REF!)</f>
        <v>#REF!</v>
      </c>
      <c r="E40" s="88" t="e">
        <f>SUMIF(#REF!,#REF!,#REF!)</f>
        <v>#REF!</v>
      </c>
      <c r="F40" s="88" t="e">
        <f>SUMIF(#REF!,#REF!,#REF!)</f>
        <v>#REF!</v>
      </c>
      <c r="G40" s="88" t="e">
        <f>SUMIF(#REF!,#REF!,#REF!)</f>
        <v>#REF!</v>
      </c>
      <c r="H40" s="88" t="e">
        <f>SUMIF(#REF!,#REF!,#REF!)</f>
        <v>#REF!</v>
      </c>
      <c r="I40" s="88" t="e">
        <f>SUMIF(#REF!,#REF!,#REF!)</f>
        <v>#REF!</v>
      </c>
      <c r="J40" s="88" t="e">
        <f>SUMIF(#REF!,#REF!,#REF!)</f>
        <v>#REF!</v>
      </c>
      <c r="K40" s="88" t="e">
        <f>SUMIF(#REF!,#REF!,#REF!)</f>
        <v>#REF!</v>
      </c>
      <c r="M40" s="67" t="e">
        <f>#REF!</f>
        <v>#REF!</v>
      </c>
      <c r="N40" s="134" t="e">
        <f>SUMIF(#REF!,#REF!,#REF!)</f>
        <v>#REF!</v>
      </c>
      <c r="O40" s="134" t="e">
        <f>SUMIF(#REF!,#REF!,#REF!)</f>
        <v>#REF!</v>
      </c>
      <c r="P40" s="134" t="e">
        <f>SUMIF(#REF!,#REF!,#REF!)</f>
        <v>#REF!</v>
      </c>
      <c r="Q40" s="110" t="e">
        <f>SUMIF(#REF!,#REF!,#REF!)</f>
        <v>#REF!</v>
      </c>
      <c r="R40" s="110" t="e">
        <f>SUMIF(#REF!,#REF!,#REF!)</f>
        <v>#REF!</v>
      </c>
      <c r="S40" s="110" t="e">
        <f>SUMIF(#REF!,#REF!,#REF!)</f>
        <v>#REF!</v>
      </c>
      <c r="T40" s="110" t="e">
        <f>SUMIF(#REF!,#REF!,#REF!)</f>
        <v>#REF!</v>
      </c>
      <c r="U40" s="110" t="e">
        <f>SUMIF(#REF!,#REF!,#REF!)</f>
        <v>#REF!</v>
      </c>
      <c r="V40" s="110" t="e">
        <f>SUMIF(#REF!,#REF!,#REF!)</f>
        <v>#REF!</v>
      </c>
      <c r="W40" s="110" t="e">
        <f>SUMIF(#REF!,#REF!,#REF!)</f>
        <v>#REF!</v>
      </c>
      <c r="Y40" s="67" t="e">
        <f t="shared" si="7"/>
        <v>#REF!</v>
      </c>
      <c r="Z40" s="135" t="e">
        <f t="shared" si="8"/>
        <v>#REF!</v>
      </c>
      <c r="AA40" s="135" t="e">
        <f t="shared" si="8"/>
        <v>#REF!</v>
      </c>
      <c r="AB40" s="135" t="e">
        <f t="shared" si="8"/>
        <v>#REF!</v>
      </c>
      <c r="AC40" s="85" t="e">
        <f t="shared" si="8"/>
        <v>#REF!</v>
      </c>
      <c r="AD40" s="85" t="e">
        <f t="shared" si="8"/>
        <v>#REF!</v>
      </c>
      <c r="AE40" s="85" t="e">
        <f t="shared" si="8"/>
        <v>#REF!</v>
      </c>
      <c r="AF40" s="85" t="e">
        <f t="shared" si="8"/>
        <v>#REF!</v>
      </c>
      <c r="AG40" s="85" t="e">
        <f t="shared" si="8"/>
        <v>#REF!</v>
      </c>
      <c r="AH40" s="85" t="e">
        <f t="shared" si="8"/>
        <v>#REF!</v>
      </c>
      <c r="AI40" s="85" t="e">
        <f t="shared" si="8"/>
        <v>#REF!</v>
      </c>
    </row>
    <row r="41" spans="1:35" x14ac:dyDescent="0.3">
      <c r="A41" s="68" t="s">
        <v>120</v>
      </c>
      <c r="B41" s="137" t="e">
        <f t="shared" ref="B41:K41" si="9">+SUM(B25:B40)</f>
        <v>#REF!</v>
      </c>
      <c r="C41" s="137" t="e">
        <f t="shared" si="9"/>
        <v>#REF!</v>
      </c>
      <c r="D41" s="137" t="e">
        <f t="shared" si="9"/>
        <v>#REF!</v>
      </c>
      <c r="E41" s="87" t="e">
        <f t="shared" si="9"/>
        <v>#REF!</v>
      </c>
      <c r="F41" s="87" t="e">
        <f t="shared" si="9"/>
        <v>#REF!</v>
      </c>
      <c r="G41" s="87" t="e">
        <f t="shared" si="9"/>
        <v>#REF!</v>
      </c>
      <c r="H41" s="87" t="e">
        <f t="shared" si="9"/>
        <v>#REF!</v>
      </c>
      <c r="I41" s="87" t="e">
        <f t="shared" si="9"/>
        <v>#REF!</v>
      </c>
      <c r="J41" s="87" t="e">
        <f t="shared" si="9"/>
        <v>#REF!</v>
      </c>
      <c r="K41" s="87" t="e">
        <f t="shared" si="9"/>
        <v>#REF!</v>
      </c>
      <c r="M41" s="68" t="s">
        <v>120</v>
      </c>
      <c r="N41" s="137" t="e">
        <f t="shared" ref="N41:W41" si="10">+SUM(N25:N40)</f>
        <v>#REF!</v>
      </c>
      <c r="O41" s="137" t="e">
        <f t="shared" si="10"/>
        <v>#REF!</v>
      </c>
      <c r="P41" s="137" t="e">
        <f t="shared" si="10"/>
        <v>#REF!</v>
      </c>
      <c r="Q41" s="87" t="e">
        <f t="shared" si="10"/>
        <v>#REF!</v>
      </c>
      <c r="R41" s="87" t="e">
        <f t="shared" si="10"/>
        <v>#REF!</v>
      </c>
      <c r="S41" s="87" t="e">
        <f t="shared" si="10"/>
        <v>#REF!</v>
      </c>
      <c r="T41" s="87" t="e">
        <f t="shared" si="10"/>
        <v>#REF!</v>
      </c>
      <c r="U41" s="87" t="e">
        <f t="shared" si="10"/>
        <v>#REF!</v>
      </c>
      <c r="V41" s="87" t="e">
        <f t="shared" si="10"/>
        <v>#REF!</v>
      </c>
      <c r="W41" s="87" t="e">
        <f t="shared" si="10"/>
        <v>#REF!</v>
      </c>
      <c r="Y41" s="68" t="s">
        <v>120</v>
      </c>
      <c r="Z41" s="137" t="e">
        <f t="shared" ref="Z41:AI41" si="11">+SUM(Z25:Z40)</f>
        <v>#REF!</v>
      </c>
      <c r="AA41" s="137" t="e">
        <f t="shared" si="11"/>
        <v>#REF!</v>
      </c>
      <c r="AB41" s="137" t="e">
        <f t="shared" si="11"/>
        <v>#REF!</v>
      </c>
      <c r="AC41" s="87" t="e">
        <f t="shared" si="11"/>
        <v>#REF!</v>
      </c>
      <c r="AD41" s="87" t="e">
        <f t="shared" si="11"/>
        <v>#REF!</v>
      </c>
      <c r="AE41" s="87" t="e">
        <f t="shared" si="11"/>
        <v>#REF!</v>
      </c>
      <c r="AF41" s="87" t="e">
        <f t="shared" si="11"/>
        <v>#REF!</v>
      </c>
      <c r="AG41" s="87" t="e">
        <f t="shared" si="11"/>
        <v>#REF!</v>
      </c>
      <c r="AH41" s="87" t="e">
        <f t="shared" si="11"/>
        <v>#REF!</v>
      </c>
      <c r="AI41" s="87" t="e">
        <f t="shared" si="11"/>
        <v>#REF!</v>
      </c>
    </row>
  </sheetData>
  <conditionalFormatting sqref="Z5:Z20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{1A18C0D0-9C1B-4370-B5EC-97E19C97C61A}</x14:id>
        </ext>
      </extLst>
    </cfRule>
  </conditionalFormatting>
  <conditionalFormatting sqref="AA5:AA20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{84FAB0A8-8C3C-4953-AE68-471A3AF842E8}</x14:id>
        </ext>
      </extLst>
    </cfRule>
  </conditionalFormatting>
  <conditionalFormatting sqref="AB5:AB20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{DEB16FFA-BB8B-4B51-B83D-437595AB7DB7}</x14:id>
        </ext>
      </extLst>
    </cfRule>
  </conditionalFormatting>
  <conditionalFormatting sqref="AC5:AC20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{741717CC-EC50-4A72-A969-F2AABCF3C9B9}</x14:id>
        </ext>
      </extLst>
    </cfRule>
  </conditionalFormatting>
  <conditionalFormatting sqref="AD5:AD20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{13BBCE87-8024-415D-9F59-EE7AE7BFF5FF}</x14:id>
        </ext>
      </extLst>
    </cfRule>
  </conditionalFormatting>
  <conditionalFormatting sqref="AE5:AE2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{469875A4-31A1-499E-A607-1CCF2502F27F}</x14:id>
        </ext>
      </extLst>
    </cfRule>
  </conditionalFormatting>
  <conditionalFormatting sqref="AF5:AF2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{38E222B0-AEE4-48AC-A706-E714D03962D2}</x14:id>
        </ext>
      </extLst>
    </cfRule>
  </conditionalFormatting>
  <conditionalFormatting sqref="AG5:AG2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{0E360154-54EA-4E40-A90C-9AB83695900C}</x14:id>
        </ext>
      </extLst>
    </cfRule>
  </conditionalFormatting>
  <conditionalFormatting sqref="AH5:AH2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{5E5DB080-B0B9-42BF-A004-F432B7F30C0F}</x14:id>
        </ext>
      </extLst>
    </cfRule>
  </conditionalFormatting>
  <conditionalFormatting sqref="AI5:AI2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{C4E75BD5-16D9-4EEE-9EA4-BA7BAAA6E3B1}</x14:id>
        </ext>
      </extLst>
    </cfRule>
  </conditionalFormatting>
  <conditionalFormatting sqref="Z25:Z40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{07C32B33-0766-426C-B10C-9459AEE21677}</x14:id>
        </ext>
      </extLst>
    </cfRule>
  </conditionalFormatting>
  <conditionalFormatting sqref="AA25:AA40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{3915DE13-03D4-44EF-8F95-E047CB81D93C}</x14:id>
        </ext>
      </extLst>
    </cfRule>
  </conditionalFormatting>
  <conditionalFormatting sqref="AB25:AB40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{EF7AAF9B-80C9-48A0-835C-5AA20F06BE6C}</x14:id>
        </ext>
      </extLst>
    </cfRule>
  </conditionalFormatting>
  <conditionalFormatting sqref="AC25:AC40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{820C7CB2-F301-45AA-A82C-C532923FC864}</x14:id>
        </ext>
      </extLst>
    </cfRule>
  </conditionalFormatting>
  <conditionalFormatting sqref="AD25:AD40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{543A2DAF-A308-44DB-A8AA-3FD6B0FE8196}</x14:id>
        </ext>
      </extLst>
    </cfRule>
  </conditionalFormatting>
  <conditionalFormatting sqref="AE25:AE40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{C8035A3D-6537-4091-883D-1327B0A9EE5A}</x14:id>
        </ext>
      </extLst>
    </cfRule>
  </conditionalFormatting>
  <conditionalFormatting sqref="AF25:AF40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{A5DEA0F3-53E3-4133-A056-2AB038CBC243}</x14:id>
        </ext>
      </extLst>
    </cfRule>
  </conditionalFormatting>
  <conditionalFormatting sqref="AG25:AG4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{16E4A730-1639-4DDB-A79D-42E8D9EA1FA5}</x14:id>
        </ext>
      </extLst>
    </cfRule>
  </conditionalFormatting>
  <conditionalFormatting sqref="AH25:AH40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{744D7C32-073F-4968-87F5-6DBEB408015C}</x14:id>
        </ext>
      </extLst>
    </cfRule>
  </conditionalFormatting>
  <conditionalFormatting sqref="AI25:AI4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{A3C3903E-E176-4042-8E39-168C2A8E45CF}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18C0D0-9C1B-4370-B5EC-97E19C97C6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Z5:Z20</xm:sqref>
        </x14:conditionalFormatting>
        <x14:conditionalFormatting xmlns:xm="http://schemas.microsoft.com/office/excel/2006/main">
          <x14:cfRule type="dataBar" id="{84FAB0A8-8C3C-4953-AE68-471A3AF842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AA5:AA20</xm:sqref>
        </x14:conditionalFormatting>
        <x14:conditionalFormatting xmlns:xm="http://schemas.microsoft.com/office/excel/2006/main">
          <x14:cfRule type="dataBar" id="{DEB16FFA-BB8B-4B51-B83D-437595AB7D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AB5:AB20</xm:sqref>
        </x14:conditionalFormatting>
        <x14:conditionalFormatting xmlns:xm="http://schemas.microsoft.com/office/excel/2006/main">
          <x14:cfRule type="dataBar" id="{741717CC-EC50-4A72-A969-F2AABCF3C9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AC5:AC20</xm:sqref>
        </x14:conditionalFormatting>
        <x14:conditionalFormatting xmlns:xm="http://schemas.microsoft.com/office/excel/2006/main">
          <x14:cfRule type="dataBar" id="{13BBCE87-8024-415D-9F59-EE7AE7BFF5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AD5:AD20</xm:sqref>
        </x14:conditionalFormatting>
        <x14:conditionalFormatting xmlns:xm="http://schemas.microsoft.com/office/excel/2006/main">
          <x14:cfRule type="dataBar" id="{469875A4-31A1-499E-A607-1CCF2502F2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AE5:AE20</xm:sqref>
        </x14:conditionalFormatting>
        <x14:conditionalFormatting xmlns:xm="http://schemas.microsoft.com/office/excel/2006/main">
          <x14:cfRule type="dataBar" id="{38E222B0-AEE4-48AC-A706-E714D03962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AF5:AF20</xm:sqref>
        </x14:conditionalFormatting>
        <x14:conditionalFormatting xmlns:xm="http://schemas.microsoft.com/office/excel/2006/main">
          <x14:cfRule type="dataBar" id="{0E360154-54EA-4E40-A90C-9AB8369590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AG5:AG20</xm:sqref>
        </x14:conditionalFormatting>
        <x14:conditionalFormatting xmlns:xm="http://schemas.microsoft.com/office/excel/2006/main">
          <x14:cfRule type="dataBar" id="{5E5DB080-B0B9-42BF-A004-F432B7F30C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AH5:AH20</xm:sqref>
        </x14:conditionalFormatting>
        <x14:conditionalFormatting xmlns:xm="http://schemas.microsoft.com/office/excel/2006/main">
          <x14:cfRule type="dataBar" id="{C4E75BD5-16D9-4EEE-9EA4-BA7BAAA6E3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AI5:AI20</xm:sqref>
        </x14:conditionalFormatting>
        <x14:conditionalFormatting xmlns:xm="http://schemas.microsoft.com/office/excel/2006/main">
          <x14:cfRule type="dataBar" id="{07C32B33-0766-426C-B10C-9459AEE216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Z25:Z40</xm:sqref>
        </x14:conditionalFormatting>
        <x14:conditionalFormatting xmlns:xm="http://schemas.microsoft.com/office/excel/2006/main">
          <x14:cfRule type="dataBar" id="{3915DE13-03D4-44EF-8F95-E047CB81D9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AA25:AA40</xm:sqref>
        </x14:conditionalFormatting>
        <x14:conditionalFormatting xmlns:xm="http://schemas.microsoft.com/office/excel/2006/main">
          <x14:cfRule type="dataBar" id="{EF7AAF9B-80C9-48A0-835C-5AA20F06BE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AB25:AB40</xm:sqref>
        </x14:conditionalFormatting>
        <x14:conditionalFormatting xmlns:xm="http://schemas.microsoft.com/office/excel/2006/main">
          <x14:cfRule type="dataBar" id="{820C7CB2-F301-45AA-A82C-C532923FC8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AC25:AC40</xm:sqref>
        </x14:conditionalFormatting>
        <x14:conditionalFormatting xmlns:xm="http://schemas.microsoft.com/office/excel/2006/main">
          <x14:cfRule type="dataBar" id="{543A2DAF-A308-44DB-A8AA-3FD6B0FE81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AD25:AD40</xm:sqref>
        </x14:conditionalFormatting>
        <x14:conditionalFormatting xmlns:xm="http://schemas.microsoft.com/office/excel/2006/main">
          <x14:cfRule type="dataBar" id="{C8035A3D-6537-4091-883D-1327B0A9EE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AE25:AE40</xm:sqref>
        </x14:conditionalFormatting>
        <x14:conditionalFormatting xmlns:xm="http://schemas.microsoft.com/office/excel/2006/main">
          <x14:cfRule type="dataBar" id="{A5DEA0F3-53E3-4133-A056-2AB038CBC2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AF25:AF40</xm:sqref>
        </x14:conditionalFormatting>
        <x14:conditionalFormatting xmlns:xm="http://schemas.microsoft.com/office/excel/2006/main">
          <x14:cfRule type="dataBar" id="{16E4A730-1639-4DDB-A79D-42E8D9EA1F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AG25:AG40</xm:sqref>
        </x14:conditionalFormatting>
        <x14:conditionalFormatting xmlns:xm="http://schemas.microsoft.com/office/excel/2006/main">
          <x14:cfRule type="dataBar" id="{744D7C32-073F-4968-87F5-6DBEB40801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AH25:AH40</xm:sqref>
        </x14:conditionalFormatting>
        <x14:conditionalFormatting xmlns:xm="http://schemas.microsoft.com/office/excel/2006/main">
          <x14:cfRule type="dataBar" id="{A3C3903E-E176-4042-8E39-168C2A8E45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AI25:AI40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3C8D7-D912-4509-B32C-11FCFEA31061}">
  <sheetPr codeName="Sheet11"/>
  <dimension ref="A3:K6346"/>
  <sheetViews>
    <sheetView workbookViewId="0">
      <selection activeCell="K7" sqref="K7"/>
    </sheetView>
  </sheetViews>
  <sheetFormatPr defaultRowHeight="14.4" x14ac:dyDescent="0.3"/>
  <cols>
    <col min="1" max="1" width="10" bestFit="1" customWidth="1"/>
    <col min="2" max="3" width="11.77734375" bestFit="1" customWidth="1"/>
    <col min="4" max="4" width="12.77734375" bestFit="1" customWidth="1"/>
    <col min="6" max="6" width="8" bestFit="1" customWidth="1"/>
    <col min="7" max="7" width="10.33203125" bestFit="1" customWidth="1"/>
    <col min="8" max="8" width="8.109375" bestFit="1" customWidth="1"/>
    <col min="9" max="9" width="7.33203125" bestFit="1" customWidth="1"/>
    <col min="10" max="10" width="10.33203125" bestFit="1" customWidth="1"/>
    <col min="11" max="11" width="10.44140625" bestFit="1" customWidth="1"/>
  </cols>
  <sheetData>
    <row r="3" spans="1:11" x14ac:dyDescent="0.3">
      <c r="A3" s="69"/>
      <c r="B3" s="69"/>
      <c r="C3" s="69"/>
      <c r="D3" s="69"/>
      <c r="E3" s="69"/>
      <c r="F3" s="69"/>
      <c r="G3" s="69"/>
      <c r="H3" s="97"/>
      <c r="I3" s="97"/>
      <c r="J3" s="69"/>
      <c r="K3" s="69"/>
    </row>
    <row r="4" spans="1:11" x14ac:dyDescent="0.3">
      <c r="A4" s="101"/>
      <c r="B4" s="83"/>
      <c r="C4" s="83"/>
      <c r="D4" s="83"/>
      <c r="E4" s="83"/>
      <c r="F4" s="83"/>
      <c r="G4" s="95"/>
      <c r="H4" s="95"/>
      <c r="I4" s="33"/>
      <c r="J4" s="98"/>
      <c r="K4" s="96"/>
    </row>
    <row r="5" spans="1:11" x14ac:dyDescent="0.3">
      <c r="A5" s="91"/>
      <c r="B5" s="92"/>
      <c r="C5" s="92"/>
      <c r="D5" s="92"/>
      <c r="E5" s="92"/>
      <c r="F5" s="92"/>
      <c r="G5" s="92"/>
      <c r="H5" s="92"/>
      <c r="I5" s="92"/>
      <c r="J5" s="92"/>
      <c r="K5" s="92"/>
    </row>
    <row r="6" spans="1:11" x14ac:dyDescent="0.3">
      <c r="A6" s="68"/>
      <c r="B6" s="68"/>
      <c r="C6" s="68"/>
      <c r="D6" s="68"/>
      <c r="E6" s="68"/>
      <c r="F6" s="68"/>
      <c r="G6" s="68"/>
      <c r="H6" s="68"/>
      <c r="I6" s="68"/>
      <c r="J6" s="68"/>
      <c r="K6" s="86"/>
    </row>
    <row r="7" spans="1:11" x14ac:dyDescent="0.3">
      <c r="A7" s="67"/>
      <c r="B7" s="135"/>
      <c r="C7" s="135"/>
      <c r="D7" s="135"/>
      <c r="E7" s="85"/>
      <c r="F7" s="85"/>
      <c r="G7" s="85"/>
      <c r="H7" s="85"/>
      <c r="I7" s="85"/>
      <c r="J7" s="85"/>
      <c r="K7" s="85"/>
    </row>
    <row r="8" spans="1:11" x14ac:dyDescent="0.3">
      <c r="A8" s="67"/>
      <c r="B8" s="135"/>
      <c r="C8" s="135"/>
      <c r="D8" s="135"/>
      <c r="E8" s="85"/>
      <c r="F8" s="85"/>
      <c r="G8" s="85"/>
      <c r="H8" s="85"/>
      <c r="I8" s="85"/>
      <c r="J8" s="85"/>
      <c r="K8" s="85"/>
    </row>
    <row r="9" spans="1:11" x14ac:dyDescent="0.3">
      <c r="A9" s="67"/>
      <c r="B9" s="135"/>
      <c r="C9" s="135"/>
      <c r="D9" s="135"/>
      <c r="E9" s="85"/>
      <c r="F9" s="85"/>
      <c r="G9" s="85"/>
      <c r="H9" s="85"/>
      <c r="I9" s="85"/>
      <c r="J9" s="85"/>
      <c r="K9" s="85"/>
    </row>
    <row r="10" spans="1:11" x14ac:dyDescent="0.3">
      <c r="A10" s="67"/>
      <c r="B10" s="135"/>
      <c r="C10" s="135"/>
      <c r="D10" s="135"/>
      <c r="E10" s="85"/>
      <c r="F10" s="85"/>
      <c r="G10" s="85"/>
      <c r="H10" s="85"/>
      <c r="I10" s="85"/>
      <c r="J10" s="85"/>
      <c r="K10" s="85"/>
    </row>
    <row r="11" spans="1:11" x14ac:dyDescent="0.3">
      <c r="A11" s="67"/>
      <c r="B11" s="135"/>
      <c r="C11" s="135"/>
      <c r="D11" s="135"/>
      <c r="E11" s="85"/>
      <c r="F11" s="85"/>
      <c r="G11" s="85"/>
      <c r="H11" s="85"/>
      <c r="I11" s="85"/>
      <c r="J11" s="85"/>
      <c r="K11" s="85"/>
    </row>
    <row r="12" spans="1:11" x14ac:dyDescent="0.3">
      <c r="A12" s="67"/>
      <c r="B12" s="135"/>
      <c r="C12" s="135"/>
      <c r="D12" s="135"/>
      <c r="E12" s="85"/>
      <c r="F12" s="85"/>
      <c r="G12" s="85"/>
      <c r="H12" s="85"/>
      <c r="I12" s="85"/>
      <c r="J12" s="85"/>
      <c r="K12" s="85"/>
    </row>
    <row r="13" spans="1:11" x14ac:dyDescent="0.3">
      <c r="A13" s="67"/>
      <c r="B13" s="135"/>
      <c r="C13" s="135"/>
      <c r="D13" s="135"/>
      <c r="E13" s="85"/>
      <c r="F13" s="85"/>
      <c r="G13" s="85"/>
      <c r="H13" s="85"/>
      <c r="I13" s="85"/>
      <c r="J13" s="85"/>
      <c r="K13" s="85"/>
    </row>
    <row r="14" spans="1:11" x14ac:dyDescent="0.3">
      <c r="A14" s="67"/>
      <c r="B14" s="135"/>
      <c r="C14" s="135"/>
      <c r="D14" s="135"/>
      <c r="E14" s="85"/>
      <c r="F14" s="85"/>
      <c r="G14" s="85"/>
      <c r="H14" s="85"/>
      <c r="I14" s="85"/>
      <c r="J14" s="85"/>
      <c r="K14" s="85"/>
    </row>
    <row r="15" spans="1:11" x14ac:dyDescent="0.3">
      <c r="A15" s="67"/>
      <c r="B15" s="135"/>
      <c r="C15" s="135"/>
      <c r="D15" s="135"/>
      <c r="E15" s="85"/>
      <c r="F15" s="85"/>
      <c r="G15" s="85"/>
      <c r="H15" s="85"/>
      <c r="I15" s="85"/>
      <c r="J15" s="85"/>
      <c r="K15" s="85"/>
    </row>
    <row r="16" spans="1:11" x14ac:dyDescent="0.3">
      <c r="A16" s="67"/>
      <c r="B16" s="135"/>
      <c r="C16" s="135"/>
      <c r="D16" s="135"/>
      <c r="E16" s="85"/>
      <c r="F16" s="85"/>
      <c r="G16" s="85"/>
      <c r="H16" s="85"/>
      <c r="I16" s="85"/>
      <c r="J16" s="85"/>
      <c r="K16" s="85"/>
    </row>
    <row r="17" spans="1:11" x14ac:dyDescent="0.3">
      <c r="A17" s="67"/>
      <c r="B17" s="135"/>
      <c r="C17" s="135"/>
      <c r="D17" s="135"/>
      <c r="E17" s="85"/>
      <c r="F17" s="85"/>
      <c r="G17" s="85"/>
      <c r="H17" s="85"/>
      <c r="I17" s="85"/>
      <c r="J17" s="85"/>
      <c r="K17" s="85"/>
    </row>
    <row r="18" spans="1:11" x14ac:dyDescent="0.3">
      <c r="A18" s="67"/>
      <c r="B18" s="135"/>
      <c r="C18" s="135"/>
      <c r="D18" s="135"/>
      <c r="E18" s="85"/>
      <c r="F18" s="85"/>
      <c r="G18" s="85"/>
      <c r="H18" s="85"/>
      <c r="I18" s="85"/>
      <c r="J18" s="85"/>
      <c r="K18" s="85"/>
    </row>
    <row r="19" spans="1:11" x14ac:dyDescent="0.3">
      <c r="A19" s="67"/>
      <c r="B19" s="135"/>
      <c r="C19" s="135"/>
      <c r="D19" s="135"/>
      <c r="E19" s="85"/>
      <c r="F19" s="85"/>
      <c r="G19" s="85"/>
      <c r="H19" s="85"/>
      <c r="I19" s="85"/>
      <c r="J19" s="85"/>
      <c r="K19" s="85"/>
    </row>
    <row r="20" spans="1:11" x14ac:dyDescent="0.3">
      <c r="A20" s="67"/>
      <c r="B20" s="135"/>
      <c r="C20" s="135"/>
      <c r="D20" s="135"/>
      <c r="E20" s="85"/>
      <c r="F20" s="85"/>
      <c r="G20" s="85"/>
      <c r="H20" s="85"/>
      <c r="I20" s="85"/>
      <c r="J20" s="85"/>
      <c r="K20" s="85"/>
    </row>
    <row r="21" spans="1:11" x14ac:dyDescent="0.3">
      <c r="A21" s="67"/>
      <c r="B21" s="135"/>
      <c r="C21" s="135"/>
      <c r="D21" s="135"/>
      <c r="E21" s="85"/>
      <c r="F21" s="85"/>
      <c r="G21" s="85"/>
      <c r="H21" s="85"/>
      <c r="I21" s="85"/>
      <c r="J21" s="85"/>
      <c r="K21" s="85"/>
    </row>
    <row r="22" spans="1:11" x14ac:dyDescent="0.3">
      <c r="A22" s="67"/>
      <c r="B22" s="135"/>
      <c r="C22" s="135"/>
      <c r="D22" s="135"/>
      <c r="E22" s="85"/>
      <c r="F22" s="85"/>
      <c r="G22" s="85"/>
      <c r="H22" s="85"/>
      <c r="I22" s="85"/>
      <c r="J22" s="85"/>
      <c r="K22" s="85"/>
    </row>
    <row r="23" spans="1:11" x14ac:dyDescent="0.3">
      <c r="A23" s="68"/>
      <c r="B23" s="136"/>
      <c r="C23" s="136"/>
      <c r="D23" s="136"/>
      <c r="E23" s="87"/>
      <c r="F23" s="87"/>
      <c r="G23" s="87"/>
      <c r="H23" s="87"/>
      <c r="I23" s="87"/>
      <c r="J23" s="87"/>
      <c r="K23" s="87"/>
    </row>
    <row r="24" spans="1:11" x14ac:dyDescent="0.3">
      <c r="A24" s="82"/>
      <c r="B24" s="89"/>
      <c r="C24" s="89"/>
      <c r="D24" s="89"/>
      <c r="E24" s="89"/>
      <c r="F24" s="89"/>
      <c r="G24" s="89"/>
      <c r="H24" s="89"/>
      <c r="I24" s="89"/>
      <c r="J24" s="89"/>
      <c r="K24" s="89"/>
    </row>
    <row r="25" spans="1:11" x14ac:dyDescent="0.3">
      <c r="A25" s="92"/>
      <c r="B25" s="92"/>
      <c r="C25" s="92"/>
      <c r="D25" s="92"/>
      <c r="E25" s="92"/>
      <c r="F25" s="92"/>
      <c r="G25" s="92"/>
      <c r="H25" s="92"/>
      <c r="I25" s="92"/>
      <c r="J25" s="92"/>
      <c r="K25" s="92"/>
    </row>
    <row r="26" spans="1:11" x14ac:dyDescent="0.3">
      <c r="A26" s="68"/>
      <c r="B26" s="68"/>
      <c r="C26" s="68"/>
      <c r="D26" s="68"/>
      <c r="E26" s="68"/>
      <c r="F26" s="68"/>
      <c r="G26" s="68"/>
      <c r="H26" s="68"/>
      <c r="I26" s="68"/>
      <c r="J26" s="68"/>
      <c r="K26" s="86"/>
    </row>
    <row r="27" spans="1:11" x14ac:dyDescent="0.3">
      <c r="A27" s="67"/>
      <c r="B27" s="135"/>
      <c r="C27" s="135"/>
      <c r="D27" s="135"/>
      <c r="E27" s="85"/>
      <c r="F27" s="85"/>
      <c r="G27" s="85"/>
      <c r="H27" s="85"/>
      <c r="I27" s="85"/>
      <c r="J27" s="85"/>
      <c r="K27" s="85"/>
    </row>
    <row r="28" spans="1:11" x14ac:dyDescent="0.3">
      <c r="A28" s="67"/>
      <c r="B28" s="135"/>
      <c r="C28" s="135"/>
      <c r="D28" s="135"/>
      <c r="E28" s="85"/>
      <c r="F28" s="85"/>
      <c r="G28" s="85"/>
      <c r="H28" s="85"/>
      <c r="I28" s="85"/>
      <c r="J28" s="85"/>
      <c r="K28" s="85"/>
    </row>
    <row r="29" spans="1:11" x14ac:dyDescent="0.3">
      <c r="A29" s="67"/>
      <c r="B29" s="135"/>
      <c r="C29" s="135"/>
      <c r="D29" s="135"/>
      <c r="E29" s="85"/>
      <c r="F29" s="85"/>
      <c r="G29" s="85"/>
      <c r="H29" s="85"/>
      <c r="I29" s="85"/>
      <c r="J29" s="85"/>
      <c r="K29" s="85"/>
    </row>
    <row r="30" spans="1:11" x14ac:dyDescent="0.3">
      <c r="A30" s="67"/>
      <c r="B30" s="135"/>
      <c r="C30" s="135"/>
      <c r="D30" s="135"/>
      <c r="E30" s="85"/>
      <c r="F30" s="85"/>
      <c r="G30" s="85"/>
      <c r="H30" s="85"/>
      <c r="I30" s="85"/>
      <c r="J30" s="85"/>
      <c r="K30" s="85"/>
    </row>
    <row r="31" spans="1:11" x14ac:dyDescent="0.3">
      <c r="A31" s="67"/>
      <c r="B31" s="135"/>
      <c r="C31" s="135"/>
      <c r="D31" s="135"/>
      <c r="E31" s="85"/>
      <c r="F31" s="85"/>
      <c r="G31" s="85"/>
      <c r="H31" s="85"/>
      <c r="I31" s="85"/>
      <c r="J31" s="85"/>
      <c r="K31" s="85"/>
    </row>
    <row r="32" spans="1:11" x14ac:dyDescent="0.3">
      <c r="A32" s="67"/>
      <c r="B32" s="135"/>
      <c r="C32" s="135"/>
      <c r="D32" s="135"/>
      <c r="E32" s="85"/>
      <c r="F32" s="85"/>
      <c r="G32" s="85"/>
      <c r="H32" s="85"/>
      <c r="I32" s="85"/>
      <c r="J32" s="85"/>
      <c r="K32" s="85"/>
    </row>
    <row r="33" spans="1:11" x14ac:dyDescent="0.3">
      <c r="A33" s="67"/>
      <c r="B33" s="135"/>
      <c r="C33" s="135"/>
      <c r="D33" s="135"/>
      <c r="E33" s="85"/>
      <c r="F33" s="85"/>
      <c r="G33" s="85"/>
      <c r="H33" s="85"/>
      <c r="I33" s="85"/>
      <c r="J33" s="85"/>
      <c r="K33" s="85"/>
    </row>
    <row r="34" spans="1:11" x14ac:dyDescent="0.3">
      <c r="A34" s="67"/>
      <c r="B34" s="135"/>
      <c r="C34" s="135"/>
      <c r="D34" s="135"/>
      <c r="E34" s="85"/>
      <c r="F34" s="85"/>
      <c r="G34" s="85"/>
      <c r="H34" s="85"/>
      <c r="I34" s="85"/>
      <c r="J34" s="85"/>
      <c r="K34" s="85"/>
    </row>
    <row r="35" spans="1:11" x14ac:dyDescent="0.3">
      <c r="A35" s="67"/>
      <c r="B35" s="135"/>
      <c r="C35" s="135"/>
      <c r="D35" s="135"/>
      <c r="E35" s="85"/>
      <c r="F35" s="85"/>
      <c r="G35" s="85"/>
      <c r="H35" s="85"/>
      <c r="I35" s="85"/>
      <c r="J35" s="85"/>
      <c r="K35" s="85"/>
    </row>
    <row r="36" spans="1:11" x14ac:dyDescent="0.3">
      <c r="A36" s="67"/>
      <c r="B36" s="135"/>
      <c r="C36" s="135"/>
      <c r="D36" s="135"/>
      <c r="E36" s="85"/>
      <c r="F36" s="85"/>
      <c r="G36" s="85"/>
      <c r="H36" s="85"/>
      <c r="I36" s="85"/>
      <c r="J36" s="85"/>
      <c r="K36" s="85"/>
    </row>
    <row r="37" spans="1:11" x14ac:dyDescent="0.3">
      <c r="A37" s="67"/>
      <c r="B37" s="135"/>
      <c r="C37" s="135"/>
      <c r="D37" s="135"/>
      <c r="E37" s="85"/>
      <c r="F37" s="85"/>
      <c r="G37" s="85"/>
      <c r="H37" s="85"/>
      <c r="I37" s="85"/>
      <c r="J37" s="85"/>
      <c r="K37" s="85"/>
    </row>
    <row r="38" spans="1:11" x14ac:dyDescent="0.3">
      <c r="A38" s="67"/>
      <c r="B38" s="135"/>
      <c r="C38" s="135"/>
      <c r="D38" s="135"/>
      <c r="E38" s="85"/>
      <c r="F38" s="85"/>
      <c r="G38" s="85"/>
      <c r="H38" s="85"/>
      <c r="I38" s="85"/>
      <c r="J38" s="85"/>
      <c r="K38" s="85"/>
    </row>
    <row r="39" spans="1:11" x14ac:dyDescent="0.3">
      <c r="A39" s="67"/>
      <c r="B39" s="135"/>
      <c r="C39" s="135"/>
      <c r="D39" s="135"/>
      <c r="E39" s="85"/>
      <c r="F39" s="85"/>
      <c r="G39" s="85"/>
      <c r="H39" s="85"/>
      <c r="I39" s="85"/>
      <c r="J39" s="85"/>
      <c r="K39" s="85"/>
    </row>
    <row r="40" spans="1:11" x14ac:dyDescent="0.3">
      <c r="A40" s="67"/>
      <c r="B40" s="135"/>
      <c r="C40" s="135"/>
      <c r="D40" s="135"/>
      <c r="E40" s="85"/>
      <c r="F40" s="85"/>
      <c r="G40" s="85"/>
      <c r="H40" s="85"/>
      <c r="I40" s="85"/>
      <c r="J40" s="85"/>
      <c r="K40" s="85"/>
    </row>
    <row r="41" spans="1:11" x14ac:dyDescent="0.3">
      <c r="A41" s="67"/>
      <c r="B41" s="135"/>
      <c r="C41" s="135"/>
      <c r="D41" s="135"/>
      <c r="E41" s="85"/>
      <c r="F41" s="85"/>
      <c r="G41" s="85"/>
      <c r="H41" s="85"/>
      <c r="I41" s="85"/>
      <c r="J41" s="85"/>
      <c r="K41" s="85"/>
    </row>
    <row r="42" spans="1:11" x14ac:dyDescent="0.3">
      <c r="A42" s="67"/>
      <c r="B42" s="135"/>
      <c r="C42" s="135"/>
      <c r="D42" s="135"/>
      <c r="E42" s="85"/>
      <c r="F42" s="85"/>
      <c r="G42" s="85"/>
      <c r="H42" s="85"/>
      <c r="I42" s="85"/>
      <c r="J42" s="85"/>
      <c r="K42" s="85"/>
    </row>
    <row r="43" spans="1:11" x14ac:dyDescent="0.3">
      <c r="A43" s="68"/>
      <c r="B43" s="137"/>
      <c r="C43" s="137"/>
      <c r="D43" s="137"/>
      <c r="E43" s="87"/>
      <c r="F43" s="87"/>
      <c r="G43" s="87"/>
      <c r="H43" s="87"/>
      <c r="I43" s="87"/>
      <c r="J43" s="87"/>
      <c r="K43" s="87"/>
    </row>
    <row r="45" spans="1:11" x14ac:dyDescent="0.3">
      <c r="A45" s="69"/>
      <c r="B45" s="69"/>
      <c r="C45" s="69"/>
      <c r="D45" s="69"/>
      <c r="E45" s="69"/>
      <c r="F45" s="69"/>
      <c r="G45" s="69"/>
      <c r="H45" s="97"/>
      <c r="I45" s="97"/>
      <c r="J45" s="69"/>
      <c r="K45" s="69"/>
    </row>
    <row r="46" spans="1:11" x14ac:dyDescent="0.3">
      <c r="A46" s="101"/>
      <c r="B46" s="83"/>
      <c r="C46" s="83"/>
      <c r="D46" s="83"/>
      <c r="E46" s="83"/>
      <c r="F46" s="83"/>
      <c r="G46" s="95"/>
      <c r="H46" s="95"/>
      <c r="I46" s="33"/>
      <c r="J46" s="98"/>
      <c r="K46" s="96"/>
    </row>
    <row r="47" spans="1:11" x14ac:dyDescent="0.3">
      <c r="A47" s="91"/>
      <c r="B47" s="92"/>
      <c r="C47" s="92"/>
      <c r="D47" s="92"/>
      <c r="E47" s="92"/>
      <c r="F47" s="92"/>
      <c r="G47" s="92"/>
      <c r="H47" s="92"/>
      <c r="I47" s="92"/>
      <c r="J47" s="92"/>
      <c r="K47" s="92"/>
    </row>
    <row r="48" spans="1:11" x14ac:dyDescent="0.3">
      <c r="A48" s="68"/>
      <c r="B48" s="68"/>
      <c r="C48" s="68"/>
      <c r="D48" s="68"/>
      <c r="E48" s="68"/>
      <c r="F48" s="68"/>
      <c r="G48" s="68"/>
      <c r="H48" s="68"/>
      <c r="I48" s="68"/>
      <c r="J48" s="68"/>
      <c r="K48" s="86"/>
    </row>
    <row r="49" spans="1:11" x14ac:dyDescent="0.3">
      <c r="A49" s="67"/>
      <c r="B49" s="135"/>
      <c r="C49" s="135"/>
      <c r="D49" s="135"/>
      <c r="E49" s="85"/>
      <c r="F49" s="85"/>
      <c r="G49" s="85"/>
      <c r="H49" s="85"/>
      <c r="I49" s="85"/>
      <c r="J49" s="85"/>
      <c r="K49" s="85"/>
    </row>
    <row r="50" spans="1:11" x14ac:dyDescent="0.3">
      <c r="A50" s="67"/>
      <c r="B50" s="135"/>
      <c r="C50" s="135"/>
      <c r="D50" s="135"/>
      <c r="E50" s="85"/>
      <c r="F50" s="85"/>
      <c r="G50" s="85"/>
      <c r="H50" s="85"/>
      <c r="I50" s="85"/>
      <c r="J50" s="85"/>
      <c r="K50" s="85"/>
    </row>
    <row r="51" spans="1:11" x14ac:dyDescent="0.3">
      <c r="A51" s="67"/>
      <c r="B51" s="135"/>
      <c r="C51" s="135"/>
      <c r="D51" s="135"/>
      <c r="E51" s="85"/>
      <c r="F51" s="85"/>
      <c r="G51" s="85"/>
      <c r="H51" s="85"/>
      <c r="I51" s="85"/>
      <c r="J51" s="85"/>
      <c r="K51" s="85"/>
    </row>
    <row r="52" spans="1:11" x14ac:dyDescent="0.3">
      <c r="A52" s="67"/>
      <c r="B52" s="135"/>
      <c r="C52" s="135"/>
      <c r="D52" s="135"/>
      <c r="E52" s="85"/>
      <c r="F52" s="85"/>
      <c r="G52" s="85"/>
      <c r="H52" s="85"/>
      <c r="I52" s="85"/>
      <c r="J52" s="85"/>
      <c r="K52" s="85"/>
    </row>
    <row r="53" spans="1:11" x14ac:dyDescent="0.3">
      <c r="A53" s="67"/>
      <c r="B53" s="135"/>
      <c r="C53" s="135"/>
      <c r="D53" s="135"/>
      <c r="E53" s="85"/>
      <c r="F53" s="85"/>
      <c r="G53" s="85"/>
      <c r="H53" s="85"/>
      <c r="I53" s="85"/>
      <c r="J53" s="85"/>
      <c r="K53" s="85"/>
    </row>
    <row r="54" spans="1:11" x14ac:dyDescent="0.3">
      <c r="A54" s="67"/>
      <c r="B54" s="135"/>
      <c r="C54" s="135"/>
      <c r="D54" s="135"/>
      <c r="E54" s="85"/>
      <c r="F54" s="85"/>
      <c r="G54" s="85"/>
      <c r="H54" s="85"/>
      <c r="I54" s="85"/>
      <c r="J54" s="85"/>
      <c r="K54" s="85"/>
    </row>
    <row r="55" spans="1:11" x14ac:dyDescent="0.3">
      <c r="A55" s="67"/>
      <c r="B55" s="135"/>
      <c r="C55" s="135"/>
      <c r="D55" s="135"/>
      <c r="E55" s="85"/>
      <c r="F55" s="85"/>
      <c r="G55" s="85"/>
      <c r="H55" s="85"/>
      <c r="I55" s="85"/>
      <c r="J55" s="85"/>
      <c r="K55" s="85"/>
    </row>
    <row r="56" spans="1:11" x14ac:dyDescent="0.3">
      <c r="A56" s="67"/>
      <c r="B56" s="135"/>
      <c r="C56" s="135"/>
      <c r="D56" s="135"/>
      <c r="E56" s="85"/>
      <c r="F56" s="85"/>
      <c r="G56" s="85"/>
      <c r="H56" s="85"/>
      <c r="I56" s="85"/>
      <c r="J56" s="85"/>
      <c r="K56" s="85"/>
    </row>
    <row r="57" spans="1:11" x14ac:dyDescent="0.3">
      <c r="A57" s="67"/>
      <c r="B57" s="135"/>
      <c r="C57" s="135"/>
      <c r="D57" s="135"/>
      <c r="E57" s="85"/>
      <c r="F57" s="85"/>
      <c r="G57" s="85"/>
      <c r="H57" s="85"/>
      <c r="I57" s="85"/>
      <c r="J57" s="85"/>
      <c r="K57" s="85"/>
    </row>
    <row r="58" spans="1:11" x14ac:dyDescent="0.3">
      <c r="A58" s="67"/>
      <c r="B58" s="135"/>
      <c r="C58" s="135"/>
      <c r="D58" s="135"/>
      <c r="E58" s="85"/>
      <c r="F58" s="85"/>
      <c r="G58" s="85"/>
      <c r="H58" s="85"/>
      <c r="I58" s="85"/>
      <c r="J58" s="85"/>
      <c r="K58" s="85"/>
    </row>
    <row r="59" spans="1:11" x14ac:dyDescent="0.3">
      <c r="A59" s="67"/>
      <c r="B59" s="135"/>
      <c r="C59" s="135"/>
      <c r="D59" s="135"/>
      <c r="E59" s="85"/>
      <c r="F59" s="85"/>
      <c r="G59" s="85"/>
      <c r="H59" s="85"/>
      <c r="I59" s="85"/>
      <c r="J59" s="85"/>
      <c r="K59" s="85"/>
    </row>
    <row r="60" spans="1:11" x14ac:dyDescent="0.3">
      <c r="A60" s="67"/>
      <c r="B60" s="135"/>
      <c r="C60" s="135"/>
      <c r="D60" s="135"/>
      <c r="E60" s="85"/>
      <c r="F60" s="85"/>
      <c r="G60" s="85"/>
      <c r="H60" s="85"/>
      <c r="I60" s="85"/>
      <c r="J60" s="85"/>
      <c r="K60" s="85"/>
    </row>
    <row r="61" spans="1:11" x14ac:dyDescent="0.3">
      <c r="A61" s="67"/>
      <c r="B61" s="135"/>
      <c r="C61" s="135"/>
      <c r="D61" s="135"/>
      <c r="E61" s="85"/>
      <c r="F61" s="85"/>
      <c r="G61" s="85"/>
      <c r="H61" s="85"/>
      <c r="I61" s="85"/>
      <c r="J61" s="85"/>
      <c r="K61" s="85"/>
    </row>
    <row r="62" spans="1:11" x14ac:dyDescent="0.3">
      <c r="A62" s="67"/>
      <c r="B62" s="135"/>
      <c r="C62" s="135"/>
      <c r="D62" s="135"/>
      <c r="E62" s="85"/>
      <c r="F62" s="85"/>
      <c r="G62" s="85"/>
      <c r="H62" s="85"/>
      <c r="I62" s="85"/>
      <c r="J62" s="85"/>
      <c r="K62" s="85"/>
    </row>
    <row r="63" spans="1:11" x14ac:dyDescent="0.3">
      <c r="A63" s="67"/>
      <c r="B63" s="135"/>
      <c r="C63" s="135"/>
      <c r="D63" s="135"/>
      <c r="E63" s="85"/>
      <c r="F63" s="85"/>
      <c r="G63" s="85"/>
      <c r="H63" s="85"/>
      <c r="I63" s="85"/>
      <c r="J63" s="85"/>
      <c r="K63" s="85"/>
    </row>
    <row r="64" spans="1:11" x14ac:dyDescent="0.3">
      <c r="A64" s="67"/>
      <c r="B64" s="135"/>
      <c r="C64" s="135"/>
      <c r="D64" s="135"/>
      <c r="E64" s="85"/>
      <c r="F64" s="85"/>
      <c r="G64" s="85"/>
      <c r="H64" s="85"/>
      <c r="I64" s="85"/>
      <c r="J64" s="85"/>
      <c r="K64" s="85"/>
    </row>
    <row r="65" spans="1:11" x14ac:dyDescent="0.3">
      <c r="A65" s="68"/>
      <c r="B65" s="136"/>
      <c r="C65" s="136"/>
      <c r="D65" s="136"/>
      <c r="E65" s="87"/>
      <c r="F65" s="87"/>
      <c r="G65" s="87"/>
      <c r="H65" s="87"/>
      <c r="I65" s="87"/>
      <c r="J65" s="87"/>
      <c r="K65" s="87"/>
    </row>
    <row r="66" spans="1:11" x14ac:dyDescent="0.3">
      <c r="A66" s="82"/>
      <c r="B66" s="89"/>
      <c r="C66" s="89"/>
      <c r="D66" s="89"/>
      <c r="E66" s="89"/>
      <c r="F66" s="89"/>
      <c r="G66" s="89"/>
      <c r="H66" s="89"/>
      <c r="I66" s="89"/>
      <c r="J66" s="89"/>
      <c r="K66" s="89"/>
    </row>
    <row r="67" spans="1:11" x14ac:dyDescent="0.3">
      <c r="A67" s="92"/>
      <c r="B67" s="92"/>
      <c r="C67" s="92"/>
      <c r="D67" s="92"/>
      <c r="E67" s="92"/>
      <c r="F67" s="92"/>
      <c r="G67" s="92"/>
      <c r="H67" s="92"/>
      <c r="I67" s="92"/>
      <c r="J67" s="92"/>
      <c r="K67" s="92"/>
    </row>
    <row r="68" spans="1:11" x14ac:dyDescent="0.3">
      <c r="A68" s="68"/>
      <c r="B68" s="68"/>
      <c r="C68" s="68"/>
      <c r="D68" s="68"/>
      <c r="E68" s="68"/>
      <c r="F68" s="68"/>
      <c r="G68" s="68"/>
      <c r="H68" s="68"/>
      <c r="I68" s="68"/>
      <c r="J68" s="68"/>
      <c r="K68" s="86"/>
    </row>
    <row r="69" spans="1:11" x14ac:dyDescent="0.3">
      <c r="A69" s="67"/>
      <c r="B69" s="135"/>
      <c r="C69" s="135"/>
      <c r="D69" s="135"/>
      <c r="E69" s="85"/>
      <c r="F69" s="85"/>
      <c r="G69" s="85"/>
      <c r="H69" s="85"/>
      <c r="I69" s="85"/>
      <c r="J69" s="85"/>
      <c r="K69" s="85"/>
    </row>
    <row r="70" spans="1:11" x14ac:dyDescent="0.3">
      <c r="A70" s="67"/>
      <c r="B70" s="135"/>
      <c r="C70" s="135"/>
      <c r="D70" s="135"/>
      <c r="E70" s="85"/>
      <c r="F70" s="85"/>
      <c r="G70" s="85"/>
      <c r="H70" s="85"/>
      <c r="I70" s="85"/>
      <c r="J70" s="85"/>
      <c r="K70" s="85"/>
    </row>
    <row r="71" spans="1:11" x14ac:dyDescent="0.3">
      <c r="A71" s="67"/>
      <c r="B71" s="135"/>
      <c r="C71" s="135"/>
      <c r="D71" s="135"/>
      <c r="E71" s="85"/>
      <c r="F71" s="85"/>
      <c r="G71" s="85"/>
      <c r="H71" s="85"/>
      <c r="I71" s="85"/>
      <c r="J71" s="85"/>
      <c r="K71" s="85"/>
    </row>
    <row r="72" spans="1:11" x14ac:dyDescent="0.3">
      <c r="A72" s="67"/>
      <c r="B72" s="135"/>
      <c r="C72" s="135"/>
      <c r="D72" s="135"/>
      <c r="E72" s="85"/>
      <c r="F72" s="85"/>
      <c r="G72" s="85"/>
      <c r="H72" s="85"/>
      <c r="I72" s="85"/>
      <c r="J72" s="85"/>
      <c r="K72" s="85"/>
    </row>
    <row r="73" spans="1:11" x14ac:dyDescent="0.3">
      <c r="A73" s="67"/>
      <c r="B73" s="135"/>
      <c r="C73" s="135"/>
      <c r="D73" s="135"/>
      <c r="E73" s="85"/>
      <c r="F73" s="85"/>
      <c r="G73" s="85"/>
      <c r="H73" s="85"/>
      <c r="I73" s="85"/>
      <c r="J73" s="85"/>
      <c r="K73" s="85"/>
    </row>
    <row r="74" spans="1:11" x14ac:dyDescent="0.3">
      <c r="A74" s="67"/>
      <c r="B74" s="135"/>
      <c r="C74" s="135"/>
      <c r="D74" s="135"/>
      <c r="E74" s="85"/>
      <c r="F74" s="85"/>
      <c r="G74" s="85"/>
      <c r="H74" s="85"/>
      <c r="I74" s="85"/>
      <c r="J74" s="85"/>
      <c r="K74" s="85"/>
    </row>
    <row r="75" spans="1:11" x14ac:dyDescent="0.3">
      <c r="A75" s="67"/>
      <c r="B75" s="135"/>
      <c r="C75" s="135"/>
      <c r="D75" s="135"/>
      <c r="E75" s="85"/>
      <c r="F75" s="85"/>
      <c r="G75" s="85"/>
      <c r="H75" s="85"/>
      <c r="I75" s="85"/>
      <c r="J75" s="85"/>
      <c r="K75" s="85"/>
    </row>
    <row r="76" spans="1:11" x14ac:dyDescent="0.3">
      <c r="A76" s="67"/>
      <c r="B76" s="135"/>
      <c r="C76" s="135"/>
      <c r="D76" s="135"/>
      <c r="E76" s="85"/>
      <c r="F76" s="85"/>
      <c r="G76" s="85"/>
      <c r="H76" s="85"/>
      <c r="I76" s="85"/>
      <c r="J76" s="85"/>
      <c r="K76" s="85"/>
    </row>
    <row r="77" spans="1:11" x14ac:dyDescent="0.3">
      <c r="A77" s="67"/>
      <c r="B77" s="135"/>
      <c r="C77" s="135"/>
      <c r="D77" s="135"/>
      <c r="E77" s="85"/>
      <c r="F77" s="85"/>
      <c r="G77" s="85"/>
      <c r="H77" s="85"/>
      <c r="I77" s="85"/>
      <c r="J77" s="85"/>
      <c r="K77" s="85"/>
    </row>
    <row r="78" spans="1:11" x14ac:dyDescent="0.3">
      <c r="A78" s="67"/>
      <c r="B78" s="135"/>
      <c r="C78" s="135"/>
      <c r="D78" s="135"/>
      <c r="E78" s="85"/>
      <c r="F78" s="85"/>
      <c r="G78" s="85"/>
      <c r="H78" s="85"/>
      <c r="I78" s="85"/>
      <c r="J78" s="85"/>
      <c r="K78" s="85"/>
    </row>
    <row r="79" spans="1:11" x14ac:dyDescent="0.3">
      <c r="A79" s="67"/>
      <c r="B79" s="135"/>
      <c r="C79" s="135"/>
      <c r="D79" s="135"/>
      <c r="E79" s="85"/>
      <c r="F79" s="85"/>
      <c r="G79" s="85"/>
      <c r="H79" s="85"/>
      <c r="I79" s="85"/>
      <c r="J79" s="85"/>
      <c r="K79" s="85"/>
    </row>
    <row r="80" spans="1:11" x14ac:dyDescent="0.3">
      <c r="A80" s="67"/>
      <c r="B80" s="135"/>
      <c r="C80" s="135"/>
      <c r="D80" s="135"/>
      <c r="E80" s="85"/>
      <c r="F80" s="85"/>
      <c r="G80" s="85"/>
      <c r="H80" s="85"/>
      <c r="I80" s="85"/>
      <c r="J80" s="85"/>
      <c r="K80" s="85"/>
    </row>
    <row r="81" spans="1:11" x14ac:dyDescent="0.3">
      <c r="A81" s="67"/>
      <c r="B81" s="135"/>
      <c r="C81" s="135"/>
      <c r="D81" s="135"/>
      <c r="E81" s="85"/>
      <c r="F81" s="85"/>
      <c r="G81" s="85"/>
      <c r="H81" s="85"/>
      <c r="I81" s="85"/>
      <c r="J81" s="85"/>
      <c r="K81" s="85"/>
    </row>
    <row r="82" spans="1:11" x14ac:dyDescent="0.3">
      <c r="A82" s="67"/>
      <c r="B82" s="135"/>
      <c r="C82" s="135"/>
      <c r="D82" s="135"/>
      <c r="E82" s="85"/>
      <c r="F82" s="85"/>
      <c r="G82" s="85"/>
      <c r="H82" s="85"/>
      <c r="I82" s="85"/>
      <c r="J82" s="85"/>
      <c r="K82" s="85"/>
    </row>
    <row r="83" spans="1:11" x14ac:dyDescent="0.3">
      <c r="A83" s="67"/>
      <c r="B83" s="135"/>
      <c r="C83" s="135"/>
      <c r="D83" s="135"/>
      <c r="E83" s="85"/>
      <c r="F83" s="85"/>
      <c r="G83" s="85"/>
      <c r="H83" s="85"/>
      <c r="I83" s="85"/>
      <c r="J83" s="85"/>
      <c r="K83" s="85"/>
    </row>
    <row r="84" spans="1:11" x14ac:dyDescent="0.3">
      <c r="A84" s="67"/>
      <c r="B84" s="135"/>
      <c r="C84" s="135"/>
      <c r="D84" s="135"/>
      <c r="E84" s="85"/>
      <c r="F84" s="85"/>
      <c r="G84" s="85"/>
      <c r="H84" s="85"/>
      <c r="I84" s="85"/>
      <c r="J84" s="85"/>
      <c r="K84" s="85"/>
    </row>
    <row r="85" spans="1:11" x14ac:dyDescent="0.3">
      <c r="A85" s="68"/>
      <c r="B85" s="137"/>
      <c r="C85" s="137"/>
      <c r="D85" s="137"/>
      <c r="E85" s="87"/>
      <c r="F85" s="87"/>
      <c r="G85" s="87"/>
      <c r="H85" s="87"/>
      <c r="I85" s="87"/>
      <c r="J85" s="87"/>
      <c r="K85" s="87"/>
    </row>
    <row r="87" spans="1:11" x14ac:dyDescent="0.3">
      <c r="A87" s="69"/>
      <c r="B87" s="69"/>
      <c r="C87" s="69"/>
      <c r="D87" s="69"/>
      <c r="E87" s="69"/>
      <c r="F87" s="69"/>
      <c r="G87" s="69"/>
      <c r="H87" s="97"/>
      <c r="I87" s="97"/>
      <c r="J87" s="69"/>
      <c r="K87" s="69"/>
    </row>
    <row r="88" spans="1:11" x14ac:dyDescent="0.3">
      <c r="A88" s="101"/>
      <c r="B88" s="83"/>
      <c r="C88" s="83"/>
      <c r="D88" s="83"/>
      <c r="E88" s="83"/>
      <c r="F88" s="83"/>
      <c r="G88" s="95"/>
      <c r="H88" s="95"/>
      <c r="I88" s="33"/>
      <c r="J88" s="98"/>
      <c r="K88" s="96"/>
    </row>
    <row r="89" spans="1:11" x14ac:dyDescent="0.3">
      <c r="A89" s="91"/>
      <c r="B89" s="92"/>
      <c r="C89" s="92"/>
      <c r="D89" s="92"/>
      <c r="E89" s="92"/>
      <c r="F89" s="92"/>
      <c r="G89" s="92"/>
      <c r="H89" s="92"/>
      <c r="I89" s="92"/>
      <c r="J89" s="92"/>
      <c r="K89" s="92"/>
    </row>
    <row r="90" spans="1:11" x14ac:dyDescent="0.3">
      <c r="A90" s="68"/>
      <c r="B90" s="68"/>
      <c r="C90" s="68"/>
      <c r="D90" s="68"/>
      <c r="E90" s="68"/>
      <c r="F90" s="68"/>
      <c r="G90" s="68"/>
      <c r="H90" s="68"/>
      <c r="I90" s="68"/>
      <c r="J90" s="68"/>
      <c r="K90" s="86"/>
    </row>
    <row r="91" spans="1:11" x14ac:dyDescent="0.3">
      <c r="A91" s="67"/>
      <c r="B91" s="135"/>
      <c r="C91" s="135"/>
      <c r="D91" s="135"/>
      <c r="E91" s="85"/>
      <c r="F91" s="85"/>
      <c r="G91" s="85"/>
      <c r="H91" s="85"/>
      <c r="I91" s="85"/>
      <c r="J91" s="85"/>
      <c r="K91" s="85"/>
    </row>
    <row r="92" spans="1:11" x14ac:dyDescent="0.3">
      <c r="A92" s="67"/>
      <c r="B92" s="135"/>
      <c r="C92" s="135"/>
      <c r="D92" s="135"/>
      <c r="E92" s="85"/>
      <c r="F92" s="85"/>
      <c r="G92" s="85"/>
      <c r="H92" s="85"/>
      <c r="I92" s="85"/>
      <c r="J92" s="85"/>
      <c r="K92" s="85"/>
    </row>
    <row r="93" spans="1:11" x14ac:dyDescent="0.3">
      <c r="A93" s="67"/>
      <c r="B93" s="135"/>
      <c r="C93" s="135"/>
      <c r="D93" s="135"/>
      <c r="E93" s="85"/>
      <c r="F93" s="85"/>
      <c r="G93" s="85"/>
      <c r="H93" s="85"/>
      <c r="I93" s="85"/>
      <c r="J93" s="85"/>
      <c r="K93" s="85"/>
    </row>
    <row r="94" spans="1:11" x14ac:dyDescent="0.3">
      <c r="A94" s="67"/>
      <c r="B94" s="135"/>
      <c r="C94" s="135"/>
      <c r="D94" s="135"/>
      <c r="E94" s="85"/>
      <c r="F94" s="85"/>
      <c r="G94" s="85"/>
      <c r="H94" s="85"/>
      <c r="I94" s="85"/>
      <c r="J94" s="85"/>
      <c r="K94" s="85"/>
    </row>
    <row r="95" spans="1:11" x14ac:dyDescent="0.3">
      <c r="A95" s="67"/>
      <c r="B95" s="135"/>
      <c r="C95" s="135"/>
      <c r="D95" s="135"/>
      <c r="E95" s="85"/>
      <c r="F95" s="85"/>
      <c r="G95" s="85"/>
      <c r="H95" s="85"/>
      <c r="I95" s="85"/>
      <c r="J95" s="85"/>
      <c r="K95" s="85"/>
    </row>
    <row r="96" spans="1:11" x14ac:dyDescent="0.3">
      <c r="A96" s="67"/>
      <c r="B96" s="135"/>
      <c r="C96" s="135"/>
      <c r="D96" s="135"/>
      <c r="E96" s="85"/>
      <c r="F96" s="85"/>
      <c r="G96" s="85"/>
      <c r="H96" s="85"/>
      <c r="I96" s="85"/>
      <c r="J96" s="85"/>
      <c r="K96" s="85"/>
    </row>
    <row r="97" spans="1:11" x14ac:dyDescent="0.3">
      <c r="A97" s="67"/>
      <c r="B97" s="135"/>
      <c r="C97" s="135"/>
      <c r="D97" s="135"/>
      <c r="E97" s="85"/>
      <c r="F97" s="85"/>
      <c r="G97" s="85"/>
      <c r="H97" s="85"/>
      <c r="I97" s="85"/>
      <c r="J97" s="85"/>
      <c r="K97" s="85"/>
    </row>
    <row r="98" spans="1:11" x14ac:dyDescent="0.3">
      <c r="A98" s="67"/>
      <c r="B98" s="135"/>
      <c r="C98" s="135"/>
      <c r="D98" s="135"/>
      <c r="E98" s="85"/>
      <c r="F98" s="85"/>
      <c r="G98" s="85"/>
      <c r="H98" s="85"/>
      <c r="I98" s="85"/>
      <c r="J98" s="85"/>
      <c r="K98" s="85"/>
    </row>
    <row r="99" spans="1:11" x14ac:dyDescent="0.3">
      <c r="A99" s="67"/>
      <c r="B99" s="135"/>
      <c r="C99" s="135"/>
      <c r="D99" s="135"/>
      <c r="E99" s="85"/>
      <c r="F99" s="85"/>
      <c r="G99" s="85"/>
      <c r="H99" s="85"/>
      <c r="I99" s="85"/>
      <c r="J99" s="85"/>
      <c r="K99" s="85"/>
    </row>
    <row r="100" spans="1:11" x14ac:dyDescent="0.3">
      <c r="A100" s="67"/>
      <c r="B100" s="135"/>
      <c r="C100" s="135"/>
      <c r="D100" s="135"/>
      <c r="E100" s="85"/>
      <c r="F100" s="85"/>
      <c r="G100" s="85"/>
      <c r="H100" s="85"/>
      <c r="I100" s="85"/>
      <c r="J100" s="85"/>
      <c r="K100" s="85"/>
    </row>
    <row r="101" spans="1:11" x14ac:dyDescent="0.3">
      <c r="A101" s="67"/>
      <c r="B101" s="135"/>
      <c r="C101" s="135"/>
      <c r="D101" s="135"/>
      <c r="E101" s="85"/>
      <c r="F101" s="85"/>
      <c r="G101" s="85"/>
      <c r="H101" s="85"/>
      <c r="I101" s="85"/>
      <c r="J101" s="85"/>
      <c r="K101" s="85"/>
    </row>
    <row r="102" spans="1:11" x14ac:dyDescent="0.3">
      <c r="A102" s="67"/>
      <c r="B102" s="135"/>
      <c r="C102" s="135"/>
      <c r="D102" s="135"/>
      <c r="E102" s="85"/>
      <c r="F102" s="85"/>
      <c r="G102" s="85"/>
      <c r="H102" s="85"/>
      <c r="I102" s="85"/>
      <c r="J102" s="85"/>
      <c r="K102" s="85"/>
    </row>
    <row r="103" spans="1:11" x14ac:dyDescent="0.3">
      <c r="A103" s="67"/>
      <c r="B103" s="135"/>
      <c r="C103" s="135"/>
      <c r="D103" s="135"/>
      <c r="E103" s="85"/>
      <c r="F103" s="85"/>
      <c r="G103" s="85"/>
      <c r="H103" s="85"/>
      <c r="I103" s="85"/>
      <c r="J103" s="85"/>
      <c r="K103" s="85"/>
    </row>
    <row r="104" spans="1:11" x14ac:dyDescent="0.3">
      <c r="A104" s="67"/>
      <c r="B104" s="135"/>
      <c r="C104" s="135"/>
      <c r="D104" s="135"/>
      <c r="E104" s="85"/>
      <c r="F104" s="85"/>
      <c r="G104" s="85"/>
      <c r="H104" s="85"/>
      <c r="I104" s="85"/>
      <c r="J104" s="85"/>
      <c r="K104" s="85"/>
    </row>
    <row r="105" spans="1:11" x14ac:dyDescent="0.3">
      <c r="A105" s="67"/>
      <c r="B105" s="135"/>
      <c r="C105" s="135"/>
      <c r="D105" s="135"/>
      <c r="E105" s="85"/>
      <c r="F105" s="85"/>
      <c r="G105" s="85"/>
      <c r="H105" s="85"/>
      <c r="I105" s="85"/>
      <c r="J105" s="85"/>
      <c r="K105" s="85"/>
    </row>
    <row r="106" spans="1:11" x14ac:dyDescent="0.3">
      <c r="A106" s="67"/>
      <c r="B106" s="135"/>
      <c r="C106" s="135"/>
      <c r="D106" s="135"/>
      <c r="E106" s="85"/>
      <c r="F106" s="85"/>
      <c r="G106" s="85"/>
      <c r="H106" s="85"/>
      <c r="I106" s="85"/>
      <c r="J106" s="85"/>
      <c r="K106" s="85"/>
    </row>
    <row r="107" spans="1:11" x14ac:dyDescent="0.3">
      <c r="A107" s="68"/>
      <c r="B107" s="136"/>
      <c r="C107" s="136"/>
      <c r="D107" s="136"/>
      <c r="E107" s="87"/>
      <c r="F107" s="87"/>
      <c r="G107" s="87"/>
      <c r="H107" s="87"/>
      <c r="I107" s="87"/>
      <c r="J107" s="87"/>
      <c r="K107" s="87"/>
    </row>
    <row r="108" spans="1:11" x14ac:dyDescent="0.3">
      <c r="A108" s="82"/>
      <c r="B108" s="89"/>
      <c r="C108" s="89"/>
      <c r="D108" s="89"/>
      <c r="E108" s="89"/>
      <c r="F108" s="89"/>
      <c r="G108" s="89"/>
      <c r="H108" s="89"/>
      <c r="I108" s="89"/>
      <c r="J108" s="89"/>
      <c r="K108" s="89"/>
    </row>
    <row r="109" spans="1:11" x14ac:dyDescent="0.3">
      <c r="A109" s="92"/>
      <c r="B109" s="92"/>
      <c r="C109" s="92"/>
      <c r="D109" s="92"/>
      <c r="E109" s="92"/>
      <c r="F109" s="92"/>
      <c r="G109" s="92"/>
      <c r="H109" s="92"/>
      <c r="I109" s="92"/>
      <c r="J109" s="92"/>
      <c r="K109" s="92"/>
    </row>
    <row r="110" spans="1:11" x14ac:dyDescent="0.3">
      <c r="A110" s="68"/>
      <c r="B110" s="68"/>
      <c r="C110" s="68"/>
      <c r="D110" s="68"/>
      <c r="E110" s="68"/>
      <c r="F110" s="68"/>
      <c r="G110" s="68"/>
      <c r="H110" s="68"/>
      <c r="I110" s="68"/>
      <c r="J110" s="68"/>
      <c r="K110" s="86"/>
    </row>
    <row r="111" spans="1:11" x14ac:dyDescent="0.3">
      <c r="A111" s="67"/>
      <c r="B111" s="135"/>
      <c r="C111" s="135"/>
      <c r="D111" s="135"/>
      <c r="E111" s="85"/>
      <c r="F111" s="85"/>
      <c r="G111" s="85"/>
      <c r="H111" s="85"/>
      <c r="I111" s="85"/>
      <c r="J111" s="85"/>
      <c r="K111" s="85"/>
    </row>
    <row r="112" spans="1:11" x14ac:dyDescent="0.3">
      <c r="A112" s="67"/>
      <c r="B112" s="135"/>
      <c r="C112" s="135"/>
      <c r="D112" s="135"/>
      <c r="E112" s="85"/>
      <c r="F112" s="85"/>
      <c r="G112" s="85"/>
      <c r="H112" s="85"/>
      <c r="I112" s="85"/>
      <c r="J112" s="85"/>
      <c r="K112" s="85"/>
    </row>
    <row r="113" spans="1:11" x14ac:dyDescent="0.3">
      <c r="A113" s="67"/>
      <c r="B113" s="135"/>
      <c r="C113" s="135"/>
      <c r="D113" s="135"/>
      <c r="E113" s="85"/>
      <c r="F113" s="85"/>
      <c r="G113" s="85"/>
      <c r="H113" s="85"/>
      <c r="I113" s="85"/>
      <c r="J113" s="85"/>
      <c r="K113" s="85"/>
    </row>
    <row r="114" spans="1:11" x14ac:dyDescent="0.3">
      <c r="A114" s="67"/>
      <c r="B114" s="135"/>
      <c r="C114" s="135"/>
      <c r="D114" s="135"/>
      <c r="E114" s="85"/>
      <c r="F114" s="85"/>
      <c r="G114" s="85"/>
      <c r="H114" s="85"/>
      <c r="I114" s="85"/>
      <c r="J114" s="85"/>
      <c r="K114" s="85"/>
    </row>
    <row r="115" spans="1:11" x14ac:dyDescent="0.3">
      <c r="A115" s="67"/>
      <c r="B115" s="135"/>
      <c r="C115" s="135"/>
      <c r="D115" s="135"/>
      <c r="E115" s="85"/>
      <c r="F115" s="85"/>
      <c r="G115" s="85"/>
      <c r="H115" s="85"/>
      <c r="I115" s="85"/>
      <c r="J115" s="85"/>
      <c r="K115" s="85"/>
    </row>
    <row r="116" spans="1:11" x14ac:dyDescent="0.3">
      <c r="A116" s="67"/>
      <c r="B116" s="135"/>
      <c r="C116" s="135"/>
      <c r="D116" s="135"/>
      <c r="E116" s="85"/>
      <c r="F116" s="85"/>
      <c r="G116" s="85"/>
      <c r="H116" s="85"/>
      <c r="I116" s="85"/>
      <c r="J116" s="85"/>
      <c r="K116" s="85"/>
    </row>
    <row r="117" spans="1:11" x14ac:dyDescent="0.3">
      <c r="A117" s="67"/>
      <c r="B117" s="135"/>
      <c r="C117" s="135"/>
      <c r="D117" s="135"/>
      <c r="E117" s="85"/>
      <c r="F117" s="85"/>
      <c r="G117" s="85"/>
      <c r="H117" s="85"/>
      <c r="I117" s="85"/>
      <c r="J117" s="85"/>
      <c r="K117" s="85"/>
    </row>
    <row r="118" spans="1:11" x14ac:dyDescent="0.3">
      <c r="A118" s="67"/>
      <c r="B118" s="135"/>
      <c r="C118" s="135"/>
      <c r="D118" s="135"/>
      <c r="E118" s="85"/>
      <c r="F118" s="85"/>
      <c r="G118" s="85"/>
      <c r="H118" s="85"/>
      <c r="I118" s="85"/>
      <c r="J118" s="85"/>
      <c r="K118" s="85"/>
    </row>
    <row r="119" spans="1:11" x14ac:dyDescent="0.3">
      <c r="A119" s="67"/>
      <c r="B119" s="135"/>
      <c r="C119" s="135"/>
      <c r="D119" s="135"/>
      <c r="E119" s="85"/>
      <c r="F119" s="85"/>
      <c r="G119" s="85"/>
      <c r="H119" s="85"/>
      <c r="I119" s="85"/>
      <c r="J119" s="85"/>
      <c r="K119" s="85"/>
    </row>
    <row r="120" spans="1:11" x14ac:dyDescent="0.3">
      <c r="A120" s="67"/>
      <c r="B120" s="135"/>
      <c r="C120" s="135"/>
      <c r="D120" s="135"/>
      <c r="E120" s="85"/>
      <c r="F120" s="85"/>
      <c r="G120" s="85"/>
      <c r="H120" s="85"/>
      <c r="I120" s="85"/>
      <c r="J120" s="85"/>
      <c r="K120" s="85"/>
    </row>
    <row r="121" spans="1:11" x14ac:dyDescent="0.3">
      <c r="A121" s="67"/>
      <c r="B121" s="135"/>
      <c r="C121" s="135"/>
      <c r="D121" s="135"/>
      <c r="E121" s="85"/>
      <c r="F121" s="85"/>
      <c r="G121" s="85"/>
      <c r="H121" s="85"/>
      <c r="I121" s="85"/>
      <c r="J121" s="85"/>
      <c r="K121" s="85"/>
    </row>
    <row r="122" spans="1:11" x14ac:dyDescent="0.3">
      <c r="A122" s="67"/>
      <c r="B122" s="135"/>
      <c r="C122" s="135"/>
      <c r="D122" s="135"/>
      <c r="E122" s="85"/>
      <c r="F122" s="85"/>
      <c r="G122" s="85"/>
      <c r="H122" s="85"/>
      <c r="I122" s="85"/>
      <c r="J122" s="85"/>
      <c r="K122" s="85"/>
    </row>
    <row r="123" spans="1:11" x14ac:dyDescent="0.3">
      <c r="A123" s="67"/>
      <c r="B123" s="135"/>
      <c r="C123" s="135"/>
      <c r="D123" s="135"/>
      <c r="E123" s="85"/>
      <c r="F123" s="85"/>
      <c r="G123" s="85"/>
      <c r="H123" s="85"/>
      <c r="I123" s="85"/>
      <c r="J123" s="85"/>
      <c r="K123" s="85"/>
    </row>
    <row r="124" spans="1:11" x14ac:dyDescent="0.3">
      <c r="A124" s="67"/>
      <c r="B124" s="135"/>
      <c r="C124" s="135"/>
      <c r="D124" s="135"/>
      <c r="E124" s="85"/>
      <c r="F124" s="85"/>
      <c r="G124" s="85"/>
      <c r="H124" s="85"/>
      <c r="I124" s="85"/>
      <c r="J124" s="85"/>
      <c r="K124" s="85"/>
    </row>
    <row r="125" spans="1:11" x14ac:dyDescent="0.3">
      <c r="A125" s="67"/>
      <c r="B125" s="135"/>
      <c r="C125" s="135"/>
      <c r="D125" s="135"/>
      <c r="E125" s="85"/>
      <c r="F125" s="85"/>
      <c r="G125" s="85"/>
      <c r="H125" s="85"/>
      <c r="I125" s="85"/>
      <c r="J125" s="85"/>
      <c r="K125" s="85"/>
    </row>
    <row r="126" spans="1:11" x14ac:dyDescent="0.3">
      <c r="A126" s="67"/>
      <c r="B126" s="135"/>
      <c r="C126" s="135"/>
      <c r="D126" s="135"/>
      <c r="E126" s="85"/>
      <c r="F126" s="85"/>
      <c r="G126" s="85"/>
      <c r="H126" s="85"/>
      <c r="I126" s="85"/>
      <c r="J126" s="85"/>
      <c r="K126" s="85"/>
    </row>
    <row r="127" spans="1:11" x14ac:dyDescent="0.3">
      <c r="A127" s="68"/>
      <c r="B127" s="137"/>
      <c r="C127" s="137"/>
      <c r="D127" s="137"/>
      <c r="E127" s="87"/>
      <c r="F127" s="87"/>
      <c r="G127" s="87"/>
      <c r="H127" s="87"/>
      <c r="I127" s="87"/>
      <c r="J127" s="87"/>
      <c r="K127" s="87"/>
    </row>
    <row r="129" spans="1:11" x14ac:dyDescent="0.3">
      <c r="A129" s="69"/>
      <c r="B129" s="69"/>
      <c r="C129" s="69"/>
      <c r="D129" s="69"/>
      <c r="E129" s="69"/>
      <c r="F129" s="69"/>
      <c r="G129" s="69"/>
      <c r="H129" s="97"/>
      <c r="I129" s="97"/>
      <c r="J129" s="69"/>
      <c r="K129" s="69"/>
    </row>
    <row r="130" spans="1:11" x14ac:dyDescent="0.3">
      <c r="A130" s="101"/>
      <c r="B130" s="83"/>
      <c r="C130" s="83"/>
      <c r="D130" s="83"/>
      <c r="E130" s="83"/>
      <c r="F130" s="83"/>
      <c r="G130" s="95"/>
      <c r="H130" s="95"/>
      <c r="I130" s="33"/>
      <c r="J130" s="98"/>
      <c r="K130" s="96"/>
    </row>
    <row r="131" spans="1:11" x14ac:dyDescent="0.3">
      <c r="A131" s="91"/>
      <c r="B131" s="92"/>
      <c r="C131" s="92"/>
      <c r="D131" s="92"/>
      <c r="E131" s="92"/>
      <c r="F131" s="92"/>
      <c r="G131" s="92"/>
      <c r="H131" s="92"/>
      <c r="I131" s="92"/>
      <c r="J131" s="92"/>
      <c r="K131" s="92"/>
    </row>
    <row r="132" spans="1:11" x14ac:dyDescent="0.3">
      <c r="A132" s="68"/>
      <c r="B132" s="68"/>
      <c r="C132" s="68"/>
      <c r="D132" s="68"/>
      <c r="E132" s="68"/>
      <c r="F132" s="68"/>
      <c r="G132" s="68"/>
      <c r="H132" s="68"/>
      <c r="I132" s="68"/>
      <c r="J132" s="68"/>
      <c r="K132" s="86"/>
    </row>
    <row r="133" spans="1:11" x14ac:dyDescent="0.3">
      <c r="A133" s="67"/>
      <c r="B133" s="135"/>
      <c r="C133" s="135"/>
      <c r="D133" s="135"/>
      <c r="E133" s="85"/>
      <c r="F133" s="85"/>
      <c r="G133" s="85"/>
      <c r="H133" s="85"/>
      <c r="I133" s="85"/>
      <c r="J133" s="85"/>
      <c r="K133" s="85"/>
    </row>
    <row r="134" spans="1:11" x14ac:dyDescent="0.3">
      <c r="A134" s="67"/>
      <c r="B134" s="135"/>
      <c r="C134" s="135"/>
      <c r="D134" s="135"/>
      <c r="E134" s="85"/>
      <c r="F134" s="85"/>
      <c r="G134" s="85"/>
      <c r="H134" s="85"/>
      <c r="I134" s="85"/>
      <c r="J134" s="85"/>
      <c r="K134" s="85"/>
    </row>
    <row r="135" spans="1:11" x14ac:dyDescent="0.3">
      <c r="A135" s="67"/>
      <c r="B135" s="135"/>
      <c r="C135" s="135"/>
      <c r="D135" s="135"/>
      <c r="E135" s="85"/>
      <c r="F135" s="85"/>
      <c r="G135" s="85"/>
      <c r="H135" s="85"/>
      <c r="I135" s="85"/>
      <c r="J135" s="85"/>
      <c r="K135" s="85"/>
    </row>
    <row r="136" spans="1:11" x14ac:dyDescent="0.3">
      <c r="A136" s="67"/>
      <c r="B136" s="135"/>
      <c r="C136" s="135"/>
      <c r="D136" s="135"/>
      <c r="E136" s="85"/>
      <c r="F136" s="85"/>
      <c r="G136" s="85"/>
      <c r="H136" s="85"/>
      <c r="I136" s="85"/>
      <c r="J136" s="85"/>
      <c r="K136" s="85"/>
    </row>
    <row r="137" spans="1:11" x14ac:dyDescent="0.3">
      <c r="A137" s="67"/>
      <c r="B137" s="135"/>
      <c r="C137" s="135"/>
      <c r="D137" s="135"/>
      <c r="E137" s="85"/>
      <c r="F137" s="85"/>
      <c r="G137" s="85"/>
      <c r="H137" s="85"/>
      <c r="I137" s="85"/>
      <c r="J137" s="85"/>
      <c r="K137" s="85"/>
    </row>
    <row r="138" spans="1:11" x14ac:dyDescent="0.3">
      <c r="A138" s="67"/>
      <c r="B138" s="135"/>
      <c r="C138" s="135"/>
      <c r="D138" s="135"/>
      <c r="E138" s="85"/>
      <c r="F138" s="85"/>
      <c r="G138" s="85"/>
      <c r="H138" s="85"/>
      <c r="I138" s="85"/>
      <c r="J138" s="85"/>
      <c r="K138" s="85"/>
    </row>
    <row r="139" spans="1:11" x14ac:dyDescent="0.3">
      <c r="A139" s="67"/>
      <c r="B139" s="135"/>
      <c r="C139" s="135"/>
      <c r="D139" s="135"/>
      <c r="E139" s="85"/>
      <c r="F139" s="85"/>
      <c r="G139" s="85"/>
      <c r="H139" s="85"/>
      <c r="I139" s="85"/>
      <c r="J139" s="85"/>
      <c r="K139" s="85"/>
    </row>
    <row r="140" spans="1:11" x14ac:dyDescent="0.3">
      <c r="A140" s="67"/>
      <c r="B140" s="135"/>
      <c r="C140" s="135"/>
      <c r="D140" s="135"/>
      <c r="E140" s="85"/>
      <c r="F140" s="85"/>
      <c r="G140" s="85"/>
      <c r="H140" s="85"/>
      <c r="I140" s="85"/>
      <c r="J140" s="85"/>
      <c r="K140" s="85"/>
    </row>
    <row r="141" spans="1:11" x14ac:dyDescent="0.3">
      <c r="A141" s="67"/>
      <c r="B141" s="135"/>
      <c r="C141" s="135"/>
      <c r="D141" s="135"/>
      <c r="E141" s="85"/>
      <c r="F141" s="85"/>
      <c r="G141" s="85"/>
      <c r="H141" s="85"/>
      <c r="I141" s="85"/>
      <c r="J141" s="85"/>
      <c r="K141" s="85"/>
    </row>
    <row r="142" spans="1:11" x14ac:dyDescent="0.3">
      <c r="A142" s="67"/>
      <c r="B142" s="135"/>
      <c r="C142" s="135"/>
      <c r="D142" s="135"/>
      <c r="E142" s="85"/>
      <c r="F142" s="85"/>
      <c r="G142" s="85"/>
      <c r="H142" s="85"/>
      <c r="I142" s="85"/>
      <c r="J142" s="85"/>
      <c r="K142" s="85"/>
    </row>
    <row r="143" spans="1:11" x14ac:dyDescent="0.3">
      <c r="A143" s="67"/>
      <c r="B143" s="135"/>
      <c r="C143" s="135"/>
      <c r="D143" s="135"/>
      <c r="E143" s="85"/>
      <c r="F143" s="85"/>
      <c r="G143" s="85"/>
      <c r="H143" s="85"/>
      <c r="I143" s="85"/>
      <c r="J143" s="85"/>
      <c r="K143" s="85"/>
    </row>
    <row r="144" spans="1:11" x14ac:dyDescent="0.3">
      <c r="A144" s="67"/>
      <c r="B144" s="135"/>
      <c r="C144" s="135"/>
      <c r="D144" s="135"/>
      <c r="E144" s="85"/>
      <c r="F144" s="85"/>
      <c r="G144" s="85"/>
      <c r="H144" s="85"/>
      <c r="I144" s="85"/>
      <c r="J144" s="85"/>
      <c r="K144" s="85"/>
    </row>
    <row r="145" spans="1:11" x14ac:dyDescent="0.3">
      <c r="A145" s="67"/>
      <c r="B145" s="135"/>
      <c r="C145" s="135"/>
      <c r="D145" s="135"/>
      <c r="E145" s="85"/>
      <c r="F145" s="85"/>
      <c r="G145" s="85"/>
      <c r="H145" s="85"/>
      <c r="I145" s="85"/>
      <c r="J145" s="85"/>
      <c r="K145" s="85"/>
    </row>
    <row r="146" spans="1:11" x14ac:dyDescent="0.3">
      <c r="A146" s="67"/>
      <c r="B146" s="135"/>
      <c r="C146" s="135"/>
      <c r="D146" s="135"/>
      <c r="E146" s="85"/>
      <c r="F146" s="85"/>
      <c r="G146" s="85"/>
      <c r="H146" s="85"/>
      <c r="I146" s="85"/>
      <c r="J146" s="85"/>
      <c r="K146" s="85"/>
    </row>
    <row r="147" spans="1:11" x14ac:dyDescent="0.3">
      <c r="A147" s="67"/>
      <c r="B147" s="135"/>
      <c r="C147" s="135"/>
      <c r="D147" s="135"/>
      <c r="E147" s="85"/>
      <c r="F147" s="85"/>
      <c r="G147" s="85"/>
      <c r="H147" s="85"/>
      <c r="I147" s="85"/>
      <c r="J147" s="85"/>
      <c r="K147" s="85"/>
    </row>
    <row r="148" spans="1:11" x14ac:dyDescent="0.3">
      <c r="A148" s="67"/>
      <c r="B148" s="135"/>
      <c r="C148" s="135"/>
      <c r="D148" s="135"/>
      <c r="E148" s="85"/>
      <c r="F148" s="85"/>
      <c r="G148" s="85"/>
      <c r="H148" s="85"/>
      <c r="I148" s="85"/>
      <c r="J148" s="85"/>
      <c r="K148" s="85"/>
    </row>
    <row r="149" spans="1:11" x14ac:dyDescent="0.3">
      <c r="A149" s="68"/>
      <c r="B149" s="136"/>
      <c r="C149" s="136"/>
      <c r="D149" s="136"/>
      <c r="E149" s="87"/>
      <c r="F149" s="87"/>
      <c r="G149" s="87"/>
      <c r="H149" s="87"/>
      <c r="I149" s="87"/>
      <c r="J149" s="87"/>
      <c r="K149" s="87"/>
    </row>
    <row r="150" spans="1:11" x14ac:dyDescent="0.3">
      <c r="A150" s="82"/>
      <c r="B150" s="89"/>
      <c r="C150" s="89"/>
      <c r="D150" s="89"/>
      <c r="E150" s="89"/>
      <c r="F150" s="89"/>
      <c r="G150" s="89"/>
      <c r="H150" s="89"/>
      <c r="I150" s="89"/>
      <c r="J150" s="89"/>
      <c r="K150" s="89"/>
    </row>
    <row r="151" spans="1:11" x14ac:dyDescent="0.3">
      <c r="A151" s="92"/>
      <c r="B151" s="92"/>
      <c r="C151" s="92"/>
      <c r="D151" s="92"/>
      <c r="E151" s="92"/>
      <c r="F151" s="92"/>
      <c r="G151" s="92"/>
      <c r="H151" s="92"/>
      <c r="I151" s="92"/>
      <c r="J151" s="92"/>
      <c r="K151" s="92"/>
    </row>
    <row r="152" spans="1:11" x14ac:dyDescent="0.3">
      <c r="A152" s="68"/>
      <c r="B152" s="68"/>
      <c r="C152" s="68"/>
      <c r="D152" s="68"/>
      <c r="E152" s="68"/>
      <c r="F152" s="68"/>
      <c r="G152" s="68"/>
      <c r="H152" s="68"/>
      <c r="I152" s="68"/>
      <c r="J152" s="68"/>
      <c r="K152" s="86"/>
    </row>
    <row r="153" spans="1:11" x14ac:dyDescent="0.3">
      <c r="A153" s="67"/>
      <c r="B153" s="135"/>
      <c r="C153" s="135"/>
      <c r="D153" s="135"/>
      <c r="E153" s="85"/>
      <c r="F153" s="85"/>
      <c r="G153" s="85"/>
      <c r="H153" s="85"/>
      <c r="I153" s="85"/>
      <c r="J153" s="85"/>
      <c r="K153" s="85"/>
    </row>
    <row r="154" spans="1:11" x14ac:dyDescent="0.3">
      <c r="A154" s="67"/>
      <c r="B154" s="135"/>
      <c r="C154" s="135"/>
      <c r="D154" s="135"/>
      <c r="E154" s="85"/>
      <c r="F154" s="85"/>
      <c r="G154" s="85"/>
      <c r="H154" s="85"/>
      <c r="I154" s="85"/>
      <c r="J154" s="85"/>
      <c r="K154" s="85"/>
    </row>
    <row r="155" spans="1:11" x14ac:dyDescent="0.3">
      <c r="A155" s="67"/>
      <c r="B155" s="135"/>
      <c r="C155" s="135"/>
      <c r="D155" s="135"/>
      <c r="E155" s="85"/>
      <c r="F155" s="85"/>
      <c r="G155" s="85"/>
      <c r="H155" s="85"/>
      <c r="I155" s="85"/>
      <c r="J155" s="85"/>
      <c r="K155" s="85"/>
    </row>
    <row r="156" spans="1:11" x14ac:dyDescent="0.3">
      <c r="A156" s="67"/>
      <c r="B156" s="135"/>
      <c r="C156" s="135"/>
      <c r="D156" s="135"/>
      <c r="E156" s="85"/>
      <c r="F156" s="85"/>
      <c r="G156" s="85"/>
      <c r="H156" s="85"/>
      <c r="I156" s="85"/>
      <c r="J156" s="85"/>
      <c r="K156" s="85"/>
    </row>
    <row r="157" spans="1:11" x14ac:dyDescent="0.3">
      <c r="A157" s="67"/>
      <c r="B157" s="135"/>
      <c r="C157" s="135"/>
      <c r="D157" s="135"/>
      <c r="E157" s="85"/>
      <c r="F157" s="85"/>
      <c r="G157" s="85"/>
      <c r="H157" s="85"/>
      <c r="I157" s="85"/>
      <c r="J157" s="85"/>
      <c r="K157" s="85"/>
    </row>
    <row r="158" spans="1:11" x14ac:dyDescent="0.3">
      <c r="A158" s="67"/>
      <c r="B158" s="135"/>
      <c r="C158" s="135"/>
      <c r="D158" s="135"/>
      <c r="E158" s="85"/>
      <c r="F158" s="85"/>
      <c r="G158" s="85"/>
      <c r="H158" s="85"/>
      <c r="I158" s="85"/>
      <c r="J158" s="85"/>
      <c r="K158" s="85"/>
    </row>
    <row r="159" spans="1:11" x14ac:dyDescent="0.3">
      <c r="A159" s="67"/>
      <c r="B159" s="135"/>
      <c r="C159" s="135"/>
      <c r="D159" s="135"/>
      <c r="E159" s="85"/>
      <c r="F159" s="85"/>
      <c r="G159" s="85"/>
      <c r="H159" s="85"/>
      <c r="I159" s="85"/>
      <c r="J159" s="85"/>
      <c r="K159" s="85"/>
    </row>
    <row r="160" spans="1:11" x14ac:dyDescent="0.3">
      <c r="A160" s="67"/>
      <c r="B160" s="135"/>
      <c r="C160" s="135"/>
      <c r="D160" s="135"/>
      <c r="E160" s="85"/>
      <c r="F160" s="85"/>
      <c r="G160" s="85"/>
      <c r="H160" s="85"/>
      <c r="I160" s="85"/>
      <c r="J160" s="85"/>
      <c r="K160" s="85"/>
    </row>
    <row r="161" spans="1:11" x14ac:dyDescent="0.3">
      <c r="A161" s="67"/>
      <c r="B161" s="135"/>
      <c r="C161" s="135"/>
      <c r="D161" s="135"/>
      <c r="E161" s="85"/>
      <c r="F161" s="85"/>
      <c r="G161" s="85"/>
      <c r="H161" s="85"/>
      <c r="I161" s="85"/>
      <c r="J161" s="85"/>
      <c r="K161" s="85"/>
    </row>
    <row r="162" spans="1:11" x14ac:dyDescent="0.3">
      <c r="A162" s="67"/>
      <c r="B162" s="135"/>
      <c r="C162" s="135"/>
      <c r="D162" s="135"/>
      <c r="E162" s="85"/>
      <c r="F162" s="85"/>
      <c r="G162" s="85"/>
      <c r="H162" s="85"/>
      <c r="I162" s="85"/>
      <c r="J162" s="85"/>
      <c r="K162" s="85"/>
    </row>
    <row r="163" spans="1:11" x14ac:dyDescent="0.3">
      <c r="A163" s="67"/>
      <c r="B163" s="135"/>
      <c r="C163" s="135"/>
      <c r="D163" s="135"/>
      <c r="E163" s="85"/>
      <c r="F163" s="85"/>
      <c r="G163" s="85"/>
      <c r="H163" s="85"/>
      <c r="I163" s="85"/>
      <c r="J163" s="85"/>
      <c r="K163" s="85"/>
    </row>
    <row r="164" spans="1:11" x14ac:dyDescent="0.3">
      <c r="A164" s="67"/>
      <c r="B164" s="135"/>
      <c r="C164" s="135"/>
      <c r="D164" s="135"/>
      <c r="E164" s="85"/>
      <c r="F164" s="85"/>
      <c r="G164" s="85"/>
      <c r="H164" s="85"/>
      <c r="I164" s="85"/>
      <c r="J164" s="85"/>
      <c r="K164" s="85"/>
    </row>
    <row r="165" spans="1:11" x14ac:dyDescent="0.3">
      <c r="A165" s="67"/>
      <c r="B165" s="135"/>
      <c r="C165" s="135"/>
      <c r="D165" s="135"/>
      <c r="E165" s="85"/>
      <c r="F165" s="85"/>
      <c r="G165" s="85"/>
      <c r="H165" s="85"/>
      <c r="I165" s="85"/>
      <c r="J165" s="85"/>
      <c r="K165" s="85"/>
    </row>
    <row r="166" spans="1:11" x14ac:dyDescent="0.3">
      <c r="A166" s="67"/>
      <c r="B166" s="135"/>
      <c r="C166" s="135"/>
      <c r="D166" s="135"/>
      <c r="E166" s="85"/>
      <c r="F166" s="85"/>
      <c r="G166" s="85"/>
      <c r="H166" s="85"/>
      <c r="I166" s="85"/>
      <c r="J166" s="85"/>
      <c r="K166" s="85"/>
    </row>
    <row r="167" spans="1:11" x14ac:dyDescent="0.3">
      <c r="A167" s="67"/>
      <c r="B167" s="135"/>
      <c r="C167" s="135"/>
      <c r="D167" s="135"/>
      <c r="E167" s="85"/>
      <c r="F167" s="85"/>
      <c r="G167" s="85"/>
      <c r="H167" s="85"/>
      <c r="I167" s="85"/>
      <c r="J167" s="85"/>
      <c r="K167" s="85"/>
    </row>
    <row r="168" spans="1:11" x14ac:dyDescent="0.3">
      <c r="A168" s="67"/>
      <c r="B168" s="135"/>
      <c r="C168" s="135"/>
      <c r="D168" s="135"/>
      <c r="E168" s="85"/>
      <c r="F168" s="85"/>
      <c r="G168" s="85"/>
      <c r="H168" s="85"/>
      <c r="I168" s="85"/>
      <c r="J168" s="85"/>
      <c r="K168" s="85"/>
    </row>
    <row r="169" spans="1:11" x14ac:dyDescent="0.3">
      <c r="A169" s="68"/>
      <c r="B169" s="137"/>
      <c r="C169" s="137"/>
      <c r="D169" s="137"/>
      <c r="E169" s="87"/>
      <c r="F169" s="87"/>
      <c r="G169" s="87"/>
      <c r="H169" s="87"/>
      <c r="I169" s="87"/>
      <c r="J169" s="87"/>
      <c r="K169" s="87"/>
    </row>
    <row r="171" spans="1:11" x14ac:dyDescent="0.3">
      <c r="A171" s="69"/>
      <c r="B171" s="69"/>
      <c r="C171" s="69"/>
      <c r="D171" s="69"/>
      <c r="E171" s="69"/>
      <c r="F171" s="69"/>
      <c r="G171" s="69"/>
      <c r="H171" s="97"/>
      <c r="I171" s="97"/>
      <c r="J171" s="69"/>
      <c r="K171" s="69"/>
    </row>
    <row r="172" spans="1:11" x14ac:dyDescent="0.3">
      <c r="A172" s="101"/>
      <c r="B172" s="83"/>
      <c r="C172" s="83"/>
      <c r="D172" s="83"/>
      <c r="E172" s="83"/>
      <c r="F172" s="83"/>
      <c r="G172" s="95"/>
      <c r="H172" s="95"/>
      <c r="I172" s="33"/>
      <c r="J172" s="98"/>
      <c r="K172" s="96"/>
    </row>
    <row r="173" spans="1:11" x14ac:dyDescent="0.3">
      <c r="A173" s="91"/>
      <c r="B173" s="92"/>
      <c r="C173" s="92"/>
      <c r="D173" s="92"/>
      <c r="E173" s="92"/>
      <c r="F173" s="92"/>
      <c r="G173" s="92"/>
      <c r="H173" s="92"/>
      <c r="I173" s="92"/>
      <c r="J173" s="92"/>
      <c r="K173" s="92"/>
    </row>
    <row r="174" spans="1:11" x14ac:dyDescent="0.3">
      <c r="A174" s="68"/>
      <c r="B174" s="68"/>
      <c r="C174" s="68"/>
      <c r="D174" s="68"/>
      <c r="E174" s="68"/>
      <c r="F174" s="68"/>
      <c r="G174" s="68"/>
      <c r="H174" s="68"/>
      <c r="I174" s="68"/>
      <c r="J174" s="68"/>
      <c r="K174" s="86"/>
    </row>
    <row r="175" spans="1:11" x14ac:dyDescent="0.3">
      <c r="A175" s="67"/>
      <c r="B175" s="135"/>
      <c r="C175" s="135"/>
      <c r="D175" s="135"/>
      <c r="E175" s="85"/>
      <c r="F175" s="85"/>
      <c r="G175" s="85"/>
      <c r="H175" s="85"/>
      <c r="I175" s="85"/>
      <c r="J175" s="85"/>
      <c r="K175" s="85"/>
    </row>
    <row r="176" spans="1:11" x14ac:dyDescent="0.3">
      <c r="A176" s="67"/>
      <c r="B176" s="135"/>
      <c r="C176" s="135"/>
      <c r="D176" s="135"/>
      <c r="E176" s="85"/>
      <c r="F176" s="85"/>
      <c r="G176" s="85"/>
      <c r="H176" s="85"/>
      <c r="I176" s="85"/>
      <c r="J176" s="85"/>
      <c r="K176" s="85"/>
    </row>
    <row r="177" spans="1:11" x14ac:dyDescent="0.3">
      <c r="A177" s="67"/>
      <c r="B177" s="135"/>
      <c r="C177" s="135"/>
      <c r="D177" s="135"/>
      <c r="E177" s="85"/>
      <c r="F177" s="85"/>
      <c r="G177" s="85"/>
      <c r="H177" s="85"/>
      <c r="I177" s="85"/>
      <c r="J177" s="85"/>
      <c r="K177" s="85"/>
    </row>
    <row r="178" spans="1:11" x14ac:dyDescent="0.3">
      <c r="A178" s="67"/>
      <c r="B178" s="135"/>
      <c r="C178" s="135"/>
      <c r="D178" s="135"/>
      <c r="E178" s="85"/>
      <c r="F178" s="85"/>
      <c r="G178" s="85"/>
      <c r="H178" s="85"/>
      <c r="I178" s="85"/>
      <c r="J178" s="85"/>
      <c r="K178" s="85"/>
    </row>
    <row r="179" spans="1:11" x14ac:dyDescent="0.3">
      <c r="A179" s="67"/>
      <c r="B179" s="135"/>
      <c r="C179" s="135"/>
      <c r="D179" s="135"/>
      <c r="E179" s="85"/>
      <c r="F179" s="85"/>
      <c r="G179" s="85"/>
      <c r="H179" s="85"/>
      <c r="I179" s="85"/>
      <c r="J179" s="85"/>
      <c r="K179" s="85"/>
    </row>
    <row r="180" spans="1:11" x14ac:dyDescent="0.3">
      <c r="A180" s="67"/>
      <c r="B180" s="135"/>
      <c r="C180" s="135"/>
      <c r="D180" s="135"/>
      <c r="E180" s="85"/>
      <c r="F180" s="85"/>
      <c r="G180" s="85"/>
      <c r="H180" s="85"/>
      <c r="I180" s="85"/>
      <c r="J180" s="85"/>
      <c r="K180" s="85"/>
    </row>
    <row r="181" spans="1:11" x14ac:dyDescent="0.3">
      <c r="A181" s="67"/>
      <c r="B181" s="135"/>
      <c r="C181" s="135"/>
      <c r="D181" s="135"/>
      <c r="E181" s="85"/>
      <c r="F181" s="85"/>
      <c r="G181" s="85"/>
      <c r="H181" s="85"/>
      <c r="I181" s="85"/>
      <c r="J181" s="85"/>
      <c r="K181" s="85"/>
    </row>
    <row r="182" spans="1:11" x14ac:dyDescent="0.3">
      <c r="A182" s="67"/>
      <c r="B182" s="135"/>
      <c r="C182" s="135"/>
      <c r="D182" s="135"/>
      <c r="E182" s="85"/>
      <c r="F182" s="85"/>
      <c r="G182" s="85"/>
      <c r="H182" s="85"/>
      <c r="I182" s="85"/>
      <c r="J182" s="85"/>
      <c r="K182" s="85"/>
    </row>
    <row r="183" spans="1:11" x14ac:dyDescent="0.3">
      <c r="A183" s="67"/>
      <c r="B183" s="135"/>
      <c r="C183" s="135"/>
      <c r="D183" s="135"/>
      <c r="E183" s="85"/>
      <c r="F183" s="85"/>
      <c r="G183" s="85"/>
      <c r="H183" s="85"/>
      <c r="I183" s="85"/>
      <c r="J183" s="85"/>
      <c r="K183" s="85"/>
    </row>
    <row r="184" spans="1:11" x14ac:dyDescent="0.3">
      <c r="A184" s="67"/>
      <c r="B184" s="135"/>
      <c r="C184" s="135"/>
      <c r="D184" s="135"/>
      <c r="E184" s="85"/>
      <c r="F184" s="85"/>
      <c r="G184" s="85"/>
      <c r="H184" s="85"/>
      <c r="I184" s="85"/>
      <c r="J184" s="85"/>
      <c r="K184" s="85"/>
    </row>
    <row r="185" spans="1:11" x14ac:dyDescent="0.3">
      <c r="A185" s="67"/>
      <c r="B185" s="135"/>
      <c r="C185" s="135"/>
      <c r="D185" s="135"/>
      <c r="E185" s="85"/>
      <c r="F185" s="85"/>
      <c r="G185" s="85"/>
      <c r="H185" s="85"/>
      <c r="I185" s="85"/>
      <c r="J185" s="85"/>
      <c r="K185" s="85"/>
    </row>
    <row r="186" spans="1:11" x14ac:dyDescent="0.3">
      <c r="A186" s="67"/>
      <c r="B186" s="135"/>
      <c r="C186" s="135"/>
      <c r="D186" s="135"/>
      <c r="E186" s="85"/>
      <c r="F186" s="85"/>
      <c r="G186" s="85"/>
      <c r="H186" s="85"/>
      <c r="I186" s="85"/>
      <c r="J186" s="85"/>
      <c r="K186" s="85"/>
    </row>
    <row r="187" spans="1:11" x14ac:dyDescent="0.3">
      <c r="A187" s="67"/>
      <c r="B187" s="135"/>
      <c r="C187" s="135"/>
      <c r="D187" s="135"/>
      <c r="E187" s="85"/>
      <c r="F187" s="85"/>
      <c r="G187" s="85"/>
      <c r="H187" s="85"/>
      <c r="I187" s="85"/>
      <c r="J187" s="85"/>
      <c r="K187" s="85"/>
    </row>
    <row r="188" spans="1:11" x14ac:dyDescent="0.3">
      <c r="A188" s="67"/>
      <c r="B188" s="135"/>
      <c r="C188" s="135"/>
      <c r="D188" s="135"/>
      <c r="E188" s="85"/>
      <c r="F188" s="85"/>
      <c r="G188" s="85"/>
      <c r="H188" s="85"/>
      <c r="I188" s="85"/>
      <c r="J188" s="85"/>
      <c r="K188" s="85"/>
    </row>
    <row r="189" spans="1:11" x14ac:dyDescent="0.3">
      <c r="A189" s="67"/>
      <c r="B189" s="135"/>
      <c r="C189" s="135"/>
      <c r="D189" s="135"/>
      <c r="E189" s="85"/>
      <c r="F189" s="85"/>
      <c r="G189" s="85"/>
      <c r="H189" s="85"/>
      <c r="I189" s="85"/>
      <c r="J189" s="85"/>
      <c r="K189" s="85"/>
    </row>
    <row r="190" spans="1:11" x14ac:dyDescent="0.3">
      <c r="A190" s="67"/>
      <c r="B190" s="135"/>
      <c r="C190" s="135"/>
      <c r="D190" s="135"/>
      <c r="E190" s="85"/>
      <c r="F190" s="85"/>
      <c r="G190" s="85"/>
      <c r="H190" s="85"/>
      <c r="I190" s="85"/>
      <c r="J190" s="85"/>
      <c r="K190" s="85"/>
    </row>
    <row r="191" spans="1:11" x14ac:dyDescent="0.3">
      <c r="A191" s="68"/>
      <c r="B191" s="136"/>
      <c r="C191" s="136"/>
      <c r="D191" s="136"/>
      <c r="E191" s="87"/>
      <c r="F191" s="87"/>
      <c r="G191" s="87"/>
      <c r="H191" s="87"/>
      <c r="I191" s="87"/>
      <c r="J191" s="87"/>
      <c r="K191" s="87"/>
    </row>
    <row r="192" spans="1:11" x14ac:dyDescent="0.3">
      <c r="A192" s="82"/>
      <c r="B192" s="89"/>
      <c r="C192" s="89"/>
      <c r="D192" s="89"/>
      <c r="E192" s="89"/>
      <c r="F192" s="89"/>
      <c r="G192" s="89"/>
      <c r="H192" s="89"/>
      <c r="I192" s="89"/>
      <c r="J192" s="89"/>
      <c r="K192" s="89"/>
    </row>
    <row r="193" spans="1:11" x14ac:dyDescent="0.3">
      <c r="A193" s="92"/>
      <c r="B193" s="92"/>
      <c r="C193" s="92"/>
      <c r="D193" s="92"/>
      <c r="E193" s="92"/>
      <c r="F193" s="92"/>
      <c r="G193" s="92"/>
      <c r="H193" s="92"/>
      <c r="I193" s="92"/>
      <c r="J193" s="92"/>
      <c r="K193" s="92"/>
    </row>
    <row r="194" spans="1:11" x14ac:dyDescent="0.3">
      <c r="A194" s="68"/>
      <c r="B194" s="68"/>
      <c r="C194" s="68"/>
      <c r="D194" s="68"/>
      <c r="E194" s="68"/>
      <c r="F194" s="68"/>
      <c r="G194" s="68"/>
      <c r="H194" s="68"/>
      <c r="I194" s="68"/>
      <c r="J194" s="68"/>
      <c r="K194" s="86"/>
    </row>
    <row r="195" spans="1:11" x14ac:dyDescent="0.3">
      <c r="A195" s="67"/>
      <c r="B195" s="135"/>
      <c r="C195" s="135"/>
      <c r="D195" s="135"/>
      <c r="E195" s="85"/>
      <c r="F195" s="85"/>
      <c r="G195" s="85"/>
      <c r="H195" s="85"/>
      <c r="I195" s="85"/>
      <c r="J195" s="85"/>
      <c r="K195" s="85"/>
    </row>
    <row r="196" spans="1:11" x14ac:dyDescent="0.3">
      <c r="A196" s="67"/>
      <c r="B196" s="135"/>
      <c r="C196" s="135"/>
      <c r="D196" s="135"/>
      <c r="E196" s="85"/>
      <c r="F196" s="85"/>
      <c r="G196" s="85"/>
      <c r="H196" s="85"/>
      <c r="I196" s="85"/>
      <c r="J196" s="85"/>
      <c r="K196" s="85"/>
    </row>
    <row r="197" spans="1:11" x14ac:dyDescent="0.3">
      <c r="A197" s="67"/>
      <c r="B197" s="135"/>
      <c r="C197" s="135"/>
      <c r="D197" s="135"/>
      <c r="E197" s="85"/>
      <c r="F197" s="85"/>
      <c r="G197" s="85"/>
      <c r="H197" s="85"/>
      <c r="I197" s="85"/>
      <c r="J197" s="85"/>
      <c r="K197" s="85"/>
    </row>
    <row r="198" spans="1:11" x14ac:dyDescent="0.3">
      <c r="A198" s="67"/>
      <c r="B198" s="135"/>
      <c r="C198" s="135"/>
      <c r="D198" s="135"/>
      <c r="E198" s="85"/>
      <c r="F198" s="85"/>
      <c r="G198" s="85"/>
      <c r="H198" s="85"/>
      <c r="I198" s="85"/>
      <c r="J198" s="85"/>
      <c r="K198" s="85"/>
    </row>
    <row r="199" spans="1:11" x14ac:dyDescent="0.3">
      <c r="A199" s="67"/>
      <c r="B199" s="135"/>
      <c r="C199" s="135"/>
      <c r="D199" s="135"/>
      <c r="E199" s="85"/>
      <c r="F199" s="85"/>
      <c r="G199" s="85"/>
      <c r="H199" s="85"/>
      <c r="I199" s="85"/>
      <c r="J199" s="85"/>
      <c r="K199" s="85"/>
    </row>
    <row r="200" spans="1:11" x14ac:dyDescent="0.3">
      <c r="A200" s="67"/>
      <c r="B200" s="135"/>
      <c r="C200" s="135"/>
      <c r="D200" s="135"/>
      <c r="E200" s="85"/>
      <c r="F200" s="85"/>
      <c r="G200" s="85"/>
      <c r="H200" s="85"/>
      <c r="I200" s="85"/>
      <c r="J200" s="85"/>
      <c r="K200" s="85"/>
    </row>
    <row r="201" spans="1:11" x14ac:dyDescent="0.3">
      <c r="A201" s="67"/>
      <c r="B201" s="135"/>
      <c r="C201" s="135"/>
      <c r="D201" s="135"/>
      <c r="E201" s="85"/>
      <c r="F201" s="85"/>
      <c r="G201" s="85"/>
      <c r="H201" s="85"/>
      <c r="I201" s="85"/>
      <c r="J201" s="85"/>
      <c r="K201" s="85"/>
    </row>
    <row r="202" spans="1:11" x14ac:dyDescent="0.3">
      <c r="A202" s="67"/>
      <c r="B202" s="135"/>
      <c r="C202" s="135"/>
      <c r="D202" s="135"/>
      <c r="E202" s="85"/>
      <c r="F202" s="85"/>
      <c r="G202" s="85"/>
      <c r="H202" s="85"/>
      <c r="I202" s="85"/>
      <c r="J202" s="85"/>
      <c r="K202" s="85"/>
    </row>
    <row r="203" spans="1:11" x14ac:dyDescent="0.3">
      <c r="A203" s="67"/>
      <c r="B203" s="135"/>
      <c r="C203" s="135"/>
      <c r="D203" s="135"/>
      <c r="E203" s="85"/>
      <c r="F203" s="85"/>
      <c r="G203" s="85"/>
      <c r="H203" s="85"/>
      <c r="I203" s="85"/>
      <c r="J203" s="85"/>
      <c r="K203" s="85"/>
    </row>
    <row r="204" spans="1:11" x14ac:dyDescent="0.3">
      <c r="A204" s="67"/>
      <c r="B204" s="135"/>
      <c r="C204" s="135"/>
      <c r="D204" s="135"/>
      <c r="E204" s="85"/>
      <c r="F204" s="85"/>
      <c r="G204" s="85"/>
      <c r="H204" s="85"/>
      <c r="I204" s="85"/>
      <c r="J204" s="85"/>
      <c r="K204" s="85"/>
    </row>
    <row r="205" spans="1:11" x14ac:dyDescent="0.3">
      <c r="A205" s="67"/>
      <c r="B205" s="135"/>
      <c r="C205" s="135"/>
      <c r="D205" s="135"/>
      <c r="E205" s="85"/>
      <c r="F205" s="85"/>
      <c r="G205" s="85"/>
      <c r="H205" s="85"/>
      <c r="I205" s="85"/>
      <c r="J205" s="85"/>
      <c r="K205" s="85"/>
    </row>
    <row r="206" spans="1:11" x14ac:dyDescent="0.3">
      <c r="A206" s="67"/>
      <c r="B206" s="135"/>
      <c r="C206" s="135"/>
      <c r="D206" s="135"/>
      <c r="E206" s="85"/>
      <c r="F206" s="85"/>
      <c r="G206" s="85"/>
      <c r="H206" s="85"/>
      <c r="I206" s="85"/>
      <c r="J206" s="85"/>
      <c r="K206" s="85"/>
    </row>
    <row r="207" spans="1:11" x14ac:dyDescent="0.3">
      <c r="A207" s="67"/>
      <c r="B207" s="135"/>
      <c r="C207" s="135"/>
      <c r="D207" s="135"/>
      <c r="E207" s="85"/>
      <c r="F207" s="85"/>
      <c r="G207" s="85"/>
      <c r="H207" s="85"/>
      <c r="I207" s="85"/>
      <c r="J207" s="85"/>
      <c r="K207" s="85"/>
    </row>
    <row r="208" spans="1:11" x14ac:dyDescent="0.3">
      <c r="A208" s="67"/>
      <c r="B208" s="135"/>
      <c r="C208" s="135"/>
      <c r="D208" s="135"/>
      <c r="E208" s="85"/>
      <c r="F208" s="85"/>
      <c r="G208" s="85"/>
      <c r="H208" s="85"/>
      <c r="I208" s="85"/>
      <c r="J208" s="85"/>
      <c r="K208" s="85"/>
    </row>
    <row r="209" spans="1:11" x14ac:dyDescent="0.3">
      <c r="A209" s="67"/>
      <c r="B209" s="135"/>
      <c r="C209" s="135"/>
      <c r="D209" s="135"/>
      <c r="E209" s="85"/>
      <c r="F209" s="85"/>
      <c r="G209" s="85"/>
      <c r="H209" s="85"/>
      <c r="I209" s="85"/>
      <c r="J209" s="85"/>
      <c r="K209" s="85"/>
    </row>
    <row r="210" spans="1:11" x14ac:dyDescent="0.3">
      <c r="A210" s="67"/>
      <c r="B210" s="135"/>
      <c r="C210" s="135"/>
      <c r="D210" s="135"/>
      <c r="E210" s="85"/>
      <c r="F210" s="85"/>
      <c r="G210" s="85"/>
      <c r="H210" s="85"/>
      <c r="I210" s="85"/>
      <c r="J210" s="85"/>
      <c r="K210" s="85"/>
    </row>
    <row r="211" spans="1:11" x14ac:dyDescent="0.3">
      <c r="A211" s="68"/>
      <c r="B211" s="137"/>
      <c r="C211" s="137"/>
      <c r="D211" s="137"/>
      <c r="E211" s="87"/>
      <c r="F211" s="87"/>
      <c r="G211" s="87"/>
      <c r="H211" s="87"/>
      <c r="I211" s="87"/>
      <c r="J211" s="87"/>
      <c r="K211" s="87"/>
    </row>
    <row r="213" spans="1:11" x14ac:dyDescent="0.3">
      <c r="A213" s="69"/>
      <c r="B213" s="69"/>
      <c r="C213" s="69"/>
      <c r="D213" s="69"/>
      <c r="E213" s="69"/>
      <c r="F213" s="69"/>
      <c r="G213" s="69"/>
      <c r="H213" s="97"/>
      <c r="I213" s="97"/>
      <c r="J213" s="69"/>
      <c r="K213" s="69"/>
    </row>
    <row r="214" spans="1:11" x14ac:dyDescent="0.3">
      <c r="A214" s="101"/>
      <c r="B214" s="83"/>
      <c r="C214" s="83"/>
      <c r="D214" s="83"/>
      <c r="E214" s="83"/>
      <c r="F214" s="83"/>
      <c r="G214" s="95"/>
      <c r="H214" s="95"/>
      <c r="I214" s="33"/>
      <c r="J214" s="98"/>
      <c r="K214" s="96"/>
    </row>
    <row r="215" spans="1:11" x14ac:dyDescent="0.3">
      <c r="A215" s="91"/>
      <c r="B215" s="92"/>
      <c r="C215" s="92"/>
      <c r="D215" s="92"/>
      <c r="E215" s="92"/>
      <c r="F215" s="92"/>
      <c r="G215" s="92"/>
      <c r="H215" s="92"/>
      <c r="I215" s="92"/>
      <c r="J215" s="92"/>
      <c r="K215" s="92"/>
    </row>
    <row r="216" spans="1:11" x14ac:dyDescent="0.3">
      <c r="A216" s="68"/>
      <c r="B216" s="68"/>
      <c r="C216" s="68"/>
      <c r="D216" s="68"/>
      <c r="E216" s="68"/>
      <c r="F216" s="68"/>
      <c r="G216" s="68"/>
      <c r="H216" s="68"/>
      <c r="I216" s="68"/>
      <c r="J216" s="68"/>
      <c r="K216" s="86"/>
    </row>
    <row r="217" spans="1:11" x14ac:dyDescent="0.3">
      <c r="A217" s="67"/>
      <c r="B217" s="135"/>
      <c r="C217" s="135"/>
      <c r="D217" s="135"/>
      <c r="E217" s="85"/>
      <c r="F217" s="85"/>
      <c r="G217" s="85"/>
      <c r="H217" s="85"/>
      <c r="I217" s="85"/>
      <c r="J217" s="85"/>
      <c r="K217" s="85"/>
    </row>
    <row r="218" spans="1:11" x14ac:dyDescent="0.3">
      <c r="A218" s="67"/>
      <c r="B218" s="135"/>
      <c r="C218" s="135"/>
      <c r="D218" s="135"/>
      <c r="E218" s="85"/>
      <c r="F218" s="85"/>
      <c r="G218" s="85"/>
      <c r="H218" s="85"/>
      <c r="I218" s="85"/>
      <c r="J218" s="85"/>
      <c r="K218" s="85"/>
    </row>
    <row r="219" spans="1:11" x14ac:dyDescent="0.3">
      <c r="A219" s="67"/>
      <c r="B219" s="135"/>
      <c r="C219" s="135"/>
      <c r="D219" s="135"/>
      <c r="E219" s="85"/>
      <c r="F219" s="85"/>
      <c r="G219" s="85"/>
      <c r="H219" s="85"/>
      <c r="I219" s="85"/>
      <c r="J219" s="85"/>
      <c r="K219" s="85"/>
    </row>
    <row r="220" spans="1:11" x14ac:dyDescent="0.3">
      <c r="A220" s="67"/>
      <c r="B220" s="135"/>
      <c r="C220" s="135"/>
      <c r="D220" s="135"/>
      <c r="E220" s="85"/>
      <c r="F220" s="85"/>
      <c r="G220" s="85"/>
      <c r="H220" s="85"/>
      <c r="I220" s="85"/>
      <c r="J220" s="85"/>
      <c r="K220" s="85"/>
    </row>
    <row r="221" spans="1:11" x14ac:dyDescent="0.3">
      <c r="A221" s="67"/>
      <c r="B221" s="135"/>
      <c r="C221" s="135"/>
      <c r="D221" s="135"/>
      <c r="E221" s="85"/>
      <c r="F221" s="85"/>
      <c r="G221" s="85"/>
      <c r="H221" s="85"/>
      <c r="I221" s="85"/>
      <c r="J221" s="85"/>
      <c r="K221" s="85"/>
    </row>
    <row r="222" spans="1:11" x14ac:dyDescent="0.3">
      <c r="A222" s="67"/>
      <c r="B222" s="135"/>
      <c r="C222" s="135"/>
      <c r="D222" s="135"/>
      <c r="E222" s="85"/>
      <c r="F222" s="85"/>
      <c r="G222" s="85"/>
      <c r="H222" s="85"/>
      <c r="I222" s="85"/>
      <c r="J222" s="85"/>
      <c r="K222" s="85"/>
    </row>
    <row r="223" spans="1:11" x14ac:dyDescent="0.3">
      <c r="A223" s="67"/>
      <c r="B223" s="135"/>
      <c r="C223" s="135"/>
      <c r="D223" s="135"/>
      <c r="E223" s="85"/>
      <c r="F223" s="85"/>
      <c r="G223" s="85"/>
      <c r="H223" s="85"/>
      <c r="I223" s="85"/>
      <c r="J223" s="85"/>
      <c r="K223" s="85"/>
    </row>
    <row r="224" spans="1:11" x14ac:dyDescent="0.3">
      <c r="A224" s="67"/>
      <c r="B224" s="135"/>
      <c r="C224" s="135"/>
      <c r="D224" s="135"/>
      <c r="E224" s="85"/>
      <c r="F224" s="85"/>
      <c r="G224" s="85"/>
      <c r="H224" s="85"/>
      <c r="I224" s="85"/>
      <c r="J224" s="85"/>
      <c r="K224" s="85"/>
    </row>
    <row r="225" spans="1:11" x14ac:dyDescent="0.3">
      <c r="A225" s="67"/>
      <c r="B225" s="135"/>
      <c r="C225" s="135"/>
      <c r="D225" s="135"/>
      <c r="E225" s="85"/>
      <c r="F225" s="85"/>
      <c r="G225" s="85"/>
      <c r="H225" s="85"/>
      <c r="I225" s="85"/>
      <c r="J225" s="85"/>
      <c r="K225" s="85"/>
    </row>
    <row r="226" spans="1:11" x14ac:dyDescent="0.3">
      <c r="A226" s="67"/>
      <c r="B226" s="135"/>
      <c r="C226" s="135"/>
      <c r="D226" s="135"/>
      <c r="E226" s="85"/>
      <c r="F226" s="85"/>
      <c r="G226" s="85"/>
      <c r="H226" s="85"/>
      <c r="I226" s="85"/>
      <c r="J226" s="85"/>
      <c r="K226" s="85"/>
    </row>
    <row r="227" spans="1:11" x14ac:dyDescent="0.3">
      <c r="A227" s="67"/>
      <c r="B227" s="135"/>
      <c r="C227" s="135"/>
      <c r="D227" s="135"/>
      <c r="E227" s="85"/>
      <c r="F227" s="85"/>
      <c r="G227" s="85"/>
      <c r="H227" s="85"/>
      <c r="I227" s="85"/>
      <c r="J227" s="85"/>
      <c r="K227" s="85"/>
    </row>
    <row r="228" spans="1:11" x14ac:dyDescent="0.3">
      <c r="A228" s="67"/>
      <c r="B228" s="135"/>
      <c r="C228" s="135"/>
      <c r="D228" s="135"/>
      <c r="E228" s="85"/>
      <c r="F228" s="85"/>
      <c r="G228" s="85"/>
      <c r="H228" s="85"/>
      <c r="I228" s="85"/>
      <c r="J228" s="85"/>
      <c r="K228" s="85"/>
    </row>
    <row r="229" spans="1:11" x14ac:dyDescent="0.3">
      <c r="A229" s="67"/>
      <c r="B229" s="135"/>
      <c r="C229" s="135"/>
      <c r="D229" s="135"/>
      <c r="E229" s="85"/>
      <c r="F229" s="85"/>
      <c r="G229" s="85"/>
      <c r="H229" s="85"/>
      <c r="I229" s="85"/>
      <c r="J229" s="85"/>
      <c r="K229" s="85"/>
    </row>
    <row r="230" spans="1:11" x14ac:dyDescent="0.3">
      <c r="A230" s="67"/>
      <c r="B230" s="135"/>
      <c r="C230" s="135"/>
      <c r="D230" s="135"/>
      <c r="E230" s="85"/>
      <c r="F230" s="85"/>
      <c r="G230" s="85"/>
      <c r="H230" s="85"/>
      <c r="I230" s="85"/>
      <c r="J230" s="85"/>
      <c r="K230" s="85"/>
    </row>
    <row r="231" spans="1:11" x14ac:dyDescent="0.3">
      <c r="A231" s="67"/>
      <c r="B231" s="135"/>
      <c r="C231" s="135"/>
      <c r="D231" s="135"/>
      <c r="E231" s="85"/>
      <c r="F231" s="85"/>
      <c r="G231" s="85"/>
      <c r="H231" s="85"/>
      <c r="I231" s="85"/>
      <c r="J231" s="85"/>
      <c r="K231" s="85"/>
    </row>
    <row r="232" spans="1:11" x14ac:dyDescent="0.3">
      <c r="A232" s="67"/>
      <c r="B232" s="135"/>
      <c r="C232" s="135"/>
      <c r="D232" s="135"/>
      <c r="E232" s="85"/>
      <c r="F232" s="85"/>
      <c r="G232" s="85"/>
      <c r="H232" s="85"/>
      <c r="I232" s="85"/>
      <c r="J232" s="85"/>
      <c r="K232" s="85"/>
    </row>
    <row r="233" spans="1:11" x14ac:dyDescent="0.3">
      <c r="A233" s="68"/>
      <c r="B233" s="136"/>
      <c r="C233" s="136"/>
      <c r="D233" s="136"/>
      <c r="E233" s="87"/>
      <c r="F233" s="87"/>
      <c r="G233" s="87"/>
      <c r="H233" s="87"/>
      <c r="I233" s="87"/>
      <c r="J233" s="87"/>
      <c r="K233" s="87"/>
    </row>
    <row r="234" spans="1:11" x14ac:dyDescent="0.3">
      <c r="A234" s="82"/>
      <c r="B234" s="89"/>
      <c r="C234" s="89"/>
      <c r="D234" s="89"/>
      <c r="E234" s="89"/>
      <c r="F234" s="89"/>
      <c r="G234" s="89"/>
      <c r="H234" s="89"/>
      <c r="I234" s="89"/>
      <c r="J234" s="89"/>
      <c r="K234" s="89"/>
    </row>
    <row r="235" spans="1:11" x14ac:dyDescent="0.3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</row>
    <row r="236" spans="1:11" x14ac:dyDescent="0.3">
      <c r="A236" s="68"/>
      <c r="B236" s="68"/>
      <c r="C236" s="68"/>
      <c r="D236" s="68"/>
      <c r="E236" s="68"/>
      <c r="F236" s="68"/>
      <c r="G236" s="68"/>
      <c r="H236" s="68"/>
      <c r="I236" s="68"/>
      <c r="J236" s="68"/>
      <c r="K236" s="86"/>
    </row>
    <row r="237" spans="1:11" x14ac:dyDescent="0.3">
      <c r="A237" s="67"/>
      <c r="B237" s="135"/>
      <c r="C237" s="135"/>
      <c r="D237" s="135"/>
      <c r="E237" s="85"/>
      <c r="F237" s="85"/>
      <c r="G237" s="85"/>
      <c r="H237" s="85"/>
      <c r="I237" s="85"/>
      <c r="J237" s="85"/>
      <c r="K237" s="85"/>
    </row>
    <row r="238" spans="1:11" x14ac:dyDescent="0.3">
      <c r="A238" s="67"/>
      <c r="B238" s="135"/>
      <c r="C238" s="135"/>
      <c r="D238" s="135"/>
      <c r="E238" s="85"/>
      <c r="F238" s="85"/>
      <c r="G238" s="85"/>
      <c r="H238" s="85"/>
      <c r="I238" s="85"/>
      <c r="J238" s="85"/>
      <c r="K238" s="85"/>
    </row>
    <row r="239" spans="1:11" x14ac:dyDescent="0.3">
      <c r="A239" s="67"/>
      <c r="B239" s="135"/>
      <c r="C239" s="135"/>
      <c r="D239" s="135"/>
      <c r="E239" s="85"/>
      <c r="F239" s="85"/>
      <c r="G239" s="85"/>
      <c r="H239" s="85"/>
      <c r="I239" s="85"/>
      <c r="J239" s="85"/>
      <c r="K239" s="85"/>
    </row>
    <row r="240" spans="1:11" x14ac:dyDescent="0.3">
      <c r="A240" s="67"/>
      <c r="B240" s="135"/>
      <c r="C240" s="135"/>
      <c r="D240" s="135"/>
      <c r="E240" s="85"/>
      <c r="F240" s="85"/>
      <c r="G240" s="85"/>
      <c r="H240" s="85"/>
      <c r="I240" s="85"/>
      <c r="J240" s="85"/>
      <c r="K240" s="85"/>
    </row>
    <row r="241" spans="1:11" x14ac:dyDescent="0.3">
      <c r="A241" s="67"/>
      <c r="B241" s="135"/>
      <c r="C241" s="135"/>
      <c r="D241" s="135"/>
      <c r="E241" s="85"/>
      <c r="F241" s="85"/>
      <c r="G241" s="85"/>
      <c r="H241" s="85"/>
      <c r="I241" s="85"/>
      <c r="J241" s="85"/>
      <c r="K241" s="85"/>
    </row>
    <row r="242" spans="1:11" x14ac:dyDescent="0.3">
      <c r="A242" s="67"/>
      <c r="B242" s="135"/>
      <c r="C242" s="135"/>
      <c r="D242" s="135"/>
      <c r="E242" s="85"/>
      <c r="F242" s="85"/>
      <c r="G242" s="85"/>
      <c r="H242" s="85"/>
      <c r="I242" s="85"/>
      <c r="J242" s="85"/>
      <c r="K242" s="85"/>
    </row>
    <row r="243" spans="1:11" x14ac:dyDescent="0.3">
      <c r="A243" s="67"/>
      <c r="B243" s="135"/>
      <c r="C243" s="135"/>
      <c r="D243" s="135"/>
      <c r="E243" s="85"/>
      <c r="F243" s="85"/>
      <c r="G243" s="85"/>
      <c r="H243" s="85"/>
      <c r="I243" s="85"/>
      <c r="J243" s="85"/>
      <c r="K243" s="85"/>
    </row>
    <row r="244" spans="1:11" x14ac:dyDescent="0.3">
      <c r="A244" s="67"/>
      <c r="B244" s="135"/>
      <c r="C244" s="135"/>
      <c r="D244" s="135"/>
      <c r="E244" s="85"/>
      <c r="F244" s="85"/>
      <c r="G244" s="85"/>
      <c r="H244" s="85"/>
      <c r="I244" s="85"/>
      <c r="J244" s="85"/>
      <c r="K244" s="85"/>
    </row>
    <row r="245" spans="1:11" x14ac:dyDescent="0.3">
      <c r="A245" s="67"/>
      <c r="B245" s="135"/>
      <c r="C245" s="135"/>
      <c r="D245" s="135"/>
      <c r="E245" s="85"/>
      <c r="F245" s="85"/>
      <c r="G245" s="85"/>
      <c r="H245" s="85"/>
      <c r="I245" s="85"/>
      <c r="J245" s="85"/>
      <c r="K245" s="85"/>
    </row>
    <row r="246" spans="1:11" x14ac:dyDescent="0.3">
      <c r="A246" s="67"/>
      <c r="B246" s="135"/>
      <c r="C246" s="135"/>
      <c r="D246" s="135"/>
      <c r="E246" s="85"/>
      <c r="F246" s="85"/>
      <c r="G246" s="85"/>
      <c r="H246" s="85"/>
      <c r="I246" s="85"/>
      <c r="J246" s="85"/>
      <c r="K246" s="85"/>
    </row>
    <row r="247" spans="1:11" x14ac:dyDescent="0.3">
      <c r="A247" s="67"/>
      <c r="B247" s="135"/>
      <c r="C247" s="135"/>
      <c r="D247" s="135"/>
      <c r="E247" s="85"/>
      <c r="F247" s="85"/>
      <c r="G247" s="85"/>
      <c r="H247" s="85"/>
      <c r="I247" s="85"/>
      <c r="J247" s="85"/>
      <c r="K247" s="85"/>
    </row>
    <row r="248" spans="1:11" x14ac:dyDescent="0.3">
      <c r="A248" s="67"/>
      <c r="B248" s="135"/>
      <c r="C248" s="135"/>
      <c r="D248" s="135"/>
      <c r="E248" s="85"/>
      <c r="F248" s="85"/>
      <c r="G248" s="85"/>
      <c r="H248" s="85"/>
      <c r="I248" s="85"/>
      <c r="J248" s="85"/>
      <c r="K248" s="85"/>
    </row>
    <row r="249" spans="1:11" x14ac:dyDescent="0.3">
      <c r="A249" s="67"/>
      <c r="B249" s="135"/>
      <c r="C249" s="135"/>
      <c r="D249" s="135"/>
      <c r="E249" s="85"/>
      <c r="F249" s="85"/>
      <c r="G249" s="85"/>
      <c r="H249" s="85"/>
      <c r="I249" s="85"/>
      <c r="J249" s="85"/>
      <c r="K249" s="85"/>
    </row>
    <row r="250" spans="1:11" x14ac:dyDescent="0.3">
      <c r="A250" s="67"/>
      <c r="B250" s="135"/>
      <c r="C250" s="135"/>
      <c r="D250" s="135"/>
      <c r="E250" s="85"/>
      <c r="F250" s="85"/>
      <c r="G250" s="85"/>
      <c r="H250" s="85"/>
      <c r="I250" s="85"/>
      <c r="J250" s="85"/>
      <c r="K250" s="85"/>
    </row>
    <row r="251" spans="1:11" x14ac:dyDescent="0.3">
      <c r="A251" s="67"/>
      <c r="B251" s="135"/>
      <c r="C251" s="135"/>
      <c r="D251" s="135"/>
      <c r="E251" s="85"/>
      <c r="F251" s="85"/>
      <c r="G251" s="85"/>
      <c r="H251" s="85"/>
      <c r="I251" s="85"/>
      <c r="J251" s="85"/>
      <c r="K251" s="85"/>
    </row>
    <row r="252" spans="1:11" x14ac:dyDescent="0.3">
      <c r="A252" s="67"/>
      <c r="B252" s="135"/>
      <c r="C252" s="135"/>
      <c r="D252" s="135"/>
      <c r="E252" s="85"/>
      <c r="F252" s="85"/>
      <c r="G252" s="85"/>
      <c r="H252" s="85"/>
      <c r="I252" s="85"/>
      <c r="J252" s="85"/>
      <c r="K252" s="85"/>
    </row>
    <row r="253" spans="1:11" x14ac:dyDescent="0.3">
      <c r="A253" s="68"/>
      <c r="B253" s="137"/>
      <c r="C253" s="137"/>
      <c r="D253" s="137"/>
      <c r="E253" s="87"/>
      <c r="F253" s="87"/>
      <c r="G253" s="87"/>
      <c r="H253" s="87"/>
      <c r="I253" s="87"/>
      <c r="J253" s="87"/>
      <c r="K253" s="87"/>
    </row>
    <row r="255" spans="1:11" x14ac:dyDescent="0.3">
      <c r="A255" s="69"/>
      <c r="B255" s="69"/>
      <c r="C255" s="69"/>
      <c r="D255" s="69"/>
      <c r="E255" s="69"/>
      <c r="F255" s="69"/>
      <c r="G255" s="69"/>
      <c r="H255" s="97"/>
      <c r="I255" s="97"/>
      <c r="J255" s="69"/>
      <c r="K255" s="69"/>
    </row>
    <row r="256" spans="1:11" x14ac:dyDescent="0.3">
      <c r="A256" s="101"/>
      <c r="B256" s="83"/>
      <c r="C256" s="83"/>
      <c r="D256" s="83"/>
      <c r="E256" s="83"/>
      <c r="F256" s="83"/>
      <c r="G256" s="95"/>
      <c r="H256" s="95"/>
      <c r="I256" s="33"/>
      <c r="J256" s="98"/>
      <c r="K256" s="96"/>
    </row>
    <row r="257" spans="1:11" x14ac:dyDescent="0.3">
      <c r="A257" s="91"/>
      <c r="B257" s="92"/>
      <c r="C257" s="92"/>
      <c r="D257" s="92"/>
      <c r="E257" s="92"/>
      <c r="F257" s="92"/>
      <c r="G257" s="92"/>
      <c r="H257" s="92"/>
      <c r="I257" s="92"/>
      <c r="J257" s="92"/>
      <c r="K257" s="92"/>
    </row>
    <row r="258" spans="1:11" x14ac:dyDescent="0.3">
      <c r="A258" s="68"/>
      <c r="B258" s="68"/>
      <c r="C258" s="68"/>
      <c r="D258" s="68"/>
      <c r="E258" s="68"/>
      <c r="F258" s="68"/>
      <c r="G258" s="68"/>
      <c r="H258" s="68"/>
      <c r="I258" s="68"/>
      <c r="J258" s="68"/>
      <c r="K258" s="86"/>
    </row>
    <row r="259" spans="1:11" x14ac:dyDescent="0.3">
      <c r="A259" s="67"/>
      <c r="B259" s="135"/>
      <c r="C259" s="135"/>
      <c r="D259" s="135"/>
      <c r="E259" s="85"/>
      <c r="F259" s="85"/>
      <c r="G259" s="85"/>
      <c r="H259" s="85"/>
      <c r="I259" s="85"/>
      <c r="J259" s="85"/>
      <c r="K259" s="85"/>
    </row>
    <row r="260" spans="1:11" x14ac:dyDescent="0.3">
      <c r="A260" s="67"/>
      <c r="B260" s="135"/>
      <c r="C260" s="135"/>
      <c r="D260" s="135"/>
      <c r="E260" s="85"/>
      <c r="F260" s="85"/>
      <c r="G260" s="85"/>
      <c r="H260" s="85"/>
      <c r="I260" s="85"/>
      <c r="J260" s="85"/>
      <c r="K260" s="85"/>
    </row>
    <row r="261" spans="1:11" x14ac:dyDescent="0.3">
      <c r="A261" s="67"/>
      <c r="B261" s="135"/>
      <c r="C261" s="135"/>
      <c r="D261" s="135"/>
      <c r="E261" s="85"/>
      <c r="F261" s="85"/>
      <c r="G261" s="85"/>
      <c r="H261" s="85"/>
      <c r="I261" s="85"/>
      <c r="J261" s="85"/>
      <c r="K261" s="85"/>
    </row>
    <row r="262" spans="1:11" x14ac:dyDescent="0.3">
      <c r="A262" s="67"/>
      <c r="B262" s="135"/>
      <c r="C262" s="135"/>
      <c r="D262" s="135"/>
      <c r="E262" s="85"/>
      <c r="F262" s="85"/>
      <c r="G262" s="85"/>
      <c r="H262" s="85"/>
      <c r="I262" s="85"/>
      <c r="J262" s="85"/>
      <c r="K262" s="85"/>
    </row>
    <row r="263" spans="1:11" x14ac:dyDescent="0.3">
      <c r="A263" s="67"/>
      <c r="B263" s="135"/>
      <c r="C263" s="135"/>
      <c r="D263" s="135"/>
      <c r="E263" s="85"/>
      <c r="F263" s="85"/>
      <c r="G263" s="85"/>
      <c r="H263" s="85"/>
      <c r="I263" s="85"/>
      <c r="J263" s="85"/>
      <c r="K263" s="85"/>
    </row>
    <row r="264" spans="1:11" x14ac:dyDescent="0.3">
      <c r="A264" s="67"/>
      <c r="B264" s="135"/>
      <c r="C264" s="135"/>
      <c r="D264" s="135"/>
      <c r="E264" s="85"/>
      <c r="F264" s="85"/>
      <c r="G264" s="85"/>
      <c r="H264" s="85"/>
      <c r="I264" s="85"/>
      <c r="J264" s="85"/>
      <c r="K264" s="85"/>
    </row>
    <row r="265" spans="1:11" x14ac:dyDescent="0.3">
      <c r="A265" s="67"/>
      <c r="B265" s="135"/>
      <c r="C265" s="135"/>
      <c r="D265" s="135"/>
      <c r="E265" s="85"/>
      <c r="F265" s="85"/>
      <c r="G265" s="85"/>
      <c r="H265" s="85"/>
      <c r="I265" s="85"/>
      <c r="J265" s="85"/>
      <c r="K265" s="85"/>
    </row>
    <row r="266" spans="1:11" x14ac:dyDescent="0.3">
      <c r="A266" s="67"/>
      <c r="B266" s="135"/>
      <c r="C266" s="135"/>
      <c r="D266" s="135"/>
      <c r="E266" s="85"/>
      <c r="F266" s="85"/>
      <c r="G266" s="85"/>
      <c r="H266" s="85"/>
      <c r="I266" s="85"/>
      <c r="J266" s="85"/>
      <c r="K266" s="85"/>
    </row>
    <row r="267" spans="1:11" x14ac:dyDescent="0.3">
      <c r="A267" s="67"/>
      <c r="B267" s="135"/>
      <c r="C267" s="135"/>
      <c r="D267" s="135"/>
      <c r="E267" s="85"/>
      <c r="F267" s="85"/>
      <c r="G267" s="85"/>
      <c r="H267" s="85"/>
      <c r="I267" s="85"/>
      <c r="J267" s="85"/>
      <c r="K267" s="85"/>
    </row>
    <row r="268" spans="1:11" x14ac:dyDescent="0.3">
      <c r="A268" s="67"/>
      <c r="B268" s="135"/>
      <c r="C268" s="135"/>
      <c r="D268" s="135"/>
      <c r="E268" s="85"/>
      <c r="F268" s="85"/>
      <c r="G268" s="85"/>
      <c r="H268" s="85"/>
      <c r="I268" s="85"/>
      <c r="J268" s="85"/>
      <c r="K268" s="85"/>
    </row>
    <row r="269" spans="1:11" x14ac:dyDescent="0.3">
      <c r="A269" s="67"/>
      <c r="B269" s="135"/>
      <c r="C269" s="135"/>
      <c r="D269" s="135"/>
      <c r="E269" s="85"/>
      <c r="F269" s="85"/>
      <c r="G269" s="85"/>
      <c r="H269" s="85"/>
      <c r="I269" s="85"/>
      <c r="J269" s="85"/>
      <c r="K269" s="85"/>
    </row>
    <row r="270" spans="1:11" x14ac:dyDescent="0.3">
      <c r="A270" s="67"/>
      <c r="B270" s="135"/>
      <c r="C270" s="135"/>
      <c r="D270" s="135"/>
      <c r="E270" s="85"/>
      <c r="F270" s="85"/>
      <c r="G270" s="85"/>
      <c r="H270" s="85"/>
      <c r="I270" s="85"/>
      <c r="J270" s="85"/>
      <c r="K270" s="85"/>
    </row>
    <row r="271" spans="1:11" x14ac:dyDescent="0.3">
      <c r="A271" s="67"/>
      <c r="B271" s="135"/>
      <c r="C271" s="135"/>
      <c r="D271" s="135"/>
      <c r="E271" s="85"/>
      <c r="F271" s="85"/>
      <c r="G271" s="85"/>
      <c r="H271" s="85"/>
      <c r="I271" s="85"/>
      <c r="J271" s="85"/>
      <c r="K271" s="85"/>
    </row>
    <row r="272" spans="1:11" x14ac:dyDescent="0.3">
      <c r="A272" s="67"/>
      <c r="B272" s="135"/>
      <c r="C272" s="135"/>
      <c r="D272" s="135"/>
      <c r="E272" s="85"/>
      <c r="F272" s="85"/>
      <c r="G272" s="85"/>
      <c r="H272" s="85"/>
      <c r="I272" s="85"/>
      <c r="J272" s="85"/>
      <c r="K272" s="85"/>
    </row>
    <row r="273" spans="1:11" x14ac:dyDescent="0.3">
      <c r="A273" s="67"/>
      <c r="B273" s="135"/>
      <c r="C273" s="135"/>
      <c r="D273" s="135"/>
      <c r="E273" s="85"/>
      <c r="F273" s="85"/>
      <c r="G273" s="85"/>
      <c r="H273" s="85"/>
      <c r="I273" s="85"/>
      <c r="J273" s="85"/>
      <c r="K273" s="85"/>
    </row>
    <row r="274" spans="1:11" x14ac:dyDescent="0.3">
      <c r="A274" s="67"/>
      <c r="B274" s="135"/>
      <c r="C274" s="135"/>
      <c r="D274" s="135"/>
      <c r="E274" s="85"/>
      <c r="F274" s="85"/>
      <c r="G274" s="85"/>
      <c r="H274" s="85"/>
      <c r="I274" s="85"/>
      <c r="J274" s="85"/>
      <c r="K274" s="85"/>
    </row>
    <row r="275" spans="1:11" x14ac:dyDescent="0.3">
      <c r="A275" s="68"/>
      <c r="B275" s="136"/>
      <c r="C275" s="136"/>
      <c r="D275" s="136"/>
      <c r="E275" s="87"/>
      <c r="F275" s="87"/>
      <c r="G275" s="87"/>
      <c r="H275" s="87"/>
      <c r="I275" s="87"/>
      <c r="J275" s="87"/>
      <c r="K275" s="87"/>
    </row>
    <row r="276" spans="1:11" x14ac:dyDescent="0.3">
      <c r="A276" s="82"/>
      <c r="B276" s="89"/>
      <c r="C276" s="89"/>
      <c r="D276" s="89"/>
      <c r="E276" s="89"/>
      <c r="F276" s="89"/>
      <c r="G276" s="89"/>
      <c r="H276" s="89"/>
      <c r="I276" s="89"/>
      <c r="J276" s="89"/>
      <c r="K276" s="89"/>
    </row>
    <row r="277" spans="1:11" x14ac:dyDescent="0.3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</row>
    <row r="278" spans="1:11" x14ac:dyDescent="0.3">
      <c r="A278" s="68"/>
      <c r="B278" s="68"/>
      <c r="C278" s="68"/>
      <c r="D278" s="68"/>
      <c r="E278" s="68"/>
      <c r="F278" s="68"/>
      <c r="G278" s="68"/>
      <c r="H278" s="68"/>
      <c r="I278" s="68"/>
      <c r="J278" s="68"/>
      <c r="K278" s="86"/>
    </row>
    <row r="279" spans="1:11" x14ac:dyDescent="0.3">
      <c r="A279" s="67"/>
      <c r="B279" s="135"/>
      <c r="C279" s="135"/>
      <c r="D279" s="135"/>
      <c r="E279" s="85"/>
      <c r="F279" s="85"/>
      <c r="G279" s="85"/>
      <c r="H279" s="85"/>
      <c r="I279" s="85"/>
      <c r="J279" s="85"/>
      <c r="K279" s="85"/>
    </row>
    <row r="280" spans="1:11" x14ac:dyDescent="0.3">
      <c r="A280" s="67"/>
      <c r="B280" s="135"/>
      <c r="C280" s="135"/>
      <c r="D280" s="135"/>
      <c r="E280" s="85"/>
      <c r="F280" s="85"/>
      <c r="G280" s="85"/>
      <c r="H280" s="85"/>
      <c r="I280" s="85"/>
      <c r="J280" s="85"/>
      <c r="K280" s="85"/>
    </row>
    <row r="281" spans="1:11" x14ac:dyDescent="0.3">
      <c r="A281" s="67"/>
      <c r="B281" s="135"/>
      <c r="C281" s="135"/>
      <c r="D281" s="135"/>
      <c r="E281" s="85"/>
      <c r="F281" s="85"/>
      <c r="G281" s="85"/>
      <c r="H281" s="85"/>
      <c r="I281" s="85"/>
      <c r="J281" s="85"/>
      <c r="K281" s="85"/>
    </row>
    <row r="282" spans="1:11" x14ac:dyDescent="0.3">
      <c r="A282" s="67"/>
      <c r="B282" s="135"/>
      <c r="C282" s="135"/>
      <c r="D282" s="135"/>
      <c r="E282" s="85"/>
      <c r="F282" s="85"/>
      <c r="G282" s="85"/>
      <c r="H282" s="85"/>
      <c r="I282" s="85"/>
      <c r="J282" s="85"/>
      <c r="K282" s="85"/>
    </row>
    <row r="283" spans="1:11" x14ac:dyDescent="0.3">
      <c r="A283" s="67"/>
      <c r="B283" s="135"/>
      <c r="C283" s="135"/>
      <c r="D283" s="135"/>
      <c r="E283" s="85"/>
      <c r="F283" s="85"/>
      <c r="G283" s="85"/>
      <c r="H283" s="85"/>
      <c r="I283" s="85"/>
      <c r="J283" s="85"/>
      <c r="K283" s="85"/>
    </row>
    <row r="284" spans="1:11" x14ac:dyDescent="0.3">
      <c r="A284" s="67"/>
      <c r="B284" s="135"/>
      <c r="C284" s="135"/>
      <c r="D284" s="135"/>
      <c r="E284" s="85"/>
      <c r="F284" s="85"/>
      <c r="G284" s="85"/>
      <c r="H284" s="85"/>
      <c r="I284" s="85"/>
      <c r="J284" s="85"/>
      <c r="K284" s="85"/>
    </row>
    <row r="285" spans="1:11" x14ac:dyDescent="0.3">
      <c r="A285" s="67"/>
      <c r="B285" s="135"/>
      <c r="C285" s="135"/>
      <c r="D285" s="135"/>
      <c r="E285" s="85"/>
      <c r="F285" s="85"/>
      <c r="G285" s="85"/>
      <c r="H285" s="85"/>
      <c r="I285" s="85"/>
      <c r="J285" s="85"/>
      <c r="K285" s="85"/>
    </row>
    <row r="286" spans="1:11" x14ac:dyDescent="0.3">
      <c r="A286" s="67"/>
      <c r="B286" s="135"/>
      <c r="C286" s="135"/>
      <c r="D286" s="135"/>
      <c r="E286" s="85"/>
      <c r="F286" s="85"/>
      <c r="G286" s="85"/>
      <c r="H286" s="85"/>
      <c r="I286" s="85"/>
      <c r="J286" s="85"/>
      <c r="K286" s="85"/>
    </row>
    <row r="287" spans="1:11" x14ac:dyDescent="0.3">
      <c r="A287" s="67"/>
      <c r="B287" s="135"/>
      <c r="C287" s="135"/>
      <c r="D287" s="135"/>
      <c r="E287" s="85"/>
      <c r="F287" s="85"/>
      <c r="G287" s="85"/>
      <c r="H287" s="85"/>
      <c r="I287" s="85"/>
      <c r="J287" s="85"/>
      <c r="K287" s="85"/>
    </row>
    <row r="288" spans="1:11" x14ac:dyDescent="0.3">
      <c r="A288" s="67"/>
      <c r="B288" s="135"/>
      <c r="C288" s="135"/>
      <c r="D288" s="135"/>
      <c r="E288" s="85"/>
      <c r="F288" s="85"/>
      <c r="G288" s="85"/>
      <c r="H288" s="85"/>
      <c r="I288" s="85"/>
      <c r="J288" s="85"/>
      <c r="K288" s="85"/>
    </row>
    <row r="289" spans="1:11" x14ac:dyDescent="0.3">
      <c r="A289" s="67"/>
      <c r="B289" s="135"/>
      <c r="C289" s="135"/>
      <c r="D289" s="135"/>
      <c r="E289" s="85"/>
      <c r="F289" s="85"/>
      <c r="G289" s="85"/>
      <c r="H289" s="85"/>
      <c r="I289" s="85"/>
      <c r="J289" s="85"/>
      <c r="K289" s="85"/>
    </row>
    <row r="290" spans="1:11" x14ac:dyDescent="0.3">
      <c r="A290" s="67"/>
      <c r="B290" s="135"/>
      <c r="C290" s="135"/>
      <c r="D290" s="135"/>
      <c r="E290" s="85"/>
      <c r="F290" s="85"/>
      <c r="G290" s="85"/>
      <c r="H290" s="85"/>
      <c r="I290" s="85"/>
      <c r="J290" s="85"/>
      <c r="K290" s="85"/>
    </row>
    <row r="291" spans="1:11" x14ac:dyDescent="0.3">
      <c r="A291" s="67"/>
      <c r="B291" s="135"/>
      <c r="C291" s="135"/>
      <c r="D291" s="135"/>
      <c r="E291" s="85"/>
      <c r="F291" s="85"/>
      <c r="G291" s="85"/>
      <c r="H291" s="85"/>
      <c r="I291" s="85"/>
      <c r="J291" s="85"/>
      <c r="K291" s="85"/>
    </row>
    <row r="292" spans="1:11" x14ac:dyDescent="0.3">
      <c r="A292" s="67"/>
      <c r="B292" s="135"/>
      <c r="C292" s="135"/>
      <c r="D292" s="135"/>
      <c r="E292" s="85"/>
      <c r="F292" s="85"/>
      <c r="G292" s="85"/>
      <c r="H292" s="85"/>
      <c r="I292" s="85"/>
      <c r="J292" s="85"/>
      <c r="K292" s="85"/>
    </row>
    <row r="293" spans="1:11" x14ac:dyDescent="0.3">
      <c r="A293" s="67"/>
      <c r="B293" s="135"/>
      <c r="C293" s="135"/>
      <c r="D293" s="135"/>
      <c r="E293" s="85"/>
      <c r="F293" s="85"/>
      <c r="G293" s="85"/>
      <c r="H293" s="85"/>
      <c r="I293" s="85"/>
      <c r="J293" s="85"/>
      <c r="K293" s="85"/>
    </row>
    <row r="294" spans="1:11" x14ac:dyDescent="0.3">
      <c r="A294" s="67"/>
      <c r="B294" s="135"/>
      <c r="C294" s="135"/>
      <c r="D294" s="135"/>
      <c r="E294" s="85"/>
      <c r="F294" s="85"/>
      <c r="G294" s="85"/>
      <c r="H294" s="85"/>
      <c r="I294" s="85"/>
      <c r="J294" s="85"/>
      <c r="K294" s="85"/>
    </row>
    <row r="295" spans="1:11" x14ac:dyDescent="0.3">
      <c r="A295" s="68"/>
      <c r="B295" s="137"/>
      <c r="C295" s="137"/>
      <c r="D295" s="137"/>
      <c r="E295" s="87"/>
      <c r="F295" s="87"/>
      <c r="G295" s="87"/>
      <c r="H295" s="87"/>
      <c r="I295" s="87"/>
      <c r="J295" s="87"/>
      <c r="K295" s="87"/>
    </row>
    <row r="297" spans="1:11" x14ac:dyDescent="0.3">
      <c r="A297" s="69"/>
      <c r="B297" s="69"/>
      <c r="C297" s="69"/>
      <c r="D297" s="69"/>
      <c r="E297" s="69"/>
      <c r="F297" s="69"/>
      <c r="G297" s="69"/>
      <c r="H297" s="97"/>
      <c r="I297" s="97"/>
      <c r="J297" s="69"/>
      <c r="K297" s="69"/>
    </row>
    <row r="298" spans="1:11" x14ac:dyDescent="0.3">
      <c r="A298" s="101"/>
      <c r="B298" s="83"/>
      <c r="C298" s="83"/>
      <c r="D298" s="83"/>
      <c r="E298" s="83"/>
      <c r="F298" s="83"/>
      <c r="G298" s="95"/>
      <c r="H298" s="95"/>
      <c r="I298" s="33"/>
      <c r="J298" s="98"/>
      <c r="K298" s="96"/>
    </row>
    <row r="299" spans="1:11" x14ac:dyDescent="0.3">
      <c r="A299" s="91"/>
      <c r="B299" s="92"/>
      <c r="C299" s="92"/>
      <c r="D299" s="92"/>
      <c r="E299" s="92"/>
      <c r="F299" s="92"/>
      <c r="G299" s="92"/>
      <c r="H299" s="92"/>
      <c r="I299" s="92"/>
      <c r="J299" s="92"/>
      <c r="K299" s="92"/>
    </row>
    <row r="300" spans="1:11" x14ac:dyDescent="0.3">
      <c r="A300" s="68"/>
      <c r="B300" s="68"/>
      <c r="C300" s="68"/>
      <c r="D300" s="68"/>
      <c r="E300" s="68"/>
      <c r="F300" s="68"/>
      <c r="G300" s="68"/>
      <c r="H300" s="68"/>
      <c r="I300" s="68"/>
      <c r="J300" s="68"/>
      <c r="K300" s="86"/>
    </row>
    <row r="301" spans="1:11" x14ac:dyDescent="0.3">
      <c r="A301" s="67"/>
      <c r="B301" s="135"/>
      <c r="C301" s="135"/>
      <c r="D301" s="135"/>
      <c r="E301" s="85"/>
      <c r="F301" s="85"/>
      <c r="G301" s="85"/>
      <c r="H301" s="85"/>
      <c r="I301" s="85"/>
      <c r="J301" s="85"/>
      <c r="K301" s="85"/>
    </row>
    <row r="302" spans="1:11" x14ac:dyDescent="0.3">
      <c r="A302" s="67"/>
      <c r="B302" s="135"/>
      <c r="C302" s="135"/>
      <c r="D302" s="135"/>
      <c r="E302" s="85"/>
      <c r="F302" s="85"/>
      <c r="G302" s="85"/>
      <c r="H302" s="85"/>
      <c r="I302" s="85"/>
      <c r="J302" s="85"/>
      <c r="K302" s="85"/>
    </row>
    <row r="303" spans="1:11" x14ac:dyDescent="0.3">
      <c r="A303" s="67"/>
      <c r="B303" s="135"/>
      <c r="C303" s="135"/>
      <c r="D303" s="135"/>
      <c r="E303" s="85"/>
      <c r="F303" s="85"/>
      <c r="G303" s="85"/>
      <c r="H303" s="85"/>
      <c r="I303" s="85"/>
      <c r="J303" s="85"/>
      <c r="K303" s="85"/>
    </row>
    <row r="304" spans="1:11" x14ac:dyDescent="0.3">
      <c r="A304" s="67"/>
      <c r="B304" s="135"/>
      <c r="C304" s="135"/>
      <c r="D304" s="135"/>
      <c r="E304" s="85"/>
      <c r="F304" s="85"/>
      <c r="G304" s="85"/>
      <c r="H304" s="85"/>
      <c r="I304" s="85"/>
      <c r="J304" s="85"/>
      <c r="K304" s="85"/>
    </row>
    <row r="305" spans="1:11" x14ac:dyDescent="0.3">
      <c r="A305" s="67"/>
      <c r="B305" s="135"/>
      <c r="C305" s="135"/>
      <c r="D305" s="135"/>
      <c r="E305" s="85"/>
      <c r="F305" s="85"/>
      <c r="G305" s="85"/>
      <c r="H305" s="85"/>
      <c r="I305" s="85"/>
      <c r="J305" s="85"/>
      <c r="K305" s="85"/>
    </row>
    <row r="306" spans="1:11" x14ac:dyDescent="0.3">
      <c r="A306" s="67"/>
      <c r="B306" s="135"/>
      <c r="C306" s="135"/>
      <c r="D306" s="135"/>
      <c r="E306" s="85"/>
      <c r="F306" s="85"/>
      <c r="G306" s="85"/>
      <c r="H306" s="85"/>
      <c r="I306" s="85"/>
      <c r="J306" s="85"/>
      <c r="K306" s="85"/>
    </row>
    <row r="307" spans="1:11" x14ac:dyDescent="0.3">
      <c r="A307" s="67"/>
      <c r="B307" s="135"/>
      <c r="C307" s="135"/>
      <c r="D307" s="135"/>
      <c r="E307" s="85"/>
      <c r="F307" s="85"/>
      <c r="G307" s="85"/>
      <c r="H307" s="85"/>
      <c r="I307" s="85"/>
      <c r="J307" s="85"/>
      <c r="K307" s="85"/>
    </row>
    <row r="308" spans="1:11" x14ac:dyDescent="0.3">
      <c r="A308" s="67"/>
      <c r="B308" s="135"/>
      <c r="C308" s="135"/>
      <c r="D308" s="135"/>
      <c r="E308" s="85"/>
      <c r="F308" s="85"/>
      <c r="G308" s="85"/>
      <c r="H308" s="85"/>
      <c r="I308" s="85"/>
      <c r="J308" s="85"/>
      <c r="K308" s="85"/>
    </row>
    <row r="309" spans="1:11" x14ac:dyDescent="0.3">
      <c r="A309" s="67"/>
      <c r="B309" s="135"/>
      <c r="C309" s="135"/>
      <c r="D309" s="135"/>
      <c r="E309" s="85"/>
      <c r="F309" s="85"/>
      <c r="G309" s="85"/>
      <c r="H309" s="85"/>
      <c r="I309" s="85"/>
      <c r="J309" s="85"/>
      <c r="K309" s="85"/>
    </row>
    <row r="310" spans="1:11" x14ac:dyDescent="0.3">
      <c r="A310" s="67"/>
      <c r="B310" s="135"/>
      <c r="C310" s="135"/>
      <c r="D310" s="135"/>
      <c r="E310" s="85"/>
      <c r="F310" s="85"/>
      <c r="G310" s="85"/>
      <c r="H310" s="85"/>
      <c r="I310" s="85"/>
      <c r="J310" s="85"/>
      <c r="K310" s="85"/>
    </row>
    <row r="311" spans="1:11" x14ac:dyDescent="0.3">
      <c r="A311" s="67"/>
      <c r="B311" s="135"/>
      <c r="C311" s="135"/>
      <c r="D311" s="135"/>
      <c r="E311" s="85"/>
      <c r="F311" s="85"/>
      <c r="G311" s="85"/>
      <c r="H311" s="85"/>
      <c r="I311" s="85"/>
      <c r="J311" s="85"/>
      <c r="K311" s="85"/>
    </row>
    <row r="312" spans="1:11" x14ac:dyDescent="0.3">
      <c r="A312" s="67"/>
      <c r="B312" s="135"/>
      <c r="C312" s="135"/>
      <c r="D312" s="135"/>
      <c r="E312" s="85"/>
      <c r="F312" s="85"/>
      <c r="G312" s="85"/>
      <c r="H312" s="85"/>
      <c r="I312" s="85"/>
      <c r="J312" s="85"/>
      <c r="K312" s="85"/>
    </row>
    <row r="313" spans="1:11" x14ac:dyDescent="0.3">
      <c r="A313" s="67"/>
      <c r="B313" s="135"/>
      <c r="C313" s="135"/>
      <c r="D313" s="135"/>
      <c r="E313" s="85"/>
      <c r="F313" s="85"/>
      <c r="G313" s="85"/>
      <c r="H313" s="85"/>
      <c r="I313" s="85"/>
      <c r="J313" s="85"/>
      <c r="K313" s="85"/>
    </row>
    <row r="314" spans="1:11" x14ac:dyDescent="0.3">
      <c r="A314" s="67"/>
      <c r="B314" s="135"/>
      <c r="C314" s="135"/>
      <c r="D314" s="135"/>
      <c r="E314" s="85"/>
      <c r="F314" s="85"/>
      <c r="G314" s="85"/>
      <c r="H314" s="85"/>
      <c r="I314" s="85"/>
      <c r="J314" s="85"/>
      <c r="K314" s="85"/>
    </row>
    <row r="315" spans="1:11" x14ac:dyDescent="0.3">
      <c r="A315" s="67"/>
      <c r="B315" s="135"/>
      <c r="C315" s="135"/>
      <c r="D315" s="135"/>
      <c r="E315" s="85"/>
      <c r="F315" s="85"/>
      <c r="G315" s="85"/>
      <c r="H315" s="85"/>
      <c r="I315" s="85"/>
      <c r="J315" s="85"/>
      <c r="K315" s="85"/>
    </row>
    <row r="316" spans="1:11" x14ac:dyDescent="0.3">
      <c r="A316" s="67"/>
      <c r="B316" s="135"/>
      <c r="C316" s="135"/>
      <c r="D316" s="135"/>
      <c r="E316" s="85"/>
      <c r="F316" s="85"/>
      <c r="G316" s="85"/>
      <c r="H316" s="85"/>
      <c r="I316" s="85"/>
      <c r="J316" s="85"/>
      <c r="K316" s="85"/>
    </row>
    <row r="317" spans="1:11" x14ac:dyDescent="0.3">
      <c r="A317" s="68"/>
      <c r="B317" s="136"/>
      <c r="C317" s="136"/>
      <c r="D317" s="136"/>
      <c r="E317" s="87"/>
      <c r="F317" s="87"/>
      <c r="G317" s="87"/>
      <c r="H317" s="87"/>
      <c r="I317" s="87"/>
      <c r="J317" s="87"/>
      <c r="K317" s="87"/>
    </row>
    <row r="318" spans="1:11" x14ac:dyDescent="0.3">
      <c r="A318" s="82"/>
      <c r="B318" s="89"/>
      <c r="C318" s="89"/>
      <c r="D318" s="89"/>
      <c r="E318" s="89"/>
      <c r="F318" s="89"/>
      <c r="G318" s="89"/>
      <c r="H318" s="89"/>
      <c r="I318" s="89"/>
      <c r="J318" s="89"/>
      <c r="K318" s="89"/>
    </row>
    <row r="319" spans="1:11" x14ac:dyDescent="0.3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</row>
    <row r="320" spans="1:11" x14ac:dyDescent="0.3">
      <c r="A320" s="68"/>
      <c r="B320" s="68"/>
      <c r="C320" s="68"/>
      <c r="D320" s="68"/>
      <c r="E320" s="68"/>
      <c r="F320" s="68"/>
      <c r="G320" s="68"/>
      <c r="H320" s="68"/>
      <c r="I320" s="68"/>
      <c r="J320" s="68"/>
      <c r="K320" s="86"/>
    </row>
    <row r="321" spans="1:11" x14ac:dyDescent="0.3">
      <c r="A321" s="67"/>
      <c r="B321" s="135"/>
      <c r="C321" s="135"/>
      <c r="D321" s="135"/>
      <c r="E321" s="85"/>
      <c r="F321" s="85"/>
      <c r="G321" s="85"/>
      <c r="H321" s="85"/>
      <c r="I321" s="85"/>
      <c r="J321" s="85"/>
      <c r="K321" s="85"/>
    </row>
    <row r="322" spans="1:11" x14ac:dyDescent="0.3">
      <c r="A322" s="67"/>
      <c r="B322" s="135"/>
      <c r="C322" s="135"/>
      <c r="D322" s="135"/>
      <c r="E322" s="85"/>
      <c r="F322" s="85"/>
      <c r="G322" s="85"/>
      <c r="H322" s="85"/>
      <c r="I322" s="85"/>
      <c r="J322" s="85"/>
      <c r="K322" s="85"/>
    </row>
    <row r="323" spans="1:11" x14ac:dyDescent="0.3">
      <c r="A323" s="67"/>
      <c r="B323" s="135"/>
      <c r="C323" s="135"/>
      <c r="D323" s="135"/>
      <c r="E323" s="85"/>
      <c r="F323" s="85"/>
      <c r="G323" s="85"/>
      <c r="H323" s="85"/>
      <c r="I323" s="85"/>
      <c r="J323" s="85"/>
      <c r="K323" s="85"/>
    </row>
    <row r="324" spans="1:11" x14ac:dyDescent="0.3">
      <c r="A324" s="67"/>
      <c r="B324" s="135"/>
      <c r="C324" s="135"/>
      <c r="D324" s="135"/>
      <c r="E324" s="85"/>
      <c r="F324" s="85"/>
      <c r="G324" s="85"/>
      <c r="H324" s="85"/>
      <c r="I324" s="85"/>
      <c r="J324" s="85"/>
      <c r="K324" s="85"/>
    </row>
    <row r="325" spans="1:11" x14ac:dyDescent="0.3">
      <c r="A325" s="67"/>
      <c r="B325" s="135"/>
      <c r="C325" s="135"/>
      <c r="D325" s="135"/>
      <c r="E325" s="85"/>
      <c r="F325" s="85"/>
      <c r="G325" s="85"/>
      <c r="H325" s="85"/>
      <c r="I325" s="85"/>
      <c r="J325" s="85"/>
      <c r="K325" s="85"/>
    </row>
    <row r="326" spans="1:11" x14ac:dyDescent="0.3">
      <c r="A326" s="67"/>
      <c r="B326" s="135"/>
      <c r="C326" s="135"/>
      <c r="D326" s="135"/>
      <c r="E326" s="85"/>
      <c r="F326" s="85"/>
      <c r="G326" s="85"/>
      <c r="H326" s="85"/>
      <c r="I326" s="85"/>
      <c r="J326" s="85"/>
      <c r="K326" s="85"/>
    </row>
    <row r="327" spans="1:11" x14ac:dyDescent="0.3">
      <c r="A327" s="67"/>
      <c r="B327" s="135"/>
      <c r="C327" s="135"/>
      <c r="D327" s="135"/>
      <c r="E327" s="85"/>
      <c r="F327" s="85"/>
      <c r="G327" s="85"/>
      <c r="H327" s="85"/>
      <c r="I327" s="85"/>
      <c r="J327" s="85"/>
      <c r="K327" s="85"/>
    </row>
    <row r="328" spans="1:11" x14ac:dyDescent="0.3">
      <c r="A328" s="67"/>
      <c r="B328" s="135"/>
      <c r="C328" s="135"/>
      <c r="D328" s="135"/>
      <c r="E328" s="85"/>
      <c r="F328" s="85"/>
      <c r="G328" s="85"/>
      <c r="H328" s="85"/>
      <c r="I328" s="85"/>
      <c r="J328" s="85"/>
      <c r="K328" s="85"/>
    </row>
    <row r="329" spans="1:11" x14ac:dyDescent="0.3">
      <c r="A329" s="67"/>
      <c r="B329" s="135"/>
      <c r="C329" s="135"/>
      <c r="D329" s="135"/>
      <c r="E329" s="85"/>
      <c r="F329" s="85"/>
      <c r="G329" s="85"/>
      <c r="H329" s="85"/>
      <c r="I329" s="85"/>
      <c r="J329" s="85"/>
      <c r="K329" s="85"/>
    </row>
    <row r="330" spans="1:11" x14ac:dyDescent="0.3">
      <c r="A330" s="67"/>
      <c r="B330" s="135"/>
      <c r="C330" s="135"/>
      <c r="D330" s="135"/>
      <c r="E330" s="85"/>
      <c r="F330" s="85"/>
      <c r="G330" s="85"/>
      <c r="H330" s="85"/>
      <c r="I330" s="85"/>
      <c r="J330" s="85"/>
      <c r="K330" s="85"/>
    </row>
    <row r="331" spans="1:11" x14ac:dyDescent="0.3">
      <c r="A331" s="67"/>
      <c r="B331" s="135"/>
      <c r="C331" s="135"/>
      <c r="D331" s="135"/>
      <c r="E331" s="85"/>
      <c r="F331" s="85"/>
      <c r="G331" s="85"/>
      <c r="H331" s="85"/>
      <c r="I331" s="85"/>
      <c r="J331" s="85"/>
      <c r="K331" s="85"/>
    </row>
    <row r="332" spans="1:11" x14ac:dyDescent="0.3">
      <c r="A332" s="67"/>
      <c r="B332" s="135"/>
      <c r="C332" s="135"/>
      <c r="D332" s="135"/>
      <c r="E332" s="85"/>
      <c r="F332" s="85"/>
      <c r="G332" s="85"/>
      <c r="H332" s="85"/>
      <c r="I332" s="85"/>
      <c r="J332" s="85"/>
      <c r="K332" s="85"/>
    </row>
    <row r="333" spans="1:11" x14ac:dyDescent="0.3">
      <c r="A333" s="67"/>
      <c r="B333" s="135"/>
      <c r="C333" s="135"/>
      <c r="D333" s="135"/>
      <c r="E333" s="85"/>
      <c r="F333" s="85"/>
      <c r="G333" s="85"/>
      <c r="H333" s="85"/>
      <c r="I333" s="85"/>
      <c r="J333" s="85"/>
      <c r="K333" s="85"/>
    </row>
    <row r="334" spans="1:11" x14ac:dyDescent="0.3">
      <c r="A334" s="67"/>
      <c r="B334" s="135"/>
      <c r="C334" s="135"/>
      <c r="D334" s="135"/>
      <c r="E334" s="85"/>
      <c r="F334" s="85"/>
      <c r="G334" s="85"/>
      <c r="H334" s="85"/>
      <c r="I334" s="85"/>
      <c r="J334" s="85"/>
      <c r="K334" s="85"/>
    </row>
    <row r="335" spans="1:11" x14ac:dyDescent="0.3">
      <c r="A335" s="67"/>
      <c r="B335" s="135"/>
      <c r="C335" s="135"/>
      <c r="D335" s="135"/>
      <c r="E335" s="85"/>
      <c r="F335" s="85"/>
      <c r="G335" s="85"/>
      <c r="H335" s="85"/>
      <c r="I335" s="85"/>
      <c r="J335" s="85"/>
      <c r="K335" s="85"/>
    </row>
    <row r="336" spans="1:11" x14ac:dyDescent="0.3">
      <c r="A336" s="67"/>
      <c r="B336" s="135"/>
      <c r="C336" s="135"/>
      <c r="D336" s="135"/>
      <c r="E336" s="85"/>
      <c r="F336" s="85"/>
      <c r="G336" s="85"/>
      <c r="H336" s="85"/>
      <c r="I336" s="85"/>
      <c r="J336" s="85"/>
      <c r="K336" s="85"/>
    </row>
    <row r="337" spans="1:11" x14ac:dyDescent="0.3">
      <c r="A337" s="68"/>
      <c r="B337" s="137"/>
      <c r="C337" s="137"/>
      <c r="D337" s="137"/>
      <c r="E337" s="87"/>
      <c r="F337" s="87"/>
      <c r="G337" s="87"/>
      <c r="H337" s="87"/>
      <c r="I337" s="87"/>
      <c r="J337" s="87"/>
      <c r="K337" s="87"/>
    </row>
    <row r="339" spans="1:11" x14ac:dyDescent="0.3">
      <c r="A339" s="69"/>
      <c r="B339" s="69"/>
      <c r="C339" s="69"/>
      <c r="D339" s="69"/>
      <c r="E339" s="69"/>
      <c r="F339" s="69"/>
      <c r="G339" s="69"/>
      <c r="H339" s="97"/>
      <c r="I339" s="97"/>
      <c r="J339" s="69"/>
      <c r="K339" s="69"/>
    </row>
    <row r="340" spans="1:11" x14ac:dyDescent="0.3">
      <c r="A340" s="101"/>
      <c r="B340" s="83"/>
      <c r="C340" s="83"/>
      <c r="D340" s="83"/>
      <c r="E340" s="83"/>
      <c r="F340" s="83"/>
      <c r="G340" s="95"/>
      <c r="H340" s="95"/>
      <c r="I340" s="33"/>
      <c r="J340" s="98"/>
      <c r="K340" s="96"/>
    </row>
    <row r="341" spans="1:11" x14ac:dyDescent="0.3">
      <c r="A341" s="91"/>
      <c r="B341" s="92"/>
      <c r="C341" s="92"/>
      <c r="D341" s="92"/>
      <c r="E341" s="92"/>
      <c r="F341" s="92"/>
      <c r="G341" s="92"/>
      <c r="H341" s="92"/>
      <c r="I341" s="92"/>
      <c r="J341" s="92"/>
      <c r="K341" s="92"/>
    </row>
    <row r="342" spans="1:11" x14ac:dyDescent="0.3">
      <c r="A342" s="68"/>
      <c r="B342" s="68"/>
      <c r="C342" s="68"/>
      <c r="D342" s="68"/>
      <c r="E342" s="68"/>
      <c r="F342" s="68"/>
      <c r="G342" s="68"/>
      <c r="H342" s="68"/>
      <c r="I342" s="68"/>
      <c r="J342" s="68"/>
      <c r="K342" s="86"/>
    </row>
    <row r="343" spans="1:11" x14ac:dyDescent="0.3">
      <c r="A343" s="67"/>
      <c r="B343" s="135"/>
      <c r="C343" s="135"/>
      <c r="D343" s="135"/>
      <c r="E343" s="85"/>
      <c r="F343" s="85"/>
      <c r="G343" s="85"/>
      <c r="H343" s="85"/>
      <c r="I343" s="85"/>
      <c r="J343" s="85"/>
      <c r="K343" s="85"/>
    </row>
    <row r="344" spans="1:11" x14ac:dyDescent="0.3">
      <c r="A344" s="67"/>
      <c r="B344" s="135"/>
      <c r="C344" s="135"/>
      <c r="D344" s="135"/>
      <c r="E344" s="85"/>
      <c r="F344" s="85"/>
      <c r="G344" s="85"/>
      <c r="H344" s="85"/>
      <c r="I344" s="85"/>
      <c r="J344" s="85"/>
      <c r="K344" s="85"/>
    </row>
    <row r="345" spans="1:11" x14ac:dyDescent="0.3">
      <c r="A345" s="67"/>
      <c r="B345" s="135"/>
      <c r="C345" s="135"/>
      <c r="D345" s="135"/>
      <c r="E345" s="85"/>
      <c r="F345" s="85"/>
      <c r="G345" s="85"/>
      <c r="H345" s="85"/>
      <c r="I345" s="85"/>
      <c r="J345" s="85"/>
      <c r="K345" s="85"/>
    </row>
    <row r="346" spans="1:11" x14ac:dyDescent="0.3">
      <c r="A346" s="67"/>
      <c r="B346" s="135"/>
      <c r="C346" s="135"/>
      <c r="D346" s="135"/>
      <c r="E346" s="85"/>
      <c r="F346" s="85"/>
      <c r="G346" s="85"/>
      <c r="H346" s="85"/>
      <c r="I346" s="85"/>
      <c r="J346" s="85"/>
      <c r="K346" s="85"/>
    </row>
    <row r="347" spans="1:11" x14ac:dyDescent="0.3">
      <c r="A347" s="67"/>
      <c r="B347" s="135"/>
      <c r="C347" s="135"/>
      <c r="D347" s="135"/>
      <c r="E347" s="85"/>
      <c r="F347" s="85"/>
      <c r="G347" s="85"/>
      <c r="H347" s="85"/>
      <c r="I347" s="85"/>
      <c r="J347" s="85"/>
      <c r="K347" s="85"/>
    </row>
    <row r="348" spans="1:11" x14ac:dyDescent="0.3">
      <c r="A348" s="67"/>
      <c r="B348" s="135"/>
      <c r="C348" s="135"/>
      <c r="D348" s="135"/>
      <c r="E348" s="85"/>
      <c r="F348" s="85"/>
      <c r="G348" s="85"/>
      <c r="H348" s="85"/>
      <c r="I348" s="85"/>
      <c r="J348" s="85"/>
      <c r="K348" s="85"/>
    </row>
    <row r="349" spans="1:11" x14ac:dyDescent="0.3">
      <c r="A349" s="67"/>
      <c r="B349" s="135"/>
      <c r="C349" s="135"/>
      <c r="D349" s="135"/>
      <c r="E349" s="85"/>
      <c r="F349" s="85"/>
      <c r="G349" s="85"/>
      <c r="H349" s="85"/>
      <c r="I349" s="85"/>
      <c r="J349" s="85"/>
      <c r="K349" s="85"/>
    </row>
    <row r="350" spans="1:11" x14ac:dyDescent="0.3">
      <c r="A350" s="67"/>
      <c r="B350" s="135"/>
      <c r="C350" s="135"/>
      <c r="D350" s="135"/>
      <c r="E350" s="85"/>
      <c r="F350" s="85"/>
      <c r="G350" s="85"/>
      <c r="H350" s="85"/>
      <c r="I350" s="85"/>
      <c r="J350" s="85"/>
      <c r="K350" s="85"/>
    </row>
    <row r="351" spans="1:11" x14ac:dyDescent="0.3">
      <c r="A351" s="67"/>
      <c r="B351" s="135"/>
      <c r="C351" s="135"/>
      <c r="D351" s="135"/>
      <c r="E351" s="85"/>
      <c r="F351" s="85"/>
      <c r="G351" s="85"/>
      <c r="H351" s="85"/>
      <c r="I351" s="85"/>
      <c r="J351" s="85"/>
      <c r="K351" s="85"/>
    </row>
    <row r="352" spans="1:11" x14ac:dyDescent="0.3">
      <c r="A352" s="67"/>
      <c r="B352" s="135"/>
      <c r="C352" s="135"/>
      <c r="D352" s="135"/>
      <c r="E352" s="85"/>
      <c r="F352" s="85"/>
      <c r="G352" s="85"/>
      <c r="H352" s="85"/>
      <c r="I352" s="85"/>
      <c r="J352" s="85"/>
      <c r="K352" s="85"/>
    </row>
    <row r="353" spans="1:11" x14ac:dyDescent="0.3">
      <c r="A353" s="67"/>
      <c r="B353" s="135"/>
      <c r="C353" s="135"/>
      <c r="D353" s="135"/>
      <c r="E353" s="85"/>
      <c r="F353" s="85"/>
      <c r="G353" s="85"/>
      <c r="H353" s="85"/>
      <c r="I353" s="85"/>
      <c r="J353" s="85"/>
      <c r="K353" s="85"/>
    </row>
    <row r="354" spans="1:11" x14ac:dyDescent="0.3">
      <c r="A354" s="67"/>
      <c r="B354" s="135"/>
      <c r="C354" s="135"/>
      <c r="D354" s="135"/>
      <c r="E354" s="85"/>
      <c r="F354" s="85"/>
      <c r="G354" s="85"/>
      <c r="H354" s="85"/>
      <c r="I354" s="85"/>
      <c r="J354" s="85"/>
      <c r="K354" s="85"/>
    </row>
    <row r="355" spans="1:11" x14ac:dyDescent="0.3">
      <c r="A355" s="67"/>
      <c r="B355" s="135"/>
      <c r="C355" s="135"/>
      <c r="D355" s="135"/>
      <c r="E355" s="85"/>
      <c r="F355" s="85"/>
      <c r="G355" s="85"/>
      <c r="H355" s="85"/>
      <c r="I355" s="85"/>
      <c r="J355" s="85"/>
      <c r="K355" s="85"/>
    </row>
    <row r="356" spans="1:11" x14ac:dyDescent="0.3">
      <c r="A356" s="67"/>
      <c r="B356" s="135"/>
      <c r="C356" s="135"/>
      <c r="D356" s="135"/>
      <c r="E356" s="85"/>
      <c r="F356" s="85"/>
      <c r="G356" s="85"/>
      <c r="H356" s="85"/>
      <c r="I356" s="85"/>
      <c r="J356" s="85"/>
      <c r="K356" s="85"/>
    </row>
    <row r="357" spans="1:11" x14ac:dyDescent="0.3">
      <c r="A357" s="67"/>
      <c r="B357" s="135"/>
      <c r="C357" s="135"/>
      <c r="D357" s="135"/>
      <c r="E357" s="85"/>
      <c r="F357" s="85"/>
      <c r="G357" s="85"/>
      <c r="H357" s="85"/>
      <c r="I357" s="85"/>
      <c r="J357" s="85"/>
      <c r="K357" s="85"/>
    </row>
    <row r="358" spans="1:11" x14ac:dyDescent="0.3">
      <c r="A358" s="67"/>
      <c r="B358" s="135"/>
      <c r="C358" s="135"/>
      <c r="D358" s="135"/>
      <c r="E358" s="85"/>
      <c r="F358" s="85"/>
      <c r="G358" s="85"/>
      <c r="H358" s="85"/>
      <c r="I358" s="85"/>
      <c r="J358" s="85"/>
      <c r="K358" s="85"/>
    </row>
    <row r="359" spans="1:11" x14ac:dyDescent="0.3">
      <c r="A359" s="68"/>
      <c r="B359" s="136"/>
      <c r="C359" s="136"/>
      <c r="D359" s="136"/>
      <c r="E359" s="87"/>
      <c r="F359" s="87"/>
      <c r="G359" s="87"/>
      <c r="H359" s="87"/>
      <c r="I359" s="87"/>
      <c r="J359" s="87"/>
      <c r="K359" s="87"/>
    </row>
    <row r="360" spans="1:11" x14ac:dyDescent="0.3">
      <c r="A360" s="82"/>
      <c r="B360" s="89"/>
      <c r="C360" s="89"/>
      <c r="D360" s="89"/>
      <c r="E360" s="89"/>
      <c r="F360" s="89"/>
      <c r="G360" s="89"/>
      <c r="H360" s="89"/>
      <c r="I360" s="89"/>
      <c r="J360" s="89"/>
      <c r="K360" s="89"/>
    </row>
    <row r="361" spans="1:11" x14ac:dyDescent="0.3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</row>
    <row r="362" spans="1:11" x14ac:dyDescent="0.3">
      <c r="A362" s="68"/>
      <c r="B362" s="68"/>
      <c r="C362" s="68"/>
      <c r="D362" s="68"/>
      <c r="E362" s="68"/>
      <c r="F362" s="68"/>
      <c r="G362" s="68"/>
      <c r="H362" s="68"/>
      <c r="I362" s="68"/>
      <c r="J362" s="68"/>
      <c r="K362" s="86"/>
    </row>
    <row r="363" spans="1:11" x14ac:dyDescent="0.3">
      <c r="A363" s="67"/>
      <c r="B363" s="135"/>
      <c r="C363" s="135"/>
      <c r="D363" s="135"/>
      <c r="E363" s="85"/>
      <c r="F363" s="85"/>
      <c r="G363" s="85"/>
      <c r="H363" s="85"/>
      <c r="I363" s="85"/>
      <c r="J363" s="85"/>
      <c r="K363" s="85"/>
    </row>
    <row r="364" spans="1:11" x14ac:dyDescent="0.3">
      <c r="A364" s="67"/>
      <c r="B364" s="135"/>
      <c r="C364" s="135"/>
      <c r="D364" s="135"/>
      <c r="E364" s="85"/>
      <c r="F364" s="85"/>
      <c r="G364" s="85"/>
      <c r="H364" s="85"/>
      <c r="I364" s="85"/>
      <c r="J364" s="85"/>
      <c r="K364" s="85"/>
    </row>
    <row r="365" spans="1:11" x14ac:dyDescent="0.3">
      <c r="A365" s="67"/>
      <c r="B365" s="135"/>
      <c r="C365" s="135"/>
      <c r="D365" s="135"/>
      <c r="E365" s="85"/>
      <c r="F365" s="85"/>
      <c r="G365" s="85"/>
      <c r="H365" s="85"/>
      <c r="I365" s="85"/>
      <c r="J365" s="85"/>
      <c r="K365" s="85"/>
    </row>
    <row r="366" spans="1:11" x14ac:dyDescent="0.3">
      <c r="A366" s="67"/>
      <c r="B366" s="135"/>
      <c r="C366" s="135"/>
      <c r="D366" s="135"/>
      <c r="E366" s="85"/>
      <c r="F366" s="85"/>
      <c r="G366" s="85"/>
      <c r="H366" s="85"/>
      <c r="I366" s="85"/>
      <c r="J366" s="85"/>
      <c r="K366" s="85"/>
    </row>
    <row r="367" spans="1:11" x14ac:dyDescent="0.3">
      <c r="A367" s="67"/>
      <c r="B367" s="135"/>
      <c r="C367" s="135"/>
      <c r="D367" s="135"/>
      <c r="E367" s="85"/>
      <c r="F367" s="85"/>
      <c r="G367" s="85"/>
      <c r="H367" s="85"/>
      <c r="I367" s="85"/>
      <c r="J367" s="85"/>
      <c r="K367" s="85"/>
    </row>
    <row r="368" spans="1:11" x14ac:dyDescent="0.3">
      <c r="A368" s="67"/>
      <c r="B368" s="135"/>
      <c r="C368" s="135"/>
      <c r="D368" s="135"/>
      <c r="E368" s="85"/>
      <c r="F368" s="85"/>
      <c r="G368" s="85"/>
      <c r="H368" s="85"/>
      <c r="I368" s="85"/>
      <c r="J368" s="85"/>
      <c r="K368" s="85"/>
    </row>
    <row r="369" spans="1:11" x14ac:dyDescent="0.3">
      <c r="A369" s="67"/>
      <c r="B369" s="135"/>
      <c r="C369" s="135"/>
      <c r="D369" s="135"/>
      <c r="E369" s="85"/>
      <c r="F369" s="85"/>
      <c r="G369" s="85"/>
      <c r="H369" s="85"/>
      <c r="I369" s="85"/>
      <c r="J369" s="85"/>
      <c r="K369" s="85"/>
    </row>
    <row r="370" spans="1:11" x14ac:dyDescent="0.3">
      <c r="A370" s="67"/>
      <c r="B370" s="135"/>
      <c r="C370" s="135"/>
      <c r="D370" s="135"/>
      <c r="E370" s="85"/>
      <c r="F370" s="85"/>
      <c r="G370" s="85"/>
      <c r="H370" s="85"/>
      <c r="I370" s="85"/>
      <c r="J370" s="85"/>
      <c r="K370" s="85"/>
    </row>
    <row r="371" spans="1:11" x14ac:dyDescent="0.3">
      <c r="A371" s="67"/>
      <c r="B371" s="135"/>
      <c r="C371" s="135"/>
      <c r="D371" s="135"/>
      <c r="E371" s="85"/>
      <c r="F371" s="85"/>
      <c r="G371" s="85"/>
      <c r="H371" s="85"/>
      <c r="I371" s="85"/>
      <c r="J371" s="85"/>
      <c r="K371" s="85"/>
    </row>
    <row r="372" spans="1:11" x14ac:dyDescent="0.3">
      <c r="A372" s="67"/>
      <c r="B372" s="135"/>
      <c r="C372" s="135"/>
      <c r="D372" s="135"/>
      <c r="E372" s="85"/>
      <c r="F372" s="85"/>
      <c r="G372" s="85"/>
      <c r="H372" s="85"/>
      <c r="I372" s="85"/>
      <c r="J372" s="85"/>
      <c r="K372" s="85"/>
    </row>
    <row r="373" spans="1:11" x14ac:dyDescent="0.3">
      <c r="A373" s="67"/>
      <c r="B373" s="135"/>
      <c r="C373" s="135"/>
      <c r="D373" s="135"/>
      <c r="E373" s="85"/>
      <c r="F373" s="85"/>
      <c r="G373" s="85"/>
      <c r="H373" s="85"/>
      <c r="I373" s="85"/>
      <c r="J373" s="85"/>
      <c r="K373" s="85"/>
    </row>
    <row r="374" spans="1:11" x14ac:dyDescent="0.3">
      <c r="A374" s="67"/>
      <c r="B374" s="135"/>
      <c r="C374" s="135"/>
      <c r="D374" s="135"/>
      <c r="E374" s="85"/>
      <c r="F374" s="85"/>
      <c r="G374" s="85"/>
      <c r="H374" s="85"/>
      <c r="I374" s="85"/>
      <c r="J374" s="85"/>
      <c r="K374" s="85"/>
    </row>
    <row r="375" spans="1:11" x14ac:dyDescent="0.3">
      <c r="A375" s="67"/>
      <c r="B375" s="135"/>
      <c r="C375" s="135"/>
      <c r="D375" s="135"/>
      <c r="E375" s="85"/>
      <c r="F375" s="85"/>
      <c r="G375" s="85"/>
      <c r="H375" s="85"/>
      <c r="I375" s="85"/>
      <c r="J375" s="85"/>
      <c r="K375" s="85"/>
    </row>
    <row r="376" spans="1:11" x14ac:dyDescent="0.3">
      <c r="A376" s="67"/>
      <c r="B376" s="135"/>
      <c r="C376" s="135"/>
      <c r="D376" s="135"/>
      <c r="E376" s="85"/>
      <c r="F376" s="85"/>
      <c r="G376" s="85"/>
      <c r="H376" s="85"/>
      <c r="I376" s="85"/>
      <c r="J376" s="85"/>
      <c r="K376" s="85"/>
    </row>
    <row r="377" spans="1:11" x14ac:dyDescent="0.3">
      <c r="A377" s="67"/>
      <c r="B377" s="135"/>
      <c r="C377" s="135"/>
      <c r="D377" s="135"/>
      <c r="E377" s="85"/>
      <c r="F377" s="85"/>
      <c r="G377" s="85"/>
      <c r="H377" s="85"/>
      <c r="I377" s="85"/>
      <c r="J377" s="85"/>
      <c r="K377" s="85"/>
    </row>
    <row r="378" spans="1:11" x14ac:dyDescent="0.3">
      <c r="A378" s="67"/>
      <c r="B378" s="135"/>
      <c r="C378" s="135"/>
      <c r="D378" s="135"/>
      <c r="E378" s="85"/>
      <c r="F378" s="85"/>
      <c r="G378" s="85"/>
      <c r="H378" s="85"/>
      <c r="I378" s="85"/>
      <c r="J378" s="85"/>
      <c r="K378" s="85"/>
    </row>
    <row r="379" spans="1:11" x14ac:dyDescent="0.3">
      <c r="A379" s="68"/>
      <c r="B379" s="137"/>
      <c r="C379" s="137"/>
      <c r="D379" s="137"/>
      <c r="E379" s="87"/>
      <c r="F379" s="87"/>
      <c r="G379" s="87"/>
      <c r="H379" s="87"/>
      <c r="I379" s="87"/>
      <c r="J379" s="87"/>
      <c r="K379" s="87"/>
    </row>
    <row r="381" spans="1:11" x14ac:dyDescent="0.3">
      <c r="A381" s="69"/>
      <c r="B381" s="69"/>
      <c r="C381" s="69"/>
      <c r="D381" s="69"/>
      <c r="E381" s="69"/>
      <c r="F381" s="69"/>
      <c r="G381" s="69"/>
      <c r="H381" s="97"/>
      <c r="I381" s="97"/>
      <c r="J381" s="69"/>
      <c r="K381" s="69"/>
    </row>
    <row r="382" spans="1:11" x14ac:dyDescent="0.3">
      <c r="A382" s="101"/>
      <c r="B382" s="83"/>
      <c r="C382" s="83"/>
      <c r="D382" s="83"/>
      <c r="E382" s="83"/>
      <c r="F382" s="83"/>
      <c r="G382" s="95"/>
      <c r="H382" s="95"/>
      <c r="I382" s="33"/>
      <c r="J382" s="98"/>
      <c r="K382" s="96"/>
    </row>
    <row r="383" spans="1:11" x14ac:dyDescent="0.3">
      <c r="A383" s="91"/>
      <c r="B383" s="92"/>
      <c r="C383" s="92"/>
      <c r="D383" s="92"/>
      <c r="E383" s="92"/>
      <c r="F383" s="92"/>
      <c r="G383" s="92"/>
      <c r="H383" s="92"/>
      <c r="I383" s="92"/>
      <c r="J383" s="92"/>
      <c r="K383" s="92"/>
    </row>
    <row r="384" spans="1:11" x14ac:dyDescent="0.3">
      <c r="A384" s="68"/>
      <c r="B384" s="68"/>
      <c r="C384" s="68"/>
      <c r="D384" s="68"/>
      <c r="E384" s="68"/>
      <c r="F384" s="68"/>
      <c r="G384" s="68"/>
      <c r="H384" s="68"/>
      <c r="I384" s="68"/>
      <c r="J384" s="68"/>
      <c r="K384" s="86"/>
    </row>
    <row r="385" spans="1:11" x14ac:dyDescent="0.3">
      <c r="A385" s="67"/>
      <c r="B385" s="135"/>
      <c r="C385" s="135"/>
      <c r="D385" s="135"/>
      <c r="E385" s="85"/>
      <c r="F385" s="85"/>
      <c r="G385" s="85"/>
      <c r="H385" s="85"/>
      <c r="I385" s="85"/>
      <c r="J385" s="85"/>
      <c r="K385" s="85"/>
    </row>
    <row r="386" spans="1:11" x14ac:dyDescent="0.3">
      <c r="A386" s="67"/>
      <c r="B386" s="135"/>
      <c r="C386" s="135"/>
      <c r="D386" s="135"/>
      <c r="E386" s="85"/>
      <c r="F386" s="85"/>
      <c r="G386" s="85"/>
      <c r="H386" s="85"/>
      <c r="I386" s="85"/>
      <c r="J386" s="85"/>
      <c r="K386" s="85"/>
    </row>
    <row r="387" spans="1:11" x14ac:dyDescent="0.3">
      <c r="A387" s="67"/>
      <c r="B387" s="135"/>
      <c r="C387" s="135"/>
      <c r="D387" s="135"/>
      <c r="E387" s="85"/>
      <c r="F387" s="85"/>
      <c r="G387" s="85"/>
      <c r="H387" s="85"/>
      <c r="I387" s="85"/>
      <c r="J387" s="85"/>
      <c r="K387" s="85"/>
    </row>
    <row r="388" spans="1:11" x14ac:dyDescent="0.3">
      <c r="A388" s="67"/>
      <c r="B388" s="135"/>
      <c r="C388" s="135"/>
      <c r="D388" s="135"/>
      <c r="E388" s="85"/>
      <c r="F388" s="85"/>
      <c r="G388" s="85"/>
      <c r="H388" s="85"/>
      <c r="I388" s="85"/>
      <c r="J388" s="85"/>
      <c r="K388" s="85"/>
    </row>
    <row r="389" spans="1:11" x14ac:dyDescent="0.3">
      <c r="A389" s="67"/>
      <c r="B389" s="135"/>
      <c r="C389" s="135"/>
      <c r="D389" s="135"/>
      <c r="E389" s="85"/>
      <c r="F389" s="85"/>
      <c r="G389" s="85"/>
      <c r="H389" s="85"/>
      <c r="I389" s="85"/>
      <c r="J389" s="85"/>
      <c r="K389" s="85"/>
    </row>
    <row r="390" spans="1:11" x14ac:dyDescent="0.3">
      <c r="A390" s="67"/>
      <c r="B390" s="135"/>
      <c r="C390" s="135"/>
      <c r="D390" s="135"/>
      <c r="E390" s="85"/>
      <c r="F390" s="85"/>
      <c r="G390" s="85"/>
      <c r="H390" s="85"/>
      <c r="I390" s="85"/>
      <c r="J390" s="85"/>
      <c r="K390" s="85"/>
    </row>
    <row r="391" spans="1:11" x14ac:dyDescent="0.3">
      <c r="A391" s="67"/>
      <c r="B391" s="135"/>
      <c r="C391" s="135"/>
      <c r="D391" s="135"/>
      <c r="E391" s="85"/>
      <c r="F391" s="85"/>
      <c r="G391" s="85"/>
      <c r="H391" s="85"/>
      <c r="I391" s="85"/>
      <c r="J391" s="85"/>
      <c r="K391" s="85"/>
    </row>
    <row r="392" spans="1:11" x14ac:dyDescent="0.3">
      <c r="A392" s="67"/>
      <c r="B392" s="135"/>
      <c r="C392" s="135"/>
      <c r="D392" s="135"/>
      <c r="E392" s="85"/>
      <c r="F392" s="85"/>
      <c r="G392" s="85"/>
      <c r="H392" s="85"/>
      <c r="I392" s="85"/>
      <c r="J392" s="85"/>
      <c r="K392" s="85"/>
    </row>
    <row r="393" spans="1:11" x14ac:dyDescent="0.3">
      <c r="A393" s="67"/>
      <c r="B393" s="135"/>
      <c r="C393" s="135"/>
      <c r="D393" s="135"/>
      <c r="E393" s="85"/>
      <c r="F393" s="85"/>
      <c r="G393" s="85"/>
      <c r="H393" s="85"/>
      <c r="I393" s="85"/>
      <c r="J393" s="85"/>
      <c r="K393" s="85"/>
    </row>
    <row r="394" spans="1:11" x14ac:dyDescent="0.3">
      <c r="A394" s="67"/>
      <c r="B394" s="135"/>
      <c r="C394" s="135"/>
      <c r="D394" s="135"/>
      <c r="E394" s="85"/>
      <c r="F394" s="85"/>
      <c r="G394" s="85"/>
      <c r="H394" s="85"/>
      <c r="I394" s="85"/>
      <c r="J394" s="85"/>
      <c r="K394" s="85"/>
    </row>
    <row r="395" spans="1:11" x14ac:dyDescent="0.3">
      <c r="A395" s="67"/>
      <c r="B395" s="135"/>
      <c r="C395" s="135"/>
      <c r="D395" s="135"/>
      <c r="E395" s="85"/>
      <c r="F395" s="85"/>
      <c r="G395" s="85"/>
      <c r="H395" s="85"/>
      <c r="I395" s="85"/>
      <c r="J395" s="85"/>
      <c r="K395" s="85"/>
    </row>
    <row r="396" spans="1:11" x14ac:dyDescent="0.3">
      <c r="A396" s="67"/>
      <c r="B396" s="135"/>
      <c r="C396" s="135"/>
      <c r="D396" s="135"/>
      <c r="E396" s="85"/>
      <c r="F396" s="85"/>
      <c r="G396" s="85"/>
      <c r="H396" s="85"/>
      <c r="I396" s="85"/>
      <c r="J396" s="85"/>
      <c r="K396" s="85"/>
    </row>
    <row r="397" spans="1:11" x14ac:dyDescent="0.3">
      <c r="A397" s="67"/>
      <c r="B397" s="135"/>
      <c r="C397" s="135"/>
      <c r="D397" s="135"/>
      <c r="E397" s="85"/>
      <c r="F397" s="85"/>
      <c r="G397" s="85"/>
      <c r="H397" s="85"/>
      <c r="I397" s="85"/>
      <c r="J397" s="85"/>
      <c r="K397" s="85"/>
    </row>
    <row r="398" spans="1:11" x14ac:dyDescent="0.3">
      <c r="A398" s="67"/>
      <c r="B398" s="135"/>
      <c r="C398" s="135"/>
      <c r="D398" s="135"/>
      <c r="E398" s="85"/>
      <c r="F398" s="85"/>
      <c r="G398" s="85"/>
      <c r="H398" s="85"/>
      <c r="I398" s="85"/>
      <c r="J398" s="85"/>
      <c r="K398" s="85"/>
    </row>
    <row r="399" spans="1:11" x14ac:dyDescent="0.3">
      <c r="A399" s="67"/>
      <c r="B399" s="135"/>
      <c r="C399" s="135"/>
      <c r="D399" s="135"/>
      <c r="E399" s="85"/>
      <c r="F399" s="85"/>
      <c r="G399" s="85"/>
      <c r="H399" s="85"/>
      <c r="I399" s="85"/>
      <c r="J399" s="85"/>
      <c r="K399" s="85"/>
    </row>
    <row r="400" spans="1:11" x14ac:dyDescent="0.3">
      <c r="A400" s="67"/>
      <c r="B400" s="135"/>
      <c r="C400" s="135"/>
      <c r="D400" s="135"/>
      <c r="E400" s="85"/>
      <c r="F400" s="85"/>
      <c r="G400" s="85"/>
      <c r="H400" s="85"/>
      <c r="I400" s="85"/>
      <c r="J400" s="85"/>
      <c r="K400" s="85"/>
    </row>
    <row r="401" spans="1:11" x14ac:dyDescent="0.3">
      <c r="A401" s="68"/>
      <c r="B401" s="136"/>
      <c r="C401" s="136"/>
      <c r="D401" s="136"/>
      <c r="E401" s="87"/>
      <c r="F401" s="87"/>
      <c r="G401" s="87"/>
      <c r="H401" s="87"/>
      <c r="I401" s="87"/>
      <c r="J401" s="87"/>
      <c r="K401" s="87"/>
    </row>
    <row r="402" spans="1:11" x14ac:dyDescent="0.3">
      <c r="A402" s="82"/>
      <c r="B402" s="89"/>
      <c r="C402" s="89"/>
      <c r="D402" s="89"/>
      <c r="E402" s="89"/>
      <c r="F402" s="89"/>
      <c r="G402" s="89"/>
      <c r="H402" s="89"/>
      <c r="I402" s="89"/>
      <c r="J402" s="89"/>
      <c r="K402" s="89"/>
    </row>
    <row r="403" spans="1:11" x14ac:dyDescent="0.3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</row>
    <row r="404" spans="1:11" x14ac:dyDescent="0.3">
      <c r="A404" s="68"/>
      <c r="B404" s="68"/>
      <c r="C404" s="68"/>
      <c r="D404" s="68"/>
      <c r="E404" s="68"/>
      <c r="F404" s="68"/>
      <c r="G404" s="68"/>
      <c r="H404" s="68"/>
      <c r="I404" s="68"/>
      <c r="J404" s="68"/>
      <c r="K404" s="86"/>
    </row>
    <row r="405" spans="1:11" x14ac:dyDescent="0.3">
      <c r="A405" s="67"/>
      <c r="B405" s="135"/>
      <c r="C405" s="135"/>
      <c r="D405" s="135"/>
      <c r="E405" s="85"/>
      <c r="F405" s="85"/>
      <c r="G405" s="85"/>
      <c r="H405" s="85"/>
      <c r="I405" s="85"/>
      <c r="J405" s="85"/>
      <c r="K405" s="85"/>
    </row>
    <row r="406" spans="1:11" x14ac:dyDescent="0.3">
      <c r="A406" s="67"/>
      <c r="B406" s="135"/>
      <c r="C406" s="135"/>
      <c r="D406" s="135"/>
      <c r="E406" s="85"/>
      <c r="F406" s="85"/>
      <c r="G406" s="85"/>
      <c r="H406" s="85"/>
      <c r="I406" s="85"/>
      <c r="J406" s="85"/>
      <c r="K406" s="85"/>
    </row>
    <row r="407" spans="1:11" x14ac:dyDescent="0.3">
      <c r="A407" s="67"/>
      <c r="B407" s="135"/>
      <c r="C407" s="135"/>
      <c r="D407" s="135"/>
      <c r="E407" s="85"/>
      <c r="F407" s="85"/>
      <c r="G407" s="85"/>
      <c r="H407" s="85"/>
      <c r="I407" s="85"/>
      <c r="J407" s="85"/>
      <c r="K407" s="85"/>
    </row>
    <row r="408" spans="1:11" x14ac:dyDescent="0.3">
      <c r="A408" s="67"/>
      <c r="B408" s="135"/>
      <c r="C408" s="135"/>
      <c r="D408" s="135"/>
      <c r="E408" s="85"/>
      <c r="F408" s="85"/>
      <c r="G408" s="85"/>
      <c r="H408" s="85"/>
      <c r="I408" s="85"/>
      <c r="J408" s="85"/>
      <c r="K408" s="85"/>
    </row>
    <row r="409" spans="1:11" x14ac:dyDescent="0.3">
      <c r="A409" s="67"/>
      <c r="B409" s="135"/>
      <c r="C409" s="135"/>
      <c r="D409" s="135"/>
      <c r="E409" s="85"/>
      <c r="F409" s="85"/>
      <c r="G409" s="85"/>
      <c r="H409" s="85"/>
      <c r="I409" s="85"/>
      <c r="J409" s="85"/>
      <c r="K409" s="85"/>
    </row>
    <row r="410" spans="1:11" x14ac:dyDescent="0.3">
      <c r="A410" s="67"/>
      <c r="B410" s="135"/>
      <c r="C410" s="135"/>
      <c r="D410" s="135"/>
      <c r="E410" s="85"/>
      <c r="F410" s="85"/>
      <c r="G410" s="85"/>
      <c r="H410" s="85"/>
      <c r="I410" s="85"/>
      <c r="J410" s="85"/>
      <c r="K410" s="85"/>
    </row>
    <row r="411" spans="1:11" x14ac:dyDescent="0.3">
      <c r="A411" s="67"/>
      <c r="B411" s="135"/>
      <c r="C411" s="135"/>
      <c r="D411" s="135"/>
      <c r="E411" s="85"/>
      <c r="F411" s="85"/>
      <c r="G411" s="85"/>
      <c r="H411" s="85"/>
      <c r="I411" s="85"/>
      <c r="J411" s="85"/>
      <c r="K411" s="85"/>
    </row>
    <row r="412" spans="1:11" x14ac:dyDescent="0.3">
      <c r="A412" s="67"/>
      <c r="B412" s="135"/>
      <c r="C412" s="135"/>
      <c r="D412" s="135"/>
      <c r="E412" s="85"/>
      <c r="F412" s="85"/>
      <c r="G412" s="85"/>
      <c r="H412" s="85"/>
      <c r="I412" s="85"/>
      <c r="J412" s="85"/>
      <c r="K412" s="85"/>
    </row>
    <row r="413" spans="1:11" x14ac:dyDescent="0.3">
      <c r="A413" s="67"/>
      <c r="B413" s="135"/>
      <c r="C413" s="135"/>
      <c r="D413" s="135"/>
      <c r="E413" s="85"/>
      <c r="F413" s="85"/>
      <c r="G413" s="85"/>
      <c r="H413" s="85"/>
      <c r="I413" s="85"/>
      <c r="J413" s="85"/>
      <c r="K413" s="85"/>
    </row>
    <row r="414" spans="1:11" x14ac:dyDescent="0.3">
      <c r="A414" s="67"/>
      <c r="B414" s="135"/>
      <c r="C414" s="135"/>
      <c r="D414" s="135"/>
      <c r="E414" s="85"/>
      <c r="F414" s="85"/>
      <c r="G414" s="85"/>
      <c r="H414" s="85"/>
      <c r="I414" s="85"/>
      <c r="J414" s="85"/>
      <c r="K414" s="85"/>
    </row>
    <row r="415" spans="1:11" x14ac:dyDescent="0.3">
      <c r="A415" s="67"/>
      <c r="B415" s="135"/>
      <c r="C415" s="135"/>
      <c r="D415" s="135"/>
      <c r="E415" s="85"/>
      <c r="F415" s="85"/>
      <c r="G415" s="85"/>
      <c r="H415" s="85"/>
      <c r="I415" s="85"/>
      <c r="J415" s="85"/>
      <c r="K415" s="85"/>
    </row>
    <row r="416" spans="1:11" x14ac:dyDescent="0.3">
      <c r="A416" s="67"/>
      <c r="B416" s="135"/>
      <c r="C416" s="135"/>
      <c r="D416" s="135"/>
      <c r="E416" s="85"/>
      <c r="F416" s="85"/>
      <c r="G416" s="85"/>
      <c r="H416" s="85"/>
      <c r="I416" s="85"/>
      <c r="J416" s="85"/>
      <c r="K416" s="85"/>
    </row>
    <row r="417" spans="1:11" x14ac:dyDescent="0.3">
      <c r="A417" s="67"/>
      <c r="B417" s="135"/>
      <c r="C417" s="135"/>
      <c r="D417" s="135"/>
      <c r="E417" s="85"/>
      <c r="F417" s="85"/>
      <c r="G417" s="85"/>
      <c r="H417" s="85"/>
      <c r="I417" s="85"/>
      <c r="J417" s="85"/>
      <c r="K417" s="85"/>
    </row>
    <row r="418" spans="1:11" x14ac:dyDescent="0.3">
      <c r="A418" s="67"/>
      <c r="B418" s="135"/>
      <c r="C418" s="135"/>
      <c r="D418" s="135"/>
      <c r="E418" s="85"/>
      <c r="F418" s="85"/>
      <c r="G418" s="85"/>
      <c r="H418" s="85"/>
      <c r="I418" s="85"/>
      <c r="J418" s="85"/>
      <c r="K418" s="85"/>
    </row>
    <row r="419" spans="1:11" x14ac:dyDescent="0.3">
      <c r="A419" s="67"/>
      <c r="B419" s="135"/>
      <c r="C419" s="135"/>
      <c r="D419" s="135"/>
      <c r="E419" s="85"/>
      <c r="F419" s="85"/>
      <c r="G419" s="85"/>
      <c r="H419" s="85"/>
      <c r="I419" s="85"/>
      <c r="J419" s="85"/>
      <c r="K419" s="85"/>
    </row>
    <row r="420" spans="1:11" x14ac:dyDescent="0.3">
      <c r="A420" s="67"/>
      <c r="B420" s="135"/>
      <c r="C420" s="135"/>
      <c r="D420" s="135"/>
      <c r="E420" s="85"/>
      <c r="F420" s="85"/>
      <c r="G420" s="85"/>
      <c r="H420" s="85"/>
      <c r="I420" s="85"/>
      <c r="J420" s="85"/>
      <c r="K420" s="85"/>
    </row>
    <row r="421" spans="1:11" x14ac:dyDescent="0.3">
      <c r="A421" s="68"/>
      <c r="B421" s="137"/>
      <c r="C421" s="137"/>
      <c r="D421" s="137"/>
      <c r="E421" s="87"/>
      <c r="F421" s="87"/>
      <c r="G421" s="87"/>
      <c r="H421" s="87"/>
      <c r="I421" s="87"/>
      <c r="J421" s="87"/>
      <c r="K421" s="87"/>
    </row>
    <row r="423" spans="1:11" x14ac:dyDescent="0.3">
      <c r="A423" s="69"/>
      <c r="B423" s="69"/>
      <c r="C423" s="69"/>
      <c r="D423" s="69"/>
      <c r="E423" s="69"/>
      <c r="F423" s="69"/>
      <c r="G423" s="69"/>
      <c r="H423" s="97"/>
      <c r="I423" s="97"/>
      <c r="J423" s="69"/>
      <c r="K423" s="69"/>
    </row>
    <row r="424" spans="1:11" x14ac:dyDescent="0.3">
      <c r="A424" s="101"/>
      <c r="B424" s="83"/>
      <c r="C424" s="83"/>
      <c r="D424" s="83"/>
      <c r="E424" s="83"/>
      <c r="F424" s="83"/>
      <c r="G424" s="95"/>
      <c r="H424" s="95"/>
      <c r="I424" s="33"/>
      <c r="J424" s="98"/>
      <c r="K424" s="96"/>
    </row>
    <row r="425" spans="1:11" x14ac:dyDescent="0.3">
      <c r="A425" s="91"/>
      <c r="B425" s="92"/>
      <c r="C425" s="92"/>
      <c r="D425" s="92"/>
      <c r="E425" s="92"/>
      <c r="F425" s="92"/>
      <c r="G425" s="92"/>
      <c r="H425" s="92"/>
      <c r="I425" s="92"/>
      <c r="J425" s="92"/>
      <c r="K425" s="92"/>
    </row>
    <row r="426" spans="1:11" x14ac:dyDescent="0.3">
      <c r="A426" s="68"/>
      <c r="B426" s="68"/>
      <c r="C426" s="68"/>
      <c r="D426" s="68"/>
      <c r="E426" s="68"/>
      <c r="F426" s="68"/>
      <c r="G426" s="68"/>
      <c r="H426" s="68"/>
      <c r="I426" s="68"/>
      <c r="J426" s="68"/>
      <c r="K426" s="86"/>
    </row>
    <row r="427" spans="1:11" x14ac:dyDescent="0.3">
      <c r="A427" s="67"/>
      <c r="B427" s="135"/>
      <c r="C427" s="135"/>
      <c r="D427" s="135"/>
      <c r="E427" s="85"/>
      <c r="F427" s="85"/>
      <c r="G427" s="85"/>
      <c r="H427" s="85"/>
      <c r="I427" s="85"/>
      <c r="J427" s="85"/>
      <c r="K427" s="85"/>
    </row>
    <row r="428" spans="1:11" x14ac:dyDescent="0.3">
      <c r="A428" s="67"/>
      <c r="B428" s="135"/>
      <c r="C428" s="135"/>
      <c r="D428" s="135"/>
      <c r="E428" s="85"/>
      <c r="F428" s="85"/>
      <c r="G428" s="85"/>
      <c r="H428" s="85"/>
      <c r="I428" s="85"/>
      <c r="J428" s="85"/>
      <c r="K428" s="85"/>
    </row>
    <row r="429" spans="1:11" x14ac:dyDescent="0.3">
      <c r="A429" s="67"/>
      <c r="B429" s="135"/>
      <c r="C429" s="135"/>
      <c r="D429" s="135"/>
      <c r="E429" s="85"/>
      <c r="F429" s="85"/>
      <c r="G429" s="85"/>
      <c r="H429" s="85"/>
      <c r="I429" s="85"/>
      <c r="J429" s="85"/>
      <c r="K429" s="85"/>
    </row>
    <row r="430" spans="1:11" x14ac:dyDescent="0.3">
      <c r="A430" s="67"/>
      <c r="B430" s="135"/>
      <c r="C430" s="135"/>
      <c r="D430" s="135"/>
      <c r="E430" s="85"/>
      <c r="F430" s="85"/>
      <c r="G430" s="85"/>
      <c r="H430" s="85"/>
      <c r="I430" s="85"/>
      <c r="J430" s="85"/>
      <c r="K430" s="85"/>
    </row>
    <row r="431" spans="1:11" x14ac:dyDescent="0.3">
      <c r="A431" s="67"/>
      <c r="B431" s="135"/>
      <c r="C431" s="135"/>
      <c r="D431" s="135"/>
      <c r="E431" s="85"/>
      <c r="F431" s="85"/>
      <c r="G431" s="85"/>
      <c r="H431" s="85"/>
      <c r="I431" s="85"/>
      <c r="J431" s="85"/>
      <c r="K431" s="85"/>
    </row>
    <row r="432" spans="1:11" x14ac:dyDescent="0.3">
      <c r="A432" s="67"/>
      <c r="B432" s="135"/>
      <c r="C432" s="135"/>
      <c r="D432" s="135"/>
      <c r="E432" s="85"/>
      <c r="F432" s="85"/>
      <c r="G432" s="85"/>
      <c r="H432" s="85"/>
      <c r="I432" s="85"/>
      <c r="J432" s="85"/>
      <c r="K432" s="85"/>
    </row>
    <row r="433" spans="1:11" x14ac:dyDescent="0.3">
      <c r="A433" s="67"/>
      <c r="B433" s="135"/>
      <c r="C433" s="135"/>
      <c r="D433" s="135"/>
      <c r="E433" s="85"/>
      <c r="F433" s="85"/>
      <c r="G433" s="85"/>
      <c r="H433" s="85"/>
      <c r="I433" s="85"/>
      <c r="J433" s="85"/>
      <c r="K433" s="85"/>
    </row>
    <row r="434" spans="1:11" x14ac:dyDescent="0.3">
      <c r="A434" s="67"/>
      <c r="B434" s="135"/>
      <c r="C434" s="135"/>
      <c r="D434" s="135"/>
      <c r="E434" s="85"/>
      <c r="F434" s="85"/>
      <c r="G434" s="85"/>
      <c r="H434" s="85"/>
      <c r="I434" s="85"/>
      <c r="J434" s="85"/>
      <c r="K434" s="85"/>
    </row>
    <row r="435" spans="1:11" x14ac:dyDescent="0.3">
      <c r="A435" s="67"/>
      <c r="B435" s="135"/>
      <c r="C435" s="135"/>
      <c r="D435" s="135"/>
      <c r="E435" s="85"/>
      <c r="F435" s="85"/>
      <c r="G435" s="85"/>
      <c r="H435" s="85"/>
      <c r="I435" s="85"/>
      <c r="J435" s="85"/>
      <c r="K435" s="85"/>
    </row>
    <row r="436" spans="1:11" x14ac:dyDescent="0.3">
      <c r="A436" s="67"/>
      <c r="B436" s="135"/>
      <c r="C436" s="135"/>
      <c r="D436" s="135"/>
      <c r="E436" s="85"/>
      <c r="F436" s="85"/>
      <c r="G436" s="85"/>
      <c r="H436" s="85"/>
      <c r="I436" s="85"/>
      <c r="J436" s="85"/>
      <c r="K436" s="85"/>
    </row>
    <row r="437" spans="1:11" x14ac:dyDescent="0.3">
      <c r="A437" s="67"/>
      <c r="B437" s="135"/>
      <c r="C437" s="135"/>
      <c r="D437" s="135"/>
      <c r="E437" s="85"/>
      <c r="F437" s="85"/>
      <c r="G437" s="85"/>
      <c r="H437" s="85"/>
      <c r="I437" s="85"/>
      <c r="J437" s="85"/>
      <c r="K437" s="85"/>
    </row>
    <row r="438" spans="1:11" x14ac:dyDescent="0.3">
      <c r="A438" s="67"/>
      <c r="B438" s="135"/>
      <c r="C438" s="135"/>
      <c r="D438" s="135"/>
      <c r="E438" s="85"/>
      <c r="F438" s="85"/>
      <c r="G438" s="85"/>
      <c r="H438" s="85"/>
      <c r="I438" s="85"/>
      <c r="J438" s="85"/>
      <c r="K438" s="85"/>
    </row>
    <row r="439" spans="1:11" x14ac:dyDescent="0.3">
      <c r="A439" s="67"/>
      <c r="B439" s="135"/>
      <c r="C439" s="135"/>
      <c r="D439" s="135"/>
      <c r="E439" s="85"/>
      <c r="F439" s="85"/>
      <c r="G439" s="85"/>
      <c r="H439" s="85"/>
      <c r="I439" s="85"/>
      <c r="J439" s="85"/>
      <c r="K439" s="85"/>
    </row>
    <row r="440" spans="1:11" x14ac:dyDescent="0.3">
      <c r="A440" s="67"/>
      <c r="B440" s="135"/>
      <c r="C440" s="135"/>
      <c r="D440" s="135"/>
      <c r="E440" s="85"/>
      <c r="F440" s="85"/>
      <c r="G440" s="85"/>
      <c r="H440" s="85"/>
      <c r="I440" s="85"/>
      <c r="J440" s="85"/>
      <c r="K440" s="85"/>
    </row>
    <row r="441" spans="1:11" x14ac:dyDescent="0.3">
      <c r="A441" s="67"/>
      <c r="B441" s="135"/>
      <c r="C441" s="135"/>
      <c r="D441" s="135"/>
      <c r="E441" s="85"/>
      <c r="F441" s="85"/>
      <c r="G441" s="85"/>
      <c r="H441" s="85"/>
      <c r="I441" s="85"/>
      <c r="J441" s="85"/>
      <c r="K441" s="85"/>
    </row>
    <row r="442" spans="1:11" x14ac:dyDescent="0.3">
      <c r="A442" s="67"/>
      <c r="B442" s="135"/>
      <c r="C442" s="135"/>
      <c r="D442" s="135"/>
      <c r="E442" s="85"/>
      <c r="F442" s="85"/>
      <c r="G442" s="85"/>
      <c r="H442" s="85"/>
      <c r="I442" s="85"/>
      <c r="J442" s="85"/>
      <c r="K442" s="85"/>
    </row>
    <row r="443" spans="1:11" x14ac:dyDescent="0.3">
      <c r="A443" s="68"/>
      <c r="B443" s="136"/>
      <c r="C443" s="136"/>
      <c r="D443" s="136"/>
      <c r="E443" s="87"/>
      <c r="F443" s="87"/>
      <c r="G443" s="87"/>
      <c r="H443" s="87"/>
      <c r="I443" s="87"/>
      <c r="J443" s="87"/>
      <c r="K443" s="87"/>
    </row>
    <row r="444" spans="1:11" x14ac:dyDescent="0.3">
      <c r="A444" s="82"/>
      <c r="B444" s="89"/>
      <c r="C444" s="89"/>
      <c r="D444" s="89"/>
      <c r="E444" s="89"/>
      <c r="F444" s="89"/>
      <c r="G444" s="89"/>
      <c r="H444" s="89"/>
      <c r="I444" s="89"/>
      <c r="J444" s="89"/>
      <c r="K444" s="89"/>
    </row>
    <row r="445" spans="1:11" x14ac:dyDescent="0.3">
      <c r="A445" s="92"/>
      <c r="B445" s="92"/>
      <c r="C445" s="92"/>
      <c r="D445" s="92"/>
      <c r="E445" s="92"/>
      <c r="F445" s="92"/>
      <c r="G445" s="92"/>
      <c r="H445" s="92"/>
      <c r="I445" s="92"/>
      <c r="J445" s="92"/>
      <c r="K445" s="92"/>
    </row>
    <row r="446" spans="1:11" x14ac:dyDescent="0.3">
      <c r="A446" s="68"/>
      <c r="B446" s="68"/>
      <c r="C446" s="68"/>
      <c r="D446" s="68"/>
      <c r="E446" s="68"/>
      <c r="F446" s="68"/>
      <c r="G446" s="68"/>
      <c r="H446" s="68"/>
      <c r="I446" s="68"/>
      <c r="J446" s="68"/>
      <c r="K446" s="86"/>
    </row>
    <row r="447" spans="1:11" x14ac:dyDescent="0.3">
      <c r="A447" s="67"/>
      <c r="B447" s="135"/>
      <c r="C447" s="135"/>
      <c r="D447" s="135"/>
      <c r="E447" s="85"/>
      <c r="F447" s="85"/>
      <c r="G447" s="85"/>
      <c r="H447" s="85"/>
      <c r="I447" s="85"/>
      <c r="J447" s="85"/>
      <c r="K447" s="85"/>
    </row>
    <row r="448" spans="1:11" x14ac:dyDescent="0.3">
      <c r="A448" s="67"/>
      <c r="B448" s="135"/>
      <c r="C448" s="135"/>
      <c r="D448" s="135"/>
      <c r="E448" s="85"/>
      <c r="F448" s="85"/>
      <c r="G448" s="85"/>
      <c r="H448" s="85"/>
      <c r="I448" s="85"/>
      <c r="J448" s="85"/>
      <c r="K448" s="85"/>
    </row>
    <row r="449" spans="1:11" x14ac:dyDescent="0.3">
      <c r="A449" s="67"/>
      <c r="B449" s="135"/>
      <c r="C449" s="135"/>
      <c r="D449" s="135"/>
      <c r="E449" s="85"/>
      <c r="F449" s="85"/>
      <c r="G449" s="85"/>
      <c r="H449" s="85"/>
      <c r="I449" s="85"/>
      <c r="J449" s="85"/>
      <c r="K449" s="85"/>
    </row>
    <row r="450" spans="1:11" x14ac:dyDescent="0.3">
      <c r="A450" s="67"/>
      <c r="B450" s="135"/>
      <c r="C450" s="135"/>
      <c r="D450" s="135"/>
      <c r="E450" s="85"/>
      <c r="F450" s="85"/>
      <c r="G450" s="85"/>
      <c r="H450" s="85"/>
      <c r="I450" s="85"/>
      <c r="J450" s="85"/>
      <c r="K450" s="85"/>
    </row>
    <row r="451" spans="1:11" x14ac:dyDescent="0.3">
      <c r="A451" s="67"/>
      <c r="B451" s="135"/>
      <c r="C451" s="135"/>
      <c r="D451" s="135"/>
      <c r="E451" s="85"/>
      <c r="F451" s="85"/>
      <c r="G451" s="85"/>
      <c r="H451" s="85"/>
      <c r="I451" s="85"/>
      <c r="J451" s="85"/>
      <c r="K451" s="85"/>
    </row>
    <row r="452" spans="1:11" x14ac:dyDescent="0.3">
      <c r="A452" s="67"/>
      <c r="B452" s="135"/>
      <c r="C452" s="135"/>
      <c r="D452" s="135"/>
      <c r="E452" s="85"/>
      <c r="F452" s="85"/>
      <c r="G452" s="85"/>
      <c r="H452" s="85"/>
      <c r="I452" s="85"/>
      <c r="J452" s="85"/>
      <c r="K452" s="85"/>
    </row>
    <row r="453" spans="1:11" x14ac:dyDescent="0.3">
      <c r="A453" s="67"/>
      <c r="B453" s="135"/>
      <c r="C453" s="135"/>
      <c r="D453" s="135"/>
      <c r="E453" s="85"/>
      <c r="F453" s="85"/>
      <c r="G453" s="85"/>
      <c r="H453" s="85"/>
      <c r="I453" s="85"/>
      <c r="J453" s="85"/>
      <c r="K453" s="85"/>
    </row>
    <row r="454" spans="1:11" x14ac:dyDescent="0.3">
      <c r="A454" s="67"/>
      <c r="B454" s="135"/>
      <c r="C454" s="135"/>
      <c r="D454" s="135"/>
      <c r="E454" s="85"/>
      <c r="F454" s="85"/>
      <c r="G454" s="85"/>
      <c r="H454" s="85"/>
      <c r="I454" s="85"/>
      <c r="J454" s="85"/>
      <c r="K454" s="85"/>
    </row>
    <row r="455" spans="1:11" x14ac:dyDescent="0.3">
      <c r="A455" s="67"/>
      <c r="B455" s="135"/>
      <c r="C455" s="135"/>
      <c r="D455" s="135"/>
      <c r="E455" s="85"/>
      <c r="F455" s="85"/>
      <c r="G455" s="85"/>
      <c r="H455" s="85"/>
      <c r="I455" s="85"/>
      <c r="J455" s="85"/>
      <c r="K455" s="85"/>
    </row>
    <row r="456" spans="1:11" x14ac:dyDescent="0.3">
      <c r="A456" s="67"/>
      <c r="B456" s="135"/>
      <c r="C456" s="135"/>
      <c r="D456" s="135"/>
      <c r="E456" s="85"/>
      <c r="F456" s="85"/>
      <c r="G456" s="85"/>
      <c r="H456" s="85"/>
      <c r="I456" s="85"/>
      <c r="J456" s="85"/>
      <c r="K456" s="85"/>
    </row>
    <row r="457" spans="1:11" x14ac:dyDescent="0.3">
      <c r="A457" s="67"/>
      <c r="B457" s="135"/>
      <c r="C457" s="135"/>
      <c r="D457" s="135"/>
      <c r="E457" s="85"/>
      <c r="F457" s="85"/>
      <c r="G457" s="85"/>
      <c r="H457" s="85"/>
      <c r="I457" s="85"/>
      <c r="J457" s="85"/>
      <c r="K457" s="85"/>
    </row>
    <row r="458" spans="1:11" x14ac:dyDescent="0.3">
      <c r="A458" s="67"/>
      <c r="B458" s="135"/>
      <c r="C458" s="135"/>
      <c r="D458" s="135"/>
      <c r="E458" s="85"/>
      <c r="F458" s="85"/>
      <c r="G458" s="85"/>
      <c r="H458" s="85"/>
      <c r="I458" s="85"/>
      <c r="J458" s="85"/>
      <c r="K458" s="85"/>
    </row>
    <row r="459" spans="1:11" x14ac:dyDescent="0.3">
      <c r="A459" s="67"/>
      <c r="B459" s="135"/>
      <c r="C459" s="135"/>
      <c r="D459" s="135"/>
      <c r="E459" s="85"/>
      <c r="F459" s="85"/>
      <c r="G459" s="85"/>
      <c r="H459" s="85"/>
      <c r="I459" s="85"/>
      <c r="J459" s="85"/>
      <c r="K459" s="85"/>
    </row>
    <row r="460" spans="1:11" x14ac:dyDescent="0.3">
      <c r="A460" s="67"/>
      <c r="B460" s="135"/>
      <c r="C460" s="135"/>
      <c r="D460" s="135"/>
      <c r="E460" s="85"/>
      <c r="F460" s="85"/>
      <c r="G460" s="85"/>
      <c r="H460" s="85"/>
      <c r="I460" s="85"/>
      <c r="J460" s="85"/>
      <c r="K460" s="85"/>
    </row>
    <row r="461" spans="1:11" x14ac:dyDescent="0.3">
      <c r="A461" s="67"/>
      <c r="B461" s="135"/>
      <c r="C461" s="135"/>
      <c r="D461" s="135"/>
      <c r="E461" s="85"/>
      <c r="F461" s="85"/>
      <c r="G461" s="85"/>
      <c r="H461" s="85"/>
      <c r="I461" s="85"/>
      <c r="J461" s="85"/>
      <c r="K461" s="85"/>
    </row>
    <row r="462" spans="1:11" x14ac:dyDescent="0.3">
      <c r="A462" s="67"/>
      <c r="B462" s="135"/>
      <c r="C462" s="135"/>
      <c r="D462" s="135"/>
      <c r="E462" s="85"/>
      <c r="F462" s="85"/>
      <c r="G462" s="85"/>
      <c r="H462" s="85"/>
      <c r="I462" s="85"/>
      <c r="J462" s="85"/>
      <c r="K462" s="85"/>
    </row>
    <row r="463" spans="1:11" x14ac:dyDescent="0.3">
      <c r="A463" s="68"/>
      <c r="B463" s="137"/>
      <c r="C463" s="137"/>
      <c r="D463" s="137"/>
      <c r="E463" s="87"/>
      <c r="F463" s="87"/>
      <c r="G463" s="87"/>
      <c r="H463" s="87"/>
      <c r="I463" s="87"/>
      <c r="J463" s="87"/>
      <c r="K463" s="87"/>
    </row>
    <row r="465" spans="1:11" x14ac:dyDescent="0.3">
      <c r="A465" s="69"/>
      <c r="B465" s="69"/>
      <c r="C465" s="69"/>
      <c r="D465" s="69"/>
      <c r="E465" s="69"/>
      <c r="F465" s="69"/>
      <c r="G465" s="69"/>
      <c r="H465" s="97"/>
      <c r="I465" s="97"/>
      <c r="J465" s="69"/>
      <c r="K465" s="69"/>
    </row>
    <row r="466" spans="1:11" x14ac:dyDescent="0.3">
      <c r="A466" s="101"/>
      <c r="B466" s="83"/>
      <c r="C466" s="83"/>
      <c r="D466" s="83"/>
      <c r="E466" s="83"/>
      <c r="F466" s="83"/>
      <c r="G466" s="95"/>
      <c r="H466" s="95"/>
      <c r="I466" s="33"/>
      <c r="J466" s="98"/>
      <c r="K466" s="96"/>
    </row>
    <row r="467" spans="1:11" x14ac:dyDescent="0.3">
      <c r="A467" s="91"/>
      <c r="B467" s="92"/>
      <c r="C467" s="92"/>
      <c r="D467" s="92"/>
      <c r="E467" s="92"/>
      <c r="F467" s="92"/>
      <c r="G467" s="92"/>
      <c r="H467" s="92"/>
      <c r="I467" s="92"/>
      <c r="J467" s="92"/>
      <c r="K467" s="92"/>
    </row>
    <row r="468" spans="1:11" x14ac:dyDescent="0.3">
      <c r="A468" s="68"/>
      <c r="B468" s="68"/>
      <c r="C468" s="68"/>
      <c r="D468" s="68"/>
      <c r="E468" s="68"/>
      <c r="F468" s="68"/>
      <c r="G468" s="68"/>
      <c r="H468" s="68"/>
      <c r="I468" s="68"/>
      <c r="J468" s="68"/>
      <c r="K468" s="86"/>
    </row>
    <row r="469" spans="1:11" x14ac:dyDescent="0.3">
      <c r="A469" s="67"/>
      <c r="B469" s="135"/>
      <c r="C469" s="135"/>
      <c r="D469" s="135"/>
      <c r="E469" s="85"/>
      <c r="F469" s="85"/>
      <c r="G469" s="85"/>
      <c r="H469" s="85"/>
      <c r="I469" s="85"/>
      <c r="J469" s="85"/>
      <c r="K469" s="85"/>
    </row>
    <row r="470" spans="1:11" x14ac:dyDescent="0.3">
      <c r="A470" s="67"/>
      <c r="B470" s="135"/>
      <c r="C470" s="135"/>
      <c r="D470" s="135"/>
      <c r="E470" s="85"/>
      <c r="F470" s="85"/>
      <c r="G470" s="85"/>
      <c r="H470" s="85"/>
      <c r="I470" s="85"/>
      <c r="J470" s="85"/>
      <c r="K470" s="85"/>
    </row>
    <row r="471" spans="1:11" x14ac:dyDescent="0.3">
      <c r="A471" s="67"/>
      <c r="B471" s="135"/>
      <c r="C471" s="135"/>
      <c r="D471" s="135"/>
      <c r="E471" s="85"/>
      <c r="F471" s="85"/>
      <c r="G471" s="85"/>
      <c r="H471" s="85"/>
      <c r="I471" s="85"/>
      <c r="J471" s="85"/>
      <c r="K471" s="85"/>
    </row>
    <row r="472" spans="1:11" x14ac:dyDescent="0.3">
      <c r="A472" s="67"/>
      <c r="B472" s="135"/>
      <c r="C472" s="135"/>
      <c r="D472" s="135"/>
      <c r="E472" s="85"/>
      <c r="F472" s="85"/>
      <c r="G472" s="85"/>
      <c r="H472" s="85"/>
      <c r="I472" s="85"/>
      <c r="J472" s="85"/>
      <c r="K472" s="85"/>
    </row>
    <row r="473" spans="1:11" x14ac:dyDescent="0.3">
      <c r="A473" s="67"/>
      <c r="B473" s="135"/>
      <c r="C473" s="135"/>
      <c r="D473" s="135"/>
      <c r="E473" s="85"/>
      <c r="F473" s="85"/>
      <c r="G473" s="85"/>
      <c r="H473" s="85"/>
      <c r="I473" s="85"/>
      <c r="J473" s="85"/>
      <c r="K473" s="85"/>
    </row>
    <row r="474" spans="1:11" x14ac:dyDescent="0.3">
      <c r="A474" s="67"/>
      <c r="B474" s="135"/>
      <c r="C474" s="135"/>
      <c r="D474" s="135"/>
      <c r="E474" s="85"/>
      <c r="F474" s="85"/>
      <c r="G474" s="85"/>
      <c r="H474" s="85"/>
      <c r="I474" s="85"/>
      <c r="J474" s="85"/>
      <c r="K474" s="85"/>
    </row>
    <row r="475" spans="1:11" x14ac:dyDescent="0.3">
      <c r="A475" s="67"/>
      <c r="B475" s="135"/>
      <c r="C475" s="135"/>
      <c r="D475" s="135"/>
      <c r="E475" s="85"/>
      <c r="F475" s="85"/>
      <c r="G475" s="85"/>
      <c r="H475" s="85"/>
      <c r="I475" s="85"/>
      <c r="J475" s="85"/>
      <c r="K475" s="85"/>
    </row>
    <row r="476" spans="1:11" x14ac:dyDescent="0.3">
      <c r="A476" s="67"/>
      <c r="B476" s="135"/>
      <c r="C476" s="135"/>
      <c r="D476" s="135"/>
      <c r="E476" s="85"/>
      <c r="F476" s="85"/>
      <c r="G476" s="85"/>
      <c r="H476" s="85"/>
      <c r="I476" s="85"/>
      <c r="J476" s="85"/>
      <c r="K476" s="85"/>
    </row>
    <row r="477" spans="1:11" x14ac:dyDescent="0.3">
      <c r="A477" s="67"/>
      <c r="B477" s="135"/>
      <c r="C477" s="135"/>
      <c r="D477" s="135"/>
      <c r="E477" s="85"/>
      <c r="F477" s="85"/>
      <c r="G477" s="85"/>
      <c r="H477" s="85"/>
      <c r="I477" s="85"/>
      <c r="J477" s="85"/>
      <c r="K477" s="85"/>
    </row>
    <row r="478" spans="1:11" x14ac:dyDescent="0.3">
      <c r="A478" s="67"/>
      <c r="B478" s="135"/>
      <c r="C478" s="135"/>
      <c r="D478" s="135"/>
      <c r="E478" s="85"/>
      <c r="F478" s="85"/>
      <c r="G478" s="85"/>
      <c r="H478" s="85"/>
      <c r="I478" s="85"/>
      <c r="J478" s="85"/>
      <c r="K478" s="85"/>
    </row>
    <row r="479" spans="1:11" x14ac:dyDescent="0.3">
      <c r="A479" s="67"/>
      <c r="B479" s="135"/>
      <c r="C479" s="135"/>
      <c r="D479" s="135"/>
      <c r="E479" s="85"/>
      <c r="F479" s="85"/>
      <c r="G479" s="85"/>
      <c r="H479" s="85"/>
      <c r="I479" s="85"/>
      <c r="J479" s="85"/>
      <c r="K479" s="85"/>
    </row>
    <row r="480" spans="1:11" x14ac:dyDescent="0.3">
      <c r="A480" s="67"/>
      <c r="B480" s="135"/>
      <c r="C480" s="135"/>
      <c r="D480" s="135"/>
      <c r="E480" s="85"/>
      <c r="F480" s="85"/>
      <c r="G480" s="85"/>
      <c r="H480" s="85"/>
      <c r="I480" s="85"/>
      <c r="J480" s="85"/>
      <c r="K480" s="85"/>
    </row>
    <row r="481" spans="1:11" x14ac:dyDescent="0.3">
      <c r="A481" s="67"/>
      <c r="B481" s="135"/>
      <c r="C481" s="135"/>
      <c r="D481" s="135"/>
      <c r="E481" s="85"/>
      <c r="F481" s="85"/>
      <c r="G481" s="85"/>
      <c r="H481" s="85"/>
      <c r="I481" s="85"/>
      <c r="J481" s="85"/>
      <c r="K481" s="85"/>
    </row>
    <row r="482" spans="1:11" x14ac:dyDescent="0.3">
      <c r="A482" s="67"/>
      <c r="B482" s="135"/>
      <c r="C482" s="135"/>
      <c r="D482" s="135"/>
      <c r="E482" s="85"/>
      <c r="F482" s="85"/>
      <c r="G482" s="85"/>
      <c r="H482" s="85"/>
      <c r="I482" s="85"/>
      <c r="J482" s="85"/>
      <c r="K482" s="85"/>
    </row>
    <row r="483" spans="1:11" x14ac:dyDescent="0.3">
      <c r="A483" s="67"/>
      <c r="B483" s="135"/>
      <c r="C483" s="135"/>
      <c r="D483" s="135"/>
      <c r="E483" s="85"/>
      <c r="F483" s="85"/>
      <c r="G483" s="85"/>
      <c r="H483" s="85"/>
      <c r="I483" s="85"/>
      <c r="J483" s="85"/>
      <c r="K483" s="85"/>
    </row>
    <row r="484" spans="1:11" x14ac:dyDescent="0.3">
      <c r="A484" s="67"/>
      <c r="B484" s="135"/>
      <c r="C484" s="135"/>
      <c r="D484" s="135"/>
      <c r="E484" s="85"/>
      <c r="F484" s="85"/>
      <c r="G484" s="85"/>
      <c r="H484" s="85"/>
      <c r="I484" s="85"/>
      <c r="J484" s="85"/>
      <c r="K484" s="85"/>
    </row>
    <row r="485" spans="1:11" x14ac:dyDescent="0.3">
      <c r="A485" s="68"/>
      <c r="B485" s="136"/>
      <c r="C485" s="136"/>
      <c r="D485" s="136"/>
      <c r="E485" s="87"/>
      <c r="F485" s="87"/>
      <c r="G485" s="87"/>
      <c r="H485" s="87"/>
      <c r="I485" s="87"/>
      <c r="J485" s="87"/>
      <c r="K485" s="87"/>
    </row>
    <row r="486" spans="1:11" x14ac:dyDescent="0.3">
      <c r="A486" s="82"/>
      <c r="B486" s="89"/>
      <c r="C486" s="89"/>
      <c r="D486" s="89"/>
      <c r="E486" s="89"/>
      <c r="F486" s="89"/>
      <c r="G486" s="89"/>
      <c r="H486" s="89"/>
      <c r="I486" s="89"/>
      <c r="J486" s="89"/>
      <c r="K486" s="89"/>
    </row>
    <row r="487" spans="1:11" x14ac:dyDescent="0.3">
      <c r="A487" s="92"/>
      <c r="B487" s="92"/>
      <c r="C487" s="92"/>
      <c r="D487" s="92"/>
      <c r="E487" s="92"/>
      <c r="F487" s="92"/>
      <c r="G487" s="92"/>
      <c r="H487" s="92"/>
      <c r="I487" s="92"/>
      <c r="J487" s="92"/>
      <c r="K487" s="92"/>
    </row>
    <row r="488" spans="1:11" x14ac:dyDescent="0.3">
      <c r="A488" s="68"/>
      <c r="B488" s="68"/>
      <c r="C488" s="68"/>
      <c r="D488" s="68"/>
      <c r="E488" s="68"/>
      <c r="F488" s="68"/>
      <c r="G488" s="68"/>
      <c r="H488" s="68"/>
      <c r="I488" s="68"/>
      <c r="J488" s="68"/>
      <c r="K488" s="86"/>
    </row>
    <row r="489" spans="1:11" x14ac:dyDescent="0.3">
      <c r="A489" s="67"/>
      <c r="B489" s="135"/>
      <c r="C489" s="135"/>
      <c r="D489" s="135"/>
      <c r="E489" s="85"/>
      <c r="F489" s="85"/>
      <c r="G489" s="85"/>
      <c r="H489" s="85"/>
      <c r="I489" s="85"/>
      <c r="J489" s="85"/>
      <c r="K489" s="85"/>
    </row>
    <row r="490" spans="1:11" x14ac:dyDescent="0.3">
      <c r="A490" s="67"/>
      <c r="B490" s="135"/>
      <c r="C490" s="135"/>
      <c r="D490" s="135"/>
      <c r="E490" s="85"/>
      <c r="F490" s="85"/>
      <c r="G490" s="85"/>
      <c r="H490" s="85"/>
      <c r="I490" s="85"/>
      <c r="J490" s="85"/>
      <c r="K490" s="85"/>
    </row>
    <row r="491" spans="1:11" x14ac:dyDescent="0.3">
      <c r="A491" s="67"/>
      <c r="B491" s="135"/>
      <c r="C491" s="135"/>
      <c r="D491" s="135"/>
      <c r="E491" s="85"/>
      <c r="F491" s="85"/>
      <c r="G491" s="85"/>
      <c r="H491" s="85"/>
      <c r="I491" s="85"/>
      <c r="J491" s="85"/>
      <c r="K491" s="85"/>
    </row>
    <row r="492" spans="1:11" x14ac:dyDescent="0.3">
      <c r="A492" s="67"/>
      <c r="B492" s="135"/>
      <c r="C492" s="135"/>
      <c r="D492" s="135"/>
      <c r="E492" s="85"/>
      <c r="F492" s="85"/>
      <c r="G492" s="85"/>
      <c r="H492" s="85"/>
      <c r="I492" s="85"/>
      <c r="J492" s="85"/>
      <c r="K492" s="85"/>
    </row>
    <row r="493" spans="1:11" x14ac:dyDescent="0.3">
      <c r="A493" s="67"/>
      <c r="B493" s="135"/>
      <c r="C493" s="135"/>
      <c r="D493" s="135"/>
      <c r="E493" s="85"/>
      <c r="F493" s="85"/>
      <c r="G493" s="85"/>
      <c r="H493" s="85"/>
      <c r="I493" s="85"/>
      <c r="J493" s="85"/>
      <c r="K493" s="85"/>
    </row>
    <row r="494" spans="1:11" x14ac:dyDescent="0.3">
      <c r="A494" s="67"/>
      <c r="B494" s="135"/>
      <c r="C494" s="135"/>
      <c r="D494" s="135"/>
      <c r="E494" s="85"/>
      <c r="F494" s="85"/>
      <c r="G494" s="85"/>
      <c r="H494" s="85"/>
      <c r="I494" s="85"/>
      <c r="J494" s="85"/>
      <c r="K494" s="85"/>
    </row>
    <row r="495" spans="1:11" x14ac:dyDescent="0.3">
      <c r="A495" s="67"/>
      <c r="B495" s="135"/>
      <c r="C495" s="135"/>
      <c r="D495" s="135"/>
      <c r="E495" s="85"/>
      <c r="F495" s="85"/>
      <c r="G495" s="85"/>
      <c r="H495" s="85"/>
      <c r="I495" s="85"/>
      <c r="J495" s="85"/>
      <c r="K495" s="85"/>
    </row>
    <row r="496" spans="1:11" x14ac:dyDescent="0.3">
      <c r="A496" s="67"/>
      <c r="B496" s="135"/>
      <c r="C496" s="135"/>
      <c r="D496" s="135"/>
      <c r="E496" s="85"/>
      <c r="F496" s="85"/>
      <c r="G496" s="85"/>
      <c r="H496" s="85"/>
      <c r="I496" s="85"/>
      <c r="J496" s="85"/>
      <c r="K496" s="85"/>
    </row>
    <row r="497" spans="1:11" x14ac:dyDescent="0.3">
      <c r="A497" s="67"/>
      <c r="B497" s="135"/>
      <c r="C497" s="135"/>
      <c r="D497" s="135"/>
      <c r="E497" s="85"/>
      <c r="F497" s="85"/>
      <c r="G497" s="85"/>
      <c r="H497" s="85"/>
      <c r="I497" s="85"/>
      <c r="J497" s="85"/>
      <c r="K497" s="85"/>
    </row>
    <row r="498" spans="1:11" x14ac:dyDescent="0.3">
      <c r="A498" s="67"/>
      <c r="B498" s="135"/>
      <c r="C498" s="135"/>
      <c r="D498" s="135"/>
      <c r="E498" s="85"/>
      <c r="F498" s="85"/>
      <c r="G498" s="85"/>
      <c r="H498" s="85"/>
      <c r="I498" s="85"/>
      <c r="J498" s="85"/>
      <c r="K498" s="85"/>
    </row>
    <row r="499" spans="1:11" x14ac:dyDescent="0.3">
      <c r="A499" s="67"/>
      <c r="B499" s="135"/>
      <c r="C499" s="135"/>
      <c r="D499" s="135"/>
      <c r="E499" s="85"/>
      <c r="F499" s="85"/>
      <c r="G499" s="85"/>
      <c r="H499" s="85"/>
      <c r="I499" s="85"/>
      <c r="J499" s="85"/>
      <c r="K499" s="85"/>
    </row>
    <row r="500" spans="1:11" x14ac:dyDescent="0.3">
      <c r="A500" s="67"/>
      <c r="B500" s="135"/>
      <c r="C500" s="135"/>
      <c r="D500" s="135"/>
      <c r="E500" s="85"/>
      <c r="F500" s="85"/>
      <c r="G500" s="85"/>
      <c r="H500" s="85"/>
      <c r="I500" s="85"/>
      <c r="J500" s="85"/>
      <c r="K500" s="85"/>
    </row>
    <row r="501" spans="1:11" x14ac:dyDescent="0.3">
      <c r="A501" s="67"/>
      <c r="B501" s="135"/>
      <c r="C501" s="135"/>
      <c r="D501" s="135"/>
      <c r="E501" s="85"/>
      <c r="F501" s="85"/>
      <c r="G501" s="85"/>
      <c r="H501" s="85"/>
      <c r="I501" s="85"/>
      <c r="J501" s="85"/>
      <c r="K501" s="85"/>
    </row>
    <row r="502" spans="1:11" x14ac:dyDescent="0.3">
      <c r="A502" s="67"/>
      <c r="B502" s="135"/>
      <c r="C502" s="135"/>
      <c r="D502" s="135"/>
      <c r="E502" s="85"/>
      <c r="F502" s="85"/>
      <c r="G502" s="85"/>
      <c r="H502" s="85"/>
      <c r="I502" s="85"/>
      <c r="J502" s="85"/>
      <c r="K502" s="85"/>
    </row>
    <row r="503" spans="1:11" x14ac:dyDescent="0.3">
      <c r="A503" s="67"/>
      <c r="B503" s="135"/>
      <c r="C503" s="135"/>
      <c r="D503" s="135"/>
      <c r="E503" s="85"/>
      <c r="F503" s="85"/>
      <c r="G503" s="85"/>
      <c r="H503" s="85"/>
      <c r="I503" s="85"/>
      <c r="J503" s="85"/>
      <c r="K503" s="85"/>
    </row>
    <row r="504" spans="1:11" x14ac:dyDescent="0.3">
      <c r="A504" s="67"/>
      <c r="B504" s="135"/>
      <c r="C504" s="135"/>
      <c r="D504" s="135"/>
      <c r="E504" s="85"/>
      <c r="F504" s="85"/>
      <c r="G504" s="85"/>
      <c r="H504" s="85"/>
      <c r="I504" s="85"/>
      <c r="J504" s="85"/>
      <c r="K504" s="85"/>
    </row>
    <row r="505" spans="1:11" x14ac:dyDescent="0.3">
      <c r="A505" s="68"/>
      <c r="B505" s="137"/>
      <c r="C505" s="137"/>
      <c r="D505" s="137"/>
      <c r="E505" s="87"/>
      <c r="F505" s="87"/>
      <c r="G505" s="87"/>
      <c r="H505" s="87"/>
      <c r="I505" s="87"/>
      <c r="J505" s="87"/>
      <c r="K505" s="87"/>
    </row>
    <row r="507" spans="1:11" x14ac:dyDescent="0.3">
      <c r="A507" s="69"/>
      <c r="B507" s="69"/>
      <c r="C507" s="69"/>
      <c r="D507" s="69"/>
      <c r="E507" s="69"/>
      <c r="F507" s="69"/>
      <c r="G507" s="69"/>
      <c r="H507" s="97"/>
      <c r="I507" s="97"/>
      <c r="J507" s="69"/>
      <c r="K507" s="69"/>
    </row>
    <row r="508" spans="1:11" x14ac:dyDescent="0.3">
      <c r="A508" s="101"/>
      <c r="B508" s="83"/>
      <c r="C508" s="83"/>
      <c r="D508" s="83"/>
      <c r="E508" s="83"/>
      <c r="F508" s="83"/>
      <c r="G508" s="95"/>
      <c r="H508" s="95"/>
      <c r="I508" s="33"/>
      <c r="J508" s="98"/>
      <c r="K508" s="96"/>
    </row>
    <row r="509" spans="1:11" x14ac:dyDescent="0.3">
      <c r="A509" s="91"/>
      <c r="B509" s="92"/>
      <c r="C509" s="92"/>
      <c r="D509" s="92"/>
      <c r="E509" s="92"/>
      <c r="F509" s="92"/>
      <c r="G509" s="92"/>
      <c r="H509" s="92"/>
      <c r="I509" s="92"/>
      <c r="J509" s="92"/>
      <c r="K509" s="92"/>
    </row>
    <row r="510" spans="1:11" x14ac:dyDescent="0.3">
      <c r="A510" s="68"/>
      <c r="B510" s="68"/>
      <c r="C510" s="68"/>
      <c r="D510" s="68"/>
      <c r="E510" s="68"/>
      <c r="F510" s="68"/>
      <c r="G510" s="68"/>
      <c r="H510" s="68"/>
      <c r="I510" s="68"/>
      <c r="J510" s="68"/>
      <c r="K510" s="86"/>
    </row>
    <row r="511" spans="1:11" x14ac:dyDescent="0.3">
      <c r="A511" s="67"/>
      <c r="B511" s="135"/>
      <c r="C511" s="135"/>
      <c r="D511" s="135"/>
      <c r="E511" s="85"/>
      <c r="F511" s="85"/>
      <c r="G511" s="85"/>
      <c r="H511" s="85"/>
      <c r="I511" s="85"/>
      <c r="J511" s="85"/>
      <c r="K511" s="85"/>
    </row>
    <row r="512" spans="1:11" x14ac:dyDescent="0.3">
      <c r="A512" s="67"/>
      <c r="B512" s="135"/>
      <c r="C512" s="135"/>
      <c r="D512" s="135"/>
      <c r="E512" s="85"/>
      <c r="F512" s="85"/>
      <c r="G512" s="85"/>
      <c r="H512" s="85"/>
      <c r="I512" s="85"/>
      <c r="J512" s="85"/>
      <c r="K512" s="85"/>
    </row>
    <row r="513" spans="1:11" x14ac:dyDescent="0.3">
      <c r="A513" s="67"/>
      <c r="B513" s="135"/>
      <c r="C513" s="135"/>
      <c r="D513" s="135"/>
      <c r="E513" s="85"/>
      <c r="F513" s="85"/>
      <c r="G513" s="85"/>
      <c r="H513" s="85"/>
      <c r="I513" s="85"/>
      <c r="J513" s="85"/>
      <c r="K513" s="85"/>
    </row>
    <row r="514" spans="1:11" x14ac:dyDescent="0.3">
      <c r="A514" s="67"/>
      <c r="B514" s="135"/>
      <c r="C514" s="135"/>
      <c r="D514" s="135"/>
      <c r="E514" s="85"/>
      <c r="F514" s="85"/>
      <c r="G514" s="85"/>
      <c r="H514" s="85"/>
      <c r="I514" s="85"/>
      <c r="J514" s="85"/>
      <c r="K514" s="85"/>
    </row>
    <row r="515" spans="1:11" x14ac:dyDescent="0.3">
      <c r="A515" s="67"/>
      <c r="B515" s="135"/>
      <c r="C515" s="135"/>
      <c r="D515" s="135"/>
      <c r="E515" s="85"/>
      <c r="F515" s="85"/>
      <c r="G515" s="85"/>
      <c r="H515" s="85"/>
      <c r="I515" s="85"/>
      <c r="J515" s="85"/>
      <c r="K515" s="85"/>
    </row>
    <row r="516" spans="1:11" x14ac:dyDescent="0.3">
      <c r="A516" s="67"/>
      <c r="B516" s="135"/>
      <c r="C516" s="135"/>
      <c r="D516" s="135"/>
      <c r="E516" s="85"/>
      <c r="F516" s="85"/>
      <c r="G516" s="85"/>
      <c r="H516" s="85"/>
      <c r="I516" s="85"/>
      <c r="J516" s="85"/>
      <c r="K516" s="85"/>
    </row>
    <row r="517" spans="1:11" x14ac:dyDescent="0.3">
      <c r="A517" s="67"/>
      <c r="B517" s="135"/>
      <c r="C517" s="135"/>
      <c r="D517" s="135"/>
      <c r="E517" s="85"/>
      <c r="F517" s="85"/>
      <c r="G517" s="85"/>
      <c r="H517" s="85"/>
      <c r="I517" s="85"/>
      <c r="J517" s="85"/>
      <c r="K517" s="85"/>
    </row>
    <row r="518" spans="1:11" x14ac:dyDescent="0.3">
      <c r="A518" s="67"/>
      <c r="B518" s="135"/>
      <c r="C518" s="135"/>
      <c r="D518" s="135"/>
      <c r="E518" s="85"/>
      <c r="F518" s="85"/>
      <c r="G518" s="85"/>
      <c r="H518" s="85"/>
      <c r="I518" s="85"/>
      <c r="J518" s="85"/>
      <c r="K518" s="85"/>
    </row>
    <row r="519" spans="1:11" x14ac:dyDescent="0.3">
      <c r="A519" s="67"/>
      <c r="B519" s="135"/>
      <c r="C519" s="135"/>
      <c r="D519" s="135"/>
      <c r="E519" s="85"/>
      <c r="F519" s="85"/>
      <c r="G519" s="85"/>
      <c r="H519" s="85"/>
      <c r="I519" s="85"/>
      <c r="J519" s="85"/>
      <c r="K519" s="85"/>
    </row>
    <row r="520" spans="1:11" x14ac:dyDescent="0.3">
      <c r="A520" s="67"/>
      <c r="B520" s="135"/>
      <c r="C520" s="135"/>
      <c r="D520" s="135"/>
      <c r="E520" s="85"/>
      <c r="F520" s="85"/>
      <c r="G520" s="85"/>
      <c r="H520" s="85"/>
      <c r="I520" s="85"/>
      <c r="J520" s="85"/>
      <c r="K520" s="85"/>
    </row>
    <row r="521" spans="1:11" x14ac:dyDescent="0.3">
      <c r="A521" s="67"/>
      <c r="B521" s="135"/>
      <c r="C521" s="135"/>
      <c r="D521" s="135"/>
      <c r="E521" s="85"/>
      <c r="F521" s="85"/>
      <c r="G521" s="85"/>
      <c r="H521" s="85"/>
      <c r="I521" s="85"/>
      <c r="J521" s="85"/>
      <c r="K521" s="85"/>
    </row>
    <row r="522" spans="1:11" x14ac:dyDescent="0.3">
      <c r="A522" s="67"/>
      <c r="B522" s="135"/>
      <c r="C522" s="135"/>
      <c r="D522" s="135"/>
      <c r="E522" s="85"/>
      <c r="F522" s="85"/>
      <c r="G522" s="85"/>
      <c r="H522" s="85"/>
      <c r="I522" s="85"/>
      <c r="J522" s="85"/>
      <c r="K522" s="85"/>
    </row>
    <row r="523" spans="1:11" x14ac:dyDescent="0.3">
      <c r="A523" s="67"/>
      <c r="B523" s="135"/>
      <c r="C523" s="135"/>
      <c r="D523" s="135"/>
      <c r="E523" s="85"/>
      <c r="F523" s="85"/>
      <c r="G523" s="85"/>
      <c r="H523" s="85"/>
      <c r="I523" s="85"/>
      <c r="J523" s="85"/>
      <c r="K523" s="85"/>
    </row>
    <row r="524" spans="1:11" x14ac:dyDescent="0.3">
      <c r="A524" s="67"/>
      <c r="B524" s="135"/>
      <c r="C524" s="135"/>
      <c r="D524" s="135"/>
      <c r="E524" s="85"/>
      <c r="F524" s="85"/>
      <c r="G524" s="85"/>
      <c r="H524" s="85"/>
      <c r="I524" s="85"/>
      <c r="J524" s="85"/>
      <c r="K524" s="85"/>
    </row>
    <row r="525" spans="1:11" x14ac:dyDescent="0.3">
      <c r="A525" s="67"/>
      <c r="B525" s="135"/>
      <c r="C525" s="135"/>
      <c r="D525" s="135"/>
      <c r="E525" s="85"/>
      <c r="F525" s="85"/>
      <c r="G525" s="85"/>
      <c r="H525" s="85"/>
      <c r="I525" s="85"/>
      <c r="J525" s="85"/>
      <c r="K525" s="85"/>
    </row>
    <row r="526" spans="1:11" x14ac:dyDescent="0.3">
      <c r="A526" s="67"/>
      <c r="B526" s="135"/>
      <c r="C526" s="135"/>
      <c r="D526" s="135"/>
      <c r="E526" s="85"/>
      <c r="F526" s="85"/>
      <c r="G526" s="85"/>
      <c r="H526" s="85"/>
      <c r="I526" s="85"/>
      <c r="J526" s="85"/>
      <c r="K526" s="85"/>
    </row>
    <row r="527" spans="1:11" x14ac:dyDescent="0.3">
      <c r="A527" s="68"/>
      <c r="B527" s="136"/>
      <c r="C527" s="136"/>
      <c r="D527" s="136"/>
      <c r="E527" s="87"/>
      <c r="F527" s="87"/>
      <c r="G527" s="87"/>
      <c r="H527" s="87"/>
      <c r="I527" s="87"/>
      <c r="J527" s="87"/>
      <c r="K527" s="87"/>
    </row>
    <row r="528" spans="1:11" x14ac:dyDescent="0.3">
      <c r="A528" s="82"/>
      <c r="B528" s="89"/>
      <c r="C528" s="89"/>
      <c r="D528" s="89"/>
      <c r="E528" s="89"/>
      <c r="F528" s="89"/>
      <c r="G528" s="89"/>
      <c r="H528" s="89"/>
      <c r="I528" s="89"/>
      <c r="J528" s="89"/>
      <c r="K528" s="89"/>
    </row>
    <row r="529" spans="1:11" x14ac:dyDescent="0.3">
      <c r="A529" s="92"/>
      <c r="B529" s="92"/>
      <c r="C529" s="92"/>
      <c r="D529" s="92"/>
      <c r="E529" s="92"/>
      <c r="F529" s="92"/>
      <c r="G529" s="92"/>
      <c r="H529" s="92"/>
      <c r="I529" s="92"/>
      <c r="J529" s="92"/>
      <c r="K529" s="92"/>
    </row>
    <row r="530" spans="1:11" x14ac:dyDescent="0.3">
      <c r="A530" s="68"/>
      <c r="B530" s="68"/>
      <c r="C530" s="68"/>
      <c r="D530" s="68"/>
      <c r="E530" s="68"/>
      <c r="F530" s="68"/>
      <c r="G530" s="68"/>
      <c r="H530" s="68"/>
      <c r="I530" s="68"/>
      <c r="J530" s="68"/>
      <c r="K530" s="86"/>
    </row>
    <row r="531" spans="1:11" x14ac:dyDescent="0.3">
      <c r="A531" s="67"/>
      <c r="B531" s="135"/>
      <c r="C531" s="135"/>
      <c r="D531" s="135"/>
      <c r="E531" s="85"/>
      <c r="F531" s="85"/>
      <c r="G531" s="85"/>
      <c r="H531" s="85"/>
      <c r="I531" s="85"/>
      <c r="J531" s="85"/>
      <c r="K531" s="85"/>
    </row>
    <row r="532" spans="1:11" x14ac:dyDescent="0.3">
      <c r="A532" s="67"/>
      <c r="B532" s="135"/>
      <c r="C532" s="135"/>
      <c r="D532" s="135"/>
      <c r="E532" s="85"/>
      <c r="F532" s="85"/>
      <c r="G532" s="85"/>
      <c r="H532" s="85"/>
      <c r="I532" s="85"/>
      <c r="J532" s="85"/>
      <c r="K532" s="85"/>
    </row>
    <row r="533" spans="1:11" x14ac:dyDescent="0.3">
      <c r="A533" s="67"/>
      <c r="B533" s="135"/>
      <c r="C533" s="135"/>
      <c r="D533" s="135"/>
      <c r="E533" s="85"/>
      <c r="F533" s="85"/>
      <c r="G533" s="85"/>
      <c r="H533" s="85"/>
      <c r="I533" s="85"/>
      <c r="J533" s="85"/>
      <c r="K533" s="85"/>
    </row>
    <row r="534" spans="1:11" x14ac:dyDescent="0.3">
      <c r="A534" s="67"/>
      <c r="B534" s="135"/>
      <c r="C534" s="135"/>
      <c r="D534" s="135"/>
      <c r="E534" s="85"/>
      <c r="F534" s="85"/>
      <c r="G534" s="85"/>
      <c r="H534" s="85"/>
      <c r="I534" s="85"/>
      <c r="J534" s="85"/>
      <c r="K534" s="85"/>
    </row>
    <row r="535" spans="1:11" x14ac:dyDescent="0.3">
      <c r="A535" s="67"/>
      <c r="B535" s="135"/>
      <c r="C535" s="135"/>
      <c r="D535" s="135"/>
      <c r="E535" s="85"/>
      <c r="F535" s="85"/>
      <c r="G535" s="85"/>
      <c r="H535" s="85"/>
      <c r="I535" s="85"/>
      <c r="J535" s="85"/>
      <c r="K535" s="85"/>
    </row>
    <row r="536" spans="1:11" x14ac:dyDescent="0.3">
      <c r="A536" s="67"/>
      <c r="B536" s="135"/>
      <c r="C536" s="135"/>
      <c r="D536" s="135"/>
      <c r="E536" s="85"/>
      <c r="F536" s="85"/>
      <c r="G536" s="85"/>
      <c r="H536" s="85"/>
      <c r="I536" s="85"/>
      <c r="J536" s="85"/>
      <c r="K536" s="85"/>
    </row>
    <row r="537" spans="1:11" x14ac:dyDescent="0.3">
      <c r="A537" s="67"/>
      <c r="B537" s="135"/>
      <c r="C537" s="135"/>
      <c r="D537" s="135"/>
      <c r="E537" s="85"/>
      <c r="F537" s="85"/>
      <c r="G537" s="85"/>
      <c r="H537" s="85"/>
      <c r="I537" s="85"/>
      <c r="J537" s="85"/>
      <c r="K537" s="85"/>
    </row>
    <row r="538" spans="1:11" x14ac:dyDescent="0.3">
      <c r="A538" s="67"/>
      <c r="B538" s="135"/>
      <c r="C538" s="135"/>
      <c r="D538" s="135"/>
      <c r="E538" s="85"/>
      <c r="F538" s="85"/>
      <c r="G538" s="85"/>
      <c r="H538" s="85"/>
      <c r="I538" s="85"/>
      <c r="J538" s="85"/>
      <c r="K538" s="85"/>
    </row>
    <row r="539" spans="1:11" x14ac:dyDescent="0.3">
      <c r="A539" s="67"/>
      <c r="B539" s="135"/>
      <c r="C539" s="135"/>
      <c r="D539" s="135"/>
      <c r="E539" s="85"/>
      <c r="F539" s="85"/>
      <c r="G539" s="85"/>
      <c r="H539" s="85"/>
      <c r="I539" s="85"/>
      <c r="J539" s="85"/>
      <c r="K539" s="85"/>
    </row>
    <row r="540" spans="1:11" x14ac:dyDescent="0.3">
      <c r="A540" s="67"/>
      <c r="B540" s="135"/>
      <c r="C540" s="135"/>
      <c r="D540" s="135"/>
      <c r="E540" s="85"/>
      <c r="F540" s="85"/>
      <c r="G540" s="85"/>
      <c r="H540" s="85"/>
      <c r="I540" s="85"/>
      <c r="J540" s="85"/>
      <c r="K540" s="85"/>
    </row>
    <row r="541" spans="1:11" x14ac:dyDescent="0.3">
      <c r="A541" s="67"/>
      <c r="B541" s="135"/>
      <c r="C541" s="135"/>
      <c r="D541" s="135"/>
      <c r="E541" s="85"/>
      <c r="F541" s="85"/>
      <c r="G541" s="85"/>
      <c r="H541" s="85"/>
      <c r="I541" s="85"/>
      <c r="J541" s="85"/>
      <c r="K541" s="85"/>
    </row>
    <row r="542" spans="1:11" x14ac:dyDescent="0.3">
      <c r="A542" s="67"/>
      <c r="B542" s="135"/>
      <c r="C542" s="135"/>
      <c r="D542" s="135"/>
      <c r="E542" s="85"/>
      <c r="F542" s="85"/>
      <c r="G542" s="85"/>
      <c r="H542" s="85"/>
      <c r="I542" s="85"/>
      <c r="J542" s="85"/>
      <c r="K542" s="85"/>
    </row>
    <row r="543" spans="1:11" x14ac:dyDescent="0.3">
      <c r="A543" s="67"/>
      <c r="B543" s="135"/>
      <c r="C543" s="135"/>
      <c r="D543" s="135"/>
      <c r="E543" s="85"/>
      <c r="F543" s="85"/>
      <c r="G543" s="85"/>
      <c r="H543" s="85"/>
      <c r="I543" s="85"/>
      <c r="J543" s="85"/>
      <c r="K543" s="85"/>
    </row>
    <row r="544" spans="1:11" x14ac:dyDescent="0.3">
      <c r="A544" s="67"/>
      <c r="B544" s="135"/>
      <c r="C544" s="135"/>
      <c r="D544" s="135"/>
      <c r="E544" s="85"/>
      <c r="F544" s="85"/>
      <c r="G544" s="85"/>
      <c r="H544" s="85"/>
      <c r="I544" s="85"/>
      <c r="J544" s="85"/>
      <c r="K544" s="85"/>
    </row>
    <row r="545" spans="1:11" x14ac:dyDescent="0.3">
      <c r="A545" s="67"/>
      <c r="B545" s="135"/>
      <c r="C545" s="135"/>
      <c r="D545" s="135"/>
      <c r="E545" s="85"/>
      <c r="F545" s="85"/>
      <c r="G545" s="85"/>
      <c r="H545" s="85"/>
      <c r="I545" s="85"/>
      <c r="J545" s="85"/>
      <c r="K545" s="85"/>
    </row>
    <row r="546" spans="1:11" x14ac:dyDescent="0.3">
      <c r="A546" s="67"/>
      <c r="B546" s="135"/>
      <c r="C546" s="135"/>
      <c r="D546" s="135"/>
      <c r="E546" s="85"/>
      <c r="F546" s="85"/>
      <c r="G546" s="85"/>
      <c r="H546" s="85"/>
      <c r="I546" s="85"/>
      <c r="J546" s="85"/>
      <c r="K546" s="85"/>
    </row>
    <row r="547" spans="1:11" x14ac:dyDescent="0.3">
      <c r="A547" s="68"/>
      <c r="B547" s="137"/>
      <c r="C547" s="137"/>
      <c r="D547" s="137"/>
      <c r="E547" s="87"/>
      <c r="F547" s="87"/>
      <c r="G547" s="87"/>
      <c r="H547" s="87"/>
      <c r="I547" s="87"/>
      <c r="J547" s="87"/>
      <c r="K547" s="87"/>
    </row>
    <row r="549" spans="1:11" x14ac:dyDescent="0.3">
      <c r="A549" s="69"/>
      <c r="B549" s="69"/>
      <c r="C549" s="69"/>
      <c r="D549" s="69"/>
      <c r="E549" s="69"/>
      <c r="F549" s="69"/>
      <c r="G549" s="69"/>
      <c r="H549" s="97"/>
      <c r="I549" s="97"/>
      <c r="J549" s="69"/>
      <c r="K549" s="69"/>
    </row>
    <row r="550" spans="1:11" x14ac:dyDescent="0.3">
      <c r="A550" s="101"/>
      <c r="B550" s="83"/>
      <c r="C550" s="83"/>
      <c r="D550" s="83"/>
      <c r="E550" s="83"/>
      <c r="F550" s="83"/>
      <c r="G550" s="95"/>
      <c r="H550" s="95"/>
      <c r="I550" s="33"/>
      <c r="J550" s="98"/>
      <c r="K550" s="96"/>
    </row>
    <row r="551" spans="1:11" x14ac:dyDescent="0.3">
      <c r="A551" s="91"/>
      <c r="B551" s="92"/>
      <c r="C551" s="92"/>
      <c r="D551" s="92"/>
      <c r="E551" s="92"/>
      <c r="F551" s="92"/>
      <c r="G551" s="92"/>
      <c r="H551" s="92"/>
      <c r="I551" s="92"/>
      <c r="J551" s="92"/>
      <c r="K551" s="92"/>
    </row>
    <row r="552" spans="1:11" x14ac:dyDescent="0.3">
      <c r="A552" s="68"/>
      <c r="B552" s="68"/>
      <c r="C552" s="68"/>
      <c r="D552" s="68"/>
      <c r="E552" s="68"/>
      <c r="F552" s="68"/>
      <c r="G552" s="68"/>
      <c r="H552" s="68"/>
      <c r="I552" s="68"/>
      <c r="J552" s="68"/>
      <c r="K552" s="86"/>
    </row>
    <row r="553" spans="1:11" x14ac:dyDescent="0.3">
      <c r="A553" s="67"/>
      <c r="B553" s="135"/>
      <c r="C553" s="135"/>
      <c r="D553" s="135"/>
      <c r="E553" s="85"/>
      <c r="F553" s="85"/>
      <c r="G553" s="85"/>
      <c r="H553" s="85"/>
      <c r="I553" s="85"/>
      <c r="J553" s="85"/>
      <c r="K553" s="85"/>
    </row>
    <row r="554" spans="1:11" x14ac:dyDescent="0.3">
      <c r="A554" s="67"/>
      <c r="B554" s="135"/>
      <c r="C554" s="135"/>
      <c r="D554" s="135"/>
      <c r="E554" s="85"/>
      <c r="F554" s="85"/>
      <c r="G554" s="85"/>
      <c r="H554" s="85"/>
      <c r="I554" s="85"/>
      <c r="J554" s="85"/>
      <c r="K554" s="85"/>
    </row>
    <row r="555" spans="1:11" x14ac:dyDescent="0.3">
      <c r="A555" s="67"/>
      <c r="B555" s="135"/>
      <c r="C555" s="135"/>
      <c r="D555" s="135"/>
      <c r="E555" s="85"/>
      <c r="F555" s="85"/>
      <c r="G555" s="85"/>
      <c r="H555" s="85"/>
      <c r="I555" s="85"/>
      <c r="J555" s="85"/>
      <c r="K555" s="85"/>
    </row>
    <row r="556" spans="1:11" x14ac:dyDescent="0.3">
      <c r="A556" s="67"/>
      <c r="B556" s="135"/>
      <c r="C556" s="135"/>
      <c r="D556" s="135"/>
      <c r="E556" s="85"/>
      <c r="F556" s="85"/>
      <c r="G556" s="85"/>
      <c r="H556" s="85"/>
      <c r="I556" s="85"/>
      <c r="J556" s="85"/>
      <c r="K556" s="85"/>
    </row>
    <row r="557" spans="1:11" x14ac:dyDescent="0.3">
      <c r="A557" s="67"/>
      <c r="B557" s="135"/>
      <c r="C557" s="135"/>
      <c r="D557" s="135"/>
      <c r="E557" s="85"/>
      <c r="F557" s="85"/>
      <c r="G557" s="85"/>
      <c r="H557" s="85"/>
      <c r="I557" s="85"/>
      <c r="J557" s="85"/>
      <c r="K557" s="85"/>
    </row>
    <row r="558" spans="1:11" x14ac:dyDescent="0.3">
      <c r="A558" s="67"/>
      <c r="B558" s="135"/>
      <c r="C558" s="135"/>
      <c r="D558" s="135"/>
      <c r="E558" s="85"/>
      <c r="F558" s="85"/>
      <c r="G558" s="85"/>
      <c r="H558" s="85"/>
      <c r="I558" s="85"/>
      <c r="J558" s="85"/>
      <c r="K558" s="85"/>
    </row>
    <row r="559" spans="1:11" x14ac:dyDescent="0.3">
      <c r="A559" s="67"/>
      <c r="B559" s="135"/>
      <c r="C559" s="135"/>
      <c r="D559" s="135"/>
      <c r="E559" s="85"/>
      <c r="F559" s="85"/>
      <c r="G559" s="85"/>
      <c r="H559" s="85"/>
      <c r="I559" s="85"/>
      <c r="J559" s="85"/>
      <c r="K559" s="85"/>
    </row>
    <row r="560" spans="1:11" x14ac:dyDescent="0.3">
      <c r="A560" s="67"/>
      <c r="B560" s="135"/>
      <c r="C560" s="135"/>
      <c r="D560" s="135"/>
      <c r="E560" s="85"/>
      <c r="F560" s="85"/>
      <c r="G560" s="85"/>
      <c r="H560" s="85"/>
      <c r="I560" s="85"/>
      <c r="J560" s="85"/>
      <c r="K560" s="85"/>
    </row>
    <row r="561" spans="1:11" x14ac:dyDescent="0.3">
      <c r="A561" s="67"/>
      <c r="B561" s="135"/>
      <c r="C561" s="135"/>
      <c r="D561" s="135"/>
      <c r="E561" s="85"/>
      <c r="F561" s="85"/>
      <c r="G561" s="85"/>
      <c r="H561" s="85"/>
      <c r="I561" s="85"/>
      <c r="J561" s="85"/>
      <c r="K561" s="85"/>
    </row>
    <row r="562" spans="1:11" x14ac:dyDescent="0.3">
      <c r="A562" s="67"/>
      <c r="B562" s="135"/>
      <c r="C562" s="135"/>
      <c r="D562" s="135"/>
      <c r="E562" s="85"/>
      <c r="F562" s="85"/>
      <c r="G562" s="85"/>
      <c r="H562" s="85"/>
      <c r="I562" s="85"/>
      <c r="J562" s="85"/>
      <c r="K562" s="85"/>
    </row>
    <row r="563" spans="1:11" x14ac:dyDescent="0.3">
      <c r="A563" s="67"/>
      <c r="B563" s="135"/>
      <c r="C563" s="135"/>
      <c r="D563" s="135"/>
      <c r="E563" s="85"/>
      <c r="F563" s="85"/>
      <c r="G563" s="85"/>
      <c r="H563" s="85"/>
      <c r="I563" s="85"/>
      <c r="J563" s="85"/>
      <c r="K563" s="85"/>
    </row>
    <row r="564" spans="1:11" x14ac:dyDescent="0.3">
      <c r="A564" s="67"/>
      <c r="B564" s="135"/>
      <c r="C564" s="135"/>
      <c r="D564" s="135"/>
      <c r="E564" s="85"/>
      <c r="F564" s="85"/>
      <c r="G564" s="85"/>
      <c r="H564" s="85"/>
      <c r="I564" s="85"/>
      <c r="J564" s="85"/>
      <c r="K564" s="85"/>
    </row>
    <row r="565" spans="1:11" x14ac:dyDescent="0.3">
      <c r="A565" s="67"/>
      <c r="B565" s="135"/>
      <c r="C565" s="135"/>
      <c r="D565" s="135"/>
      <c r="E565" s="85"/>
      <c r="F565" s="85"/>
      <c r="G565" s="85"/>
      <c r="H565" s="85"/>
      <c r="I565" s="85"/>
      <c r="J565" s="85"/>
      <c r="K565" s="85"/>
    </row>
    <row r="566" spans="1:11" x14ac:dyDescent="0.3">
      <c r="A566" s="67"/>
      <c r="B566" s="135"/>
      <c r="C566" s="135"/>
      <c r="D566" s="135"/>
      <c r="E566" s="85"/>
      <c r="F566" s="85"/>
      <c r="G566" s="85"/>
      <c r="H566" s="85"/>
      <c r="I566" s="85"/>
      <c r="J566" s="85"/>
      <c r="K566" s="85"/>
    </row>
    <row r="567" spans="1:11" x14ac:dyDescent="0.3">
      <c r="A567" s="67"/>
      <c r="B567" s="135"/>
      <c r="C567" s="135"/>
      <c r="D567" s="135"/>
      <c r="E567" s="85"/>
      <c r="F567" s="85"/>
      <c r="G567" s="85"/>
      <c r="H567" s="85"/>
      <c r="I567" s="85"/>
      <c r="J567" s="85"/>
      <c r="K567" s="85"/>
    </row>
    <row r="568" spans="1:11" x14ac:dyDescent="0.3">
      <c r="A568" s="67"/>
      <c r="B568" s="135"/>
      <c r="C568" s="135"/>
      <c r="D568" s="135"/>
      <c r="E568" s="85"/>
      <c r="F568" s="85"/>
      <c r="G568" s="85"/>
      <c r="H568" s="85"/>
      <c r="I568" s="85"/>
      <c r="J568" s="85"/>
      <c r="K568" s="85"/>
    </row>
    <row r="569" spans="1:11" x14ac:dyDescent="0.3">
      <c r="A569" s="68"/>
      <c r="B569" s="136"/>
      <c r="C569" s="136"/>
      <c r="D569" s="136"/>
      <c r="E569" s="87"/>
      <c r="F569" s="87"/>
      <c r="G569" s="87"/>
      <c r="H569" s="87"/>
      <c r="I569" s="87"/>
      <c r="J569" s="87"/>
      <c r="K569" s="87"/>
    </row>
    <row r="570" spans="1:11" x14ac:dyDescent="0.3">
      <c r="A570" s="82"/>
      <c r="B570" s="89"/>
      <c r="C570" s="89"/>
      <c r="D570" s="89"/>
      <c r="E570" s="89"/>
      <c r="F570" s="89"/>
      <c r="G570" s="89"/>
      <c r="H570" s="89"/>
      <c r="I570" s="89"/>
      <c r="J570" s="89"/>
      <c r="K570" s="89"/>
    </row>
    <row r="571" spans="1:11" x14ac:dyDescent="0.3">
      <c r="A571" s="92"/>
      <c r="B571" s="92"/>
      <c r="C571" s="92"/>
      <c r="D571" s="92"/>
      <c r="E571" s="92"/>
      <c r="F571" s="92"/>
      <c r="G571" s="92"/>
      <c r="H571" s="92"/>
      <c r="I571" s="92"/>
      <c r="J571" s="92"/>
      <c r="K571" s="92"/>
    </row>
    <row r="572" spans="1:11" x14ac:dyDescent="0.3">
      <c r="A572" s="68"/>
      <c r="B572" s="68"/>
      <c r="C572" s="68"/>
      <c r="D572" s="68"/>
      <c r="E572" s="68"/>
      <c r="F572" s="68"/>
      <c r="G572" s="68"/>
      <c r="H572" s="68"/>
      <c r="I572" s="68"/>
      <c r="J572" s="68"/>
      <c r="K572" s="86"/>
    </row>
    <row r="573" spans="1:11" x14ac:dyDescent="0.3">
      <c r="A573" s="67"/>
      <c r="B573" s="135"/>
      <c r="C573" s="135"/>
      <c r="D573" s="135"/>
      <c r="E573" s="85"/>
      <c r="F573" s="85"/>
      <c r="G573" s="85"/>
      <c r="H573" s="85"/>
      <c r="I573" s="85"/>
      <c r="J573" s="85"/>
      <c r="K573" s="85"/>
    </row>
    <row r="574" spans="1:11" x14ac:dyDescent="0.3">
      <c r="A574" s="67"/>
      <c r="B574" s="135"/>
      <c r="C574" s="135"/>
      <c r="D574" s="135"/>
      <c r="E574" s="85"/>
      <c r="F574" s="85"/>
      <c r="G574" s="85"/>
      <c r="H574" s="85"/>
      <c r="I574" s="85"/>
      <c r="J574" s="85"/>
      <c r="K574" s="85"/>
    </row>
    <row r="575" spans="1:11" x14ac:dyDescent="0.3">
      <c r="A575" s="67"/>
      <c r="B575" s="135"/>
      <c r="C575" s="135"/>
      <c r="D575" s="135"/>
      <c r="E575" s="85"/>
      <c r="F575" s="85"/>
      <c r="G575" s="85"/>
      <c r="H575" s="85"/>
      <c r="I575" s="85"/>
      <c r="J575" s="85"/>
      <c r="K575" s="85"/>
    </row>
    <row r="576" spans="1:11" x14ac:dyDescent="0.3">
      <c r="A576" s="67"/>
      <c r="B576" s="135"/>
      <c r="C576" s="135"/>
      <c r="D576" s="135"/>
      <c r="E576" s="85"/>
      <c r="F576" s="85"/>
      <c r="G576" s="85"/>
      <c r="H576" s="85"/>
      <c r="I576" s="85"/>
      <c r="J576" s="85"/>
      <c r="K576" s="85"/>
    </row>
    <row r="577" spans="1:11" x14ac:dyDescent="0.3">
      <c r="A577" s="67"/>
      <c r="B577" s="135"/>
      <c r="C577" s="135"/>
      <c r="D577" s="135"/>
      <c r="E577" s="85"/>
      <c r="F577" s="85"/>
      <c r="G577" s="85"/>
      <c r="H577" s="85"/>
      <c r="I577" s="85"/>
      <c r="J577" s="85"/>
      <c r="K577" s="85"/>
    </row>
    <row r="578" spans="1:11" x14ac:dyDescent="0.3">
      <c r="A578" s="67"/>
      <c r="B578" s="135"/>
      <c r="C578" s="135"/>
      <c r="D578" s="135"/>
      <c r="E578" s="85"/>
      <c r="F578" s="85"/>
      <c r="G578" s="85"/>
      <c r="H578" s="85"/>
      <c r="I578" s="85"/>
      <c r="J578" s="85"/>
      <c r="K578" s="85"/>
    </row>
    <row r="579" spans="1:11" x14ac:dyDescent="0.3">
      <c r="A579" s="67"/>
      <c r="B579" s="135"/>
      <c r="C579" s="135"/>
      <c r="D579" s="135"/>
      <c r="E579" s="85"/>
      <c r="F579" s="85"/>
      <c r="G579" s="85"/>
      <c r="H579" s="85"/>
      <c r="I579" s="85"/>
      <c r="J579" s="85"/>
      <c r="K579" s="85"/>
    </row>
    <row r="580" spans="1:11" x14ac:dyDescent="0.3">
      <c r="A580" s="67"/>
      <c r="B580" s="135"/>
      <c r="C580" s="135"/>
      <c r="D580" s="135"/>
      <c r="E580" s="85"/>
      <c r="F580" s="85"/>
      <c r="G580" s="85"/>
      <c r="H580" s="85"/>
      <c r="I580" s="85"/>
      <c r="J580" s="85"/>
      <c r="K580" s="85"/>
    </row>
    <row r="581" spans="1:11" x14ac:dyDescent="0.3">
      <c r="A581" s="67"/>
      <c r="B581" s="135"/>
      <c r="C581" s="135"/>
      <c r="D581" s="135"/>
      <c r="E581" s="85"/>
      <c r="F581" s="85"/>
      <c r="G581" s="85"/>
      <c r="H581" s="85"/>
      <c r="I581" s="85"/>
      <c r="J581" s="85"/>
      <c r="K581" s="85"/>
    </row>
    <row r="582" spans="1:11" x14ac:dyDescent="0.3">
      <c r="A582" s="67"/>
      <c r="B582" s="135"/>
      <c r="C582" s="135"/>
      <c r="D582" s="135"/>
      <c r="E582" s="85"/>
      <c r="F582" s="85"/>
      <c r="G582" s="85"/>
      <c r="H582" s="85"/>
      <c r="I582" s="85"/>
      <c r="J582" s="85"/>
      <c r="K582" s="85"/>
    </row>
    <row r="583" spans="1:11" x14ac:dyDescent="0.3">
      <c r="A583" s="67"/>
      <c r="B583" s="135"/>
      <c r="C583" s="135"/>
      <c r="D583" s="135"/>
      <c r="E583" s="85"/>
      <c r="F583" s="85"/>
      <c r="G583" s="85"/>
      <c r="H583" s="85"/>
      <c r="I583" s="85"/>
      <c r="J583" s="85"/>
      <c r="K583" s="85"/>
    </row>
    <row r="584" spans="1:11" x14ac:dyDescent="0.3">
      <c r="A584" s="67"/>
      <c r="B584" s="135"/>
      <c r="C584" s="135"/>
      <c r="D584" s="135"/>
      <c r="E584" s="85"/>
      <c r="F584" s="85"/>
      <c r="G584" s="85"/>
      <c r="H584" s="85"/>
      <c r="I584" s="85"/>
      <c r="J584" s="85"/>
      <c r="K584" s="85"/>
    </row>
    <row r="585" spans="1:11" x14ac:dyDescent="0.3">
      <c r="A585" s="67"/>
      <c r="B585" s="135"/>
      <c r="C585" s="135"/>
      <c r="D585" s="135"/>
      <c r="E585" s="85"/>
      <c r="F585" s="85"/>
      <c r="G585" s="85"/>
      <c r="H585" s="85"/>
      <c r="I585" s="85"/>
      <c r="J585" s="85"/>
      <c r="K585" s="85"/>
    </row>
    <row r="586" spans="1:11" x14ac:dyDescent="0.3">
      <c r="A586" s="67"/>
      <c r="B586" s="135"/>
      <c r="C586" s="135"/>
      <c r="D586" s="135"/>
      <c r="E586" s="85"/>
      <c r="F586" s="85"/>
      <c r="G586" s="85"/>
      <c r="H586" s="85"/>
      <c r="I586" s="85"/>
      <c r="J586" s="85"/>
      <c r="K586" s="85"/>
    </row>
    <row r="587" spans="1:11" x14ac:dyDescent="0.3">
      <c r="A587" s="67"/>
      <c r="B587" s="135"/>
      <c r="C587" s="135"/>
      <c r="D587" s="135"/>
      <c r="E587" s="85"/>
      <c r="F587" s="85"/>
      <c r="G587" s="85"/>
      <c r="H587" s="85"/>
      <c r="I587" s="85"/>
      <c r="J587" s="85"/>
      <c r="K587" s="85"/>
    </row>
    <row r="588" spans="1:11" x14ac:dyDescent="0.3">
      <c r="A588" s="67"/>
      <c r="B588" s="135"/>
      <c r="C588" s="135"/>
      <c r="D588" s="135"/>
      <c r="E588" s="85"/>
      <c r="F588" s="85"/>
      <c r="G588" s="85"/>
      <c r="H588" s="85"/>
      <c r="I588" s="85"/>
      <c r="J588" s="85"/>
      <c r="K588" s="85"/>
    </row>
    <row r="589" spans="1:11" x14ac:dyDescent="0.3">
      <c r="A589" s="68"/>
      <c r="B589" s="137"/>
      <c r="C589" s="137"/>
      <c r="D589" s="137"/>
      <c r="E589" s="87"/>
      <c r="F589" s="87"/>
      <c r="G589" s="87"/>
      <c r="H589" s="87"/>
      <c r="I589" s="87"/>
      <c r="J589" s="87"/>
      <c r="K589" s="87"/>
    </row>
    <row r="591" spans="1:11" x14ac:dyDescent="0.3">
      <c r="A591" s="69"/>
      <c r="B591" s="69"/>
      <c r="C591" s="69"/>
      <c r="D591" s="69"/>
      <c r="E591" s="69"/>
      <c r="F591" s="69"/>
      <c r="G591" s="69"/>
      <c r="H591" s="97"/>
      <c r="I591" s="97"/>
      <c r="J591" s="69"/>
      <c r="K591" s="69"/>
    </row>
    <row r="592" spans="1:11" x14ac:dyDescent="0.3">
      <c r="A592" s="101"/>
      <c r="B592" s="83"/>
      <c r="C592" s="83"/>
      <c r="D592" s="83"/>
      <c r="E592" s="83"/>
      <c r="F592" s="83"/>
      <c r="G592" s="95"/>
      <c r="H592" s="95"/>
      <c r="I592" s="33"/>
      <c r="J592" s="98"/>
      <c r="K592" s="96"/>
    </row>
    <row r="593" spans="1:11" x14ac:dyDescent="0.3">
      <c r="A593" s="91"/>
      <c r="B593" s="92"/>
      <c r="C593" s="92"/>
      <c r="D593" s="92"/>
      <c r="E593" s="92"/>
      <c r="F593" s="92"/>
      <c r="G593" s="92"/>
      <c r="H593" s="92"/>
      <c r="I593" s="92"/>
      <c r="J593" s="92"/>
      <c r="K593" s="92"/>
    </row>
    <row r="594" spans="1:11" x14ac:dyDescent="0.3">
      <c r="A594" s="68"/>
      <c r="B594" s="68"/>
      <c r="C594" s="68"/>
      <c r="D594" s="68"/>
      <c r="E594" s="68"/>
      <c r="F594" s="68"/>
      <c r="G594" s="68"/>
      <c r="H594" s="68"/>
      <c r="I594" s="68"/>
      <c r="J594" s="68"/>
      <c r="K594" s="86"/>
    </row>
    <row r="595" spans="1:11" x14ac:dyDescent="0.3">
      <c r="A595" s="67"/>
      <c r="B595" s="135"/>
      <c r="C595" s="135"/>
      <c r="D595" s="135"/>
      <c r="E595" s="85"/>
      <c r="F595" s="85"/>
      <c r="G595" s="85"/>
      <c r="H595" s="85"/>
      <c r="I595" s="85"/>
      <c r="J595" s="85"/>
      <c r="K595" s="85"/>
    </row>
    <row r="596" spans="1:11" x14ac:dyDescent="0.3">
      <c r="A596" s="67"/>
      <c r="B596" s="135"/>
      <c r="C596" s="135"/>
      <c r="D596" s="135"/>
      <c r="E596" s="85"/>
      <c r="F596" s="85"/>
      <c r="G596" s="85"/>
      <c r="H596" s="85"/>
      <c r="I596" s="85"/>
      <c r="J596" s="85"/>
      <c r="K596" s="85"/>
    </row>
    <row r="597" spans="1:11" x14ac:dyDescent="0.3">
      <c r="A597" s="67"/>
      <c r="B597" s="135"/>
      <c r="C597" s="135"/>
      <c r="D597" s="135"/>
      <c r="E597" s="85"/>
      <c r="F597" s="85"/>
      <c r="G597" s="85"/>
      <c r="H597" s="85"/>
      <c r="I597" s="85"/>
      <c r="J597" s="85"/>
      <c r="K597" s="85"/>
    </row>
    <row r="598" spans="1:11" x14ac:dyDescent="0.3">
      <c r="A598" s="67"/>
      <c r="B598" s="135"/>
      <c r="C598" s="135"/>
      <c r="D598" s="135"/>
      <c r="E598" s="85"/>
      <c r="F598" s="85"/>
      <c r="G598" s="85"/>
      <c r="H598" s="85"/>
      <c r="I598" s="85"/>
      <c r="J598" s="85"/>
      <c r="K598" s="85"/>
    </row>
    <row r="599" spans="1:11" x14ac:dyDescent="0.3">
      <c r="A599" s="67"/>
      <c r="B599" s="135"/>
      <c r="C599" s="135"/>
      <c r="D599" s="135"/>
      <c r="E599" s="85"/>
      <c r="F599" s="85"/>
      <c r="G599" s="85"/>
      <c r="H599" s="85"/>
      <c r="I599" s="85"/>
      <c r="J599" s="85"/>
      <c r="K599" s="85"/>
    </row>
    <row r="600" spans="1:11" x14ac:dyDescent="0.3">
      <c r="A600" s="67"/>
      <c r="B600" s="135"/>
      <c r="C600" s="135"/>
      <c r="D600" s="135"/>
      <c r="E600" s="85"/>
      <c r="F600" s="85"/>
      <c r="G600" s="85"/>
      <c r="H600" s="85"/>
      <c r="I600" s="85"/>
      <c r="J600" s="85"/>
      <c r="K600" s="85"/>
    </row>
    <row r="601" spans="1:11" x14ac:dyDescent="0.3">
      <c r="A601" s="67"/>
      <c r="B601" s="135"/>
      <c r="C601" s="135"/>
      <c r="D601" s="135"/>
      <c r="E601" s="85"/>
      <c r="F601" s="85"/>
      <c r="G601" s="85"/>
      <c r="H601" s="85"/>
      <c r="I601" s="85"/>
      <c r="J601" s="85"/>
      <c r="K601" s="85"/>
    </row>
    <row r="602" spans="1:11" x14ac:dyDescent="0.3">
      <c r="A602" s="67"/>
      <c r="B602" s="135"/>
      <c r="C602" s="135"/>
      <c r="D602" s="135"/>
      <c r="E602" s="85"/>
      <c r="F602" s="85"/>
      <c r="G602" s="85"/>
      <c r="H602" s="85"/>
      <c r="I602" s="85"/>
      <c r="J602" s="85"/>
      <c r="K602" s="85"/>
    </row>
    <row r="603" spans="1:11" x14ac:dyDescent="0.3">
      <c r="A603" s="67"/>
      <c r="B603" s="135"/>
      <c r="C603" s="135"/>
      <c r="D603" s="135"/>
      <c r="E603" s="85"/>
      <c r="F603" s="85"/>
      <c r="G603" s="85"/>
      <c r="H603" s="85"/>
      <c r="I603" s="85"/>
      <c r="J603" s="85"/>
      <c r="K603" s="85"/>
    </row>
    <row r="604" spans="1:11" x14ac:dyDescent="0.3">
      <c r="A604" s="67"/>
      <c r="B604" s="135"/>
      <c r="C604" s="135"/>
      <c r="D604" s="135"/>
      <c r="E604" s="85"/>
      <c r="F604" s="85"/>
      <c r="G604" s="85"/>
      <c r="H604" s="85"/>
      <c r="I604" s="85"/>
      <c r="J604" s="85"/>
      <c r="K604" s="85"/>
    </row>
    <row r="605" spans="1:11" x14ac:dyDescent="0.3">
      <c r="A605" s="67"/>
      <c r="B605" s="135"/>
      <c r="C605" s="135"/>
      <c r="D605" s="135"/>
      <c r="E605" s="85"/>
      <c r="F605" s="85"/>
      <c r="G605" s="85"/>
      <c r="H605" s="85"/>
      <c r="I605" s="85"/>
      <c r="J605" s="85"/>
      <c r="K605" s="85"/>
    </row>
    <row r="606" spans="1:11" x14ac:dyDescent="0.3">
      <c r="A606" s="67"/>
      <c r="B606" s="135"/>
      <c r="C606" s="135"/>
      <c r="D606" s="135"/>
      <c r="E606" s="85"/>
      <c r="F606" s="85"/>
      <c r="G606" s="85"/>
      <c r="H606" s="85"/>
      <c r="I606" s="85"/>
      <c r="J606" s="85"/>
      <c r="K606" s="85"/>
    </row>
    <row r="607" spans="1:11" x14ac:dyDescent="0.3">
      <c r="A607" s="67"/>
      <c r="B607" s="135"/>
      <c r="C607" s="135"/>
      <c r="D607" s="135"/>
      <c r="E607" s="85"/>
      <c r="F607" s="85"/>
      <c r="G607" s="85"/>
      <c r="H607" s="85"/>
      <c r="I607" s="85"/>
      <c r="J607" s="85"/>
      <c r="K607" s="85"/>
    </row>
    <row r="608" spans="1:11" x14ac:dyDescent="0.3">
      <c r="A608" s="67"/>
      <c r="B608" s="135"/>
      <c r="C608" s="135"/>
      <c r="D608" s="135"/>
      <c r="E608" s="85"/>
      <c r="F608" s="85"/>
      <c r="G608" s="85"/>
      <c r="H608" s="85"/>
      <c r="I608" s="85"/>
      <c r="J608" s="85"/>
      <c r="K608" s="85"/>
    </row>
    <row r="609" spans="1:11" x14ac:dyDescent="0.3">
      <c r="A609" s="67"/>
      <c r="B609" s="135"/>
      <c r="C609" s="135"/>
      <c r="D609" s="135"/>
      <c r="E609" s="85"/>
      <c r="F609" s="85"/>
      <c r="G609" s="85"/>
      <c r="H609" s="85"/>
      <c r="I609" s="85"/>
      <c r="J609" s="85"/>
      <c r="K609" s="85"/>
    </row>
    <row r="610" spans="1:11" x14ac:dyDescent="0.3">
      <c r="A610" s="67"/>
      <c r="B610" s="135"/>
      <c r="C610" s="135"/>
      <c r="D610" s="135"/>
      <c r="E610" s="85"/>
      <c r="F610" s="85"/>
      <c r="G610" s="85"/>
      <c r="H610" s="85"/>
      <c r="I610" s="85"/>
      <c r="J610" s="85"/>
      <c r="K610" s="85"/>
    </row>
    <row r="611" spans="1:11" x14ac:dyDescent="0.3">
      <c r="A611" s="68"/>
      <c r="B611" s="136"/>
      <c r="C611" s="136"/>
      <c r="D611" s="136"/>
      <c r="E611" s="87"/>
      <c r="F611" s="87"/>
      <c r="G611" s="87"/>
      <c r="H611" s="87"/>
      <c r="I611" s="87"/>
      <c r="J611" s="87"/>
      <c r="K611" s="87"/>
    </row>
    <row r="612" spans="1:11" x14ac:dyDescent="0.3">
      <c r="A612" s="82"/>
      <c r="B612" s="89"/>
      <c r="C612" s="89"/>
      <c r="D612" s="89"/>
      <c r="E612" s="89"/>
      <c r="F612" s="89"/>
      <c r="G612" s="89"/>
      <c r="H612" s="89"/>
      <c r="I612" s="89"/>
      <c r="J612" s="89"/>
      <c r="K612" s="89"/>
    </row>
    <row r="613" spans="1:11" x14ac:dyDescent="0.3">
      <c r="A613" s="92"/>
      <c r="B613" s="92"/>
      <c r="C613" s="92"/>
      <c r="D613" s="92"/>
      <c r="E613" s="92"/>
      <c r="F613" s="92"/>
      <c r="G613" s="92"/>
      <c r="H613" s="92"/>
      <c r="I613" s="92"/>
      <c r="J613" s="92"/>
      <c r="K613" s="92"/>
    </row>
    <row r="614" spans="1:11" x14ac:dyDescent="0.3">
      <c r="A614" s="68"/>
      <c r="B614" s="68"/>
      <c r="C614" s="68"/>
      <c r="D614" s="68"/>
      <c r="E614" s="68"/>
      <c r="F614" s="68"/>
      <c r="G614" s="68"/>
      <c r="H614" s="68"/>
      <c r="I614" s="68"/>
      <c r="J614" s="68"/>
      <c r="K614" s="86"/>
    </row>
    <row r="615" spans="1:11" x14ac:dyDescent="0.3">
      <c r="A615" s="67"/>
      <c r="B615" s="135"/>
      <c r="C615" s="135"/>
      <c r="D615" s="135"/>
      <c r="E615" s="85"/>
      <c r="F615" s="85"/>
      <c r="G615" s="85"/>
      <c r="H615" s="85"/>
      <c r="I615" s="85"/>
      <c r="J615" s="85"/>
      <c r="K615" s="85"/>
    </row>
    <row r="616" spans="1:11" x14ac:dyDescent="0.3">
      <c r="A616" s="67"/>
      <c r="B616" s="135"/>
      <c r="C616" s="135"/>
      <c r="D616" s="135"/>
      <c r="E616" s="85"/>
      <c r="F616" s="85"/>
      <c r="G616" s="85"/>
      <c r="H616" s="85"/>
      <c r="I616" s="85"/>
      <c r="J616" s="85"/>
      <c r="K616" s="85"/>
    </row>
    <row r="617" spans="1:11" x14ac:dyDescent="0.3">
      <c r="A617" s="67"/>
      <c r="B617" s="135"/>
      <c r="C617" s="135"/>
      <c r="D617" s="135"/>
      <c r="E617" s="85"/>
      <c r="F617" s="85"/>
      <c r="G617" s="85"/>
      <c r="H617" s="85"/>
      <c r="I617" s="85"/>
      <c r="J617" s="85"/>
      <c r="K617" s="85"/>
    </row>
    <row r="618" spans="1:11" x14ac:dyDescent="0.3">
      <c r="A618" s="67"/>
      <c r="B618" s="135"/>
      <c r="C618" s="135"/>
      <c r="D618" s="135"/>
      <c r="E618" s="85"/>
      <c r="F618" s="85"/>
      <c r="G618" s="85"/>
      <c r="H618" s="85"/>
      <c r="I618" s="85"/>
      <c r="J618" s="85"/>
      <c r="K618" s="85"/>
    </row>
    <row r="619" spans="1:11" x14ac:dyDescent="0.3">
      <c r="A619" s="67"/>
      <c r="B619" s="135"/>
      <c r="C619" s="135"/>
      <c r="D619" s="135"/>
      <c r="E619" s="85"/>
      <c r="F619" s="85"/>
      <c r="G619" s="85"/>
      <c r="H619" s="85"/>
      <c r="I619" s="85"/>
      <c r="J619" s="85"/>
      <c r="K619" s="85"/>
    </row>
    <row r="620" spans="1:11" x14ac:dyDescent="0.3">
      <c r="A620" s="67"/>
      <c r="B620" s="135"/>
      <c r="C620" s="135"/>
      <c r="D620" s="135"/>
      <c r="E620" s="85"/>
      <c r="F620" s="85"/>
      <c r="G620" s="85"/>
      <c r="H620" s="85"/>
      <c r="I620" s="85"/>
      <c r="J620" s="85"/>
      <c r="K620" s="85"/>
    </row>
    <row r="621" spans="1:11" x14ac:dyDescent="0.3">
      <c r="A621" s="67"/>
      <c r="B621" s="135"/>
      <c r="C621" s="135"/>
      <c r="D621" s="135"/>
      <c r="E621" s="85"/>
      <c r="F621" s="85"/>
      <c r="G621" s="85"/>
      <c r="H621" s="85"/>
      <c r="I621" s="85"/>
      <c r="J621" s="85"/>
      <c r="K621" s="85"/>
    </row>
    <row r="622" spans="1:11" x14ac:dyDescent="0.3">
      <c r="A622" s="67"/>
      <c r="B622" s="135"/>
      <c r="C622" s="135"/>
      <c r="D622" s="135"/>
      <c r="E622" s="85"/>
      <c r="F622" s="85"/>
      <c r="G622" s="85"/>
      <c r="H622" s="85"/>
      <c r="I622" s="85"/>
      <c r="J622" s="85"/>
      <c r="K622" s="85"/>
    </row>
    <row r="623" spans="1:11" x14ac:dyDescent="0.3">
      <c r="A623" s="67"/>
      <c r="B623" s="135"/>
      <c r="C623" s="135"/>
      <c r="D623" s="135"/>
      <c r="E623" s="85"/>
      <c r="F623" s="85"/>
      <c r="G623" s="85"/>
      <c r="H623" s="85"/>
      <c r="I623" s="85"/>
      <c r="J623" s="85"/>
      <c r="K623" s="85"/>
    </row>
    <row r="624" spans="1:11" x14ac:dyDescent="0.3">
      <c r="A624" s="67"/>
      <c r="B624" s="135"/>
      <c r="C624" s="135"/>
      <c r="D624" s="135"/>
      <c r="E624" s="85"/>
      <c r="F624" s="85"/>
      <c r="G624" s="85"/>
      <c r="H624" s="85"/>
      <c r="I624" s="85"/>
      <c r="J624" s="85"/>
      <c r="K624" s="85"/>
    </row>
    <row r="625" spans="1:11" x14ac:dyDescent="0.3">
      <c r="A625" s="67"/>
      <c r="B625" s="135"/>
      <c r="C625" s="135"/>
      <c r="D625" s="135"/>
      <c r="E625" s="85"/>
      <c r="F625" s="85"/>
      <c r="G625" s="85"/>
      <c r="H625" s="85"/>
      <c r="I625" s="85"/>
      <c r="J625" s="85"/>
      <c r="K625" s="85"/>
    </row>
    <row r="626" spans="1:11" x14ac:dyDescent="0.3">
      <c r="A626" s="67"/>
      <c r="B626" s="135"/>
      <c r="C626" s="135"/>
      <c r="D626" s="135"/>
      <c r="E626" s="85"/>
      <c r="F626" s="85"/>
      <c r="G626" s="85"/>
      <c r="H626" s="85"/>
      <c r="I626" s="85"/>
      <c r="J626" s="85"/>
      <c r="K626" s="85"/>
    </row>
    <row r="627" spans="1:11" x14ac:dyDescent="0.3">
      <c r="A627" s="67"/>
      <c r="B627" s="135"/>
      <c r="C627" s="135"/>
      <c r="D627" s="135"/>
      <c r="E627" s="85"/>
      <c r="F627" s="85"/>
      <c r="G627" s="85"/>
      <c r="H627" s="85"/>
      <c r="I627" s="85"/>
      <c r="J627" s="85"/>
      <c r="K627" s="85"/>
    </row>
    <row r="628" spans="1:11" x14ac:dyDescent="0.3">
      <c r="A628" s="67"/>
      <c r="B628" s="135"/>
      <c r="C628" s="135"/>
      <c r="D628" s="135"/>
      <c r="E628" s="85"/>
      <c r="F628" s="85"/>
      <c r="G628" s="85"/>
      <c r="H628" s="85"/>
      <c r="I628" s="85"/>
      <c r="J628" s="85"/>
      <c r="K628" s="85"/>
    </row>
    <row r="629" spans="1:11" x14ac:dyDescent="0.3">
      <c r="A629" s="67"/>
      <c r="B629" s="135"/>
      <c r="C629" s="135"/>
      <c r="D629" s="135"/>
      <c r="E629" s="85"/>
      <c r="F629" s="85"/>
      <c r="G629" s="85"/>
      <c r="H629" s="85"/>
      <c r="I629" s="85"/>
      <c r="J629" s="85"/>
      <c r="K629" s="85"/>
    </row>
    <row r="630" spans="1:11" x14ac:dyDescent="0.3">
      <c r="A630" s="67"/>
      <c r="B630" s="135"/>
      <c r="C630" s="135"/>
      <c r="D630" s="135"/>
      <c r="E630" s="85"/>
      <c r="F630" s="85"/>
      <c r="G630" s="85"/>
      <c r="H630" s="85"/>
      <c r="I630" s="85"/>
      <c r="J630" s="85"/>
      <c r="K630" s="85"/>
    </row>
    <row r="631" spans="1:11" x14ac:dyDescent="0.3">
      <c r="A631" s="68"/>
      <c r="B631" s="137"/>
      <c r="C631" s="137"/>
      <c r="D631" s="137"/>
      <c r="E631" s="87"/>
      <c r="F631" s="87"/>
      <c r="G631" s="87"/>
      <c r="H631" s="87"/>
      <c r="I631" s="87"/>
      <c r="J631" s="87"/>
      <c r="K631" s="87"/>
    </row>
    <row r="633" spans="1:11" x14ac:dyDescent="0.3">
      <c r="A633" s="69"/>
      <c r="B633" s="69"/>
      <c r="C633" s="69"/>
      <c r="D633" s="69"/>
      <c r="E633" s="69"/>
      <c r="F633" s="69"/>
      <c r="G633" s="69"/>
      <c r="H633" s="97"/>
      <c r="I633" s="97"/>
      <c r="J633" s="69"/>
      <c r="K633" s="69"/>
    </row>
    <row r="634" spans="1:11" x14ac:dyDescent="0.3">
      <c r="A634" s="101"/>
      <c r="B634" s="83"/>
      <c r="C634" s="83"/>
      <c r="D634" s="83"/>
      <c r="E634" s="83"/>
      <c r="F634" s="83"/>
      <c r="G634" s="95"/>
      <c r="H634" s="95"/>
      <c r="I634" s="33"/>
      <c r="J634" s="98"/>
      <c r="K634" s="96"/>
    </row>
    <row r="635" spans="1:11" x14ac:dyDescent="0.3">
      <c r="A635" s="91"/>
      <c r="B635" s="92"/>
      <c r="C635" s="92"/>
      <c r="D635" s="92"/>
      <c r="E635" s="92"/>
      <c r="F635" s="92"/>
      <c r="G635" s="92"/>
      <c r="H635" s="92"/>
      <c r="I635" s="92"/>
      <c r="J635" s="92"/>
      <c r="K635" s="92"/>
    </row>
    <row r="636" spans="1:11" x14ac:dyDescent="0.3">
      <c r="A636" s="68"/>
      <c r="B636" s="68"/>
      <c r="C636" s="68"/>
      <c r="D636" s="68"/>
      <c r="E636" s="68"/>
      <c r="F636" s="68"/>
      <c r="G636" s="68"/>
      <c r="H636" s="68"/>
      <c r="I636" s="68"/>
      <c r="J636" s="68"/>
      <c r="K636" s="86"/>
    </row>
    <row r="637" spans="1:11" x14ac:dyDescent="0.3">
      <c r="A637" s="67"/>
      <c r="B637" s="135"/>
      <c r="C637" s="135"/>
      <c r="D637" s="135"/>
      <c r="E637" s="85"/>
      <c r="F637" s="85"/>
      <c r="G637" s="85"/>
      <c r="H637" s="85"/>
      <c r="I637" s="85"/>
      <c r="J637" s="85"/>
      <c r="K637" s="85"/>
    </row>
    <row r="638" spans="1:11" x14ac:dyDescent="0.3">
      <c r="A638" s="67"/>
      <c r="B638" s="135"/>
      <c r="C638" s="135"/>
      <c r="D638" s="135"/>
      <c r="E638" s="85"/>
      <c r="F638" s="85"/>
      <c r="G638" s="85"/>
      <c r="H638" s="85"/>
      <c r="I638" s="85"/>
      <c r="J638" s="85"/>
      <c r="K638" s="85"/>
    </row>
    <row r="639" spans="1:11" x14ac:dyDescent="0.3">
      <c r="A639" s="67"/>
      <c r="B639" s="135"/>
      <c r="C639" s="135"/>
      <c r="D639" s="135"/>
      <c r="E639" s="85"/>
      <c r="F639" s="85"/>
      <c r="G639" s="85"/>
      <c r="H639" s="85"/>
      <c r="I639" s="85"/>
      <c r="J639" s="85"/>
      <c r="K639" s="85"/>
    </row>
    <row r="640" spans="1:11" x14ac:dyDescent="0.3">
      <c r="A640" s="67"/>
      <c r="B640" s="135"/>
      <c r="C640" s="135"/>
      <c r="D640" s="135"/>
      <c r="E640" s="85"/>
      <c r="F640" s="85"/>
      <c r="G640" s="85"/>
      <c r="H640" s="85"/>
      <c r="I640" s="85"/>
      <c r="J640" s="85"/>
      <c r="K640" s="85"/>
    </row>
    <row r="641" spans="1:11" x14ac:dyDescent="0.3">
      <c r="A641" s="67"/>
      <c r="B641" s="135"/>
      <c r="C641" s="135"/>
      <c r="D641" s="135"/>
      <c r="E641" s="85"/>
      <c r="F641" s="85"/>
      <c r="G641" s="85"/>
      <c r="H641" s="85"/>
      <c r="I641" s="85"/>
      <c r="J641" s="85"/>
      <c r="K641" s="85"/>
    </row>
    <row r="642" spans="1:11" x14ac:dyDescent="0.3">
      <c r="A642" s="67"/>
      <c r="B642" s="135"/>
      <c r="C642" s="135"/>
      <c r="D642" s="135"/>
      <c r="E642" s="85"/>
      <c r="F642" s="85"/>
      <c r="G642" s="85"/>
      <c r="H642" s="85"/>
      <c r="I642" s="85"/>
      <c r="J642" s="85"/>
      <c r="K642" s="85"/>
    </row>
    <row r="643" spans="1:11" x14ac:dyDescent="0.3">
      <c r="A643" s="67"/>
      <c r="B643" s="135"/>
      <c r="C643" s="135"/>
      <c r="D643" s="135"/>
      <c r="E643" s="85"/>
      <c r="F643" s="85"/>
      <c r="G643" s="85"/>
      <c r="H643" s="85"/>
      <c r="I643" s="85"/>
      <c r="J643" s="85"/>
      <c r="K643" s="85"/>
    </row>
    <row r="644" spans="1:11" x14ac:dyDescent="0.3">
      <c r="A644" s="67"/>
      <c r="B644" s="135"/>
      <c r="C644" s="135"/>
      <c r="D644" s="135"/>
      <c r="E644" s="85"/>
      <c r="F644" s="85"/>
      <c r="G644" s="85"/>
      <c r="H644" s="85"/>
      <c r="I644" s="85"/>
      <c r="J644" s="85"/>
      <c r="K644" s="85"/>
    </row>
    <row r="645" spans="1:11" x14ac:dyDescent="0.3">
      <c r="A645" s="67"/>
      <c r="B645" s="135"/>
      <c r="C645" s="135"/>
      <c r="D645" s="135"/>
      <c r="E645" s="85"/>
      <c r="F645" s="85"/>
      <c r="G645" s="85"/>
      <c r="H645" s="85"/>
      <c r="I645" s="85"/>
      <c r="J645" s="85"/>
      <c r="K645" s="85"/>
    </row>
    <row r="646" spans="1:11" x14ac:dyDescent="0.3">
      <c r="A646" s="67"/>
      <c r="B646" s="135"/>
      <c r="C646" s="135"/>
      <c r="D646" s="135"/>
      <c r="E646" s="85"/>
      <c r="F646" s="85"/>
      <c r="G646" s="85"/>
      <c r="H646" s="85"/>
      <c r="I646" s="85"/>
      <c r="J646" s="85"/>
      <c r="K646" s="85"/>
    </row>
    <row r="647" spans="1:11" x14ac:dyDescent="0.3">
      <c r="A647" s="67"/>
      <c r="B647" s="135"/>
      <c r="C647" s="135"/>
      <c r="D647" s="135"/>
      <c r="E647" s="85"/>
      <c r="F647" s="85"/>
      <c r="G647" s="85"/>
      <c r="H647" s="85"/>
      <c r="I647" s="85"/>
      <c r="J647" s="85"/>
      <c r="K647" s="85"/>
    </row>
    <row r="648" spans="1:11" x14ac:dyDescent="0.3">
      <c r="A648" s="67"/>
      <c r="B648" s="135"/>
      <c r="C648" s="135"/>
      <c r="D648" s="135"/>
      <c r="E648" s="85"/>
      <c r="F648" s="85"/>
      <c r="G648" s="85"/>
      <c r="H648" s="85"/>
      <c r="I648" s="85"/>
      <c r="J648" s="85"/>
      <c r="K648" s="85"/>
    </row>
    <row r="649" spans="1:11" x14ac:dyDescent="0.3">
      <c r="A649" s="67"/>
      <c r="B649" s="135"/>
      <c r="C649" s="135"/>
      <c r="D649" s="135"/>
      <c r="E649" s="85"/>
      <c r="F649" s="85"/>
      <c r="G649" s="85"/>
      <c r="H649" s="85"/>
      <c r="I649" s="85"/>
      <c r="J649" s="85"/>
      <c r="K649" s="85"/>
    </row>
    <row r="650" spans="1:11" x14ac:dyDescent="0.3">
      <c r="A650" s="67"/>
      <c r="B650" s="135"/>
      <c r="C650" s="135"/>
      <c r="D650" s="135"/>
      <c r="E650" s="85"/>
      <c r="F650" s="85"/>
      <c r="G650" s="85"/>
      <c r="H650" s="85"/>
      <c r="I650" s="85"/>
      <c r="J650" s="85"/>
      <c r="K650" s="85"/>
    </row>
    <row r="651" spans="1:11" x14ac:dyDescent="0.3">
      <c r="A651" s="67"/>
      <c r="B651" s="135"/>
      <c r="C651" s="135"/>
      <c r="D651" s="135"/>
      <c r="E651" s="85"/>
      <c r="F651" s="85"/>
      <c r="G651" s="85"/>
      <c r="H651" s="85"/>
      <c r="I651" s="85"/>
      <c r="J651" s="85"/>
      <c r="K651" s="85"/>
    </row>
    <row r="652" spans="1:11" x14ac:dyDescent="0.3">
      <c r="A652" s="67"/>
      <c r="B652" s="135"/>
      <c r="C652" s="135"/>
      <c r="D652" s="135"/>
      <c r="E652" s="85"/>
      <c r="F652" s="85"/>
      <c r="G652" s="85"/>
      <c r="H652" s="85"/>
      <c r="I652" s="85"/>
      <c r="J652" s="85"/>
      <c r="K652" s="85"/>
    </row>
    <row r="653" spans="1:11" x14ac:dyDescent="0.3">
      <c r="A653" s="68"/>
      <c r="B653" s="136"/>
      <c r="C653" s="136"/>
      <c r="D653" s="136"/>
      <c r="E653" s="87"/>
      <c r="F653" s="87"/>
      <c r="G653" s="87"/>
      <c r="H653" s="87"/>
      <c r="I653" s="87"/>
      <c r="J653" s="87"/>
      <c r="K653" s="87"/>
    </row>
    <row r="654" spans="1:11" x14ac:dyDescent="0.3">
      <c r="A654" s="82"/>
      <c r="B654" s="89"/>
      <c r="C654" s="89"/>
      <c r="D654" s="89"/>
      <c r="E654" s="89"/>
      <c r="F654" s="89"/>
      <c r="G654" s="89"/>
      <c r="H654" s="89"/>
      <c r="I654" s="89"/>
      <c r="J654" s="89"/>
      <c r="K654" s="89"/>
    </row>
    <row r="655" spans="1:11" x14ac:dyDescent="0.3">
      <c r="A655" s="92"/>
      <c r="B655" s="92"/>
      <c r="C655" s="92"/>
      <c r="D655" s="92"/>
      <c r="E655" s="92"/>
      <c r="F655" s="92"/>
      <c r="G655" s="92"/>
      <c r="H655" s="92"/>
      <c r="I655" s="92"/>
      <c r="J655" s="92"/>
      <c r="K655" s="92"/>
    </row>
    <row r="656" spans="1:11" x14ac:dyDescent="0.3">
      <c r="A656" s="68"/>
      <c r="B656" s="68"/>
      <c r="C656" s="68"/>
      <c r="D656" s="68"/>
      <c r="E656" s="68"/>
      <c r="F656" s="68"/>
      <c r="G656" s="68"/>
      <c r="H656" s="68"/>
      <c r="I656" s="68"/>
      <c r="J656" s="68"/>
      <c r="K656" s="86"/>
    </row>
    <row r="657" spans="1:11" x14ac:dyDescent="0.3">
      <c r="A657" s="67"/>
      <c r="B657" s="135"/>
      <c r="C657" s="135"/>
      <c r="D657" s="135"/>
      <c r="E657" s="85"/>
      <c r="F657" s="85"/>
      <c r="G657" s="85"/>
      <c r="H657" s="85"/>
      <c r="I657" s="85"/>
      <c r="J657" s="85"/>
      <c r="K657" s="85"/>
    </row>
    <row r="658" spans="1:11" x14ac:dyDescent="0.3">
      <c r="A658" s="67"/>
      <c r="B658" s="135"/>
      <c r="C658" s="135"/>
      <c r="D658" s="135"/>
      <c r="E658" s="85"/>
      <c r="F658" s="85"/>
      <c r="G658" s="85"/>
      <c r="H658" s="85"/>
      <c r="I658" s="85"/>
      <c r="J658" s="85"/>
      <c r="K658" s="85"/>
    </row>
    <row r="659" spans="1:11" x14ac:dyDescent="0.3">
      <c r="A659" s="67"/>
      <c r="B659" s="135"/>
      <c r="C659" s="135"/>
      <c r="D659" s="135"/>
      <c r="E659" s="85"/>
      <c r="F659" s="85"/>
      <c r="G659" s="85"/>
      <c r="H659" s="85"/>
      <c r="I659" s="85"/>
      <c r="J659" s="85"/>
      <c r="K659" s="85"/>
    </row>
    <row r="660" spans="1:11" x14ac:dyDescent="0.3">
      <c r="A660" s="67"/>
      <c r="B660" s="135"/>
      <c r="C660" s="135"/>
      <c r="D660" s="135"/>
      <c r="E660" s="85"/>
      <c r="F660" s="85"/>
      <c r="G660" s="85"/>
      <c r="H660" s="85"/>
      <c r="I660" s="85"/>
      <c r="J660" s="85"/>
      <c r="K660" s="85"/>
    </row>
    <row r="661" spans="1:11" x14ac:dyDescent="0.3">
      <c r="A661" s="67"/>
      <c r="B661" s="135"/>
      <c r="C661" s="135"/>
      <c r="D661" s="135"/>
      <c r="E661" s="85"/>
      <c r="F661" s="85"/>
      <c r="G661" s="85"/>
      <c r="H661" s="85"/>
      <c r="I661" s="85"/>
      <c r="J661" s="85"/>
      <c r="K661" s="85"/>
    </row>
    <row r="662" spans="1:11" x14ac:dyDescent="0.3">
      <c r="A662" s="67"/>
      <c r="B662" s="135"/>
      <c r="C662" s="135"/>
      <c r="D662" s="135"/>
      <c r="E662" s="85"/>
      <c r="F662" s="85"/>
      <c r="G662" s="85"/>
      <c r="H662" s="85"/>
      <c r="I662" s="85"/>
      <c r="J662" s="85"/>
      <c r="K662" s="85"/>
    </row>
    <row r="663" spans="1:11" x14ac:dyDescent="0.3">
      <c r="A663" s="67"/>
      <c r="B663" s="135"/>
      <c r="C663" s="135"/>
      <c r="D663" s="135"/>
      <c r="E663" s="85"/>
      <c r="F663" s="85"/>
      <c r="G663" s="85"/>
      <c r="H663" s="85"/>
      <c r="I663" s="85"/>
      <c r="J663" s="85"/>
      <c r="K663" s="85"/>
    </row>
    <row r="664" spans="1:11" x14ac:dyDescent="0.3">
      <c r="A664" s="67"/>
      <c r="B664" s="135"/>
      <c r="C664" s="135"/>
      <c r="D664" s="135"/>
      <c r="E664" s="85"/>
      <c r="F664" s="85"/>
      <c r="G664" s="85"/>
      <c r="H664" s="85"/>
      <c r="I664" s="85"/>
      <c r="J664" s="85"/>
      <c r="K664" s="85"/>
    </row>
    <row r="665" spans="1:11" x14ac:dyDescent="0.3">
      <c r="A665" s="67"/>
      <c r="B665" s="135"/>
      <c r="C665" s="135"/>
      <c r="D665" s="135"/>
      <c r="E665" s="85"/>
      <c r="F665" s="85"/>
      <c r="G665" s="85"/>
      <c r="H665" s="85"/>
      <c r="I665" s="85"/>
      <c r="J665" s="85"/>
      <c r="K665" s="85"/>
    </row>
    <row r="666" spans="1:11" x14ac:dyDescent="0.3">
      <c r="A666" s="67"/>
      <c r="B666" s="135"/>
      <c r="C666" s="135"/>
      <c r="D666" s="135"/>
      <c r="E666" s="85"/>
      <c r="F666" s="85"/>
      <c r="G666" s="85"/>
      <c r="H666" s="85"/>
      <c r="I666" s="85"/>
      <c r="J666" s="85"/>
      <c r="K666" s="85"/>
    </row>
    <row r="667" spans="1:11" x14ac:dyDescent="0.3">
      <c r="A667" s="67"/>
      <c r="B667" s="135"/>
      <c r="C667" s="135"/>
      <c r="D667" s="135"/>
      <c r="E667" s="85"/>
      <c r="F667" s="85"/>
      <c r="G667" s="85"/>
      <c r="H667" s="85"/>
      <c r="I667" s="85"/>
      <c r="J667" s="85"/>
      <c r="K667" s="85"/>
    </row>
    <row r="668" spans="1:11" x14ac:dyDescent="0.3">
      <c r="A668" s="67"/>
      <c r="B668" s="135"/>
      <c r="C668" s="135"/>
      <c r="D668" s="135"/>
      <c r="E668" s="85"/>
      <c r="F668" s="85"/>
      <c r="G668" s="85"/>
      <c r="H668" s="85"/>
      <c r="I668" s="85"/>
      <c r="J668" s="85"/>
      <c r="K668" s="85"/>
    </row>
    <row r="669" spans="1:11" x14ac:dyDescent="0.3">
      <c r="A669" s="67"/>
      <c r="B669" s="135"/>
      <c r="C669" s="135"/>
      <c r="D669" s="135"/>
      <c r="E669" s="85"/>
      <c r="F669" s="85"/>
      <c r="G669" s="85"/>
      <c r="H669" s="85"/>
      <c r="I669" s="85"/>
      <c r="J669" s="85"/>
      <c r="K669" s="85"/>
    </row>
    <row r="670" spans="1:11" x14ac:dyDescent="0.3">
      <c r="A670" s="67"/>
      <c r="B670" s="135"/>
      <c r="C670" s="135"/>
      <c r="D670" s="135"/>
      <c r="E670" s="85"/>
      <c r="F670" s="85"/>
      <c r="G670" s="85"/>
      <c r="H670" s="85"/>
      <c r="I670" s="85"/>
      <c r="J670" s="85"/>
      <c r="K670" s="85"/>
    </row>
    <row r="671" spans="1:11" x14ac:dyDescent="0.3">
      <c r="A671" s="67"/>
      <c r="B671" s="135"/>
      <c r="C671" s="135"/>
      <c r="D671" s="135"/>
      <c r="E671" s="85"/>
      <c r="F671" s="85"/>
      <c r="G671" s="85"/>
      <c r="H671" s="85"/>
      <c r="I671" s="85"/>
      <c r="J671" s="85"/>
      <c r="K671" s="85"/>
    </row>
    <row r="672" spans="1:11" x14ac:dyDescent="0.3">
      <c r="A672" s="67"/>
      <c r="B672" s="135"/>
      <c r="C672" s="135"/>
      <c r="D672" s="135"/>
      <c r="E672" s="85"/>
      <c r="F672" s="85"/>
      <c r="G672" s="85"/>
      <c r="H672" s="85"/>
      <c r="I672" s="85"/>
      <c r="J672" s="85"/>
      <c r="K672" s="85"/>
    </row>
    <row r="673" spans="1:11" x14ac:dyDescent="0.3">
      <c r="A673" s="68"/>
      <c r="B673" s="137"/>
      <c r="C673" s="137"/>
      <c r="D673" s="137"/>
      <c r="E673" s="87"/>
      <c r="F673" s="87"/>
      <c r="G673" s="87"/>
      <c r="H673" s="87"/>
      <c r="I673" s="87"/>
      <c r="J673" s="87"/>
      <c r="K673" s="87"/>
    </row>
    <row r="675" spans="1:11" x14ac:dyDescent="0.3">
      <c r="A675" s="69"/>
      <c r="B675" s="69"/>
      <c r="C675" s="69"/>
      <c r="D675" s="69"/>
      <c r="E675" s="69"/>
      <c r="F675" s="69"/>
      <c r="G675" s="69"/>
      <c r="H675" s="97"/>
      <c r="I675" s="97"/>
      <c r="J675" s="69"/>
      <c r="K675" s="69"/>
    </row>
    <row r="676" spans="1:11" x14ac:dyDescent="0.3">
      <c r="A676" s="101"/>
      <c r="B676" s="83"/>
      <c r="C676" s="83"/>
      <c r="D676" s="83"/>
      <c r="E676" s="83"/>
      <c r="F676" s="83"/>
      <c r="G676" s="95"/>
      <c r="H676" s="95"/>
      <c r="I676" s="33"/>
      <c r="J676" s="98"/>
      <c r="K676" s="96"/>
    </row>
    <row r="677" spans="1:11" x14ac:dyDescent="0.3">
      <c r="A677" s="91"/>
      <c r="B677" s="92"/>
      <c r="C677" s="92"/>
      <c r="D677" s="92"/>
      <c r="E677" s="92"/>
      <c r="F677" s="92"/>
      <c r="G677" s="92"/>
      <c r="H677" s="92"/>
      <c r="I677" s="92"/>
      <c r="J677" s="92"/>
      <c r="K677" s="92"/>
    </row>
    <row r="678" spans="1:11" x14ac:dyDescent="0.3">
      <c r="A678" s="68"/>
      <c r="B678" s="68"/>
      <c r="C678" s="68"/>
      <c r="D678" s="68"/>
      <c r="E678" s="68"/>
      <c r="F678" s="68"/>
      <c r="G678" s="68"/>
      <c r="H678" s="68"/>
      <c r="I678" s="68"/>
      <c r="J678" s="68"/>
      <c r="K678" s="86"/>
    </row>
    <row r="679" spans="1:11" x14ac:dyDescent="0.3">
      <c r="A679" s="67"/>
      <c r="B679" s="135"/>
      <c r="C679" s="135"/>
      <c r="D679" s="135"/>
      <c r="E679" s="85"/>
      <c r="F679" s="85"/>
      <c r="G679" s="85"/>
      <c r="H679" s="85"/>
      <c r="I679" s="85"/>
      <c r="J679" s="85"/>
      <c r="K679" s="85"/>
    </row>
    <row r="680" spans="1:11" x14ac:dyDescent="0.3">
      <c r="A680" s="67"/>
      <c r="B680" s="135"/>
      <c r="C680" s="135"/>
      <c r="D680" s="135"/>
      <c r="E680" s="85"/>
      <c r="F680" s="85"/>
      <c r="G680" s="85"/>
      <c r="H680" s="85"/>
      <c r="I680" s="85"/>
      <c r="J680" s="85"/>
      <c r="K680" s="85"/>
    </row>
    <row r="681" spans="1:11" x14ac:dyDescent="0.3">
      <c r="A681" s="67"/>
      <c r="B681" s="135"/>
      <c r="C681" s="135"/>
      <c r="D681" s="135"/>
      <c r="E681" s="85"/>
      <c r="F681" s="85"/>
      <c r="G681" s="85"/>
      <c r="H681" s="85"/>
      <c r="I681" s="85"/>
      <c r="J681" s="85"/>
      <c r="K681" s="85"/>
    </row>
    <row r="682" spans="1:11" x14ac:dyDescent="0.3">
      <c r="A682" s="67"/>
      <c r="B682" s="135"/>
      <c r="C682" s="135"/>
      <c r="D682" s="135"/>
      <c r="E682" s="85"/>
      <c r="F682" s="85"/>
      <c r="G682" s="85"/>
      <c r="H682" s="85"/>
      <c r="I682" s="85"/>
      <c r="J682" s="85"/>
      <c r="K682" s="85"/>
    </row>
    <row r="683" spans="1:11" x14ac:dyDescent="0.3">
      <c r="A683" s="67"/>
      <c r="B683" s="135"/>
      <c r="C683" s="135"/>
      <c r="D683" s="135"/>
      <c r="E683" s="85"/>
      <c r="F683" s="85"/>
      <c r="G683" s="85"/>
      <c r="H683" s="85"/>
      <c r="I683" s="85"/>
      <c r="J683" s="85"/>
      <c r="K683" s="85"/>
    </row>
    <row r="684" spans="1:11" x14ac:dyDescent="0.3">
      <c r="A684" s="67"/>
      <c r="B684" s="135"/>
      <c r="C684" s="135"/>
      <c r="D684" s="135"/>
      <c r="E684" s="85"/>
      <c r="F684" s="85"/>
      <c r="G684" s="85"/>
      <c r="H684" s="85"/>
      <c r="I684" s="85"/>
      <c r="J684" s="85"/>
      <c r="K684" s="85"/>
    </row>
    <row r="685" spans="1:11" x14ac:dyDescent="0.3">
      <c r="A685" s="67"/>
      <c r="B685" s="135"/>
      <c r="C685" s="135"/>
      <c r="D685" s="135"/>
      <c r="E685" s="85"/>
      <c r="F685" s="85"/>
      <c r="G685" s="85"/>
      <c r="H685" s="85"/>
      <c r="I685" s="85"/>
      <c r="J685" s="85"/>
      <c r="K685" s="85"/>
    </row>
    <row r="686" spans="1:11" x14ac:dyDescent="0.3">
      <c r="A686" s="67"/>
      <c r="B686" s="135"/>
      <c r="C686" s="135"/>
      <c r="D686" s="135"/>
      <c r="E686" s="85"/>
      <c r="F686" s="85"/>
      <c r="G686" s="85"/>
      <c r="H686" s="85"/>
      <c r="I686" s="85"/>
      <c r="J686" s="85"/>
      <c r="K686" s="85"/>
    </row>
    <row r="687" spans="1:11" x14ac:dyDescent="0.3">
      <c r="A687" s="67"/>
      <c r="B687" s="135"/>
      <c r="C687" s="135"/>
      <c r="D687" s="135"/>
      <c r="E687" s="85"/>
      <c r="F687" s="85"/>
      <c r="G687" s="85"/>
      <c r="H687" s="85"/>
      <c r="I687" s="85"/>
      <c r="J687" s="85"/>
      <c r="K687" s="85"/>
    </row>
    <row r="688" spans="1:11" x14ac:dyDescent="0.3">
      <c r="A688" s="67"/>
      <c r="B688" s="135"/>
      <c r="C688" s="135"/>
      <c r="D688" s="135"/>
      <c r="E688" s="85"/>
      <c r="F688" s="85"/>
      <c r="G688" s="85"/>
      <c r="H688" s="85"/>
      <c r="I688" s="85"/>
      <c r="J688" s="85"/>
      <c r="K688" s="85"/>
    </row>
    <row r="689" spans="1:11" x14ac:dyDescent="0.3">
      <c r="A689" s="67"/>
      <c r="B689" s="135"/>
      <c r="C689" s="135"/>
      <c r="D689" s="135"/>
      <c r="E689" s="85"/>
      <c r="F689" s="85"/>
      <c r="G689" s="85"/>
      <c r="H689" s="85"/>
      <c r="I689" s="85"/>
      <c r="J689" s="85"/>
      <c r="K689" s="85"/>
    </row>
    <row r="690" spans="1:11" x14ac:dyDescent="0.3">
      <c r="A690" s="67"/>
      <c r="B690" s="135"/>
      <c r="C690" s="135"/>
      <c r="D690" s="135"/>
      <c r="E690" s="85"/>
      <c r="F690" s="85"/>
      <c r="G690" s="85"/>
      <c r="H690" s="85"/>
      <c r="I690" s="85"/>
      <c r="J690" s="85"/>
      <c r="K690" s="85"/>
    </row>
    <row r="691" spans="1:11" x14ac:dyDescent="0.3">
      <c r="A691" s="67"/>
      <c r="B691" s="135"/>
      <c r="C691" s="135"/>
      <c r="D691" s="135"/>
      <c r="E691" s="85"/>
      <c r="F691" s="85"/>
      <c r="G691" s="85"/>
      <c r="H691" s="85"/>
      <c r="I691" s="85"/>
      <c r="J691" s="85"/>
      <c r="K691" s="85"/>
    </row>
    <row r="692" spans="1:11" x14ac:dyDescent="0.3">
      <c r="A692" s="67"/>
      <c r="B692" s="135"/>
      <c r="C692" s="135"/>
      <c r="D692" s="135"/>
      <c r="E692" s="85"/>
      <c r="F692" s="85"/>
      <c r="G692" s="85"/>
      <c r="H692" s="85"/>
      <c r="I692" s="85"/>
      <c r="J692" s="85"/>
      <c r="K692" s="85"/>
    </row>
    <row r="693" spans="1:11" x14ac:dyDescent="0.3">
      <c r="A693" s="67"/>
      <c r="B693" s="135"/>
      <c r="C693" s="135"/>
      <c r="D693" s="135"/>
      <c r="E693" s="85"/>
      <c r="F693" s="85"/>
      <c r="G693" s="85"/>
      <c r="H693" s="85"/>
      <c r="I693" s="85"/>
      <c r="J693" s="85"/>
      <c r="K693" s="85"/>
    </row>
    <row r="694" spans="1:11" x14ac:dyDescent="0.3">
      <c r="A694" s="67"/>
      <c r="B694" s="135"/>
      <c r="C694" s="135"/>
      <c r="D694" s="135"/>
      <c r="E694" s="85"/>
      <c r="F694" s="85"/>
      <c r="G694" s="85"/>
      <c r="H694" s="85"/>
      <c r="I694" s="85"/>
      <c r="J694" s="85"/>
      <c r="K694" s="85"/>
    </row>
    <row r="695" spans="1:11" x14ac:dyDescent="0.3">
      <c r="A695" s="68"/>
      <c r="B695" s="136"/>
      <c r="C695" s="136"/>
      <c r="D695" s="136"/>
      <c r="E695" s="87"/>
      <c r="F695" s="87"/>
      <c r="G695" s="87"/>
      <c r="H695" s="87"/>
      <c r="I695" s="87"/>
      <c r="J695" s="87"/>
      <c r="K695" s="87"/>
    </row>
    <row r="696" spans="1:11" x14ac:dyDescent="0.3">
      <c r="A696" s="82"/>
      <c r="B696" s="89"/>
      <c r="C696" s="89"/>
      <c r="D696" s="89"/>
      <c r="E696" s="89"/>
      <c r="F696" s="89"/>
      <c r="G696" s="89"/>
      <c r="H696" s="89"/>
      <c r="I696" s="89"/>
      <c r="J696" s="89"/>
      <c r="K696" s="89"/>
    </row>
    <row r="697" spans="1:11" x14ac:dyDescent="0.3">
      <c r="A697" s="92"/>
      <c r="B697" s="92"/>
      <c r="C697" s="92"/>
      <c r="D697" s="92"/>
      <c r="E697" s="92"/>
      <c r="F697" s="92"/>
      <c r="G697" s="92"/>
      <c r="H697" s="92"/>
      <c r="I697" s="92"/>
      <c r="J697" s="92"/>
      <c r="K697" s="92"/>
    </row>
    <row r="698" spans="1:11" x14ac:dyDescent="0.3">
      <c r="A698" s="68"/>
      <c r="B698" s="68"/>
      <c r="C698" s="68"/>
      <c r="D698" s="68"/>
      <c r="E698" s="68"/>
      <c r="F698" s="68"/>
      <c r="G698" s="68"/>
      <c r="H698" s="68"/>
      <c r="I698" s="68"/>
      <c r="J698" s="68"/>
      <c r="K698" s="86"/>
    </row>
    <row r="699" spans="1:11" x14ac:dyDescent="0.3">
      <c r="A699" s="67"/>
      <c r="B699" s="135"/>
      <c r="C699" s="135"/>
      <c r="D699" s="135"/>
      <c r="E699" s="85"/>
      <c r="F699" s="85"/>
      <c r="G699" s="85"/>
      <c r="H699" s="85"/>
      <c r="I699" s="85"/>
      <c r="J699" s="85"/>
      <c r="K699" s="85"/>
    </row>
    <row r="700" spans="1:11" x14ac:dyDescent="0.3">
      <c r="A700" s="67"/>
      <c r="B700" s="135"/>
      <c r="C700" s="135"/>
      <c r="D700" s="135"/>
      <c r="E700" s="85"/>
      <c r="F700" s="85"/>
      <c r="G700" s="85"/>
      <c r="H700" s="85"/>
      <c r="I700" s="85"/>
      <c r="J700" s="85"/>
      <c r="K700" s="85"/>
    </row>
    <row r="701" spans="1:11" x14ac:dyDescent="0.3">
      <c r="A701" s="67"/>
      <c r="B701" s="135"/>
      <c r="C701" s="135"/>
      <c r="D701" s="135"/>
      <c r="E701" s="85"/>
      <c r="F701" s="85"/>
      <c r="G701" s="85"/>
      <c r="H701" s="85"/>
      <c r="I701" s="85"/>
      <c r="J701" s="85"/>
      <c r="K701" s="85"/>
    </row>
    <row r="702" spans="1:11" x14ac:dyDescent="0.3">
      <c r="A702" s="67"/>
      <c r="B702" s="135"/>
      <c r="C702" s="135"/>
      <c r="D702" s="135"/>
      <c r="E702" s="85"/>
      <c r="F702" s="85"/>
      <c r="G702" s="85"/>
      <c r="H702" s="85"/>
      <c r="I702" s="85"/>
      <c r="J702" s="85"/>
      <c r="K702" s="85"/>
    </row>
    <row r="703" spans="1:11" x14ac:dyDescent="0.3">
      <c r="A703" s="67"/>
      <c r="B703" s="135"/>
      <c r="C703" s="135"/>
      <c r="D703" s="135"/>
      <c r="E703" s="85"/>
      <c r="F703" s="85"/>
      <c r="G703" s="85"/>
      <c r="H703" s="85"/>
      <c r="I703" s="85"/>
      <c r="J703" s="85"/>
      <c r="K703" s="85"/>
    </row>
    <row r="704" spans="1:11" x14ac:dyDescent="0.3">
      <c r="A704" s="67"/>
      <c r="B704" s="135"/>
      <c r="C704" s="135"/>
      <c r="D704" s="135"/>
      <c r="E704" s="85"/>
      <c r="F704" s="85"/>
      <c r="G704" s="85"/>
      <c r="H704" s="85"/>
      <c r="I704" s="85"/>
      <c r="J704" s="85"/>
      <c r="K704" s="85"/>
    </row>
    <row r="705" spans="1:11" x14ac:dyDescent="0.3">
      <c r="A705" s="67"/>
      <c r="B705" s="135"/>
      <c r="C705" s="135"/>
      <c r="D705" s="135"/>
      <c r="E705" s="85"/>
      <c r="F705" s="85"/>
      <c r="G705" s="85"/>
      <c r="H705" s="85"/>
      <c r="I705" s="85"/>
      <c r="J705" s="85"/>
      <c r="K705" s="85"/>
    </row>
    <row r="706" spans="1:11" x14ac:dyDescent="0.3">
      <c r="A706" s="67"/>
      <c r="B706" s="135"/>
      <c r="C706" s="135"/>
      <c r="D706" s="135"/>
      <c r="E706" s="85"/>
      <c r="F706" s="85"/>
      <c r="G706" s="85"/>
      <c r="H706" s="85"/>
      <c r="I706" s="85"/>
      <c r="J706" s="85"/>
      <c r="K706" s="85"/>
    </row>
    <row r="707" spans="1:11" x14ac:dyDescent="0.3">
      <c r="A707" s="67"/>
      <c r="B707" s="135"/>
      <c r="C707" s="135"/>
      <c r="D707" s="135"/>
      <c r="E707" s="85"/>
      <c r="F707" s="85"/>
      <c r="G707" s="85"/>
      <c r="H707" s="85"/>
      <c r="I707" s="85"/>
      <c r="J707" s="85"/>
      <c r="K707" s="85"/>
    </row>
    <row r="708" spans="1:11" x14ac:dyDescent="0.3">
      <c r="A708" s="67"/>
      <c r="B708" s="135"/>
      <c r="C708" s="135"/>
      <c r="D708" s="135"/>
      <c r="E708" s="85"/>
      <c r="F708" s="85"/>
      <c r="G708" s="85"/>
      <c r="H708" s="85"/>
      <c r="I708" s="85"/>
      <c r="J708" s="85"/>
      <c r="K708" s="85"/>
    </row>
    <row r="709" spans="1:11" x14ac:dyDescent="0.3">
      <c r="A709" s="67"/>
      <c r="B709" s="135"/>
      <c r="C709" s="135"/>
      <c r="D709" s="135"/>
      <c r="E709" s="85"/>
      <c r="F709" s="85"/>
      <c r="G709" s="85"/>
      <c r="H709" s="85"/>
      <c r="I709" s="85"/>
      <c r="J709" s="85"/>
      <c r="K709" s="85"/>
    </row>
    <row r="710" spans="1:11" x14ac:dyDescent="0.3">
      <c r="A710" s="67"/>
      <c r="B710" s="135"/>
      <c r="C710" s="135"/>
      <c r="D710" s="135"/>
      <c r="E710" s="85"/>
      <c r="F710" s="85"/>
      <c r="G710" s="85"/>
      <c r="H710" s="85"/>
      <c r="I710" s="85"/>
      <c r="J710" s="85"/>
      <c r="K710" s="85"/>
    </row>
    <row r="711" spans="1:11" x14ac:dyDescent="0.3">
      <c r="A711" s="67"/>
      <c r="B711" s="135"/>
      <c r="C711" s="135"/>
      <c r="D711" s="135"/>
      <c r="E711" s="85"/>
      <c r="F711" s="85"/>
      <c r="G711" s="85"/>
      <c r="H711" s="85"/>
      <c r="I711" s="85"/>
      <c r="J711" s="85"/>
      <c r="K711" s="85"/>
    </row>
    <row r="712" spans="1:11" x14ac:dyDescent="0.3">
      <c r="A712" s="67"/>
      <c r="B712" s="135"/>
      <c r="C712" s="135"/>
      <c r="D712" s="135"/>
      <c r="E712" s="85"/>
      <c r="F712" s="85"/>
      <c r="G712" s="85"/>
      <c r="H712" s="85"/>
      <c r="I712" s="85"/>
      <c r="J712" s="85"/>
      <c r="K712" s="85"/>
    </row>
    <row r="713" spans="1:11" x14ac:dyDescent="0.3">
      <c r="A713" s="67"/>
      <c r="B713" s="135"/>
      <c r="C713" s="135"/>
      <c r="D713" s="135"/>
      <c r="E713" s="85"/>
      <c r="F713" s="85"/>
      <c r="G713" s="85"/>
      <c r="H713" s="85"/>
      <c r="I713" s="85"/>
      <c r="J713" s="85"/>
      <c r="K713" s="85"/>
    </row>
    <row r="714" spans="1:11" x14ac:dyDescent="0.3">
      <c r="A714" s="67"/>
      <c r="B714" s="135"/>
      <c r="C714" s="135"/>
      <c r="D714" s="135"/>
      <c r="E714" s="85"/>
      <c r="F714" s="85"/>
      <c r="G714" s="85"/>
      <c r="H714" s="85"/>
      <c r="I714" s="85"/>
      <c r="J714" s="85"/>
      <c r="K714" s="85"/>
    </row>
    <row r="715" spans="1:11" x14ac:dyDescent="0.3">
      <c r="A715" s="68"/>
      <c r="B715" s="137"/>
      <c r="C715" s="137"/>
      <c r="D715" s="137"/>
      <c r="E715" s="87"/>
      <c r="F715" s="87"/>
      <c r="G715" s="87"/>
      <c r="H715" s="87"/>
      <c r="I715" s="87"/>
      <c r="J715" s="87"/>
      <c r="K715" s="87"/>
    </row>
    <row r="717" spans="1:11" x14ac:dyDescent="0.3">
      <c r="A717" s="69"/>
      <c r="B717" s="69"/>
      <c r="C717" s="69"/>
      <c r="D717" s="69"/>
      <c r="E717" s="69"/>
      <c r="F717" s="69"/>
      <c r="G717" s="69"/>
      <c r="H717" s="97"/>
      <c r="I717" s="97"/>
      <c r="J717" s="69"/>
      <c r="K717" s="69"/>
    </row>
    <row r="718" spans="1:11" x14ac:dyDescent="0.3">
      <c r="A718" s="101"/>
      <c r="B718" s="83"/>
      <c r="C718" s="83"/>
      <c r="D718" s="83"/>
      <c r="E718" s="83"/>
      <c r="F718" s="83"/>
      <c r="G718" s="95"/>
      <c r="H718" s="95"/>
      <c r="I718" s="33"/>
      <c r="J718" s="98"/>
      <c r="K718" s="96"/>
    </row>
    <row r="719" spans="1:11" x14ac:dyDescent="0.3">
      <c r="A719" s="91"/>
      <c r="B719" s="92"/>
      <c r="C719" s="92"/>
      <c r="D719" s="92"/>
      <c r="E719" s="92"/>
      <c r="F719" s="92"/>
      <c r="G719" s="92"/>
      <c r="H719" s="92"/>
      <c r="I719" s="92"/>
      <c r="J719" s="92"/>
      <c r="K719" s="92"/>
    </row>
    <row r="720" spans="1:11" x14ac:dyDescent="0.3">
      <c r="A720" s="68"/>
      <c r="B720" s="68"/>
      <c r="C720" s="68"/>
      <c r="D720" s="68"/>
      <c r="E720" s="68"/>
      <c r="F720" s="68"/>
      <c r="G720" s="68"/>
      <c r="H720" s="68"/>
      <c r="I720" s="68"/>
      <c r="J720" s="68"/>
      <c r="K720" s="86"/>
    </row>
    <row r="721" spans="1:11" x14ac:dyDescent="0.3">
      <c r="A721" s="67"/>
      <c r="B721" s="135"/>
      <c r="C721" s="135"/>
      <c r="D721" s="135"/>
      <c r="E721" s="85"/>
      <c r="F721" s="85"/>
      <c r="G721" s="85"/>
      <c r="H721" s="85"/>
      <c r="I721" s="85"/>
      <c r="J721" s="85"/>
      <c r="K721" s="85"/>
    </row>
    <row r="722" spans="1:11" x14ac:dyDescent="0.3">
      <c r="A722" s="67"/>
      <c r="B722" s="135"/>
      <c r="C722" s="135"/>
      <c r="D722" s="135"/>
      <c r="E722" s="85"/>
      <c r="F722" s="85"/>
      <c r="G722" s="85"/>
      <c r="H722" s="85"/>
      <c r="I722" s="85"/>
      <c r="J722" s="85"/>
      <c r="K722" s="85"/>
    </row>
    <row r="723" spans="1:11" x14ac:dyDescent="0.3">
      <c r="A723" s="67"/>
      <c r="B723" s="135"/>
      <c r="C723" s="135"/>
      <c r="D723" s="135"/>
      <c r="E723" s="85"/>
      <c r="F723" s="85"/>
      <c r="G723" s="85"/>
      <c r="H723" s="85"/>
      <c r="I723" s="85"/>
      <c r="J723" s="85"/>
      <c r="K723" s="85"/>
    </row>
    <row r="724" spans="1:11" x14ac:dyDescent="0.3">
      <c r="A724" s="67"/>
      <c r="B724" s="135"/>
      <c r="C724" s="135"/>
      <c r="D724" s="135"/>
      <c r="E724" s="85"/>
      <c r="F724" s="85"/>
      <c r="G724" s="85"/>
      <c r="H724" s="85"/>
      <c r="I724" s="85"/>
      <c r="J724" s="85"/>
      <c r="K724" s="85"/>
    </row>
    <row r="725" spans="1:11" x14ac:dyDescent="0.3">
      <c r="A725" s="67"/>
      <c r="B725" s="135"/>
      <c r="C725" s="135"/>
      <c r="D725" s="135"/>
      <c r="E725" s="85"/>
      <c r="F725" s="85"/>
      <c r="G725" s="85"/>
      <c r="H725" s="85"/>
      <c r="I725" s="85"/>
      <c r="J725" s="85"/>
      <c r="K725" s="85"/>
    </row>
    <row r="726" spans="1:11" x14ac:dyDescent="0.3">
      <c r="A726" s="67"/>
      <c r="B726" s="135"/>
      <c r="C726" s="135"/>
      <c r="D726" s="135"/>
      <c r="E726" s="85"/>
      <c r="F726" s="85"/>
      <c r="G726" s="85"/>
      <c r="H726" s="85"/>
      <c r="I726" s="85"/>
      <c r="J726" s="85"/>
      <c r="K726" s="85"/>
    </row>
    <row r="727" spans="1:11" x14ac:dyDescent="0.3">
      <c r="A727" s="67"/>
      <c r="B727" s="135"/>
      <c r="C727" s="135"/>
      <c r="D727" s="135"/>
      <c r="E727" s="85"/>
      <c r="F727" s="85"/>
      <c r="G727" s="85"/>
      <c r="H727" s="85"/>
      <c r="I727" s="85"/>
      <c r="J727" s="85"/>
      <c r="K727" s="85"/>
    </row>
    <row r="728" spans="1:11" x14ac:dyDescent="0.3">
      <c r="A728" s="67"/>
      <c r="B728" s="135"/>
      <c r="C728" s="135"/>
      <c r="D728" s="135"/>
      <c r="E728" s="85"/>
      <c r="F728" s="85"/>
      <c r="G728" s="85"/>
      <c r="H728" s="85"/>
      <c r="I728" s="85"/>
      <c r="J728" s="85"/>
      <c r="K728" s="85"/>
    </row>
    <row r="729" spans="1:11" x14ac:dyDescent="0.3">
      <c r="A729" s="67"/>
      <c r="B729" s="135"/>
      <c r="C729" s="135"/>
      <c r="D729" s="135"/>
      <c r="E729" s="85"/>
      <c r="F729" s="85"/>
      <c r="G729" s="85"/>
      <c r="H729" s="85"/>
      <c r="I729" s="85"/>
      <c r="J729" s="85"/>
      <c r="K729" s="85"/>
    </row>
    <row r="730" spans="1:11" x14ac:dyDescent="0.3">
      <c r="A730" s="67"/>
      <c r="B730" s="135"/>
      <c r="C730" s="135"/>
      <c r="D730" s="135"/>
      <c r="E730" s="85"/>
      <c r="F730" s="85"/>
      <c r="G730" s="85"/>
      <c r="H730" s="85"/>
      <c r="I730" s="85"/>
      <c r="J730" s="85"/>
      <c r="K730" s="85"/>
    </row>
    <row r="731" spans="1:11" x14ac:dyDescent="0.3">
      <c r="A731" s="67"/>
      <c r="B731" s="135"/>
      <c r="C731" s="135"/>
      <c r="D731" s="135"/>
      <c r="E731" s="85"/>
      <c r="F731" s="85"/>
      <c r="G731" s="85"/>
      <c r="H731" s="85"/>
      <c r="I731" s="85"/>
      <c r="J731" s="85"/>
      <c r="K731" s="85"/>
    </row>
    <row r="732" spans="1:11" x14ac:dyDescent="0.3">
      <c r="A732" s="67"/>
      <c r="B732" s="135"/>
      <c r="C732" s="135"/>
      <c r="D732" s="135"/>
      <c r="E732" s="85"/>
      <c r="F732" s="85"/>
      <c r="G732" s="85"/>
      <c r="H732" s="85"/>
      <c r="I732" s="85"/>
      <c r="J732" s="85"/>
      <c r="K732" s="85"/>
    </row>
    <row r="733" spans="1:11" x14ac:dyDescent="0.3">
      <c r="A733" s="67"/>
      <c r="B733" s="135"/>
      <c r="C733" s="135"/>
      <c r="D733" s="135"/>
      <c r="E733" s="85"/>
      <c r="F733" s="85"/>
      <c r="G733" s="85"/>
      <c r="H733" s="85"/>
      <c r="I733" s="85"/>
      <c r="J733" s="85"/>
      <c r="K733" s="85"/>
    </row>
    <row r="734" spans="1:11" x14ac:dyDescent="0.3">
      <c r="A734" s="67"/>
      <c r="B734" s="135"/>
      <c r="C734" s="135"/>
      <c r="D734" s="135"/>
      <c r="E734" s="85"/>
      <c r="F734" s="85"/>
      <c r="G734" s="85"/>
      <c r="H734" s="85"/>
      <c r="I734" s="85"/>
      <c r="J734" s="85"/>
      <c r="K734" s="85"/>
    </row>
    <row r="735" spans="1:11" x14ac:dyDescent="0.3">
      <c r="A735" s="67"/>
      <c r="B735" s="135"/>
      <c r="C735" s="135"/>
      <c r="D735" s="135"/>
      <c r="E735" s="85"/>
      <c r="F735" s="85"/>
      <c r="G735" s="85"/>
      <c r="H735" s="85"/>
      <c r="I735" s="85"/>
      <c r="J735" s="85"/>
      <c r="K735" s="85"/>
    </row>
    <row r="736" spans="1:11" x14ac:dyDescent="0.3">
      <c r="A736" s="67"/>
      <c r="B736" s="135"/>
      <c r="C736" s="135"/>
      <c r="D736" s="135"/>
      <c r="E736" s="85"/>
      <c r="F736" s="85"/>
      <c r="G736" s="85"/>
      <c r="H736" s="85"/>
      <c r="I736" s="85"/>
      <c r="J736" s="85"/>
      <c r="K736" s="85"/>
    </row>
    <row r="737" spans="1:11" x14ac:dyDescent="0.3">
      <c r="A737" s="68"/>
      <c r="B737" s="136"/>
      <c r="C737" s="136"/>
      <c r="D737" s="136"/>
      <c r="E737" s="87"/>
      <c r="F737" s="87"/>
      <c r="G737" s="87"/>
      <c r="H737" s="87"/>
      <c r="I737" s="87"/>
      <c r="J737" s="87"/>
      <c r="K737" s="87"/>
    </row>
    <row r="738" spans="1:11" x14ac:dyDescent="0.3">
      <c r="A738" s="82"/>
      <c r="B738" s="89"/>
      <c r="C738" s="89"/>
      <c r="D738" s="89"/>
      <c r="E738" s="89"/>
      <c r="F738" s="89"/>
      <c r="G738" s="89"/>
      <c r="H738" s="89"/>
      <c r="I738" s="89"/>
      <c r="J738" s="89"/>
      <c r="K738" s="89"/>
    </row>
    <row r="739" spans="1:11" x14ac:dyDescent="0.3">
      <c r="A739" s="92"/>
      <c r="B739" s="92"/>
      <c r="C739" s="92"/>
      <c r="D739" s="92"/>
      <c r="E739" s="92"/>
      <c r="F739" s="92"/>
      <c r="G739" s="92"/>
      <c r="H739" s="92"/>
      <c r="I739" s="92"/>
      <c r="J739" s="92"/>
      <c r="K739" s="92"/>
    </row>
    <row r="740" spans="1:11" x14ac:dyDescent="0.3">
      <c r="A740" s="68"/>
      <c r="B740" s="68"/>
      <c r="C740" s="68"/>
      <c r="D740" s="68"/>
      <c r="E740" s="68"/>
      <c r="F740" s="68"/>
      <c r="G740" s="68"/>
      <c r="H740" s="68"/>
      <c r="I740" s="68"/>
      <c r="J740" s="68"/>
      <c r="K740" s="86"/>
    </row>
    <row r="741" spans="1:11" x14ac:dyDescent="0.3">
      <c r="A741" s="67"/>
      <c r="B741" s="135"/>
      <c r="C741" s="135"/>
      <c r="D741" s="135"/>
      <c r="E741" s="85"/>
      <c r="F741" s="85"/>
      <c r="G741" s="85"/>
      <c r="H741" s="85"/>
      <c r="I741" s="85"/>
      <c r="J741" s="85"/>
      <c r="K741" s="85"/>
    </row>
    <row r="742" spans="1:11" x14ac:dyDescent="0.3">
      <c r="A742" s="67"/>
      <c r="B742" s="135"/>
      <c r="C742" s="135"/>
      <c r="D742" s="135"/>
      <c r="E742" s="85"/>
      <c r="F742" s="85"/>
      <c r="G742" s="85"/>
      <c r="H742" s="85"/>
      <c r="I742" s="85"/>
      <c r="J742" s="85"/>
      <c r="K742" s="85"/>
    </row>
    <row r="743" spans="1:11" x14ac:dyDescent="0.3">
      <c r="A743" s="67"/>
      <c r="B743" s="135"/>
      <c r="C743" s="135"/>
      <c r="D743" s="135"/>
      <c r="E743" s="85"/>
      <c r="F743" s="85"/>
      <c r="G743" s="85"/>
      <c r="H743" s="85"/>
      <c r="I743" s="85"/>
      <c r="J743" s="85"/>
      <c r="K743" s="85"/>
    </row>
    <row r="744" spans="1:11" x14ac:dyDescent="0.3">
      <c r="A744" s="67"/>
      <c r="B744" s="135"/>
      <c r="C744" s="135"/>
      <c r="D744" s="135"/>
      <c r="E744" s="85"/>
      <c r="F744" s="85"/>
      <c r="G744" s="85"/>
      <c r="H744" s="85"/>
      <c r="I744" s="85"/>
      <c r="J744" s="85"/>
      <c r="K744" s="85"/>
    </row>
    <row r="745" spans="1:11" x14ac:dyDescent="0.3">
      <c r="A745" s="67"/>
      <c r="B745" s="135"/>
      <c r="C745" s="135"/>
      <c r="D745" s="135"/>
      <c r="E745" s="85"/>
      <c r="F745" s="85"/>
      <c r="G745" s="85"/>
      <c r="H745" s="85"/>
      <c r="I745" s="85"/>
      <c r="J745" s="85"/>
      <c r="K745" s="85"/>
    </row>
    <row r="746" spans="1:11" x14ac:dyDescent="0.3">
      <c r="A746" s="67"/>
      <c r="B746" s="135"/>
      <c r="C746" s="135"/>
      <c r="D746" s="135"/>
      <c r="E746" s="85"/>
      <c r="F746" s="85"/>
      <c r="G746" s="85"/>
      <c r="H746" s="85"/>
      <c r="I746" s="85"/>
      <c r="J746" s="85"/>
      <c r="K746" s="85"/>
    </row>
    <row r="747" spans="1:11" x14ac:dyDescent="0.3">
      <c r="A747" s="67"/>
      <c r="B747" s="135"/>
      <c r="C747" s="135"/>
      <c r="D747" s="135"/>
      <c r="E747" s="85"/>
      <c r="F747" s="85"/>
      <c r="G747" s="85"/>
      <c r="H747" s="85"/>
      <c r="I747" s="85"/>
      <c r="J747" s="85"/>
      <c r="K747" s="85"/>
    </row>
    <row r="748" spans="1:11" x14ac:dyDescent="0.3">
      <c r="A748" s="67"/>
      <c r="B748" s="135"/>
      <c r="C748" s="135"/>
      <c r="D748" s="135"/>
      <c r="E748" s="85"/>
      <c r="F748" s="85"/>
      <c r="G748" s="85"/>
      <c r="H748" s="85"/>
      <c r="I748" s="85"/>
      <c r="J748" s="85"/>
      <c r="K748" s="85"/>
    </row>
    <row r="749" spans="1:11" x14ac:dyDescent="0.3">
      <c r="A749" s="67"/>
      <c r="B749" s="135"/>
      <c r="C749" s="135"/>
      <c r="D749" s="135"/>
      <c r="E749" s="85"/>
      <c r="F749" s="85"/>
      <c r="G749" s="85"/>
      <c r="H749" s="85"/>
      <c r="I749" s="85"/>
      <c r="J749" s="85"/>
      <c r="K749" s="85"/>
    </row>
    <row r="750" spans="1:11" x14ac:dyDescent="0.3">
      <c r="A750" s="67"/>
      <c r="B750" s="135"/>
      <c r="C750" s="135"/>
      <c r="D750" s="135"/>
      <c r="E750" s="85"/>
      <c r="F750" s="85"/>
      <c r="G750" s="85"/>
      <c r="H750" s="85"/>
      <c r="I750" s="85"/>
      <c r="J750" s="85"/>
      <c r="K750" s="85"/>
    </row>
    <row r="751" spans="1:11" x14ac:dyDescent="0.3">
      <c r="A751" s="67"/>
      <c r="B751" s="135"/>
      <c r="C751" s="135"/>
      <c r="D751" s="135"/>
      <c r="E751" s="85"/>
      <c r="F751" s="85"/>
      <c r="G751" s="85"/>
      <c r="H751" s="85"/>
      <c r="I751" s="85"/>
      <c r="J751" s="85"/>
      <c r="K751" s="85"/>
    </row>
    <row r="752" spans="1:11" x14ac:dyDescent="0.3">
      <c r="A752" s="67"/>
      <c r="B752" s="135"/>
      <c r="C752" s="135"/>
      <c r="D752" s="135"/>
      <c r="E752" s="85"/>
      <c r="F752" s="85"/>
      <c r="G752" s="85"/>
      <c r="H752" s="85"/>
      <c r="I752" s="85"/>
      <c r="J752" s="85"/>
      <c r="K752" s="85"/>
    </row>
    <row r="753" spans="1:11" x14ac:dyDescent="0.3">
      <c r="A753" s="67"/>
      <c r="B753" s="135"/>
      <c r="C753" s="135"/>
      <c r="D753" s="135"/>
      <c r="E753" s="85"/>
      <c r="F753" s="85"/>
      <c r="G753" s="85"/>
      <c r="H753" s="85"/>
      <c r="I753" s="85"/>
      <c r="J753" s="85"/>
      <c r="K753" s="85"/>
    </row>
    <row r="754" spans="1:11" x14ac:dyDescent="0.3">
      <c r="A754" s="67"/>
      <c r="B754" s="135"/>
      <c r="C754" s="135"/>
      <c r="D754" s="135"/>
      <c r="E754" s="85"/>
      <c r="F754" s="85"/>
      <c r="G754" s="85"/>
      <c r="H754" s="85"/>
      <c r="I754" s="85"/>
      <c r="J754" s="85"/>
      <c r="K754" s="85"/>
    </row>
    <row r="755" spans="1:11" x14ac:dyDescent="0.3">
      <c r="A755" s="67"/>
      <c r="B755" s="135"/>
      <c r="C755" s="135"/>
      <c r="D755" s="135"/>
      <c r="E755" s="85"/>
      <c r="F755" s="85"/>
      <c r="G755" s="85"/>
      <c r="H755" s="85"/>
      <c r="I755" s="85"/>
      <c r="J755" s="85"/>
      <c r="K755" s="85"/>
    </row>
    <row r="756" spans="1:11" x14ac:dyDescent="0.3">
      <c r="A756" s="67"/>
      <c r="B756" s="135"/>
      <c r="C756" s="135"/>
      <c r="D756" s="135"/>
      <c r="E756" s="85"/>
      <c r="F756" s="85"/>
      <c r="G756" s="85"/>
      <c r="H756" s="85"/>
      <c r="I756" s="85"/>
      <c r="J756" s="85"/>
      <c r="K756" s="85"/>
    </row>
    <row r="757" spans="1:11" x14ac:dyDescent="0.3">
      <c r="A757" s="68"/>
      <c r="B757" s="137"/>
      <c r="C757" s="137"/>
      <c r="D757" s="137"/>
      <c r="E757" s="87"/>
      <c r="F757" s="87"/>
      <c r="G757" s="87"/>
      <c r="H757" s="87"/>
      <c r="I757" s="87"/>
      <c r="J757" s="87"/>
      <c r="K757" s="87"/>
    </row>
    <row r="759" spans="1:11" x14ac:dyDescent="0.3">
      <c r="A759" s="69"/>
      <c r="B759" s="69"/>
      <c r="C759" s="69"/>
      <c r="D759" s="69"/>
      <c r="E759" s="69"/>
      <c r="F759" s="69"/>
      <c r="G759" s="69"/>
      <c r="H759" s="97"/>
      <c r="I759" s="97"/>
      <c r="J759" s="69"/>
      <c r="K759" s="69"/>
    </row>
    <row r="760" spans="1:11" x14ac:dyDescent="0.3">
      <c r="A760" s="101"/>
      <c r="B760" s="83"/>
      <c r="C760" s="83"/>
      <c r="D760" s="83"/>
      <c r="E760" s="83"/>
      <c r="F760" s="83"/>
      <c r="G760" s="95"/>
      <c r="H760" s="95"/>
      <c r="I760" s="33"/>
      <c r="J760" s="98"/>
      <c r="K760" s="96"/>
    </row>
    <row r="761" spans="1:11" x14ac:dyDescent="0.3">
      <c r="A761" s="91"/>
      <c r="B761" s="92"/>
      <c r="C761" s="92"/>
      <c r="D761" s="92"/>
      <c r="E761" s="92"/>
      <c r="F761" s="92"/>
      <c r="G761" s="92"/>
      <c r="H761" s="92"/>
      <c r="I761" s="92"/>
      <c r="J761" s="92"/>
      <c r="K761" s="92"/>
    </row>
    <row r="762" spans="1:11" x14ac:dyDescent="0.3">
      <c r="A762" s="68"/>
      <c r="B762" s="68"/>
      <c r="C762" s="68"/>
      <c r="D762" s="68"/>
      <c r="E762" s="68"/>
      <c r="F762" s="68"/>
      <c r="G762" s="68"/>
      <c r="H762" s="68"/>
      <c r="I762" s="68"/>
      <c r="J762" s="68"/>
      <c r="K762" s="86"/>
    </row>
    <row r="763" spans="1:11" x14ac:dyDescent="0.3">
      <c r="A763" s="67"/>
      <c r="B763" s="135"/>
      <c r="C763" s="135"/>
      <c r="D763" s="135"/>
      <c r="E763" s="85"/>
      <c r="F763" s="85"/>
      <c r="G763" s="85"/>
      <c r="H763" s="85"/>
      <c r="I763" s="85"/>
      <c r="J763" s="85"/>
      <c r="K763" s="85"/>
    </row>
    <row r="764" spans="1:11" x14ac:dyDescent="0.3">
      <c r="A764" s="67"/>
      <c r="B764" s="135"/>
      <c r="C764" s="135"/>
      <c r="D764" s="135"/>
      <c r="E764" s="85"/>
      <c r="F764" s="85"/>
      <c r="G764" s="85"/>
      <c r="H764" s="85"/>
      <c r="I764" s="85"/>
      <c r="J764" s="85"/>
      <c r="K764" s="85"/>
    </row>
    <row r="765" spans="1:11" x14ac:dyDescent="0.3">
      <c r="A765" s="67"/>
      <c r="B765" s="135"/>
      <c r="C765" s="135"/>
      <c r="D765" s="135"/>
      <c r="E765" s="85"/>
      <c r="F765" s="85"/>
      <c r="G765" s="85"/>
      <c r="H765" s="85"/>
      <c r="I765" s="85"/>
      <c r="J765" s="85"/>
      <c r="K765" s="85"/>
    </row>
    <row r="766" spans="1:11" x14ac:dyDescent="0.3">
      <c r="A766" s="67"/>
      <c r="B766" s="135"/>
      <c r="C766" s="135"/>
      <c r="D766" s="135"/>
      <c r="E766" s="85"/>
      <c r="F766" s="85"/>
      <c r="G766" s="85"/>
      <c r="H766" s="85"/>
      <c r="I766" s="85"/>
      <c r="J766" s="85"/>
      <c r="K766" s="85"/>
    </row>
    <row r="767" spans="1:11" x14ac:dyDescent="0.3">
      <c r="A767" s="67"/>
      <c r="B767" s="135"/>
      <c r="C767" s="135"/>
      <c r="D767" s="135"/>
      <c r="E767" s="85"/>
      <c r="F767" s="85"/>
      <c r="G767" s="85"/>
      <c r="H767" s="85"/>
      <c r="I767" s="85"/>
      <c r="J767" s="85"/>
      <c r="K767" s="85"/>
    </row>
    <row r="768" spans="1:11" x14ac:dyDescent="0.3">
      <c r="A768" s="67"/>
      <c r="B768" s="135"/>
      <c r="C768" s="135"/>
      <c r="D768" s="135"/>
      <c r="E768" s="85"/>
      <c r="F768" s="85"/>
      <c r="G768" s="85"/>
      <c r="H768" s="85"/>
      <c r="I768" s="85"/>
      <c r="J768" s="85"/>
      <c r="K768" s="85"/>
    </row>
    <row r="769" spans="1:11" x14ac:dyDescent="0.3">
      <c r="A769" s="67"/>
      <c r="B769" s="135"/>
      <c r="C769" s="135"/>
      <c r="D769" s="135"/>
      <c r="E769" s="85"/>
      <c r="F769" s="85"/>
      <c r="G769" s="85"/>
      <c r="H769" s="85"/>
      <c r="I769" s="85"/>
      <c r="J769" s="85"/>
      <c r="K769" s="85"/>
    </row>
    <row r="770" spans="1:11" x14ac:dyDescent="0.3">
      <c r="A770" s="67"/>
      <c r="B770" s="135"/>
      <c r="C770" s="135"/>
      <c r="D770" s="135"/>
      <c r="E770" s="85"/>
      <c r="F770" s="85"/>
      <c r="G770" s="85"/>
      <c r="H770" s="85"/>
      <c r="I770" s="85"/>
      <c r="J770" s="85"/>
      <c r="K770" s="85"/>
    </row>
    <row r="771" spans="1:11" x14ac:dyDescent="0.3">
      <c r="A771" s="67"/>
      <c r="B771" s="135"/>
      <c r="C771" s="135"/>
      <c r="D771" s="135"/>
      <c r="E771" s="85"/>
      <c r="F771" s="85"/>
      <c r="G771" s="85"/>
      <c r="H771" s="85"/>
      <c r="I771" s="85"/>
      <c r="J771" s="85"/>
      <c r="K771" s="85"/>
    </row>
    <row r="772" spans="1:11" x14ac:dyDescent="0.3">
      <c r="A772" s="67"/>
      <c r="B772" s="135"/>
      <c r="C772" s="135"/>
      <c r="D772" s="135"/>
      <c r="E772" s="85"/>
      <c r="F772" s="85"/>
      <c r="G772" s="85"/>
      <c r="H772" s="85"/>
      <c r="I772" s="85"/>
      <c r="J772" s="85"/>
      <c r="K772" s="85"/>
    </row>
    <row r="773" spans="1:11" x14ac:dyDescent="0.3">
      <c r="A773" s="67"/>
      <c r="B773" s="135"/>
      <c r="C773" s="135"/>
      <c r="D773" s="135"/>
      <c r="E773" s="85"/>
      <c r="F773" s="85"/>
      <c r="G773" s="85"/>
      <c r="H773" s="85"/>
      <c r="I773" s="85"/>
      <c r="J773" s="85"/>
      <c r="K773" s="85"/>
    </row>
    <row r="774" spans="1:11" x14ac:dyDescent="0.3">
      <c r="A774" s="67"/>
      <c r="B774" s="135"/>
      <c r="C774" s="135"/>
      <c r="D774" s="135"/>
      <c r="E774" s="85"/>
      <c r="F774" s="85"/>
      <c r="G774" s="85"/>
      <c r="H774" s="85"/>
      <c r="I774" s="85"/>
      <c r="J774" s="85"/>
      <c r="K774" s="85"/>
    </row>
    <row r="775" spans="1:11" x14ac:dyDescent="0.3">
      <c r="A775" s="67"/>
      <c r="B775" s="135"/>
      <c r="C775" s="135"/>
      <c r="D775" s="135"/>
      <c r="E775" s="85"/>
      <c r="F775" s="85"/>
      <c r="G775" s="85"/>
      <c r="H775" s="85"/>
      <c r="I775" s="85"/>
      <c r="J775" s="85"/>
      <c r="K775" s="85"/>
    </row>
    <row r="776" spans="1:11" x14ac:dyDescent="0.3">
      <c r="A776" s="67"/>
      <c r="B776" s="135"/>
      <c r="C776" s="135"/>
      <c r="D776" s="135"/>
      <c r="E776" s="85"/>
      <c r="F776" s="85"/>
      <c r="G776" s="85"/>
      <c r="H776" s="85"/>
      <c r="I776" s="85"/>
      <c r="J776" s="85"/>
      <c r="K776" s="85"/>
    </row>
    <row r="777" spans="1:11" x14ac:dyDescent="0.3">
      <c r="A777" s="67"/>
      <c r="B777" s="135"/>
      <c r="C777" s="135"/>
      <c r="D777" s="135"/>
      <c r="E777" s="85"/>
      <c r="F777" s="85"/>
      <c r="G777" s="85"/>
      <c r="H777" s="85"/>
      <c r="I777" s="85"/>
      <c r="J777" s="85"/>
      <c r="K777" s="85"/>
    </row>
    <row r="778" spans="1:11" x14ac:dyDescent="0.3">
      <c r="A778" s="67"/>
      <c r="B778" s="135"/>
      <c r="C778" s="135"/>
      <c r="D778" s="135"/>
      <c r="E778" s="85"/>
      <c r="F778" s="85"/>
      <c r="G778" s="85"/>
      <c r="H778" s="85"/>
      <c r="I778" s="85"/>
      <c r="J778" s="85"/>
      <c r="K778" s="85"/>
    </row>
    <row r="779" spans="1:11" x14ac:dyDescent="0.3">
      <c r="A779" s="68"/>
      <c r="B779" s="136"/>
      <c r="C779" s="136"/>
      <c r="D779" s="136"/>
      <c r="E779" s="87"/>
      <c r="F779" s="87"/>
      <c r="G779" s="87"/>
      <c r="H779" s="87"/>
      <c r="I779" s="87"/>
      <c r="J779" s="87"/>
      <c r="K779" s="87"/>
    </row>
    <row r="780" spans="1:11" x14ac:dyDescent="0.3">
      <c r="A780" s="82"/>
      <c r="B780" s="89"/>
      <c r="C780" s="89"/>
      <c r="D780" s="89"/>
      <c r="E780" s="89"/>
      <c r="F780" s="89"/>
      <c r="G780" s="89"/>
      <c r="H780" s="89"/>
      <c r="I780" s="89"/>
      <c r="J780" s="89"/>
      <c r="K780" s="89"/>
    </row>
    <row r="781" spans="1:11" x14ac:dyDescent="0.3">
      <c r="A781" s="92"/>
      <c r="B781" s="92"/>
      <c r="C781" s="92"/>
      <c r="D781" s="92"/>
      <c r="E781" s="92"/>
      <c r="F781" s="92"/>
      <c r="G781" s="92"/>
      <c r="H781" s="92"/>
      <c r="I781" s="92"/>
      <c r="J781" s="92"/>
      <c r="K781" s="92"/>
    </row>
    <row r="782" spans="1:11" x14ac:dyDescent="0.3">
      <c r="A782" s="68"/>
      <c r="B782" s="68"/>
      <c r="C782" s="68"/>
      <c r="D782" s="68"/>
      <c r="E782" s="68"/>
      <c r="F782" s="68"/>
      <c r="G782" s="68"/>
      <c r="H782" s="68"/>
      <c r="I782" s="68"/>
      <c r="J782" s="68"/>
      <c r="K782" s="86"/>
    </row>
    <row r="783" spans="1:11" x14ac:dyDescent="0.3">
      <c r="A783" s="67"/>
      <c r="B783" s="135"/>
      <c r="C783" s="135"/>
      <c r="D783" s="135"/>
      <c r="E783" s="85"/>
      <c r="F783" s="85"/>
      <c r="G783" s="85"/>
      <c r="H783" s="85"/>
      <c r="I783" s="85"/>
      <c r="J783" s="85"/>
      <c r="K783" s="85"/>
    </row>
    <row r="784" spans="1:11" x14ac:dyDescent="0.3">
      <c r="A784" s="67"/>
      <c r="B784" s="135"/>
      <c r="C784" s="135"/>
      <c r="D784" s="135"/>
      <c r="E784" s="85"/>
      <c r="F784" s="85"/>
      <c r="G784" s="85"/>
      <c r="H784" s="85"/>
      <c r="I784" s="85"/>
      <c r="J784" s="85"/>
      <c r="K784" s="85"/>
    </row>
    <row r="785" spans="1:11" x14ac:dyDescent="0.3">
      <c r="A785" s="67"/>
      <c r="B785" s="135"/>
      <c r="C785" s="135"/>
      <c r="D785" s="135"/>
      <c r="E785" s="85"/>
      <c r="F785" s="85"/>
      <c r="G785" s="85"/>
      <c r="H785" s="85"/>
      <c r="I785" s="85"/>
      <c r="J785" s="85"/>
      <c r="K785" s="85"/>
    </row>
    <row r="786" spans="1:11" x14ac:dyDescent="0.3">
      <c r="A786" s="67"/>
      <c r="B786" s="135"/>
      <c r="C786" s="135"/>
      <c r="D786" s="135"/>
      <c r="E786" s="85"/>
      <c r="F786" s="85"/>
      <c r="G786" s="85"/>
      <c r="H786" s="85"/>
      <c r="I786" s="85"/>
      <c r="J786" s="85"/>
      <c r="K786" s="85"/>
    </row>
    <row r="787" spans="1:11" x14ac:dyDescent="0.3">
      <c r="A787" s="67"/>
      <c r="B787" s="135"/>
      <c r="C787" s="135"/>
      <c r="D787" s="135"/>
      <c r="E787" s="85"/>
      <c r="F787" s="85"/>
      <c r="G787" s="85"/>
      <c r="H787" s="85"/>
      <c r="I787" s="85"/>
      <c r="J787" s="85"/>
      <c r="K787" s="85"/>
    </row>
    <row r="788" spans="1:11" x14ac:dyDescent="0.3">
      <c r="A788" s="67"/>
      <c r="B788" s="135"/>
      <c r="C788" s="135"/>
      <c r="D788" s="135"/>
      <c r="E788" s="85"/>
      <c r="F788" s="85"/>
      <c r="G788" s="85"/>
      <c r="H788" s="85"/>
      <c r="I788" s="85"/>
      <c r="J788" s="85"/>
      <c r="K788" s="85"/>
    </row>
    <row r="789" spans="1:11" x14ac:dyDescent="0.3">
      <c r="A789" s="67"/>
      <c r="B789" s="135"/>
      <c r="C789" s="135"/>
      <c r="D789" s="135"/>
      <c r="E789" s="85"/>
      <c r="F789" s="85"/>
      <c r="G789" s="85"/>
      <c r="H789" s="85"/>
      <c r="I789" s="85"/>
      <c r="J789" s="85"/>
      <c r="K789" s="85"/>
    </row>
    <row r="790" spans="1:11" x14ac:dyDescent="0.3">
      <c r="A790" s="67"/>
      <c r="B790" s="135"/>
      <c r="C790" s="135"/>
      <c r="D790" s="135"/>
      <c r="E790" s="85"/>
      <c r="F790" s="85"/>
      <c r="G790" s="85"/>
      <c r="H790" s="85"/>
      <c r="I790" s="85"/>
      <c r="J790" s="85"/>
      <c r="K790" s="85"/>
    </row>
    <row r="791" spans="1:11" x14ac:dyDescent="0.3">
      <c r="A791" s="67"/>
      <c r="B791" s="135"/>
      <c r="C791" s="135"/>
      <c r="D791" s="135"/>
      <c r="E791" s="85"/>
      <c r="F791" s="85"/>
      <c r="G791" s="85"/>
      <c r="H791" s="85"/>
      <c r="I791" s="85"/>
      <c r="J791" s="85"/>
      <c r="K791" s="85"/>
    </row>
    <row r="792" spans="1:11" x14ac:dyDescent="0.3">
      <c r="A792" s="67"/>
      <c r="B792" s="135"/>
      <c r="C792" s="135"/>
      <c r="D792" s="135"/>
      <c r="E792" s="85"/>
      <c r="F792" s="85"/>
      <c r="G792" s="85"/>
      <c r="H792" s="85"/>
      <c r="I792" s="85"/>
      <c r="J792" s="85"/>
      <c r="K792" s="85"/>
    </row>
    <row r="793" spans="1:11" x14ac:dyDescent="0.3">
      <c r="A793" s="67"/>
      <c r="B793" s="135"/>
      <c r="C793" s="135"/>
      <c r="D793" s="135"/>
      <c r="E793" s="85"/>
      <c r="F793" s="85"/>
      <c r="G793" s="85"/>
      <c r="H793" s="85"/>
      <c r="I793" s="85"/>
      <c r="J793" s="85"/>
      <c r="K793" s="85"/>
    </row>
    <row r="794" spans="1:11" x14ac:dyDescent="0.3">
      <c r="A794" s="67"/>
      <c r="B794" s="135"/>
      <c r="C794" s="135"/>
      <c r="D794" s="135"/>
      <c r="E794" s="85"/>
      <c r="F794" s="85"/>
      <c r="G794" s="85"/>
      <c r="H794" s="85"/>
      <c r="I794" s="85"/>
      <c r="J794" s="85"/>
      <c r="K794" s="85"/>
    </row>
    <row r="795" spans="1:11" x14ac:dyDescent="0.3">
      <c r="A795" s="67"/>
      <c r="B795" s="135"/>
      <c r="C795" s="135"/>
      <c r="D795" s="135"/>
      <c r="E795" s="85"/>
      <c r="F795" s="85"/>
      <c r="G795" s="85"/>
      <c r="H795" s="85"/>
      <c r="I795" s="85"/>
      <c r="J795" s="85"/>
      <c r="K795" s="85"/>
    </row>
    <row r="796" spans="1:11" x14ac:dyDescent="0.3">
      <c r="A796" s="67"/>
      <c r="B796" s="135"/>
      <c r="C796" s="135"/>
      <c r="D796" s="135"/>
      <c r="E796" s="85"/>
      <c r="F796" s="85"/>
      <c r="G796" s="85"/>
      <c r="H796" s="85"/>
      <c r="I796" s="85"/>
      <c r="J796" s="85"/>
      <c r="K796" s="85"/>
    </row>
    <row r="797" spans="1:11" x14ac:dyDescent="0.3">
      <c r="A797" s="67"/>
      <c r="B797" s="135"/>
      <c r="C797" s="135"/>
      <c r="D797" s="135"/>
      <c r="E797" s="85"/>
      <c r="F797" s="85"/>
      <c r="G797" s="85"/>
      <c r="H797" s="85"/>
      <c r="I797" s="85"/>
      <c r="J797" s="85"/>
      <c r="K797" s="85"/>
    </row>
    <row r="798" spans="1:11" x14ac:dyDescent="0.3">
      <c r="A798" s="67"/>
      <c r="B798" s="135"/>
      <c r="C798" s="135"/>
      <c r="D798" s="135"/>
      <c r="E798" s="85"/>
      <c r="F798" s="85"/>
      <c r="G798" s="85"/>
      <c r="H798" s="85"/>
      <c r="I798" s="85"/>
      <c r="J798" s="85"/>
      <c r="K798" s="85"/>
    </row>
    <row r="799" spans="1:11" x14ac:dyDescent="0.3">
      <c r="A799" s="68"/>
      <c r="B799" s="137"/>
      <c r="C799" s="137"/>
      <c r="D799" s="137"/>
      <c r="E799" s="87"/>
      <c r="F799" s="87"/>
      <c r="G799" s="87"/>
      <c r="H799" s="87"/>
      <c r="I799" s="87"/>
      <c r="J799" s="87"/>
      <c r="K799" s="87"/>
    </row>
    <row r="801" spans="1:11" x14ac:dyDescent="0.3">
      <c r="A801" s="69"/>
      <c r="B801" s="69"/>
      <c r="C801" s="69"/>
      <c r="D801" s="69"/>
      <c r="E801" s="69"/>
      <c r="F801" s="69"/>
      <c r="G801" s="69"/>
      <c r="H801" s="97"/>
      <c r="I801" s="97"/>
      <c r="J801" s="69"/>
      <c r="K801" s="69"/>
    </row>
    <row r="802" spans="1:11" x14ac:dyDescent="0.3">
      <c r="A802" s="101"/>
      <c r="B802" s="83"/>
      <c r="C802" s="83"/>
      <c r="D802" s="83"/>
      <c r="E802" s="83"/>
      <c r="F802" s="83"/>
      <c r="G802" s="95"/>
      <c r="H802" s="95"/>
      <c r="I802" s="33"/>
      <c r="J802" s="98"/>
      <c r="K802" s="96"/>
    </row>
    <row r="803" spans="1:11" x14ac:dyDescent="0.3">
      <c r="A803" s="91"/>
      <c r="B803" s="92"/>
      <c r="C803" s="92"/>
      <c r="D803" s="92"/>
      <c r="E803" s="92"/>
      <c r="F803" s="92"/>
      <c r="G803" s="92"/>
      <c r="H803" s="92"/>
      <c r="I803" s="92"/>
      <c r="J803" s="92"/>
      <c r="K803" s="92"/>
    </row>
    <row r="804" spans="1:11" x14ac:dyDescent="0.3">
      <c r="A804" s="68"/>
      <c r="B804" s="68"/>
      <c r="C804" s="68"/>
      <c r="D804" s="68"/>
      <c r="E804" s="68"/>
      <c r="F804" s="68"/>
      <c r="G804" s="68"/>
      <c r="H804" s="68"/>
      <c r="I804" s="68"/>
      <c r="J804" s="68"/>
      <c r="K804" s="86"/>
    </row>
    <row r="805" spans="1:11" x14ac:dyDescent="0.3">
      <c r="A805" s="67"/>
      <c r="B805" s="135"/>
      <c r="C805" s="135"/>
      <c r="D805" s="135"/>
      <c r="E805" s="85"/>
      <c r="F805" s="85"/>
      <c r="G805" s="85"/>
      <c r="H805" s="85"/>
      <c r="I805" s="85"/>
      <c r="J805" s="85"/>
      <c r="K805" s="85"/>
    </row>
    <row r="806" spans="1:11" x14ac:dyDescent="0.3">
      <c r="A806" s="67"/>
      <c r="B806" s="135"/>
      <c r="C806" s="135"/>
      <c r="D806" s="135"/>
      <c r="E806" s="85"/>
      <c r="F806" s="85"/>
      <c r="G806" s="85"/>
      <c r="H806" s="85"/>
      <c r="I806" s="85"/>
      <c r="J806" s="85"/>
      <c r="K806" s="85"/>
    </row>
    <row r="807" spans="1:11" x14ac:dyDescent="0.3">
      <c r="A807" s="67"/>
      <c r="B807" s="135"/>
      <c r="C807" s="135"/>
      <c r="D807" s="135"/>
      <c r="E807" s="85"/>
      <c r="F807" s="85"/>
      <c r="G807" s="85"/>
      <c r="H807" s="85"/>
      <c r="I807" s="85"/>
      <c r="J807" s="85"/>
      <c r="K807" s="85"/>
    </row>
    <row r="808" spans="1:11" x14ac:dyDescent="0.3">
      <c r="A808" s="67"/>
      <c r="B808" s="135"/>
      <c r="C808" s="135"/>
      <c r="D808" s="135"/>
      <c r="E808" s="85"/>
      <c r="F808" s="85"/>
      <c r="G808" s="85"/>
      <c r="H808" s="85"/>
      <c r="I808" s="85"/>
      <c r="J808" s="85"/>
      <c r="K808" s="85"/>
    </row>
    <row r="809" spans="1:11" x14ac:dyDescent="0.3">
      <c r="A809" s="67"/>
      <c r="B809" s="135"/>
      <c r="C809" s="135"/>
      <c r="D809" s="135"/>
      <c r="E809" s="85"/>
      <c r="F809" s="85"/>
      <c r="G809" s="85"/>
      <c r="H809" s="85"/>
      <c r="I809" s="85"/>
      <c r="J809" s="85"/>
      <c r="K809" s="85"/>
    </row>
    <row r="810" spans="1:11" x14ac:dyDescent="0.3">
      <c r="A810" s="67"/>
      <c r="B810" s="135"/>
      <c r="C810" s="135"/>
      <c r="D810" s="135"/>
      <c r="E810" s="85"/>
      <c r="F810" s="85"/>
      <c r="G810" s="85"/>
      <c r="H810" s="85"/>
      <c r="I810" s="85"/>
      <c r="J810" s="85"/>
      <c r="K810" s="85"/>
    </row>
    <row r="811" spans="1:11" x14ac:dyDescent="0.3">
      <c r="A811" s="67"/>
      <c r="B811" s="135"/>
      <c r="C811" s="135"/>
      <c r="D811" s="135"/>
      <c r="E811" s="85"/>
      <c r="F811" s="85"/>
      <c r="G811" s="85"/>
      <c r="H811" s="85"/>
      <c r="I811" s="85"/>
      <c r="J811" s="85"/>
      <c r="K811" s="85"/>
    </row>
    <row r="812" spans="1:11" x14ac:dyDescent="0.3">
      <c r="A812" s="67"/>
      <c r="B812" s="135"/>
      <c r="C812" s="135"/>
      <c r="D812" s="135"/>
      <c r="E812" s="85"/>
      <c r="F812" s="85"/>
      <c r="G812" s="85"/>
      <c r="H812" s="85"/>
      <c r="I812" s="85"/>
      <c r="J812" s="85"/>
      <c r="K812" s="85"/>
    </row>
    <row r="813" spans="1:11" x14ac:dyDescent="0.3">
      <c r="A813" s="67"/>
      <c r="B813" s="135"/>
      <c r="C813" s="135"/>
      <c r="D813" s="135"/>
      <c r="E813" s="85"/>
      <c r="F813" s="85"/>
      <c r="G813" s="85"/>
      <c r="H813" s="85"/>
      <c r="I813" s="85"/>
      <c r="J813" s="85"/>
      <c r="K813" s="85"/>
    </row>
    <row r="814" spans="1:11" x14ac:dyDescent="0.3">
      <c r="A814" s="67"/>
      <c r="B814" s="135"/>
      <c r="C814" s="135"/>
      <c r="D814" s="135"/>
      <c r="E814" s="85"/>
      <c r="F814" s="85"/>
      <c r="G814" s="85"/>
      <c r="H814" s="85"/>
      <c r="I814" s="85"/>
      <c r="J814" s="85"/>
      <c r="K814" s="85"/>
    </row>
    <row r="815" spans="1:11" x14ac:dyDescent="0.3">
      <c r="A815" s="67"/>
      <c r="B815" s="135"/>
      <c r="C815" s="135"/>
      <c r="D815" s="135"/>
      <c r="E815" s="85"/>
      <c r="F815" s="85"/>
      <c r="G815" s="85"/>
      <c r="H815" s="85"/>
      <c r="I815" s="85"/>
      <c r="J815" s="85"/>
      <c r="K815" s="85"/>
    </row>
    <row r="816" spans="1:11" x14ac:dyDescent="0.3">
      <c r="A816" s="67"/>
      <c r="B816" s="135"/>
      <c r="C816" s="135"/>
      <c r="D816" s="135"/>
      <c r="E816" s="85"/>
      <c r="F816" s="85"/>
      <c r="G816" s="85"/>
      <c r="H816" s="85"/>
      <c r="I816" s="85"/>
      <c r="J816" s="85"/>
      <c r="K816" s="85"/>
    </row>
    <row r="817" spans="1:11" x14ac:dyDescent="0.3">
      <c r="A817" s="67"/>
      <c r="B817" s="135"/>
      <c r="C817" s="135"/>
      <c r="D817" s="135"/>
      <c r="E817" s="85"/>
      <c r="F817" s="85"/>
      <c r="G817" s="85"/>
      <c r="H817" s="85"/>
      <c r="I817" s="85"/>
      <c r="J817" s="85"/>
      <c r="K817" s="85"/>
    </row>
    <row r="818" spans="1:11" x14ac:dyDescent="0.3">
      <c r="A818" s="67"/>
      <c r="B818" s="135"/>
      <c r="C818" s="135"/>
      <c r="D818" s="135"/>
      <c r="E818" s="85"/>
      <c r="F818" s="85"/>
      <c r="G818" s="85"/>
      <c r="H818" s="85"/>
      <c r="I818" s="85"/>
      <c r="J818" s="85"/>
      <c r="K818" s="85"/>
    </row>
    <row r="819" spans="1:11" x14ac:dyDescent="0.3">
      <c r="A819" s="67"/>
      <c r="B819" s="135"/>
      <c r="C819" s="135"/>
      <c r="D819" s="135"/>
      <c r="E819" s="85"/>
      <c r="F819" s="85"/>
      <c r="G819" s="85"/>
      <c r="H819" s="85"/>
      <c r="I819" s="85"/>
      <c r="J819" s="85"/>
      <c r="K819" s="85"/>
    </row>
    <row r="820" spans="1:11" x14ac:dyDescent="0.3">
      <c r="A820" s="67"/>
      <c r="B820" s="135"/>
      <c r="C820" s="135"/>
      <c r="D820" s="135"/>
      <c r="E820" s="85"/>
      <c r="F820" s="85"/>
      <c r="G820" s="85"/>
      <c r="H820" s="85"/>
      <c r="I820" s="85"/>
      <c r="J820" s="85"/>
      <c r="K820" s="85"/>
    </row>
    <row r="821" spans="1:11" x14ac:dyDescent="0.3">
      <c r="A821" s="68"/>
      <c r="B821" s="136"/>
      <c r="C821" s="136"/>
      <c r="D821" s="136"/>
      <c r="E821" s="87"/>
      <c r="F821" s="87"/>
      <c r="G821" s="87"/>
      <c r="H821" s="87"/>
      <c r="I821" s="87"/>
      <c r="J821" s="87"/>
      <c r="K821" s="87"/>
    </row>
    <row r="822" spans="1:11" x14ac:dyDescent="0.3">
      <c r="A822" s="82"/>
      <c r="B822" s="89"/>
      <c r="C822" s="89"/>
      <c r="D822" s="89"/>
      <c r="E822" s="89"/>
      <c r="F822" s="89"/>
      <c r="G822" s="89"/>
      <c r="H822" s="89"/>
      <c r="I822" s="89"/>
      <c r="J822" s="89"/>
      <c r="K822" s="89"/>
    </row>
    <row r="823" spans="1:11" x14ac:dyDescent="0.3">
      <c r="A823" s="92"/>
      <c r="B823" s="92"/>
      <c r="C823" s="92"/>
      <c r="D823" s="92"/>
      <c r="E823" s="92"/>
      <c r="F823" s="92"/>
      <c r="G823" s="92"/>
      <c r="H823" s="92"/>
      <c r="I823" s="92"/>
      <c r="J823" s="92"/>
      <c r="K823" s="92"/>
    </row>
    <row r="824" spans="1:11" x14ac:dyDescent="0.3">
      <c r="A824" s="68"/>
      <c r="B824" s="68"/>
      <c r="C824" s="68"/>
      <c r="D824" s="68"/>
      <c r="E824" s="68"/>
      <c r="F824" s="68"/>
      <c r="G824" s="68"/>
      <c r="H824" s="68"/>
      <c r="I824" s="68"/>
      <c r="J824" s="68"/>
      <c r="K824" s="86"/>
    </row>
    <row r="825" spans="1:11" x14ac:dyDescent="0.3">
      <c r="A825" s="67"/>
      <c r="B825" s="135"/>
      <c r="C825" s="135"/>
      <c r="D825" s="135"/>
      <c r="E825" s="85"/>
      <c r="F825" s="85"/>
      <c r="G825" s="85"/>
      <c r="H825" s="85"/>
      <c r="I825" s="85"/>
      <c r="J825" s="85"/>
      <c r="K825" s="85"/>
    </row>
    <row r="826" spans="1:11" x14ac:dyDescent="0.3">
      <c r="A826" s="67"/>
      <c r="B826" s="135"/>
      <c r="C826" s="135"/>
      <c r="D826" s="135"/>
      <c r="E826" s="85"/>
      <c r="F826" s="85"/>
      <c r="G826" s="85"/>
      <c r="H826" s="85"/>
      <c r="I826" s="85"/>
      <c r="J826" s="85"/>
      <c r="K826" s="85"/>
    </row>
    <row r="827" spans="1:11" x14ac:dyDescent="0.3">
      <c r="A827" s="67"/>
      <c r="B827" s="135"/>
      <c r="C827" s="135"/>
      <c r="D827" s="135"/>
      <c r="E827" s="85"/>
      <c r="F827" s="85"/>
      <c r="G827" s="85"/>
      <c r="H827" s="85"/>
      <c r="I827" s="85"/>
      <c r="J827" s="85"/>
      <c r="K827" s="85"/>
    </row>
    <row r="828" spans="1:11" x14ac:dyDescent="0.3">
      <c r="A828" s="67"/>
      <c r="B828" s="135"/>
      <c r="C828" s="135"/>
      <c r="D828" s="135"/>
      <c r="E828" s="85"/>
      <c r="F828" s="85"/>
      <c r="G828" s="85"/>
      <c r="H828" s="85"/>
      <c r="I828" s="85"/>
      <c r="J828" s="85"/>
      <c r="K828" s="85"/>
    </row>
    <row r="829" spans="1:11" x14ac:dyDescent="0.3">
      <c r="A829" s="67"/>
      <c r="B829" s="135"/>
      <c r="C829" s="135"/>
      <c r="D829" s="135"/>
      <c r="E829" s="85"/>
      <c r="F829" s="85"/>
      <c r="G829" s="85"/>
      <c r="H829" s="85"/>
      <c r="I829" s="85"/>
      <c r="J829" s="85"/>
      <c r="K829" s="85"/>
    </row>
    <row r="830" spans="1:11" x14ac:dyDescent="0.3">
      <c r="A830" s="67"/>
      <c r="B830" s="135"/>
      <c r="C830" s="135"/>
      <c r="D830" s="135"/>
      <c r="E830" s="85"/>
      <c r="F830" s="85"/>
      <c r="G830" s="85"/>
      <c r="H830" s="85"/>
      <c r="I830" s="85"/>
      <c r="J830" s="85"/>
      <c r="K830" s="85"/>
    </row>
    <row r="831" spans="1:11" x14ac:dyDescent="0.3">
      <c r="A831" s="67"/>
      <c r="B831" s="135"/>
      <c r="C831" s="135"/>
      <c r="D831" s="135"/>
      <c r="E831" s="85"/>
      <c r="F831" s="85"/>
      <c r="G831" s="85"/>
      <c r="H831" s="85"/>
      <c r="I831" s="85"/>
      <c r="J831" s="85"/>
      <c r="K831" s="85"/>
    </row>
    <row r="832" spans="1:11" x14ac:dyDescent="0.3">
      <c r="A832" s="67"/>
      <c r="B832" s="135"/>
      <c r="C832" s="135"/>
      <c r="D832" s="135"/>
      <c r="E832" s="85"/>
      <c r="F832" s="85"/>
      <c r="G832" s="85"/>
      <c r="H832" s="85"/>
      <c r="I832" s="85"/>
      <c r="J832" s="85"/>
      <c r="K832" s="85"/>
    </row>
    <row r="833" spans="1:11" x14ac:dyDescent="0.3">
      <c r="A833" s="67"/>
      <c r="B833" s="135"/>
      <c r="C833" s="135"/>
      <c r="D833" s="135"/>
      <c r="E833" s="85"/>
      <c r="F833" s="85"/>
      <c r="G833" s="85"/>
      <c r="H833" s="85"/>
      <c r="I833" s="85"/>
      <c r="J833" s="85"/>
      <c r="K833" s="85"/>
    </row>
    <row r="834" spans="1:11" x14ac:dyDescent="0.3">
      <c r="A834" s="67"/>
      <c r="B834" s="135"/>
      <c r="C834" s="135"/>
      <c r="D834" s="135"/>
      <c r="E834" s="85"/>
      <c r="F834" s="85"/>
      <c r="G834" s="85"/>
      <c r="H834" s="85"/>
      <c r="I834" s="85"/>
      <c r="J834" s="85"/>
      <c r="K834" s="85"/>
    </row>
    <row r="835" spans="1:11" x14ac:dyDescent="0.3">
      <c r="A835" s="67"/>
      <c r="B835" s="135"/>
      <c r="C835" s="135"/>
      <c r="D835" s="135"/>
      <c r="E835" s="85"/>
      <c r="F835" s="85"/>
      <c r="G835" s="85"/>
      <c r="H835" s="85"/>
      <c r="I835" s="85"/>
      <c r="J835" s="85"/>
      <c r="K835" s="85"/>
    </row>
    <row r="836" spans="1:11" x14ac:dyDescent="0.3">
      <c r="A836" s="67"/>
      <c r="B836" s="135"/>
      <c r="C836" s="135"/>
      <c r="D836" s="135"/>
      <c r="E836" s="85"/>
      <c r="F836" s="85"/>
      <c r="G836" s="85"/>
      <c r="H836" s="85"/>
      <c r="I836" s="85"/>
      <c r="J836" s="85"/>
      <c r="K836" s="85"/>
    </row>
    <row r="837" spans="1:11" x14ac:dyDescent="0.3">
      <c r="A837" s="67"/>
      <c r="B837" s="135"/>
      <c r="C837" s="135"/>
      <c r="D837" s="135"/>
      <c r="E837" s="85"/>
      <c r="F837" s="85"/>
      <c r="G837" s="85"/>
      <c r="H837" s="85"/>
      <c r="I837" s="85"/>
      <c r="J837" s="85"/>
      <c r="K837" s="85"/>
    </row>
    <row r="838" spans="1:11" x14ac:dyDescent="0.3">
      <c r="A838" s="67"/>
      <c r="B838" s="135"/>
      <c r="C838" s="135"/>
      <c r="D838" s="135"/>
      <c r="E838" s="85"/>
      <c r="F838" s="85"/>
      <c r="G838" s="85"/>
      <c r="H838" s="85"/>
      <c r="I838" s="85"/>
      <c r="J838" s="85"/>
      <c r="K838" s="85"/>
    </row>
    <row r="839" spans="1:11" x14ac:dyDescent="0.3">
      <c r="A839" s="67"/>
      <c r="B839" s="135"/>
      <c r="C839" s="135"/>
      <c r="D839" s="135"/>
      <c r="E839" s="85"/>
      <c r="F839" s="85"/>
      <c r="G839" s="85"/>
      <c r="H839" s="85"/>
      <c r="I839" s="85"/>
      <c r="J839" s="85"/>
      <c r="K839" s="85"/>
    </row>
    <row r="840" spans="1:11" x14ac:dyDescent="0.3">
      <c r="A840" s="67"/>
      <c r="B840" s="135"/>
      <c r="C840" s="135"/>
      <c r="D840" s="135"/>
      <c r="E840" s="85"/>
      <c r="F840" s="85"/>
      <c r="G840" s="85"/>
      <c r="H840" s="85"/>
      <c r="I840" s="85"/>
      <c r="J840" s="85"/>
      <c r="K840" s="85"/>
    </row>
    <row r="841" spans="1:11" x14ac:dyDescent="0.3">
      <c r="A841" s="68"/>
      <c r="B841" s="137"/>
      <c r="C841" s="137"/>
      <c r="D841" s="137"/>
      <c r="E841" s="87"/>
      <c r="F841" s="87"/>
      <c r="G841" s="87"/>
      <c r="H841" s="87"/>
      <c r="I841" s="87"/>
      <c r="J841" s="87"/>
      <c r="K841" s="87"/>
    </row>
    <row r="843" spans="1:11" x14ac:dyDescent="0.3">
      <c r="A843" s="69"/>
      <c r="B843" s="69"/>
      <c r="C843" s="69"/>
      <c r="D843" s="69"/>
      <c r="E843" s="69"/>
      <c r="F843" s="69"/>
      <c r="G843" s="69"/>
      <c r="H843" s="97"/>
      <c r="I843" s="97"/>
      <c r="J843" s="69"/>
      <c r="K843" s="69"/>
    </row>
    <row r="844" spans="1:11" x14ac:dyDescent="0.3">
      <c r="A844" s="101"/>
      <c r="B844" s="83"/>
      <c r="C844" s="83"/>
      <c r="D844" s="83"/>
      <c r="E844" s="83"/>
      <c r="F844" s="83"/>
      <c r="G844" s="95"/>
      <c r="H844" s="95"/>
      <c r="I844" s="33"/>
      <c r="J844" s="98"/>
      <c r="K844" s="96"/>
    </row>
    <row r="845" spans="1:11" x14ac:dyDescent="0.3">
      <c r="A845" s="91"/>
      <c r="B845" s="92"/>
      <c r="C845" s="92"/>
      <c r="D845" s="92"/>
      <c r="E845" s="92"/>
      <c r="F845" s="92"/>
      <c r="G845" s="92"/>
      <c r="H845" s="92"/>
      <c r="I845" s="92"/>
      <c r="J845" s="92"/>
      <c r="K845" s="92"/>
    </row>
    <row r="846" spans="1:11" x14ac:dyDescent="0.3">
      <c r="A846" s="68"/>
      <c r="B846" s="68"/>
      <c r="C846" s="68"/>
      <c r="D846" s="68"/>
      <c r="E846" s="68"/>
      <c r="F846" s="68"/>
      <c r="G846" s="68"/>
      <c r="H846" s="68"/>
      <c r="I846" s="68"/>
      <c r="J846" s="68"/>
      <c r="K846" s="86"/>
    </row>
    <row r="847" spans="1:11" x14ac:dyDescent="0.3">
      <c r="A847" s="67"/>
      <c r="B847" s="135"/>
      <c r="C847" s="135"/>
      <c r="D847" s="135"/>
      <c r="E847" s="85"/>
      <c r="F847" s="85"/>
      <c r="G847" s="85"/>
      <c r="H847" s="85"/>
      <c r="I847" s="85"/>
      <c r="J847" s="85"/>
      <c r="K847" s="85"/>
    </row>
    <row r="848" spans="1:11" x14ac:dyDescent="0.3">
      <c r="A848" s="67"/>
      <c r="B848" s="135"/>
      <c r="C848" s="135"/>
      <c r="D848" s="135"/>
      <c r="E848" s="85"/>
      <c r="F848" s="85"/>
      <c r="G848" s="85"/>
      <c r="H848" s="85"/>
      <c r="I848" s="85"/>
      <c r="J848" s="85"/>
      <c r="K848" s="85"/>
    </row>
    <row r="849" spans="1:11" x14ac:dyDescent="0.3">
      <c r="A849" s="67"/>
      <c r="B849" s="135"/>
      <c r="C849" s="135"/>
      <c r="D849" s="135"/>
      <c r="E849" s="85"/>
      <c r="F849" s="85"/>
      <c r="G849" s="85"/>
      <c r="H849" s="85"/>
      <c r="I849" s="85"/>
      <c r="J849" s="85"/>
      <c r="K849" s="85"/>
    </row>
    <row r="850" spans="1:11" x14ac:dyDescent="0.3">
      <c r="A850" s="67"/>
      <c r="B850" s="135"/>
      <c r="C850" s="135"/>
      <c r="D850" s="135"/>
      <c r="E850" s="85"/>
      <c r="F850" s="85"/>
      <c r="G850" s="85"/>
      <c r="H850" s="85"/>
      <c r="I850" s="85"/>
      <c r="J850" s="85"/>
      <c r="K850" s="85"/>
    </row>
    <row r="851" spans="1:11" x14ac:dyDescent="0.3">
      <c r="A851" s="67"/>
      <c r="B851" s="135"/>
      <c r="C851" s="135"/>
      <c r="D851" s="135"/>
      <c r="E851" s="85"/>
      <c r="F851" s="85"/>
      <c r="G851" s="85"/>
      <c r="H851" s="85"/>
      <c r="I851" s="85"/>
      <c r="J851" s="85"/>
      <c r="K851" s="85"/>
    </row>
    <row r="852" spans="1:11" x14ac:dyDescent="0.3">
      <c r="A852" s="67"/>
      <c r="B852" s="135"/>
      <c r="C852" s="135"/>
      <c r="D852" s="135"/>
      <c r="E852" s="85"/>
      <c r="F852" s="85"/>
      <c r="G852" s="85"/>
      <c r="H852" s="85"/>
      <c r="I852" s="85"/>
      <c r="J852" s="85"/>
      <c r="K852" s="85"/>
    </row>
    <row r="853" spans="1:11" x14ac:dyDescent="0.3">
      <c r="A853" s="67"/>
      <c r="B853" s="135"/>
      <c r="C853" s="135"/>
      <c r="D853" s="135"/>
      <c r="E853" s="85"/>
      <c r="F853" s="85"/>
      <c r="G853" s="85"/>
      <c r="H853" s="85"/>
      <c r="I853" s="85"/>
      <c r="J853" s="85"/>
      <c r="K853" s="85"/>
    </row>
    <row r="854" spans="1:11" x14ac:dyDescent="0.3">
      <c r="A854" s="67"/>
      <c r="B854" s="135"/>
      <c r="C854" s="135"/>
      <c r="D854" s="135"/>
      <c r="E854" s="85"/>
      <c r="F854" s="85"/>
      <c r="G854" s="85"/>
      <c r="H854" s="85"/>
      <c r="I854" s="85"/>
      <c r="J854" s="85"/>
      <c r="K854" s="85"/>
    </row>
    <row r="855" spans="1:11" x14ac:dyDescent="0.3">
      <c r="A855" s="67"/>
      <c r="B855" s="135"/>
      <c r="C855" s="135"/>
      <c r="D855" s="135"/>
      <c r="E855" s="85"/>
      <c r="F855" s="85"/>
      <c r="G855" s="85"/>
      <c r="H855" s="85"/>
      <c r="I855" s="85"/>
      <c r="J855" s="85"/>
      <c r="K855" s="85"/>
    </row>
    <row r="856" spans="1:11" x14ac:dyDescent="0.3">
      <c r="A856" s="67"/>
      <c r="B856" s="135"/>
      <c r="C856" s="135"/>
      <c r="D856" s="135"/>
      <c r="E856" s="85"/>
      <c r="F856" s="85"/>
      <c r="G856" s="85"/>
      <c r="H856" s="85"/>
      <c r="I856" s="85"/>
      <c r="J856" s="85"/>
      <c r="K856" s="85"/>
    </row>
    <row r="857" spans="1:11" x14ac:dyDescent="0.3">
      <c r="A857" s="67"/>
      <c r="B857" s="135"/>
      <c r="C857" s="135"/>
      <c r="D857" s="135"/>
      <c r="E857" s="85"/>
      <c r="F857" s="85"/>
      <c r="G857" s="85"/>
      <c r="H857" s="85"/>
      <c r="I857" s="85"/>
      <c r="J857" s="85"/>
      <c r="K857" s="85"/>
    </row>
    <row r="858" spans="1:11" x14ac:dyDescent="0.3">
      <c r="A858" s="67"/>
      <c r="B858" s="135"/>
      <c r="C858" s="135"/>
      <c r="D858" s="135"/>
      <c r="E858" s="85"/>
      <c r="F858" s="85"/>
      <c r="G858" s="85"/>
      <c r="H858" s="85"/>
      <c r="I858" s="85"/>
      <c r="J858" s="85"/>
      <c r="K858" s="85"/>
    </row>
    <row r="859" spans="1:11" x14ac:dyDescent="0.3">
      <c r="A859" s="67"/>
      <c r="B859" s="135"/>
      <c r="C859" s="135"/>
      <c r="D859" s="135"/>
      <c r="E859" s="85"/>
      <c r="F859" s="85"/>
      <c r="G859" s="85"/>
      <c r="H859" s="85"/>
      <c r="I859" s="85"/>
      <c r="J859" s="85"/>
      <c r="K859" s="85"/>
    </row>
    <row r="860" spans="1:11" x14ac:dyDescent="0.3">
      <c r="A860" s="67"/>
      <c r="B860" s="135"/>
      <c r="C860" s="135"/>
      <c r="D860" s="135"/>
      <c r="E860" s="85"/>
      <c r="F860" s="85"/>
      <c r="G860" s="85"/>
      <c r="H860" s="85"/>
      <c r="I860" s="85"/>
      <c r="J860" s="85"/>
      <c r="K860" s="85"/>
    </row>
    <row r="861" spans="1:11" x14ac:dyDescent="0.3">
      <c r="A861" s="67"/>
      <c r="B861" s="135"/>
      <c r="C861" s="135"/>
      <c r="D861" s="135"/>
      <c r="E861" s="85"/>
      <c r="F861" s="85"/>
      <c r="G861" s="85"/>
      <c r="H861" s="85"/>
      <c r="I861" s="85"/>
      <c r="J861" s="85"/>
      <c r="K861" s="85"/>
    </row>
    <row r="862" spans="1:11" x14ac:dyDescent="0.3">
      <c r="A862" s="67"/>
      <c r="B862" s="135"/>
      <c r="C862" s="135"/>
      <c r="D862" s="135"/>
      <c r="E862" s="85"/>
      <c r="F862" s="85"/>
      <c r="G862" s="85"/>
      <c r="H862" s="85"/>
      <c r="I862" s="85"/>
      <c r="J862" s="85"/>
      <c r="K862" s="85"/>
    </row>
    <row r="863" spans="1:11" x14ac:dyDescent="0.3">
      <c r="A863" s="68"/>
      <c r="B863" s="136"/>
      <c r="C863" s="136"/>
      <c r="D863" s="136"/>
      <c r="E863" s="87"/>
      <c r="F863" s="87"/>
      <c r="G863" s="87"/>
      <c r="H863" s="87"/>
      <c r="I863" s="87"/>
      <c r="J863" s="87"/>
      <c r="K863" s="87"/>
    </row>
    <row r="864" spans="1:11" x14ac:dyDescent="0.3">
      <c r="A864" s="82"/>
      <c r="B864" s="89"/>
      <c r="C864" s="89"/>
      <c r="D864" s="89"/>
      <c r="E864" s="89"/>
      <c r="F864" s="89"/>
      <c r="G864" s="89"/>
      <c r="H864" s="89"/>
      <c r="I864" s="89"/>
      <c r="J864" s="89"/>
      <c r="K864" s="89"/>
    </row>
    <row r="865" spans="1:11" x14ac:dyDescent="0.3">
      <c r="A865" s="92"/>
      <c r="B865" s="92"/>
      <c r="C865" s="92"/>
      <c r="D865" s="92"/>
      <c r="E865" s="92"/>
      <c r="F865" s="92"/>
      <c r="G865" s="92"/>
      <c r="H865" s="92"/>
      <c r="I865" s="92"/>
      <c r="J865" s="92"/>
      <c r="K865" s="92"/>
    </row>
    <row r="866" spans="1:11" x14ac:dyDescent="0.3">
      <c r="A866" s="68"/>
      <c r="B866" s="68"/>
      <c r="C866" s="68"/>
      <c r="D866" s="68"/>
      <c r="E866" s="68"/>
      <c r="F866" s="68"/>
      <c r="G866" s="68"/>
      <c r="H866" s="68"/>
      <c r="I866" s="68"/>
      <c r="J866" s="68"/>
      <c r="K866" s="86"/>
    </row>
    <row r="867" spans="1:11" x14ac:dyDescent="0.3">
      <c r="A867" s="67"/>
      <c r="B867" s="135"/>
      <c r="C867" s="135"/>
      <c r="D867" s="135"/>
      <c r="E867" s="85"/>
      <c r="F867" s="85"/>
      <c r="G867" s="85"/>
      <c r="H867" s="85"/>
      <c r="I867" s="85"/>
      <c r="J867" s="85"/>
      <c r="K867" s="85"/>
    </row>
    <row r="868" spans="1:11" x14ac:dyDescent="0.3">
      <c r="A868" s="67"/>
      <c r="B868" s="135"/>
      <c r="C868" s="135"/>
      <c r="D868" s="135"/>
      <c r="E868" s="85"/>
      <c r="F868" s="85"/>
      <c r="G868" s="85"/>
      <c r="H868" s="85"/>
      <c r="I868" s="85"/>
      <c r="J868" s="85"/>
      <c r="K868" s="85"/>
    </row>
    <row r="869" spans="1:11" x14ac:dyDescent="0.3">
      <c r="A869" s="67"/>
      <c r="B869" s="135"/>
      <c r="C869" s="135"/>
      <c r="D869" s="135"/>
      <c r="E869" s="85"/>
      <c r="F869" s="85"/>
      <c r="G869" s="85"/>
      <c r="H869" s="85"/>
      <c r="I869" s="85"/>
      <c r="J869" s="85"/>
      <c r="K869" s="85"/>
    </row>
    <row r="870" spans="1:11" x14ac:dyDescent="0.3">
      <c r="A870" s="67"/>
      <c r="B870" s="135"/>
      <c r="C870" s="135"/>
      <c r="D870" s="135"/>
      <c r="E870" s="85"/>
      <c r="F870" s="85"/>
      <c r="G870" s="85"/>
      <c r="H870" s="85"/>
      <c r="I870" s="85"/>
      <c r="J870" s="85"/>
      <c r="K870" s="85"/>
    </row>
    <row r="871" spans="1:11" x14ac:dyDescent="0.3">
      <c r="A871" s="67"/>
      <c r="B871" s="135"/>
      <c r="C871" s="135"/>
      <c r="D871" s="135"/>
      <c r="E871" s="85"/>
      <c r="F871" s="85"/>
      <c r="G871" s="85"/>
      <c r="H871" s="85"/>
      <c r="I871" s="85"/>
      <c r="J871" s="85"/>
      <c r="K871" s="85"/>
    </row>
    <row r="872" spans="1:11" x14ac:dyDescent="0.3">
      <c r="A872" s="67"/>
      <c r="B872" s="135"/>
      <c r="C872" s="135"/>
      <c r="D872" s="135"/>
      <c r="E872" s="85"/>
      <c r="F872" s="85"/>
      <c r="G872" s="85"/>
      <c r="H872" s="85"/>
      <c r="I872" s="85"/>
      <c r="J872" s="85"/>
      <c r="K872" s="85"/>
    </row>
    <row r="873" spans="1:11" x14ac:dyDescent="0.3">
      <c r="A873" s="67"/>
      <c r="B873" s="135"/>
      <c r="C873" s="135"/>
      <c r="D873" s="135"/>
      <c r="E873" s="85"/>
      <c r="F873" s="85"/>
      <c r="G873" s="85"/>
      <c r="H873" s="85"/>
      <c r="I873" s="85"/>
      <c r="J873" s="85"/>
      <c r="K873" s="85"/>
    </row>
    <row r="874" spans="1:11" x14ac:dyDescent="0.3">
      <c r="A874" s="67"/>
      <c r="B874" s="135"/>
      <c r="C874" s="135"/>
      <c r="D874" s="135"/>
      <c r="E874" s="85"/>
      <c r="F874" s="85"/>
      <c r="G874" s="85"/>
      <c r="H874" s="85"/>
      <c r="I874" s="85"/>
      <c r="J874" s="85"/>
      <c r="K874" s="85"/>
    </row>
    <row r="875" spans="1:11" x14ac:dyDescent="0.3">
      <c r="A875" s="67"/>
      <c r="B875" s="135"/>
      <c r="C875" s="135"/>
      <c r="D875" s="135"/>
      <c r="E875" s="85"/>
      <c r="F875" s="85"/>
      <c r="G875" s="85"/>
      <c r="H875" s="85"/>
      <c r="I875" s="85"/>
      <c r="J875" s="85"/>
      <c r="K875" s="85"/>
    </row>
    <row r="876" spans="1:11" x14ac:dyDescent="0.3">
      <c r="A876" s="67"/>
      <c r="B876" s="135"/>
      <c r="C876" s="135"/>
      <c r="D876" s="135"/>
      <c r="E876" s="85"/>
      <c r="F876" s="85"/>
      <c r="G876" s="85"/>
      <c r="H876" s="85"/>
      <c r="I876" s="85"/>
      <c r="J876" s="85"/>
      <c r="K876" s="85"/>
    </row>
    <row r="877" spans="1:11" x14ac:dyDescent="0.3">
      <c r="A877" s="67"/>
      <c r="B877" s="135"/>
      <c r="C877" s="135"/>
      <c r="D877" s="135"/>
      <c r="E877" s="85"/>
      <c r="F877" s="85"/>
      <c r="G877" s="85"/>
      <c r="H877" s="85"/>
      <c r="I877" s="85"/>
      <c r="J877" s="85"/>
      <c r="K877" s="85"/>
    </row>
    <row r="878" spans="1:11" x14ac:dyDescent="0.3">
      <c r="A878" s="67"/>
      <c r="B878" s="135"/>
      <c r="C878" s="135"/>
      <c r="D878" s="135"/>
      <c r="E878" s="85"/>
      <c r="F878" s="85"/>
      <c r="G878" s="85"/>
      <c r="H878" s="85"/>
      <c r="I878" s="85"/>
      <c r="J878" s="85"/>
      <c r="K878" s="85"/>
    </row>
    <row r="879" spans="1:11" x14ac:dyDescent="0.3">
      <c r="A879" s="67"/>
      <c r="B879" s="135"/>
      <c r="C879" s="135"/>
      <c r="D879" s="135"/>
      <c r="E879" s="85"/>
      <c r="F879" s="85"/>
      <c r="G879" s="85"/>
      <c r="H879" s="85"/>
      <c r="I879" s="85"/>
      <c r="J879" s="85"/>
      <c r="K879" s="85"/>
    </row>
    <row r="880" spans="1:11" x14ac:dyDescent="0.3">
      <c r="A880" s="67"/>
      <c r="B880" s="135"/>
      <c r="C880" s="135"/>
      <c r="D880" s="135"/>
      <c r="E880" s="85"/>
      <c r="F880" s="85"/>
      <c r="G880" s="85"/>
      <c r="H880" s="85"/>
      <c r="I880" s="85"/>
      <c r="J880" s="85"/>
      <c r="K880" s="85"/>
    </row>
    <row r="881" spans="1:11" x14ac:dyDescent="0.3">
      <c r="A881" s="67"/>
      <c r="B881" s="135"/>
      <c r="C881" s="135"/>
      <c r="D881" s="135"/>
      <c r="E881" s="85"/>
      <c r="F881" s="85"/>
      <c r="G881" s="85"/>
      <c r="H881" s="85"/>
      <c r="I881" s="85"/>
      <c r="J881" s="85"/>
      <c r="K881" s="85"/>
    </row>
    <row r="882" spans="1:11" x14ac:dyDescent="0.3">
      <c r="A882" s="67"/>
      <c r="B882" s="135"/>
      <c r="C882" s="135"/>
      <c r="D882" s="135"/>
      <c r="E882" s="85"/>
      <c r="F882" s="85"/>
      <c r="G882" s="85"/>
      <c r="H882" s="85"/>
      <c r="I882" s="85"/>
      <c r="J882" s="85"/>
      <c r="K882" s="85"/>
    </row>
    <row r="883" spans="1:11" x14ac:dyDescent="0.3">
      <c r="A883" s="68"/>
      <c r="B883" s="137"/>
      <c r="C883" s="137"/>
      <c r="D883" s="137"/>
      <c r="E883" s="87"/>
      <c r="F883" s="87"/>
      <c r="G883" s="87"/>
      <c r="H883" s="87"/>
      <c r="I883" s="87"/>
      <c r="J883" s="87"/>
      <c r="K883" s="87"/>
    </row>
    <row r="885" spans="1:11" x14ac:dyDescent="0.3">
      <c r="A885" s="69"/>
      <c r="B885" s="69"/>
      <c r="C885" s="69"/>
      <c r="D885" s="69"/>
      <c r="E885" s="69"/>
      <c r="F885" s="69"/>
      <c r="G885" s="69"/>
      <c r="H885" s="97"/>
      <c r="I885" s="97"/>
      <c r="J885" s="69"/>
      <c r="K885" s="69"/>
    </row>
    <row r="886" spans="1:11" x14ac:dyDescent="0.3">
      <c r="A886" s="101"/>
      <c r="B886" s="83"/>
      <c r="C886" s="83"/>
      <c r="D886" s="83"/>
      <c r="E886" s="83"/>
      <c r="F886" s="83"/>
      <c r="G886" s="95"/>
      <c r="H886" s="95"/>
      <c r="I886" s="33"/>
      <c r="J886" s="98"/>
      <c r="K886" s="96"/>
    </row>
    <row r="887" spans="1:11" x14ac:dyDescent="0.3">
      <c r="A887" s="91"/>
      <c r="B887" s="92"/>
      <c r="C887" s="92"/>
      <c r="D887" s="92"/>
      <c r="E887" s="92"/>
      <c r="F887" s="92"/>
      <c r="G887" s="92"/>
      <c r="H887" s="92"/>
      <c r="I887" s="92"/>
      <c r="J887" s="92"/>
      <c r="K887" s="92"/>
    </row>
    <row r="888" spans="1:11" x14ac:dyDescent="0.3">
      <c r="A888" s="68"/>
      <c r="B888" s="68"/>
      <c r="C888" s="68"/>
      <c r="D888" s="68"/>
      <c r="E888" s="68"/>
      <c r="F888" s="68"/>
      <c r="G888" s="68"/>
      <c r="H888" s="68"/>
      <c r="I888" s="68"/>
      <c r="J888" s="68"/>
      <c r="K888" s="86"/>
    </row>
    <row r="889" spans="1:11" x14ac:dyDescent="0.3">
      <c r="A889" s="67"/>
      <c r="B889" s="135"/>
      <c r="C889" s="135"/>
      <c r="D889" s="135"/>
      <c r="E889" s="85"/>
      <c r="F889" s="85"/>
      <c r="G889" s="85"/>
      <c r="H889" s="85"/>
      <c r="I889" s="85"/>
      <c r="J889" s="85"/>
      <c r="K889" s="85"/>
    </row>
    <row r="890" spans="1:11" x14ac:dyDescent="0.3">
      <c r="A890" s="67"/>
      <c r="B890" s="135"/>
      <c r="C890" s="135"/>
      <c r="D890" s="135"/>
      <c r="E890" s="85"/>
      <c r="F890" s="85"/>
      <c r="G890" s="85"/>
      <c r="H890" s="85"/>
      <c r="I890" s="85"/>
      <c r="J890" s="85"/>
      <c r="K890" s="85"/>
    </row>
    <row r="891" spans="1:11" x14ac:dyDescent="0.3">
      <c r="A891" s="67"/>
      <c r="B891" s="135"/>
      <c r="C891" s="135"/>
      <c r="D891" s="135"/>
      <c r="E891" s="85"/>
      <c r="F891" s="85"/>
      <c r="G891" s="85"/>
      <c r="H891" s="85"/>
      <c r="I891" s="85"/>
      <c r="J891" s="85"/>
      <c r="K891" s="85"/>
    </row>
    <row r="892" spans="1:11" x14ac:dyDescent="0.3">
      <c r="A892" s="67"/>
      <c r="B892" s="135"/>
      <c r="C892" s="135"/>
      <c r="D892" s="135"/>
      <c r="E892" s="85"/>
      <c r="F892" s="85"/>
      <c r="G892" s="85"/>
      <c r="H892" s="85"/>
      <c r="I892" s="85"/>
      <c r="J892" s="85"/>
      <c r="K892" s="85"/>
    </row>
    <row r="893" spans="1:11" x14ac:dyDescent="0.3">
      <c r="A893" s="67"/>
      <c r="B893" s="135"/>
      <c r="C893" s="135"/>
      <c r="D893" s="135"/>
      <c r="E893" s="85"/>
      <c r="F893" s="85"/>
      <c r="G893" s="85"/>
      <c r="H893" s="85"/>
      <c r="I893" s="85"/>
      <c r="J893" s="85"/>
      <c r="K893" s="85"/>
    </row>
    <row r="894" spans="1:11" x14ac:dyDescent="0.3">
      <c r="A894" s="67"/>
      <c r="B894" s="135"/>
      <c r="C894" s="135"/>
      <c r="D894" s="135"/>
      <c r="E894" s="85"/>
      <c r="F894" s="85"/>
      <c r="G894" s="85"/>
      <c r="H894" s="85"/>
      <c r="I894" s="85"/>
      <c r="J894" s="85"/>
      <c r="K894" s="85"/>
    </row>
    <row r="895" spans="1:11" x14ac:dyDescent="0.3">
      <c r="A895" s="67"/>
      <c r="B895" s="135"/>
      <c r="C895" s="135"/>
      <c r="D895" s="135"/>
      <c r="E895" s="85"/>
      <c r="F895" s="85"/>
      <c r="G895" s="85"/>
      <c r="H895" s="85"/>
      <c r="I895" s="85"/>
      <c r="J895" s="85"/>
      <c r="K895" s="85"/>
    </row>
    <row r="896" spans="1:11" x14ac:dyDescent="0.3">
      <c r="A896" s="67"/>
      <c r="B896" s="135"/>
      <c r="C896" s="135"/>
      <c r="D896" s="135"/>
      <c r="E896" s="85"/>
      <c r="F896" s="85"/>
      <c r="G896" s="85"/>
      <c r="H896" s="85"/>
      <c r="I896" s="85"/>
      <c r="J896" s="85"/>
      <c r="K896" s="85"/>
    </row>
    <row r="897" spans="1:11" x14ac:dyDescent="0.3">
      <c r="A897" s="67"/>
      <c r="B897" s="135"/>
      <c r="C897" s="135"/>
      <c r="D897" s="135"/>
      <c r="E897" s="85"/>
      <c r="F897" s="85"/>
      <c r="G897" s="85"/>
      <c r="H897" s="85"/>
      <c r="I897" s="85"/>
      <c r="J897" s="85"/>
      <c r="K897" s="85"/>
    </row>
    <row r="898" spans="1:11" x14ac:dyDescent="0.3">
      <c r="A898" s="67"/>
      <c r="B898" s="135"/>
      <c r="C898" s="135"/>
      <c r="D898" s="135"/>
      <c r="E898" s="85"/>
      <c r="F898" s="85"/>
      <c r="G898" s="85"/>
      <c r="H898" s="85"/>
      <c r="I898" s="85"/>
      <c r="J898" s="85"/>
      <c r="K898" s="85"/>
    </row>
    <row r="899" spans="1:11" x14ac:dyDescent="0.3">
      <c r="A899" s="67"/>
      <c r="B899" s="135"/>
      <c r="C899" s="135"/>
      <c r="D899" s="135"/>
      <c r="E899" s="85"/>
      <c r="F899" s="85"/>
      <c r="G899" s="85"/>
      <c r="H899" s="85"/>
      <c r="I899" s="85"/>
      <c r="J899" s="85"/>
      <c r="K899" s="85"/>
    </row>
    <row r="900" spans="1:11" x14ac:dyDescent="0.3">
      <c r="A900" s="67"/>
      <c r="B900" s="135"/>
      <c r="C900" s="135"/>
      <c r="D900" s="135"/>
      <c r="E900" s="85"/>
      <c r="F900" s="85"/>
      <c r="G900" s="85"/>
      <c r="H900" s="85"/>
      <c r="I900" s="85"/>
      <c r="J900" s="85"/>
      <c r="K900" s="85"/>
    </row>
    <row r="901" spans="1:11" x14ac:dyDescent="0.3">
      <c r="A901" s="67"/>
      <c r="B901" s="135"/>
      <c r="C901" s="135"/>
      <c r="D901" s="135"/>
      <c r="E901" s="85"/>
      <c r="F901" s="85"/>
      <c r="G901" s="85"/>
      <c r="H901" s="85"/>
      <c r="I901" s="85"/>
      <c r="J901" s="85"/>
      <c r="K901" s="85"/>
    </row>
    <row r="902" spans="1:11" x14ac:dyDescent="0.3">
      <c r="A902" s="67"/>
      <c r="B902" s="135"/>
      <c r="C902" s="135"/>
      <c r="D902" s="135"/>
      <c r="E902" s="85"/>
      <c r="F902" s="85"/>
      <c r="G902" s="85"/>
      <c r="H902" s="85"/>
      <c r="I902" s="85"/>
      <c r="J902" s="85"/>
      <c r="K902" s="85"/>
    </row>
    <row r="903" spans="1:11" x14ac:dyDescent="0.3">
      <c r="A903" s="67"/>
      <c r="B903" s="135"/>
      <c r="C903" s="135"/>
      <c r="D903" s="135"/>
      <c r="E903" s="85"/>
      <c r="F903" s="85"/>
      <c r="G903" s="85"/>
      <c r="H903" s="85"/>
      <c r="I903" s="85"/>
      <c r="J903" s="85"/>
      <c r="K903" s="85"/>
    </row>
    <row r="904" spans="1:11" x14ac:dyDescent="0.3">
      <c r="A904" s="67"/>
      <c r="B904" s="135"/>
      <c r="C904" s="135"/>
      <c r="D904" s="135"/>
      <c r="E904" s="85"/>
      <c r="F904" s="85"/>
      <c r="G904" s="85"/>
      <c r="H904" s="85"/>
      <c r="I904" s="85"/>
      <c r="J904" s="85"/>
      <c r="K904" s="85"/>
    </row>
    <row r="905" spans="1:11" x14ac:dyDescent="0.3">
      <c r="A905" s="68"/>
      <c r="B905" s="136"/>
      <c r="C905" s="136"/>
      <c r="D905" s="136"/>
      <c r="E905" s="87"/>
      <c r="F905" s="87"/>
      <c r="G905" s="87"/>
      <c r="H905" s="87"/>
      <c r="I905" s="87"/>
      <c r="J905" s="87"/>
      <c r="K905" s="87"/>
    </row>
    <row r="906" spans="1:11" x14ac:dyDescent="0.3">
      <c r="A906" s="82"/>
      <c r="B906" s="89"/>
      <c r="C906" s="89"/>
      <c r="D906" s="89"/>
      <c r="E906" s="89"/>
      <c r="F906" s="89"/>
      <c r="G906" s="89"/>
      <c r="H906" s="89"/>
      <c r="I906" s="89"/>
      <c r="J906" s="89"/>
      <c r="K906" s="89"/>
    </row>
    <row r="907" spans="1:11" x14ac:dyDescent="0.3">
      <c r="A907" s="92"/>
      <c r="B907" s="92"/>
      <c r="C907" s="92"/>
      <c r="D907" s="92"/>
      <c r="E907" s="92"/>
      <c r="F907" s="92"/>
      <c r="G907" s="92"/>
      <c r="H907" s="92"/>
      <c r="I907" s="92"/>
      <c r="J907" s="92"/>
      <c r="K907" s="92"/>
    </row>
    <row r="908" spans="1:11" x14ac:dyDescent="0.3">
      <c r="A908" s="68"/>
      <c r="B908" s="68"/>
      <c r="C908" s="68"/>
      <c r="D908" s="68"/>
      <c r="E908" s="68"/>
      <c r="F908" s="68"/>
      <c r="G908" s="68"/>
      <c r="H908" s="68"/>
      <c r="I908" s="68"/>
      <c r="J908" s="68"/>
      <c r="K908" s="86"/>
    </row>
    <row r="909" spans="1:11" x14ac:dyDescent="0.3">
      <c r="A909" s="67"/>
      <c r="B909" s="135"/>
      <c r="C909" s="135"/>
      <c r="D909" s="135"/>
      <c r="E909" s="85"/>
      <c r="F909" s="85"/>
      <c r="G909" s="85"/>
      <c r="H909" s="85"/>
      <c r="I909" s="85"/>
      <c r="J909" s="85"/>
      <c r="K909" s="85"/>
    </row>
    <row r="910" spans="1:11" x14ac:dyDescent="0.3">
      <c r="A910" s="67"/>
      <c r="B910" s="135"/>
      <c r="C910" s="135"/>
      <c r="D910" s="135"/>
      <c r="E910" s="85"/>
      <c r="F910" s="85"/>
      <c r="G910" s="85"/>
      <c r="H910" s="85"/>
      <c r="I910" s="85"/>
      <c r="J910" s="85"/>
      <c r="K910" s="85"/>
    </row>
    <row r="911" spans="1:11" x14ac:dyDescent="0.3">
      <c r="A911" s="67"/>
      <c r="B911" s="135"/>
      <c r="C911" s="135"/>
      <c r="D911" s="135"/>
      <c r="E911" s="85"/>
      <c r="F911" s="85"/>
      <c r="G911" s="85"/>
      <c r="H911" s="85"/>
      <c r="I911" s="85"/>
      <c r="J911" s="85"/>
      <c r="K911" s="85"/>
    </row>
    <row r="912" spans="1:11" x14ac:dyDescent="0.3">
      <c r="A912" s="67"/>
      <c r="B912" s="135"/>
      <c r="C912" s="135"/>
      <c r="D912" s="135"/>
      <c r="E912" s="85"/>
      <c r="F912" s="85"/>
      <c r="G912" s="85"/>
      <c r="H912" s="85"/>
      <c r="I912" s="85"/>
      <c r="J912" s="85"/>
      <c r="K912" s="85"/>
    </row>
    <row r="913" spans="1:11" x14ac:dyDescent="0.3">
      <c r="A913" s="67"/>
      <c r="B913" s="135"/>
      <c r="C913" s="135"/>
      <c r="D913" s="135"/>
      <c r="E913" s="85"/>
      <c r="F913" s="85"/>
      <c r="G913" s="85"/>
      <c r="H913" s="85"/>
      <c r="I913" s="85"/>
      <c r="J913" s="85"/>
      <c r="K913" s="85"/>
    </row>
    <row r="914" spans="1:11" x14ac:dyDescent="0.3">
      <c r="A914" s="67"/>
      <c r="B914" s="135"/>
      <c r="C914" s="135"/>
      <c r="D914" s="135"/>
      <c r="E914" s="85"/>
      <c r="F914" s="85"/>
      <c r="G914" s="85"/>
      <c r="H914" s="85"/>
      <c r="I914" s="85"/>
      <c r="J914" s="85"/>
      <c r="K914" s="85"/>
    </row>
    <row r="915" spans="1:11" x14ac:dyDescent="0.3">
      <c r="A915" s="67"/>
      <c r="B915" s="135"/>
      <c r="C915" s="135"/>
      <c r="D915" s="135"/>
      <c r="E915" s="85"/>
      <c r="F915" s="85"/>
      <c r="G915" s="85"/>
      <c r="H915" s="85"/>
      <c r="I915" s="85"/>
      <c r="J915" s="85"/>
      <c r="K915" s="85"/>
    </row>
    <row r="916" spans="1:11" x14ac:dyDescent="0.3">
      <c r="A916" s="67"/>
      <c r="B916" s="135"/>
      <c r="C916" s="135"/>
      <c r="D916" s="135"/>
      <c r="E916" s="85"/>
      <c r="F916" s="85"/>
      <c r="G916" s="85"/>
      <c r="H916" s="85"/>
      <c r="I916" s="85"/>
      <c r="J916" s="85"/>
      <c r="K916" s="85"/>
    </row>
    <row r="917" spans="1:11" x14ac:dyDescent="0.3">
      <c r="A917" s="67"/>
      <c r="B917" s="135"/>
      <c r="C917" s="135"/>
      <c r="D917" s="135"/>
      <c r="E917" s="85"/>
      <c r="F917" s="85"/>
      <c r="G917" s="85"/>
      <c r="H917" s="85"/>
      <c r="I917" s="85"/>
      <c r="J917" s="85"/>
      <c r="K917" s="85"/>
    </row>
    <row r="918" spans="1:11" x14ac:dyDescent="0.3">
      <c r="A918" s="67"/>
      <c r="B918" s="135"/>
      <c r="C918" s="135"/>
      <c r="D918" s="135"/>
      <c r="E918" s="85"/>
      <c r="F918" s="85"/>
      <c r="G918" s="85"/>
      <c r="H918" s="85"/>
      <c r="I918" s="85"/>
      <c r="J918" s="85"/>
      <c r="K918" s="85"/>
    </row>
    <row r="919" spans="1:11" x14ac:dyDescent="0.3">
      <c r="A919" s="67"/>
      <c r="B919" s="135"/>
      <c r="C919" s="135"/>
      <c r="D919" s="135"/>
      <c r="E919" s="85"/>
      <c r="F919" s="85"/>
      <c r="G919" s="85"/>
      <c r="H919" s="85"/>
      <c r="I919" s="85"/>
      <c r="J919" s="85"/>
      <c r="K919" s="85"/>
    </row>
    <row r="920" spans="1:11" x14ac:dyDescent="0.3">
      <c r="A920" s="67"/>
      <c r="B920" s="135"/>
      <c r="C920" s="135"/>
      <c r="D920" s="135"/>
      <c r="E920" s="85"/>
      <c r="F920" s="85"/>
      <c r="G920" s="85"/>
      <c r="H920" s="85"/>
      <c r="I920" s="85"/>
      <c r="J920" s="85"/>
      <c r="K920" s="85"/>
    </row>
    <row r="921" spans="1:11" x14ac:dyDescent="0.3">
      <c r="A921" s="67"/>
      <c r="B921" s="135"/>
      <c r="C921" s="135"/>
      <c r="D921" s="135"/>
      <c r="E921" s="85"/>
      <c r="F921" s="85"/>
      <c r="G921" s="85"/>
      <c r="H921" s="85"/>
      <c r="I921" s="85"/>
      <c r="J921" s="85"/>
      <c r="K921" s="85"/>
    </row>
    <row r="922" spans="1:11" x14ac:dyDescent="0.3">
      <c r="A922" s="67"/>
      <c r="B922" s="135"/>
      <c r="C922" s="135"/>
      <c r="D922" s="135"/>
      <c r="E922" s="85"/>
      <c r="F922" s="85"/>
      <c r="G922" s="85"/>
      <c r="H922" s="85"/>
      <c r="I922" s="85"/>
      <c r="J922" s="85"/>
      <c r="K922" s="85"/>
    </row>
    <row r="923" spans="1:11" x14ac:dyDescent="0.3">
      <c r="A923" s="67"/>
      <c r="B923" s="135"/>
      <c r="C923" s="135"/>
      <c r="D923" s="135"/>
      <c r="E923" s="85"/>
      <c r="F923" s="85"/>
      <c r="G923" s="85"/>
      <c r="H923" s="85"/>
      <c r="I923" s="85"/>
      <c r="J923" s="85"/>
      <c r="K923" s="85"/>
    </row>
    <row r="924" spans="1:11" x14ac:dyDescent="0.3">
      <c r="A924" s="67"/>
      <c r="B924" s="135"/>
      <c r="C924" s="135"/>
      <c r="D924" s="135"/>
      <c r="E924" s="85"/>
      <c r="F924" s="85"/>
      <c r="G924" s="85"/>
      <c r="H924" s="85"/>
      <c r="I924" s="85"/>
      <c r="J924" s="85"/>
      <c r="K924" s="85"/>
    </row>
    <row r="925" spans="1:11" x14ac:dyDescent="0.3">
      <c r="A925" s="68"/>
      <c r="B925" s="137"/>
      <c r="C925" s="137"/>
      <c r="D925" s="137"/>
      <c r="E925" s="87"/>
      <c r="F925" s="87"/>
      <c r="G925" s="87"/>
      <c r="H925" s="87"/>
      <c r="I925" s="87"/>
      <c r="J925" s="87"/>
      <c r="K925" s="87"/>
    </row>
    <row r="927" spans="1:11" x14ac:dyDescent="0.3">
      <c r="A927" s="69"/>
      <c r="B927" s="69"/>
      <c r="C927" s="69"/>
      <c r="D927" s="69"/>
      <c r="E927" s="69"/>
      <c r="F927" s="69"/>
      <c r="G927" s="69"/>
      <c r="H927" s="97"/>
      <c r="I927" s="97"/>
      <c r="J927" s="69"/>
      <c r="K927" s="69"/>
    </row>
    <row r="928" spans="1:11" x14ac:dyDescent="0.3">
      <c r="A928" s="101"/>
      <c r="B928" s="83"/>
      <c r="C928" s="83"/>
      <c r="D928" s="83"/>
      <c r="E928" s="83"/>
      <c r="F928" s="83"/>
      <c r="G928" s="95"/>
      <c r="H928" s="95"/>
      <c r="I928" s="33"/>
      <c r="J928" s="98"/>
      <c r="K928" s="96"/>
    </row>
    <row r="929" spans="1:11" x14ac:dyDescent="0.3">
      <c r="A929" s="91"/>
      <c r="B929" s="92"/>
      <c r="C929" s="92"/>
      <c r="D929" s="92"/>
      <c r="E929" s="92"/>
      <c r="F929" s="92"/>
      <c r="G929" s="92"/>
      <c r="H929" s="92"/>
      <c r="I929" s="92"/>
      <c r="J929" s="92"/>
      <c r="K929" s="92"/>
    </row>
    <row r="930" spans="1:11" x14ac:dyDescent="0.3">
      <c r="A930" s="68"/>
      <c r="B930" s="68"/>
      <c r="C930" s="68"/>
      <c r="D930" s="68"/>
      <c r="E930" s="68"/>
      <c r="F930" s="68"/>
      <c r="G930" s="68"/>
      <c r="H930" s="68"/>
      <c r="I930" s="68"/>
      <c r="J930" s="68"/>
      <c r="K930" s="86"/>
    </row>
    <row r="931" spans="1:11" x14ac:dyDescent="0.3">
      <c r="A931" s="67"/>
      <c r="B931" s="135"/>
      <c r="C931" s="135"/>
      <c r="D931" s="135"/>
      <c r="E931" s="85"/>
      <c r="F931" s="85"/>
      <c r="G931" s="85"/>
      <c r="H931" s="85"/>
      <c r="I931" s="85"/>
      <c r="J931" s="85"/>
      <c r="K931" s="85"/>
    </row>
    <row r="932" spans="1:11" x14ac:dyDescent="0.3">
      <c r="A932" s="67"/>
      <c r="B932" s="135"/>
      <c r="C932" s="135"/>
      <c r="D932" s="135"/>
      <c r="E932" s="85"/>
      <c r="F932" s="85"/>
      <c r="G932" s="85"/>
      <c r="H932" s="85"/>
      <c r="I932" s="85"/>
      <c r="J932" s="85"/>
      <c r="K932" s="85"/>
    </row>
    <row r="933" spans="1:11" x14ac:dyDescent="0.3">
      <c r="A933" s="67"/>
      <c r="B933" s="135"/>
      <c r="C933" s="135"/>
      <c r="D933" s="135"/>
      <c r="E933" s="85"/>
      <c r="F933" s="85"/>
      <c r="G933" s="85"/>
      <c r="H933" s="85"/>
      <c r="I933" s="85"/>
      <c r="J933" s="85"/>
      <c r="K933" s="85"/>
    </row>
    <row r="934" spans="1:11" x14ac:dyDescent="0.3">
      <c r="A934" s="67"/>
      <c r="B934" s="135"/>
      <c r="C934" s="135"/>
      <c r="D934" s="135"/>
      <c r="E934" s="85"/>
      <c r="F934" s="85"/>
      <c r="G934" s="85"/>
      <c r="H934" s="85"/>
      <c r="I934" s="85"/>
      <c r="J934" s="85"/>
      <c r="K934" s="85"/>
    </row>
    <row r="935" spans="1:11" x14ac:dyDescent="0.3">
      <c r="A935" s="67"/>
      <c r="B935" s="135"/>
      <c r="C935" s="135"/>
      <c r="D935" s="135"/>
      <c r="E935" s="85"/>
      <c r="F935" s="85"/>
      <c r="G935" s="85"/>
      <c r="H935" s="85"/>
      <c r="I935" s="85"/>
      <c r="J935" s="85"/>
      <c r="K935" s="85"/>
    </row>
    <row r="936" spans="1:11" x14ac:dyDescent="0.3">
      <c r="A936" s="67"/>
      <c r="B936" s="135"/>
      <c r="C936" s="135"/>
      <c r="D936" s="135"/>
      <c r="E936" s="85"/>
      <c r="F936" s="85"/>
      <c r="G936" s="85"/>
      <c r="H936" s="85"/>
      <c r="I936" s="85"/>
      <c r="J936" s="85"/>
      <c r="K936" s="85"/>
    </row>
    <row r="937" spans="1:11" x14ac:dyDescent="0.3">
      <c r="A937" s="67"/>
      <c r="B937" s="135"/>
      <c r="C937" s="135"/>
      <c r="D937" s="135"/>
      <c r="E937" s="85"/>
      <c r="F937" s="85"/>
      <c r="G937" s="85"/>
      <c r="H937" s="85"/>
      <c r="I937" s="85"/>
      <c r="J937" s="85"/>
      <c r="K937" s="85"/>
    </row>
    <row r="938" spans="1:11" x14ac:dyDescent="0.3">
      <c r="A938" s="67"/>
      <c r="B938" s="135"/>
      <c r="C938" s="135"/>
      <c r="D938" s="135"/>
      <c r="E938" s="85"/>
      <c r="F938" s="85"/>
      <c r="G938" s="85"/>
      <c r="H938" s="85"/>
      <c r="I938" s="85"/>
      <c r="J938" s="85"/>
      <c r="K938" s="85"/>
    </row>
    <row r="939" spans="1:11" x14ac:dyDescent="0.3">
      <c r="A939" s="67"/>
      <c r="B939" s="135"/>
      <c r="C939" s="135"/>
      <c r="D939" s="135"/>
      <c r="E939" s="85"/>
      <c r="F939" s="85"/>
      <c r="G939" s="85"/>
      <c r="H939" s="85"/>
      <c r="I939" s="85"/>
      <c r="J939" s="85"/>
      <c r="K939" s="85"/>
    </row>
    <row r="940" spans="1:11" x14ac:dyDescent="0.3">
      <c r="A940" s="67"/>
      <c r="B940" s="135"/>
      <c r="C940" s="135"/>
      <c r="D940" s="135"/>
      <c r="E940" s="85"/>
      <c r="F940" s="85"/>
      <c r="G940" s="85"/>
      <c r="H940" s="85"/>
      <c r="I940" s="85"/>
      <c r="J940" s="85"/>
      <c r="K940" s="85"/>
    </row>
    <row r="941" spans="1:11" x14ac:dyDescent="0.3">
      <c r="A941" s="67"/>
      <c r="B941" s="135"/>
      <c r="C941" s="135"/>
      <c r="D941" s="135"/>
      <c r="E941" s="85"/>
      <c r="F941" s="85"/>
      <c r="G941" s="85"/>
      <c r="H941" s="85"/>
      <c r="I941" s="85"/>
      <c r="J941" s="85"/>
      <c r="K941" s="85"/>
    </row>
    <row r="942" spans="1:11" x14ac:dyDescent="0.3">
      <c r="A942" s="67"/>
      <c r="B942" s="135"/>
      <c r="C942" s="135"/>
      <c r="D942" s="135"/>
      <c r="E942" s="85"/>
      <c r="F942" s="85"/>
      <c r="G942" s="85"/>
      <c r="H942" s="85"/>
      <c r="I942" s="85"/>
      <c r="J942" s="85"/>
      <c r="K942" s="85"/>
    </row>
    <row r="943" spans="1:11" x14ac:dyDescent="0.3">
      <c r="A943" s="67"/>
      <c r="B943" s="135"/>
      <c r="C943" s="135"/>
      <c r="D943" s="135"/>
      <c r="E943" s="85"/>
      <c r="F943" s="85"/>
      <c r="G943" s="85"/>
      <c r="H943" s="85"/>
      <c r="I943" s="85"/>
      <c r="J943" s="85"/>
      <c r="K943" s="85"/>
    </row>
    <row r="944" spans="1:11" x14ac:dyDescent="0.3">
      <c r="A944" s="67"/>
      <c r="B944" s="135"/>
      <c r="C944" s="135"/>
      <c r="D944" s="135"/>
      <c r="E944" s="85"/>
      <c r="F944" s="85"/>
      <c r="G944" s="85"/>
      <c r="H944" s="85"/>
      <c r="I944" s="85"/>
      <c r="J944" s="85"/>
      <c r="K944" s="85"/>
    </row>
    <row r="945" spans="1:11" x14ac:dyDescent="0.3">
      <c r="A945" s="67"/>
      <c r="B945" s="135"/>
      <c r="C945" s="135"/>
      <c r="D945" s="135"/>
      <c r="E945" s="85"/>
      <c r="F945" s="85"/>
      <c r="G945" s="85"/>
      <c r="H945" s="85"/>
      <c r="I945" s="85"/>
      <c r="J945" s="85"/>
      <c r="K945" s="85"/>
    </row>
    <row r="946" spans="1:11" x14ac:dyDescent="0.3">
      <c r="A946" s="67"/>
      <c r="B946" s="135"/>
      <c r="C946" s="135"/>
      <c r="D946" s="135"/>
      <c r="E946" s="85"/>
      <c r="F946" s="85"/>
      <c r="G946" s="85"/>
      <c r="H946" s="85"/>
      <c r="I946" s="85"/>
      <c r="J946" s="85"/>
      <c r="K946" s="85"/>
    </row>
    <row r="947" spans="1:11" x14ac:dyDescent="0.3">
      <c r="A947" s="68"/>
      <c r="B947" s="136"/>
      <c r="C947" s="136"/>
      <c r="D947" s="136"/>
      <c r="E947" s="87"/>
      <c r="F947" s="87"/>
      <c r="G947" s="87"/>
      <c r="H947" s="87"/>
      <c r="I947" s="87"/>
      <c r="J947" s="87"/>
      <c r="K947" s="87"/>
    </row>
    <row r="948" spans="1:11" x14ac:dyDescent="0.3">
      <c r="A948" s="82"/>
      <c r="B948" s="89"/>
      <c r="C948" s="89"/>
      <c r="D948" s="89"/>
      <c r="E948" s="89"/>
      <c r="F948" s="89"/>
      <c r="G948" s="89"/>
      <c r="H948" s="89"/>
      <c r="I948" s="89"/>
      <c r="J948" s="89"/>
      <c r="K948" s="89"/>
    </row>
    <row r="949" spans="1:11" x14ac:dyDescent="0.3">
      <c r="A949" s="92"/>
      <c r="B949" s="92"/>
      <c r="C949" s="92"/>
      <c r="D949" s="92"/>
      <c r="E949" s="92"/>
      <c r="F949" s="92"/>
      <c r="G949" s="92"/>
      <c r="H949" s="92"/>
      <c r="I949" s="92"/>
      <c r="J949" s="92"/>
      <c r="K949" s="92"/>
    </row>
    <row r="950" spans="1:11" x14ac:dyDescent="0.3">
      <c r="A950" s="68"/>
      <c r="B950" s="68"/>
      <c r="C950" s="68"/>
      <c r="D950" s="68"/>
      <c r="E950" s="68"/>
      <c r="F950" s="68"/>
      <c r="G950" s="68"/>
      <c r="H950" s="68"/>
      <c r="I950" s="68"/>
      <c r="J950" s="68"/>
      <c r="K950" s="86"/>
    </row>
    <row r="951" spans="1:11" x14ac:dyDescent="0.3">
      <c r="A951" s="67"/>
      <c r="B951" s="135"/>
      <c r="C951" s="135"/>
      <c r="D951" s="135"/>
      <c r="E951" s="85"/>
      <c r="F951" s="85"/>
      <c r="G951" s="85"/>
      <c r="H951" s="85"/>
      <c r="I951" s="85"/>
      <c r="J951" s="85"/>
      <c r="K951" s="85"/>
    </row>
    <row r="952" spans="1:11" x14ac:dyDescent="0.3">
      <c r="A952" s="67"/>
      <c r="B952" s="135"/>
      <c r="C952" s="135"/>
      <c r="D952" s="135"/>
      <c r="E952" s="85"/>
      <c r="F952" s="85"/>
      <c r="G952" s="85"/>
      <c r="H952" s="85"/>
      <c r="I952" s="85"/>
      <c r="J952" s="85"/>
      <c r="K952" s="85"/>
    </row>
    <row r="953" spans="1:11" x14ac:dyDescent="0.3">
      <c r="A953" s="67"/>
      <c r="B953" s="135"/>
      <c r="C953" s="135"/>
      <c r="D953" s="135"/>
      <c r="E953" s="85"/>
      <c r="F953" s="85"/>
      <c r="G953" s="85"/>
      <c r="H953" s="85"/>
      <c r="I953" s="85"/>
      <c r="J953" s="85"/>
      <c r="K953" s="85"/>
    </row>
    <row r="954" spans="1:11" x14ac:dyDescent="0.3">
      <c r="A954" s="67"/>
      <c r="B954" s="135"/>
      <c r="C954" s="135"/>
      <c r="D954" s="135"/>
      <c r="E954" s="85"/>
      <c r="F954" s="85"/>
      <c r="G954" s="85"/>
      <c r="H954" s="85"/>
      <c r="I954" s="85"/>
      <c r="J954" s="85"/>
      <c r="K954" s="85"/>
    </row>
    <row r="955" spans="1:11" x14ac:dyDescent="0.3">
      <c r="A955" s="67"/>
      <c r="B955" s="135"/>
      <c r="C955" s="135"/>
      <c r="D955" s="135"/>
      <c r="E955" s="85"/>
      <c r="F955" s="85"/>
      <c r="G955" s="85"/>
      <c r="H955" s="85"/>
      <c r="I955" s="85"/>
      <c r="J955" s="85"/>
      <c r="K955" s="85"/>
    </row>
    <row r="956" spans="1:11" x14ac:dyDescent="0.3">
      <c r="A956" s="67"/>
      <c r="B956" s="135"/>
      <c r="C956" s="135"/>
      <c r="D956" s="135"/>
      <c r="E956" s="85"/>
      <c r="F956" s="85"/>
      <c r="G956" s="85"/>
      <c r="H956" s="85"/>
      <c r="I956" s="85"/>
      <c r="J956" s="85"/>
      <c r="K956" s="85"/>
    </row>
    <row r="957" spans="1:11" x14ac:dyDescent="0.3">
      <c r="A957" s="67"/>
      <c r="B957" s="135"/>
      <c r="C957" s="135"/>
      <c r="D957" s="135"/>
      <c r="E957" s="85"/>
      <c r="F957" s="85"/>
      <c r="G957" s="85"/>
      <c r="H957" s="85"/>
      <c r="I957" s="85"/>
      <c r="J957" s="85"/>
      <c r="K957" s="85"/>
    </row>
    <row r="958" spans="1:11" x14ac:dyDescent="0.3">
      <c r="A958" s="67"/>
      <c r="B958" s="135"/>
      <c r="C958" s="135"/>
      <c r="D958" s="135"/>
      <c r="E958" s="85"/>
      <c r="F958" s="85"/>
      <c r="G958" s="85"/>
      <c r="H958" s="85"/>
      <c r="I958" s="85"/>
      <c r="J958" s="85"/>
      <c r="K958" s="85"/>
    </row>
    <row r="959" spans="1:11" x14ac:dyDescent="0.3">
      <c r="A959" s="67"/>
      <c r="B959" s="135"/>
      <c r="C959" s="135"/>
      <c r="D959" s="135"/>
      <c r="E959" s="85"/>
      <c r="F959" s="85"/>
      <c r="G959" s="85"/>
      <c r="H959" s="85"/>
      <c r="I959" s="85"/>
      <c r="J959" s="85"/>
      <c r="K959" s="85"/>
    </row>
    <row r="960" spans="1:11" x14ac:dyDescent="0.3">
      <c r="A960" s="67"/>
      <c r="B960" s="135"/>
      <c r="C960" s="135"/>
      <c r="D960" s="135"/>
      <c r="E960" s="85"/>
      <c r="F960" s="85"/>
      <c r="G960" s="85"/>
      <c r="H960" s="85"/>
      <c r="I960" s="85"/>
      <c r="J960" s="85"/>
      <c r="K960" s="85"/>
    </row>
    <row r="961" spans="1:11" x14ac:dyDescent="0.3">
      <c r="A961" s="67"/>
      <c r="B961" s="135"/>
      <c r="C961" s="135"/>
      <c r="D961" s="135"/>
      <c r="E961" s="85"/>
      <c r="F961" s="85"/>
      <c r="G961" s="85"/>
      <c r="H961" s="85"/>
      <c r="I961" s="85"/>
      <c r="J961" s="85"/>
      <c r="K961" s="85"/>
    </row>
    <row r="962" spans="1:11" x14ac:dyDescent="0.3">
      <c r="A962" s="67"/>
      <c r="B962" s="135"/>
      <c r="C962" s="135"/>
      <c r="D962" s="135"/>
      <c r="E962" s="85"/>
      <c r="F962" s="85"/>
      <c r="G962" s="85"/>
      <c r="H962" s="85"/>
      <c r="I962" s="85"/>
      <c r="J962" s="85"/>
      <c r="K962" s="85"/>
    </row>
    <row r="963" spans="1:11" x14ac:dyDescent="0.3">
      <c r="A963" s="67"/>
      <c r="B963" s="135"/>
      <c r="C963" s="135"/>
      <c r="D963" s="135"/>
      <c r="E963" s="85"/>
      <c r="F963" s="85"/>
      <c r="G963" s="85"/>
      <c r="H963" s="85"/>
      <c r="I963" s="85"/>
      <c r="J963" s="85"/>
      <c r="K963" s="85"/>
    </row>
    <row r="964" spans="1:11" x14ac:dyDescent="0.3">
      <c r="A964" s="67"/>
      <c r="B964" s="135"/>
      <c r="C964" s="135"/>
      <c r="D964" s="135"/>
      <c r="E964" s="85"/>
      <c r="F964" s="85"/>
      <c r="G964" s="85"/>
      <c r="H964" s="85"/>
      <c r="I964" s="85"/>
      <c r="J964" s="85"/>
      <c r="K964" s="85"/>
    </row>
    <row r="965" spans="1:11" x14ac:dyDescent="0.3">
      <c r="A965" s="67"/>
      <c r="B965" s="135"/>
      <c r="C965" s="135"/>
      <c r="D965" s="135"/>
      <c r="E965" s="85"/>
      <c r="F965" s="85"/>
      <c r="G965" s="85"/>
      <c r="H965" s="85"/>
      <c r="I965" s="85"/>
      <c r="J965" s="85"/>
      <c r="K965" s="85"/>
    </row>
    <row r="966" spans="1:11" x14ac:dyDescent="0.3">
      <c r="A966" s="67"/>
      <c r="B966" s="135"/>
      <c r="C966" s="135"/>
      <c r="D966" s="135"/>
      <c r="E966" s="85"/>
      <c r="F966" s="85"/>
      <c r="G966" s="85"/>
      <c r="H966" s="85"/>
      <c r="I966" s="85"/>
      <c r="J966" s="85"/>
      <c r="K966" s="85"/>
    </row>
    <row r="967" spans="1:11" x14ac:dyDescent="0.3">
      <c r="A967" s="68"/>
      <c r="B967" s="137"/>
      <c r="C967" s="137"/>
      <c r="D967" s="137"/>
      <c r="E967" s="87"/>
      <c r="F967" s="87"/>
      <c r="G967" s="87"/>
      <c r="H967" s="87"/>
      <c r="I967" s="87"/>
      <c r="J967" s="87"/>
      <c r="K967" s="87"/>
    </row>
    <row r="969" spans="1:11" x14ac:dyDescent="0.3">
      <c r="A969" s="69"/>
      <c r="B969" s="69"/>
      <c r="C969" s="69"/>
      <c r="D969" s="69"/>
      <c r="E969" s="69"/>
      <c r="F969" s="69"/>
      <c r="G969" s="69"/>
      <c r="H969" s="97"/>
      <c r="I969" s="97"/>
      <c r="J969" s="69"/>
      <c r="K969" s="69"/>
    </row>
    <row r="970" spans="1:11" x14ac:dyDescent="0.3">
      <c r="A970" s="101"/>
      <c r="B970" s="83"/>
      <c r="C970" s="83"/>
      <c r="D970" s="83"/>
      <c r="E970" s="83"/>
      <c r="F970" s="83"/>
      <c r="G970" s="95"/>
      <c r="H970" s="95"/>
      <c r="I970" s="33"/>
      <c r="J970" s="98"/>
      <c r="K970" s="96"/>
    </row>
    <row r="971" spans="1:11" x14ac:dyDescent="0.3">
      <c r="A971" s="91"/>
      <c r="B971" s="92"/>
      <c r="C971" s="92"/>
      <c r="D971" s="92"/>
      <c r="E971" s="92"/>
      <c r="F971" s="92"/>
      <c r="G971" s="92"/>
      <c r="H971" s="92"/>
      <c r="I971" s="92"/>
      <c r="J971" s="92"/>
      <c r="K971" s="92"/>
    </row>
    <row r="972" spans="1:11" x14ac:dyDescent="0.3">
      <c r="A972" s="68"/>
      <c r="B972" s="68"/>
      <c r="C972" s="68"/>
      <c r="D972" s="68"/>
      <c r="E972" s="68"/>
      <c r="F972" s="68"/>
      <c r="G972" s="68"/>
      <c r="H972" s="68"/>
      <c r="I972" s="68"/>
      <c r="J972" s="68"/>
      <c r="K972" s="86"/>
    </row>
    <row r="973" spans="1:11" x14ac:dyDescent="0.3">
      <c r="A973" s="67"/>
      <c r="B973" s="135"/>
      <c r="C973" s="135"/>
      <c r="D973" s="135"/>
      <c r="E973" s="85"/>
      <c r="F973" s="85"/>
      <c r="G973" s="85"/>
      <c r="H973" s="85"/>
      <c r="I973" s="85"/>
      <c r="J973" s="85"/>
      <c r="K973" s="85"/>
    </row>
    <row r="974" spans="1:11" x14ac:dyDescent="0.3">
      <c r="A974" s="67"/>
      <c r="B974" s="135"/>
      <c r="C974" s="135"/>
      <c r="D974" s="135"/>
      <c r="E974" s="85"/>
      <c r="F974" s="85"/>
      <c r="G974" s="85"/>
      <c r="H974" s="85"/>
      <c r="I974" s="85"/>
      <c r="J974" s="85"/>
      <c r="K974" s="85"/>
    </row>
    <row r="975" spans="1:11" x14ac:dyDescent="0.3">
      <c r="A975" s="67"/>
      <c r="B975" s="135"/>
      <c r="C975" s="135"/>
      <c r="D975" s="135"/>
      <c r="E975" s="85"/>
      <c r="F975" s="85"/>
      <c r="G975" s="85"/>
      <c r="H975" s="85"/>
      <c r="I975" s="85"/>
      <c r="J975" s="85"/>
      <c r="K975" s="85"/>
    </row>
    <row r="976" spans="1:11" x14ac:dyDescent="0.3">
      <c r="A976" s="67"/>
      <c r="B976" s="135"/>
      <c r="C976" s="135"/>
      <c r="D976" s="135"/>
      <c r="E976" s="85"/>
      <c r="F976" s="85"/>
      <c r="G976" s="85"/>
      <c r="H976" s="85"/>
      <c r="I976" s="85"/>
      <c r="J976" s="85"/>
      <c r="K976" s="85"/>
    </row>
    <row r="977" spans="1:11" x14ac:dyDescent="0.3">
      <c r="A977" s="67"/>
      <c r="B977" s="135"/>
      <c r="C977" s="135"/>
      <c r="D977" s="135"/>
      <c r="E977" s="85"/>
      <c r="F977" s="85"/>
      <c r="G977" s="85"/>
      <c r="H977" s="85"/>
      <c r="I977" s="85"/>
      <c r="J977" s="85"/>
      <c r="K977" s="85"/>
    </row>
    <row r="978" spans="1:11" x14ac:dyDescent="0.3">
      <c r="A978" s="67"/>
      <c r="B978" s="135"/>
      <c r="C978" s="135"/>
      <c r="D978" s="135"/>
      <c r="E978" s="85"/>
      <c r="F978" s="85"/>
      <c r="G978" s="85"/>
      <c r="H978" s="85"/>
      <c r="I978" s="85"/>
      <c r="J978" s="85"/>
      <c r="K978" s="85"/>
    </row>
    <row r="979" spans="1:11" x14ac:dyDescent="0.3">
      <c r="A979" s="67"/>
      <c r="B979" s="135"/>
      <c r="C979" s="135"/>
      <c r="D979" s="135"/>
      <c r="E979" s="85"/>
      <c r="F979" s="85"/>
      <c r="G979" s="85"/>
      <c r="H979" s="85"/>
      <c r="I979" s="85"/>
      <c r="J979" s="85"/>
      <c r="K979" s="85"/>
    </row>
    <row r="980" spans="1:11" x14ac:dyDescent="0.3">
      <c r="A980" s="67"/>
      <c r="B980" s="135"/>
      <c r="C980" s="135"/>
      <c r="D980" s="135"/>
      <c r="E980" s="85"/>
      <c r="F980" s="85"/>
      <c r="G980" s="85"/>
      <c r="H980" s="85"/>
      <c r="I980" s="85"/>
      <c r="J980" s="85"/>
      <c r="K980" s="85"/>
    </row>
    <row r="981" spans="1:11" x14ac:dyDescent="0.3">
      <c r="A981" s="67"/>
      <c r="B981" s="135"/>
      <c r="C981" s="135"/>
      <c r="D981" s="135"/>
      <c r="E981" s="85"/>
      <c r="F981" s="85"/>
      <c r="G981" s="85"/>
      <c r="H981" s="85"/>
      <c r="I981" s="85"/>
      <c r="J981" s="85"/>
      <c r="K981" s="85"/>
    </row>
    <row r="982" spans="1:11" x14ac:dyDescent="0.3">
      <c r="A982" s="67"/>
      <c r="B982" s="135"/>
      <c r="C982" s="135"/>
      <c r="D982" s="135"/>
      <c r="E982" s="85"/>
      <c r="F982" s="85"/>
      <c r="G982" s="85"/>
      <c r="H982" s="85"/>
      <c r="I982" s="85"/>
      <c r="J982" s="85"/>
      <c r="K982" s="85"/>
    </row>
    <row r="983" spans="1:11" x14ac:dyDescent="0.3">
      <c r="A983" s="67"/>
      <c r="B983" s="135"/>
      <c r="C983" s="135"/>
      <c r="D983" s="135"/>
      <c r="E983" s="85"/>
      <c r="F983" s="85"/>
      <c r="G983" s="85"/>
      <c r="H983" s="85"/>
      <c r="I983" s="85"/>
      <c r="J983" s="85"/>
      <c r="K983" s="85"/>
    </row>
    <row r="984" spans="1:11" x14ac:dyDescent="0.3">
      <c r="A984" s="67"/>
      <c r="B984" s="135"/>
      <c r="C984" s="135"/>
      <c r="D984" s="135"/>
      <c r="E984" s="85"/>
      <c r="F984" s="85"/>
      <c r="G984" s="85"/>
      <c r="H984" s="85"/>
      <c r="I984" s="85"/>
      <c r="J984" s="85"/>
      <c r="K984" s="85"/>
    </row>
    <row r="985" spans="1:11" x14ac:dyDescent="0.3">
      <c r="A985" s="67"/>
      <c r="B985" s="135"/>
      <c r="C985" s="135"/>
      <c r="D985" s="135"/>
      <c r="E985" s="85"/>
      <c r="F985" s="85"/>
      <c r="G985" s="85"/>
      <c r="H985" s="85"/>
      <c r="I985" s="85"/>
      <c r="J985" s="85"/>
      <c r="K985" s="85"/>
    </row>
    <row r="986" spans="1:11" x14ac:dyDescent="0.3">
      <c r="A986" s="67"/>
      <c r="B986" s="135"/>
      <c r="C986" s="135"/>
      <c r="D986" s="135"/>
      <c r="E986" s="85"/>
      <c r="F986" s="85"/>
      <c r="G986" s="85"/>
      <c r="H986" s="85"/>
      <c r="I986" s="85"/>
      <c r="J986" s="85"/>
      <c r="K986" s="85"/>
    </row>
    <row r="987" spans="1:11" x14ac:dyDescent="0.3">
      <c r="A987" s="67"/>
      <c r="B987" s="135"/>
      <c r="C987" s="135"/>
      <c r="D987" s="135"/>
      <c r="E987" s="85"/>
      <c r="F987" s="85"/>
      <c r="G987" s="85"/>
      <c r="H987" s="85"/>
      <c r="I987" s="85"/>
      <c r="J987" s="85"/>
      <c r="K987" s="85"/>
    </row>
    <row r="988" spans="1:11" x14ac:dyDescent="0.3">
      <c r="A988" s="67"/>
      <c r="B988" s="135"/>
      <c r="C988" s="135"/>
      <c r="D988" s="135"/>
      <c r="E988" s="85"/>
      <c r="F988" s="85"/>
      <c r="G988" s="85"/>
      <c r="H988" s="85"/>
      <c r="I988" s="85"/>
      <c r="J988" s="85"/>
      <c r="K988" s="85"/>
    </row>
    <row r="989" spans="1:11" x14ac:dyDescent="0.3">
      <c r="A989" s="68"/>
      <c r="B989" s="136"/>
      <c r="C989" s="136"/>
      <c r="D989" s="136"/>
      <c r="E989" s="87"/>
      <c r="F989" s="87"/>
      <c r="G989" s="87"/>
      <c r="H989" s="87"/>
      <c r="I989" s="87"/>
      <c r="J989" s="87"/>
      <c r="K989" s="87"/>
    </row>
    <row r="990" spans="1:11" x14ac:dyDescent="0.3">
      <c r="A990" s="82"/>
      <c r="B990" s="89"/>
      <c r="C990" s="89"/>
      <c r="D990" s="89"/>
      <c r="E990" s="89"/>
      <c r="F990" s="89"/>
      <c r="G990" s="89"/>
      <c r="H990" s="89"/>
      <c r="I990" s="89"/>
      <c r="J990" s="89"/>
      <c r="K990" s="89"/>
    </row>
    <row r="991" spans="1:11" x14ac:dyDescent="0.3">
      <c r="A991" s="92"/>
      <c r="B991" s="92"/>
      <c r="C991" s="92"/>
      <c r="D991" s="92"/>
      <c r="E991" s="92"/>
      <c r="F991" s="92"/>
      <c r="G991" s="92"/>
      <c r="H991" s="92"/>
      <c r="I991" s="92"/>
      <c r="J991" s="92"/>
      <c r="K991" s="92"/>
    </row>
    <row r="992" spans="1:11" x14ac:dyDescent="0.3">
      <c r="A992" s="68"/>
      <c r="B992" s="68"/>
      <c r="C992" s="68"/>
      <c r="D992" s="68"/>
      <c r="E992" s="68"/>
      <c r="F992" s="68"/>
      <c r="G992" s="68"/>
      <c r="H992" s="68"/>
      <c r="I992" s="68"/>
      <c r="J992" s="68"/>
      <c r="K992" s="86"/>
    </row>
    <row r="993" spans="1:11" x14ac:dyDescent="0.3">
      <c r="A993" s="67"/>
      <c r="B993" s="135"/>
      <c r="C993" s="135"/>
      <c r="D993" s="135"/>
      <c r="E993" s="85"/>
      <c r="F993" s="85"/>
      <c r="G993" s="85"/>
      <c r="H993" s="85"/>
      <c r="I993" s="85"/>
      <c r="J993" s="85"/>
      <c r="K993" s="85"/>
    </row>
    <row r="994" spans="1:11" x14ac:dyDescent="0.3">
      <c r="A994" s="67"/>
      <c r="B994" s="135"/>
      <c r="C994" s="135"/>
      <c r="D994" s="135"/>
      <c r="E994" s="85"/>
      <c r="F994" s="85"/>
      <c r="G994" s="85"/>
      <c r="H994" s="85"/>
      <c r="I994" s="85"/>
      <c r="J994" s="85"/>
      <c r="K994" s="85"/>
    </row>
    <row r="995" spans="1:11" x14ac:dyDescent="0.3">
      <c r="A995" s="67"/>
      <c r="B995" s="135"/>
      <c r="C995" s="135"/>
      <c r="D995" s="135"/>
      <c r="E995" s="85"/>
      <c r="F995" s="85"/>
      <c r="G995" s="85"/>
      <c r="H995" s="85"/>
      <c r="I995" s="85"/>
      <c r="J995" s="85"/>
      <c r="K995" s="85"/>
    </row>
    <row r="996" spans="1:11" x14ac:dyDescent="0.3">
      <c r="A996" s="67"/>
      <c r="B996" s="135"/>
      <c r="C996" s="135"/>
      <c r="D996" s="135"/>
      <c r="E996" s="85"/>
      <c r="F996" s="85"/>
      <c r="G996" s="85"/>
      <c r="H996" s="85"/>
      <c r="I996" s="85"/>
      <c r="J996" s="85"/>
      <c r="K996" s="85"/>
    </row>
    <row r="997" spans="1:11" x14ac:dyDescent="0.3">
      <c r="A997" s="67"/>
      <c r="B997" s="135"/>
      <c r="C997" s="135"/>
      <c r="D997" s="135"/>
      <c r="E997" s="85"/>
      <c r="F997" s="85"/>
      <c r="G997" s="85"/>
      <c r="H997" s="85"/>
      <c r="I997" s="85"/>
      <c r="J997" s="85"/>
      <c r="K997" s="85"/>
    </row>
    <row r="998" spans="1:11" x14ac:dyDescent="0.3">
      <c r="A998" s="67"/>
      <c r="B998" s="135"/>
      <c r="C998" s="135"/>
      <c r="D998" s="135"/>
      <c r="E998" s="85"/>
      <c r="F998" s="85"/>
      <c r="G998" s="85"/>
      <c r="H998" s="85"/>
      <c r="I998" s="85"/>
      <c r="J998" s="85"/>
      <c r="K998" s="85"/>
    </row>
    <row r="999" spans="1:11" x14ac:dyDescent="0.3">
      <c r="A999" s="67"/>
      <c r="B999" s="135"/>
      <c r="C999" s="135"/>
      <c r="D999" s="135"/>
      <c r="E999" s="85"/>
      <c r="F999" s="85"/>
      <c r="G999" s="85"/>
      <c r="H999" s="85"/>
      <c r="I999" s="85"/>
      <c r="J999" s="85"/>
      <c r="K999" s="85"/>
    </row>
    <row r="1000" spans="1:11" x14ac:dyDescent="0.3">
      <c r="A1000" s="67"/>
      <c r="B1000" s="135"/>
      <c r="C1000" s="135"/>
      <c r="D1000" s="135"/>
      <c r="E1000" s="85"/>
      <c r="F1000" s="85"/>
      <c r="G1000" s="85"/>
      <c r="H1000" s="85"/>
      <c r="I1000" s="85"/>
      <c r="J1000" s="85"/>
      <c r="K1000" s="85"/>
    </row>
    <row r="1001" spans="1:11" x14ac:dyDescent="0.3">
      <c r="A1001" s="67"/>
      <c r="B1001" s="135"/>
      <c r="C1001" s="135"/>
      <c r="D1001" s="135"/>
      <c r="E1001" s="85"/>
      <c r="F1001" s="85"/>
      <c r="G1001" s="85"/>
      <c r="H1001" s="85"/>
      <c r="I1001" s="85"/>
      <c r="J1001" s="85"/>
      <c r="K1001" s="85"/>
    </row>
    <row r="1002" spans="1:11" x14ac:dyDescent="0.3">
      <c r="A1002" s="67"/>
      <c r="B1002" s="135"/>
      <c r="C1002" s="135"/>
      <c r="D1002" s="135"/>
      <c r="E1002" s="85"/>
      <c r="F1002" s="85"/>
      <c r="G1002" s="85"/>
      <c r="H1002" s="85"/>
      <c r="I1002" s="85"/>
      <c r="J1002" s="85"/>
      <c r="K1002" s="85"/>
    </row>
    <row r="1003" spans="1:11" x14ac:dyDescent="0.3">
      <c r="A1003" s="67"/>
      <c r="B1003" s="135"/>
      <c r="C1003" s="135"/>
      <c r="D1003" s="135"/>
      <c r="E1003" s="85"/>
      <c r="F1003" s="85"/>
      <c r="G1003" s="85"/>
      <c r="H1003" s="85"/>
      <c r="I1003" s="85"/>
      <c r="J1003" s="85"/>
      <c r="K1003" s="85"/>
    </row>
    <row r="1004" spans="1:11" x14ac:dyDescent="0.3">
      <c r="A1004" s="67"/>
      <c r="B1004" s="135"/>
      <c r="C1004" s="135"/>
      <c r="D1004" s="135"/>
      <c r="E1004" s="85"/>
      <c r="F1004" s="85"/>
      <c r="G1004" s="85"/>
      <c r="H1004" s="85"/>
      <c r="I1004" s="85"/>
      <c r="J1004" s="85"/>
      <c r="K1004" s="85"/>
    </row>
    <row r="1005" spans="1:11" x14ac:dyDescent="0.3">
      <c r="A1005" s="67"/>
      <c r="B1005" s="135"/>
      <c r="C1005" s="135"/>
      <c r="D1005" s="135"/>
      <c r="E1005" s="85"/>
      <c r="F1005" s="85"/>
      <c r="G1005" s="85"/>
      <c r="H1005" s="85"/>
      <c r="I1005" s="85"/>
      <c r="J1005" s="85"/>
      <c r="K1005" s="85"/>
    </row>
    <row r="1006" spans="1:11" x14ac:dyDescent="0.3">
      <c r="A1006" s="67"/>
      <c r="B1006" s="135"/>
      <c r="C1006" s="135"/>
      <c r="D1006" s="135"/>
      <c r="E1006" s="85"/>
      <c r="F1006" s="85"/>
      <c r="G1006" s="85"/>
      <c r="H1006" s="85"/>
      <c r="I1006" s="85"/>
      <c r="J1006" s="85"/>
      <c r="K1006" s="85"/>
    </row>
    <row r="1007" spans="1:11" x14ac:dyDescent="0.3">
      <c r="A1007" s="67"/>
      <c r="B1007" s="135"/>
      <c r="C1007" s="135"/>
      <c r="D1007" s="135"/>
      <c r="E1007" s="85"/>
      <c r="F1007" s="85"/>
      <c r="G1007" s="85"/>
      <c r="H1007" s="85"/>
      <c r="I1007" s="85"/>
      <c r="J1007" s="85"/>
      <c r="K1007" s="85"/>
    </row>
    <row r="1008" spans="1:11" x14ac:dyDescent="0.3">
      <c r="A1008" s="67"/>
      <c r="B1008" s="135"/>
      <c r="C1008" s="135"/>
      <c r="D1008" s="135"/>
      <c r="E1008" s="85"/>
      <c r="F1008" s="85"/>
      <c r="G1008" s="85"/>
      <c r="H1008" s="85"/>
      <c r="I1008" s="85"/>
      <c r="J1008" s="85"/>
      <c r="K1008" s="85"/>
    </row>
    <row r="1009" spans="1:11" x14ac:dyDescent="0.3">
      <c r="A1009" s="68"/>
      <c r="B1009" s="137"/>
      <c r="C1009" s="137"/>
      <c r="D1009" s="137"/>
      <c r="E1009" s="87"/>
      <c r="F1009" s="87"/>
      <c r="G1009" s="87"/>
      <c r="H1009" s="87"/>
      <c r="I1009" s="87"/>
      <c r="J1009" s="87"/>
      <c r="K1009" s="87"/>
    </row>
    <row r="1011" spans="1:11" x14ac:dyDescent="0.3">
      <c r="A1011" s="69"/>
      <c r="B1011" s="69"/>
      <c r="C1011" s="69"/>
      <c r="D1011" s="69"/>
      <c r="E1011" s="69"/>
      <c r="F1011" s="69"/>
      <c r="G1011" s="69"/>
      <c r="H1011" s="97"/>
      <c r="I1011" s="97"/>
      <c r="J1011" s="69"/>
      <c r="K1011" s="69"/>
    </row>
    <row r="1012" spans="1:11" x14ac:dyDescent="0.3">
      <c r="A1012" s="101"/>
      <c r="B1012" s="83"/>
      <c r="C1012" s="83"/>
      <c r="D1012" s="83"/>
      <c r="E1012" s="83"/>
      <c r="F1012" s="83"/>
      <c r="G1012" s="95"/>
      <c r="H1012" s="95"/>
      <c r="I1012" s="33"/>
      <c r="J1012" s="98"/>
      <c r="K1012" s="96"/>
    </row>
    <row r="1013" spans="1:11" x14ac:dyDescent="0.3">
      <c r="A1013" s="91"/>
      <c r="B1013" s="92"/>
      <c r="C1013" s="92"/>
      <c r="D1013" s="92"/>
      <c r="E1013" s="92"/>
      <c r="F1013" s="92"/>
      <c r="G1013" s="92"/>
      <c r="H1013" s="92"/>
      <c r="I1013" s="92"/>
      <c r="J1013" s="92"/>
      <c r="K1013" s="92"/>
    </row>
    <row r="1014" spans="1:11" x14ac:dyDescent="0.3">
      <c r="A1014" s="68"/>
      <c r="B1014" s="68"/>
      <c r="C1014" s="68"/>
      <c r="D1014" s="68"/>
      <c r="E1014" s="68"/>
      <c r="F1014" s="68"/>
      <c r="G1014" s="68"/>
      <c r="H1014" s="68"/>
      <c r="I1014" s="68"/>
      <c r="J1014" s="68"/>
      <c r="K1014" s="86"/>
    </row>
    <row r="1015" spans="1:11" x14ac:dyDescent="0.3">
      <c r="A1015" s="67"/>
      <c r="B1015" s="135"/>
      <c r="C1015" s="135"/>
      <c r="D1015" s="135"/>
      <c r="E1015" s="85"/>
      <c r="F1015" s="85"/>
      <c r="G1015" s="85"/>
      <c r="H1015" s="85"/>
      <c r="I1015" s="85"/>
      <c r="J1015" s="85"/>
      <c r="K1015" s="85"/>
    </row>
    <row r="1016" spans="1:11" x14ac:dyDescent="0.3">
      <c r="A1016" s="67"/>
      <c r="B1016" s="135"/>
      <c r="C1016" s="135"/>
      <c r="D1016" s="135"/>
      <c r="E1016" s="85"/>
      <c r="F1016" s="85"/>
      <c r="G1016" s="85"/>
      <c r="H1016" s="85"/>
      <c r="I1016" s="85"/>
      <c r="J1016" s="85"/>
      <c r="K1016" s="85"/>
    </row>
    <row r="1017" spans="1:11" x14ac:dyDescent="0.3">
      <c r="A1017" s="67"/>
      <c r="B1017" s="135"/>
      <c r="C1017" s="135"/>
      <c r="D1017" s="135"/>
      <c r="E1017" s="85"/>
      <c r="F1017" s="85"/>
      <c r="G1017" s="85"/>
      <c r="H1017" s="85"/>
      <c r="I1017" s="85"/>
      <c r="J1017" s="85"/>
      <c r="K1017" s="85"/>
    </row>
    <row r="1018" spans="1:11" x14ac:dyDescent="0.3">
      <c r="A1018" s="67"/>
      <c r="B1018" s="135"/>
      <c r="C1018" s="135"/>
      <c r="D1018" s="135"/>
      <c r="E1018" s="85"/>
      <c r="F1018" s="85"/>
      <c r="G1018" s="85"/>
      <c r="H1018" s="85"/>
      <c r="I1018" s="85"/>
      <c r="J1018" s="85"/>
      <c r="K1018" s="85"/>
    </row>
    <row r="1019" spans="1:11" x14ac:dyDescent="0.3">
      <c r="A1019" s="67"/>
      <c r="B1019" s="135"/>
      <c r="C1019" s="135"/>
      <c r="D1019" s="135"/>
      <c r="E1019" s="85"/>
      <c r="F1019" s="85"/>
      <c r="G1019" s="85"/>
      <c r="H1019" s="85"/>
      <c r="I1019" s="85"/>
      <c r="J1019" s="85"/>
      <c r="K1019" s="85"/>
    </row>
    <row r="1020" spans="1:11" x14ac:dyDescent="0.3">
      <c r="A1020" s="67"/>
      <c r="B1020" s="135"/>
      <c r="C1020" s="135"/>
      <c r="D1020" s="135"/>
      <c r="E1020" s="85"/>
      <c r="F1020" s="85"/>
      <c r="G1020" s="85"/>
      <c r="H1020" s="85"/>
      <c r="I1020" s="85"/>
      <c r="J1020" s="85"/>
      <c r="K1020" s="85"/>
    </row>
    <row r="1021" spans="1:11" x14ac:dyDescent="0.3">
      <c r="A1021" s="67"/>
      <c r="B1021" s="135"/>
      <c r="C1021" s="135"/>
      <c r="D1021" s="135"/>
      <c r="E1021" s="85"/>
      <c r="F1021" s="85"/>
      <c r="G1021" s="85"/>
      <c r="H1021" s="85"/>
      <c r="I1021" s="85"/>
      <c r="J1021" s="85"/>
      <c r="K1021" s="85"/>
    </row>
    <row r="1022" spans="1:11" x14ac:dyDescent="0.3">
      <c r="A1022" s="67"/>
      <c r="B1022" s="135"/>
      <c r="C1022" s="135"/>
      <c r="D1022" s="135"/>
      <c r="E1022" s="85"/>
      <c r="F1022" s="85"/>
      <c r="G1022" s="85"/>
      <c r="H1022" s="85"/>
      <c r="I1022" s="85"/>
      <c r="J1022" s="85"/>
      <c r="K1022" s="85"/>
    </row>
    <row r="1023" spans="1:11" x14ac:dyDescent="0.3">
      <c r="A1023" s="67"/>
      <c r="B1023" s="135"/>
      <c r="C1023" s="135"/>
      <c r="D1023" s="135"/>
      <c r="E1023" s="85"/>
      <c r="F1023" s="85"/>
      <c r="G1023" s="85"/>
      <c r="H1023" s="85"/>
      <c r="I1023" s="85"/>
      <c r="J1023" s="85"/>
      <c r="K1023" s="85"/>
    </row>
    <row r="1024" spans="1:11" x14ac:dyDescent="0.3">
      <c r="A1024" s="67"/>
      <c r="B1024" s="135"/>
      <c r="C1024" s="135"/>
      <c r="D1024" s="135"/>
      <c r="E1024" s="85"/>
      <c r="F1024" s="85"/>
      <c r="G1024" s="85"/>
      <c r="H1024" s="85"/>
      <c r="I1024" s="85"/>
      <c r="J1024" s="85"/>
      <c r="K1024" s="85"/>
    </row>
    <row r="1025" spans="1:11" x14ac:dyDescent="0.3">
      <c r="A1025" s="67"/>
      <c r="B1025" s="135"/>
      <c r="C1025" s="135"/>
      <c r="D1025" s="135"/>
      <c r="E1025" s="85"/>
      <c r="F1025" s="85"/>
      <c r="G1025" s="85"/>
      <c r="H1025" s="85"/>
      <c r="I1025" s="85"/>
      <c r="J1025" s="85"/>
      <c r="K1025" s="85"/>
    </row>
    <row r="1026" spans="1:11" x14ac:dyDescent="0.3">
      <c r="A1026" s="67"/>
      <c r="B1026" s="135"/>
      <c r="C1026" s="135"/>
      <c r="D1026" s="135"/>
      <c r="E1026" s="85"/>
      <c r="F1026" s="85"/>
      <c r="G1026" s="85"/>
      <c r="H1026" s="85"/>
      <c r="I1026" s="85"/>
      <c r="J1026" s="85"/>
      <c r="K1026" s="85"/>
    </row>
    <row r="1027" spans="1:11" x14ac:dyDescent="0.3">
      <c r="A1027" s="67"/>
      <c r="B1027" s="135"/>
      <c r="C1027" s="135"/>
      <c r="D1027" s="135"/>
      <c r="E1027" s="85"/>
      <c r="F1027" s="85"/>
      <c r="G1027" s="85"/>
      <c r="H1027" s="85"/>
      <c r="I1027" s="85"/>
      <c r="J1027" s="85"/>
      <c r="K1027" s="85"/>
    </row>
    <row r="1028" spans="1:11" x14ac:dyDescent="0.3">
      <c r="A1028" s="67"/>
      <c r="B1028" s="135"/>
      <c r="C1028" s="135"/>
      <c r="D1028" s="135"/>
      <c r="E1028" s="85"/>
      <c r="F1028" s="85"/>
      <c r="G1028" s="85"/>
      <c r="H1028" s="85"/>
      <c r="I1028" s="85"/>
      <c r="J1028" s="85"/>
      <c r="K1028" s="85"/>
    </row>
    <row r="1029" spans="1:11" x14ac:dyDescent="0.3">
      <c r="A1029" s="67"/>
      <c r="B1029" s="135"/>
      <c r="C1029" s="135"/>
      <c r="D1029" s="135"/>
      <c r="E1029" s="85"/>
      <c r="F1029" s="85"/>
      <c r="G1029" s="85"/>
      <c r="H1029" s="85"/>
      <c r="I1029" s="85"/>
      <c r="J1029" s="85"/>
      <c r="K1029" s="85"/>
    </row>
    <row r="1030" spans="1:11" x14ac:dyDescent="0.3">
      <c r="A1030" s="67"/>
      <c r="B1030" s="135"/>
      <c r="C1030" s="135"/>
      <c r="D1030" s="135"/>
      <c r="E1030" s="85"/>
      <c r="F1030" s="85"/>
      <c r="G1030" s="85"/>
      <c r="H1030" s="85"/>
      <c r="I1030" s="85"/>
      <c r="J1030" s="85"/>
      <c r="K1030" s="85"/>
    </row>
    <row r="1031" spans="1:11" x14ac:dyDescent="0.3">
      <c r="A1031" s="68"/>
      <c r="B1031" s="136"/>
      <c r="C1031" s="136"/>
      <c r="D1031" s="136"/>
      <c r="E1031" s="87"/>
      <c r="F1031" s="87"/>
      <c r="G1031" s="87"/>
      <c r="H1031" s="87"/>
      <c r="I1031" s="87"/>
      <c r="J1031" s="87"/>
      <c r="K1031" s="87"/>
    </row>
    <row r="1032" spans="1:11" x14ac:dyDescent="0.3">
      <c r="A1032" s="82"/>
      <c r="B1032" s="89"/>
      <c r="C1032" s="89"/>
      <c r="D1032" s="89"/>
      <c r="E1032" s="89"/>
      <c r="F1032" s="89"/>
      <c r="G1032" s="89"/>
      <c r="H1032" s="89"/>
      <c r="I1032" s="89"/>
      <c r="J1032" s="89"/>
      <c r="K1032" s="89"/>
    </row>
    <row r="1033" spans="1:11" x14ac:dyDescent="0.3">
      <c r="A1033" s="92"/>
      <c r="B1033" s="92"/>
      <c r="C1033" s="92"/>
      <c r="D1033" s="92"/>
      <c r="E1033" s="92"/>
      <c r="F1033" s="92"/>
      <c r="G1033" s="92"/>
      <c r="H1033" s="92"/>
      <c r="I1033" s="92"/>
      <c r="J1033" s="92"/>
      <c r="K1033" s="92"/>
    </row>
    <row r="1034" spans="1:11" x14ac:dyDescent="0.3">
      <c r="A1034" s="68"/>
      <c r="B1034" s="68"/>
      <c r="C1034" s="68"/>
      <c r="D1034" s="68"/>
      <c r="E1034" s="68"/>
      <c r="F1034" s="68"/>
      <c r="G1034" s="68"/>
      <c r="H1034" s="68"/>
      <c r="I1034" s="68"/>
      <c r="J1034" s="68"/>
      <c r="K1034" s="86"/>
    </row>
    <row r="1035" spans="1:11" x14ac:dyDescent="0.3">
      <c r="A1035" s="67"/>
      <c r="B1035" s="135"/>
      <c r="C1035" s="135"/>
      <c r="D1035" s="135"/>
      <c r="E1035" s="85"/>
      <c r="F1035" s="85"/>
      <c r="G1035" s="85"/>
      <c r="H1035" s="85"/>
      <c r="I1035" s="85"/>
      <c r="J1035" s="85"/>
      <c r="K1035" s="85"/>
    </row>
    <row r="1036" spans="1:11" x14ac:dyDescent="0.3">
      <c r="A1036" s="67"/>
      <c r="B1036" s="135"/>
      <c r="C1036" s="135"/>
      <c r="D1036" s="135"/>
      <c r="E1036" s="85"/>
      <c r="F1036" s="85"/>
      <c r="G1036" s="85"/>
      <c r="H1036" s="85"/>
      <c r="I1036" s="85"/>
      <c r="J1036" s="85"/>
      <c r="K1036" s="85"/>
    </row>
    <row r="1037" spans="1:11" x14ac:dyDescent="0.3">
      <c r="A1037" s="67"/>
      <c r="B1037" s="135"/>
      <c r="C1037" s="135"/>
      <c r="D1037" s="135"/>
      <c r="E1037" s="85"/>
      <c r="F1037" s="85"/>
      <c r="G1037" s="85"/>
      <c r="H1037" s="85"/>
      <c r="I1037" s="85"/>
      <c r="J1037" s="85"/>
      <c r="K1037" s="85"/>
    </row>
    <row r="1038" spans="1:11" x14ac:dyDescent="0.3">
      <c r="A1038" s="67"/>
      <c r="B1038" s="135"/>
      <c r="C1038" s="135"/>
      <c r="D1038" s="135"/>
      <c r="E1038" s="85"/>
      <c r="F1038" s="85"/>
      <c r="G1038" s="85"/>
      <c r="H1038" s="85"/>
      <c r="I1038" s="85"/>
      <c r="J1038" s="85"/>
      <c r="K1038" s="85"/>
    </row>
    <row r="1039" spans="1:11" x14ac:dyDescent="0.3">
      <c r="A1039" s="67"/>
      <c r="B1039" s="135"/>
      <c r="C1039" s="135"/>
      <c r="D1039" s="135"/>
      <c r="E1039" s="85"/>
      <c r="F1039" s="85"/>
      <c r="G1039" s="85"/>
      <c r="H1039" s="85"/>
      <c r="I1039" s="85"/>
      <c r="J1039" s="85"/>
      <c r="K1039" s="85"/>
    </row>
    <row r="1040" spans="1:11" x14ac:dyDescent="0.3">
      <c r="A1040" s="67"/>
      <c r="B1040" s="135"/>
      <c r="C1040" s="135"/>
      <c r="D1040" s="135"/>
      <c r="E1040" s="85"/>
      <c r="F1040" s="85"/>
      <c r="G1040" s="85"/>
      <c r="H1040" s="85"/>
      <c r="I1040" s="85"/>
      <c r="J1040" s="85"/>
      <c r="K1040" s="85"/>
    </row>
    <row r="1041" spans="1:11" x14ac:dyDescent="0.3">
      <c r="A1041" s="67"/>
      <c r="B1041" s="135"/>
      <c r="C1041" s="135"/>
      <c r="D1041" s="135"/>
      <c r="E1041" s="85"/>
      <c r="F1041" s="85"/>
      <c r="G1041" s="85"/>
      <c r="H1041" s="85"/>
      <c r="I1041" s="85"/>
      <c r="J1041" s="85"/>
      <c r="K1041" s="85"/>
    </row>
    <row r="1042" spans="1:11" x14ac:dyDescent="0.3">
      <c r="A1042" s="67"/>
      <c r="B1042" s="135"/>
      <c r="C1042" s="135"/>
      <c r="D1042" s="135"/>
      <c r="E1042" s="85"/>
      <c r="F1042" s="85"/>
      <c r="G1042" s="85"/>
      <c r="H1042" s="85"/>
      <c r="I1042" s="85"/>
      <c r="J1042" s="85"/>
      <c r="K1042" s="85"/>
    </row>
    <row r="1043" spans="1:11" x14ac:dyDescent="0.3">
      <c r="A1043" s="67"/>
      <c r="B1043" s="135"/>
      <c r="C1043" s="135"/>
      <c r="D1043" s="135"/>
      <c r="E1043" s="85"/>
      <c r="F1043" s="85"/>
      <c r="G1043" s="85"/>
      <c r="H1043" s="85"/>
      <c r="I1043" s="85"/>
      <c r="J1043" s="85"/>
      <c r="K1043" s="85"/>
    </row>
    <row r="1044" spans="1:11" x14ac:dyDescent="0.3">
      <c r="A1044" s="67"/>
      <c r="B1044" s="135"/>
      <c r="C1044" s="135"/>
      <c r="D1044" s="135"/>
      <c r="E1044" s="85"/>
      <c r="F1044" s="85"/>
      <c r="G1044" s="85"/>
      <c r="H1044" s="85"/>
      <c r="I1044" s="85"/>
      <c r="J1044" s="85"/>
      <c r="K1044" s="85"/>
    </row>
    <row r="1045" spans="1:11" x14ac:dyDescent="0.3">
      <c r="A1045" s="67"/>
      <c r="B1045" s="135"/>
      <c r="C1045" s="135"/>
      <c r="D1045" s="135"/>
      <c r="E1045" s="85"/>
      <c r="F1045" s="85"/>
      <c r="G1045" s="85"/>
      <c r="H1045" s="85"/>
      <c r="I1045" s="85"/>
      <c r="J1045" s="85"/>
      <c r="K1045" s="85"/>
    </row>
    <row r="1046" spans="1:11" x14ac:dyDescent="0.3">
      <c r="A1046" s="67"/>
      <c r="B1046" s="135"/>
      <c r="C1046" s="135"/>
      <c r="D1046" s="135"/>
      <c r="E1046" s="85"/>
      <c r="F1046" s="85"/>
      <c r="G1046" s="85"/>
      <c r="H1046" s="85"/>
      <c r="I1046" s="85"/>
      <c r="J1046" s="85"/>
      <c r="K1046" s="85"/>
    </row>
    <row r="1047" spans="1:11" x14ac:dyDescent="0.3">
      <c r="A1047" s="67"/>
      <c r="B1047" s="135"/>
      <c r="C1047" s="135"/>
      <c r="D1047" s="135"/>
      <c r="E1047" s="85"/>
      <c r="F1047" s="85"/>
      <c r="G1047" s="85"/>
      <c r="H1047" s="85"/>
      <c r="I1047" s="85"/>
      <c r="J1047" s="85"/>
      <c r="K1047" s="85"/>
    </row>
    <row r="1048" spans="1:11" x14ac:dyDescent="0.3">
      <c r="A1048" s="67"/>
      <c r="B1048" s="135"/>
      <c r="C1048" s="135"/>
      <c r="D1048" s="135"/>
      <c r="E1048" s="85"/>
      <c r="F1048" s="85"/>
      <c r="G1048" s="85"/>
      <c r="H1048" s="85"/>
      <c r="I1048" s="85"/>
      <c r="J1048" s="85"/>
      <c r="K1048" s="85"/>
    </row>
    <row r="1049" spans="1:11" x14ac:dyDescent="0.3">
      <c r="A1049" s="67"/>
      <c r="B1049" s="135"/>
      <c r="C1049" s="135"/>
      <c r="D1049" s="135"/>
      <c r="E1049" s="85"/>
      <c r="F1049" s="85"/>
      <c r="G1049" s="85"/>
      <c r="H1049" s="85"/>
      <c r="I1049" s="85"/>
      <c r="J1049" s="85"/>
      <c r="K1049" s="85"/>
    </row>
    <row r="1050" spans="1:11" x14ac:dyDescent="0.3">
      <c r="A1050" s="67"/>
      <c r="B1050" s="135"/>
      <c r="C1050" s="135"/>
      <c r="D1050" s="135"/>
      <c r="E1050" s="85"/>
      <c r="F1050" s="85"/>
      <c r="G1050" s="85"/>
      <c r="H1050" s="85"/>
      <c r="I1050" s="85"/>
      <c r="J1050" s="85"/>
      <c r="K1050" s="85"/>
    </row>
    <row r="1051" spans="1:11" x14ac:dyDescent="0.3">
      <c r="A1051" s="68"/>
      <c r="B1051" s="137"/>
      <c r="C1051" s="137"/>
      <c r="D1051" s="137"/>
      <c r="E1051" s="87"/>
      <c r="F1051" s="87"/>
      <c r="G1051" s="87"/>
      <c r="H1051" s="87"/>
      <c r="I1051" s="87"/>
      <c r="J1051" s="87"/>
      <c r="K1051" s="87"/>
    </row>
    <row r="1053" spans="1:11" x14ac:dyDescent="0.3">
      <c r="A1053" s="69"/>
      <c r="B1053" s="69"/>
      <c r="C1053" s="69"/>
      <c r="D1053" s="69"/>
      <c r="E1053" s="69"/>
      <c r="F1053" s="69"/>
      <c r="G1053" s="69"/>
      <c r="H1053" s="97"/>
      <c r="I1053" s="97"/>
      <c r="J1053" s="69"/>
      <c r="K1053" s="69"/>
    </row>
    <row r="1054" spans="1:11" x14ac:dyDescent="0.3">
      <c r="A1054" s="101"/>
      <c r="B1054" s="83"/>
      <c r="C1054" s="83"/>
      <c r="D1054" s="83"/>
      <c r="E1054" s="83"/>
      <c r="F1054" s="83"/>
      <c r="G1054" s="95"/>
      <c r="H1054" s="95"/>
      <c r="I1054" s="33"/>
      <c r="J1054" s="98"/>
      <c r="K1054" s="96"/>
    </row>
    <row r="1055" spans="1:11" x14ac:dyDescent="0.3">
      <c r="A1055" s="91"/>
      <c r="B1055" s="92"/>
      <c r="C1055" s="92"/>
      <c r="D1055" s="92"/>
      <c r="E1055" s="92"/>
      <c r="F1055" s="92"/>
      <c r="G1055" s="92"/>
      <c r="H1055" s="92"/>
      <c r="I1055" s="92"/>
      <c r="J1055" s="92"/>
      <c r="K1055" s="92"/>
    </row>
    <row r="1056" spans="1:11" x14ac:dyDescent="0.3">
      <c r="A1056" s="68"/>
      <c r="B1056" s="68"/>
      <c r="C1056" s="68"/>
      <c r="D1056" s="68"/>
      <c r="E1056" s="68"/>
      <c r="F1056" s="68"/>
      <c r="G1056" s="68"/>
      <c r="H1056" s="68"/>
      <c r="I1056" s="68"/>
      <c r="J1056" s="68"/>
      <c r="K1056" s="86"/>
    </row>
    <row r="1057" spans="1:11" x14ac:dyDescent="0.3">
      <c r="A1057" s="67"/>
      <c r="B1057" s="135"/>
      <c r="C1057" s="135"/>
      <c r="D1057" s="135"/>
      <c r="E1057" s="85"/>
      <c r="F1057" s="85"/>
      <c r="G1057" s="85"/>
      <c r="H1057" s="85"/>
      <c r="I1057" s="85"/>
      <c r="J1057" s="85"/>
      <c r="K1057" s="85"/>
    </row>
    <row r="1058" spans="1:11" x14ac:dyDescent="0.3">
      <c r="A1058" s="67"/>
      <c r="B1058" s="135"/>
      <c r="C1058" s="135"/>
      <c r="D1058" s="135"/>
      <c r="E1058" s="85"/>
      <c r="F1058" s="85"/>
      <c r="G1058" s="85"/>
      <c r="H1058" s="85"/>
      <c r="I1058" s="85"/>
      <c r="J1058" s="85"/>
      <c r="K1058" s="85"/>
    </row>
    <row r="1059" spans="1:11" x14ac:dyDescent="0.3">
      <c r="A1059" s="67"/>
      <c r="B1059" s="135"/>
      <c r="C1059" s="135"/>
      <c r="D1059" s="135"/>
      <c r="E1059" s="85"/>
      <c r="F1059" s="85"/>
      <c r="G1059" s="85"/>
      <c r="H1059" s="85"/>
      <c r="I1059" s="85"/>
      <c r="J1059" s="85"/>
      <c r="K1059" s="85"/>
    </row>
    <row r="1060" spans="1:11" x14ac:dyDescent="0.3">
      <c r="A1060" s="67"/>
      <c r="B1060" s="135"/>
      <c r="C1060" s="135"/>
      <c r="D1060" s="135"/>
      <c r="E1060" s="85"/>
      <c r="F1060" s="85"/>
      <c r="G1060" s="85"/>
      <c r="H1060" s="85"/>
      <c r="I1060" s="85"/>
      <c r="J1060" s="85"/>
      <c r="K1060" s="85"/>
    </row>
    <row r="1061" spans="1:11" x14ac:dyDescent="0.3">
      <c r="A1061" s="67"/>
      <c r="B1061" s="135"/>
      <c r="C1061" s="135"/>
      <c r="D1061" s="135"/>
      <c r="E1061" s="85"/>
      <c r="F1061" s="85"/>
      <c r="G1061" s="85"/>
      <c r="H1061" s="85"/>
      <c r="I1061" s="85"/>
      <c r="J1061" s="85"/>
      <c r="K1061" s="85"/>
    </row>
    <row r="1062" spans="1:11" x14ac:dyDescent="0.3">
      <c r="A1062" s="67"/>
      <c r="B1062" s="135"/>
      <c r="C1062" s="135"/>
      <c r="D1062" s="135"/>
      <c r="E1062" s="85"/>
      <c r="F1062" s="85"/>
      <c r="G1062" s="85"/>
      <c r="H1062" s="85"/>
      <c r="I1062" s="85"/>
      <c r="J1062" s="85"/>
      <c r="K1062" s="85"/>
    </row>
    <row r="1063" spans="1:11" x14ac:dyDescent="0.3">
      <c r="A1063" s="67"/>
      <c r="B1063" s="135"/>
      <c r="C1063" s="135"/>
      <c r="D1063" s="135"/>
      <c r="E1063" s="85"/>
      <c r="F1063" s="85"/>
      <c r="G1063" s="85"/>
      <c r="H1063" s="85"/>
      <c r="I1063" s="85"/>
      <c r="J1063" s="85"/>
      <c r="K1063" s="85"/>
    </row>
    <row r="1064" spans="1:11" x14ac:dyDescent="0.3">
      <c r="A1064" s="67"/>
      <c r="B1064" s="135"/>
      <c r="C1064" s="135"/>
      <c r="D1064" s="135"/>
      <c r="E1064" s="85"/>
      <c r="F1064" s="85"/>
      <c r="G1064" s="85"/>
      <c r="H1064" s="85"/>
      <c r="I1064" s="85"/>
      <c r="J1064" s="85"/>
      <c r="K1064" s="85"/>
    </row>
    <row r="1065" spans="1:11" x14ac:dyDescent="0.3">
      <c r="A1065" s="67"/>
      <c r="B1065" s="135"/>
      <c r="C1065" s="135"/>
      <c r="D1065" s="135"/>
      <c r="E1065" s="85"/>
      <c r="F1065" s="85"/>
      <c r="G1065" s="85"/>
      <c r="H1065" s="85"/>
      <c r="I1065" s="85"/>
      <c r="J1065" s="85"/>
      <c r="K1065" s="85"/>
    </row>
    <row r="1066" spans="1:11" x14ac:dyDescent="0.3">
      <c r="A1066" s="67"/>
      <c r="B1066" s="135"/>
      <c r="C1066" s="135"/>
      <c r="D1066" s="135"/>
      <c r="E1066" s="85"/>
      <c r="F1066" s="85"/>
      <c r="G1066" s="85"/>
      <c r="H1066" s="85"/>
      <c r="I1066" s="85"/>
      <c r="J1066" s="85"/>
      <c r="K1066" s="85"/>
    </row>
    <row r="1067" spans="1:11" x14ac:dyDescent="0.3">
      <c r="A1067" s="67"/>
      <c r="B1067" s="135"/>
      <c r="C1067" s="135"/>
      <c r="D1067" s="135"/>
      <c r="E1067" s="85"/>
      <c r="F1067" s="85"/>
      <c r="G1067" s="85"/>
      <c r="H1067" s="85"/>
      <c r="I1067" s="85"/>
      <c r="J1067" s="85"/>
      <c r="K1067" s="85"/>
    </row>
    <row r="1068" spans="1:11" x14ac:dyDescent="0.3">
      <c r="A1068" s="67"/>
      <c r="B1068" s="135"/>
      <c r="C1068" s="135"/>
      <c r="D1068" s="135"/>
      <c r="E1068" s="85"/>
      <c r="F1068" s="85"/>
      <c r="G1068" s="85"/>
      <c r="H1068" s="85"/>
      <c r="I1068" s="85"/>
      <c r="J1068" s="85"/>
      <c r="K1068" s="85"/>
    </row>
    <row r="1069" spans="1:11" x14ac:dyDescent="0.3">
      <c r="A1069" s="67"/>
      <c r="B1069" s="135"/>
      <c r="C1069" s="135"/>
      <c r="D1069" s="135"/>
      <c r="E1069" s="85"/>
      <c r="F1069" s="85"/>
      <c r="G1069" s="85"/>
      <c r="H1069" s="85"/>
      <c r="I1069" s="85"/>
      <c r="J1069" s="85"/>
      <c r="K1069" s="85"/>
    </row>
    <row r="1070" spans="1:11" x14ac:dyDescent="0.3">
      <c r="A1070" s="67"/>
      <c r="B1070" s="135"/>
      <c r="C1070" s="135"/>
      <c r="D1070" s="135"/>
      <c r="E1070" s="85"/>
      <c r="F1070" s="85"/>
      <c r="G1070" s="85"/>
      <c r="H1070" s="85"/>
      <c r="I1070" s="85"/>
      <c r="J1070" s="85"/>
      <c r="K1070" s="85"/>
    </row>
    <row r="1071" spans="1:11" x14ac:dyDescent="0.3">
      <c r="A1071" s="67"/>
      <c r="B1071" s="135"/>
      <c r="C1071" s="135"/>
      <c r="D1071" s="135"/>
      <c r="E1071" s="85"/>
      <c r="F1071" s="85"/>
      <c r="G1071" s="85"/>
      <c r="H1071" s="85"/>
      <c r="I1071" s="85"/>
      <c r="J1071" s="85"/>
      <c r="K1071" s="85"/>
    </row>
    <row r="1072" spans="1:11" x14ac:dyDescent="0.3">
      <c r="A1072" s="67"/>
      <c r="B1072" s="135"/>
      <c r="C1072" s="135"/>
      <c r="D1072" s="135"/>
      <c r="E1072" s="85"/>
      <c r="F1072" s="85"/>
      <c r="G1072" s="85"/>
      <c r="H1072" s="85"/>
      <c r="I1072" s="85"/>
      <c r="J1072" s="85"/>
      <c r="K1072" s="85"/>
    </row>
    <row r="1073" spans="1:11" x14ac:dyDescent="0.3">
      <c r="A1073" s="68"/>
      <c r="B1073" s="136"/>
      <c r="C1073" s="136"/>
      <c r="D1073" s="136"/>
      <c r="E1073" s="87"/>
      <c r="F1073" s="87"/>
      <c r="G1073" s="87"/>
      <c r="H1073" s="87"/>
      <c r="I1073" s="87"/>
      <c r="J1073" s="87"/>
      <c r="K1073" s="87"/>
    </row>
    <row r="1074" spans="1:11" x14ac:dyDescent="0.3">
      <c r="A1074" s="82"/>
      <c r="B1074" s="89"/>
      <c r="C1074" s="89"/>
      <c r="D1074" s="89"/>
      <c r="E1074" s="89"/>
      <c r="F1074" s="89"/>
      <c r="G1074" s="89"/>
      <c r="H1074" s="89"/>
      <c r="I1074" s="89"/>
      <c r="J1074" s="89"/>
      <c r="K1074" s="89"/>
    </row>
    <row r="1075" spans="1:11" x14ac:dyDescent="0.3">
      <c r="A1075" s="92"/>
      <c r="B1075" s="92"/>
      <c r="C1075" s="92"/>
      <c r="D1075" s="92"/>
      <c r="E1075" s="92"/>
      <c r="F1075" s="92"/>
      <c r="G1075" s="92"/>
      <c r="H1075" s="92"/>
      <c r="I1075" s="92"/>
      <c r="J1075" s="92"/>
      <c r="K1075" s="92"/>
    </row>
    <row r="1076" spans="1:11" x14ac:dyDescent="0.3">
      <c r="A1076" s="68"/>
      <c r="B1076" s="68"/>
      <c r="C1076" s="68"/>
      <c r="D1076" s="68"/>
      <c r="E1076" s="68"/>
      <c r="F1076" s="68"/>
      <c r="G1076" s="68"/>
      <c r="H1076" s="68"/>
      <c r="I1076" s="68"/>
      <c r="J1076" s="68"/>
      <c r="K1076" s="86"/>
    </row>
    <row r="1077" spans="1:11" x14ac:dyDescent="0.3">
      <c r="A1077" s="67"/>
      <c r="B1077" s="135"/>
      <c r="C1077" s="135"/>
      <c r="D1077" s="135"/>
      <c r="E1077" s="85"/>
      <c r="F1077" s="85"/>
      <c r="G1077" s="85"/>
      <c r="H1077" s="85"/>
      <c r="I1077" s="85"/>
      <c r="J1077" s="85"/>
      <c r="K1077" s="85"/>
    </row>
    <row r="1078" spans="1:11" x14ac:dyDescent="0.3">
      <c r="A1078" s="67"/>
      <c r="B1078" s="135"/>
      <c r="C1078" s="135"/>
      <c r="D1078" s="135"/>
      <c r="E1078" s="85"/>
      <c r="F1078" s="85"/>
      <c r="G1078" s="85"/>
      <c r="H1078" s="85"/>
      <c r="I1078" s="85"/>
      <c r="J1078" s="85"/>
      <c r="K1078" s="85"/>
    </row>
    <row r="1079" spans="1:11" x14ac:dyDescent="0.3">
      <c r="A1079" s="67"/>
      <c r="B1079" s="135"/>
      <c r="C1079" s="135"/>
      <c r="D1079" s="135"/>
      <c r="E1079" s="85"/>
      <c r="F1079" s="85"/>
      <c r="G1079" s="85"/>
      <c r="H1079" s="85"/>
      <c r="I1079" s="85"/>
      <c r="J1079" s="85"/>
      <c r="K1079" s="85"/>
    </row>
    <row r="1080" spans="1:11" x14ac:dyDescent="0.3">
      <c r="A1080" s="67"/>
      <c r="B1080" s="135"/>
      <c r="C1080" s="135"/>
      <c r="D1080" s="135"/>
      <c r="E1080" s="85"/>
      <c r="F1080" s="85"/>
      <c r="G1080" s="85"/>
      <c r="H1080" s="85"/>
      <c r="I1080" s="85"/>
      <c r="J1080" s="85"/>
      <c r="K1080" s="85"/>
    </row>
    <row r="1081" spans="1:11" x14ac:dyDescent="0.3">
      <c r="A1081" s="67"/>
      <c r="B1081" s="135"/>
      <c r="C1081" s="135"/>
      <c r="D1081" s="135"/>
      <c r="E1081" s="85"/>
      <c r="F1081" s="85"/>
      <c r="G1081" s="85"/>
      <c r="H1081" s="85"/>
      <c r="I1081" s="85"/>
      <c r="J1081" s="85"/>
      <c r="K1081" s="85"/>
    </row>
    <row r="1082" spans="1:11" x14ac:dyDescent="0.3">
      <c r="A1082" s="67"/>
      <c r="B1082" s="135"/>
      <c r="C1082" s="135"/>
      <c r="D1082" s="135"/>
      <c r="E1082" s="85"/>
      <c r="F1082" s="85"/>
      <c r="G1082" s="85"/>
      <c r="H1082" s="85"/>
      <c r="I1082" s="85"/>
      <c r="J1082" s="85"/>
      <c r="K1082" s="85"/>
    </row>
    <row r="1083" spans="1:11" x14ac:dyDescent="0.3">
      <c r="A1083" s="67"/>
      <c r="B1083" s="135"/>
      <c r="C1083" s="135"/>
      <c r="D1083" s="135"/>
      <c r="E1083" s="85"/>
      <c r="F1083" s="85"/>
      <c r="G1083" s="85"/>
      <c r="H1083" s="85"/>
      <c r="I1083" s="85"/>
      <c r="J1083" s="85"/>
      <c r="K1083" s="85"/>
    </row>
    <row r="1084" spans="1:11" x14ac:dyDescent="0.3">
      <c r="A1084" s="67"/>
      <c r="B1084" s="135"/>
      <c r="C1084" s="135"/>
      <c r="D1084" s="135"/>
      <c r="E1084" s="85"/>
      <c r="F1084" s="85"/>
      <c r="G1084" s="85"/>
      <c r="H1084" s="85"/>
      <c r="I1084" s="85"/>
      <c r="J1084" s="85"/>
      <c r="K1084" s="85"/>
    </row>
    <row r="1085" spans="1:11" x14ac:dyDescent="0.3">
      <c r="A1085" s="67"/>
      <c r="B1085" s="135"/>
      <c r="C1085" s="135"/>
      <c r="D1085" s="135"/>
      <c r="E1085" s="85"/>
      <c r="F1085" s="85"/>
      <c r="G1085" s="85"/>
      <c r="H1085" s="85"/>
      <c r="I1085" s="85"/>
      <c r="J1085" s="85"/>
      <c r="K1085" s="85"/>
    </row>
    <row r="1086" spans="1:11" x14ac:dyDescent="0.3">
      <c r="A1086" s="67"/>
      <c r="B1086" s="135"/>
      <c r="C1086" s="135"/>
      <c r="D1086" s="135"/>
      <c r="E1086" s="85"/>
      <c r="F1086" s="85"/>
      <c r="G1086" s="85"/>
      <c r="H1086" s="85"/>
      <c r="I1086" s="85"/>
      <c r="J1086" s="85"/>
      <c r="K1086" s="85"/>
    </row>
    <row r="1087" spans="1:11" x14ac:dyDescent="0.3">
      <c r="A1087" s="67"/>
      <c r="B1087" s="135"/>
      <c r="C1087" s="135"/>
      <c r="D1087" s="135"/>
      <c r="E1087" s="85"/>
      <c r="F1087" s="85"/>
      <c r="G1087" s="85"/>
      <c r="H1087" s="85"/>
      <c r="I1087" s="85"/>
      <c r="J1087" s="85"/>
      <c r="K1087" s="85"/>
    </row>
    <row r="1088" spans="1:11" x14ac:dyDescent="0.3">
      <c r="A1088" s="67"/>
      <c r="B1088" s="135"/>
      <c r="C1088" s="135"/>
      <c r="D1088" s="135"/>
      <c r="E1088" s="85"/>
      <c r="F1088" s="85"/>
      <c r="G1088" s="85"/>
      <c r="H1088" s="85"/>
      <c r="I1088" s="85"/>
      <c r="J1088" s="85"/>
      <c r="K1088" s="85"/>
    </row>
    <row r="1089" spans="1:11" x14ac:dyDescent="0.3">
      <c r="A1089" s="67"/>
      <c r="B1089" s="135"/>
      <c r="C1089" s="135"/>
      <c r="D1089" s="135"/>
      <c r="E1089" s="85"/>
      <c r="F1089" s="85"/>
      <c r="G1089" s="85"/>
      <c r="H1089" s="85"/>
      <c r="I1089" s="85"/>
      <c r="J1089" s="85"/>
      <c r="K1089" s="85"/>
    </row>
    <row r="1090" spans="1:11" x14ac:dyDescent="0.3">
      <c r="A1090" s="67"/>
      <c r="B1090" s="135"/>
      <c r="C1090" s="135"/>
      <c r="D1090" s="135"/>
      <c r="E1090" s="85"/>
      <c r="F1090" s="85"/>
      <c r="G1090" s="85"/>
      <c r="H1090" s="85"/>
      <c r="I1090" s="85"/>
      <c r="J1090" s="85"/>
      <c r="K1090" s="85"/>
    </row>
    <row r="1091" spans="1:11" x14ac:dyDescent="0.3">
      <c r="A1091" s="67"/>
      <c r="B1091" s="135"/>
      <c r="C1091" s="135"/>
      <c r="D1091" s="135"/>
      <c r="E1091" s="85"/>
      <c r="F1091" s="85"/>
      <c r="G1091" s="85"/>
      <c r="H1091" s="85"/>
      <c r="I1091" s="85"/>
      <c r="J1091" s="85"/>
      <c r="K1091" s="85"/>
    </row>
    <row r="1092" spans="1:11" x14ac:dyDescent="0.3">
      <c r="A1092" s="67"/>
      <c r="B1092" s="135"/>
      <c r="C1092" s="135"/>
      <c r="D1092" s="135"/>
      <c r="E1092" s="85"/>
      <c r="F1092" s="85"/>
      <c r="G1092" s="85"/>
      <c r="H1092" s="85"/>
      <c r="I1092" s="85"/>
      <c r="J1092" s="85"/>
      <c r="K1092" s="85"/>
    </row>
    <row r="1093" spans="1:11" x14ac:dyDescent="0.3">
      <c r="A1093" s="68"/>
      <c r="B1093" s="137"/>
      <c r="C1093" s="137"/>
      <c r="D1093" s="137"/>
      <c r="E1093" s="87"/>
      <c r="F1093" s="87"/>
      <c r="G1093" s="87"/>
      <c r="H1093" s="87"/>
      <c r="I1093" s="87"/>
      <c r="J1093" s="87"/>
      <c r="K1093" s="87"/>
    </row>
    <row r="1095" spans="1:11" x14ac:dyDescent="0.3">
      <c r="A1095" s="69"/>
      <c r="B1095" s="69"/>
      <c r="C1095" s="69"/>
      <c r="D1095" s="69"/>
      <c r="E1095" s="69"/>
      <c r="F1095" s="69"/>
      <c r="G1095" s="69"/>
      <c r="H1095" s="97"/>
      <c r="I1095" s="97"/>
      <c r="J1095" s="69"/>
      <c r="K1095" s="69"/>
    </row>
    <row r="1096" spans="1:11" x14ac:dyDescent="0.3">
      <c r="A1096" s="101"/>
      <c r="B1096" s="83"/>
      <c r="C1096" s="83"/>
      <c r="D1096" s="83"/>
      <c r="E1096" s="83"/>
      <c r="F1096" s="83"/>
      <c r="G1096" s="95"/>
      <c r="H1096" s="95"/>
      <c r="I1096" s="33"/>
      <c r="J1096" s="98"/>
      <c r="K1096" s="96"/>
    </row>
    <row r="1097" spans="1:11" x14ac:dyDescent="0.3">
      <c r="A1097" s="91"/>
      <c r="B1097" s="92"/>
      <c r="C1097" s="92"/>
      <c r="D1097" s="92"/>
      <c r="E1097" s="92"/>
      <c r="F1097" s="92"/>
      <c r="G1097" s="92"/>
      <c r="H1097" s="92"/>
      <c r="I1097" s="92"/>
      <c r="J1097" s="92"/>
      <c r="K1097" s="92"/>
    </row>
    <row r="1098" spans="1:11" x14ac:dyDescent="0.3">
      <c r="A1098" s="68"/>
      <c r="B1098" s="68"/>
      <c r="C1098" s="68"/>
      <c r="D1098" s="68"/>
      <c r="E1098" s="68"/>
      <c r="F1098" s="68"/>
      <c r="G1098" s="68"/>
      <c r="H1098" s="68"/>
      <c r="I1098" s="68"/>
      <c r="J1098" s="68"/>
      <c r="K1098" s="86"/>
    </row>
    <row r="1099" spans="1:11" x14ac:dyDescent="0.3">
      <c r="A1099" s="67"/>
      <c r="B1099" s="135"/>
      <c r="C1099" s="135"/>
      <c r="D1099" s="135"/>
      <c r="E1099" s="85"/>
      <c r="F1099" s="85"/>
      <c r="G1099" s="85"/>
      <c r="H1099" s="85"/>
      <c r="I1099" s="85"/>
      <c r="J1099" s="85"/>
      <c r="K1099" s="85"/>
    </row>
    <row r="1100" spans="1:11" x14ac:dyDescent="0.3">
      <c r="A1100" s="67"/>
      <c r="B1100" s="135"/>
      <c r="C1100" s="135"/>
      <c r="D1100" s="135"/>
      <c r="E1100" s="85"/>
      <c r="F1100" s="85"/>
      <c r="G1100" s="85"/>
      <c r="H1100" s="85"/>
      <c r="I1100" s="85"/>
      <c r="J1100" s="85"/>
      <c r="K1100" s="85"/>
    </row>
    <row r="1101" spans="1:11" x14ac:dyDescent="0.3">
      <c r="A1101" s="67"/>
      <c r="B1101" s="135"/>
      <c r="C1101" s="135"/>
      <c r="D1101" s="135"/>
      <c r="E1101" s="85"/>
      <c r="F1101" s="85"/>
      <c r="G1101" s="85"/>
      <c r="H1101" s="85"/>
      <c r="I1101" s="85"/>
      <c r="J1101" s="85"/>
      <c r="K1101" s="85"/>
    </row>
    <row r="1102" spans="1:11" x14ac:dyDescent="0.3">
      <c r="A1102" s="67"/>
      <c r="B1102" s="135"/>
      <c r="C1102" s="135"/>
      <c r="D1102" s="135"/>
      <c r="E1102" s="85"/>
      <c r="F1102" s="85"/>
      <c r="G1102" s="85"/>
      <c r="H1102" s="85"/>
      <c r="I1102" s="85"/>
      <c r="J1102" s="85"/>
      <c r="K1102" s="85"/>
    </row>
    <row r="1103" spans="1:11" x14ac:dyDescent="0.3">
      <c r="A1103" s="67"/>
      <c r="B1103" s="135"/>
      <c r="C1103" s="135"/>
      <c r="D1103" s="135"/>
      <c r="E1103" s="85"/>
      <c r="F1103" s="85"/>
      <c r="G1103" s="85"/>
      <c r="H1103" s="85"/>
      <c r="I1103" s="85"/>
      <c r="J1103" s="85"/>
      <c r="K1103" s="85"/>
    </row>
    <row r="1104" spans="1:11" x14ac:dyDescent="0.3">
      <c r="A1104" s="67"/>
      <c r="B1104" s="135"/>
      <c r="C1104" s="135"/>
      <c r="D1104" s="135"/>
      <c r="E1104" s="85"/>
      <c r="F1104" s="85"/>
      <c r="G1104" s="85"/>
      <c r="H1104" s="85"/>
      <c r="I1104" s="85"/>
      <c r="J1104" s="85"/>
      <c r="K1104" s="85"/>
    </row>
    <row r="1105" spans="1:11" x14ac:dyDescent="0.3">
      <c r="A1105" s="67"/>
      <c r="B1105" s="135"/>
      <c r="C1105" s="135"/>
      <c r="D1105" s="135"/>
      <c r="E1105" s="85"/>
      <c r="F1105" s="85"/>
      <c r="G1105" s="85"/>
      <c r="H1105" s="85"/>
      <c r="I1105" s="85"/>
      <c r="J1105" s="85"/>
      <c r="K1105" s="85"/>
    </row>
    <row r="1106" spans="1:11" x14ac:dyDescent="0.3">
      <c r="A1106" s="67"/>
      <c r="B1106" s="135"/>
      <c r="C1106" s="135"/>
      <c r="D1106" s="135"/>
      <c r="E1106" s="85"/>
      <c r="F1106" s="85"/>
      <c r="G1106" s="85"/>
      <c r="H1106" s="85"/>
      <c r="I1106" s="85"/>
      <c r="J1106" s="85"/>
      <c r="K1106" s="85"/>
    </row>
    <row r="1107" spans="1:11" x14ac:dyDescent="0.3">
      <c r="A1107" s="67"/>
      <c r="B1107" s="135"/>
      <c r="C1107" s="135"/>
      <c r="D1107" s="135"/>
      <c r="E1107" s="85"/>
      <c r="F1107" s="85"/>
      <c r="G1107" s="85"/>
      <c r="H1107" s="85"/>
      <c r="I1107" s="85"/>
      <c r="J1107" s="85"/>
      <c r="K1107" s="85"/>
    </row>
    <row r="1108" spans="1:11" x14ac:dyDescent="0.3">
      <c r="A1108" s="67"/>
      <c r="B1108" s="135"/>
      <c r="C1108" s="135"/>
      <c r="D1108" s="135"/>
      <c r="E1108" s="85"/>
      <c r="F1108" s="85"/>
      <c r="G1108" s="85"/>
      <c r="H1108" s="85"/>
      <c r="I1108" s="85"/>
      <c r="J1108" s="85"/>
      <c r="K1108" s="85"/>
    </row>
    <row r="1109" spans="1:11" x14ac:dyDescent="0.3">
      <c r="A1109" s="67"/>
      <c r="B1109" s="135"/>
      <c r="C1109" s="135"/>
      <c r="D1109" s="135"/>
      <c r="E1109" s="85"/>
      <c r="F1109" s="85"/>
      <c r="G1109" s="85"/>
      <c r="H1109" s="85"/>
      <c r="I1109" s="85"/>
      <c r="J1109" s="85"/>
      <c r="K1109" s="85"/>
    </row>
    <row r="1110" spans="1:11" x14ac:dyDescent="0.3">
      <c r="A1110" s="67"/>
      <c r="B1110" s="135"/>
      <c r="C1110" s="135"/>
      <c r="D1110" s="135"/>
      <c r="E1110" s="85"/>
      <c r="F1110" s="85"/>
      <c r="G1110" s="85"/>
      <c r="H1110" s="85"/>
      <c r="I1110" s="85"/>
      <c r="J1110" s="85"/>
      <c r="K1110" s="85"/>
    </row>
    <row r="1111" spans="1:11" x14ac:dyDescent="0.3">
      <c r="A1111" s="67"/>
      <c r="B1111" s="135"/>
      <c r="C1111" s="135"/>
      <c r="D1111" s="135"/>
      <c r="E1111" s="85"/>
      <c r="F1111" s="85"/>
      <c r="G1111" s="85"/>
      <c r="H1111" s="85"/>
      <c r="I1111" s="85"/>
      <c r="J1111" s="85"/>
      <c r="K1111" s="85"/>
    </row>
    <row r="1112" spans="1:11" x14ac:dyDescent="0.3">
      <c r="A1112" s="67"/>
      <c r="B1112" s="135"/>
      <c r="C1112" s="135"/>
      <c r="D1112" s="135"/>
      <c r="E1112" s="85"/>
      <c r="F1112" s="85"/>
      <c r="G1112" s="85"/>
      <c r="H1112" s="85"/>
      <c r="I1112" s="85"/>
      <c r="J1112" s="85"/>
      <c r="K1112" s="85"/>
    </row>
    <row r="1113" spans="1:11" x14ac:dyDescent="0.3">
      <c r="A1113" s="67"/>
      <c r="B1113" s="135"/>
      <c r="C1113" s="135"/>
      <c r="D1113" s="135"/>
      <c r="E1113" s="85"/>
      <c r="F1113" s="85"/>
      <c r="G1113" s="85"/>
      <c r="H1113" s="85"/>
      <c r="I1113" s="85"/>
      <c r="J1113" s="85"/>
      <c r="K1113" s="85"/>
    </row>
    <row r="1114" spans="1:11" x14ac:dyDescent="0.3">
      <c r="A1114" s="67"/>
      <c r="B1114" s="135"/>
      <c r="C1114" s="135"/>
      <c r="D1114" s="135"/>
      <c r="E1114" s="85"/>
      <c r="F1114" s="85"/>
      <c r="G1114" s="85"/>
      <c r="H1114" s="85"/>
      <c r="I1114" s="85"/>
      <c r="J1114" s="85"/>
      <c r="K1114" s="85"/>
    </row>
    <row r="1115" spans="1:11" x14ac:dyDescent="0.3">
      <c r="A1115" s="68"/>
      <c r="B1115" s="136"/>
      <c r="C1115" s="136"/>
      <c r="D1115" s="136"/>
      <c r="E1115" s="87"/>
      <c r="F1115" s="87"/>
      <c r="G1115" s="87"/>
      <c r="H1115" s="87"/>
      <c r="I1115" s="87"/>
      <c r="J1115" s="87"/>
      <c r="K1115" s="87"/>
    </row>
    <row r="1116" spans="1:11" x14ac:dyDescent="0.3">
      <c r="A1116" s="82"/>
      <c r="B1116" s="89"/>
      <c r="C1116" s="89"/>
      <c r="D1116" s="89"/>
      <c r="E1116" s="89"/>
      <c r="F1116" s="89"/>
      <c r="G1116" s="89"/>
      <c r="H1116" s="89"/>
      <c r="I1116" s="89"/>
      <c r="J1116" s="89"/>
      <c r="K1116" s="89"/>
    </row>
    <row r="1117" spans="1:11" x14ac:dyDescent="0.3">
      <c r="A1117" s="92"/>
      <c r="B1117" s="92"/>
      <c r="C1117" s="92"/>
      <c r="D1117" s="92"/>
      <c r="E1117" s="92"/>
      <c r="F1117" s="92"/>
      <c r="G1117" s="92"/>
      <c r="H1117" s="92"/>
      <c r="I1117" s="92"/>
      <c r="J1117" s="92"/>
      <c r="K1117" s="92"/>
    </row>
    <row r="1118" spans="1:11" x14ac:dyDescent="0.3">
      <c r="A1118" s="68"/>
      <c r="B1118" s="68"/>
      <c r="C1118" s="68"/>
      <c r="D1118" s="68"/>
      <c r="E1118" s="68"/>
      <c r="F1118" s="68"/>
      <c r="G1118" s="68"/>
      <c r="H1118" s="68"/>
      <c r="I1118" s="68"/>
      <c r="J1118" s="68"/>
      <c r="K1118" s="86"/>
    </row>
    <row r="1119" spans="1:11" x14ac:dyDescent="0.3">
      <c r="A1119" s="67"/>
      <c r="B1119" s="135"/>
      <c r="C1119" s="135"/>
      <c r="D1119" s="135"/>
      <c r="E1119" s="85"/>
      <c r="F1119" s="85"/>
      <c r="G1119" s="85"/>
      <c r="H1119" s="85"/>
      <c r="I1119" s="85"/>
      <c r="J1119" s="85"/>
      <c r="K1119" s="85"/>
    </row>
    <row r="1120" spans="1:11" x14ac:dyDescent="0.3">
      <c r="A1120" s="67"/>
      <c r="B1120" s="135"/>
      <c r="C1120" s="135"/>
      <c r="D1120" s="135"/>
      <c r="E1120" s="85"/>
      <c r="F1120" s="85"/>
      <c r="G1120" s="85"/>
      <c r="H1120" s="85"/>
      <c r="I1120" s="85"/>
      <c r="J1120" s="85"/>
      <c r="K1120" s="85"/>
    </row>
    <row r="1121" spans="1:11" x14ac:dyDescent="0.3">
      <c r="A1121" s="67"/>
      <c r="B1121" s="135"/>
      <c r="C1121" s="135"/>
      <c r="D1121" s="135"/>
      <c r="E1121" s="85"/>
      <c r="F1121" s="85"/>
      <c r="G1121" s="85"/>
      <c r="H1121" s="85"/>
      <c r="I1121" s="85"/>
      <c r="J1121" s="85"/>
      <c r="K1121" s="85"/>
    </row>
    <row r="1122" spans="1:11" x14ac:dyDescent="0.3">
      <c r="A1122" s="67"/>
      <c r="B1122" s="135"/>
      <c r="C1122" s="135"/>
      <c r="D1122" s="135"/>
      <c r="E1122" s="85"/>
      <c r="F1122" s="85"/>
      <c r="G1122" s="85"/>
      <c r="H1122" s="85"/>
      <c r="I1122" s="85"/>
      <c r="J1122" s="85"/>
      <c r="K1122" s="85"/>
    </row>
    <row r="1123" spans="1:11" x14ac:dyDescent="0.3">
      <c r="A1123" s="67"/>
      <c r="B1123" s="135"/>
      <c r="C1123" s="135"/>
      <c r="D1123" s="135"/>
      <c r="E1123" s="85"/>
      <c r="F1123" s="85"/>
      <c r="G1123" s="85"/>
      <c r="H1123" s="85"/>
      <c r="I1123" s="85"/>
      <c r="J1123" s="85"/>
      <c r="K1123" s="85"/>
    </row>
    <row r="1124" spans="1:11" x14ac:dyDescent="0.3">
      <c r="A1124" s="67"/>
      <c r="B1124" s="135"/>
      <c r="C1124" s="135"/>
      <c r="D1124" s="135"/>
      <c r="E1124" s="85"/>
      <c r="F1124" s="85"/>
      <c r="G1124" s="85"/>
      <c r="H1124" s="85"/>
      <c r="I1124" s="85"/>
      <c r="J1124" s="85"/>
      <c r="K1124" s="85"/>
    </row>
    <row r="1125" spans="1:11" x14ac:dyDescent="0.3">
      <c r="A1125" s="67"/>
      <c r="B1125" s="135"/>
      <c r="C1125" s="135"/>
      <c r="D1125" s="135"/>
      <c r="E1125" s="85"/>
      <c r="F1125" s="85"/>
      <c r="G1125" s="85"/>
      <c r="H1125" s="85"/>
      <c r="I1125" s="85"/>
      <c r="J1125" s="85"/>
      <c r="K1125" s="85"/>
    </row>
    <row r="1126" spans="1:11" x14ac:dyDescent="0.3">
      <c r="A1126" s="67"/>
      <c r="B1126" s="135"/>
      <c r="C1126" s="135"/>
      <c r="D1126" s="135"/>
      <c r="E1126" s="85"/>
      <c r="F1126" s="85"/>
      <c r="G1126" s="85"/>
      <c r="H1126" s="85"/>
      <c r="I1126" s="85"/>
      <c r="J1126" s="85"/>
      <c r="K1126" s="85"/>
    </row>
    <row r="1127" spans="1:11" x14ac:dyDescent="0.3">
      <c r="A1127" s="67"/>
      <c r="B1127" s="135"/>
      <c r="C1127" s="135"/>
      <c r="D1127" s="135"/>
      <c r="E1127" s="85"/>
      <c r="F1127" s="85"/>
      <c r="G1127" s="85"/>
      <c r="H1127" s="85"/>
      <c r="I1127" s="85"/>
      <c r="J1127" s="85"/>
      <c r="K1127" s="85"/>
    </row>
    <row r="1128" spans="1:11" x14ac:dyDescent="0.3">
      <c r="A1128" s="67"/>
      <c r="B1128" s="135"/>
      <c r="C1128" s="135"/>
      <c r="D1128" s="135"/>
      <c r="E1128" s="85"/>
      <c r="F1128" s="85"/>
      <c r="G1128" s="85"/>
      <c r="H1128" s="85"/>
      <c r="I1128" s="85"/>
      <c r="J1128" s="85"/>
      <c r="K1128" s="85"/>
    </row>
    <row r="1129" spans="1:11" x14ac:dyDescent="0.3">
      <c r="A1129" s="67"/>
      <c r="B1129" s="135"/>
      <c r="C1129" s="135"/>
      <c r="D1129" s="135"/>
      <c r="E1129" s="85"/>
      <c r="F1129" s="85"/>
      <c r="G1129" s="85"/>
      <c r="H1129" s="85"/>
      <c r="I1129" s="85"/>
      <c r="J1129" s="85"/>
      <c r="K1129" s="85"/>
    </row>
    <row r="1130" spans="1:11" x14ac:dyDescent="0.3">
      <c r="A1130" s="67"/>
      <c r="B1130" s="135"/>
      <c r="C1130" s="135"/>
      <c r="D1130" s="135"/>
      <c r="E1130" s="85"/>
      <c r="F1130" s="85"/>
      <c r="G1130" s="85"/>
      <c r="H1130" s="85"/>
      <c r="I1130" s="85"/>
      <c r="J1130" s="85"/>
      <c r="K1130" s="85"/>
    </row>
    <row r="1131" spans="1:11" x14ac:dyDescent="0.3">
      <c r="A1131" s="67"/>
      <c r="B1131" s="135"/>
      <c r="C1131" s="135"/>
      <c r="D1131" s="135"/>
      <c r="E1131" s="85"/>
      <c r="F1131" s="85"/>
      <c r="G1131" s="85"/>
      <c r="H1131" s="85"/>
      <c r="I1131" s="85"/>
      <c r="J1131" s="85"/>
      <c r="K1131" s="85"/>
    </row>
    <row r="1132" spans="1:11" x14ac:dyDescent="0.3">
      <c r="A1132" s="67"/>
      <c r="B1132" s="135"/>
      <c r="C1132" s="135"/>
      <c r="D1132" s="135"/>
      <c r="E1132" s="85"/>
      <c r="F1132" s="85"/>
      <c r="G1132" s="85"/>
      <c r="H1132" s="85"/>
      <c r="I1132" s="85"/>
      <c r="J1132" s="85"/>
      <c r="K1132" s="85"/>
    </row>
    <row r="1133" spans="1:11" x14ac:dyDescent="0.3">
      <c r="A1133" s="67"/>
      <c r="B1133" s="135"/>
      <c r="C1133" s="135"/>
      <c r="D1133" s="135"/>
      <c r="E1133" s="85"/>
      <c r="F1133" s="85"/>
      <c r="G1133" s="85"/>
      <c r="H1133" s="85"/>
      <c r="I1133" s="85"/>
      <c r="J1133" s="85"/>
      <c r="K1133" s="85"/>
    </row>
    <row r="1134" spans="1:11" x14ac:dyDescent="0.3">
      <c r="A1134" s="67"/>
      <c r="B1134" s="135"/>
      <c r="C1134" s="135"/>
      <c r="D1134" s="135"/>
      <c r="E1134" s="85"/>
      <c r="F1134" s="85"/>
      <c r="G1134" s="85"/>
      <c r="H1134" s="85"/>
      <c r="I1134" s="85"/>
      <c r="J1134" s="85"/>
      <c r="K1134" s="85"/>
    </row>
    <row r="1135" spans="1:11" x14ac:dyDescent="0.3">
      <c r="A1135" s="68"/>
      <c r="B1135" s="137"/>
      <c r="C1135" s="137"/>
      <c r="D1135" s="137"/>
      <c r="E1135" s="87"/>
      <c r="F1135" s="87"/>
      <c r="G1135" s="87"/>
      <c r="H1135" s="87"/>
      <c r="I1135" s="87"/>
      <c r="J1135" s="87"/>
      <c r="K1135" s="87"/>
    </row>
    <row r="1137" spans="1:11" x14ac:dyDescent="0.3">
      <c r="A1137" s="69"/>
      <c r="B1137" s="69"/>
      <c r="C1137" s="69"/>
      <c r="D1137" s="69"/>
      <c r="E1137" s="69"/>
      <c r="F1137" s="69"/>
      <c r="G1137" s="69"/>
      <c r="H1137" s="97"/>
      <c r="I1137" s="97"/>
      <c r="J1137" s="69"/>
      <c r="K1137" s="69"/>
    </row>
    <row r="1138" spans="1:11" x14ac:dyDescent="0.3">
      <c r="A1138" s="101"/>
      <c r="B1138" s="83"/>
      <c r="C1138" s="83"/>
      <c r="D1138" s="83"/>
      <c r="E1138" s="83"/>
      <c r="F1138" s="83"/>
      <c r="G1138" s="95"/>
      <c r="H1138" s="95"/>
      <c r="I1138" s="33"/>
      <c r="J1138" s="98"/>
      <c r="K1138" s="96"/>
    </row>
    <row r="1139" spans="1:11" x14ac:dyDescent="0.3">
      <c r="A1139" s="91"/>
      <c r="B1139" s="92"/>
      <c r="C1139" s="92"/>
      <c r="D1139" s="92"/>
      <c r="E1139" s="92"/>
      <c r="F1139" s="92"/>
      <c r="G1139" s="92"/>
      <c r="H1139" s="92"/>
      <c r="I1139" s="92"/>
      <c r="J1139" s="92"/>
      <c r="K1139" s="92"/>
    </row>
    <row r="1140" spans="1:11" x14ac:dyDescent="0.3">
      <c r="A1140" s="68"/>
      <c r="B1140" s="68"/>
      <c r="C1140" s="68"/>
      <c r="D1140" s="68"/>
      <c r="E1140" s="68"/>
      <c r="F1140" s="68"/>
      <c r="G1140" s="68"/>
      <c r="H1140" s="68"/>
      <c r="I1140" s="68"/>
      <c r="J1140" s="68"/>
      <c r="K1140" s="86"/>
    </row>
    <row r="1141" spans="1:11" x14ac:dyDescent="0.3">
      <c r="A1141" s="67"/>
      <c r="B1141" s="135"/>
      <c r="C1141" s="135"/>
      <c r="D1141" s="135"/>
      <c r="E1141" s="85"/>
      <c r="F1141" s="85"/>
      <c r="G1141" s="85"/>
      <c r="H1141" s="85"/>
      <c r="I1141" s="85"/>
      <c r="J1141" s="85"/>
      <c r="K1141" s="85"/>
    </row>
    <row r="1142" spans="1:11" x14ac:dyDescent="0.3">
      <c r="A1142" s="67"/>
      <c r="B1142" s="135"/>
      <c r="C1142" s="135"/>
      <c r="D1142" s="135"/>
      <c r="E1142" s="85"/>
      <c r="F1142" s="85"/>
      <c r="G1142" s="85"/>
      <c r="H1142" s="85"/>
      <c r="I1142" s="85"/>
      <c r="J1142" s="85"/>
      <c r="K1142" s="85"/>
    </row>
    <row r="1143" spans="1:11" x14ac:dyDescent="0.3">
      <c r="A1143" s="67"/>
      <c r="B1143" s="135"/>
      <c r="C1143" s="135"/>
      <c r="D1143" s="135"/>
      <c r="E1143" s="85"/>
      <c r="F1143" s="85"/>
      <c r="G1143" s="85"/>
      <c r="H1143" s="85"/>
      <c r="I1143" s="85"/>
      <c r="J1143" s="85"/>
      <c r="K1143" s="85"/>
    </row>
    <row r="1144" spans="1:11" x14ac:dyDescent="0.3">
      <c r="A1144" s="67"/>
      <c r="B1144" s="135"/>
      <c r="C1144" s="135"/>
      <c r="D1144" s="135"/>
      <c r="E1144" s="85"/>
      <c r="F1144" s="85"/>
      <c r="G1144" s="85"/>
      <c r="H1144" s="85"/>
      <c r="I1144" s="85"/>
      <c r="J1144" s="85"/>
      <c r="K1144" s="85"/>
    </row>
    <row r="1145" spans="1:11" x14ac:dyDescent="0.3">
      <c r="A1145" s="67"/>
      <c r="B1145" s="135"/>
      <c r="C1145" s="135"/>
      <c r="D1145" s="135"/>
      <c r="E1145" s="85"/>
      <c r="F1145" s="85"/>
      <c r="G1145" s="85"/>
      <c r="H1145" s="85"/>
      <c r="I1145" s="85"/>
      <c r="J1145" s="85"/>
      <c r="K1145" s="85"/>
    </row>
    <row r="1146" spans="1:11" x14ac:dyDescent="0.3">
      <c r="A1146" s="67"/>
      <c r="B1146" s="135"/>
      <c r="C1146" s="135"/>
      <c r="D1146" s="135"/>
      <c r="E1146" s="85"/>
      <c r="F1146" s="85"/>
      <c r="G1146" s="85"/>
      <c r="H1146" s="85"/>
      <c r="I1146" s="85"/>
      <c r="J1146" s="85"/>
      <c r="K1146" s="85"/>
    </row>
    <row r="1147" spans="1:11" x14ac:dyDescent="0.3">
      <c r="A1147" s="67"/>
      <c r="B1147" s="135"/>
      <c r="C1147" s="135"/>
      <c r="D1147" s="135"/>
      <c r="E1147" s="85"/>
      <c r="F1147" s="85"/>
      <c r="G1147" s="85"/>
      <c r="H1147" s="85"/>
      <c r="I1147" s="85"/>
      <c r="J1147" s="85"/>
      <c r="K1147" s="85"/>
    </row>
    <row r="1148" spans="1:11" x14ac:dyDescent="0.3">
      <c r="A1148" s="67"/>
      <c r="B1148" s="135"/>
      <c r="C1148" s="135"/>
      <c r="D1148" s="135"/>
      <c r="E1148" s="85"/>
      <c r="F1148" s="85"/>
      <c r="G1148" s="85"/>
      <c r="H1148" s="85"/>
      <c r="I1148" s="85"/>
      <c r="J1148" s="85"/>
      <c r="K1148" s="85"/>
    </row>
    <row r="1149" spans="1:11" x14ac:dyDescent="0.3">
      <c r="A1149" s="67"/>
      <c r="B1149" s="135"/>
      <c r="C1149" s="135"/>
      <c r="D1149" s="135"/>
      <c r="E1149" s="85"/>
      <c r="F1149" s="85"/>
      <c r="G1149" s="85"/>
      <c r="H1149" s="85"/>
      <c r="I1149" s="85"/>
      <c r="J1149" s="85"/>
      <c r="K1149" s="85"/>
    </row>
    <row r="1150" spans="1:11" x14ac:dyDescent="0.3">
      <c r="A1150" s="67"/>
      <c r="B1150" s="135"/>
      <c r="C1150" s="135"/>
      <c r="D1150" s="135"/>
      <c r="E1150" s="85"/>
      <c r="F1150" s="85"/>
      <c r="G1150" s="85"/>
      <c r="H1150" s="85"/>
      <c r="I1150" s="85"/>
      <c r="J1150" s="85"/>
      <c r="K1150" s="85"/>
    </row>
    <row r="1151" spans="1:11" x14ac:dyDescent="0.3">
      <c r="A1151" s="67"/>
      <c r="B1151" s="135"/>
      <c r="C1151" s="135"/>
      <c r="D1151" s="135"/>
      <c r="E1151" s="85"/>
      <c r="F1151" s="85"/>
      <c r="G1151" s="85"/>
      <c r="H1151" s="85"/>
      <c r="I1151" s="85"/>
      <c r="J1151" s="85"/>
      <c r="K1151" s="85"/>
    </row>
    <row r="1152" spans="1:11" x14ac:dyDescent="0.3">
      <c r="A1152" s="67"/>
      <c r="B1152" s="135"/>
      <c r="C1152" s="135"/>
      <c r="D1152" s="135"/>
      <c r="E1152" s="85"/>
      <c r="F1152" s="85"/>
      <c r="G1152" s="85"/>
      <c r="H1152" s="85"/>
      <c r="I1152" s="85"/>
      <c r="J1152" s="85"/>
      <c r="K1152" s="85"/>
    </row>
    <row r="1153" spans="1:11" x14ac:dyDescent="0.3">
      <c r="A1153" s="67"/>
      <c r="B1153" s="135"/>
      <c r="C1153" s="135"/>
      <c r="D1153" s="135"/>
      <c r="E1153" s="85"/>
      <c r="F1153" s="85"/>
      <c r="G1153" s="85"/>
      <c r="H1153" s="85"/>
      <c r="I1153" s="85"/>
      <c r="J1153" s="85"/>
      <c r="K1153" s="85"/>
    </row>
    <row r="1154" spans="1:11" x14ac:dyDescent="0.3">
      <c r="A1154" s="67"/>
      <c r="B1154" s="135"/>
      <c r="C1154" s="135"/>
      <c r="D1154" s="135"/>
      <c r="E1154" s="85"/>
      <c r="F1154" s="85"/>
      <c r="G1154" s="85"/>
      <c r="H1154" s="85"/>
      <c r="I1154" s="85"/>
      <c r="J1154" s="85"/>
      <c r="K1154" s="85"/>
    </row>
    <row r="1155" spans="1:11" x14ac:dyDescent="0.3">
      <c r="A1155" s="67"/>
      <c r="B1155" s="135"/>
      <c r="C1155" s="135"/>
      <c r="D1155" s="135"/>
      <c r="E1155" s="85"/>
      <c r="F1155" s="85"/>
      <c r="G1155" s="85"/>
      <c r="H1155" s="85"/>
      <c r="I1155" s="85"/>
      <c r="J1155" s="85"/>
      <c r="K1155" s="85"/>
    </row>
    <row r="1156" spans="1:11" x14ac:dyDescent="0.3">
      <c r="A1156" s="67"/>
      <c r="B1156" s="135"/>
      <c r="C1156" s="135"/>
      <c r="D1156" s="135"/>
      <c r="E1156" s="85"/>
      <c r="F1156" s="85"/>
      <c r="G1156" s="85"/>
      <c r="H1156" s="85"/>
      <c r="I1156" s="85"/>
      <c r="J1156" s="85"/>
      <c r="K1156" s="85"/>
    </row>
    <row r="1157" spans="1:11" x14ac:dyDescent="0.3">
      <c r="A1157" s="68"/>
      <c r="B1157" s="136"/>
      <c r="C1157" s="136"/>
      <c r="D1157" s="136"/>
      <c r="E1157" s="87"/>
      <c r="F1157" s="87"/>
      <c r="G1157" s="87"/>
      <c r="H1157" s="87"/>
      <c r="I1157" s="87"/>
      <c r="J1157" s="87"/>
      <c r="K1157" s="87"/>
    </row>
    <row r="1158" spans="1:11" x14ac:dyDescent="0.3">
      <c r="A1158" s="82"/>
      <c r="B1158" s="89"/>
      <c r="C1158" s="89"/>
      <c r="D1158" s="89"/>
      <c r="E1158" s="89"/>
      <c r="F1158" s="89"/>
      <c r="G1158" s="89"/>
      <c r="H1158" s="89"/>
      <c r="I1158" s="89"/>
      <c r="J1158" s="89"/>
      <c r="K1158" s="89"/>
    </row>
    <row r="1159" spans="1:11" x14ac:dyDescent="0.3">
      <c r="A1159" s="92"/>
      <c r="B1159" s="92"/>
      <c r="C1159" s="92"/>
      <c r="D1159" s="92"/>
      <c r="E1159" s="92"/>
      <c r="F1159" s="92"/>
      <c r="G1159" s="92"/>
      <c r="H1159" s="92"/>
      <c r="I1159" s="92"/>
      <c r="J1159" s="92"/>
      <c r="K1159" s="92"/>
    </row>
    <row r="1160" spans="1:11" x14ac:dyDescent="0.3">
      <c r="A1160" s="68"/>
      <c r="B1160" s="68"/>
      <c r="C1160" s="68"/>
      <c r="D1160" s="68"/>
      <c r="E1160" s="68"/>
      <c r="F1160" s="68"/>
      <c r="G1160" s="68"/>
      <c r="H1160" s="68"/>
      <c r="I1160" s="68"/>
      <c r="J1160" s="68"/>
      <c r="K1160" s="86"/>
    </row>
    <row r="1161" spans="1:11" x14ac:dyDescent="0.3">
      <c r="A1161" s="67"/>
      <c r="B1161" s="135"/>
      <c r="C1161" s="135"/>
      <c r="D1161" s="135"/>
      <c r="E1161" s="85"/>
      <c r="F1161" s="85"/>
      <c r="G1161" s="85"/>
      <c r="H1161" s="85"/>
      <c r="I1161" s="85"/>
      <c r="J1161" s="85"/>
      <c r="K1161" s="85"/>
    </row>
    <row r="1162" spans="1:11" x14ac:dyDescent="0.3">
      <c r="A1162" s="67"/>
      <c r="B1162" s="135"/>
      <c r="C1162" s="135"/>
      <c r="D1162" s="135"/>
      <c r="E1162" s="85"/>
      <c r="F1162" s="85"/>
      <c r="G1162" s="85"/>
      <c r="H1162" s="85"/>
      <c r="I1162" s="85"/>
      <c r="J1162" s="85"/>
      <c r="K1162" s="85"/>
    </row>
    <row r="1163" spans="1:11" x14ac:dyDescent="0.3">
      <c r="A1163" s="67"/>
      <c r="B1163" s="135"/>
      <c r="C1163" s="135"/>
      <c r="D1163" s="135"/>
      <c r="E1163" s="85"/>
      <c r="F1163" s="85"/>
      <c r="G1163" s="85"/>
      <c r="H1163" s="85"/>
      <c r="I1163" s="85"/>
      <c r="J1163" s="85"/>
      <c r="K1163" s="85"/>
    </row>
    <row r="1164" spans="1:11" x14ac:dyDescent="0.3">
      <c r="A1164" s="67"/>
      <c r="B1164" s="135"/>
      <c r="C1164" s="135"/>
      <c r="D1164" s="135"/>
      <c r="E1164" s="85"/>
      <c r="F1164" s="85"/>
      <c r="G1164" s="85"/>
      <c r="H1164" s="85"/>
      <c r="I1164" s="85"/>
      <c r="J1164" s="85"/>
      <c r="K1164" s="85"/>
    </row>
    <row r="1165" spans="1:11" x14ac:dyDescent="0.3">
      <c r="A1165" s="67"/>
      <c r="B1165" s="135"/>
      <c r="C1165" s="135"/>
      <c r="D1165" s="135"/>
      <c r="E1165" s="85"/>
      <c r="F1165" s="85"/>
      <c r="G1165" s="85"/>
      <c r="H1165" s="85"/>
      <c r="I1165" s="85"/>
      <c r="J1165" s="85"/>
      <c r="K1165" s="85"/>
    </row>
    <row r="1166" spans="1:11" x14ac:dyDescent="0.3">
      <c r="A1166" s="67"/>
      <c r="B1166" s="135"/>
      <c r="C1166" s="135"/>
      <c r="D1166" s="135"/>
      <c r="E1166" s="85"/>
      <c r="F1166" s="85"/>
      <c r="G1166" s="85"/>
      <c r="H1166" s="85"/>
      <c r="I1166" s="85"/>
      <c r="J1166" s="85"/>
      <c r="K1166" s="85"/>
    </row>
    <row r="1167" spans="1:11" x14ac:dyDescent="0.3">
      <c r="A1167" s="67"/>
      <c r="B1167" s="135"/>
      <c r="C1167" s="135"/>
      <c r="D1167" s="135"/>
      <c r="E1167" s="85"/>
      <c r="F1167" s="85"/>
      <c r="G1167" s="85"/>
      <c r="H1167" s="85"/>
      <c r="I1167" s="85"/>
      <c r="J1167" s="85"/>
      <c r="K1167" s="85"/>
    </row>
    <row r="1168" spans="1:11" x14ac:dyDescent="0.3">
      <c r="A1168" s="67"/>
      <c r="B1168" s="135"/>
      <c r="C1168" s="135"/>
      <c r="D1168" s="135"/>
      <c r="E1168" s="85"/>
      <c r="F1168" s="85"/>
      <c r="G1168" s="85"/>
      <c r="H1168" s="85"/>
      <c r="I1168" s="85"/>
      <c r="J1168" s="85"/>
      <c r="K1168" s="85"/>
    </row>
    <row r="1169" spans="1:11" x14ac:dyDescent="0.3">
      <c r="A1169" s="67"/>
      <c r="B1169" s="135"/>
      <c r="C1169" s="135"/>
      <c r="D1169" s="135"/>
      <c r="E1169" s="85"/>
      <c r="F1169" s="85"/>
      <c r="G1169" s="85"/>
      <c r="H1169" s="85"/>
      <c r="I1169" s="85"/>
      <c r="J1169" s="85"/>
      <c r="K1169" s="85"/>
    </row>
    <row r="1170" spans="1:11" x14ac:dyDescent="0.3">
      <c r="A1170" s="67"/>
      <c r="B1170" s="135"/>
      <c r="C1170" s="135"/>
      <c r="D1170" s="135"/>
      <c r="E1170" s="85"/>
      <c r="F1170" s="85"/>
      <c r="G1170" s="85"/>
      <c r="H1170" s="85"/>
      <c r="I1170" s="85"/>
      <c r="J1170" s="85"/>
      <c r="K1170" s="85"/>
    </row>
    <row r="1171" spans="1:11" x14ac:dyDescent="0.3">
      <c r="A1171" s="67"/>
      <c r="B1171" s="135"/>
      <c r="C1171" s="135"/>
      <c r="D1171" s="135"/>
      <c r="E1171" s="85"/>
      <c r="F1171" s="85"/>
      <c r="G1171" s="85"/>
      <c r="H1171" s="85"/>
      <c r="I1171" s="85"/>
      <c r="J1171" s="85"/>
      <c r="K1171" s="85"/>
    </row>
    <row r="1172" spans="1:11" x14ac:dyDescent="0.3">
      <c r="A1172" s="67"/>
      <c r="B1172" s="135"/>
      <c r="C1172" s="135"/>
      <c r="D1172" s="135"/>
      <c r="E1172" s="85"/>
      <c r="F1172" s="85"/>
      <c r="G1172" s="85"/>
      <c r="H1172" s="85"/>
      <c r="I1172" s="85"/>
      <c r="J1172" s="85"/>
      <c r="K1172" s="85"/>
    </row>
    <row r="1173" spans="1:11" x14ac:dyDescent="0.3">
      <c r="A1173" s="67"/>
      <c r="B1173" s="135"/>
      <c r="C1173" s="135"/>
      <c r="D1173" s="135"/>
      <c r="E1173" s="85"/>
      <c r="F1173" s="85"/>
      <c r="G1173" s="85"/>
      <c r="H1173" s="85"/>
      <c r="I1173" s="85"/>
      <c r="J1173" s="85"/>
      <c r="K1173" s="85"/>
    </row>
    <row r="1174" spans="1:11" x14ac:dyDescent="0.3">
      <c r="A1174" s="67"/>
      <c r="B1174" s="135"/>
      <c r="C1174" s="135"/>
      <c r="D1174" s="135"/>
      <c r="E1174" s="85"/>
      <c r="F1174" s="85"/>
      <c r="G1174" s="85"/>
      <c r="H1174" s="85"/>
      <c r="I1174" s="85"/>
      <c r="J1174" s="85"/>
      <c r="K1174" s="85"/>
    </row>
    <row r="1175" spans="1:11" x14ac:dyDescent="0.3">
      <c r="A1175" s="67"/>
      <c r="B1175" s="135"/>
      <c r="C1175" s="135"/>
      <c r="D1175" s="135"/>
      <c r="E1175" s="85"/>
      <c r="F1175" s="85"/>
      <c r="G1175" s="85"/>
      <c r="H1175" s="85"/>
      <c r="I1175" s="85"/>
      <c r="J1175" s="85"/>
      <c r="K1175" s="85"/>
    </row>
    <row r="1176" spans="1:11" x14ac:dyDescent="0.3">
      <c r="A1176" s="67"/>
      <c r="B1176" s="135"/>
      <c r="C1176" s="135"/>
      <c r="D1176" s="135"/>
      <c r="E1176" s="85"/>
      <c r="F1176" s="85"/>
      <c r="G1176" s="85"/>
      <c r="H1176" s="85"/>
      <c r="I1176" s="85"/>
      <c r="J1176" s="85"/>
      <c r="K1176" s="85"/>
    </row>
    <row r="1177" spans="1:11" x14ac:dyDescent="0.3">
      <c r="A1177" s="68"/>
      <c r="B1177" s="137"/>
      <c r="C1177" s="137"/>
      <c r="D1177" s="137"/>
      <c r="E1177" s="87"/>
      <c r="F1177" s="87"/>
      <c r="G1177" s="87"/>
      <c r="H1177" s="87"/>
      <c r="I1177" s="87"/>
      <c r="J1177" s="87"/>
      <c r="K1177" s="87"/>
    </row>
    <row r="1179" spans="1:11" x14ac:dyDescent="0.3">
      <c r="A1179" s="69"/>
      <c r="B1179" s="69"/>
      <c r="C1179" s="69"/>
      <c r="D1179" s="69"/>
      <c r="E1179" s="69"/>
      <c r="F1179" s="69"/>
      <c r="G1179" s="69"/>
      <c r="H1179" s="97"/>
      <c r="I1179" s="97"/>
      <c r="J1179" s="69"/>
      <c r="K1179" s="69"/>
    </row>
    <row r="1180" spans="1:11" x14ac:dyDescent="0.3">
      <c r="A1180" s="101"/>
      <c r="B1180" s="83"/>
      <c r="C1180" s="83"/>
      <c r="D1180" s="83"/>
      <c r="E1180" s="83"/>
      <c r="F1180" s="83"/>
      <c r="G1180" s="95"/>
      <c r="H1180" s="95"/>
      <c r="I1180" s="33"/>
      <c r="J1180" s="98"/>
      <c r="K1180" s="96"/>
    </row>
    <row r="1181" spans="1:11" x14ac:dyDescent="0.3">
      <c r="A1181" s="91"/>
      <c r="B1181" s="92"/>
      <c r="C1181" s="92"/>
      <c r="D1181" s="92"/>
      <c r="E1181" s="92"/>
      <c r="F1181" s="92"/>
      <c r="G1181" s="92"/>
      <c r="H1181" s="92"/>
      <c r="I1181" s="92"/>
      <c r="J1181" s="92"/>
      <c r="K1181" s="92"/>
    </row>
    <row r="1182" spans="1:11" x14ac:dyDescent="0.3">
      <c r="A1182" s="68"/>
      <c r="B1182" s="68"/>
      <c r="C1182" s="68"/>
      <c r="D1182" s="68"/>
      <c r="E1182" s="68"/>
      <c r="F1182" s="68"/>
      <c r="G1182" s="68"/>
      <c r="H1182" s="68"/>
      <c r="I1182" s="68"/>
      <c r="J1182" s="68"/>
      <c r="K1182" s="86"/>
    </row>
    <row r="1183" spans="1:11" x14ac:dyDescent="0.3">
      <c r="A1183" s="67"/>
      <c r="B1183" s="135"/>
      <c r="C1183" s="135"/>
      <c r="D1183" s="135"/>
      <c r="E1183" s="85"/>
      <c r="F1183" s="85"/>
      <c r="G1183" s="85"/>
      <c r="H1183" s="85"/>
      <c r="I1183" s="85"/>
      <c r="J1183" s="85"/>
      <c r="K1183" s="85"/>
    </row>
    <row r="1184" spans="1:11" x14ac:dyDescent="0.3">
      <c r="A1184" s="67"/>
      <c r="B1184" s="135"/>
      <c r="C1184" s="135"/>
      <c r="D1184" s="135"/>
      <c r="E1184" s="85"/>
      <c r="F1184" s="85"/>
      <c r="G1184" s="85"/>
      <c r="H1184" s="85"/>
      <c r="I1184" s="85"/>
      <c r="J1184" s="85"/>
      <c r="K1184" s="85"/>
    </row>
    <row r="1185" spans="1:11" x14ac:dyDescent="0.3">
      <c r="A1185" s="67"/>
      <c r="B1185" s="135"/>
      <c r="C1185" s="135"/>
      <c r="D1185" s="135"/>
      <c r="E1185" s="85"/>
      <c r="F1185" s="85"/>
      <c r="G1185" s="85"/>
      <c r="H1185" s="85"/>
      <c r="I1185" s="85"/>
      <c r="J1185" s="85"/>
      <c r="K1185" s="85"/>
    </row>
    <row r="1186" spans="1:11" x14ac:dyDescent="0.3">
      <c r="A1186" s="67"/>
      <c r="B1186" s="135"/>
      <c r="C1186" s="135"/>
      <c r="D1186" s="135"/>
      <c r="E1186" s="85"/>
      <c r="F1186" s="85"/>
      <c r="G1186" s="85"/>
      <c r="H1186" s="85"/>
      <c r="I1186" s="85"/>
      <c r="J1186" s="85"/>
      <c r="K1186" s="85"/>
    </row>
    <row r="1187" spans="1:11" x14ac:dyDescent="0.3">
      <c r="A1187" s="67"/>
      <c r="B1187" s="135"/>
      <c r="C1187" s="135"/>
      <c r="D1187" s="135"/>
      <c r="E1187" s="85"/>
      <c r="F1187" s="85"/>
      <c r="G1187" s="85"/>
      <c r="H1187" s="85"/>
      <c r="I1187" s="85"/>
      <c r="J1187" s="85"/>
      <c r="K1187" s="85"/>
    </row>
    <row r="1188" spans="1:11" x14ac:dyDescent="0.3">
      <c r="A1188" s="67"/>
      <c r="B1188" s="135"/>
      <c r="C1188" s="135"/>
      <c r="D1188" s="135"/>
      <c r="E1188" s="85"/>
      <c r="F1188" s="85"/>
      <c r="G1188" s="85"/>
      <c r="H1188" s="85"/>
      <c r="I1188" s="85"/>
      <c r="J1188" s="85"/>
      <c r="K1188" s="85"/>
    </row>
    <row r="1189" spans="1:11" x14ac:dyDescent="0.3">
      <c r="A1189" s="67"/>
      <c r="B1189" s="135"/>
      <c r="C1189" s="135"/>
      <c r="D1189" s="135"/>
      <c r="E1189" s="85"/>
      <c r="F1189" s="85"/>
      <c r="G1189" s="85"/>
      <c r="H1189" s="85"/>
      <c r="I1189" s="85"/>
      <c r="J1189" s="85"/>
      <c r="K1189" s="85"/>
    </row>
    <row r="1190" spans="1:11" x14ac:dyDescent="0.3">
      <c r="A1190" s="67"/>
      <c r="B1190" s="135"/>
      <c r="C1190" s="135"/>
      <c r="D1190" s="135"/>
      <c r="E1190" s="85"/>
      <c r="F1190" s="85"/>
      <c r="G1190" s="85"/>
      <c r="H1190" s="85"/>
      <c r="I1190" s="85"/>
      <c r="J1190" s="85"/>
      <c r="K1190" s="85"/>
    </row>
    <row r="1191" spans="1:11" x14ac:dyDescent="0.3">
      <c r="A1191" s="67"/>
      <c r="B1191" s="135"/>
      <c r="C1191" s="135"/>
      <c r="D1191" s="135"/>
      <c r="E1191" s="85"/>
      <c r="F1191" s="85"/>
      <c r="G1191" s="85"/>
      <c r="H1191" s="85"/>
      <c r="I1191" s="85"/>
      <c r="J1191" s="85"/>
      <c r="K1191" s="85"/>
    </row>
    <row r="1192" spans="1:11" x14ac:dyDescent="0.3">
      <c r="A1192" s="67"/>
      <c r="B1192" s="135"/>
      <c r="C1192" s="135"/>
      <c r="D1192" s="135"/>
      <c r="E1192" s="85"/>
      <c r="F1192" s="85"/>
      <c r="G1192" s="85"/>
      <c r="H1192" s="85"/>
      <c r="I1192" s="85"/>
      <c r="J1192" s="85"/>
      <c r="K1192" s="85"/>
    </row>
    <row r="1193" spans="1:11" x14ac:dyDescent="0.3">
      <c r="A1193" s="67"/>
      <c r="B1193" s="135"/>
      <c r="C1193" s="135"/>
      <c r="D1193" s="135"/>
      <c r="E1193" s="85"/>
      <c r="F1193" s="85"/>
      <c r="G1193" s="85"/>
      <c r="H1193" s="85"/>
      <c r="I1193" s="85"/>
      <c r="J1193" s="85"/>
      <c r="K1193" s="85"/>
    </row>
    <row r="1194" spans="1:11" x14ac:dyDescent="0.3">
      <c r="A1194" s="67"/>
      <c r="B1194" s="135"/>
      <c r="C1194" s="135"/>
      <c r="D1194" s="135"/>
      <c r="E1194" s="85"/>
      <c r="F1194" s="85"/>
      <c r="G1194" s="85"/>
      <c r="H1194" s="85"/>
      <c r="I1194" s="85"/>
      <c r="J1194" s="85"/>
      <c r="K1194" s="85"/>
    </row>
    <row r="1195" spans="1:11" x14ac:dyDescent="0.3">
      <c r="A1195" s="67"/>
      <c r="B1195" s="135"/>
      <c r="C1195" s="135"/>
      <c r="D1195" s="135"/>
      <c r="E1195" s="85"/>
      <c r="F1195" s="85"/>
      <c r="G1195" s="85"/>
      <c r="H1195" s="85"/>
      <c r="I1195" s="85"/>
      <c r="J1195" s="85"/>
      <c r="K1195" s="85"/>
    </row>
    <row r="1196" spans="1:11" x14ac:dyDescent="0.3">
      <c r="A1196" s="67"/>
      <c r="B1196" s="135"/>
      <c r="C1196" s="135"/>
      <c r="D1196" s="135"/>
      <c r="E1196" s="85"/>
      <c r="F1196" s="85"/>
      <c r="G1196" s="85"/>
      <c r="H1196" s="85"/>
      <c r="I1196" s="85"/>
      <c r="J1196" s="85"/>
      <c r="K1196" s="85"/>
    </row>
    <row r="1197" spans="1:11" x14ac:dyDescent="0.3">
      <c r="A1197" s="67"/>
      <c r="B1197" s="135"/>
      <c r="C1197" s="135"/>
      <c r="D1197" s="135"/>
      <c r="E1197" s="85"/>
      <c r="F1197" s="85"/>
      <c r="G1197" s="85"/>
      <c r="H1197" s="85"/>
      <c r="I1197" s="85"/>
      <c r="J1197" s="85"/>
      <c r="K1197" s="85"/>
    </row>
    <row r="1198" spans="1:11" x14ac:dyDescent="0.3">
      <c r="A1198" s="67"/>
      <c r="B1198" s="135"/>
      <c r="C1198" s="135"/>
      <c r="D1198" s="135"/>
      <c r="E1198" s="85"/>
      <c r="F1198" s="85"/>
      <c r="G1198" s="85"/>
      <c r="H1198" s="85"/>
      <c r="I1198" s="85"/>
      <c r="J1198" s="85"/>
      <c r="K1198" s="85"/>
    </row>
    <row r="1199" spans="1:11" x14ac:dyDescent="0.3">
      <c r="A1199" s="68"/>
      <c r="B1199" s="136"/>
      <c r="C1199" s="136"/>
      <c r="D1199" s="136"/>
      <c r="E1199" s="87"/>
      <c r="F1199" s="87"/>
      <c r="G1199" s="87"/>
      <c r="H1199" s="87"/>
      <c r="I1199" s="87"/>
      <c r="J1199" s="87"/>
      <c r="K1199" s="87"/>
    </row>
    <row r="1200" spans="1:11" x14ac:dyDescent="0.3">
      <c r="A1200" s="82"/>
      <c r="B1200" s="89"/>
      <c r="C1200" s="89"/>
      <c r="D1200" s="89"/>
      <c r="E1200" s="89"/>
      <c r="F1200" s="89"/>
      <c r="G1200" s="89"/>
      <c r="H1200" s="89"/>
      <c r="I1200" s="89"/>
      <c r="J1200" s="89"/>
      <c r="K1200" s="89"/>
    </row>
    <row r="1201" spans="1:11" x14ac:dyDescent="0.3">
      <c r="A1201" s="92"/>
      <c r="B1201" s="92"/>
      <c r="C1201" s="92"/>
      <c r="D1201" s="92"/>
      <c r="E1201" s="92"/>
      <c r="F1201" s="92"/>
      <c r="G1201" s="92"/>
      <c r="H1201" s="92"/>
      <c r="I1201" s="92"/>
      <c r="J1201" s="92"/>
      <c r="K1201" s="92"/>
    </row>
    <row r="1202" spans="1:11" x14ac:dyDescent="0.3">
      <c r="A1202" s="68"/>
      <c r="B1202" s="68"/>
      <c r="C1202" s="68"/>
      <c r="D1202" s="68"/>
      <c r="E1202" s="68"/>
      <c r="F1202" s="68"/>
      <c r="G1202" s="68"/>
      <c r="H1202" s="68"/>
      <c r="I1202" s="68"/>
      <c r="J1202" s="68"/>
      <c r="K1202" s="86"/>
    </row>
    <row r="1203" spans="1:11" x14ac:dyDescent="0.3">
      <c r="A1203" s="67"/>
      <c r="B1203" s="135"/>
      <c r="C1203" s="135"/>
      <c r="D1203" s="135"/>
      <c r="E1203" s="85"/>
      <c r="F1203" s="85"/>
      <c r="G1203" s="85"/>
      <c r="H1203" s="85"/>
      <c r="I1203" s="85"/>
      <c r="J1203" s="85"/>
      <c r="K1203" s="85"/>
    </row>
    <row r="1204" spans="1:11" x14ac:dyDescent="0.3">
      <c r="A1204" s="67"/>
      <c r="B1204" s="135"/>
      <c r="C1204" s="135"/>
      <c r="D1204" s="135"/>
      <c r="E1204" s="85"/>
      <c r="F1204" s="85"/>
      <c r="G1204" s="85"/>
      <c r="H1204" s="85"/>
      <c r="I1204" s="85"/>
      <c r="J1204" s="85"/>
      <c r="K1204" s="85"/>
    </row>
    <row r="1205" spans="1:11" x14ac:dyDescent="0.3">
      <c r="A1205" s="67"/>
      <c r="B1205" s="135"/>
      <c r="C1205" s="135"/>
      <c r="D1205" s="135"/>
      <c r="E1205" s="85"/>
      <c r="F1205" s="85"/>
      <c r="G1205" s="85"/>
      <c r="H1205" s="85"/>
      <c r="I1205" s="85"/>
      <c r="J1205" s="85"/>
      <c r="K1205" s="85"/>
    </row>
    <row r="1206" spans="1:11" x14ac:dyDescent="0.3">
      <c r="A1206" s="67"/>
      <c r="B1206" s="135"/>
      <c r="C1206" s="135"/>
      <c r="D1206" s="135"/>
      <c r="E1206" s="85"/>
      <c r="F1206" s="85"/>
      <c r="G1206" s="85"/>
      <c r="H1206" s="85"/>
      <c r="I1206" s="85"/>
      <c r="J1206" s="85"/>
      <c r="K1206" s="85"/>
    </row>
    <row r="1207" spans="1:11" x14ac:dyDescent="0.3">
      <c r="A1207" s="67"/>
      <c r="B1207" s="135"/>
      <c r="C1207" s="135"/>
      <c r="D1207" s="135"/>
      <c r="E1207" s="85"/>
      <c r="F1207" s="85"/>
      <c r="G1207" s="85"/>
      <c r="H1207" s="85"/>
      <c r="I1207" s="85"/>
      <c r="J1207" s="85"/>
      <c r="K1207" s="85"/>
    </row>
    <row r="1208" spans="1:11" x14ac:dyDescent="0.3">
      <c r="A1208" s="67"/>
      <c r="B1208" s="135"/>
      <c r="C1208" s="135"/>
      <c r="D1208" s="135"/>
      <c r="E1208" s="85"/>
      <c r="F1208" s="85"/>
      <c r="G1208" s="85"/>
      <c r="H1208" s="85"/>
      <c r="I1208" s="85"/>
      <c r="J1208" s="85"/>
      <c r="K1208" s="85"/>
    </row>
    <row r="1209" spans="1:11" x14ac:dyDescent="0.3">
      <c r="A1209" s="67"/>
      <c r="B1209" s="135"/>
      <c r="C1209" s="135"/>
      <c r="D1209" s="135"/>
      <c r="E1209" s="85"/>
      <c r="F1209" s="85"/>
      <c r="G1209" s="85"/>
      <c r="H1209" s="85"/>
      <c r="I1209" s="85"/>
      <c r="J1209" s="85"/>
      <c r="K1209" s="85"/>
    </row>
    <row r="1210" spans="1:11" x14ac:dyDescent="0.3">
      <c r="A1210" s="67"/>
      <c r="B1210" s="135"/>
      <c r="C1210" s="135"/>
      <c r="D1210" s="135"/>
      <c r="E1210" s="85"/>
      <c r="F1210" s="85"/>
      <c r="G1210" s="85"/>
      <c r="H1210" s="85"/>
      <c r="I1210" s="85"/>
      <c r="J1210" s="85"/>
      <c r="K1210" s="85"/>
    </row>
    <row r="1211" spans="1:11" x14ac:dyDescent="0.3">
      <c r="A1211" s="67"/>
      <c r="B1211" s="135"/>
      <c r="C1211" s="135"/>
      <c r="D1211" s="135"/>
      <c r="E1211" s="85"/>
      <c r="F1211" s="85"/>
      <c r="G1211" s="85"/>
      <c r="H1211" s="85"/>
      <c r="I1211" s="85"/>
      <c r="J1211" s="85"/>
      <c r="K1211" s="85"/>
    </row>
    <row r="1212" spans="1:11" x14ac:dyDescent="0.3">
      <c r="A1212" s="67"/>
      <c r="B1212" s="135"/>
      <c r="C1212" s="135"/>
      <c r="D1212" s="135"/>
      <c r="E1212" s="85"/>
      <c r="F1212" s="85"/>
      <c r="G1212" s="85"/>
      <c r="H1212" s="85"/>
      <c r="I1212" s="85"/>
      <c r="J1212" s="85"/>
      <c r="K1212" s="85"/>
    </row>
    <row r="1213" spans="1:11" x14ac:dyDescent="0.3">
      <c r="A1213" s="67"/>
      <c r="B1213" s="135"/>
      <c r="C1213" s="135"/>
      <c r="D1213" s="135"/>
      <c r="E1213" s="85"/>
      <c r="F1213" s="85"/>
      <c r="G1213" s="85"/>
      <c r="H1213" s="85"/>
      <c r="I1213" s="85"/>
      <c r="J1213" s="85"/>
      <c r="K1213" s="85"/>
    </row>
    <row r="1214" spans="1:11" x14ac:dyDescent="0.3">
      <c r="A1214" s="67"/>
      <c r="B1214" s="135"/>
      <c r="C1214" s="135"/>
      <c r="D1214" s="135"/>
      <c r="E1214" s="85"/>
      <c r="F1214" s="85"/>
      <c r="G1214" s="85"/>
      <c r="H1214" s="85"/>
      <c r="I1214" s="85"/>
      <c r="J1214" s="85"/>
      <c r="K1214" s="85"/>
    </row>
    <row r="1215" spans="1:11" x14ac:dyDescent="0.3">
      <c r="A1215" s="67"/>
      <c r="B1215" s="135"/>
      <c r="C1215" s="135"/>
      <c r="D1215" s="135"/>
      <c r="E1215" s="85"/>
      <c r="F1215" s="85"/>
      <c r="G1215" s="85"/>
      <c r="H1215" s="85"/>
      <c r="I1215" s="85"/>
      <c r="J1215" s="85"/>
      <c r="K1215" s="85"/>
    </row>
    <row r="1216" spans="1:11" x14ac:dyDescent="0.3">
      <c r="A1216" s="67"/>
      <c r="B1216" s="135"/>
      <c r="C1216" s="135"/>
      <c r="D1216" s="135"/>
      <c r="E1216" s="85"/>
      <c r="F1216" s="85"/>
      <c r="G1216" s="85"/>
      <c r="H1216" s="85"/>
      <c r="I1216" s="85"/>
      <c r="J1216" s="85"/>
      <c r="K1216" s="85"/>
    </row>
    <row r="1217" spans="1:11" x14ac:dyDescent="0.3">
      <c r="A1217" s="67"/>
      <c r="B1217" s="135"/>
      <c r="C1217" s="135"/>
      <c r="D1217" s="135"/>
      <c r="E1217" s="85"/>
      <c r="F1217" s="85"/>
      <c r="G1217" s="85"/>
      <c r="H1217" s="85"/>
      <c r="I1217" s="85"/>
      <c r="J1217" s="85"/>
      <c r="K1217" s="85"/>
    </row>
    <row r="1218" spans="1:11" x14ac:dyDescent="0.3">
      <c r="A1218" s="67"/>
      <c r="B1218" s="135"/>
      <c r="C1218" s="135"/>
      <c r="D1218" s="135"/>
      <c r="E1218" s="85"/>
      <c r="F1218" s="85"/>
      <c r="G1218" s="85"/>
      <c r="H1218" s="85"/>
      <c r="I1218" s="85"/>
      <c r="J1218" s="85"/>
      <c r="K1218" s="85"/>
    </row>
    <row r="1219" spans="1:11" x14ac:dyDescent="0.3">
      <c r="A1219" s="68"/>
      <c r="B1219" s="137"/>
      <c r="C1219" s="137"/>
      <c r="D1219" s="137"/>
      <c r="E1219" s="87"/>
      <c r="F1219" s="87"/>
      <c r="G1219" s="87"/>
      <c r="H1219" s="87"/>
      <c r="I1219" s="87"/>
      <c r="J1219" s="87"/>
      <c r="K1219" s="87"/>
    </row>
    <row r="1221" spans="1:11" x14ac:dyDescent="0.3">
      <c r="A1221" s="69"/>
      <c r="B1221" s="69"/>
      <c r="C1221" s="69"/>
      <c r="D1221" s="69"/>
      <c r="E1221" s="69"/>
      <c r="F1221" s="69"/>
      <c r="G1221" s="69"/>
      <c r="H1221" s="97"/>
      <c r="I1221" s="97"/>
      <c r="J1221" s="69"/>
      <c r="K1221" s="69"/>
    </row>
    <row r="1222" spans="1:11" x14ac:dyDescent="0.3">
      <c r="A1222" s="101"/>
      <c r="B1222" s="83"/>
      <c r="C1222" s="83"/>
      <c r="D1222" s="83"/>
      <c r="E1222" s="83"/>
      <c r="F1222" s="83"/>
      <c r="G1222" s="95"/>
      <c r="H1222" s="95"/>
      <c r="I1222" s="33"/>
      <c r="J1222" s="98"/>
      <c r="K1222" s="96"/>
    </row>
    <row r="1223" spans="1:11" x14ac:dyDescent="0.3">
      <c r="A1223" s="91"/>
      <c r="B1223" s="92"/>
      <c r="C1223" s="92"/>
      <c r="D1223" s="92"/>
      <c r="E1223" s="92"/>
      <c r="F1223" s="92"/>
      <c r="G1223" s="92"/>
      <c r="H1223" s="92"/>
      <c r="I1223" s="92"/>
      <c r="J1223" s="92"/>
      <c r="K1223" s="92"/>
    </row>
    <row r="1224" spans="1:11" x14ac:dyDescent="0.3">
      <c r="A1224" s="68"/>
      <c r="B1224" s="68"/>
      <c r="C1224" s="68"/>
      <c r="D1224" s="68"/>
      <c r="E1224" s="68"/>
      <c r="F1224" s="68"/>
      <c r="G1224" s="68"/>
      <c r="H1224" s="68"/>
      <c r="I1224" s="68"/>
      <c r="J1224" s="68"/>
      <c r="K1224" s="86"/>
    </row>
    <row r="1225" spans="1:11" x14ac:dyDescent="0.3">
      <c r="A1225" s="67"/>
      <c r="B1225" s="135"/>
      <c r="C1225" s="135"/>
      <c r="D1225" s="135"/>
      <c r="E1225" s="85"/>
      <c r="F1225" s="85"/>
      <c r="G1225" s="85"/>
      <c r="H1225" s="85"/>
      <c r="I1225" s="85"/>
      <c r="J1225" s="85"/>
      <c r="K1225" s="85"/>
    </row>
    <row r="1226" spans="1:11" x14ac:dyDescent="0.3">
      <c r="A1226" s="67"/>
      <c r="B1226" s="135"/>
      <c r="C1226" s="135"/>
      <c r="D1226" s="135"/>
      <c r="E1226" s="85"/>
      <c r="F1226" s="85"/>
      <c r="G1226" s="85"/>
      <c r="H1226" s="85"/>
      <c r="I1226" s="85"/>
      <c r="J1226" s="85"/>
      <c r="K1226" s="85"/>
    </row>
    <row r="1227" spans="1:11" x14ac:dyDescent="0.3">
      <c r="A1227" s="67"/>
      <c r="B1227" s="135"/>
      <c r="C1227" s="135"/>
      <c r="D1227" s="135"/>
      <c r="E1227" s="85"/>
      <c r="F1227" s="85"/>
      <c r="G1227" s="85"/>
      <c r="H1227" s="85"/>
      <c r="I1227" s="85"/>
      <c r="J1227" s="85"/>
      <c r="K1227" s="85"/>
    </row>
    <row r="1228" spans="1:11" x14ac:dyDescent="0.3">
      <c r="A1228" s="67"/>
      <c r="B1228" s="135"/>
      <c r="C1228" s="135"/>
      <c r="D1228" s="135"/>
      <c r="E1228" s="85"/>
      <c r="F1228" s="85"/>
      <c r="G1228" s="85"/>
      <c r="H1228" s="85"/>
      <c r="I1228" s="85"/>
      <c r="J1228" s="85"/>
      <c r="K1228" s="85"/>
    </row>
    <row r="1229" spans="1:11" x14ac:dyDescent="0.3">
      <c r="A1229" s="67"/>
      <c r="B1229" s="135"/>
      <c r="C1229" s="135"/>
      <c r="D1229" s="135"/>
      <c r="E1229" s="85"/>
      <c r="F1229" s="85"/>
      <c r="G1229" s="85"/>
      <c r="H1229" s="85"/>
      <c r="I1229" s="85"/>
      <c r="J1229" s="85"/>
      <c r="K1229" s="85"/>
    </row>
    <row r="1230" spans="1:11" x14ac:dyDescent="0.3">
      <c r="A1230" s="67"/>
      <c r="B1230" s="135"/>
      <c r="C1230" s="135"/>
      <c r="D1230" s="135"/>
      <c r="E1230" s="85"/>
      <c r="F1230" s="85"/>
      <c r="G1230" s="85"/>
      <c r="H1230" s="85"/>
      <c r="I1230" s="85"/>
      <c r="J1230" s="85"/>
      <c r="K1230" s="85"/>
    </row>
    <row r="1231" spans="1:11" x14ac:dyDescent="0.3">
      <c r="A1231" s="67"/>
      <c r="B1231" s="135"/>
      <c r="C1231" s="135"/>
      <c r="D1231" s="135"/>
      <c r="E1231" s="85"/>
      <c r="F1231" s="85"/>
      <c r="G1231" s="85"/>
      <c r="H1231" s="85"/>
      <c r="I1231" s="85"/>
      <c r="J1231" s="85"/>
      <c r="K1231" s="85"/>
    </row>
    <row r="1232" spans="1:11" x14ac:dyDescent="0.3">
      <c r="A1232" s="67"/>
      <c r="B1232" s="135"/>
      <c r="C1232" s="135"/>
      <c r="D1232" s="135"/>
      <c r="E1232" s="85"/>
      <c r="F1232" s="85"/>
      <c r="G1232" s="85"/>
      <c r="H1232" s="85"/>
      <c r="I1232" s="85"/>
      <c r="J1232" s="85"/>
      <c r="K1232" s="85"/>
    </row>
    <row r="1233" spans="1:11" x14ac:dyDescent="0.3">
      <c r="A1233" s="67"/>
      <c r="B1233" s="135"/>
      <c r="C1233" s="135"/>
      <c r="D1233" s="135"/>
      <c r="E1233" s="85"/>
      <c r="F1233" s="85"/>
      <c r="G1233" s="85"/>
      <c r="H1233" s="85"/>
      <c r="I1233" s="85"/>
      <c r="J1233" s="85"/>
      <c r="K1233" s="85"/>
    </row>
    <row r="1234" spans="1:11" x14ac:dyDescent="0.3">
      <c r="A1234" s="67"/>
      <c r="B1234" s="135"/>
      <c r="C1234" s="135"/>
      <c r="D1234" s="135"/>
      <c r="E1234" s="85"/>
      <c r="F1234" s="85"/>
      <c r="G1234" s="85"/>
      <c r="H1234" s="85"/>
      <c r="I1234" s="85"/>
      <c r="J1234" s="85"/>
      <c r="K1234" s="85"/>
    </row>
    <row r="1235" spans="1:11" x14ac:dyDescent="0.3">
      <c r="A1235" s="67"/>
      <c r="B1235" s="135"/>
      <c r="C1235" s="135"/>
      <c r="D1235" s="135"/>
      <c r="E1235" s="85"/>
      <c r="F1235" s="85"/>
      <c r="G1235" s="85"/>
      <c r="H1235" s="85"/>
      <c r="I1235" s="85"/>
      <c r="J1235" s="85"/>
      <c r="K1235" s="85"/>
    </row>
    <row r="1236" spans="1:11" x14ac:dyDescent="0.3">
      <c r="A1236" s="67"/>
      <c r="B1236" s="135"/>
      <c r="C1236" s="135"/>
      <c r="D1236" s="135"/>
      <c r="E1236" s="85"/>
      <c r="F1236" s="85"/>
      <c r="G1236" s="85"/>
      <c r="H1236" s="85"/>
      <c r="I1236" s="85"/>
      <c r="J1236" s="85"/>
      <c r="K1236" s="85"/>
    </row>
    <row r="1237" spans="1:11" x14ac:dyDescent="0.3">
      <c r="A1237" s="67"/>
      <c r="B1237" s="135"/>
      <c r="C1237" s="135"/>
      <c r="D1237" s="135"/>
      <c r="E1237" s="85"/>
      <c r="F1237" s="85"/>
      <c r="G1237" s="85"/>
      <c r="H1237" s="85"/>
      <c r="I1237" s="85"/>
      <c r="J1237" s="85"/>
      <c r="K1237" s="85"/>
    </row>
    <row r="1238" spans="1:11" x14ac:dyDescent="0.3">
      <c r="A1238" s="67"/>
      <c r="B1238" s="135"/>
      <c r="C1238" s="135"/>
      <c r="D1238" s="135"/>
      <c r="E1238" s="85"/>
      <c r="F1238" s="85"/>
      <c r="G1238" s="85"/>
      <c r="H1238" s="85"/>
      <c r="I1238" s="85"/>
      <c r="J1238" s="85"/>
      <c r="K1238" s="85"/>
    </row>
    <row r="1239" spans="1:11" x14ac:dyDescent="0.3">
      <c r="A1239" s="67"/>
      <c r="B1239" s="135"/>
      <c r="C1239" s="135"/>
      <c r="D1239" s="135"/>
      <c r="E1239" s="85"/>
      <c r="F1239" s="85"/>
      <c r="G1239" s="85"/>
      <c r="H1239" s="85"/>
      <c r="I1239" s="85"/>
      <c r="J1239" s="85"/>
      <c r="K1239" s="85"/>
    </row>
    <row r="1240" spans="1:11" x14ac:dyDescent="0.3">
      <c r="A1240" s="67"/>
      <c r="B1240" s="135"/>
      <c r="C1240" s="135"/>
      <c r="D1240" s="135"/>
      <c r="E1240" s="85"/>
      <c r="F1240" s="85"/>
      <c r="G1240" s="85"/>
      <c r="H1240" s="85"/>
      <c r="I1240" s="85"/>
      <c r="J1240" s="85"/>
      <c r="K1240" s="85"/>
    </row>
    <row r="1241" spans="1:11" x14ac:dyDescent="0.3">
      <c r="A1241" s="68"/>
      <c r="B1241" s="136"/>
      <c r="C1241" s="136"/>
      <c r="D1241" s="136"/>
      <c r="E1241" s="87"/>
      <c r="F1241" s="87"/>
      <c r="G1241" s="87"/>
      <c r="H1241" s="87"/>
      <c r="I1241" s="87"/>
      <c r="J1241" s="87"/>
      <c r="K1241" s="87"/>
    </row>
    <row r="1242" spans="1:11" x14ac:dyDescent="0.3">
      <c r="A1242" s="82"/>
      <c r="B1242" s="89"/>
      <c r="C1242" s="89"/>
      <c r="D1242" s="89"/>
      <c r="E1242" s="89"/>
      <c r="F1242" s="89"/>
      <c r="G1242" s="89"/>
      <c r="H1242" s="89"/>
      <c r="I1242" s="89"/>
      <c r="J1242" s="89"/>
      <c r="K1242" s="89"/>
    </row>
    <row r="1243" spans="1:11" x14ac:dyDescent="0.3">
      <c r="A1243" s="92"/>
      <c r="B1243" s="92"/>
      <c r="C1243" s="92"/>
      <c r="D1243" s="92"/>
      <c r="E1243" s="92"/>
      <c r="F1243" s="92"/>
      <c r="G1243" s="92"/>
      <c r="H1243" s="92"/>
      <c r="I1243" s="92"/>
      <c r="J1243" s="92"/>
      <c r="K1243" s="92"/>
    </row>
    <row r="1244" spans="1:11" x14ac:dyDescent="0.3">
      <c r="A1244" s="68"/>
      <c r="B1244" s="68"/>
      <c r="C1244" s="68"/>
      <c r="D1244" s="68"/>
      <c r="E1244" s="68"/>
      <c r="F1244" s="68"/>
      <c r="G1244" s="68"/>
      <c r="H1244" s="68"/>
      <c r="I1244" s="68"/>
      <c r="J1244" s="68"/>
      <c r="K1244" s="86"/>
    </row>
    <row r="1245" spans="1:11" x14ac:dyDescent="0.3">
      <c r="A1245" s="67"/>
      <c r="B1245" s="135"/>
      <c r="C1245" s="135"/>
      <c r="D1245" s="135"/>
      <c r="E1245" s="85"/>
      <c r="F1245" s="85"/>
      <c r="G1245" s="85"/>
      <c r="H1245" s="85"/>
      <c r="I1245" s="85"/>
      <c r="J1245" s="85"/>
      <c r="K1245" s="85"/>
    </row>
    <row r="1246" spans="1:11" x14ac:dyDescent="0.3">
      <c r="A1246" s="67"/>
      <c r="B1246" s="135"/>
      <c r="C1246" s="135"/>
      <c r="D1246" s="135"/>
      <c r="E1246" s="85"/>
      <c r="F1246" s="85"/>
      <c r="G1246" s="85"/>
      <c r="H1246" s="85"/>
      <c r="I1246" s="85"/>
      <c r="J1246" s="85"/>
      <c r="K1246" s="85"/>
    </row>
    <row r="1247" spans="1:11" x14ac:dyDescent="0.3">
      <c r="A1247" s="67"/>
      <c r="B1247" s="135"/>
      <c r="C1247" s="135"/>
      <c r="D1247" s="135"/>
      <c r="E1247" s="85"/>
      <c r="F1247" s="85"/>
      <c r="G1247" s="85"/>
      <c r="H1247" s="85"/>
      <c r="I1247" s="85"/>
      <c r="J1247" s="85"/>
      <c r="K1247" s="85"/>
    </row>
    <row r="1248" spans="1:11" x14ac:dyDescent="0.3">
      <c r="A1248" s="67"/>
      <c r="B1248" s="135"/>
      <c r="C1248" s="135"/>
      <c r="D1248" s="135"/>
      <c r="E1248" s="85"/>
      <c r="F1248" s="85"/>
      <c r="G1248" s="85"/>
      <c r="H1248" s="85"/>
      <c r="I1248" s="85"/>
      <c r="J1248" s="85"/>
      <c r="K1248" s="85"/>
    </row>
    <row r="1249" spans="1:11" x14ac:dyDescent="0.3">
      <c r="A1249" s="67"/>
      <c r="B1249" s="135"/>
      <c r="C1249" s="135"/>
      <c r="D1249" s="135"/>
      <c r="E1249" s="85"/>
      <c r="F1249" s="85"/>
      <c r="G1249" s="85"/>
      <c r="H1249" s="85"/>
      <c r="I1249" s="85"/>
      <c r="J1249" s="85"/>
      <c r="K1249" s="85"/>
    </row>
    <row r="1250" spans="1:11" x14ac:dyDescent="0.3">
      <c r="A1250" s="67"/>
      <c r="B1250" s="135"/>
      <c r="C1250" s="135"/>
      <c r="D1250" s="135"/>
      <c r="E1250" s="85"/>
      <c r="F1250" s="85"/>
      <c r="G1250" s="85"/>
      <c r="H1250" s="85"/>
      <c r="I1250" s="85"/>
      <c r="J1250" s="85"/>
      <c r="K1250" s="85"/>
    </row>
    <row r="1251" spans="1:11" x14ac:dyDescent="0.3">
      <c r="A1251" s="67"/>
      <c r="B1251" s="135"/>
      <c r="C1251" s="135"/>
      <c r="D1251" s="135"/>
      <c r="E1251" s="85"/>
      <c r="F1251" s="85"/>
      <c r="G1251" s="85"/>
      <c r="H1251" s="85"/>
      <c r="I1251" s="85"/>
      <c r="J1251" s="85"/>
      <c r="K1251" s="85"/>
    </row>
    <row r="1252" spans="1:11" x14ac:dyDescent="0.3">
      <c r="A1252" s="67"/>
      <c r="B1252" s="135"/>
      <c r="C1252" s="135"/>
      <c r="D1252" s="135"/>
      <c r="E1252" s="85"/>
      <c r="F1252" s="85"/>
      <c r="G1252" s="85"/>
      <c r="H1252" s="85"/>
      <c r="I1252" s="85"/>
      <c r="J1252" s="85"/>
      <c r="K1252" s="85"/>
    </row>
    <row r="1253" spans="1:11" x14ac:dyDescent="0.3">
      <c r="A1253" s="67"/>
      <c r="B1253" s="135"/>
      <c r="C1253" s="135"/>
      <c r="D1253" s="135"/>
      <c r="E1253" s="85"/>
      <c r="F1253" s="85"/>
      <c r="G1253" s="85"/>
      <c r="H1253" s="85"/>
      <c r="I1253" s="85"/>
      <c r="J1253" s="85"/>
      <c r="K1253" s="85"/>
    </row>
    <row r="1254" spans="1:11" x14ac:dyDescent="0.3">
      <c r="A1254" s="67"/>
      <c r="B1254" s="135"/>
      <c r="C1254" s="135"/>
      <c r="D1254" s="135"/>
      <c r="E1254" s="85"/>
      <c r="F1254" s="85"/>
      <c r="G1254" s="85"/>
      <c r="H1254" s="85"/>
      <c r="I1254" s="85"/>
      <c r="J1254" s="85"/>
      <c r="K1254" s="85"/>
    </row>
    <row r="1255" spans="1:11" x14ac:dyDescent="0.3">
      <c r="A1255" s="67"/>
      <c r="B1255" s="135"/>
      <c r="C1255" s="135"/>
      <c r="D1255" s="135"/>
      <c r="E1255" s="85"/>
      <c r="F1255" s="85"/>
      <c r="G1255" s="85"/>
      <c r="H1255" s="85"/>
      <c r="I1255" s="85"/>
      <c r="J1255" s="85"/>
      <c r="K1255" s="85"/>
    </row>
    <row r="1256" spans="1:11" x14ac:dyDescent="0.3">
      <c r="A1256" s="67"/>
      <c r="B1256" s="135"/>
      <c r="C1256" s="135"/>
      <c r="D1256" s="135"/>
      <c r="E1256" s="85"/>
      <c r="F1256" s="85"/>
      <c r="G1256" s="85"/>
      <c r="H1256" s="85"/>
      <c r="I1256" s="85"/>
      <c r="J1256" s="85"/>
      <c r="K1256" s="85"/>
    </row>
    <row r="1257" spans="1:11" x14ac:dyDescent="0.3">
      <c r="A1257" s="67"/>
      <c r="B1257" s="135"/>
      <c r="C1257" s="135"/>
      <c r="D1257" s="135"/>
      <c r="E1257" s="85"/>
      <c r="F1257" s="85"/>
      <c r="G1257" s="85"/>
      <c r="H1257" s="85"/>
      <c r="I1257" s="85"/>
      <c r="J1257" s="85"/>
      <c r="K1257" s="85"/>
    </row>
    <row r="1258" spans="1:11" x14ac:dyDescent="0.3">
      <c r="A1258" s="67"/>
      <c r="B1258" s="135"/>
      <c r="C1258" s="135"/>
      <c r="D1258" s="135"/>
      <c r="E1258" s="85"/>
      <c r="F1258" s="85"/>
      <c r="G1258" s="85"/>
      <c r="H1258" s="85"/>
      <c r="I1258" s="85"/>
      <c r="J1258" s="85"/>
      <c r="K1258" s="85"/>
    </row>
    <row r="1259" spans="1:11" x14ac:dyDescent="0.3">
      <c r="A1259" s="67"/>
      <c r="B1259" s="135"/>
      <c r="C1259" s="135"/>
      <c r="D1259" s="135"/>
      <c r="E1259" s="85"/>
      <c r="F1259" s="85"/>
      <c r="G1259" s="85"/>
      <c r="H1259" s="85"/>
      <c r="I1259" s="85"/>
      <c r="J1259" s="85"/>
      <c r="K1259" s="85"/>
    </row>
    <row r="1260" spans="1:11" x14ac:dyDescent="0.3">
      <c r="A1260" s="67"/>
      <c r="B1260" s="135"/>
      <c r="C1260" s="135"/>
      <c r="D1260" s="135"/>
      <c r="E1260" s="85"/>
      <c r="F1260" s="85"/>
      <c r="G1260" s="85"/>
      <c r="H1260" s="85"/>
      <c r="I1260" s="85"/>
      <c r="J1260" s="85"/>
      <c r="K1260" s="85"/>
    </row>
    <row r="1261" spans="1:11" x14ac:dyDescent="0.3">
      <c r="A1261" s="68"/>
      <c r="B1261" s="137"/>
      <c r="C1261" s="137"/>
      <c r="D1261" s="137"/>
      <c r="E1261" s="87"/>
      <c r="F1261" s="87"/>
      <c r="G1261" s="87"/>
      <c r="H1261" s="87"/>
      <c r="I1261" s="87"/>
      <c r="J1261" s="87"/>
      <c r="K1261" s="87"/>
    </row>
    <row r="1263" spans="1:11" x14ac:dyDescent="0.3">
      <c r="A1263" s="69"/>
      <c r="B1263" s="69"/>
      <c r="C1263" s="69"/>
      <c r="D1263" s="69"/>
      <c r="E1263" s="69"/>
      <c r="F1263" s="69"/>
      <c r="G1263" s="69"/>
      <c r="H1263" s="97"/>
      <c r="I1263" s="97"/>
      <c r="J1263" s="69"/>
      <c r="K1263" s="69"/>
    </row>
    <row r="1264" spans="1:11" x14ac:dyDescent="0.3">
      <c r="A1264" s="101"/>
      <c r="B1264" s="83"/>
      <c r="C1264" s="83"/>
      <c r="D1264" s="83"/>
      <c r="E1264" s="83"/>
      <c r="F1264" s="83"/>
      <c r="G1264" s="95"/>
      <c r="H1264" s="95"/>
      <c r="I1264" s="33"/>
      <c r="J1264" s="98"/>
      <c r="K1264" s="96"/>
    </row>
    <row r="1265" spans="1:11" x14ac:dyDescent="0.3">
      <c r="A1265" s="91"/>
      <c r="B1265" s="92"/>
      <c r="C1265" s="92"/>
      <c r="D1265" s="92"/>
      <c r="E1265" s="92"/>
      <c r="F1265" s="92"/>
      <c r="G1265" s="92"/>
      <c r="H1265" s="92"/>
      <c r="I1265" s="92"/>
      <c r="J1265" s="92"/>
      <c r="K1265" s="92"/>
    </row>
    <row r="1266" spans="1:11" x14ac:dyDescent="0.3">
      <c r="A1266" s="68"/>
      <c r="B1266" s="68"/>
      <c r="C1266" s="68"/>
      <c r="D1266" s="68"/>
      <c r="E1266" s="68"/>
      <c r="F1266" s="68"/>
      <c r="G1266" s="68"/>
      <c r="H1266" s="68"/>
      <c r="I1266" s="68"/>
      <c r="J1266" s="68"/>
      <c r="K1266" s="86"/>
    </row>
    <row r="1267" spans="1:11" x14ac:dyDescent="0.3">
      <c r="A1267" s="67"/>
      <c r="B1267" s="135"/>
      <c r="C1267" s="135"/>
      <c r="D1267" s="135"/>
      <c r="E1267" s="85"/>
      <c r="F1267" s="85"/>
      <c r="G1267" s="85"/>
      <c r="H1267" s="85"/>
      <c r="I1267" s="85"/>
      <c r="J1267" s="85"/>
      <c r="K1267" s="85"/>
    </row>
    <row r="1268" spans="1:11" x14ac:dyDescent="0.3">
      <c r="A1268" s="67"/>
      <c r="B1268" s="135"/>
      <c r="C1268" s="135"/>
      <c r="D1268" s="135"/>
      <c r="E1268" s="85"/>
      <c r="F1268" s="85"/>
      <c r="G1268" s="85"/>
      <c r="H1268" s="85"/>
      <c r="I1268" s="85"/>
      <c r="J1268" s="85"/>
      <c r="K1268" s="85"/>
    </row>
    <row r="1269" spans="1:11" x14ac:dyDescent="0.3">
      <c r="A1269" s="67"/>
      <c r="B1269" s="135"/>
      <c r="C1269" s="135"/>
      <c r="D1269" s="135"/>
      <c r="E1269" s="85"/>
      <c r="F1269" s="85"/>
      <c r="G1269" s="85"/>
      <c r="H1269" s="85"/>
      <c r="I1269" s="85"/>
      <c r="J1269" s="85"/>
      <c r="K1269" s="85"/>
    </row>
    <row r="1270" spans="1:11" x14ac:dyDescent="0.3">
      <c r="A1270" s="67"/>
      <c r="B1270" s="135"/>
      <c r="C1270" s="135"/>
      <c r="D1270" s="135"/>
      <c r="E1270" s="85"/>
      <c r="F1270" s="85"/>
      <c r="G1270" s="85"/>
      <c r="H1270" s="85"/>
      <c r="I1270" s="85"/>
      <c r="J1270" s="85"/>
      <c r="K1270" s="85"/>
    </row>
    <row r="1271" spans="1:11" x14ac:dyDescent="0.3">
      <c r="A1271" s="67"/>
      <c r="B1271" s="135"/>
      <c r="C1271" s="135"/>
      <c r="D1271" s="135"/>
      <c r="E1271" s="85"/>
      <c r="F1271" s="85"/>
      <c r="G1271" s="85"/>
      <c r="H1271" s="85"/>
      <c r="I1271" s="85"/>
      <c r="J1271" s="85"/>
      <c r="K1271" s="85"/>
    </row>
    <row r="1272" spans="1:11" x14ac:dyDescent="0.3">
      <c r="A1272" s="67"/>
      <c r="B1272" s="135"/>
      <c r="C1272" s="135"/>
      <c r="D1272" s="135"/>
      <c r="E1272" s="85"/>
      <c r="F1272" s="85"/>
      <c r="G1272" s="85"/>
      <c r="H1272" s="85"/>
      <c r="I1272" s="85"/>
      <c r="J1272" s="85"/>
      <c r="K1272" s="85"/>
    </row>
    <row r="1273" spans="1:11" x14ac:dyDescent="0.3">
      <c r="A1273" s="67"/>
      <c r="B1273" s="135"/>
      <c r="C1273" s="135"/>
      <c r="D1273" s="135"/>
      <c r="E1273" s="85"/>
      <c r="F1273" s="85"/>
      <c r="G1273" s="85"/>
      <c r="H1273" s="85"/>
      <c r="I1273" s="85"/>
      <c r="J1273" s="85"/>
      <c r="K1273" s="85"/>
    </row>
    <row r="1274" spans="1:11" x14ac:dyDescent="0.3">
      <c r="A1274" s="67"/>
      <c r="B1274" s="135"/>
      <c r="C1274" s="135"/>
      <c r="D1274" s="135"/>
      <c r="E1274" s="85"/>
      <c r="F1274" s="85"/>
      <c r="G1274" s="85"/>
      <c r="H1274" s="85"/>
      <c r="I1274" s="85"/>
      <c r="J1274" s="85"/>
      <c r="K1274" s="85"/>
    </row>
    <row r="1275" spans="1:11" x14ac:dyDescent="0.3">
      <c r="A1275" s="67"/>
      <c r="B1275" s="135"/>
      <c r="C1275" s="135"/>
      <c r="D1275" s="135"/>
      <c r="E1275" s="85"/>
      <c r="F1275" s="85"/>
      <c r="G1275" s="85"/>
      <c r="H1275" s="85"/>
      <c r="I1275" s="85"/>
      <c r="J1275" s="85"/>
      <c r="K1275" s="85"/>
    </row>
    <row r="1276" spans="1:11" x14ac:dyDescent="0.3">
      <c r="A1276" s="67"/>
      <c r="B1276" s="135"/>
      <c r="C1276" s="135"/>
      <c r="D1276" s="135"/>
      <c r="E1276" s="85"/>
      <c r="F1276" s="85"/>
      <c r="G1276" s="85"/>
      <c r="H1276" s="85"/>
      <c r="I1276" s="85"/>
      <c r="J1276" s="85"/>
      <c r="K1276" s="85"/>
    </row>
    <row r="1277" spans="1:11" x14ac:dyDescent="0.3">
      <c r="A1277" s="67"/>
      <c r="B1277" s="135"/>
      <c r="C1277" s="135"/>
      <c r="D1277" s="135"/>
      <c r="E1277" s="85"/>
      <c r="F1277" s="85"/>
      <c r="G1277" s="85"/>
      <c r="H1277" s="85"/>
      <c r="I1277" s="85"/>
      <c r="J1277" s="85"/>
      <c r="K1277" s="85"/>
    </row>
    <row r="1278" spans="1:11" x14ac:dyDescent="0.3">
      <c r="A1278" s="67"/>
      <c r="B1278" s="135"/>
      <c r="C1278" s="135"/>
      <c r="D1278" s="135"/>
      <c r="E1278" s="85"/>
      <c r="F1278" s="85"/>
      <c r="G1278" s="85"/>
      <c r="H1278" s="85"/>
      <c r="I1278" s="85"/>
      <c r="J1278" s="85"/>
      <c r="K1278" s="85"/>
    </row>
    <row r="1279" spans="1:11" x14ac:dyDescent="0.3">
      <c r="A1279" s="67"/>
      <c r="B1279" s="135"/>
      <c r="C1279" s="135"/>
      <c r="D1279" s="135"/>
      <c r="E1279" s="85"/>
      <c r="F1279" s="85"/>
      <c r="G1279" s="85"/>
      <c r="H1279" s="85"/>
      <c r="I1279" s="85"/>
      <c r="J1279" s="85"/>
      <c r="K1279" s="85"/>
    </row>
    <row r="1280" spans="1:11" x14ac:dyDescent="0.3">
      <c r="A1280" s="67"/>
      <c r="B1280" s="135"/>
      <c r="C1280" s="135"/>
      <c r="D1280" s="135"/>
      <c r="E1280" s="85"/>
      <c r="F1280" s="85"/>
      <c r="G1280" s="85"/>
      <c r="H1280" s="85"/>
      <c r="I1280" s="85"/>
      <c r="J1280" s="85"/>
      <c r="K1280" s="85"/>
    </row>
    <row r="1281" spans="1:11" x14ac:dyDescent="0.3">
      <c r="A1281" s="67"/>
      <c r="B1281" s="135"/>
      <c r="C1281" s="135"/>
      <c r="D1281" s="135"/>
      <c r="E1281" s="85"/>
      <c r="F1281" s="85"/>
      <c r="G1281" s="85"/>
      <c r="H1281" s="85"/>
      <c r="I1281" s="85"/>
      <c r="J1281" s="85"/>
      <c r="K1281" s="85"/>
    </row>
    <row r="1282" spans="1:11" x14ac:dyDescent="0.3">
      <c r="A1282" s="67"/>
      <c r="B1282" s="135"/>
      <c r="C1282" s="135"/>
      <c r="D1282" s="135"/>
      <c r="E1282" s="85"/>
      <c r="F1282" s="85"/>
      <c r="G1282" s="85"/>
      <c r="H1282" s="85"/>
      <c r="I1282" s="85"/>
      <c r="J1282" s="85"/>
      <c r="K1282" s="85"/>
    </row>
    <row r="1283" spans="1:11" x14ac:dyDescent="0.3">
      <c r="A1283" s="68"/>
      <c r="B1283" s="136"/>
      <c r="C1283" s="136"/>
      <c r="D1283" s="136"/>
      <c r="E1283" s="87"/>
      <c r="F1283" s="87"/>
      <c r="G1283" s="87"/>
      <c r="H1283" s="87"/>
      <c r="I1283" s="87"/>
      <c r="J1283" s="87"/>
      <c r="K1283" s="87"/>
    </row>
    <row r="1284" spans="1:11" x14ac:dyDescent="0.3">
      <c r="A1284" s="82"/>
      <c r="B1284" s="89"/>
      <c r="C1284" s="89"/>
      <c r="D1284" s="89"/>
      <c r="E1284" s="89"/>
      <c r="F1284" s="89"/>
      <c r="G1284" s="89"/>
      <c r="H1284" s="89"/>
      <c r="I1284" s="89"/>
      <c r="J1284" s="89"/>
      <c r="K1284" s="89"/>
    </row>
    <row r="1285" spans="1:11" x14ac:dyDescent="0.3">
      <c r="A1285" s="92"/>
      <c r="B1285" s="92"/>
      <c r="C1285" s="92"/>
      <c r="D1285" s="92"/>
      <c r="E1285" s="92"/>
      <c r="F1285" s="92"/>
      <c r="G1285" s="92"/>
      <c r="H1285" s="92"/>
      <c r="I1285" s="92"/>
      <c r="J1285" s="92"/>
      <c r="K1285" s="92"/>
    </row>
    <row r="1286" spans="1:11" x14ac:dyDescent="0.3">
      <c r="A1286" s="68"/>
      <c r="B1286" s="68"/>
      <c r="C1286" s="68"/>
      <c r="D1286" s="68"/>
      <c r="E1286" s="68"/>
      <c r="F1286" s="68"/>
      <c r="G1286" s="68"/>
      <c r="H1286" s="68"/>
      <c r="I1286" s="68"/>
      <c r="J1286" s="68"/>
      <c r="K1286" s="86"/>
    </row>
    <row r="1287" spans="1:11" x14ac:dyDescent="0.3">
      <c r="A1287" s="67"/>
      <c r="B1287" s="135"/>
      <c r="C1287" s="135"/>
      <c r="D1287" s="135"/>
      <c r="E1287" s="85"/>
      <c r="F1287" s="85"/>
      <c r="G1287" s="85"/>
      <c r="H1287" s="85"/>
      <c r="I1287" s="85"/>
      <c r="J1287" s="85"/>
      <c r="K1287" s="85"/>
    </row>
    <row r="1288" spans="1:11" x14ac:dyDescent="0.3">
      <c r="A1288" s="67"/>
      <c r="B1288" s="135"/>
      <c r="C1288" s="135"/>
      <c r="D1288" s="135"/>
      <c r="E1288" s="85"/>
      <c r="F1288" s="85"/>
      <c r="G1288" s="85"/>
      <c r="H1288" s="85"/>
      <c r="I1288" s="85"/>
      <c r="J1288" s="85"/>
      <c r="K1288" s="85"/>
    </row>
    <row r="1289" spans="1:11" x14ac:dyDescent="0.3">
      <c r="A1289" s="67"/>
      <c r="B1289" s="135"/>
      <c r="C1289" s="135"/>
      <c r="D1289" s="135"/>
      <c r="E1289" s="85"/>
      <c r="F1289" s="85"/>
      <c r="G1289" s="85"/>
      <c r="H1289" s="85"/>
      <c r="I1289" s="85"/>
      <c r="J1289" s="85"/>
      <c r="K1289" s="85"/>
    </row>
    <row r="1290" spans="1:11" x14ac:dyDescent="0.3">
      <c r="A1290" s="67"/>
      <c r="B1290" s="135"/>
      <c r="C1290" s="135"/>
      <c r="D1290" s="135"/>
      <c r="E1290" s="85"/>
      <c r="F1290" s="85"/>
      <c r="G1290" s="85"/>
      <c r="H1290" s="85"/>
      <c r="I1290" s="85"/>
      <c r="J1290" s="85"/>
      <c r="K1290" s="85"/>
    </row>
    <row r="1291" spans="1:11" x14ac:dyDescent="0.3">
      <c r="A1291" s="67"/>
      <c r="B1291" s="135"/>
      <c r="C1291" s="135"/>
      <c r="D1291" s="135"/>
      <c r="E1291" s="85"/>
      <c r="F1291" s="85"/>
      <c r="G1291" s="85"/>
      <c r="H1291" s="85"/>
      <c r="I1291" s="85"/>
      <c r="J1291" s="85"/>
      <c r="K1291" s="85"/>
    </row>
    <row r="1292" spans="1:11" x14ac:dyDescent="0.3">
      <c r="A1292" s="67"/>
      <c r="B1292" s="135"/>
      <c r="C1292" s="135"/>
      <c r="D1292" s="135"/>
      <c r="E1292" s="85"/>
      <c r="F1292" s="85"/>
      <c r="G1292" s="85"/>
      <c r="H1292" s="85"/>
      <c r="I1292" s="85"/>
      <c r="J1292" s="85"/>
      <c r="K1292" s="85"/>
    </row>
    <row r="1293" spans="1:11" x14ac:dyDescent="0.3">
      <c r="A1293" s="67"/>
      <c r="B1293" s="135"/>
      <c r="C1293" s="135"/>
      <c r="D1293" s="135"/>
      <c r="E1293" s="85"/>
      <c r="F1293" s="85"/>
      <c r="G1293" s="85"/>
      <c r="H1293" s="85"/>
      <c r="I1293" s="85"/>
      <c r="J1293" s="85"/>
      <c r="K1293" s="85"/>
    </row>
    <row r="1294" spans="1:11" x14ac:dyDescent="0.3">
      <c r="A1294" s="67"/>
      <c r="B1294" s="135"/>
      <c r="C1294" s="135"/>
      <c r="D1294" s="135"/>
      <c r="E1294" s="85"/>
      <c r="F1294" s="85"/>
      <c r="G1294" s="85"/>
      <c r="H1294" s="85"/>
      <c r="I1294" s="85"/>
      <c r="J1294" s="85"/>
      <c r="K1294" s="85"/>
    </row>
    <row r="1295" spans="1:11" x14ac:dyDescent="0.3">
      <c r="A1295" s="67"/>
      <c r="B1295" s="135"/>
      <c r="C1295" s="135"/>
      <c r="D1295" s="135"/>
      <c r="E1295" s="85"/>
      <c r="F1295" s="85"/>
      <c r="G1295" s="85"/>
      <c r="H1295" s="85"/>
      <c r="I1295" s="85"/>
      <c r="J1295" s="85"/>
      <c r="K1295" s="85"/>
    </row>
    <row r="1296" spans="1:11" x14ac:dyDescent="0.3">
      <c r="A1296" s="67"/>
      <c r="B1296" s="135"/>
      <c r="C1296" s="135"/>
      <c r="D1296" s="135"/>
      <c r="E1296" s="85"/>
      <c r="F1296" s="85"/>
      <c r="G1296" s="85"/>
      <c r="H1296" s="85"/>
      <c r="I1296" s="85"/>
      <c r="J1296" s="85"/>
      <c r="K1296" s="85"/>
    </row>
    <row r="1297" spans="1:11" x14ac:dyDescent="0.3">
      <c r="A1297" s="67"/>
      <c r="B1297" s="135"/>
      <c r="C1297" s="135"/>
      <c r="D1297" s="135"/>
      <c r="E1297" s="85"/>
      <c r="F1297" s="85"/>
      <c r="G1297" s="85"/>
      <c r="H1297" s="85"/>
      <c r="I1297" s="85"/>
      <c r="J1297" s="85"/>
      <c r="K1297" s="85"/>
    </row>
    <row r="1298" spans="1:11" x14ac:dyDescent="0.3">
      <c r="A1298" s="67"/>
      <c r="B1298" s="135"/>
      <c r="C1298" s="135"/>
      <c r="D1298" s="135"/>
      <c r="E1298" s="85"/>
      <c r="F1298" s="85"/>
      <c r="G1298" s="85"/>
      <c r="H1298" s="85"/>
      <c r="I1298" s="85"/>
      <c r="J1298" s="85"/>
      <c r="K1298" s="85"/>
    </row>
    <row r="1299" spans="1:11" x14ac:dyDescent="0.3">
      <c r="A1299" s="67"/>
      <c r="B1299" s="135"/>
      <c r="C1299" s="135"/>
      <c r="D1299" s="135"/>
      <c r="E1299" s="85"/>
      <c r="F1299" s="85"/>
      <c r="G1299" s="85"/>
      <c r="H1299" s="85"/>
      <c r="I1299" s="85"/>
      <c r="J1299" s="85"/>
      <c r="K1299" s="85"/>
    </row>
    <row r="1300" spans="1:11" x14ac:dyDescent="0.3">
      <c r="A1300" s="67"/>
      <c r="B1300" s="135"/>
      <c r="C1300" s="135"/>
      <c r="D1300" s="135"/>
      <c r="E1300" s="85"/>
      <c r="F1300" s="85"/>
      <c r="G1300" s="85"/>
      <c r="H1300" s="85"/>
      <c r="I1300" s="85"/>
      <c r="J1300" s="85"/>
      <c r="K1300" s="85"/>
    </row>
    <row r="1301" spans="1:11" x14ac:dyDescent="0.3">
      <c r="A1301" s="67"/>
      <c r="B1301" s="135"/>
      <c r="C1301" s="135"/>
      <c r="D1301" s="135"/>
      <c r="E1301" s="85"/>
      <c r="F1301" s="85"/>
      <c r="G1301" s="85"/>
      <c r="H1301" s="85"/>
      <c r="I1301" s="85"/>
      <c r="J1301" s="85"/>
      <c r="K1301" s="85"/>
    </row>
    <row r="1302" spans="1:11" x14ac:dyDescent="0.3">
      <c r="A1302" s="67"/>
      <c r="B1302" s="135"/>
      <c r="C1302" s="135"/>
      <c r="D1302" s="135"/>
      <c r="E1302" s="85"/>
      <c r="F1302" s="85"/>
      <c r="G1302" s="85"/>
      <c r="H1302" s="85"/>
      <c r="I1302" s="85"/>
      <c r="J1302" s="85"/>
      <c r="K1302" s="85"/>
    </row>
    <row r="1303" spans="1:11" x14ac:dyDescent="0.3">
      <c r="A1303" s="68"/>
      <c r="B1303" s="137"/>
      <c r="C1303" s="137"/>
      <c r="D1303" s="137"/>
      <c r="E1303" s="87"/>
      <c r="F1303" s="87"/>
      <c r="G1303" s="87"/>
      <c r="H1303" s="87"/>
      <c r="I1303" s="87"/>
      <c r="J1303" s="87"/>
      <c r="K1303" s="87"/>
    </row>
    <row r="1305" spans="1:11" x14ac:dyDescent="0.3">
      <c r="A1305" s="69"/>
      <c r="B1305" s="69"/>
      <c r="C1305" s="69"/>
      <c r="D1305" s="69"/>
      <c r="E1305" s="69"/>
      <c r="F1305" s="69"/>
      <c r="G1305" s="69"/>
      <c r="H1305" s="97"/>
      <c r="I1305" s="97"/>
      <c r="J1305" s="69"/>
      <c r="K1305" s="69"/>
    </row>
    <row r="1306" spans="1:11" x14ac:dyDescent="0.3">
      <c r="A1306" s="101"/>
      <c r="B1306" s="83"/>
      <c r="C1306" s="83"/>
      <c r="D1306" s="83"/>
      <c r="E1306" s="83"/>
      <c r="F1306" s="83"/>
      <c r="G1306" s="95"/>
      <c r="H1306" s="95"/>
      <c r="I1306" s="33"/>
      <c r="J1306" s="98"/>
      <c r="K1306" s="96"/>
    </row>
    <row r="1307" spans="1:11" x14ac:dyDescent="0.3">
      <c r="A1307" s="91"/>
      <c r="B1307" s="92"/>
      <c r="C1307" s="92"/>
      <c r="D1307" s="92"/>
      <c r="E1307" s="92"/>
      <c r="F1307" s="92"/>
      <c r="G1307" s="92"/>
      <c r="H1307" s="92"/>
      <c r="I1307" s="92"/>
      <c r="J1307" s="92"/>
      <c r="K1307" s="92"/>
    </row>
    <row r="1308" spans="1:11" x14ac:dyDescent="0.3">
      <c r="A1308" s="68"/>
      <c r="B1308" s="68"/>
      <c r="C1308" s="68"/>
      <c r="D1308" s="68"/>
      <c r="E1308" s="68"/>
      <c r="F1308" s="68"/>
      <c r="G1308" s="68"/>
      <c r="H1308" s="68"/>
      <c r="I1308" s="68"/>
      <c r="J1308" s="68"/>
      <c r="K1308" s="86"/>
    </row>
    <row r="1309" spans="1:11" x14ac:dyDescent="0.3">
      <c r="A1309" s="67"/>
      <c r="B1309" s="135"/>
      <c r="C1309" s="135"/>
      <c r="D1309" s="135"/>
      <c r="E1309" s="85"/>
      <c r="F1309" s="85"/>
      <c r="G1309" s="85"/>
      <c r="H1309" s="85"/>
      <c r="I1309" s="85"/>
      <c r="J1309" s="85"/>
      <c r="K1309" s="85"/>
    </row>
    <row r="1310" spans="1:11" x14ac:dyDescent="0.3">
      <c r="A1310" s="67"/>
      <c r="B1310" s="135"/>
      <c r="C1310" s="135"/>
      <c r="D1310" s="135"/>
      <c r="E1310" s="85"/>
      <c r="F1310" s="85"/>
      <c r="G1310" s="85"/>
      <c r="H1310" s="85"/>
      <c r="I1310" s="85"/>
      <c r="J1310" s="85"/>
      <c r="K1310" s="85"/>
    </row>
    <row r="1311" spans="1:11" x14ac:dyDescent="0.3">
      <c r="A1311" s="67"/>
      <c r="B1311" s="135"/>
      <c r="C1311" s="135"/>
      <c r="D1311" s="135"/>
      <c r="E1311" s="85"/>
      <c r="F1311" s="85"/>
      <c r="G1311" s="85"/>
      <c r="H1311" s="85"/>
      <c r="I1311" s="85"/>
      <c r="J1311" s="85"/>
      <c r="K1311" s="85"/>
    </row>
    <row r="1312" spans="1:11" x14ac:dyDescent="0.3">
      <c r="A1312" s="67"/>
      <c r="B1312" s="135"/>
      <c r="C1312" s="135"/>
      <c r="D1312" s="135"/>
      <c r="E1312" s="85"/>
      <c r="F1312" s="85"/>
      <c r="G1312" s="85"/>
      <c r="H1312" s="85"/>
      <c r="I1312" s="85"/>
      <c r="J1312" s="85"/>
      <c r="K1312" s="85"/>
    </row>
    <row r="1313" spans="1:11" x14ac:dyDescent="0.3">
      <c r="A1313" s="67"/>
      <c r="B1313" s="135"/>
      <c r="C1313" s="135"/>
      <c r="D1313" s="135"/>
      <c r="E1313" s="85"/>
      <c r="F1313" s="85"/>
      <c r="G1313" s="85"/>
      <c r="H1313" s="85"/>
      <c r="I1313" s="85"/>
      <c r="J1313" s="85"/>
      <c r="K1313" s="85"/>
    </row>
    <row r="1314" spans="1:11" x14ac:dyDescent="0.3">
      <c r="A1314" s="67"/>
      <c r="B1314" s="135"/>
      <c r="C1314" s="135"/>
      <c r="D1314" s="135"/>
      <c r="E1314" s="85"/>
      <c r="F1314" s="85"/>
      <c r="G1314" s="85"/>
      <c r="H1314" s="85"/>
      <c r="I1314" s="85"/>
      <c r="J1314" s="85"/>
      <c r="K1314" s="85"/>
    </row>
    <row r="1315" spans="1:11" x14ac:dyDescent="0.3">
      <c r="A1315" s="67"/>
      <c r="B1315" s="135"/>
      <c r="C1315" s="135"/>
      <c r="D1315" s="135"/>
      <c r="E1315" s="85"/>
      <c r="F1315" s="85"/>
      <c r="G1315" s="85"/>
      <c r="H1315" s="85"/>
      <c r="I1315" s="85"/>
      <c r="J1315" s="85"/>
      <c r="K1315" s="85"/>
    </row>
    <row r="1316" spans="1:11" x14ac:dyDescent="0.3">
      <c r="A1316" s="67"/>
      <c r="B1316" s="135"/>
      <c r="C1316" s="135"/>
      <c r="D1316" s="135"/>
      <c r="E1316" s="85"/>
      <c r="F1316" s="85"/>
      <c r="G1316" s="85"/>
      <c r="H1316" s="85"/>
      <c r="I1316" s="85"/>
      <c r="J1316" s="85"/>
      <c r="K1316" s="85"/>
    </row>
    <row r="1317" spans="1:11" x14ac:dyDescent="0.3">
      <c r="A1317" s="67"/>
      <c r="B1317" s="135"/>
      <c r="C1317" s="135"/>
      <c r="D1317" s="135"/>
      <c r="E1317" s="85"/>
      <c r="F1317" s="85"/>
      <c r="G1317" s="85"/>
      <c r="H1317" s="85"/>
      <c r="I1317" s="85"/>
      <c r="J1317" s="85"/>
      <c r="K1317" s="85"/>
    </row>
    <row r="1318" spans="1:11" x14ac:dyDescent="0.3">
      <c r="A1318" s="67"/>
      <c r="B1318" s="135"/>
      <c r="C1318" s="135"/>
      <c r="D1318" s="135"/>
      <c r="E1318" s="85"/>
      <c r="F1318" s="85"/>
      <c r="G1318" s="85"/>
      <c r="H1318" s="85"/>
      <c r="I1318" s="85"/>
      <c r="J1318" s="85"/>
      <c r="K1318" s="85"/>
    </row>
    <row r="1319" spans="1:11" x14ac:dyDescent="0.3">
      <c r="A1319" s="67"/>
      <c r="B1319" s="135"/>
      <c r="C1319" s="135"/>
      <c r="D1319" s="135"/>
      <c r="E1319" s="85"/>
      <c r="F1319" s="85"/>
      <c r="G1319" s="85"/>
      <c r="H1319" s="85"/>
      <c r="I1319" s="85"/>
      <c r="J1319" s="85"/>
      <c r="K1319" s="85"/>
    </row>
    <row r="1320" spans="1:11" x14ac:dyDescent="0.3">
      <c r="A1320" s="67"/>
      <c r="B1320" s="135"/>
      <c r="C1320" s="135"/>
      <c r="D1320" s="135"/>
      <c r="E1320" s="85"/>
      <c r="F1320" s="85"/>
      <c r="G1320" s="85"/>
      <c r="H1320" s="85"/>
      <c r="I1320" s="85"/>
      <c r="J1320" s="85"/>
      <c r="K1320" s="85"/>
    </row>
    <row r="1321" spans="1:11" x14ac:dyDescent="0.3">
      <c r="A1321" s="67"/>
      <c r="B1321" s="135"/>
      <c r="C1321" s="135"/>
      <c r="D1321" s="135"/>
      <c r="E1321" s="85"/>
      <c r="F1321" s="85"/>
      <c r="G1321" s="85"/>
      <c r="H1321" s="85"/>
      <c r="I1321" s="85"/>
      <c r="J1321" s="85"/>
      <c r="K1321" s="85"/>
    </row>
    <row r="1322" spans="1:11" x14ac:dyDescent="0.3">
      <c r="A1322" s="67"/>
      <c r="B1322" s="135"/>
      <c r="C1322" s="135"/>
      <c r="D1322" s="135"/>
      <c r="E1322" s="85"/>
      <c r="F1322" s="85"/>
      <c r="G1322" s="85"/>
      <c r="H1322" s="85"/>
      <c r="I1322" s="85"/>
      <c r="J1322" s="85"/>
      <c r="K1322" s="85"/>
    </row>
    <row r="1323" spans="1:11" x14ac:dyDescent="0.3">
      <c r="A1323" s="67"/>
      <c r="B1323" s="135"/>
      <c r="C1323" s="135"/>
      <c r="D1323" s="135"/>
      <c r="E1323" s="85"/>
      <c r="F1323" s="85"/>
      <c r="G1323" s="85"/>
      <c r="H1323" s="85"/>
      <c r="I1323" s="85"/>
      <c r="J1323" s="85"/>
      <c r="K1323" s="85"/>
    </row>
    <row r="1324" spans="1:11" x14ac:dyDescent="0.3">
      <c r="A1324" s="67"/>
      <c r="B1324" s="135"/>
      <c r="C1324" s="135"/>
      <c r="D1324" s="135"/>
      <c r="E1324" s="85"/>
      <c r="F1324" s="85"/>
      <c r="G1324" s="85"/>
      <c r="H1324" s="85"/>
      <c r="I1324" s="85"/>
      <c r="J1324" s="85"/>
      <c r="K1324" s="85"/>
    </row>
    <row r="1325" spans="1:11" x14ac:dyDescent="0.3">
      <c r="A1325" s="68"/>
      <c r="B1325" s="136"/>
      <c r="C1325" s="136"/>
      <c r="D1325" s="136"/>
      <c r="E1325" s="87"/>
      <c r="F1325" s="87"/>
      <c r="G1325" s="87"/>
      <c r="H1325" s="87"/>
      <c r="I1325" s="87"/>
      <c r="J1325" s="87"/>
      <c r="K1325" s="87"/>
    </row>
    <row r="1326" spans="1:11" x14ac:dyDescent="0.3">
      <c r="A1326" s="82"/>
      <c r="B1326" s="89"/>
      <c r="C1326" s="89"/>
      <c r="D1326" s="89"/>
      <c r="E1326" s="89"/>
      <c r="F1326" s="89"/>
      <c r="G1326" s="89"/>
      <c r="H1326" s="89"/>
      <c r="I1326" s="89"/>
      <c r="J1326" s="89"/>
      <c r="K1326" s="89"/>
    </row>
    <row r="1327" spans="1:11" x14ac:dyDescent="0.3">
      <c r="A1327" s="92"/>
      <c r="B1327" s="92"/>
      <c r="C1327" s="92"/>
      <c r="D1327" s="92"/>
      <c r="E1327" s="92"/>
      <c r="F1327" s="92"/>
      <c r="G1327" s="92"/>
      <c r="H1327" s="92"/>
      <c r="I1327" s="92"/>
      <c r="J1327" s="92"/>
      <c r="K1327" s="92"/>
    </row>
    <row r="1328" spans="1:11" x14ac:dyDescent="0.3">
      <c r="A1328" s="68"/>
      <c r="B1328" s="68"/>
      <c r="C1328" s="68"/>
      <c r="D1328" s="68"/>
      <c r="E1328" s="68"/>
      <c r="F1328" s="68"/>
      <c r="G1328" s="68"/>
      <c r="H1328" s="68"/>
      <c r="I1328" s="68"/>
      <c r="J1328" s="68"/>
      <c r="K1328" s="86"/>
    </row>
    <row r="1329" spans="1:11" x14ac:dyDescent="0.3">
      <c r="A1329" s="67"/>
      <c r="B1329" s="135"/>
      <c r="C1329" s="135"/>
      <c r="D1329" s="135"/>
      <c r="E1329" s="85"/>
      <c r="F1329" s="85"/>
      <c r="G1329" s="85"/>
      <c r="H1329" s="85"/>
      <c r="I1329" s="85"/>
      <c r="J1329" s="85"/>
      <c r="K1329" s="85"/>
    </row>
    <row r="1330" spans="1:11" x14ac:dyDescent="0.3">
      <c r="A1330" s="67"/>
      <c r="B1330" s="135"/>
      <c r="C1330" s="135"/>
      <c r="D1330" s="135"/>
      <c r="E1330" s="85"/>
      <c r="F1330" s="85"/>
      <c r="G1330" s="85"/>
      <c r="H1330" s="85"/>
      <c r="I1330" s="85"/>
      <c r="J1330" s="85"/>
      <c r="K1330" s="85"/>
    </row>
    <row r="1331" spans="1:11" x14ac:dyDescent="0.3">
      <c r="A1331" s="67"/>
      <c r="B1331" s="135"/>
      <c r="C1331" s="135"/>
      <c r="D1331" s="135"/>
      <c r="E1331" s="85"/>
      <c r="F1331" s="85"/>
      <c r="G1331" s="85"/>
      <c r="H1331" s="85"/>
      <c r="I1331" s="85"/>
      <c r="J1331" s="85"/>
      <c r="K1331" s="85"/>
    </row>
    <row r="1332" spans="1:11" x14ac:dyDescent="0.3">
      <c r="A1332" s="67"/>
      <c r="B1332" s="135"/>
      <c r="C1332" s="135"/>
      <c r="D1332" s="135"/>
      <c r="E1332" s="85"/>
      <c r="F1332" s="85"/>
      <c r="G1332" s="85"/>
      <c r="H1332" s="85"/>
      <c r="I1332" s="85"/>
      <c r="J1332" s="85"/>
      <c r="K1332" s="85"/>
    </row>
    <row r="1333" spans="1:11" x14ac:dyDescent="0.3">
      <c r="A1333" s="67"/>
      <c r="B1333" s="135"/>
      <c r="C1333" s="135"/>
      <c r="D1333" s="135"/>
      <c r="E1333" s="85"/>
      <c r="F1333" s="85"/>
      <c r="G1333" s="85"/>
      <c r="H1333" s="85"/>
      <c r="I1333" s="85"/>
      <c r="J1333" s="85"/>
      <c r="K1333" s="85"/>
    </row>
    <row r="1334" spans="1:11" x14ac:dyDescent="0.3">
      <c r="A1334" s="67"/>
      <c r="B1334" s="135"/>
      <c r="C1334" s="135"/>
      <c r="D1334" s="135"/>
      <c r="E1334" s="85"/>
      <c r="F1334" s="85"/>
      <c r="G1334" s="85"/>
      <c r="H1334" s="85"/>
      <c r="I1334" s="85"/>
      <c r="J1334" s="85"/>
      <c r="K1334" s="85"/>
    </row>
    <row r="1335" spans="1:11" x14ac:dyDescent="0.3">
      <c r="A1335" s="67"/>
      <c r="B1335" s="135"/>
      <c r="C1335" s="135"/>
      <c r="D1335" s="135"/>
      <c r="E1335" s="85"/>
      <c r="F1335" s="85"/>
      <c r="G1335" s="85"/>
      <c r="H1335" s="85"/>
      <c r="I1335" s="85"/>
      <c r="J1335" s="85"/>
      <c r="K1335" s="85"/>
    </row>
    <row r="1336" spans="1:11" x14ac:dyDescent="0.3">
      <c r="A1336" s="67"/>
      <c r="B1336" s="135"/>
      <c r="C1336" s="135"/>
      <c r="D1336" s="135"/>
      <c r="E1336" s="85"/>
      <c r="F1336" s="85"/>
      <c r="G1336" s="85"/>
      <c r="H1336" s="85"/>
      <c r="I1336" s="85"/>
      <c r="J1336" s="85"/>
      <c r="K1336" s="85"/>
    </row>
    <row r="1337" spans="1:11" x14ac:dyDescent="0.3">
      <c r="A1337" s="67"/>
      <c r="B1337" s="135"/>
      <c r="C1337" s="135"/>
      <c r="D1337" s="135"/>
      <c r="E1337" s="85"/>
      <c r="F1337" s="85"/>
      <c r="G1337" s="85"/>
      <c r="H1337" s="85"/>
      <c r="I1337" s="85"/>
      <c r="J1337" s="85"/>
      <c r="K1337" s="85"/>
    </row>
    <row r="1338" spans="1:11" x14ac:dyDescent="0.3">
      <c r="A1338" s="67"/>
      <c r="B1338" s="135"/>
      <c r="C1338" s="135"/>
      <c r="D1338" s="135"/>
      <c r="E1338" s="85"/>
      <c r="F1338" s="85"/>
      <c r="G1338" s="85"/>
      <c r="H1338" s="85"/>
      <c r="I1338" s="85"/>
      <c r="J1338" s="85"/>
      <c r="K1338" s="85"/>
    </row>
    <row r="1339" spans="1:11" x14ac:dyDescent="0.3">
      <c r="A1339" s="67"/>
      <c r="B1339" s="135"/>
      <c r="C1339" s="135"/>
      <c r="D1339" s="135"/>
      <c r="E1339" s="85"/>
      <c r="F1339" s="85"/>
      <c r="G1339" s="85"/>
      <c r="H1339" s="85"/>
      <c r="I1339" s="85"/>
      <c r="J1339" s="85"/>
      <c r="K1339" s="85"/>
    </row>
    <row r="1340" spans="1:11" x14ac:dyDescent="0.3">
      <c r="A1340" s="67"/>
      <c r="B1340" s="135"/>
      <c r="C1340" s="135"/>
      <c r="D1340" s="135"/>
      <c r="E1340" s="85"/>
      <c r="F1340" s="85"/>
      <c r="G1340" s="85"/>
      <c r="H1340" s="85"/>
      <c r="I1340" s="85"/>
      <c r="J1340" s="85"/>
      <c r="K1340" s="85"/>
    </row>
    <row r="1341" spans="1:11" x14ac:dyDescent="0.3">
      <c r="A1341" s="67"/>
      <c r="B1341" s="135"/>
      <c r="C1341" s="135"/>
      <c r="D1341" s="135"/>
      <c r="E1341" s="85"/>
      <c r="F1341" s="85"/>
      <c r="G1341" s="85"/>
      <c r="H1341" s="85"/>
      <c r="I1341" s="85"/>
      <c r="J1341" s="85"/>
      <c r="K1341" s="85"/>
    </row>
    <row r="1342" spans="1:11" x14ac:dyDescent="0.3">
      <c r="A1342" s="67"/>
      <c r="B1342" s="135"/>
      <c r="C1342" s="135"/>
      <c r="D1342" s="135"/>
      <c r="E1342" s="85"/>
      <c r="F1342" s="85"/>
      <c r="G1342" s="85"/>
      <c r="H1342" s="85"/>
      <c r="I1342" s="85"/>
      <c r="J1342" s="85"/>
      <c r="K1342" s="85"/>
    </row>
    <row r="1343" spans="1:11" x14ac:dyDescent="0.3">
      <c r="A1343" s="67"/>
      <c r="B1343" s="135"/>
      <c r="C1343" s="135"/>
      <c r="D1343" s="135"/>
      <c r="E1343" s="85"/>
      <c r="F1343" s="85"/>
      <c r="G1343" s="85"/>
      <c r="H1343" s="85"/>
      <c r="I1343" s="85"/>
      <c r="J1343" s="85"/>
      <c r="K1343" s="85"/>
    </row>
    <row r="1344" spans="1:11" x14ac:dyDescent="0.3">
      <c r="A1344" s="67"/>
      <c r="B1344" s="135"/>
      <c r="C1344" s="135"/>
      <c r="D1344" s="135"/>
      <c r="E1344" s="85"/>
      <c r="F1344" s="85"/>
      <c r="G1344" s="85"/>
      <c r="H1344" s="85"/>
      <c r="I1344" s="85"/>
      <c r="J1344" s="85"/>
      <c r="K1344" s="85"/>
    </row>
    <row r="1345" spans="1:11" x14ac:dyDescent="0.3">
      <c r="A1345" s="68"/>
      <c r="B1345" s="137"/>
      <c r="C1345" s="137"/>
      <c r="D1345" s="137"/>
      <c r="E1345" s="87"/>
      <c r="F1345" s="87"/>
      <c r="G1345" s="87"/>
      <c r="H1345" s="87"/>
      <c r="I1345" s="87"/>
      <c r="J1345" s="87"/>
      <c r="K1345" s="87"/>
    </row>
    <row r="1347" spans="1:11" x14ac:dyDescent="0.3">
      <c r="A1347" s="69"/>
      <c r="B1347" s="69"/>
      <c r="C1347" s="69"/>
      <c r="D1347" s="69"/>
      <c r="E1347" s="69"/>
      <c r="F1347" s="69"/>
      <c r="G1347" s="69"/>
      <c r="H1347" s="97"/>
      <c r="I1347" s="97"/>
      <c r="J1347" s="69"/>
      <c r="K1347" s="69"/>
    </row>
    <row r="1348" spans="1:11" x14ac:dyDescent="0.3">
      <c r="A1348" s="101"/>
      <c r="B1348" s="83"/>
      <c r="C1348" s="83"/>
      <c r="D1348" s="83"/>
      <c r="E1348" s="83"/>
      <c r="F1348" s="83"/>
      <c r="G1348" s="95"/>
      <c r="H1348" s="95"/>
      <c r="I1348" s="33"/>
      <c r="J1348" s="98"/>
      <c r="K1348" s="96"/>
    </row>
    <row r="1349" spans="1:11" x14ac:dyDescent="0.3">
      <c r="A1349" s="91"/>
      <c r="B1349" s="92"/>
      <c r="C1349" s="92"/>
      <c r="D1349" s="92"/>
      <c r="E1349" s="92"/>
      <c r="F1349" s="92"/>
      <c r="G1349" s="92"/>
      <c r="H1349" s="92"/>
      <c r="I1349" s="92"/>
      <c r="J1349" s="92"/>
      <c r="K1349" s="92"/>
    </row>
    <row r="1350" spans="1:11" x14ac:dyDescent="0.3">
      <c r="A1350" s="68"/>
      <c r="B1350" s="68"/>
      <c r="C1350" s="68"/>
      <c r="D1350" s="68"/>
      <c r="E1350" s="68"/>
      <c r="F1350" s="68"/>
      <c r="G1350" s="68"/>
      <c r="H1350" s="68"/>
      <c r="I1350" s="68"/>
      <c r="J1350" s="68"/>
      <c r="K1350" s="86"/>
    </row>
    <row r="1351" spans="1:11" x14ac:dyDescent="0.3">
      <c r="A1351" s="67"/>
      <c r="B1351" s="135"/>
      <c r="C1351" s="135"/>
      <c r="D1351" s="135"/>
      <c r="E1351" s="85"/>
      <c r="F1351" s="85"/>
      <c r="G1351" s="85"/>
      <c r="H1351" s="85"/>
      <c r="I1351" s="85"/>
      <c r="J1351" s="85"/>
      <c r="K1351" s="85"/>
    </row>
    <row r="1352" spans="1:11" x14ac:dyDescent="0.3">
      <c r="A1352" s="67"/>
      <c r="B1352" s="135"/>
      <c r="C1352" s="135"/>
      <c r="D1352" s="135"/>
      <c r="E1352" s="85"/>
      <c r="F1352" s="85"/>
      <c r="G1352" s="85"/>
      <c r="H1352" s="85"/>
      <c r="I1352" s="85"/>
      <c r="J1352" s="85"/>
      <c r="K1352" s="85"/>
    </row>
    <row r="1353" spans="1:11" x14ac:dyDescent="0.3">
      <c r="A1353" s="67"/>
      <c r="B1353" s="135"/>
      <c r="C1353" s="135"/>
      <c r="D1353" s="135"/>
      <c r="E1353" s="85"/>
      <c r="F1353" s="85"/>
      <c r="G1353" s="85"/>
      <c r="H1353" s="85"/>
      <c r="I1353" s="85"/>
      <c r="J1353" s="85"/>
      <c r="K1353" s="85"/>
    </row>
    <row r="1354" spans="1:11" x14ac:dyDescent="0.3">
      <c r="A1354" s="67"/>
      <c r="B1354" s="135"/>
      <c r="C1354" s="135"/>
      <c r="D1354" s="135"/>
      <c r="E1354" s="85"/>
      <c r="F1354" s="85"/>
      <c r="G1354" s="85"/>
      <c r="H1354" s="85"/>
      <c r="I1354" s="85"/>
      <c r="J1354" s="85"/>
      <c r="K1354" s="85"/>
    </row>
    <row r="1355" spans="1:11" x14ac:dyDescent="0.3">
      <c r="A1355" s="67"/>
      <c r="B1355" s="135"/>
      <c r="C1355" s="135"/>
      <c r="D1355" s="135"/>
      <c r="E1355" s="85"/>
      <c r="F1355" s="85"/>
      <c r="G1355" s="85"/>
      <c r="H1355" s="85"/>
      <c r="I1355" s="85"/>
      <c r="J1355" s="85"/>
      <c r="K1355" s="85"/>
    </row>
    <row r="1356" spans="1:11" x14ac:dyDescent="0.3">
      <c r="A1356" s="67"/>
      <c r="B1356" s="135"/>
      <c r="C1356" s="135"/>
      <c r="D1356" s="135"/>
      <c r="E1356" s="85"/>
      <c r="F1356" s="85"/>
      <c r="G1356" s="85"/>
      <c r="H1356" s="85"/>
      <c r="I1356" s="85"/>
      <c r="J1356" s="85"/>
      <c r="K1356" s="85"/>
    </row>
    <row r="1357" spans="1:11" x14ac:dyDescent="0.3">
      <c r="A1357" s="67"/>
      <c r="B1357" s="135"/>
      <c r="C1357" s="135"/>
      <c r="D1357" s="135"/>
      <c r="E1357" s="85"/>
      <c r="F1357" s="85"/>
      <c r="G1357" s="85"/>
      <c r="H1357" s="85"/>
      <c r="I1357" s="85"/>
      <c r="J1357" s="85"/>
      <c r="K1357" s="85"/>
    </row>
    <row r="1358" spans="1:11" x14ac:dyDescent="0.3">
      <c r="A1358" s="67"/>
      <c r="B1358" s="135"/>
      <c r="C1358" s="135"/>
      <c r="D1358" s="135"/>
      <c r="E1358" s="85"/>
      <c r="F1358" s="85"/>
      <c r="G1358" s="85"/>
      <c r="H1358" s="85"/>
      <c r="I1358" s="85"/>
      <c r="J1358" s="85"/>
      <c r="K1358" s="85"/>
    </row>
    <row r="1359" spans="1:11" x14ac:dyDescent="0.3">
      <c r="A1359" s="67"/>
      <c r="B1359" s="135"/>
      <c r="C1359" s="135"/>
      <c r="D1359" s="135"/>
      <c r="E1359" s="85"/>
      <c r="F1359" s="85"/>
      <c r="G1359" s="85"/>
      <c r="H1359" s="85"/>
      <c r="I1359" s="85"/>
      <c r="J1359" s="85"/>
      <c r="K1359" s="85"/>
    </row>
    <row r="1360" spans="1:11" x14ac:dyDescent="0.3">
      <c r="A1360" s="67"/>
      <c r="B1360" s="135"/>
      <c r="C1360" s="135"/>
      <c r="D1360" s="135"/>
      <c r="E1360" s="85"/>
      <c r="F1360" s="85"/>
      <c r="G1360" s="85"/>
      <c r="H1360" s="85"/>
      <c r="I1360" s="85"/>
      <c r="J1360" s="85"/>
      <c r="K1360" s="85"/>
    </row>
    <row r="1361" spans="1:11" x14ac:dyDescent="0.3">
      <c r="A1361" s="67"/>
      <c r="B1361" s="135"/>
      <c r="C1361" s="135"/>
      <c r="D1361" s="135"/>
      <c r="E1361" s="85"/>
      <c r="F1361" s="85"/>
      <c r="G1361" s="85"/>
      <c r="H1361" s="85"/>
      <c r="I1361" s="85"/>
      <c r="J1361" s="85"/>
      <c r="K1361" s="85"/>
    </row>
    <row r="1362" spans="1:11" x14ac:dyDescent="0.3">
      <c r="A1362" s="67"/>
      <c r="B1362" s="135"/>
      <c r="C1362" s="135"/>
      <c r="D1362" s="135"/>
      <c r="E1362" s="85"/>
      <c r="F1362" s="85"/>
      <c r="G1362" s="85"/>
      <c r="H1362" s="85"/>
      <c r="I1362" s="85"/>
      <c r="J1362" s="85"/>
      <c r="K1362" s="85"/>
    </row>
    <row r="1363" spans="1:11" x14ac:dyDescent="0.3">
      <c r="A1363" s="67"/>
      <c r="B1363" s="135"/>
      <c r="C1363" s="135"/>
      <c r="D1363" s="135"/>
      <c r="E1363" s="85"/>
      <c r="F1363" s="85"/>
      <c r="G1363" s="85"/>
      <c r="H1363" s="85"/>
      <c r="I1363" s="85"/>
      <c r="J1363" s="85"/>
      <c r="K1363" s="85"/>
    </row>
    <row r="1364" spans="1:11" x14ac:dyDescent="0.3">
      <c r="A1364" s="67"/>
      <c r="B1364" s="135"/>
      <c r="C1364" s="135"/>
      <c r="D1364" s="135"/>
      <c r="E1364" s="85"/>
      <c r="F1364" s="85"/>
      <c r="G1364" s="85"/>
      <c r="H1364" s="85"/>
      <c r="I1364" s="85"/>
      <c r="J1364" s="85"/>
      <c r="K1364" s="85"/>
    </row>
    <row r="1365" spans="1:11" x14ac:dyDescent="0.3">
      <c r="A1365" s="67"/>
      <c r="B1365" s="135"/>
      <c r="C1365" s="135"/>
      <c r="D1365" s="135"/>
      <c r="E1365" s="85"/>
      <c r="F1365" s="85"/>
      <c r="G1365" s="85"/>
      <c r="H1365" s="85"/>
      <c r="I1365" s="85"/>
      <c r="J1365" s="85"/>
      <c r="K1365" s="85"/>
    </row>
    <row r="1366" spans="1:11" x14ac:dyDescent="0.3">
      <c r="A1366" s="67"/>
      <c r="B1366" s="135"/>
      <c r="C1366" s="135"/>
      <c r="D1366" s="135"/>
      <c r="E1366" s="85"/>
      <c r="F1366" s="85"/>
      <c r="G1366" s="85"/>
      <c r="H1366" s="85"/>
      <c r="I1366" s="85"/>
      <c r="J1366" s="85"/>
      <c r="K1366" s="85"/>
    </row>
    <row r="1367" spans="1:11" x14ac:dyDescent="0.3">
      <c r="A1367" s="68"/>
      <c r="B1367" s="136"/>
      <c r="C1367" s="136"/>
      <c r="D1367" s="136"/>
      <c r="E1367" s="87"/>
      <c r="F1367" s="87"/>
      <c r="G1367" s="87"/>
      <c r="H1367" s="87"/>
      <c r="I1367" s="87"/>
      <c r="J1367" s="87"/>
      <c r="K1367" s="87"/>
    </row>
    <row r="1368" spans="1:11" x14ac:dyDescent="0.3">
      <c r="A1368" s="82"/>
      <c r="B1368" s="89"/>
      <c r="C1368" s="89"/>
      <c r="D1368" s="89"/>
      <c r="E1368" s="89"/>
      <c r="F1368" s="89"/>
      <c r="G1368" s="89"/>
      <c r="H1368" s="89"/>
      <c r="I1368" s="89"/>
      <c r="J1368" s="89"/>
      <c r="K1368" s="89"/>
    </row>
    <row r="1369" spans="1:11" x14ac:dyDescent="0.3">
      <c r="A1369" s="92"/>
      <c r="B1369" s="92"/>
      <c r="C1369" s="92"/>
      <c r="D1369" s="92"/>
      <c r="E1369" s="92"/>
      <c r="F1369" s="92"/>
      <c r="G1369" s="92"/>
      <c r="H1369" s="92"/>
      <c r="I1369" s="92"/>
      <c r="J1369" s="92"/>
      <c r="K1369" s="92"/>
    </row>
    <row r="1370" spans="1:11" x14ac:dyDescent="0.3">
      <c r="A1370" s="68"/>
      <c r="B1370" s="68"/>
      <c r="C1370" s="68"/>
      <c r="D1370" s="68"/>
      <c r="E1370" s="68"/>
      <c r="F1370" s="68"/>
      <c r="G1370" s="68"/>
      <c r="H1370" s="68"/>
      <c r="I1370" s="68"/>
      <c r="J1370" s="68"/>
      <c r="K1370" s="86"/>
    </row>
    <row r="1371" spans="1:11" x14ac:dyDescent="0.3">
      <c r="A1371" s="67"/>
      <c r="B1371" s="135"/>
      <c r="C1371" s="135"/>
      <c r="D1371" s="135"/>
      <c r="E1371" s="85"/>
      <c r="F1371" s="85"/>
      <c r="G1371" s="85"/>
      <c r="H1371" s="85"/>
      <c r="I1371" s="85"/>
      <c r="J1371" s="85"/>
      <c r="K1371" s="85"/>
    </row>
    <row r="1372" spans="1:11" x14ac:dyDescent="0.3">
      <c r="A1372" s="67"/>
      <c r="B1372" s="135"/>
      <c r="C1372" s="135"/>
      <c r="D1372" s="135"/>
      <c r="E1372" s="85"/>
      <c r="F1372" s="85"/>
      <c r="G1372" s="85"/>
      <c r="H1372" s="85"/>
      <c r="I1372" s="85"/>
      <c r="J1372" s="85"/>
      <c r="K1372" s="85"/>
    </row>
    <row r="1373" spans="1:11" x14ac:dyDescent="0.3">
      <c r="A1373" s="67"/>
      <c r="B1373" s="135"/>
      <c r="C1373" s="135"/>
      <c r="D1373" s="135"/>
      <c r="E1373" s="85"/>
      <c r="F1373" s="85"/>
      <c r="G1373" s="85"/>
      <c r="H1373" s="85"/>
      <c r="I1373" s="85"/>
      <c r="J1373" s="85"/>
      <c r="K1373" s="85"/>
    </row>
    <row r="1374" spans="1:11" x14ac:dyDescent="0.3">
      <c r="A1374" s="67"/>
      <c r="B1374" s="135"/>
      <c r="C1374" s="135"/>
      <c r="D1374" s="135"/>
      <c r="E1374" s="85"/>
      <c r="F1374" s="85"/>
      <c r="G1374" s="85"/>
      <c r="H1374" s="85"/>
      <c r="I1374" s="85"/>
      <c r="J1374" s="85"/>
      <c r="K1374" s="85"/>
    </row>
    <row r="1375" spans="1:11" x14ac:dyDescent="0.3">
      <c r="A1375" s="67"/>
      <c r="B1375" s="135"/>
      <c r="C1375" s="135"/>
      <c r="D1375" s="135"/>
      <c r="E1375" s="85"/>
      <c r="F1375" s="85"/>
      <c r="G1375" s="85"/>
      <c r="H1375" s="85"/>
      <c r="I1375" s="85"/>
      <c r="J1375" s="85"/>
      <c r="K1375" s="85"/>
    </row>
    <row r="1376" spans="1:11" x14ac:dyDescent="0.3">
      <c r="A1376" s="67"/>
      <c r="B1376" s="135"/>
      <c r="C1376" s="135"/>
      <c r="D1376" s="135"/>
      <c r="E1376" s="85"/>
      <c r="F1376" s="85"/>
      <c r="G1376" s="85"/>
      <c r="H1376" s="85"/>
      <c r="I1376" s="85"/>
      <c r="J1376" s="85"/>
      <c r="K1376" s="85"/>
    </row>
    <row r="1377" spans="1:11" x14ac:dyDescent="0.3">
      <c r="A1377" s="67"/>
      <c r="B1377" s="135"/>
      <c r="C1377" s="135"/>
      <c r="D1377" s="135"/>
      <c r="E1377" s="85"/>
      <c r="F1377" s="85"/>
      <c r="G1377" s="85"/>
      <c r="H1377" s="85"/>
      <c r="I1377" s="85"/>
      <c r="J1377" s="85"/>
      <c r="K1377" s="85"/>
    </row>
    <row r="1378" spans="1:11" x14ac:dyDescent="0.3">
      <c r="A1378" s="67"/>
      <c r="B1378" s="135"/>
      <c r="C1378" s="135"/>
      <c r="D1378" s="135"/>
      <c r="E1378" s="85"/>
      <c r="F1378" s="85"/>
      <c r="G1378" s="85"/>
      <c r="H1378" s="85"/>
      <c r="I1378" s="85"/>
      <c r="J1378" s="85"/>
      <c r="K1378" s="85"/>
    </row>
    <row r="1379" spans="1:11" x14ac:dyDescent="0.3">
      <c r="A1379" s="67"/>
      <c r="B1379" s="135"/>
      <c r="C1379" s="135"/>
      <c r="D1379" s="135"/>
      <c r="E1379" s="85"/>
      <c r="F1379" s="85"/>
      <c r="G1379" s="85"/>
      <c r="H1379" s="85"/>
      <c r="I1379" s="85"/>
      <c r="J1379" s="85"/>
      <c r="K1379" s="85"/>
    </row>
    <row r="1380" spans="1:11" x14ac:dyDescent="0.3">
      <c r="A1380" s="67"/>
      <c r="B1380" s="135"/>
      <c r="C1380" s="135"/>
      <c r="D1380" s="135"/>
      <c r="E1380" s="85"/>
      <c r="F1380" s="85"/>
      <c r="G1380" s="85"/>
      <c r="H1380" s="85"/>
      <c r="I1380" s="85"/>
      <c r="J1380" s="85"/>
      <c r="K1380" s="85"/>
    </row>
    <row r="1381" spans="1:11" x14ac:dyDescent="0.3">
      <c r="A1381" s="67"/>
      <c r="B1381" s="135"/>
      <c r="C1381" s="135"/>
      <c r="D1381" s="135"/>
      <c r="E1381" s="85"/>
      <c r="F1381" s="85"/>
      <c r="G1381" s="85"/>
      <c r="H1381" s="85"/>
      <c r="I1381" s="85"/>
      <c r="J1381" s="85"/>
      <c r="K1381" s="85"/>
    </row>
    <row r="1382" spans="1:11" x14ac:dyDescent="0.3">
      <c r="A1382" s="67"/>
      <c r="B1382" s="135"/>
      <c r="C1382" s="135"/>
      <c r="D1382" s="135"/>
      <c r="E1382" s="85"/>
      <c r="F1382" s="85"/>
      <c r="G1382" s="85"/>
      <c r="H1382" s="85"/>
      <c r="I1382" s="85"/>
      <c r="J1382" s="85"/>
      <c r="K1382" s="85"/>
    </row>
    <row r="1383" spans="1:11" x14ac:dyDescent="0.3">
      <c r="A1383" s="67"/>
      <c r="B1383" s="135"/>
      <c r="C1383" s="135"/>
      <c r="D1383" s="135"/>
      <c r="E1383" s="85"/>
      <c r="F1383" s="85"/>
      <c r="G1383" s="85"/>
      <c r="H1383" s="85"/>
      <c r="I1383" s="85"/>
      <c r="J1383" s="85"/>
      <c r="K1383" s="85"/>
    </row>
    <row r="1384" spans="1:11" x14ac:dyDescent="0.3">
      <c r="A1384" s="67"/>
      <c r="B1384" s="135"/>
      <c r="C1384" s="135"/>
      <c r="D1384" s="135"/>
      <c r="E1384" s="85"/>
      <c r="F1384" s="85"/>
      <c r="G1384" s="85"/>
      <c r="H1384" s="85"/>
      <c r="I1384" s="85"/>
      <c r="J1384" s="85"/>
      <c r="K1384" s="85"/>
    </row>
    <row r="1385" spans="1:11" x14ac:dyDescent="0.3">
      <c r="A1385" s="67"/>
      <c r="B1385" s="135"/>
      <c r="C1385" s="135"/>
      <c r="D1385" s="135"/>
      <c r="E1385" s="85"/>
      <c r="F1385" s="85"/>
      <c r="G1385" s="85"/>
      <c r="H1385" s="85"/>
      <c r="I1385" s="85"/>
      <c r="J1385" s="85"/>
      <c r="K1385" s="85"/>
    </row>
    <row r="1386" spans="1:11" x14ac:dyDescent="0.3">
      <c r="A1386" s="67"/>
      <c r="B1386" s="135"/>
      <c r="C1386" s="135"/>
      <c r="D1386" s="135"/>
      <c r="E1386" s="85"/>
      <c r="F1386" s="85"/>
      <c r="G1386" s="85"/>
      <c r="H1386" s="85"/>
      <c r="I1386" s="85"/>
      <c r="J1386" s="85"/>
      <c r="K1386" s="85"/>
    </row>
    <row r="1387" spans="1:11" x14ac:dyDescent="0.3">
      <c r="A1387" s="68"/>
      <c r="B1387" s="137"/>
      <c r="C1387" s="137"/>
      <c r="D1387" s="137"/>
      <c r="E1387" s="87"/>
      <c r="F1387" s="87"/>
      <c r="G1387" s="87"/>
      <c r="H1387" s="87"/>
      <c r="I1387" s="87"/>
      <c r="J1387" s="87"/>
      <c r="K1387" s="87"/>
    </row>
    <row r="1389" spans="1:11" x14ac:dyDescent="0.3">
      <c r="A1389" s="69"/>
      <c r="B1389" s="69"/>
      <c r="C1389" s="69"/>
      <c r="D1389" s="69"/>
      <c r="E1389" s="69"/>
      <c r="F1389" s="69"/>
      <c r="G1389" s="69"/>
      <c r="H1389" s="97"/>
      <c r="I1389" s="97"/>
      <c r="J1389" s="69"/>
      <c r="K1389" s="69"/>
    </row>
    <row r="1390" spans="1:11" x14ac:dyDescent="0.3">
      <c r="A1390" s="101"/>
      <c r="B1390" s="83"/>
      <c r="C1390" s="83"/>
      <c r="D1390" s="83"/>
      <c r="E1390" s="83"/>
      <c r="F1390" s="83"/>
      <c r="G1390" s="95"/>
      <c r="H1390" s="95"/>
      <c r="I1390" s="33"/>
      <c r="J1390" s="98"/>
      <c r="K1390" s="96"/>
    </row>
    <row r="1391" spans="1:11" x14ac:dyDescent="0.3">
      <c r="A1391" s="91"/>
      <c r="B1391" s="92"/>
      <c r="C1391" s="92"/>
      <c r="D1391" s="92"/>
      <c r="E1391" s="92"/>
      <c r="F1391" s="92"/>
      <c r="G1391" s="92"/>
      <c r="H1391" s="92"/>
      <c r="I1391" s="92"/>
      <c r="J1391" s="92"/>
      <c r="K1391" s="92"/>
    </row>
    <row r="1392" spans="1:11" x14ac:dyDescent="0.3">
      <c r="A1392" s="68"/>
      <c r="B1392" s="68"/>
      <c r="C1392" s="68"/>
      <c r="D1392" s="68"/>
      <c r="E1392" s="68"/>
      <c r="F1392" s="68"/>
      <c r="G1392" s="68"/>
      <c r="H1392" s="68"/>
      <c r="I1392" s="68"/>
      <c r="J1392" s="68"/>
      <c r="K1392" s="86"/>
    </row>
    <row r="1393" spans="1:11" x14ac:dyDescent="0.3">
      <c r="A1393" s="67"/>
      <c r="B1393" s="135"/>
      <c r="C1393" s="135"/>
      <c r="D1393" s="135"/>
      <c r="E1393" s="85"/>
      <c r="F1393" s="85"/>
      <c r="G1393" s="85"/>
      <c r="H1393" s="85"/>
      <c r="I1393" s="85"/>
      <c r="J1393" s="85"/>
      <c r="K1393" s="85"/>
    </row>
    <row r="1394" spans="1:11" x14ac:dyDescent="0.3">
      <c r="A1394" s="67"/>
      <c r="B1394" s="135"/>
      <c r="C1394" s="135"/>
      <c r="D1394" s="135"/>
      <c r="E1394" s="85"/>
      <c r="F1394" s="85"/>
      <c r="G1394" s="85"/>
      <c r="H1394" s="85"/>
      <c r="I1394" s="85"/>
      <c r="J1394" s="85"/>
      <c r="K1394" s="85"/>
    </row>
    <row r="1395" spans="1:11" x14ac:dyDescent="0.3">
      <c r="A1395" s="67"/>
      <c r="B1395" s="135"/>
      <c r="C1395" s="135"/>
      <c r="D1395" s="135"/>
      <c r="E1395" s="85"/>
      <c r="F1395" s="85"/>
      <c r="G1395" s="85"/>
      <c r="H1395" s="85"/>
      <c r="I1395" s="85"/>
      <c r="J1395" s="85"/>
      <c r="K1395" s="85"/>
    </row>
    <row r="1396" spans="1:11" x14ac:dyDescent="0.3">
      <c r="A1396" s="67"/>
      <c r="B1396" s="135"/>
      <c r="C1396" s="135"/>
      <c r="D1396" s="135"/>
      <c r="E1396" s="85"/>
      <c r="F1396" s="85"/>
      <c r="G1396" s="85"/>
      <c r="H1396" s="85"/>
      <c r="I1396" s="85"/>
      <c r="J1396" s="85"/>
      <c r="K1396" s="85"/>
    </row>
    <row r="1397" spans="1:11" x14ac:dyDescent="0.3">
      <c r="A1397" s="67"/>
      <c r="B1397" s="135"/>
      <c r="C1397" s="135"/>
      <c r="D1397" s="135"/>
      <c r="E1397" s="85"/>
      <c r="F1397" s="85"/>
      <c r="G1397" s="85"/>
      <c r="H1397" s="85"/>
      <c r="I1397" s="85"/>
      <c r="J1397" s="85"/>
      <c r="K1397" s="85"/>
    </row>
    <row r="1398" spans="1:11" x14ac:dyDescent="0.3">
      <c r="A1398" s="67"/>
      <c r="B1398" s="135"/>
      <c r="C1398" s="135"/>
      <c r="D1398" s="135"/>
      <c r="E1398" s="85"/>
      <c r="F1398" s="85"/>
      <c r="G1398" s="85"/>
      <c r="H1398" s="85"/>
      <c r="I1398" s="85"/>
      <c r="J1398" s="85"/>
      <c r="K1398" s="85"/>
    </row>
    <row r="1399" spans="1:11" x14ac:dyDescent="0.3">
      <c r="A1399" s="67"/>
      <c r="B1399" s="135"/>
      <c r="C1399" s="135"/>
      <c r="D1399" s="135"/>
      <c r="E1399" s="85"/>
      <c r="F1399" s="85"/>
      <c r="G1399" s="85"/>
      <c r="H1399" s="85"/>
      <c r="I1399" s="85"/>
      <c r="J1399" s="85"/>
      <c r="K1399" s="85"/>
    </row>
    <row r="1400" spans="1:11" x14ac:dyDescent="0.3">
      <c r="A1400" s="67"/>
      <c r="B1400" s="135"/>
      <c r="C1400" s="135"/>
      <c r="D1400" s="135"/>
      <c r="E1400" s="85"/>
      <c r="F1400" s="85"/>
      <c r="G1400" s="85"/>
      <c r="H1400" s="85"/>
      <c r="I1400" s="85"/>
      <c r="J1400" s="85"/>
      <c r="K1400" s="85"/>
    </row>
    <row r="1401" spans="1:11" x14ac:dyDescent="0.3">
      <c r="A1401" s="67"/>
      <c r="B1401" s="135"/>
      <c r="C1401" s="135"/>
      <c r="D1401" s="135"/>
      <c r="E1401" s="85"/>
      <c r="F1401" s="85"/>
      <c r="G1401" s="85"/>
      <c r="H1401" s="85"/>
      <c r="I1401" s="85"/>
      <c r="J1401" s="85"/>
      <c r="K1401" s="85"/>
    </row>
    <row r="1402" spans="1:11" x14ac:dyDescent="0.3">
      <c r="A1402" s="67"/>
      <c r="B1402" s="135"/>
      <c r="C1402" s="135"/>
      <c r="D1402" s="135"/>
      <c r="E1402" s="85"/>
      <c r="F1402" s="85"/>
      <c r="G1402" s="85"/>
      <c r="H1402" s="85"/>
      <c r="I1402" s="85"/>
      <c r="J1402" s="85"/>
      <c r="K1402" s="85"/>
    </row>
    <row r="1403" spans="1:11" x14ac:dyDescent="0.3">
      <c r="A1403" s="67"/>
      <c r="B1403" s="135"/>
      <c r="C1403" s="135"/>
      <c r="D1403" s="135"/>
      <c r="E1403" s="85"/>
      <c r="F1403" s="85"/>
      <c r="G1403" s="85"/>
      <c r="H1403" s="85"/>
      <c r="I1403" s="85"/>
      <c r="J1403" s="85"/>
      <c r="K1403" s="85"/>
    </row>
    <row r="1404" spans="1:11" x14ac:dyDescent="0.3">
      <c r="A1404" s="67"/>
      <c r="B1404" s="135"/>
      <c r="C1404" s="135"/>
      <c r="D1404" s="135"/>
      <c r="E1404" s="85"/>
      <c r="F1404" s="85"/>
      <c r="G1404" s="85"/>
      <c r="H1404" s="85"/>
      <c r="I1404" s="85"/>
      <c r="J1404" s="85"/>
      <c r="K1404" s="85"/>
    </row>
    <row r="1405" spans="1:11" x14ac:dyDescent="0.3">
      <c r="A1405" s="67"/>
      <c r="B1405" s="135"/>
      <c r="C1405" s="135"/>
      <c r="D1405" s="135"/>
      <c r="E1405" s="85"/>
      <c r="F1405" s="85"/>
      <c r="G1405" s="85"/>
      <c r="H1405" s="85"/>
      <c r="I1405" s="85"/>
      <c r="J1405" s="85"/>
      <c r="K1405" s="85"/>
    </row>
    <row r="1406" spans="1:11" x14ac:dyDescent="0.3">
      <c r="A1406" s="67"/>
      <c r="B1406" s="135"/>
      <c r="C1406" s="135"/>
      <c r="D1406" s="135"/>
      <c r="E1406" s="85"/>
      <c r="F1406" s="85"/>
      <c r="G1406" s="85"/>
      <c r="H1406" s="85"/>
      <c r="I1406" s="85"/>
      <c r="J1406" s="85"/>
      <c r="K1406" s="85"/>
    </row>
    <row r="1407" spans="1:11" x14ac:dyDescent="0.3">
      <c r="A1407" s="67"/>
      <c r="B1407" s="135"/>
      <c r="C1407" s="135"/>
      <c r="D1407" s="135"/>
      <c r="E1407" s="85"/>
      <c r="F1407" s="85"/>
      <c r="G1407" s="85"/>
      <c r="H1407" s="85"/>
      <c r="I1407" s="85"/>
      <c r="J1407" s="85"/>
      <c r="K1407" s="85"/>
    </row>
    <row r="1408" spans="1:11" x14ac:dyDescent="0.3">
      <c r="A1408" s="67"/>
      <c r="B1408" s="135"/>
      <c r="C1408" s="135"/>
      <c r="D1408" s="135"/>
      <c r="E1408" s="85"/>
      <c r="F1408" s="85"/>
      <c r="G1408" s="85"/>
      <c r="H1408" s="85"/>
      <c r="I1408" s="85"/>
      <c r="J1408" s="85"/>
      <c r="K1408" s="85"/>
    </row>
    <row r="1409" spans="1:11" x14ac:dyDescent="0.3">
      <c r="A1409" s="68"/>
      <c r="B1409" s="136"/>
      <c r="C1409" s="136"/>
      <c r="D1409" s="136"/>
      <c r="E1409" s="87"/>
      <c r="F1409" s="87"/>
      <c r="G1409" s="87"/>
      <c r="H1409" s="87"/>
      <c r="I1409" s="87"/>
      <c r="J1409" s="87"/>
      <c r="K1409" s="87"/>
    </row>
    <row r="1410" spans="1:11" x14ac:dyDescent="0.3">
      <c r="A1410" s="82"/>
      <c r="B1410" s="89"/>
      <c r="C1410" s="89"/>
      <c r="D1410" s="89"/>
      <c r="E1410" s="89"/>
      <c r="F1410" s="89"/>
      <c r="G1410" s="89"/>
      <c r="H1410" s="89"/>
      <c r="I1410" s="89"/>
      <c r="J1410" s="89"/>
      <c r="K1410" s="89"/>
    </row>
    <row r="1411" spans="1:11" x14ac:dyDescent="0.3">
      <c r="A1411" s="92"/>
      <c r="B1411" s="92"/>
      <c r="C1411" s="92"/>
      <c r="D1411" s="92"/>
      <c r="E1411" s="92"/>
      <c r="F1411" s="92"/>
      <c r="G1411" s="92"/>
      <c r="H1411" s="92"/>
      <c r="I1411" s="92"/>
      <c r="J1411" s="92"/>
      <c r="K1411" s="92"/>
    </row>
    <row r="1412" spans="1:11" x14ac:dyDescent="0.3">
      <c r="A1412" s="68"/>
      <c r="B1412" s="68"/>
      <c r="C1412" s="68"/>
      <c r="D1412" s="68"/>
      <c r="E1412" s="68"/>
      <c r="F1412" s="68"/>
      <c r="G1412" s="68"/>
      <c r="H1412" s="68"/>
      <c r="I1412" s="68"/>
      <c r="J1412" s="68"/>
      <c r="K1412" s="86"/>
    </row>
    <row r="1413" spans="1:11" x14ac:dyDescent="0.3">
      <c r="A1413" s="67"/>
      <c r="B1413" s="135"/>
      <c r="C1413" s="135"/>
      <c r="D1413" s="135"/>
      <c r="E1413" s="85"/>
      <c r="F1413" s="85"/>
      <c r="G1413" s="85"/>
      <c r="H1413" s="85"/>
      <c r="I1413" s="85"/>
      <c r="J1413" s="85"/>
      <c r="K1413" s="85"/>
    </row>
    <row r="1414" spans="1:11" x14ac:dyDescent="0.3">
      <c r="A1414" s="67"/>
      <c r="B1414" s="135"/>
      <c r="C1414" s="135"/>
      <c r="D1414" s="135"/>
      <c r="E1414" s="85"/>
      <c r="F1414" s="85"/>
      <c r="G1414" s="85"/>
      <c r="H1414" s="85"/>
      <c r="I1414" s="85"/>
      <c r="J1414" s="85"/>
      <c r="K1414" s="85"/>
    </row>
    <row r="1415" spans="1:11" x14ac:dyDescent="0.3">
      <c r="A1415" s="67"/>
      <c r="B1415" s="135"/>
      <c r="C1415" s="135"/>
      <c r="D1415" s="135"/>
      <c r="E1415" s="85"/>
      <c r="F1415" s="85"/>
      <c r="G1415" s="85"/>
      <c r="H1415" s="85"/>
      <c r="I1415" s="85"/>
      <c r="J1415" s="85"/>
      <c r="K1415" s="85"/>
    </row>
    <row r="1416" spans="1:11" x14ac:dyDescent="0.3">
      <c r="A1416" s="67"/>
      <c r="B1416" s="135"/>
      <c r="C1416" s="135"/>
      <c r="D1416" s="135"/>
      <c r="E1416" s="85"/>
      <c r="F1416" s="85"/>
      <c r="G1416" s="85"/>
      <c r="H1416" s="85"/>
      <c r="I1416" s="85"/>
      <c r="J1416" s="85"/>
      <c r="K1416" s="85"/>
    </row>
    <row r="1417" spans="1:11" x14ac:dyDescent="0.3">
      <c r="A1417" s="67"/>
      <c r="B1417" s="135"/>
      <c r="C1417" s="135"/>
      <c r="D1417" s="135"/>
      <c r="E1417" s="85"/>
      <c r="F1417" s="85"/>
      <c r="G1417" s="85"/>
      <c r="H1417" s="85"/>
      <c r="I1417" s="85"/>
      <c r="J1417" s="85"/>
      <c r="K1417" s="85"/>
    </row>
    <row r="1418" spans="1:11" x14ac:dyDescent="0.3">
      <c r="A1418" s="67"/>
      <c r="B1418" s="135"/>
      <c r="C1418" s="135"/>
      <c r="D1418" s="135"/>
      <c r="E1418" s="85"/>
      <c r="F1418" s="85"/>
      <c r="G1418" s="85"/>
      <c r="H1418" s="85"/>
      <c r="I1418" s="85"/>
      <c r="J1418" s="85"/>
      <c r="K1418" s="85"/>
    </row>
    <row r="1419" spans="1:11" x14ac:dyDescent="0.3">
      <c r="A1419" s="67"/>
      <c r="B1419" s="135"/>
      <c r="C1419" s="135"/>
      <c r="D1419" s="135"/>
      <c r="E1419" s="85"/>
      <c r="F1419" s="85"/>
      <c r="G1419" s="85"/>
      <c r="H1419" s="85"/>
      <c r="I1419" s="85"/>
      <c r="J1419" s="85"/>
      <c r="K1419" s="85"/>
    </row>
    <row r="1420" spans="1:11" x14ac:dyDescent="0.3">
      <c r="A1420" s="67"/>
      <c r="B1420" s="135"/>
      <c r="C1420" s="135"/>
      <c r="D1420" s="135"/>
      <c r="E1420" s="85"/>
      <c r="F1420" s="85"/>
      <c r="G1420" s="85"/>
      <c r="H1420" s="85"/>
      <c r="I1420" s="85"/>
      <c r="J1420" s="85"/>
      <c r="K1420" s="85"/>
    </row>
    <row r="1421" spans="1:11" x14ac:dyDescent="0.3">
      <c r="A1421" s="67"/>
      <c r="B1421" s="135"/>
      <c r="C1421" s="135"/>
      <c r="D1421" s="135"/>
      <c r="E1421" s="85"/>
      <c r="F1421" s="85"/>
      <c r="G1421" s="85"/>
      <c r="H1421" s="85"/>
      <c r="I1421" s="85"/>
      <c r="J1421" s="85"/>
      <c r="K1421" s="85"/>
    </row>
    <row r="1422" spans="1:11" x14ac:dyDescent="0.3">
      <c r="A1422" s="67"/>
      <c r="B1422" s="135"/>
      <c r="C1422" s="135"/>
      <c r="D1422" s="135"/>
      <c r="E1422" s="85"/>
      <c r="F1422" s="85"/>
      <c r="G1422" s="85"/>
      <c r="H1422" s="85"/>
      <c r="I1422" s="85"/>
      <c r="J1422" s="85"/>
      <c r="K1422" s="85"/>
    </row>
    <row r="1423" spans="1:11" x14ac:dyDescent="0.3">
      <c r="A1423" s="67"/>
      <c r="B1423" s="135"/>
      <c r="C1423" s="135"/>
      <c r="D1423" s="135"/>
      <c r="E1423" s="85"/>
      <c r="F1423" s="85"/>
      <c r="G1423" s="85"/>
      <c r="H1423" s="85"/>
      <c r="I1423" s="85"/>
      <c r="J1423" s="85"/>
      <c r="K1423" s="85"/>
    </row>
    <row r="1424" spans="1:11" x14ac:dyDescent="0.3">
      <c r="A1424" s="67"/>
      <c r="B1424" s="135"/>
      <c r="C1424" s="135"/>
      <c r="D1424" s="135"/>
      <c r="E1424" s="85"/>
      <c r="F1424" s="85"/>
      <c r="G1424" s="85"/>
      <c r="H1424" s="85"/>
      <c r="I1424" s="85"/>
      <c r="J1424" s="85"/>
      <c r="K1424" s="85"/>
    </row>
    <row r="1425" spans="1:11" x14ac:dyDescent="0.3">
      <c r="A1425" s="67"/>
      <c r="B1425" s="135"/>
      <c r="C1425" s="135"/>
      <c r="D1425" s="135"/>
      <c r="E1425" s="85"/>
      <c r="F1425" s="85"/>
      <c r="G1425" s="85"/>
      <c r="H1425" s="85"/>
      <c r="I1425" s="85"/>
      <c r="J1425" s="85"/>
      <c r="K1425" s="85"/>
    </row>
    <row r="1426" spans="1:11" x14ac:dyDescent="0.3">
      <c r="A1426" s="67"/>
      <c r="B1426" s="135"/>
      <c r="C1426" s="135"/>
      <c r="D1426" s="135"/>
      <c r="E1426" s="85"/>
      <c r="F1426" s="85"/>
      <c r="G1426" s="85"/>
      <c r="H1426" s="85"/>
      <c r="I1426" s="85"/>
      <c r="J1426" s="85"/>
      <c r="K1426" s="85"/>
    </row>
    <row r="1427" spans="1:11" x14ac:dyDescent="0.3">
      <c r="A1427" s="67"/>
      <c r="B1427" s="135"/>
      <c r="C1427" s="135"/>
      <c r="D1427" s="135"/>
      <c r="E1427" s="85"/>
      <c r="F1427" s="85"/>
      <c r="G1427" s="85"/>
      <c r="H1427" s="85"/>
      <c r="I1427" s="85"/>
      <c r="J1427" s="85"/>
      <c r="K1427" s="85"/>
    </row>
    <row r="1428" spans="1:11" x14ac:dyDescent="0.3">
      <c r="A1428" s="67"/>
      <c r="B1428" s="135"/>
      <c r="C1428" s="135"/>
      <c r="D1428" s="135"/>
      <c r="E1428" s="85"/>
      <c r="F1428" s="85"/>
      <c r="G1428" s="85"/>
      <c r="H1428" s="85"/>
      <c r="I1428" s="85"/>
      <c r="J1428" s="85"/>
      <c r="K1428" s="85"/>
    </row>
    <row r="1429" spans="1:11" x14ac:dyDescent="0.3">
      <c r="A1429" s="68"/>
      <c r="B1429" s="137"/>
      <c r="C1429" s="137"/>
      <c r="D1429" s="137"/>
      <c r="E1429" s="87"/>
      <c r="F1429" s="87"/>
      <c r="G1429" s="87"/>
      <c r="H1429" s="87"/>
      <c r="I1429" s="87"/>
      <c r="J1429" s="87"/>
      <c r="K1429" s="87"/>
    </row>
    <row r="1431" spans="1:11" x14ac:dyDescent="0.3">
      <c r="A1431" s="69"/>
      <c r="B1431" s="69"/>
      <c r="C1431" s="69"/>
      <c r="D1431" s="69"/>
      <c r="E1431" s="69"/>
      <c r="F1431" s="69"/>
      <c r="G1431" s="69"/>
      <c r="H1431" s="97"/>
      <c r="I1431" s="97"/>
      <c r="J1431" s="69"/>
      <c r="K1431" s="69"/>
    </row>
    <row r="1432" spans="1:11" x14ac:dyDescent="0.3">
      <c r="A1432" s="101"/>
      <c r="B1432" s="83"/>
      <c r="C1432" s="83"/>
      <c r="D1432" s="83"/>
      <c r="E1432" s="83"/>
      <c r="F1432" s="83"/>
      <c r="G1432" s="95"/>
      <c r="H1432" s="95"/>
      <c r="I1432" s="33"/>
      <c r="J1432" s="98"/>
      <c r="K1432" s="96"/>
    </row>
    <row r="1433" spans="1:11" x14ac:dyDescent="0.3">
      <c r="A1433" s="91"/>
      <c r="B1433" s="92"/>
      <c r="C1433" s="92"/>
      <c r="D1433" s="92"/>
      <c r="E1433" s="92"/>
      <c r="F1433" s="92"/>
      <c r="G1433" s="92"/>
      <c r="H1433" s="92"/>
      <c r="I1433" s="92"/>
      <c r="J1433" s="92"/>
      <c r="K1433" s="92"/>
    </row>
    <row r="1434" spans="1:11" x14ac:dyDescent="0.3">
      <c r="A1434" s="68"/>
      <c r="B1434" s="68"/>
      <c r="C1434" s="68"/>
      <c r="D1434" s="68"/>
      <c r="E1434" s="68"/>
      <c r="F1434" s="68"/>
      <c r="G1434" s="68"/>
      <c r="H1434" s="68"/>
      <c r="I1434" s="68"/>
      <c r="J1434" s="68"/>
      <c r="K1434" s="86"/>
    </row>
    <row r="1435" spans="1:11" x14ac:dyDescent="0.3">
      <c r="A1435" s="67"/>
      <c r="B1435" s="135"/>
      <c r="C1435" s="135"/>
      <c r="D1435" s="135"/>
      <c r="E1435" s="85"/>
      <c r="F1435" s="85"/>
      <c r="G1435" s="85"/>
      <c r="H1435" s="85"/>
      <c r="I1435" s="85"/>
      <c r="J1435" s="85"/>
      <c r="K1435" s="85"/>
    </row>
    <row r="1436" spans="1:11" x14ac:dyDescent="0.3">
      <c r="A1436" s="67"/>
      <c r="B1436" s="135"/>
      <c r="C1436" s="135"/>
      <c r="D1436" s="135"/>
      <c r="E1436" s="85"/>
      <c r="F1436" s="85"/>
      <c r="G1436" s="85"/>
      <c r="H1436" s="85"/>
      <c r="I1436" s="85"/>
      <c r="J1436" s="85"/>
      <c r="K1436" s="85"/>
    </row>
    <row r="1437" spans="1:11" x14ac:dyDescent="0.3">
      <c r="A1437" s="67"/>
      <c r="B1437" s="135"/>
      <c r="C1437" s="135"/>
      <c r="D1437" s="135"/>
      <c r="E1437" s="85"/>
      <c r="F1437" s="85"/>
      <c r="G1437" s="85"/>
      <c r="H1437" s="85"/>
      <c r="I1437" s="85"/>
      <c r="J1437" s="85"/>
      <c r="K1437" s="85"/>
    </row>
    <row r="1438" spans="1:11" x14ac:dyDescent="0.3">
      <c r="A1438" s="67"/>
      <c r="B1438" s="135"/>
      <c r="C1438" s="135"/>
      <c r="D1438" s="135"/>
      <c r="E1438" s="85"/>
      <c r="F1438" s="85"/>
      <c r="G1438" s="85"/>
      <c r="H1438" s="85"/>
      <c r="I1438" s="85"/>
      <c r="J1438" s="85"/>
      <c r="K1438" s="85"/>
    </row>
    <row r="1439" spans="1:11" x14ac:dyDescent="0.3">
      <c r="A1439" s="67"/>
      <c r="B1439" s="135"/>
      <c r="C1439" s="135"/>
      <c r="D1439" s="135"/>
      <c r="E1439" s="85"/>
      <c r="F1439" s="85"/>
      <c r="G1439" s="85"/>
      <c r="H1439" s="85"/>
      <c r="I1439" s="85"/>
      <c r="J1439" s="85"/>
      <c r="K1439" s="85"/>
    </row>
    <row r="1440" spans="1:11" x14ac:dyDescent="0.3">
      <c r="A1440" s="67"/>
      <c r="B1440" s="135"/>
      <c r="C1440" s="135"/>
      <c r="D1440" s="135"/>
      <c r="E1440" s="85"/>
      <c r="F1440" s="85"/>
      <c r="G1440" s="85"/>
      <c r="H1440" s="85"/>
      <c r="I1440" s="85"/>
      <c r="J1440" s="85"/>
      <c r="K1440" s="85"/>
    </row>
    <row r="1441" spans="1:11" x14ac:dyDescent="0.3">
      <c r="A1441" s="67"/>
      <c r="B1441" s="135"/>
      <c r="C1441" s="135"/>
      <c r="D1441" s="135"/>
      <c r="E1441" s="85"/>
      <c r="F1441" s="85"/>
      <c r="G1441" s="85"/>
      <c r="H1441" s="85"/>
      <c r="I1441" s="85"/>
      <c r="J1441" s="85"/>
      <c r="K1441" s="85"/>
    </row>
    <row r="1442" spans="1:11" x14ac:dyDescent="0.3">
      <c r="A1442" s="67"/>
      <c r="B1442" s="135"/>
      <c r="C1442" s="135"/>
      <c r="D1442" s="135"/>
      <c r="E1442" s="85"/>
      <c r="F1442" s="85"/>
      <c r="G1442" s="85"/>
      <c r="H1442" s="85"/>
      <c r="I1442" s="85"/>
      <c r="J1442" s="85"/>
      <c r="K1442" s="85"/>
    </row>
    <row r="1443" spans="1:11" x14ac:dyDescent="0.3">
      <c r="A1443" s="67"/>
      <c r="B1443" s="135"/>
      <c r="C1443" s="135"/>
      <c r="D1443" s="135"/>
      <c r="E1443" s="85"/>
      <c r="F1443" s="85"/>
      <c r="G1443" s="85"/>
      <c r="H1443" s="85"/>
      <c r="I1443" s="85"/>
      <c r="J1443" s="85"/>
      <c r="K1443" s="85"/>
    </row>
    <row r="1444" spans="1:11" x14ac:dyDescent="0.3">
      <c r="A1444" s="67"/>
      <c r="B1444" s="135"/>
      <c r="C1444" s="135"/>
      <c r="D1444" s="135"/>
      <c r="E1444" s="85"/>
      <c r="F1444" s="85"/>
      <c r="G1444" s="85"/>
      <c r="H1444" s="85"/>
      <c r="I1444" s="85"/>
      <c r="J1444" s="85"/>
      <c r="K1444" s="85"/>
    </row>
    <row r="1445" spans="1:11" x14ac:dyDescent="0.3">
      <c r="A1445" s="67"/>
      <c r="B1445" s="135"/>
      <c r="C1445" s="135"/>
      <c r="D1445" s="135"/>
      <c r="E1445" s="85"/>
      <c r="F1445" s="85"/>
      <c r="G1445" s="85"/>
      <c r="H1445" s="85"/>
      <c r="I1445" s="85"/>
      <c r="J1445" s="85"/>
      <c r="K1445" s="85"/>
    </row>
    <row r="1446" spans="1:11" x14ac:dyDescent="0.3">
      <c r="A1446" s="67"/>
      <c r="B1446" s="135"/>
      <c r="C1446" s="135"/>
      <c r="D1446" s="135"/>
      <c r="E1446" s="85"/>
      <c r="F1446" s="85"/>
      <c r="G1446" s="85"/>
      <c r="H1446" s="85"/>
      <c r="I1446" s="85"/>
      <c r="J1446" s="85"/>
      <c r="K1446" s="85"/>
    </row>
    <row r="1447" spans="1:11" x14ac:dyDescent="0.3">
      <c r="A1447" s="67"/>
      <c r="B1447" s="135"/>
      <c r="C1447" s="135"/>
      <c r="D1447" s="135"/>
      <c r="E1447" s="85"/>
      <c r="F1447" s="85"/>
      <c r="G1447" s="85"/>
      <c r="H1447" s="85"/>
      <c r="I1447" s="85"/>
      <c r="J1447" s="85"/>
      <c r="K1447" s="85"/>
    </row>
    <row r="1448" spans="1:11" x14ac:dyDescent="0.3">
      <c r="A1448" s="67"/>
      <c r="B1448" s="135"/>
      <c r="C1448" s="135"/>
      <c r="D1448" s="135"/>
      <c r="E1448" s="85"/>
      <c r="F1448" s="85"/>
      <c r="G1448" s="85"/>
      <c r="H1448" s="85"/>
      <c r="I1448" s="85"/>
      <c r="J1448" s="85"/>
      <c r="K1448" s="85"/>
    </row>
    <row r="1449" spans="1:11" x14ac:dyDescent="0.3">
      <c r="A1449" s="67"/>
      <c r="B1449" s="135"/>
      <c r="C1449" s="135"/>
      <c r="D1449" s="135"/>
      <c r="E1449" s="85"/>
      <c r="F1449" s="85"/>
      <c r="G1449" s="85"/>
      <c r="H1449" s="85"/>
      <c r="I1449" s="85"/>
      <c r="J1449" s="85"/>
      <c r="K1449" s="85"/>
    </row>
    <row r="1450" spans="1:11" x14ac:dyDescent="0.3">
      <c r="A1450" s="67"/>
      <c r="B1450" s="135"/>
      <c r="C1450" s="135"/>
      <c r="D1450" s="135"/>
      <c r="E1450" s="85"/>
      <c r="F1450" s="85"/>
      <c r="G1450" s="85"/>
      <c r="H1450" s="85"/>
      <c r="I1450" s="85"/>
      <c r="J1450" s="85"/>
      <c r="K1450" s="85"/>
    </row>
    <row r="1451" spans="1:11" x14ac:dyDescent="0.3">
      <c r="A1451" s="68"/>
      <c r="B1451" s="136"/>
      <c r="C1451" s="136"/>
      <c r="D1451" s="136"/>
      <c r="E1451" s="87"/>
      <c r="F1451" s="87"/>
      <c r="G1451" s="87"/>
      <c r="H1451" s="87"/>
      <c r="I1451" s="87"/>
      <c r="J1451" s="87"/>
      <c r="K1451" s="87"/>
    </row>
    <row r="1452" spans="1:11" x14ac:dyDescent="0.3">
      <c r="A1452" s="82"/>
      <c r="B1452" s="89"/>
      <c r="C1452" s="89"/>
      <c r="D1452" s="89"/>
      <c r="E1452" s="89"/>
      <c r="F1452" s="89"/>
      <c r="G1452" s="89"/>
      <c r="H1452" s="89"/>
      <c r="I1452" s="89"/>
      <c r="J1452" s="89"/>
      <c r="K1452" s="89"/>
    </row>
    <row r="1453" spans="1:11" x14ac:dyDescent="0.3">
      <c r="A1453" s="92"/>
      <c r="B1453" s="92"/>
      <c r="C1453" s="92"/>
      <c r="D1453" s="92"/>
      <c r="E1453" s="92"/>
      <c r="F1453" s="92"/>
      <c r="G1453" s="92"/>
      <c r="H1453" s="92"/>
      <c r="I1453" s="92"/>
      <c r="J1453" s="92"/>
      <c r="K1453" s="92"/>
    </row>
    <row r="1454" spans="1:11" x14ac:dyDescent="0.3">
      <c r="A1454" s="68"/>
      <c r="B1454" s="68"/>
      <c r="C1454" s="68"/>
      <c r="D1454" s="68"/>
      <c r="E1454" s="68"/>
      <c r="F1454" s="68"/>
      <c r="G1454" s="68"/>
      <c r="H1454" s="68"/>
      <c r="I1454" s="68"/>
      <c r="J1454" s="68"/>
      <c r="K1454" s="86"/>
    </row>
    <row r="1455" spans="1:11" x14ac:dyDescent="0.3">
      <c r="A1455" s="67"/>
      <c r="B1455" s="135"/>
      <c r="C1455" s="135"/>
      <c r="D1455" s="135"/>
      <c r="E1455" s="85"/>
      <c r="F1455" s="85"/>
      <c r="G1455" s="85"/>
      <c r="H1455" s="85"/>
      <c r="I1455" s="85"/>
      <c r="J1455" s="85"/>
      <c r="K1455" s="85"/>
    </row>
    <row r="1456" spans="1:11" x14ac:dyDescent="0.3">
      <c r="A1456" s="67"/>
      <c r="B1456" s="135"/>
      <c r="C1456" s="135"/>
      <c r="D1456" s="135"/>
      <c r="E1456" s="85"/>
      <c r="F1456" s="85"/>
      <c r="G1456" s="85"/>
      <c r="H1456" s="85"/>
      <c r="I1456" s="85"/>
      <c r="J1456" s="85"/>
      <c r="K1456" s="85"/>
    </row>
    <row r="1457" spans="1:11" x14ac:dyDescent="0.3">
      <c r="A1457" s="67"/>
      <c r="B1457" s="135"/>
      <c r="C1457" s="135"/>
      <c r="D1457" s="135"/>
      <c r="E1457" s="85"/>
      <c r="F1457" s="85"/>
      <c r="G1457" s="85"/>
      <c r="H1457" s="85"/>
      <c r="I1457" s="85"/>
      <c r="J1457" s="85"/>
      <c r="K1457" s="85"/>
    </row>
    <row r="1458" spans="1:11" x14ac:dyDescent="0.3">
      <c r="A1458" s="67"/>
      <c r="B1458" s="135"/>
      <c r="C1458" s="135"/>
      <c r="D1458" s="135"/>
      <c r="E1458" s="85"/>
      <c r="F1458" s="85"/>
      <c r="G1458" s="85"/>
      <c r="H1458" s="85"/>
      <c r="I1458" s="85"/>
      <c r="J1458" s="85"/>
      <c r="K1458" s="85"/>
    </row>
    <row r="1459" spans="1:11" x14ac:dyDescent="0.3">
      <c r="A1459" s="67"/>
      <c r="B1459" s="135"/>
      <c r="C1459" s="135"/>
      <c r="D1459" s="135"/>
      <c r="E1459" s="85"/>
      <c r="F1459" s="85"/>
      <c r="G1459" s="85"/>
      <c r="H1459" s="85"/>
      <c r="I1459" s="85"/>
      <c r="J1459" s="85"/>
      <c r="K1459" s="85"/>
    </row>
    <row r="1460" spans="1:11" x14ac:dyDescent="0.3">
      <c r="A1460" s="67"/>
      <c r="B1460" s="135"/>
      <c r="C1460" s="135"/>
      <c r="D1460" s="135"/>
      <c r="E1460" s="85"/>
      <c r="F1460" s="85"/>
      <c r="G1460" s="85"/>
      <c r="H1460" s="85"/>
      <c r="I1460" s="85"/>
      <c r="J1460" s="85"/>
      <c r="K1460" s="85"/>
    </row>
    <row r="1461" spans="1:11" x14ac:dyDescent="0.3">
      <c r="A1461" s="67"/>
      <c r="B1461" s="135"/>
      <c r="C1461" s="135"/>
      <c r="D1461" s="135"/>
      <c r="E1461" s="85"/>
      <c r="F1461" s="85"/>
      <c r="G1461" s="85"/>
      <c r="H1461" s="85"/>
      <c r="I1461" s="85"/>
      <c r="J1461" s="85"/>
      <c r="K1461" s="85"/>
    </row>
    <row r="1462" spans="1:11" x14ac:dyDescent="0.3">
      <c r="A1462" s="67"/>
      <c r="B1462" s="135"/>
      <c r="C1462" s="135"/>
      <c r="D1462" s="135"/>
      <c r="E1462" s="85"/>
      <c r="F1462" s="85"/>
      <c r="G1462" s="85"/>
      <c r="H1462" s="85"/>
      <c r="I1462" s="85"/>
      <c r="J1462" s="85"/>
      <c r="K1462" s="85"/>
    </row>
    <row r="1463" spans="1:11" x14ac:dyDescent="0.3">
      <c r="A1463" s="67"/>
      <c r="B1463" s="135"/>
      <c r="C1463" s="135"/>
      <c r="D1463" s="135"/>
      <c r="E1463" s="85"/>
      <c r="F1463" s="85"/>
      <c r="G1463" s="85"/>
      <c r="H1463" s="85"/>
      <c r="I1463" s="85"/>
      <c r="J1463" s="85"/>
      <c r="K1463" s="85"/>
    </row>
    <row r="1464" spans="1:11" x14ac:dyDescent="0.3">
      <c r="A1464" s="67"/>
      <c r="B1464" s="135"/>
      <c r="C1464" s="135"/>
      <c r="D1464" s="135"/>
      <c r="E1464" s="85"/>
      <c r="F1464" s="85"/>
      <c r="G1464" s="85"/>
      <c r="H1464" s="85"/>
      <c r="I1464" s="85"/>
      <c r="J1464" s="85"/>
      <c r="K1464" s="85"/>
    </row>
    <row r="1465" spans="1:11" x14ac:dyDescent="0.3">
      <c r="A1465" s="67"/>
      <c r="B1465" s="135"/>
      <c r="C1465" s="135"/>
      <c r="D1465" s="135"/>
      <c r="E1465" s="85"/>
      <c r="F1465" s="85"/>
      <c r="G1465" s="85"/>
      <c r="H1465" s="85"/>
      <c r="I1465" s="85"/>
      <c r="J1465" s="85"/>
      <c r="K1465" s="85"/>
    </row>
    <row r="1466" spans="1:11" x14ac:dyDescent="0.3">
      <c r="A1466" s="67"/>
      <c r="B1466" s="135"/>
      <c r="C1466" s="135"/>
      <c r="D1466" s="135"/>
      <c r="E1466" s="85"/>
      <c r="F1466" s="85"/>
      <c r="G1466" s="85"/>
      <c r="H1466" s="85"/>
      <c r="I1466" s="85"/>
      <c r="J1466" s="85"/>
      <c r="K1466" s="85"/>
    </row>
    <row r="1467" spans="1:11" x14ac:dyDescent="0.3">
      <c r="A1467" s="67"/>
      <c r="B1467" s="135"/>
      <c r="C1467" s="135"/>
      <c r="D1467" s="135"/>
      <c r="E1467" s="85"/>
      <c r="F1467" s="85"/>
      <c r="G1467" s="85"/>
      <c r="H1467" s="85"/>
      <c r="I1467" s="85"/>
      <c r="J1467" s="85"/>
      <c r="K1467" s="85"/>
    </row>
    <row r="1468" spans="1:11" x14ac:dyDescent="0.3">
      <c r="A1468" s="67"/>
      <c r="B1468" s="135"/>
      <c r="C1468" s="135"/>
      <c r="D1468" s="135"/>
      <c r="E1468" s="85"/>
      <c r="F1468" s="85"/>
      <c r="G1468" s="85"/>
      <c r="H1468" s="85"/>
      <c r="I1468" s="85"/>
      <c r="J1468" s="85"/>
      <c r="K1468" s="85"/>
    </row>
    <row r="1469" spans="1:11" x14ac:dyDescent="0.3">
      <c r="A1469" s="67"/>
      <c r="B1469" s="135"/>
      <c r="C1469" s="135"/>
      <c r="D1469" s="135"/>
      <c r="E1469" s="85"/>
      <c r="F1469" s="85"/>
      <c r="G1469" s="85"/>
      <c r="H1469" s="85"/>
      <c r="I1469" s="85"/>
      <c r="J1469" s="85"/>
      <c r="K1469" s="85"/>
    </row>
    <row r="1470" spans="1:11" x14ac:dyDescent="0.3">
      <c r="A1470" s="67"/>
      <c r="B1470" s="135"/>
      <c r="C1470" s="135"/>
      <c r="D1470" s="135"/>
      <c r="E1470" s="85"/>
      <c r="F1470" s="85"/>
      <c r="G1470" s="85"/>
      <c r="H1470" s="85"/>
      <c r="I1470" s="85"/>
      <c r="J1470" s="85"/>
      <c r="K1470" s="85"/>
    </row>
    <row r="1471" spans="1:11" x14ac:dyDescent="0.3">
      <c r="A1471" s="68"/>
      <c r="B1471" s="137"/>
      <c r="C1471" s="137"/>
      <c r="D1471" s="137"/>
      <c r="E1471" s="87"/>
      <c r="F1471" s="87"/>
      <c r="G1471" s="87"/>
      <c r="H1471" s="87"/>
      <c r="I1471" s="87"/>
      <c r="J1471" s="87"/>
      <c r="K1471" s="87"/>
    </row>
    <row r="1473" spans="1:11" x14ac:dyDescent="0.3">
      <c r="A1473" s="69"/>
      <c r="B1473" s="69"/>
      <c r="C1473" s="69"/>
      <c r="D1473" s="69"/>
      <c r="E1473" s="69"/>
      <c r="F1473" s="69"/>
      <c r="G1473" s="69"/>
      <c r="H1473" s="97"/>
      <c r="I1473" s="97"/>
      <c r="J1473" s="69"/>
      <c r="K1473" s="69"/>
    </row>
    <row r="1474" spans="1:11" x14ac:dyDescent="0.3">
      <c r="A1474" s="101"/>
      <c r="B1474" s="83"/>
      <c r="C1474" s="83"/>
      <c r="D1474" s="83"/>
      <c r="E1474" s="83"/>
      <c r="F1474" s="83"/>
      <c r="G1474" s="95"/>
      <c r="H1474" s="95"/>
      <c r="I1474" s="33"/>
      <c r="J1474" s="98"/>
      <c r="K1474" s="96"/>
    </row>
    <row r="1475" spans="1:11" x14ac:dyDescent="0.3">
      <c r="A1475" s="91"/>
      <c r="B1475" s="92"/>
      <c r="C1475" s="92"/>
      <c r="D1475" s="92"/>
      <c r="E1475" s="92"/>
      <c r="F1475" s="92"/>
      <c r="G1475" s="92"/>
      <c r="H1475" s="92"/>
      <c r="I1475" s="92"/>
      <c r="J1475" s="92"/>
      <c r="K1475" s="92"/>
    </row>
    <row r="1476" spans="1:11" x14ac:dyDescent="0.3">
      <c r="A1476" s="68"/>
      <c r="B1476" s="68"/>
      <c r="C1476" s="68"/>
      <c r="D1476" s="68"/>
      <c r="E1476" s="68"/>
      <c r="F1476" s="68"/>
      <c r="G1476" s="68"/>
      <c r="H1476" s="68"/>
      <c r="I1476" s="68"/>
      <c r="J1476" s="68"/>
      <c r="K1476" s="86"/>
    </row>
    <row r="1477" spans="1:11" x14ac:dyDescent="0.3">
      <c r="A1477" s="67"/>
      <c r="B1477" s="135"/>
      <c r="C1477" s="135"/>
      <c r="D1477" s="135"/>
      <c r="E1477" s="85"/>
      <c r="F1477" s="85"/>
      <c r="G1477" s="85"/>
      <c r="H1477" s="85"/>
      <c r="I1477" s="85"/>
      <c r="J1477" s="85"/>
      <c r="K1477" s="85"/>
    </row>
    <row r="1478" spans="1:11" x14ac:dyDescent="0.3">
      <c r="A1478" s="67"/>
      <c r="B1478" s="135"/>
      <c r="C1478" s="135"/>
      <c r="D1478" s="135"/>
      <c r="E1478" s="85"/>
      <c r="F1478" s="85"/>
      <c r="G1478" s="85"/>
      <c r="H1478" s="85"/>
      <c r="I1478" s="85"/>
      <c r="J1478" s="85"/>
      <c r="K1478" s="85"/>
    </row>
    <row r="1479" spans="1:11" x14ac:dyDescent="0.3">
      <c r="A1479" s="67"/>
      <c r="B1479" s="135"/>
      <c r="C1479" s="135"/>
      <c r="D1479" s="135"/>
      <c r="E1479" s="85"/>
      <c r="F1479" s="85"/>
      <c r="G1479" s="85"/>
      <c r="H1479" s="85"/>
      <c r="I1479" s="85"/>
      <c r="J1479" s="85"/>
      <c r="K1479" s="85"/>
    </row>
    <row r="1480" spans="1:11" x14ac:dyDescent="0.3">
      <c r="A1480" s="67"/>
      <c r="B1480" s="135"/>
      <c r="C1480" s="135"/>
      <c r="D1480" s="135"/>
      <c r="E1480" s="85"/>
      <c r="F1480" s="85"/>
      <c r="G1480" s="85"/>
      <c r="H1480" s="85"/>
      <c r="I1480" s="85"/>
      <c r="J1480" s="85"/>
      <c r="K1480" s="85"/>
    </row>
    <row r="1481" spans="1:11" x14ac:dyDescent="0.3">
      <c r="A1481" s="67"/>
      <c r="B1481" s="135"/>
      <c r="C1481" s="135"/>
      <c r="D1481" s="135"/>
      <c r="E1481" s="85"/>
      <c r="F1481" s="85"/>
      <c r="G1481" s="85"/>
      <c r="H1481" s="85"/>
      <c r="I1481" s="85"/>
      <c r="J1481" s="85"/>
      <c r="K1481" s="85"/>
    </row>
    <row r="1482" spans="1:11" x14ac:dyDescent="0.3">
      <c r="A1482" s="67"/>
      <c r="B1482" s="135"/>
      <c r="C1482" s="135"/>
      <c r="D1482" s="135"/>
      <c r="E1482" s="85"/>
      <c r="F1482" s="85"/>
      <c r="G1482" s="85"/>
      <c r="H1482" s="85"/>
      <c r="I1482" s="85"/>
      <c r="J1482" s="85"/>
      <c r="K1482" s="85"/>
    </row>
    <row r="1483" spans="1:11" x14ac:dyDescent="0.3">
      <c r="A1483" s="67"/>
      <c r="B1483" s="135"/>
      <c r="C1483" s="135"/>
      <c r="D1483" s="135"/>
      <c r="E1483" s="85"/>
      <c r="F1483" s="85"/>
      <c r="G1483" s="85"/>
      <c r="H1483" s="85"/>
      <c r="I1483" s="85"/>
      <c r="J1483" s="85"/>
      <c r="K1483" s="85"/>
    </row>
    <row r="1484" spans="1:11" x14ac:dyDescent="0.3">
      <c r="A1484" s="67"/>
      <c r="B1484" s="135"/>
      <c r="C1484" s="135"/>
      <c r="D1484" s="135"/>
      <c r="E1484" s="85"/>
      <c r="F1484" s="85"/>
      <c r="G1484" s="85"/>
      <c r="H1484" s="85"/>
      <c r="I1484" s="85"/>
      <c r="J1484" s="85"/>
      <c r="K1484" s="85"/>
    </row>
    <row r="1485" spans="1:11" x14ac:dyDescent="0.3">
      <c r="A1485" s="67"/>
      <c r="B1485" s="135"/>
      <c r="C1485" s="135"/>
      <c r="D1485" s="135"/>
      <c r="E1485" s="85"/>
      <c r="F1485" s="85"/>
      <c r="G1485" s="85"/>
      <c r="H1485" s="85"/>
      <c r="I1485" s="85"/>
      <c r="J1485" s="85"/>
      <c r="K1485" s="85"/>
    </row>
    <row r="1486" spans="1:11" x14ac:dyDescent="0.3">
      <c r="A1486" s="67"/>
      <c r="B1486" s="135"/>
      <c r="C1486" s="135"/>
      <c r="D1486" s="135"/>
      <c r="E1486" s="85"/>
      <c r="F1486" s="85"/>
      <c r="G1486" s="85"/>
      <c r="H1486" s="85"/>
      <c r="I1486" s="85"/>
      <c r="J1486" s="85"/>
      <c r="K1486" s="85"/>
    </row>
    <row r="1487" spans="1:11" x14ac:dyDescent="0.3">
      <c r="A1487" s="67"/>
      <c r="B1487" s="135"/>
      <c r="C1487" s="135"/>
      <c r="D1487" s="135"/>
      <c r="E1487" s="85"/>
      <c r="F1487" s="85"/>
      <c r="G1487" s="85"/>
      <c r="H1487" s="85"/>
      <c r="I1487" s="85"/>
      <c r="J1487" s="85"/>
      <c r="K1487" s="85"/>
    </row>
    <row r="1488" spans="1:11" x14ac:dyDescent="0.3">
      <c r="A1488" s="67"/>
      <c r="B1488" s="135"/>
      <c r="C1488" s="135"/>
      <c r="D1488" s="135"/>
      <c r="E1488" s="85"/>
      <c r="F1488" s="85"/>
      <c r="G1488" s="85"/>
      <c r="H1488" s="85"/>
      <c r="I1488" s="85"/>
      <c r="J1488" s="85"/>
      <c r="K1488" s="85"/>
    </row>
    <row r="1489" spans="1:11" x14ac:dyDescent="0.3">
      <c r="A1489" s="67"/>
      <c r="B1489" s="135"/>
      <c r="C1489" s="135"/>
      <c r="D1489" s="135"/>
      <c r="E1489" s="85"/>
      <c r="F1489" s="85"/>
      <c r="G1489" s="85"/>
      <c r="H1489" s="85"/>
      <c r="I1489" s="85"/>
      <c r="J1489" s="85"/>
      <c r="K1489" s="85"/>
    </row>
    <row r="1490" spans="1:11" x14ac:dyDescent="0.3">
      <c r="A1490" s="67"/>
      <c r="B1490" s="135"/>
      <c r="C1490" s="135"/>
      <c r="D1490" s="135"/>
      <c r="E1490" s="85"/>
      <c r="F1490" s="85"/>
      <c r="G1490" s="85"/>
      <c r="H1490" s="85"/>
      <c r="I1490" s="85"/>
      <c r="J1490" s="85"/>
      <c r="K1490" s="85"/>
    </row>
    <row r="1491" spans="1:11" x14ac:dyDescent="0.3">
      <c r="A1491" s="67"/>
      <c r="B1491" s="135"/>
      <c r="C1491" s="135"/>
      <c r="D1491" s="135"/>
      <c r="E1491" s="85"/>
      <c r="F1491" s="85"/>
      <c r="G1491" s="85"/>
      <c r="H1491" s="85"/>
      <c r="I1491" s="85"/>
      <c r="J1491" s="85"/>
      <c r="K1491" s="85"/>
    </row>
    <row r="1492" spans="1:11" x14ac:dyDescent="0.3">
      <c r="A1492" s="67"/>
      <c r="B1492" s="135"/>
      <c r="C1492" s="135"/>
      <c r="D1492" s="135"/>
      <c r="E1492" s="85"/>
      <c r="F1492" s="85"/>
      <c r="G1492" s="85"/>
      <c r="H1492" s="85"/>
      <c r="I1492" s="85"/>
      <c r="J1492" s="85"/>
      <c r="K1492" s="85"/>
    </row>
    <row r="1493" spans="1:11" x14ac:dyDescent="0.3">
      <c r="A1493" s="68"/>
      <c r="B1493" s="136"/>
      <c r="C1493" s="136"/>
      <c r="D1493" s="136"/>
      <c r="E1493" s="87"/>
      <c r="F1493" s="87"/>
      <c r="G1493" s="87"/>
      <c r="H1493" s="87"/>
      <c r="I1493" s="87"/>
      <c r="J1493" s="87"/>
      <c r="K1493" s="87"/>
    </row>
    <row r="1494" spans="1:11" x14ac:dyDescent="0.3">
      <c r="A1494" s="82"/>
      <c r="B1494" s="89"/>
      <c r="C1494" s="89"/>
      <c r="D1494" s="89"/>
      <c r="E1494" s="89"/>
      <c r="F1494" s="89"/>
      <c r="G1494" s="89"/>
      <c r="H1494" s="89"/>
      <c r="I1494" s="89"/>
      <c r="J1494" s="89"/>
      <c r="K1494" s="89"/>
    </row>
    <row r="1495" spans="1:11" x14ac:dyDescent="0.3">
      <c r="A1495" s="92"/>
      <c r="B1495" s="92"/>
      <c r="C1495" s="92"/>
      <c r="D1495" s="92"/>
      <c r="E1495" s="92"/>
      <c r="F1495" s="92"/>
      <c r="G1495" s="92"/>
      <c r="H1495" s="92"/>
      <c r="I1495" s="92"/>
      <c r="J1495" s="92"/>
      <c r="K1495" s="92"/>
    </row>
    <row r="1496" spans="1:11" x14ac:dyDescent="0.3">
      <c r="A1496" s="68"/>
      <c r="B1496" s="68"/>
      <c r="C1496" s="68"/>
      <c r="D1496" s="68"/>
      <c r="E1496" s="68"/>
      <c r="F1496" s="68"/>
      <c r="G1496" s="68"/>
      <c r="H1496" s="68"/>
      <c r="I1496" s="68"/>
      <c r="J1496" s="68"/>
      <c r="K1496" s="86"/>
    </row>
    <row r="1497" spans="1:11" x14ac:dyDescent="0.3">
      <c r="A1497" s="67"/>
      <c r="B1497" s="135"/>
      <c r="C1497" s="135"/>
      <c r="D1497" s="135"/>
      <c r="E1497" s="85"/>
      <c r="F1497" s="85"/>
      <c r="G1497" s="85"/>
      <c r="H1497" s="85"/>
      <c r="I1497" s="85"/>
      <c r="J1497" s="85"/>
      <c r="K1497" s="85"/>
    </row>
    <row r="1498" spans="1:11" x14ac:dyDescent="0.3">
      <c r="A1498" s="67"/>
      <c r="B1498" s="135"/>
      <c r="C1498" s="135"/>
      <c r="D1498" s="135"/>
      <c r="E1498" s="85"/>
      <c r="F1498" s="85"/>
      <c r="G1498" s="85"/>
      <c r="H1498" s="85"/>
      <c r="I1498" s="85"/>
      <c r="J1498" s="85"/>
      <c r="K1498" s="85"/>
    </row>
    <row r="1499" spans="1:11" x14ac:dyDescent="0.3">
      <c r="A1499" s="67"/>
      <c r="B1499" s="135"/>
      <c r="C1499" s="135"/>
      <c r="D1499" s="135"/>
      <c r="E1499" s="85"/>
      <c r="F1499" s="85"/>
      <c r="G1499" s="85"/>
      <c r="H1499" s="85"/>
      <c r="I1499" s="85"/>
      <c r="J1499" s="85"/>
      <c r="K1499" s="85"/>
    </row>
    <row r="1500" spans="1:11" x14ac:dyDescent="0.3">
      <c r="A1500" s="67"/>
      <c r="B1500" s="135"/>
      <c r="C1500" s="135"/>
      <c r="D1500" s="135"/>
      <c r="E1500" s="85"/>
      <c r="F1500" s="85"/>
      <c r="G1500" s="85"/>
      <c r="H1500" s="85"/>
      <c r="I1500" s="85"/>
      <c r="J1500" s="85"/>
      <c r="K1500" s="85"/>
    </row>
    <row r="1501" spans="1:11" x14ac:dyDescent="0.3">
      <c r="A1501" s="67"/>
      <c r="B1501" s="135"/>
      <c r="C1501" s="135"/>
      <c r="D1501" s="135"/>
      <c r="E1501" s="85"/>
      <c r="F1501" s="85"/>
      <c r="G1501" s="85"/>
      <c r="H1501" s="85"/>
      <c r="I1501" s="85"/>
      <c r="J1501" s="85"/>
      <c r="K1501" s="85"/>
    </row>
    <row r="1502" spans="1:11" x14ac:dyDescent="0.3">
      <c r="A1502" s="67"/>
      <c r="B1502" s="135"/>
      <c r="C1502" s="135"/>
      <c r="D1502" s="135"/>
      <c r="E1502" s="85"/>
      <c r="F1502" s="85"/>
      <c r="G1502" s="85"/>
      <c r="H1502" s="85"/>
      <c r="I1502" s="85"/>
      <c r="J1502" s="85"/>
      <c r="K1502" s="85"/>
    </row>
    <row r="1503" spans="1:11" x14ac:dyDescent="0.3">
      <c r="A1503" s="67"/>
      <c r="B1503" s="135"/>
      <c r="C1503" s="135"/>
      <c r="D1503" s="135"/>
      <c r="E1503" s="85"/>
      <c r="F1503" s="85"/>
      <c r="G1503" s="85"/>
      <c r="H1503" s="85"/>
      <c r="I1503" s="85"/>
      <c r="J1503" s="85"/>
      <c r="K1503" s="85"/>
    </row>
    <row r="1504" spans="1:11" x14ac:dyDescent="0.3">
      <c r="A1504" s="67"/>
      <c r="B1504" s="135"/>
      <c r="C1504" s="135"/>
      <c r="D1504" s="135"/>
      <c r="E1504" s="85"/>
      <c r="F1504" s="85"/>
      <c r="G1504" s="85"/>
      <c r="H1504" s="85"/>
      <c r="I1504" s="85"/>
      <c r="J1504" s="85"/>
      <c r="K1504" s="85"/>
    </row>
    <row r="1505" spans="1:11" x14ac:dyDescent="0.3">
      <c r="A1505" s="67"/>
      <c r="B1505" s="135"/>
      <c r="C1505" s="135"/>
      <c r="D1505" s="135"/>
      <c r="E1505" s="85"/>
      <c r="F1505" s="85"/>
      <c r="G1505" s="85"/>
      <c r="H1505" s="85"/>
      <c r="I1505" s="85"/>
      <c r="J1505" s="85"/>
      <c r="K1505" s="85"/>
    </row>
    <row r="1506" spans="1:11" x14ac:dyDescent="0.3">
      <c r="A1506" s="67"/>
      <c r="B1506" s="135"/>
      <c r="C1506" s="135"/>
      <c r="D1506" s="135"/>
      <c r="E1506" s="85"/>
      <c r="F1506" s="85"/>
      <c r="G1506" s="85"/>
      <c r="H1506" s="85"/>
      <c r="I1506" s="85"/>
      <c r="J1506" s="85"/>
      <c r="K1506" s="85"/>
    </row>
    <row r="1507" spans="1:11" x14ac:dyDescent="0.3">
      <c r="A1507" s="67"/>
      <c r="B1507" s="135"/>
      <c r="C1507" s="135"/>
      <c r="D1507" s="135"/>
      <c r="E1507" s="85"/>
      <c r="F1507" s="85"/>
      <c r="G1507" s="85"/>
      <c r="H1507" s="85"/>
      <c r="I1507" s="85"/>
      <c r="J1507" s="85"/>
      <c r="K1507" s="85"/>
    </row>
    <row r="1508" spans="1:11" x14ac:dyDescent="0.3">
      <c r="A1508" s="67"/>
      <c r="B1508" s="135"/>
      <c r="C1508" s="135"/>
      <c r="D1508" s="135"/>
      <c r="E1508" s="85"/>
      <c r="F1508" s="85"/>
      <c r="G1508" s="85"/>
      <c r="H1508" s="85"/>
      <c r="I1508" s="85"/>
      <c r="J1508" s="85"/>
      <c r="K1508" s="85"/>
    </row>
    <row r="1509" spans="1:11" x14ac:dyDescent="0.3">
      <c r="A1509" s="67"/>
      <c r="B1509" s="135"/>
      <c r="C1509" s="135"/>
      <c r="D1509" s="135"/>
      <c r="E1509" s="85"/>
      <c r="F1509" s="85"/>
      <c r="G1509" s="85"/>
      <c r="H1509" s="85"/>
      <c r="I1509" s="85"/>
      <c r="J1509" s="85"/>
      <c r="K1509" s="85"/>
    </row>
    <row r="1510" spans="1:11" x14ac:dyDescent="0.3">
      <c r="A1510" s="67"/>
      <c r="B1510" s="135"/>
      <c r="C1510" s="135"/>
      <c r="D1510" s="135"/>
      <c r="E1510" s="85"/>
      <c r="F1510" s="85"/>
      <c r="G1510" s="85"/>
      <c r="H1510" s="85"/>
      <c r="I1510" s="85"/>
      <c r="J1510" s="85"/>
      <c r="K1510" s="85"/>
    </row>
    <row r="1511" spans="1:11" x14ac:dyDescent="0.3">
      <c r="A1511" s="67"/>
      <c r="B1511" s="135"/>
      <c r="C1511" s="135"/>
      <c r="D1511" s="135"/>
      <c r="E1511" s="85"/>
      <c r="F1511" s="85"/>
      <c r="G1511" s="85"/>
      <c r="H1511" s="85"/>
      <c r="I1511" s="85"/>
      <c r="J1511" s="85"/>
      <c r="K1511" s="85"/>
    </row>
    <row r="1512" spans="1:11" x14ac:dyDescent="0.3">
      <c r="A1512" s="67"/>
      <c r="B1512" s="135"/>
      <c r="C1512" s="135"/>
      <c r="D1512" s="135"/>
      <c r="E1512" s="85"/>
      <c r="F1512" s="85"/>
      <c r="G1512" s="85"/>
      <c r="H1512" s="85"/>
      <c r="I1512" s="85"/>
      <c r="J1512" s="85"/>
      <c r="K1512" s="85"/>
    </row>
    <row r="1513" spans="1:11" x14ac:dyDescent="0.3">
      <c r="A1513" s="68"/>
      <c r="B1513" s="137"/>
      <c r="C1513" s="137"/>
      <c r="D1513" s="137"/>
      <c r="E1513" s="87"/>
      <c r="F1513" s="87"/>
      <c r="G1513" s="87"/>
      <c r="H1513" s="87"/>
      <c r="I1513" s="87"/>
      <c r="J1513" s="87"/>
      <c r="K1513" s="87"/>
    </row>
    <row r="1515" spans="1:11" x14ac:dyDescent="0.3">
      <c r="A1515" s="69"/>
      <c r="B1515" s="69"/>
      <c r="C1515" s="69"/>
      <c r="D1515" s="69"/>
      <c r="E1515" s="69"/>
      <c r="F1515" s="69"/>
      <c r="G1515" s="69"/>
      <c r="H1515" s="97"/>
      <c r="I1515" s="97"/>
      <c r="J1515" s="69"/>
      <c r="K1515" s="69"/>
    </row>
    <row r="1516" spans="1:11" x14ac:dyDescent="0.3">
      <c r="A1516" s="101"/>
      <c r="B1516" s="83"/>
      <c r="C1516" s="83"/>
      <c r="D1516" s="83"/>
      <c r="E1516" s="83"/>
      <c r="F1516" s="83"/>
      <c r="G1516" s="95"/>
      <c r="H1516" s="95"/>
      <c r="I1516" s="33"/>
      <c r="J1516" s="98"/>
      <c r="K1516" s="96"/>
    </row>
    <row r="1517" spans="1:11" x14ac:dyDescent="0.3">
      <c r="A1517" s="91"/>
      <c r="B1517" s="92"/>
      <c r="C1517" s="92"/>
      <c r="D1517" s="92"/>
      <c r="E1517" s="92"/>
      <c r="F1517" s="92"/>
      <c r="G1517" s="92"/>
      <c r="H1517" s="92"/>
      <c r="I1517" s="92"/>
      <c r="J1517" s="92"/>
      <c r="K1517" s="92"/>
    </row>
    <row r="1518" spans="1:11" x14ac:dyDescent="0.3">
      <c r="A1518" s="68"/>
      <c r="B1518" s="68"/>
      <c r="C1518" s="68"/>
      <c r="D1518" s="68"/>
      <c r="E1518" s="68"/>
      <c r="F1518" s="68"/>
      <c r="G1518" s="68"/>
      <c r="H1518" s="68"/>
      <c r="I1518" s="68"/>
      <c r="J1518" s="68"/>
      <c r="K1518" s="86"/>
    </row>
    <row r="1519" spans="1:11" x14ac:dyDescent="0.3">
      <c r="A1519" s="67"/>
      <c r="B1519" s="135"/>
      <c r="C1519" s="135"/>
      <c r="D1519" s="135"/>
      <c r="E1519" s="85"/>
      <c r="F1519" s="85"/>
      <c r="G1519" s="85"/>
      <c r="H1519" s="85"/>
      <c r="I1519" s="85"/>
      <c r="J1519" s="85"/>
      <c r="K1519" s="85"/>
    </row>
    <row r="1520" spans="1:11" x14ac:dyDescent="0.3">
      <c r="A1520" s="67"/>
      <c r="B1520" s="135"/>
      <c r="C1520" s="135"/>
      <c r="D1520" s="135"/>
      <c r="E1520" s="85"/>
      <c r="F1520" s="85"/>
      <c r="G1520" s="85"/>
      <c r="H1520" s="85"/>
      <c r="I1520" s="85"/>
      <c r="J1520" s="85"/>
      <c r="K1520" s="85"/>
    </row>
    <row r="1521" spans="1:11" x14ac:dyDescent="0.3">
      <c r="A1521" s="67"/>
      <c r="B1521" s="135"/>
      <c r="C1521" s="135"/>
      <c r="D1521" s="135"/>
      <c r="E1521" s="85"/>
      <c r="F1521" s="85"/>
      <c r="G1521" s="85"/>
      <c r="H1521" s="85"/>
      <c r="I1521" s="85"/>
      <c r="J1521" s="85"/>
      <c r="K1521" s="85"/>
    </row>
    <row r="1522" spans="1:11" x14ac:dyDescent="0.3">
      <c r="A1522" s="67"/>
      <c r="B1522" s="135"/>
      <c r="C1522" s="135"/>
      <c r="D1522" s="135"/>
      <c r="E1522" s="85"/>
      <c r="F1522" s="85"/>
      <c r="G1522" s="85"/>
      <c r="H1522" s="85"/>
      <c r="I1522" s="85"/>
      <c r="J1522" s="85"/>
      <c r="K1522" s="85"/>
    </row>
    <row r="1523" spans="1:11" x14ac:dyDescent="0.3">
      <c r="A1523" s="67"/>
      <c r="B1523" s="135"/>
      <c r="C1523" s="135"/>
      <c r="D1523" s="135"/>
      <c r="E1523" s="85"/>
      <c r="F1523" s="85"/>
      <c r="G1523" s="85"/>
      <c r="H1523" s="85"/>
      <c r="I1523" s="85"/>
      <c r="J1523" s="85"/>
      <c r="K1523" s="85"/>
    </row>
    <row r="1524" spans="1:11" x14ac:dyDescent="0.3">
      <c r="A1524" s="67"/>
      <c r="B1524" s="135"/>
      <c r="C1524" s="135"/>
      <c r="D1524" s="135"/>
      <c r="E1524" s="85"/>
      <c r="F1524" s="85"/>
      <c r="G1524" s="85"/>
      <c r="H1524" s="85"/>
      <c r="I1524" s="85"/>
      <c r="J1524" s="85"/>
      <c r="K1524" s="85"/>
    </row>
    <row r="1525" spans="1:11" x14ac:dyDescent="0.3">
      <c r="A1525" s="67"/>
      <c r="B1525" s="135"/>
      <c r="C1525" s="135"/>
      <c r="D1525" s="135"/>
      <c r="E1525" s="85"/>
      <c r="F1525" s="85"/>
      <c r="G1525" s="85"/>
      <c r="H1525" s="85"/>
      <c r="I1525" s="85"/>
      <c r="J1525" s="85"/>
      <c r="K1525" s="85"/>
    </row>
    <row r="1526" spans="1:11" x14ac:dyDescent="0.3">
      <c r="A1526" s="67"/>
      <c r="B1526" s="135"/>
      <c r="C1526" s="135"/>
      <c r="D1526" s="135"/>
      <c r="E1526" s="85"/>
      <c r="F1526" s="85"/>
      <c r="G1526" s="85"/>
      <c r="H1526" s="85"/>
      <c r="I1526" s="85"/>
      <c r="J1526" s="85"/>
      <c r="K1526" s="85"/>
    </row>
    <row r="1527" spans="1:11" x14ac:dyDescent="0.3">
      <c r="A1527" s="67"/>
      <c r="B1527" s="135"/>
      <c r="C1527" s="135"/>
      <c r="D1527" s="135"/>
      <c r="E1527" s="85"/>
      <c r="F1527" s="85"/>
      <c r="G1527" s="85"/>
      <c r="H1527" s="85"/>
      <c r="I1527" s="85"/>
      <c r="J1527" s="85"/>
      <c r="K1527" s="85"/>
    </row>
    <row r="1528" spans="1:11" x14ac:dyDescent="0.3">
      <c r="A1528" s="67"/>
      <c r="B1528" s="135"/>
      <c r="C1528" s="135"/>
      <c r="D1528" s="135"/>
      <c r="E1528" s="85"/>
      <c r="F1528" s="85"/>
      <c r="G1528" s="85"/>
      <c r="H1528" s="85"/>
      <c r="I1528" s="85"/>
      <c r="J1528" s="85"/>
      <c r="K1528" s="85"/>
    </row>
    <row r="1529" spans="1:11" x14ac:dyDescent="0.3">
      <c r="A1529" s="67"/>
      <c r="B1529" s="135"/>
      <c r="C1529" s="135"/>
      <c r="D1529" s="135"/>
      <c r="E1529" s="85"/>
      <c r="F1529" s="85"/>
      <c r="G1529" s="85"/>
      <c r="H1529" s="85"/>
      <c r="I1529" s="85"/>
      <c r="J1529" s="85"/>
      <c r="K1529" s="85"/>
    </row>
    <row r="1530" spans="1:11" x14ac:dyDescent="0.3">
      <c r="A1530" s="67"/>
      <c r="B1530" s="135"/>
      <c r="C1530" s="135"/>
      <c r="D1530" s="135"/>
      <c r="E1530" s="85"/>
      <c r="F1530" s="85"/>
      <c r="G1530" s="85"/>
      <c r="H1530" s="85"/>
      <c r="I1530" s="85"/>
      <c r="J1530" s="85"/>
      <c r="K1530" s="85"/>
    </row>
    <row r="1531" spans="1:11" x14ac:dyDescent="0.3">
      <c r="A1531" s="67"/>
      <c r="B1531" s="135"/>
      <c r="C1531" s="135"/>
      <c r="D1531" s="135"/>
      <c r="E1531" s="85"/>
      <c r="F1531" s="85"/>
      <c r="G1531" s="85"/>
      <c r="H1531" s="85"/>
      <c r="I1531" s="85"/>
      <c r="J1531" s="85"/>
      <c r="K1531" s="85"/>
    </row>
    <row r="1532" spans="1:11" x14ac:dyDescent="0.3">
      <c r="A1532" s="67"/>
      <c r="B1532" s="135"/>
      <c r="C1532" s="135"/>
      <c r="D1532" s="135"/>
      <c r="E1532" s="85"/>
      <c r="F1532" s="85"/>
      <c r="G1532" s="85"/>
      <c r="H1532" s="85"/>
      <c r="I1532" s="85"/>
      <c r="J1532" s="85"/>
      <c r="K1532" s="85"/>
    </row>
    <row r="1533" spans="1:11" x14ac:dyDescent="0.3">
      <c r="A1533" s="67"/>
      <c r="B1533" s="135"/>
      <c r="C1533" s="135"/>
      <c r="D1533" s="135"/>
      <c r="E1533" s="85"/>
      <c r="F1533" s="85"/>
      <c r="G1533" s="85"/>
      <c r="H1533" s="85"/>
      <c r="I1533" s="85"/>
      <c r="J1533" s="85"/>
      <c r="K1533" s="85"/>
    </row>
    <row r="1534" spans="1:11" x14ac:dyDescent="0.3">
      <c r="A1534" s="67"/>
      <c r="B1534" s="135"/>
      <c r="C1534" s="135"/>
      <c r="D1534" s="135"/>
      <c r="E1534" s="85"/>
      <c r="F1534" s="85"/>
      <c r="G1534" s="85"/>
      <c r="H1534" s="85"/>
      <c r="I1534" s="85"/>
      <c r="J1534" s="85"/>
      <c r="K1534" s="85"/>
    </row>
    <row r="1535" spans="1:11" x14ac:dyDescent="0.3">
      <c r="A1535" s="68"/>
      <c r="B1535" s="136"/>
      <c r="C1535" s="136"/>
      <c r="D1535" s="136"/>
      <c r="E1535" s="87"/>
      <c r="F1535" s="87"/>
      <c r="G1535" s="87"/>
      <c r="H1535" s="87"/>
      <c r="I1535" s="87"/>
      <c r="J1535" s="87"/>
      <c r="K1535" s="87"/>
    </row>
    <row r="1536" spans="1:11" x14ac:dyDescent="0.3">
      <c r="A1536" s="82"/>
      <c r="B1536" s="89"/>
      <c r="C1536" s="89"/>
      <c r="D1536" s="89"/>
      <c r="E1536" s="89"/>
      <c r="F1536" s="89"/>
      <c r="G1536" s="89"/>
      <c r="H1536" s="89"/>
      <c r="I1536" s="89"/>
      <c r="J1536" s="89"/>
      <c r="K1536" s="89"/>
    </row>
    <row r="1537" spans="1:11" x14ac:dyDescent="0.3">
      <c r="A1537" s="92"/>
      <c r="B1537" s="92"/>
      <c r="C1537" s="92"/>
      <c r="D1537" s="92"/>
      <c r="E1537" s="92"/>
      <c r="F1537" s="92"/>
      <c r="G1537" s="92"/>
      <c r="H1537" s="92"/>
      <c r="I1537" s="92"/>
      <c r="J1537" s="92"/>
      <c r="K1537" s="92"/>
    </row>
    <row r="1538" spans="1:11" x14ac:dyDescent="0.3">
      <c r="A1538" s="68"/>
      <c r="B1538" s="68"/>
      <c r="C1538" s="68"/>
      <c r="D1538" s="68"/>
      <c r="E1538" s="68"/>
      <c r="F1538" s="68"/>
      <c r="G1538" s="68"/>
      <c r="H1538" s="68"/>
      <c r="I1538" s="68"/>
      <c r="J1538" s="68"/>
      <c r="K1538" s="86"/>
    </row>
    <row r="1539" spans="1:11" x14ac:dyDescent="0.3">
      <c r="A1539" s="67"/>
      <c r="B1539" s="135"/>
      <c r="C1539" s="135"/>
      <c r="D1539" s="135"/>
      <c r="E1539" s="85"/>
      <c r="F1539" s="85"/>
      <c r="G1539" s="85"/>
      <c r="H1539" s="85"/>
      <c r="I1539" s="85"/>
      <c r="J1539" s="85"/>
      <c r="K1539" s="85"/>
    </row>
    <row r="1540" spans="1:11" x14ac:dyDescent="0.3">
      <c r="A1540" s="67"/>
      <c r="B1540" s="135"/>
      <c r="C1540" s="135"/>
      <c r="D1540" s="135"/>
      <c r="E1540" s="85"/>
      <c r="F1540" s="85"/>
      <c r="G1540" s="85"/>
      <c r="H1540" s="85"/>
      <c r="I1540" s="85"/>
      <c r="J1540" s="85"/>
      <c r="K1540" s="85"/>
    </row>
    <row r="1541" spans="1:11" x14ac:dyDescent="0.3">
      <c r="A1541" s="67"/>
      <c r="B1541" s="135"/>
      <c r="C1541" s="135"/>
      <c r="D1541" s="135"/>
      <c r="E1541" s="85"/>
      <c r="F1541" s="85"/>
      <c r="G1541" s="85"/>
      <c r="H1541" s="85"/>
      <c r="I1541" s="85"/>
      <c r="J1541" s="85"/>
      <c r="K1541" s="85"/>
    </row>
    <row r="1542" spans="1:11" x14ac:dyDescent="0.3">
      <c r="A1542" s="67"/>
      <c r="B1542" s="135"/>
      <c r="C1542" s="135"/>
      <c r="D1542" s="135"/>
      <c r="E1542" s="85"/>
      <c r="F1542" s="85"/>
      <c r="G1542" s="85"/>
      <c r="H1542" s="85"/>
      <c r="I1542" s="85"/>
      <c r="J1542" s="85"/>
      <c r="K1542" s="85"/>
    </row>
    <row r="1543" spans="1:11" x14ac:dyDescent="0.3">
      <c r="A1543" s="67"/>
      <c r="B1543" s="135"/>
      <c r="C1543" s="135"/>
      <c r="D1543" s="135"/>
      <c r="E1543" s="85"/>
      <c r="F1543" s="85"/>
      <c r="G1543" s="85"/>
      <c r="H1543" s="85"/>
      <c r="I1543" s="85"/>
      <c r="J1543" s="85"/>
      <c r="K1543" s="85"/>
    </row>
    <row r="1544" spans="1:11" x14ac:dyDescent="0.3">
      <c r="A1544" s="67"/>
      <c r="B1544" s="135"/>
      <c r="C1544" s="135"/>
      <c r="D1544" s="135"/>
      <c r="E1544" s="85"/>
      <c r="F1544" s="85"/>
      <c r="G1544" s="85"/>
      <c r="H1544" s="85"/>
      <c r="I1544" s="85"/>
      <c r="J1544" s="85"/>
      <c r="K1544" s="85"/>
    </row>
    <row r="1545" spans="1:11" x14ac:dyDescent="0.3">
      <c r="A1545" s="67"/>
      <c r="B1545" s="135"/>
      <c r="C1545" s="135"/>
      <c r="D1545" s="135"/>
      <c r="E1545" s="85"/>
      <c r="F1545" s="85"/>
      <c r="G1545" s="85"/>
      <c r="H1545" s="85"/>
      <c r="I1545" s="85"/>
      <c r="J1545" s="85"/>
      <c r="K1545" s="85"/>
    </row>
    <row r="1546" spans="1:11" x14ac:dyDescent="0.3">
      <c r="A1546" s="67"/>
      <c r="B1546" s="135"/>
      <c r="C1546" s="135"/>
      <c r="D1546" s="135"/>
      <c r="E1546" s="85"/>
      <c r="F1546" s="85"/>
      <c r="G1546" s="85"/>
      <c r="H1546" s="85"/>
      <c r="I1546" s="85"/>
      <c r="J1546" s="85"/>
      <c r="K1546" s="85"/>
    </row>
    <row r="1547" spans="1:11" x14ac:dyDescent="0.3">
      <c r="A1547" s="67"/>
      <c r="B1547" s="135"/>
      <c r="C1547" s="135"/>
      <c r="D1547" s="135"/>
      <c r="E1547" s="85"/>
      <c r="F1547" s="85"/>
      <c r="G1547" s="85"/>
      <c r="H1547" s="85"/>
      <c r="I1547" s="85"/>
      <c r="J1547" s="85"/>
      <c r="K1547" s="85"/>
    </row>
    <row r="1548" spans="1:11" x14ac:dyDescent="0.3">
      <c r="A1548" s="67"/>
      <c r="B1548" s="135"/>
      <c r="C1548" s="135"/>
      <c r="D1548" s="135"/>
      <c r="E1548" s="85"/>
      <c r="F1548" s="85"/>
      <c r="G1548" s="85"/>
      <c r="H1548" s="85"/>
      <c r="I1548" s="85"/>
      <c r="J1548" s="85"/>
      <c r="K1548" s="85"/>
    </row>
    <row r="1549" spans="1:11" x14ac:dyDescent="0.3">
      <c r="A1549" s="67"/>
      <c r="B1549" s="135"/>
      <c r="C1549" s="135"/>
      <c r="D1549" s="135"/>
      <c r="E1549" s="85"/>
      <c r="F1549" s="85"/>
      <c r="G1549" s="85"/>
      <c r="H1549" s="85"/>
      <c r="I1549" s="85"/>
      <c r="J1549" s="85"/>
      <c r="K1549" s="85"/>
    </row>
    <row r="1550" spans="1:11" x14ac:dyDescent="0.3">
      <c r="A1550" s="67"/>
      <c r="B1550" s="135"/>
      <c r="C1550" s="135"/>
      <c r="D1550" s="135"/>
      <c r="E1550" s="85"/>
      <c r="F1550" s="85"/>
      <c r="G1550" s="85"/>
      <c r="H1550" s="85"/>
      <c r="I1550" s="85"/>
      <c r="J1550" s="85"/>
      <c r="K1550" s="85"/>
    </row>
    <row r="1551" spans="1:11" x14ac:dyDescent="0.3">
      <c r="A1551" s="67"/>
      <c r="B1551" s="135"/>
      <c r="C1551" s="135"/>
      <c r="D1551" s="135"/>
      <c r="E1551" s="85"/>
      <c r="F1551" s="85"/>
      <c r="G1551" s="85"/>
      <c r="H1551" s="85"/>
      <c r="I1551" s="85"/>
      <c r="J1551" s="85"/>
      <c r="K1551" s="85"/>
    </row>
    <row r="1552" spans="1:11" x14ac:dyDescent="0.3">
      <c r="A1552" s="67"/>
      <c r="B1552" s="135"/>
      <c r="C1552" s="135"/>
      <c r="D1552" s="135"/>
      <c r="E1552" s="85"/>
      <c r="F1552" s="85"/>
      <c r="G1552" s="85"/>
      <c r="H1552" s="85"/>
      <c r="I1552" s="85"/>
      <c r="J1552" s="85"/>
      <c r="K1552" s="85"/>
    </row>
    <row r="1553" spans="1:11" x14ac:dyDescent="0.3">
      <c r="A1553" s="67"/>
      <c r="B1553" s="135"/>
      <c r="C1553" s="135"/>
      <c r="D1553" s="135"/>
      <c r="E1553" s="85"/>
      <c r="F1553" s="85"/>
      <c r="G1553" s="85"/>
      <c r="H1553" s="85"/>
      <c r="I1553" s="85"/>
      <c r="J1553" s="85"/>
      <c r="K1553" s="85"/>
    </row>
    <row r="1554" spans="1:11" x14ac:dyDescent="0.3">
      <c r="A1554" s="67"/>
      <c r="B1554" s="135"/>
      <c r="C1554" s="135"/>
      <c r="D1554" s="135"/>
      <c r="E1554" s="85"/>
      <c r="F1554" s="85"/>
      <c r="G1554" s="85"/>
      <c r="H1554" s="85"/>
      <c r="I1554" s="85"/>
      <c r="J1554" s="85"/>
      <c r="K1554" s="85"/>
    </row>
    <row r="1555" spans="1:11" x14ac:dyDescent="0.3">
      <c r="A1555" s="68"/>
      <c r="B1555" s="137"/>
      <c r="C1555" s="137"/>
      <c r="D1555" s="137"/>
      <c r="E1555" s="87"/>
      <c r="F1555" s="87"/>
      <c r="G1555" s="87"/>
      <c r="H1555" s="87"/>
      <c r="I1555" s="87"/>
      <c r="J1555" s="87"/>
      <c r="K1555" s="87"/>
    </row>
    <row r="1557" spans="1:11" x14ac:dyDescent="0.3">
      <c r="A1557" s="69"/>
      <c r="B1557" s="69"/>
      <c r="C1557" s="69"/>
      <c r="D1557" s="69"/>
      <c r="E1557" s="69"/>
      <c r="F1557" s="69"/>
      <c r="G1557" s="69"/>
      <c r="H1557" s="97"/>
      <c r="I1557" s="97"/>
      <c r="J1557" s="69"/>
      <c r="K1557" s="69"/>
    </row>
    <row r="1558" spans="1:11" x14ac:dyDescent="0.3">
      <c r="A1558" s="101"/>
      <c r="B1558" s="83"/>
      <c r="C1558" s="83"/>
      <c r="D1558" s="83"/>
      <c r="E1558" s="83"/>
      <c r="F1558" s="83"/>
      <c r="G1558" s="95"/>
      <c r="H1558" s="95"/>
      <c r="I1558" s="33"/>
      <c r="J1558" s="98"/>
      <c r="K1558" s="96"/>
    </row>
    <row r="1559" spans="1:11" x14ac:dyDescent="0.3">
      <c r="A1559" s="91"/>
      <c r="B1559" s="92"/>
      <c r="C1559" s="92"/>
      <c r="D1559" s="92"/>
      <c r="E1559" s="92"/>
      <c r="F1559" s="92"/>
      <c r="G1559" s="92"/>
      <c r="H1559" s="92"/>
      <c r="I1559" s="92"/>
      <c r="J1559" s="92"/>
      <c r="K1559" s="92"/>
    </row>
    <row r="1560" spans="1:11" x14ac:dyDescent="0.3">
      <c r="A1560" s="68"/>
      <c r="B1560" s="68"/>
      <c r="C1560" s="68"/>
      <c r="D1560" s="68"/>
      <c r="E1560" s="68"/>
      <c r="F1560" s="68"/>
      <c r="G1560" s="68"/>
      <c r="H1560" s="68"/>
      <c r="I1560" s="68"/>
      <c r="J1560" s="68"/>
      <c r="K1560" s="86"/>
    </row>
    <row r="1561" spans="1:11" x14ac:dyDescent="0.3">
      <c r="A1561" s="67"/>
      <c r="B1561" s="135"/>
      <c r="C1561" s="135"/>
      <c r="D1561" s="135"/>
      <c r="E1561" s="85"/>
      <c r="F1561" s="85"/>
      <c r="G1561" s="85"/>
      <c r="H1561" s="85"/>
      <c r="I1561" s="85"/>
      <c r="J1561" s="85"/>
      <c r="K1561" s="85"/>
    </row>
    <row r="1562" spans="1:11" x14ac:dyDescent="0.3">
      <c r="A1562" s="67"/>
      <c r="B1562" s="135"/>
      <c r="C1562" s="135"/>
      <c r="D1562" s="135"/>
      <c r="E1562" s="85"/>
      <c r="F1562" s="85"/>
      <c r="G1562" s="85"/>
      <c r="H1562" s="85"/>
      <c r="I1562" s="85"/>
      <c r="J1562" s="85"/>
      <c r="K1562" s="85"/>
    </row>
    <row r="1563" spans="1:11" x14ac:dyDescent="0.3">
      <c r="A1563" s="67"/>
      <c r="B1563" s="135"/>
      <c r="C1563" s="135"/>
      <c r="D1563" s="135"/>
      <c r="E1563" s="85"/>
      <c r="F1563" s="85"/>
      <c r="G1563" s="85"/>
      <c r="H1563" s="85"/>
      <c r="I1563" s="85"/>
      <c r="J1563" s="85"/>
      <c r="K1563" s="85"/>
    </row>
    <row r="1564" spans="1:11" x14ac:dyDescent="0.3">
      <c r="A1564" s="67"/>
      <c r="B1564" s="135"/>
      <c r="C1564" s="135"/>
      <c r="D1564" s="135"/>
      <c r="E1564" s="85"/>
      <c r="F1564" s="85"/>
      <c r="G1564" s="85"/>
      <c r="H1564" s="85"/>
      <c r="I1564" s="85"/>
      <c r="J1564" s="85"/>
      <c r="K1564" s="85"/>
    </row>
    <row r="1565" spans="1:11" x14ac:dyDescent="0.3">
      <c r="A1565" s="67"/>
      <c r="B1565" s="135"/>
      <c r="C1565" s="135"/>
      <c r="D1565" s="135"/>
      <c r="E1565" s="85"/>
      <c r="F1565" s="85"/>
      <c r="G1565" s="85"/>
      <c r="H1565" s="85"/>
      <c r="I1565" s="85"/>
      <c r="J1565" s="85"/>
      <c r="K1565" s="85"/>
    </row>
    <row r="1566" spans="1:11" x14ac:dyDescent="0.3">
      <c r="A1566" s="67"/>
      <c r="B1566" s="135"/>
      <c r="C1566" s="135"/>
      <c r="D1566" s="135"/>
      <c r="E1566" s="85"/>
      <c r="F1566" s="85"/>
      <c r="G1566" s="85"/>
      <c r="H1566" s="85"/>
      <c r="I1566" s="85"/>
      <c r="J1566" s="85"/>
      <c r="K1566" s="85"/>
    </row>
    <row r="1567" spans="1:11" x14ac:dyDescent="0.3">
      <c r="A1567" s="67"/>
      <c r="B1567" s="135"/>
      <c r="C1567" s="135"/>
      <c r="D1567" s="135"/>
      <c r="E1567" s="85"/>
      <c r="F1567" s="85"/>
      <c r="G1567" s="85"/>
      <c r="H1567" s="85"/>
      <c r="I1567" s="85"/>
      <c r="J1567" s="85"/>
      <c r="K1567" s="85"/>
    </row>
    <row r="1568" spans="1:11" x14ac:dyDescent="0.3">
      <c r="A1568" s="67"/>
      <c r="B1568" s="135"/>
      <c r="C1568" s="135"/>
      <c r="D1568" s="135"/>
      <c r="E1568" s="85"/>
      <c r="F1568" s="85"/>
      <c r="G1568" s="85"/>
      <c r="H1568" s="85"/>
      <c r="I1568" s="85"/>
      <c r="J1568" s="85"/>
      <c r="K1568" s="85"/>
    </row>
    <row r="1569" spans="1:11" x14ac:dyDescent="0.3">
      <c r="A1569" s="67"/>
      <c r="B1569" s="135"/>
      <c r="C1569" s="135"/>
      <c r="D1569" s="135"/>
      <c r="E1569" s="85"/>
      <c r="F1569" s="85"/>
      <c r="G1569" s="85"/>
      <c r="H1569" s="85"/>
      <c r="I1569" s="85"/>
      <c r="J1569" s="85"/>
      <c r="K1569" s="85"/>
    </row>
    <row r="1570" spans="1:11" x14ac:dyDescent="0.3">
      <c r="A1570" s="67"/>
      <c r="B1570" s="135"/>
      <c r="C1570" s="135"/>
      <c r="D1570" s="135"/>
      <c r="E1570" s="85"/>
      <c r="F1570" s="85"/>
      <c r="G1570" s="85"/>
      <c r="H1570" s="85"/>
      <c r="I1570" s="85"/>
      <c r="J1570" s="85"/>
      <c r="K1570" s="85"/>
    </row>
    <row r="1571" spans="1:11" x14ac:dyDescent="0.3">
      <c r="A1571" s="67"/>
      <c r="B1571" s="135"/>
      <c r="C1571" s="135"/>
      <c r="D1571" s="135"/>
      <c r="E1571" s="85"/>
      <c r="F1571" s="85"/>
      <c r="G1571" s="85"/>
      <c r="H1571" s="85"/>
      <c r="I1571" s="85"/>
      <c r="J1571" s="85"/>
      <c r="K1571" s="85"/>
    </row>
    <row r="1572" spans="1:11" x14ac:dyDescent="0.3">
      <c r="A1572" s="67"/>
      <c r="B1572" s="135"/>
      <c r="C1572" s="135"/>
      <c r="D1572" s="135"/>
      <c r="E1572" s="85"/>
      <c r="F1572" s="85"/>
      <c r="G1572" s="85"/>
      <c r="H1572" s="85"/>
      <c r="I1572" s="85"/>
      <c r="J1572" s="85"/>
      <c r="K1572" s="85"/>
    </row>
    <row r="1573" spans="1:11" x14ac:dyDescent="0.3">
      <c r="A1573" s="67"/>
      <c r="B1573" s="135"/>
      <c r="C1573" s="135"/>
      <c r="D1573" s="135"/>
      <c r="E1573" s="85"/>
      <c r="F1573" s="85"/>
      <c r="G1573" s="85"/>
      <c r="H1573" s="85"/>
      <c r="I1573" s="85"/>
      <c r="J1573" s="85"/>
      <c r="K1573" s="85"/>
    </row>
    <row r="1574" spans="1:11" x14ac:dyDescent="0.3">
      <c r="A1574" s="67"/>
      <c r="B1574" s="135"/>
      <c r="C1574" s="135"/>
      <c r="D1574" s="135"/>
      <c r="E1574" s="85"/>
      <c r="F1574" s="85"/>
      <c r="G1574" s="85"/>
      <c r="H1574" s="85"/>
      <c r="I1574" s="85"/>
      <c r="J1574" s="85"/>
      <c r="K1574" s="85"/>
    </row>
    <row r="1575" spans="1:11" x14ac:dyDescent="0.3">
      <c r="A1575" s="67"/>
      <c r="B1575" s="135"/>
      <c r="C1575" s="135"/>
      <c r="D1575" s="135"/>
      <c r="E1575" s="85"/>
      <c r="F1575" s="85"/>
      <c r="G1575" s="85"/>
      <c r="H1575" s="85"/>
      <c r="I1575" s="85"/>
      <c r="J1575" s="85"/>
      <c r="K1575" s="85"/>
    </row>
    <row r="1576" spans="1:11" x14ac:dyDescent="0.3">
      <c r="A1576" s="67"/>
      <c r="B1576" s="135"/>
      <c r="C1576" s="135"/>
      <c r="D1576" s="135"/>
      <c r="E1576" s="85"/>
      <c r="F1576" s="85"/>
      <c r="G1576" s="85"/>
      <c r="H1576" s="85"/>
      <c r="I1576" s="85"/>
      <c r="J1576" s="85"/>
      <c r="K1576" s="85"/>
    </row>
    <row r="1577" spans="1:11" x14ac:dyDescent="0.3">
      <c r="A1577" s="68"/>
      <c r="B1577" s="136"/>
      <c r="C1577" s="136"/>
      <c r="D1577" s="136"/>
      <c r="E1577" s="87"/>
      <c r="F1577" s="87"/>
      <c r="G1577" s="87"/>
      <c r="H1577" s="87"/>
      <c r="I1577" s="87"/>
      <c r="J1577" s="87"/>
      <c r="K1577" s="87"/>
    </row>
    <row r="1578" spans="1:11" x14ac:dyDescent="0.3">
      <c r="A1578" s="82"/>
      <c r="B1578" s="89"/>
      <c r="C1578" s="89"/>
      <c r="D1578" s="89"/>
      <c r="E1578" s="89"/>
      <c r="F1578" s="89"/>
      <c r="G1578" s="89"/>
      <c r="H1578" s="89"/>
      <c r="I1578" s="89"/>
      <c r="J1578" s="89"/>
      <c r="K1578" s="89"/>
    </row>
    <row r="1579" spans="1:11" x14ac:dyDescent="0.3">
      <c r="A1579" s="92"/>
      <c r="B1579" s="92"/>
      <c r="C1579" s="92"/>
      <c r="D1579" s="92"/>
      <c r="E1579" s="92"/>
      <c r="F1579" s="92"/>
      <c r="G1579" s="92"/>
      <c r="H1579" s="92"/>
      <c r="I1579" s="92"/>
      <c r="J1579" s="92"/>
      <c r="K1579" s="92"/>
    </row>
    <row r="1580" spans="1:11" x14ac:dyDescent="0.3">
      <c r="A1580" s="68"/>
      <c r="B1580" s="68"/>
      <c r="C1580" s="68"/>
      <c r="D1580" s="68"/>
      <c r="E1580" s="68"/>
      <c r="F1580" s="68"/>
      <c r="G1580" s="68"/>
      <c r="H1580" s="68"/>
      <c r="I1580" s="68"/>
      <c r="J1580" s="68"/>
      <c r="K1580" s="86"/>
    </row>
    <row r="1581" spans="1:11" x14ac:dyDescent="0.3">
      <c r="A1581" s="67"/>
      <c r="B1581" s="135"/>
      <c r="C1581" s="135"/>
      <c r="D1581" s="135"/>
      <c r="E1581" s="85"/>
      <c r="F1581" s="85"/>
      <c r="G1581" s="85"/>
      <c r="H1581" s="85"/>
      <c r="I1581" s="85"/>
      <c r="J1581" s="85"/>
      <c r="K1581" s="85"/>
    </row>
    <row r="1582" spans="1:11" x14ac:dyDescent="0.3">
      <c r="A1582" s="67"/>
      <c r="B1582" s="135"/>
      <c r="C1582" s="135"/>
      <c r="D1582" s="135"/>
      <c r="E1582" s="85"/>
      <c r="F1582" s="85"/>
      <c r="G1582" s="85"/>
      <c r="H1582" s="85"/>
      <c r="I1582" s="85"/>
      <c r="J1582" s="85"/>
      <c r="K1582" s="85"/>
    </row>
    <row r="1583" spans="1:11" x14ac:dyDescent="0.3">
      <c r="A1583" s="67"/>
      <c r="B1583" s="135"/>
      <c r="C1583" s="135"/>
      <c r="D1583" s="135"/>
      <c r="E1583" s="85"/>
      <c r="F1583" s="85"/>
      <c r="G1583" s="85"/>
      <c r="H1583" s="85"/>
      <c r="I1583" s="85"/>
      <c r="J1583" s="85"/>
      <c r="K1583" s="85"/>
    </row>
    <row r="1584" spans="1:11" x14ac:dyDescent="0.3">
      <c r="A1584" s="67"/>
      <c r="B1584" s="135"/>
      <c r="C1584" s="135"/>
      <c r="D1584" s="135"/>
      <c r="E1584" s="85"/>
      <c r="F1584" s="85"/>
      <c r="G1584" s="85"/>
      <c r="H1584" s="85"/>
      <c r="I1584" s="85"/>
      <c r="J1584" s="85"/>
      <c r="K1584" s="85"/>
    </row>
    <row r="1585" spans="1:11" x14ac:dyDescent="0.3">
      <c r="A1585" s="67"/>
      <c r="B1585" s="135"/>
      <c r="C1585" s="135"/>
      <c r="D1585" s="135"/>
      <c r="E1585" s="85"/>
      <c r="F1585" s="85"/>
      <c r="G1585" s="85"/>
      <c r="H1585" s="85"/>
      <c r="I1585" s="85"/>
      <c r="J1585" s="85"/>
      <c r="K1585" s="85"/>
    </row>
    <row r="1586" spans="1:11" x14ac:dyDescent="0.3">
      <c r="A1586" s="67"/>
      <c r="B1586" s="135"/>
      <c r="C1586" s="135"/>
      <c r="D1586" s="135"/>
      <c r="E1586" s="85"/>
      <c r="F1586" s="85"/>
      <c r="G1586" s="85"/>
      <c r="H1586" s="85"/>
      <c r="I1586" s="85"/>
      <c r="J1586" s="85"/>
      <c r="K1586" s="85"/>
    </row>
    <row r="1587" spans="1:11" x14ac:dyDescent="0.3">
      <c r="A1587" s="67"/>
      <c r="B1587" s="135"/>
      <c r="C1587" s="135"/>
      <c r="D1587" s="135"/>
      <c r="E1587" s="85"/>
      <c r="F1587" s="85"/>
      <c r="G1587" s="85"/>
      <c r="H1587" s="85"/>
      <c r="I1587" s="85"/>
      <c r="J1587" s="85"/>
      <c r="K1587" s="85"/>
    </row>
    <row r="1588" spans="1:11" x14ac:dyDescent="0.3">
      <c r="A1588" s="67"/>
      <c r="B1588" s="135"/>
      <c r="C1588" s="135"/>
      <c r="D1588" s="135"/>
      <c r="E1588" s="85"/>
      <c r="F1588" s="85"/>
      <c r="G1588" s="85"/>
      <c r="H1588" s="85"/>
      <c r="I1588" s="85"/>
      <c r="J1588" s="85"/>
      <c r="K1588" s="85"/>
    </row>
    <row r="1589" spans="1:11" x14ac:dyDescent="0.3">
      <c r="A1589" s="67"/>
      <c r="B1589" s="135"/>
      <c r="C1589" s="135"/>
      <c r="D1589" s="135"/>
      <c r="E1589" s="85"/>
      <c r="F1589" s="85"/>
      <c r="G1589" s="85"/>
      <c r="H1589" s="85"/>
      <c r="I1589" s="85"/>
      <c r="J1589" s="85"/>
      <c r="K1589" s="85"/>
    </row>
    <row r="1590" spans="1:11" x14ac:dyDescent="0.3">
      <c r="A1590" s="67"/>
      <c r="B1590" s="135"/>
      <c r="C1590" s="135"/>
      <c r="D1590" s="135"/>
      <c r="E1590" s="85"/>
      <c r="F1590" s="85"/>
      <c r="G1590" s="85"/>
      <c r="H1590" s="85"/>
      <c r="I1590" s="85"/>
      <c r="J1590" s="85"/>
      <c r="K1590" s="85"/>
    </row>
    <row r="1591" spans="1:11" x14ac:dyDescent="0.3">
      <c r="A1591" s="67"/>
      <c r="B1591" s="135"/>
      <c r="C1591" s="135"/>
      <c r="D1591" s="135"/>
      <c r="E1591" s="85"/>
      <c r="F1591" s="85"/>
      <c r="G1591" s="85"/>
      <c r="H1591" s="85"/>
      <c r="I1591" s="85"/>
      <c r="J1591" s="85"/>
      <c r="K1591" s="85"/>
    </row>
    <row r="1592" spans="1:11" x14ac:dyDescent="0.3">
      <c r="A1592" s="67"/>
      <c r="B1592" s="135"/>
      <c r="C1592" s="135"/>
      <c r="D1592" s="135"/>
      <c r="E1592" s="85"/>
      <c r="F1592" s="85"/>
      <c r="G1592" s="85"/>
      <c r="H1592" s="85"/>
      <c r="I1592" s="85"/>
      <c r="J1592" s="85"/>
      <c r="K1592" s="85"/>
    </row>
    <row r="1593" spans="1:11" x14ac:dyDescent="0.3">
      <c r="A1593" s="67"/>
      <c r="B1593" s="135"/>
      <c r="C1593" s="135"/>
      <c r="D1593" s="135"/>
      <c r="E1593" s="85"/>
      <c r="F1593" s="85"/>
      <c r="G1593" s="85"/>
      <c r="H1593" s="85"/>
      <c r="I1593" s="85"/>
      <c r="J1593" s="85"/>
      <c r="K1593" s="85"/>
    </row>
    <row r="1594" spans="1:11" x14ac:dyDescent="0.3">
      <c r="A1594" s="67"/>
      <c r="B1594" s="135"/>
      <c r="C1594" s="135"/>
      <c r="D1594" s="135"/>
      <c r="E1594" s="85"/>
      <c r="F1594" s="85"/>
      <c r="G1594" s="85"/>
      <c r="H1594" s="85"/>
      <c r="I1594" s="85"/>
      <c r="J1594" s="85"/>
      <c r="K1594" s="85"/>
    </row>
    <row r="1595" spans="1:11" x14ac:dyDescent="0.3">
      <c r="A1595" s="67"/>
      <c r="B1595" s="135"/>
      <c r="C1595" s="135"/>
      <c r="D1595" s="135"/>
      <c r="E1595" s="85"/>
      <c r="F1595" s="85"/>
      <c r="G1595" s="85"/>
      <c r="H1595" s="85"/>
      <c r="I1595" s="85"/>
      <c r="J1595" s="85"/>
      <c r="K1595" s="85"/>
    </row>
    <row r="1596" spans="1:11" x14ac:dyDescent="0.3">
      <c r="A1596" s="67"/>
      <c r="B1596" s="135"/>
      <c r="C1596" s="135"/>
      <c r="D1596" s="135"/>
      <c r="E1596" s="85"/>
      <c r="F1596" s="85"/>
      <c r="G1596" s="85"/>
      <c r="H1596" s="85"/>
      <c r="I1596" s="85"/>
      <c r="J1596" s="85"/>
      <c r="K1596" s="85"/>
    </row>
    <row r="1597" spans="1:11" x14ac:dyDescent="0.3">
      <c r="A1597" s="68"/>
      <c r="B1597" s="137"/>
      <c r="C1597" s="137"/>
      <c r="D1597" s="137"/>
      <c r="E1597" s="87"/>
      <c r="F1597" s="87"/>
      <c r="G1597" s="87"/>
      <c r="H1597" s="87"/>
      <c r="I1597" s="87"/>
      <c r="J1597" s="87"/>
      <c r="K1597" s="87"/>
    </row>
    <row r="1599" spans="1:11" x14ac:dyDescent="0.3">
      <c r="A1599" s="69"/>
      <c r="B1599" s="69"/>
      <c r="C1599" s="69"/>
      <c r="D1599" s="69"/>
      <c r="E1599" s="69"/>
      <c r="F1599" s="69"/>
      <c r="G1599" s="69"/>
      <c r="H1599" s="97"/>
      <c r="I1599" s="97"/>
      <c r="J1599" s="69"/>
      <c r="K1599" s="69"/>
    </row>
    <row r="1600" spans="1:11" x14ac:dyDescent="0.3">
      <c r="A1600" s="101"/>
      <c r="B1600" s="83"/>
      <c r="C1600" s="83"/>
      <c r="D1600" s="83"/>
      <c r="E1600" s="83"/>
      <c r="F1600" s="83"/>
      <c r="G1600" s="95"/>
      <c r="H1600" s="95"/>
      <c r="I1600" s="33"/>
      <c r="J1600" s="98"/>
      <c r="K1600" s="96"/>
    </row>
    <row r="1601" spans="1:11" x14ac:dyDescent="0.3">
      <c r="A1601" s="91"/>
      <c r="B1601" s="92"/>
      <c r="C1601" s="92"/>
      <c r="D1601" s="92"/>
      <c r="E1601" s="92"/>
      <c r="F1601" s="92"/>
      <c r="G1601" s="92"/>
      <c r="H1601" s="92"/>
      <c r="I1601" s="92"/>
      <c r="J1601" s="92"/>
      <c r="K1601" s="92"/>
    </row>
    <row r="1602" spans="1:11" x14ac:dyDescent="0.3">
      <c r="A1602" s="68"/>
      <c r="B1602" s="68"/>
      <c r="C1602" s="68"/>
      <c r="D1602" s="68"/>
      <c r="E1602" s="68"/>
      <c r="F1602" s="68"/>
      <c r="G1602" s="68"/>
      <c r="H1602" s="68"/>
      <c r="I1602" s="68"/>
      <c r="J1602" s="68"/>
      <c r="K1602" s="86"/>
    </row>
    <row r="1603" spans="1:11" x14ac:dyDescent="0.3">
      <c r="A1603" s="67"/>
      <c r="B1603" s="135"/>
      <c r="C1603" s="135"/>
      <c r="D1603" s="135"/>
      <c r="E1603" s="85"/>
      <c r="F1603" s="85"/>
      <c r="G1603" s="85"/>
      <c r="H1603" s="85"/>
      <c r="I1603" s="85"/>
      <c r="J1603" s="85"/>
      <c r="K1603" s="85"/>
    </row>
    <row r="1604" spans="1:11" x14ac:dyDescent="0.3">
      <c r="A1604" s="67"/>
      <c r="B1604" s="135"/>
      <c r="C1604" s="135"/>
      <c r="D1604" s="135"/>
      <c r="E1604" s="85"/>
      <c r="F1604" s="85"/>
      <c r="G1604" s="85"/>
      <c r="H1604" s="85"/>
      <c r="I1604" s="85"/>
      <c r="J1604" s="85"/>
      <c r="K1604" s="85"/>
    </row>
    <row r="1605" spans="1:11" x14ac:dyDescent="0.3">
      <c r="A1605" s="67"/>
      <c r="B1605" s="135"/>
      <c r="C1605" s="135"/>
      <c r="D1605" s="135"/>
      <c r="E1605" s="85"/>
      <c r="F1605" s="85"/>
      <c r="G1605" s="85"/>
      <c r="H1605" s="85"/>
      <c r="I1605" s="85"/>
      <c r="J1605" s="85"/>
      <c r="K1605" s="85"/>
    </row>
    <row r="1606" spans="1:11" x14ac:dyDescent="0.3">
      <c r="A1606" s="67"/>
      <c r="B1606" s="135"/>
      <c r="C1606" s="135"/>
      <c r="D1606" s="135"/>
      <c r="E1606" s="85"/>
      <c r="F1606" s="85"/>
      <c r="G1606" s="85"/>
      <c r="H1606" s="85"/>
      <c r="I1606" s="85"/>
      <c r="J1606" s="85"/>
      <c r="K1606" s="85"/>
    </row>
    <row r="1607" spans="1:11" x14ac:dyDescent="0.3">
      <c r="A1607" s="67"/>
      <c r="B1607" s="135"/>
      <c r="C1607" s="135"/>
      <c r="D1607" s="135"/>
      <c r="E1607" s="85"/>
      <c r="F1607" s="85"/>
      <c r="G1607" s="85"/>
      <c r="H1607" s="85"/>
      <c r="I1607" s="85"/>
      <c r="J1607" s="85"/>
      <c r="K1607" s="85"/>
    </row>
    <row r="1608" spans="1:11" x14ac:dyDescent="0.3">
      <c r="A1608" s="67"/>
      <c r="B1608" s="135"/>
      <c r="C1608" s="135"/>
      <c r="D1608" s="135"/>
      <c r="E1608" s="85"/>
      <c r="F1608" s="85"/>
      <c r="G1608" s="85"/>
      <c r="H1608" s="85"/>
      <c r="I1608" s="85"/>
      <c r="J1608" s="85"/>
      <c r="K1608" s="85"/>
    </row>
    <row r="1609" spans="1:11" x14ac:dyDescent="0.3">
      <c r="A1609" s="67"/>
      <c r="B1609" s="135"/>
      <c r="C1609" s="135"/>
      <c r="D1609" s="135"/>
      <c r="E1609" s="85"/>
      <c r="F1609" s="85"/>
      <c r="G1609" s="85"/>
      <c r="H1609" s="85"/>
      <c r="I1609" s="85"/>
      <c r="J1609" s="85"/>
      <c r="K1609" s="85"/>
    </row>
    <row r="1610" spans="1:11" x14ac:dyDescent="0.3">
      <c r="A1610" s="67"/>
      <c r="B1610" s="135"/>
      <c r="C1610" s="135"/>
      <c r="D1610" s="135"/>
      <c r="E1610" s="85"/>
      <c r="F1610" s="85"/>
      <c r="G1610" s="85"/>
      <c r="H1610" s="85"/>
      <c r="I1610" s="85"/>
      <c r="J1610" s="85"/>
      <c r="K1610" s="85"/>
    </row>
    <row r="1611" spans="1:11" x14ac:dyDescent="0.3">
      <c r="A1611" s="67"/>
      <c r="B1611" s="135"/>
      <c r="C1611" s="135"/>
      <c r="D1611" s="135"/>
      <c r="E1611" s="85"/>
      <c r="F1611" s="85"/>
      <c r="G1611" s="85"/>
      <c r="H1611" s="85"/>
      <c r="I1611" s="85"/>
      <c r="J1611" s="85"/>
      <c r="K1611" s="85"/>
    </row>
    <row r="1612" spans="1:11" x14ac:dyDescent="0.3">
      <c r="A1612" s="67"/>
      <c r="B1612" s="135"/>
      <c r="C1612" s="135"/>
      <c r="D1612" s="135"/>
      <c r="E1612" s="85"/>
      <c r="F1612" s="85"/>
      <c r="G1612" s="85"/>
      <c r="H1612" s="85"/>
      <c r="I1612" s="85"/>
      <c r="J1612" s="85"/>
      <c r="K1612" s="85"/>
    </row>
    <row r="1613" spans="1:11" x14ac:dyDescent="0.3">
      <c r="A1613" s="67"/>
      <c r="B1613" s="135"/>
      <c r="C1613" s="135"/>
      <c r="D1613" s="135"/>
      <c r="E1613" s="85"/>
      <c r="F1613" s="85"/>
      <c r="G1613" s="85"/>
      <c r="H1613" s="85"/>
      <c r="I1613" s="85"/>
      <c r="J1613" s="85"/>
      <c r="K1613" s="85"/>
    </row>
    <row r="1614" spans="1:11" x14ac:dyDescent="0.3">
      <c r="A1614" s="67"/>
      <c r="B1614" s="135"/>
      <c r="C1614" s="135"/>
      <c r="D1614" s="135"/>
      <c r="E1614" s="85"/>
      <c r="F1614" s="85"/>
      <c r="G1614" s="85"/>
      <c r="H1614" s="85"/>
      <c r="I1614" s="85"/>
      <c r="J1614" s="85"/>
      <c r="K1614" s="85"/>
    </row>
    <row r="1615" spans="1:11" x14ac:dyDescent="0.3">
      <c r="A1615" s="67"/>
      <c r="B1615" s="135"/>
      <c r="C1615" s="135"/>
      <c r="D1615" s="135"/>
      <c r="E1615" s="85"/>
      <c r="F1615" s="85"/>
      <c r="G1615" s="85"/>
      <c r="H1615" s="85"/>
      <c r="I1615" s="85"/>
      <c r="J1615" s="85"/>
      <c r="K1615" s="85"/>
    </row>
    <row r="1616" spans="1:11" x14ac:dyDescent="0.3">
      <c r="A1616" s="67"/>
      <c r="B1616" s="135"/>
      <c r="C1616" s="135"/>
      <c r="D1616" s="135"/>
      <c r="E1616" s="85"/>
      <c r="F1616" s="85"/>
      <c r="G1616" s="85"/>
      <c r="H1616" s="85"/>
      <c r="I1616" s="85"/>
      <c r="J1616" s="85"/>
      <c r="K1616" s="85"/>
    </row>
    <row r="1617" spans="1:11" x14ac:dyDescent="0.3">
      <c r="A1617" s="67"/>
      <c r="B1617" s="135"/>
      <c r="C1617" s="135"/>
      <c r="D1617" s="135"/>
      <c r="E1617" s="85"/>
      <c r="F1617" s="85"/>
      <c r="G1617" s="85"/>
      <c r="H1617" s="85"/>
      <c r="I1617" s="85"/>
      <c r="J1617" s="85"/>
      <c r="K1617" s="85"/>
    </row>
    <row r="1618" spans="1:11" x14ac:dyDescent="0.3">
      <c r="A1618" s="67"/>
      <c r="B1618" s="135"/>
      <c r="C1618" s="135"/>
      <c r="D1618" s="135"/>
      <c r="E1618" s="85"/>
      <c r="F1618" s="85"/>
      <c r="G1618" s="85"/>
      <c r="H1618" s="85"/>
      <c r="I1618" s="85"/>
      <c r="J1618" s="85"/>
      <c r="K1618" s="85"/>
    </row>
    <row r="1619" spans="1:11" x14ac:dyDescent="0.3">
      <c r="A1619" s="68"/>
      <c r="B1619" s="136"/>
      <c r="C1619" s="136"/>
      <c r="D1619" s="136"/>
      <c r="E1619" s="87"/>
      <c r="F1619" s="87"/>
      <c r="G1619" s="87"/>
      <c r="H1619" s="87"/>
      <c r="I1619" s="87"/>
      <c r="J1619" s="87"/>
      <c r="K1619" s="87"/>
    </row>
    <row r="1620" spans="1:11" x14ac:dyDescent="0.3">
      <c r="A1620" s="82"/>
      <c r="B1620" s="89"/>
      <c r="C1620" s="89"/>
      <c r="D1620" s="89"/>
      <c r="E1620" s="89"/>
      <c r="F1620" s="89"/>
      <c r="G1620" s="89"/>
      <c r="H1620" s="89"/>
      <c r="I1620" s="89"/>
      <c r="J1620" s="89"/>
      <c r="K1620" s="89"/>
    </row>
    <row r="1621" spans="1:11" x14ac:dyDescent="0.3">
      <c r="A1621" s="92"/>
      <c r="B1621" s="92"/>
      <c r="C1621" s="92"/>
      <c r="D1621" s="92"/>
      <c r="E1621" s="92"/>
      <c r="F1621" s="92"/>
      <c r="G1621" s="92"/>
      <c r="H1621" s="92"/>
      <c r="I1621" s="92"/>
      <c r="J1621" s="92"/>
      <c r="K1621" s="92"/>
    </row>
    <row r="1622" spans="1:11" x14ac:dyDescent="0.3">
      <c r="A1622" s="68"/>
      <c r="B1622" s="68"/>
      <c r="C1622" s="68"/>
      <c r="D1622" s="68"/>
      <c r="E1622" s="68"/>
      <c r="F1622" s="68"/>
      <c r="G1622" s="68"/>
      <c r="H1622" s="68"/>
      <c r="I1622" s="68"/>
      <c r="J1622" s="68"/>
      <c r="K1622" s="86"/>
    </row>
    <row r="1623" spans="1:11" x14ac:dyDescent="0.3">
      <c r="A1623" s="67"/>
      <c r="B1623" s="135"/>
      <c r="C1623" s="135"/>
      <c r="D1623" s="135"/>
      <c r="E1623" s="85"/>
      <c r="F1623" s="85"/>
      <c r="G1623" s="85"/>
      <c r="H1623" s="85"/>
      <c r="I1623" s="85"/>
      <c r="J1623" s="85"/>
      <c r="K1623" s="85"/>
    </row>
    <row r="1624" spans="1:11" x14ac:dyDescent="0.3">
      <c r="A1624" s="67"/>
      <c r="B1624" s="135"/>
      <c r="C1624" s="135"/>
      <c r="D1624" s="135"/>
      <c r="E1624" s="85"/>
      <c r="F1624" s="85"/>
      <c r="G1624" s="85"/>
      <c r="H1624" s="85"/>
      <c r="I1624" s="85"/>
      <c r="J1624" s="85"/>
      <c r="K1624" s="85"/>
    </row>
    <row r="1625" spans="1:11" x14ac:dyDescent="0.3">
      <c r="A1625" s="67"/>
      <c r="B1625" s="135"/>
      <c r="C1625" s="135"/>
      <c r="D1625" s="135"/>
      <c r="E1625" s="85"/>
      <c r="F1625" s="85"/>
      <c r="G1625" s="85"/>
      <c r="H1625" s="85"/>
      <c r="I1625" s="85"/>
      <c r="J1625" s="85"/>
      <c r="K1625" s="85"/>
    </row>
    <row r="1626" spans="1:11" x14ac:dyDescent="0.3">
      <c r="A1626" s="67"/>
      <c r="B1626" s="135"/>
      <c r="C1626" s="135"/>
      <c r="D1626" s="135"/>
      <c r="E1626" s="85"/>
      <c r="F1626" s="85"/>
      <c r="G1626" s="85"/>
      <c r="H1626" s="85"/>
      <c r="I1626" s="85"/>
      <c r="J1626" s="85"/>
      <c r="K1626" s="85"/>
    </row>
    <row r="1627" spans="1:11" x14ac:dyDescent="0.3">
      <c r="A1627" s="67"/>
      <c r="B1627" s="135"/>
      <c r="C1627" s="135"/>
      <c r="D1627" s="135"/>
      <c r="E1627" s="85"/>
      <c r="F1627" s="85"/>
      <c r="G1627" s="85"/>
      <c r="H1627" s="85"/>
      <c r="I1627" s="85"/>
      <c r="J1627" s="85"/>
      <c r="K1627" s="85"/>
    </row>
    <row r="1628" spans="1:11" x14ac:dyDescent="0.3">
      <c r="A1628" s="67"/>
      <c r="B1628" s="135"/>
      <c r="C1628" s="135"/>
      <c r="D1628" s="135"/>
      <c r="E1628" s="85"/>
      <c r="F1628" s="85"/>
      <c r="G1628" s="85"/>
      <c r="H1628" s="85"/>
      <c r="I1628" s="85"/>
      <c r="J1628" s="85"/>
      <c r="K1628" s="85"/>
    </row>
    <row r="1629" spans="1:11" x14ac:dyDescent="0.3">
      <c r="A1629" s="67"/>
      <c r="B1629" s="135"/>
      <c r="C1629" s="135"/>
      <c r="D1629" s="135"/>
      <c r="E1629" s="85"/>
      <c r="F1629" s="85"/>
      <c r="G1629" s="85"/>
      <c r="H1629" s="85"/>
      <c r="I1629" s="85"/>
      <c r="J1629" s="85"/>
      <c r="K1629" s="85"/>
    </row>
    <row r="1630" spans="1:11" x14ac:dyDescent="0.3">
      <c r="A1630" s="67"/>
      <c r="B1630" s="135"/>
      <c r="C1630" s="135"/>
      <c r="D1630" s="135"/>
      <c r="E1630" s="85"/>
      <c r="F1630" s="85"/>
      <c r="G1630" s="85"/>
      <c r="H1630" s="85"/>
      <c r="I1630" s="85"/>
      <c r="J1630" s="85"/>
      <c r="K1630" s="85"/>
    </row>
    <row r="1631" spans="1:11" x14ac:dyDescent="0.3">
      <c r="A1631" s="67"/>
      <c r="B1631" s="135"/>
      <c r="C1631" s="135"/>
      <c r="D1631" s="135"/>
      <c r="E1631" s="85"/>
      <c r="F1631" s="85"/>
      <c r="G1631" s="85"/>
      <c r="H1631" s="85"/>
      <c r="I1631" s="85"/>
      <c r="J1631" s="85"/>
      <c r="K1631" s="85"/>
    </row>
    <row r="1632" spans="1:11" x14ac:dyDescent="0.3">
      <c r="A1632" s="67"/>
      <c r="B1632" s="135"/>
      <c r="C1632" s="135"/>
      <c r="D1632" s="135"/>
      <c r="E1632" s="85"/>
      <c r="F1632" s="85"/>
      <c r="G1632" s="85"/>
      <c r="H1632" s="85"/>
      <c r="I1632" s="85"/>
      <c r="J1632" s="85"/>
      <c r="K1632" s="85"/>
    </row>
    <row r="1633" spans="1:11" x14ac:dyDescent="0.3">
      <c r="A1633" s="67"/>
      <c r="B1633" s="135"/>
      <c r="C1633" s="135"/>
      <c r="D1633" s="135"/>
      <c r="E1633" s="85"/>
      <c r="F1633" s="85"/>
      <c r="G1633" s="85"/>
      <c r="H1633" s="85"/>
      <c r="I1633" s="85"/>
      <c r="J1633" s="85"/>
      <c r="K1633" s="85"/>
    </row>
    <row r="1634" spans="1:11" x14ac:dyDescent="0.3">
      <c r="A1634" s="67"/>
      <c r="B1634" s="135"/>
      <c r="C1634" s="135"/>
      <c r="D1634" s="135"/>
      <c r="E1634" s="85"/>
      <c r="F1634" s="85"/>
      <c r="G1634" s="85"/>
      <c r="H1634" s="85"/>
      <c r="I1634" s="85"/>
      <c r="J1634" s="85"/>
      <c r="K1634" s="85"/>
    </row>
    <row r="1635" spans="1:11" x14ac:dyDescent="0.3">
      <c r="A1635" s="67"/>
      <c r="B1635" s="135"/>
      <c r="C1635" s="135"/>
      <c r="D1635" s="135"/>
      <c r="E1635" s="85"/>
      <c r="F1635" s="85"/>
      <c r="G1635" s="85"/>
      <c r="H1635" s="85"/>
      <c r="I1635" s="85"/>
      <c r="J1635" s="85"/>
      <c r="K1635" s="85"/>
    </row>
    <row r="1636" spans="1:11" x14ac:dyDescent="0.3">
      <c r="A1636" s="67"/>
      <c r="B1636" s="135"/>
      <c r="C1636" s="135"/>
      <c r="D1636" s="135"/>
      <c r="E1636" s="85"/>
      <c r="F1636" s="85"/>
      <c r="G1636" s="85"/>
      <c r="H1636" s="85"/>
      <c r="I1636" s="85"/>
      <c r="J1636" s="85"/>
      <c r="K1636" s="85"/>
    </row>
    <row r="1637" spans="1:11" x14ac:dyDescent="0.3">
      <c r="A1637" s="67"/>
      <c r="B1637" s="135"/>
      <c r="C1637" s="135"/>
      <c r="D1637" s="135"/>
      <c r="E1637" s="85"/>
      <c r="F1637" s="85"/>
      <c r="G1637" s="85"/>
      <c r="H1637" s="85"/>
      <c r="I1637" s="85"/>
      <c r="J1637" s="85"/>
      <c r="K1637" s="85"/>
    </row>
    <row r="1638" spans="1:11" x14ac:dyDescent="0.3">
      <c r="A1638" s="67"/>
      <c r="B1638" s="135"/>
      <c r="C1638" s="135"/>
      <c r="D1638" s="135"/>
      <c r="E1638" s="85"/>
      <c r="F1638" s="85"/>
      <c r="G1638" s="85"/>
      <c r="H1638" s="85"/>
      <c r="I1638" s="85"/>
      <c r="J1638" s="85"/>
      <c r="K1638" s="85"/>
    </row>
    <row r="1639" spans="1:11" x14ac:dyDescent="0.3">
      <c r="A1639" s="68"/>
      <c r="B1639" s="137"/>
      <c r="C1639" s="137"/>
      <c r="D1639" s="137"/>
      <c r="E1639" s="87"/>
      <c r="F1639" s="87"/>
      <c r="G1639" s="87"/>
      <c r="H1639" s="87"/>
      <c r="I1639" s="87"/>
      <c r="J1639" s="87"/>
      <c r="K1639" s="87"/>
    </row>
    <row r="1641" spans="1:11" x14ac:dyDescent="0.3">
      <c r="A1641" s="69"/>
      <c r="B1641" s="69"/>
      <c r="C1641" s="69"/>
      <c r="D1641" s="69"/>
      <c r="E1641" s="69"/>
      <c r="F1641" s="69"/>
      <c r="G1641" s="69"/>
      <c r="H1641" s="97"/>
      <c r="I1641" s="97"/>
      <c r="J1641" s="69"/>
      <c r="K1641" s="69"/>
    </row>
    <row r="1642" spans="1:11" x14ac:dyDescent="0.3">
      <c r="A1642" s="101"/>
      <c r="B1642" s="83"/>
      <c r="C1642" s="83"/>
      <c r="D1642" s="83"/>
      <c r="E1642" s="83"/>
      <c r="F1642" s="83"/>
      <c r="G1642" s="95"/>
      <c r="H1642" s="95"/>
      <c r="I1642" s="33"/>
      <c r="J1642" s="98"/>
      <c r="K1642" s="96"/>
    </row>
    <row r="1643" spans="1:11" x14ac:dyDescent="0.3">
      <c r="A1643" s="91"/>
      <c r="B1643" s="92"/>
      <c r="C1643" s="92"/>
      <c r="D1643" s="92"/>
      <c r="E1643" s="92"/>
      <c r="F1643" s="92"/>
      <c r="G1643" s="92"/>
      <c r="H1643" s="92"/>
      <c r="I1643" s="92"/>
      <c r="J1643" s="92"/>
      <c r="K1643" s="92"/>
    </row>
    <row r="1644" spans="1:11" x14ac:dyDescent="0.3">
      <c r="A1644" s="68"/>
      <c r="B1644" s="68"/>
      <c r="C1644" s="68"/>
      <c r="D1644" s="68"/>
      <c r="E1644" s="68"/>
      <c r="F1644" s="68"/>
      <c r="G1644" s="68"/>
      <c r="H1644" s="68"/>
      <c r="I1644" s="68"/>
      <c r="J1644" s="68"/>
      <c r="K1644" s="86"/>
    </row>
    <row r="1645" spans="1:11" x14ac:dyDescent="0.3">
      <c r="A1645" s="67"/>
      <c r="B1645" s="135"/>
      <c r="C1645" s="135"/>
      <c r="D1645" s="135"/>
      <c r="E1645" s="85"/>
      <c r="F1645" s="85"/>
      <c r="G1645" s="85"/>
      <c r="H1645" s="85"/>
      <c r="I1645" s="85"/>
      <c r="J1645" s="85"/>
      <c r="K1645" s="85"/>
    </row>
    <row r="1646" spans="1:11" x14ac:dyDescent="0.3">
      <c r="A1646" s="67"/>
      <c r="B1646" s="135"/>
      <c r="C1646" s="135"/>
      <c r="D1646" s="135"/>
      <c r="E1646" s="85"/>
      <c r="F1646" s="85"/>
      <c r="G1646" s="85"/>
      <c r="H1646" s="85"/>
      <c r="I1646" s="85"/>
      <c r="J1646" s="85"/>
      <c r="K1646" s="85"/>
    </row>
    <row r="1647" spans="1:11" x14ac:dyDescent="0.3">
      <c r="A1647" s="67"/>
      <c r="B1647" s="135"/>
      <c r="C1647" s="135"/>
      <c r="D1647" s="135"/>
      <c r="E1647" s="85"/>
      <c r="F1647" s="85"/>
      <c r="G1647" s="85"/>
      <c r="H1647" s="85"/>
      <c r="I1647" s="85"/>
      <c r="J1647" s="85"/>
      <c r="K1647" s="85"/>
    </row>
    <row r="1648" spans="1:11" x14ac:dyDescent="0.3">
      <c r="A1648" s="67"/>
      <c r="B1648" s="135"/>
      <c r="C1648" s="135"/>
      <c r="D1648" s="135"/>
      <c r="E1648" s="85"/>
      <c r="F1648" s="85"/>
      <c r="G1648" s="85"/>
      <c r="H1648" s="85"/>
      <c r="I1648" s="85"/>
      <c r="J1648" s="85"/>
      <c r="K1648" s="85"/>
    </row>
    <row r="1649" spans="1:11" x14ac:dyDescent="0.3">
      <c r="A1649" s="67"/>
      <c r="B1649" s="135"/>
      <c r="C1649" s="135"/>
      <c r="D1649" s="135"/>
      <c r="E1649" s="85"/>
      <c r="F1649" s="85"/>
      <c r="G1649" s="85"/>
      <c r="H1649" s="85"/>
      <c r="I1649" s="85"/>
      <c r="J1649" s="85"/>
      <c r="K1649" s="85"/>
    </row>
    <row r="1650" spans="1:11" x14ac:dyDescent="0.3">
      <c r="A1650" s="67"/>
      <c r="B1650" s="135"/>
      <c r="C1650" s="135"/>
      <c r="D1650" s="135"/>
      <c r="E1650" s="85"/>
      <c r="F1650" s="85"/>
      <c r="G1650" s="85"/>
      <c r="H1650" s="85"/>
      <c r="I1650" s="85"/>
      <c r="J1650" s="85"/>
      <c r="K1650" s="85"/>
    </row>
    <row r="1651" spans="1:11" x14ac:dyDescent="0.3">
      <c r="A1651" s="67"/>
      <c r="B1651" s="135"/>
      <c r="C1651" s="135"/>
      <c r="D1651" s="135"/>
      <c r="E1651" s="85"/>
      <c r="F1651" s="85"/>
      <c r="G1651" s="85"/>
      <c r="H1651" s="85"/>
      <c r="I1651" s="85"/>
      <c r="J1651" s="85"/>
      <c r="K1651" s="85"/>
    </row>
    <row r="1652" spans="1:11" x14ac:dyDescent="0.3">
      <c r="A1652" s="67"/>
      <c r="B1652" s="135"/>
      <c r="C1652" s="135"/>
      <c r="D1652" s="135"/>
      <c r="E1652" s="85"/>
      <c r="F1652" s="85"/>
      <c r="G1652" s="85"/>
      <c r="H1652" s="85"/>
      <c r="I1652" s="85"/>
      <c r="J1652" s="85"/>
      <c r="K1652" s="85"/>
    </row>
    <row r="1653" spans="1:11" x14ac:dyDescent="0.3">
      <c r="A1653" s="67"/>
      <c r="B1653" s="135"/>
      <c r="C1653" s="135"/>
      <c r="D1653" s="135"/>
      <c r="E1653" s="85"/>
      <c r="F1653" s="85"/>
      <c r="G1653" s="85"/>
      <c r="H1653" s="85"/>
      <c r="I1653" s="85"/>
      <c r="J1653" s="85"/>
      <c r="K1653" s="85"/>
    </row>
    <row r="1654" spans="1:11" x14ac:dyDescent="0.3">
      <c r="A1654" s="67"/>
      <c r="B1654" s="135"/>
      <c r="C1654" s="135"/>
      <c r="D1654" s="135"/>
      <c r="E1654" s="85"/>
      <c r="F1654" s="85"/>
      <c r="G1654" s="85"/>
      <c r="H1654" s="85"/>
      <c r="I1654" s="85"/>
      <c r="J1654" s="85"/>
      <c r="K1654" s="85"/>
    </row>
    <row r="1655" spans="1:11" x14ac:dyDescent="0.3">
      <c r="A1655" s="67"/>
      <c r="B1655" s="135"/>
      <c r="C1655" s="135"/>
      <c r="D1655" s="135"/>
      <c r="E1655" s="85"/>
      <c r="F1655" s="85"/>
      <c r="G1655" s="85"/>
      <c r="H1655" s="85"/>
      <c r="I1655" s="85"/>
      <c r="J1655" s="85"/>
      <c r="K1655" s="85"/>
    </row>
    <row r="1656" spans="1:11" x14ac:dyDescent="0.3">
      <c r="A1656" s="67"/>
      <c r="B1656" s="135"/>
      <c r="C1656" s="135"/>
      <c r="D1656" s="135"/>
      <c r="E1656" s="85"/>
      <c r="F1656" s="85"/>
      <c r="G1656" s="85"/>
      <c r="H1656" s="85"/>
      <c r="I1656" s="85"/>
      <c r="J1656" s="85"/>
      <c r="K1656" s="85"/>
    </row>
    <row r="1657" spans="1:11" x14ac:dyDescent="0.3">
      <c r="A1657" s="67"/>
      <c r="B1657" s="135"/>
      <c r="C1657" s="135"/>
      <c r="D1657" s="135"/>
      <c r="E1657" s="85"/>
      <c r="F1657" s="85"/>
      <c r="G1657" s="85"/>
      <c r="H1657" s="85"/>
      <c r="I1657" s="85"/>
      <c r="J1657" s="85"/>
      <c r="K1657" s="85"/>
    </row>
    <row r="1658" spans="1:11" x14ac:dyDescent="0.3">
      <c r="A1658" s="67"/>
      <c r="B1658" s="135"/>
      <c r="C1658" s="135"/>
      <c r="D1658" s="135"/>
      <c r="E1658" s="85"/>
      <c r="F1658" s="85"/>
      <c r="G1658" s="85"/>
      <c r="H1658" s="85"/>
      <c r="I1658" s="85"/>
      <c r="J1658" s="85"/>
      <c r="K1658" s="85"/>
    </row>
    <row r="1659" spans="1:11" x14ac:dyDescent="0.3">
      <c r="A1659" s="67"/>
      <c r="B1659" s="135"/>
      <c r="C1659" s="135"/>
      <c r="D1659" s="135"/>
      <c r="E1659" s="85"/>
      <c r="F1659" s="85"/>
      <c r="G1659" s="85"/>
      <c r="H1659" s="85"/>
      <c r="I1659" s="85"/>
      <c r="J1659" s="85"/>
      <c r="K1659" s="85"/>
    </row>
    <row r="1660" spans="1:11" x14ac:dyDescent="0.3">
      <c r="A1660" s="67"/>
      <c r="B1660" s="135"/>
      <c r="C1660" s="135"/>
      <c r="D1660" s="135"/>
      <c r="E1660" s="85"/>
      <c r="F1660" s="85"/>
      <c r="G1660" s="85"/>
      <c r="H1660" s="85"/>
      <c r="I1660" s="85"/>
      <c r="J1660" s="85"/>
      <c r="K1660" s="85"/>
    </row>
    <row r="1661" spans="1:11" x14ac:dyDescent="0.3">
      <c r="A1661" s="68"/>
      <c r="B1661" s="136"/>
      <c r="C1661" s="136"/>
      <c r="D1661" s="136"/>
      <c r="E1661" s="87"/>
      <c r="F1661" s="87"/>
      <c r="G1661" s="87"/>
      <c r="H1661" s="87"/>
      <c r="I1661" s="87"/>
      <c r="J1661" s="87"/>
      <c r="K1661" s="87"/>
    </row>
    <row r="1662" spans="1:11" x14ac:dyDescent="0.3">
      <c r="A1662" s="82"/>
      <c r="B1662" s="89"/>
      <c r="C1662" s="89"/>
      <c r="D1662" s="89"/>
      <c r="E1662" s="89"/>
      <c r="F1662" s="89"/>
      <c r="G1662" s="89"/>
      <c r="H1662" s="89"/>
      <c r="I1662" s="89"/>
      <c r="J1662" s="89"/>
      <c r="K1662" s="89"/>
    </row>
    <row r="1663" spans="1:11" x14ac:dyDescent="0.3">
      <c r="A1663" s="92"/>
      <c r="B1663" s="92"/>
      <c r="C1663" s="92"/>
      <c r="D1663" s="92"/>
      <c r="E1663" s="92"/>
      <c r="F1663" s="92"/>
      <c r="G1663" s="92"/>
      <c r="H1663" s="92"/>
      <c r="I1663" s="92"/>
      <c r="J1663" s="92"/>
      <c r="K1663" s="92"/>
    </row>
    <row r="1664" spans="1:11" x14ac:dyDescent="0.3">
      <c r="A1664" s="68"/>
      <c r="B1664" s="68"/>
      <c r="C1664" s="68"/>
      <c r="D1664" s="68"/>
      <c r="E1664" s="68"/>
      <c r="F1664" s="68"/>
      <c r="G1664" s="68"/>
      <c r="H1664" s="68"/>
      <c r="I1664" s="68"/>
      <c r="J1664" s="68"/>
      <c r="K1664" s="86"/>
    </row>
    <row r="1665" spans="1:11" x14ac:dyDescent="0.3">
      <c r="A1665" s="67"/>
      <c r="B1665" s="135"/>
      <c r="C1665" s="135"/>
      <c r="D1665" s="135"/>
      <c r="E1665" s="85"/>
      <c r="F1665" s="85"/>
      <c r="G1665" s="85"/>
      <c r="H1665" s="85"/>
      <c r="I1665" s="85"/>
      <c r="J1665" s="85"/>
      <c r="K1665" s="85"/>
    </row>
    <row r="1666" spans="1:11" x14ac:dyDescent="0.3">
      <c r="A1666" s="67"/>
      <c r="B1666" s="135"/>
      <c r="C1666" s="135"/>
      <c r="D1666" s="135"/>
      <c r="E1666" s="85"/>
      <c r="F1666" s="85"/>
      <c r="G1666" s="85"/>
      <c r="H1666" s="85"/>
      <c r="I1666" s="85"/>
      <c r="J1666" s="85"/>
      <c r="K1666" s="85"/>
    </row>
    <row r="1667" spans="1:11" x14ac:dyDescent="0.3">
      <c r="A1667" s="67"/>
      <c r="B1667" s="135"/>
      <c r="C1667" s="135"/>
      <c r="D1667" s="135"/>
      <c r="E1667" s="85"/>
      <c r="F1667" s="85"/>
      <c r="G1667" s="85"/>
      <c r="H1667" s="85"/>
      <c r="I1667" s="85"/>
      <c r="J1667" s="85"/>
      <c r="K1667" s="85"/>
    </row>
    <row r="1668" spans="1:11" x14ac:dyDescent="0.3">
      <c r="A1668" s="67"/>
      <c r="B1668" s="135"/>
      <c r="C1668" s="135"/>
      <c r="D1668" s="135"/>
      <c r="E1668" s="85"/>
      <c r="F1668" s="85"/>
      <c r="G1668" s="85"/>
      <c r="H1668" s="85"/>
      <c r="I1668" s="85"/>
      <c r="J1668" s="85"/>
      <c r="K1668" s="85"/>
    </row>
    <row r="1669" spans="1:11" x14ac:dyDescent="0.3">
      <c r="A1669" s="67"/>
      <c r="B1669" s="135"/>
      <c r="C1669" s="135"/>
      <c r="D1669" s="135"/>
      <c r="E1669" s="85"/>
      <c r="F1669" s="85"/>
      <c r="G1669" s="85"/>
      <c r="H1669" s="85"/>
      <c r="I1669" s="85"/>
      <c r="J1669" s="85"/>
      <c r="K1669" s="85"/>
    </row>
    <row r="1670" spans="1:11" x14ac:dyDescent="0.3">
      <c r="A1670" s="67"/>
      <c r="B1670" s="135"/>
      <c r="C1670" s="135"/>
      <c r="D1670" s="135"/>
      <c r="E1670" s="85"/>
      <c r="F1670" s="85"/>
      <c r="G1670" s="85"/>
      <c r="H1670" s="85"/>
      <c r="I1670" s="85"/>
      <c r="J1670" s="85"/>
      <c r="K1670" s="85"/>
    </row>
    <row r="1671" spans="1:11" x14ac:dyDescent="0.3">
      <c r="A1671" s="67"/>
      <c r="B1671" s="135"/>
      <c r="C1671" s="135"/>
      <c r="D1671" s="135"/>
      <c r="E1671" s="85"/>
      <c r="F1671" s="85"/>
      <c r="G1671" s="85"/>
      <c r="H1671" s="85"/>
      <c r="I1671" s="85"/>
      <c r="J1671" s="85"/>
      <c r="K1671" s="85"/>
    </row>
    <row r="1672" spans="1:11" x14ac:dyDescent="0.3">
      <c r="A1672" s="67"/>
      <c r="B1672" s="135"/>
      <c r="C1672" s="135"/>
      <c r="D1672" s="135"/>
      <c r="E1672" s="85"/>
      <c r="F1672" s="85"/>
      <c r="G1672" s="85"/>
      <c r="H1672" s="85"/>
      <c r="I1672" s="85"/>
      <c r="J1672" s="85"/>
      <c r="K1672" s="85"/>
    </row>
    <row r="1673" spans="1:11" x14ac:dyDescent="0.3">
      <c r="A1673" s="67"/>
      <c r="B1673" s="135"/>
      <c r="C1673" s="135"/>
      <c r="D1673" s="135"/>
      <c r="E1673" s="85"/>
      <c r="F1673" s="85"/>
      <c r="G1673" s="85"/>
      <c r="H1673" s="85"/>
      <c r="I1673" s="85"/>
      <c r="J1673" s="85"/>
      <c r="K1673" s="85"/>
    </row>
    <row r="1674" spans="1:11" x14ac:dyDescent="0.3">
      <c r="A1674" s="67"/>
      <c r="B1674" s="135"/>
      <c r="C1674" s="135"/>
      <c r="D1674" s="135"/>
      <c r="E1674" s="85"/>
      <c r="F1674" s="85"/>
      <c r="G1674" s="85"/>
      <c r="H1674" s="85"/>
      <c r="I1674" s="85"/>
      <c r="J1674" s="85"/>
      <c r="K1674" s="85"/>
    </row>
    <row r="1675" spans="1:11" x14ac:dyDescent="0.3">
      <c r="A1675" s="67"/>
      <c r="B1675" s="135"/>
      <c r="C1675" s="135"/>
      <c r="D1675" s="135"/>
      <c r="E1675" s="85"/>
      <c r="F1675" s="85"/>
      <c r="G1675" s="85"/>
      <c r="H1675" s="85"/>
      <c r="I1675" s="85"/>
      <c r="J1675" s="85"/>
      <c r="K1675" s="85"/>
    </row>
    <row r="1676" spans="1:11" x14ac:dyDescent="0.3">
      <c r="A1676" s="67"/>
      <c r="B1676" s="135"/>
      <c r="C1676" s="135"/>
      <c r="D1676" s="135"/>
      <c r="E1676" s="85"/>
      <c r="F1676" s="85"/>
      <c r="G1676" s="85"/>
      <c r="H1676" s="85"/>
      <c r="I1676" s="85"/>
      <c r="J1676" s="85"/>
      <c r="K1676" s="85"/>
    </row>
    <row r="1677" spans="1:11" x14ac:dyDescent="0.3">
      <c r="A1677" s="67"/>
      <c r="B1677" s="135"/>
      <c r="C1677" s="135"/>
      <c r="D1677" s="135"/>
      <c r="E1677" s="85"/>
      <c r="F1677" s="85"/>
      <c r="G1677" s="85"/>
      <c r="H1677" s="85"/>
      <c r="I1677" s="85"/>
      <c r="J1677" s="85"/>
      <c r="K1677" s="85"/>
    </row>
    <row r="1678" spans="1:11" x14ac:dyDescent="0.3">
      <c r="A1678" s="67"/>
      <c r="B1678" s="135"/>
      <c r="C1678" s="135"/>
      <c r="D1678" s="135"/>
      <c r="E1678" s="85"/>
      <c r="F1678" s="85"/>
      <c r="G1678" s="85"/>
      <c r="H1678" s="85"/>
      <c r="I1678" s="85"/>
      <c r="J1678" s="85"/>
      <c r="K1678" s="85"/>
    </row>
    <row r="1679" spans="1:11" x14ac:dyDescent="0.3">
      <c r="A1679" s="67"/>
      <c r="B1679" s="135"/>
      <c r="C1679" s="135"/>
      <c r="D1679" s="135"/>
      <c r="E1679" s="85"/>
      <c r="F1679" s="85"/>
      <c r="G1679" s="85"/>
      <c r="H1679" s="85"/>
      <c r="I1679" s="85"/>
      <c r="J1679" s="85"/>
      <c r="K1679" s="85"/>
    </row>
    <row r="1680" spans="1:11" x14ac:dyDescent="0.3">
      <c r="A1680" s="67"/>
      <c r="B1680" s="135"/>
      <c r="C1680" s="135"/>
      <c r="D1680" s="135"/>
      <c r="E1680" s="85"/>
      <c r="F1680" s="85"/>
      <c r="G1680" s="85"/>
      <c r="H1680" s="85"/>
      <c r="I1680" s="85"/>
      <c r="J1680" s="85"/>
      <c r="K1680" s="85"/>
    </row>
    <row r="1681" spans="1:11" x14ac:dyDescent="0.3">
      <c r="A1681" s="68"/>
      <c r="B1681" s="137"/>
      <c r="C1681" s="137"/>
      <c r="D1681" s="137"/>
      <c r="E1681" s="87"/>
      <c r="F1681" s="87"/>
      <c r="G1681" s="87"/>
      <c r="H1681" s="87"/>
      <c r="I1681" s="87"/>
      <c r="J1681" s="87"/>
      <c r="K1681" s="87"/>
    </row>
    <row r="1683" spans="1:11" x14ac:dyDescent="0.3">
      <c r="A1683" s="69"/>
      <c r="B1683" s="69"/>
      <c r="C1683" s="69"/>
      <c r="D1683" s="69"/>
      <c r="E1683" s="69"/>
      <c r="F1683" s="69"/>
      <c r="G1683" s="69"/>
      <c r="H1683" s="97"/>
      <c r="I1683" s="97"/>
      <c r="J1683" s="69"/>
      <c r="K1683" s="69"/>
    </row>
    <row r="1684" spans="1:11" x14ac:dyDescent="0.3">
      <c r="A1684" s="101"/>
      <c r="B1684" s="83"/>
      <c r="C1684" s="83"/>
      <c r="D1684" s="83"/>
      <c r="E1684" s="83"/>
      <c r="F1684" s="83"/>
      <c r="G1684" s="95"/>
      <c r="H1684" s="95"/>
      <c r="I1684" s="33"/>
      <c r="J1684" s="98"/>
      <c r="K1684" s="96"/>
    </row>
    <row r="1685" spans="1:11" x14ac:dyDescent="0.3">
      <c r="A1685" s="91"/>
      <c r="B1685" s="92"/>
      <c r="C1685" s="92"/>
      <c r="D1685" s="92"/>
      <c r="E1685" s="92"/>
      <c r="F1685" s="92"/>
      <c r="G1685" s="92"/>
      <c r="H1685" s="92"/>
      <c r="I1685" s="92"/>
      <c r="J1685" s="92"/>
      <c r="K1685" s="92"/>
    </row>
    <row r="1686" spans="1:11" x14ac:dyDescent="0.3">
      <c r="A1686" s="68"/>
      <c r="B1686" s="68"/>
      <c r="C1686" s="68"/>
      <c r="D1686" s="68"/>
      <c r="E1686" s="68"/>
      <c r="F1686" s="68"/>
      <c r="G1686" s="68"/>
      <c r="H1686" s="68"/>
      <c r="I1686" s="68"/>
      <c r="J1686" s="68"/>
      <c r="K1686" s="86"/>
    </row>
    <row r="1687" spans="1:11" x14ac:dyDescent="0.3">
      <c r="A1687" s="67"/>
      <c r="B1687" s="135"/>
      <c r="C1687" s="135"/>
      <c r="D1687" s="135"/>
      <c r="E1687" s="85"/>
      <c r="F1687" s="85"/>
      <c r="G1687" s="85"/>
      <c r="H1687" s="85"/>
      <c r="I1687" s="85"/>
      <c r="J1687" s="85"/>
      <c r="K1687" s="85"/>
    </row>
    <row r="1688" spans="1:11" x14ac:dyDescent="0.3">
      <c r="A1688" s="67"/>
      <c r="B1688" s="135"/>
      <c r="C1688" s="135"/>
      <c r="D1688" s="135"/>
      <c r="E1688" s="85"/>
      <c r="F1688" s="85"/>
      <c r="G1688" s="85"/>
      <c r="H1688" s="85"/>
      <c r="I1688" s="85"/>
      <c r="J1688" s="85"/>
      <c r="K1688" s="85"/>
    </row>
    <row r="1689" spans="1:11" x14ac:dyDescent="0.3">
      <c r="A1689" s="67"/>
      <c r="B1689" s="135"/>
      <c r="C1689" s="135"/>
      <c r="D1689" s="135"/>
      <c r="E1689" s="85"/>
      <c r="F1689" s="85"/>
      <c r="G1689" s="85"/>
      <c r="H1689" s="85"/>
      <c r="I1689" s="85"/>
      <c r="J1689" s="85"/>
      <c r="K1689" s="85"/>
    </row>
    <row r="1690" spans="1:11" x14ac:dyDescent="0.3">
      <c r="A1690" s="67"/>
      <c r="B1690" s="135"/>
      <c r="C1690" s="135"/>
      <c r="D1690" s="135"/>
      <c r="E1690" s="85"/>
      <c r="F1690" s="85"/>
      <c r="G1690" s="85"/>
      <c r="H1690" s="85"/>
      <c r="I1690" s="85"/>
      <c r="J1690" s="85"/>
      <c r="K1690" s="85"/>
    </row>
    <row r="1691" spans="1:11" x14ac:dyDescent="0.3">
      <c r="A1691" s="67"/>
      <c r="B1691" s="135"/>
      <c r="C1691" s="135"/>
      <c r="D1691" s="135"/>
      <c r="E1691" s="85"/>
      <c r="F1691" s="85"/>
      <c r="G1691" s="85"/>
      <c r="H1691" s="85"/>
      <c r="I1691" s="85"/>
      <c r="J1691" s="85"/>
      <c r="K1691" s="85"/>
    </row>
    <row r="1692" spans="1:11" x14ac:dyDescent="0.3">
      <c r="A1692" s="67"/>
      <c r="B1692" s="135"/>
      <c r="C1692" s="135"/>
      <c r="D1692" s="135"/>
      <c r="E1692" s="85"/>
      <c r="F1692" s="85"/>
      <c r="G1692" s="85"/>
      <c r="H1692" s="85"/>
      <c r="I1692" s="85"/>
      <c r="J1692" s="85"/>
      <c r="K1692" s="85"/>
    </row>
    <row r="1693" spans="1:11" x14ac:dyDescent="0.3">
      <c r="A1693" s="67"/>
      <c r="B1693" s="135"/>
      <c r="C1693" s="135"/>
      <c r="D1693" s="135"/>
      <c r="E1693" s="85"/>
      <c r="F1693" s="85"/>
      <c r="G1693" s="85"/>
      <c r="H1693" s="85"/>
      <c r="I1693" s="85"/>
      <c r="J1693" s="85"/>
      <c r="K1693" s="85"/>
    </row>
    <row r="1694" spans="1:11" x14ac:dyDescent="0.3">
      <c r="A1694" s="67"/>
      <c r="B1694" s="135"/>
      <c r="C1694" s="135"/>
      <c r="D1694" s="135"/>
      <c r="E1694" s="85"/>
      <c r="F1694" s="85"/>
      <c r="G1694" s="85"/>
      <c r="H1694" s="85"/>
      <c r="I1694" s="85"/>
      <c r="J1694" s="85"/>
      <c r="K1694" s="85"/>
    </row>
    <row r="1695" spans="1:11" x14ac:dyDescent="0.3">
      <c r="A1695" s="67"/>
      <c r="B1695" s="135"/>
      <c r="C1695" s="135"/>
      <c r="D1695" s="135"/>
      <c r="E1695" s="85"/>
      <c r="F1695" s="85"/>
      <c r="G1695" s="85"/>
      <c r="H1695" s="85"/>
      <c r="I1695" s="85"/>
      <c r="J1695" s="85"/>
      <c r="K1695" s="85"/>
    </row>
    <row r="1696" spans="1:11" x14ac:dyDescent="0.3">
      <c r="A1696" s="67"/>
      <c r="B1696" s="135"/>
      <c r="C1696" s="135"/>
      <c r="D1696" s="135"/>
      <c r="E1696" s="85"/>
      <c r="F1696" s="85"/>
      <c r="G1696" s="85"/>
      <c r="H1696" s="85"/>
      <c r="I1696" s="85"/>
      <c r="J1696" s="85"/>
      <c r="K1696" s="85"/>
    </row>
    <row r="1697" spans="1:11" x14ac:dyDescent="0.3">
      <c r="A1697" s="67"/>
      <c r="B1697" s="135"/>
      <c r="C1697" s="135"/>
      <c r="D1697" s="135"/>
      <c r="E1697" s="85"/>
      <c r="F1697" s="85"/>
      <c r="G1697" s="85"/>
      <c r="H1697" s="85"/>
      <c r="I1697" s="85"/>
      <c r="J1697" s="85"/>
      <c r="K1697" s="85"/>
    </row>
    <row r="1698" spans="1:11" x14ac:dyDescent="0.3">
      <c r="A1698" s="67"/>
      <c r="B1698" s="135"/>
      <c r="C1698" s="135"/>
      <c r="D1698" s="135"/>
      <c r="E1698" s="85"/>
      <c r="F1698" s="85"/>
      <c r="G1698" s="85"/>
      <c r="H1698" s="85"/>
      <c r="I1698" s="85"/>
      <c r="J1698" s="85"/>
      <c r="K1698" s="85"/>
    </row>
    <row r="1699" spans="1:11" x14ac:dyDescent="0.3">
      <c r="A1699" s="67"/>
      <c r="B1699" s="135"/>
      <c r="C1699" s="135"/>
      <c r="D1699" s="135"/>
      <c r="E1699" s="85"/>
      <c r="F1699" s="85"/>
      <c r="G1699" s="85"/>
      <c r="H1699" s="85"/>
      <c r="I1699" s="85"/>
      <c r="J1699" s="85"/>
      <c r="K1699" s="85"/>
    </row>
    <row r="1700" spans="1:11" x14ac:dyDescent="0.3">
      <c r="A1700" s="67"/>
      <c r="B1700" s="135"/>
      <c r="C1700" s="135"/>
      <c r="D1700" s="135"/>
      <c r="E1700" s="85"/>
      <c r="F1700" s="85"/>
      <c r="G1700" s="85"/>
      <c r="H1700" s="85"/>
      <c r="I1700" s="85"/>
      <c r="J1700" s="85"/>
      <c r="K1700" s="85"/>
    </row>
    <row r="1701" spans="1:11" x14ac:dyDescent="0.3">
      <c r="A1701" s="67"/>
      <c r="B1701" s="135"/>
      <c r="C1701" s="135"/>
      <c r="D1701" s="135"/>
      <c r="E1701" s="85"/>
      <c r="F1701" s="85"/>
      <c r="G1701" s="85"/>
      <c r="H1701" s="85"/>
      <c r="I1701" s="85"/>
      <c r="J1701" s="85"/>
      <c r="K1701" s="85"/>
    </row>
    <row r="1702" spans="1:11" x14ac:dyDescent="0.3">
      <c r="A1702" s="67"/>
      <c r="B1702" s="135"/>
      <c r="C1702" s="135"/>
      <c r="D1702" s="135"/>
      <c r="E1702" s="85"/>
      <c r="F1702" s="85"/>
      <c r="G1702" s="85"/>
      <c r="H1702" s="85"/>
      <c r="I1702" s="85"/>
      <c r="J1702" s="85"/>
      <c r="K1702" s="85"/>
    </row>
    <row r="1703" spans="1:11" x14ac:dyDescent="0.3">
      <c r="A1703" s="68"/>
      <c r="B1703" s="136"/>
      <c r="C1703" s="136"/>
      <c r="D1703" s="136"/>
      <c r="E1703" s="87"/>
      <c r="F1703" s="87"/>
      <c r="G1703" s="87"/>
      <c r="H1703" s="87"/>
      <c r="I1703" s="87"/>
      <c r="J1703" s="87"/>
      <c r="K1703" s="87"/>
    </row>
    <row r="1704" spans="1:11" x14ac:dyDescent="0.3">
      <c r="A1704" s="82"/>
      <c r="B1704" s="89"/>
      <c r="C1704" s="89"/>
      <c r="D1704" s="89"/>
      <c r="E1704" s="89"/>
      <c r="F1704" s="89"/>
      <c r="G1704" s="89"/>
      <c r="H1704" s="89"/>
      <c r="I1704" s="89"/>
      <c r="J1704" s="89"/>
      <c r="K1704" s="89"/>
    </row>
    <row r="1705" spans="1:11" x14ac:dyDescent="0.3">
      <c r="A1705" s="92"/>
      <c r="B1705" s="92"/>
      <c r="C1705" s="92"/>
      <c r="D1705" s="92"/>
      <c r="E1705" s="92"/>
      <c r="F1705" s="92"/>
      <c r="G1705" s="92"/>
      <c r="H1705" s="92"/>
      <c r="I1705" s="92"/>
      <c r="J1705" s="92"/>
      <c r="K1705" s="92"/>
    </row>
    <row r="1706" spans="1:11" x14ac:dyDescent="0.3">
      <c r="A1706" s="68"/>
      <c r="B1706" s="68"/>
      <c r="C1706" s="68"/>
      <c r="D1706" s="68"/>
      <c r="E1706" s="68"/>
      <c r="F1706" s="68"/>
      <c r="G1706" s="68"/>
      <c r="H1706" s="68"/>
      <c r="I1706" s="68"/>
      <c r="J1706" s="68"/>
      <c r="K1706" s="86"/>
    </row>
    <row r="1707" spans="1:11" x14ac:dyDescent="0.3">
      <c r="A1707" s="67"/>
      <c r="B1707" s="135"/>
      <c r="C1707" s="135"/>
      <c r="D1707" s="135"/>
      <c r="E1707" s="85"/>
      <c r="F1707" s="85"/>
      <c r="G1707" s="85"/>
      <c r="H1707" s="85"/>
      <c r="I1707" s="85"/>
      <c r="J1707" s="85"/>
      <c r="K1707" s="85"/>
    </row>
    <row r="1708" spans="1:11" x14ac:dyDescent="0.3">
      <c r="A1708" s="67"/>
      <c r="B1708" s="135"/>
      <c r="C1708" s="135"/>
      <c r="D1708" s="135"/>
      <c r="E1708" s="85"/>
      <c r="F1708" s="85"/>
      <c r="G1708" s="85"/>
      <c r="H1708" s="85"/>
      <c r="I1708" s="85"/>
      <c r="J1708" s="85"/>
      <c r="K1708" s="85"/>
    </row>
    <row r="1709" spans="1:11" x14ac:dyDescent="0.3">
      <c r="A1709" s="67"/>
      <c r="B1709" s="135"/>
      <c r="C1709" s="135"/>
      <c r="D1709" s="135"/>
      <c r="E1709" s="85"/>
      <c r="F1709" s="85"/>
      <c r="G1709" s="85"/>
      <c r="H1709" s="85"/>
      <c r="I1709" s="85"/>
      <c r="J1709" s="85"/>
      <c r="K1709" s="85"/>
    </row>
    <row r="1710" spans="1:11" x14ac:dyDescent="0.3">
      <c r="A1710" s="67"/>
      <c r="B1710" s="135"/>
      <c r="C1710" s="135"/>
      <c r="D1710" s="135"/>
      <c r="E1710" s="85"/>
      <c r="F1710" s="85"/>
      <c r="G1710" s="85"/>
      <c r="H1710" s="85"/>
      <c r="I1710" s="85"/>
      <c r="J1710" s="85"/>
      <c r="K1710" s="85"/>
    </row>
    <row r="1711" spans="1:11" x14ac:dyDescent="0.3">
      <c r="A1711" s="67"/>
      <c r="B1711" s="135"/>
      <c r="C1711" s="135"/>
      <c r="D1711" s="135"/>
      <c r="E1711" s="85"/>
      <c r="F1711" s="85"/>
      <c r="G1711" s="85"/>
      <c r="H1711" s="85"/>
      <c r="I1711" s="85"/>
      <c r="J1711" s="85"/>
      <c r="K1711" s="85"/>
    </row>
    <row r="1712" spans="1:11" x14ac:dyDescent="0.3">
      <c r="A1712" s="67"/>
      <c r="B1712" s="135"/>
      <c r="C1712" s="135"/>
      <c r="D1712" s="135"/>
      <c r="E1712" s="85"/>
      <c r="F1712" s="85"/>
      <c r="G1712" s="85"/>
      <c r="H1712" s="85"/>
      <c r="I1712" s="85"/>
      <c r="J1712" s="85"/>
      <c r="K1712" s="85"/>
    </row>
    <row r="1713" spans="1:11" x14ac:dyDescent="0.3">
      <c r="A1713" s="67"/>
      <c r="B1713" s="135"/>
      <c r="C1713" s="135"/>
      <c r="D1713" s="135"/>
      <c r="E1713" s="85"/>
      <c r="F1713" s="85"/>
      <c r="G1713" s="85"/>
      <c r="H1713" s="85"/>
      <c r="I1713" s="85"/>
      <c r="J1713" s="85"/>
      <c r="K1713" s="85"/>
    </row>
    <row r="1714" spans="1:11" x14ac:dyDescent="0.3">
      <c r="A1714" s="67"/>
      <c r="B1714" s="135"/>
      <c r="C1714" s="135"/>
      <c r="D1714" s="135"/>
      <c r="E1714" s="85"/>
      <c r="F1714" s="85"/>
      <c r="G1714" s="85"/>
      <c r="H1714" s="85"/>
      <c r="I1714" s="85"/>
      <c r="J1714" s="85"/>
      <c r="K1714" s="85"/>
    </row>
    <row r="1715" spans="1:11" x14ac:dyDescent="0.3">
      <c r="A1715" s="67"/>
      <c r="B1715" s="135"/>
      <c r="C1715" s="135"/>
      <c r="D1715" s="135"/>
      <c r="E1715" s="85"/>
      <c r="F1715" s="85"/>
      <c r="G1715" s="85"/>
      <c r="H1715" s="85"/>
      <c r="I1715" s="85"/>
      <c r="J1715" s="85"/>
      <c r="K1715" s="85"/>
    </row>
    <row r="1716" spans="1:11" x14ac:dyDescent="0.3">
      <c r="A1716" s="67"/>
      <c r="B1716" s="135"/>
      <c r="C1716" s="135"/>
      <c r="D1716" s="135"/>
      <c r="E1716" s="85"/>
      <c r="F1716" s="85"/>
      <c r="G1716" s="85"/>
      <c r="H1716" s="85"/>
      <c r="I1716" s="85"/>
      <c r="J1716" s="85"/>
      <c r="K1716" s="85"/>
    </row>
    <row r="1717" spans="1:11" x14ac:dyDescent="0.3">
      <c r="A1717" s="67"/>
      <c r="B1717" s="135"/>
      <c r="C1717" s="135"/>
      <c r="D1717" s="135"/>
      <c r="E1717" s="85"/>
      <c r="F1717" s="85"/>
      <c r="G1717" s="85"/>
      <c r="H1717" s="85"/>
      <c r="I1717" s="85"/>
      <c r="J1717" s="85"/>
      <c r="K1717" s="85"/>
    </row>
    <row r="1718" spans="1:11" x14ac:dyDescent="0.3">
      <c r="A1718" s="67"/>
      <c r="B1718" s="135"/>
      <c r="C1718" s="135"/>
      <c r="D1718" s="135"/>
      <c r="E1718" s="85"/>
      <c r="F1718" s="85"/>
      <c r="G1718" s="85"/>
      <c r="H1718" s="85"/>
      <c r="I1718" s="85"/>
      <c r="J1718" s="85"/>
      <c r="K1718" s="85"/>
    </row>
    <row r="1719" spans="1:11" x14ac:dyDescent="0.3">
      <c r="A1719" s="67"/>
      <c r="B1719" s="135"/>
      <c r="C1719" s="135"/>
      <c r="D1719" s="135"/>
      <c r="E1719" s="85"/>
      <c r="F1719" s="85"/>
      <c r="G1719" s="85"/>
      <c r="H1719" s="85"/>
      <c r="I1719" s="85"/>
      <c r="J1719" s="85"/>
      <c r="K1719" s="85"/>
    </row>
    <row r="1720" spans="1:11" x14ac:dyDescent="0.3">
      <c r="A1720" s="67"/>
      <c r="B1720" s="135"/>
      <c r="C1720" s="135"/>
      <c r="D1720" s="135"/>
      <c r="E1720" s="85"/>
      <c r="F1720" s="85"/>
      <c r="G1720" s="85"/>
      <c r="H1720" s="85"/>
      <c r="I1720" s="85"/>
      <c r="J1720" s="85"/>
      <c r="K1720" s="85"/>
    </row>
    <row r="1721" spans="1:11" x14ac:dyDescent="0.3">
      <c r="A1721" s="67"/>
      <c r="B1721" s="135"/>
      <c r="C1721" s="135"/>
      <c r="D1721" s="135"/>
      <c r="E1721" s="85"/>
      <c r="F1721" s="85"/>
      <c r="G1721" s="85"/>
      <c r="H1721" s="85"/>
      <c r="I1721" s="85"/>
      <c r="J1721" s="85"/>
      <c r="K1721" s="85"/>
    </row>
    <row r="1722" spans="1:11" x14ac:dyDescent="0.3">
      <c r="A1722" s="67"/>
      <c r="B1722" s="135"/>
      <c r="C1722" s="135"/>
      <c r="D1722" s="135"/>
      <c r="E1722" s="85"/>
      <c r="F1722" s="85"/>
      <c r="G1722" s="85"/>
      <c r="H1722" s="85"/>
      <c r="I1722" s="85"/>
      <c r="J1722" s="85"/>
      <c r="K1722" s="85"/>
    </row>
    <row r="1723" spans="1:11" x14ac:dyDescent="0.3">
      <c r="A1723" s="68"/>
      <c r="B1723" s="137"/>
      <c r="C1723" s="137"/>
      <c r="D1723" s="137"/>
      <c r="E1723" s="87"/>
      <c r="F1723" s="87"/>
      <c r="G1723" s="87"/>
      <c r="H1723" s="87"/>
      <c r="I1723" s="87"/>
      <c r="J1723" s="87"/>
      <c r="K1723" s="87"/>
    </row>
    <row r="1725" spans="1:11" x14ac:dyDescent="0.3">
      <c r="A1725" s="69"/>
      <c r="B1725" s="69"/>
      <c r="C1725" s="69"/>
      <c r="D1725" s="69"/>
      <c r="E1725" s="69"/>
      <c r="F1725" s="69"/>
      <c r="G1725" s="69"/>
      <c r="H1725" s="97"/>
      <c r="I1725" s="97"/>
      <c r="J1725" s="69"/>
      <c r="K1725" s="69"/>
    </row>
    <row r="1726" spans="1:11" x14ac:dyDescent="0.3">
      <c r="A1726" s="101"/>
      <c r="B1726" s="83"/>
      <c r="C1726" s="83"/>
      <c r="D1726" s="83"/>
      <c r="E1726" s="83"/>
      <c r="F1726" s="83"/>
      <c r="G1726" s="95"/>
      <c r="H1726" s="95"/>
      <c r="I1726" s="33"/>
      <c r="J1726" s="98"/>
      <c r="K1726" s="96"/>
    </row>
    <row r="1727" spans="1:11" x14ac:dyDescent="0.3">
      <c r="A1727" s="91"/>
      <c r="B1727" s="92"/>
      <c r="C1727" s="92"/>
      <c r="D1727" s="92"/>
      <c r="E1727" s="92"/>
      <c r="F1727" s="92"/>
      <c r="G1727" s="92"/>
      <c r="H1727" s="92"/>
      <c r="I1727" s="92"/>
      <c r="J1727" s="92"/>
      <c r="K1727" s="92"/>
    </row>
    <row r="1728" spans="1:11" x14ac:dyDescent="0.3">
      <c r="A1728" s="68"/>
      <c r="B1728" s="68"/>
      <c r="C1728" s="68"/>
      <c r="D1728" s="68"/>
      <c r="E1728" s="68"/>
      <c r="F1728" s="68"/>
      <c r="G1728" s="68"/>
      <c r="H1728" s="68"/>
      <c r="I1728" s="68"/>
      <c r="J1728" s="68"/>
      <c r="K1728" s="86"/>
    </row>
    <row r="1729" spans="1:11" x14ac:dyDescent="0.3">
      <c r="A1729" s="67"/>
      <c r="B1729" s="135"/>
      <c r="C1729" s="135"/>
      <c r="D1729" s="135"/>
      <c r="E1729" s="85"/>
      <c r="F1729" s="85"/>
      <c r="G1729" s="85"/>
      <c r="H1729" s="85"/>
      <c r="I1729" s="85"/>
      <c r="J1729" s="85"/>
      <c r="K1729" s="85"/>
    </row>
    <row r="1730" spans="1:11" x14ac:dyDescent="0.3">
      <c r="A1730" s="67"/>
      <c r="B1730" s="135"/>
      <c r="C1730" s="135"/>
      <c r="D1730" s="135"/>
      <c r="E1730" s="85"/>
      <c r="F1730" s="85"/>
      <c r="G1730" s="85"/>
      <c r="H1730" s="85"/>
      <c r="I1730" s="85"/>
      <c r="J1730" s="85"/>
      <c r="K1730" s="85"/>
    </row>
    <row r="1731" spans="1:11" x14ac:dyDescent="0.3">
      <c r="A1731" s="67"/>
      <c r="B1731" s="135"/>
      <c r="C1731" s="135"/>
      <c r="D1731" s="135"/>
      <c r="E1731" s="85"/>
      <c r="F1731" s="85"/>
      <c r="G1731" s="85"/>
      <c r="H1731" s="85"/>
      <c r="I1731" s="85"/>
      <c r="J1731" s="85"/>
      <c r="K1731" s="85"/>
    </row>
    <row r="1732" spans="1:11" x14ac:dyDescent="0.3">
      <c r="A1732" s="67"/>
      <c r="B1732" s="135"/>
      <c r="C1732" s="135"/>
      <c r="D1732" s="135"/>
      <c r="E1732" s="85"/>
      <c r="F1732" s="85"/>
      <c r="G1732" s="85"/>
      <c r="H1732" s="85"/>
      <c r="I1732" s="85"/>
      <c r="J1732" s="85"/>
      <c r="K1732" s="85"/>
    </row>
    <row r="1733" spans="1:11" x14ac:dyDescent="0.3">
      <c r="A1733" s="67"/>
      <c r="B1733" s="135"/>
      <c r="C1733" s="135"/>
      <c r="D1733" s="135"/>
      <c r="E1733" s="85"/>
      <c r="F1733" s="85"/>
      <c r="G1733" s="85"/>
      <c r="H1733" s="85"/>
      <c r="I1733" s="85"/>
      <c r="J1733" s="85"/>
      <c r="K1733" s="85"/>
    </row>
    <row r="1734" spans="1:11" x14ac:dyDescent="0.3">
      <c r="A1734" s="67"/>
      <c r="B1734" s="135"/>
      <c r="C1734" s="135"/>
      <c r="D1734" s="135"/>
      <c r="E1734" s="85"/>
      <c r="F1734" s="85"/>
      <c r="G1734" s="85"/>
      <c r="H1734" s="85"/>
      <c r="I1734" s="85"/>
      <c r="J1734" s="85"/>
      <c r="K1734" s="85"/>
    </row>
    <row r="1735" spans="1:11" x14ac:dyDescent="0.3">
      <c r="A1735" s="67"/>
      <c r="B1735" s="135"/>
      <c r="C1735" s="135"/>
      <c r="D1735" s="135"/>
      <c r="E1735" s="85"/>
      <c r="F1735" s="85"/>
      <c r="G1735" s="85"/>
      <c r="H1735" s="85"/>
      <c r="I1735" s="85"/>
      <c r="J1735" s="85"/>
      <c r="K1735" s="85"/>
    </row>
    <row r="1736" spans="1:11" x14ac:dyDescent="0.3">
      <c r="A1736" s="67"/>
      <c r="B1736" s="135"/>
      <c r="C1736" s="135"/>
      <c r="D1736" s="135"/>
      <c r="E1736" s="85"/>
      <c r="F1736" s="85"/>
      <c r="G1736" s="85"/>
      <c r="H1736" s="85"/>
      <c r="I1736" s="85"/>
      <c r="J1736" s="85"/>
      <c r="K1736" s="85"/>
    </row>
    <row r="1737" spans="1:11" x14ac:dyDescent="0.3">
      <c r="A1737" s="67"/>
      <c r="B1737" s="135"/>
      <c r="C1737" s="135"/>
      <c r="D1737" s="135"/>
      <c r="E1737" s="85"/>
      <c r="F1737" s="85"/>
      <c r="G1737" s="85"/>
      <c r="H1737" s="85"/>
      <c r="I1737" s="85"/>
      <c r="J1737" s="85"/>
      <c r="K1737" s="85"/>
    </row>
    <row r="1738" spans="1:11" x14ac:dyDescent="0.3">
      <c r="A1738" s="67"/>
      <c r="B1738" s="135"/>
      <c r="C1738" s="135"/>
      <c r="D1738" s="135"/>
      <c r="E1738" s="85"/>
      <c r="F1738" s="85"/>
      <c r="G1738" s="85"/>
      <c r="H1738" s="85"/>
      <c r="I1738" s="85"/>
      <c r="J1738" s="85"/>
      <c r="K1738" s="85"/>
    </row>
    <row r="1739" spans="1:11" x14ac:dyDescent="0.3">
      <c r="A1739" s="67"/>
      <c r="B1739" s="135"/>
      <c r="C1739" s="135"/>
      <c r="D1739" s="135"/>
      <c r="E1739" s="85"/>
      <c r="F1739" s="85"/>
      <c r="G1739" s="85"/>
      <c r="H1739" s="85"/>
      <c r="I1739" s="85"/>
      <c r="J1739" s="85"/>
      <c r="K1739" s="85"/>
    </row>
    <row r="1740" spans="1:11" x14ac:dyDescent="0.3">
      <c r="A1740" s="67"/>
      <c r="B1740" s="135"/>
      <c r="C1740" s="135"/>
      <c r="D1740" s="135"/>
      <c r="E1740" s="85"/>
      <c r="F1740" s="85"/>
      <c r="G1740" s="85"/>
      <c r="H1740" s="85"/>
      <c r="I1740" s="85"/>
      <c r="J1740" s="85"/>
      <c r="K1740" s="85"/>
    </row>
    <row r="1741" spans="1:11" x14ac:dyDescent="0.3">
      <c r="A1741" s="67"/>
      <c r="B1741" s="135"/>
      <c r="C1741" s="135"/>
      <c r="D1741" s="135"/>
      <c r="E1741" s="85"/>
      <c r="F1741" s="85"/>
      <c r="G1741" s="85"/>
      <c r="H1741" s="85"/>
      <c r="I1741" s="85"/>
      <c r="J1741" s="85"/>
      <c r="K1741" s="85"/>
    </row>
    <row r="1742" spans="1:11" x14ac:dyDescent="0.3">
      <c r="A1742" s="67"/>
      <c r="B1742" s="135"/>
      <c r="C1742" s="135"/>
      <c r="D1742" s="135"/>
      <c r="E1742" s="85"/>
      <c r="F1742" s="85"/>
      <c r="G1742" s="85"/>
      <c r="H1742" s="85"/>
      <c r="I1742" s="85"/>
      <c r="J1742" s="85"/>
      <c r="K1742" s="85"/>
    </row>
    <row r="1743" spans="1:11" x14ac:dyDescent="0.3">
      <c r="A1743" s="67"/>
      <c r="B1743" s="135"/>
      <c r="C1743" s="135"/>
      <c r="D1743" s="135"/>
      <c r="E1743" s="85"/>
      <c r="F1743" s="85"/>
      <c r="G1743" s="85"/>
      <c r="H1743" s="85"/>
      <c r="I1743" s="85"/>
      <c r="J1743" s="85"/>
      <c r="K1743" s="85"/>
    </row>
    <row r="1744" spans="1:11" x14ac:dyDescent="0.3">
      <c r="A1744" s="67"/>
      <c r="B1744" s="135"/>
      <c r="C1744" s="135"/>
      <c r="D1744" s="135"/>
      <c r="E1744" s="85"/>
      <c r="F1744" s="85"/>
      <c r="G1744" s="85"/>
      <c r="H1744" s="85"/>
      <c r="I1744" s="85"/>
      <c r="J1744" s="85"/>
      <c r="K1744" s="85"/>
    </row>
    <row r="1745" spans="1:11" x14ac:dyDescent="0.3">
      <c r="A1745" s="68"/>
      <c r="B1745" s="136"/>
      <c r="C1745" s="136"/>
      <c r="D1745" s="136"/>
      <c r="E1745" s="87"/>
      <c r="F1745" s="87"/>
      <c r="G1745" s="87"/>
      <c r="H1745" s="87"/>
      <c r="I1745" s="87"/>
      <c r="J1745" s="87"/>
      <c r="K1745" s="87"/>
    </row>
    <row r="1746" spans="1:11" x14ac:dyDescent="0.3">
      <c r="A1746" s="82"/>
      <c r="B1746" s="89"/>
      <c r="C1746" s="89"/>
      <c r="D1746" s="89"/>
      <c r="E1746" s="89"/>
      <c r="F1746" s="89"/>
      <c r="G1746" s="89"/>
      <c r="H1746" s="89"/>
      <c r="I1746" s="89"/>
      <c r="J1746" s="89"/>
      <c r="K1746" s="89"/>
    </row>
    <row r="1747" spans="1:11" x14ac:dyDescent="0.3">
      <c r="A1747" s="92"/>
      <c r="B1747" s="92"/>
      <c r="C1747" s="92"/>
      <c r="D1747" s="92"/>
      <c r="E1747" s="92"/>
      <c r="F1747" s="92"/>
      <c r="G1747" s="92"/>
      <c r="H1747" s="92"/>
      <c r="I1747" s="92"/>
      <c r="J1747" s="92"/>
      <c r="K1747" s="92"/>
    </row>
    <row r="1748" spans="1:11" x14ac:dyDescent="0.3">
      <c r="A1748" s="68"/>
      <c r="B1748" s="68"/>
      <c r="C1748" s="68"/>
      <c r="D1748" s="68"/>
      <c r="E1748" s="68"/>
      <c r="F1748" s="68"/>
      <c r="G1748" s="68"/>
      <c r="H1748" s="68"/>
      <c r="I1748" s="68"/>
      <c r="J1748" s="68"/>
      <c r="K1748" s="86"/>
    </row>
    <row r="1749" spans="1:11" x14ac:dyDescent="0.3">
      <c r="A1749" s="67"/>
      <c r="B1749" s="135"/>
      <c r="C1749" s="135"/>
      <c r="D1749" s="135"/>
      <c r="E1749" s="85"/>
      <c r="F1749" s="85"/>
      <c r="G1749" s="85"/>
      <c r="H1749" s="85"/>
      <c r="I1749" s="85"/>
      <c r="J1749" s="85"/>
      <c r="K1749" s="85"/>
    </row>
    <row r="1750" spans="1:11" x14ac:dyDescent="0.3">
      <c r="A1750" s="67"/>
      <c r="B1750" s="135"/>
      <c r="C1750" s="135"/>
      <c r="D1750" s="135"/>
      <c r="E1750" s="85"/>
      <c r="F1750" s="85"/>
      <c r="G1750" s="85"/>
      <c r="H1750" s="85"/>
      <c r="I1750" s="85"/>
      <c r="J1750" s="85"/>
      <c r="K1750" s="85"/>
    </row>
    <row r="1751" spans="1:11" x14ac:dyDescent="0.3">
      <c r="A1751" s="67"/>
      <c r="B1751" s="135"/>
      <c r="C1751" s="135"/>
      <c r="D1751" s="135"/>
      <c r="E1751" s="85"/>
      <c r="F1751" s="85"/>
      <c r="G1751" s="85"/>
      <c r="H1751" s="85"/>
      <c r="I1751" s="85"/>
      <c r="J1751" s="85"/>
      <c r="K1751" s="85"/>
    </row>
    <row r="1752" spans="1:11" x14ac:dyDescent="0.3">
      <c r="A1752" s="67"/>
      <c r="B1752" s="135"/>
      <c r="C1752" s="135"/>
      <c r="D1752" s="135"/>
      <c r="E1752" s="85"/>
      <c r="F1752" s="85"/>
      <c r="G1752" s="85"/>
      <c r="H1752" s="85"/>
      <c r="I1752" s="85"/>
      <c r="J1752" s="85"/>
      <c r="K1752" s="85"/>
    </row>
    <row r="1753" spans="1:11" x14ac:dyDescent="0.3">
      <c r="A1753" s="67"/>
      <c r="B1753" s="135"/>
      <c r="C1753" s="135"/>
      <c r="D1753" s="135"/>
      <c r="E1753" s="85"/>
      <c r="F1753" s="85"/>
      <c r="G1753" s="85"/>
      <c r="H1753" s="85"/>
      <c r="I1753" s="85"/>
      <c r="J1753" s="85"/>
      <c r="K1753" s="85"/>
    </row>
    <row r="1754" spans="1:11" x14ac:dyDescent="0.3">
      <c r="A1754" s="67"/>
      <c r="B1754" s="135"/>
      <c r="C1754" s="135"/>
      <c r="D1754" s="135"/>
      <c r="E1754" s="85"/>
      <c r="F1754" s="85"/>
      <c r="G1754" s="85"/>
      <c r="H1754" s="85"/>
      <c r="I1754" s="85"/>
      <c r="J1754" s="85"/>
      <c r="K1754" s="85"/>
    </row>
    <row r="1755" spans="1:11" x14ac:dyDescent="0.3">
      <c r="A1755" s="67"/>
      <c r="B1755" s="135"/>
      <c r="C1755" s="135"/>
      <c r="D1755" s="135"/>
      <c r="E1755" s="85"/>
      <c r="F1755" s="85"/>
      <c r="G1755" s="85"/>
      <c r="H1755" s="85"/>
      <c r="I1755" s="85"/>
      <c r="J1755" s="85"/>
      <c r="K1755" s="85"/>
    </row>
    <row r="1756" spans="1:11" x14ac:dyDescent="0.3">
      <c r="A1756" s="67"/>
      <c r="B1756" s="135"/>
      <c r="C1756" s="135"/>
      <c r="D1756" s="135"/>
      <c r="E1756" s="85"/>
      <c r="F1756" s="85"/>
      <c r="G1756" s="85"/>
      <c r="H1756" s="85"/>
      <c r="I1756" s="85"/>
      <c r="J1756" s="85"/>
      <c r="K1756" s="85"/>
    </row>
    <row r="1757" spans="1:11" x14ac:dyDescent="0.3">
      <c r="A1757" s="67"/>
      <c r="B1757" s="135"/>
      <c r="C1757" s="135"/>
      <c r="D1757" s="135"/>
      <c r="E1757" s="85"/>
      <c r="F1757" s="85"/>
      <c r="G1757" s="85"/>
      <c r="H1757" s="85"/>
      <c r="I1757" s="85"/>
      <c r="J1757" s="85"/>
      <c r="K1757" s="85"/>
    </row>
    <row r="1758" spans="1:11" x14ac:dyDescent="0.3">
      <c r="A1758" s="67"/>
      <c r="B1758" s="135"/>
      <c r="C1758" s="135"/>
      <c r="D1758" s="135"/>
      <c r="E1758" s="85"/>
      <c r="F1758" s="85"/>
      <c r="G1758" s="85"/>
      <c r="H1758" s="85"/>
      <c r="I1758" s="85"/>
      <c r="J1758" s="85"/>
      <c r="K1758" s="85"/>
    </row>
    <row r="1759" spans="1:11" x14ac:dyDescent="0.3">
      <c r="A1759" s="67"/>
      <c r="B1759" s="135"/>
      <c r="C1759" s="135"/>
      <c r="D1759" s="135"/>
      <c r="E1759" s="85"/>
      <c r="F1759" s="85"/>
      <c r="G1759" s="85"/>
      <c r="H1759" s="85"/>
      <c r="I1759" s="85"/>
      <c r="J1759" s="85"/>
      <c r="K1759" s="85"/>
    </row>
    <row r="1760" spans="1:11" x14ac:dyDescent="0.3">
      <c r="A1760" s="67"/>
      <c r="B1760" s="135"/>
      <c r="C1760" s="135"/>
      <c r="D1760" s="135"/>
      <c r="E1760" s="85"/>
      <c r="F1760" s="85"/>
      <c r="G1760" s="85"/>
      <c r="H1760" s="85"/>
      <c r="I1760" s="85"/>
      <c r="J1760" s="85"/>
      <c r="K1760" s="85"/>
    </row>
    <row r="1761" spans="1:11" x14ac:dyDescent="0.3">
      <c r="A1761" s="67"/>
      <c r="B1761" s="135"/>
      <c r="C1761" s="135"/>
      <c r="D1761" s="135"/>
      <c r="E1761" s="85"/>
      <c r="F1761" s="85"/>
      <c r="G1761" s="85"/>
      <c r="H1761" s="85"/>
      <c r="I1761" s="85"/>
      <c r="J1761" s="85"/>
      <c r="K1761" s="85"/>
    </row>
    <row r="1762" spans="1:11" x14ac:dyDescent="0.3">
      <c r="A1762" s="67"/>
      <c r="B1762" s="135"/>
      <c r="C1762" s="135"/>
      <c r="D1762" s="135"/>
      <c r="E1762" s="85"/>
      <c r="F1762" s="85"/>
      <c r="G1762" s="85"/>
      <c r="H1762" s="85"/>
      <c r="I1762" s="85"/>
      <c r="J1762" s="85"/>
      <c r="K1762" s="85"/>
    </row>
    <row r="1763" spans="1:11" x14ac:dyDescent="0.3">
      <c r="A1763" s="67"/>
      <c r="B1763" s="135"/>
      <c r="C1763" s="135"/>
      <c r="D1763" s="135"/>
      <c r="E1763" s="85"/>
      <c r="F1763" s="85"/>
      <c r="G1763" s="85"/>
      <c r="H1763" s="85"/>
      <c r="I1763" s="85"/>
      <c r="J1763" s="85"/>
      <c r="K1763" s="85"/>
    </row>
    <row r="1764" spans="1:11" x14ac:dyDescent="0.3">
      <c r="A1764" s="67"/>
      <c r="B1764" s="135"/>
      <c r="C1764" s="135"/>
      <c r="D1764" s="135"/>
      <c r="E1764" s="85"/>
      <c r="F1764" s="85"/>
      <c r="G1764" s="85"/>
      <c r="H1764" s="85"/>
      <c r="I1764" s="85"/>
      <c r="J1764" s="85"/>
      <c r="K1764" s="85"/>
    </row>
    <row r="1765" spans="1:11" x14ac:dyDescent="0.3">
      <c r="A1765" s="68"/>
      <c r="B1765" s="137"/>
      <c r="C1765" s="137"/>
      <c r="D1765" s="137"/>
      <c r="E1765" s="87"/>
      <c r="F1765" s="87"/>
      <c r="G1765" s="87"/>
      <c r="H1765" s="87"/>
      <c r="I1765" s="87"/>
      <c r="J1765" s="87"/>
      <c r="K1765" s="87"/>
    </row>
    <row r="1767" spans="1:11" x14ac:dyDescent="0.3">
      <c r="A1767" s="69"/>
      <c r="B1767" s="69"/>
      <c r="C1767" s="69"/>
      <c r="D1767" s="69"/>
      <c r="E1767" s="69"/>
      <c r="F1767" s="69"/>
      <c r="G1767" s="69"/>
      <c r="H1767" s="97"/>
      <c r="I1767" s="97"/>
      <c r="J1767" s="69"/>
      <c r="K1767" s="69"/>
    </row>
    <row r="1768" spans="1:11" x14ac:dyDescent="0.3">
      <c r="A1768" s="101"/>
      <c r="B1768" s="83"/>
      <c r="C1768" s="83"/>
      <c r="D1768" s="83"/>
      <c r="E1768" s="83"/>
      <c r="F1768" s="83"/>
      <c r="G1768" s="95"/>
      <c r="H1768" s="95"/>
      <c r="I1768" s="33"/>
      <c r="J1768" s="98"/>
      <c r="K1768" s="96"/>
    </row>
    <row r="1769" spans="1:11" x14ac:dyDescent="0.3">
      <c r="A1769" s="91"/>
      <c r="B1769" s="92"/>
      <c r="C1769" s="92"/>
      <c r="D1769" s="92"/>
      <c r="E1769" s="92"/>
      <c r="F1769" s="92"/>
      <c r="G1769" s="92"/>
      <c r="H1769" s="92"/>
      <c r="I1769" s="92"/>
      <c r="J1769" s="92"/>
      <c r="K1769" s="92"/>
    </row>
    <row r="1770" spans="1:11" x14ac:dyDescent="0.3">
      <c r="A1770" s="68"/>
      <c r="B1770" s="68"/>
      <c r="C1770" s="68"/>
      <c r="D1770" s="68"/>
      <c r="E1770" s="68"/>
      <c r="F1770" s="68"/>
      <c r="G1770" s="68"/>
      <c r="H1770" s="68"/>
      <c r="I1770" s="68"/>
      <c r="J1770" s="68"/>
      <c r="K1770" s="86"/>
    </row>
    <row r="1771" spans="1:11" x14ac:dyDescent="0.3">
      <c r="A1771" s="67"/>
      <c r="B1771" s="135"/>
      <c r="C1771" s="135"/>
      <c r="D1771" s="135"/>
      <c r="E1771" s="85"/>
      <c r="F1771" s="85"/>
      <c r="G1771" s="85"/>
      <c r="H1771" s="85"/>
      <c r="I1771" s="85"/>
      <c r="J1771" s="85"/>
      <c r="K1771" s="85"/>
    </row>
    <row r="1772" spans="1:11" x14ac:dyDescent="0.3">
      <c r="A1772" s="67"/>
      <c r="B1772" s="135"/>
      <c r="C1772" s="135"/>
      <c r="D1772" s="135"/>
      <c r="E1772" s="85"/>
      <c r="F1772" s="85"/>
      <c r="G1772" s="85"/>
      <c r="H1772" s="85"/>
      <c r="I1772" s="85"/>
      <c r="J1772" s="85"/>
      <c r="K1772" s="85"/>
    </row>
    <row r="1773" spans="1:11" x14ac:dyDescent="0.3">
      <c r="A1773" s="67"/>
      <c r="B1773" s="135"/>
      <c r="C1773" s="135"/>
      <c r="D1773" s="135"/>
      <c r="E1773" s="85"/>
      <c r="F1773" s="85"/>
      <c r="G1773" s="85"/>
      <c r="H1773" s="85"/>
      <c r="I1773" s="85"/>
      <c r="J1773" s="85"/>
      <c r="K1773" s="85"/>
    </row>
    <row r="1774" spans="1:11" x14ac:dyDescent="0.3">
      <c r="A1774" s="67"/>
      <c r="B1774" s="135"/>
      <c r="C1774" s="135"/>
      <c r="D1774" s="135"/>
      <c r="E1774" s="85"/>
      <c r="F1774" s="85"/>
      <c r="G1774" s="85"/>
      <c r="H1774" s="85"/>
      <c r="I1774" s="85"/>
      <c r="J1774" s="85"/>
      <c r="K1774" s="85"/>
    </row>
    <row r="1775" spans="1:11" x14ac:dyDescent="0.3">
      <c r="A1775" s="67"/>
      <c r="B1775" s="135"/>
      <c r="C1775" s="135"/>
      <c r="D1775" s="135"/>
      <c r="E1775" s="85"/>
      <c r="F1775" s="85"/>
      <c r="G1775" s="85"/>
      <c r="H1775" s="85"/>
      <c r="I1775" s="85"/>
      <c r="J1775" s="85"/>
      <c r="K1775" s="85"/>
    </row>
    <row r="1776" spans="1:11" x14ac:dyDescent="0.3">
      <c r="A1776" s="67"/>
      <c r="B1776" s="135"/>
      <c r="C1776" s="135"/>
      <c r="D1776" s="135"/>
      <c r="E1776" s="85"/>
      <c r="F1776" s="85"/>
      <c r="G1776" s="85"/>
      <c r="H1776" s="85"/>
      <c r="I1776" s="85"/>
      <c r="J1776" s="85"/>
      <c r="K1776" s="85"/>
    </row>
    <row r="1777" spans="1:11" x14ac:dyDescent="0.3">
      <c r="A1777" s="67"/>
      <c r="B1777" s="135"/>
      <c r="C1777" s="135"/>
      <c r="D1777" s="135"/>
      <c r="E1777" s="85"/>
      <c r="F1777" s="85"/>
      <c r="G1777" s="85"/>
      <c r="H1777" s="85"/>
      <c r="I1777" s="85"/>
      <c r="J1777" s="85"/>
      <c r="K1777" s="85"/>
    </row>
    <row r="1778" spans="1:11" x14ac:dyDescent="0.3">
      <c r="A1778" s="67"/>
      <c r="B1778" s="135"/>
      <c r="C1778" s="135"/>
      <c r="D1778" s="135"/>
      <c r="E1778" s="85"/>
      <c r="F1778" s="85"/>
      <c r="G1778" s="85"/>
      <c r="H1778" s="85"/>
      <c r="I1778" s="85"/>
      <c r="J1778" s="85"/>
      <c r="K1778" s="85"/>
    </row>
    <row r="1779" spans="1:11" x14ac:dyDescent="0.3">
      <c r="A1779" s="67"/>
      <c r="B1779" s="135"/>
      <c r="C1779" s="135"/>
      <c r="D1779" s="135"/>
      <c r="E1779" s="85"/>
      <c r="F1779" s="85"/>
      <c r="G1779" s="85"/>
      <c r="H1779" s="85"/>
      <c r="I1779" s="85"/>
      <c r="J1779" s="85"/>
      <c r="K1779" s="85"/>
    </row>
    <row r="1780" spans="1:11" x14ac:dyDescent="0.3">
      <c r="A1780" s="67"/>
      <c r="B1780" s="135"/>
      <c r="C1780" s="135"/>
      <c r="D1780" s="135"/>
      <c r="E1780" s="85"/>
      <c r="F1780" s="85"/>
      <c r="G1780" s="85"/>
      <c r="H1780" s="85"/>
      <c r="I1780" s="85"/>
      <c r="J1780" s="85"/>
      <c r="K1780" s="85"/>
    </row>
    <row r="1781" spans="1:11" x14ac:dyDescent="0.3">
      <c r="A1781" s="67"/>
      <c r="B1781" s="135"/>
      <c r="C1781" s="135"/>
      <c r="D1781" s="135"/>
      <c r="E1781" s="85"/>
      <c r="F1781" s="85"/>
      <c r="G1781" s="85"/>
      <c r="H1781" s="85"/>
      <c r="I1781" s="85"/>
      <c r="J1781" s="85"/>
      <c r="K1781" s="85"/>
    </row>
    <row r="1782" spans="1:11" x14ac:dyDescent="0.3">
      <c r="A1782" s="67"/>
      <c r="B1782" s="135"/>
      <c r="C1782" s="135"/>
      <c r="D1782" s="135"/>
      <c r="E1782" s="85"/>
      <c r="F1782" s="85"/>
      <c r="G1782" s="85"/>
      <c r="H1782" s="85"/>
      <c r="I1782" s="85"/>
      <c r="J1782" s="85"/>
      <c r="K1782" s="85"/>
    </row>
    <row r="1783" spans="1:11" x14ac:dyDescent="0.3">
      <c r="A1783" s="67"/>
      <c r="B1783" s="135"/>
      <c r="C1783" s="135"/>
      <c r="D1783" s="135"/>
      <c r="E1783" s="85"/>
      <c r="F1783" s="85"/>
      <c r="G1783" s="85"/>
      <c r="H1783" s="85"/>
      <c r="I1783" s="85"/>
      <c r="J1783" s="85"/>
      <c r="K1783" s="85"/>
    </row>
    <row r="1784" spans="1:11" x14ac:dyDescent="0.3">
      <c r="A1784" s="67"/>
      <c r="B1784" s="135"/>
      <c r="C1784" s="135"/>
      <c r="D1784" s="135"/>
      <c r="E1784" s="85"/>
      <c r="F1784" s="85"/>
      <c r="G1784" s="85"/>
      <c r="H1784" s="85"/>
      <c r="I1784" s="85"/>
      <c r="J1784" s="85"/>
      <c r="K1784" s="85"/>
    </row>
    <row r="1785" spans="1:11" x14ac:dyDescent="0.3">
      <c r="A1785" s="67"/>
      <c r="B1785" s="135"/>
      <c r="C1785" s="135"/>
      <c r="D1785" s="135"/>
      <c r="E1785" s="85"/>
      <c r="F1785" s="85"/>
      <c r="G1785" s="85"/>
      <c r="H1785" s="85"/>
      <c r="I1785" s="85"/>
      <c r="J1785" s="85"/>
      <c r="K1785" s="85"/>
    </row>
    <row r="1786" spans="1:11" x14ac:dyDescent="0.3">
      <c r="A1786" s="67"/>
      <c r="B1786" s="135"/>
      <c r="C1786" s="135"/>
      <c r="D1786" s="135"/>
      <c r="E1786" s="85"/>
      <c r="F1786" s="85"/>
      <c r="G1786" s="85"/>
      <c r="H1786" s="85"/>
      <c r="I1786" s="85"/>
      <c r="J1786" s="85"/>
      <c r="K1786" s="85"/>
    </row>
    <row r="1787" spans="1:11" x14ac:dyDescent="0.3">
      <c r="A1787" s="68"/>
      <c r="B1787" s="136"/>
      <c r="C1787" s="136"/>
      <c r="D1787" s="136"/>
      <c r="E1787" s="87"/>
      <c r="F1787" s="87"/>
      <c r="G1787" s="87"/>
      <c r="H1787" s="87"/>
      <c r="I1787" s="87"/>
      <c r="J1787" s="87"/>
      <c r="K1787" s="87"/>
    </row>
    <row r="1788" spans="1:11" x14ac:dyDescent="0.3">
      <c r="A1788" s="82"/>
      <c r="B1788" s="89"/>
      <c r="C1788" s="89"/>
      <c r="D1788" s="89"/>
      <c r="E1788" s="89"/>
      <c r="F1788" s="89"/>
      <c r="G1788" s="89"/>
      <c r="H1788" s="89"/>
      <c r="I1788" s="89"/>
      <c r="J1788" s="89"/>
      <c r="K1788" s="89"/>
    </row>
    <row r="1789" spans="1:11" x14ac:dyDescent="0.3">
      <c r="A1789" s="92"/>
      <c r="B1789" s="92"/>
      <c r="C1789" s="92"/>
      <c r="D1789" s="92"/>
      <c r="E1789" s="92"/>
      <c r="F1789" s="92"/>
      <c r="G1789" s="92"/>
      <c r="H1789" s="92"/>
      <c r="I1789" s="92"/>
      <c r="J1789" s="92"/>
      <c r="K1789" s="92"/>
    </row>
    <row r="1790" spans="1:11" x14ac:dyDescent="0.3">
      <c r="A1790" s="68"/>
      <c r="B1790" s="68"/>
      <c r="C1790" s="68"/>
      <c r="D1790" s="68"/>
      <c r="E1790" s="68"/>
      <c r="F1790" s="68"/>
      <c r="G1790" s="68"/>
      <c r="H1790" s="68"/>
      <c r="I1790" s="68"/>
      <c r="J1790" s="68"/>
      <c r="K1790" s="86"/>
    </row>
    <row r="1791" spans="1:11" x14ac:dyDescent="0.3">
      <c r="A1791" s="67"/>
      <c r="B1791" s="135"/>
      <c r="C1791" s="135"/>
      <c r="D1791" s="135"/>
      <c r="E1791" s="85"/>
      <c r="F1791" s="85"/>
      <c r="G1791" s="85"/>
      <c r="H1791" s="85"/>
      <c r="I1791" s="85"/>
      <c r="J1791" s="85"/>
      <c r="K1791" s="85"/>
    </row>
    <row r="1792" spans="1:11" x14ac:dyDescent="0.3">
      <c r="A1792" s="67"/>
      <c r="B1792" s="135"/>
      <c r="C1792" s="135"/>
      <c r="D1792" s="135"/>
      <c r="E1792" s="85"/>
      <c r="F1792" s="85"/>
      <c r="G1792" s="85"/>
      <c r="H1792" s="85"/>
      <c r="I1792" s="85"/>
      <c r="J1792" s="85"/>
      <c r="K1792" s="85"/>
    </row>
    <row r="1793" spans="1:11" x14ac:dyDescent="0.3">
      <c r="A1793" s="67"/>
      <c r="B1793" s="135"/>
      <c r="C1793" s="135"/>
      <c r="D1793" s="135"/>
      <c r="E1793" s="85"/>
      <c r="F1793" s="85"/>
      <c r="G1793" s="85"/>
      <c r="H1793" s="85"/>
      <c r="I1793" s="85"/>
      <c r="J1793" s="85"/>
      <c r="K1793" s="85"/>
    </row>
    <row r="1794" spans="1:11" x14ac:dyDescent="0.3">
      <c r="A1794" s="67"/>
      <c r="B1794" s="135"/>
      <c r="C1794" s="135"/>
      <c r="D1794" s="135"/>
      <c r="E1794" s="85"/>
      <c r="F1794" s="85"/>
      <c r="G1794" s="85"/>
      <c r="H1794" s="85"/>
      <c r="I1794" s="85"/>
      <c r="J1794" s="85"/>
      <c r="K1794" s="85"/>
    </row>
    <row r="1795" spans="1:11" x14ac:dyDescent="0.3">
      <c r="A1795" s="67"/>
      <c r="B1795" s="135"/>
      <c r="C1795" s="135"/>
      <c r="D1795" s="135"/>
      <c r="E1795" s="85"/>
      <c r="F1795" s="85"/>
      <c r="G1795" s="85"/>
      <c r="H1795" s="85"/>
      <c r="I1795" s="85"/>
      <c r="J1795" s="85"/>
      <c r="K1795" s="85"/>
    </row>
    <row r="1796" spans="1:11" x14ac:dyDescent="0.3">
      <c r="A1796" s="67"/>
      <c r="B1796" s="135"/>
      <c r="C1796" s="135"/>
      <c r="D1796" s="135"/>
      <c r="E1796" s="85"/>
      <c r="F1796" s="85"/>
      <c r="G1796" s="85"/>
      <c r="H1796" s="85"/>
      <c r="I1796" s="85"/>
      <c r="J1796" s="85"/>
      <c r="K1796" s="85"/>
    </row>
    <row r="1797" spans="1:11" x14ac:dyDescent="0.3">
      <c r="A1797" s="67"/>
      <c r="B1797" s="135"/>
      <c r="C1797" s="135"/>
      <c r="D1797" s="135"/>
      <c r="E1797" s="85"/>
      <c r="F1797" s="85"/>
      <c r="G1797" s="85"/>
      <c r="H1797" s="85"/>
      <c r="I1797" s="85"/>
      <c r="J1797" s="85"/>
      <c r="K1797" s="85"/>
    </row>
    <row r="1798" spans="1:11" x14ac:dyDescent="0.3">
      <c r="A1798" s="67"/>
      <c r="B1798" s="135"/>
      <c r="C1798" s="135"/>
      <c r="D1798" s="135"/>
      <c r="E1798" s="85"/>
      <c r="F1798" s="85"/>
      <c r="G1798" s="85"/>
      <c r="H1798" s="85"/>
      <c r="I1798" s="85"/>
      <c r="J1798" s="85"/>
      <c r="K1798" s="85"/>
    </row>
    <row r="1799" spans="1:11" x14ac:dyDescent="0.3">
      <c r="A1799" s="67"/>
      <c r="B1799" s="135"/>
      <c r="C1799" s="135"/>
      <c r="D1799" s="135"/>
      <c r="E1799" s="85"/>
      <c r="F1799" s="85"/>
      <c r="G1799" s="85"/>
      <c r="H1799" s="85"/>
      <c r="I1799" s="85"/>
      <c r="J1799" s="85"/>
      <c r="K1799" s="85"/>
    </row>
    <row r="1800" spans="1:11" x14ac:dyDescent="0.3">
      <c r="A1800" s="67"/>
      <c r="B1800" s="135"/>
      <c r="C1800" s="135"/>
      <c r="D1800" s="135"/>
      <c r="E1800" s="85"/>
      <c r="F1800" s="85"/>
      <c r="G1800" s="85"/>
      <c r="H1800" s="85"/>
      <c r="I1800" s="85"/>
      <c r="J1800" s="85"/>
      <c r="K1800" s="85"/>
    </row>
    <row r="1801" spans="1:11" x14ac:dyDescent="0.3">
      <c r="A1801" s="67"/>
      <c r="B1801" s="135"/>
      <c r="C1801" s="135"/>
      <c r="D1801" s="135"/>
      <c r="E1801" s="85"/>
      <c r="F1801" s="85"/>
      <c r="G1801" s="85"/>
      <c r="H1801" s="85"/>
      <c r="I1801" s="85"/>
      <c r="J1801" s="85"/>
      <c r="K1801" s="85"/>
    </row>
    <row r="1802" spans="1:11" x14ac:dyDescent="0.3">
      <c r="A1802" s="67"/>
      <c r="B1802" s="135"/>
      <c r="C1802" s="135"/>
      <c r="D1802" s="135"/>
      <c r="E1802" s="85"/>
      <c r="F1802" s="85"/>
      <c r="G1802" s="85"/>
      <c r="H1802" s="85"/>
      <c r="I1802" s="85"/>
      <c r="J1802" s="85"/>
      <c r="K1802" s="85"/>
    </row>
    <row r="1803" spans="1:11" x14ac:dyDescent="0.3">
      <c r="A1803" s="67"/>
      <c r="B1803" s="135"/>
      <c r="C1803" s="135"/>
      <c r="D1803" s="135"/>
      <c r="E1803" s="85"/>
      <c r="F1803" s="85"/>
      <c r="G1803" s="85"/>
      <c r="H1803" s="85"/>
      <c r="I1803" s="85"/>
      <c r="J1803" s="85"/>
      <c r="K1803" s="85"/>
    </row>
    <row r="1804" spans="1:11" x14ac:dyDescent="0.3">
      <c r="A1804" s="67"/>
      <c r="B1804" s="135"/>
      <c r="C1804" s="135"/>
      <c r="D1804" s="135"/>
      <c r="E1804" s="85"/>
      <c r="F1804" s="85"/>
      <c r="G1804" s="85"/>
      <c r="H1804" s="85"/>
      <c r="I1804" s="85"/>
      <c r="J1804" s="85"/>
      <c r="K1804" s="85"/>
    </row>
    <row r="1805" spans="1:11" x14ac:dyDescent="0.3">
      <c r="A1805" s="67"/>
      <c r="B1805" s="135"/>
      <c r="C1805" s="135"/>
      <c r="D1805" s="135"/>
      <c r="E1805" s="85"/>
      <c r="F1805" s="85"/>
      <c r="G1805" s="85"/>
      <c r="H1805" s="85"/>
      <c r="I1805" s="85"/>
      <c r="J1805" s="85"/>
      <c r="K1805" s="85"/>
    </row>
    <row r="1806" spans="1:11" x14ac:dyDescent="0.3">
      <c r="A1806" s="67"/>
      <c r="B1806" s="135"/>
      <c r="C1806" s="135"/>
      <c r="D1806" s="135"/>
      <c r="E1806" s="85"/>
      <c r="F1806" s="85"/>
      <c r="G1806" s="85"/>
      <c r="H1806" s="85"/>
      <c r="I1806" s="85"/>
      <c r="J1806" s="85"/>
      <c r="K1806" s="85"/>
    </row>
    <row r="1807" spans="1:11" x14ac:dyDescent="0.3">
      <c r="A1807" s="68"/>
      <c r="B1807" s="137"/>
      <c r="C1807" s="137"/>
      <c r="D1807" s="137"/>
      <c r="E1807" s="87"/>
      <c r="F1807" s="87"/>
      <c r="G1807" s="87"/>
      <c r="H1807" s="87"/>
      <c r="I1807" s="87"/>
      <c r="J1807" s="87"/>
      <c r="K1807" s="87"/>
    </row>
    <row r="1809" spans="1:11" x14ac:dyDescent="0.3">
      <c r="A1809" s="69"/>
      <c r="B1809" s="69"/>
      <c r="C1809" s="69"/>
      <c r="D1809" s="69"/>
      <c r="E1809" s="69"/>
      <c r="F1809" s="69"/>
      <c r="G1809" s="69"/>
      <c r="H1809" s="97"/>
      <c r="I1809" s="97"/>
      <c r="J1809" s="69"/>
      <c r="K1809" s="69"/>
    </row>
    <row r="1810" spans="1:11" x14ac:dyDescent="0.3">
      <c r="A1810" s="101"/>
      <c r="B1810" s="83"/>
      <c r="C1810" s="83"/>
      <c r="D1810" s="83"/>
      <c r="E1810" s="83"/>
      <c r="F1810" s="83"/>
      <c r="G1810" s="95"/>
      <c r="H1810" s="95"/>
      <c r="I1810" s="33"/>
      <c r="J1810" s="98"/>
      <c r="K1810" s="96"/>
    </row>
    <row r="1811" spans="1:11" x14ac:dyDescent="0.3">
      <c r="A1811" s="91"/>
      <c r="B1811" s="92"/>
      <c r="C1811" s="92"/>
      <c r="D1811" s="92"/>
      <c r="E1811" s="92"/>
      <c r="F1811" s="92"/>
      <c r="G1811" s="92"/>
      <c r="H1811" s="92"/>
      <c r="I1811" s="92"/>
      <c r="J1811" s="92"/>
      <c r="K1811" s="92"/>
    </row>
    <row r="1812" spans="1:11" x14ac:dyDescent="0.3">
      <c r="A1812" s="68"/>
      <c r="B1812" s="68"/>
      <c r="C1812" s="68"/>
      <c r="D1812" s="68"/>
      <c r="E1812" s="68"/>
      <c r="F1812" s="68"/>
      <c r="G1812" s="68"/>
      <c r="H1812" s="68"/>
      <c r="I1812" s="68"/>
      <c r="J1812" s="68"/>
      <c r="K1812" s="86"/>
    </row>
    <row r="1813" spans="1:11" x14ac:dyDescent="0.3">
      <c r="A1813" s="67"/>
      <c r="B1813" s="135"/>
      <c r="C1813" s="135"/>
      <c r="D1813" s="135"/>
      <c r="E1813" s="85"/>
      <c r="F1813" s="85"/>
      <c r="G1813" s="85"/>
      <c r="H1813" s="85"/>
      <c r="I1813" s="85"/>
      <c r="J1813" s="85"/>
      <c r="K1813" s="85"/>
    </row>
    <row r="1814" spans="1:11" x14ac:dyDescent="0.3">
      <c r="A1814" s="67"/>
      <c r="B1814" s="135"/>
      <c r="C1814" s="135"/>
      <c r="D1814" s="135"/>
      <c r="E1814" s="85"/>
      <c r="F1814" s="85"/>
      <c r="G1814" s="85"/>
      <c r="H1814" s="85"/>
      <c r="I1814" s="85"/>
      <c r="J1814" s="85"/>
      <c r="K1814" s="85"/>
    </row>
    <row r="1815" spans="1:11" x14ac:dyDescent="0.3">
      <c r="A1815" s="67"/>
      <c r="B1815" s="135"/>
      <c r="C1815" s="135"/>
      <c r="D1815" s="135"/>
      <c r="E1815" s="85"/>
      <c r="F1815" s="85"/>
      <c r="G1815" s="85"/>
      <c r="H1815" s="85"/>
      <c r="I1815" s="85"/>
      <c r="J1815" s="85"/>
      <c r="K1815" s="85"/>
    </row>
    <row r="1816" spans="1:11" x14ac:dyDescent="0.3">
      <c r="A1816" s="67"/>
      <c r="B1816" s="135"/>
      <c r="C1816" s="135"/>
      <c r="D1816" s="135"/>
      <c r="E1816" s="85"/>
      <c r="F1816" s="85"/>
      <c r="G1816" s="85"/>
      <c r="H1816" s="85"/>
      <c r="I1816" s="85"/>
      <c r="J1816" s="85"/>
      <c r="K1816" s="85"/>
    </row>
    <row r="1817" spans="1:11" x14ac:dyDescent="0.3">
      <c r="A1817" s="67"/>
      <c r="B1817" s="135"/>
      <c r="C1817" s="135"/>
      <c r="D1817" s="135"/>
      <c r="E1817" s="85"/>
      <c r="F1817" s="85"/>
      <c r="G1817" s="85"/>
      <c r="H1817" s="85"/>
      <c r="I1817" s="85"/>
      <c r="J1817" s="85"/>
      <c r="K1817" s="85"/>
    </row>
    <row r="1818" spans="1:11" x14ac:dyDescent="0.3">
      <c r="A1818" s="67"/>
      <c r="B1818" s="135"/>
      <c r="C1818" s="135"/>
      <c r="D1818" s="135"/>
      <c r="E1818" s="85"/>
      <c r="F1818" s="85"/>
      <c r="G1818" s="85"/>
      <c r="H1818" s="85"/>
      <c r="I1818" s="85"/>
      <c r="J1818" s="85"/>
      <c r="K1818" s="85"/>
    </row>
    <row r="1819" spans="1:11" x14ac:dyDescent="0.3">
      <c r="A1819" s="67"/>
      <c r="B1819" s="135"/>
      <c r="C1819" s="135"/>
      <c r="D1819" s="135"/>
      <c r="E1819" s="85"/>
      <c r="F1819" s="85"/>
      <c r="G1819" s="85"/>
      <c r="H1819" s="85"/>
      <c r="I1819" s="85"/>
      <c r="J1819" s="85"/>
      <c r="K1819" s="85"/>
    </row>
    <row r="1820" spans="1:11" x14ac:dyDescent="0.3">
      <c r="A1820" s="67"/>
      <c r="B1820" s="135"/>
      <c r="C1820" s="135"/>
      <c r="D1820" s="135"/>
      <c r="E1820" s="85"/>
      <c r="F1820" s="85"/>
      <c r="G1820" s="85"/>
      <c r="H1820" s="85"/>
      <c r="I1820" s="85"/>
      <c r="J1820" s="85"/>
      <c r="K1820" s="85"/>
    </row>
    <row r="1821" spans="1:11" x14ac:dyDescent="0.3">
      <c r="A1821" s="67"/>
      <c r="B1821" s="135"/>
      <c r="C1821" s="135"/>
      <c r="D1821" s="135"/>
      <c r="E1821" s="85"/>
      <c r="F1821" s="85"/>
      <c r="G1821" s="85"/>
      <c r="H1821" s="85"/>
      <c r="I1821" s="85"/>
      <c r="J1821" s="85"/>
      <c r="K1821" s="85"/>
    </row>
    <row r="1822" spans="1:11" x14ac:dyDescent="0.3">
      <c r="A1822" s="67"/>
      <c r="B1822" s="135"/>
      <c r="C1822" s="135"/>
      <c r="D1822" s="135"/>
      <c r="E1822" s="85"/>
      <c r="F1822" s="85"/>
      <c r="G1822" s="85"/>
      <c r="H1822" s="85"/>
      <c r="I1822" s="85"/>
      <c r="J1822" s="85"/>
      <c r="K1822" s="85"/>
    </row>
    <row r="1823" spans="1:11" x14ac:dyDescent="0.3">
      <c r="A1823" s="67"/>
      <c r="B1823" s="135"/>
      <c r="C1823" s="135"/>
      <c r="D1823" s="135"/>
      <c r="E1823" s="85"/>
      <c r="F1823" s="85"/>
      <c r="G1823" s="85"/>
      <c r="H1823" s="85"/>
      <c r="I1823" s="85"/>
      <c r="J1823" s="85"/>
      <c r="K1823" s="85"/>
    </row>
    <row r="1824" spans="1:11" x14ac:dyDescent="0.3">
      <c r="A1824" s="67"/>
      <c r="B1824" s="135"/>
      <c r="C1824" s="135"/>
      <c r="D1824" s="135"/>
      <c r="E1824" s="85"/>
      <c r="F1824" s="85"/>
      <c r="G1824" s="85"/>
      <c r="H1824" s="85"/>
      <c r="I1824" s="85"/>
      <c r="J1824" s="85"/>
      <c r="K1824" s="85"/>
    </row>
    <row r="1825" spans="1:11" x14ac:dyDescent="0.3">
      <c r="A1825" s="67"/>
      <c r="B1825" s="135"/>
      <c r="C1825" s="135"/>
      <c r="D1825" s="135"/>
      <c r="E1825" s="85"/>
      <c r="F1825" s="85"/>
      <c r="G1825" s="85"/>
      <c r="H1825" s="85"/>
      <c r="I1825" s="85"/>
      <c r="J1825" s="85"/>
      <c r="K1825" s="85"/>
    </row>
    <row r="1826" spans="1:11" x14ac:dyDescent="0.3">
      <c r="A1826" s="67"/>
      <c r="B1826" s="135"/>
      <c r="C1826" s="135"/>
      <c r="D1826" s="135"/>
      <c r="E1826" s="85"/>
      <c r="F1826" s="85"/>
      <c r="G1826" s="85"/>
      <c r="H1826" s="85"/>
      <c r="I1826" s="85"/>
      <c r="J1826" s="85"/>
      <c r="K1826" s="85"/>
    </row>
    <row r="1827" spans="1:11" x14ac:dyDescent="0.3">
      <c r="A1827" s="67"/>
      <c r="B1827" s="135"/>
      <c r="C1827" s="135"/>
      <c r="D1827" s="135"/>
      <c r="E1827" s="85"/>
      <c r="F1827" s="85"/>
      <c r="G1827" s="85"/>
      <c r="H1827" s="85"/>
      <c r="I1827" s="85"/>
      <c r="J1827" s="85"/>
      <c r="K1827" s="85"/>
    </row>
    <row r="1828" spans="1:11" x14ac:dyDescent="0.3">
      <c r="A1828" s="67"/>
      <c r="B1828" s="135"/>
      <c r="C1828" s="135"/>
      <c r="D1828" s="135"/>
      <c r="E1828" s="85"/>
      <c r="F1828" s="85"/>
      <c r="G1828" s="85"/>
      <c r="H1828" s="85"/>
      <c r="I1828" s="85"/>
      <c r="J1828" s="85"/>
      <c r="K1828" s="85"/>
    </row>
    <row r="1829" spans="1:11" x14ac:dyDescent="0.3">
      <c r="A1829" s="68"/>
      <c r="B1829" s="136"/>
      <c r="C1829" s="136"/>
      <c r="D1829" s="136"/>
      <c r="E1829" s="87"/>
      <c r="F1829" s="87"/>
      <c r="G1829" s="87"/>
      <c r="H1829" s="87"/>
      <c r="I1829" s="87"/>
      <c r="J1829" s="87"/>
      <c r="K1829" s="87"/>
    </row>
    <row r="1830" spans="1:11" x14ac:dyDescent="0.3">
      <c r="A1830" s="82"/>
      <c r="B1830" s="89"/>
      <c r="C1830" s="89"/>
      <c r="D1830" s="89"/>
      <c r="E1830" s="89"/>
      <c r="F1830" s="89"/>
      <c r="G1830" s="89"/>
      <c r="H1830" s="89"/>
      <c r="I1830" s="89"/>
      <c r="J1830" s="89"/>
      <c r="K1830" s="89"/>
    </row>
    <row r="1831" spans="1:11" x14ac:dyDescent="0.3">
      <c r="A1831" s="92"/>
      <c r="B1831" s="92"/>
      <c r="C1831" s="92"/>
      <c r="D1831" s="92"/>
      <c r="E1831" s="92"/>
      <c r="F1831" s="92"/>
      <c r="G1831" s="92"/>
      <c r="H1831" s="92"/>
      <c r="I1831" s="92"/>
      <c r="J1831" s="92"/>
      <c r="K1831" s="92"/>
    </row>
    <row r="1832" spans="1:11" x14ac:dyDescent="0.3">
      <c r="A1832" s="68"/>
      <c r="B1832" s="68"/>
      <c r="C1832" s="68"/>
      <c r="D1832" s="68"/>
      <c r="E1832" s="68"/>
      <c r="F1832" s="68"/>
      <c r="G1832" s="68"/>
      <c r="H1832" s="68"/>
      <c r="I1832" s="68"/>
      <c r="J1832" s="68"/>
      <c r="K1832" s="86"/>
    </row>
    <row r="1833" spans="1:11" x14ac:dyDescent="0.3">
      <c r="A1833" s="67"/>
      <c r="B1833" s="135"/>
      <c r="C1833" s="135"/>
      <c r="D1833" s="135"/>
      <c r="E1833" s="85"/>
      <c r="F1833" s="85"/>
      <c r="G1833" s="85"/>
      <c r="H1833" s="85"/>
      <c r="I1833" s="85"/>
      <c r="J1833" s="85"/>
      <c r="K1833" s="85"/>
    </row>
    <row r="1834" spans="1:11" x14ac:dyDescent="0.3">
      <c r="A1834" s="67"/>
      <c r="B1834" s="135"/>
      <c r="C1834" s="135"/>
      <c r="D1834" s="135"/>
      <c r="E1834" s="85"/>
      <c r="F1834" s="85"/>
      <c r="G1834" s="85"/>
      <c r="H1834" s="85"/>
      <c r="I1834" s="85"/>
      <c r="J1834" s="85"/>
      <c r="K1834" s="85"/>
    </row>
    <row r="1835" spans="1:11" x14ac:dyDescent="0.3">
      <c r="A1835" s="67"/>
      <c r="B1835" s="135"/>
      <c r="C1835" s="135"/>
      <c r="D1835" s="135"/>
      <c r="E1835" s="85"/>
      <c r="F1835" s="85"/>
      <c r="G1835" s="85"/>
      <c r="H1835" s="85"/>
      <c r="I1835" s="85"/>
      <c r="J1835" s="85"/>
      <c r="K1835" s="85"/>
    </row>
    <row r="1836" spans="1:11" x14ac:dyDescent="0.3">
      <c r="A1836" s="67"/>
      <c r="B1836" s="135"/>
      <c r="C1836" s="135"/>
      <c r="D1836" s="135"/>
      <c r="E1836" s="85"/>
      <c r="F1836" s="85"/>
      <c r="G1836" s="85"/>
      <c r="H1836" s="85"/>
      <c r="I1836" s="85"/>
      <c r="J1836" s="85"/>
      <c r="K1836" s="85"/>
    </row>
    <row r="1837" spans="1:11" x14ac:dyDescent="0.3">
      <c r="A1837" s="67"/>
      <c r="B1837" s="135"/>
      <c r="C1837" s="135"/>
      <c r="D1837" s="135"/>
      <c r="E1837" s="85"/>
      <c r="F1837" s="85"/>
      <c r="G1837" s="85"/>
      <c r="H1837" s="85"/>
      <c r="I1837" s="85"/>
      <c r="J1837" s="85"/>
      <c r="K1837" s="85"/>
    </row>
    <row r="1838" spans="1:11" x14ac:dyDescent="0.3">
      <c r="A1838" s="67"/>
      <c r="B1838" s="135"/>
      <c r="C1838" s="135"/>
      <c r="D1838" s="135"/>
      <c r="E1838" s="85"/>
      <c r="F1838" s="85"/>
      <c r="G1838" s="85"/>
      <c r="H1838" s="85"/>
      <c r="I1838" s="85"/>
      <c r="J1838" s="85"/>
      <c r="K1838" s="85"/>
    </row>
    <row r="1839" spans="1:11" x14ac:dyDescent="0.3">
      <c r="A1839" s="67"/>
      <c r="B1839" s="135"/>
      <c r="C1839" s="135"/>
      <c r="D1839" s="135"/>
      <c r="E1839" s="85"/>
      <c r="F1839" s="85"/>
      <c r="G1839" s="85"/>
      <c r="H1839" s="85"/>
      <c r="I1839" s="85"/>
      <c r="J1839" s="85"/>
      <c r="K1839" s="85"/>
    </row>
    <row r="1840" spans="1:11" x14ac:dyDescent="0.3">
      <c r="A1840" s="67"/>
      <c r="B1840" s="135"/>
      <c r="C1840" s="135"/>
      <c r="D1840" s="135"/>
      <c r="E1840" s="85"/>
      <c r="F1840" s="85"/>
      <c r="G1840" s="85"/>
      <c r="H1840" s="85"/>
      <c r="I1840" s="85"/>
      <c r="J1840" s="85"/>
      <c r="K1840" s="85"/>
    </row>
    <row r="1841" spans="1:11" x14ac:dyDescent="0.3">
      <c r="A1841" s="67"/>
      <c r="B1841" s="135"/>
      <c r="C1841" s="135"/>
      <c r="D1841" s="135"/>
      <c r="E1841" s="85"/>
      <c r="F1841" s="85"/>
      <c r="G1841" s="85"/>
      <c r="H1841" s="85"/>
      <c r="I1841" s="85"/>
      <c r="J1841" s="85"/>
      <c r="K1841" s="85"/>
    </row>
    <row r="1842" spans="1:11" x14ac:dyDescent="0.3">
      <c r="A1842" s="67"/>
      <c r="B1842" s="135"/>
      <c r="C1842" s="135"/>
      <c r="D1842" s="135"/>
      <c r="E1842" s="85"/>
      <c r="F1842" s="85"/>
      <c r="G1842" s="85"/>
      <c r="H1842" s="85"/>
      <c r="I1842" s="85"/>
      <c r="J1842" s="85"/>
      <c r="K1842" s="85"/>
    </row>
    <row r="1843" spans="1:11" x14ac:dyDescent="0.3">
      <c r="A1843" s="67"/>
      <c r="B1843" s="135"/>
      <c r="C1843" s="135"/>
      <c r="D1843" s="135"/>
      <c r="E1843" s="85"/>
      <c r="F1843" s="85"/>
      <c r="G1843" s="85"/>
      <c r="H1843" s="85"/>
      <c r="I1843" s="85"/>
      <c r="J1843" s="85"/>
      <c r="K1843" s="85"/>
    </row>
    <row r="1844" spans="1:11" x14ac:dyDescent="0.3">
      <c r="A1844" s="67"/>
      <c r="B1844" s="135"/>
      <c r="C1844" s="135"/>
      <c r="D1844" s="135"/>
      <c r="E1844" s="85"/>
      <c r="F1844" s="85"/>
      <c r="G1844" s="85"/>
      <c r="H1844" s="85"/>
      <c r="I1844" s="85"/>
      <c r="J1844" s="85"/>
      <c r="K1844" s="85"/>
    </row>
    <row r="1845" spans="1:11" x14ac:dyDescent="0.3">
      <c r="A1845" s="67"/>
      <c r="B1845" s="135"/>
      <c r="C1845" s="135"/>
      <c r="D1845" s="135"/>
      <c r="E1845" s="85"/>
      <c r="F1845" s="85"/>
      <c r="G1845" s="85"/>
      <c r="H1845" s="85"/>
      <c r="I1845" s="85"/>
      <c r="J1845" s="85"/>
      <c r="K1845" s="85"/>
    </row>
    <row r="1846" spans="1:11" x14ac:dyDescent="0.3">
      <c r="A1846" s="67"/>
      <c r="B1846" s="135"/>
      <c r="C1846" s="135"/>
      <c r="D1846" s="135"/>
      <c r="E1846" s="85"/>
      <c r="F1846" s="85"/>
      <c r="G1846" s="85"/>
      <c r="H1846" s="85"/>
      <c r="I1846" s="85"/>
      <c r="J1846" s="85"/>
      <c r="K1846" s="85"/>
    </row>
    <row r="1847" spans="1:11" x14ac:dyDescent="0.3">
      <c r="A1847" s="67"/>
      <c r="B1847" s="135"/>
      <c r="C1847" s="135"/>
      <c r="D1847" s="135"/>
      <c r="E1847" s="85"/>
      <c r="F1847" s="85"/>
      <c r="G1847" s="85"/>
      <c r="H1847" s="85"/>
      <c r="I1847" s="85"/>
      <c r="J1847" s="85"/>
      <c r="K1847" s="85"/>
    </row>
    <row r="1848" spans="1:11" x14ac:dyDescent="0.3">
      <c r="A1848" s="67"/>
      <c r="B1848" s="135"/>
      <c r="C1848" s="135"/>
      <c r="D1848" s="135"/>
      <c r="E1848" s="85"/>
      <c r="F1848" s="85"/>
      <c r="G1848" s="85"/>
      <c r="H1848" s="85"/>
      <c r="I1848" s="85"/>
      <c r="J1848" s="85"/>
      <c r="K1848" s="85"/>
    </row>
    <row r="1849" spans="1:11" x14ac:dyDescent="0.3">
      <c r="A1849" s="68"/>
      <c r="B1849" s="137"/>
      <c r="C1849" s="137"/>
      <c r="D1849" s="137"/>
      <c r="E1849" s="87"/>
      <c r="F1849" s="87"/>
      <c r="G1849" s="87"/>
      <c r="H1849" s="87"/>
      <c r="I1849" s="87"/>
      <c r="J1849" s="87"/>
      <c r="K1849" s="87"/>
    </row>
    <row r="1851" spans="1:11" x14ac:dyDescent="0.3">
      <c r="A1851" s="69"/>
      <c r="B1851" s="69"/>
      <c r="C1851" s="69"/>
      <c r="D1851" s="69"/>
      <c r="E1851" s="69"/>
      <c r="F1851" s="69"/>
      <c r="G1851" s="69"/>
      <c r="H1851" s="97"/>
      <c r="I1851" s="97"/>
      <c r="J1851" s="69"/>
      <c r="K1851" s="69"/>
    </row>
    <row r="1852" spans="1:11" x14ac:dyDescent="0.3">
      <c r="A1852" s="101"/>
      <c r="B1852" s="83"/>
      <c r="C1852" s="83"/>
      <c r="D1852" s="83"/>
      <c r="E1852" s="83"/>
      <c r="F1852" s="83"/>
      <c r="G1852" s="95"/>
      <c r="H1852" s="95"/>
      <c r="I1852" s="33"/>
      <c r="J1852" s="98"/>
      <c r="K1852" s="96"/>
    </row>
    <row r="1853" spans="1:11" x14ac:dyDescent="0.3">
      <c r="A1853" s="91"/>
      <c r="B1853" s="92"/>
      <c r="C1853" s="92"/>
      <c r="D1853" s="92"/>
      <c r="E1853" s="92"/>
      <c r="F1853" s="92"/>
      <c r="G1853" s="92"/>
      <c r="H1853" s="92"/>
      <c r="I1853" s="92"/>
      <c r="J1853" s="92"/>
      <c r="K1853" s="92"/>
    </row>
    <row r="1854" spans="1:11" x14ac:dyDescent="0.3">
      <c r="A1854" s="68"/>
      <c r="B1854" s="68"/>
      <c r="C1854" s="68"/>
      <c r="D1854" s="68"/>
      <c r="E1854" s="68"/>
      <c r="F1854" s="68"/>
      <c r="G1854" s="68"/>
      <c r="H1854" s="68"/>
      <c r="I1854" s="68"/>
      <c r="J1854" s="68"/>
      <c r="K1854" s="86"/>
    </row>
    <row r="1855" spans="1:11" x14ac:dyDescent="0.3">
      <c r="A1855" s="67"/>
      <c r="B1855" s="135"/>
      <c r="C1855" s="135"/>
      <c r="D1855" s="135"/>
      <c r="E1855" s="85"/>
      <c r="F1855" s="85"/>
      <c r="G1855" s="85"/>
      <c r="H1855" s="85"/>
      <c r="I1855" s="85"/>
      <c r="J1855" s="85"/>
      <c r="K1855" s="85"/>
    </row>
    <row r="1856" spans="1:11" x14ac:dyDescent="0.3">
      <c r="A1856" s="67"/>
      <c r="B1856" s="135"/>
      <c r="C1856" s="135"/>
      <c r="D1856" s="135"/>
      <c r="E1856" s="85"/>
      <c r="F1856" s="85"/>
      <c r="G1856" s="85"/>
      <c r="H1856" s="85"/>
      <c r="I1856" s="85"/>
      <c r="J1856" s="85"/>
      <c r="K1856" s="85"/>
    </row>
    <row r="1857" spans="1:11" x14ac:dyDescent="0.3">
      <c r="A1857" s="67"/>
      <c r="B1857" s="135"/>
      <c r="C1857" s="135"/>
      <c r="D1857" s="135"/>
      <c r="E1857" s="85"/>
      <c r="F1857" s="85"/>
      <c r="G1857" s="85"/>
      <c r="H1857" s="85"/>
      <c r="I1857" s="85"/>
      <c r="J1857" s="85"/>
      <c r="K1857" s="85"/>
    </row>
    <row r="1858" spans="1:11" x14ac:dyDescent="0.3">
      <c r="A1858" s="67"/>
      <c r="B1858" s="135"/>
      <c r="C1858" s="135"/>
      <c r="D1858" s="135"/>
      <c r="E1858" s="85"/>
      <c r="F1858" s="85"/>
      <c r="G1858" s="85"/>
      <c r="H1858" s="85"/>
      <c r="I1858" s="85"/>
      <c r="J1858" s="85"/>
      <c r="K1858" s="85"/>
    </row>
    <row r="1859" spans="1:11" x14ac:dyDescent="0.3">
      <c r="A1859" s="67"/>
      <c r="B1859" s="135"/>
      <c r="C1859" s="135"/>
      <c r="D1859" s="135"/>
      <c r="E1859" s="85"/>
      <c r="F1859" s="85"/>
      <c r="G1859" s="85"/>
      <c r="H1859" s="85"/>
      <c r="I1859" s="85"/>
      <c r="J1859" s="85"/>
      <c r="K1859" s="85"/>
    </row>
    <row r="1860" spans="1:11" x14ac:dyDescent="0.3">
      <c r="A1860" s="67"/>
      <c r="B1860" s="135"/>
      <c r="C1860" s="135"/>
      <c r="D1860" s="135"/>
      <c r="E1860" s="85"/>
      <c r="F1860" s="85"/>
      <c r="G1860" s="85"/>
      <c r="H1860" s="85"/>
      <c r="I1860" s="85"/>
      <c r="J1860" s="85"/>
      <c r="K1860" s="85"/>
    </row>
    <row r="1861" spans="1:11" x14ac:dyDescent="0.3">
      <c r="A1861" s="67"/>
      <c r="B1861" s="135"/>
      <c r="C1861" s="135"/>
      <c r="D1861" s="135"/>
      <c r="E1861" s="85"/>
      <c r="F1861" s="85"/>
      <c r="G1861" s="85"/>
      <c r="H1861" s="85"/>
      <c r="I1861" s="85"/>
      <c r="J1861" s="85"/>
      <c r="K1861" s="85"/>
    </row>
    <row r="1862" spans="1:11" x14ac:dyDescent="0.3">
      <c r="A1862" s="67"/>
      <c r="B1862" s="135"/>
      <c r="C1862" s="135"/>
      <c r="D1862" s="135"/>
      <c r="E1862" s="85"/>
      <c r="F1862" s="85"/>
      <c r="G1862" s="85"/>
      <c r="H1862" s="85"/>
      <c r="I1862" s="85"/>
      <c r="J1862" s="85"/>
      <c r="K1862" s="85"/>
    </row>
    <row r="1863" spans="1:11" x14ac:dyDescent="0.3">
      <c r="A1863" s="67"/>
      <c r="B1863" s="135"/>
      <c r="C1863" s="135"/>
      <c r="D1863" s="135"/>
      <c r="E1863" s="85"/>
      <c r="F1863" s="85"/>
      <c r="G1863" s="85"/>
      <c r="H1863" s="85"/>
      <c r="I1863" s="85"/>
      <c r="J1863" s="85"/>
      <c r="K1863" s="85"/>
    </row>
    <row r="1864" spans="1:11" x14ac:dyDescent="0.3">
      <c r="A1864" s="67"/>
      <c r="B1864" s="135"/>
      <c r="C1864" s="135"/>
      <c r="D1864" s="135"/>
      <c r="E1864" s="85"/>
      <c r="F1864" s="85"/>
      <c r="G1864" s="85"/>
      <c r="H1864" s="85"/>
      <c r="I1864" s="85"/>
      <c r="J1864" s="85"/>
      <c r="K1864" s="85"/>
    </row>
    <row r="1865" spans="1:11" x14ac:dyDescent="0.3">
      <c r="A1865" s="67"/>
      <c r="B1865" s="135"/>
      <c r="C1865" s="135"/>
      <c r="D1865" s="135"/>
      <c r="E1865" s="85"/>
      <c r="F1865" s="85"/>
      <c r="G1865" s="85"/>
      <c r="H1865" s="85"/>
      <c r="I1865" s="85"/>
      <c r="J1865" s="85"/>
      <c r="K1865" s="85"/>
    </row>
    <row r="1866" spans="1:11" x14ac:dyDescent="0.3">
      <c r="A1866" s="67"/>
      <c r="B1866" s="135"/>
      <c r="C1866" s="135"/>
      <c r="D1866" s="135"/>
      <c r="E1866" s="85"/>
      <c r="F1866" s="85"/>
      <c r="G1866" s="85"/>
      <c r="H1866" s="85"/>
      <c r="I1866" s="85"/>
      <c r="J1866" s="85"/>
      <c r="K1866" s="85"/>
    </row>
    <row r="1867" spans="1:11" x14ac:dyDescent="0.3">
      <c r="A1867" s="67"/>
      <c r="B1867" s="135"/>
      <c r="C1867" s="135"/>
      <c r="D1867" s="135"/>
      <c r="E1867" s="85"/>
      <c r="F1867" s="85"/>
      <c r="G1867" s="85"/>
      <c r="H1867" s="85"/>
      <c r="I1867" s="85"/>
      <c r="J1867" s="85"/>
      <c r="K1867" s="85"/>
    </row>
    <row r="1868" spans="1:11" x14ac:dyDescent="0.3">
      <c r="A1868" s="67"/>
      <c r="B1868" s="135"/>
      <c r="C1868" s="135"/>
      <c r="D1868" s="135"/>
      <c r="E1868" s="85"/>
      <c r="F1868" s="85"/>
      <c r="G1868" s="85"/>
      <c r="H1868" s="85"/>
      <c r="I1868" s="85"/>
      <c r="J1868" s="85"/>
      <c r="K1868" s="85"/>
    </row>
    <row r="1869" spans="1:11" x14ac:dyDescent="0.3">
      <c r="A1869" s="67"/>
      <c r="B1869" s="135"/>
      <c r="C1869" s="135"/>
      <c r="D1869" s="135"/>
      <c r="E1869" s="85"/>
      <c r="F1869" s="85"/>
      <c r="G1869" s="85"/>
      <c r="H1869" s="85"/>
      <c r="I1869" s="85"/>
      <c r="J1869" s="85"/>
      <c r="K1869" s="85"/>
    </row>
    <row r="1870" spans="1:11" x14ac:dyDescent="0.3">
      <c r="A1870" s="67"/>
      <c r="B1870" s="135"/>
      <c r="C1870" s="135"/>
      <c r="D1870" s="135"/>
      <c r="E1870" s="85"/>
      <c r="F1870" s="85"/>
      <c r="G1870" s="85"/>
      <c r="H1870" s="85"/>
      <c r="I1870" s="85"/>
      <c r="J1870" s="85"/>
      <c r="K1870" s="85"/>
    </row>
    <row r="1871" spans="1:11" x14ac:dyDescent="0.3">
      <c r="A1871" s="68"/>
      <c r="B1871" s="136"/>
      <c r="C1871" s="136"/>
      <c r="D1871" s="136"/>
      <c r="E1871" s="87"/>
      <c r="F1871" s="87"/>
      <c r="G1871" s="87"/>
      <c r="H1871" s="87"/>
      <c r="I1871" s="87"/>
      <c r="J1871" s="87"/>
      <c r="K1871" s="87"/>
    </row>
    <row r="1872" spans="1:11" x14ac:dyDescent="0.3">
      <c r="A1872" s="82"/>
      <c r="B1872" s="89"/>
      <c r="C1872" s="89"/>
      <c r="D1872" s="89"/>
      <c r="E1872" s="89"/>
      <c r="F1872" s="89"/>
      <c r="G1872" s="89"/>
      <c r="H1872" s="89"/>
      <c r="I1872" s="89"/>
      <c r="J1872" s="89"/>
      <c r="K1872" s="89"/>
    </row>
    <row r="1873" spans="1:11" x14ac:dyDescent="0.3">
      <c r="A1873" s="92"/>
      <c r="B1873" s="92"/>
      <c r="C1873" s="92"/>
      <c r="D1873" s="92"/>
      <c r="E1873" s="92"/>
      <c r="F1873" s="92"/>
      <c r="G1873" s="92"/>
      <c r="H1873" s="92"/>
      <c r="I1873" s="92"/>
      <c r="J1873" s="92"/>
      <c r="K1873" s="92"/>
    </row>
    <row r="1874" spans="1:11" x14ac:dyDescent="0.3">
      <c r="A1874" s="68"/>
      <c r="B1874" s="68"/>
      <c r="C1874" s="68"/>
      <c r="D1874" s="68"/>
      <c r="E1874" s="68"/>
      <c r="F1874" s="68"/>
      <c r="G1874" s="68"/>
      <c r="H1874" s="68"/>
      <c r="I1874" s="68"/>
      <c r="J1874" s="68"/>
      <c r="K1874" s="86"/>
    </row>
    <row r="1875" spans="1:11" x14ac:dyDescent="0.3">
      <c r="A1875" s="67"/>
      <c r="B1875" s="135"/>
      <c r="C1875" s="135"/>
      <c r="D1875" s="135"/>
      <c r="E1875" s="85"/>
      <c r="F1875" s="85"/>
      <c r="G1875" s="85"/>
      <c r="H1875" s="85"/>
      <c r="I1875" s="85"/>
      <c r="J1875" s="85"/>
      <c r="K1875" s="85"/>
    </row>
    <row r="1876" spans="1:11" x14ac:dyDescent="0.3">
      <c r="A1876" s="67"/>
      <c r="B1876" s="135"/>
      <c r="C1876" s="135"/>
      <c r="D1876" s="135"/>
      <c r="E1876" s="85"/>
      <c r="F1876" s="85"/>
      <c r="G1876" s="85"/>
      <c r="H1876" s="85"/>
      <c r="I1876" s="85"/>
      <c r="J1876" s="85"/>
      <c r="K1876" s="85"/>
    </row>
    <row r="1877" spans="1:11" x14ac:dyDescent="0.3">
      <c r="A1877" s="67"/>
      <c r="B1877" s="135"/>
      <c r="C1877" s="135"/>
      <c r="D1877" s="135"/>
      <c r="E1877" s="85"/>
      <c r="F1877" s="85"/>
      <c r="G1877" s="85"/>
      <c r="H1877" s="85"/>
      <c r="I1877" s="85"/>
      <c r="J1877" s="85"/>
      <c r="K1877" s="85"/>
    </row>
    <row r="1878" spans="1:11" x14ac:dyDescent="0.3">
      <c r="A1878" s="67"/>
      <c r="B1878" s="135"/>
      <c r="C1878" s="135"/>
      <c r="D1878" s="135"/>
      <c r="E1878" s="85"/>
      <c r="F1878" s="85"/>
      <c r="G1878" s="85"/>
      <c r="H1878" s="85"/>
      <c r="I1878" s="85"/>
      <c r="J1878" s="85"/>
      <c r="K1878" s="85"/>
    </row>
    <row r="1879" spans="1:11" x14ac:dyDescent="0.3">
      <c r="A1879" s="67"/>
      <c r="B1879" s="135"/>
      <c r="C1879" s="135"/>
      <c r="D1879" s="135"/>
      <c r="E1879" s="85"/>
      <c r="F1879" s="85"/>
      <c r="G1879" s="85"/>
      <c r="H1879" s="85"/>
      <c r="I1879" s="85"/>
      <c r="J1879" s="85"/>
      <c r="K1879" s="85"/>
    </row>
    <row r="1880" spans="1:11" x14ac:dyDescent="0.3">
      <c r="A1880" s="67"/>
      <c r="B1880" s="135"/>
      <c r="C1880" s="135"/>
      <c r="D1880" s="135"/>
      <c r="E1880" s="85"/>
      <c r="F1880" s="85"/>
      <c r="G1880" s="85"/>
      <c r="H1880" s="85"/>
      <c r="I1880" s="85"/>
      <c r="J1880" s="85"/>
      <c r="K1880" s="85"/>
    </row>
    <row r="1881" spans="1:11" x14ac:dyDescent="0.3">
      <c r="A1881" s="67"/>
      <c r="B1881" s="135"/>
      <c r="C1881" s="135"/>
      <c r="D1881" s="135"/>
      <c r="E1881" s="85"/>
      <c r="F1881" s="85"/>
      <c r="G1881" s="85"/>
      <c r="H1881" s="85"/>
      <c r="I1881" s="85"/>
      <c r="J1881" s="85"/>
      <c r="K1881" s="85"/>
    </row>
    <row r="1882" spans="1:11" x14ac:dyDescent="0.3">
      <c r="A1882" s="67"/>
      <c r="B1882" s="135"/>
      <c r="C1882" s="135"/>
      <c r="D1882" s="135"/>
      <c r="E1882" s="85"/>
      <c r="F1882" s="85"/>
      <c r="G1882" s="85"/>
      <c r="H1882" s="85"/>
      <c r="I1882" s="85"/>
      <c r="J1882" s="85"/>
      <c r="K1882" s="85"/>
    </row>
    <row r="1883" spans="1:11" x14ac:dyDescent="0.3">
      <c r="A1883" s="67"/>
      <c r="B1883" s="135"/>
      <c r="C1883" s="135"/>
      <c r="D1883" s="135"/>
      <c r="E1883" s="85"/>
      <c r="F1883" s="85"/>
      <c r="G1883" s="85"/>
      <c r="H1883" s="85"/>
      <c r="I1883" s="85"/>
      <c r="J1883" s="85"/>
      <c r="K1883" s="85"/>
    </row>
    <row r="1884" spans="1:11" x14ac:dyDescent="0.3">
      <c r="A1884" s="67"/>
      <c r="B1884" s="135"/>
      <c r="C1884" s="135"/>
      <c r="D1884" s="135"/>
      <c r="E1884" s="85"/>
      <c r="F1884" s="85"/>
      <c r="G1884" s="85"/>
      <c r="H1884" s="85"/>
      <c r="I1884" s="85"/>
      <c r="J1884" s="85"/>
      <c r="K1884" s="85"/>
    </row>
    <row r="1885" spans="1:11" x14ac:dyDescent="0.3">
      <c r="A1885" s="67"/>
      <c r="B1885" s="135"/>
      <c r="C1885" s="135"/>
      <c r="D1885" s="135"/>
      <c r="E1885" s="85"/>
      <c r="F1885" s="85"/>
      <c r="G1885" s="85"/>
      <c r="H1885" s="85"/>
      <c r="I1885" s="85"/>
      <c r="J1885" s="85"/>
      <c r="K1885" s="85"/>
    </row>
    <row r="1886" spans="1:11" x14ac:dyDescent="0.3">
      <c r="A1886" s="67"/>
      <c r="B1886" s="135"/>
      <c r="C1886" s="135"/>
      <c r="D1886" s="135"/>
      <c r="E1886" s="85"/>
      <c r="F1886" s="85"/>
      <c r="G1886" s="85"/>
      <c r="H1886" s="85"/>
      <c r="I1886" s="85"/>
      <c r="J1886" s="85"/>
      <c r="K1886" s="85"/>
    </row>
    <row r="1887" spans="1:11" x14ac:dyDescent="0.3">
      <c r="A1887" s="67"/>
      <c r="B1887" s="135"/>
      <c r="C1887" s="135"/>
      <c r="D1887" s="135"/>
      <c r="E1887" s="85"/>
      <c r="F1887" s="85"/>
      <c r="G1887" s="85"/>
      <c r="H1887" s="85"/>
      <c r="I1887" s="85"/>
      <c r="J1887" s="85"/>
      <c r="K1887" s="85"/>
    </row>
    <row r="1888" spans="1:11" x14ac:dyDescent="0.3">
      <c r="A1888" s="67"/>
      <c r="B1888" s="135"/>
      <c r="C1888" s="135"/>
      <c r="D1888" s="135"/>
      <c r="E1888" s="85"/>
      <c r="F1888" s="85"/>
      <c r="G1888" s="85"/>
      <c r="H1888" s="85"/>
      <c r="I1888" s="85"/>
      <c r="J1888" s="85"/>
      <c r="K1888" s="85"/>
    </row>
    <row r="1889" spans="1:11" x14ac:dyDescent="0.3">
      <c r="A1889" s="67"/>
      <c r="B1889" s="135"/>
      <c r="C1889" s="135"/>
      <c r="D1889" s="135"/>
      <c r="E1889" s="85"/>
      <c r="F1889" s="85"/>
      <c r="G1889" s="85"/>
      <c r="H1889" s="85"/>
      <c r="I1889" s="85"/>
      <c r="J1889" s="85"/>
      <c r="K1889" s="85"/>
    </row>
    <row r="1890" spans="1:11" x14ac:dyDescent="0.3">
      <c r="A1890" s="67"/>
      <c r="B1890" s="135"/>
      <c r="C1890" s="135"/>
      <c r="D1890" s="135"/>
      <c r="E1890" s="85"/>
      <c r="F1890" s="85"/>
      <c r="G1890" s="85"/>
      <c r="H1890" s="85"/>
      <c r="I1890" s="85"/>
      <c r="J1890" s="85"/>
      <c r="K1890" s="85"/>
    </row>
    <row r="1891" spans="1:11" x14ac:dyDescent="0.3">
      <c r="A1891" s="68"/>
      <c r="B1891" s="137"/>
      <c r="C1891" s="137"/>
      <c r="D1891" s="137"/>
      <c r="E1891" s="87"/>
      <c r="F1891" s="87"/>
      <c r="G1891" s="87"/>
      <c r="H1891" s="87"/>
      <c r="I1891" s="87"/>
      <c r="J1891" s="87"/>
      <c r="K1891" s="87"/>
    </row>
    <row r="1893" spans="1:11" x14ac:dyDescent="0.3">
      <c r="A1893" s="69"/>
      <c r="B1893" s="69"/>
      <c r="C1893" s="69"/>
      <c r="D1893" s="69"/>
      <c r="E1893" s="69"/>
      <c r="F1893" s="69"/>
      <c r="G1893" s="69"/>
      <c r="H1893" s="97"/>
      <c r="I1893" s="97"/>
      <c r="J1893" s="69"/>
      <c r="K1893" s="69"/>
    </row>
    <row r="1894" spans="1:11" x14ac:dyDescent="0.3">
      <c r="A1894" s="101"/>
      <c r="B1894" s="83"/>
      <c r="C1894" s="83"/>
      <c r="D1894" s="83"/>
      <c r="E1894" s="83"/>
      <c r="F1894" s="83"/>
      <c r="G1894" s="95"/>
      <c r="H1894" s="95"/>
      <c r="I1894" s="33"/>
      <c r="J1894" s="98"/>
      <c r="K1894" s="96"/>
    </row>
    <row r="1895" spans="1:11" x14ac:dyDescent="0.3">
      <c r="A1895" s="91"/>
      <c r="B1895" s="92"/>
      <c r="C1895" s="92"/>
      <c r="D1895" s="92"/>
      <c r="E1895" s="92"/>
      <c r="F1895" s="92"/>
      <c r="G1895" s="92"/>
      <c r="H1895" s="92"/>
      <c r="I1895" s="92"/>
      <c r="J1895" s="92"/>
      <c r="K1895" s="92"/>
    </row>
    <row r="1896" spans="1:11" x14ac:dyDescent="0.3">
      <c r="A1896" s="68"/>
      <c r="B1896" s="68"/>
      <c r="C1896" s="68"/>
      <c r="D1896" s="68"/>
      <c r="E1896" s="68"/>
      <c r="F1896" s="68"/>
      <c r="G1896" s="68"/>
      <c r="H1896" s="68"/>
      <c r="I1896" s="68"/>
      <c r="J1896" s="68"/>
      <c r="K1896" s="86"/>
    </row>
    <row r="1897" spans="1:11" x14ac:dyDescent="0.3">
      <c r="A1897" s="67"/>
      <c r="B1897" s="135"/>
      <c r="C1897" s="135"/>
      <c r="D1897" s="135"/>
      <c r="E1897" s="85"/>
      <c r="F1897" s="85"/>
      <c r="G1897" s="85"/>
      <c r="H1897" s="85"/>
      <c r="I1897" s="85"/>
      <c r="J1897" s="85"/>
      <c r="K1897" s="85"/>
    </row>
    <row r="1898" spans="1:11" x14ac:dyDescent="0.3">
      <c r="A1898" s="67"/>
      <c r="B1898" s="135"/>
      <c r="C1898" s="135"/>
      <c r="D1898" s="135"/>
      <c r="E1898" s="85"/>
      <c r="F1898" s="85"/>
      <c r="G1898" s="85"/>
      <c r="H1898" s="85"/>
      <c r="I1898" s="85"/>
      <c r="J1898" s="85"/>
      <c r="K1898" s="85"/>
    </row>
    <row r="1899" spans="1:11" x14ac:dyDescent="0.3">
      <c r="A1899" s="67"/>
      <c r="B1899" s="135"/>
      <c r="C1899" s="135"/>
      <c r="D1899" s="135"/>
      <c r="E1899" s="85"/>
      <c r="F1899" s="85"/>
      <c r="G1899" s="85"/>
      <c r="H1899" s="85"/>
      <c r="I1899" s="85"/>
      <c r="J1899" s="85"/>
      <c r="K1899" s="85"/>
    </row>
    <row r="1900" spans="1:11" x14ac:dyDescent="0.3">
      <c r="A1900" s="67"/>
      <c r="B1900" s="135"/>
      <c r="C1900" s="135"/>
      <c r="D1900" s="135"/>
      <c r="E1900" s="85"/>
      <c r="F1900" s="85"/>
      <c r="G1900" s="85"/>
      <c r="H1900" s="85"/>
      <c r="I1900" s="85"/>
      <c r="J1900" s="85"/>
      <c r="K1900" s="85"/>
    </row>
    <row r="1901" spans="1:11" x14ac:dyDescent="0.3">
      <c r="A1901" s="67"/>
      <c r="B1901" s="135"/>
      <c r="C1901" s="135"/>
      <c r="D1901" s="135"/>
      <c r="E1901" s="85"/>
      <c r="F1901" s="85"/>
      <c r="G1901" s="85"/>
      <c r="H1901" s="85"/>
      <c r="I1901" s="85"/>
      <c r="J1901" s="85"/>
      <c r="K1901" s="85"/>
    </row>
    <row r="1902" spans="1:11" x14ac:dyDescent="0.3">
      <c r="A1902" s="67"/>
      <c r="B1902" s="135"/>
      <c r="C1902" s="135"/>
      <c r="D1902" s="135"/>
      <c r="E1902" s="85"/>
      <c r="F1902" s="85"/>
      <c r="G1902" s="85"/>
      <c r="H1902" s="85"/>
      <c r="I1902" s="85"/>
      <c r="J1902" s="85"/>
      <c r="K1902" s="85"/>
    </row>
    <row r="1903" spans="1:11" x14ac:dyDescent="0.3">
      <c r="A1903" s="67"/>
      <c r="B1903" s="135"/>
      <c r="C1903" s="135"/>
      <c r="D1903" s="135"/>
      <c r="E1903" s="85"/>
      <c r="F1903" s="85"/>
      <c r="G1903" s="85"/>
      <c r="H1903" s="85"/>
      <c r="I1903" s="85"/>
      <c r="J1903" s="85"/>
      <c r="K1903" s="85"/>
    </row>
    <row r="1904" spans="1:11" x14ac:dyDescent="0.3">
      <c r="A1904" s="67"/>
      <c r="B1904" s="135"/>
      <c r="C1904" s="135"/>
      <c r="D1904" s="135"/>
      <c r="E1904" s="85"/>
      <c r="F1904" s="85"/>
      <c r="G1904" s="85"/>
      <c r="H1904" s="85"/>
      <c r="I1904" s="85"/>
      <c r="J1904" s="85"/>
      <c r="K1904" s="85"/>
    </row>
    <row r="1905" spans="1:11" x14ac:dyDescent="0.3">
      <c r="A1905" s="67"/>
      <c r="B1905" s="135"/>
      <c r="C1905" s="135"/>
      <c r="D1905" s="135"/>
      <c r="E1905" s="85"/>
      <c r="F1905" s="85"/>
      <c r="G1905" s="85"/>
      <c r="H1905" s="85"/>
      <c r="I1905" s="85"/>
      <c r="J1905" s="85"/>
      <c r="K1905" s="85"/>
    </row>
    <row r="1906" spans="1:11" x14ac:dyDescent="0.3">
      <c r="A1906" s="67"/>
      <c r="B1906" s="135"/>
      <c r="C1906" s="135"/>
      <c r="D1906" s="135"/>
      <c r="E1906" s="85"/>
      <c r="F1906" s="85"/>
      <c r="G1906" s="85"/>
      <c r="H1906" s="85"/>
      <c r="I1906" s="85"/>
      <c r="J1906" s="85"/>
      <c r="K1906" s="85"/>
    </row>
    <row r="1907" spans="1:11" x14ac:dyDescent="0.3">
      <c r="A1907" s="67"/>
      <c r="B1907" s="135"/>
      <c r="C1907" s="135"/>
      <c r="D1907" s="135"/>
      <c r="E1907" s="85"/>
      <c r="F1907" s="85"/>
      <c r="G1907" s="85"/>
      <c r="H1907" s="85"/>
      <c r="I1907" s="85"/>
      <c r="J1907" s="85"/>
      <c r="K1907" s="85"/>
    </row>
    <row r="1908" spans="1:11" x14ac:dyDescent="0.3">
      <c r="A1908" s="67"/>
      <c r="B1908" s="135"/>
      <c r="C1908" s="135"/>
      <c r="D1908" s="135"/>
      <c r="E1908" s="85"/>
      <c r="F1908" s="85"/>
      <c r="G1908" s="85"/>
      <c r="H1908" s="85"/>
      <c r="I1908" s="85"/>
      <c r="J1908" s="85"/>
      <c r="K1908" s="85"/>
    </row>
    <row r="1909" spans="1:11" x14ac:dyDescent="0.3">
      <c r="A1909" s="67"/>
      <c r="B1909" s="135"/>
      <c r="C1909" s="135"/>
      <c r="D1909" s="135"/>
      <c r="E1909" s="85"/>
      <c r="F1909" s="85"/>
      <c r="G1909" s="85"/>
      <c r="H1909" s="85"/>
      <c r="I1909" s="85"/>
      <c r="J1909" s="85"/>
      <c r="K1909" s="85"/>
    </row>
    <row r="1910" spans="1:11" x14ac:dyDescent="0.3">
      <c r="A1910" s="67"/>
      <c r="B1910" s="135"/>
      <c r="C1910" s="135"/>
      <c r="D1910" s="135"/>
      <c r="E1910" s="85"/>
      <c r="F1910" s="85"/>
      <c r="G1910" s="85"/>
      <c r="H1910" s="85"/>
      <c r="I1910" s="85"/>
      <c r="J1910" s="85"/>
      <c r="K1910" s="85"/>
    </row>
    <row r="1911" spans="1:11" x14ac:dyDescent="0.3">
      <c r="A1911" s="67"/>
      <c r="B1911" s="135"/>
      <c r="C1911" s="135"/>
      <c r="D1911" s="135"/>
      <c r="E1911" s="85"/>
      <c r="F1911" s="85"/>
      <c r="G1911" s="85"/>
      <c r="H1911" s="85"/>
      <c r="I1911" s="85"/>
      <c r="J1911" s="85"/>
      <c r="K1911" s="85"/>
    </row>
    <row r="1912" spans="1:11" x14ac:dyDescent="0.3">
      <c r="A1912" s="67"/>
      <c r="B1912" s="135"/>
      <c r="C1912" s="135"/>
      <c r="D1912" s="135"/>
      <c r="E1912" s="85"/>
      <c r="F1912" s="85"/>
      <c r="G1912" s="85"/>
      <c r="H1912" s="85"/>
      <c r="I1912" s="85"/>
      <c r="J1912" s="85"/>
      <c r="K1912" s="85"/>
    </row>
    <row r="1913" spans="1:11" x14ac:dyDescent="0.3">
      <c r="A1913" s="68"/>
      <c r="B1913" s="136"/>
      <c r="C1913" s="136"/>
      <c r="D1913" s="136"/>
      <c r="E1913" s="87"/>
      <c r="F1913" s="87"/>
      <c r="G1913" s="87"/>
      <c r="H1913" s="87"/>
      <c r="I1913" s="87"/>
      <c r="J1913" s="87"/>
      <c r="K1913" s="87"/>
    </row>
    <row r="1914" spans="1:11" x14ac:dyDescent="0.3">
      <c r="A1914" s="82"/>
      <c r="B1914" s="89"/>
      <c r="C1914" s="89"/>
      <c r="D1914" s="89"/>
      <c r="E1914" s="89"/>
      <c r="F1914" s="89"/>
      <c r="G1914" s="89"/>
      <c r="H1914" s="89"/>
      <c r="I1914" s="89"/>
      <c r="J1914" s="89"/>
      <c r="K1914" s="89"/>
    </row>
    <row r="1915" spans="1:11" x14ac:dyDescent="0.3">
      <c r="A1915" s="92"/>
      <c r="B1915" s="92"/>
      <c r="C1915" s="92"/>
      <c r="D1915" s="92"/>
      <c r="E1915" s="92"/>
      <c r="F1915" s="92"/>
      <c r="G1915" s="92"/>
      <c r="H1915" s="92"/>
      <c r="I1915" s="92"/>
      <c r="J1915" s="92"/>
      <c r="K1915" s="92"/>
    </row>
    <row r="1916" spans="1:11" x14ac:dyDescent="0.3">
      <c r="A1916" s="68"/>
      <c r="B1916" s="68"/>
      <c r="C1916" s="68"/>
      <c r="D1916" s="68"/>
      <c r="E1916" s="68"/>
      <c r="F1916" s="68"/>
      <c r="G1916" s="68"/>
      <c r="H1916" s="68"/>
      <c r="I1916" s="68"/>
      <c r="J1916" s="68"/>
      <c r="K1916" s="86"/>
    </row>
    <row r="1917" spans="1:11" x14ac:dyDescent="0.3">
      <c r="A1917" s="67"/>
      <c r="B1917" s="135"/>
      <c r="C1917" s="135"/>
      <c r="D1917" s="135"/>
      <c r="E1917" s="85"/>
      <c r="F1917" s="85"/>
      <c r="G1917" s="85"/>
      <c r="H1917" s="85"/>
      <c r="I1917" s="85"/>
      <c r="J1917" s="85"/>
      <c r="K1917" s="85"/>
    </row>
    <row r="1918" spans="1:11" x14ac:dyDescent="0.3">
      <c r="A1918" s="67"/>
      <c r="B1918" s="135"/>
      <c r="C1918" s="135"/>
      <c r="D1918" s="135"/>
      <c r="E1918" s="85"/>
      <c r="F1918" s="85"/>
      <c r="G1918" s="85"/>
      <c r="H1918" s="85"/>
      <c r="I1918" s="85"/>
      <c r="J1918" s="85"/>
      <c r="K1918" s="85"/>
    </row>
    <row r="1919" spans="1:11" x14ac:dyDescent="0.3">
      <c r="A1919" s="67"/>
      <c r="B1919" s="135"/>
      <c r="C1919" s="135"/>
      <c r="D1919" s="135"/>
      <c r="E1919" s="85"/>
      <c r="F1919" s="85"/>
      <c r="G1919" s="85"/>
      <c r="H1919" s="85"/>
      <c r="I1919" s="85"/>
      <c r="J1919" s="85"/>
      <c r="K1919" s="85"/>
    </row>
    <row r="1920" spans="1:11" x14ac:dyDescent="0.3">
      <c r="A1920" s="67"/>
      <c r="B1920" s="135"/>
      <c r="C1920" s="135"/>
      <c r="D1920" s="135"/>
      <c r="E1920" s="85"/>
      <c r="F1920" s="85"/>
      <c r="G1920" s="85"/>
      <c r="H1920" s="85"/>
      <c r="I1920" s="85"/>
      <c r="J1920" s="85"/>
      <c r="K1920" s="85"/>
    </row>
    <row r="1921" spans="1:11" x14ac:dyDescent="0.3">
      <c r="A1921" s="67"/>
      <c r="B1921" s="135"/>
      <c r="C1921" s="135"/>
      <c r="D1921" s="135"/>
      <c r="E1921" s="85"/>
      <c r="F1921" s="85"/>
      <c r="G1921" s="85"/>
      <c r="H1921" s="85"/>
      <c r="I1921" s="85"/>
      <c r="J1921" s="85"/>
      <c r="K1921" s="85"/>
    </row>
    <row r="1922" spans="1:11" x14ac:dyDescent="0.3">
      <c r="A1922" s="67"/>
      <c r="B1922" s="135"/>
      <c r="C1922" s="135"/>
      <c r="D1922" s="135"/>
      <c r="E1922" s="85"/>
      <c r="F1922" s="85"/>
      <c r="G1922" s="85"/>
      <c r="H1922" s="85"/>
      <c r="I1922" s="85"/>
      <c r="J1922" s="85"/>
      <c r="K1922" s="85"/>
    </row>
    <row r="1923" spans="1:11" x14ac:dyDescent="0.3">
      <c r="A1923" s="67"/>
      <c r="B1923" s="135"/>
      <c r="C1923" s="135"/>
      <c r="D1923" s="135"/>
      <c r="E1923" s="85"/>
      <c r="F1923" s="85"/>
      <c r="G1923" s="85"/>
      <c r="H1923" s="85"/>
      <c r="I1923" s="85"/>
      <c r="J1923" s="85"/>
      <c r="K1923" s="85"/>
    </row>
    <row r="1924" spans="1:11" x14ac:dyDescent="0.3">
      <c r="A1924" s="67"/>
      <c r="B1924" s="135"/>
      <c r="C1924" s="135"/>
      <c r="D1924" s="135"/>
      <c r="E1924" s="85"/>
      <c r="F1924" s="85"/>
      <c r="G1924" s="85"/>
      <c r="H1924" s="85"/>
      <c r="I1924" s="85"/>
      <c r="J1924" s="85"/>
      <c r="K1924" s="85"/>
    </row>
    <row r="1925" spans="1:11" x14ac:dyDescent="0.3">
      <c r="A1925" s="67"/>
      <c r="B1925" s="135"/>
      <c r="C1925" s="135"/>
      <c r="D1925" s="135"/>
      <c r="E1925" s="85"/>
      <c r="F1925" s="85"/>
      <c r="G1925" s="85"/>
      <c r="H1925" s="85"/>
      <c r="I1925" s="85"/>
      <c r="J1925" s="85"/>
      <c r="K1925" s="85"/>
    </row>
    <row r="1926" spans="1:11" x14ac:dyDescent="0.3">
      <c r="A1926" s="67"/>
      <c r="B1926" s="135"/>
      <c r="C1926" s="135"/>
      <c r="D1926" s="135"/>
      <c r="E1926" s="85"/>
      <c r="F1926" s="85"/>
      <c r="G1926" s="85"/>
      <c r="H1926" s="85"/>
      <c r="I1926" s="85"/>
      <c r="J1926" s="85"/>
      <c r="K1926" s="85"/>
    </row>
    <row r="1927" spans="1:11" x14ac:dyDescent="0.3">
      <c r="A1927" s="67"/>
      <c r="B1927" s="135"/>
      <c r="C1927" s="135"/>
      <c r="D1927" s="135"/>
      <c r="E1927" s="85"/>
      <c r="F1927" s="85"/>
      <c r="G1927" s="85"/>
      <c r="H1927" s="85"/>
      <c r="I1927" s="85"/>
      <c r="J1927" s="85"/>
      <c r="K1927" s="85"/>
    </row>
    <row r="1928" spans="1:11" x14ac:dyDescent="0.3">
      <c r="A1928" s="67"/>
      <c r="B1928" s="135"/>
      <c r="C1928" s="135"/>
      <c r="D1928" s="135"/>
      <c r="E1928" s="85"/>
      <c r="F1928" s="85"/>
      <c r="G1928" s="85"/>
      <c r="H1928" s="85"/>
      <c r="I1928" s="85"/>
      <c r="J1928" s="85"/>
      <c r="K1928" s="85"/>
    </row>
    <row r="1929" spans="1:11" x14ac:dyDescent="0.3">
      <c r="A1929" s="67"/>
      <c r="B1929" s="135"/>
      <c r="C1929" s="135"/>
      <c r="D1929" s="135"/>
      <c r="E1929" s="85"/>
      <c r="F1929" s="85"/>
      <c r="G1929" s="85"/>
      <c r="H1929" s="85"/>
      <c r="I1929" s="85"/>
      <c r="J1929" s="85"/>
      <c r="K1929" s="85"/>
    </row>
    <row r="1930" spans="1:11" x14ac:dyDescent="0.3">
      <c r="A1930" s="67"/>
      <c r="B1930" s="135"/>
      <c r="C1930" s="135"/>
      <c r="D1930" s="135"/>
      <c r="E1930" s="85"/>
      <c r="F1930" s="85"/>
      <c r="G1930" s="85"/>
      <c r="H1930" s="85"/>
      <c r="I1930" s="85"/>
      <c r="J1930" s="85"/>
      <c r="K1930" s="85"/>
    </row>
    <row r="1931" spans="1:11" x14ac:dyDescent="0.3">
      <c r="A1931" s="67"/>
      <c r="B1931" s="135"/>
      <c r="C1931" s="135"/>
      <c r="D1931" s="135"/>
      <c r="E1931" s="85"/>
      <c r="F1931" s="85"/>
      <c r="G1931" s="85"/>
      <c r="H1931" s="85"/>
      <c r="I1931" s="85"/>
      <c r="J1931" s="85"/>
      <c r="K1931" s="85"/>
    </row>
    <row r="1932" spans="1:11" x14ac:dyDescent="0.3">
      <c r="A1932" s="67"/>
      <c r="B1932" s="135"/>
      <c r="C1932" s="135"/>
      <c r="D1932" s="135"/>
      <c r="E1932" s="85"/>
      <c r="F1932" s="85"/>
      <c r="G1932" s="85"/>
      <c r="H1932" s="85"/>
      <c r="I1932" s="85"/>
      <c r="J1932" s="85"/>
      <c r="K1932" s="85"/>
    </row>
    <row r="1933" spans="1:11" x14ac:dyDescent="0.3">
      <c r="A1933" s="68"/>
      <c r="B1933" s="137"/>
      <c r="C1933" s="137"/>
      <c r="D1933" s="137"/>
      <c r="E1933" s="87"/>
      <c r="F1933" s="87"/>
      <c r="G1933" s="87"/>
      <c r="H1933" s="87"/>
      <c r="I1933" s="87"/>
      <c r="J1933" s="87"/>
      <c r="K1933" s="87"/>
    </row>
    <row r="1935" spans="1:11" x14ac:dyDescent="0.3">
      <c r="A1935" s="69"/>
      <c r="B1935" s="69"/>
      <c r="C1935" s="69"/>
      <c r="D1935" s="69"/>
      <c r="E1935" s="69"/>
      <c r="F1935" s="69"/>
      <c r="G1935" s="69"/>
      <c r="H1935" s="97"/>
      <c r="I1935" s="97"/>
      <c r="J1935" s="69"/>
      <c r="K1935" s="69"/>
    </row>
    <row r="1936" spans="1:11" x14ac:dyDescent="0.3">
      <c r="A1936" s="101"/>
      <c r="B1936" s="83"/>
      <c r="C1936" s="83"/>
      <c r="D1936" s="83"/>
      <c r="E1936" s="83"/>
      <c r="F1936" s="83"/>
      <c r="G1936" s="95"/>
      <c r="H1936" s="95"/>
      <c r="I1936" s="33"/>
      <c r="J1936" s="98"/>
      <c r="K1936" s="96"/>
    </row>
    <row r="1937" spans="1:11" x14ac:dyDescent="0.3">
      <c r="A1937" s="91"/>
      <c r="B1937" s="92"/>
      <c r="C1937" s="92"/>
      <c r="D1937" s="92"/>
      <c r="E1937" s="92"/>
      <c r="F1937" s="92"/>
      <c r="G1937" s="92"/>
      <c r="H1937" s="92"/>
      <c r="I1937" s="92"/>
      <c r="J1937" s="92"/>
      <c r="K1937" s="92"/>
    </row>
    <row r="1938" spans="1:11" x14ac:dyDescent="0.3">
      <c r="A1938" s="68"/>
      <c r="B1938" s="68"/>
      <c r="C1938" s="68"/>
      <c r="D1938" s="68"/>
      <c r="E1938" s="68"/>
      <c r="F1938" s="68"/>
      <c r="G1938" s="68"/>
      <c r="H1938" s="68"/>
      <c r="I1938" s="68"/>
      <c r="J1938" s="68"/>
      <c r="K1938" s="86"/>
    </row>
    <row r="1939" spans="1:11" x14ac:dyDescent="0.3">
      <c r="A1939" s="67"/>
      <c r="B1939" s="135"/>
      <c r="C1939" s="135"/>
      <c r="D1939" s="135"/>
      <c r="E1939" s="85"/>
      <c r="F1939" s="85"/>
      <c r="G1939" s="85"/>
      <c r="H1939" s="85"/>
      <c r="I1939" s="85"/>
      <c r="J1939" s="85"/>
      <c r="K1939" s="85"/>
    </row>
    <row r="1940" spans="1:11" x14ac:dyDescent="0.3">
      <c r="A1940" s="67"/>
      <c r="B1940" s="135"/>
      <c r="C1940" s="135"/>
      <c r="D1940" s="135"/>
      <c r="E1940" s="85"/>
      <c r="F1940" s="85"/>
      <c r="G1940" s="85"/>
      <c r="H1940" s="85"/>
      <c r="I1940" s="85"/>
      <c r="J1940" s="85"/>
      <c r="K1940" s="85"/>
    </row>
    <row r="1941" spans="1:11" x14ac:dyDescent="0.3">
      <c r="A1941" s="67"/>
      <c r="B1941" s="135"/>
      <c r="C1941" s="135"/>
      <c r="D1941" s="135"/>
      <c r="E1941" s="85"/>
      <c r="F1941" s="85"/>
      <c r="G1941" s="85"/>
      <c r="H1941" s="85"/>
      <c r="I1941" s="85"/>
      <c r="J1941" s="85"/>
      <c r="K1941" s="85"/>
    </row>
    <row r="1942" spans="1:11" x14ac:dyDescent="0.3">
      <c r="A1942" s="67"/>
      <c r="B1942" s="135"/>
      <c r="C1942" s="135"/>
      <c r="D1942" s="135"/>
      <c r="E1942" s="85"/>
      <c r="F1942" s="85"/>
      <c r="G1942" s="85"/>
      <c r="H1942" s="85"/>
      <c r="I1942" s="85"/>
      <c r="J1942" s="85"/>
      <c r="K1942" s="85"/>
    </row>
    <row r="1943" spans="1:11" x14ac:dyDescent="0.3">
      <c r="A1943" s="67"/>
      <c r="B1943" s="135"/>
      <c r="C1943" s="135"/>
      <c r="D1943" s="135"/>
      <c r="E1943" s="85"/>
      <c r="F1943" s="85"/>
      <c r="G1943" s="85"/>
      <c r="H1943" s="85"/>
      <c r="I1943" s="85"/>
      <c r="J1943" s="85"/>
      <c r="K1943" s="85"/>
    </row>
    <row r="1944" spans="1:11" x14ac:dyDescent="0.3">
      <c r="A1944" s="67"/>
      <c r="B1944" s="135"/>
      <c r="C1944" s="135"/>
      <c r="D1944" s="135"/>
      <c r="E1944" s="85"/>
      <c r="F1944" s="85"/>
      <c r="G1944" s="85"/>
      <c r="H1944" s="85"/>
      <c r="I1944" s="85"/>
      <c r="J1944" s="85"/>
      <c r="K1944" s="85"/>
    </row>
    <row r="1945" spans="1:11" x14ac:dyDescent="0.3">
      <c r="A1945" s="67"/>
      <c r="B1945" s="135"/>
      <c r="C1945" s="135"/>
      <c r="D1945" s="135"/>
      <c r="E1945" s="85"/>
      <c r="F1945" s="85"/>
      <c r="G1945" s="85"/>
      <c r="H1945" s="85"/>
      <c r="I1945" s="85"/>
      <c r="J1945" s="85"/>
      <c r="K1945" s="85"/>
    </row>
    <row r="1946" spans="1:11" x14ac:dyDescent="0.3">
      <c r="A1946" s="67"/>
      <c r="B1946" s="135"/>
      <c r="C1946" s="135"/>
      <c r="D1946" s="135"/>
      <c r="E1946" s="85"/>
      <c r="F1946" s="85"/>
      <c r="G1946" s="85"/>
      <c r="H1946" s="85"/>
      <c r="I1946" s="85"/>
      <c r="J1946" s="85"/>
      <c r="K1946" s="85"/>
    </row>
    <row r="1947" spans="1:11" x14ac:dyDescent="0.3">
      <c r="A1947" s="67"/>
      <c r="B1947" s="135"/>
      <c r="C1947" s="135"/>
      <c r="D1947" s="135"/>
      <c r="E1947" s="85"/>
      <c r="F1947" s="85"/>
      <c r="G1947" s="85"/>
      <c r="H1947" s="85"/>
      <c r="I1947" s="85"/>
      <c r="J1947" s="85"/>
      <c r="K1947" s="85"/>
    </row>
    <row r="1948" spans="1:11" x14ac:dyDescent="0.3">
      <c r="A1948" s="67"/>
      <c r="B1948" s="135"/>
      <c r="C1948" s="135"/>
      <c r="D1948" s="135"/>
      <c r="E1948" s="85"/>
      <c r="F1948" s="85"/>
      <c r="G1948" s="85"/>
      <c r="H1948" s="85"/>
      <c r="I1948" s="85"/>
      <c r="J1948" s="85"/>
      <c r="K1948" s="85"/>
    </row>
    <row r="1949" spans="1:11" x14ac:dyDescent="0.3">
      <c r="A1949" s="67"/>
      <c r="B1949" s="135"/>
      <c r="C1949" s="135"/>
      <c r="D1949" s="135"/>
      <c r="E1949" s="85"/>
      <c r="F1949" s="85"/>
      <c r="G1949" s="85"/>
      <c r="H1949" s="85"/>
      <c r="I1949" s="85"/>
      <c r="J1949" s="85"/>
      <c r="K1949" s="85"/>
    </row>
    <row r="1950" spans="1:11" x14ac:dyDescent="0.3">
      <c r="A1950" s="67"/>
      <c r="B1950" s="135"/>
      <c r="C1950" s="135"/>
      <c r="D1950" s="135"/>
      <c r="E1950" s="85"/>
      <c r="F1950" s="85"/>
      <c r="G1950" s="85"/>
      <c r="H1950" s="85"/>
      <c r="I1950" s="85"/>
      <c r="J1950" s="85"/>
      <c r="K1950" s="85"/>
    </row>
    <row r="1951" spans="1:11" x14ac:dyDescent="0.3">
      <c r="A1951" s="67"/>
      <c r="B1951" s="135"/>
      <c r="C1951" s="135"/>
      <c r="D1951" s="135"/>
      <c r="E1951" s="85"/>
      <c r="F1951" s="85"/>
      <c r="G1951" s="85"/>
      <c r="H1951" s="85"/>
      <c r="I1951" s="85"/>
      <c r="J1951" s="85"/>
      <c r="K1951" s="85"/>
    </row>
    <row r="1952" spans="1:11" x14ac:dyDescent="0.3">
      <c r="A1952" s="67"/>
      <c r="B1952" s="135"/>
      <c r="C1952" s="135"/>
      <c r="D1952" s="135"/>
      <c r="E1952" s="85"/>
      <c r="F1952" s="85"/>
      <c r="G1952" s="85"/>
      <c r="H1952" s="85"/>
      <c r="I1952" s="85"/>
      <c r="J1952" s="85"/>
      <c r="K1952" s="85"/>
    </row>
    <row r="1953" spans="1:11" x14ac:dyDescent="0.3">
      <c r="A1953" s="67"/>
      <c r="B1953" s="135"/>
      <c r="C1953" s="135"/>
      <c r="D1953" s="135"/>
      <c r="E1953" s="85"/>
      <c r="F1953" s="85"/>
      <c r="G1953" s="85"/>
      <c r="H1953" s="85"/>
      <c r="I1953" s="85"/>
      <c r="J1953" s="85"/>
      <c r="K1953" s="85"/>
    </row>
    <row r="1954" spans="1:11" x14ac:dyDescent="0.3">
      <c r="A1954" s="67"/>
      <c r="B1954" s="135"/>
      <c r="C1954" s="135"/>
      <c r="D1954" s="135"/>
      <c r="E1954" s="85"/>
      <c r="F1954" s="85"/>
      <c r="G1954" s="85"/>
      <c r="H1954" s="85"/>
      <c r="I1954" s="85"/>
      <c r="J1954" s="85"/>
      <c r="K1954" s="85"/>
    </row>
    <row r="1955" spans="1:11" x14ac:dyDescent="0.3">
      <c r="A1955" s="68"/>
      <c r="B1955" s="136"/>
      <c r="C1955" s="136"/>
      <c r="D1955" s="136"/>
      <c r="E1955" s="87"/>
      <c r="F1955" s="87"/>
      <c r="G1955" s="87"/>
      <c r="H1955" s="87"/>
      <c r="I1955" s="87"/>
      <c r="J1955" s="87"/>
      <c r="K1955" s="87"/>
    </row>
    <row r="1956" spans="1:11" x14ac:dyDescent="0.3">
      <c r="A1956" s="82"/>
      <c r="B1956" s="89"/>
      <c r="C1956" s="89"/>
      <c r="D1956" s="89"/>
      <c r="E1956" s="89"/>
      <c r="F1956" s="89"/>
      <c r="G1956" s="89"/>
      <c r="H1956" s="89"/>
      <c r="I1956" s="89"/>
      <c r="J1956" s="89"/>
      <c r="K1956" s="89"/>
    </row>
    <row r="1957" spans="1:11" x14ac:dyDescent="0.3">
      <c r="A1957" s="92"/>
      <c r="B1957" s="92"/>
      <c r="C1957" s="92"/>
      <c r="D1957" s="92"/>
      <c r="E1957" s="92"/>
      <c r="F1957" s="92"/>
      <c r="G1957" s="92"/>
      <c r="H1957" s="92"/>
      <c r="I1957" s="92"/>
      <c r="J1957" s="92"/>
      <c r="K1957" s="92"/>
    </row>
    <row r="1958" spans="1:11" x14ac:dyDescent="0.3">
      <c r="A1958" s="68"/>
      <c r="B1958" s="68"/>
      <c r="C1958" s="68"/>
      <c r="D1958" s="68"/>
      <c r="E1958" s="68"/>
      <c r="F1958" s="68"/>
      <c r="G1958" s="68"/>
      <c r="H1958" s="68"/>
      <c r="I1958" s="68"/>
      <c r="J1958" s="68"/>
      <c r="K1958" s="86"/>
    </row>
    <row r="1959" spans="1:11" x14ac:dyDescent="0.3">
      <c r="A1959" s="67"/>
      <c r="B1959" s="135"/>
      <c r="C1959" s="135"/>
      <c r="D1959" s="135"/>
      <c r="E1959" s="85"/>
      <c r="F1959" s="85"/>
      <c r="G1959" s="85"/>
      <c r="H1959" s="85"/>
      <c r="I1959" s="85"/>
      <c r="J1959" s="85"/>
      <c r="K1959" s="85"/>
    </row>
    <row r="1960" spans="1:11" x14ac:dyDescent="0.3">
      <c r="A1960" s="67"/>
      <c r="B1960" s="135"/>
      <c r="C1960" s="135"/>
      <c r="D1960" s="135"/>
      <c r="E1960" s="85"/>
      <c r="F1960" s="85"/>
      <c r="G1960" s="85"/>
      <c r="H1960" s="85"/>
      <c r="I1960" s="85"/>
      <c r="J1960" s="85"/>
      <c r="K1960" s="85"/>
    </row>
    <row r="1961" spans="1:11" x14ac:dyDescent="0.3">
      <c r="A1961" s="67"/>
      <c r="B1961" s="135"/>
      <c r="C1961" s="135"/>
      <c r="D1961" s="135"/>
      <c r="E1961" s="85"/>
      <c r="F1961" s="85"/>
      <c r="G1961" s="85"/>
      <c r="H1961" s="85"/>
      <c r="I1961" s="85"/>
      <c r="J1961" s="85"/>
      <c r="K1961" s="85"/>
    </row>
    <row r="1962" spans="1:11" x14ac:dyDescent="0.3">
      <c r="A1962" s="67"/>
      <c r="B1962" s="135"/>
      <c r="C1962" s="135"/>
      <c r="D1962" s="135"/>
      <c r="E1962" s="85"/>
      <c r="F1962" s="85"/>
      <c r="G1962" s="85"/>
      <c r="H1962" s="85"/>
      <c r="I1962" s="85"/>
      <c r="J1962" s="85"/>
      <c r="K1962" s="85"/>
    </row>
    <row r="1963" spans="1:11" x14ac:dyDescent="0.3">
      <c r="A1963" s="67"/>
      <c r="B1963" s="135"/>
      <c r="C1963" s="135"/>
      <c r="D1963" s="135"/>
      <c r="E1963" s="85"/>
      <c r="F1963" s="85"/>
      <c r="G1963" s="85"/>
      <c r="H1963" s="85"/>
      <c r="I1963" s="85"/>
      <c r="J1963" s="85"/>
      <c r="K1963" s="85"/>
    </row>
    <row r="1964" spans="1:11" x14ac:dyDescent="0.3">
      <c r="A1964" s="67"/>
      <c r="B1964" s="135"/>
      <c r="C1964" s="135"/>
      <c r="D1964" s="135"/>
      <c r="E1964" s="85"/>
      <c r="F1964" s="85"/>
      <c r="G1964" s="85"/>
      <c r="H1964" s="85"/>
      <c r="I1964" s="85"/>
      <c r="J1964" s="85"/>
      <c r="K1964" s="85"/>
    </row>
    <row r="1965" spans="1:11" x14ac:dyDescent="0.3">
      <c r="A1965" s="67"/>
      <c r="B1965" s="135"/>
      <c r="C1965" s="135"/>
      <c r="D1965" s="135"/>
      <c r="E1965" s="85"/>
      <c r="F1965" s="85"/>
      <c r="G1965" s="85"/>
      <c r="H1965" s="85"/>
      <c r="I1965" s="85"/>
      <c r="J1965" s="85"/>
      <c r="K1965" s="85"/>
    </row>
    <row r="1966" spans="1:11" x14ac:dyDescent="0.3">
      <c r="A1966" s="67"/>
      <c r="B1966" s="135"/>
      <c r="C1966" s="135"/>
      <c r="D1966" s="135"/>
      <c r="E1966" s="85"/>
      <c r="F1966" s="85"/>
      <c r="G1966" s="85"/>
      <c r="H1966" s="85"/>
      <c r="I1966" s="85"/>
      <c r="J1966" s="85"/>
      <c r="K1966" s="85"/>
    </row>
    <row r="1967" spans="1:11" x14ac:dyDescent="0.3">
      <c r="A1967" s="67"/>
      <c r="B1967" s="135"/>
      <c r="C1967" s="135"/>
      <c r="D1967" s="135"/>
      <c r="E1967" s="85"/>
      <c r="F1967" s="85"/>
      <c r="G1967" s="85"/>
      <c r="H1967" s="85"/>
      <c r="I1967" s="85"/>
      <c r="J1967" s="85"/>
      <c r="K1967" s="85"/>
    </row>
    <row r="1968" spans="1:11" x14ac:dyDescent="0.3">
      <c r="A1968" s="67"/>
      <c r="B1968" s="135"/>
      <c r="C1968" s="135"/>
      <c r="D1968" s="135"/>
      <c r="E1968" s="85"/>
      <c r="F1968" s="85"/>
      <c r="G1968" s="85"/>
      <c r="H1968" s="85"/>
      <c r="I1968" s="85"/>
      <c r="J1968" s="85"/>
      <c r="K1968" s="85"/>
    </row>
    <row r="1969" spans="1:11" x14ac:dyDescent="0.3">
      <c r="A1969" s="67"/>
      <c r="B1969" s="135"/>
      <c r="C1969" s="135"/>
      <c r="D1969" s="135"/>
      <c r="E1969" s="85"/>
      <c r="F1969" s="85"/>
      <c r="G1969" s="85"/>
      <c r="H1969" s="85"/>
      <c r="I1969" s="85"/>
      <c r="J1969" s="85"/>
      <c r="K1969" s="85"/>
    </row>
    <row r="1970" spans="1:11" x14ac:dyDescent="0.3">
      <c r="A1970" s="67"/>
      <c r="B1970" s="135"/>
      <c r="C1970" s="135"/>
      <c r="D1970" s="135"/>
      <c r="E1970" s="85"/>
      <c r="F1970" s="85"/>
      <c r="G1970" s="85"/>
      <c r="H1970" s="85"/>
      <c r="I1970" s="85"/>
      <c r="J1970" s="85"/>
      <c r="K1970" s="85"/>
    </row>
    <row r="1971" spans="1:11" x14ac:dyDescent="0.3">
      <c r="A1971" s="67"/>
      <c r="B1971" s="135"/>
      <c r="C1971" s="135"/>
      <c r="D1971" s="135"/>
      <c r="E1971" s="85"/>
      <c r="F1971" s="85"/>
      <c r="G1971" s="85"/>
      <c r="H1971" s="85"/>
      <c r="I1971" s="85"/>
      <c r="J1971" s="85"/>
      <c r="K1971" s="85"/>
    </row>
    <row r="1972" spans="1:11" x14ac:dyDescent="0.3">
      <c r="A1972" s="67"/>
      <c r="B1972" s="135"/>
      <c r="C1972" s="135"/>
      <c r="D1972" s="135"/>
      <c r="E1972" s="85"/>
      <c r="F1972" s="85"/>
      <c r="G1972" s="85"/>
      <c r="H1972" s="85"/>
      <c r="I1972" s="85"/>
      <c r="J1972" s="85"/>
      <c r="K1972" s="85"/>
    </row>
    <row r="1973" spans="1:11" x14ac:dyDescent="0.3">
      <c r="A1973" s="67"/>
      <c r="B1973" s="135"/>
      <c r="C1973" s="135"/>
      <c r="D1973" s="135"/>
      <c r="E1973" s="85"/>
      <c r="F1973" s="85"/>
      <c r="G1973" s="85"/>
      <c r="H1973" s="85"/>
      <c r="I1973" s="85"/>
      <c r="J1973" s="85"/>
      <c r="K1973" s="85"/>
    </row>
    <row r="1974" spans="1:11" x14ac:dyDescent="0.3">
      <c r="A1974" s="67"/>
      <c r="B1974" s="135"/>
      <c r="C1974" s="135"/>
      <c r="D1974" s="135"/>
      <c r="E1974" s="85"/>
      <c r="F1974" s="85"/>
      <c r="G1974" s="85"/>
      <c r="H1974" s="85"/>
      <c r="I1974" s="85"/>
      <c r="J1974" s="85"/>
      <c r="K1974" s="85"/>
    </row>
    <row r="1975" spans="1:11" x14ac:dyDescent="0.3">
      <c r="A1975" s="68"/>
      <c r="B1975" s="137"/>
      <c r="C1975" s="137"/>
      <c r="D1975" s="137"/>
      <c r="E1975" s="87"/>
      <c r="F1975" s="87"/>
      <c r="G1975" s="87"/>
      <c r="H1975" s="87"/>
      <c r="I1975" s="87"/>
      <c r="J1975" s="87"/>
      <c r="K1975" s="87"/>
    </row>
    <row r="1977" spans="1:11" x14ac:dyDescent="0.3">
      <c r="A1977" s="69"/>
      <c r="B1977" s="69"/>
      <c r="C1977" s="69"/>
      <c r="D1977" s="69"/>
      <c r="E1977" s="69"/>
      <c r="F1977" s="69"/>
      <c r="G1977" s="69"/>
      <c r="H1977" s="97"/>
      <c r="I1977" s="97"/>
      <c r="J1977" s="69"/>
      <c r="K1977" s="69"/>
    </row>
    <row r="1978" spans="1:11" x14ac:dyDescent="0.3">
      <c r="A1978" s="101"/>
      <c r="B1978" s="83"/>
      <c r="C1978" s="83"/>
      <c r="D1978" s="83"/>
      <c r="E1978" s="83"/>
      <c r="F1978" s="83"/>
      <c r="G1978" s="95"/>
      <c r="H1978" s="95"/>
      <c r="I1978" s="33"/>
      <c r="J1978" s="98"/>
      <c r="K1978" s="96"/>
    </row>
    <row r="1979" spans="1:11" x14ac:dyDescent="0.3">
      <c r="A1979" s="91"/>
      <c r="B1979" s="92"/>
      <c r="C1979" s="92"/>
      <c r="D1979" s="92"/>
      <c r="E1979" s="92"/>
      <c r="F1979" s="92"/>
      <c r="G1979" s="92"/>
      <c r="H1979" s="92"/>
      <c r="I1979" s="92"/>
      <c r="J1979" s="92"/>
      <c r="K1979" s="92"/>
    </row>
    <row r="1980" spans="1:11" x14ac:dyDescent="0.3">
      <c r="A1980" s="68"/>
      <c r="B1980" s="68"/>
      <c r="C1980" s="68"/>
      <c r="D1980" s="68"/>
      <c r="E1980" s="68"/>
      <c r="F1980" s="68"/>
      <c r="G1980" s="68"/>
      <c r="H1980" s="68"/>
      <c r="I1980" s="68"/>
      <c r="J1980" s="68"/>
      <c r="K1980" s="86"/>
    </row>
    <row r="1981" spans="1:11" x14ac:dyDescent="0.3">
      <c r="A1981" s="67"/>
      <c r="B1981" s="135"/>
      <c r="C1981" s="135"/>
      <c r="D1981" s="135"/>
      <c r="E1981" s="85"/>
      <c r="F1981" s="85"/>
      <c r="G1981" s="85"/>
      <c r="H1981" s="85"/>
      <c r="I1981" s="85"/>
      <c r="J1981" s="85"/>
      <c r="K1981" s="85"/>
    </row>
    <row r="1982" spans="1:11" x14ac:dyDescent="0.3">
      <c r="A1982" s="67"/>
      <c r="B1982" s="135"/>
      <c r="C1982" s="135"/>
      <c r="D1982" s="135"/>
      <c r="E1982" s="85"/>
      <c r="F1982" s="85"/>
      <c r="G1982" s="85"/>
      <c r="H1982" s="85"/>
      <c r="I1982" s="85"/>
      <c r="J1982" s="85"/>
      <c r="K1982" s="85"/>
    </row>
    <row r="1983" spans="1:11" x14ac:dyDescent="0.3">
      <c r="A1983" s="67"/>
      <c r="B1983" s="135"/>
      <c r="C1983" s="135"/>
      <c r="D1983" s="135"/>
      <c r="E1983" s="85"/>
      <c r="F1983" s="85"/>
      <c r="G1983" s="85"/>
      <c r="H1983" s="85"/>
      <c r="I1983" s="85"/>
      <c r="J1983" s="85"/>
      <c r="K1983" s="85"/>
    </row>
    <row r="1984" spans="1:11" x14ac:dyDescent="0.3">
      <c r="A1984" s="67"/>
      <c r="B1984" s="135"/>
      <c r="C1984" s="135"/>
      <c r="D1984" s="135"/>
      <c r="E1984" s="85"/>
      <c r="F1984" s="85"/>
      <c r="G1984" s="85"/>
      <c r="H1984" s="85"/>
      <c r="I1984" s="85"/>
      <c r="J1984" s="85"/>
      <c r="K1984" s="85"/>
    </row>
    <row r="1985" spans="1:11" x14ac:dyDescent="0.3">
      <c r="A1985" s="67"/>
      <c r="B1985" s="135"/>
      <c r="C1985" s="135"/>
      <c r="D1985" s="135"/>
      <c r="E1985" s="85"/>
      <c r="F1985" s="85"/>
      <c r="G1985" s="85"/>
      <c r="H1985" s="85"/>
      <c r="I1985" s="85"/>
      <c r="J1985" s="85"/>
      <c r="K1985" s="85"/>
    </row>
    <row r="1986" spans="1:11" x14ac:dyDescent="0.3">
      <c r="A1986" s="67"/>
      <c r="B1986" s="135"/>
      <c r="C1986" s="135"/>
      <c r="D1986" s="135"/>
      <c r="E1986" s="85"/>
      <c r="F1986" s="85"/>
      <c r="G1986" s="85"/>
      <c r="H1986" s="85"/>
      <c r="I1986" s="85"/>
      <c r="J1986" s="85"/>
      <c r="K1986" s="85"/>
    </row>
    <row r="1987" spans="1:11" x14ac:dyDescent="0.3">
      <c r="A1987" s="67"/>
      <c r="B1987" s="135"/>
      <c r="C1987" s="135"/>
      <c r="D1987" s="135"/>
      <c r="E1987" s="85"/>
      <c r="F1987" s="85"/>
      <c r="G1987" s="85"/>
      <c r="H1987" s="85"/>
      <c r="I1987" s="85"/>
      <c r="J1987" s="85"/>
      <c r="K1987" s="85"/>
    </row>
    <row r="1988" spans="1:11" x14ac:dyDescent="0.3">
      <c r="A1988" s="67"/>
      <c r="B1988" s="135"/>
      <c r="C1988" s="135"/>
      <c r="D1988" s="135"/>
      <c r="E1988" s="85"/>
      <c r="F1988" s="85"/>
      <c r="G1988" s="85"/>
      <c r="H1988" s="85"/>
      <c r="I1988" s="85"/>
      <c r="J1988" s="85"/>
      <c r="K1988" s="85"/>
    </row>
    <row r="1989" spans="1:11" x14ac:dyDescent="0.3">
      <c r="A1989" s="67"/>
      <c r="B1989" s="135"/>
      <c r="C1989" s="135"/>
      <c r="D1989" s="135"/>
      <c r="E1989" s="85"/>
      <c r="F1989" s="85"/>
      <c r="G1989" s="85"/>
      <c r="H1989" s="85"/>
      <c r="I1989" s="85"/>
      <c r="J1989" s="85"/>
      <c r="K1989" s="85"/>
    </row>
    <row r="1990" spans="1:11" x14ac:dyDescent="0.3">
      <c r="A1990" s="67"/>
      <c r="B1990" s="135"/>
      <c r="C1990" s="135"/>
      <c r="D1990" s="135"/>
      <c r="E1990" s="85"/>
      <c r="F1990" s="85"/>
      <c r="G1990" s="85"/>
      <c r="H1990" s="85"/>
      <c r="I1990" s="85"/>
      <c r="J1990" s="85"/>
      <c r="K1990" s="85"/>
    </row>
    <row r="1991" spans="1:11" x14ac:dyDescent="0.3">
      <c r="A1991" s="67"/>
      <c r="B1991" s="135"/>
      <c r="C1991" s="135"/>
      <c r="D1991" s="135"/>
      <c r="E1991" s="85"/>
      <c r="F1991" s="85"/>
      <c r="G1991" s="85"/>
      <c r="H1991" s="85"/>
      <c r="I1991" s="85"/>
      <c r="J1991" s="85"/>
      <c r="K1991" s="85"/>
    </row>
    <row r="1992" spans="1:11" x14ac:dyDescent="0.3">
      <c r="A1992" s="67"/>
      <c r="B1992" s="135"/>
      <c r="C1992" s="135"/>
      <c r="D1992" s="135"/>
      <c r="E1992" s="85"/>
      <c r="F1992" s="85"/>
      <c r="G1992" s="85"/>
      <c r="H1992" s="85"/>
      <c r="I1992" s="85"/>
      <c r="J1992" s="85"/>
      <c r="K1992" s="85"/>
    </row>
    <row r="1993" spans="1:11" x14ac:dyDescent="0.3">
      <c r="A1993" s="67"/>
      <c r="B1993" s="135"/>
      <c r="C1993" s="135"/>
      <c r="D1993" s="135"/>
      <c r="E1993" s="85"/>
      <c r="F1993" s="85"/>
      <c r="G1993" s="85"/>
      <c r="H1993" s="85"/>
      <c r="I1993" s="85"/>
      <c r="J1993" s="85"/>
      <c r="K1993" s="85"/>
    </row>
    <row r="1994" spans="1:11" x14ac:dyDescent="0.3">
      <c r="A1994" s="67"/>
      <c r="B1994" s="135"/>
      <c r="C1994" s="135"/>
      <c r="D1994" s="135"/>
      <c r="E1994" s="85"/>
      <c r="F1994" s="85"/>
      <c r="G1994" s="85"/>
      <c r="H1994" s="85"/>
      <c r="I1994" s="85"/>
      <c r="J1994" s="85"/>
      <c r="K1994" s="85"/>
    </row>
    <row r="1995" spans="1:11" x14ac:dyDescent="0.3">
      <c r="A1995" s="67"/>
      <c r="B1995" s="135"/>
      <c r="C1995" s="135"/>
      <c r="D1995" s="135"/>
      <c r="E1995" s="85"/>
      <c r="F1995" s="85"/>
      <c r="G1995" s="85"/>
      <c r="H1995" s="85"/>
      <c r="I1995" s="85"/>
      <c r="J1995" s="85"/>
      <c r="K1995" s="85"/>
    </row>
    <row r="1996" spans="1:11" x14ac:dyDescent="0.3">
      <c r="A1996" s="67"/>
      <c r="B1996" s="135"/>
      <c r="C1996" s="135"/>
      <c r="D1996" s="135"/>
      <c r="E1996" s="85"/>
      <c r="F1996" s="85"/>
      <c r="G1996" s="85"/>
      <c r="H1996" s="85"/>
      <c r="I1996" s="85"/>
      <c r="J1996" s="85"/>
      <c r="K1996" s="85"/>
    </row>
    <row r="1997" spans="1:11" x14ac:dyDescent="0.3">
      <c r="A1997" s="68"/>
      <c r="B1997" s="136"/>
      <c r="C1997" s="136"/>
      <c r="D1997" s="136"/>
      <c r="E1997" s="87"/>
      <c r="F1997" s="87"/>
      <c r="G1997" s="87"/>
      <c r="H1997" s="87"/>
      <c r="I1997" s="87"/>
      <c r="J1997" s="87"/>
      <c r="K1997" s="87"/>
    </row>
    <row r="1998" spans="1:11" x14ac:dyDescent="0.3">
      <c r="A1998" s="82"/>
      <c r="B1998" s="89"/>
      <c r="C1998" s="89"/>
      <c r="D1998" s="89"/>
      <c r="E1998" s="89"/>
      <c r="F1998" s="89"/>
      <c r="G1998" s="89"/>
      <c r="H1998" s="89"/>
      <c r="I1998" s="89"/>
      <c r="J1998" s="89"/>
      <c r="K1998" s="89"/>
    </row>
    <row r="1999" spans="1:11" x14ac:dyDescent="0.3">
      <c r="A1999" s="92"/>
      <c r="B1999" s="92"/>
      <c r="C1999" s="92"/>
      <c r="D1999" s="92"/>
      <c r="E1999" s="92"/>
      <c r="F1999" s="92"/>
      <c r="G1999" s="92"/>
      <c r="H1999" s="92"/>
      <c r="I1999" s="92"/>
      <c r="J1999" s="92"/>
      <c r="K1999" s="92"/>
    </row>
    <row r="2000" spans="1:11" x14ac:dyDescent="0.3">
      <c r="A2000" s="68"/>
      <c r="B2000" s="68"/>
      <c r="C2000" s="68"/>
      <c r="D2000" s="68"/>
      <c r="E2000" s="68"/>
      <c r="F2000" s="68"/>
      <c r="G2000" s="68"/>
      <c r="H2000" s="68"/>
      <c r="I2000" s="68"/>
      <c r="J2000" s="68"/>
      <c r="K2000" s="86"/>
    </row>
    <row r="2001" spans="1:11" x14ac:dyDescent="0.3">
      <c r="A2001" s="67"/>
      <c r="B2001" s="135"/>
      <c r="C2001" s="135"/>
      <c r="D2001" s="135"/>
      <c r="E2001" s="85"/>
      <c r="F2001" s="85"/>
      <c r="G2001" s="85"/>
      <c r="H2001" s="85"/>
      <c r="I2001" s="85"/>
      <c r="J2001" s="85"/>
      <c r="K2001" s="85"/>
    </row>
    <row r="2002" spans="1:11" x14ac:dyDescent="0.3">
      <c r="A2002" s="67"/>
      <c r="B2002" s="135"/>
      <c r="C2002" s="135"/>
      <c r="D2002" s="135"/>
      <c r="E2002" s="85"/>
      <c r="F2002" s="85"/>
      <c r="G2002" s="85"/>
      <c r="H2002" s="85"/>
      <c r="I2002" s="85"/>
      <c r="J2002" s="85"/>
      <c r="K2002" s="85"/>
    </row>
    <row r="2003" spans="1:11" x14ac:dyDescent="0.3">
      <c r="A2003" s="67"/>
      <c r="B2003" s="135"/>
      <c r="C2003" s="135"/>
      <c r="D2003" s="135"/>
      <c r="E2003" s="85"/>
      <c r="F2003" s="85"/>
      <c r="G2003" s="85"/>
      <c r="H2003" s="85"/>
      <c r="I2003" s="85"/>
      <c r="J2003" s="85"/>
      <c r="K2003" s="85"/>
    </row>
    <row r="2004" spans="1:11" x14ac:dyDescent="0.3">
      <c r="A2004" s="67"/>
      <c r="B2004" s="135"/>
      <c r="C2004" s="135"/>
      <c r="D2004" s="135"/>
      <c r="E2004" s="85"/>
      <c r="F2004" s="85"/>
      <c r="G2004" s="85"/>
      <c r="H2004" s="85"/>
      <c r="I2004" s="85"/>
      <c r="J2004" s="85"/>
      <c r="K2004" s="85"/>
    </row>
    <row r="2005" spans="1:11" x14ac:dyDescent="0.3">
      <c r="A2005" s="67"/>
      <c r="B2005" s="135"/>
      <c r="C2005" s="135"/>
      <c r="D2005" s="135"/>
      <c r="E2005" s="85"/>
      <c r="F2005" s="85"/>
      <c r="G2005" s="85"/>
      <c r="H2005" s="85"/>
      <c r="I2005" s="85"/>
      <c r="J2005" s="85"/>
      <c r="K2005" s="85"/>
    </row>
    <row r="2006" spans="1:11" x14ac:dyDescent="0.3">
      <c r="A2006" s="67"/>
      <c r="B2006" s="135"/>
      <c r="C2006" s="135"/>
      <c r="D2006" s="135"/>
      <c r="E2006" s="85"/>
      <c r="F2006" s="85"/>
      <c r="G2006" s="85"/>
      <c r="H2006" s="85"/>
      <c r="I2006" s="85"/>
      <c r="J2006" s="85"/>
      <c r="K2006" s="85"/>
    </row>
    <row r="2007" spans="1:11" x14ac:dyDescent="0.3">
      <c r="A2007" s="67"/>
      <c r="B2007" s="135"/>
      <c r="C2007" s="135"/>
      <c r="D2007" s="135"/>
      <c r="E2007" s="85"/>
      <c r="F2007" s="85"/>
      <c r="G2007" s="85"/>
      <c r="H2007" s="85"/>
      <c r="I2007" s="85"/>
      <c r="J2007" s="85"/>
      <c r="K2007" s="85"/>
    </row>
    <row r="2008" spans="1:11" x14ac:dyDescent="0.3">
      <c r="A2008" s="67"/>
      <c r="B2008" s="135"/>
      <c r="C2008" s="135"/>
      <c r="D2008" s="135"/>
      <c r="E2008" s="85"/>
      <c r="F2008" s="85"/>
      <c r="G2008" s="85"/>
      <c r="H2008" s="85"/>
      <c r="I2008" s="85"/>
      <c r="J2008" s="85"/>
      <c r="K2008" s="85"/>
    </row>
    <row r="2009" spans="1:11" x14ac:dyDescent="0.3">
      <c r="A2009" s="67"/>
      <c r="B2009" s="135"/>
      <c r="C2009" s="135"/>
      <c r="D2009" s="135"/>
      <c r="E2009" s="85"/>
      <c r="F2009" s="85"/>
      <c r="G2009" s="85"/>
      <c r="H2009" s="85"/>
      <c r="I2009" s="85"/>
      <c r="J2009" s="85"/>
      <c r="K2009" s="85"/>
    </row>
    <row r="2010" spans="1:11" x14ac:dyDescent="0.3">
      <c r="A2010" s="67"/>
      <c r="B2010" s="135"/>
      <c r="C2010" s="135"/>
      <c r="D2010" s="135"/>
      <c r="E2010" s="85"/>
      <c r="F2010" s="85"/>
      <c r="G2010" s="85"/>
      <c r="H2010" s="85"/>
      <c r="I2010" s="85"/>
      <c r="J2010" s="85"/>
      <c r="K2010" s="85"/>
    </row>
    <row r="2011" spans="1:11" x14ac:dyDescent="0.3">
      <c r="A2011" s="67"/>
      <c r="B2011" s="135"/>
      <c r="C2011" s="135"/>
      <c r="D2011" s="135"/>
      <c r="E2011" s="85"/>
      <c r="F2011" s="85"/>
      <c r="G2011" s="85"/>
      <c r="H2011" s="85"/>
      <c r="I2011" s="85"/>
      <c r="J2011" s="85"/>
      <c r="K2011" s="85"/>
    </row>
    <row r="2012" spans="1:11" x14ac:dyDescent="0.3">
      <c r="A2012" s="67"/>
      <c r="B2012" s="135"/>
      <c r="C2012" s="135"/>
      <c r="D2012" s="135"/>
      <c r="E2012" s="85"/>
      <c r="F2012" s="85"/>
      <c r="G2012" s="85"/>
      <c r="H2012" s="85"/>
      <c r="I2012" s="85"/>
      <c r="J2012" s="85"/>
      <c r="K2012" s="85"/>
    </row>
    <row r="2013" spans="1:11" x14ac:dyDescent="0.3">
      <c r="A2013" s="67"/>
      <c r="B2013" s="135"/>
      <c r="C2013" s="135"/>
      <c r="D2013" s="135"/>
      <c r="E2013" s="85"/>
      <c r="F2013" s="85"/>
      <c r="G2013" s="85"/>
      <c r="H2013" s="85"/>
      <c r="I2013" s="85"/>
      <c r="J2013" s="85"/>
      <c r="K2013" s="85"/>
    </row>
    <row r="2014" spans="1:11" x14ac:dyDescent="0.3">
      <c r="A2014" s="67"/>
      <c r="B2014" s="135"/>
      <c r="C2014" s="135"/>
      <c r="D2014" s="135"/>
      <c r="E2014" s="85"/>
      <c r="F2014" s="85"/>
      <c r="G2014" s="85"/>
      <c r="H2014" s="85"/>
      <c r="I2014" s="85"/>
      <c r="J2014" s="85"/>
      <c r="K2014" s="85"/>
    </row>
    <row r="2015" spans="1:11" x14ac:dyDescent="0.3">
      <c r="A2015" s="67"/>
      <c r="B2015" s="135"/>
      <c r="C2015" s="135"/>
      <c r="D2015" s="135"/>
      <c r="E2015" s="85"/>
      <c r="F2015" s="85"/>
      <c r="G2015" s="85"/>
      <c r="H2015" s="85"/>
      <c r="I2015" s="85"/>
      <c r="J2015" s="85"/>
      <c r="K2015" s="85"/>
    </row>
    <row r="2016" spans="1:11" x14ac:dyDescent="0.3">
      <c r="A2016" s="67"/>
      <c r="B2016" s="135"/>
      <c r="C2016" s="135"/>
      <c r="D2016" s="135"/>
      <c r="E2016" s="85"/>
      <c r="F2016" s="85"/>
      <c r="G2016" s="85"/>
      <c r="H2016" s="85"/>
      <c r="I2016" s="85"/>
      <c r="J2016" s="85"/>
      <c r="K2016" s="85"/>
    </row>
    <row r="2017" spans="1:11" x14ac:dyDescent="0.3">
      <c r="A2017" s="68"/>
      <c r="B2017" s="137"/>
      <c r="C2017" s="137"/>
      <c r="D2017" s="137"/>
      <c r="E2017" s="87"/>
      <c r="F2017" s="87"/>
      <c r="G2017" s="87"/>
      <c r="H2017" s="87"/>
      <c r="I2017" s="87"/>
      <c r="J2017" s="87"/>
      <c r="K2017" s="87"/>
    </row>
    <row r="2019" spans="1:11" x14ac:dyDescent="0.3">
      <c r="A2019" s="69"/>
      <c r="B2019" s="69"/>
      <c r="C2019" s="69"/>
      <c r="D2019" s="69"/>
      <c r="E2019" s="69"/>
      <c r="F2019" s="69"/>
      <c r="G2019" s="69"/>
      <c r="H2019" s="97"/>
      <c r="I2019" s="97"/>
      <c r="J2019" s="69"/>
      <c r="K2019" s="69"/>
    </row>
    <row r="2020" spans="1:11" x14ac:dyDescent="0.3">
      <c r="A2020" s="101"/>
      <c r="B2020" s="83"/>
      <c r="C2020" s="83"/>
      <c r="D2020" s="83"/>
      <c r="E2020" s="83"/>
      <c r="F2020" s="83"/>
      <c r="G2020" s="95"/>
      <c r="H2020" s="95"/>
      <c r="I2020" s="33"/>
      <c r="J2020" s="98"/>
      <c r="K2020" s="96"/>
    </row>
    <row r="2021" spans="1:11" x14ac:dyDescent="0.3">
      <c r="A2021" s="91"/>
      <c r="B2021" s="92"/>
      <c r="C2021" s="92"/>
      <c r="D2021" s="92"/>
      <c r="E2021" s="92"/>
      <c r="F2021" s="92"/>
      <c r="G2021" s="92"/>
      <c r="H2021" s="92"/>
      <c r="I2021" s="92"/>
      <c r="J2021" s="92"/>
      <c r="K2021" s="92"/>
    </row>
    <row r="2022" spans="1:11" x14ac:dyDescent="0.3">
      <c r="A2022" s="68"/>
      <c r="B2022" s="68"/>
      <c r="C2022" s="68"/>
      <c r="D2022" s="68"/>
      <c r="E2022" s="68"/>
      <c r="F2022" s="68"/>
      <c r="G2022" s="68"/>
      <c r="H2022" s="68"/>
      <c r="I2022" s="68"/>
      <c r="J2022" s="68"/>
      <c r="K2022" s="86"/>
    </row>
    <row r="2023" spans="1:11" x14ac:dyDescent="0.3">
      <c r="A2023" s="67"/>
      <c r="B2023" s="135"/>
      <c r="C2023" s="135"/>
      <c r="D2023" s="135"/>
      <c r="E2023" s="85"/>
      <c r="F2023" s="85"/>
      <c r="G2023" s="85"/>
      <c r="H2023" s="85"/>
      <c r="I2023" s="85"/>
      <c r="J2023" s="85"/>
      <c r="K2023" s="85"/>
    </row>
    <row r="2024" spans="1:11" x14ac:dyDescent="0.3">
      <c r="A2024" s="67"/>
      <c r="B2024" s="135"/>
      <c r="C2024" s="135"/>
      <c r="D2024" s="135"/>
      <c r="E2024" s="85"/>
      <c r="F2024" s="85"/>
      <c r="G2024" s="85"/>
      <c r="H2024" s="85"/>
      <c r="I2024" s="85"/>
      <c r="J2024" s="85"/>
      <c r="K2024" s="85"/>
    </row>
    <row r="2025" spans="1:11" x14ac:dyDescent="0.3">
      <c r="A2025" s="67"/>
      <c r="B2025" s="135"/>
      <c r="C2025" s="135"/>
      <c r="D2025" s="135"/>
      <c r="E2025" s="85"/>
      <c r="F2025" s="85"/>
      <c r="G2025" s="85"/>
      <c r="H2025" s="85"/>
      <c r="I2025" s="85"/>
      <c r="J2025" s="85"/>
      <c r="K2025" s="85"/>
    </row>
    <row r="2026" spans="1:11" x14ac:dyDescent="0.3">
      <c r="A2026" s="67"/>
      <c r="B2026" s="135"/>
      <c r="C2026" s="135"/>
      <c r="D2026" s="135"/>
      <c r="E2026" s="85"/>
      <c r="F2026" s="85"/>
      <c r="G2026" s="85"/>
      <c r="H2026" s="85"/>
      <c r="I2026" s="85"/>
      <c r="J2026" s="85"/>
      <c r="K2026" s="85"/>
    </row>
    <row r="2027" spans="1:11" x14ac:dyDescent="0.3">
      <c r="A2027" s="67"/>
      <c r="B2027" s="135"/>
      <c r="C2027" s="135"/>
      <c r="D2027" s="135"/>
      <c r="E2027" s="85"/>
      <c r="F2027" s="85"/>
      <c r="G2027" s="85"/>
      <c r="H2027" s="85"/>
      <c r="I2027" s="85"/>
      <c r="J2027" s="85"/>
      <c r="K2027" s="85"/>
    </row>
    <row r="2028" spans="1:11" x14ac:dyDescent="0.3">
      <c r="A2028" s="67"/>
      <c r="B2028" s="135"/>
      <c r="C2028" s="135"/>
      <c r="D2028" s="135"/>
      <c r="E2028" s="85"/>
      <c r="F2028" s="85"/>
      <c r="G2028" s="85"/>
      <c r="H2028" s="85"/>
      <c r="I2028" s="85"/>
      <c r="J2028" s="85"/>
      <c r="K2028" s="85"/>
    </row>
    <row r="2029" spans="1:11" x14ac:dyDescent="0.3">
      <c r="A2029" s="67"/>
      <c r="B2029" s="135"/>
      <c r="C2029" s="135"/>
      <c r="D2029" s="135"/>
      <c r="E2029" s="85"/>
      <c r="F2029" s="85"/>
      <c r="G2029" s="85"/>
      <c r="H2029" s="85"/>
      <c r="I2029" s="85"/>
      <c r="J2029" s="85"/>
      <c r="K2029" s="85"/>
    </row>
    <row r="2030" spans="1:11" x14ac:dyDescent="0.3">
      <c r="A2030" s="67"/>
      <c r="B2030" s="135"/>
      <c r="C2030" s="135"/>
      <c r="D2030" s="135"/>
      <c r="E2030" s="85"/>
      <c r="F2030" s="85"/>
      <c r="G2030" s="85"/>
      <c r="H2030" s="85"/>
      <c r="I2030" s="85"/>
      <c r="J2030" s="85"/>
      <c r="K2030" s="85"/>
    </row>
    <row r="2031" spans="1:11" x14ac:dyDescent="0.3">
      <c r="A2031" s="67"/>
      <c r="B2031" s="135"/>
      <c r="C2031" s="135"/>
      <c r="D2031" s="135"/>
      <c r="E2031" s="85"/>
      <c r="F2031" s="85"/>
      <c r="G2031" s="85"/>
      <c r="H2031" s="85"/>
      <c r="I2031" s="85"/>
      <c r="J2031" s="85"/>
      <c r="K2031" s="85"/>
    </row>
    <row r="2032" spans="1:11" x14ac:dyDescent="0.3">
      <c r="A2032" s="67"/>
      <c r="B2032" s="135"/>
      <c r="C2032" s="135"/>
      <c r="D2032" s="135"/>
      <c r="E2032" s="85"/>
      <c r="F2032" s="85"/>
      <c r="G2032" s="85"/>
      <c r="H2032" s="85"/>
      <c r="I2032" s="85"/>
      <c r="J2032" s="85"/>
      <c r="K2032" s="85"/>
    </row>
    <row r="2033" spans="1:11" x14ac:dyDescent="0.3">
      <c r="A2033" s="67"/>
      <c r="B2033" s="135"/>
      <c r="C2033" s="135"/>
      <c r="D2033" s="135"/>
      <c r="E2033" s="85"/>
      <c r="F2033" s="85"/>
      <c r="G2033" s="85"/>
      <c r="H2033" s="85"/>
      <c r="I2033" s="85"/>
      <c r="J2033" s="85"/>
      <c r="K2033" s="85"/>
    </row>
    <row r="2034" spans="1:11" x14ac:dyDescent="0.3">
      <c r="A2034" s="67"/>
      <c r="B2034" s="135"/>
      <c r="C2034" s="135"/>
      <c r="D2034" s="135"/>
      <c r="E2034" s="85"/>
      <c r="F2034" s="85"/>
      <c r="G2034" s="85"/>
      <c r="H2034" s="85"/>
      <c r="I2034" s="85"/>
      <c r="J2034" s="85"/>
      <c r="K2034" s="85"/>
    </row>
    <row r="2035" spans="1:11" x14ac:dyDescent="0.3">
      <c r="A2035" s="67"/>
      <c r="B2035" s="135"/>
      <c r="C2035" s="135"/>
      <c r="D2035" s="135"/>
      <c r="E2035" s="85"/>
      <c r="F2035" s="85"/>
      <c r="G2035" s="85"/>
      <c r="H2035" s="85"/>
      <c r="I2035" s="85"/>
      <c r="J2035" s="85"/>
      <c r="K2035" s="85"/>
    </row>
    <row r="2036" spans="1:11" x14ac:dyDescent="0.3">
      <c r="A2036" s="67"/>
      <c r="B2036" s="135"/>
      <c r="C2036" s="135"/>
      <c r="D2036" s="135"/>
      <c r="E2036" s="85"/>
      <c r="F2036" s="85"/>
      <c r="G2036" s="85"/>
      <c r="H2036" s="85"/>
      <c r="I2036" s="85"/>
      <c r="J2036" s="85"/>
      <c r="K2036" s="85"/>
    </row>
    <row r="2037" spans="1:11" x14ac:dyDescent="0.3">
      <c r="A2037" s="67"/>
      <c r="B2037" s="135"/>
      <c r="C2037" s="135"/>
      <c r="D2037" s="135"/>
      <c r="E2037" s="85"/>
      <c r="F2037" s="85"/>
      <c r="G2037" s="85"/>
      <c r="H2037" s="85"/>
      <c r="I2037" s="85"/>
      <c r="J2037" s="85"/>
      <c r="K2037" s="85"/>
    </row>
    <row r="2038" spans="1:11" x14ac:dyDescent="0.3">
      <c r="A2038" s="67"/>
      <c r="B2038" s="135"/>
      <c r="C2038" s="135"/>
      <c r="D2038" s="135"/>
      <c r="E2038" s="85"/>
      <c r="F2038" s="85"/>
      <c r="G2038" s="85"/>
      <c r="H2038" s="85"/>
      <c r="I2038" s="85"/>
      <c r="J2038" s="85"/>
      <c r="K2038" s="85"/>
    </row>
    <row r="2039" spans="1:11" x14ac:dyDescent="0.3">
      <c r="A2039" s="68"/>
      <c r="B2039" s="136"/>
      <c r="C2039" s="136"/>
      <c r="D2039" s="136"/>
      <c r="E2039" s="87"/>
      <c r="F2039" s="87"/>
      <c r="G2039" s="87"/>
      <c r="H2039" s="87"/>
      <c r="I2039" s="87"/>
      <c r="J2039" s="87"/>
      <c r="K2039" s="87"/>
    </row>
    <row r="2040" spans="1:11" x14ac:dyDescent="0.3">
      <c r="A2040" s="82"/>
      <c r="B2040" s="89"/>
      <c r="C2040" s="89"/>
      <c r="D2040" s="89"/>
      <c r="E2040" s="89"/>
      <c r="F2040" s="89"/>
      <c r="G2040" s="89"/>
      <c r="H2040" s="89"/>
      <c r="I2040" s="89"/>
      <c r="J2040" s="89"/>
      <c r="K2040" s="89"/>
    </row>
    <row r="2041" spans="1:11" x14ac:dyDescent="0.3">
      <c r="A2041" s="92"/>
      <c r="B2041" s="92"/>
      <c r="C2041" s="92"/>
      <c r="D2041" s="92"/>
      <c r="E2041" s="92"/>
      <c r="F2041" s="92"/>
      <c r="G2041" s="92"/>
      <c r="H2041" s="92"/>
      <c r="I2041" s="92"/>
      <c r="J2041" s="92"/>
      <c r="K2041" s="92"/>
    </row>
    <row r="2042" spans="1:11" x14ac:dyDescent="0.3">
      <c r="A2042" s="68"/>
      <c r="B2042" s="68"/>
      <c r="C2042" s="68"/>
      <c r="D2042" s="68"/>
      <c r="E2042" s="68"/>
      <c r="F2042" s="68"/>
      <c r="G2042" s="68"/>
      <c r="H2042" s="68"/>
      <c r="I2042" s="68"/>
      <c r="J2042" s="68"/>
      <c r="K2042" s="86"/>
    </row>
    <row r="2043" spans="1:11" x14ac:dyDescent="0.3">
      <c r="A2043" s="67"/>
      <c r="B2043" s="135"/>
      <c r="C2043" s="135"/>
      <c r="D2043" s="135"/>
      <c r="E2043" s="85"/>
      <c r="F2043" s="85"/>
      <c r="G2043" s="85"/>
      <c r="H2043" s="85"/>
      <c r="I2043" s="85"/>
      <c r="J2043" s="85"/>
      <c r="K2043" s="85"/>
    </row>
    <row r="2044" spans="1:11" x14ac:dyDescent="0.3">
      <c r="A2044" s="67"/>
      <c r="B2044" s="135"/>
      <c r="C2044" s="135"/>
      <c r="D2044" s="135"/>
      <c r="E2044" s="85"/>
      <c r="F2044" s="85"/>
      <c r="G2044" s="85"/>
      <c r="H2044" s="85"/>
      <c r="I2044" s="85"/>
      <c r="J2044" s="85"/>
      <c r="K2044" s="85"/>
    </row>
    <row r="2045" spans="1:11" x14ac:dyDescent="0.3">
      <c r="A2045" s="67"/>
      <c r="B2045" s="135"/>
      <c r="C2045" s="135"/>
      <c r="D2045" s="135"/>
      <c r="E2045" s="85"/>
      <c r="F2045" s="85"/>
      <c r="G2045" s="85"/>
      <c r="H2045" s="85"/>
      <c r="I2045" s="85"/>
      <c r="J2045" s="85"/>
      <c r="K2045" s="85"/>
    </row>
    <row r="2046" spans="1:11" x14ac:dyDescent="0.3">
      <c r="A2046" s="67"/>
      <c r="B2046" s="135"/>
      <c r="C2046" s="135"/>
      <c r="D2046" s="135"/>
      <c r="E2046" s="85"/>
      <c r="F2046" s="85"/>
      <c r="G2046" s="85"/>
      <c r="H2046" s="85"/>
      <c r="I2046" s="85"/>
      <c r="J2046" s="85"/>
      <c r="K2046" s="85"/>
    </row>
    <row r="2047" spans="1:11" x14ac:dyDescent="0.3">
      <c r="A2047" s="67"/>
      <c r="B2047" s="135"/>
      <c r="C2047" s="135"/>
      <c r="D2047" s="135"/>
      <c r="E2047" s="85"/>
      <c r="F2047" s="85"/>
      <c r="G2047" s="85"/>
      <c r="H2047" s="85"/>
      <c r="I2047" s="85"/>
      <c r="J2047" s="85"/>
      <c r="K2047" s="85"/>
    </row>
    <row r="2048" spans="1:11" x14ac:dyDescent="0.3">
      <c r="A2048" s="67"/>
      <c r="B2048" s="135"/>
      <c r="C2048" s="135"/>
      <c r="D2048" s="135"/>
      <c r="E2048" s="85"/>
      <c r="F2048" s="85"/>
      <c r="G2048" s="85"/>
      <c r="H2048" s="85"/>
      <c r="I2048" s="85"/>
      <c r="J2048" s="85"/>
      <c r="K2048" s="85"/>
    </row>
    <row r="2049" spans="1:11" x14ac:dyDescent="0.3">
      <c r="A2049" s="67"/>
      <c r="B2049" s="135"/>
      <c r="C2049" s="135"/>
      <c r="D2049" s="135"/>
      <c r="E2049" s="85"/>
      <c r="F2049" s="85"/>
      <c r="G2049" s="85"/>
      <c r="H2049" s="85"/>
      <c r="I2049" s="85"/>
      <c r="J2049" s="85"/>
      <c r="K2049" s="85"/>
    </row>
    <row r="2050" spans="1:11" x14ac:dyDescent="0.3">
      <c r="A2050" s="67"/>
      <c r="B2050" s="135"/>
      <c r="C2050" s="135"/>
      <c r="D2050" s="135"/>
      <c r="E2050" s="85"/>
      <c r="F2050" s="85"/>
      <c r="G2050" s="85"/>
      <c r="H2050" s="85"/>
      <c r="I2050" s="85"/>
      <c r="J2050" s="85"/>
      <c r="K2050" s="85"/>
    </row>
    <row r="2051" spans="1:11" x14ac:dyDescent="0.3">
      <c r="A2051" s="67"/>
      <c r="B2051" s="135"/>
      <c r="C2051" s="135"/>
      <c r="D2051" s="135"/>
      <c r="E2051" s="85"/>
      <c r="F2051" s="85"/>
      <c r="G2051" s="85"/>
      <c r="H2051" s="85"/>
      <c r="I2051" s="85"/>
      <c r="J2051" s="85"/>
      <c r="K2051" s="85"/>
    </row>
    <row r="2052" spans="1:11" x14ac:dyDescent="0.3">
      <c r="A2052" s="67"/>
      <c r="B2052" s="135"/>
      <c r="C2052" s="135"/>
      <c r="D2052" s="135"/>
      <c r="E2052" s="85"/>
      <c r="F2052" s="85"/>
      <c r="G2052" s="85"/>
      <c r="H2052" s="85"/>
      <c r="I2052" s="85"/>
      <c r="J2052" s="85"/>
      <c r="K2052" s="85"/>
    </row>
    <row r="2053" spans="1:11" x14ac:dyDescent="0.3">
      <c r="A2053" s="67"/>
      <c r="B2053" s="135"/>
      <c r="C2053" s="135"/>
      <c r="D2053" s="135"/>
      <c r="E2053" s="85"/>
      <c r="F2053" s="85"/>
      <c r="G2053" s="85"/>
      <c r="H2053" s="85"/>
      <c r="I2053" s="85"/>
      <c r="J2053" s="85"/>
      <c r="K2053" s="85"/>
    </row>
    <row r="2054" spans="1:11" x14ac:dyDescent="0.3">
      <c r="A2054" s="67"/>
      <c r="B2054" s="135"/>
      <c r="C2054" s="135"/>
      <c r="D2054" s="135"/>
      <c r="E2054" s="85"/>
      <c r="F2054" s="85"/>
      <c r="G2054" s="85"/>
      <c r="H2054" s="85"/>
      <c r="I2054" s="85"/>
      <c r="J2054" s="85"/>
      <c r="K2054" s="85"/>
    </row>
    <row r="2055" spans="1:11" x14ac:dyDescent="0.3">
      <c r="A2055" s="67"/>
      <c r="B2055" s="135"/>
      <c r="C2055" s="135"/>
      <c r="D2055" s="135"/>
      <c r="E2055" s="85"/>
      <c r="F2055" s="85"/>
      <c r="G2055" s="85"/>
      <c r="H2055" s="85"/>
      <c r="I2055" s="85"/>
      <c r="J2055" s="85"/>
      <c r="K2055" s="85"/>
    </row>
    <row r="2056" spans="1:11" x14ac:dyDescent="0.3">
      <c r="A2056" s="67"/>
      <c r="B2056" s="135"/>
      <c r="C2056" s="135"/>
      <c r="D2056" s="135"/>
      <c r="E2056" s="85"/>
      <c r="F2056" s="85"/>
      <c r="G2056" s="85"/>
      <c r="H2056" s="85"/>
      <c r="I2056" s="85"/>
      <c r="J2056" s="85"/>
      <c r="K2056" s="85"/>
    </row>
    <row r="2057" spans="1:11" x14ac:dyDescent="0.3">
      <c r="A2057" s="67"/>
      <c r="B2057" s="135"/>
      <c r="C2057" s="135"/>
      <c r="D2057" s="135"/>
      <c r="E2057" s="85"/>
      <c r="F2057" s="85"/>
      <c r="G2057" s="85"/>
      <c r="H2057" s="85"/>
      <c r="I2057" s="85"/>
      <c r="J2057" s="85"/>
      <c r="K2057" s="85"/>
    </row>
    <row r="2058" spans="1:11" x14ac:dyDescent="0.3">
      <c r="A2058" s="67"/>
      <c r="B2058" s="135"/>
      <c r="C2058" s="135"/>
      <c r="D2058" s="135"/>
      <c r="E2058" s="85"/>
      <c r="F2058" s="85"/>
      <c r="G2058" s="85"/>
      <c r="H2058" s="85"/>
      <c r="I2058" s="85"/>
      <c r="J2058" s="85"/>
      <c r="K2058" s="85"/>
    </row>
    <row r="2059" spans="1:11" x14ac:dyDescent="0.3">
      <c r="A2059" s="68"/>
      <c r="B2059" s="137"/>
      <c r="C2059" s="137"/>
      <c r="D2059" s="137"/>
      <c r="E2059" s="87"/>
      <c r="F2059" s="87"/>
      <c r="G2059" s="87"/>
      <c r="H2059" s="87"/>
      <c r="I2059" s="87"/>
      <c r="J2059" s="87"/>
      <c r="K2059" s="87"/>
    </row>
    <row r="2061" spans="1:11" x14ac:dyDescent="0.3">
      <c r="A2061" s="69"/>
      <c r="B2061" s="69"/>
      <c r="C2061" s="69"/>
      <c r="D2061" s="69"/>
      <c r="E2061" s="69"/>
      <c r="F2061" s="69"/>
      <c r="G2061" s="69"/>
      <c r="H2061" s="97"/>
      <c r="I2061" s="97"/>
      <c r="J2061" s="69"/>
      <c r="K2061" s="69"/>
    </row>
    <row r="2062" spans="1:11" x14ac:dyDescent="0.3">
      <c r="A2062" s="101"/>
      <c r="B2062" s="83"/>
      <c r="C2062" s="83"/>
      <c r="D2062" s="83"/>
      <c r="E2062" s="83"/>
      <c r="F2062" s="83"/>
      <c r="G2062" s="95"/>
      <c r="H2062" s="95"/>
      <c r="I2062" s="33"/>
      <c r="J2062" s="98"/>
      <c r="K2062" s="96"/>
    </row>
    <row r="2063" spans="1:11" x14ac:dyDescent="0.3">
      <c r="A2063" s="91"/>
      <c r="B2063" s="92"/>
      <c r="C2063" s="92"/>
      <c r="D2063" s="92"/>
      <c r="E2063" s="92"/>
      <c r="F2063" s="92"/>
      <c r="G2063" s="92"/>
      <c r="H2063" s="92"/>
      <c r="I2063" s="92"/>
      <c r="J2063" s="92"/>
      <c r="K2063" s="92"/>
    </row>
    <row r="2064" spans="1:11" x14ac:dyDescent="0.3">
      <c r="A2064" s="68"/>
      <c r="B2064" s="68"/>
      <c r="C2064" s="68"/>
      <c r="D2064" s="68"/>
      <c r="E2064" s="68"/>
      <c r="F2064" s="68"/>
      <c r="G2064" s="68"/>
      <c r="H2064" s="68"/>
      <c r="I2064" s="68"/>
      <c r="J2064" s="68"/>
      <c r="K2064" s="86"/>
    </row>
    <row r="2065" spans="1:11" x14ac:dyDescent="0.3">
      <c r="A2065" s="67"/>
      <c r="B2065" s="135"/>
      <c r="C2065" s="135"/>
      <c r="D2065" s="135"/>
      <c r="E2065" s="85"/>
      <c r="F2065" s="85"/>
      <c r="G2065" s="85"/>
      <c r="H2065" s="85"/>
      <c r="I2065" s="85"/>
      <c r="J2065" s="85"/>
      <c r="K2065" s="85"/>
    </row>
    <row r="2066" spans="1:11" x14ac:dyDescent="0.3">
      <c r="A2066" s="67"/>
      <c r="B2066" s="135"/>
      <c r="C2066" s="135"/>
      <c r="D2066" s="135"/>
      <c r="E2066" s="85"/>
      <c r="F2066" s="85"/>
      <c r="G2066" s="85"/>
      <c r="H2066" s="85"/>
      <c r="I2066" s="85"/>
      <c r="J2066" s="85"/>
      <c r="K2066" s="85"/>
    </row>
    <row r="2067" spans="1:11" x14ac:dyDescent="0.3">
      <c r="A2067" s="67"/>
      <c r="B2067" s="135"/>
      <c r="C2067" s="135"/>
      <c r="D2067" s="135"/>
      <c r="E2067" s="85"/>
      <c r="F2067" s="85"/>
      <c r="G2067" s="85"/>
      <c r="H2067" s="85"/>
      <c r="I2067" s="85"/>
      <c r="J2067" s="85"/>
      <c r="K2067" s="85"/>
    </row>
    <row r="2068" spans="1:11" x14ac:dyDescent="0.3">
      <c r="A2068" s="67"/>
      <c r="B2068" s="135"/>
      <c r="C2068" s="135"/>
      <c r="D2068" s="135"/>
      <c r="E2068" s="85"/>
      <c r="F2068" s="85"/>
      <c r="G2068" s="85"/>
      <c r="H2068" s="85"/>
      <c r="I2068" s="85"/>
      <c r="J2068" s="85"/>
      <c r="K2068" s="85"/>
    </row>
    <row r="2069" spans="1:11" x14ac:dyDescent="0.3">
      <c r="A2069" s="67"/>
      <c r="B2069" s="135"/>
      <c r="C2069" s="135"/>
      <c r="D2069" s="135"/>
      <c r="E2069" s="85"/>
      <c r="F2069" s="85"/>
      <c r="G2069" s="85"/>
      <c r="H2069" s="85"/>
      <c r="I2069" s="85"/>
      <c r="J2069" s="85"/>
      <c r="K2069" s="85"/>
    </row>
    <row r="2070" spans="1:11" x14ac:dyDescent="0.3">
      <c r="A2070" s="67"/>
      <c r="B2070" s="135"/>
      <c r="C2070" s="135"/>
      <c r="D2070" s="135"/>
      <c r="E2070" s="85"/>
      <c r="F2070" s="85"/>
      <c r="G2070" s="85"/>
      <c r="H2070" s="85"/>
      <c r="I2070" s="85"/>
      <c r="J2070" s="85"/>
      <c r="K2070" s="85"/>
    </row>
    <row r="2071" spans="1:11" x14ac:dyDescent="0.3">
      <c r="A2071" s="67"/>
      <c r="B2071" s="135"/>
      <c r="C2071" s="135"/>
      <c r="D2071" s="135"/>
      <c r="E2071" s="85"/>
      <c r="F2071" s="85"/>
      <c r="G2071" s="85"/>
      <c r="H2071" s="85"/>
      <c r="I2071" s="85"/>
      <c r="J2071" s="85"/>
      <c r="K2071" s="85"/>
    </row>
    <row r="2072" spans="1:11" x14ac:dyDescent="0.3">
      <c r="A2072" s="67"/>
      <c r="B2072" s="135"/>
      <c r="C2072" s="135"/>
      <c r="D2072" s="135"/>
      <c r="E2072" s="85"/>
      <c r="F2072" s="85"/>
      <c r="G2072" s="85"/>
      <c r="H2072" s="85"/>
      <c r="I2072" s="85"/>
      <c r="J2072" s="85"/>
      <c r="K2072" s="85"/>
    </row>
    <row r="2073" spans="1:11" x14ac:dyDescent="0.3">
      <c r="A2073" s="67"/>
      <c r="B2073" s="135"/>
      <c r="C2073" s="135"/>
      <c r="D2073" s="135"/>
      <c r="E2073" s="85"/>
      <c r="F2073" s="85"/>
      <c r="G2073" s="85"/>
      <c r="H2073" s="85"/>
      <c r="I2073" s="85"/>
      <c r="J2073" s="85"/>
      <c r="K2073" s="85"/>
    </row>
    <row r="2074" spans="1:11" x14ac:dyDescent="0.3">
      <c r="A2074" s="67"/>
      <c r="B2074" s="135"/>
      <c r="C2074" s="135"/>
      <c r="D2074" s="135"/>
      <c r="E2074" s="85"/>
      <c r="F2074" s="85"/>
      <c r="G2074" s="85"/>
      <c r="H2074" s="85"/>
      <c r="I2074" s="85"/>
      <c r="J2074" s="85"/>
      <c r="K2074" s="85"/>
    </row>
    <row r="2075" spans="1:11" x14ac:dyDescent="0.3">
      <c r="A2075" s="67"/>
      <c r="B2075" s="135"/>
      <c r="C2075" s="135"/>
      <c r="D2075" s="135"/>
      <c r="E2075" s="85"/>
      <c r="F2075" s="85"/>
      <c r="G2075" s="85"/>
      <c r="H2075" s="85"/>
      <c r="I2075" s="85"/>
      <c r="J2075" s="85"/>
      <c r="K2075" s="85"/>
    </row>
    <row r="2076" spans="1:11" x14ac:dyDescent="0.3">
      <c r="A2076" s="67"/>
      <c r="B2076" s="135"/>
      <c r="C2076" s="135"/>
      <c r="D2076" s="135"/>
      <c r="E2076" s="85"/>
      <c r="F2076" s="85"/>
      <c r="G2076" s="85"/>
      <c r="H2076" s="85"/>
      <c r="I2076" s="85"/>
      <c r="J2076" s="85"/>
      <c r="K2076" s="85"/>
    </row>
    <row r="2077" spans="1:11" x14ac:dyDescent="0.3">
      <c r="A2077" s="67"/>
      <c r="B2077" s="135"/>
      <c r="C2077" s="135"/>
      <c r="D2077" s="135"/>
      <c r="E2077" s="85"/>
      <c r="F2077" s="85"/>
      <c r="G2077" s="85"/>
      <c r="H2077" s="85"/>
      <c r="I2077" s="85"/>
      <c r="J2077" s="85"/>
      <c r="K2077" s="85"/>
    </row>
    <row r="2078" spans="1:11" x14ac:dyDescent="0.3">
      <c r="A2078" s="67"/>
      <c r="B2078" s="135"/>
      <c r="C2078" s="135"/>
      <c r="D2078" s="135"/>
      <c r="E2078" s="85"/>
      <c r="F2078" s="85"/>
      <c r="G2078" s="85"/>
      <c r="H2078" s="85"/>
      <c r="I2078" s="85"/>
      <c r="J2078" s="85"/>
      <c r="K2078" s="85"/>
    </row>
    <row r="2079" spans="1:11" x14ac:dyDescent="0.3">
      <c r="A2079" s="67"/>
      <c r="B2079" s="135"/>
      <c r="C2079" s="135"/>
      <c r="D2079" s="135"/>
      <c r="E2079" s="85"/>
      <c r="F2079" s="85"/>
      <c r="G2079" s="85"/>
      <c r="H2079" s="85"/>
      <c r="I2079" s="85"/>
      <c r="J2079" s="85"/>
      <c r="K2079" s="85"/>
    </row>
    <row r="2080" spans="1:11" x14ac:dyDescent="0.3">
      <c r="A2080" s="67"/>
      <c r="B2080" s="135"/>
      <c r="C2080" s="135"/>
      <c r="D2080" s="135"/>
      <c r="E2080" s="85"/>
      <c r="F2080" s="85"/>
      <c r="G2080" s="85"/>
      <c r="H2080" s="85"/>
      <c r="I2080" s="85"/>
      <c r="J2080" s="85"/>
      <c r="K2080" s="85"/>
    </row>
    <row r="2081" spans="1:11" x14ac:dyDescent="0.3">
      <c r="A2081" s="68"/>
      <c r="B2081" s="136"/>
      <c r="C2081" s="136"/>
      <c r="D2081" s="136"/>
      <c r="E2081" s="87"/>
      <c r="F2081" s="87"/>
      <c r="G2081" s="87"/>
      <c r="H2081" s="87"/>
      <c r="I2081" s="87"/>
      <c r="J2081" s="87"/>
      <c r="K2081" s="87"/>
    </row>
    <row r="2082" spans="1:11" x14ac:dyDescent="0.3">
      <c r="A2082" s="82"/>
      <c r="B2082" s="89"/>
      <c r="C2082" s="89"/>
      <c r="D2082" s="89"/>
      <c r="E2082" s="89"/>
      <c r="F2082" s="89"/>
      <c r="G2082" s="89"/>
      <c r="H2082" s="89"/>
      <c r="I2082" s="89"/>
      <c r="J2082" s="89"/>
      <c r="K2082" s="89"/>
    </row>
    <row r="2083" spans="1:11" x14ac:dyDescent="0.3">
      <c r="A2083" s="92"/>
      <c r="B2083" s="92"/>
      <c r="C2083" s="92"/>
      <c r="D2083" s="92"/>
      <c r="E2083" s="92"/>
      <c r="F2083" s="92"/>
      <c r="G2083" s="92"/>
      <c r="H2083" s="92"/>
      <c r="I2083" s="92"/>
      <c r="J2083" s="92"/>
      <c r="K2083" s="92"/>
    </row>
    <row r="2084" spans="1:11" x14ac:dyDescent="0.3">
      <c r="A2084" s="68"/>
      <c r="B2084" s="68"/>
      <c r="C2084" s="68"/>
      <c r="D2084" s="68"/>
      <c r="E2084" s="68"/>
      <c r="F2084" s="68"/>
      <c r="G2084" s="68"/>
      <c r="H2084" s="68"/>
      <c r="I2084" s="68"/>
      <c r="J2084" s="68"/>
      <c r="K2084" s="86"/>
    </row>
    <row r="2085" spans="1:11" x14ac:dyDescent="0.3">
      <c r="A2085" s="67"/>
      <c r="B2085" s="135"/>
      <c r="C2085" s="135"/>
      <c r="D2085" s="135"/>
      <c r="E2085" s="85"/>
      <c r="F2085" s="85"/>
      <c r="G2085" s="85"/>
      <c r="H2085" s="85"/>
      <c r="I2085" s="85"/>
      <c r="J2085" s="85"/>
      <c r="K2085" s="85"/>
    </row>
    <row r="2086" spans="1:11" x14ac:dyDescent="0.3">
      <c r="A2086" s="67"/>
      <c r="B2086" s="135"/>
      <c r="C2086" s="135"/>
      <c r="D2086" s="135"/>
      <c r="E2086" s="85"/>
      <c r="F2086" s="85"/>
      <c r="G2086" s="85"/>
      <c r="H2086" s="85"/>
      <c r="I2086" s="85"/>
      <c r="J2086" s="85"/>
      <c r="K2086" s="85"/>
    </row>
    <row r="2087" spans="1:11" x14ac:dyDescent="0.3">
      <c r="A2087" s="67"/>
      <c r="B2087" s="135"/>
      <c r="C2087" s="135"/>
      <c r="D2087" s="135"/>
      <c r="E2087" s="85"/>
      <c r="F2087" s="85"/>
      <c r="G2087" s="85"/>
      <c r="H2087" s="85"/>
      <c r="I2087" s="85"/>
      <c r="J2087" s="85"/>
      <c r="K2087" s="85"/>
    </row>
    <row r="2088" spans="1:11" x14ac:dyDescent="0.3">
      <c r="A2088" s="67"/>
      <c r="B2088" s="135"/>
      <c r="C2088" s="135"/>
      <c r="D2088" s="135"/>
      <c r="E2088" s="85"/>
      <c r="F2088" s="85"/>
      <c r="G2088" s="85"/>
      <c r="H2088" s="85"/>
      <c r="I2088" s="85"/>
      <c r="J2088" s="85"/>
      <c r="K2088" s="85"/>
    </row>
    <row r="2089" spans="1:11" x14ac:dyDescent="0.3">
      <c r="A2089" s="67"/>
      <c r="B2089" s="135"/>
      <c r="C2089" s="135"/>
      <c r="D2089" s="135"/>
      <c r="E2089" s="85"/>
      <c r="F2089" s="85"/>
      <c r="G2089" s="85"/>
      <c r="H2089" s="85"/>
      <c r="I2089" s="85"/>
      <c r="J2089" s="85"/>
      <c r="K2089" s="85"/>
    </row>
    <row r="2090" spans="1:11" x14ac:dyDescent="0.3">
      <c r="A2090" s="67"/>
      <c r="B2090" s="135"/>
      <c r="C2090" s="135"/>
      <c r="D2090" s="135"/>
      <c r="E2090" s="85"/>
      <c r="F2090" s="85"/>
      <c r="G2090" s="85"/>
      <c r="H2090" s="85"/>
      <c r="I2090" s="85"/>
      <c r="J2090" s="85"/>
      <c r="K2090" s="85"/>
    </row>
    <row r="2091" spans="1:11" x14ac:dyDescent="0.3">
      <c r="A2091" s="67"/>
      <c r="B2091" s="135"/>
      <c r="C2091" s="135"/>
      <c r="D2091" s="135"/>
      <c r="E2091" s="85"/>
      <c r="F2091" s="85"/>
      <c r="G2091" s="85"/>
      <c r="H2091" s="85"/>
      <c r="I2091" s="85"/>
      <c r="J2091" s="85"/>
      <c r="K2091" s="85"/>
    </row>
    <row r="2092" spans="1:11" x14ac:dyDescent="0.3">
      <c r="A2092" s="67"/>
      <c r="B2092" s="135"/>
      <c r="C2092" s="135"/>
      <c r="D2092" s="135"/>
      <c r="E2092" s="85"/>
      <c r="F2092" s="85"/>
      <c r="G2092" s="85"/>
      <c r="H2092" s="85"/>
      <c r="I2092" s="85"/>
      <c r="J2092" s="85"/>
      <c r="K2092" s="85"/>
    </row>
    <row r="2093" spans="1:11" x14ac:dyDescent="0.3">
      <c r="A2093" s="67"/>
      <c r="B2093" s="135"/>
      <c r="C2093" s="135"/>
      <c r="D2093" s="135"/>
      <c r="E2093" s="85"/>
      <c r="F2093" s="85"/>
      <c r="G2093" s="85"/>
      <c r="H2093" s="85"/>
      <c r="I2093" s="85"/>
      <c r="J2093" s="85"/>
      <c r="K2093" s="85"/>
    </row>
    <row r="2094" spans="1:11" x14ac:dyDescent="0.3">
      <c r="A2094" s="67"/>
      <c r="B2094" s="135"/>
      <c r="C2094" s="135"/>
      <c r="D2094" s="135"/>
      <c r="E2094" s="85"/>
      <c r="F2094" s="85"/>
      <c r="G2094" s="85"/>
      <c r="H2094" s="85"/>
      <c r="I2094" s="85"/>
      <c r="J2094" s="85"/>
      <c r="K2094" s="85"/>
    </row>
    <row r="2095" spans="1:11" x14ac:dyDescent="0.3">
      <c r="A2095" s="67"/>
      <c r="B2095" s="135"/>
      <c r="C2095" s="135"/>
      <c r="D2095" s="135"/>
      <c r="E2095" s="85"/>
      <c r="F2095" s="85"/>
      <c r="G2095" s="85"/>
      <c r="H2095" s="85"/>
      <c r="I2095" s="85"/>
      <c r="J2095" s="85"/>
      <c r="K2095" s="85"/>
    </row>
    <row r="2096" spans="1:11" x14ac:dyDescent="0.3">
      <c r="A2096" s="67"/>
      <c r="B2096" s="135"/>
      <c r="C2096" s="135"/>
      <c r="D2096" s="135"/>
      <c r="E2096" s="85"/>
      <c r="F2096" s="85"/>
      <c r="G2096" s="85"/>
      <c r="H2096" s="85"/>
      <c r="I2096" s="85"/>
      <c r="J2096" s="85"/>
      <c r="K2096" s="85"/>
    </row>
    <row r="2097" spans="1:11" x14ac:dyDescent="0.3">
      <c r="A2097" s="67"/>
      <c r="B2097" s="135"/>
      <c r="C2097" s="135"/>
      <c r="D2097" s="135"/>
      <c r="E2097" s="85"/>
      <c r="F2097" s="85"/>
      <c r="G2097" s="85"/>
      <c r="H2097" s="85"/>
      <c r="I2097" s="85"/>
      <c r="J2097" s="85"/>
      <c r="K2097" s="85"/>
    </row>
    <row r="2098" spans="1:11" x14ac:dyDescent="0.3">
      <c r="A2098" s="67"/>
      <c r="B2098" s="135"/>
      <c r="C2098" s="135"/>
      <c r="D2098" s="135"/>
      <c r="E2098" s="85"/>
      <c r="F2098" s="85"/>
      <c r="G2098" s="85"/>
      <c r="H2098" s="85"/>
      <c r="I2098" s="85"/>
      <c r="J2098" s="85"/>
      <c r="K2098" s="85"/>
    </row>
    <row r="2099" spans="1:11" x14ac:dyDescent="0.3">
      <c r="A2099" s="67"/>
      <c r="B2099" s="135"/>
      <c r="C2099" s="135"/>
      <c r="D2099" s="135"/>
      <c r="E2099" s="85"/>
      <c r="F2099" s="85"/>
      <c r="G2099" s="85"/>
      <c r="H2099" s="85"/>
      <c r="I2099" s="85"/>
      <c r="J2099" s="85"/>
      <c r="K2099" s="85"/>
    </row>
    <row r="2100" spans="1:11" x14ac:dyDescent="0.3">
      <c r="A2100" s="67"/>
      <c r="B2100" s="135"/>
      <c r="C2100" s="135"/>
      <c r="D2100" s="135"/>
      <c r="E2100" s="85"/>
      <c r="F2100" s="85"/>
      <c r="G2100" s="85"/>
      <c r="H2100" s="85"/>
      <c r="I2100" s="85"/>
      <c r="J2100" s="85"/>
      <c r="K2100" s="85"/>
    </row>
    <row r="2101" spans="1:11" x14ac:dyDescent="0.3">
      <c r="A2101" s="68"/>
      <c r="B2101" s="137"/>
      <c r="C2101" s="137"/>
      <c r="D2101" s="137"/>
      <c r="E2101" s="87"/>
      <c r="F2101" s="87"/>
      <c r="G2101" s="87"/>
      <c r="H2101" s="87"/>
      <c r="I2101" s="87"/>
      <c r="J2101" s="87"/>
      <c r="K2101" s="87"/>
    </row>
    <row r="2103" spans="1:11" x14ac:dyDescent="0.3">
      <c r="A2103" s="69"/>
      <c r="B2103" s="69"/>
      <c r="C2103" s="69"/>
      <c r="D2103" s="69"/>
      <c r="E2103" s="69"/>
      <c r="F2103" s="69"/>
      <c r="G2103" s="69"/>
      <c r="H2103" s="97"/>
      <c r="I2103" s="97"/>
      <c r="J2103" s="69"/>
      <c r="K2103" s="69"/>
    </row>
    <row r="2104" spans="1:11" x14ac:dyDescent="0.3">
      <c r="A2104" s="101"/>
      <c r="B2104" s="83"/>
      <c r="C2104" s="83"/>
      <c r="D2104" s="83"/>
      <c r="E2104" s="83"/>
      <c r="F2104" s="83"/>
      <c r="G2104" s="95"/>
      <c r="H2104" s="95"/>
      <c r="I2104" s="33"/>
      <c r="J2104" s="98"/>
      <c r="K2104" s="96"/>
    </row>
    <row r="2105" spans="1:11" x14ac:dyDescent="0.3">
      <c r="A2105" s="91"/>
      <c r="B2105" s="92"/>
      <c r="C2105" s="92"/>
      <c r="D2105" s="92"/>
      <c r="E2105" s="92"/>
      <c r="F2105" s="92"/>
      <c r="G2105" s="92"/>
      <c r="H2105" s="92"/>
      <c r="I2105" s="92"/>
      <c r="J2105" s="92"/>
      <c r="K2105" s="92"/>
    </row>
    <row r="2106" spans="1:11" x14ac:dyDescent="0.3">
      <c r="A2106" s="68"/>
      <c r="B2106" s="68"/>
      <c r="C2106" s="68"/>
      <c r="D2106" s="68"/>
      <c r="E2106" s="68"/>
      <c r="F2106" s="68"/>
      <c r="G2106" s="68"/>
      <c r="H2106" s="68"/>
      <c r="I2106" s="68"/>
      <c r="J2106" s="68"/>
      <c r="K2106" s="86"/>
    </row>
    <row r="2107" spans="1:11" x14ac:dyDescent="0.3">
      <c r="A2107" s="67"/>
      <c r="B2107" s="135"/>
      <c r="C2107" s="135"/>
      <c r="D2107" s="135"/>
      <c r="E2107" s="85"/>
      <c r="F2107" s="85"/>
      <c r="G2107" s="85"/>
      <c r="H2107" s="85"/>
      <c r="I2107" s="85"/>
      <c r="J2107" s="85"/>
      <c r="K2107" s="85"/>
    </row>
    <row r="2108" spans="1:11" x14ac:dyDescent="0.3">
      <c r="A2108" s="67"/>
      <c r="B2108" s="135"/>
      <c r="C2108" s="135"/>
      <c r="D2108" s="135"/>
      <c r="E2108" s="85"/>
      <c r="F2108" s="85"/>
      <c r="G2108" s="85"/>
      <c r="H2108" s="85"/>
      <c r="I2108" s="85"/>
      <c r="J2108" s="85"/>
      <c r="K2108" s="85"/>
    </row>
    <row r="2109" spans="1:11" x14ac:dyDescent="0.3">
      <c r="A2109" s="67"/>
      <c r="B2109" s="135"/>
      <c r="C2109" s="135"/>
      <c r="D2109" s="135"/>
      <c r="E2109" s="85"/>
      <c r="F2109" s="85"/>
      <c r="G2109" s="85"/>
      <c r="H2109" s="85"/>
      <c r="I2109" s="85"/>
      <c r="J2109" s="85"/>
      <c r="K2109" s="85"/>
    </row>
    <row r="2110" spans="1:11" x14ac:dyDescent="0.3">
      <c r="A2110" s="67"/>
      <c r="B2110" s="135"/>
      <c r="C2110" s="135"/>
      <c r="D2110" s="135"/>
      <c r="E2110" s="85"/>
      <c r="F2110" s="85"/>
      <c r="G2110" s="85"/>
      <c r="H2110" s="85"/>
      <c r="I2110" s="85"/>
      <c r="J2110" s="85"/>
      <c r="K2110" s="85"/>
    </row>
    <row r="2111" spans="1:11" x14ac:dyDescent="0.3">
      <c r="A2111" s="67"/>
      <c r="B2111" s="135"/>
      <c r="C2111" s="135"/>
      <c r="D2111" s="135"/>
      <c r="E2111" s="85"/>
      <c r="F2111" s="85"/>
      <c r="G2111" s="85"/>
      <c r="H2111" s="85"/>
      <c r="I2111" s="85"/>
      <c r="J2111" s="85"/>
      <c r="K2111" s="85"/>
    </row>
    <row r="2112" spans="1:11" x14ac:dyDescent="0.3">
      <c r="A2112" s="67"/>
      <c r="B2112" s="135"/>
      <c r="C2112" s="135"/>
      <c r="D2112" s="135"/>
      <c r="E2112" s="85"/>
      <c r="F2112" s="85"/>
      <c r="G2112" s="85"/>
      <c r="H2112" s="85"/>
      <c r="I2112" s="85"/>
      <c r="J2112" s="85"/>
      <c r="K2112" s="85"/>
    </row>
    <row r="2113" spans="1:11" x14ac:dyDescent="0.3">
      <c r="A2113" s="67"/>
      <c r="B2113" s="135"/>
      <c r="C2113" s="135"/>
      <c r="D2113" s="135"/>
      <c r="E2113" s="85"/>
      <c r="F2113" s="85"/>
      <c r="G2113" s="85"/>
      <c r="H2113" s="85"/>
      <c r="I2113" s="85"/>
      <c r="J2113" s="85"/>
      <c r="K2113" s="85"/>
    </row>
    <row r="2114" spans="1:11" x14ac:dyDescent="0.3">
      <c r="A2114" s="67"/>
      <c r="B2114" s="135"/>
      <c r="C2114" s="135"/>
      <c r="D2114" s="135"/>
      <c r="E2114" s="85"/>
      <c r="F2114" s="85"/>
      <c r="G2114" s="85"/>
      <c r="H2114" s="85"/>
      <c r="I2114" s="85"/>
      <c r="J2114" s="85"/>
      <c r="K2114" s="85"/>
    </row>
    <row r="2115" spans="1:11" x14ac:dyDescent="0.3">
      <c r="A2115" s="67"/>
      <c r="B2115" s="135"/>
      <c r="C2115" s="135"/>
      <c r="D2115" s="135"/>
      <c r="E2115" s="85"/>
      <c r="F2115" s="85"/>
      <c r="G2115" s="85"/>
      <c r="H2115" s="85"/>
      <c r="I2115" s="85"/>
      <c r="J2115" s="85"/>
      <c r="K2115" s="85"/>
    </row>
    <row r="2116" spans="1:11" x14ac:dyDescent="0.3">
      <c r="A2116" s="67"/>
      <c r="B2116" s="135"/>
      <c r="C2116" s="135"/>
      <c r="D2116" s="135"/>
      <c r="E2116" s="85"/>
      <c r="F2116" s="85"/>
      <c r="G2116" s="85"/>
      <c r="H2116" s="85"/>
      <c r="I2116" s="85"/>
      <c r="J2116" s="85"/>
      <c r="K2116" s="85"/>
    </row>
    <row r="2117" spans="1:11" x14ac:dyDescent="0.3">
      <c r="A2117" s="67"/>
      <c r="B2117" s="135"/>
      <c r="C2117" s="135"/>
      <c r="D2117" s="135"/>
      <c r="E2117" s="85"/>
      <c r="F2117" s="85"/>
      <c r="G2117" s="85"/>
      <c r="H2117" s="85"/>
      <c r="I2117" s="85"/>
      <c r="J2117" s="85"/>
      <c r="K2117" s="85"/>
    </row>
    <row r="2118" spans="1:11" x14ac:dyDescent="0.3">
      <c r="A2118" s="67"/>
      <c r="B2118" s="135"/>
      <c r="C2118" s="135"/>
      <c r="D2118" s="135"/>
      <c r="E2118" s="85"/>
      <c r="F2118" s="85"/>
      <c r="G2118" s="85"/>
      <c r="H2118" s="85"/>
      <c r="I2118" s="85"/>
      <c r="J2118" s="85"/>
      <c r="K2118" s="85"/>
    </row>
    <row r="2119" spans="1:11" x14ac:dyDescent="0.3">
      <c r="A2119" s="67"/>
      <c r="B2119" s="135"/>
      <c r="C2119" s="135"/>
      <c r="D2119" s="135"/>
      <c r="E2119" s="85"/>
      <c r="F2119" s="85"/>
      <c r="G2119" s="85"/>
      <c r="H2119" s="85"/>
      <c r="I2119" s="85"/>
      <c r="J2119" s="85"/>
      <c r="K2119" s="85"/>
    </row>
    <row r="2120" spans="1:11" x14ac:dyDescent="0.3">
      <c r="A2120" s="67"/>
      <c r="B2120" s="135"/>
      <c r="C2120" s="135"/>
      <c r="D2120" s="135"/>
      <c r="E2120" s="85"/>
      <c r="F2120" s="85"/>
      <c r="G2120" s="85"/>
      <c r="H2120" s="85"/>
      <c r="I2120" s="85"/>
      <c r="J2120" s="85"/>
      <c r="K2120" s="85"/>
    </row>
    <row r="2121" spans="1:11" x14ac:dyDescent="0.3">
      <c r="A2121" s="67"/>
      <c r="B2121" s="135"/>
      <c r="C2121" s="135"/>
      <c r="D2121" s="135"/>
      <c r="E2121" s="85"/>
      <c r="F2121" s="85"/>
      <c r="G2121" s="85"/>
      <c r="H2121" s="85"/>
      <c r="I2121" s="85"/>
      <c r="J2121" s="85"/>
      <c r="K2121" s="85"/>
    </row>
    <row r="2122" spans="1:11" x14ac:dyDescent="0.3">
      <c r="A2122" s="67"/>
      <c r="B2122" s="135"/>
      <c r="C2122" s="135"/>
      <c r="D2122" s="135"/>
      <c r="E2122" s="85"/>
      <c r="F2122" s="85"/>
      <c r="G2122" s="85"/>
      <c r="H2122" s="85"/>
      <c r="I2122" s="85"/>
      <c r="J2122" s="85"/>
      <c r="K2122" s="85"/>
    </row>
    <row r="2123" spans="1:11" x14ac:dyDescent="0.3">
      <c r="A2123" s="68"/>
      <c r="B2123" s="136"/>
      <c r="C2123" s="136"/>
      <c r="D2123" s="136"/>
      <c r="E2123" s="87"/>
      <c r="F2123" s="87"/>
      <c r="G2123" s="87"/>
      <c r="H2123" s="87"/>
      <c r="I2123" s="87"/>
      <c r="J2123" s="87"/>
      <c r="K2123" s="87"/>
    </row>
    <row r="2124" spans="1:11" x14ac:dyDescent="0.3">
      <c r="A2124" s="82"/>
      <c r="B2124" s="89"/>
      <c r="C2124" s="89"/>
      <c r="D2124" s="89"/>
      <c r="E2124" s="89"/>
      <c r="F2124" s="89"/>
      <c r="G2124" s="89"/>
      <c r="H2124" s="89"/>
      <c r="I2124" s="89"/>
      <c r="J2124" s="89"/>
      <c r="K2124" s="89"/>
    </row>
    <row r="2125" spans="1:11" x14ac:dyDescent="0.3">
      <c r="A2125" s="92"/>
      <c r="B2125" s="92"/>
      <c r="C2125" s="92"/>
      <c r="D2125" s="92"/>
      <c r="E2125" s="92"/>
      <c r="F2125" s="92"/>
      <c r="G2125" s="92"/>
      <c r="H2125" s="92"/>
      <c r="I2125" s="92"/>
      <c r="J2125" s="92"/>
      <c r="K2125" s="92"/>
    </row>
    <row r="2126" spans="1:11" x14ac:dyDescent="0.3">
      <c r="A2126" s="68"/>
      <c r="B2126" s="68"/>
      <c r="C2126" s="68"/>
      <c r="D2126" s="68"/>
      <c r="E2126" s="68"/>
      <c r="F2126" s="68"/>
      <c r="G2126" s="68"/>
      <c r="H2126" s="68"/>
      <c r="I2126" s="68"/>
      <c r="J2126" s="68"/>
      <c r="K2126" s="86"/>
    </row>
    <row r="2127" spans="1:11" x14ac:dyDescent="0.3">
      <c r="A2127" s="67"/>
      <c r="B2127" s="135"/>
      <c r="C2127" s="135"/>
      <c r="D2127" s="135"/>
      <c r="E2127" s="85"/>
      <c r="F2127" s="85"/>
      <c r="G2127" s="85"/>
      <c r="H2127" s="85"/>
      <c r="I2127" s="85"/>
      <c r="J2127" s="85"/>
      <c r="K2127" s="85"/>
    </row>
    <row r="2128" spans="1:11" x14ac:dyDescent="0.3">
      <c r="A2128" s="67"/>
      <c r="B2128" s="135"/>
      <c r="C2128" s="135"/>
      <c r="D2128" s="135"/>
      <c r="E2128" s="85"/>
      <c r="F2128" s="85"/>
      <c r="G2128" s="85"/>
      <c r="H2128" s="85"/>
      <c r="I2128" s="85"/>
      <c r="J2128" s="85"/>
      <c r="K2128" s="85"/>
    </row>
    <row r="2129" spans="1:11" x14ac:dyDescent="0.3">
      <c r="A2129" s="67"/>
      <c r="B2129" s="135"/>
      <c r="C2129" s="135"/>
      <c r="D2129" s="135"/>
      <c r="E2129" s="85"/>
      <c r="F2129" s="85"/>
      <c r="G2129" s="85"/>
      <c r="H2129" s="85"/>
      <c r="I2129" s="85"/>
      <c r="J2129" s="85"/>
      <c r="K2129" s="85"/>
    </row>
    <row r="2130" spans="1:11" x14ac:dyDescent="0.3">
      <c r="A2130" s="67"/>
      <c r="B2130" s="135"/>
      <c r="C2130" s="135"/>
      <c r="D2130" s="135"/>
      <c r="E2130" s="85"/>
      <c r="F2130" s="85"/>
      <c r="G2130" s="85"/>
      <c r="H2130" s="85"/>
      <c r="I2130" s="85"/>
      <c r="J2130" s="85"/>
      <c r="K2130" s="85"/>
    </row>
    <row r="2131" spans="1:11" x14ac:dyDescent="0.3">
      <c r="A2131" s="67"/>
      <c r="B2131" s="135"/>
      <c r="C2131" s="135"/>
      <c r="D2131" s="135"/>
      <c r="E2131" s="85"/>
      <c r="F2131" s="85"/>
      <c r="G2131" s="85"/>
      <c r="H2131" s="85"/>
      <c r="I2131" s="85"/>
      <c r="J2131" s="85"/>
      <c r="K2131" s="85"/>
    </row>
    <row r="2132" spans="1:11" x14ac:dyDescent="0.3">
      <c r="A2132" s="67"/>
      <c r="B2132" s="135"/>
      <c r="C2132" s="135"/>
      <c r="D2132" s="135"/>
      <c r="E2132" s="85"/>
      <c r="F2132" s="85"/>
      <c r="G2132" s="85"/>
      <c r="H2132" s="85"/>
      <c r="I2132" s="85"/>
      <c r="J2132" s="85"/>
      <c r="K2132" s="85"/>
    </row>
    <row r="2133" spans="1:11" x14ac:dyDescent="0.3">
      <c r="A2133" s="67"/>
      <c r="B2133" s="135"/>
      <c r="C2133" s="135"/>
      <c r="D2133" s="135"/>
      <c r="E2133" s="85"/>
      <c r="F2133" s="85"/>
      <c r="G2133" s="85"/>
      <c r="H2133" s="85"/>
      <c r="I2133" s="85"/>
      <c r="J2133" s="85"/>
      <c r="K2133" s="85"/>
    </row>
    <row r="2134" spans="1:11" x14ac:dyDescent="0.3">
      <c r="A2134" s="67"/>
      <c r="B2134" s="135"/>
      <c r="C2134" s="135"/>
      <c r="D2134" s="135"/>
      <c r="E2134" s="85"/>
      <c r="F2134" s="85"/>
      <c r="G2134" s="85"/>
      <c r="H2134" s="85"/>
      <c r="I2134" s="85"/>
      <c r="J2134" s="85"/>
      <c r="K2134" s="85"/>
    </row>
    <row r="2135" spans="1:11" x14ac:dyDescent="0.3">
      <c r="A2135" s="67"/>
      <c r="B2135" s="135"/>
      <c r="C2135" s="135"/>
      <c r="D2135" s="135"/>
      <c r="E2135" s="85"/>
      <c r="F2135" s="85"/>
      <c r="G2135" s="85"/>
      <c r="H2135" s="85"/>
      <c r="I2135" s="85"/>
      <c r="J2135" s="85"/>
      <c r="K2135" s="85"/>
    </row>
    <row r="2136" spans="1:11" x14ac:dyDescent="0.3">
      <c r="A2136" s="67"/>
      <c r="B2136" s="135"/>
      <c r="C2136" s="135"/>
      <c r="D2136" s="135"/>
      <c r="E2136" s="85"/>
      <c r="F2136" s="85"/>
      <c r="G2136" s="85"/>
      <c r="H2136" s="85"/>
      <c r="I2136" s="85"/>
      <c r="J2136" s="85"/>
      <c r="K2136" s="85"/>
    </row>
    <row r="2137" spans="1:11" x14ac:dyDescent="0.3">
      <c r="A2137" s="67"/>
      <c r="B2137" s="135"/>
      <c r="C2137" s="135"/>
      <c r="D2137" s="135"/>
      <c r="E2137" s="85"/>
      <c r="F2137" s="85"/>
      <c r="G2137" s="85"/>
      <c r="H2137" s="85"/>
      <c r="I2137" s="85"/>
      <c r="J2137" s="85"/>
      <c r="K2137" s="85"/>
    </row>
    <row r="2138" spans="1:11" x14ac:dyDescent="0.3">
      <c r="A2138" s="67"/>
      <c r="B2138" s="135"/>
      <c r="C2138" s="135"/>
      <c r="D2138" s="135"/>
      <c r="E2138" s="85"/>
      <c r="F2138" s="85"/>
      <c r="G2138" s="85"/>
      <c r="H2138" s="85"/>
      <c r="I2138" s="85"/>
      <c r="J2138" s="85"/>
      <c r="K2138" s="85"/>
    </row>
    <row r="2139" spans="1:11" x14ac:dyDescent="0.3">
      <c r="A2139" s="67"/>
      <c r="B2139" s="135"/>
      <c r="C2139" s="135"/>
      <c r="D2139" s="135"/>
      <c r="E2139" s="85"/>
      <c r="F2139" s="85"/>
      <c r="G2139" s="85"/>
      <c r="H2139" s="85"/>
      <c r="I2139" s="85"/>
      <c r="J2139" s="85"/>
      <c r="K2139" s="85"/>
    </row>
    <row r="2140" spans="1:11" x14ac:dyDescent="0.3">
      <c r="A2140" s="67"/>
      <c r="B2140" s="135"/>
      <c r="C2140" s="135"/>
      <c r="D2140" s="135"/>
      <c r="E2140" s="85"/>
      <c r="F2140" s="85"/>
      <c r="G2140" s="85"/>
      <c r="H2140" s="85"/>
      <c r="I2140" s="85"/>
      <c r="J2140" s="85"/>
      <c r="K2140" s="85"/>
    </row>
    <row r="2141" spans="1:11" x14ac:dyDescent="0.3">
      <c r="A2141" s="67"/>
      <c r="B2141" s="135"/>
      <c r="C2141" s="135"/>
      <c r="D2141" s="135"/>
      <c r="E2141" s="85"/>
      <c r="F2141" s="85"/>
      <c r="G2141" s="85"/>
      <c r="H2141" s="85"/>
      <c r="I2141" s="85"/>
      <c r="J2141" s="85"/>
      <c r="K2141" s="85"/>
    </row>
    <row r="2142" spans="1:11" x14ac:dyDescent="0.3">
      <c r="A2142" s="67"/>
      <c r="B2142" s="135"/>
      <c r="C2142" s="135"/>
      <c r="D2142" s="135"/>
      <c r="E2142" s="85"/>
      <c r="F2142" s="85"/>
      <c r="G2142" s="85"/>
      <c r="H2142" s="85"/>
      <c r="I2142" s="85"/>
      <c r="J2142" s="85"/>
      <c r="K2142" s="85"/>
    </row>
    <row r="2143" spans="1:11" x14ac:dyDescent="0.3">
      <c r="A2143" s="68"/>
      <c r="B2143" s="137"/>
      <c r="C2143" s="137"/>
      <c r="D2143" s="137"/>
      <c r="E2143" s="87"/>
      <c r="F2143" s="87"/>
      <c r="G2143" s="87"/>
      <c r="H2143" s="87"/>
      <c r="I2143" s="87"/>
      <c r="J2143" s="87"/>
      <c r="K2143" s="87"/>
    </row>
    <row r="2145" spans="1:11" x14ac:dyDescent="0.3">
      <c r="A2145" s="69"/>
      <c r="B2145" s="69"/>
      <c r="C2145" s="69"/>
      <c r="D2145" s="69"/>
      <c r="E2145" s="69"/>
      <c r="F2145" s="69"/>
      <c r="G2145" s="69"/>
      <c r="H2145" s="97"/>
      <c r="I2145" s="97"/>
      <c r="J2145" s="69"/>
      <c r="K2145" s="69"/>
    </row>
    <row r="2146" spans="1:11" x14ac:dyDescent="0.3">
      <c r="A2146" s="101"/>
      <c r="B2146" s="83"/>
      <c r="C2146" s="83"/>
      <c r="D2146" s="83"/>
      <c r="E2146" s="83"/>
      <c r="F2146" s="83"/>
      <c r="G2146" s="95"/>
      <c r="H2146" s="95"/>
      <c r="I2146" s="33"/>
      <c r="J2146" s="98"/>
      <c r="K2146" s="96"/>
    </row>
    <row r="2147" spans="1:11" x14ac:dyDescent="0.3">
      <c r="A2147" s="91"/>
      <c r="B2147" s="92"/>
      <c r="C2147" s="92"/>
      <c r="D2147" s="92"/>
      <c r="E2147" s="92"/>
      <c r="F2147" s="92"/>
      <c r="G2147" s="92"/>
      <c r="H2147" s="92"/>
      <c r="I2147" s="92"/>
      <c r="J2147" s="92"/>
      <c r="K2147" s="92"/>
    </row>
    <row r="2148" spans="1:11" x14ac:dyDescent="0.3">
      <c r="A2148" s="68"/>
      <c r="B2148" s="68"/>
      <c r="C2148" s="68"/>
      <c r="D2148" s="68"/>
      <c r="E2148" s="68"/>
      <c r="F2148" s="68"/>
      <c r="G2148" s="68"/>
      <c r="H2148" s="68"/>
      <c r="I2148" s="68"/>
      <c r="J2148" s="68"/>
      <c r="K2148" s="86"/>
    </row>
    <row r="2149" spans="1:11" x14ac:dyDescent="0.3">
      <c r="A2149" s="67"/>
      <c r="B2149" s="135"/>
      <c r="C2149" s="135"/>
      <c r="D2149" s="135"/>
      <c r="E2149" s="85"/>
      <c r="F2149" s="85"/>
      <c r="G2149" s="85"/>
      <c r="H2149" s="85"/>
      <c r="I2149" s="85"/>
      <c r="J2149" s="85"/>
      <c r="K2149" s="85"/>
    </row>
    <row r="2150" spans="1:11" x14ac:dyDescent="0.3">
      <c r="A2150" s="67"/>
      <c r="B2150" s="135"/>
      <c r="C2150" s="135"/>
      <c r="D2150" s="135"/>
      <c r="E2150" s="85"/>
      <c r="F2150" s="85"/>
      <c r="G2150" s="85"/>
      <c r="H2150" s="85"/>
      <c r="I2150" s="85"/>
      <c r="J2150" s="85"/>
      <c r="K2150" s="85"/>
    </row>
    <row r="2151" spans="1:11" x14ac:dyDescent="0.3">
      <c r="A2151" s="67"/>
      <c r="B2151" s="135"/>
      <c r="C2151" s="135"/>
      <c r="D2151" s="135"/>
      <c r="E2151" s="85"/>
      <c r="F2151" s="85"/>
      <c r="G2151" s="85"/>
      <c r="H2151" s="85"/>
      <c r="I2151" s="85"/>
      <c r="J2151" s="85"/>
      <c r="K2151" s="85"/>
    </row>
    <row r="2152" spans="1:11" x14ac:dyDescent="0.3">
      <c r="A2152" s="67"/>
      <c r="B2152" s="135"/>
      <c r="C2152" s="135"/>
      <c r="D2152" s="135"/>
      <c r="E2152" s="85"/>
      <c r="F2152" s="85"/>
      <c r="G2152" s="85"/>
      <c r="H2152" s="85"/>
      <c r="I2152" s="85"/>
      <c r="J2152" s="85"/>
      <c r="K2152" s="85"/>
    </row>
    <row r="2153" spans="1:11" x14ac:dyDescent="0.3">
      <c r="A2153" s="67"/>
      <c r="B2153" s="135"/>
      <c r="C2153" s="135"/>
      <c r="D2153" s="135"/>
      <c r="E2153" s="85"/>
      <c r="F2153" s="85"/>
      <c r="G2153" s="85"/>
      <c r="H2153" s="85"/>
      <c r="I2153" s="85"/>
      <c r="J2153" s="85"/>
      <c r="K2153" s="85"/>
    </row>
    <row r="2154" spans="1:11" x14ac:dyDescent="0.3">
      <c r="A2154" s="67"/>
      <c r="B2154" s="135"/>
      <c r="C2154" s="135"/>
      <c r="D2154" s="135"/>
      <c r="E2154" s="85"/>
      <c r="F2154" s="85"/>
      <c r="G2154" s="85"/>
      <c r="H2154" s="85"/>
      <c r="I2154" s="85"/>
      <c r="J2154" s="85"/>
      <c r="K2154" s="85"/>
    </row>
    <row r="2155" spans="1:11" x14ac:dyDescent="0.3">
      <c r="A2155" s="67"/>
      <c r="B2155" s="135"/>
      <c r="C2155" s="135"/>
      <c r="D2155" s="135"/>
      <c r="E2155" s="85"/>
      <c r="F2155" s="85"/>
      <c r="G2155" s="85"/>
      <c r="H2155" s="85"/>
      <c r="I2155" s="85"/>
      <c r="J2155" s="85"/>
      <c r="K2155" s="85"/>
    </row>
    <row r="2156" spans="1:11" x14ac:dyDescent="0.3">
      <c r="A2156" s="67"/>
      <c r="B2156" s="135"/>
      <c r="C2156" s="135"/>
      <c r="D2156" s="135"/>
      <c r="E2156" s="85"/>
      <c r="F2156" s="85"/>
      <c r="G2156" s="85"/>
      <c r="H2156" s="85"/>
      <c r="I2156" s="85"/>
      <c r="J2156" s="85"/>
      <c r="K2156" s="85"/>
    </row>
    <row r="2157" spans="1:11" x14ac:dyDescent="0.3">
      <c r="A2157" s="67"/>
      <c r="B2157" s="135"/>
      <c r="C2157" s="135"/>
      <c r="D2157" s="135"/>
      <c r="E2157" s="85"/>
      <c r="F2157" s="85"/>
      <c r="G2157" s="85"/>
      <c r="H2157" s="85"/>
      <c r="I2157" s="85"/>
      <c r="J2157" s="85"/>
      <c r="K2157" s="85"/>
    </row>
    <row r="2158" spans="1:11" x14ac:dyDescent="0.3">
      <c r="A2158" s="67"/>
      <c r="B2158" s="135"/>
      <c r="C2158" s="135"/>
      <c r="D2158" s="135"/>
      <c r="E2158" s="85"/>
      <c r="F2158" s="85"/>
      <c r="G2158" s="85"/>
      <c r="H2158" s="85"/>
      <c r="I2158" s="85"/>
      <c r="J2158" s="85"/>
      <c r="K2158" s="85"/>
    </row>
    <row r="2159" spans="1:11" x14ac:dyDescent="0.3">
      <c r="A2159" s="67"/>
      <c r="B2159" s="135"/>
      <c r="C2159" s="135"/>
      <c r="D2159" s="135"/>
      <c r="E2159" s="85"/>
      <c r="F2159" s="85"/>
      <c r="G2159" s="85"/>
      <c r="H2159" s="85"/>
      <c r="I2159" s="85"/>
      <c r="J2159" s="85"/>
      <c r="K2159" s="85"/>
    </row>
    <row r="2160" spans="1:11" x14ac:dyDescent="0.3">
      <c r="A2160" s="67"/>
      <c r="B2160" s="135"/>
      <c r="C2160" s="135"/>
      <c r="D2160" s="135"/>
      <c r="E2160" s="85"/>
      <c r="F2160" s="85"/>
      <c r="G2160" s="85"/>
      <c r="H2160" s="85"/>
      <c r="I2160" s="85"/>
      <c r="J2160" s="85"/>
      <c r="K2160" s="85"/>
    </row>
    <row r="2161" spans="1:11" x14ac:dyDescent="0.3">
      <c r="A2161" s="67"/>
      <c r="B2161" s="135"/>
      <c r="C2161" s="135"/>
      <c r="D2161" s="135"/>
      <c r="E2161" s="85"/>
      <c r="F2161" s="85"/>
      <c r="G2161" s="85"/>
      <c r="H2161" s="85"/>
      <c r="I2161" s="85"/>
      <c r="J2161" s="85"/>
      <c r="K2161" s="85"/>
    </row>
    <row r="2162" spans="1:11" x14ac:dyDescent="0.3">
      <c r="A2162" s="67"/>
      <c r="B2162" s="135"/>
      <c r="C2162" s="135"/>
      <c r="D2162" s="135"/>
      <c r="E2162" s="85"/>
      <c r="F2162" s="85"/>
      <c r="G2162" s="85"/>
      <c r="H2162" s="85"/>
      <c r="I2162" s="85"/>
      <c r="J2162" s="85"/>
      <c r="K2162" s="85"/>
    </row>
    <row r="2163" spans="1:11" x14ac:dyDescent="0.3">
      <c r="A2163" s="67"/>
      <c r="B2163" s="135"/>
      <c r="C2163" s="135"/>
      <c r="D2163" s="135"/>
      <c r="E2163" s="85"/>
      <c r="F2163" s="85"/>
      <c r="G2163" s="85"/>
      <c r="H2163" s="85"/>
      <c r="I2163" s="85"/>
      <c r="J2163" s="85"/>
      <c r="K2163" s="85"/>
    </row>
    <row r="2164" spans="1:11" x14ac:dyDescent="0.3">
      <c r="A2164" s="67"/>
      <c r="B2164" s="135"/>
      <c r="C2164" s="135"/>
      <c r="D2164" s="135"/>
      <c r="E2164" s="85"/>
      <c r="F2164" s="85"/>
      <c r="G2164" s="85"/>
      <c r="H2164" s="85"/>
      <c r="I2164" s="85"/>
      <c r="J2164" s="85"/>
      <c r="K2164" s="85"/>
    </row>
    <row r="2165" spans="1:11" x14ac:dyDescent="0.3">
      <c r="A2165" s="68"/>
      <c r="B2165" s="136"/>
      <c r="C2165" s="136"/>
      <c r="D2165" s="136"/>
      <c r="E2165" s="87"/>
      <c r="F2165" s="87"/>
      <c r="G2165" s="87"/>
      <c r="H2165" s="87"/>
      <c r="I2165" s="87"/>
      <c r="J2165" s="87"/>
      <c r="K2165" s="87"/>
    </row>
    <row r="2166" spans="1:11" x14ac:dyDescent="0.3">
      <c r="A2166" s="82"/>
      <c r="B2166" s="89"/>
      <c r="C2166" s="89"/>
      <c r="D2166" s="89"/>
      <c r="E2166" s="89"/>
      <c r="F2166" s="89"/>
      <c r="G2166" s="89"/>
      <c r="H2166" s="89"/>
      <c r="I2166" s="89"/>
      <c r="J2166" s="89"/>
      <c r="K2166" s="89"/>
    </row>
    <row r="2167" spans="1:11" x14ac:dyDescent="0.3">
      <c r="A2167" s="92"/>
      <c r="B2167" s="92"/>
      <c r="C2167" s="92"/>
      <c r="D2167" s="92"/>
      <c r="E2167" s="92"/>
      <c r="F2167" s="92"/>
      <c r="G2167" s="92"/>
      <c r="H2167" s="92"/>
      <c r="I2167" s="92"/>
      <c r="J2167" s="92"/>
      <c r="K2167" s="92"/>
    </row>
    <row r="2168" spans="1:11" x14ac:dyDescent="0.3">
      <c r="A2168" s="68"/>
      <c r="B2168" s="68"/>
      <c r="C2168" s="68"/>
      <c r="D2168" s="68"/>
      <c r="E2168" s="68"/>
      <c r="F2168" s="68"/>
      <c r="G2168" s="68"/>
      <c r="H2168" s="68"/>
      <c r="I2168" s="68"/>
      <c r="J2168" s="68"/>
      <c r="K2168" s="86"/>
    </row>
    <row r="2169" spans="1:11" x14ac:dyDescent="0.3">
      <c r="A2169" s="67"/>
      <c r="B2169" s="135"/>
      <c r="C2169" s="135"/>
      <c r="D2169" s="135"/>
      <c r="E2169" s="85"/>
      <c r="F2169" s="85"/>
      <c r="G2169" s="85"/>
      <c r="H2169" s="85"/>
      <c r="I2169" s="85"/>
      <c r="J2169" s="85"/>
      <c r="K2169" s="85"/>
    </row>
    <row r="2170" spans="1:11" x14ac:dyDescent="0.3">
      <c r="A2170" s="67"/>
      <c r="B2170" s="135"/>
      <c r="C2170" s="135"/>
      <c r="D2170" s="135"/>
      <c r="E2170" s="85"/>
      <c r="F2170" s="85"/>
      <c r="G2170" s="85"/>
      <c r="H2170" s="85"/>
      <c r="I2170" s="85"/>
      <c r="J2170" s="85"/>
      <c r="K2170" s="85"/>
    </row>
    <row r="2171" spans="1:11" x14ac:dyDescent="0.3">
      <c r="A2171" s="67"/>
      <c r="B2171" s="135"/>
      <c r="C2171" s="135"/>
      <c r="D2171" s="135"/>
      <c r="E2171" s="85"/>
      <c r="F2171" s="85"/>
      <c r="G2171" s="85"/>
      <c r="H2171" s="85"/>
      <c r="I2171" s="85"/>
      <c r="J2171" s="85"/>
      <c r="K2171" s="85"/>
    </row>
    <row r="2172" spans="1:11" x14ac:dyDescent="0.3">
      <c r="A2172" s="67"/>
      <c r="B2172" s="135"/>
      <c r="C2172" s="135"/>
      <c r="D2172" s="135"/>
      <c r="E2172" s="85"/>
      <c r="F2172" s="85"/>
      <c r="G2172" s="85"/>
      <c r="H2172" s="85"/>
      <c r="I2172" s="85"/>
      <c r="J2172" s="85"/>
      <c r="K2172" s="85"/>
    </row>
    <row r="2173" spans="1:11" x14ac:dyDescent="0.3">
      <c r="A2173" s="67"/>
      <c r="B2173" s="135"/>
      <c r="C2173" s="135"/>
      <c r="D2173" s="135"/>
      <c r="E2173" s="85"/>
      <c r="F2173" s="85"/>
      <c r="G2173" s="85"/>
      <c r="H2173" s="85"/>
      <c r="I2173" s="85"/>
      <c r="J2173" s="85"/>
      <c r="K2173" s="85"/>
    </row>
    <row r="2174" spans="1:11" x14ac:dyDescent="0.3">
      <c r="A2174" s="67"/>
      <c r="B2174" s="135"/>
      <c r="C2174" s="135"/>
      <c r="D2174" s="135"/>
      <c r="E2174" s="85"/>
      <c r="F2174" s="85"/>
      <c r="G2174" s="85"/>
      <c r="H2174" s="85"/>
      <c r="I2174" s="85"/>
      <c r="J2174" s="85"/>
      <c r="K2174" s="85"/>
    </row>
    <row r="2175" spans="1:11" x14ac:dyDescent="0.3">
      <c r="A2175" s="67"/>
      <c r="B2175" s="135"/>
      <c r="C2175" s="135"/>
      <c r="D2175" s="135"/>
      <c r="E2175" s="85"/>
      <c r="F2175" s="85"/>
      <c r="G2175" s="85"/>
      <c r="H2175" s="85"/>
      <c r="I2175" s="85"/>
      <c r="J2175" s="85"/>
      <c r="K2175" s="85"/>
    </row>
    <row r="2176" spans="1:11" x14ac:dyDescent="0.3">
      <c r="A2176" s="67"/>
      <c r="B2176" s="135"/>
      <c r="C2176" s="135"/>
      <c r="D2176" s="135"/>
      <c r="E2176" s="85"/>
      <c r="F2176" s="85"/>
      <c r="G2176" s="85"/>
      <c r="H2176" s="85"/>
      <c r="I2176" s="85"/>
      <c r="J2176" s="85"/>
      <c r="K2176" s="85"/>
    </row>
    <row r="2177" spans="1:11" x14ac:dyDescent="0.3">
      <c r="A2177" s="67"/>
      <c r="B2177" s="135"/>
      <c r="C2177" s="135"/>
      <c r="D2177" s="135"/>
      <c r="E2177" s="85"/>
      <c r="F2177" s="85"/>
      <c r="G2177" s="85"/>
      <c r="H2177" s="85"/>
      <c r="I2177" s="85"/>
      <c r="J2177" s="85"/>
      <c r="K2177" s="85"/>
    </row>
    <row r="2178" spans="1:11" x14ac:dyDescent="0.3">
      <c r="A2178" s="67"/>
      <c r="B2178" s="135"/>
      <c r="C2178" s="135"/>
      <c r="D2178" s="135"/>
      <c r="E2178" s="85"/>
      <c r="F2178" s="85"/>
      <c r="G2178" s="85"/>
      <c r="H2178" s="85"/>
      <c r="I2178" s="85"/>
      <c r="J2178" s="85"/>
      <c r="K2178" s="85"/>
    </row>
    <row r="2179" spans="1:11" x14ac:dyDescent="0.3">
      <c r="A2179" s="67"/>
      <c r="B2179" s="135"/>
      <c r="C2179" s="135"/>
      <c r="D2179" s="135"/>
      <c r="E2179" s="85"/>
      <c r="F2179" s="85"/>
      <c r="G2179" s="85"/>
      <c r="H2179" s="85"/>
      <c r="I2179" s="85"/>
      <c r="J2179" s="85"/>
      <c r="K2179" s="85"/>
    </row>
    <row r="2180" spans="1:11" x14ac:dyDescent="0.3">
      <c r="A2180" s="67"/>
      <c r="B2180" s="135"/>
      <c r="C2180" s="135"/>
      <c r="D2180" s="135"/>
      <c r="E2180" s="85"/>
      <c r="F2180" s="85"/>
      <c r="G2180" s="85"/>
      <c r="H2180" s="85"/>
      <c r="I2180" s="85"/>
      <c r="J2180" s="85"/>
      <c r="K2180" s="85"/>
    </row>
    <row r="2181" spans="1:11" x14ac:dyDescent="0.3">
      <c r="A2181" s="67"/>
      <c r="B2181" s="135"/>
      <c r="C2181" s="135"/>
      <c r="D2181" s="135"/>
      <c r="E2181" s="85"/>
      <c r="F2181" s="85"/>
      <c r="G2181" s="85"/>
      <c r="H2181" s="85"/>
      <c r="I2181" s="85"/>
      <c r="J2181" s="85"/>
      <c r="K2181" s="85"/>
    </row>
    <row r="2182" spans="1:11" x14ac:dyDescent="0.3">
      <c r="A2182" s="67"/>
      <c r="B2182" s="135"/>
      <c r="C2182" s="135"/>
      <c r="D2182" s="135"/>
      <c r="E2182" s="85"/>
      <c r="F2182" s="85"/>
      <c r="G2182" s="85"/>
      <c r="H2182" s="85"/>
      <c r="I2182" s="85"/>
      <c r="J2182" s="85"/>
      <c r="K2182" s="85"/>
    </row>
    <row r="2183" spans="1:11" x14ac:dyDescent="0.3">
      <c r="A2183" s="67"/>
      <c r="B2183" s="135"/>
      <c r="C2183" s="135"/>
      <c r="D2183" s="135"/>
      <c r="E2183" s="85"/>
      <c r="F2183" s="85"/>
      <c r="G2183" s="85"/>
      <c r="H2183" s="85"/>
      <c r="I2183" s="85"/>
      <c r="J2183" s="85"/>
      <c r="K2183" s="85"/>
    </row>
    <row r="2184" spans="1:11" x14ac:dyDescent="0.3">
      <c r="A2184" s="67"/>
      <c r="B2184" s="135"/>
      <c r="C2184" s="135"/>
      <c r="D2184" s="135"/>
      <c r="E2184" s="85"/>
      <c r="F2184" s="85"/>
      <c r="G2184" s="85"/>
      <c r="H2184" s="85"/>
      <c r="I2184" s="85"/>
      <c r="J2184" s="85"/>
      <c r="K2184" s="85"/>
    </row>
    <row r="2185" spans="1:11" x14ac:dyDescent="0.3">
      <c r="A2185" s="68"/>
      <c r="B2185" s="137"/>
      <c r="C2185" s="137"/>
      <c r="D2185" s="137"/>
      <c r="E2185" s="87"/>
      <c r="F2185" s="87"/>
      <c r="G2185" s="87"/>
      <c r="H2185" s="87"/>
      <c r="I2185" s="87"/>
      <c r="J2185" s="87"/>
      <c r="K2185" s="87"/>
    </row>
    <row r="2187" spans="1:11" x14ac:dyDescent="0.3">
      <c r="A2187" s="69"/>
      <c r="B2187" s="69"/>
      <c r="C2187" s="69"/>
      <c r="D2187" s="69"/>
      <c r="E2187" s="69"/>
      <c r="F2187" s="69"/>
      <c r="G2187" s="69"/>
      <c r="H2187" s="97"/>
      <c r="I2187" s="97"/>
      <c r="J2187" s="69"/>
      <c r="K2187" s="69"/>
    </row>
    <row r="2188" spans="1:11" x14ac:dyDescent="0.3">
      <c r="A2188" s="101"/>
      <c r="B2188" s="83"/>
      <c r="C2188" s="83"/>
      <c r="D2188" s="83"/>
      <c r="E2188" s="83"/>
      <c r="F2188" s="83"/>
      <c r="G2188" s="95"/>
      <c r="H2188" s="95"/>
      <c r="I2188" s="33"/>
      <c r="J2188" s="98"/>
      <c r="K2188" s="96"/>
    </row>
    <row r="2189" spans="1:11" x14ac:dyDescent="0.3">
      <c r="A2189" s="91"/>
      <c r="B2189" s="92"/>
      <c r="C2189" s="92"/>
      <c r="D2189" s="92"/>
      <c r="E2189" s="92"/>
      <c r="F2189" s="92"/>
      <c r="G2189" s="92"/>
      <c r="H2189" s="92"/>
      <c r="I2189" s="92"/>
      <c r="J2189" s="92"/>
      <c r="K2189" s="92"/>
    </row>
    <row r="2190" spans="1:11" x14ac:dyDescent="0.3">
      <c r="A2190" s="68"/>
      <c r="B2190" s="68"/>
      <c r="C2190" s="68"/>
      <c r="D2190" s="68"/>
      <c r="E2190" s="68"/>
      <c r="F2190" s="68"/>
      <c r="G2190" s="68"/>
      <c r="H2190" s="68"/>
      <c r="I2190" s="68"/>
      <c r="J2190" s="68"/>
      <c r="K2190" s="86"/>
    </row>
    <row r="2191" spans="1:11" x14ac:dyDescent="0.3">
      <c r="A2191" s="67"/>
      <c r="B2191" s="135"/>
      <c r="C2191" s="135"/>
      <c r="D2191" s="135"/>
      <c r="E2191" s="85"/>
      <c r="F2191" s="85"/>
      <c r="G2191" s="85"/>
      <c r="H2191" s="85"/>
      <c r="I2191" s="85"/>
      <c r="J2191" s="85"/>
      <c r="K2191" s="85"/>
    </row>
    <row r="2192" spans="1:11" x14ac:dyDescent="0.3">
      <c r="A2192" s="67"/>
      <c r="B2192" s="135"/>
      <c r="C2192" s="135"/>
      <c r="D2192" s="135"/>
      <c r="E2192" s="85"/>
      <c r="F2192" s="85"/>
      <c r="G2192" s="85"/>
      <c r="H2192" s="85"/>
      <c r="I2192" s="85"/>
      <c r="J2192" s="85"/>
      <c r="K2192" s="85"/>
    </row>
    <row r="2193" spans="1:11" x14ac:dyDescent="0.3">
      <c r="A2193" s="67"/>
      <c r="B2193" s="135"/>
      <c r="C2193" s="135"/>
      <c r="D2193" s="135"/>
      <c r="E2193" s="85"/>
      <c r="F2193" s="85"/>
      <c r="G2193" s="85"/>
      <c r="H2193" s="85"/>
      <c r="I2193" s="85"/>
      <c r="J2193" s="85"/>
      <c r="K2193" s="85"/>
    </row>
    <row r="2194" spans="1:11" x14ac:dyDescent="0.3">
      <c r="A2194" s="67"/>
      <c r="B2194" s="135"/>
      <c r="C2194" s="135"/>
      <c r="D2194" s="135"/>
      <c r="E2194" s="85"/>
      <c r="F2194" s="85"/>
      <c r="G2194" s="85"/>
      <c r="H2194" s="85"/>
      <c r="I2194" s="85"/>
      <c r="J2194" s="85"/>
      <c r="K2194" s="85"/>
    </row>
    <row r="2195" spans="1:11" x14ac:dyDescent="0.3">
      <c r="A2195" s="67"/>
      <c r="B2195" s="135"/>
      <c r="C2195" s="135"/>
      <c r="D2195" s="135"/>
      <c r="E2195" s="85"/>
      <c r="F2195" s="85"/>
      <c r="G2195" s="85"/>
      <c r="H2195" s="85"/>
      <c r="I2195" s="85"/>
      <c r="J2195" s="85"/>
      <c r="K2195" s="85"/>
    </row>
    <row r="2196" spans="1:11" x14ac:dyDescent="0.3">
      <c r="A2196" s="67"/>
      <c r="B2196" s="135"/>
      <c r="C2196" s="135"/>
      <c r="D2196" s="135"/>
      <c r="E2196" s="85"/>
      <c r="F2196" s="85"/>
      <c r="G2196" s="85"/>
      <c r="H2196" s="85"/>
      <c r="I2196" s="85"/>
      <c r="J2196" s="85"/>
      <c r="K2196" s="85"/>
    </row>
    <row r="2197" spans="1:11" x14ac:dyDescent="0.3">
      <c r="A2197" s="67"/>
      <c r="B2197" s="135"/>
      <c r="C2197" s="135"/>
      <c r="D2197" s="135"/>
      <c r="E2197" s="85"/>
      <c r="F2197" s="85"/>
      <c r="G2197" s="85"/>
      <c r="H2197" s="85"/>
      <c r="I2197" s="85"/>
      <c r="J2197" s="85"/>
      <c r="K2197" s="85"/>
    </row>
    <row r="2198" spans="1:11" x14ac:dyDescent="0.3">
      <c r="A2198" s="67"/>
      <c r="B2198" s="135"/>
      <c r="C2198" s="135"/>
      <c r="D2198" s="135"/>
      <c r="E2198" s="85"/>
      <c r="F2198" s="85"/>
      <c r="G2198" s="85"/>
      <c r="H2198" s="85"/>
      <c r="I2198" s="85"/>
      <c r="J2198" s="85"/>
      <c r="K2198" s="85"/>
    </row>
    <row r="2199" spans="1:11" x14ac:dyDescent="0.3">
      <c r="A2199" s="67"/>
      <c r="B2199" s="135"/>
      <c r="C2199" s="135"/>
      <c r="D2199" s="135"/>
      <c r="E2199" s="85"/>
      <c r="F2199" s="85"/>
      <c r="G2199" s="85"/>
      <c r="H2199" s="85"/>
      <c r="I2199" s="85"/>
      <c r="J2199" s="85"/>
      <c r="K2199" s="85"/>
    </row>
    <row r="2200" spans="1:11" x14ac:dyDescent="0.3">
      <c r="A2200" s="67"/>
      <c r="B2200" s="135"/>
      <c r="C2200" s="135"/>
      <c r="D2200" s="135"/>
      <c r="E2200" s="85"/>
      <c r="F2200" s="85"/>
      <c r="G2200" s="85"/>
      <c r="H2200" s="85"/>
      <c r="I2200" s="85"/>
      <c r="J2200" s="85"/>
      <c r="K2200" s="85"/>
    </row>
    <row r="2201" spans="1:11" x14ac:dyDescent="0.3">
      <c r="A2201" s="67"/>
      <c r="B2201" s="135"/>
      <c r="C2201" s="135"/>
      <c r="D2201" s="135"/>
      <c r="E2201" s="85"/>
      <c r="F2201" s="85"/>
      <c r="G2201" s="85"/>
      <c r="H2201" s="85"/>
      <c r="I2201" s="85"/>
      <c r="J2201" s="85"/>
      <c r="K2201" s="85"/>
    </row>
    <row r="2202" spans="1:11" x14ac:dyDescent="0.3">
      <c r="A2202" s="67"/>
      <c r="B2202" s="135"/>
      <c r="C2202" s="135"/>
      <c r="D2202" s="135"/>
      <c r="E2202" s="85"/>
      <c r="F2202" s="85"/>
      <c r="G2202" s="85"/>
      <c r="H2202" s="85"/>
      <c r="I2202" s="85"/>
      <c r="J2202" s="85"/>
      <c r="K2202" s="85"/>
    </row>
    <row r="2203" spans="1:11" x14ac:dyDescent="0.3">
      <c r="A2203" s="67"/>
      <c r="B2203" s="135"/>
      <c r="C2203" s="135"/>
      <c r="D2203" s="135"/>
      <c r="E2203" s="85"/>
      <c r="F2203" s="85"/>
      <c r="G2203" s="85"/>
      <c r="H2203" s="85"/>
      <c r="I2203" s="85"/>
      <c r="J2203" s="85"/>
      <c r="K2203" s="85"/>
    </row>
    <row r="2204" spans="1:11" x14ac:dyDescent="0.3">
      <c r="A2204" s="67"/>
      <c r="B2204" s="135"/>
      <c r="C2204" s="135"/>
      <c r="D2204" s="135"/>
      <c r="E2204" s="85"/>
      <c r="F2204" s="85"/>
      <c r="G2204" s="85"/>
      <c r="H2204" s="85"/>
      <c r="I2204" s="85"/>
      <c r="J2204" s="85"/>
      <c r="K2204" s="85"/>
    </row>
    <row r="2205" spans="1:11" x14ac:dyDescent="0.3">
      <c r="A2205" s="67"/>
      <c r="B2205" s="135"/>
      <c r="C2205" s="135"/>
      <c r="D2205" s="135"/>
      <c r="E2205" s="85"/>
      <c r="F2205" s="85"/>
      <c r="G2205" s="85"/>
      <c r="H2205" s="85"/>
      <c r="I2205" s="85"/>
      <c r="J2205" s="85"/>
      <c r="K2205" s="85"/>
    </row>
    <row r="2206" spans="1:11" x14ac:dyDescent="0.3">
      <c r="A2206" s="67"/>
      <c r="B2206" s="135"/>
      <c r="C2206" s="135"/>
      <c r="D2206" s="135"/>
      <c r="E2206" s="85"/>
      <c r="F2206" s="85"/>
      <c r="G2206" s="85"/>
      <c r="H2206" s="85"/>
      <c r="I2206" s="85"/>
      <c r="J2206" s="85"/>
      <c r="K2206" s="85"/>
    </row>
    <row r="2207" spans="1:11" x14ac:dyDescent="0.3">
      <c r="A2207" s="68"/>
      <c r="B2207" s="136"/>
      <c r="C2207" s="136"/>
      <c r="D2207" s="136"/>
      <c r="E2207" s="87"/>
      <c r="F2207" s="87"/>
      <c r="G2207" s="87"/>
      <c r="H2207" s="87"/>
      <c r="I2207" s="87"/>
      <c r="J2207" s="87"/>
      <c r="K2207" s="87"/>
    </row>
    <row r="2208" spans="1:11" x14ac:dyDescent="0.3">
      <c r="A2208" s="82"/>
      <c r="B2208" s="89"/>
      <c r="C2208" s="89"/>
      <c r="D2208" s="89"/>
      <c r="E2208" s="89"/>
      <c r="F2208" s="89"/>
      <c r="G2208" s="89"/>
      <c r="H2208" s="89"/>
      <c r="I2208" s="89"/>
      <c r="J2208" s="89"/>
      <c r="K2208" s="89"/>
    </row>
    <row r="2209" spans="1:11" x14ac:dyDescent="0.3">
      <c r="A2209" s="92"/>
      <c r="B2209" s="92"/>
      <c r="C2209" s="92"/>
      <c r="D2209" s="92"/>
      <c r="E2209" s="92"/>
      <c r="F2209" s="92"/>
      <c r="G2209" s="92"/>
      <c r="H2209" s="92"/>
      <c r="I2209" s="92"/>
      <c r="J2209" s="92"/>
      <c r="K2209" s="92"/>
    </row>
    <row r="2210" spans="1:11" x14ac:dyDescent="0.3">
      <c r="A2210" s="68"/>
      <c r="B2210" s="68"/>
      <c r="C2210" s="68"/>
      <c r="D2210" s="68"/>
      <c r="E2210" s="68"/>
      <c r="F2210" s="68"/>
      <c r="G2210" s="68"/>
      <c r="H2210" s="68"/>
      <c r="I2210" s="68"/>
      <c r="J2210" s="68"/>
      <c r="K2210" s="86"/>
    </row>
    <row r="2211" spans="1:11" x14ac:dyDescent="0.3">
      <c r="A2211" s="67"/>
      <c r="B2211" s="135"/>
      <c r="C2211" s="135"/>
      <c r="D2211" s="135"/>
      <c r="E2211" s="85"/>
      <c r="F2211" s="85"/>
      <c r="G2211" s="85"/>
      <c r="H2211" s="85"/>
      <c r="I2211" s="85"/>
      <c r="J2211" s="85"/>
      <c r="K2211" s="85"/>
    </row>
    <row r="2212" spans="1:11" x14ac:dyDescent="0.3">
      <c r="A2212" s="67"/>
      <c r="B2212" s="135"/>
      <c r="C2212" s="135"/>
      <c r="D2212" s="135"/>
      <c r="E2212" s="85"/>
      <c r="F2212" s="85"/>
      <c r="G2212" s="85"/>
      <c r="H2212" s="85"/>
      <c r="I2212" s="85"/>
      <c r="J2212" s="85"/>
      <c r="K2212" s="85"/>
    </row>
    <row r="2213" spans="1:11" x14ac:dyDescent="0.3">
      <c r="A2213" s="67"/>
      <c r="B2213" s="135"/>
      <c r="C2213" s="135"/>
      <c r="D2213" s="135"/>
      <c r="E2213" s="85"/>
      <c r="F2213" s="85"/>
      <c r="G2213" s="85"/>
      <c r="H2213" s="85"/>
      <c r="I2213" s="85"/>
      <c r="J2213" s="85"/>
      <c r="K2213" s="85"/>
    </row>
    <row r="2214" spans="1:11" x14ac:dyDescent="0.3">
      <c r="A2214" s="67"/>
      <c r="B2214" s="135"/>
      <c r="C2214" s="135"/>
      <c r="D2214" s="135"/>
      <c r="E2214" s="85"/>
      <c r="F2214" s="85"/>
      <c r="G2214" s="85"/>
      <c r="H2214" s="85"/>
      <c r="I2214" s="85"/>
      <c r="J2214" s="85"/>
      <c r="K2214" s="85"/>
    </row>
    <row r="2215" spans="1:11" x14ac:dyDescent="0.3">
      <c r="A2215" s="67"/>
      <c r="B2215" s="135"/>
      <c r="C2215" s="135"/>
      <c r="D2215" s="135"/>
      <c r="E2215" s="85"/>
      <c r="F2215" s="85"/>
      <c r="G2215" s="85"/>
      <c r="H2215" s="85"/>
      <c r="I2215" s="85"/>
      <c r="J2215" s="85"/>
      <c r="K2215" s="85"/>
    </row>
    <row r="2216" spans="1:11" x14ac:dyDescent="0.3">
      <c r="A2216" s="67"/>
      <c r="B2216" s="135"/>
      <c r="C2216" s="135"/>
      <c r="D2216" s="135"/>
      <c r="E2216" s="85"/>
      <c r="F2216" s="85"/>
      <c r="G2216" s="85"/>
      <c r="H2216" s="85"/>
      <c r="I2216" s="85"/>
      <c r="J2216" s="85"/>
      <c r="K2216" s="85"/>
    </row>
    <row r="2217" spans="1:11" x14ac:dyDescent="0.3">
      <c r="A2217" s="67"/>
      <c r="B2217" s="135"/>
      <c r="C2217" s="135"/>
      <c r="D2217" s="135"/>
      <c r="E2217" s="85"/>
      <c r="F2217" s="85"/>
      <c r="G2217" s="85"/>
      <c r="H2217" s="85"/>
      <c r="I2217" s="85"/>
      <c r="J2217" s="85"/>
      <c r="K2217" s="85"/>
    </row>
    <row r="2218" spans="1:11" x14ac:dyDescent="0.3">
      <c r="A2218" s="67"/>
      <c r="B2218" s="135"/>
      <c r="C2218" s="135"/>
      <c r="D2218" s="135"/>
      <c r="E2218" s="85"/>
      <c r="F2218" s="85"/>
      <c r="G2218" s="85"/>
      <c r="H2218" s="85"/>
      <c r="I2218" s="85"/>
      <c r="J2218" s="85"/>
      <c r="K2218" s="85"/>
    </row>
    <row r="2219" spans="1:11" x14ac:dyDescent="0.3">
      <c r="A2219" s="67"/>
      <c r="B2219" s="135"/>
      <c r="C2219" s="135"/>
      <c r="D2219" s="135"/>
      <c r="E2219" s="85"/>
      <c r="F2219" s="85"/>
      <c r="G2219" s="85"/>
      <c r="H2219" s="85"/>
      <c r="I2219" s="85"/>
      <c r="J2219" s="85"/>
      <c r="K2219" s="85"/>
    </row>
    <row r="2220" spans="1:11" x14ac:dyDescent="0.3">
      <c r="A2220" s="67"/>
      <c r="B2220" s="135"/>
      <c r="C2220" s="135"/>
      <c r="D2220" s="135"/>
      <c r="E2220" s="85"/>
      <c r="F2220" s="85"/>
      <c r="G2220" s="85"/>
      <c r="H2220" s="85"/>
      <c r="I2220" s="85"/>
      <c r="J2220" s="85"/>
      <c r="K2220" s="85"/>
    </row>
    <row r="2221" spans="1:11" x14ac:dyDescent="0.3">
      <c r="A2221" s="67"/>
      <c r="B2221" s="135"/>
      <c r="C2221" s="135"/>
      <c r="D2221" s="135"/>
      <c r="E2221" s="85"/>
      <c r="F2221" s="85"/>
      <c r="G2221" s="85"/>
      <c r="H2221" s="85"/>
      <c r="I2221" s="85"/>
      <c r="J2221" s="85"/>
      <c r="K2221" s="85"/>
    </row>
    <row r="2222" spans="1:11" x14ac:dyDescent="0.3">
      <c r="A2222" s="67"/>
      <c r="B2222" s="135"/>
      <c r="C2222" s="135"/>
      <c r="D2222" s="135"/>
      <c r="E2222" s="85"/>
      <c r="F2222" s="85"/>
      <c r="G2222" s="85"/>
      <c r="H2222" s="85"/>
      <c r="I2222" s="85"/>
      <c r="J2222" s="85"/>
      <c r="K2222" s="85"/>
    </row>
    <row r="2223" spans="1:11" x14ac:dyDescent="0.3">
      <c r="A2223" s="67"/>
      <c r="B2223" s="135"/>
      <c r="C2223" s="135"/>
      <c r="D2223" s="135"/>
      <c r="E2223" s="85"/>
      <c r="F2223" s="85"/>
      <c r="G2223" s="85"/>
      <c r="H2223" s="85"/>
      <c r="I2223" s="85"/>
      <c r="J2223" s="85"/>
      <c r="K2223" s="85"/>
    </row>
    <row r="2224" spans="1:11" x14ac:dyDescent="0.3">
      <c r="A2224" s="67"/>
      <c r="B2224" s="135"/>
      <c r="C2224" s="135"/>
      <c r="D2224" s="135"/>
      <c r="E2224" s="85"/>
      <c r="F2224" s="85"/>
      <c r="G2224" s="85"/>
      <c r="H2224" s="85"/>
      <c r="I2224" s="85"/>
      <c r="J2224" s="85"/>
      <c r="K2224" s="85"/>
    </row>
    <row r="2225" spans="1:11" x14ac:dyDescent="0.3">
      <c r="A2225" s="67"/>
      <c r="B2225" s="135"/>
      <c r="C2225" s="135"/>
      <c r="D2225" s="135"/>
      <c r="E2225" s="85"/>
      <c r="F2225" s="85"/>
      <c r="G2225" s="85"/>
      <c r="H2225" s="85"/>
      <c r="I2225" s="85"/>
      <c r="J2225" s="85"/>
      <c r="K2225" s="85"/>
    </row>
    <row r="2226" spans="1:11" x14ac:dyDescent="0.3">
      <c r="A2226" s="67"/>
      <c r="B2226" s="135"/>
      <c r="C2226" s="135"/>
      <c r="D2226" s="135"/>
      <c r="E2226" s="85"/>
      <c r="F2226" s="85"/>
      <c r="G2226" s="85"/>
      <c r="H2226" s="85"/>
      <c r="I2226" s="85"/>
      <c r="J2226" s="85"/>
      <c r="K2226" s="85"/>
    </row>
    <row r="2227" spans="1:11" x14ac:dyDescent="0.3">
      <c r="A2227" s="68"/>
      <c r="B2227" s="137"/>
      <c r="C2227" s="137"/>
      <c r="D2227" s="137"/>
      <c r="E2227" s="87"/>
      <c r="F2227" s="87"/>
      <c r="G2227" s="87"/>
      <c r="H2227" s="87"/>
      <c r="I2227" s="87"/>
      <c r="J2227" s="87"/>
      <c r="K2227" s="87"/>
    </row>
    <row r="2229" spans="1:11" x14ac:dyDescent="0.3">
      <c r="A2229" s="69"/>
      <c r="B2229" s="69"/>
      <c r="C2229" s="69"/>
      <c r="D2229" s="69"/>
      <c r="E2229" s="69"/>
      <c r="F2229" s="69"/>
      <c r="G2229" s="69"/>
      <c r="H2229" s="97"/>
      <c r="I2229" s="97"/>
      <c r="J2229" s="69"/>
      <c r="K2229" s="69"/>
    </row>
    <row r="2230" spans="1:11" x14ac:dyDescent="0.3">
      <c r="A2230" s="101"/>
      <c r="B2230" s="83"/>
      <c r="C2230" s="83"/>
      <c r="D2230" s="83"/>
      <c r="E2230" s="83"/>
      <c r="F2230" s="83"/>
      <c r="G2230" s="95"/>
      <c r="H2230" s="95"/>
      <c r="I2230" s="33"/>
      <c r="J2230" s="98"/>
      <c r="K2230" s="96"/>
    </row>
    <row r="2231" spans="1:11" x14ac:dyDescent="0.3">
      <c r="A2231" s="91"/>
      <c r="B2231" s="92"/>
      <c r="C2231" s="92"/>
      <c r="D2231" s="92"/>
      <c r="E2231" s="92"/>
      <c r="F2231" s="92"/>
      <c r="G2231" s="92"/>
      <c r="H2231" s="92"/>
      <c r="I2231" s="92"/>
      <c r="J2231" s="92"/>
      <c r="K2231" s="92"/>
    </row>
    <row r="2232" spans="1:11" x14ac:dyDescent="0.3">
      <c r="A2232" s="68"/>
      <c r="B2232" s="68"/>
      <c r="C2232" s="68"/>
      <c r="D2232" s="68"/>
      <c r="E2232" s="68"/>
      <c r="F2232" s="68"/>
      <c r="G2232" s="68"/>
      <c r="H2232" s="68"/>
      <c r="I2232" s="68"/>
      <c r="J2232" s="68"/>
      <c r="K2232" s="86"/>
    </row>
    <row r="2233" spans="1:11" x14ac:dyDescent="0.3">
      <c r="A2233" s="67"/>
      <c r="B2233" s="135"/>
      <c r="C2233" s="135"/>
      <c r="D2233" s="135"/>
      <c r="E2233" s="85"/>
      <c r="F2233" s="85"/>
      <c r="G2233" s="85"/>
      <c r="H2233" s="85"/>
      <c r="I2233" s="85"/>
      <c r="J2233" s="85"/>
      <c r="K2233" s="85"/>
    </row>
    <row r="2234" spans="1:11" x14ac:dyDescent="0.3">
      <c r="A2234" s="67"/>
      <c r="B2234" s="135"/>
      <c r="C2234" s="135"/>
      <c r="D2234" s="135"/>
      <c r="E2234" s="85"/>
      <c r="F2234" s="85"/>
      <c r="G2234" s="85"/>
      <c r="H2234" s="85"/>
      <c r="I2234" s="85"/>
      <c r="J2234" s="85"/>
      <c r="K2234" s="85"/>
    </row>
    <row r="2235" spans="1:11" x14ac:dyDescent="0.3">
      <c r="A2235" s="67"/>
      <c r="B2235" s="135"/>
      <c r="C2235" s="135"/>
      <c r="D2235" s="135"/>
      <c r="E2235" s="85"/>
      <c r="F2235" s="85"/>
      <c r="G2235" s="85"/>
      <c r="H2235" s="85"/>
      <c r="I2235" s="85"/>
      <c r="J2235" s="85"/>
      <c r="K2235" s="85"/>
    </row>
    <row r="2236" spans="1:11" x14ac:dyDescent="0.3">
      <c r="A2236" s="67"/>
      <c r="B2236" s="135"/>
      <c r="C2236" s="135"/>
      <c r="D2236" s="135"/>
      <c r="E2236" s="85"/>
      <c r="F2236" s="85"/>
      <c r="G2236" s="85"/>
      <c r="H2236" s="85"/>
      <c r="I2236" s="85"/>
      <c r="J2236" s="85"/>
      <c r="K2236" s="85"/>
    </row>
    <row r="2237" spans="1:11" x14ac:dyDescent="0.3">
      <c r="A2237" s="67"/>
      <c r="B2237" s="135"/>
      <c r="C2237" s="135"/>
      <c r="D2237" s="135"/>
      <c r="E2237" s="85"/>
      <c r="F2237" s="85"/>
      <c r="G2237" s="85"/>
      <c r="H2237" s="85"/>
      <c r="I2237" s="85"/>
      <c r="J2237" s="85"/>
      <c r="K2237" s="85"/>
    </row>
    <row r="2238" spans="1:11" x14ac:dyDescent="0.3">
      <c r="A2238" s="67"/>
      <c r="B2238" s="135"/>
      <c r="C2238" s="135"/>
      <c r="D2238" s="135"/>
      <c r="E2238" s="85"/>
      <c r="F2238" s="85"/>
      <c r="G2238" s="85"/>
      <c r="H2238" s="85"/>
      <c r="I2238" s="85"/>
      <c r="J2238" s="85"/>
      <c r="K2238" s="85"/>
    </row>
    <row r="2239" spans="1:11" x14ac:dyDescent="0.3">
      <c r="A2239" s="67"/>
      <c r="B2239" s="135"/>
      <c r="C2239" s="135"/>
      <c r="D2239" s="135"/>
      <c r="E2239" s="85"/>
      <c r="F2239" s="85"/>
      <c r="G2239" s="85"/>
      <c r="H2239" s="85"/>
      <c r="I2239" s="85"/>
      <c r="J2239" s="85"/>
      <c r="K2239" s="85"/>
    </row>
    <row r="2240" spans="1:11" x14ac:dyDescent="0.3">
      <c r="A2240" s="67"/>
      <c r="B2240" s="135"/>
      <c r="C2240" s="135"/>
      <c r="D2240" s="135"/>
      <c r="E2240" s="85"/>
      <c r="F2240" s="85"/>
      <c r="G2240" s="85"/>
      <c r="H2240" s="85"/>
      <c r="I2240" s="85"/>
      <c r="J2240" s="85"/>
      <c r="K2240" s="85"/>
    </row>
    <row r="2241" spans="1:11" x14ac:dyDescent="0.3">
      <c r="A2241" s="67"/>
      <c r="B2241" s="135"/>
      <c r="C2241" s="135"/>
      <c r="D2241" s="135"/>
      <c r="E2241" s="85"/>
      <c r="F2241" s="85"/>
      <c r="G2241" s="85"/>
      <c r="H2241" s="85"/>
      <c r="I2241" s="85"/>
      <c r="J2241" s="85"/>
      <c r="K2241" s="85"/>
    </row>
    <row r="2242" spans="1:11" x14ac:dyDescent="0.3">
      <c r="A2242" s="67"/>
      <c r="B2242" s="135"/>
      <c r="C2242" s="135"/>
      <c r="D2242" s="135"/>
      <c r="E2242" s="85"/>
      <c r="F2242" s="85"/>
      <c r="G2242" s="85"/>
      <c r="H2242" s="85"/>
      <c r="I2242" s="85"/>
      <c r="J2242" s="85"/>
      <c r="K2242" s="85"/>
    </row>
    <row r="2243" spans="1:11" x14ac:dyDescent="0.3">
      <c r="A2243" s="67"/>
      <c r="B2243" s="135"/>
      <c r="C2243" s="135"/>
      <c r="D2243" s="135"/>
      <c r="E2243" s="85"/>
      <c r="F2243" s="85"/>
      <c r="G2243" s="85"/>
      <c r="H2243" s="85"/>
      <c r="I2243" s="85"/>
      <c r="J2243" s="85"/>
      <c r="K2243" s="85"/>
    </row>
    <row r="2244" spans="1:11" x14ac:dyDescent="0.3">
      <c r="A2244" s="67"/>
      <c r="B2244" s="135"/>
      <c r="C2244" s="135"/>
      <c r="D2244" s="135"/>
      <c r="E2244" s="85"/>
      <c r="F2244" s="85"/>
      <c r="G2244" s="85"/>
      <c r="H2244" s="85"/>
      <c r="I2244" s="85"/>
      <c r="J2244" s="85"/>
      <c r="K2244" s="85"/>
    </row>
    <row r="2245" spans="1:11" x14ac:dyDescent="0.3">
      <c r="A2245" s="67"/>
      <c r="B2245" s="135"/>
      <c r="C2245" s="135"/>
      <c r="D2245" s="135"/>
      <c r="E2245" s="85"/>
      <c r="F2245" s="85"/>
      <c r="G2245" s="85"/>
      <c r="H2245" s="85"/>
      <c r="I2245" s="85"/>
      <c r="J2245" s="85"/>
      <c r="K2245" s="85"/>
    </row>
    <row r="2246" spans="1:11" x14ac:dyDescent="0.3">
      <c r="A2246" s="67"/>
      <c r="B2246" s="135"/>
      <c r="C2246" s="135"/>
      <c r="D2246" s="135"/>
      <c r="E2246" s="85"/>
      <c r="F2246" s="85"/>
      <c r="G2246" s="85"/>
      <c r="H2246" s="85"/>
      <c r="I2246" s="85"/>
      <c r="J2246" s="85"/>
      <c r="K2246" s="85"/>
    </row>
    <row r="2247" spans="1:11" x14ac:dyDescent="0.3">
      <c r="A2247" s="67"/>
      <c r="B2247" s="135"/>
      <c r="C2247" s="135"/>
      <c r="D2247" s="135"/>
      <c r="E2247" s="85"/>
      <c r="F2247" s="85"/>
      <c r="G2247" s="85"/>
      <c r="H2247" s="85"/>
      <c r="I2247" s="85"/>
      <c r="J2247" s="85"/>
      <c r="K2247" s="85"/>
    </row>
    <row r="2248" spans="1:11" x14ac:dyDescent="0.3">
      <c r="A2248" s="67"/>
      <c r="B2248" s="135"/>
      <c r="C2248" s="135"/>
      <c r="D2248" s="135"/>
      <c r="E2248" s="85"/>
      <c r="F2248" s="85"/>
      <c r="G2248" s="85"/>
      <c r="H2248" s="85"/>
      <c r="I2248" s="85"/>
      <c r="J2248" s="85"/>
      <c r="K2248" s="85"/>
    </row>
    <row r="2249" spans="1:11" x14ac:dyDescent="0.3">
      <c r="A2249" s="68"/>
      <c r="B2249" s="136"/>
      <c r="C2249" s="136"/>
      <c r="D2249" s="136"/>
      <c r="E2249" s="87"/>
      <c r="F2249" s="87"/>
      <c r="G2249" s="87"/>
      <c r="H2249" s="87"/>
      <c r="I2249" s="87"/>
      <c r="J2249" s="87"/>
      <c r="K2249" s="87"/>
    </row>
    <row r="2250" spans="1:11" x14ac:dyDescent="0.3">
      <c r="A2250" s="82"/>
      <c r="B2250" s="89"/>
      <c r="C2250" s="89"/>
      <c r="D2250" s="89"/>
      <c r="E2250" s="89"/>
      <c r="F2250" s="89"/>
      <c r="G2250" s="89"/>
      <c r="H2250" s="89"/>
      <c r="I2250" s="89"/>
      <c r="J2250" s="89"/>
      <c r="K2250" s="89"/>
    </row>
    <row r="2251" spans="1:11" x14ac:dyDescent="0.3">
      <c r="A2251" s="92"/>
      <c r="B2251" s="92"/>
      <c r="C2251" s="92"/>
      <c r="D2251" s="92"/>
      <c r="E2251" s="92"/>
      <c r="F2251" s="92"/>
      <c r="G2251" s="92"/>
      <c r="H2251" s="92"/>
      <c r="I2251" s="92"/>
      <c r="J2251" s="92"/>
      <c r="K2251" s="92"/>
    </row>
    <row r="2252" spans="1:11" x14ac:dyDescent="0.3">
      <c r="A2252" s="68"/>
      <c r="B2252" s="68"/>
      <c r="C2252" s="68"/>
      <c r="D2252" s="68"/>
      <c r="E2252" s="68"/>
      <c r="F2252" s="68"/>
      <c r="G2252" s="68"/>
      <c r="H2252" s="68"/>
      <c r="I2252" s="68"/>
      <c r="J2252" s="68"/>
      <c r="K2252" s="86"/>
    </row>
    <row r="2253" spans="1:11" x14ac:dyDescent="0.3">
      <c r="A2253" s="67"/>
      <c r="B2253" s="135"/>
      <c r="C2253" s="135"/>
      <c r="D2253" s="135"/>
      <c r="E2253" s="85"/>
      <c r="F2253" s="85"/>
      <c r="G2253" s="85"/>
      <c r="H2253" s="85"/>
      <c r="I2253" s="85"/>
      <c r="J2253" s="85"/>
      <c r="K2253" s="85"/>
    </row>
    <row r="2254" spans="1:11" x14ac:dyDescent="0.3">
      <c r="A2254" s="67"/>
      <c r="B2254" s="135"/>
      <c r="C2254" s="135"/>
      <c r="D2254" s="135"/>
      <c r="E2254" s="85"/>
      <c r="F2254" s="85"/>
      <c r="G2254" s="85"/>
      <c r="H2254" s="85"/>
      <c r="I2254" s="85"/>
      <c r="J2254" s="85"/>
      <c r="K2254" s="85"/>
    </row>
    <row r="2255" spans="1:11" x14ac:dyDescent="0.3">
      <c r="A2255" s="67"/>
      <c r="B2255" s="135"/>
      <c r="C2255" s="135"/>
      <c r="D2255" s="135"/>
      <c r="E2255" s="85"/>
      <c r="F2255" s="85"/>
      <c r="G2255" s="85"/>
      <c r="H2255" s="85"/>
      <c r="I2255" s="85"/>
      <c r="J2255" s="85"/>
      <c r="K2255" s="85"/>
    </row>
    <row r="2256" spans="1:11" x14ac:dyDescent="0.3">
      <c r="A2256" s="67"/>
      <c r="B2256" s="135"/>
      <c r="C2256" s="135"/>
      <c r="D2256" s="135"/>
      <c r="E2256" s="85"/>
      <c r="F2256" s="85"/>
      <c r="G2256" s="85"/>
      <c r="H2256" s="85"/>
      <c r="I2256" s="85"/>
      <c r="J2256" s="85"/>
      <c r="K2256" s="85"/>
    </row>
    <row r="2257" spans="1:11" x14ac:dyDescent="0.3">
      <c r="A2257" s="67"/>
      <c r="B2257" s="135"/>
      <c r="C2257" s="135"/>
      <c r="D2257" s="135"/>
      <c r="E2257" s="85"/>
      <c r="F2257" s="85"/>
      <c r="G2257" s="85"/>
      <c r="H2257" s="85"/>
      <c r="I2257" s="85"/>
      <c r="J2257" s="85"/>
      <c r="K2257" s="85"/>
    </row>
    <row r="2258" spans="1:11" x14ac:dyDescent="0.3">
      <c r="A2258" s="67"/>
      <c r="B2258" s="135"/>
      <c r="C2258" s="135"/>
      <c r="D2258" s="135"/>
      <c r="E2258" s="85"/>
      <c r="F2258" s="85"/>
      <c r="G2258" s="85"/>
      <c r="H2258" s="85"/>
      <c r="I2258" s="85"/>
      <c r="J2258" s="85"/>
      <c r="K2258" s="85"/>
    </row>
    <row r="2259" spans="1:11" x14ac:dyDescent="0.3">
      <c r="A2259" s="67"/>
      <c r="B2259" s="135"/>
      <c r="C2259" s="135"/>
      <c r="D2259" s="135"/>
      <c r="E2259" s="85"/>
      <c r="F2259" s="85"/>
      <c r="G2259" s="85"/>
      <c r="H2259" s="85"/>
      <c r="I2259" s="85"/>
      <c r="J2259" s="85"/>
      <c r="K2259" s="85"/>
    </row>
    <row r="2260" spans="1:11" x14ac:dyDescent="0.3">
      <c r="A2260" s="67"/>
      <c r="B2260" s="135"/>
      <c r="C2260" s="135"/>
      <c r="D2260" s="135"/>
      <c r="E2260" s="85"/>
      <c r="F2260" s="85"/>
      <c r="G2260" s="85"/>
      <c r="H2260" s="85"/>
      <c r="I2260" s="85"/>
      <c r="J2260" s="85"/>
      <c r="K2260" s="85"/>
    </row>
    <row r="2261" spans="1:11" x14ac:dyDescent="0.3">
      <c r="A2261" s="67"/>
      <c r="B2261" s="135"/>
      <c r="C2261" s="135"/>
      <c r="D2261" s="135"/>
      <c r="E2261" s="85"/>
      <c r="F2261" s="85"/>
      <c r="G2261" s="85"/>
      <c r="H2261" s="85"/>
      <c r="I2261" s="85"/>
      <c r="J2261" s="85"/>
      <c r="K2261" s="85"/>
    </row>
    <row r="2262" spans="1:11" x14ac:dyDescent="0.3">
      <c r="A2262" s="67"/>
      <c r="B2262" s="135"/>
      <c r="C2262" s="135"/>
      <c r="D2262" s="135"/>
      <c r="E2262" s="85"/>
      <c r="F2262" s="85"/>
      <c r="G2262" s="85"/>
      <c r="H2262" s="85"/>
      <c r="I2262" s="85"/>
      <c r="J2262" s="85"/>
      <c r="K2262" s="85"/>
    </row>
    <row r="2263" spans="1:11" x14ac:dyDescent="0.3">
      <c r="A2263" s="67"/>
      <c r="B2263" s="135"/>
      <c r="C2263" s="135"/>
      <c r="D2263" s="135"/>
      <c r="E2263" s="85"/>
      <c r="F2263" s="85"/>
      <c r="G2263" s="85"/>
      <c r="H2263" s="85"/>
      <c r="I2263" s="85"/>
      <c r="J2263" s="85"/>
      <c r="K2263" s="85"/>
    </row>
    <row r="2264" spans="1:11" x14ac:dyDescent="0.3">
      <c r="A2264" s="67"/>
      <c r="B2264" s="135"/>
      <c r="C2264" s="135"/>
      <c r="D2264" s="135"/>
      <c r="E2264" s="85"/>
      <c r="F2264" s="85"/>
      <c r="G2264" s="85"/>
      <c r="H2264" s="85"/>
      <c r="I2264" s="85"/>
      <c r="J2264" s="85"/>
      <c r="K2264" s="85"/>
    </row>
    <row r="2265" spans="1:11" x14ac:dyDescent="0.3">
      <c r="A2265" s="67"/>
      <c r="B2265" s="135"/>
      <c r="C2265" s="135"/>
      <c r="D2265" s="135"/>
      <c r="E2265" s="85"/>
      <c r="F2265" s="85"/>
      <c r="G2265" s="85"/>
      <c r="H2265" s="85"/>
      <c r="I2265" s="85"/>
      <c r="J2265" s="85"/>
      <c r="K2265" s="85"/>
    </row>
    <row r="2266" spans="1:11" x14ac:dyDescent="0.3">
      <c r="A2266" s="67"/>
      <c r="B2266" s="135"/>
      <c r="C2266" s="135"/>
      <c r="D2266" s="135"/>
      <c r="E2266" s="85"/>
      <c r="F2266" s="85"/>
      <c r="G2266" s="85"/>
      <c r="H2266" s="85"/>
      <c r="I2266" s="85"/>
      <c r="J2266" s="85"/>
      <c r="K2266" s="85"/>
    </row>
    <row r="2267" spans="1:11" x14ac:dyDescent="0.3">
      <c r="A2267" s="67"/>
      <c r="B2267" s="135"/>
      <c r="C2267" s="135"/>
      <c r="D2267" s="135"/>
      <c r="E2267" s="85"/>
      <c r="F2267" s="85"/>
      <c r="G2267" s="85"/>
      <c r="H2267" s="85"/>
      <c r="I2267" s="85"/>
      <c r="J2267" s="85"/>
      <c r="K2267" s="85"/>
    </row>
    <row r="2268" spans="1:11" x14ac:dyDescent="0.3">
      <c r="A2268" s="67"/>
      <c r="B2268" s="135"/>
      <c r="C2268" s="135"/>
      <c r="D2268" s="135"/>
      <c r="E2268" s="85"/>
      <c r="F2268" s="85"/>
      <c r="G2268" s="85"/>
      <c r="H2268" s="85"/>
      <c r="I2268" s="85"/>
      <c r="J2268" s="85"/>
      <c r="K2268" s="85"/>
    </row>
    <row r="2269" spans="1:11" x14ac:dyDescent="0.3">
      <c r="A2269" s="68"/>
      <c r="B2269" s="137"/>
      <c r="C2269" s="137"/>
      <c r="D2269" s="137"/>
      <c r="E2269" s="87"/>
      <c r="F2269" s="87"/>
      <c r="G2269" s="87"/>
      <c r="H2269" s="87"/>
      <c r="I2269" s="87"/>
      <c r="J2269" s="87"/>
      <c r="K2269" s="87"/>
    </row>
    <row r="2271" spans="1:11" x14ac:dyDescent="0.3">
      <c r="A2271" s="69"/>
      <c r="B2271" s="69"/>
      <c r="C2271" s="69"/>
      <c r="D2271" s="69"/>
      <c r="E2271" s="69"/>
      <c r="F2271" s="69"/>
      <c r="G2271" s="69"/>
      <c r="H2271" s="97"/>
      <c r="I2271" s="97"/>
      <c r="J2271" s="69"/>
      <c r="K2271" s="69"/>
    </row>
    <row r="2272" spans="1:11" x14ac:dyDescent="0.3">
      <c r="A2272" s="101"/>
      <c r="B2272" s="83"/>
      <c r="C2272" s="83"/>
      <c r="D2272" s="83"/>
      <c r="E2272" s="83"/>
      <c r="F2272" s="83"/>
      <c r="G2272" s="95"/>
      <c r="H2272" s="95"/>
      <c r="I2272" s="33"/>
      <c r="J2272" s="98"/>
      <c r="K2272" s="96"/>
    </row>
    <row r="2273" spans="1:11" x14ac:dyDescent="0.3">
      <c r="A2273" s="91"/>
      <c r="B2273" s="92"/>
      <c r="C2273" s="92"/>
      <c r="D2273" s="92"/>
      <c r="E2273" s="92"/>
      <c r="F2273" s="92"/>
      <c r="G2273" s="92"/>
      <c r="H2273" s="92"/>
      <c r="I2273" s="92"/>
      <c r="J2273" s="92"/>
      <c r="K2273" s="92"/>
    </row>
    <row r="2274" spans="1:11" x14ac:dyDescent="0.3">
      <c r="A2274" s="68"/>
      <c r="B2274" s="68"/>
      <c r="C2274" s="68"/>
      <c r="D2274" s="68"/>
      <c r="E2274" s="68"/>
      <c r="F2274" s="68"/>
      <c r="G2274" s="68"/>
      <c r="H2274" s="68"/>
      <c r="I2274" s="68"/>
      <c r="J2274" s="68"/>
      <c r="K2274" s="86"/>
    </row>
    <row r="2275" spans="1:11" x14ac:dyDescent="0.3">
      <c r="A2275" s="67"/>
      <c r="B2275" s="135"/>
      <c r="C2275" s="135"/>
      <c r="D2275" s="135"/>
      <c r="E2275" s="85"/>
      <c r="F2275" s="85"/>
      <c r="G2275" s="85"/>
      <c r="H2275" s="85"/>
      <c r="I2275" s="85"/>
      <c r="J2275" s="85"/>
      <c r="K2275" s="85"/>
    </row>
    <row r="2276" spans="1:11" x14ac:dyDescent="0.3">
      <c r="A2276" s="67"/>
      <c r="B2276" s="135"/>
      <c r="C2276" s="135"/>
      <c r="D2276" s="135"/>
      <c r="E2276" s="85"/>
      <c r="F2276" s="85"/>
      <c r="G2276" s="85"/>
      <c r="H2276" s="85"/>
      <c r="I2276" s="85"/>
      <c r="J2276" s="85"/>
      <c r="K2276" s="85"/>
    </row>
    <row r="2277" spans="1:11" x14ac:dyDescent="0.3">
      <c r="A2277" s="67"/>
      <c r="B2277" s="135"/>
      <c r="C2277" s="135"/>
      <c r="D2277" s="135"/>
      <c r="E2277" s="85"/>
      <c r="F2277" s="85"/>
      <c r="G2277" s="85"/>
      <c r="H2277" s="85"/>
      <c r="I2277" s="85"/>
      <c r="J2277" s="85"/>
      <c r="K2277" s="85"/>
    </row>
    <row r="2278" spans="1:11" x14ac:dyDescent="0.3">
      <c r="A2278" s="67"/>
      <c r="B2278" s="135"/>
      <c r="C2278" s="135"/>
      <c r="D2278" s="135"/>
      <c r="E2278" s="85"/>
      <c r="F2278" s="85"/>
      <c r="G2278" s="85"/>
      <c r="H2278" s="85"/>
      <c r="I2278" s="85"/>
      <c r="J2278" s="85"/>
      <c r="K2278" s="85"/>
    </row>
    <row r="2279" spans="1:11" x14ac:dyDescent="0.3">
      <c r="A2279" s="67"/>
      <c r="B2279" s="135"/>
      <c r="C2279" s="135"/>
      <c r="D2279" s="135"/>
      <c r="E2279" s="85"/>
      <c r="F2279" s="85"/>
      <c r="G2279" s="85"/>
      <c r="H2279" s="85"/>
      <c r="I2279" s="85"/>
      <c r="J2279" s="85"/>
      <c r="K2279" s="85"/>
    </row>
    <row r="2280" spans="1:11" x14ac:dyDescent="0.3">
      <c r="A2280" s="67"/>
      <c r="B2280" s="135"/>
      <c r="C2280" s="135"/>
      <c r="D2280" s="135"/>
      <c r="E2280" s="85"/>
      <c r="F2280" s="85"/>
      <c r="G2280" s="85"/>
      <c r="H2280" s="85"/>
      <c r="I2280" s="85"/>
      <c r="J2280" s="85"/>
      <c r="K2280" s="85"/>
    </row>
    <row r="2281" spans="1:11" x14ac:dyDescent="0.3">
      <c r="A2281" s="67"/>
      <c r="B2281" s="135"/>
      <c r="C2281" s="135"/>
      <c r="D2281" s="135"/>
      <c r="E2281" s="85"/>
      <c r="F2281" s="85"/>
      <c r="G2281" s="85"/>
      <c r="H2281" s="85"/>
      <c r="I2281" s="85"/>
      <c r="J2281" s="85"/>
      <c r="K2281" s="85"/>
    </row>
    <row r="2282" spans="1:11" x14ac:dyDescent="0.3">
      <c r="A2282" s="67"/>
      <c r="B2282" s="135"/>
      <c r="C2282" s="135"/>
      <c r="D2282" s="135"/>
      <c r="E2282" s="85"/>
      <c r="F2282" s="85"/>
      <c r="G2282" s="85"/>
      <c r="H2282" s="85"/>
      <c r="I2282" s="85"/>
      <c r="J2282" s="85"/>
      <c r="K2282" s="85"/>
    </row>
    <row r="2283" spans="1:11" x14ac:dyDescent="0.3">
      <c r="A2283" s="67"/>
      <c r="B2283" s="135"/>
      <c r="C2283" s="135"/>
      <c r="D2283" s="135"/>
      <c r="E2283" s="85"/>
      <c r="F2283" s="85"/>
      <c r="G2283" s="85"/>
      <c r="H2283" s="85"/>
      <c r="I2283" s="85"/>
      <c r="J2283" s="85"/>
      <c r="K2283" s="85"/>
    </row>
    <row r="2284" spans="1:11" x14ac:dyDescent="0.3">
      <c r="A2284" s="67"/>
      <c r="B2284" s="135"/>
      <c r="C2284" s="135"/>
      <c r="D2284" s="135"/>
      <c r="E2284" s="85"/>
      <c r="F2284" s="85"/>
      <c r="G2284" s="85"/>
      <c r="H2284" s="85"/>
      <c r="I2284" s="85"/>
      <c r="J2284" s="85"/>
      <c r="K2284" s="85"/>
    </row>
    <row r="2285" spans="1:11" x14ac:dyDescent="0.3">
      <c r="A2285" s="67"/>
      <c r="B2285" s="135"/>
      <c r="C2285" s="135"/>
      <c r="D2285" s="135"/>
      <c r="E2285" s="85"/>
      <c r="F2285" s="85"/>
      <c r="G2285" s="85"/>
      <c r="H2285" s="85"/>
      <c r="I2285" s="85"/>
      <c r="J2285" s="85"/>
      <c r="K2285" s="85"/>
    </row>
    <row r="2286" spans="1:11" x14ac:dyDescent="0.3">
      <c r="A2286" s="67"/>
      <c r="B2286" s="135"/>
      <c r="C2286" s="135"/>
      <c r="D2286" s="135"/>
      <c r="E2286" s="85"/>
      <c r="F2286" s="85"/>
      <c r="G2286" s="85"/>
      <c r="H2286" s="85"/>
      <c r="I2286" s="85"/>
      <c r="J2286" s="85"/>
      <c r="K2286" s="85"/>
    </row>
    <row r="2287" spans="1:11" x14ac:dyDescent="0.3">
      <c r="A2287" s="67"/>
      <c r="B2287" s="135"/>
      <c r="C2287" s="135"/>
      <c r="D2287" s="135"/>
      <c r="E2287" s="85"/>
      <c r="F2287" s="85"/>
      <c r="G2287" s="85"/>
      <c r="H2287" s="85"/>
      <c r="I2287" s="85"/>
      <c r="J2287" s="85"/>
      <c r="K2287" s="85"/>
    </row>
    <row r="2288" spans="1:11" x14ac:dyDescent="0.3">
      <c r="A2288" s="67"/>
      <c r="B2288" s="135"/>
      <c r="C2288" s="135"/>
      <c r="D2288" s="135"/>
      <c r="E2288" s="85"/>
      <c r="F2288" s="85"/>
      <c r="G2288" s="85"/>
      <c r="H2288" s="85"/>
      <c r="I2288" s="85"/>
      <c r="J2288" s="85"/>
      <c r="K2288" s="85"/>
    </row>
    <row r="2289" spans="1:11" x14ac:dyDescent="0.3">
      <c r="A2289" s="67"/>
      <c r="B2289" s="135"/>
      <c r="C2289" s="135"/>
      <c r="D2289" s="135"/>
      <c r="E2289" s="85"/>
      <c r="F2289" s="85"/>
      <c r="G2289" s="85"/>
      <c r="H2289" s="85"/>
      <c r="I2289" s="85"/>
      <c r="J2289" s="85"/>
      <c r="K2289" s="85"/>
    </row>
    <row r="2290" spans="1:11" x14ac:dyDescent="0.3">
      <c r="A2290" s="67"/>
      <c r="B2290" s="135"/>
      <c r="C2290" s="135"/>
      <c r="D2290" s="135"/>
      <c r="E2290" s="85"/>
      <c r="F2290" s="85"/>
      <c r="G2290" s="85"/>
      <c r="H2290" s="85"/>
      <c r="I2290" s="85"/>
      <c r="J2290" s="85"/>
      <c r="K2290" s="85"/>
    </row>
    <row r="2291" spans="1:11" x14ac:dyDescent="0.3">
      <c r="A2291" s="68"/>
      <c r="B2291" s="136"/>
      <c r="C2291" s="136"/>
      <c r="D2291" s="136"/>
      <c r="E2291" s="87"/>
      <c r="F2291" s="87"/>
      <c r="G2291" s="87"/>
      <c r="H2291" s="87"/>
      <c r="I2291" s="87"/>
      <c r="J2291" s="87"/>
      <c r="K2291" s="87"/>
    </row>
    <row r="2292" spans="1:11" x14ac:dyDescent="0.3">
      <c r="A2292" s="82"/>
      <c r="B2292" s="89"/>
      <c r="C2292" s="89"/>
      <c r="D2292" s="89"/>
      <c r="E2292" s="89"/>
      <c r="F2292" s="89"/>
      <c r="G2292" s="89"/>
      <c r="H2292" s="89"/>
      <c r="I2292" s="89"/>
      <c r="J2292" s="89"/>
      <c r="K2292" s="89"/>
    </row>
    <row r="2293" spans="1:11" x14ac:dyDescent="0.3">
      <c r="A2293" s="92"/>
      <c r="B2293" s="92"/>
      <c r="C2293" s="92"/>
      <c r="D2293" s="92"/>
      <c r="E2293" s="92"/>
      <c r="F2293" s="92"/>
      <c r="G2293" s="92"/>
      <c r="H2293" s="92"/>
      <c r="I2293" s="92"/>
      <c r="J2293" s="92"/>
      <c r="K2293" s="92"/>
    </row>
    <row r="2294" spans="1:11" x14ac:dyDescent="0.3">
      <c r="A2294" s="68"/>
      <c r="B2294" s="68"/>
      <c r="C2294" s="68"/>
      <c r="D2294" s="68"/>
      <c r="E2294" s="68"/>
      <c r="F2294" s="68"/>
      <c r="G2294" s="68"/>
      <c r="H2294" s="68"/>
      <c r="I2294" s="68"/>
      <c r="J2294" s="68"/>
      <c r="K2294" s="86"/>
    </row>
    <row r="2295" spans="1:11" x14ac:dyDescent="0.3">
      <c r="A2295" s="67"/>
      <c r="B2295" s="135"/>
      <c r="C2295" s="135"/>
      <c r="D2295" s="135"/>
      <c r="E2295" s="85"/>
      <c r="F2295" s="85"/>
      <c r="G2295" s="85"/>
      <c r="H2295" s="85"/>
      <c r="I2295" s="85"/>
      <c r="J2295" s="85"/>
      <c r="K2295" s="85"/>
    </row>
    <row r="2296" spans="1:11" x14ac:dyDescent="0.3">
      <c r="A2296" s="67"/>
      <c r="B2296" s="135"/>
      <c r="C2296" s="135"/>
      <c r="D2296" s="135"/>
      <c r="E2296" s="85"/>
      <c r="F2296" s="85"/>
      <c r="G2296" s="85"/>
      <c r="H2296" s="85"/>
      <c r="I2296" s="85"/>
      <c r="J2296" s="85"/>
      <c r="K2296" s="85"/>
    </row>
    <row r="2297" spans="1:11" x14ac:dyDescent="0.3">
      <c r="A2297" s="67"/>
      <c r="B2297" s="135"/>
      <c r="C2297" s="135"/>
      <c r="D2297" s="135"/>
      <c r="E2297" s="85"/>
      <c r="F2297" s="85"/>
      <c r="G2297" s="85"/>
      <c r="H2297" s="85"/>
      <c r="I2297" s="85"/>
      <c r="J2297" s="85"/>
      <c r="K2297" s="85"/>
    </row>
    <row r="2298" spans="1:11" x14ac:dyDescent="0.3">
      <c r="A2298" s="67"/>
      <c r="B2298" s="135"/>
      <c r="C2298" s="135"/>
      <c r="D2298" s="135"/>
      <c r="E2298" s="85"/>
      <c r="F2298" s="85"/>
      <c r="G2298" s="85"/>
      <c r="H2298" s="85"/>
      <c r="I2298" s="85"/>
      <c r="J2298" s="85"/>
      <c r="K2298" s="85"/>
    </row>
    <row r="2299" spans="1:11" x14ac:dyDescent="0.3">
      <c r="A2299" s="67"/>
      <c r="B2299" s="135"/>
      <c r="C2299" s="135"/>
      <c r="D2299" s="135"/>
      <c r="E2299" s="85"/>
      <c r="F2299" s="85"/>
      <c r="G2299" s="85"/>
      <c r="H2299" s="85"/>
      <c r="I2299" s="85"/>
      <c r="J2299" s="85"/>
      <c r="K2299" s="85"/>
    </row>
    <row r="2300" spans="1:11" x14ac:dyDescent="0.3">
      <c r="A2300" s="67"/>
      <c r="B2300" s="135"/>
      <c r="C2300" s="135"/>
      <c r="D2300" s="135"/>
      <c r="E2300" s="85"/>
      <c r="F2300" s="85"/>
      <c r="G2300" s="85"/>
      <c r="H2300" s="85"/>
      <c r="I2300" s="85"/>
      <c r="J2300" s="85"/>
      <c r="K2300" s="85"/>
    </row>
    <row r="2301" spans="1:11" x14ac:dyDescent="0.3">
      <c r="A2301" s="67"/>
      <c r="B2301" s="135"/>
      <c r="C2301" s="135"/>
      <c r="D2301" s="135"/>
      <c r="E2301" s="85"/>
      <c r="F2301" s="85"/>
      <c r="G2301" s="85"/>
      <c r="H2301" s="85"/>
      <c r="I2301" s="85"/>
      <c r="J2301" s="85"/>
      <c r="K2301" s="85"/>
    </row>
    <row r="2302" spans="1:11" x14ac:dyDescent="0.3">
      <c r="A2302" s="67"/>
      <c r="B2302" s="135"/>
      <c r="C2302" s="135"/>
      <c r="D2302" s="135"/>
      <c r="E2302" s="85"/>
      <c r="F2302" s="85"/>
      <c r="G2302" s="85"/>
      <c r="H2302" s="85"/>
      <c r="I2302" s="85"/>
      <c r="J2302" s="85"/>
      <c r="K2302" s="85"/>
    </row>
    <row r="2303" spans="1:11" x14ac:dyDescent="0.3">
      <c r="A2303" s="67"/>
      <c r="B2303" s="135"/>
      <c r="C2303" s="135"/>
      <c r="D2303" s="135"/>
      <c r="E2303" s="85"/>
      <c r="F2303" s="85"/>
      <c r="G2303" s="85"/>
      <c r="H2303" s="85"/>
      <c r="I2303" s="85"/>
      <c r="J2303" s="85"/>
      <c r="K2303" s="85"/>
    </row>
    <row r="2304" spans="1:11" x14ac:dyDescent="0.3">
      <c r="A2304" s="67"/>
      <c r="B2304" s="135"/>
      <c r="C2304" s="135"/>
      <c r="D2304" s="135"/>
      <c r="E2304" s="85"/>
      <c r="F2304" s="85"/>
      <c r="G2304" s="85"/>
      <c r="H2304" s="85"/>
      <c r="I2304" s="85"/>
      <c r="J2304" s="85"/>
      <c r="K2304" s="85"/>
    </row>
    <row r="2305" spans="1:11" x14ac:dyDescent="0.3">
      <c r="A2305" s="67"/>
      <c r="B2305" s="135"/>
      <c r="C2305" s="135"/>
      <c r="D2305" s="135"/>
      <c r="E2305" s="85"/>
      <c r="F2305" s="85"/>
      <c r="G2305" s="85"/>
      <c r="H2305" s="85"/>
      <c r="I2305" s="85"/>
      <c r="J2305" s="85"/>
      <c r="K2305" s="85"/>
    </row>
    <row r="2306" spans="1:11" x14ac:dyDescent="0.3">
      <c r="A2306" s="67"/>
      <c r="B2306" s="135"/>
      <c r="C2306" s="135"/>
      <c r="D2306" s="135"/>
      <c r="E2306" s="85"/>
      <c r="F2306" s="85"/>
      <c r="G2306" s="85"/>
      <c r="H2306" s="85"/>
      <c r="I2306" s="85"/>
      <c r="J2306" s="85"/>
      <c r="K2306" s="85"/>
    </row>
    <row r="2307" spans="1:11" x14ac:dyDescent="0.3">
      <c r="A2307" s="67"/>
      <c r="B2307" s="135"/>
      <c r="C2307" s="135"/>
      <c r="D2307" s="135"/>
      <c r="E2307" s="85"/>
      <c r="F2307" s="85"/>
      <c r="G2307" s="85"/>
      <c r="H2307" s="85"/>
      <c r="I2307" s="85"/>
      <c r="J2307" s="85"/>
      <c r="K2307" s="85"/>
    </row>
    <row r="2308" spans="1:11" x14ac:dyDescent="0.3">
      <c r="A2308" s="67"/>
      <c r="B2308" s="135"/>
      <c r="C2308" s="135"/>
      <c r="D2308" s="135"/>
      <c r="E2308" s="85"/>
      <c r="F2308" s="85"/>
      <c r="G2308" s="85"/>
      <c r="H2308" s="85"/>
      <c r="I2308" s="85"/>
      <c r="J2308" s="85"/>
      <c r="K2308" s="85"/>
    </row>
    <row r="2309" spans="1:11" x14ac:dyDescent="0.3">
      <c r="A2309" s="67"/>
      <c r="B2309" s="135"/>
      <c r="C2309" s="135"/>
      <c r="D2309" s="135"/>
      <c r="E2309" s="85"/>
      <c r="F2309" s="85"/>
      <c r="G2309" s="85"/>
      <c r="H2309" s="85"/>
      <c r="I2309" s="85"/>
      <c r="J2309" s="85"/>
      <c r="K2309" s="85"/>
    </row>
    <row r="2310" spans="1:11" x14ac:dyDescent="0.3">
      <c r="A2310" s="67"/>
      <c r="B2310" s="135"/>
      <c r="C2310" s="135"/>
      <c r="D2310" s="135"/>
      <c r="E2310" s="85"/>
      <c r="F2310" s="85"/>
      <c r="G2310" s="85"/>
      <c r="H2310" s="85"/>
      <c r="I2310" s="85"/>
      <c r="J2310" s="85"/>
      <c r="K2310" s="85"/>
    </row>
    <row r="2311" spans="1:11" x14ac:dyDescent="0.3">
      <c r="A2311" s="68"/>
      <c r="B2311" s="137"/>
      <c r="C2311" s="137"/>
      <c r="D2311" s="137"/>
      <c r="E2311" s="87"/>
      <c r="F2311" s="87"/>
      <c r="G2311" s="87"/>
      <c r="H2311" s="87"/>
      <c r="I2311" s="87"/>
      <c r="J2311" s="87"/>
      <c r="K2311" s="87"/>
    </row>
    <row r="2313" spans="1:11" x14ac:dyDescent="0.3">
      <c r="A2313" s="69"/>
      <c r="B2313" s="69"/>
      <c r="C2313" s="69"/>
      <c r="D2313" s="69"/>
      <c r="E2313" s="69"/>
      <c r="F2313" s="69"/>
      <c r="G2313" s="69"/>
      <c r="H2313" s="97"/>
      <c r="I2313" s="97"/>
      <c r="J2313" s="69"/>
      <c r="K2313" s="69"/>
    </row>
    <row r="2314" spans="1:11" x14ac:dyDescent="0.3">
      <c r="A2314" s="101"/>
      <c r="B2314" s="83"/>
      <c r="C2314" s="83"/>
      <c r="D2314" s="83"/>
      <c r="E2314" s="83"/>
      <c r="F2314" s="83"/>
      <c r="G2314" s="95"/>
      <c r="H2314" s="95"/>
      <c r="I2314" s="33"/>
      <c r="J2314" s="98"/>
      <c r="K2314" s="96"/>
    </row>
    <row r="2315" spans="1:11" x14ac:dyDescent="0.3">
      <c r="A2315" s="91"/>
      <c r="B2315" s="92"/>
      <c r="C2315" s="92"/>
      <c r="D2315" s="92"/>
      <c r="E2315" s="92"/>
      <c r="F2315" s="92"/>
      <c r="G2315" s="92"/>
      <c r="H2315" s="92"/>
      <c r="I2315" s="92"/>
      <c r="J2315" s="92"/>
      <c r="K2315" s="92"/>
    </row>
    <row r="2316" spans="1:11" x14ac:dyDescent="0.3">
      <c r="A2316" s="68"/>
      <c r="B2316" s="68"/>
      <c r="C2316" s="68"/>
      <c r="D2316" s="68"/>
      <c r="E2316" s="68"/>
      <c r="F2316" s="68"/>
      <c r="G2316" s="68"/>
      <c r="H2316" s="68"/>
      <c r="I2316" s="68"/>
      <c r="J2316" s="68"/>
      <c r="K2316" s="86"/>
    </row>
    <row r="2317" spans="1:11" x14ac:dyDescent="0.3">
      <c r="A2317" s="67"/>
      <c r="B2317" s="135"/>
      <c r="C2317" s="135"/>
      <c r="D2317" s="135"/>
      <c r="E2317" s="85"/>
      <c r="F2317" s="85"/>
      <c r="G2317" s="85"/>
      <c r="H2317" s="85"/>
      <c r="I2317" s="85"/>
      <c r="J2317" s="85"/>
      <c r="K2317" s="85"/>
    </row>
    <row r="2318" spans="1:11" x14ac:dyDescent="0.3">
      <c r="A2318" s="67"/>
      <c r="B2318" s="135"/>
      <c r="C2318" s="135"/>
      <c r="D2318" s="135"/>
      <c r="E2318" s="85"/>
      <c r="F2318" s="85"/>
      <c r="G2318" s="85"/>
      <c r="H2318" s="85"/>
      <c r="I2318" s="85"/>
      <c r="J2318" s="85"/>
      <c r="K2318" s="85"/>
    </row>
    <row r="2319" spans="1:11" x14ac:dyDescent="0.3">
      <c r="A2319" s="67"/>
      <c r="B2319" s="135"/>
      <c r="C2319" s="135"/>
      <c r="D2319" s="135"/>
      <c r="E2319" s="85"/>
      <c r="F2319" s="85"/>
      <c r="G2319" s="85"/>
      <c r="H2319" s="85"/>
      <c r="I2319" s="85"/>
      <c r="J2319" s="85"/>
      <c r="K2319" s="85"/>
    </row>
    <row r="2320" spans="1:11" x14ac:dyDescent="0.3">
      <c r="A2320" s="67"/>
      <c r="B2320" s="135"/>
      <c r="C2320" s="135"/>
      <c r="D2320" s="135"/>
      <c r="E2320" s="85"/>
      <c r="F2320" s="85"/>
      <c r="G2320" s="85"/>
      <c r="H2320" s="85"/>
      <c r="I2320" s="85"/>
      <c r="J2320" s="85"/>
      <c r="K2320" s="85"/>
    </row>
    <row r="2321" spans="1:11" x14ac:dyDescent="0.3">
      <c r="A2321" s="67"/>
      <c r="B2321" s="135"/>
      <c r="C2321" s="135"/>
      <c r="D2321" s="135"/>
      <c r="E2321" s="85"/>
      <c r="F2321" s="85"/>
      <c r="G2321" s="85"/>
      <c r="H2321" s="85"/>
      <c r="I2321" s="85"/>
      <c r="J2321" s="85"/>
      <c r="K2321" s="85"/>
    </row>
    <row r="2322" spans="1:11" x14ac:dyDescent="0.3">
      <c r="A2322" s="67"/>
      <c r="B2322" s="135"/>
      <c r="C2322" s="135"/>
      <c r="D2322" s="135"/>
      <c r="E2322" s="85"/>
      <c r="F2322" s="85"/>
      <c r="G2322" s="85"/>
      <c r="H2322" s="85"/>
      <c r="I2322" s="85"/>
      <c r="J2322" s="85"/>
      <c r="K2322" s="85"/>
    </row>
    <row r="2323" spans="1:11" x14ac:dyDescent="0.3">
      <c r="A2323" s="67"/>
      <c r="B2323" s="135"/>
      <c r="C2323" s="135"/>
      <c r="D2323" s="135"/>
      <c r="E2323" s="85"/>
      <c r="F2323" s="85"/>
      <c r="G2323" s="85"/>
      <c r="H2323" s="85"/>
      <c r="I2323" s="85"/>
      <c r="J2323" s="85"/>
      <c r="K2323" s="85"/>
    </row>
    <row r="2324" spans="1:11" x14ac:dyDescent="0.3">
      <c r="A2324" s="67"/>
      <c r="B2324" s="135"/>
      <c r="C2324" s="135"/>
      <c r="D2324" s="135"/>
      <c r="E2324" s="85"/>
      <c r="F2324" s="85"/>
      <c r="G2324" s="85"/>
      <c r="H2324" s="85"/>
      <c r="I2324" s="85"/>
      <c r="J2324" s="85"/>
      <c r="K2324" s="85"/>
    </row>
    <row r="2325" spans="1:11" x14ac:dyDescent="0.3">
      <c r="A2325" s="67"/>
      <c r="B2325" s="135"/>
      <c r="C2325" s="135"/>
      <c r="D2325" s="135"/>
      <c r="E2325" s="85"/>
      <c r="F2325" s="85"/>
      <c r="G2325" s="85"/>
      <c r="H2325" s="85"/>
      <c r="I2325" s="85"/>
      <c r="J2325" s="85"/>
      <c r="K2325" s="85"/>
    </row>
    <row r="2326" spans="1:11" x14ac:dyDescent="0.3">
      <c r="A2326" s="67"/>
      <c r="B2326" s="135"/>
      <c r="C2326" s="135"/>
      <c r="D2326" s="135"/>
      <c r="E2326" s="85"/>
      <c r="F2326" s="85"/>
      <c r="G2326" s="85"/>
      <c r="H2326" s="85"/>
      <c r="I2326" s="85"/>
      <c r="J2326" s="85"/>
      <c r="K2326" s="85"/>
    </row>
    <row r="2327" spans="1:11" x14ac:dyDescent="0.3">
      <c r="A2327" s="67"/>
      <c r="B2327" s="135"/>
      <c r="C2327" s="135"/>
      <c r="D2327" s="135"/>
      <c r="E2327" s="85"/>
      <c r="F2327" s="85"/>
      <c r="G2327" s="85"/>
      <c r="H2327" s="85"/>
      <c r="I2327" s="85"/>
      <c r="J2327" s="85"/>
      <c r="K2327" s="85"/>
    </row>
    <row r="2328" spans="1:11" x14ac:dyDescent="0.3">
      <c r="A2328" s="67"/>
      <c r="B2328" s="135"/>
      <c r="C2328" s="135"/>
      <c r="D2328" s="135"/>
      <c r="E2328" s="85"/>
      <c r="F2328" s="85"/>
      <c r="G2328" s="85"/>
      <c r="H2328" s="85"/>
      <c r="I2328" s="85"/>
      <c r="J2328" s="85"/>
      <c r="K2328" s="85"/>
    </row>
    <row r="2329" spans="1:11" x14ac:dyDescent="0.3">
      <c r="A2329" s="67"/>
      <c r="B2329" s="135"/>
      <c r="C2329" s="135"/>
      <c r="D2329" s="135"/>
      <c r="E2329" s="85"/>
      <c r="F2329" s="85"/>
      <c r="G2329" s="85"/>
      <c r="H2329" s="85"/>
      <c r="I2329" s="85"/>
      <c r="J2329" s="85"/>
      <c r="K2329" s="85"/>
    </row>
    <row r="2330" spans="1:11" x14ac:dyDescent="0.3">
      <c r="A2330" s="67"/>
      <c r="B2330" s="135"/>
      <c r="C2330" s="135"/>
      <c r="D2330" s="135"/>
      <c r="E2330" s="85"/>
      <c r="F2330" s="85"/>
      <c r="G2330" s="85"/>
      <c r="H2330" s="85"/>
      <c r="I2330" s="85"/>
      <c r="J2330" s="85"/>
      <c r="K2330" s="85"/>
    </row>
    <row r="2331" spans="1:11" x14ac:dyDescent="0.3">
      <c r="A2331" s="67"/>
      <c r="B2331" s="135"/>
      <c r="C2331" s="135"/>
      <c r="D2331" s="135"/>
      <c r="E2331" s="85"/>
      <c r="F2331" s="85"/>
      <c r="G2331" s="85"/>
      <c r="H2331" s="85"/>
      <c r="I2331" s="85"/>
      <c r="J2331" s="85"/>
      <c r="K2331" s="85"/>
    </row>
    <row r="2332" spans="1:11" x14ac:dyDescent="0.3">
      <c r="A2332" s="67"/>
      <c r="B2332" s="135"/>
      <c r="C2332" s="135"/>
      <c r="D2332" s="135"/>
      <c r="E2332" s="85"/>
      <c r="F2332" s="85"/>
      <c r="G2332" s="85"/>
      <c r="H2332" s="85"/>
      <c r="I2332" s="85"/>
      <c r="J2332" s="85"/>
      <c r="K2332" s="85"/>
    </row>
    <row r="2333" spans="1:11" x14ac:dyDescent="0.3">
      <c r="A2333" s="68"/>
      <c r="B2333" s="136"/>
      <c r="C2333" s="136"/>
      <c r="D2333" s="136"/>
      <c r="E2333" s="87"/>
      <c r="F2333" s="87"/>
      <c r="G2333" s="87"/>
      <c r="H2333" s="87"/>
      <c r="I2333" s="87"/>
      <c r="J2333" s="87"/>
      <c r="K2333" s="87"/>
    </row>
    <row r="2334" spans="1:11" x14ac:dyDescent="0.3">
      <c r="A2334" s="82"/>
      <c r="B2334" s="89"/>
      <c r="C2334" s="89"/>
      <c r="D2334" s="89"/>
      <c r="E2334" s="89"/>
      <c r="F2334" s="89"/>
      <c r="G2334" s="89"/>
      <c r="H2334" s="89"/>
      <c r="I2334" s="89"/>
      <c r="J2334" s="89"/>
      <c r="K2334" s="89"/>
    </row>
    <row r="2335" spans="1:11" x14ac:dyDescent="0.3">
      <c r="A2335" s="92"/>
      <c r="B2335" s="92"/>
      <c r="C2335" s="92"/>
      <c r="D2335" s="92"/>
      <c r="E2335" s="92"/>
      <c r="F2335" s="92"/>
      <c r="G2335" s="92"/>
      <c r="H2335" s="92"/>
      <c r="I2335" s="92"/>
      <c r="J2335" s="92"/>
      <c r="K2335" s="92"/>
    </row>
    <row r="2336" spans="1:11" x14ac:dyDescent="0.3">
      <c r="A2336" s="68"/>
      <c r="B2336" s="68"/>
      <c r="C2336" s="68"/>
      <c r="D2336" s="68"/>
      <c r="E2336" s="68"/>
      <c r="F2336" s="68"/>
      <c r="G2336" s="68"/>
      <c r="H2336" s="68"/>
      <c r="I2336" s="68"/>
      <c r="J2336" s="68"/>
      <c r="K2336" s="86"/>
    </row>
    <row r="2337" spans="1:11" x14ac:dyDescent="0.3">
      <c r="A2337" s="67"/>
      <c r="B2337" s="135"/>
      <c r="C2337" s="135"/>
      <c r="D2337" s="135"/>
      <c r="E2337" s="85"/>
      <c r="F2337" s="85"/>
      <c r="G2337" s="85"/>
      <c r="H2337" s="85"/>
      <c r="I2337" s="85"/>
      <c r="J2337" s="85"/>
      <c r="K2337" s="85"/>
    </row>
    <row r="2338" spans="1:11" x14ac:dyDescent="0.3">
      <c r="A2338" s="67"/>
      <c r="B2338" s="135"/>
      <c r="C2338" s="135"/>
      <c r="D2338" s="135"/>
      <c r="E2338" s="85"/>
      <c r="F2338" s="85"/>
      <c r="G2338" s="85"/>
      <c r="H2338" s="85"/>
      <c r="I2338" s="85"/>
      <c r="J2338" s="85"/>
      <c r="K2338" s="85"/>
    </row>
    <row r="2339" spans="1:11" x14ac:dyDescent="0.3">
      <c r="A2339" s="67"/>
      <c r="B2339" s="135"/>
      <c r="C2339" s="135"/>
      <c r="D2339" s="135"/>
      <c r="E2339" s="85"/>
      <c r="F2339" s="85"/>
      <c r="G2339" s="85"/>
      <c r="H2339" s="85"/>
      <c r="I2339" s="85"/>
      <c r="J2339" s="85"/>
      <c r="K2339" s="85"/>
    </row>
    <row r="2340" spans="1:11" x14ac:dyDescent="0.3">
      <c r="A2340" s="67"/>
      <c r="B2340" s="135"/>
      <c r="C2340" s="135"/>
      <c r="D2340" s="135"/>
      <c r="E2340" s="85"/>
      <c r="F2340" s="85"/>
      <c r="G2340" s="85"/>
      <c r="H2340" s="85"/>
      <c r="I2340" s="85"/>
      <c r="J2340" s="85"/>
      <c r="K2340" s="85"/>
    </row>
    <row r="2341" spans="1:11" x14ac:dyDescent="0.3">
      <c r="A2341" s="67"/>
      <c r="B2341" s="135"/>
      <c r="C2341" s="135"/>
      <c r="D2341" s="135"/>
      <c r="E2341" s="85"/>
      <c r="F2341" s="85"/>
      <c r="G2341" s="85"/>
      <c r="H2341" s="85"/>
      <c r="I2341" s="85"/>
      <c r="J2341" s="85"/>
      <c r="K2341" s="85"/>
    </row>
    <row r="2342" spans="1:11" x14ac:dyDescent="0.3">
      <c r="A2342" s="67"/>
      <c r="B2342" s="135"/>
      <c r="C2342" s="135"/>
      <c r="D2342" s="135"/>
      <c r="E2342" s="85"/>
      <c r="F2342" s="85"/>
      <c r="G2342" s="85"/>
      <c r="H2342" s="85"/>
      <c r="I2342" s="85"/>
      <c r="J2342" s="85"/>
      <c r="K2342" s="85"/>
    </row>
    <row r="2343" spans="1:11" x14ac:dyDescent="0.3">
      <c r="A2343" s="67"/>
      <c r="B2343" s="135"/>
      <c r="C2343" s="135"/>
      <c r="D2343" s="135"/>
      <c r="E2343" s="85"/>
      <c r="F2343" s="85"/>
      <c r="G2343" s="85"/>
      <c r="H2343" s="85"/>
      <c r="I2343" s="85"/>
      <c r="J2343" s="85"/>
      <c r="K2343" s="85"/>
    </row>
    <row r="2344" spans="1:11" x14ac:dyDescent="0.3">
      <c r="A2344" s="67"/>
      <c r="B2344" s="135"/>
      <c r="C2344" s="135"/>
      <c r="D2344" s="135"/>
      <c r="E2344" s="85"/>
      <c r="F2344" s="85"/>
      <c r="G2344" s="85"/>
      <c r="H2344" s="85"/>
      <c r="I2344" s="85"/>
      <c r="J2344" s="85"/>
      <c r="K2344" s="85"/>
    </row>
    <row r="2345" spans="1:11" x14ac:dyDescent="0.3">
      <c r="A2345" s="67"/>
      <c r="B2345" s="135"/>
      <c r="C2345" s="135"/>
      <c r="D2345" s="135"/>
      <c r="E2345" s="85"/>
      <c r="F2345" s="85"/>
      <c r="G2345" s="85"/>
      <c r="H2345" s="85"/>
      <c r="I2345" s="85"/>
      <c r="J2345" s="85"/>
      <c r="K2345" s="85"/>
    </row>
    <row r="2346" spans="1:11" x14ac:dyDescent="0.3">
      <c r="A2346" s="67"/>
      <c r="B2346" s="135"/>
      <c r="C2346" s="135"/>
      <c r="D2346" s="135"/>
      <c r="E2346" s="85"/>
      <c r="F2346" s="85"/>
      <c r="G2346" s="85"/>
      <c r="H2346" s="85"/>
      <c r="I2346" s="85"/>
      <c r="J2346" s="85"/>
      <c r="K2346" s="85"/>
    </row>
    <row r="2347" spans="1:11" x14ac:dyDescent="0.3">
      <c r="A2347" s="67"/>
      <c r="B2347" s="135"/>
      <c r="C2347" s="135"/>
      <c r="D2347" s="135"/>
      <c r="E2347" s="85"/>
      <c r="F2347" s="85"/>
      <c r="G2347" s="85"/>
      <c r="H2347" s="85"/>
      <c r="I2347" s="85"/>
      <c r="J2347" s="85"/>
      <c r="K2347" s="85"/>
    </row>
    <row r="2348" spans="1:11" x14ac:dyDescent="0.3">
      <c r="A2348" s="67"/>
      <c r="B2348" s="135"/>
      <c r="C2348" s="135"/>
      <c r="D2348" s="135"/>
      <c r="E2348" s="85"/>
      <c r="F2348" s="85"/>
      <c r="G2348" s="85"/>
      <c r="H2348" s="85"/>
      <c r="I2348" s="85"/>
      <c r="J2348" s="85"/>
      <c r="K2348" s="85"/>
    </row>
    <row r="2349" spans="1:11" x14ac:dyDescent="0.3">
      <c r="A2349" s="67"/>
      <c r="B2349" s="135"/>
      <c r="C2349" s="135"/>
      <c r="D2349" s="135"/>
      <c r="E2349" s="85"/>
      <c r="F2349" s="85"/>
      <c r="G2349" s="85"/>
      <c r="H2349" s="85"/>
      <c r="I2349" s="85"/>
      <c r="J2349" s="85"/>
      <c r="K2349" s="85"/>
    </row>
    <row r="2350" spans="1:11" x14ac:dyDescent="0.3">
      <c r="A2350" s="67"/>
      <c r="B2350" s="135"/>
      <c r="C2350" s="135"/>
      <c r="D2350" s="135"/>
      <c r="E2350" s="85"/>
      <c r="F2350" s="85"/>
      <c r="G2350" s="85"/>
      <c r="H2350" s="85"/>
      <c r="I2350" s="85"/>
      <c r="J2350" s="85"/>
      <c r="K2350" s="85"/>
    </row>
    <row r="2351" spans="1:11" x14ac:dyDescent="0.3">
      <c r="A2351" s="67"/>
      <c r="B2351" s="135"/>
      <c r="C2351" s="135"/>
      <c r="D2351" s="135"/>
      <c r="E2351" s="85"/>
      <c r="F2351" s="85"/>
      <c r="G2351" s="85"/>
      <c r="H2351" s="85"/>
      <c r="I2351" s="85"/>
      <c r="J2351" s="85"/>
      <c r="K2351" s="85"/>
    </row>
    <row r="2352" spans="1:11" x14ac:dyDescent="0.3">
      <c r="A2352" s="67"/>
      <c r="B2352" s="135"/>
      <c r="C2352" s="135"/>
      <c r="D2352" s="135"/>
      <c r="E2352" s="85"/>
      <c r="F2352" s="85"/>
      <c r="G2352" s="85"/>
      <c r="H2352" s="85"/>
      <c r="I2352" s="85"/>
      <c r="J2352" s="85"/>
      <c r="K2352" s="85"/>
    </row>
    <row r="2353" spans="1:11" x14ac:dyDescent="0.3">
      <c r="A2353" s="68"/>
      <c r="B2353" s="137"/>
      <c r="C2353" s="137"/>
      <c r="D2353" s="137"/>
      <c r="E2353" s="87"/>
      <c r="F2353" s="87"/>
      <c r="G2353" s="87"/>
      <c r="H2353" s="87"/>
      <c r="I2353" s="87"/>
      <c r="J2353" s="87"/>
      <c r="K2353" s="87"/>
    </row>
    <row r="2355" spans="1:11" x14ac:dyDescent="0.3">
      <c r="A2355" s="69"/>
      <c r="B2355" s="69"/>
      <c r="C2355" s="69"/>
      <c r="D2355" s="69"/>
      <c r="E2355" s="69"/>
      <c r="F2355" s="69"/>
      <c r="G2355" s="69"/>
      <c r="H2355" s="97"/>
      <c r="I2355" s="97"/>
      <c r="J2355" s="69"/>
      <c r="K2355" s="69"/>
    </row>
    <row r="2356" spans="1:11" x14ac:dyDescent="0.3">
      <c r="A2356" s="101"/>
      <c r="B2356" s="83"/>
      <c r="C2356" s="83"/>
      <c r="D2356" s="83"/>
      <c r="E2356" s="83"/>
      <c r="F2356" s="83"/>
      <c r="G2356" s="95"/>
      <c r="H2356" s="95"/>
      <c r="I2356" s="33"/>
      <c r="J2356" s="98"/>
      <c r="K2356" s="96"/>
    </row>
    <row r="2357" spans="1:11" x14ac:dyDescent="0.3">
      <c r="A2357" s="91"/>
      <c r="B2357" s="92"/>
      <c r="C2357" s="92"/>
      <c r="D2357" s="92"/>
      <c r="E2357" s="92"/>
      <c r="F2357" s="92"/>
      <c r="G2357" s="92"/>
      <c r="H2357" s="92"/>
      <c r="I2357" s="92"/>
      <c r="J2357" s="92"/>
      <c r="K2357" s="92"/>
    </row>
    <row r="2358" spans="1:11" x14ac:dyDescent="0.3">
      <c r="A2358" s="68"/>
      <c r="B2358" s="68"/>
      <c r="C2358" s="68"/>
      <c r="D2358" s="68"/>
      <c r="E2358" s="68"/>
      <c r="F2358" s="68"/>
      <c r="G2358" s="68"/>
      <c r="H2358" s="68"/>
      <c r="I2358" s="68"/>
      <c r="J2358" s="68"/>
      <c r="K2358" s="86"/>
    </row>
    <row r="2359" spans="1:11" x14ac:dyDescent="0.3">
      <c r="A2359" s="67"/>
      <c r="B2359" s="135"/>
      <c r="C2359" s="135"/>
      <c r="D2359" s="135"/>
      <c r="E2359" s="85"/>
      <c r="F2359" s="85"/>
      <c r="G2359" s="85"/>
      <c r="H2359" s="85"/>
      <c r="I2359" s="85"/>
      <c r="J2359" s="85"/>
      <c r="K2359" s="85"/>
    </row>
    <row r="2360" spans="1:11" x14ac:dyDescent="0.3">
      <c r="A2360" s="67"/>
      <c r="B2360" s="135"/>
      <c r="C2360" s="135"/>
      <c r="D2360" s="135"/>
      <c r="E2360" s="85"/>
      <c r="F2360" s="85"/>
      <c r="G2360" s="85"/>
      <c r="H2360" s="85"/>
      <c r="I2360" s="85"/>
      <c r="J2360" s="85"/>
      <c r="K2360" s="85"/>
    </row>
    <row r="2361" spans="1:11" x14ac:dyDescent="0.3">
      <c r="A2361" s="67"/>
      <c r="B2361" s="135"/>
      <c r="C2361" s="135"/>
      <c r="D2361" s="135"/>
      <c r="E2361" s="85"/>
      <c r="F2361" s="85"/>
      <c r="G2361" s="85"/>
      <c r="H2361" s="85"/>
      <c r="I2361" s="85"/>
      <c r="J2361" s="85"/>
      <c r="K2361" s="85"/>
    </row>
    <row r="2362" spans="1:11" x14ac:dyDescent="0.3">
      <c r="A2362" s="67"/>
      <c r="B2362" s="135"/>
      <c r="C2362" s="135"/>
      <c r="D2362" s="135"/>
      <c r="E2362" s="85"/>
      <c r="F2362" s="85"/>
      <c r="G2362" s="85"/>
      <c r="H2362" s="85"/>
      <c r="I2362" s="85"/>
      <c r="J2362" s="85"/>
      <c r="K2362" s="85"/>
    </row>
    <row r="2363" spans="1:11" x14ac:dyDescent="0.3">
      <c r="A2363" s="67"/>
      <c r="B2363" s="135"/>
      <c r="C2363" s="135"/>
      <c r="D2363" s="135"/>
      <c r="E2363" s="85"/>
      <c r="F2363" s="85"/>
      <c r="G2363" s="85"/>
      <c r="H2363" s="85"/>
      <c r="I2363" s="85"/>
      <c r="J2363" s="85"/>
      <c r="K2363" s="85"/>
    </row>
    <row r="2364" spans="1:11" x14ac:dyDescent="0.3">
      <c r="A2364" s="67"/>
      <c r="B2364" s="135"/>
      <c r="C2364" s="135"/>
      <c r="D2364" s="135"/>
      <c r="E2364" s="85"/>
      <c r="F2364" s="85"/>
      <c r="G2364" s="85"/>
      <c r="H2364" s="85"/>
      <c r="I2364" s="85"/>
      <c r="J2364" s="85"/>
      <c r="K2364" s="85"/>
    </row>
    <row r="2365" spans="1:11" x14ac:dyDescent="0.3">
      <c r="A2365" s="67"/>
      <c r="B2365" s="135"/>
      <c r="C2365" s="135"/>
      <c r="D2365" s="135"/>
      <c r="E2365" s="85"/>
      <c r="F2365" s="85"/>
      <c r="G2365" s="85"/>
      <c r="H2365" s="85"/>
      <c r="I2365" s="85"/>
      <c r="J2365" s="85"/>
      <c r="K2365" s="85"/>
    </row>
    <row r="2366" spans="1:11" x14ac:dyDescent="0.3">
      <c r="A2366" s="67"/>
      <c r="B2366" s="135"/>
      <c r="C2366" s="135"/>
      <c r="D2366" s="135"/>
      <c r="E2366" s="85"/>
      <c r="F2366" s="85"/>
      <c r="G2366" s="85"/>
      <c r="H2366" s="85"/>
      <c r="I2366" s="85"/>
      <c r="J2366" s="85"/>
      <c r="K2366" s="85"/>
    </row>
    <row r="2367" spans="1:11" x14ac:dyDescent="0.3">
      <c r="A2367" s="67"/>
      <c r="B2367" s="135"/>
      <c r="C2367" s="135"/>
      <c r="D2367" s="135"/>
      <c r="E2367" s="85"/>
      <c r="F2367" s="85"/>
      <c r="G2367" s="85"/>
      <c r="H2367" s="85"/>
      <c r="I2367" s="85"/>
      <c r="J2367" s="85"/>
      <c r="K2367" s="85"/>
    </row>
    <row r="2368" spans="1:11" x14ac:dyDescent="0.3">
      <c r="A2368" s="67"/>
      <c r="B2368" s="135"/>
      <c r="C2368" s="135"/>
      <c r="D2368" s="135"/>
      <c r="E2368" s="85"/>
      <c r="F2368" s="85"/>
      <c r="G2368" s="85"/>
      <c r="H2368" s="85"/>
      <c r="I2368" s="85"/>
      <c r="J2368" s="85"/>
      <c r="K2368" s="85"/>
    </row>
    <row r="2369" spans="1:11" x14ac:dyDescent="0.3">
      <c r="A2369" s="67"/>
      <c r="B2369" s="135"/>
      <c r="C2369" s="135"/>
      <c r="D2369" s="135"/>
      <c r="E2369" s="85"/>
      <c r="F2369" s="85"/>
      <c r="G2369" s="85"/>
      <c r="H2369" s="85"/>
      <c r="I2369" s="85"/>
      <c r="J2369" s="85"/>
      <c r="K2369" s="85"/>
    </row>
    <row r="2370" spans="1:11" x14ac:dyDescent="0.3">
      <c r="A2370" s="67"/>
      <c r="B2370" s="135"/>
      <c r="C2370" s="135"/>
      <c r="D2370" s="135"/>
      <c r="E2370" s="85"/>
      <c r="F2370" s="85"/>
      <c r="G2370" s="85"/>
      <c r="H2370" s="85"/>
      <c r="I2370" s="85"/>
      <c r="J2370" s="85"/>
      <c r="K2370" s="85"/>
    </row>
    <row r="2371" spans="1:11" x14ac:dyDescent="0.3">
      <c r="A2371" s="67"/>
      <c r="B2371" s="135"/>
      <c r="C2371" s="135"/>
      <c r="D2371" s="135"/>
      <c r="E2371" s="85"/>
      <c r="F2371" s="85"/>
      <c r="G2371" s="85"/>
      <c r="H2371" s="85"/>
      <c r="I2371" s="85"/>
      <c r="J2371" s="85"/>
      <c r="K2371" s="85"/>
    </row>
    <row r="2372" spans="1:11" x14ac:dyDescent="0.3">
      <c r="A2372" s="67"/>
      <c r="B2372" s="135"/>
      <c r="C2372" s="135"/>
      <c r="D2372" s="135"/>
      <c r="E2372" s="85"/>
      <c r="F2372" s="85"/>
      <c r="G2372" s="85"/>
      <c r="H2372" s="85"/>
      <c r="I2372" s="85"/>
      <c r="J2372" s="85"/>
      <c r="K2372" s="85"/>
    </row>
    <row r="2373" spans="1:11" x14ac:dyDescent="0.3">
      <c r="A2373" s="67"/>
      <c r="B2373" s="135"/>
      <c r="C2373" s="135"/>
      <c r="D2373" s="135"/>
      <c r="E2373" s="85"/>
      <c r="F2373" s="85"/>
      <c r="G2373" s="85"/>
      <c r="H2373" s="85"/>
      <c r="I2373" s="85"/>
      <c r="J2373" s="85"/>
      <c r="K2373" s="85"/>
    </row>
    <row r="2374" spans="1:11" x14ac:dyDescent="0.3">
      <c r="A2374" s="67"/>
      <c r="B2374" s="135"/>
      <c r="C2374" s="135"/>
      <c r="D2374" s="135"/>
      <c r="E2374" s="85"/>
      <c r="F2374" s="85"/>
      <c r="G2374" s="85"/>
      <c r="H2374" s="85"/>
      <c r="I2374" s="85"/>
      <c r="J2374" s="85"/>
      <c r="K2374" s="85"/>
    </row>
    <row r="2375" spans="1:11" x14ac:dyDescent="0.3">
      <c r="A2375" s="68"/>
      <c r="B2375" s="136"/>
      <c r="C2375" s="136"/>
      <c r="D2375" s="136"/>
      <c r="E2375" s="87"/>
      <c r="F2375" s="87"/>
      <c r="G2375" s="87"/>
      <c r="H2375" s="87"/>
      <c r="I2375" s="87"/>
      <c r="J2375" s="87"/>
      <c r="K2375" s="87"/>
    </row>
    <row r="2376" spans="1:11" x14ac:dyDescent="0.3">
      <c r="A2376" s="82"/>
      <c r="B2376" s="89"/>
      <c r="C2376" s="89"/>
      <c r="D2376" s="89"/>
      <c r="E2376" s="89"/>
      <c r="F2376" s="89"/>
      <c r="G2376" s="89"/>
      <c r="H2376" s="89"/>
      <c r="I2376" s="89"/>
      <c r="J2376" s="89"/>
      <c r="K2376" s="89"/>
    </row>
    <row r="2377" spans="1:11" x14ac:dyDescent="0.3">
      <c r="A2377" s="92"/>
      <c r="B2377" s="92"/>
      <c r="C2377" s="92"/>
      <c r="D2377" s="92"/>
      <c r="E2377" s="92"/>
      <c r="F2377" s="92"/>
      <c r="G2377" s="92"/>
      <c r="H2377" s="92"/>
      <c r="I2377" s="92"/>
      <c r="J2377" s="92"/>
      <c r="K2377" s="92"/>
    </row>
    <row r="2378" spans="1:11" x14ac:dyDescent="0.3">
      <c r="A2378" s="68"/>
      <c r="B2378" s="68"/>
      <c r="C2378" s="68"/>
      <c r="D2378" s="68"/>
      <c r="E2378" s="68"/>
      <c r="F2378" s="68"/>
      <c r="G2378" s="68"/>
      <c r="H2378" s="68"/>
      <c r="I2378" s="68"/>
      <c r="J2378" s="68"/>
      <c r="K2378" s="86"/>
    </row>
    <row r="2379" spans="1:11" x14ac:dyDescent="0.3">
      <c r="A2379" s="67"/>
      <c r="B2379" s="135"/>
      <c r="C2379" s="135"/>
      <c r="D2379" s="135"/>
      <c r="E2379" s="85"/>
      <c r="F2379" s="85"/>
      <c r="G2379" s="85"/>
      <c r="H2379" s="85"/>
      <c r="I2379" s="85"/>
      <c r="J2379" s="85"/>
      <c r="K2379" s="85"/>
    </row>
    <row r="2380" spans="1:11" x14ac:dyDescent="0.3">
      <c r="A2380" s="67"/>
      <c r="B2380" s="135"/>
      <c r="C2380" s="135"/>
      <c r="D2380" s="135"/>
      <c r="E2380" s="85"/>
      <c r="F2380" s="85"/>
      <c r="G2380" s="85"/>
      <c r="H2380" s="85"/>
      <c r="I2380" s="85"/>
      <c r="J2380" s="85"/>
      <c r="K2380" s="85"/>
    </row>
    <row r="2381" spans="1:11" x14ac:dyDescent="0.3">
      <c r="A2381" s="67"/>
      <c r="B2381" s="135"/>
      <c r="C2381" s="135"/>
      <c r="D2381" s="135"/>
      <c r="E2381" s="85"/>
      <c r="F2381" s="85"/>
      <c r="G2381" s="85"/>
      <c r="H2381" s="85"/>
      <c r="I2381" s="85"/>
      <c r="J2381" s="85"/>
      <c r="K2381" s="85"/>
    </row>
    <row r="2382" spans="1:11" x14ac:dyDescent="0.3">
      <c r="A2382" s="67"/>
      <c r="B2382" s="135"/>
      <c r="C2382" s="135"/>
      <c r="D2382" s="135"/>
      <c r="E2382" s="85"/>
      <c r="F2382" s="85"/>
      <c r="G2382" s="85"/>
      <c r="H2382" s="85"/>
      <c r="I2382" s="85"/>
      <c r="J2382" s="85"/>
      <c r="K2382" s="85"/>
    </row>
    <row r="2383" spans="1:11" x14ac:dyDescent="0.3">
      <c r="A2383" s="67"/>
      <c r="B2383" s="135"/>
      <c r="C2383" s="135"/>
      <c r="D2383" s="135"/>
      <c r="E2383" s="85"/>
      <c r="F2383" s="85"/>
      <c r="G2383" s="85"/>
      <c r="H2383" s="85"/>
      <c r="I2383" s="85"/>
      <c r="J2383" s="85"/>
      <c r="K2383" s="85"/>
    </row>
    <row r="2384" spans="1:11" x14ac:dyDescent="0.3">
      <c r="A2384" s="67"/>
      <c r="B2384" s="135"/>
      <c r="C2384" s="135"/>
      <c r="D2384" s="135"/>
      <c r="E2384" s="85"/>
      <c r="F2384" s="85"/>
      <c r="G2384" s="85"/>
      <c r="H2384" s="85"/>
      <c r="I2384" s="85"/>
      <c r="J2384" s="85"/>
      <c r="K2384" s="85"/>
    </row>
    <row r="2385" spans="1:11" x14ac:dyDescent="0.3">
      <c r="A2385" s="67"/>
      <c r="B2385" s="135"/>
      <c r="C2385" s="135"/>
      <c r="D2385" s="135"/>
      <c r="E2385" s="85"/>
      <c r="F2385" s="85"/>
      <c r="G2385" s="85"/>
      <c r="H2385" s="85"/>
      <c r="I2385" s="85"/>
      <c r="J2385" s="85"/>
      <c r="K2385" s="85"/>
    </row>
    <row r="2386" spans="1:11" x14ac:dyDescent="0.3">
      <c r="A2386" s="67"/>
      <c r="B2386" s="135"/>
      <c r="C2386" s="135"/>
      <c r="D2386" s="135"/>
      <c r="E2386" s="85"/>
      <c r="F2386" s="85"/>
      <c r="G2386" s="85"/>
      <c r="H2386" s="85"/>
      <c r="I2386" s="85"/>
      <c r="J2386" s="85"/>
      <c r="K2386" s="85"/>
    </row>
    <row r="2387" spans="1:11" x14ac:dyDescent="0.3">
      <c r="A2387" s="67"/>
      <c r="B2387" s="135"/>
      <c r="C2387" s="135"/>
      <c r="D2387" s="135"/>
      <c r="E2387" s="85"/>
      <c r="F2387" s="85"/>
      <c r="G2387" s="85"/>
      <c r="H2387" s="85"/>
      <c r="I2387" s="85"/>
      <c r="J2387" s="85"/>
      <c r="K2387" s="85"/>
    </row>
    <row r="2388" spans="1:11" x14ac:dyDescent="0.3">
      <c r="A2388" s="67"/>
      <c r="B2388" s="135"/>
      <c r="C2388" s="135"/>
      <c r="D2388" s="135"/>
      <c r="E2388" s="85"/>
      <c r="F2388" s="85"/>
      <c r="G2388" s="85"/>
      <c r="H2388" s="85"/>
      <c r="I2388" s="85"/>
      <c r="J2388" s="85"/>
      <c r="K2388" s="85"/>
    </row>
    <row r="2389" spans="1:11" x14ac:dyDescent="0.3">
      <c r="A2389" s="67"/>
      <c r="B2389" s="135"/>
      <c r="C2389" s="135"/>
      <c r="D2389" s="135"/>
      <c r="E2389" s="85"/>
      <c r="F2389" s="85"/>
      <c r="G2389" s="85"/>
      <c r="H2389" s="85"/>
      <c r="I2389" s="85"/>
      <c r="J2389" s="85"/>
      <c r="K2389" s="85"/>
    </row>
    <row r="2390" spans="1:11" x14ac:dyDescent="0.3">
      <c r="A2390" s="67"/>
      <c r="B2390" s="135"/>
      <c r="C2390" s="135"/>
      <c r="D2390" s="135"/>
      <c r="E2390" s="85"/>
      <c r="F2390" s="85"/>
      <c r="G2390" s="85"/>
      <c r="H2390" s="85"/>
      <c r="I2390" s="85"/>
      <c r="J2390" s="85"/>
      <c r="K2390" s="85"/>
    </row>
    <row r="2391" spans="1:11" x14ac:dyDescent="0.3">
      <c r="A2391" s="67"/>
      <c r="B2391" s="135"/>
      <c r="C2391" s="135"/>
      <c r="D2391" s="135"/>
      <c r="E2391" s="85"/>
      <c r="F2391" s="85"/>
      <c r="G2391" s="85"/>
      <c r="H2391" s="85"/>
      <c r="I2391" s="85"/>
      <c r="J2391" s="85"/>
      <c r="K2391" s="85"/>
    </row>
    <row r="2392" spans="1:11" x14ac:dyDescent="0.3">
      <c r="A2392" s="67"/>
      <c r="B2392" s="135"/>
      <c r="C2392" s="135"/>
      <c r="D2392" s="135"/>
      <c r="E2392" s="85"/>
      <c r="F2392" s="85"/>
      <c r="G2392" s="85"/>
      <c r="H2392" s="85"/>
      <c r="I2392" s="85"/>
      <c r="J2392" s="85"/>
      <c r="K2392" s="85"/>
    </row>
    <row r="2393" spans="1:11" x14ac:dyDescent="0.3">
      <c r="A2393" s="67"/>
      <c r="B2393" s="135"/>
      <c r="C2393" s="135"/>
      <c r="D2393" s="135"/>
      <c r="E2393" s="85"/>
      <c r="F2393" s="85"/>
      <c r="G2393" s="85"/>
      <c r="H2393" s="85"/>
      <c r="I2393" s="85"/>
      <c r="J2393" s="85"/>
      <c r="K2393" s="85"/>
    </row>
    <row r="2394" spans="1:11" x14ac:dyDescent="0.3">
      <c r="A2394" s="67"/>
      <c r="B2394" s="135"/>
      <c r="C2394" s="135"/>
      <c r="D2394" s="135"/>
      <c r="E2394" s="85"/>
      <c r="F2394" s="85"/>
      <c r="G2394" s="85"/>
      <c r="H2394" s="85"/>
      <c r="I2394" s="85"/>
      <c r="J2394" s="85"/>
      <c r="K2394" s="85"/>
    </row>
    <row r="2395" spans="1:11" x14ac:dyDescent="0.3">
      <c r="A2395" s="68"/>
      <c r="B2395" s="137"/>
      <c r="C2395" s="137"/>
      <c r="D2395" s="137"/>
      <c r="E2395" s="87"/>
      <c r="F2395" s="87"/>
      <c r="G2395" s="87"/>
      <c r="H2395" s="87"/>
      <c r="I2395" s="87"/>
      <c r="J2395" s="87"/>
      <c r="K2395" s="87"/>
    </row>
    <row r="2397" spans="1:11" x14ac:dyDescent="0.3">
      <c r="A2397" s="69"/>
      <c r="B2397" s="69"/>
      <c r="C2397" s="69"/>
      <c r="D2397" s="69"/>
      <c r="E2397" s="69"/>
      <c r="F2397" s="69"/>
      <c r="G2397" s="69"/>
      <c r="H2397" s="97"/>
      <c r="I2397" s="97"/>
      <c r="J2397" s="69"/>
      <c r="K2397" s="69"/>
    </row>
    <row r="2398" spans="1:11" x14ac:dyDescent="0.3">
      <c r="A2398" s="101"/>
      <c r="B2398" s="83"/>
      <c r="C2398" s="83"/>
      <c r="D2398" s="83"/>
      <c r="E2398" s="83"/>
      <c r="F2398" s="83"/>
      <c r="G2398" s="95"/>
      <c r="H2398" s="95"/>
      <c r="I2398" s="33"/>
      <c r="J2398" s="98"/>
      <c r="K2398" s="96"/>
    </row>
    <row r="2399" spans="1:11" x14ac:dyDescent="0.3">
      <c r="A2399" s="91"/>
      <c r="B2399" s="92"/>
      <c r="C2399" s="92"/>
      <c r="D2399" s="92"/>
      <c r="E2399" s="92"/>
      <c r="F2399" s="92"/>
      <c r="G2399" s="92"/>
      <c r="H2399" s="92"/>
      <c r="I2399" s="92"/>
      <c r="J2399" s="92"/>
      <c r="K2399" s="92"/>
    </row>
    <row r="2400" spans="1:11" x14ac:dyDescent="0.3">
      <c r="A2400" s="68"/>
      <c r="B2400" s="68"/>
      <c r="C2400" s="68"/>
      <c r="D2400" s="68"/>
      <c r="E2400" s="68"/>
      <c r="F2400" s="68"/>
      <c r="G2400" s="68"/>
      <c r="H2400" s="68"/>
      <c r="I2400" s="68"/>
      <c r="J2400" s="68"/>
      <c r="K2400" s="86"/>
    </row>
    <row r="2401" spans="1:11" x14ac:dyDescent="0.3">
      <c r="A2401" s="67"/>
      <c r="B2401" s="135"/>
      <c r="C2401" s="135"/>
      <c r="D2401" s="135"/>
      <c r="E2401" s="85"/>
      <c r="F2401" s="85"/>
      <c r="G2401" s="85"/>
      <c r="H2401" s="85"/>
      <c r="I2401" s="85"/>
      <c r="J2401" s="85"/>
      <c r="K2401" s="85"/>
    </row>
    <row r="2402" spans="1:11" x14ac:dyDescent="0.3">
      <c r="A2402" s="67"/>
      <c r="B2402" s="135"/>
      <c r="C2402" s="135"/>
      <c r="D2402" s="135"/>
      <c r="E2402" s="85"/>
      <c r="F2402" s="85"/>
      <c r="G2402" s="85"/>
      <c r="H2402" s="85"/>
      <c r="I2402" s="85"/>
      <c r="J2402" s="85"/>
      <c r="K2402" s="85"/>
    </row>
    <row r="2403" spans="1:11" x14ac:dyDescent="0.3">
      <c r="A2403" s="67"/>
      <c r="B2403" s="135"/>
      <c r="C2403" s="135"/>
      <c r="D2403" s="135"/>
      <c r="E2403" s="85"/>
      <c r="F2403" s="85"/>
      <c r="G2403" s="85"/>
      <c r="H2403" s="85"/>
      <c r="I2403" s="85"/>
      <c r="J2403" s="85"/>
      <c r="K2403" s="85"/>
    </row>
    <row r="2404" spans="1:11" x14ac:dyDescent="0.3">
      <c r="A2404" s="67"/>
      <c r="B2404" s="135"/>
      <c r="C2404" s="135"/>
      <c r="D2404" s="135"/>
      <c r="E2404" s="85"/>
      <c r="F2404" s="85"/>
      <c r="G2404" s="85"/>
      <c r="H2404" s="85"/>
      <c r="I2404" s="85"/>
      <c r="J2404" s="85"/>
      <c r="K2404" s="85"/>
    </row>
    <row r="2405" spans="1:11" x14ac:dyDescent="0.3">
      <c r="A2405" s="67"/>
      <c r="B2405" s="135"/>
      <c r="C2405" s="135"/>
      <c r="D2405" s="135"/>
      <c r="E2405" s="85"/>
      <c r="F2405" s="85"/>
      <c r="G2405" s="85"/>
      <c r="H2405" s="85"/>
      <c r="I2405" s="85"/>
      <c r="J2405" s="85"/>
      <c r="K2405" s="85"/>
    </row>
    <row r="2406" spans="1:11" x14ac:dyDescent="0.3">
      <c r="A2406" s="67"/>
      <c r="B2406" s="135"/>
      <c r="C2406" s="135"/>
      <c r="D2406" s="135"/>
      <c r="E2406" s="85"/>
      <c r="F2406" s="85"/>
      <c r="G2406" s="85"/>
      <c r="H2406" s="85"/>
      <c r="I2406" s="85"/>
      <c r="J2406" s="85"/>
      <c r="K2406" s="85"/>
    </row>
    <row r="2407" spans="1:11" x14ac:dyDescent="0.3">
      <c r="A2407" s="67"/>
      <c r="B2407" s="135"/>
      <c r="C2407" s="135"/>
      <c r="D2407" s="135"/>
      <c r="E2407" s="85"/>
      <c r="F2407" s="85"/>
      <c r="G2407" s="85"/>
      <c r="H2407" s="85"/>
      <c r="I2407" s="85"/>
      <c r="J2407" s="85"/>
      <c r="K2407" s="85"/>
    </row>
    <row r="2408" spans="1:11" x14ac:dyDescent="0.3">
      <c r="A2408" s="67"/>
      <c r="B2408" s="135"/>
      <c r="C2408" s="135"/>
      <c r="D2408" s="135"/>
      <c r="E2408" s="85"/>
      <c r="F2408" s="85"/>
      <c r="G2408" s="85"/>
      <c r="H2408" s="85"/>
      <c r="I2408" s="85"/>
      <c r="J2408" s="85"/>
      <c r="K2408" s="85"/>
    </row>
    <row r="2409" spans="1:11" x14ac:dyDescent="0.3">
      <c r="A2409" s="67"/>
      <c r="B2409" s="135"/>
      <c r="C2409" s="135"/>
      <c r="D2409" s="135"/>
      <c r="E2409" s="85"/>
      <c r="F2409" s="85"/>
      <c r="G2409" s="85"/>
      <c r="H2409" s="85"/>
      <c r="I2409" s="85"/>
      <c r="J2409" s="85"/>
      <c r="K2409" s="85"/>
    </row>
    <row r="2410" spans="1:11" x14ac:dyDescent="0.3">
      <c r="A2410" s="67"/>
      <c r="B2410" s="135"/>
      <c r="C2410" s="135"/>
      <c r="D2410" s="135"/>
      <c r="E2410" s="85"/>
      <c r="F2410" s="85"/>
      <c r="G2410" s="85"/>
      <c r="H2410" s="85"/>
      <c r="I2410" s="85"/>
      <c r="J2410" s="85"/>
      <c r="K2410" s="85"/>
    </row>
    <row r="2411" spans="1:11" x14ac:dyDescent="0.3">
      <c r="A2411" s="67"/>
      <c r="B2411" s="135"/>
      <c r="C2411" s="135"/>
      <c r="D2411" s="135"/>
      <c r="E2411" s="85"/>
      <c r="F2411" s="85"/>
      <c r="G2411" s="85"/>
      <c r="H2411" s="85"/>
      <c r="I2411" s="85"/>
      <c r="J2411" s="85"/>
      <c r="K2411" s="85"/>
    </row>
    <row r="2412" spans="1:11" x14ac:dyDescent="0.3">
      <c r="A2412" s="67"/>
      <c r="B2412" s="135"/>
      <c r="C2412" s="135"/>
      <c r="D2412" s="135"/>
      <c r="E2412" s="85"/>
      <c r="F2412" s="85"/>
      <c r="G2412" s="85"/>
      <c r="H2412" s="85"/>
      <c r="I2412" s="85"/>
      <c r="J2412" s="85"/>
      <c r="K2412" s="85"/>
    </row>
    <row r="2413" spans="1:11" x14ac:dyDescent="0.3">
      <c r="A2413" s="67"/>
      <c r="B2413" s="135"/>
      <c r="C2413" s="135"/>
      <c r="D2413" s="135"/>
      <c r="E2413" s="85"/>
      <c r="F2413" s="85"/>
      <c r="G2413" s="85"/>
      <c r="H2413" s="85"/>
      <c r="I2413" s="85"/>
      <c r="J2413" s="85"/>
      <c r="K2413" s="85"/>
    </row>
    <row r="2414" spans="1:11" x14ac:dyDescent="0.3">
      <c r="A2414" s="67"/>
      <c r="B2414" s="135"/>
      <c r="C2414" s="135"/>
      <c r="D2414" s="135"/>
      <c r="E2414" s="85"/>
      <c r="F2414" s="85"/>
      <c r="G2414" s="85"/>
      <c r="H2414" s="85"/>
      <c r="I2414" s="85"/>
      <c r="J2414" s="85"/>
      <c r="K2414" s="85"/>
    </row>
    <row r="2415" spans="1:11" x14ac:dyDescent="0.3">
      <c r="A2415" s="67"/>
      <c r="B2415" s="135"/>
      <c r="C2415" s="135"/>
      <c r="D2415" s="135"/>
      <c r="E2415" s="85"/>
      <c r="F2415" s="85"/>
      <c r="G2415" s="85"/>
      <c r="H2415" s="85"/>
      <c r="I2415" s="85"/>
      <c r="J2415" s="85"/>
      <c r="K2415" s="85"/>
    </row>
    <row r="2416" spans="1:11" x14ac:dyDescent="0.3">
      <c r="A2416" s="67"/>
      <c r="B2416" s="135"/>
      <c r="C2416" s="135"/>
      <c r="D2416" s="135"/>
      <c r="E2416" s="85"/>
      <c r="F2416" s="85"/>
      <c r="G2416" s="85"/>
      <c r="H2416" s="85"/>
      <c r="I2416" s="85"/>
      <c r="J2416" s="85"/>
      <c r="K2416" s="85"/>
    </row>
    <row r="2417" spans="1:11" x14ac:dyDescent="0.3">
      <c r="A2417" s="68"/>
      <c r="B2417" s="136"/>
      <c r="C2417" s="136"/>
      <c r="D2417" s="136"/>
      <c r="E2417" s="87"/>
      <c r="F2417" s="87"/>
      <c r="G2417" s="87"/>
      <c r="H2417" s="87"/>
      <c r="I2417" s="87"/>
      <c r="J2417" s="87"/>
      <c r="K2417" s="87"/>
    </row>
    <row r="2418" spans="1:11" x14ac:dyDescent="0.3">
      <c r="A2418" s="82"/>
      <c r="B2418" s="89"/>
      <c r="C2418" s="89"/>
      <c r="D2418" s="89"/>
      <c r="E2418" s="89"/>
      <c r="F2418" s="89"/>
      <c r="G2418" s="89"/>
      <c r="H2418" s="89"/>
      <c r="I2418" s="89"/>
      <c r="J2418" s="89"/>
      <c r="K2418" s="89"/>
    </row>
    <row r="2419" spans="1:11" x14ac:dyDescent="0.3">
      <c r="A2419" s="92"/>
      <c r="B2419" s="92"/>
      <c r="C2419" s="92"/>
      <c r="D2419" s="92"/>
      <c r="E2419" s="92"/>
      <c r="F2419" s="92"/>
      <c r="G2419" s="92"/>
      <c r="H2419" s="92"/>
      <c r="I2419" s="92"/>
      <c r="J2419" s="92"/>
      <c r="K2419" s="92"/>
    </row>
    <row r="2420" spans="1:11" x14ac:dyDescent="0.3">
      <c r="A2420" s="68"/>
      <c r="B2420" s="68"/>
      <c r="C2420" s="68"/>
      <c r="D2420" s="68"/>
      <c r="E2420" s="68"/>
      <c r="F2420" s="68"/>
      <c r="G2420" s="68"/>
      <c r="H2420" s="68"/>
      <c r="I2420" s="68"/>
      <c r="J2420" s="68"/>
      <c r="K2420" s="86"/>
    </row>
    <row r="2421" spans="1:11" x14ac:dyDescent="0.3">
      <c r="A2421" s="67"/>
      <c r="B2421" s="135"/>
      <c r="C2421" s="135"/>
      <c r="D2421" s="135"/>
      <c r="E2421" s="85"/>
      <c r="F2421" s="85"/>
      <c r="G2421" s="85"/>
      <c r="H2421" s="85"/>
      <c r="I2421" s="85"/>
      <c r="J2421" s="85"/>
      <c r="K2421" s="85"/>
    </row>
    <row r="2422" spans="1:11" x14ac:dyDescent="0.3">
      <c r="A2422" s="67"/>
      <c r="B2422" s="135"/>
      <c r="C2422" s="135"/>
      <c r="D2422" s="135"/>
      <c r="E2422" s="85"/>
      <c r="F2422" s="85"/>
      <c r="G2422" s="85"/>
      <c r="H2422" s="85"/>
      <c r="I2422" s="85"/>
      <c r="J2422" s="85"/>
      <c r="K2422" s="85"/>
    </row>
    <row r="2423" spans="1:11" x14ac:dyDescent="0.3">
      <c r="A2423" s="67"/>
      <c r="B2423" s="135"/>
      <c r="C2423" s="135"/>
      <c r="D2423" s="135"/>
      <c r="E2423" s="85"/>
      <c r="F2423" s="85"/>
      <c r="G2423" s="85"/>
      <c r="H2423" s="85"/>
      <c r="I2423" s="85"/>
      <c r="J2423" s="85"/>
      <c r="K2423" s="85"/>
    </row>
    <row r="2424" spans="1:11" x14ac:dyDescent="0.3">
      <c r="A2424" s="67"/>
      <c r="B2424" s="135"/>
      <c r="C2424" s="135"/>
      <c r="D2424" s="135"/>
      <c r="E2424" s="85"/>
      <c r="F2424" s="85"/>
      <c r="G2424" s="85"/>
      <c r="H2424" s="85"/>
      <c r="I2424" s="85"/>
      <c r="J2424" s="85"/>
      <c r="K2424" s="85"/>
    </row>
    <row r="2425" spans="1:11" x14ac:dyDescent="0.3">
      <c r="A2425" s="67"/>
      <c r="B2425" s="135"/>
      <c r="C2425" s="135"/>
      <c r="D2425" s="135"/>
      <c r="E2425" s="85"/>
      <c r="F2425" s="85"/>
      <c r="G2425" s="85"/>
      <c r="H2425" s="85"/>
      <c r="I2425" s="85"/>
      <c r="J2425" s="85"/>
      <c r="K2425" s="85"/>
    </row>
    <row r="2426" spans="1:11" x14ac:dyDescent="0.3">
      <c r="A2426" s="67"/>
      <c r="B2426" s="135"/>
      <c r="C2426" s="135"/>
      <c r="D2426" s="135"/>
      <c r="E2426" s="85"/>
      <c r="F2426" s="85"/>
      <c r="G2426" s="85"/>
      <c r="H2426" s="85"/>
      <c r="I2426" s="85"/>
      <c r="J2426" s="85"/>
      <c r="K2426" s="85"/>
    </row>
    <row r="2427" spans="1:11" x14ac:dyDescent="0.3">
      <c r="A2427" s="67"/>
      <c r="B2427" s="135"/>
      <c r="C2427" s="135"/>
      <c r="D2427" s="135"/>
      <c r="E2427" s="85"/>
      <c r="F2427" s="85"/>
      <c r="G2427" s="85"/>
      <c r="H2427" s="85"/>
      <c r="I2427" s="85"/>
      <c r="J2427" s="85"/>
      <c r="K2427" s="85"/>
    </row>
    <row r="2428" spans="1:11" x14ac:dyDescent="0.3">
      <c r="A2428" s="67"/>
      <c r="B2428" s="135"/>
      <c r="C2428" s="135"/>
      <c r="D2428" s="135"/>
      <c r="E2428" s="85"/>
      <c r="F2428" s="85"/>
      <c r="G2428" s="85"/>
      <c r="H2428" s="85"/>
      <c r="I2428" s="85"/>
      <c r="J2428" s="85"/>
      <c r="K2428" s="85"/>
    </row>
    <row r="2429" spans="1:11" x14ac:dyDescent="0.3">
      <c r="A2429" s="67"/>
      <c r="B2429" s="135"/>
      <c r="C2429" s="135"/>
      <c r="D2429" s="135"/>
      <c r="E2429" s="85"/>
      <c r="F2429" s="85"/>
      <c r="G2429" s="85"/>
      <c r="H2429" s="85"/>
      <c r="I2429" s="85"/>
      <c r="J2429" s="85"/>
      <c r="K2429" s="85"/>
    </row>
    <row r="2430" spans="1:11" x14ac:dyDescent="0.3">
      <c r="A2430" s="67"/>
      <c r="B2430" s="135"/>
      <c r="C2430" s="135"/>
      <c r="D2430" s="135"/>
      <c r="E2430" s="85"/>
      <c r="F2430" s="85"/>
      <c r="G2430" s="85"/>
      <c r="H2430" s="85"/>
      <c r="I2430" s="85"/>
      <c r="J2430" s="85"/>
      <c r="K2430" s="85"/>
    </row>
    <row r="2431" spans="1:11" x14ac:dyDescent="0.3">
      <c r="A2431" s="67"/>
      <c r="B2431" s="135"/>
      <c r="C2431" s="135"/>
      <c r="D2431" s="135"/>
      <c r="E2431" s="85"/>
      <c r="F2431" s="85"/>
      <c r="G2431" s="85"/>
      <c r="H2431" s="85"/>
      <c r="I2431" s="85"/>
      <c r="J2431" s="85"/>
      <c r="K2431" s="85"/>
    </row>
    <row r="2432" spans="1:11" x14ac:dyDescent="0.3">
      <c r="A2432" s="67"/>
      <c r="B2432" s="135"/>
      <c r="C2432" s="135"/>
      <c r="D2432" s="135"/>
      <c r="E2432" s="85"/>
      <c r="F2432" s="85"/>
      <c r="G2432" s="85"/>
      <c r="H2432" s="85"/>
      <c r="I2432" s="85"/>
      <c r="J2432" s="85"/>
      <c r="K2432" s="85"/>
    </row>
    <row r="2433" spans="1:11" x14ac:dyDescent="0.3">
      <c r="A2433" s="67"/>
      <c r="B2433" s="135"/>
      <c r="C2433" s="135"/>
      <c r="D2433" s="135"/>
      <c r="E2433" s="85"/>
      <c r="F2433" s="85"/>
      <c r="G2433" s="85"/>
      <c r="H2433" s="85"/>
      <c r="I2433" s="85"/>
      <c r="J2433" s="85"/>
      <c r="K2433" s="85"/>
    </row>
    <row r="2434" spans="1:11" x14ac:dyDescent="0.3">
      <c r="A2434" s="67"/>
      <c r="B2434" s="135"/>
      <c r="C2434" s="135"/>
      <c r="D2434" s="135"/>
      <c r="E2434" s="85"/>
      <c r="F2434" s="85"/>
      <c r="G2434" s="85"/>
      <c r="H2434" s="85"/>
      <c r="I2434" s="85"/>
      <c r="J2434" s="85"/>
      <c r="K2434" s="85"/>
    </row>
    <row r="2435" spans="1:11" x14ac:dyDescent="0.3">
      <c r="A2435" s="67"/>
      <c r="B2435" s="135"/>
      <c r="C2435" s="135"/>
      <c r="D2435" s="135"/>
      <c r="E2435" s="85"/>
      <c r="F2435" s="85"/>
      <c r="G2435" s="85"/>
      <c r="H2435" s="85"/>
      <c r="I2435" s="85"/>
      <c r="J2435" s="85"/>
      <c r="K2435" s="85"/>
    </row>
    <row r="2436" spans="1:11" x14ac:dyDescent="0.3">
      <c r="A2436" s="67"/>
      <c r="B2436" s="135"/>
      <c r="C2436" s="135"/>
      <c r="D2436" s="135"/>
      <c r="E2436" s="85"/>
      <c r="F2436" s="85"/>
      <c r="G2436" s="85"/>
      <c r="H2436" s="85"/>
      <c r="I2436" s="85"/>
      <c r="J2436" s="85"/>
      <c r="K2436" s="85"/>
    </row>
    <row r="2437" spans="1:11" x14ac:dyDescent="0.3">
      <c r="A2437" s="68"/>
      <c r="B2437" s="137"/>
      <c r="C2437" s="137"/>
      <c r="D2437" s="137"/>
      <c r="E2437" s="87"/>
      <c r="F2437" s="87"/>
      <c r="G2437" s="87"/>
      <c r="H2437" s="87"/>
      <c r="I2437" s="87"/>
      <c r="J2437" s="87"/>
      <c r="K2437" s="87"/>
    </row>
    <row r="2439" spans="1:11" x14ac:dyDescent="0.3">
      <c r="A2439" s="69"/>
      <c r="B2439" s="69"/>
      <c r="C2439" s="69"/>
      <c r="D2439" s="69"/>
      <c r="E2439" s="69"/>
      <c r="F2439" s="69"/>
      <c r="G2439" s="69"/>
      <c r="H2439" s="97"/>
      <c r="I2439" s="97"/>
      <c r="J2439" s="69"/>
      <c r="K2439" s="69"/>
    </row>
    <row r="2440" spans="1:11" x14ac:dyDescent="0.3">
      <c r="A2440" s="101"/>
      <c r="B2440" s="83"/>
      <c r="C2440" s="83"/>
      <c r="D2440" s="83"/>
      <c r="E2440" s="83"/>
      <c r="F2440" s="83"/>
      <c r="G2440" s="95"/>
      <c r="H2440" s="95"/>
      <c r="I2440" s="33"/>
      <c r="J2440" s="98"/>
      <c r="K2440" s="96"/>
    </row>
    <row r="2441" spans="1:11" x14ac:dyDescent="0.3">
      <c r="A2441" s="91"/>
      <c r="B2441" s="92"/>
      <c r="C2441" s="92"/>
      <c r="D2441" s="92"/>
      <c r="E2441" s="92"/>
      <c r="F2441" s="92"/>
      <c r="G2441" s="92"/>
      <c r="H2441" s="92"/>
      <c r="I2441" s="92"/>
      <c r="J2441" s="92"/>
      <c r="K2441" s="92"/>
    </row>
    <row r="2442" spans="1:11" x14ac:dyDescent="0.3">
      <c r="A2442" s="68"/>
      <c r="B2442" s="68"/>
      <c r="C2442" s="68"/>
      <c r="D2442" s="68"/>
      <c r="E2442" s="68"/>
      <c r="F2442" s="68"/>
      <c r="G2442" s="68"/>
      <c r="H2442" s="68"/>
      <c r="I2442" s="68"/>
      <c r="J2442" s="68"/>
      <c r="K2442" s="86"/>
    </row>
    <row r="2443" spans="1:11" x14ac:dyDescent="0.3">
      <c r="A2443" s="67"/>
      <c r="B2443" s="135"/>
      <c r="C2443" s="135"/>
      <c r="D2443" s="135"/>
      <c r="E2443" s="85"/>
      <c r="F2443" s="85"/>
      <c r="G2443" s="85"/>
      <c r="H2443" s="85"/>
      <c r="I2443" s="85"/>
      <c r="J2443" s="85"/>
      <c r="K2443" s="85"/>
    </row>
    <row r="2444" spans="1:11" x14ac:dyDescent="0.3">
      <c r="A2444" s="67"/>
      <c r="B2444" s="135"/>
      <c r="C2444" s="135"/>
      <c r="D2444" s="135"/>
      <c r="E2444" s="85"/>
      <c r="F2444" s="85"/>
      <c r="G2444" s="85"/>
      <c r="H2444" s="85"/>
      <c r="I2444" s="85"/>
      <c r="J2444" s="85"/>
      <c r="K2444" s="85"/>
    </row>
    <row r="2445" spans="1:11" x14ac:dyDescent="0.3">
      <c r="A2445" s="67"/>
      <c r="B2445" s="135"/>
      <c r="C2445" s="135"/>
      <c r="D2445" s="135"/>
      <c r="E2445" s="85"/>
      <c r="F2445" s="85"/>
      <c r="G2445" s="85"/>
      <c r="H2445" s="85"/>
      <c r="I2445" s="85"/>
      <c r="J2445" s="85"/>
      <c r="K2445" s="85"/>
    </row>
    <row r="2446" spans="1:11" x14ac:dyDescent="0.3">
      <c r="A2446" s="67"/>
      <c r="B2446" s="135"/>
      <c r="C2446" s="135"/>
      <c r="D2446" s="135"/>
      <c r="E2446" s="85"/>
      <c r="F2446" s="85"/>
      <c r="G2446" s="85"/>
      <c r="H2446" s="85"/>
      <c r="I2446" s="85"/>
      <c r="J2446" s="85"/>
      <c r="K2446" s="85"/>
    </row>
    <row r="2447" spans="1:11" x14ac:dyDescent="0.3">
      <c r="A2447" s="67"/>
      <c r="B2447" s="135"/>
      <c r="C2447" s="135"/>
      <c r="D2447" s="135"/>
      <c r="E2447" s="85"/>
      <c r="F2447" s="85"/>
      <c r="G2447" s="85"/>
      <c r="H2447" s="85"/>
      <c r="I2447" s="85"/>
      <c r="J2447" s="85"/>
      <c r="K2447" s="85"/>
    </row>
    <row r="2448" spans="1:11" x14ac:dyDescent="0.3">
      <c r="A2448" s="67"/>
      <c r="B2448" s="135"/>
      <c r="C2448" s="135"/>
      <c r="D2448" s="135"/>
      <c r="E2448" s="85"/>
      <c r="F2448" s="85"/>
      <c r="G2448" s="85"/>
      <c r="H2448" s="85"/>
      <c r="I2448" s="85"/>
      <c r="J2448" s="85"/>
      <c r="K2448" s="85"/>
    </row>
    <row r="2449" spans="1:11" x14ac:dyDescent="0.3">
      <c r="A2449" s="67"/>
      <c r="B2449" s="135"/>
      <c r="C2449" s="135"/>
      <c r="D2449" s="135"/>
      <c r="E2449" s="85"/>
      <c r="F2449" s="85"/>
      <c r="G2449" s="85"/>
      <c r="H2449" s="85"/>
      <c r="I2449" s="85"/>
      <c r="J2449" s="85"/>
      <c r="K2449" s="85"/>
    </row>
    <row r="2450" spans="1:11" x14ac:dyDescent="0.3">
      <c r="A2450" s="67"/>
      <c r="B2450" s="135"/>
      <c r="C2450" s="135"/>
      <c r="D2450" s="135"/>
      <c r="E2450" s="85"/>
      <c r="F2450" s="85"/>
      <c r="G2450" s="85"/>
      <c r="H2450" s="85"/>
      <c r="I2450" s="85"/>
      <c r="J2450" s="85"/>
      <c r="K2450" s="85"/>
    </row>
    <row r="2451" spans="1:11" x14ac:dyDescent="0.3">
      <c r="A2451" s="67"/>
      <c r="B2451" s="135"/>
      <c r="C2451" s="135"/>
      <c r="D2451" s="135"/>
      <c r="E2451" s="85"/>
      <c r="F2451" s="85"/>
      <c r="G2451" s="85"/>
      <c r="H2451" s="85"/>
      <c r="I2451" s="85"/>
      <c r="J2451" s="85"/>
      <c r="K2451" s="85"/>
    </row>
    <row r="2452" spans="1:11" x14ac:dyDescent="0.3">
      <c r="A2452" s="67"/>
      <c r="B2452" s="135"/>
      <c r="C2452" s="135"/>
      <c r="D2452" s="135"/>
      <c r="E2452" s="85"/>
      <c r="F2452" s="85"/>
      <c r="G2452" s="85"/>
      <c r="H2452" s="85"/>
      <c r="I2452" s="85"/>
      <c r="J2452" s="85"/>
      <c r="K2452" s="85"/>
    </row>
    <row r="2453" spans="1:11" x14ac:dyDescent="0.3">
      <c r="A2453" s="67"/>
      <c r="B2453" s="135"/>
      <c r="C2453" s="135"/>
      <c r="D2453" s="135"/>
      <c r="E2453" s="85"/>
      <c r="F2453" s="85"/>
      <c r="G2453" s="85"/>
      <c r="H2453" s="85"/>
      <c r="I2453" s="85"/>
      <c r="J2453" s="85"/>
      <c r="K2453" s="85"/>
    </row>
    <row r="2454" spans="1:11" x14ac:dyDescent="0.3">
      <c r="A2454" s="67"/>
      <c r="B2454" s="135"/>
      <c r="C2454" s="135"/>
      <c r="D2454" s="135"/>
      <c r="E2454" s="85"/>
      <c r="F2454" s="85"/>
      <c r="G2454" s="85"/>
      <c r="H2454" s="85"/>
      <c r="I2454" s="85"/>
      <c r="J2454" s="85"/>
      <c r="K2454" s="85"/>
    </row>
    <row r="2455" spans="1:11" x14ac:dyDescent="0.3">
      <c r="A2455" s="67"/>
      <c r="B2455" s="135"/>
      <c r="C2455" s="135"/>
      <c r="D2455" s="135"/>
      <c r="E2455" s="85"/>
      <c r="F2455" s="85"/>
      <c r="G2455" s="85"/>
      <c r="H2455" s="85"/>
      <c r="I2455" s="85"/>
      <c r="J2455" s="85"/>
      <c r="K2455" s="85"/>
    </row>
    <row r="2456" spans="1:11" x14ac:dyDescent="0.3">
      <c r="A2456" s="67"/>
      <c r="B2456" s="135"/>
      <c r="C2456" s="135"/>
      <c r="D2456" s="135"/>
      <c r="E2456" s="85"/>
      <c r="F2456" s="85"/>
      <c r="G2456" s="85"/>
      <c r="H2456" s="85"/>
      <c r="I2456" s="85"/>
      <c r="J2456" s="85"/>
      <c r="K2456" s="85"/>
    </row>
    <row r="2457" spans="1:11" x14ac:dyDescent="0.3">
      <c r="A2457" s="67"/>
      <c r="B2457" s="135"/>
      <c r="C2457" s="135"/>
      <c r="D2457" s="135"/>
      <c r="E2457" s="85"/>
      <c r="F2457" s="85"/>
      <c r="G2457" s="85"/>
      <c r="H2457" s="85"/>
      <c r="I2457" s="85"/>
      <c r="J2457" s="85"/>
      <c r="K2457" s="85"/>
    </row>
    <row r="2458" spans="1:11" x14ac:dyDescent="0.3">
      <c r="A2458" s="67"/>
      <c r="B2458" s="135"/>
      <c r="C2458" s="135"/>
      <c r="D2458" s="135"/>
      <c r="E2458" s="85"/>
      <c r="F2458" s="85"/>
      <c r="G2458" s="85"/>
      <c r="H2458" s="85"/>
      <c r="I2458" s="85"/>
      <c r="J2458" s="85"/>
      <c r="K2458" s="85"/>
    </row>
    <row r="2459" spans="1:11" x14ac:dyDescent="0.3">
      <c r="A2459" s="68"/>
      <c r="B2459" s="136"/>
      <c r="C2459" s="136"/>
      <c r="D2459" s="136"/>
      <c r="E2459" s="87"/>
      <c r="F2459" s="87"/>
      <c r="G2459" s="87"/>
      <c r="H2459" s="87"/>
      <c r="I2459" s="87"/>
      <c r="J2459" s="87"/>
      <c r="K2459" s="87"/>
    </row>
    <row r="2460" spans="1:11" x14ac:dyDescent="0.3">
      <c r="A2460" s="82"/>
      <c r="B2460" s="89"/>
      <c r="C2460" s="89"/>
      <c r="D2460" s="89"/>
      <c r="E2460" s="89"/>
      <c r="F2460" s="89"/>
      <c r="G2460" s="89"/>
      <c r="H2460" s="89"/>
      <c r="I2460" s="89"/>
      <c r="J2460" s="89"/>
      <c r="K2460" s="89"/>
    </row>
    <row r="2461" spans="1:11" x14ac:dyDescent="0.3">
      <c r="A2461" s="92"/>
      <c r="B2461" s="92"/>
      <c r="C2461" s="92"/>
      <c r="D2461" s="92"/>
      <c r="E2461" s="92"/>
      <c r="F2461" s="92"/>
      <c r="G2461" s="92"/>
      <c r="H2461" s="92"/>
      <c r="I2461" s="92"/>
      <c r="J2461" s="92"/>
      <c r="K2461" s="92"/>
    </row>
    <row r="2462" spans="1:11" x14ac:dyDescent="0.3">
      <c r="A2462" s="68"/>
      <c r="B2462" s="68"/>
      <c r="C2462" s="68"/>
      <c r="D2462" s="68"/>
      <c r="E2462" s="68"/>
      <c r="F2462" s="68"/>
      <c r="G2462" s="68"/>
      <c r="H2462" s="68"/>
      <c r="I2462" s="68"/>
      <c r="J2462" s="68"/>
      <c r="K2462" s="86"/>
    </row>
    <row r="2463" spans="1:11" x14ac:dyDescent="0.3">
      <c r="A2463" s="67"/>
      <c r="B2463" s="135"/>
      <c r="C2463" s="135"/>
      <c r="D2463" s="135"/>
      <c r="E2463" s="85"/>
      <c r="F2463" s="85"/>
      <c r="G2463" s="85"/>
      <c r="H2463" s="85"/>
      <c r="I2463" s="85"/>
      <c r="J2463" s="85"/>
      <c r="K2463" s="85"/>
    </row>
    <row r="2464" spans="1:11" x14ac:dyDescent="0.3">
      <c r="A2464" s="67"/>
      <c r="B2464" s="135"/>
      <c r="C2464" s="135"/>
      <c r="D2464" s="135"/>
      <c r="E2464" s="85"/>
      <c r="F2464" s="85"/>
      <c r="G2464" s="85"/>
      <c r="H2464" s="85"/>
      <c r="I2464" s="85"/>
      <c r="J2464" s="85"/>
      <c r="K2464" s="85"/>
    </row>
    <row r="2465" spans="1:11" x14ac:dyDescent="0.3">
      <c r="A2465" s="67"/>
      <c r="B2465" s="135"/>
      <c r="C2465" s="135"/>
      <c r="D2465" s="135"/>
      <c r="E2465" s="85"/>
      <c r="F2465" s="85"/>
      <c r="G2465" s="85"/>
      <c r="H2465" s="85"/>
      <c r="I2465" s="85"/>
      <c r="J2465" s="85"/>
      <c r="K2465" s="85"/>
    </row>
    <row r="2466" spans="1:11" x14ac:dyDescent="0.3">
      <c r="A2466" s="67"/>
      <c r="B2466" s="135"/>
      <c r="C2466" s="135"/>
      <c r="D2466" s="135"/>
      <c r="E2466" s="85"/>
      <c r="F2466" s="85"/>
      <c r="G2466" s="85"/>
      <c r="H2466" s="85"/>
      <c r="I2466" s="85"/>
      <c r="J2466" s="85"/>
      <c r="K2466" s="85"/>
    </row>
    <row r="2467" spans="1:11" x14ac:dyDescent="0.3">
      <c r="A2467" s="67"/>
      <c r="B2467" s="135"/>
      <c r="C2467" s="135"/>
      <c r="D2467" s="135"/>
      <c r="E2467" s="85"/>
      <c r="F2467" s="85"/>
      <c r="G2467" s="85"/>
      <c r="H2467" s="85"/>
      <c r="I2467" s="85"/>
      <c r="J2467" s="85"/>
      <c r="K2467" s="85"/>
    </row>
    <row r="2468" spans="1:11" x14ac:dyDescent="0.3">
      <c r="A2468" s="67"/>
      <c r="B2468" s="135"/>
      <c r="C2468" s="135"/>
      <c r="D2468" s="135"/>
      <c r="E2468" s="85"/>
      <c r="F2468" s="85"/>
      <c r="G2468" s="85"/>
      <c r="H2468" s="85"/>
      <c r="I2468" s="85"/>
      <c r="J2468" s="85"/>
      <c r="K2468" s="85"/>
    </row>
    <row r="2469" spans="1:11" x14ac:dyDescent="0.3">
      <c r="A2469" s="67"/>
      <c r="B2469" s="135"/>
      <c r="C2469" s="135"/>
      <c r="D2469" s="135"/>
      <c r="E2469" s="85"/>
      <c r="F2469" s="85"/>
      <c r="G2469" s="85"/>
      <c r="H2469" s="85"/>
      <c r="I2469" s="85"/>
      <c r="J2469" s="85"/>
      <c r="K2469" s="85"/>
    </row>
    <row r="2470" spans="1:11" x14ac:dyDescent="0.3">
      <c r="A2470" s="67"/>
      <c r="B2470" s="135"/>
      <c r="C2470" s="135"/>
      <c r="D2470" s="135"/>
      <c r="E2470" s="85"/>
      <c r="F2470" s="85"/>
      <c r="G2470" s="85"/>
      <c r="H2470" s="85"/>
      <c r="I2470" s="85"/>
      <c r="J2470" s="85"/>
      <c r="K2470" s="85"/>
    </row>
    <row r="2471" spans="1:11" x14ac:dyDescent="0.3">
      <c r="A2471" s="67"/>
      <c r="B2471" s="135"/>
      <c r="C2471" s="135"/>
      <c r="D2471" s="135"/>
      <c r="E2471" s="85"/>
      <c r="F2471" s="85"/>
      <c r="G2471" s="85"/>
      <c r="H2471" s="85"/>
      <c r="I2471" s="85"/>
      <c r="J2471" s="85"/>
      <c r="K2471" s="85"/>
    </row>
    <row r="2472" spans="1:11" x14ac:dyDescent="0.3">
      <c r="A2472" s="67"/>
      <c r="B2472" s="135"/>
      <c r="C2472" s="135"/>
      <c r="D2472" s="135"/>
      <c r="E2472" s="85"/>
      <c r="F2472" s="85"/>
      <c r="G2472" s="85"/>
      <c r="H2472" s="85"/>
      <c r="I2472" s="85"/>
      <c r="J2472" s="85"/>
      <c r="K2472" s="85"/>
    </row>
    <row r="2473" spans="1:11" x14ac:dyDescent="0.3">
      <c r="A2473" s="67"/>
      <c r="B2473" s="135"/>
      <c r="C2473" s="135"/>
      <c r="D2473" s="135"/>
      <c r="E2473" s="85"/>
      <c r="F2473" s="85"/>
      <c r="G2473" s="85"/>
      <c r="H2473" s="85"/>
      <c r="I2473" s="85"/>
      <c r="J2473" s="85"/>
      <c r="K2473" s="85"/>
    </row>
    <row r="2474" spans="1:11" x14ac:dyDescent="0.3">
      <c r="A2474" s="67"/>
      <c r="B2474" s="135"/>
      <c r="C2474" s="135"/>
      <c r="D2474" s="135"/>
      <c r="E2474" s="85"/>
      <c r="F2474" s="85"/>
      <c r="G2474" s="85"/>
      <c r="H2474" s="85"/>
      <c r="I2474" s="85"/>
      <c r="J2474" s="85"/>
      <c r="K2474" s="85"/>
    </row>
    <row r="2475" spans="1:11" x14ac:dyDescent="0.3">
      <c r="A2475" s="67"/>
      <c r="B2475" s="135"/>
      <c r="C2475" s="135"/>
      <c r="D2475" s="135"/>
      <c r="E2475" s="85"/>
      <c r="F2475" s="85"/>
      <c r="G2475" s="85"/>
      <c r="H2475" s="85"/>
      <c r="I2475" s="85"/>
      <c r="J2475" s="85"/>
      <c r="K2475" s="85"/>
    </row>
    <row r="2476" spans="1:11" x14ac:dyDescent="0.3">
      <c r="A2476" s="67"/>
      <c r="B2476" s="135"/>
      <c r="C2476" s="135"/>
      <c r="D2476" s="135"/>
      <c r="E2476" s="85"/>
      <c r="F2476" s="85"/>
      <c r="G2476" s="85"/>
      <c r="H2476" s="85"/>
      <c r="I2476" s="85"/>
      <c r="J2476" s="85"/>
      <c r="K2476" s="85"/>
    </row>
    <row r="2477" spans="1:11" x14ac:dyDescent="0.3">
      <c r="A2477" s="67"/>
      <c r="B2477" s="135"/>
      <c r="C2477" s="135"/>
      <c r="D2477" s="135"/>
      <c r="E2477" s="85"/>
      <c r="F2477" s="85"/>
      <c r="G2477" s="85"/>
      <c r="H2477" s="85"/>
      <c r="I2477" s="85"/>
      <c r="J2477" s="85"/>
      <c r="K2477" s="85"/>
    </row>
    <row r="2478" spans="1:11" x14ac:dyDescent="0.3">
      <c r="A2478" s="67"/>
      <c r="B2478" s="135"/>
      <c r="C2478" s="135"/>
      <c r="D2478" s="135"/>
      <c r="E2478" s="85"/>
      <c r="F2478" s="85"/>
      <c r="G2478" s="85"/>
      <c r="H2478" s="85"/>
      <c r="I2478" s="85"/>
      <c r="J2478" s="85"/>
      <c r="K2478" s="85"/>
    </row>
    <row r="2479" spans="1:11" x14ac:dyDescent="0.3">
      <c r="A2479" s="68"/>
      <c r="B2479" s="137"/>
      <c r="C2479" s="137"/>
      <c r="D2479" s="137"/>
      <c r="E2479" s="87"/>
      <c r="F2479" s="87"/>
      <c r="G2479" s="87"/>
      <c r="H2479" s="87"/>
      <c r="I2479" s="87"/>
      <c r="J2479" s="87"/>
      <c r="K2479" s="87"/>
    </row>
    <row r="2481" spans="1:11" x14ac:dyDescent="0.3">
      <c r="A2481" s="69"/>
      <c r="B2481" s="69"/>
      <c r="C2481" s="69"/>
      <c r="D2481" s="69"/>
      <c r="E2481" s="69"/>
      <c r="F2481" s="69"/>
      <c r="G2481" s="69"/>
      <c r="H2481" s="97"/>
      <c r="I2481" s="97"/>
      <c r="J2481" s="69"/>
      <c r="K2481" s="69"/>
    </row>
    <row r="2482" spans="1:11" x14ac:dyDescent="0.3">
      <c r="A2482" s="101"/>
      <c r="B2482" s="83"/>
      <c r="C2482" s="83"/>
      <c r="D2482" s="83"/>
      <c r="E2482" s="83"/>
      <c r="F2482" s="83"/>
      <c r="G2482" s="95"/>
      <c r="H2482" s="95"/>
      <c r="I2482" s="33"/>
      <c r="J2482" s="98"/>
      <c r="K2482" s="96"/>
    </row>
    <row r="2483" spans="1:11" x14ac:dyDescent="0.3">
      <c r="A2483" s="91"/>
      <c r="B2483" s="92"/>
      <c r="C2483" s="92"/>
      <c r="D2483" s="92"/>
      <c r="E2483" s="92"/>
      <c r="F2483" s="92"/>
      <c r="G2483" s="92"/>
      <c r="H2483" s="92"/>
      <c r="I2483" s="92"/>
      <c r="J2483" s="92"/>
      <c r="K2483" s="92"/>
    </row>
    <row r="2484" spans="1:11" x14ac:dyDescent="0.3">
      <c r="A2484" s="68"/>
      <c r="B2484" s="68"/>
      <c r="C2484" s="68"/>
      <c r="D2484" s="68"/>
      <c r="E2484" s="68"/>
      <c r="F2484" s="68"/>
      <c r="G2484" s="68"/>
      <c r="H2484" s="68"/>
      <c r="I2484" s="68"/>
      <c r="J2484" s="68"/>
      <c r="K2484" s="86"/>
    </row>
    <row r="2485" spans="1:11" x14ac:dyDescent="0.3">
      <c r="A2485" s="67"/>
      <c r="B2485" s="135"/>
      <c r="C2485" s="135"/>
      <c r="D2485" s="135"/>
      <c r="E2485" s="85"/>
      <c r="F2485" s="85"/>
      <c r="G2485" s="85"/>
      <c r="H2485" s="85"/>
      <c r="I2485" s="85"/>
      <c r="J2485" s="85"/>
      <c r="K2485" s="85"/>
    </row>
    <row r="2486" spans="1:11" x14ac:dyDescent="0.3">
      <c r="A2486" s="67"/>
      <c r="B2486" s="135"/>
      <c r="C2486" s="135"/>
      <c r="D2486" s="135"/>
      <c r="E2486" s="85"/>
      <c r="F2486" s="85"/>
      <c r="G2486" s="85"/>
      <c r="H2486" s="85"/>
      <c r="I2486" s="85"/>
      <c r="J2486" s="85"/>
      <c r="K2486" s="85"/>
    </row>
    <row r="2487" spans="1:11" x14ac:dyDescent="0.3">
      <c r="A2487" s="67"/>
      <c r="B2487" s="135"/>
      <c r="C2487" s="135"/>
      <c r="D2487" s="135"/>
      <c r="E2487" s="85"/>
      <c r="F2487" s="85"/>
      <c r="G2487" s="85"/>
      <c r="H2487" s="85"/>
      <c r="I2487" s="85"/>
      <c r="J2487" s="85"/>
      <c r="K2487" s="85"/>
    </row>
    <row r="2488" spans="1:11" x14ac:dyDescent="0.3">
      <c r="A2488" s="67"/>
      <c r="B2488" s="135"/>
      <c r="C2488" s="135"/>
      <c r="D2488" s="135"/>
      <c r="E2488" s="85"/>
      <c r="F2488" s="85"/>
      <c r="G2488" s="85"/>
      <c r="H2488" s="85"/>
      <c r="I2488" s="85"/>
      <c r="J2488" s="85"/>
      <c r="K2488" s="85"/>
    </row>
    <row r="2489" spans="1:11" x14ac:dyDescent="0.3">
      <c r="A2489" s="67"/>
      <c r="B2489" s="135"/>
      <c r="C2489" s="135"/>
      <c r="D2489" s="135"/>
      <c r="E2489" s="85"/>
      <c r="F2489" s="85"/>
      <c r="G2489" s="85"/>
      <c r="H2489" s="85"/>
      <c r="I2489" s="85"/>
      <c r="J2489" s="85"/>
      <c r="K2489" s="85"/>
    </row>
    <row r="2490" spans="1:11" x14ac:dyDescent="0.3">
      <c r="A2490" s="67"/>
      <c r="B2490" s="135"/>
      <c r="C2490" s="135"/>
      <c r="D2490" s="135"/>
      <c r="E2490" s="85"/>
      <c r="F2490" s="85"/>
      <c r="G2490" s="85"/>
      <c r="H2490" s="85"/>
      <c r="I2490" s="85"/>
      <c r="J2490" s="85"/>
      <c r="K2490" s="85"/>
    </row>
    <row r="2491" spans="1:11" x14ac:dyDescent="0.3">
      <c r="A2491" s="67"/>
      <c r="B2491" s="135"/>
      <c r="C2491" s="135"/>
      <c r="D2491" s="135"/>
      <c r="E2491" s="85"/>
      <c r="F2491" s="85"/>
      <c r="G2491" s="85"/>
      <c r="H2491" s="85"/>
      <c r="I2491" s="85"/>
      <c r="J2491" s="85"/>
      <c r="K2491" s="85"/>
    </row>
    <row r="2492" spans="1:11" x14ac:dyDescent="0.3">
      <c r="A2492" s="67"/>
      <c r="B2492" s="135"/>
      <c r="C2492" s="135"/>
      <c r="D2492" s="135"/>
      <c r="E2492" s="85"/>
      <c r="F2492" s="85"/>
      <c r="G2492" s="85"/>
      <c r="H2492" s="85"/>
      <c r="I2492" s="85"/>
      <c r="J2492" s="85"/>
      <c r="K2492" s="85"/>
    </row>
    <row r="2493" spans="1:11" x14ac:dyDescent="0.3">
      <c r="A2493" s="67"/>
      <c r="B2493" s="135"/>
      <c r="C2493" s="135"/>
      <c r="D2493" s="135"/>
      <c r="E2493" s="85"/>
      <c r="F2493" s="85"/>
      <c r="G2493" s="85"/>
      <c r="H2493" s="85"/>
      <c r="I2493" s="85"/>
      <c r="J2493" s="85"/>
      <c r="K2493" s="85"/>
    </row>
    <row r="2494" spans="1:11" x14ac:dyDescent="0.3">
      <c r="A2494" s="67"/>
      <c r="B2494" s="135"/>
      <c r="C2494" s="135"/>
      <c r="D2494" s="135"/>
      <c r="E2494" s="85"/>
      <c r="F2494" s="85"/>
      <c r="G2494" s="85"/>
      <c r="H2494" s="85"/>
      <c r="I2494" s="85"/>
      <c r="J2494" s="85"/>
      <c r="K2494" s="85"/>
    </row>
    <row r="2495" spans="1:11" x14ac:dyDescent="0.3">
      <c r="A2495" s="67"/>
      <c r="B2495" s="135"/>
      <c r="C2495" s="135"/>
      <c r="D2495" s="135"/>
      <c r="E2495" s="85"/>
      <c r="F2495" s="85"/>
      <c r="G2495" s="85"/>
      <c r="H2495" s="85"/>
      <c r="I2495" s="85"/>
      <c r="J2495" s="85"/>
      <c r="K2495" s="85"/>
    </row>
    <row r="2496" spans="1:11" x14ac:dyDescent="0.3">
      <c r="A2496" s="67"/>
      <c r="B2496" s="135"/>
      <c r="C2496" s="135"/>
      <c r="D2496" s="135"/>
      <c r="E2496" s="85"/>
      <c r="F2496" s="85"/>
      <c r="G2496" s="85"/>
      <c r="H2496" s="85"/>
      <c r="I2496" s="85"/>
      <c r="J2496" s="85"/>
      <c r="K2496" s="85"/>
    </row>
    <row r="2497" spans="1:11" x14ac:dyDescent="0.3">
      <c r="A2497" s="67"/>
      <c r="B2497" s="135"/>
      <c r="C2497" s="135"/>
      <c r="D2497" s="135"/>
      <c r="E2497" s="85"/>
      <c r="F2497" s="85"/>
      <c r="G2497" s="85"/>
      <c r="H2497" s="85"/>
      <c r="I2497" s="85"/>
      <c r="J2497" s="85"/>
      <c r="K2497" s="85"/>
    </row>
    <row r="2498" spans="1:11" x14ac:dyDescent="0.3">
      <c r="A2498" s="67"/>
      <c r="B2498" s="135"/>
      <c r="C2498" s="135"/>
      <c r="D2498" s="135"/>
      <c r="E2498" s="85"/>
      <c r="F2498" s="85"/>
      <c r="G2498" s="85"/>
      <c r="H2498" s="85"/>
      <c r="I2498" s="85"/>
      <c r="J2498" s="85"/>
      <c r="K2498" s="85"/>
    </row>
    <row r="2499" spans="1:11" x14ac:dyDescent="0.3">
      <c r="A2499" s="67"/>
      <c r="B2499" s="135"/>
      <c r="C2499" s="135"/>
      <c r="D2499" s="135"/>
      <c r="E2499" s="85"/>
      <c r="F2499" s="85"/>
      <c r="G2499" s="85"/>
      <c r="H2499" s="85"/>
      <c r="I2499" s="85"/>
      <c r="J2499" s="85"/>
      <c r="K2499" s="85"/>
    </row>
    <row r="2500" spans="1:11" x14ac:dyDescent="0.3">
      <c r="A2500" s="67"/>
      <c r="B2500" s="135"/>
      <c r="C2500" s="135"/>
      <c r="D2500" s="135"/>
      <c r="E2500" s="85"/>
      <c r="F2500" s="85"/>
      <c r="G2500" s="85"/>
      <c r="H2500" s="85"/>
      <c r="I2500" s="85"/>
      <c r="J2500" s="85"/>
      <c r="K2500" s="85"/>
    </row>
    <row r="2501" spans="1:11" x14ac:dyDescent="0.3">
      <c r="A2501" s="68"/>
      <c r="B2501" s="136"/>
      <c r="C2501" s="136"/>
      <c r="D2501" s="136"/>
      <c r="E2501" s="87"/>
      <c r="F2501" s="87"/>
      <c r="G2501" s="87"/>
      <c r="H2501" s="87"/>
      <c r="I2501" s="87"/>
      <c r="J2501" s="87"/>
      <c r="K2501" s="87"/>
    </row>
    <row r="2502" spans="1:11" x14ac:dyDescent="0.3">
      <c r="A2502" s="82"/>
      <c r="B2502" s="89"/>
      <c r="C2502" s="89"/>
      <c r="D2502" s="89"/>
      <c r="E2502" s="89"/>
      <c r="F2502" s="89"/>
      <c r="G2502" s="89"/>
      <c r="H2502" s="89"/>
      <c r="I2502" s="89"/>
      <c r="J2502" s="89"/>
      <c r="K2502" s="89"/>
    </row>
    <row r="2503" spans="1:11" x14ac:dyDescent="0.3">
      <c r="A2503" s="92"/>
      <c r="B2503" s="92"/>
      <c r="C2503" s="92"/>
      <c r="D2503" s="92"/>
      <c r="E2503" s="92"/>
      <c r="F2503" s="92"/>
      <c r="G2503" s="92"/>
      <c r="H2503" s="92"/>
      <c r="I2503" s="92"/>
      <c r="J2503" s="92"/>
      <c r="K2503" s="92"/>
    </row>
    <row r="2504" spans="1:11" x14ac:dyDescent="0.3">
      <c r="A2504" s="68"/>
      <c r="B2504" s="68"/>
      <c r="C2504" s="68"/>
      <c r="D2504" s="68"/>
      <c r="E2504" s="68"/>
      <c r="F2504" s="68"/>
      <c r="G2504" s="68"/>
      <c r="H2504" s="68"/>
      <c r="I2504" s="68"/>
      <c r="J2504" s="68"/>
      <c r="K2504" s="86"/>
    </row>
    <row r="2505" spans="1:11" x14ac:dyDescent="0.3">
      <c r="A2505" s="67"/>
      <c r="B2505" s="135"/>
      <c r="C2505" s="135"/>
      <c r="D2505" s="135"/>
      <c r="E2505" s="85"/>
      <c r="F2505" s="85"/>
      <c r="G2505" s="85"/>
      <c r="H2505" s="85"/>
      <c r="I2505" s="85"/>
      <c r="J2505" s="85"/>
      <c r="K2505" s="85"/>
    </row>
    <row r="2506" spans="1:11" x14ac:dyDescent="0.3">
      <c r="A2506" s="67"/>
      <c r="B2506" s="135"/>
      <c r="C2506" s="135"/>
      <c r="D2506" s="135"/>
      <c r="E2506" s="85"/>
      <c r="F2506" s="85"/>
      <c r="G2506" s="85"/>
      <c r="H2506" s="85"/>
      <c r="I2506" s="85"/>
      <c r="J2506" s="85"/>
      <c r="K2506" s="85"/>
    </row>
    <row r="2507" spans="1:11" x14ac:dyDescent="0.3">
      <c r="A2507" s="67"/>
      <c r="B2507" s="135"/>
      <c r="C2507" s="135"/>
      <c r="D2507" s="135"/>
      <c r="E2507" s="85"/>
      <c r="F2507" s="85"/>
      <c r="G2507" s="85"/>
      <c r="H2507" s="85"/>
      <c r="I2507" s="85"/>
      <c r="J2507" s="85"/>
      <c r="K2507" s="85"/>
    </row>
    <row r="2508" spans="1:11" x14ac:dyDescent="0.3">
      <c r="A2508" s="67"/>
      <c r="B2508" s="135"/>
      <c r="C2508" s="135"/>
      <c r="D2508" s="135"/>
      <c r="E2508" s="85"/>
      <c r="F2508" s="85"/>
      <c r="G2508" s="85"/>
      <c r="H2508" s="85"/>
      <c r="I2508" s="85"/>
      <c r="J2508" s="85"/>
      <c r="K2508" s="85"/>
    </row>
    <row r="2509" spans="1:11" x14ac:dyDescent="0.3">
      <c r="A2509" s="67"/>
      <c r="B2509" s="135"/>
      <c r="C2509" s="135"/>
      <c r="D2509" s="135"/>
      <c r="E2509" s="85"/>
      <c r="F2509" s="85"/>
      <c r="G2509" s="85"/>
      <c r="H2509" s="85"/>
      <c r="I2509" s="85"/>
      <c r="J2509" s="85"/>
      <c r="K2509" s="85"/>
    </row>
    <row r="2510" spans="1:11" x14ac:dyDescent="0.3">
      <c r="A2510" s="67"/>
      <c r="B2510" s="135"/>
      <c r="C2510" s="135"/>
      <c r="D2510" s="135"/>
      <c r="E2510" s="85"/>
      <c r="F2510" s="85"/>
      <c r="G2510" s="85"/>
      <c r="H2510" s="85"/>
      <c r="I2510" s="85"/>
      <c r="J2510" s="85"/>
      <c r="K2510" s="85"/>
    </row>
    <row r="2511" spans="1:11" x14ac:dyDescent="0.3">
      <c r="A2511" s="67"/>
      <c r="B2511" s="135"/>
      <c r="C2511" s="135"/>
      <c r="D2511" s="135"/>
      <c r="E2511" s="85"/>
      <c r="F2511" s="85"/>
      <c r="G2511" s="85"/>
      <c r="H2511" s="85"/>
      <c r="I2511" s="85"/>
      <c r="J2511" s="85"/>
      <c r="K2511" s="85"/>
    </row>
    <row r="2512" spans="1:11" x14ac:dyDescent="0.3">
      <c r="A2512" s="67"/>
      <c r="B2512" s="135"/>
      <c r="C2512" s="135"/>
      <c r="D2512" s="135"/>
      <c r="E2512" s="85"/>
      <c r="F2512" s="85"/>
      <c r="G2512" s="85"/>
      <c r="H2512" s="85"/>
      <c r="I2512" s="85"/>
      <c r="J2512" s="85"/>
      <c r="K2512" s="85"/>
    </row>
    <row r="2513" spans="1:11" x14ac:dyDescent="0.3">
      <c r="A2513" s="67"/>
      <c r="B2513" s="135"/>
      <c r="C2513" s="135"/>
      <c r="D2513" s="135"/>
      <c r="E2513" s="85"/>
      <c r="F2513" s="85"/>
      <c r="G2513" s="85"/>
      <c r="H2513" s="85"/>
      <c r="I2513" s="85"/>
      <c r="J2513" s="85"/>
      <c r="K2513" s="85"/>
    </row>
    <row r="2514" spans="1:11" x14ac:dyDescent="0.3">
      <c r="A2514" s="67"/>
      <c r="B2514" s="135"/>
      <c r="C2514" s="135"/>
      <c r="D2514" s="135"/>
      <c r="E2514" s="85"/>
      <c r="F2514" s="85"/>
      <c r="G2514" s="85"/>
      <c r="H2514" s="85"/>
      <c r="I2514" s="85"/>
      <c r="J2514" s="85"/>
      <c r="K2514" s="85"/>
    </row>
    <row r="2515" spans="1:11" x14ac:dyDescent="0.3">
      <c r="A2515" s="67"/>
      <c r="B2515" s="135"/>
      <c r="C2515" s="135"/>
      <c r="D2515" s="135"/>
      <c r="E2515" s="85"/>
      <c r="F2515" s="85"/>
      <c r="G2515" s="85"/>
      <c r="H2515" s="85"/>
      <c r="I2515" s="85"/>
      <c r="J2515" s="85"/>
      <c r="K2515" s="85"/>
    </row>
    <row r="2516" spans="1:11" x14ac:dyDescent="0.3">
      <c r="A2516" s="67"/>
      <c r="B2516" s="135"/>
      <c r="C2516" s="135"/>
      <c r="D2516" s="135"/>
      <c r="E2516" s="85"/>
      <c r="F2516" s="85"/>
      <c r="G2516" s="85"/>
      <c r="H2516" s="85"/>
      <c r="I2516" s="85"/>
      <c r="J2516" s="85"/>
      <c r="K2516" s="85"/>
    </row>
    <row r="2517" spans="1:11" x14ac:dyDescent="0.3">
      <c r="A2517" s="67"/>
      <c r="B2517" s="135"/>
      <c r="C2517" s="135"/>
      <c r="D2517" s="135"/>
      <c r="E2517" s="85"/>
      <c r="F2517" s="85"/>
      <c r="G2517" s="85"/>
      <c r="H2517" s="85"/>
      <c r="I2517" s="85"/>
      <c r="J2517" s="85"/>
      <c r="K2517" s="85"/>
    </row>
    <row r="2518" spans="1:11" x14ac:dyDescent="0.3">
      <c r="A2518" s="67"/>
      <c r="B2518" s="135"/>
      <c r="C2518" s="135"/>
      <c r="D2518" s="135"/>
      <c r="E2518" s="85"/>
      <c r="F2518" s="85"/>
      <c r="G2518" s="85"/>
      <c r="H2518" s="85"/>
      <c r="I2518" s="85"/>
      <c r="J2518" s="85"/>
      <c r="K2518" s="85"/>
    </row>
    <row r="2519" spans="1:11" x14ac:dyDescent="0.3">
      <c r="A2519" s="67"/>
      <c r="B2519" s="135"/>
      <c r="C2519" s="135"/>
      <c r="D2519" s="135"/>
      <c r="E2519" s="85"/>
      <c r="F2519" s="85"/>
      <c r="G2519" s="85"/>
      <c r="H2519" s="85"/>
      <c r="I2519" s="85"/>
      <c r="J2519" s="85"/>
      <c r="K2519" s="85"/>
    </row>
    <row r="2520" spans="1:11" x14ac:dyDescent="0.3">
      <c r="A2520" s="67"/>
      <c r="B2520" s="135"/>
      <c r="C2520" s="135"/>
      <c r="D2520" s="135"/>
      <c r="E2520" s="85"/>
      <c r="F2520" s="85"/>
      <c r="G2520" s="85"/>
      <c r="H2520" s="85"/>
      <c r="I2520" s="85"/>
      <c r="J2520" s="85"/>
      <c r="K2520" s="85"/>
    </row>
    <row r="2521" spans="1:11" x14ac:dyDescent="0.3">
      <c r="A2521" s="68"/>
      <c r="B2521" s="137"/>
      <c r="C2521" s="137"/>
      <c r="D2521" s="137"/>
      <c r="E2521" s="87"/>
      <c r="F2521" s="87"/>
      <c r="G2521" s="87"/>
      <c r="H2521" s="87"/>
      <c r="I2521" s="87"/>
      <c r="J2521" s="87"/>
      <c r="K2521" s="87"/>
    </row>
    <row r="2523" spans="1:11" x14ac:dyDescent="0.3">
      <c r="A2523" s="69"/>
      <c r="B2523" s="69"/>
      <c r="C2523" s="69"/>
      <c r="D2523" s="69"/>
      <c r="E2523" s="69"/>
      <c r="F2523" s="69"/>
      <c r="G2523" s="69"/>
      <c r="H2523" s="97"/>
      <c r="I2523" s="97"/>
      <c r="J2523" s="69"/>
      <c r="K2523" s="69"/>
    </row>
    <row r="2524" spans="1:11" x14ac:dyDescent="0.3">
      <c r="A2524" s="101"/>
      <c r="B2524" s="83"/>
      <c r="C2524" s="83"/>
      <c r="D2524" s="83"/>
      <c r="E2524" s="83"/>
      <c r="F2524" s="83"/>
      <c r="G2524" s="95"/>
      <c r="H2524" s="95"/>
      <c r="I2524" s="33"/>
      <c r="J2524" s="98"/>
      <c r="K2524" s="96"/>
    </row>
    <row r="2525" spans="1:11" x14ac:dyDescent="0.3">
      <c r="A2525" s="91"/>
      <c r="B2525" s="92"/>
      <c r="C2525" s="92"/>
      <c r="D2525" s="92"/>
      <c r="E2525" s="92"/>
      <c r="F2525" s="92"/>
      <c r="G2525" s="92"/>
      <c r="H2525" s="92"/>
      <c r="I2525" s="92"/>
      <c r="J2525" s="92"/>
      <c r="K2525" s="92"/>
    </row>
    <row r="2526" spans="1:11" x14ac:dyDescent="0.3">
      <c r="A2526" s="68"/>
      <c r="B2526" s="68"/>
      <c r="C2526" s="68"/>
      <c r="D2526" s="68"/>
      <c r="E2526" s="68"/>
      <c r="F2526" s="68"/>
      <c r="G2526" s="68"/>
      <c r="H2526" s="68"/>
      <c r="I2526" s="68"/>
      <c r="J2526" s="68"/>
      <c r="K2526" s="86"/>
    </row>
    <row r="2527" spans="1:11" x14ac:dyDescent="0.3">
      <c r="A2527" s="67"/>
      <c r="B2527" s="135"/>
      <c r="C2527" s="135"/>
      <c r="D2527" s="135"/>
      <c r="E2527" s="85"/>
      <c r="F2527" s="85"/>
      <c r="G2527" s="85"/>
      <c r="H2527" s="85"/>
      <c r="I2527" s="85"/>
      <c r="J2527" s="85"/>
      <c r="K2527" s="85"/>
    </row>
    <row r="2528" spans="1:11" x14ac:dyDescent="0.3">
      <c r="A2528" s="67"/>
      <c r="B2528" s="135"/>
      <c r="C2528" s="135"/>
      <c r="D2528" s="135"/>
      <c r="E2528" s="85"/>
      <c r="F2528" s="85"/>
      <c r="G2528" s="85"/>
      <c r="H2528" s="85"/>
      <c r="I2528" s="85"/>
      <c r="J2528" s="85"/>
      <c r="K2528" s="85"/>
    </row>
    <row r="2529" spans="1:11" x14ac:dyDescent="0.3">
      <c r="A2529" s="67"/>
      <c r="B2529" s="135"/>
      <c r="C2529" s="135"/>
      <c r="D2529" s="135"/>
      <c r="E2529" s="85"/>
      <c r="F2529" s="85"/>
      <c r="G2529" s="85"/>
      <c r="H2529" s="85"/>
      <c r="I2529" s="85"/>
      <c r="J2529" s="85"/>
      <c r="K2529" s="85"/>
    </row>
    <row r="2530" spans="1:11" x14ac:dyDescent="0.3">
      <c r="A2530" s="67"/>
      <c r="B2530" s="135"/>
      <c r="C2530" s="135"/>
      <c r="D2530" s="135"/>
      <c r="E2530" s="85"/>
      <c r="F2530" s="85"/>
      <c r="G2530" s="85"/>
      <c r="H2530" s="85"/>
      <c r="I2530" s="85"/>
      <c r="J2530" s="85"/>
      <c r="K2530" s="85"/>
    </row>
    <row r="2531" spans="1:11" x14ac:dyDescent="0.3">
      <c r="A2531" s="67"/>
      <c r="B2531" s="135"/>
      <c r="C2531" s="135"/>
      <c r="D2531" s="135"/>
      <c r="E2531" s="85"/>
      <c r="F2531" s="85"/>
      <c r="G2531" s="85"/>
      <c r="H2531" s="85"/>
      <c r="I2531" s="85"/>
      <c r="J2531" s="85"/>
      <c r="K2531" s="85"/>
    </row>
    <row r="2532" spans="1:11" x14ac:dyDescent="0.3">
      <c r="A2532" s="67"/>
      <c r="B2532" s="135"/>
      <c r="C2532" s="135"/>
      <c r="D2532" s="135"/>
      <c r="E2532" s="85"/>
      <c r="F2532" s="85"/>
      <c r="G2532" s="85"/>
      <c r="H2532" s="85"/>
      <c r="I2532" s="85"/>
      <c r="J2532" s="85"/>
      <c r="K2532" s="85"/>
    </row>
    <row r="2533" spans="1:11" x14ac:dyDescent="0.3">
      <c r="A2533" s="67"/>
      <c r="B2533" s="135"/>
      <c r="C2533" s="135"/>
      <c r="D2533" s="135"/>
      <c r="E2533" s="85"/>
      <c r="F2533" s="85"/>
      <c r="G2533" s="85"/>
      <c r="H2533" s="85"/>
      <c r="I2533" s="85"/>
      <c r="J2533" s="85"/>
      <c r="K2533" s="85"/>
    </row>
    <row r="2534" spans="1:11" x14ac:dyDescent="0.3">
      <c r="A2534" s="67"/>
      <c r="B2534" s="135"/>
      <c r="C2534" s="135"/>
      <c r="D2534" s="135"/>
      <c r="E2534" s="85"/>
      <c r="F2534" s="85"/>
      <c r="G2534" s="85"/>
      <c r="H2534" s="85"/>
      <c r="I2534" s="85"/>
      <c r="J2534" s="85"/>
      <c r="K2534" s="85"/>
    </row>
    <row r="2535" spans="1:11" x14ac:dyDescent="0.3">
      <c r="A2535" s="67"/>
      <c r="B2535" s="135"/>
      <c r="C2535" s="135"/>
      <c r="D2535" s="135"/>
      <c r="E2535" s="85"/>
      <c r="F2535" s="85"/>
      <c r="G2535" s="85"/>
      <c r="H2535" s="85"/>
      <c r="I2535" s="85"/>
      <c r="J2535" s="85"/>
      <c r="K2535" s="85"/>
    </row>
    <row r="2536" spans="1:11" x14ac:dyDescent="0.3">
      <c r="A2536" s="67"/>
      <c r="B2536" s="135"/>
      <c r="C2536" s="135"/>
      <c r="D2536" s="135"/>
      <c r="E2536" s="85"/>
      <c r="F2536" s="85"/>
      <c r="G2536" s="85"/>
      <c r="H2536" s="85"/>
      <c r="I2536" s="85"/>
      <c r="J2536" s="85"/>
      <c r="K2536" s="85"/>
    </row>
    <row r="2537" spans="1:11" x14ac:dyDescent="0.3">
      <c r="A2537" s="67"/>
      <c r="B2537" s="135"/>
      <c r="C2537" s="135"/>
      <c r="D2537" s="135"/>
      <c r="E2537" s="85"/>
      <c r="F2537" s="85"/>
      <c r="G2537" s="85"/>
      <c r="H2537" s="85"/>
      <c r="I2537" s="85"/>
      <c r="J2537" s="85"/>
      <c r="K2537" s="85"/>
    </row>
    <row r="2538" spans="1:11" x14ac:dyDescent="0.3">
      <c r="A2538" s="67"/>
      <c r="B2538" s="135"/>
      <c r="C2538" s="135"/>
      <c r="D2538" s="135"/>
      <c r="E2538" s="85"/>
      <c r="F2538" s="85"/>
      <c r="G2538" s="85"/>
      <c r="H2538" s="85"/>
      <c r="I2538" s="85"/>
      <c r="J2538" s="85"/>
      <c r="K2538" s="85"/>
    </row>
    <row r="2539" spans="1:11" x14ac:dyDescent="0.3">
      <c r="A2539" s="67"/>
      <c r="B2539" s="135"/>
      <c r="C2539" s="135"/>
      <c r="D2539" s="135"/>
      <c r="E2539" s="85"/>
      <c r="F2539" s="85"/>
      <c r="G2539" s="85"/>
      <c r="H2539" s="85"/>
      <c r="I2539" s="85"/>
      <c r="J2539" s="85"/>
      <c r="K2539" s="85"/>
    </row>
    <row r="2540" spans="1:11" x14ac:dyDescent="0.3">
      <c r="A2540" s="67"/>
      <c r="B2540" s="135"/>
      <c r="C2540" s="135"/>
      <c r="D2540" s="135"/>
      <c r="E2540" s="85"/>
      <c r="F2540" s="85"/>
      <c r="G2540" s="85"/>
      <c r="H2540" s="85"/>
      <c r="I2540" s="85"/>
      <c r="J2540" s="85"/>
      <c r="K2540" s="85"/>
    </row>
    <row r="2541" spans="1:11" x14ac:dyDescent="0.3">
      <c r="A2541" s="67"/>
      <c r="B2541" s="135"/>
      <c r="C2541" s="135"/>
      <c r="D2541" s="135"/>
      <c r="E2541" s="85"/>
      <c r="F2541" s="85"/>
      <c r="G2541" s="85"/>
      <c r="H2541" s="85"/>
      <c r="I2541" s="85"/>
      <c r="J2541" s="85"/>
      <c r="K2541" s="85"/>
    </row>
    <row r="2542" spans="1:11" x14ac:dyDescent="0.3">
      <c r="A2542" s="67"/>
      <c r="B2542" s="135"/>
      <c r="C2542" s="135"/>
      <c r="D2542" s="135"/>
      <c r="E2542" s="85"/>
      <c r="F2542" s="85"/>
      <c r="G2542" s="85"/>
      <c r="H2542" s="85"/>
      <c r="I2542" s="85"/>
      <c r="J2542" s="85"/>
      <c r="K2542" s="85"/>
    </row>
    <row r="2543" spans="1:11" x14ac:dyDescent="0.3">
      <c r="A2543" s="68"/>
      <c r="B2543" s="136"/>
      <c r="C2543" s="136"/>
      <c r="D2543" s="136"/>
      <c r="E2543" s="87"/>
      <c r="F2543" s="87"/>
      <c r="G2543" s="87"/>
      <c r="H2543" s="87"/>
      <c r="I2543" s="87"/>
      <c r="J2543" s="87"/>
      <c r="K2543" s="87"/>
    </row>
    <row r="2544" spans="1:11" x14ac:dyDescent="0.3">
      <c r="A2544" s="82"/>
      <c r="B2544" s="89"/>
      <c r="C2544" s="89"/>
      <c r="D2544" s="89"/>
      <c r="E2544" s="89"/>
      <c r="F2544" s="89"/>
      <c r="G2544" s="89"/>
      <c r="H2544" s="89"/>
      <c r="I2544" s="89"/>
      <c r="J2544" s="89"/>
      <c r="K2544" s="89"/>
    </row>
    <row r="2545" spans="1:11" x14ac:dyDescent="0.3">
      <c r="A2545" s="92"/>
      <c r="B2545" s="92"/>
      <c r="C2545" s="92"/>
      <c r="D2545" s="92"/>
      <c r="E2545" s="92"/>
      <c r="F2545" s="92"/>
      <c r="G2545" s="92"/>
      <c r="H2545" s="92"/>
      <c r="I2545" s="92"/>
      <c r="J2545" s="92"/>
      <c r="K2545" s="92"/>
    </row>
    <row r="2546" spans="1:11" x14ac:dyDescent="0.3">
      <c r="A2546" s="68"/>
      <c r="B2546" s="68"/>
      <c r="C2546" s="68"/>
      <c r="D2546" s="68"/>
      <c r="E2546" s="68"/>
      <c r="F2546" s="68"/>
      <c r="G2546" s="68"/>
      <c r="H2546" s="68"/>
      <c r="I2546" s="68"/>
      <c r="J2546" s="68"/>
      <c r="K2546" s="86"/>
    </row>
    <row r="2547" spans="1:11" x14ac:dyDescent="0.3">
      <c r="A2547" s="67"/>
      <c r="B2547" s="135"/>
      <c r="C2547" s="135"/>
      <c r="D2547" s="135"/>
      <c r="E2547" s="85"/>
      <c r="F2547" s="85"/>
      <c r="G2547" s="85"/>
      <c r="H2547" s="85"/>
      <c r="I2547" s="85"/>
      <c r="J2547" s="85"/>
      <c r="K2547" s="85"/>
    </row>
    <row r="2548" spans="1:11" x14ac:dyDescent="0.3">
      <c r="A2548" s="67"/>
      <c r="B2548" s="135"/>
      <c r="C2548" s="135"/>
      <c r="D2548" s="135"/>
      <c r="E2548" s="85"/>
      <c r="F2548" s="85"/>
      <c r="G2548" s="85"/>
      <c r="H2548" s="85"/>
      <c r="I2548" s="85"/>
      <c r="J2548" s="85"/>
      <c r="K2548" s="85"/>
    </row>
    <row r="2549" spans="1:11" x14ac:dyDescent="0.3">
      <c r="A2549" s="67"/>
      <c r="B2549" s="135"/>
      <c r="C2549" s="135"/>
      <c r="D2549" s="135"/>
      <c r="E2549" s="85"/>
      <c r="F2549" s="85"/>
      <c r="G2549" s="85"/>
      <c r="H2549" s="85"/>
      <c r="I2549" s="85"/>
      <c r="J2549" s="85"/>
      <c r="K2549" s="85"/>
    </row>
    <row r="2550" spans="1:11" x14ac:dyDescent="0.3">
      <c r="A2550" s="67"/>
      <c r="B2550" s="135"/>
      <c r="C2550" s="135"/>
      <c r="D2550" s="135"/>
      <c r="E2550" s="85"/>
      <c r="F2550" s="85"/>
      <c r="G2550" s="85"/>
      <c r="H2550" s="85"/>
      <c r="I2550" s="85"/>
      <c r="J2550" s="85"/>
      <c r="K2550" s="85"/>
    </row>
    <row r="2551" spans="1:11" x14ac:dyDescent="0.3">
      <c r="A2551" s="67"/>
      <c r="B2551" s="135"/>
      <c r="C2551" s="135"/>
      <c r="D2551" s="135"/>
      <c r="E2551" s="85"/>
      <c r="F2551" s="85"/>
      <c r="G2551" s="85"/>
      <c r="H2551" s="85"/>
      <c r="I2551" s="85"/>
      <c r="J2551" s="85"/>
      <c r="K2551" s="85"/>
    </row>
    <row r="2552" spans="1:11" x14ac:dyDescent="0.3">
      <c r="A2552" s="67"/>
      <c r="B2552" s="135"/>
      <c r="C2552" s="135"/>
      <c r="D2552" s="135"/>
      <c r="E2552" s="85"/>
      <c r="F2552" s="85"/>
      <c r="G2552" s="85"/>
      <c r="H2552" s="85"/>
      <c r="I2552" s="85"/>
      <c r="J2552" s="85"/>
      <c r="K2552" s="85"/>
    </row>
    <row r="2553" spans="1:11" x14ac:dyDescent="0.3">
      <c r="A2553" s="67"/>
      <c r="B2553" s="135"/>
      <c r="C2553" s="135"/>
      <c r="D2553" s="135"/>
      <c r="E2553" s="85"/>
      <c r="F2553" s="85"/>
      <c r="G2553" s="85"/>
      <c r="H2553" s="85"/>
      <c r="I2553" s="85"/>
      <c r="J2553" s="85"/>
      <c r="K2553" s="85"/>
    </row>
    <row r="2554" spans="1:11" x14ac:dyDescent="0.3">
      <c r="A2554" s="67"/>
      <c r="B2554" s="135"/>
      <c r="C2554" s="135"/>
      <c r="D2554" s="135"/>
      <c r="E2554" s="85"/>
      <c r="F2554" s="85"/>
      <c r="G2554" s="85"/>
      <c r="H2554" s="85"/>
      <c r="I2554" s="85"/>
      <c r="J2554" s="85"/>
      <c r="K2554" s="85"/>
    </row>
    <row r="2555" spans="1:11" x14ac:dyDescent="0.3">
      <c r="A2555" s="67"/>
      <c r="B2555" s="135"/>
      <c r="C2555" s="135"/>
      <c r="D2555" s="135"/>
      <c r="E2555" s="85"/>
      <c r="F2555" s="85"/>
      <c r="G2555" s="85"/>
      <c r="H2555" s="85"/>
      <c r="I2555" s="85"/>
      <c r="J2555" s="85"/>
      <c r="K2555" s="85"/>
    </row>
    <row r="2556" spans="1:11" x14ac:dyDescent="0.3">
      <c r="A2556" s="67"/>
      <c r="B2556" s="135"/>
      <c r="C2556" s="135"/>
      <c r="D2556" s="135"/>
      <c r="E2556" s="85"/>
      <c r="F2556" s="85"/>
      <c r="G2556" s="85"/>
      <c r="H2556" s="85"/>
      <c r="I2556" s="85"/>
      <c r="J2556" s="85"/>
      <c r="K2556" s="85"/>
    </row>
    <row r="2557" spans="1:11" x14ac:dyDescent="0.3">
      <c r="A2557" s="67"/>
      <c r="B2557" s="135"/>
      <c r="C2557" s="135"/>
      <c r="D2557" s="135"/>
      <c r="E2557" s="85"/>
      <c r="F2557" s="85"/>
      <c r="G2557" s="85"/>
      <c r="H2557" s="85"/>
      <c r="I2557" s="85"/>
      <c r="J2557" s="85"/>
      <c r="K2557" s="85"/>
    </row>
    <row r="2558" spans="1:11" x14ac:dyDescent="0.3">
      <c r="A2558" s="67"/>
      <c r="B2558" s="135"/>
      <c r="C2558" s="135"/>
      <c r="D2558" s="135"/>
      <c r="E2558" s="85"/>
      <c r="F2558" s="85"/>
      <c r="G2558" s="85"/>
      <c r="H2558" s="85"/>
      <c r="I2558" s="85"/>
      <c r="J2558" s="85"/>
      <c r="K2558" s="85"/>
    </row>
    <row r="2559" spans="1:11" x14ac:dyDescent="0.3">
      <c r="A2559" s="67"/>
      <c r="B2559" s="135"/>
      <c r="C2559" s="135"/>
      <c r="D2559" s="135"/>
      <c r="E2559" s="85"/>
      <c r="F2559" s="85"/>
      <c r="G2559" s="85"/>
      <c r="H2559" s="85"/>
      <c r="I2559" s="85"/>
      <c r="J2559" s="85"/>
      <c r="K2559" s="85"/>
    </row>
    <row r="2560" spans="1:11" x14ac:dyDescent="0.3">
      <c r="A2560" s="67"/>
      <c r="B2560" s="135"/>
      <c r="C2560" s="135"/>
      <c r="D2560" s="135"/>
      <c r="E2560" s="85"/>
      <c r="F2560" s="85"/>
      <c r="G2560" s="85"/>
      <c r="H2560" s="85"/>
      <c r="I2560" s="85"/>
      <c r="J2560" s="85"/>
      <c r="K2560" s="85"/>
    </row>
    <row r="2561" spans="1:11" x14ac:dyDescent="0.3">
      <c r="A2561" s="67"/>
      <c r="B2561" s="135"/>
      <c r="C2561" s="135"/>
      <c r="D2561" s="135"/>
      <c r="E2561" s="85"/>
      <c r="F2561" s="85"/>
      <c r="G2561" s="85"/>
      <c r="H2561" s="85"/>
      <c r="I2561" s="85"/>
      <c r="J2561" s="85"/>
      <c r="K2561" s="85"/>
    </row>
    <row r="2562" spans="1:11" x14ac:dyDescent="0.3">
      <c r="A2562" s="67"/>
      <c r="B2562" s="135"/>
      <c r="C2562" s="135"/>
      <c r="D2562" s="135"/>
      <c r="E2562" s="85"/>
      <c r="F2562" s="85"/>
      <c r="G2562" s="85"/>
      <c r="H2562" s="85"/>
      <c r="I2562" s="85"/>
      <c r="J2562" s="85"/>
      <c r="K2562" s="85"/>
    </row>
    <row r="2563" spans="1:11" x14ac:dyDescent="0.3">
      <c r="A2563" s="68"/>
      <c r="B2563" s="137"/>
      <c r="C2563" s="137"/>
      <c r="D2563" s="137"/>
      <c r="E2563" s="87"/>
      <c r="F2563" s="87"/>
      <c r="G2563" s="87"/>
      <c r="H2563" s="87"/>
      <c r="I2563" s="87"/>
      <c r="J2563" s="87"/>
      <c r="K2563" s="87"/>
    </row>
    <row r="2565" spans="1:11" x14ac:dyDescent="0.3">
      <c r="A2565" s="69"/>
      <c r="B2565" s="69"/>
      <c r="C2565" s="69"/>
      <c r="D2565" s="69"/>
      <c r="E2565" s="69"/>
      <c r="F2565" s="69"/>
      <c r="G2565" s="69"/>
      <c r="H2565" s="97"/>
      <c r="I2565" s="97"/>
      <c r="J2565" s="69"/>
      <c r="K2565" s="69"/>
    </row>
    <row r="2566" spans="1:11" x14ac:dyDescent="0.3">
      <c r="A2566" s="101"/>
      <c r="B2566" s="83"/>
      <c r="C2566" s="83"/>
      <c r="D2566" s="83"/>
      <c r="E2566" s="83"/>
      <c r="F2566" s="83"/>
      <c r="G2566" s="95"/>
      <c r="H2566" s="95"/>
      <c r="I2566" s="33"/>
      <c r="J2566" s="98"/>
      <c r="K2566" s="96"/>
    </row>
    <row r="2567" spans="1:11" x14ac:dyDescent="0.3">
      <c r="A2567" s="91"/>
      <c r="B2567" s="92"/>
      <c r="C2567" s="92"/>
      <c r="D2567" s="92"/>
      <c r="E2567" s="92"/>
      <c r="F2567" s="92"/>
      <c r="G2567" s="92"/>
      <c r="H2567" s="92"/>
      <c r="I2567" s="92"/>
      <c r="J2567" s="92"/>
      <c r="K2567" s="92"/>
    </row>
    <row r="2568" spans="1:11" x14ac:dyDescent="0.3">
      <c r="A2568" s="68"/>
      <c r="B2568" s="68"/>
      <c r="C2568" s="68"/>
      <c r="D2568" s="68"/>
      <c r="E2568" s="68"/>
      <c r="F2568" s="68"/>
      <c r="G2568" s="68"/>
      <c r="H2568" s="68"/>
      <c r="I2568" s="68"/>
      <c r="J2568" s="68"/>
      <c r="K2568" s="86"/>
    </row>
    <row r="2569" spans="1:11" x14ac:dyDescent="0.3">
      <c r="A2569" s="67"/>
      <c r="B2569" s="135"/>
      <c r="C2569" s="135"/>
      <c r="D2569" s="135"/>
      <c r="E2569" s="85"/>
      <c r="F2569" s="85"/>
      <c r="G2569" s="85"/>
      <c r="H2569" s="85"/>
      <c r="I2569" s="85"/>
      <c r="J2569" s="85"/>
      <c r="K2569" s="85"/>
    </row>
    <row r="2570" spans="1:11" x14ac:dyDescent="0.3">
      <c r="A2570" s="67"/>
      <c r="B2570" s="135"/>
      <c r="C2570" s="135"/>
      <c r="D2570" s="135"/>
      <c r="E2570" s="85"/>
      <c r="F2570" s="85"/>
      <c r="G2570" s="85"/>
      <c r="H2570" s="85"/>
      <c r="I2570" s="85"/>
      <c r="J2570" s="85"/>
      <c r="K2570" s="85"/>
    </row>
    <row r="2571" spans="1:11" x14ac:dyDescent="0.3">
      <c r="A2571" s="67"/>
      <c r="B2571" s="135"/>
      <c r="C2571" s="135"/>
      <c r="D2571" s="135"/>
      <c r="E2571" s="85"/>
      <c r="F2571" s="85"/>
      <c r="G2571" s="85"/>
      <c r="H2571" s="85"/>
      <c r="I2571" s="85"/>
      <c r="J2571" s="85"/>
      <c r="K2571" s="85"/>
    </row>
    <row r="2572" spans="1:11" x14ac:dyDescent="0.3">
      <c r="A2572" s="67"/>
      <c r="B2572" s="135"/>
      <c r="C2572" s="135"/>
      <c r="D2572" s="135"/>
      <c r="E2572" s="85"/>
      <c r="F2572" s="85"/>
      <c r="G2572" s="85"/>
      <c r="H2572" s="85"/>
      <c r="I2572" s="85"/>
      <c r="J2572" s="85"/>
      <c r="K2572" s="85"/>
    </row>
    <row r="2573" spans="1:11" x14ac:dyDescent="0.3">
      <c r="A2573" s="67"/>
      <c r="B2573" s="135"/>
      <c r="C2573" s="135"/>
      <c r="D2573" s="135"/>
      <c r="E2573" s="85"/>
      <c r="F2573" s="85"/>
      <c r="G2573" s="85"/>
      <c r="H2573" s="85"/>
      <c r="I2573" s="85"/>
      <c r="J2573" s="85"/>
      <c r="K2573" s="85"/>
    </row>
    <row r="2574" spans="1:11" x14ac:dyDescent="0.3">
      <c r="A2574" s="67"/>
      <c r="B2574" s="135"/>
      <c r="C2574" s="135"/>
      <c r="D2574" s="135"/>
      <c r="E2574" s="85"/>
      <c r="F2574" s="85"/>
      <c r="G2574" s="85"/>
      <c r="H2574" s="85"/>
      <c r="I2574" s="85"/>
      <c r="J2574" s="85"/>
      <c r="K2574" s="85"/>
    </row>
    <row r="2575" spans="1:11" x14ac:dyDescent="0.3">
      <c r="A2575" s="67"/>
      <c r="B2575" s="135"/>
      <c r="C2575" s="135"/>
      <c r="D2575" s="135"/>
      <c r="E2575" s="85"/>
      <c r="F2575" s="85"/>
      <c r="G2575" s="85"/>
      <c r="H2575" s="85"/>
      <c r="I2575" s="85"/>
      <c r="J2575" s="85"/>
      <c r="K2575" s="85"/>
    </row>
    <row r="2576" spans="1:11" x14ac:dyDescent="0.3">
      <c r="A2576" s="67"/>
      <c r="B2576" s="135"/>
      <c r="C2576" s="135"/>
      <c r="D2576" s="135"/>
      <c r="E2576" s="85"/>
      <c r="F2576" s="85"/>
      <c r="G2576" s="85"/>
      <c r="H2576" s="85"/>
      <c r="I2576" s="85"/>
      <c r="J2576" s="85"/>
      <c r="K2576" s="85"/>
    </row>
    <row r="2577" spans="1:11" x14ac:dyDescent="0.3">
      <c r="A2577" s="67"/>
      <c r="B2577" s="135"/>
      <c r="C2577" s="135"/>
      <c r="D2577" s="135"/>
      <c r="E2577" s="85"/>
      <c r="F2577" s="85"/>
      <c r="G2577" s="85"/>
      <c r="H2577" s="85"/>
      <c r="I2577" s="85"/>
      <c r="J2577" s="85"/>
      <c r="K2577" s="85"/>
    </row>
    <row r="2578" spans="1:11" x14ac:dyDescent="0.3">
      <c r="A2578" s="67"/>
      <c r="B2578" s="135"/>
      <c r="C2578" s="135"/>
      <c r="D2578" s="135"/>
      <c r="E2578" s="85"/>
      <c r="F2578" s="85"/>
      <c r="G2578" s="85"/>
      <c r="H2578" s="85"/>
      <c r="I2578" s="85"/>
      <c r="J2578" s="85"/>
      <c r="K2578" s="85"/>
    </row>
    <row r="2579" spans="1:11" x14ac:dyDescent="0.3">
      <c r="A2579" s="67"/>
      <c r="B2579" s="135"/>
      <c r="C2579" s="135"/>
      <c r="D2579" s="135"/>
      <c r="E2579" s="85"/>
      <c r="F2579" s="85"/>
      <c r="G2579" s="85"/>
      <c r="H2579" s="85"/>
      <c r="I2579" s="85"/>
      <c r="J2579" s="85"/>
      <c r="K2579" s="85"/>
    </row>
    <row r="2580" spans="1:11" x14ac:dyDescent="0.3">
      <c r="A2580" s="67"/>
      <c r="B2580" s="135"/>
      <c r="C2580" s="135"/>
      <c r="D2580" s="135"/>
      <c r="E2580" s="85"/>
      <c r="F2580" s="85"/>
      <c r="G2580" s="85"/>
      <c r="H2580" s="85"/>
      <c r="I2580" s="85"/>
      <c r="J2580" s="85"/>
      <c r="K2580" s="85"/>
    </row>
    <row r="2581" spans="1:11" x14ac:dyDescent="0.3">
      <c r="A2581" s="67"/>
      <c r="B2581" s="135"/>
      <c r="C2581" s="135"/>
      <c r="D2581" s="135"/>
      <c r="E2581" s="85"/>
      <c r="F2581" s="85"/>
      <c r="G2581" s="85"/>
      <c r="H2581" s="85"/>
      <c r="I2581" s="85"/>
      <c r="J2581" s="85"/>
      <c r="K2581" s="85"/>
    </row>
    <row r="2582" spans="1:11" x14ac:dyDescent="0.3">
      <c r="A2582" s="67"/>
      <c r="B2582" s="135"/>
      <c r="C2582" s="135"/>
      <c r="D2582" s="135"/>
      <c r="E2582" s="85"/>
      <c r="F2582" s="85"/>
      <c r="G2582" s="85"/>
      <c r="H2582" s="85"/>
      <c r="I2582" s="85"/>
      <c r="J2582" s="85"/>
      <c r="K2582" s="85"/>
    </row>
    <row r="2583" spans="1:11" x14ac:dyDescent="0.3">
      <c r="A2583" s="67"/>
      <c r="B2583" s="135"/>
      <c r="C2583" s="135"/>
      <c r="D2583" s="135"/>
      <c r="E2583" s="85"/>
      <c r="F2583" s="85"/>
      <c r="G2583" s="85"/>
      <c r="H2583" s="85"/>
      <c r="I2583" s="85"/>
      <c r="J2583" s="85"/>
      <c r="K2583" s="85"/>
    </row>
    <row r="2584" spans="1:11" x14ac:dyDescent="0.3">
      <c r="A2584" s="67"/>
      <c r="B2584" s="135"/>
      <c r="C2584" s="135"/>
      <c r="D2584" s="135"/>
      <c r="E2584" s="85"/>
      <c r="F2584" s="85"/>
      <c r="G2584" s="85"/>
      <c r="H2584" s="85"/>
      <c r="I2584" s="85"/>
      <c r="J2584" s="85"/>
      <c r="K2584" s="85"/>
    </row>
    <row r="2585" spans="1:11" x14ac:dyDescent="0.3">
      <c r="A2585" s="68"/>
      <c r="B2585" s="136"/>
      <c r="C2585" s="136"/>
      <c r="D2585" s="136"/>
      <c r="E2585" s="87"/>
      <c r="F2585" s="87"/>
      <c r="G2585" s="87"/>
      <c r="H2585" s="87"/>
      <c r="I2585" s="87"/>
      <c r="J2585" s="87"/>
      <c r="K2585" s="87"/>
    </row>
    <row r="2586" spans="1:11" x14ac:dyDescent="0.3">
      <c r="A2586" s="82"/>
      <c r="B2586" s="89"/>
      <c r="C2586" s="89"/>
      <c r="D2586" s="89"/>
      <c r="E2586" s="89"/>
      <c r="F2586" s="89"/>
      <c r="G2586" s="89"/>
      <c r="H2586" s="89"/>
      <c r="I2586" s="89"/>
      <c r="J2586" s="89"/>
      <c r="K2586" s="89"/>
    </row>
    <row r="2587" spans="1:11" x14ac:dyDescent="0.3">
      <c r="A2587" s="92"/>
      <c r="B2587" s="92"/>
      <c r="C2587" s="92"/>
      <c r="D2587" s="92"/>
      <c r="E2587" s="92"/>
      <c r="F2587" s="92"/>
      <c r="G2587" s="92"/>
      <c r="H2587" s="92"/>
      <c r="I2587" s="92"/>
      <c r="J2587" s="92"/>
      <c r="K2587" s="92"/>
    </row>
    <row r="2588" spans="1:11" x14ac:dyDescent="0.3">
      <c r="A2588" s="68"/>
      <c r="B2588" s="68"/>
      <c r="C2588" s="68"/>
      <c r="D2588" s="68"/>
      <c r="E2588" s="68"/>
      <c r="F2588" s="68"/>
      <c r="G2588" s="68"/>
      <c r="H2588" s="68"/>
      <c r="I2588" s="68"/>
      <c r="J2588" s="68"/>
      <c r="K2588" s="86"/>
    </row>
    <row r="2589" spans="1:11" x14ac:dyDescent="0.3">
      <c r="A2589" s="67"/>
      <c r="B2589" s="135"/>
      <c r="C2589" s="135"/>
      <c r="D2589" s="135"/>
      <c r="E2589" s="85"/>
      <c r="F2589" s="85"/>
      <c r="G2589" s="85"/>
      <c r="H2589" s="85"/>
      <c r="I2589" s="85"/>
      <c r="J2589" s="85"/>
      <c r="K2589" s="85"/>
    </row>
    <row r="2590" spans="1:11" x14ac:dyDescent="0.3">
      <c r="A2590" s="67"/>
      <c r="B2590" s="135"/>
      <c r="C2590" s="135"/>
      <c r="D2590" s="135"/>
      <c r="E2590" s="85"/>
      <c r="F2590" s="85"/>
      <c r="G2590" s="85"/>
      <c r="H2590" s="85"/>
      <c r="I2590" s="85"/>
      <c r="J2590" s="85"/>
      <c r="K2590" s="85"/>
    </row>
    <row r="2591" spans="1:11" x14ac:dyDescent="0.3">
      <c r="A2591" s="67"/>
      <c r="B2591" s="135"/>
      <c r="C2591" s="135"/>
      <c r="D2591" s="135"/>
      <c r="E2591" s="85"/>
      <c r="F2591" s="85"/>
      <c r="G2591" s="85"/>
      <c r="H2591" s="85"/>
      <c r="I2591" s="85"/>
      <c r="J2591" s="85"/>
      <c r="K2591" s="85"/>
    </row>
    <row r="2592" spans="1:11" x14ac:dyDescent="0.3">
      <c r="A2592" s="67"/>
      <c r="B2592" s="135"/>
      <c r="C2592" s="135"/>
      <c r="D2592" s="135"/>
      <c r="E2592" s="85"/>
      <c r="F2592" s="85"/>
      <c r="G2592" s="85"/>
      <c r="H2592" s="85"/>
      <c r="I2592" s="85"/>
      <c r="J2592" s="85"/>
      <c r="K2592" s="85"/>
    </row>
    <row r="2593" spans="1:11" x14ac:dyDescent="0.3">
      <c r="A2593" s="67"/>
      <c r="B2593" s="135"/>
      <c r="C2593" s="135"/>
      <c r="D2593" s="135"/>
      <c r="E2593" s="85"/>
      <c r="F2593" s="85"/>
      <c r="G2593" s="85"/>
      <c r="H2593" s="85"/>
      <c r="I2593" s="85"/>
      <c r="J2593" s="85"/>
      <c r="K2593" s="85"/>
    </row>
    <row r="2594" spans="1:11" x14ac:dyDescent="0.3">
      <c r="A2594" s="67"/>
      <c r="B2594" s="135"/>
      <c r="C2594" s="135"/>
      <c r="D2594" s="135"/>
      <c r="E2594" s="85"/>
      <c r="F2594" s="85"/>
      <c r="G2594" s="85"/>
      <c r="H2594" s="85"/>
      <c r="I2594" s="85"/>
      <c r="J2594" s="85"/>
      <c r="K2594" s="85"/>
    </row>
    <row r="2595" spans="1:11" x14ac:dyDescent="0.3">
      <c r="A2595" s="67"/>
      <c r="B2595" s="135"/>
      <c r="C2595" s="135"/>
      <c r="D2595" s="135"/>
      <c r="E2595" s="85"/>
      <c r="F2595" s="85"/>
      <c r="G2595" s="85"/>
      <c r="H2595" s="85"/>
      <c r="I2595" s="85"/>
      <c r="J2595" s="85"/>
      <c r="K2595" s="85"/>
    </row>
    <row r="2596" spans="1:11" x14ac:dyDescent="0.3">
      <c r="A2596" s="67"/>
      <c r="B2596" s="135"/>
      <c r="C2596" s="135"/>
      <c r="D2596" s="135"/>
      <c r="E2596" s="85"/>
      <c r="F2596" s="85"/>
      <c r="G2596" s="85"/>
      <c r="H2596" s="85"/>
      <c r="I2596" s="85"/>
      <c r="J2596" s="85"/>
      <c r="K2596" s="85"/>
    </row>
    <row r="2597" spans="1:11" x14ac:dyDescent="0.3">
      <c r="A2597" s="67"/>
      <c r="B2597" s="135"/>
      <c r="C2597" s="135"/>
      <c r="D2597" s="135"/>
      <c r="E2597" s="85"/>
      <c r="F2597" s="85"/>
      <c r="G2597" s="85"/>
      <c r="H2597" s="85"/>
      <c r="I2597" s="85"/>
      <c r="J2597" s="85"/>
      <c r="K2597" s="85"/>
    </row>
    <row r="2598" spans="1:11" x14ac:dyDescent="0.3">
      <c r="A2598" s="67"/>
      <c r="B2598" s="135"/>
      <c r="C2598" s="135"/>
      <c r="D2598" s="135"/>
      <c r="E2598" s="85"/>
      <c r="F2598" s="85"/>
      <c r="G2598" s="85"/>
      <c r="H2598" s="85"/>
      <c r="I2598" s="85"/>
      <c r="J2598" s="85"/>
      <c r="K2598" s="85"/>
    </row>
    <row r="2599" spans="1:11" x14ac:dyDescent="0.3">
      <c r="A2599" s="67"/>
      <c r="B2599" s="135"/>
      <c r="C2599" s="135"/>
      <c r="D2599" s="135"/>
      <c r="E2599" s="85"/>
      <c r="F2599" s="85"/>
      <c r="G2599" s="85"/>
      <c r="H2599" s="85"/>
      <c r="I2599" s="85"/>
      <c r="J2599" s="85"/>
      <c r="K2599" s="85"/>
    </row>
    <row r="2600" spans="1:11" x14ac:dyDescent="0.3">
      <c r="A2600" s="67"/>
      <c r="B2600" s="135"/>
      <c r="C2600" s="135"/>
      <c r="D2600" s="135"/>
      <c r="E2600" s="85"/>
      <c r="F2600" s="85"/>
      <c r="G2600" s="85"/>
      <c r="H2600" s="85"/>
      <c r="I2600" s="85"/>
      <c r="J2600" s="85"/>
      <c r="K2600" s="85"/>
    </row>
    <row r="2601" spans="1:11" x14ac:dyDescent="0.3">
      <c r="A2601" s="67"/>
      <c r="B2601" s="135"/>
      <c r="C2601" s="135"/>
      <c r="D2601" s="135"/>
      <c r="E2601" s="85"/>
      <c r="F2601" s="85"/>
      <c r="G2601" s="85"/>
      <c r="H2601" s="85"/>
      <c r="I2601" s="85"/>
      <c r="J2601" s="85"/>
      <c r="K2601" s="85"/>
    </row>
    <row r="2602" spans="1:11" x14ac:dyDescent="0.3">
      <c r="A2602" s="67"/>
      <c r="B2602" s="135"/>
      <c r="C2602" s="135"/>
      <c r="D2602" s="135"/>
      <c r="E2602" s="85"/>
      <c r="F2602" s="85"/>
      <c r="G2602" s="85"/>
      <c r="H2602" s="85"/>
      <c r="I2602" s="85"/>
      <c r="J2602" s="85"/>
      <c r="K2602" s="85"/>
    </row>
    <row r="2603" spans="1:11" x14ac:dyDescent="0.3">
      <c r="A2603" s="67"/>
      <c r="B2603" s="135"/>
      <c r="C2603" s="135"/>
      <c r="D2603" s="135"/>
      <c r="E2603" s="85"/>
      <c r="F2603" s="85"/>
      <c r="G2603" s="85"/>
      <c r="H2603" s="85"/>
      <c r="I2603" s="85"/>
      <c r="J2603" s="85"/>
      <c r="K2603" s="85"/>
    </row>
    <row r="2604" spans="1:11" x14ac:dyDescent="0.3">
      <c r="A2604" s="67"/>
      <c r="B2604" s="135"/>
      <c r="C2604" s="135"/>
      <c r="D2604" s="135"/>
      <c r="E2604" s="85"/>
      <c r="F2604" s="85"/>
      <c r="G2604" s="85"/>
      <c r="H2604" s="85"/>
      <c r="I2604" s="85"/>
      <c r="J2604" s="85"/>
      <c r="K2604" s="85"/>
    </row>
    <row r="2605" spans="1:11" x14ac:dyDescent="0.3">
      <c r="A2605" s="68"/>
      <c r="B2605" s="137"/>
      <c r="C2605" s="137"/>
      <c r="D2605" s="137"/>
      <c r="E2605" s="87"/>
      <c r="F2605" s="87"/>
      <c r="G2605" s="87"/>
      <c r="H2605" s="87"/>
      <c r="I2605" s="87"/>
      <c r="J2605" s="87"/>
      <c r="K2605" s="87"/>
    </row>
    <row r="2607" spans="1:11" x14ac:dyDescent="0.3">
      <c r="A2607" s="69"/>
      <c r="B2607" s="69"/>
      <c r="C2607" s="69"/>
      <c r="D2607" s="69"/>
      <c r="E2607" s="69"/>
      <c r="F2607" s="69"/>
      <c r="G2607" s="69"/>
      <c r="H2607" s="97"/>
      <c r="I2607" s="97"/>
      <c r="J2607" s="69"/>
      <c r="K2607" s="69"/>
    </row>
    <row r="2608" spans="1:11" x14ac:dyDescent="0.3">
      <c r="A2608" s="101"/>
      <c r="B2608" s="83"/>
      <c r="C2608" s="83"/>
      <c r="D2608" s="83"/>
      <c r="E2608" s="83"/>
      <c r="F2608" s="83"/>
      <c r="G2608" s="95"/>
      <c r="H2608" s="95"/>
      <c r="I2608" s="33"/>
      <c r="J2608" s="98"/>
      <c r="K2608" s="96"/>
    </row>
    <row r="2609" spans="1:11" x14ac:dyDescent="0.3">
      <c r="A2609" s="91"/>
      <c r="B2609" s="92"/>
      <c r="C2609" s="92"/>
      <c r="D2609" s="92"/>
      <c r="E2609" s="92"/>
      <c r="F2609" s="92"/>
      <c r="G2609" s="92"/>
      <c r="H2609" s="92"/>
      <c r="I2609" s="92"/>
      <c r="J2609" s="92"/>
      <c r="K2609" s="92"/>
    </row>
    <row r="2610" spans="1:11" x14ac:dyDescent="0.3">
      <c r="A2610" s="68"/>
      <c r="B2610" s="68"/>
      <c r="C2610" s="68"/>
      <c r="D2610" s="68"/>
      <c r="E2610" s="68"/>
      <c r="F2610" s="68"/>
      <c r="G2610" s="68"/>
      <c r="H2610" s="68"/>
      <c r="I2610" s="68"/>
      <c r="J2610" s="68"/>
      <c r="K2610" s="86"/>
    </row>
    <row r="2611" spans="1:11" x14ac:dyDescent="0.3">
      <c r="A2611" s="67"/>
      <c r="B2611" s="135"/>
      <c r="C2611" s="135"/>
      <c r="D2611" s="135"/>
      <c r="E2611" s="85"/>
      <c r="F2611" s="85"/>
      <c r="G2611" s="85"/>
      <c r="H2611" s="85"/>
      <c r="I2611" s="85"/>
      <c r="J2611" s="85"/>
      <c r="K2611" s="85"/>
    </row>
    <row r="2612" spans="1:11" x14ac:dyDescent="0.3">
      <c r="A2612" s="67"/>
      <c r="B2612" s="135"/>
      <c r="C2612" s="135"/>
      <c r="D2612" s="135"/>
      <c r="E2612" s="85"/>
      <c r="F2612" s="85"/>
      <c r="G2612" s="85"/>
      <c r="H2612" s="85"/>
      <c r="I2612" s="85"/>
      <c r="J2612" s="85"/>
      <c r="K2612" s="85"/>
    </row>
    <row r="2613" spans="1:11" x14ac:dyDescent="0.3">
      <c r="A2613" s="67"/>
      <c r="B2613" s="135"/>
      <c r="C2613" s="135"/>
      <c r="D2613" s="135"/>
      <c r="E2613" s="85"/>
      <c r="F2613" s="85"/>
      <c r="G2613" s="85"/>
      <c r="H2613" s="85"/>
      <c r="I2613" s="85"/>
      <c r="J2613" s="85"/>
      <c r="K2613" s="85"/>
    </row>
    <row r="2614" spans="1:11" x14ac:dyDescent="0.3">
      <c r="A2614" s="67"/>
      <c r="B2614" s="135"/>
      <c r="C2614" s="135"/>
      <c r="D2614" s="135"/>
      <c r="E2614" s="85"/>
      <c r="F2614" s="85"/>
      <c r="G2614" s="85"/>
      <c r="H2614" s="85"/>
      <c r="I2614" s="85"/>
      <c r="J2614" s="85"/>
      <c r="K2614" s="85"/>
    </row>
    <row r="2615" spans="1:11" x14ac:dyDescent="0.3">
      <c r="A2615" s="67"/>
      <c r="B2615" s="135"/>
      <c r="C2615" s="135"/>
      <c r="D2615" s="135"/>
      <c r="E2615" s="85"/>
      <c r="F2615" s="85"/>
      <c r="G2615" s="85"/>
      <c r="H2615" s="85"/>
      <c r="I2615" s="85"/>
      <c r="J2615" s="85"/>
      <c r="K2615" s="85"/>
    </row>
    <row r="2616" spans="1:11" x14ac:dyDescent="0.3">
      <c r="A2616" s="67"/>
      <c r="B2616" s="135"/>
      <c r="C2616" s="135"/>
      <c r="D2616" s="135"/>
      <c r="E2616" s="85"/>
      <c r="F2616" s="85"/>
      <c r="G2616" s="85"/>
      <c r="H2616" s="85"/>
      <c r="I2616" s="85"/>
      <c r="J2616" s="85"/>
      <c r="K2616" s="85"/>
    </row>
    <row r="2617" spans="1:11" x14ac:dyDescent="0.3">
      <c r="A2617" s="67"/>
      <c r="B2617" s="135"/>
      <c r="C2617" s="135"/>
      <c r="D2617" s="135"/>
      <c r="E2617" s="85"/>
      <c r="F2617" s="85"/>
      <c r="G2617" s="85"/>
      <c r="H2617" s="85"/>
      <c r="I2617" s="85"/>
      <c r="J2617" s="85"/>
      <c r="K2617" s="85"/>
    </row>
    <row r="2618" spans="1:11" x14ac:dyDescent="0.3">
      <c r="A2618" s="67"/>
      <c r="B2618" s="135"/>
      <c r="C2618" s="135"/>
      <c r="D2618" s="135"/>
      <c r="E2618" s="85"/>
      <c r="F2618" s="85"/>
      <c r="G2618" s="85"/>
      <c r="H2618" s="85"/>
      <c r="I2618" s="85"/>
      <c r="J2618" s="85"/>
      <c r="K2618" s="85"/>
    </row>
    <row r="2619" spans="1:11" x14ac:dyDescent="0.3">
      <c r="A2619" s="67"/>
      <c r="B2619" s="135"/>
      <c r="C2619" s="135"/>
      <c r="D2619" s="135"/>
      <c r="E2619" s="85"/>
      <c r="F2619" s="85"/>
      <c r="G2619" s="85"/>
      <c r="H2619" s="85"/>
      <c r="I2619" s="85"/>
      <c r="J2619" s="85"/>
      <c r="K2619" s="85"/>
    </row>
    <row r="2620" spans="1:11" x14ac:dyDescent="0.3">
      <c r="A2620" s="67"/>
      <c r="B2620" s="135"/>
      <c r="C2620" s="135"/>
      <c r="D2620" s="135"/>
      <c r="E2620" s="85"/>
      <c r="F2620" s="85"/>
      <c r="G2620" s="85"/>
      <c r="H2620" s="85"/>
      <c r="I2620" s="85"/>
      <c r="J2620" s="85"/>
      <c r="K2620" s="85"/>
    </row>
    <row r="2621" spans="1:11" x14ac:dyDescent="0.3">
      <c r="A2621" s="67"/>
      <c r="B2621" s="135"/>
      <c r="C2621" s="135"/>
      <c r="D2621" s="135"/>
      <c r="E2621" s="85"/>
      <c r="F2621" s="85"/>
      <c r="G2621" s="85"/>
      <c r="H2621" s="85"/>
      <c r="I2621" s="85"/>
      <c r="J2621" s="85"/>
      <c r="K2621" s="85"/>
    </row>
    <row r="2622" spans="1:11" x14ac:dyDescent="0.3">
      <c r="A2622" s="67"/>
      <c r="B2622" s="135"/>
      <c r="C2622" s="135"/>
      <c r="D2622" s="135"/>
      <c r="E2622" s="85"/>
      <c r="F2622" s="85"/>
      <c r="G2622" s="85"/>
      <c r="H2622" s="85"/>
      <c r="I2622" s="85"/>
      <c r="J2622" s="85"/>
      <c r="K2622" s="85"/>
    </row>
    <row r="2623" spans="1:11" x14ac:dyDescent="0.3">
      <c r="A2623" s="67"/>
      <c r="B2623" s="135"/>
      <c r="C2623" s="135"/>
      <c r="D2623" s="135"/>
      <c r="E2623" s="85"/>
      <c r="F2623" s="85"/>
      <c r="G2623" s="85"/>
      <c r="H2623" s="85"/>
      <c r="I2623" s="85"/>
      <c r="J2623" s="85"/>
      <c r="K2623" s="85"/>
    </row>
    <row r="2624" spans="1:11" x14ac:dyDescent="0.3">
      <c r="A2624" s="67"/>
      <c r="B2624" s="135"/>
      <c r="C2624" s="135"/>
      <c r="D2624" s="135"/>
      <c r="E2624" s="85"/>
      <c r="F2624" s="85"/>
      <c r="G2624" s="85"/>
      <c r="H2624" s="85"/>
      <c r="I2624" s="85"/>
      <c r="J2624" s="85"/>
      <c r="K2624" s="85"/>
    </row>
    <row r="2625" spans="1:11" x14ac:dyDescent="0.3">
      <c r="A2625" s="67"/>
      <c r="B2625" s="135"/>
      <c r="C2625" s="135"/>
      <c r="D2625" s="135"/>
      <c r="E2625" s="85"/>
      <c r="F2625" s="85"/>
      <c r="G2625" s="85"/>
      <c r="H2625" s="85"/>
      <c r="I2625" s="85"/>
      <c r="J2625" s="85"/>
      <c r="K2625" s="85"/>
    </row>
    <row r="2626" spans="1:11" x14ac:dyDescent="0.3">
      <c r="A2626" s="67"/>
      <c r="B2626" s="135"/>
      <c r="C2626" s="135"/>
      <c r="D2626" s="135"/>
      <c r="E2626" s="85"/>
      <c r="F2626" s="85"/>
      <c r="G2626" s="85"/>
      <c r="H2626" s="85"/>
      <c r="I2626" s="85"/>
      <c r="J2626" s="85"/>
      <c r="K2626" s="85"/>
    </row>
    <row r="2627" spans="1:11" x14ac:dyDescent="0.3">
      <c r="A2627" s="68"/>
      <c r="B2627" s="136"/>
      <c r="C2627" s="136"/>
      <c r="D2627" s="136"/>
      <c r="E2627" s="87"/>
      <c r="F2627" s="87"/>
      <c r="G2627" s="87"/>
      <c r="H2627" s="87"/>
      <c r="I2627" s="87"/>
      <c r="J2627" s="87"/>
      <c r="K2627" s="87"/>
    </row>
    <row r="2628" spans="1:11" x14ac:dyDescent="0.3">
      <c r="A2628" s="82"/>
      <c r="B2628" s="89"/>
      <c r="C2628" s="89"/>
      <c r="D2628" s="89"/>
      <c r="E2628" s="89"/>
      <c r="F2628" s="89"/>
      <c r="G2628" s="89"/>
      <c r="H2628" s="89"/>
      <c r="I2628" s="89"/>
      <c r="J2628" s="89"/>
      <c r="K2628" s="89"/>
    </row>
    <row r="2629" spans="1:11" x14ac:dyDescent="0.3">
      <c r="A2629" s="92"/>
      <c r="B2629" s="92"/>
      <c r="C2629" s="92"/>
      <c r="D2629" s="92"/>
      <c r="E2629" s="92"/>
      <c r="F2629" s="92"/>
      <c r="G2629" s="92"/>
      <c r="H2629" s="92"/>
      <c r="I2629" s="92"/>
      <c r="J2629" s="92"/>
      <c r="K2629" s="92"/>
    </row>
    <row r="2630" spans="1:11" x14ac:dyDescent="0.3">
      <c r="A2630" s="68"/>
      <c r="B2630" s="68"/>
      <c r="C2630" s="68"/>
      <c r="D2630" s="68"/>
      <c r="E2630" s="68"/>
      <c r="F2630" s="68"/>
      <c r="G2630" s="68"/>
      <c r="H2630" s="68"/>
      <c r="I2630" s="68"/>
      <c r="J2630" s="68"/>
      <c r="K2630" s="86"/>
    </row>
    <row r="2631" spans="1:11" x14ac:dyDescent="0.3">
      <c r="A2631" s="67"/>
      <c r="B2631" s="135"/>
      <c r="C2631" s="135"/>
      <c r="D2631" s="135"/>
      <c r="E2631" s="85"/>
      <c r="F2631" s="85"/>
      <c r="G2631" s="85"/>
      <c r="H2631" s="85"/>
      <c r="I2631" s="85"/>
      <c r="J2631" s="85"/>
      <c r="K2631" s="85"/>
    </row>
    <row r="2632" spans="1:11" x14ac:dyDescent="0.3">
      <c r="A2632" s="67"/>
      <c r="B2632" s="135"/>
      <c r="C2632" s="135"/>
      <c r="D2632" s="135"/>
      <c r="E2632" s="85"/>
      <c r="F2632" s="85"/>
      <c r="G2632" s="85"/>
      <c r="H2632" s="85"/>
      <c r="I2632" s="85"/>
      <c r="J2632" s="85"/>
      <c r="K2632" s="85"/>
    </row>
    <row r="2633" spans="1:11" x14ac:dyDescent="0.3">
      <c r="A2633" s="67"/>
      <c r="B2633" s="135"/>
      <c r="C2633" s="135"/>
      <c r="D2633" s="135"/>
      <c r="E2633" s="85"/>
      <c r="F2633" s="85"/>
      <c r="G2633" s="85"/>
      <c r="H2633" s="85"/>
      <c r="I2633" s="85"/>
      <c r="J2633" s="85"/>
      <c r="K2633" s="85"/>
    </row>
    <row r="2634" spans="1:11" x14ac:dyDescent="0.3">
      <c r="A2634" s="67"/>
      <c r="B2634" s="135"/>
      <c r="C2634" s="135"/>
      <c r="D2634" s="135"/>
      <c r="E2634" s="85"/>
      <c r="F2634" s="85"/>
      <c r="G2634" s="85"/>
      <c r="H2634" s="85"/>
      <c r="I2634" s="85"/>
      <c r="J2634" s="85"/>
      <c r="K2634" s="85"/>
    </row>
    <row r="2635" spans="1:11" x14ac:dyDescent="0.3">
      <c r="A2635" s="67"/>
      <c r="B2635" s="135"/>
      <c r="C2635" s="135"/>
      <c r="D2635" s="135"/>
      <c r="E2635" s="85"/>
      <c r="F2635" s="85"/>
      <c r="G2635" s="85"/>
      <c r="H2635" s="85"/>
      <c r="I2635" s="85"/>
      <c r="J2635" s="85"/>
      <c r="K2635" s="85"/>
    </row>
    <row r="2636" spans="1:11" x14ac:dyDescent="0.3">
      <c r="A2636" s="67"/>
      <c r="B2636" s="135"/>
      <c r="C2636" s="135"/>
      <c r="D2636" s="135"/>
      <c r="E2636" s="85"/>
      <c r="F2636" s="85"/>
      <c r="G2636" s="85"/>
      <c r="H2636" s="85"/>
      <c r="I2636" s="85"/>
      <c r="J2636" s="85"/>
      <c r="K2636" s="85"/>
    </row>
    <row r="2637" spans="1:11" x14ac:dyDescent="0.3">
      <c r="A2637" s="67"/>
      <c r="B2637" s="135"/>
      <c r="C2637" s="135"/>
      <c r="D2637" s="135"/>
      <c r="E2637" s="85"/>
      <c r="F2637" s="85"/>
      <c r="G2637" s="85"/>
      <c r="H2637" s="85"/>
      <c r="I2637" s="85"/>
      <c r="J2637" s="85"/>
      <c r="K2637" s="85"/>
    </row>
    <row r="2638" spans="1:11" x14ac:dyDescent="0.3">
      <c r="A2638" s="67"/>
      <c r="B2638" s="135"/>
      <c r="C2638" s="135"/>
      <c r="D2638" s="135"/>
      <c r="E2638" s="85"/>
      <c r="F2638" s="85"/>
      <c r="G2638" s="85"/>
      <c r="H2638" s="85"/>
      <c r="I2638" s="85"/>
      <c r="J2638" s="85"/>
      <c r="K2638" s="85"/>
    </row>
    <row r="2639" spans="1:11" x14ac:dyDescent="0.3">
      <c r="A2639" s="67"/>
      <c r="B2639" s="135"/>
      <c r="C2639" s="135"/>
      <c r="D2639" s="135"/>
      <c r="E2639" s="85"/>
      <c r="F2639" s="85"/>
      <c r="G2639" s="85"/>
      <c r="H2639" s="85"/>
      <c r="I2639" s="85"/>
      <c r="J2639" s="85"/>
      <c r="K2639" s="85"/>
    </row>
    <row r="2640" spans="1:11" x14ac:dyDescent="0.3">
      <c r="A2640" s="67"/>
      <c r="B2640" s="135"/>
      <c r="C2640" s="135"/>
      <c r="D2640" s="135"/>
      <c r="E2640" s="85"/>
      <c r="F2640" s="85"/>
      <c r="G2640" s="85"/>
      <c r="H2640" s="85"/>
      <c r="I2640" s="85"/>
      <c r="J2640" s="85"/>
      <c r="K2640" s="85"/>
    </row>
    <row r="2641" spans="1:11" x14ac:dyDescent="0.3">
      <c r="A2641" s="67"/>
      <c r="B2641" s="135"/>
      <c r="C2641" s="135"/>
      <c r="D2641" s="135"/>
      <c r="E2641" s="85"/>
      <c r="F2641" s="85"/>
      <c r="G2641" s="85"/>
      <c r="H2641" s="85"/>
      <c r="I2641" s="85"/>
      <c r="J2641" s="85"/>
      <c r="K2641" s="85"/>
    </row>
    <row r="2642" spans="1:11" x14ac:dyDescent="0.3">
      <c r="A2642" s="67"/>
      <c r="B2642" s="135"/>
      <c r="C2642" s="135"/>
      <c r="D2642" s="135"/>
      <c r="E2642" s="85"/>
      <c r="F2642" s="85"/>
      <c r="G2642" s="85"/>
      <c r="H2642" s="85"/>
      <c r="I2642" s="85"/>
      <c r="J2642" s="85"/>
      <c r="K2642" s="85"/>
    </row>
    <row r="2643" spans="1:11" x14ac:dyDescent="0.3">
      <c r="A2643" s="67"/>
      <c r="B2643" s="135"/>
      <c r="C2643" s="135"/>
      <c r="D2643" s="135"/>
      <c r="E2643" s="85"/>
      <c r="F2643" s="85"/>
      <c r="G2643" s="85"/>
      <c r="H2643" s="85"/>
      <c r="I2643" s="85"/>
      <c r="J2643" s="85"/>
      <c r="K2643" s="85"/>
    </row>
    <row r="2644" spans="1:11" x14ac:dyDescent="0.3">
      <c r="A2644" s="67"/>
      <c r="B2644" s="135"/>
      <c r="C2644" s="135"/>
      <c r="D2644" s="135"/>
      <c r="E2644" s="85"/>
      <c r="F2644" s="85"/>
      <c r="G2644" s="85"/>
      <c r="H2644" s="85"/>
      <c r="I2644" s="85"/>
      <c r="J2644" s="85"/>
      <c r="K2644" s="85"/>
    </row>
    <row r="2645" spans="1:11" x14ac:dyDescent="0.3">
      <c r="A2645" s="67"/>
      <c r="B2645" s="135"/>
      <c r="C2645" s="135"/>
      <c r="D2645" s="135"/>
      <c r="E2645" s="85"/>
      <c r="F2645" s="85"/>
      <c r="G2645" s="85"/>
      <c r="H2645" s="85"/>
      <c r="I2645" s="85"/>
      <c r="J2645" s="85"/>
      <c r="K2645" s="85"/>
    </row>
    <row r="2646" spans="1:11" x14ac:dyDescent="0.3">
      <c r="A2646" s="67"/>
      <c r="B2646" s="135"/>
      <c r="C2646" s="135"/>
      <c r="D2646" s="135"/>
      <c r="E2646" s="85"/>
      <c r="F2646" s="85"/>
      <c r="G2646" s="85"/>
      <c r="H2646" s="85"/>
      <c r="I2646" s="85"/>
      <c r="J2646" s="85"/>
      <c r="K2646" s="85"/>
    </row>
    <row r="2647" spans="1:11" x14ac:dyDescent="0.3">
      <c r="A2647" s="68"/>
      <c r="B2647" s="137"/>
      <c r="C2647" s="137"/>
      <c r="D2647" s="137"/>
      <c r="E2647" s="87"/>
      <c r="F2647" s="87"/>
      <c r="G2647" s="87"/>
      <c r="H2647" s="87"/>
      <c r="I2647" s="87"/>
      <c r="J2647" s="87"/>
      <c r="K2647" s="87"/>
    </row>
    <row r="2649" spans="1:11" x14ac:dyDescent="0.3">
      <c r="A2649" s="69"/>
      <c r="B2649" s="69"/>
      <c r="C2649" s="69"/>
      <c r="D2649" s="69"/>
      <c r="E2649" s="69"/>
      <c r="F2649" s="69"/>
      <c r="G2649" s="69"/>
      <c r="H2649" s="97"/>
      <c r="I2649" s="97"/>
      <c r="J2649" s="69"/>
      <c r="K2649" s="69"/>
    </row>
    <row r="2650" spans="1:11" x14ac:dyDescent="0.3">
      <c r="A2650" s="101"/>
      <c r="B2650" s="83"/>
      <c r="C2650" s="83"/>
      <c r="D2650" s="83"/>
      <c r="E2650" s="83"/>
      <c r="F2650" s="83"/>
      <c r="G2650" s="95"/>
      <c r="H2650" s="95"/>
      <c r="I2650" s="33"/>
      <c r="J2650" s="98"/>
      <c r="K2650" s="96"/>
    </row>
    <row r="2651" spans="1:11" x14ac:dyDescent="0.3">
      <c r="A2651" s="91"/>
      <c r="B2651" s="92"/>
      <c r="C2651" s="92"/>
      <c r="D2651" s="92"/>
      <c r="E2651" s="92"/>
      <c r="F2651" s="92"/>
      <c r="G2651" s="92"/>
      <c r="H2651" s="92"/>
      <c r="I2651" s="92"/>
      <c r="J2651" s="92"/>
      <c r="K2651" s="92"/>
    </row>
    <row r="2652" spans="1:11" x14ac:dyDescent="0.3">
      <c r="A2652" s="68"/>
      <c r="B2652" s="68"/>
      <c r="C2652" s="68"/>
      <c r="D2652" s="68"/>
      <c r="E2652" s="68"/>
      <c r="F2652" s="68"/>
      <c r="G2652" s="68"/>
      <c r="H2652" s="68"/>
      <c r="I2652" s="68"/>
      <c r="J2652" s="68"/>
      <c r="K2652" s="86"/>
    </row>
    <row r="2653" spans="1:11" x14ac:dyDescent="0.3">
      <c r="A2653" s="67"/>
      <c r="B2653" s="135"/>
      <c r="C2653" s="135"/>
      <c r="D2653" s="135"/>
      <c r="E2653" s="85"/>
      <c r="F2653" s="85"/>
      <c r="G2653" s="85"/>
      <c r="H2653" s="85"/>
      <c r="I2653" s="85"/>
      <c r="J2653" s="85"/>
      <c r="K2653" s="85"/>
    </row>
    <row r="2654" spans="1:11" x14ac:dyDescent="0.3">
      <c r="A2654" s="67"/>
      <c r="B2654" s="135"/>
      <c r="C2654" s="135"/>
      <c r="D2654" s="135"/>
      <c r="E2654" s="85"/>
      <c r="F2654" s="85"/>
      <c r="G2654" s="85"/>
      <c r="H2654" s="85"/>
      <c r="I2654" s="85"/>
      <c r="J2654" s="85"/>
      <c r="K2654" s="85"/>
    </row>
    <row r="2655" spans="1:11" x14ac:dyDescent="0.3">
      <c r="A2655" s="67"/>
      <c r="B2655" s="135"/>
      <c r="C2655" s="135"/>
      <c r="D2655" s="135"/>
      <c r="E2655" s="85"/>
      <c r="F2655" s="85"/>
      <c r="G2655" s="85"/>
      <c r="H2655" s="85"/>
      <c r="I2655" s="85"/>
      <c r="J2655" s="85"/>
      <c r="K2655" s="85"/>
    </row>
    <row r="2656" spans="1:11" x14ac:dyDescent="0.3">
      <c r="A2656" s="67"/>
      <c r="B2656" s="135"/>
      <c r="C2656" s="135"/>
      <c r="D2656" s="135"/>
      <c r="E2656" s="85"/>
      <c r="F2656" s="85"/>
      <c r="G2656" s="85"/>
      <c r="H2656" s="85"/>
      <c r="I2656" s="85"/>
      <c r="J2656" s="85"/>
      <c r="K2656" s="85"/>
    </row>
    <row r="2657" spans="1:11" x14ac:dyDescent="0.3">
      <c r="A2657" s="67"/>
      <c r="B2657" s="135"/>
      <c r="C2657" s="135"/>
      <c r="D2657" s="135"/>
      <c r="E2657" s="85"/>
      <c r="F2657" s="85"/>
      <c r="G2657" s="85"/>
      <c r="H2657" s="85"/>
      <c r="I2657" s="85"/>
      <c r="J2657" s="85"/>
      <c r="K2657" s="85"/>
    </row>
    <row r="2658" spans="1:11" x14ac:dyDescent="0.3">
      <c r="A2658" s="67"/>
      <c r="B2658" s="135"/>
      <c r="C2658" s="135"/>
      <c r="D2658" s="135"/>
      <c r="E2658" s="85"/>
      <c r="F2658" s="85"/>
      <c r="G2658" s="85"/>
      <c r="H2658" s="85"/>
      <c r="I2658" s="85"/>
      <c r="J2658" s="85"/>
      <c r="K2658" s="85"/>
    </row>
    <row r="2659" spans="1:11" x14ac:dyDescent="0.3">
      <c r="A2659" s="67"/>
      <c r="B2659" s="135"/>
      <c r="C2659" s="135"/>
      <c r="D2659" s="135"/>
      <c r="E2659" s="85"/>
      <c r="F2659" s="85"/>
      <c r="G2659" s="85"/>
      <c r="H2659" s="85"/>
      <c r="I2659" s="85"/>
      <c r="J2659" s="85"/>
      <c r="K2659" s="85"/>
    </row>
    <row r="2660" spans="1:11" x14ac:dyDescent="0.3">
      <c r="A2660" s="67"/>
      <c r="B2660" s="135"/>
      <c r="C2660" s="135"/>
      <c r="D2660" s="135"/>
      <c r="E2660" s="85"/>
      <c r="F2660" s="85"/>
      <c r="G2660" s="85"/>
      <c r="H2660" s="85"/>
      <c r="I2660" s="85"/>
      <c r="J2660" s="85"/>
      <c r="K2660" s="85"/>
    </row>
    <row r="2661" spans="1:11" x14ac:dyDescent="0.3">
      <c r="A2661" s="67"/>
      <c r="B2661" s="135"/>
      <c r="C2661" s="135"/>
      <c r="D2661" s="135"/>
      <c r="E2661" s="85"/>
      <c r="F2661" s="85"/>
      <c r="G2661" s="85"/>
      <c r="H2661" s="85"/>
      <c r="I2661" s="85"/>
      <c r="J2661" s="85"/>
      <c r="K2661" s="85"/>
    </row>
    <row r="2662" spans="1:11" x14ac:dyDescent="0.3">
      <c r="A2662" s="67"/>
      <c r="B2662" s="135"/>
      <c r="C2662" s="135"/>
      <c r="D2662" s="135"/>
      <c r="E2662" s="85"/>
      <c r="F2662" s="85"/>
      <c r="G2662" s="85"/>
      <c r="H2662" s="85"/>
      <c r="I2662" s="85"/>
      <c r="J2662" s="85"/>
      <c r="K2662" s="85"/>
    </row>
    <row r="2663" spans="1:11" x14ac:dyDescent="0.3">
      <c r="A2663" s="67"/>
      <c r="B2663" s="135"/>
      <c r="C2663" s="135"/>
      <c r="D2663" s="135"/>
      <c r="E2663" s="85"/>
      <c r="F2663" s="85"/>
      <c r="G2663" s="85"/>
      <c r="H2663" s="85"/>
      <c r="I2663" s="85"/>
      <c r="J2663" s="85"/>
      <c r="K2663" s="85"/>
    </row>
    <row r="2664" spans="1:11" x14ac:dyDescent="0.3">
      <c r="A2664" s="67"/>
      <c r="B2664" s="135"/>
      <c r="C2664" s="135"/>
      <c r="D2664" s="135"/>
      <c r="E2664" s="85"/>
      <c r="F2664" s="85"/>
      <c r="G2664" s="85"/>
      <c r="H2664" s="85"/>
      <c r="I2664" s="85"/>
      <c r="J2664" s="85"/>
      <c r="K2664" s="85"/>
    </row>
    <row r="2665" spans="1:11" x14ac:dyDescent="0.3">
      <c r="A2665" s="67"/>
      <c r="B2665" s="135"/>
      <c r="C2665" s="135"/>
      <c r="D2665" s="135"/>
      <c r="E2665" s="85"/>
      <c r="F2665" s="85"/>
      <c r="G2665" s="85"/>
      <c r="H2665" s="85"/>
      <c r="I2665" s="85"/>
      <c r="J2665" s="85"/>
      <c r="K2665" s="85"/>
    </row>
    <row r="2666" spans="1:11" x14ac:dyDescent="0.3">
      <c r="A2666" s="67"/>
      <c r="B2666" s="135"/>
      <c r="C2666" s="135"/>
      <c r="D2666" s="135"/>
      <c r="E2666" s="85"/>
      <c r="F2666" s="85"/>
      <c r="G2666" s="85"/>
      <c r="H2666" s="85"/>
      <c r="I2666" s="85"/>
      <c r="J2666" s="85"/>
      <c r="K2666" s="85"/>
    </row>
    <row r="2667" spans="1:11" x14ac:dyDescent="0.3">
      <c r="A2667" s="67"/>
      <c r="B2667" s="135"/>
      <c r="C2667" s="135"/>
      <c r="D2667" s="135"/>
      <c r="E2667" s="85"/>
      <c r="F2667" s="85"/>
      <c r="G2667" s="85"/>
      <c r="H2667" s="85"/>
      <c r="I2667" s="85"/>
      <c r="J2667" s="85"/>
      <c r="K2667" s="85"/>
    </row>
    <row r="2668" spans="1:11" x14ac:dyDescent="0.3">
      <c r="A2668" s="67"/>
      <c r="B2668" s="135"/>
      <c r="C2668" s="135"/>
      <c r="D2668" s="135"/>
      <c r="E2668" s="85"/>
      <c r="F2668" s="85"/>
      <c r="G2668" s="85"/>
      <c r="H2668" s="85"/>
      <c r="I2668" s="85"/>
      <c r="J2668" s="85"/>
      <c r="K2668" s="85"/>
    </row>
    <row r="2669" spans="1:11" x14ac:dyDescent="0.3">
      <c r="A2669" s="68"/>
      <c r="B2669" s="136"/>
      <c r="C2669" s="136"/>
      <c r="D2669" s="136"/>
      <c r="E2669" s="87"/>
      <c r="F2669" s="87"/>
      <c r="G2669" s="87"/>
      <c r="H2669" s="87"/>
      <c r="I2669" s="87"/>
      <c r="J2669" s="87"/>
      <c r="K2669" s="87"/>
    </row>
    <row r="2670" spans="1:11" x14ac:dyDescent="0.3">
      <c r="A2670" s="82"/>
      <c r="B2670" s="89"/>
      <c r="C2670" s="89"/>
      <c r="D2670" s="89"/>
      <c r="E2670" s="89"/>
      <c r="F2670" s="89"/>
      <c r="G2670" s="89"/>
      <c r="H2670" s="89"/>
      <c r="I2670" s="89"/>
      <c r="J2670" s="89"/>
      <c r="K2670" s="89"/>
    </row>
    <row r="2671" spans="1:11" x14ac:dyDescent="0.3">
      <c r="A2671" s="92"/>
      <c r="B2671" s="92"/>
      <c r="C2671" s="92"/>
      <c r="D2671" s="92"/>
      <c r="E2671" s="92"/>
      <c r="F2671" s="92"/>
      <c r="G2671" s="92"/>
      <c r="H2671" s="92"/>
      <c r="I2671" s="92"/>
      <c r="J2671" s="92"/>
      <c r="K2671" s="92"/>
    </row>
    <row r="2672" spans="1:11" x14ac:dyDescent="0.3">
      <c r="A2672" s="68"/>
      <c r="B2672" s="68"/>
      <c r="C2672" s="68"/>
      <c r="D2672" s="68"/>
      <c r="E2672" s="68"/>
      <c r="F2672" s="68"/>
      <c r="G2672" s="68"/>
      <c r="H2672" s="68"/>
      <c r="I2672" s="68"/>
      <c r="J2672" s="68"/>
      <c r="K2672" s="86"/>
    </row>
    <row r="2673" spans="1:11" x14ac:dyDescent="0.3">
      <c r="A2673" s="67"/>
      <c r="B2673" s="135"/>
      <c r="C2673" s="135"/>
      <c r="D2673" s="135"/>
      <c r="E2673" s="85"/>
      <c r="F2673" s="85"/>
      <c r="G2673" s="85"/>
      <c r="H2673" s="85"/>
      <c r="I2673" s="85"/>
      <c r="J2673" s="85"/>
      <c r="K2673" s="85"/>
    </row>
    <row r="2674" spans="1:11" x14ac:dyDescent="0.3">
      <c r="A2674" s="67"/>
      <c r="B2674" s="135"/>
      <c r="C2674" s="135"/>
      <c r="D2674" s="135"/>
      <c r="E2674" s="85"/>
      <c r="F2674" s="85"/>
      <c r="G2674" s="85"/>
      <c r="H2674" s="85"/>
      <c r="I2674" s="85"/>
      <c r="J2674" s="85"/>
      <c r="K2674" s="85"/>
    </row>
    <row r="2675" spans="1:11" x14ac:dyDescent="0.3">
      <c r="A2675" s="67"/>
      <c r="B2675" s="135"/>
      <c r="C2675" s="135"/>
      <c r="D2675" s="135"/>
      <c r="E2675" s="85"/>
      <c r="F2675" s="85"/>
      <c r="G2675" s="85"/>
      <c r="H2675" s="85"/>
      <c r="I2675" s="85"/>
      <c r="J2675" s="85"/>
      <c r="K2675" s="85"/>
    </row>
    <row r="2676" spans="1:11" x14ac:dyDescent="0.3">
      <c r="A2676" s="67"/>
      <c r="B2676" s="135"/>
      <c r="C2676" s="135"/>
      <c r="D2676" s="135"/>
      <c r="E2676" s="85"/>
      <c r="F2676" s="85"/>
      <c r="G2676" s="85"/>
      <c r="H2676" s="85"/>
      <c r="I2676" s="85"/>
      <c r="J2676" s="85"/>
      <c r="K2676" s="85"/>
    </row>
    <row r="2677" spans="1:11" x14ac:dyDescent="0.3">
      <c r="A2677" s="67"/>
      <c r="B2677" s="135"/>
      <c r="C2677" s="135"/>
      <c r="D2677" s="135"/>
      <c r="E2677" s="85"/>
      <c r="F2677" s="85"/>
      <c r="G2677" s="85"/>
      <c r="H2677" s="85"/>
      <c r="I2677" s="85"/>
      <c r="J2677" s="85"/>
      <c r="K2677" s="85"/>
    </row>
    <row r="2678" spans="1:11" x14ac:dyDescent="0.3">
      <c r="A2678" s="67"/>
      <c r="B2678" s="135"/>
      <c r="C2678" s="135"/>
      <c r="D2678" s="135"/>
      <c r="E2678" s="85"/>
      <c r="F2678" s="85"/>
      <c r="G2678" s="85"/>
      <c r="H2678" s="85"/>
      <c r="I2678" s="85"/>
      <c r="J2678" s="85"/>
      <c r="K2678" s="85"/>
    </row>
    <row r="2679" spans="1:11" x14ac:dyDescent="0.3">
      <c r="A2679" s="67"/>
      <c r="B2679" s="135"/>
      <c r="C2679" s="135"/>
      <c r="D2679" s="135"/>
      <c r="E2679" s="85"/>
      <c r="F2679" s="85"/>
      <c r="G2679" s="85"/>
      <c r="H2679" s="85"/>
      <c r="I2679" s="85"/>
      <c r="J2679" s="85"/>
      <c r="K2679" s="85"/>
    </row>
    <row r="2680" spans="1:11" x14ac:dyDescent="0.3">
      <c r="A2680" s="67"/>
      <c r="B2680" s="135"/>
      <c r="C2680" s="135"/>
      <c r="D2680" s="135"/>
      <c r="E2680" s="85"/>
      <c r="F2680" s="85"/>
      <c r="G2680" s="85"/>
      <c r="H2680" s="85"/>
      <c r="I2680" s="85"/>
      <c r="J2680" s="85"/>
      <c r="K2680" s="85"/>
    </row>
    <row r="2681" spans="1:11" x14ac:dyDescent="0.3">
      <c r="A2681" s="67"/>
      <c r="B2681" s="135"/>
      <c r="C2681" s="135"/>
      <c r="D2681" s="135"/>
      <c r="E2681" s="85"/>
      <c r="F2681" s="85"/>
      <c r="G2681" s="85"/>
      <c r="H2681" s="85"/>
      <c r="I2681" s="85"/>
      <c r="J2681" s="85"/>
      <c r="K2681" s="85"/>
    </row>
    <row r="2682" spans="1:11" x14ac:dyDescent="0.3">
      <c r="A2682" s="67"/>
      <c r="B2682" s="135"/>
      <c r="C2682" s="135"/>
      <c r="D2682" s="135"/>
      <c r="E2682" s="85"/>
      <c r="F2682" s="85"/>
      <c r="G2682" s="85"/>
      <c r="H2682" s="85"/>
      <c r="I2682" s="85"/>
      <c r="J2682" s="85"/>
      <c r="K2682" s="85"/>
    </row>
    <row r="2683" spans="1:11" x14ac:dyDescent="0.3">
      <c r="A2683" s="67"/>
      <c r="B2683" s="135"/>
      <c r="C2683" s="135"/>
      <c r="D2683" s="135"/>
      <c r="E2683" s="85"/>
      <c r="F2683" s="85"/>
      <c r="G2683" s="85"/>
      <c r="H2683" s="85"/>
      <c r="I2683" s="85"/>
      <c r="J2683" s="85"/>
      <c r="K2683" s="85"/>
    </row>
    <row r="2684" spans="1:11" x14ac:dyDescent="0.3">
      <c r="A2684" s="67"/>
      <c r="B2684" s="135"/>
      <c r="C2684" s="135"/>
      <c r="D2684" s="135"/>
      <c r="E2684" s="85"/>
      <c r="F2684" s="85"/>
      <c r="G2684" s="85"/>
      <c r="H2684" s="85"/>
      <c r="I2684" s="85"/>
      <c r="J2684" s="85"/>
      <c r="K2684" s="85"/>
    </row>
    <row r="2685" spans="1:11" x14ac:dyDescent="0.3">
      <c r="A2685" s="67"/>
      <c r="B2685" s="135"/>
      <c r="C2685" s="135"/>
      <c r="D2685" s="135"/>
      <c r="E2685" s="85"/>
      <c r="F2685" s="85"/>
      <c r="G2685" s="85"/>
      <c r="H2685" s="85"/>
      <c r="I2685" s="85"/>
      <c r="J2685" s="85"/>
      <c r="K2685" s="85"/>
    </row>
    <row r="2686" spans="1:11" x14ac:dyDescent="0.3">
      <c r="A2686" s="67"/>
      <c r="B2686" s="135"/>
      <c r="C2686" s="135"/>
      <c r="D2686" s="135"/>
      <c r="E2686" s="85"/>
      <c r="F2686" s="85"/>
      <c r="G2686" s="85"/>
      <c r="H2686" s="85"/>
      <c r="I2686" s="85"/>
      <c r="J2686" s="85"/>
      <c r="K2686" s="85"/>
    </row>
    <row r="2687" spans="1:11" x14ac:dyDescent="0.3">
      <c r="A2687" s="67"/>
      <c r="B2687" s="135"/>
      <c r="C2687" s="135"/>
      <c r="D2687" s="135"/>
      <c r="E2687" s="85"/>
      <c r="F2687" s="85"/>
      <c r="G2687" s="85"/>
      <c r="H2687" s="85"/>
      <c r="I2687" s="85"/>
      <c r="J2687" s="85"/>
      <c r="K2687" s="85"/>
    </row>
    <row r="2688" spans="1:11" x14ac:dyDescent="0.3">
      <c r="A2688" s="67"/>
      <c r="B2688" s="135"/>
      <c r="C2688" s="135"/>
      <c r="D2688" s="135"/>
      <c r="E2688" s="85"/>
      <c r="F2688" s="85"/>
      <c r="G2688" s="85"/>
      <c r="H2688" s="85"/>
      <c r="I2688" s="85"/>
      <c r="J2688" s="85"/>
      <c r="K2688" s="85"/>
    </row>
    <row r="2689" spans="1:11" x14ac:dyDescent="0.3">
      <c r="A2689" s="68"/>
      <c r="B2689" s="137"/>
      <c r="C2689" s="137"/>
      <c r="D2689" s="137"/>
      <c r="E2689" s="87"/>
      <c r="F2689" s="87"/>
      <c r="G2689" s="87"/>
      <c r="H2689" s="87"/>
      <c r="I2689" s="87"/>
      <c r="J2689" s="87"/>
      <c r="K2689" s="87"/>
    </row>
    <row r="2691" spans="1:11" x14ac:dyDescent="0.3">
      <c r="A2691" s="69"/>
      <c r="B2691" s="69"/>
      <c r="C2691" s="69"/>
      <c r="D2691" s="69"/>
      <c r="E2691" s="69"/>
      <c r="F2691" s="69"/>
      <c r="G2691" s="69"/>
      <c r="H2691" s="97"/>
      <c r="I2691" s="97"/>
      <c r="J2691" s="69"/>
      <c r="K2691" s="69"/>
    </row>
    <row r="2692" spans="1:11" x14ac:dyDescent="0.3">
      <c r="A2692" s="101"/>
      <c r="B2692" s="83"/>
      <c r="C2692" s="83"/>
      <c r="D2692" s="83"/>
      <c r="E2692" s="83"/>
      <c r="F2692" s="83"/>
      <c r="G2692" s="95"/>
      <c r="H2692" s="95"/>
      <c r="I2692" s="33"/>
      <c r="J2692" s="98"/>
      <c r="K2692" s="96"/>
    </row>
    <row r="2693" spans="1:11" x14ac:dyDescent="0.3">
      <c r="A2693" s="91"/>
      <c r="B2693" s="92"/>
      <c r="C2693" s="92"/>
      <c r="D2693" s="92"/>
      <c r="E2693" s="92"/>
      <c r="F2693" s="92"/>
      <c r="G2693" s="92"/>
      <c r="H2693" s="92"/>
      <c r="I2693" s="92"/>
      <c r="J2693" s="92"/>
      <c r="K2693" s="92"/>
    </row>
    <row r="2694" spans="1:11" x14ac:dyDescent="0.3">
      <c r="A2694" s="68"/>
      <c r="B2694" s="68"/>
      <c r="C2694" s="68"/>
      <c r="D2694" s="68"/>
      <c r="E2694" s="68"/>
      <c r="F2694" s="68"/>
      <c r="G2694" s="68"/>
      <c r="H2694" s="68"/>
      <c r="I2694" s="68"/>
      <c r="J2694" s="68"/>
      <c r="K2694" s="86"/>
    </row>
    <row r="2695" spans="1:11" x14ac:dyDescent="0.3">
      <c r="A2695" s="67"/>
      <c r="B2695" s="135"/>
      <c r="C2695" s="135"/>
      <c r="D2695" s="135"/>
      <c r="E2695" s="85"/>
      <c r="F2695" s="85"/>
      <c r="G2695" s="85"/>
      <c r="H2695" s="85"/>
      <c r="I2695" s="85"/>
      <c r="J2695" s="85"/>
      <c r="K2695" s="85"/>
    </row>
    <row r="2696" spans="1:11" x14ac:dyDescent="0.3">
      <c r="A2696" s="67"/>
      <c r="B2696" s="135"/>
      <c r="C2696" s="135"/>
      <c r="D2696" s="135"/>
      <c r="E2696" s="85"/>
      <c r="F2696" s="85"/>
      <c r="G2696" s="85"/>
      <c r="H2696" s="85"/>
      <c r="I2696" s="85"/>
      <c r="J2696" s="85"/>
      <c r="K2696" s="85"/>
    </row>
    <row r="2697" spans="1:11" x14ac:dyDescent="0.3">
      <c r="A2697" s="67"/>
      <c r="B2697" s="135"/>
      <c r="C2697" s="135"/>
      <c r="D2697" s="135"/>
      <c r="E2697" s="85"/>
      <c r="F2697" s="85"/>
      <c r="G2697" s="85"/>
      <c r="H2697" s="85"/>
      <c r="I2697" s="85"/>
      <c r="J2697" s="85"/>
      <c r="K2697" s="85"/>
    </row>
    <row r="2698" spans="1:11" x14ac:dyDescent="0.3">
      <c r="A2698" s="67"/>
      <c r="B2698" s="135"/>
      <c r="C2698" s="135"/>
      <c r="D2698" s="135"/>
      <c r="E2698" s="85"/>
      <c r="F2698" s="85"/>
      <c r="G2698" s="85"/>
      <c r="H2698" s="85"/>
      <c r="I2698" s="85"/>
      <c r="J2698" s="85"/>
      <c r="K2698" s="85"/>
    </row>
    <row r="2699" spans="1:11" x14ac:dyDescent="0.3">
      <c r="A2699" s="67"/>
      <c r="B2699" s="135"/>
      <c r="C2699" s="135"/>
      <c r="D2699" s="135"/>
      <c r="E2699" s="85"/>
      <c r="F2699" s="85"/>
      <c r="G2699" s="85"/>
      <c r="H2699" s="85"/>
      <c r="I2699" s="85"/>
      <c r="J2699" s="85"/>
      <c r="K2699" s="85"/>
    </row>
    <row r="2700" spans="1:11" x14ac:dyDescent="0.3">
      <c r="A2700" s="67"/>
      <c r="B2700" s="135"/>
      <c r="C2700" s="135"/>
      <c r="D2700" s="135"/>
      <c r="E2700" s="85"/>
      <c r="F2700" s="85"/>
      <c r="G2700" s="85"/>
      <c r="H2700" s="85"/>
      <c r="I2700" s="85"/>
      <c r="J2700" s="85"/>
      <c r="K2700" s="85"/>
    </row>
    <row r="2701" spans="1:11" x14ac:dyDescent="0.3">
      <c r="A2701" s="67"/>
      <c r="B2701" s="135"/>
      <c r="C2701" s="135"/>
      <c r="D2701" s="135"/>
      <c r="E2701" s="85"/>
      <c r="F2701" s="85"/>
      <c r="G2701" s="85"/>
      <c r="H2701" s="85"/>
      <c r="I2701" s="85"/>
      <c r="J2701" s="85"/>
      <c r="K2701" s="85"/>
    </row>
    <row r="2702" spans="1:11" x14ac:dyDescent="0.3">
      <c r="A2702" s="67"/>
      <c r="B2702" s="135"/>
      <c r="C2702" s="135"/>
      <c r="D2702" s="135"/>
      <c r="E2702" s="85"/>
      <c r="F2702" s="85"/>
      <c r="G2702" s="85"/>
      <c r="H2702" s="85"/>
      <c r="I2702" s="85"/>
      <c r="J2702" s="85"/>
      <c r="K2702" s="85"/>
    </row>
    <row r="2703" spans="1:11" x14ac:dyDescent="0.3">
      <c r="A2703" s="67"/>
      <c r="B2703" s="135"/>
      <c r="C2703" s="135"/>
      <c r="D2703" s="135"/>
      <c r="E2703" s="85"/>
      <c r="F2703" s="85"/>
      <c r="G2703" s="85"/>
      <c r="H2703" s="85"/>
      <c r="I2703" s="85"/>
      <c r="J2703" s="85"/>
      <c r="K2703" s="85"/>
    </row>
    <row r="2704" spans="1:11" x14ac:dyDescent="0.3">
      <c r="A2704" s="67"/>
      <c r="B2704" s="135"/>
      <c r="C2704" s="135"/>
      <c r="D2704" s="135"/>
      <c r="E2704" s="85"/>
      <c r="F2704" s="85"/>
      <c r="G2704" s="85"/>
      <c r="H2704" s="85"/>
      <c r="I2704" s="85"/>
      <c r="J2704" s="85"/>
      <c r="K2704" s="85"/>
    </row>
    <row r="2705" spans="1:11" x14ac:dyDescent="0.3">
      <c r="A2705" s="67"/>
      <c r="B2705" s="135"/>
      <c r="C2705" s="135"/>
      <c r="D2705" s="135"/>
      <c r="E2705" s="85"/>
      <c r="F2705" s="85"/>
      <c r="G2705" s="85"/>
      <c r="H2705" s="85"/>
      <c r="I2705" s="85"/>
      <c r="J2705" s="85"/>
      <c r="K2705" s="85"/>
    </row>
    <row r="2706" spans="1:11" x14ac:dyDescent="0.3">
      <c r="A2706" s="67"/>
      <c r="B2706" s="135"/>
      <c r="C2706" s="135"/>
      <c r="D2706" s="135"/>
      <c r="E2706" s="85"/>
      <c r="F2706" s="85"/>
      <c r="G2706" s="85"/>
      <c r="H2706" s="85"/>
      <c r="I2706" s="85"/>
      <c r="J2706" s="85"/>
      <c r="K2706" s="85"/>
    </row>
    <row r="2707" spans="1:11" x14ac:dyDescent="0.3">
      <c r="A2707" s="67"/>
      <c r="B2707" s="135"/>
      <c r="C2707" s="135"/>
      <c r="D2707" s="135"/>
      <c r="E2707" s="85"/>
      <c r="F2707" s="85"/>
      <c r="G2707" s="85"/>
      <c r="H2707" s="85"/>
      <c r="I2707" s="85"/>
      <c r="J2707" s="85"/>
      <c r="K2707" s="85"/>
    </row>
    <row r="2708" spans="1:11" x14ac:dyDescent="0.3">
      <c r="A2708" s="67"/>
      <c r="B2708" s="135"/>
      <c r="C2708" s="135"/>
      <c r="D2708" s="135"/>
      <c r="E2708" s="85"/>
      <c r="F2708" s="85"/>
      <c r="G2708" s="85"/>
      <c r="H2708" s="85"/>
      <c r="I2708" s="85"/>
      <c r="J2708" s="85"/>
      <c r="K2708" s="85"/>
    </row>
    <row r="2709" spans="1:11" x14ac:dyDescent="0.3">
      <c r="A2709" s="67"/>
      <c r="B2709" s="135"/>
      <c r="C2709" s="135"/>
      <c r="D2709" s="135"/>
      <c r="E2709" s="85"/>
      <c r="F2709" s="85"/>
      <c r="G2709" s="85"/>
      <c r="H2709" s="85"/>
      <c r="I2709" s="85"/>
      <c r="J2709" s="85"/>
      <c r="K2709" s="85"/>
    </row>
    <row r="2710" spans="1:11" x14ac:dyDescent="0.3">
      <c r="A2710" s="67"/>
      <c r="B2710" s="135"/>
      <c r="C2710" s="135"/>
      <c r="D2710" s="135"/>
      <c r="E2710" s="85"/>
      <c r="F2710" s="85"/>
      <c r="G2710" s="85"/>
      <c r="H2710" s="85"/>
      <c r="I2710" s="85"/>
      <c r="J2710" s="85"/>
      <c r="K2710" s="85"/>
    </row>
    <row r="2711" spans="1:11" x14ac:dyDescent="0.3">
      <c r="A2711" s="68"/>
      <c r="B2711" s="136"/>
      <c r="C2711" s="136"/>
      <c r="D2711" s="136"/>
      <c r="E2711" s="87"/>
      <c r="F2711" s="87"/>
      <c r="G2711" s="87"/>
      <c r="H2711" s="87"/>
      <c r="I2711" s="87"/>
      <c r="J2711" s="87"/>
      <c r="K2711" s="87"/>
    </row>
    <row r="2712" spans="1:11" x14ac:dyDescent="0.3">
      <c r="A2712" s="82"/>
      <c r="B2712" s="89"/>
      <c r="C2712" s="89"/>
      <c r="D2712" s="89"/>
      <c r="E2712" s="89"/>
      <c r="F2712" s="89"/>
      <c r="G2712" s="89"/>
      <c r="H2712" s="89"/>
      <c r="I2712" s="89"/>
      <c r="J2712" s="89"/>
      <c r="K2712" s="89"/>
    </row>
    <row r="2713" spans="1:11" x14ac:dyDescent="0.3">
      <c r="A2713" s="92"/>
      <c r="B2713" s="92"/>
      <c r="C2713" s="92"/>
      <c r="D2713" s="92"/>
      <c r="E2713" s="92"/>
      <c r="F2713" s="92"/>
      <c r="G2713" s="92"/>
      <c r="H2713" s="92"/>
      <c r="I2713" s="92"/>
      <c r="J2713" s="92"/>
      <c r="K2713" s="92"/>
    </row>
    <row r="2714" spans="1:11" x14ac:dyDescent="0.3">
      <c r="A2714" s="68"/>
      <c r="B2714" s="68"/>
      <c r="C2714" s="68"/>
      <c r="D2714" s="68"/>
      <c r="E2714" s="68"/>
      <c r="F2714" s="68"/>
      <c r="G2714" s="68"/>
      <c r="H2714" s="68"/>
      <c r="I2714" s="68"/>
      <c r="J2714" s="68"/>
      <c r="K2714" s="86"/>
    </row>
    <row r="2715" spans="1:11" x14ac:dyDescent="0.3">
      <c r="A2715" s="67"/>
      <c r="B2715" s="135"/>
      <c r="C2715" s="135"/>
      <c r="D2715" s="135"/>
      <c r="E2715" s="85"/>
      <c r="F2715" s="85"/>
      <c r="G2715" s="85"/>
      <c r="H2715" s="85"/>
      <c r="I2715" s="85"/>
      <c r="J2715" s="85"/>
      <c r="K2715" s="85"/>
    </row>
    <row r="2716" spans="1:11" x14ac:dyDescent="0.3">
      <c r="A2716" s="67"/>
      <c r="B2716" s="135"/>
      <c r="C2716" s="135"/>
      <c r="D2716" s="135"/>
      <c r="E2716" s="85"/>
      <c r="F2716" s="85"/>
      <c r="G2716" s="85"/>
      <c r="H2716" s="85"/>
      <c r="I2716" s="85"/>
      <c r="J2716" s="85"/>
      <c r="K2716" s="85"/>
    </row>
    <row r="2717" spans="1:11" x14ac:dyDescent="0.3">
      <c r="A2717" s="67"/>
      <c r="B2717" s="135"/>
      <c r="C2717" s="135"/>
      <c r="D2717" s="135"/>
      <c r="E2717" s="85"/>
      <c r="F2717" s="85"/>
      <c r="G2717" s="85"/>
      <c r="H2717" s="85"/>
      <c r="I2717" s="85"/>
      <c r="J2717" s="85"/>
      <c r="K2717" s="85"/>
    </row>
    <row r="2718" spans="1:11" x14ac:dyDescent="0.3">
      <c r="A2718" s="67"/>
      <c r="B2718" s="135"/>
      <c r="C2718" s="135"/>
      <c r="D2718" s="135"/>
      <c r="E2718" s="85"/>
      <c r="F2718" s="85"/>
      <c r="G2718" s="85"/>
      <c r="H2718" s="85"/>
      <c r="I2718" s="85"/>
      <c r="J2718" s="85"/>
      <c r="K2718" s="85"/>
    </row>
    <row r="2719" spans="1:11" x14ac:dyDescent="0.3">
      <c r="A2719" s="67"/>
      <c r="B2719" s="135"/>
      <c r="C2719" s="135"/>
      <c r="D2719" s="135"/>
      <c r="E2719" s="85"/>
      <c r="F2719" s="85"/>
      <c r="G2719" s="85"/>
      <c r="H2719" s="85"/>
      <c r="I2719" s="85"/>
      <c r="J2719" s="85"/>
      <c r="K2719" s="85"/>
    </row>
    <row r="2720" spans="1:11" x14ac:dyDescent="0.3">
      <c r="A2720" s="67"/>
      <c r="B2720" s="135"/>
      <c r="C2720" s="135"/>
      <c r="D2720" s="135"/>
      <c r="E2720" s="85"/>
      <c r="F2720" s="85"/>
      <c r="G2720" s="85"/>
      <c r="H2720" s="85"/>
      <c r="I2720" s="85"/>
      <c r="J2720" s="85"/>
      <c r="K2720" s="85"/>
    </row>
    <row r="2721" spans="1:11" x14ac:dyDescent="0.3">
      <c r="A2721" s="67"/>
      <c r="B2721" s="135"/>
      <c r="C2721" s="135"/>
      <c r="D2721" s="135"/>
      <c r="E2721" s="85"/>
      <c r="F2721" s="85"/>
      <c r="G2721" s="85"/>
      <c r="H2721" s="85"/>
      <c r="I2721" s="85"/>
      <c r="J2721" s="85"/>
      <c r="K2721" s="85"/>
    </row>
    <row r="2722" spans="1:11" x14ac:dyDescent="0.3">
      <c r="A2722" s="67"/>
      <c r="B2722" s="135"/>
      <c r="C2722" s="135"/>
      <c r="D2722" s="135"/>
      <c r="E2722" s="85"/>
      <c r="F2722" s="85"/>
      <c r="G2722" s="85"/>
      <c r="H2722" s="85"/>
      <c r="I2722" s="85"/>
      <c r="J2722" s="85"/>
      <c r="K2722" s="85"/>
    </row>
    <row r="2723" spans="1:11" x14ac:dyDescent="0.3">
      <c r="A2723" s="67"/>
      <c r="B2723" s="135"/>
      <c r="C2723" s="135"/>
      <c r="D2723" s="135"/>
      <c r="E2723" s="85"/>
      <c r="F2723" s="85"/>
      <c r="G2723" s="85"/>
      <c r="H2723" s="85"/>
      <c r="I2723" s="85"/>
      <c r="J2723" s="85"/>
      <c r="K2723" s="85"/>
    </row>
    <row r="2724" spans="1:11" x14ac:dyDescent="0.3">
      <c r="A2724" s="67"/>
      <c r="B2724" s="135"/>
      <c r="C2724" s="135"/>
      <c r="D2724" s="135"/>
      <c r="E2724" s="85"/>
      <c r="F2724" s="85"/>
      <c r="G2724" s="85"/>
      <c r="H2724" s="85"/>
      <c r="I2724" s="85"/>
      <c r="J2724" s="85"/>
      <c r="K2724" s="85"/>
    </row>
    <row r="2725" spans="1:11" x14ac:dyDescent="0.3">
      <c r="A2725" s="67"/>
      <c r="B2725" s="135"/>
      <c r="C2725" s="135"/>
      <c r="D2725" s="135"/>
      <c r="E2725" s="85"/>
      <c r="F2725" s="85"/>
      <c r="G2725" s="85"/>
      <c r="H2725" s="85"/>
      <c r="I2725" s="85"/>
      <c r="J2725" s="85"/>
      <c r="K2725" s="85"/>
    </row>
    <row r="2726" spans="1:11" x14ac:dyDescent="0.3">
      <c r="A2726" s="67"/>
      <c r="B2726" s="135"/>
      <c r="C2726" s="135"/>
      <c r="D2726" s="135"/>
      <c r="E2726" s="85"/>
      <c r="F2726" s="85"/>
      <c r="G2726" s="85"/>
      <c r="H2726" s="85"/>
      <c r="I2726" s="85"/>
      <c r="J2726" s="85"/>
      <c r="K2726" s="85"/>
    </row>
    <row r="2727" spans="1:11" x14ac:dyDescent="0.3">
      <c r="A2727" s="67"/>
      <c r="B2727" s="135"/>
      <c r="C2727" s="135"/>
      <c r="D2727" s="135"/>
      <c r="E2727" s="85"/>
      <c r="F2727" s="85"/>
      <c r="G2727" s="85"/>
      <c r="H2727" s="85"/>
      <c r="I2727" s="85"/>
      <c r="J2727" s="85"/>
      <c r="K2727" s="85"/>
    </row>
    <row r="2728" spans="1:11" x14ac:dyDescent="0.3">
      <c r="A2728" s="67"/>
      <c r="B2728" s="135"/>
      <c r="C2728" s="135"/>
      <c r="D2728" s="135"/>
      <c r="E2728" s="85"/>
      <c r="F2728" s="85"/>
      <c r="G2728" s="85"/>
      <c r="H2728" s="85"/>
      <c r="I2728" s="85"/>
      <c r="J2728" s="85"/>
      <c r="K2728" s="85"/>
    </row>
    <row r="2729" spans="1:11" x14ac:dyDescent="0.3">
      <c r="A2729" s="67"/>
      <c r="B2729" s="135"/>
      <c r="C2729" s="135"/>
      <c r="D2729" s="135"/>
      <c r="E2729" s="85"/>
      <c r="F2729" s="85"/>
      <c r="G2729" s="85"/>
      <c r="H2729" s="85"/>
      <c r="I2729" s="85"/>
      <c r="J2729" s="85"/>
      <c r="K2729" s="85"/>
    </row>
    <row r="2730" spans="1:11" x14ac:dyDescent="0.3">
      <c r="A2730" s="67"/>
      <c r="B2730" s="135"/>
      <c r="C2730" s="135"/>
      <c r="D2730" s="135"/>
      <c r="E2730" s="85"/>
      <c r="F2730" s="85"/>
      <c r="G2730" s="85"/>
      <c r="H2730" s="85"/>
      <c r="I2730" s="85"/>
      <c r="J2730" s="85"/>
      <c r="K2730" s="85"/>
    </row>
    <row r="2731" spans="1:11" x14ac:dyDescent="0.3">
      <c r="A2731" s="68"/>
      <c r="B2731" s="137"/>
      <c r="C2731" s="137"/>
      <c r="D2731" s="137"/>
      <c r="E2731" s="87"/>
      <c r="F2731" s="87"/>
      <c r="G2731" s="87"/>
      <c r="H2731" s="87"/>
      <c r="I2731" s="87"/>
      <c r="J2731" s="87"/>
      <c r="K2731" s="87"/>
    </row>
    <row r="2733" spans="1:11" x14ac:dyDescent="0.3">
      <c r="A2733" s="69"/>
      <c r="B2733" s="69"/>
      <c r="C2733" s="69"/>
      <c r="D2733" s="69"/>
      <c r="E2733" s="69"/>
      <c r="F2733" s="69"/>
      <c r="G2733" s="69"/>
      <c r="H2733" s="97"/>
      <c r="I2733" s="97"/>
      <c r="J2733" s="69"/>
      <c r="K2733" s="69"/>
    </row>
    <row r="2734" spans="1:11" x14ac:dyDescent="0.3">
      <c r="A2734" s="101"/>
      <c r="B2734" s="83"/>
      <c r="C2734" s="83"/>
      <c r="D2734" s="83"/>
      <c r="E2734" s="83"/>
      <c r="F2734" s="83"/>
      <c r="G2734" s="95"/>
      <c r="H2734" s="95"/>
      <c r="I2734" s="33"/>
      <c r="J2734" s="98"/>
      <c r="K2734" s="96"/>
    </row>
    <row r="2735" spans="1:11" x14ac:dyDescent="0.3">
      <c r="A2735" s="91"/>
      <c r="B2735" s="92"/>
      <c r="C2735" s="92"/>
      <c r="D2735" s="92"/>
      <c r="E2735" s="92"/>
      <c r="F2735" s="92"/>
      <c r="G2735" s="92"/>
      <c r="H2735" s="92"/>
      <c r="I2735" s="92"/>
      <c r="J2735" s="92"/>
      <c r="K2735" s="92"/>
    </row>
    <row r="2736" spans="1:11" x14ac:dyDescent="0.3">
      <c r="A2736" s="68"/>
      <c r="B2736" s="68"/>
      <c r="C2736" s="68"/>
      <c r="D2736" s="68"/>
      <c r="E2736" s="68"/>
      <c r="F2736" s="68"/>
      <c r="G2736" s="68"/>
      <c r="H2736" s="68"/>
      <c r="I2736" s="68"/>
      <c r="J2736" s="68"/>
      <c r="K2736" s="86"/>
    </row>
    <row r="2737" spans="1:11" x14ac:dyDescent="0.3">
      <c r="A2737" s="67"/>
      <c r="B2737" s="135"/>
      <c r="C2737" s="135"/>
      <c r="D2737" s="135"/>
      <c r="E2737" s="85"/>
      <c r="F2737" s="85"/>
      <c r="G2737" s="85"/>
      <c r="H2737" s="85"/>
      <c r="I2737" s="85"/>
      <c r="J2737" s="85"/>
      <c r="K2737" s="85"/>
    </row>
    <row r="2738" spans="1:11" x14ac:dyDescent="0.3">
      <c r="A2738" s="67"/>
      <c r="B2738" s="135"/>
      <c r="C2738" s="135"/>
      <c r="D2738" s="135"/>
      <c r="E2738" s="85"/>
      <c r="F2738" s="85"/>
      <c r="G2738" s="85"/>
      <c r="H2738" s="85"/>
      <c r="I2738" s="85"/>
      <c r="J2738" s="85"/>
      <c r="K2738" s="85"/>
    </row>
    <row r="2739" spans="1:11" x14ac:dyDescent="0.3">
      <c r="A2739" s="67"/>
      <c r="B2739" s="135"/>
      <c r="C2739" s="135"/>
      <c r="D2739" s="135"/>
      <c r="E2739" s="85"/>
      <c r="F2739" s="85"/>
      <c r="G2739" s="85"/>
      <c r="H2739" s="85"/>
      <c r="I2739" s="85"/>
      <c r="J2739" s="85"/>
      <c r="K2739" s="85"/>
    </row>
    <row r="2740" spans="1:11" x14ac:dyDescent="0.3">
      <c r="A2740" s="67"/>
      <c r="B2740" s="135"/>
      <c r="C2740" s="135"/>
      <c r="D2740" s="135"/>
      <c r="E2740" s="85"/>
      <c r="F2740" s="85"/>
      <c r="G2740" s="85"/>
      <c r="H2740" s="85"/>
      <c r="I2740" s="85"/>
      <c r="J2740" s="85"/>
      <c r="K2740" s="85"/>
    </row>
    <row r="2741" spans="1:11" x14ac:dyDescent="0.3">
      <c r="A2741" s="67"/>
      <c r="B2741" s="135"/>
      <c r="C2741" s="135"/>
      <c r="D2741" s="135"/>
      <c r="E2741" s="85"/>
      <c r="F2741" s="85"/>
      <c r="G2741" s="85"/>
      <c r="H2741" s="85"/>
      <c r="I2741" s="85"/>
      <c r="J2741" s="85"/>
      <c r="K2741" s="85"/>
    </row>
    <row r="2742" spans="1:11" x14ac:dyDescent="0.3">
      <c r="A2742" s="67"/>
      <c r="B2742" s="135"/>
      <c r="C2742" s="135"/>
      <c r="D2742" s="135"/>
      <c r="E2742" s="85"/>
      <c r="F2742" s="85"/>
      <c r="G2742" s="85"/>
      <c r="H2742" s="85"/>
      <c r="I2742" s="85"/>
      <c r="J2742" s="85"/>
      <c r="K2742" s="85"/>
    </row>
    <row r="2743" spans="1:11" x14ac:dyDescent="0.3">
      <c r="A2743" s="67"/>
      <c r="B2743" s="135"/>
      <c r="C2743" s="135"/>
      <c r="D2743" s="135"/>
      <c r="E2743" s="85"/>
      <c r="F2743" s="85"/>
      <c r="G2743" s="85"/>
      <c r="H2743" s="85"/>
      <c r="I2743" s="85"/>
      <c r="J2743" s="85"/>
      <c r="K2743" s="85"/>
    </row>
    <row r="2744" spans="1:11" x14ac:dyDescent="0.3">
      <c r="A2744" s="67"/>
      <c r="B2744" s="135"/>
      <c r="C2744" s="135"/>
      <c r="D2744" s="135"/>
      <c r="E2744" s="85"/>
      <c r="F2744" s="85"/>
      <c r="G2744" s="85"/>
      <c r="H2744" s="85"/>
      <c r="I2744" s="85"/>
      <c r="J2744" s="85"/>
      <c r="K2744" s="85"/>
    </row>
    <row r="2745" spans="1:11" x14ac:dyDescent="0.3">
      <c r="A2745" s="67"/>
      <c r="B2745" s="135"/>
      <c r="C2745" s="135"/>
      <c r="D2745" s="135"/>
      <c r="E2745" s="85"/>
      <c r="F2745" s="85"/>
      <c r="G2745" s="85"/>
      <c r="H2745" s="85"/>
      <c r="I2745" s="85"/>
      <c r="J2745" s="85"/>
      <c r="K2745" s="85"/>
    </row>
    <row r="2746" spans="1:11" x14ac:dyDescent="0.3">
      <c r="A2746" s="67"/>
      <c r="B2746" s="135"/>
      <c r="C2746" s="135"/>
      <c r="D2746" s="135"/>
      <c r="E2746" s="85"/>
      <c r="F2746" s="85"/>
      <c r="G2746" s="85"/>
      <c r="H2746" s="85"/>
      <c r="I2746" s="85"/>
      <c r="J2746" s="85"/>
      <c r="K2746" s="85"/>
    </row>
    <row r="2747" spans="1:11" x14ac:dyDescent="0.3">
      <c r="A2747" s="67"/>
      <c r="B2747" s="135"/>
      <c r="C2747" s="135"/>
      <c r="D2747" s="135"/>
      <c r="E2747" s="85"/>
      <c r="F2747" s="85"/>
      <c r="G2747" s="85"/>
      <c r="H2747" s="85"/>
      <c r="I2747" s="85"/>
      <c r="J2747" s="85"/>
      <c r="K2747" s="85"/>
    </row>
    <row r="2748" spans="1:11" x14ac:dyDescent="0.3">
      <c r="A2748" s="67"/>
      <c r="B2748" s="135"/>
      <c r="C2748" s="135"/>
      <c r="D2748" s="135"/>
      <c r="E2748" s="85"/>
      <c r="F2748" s="85"/>
      <c r="G2748" s="85"/>
      <c r="H2748" s="85"/>
      <c r="I2748" s="85"/>
      <c r="J2748" s="85"/>
      <c r="K2748" s="85"/>
    </row>
    <row r="2749" spans="1:11" x14ac:dyDescent="0.3">
      <c r="A2749" s="67"/>
      <c r="B2749" s="135"/>
      <c r="C2749" s="135"/>
      <c r="D2749" s="135"/>
      <c r="E2749" s="85"/>
      <c r="F2749" s="85"/>
      <c r="G2749" s="85"/>
      <c r="H2749" s="85"/>
      <c r="I2749" s="85"/>
      <c r="J2749" s="85"/>
      <c r="K2749" s="85"/>
    </row>
    <row r="2750" spans="1:11" x14ac:dyDescent="0.3">
      <c r="A2750" s="67"/>
      <c r="B2750" s="135"/>
      <c r="C2750" s="135"/>
      <c r="D2750" s="135"/>
      <c r="E2750" s="85"/>
      <c r="F2750" s="85"/>
      <c r="G2750" s="85"/>
      <c r="H2750" s="85"/>
      <c r="I2750" s="85"/>
      <c r="J2750" s="85"/>
      <c r="K2750" s="85"/>
    </row>
    <row r="2751" spans="1:11" x14ac:dyDescent="0.3">
      <c r="A2751" s="67"/>
      <c r="B2751" s="135"/>
      <c r="C2751" s="135"/>
      <c r="D2751" s="135"/>
      <c r="E2751" s="85"/>
      <c r="F2751" s="85"/>
      <c r="G2751" s="85"/>
      <c r="H2751" s="85"/>
      <c r="I2751" s="85"/>
      <c r="J2751" s="85"/>
      <c r="K2751" s="85"/>
    </row>
    <row r="2752" spans="1:11" x14ac:dyDescent="0.3">
      <c r="A2752" s="67"/>
      <c r="B2752" s="135"/>
      <c r="C2752" s="135"/>
      <c r="D2752" s="135"/>
      <c r="E2752" s="85"/>
      <c r="F2752" s="85"/>
      <c r="G2752" s="85"/>
      <c r="H2752" s="85"/>
      <c r="I2752" s="85"/>
      <c r="J2752" s="85"/>
      <c r="K2752" s="85"/>
    </row>
    <row r="2753" spans="1:11" x14ac:dyDescent="0.3">
      <c r="A2753" s="68"/>
      <c r="B2753" s="136"/>
      <c r="C2753" s="136"/>
      <c r="D2753" s="136"/>
      <c r="E2753" s="87"/>
      <c r="F2753" s="87"/>
      <c r="G2753" s="87"/>
      <c r="H2753" s="87"/>
      <c r="I2753" s="87"/>
      <c r="J2753" s="87"/>
      <c r="K2753" s="87"/>
    </row>
    <row r="2754" spans="1:11" x14ac:dyDescent="0.3">
      <c r="A2754" s="82"/>
      <c r="B2754" s="89"/>
      <c r="C2754" s="89"/>
      <c r="D2754" s="89"/>
      <c r="E2754" s="89"/>
      <c r="F2754" s="89"/>
      <c r="G2754" s="89"/>
      <c r="H2754" s="89"/>
      <c r="I2754" s="89"/>
      <c r="J2754" s="89"/>
      <c r="K2754" s="89"/>
    </row>
    <row r="2755" spans="1:11" x14ac:dyDescent="0.3">
      <c r="A2755" s="92"/>
      <c r="B2755" s="92"/>
      <c r="C2755" s="92"/>
      <c r="D2755" s="92"/>
      <c r="E2755" s="92"/>
      <c r="F2755" s="92"/>
      <c r="G2755" s="92"/>
      <c r="H2755" s="92"/>
      <c r="I2755" s="92"/>
      <c r="J2755" s="92"/>
      <c r="K2755" s="92"/>
    </row>
    <row r="2756" spans="1:11" x14ac:dyDescent="0.3">
      <c r="A2756" s="68"/>
      <c r="B2756" s="68"/>
      <c r="C2756" s="68"/>
      <c r="D2756" s="68"/>
      <c r="E2756" s="68"/>
      <c r="F2756" s="68"/>
      <c r="G2756" s="68"/>
      <c r="H2756" s="68"/>
      <c r="I2756" s="68"/>
      <c r="J2756" s="68"/>
      <c r="K2756" s="86"/>
    </row>
    <row r="2757" spans="1:11" x14ac:dyDescent="0.3">
      <c r="A2757" s="67"/>
      <c r="B2757" s="135"/>
      <c r="C2757" s="135"/>
      <c r="D2757" s="135"/>
      <c r="E2757" s="85"/>
      <c r="F2757" s="85"/>
      <c r="G2757" s="85"/>
      <c r="H2757" s="85"/>
      <c r="I2757" s="85"/>
      <c r="J2757" s="85"/>
      <c r="K2757" s="85"/>
    </row>
    <row r="2758" spans="1:11" x14ac:dyDescent="0.3">
      <c r="A2758" s="67"/>
      <c r="B2758" s="135"/>
      <c r="C2758" s="135"/>
      <c r="D2758" s="135"/>
      <c r="E2758" s="85"/>
      <c r="F2758" s="85"/>
      <c r="G2758" s="85"/>
      <c r="H2758" s="85"/>
      <c r="I2758" s="85"/>
      <c r="J2758" s="85"/>
      <c r="K2758" s="85"/>
    </row>
    <row r="2759" spans="1:11" x14ac:dyDescent="0.3">
      <c r="A2759" s="67"/>
      <c r="B2759" s="135"/>
      <c r="C2759" s="135"/>
      <c r="D2759" s="135"/>
      <c r="E2759" s="85"/>
      <c r="F2759" s="85"/>
      <c r="G2759" s="85"/>
      <c r="H2759" s="85"/>
      <c r="I2759" s="85"/>
      <c r="J2759" s="85"/>
      <c r="K2759" s="85"/>
    </row>
    <row r="2760" spans="1:11" x14ac:dyDescent="0.3">
      <c r="A2760" s="67"/>
      <c r="B2760" s="135"/>
      <c r="C2760" s="135"/>
      <c r="D2760" s="135"/>
      <c r="E2760" s="85"/>
      <c r="F2760" s="85"/>
      <c r="G2760" s="85"/>
      <c r="H2760" s="85"/>
      <c r="I2760" s="85"/>
      <c r="J2760" s="85"/>
      <c r="K2760" s="85"/>
    </row>
    <row r="2761" spans="1:11" x14ac:dyDescent="0.3">
      <c r="A2761" s="67"/>
      <c r="B2761" s="135"/>
      <c r="C2761" s="135"/>
      <c r="D2761" s="135"/>
      <c r="E2761" s="85"/>
      <c r="F2761" s="85"/>
      <c r="G2761" s="85"/>
      <c r="H2761" s="85"/>
      <c r="I2761" s="85"/>
      <c r="J2761" s="85"/>
      <c r="K2761" s="85"/>
    </row>
    <row r="2762" spans="1:11" x14ac:dyDescent="0.3">
      <c r="A2762" s="67"/>
      <c r="B2762" s="135"/>
      <c r="C2762" s="135"/>
      <c r="D2762" s="135"/>
      <c r="E2762" s="85"/>
      <c r="F2762" s="85"/>
      <c r="G2762" s="85"/>
      <c r="H2762" s="85"/>
      <c r="I2762" s="85"/>
      <c r="J2762" s="85"/>
      <c r="K2762" s="85"/>
    </row>
    <row r="2763" spans="1:11" x14ac:dyDescent="0.3">
      <c r="A2763" s="67"/>
      <c r="B2763" s="135"/>
      <c r="C2763" s="135"/>
      <c r="D2763" s="135"/>
      <c r="E2763" s="85"/>
      <c r="F2763" s="85"/>
      <c r="G2763" s="85"/>
      <c r="H2763" s="85"/>
      <c r="I2763" s="85"/>
      <c r="J2763" s="85"/>
      <c r="K2763" s="85"/>
    </row>
    <row r="2764" spans="1:11" x14ac:dyDescent="0.3">
      <c r="A2764" s="67"/>
      <c r="B2764" s="135"/>
      <c r="C2764" s="135"/>
      <c r="D2764" s="135"/>
      <c r="E2764" s="85"/>
      <c r="F2764" s="85"/>
      <c r="G2764" s="85"/>
      <c r="H2764" s="85"/>
      <c r="I2764" s="85"/>
      <c r="J2764" s="85"/>
      <c r="K2764" s="85"/>
    </row>
    <row r="2765" spans="1:11" x14ac:dyDescent="0.3">
      <c r="A2765" s="67"/>
      <c r="B2765" s="135"/>
      <c r="C2765" s="135"/>
      <c r="D2765" s="135"/>
      <c r="E2765" s="85"/>
      <c r="F2765" s="85"/>
      <c r="G2765" s="85"/>
      <c r="H2765" s="85"/>
      <c r="I2765" s="85"/>
      <c r="J2765" s="85"/>
      <c r="K2765" s="85"/>
    </row>
    <row r="2766" spans="1:11" x14ac:dyDescent="0.3">
      <c r="A2766" s="67"/>
      <c r="B2766" s="135"/>
      <c r="C2766" s="135"/>
      <c r="D2766" s="135"/>
      <c r="E2766" s="85"/>
      <c r="F2766" s="85"/>
      <c r="G2766" s="85"/>
      <c r="H2766" s="85"/>
      <c r="I2766" s="85"/>
      <c r="J2766" s="85"/>
      <c r="K2766" s="85"/>
    </row>
    <row r="2767" spans="1:11" x14ac:dyDescent="0.3">
      <c r="A2767" s="67"/>
      <c r="B2767" s="135"/>
      <c r="C2767" s="135"/>
      <c r="D2767" s="135"/>
      <c r="E2767" s="85"/>
      <c r="F2767" s="85"/>
      <c r="G2767" s="85"/>
      <c r="H2767" s="85"/>
      <c r="I2767" s="85"/>
      <c r="J2767" s="85"/>
      <c r="K2767" s="85"/>
    </row>
    <row r="2768" spans="1:11" x14ac:dyDescent="0.3">
      <c r="A2768" s="67"/>
      <c r="B2768" s="135"/>
      <c r="C2768" s="135"/>
      <c r="D2768" s="135"/>
      <c r="E2768" s="85"/>
      <c r="F2768" s="85"/>
      <c r="G2768" s="85"/>
      <c r="H2768" s="85"/>
      <c r="I2768" s="85"/>
      <c r="J2768" s="85"/>
      <c r="K2768" s="85"/>
    </row>
    <row r="2769" spans="1:11" x14ac:dyDescent="0.3">
      <c r="A2769" s="67"/>
      <c r="B2769" s="135"/>
      <c r="C2769" s="135"/>
      <c r="D2769" s="135"/>
      <c r="E2769" s="85"/>
      <c r="F2769" s="85"/>
      <c r="G2769" s="85"/>
      <c r="H2769" s="85"/>
      <c r="I2769" s="85"/>
      <c r="J2769" s="85"/>
      <c r="K2769" s="85"/>
    </row>
    <row r="2770" spans="1:11" x14ac:dyDescent="0.3">
      <c r="A2770" s="67"/>
      <c r="B2770" s="135"/>
      <c r="C2770" s="135"/>
      <c r="D2770" s="135"/>
      <c r="E2770" s="85"/>
      <c r="F2770" s="85"/>
      <c r="G2770" s="85"/>
      <c r="H2770" s="85"/>
      <c r="I2770" s="85"/>
      <c r="J2770" s="85"/>
      <c r="K2770" s="85"/>
    </row>
    <row r="2771" spans="1:11" x14ac:dyDescent="0.3">
      <c r="A2771" s="67"/>
      <c r="B2771" s="135"/>
      <c r="C2771" s="135"/>
      <c r="D2771" s="135"/>
      <c r="E2771" s="85"/>
      <c r="F2771" s="85"/>
      <c r="G2771" s="85"/>
      <c r="H2771" s="85"/>
      <c r="I2771" s="85"/>
      <c r="J2771" s="85"/>
      <c r="K2771" s="85"/>
    </row>
    <row r="2772" spans="1:11" x14ac:dyDescent="0.3">
      <c r="A2772" s="67"/>
      <c r="B2772" s="135"/>
      <c r="C2772" s="135"/>
      <c r="D2772" s="135"/>
      <c r="E2772" s="85"/>
      <c r="F2772" s="85"/>
      <c r="G2772" s="85"/>
      <c r="H2772" s="85"/>
      <c r="I2772" s="85"/>
      <c r="J2772" s="85"/>
      <c r="K2772" s="85"/>
    </row>
    <row r="2773" spans="1:11" x14ac:dyDescent="0.3">
      <c r="A2773" s="68"/>
      <c r="B2773" s="137"/>
      <c r="C2773" s="137"/>
      <c r="D2773" s="137"/>
      <c r="E2773" s="87"/>
      <c r="F2773" s="87"/>
      <c r="G2773" s="87"/>
      <c r="H2773" s="87"/>
      <c r="I2773" s="87"/>
      <c r="J2773" s="87"/>
      <c r="K2773" s="87"/>
    </row>
    <row r="2775" spans="1:11" x14ac:dyDescent="0.3">
      <c r="A2775" s="69"/>
      <c r="B2775" s="69"/>
      <c r="C2775" s="69"/>
      <c r="D2775" s="69"/>
      <c r="E2775" s="69"/>
      <c r="F2775" s="69"/>
      <c r="G2775" s="69"/>
      <c r="H2775" s="97"/>
      <c r="I2775" s="97"/>
      <c r="J2775" s="69"/>
      <c r="K2775" s="69"/>
    </row>
    <row r="2776" spans="1:11" x14ac:dyDescent="0.3">
      <c r="A2776" s="101"/>
      <c r="B2776" s="83"/>
      <c r="C2776" s="83"/>
      <c r="D2776" s="83"/>
      <c r="E2776" s="83"/>
      <c r="F2776" s="83"/>
      <c r="G2776" s="95"/>
      <c r="H2776" s="95"/>
      <c r="I2776" s="33"/>
      <c r="J2776" s="98"/>
      <c r="K2776" s="96"/>
    </row>
    <row r="2777" spans="1:11" x14ac:dyDescent="0.3">
      <c r="A2777" s="91"/>
      <c r="B2777" s="92"/>
      <c r="C2777" s="92"/>
      <c r="D2777" s="92"/>
      <c r="E2777" s="92"/>
      <c r="F2777" s="92"/>
      <c r="G2777" s="92"/>
      <c r="H2777" s="92"/>
      <c r="I2777" s="92"/>
      <c r="J2777" s="92"/>
      <c r="K2777" s="92"/>
    </row>
    <row r="2778" spans="1:11" x14ac:dyDescent="0.3">
      <c r="A2778" s="68"/>
      <c r="B2778" s="68"/>
      <c r="C2778" s="68"/>
      <c r="D2778" s="68"/>
      <c r="E2778" s="68"/>
      <c r="F2778" s="68"/>
      <c r="G2778" s="68"/>
      <c r="H2778" s="68"/>
      <c r="I2778" s="68"/>
      <c r="J2778" s="68"/>
      <c r="K2778" s="86"/>
    </row>
    <row r="2779" spans="1:11" x14ac:dyDescent="0.3">
      <c r="A2779" s="67"/>
      <c r="B2779" s="135"/>
      <c r="C2779" s="135"/>
      <c r="D2779" s="135"/>
      <c r="E2779" s="85"/>
      <c r="F2779" s="85"/>
      <c r="G2779" s="85"/>
      <c r="H2779" s="85"/>
      <c r="I2779" s="85"/>
      <c r="J2779" s="85"/>
      <c r="K2779" s="85"/>
    </row>
    <row r="2780" spans="1:11" x14ac:dyDescent="0.3">
      <c r="A2780" s="67"/>
      <c r="B2780" s="135"/>
      <c r="C2780" s="135"/>
      <c r="D2780" s="135"/>
      <c r="E2780" s="85"/>
      <c r="F2780" s="85"/>
      <c r="G2780" s="85"/>
      <c r="H2780" s="85"/>
      <c r="I2780" s="85"/>
      <c r="J2780" s="85"/>
      <c r="K2780" s="85"/>
    </row>
    <row r="2781" spans="1:11" x14ac:dyDescent="0.3">
      <c r="A2781" s="67"/>
      <c r="B2781" s="135"/>
      <c r="C2781" s="135"/>
      <c r="D2781" s="135"/>
      <c r="E2781" s="85"/>
      <c r="F2781" s="85"/>
      <c r="G2781" s="85"/>
      <c r="H2781" s="85"/>
      <c r="I2781" s="85"/>
      <c r="J2781" s="85"/>
      <c r="K2781" s="85"/>
    </row>
    <row r="2782" spans="1:11" x14ac:dyDescent="0.3">
      <c r="A2782" s="67"/>
      <c r="B2782" s="135"/>
      <c r="C2782" s="135"/>
      <c r="D2782" s="135"/>
      <c r="E2782" s="85"/>
      <c r="F2782" s="85"/>
      <c r="G2782" s="85"/>
      <c r="H2782" s="85"/>
      <c r="I2782" s="85"/>
      <c r="J2782" s="85"/>
      <c r="K2782" s="85"/>
    </row>
    <row r="2783" spans="1:11" x14ac:dyDescent="0.3">
      <c r="A2783" s="67"/>
      <c r="B2783" s="135"/>
      <c r="C2783" s="135"/>
      <c r="D2783" s="135"/>
      <c r="E2783" s="85"/>
      <c r="F2783" s="85"/>
      <c r="G2783" s="85"/>
      <c r="H2783" s="85"/>
      <c r="I2783" s="85"/>
      <c r="J2783" s="85"/>
      <c r="K2783" s="85"/>
    </row>
    <row r="2784" spans="1:11" x14ac:dyDescent="0.3">
      <c r="A2784" s="67"/>
      <c r="B2784" s="135"/>
      <c r="C2784" s="135"/>
      <c r="D2784" s="135"/>
      <c r="E2784" s="85"/>
      <c r="F2784" s="85"/>
      <c r="G2784" s="85"/>
      <c r="H2784" s="85"/>
      <c r="I2784" s="85"/>
      <c r="J2784" s="85"/>
      <c r="K2784" s="85"/>
    </row>
    <row r="2785" spans="1:11" x14ac:dyDescent="0.3">
      <c r="A2785" s="67"/>
      <c r="B2785" s="135"/>
      <c r="C2785" s="135"/>
      <c r="D2785" s="135"/>
      <c r="E2785" s="85"/>
      <c r="F2785" s="85"/>
      <c r="G2785" s="85"/>
      <c r="H2785" s="85"/>
      <c r="I2785" s="85"/>
      <c r="J2785" s="85"/>
      <c r="K2785" s="85"/>
    </row>
    <row r="2786" spans="1:11" x14ac:dyDescent="0.3">
      <c r="A2786" s="67"/>
      <c r="B2786" s="135"/>
      <c r="C2786" s="135"/>
      <c r="D2786" s="135"/>
      <c r="E2786" s="85"/>
      <c r="F2786" s="85"/>
      <c r="G2786" s="85"/>
      <c r="H2786" s="85"/>
      <c r="I2786" s="85"/>
      <c r="J2786" s="85"/>
      <c r="K2786" s="85"/>
    </row>
    <row r="2787" spans="1:11" x14ac:dyDescent="0.3">
      <c r="A2787" s="67"/>
      <c r="B2787" s="135"/>
      <c r="C2787" s="135"/>
      <c r="D2787" s="135"/>
      <c r="E2787" s="85"/>
      <c r="F2787" s="85"/>
      <c r="G2787" s="85"/>
      <c r="H2787" s="85"/>
      <c r="I2787" s="85"/>
      <c r="J2787" s="85"/>
      <c r="K2787" s="85"/>
    </row>
    <row r="2788" spans="1:11" x14ac:dyDescent="0.3">
      <c r="A2788" s="67"/>
      <c r="B2788" s="135"/>
      <c r="C2788" s="135"/>
      <c r="D2788" s="135"/>
      <c r="E2788" s="85"/>
      <c r="F2788" s="85"/>
      <c r="G2788" s="85"/>
      <c r="H2788" s="85"/>
      <c r="I2788" s="85"/>
      <c r="J2788" s="85"/>
      <c r="K2788" s="85"/>
    </row>
    <row r="2789" spans="1:11" x14ac:dyDescent="0.3">
      <c r="A2789" s="67"/>
      <c r="B2789" s="135"/>
      <c r="C2789" s="135"/>
      <c r="D2789" s="135"/>
      <c r="E2789" s="85"/>
      <c r="F2789" s="85"/>
      <c r="G2789" s="85"/>
      <c r="H2789" s="85"/>
      <c r="I2789" s="85"/>
      <c r="J2789" s="85"/>
      <c r="K2789" s="85"/>
    </row>
    <row r="2790" spans="1:11" x14ac:dyDescent="0.3">
      <c r="A2790" s="67"/>
      <c r="B2790" s="135"/>
      <c r="C2790" s="135"/>
      <c r="D2790" s="135"/>
      <c r="E2790" s="85"/>
      <c r="F2790" s="85"/>
      <c r="G2790" s="85"/>
      <c r="H2790" s="85"/>
      <c r="I2790" s="85"/>
      <c r="J2790" s="85"/>
      <c r="K2790" s="85"/>
    </row>
    <row r="2791" spans="1:11" x14ac:dyDescent="0.3">
      <c r="A2791" s="67"/>
      <c r="B2791" s="135"/>
      <c r="C2791" s="135"/>
      <c r="D2791" s="135"/>
      <c r="E2791" s="85"/>
      <c r="F2791" s="85"/>
      <c r="G2791" s="85"/>
      <c r="H2791" s="85"/>
      <c r="I2791" s="85"/>
      <c r="J2791" s="85"/>
      <c r="K2791" s="85"/>
    </row>
    <row r="2792" spans="1:11" x14ac:dyDescent="0.3">
      <c r="A2792" s="67"/>
      <c r="B2792" s="135"/>
      <c r="C2792" s="135"/>
      <c r="D2792" s="135"/>
      <c r="E2792" s="85"/>
      <c r="F2792" s="85"/>
      <c r="G2792" s="85"/>
      <c r="H2792" s="85"/>
      <c r="I2792" s="85"/>
      <c r="J2792" s="85"/>
      <c r="K2792" s="85"/>
    </row>
    <row r="2793" spans="1:11" x14ac:dyDescent="0.3">
      <c r="A2793" s="67"/>
      <c r="B2793" s="135"/>
      <c r="C2793" s="135"/>
      <c r="D2793" s="135"/>
      <c r="E2793" s="85"/>
      <c r="F2793" s="85"/>
      <c r="G2793" s="85"/>
      <c r="H2793" s="85"/>
      <c r="I2793" s="85"/>
      <c r="J2793" s="85"/>
      <c r="K2793" s="85"/>
    </row>
    <row r="2794" spans="1:11" x14ac:dyDescent="0.3">
      <c r="A2794" s="67"/>
      <c r="B2794" s="135"/>
      <c r="C2794" s="135"/>
      <c r="D2794" s="135"/>
      <c r="E2794" s="85"/>
      <c r="F2794" s="85"/>
      <c r="G2794" s="85"/>
      <c r="H2794" s="85"/>
      <c r="I2794" s="85"/>
      <c r="J2794" s="85"/>
      <c r="K2794" s="85"/>
    </row>
    <row r="2795" spans="1:11" x14ac:dyDescent="0.3">
      <c r="A2795" s="68"/>
      <c r="B2795" s="136"/>
      <c r="C2795" s="136"/>
      <c r="D2795" s="136"/>
      <c r="E2795" s="87"/>
      <c r="F2795" s="87"/>
      <c r="G2795" s="87"/>
      <c r="H2795" s="87"/>
      <c r="I2795" s="87"/>
      <c r="J2795" s="87"/>
      <c r="K2795" s="87"/>
    </row>
    <row r="2796" spans="1:11" x14ac:dyDescent="0.3">
      <c r="A2796" s="82"/>
      <c r="B2796" s="89"/>
      <c r="C2796" s="89"/>
      <c r="D2796" s="89"/>
      <c r="E2796" s="89"/>
      <c r="F2796" s="89"/>
      <c r="G2796" s="89"/>
      <c r="H2796" s="89"/>
      <c r="I2796" s="89"/>
      <c r="J2796" s="89"/>
      <c r="K2796" s="89"/>
    </row>
    <row r="2797" spans="1:11" x14ac:dyDescent="0.3">
      <c r="A2797" s="92"/>
      <c r="B2797" s="92"/>
      <c r="C2797" s="92"/>
      <c r="D2797" s="92"/>
      <c r="E2797" s="92"/>
      <c r="F2797" s="92"/>
      <c r="G2797" s="92"/>
      <c r="H2797" s="92"/>
      <c r="I2797" s="92"/>
      <c r="J2797" s="92"/>
      <c r="K2797" s="92"/>
    </row>
    <row r="2798" spans="1:11" x14ac:dyDescent="0.3">
      <c r="A2798" s="68"/>
      <c r="B2798" s="68"/>
      <c r="C2798" s="68"/>
      <c r="D2798" s="68"/>
      <c r="E2798" s="68"/>
      <c r="F2798" s="68"/>
      <c r="G2798" s="68"/>
      <c r="H2798" s="68"/>
      <c r="I2798" s="68"/>
      <c r="J2798" s="68"/>
      <c r="K2798" s="86"/>
    </row>
    <row r="2799" spans="1:11" x14ac:dyDescent="0.3">
      <c r="A2799" s="67"/>
      <c r="B2799" s="135"/>
      <c r="C2799" s="135"/>
      <c r="D2799" s="135"/>
      <c r="E2799" s="85"/>
      <c r="F2799" s="85"/>
      <c r="G2799" s="85"/>
      <c r="H2799" s="85"/>
      <c r="I2799" s="85"/>
      <c r="J2799" s="85"/>
      <c r="K2799" s="85"/>
    </row>
    <row r="2800" spans="1:11" x14ac:dyDescent="0.3">
      <c r="A2800" s="67"/>
      <c r="B2800" s="135"/>
      <c r="C2800" s="135"/>
      <c r="D2800" s="135"/>
      <c r="E2800" s="85"/>
      <c r="F2800" s="85"/>
      <c r="G2800" s="85"/>
      <c r="H2800" s="85"/>
      <c r="I2800" s="85"/>
      <c r="J2800" s="85"/>
      <c r="K2800" s="85"/>
    </row>
    <row r="2801" spans="1:11" x14ac:dyDescent="0.3">
      <c r="A2801" s="67"/>
      <c r="B2801" s="135"/>
      <c r="C2801" s="135"/>
      <c r="D2801" s="135"/>
      <c r="E2801" s="85"/>
      <c r="F2801" s="85"/>
      <c r="G2801" s="85"/>
      <c r="H2801" s="85"/>
      <c r="I2801" s="85"/>
      <c r="J2801" s="85"/>
      <c r="K2801" s="85"/>
    </row>
    <row r="2802" spans="1:11" x14ac:dyDescent="0.3">
      <c r="A2802" s="67"/>
      <c r="B2802" s="135"/>
      <c r="C2802" s="135"/>
      <c r="D2802" s="135"/>
      <c r="E2802" s="85"/>
      <c r="F2802" s="85"/>
      <c r="G2802" s="85"/>
      <c r="H2802" s="85"/>
      <c r="I2802" s="85"/>
      <c r="J2802" s="85"/>
      <c r="K2802" s="85"/>
    </row>
    <row r="2803" spans="1:11" x14ac:dyDescent="0.3">
      <c r="A2803" s="67"/>
      <c r="B2803" s="135"/>
      <c r="C2803" s="135"/>
      <c r="D2803" s="135"/>
      <c r="E2803" s="85"/>
      <c r="F2803" s="85"/>
      <c r="G2803" s="85"/>
      <c r="H2803" s="85"/>
      <c r="I2803" s="85"/>
      <c r="J2803" s="85"/>
      <c r="K2803" s="85"/>
    </row>
    <row r="2804" spans="1:11" x14ac:dyDescent="0.3">
      <c r="A2804" s="67"/>
      <c r="B2804" s="135"/>
      <c r="C2804" s="135"/>
      <c r="D2804" s="135"/>
      <c r="E2804" s="85"/>
      <c r="F2804" s="85"/>
      <c r="G2804" s="85"/>
      <c r="H2804" s="85"/>
      <c r="I2804" s="85"/>
      <c r="J2804" s="85"/>
      <c r="K2804" s="85"/>
    </row>
    <row r="2805" spans="1:11" x14ac:dyDescent="0.3">
      <c r="A2805" s="67"/>
      <c r="B2805" s="135"/>
      <c r="C2805" s="135"/>
      <c r="D2805" s="135"/>
      <c r="E2805" s="85"/>
      <c r="F2805" s="85"/>
      <c r="G2805" s="85"/>
      <c r="H2805" s="85"/>
      <c r="I2805" s="85"/>
      <c r="J2805" s="85"/>
      <c r="K2805" s="85"/>
    </row>
    <row r="2806" spans="1:11" x14ac:dyDescent="0.3">
      <c r="A2806" s="67"/>
      <c r="B2806" s="135"/>
      <c r="C2806" s="135"/>
      <c r="D2806" s="135"/>
      <c r="E2806" s="85"/>
      <c r="F2806" s="85"/>
      <c r="G2806" s="85"/>
      <c r="H2806" s="85"/>
      <c r="I2806" s="85"/>
      <c r="J2806" s="85"/>
      <c r="K2806" s="85"/>
    </row>
    <row r="2807" spans="1:11" x14ac:dyDescent="0.3">
      <c r="A2807" s="67"/>
      <c r="B2807" s="135"/>
      <c r="C2807" s="135"/>
      <c r="D2807" s="135"/>
      <c r="E2807" s="85"/>
      <c r="F2807" s="85"/>
      <c r="G2807" s="85"/>
      <c r="H2807" s="85"/>
      <c r="I2807" s="85"/>
      <c r="J2807" s="85"/>
      <c r="K2807" s="85"/>
    </row>
    <row r="2808" spans="1:11" x14ac:dyDescent="0.3">
      <c r="A2808" s="67"/>
      <c r="B2808" s="135"/>
      <c r="C2808" s="135"/>
      <c r="D2808" s="135"/>
      <c r="E2808" s="85"/>
      <c r="F2808" s="85"/>
      <c r="G2808" s="85"/>
      <c r="H2808" s="85"/>
      <c r="I2808" s="85"/>
      <c r="J2808" s="85"/>
      <c r="K2808" s="85"/>
    </row>
    <row r="2809" spans="1:11" x14ac:dyDescent="0.3">
      <c r="A2809" s="67"/>
      <c r="B2809" s="135"/>
      <c r="C2809" s="135"/>
      <c r="D2809" s="135"/>
      <c r="E2809" s="85"/>
      <c r="F2809" s="85"/>
      <c r="G2809" s="85"/>
      <c r="H2809" s="85"/>
      <c r="I2809" s="85"/>
      <c r="J2809" s="85"/>
      <c r="K2809" s="85"/>
    </row>
    <row r="2810" spans="1:11" x14ac:dyDescent="0.3">
      <c r="A2810" s="67"/>
      <c r="B2810" s="135"/>
      <c r="C2810" s="135"/>
      <c r="D2810" s="135"/>
      <c r="E2810" s="85"/>
      <c r="F2810" s="85"/>
      <c r="G2810" s="85"/>
      <c r="H2810" s="85"/>
      <c r="I2810" s="85"/>
      <c r="J2810" s="85"/>
      <c r="K2810" s="85"/>
    </row>
    <row r="2811" spans="1:11" x14ac:dyDescent="0.3">
      <c r="A2811" s="67"/>
      <c r="B2811" s="135"/>
      <c r="C2811" s="135"/>
      <c r="D2811" s="135"/>
      <c r="E2811" s="85"/>
      <c r="F2811" s="85"/>
      <c r="G2811" s="85"/>
      <c r="H2811" s="85"/>
      <c r="I2811" s="85"/>
      <c r="J2811" s="85"/>
      <c r="K2811" s="85"/>
    </row>
    <row r="2812" spans="1:11" x14ac:dyDescent="0.3">
      <c r="A2812" s="67"/>
      <c r="B2812" s="135"/>
      <c r="C2812" s="135"/>
      <c r="D2812" s="135"/>
      <c r="E2812" s="85"/>
      <c r="F2812" s="85"/>
      <c r="G2812" s="85"/>
      <c r="H2812" s="85"/>
      <c r="I2812" s="85"/>
      <c r="J2812" s="85"/>
      <c r="K2812" s="85"/>
    </row>
    <row r="2813" spans="1:11" x14ac:dyDescent="0.3">
      <c r="A2813" s="67"/>
      <c r="B2813" s="135"/>
      <c r="C2813" s="135"/>
      <c r="D2813" s="135"/>
      <c r="E2813" s="85"/>
      <c r="F2813" s="85"/>
      <c r="G2813" s="85"/>
      <c r="H2813" s="85"/>
      <c r="I2813" s="85"/>
      <c r="J2813" s="85"/>
      <c r="K2813" s="85"/>
    </row>
    <row r="2814" spans="1:11" x14ac:dyDescent="0.3">
      <c r="A2814" s="67"/>
      <c r="B2814" s="135"/>
      <c r="C2814" s="135"/>
      <c r="D2814" s="135"/>
      <c r="E2814" s="85"/>
      <c r="F2814" s="85"/>
      <c r="G2814" s="85"/>
      <c r="H2814" s="85"/>
      <c r="I2814" s="85"/>
      <c r="J2814" s="85"/>
      <c r="K2814" s="85"/>
    </row>
    <row r="2815" spans="1:11" x14ac:dyDescent="0.3">
      <c r="A2815" s="68"/>
      <c r="B2815" s="137"/>
      <c r="C2815" s="137"/>
      <c r="D2815" s="137"/>
      <c r="E2815" s="87"/>
      <c r="F2815" s="87"/>
      <c r="G2815" s="87"/>
      <c r="H2815" s="87"/>
      <c r="I2815" s="87"/>
      <c r="J2815" s="87"/>
      <c r="K2815" s="87"/>
    </row>
    <row r="2817" spans="1:11" x14ac:dyDescent="0.3">
      <c r="A2817" s="69"/>
      <c r="B2817" s="69"/>
      <c r="C2817" s="69"/>
      <c r="D2817" s="69"/>
      <c r="E2817" s="69"/>
      <c r="F2817" s="69"/>
      <c r="G2817" s="69"/>
      <c r="H2817" s="97"/>
      <c r="I2817" s="97"/>
      <c r="J2817" s="69"/>
      <c r="K2817" s="69"/>
    </row>
    <row r="2818" spans="1:11" x14ac:dyDescent="0.3">
      <c r="A2818" s="101"/>
      <c r="B2818" s="83"/>
      <c r="C2818" s="83"/>
      <c r="D2818" s="83"/>
      <c r="E2818" s="83"/>
      <c r="F2818" s="83"/>
      <c r="G2818" s="95"/>
      <c r="H2818" s="95"/>
      <c r="I2818" s="33"/>
      <c r="J2818" s="98"/>
      <c r="K2818" s="96"/>
    </row>
    <row r="2819" spans="1:11" x14ac:dyDescent="0.3">
      <c r="A2819" s="91"/>
      <c r="B2819" s="92"/>
      <c r="C2819" s="92"/>
      <c r="D2819" s="92"/>
      <c r="E2819" s="92"/>
      <c r="F2819" s="92"/>
      <c r="G2819" s="92"/>
      <c r="H2819" s="92"/>
      <c r="I2819" s="92"/>
      <c r="J2819" s="92"/>
      <c r="K2819" s="92"/>
    </row>
    <row r="2820" spans="1:11" x14ac:dyDescent="0.3">
      <c r="A2820" s="68"/>
      <c r="B2820" s="68"/>
      <c r="C2820" s="68"/>
      <c r="D2820" s="68"/>
      <c r="E2820" s="68"/>
      <c r="F2820" s="68"/>
      <c r="G2820" s="68"/>
      <c r="H2820" s="68"/>
      <c r="I2820" s="68"/>
      <c r="J2820" s="68"/>
      <c r="K2820" s="86"/>
    </row>
    <row r="2821" spans="1:11" x14ac:dyDescent="0.3">
      <c r="A2821" s="67"/>
      <c r="B2821" s="135"/>
      <c r="C2821" s="135"/>
      <c r="D2821" s="135"/>
      <c r="E2821" s="85"/>
      <c r="F2821" s="85"/>
      <c r="G2821" s="85"/>
      <c r="H2821" s="85"/>
      <c r="I2821" s="85"/>
      <c r="J2821" s="85"/>
      <c r="K2821" s="85"/>
    </row>
    <row r="2822" spans="1:11" x14ac:dyDescent="0.3">
      <c r="A2822" s="67"/>
      <c r="B2822" s="135"/>
      <c r="C2822" s="135"/>
      <c r="D2822" s="135"/>
      <c r="E2822" s="85"/>
      <c r="F2822" s="85"/>
      <c r="G2822" s="85"/>
      <c r="H2822" s="85"/>
      <c r="I2822" s="85"/>
      <c r="J2822" s="85"/>
      <c r="K2822" s="85"/>
    </row>
    <row r="2823" spans="1:11" x14ac:dyDescent="0.3">
      <c r="A2823" s="67"/>
      <c r="B2823" s="135"/>
      <c r="C2823" s="135"/>
      <c r="D2823" s="135"/>
      <c r="E2823" s="85"/>
      <c r="F2823" s="85"/>
      <c r="G2823" s="85"/>
      <c r="H2823" s="85"/>
      <c r="I2823" s="85"/>
      <c r="J2823" s="85"/>
      <c r="K2823" s="85"/>
    </row>
    <row r="2824" spans="1:11" x14ac:dyDescent="0.3">
      <c r="A2824" s="67"/>
      <c r="B2824" s="135"/>
      <c r="C2824" s="135"/>
      <c r="D2824" s="135"/>
      <c r="E2824" s="85"/>
      <c r="F2824" s="85"/>
      <c r="G2824" s="85"/>
      <c r="H2824" s="85"/>
      <c r="I2824" s="85"/>
      <c r="J2824" s="85"/>
      <c r="K2824" s="85"/>
    </row>
    <row r="2825" spans="1:11" x14ac:dyDescent="0.3">
      <c r="A2825" s="67"/>
      <c r="B2825" s="135"/>
      <c r="C2825" s="135"/>
      <c r="D2825" s="135"/>
      <c r="E2825" s="85"/>
      <c r="F2825" s="85"/>
      <c r="G2825" s="85"/>
      <c r="H2825" s="85"/>
      <c r="I2825" s="85"/>
      <c r="J2825" s="85"/>
      <c r="K2825" s="85"/>
    </row>
    <row r="2826" spans="1:11" x14ac:dyDescent="0.3">
      <c r="A2826" s="67"/>
      <c r="B2826" s="135"/>
      <c r="C2826" s="135"/>
      <c r="D2826" s="135"/>
      <c r="E2826" s="85"/>
      <c r="F2826" s="85"/>
      <c r="G2826" s="85"/>
      <c r="H2826" s="85"/>
      <c r="I2826" s="85"/>
      <c r="J2826" s="85"/>
      <c r="K2826" s="85"/>
    </row>
    <row r="2827" spans="1:11" x14ac:dyDescent="0.3">
      <c r="A2827" s="67"/>
      <c r="B2827" s="135"/>
      <c r="C2827" s="135"/>
      <c r="D2827" s="135"/>
      <c r="E2827" s="85"/>
      <c r="F2827" s="85"/>
      <c r="G2827" s="85"/>
      <c r="H2827" s="85"/>
      <c r="I2827" s="85"/>
      <c r="J2827" s="85"/>
      <c r="K2827" s="85"/>
    </row>
    <row r="2828" spans="1:11" x14ac:dyDescent="0.3">
      <c r="A2828" s="67"/>
      <c r="B2828" s="135"/>
      <c r="C2828" s="135"/>
      <c r="D2828" s="135"/>
      <c r="E2828" s="85"/>
      <c r="F2828" s="85"/>
      <c r="G2828" s="85"/>
      <c r="H2828" s="85"/>
      <c r="I2828" s="85"/>
      <c r="J2828" s="85"/>
      <c r="K2828" s="85"/>
    </row>
    <row r="2829" spans="1:11" x14ac:dyDescent="0.3">
      <c r="A2829" s="67"/>
      <c r="B2829" s="135"/>
      <c r="C2829" s="135"/>
      <c r="D2829" s="135"/>
      <c r="E2829" s="85"/>
      <c r="F2829" s="85"/>
      <c r="G2829" s="85"/>
      <c r="H2829" s="85"/>
      <c r="I2829" s="85"/>
      <c r="J2829" s="85"/>
      <c r="K2829" s="85"/>
    </row>
    <row r="2830" spans="1:11" x14ac:dyDescent="0.3">
      <c r="A2830" s="67"/>
      <c r="B2830" s="135"/>
      <c r="C2830" s="135"/>
      <c r="D2830" s="135"/>
      <c r="E2830" s="85"/>
      <c r="F2830" s="85"/>
      <c r="G2830" s="85"/>
      <c r="H2830" s="85"/>
      <c r="I2830" s="85"/>
      <c r="J2830" s="85"/>
      <c r="K2830" s="85"/>
    </row>
    <row r="2831" spans="1:11" x14ac:dyDescent="0.3">
      <c r="A2831" s="67"/>
      <c r="B2831" s="135"/>
      <c r="C2831" s="135"/>
      <c r="D2831" s="135"/>
      <c r="E2831" s="85"/>
      <c r="F2831" s="85"/>
      <c r="G2831" s="85"/>
      <c r="H2831" s="85"/>
      <c r="I2831" s="85"/>
      <c r="J2831" s="85"/>
      <c r="K2831" s="85"/>
    </row>
    <row r="2832" spans="1:11" x14ac:dyDescent="0.3">
      <c r="A2832" s="67"/>
      <c r="B2832" s="135"/>
      <c r="C2832" s="135"/>
      <c r="D2832" s="135"/>
      <c r="E2832" s="85"/>
      <c r="F2832" s="85"/>
      <c r="G2832" s="85"/>
      <c r="H2832" s="85"/>
      <c r="I2832" s="85"/>
      <c r="J2832" s="85"/>
      <c r="K2832" s="85"/>
    </row>
    <row r="2833" spans="1:11" x14ac:dyDescent="0.3">
      <c r="A2833" s="67"/>
      <c r="B2833" s="135"/>
      <c r="C2833" s="135"/>
      <c r="D2833" s="135"/>
      <c r="E2833" s="85"/>
      <c r="F2833" s="85"/>
      <c r="G2833" s="85"/>
      <c r="H2833" s="85"/>
      <c r="I2833" s="85"/>
      <c r="J2833" s="85"/>
      <c r="K2833" s="85"/>
    </row>
    <row r="2834" spans="1:11" x14ac:dyDescent="0.3">
      <c r="A2834" s="67"/>
      <c r="B2834" s="135"/>
      <c r="C2834" s="135"/>
      <c r="D2834" s="135"/>
      <c r="E2834" s="85"/>
      <c r="F2834" s="85"/>
      <c r="G2834" s="85"/>
      <c r="H2834" s="85"/>
      <c r="I2834" s="85"/>
      <c r="J2834" s="85"/>
      <c r="K2834" s="85"/>
    </row>
    <row r="2835" spans="1:11" x14ac:dyDescent="0.3">
      <c r="A2835" s="67"/>
      <c r="B2835" s="135"/>
      <c r="C2835" s="135"/>
      <c r="D2835" s="135"/>
      <c r="E2835" s="85"/>
      <c r="F2835" s="85"/>
      <c r="G2835" s="85"/>
      <c r="H2835" s="85"/>
      <c r="I2835" s="85"/>
      <c r="J2835" s="85"/>
      <c r="K2835" s="85"/>
    </row>
    <row r="2836" spans="1:11" x14ac:dyDescent="0.3">
      <c r="A2836" s="67"/>
      <c r="B2836" s="135"/>
      <c r="C2836" s="135"/>
      <c r="D2836" s="135"/>
      <c r="E2836" s="85"/>
      <c r="F2836" s="85"/>
      <c r="G2836" s="85"/>
      <c r="H2836" s="85"/>
      <c r="I2836" s="85"/>
      <c r="J2836" s="85"/>
      <c r="K2836" s="85"/>
    </row>
    <row r="2837" spans="1:11" x14ac:dyDescent="0.3">
      <c r="A2837" s="68"/>
      <c r="B2837" s="136"/>
      <c r="C2837" s="136"/>
      <c r="D2837" s="136"/>
      <c r="E2837" s="87"/>
      <c r="F2837" s="87"/>
      <c r="G2837" s="87"/>
      <c r="H2837" s="87"/>
      <c r="I2837" s="87"/>
      <c r="J2837" s="87"/>
      <c r="K2837" s="87"/>
    </row>
    <row r="2838" spans="1:11" x14ac:dyDescent="0.3">
      <c r="A2838" s="82"/>
      <c r="B2838" s="89"/>
      <c r="C2838" s="89"/>
      <c r="D2838" s="89"/>
      <c r="E2838" s="89"/>
      <c r="F2838" s="89"/>
      <c r="G2838" s="89"/>
      <c r="H2838" s="89"/>
      <c r="I2838" s="89"/>
      <c r="J2838" s="89"/>
      <c r="K2838" s="89"/>
    </row>
    <row r="2839" spans="1:11" x14ac:dyDescent="0.3">
      <c r="A2839" s="92"/>
      <c r="B2839" s="92"/>
      <c r="C2839" s="92"/>
      <c r="D2839" s="92"/>
      <c r="E2839" s="92"/>
      <c r="F2839" s="92"/>
      <c r="G2839" s="92"/>
      <c r="H2839" s="92"/>
      <c r="I2839" s="92"/>
      <c r="J2839" s="92"/>
      <c r="K2839" s="92"/>
    </row>
    <row r="2840" spans="1:11" x14ac:dyDescent="0.3">
      <c r="A2840" s="68"/>
      <c r="B2840" s="68"/>
      <c r="C2840" s="68"/>
      <c r="D2840" s="68"/>
      <c r="E2840" s="68"/>
      <c r="F2840" s="68"/>
      <c r="G2840" s="68"/>
      <c r="H2840" s="68"/>
      <c r="I2840" s="68"/>
      <c r="J2840" s="68"/>
      <c r="K2840" s="86"/>
    </row>
    <row r="2841" spans="1:11" x14ac:dyDescent="0.3">
      <c r="A2841" s="67"/>
      <c r="B2841" s="135"/>
      <c r="C2841" s="135"/>
      <c r="D2841" s="135"/>
      <c r="E2841" s="85"/>
      <c r="F2841" s="85"/>
      <c r="G2841" s="85"/>
      <c r="H2841" s="85"/>
      <c r="I2841" s="85"/>
      <c r="J2841" s="85"/>
      <c r="K2841" s="85"/>
    </row>
    <row r="2842" spans="1:11" x14ac:dyDescent="0.3">
      <c r="A2842" s="67"/>
      <c r="B2842" s="135"/>
      <c r="C2842" s="135"/>
      <c r="D2842" s="135"/>
      <c r="E2842" s="85"/>
      <c r="F2842" s="85"/>
      <c r="G2842" s="85"/>
      <c r="H2842" s="85"/>
      <c r="I2842" s="85"/>
      <c r="J2842" s="85"/>
      <c r="K2842" s="85"/>
    </row>
    <row r="2843" spans="1:11" x14ac:dyDescent="0.3">
      <c r="A2843" s="67"/>
      <c r="B2843" s="135"/>
      <c r="C2843" s="135"/>
      <c r="D2843" s="135"/>
      <c r="E2843" s="85"/>
      <c r="F2843" s="85"/>
      <c r="G2843" s="85"/>
      <c r="H2843" s="85"/>
      <c r="I2843" s="85"/>
      <c r="J2843" s="85"/>
      <c r="K2843" s="85"/>
    </row>
    <row r="2844" spans="1:11" x14ac:dyDescent="0.3">
      <c r="A2844" s="67"/>
      <c r="B2844" s="135"/>
      <c r="C2844" s="135"/>
      <c r="D2844" s="135"/>
      <c r="E2844" s="85"/>
      <c r="F2844" s="85"/>
      <c r="G2844" s="85"/>
      <c r="H2844" s="85"/>
      <c r="I2844" s="85"/>
      <c r="J2844" s="85"/>
      <c r="K2844" s="85"/>
    </row>
    <row r="2845" spans="1:11" x14ac:dyDescent="0.3">
      <c r="A2845" s="67"/>
      <c r="B2845" s="135"/>
      <c r="C2845" s="135"/>
      <c r="D2845" s="135"/>
      <c r="E2845" s="85"/>
      <c r="F2845" s="85"/>
      <c r="G2845" s="85"/>
      <c r="H2845" s="85"/>
      <c r="I2845" s="85"/>
      <c r="J2845" s="85"/>
      <c r="K2845" s="85"/>
    </row>
    <row r="2846" spans="1:11" x14ac:dyDescent="0.3">
      <c r="A2846" s="67"/>
      <c r="B2846" s="135"/>
      <c r="C2846" s="135"/>
      <c r="D2846" s="135"/>
      <c r="E2846" s="85"/>
      <c r="F2846" s="85"/>
      <c r="G2846" s="85"/>
      <c r="H2846" s="85"/>
      <c r="I2846" s="85"/>
      <c r="J2846" s="85"/>
      <c r="K2846" s="85"/>
    </row>
    <row r="2847" spans="1:11" x14ac:dyDescent="0.3">
      <c r="A2847" s="67"/>
      <c r="B2847" s="135"/>
      <c r="C2847" s="135"/>
      <c r="D2847" s="135"/>
      <c r="E2847" s="85"/>
      <c r="F2847" s="85"/>
      <c r="G2847" s="85"/>
      <c r="H2847" s="85"/>
      <c r="I2847" s="85"/>
      <c r="J2847" s="85"/>
      <c r="K2847" s="85"/>
    </row>
    <row r="2848" spans="1:11" x14ac:dyDescent="0.3">
      <c r="A2848" s="67"/>
      <c r="B2848" s="135"/>
      <c r="C2848" s="135"/>
      <c r="D2848" s="135"/>
      <c r="E2848" s="85"/>
      <c r="F2848" s="85"/>
      <c r="G2848" s="85"/>
      <c r="H2848" s="85"/>
      <c r="I2848" s="85"/>
      <c r="J2848" s="85"/>
      <c r="K2848" s="85"/>
    </row>
    <row r="2849" spans="1:11" x14ac:dyDescent="0.3">
      <c r="A2849" s="67"/>
      <c r="B2849" s="135"/>
      <c r="C2849" s="135"/>
      <c r="D2849" s="135"/>
      <c r="E2849" s="85"/>
      <c r="F2849" s="85"/>
      <c r="G2849" s="85"/>
      <c r="H2849" s="85"/>
      <c r="I2849" s="85"/>
      <c r="J2849" s="85"/>
      <c r="K2849" s="85"/>
    </row>
    <row r="2850" spans="1:11" x14ac:dyDescent="0.3">
      <c r="A2850" s="67"/>
      <c r="B2850" s="135"/>
      <c r="C2850" s="135"/>
      <c r="D2850" s="135"/>
      <c r="E2850" s="85"/>
      <c r="F2850" s="85"/>
      <c r="G2850" s="85"/>
      <c r="H2850" s="85"/>
      <c r="I2850" s="85"/>
      <c r="J2850" s="85"/>
      <c r="K2850" s="85"/>
    </row>
    <row r="2851" spans="1:11" x14ac:dyDescent="0.3">
      <c r="A2851" s="67"/>
      <c r="B2851" s="135"/>
      <c r="C2851" s="135"/>
      <c r="D2851" s="135"/>
      <c r="E2851" s="85"/>
      <c r="F2851" s="85"/>
      <c r="G2851" s="85"/>
      <c r="H2851" s="85"/>
      <c r="I2851" s="85"/>
      <c r="J2851" s="85"/>
      <c r="K2851" s="85"/>
    </row>
    <row r="2852" spans="1:11" x14ac:dyDescent="0.3">
      <c r="A2852" s="67"/>
      <c r="B2852" s="135"/>
      <c r="C2852" s="135"/>
      <c r="D2852" s="135"/>
      <c r="E2852" s="85"/>
      <c r="F2852" s="85"/>
      <c r="G2852" s="85"/>
      <c r="H2852" s="85"/>
      <c r="I2852" s="85"/>
      <c r="J2852" s="85"/>
      <c r="K2852" s="85"/>
    </row>
    <row r="2853" spans="1:11" x14ac:dyDescent="0.3">
      <c r="A2853" s="67"/>
      <c r="B2853" s="135"/>
      <c r="C2853" s="135"/>
      <c r="D2853" s="135"/>
      <c r="E2853" s="85"/>
      <c r="F2853" s="85"/>
      <c r="G2853" s="85"/>
      <c r="H2853" s="85"/>
      <c r="I2853" s="85"/>
      <c r="J2853" s="85"/>
      <c r="K2853" s="85"/>
    </row>
    <row r="2854" spans="1:11" x14ac:dyDescent="0.3">
      <c r="A2854" s="67"/>
      <c r="B2854" s="135"/>
      <c r="C2854" s="135"/>
      <c r="D2854" s="135"/>
      <c r="E2854" s="85"/>
      <c r="F2854" s="85"/>
      <c r="G2854" s="85"/>
      <c r="H2854" s="85"/>
      <c r="I2854" s="85"/>
      <c r="J2854" s="85"/>
      <c r="K2854" s="85"/>
    </row>
    <row r="2855" spans="1:11" x14ac:dyDescent="0.3">
      <c r="A2855" s="67"/>
      <c r="B2855" s="135"/>
      <c r="C2855" s="135"/>
      <c r="D2855" s="135"/>
      <c r="E2855" s="85"/>
      <c r="F2855" s="85"/>
      <c r="G2855" s="85"/>
      <c r="H2855" s="85"/>
      <c r="I2855" s="85"/>
      <c r="J2855" s="85"/>
      <c r="K2855" s="85"/>
    </row>
    <row r="2856" spans="1:11" x14ac:dyDescent="0.3">
      <c r="A2856" s="67"/>
      <c r="B2856" s="135"/>
      <c r="C2856" s="135"/>
      <c r="D2856" s="135"/>
      <c r="E2856" s="85"/>
      <c r="F2856" s="85"/>
      <c r="G2856" s="85"/>
      <c r="H2856" s="85"/>
      <c r="I2856" s="85"/>
      <c r="J2856" s="85"/>
      <c r="K2856" s="85"/>
    </row>
    <row r="2857" spans="1:11" x14ac:dyDescent="0.3">
      <c r="A2857" s="68"/>
      <c r="B2857" s="137"/>
      <c r="C2857" s="137"/>
      <c r="D2857" s="137"/>
      <c r="E2857" s="87"/>
      <c r="F2857" s="87"/>
      <c r="G2857" s="87"/>
      <c r="H2857" s="87"/>
      <c r="I2857" s="87"/>
      <c r="J2857" s="87"/>
      <c r="K2857" s="87"/>
    </row>
    <row r="2859" spans="1:11" x14ac:dyDescent="0.3">
      <c r="A2859" s="69"/>
      <c r="B2859" s="69"/>
      <c r="C2859" s="69"/>
      <c r="D2859" s="69"/>
      <c r="E2859" s="69"/>
      <c r="F2859" s="69"/>
      <c r="G2859" s="69"/>
      <c r="H2859" s="97"/>
      <c r="I2859" s="97"/>
      <c r="J2859" s="69"/>
      <c r="K2859" s="69"/>
    </row>
    <row r="2860" spans="1:11" x14ac:dyDescent="0.3">
      <c r="A2860" s="101"/>
      <c r="B2860" s="83"/>
      <c r="C2860" s="83"/>
      <c r="D2860" s="83"/>
      <c r="E2860" s="83"/>
      <c r="F2860" s="83"/>
      <c r="G2860" s="95"/>
      <c r="H2860" s="95"/>
      <c r="I2860" s="33"/>
      <c r="J2860" s="98"/>
      <c r="K2860" s="96"/>
    </row>
    <row r="2861" spans="1:11" x14ac:dyDescent="0.3">
      <c r="A2861" s="91"/>
      <c r="B2861" s="92"/>
      <c r="C2861" s="92"/>
      <c r="D2861" s="92"/>
      <c r="E2861" s="92"/>
      <c r="F2861" s="92"/>
      <c r="G2861" s="92"/>
      <c r="H2861" s="92"/>
      <c r="I2861" s="92"/>
      <c r="J2861" s="92"/>
      <c r="K2861" s="92"/>
    </row>
    <row r="2862" spans="1:11" x14ac:dyDescent="0.3">
      <c r="A2862" s="68"/>
      <c r="B2862" s="68"/>
      <c r="C2862" s="68"/>
      <c r="D2862" s="68"/>
      <c r="E2862" s="68"/>
      <c r="F2862" s="68"/>
      <c r="G2862" s="68"/>
      <c r="H2862" s="68"/>
      <c r="I2862" s="68"/>
      <c r="J2862" s="68"/>
      <c r="K2862" s="86"/>
    </row>
    <row r="2863" spans="1:11" x14ac:dyDescent="0.3">
      <c r="A2863" s="67"/>
      <c r="B2863" s="135"/>
      <c r="C2863" s="135"/>
      <c r="D2863" s="135"/>
      <c r="E2863" s="85"/>
      <c r="F2863" s="85"/>
      <c r="G2863" s="85"/>
      <c r="H2863" s="85"/>
      <c r="I2863" s="85"/>
      <c r="J2863" s="85"/>
      <c r="K2863" s="85"/>
    </row>
    <row r="2864" spans="1:11" x14ac:dyDescent="0.3">
      <c r="A2864" s="67"/>
      <c r="B2864" s="135"/>
      <c r="C2864" s="135"/>
      <c r="D2864" s="135"/>
      <c r="E2864" s="85"/>
      <c r="F2864" s="85"/>
      <c r="G2864" s="85"/>
      <c r="H2864" s="85"/>
      <c r="I2864" s="85"/>
      <c r="J2864" s="85"/>
      <c r="K2864" s="85"/>
    </row>
    <row r="2865" spans="1:11" x14ac:dyDescent="0.3">
      <c r="A2865" s="67"/>
      <c r="B2865" s="135"/>
      <c r="C2865" s="135"/>
      <c r="D2865" s="135"/>
      <c r="E2865" s="85"/>
      <c r="F2865" s="85"/>
      <c r="G2865" s="85"/>
      <c r="H2865" s="85"/>
      <c r="I2865" s="85"/>
      <c r="J2865" s="85"/>
      <c r="K2865" s="85"/>
    </row>
    <row r="2866" spans="1:11" x14ac:dyDescent="0.3">
      <c r="A2866" s="67"/>
      <c r="B2866" s="135"/>
      <c r="C2866" s="135"/>
      <c r="D2866" s="135"/>
      <c r="E2866" s="85"/>
      <c r="F2866" s="85"/>
      <c r="G2866" s="85"/>
      <c r="H2866" s="85"/>
      <c r="I2866" s="85"/>
      <c r="J2866" s="85"/>
      <c r="K2866" s="85"/>
    </row>
    <row r="2867" spans="1:11" x14ac:dyDescent="0.3">
      <c r="A2867" s="67"/>
      <c r="B2867" s="135"/>
      <c r="C2867" s="135"/>
      <c r="D2867" s="135"/>
      <c r="E2867" s="85"/>
      <c r="F2867" s="85"/>
      <c r="G2867" s="85"/>
      <c r="H2867" s="85"/>
      <c r="I2867" s="85"/>
      <c r="J2867" s="85"/>
      <c r="K2867" s="85"/>
    </row>
    <row r="2868" spans="1:11" x14ac:dyDescent="0.3">
      <c r="A2868" s="67"/>
      <c r="B2868" s="135"/>
      <c r="C2868" s="135"/>
      <c r="D2868" s="135"/>
      <c r="E2868" s="85"/>
      <c r="F2868" s="85"/>
      <c r="G2868" s="85"/>
      <c r="H2868" s="85"/>
      <c r="I2868" s="85"/>
      <c r="J2868" s="85"/>
      <c r="K2868" s="85"/>
    </row>
    <row r="2869" spans="1:11" x14ac:dyDescent="0.3">
      <c r="A2869" s="67"/>
      <c r="B2869" s="135"/>
      <c r="C2869" s="135"/>
      <c r="D2869" s="135"/>
      <c r="E2869" s="85"/>
      <c r="F2869" s="85"/>
      <c r="G2869" s="85"/>
      <c r="H2869" s="85"/>
      <c r="I2869" s="85"/>
      <c r="J2869" s="85"/>
      <c r="K2869" s="85"/>
    </row>
    <row r="2870" spans="1:11" x14ac:dyDescent="0.3">
      <c r="A2870" s="67"/>
      <c r="B2870" s="135"/>
      <c r="C2870" s="135"/>
      <c r="D2870" s="135"/>
      <c r="E2870" s="85"/>
      <c r="F2870" s="85"/>
      <c r="G2870" s="85"/>
      <c r="H2870" s="85"/>
      <c r="I2870" s="85"/>
      <c r="J2870" s="85"/>
      <c r="K2870" s="85"/>
    </row>
    <row r="2871" spans="1:11" x14ac:dyDescent="0.3">
      <c r="A2871" s="67"/>
      <c r="B2871" s="135"/>
      <c r="C2871" s="135"/>
      <c r="D2871" s="135"/>
      <c r="E2871" s="85"/>
      <c r="F2871" s="85"/>
      <c r="G2871" s="85"/>
      <c r="H2871" s="85"/>
      <c r="I2871" s="85"/>
      <c r="J2871" s="85"/>
      <c r="K2871" s="85"/>
    </row>
    <row r="2872" spans="1:11" x14ac:dyDescent="0.3">
      <c r="A2872" s="67"/>
      <c r="B2872" s="135"/>
      <c r="C2872" s="135"/>
      <c r="D2872" s="135"/>
      <c r="E2872" s="85"/>
      <c r="F2872" s="85"/>
      <c r="G2872" s="85"/>
      <c r="H2872" s="85"/>
      <c r="I2872" s="85"/>
      <c r="J2872" s="85"/>
      <c r="K2872" s="85"/>
    </row>
    <row r="2873" spans="1:11" x14ac:dyDescent="0.3">
      <c r="A2873" s="67"/>
      <c r="B2873" s="135"/>
      <c r="C2873" s="135"/>
      <c r="D2873" s="135"/>
      <c r="E2873" s="85"/>
      <c r="F2873" s="85"/>
      <c r="G2873" s="85"/>
      <c r="H2873" s="85"/>
      <c r="I2873" s="85"/>
      <c r="J2873" s="85"/>
      <c r="K2873" s="85"/>
    </row>
    <row r="2874" spans="1:11" x14ac:dyDescent="0.3">
      <c r="A2874" s="67"/>
      <c r="B2874" s="135"/>
      <c r="C2874" s="135"/>
      <c r="D2874" s="135"/>
      <c r="E2874" s="85"/>
      <c r="F2874" s="85"/>
      <c r="G2874" s="85"/>
      <c r="H2874" s="85"/>
      <c r="I2874" s="85"/>
      <c r="J2874" s="85"/>
      <c r="K2874" s="85"/>
    </row>
    <row r="2875" spans="1:11" x14ac:dyDescent="0.3">
      <c r="A2875" s="67"/>
      <c r="B2875" s="135"/>
      <c r="C2875" s="135"/>
      <c r="D2875" s="135"/>
      <c r="E2875" s="85"/>
      <c r="F2875" s="85"/>
      <c r="G2875" s="85"/>
      <c r="H2875" s="85"/>
      <c r="I2875" s="85"/>
      <c r="J2875" s="85"/>
      <c r="K2875" s="85"/>
    </row>
    <row r="2876" spans="1:11" x14ac:dyDescent="0.3">
      <c r="A2876" s="67"/>
      <c r="B2876" s="135"/>
      <c r="C2876" s="135"/>
      <c r="D2876" s="135"/>
      <c r="E2876" s="85"/>
      <c r="F2876" s="85"/>
      <c r="G2876" s="85"/>
      <c r="H2876" s="85"/>
      <c r="I2876" s="85"/>
      <c r="J2876" s="85"/>
      <c r="K2876" s="85"/>
    </row>
    <row r="2877" spans="1:11" x14ac:dyDescent="0.3">
      <c r="A2877" s="67"/>
      <c r="B2877" s="135"/>
      <c r="C2877" s="135"/>
      <c r="D2877" s="135"/>
      <c r="E2877" s="85"/>
      <c r="F2877" s="85"/>
      <c r="G2877" s="85"/>
      <c r="H2877" s="85"/>
      <c r="I2877" s="85"/>
      <c r="J2877" s="85"/>
      <c r="K2877" s="85"/>
    </row>
    <row r="2878" spans="1:11" x14ac:dyDescent="0.3">
      <c r="A2878" s="67"/>
      <c r="B2878" s="135"/>
      <c r="C2878" s="135"/>
      <c r="D2878" s="135"/>
      <c r="E2878" s="85"/>
      <c r="F2878" s="85"/>
      <c r="G2878" s="85"/>
      <c r="H2878" s="85"/>
      <c r="I2878" s="85"/>
      <c r="J2878" s="85"/>
      <c r="K2878" s="85"/>
    </row>
    <row r="2879" spans="1:11" x14ac:dyDescent="0.3">
      <c r="A2879" s="68"/>
      <c r="B2879" s="136"/>
      <c r="C2879" s="136"/>
      <c r="D2879" s="136"/>
      <c r="E2879" s="87"/>
      <c r="F2879" s="87"/>
      <c r="G2879" s="87"/>
      <c r="H2879" s="87"/>
      <c r="I2879" s="87"/>
      <c r="J2879" s="87"/>
      <c r="K2879" s="87"/>
    </row>
    <row r="2880" spans="1:11" x14ac:dyDescent="0.3">
      <c r="A2880" s="82"/>
      <c r="B2880" s="89"/>
      <c r="C2880" s="89"/>
      <c r="D2880" s="89"/>
      <c r="E2880" s="89"/>
      <c r="F2880" s="89"/>
      <c r="G2880" s="89"/>
      <c r="H2880" s="89"/>
      <c r="I2880" s="89"/>
      <c r="J2880" s="89"/>
      <c r="K2880" s="89"/>
    </row>
    <row r="2881" spans="1:11" x14ac:dyDescent="0.3">
      <c r="A2881" s="92"/>
      <c r="B2881" s="92"/>
      <c r="C2881" s="92"/>
      <c r="D2881" s="92"/>
      <c r="E2881" s="92"/>
      <c r="F2881" s="92"/>
      <c r="G2881" s="92"/>
      <c r="H2881" s="92"/>
      <c r="I2881" s="92"/>
      <c r="J2881" s="92"/>
      <c r="K2881" s="92"/>
    </row>
    <row r="2882" spans="1:11" x14ac:dyDescent="0.3">
      <c r="A2882" s="68"/>
      <c r="B2882" s="68"/>
      <c r="C2882" s="68"/>
      <c r="D2882" s="68"/>
      <c r="E2882" s="68"/>
      <c r="F2882" s="68"/>
      <c r="G2882" s="68"/>
      <c r="H2882" s="68"/>
      <c r="I2882" s="68"/>
      <c r="J2882" s="68"/>
      <c r="K2882" s="86"/>
    </row>
    <row r="2883" spans="1:11" x14ac:dyDescent="0.3">
      <c r="A2883" s="67"/>
      <c r="B2883" s="135"/>
      <c r="C2883" s="135"/>
      <c r="D2883" s="135"/>
      <c r="E2883" s="85"/>
      <c r="F2883" s="85"/>
      <c r="G2883" s="85"/>
      <c r="H2883" s="85"/>
      <c r="I2883" s="85"/>
      <c r="J2883" s="85"/>
      <c r="K2883" s="85"/>
    </row>
    <row r="2884" spans="1:11" x14ac:dyDescent="0.3">
      <c r="A2884" s="67"/>
      <c r="B2884" s="135"/>
      <c r="C2884" s="135"/>
      <c r="D2884" s="135"/>
      <c r="E2884" s="85"/>
      <c r="F2884" s="85"/>
      <c r="G2884" s="85"/>
      <c r="H2884" s="85"/>
      <c r="I2884" s="85"/>
      <c r="J2884" s="85"/>
      <c r="K2884" s="85"/>
    </row>
    <row r="2885" spans="1:11" x14ac:dyDescent="0.3">
      <c r="A2885" s="67"/>
      <c r="B2885" s="135"/>
      <c r="C2885" s="135"/>
      <c r="D2885" s="135"/>
      <c r="E2885" s="85"/>
      <c r="F2885" s="85"/>
      <c r="G2885" s="85"/>
      <c r="H2885" s="85"/>
      <c r="I2885" s="85"/>
      <c r="J2885" s="85"/>
      <c r="K2885" s="85"/>
    </row>
    <row r="2886" spans="1:11" x14ac:dyDescent="0.3">
      <c r="A2886" s="67"/>
      <c r="B2886" s="135"/>
      <c r="C2886" s="135"/>
      <c r="D2886" s="135"/>
      <c r="E2886" s="85"/>
      <c r="F2886" s="85"/>
      <c r="G2886" s="85"/>
      <c r="H2886" s="85"/>
      <c r="I2886" s="85"/>
      <c r="J2886" s="85"/>
      <c r="K2886" s="85"/>
    </row>
    <row r="2887" spans="1:11" x14ac:dyDescent="0.3">
      <c r="A2887" s="67"/>
      <c r="B2887" s="135"/>
      <c r="C2887" s="135"/>
      <c r="D2887" s="135"/>
      <c r="E2887" s="85"/>
      <c r="F2887" s="85"/>
      <c r="G2887" s="85"/>
      <c r="H2887" s="85"/>
      <c r="I2887" s="85"/>
      <c r="J2887" s="85"/>
      <c r="K2887" s="85"/>
    </row>
    <row r="2888" spans="1:11" x14ac:dyDescent="0.3">
      <c r="A2888" s="67"/>
      <c r="B2888" s="135"/>
      <c r="C2888" s="135"/>
      <c r="D2888" s="135"/>
      <c r="E2888" s="85"/>
      <c r="F2888" s="85"/>
      <c r="G2888" s="85"/>
      <c r="H2888" s="85"/>
      <c r="I2888" s="85"/>
      <c r="J2888" s="85"/>
      <c r="K2888" s="85"/>
    </row>
    <row r="2889" spans="1:11" x14ac:dyDescent="0.3">
      <c r="A2889" s="67"/>
      <c r="B2889" s="135"/>
      <c r="C2889" s="135"/>
      <c r="D2889" s="135"/>
      <c r="E2889" s="85"/>
      <c r="F2889" s="85"/>
      <c r="G2889" s="85"/>
      <c r="H2889" s="85"/>
      <c r="I2889" s="85"/>
      <c r="J2889" s="85"/>
      <c r="K2889" s="85"/>
    </row>
    <row r="2890" spans="1:11" x14ac:dyDescent="0.3">
      <c r="A2890" s="67"/>
      <c r="B2890" s="135"/>
      <c r="C2890" s="135"/>
      <c r="D2890" s="135"/>
      <c r="E2890" s="85"/>
      <c r="F2890" s="85"/>
      <c r="G2890" s="85"/>
      <c r="H2890" s="85"/>
      <c r="I2890" s="85"/>
      <c r="J2890" s="85"/>
      <c r="K2890" s="85"/>
    </row>
    <row r="2891" spans="1:11" x14ac:dyDescent="0.3">
      <c r="A2891" s="67"/>
      <c r="B2891" s="135"/>
      <c r="C2891" s="135"/>
      <c r="D2891" s="135"/>
      <c r="E2891" s="85"/>
      <c r="F2891" s="85"/>
      <c r="G2891" s="85"/>
      <c r="H2891" s="85"/>
      <c r="I2891" s="85"/>
      <c r="J2891" s="85"/>
      <c r="K2891" s="85"/>
    </row>
    <row r="2892" spans="1:11" x14ac:dyDescent="0.3">
      <c r="A2892" s="67"/>
      <c r="B2892" s="135"/>
      <c r="C2892" s="135"/>
      <c r="D2892" s="135"/>
      <c r="E2892" s="85"/>
      <c r="F2892" s="85"/>
      <c r="G2892" s="85"/>
      <c r="H2892" s="85"/>
      <c r="I2892" s="85"/>
      <c r="J2892" s="85"/>
      <c r="K2892" s="85"/>
    </row>
    <row r="2893" spans="1:11" x14ac:dyDescent="0.3">
      <c r="A2893" s="67"/>
      <c r="B2893" s="135"/>
      <c r="C2893" s="135"/>
      <c r="D2893" s="135"/>
      <c r="E2893" s="85"/>
      <c r="F2893" s="85"/>
      <c r="G2893" s="85"/>
      <c r="H2893" s="85"/>
      <c r="I2893" s="85"/>
      <c r="J2893" s="85"/>
      <c r="K2893" s="85"/>
    </row>
    <row r="2894" spans="1:11" x14ac:dyDescent="0.3">
      <c r="A2894" s="67"/>
      <c r="B2894" s="135"/>
      <c r="C2894" s="135"/>
      <c r="D2894" s="135"/>
      <c r="E2894" s="85"/>
      <c r="F2894" s="85"/>
      <c r="G2894" s="85"/>
      <c r="H2894" s="85"/>
      <c r="I2894" s="85"/>
      <c r="J2894" s="85"/>
      <c r="K2894" s="85"/>
    </row>
    <row r="2895" spans="1:11" x14ac:dyDescent="0.3">
      <c r="A2895" s="67"/>
      <c r="B2895" s="135"/>
      <c r="C2895" s="135"/>
      <c r="D2895" s="135"/>
      <c r="E2895" s="85"/>
      <c r="F2895" s="85"/>
      <c r="G2895" s="85"/>
      <c r="H2895" s="85"/>
      <c r="I2895" s="85"/>
      <c r="J2895" s="85"/>
      <c r="K2895" s="85"/>
    </row>
    <row r="2896" spans="1:11" x14ac:dyDescent="0.3">
      <c r="A2896" s="67"/>
      <c r="B2896" s="135"/>
      <c r="C2896" s="135"/>
      <c r="D2896" s="135"/>
      <c r="E2896" s="85"/>
      <c r="F2896" s="85"/>
      <c r="G2896" s="85"/>
      <c r="H2896" s="85"/>
      <c r="I2896" s="85"/>
      <c r="J2896" s="85"/>
      <c r="K2896" s="85"/>
    </row>
    <row r="2897" spans="1:11" x14ac:dyDescent="0.3">
      <c r="A2897" s="67"/>
      <c r="B2897" s="135"/>
      <c r="C2897" s="135"/>
      <c r="D2897" s="135"/>
      <c r="E2897" s="85"/>
      <c r="F2897" s="85"/>
      <c r="G2897" s="85"/>
      <c r="H2897" s="85"/>
      <c r="I2897" s="85"/>
      <c r="J2897" s="85"/>
      <c r="K2897" s="85"/>
    </row>
    <row r="2898" spans="1:11" x14ac:dyDescent="0.3">
      <c r="A2898" s="67"/>
      <c r="B2898" s="135"/>
      <c r="C2898" s="135"/>
      <c r="D2898" s="135"/>
      <c r="E2898" s="85"/>
      <c r="F2898" s="85"/>
      <c r="G2898" s="85"/>
      <c r="H2898" s="85"/>
      <c r="I2898" s="85"/>
      <c r="J2898" s="85"/>
      <c r="K2898" s="85"/>
    </row>
    <row r="2899" spans="1:11" x14ac:dyDescent="0.3">
      <c r="A2899" s="68"/>
      <c r="B2899" s="137"/>
      <c r="C2899" s="137"/>
      <c r="D2899" s="137"/>
      <c r="E2899" s="87"/>
      <c r="F2899" s="87"/>
      <c r="G2899" s="87"/>
      <c r="H2899" s="87"/>
      <c r="I2899" s="87"/>
      <c r="J2899" s="87"/>
      <c r="K2899" s="87"/>
    </row>
    <row r="2901" spans="1:11" x14ac:dyDescent="0.3">
      <c r="A2901" s="69"/>
      <c r="B2901" s="69"/>
      <c r="C2901" s="69"/>
      <c r="D2901" s="69"/>
      <c r="E2901" s="69"/>
      <c r="F2901" s="69"/>
      <c r="G2901" s="69"/>
      <c r="H2901" s="97"/>
      <c r="I2901" s="97"/>
      <c r="J2901" s="69"/>
      <c r="K2901" s="69"/>
    </row>
    <row r="2902" spans="1:11" x14ac:dyDescent="0.3">
      <c r="A2902" s="101"/>
      <c r="B2902" s="83"/>
      <c r="C2902" s="83"/>
      <c r="D2902" s="83"/>
      <c r="E2902" s="83"/>
      <c r="F2902" s="83"/>
      <c r="G2902" s="95"/>
      <c r="H2902" s="95"/>
      <c r="I2902" s="33"/>
      <c r="J2902" s="98"/>
      <c r="K2902" s="96"/>
    </row>
    <row r="2903" spans="1:11" x14ac:dyDescent="0.3">
      <c r="A2903" s="91"/>
      <c r="B2903" s="92"/>
      <c r="C2903" s="92"/>
      <c r="D2903" s="92"/>
      <c r="E2903" s="92"/>
      <c r="F2903" s="92"/>
      <c r="G2903" s="92"/>
      <c r="H2903" s="92"/>
      <c r="I2903" s="92"/>
      <c r="J2903" s="92"/>
      <c r="K2903" s="92"/>
    </row>
    <row r="2904" spans="1:11" x14ac:dyDescent="0.3">
      <c r="A2904" s="68"/>
      <c r="B2904" s="68"/>
      <c r="C2904" s="68"/>
      <c r="D2904" s="68"/>
      <c r="E2904" s="68"/>
      <c r="F2904" s="68"/>
      <c r="G2904" s="68"/>
      <c r="H2904" s="68"/>
      <c r="I2904" s="68"/>
      <c r="J2904" s="68"/>
      <c r="K2904" s="86"/>
    </row>
    <row r="2905" spans="1:11" x14ac:dyDescent="0.3">
      <c r="A2905" s="67"/>
      <c r="B2905" s="135"/>
      <c r="C2905" s="135"/>
      <c r="D2905" s="135"/>
      <c r="E2905" s="85"/>
      <c r="F2905" s="85"/>
      <c r="G2905" s="85"/>
      <c r="H2905" s="85"/>
      <c r="I2905" s="85"/>
      <c r="J2905" s="85"/>
      <c r="K2905" s="85"/>
    </row>
    <row r="2906" spans="1:11" x14ac:dyDescent="0.3">
      <c r="A2906" s="67"/>
      <c r="B2906" s="135"/>
      <c r="C2906" s="135"/>
      <c r="D2906" s="135"/>
      <c r="E2906" s="85"/>
      <c r="F2906" s="85"/>
      <c r="G2906" s="85"/>
      <c r="H2906" s="85"/>
      <c r="I2906" s="85"/>
      <c r="J2906" s="85"/>
      <c r="K2906" s="85"/>
    </row>
    <row r="2907" spans="1:11" x14ac:dyDescent="0.3">
      <c r="A2907" s="67"/>
      <c r="B2907" s="135"/>
      <c r="C2907" s="135"/>
      <c r="D2907" s="135"/>
      <c r="E2907" s="85"/>
      <c r="F2907" s="85"/>
      <c r="G2907" s="85"/>
      <c r="H2907" s="85"/>
      <c r="I2907" s="85"/>
      <c r="J2907" s="85"/>
      <c r="K2907" s="85"/>
    </row>
    <row r="2908" spans="1:11" x14ac:dyDescent="0.3">
      <c r="A2908" s="67"/>
      <c r="B2908" s="135"/>
      <c r="C2908" s="135"/>
      <c r="D2908" s="135"/>
      <c r="E2908" s="85"/>
      <c r="F2908" s="85"/>
      <c r="G2908" s="85"/>
      <c r="H2908" s="85"/>
      <c r="I2908" s="85"/>
      <c r="J2908" s="85"/>
      <c r="K2908" s="85"/>
    </row>
    <row r="2909" spans="1:11" x14ac:dyDescent="0.3">
      <c r="A2909" s="67"/>
      <c r="B2909" s="135"/>
      <c r="C2909" s="135"/>
      <c r="D2909" s="135"/>
      <c r="E2909" s="85"/>
      <c r="F2909" s="85"/>
      <c r="G2909" s="85"/>
      <c r="H2909" s="85"/>
      <c r="I2909" s="85"/>
      <c r="J2909" s="85"/>
      <c r="K2909" s="85"/>
    </row>
    <row r="2910" spans="1:11" x14ac:dyDescent="0.3">
      <c r="A2910" s="67"/>
      <c r="B2910" s="135"/>
      <c r="C2910" s="135"/>
      <c r="D2910" s="135"/>
      <c r="E2910" s="85"/>
      <c r="F2910" s="85"/>
      <c r="G2910" s="85"/>
      <c r="H2910" s="85"/>
      <c r="I2910" s="85"/>
      <c r="J2910" s="85"/>
      <c r="K2910" s="85"/>
    </row>
    <row r="2911" spans="1:11" x14ac:dyDescent="0.3">
      <c r="A2911" s="67"/>
      <c r="B2911" s="135"/>
      <c r="C2911" s="135"/>
      <c r="D2911" s="135"/>
      <c r="E2911" s="85"/>
      <c r="F2911" s="85"/>
      <c r="G2911" s="85"/>
      <c r="H2911" s="85"/>
      <c r="I2911" s="85"/>
      <c r="J2911" s="85"/>
      <c r="K2911" s="85"/>
    </row>
    <row r="2912" spans="1:11" x14ac:dyDescent="0.3">
      <c r="A2912" s="67"/>
      <c r="B2912" s="135"/>
      <c r="C2912" s="135"/>
      <c r="D2912" s="135"/>
      <c r="E2912" s="85"/>
      <c r="F2912" s="85"/>
      <c r="G2912" s="85"/>
      <c r="H2912" s="85"/>
      <c r="I2912" s="85"/>
      <c r="J2912" s="85"/>
      <c r="K2912" s="85"/>
    </row>
    <row r="2913" spans="1:11" x14ac:dyDescent="0.3">
      <c r="A2913" s="67"/>
      <c r="B2913" s="135"/>
      <c r="C2913" s="135"/>
      <c r="D2913" s="135"/>
      <c r="E2913" s="85"/>
      <c r="F2913" s="85"/>
      <c r="G2913" s="85"/>
      <c r="H2913" s="85"/>
      <c r="I2913" s="85"/>
      <c r="J2913" s="85"/>
      <c r="K2913" s="85"/>
    </row>
    <row r="2914" spans="1:11" x14ac:dyDescent="0.3">
      <c r="A2914" s="67"/>
      <c r="B2914" s="135"/>
      <c r="C2914" s="135"/>
      <c r="D2914" s="135"/>
      <c r="E2914" s="85"/>
      <c r="F2914" s="85"/>
      <c r="G2914" s="85"/>
      <c r="H2914" s="85"/>
      <c r="I2914" s="85"/>
      <c r="J2914" s="85"/>
      <c r="K2914" s="85"/>
    </row>
    <row r="2915" spans="1:11" x14ac:dyDescent="0.3">
      <c r="A2915" s="67"/>
      <c r="B2915" s="135"/>
      <c r="C2915" s="135"/>
      <c r="D2915" s="135"/>
      <c r="E2915" s="85"/>
      <c r="F2915" s="85"/>
      <c r="G2915" s="85"/>
      <c r="H2915" s="85"/>
      <c r="I2915" s="85"/>
      <c r="J2915" s="85"/>
      <c r="K2915" s="85"/>
    </row>
    <row r="2916" spans="1:11" x14ac:dyDescent="0.3">
      <c r="A2916" s="67"/>
      <c r="B2916" s="135"/>
      <c r="C2916" s="135"/>
      <c r="D2916" s="135"/>
      <c r="E2916" s="85"/>
      <c r="F2916" s="85"/>
      <c r="G2916" s="85"/>
      <c r="H2916" s="85"/>
      <c r="I2916" s="85"/>
      <c r="J2916" s="85"/>
      <c r="K2916" s="85"/>
    </row>
    <row r="2917" spans="1:11" x14ac:dyDescent="0.3">
      <c r="A2917" s="67"/>
      <c r="B2917" s="135"/>
      <c r="C2917" s="135"/>
      <c r="D2917" s="135"/>
      <c r="E2917" s="85"/>
      <c r="F2917" s="85"/>
      <c r="G2917" s="85"/>
      <c r="H2917" s="85"/>
      <c r="I2917" s="85"/>
      <c r="J2917" s="85"/>
      <c r="K2917" s="85"/>
    </row>
    <row r="2918" spans="1:11" x14ac:dyDescent="0.3">
      <c r="A2918" s="67"/>
      <c r="B2918" s="135"/>
      <c r="C2918" s="135"/>
      <c r="D2918" s="135"/>
      <c r="E2918" s="85"/>
      <c r="F2918" s="85"/>
      <c r="G2918" s="85"/>
      <c r="H2918" s="85"/>
      <c r="I2918" s="85"/>
      <c r="J2918" s="85"/>
      <c r="K2918" s="85"/>
    </row>
    <row r="2919" spans="1:11" x14ac:dyDescent="0.3">
      <c r="A2919" s="67"/>
      <c r="B2919" s="135"/>
      <c r="C2919" s="135"/>
      <c r="D2919" s="135"/>
      <c r="E2919" s="85"/>
      <c r="F2919" s="85"/>
      <c r="G2919" s="85"/>
      <c r="H2919" s="85"/>
      <c r="I2919" s="85"/>
      <c r="J2919" s="85"/>
      <c r="K2919" s="85"/>
    </row>
    <row r="2920" spans="1:11" x14ac:dyDescent="0.3">
      <c r="A2920" s="67"/>
      <c r="B2920" s="135"/>
      <c r="C2920" s="135"/>
      <c r="D2920" s="135"/>
      <c r="E2920" s="85"/>
      <c r="F2920" s="85"/>
      <c r="G2920" s="85"/>
      <c r="H2920" s="85"/>
      <c r="I2920" s="85"/>
      <c r="J2920" s="85"/>
      <c r="K2920" s="85"/>
    </row>
    <row r="2921" spans="1:11" x14ac:dyDescent="0.3">
      <c r="A2921" s="68"/>
      <c r="B2921" s="136"/>
      <c r="C2921" s="136"/>
      <c r="D2921" s="136"/>
      <c r="E2921" s="87"/>
      <c r="F2921" s="87"/>
      <c r="G2921" s="87"/>
      <c r="H2921" s="87"/>
      <c r="I2921" s="87"/>
      <c r="J2921" s="87"/>
      <c r="K2921" s="87"/>
    </row>
    <row r="2922" spans="1:11" x14ac:dyDescent="0.3">
      <c r="A2922" s="82"/>
      <c r="B2922" s="89"/>
      <c r="C2922" s="89"/>
      <c r="D2922" s="89"/>
      <c r="E2922" s="89"/>
      <c r="F2922" s="89"/>
      <c r="G2922" s="89"/>
      <c r="H2922" s="89"/>
      <c r="I2922" s="89"/>
      <c r="J2922" s="89"/>
      <c r="K2922" s="89"/>
    </row>
    <row r="2923" spans="1:11" x14ac:dyDescent="0.3">
      <c r="A2923" s="92"/>
      <c r="B2923" s="92"/>
      <c r="C2923" s="92"/>
      <c r="D2923" s="92"/>
      <c r="E2923" s="92"/>
      <c r="F2923" s="92"/>
      <c r="G2923" s="92"/>
      <c r="H2923" s="92"/>
      <c r="I2923" s="92"/>
      <c r="J2923" s="92"/>
      <c r="K2923" s="92"/>
    </row>
    <row r="2924" spans="1:11" x14ac:dyDescent="0.3">
      <c r="A2924" s="68"/>
      <c r="B2924" s="68"/>
      <c r="C2924" s="68"/>
      <c r="D2924" s="68"/>
      <c r="E2924" s="68"/>
      <c r="F2924" s="68"/>
      <c r="G2924" s="68"/>
      <c r="H2924" s="68"/>
      <c r="I2924" s="68"/>
      <c r="J2924" s="68"/>
      <c r="K2924" s="86"/>
    </row>
    <row r="2925" spans="1:11" x14ac:dyDescent="0.3">
      <c r="A2925" s="67"/>
      <c r="B2925" s="135"/>
      <c r="C2925" s="135"/>
      <c r="D2925" s="135"/>
      <c r="E2925" s="85"/>
      <c r="F2925" s="85"/>
      <c r="G2925" s="85"/>
      <c r="H2925" s="85"/>
      <c r="I2925" s="85"/>
      <c r="J2925" s="85"/>
      <c r="K2925" s="85"/>
    </row>
    <row r="2926" spans="1:11" x14ac:dyDescent="0.3">
      <c r="A2926" s="67"/>
      <c r="B2926" s="135"/>
      <c r="C2926" s="135"/>
      <c r="D2926" s="135"/>
      <c r="E2926" s="85"/>
      <c r="F2926" s="85"/>
      <c r="G2926" s="85"/>
      <c r="H2926" s="85"/>
      <c r="I2926" s="85"/>
      <c r="J2926" s="85"/>
      <c r="K2926" s="85"/>
    </row>
    <row r="2927" spans="1:11" x14ac:dyDescent="0.3">
      <c r="A2927" s="67"/>
      <c r="B2927" s="135"/>
      <c r="C2927" s="135"/>
      <c r="D2927" s="135"/>
      <c r="E2927" s="85"/>
      <c r="F2927" s="85"/>
      <c r="G2927" s="85"/>
      <c r="H2927" s="85"/>
      <c r="I2927" s="85"/>
      <c r="J2927" s="85"/>
      <c r="K2927" s="85"/>
    </row>
    <row r="2928" spans="1:11" x14ac:dyDescent="0.3">
      <c r="A2928" s="67"/>
      <c r="B2928" s="135"/>
      <c r="C2928" s="135"/>
      <c r="D2928" s="135"/>
      <c r="E2928" s="85"/>
      <c r="F2928" s="85"/>
      <c r="G2928" s="85"/>
      <c r="H2928" s="85"/>
      <c r="I2928" s="85"/>
      <c r="J2928" s="85"/>
      <c r="K2928" s="85"/>
    </row>
    <row r="2929" spans="1:11" x14ac:dyDescent="0.3">
      <c r="A2929" s="67"/>
      <c r="B2929" s="135"/>
      <c r="C2929" s="135"/>
      <c r="D2929" s="135"/>
      <c r="E2929" s="85"/>
      <c r="F2929" s="85"/>
      <c r="G2929" s="85"/>
      <c r="H2929" s="85"/>
      <c r="I2929" s="85"/>
      <c r="J2929" s="85"/>
      <c r="K2929" s="85"/>
    </row>
    <row r="2930" spans="1:11" x14ac:dyDescent="0.3">
      <c r="A2930" s="67"/>
      <c r="B2930" s="135"/>
      <c r="C2930" s="135"/>
      <c r="D2930" s="135"/>
      <c r="E2930" s="85"/>
      <c r="F2930" s="85"/>
      <c r="G2930" s="85"/>
      <c r="H2930" s="85"/>
      <c r="I2930" s="85"/>
      <c r="J2930" s="85"/>
      <c r="K2930" s="85"/>
    </row>
    <row r="2931" spans="1:11" x14ac:dyDescent="0.3">
      <c r="A2931" s="67"/>
      <c r="B2931" s="135"/>
      <c r="C2931" s="135"/>
      <c r="D2931" s="135"/>
      <c r="E2931" s="85"/>
      <c r="F2931" s="85"/>
      <c r="G2931" s="85"/>
      <c r="H2931" s="85"/>
      <c r="I2931" s="85"/>
      <c r="J2931" s="85"/>
      <c r="K2931" s="85"/>
    </row>
    <row r="2932" spans="1:11" x14ac:dyDescent="0.3">
      <c r="A2932" s="67"/>
      <c r="B2932" s="135"/>
      <c r="C2932" s="135"/>
      <c r="D2932" s="135"/>
      <c r="E2932" s="85"/>
      <c r="F2932" s="85"/>
      <c r="G2932" s="85"/>
      <c r="H2932" s="85"/>
      <c r="I2932" s="85"/>
      <c r="J2932" s="85"/>
      <c r="K2932" s="85"/>
    </row>
    <row r="2933" spans="1:11" x14ac:dyDescent="0.3">
      <c r="A2933" s="67"/>
      <c r="B2933" s="135"/>
      <c r="C2933" s="135"/>
      <c r="D2933" s="135"/>
      <c r="E2933" s="85"/>
      <c r="F2933" s="85"/>
      <c r="G2933" s="85"/>
      <c r="H2933" s="85"/>
      <c r="I2933" s="85"/>
      <c r="J2933" s="85"/>
      <c r="K2933" s="85"/>
    </row>
    <row r="2934" spans="1:11" x14ac:dyDescent="0.3">
      <c r="A2934" s="67"/>
      <c r="B2934" s="135"/>
      <c r="C2934" s="135"/>
      <c r="D2934" s="135"/>
      <c r="E2934" s="85"/>
      <c r="F2934" s="85"/>
      <c r="G2934" s="85"/>
      <c r="H2934" s="85"/>
      <c r="I2934" s="85"/>
      <c r="J2934" s="85"/>
      <c r="K2934" s="85"/>
    </row>
    <row r="2935" spans="1:11" x14ac:dyDescent="0.3">
      <c r="A2935" s="67"/>
      <c r="B2935" s="135"/>
      <c r="C2935" s="135"/>
      <c r="D2935" s="135"/>
      <c r="E2935" s="85"/>
      <c r="F2935" s="85"/>
      <c r="G2935" s="85"/>
      <c r="H2935" s="85"/>
      <c r="I2935" s="85"/>
      <c r="J2935" s="85"/>
      <c r="K2935" s="85"/>
    </row>
    <row r="2936" spans="1:11" x14ac:dyDescent="0.3">
      <c r="A2936" s="67"/>
      <c r="B2936" s="135"/>
      <c r="C2936" s="135"/>
      <c r="D2936" s="135"/>
      <c r="E2936" s="85"/>
      <c r="F2936" s="85"/>
      <c r="G2936" s="85"/>
      <c r="H2936" s="85"/>
      <c r="I2936" s="85"/>
      <c r="J2936" s="85"/>
      <c r="K2936" s="85"/>
    </row>
    <row r="2937" spans="1:11" x14ac:dyDescent="0.3">
      <c r="A2937" s="67"/>
      <c r="B2937" s="135"/>
      <c r="C2937" s="135"/>
      <c r="D2937" s="135"/>
      <c r="E2937" s="85"/>
      <c r="F2937" s="85"/>
      <c r="G2937" s="85"/>
      <c r="H2937" s="85"/>
      <c r="I2937" s="85"/>
      <c r="J2937" s="85"/>
      <c r="K2937" s="85"/>
    </row>
    <row r="2938" spans="1:11" x14ac:dyDescent="0.3">
      <c r="A2938" s="67"/>
      <c r="B2938" s="135"/>
      <c r="C2938" s="135"/>
      <c r="D2938" s="135"/>
      <c r="E2938" s="85"/>
      <c r="F2938" s="85"/>
      <c r="G2938" s="85"/>
      <c r="H2938" s="85"/>
      <c r="I2938" s="85"/>
      <c r="J2938" s="85"/>
      <c r="K2938" s="85"/>
    </row>
    <row r="2939" spans="1:11" x14ac:dyDescent="0.3">
      <c r="A2939" s="67"/>
      <c r="B2939" s="135"/>
      <c r="C2939" s="135"/>
      <c r="D2939" s="135"/>
      <c r="E2939" s="85"/>
      <c r="F2939" s="85"/>
      <c r="G2939" s="85"/>
      <c r="H2939" s="85"/>
      <c r="I2939" s="85"/>
      <c r="J2939" s="85"/>
      <c r="K2939" s="85"/>
    </row>
    <row r="2940" spans="1:11" x14ac:dyDescent="0.3">
      <c r="A2940" s="67"/>
      <c r="B2940" s="135"/>
      <c r="C2940" s="135"/>
      <c r="D2940" s="135"/>
      <c r="E2940" s="85"/>
      <c r="F2940" s="85"/>
      <c r="G2940" s="85"/>
      <c r="H2940" s="85"/>
      <c r="I2940" s="85"/>
      <c r="J2940" s="85"/>
      <c r="K2940" s="85"/>
    </row>
    <row r="2941" spans="1:11" x14ac:dyDescent="0.3">
      <c r="A2941" s="68"/>
      <c r="B2941" s="137"/>
      <c r="C2941" s="137"/>
      <c r="D2941" s="137"/>
      <c r="E2941" s="87"/>
      <c r="F2941" s="87"/>
      <c r="G2941" s="87"/>
      <c r="H2941" s="87"/>
      <c r="I2941" s="87"/>
      <c r="J2941" s="87"/>
      <c r="K2941" s="87"/>
    </row>
    <row r="2943" spans="1:11" x14ac:dyDescent="0.3">
      <c r="A2943" s="69"/>
      <c r="B2943" s="69"/>
      <c r="C2943" s="69"/>
      <c r="D2943" s="69"/>
      <c r="E2943" s="69"/>
      <c r="F2943" s="69"/>
      <c r="G2943" s="69"/>
      <c r="H2943" s="97"/>
      <c r="I2943" s="97"/>
      <c r="J2943" s="69"/>
      <c r="K2943" s="69"/>
    </row>
    <row r="2944" spans="1:11" x14ac:dyDescent="0.3">
      <c r="A2944" s="101"/>
      <c r="B2944" s="83"/>
      <c r="C2944" s="83"/>
      <c r="D2944" s="83"/>
      <c r="E2944" s="83"/>
      <c r="F2944" s="83"/>
      <c r="G2944" s="95"/>
      <c r="H2944" s="95"/>
      <c r="I2944" s="33"/>
      <c r="J2944" s="98"/>
      <c r="K2944" s="96"/>
    </row>
    <row r="2945" spans="1:11" x14ac:dyDescent="0.3">
      <c r="A2945" s="91"/>
      <c r="B2945" s="92"/>
      <c r="C2945" s="92"/>
      <c r="D2945" s="92"/>
      <c r="E2945" s="92"/>
      <c r="F2945" s="92"/>
      <c r="G2945" s="92"/>
      <c r="H2945" s="92"/>
      <c r="I2945" s="92"/>
      <c r="J2945" s="92"/>
      <c r="K2945" s="92"/>
    </row>
    <row r="2946" spans="1:11" x14ac:dyDescent="0.3">
      <c r="A2946" s="68"/>
      <c r="B2946" s="68"/>
      <c r="C2946" s="68"/>
      <c r="D2946" s="68"/>
      <c r="E2946" s="68"/>
      <c r="F2946" s="68"/>
      <c r="G2946" s="68"/>
      <c r="H2946" s="68"/>
      <c r="I2946" s="68"/>
      <c r="J2946" s="68"/>
      <c r="K2946" s="86"/>
    </row>
    <row r="2947" spans="1:11" x14ac:dyDescent="0.3">
      <c r="A2947" s="67"/>
      <c r="B2947" s="135"/>
      <c r="C2947" s="135"/>
      <c r="D2947" s="135"/>
      <c r="E2947" s="85"/>
      <c r="F2947" s="85"/>
      <c r="G2947" s="85"/>
      <c r="H2947" s="85"/>
      <c r="I2947" s="85"/>
      <c r="J2947" s="85"/>
      <c r="K2947" s="85"/>
    </row>
    <row r="2948" spans="1:11" x14ac:dyDescent="0.3">
      <c r="A2948" s="67"/>
      <c r="B2948" s="135"/>
      <c r="C2948" s="135"/>
      <c r="D2948" s="135"/>
      <c r="E2948" s="85"/>
      <c r="F2948" s="85"/>
      <c r="G2948" s="85"/>
      <c r="H2948" s="85"/>
      <c r="I2948" s="85"/>
      <c r="J2948" s="85"/>
      <c r="K2948" s="85"/>
    </row>
    <row r="2949" spans="1:11" x14ac:dyDescent="0.3">
      <c r="A2949" s="67"/>
      <c r="B2949" s="135"/>
      <c r="C2949" s="135"/>
      <c r="D2949" s="135"/>
      <c r="E2949" s="85"/>
      <c r="F2949" s="85"/>
      <c r="G2949" s="85"/>
      <c r="H2949" s="85"/>
      <c r="I2949" s="85"/>
      <c r="J2949" s="85"/>
      <c r="K2949" s="85"/>
    </row>
    <row r="2950" spans="1:11" x14ac:dyDescent="0.3">
      <c r="A2950" s="67"/>
      <c r="B2950" s="135"/>
      <c r="C2950" s="135"/>
      <c r="D2950" s="135"/>
      <c r="E2950" s="85"/>
      <c r="F2950" s="85"/>
      <c r="G2950" s="85"/>
      <c r="H2950" s="85"/>
      <c r="I2950" s="85"/>
      <c r="J2950" s="85"/>
      <c r="K2950" s="85"/>
    </row>
    <row r="2951" spans="1:11" x14ac:dyDescent="0.3">
      <c r="A2951" s="67"/>
      <c r="B2951" s="135"/>
      <c r="C2951" s="135"/>
      <c r="D2951" s="135"/>
      <c r="E2951" s="85"/>
      <c r="F2951" s="85"/>
      <c r="G2951" s="85"/>
      <c r="H2951" s="85"/>
      <c r="I2951" s="85"/>
      <c r="J2951" s="85"/>
      <c r="K2951" s="85"/>
    </row>
    <row r="2952" spans="1:11" x14ac:dyDescent="0.3">
      <c r="A2952" s="67"/>
      <c r="B2952" s="135"/>
      <c r="C2952" s="135"/>
      <c r="D2952" s="135"/>
      <c r="E2952" s="85"/>
      <c r="F2952" s="85"/>
      <c r="G2952" s="85"/>
      <c r="H2952" s="85"/>
      <c r="I2952" s="85"/>
      <c r="J2952" s="85"/>
      <c r="K2952" s="85"/>
    </row>
    <row r="2953" spans="1:11" x14ac:dyDescent="0.3">
      <c r="A2953" s="67"/>
      <c r="B2953" s="135"/>
      <c r="C2953" s="135"/>
      <c r="D2953" s="135"/>
      <c r="E2953" s="85"/>
      <c r="F2953" s="85"/>
      <c r="G2953" s="85"/>
      <c r="H2953" s="85"/>
      <c r="I2953" s="85"/>
      <c r="J2953" s="85"/>
      <c r="K2953" s="85"/>
    </row>
    <row r="2954" spans="1:11" x14ac:dyDescent="0.3">
      <c r="A2954" s="67"/>
      <c r="B2954" s="135"/>
      <c r="C2954" s="135"/>
      <c r="D2954" s="135"/>
      <c r="E2954" s="85"/>
      <c r="F2954" s="85"/>
      <c r="G2954" s="85"/>
      <c r="H2954" s="85"/>
      <c r="I2954" s="85"/>
      <c r="J2954" s="85"/>
      <c r="K2954" s="85"/>
    </row>
    <row r="2955" spans="1:11" x14ac:dyDescent="0.3">
      <c r="A2955" s="67"/>
      <c r="B2955" s="135"/>
      <c r="C2955" s="135"/>
      <c r="D2955" s="135"/>
      <c r="E2955" s="85"/>
      <c r="F2955" s="85"/>
      <c r="G2955" s="85"/>
      <c r="H2955" s="85"/>
      <c r="I2955" s="85"/>
      <c r="J2955" s="85"/>
      <c r="K2955" s="85"/>
    </row>
    <row r="2956" spans="1:11" x14ac:dyDescent="0.3">
      <c r="A2956" s="67"/>
      <c r="B2956" s="135"/>
      <c r="C2956" s="135"/>
      <c r="D2956" s="135"/>
      <c r="E2956" s="85"/>
      <c r="F2956" s="85"/>
      <c r="G2956" s="85"/>
      <c r="H2956" s="85"/>
      <c r="I2956" s="85"/>
      <c r="J2956" s="85"/>
      <c r="K2956" s="85"/>
    </row>
    <row r="2957" spans="1:11" x14ac:dyDescent="0.3">
      <c r="A2957" s="67"/>
      <c r="B2957" s="135"/>
      <c r="C2957" s="135"/>
      <c r="D2957" s="135"/>
      <c r="E2957" s="85"/>
      <c r="F2957" s="85"/>
      <c r="G2957" s="85"/>
      <c r="H2957" s="85"/>
      <c r="I2957" s="85"/>
      <c r="J2957" s="85"/>
      <c r="K2957" s="85"/>
    </row>
    <row r="2958" spans="1:11" x14ac:dyDescent="0.3">
      <c r="A2958" s="67"/>
      <c r="B2958" s="135"/>
      <c r="C2958" s="135"/>
      <c r="D2958" s="135"/>
      <c r="E2958" s="85"/>
      <c r="F2958" s="85"/>
      <c r="G2958" s="85"/>
      <c r="H2958" s="85"/>
      <c r="I2958" s="85"/>
      <c r="J2958" s="85"/>
      <c r="K2958" s="85"/>
    </row>
    <row r="2959" spans="1:11" x14ac:dyDescent="0.3">
      <c r="A2959" s="67"/>
      <c r="B2959" s="135"/>
      <c r="C2959" s="135"/>
      <c r="D2959" s="135"/>
      <c r="E2959" s="85"/>
      <c r="F2959" s="85"/>
      <c r="G2959" s="85"/>
      <c r="H2959" s="85"/>
      <c r="I2959" s="85"/>
      <c r="J2959" s="85"/>
      <c r="K2959" s="85"/>
    </row>
    <row r="2960" spans="1:11" x14ac:dyDescent="0.3">
      <c r="A2960" s="67"/>
      <c r="B2960" s="135"/>
      <c r="C2960" s="135"/>
      <c r="D2960" s="135"/>
      <c r="E2960" s="85"/>
      <c r="F2960" s="85"/>
      <c r="G2960" s="85"/>
      <c r="H2960" s="85"/>
      <c r="I2960" s="85"/>
      <c r="J2960" s="85"/>
      <c r="K2960" s="85"/>
    </row>
    <row r="2961" spans="1:11" x14ac:dyDescent="0.3">
      <c r="A2961" s="67"/>
      <c r="B2961" s="135"/>
      <c r="C2961" s="135"/>
      <c r="D2961" s="135"/>
      <c r="E2961" s="85"/>
      <c r="F2961" s="85"/>
      <c r="G2961" s="85"/>
      <c r="H2961" s="85"/>
      <c r="I2961" s="85"/>
      <c r="J2961" s="85"/>
      <c r="K2961" s="85"/>
    </row>
    <row r="2962" spans="1:11" x14ac:dyDescent="0.3">
      <c r="A2962" s="67"/>
      <c r="B2962" s="135"/>
      <c r="C2962" s="135"/>
      <c r="D2962" s="135"/>
      <c r="E2962" s="85"/>
      <c r="F2962" s="85"/>
      <c r="G2962" s="85"/>
      <c r="H2962" s="85"/>
      <c r="I2962" s="85"/>
      <c r="J2962" s="85"/>
      <c r="K2962" s="85"/>
    </row>
    <row r="2963" spans="1:11" x14ac:dyDescent="0.3">
      <c r="A2963" s="68"/>
      <c r="B2963" s="136"/>
      <c r="C2963" s="136"/>
      <c r="D2963" s="136"/>
      <c r="E2963" s="87"/>
      <c r="F2963" s="87"/>
      <c r="G2963" s="87"/>
      <c r="H2963" s="87"/>
      <c r="I2963" s="87"/>
      <c r="J2963" s="87"/>
      <c r="K2963" s="87"/>
    </row>
    <row r="2964" spans="1:11" x14ac:dyDescent="0.3">
      <c r="A2964" s="82"/>
      <c r="B2964" s="89"/>
      <c r="C2964" s="89"/>
      <c r="D2964" s="89"/>
      <c r="E2964" s="89"/>
      <c r="F2964" s="89"/>
      <c r="G2964" s="89"/>
      <c r="H2964" s="89"/>
      <c r="I2964" s="89"/>
      <c r="J2964" s="89"/>
      <c r="K2964" s="89"/>
    </row>
    <row r="2965" spans="1:11" x14ac:dyDescent="0.3">
      <c r="A2965" s="92"/>
      <c r="B2965" s="92"/>
      <c r="C2965" s="92"/>
      <c r="D2965" s="92"/>
      <c r="E2965" s="92"/>
      <c r="F2965" s="92"/>
      <c r="G2965" s="92"/>
      <c r="H2965" s="92"/>
      <c r="I2965" s="92"/>
      <c r="J2965" s="92"/>
      <c r="K2965" s="92"/>
    </row>
    <row r="2966" spans="1:11" x14ac:dyDescent="0.3">
      <c r="A2966" s="68"/>
      <c r="B2966" s="68"/>
      <c r="C2966" s="68"/>
      <c r="D2966" s="68"/>
      <c r="E2966" s="68"/>
      <c r="F2966" s="68"/>
      <c r="G2966" s="68"/>
      <c r="H2966" s="68"/>
      <c r="I2966" s="68"/>
      <c r="J2966" s="68"/>
      <c r="K2966" s="86"/>
    </row>
    <row r="2967" spans="1:11" x14ac:dyDescent="0.3">
      <c r="A2967" s="67"/>
      <c r="B2967" s="135"/>
      <c r="C2967" s="135"/>
      <c r="D2967" s="135"/>
      <c r="E2967" s="85"/>
      <c r="F2967" s="85"/>
      <c r="G2967" s="85"/>
      <c r="H2967" s="85"/>
      <c r="I2967" s="85"/>
      <c r="J2967" s="85"/>
      <c r="K2967" s="85"/>
    </row>
    <row r="2968" spans="1:11" x14ac:dyDescent="0.3">
      <c r="A2968" s="67"/>
      <c r="B2968" s="135"/>
      <c r="C2968" s="135"/>
      <c r="D2968" s="135"/>
      <c r="E2968" s="85"/>
      <c r="F2968" s="85"/>
      <c r="G2968" s="85"/>
      <c r="H2968" s="85"/>
      <c r="I2968" s="85"/>
      <c r="J2968" s="85"/>
      <c r="K2968" s="85"/>
    </row>
    <row r="2969" spans="1:11" x14ac:dyDescent="0.3">
      <c r="A2969" s="67"/>
      <c r="B2969" s="135"/>
      <c r="C2969" s="135"/>
      <c r="D2969" s="135"/>
      <c r="E2969" s="85"/>
      <c r="F2969" s="85"/>
      <c r="G2969" s="85"/>
      <c r="H2969" s="85"/>
      <c r="I2969" s="85"/>
      <c r="J2969" s="85"/>
      <c r="K2969" s="85"/>
    </row>
    <row r="2970" spans="1:11" x14ac:dyDescent="0.3">
      <c r="A2970" s="67"/>
      <c r="B2970" s="135"/>
      <c r="C2970" s="135"/>
      <c r="D2970" s="135"/>
      <c r="E2970" s="85"/>
      <c r="F2970" s="85"/>
      <c r="G2970" s="85"/>
      <c r="H2970" s="85"/>
      <c r="I2970" s="85"/>
      <c r="J2970" s="85"/>
      <c r="K2970" s="85"/>
    </row>
    <row r="2971" spans="1:11" x14ac:dyDescent="0.3">
      <c r="A2971" s="67"/>
      <c r="B2971" s="135"/>
      <c r="C2971" s="135"/>
      <c r="D2971" s="135"/>
      <c r="E2971" s="85"/>
      <c r="F2971" s="85"/>
      <c r="G2971" s="85"/>
      <c r="H2971" s="85"/>
      <c r="I2971" s="85"/>
      <c r="J2971" s="85"/>
      <c r="K2971" s="85"/>
    </row>
    <row r="2972" spans="1:11" x14ac:dyDescent="0.3">
      <c r="A2972" s="67"/>
      <c r="B2972" s="135"/>
      <c r="C2972" s="135"/>
      <c r="D2972" s="135"/>
      <c r="E2972" s="85"/>
      <c r="F2972" s="85"/>
      <c r="G2972" s="85"/>
      <c r="H2972" s="85"/>
      <c r="I2972" s="85"/>
      <c r="J2972" s="85"/>
      <c r="K2972" s="85"/>
    </row>
    <row r="2973" spans="1:11" x14ac:dyDescent="0.3">
      <c r="A2973" s="67"/>
      <c r="B2973" s="135"/>
      <c r="C2973" s="135"/>
      <c r="D2973" s="135"/>
      <c r="E2973" s="85"/>
      <c r="F2973" s="85"/>
      <c r="G2973" s="85"/>
      <c r="H2973" s="85"/>
      <c r="I2973" s="85"/>
      <c r="J2973" s="85"/>
      <c r="K2973" s="85"/>
    </row>
    <row r="2974" spans="1:11" x14ac:dyDescent="0.3">
      <c r="A2974" s="67"/>
      <c r="B2974" s="135"/>
      <c r="C2974" s="135"/>
      <c r="D2974" s="135"/>
      <c r="E2974" s="85"/>
      <c r="F2974" s="85"/>
      <c r="G2974" s="85"/>
      <c r="H2974" s="85"/>
      <c r="I2974" s="85"/>
      <c r="J2974" s="85"/>
      <c r="K2974" s="85"/>
    </row>
    <row r="2975" spans="1:11" x14ac:dyDescent="0.3">
      <c r="A2975" s="67"/>
      <c r="B2975" s="135"/>
      <c r="C2975" s="135"/>
      <c r="D2975" s="135"/>
      <c r="E2975" s="85"/>
      <c r="F2975" s="85"/>
      <c r="G2975" s="85"/>
      <c r="H2975" s="85"/>
      <c r="I2975" s="85"/>
      <c r="J2975" s="85"/>
      <c r="K2975" s="85"/>
    </row>
    <row r="2976" spans="1:11" x14ac:dyDescent="0.3">
      <c r="A2976" s="67"/>
      <c r="B2976" s="135"/>
      <c r="C2976" s="135"/>
      <c r="D2976" s="135"/>
      <c r="E2976" s="85"/>
      <c r="F2976" s="85"/>
      <c r="G2976" s="85"/>
      <c r="H2976" s="85"/>
      <c r="I2976" s="85"/>
      <c r="J2976" s="85"/>
      <c r="K2976" s="85"/>
    </row>
    <row r="2977" spans="1:11" x14ac:dyDescent="0.3">
      <c r="A2977" s="67"/>
      <c r="B2977" s="135"/>
      <c r="C2977" s="135"/>
      <c r="D2977" s="135"/>
      <c r="E2977" s="85"/>
      <c r="F2977" s="85"/>
      <c r="G2977" s="85"/>
      <c r="H2977" s="85"/>
      <c r="I2977" s="85"/>
      <c r="J2977" s="85"/>
      <c r="K2977" s="85"/>
    </row>
    <row r="2978" spans="1:11" x14ac:dyDescent="0.3">
      <c r="A2978" s="67"/>
      <c r="B2978" s="135"/>
      <c r="C2978" s="135"/>
      <c r="D2978" s="135"/>
      <c r="E2978" s="85"/>
      <c r="F2978" s="85"/>
      <c r="G2978" s="85"/>
      <c r="H2978" s="85"/>
      <c r="I2978" s="85"/>
      <c r="J2978" s="85"/>
      <c r="K2978" s="85"/>
    </row>
    <row r="2979" spans="1:11" x14ac:dyDescent="0.3">
      <c r="A2979" s="67"/>
      <c r="B2979" s="135"/>
      <c r="C2979" s="135"/>
      <c r="D2979" s="135"/>
      <c r="E2979" s="85"/>
      <c r="F2979" s="85"/>
      <c r="G2979" s="85"/>
      <c r="H2979" s="85"/>
      <c r="I2979" s="85"/>
      <c r="J2979" s="85"/>
      <c r="K2979" s="85"/>
    </row>
    <row r="2980" spans="1:11" x14ac:dyDescent="0.3">
      <c r="A2980" s="67"/>
      <c r="B2980" s="135"/>
      <c r="C2980" s="135"/>
      <c r="D2980" s="135"/>
      <c r="E2980" s="85"/>
      <c r="F2980" s="85"/>
      <c r="G2980" s="85"/>
      <c r="H2980" s="85"/>
      <c r="I2980" s="85"/>
      <c r="J2980" s="85"/>
      <c r="K2980" s="85"/>
    </row>
    <row r="2981" spans="1:11" x14ac:dyDescent="0.3">
      <c r="A2981" s="67"/>
      <c r="B2981" s="135"/>
      <c r="C2981" s="135"/>
      <c r="D2981" s="135"/>
      <c r="E2981" s="85"/>
      <c r="F2981" s="85"/>
      <c r="G2981" s="85"/>
      <c r="H2981" s="85"/>
      <c r="I2981" s="85"/>
      <c r="J2981" s="85"/>
      <c r="K2981" s="85"/>
    </row>
    <row r="2982" spans="1:11" x14ac:dyDescent="0.3">
      <c r="A2982" s="67"/>
      <c r="B2982" s="135"/>
      <c r="C2982" s="135"/>
      <c r="D2982" s="135"/>
      <c r="E2982" s="85"/>
      <c r="F2982" s="85"/>
      <c r="G2982" s="85"/>
      <c r="H2982" s="85"/>
      <c r="I2982" s="85"/>
      <c r="J2982" s="85"/>
      <c r="K2982" s="85"/>
    </row>
    <row r="2983" spans="1:11" x14ac:dyDescent="0.3">
      <c r="A2983" s="68"/>
      <c r="B2983" s="137"/>
      <c r="C2983" s="137"/>
      <c r="D2983" s="137"/>
      <c r="E2983" s="87"/>
      <c r="F2983" s="87"/>
      <c r="G2983" s="87"/>
      <c r="H2983" s="87"/>
      <c r="I2983" s="87"/>
      <c r="J2983" s="87"/>
      <c r="K2983" s="87"/>
    </row>
    <row r="2985" spans="1:11" x14ac:dyDescent="0.3">
      <c r="A2985" s="69"/>
      <c r="B2985" s="69"/>
      <c r="C2985" s="69"/>
      <c r="D2985" s="69"/>
      <c r="E2985" s="69"/>
      <c r="F2985" s="69"/>
      <c r="G2985" s="69"/>
      <c r="H2985" s="97"/>
      <c r="I2985" s="97"/>
      <c r="J2985" s="69"/>
      <c r="K2985" s="69"/>
    </row>
    <row r="2986" spans="1:11" x14ac:dyDescent="0.3">
      <c r="A2986" s="101"/>
      <c r="B2986" s="83"/>
      <c r="C2986" s="83"/>
      <c r="D2986" s="83"/>
      <c r="E2986" s="83"/>
      <c r="F2986" s="83"/>
      <c r="G2986" s="95"/>
      <c r="H2986" s="95"/>
      <c r="I2986" s="33"/>
      <c r="J2986" s="98"/>
      <c r="K2986" s="96"/>
    </row>
    <row r="2987" spans="1:11" x14ac:dyDescent="0.3">
      <c r="A2987" s="91"/>
      <c r="B2987" s="92"/>
      <c r="C2987" s="92"/>
      <c r="D2987" s="92"/>
      <c r="E2987" s="92"/>
      <c r="F2987" s="92"/>
      <c r="G2987" s="92"/>
      <c r="H2987" s="92"/>
      <c r="I2987" s="92"/>
      <c r="J2987" s="92"/>
      <c r="K2987" s="92"/>
    </row>
    <row r="2988" spans="1:11" x14ac:dyDescent="0.3">
      <c r="A2988" s="68"/>
      <c r="B2988" s="68"/>
      <c r="C2988" s="68"/>
      <c r="D2988" s="68"/>
      <c r="E2988" s="68"/>
      <c r="F2988" s="68"/>
      <c r="G2988" s="68"/>
      <c r="H2988" s="68"/>
      <c r="I2988" s="68"/>
      <c r="J2988" s="68"/>
      <c r="K2988" s="86"/>
    </row>
    <row r="2989" spans="1:11" x14ac:dyDescent="0.3">
      <c r="A2989" s="67"/>
      <c r="B2989" s="135"/>
      <c r="C2989" s="135"/>
      <c r="D2989" s="135"/>
      <c r="E2989" s="85"/>
      <c r="F2989" s="85"/>
      <c r="G2989" s="85"/>
      <c r="H2989" s="85"/>
      <c r="I2989" s="85"/>
      <c r="J2989" s="85"/>
      <c r="K2989" s="85"/>
    </row>
    <row r="2990" spans="1:11" x14ac:dyDescent="0.3">
      <c r="A2990" s="67"/>
      <c r="B2990" s="135"/>
      <c r="C2990" s="135"/>
      <c r="D2990" s="135"/>
      <c r="E2990" s="85"/>
      <c r="F2990" s="85"/>
      <c r="G2990" s="85"/>
      <c r="H2990" s="85"/>
      <c r="I2990" s="85"/>
      <c r="J2990" s="85"/>
      <c r="K2990" s="85"/>
    </row>
    <row r="2991" spans="1:11" x14ac:dyDescent="0.3">
      <c r="A2991" s="67"/>
      <c r="B2991" s="135"/>
      <c r="C2991" s="135"/>
      <c r="D2991" s="135"/>
      <c r="E2991" s="85"/>
      <c r="F2991" s="85"/>
      <c r="G2991" s="85"/>
      <c r="H2991" s="85"/>
      <c r="I2991" s="85"/>
      <c r="J2991" s="85"/>
      <c r="K2991" s="85"/>
    </row>
    <row r="2992" spans="1:11" x14ac:dyDescent="0.3">
      <c r="A2992" s="67"/>
      <c r="B2992" s="135"/>
      <c r="C2992" s="135"/>
      <c r="D2992" s="135"/>
      <c r="E2992" s="85"/>
      <c r="F2992" s="85"/>
      <c r="G2992" s="85"/>
      <c r="H2992" s="85"/>
      <c r="I2992" s="85"/>
      <c r="J2992" s="85"/>
      <c r="K2992" s="85"/>
    </row>
    <row r="2993" spans="1:11" x14ac:dyDescent="0.3">
      <c r="A2993" s="67"/>
      <c r="B2993" s="135"/>
      <c r="C2993" s="135"/>
      <c r="D2993" s="135"/>
      <c r="E2993" s="85"/>
      <c r="F2993" s="85"/>
      <c r="G2993" s="85"/>
      <c r="H2993" s="85"/>
      <c r="I2993" s="85"/>
      <c r="J2993" s="85"/>
      <c r="K2993" s="85"/>
    </row>
    <row r="2994" spans="1:11" x14ac:dyDescent="0.3">
      <c r="A2994" s="67"/>
      <c r="B2994" s="135"/>
      <c r="C2994" s="135"/>
      <c r="D2994" s="135"/>
      <c r="E2994" s="85"/>
      <c r="F2994" s="85"/>
      <c r="G2994" s="85"/>
      <c r="H2994" s="85"/>
      <c r="I2994" s="85"/>
      <c r="J2994" s="85"/>
      <c r="K2994" s="85"/>
    </row>
    <row r="2995" spans="1:11" x14ac:dyDescent="0.3">
      <c r="A2995" s="67"/>
      <c r="B2995" s="135"/>
      <c r="C2995" s="135"/>
      <c r="D2995" s="135"/>
      <c r="E2995" s="85"/>
      <c r="F2995" s="85"/>
      <c r="G2995" s="85"/>
      <c r="H2995" s="85"/>
      <c r="I2995" s="85"/>
      <c r="J2995" s="85"/>
      <c r="K2995" s="85"/>
    </row>
    <row r="2996" spans="1:11" x14ac:dyDescent="0.3">
      <c r="A2996" s="67"/>
      <c r="B2996" s="135"/>
      <c r="C2996" s="135"/>
      <c r="D2996" s="135"/>
      <c r="E2996" s="85"/>
      <c r="F2996" s="85"/>
      <c r="G2996" s="85"/>
      <c r="H2996" s="85"/>
      <c r="I2996" s="85"/>
      <c r="J2996" s="85"/>
      <c r="K2996" s="85"/>
    </row>
    <row r="2997" spans="1:11" x14ac:dyDescent="0.3">
      <c r="A2997" s="67"/>
      <c r="B2997" s="135"/>
      <c r="C2997" s="135"/>
      <c r="D2997" s="135"/>
      <c r="E2997" s="85"/>
      <c r="F2997" s="85"/>
      <c r="G2997" s="85"/>
      <c r="H2997" s="85"/>
      <c r="I2997" s="85"/>
      <c r="J2997" s="85"/>
      <c r="K2997" s="85"/>
    </row>
    <row r="2998" spans="1:11" x14ac:dyDescent="0.3">
      <c r="A2998" s="67"/>
      <c r="B2998" s="135"/>
      <c r="C2998" s="135"/>
      <c r="D2998" s="135"/>
      <c r="E2998" s="85"/>
      <c r="F2998" s="85"/>
      <c r="G2998" s="85"/>
      <c r="H2998" s="85"/>
      <c r="I2998" s="85"/>
      <c r="J2998" s="85"/>
      <c r="K2998" s="85"/>
    </row>
    <row r="2999" spans="1:11" x14ac:dyDescent="0.3">
      <c r="A2999" s="67"/>
      <c r="B2999" s="135"/>
      <c r="C2999" s="135"/>
      <c r="D2999" s="135"/>
      <c r="E2999" s="85"/>
      <c r="F2999" s="85"/>
      <c r="G2999" s="85"/>
      <c r="H2999" s="85"/>
      <c r="I2999" s="85"/>
      <c r="J2999" s="85"/>
      <c r="K2999" s="85"/>
    </row>
    <row r="3000" spans="1:11" x14ac:dyDescent="0.3">
      <c r="A3000" s="67"/>
      <c r="B3000" s="135"/>
      <c r="C3000" s="135"/>
      <c r="D3000" s="135"/>
      <c r="E3000" s="85"/>
      <c r="F3000" s="85"/>
      <c r="G3000" s="85"/>
      <c r="H3000" s="85"/>
      <c r="I3000" s="85"/>
      <c r="J3000" s="85"/>
      <c r="K3000" s="85"/>
    </row>
    <row r="3001" spans="1:11" x14ac:dyDescent="0.3">
      <c r="A3001" s="67"/>
      <c r="B3001" s="135"/>
      <c r="C3001" s="135"/>
      <c r="D3001" s="135"/>
      <c r="E3001" s="85"/>
      <c r="F3001" s="85"/>
      <c r="G3001" s="85"/>
      <c r="H3001" s="85"/>
      <c r="I3001" s="85"/>
      <c r="J3001" s="85"/>
      <c r="K3001" s="85"/>
    </row>
    <row r="3002" spans="1:11" x14ac:dyDescent="0.3">
      <c r="A3002" s="67"/>
      <c r="B3002" s="135"/>
      <c r="C3002" s="135"/>
      <c r="D3002" s="135"/>
      <c r="E3002" s="85"/>
      <c r="F3002" s="85"/>
      <c r="G3002" s="85"/>
      <c r="H3002" s="85"/>
      <c r="I3002" s="85"/>
      <c r="J3002" s="85"/>
      <c r="K3002" s="85"/>
    </row>
    <row r="3003" spans="1:11" x14ac:dyDescent="0.3">
      <c r="A3003" s="67"/>
      <c r="B3003" s="135"/>
      <c r="C3003" s="135"/>
      <c r="D3003" s="135"/>
      <c r="E3003" s="85"/>
      <c r="F3003" s="85"/>
      <c r="G3003" s="85"/>
      <c r="H3003" s="85"/>
      <c r="I3003" s="85"/>
      <c r="J3003" s="85"/>
      <c r="K3003" s="85"/>
    </row>
    <row r="3004" spans="1:11" x14ac:dyDescent="0.3">
      <c r="A3004" s="67"/>
      <c r="B3004" s="135"/>
      <c r="C3004" s="135"/>
      <c r="D3004" s="135"/>
      <c r="E3004" s="85"/>
      <c r="F3004" s="85"/>
      <c r="G3004" s="85"/>
      <c r="H3004" s="85"/>
      <c r="I3004" s="85"/>
      <c r="J3004" s="85"/>
      <c r="K3004" s="85"/>
    </row>
    <row r="3005" spans="1:11" x14ac:dyDescent="0.3">
      <c r="A3005" s="68"/>
      <c r="B3005" s="136"/>
      <c r="C3005" s="136"/>
      <c r="D3005" s="136"/>
      <c r="E3005" s="87"/>
      <c r="F3005" s="87"/>
      <c r="G3005" s="87"/>
      <c r="H3005" s="87"/>
      <c r="I3005" s="87"/>
      <c r="J3005" s="87"/>
      <c r="K3005" s="87"/>
    </row>
    <row r="3006" spans="1:11" x14ac:dyDescent="0.3">
      <c r="A3006" s="82"/>
      <c r="B3006" s="89"/>
      <c r="C3006" s="89"/>
      <c r="D3006" s="89"/>
      <c r="E3006" s="89"/>
      <c r="F3006" s="89"/>
      <c r="G3006" s="89"/>
      <c r="H3006" s="89"/>
      <c r="I3006" s="89"/>
      <c r="J3006" s="89"/>
      <c r="K3006" s="89"/>
    </row>
    <row r="3007" spans="1:11" x14ac:dyDescent="0.3">
      <c r="A3007" s="92"/>
      <c r="B3007" s="92"/>
      <c r="C3007" s="92"/>
      <c r="D3007" s="92"/>
      <c r="E3007" s="92"/>
      <c r="F3007" s="92"/>
      <c r="G3007" s="92"/>
      <c r="H3007" s="92"/>
      <c r="I3007" s="92"/>
      <c r="J3007" s="92"/>
      <c r="K3007" s="92"/>
    </row>
    <row r="3008" spans="1:11" x14ac:dyDescent="0.3">
      <c r="A3008" s="68"/>
      <c r="B3008" s="68"/>
      <c r="C3008" s="68"/>
      <c r="D3008" s="68"/>
      <c r="E3008" s="68"/>
      <c r="F3008" s="68"/>
      <c r="G3008" s="68"/>
      <c r="H3008" s="68"/>
      <c r="I3008" s="68"/>
      <c r="J3008" s="68"/>
      <c r="K3008" s="86"/>
    </row>
    <row r="3009" spans="1:11" x14ac:dyDescent="0.3">
      <c r="A3009" s="67"/>
      <c r="B3009" s="135"/>
      <c r="C3009" s="135"/>
      <c r="D3009" s="135"/>
      <c r="E3009" s="85"/>
      <c r="F3009" s="85"/>
      <c r="G3009" s="85"/>
      <c r="H3009" s="85"/>
      <c r="I3009" s="85"/>
      <c r="J3009" s="85"/>
      <c r="K3009" s="85"/>
    </row>
    <row r="3010" spans="1:11" x14ac:dyDescent="0.3">
      <c r="A3010" s="67"/>
      <c r="B3010" s="135"/>
      <c r="C3010" s="135"/>
      <c r="D3010" s="135"/>
      <c r="E3010" s="85"/>
      <c r="F3010" s="85"/>
      <c r="G3010" s="85"/>
      <c r="H3010" s="85"/>
      <c r="I3010" s="85"/>
      <c r="J3010" s="85"/>
      <c r="K3010" s="85"/>
    </row>
    <row r="3011" spans="1:11" x14ac:dyDescent="0.3">
      <c r="A3011" s="67"/>
      <c r="B3011" s="135"/>
      <c r="C3011" s="135"/>
      <c r="D3011" s="135"/>
      <c r="E3011" s="85"/>
      <c r="F3011" s="85"/>
      <c r="G3011" s="85"/>
      <c r="H3011" s="85"/>
      <c r="I3011" s="85"/>
      <c r="J3011" s="85"/>
      <c r="K3011" s="85"/>
    </row>
    <row r="3012" spans="1:11" x14ac:dyDescent="0.3">
      <c r="A3012" s="67"/>
      <c r="B3012" s="135"/>
      <c r="C3012" s="135"/>
      <c r="D3012" s="135"/>
      <c r="E3012" s="85"/>
      <c r="F3012" s="85"/>
      <c r="G3012" s="85"/>
      <c r="H3012" s="85"/>
      <c r="I3012" s="85"/>
      <c r="J3012" s="85"/>
      <c r="K3012" s="85"/>
    </row>
    <row r="3013" spans="1:11" x14ac:dyDescent="0.3">
      <c r="A3013" s="67"/>
      <c r="B3013" s="135"/>
      <c r="C3013" s="135"/>
      <c r="D3013" s="135"/>
      <c r="E3013" s="85"/>
      <c r="F3013" s="85"/>
      <c r="G3013" s="85"/>
      <c r="H3013" s="85"/>
      <c r="I3013" s="85"/>
      <c r="J3013" s="85"/>
      <c r="K3013" s="85"/>
    </row>
    <row r="3014" spans="1:11" x14ac:dyDescent="0.3">
      <c r="A3014" s="67"/>
      <c r="B3014" s="135"/>
      <c r="C3014" s="135"/>
      <c r="D3014" s="135"/>
      <c r="E3014" s="85"/>
      <c r="F3014" s="85"/>
      <c r="G3014" s="85"/>
      <c r="H3014" s="85"/>
      <c r="I3014" s="85"/>
      <c r="J3014" s="85"/>
      <c r="K3014" s="85"/>
    </row>
    <row r="3015" spans="1:11" x14ac:dyDescent="0.3">
      <c r="A3015" s="67"/>
      <c r="B3015" s="135"/>
      <c r="C3015" s="135"/>
      <c r="D3015" s="135"/>
      <c r="E3015" s="85"/>
      <c r="F3015" s="85"/>
      <c r="G3015" s="85"/>
      <c r="H3015" s="85"/>
      <c r="I3015" s="85"/>
      <c r="J3015" s="85"/>
      <c r="K3015" s="85"/>
    </row>
    <row r="3016" spans="1:11" x14ac:dyDescent="0.3">
      <c r="A3016" s="67"/>
      <c r="B3016" s="135"/>
      <c r="C3016" s="135"/>
      <c r="D3016" s="135"/>
      <c r="E3016" s="85"/>
      <c r="F3016" s="85"/>
      <c r="G3016" s="85"/>
      <c r="H3016" s="85"/>
      <c r="I3016" s="85"/>
      <c r="J3016" s="85"/>
      <c r="K3016" s="85"/>
    </row>
    <row r="3017" spans="1:11" x14ac:dyDescent="0.3">
      <c r="A3017" s="67"/>
      <c r="B3017" s="135"/>
      <c r="C3017" s="135"/>
      <c r="D3017" s="135"/>
      <c r="E3017" s="85"/>
      <c r="F3017" s="85"/>
      <c r="G3017" s="85"/>
      <c r="H3017" s="85"/>
      <c r="I3017" s="85"/>
      <c r="J3017" s="85"/>
      <c r="K3017" s="85"/>
    </row>
    <row r="3018" spans="1:11" x14ac:dyDescent="0.3">
      <c r="A3018" s="67"/>
      <c r="B3018" s="135"/>
      <c r="C3018" s="135"/>
      <c r="D3018" s="135"/>
      <c r="E3018" s="85"/>
      <c r="F3018" s="85"/>
      <c r="G3018" s="85"/>
      <c r="H3018" s="85"/>
      <c r="I3018" s="85"/>
      <c r="J3018" s="85"/>
      <c r="K3018" s="85"/>
    </row>
    <row r="3019" spans="1:11" x14ac:dyDescent="0.3">
      <c r="A3019" s="67"/>
      <c r="B3019" s="135"/>
      <c r="C3019" s="135"/>
      <c r="D3019" s="135"/>
      <c r="E3019" s="85"/>
      <c r="F3019" s="85"/>
      <c r="G3019" s="85"/>
      <c r="H3019" s="85"/>
      <c r="I3019" s="85"/>
      <c r="J3019" s="85"/>
      <c r="K3019" s="85"/>
    </row>
    <row r="3020" spans="1:11" x14ac:dyDescent="0.3">
      <c r="A3020" s="67"/>
      <c r="B3020" s="135"/>
      <c r="C3020" s="135"/>
      <c r="D3020" s="135"/>
      <c r="E3020" s="85"/>
      <c r="F3020" s="85"/>
      <c r="G3020" s="85"/>
      <c r="H3020" s="85"/>
      <c r="I3020" s="85"/>
      <c r="J3020" s="85"/>
      <c r="K3020" s="85"/>
    </row>
    <row r="3021" spans="1:11" x14ac:dyDescent="0.3">
      <c r="A3021" s="67"/>
      <c r="B3021" s="135"/>
      <c r="C3021" s="135"/>
      <c r="D3021" s="135"/>
      <c r="E3021" s="85"/>
      <c r="F3021" s="85"/>
      <c r="G3021" s="85"/>
      <c r="H3021" s="85"/>
      <c r="I3021" s="85"/>
      <c r="J3021" s="85"/>
      <c r="K3021" s="85"/>
    </row>
    <row r="3022" spans="1:11" x14ac:dyDescent="0.3">
      <c r="A3022" s="67"/>
      <c r="B3022" s="135"/>
      <c r="C3022" s="135"/>
      <c r="D3022" s="135"/>
      <c r="E3022" s="85"/>
      <c r="F3022" s="85"/>
      <c r="G3022" s="85"/>
      <c r="H3022" s="85"/>
      <c r="I3022" s="85"/>
      <c r="J3022" s="85"/>
      <c r="K3022" s="85"/>
    </row>
    <row r="3023" spans="1:11" x14ac:dyDescent="0.3">
      <c r="A3023" s="67"/>
      <c r="B3023" s="135"/>
      <c r="C3023" s="135"/>
      <c r="D3023" s="135"/>
      <c r="E3023" s="85"/>
      <c r="F3023" s="85"/>
      <c r="G3023" s="85"/>
      <c r="H3023" s="85"/>
      <c r="I3023" s="85"/>
      <c r="J3023" s="85"/>
      <c r="K3023" s="85"/>
    </row>
    <row r="3024" spans="1:11" x14ac:dyDescent="0.3">
      <c r="A3024" s="67"/>
      <c r="B3024" s="135"/>
      <c r="C3024" s="135"/>
      <c r="D3024" s="135"/>
      <c r="E3024" s="85"/>
      <c r="F3024" s="85"/>
      <c r="G3024" s="85"/>
      <c r="H3024" s="85"/>
      <c r="I3024" s="85"/>
      <c r="J3024" s="85"/>
      <c r="K3024" s="85"/>
    </row>
    <row r="3025" spans="1:11" x14ac:dyDescent="0.3">
      <c r="A3025" s="68"/>
      <c r="B3025" s="137"/>
      <c r="C3025" s="137"/>
      <c r="D3025" s="137"/>
      <c r="E3025" s="87"/>
      <c r="F3025" s="87"/>
      <c r="G3025" s="87"/>
      <c r="H3025" s="87"/>
      <c r="I3025" s="87"/>
      <c r="J3025" s="87"/>
      <c r="K3025" s="87"/>
    </row>
    <row r="3027" spans="1:11" x14ac:dyDescent="0.3">
      <c r="A3027" s="69"/>
      <c r="B3027" s="69"/>
      <c r="C3027" s="69"/>
      <c r="D3027" s="69"/>
      <c r="E3027" s="69"/>
      <c r="F3027" s="69"/>
      <c r="G3027" s="69"/>
      <c r="H3027" s="97"/>
      <c r="I3027" s="97"/>
      <c r="J3027" s="69"/>
      <c r="K3027" s="69"/>
    </row>
    <row r="3028" spans="1:11" x14ac:dyDescent="0.3">
      <c r="A3028" s="101"/>
      <c r="B3028" s="83"/>
      <c r="C3028" s="83"/>
      <c r="D3028" s="83"/>
      <c r="E3028" s="83"/>
      <c r="F3028" s="83"/>
      <c r="G3028" s="95"/>
      <c r="H3028" s="95"/>
      <c r="I3028" s="33"/>
      <c r="J3028" s="98"/>
      <c r="K3028" s="96"/>
    </row>
    <row r="3029" spans="1:11" x14ac:dyDescent="0.3">
      <c r="A3029" s="91"/>
      <c r="B3029" s="92"/>
      <c r="C3029" s="92"/>
      <c r="D3029" s="92"/>
      <c r="E3029" s="92"/>
      <c r="F3029" s="92"/>
      <c r="G3029" s="92"/>
      <c r="H3029" s="92"/>
      <c r="I3029" s="92"/>
      <c r="J3029" s="92"/>
      <c r="K3029" s="92"/>
    </row>
    <row r="3030" spans="1:11" x14ac:dyDescent="0.3">
      <c r="A3030" s="68"/>
      <c r="B3030" s="68"/>
      <c r="C3030" s="68"/>
      <c r="D3030" s="68"/>
      <c r="E3030" s="68"/>
      <c r="F3030" s="68"/>
      <c r="G3030" s="68"/>
      <c r="H3030" s="68"/>
      <c r="I3030" s="68"/>
      <c r="J3030" s="68"/>
      <c r="K3030" s="86"/>
    </row>
    <row r="3031" spans="1:11" x14ac:dyDescent="0.3">
      <c r="A3031" s="67"/>
      <c r="B3031" s="135"/>
      <c r="C3031" s="135"/>
      <c r="D3031" s="135"/>
      <c r="E3031" s="85"/>
      <c r="F3031" s="85"/>
      <c r="G3031" s="85"/>
      <c r="H3031" s="85"/>
      <c r="I3031" s="85"/>
      <c r="J3031" s="85"/>
      <c r="K3031" s="85"/>
    </row>
    <row r="3032" spans="1:11" x14ac:dyDescent="0.3">
      <c r="A3032" s="67"/>
      <c r="B3032" s="135"/>
      <c r="C3032" s="135"/>
      <c r="D3032" s="135"/>
      <c r="E3032" s="85"/>
      <c r="F3032" s="85"/>
      <c r="G3032" s="85"/>
      <c r="H3032" s="85"/>
      <c r="I3032" s="85"/>
      <c r="J3032" s="85"/>
      <c r="K3032" s="85"/>
    </row>
    <row r="3033" spans="1:11" x14ac:dyDescent="0.3">
      <c r="A3033" s="67"/>
      <c r="B3033" s="135"/>
      <c r="C3033" s="135"/>
      <c r="D3033" s="135"/>
      <c r="E3033" s="85"/>
      <c r="F3033" s="85"/>
      <c r="G3033" s="85"/>
      <c r="H3033" s="85"/>
      <c r="I3033" s="85"/>
      <c r="J3033" s="85"/>
      <c r="K3033" s="85"/>
    </row>
    <row r="3034" spans="1:11" x14ac:dyDescent="0.3">
      <c r="A3034" s="67"/>
      <c r="B3034" s="135"/>
      <c r="C3034" s="135"/>
      <c r="D3034" s="135"/>
      <c r="E3034" s="85"/>
      <c r="F3034" s="85"/>
      <c r="G3034" s="85"/>
      <c r="H3034" s="85"/>
      <c r="I3034" s="85"/>
      <c r="J3034" s="85"/>
      <c r="K3034" s="85"/>
    </row>
    <row r="3035" spans="1:11" x14ac:dyDescent="0.3">
      <c r="A3035" s="67"/>
      <c r="B3035" s="135"/>
      <c r="C3035" s="135"/>
      <c r="D3035" s="135"/>
      <c r="E3035" s="85"/>
      <c r="F3035" s="85"/>
      <c r="G3035" s="85"/>
      <c r="H3035" s="85"/>
      <c r="I3035" s="85"/>
      <c r="J3035" s="85"/>
      <c r="K3035" s="85"/>
    </row>
    <row r="3036" spans="1:11" x14ac:dyDescent="0.3">
      <c r="A3036" s="67"/>
      <c r="B3036" s="135"/>
      <c r="C3036" s="135"/>
      <c r="D3036" s="135"/>
      <c r="E3036" s="85"/>
      <c r="F3036" s="85"/>
      <c r="G3036" s="85"/>
      <c r="H3036" s="85"/>
      <c r="I3036" s="85"/>
      <c r="J3036" s="85"/>
      <c r="K3036" s="85"/>
    </row>
    <row r="3037" spans="1:11" x14ac:dyDescent="0.3">
      <c r="A3037" s="67"/>
      <c r="B3037" s="135"/>
      <c r="C3037" s="135"/>
      <c r="D3037" s="135"/>
      <c r="E3037" s="85"/>
      <c r="F3037" s="85"/>
      <c r="G3037" s="85"/>
      <c r="H3037" s="85"/>
      <c r="I3037" s="85"/>
      <c r="J3037" s="85"/>
      <c r="K3037" s="85"/>
    </row>
    <row r="3038" spans="1:11" x14ac:dyDescent="0.3">
      <c r="A3038" s="67"/>
      <c r="B3038" s="135"/>
      <c r="C3038" s="135"/>
      <c r="D3038" s="135"/>
      <c r="E3038" s="85"/>
      <c r="F3038" s="85"/>
      <c r="G3038" s="85"/>
      <c r="H3038" s="85"/>
      <c r="I3038" s="85"/>
      <c r="J3038" s="85"/>
      <c r="K3038" s="85"/>
    </row>
    <row r="3039" spans="1:11" x14ac:dyDescent="0.3">
      <c r="A3039" s="67"/>
      <c r="B3039" s="135"/>
      <c r="C3039" s="135"/>
      <c r="D3039" s="135"/>
      <c r="E3039" s="85"/>
      <c r="F3039" s="85"/>
      <c r="G3039" s="85"/>
      <c r="H3039" s="85"/>
      <c r="I3039" s="85"/>
      <c r="J3039" s="85"/>
      <c r="K3039" s="85"/>
    </row>
    <row r="3040" spans="1:11" x14ac:dyDescent="0.3">
      <c r="A3040" s="67"/>
      <c r="B3040" s="135"/>
      <c r="C3040" s="135"/>
      <c r="D3040" s="135"/>
      <c r="E3040" s="85"/>
      <c r="F3040" s="85"/>
      <c r="G3040" s="85"/>
      <c r="H3040" s="85"/>
      <c r="I3040" s="85"/>
      <c r="J3040" s="85"/>
      <c r="K3040" s="85"/>
    </row>
    <row r="3041" spans="1:11" x14ac:dyDescent="0.3">
      <c r="A3041" s="67"/>
      <c r="B3041" s="135"/>
      <c r="C3041" s="135"/>
      <c r="D3041" s="135"/>
      <c r="E3041" s="85"/>
      <c r="F3041" s="85"/>
      <c r="G3041" s="85"/>
      <c r="H3041" s="85"/>
      <c r="I3041" s="85"/>
      <c r="J3041" s="85"/>
      <c r="K3041" s="85"/>
    </row>
    <row r="3042" spans="1:11" x14ac:dyDescent="0.3">
      <c r="A3042" s="67"/>
      <c r="B3042" s="135"/>
      <c r="C3042" s="135"/>
      <c r="D3042" s="135"/>
      <c r="E3042" s="85"/>
      <c r="F3042" s="85"/>
      <c r="G3042" s="85"/>
      <c r="H3042" s="85"/>
      <c r="I3042" s="85"/>
      <c r="J3042" s="85"/>
      <c r="K3042" s="85"/>
    </row>
    <row r="3043" spans="1:11" x14ac:dyDescent="0.3">
      <c r="A3043" s="67"/>
      <c r="B3043" s="135"/>
      <c r="C3043" s="135"/>
      <c r="D3043" s="135"/>
      <c r="E3043" s="85"/>
      <c r="F3043" s="85"/>
      <c r="G3043" s="85"/>
      <c r="H3043" s="85"/>
      <c r="I3043" s="85"/>
      <c r="J3043" s="85"/>
      <c r="K3043" s="85"/>
    </row>
    <row r="3044" spans="1:11" x14ac:dyDescent="0.3">
      <c r="A3044" s="67"/>
      <c r="B3044" s="135"/>
      <c r="C3044" s="135"/>
      <c r="D3044" s="135"/>
      <c r="E3044" s="85"/>
      <c r="F3044" s="85"/>
      <c r="G3044" s="85"/>
      <c r="H3044" s="85"/>
      <c r="I3044" s="85"/>
      <c r="J3044" s="85"/>
      <c r="K3044" s="85"/>
    </row>
    <row r="3045" spans="1:11" x14ac:dyDescent="0.3">
      <c r="A3045" s="67"/>
      <c r="B3045" s="135"/>
      <c r="C3045" s="135"/>
      <c r="D3045" s="135"/>
      <c r="E3045" s="85"/>
      <c r="F3045" s="85"/>
      <c r="G3045" s="85"/>
      <c r="H3045" s="85"/>
      <c r="I3045" s="85"/>
      <c r="J3045" s="85"/>
      <c r="K3045" s="85"/>
    </row>
    <row r="3046" spans="1:11" x14ac:dyDescent="0.3">
      <c r="A3046" s="67"/>
      <c r="B3046" s="135"/>
      <c r="C3046" s="135"/>
      <c r="D3046" s="135"/>
      <c r="E3046" s="85"/>
      <c r="F3046" s="85"/>
      <c r="G3046" s="85"/>
      <c r="H3046" s="85"/>
      <c r="I3046" s="85"/>
      <c r="J3046" s="85"/>
      <c r="K3046" s="85"/>
    </row>
    <row r="3047" spans="1:11" x14ac:dyDescent="0.3">
      <c r="A3047" s="68"/>
      <c r="B3047" s="136"/>
      <c r="C3047" s="136"/>
      <c r="D3047" s="136"/>
      <c r="E3047" s="87"/>
      <c r="F3047" s="87"/>
      <c r="G3047" s="87"/>
      <c r="H3047" s="87"/>
      <c r="I3047" s="87"/>
      <c r="J3047" s="87"/>
      <c r="K3047" s="87"/>
    </row>
    <row r="3048" spans="1:11" x14ac:dyDescent="0.3">
      <c r="A3048" s="82"/>
      <c r="B3048" s="89"/>
      <c r="C3048" s="89"/>
      <c r="D3048" s="89"/>
      <c r="E3048" s="89"/>
      <c r="F3048" s="89"/>
      <c r="G3048" s="89"/>
      <c r="H3048" s="89"/>
      <c r="I3048" s="89"/>
      <c r="J3048" s="89"/>
      <c r="K3048" s="89"/>
    </row>
    <row r="3049" spans="1:11" x14ac:dyDescent="0.3">
      <c r="A3049" s="92"/>
      <c r="B3049" s="92"/>
      <c r="C3049" s="92"/>
      <c r="D3049" s="92"/>
      <c r="E3049" s="92"/>
      <c r="F3049" s="92"/>
      <c r="G3049" s="92"/>
      <c r="H3049" s="92"/>
      <c r="I3049" s="92"/>
      <c r="J3049" s="92"/>
      <c r="K3049" s="92"/>
    </row>
    <row r="3050" spans="1:11" x14ac:dyDescent="0.3">
      <c r="A3050" s="68"/>
      <c r="B3050" s="68"/>
      <c r="C3050" s="68"/>
      <c r="D3050" s="68"/>
      <c r="E3050" s="68"/>
      <c r="F3050" s="68"/>
      <c r="G3050" s="68"/>
      <c r="H3050" s="68"/>
      <c r="I3050" s="68"/>
      <c r="J3050" s="68"/>
      <c r="K3050" s="86"/>
    </row>
    <row r="3051" spans="1:11" x14ac:dyDescent="0.3">
      <c r="A3051" s="67"/>
      <c r="B3051" s="135"/>
      <c r="C3051" s="135"/>
      <c r="D3051" s="135"/>
      <c r="E3051" s="85"/>
      <c r="F3051" s="85"/>
      <c r="G3051" s="85"/>
      <c r="H3051" s="85"/>
      <c r="I3051" s="85"/>
      <c r="J3051" s="85"/>
      <c r="K3051" s="85"/>
    </row>
    <row r="3052" spans="1:11" x14ac:dyDescent="0.3">
      <c r="A3052" s="67"/>
      <c r="B3052" s="135"/>
      <c r="C3052" s="135"/>
      <c r="D3052" s="135"/>
      <c r="E3052" s="85"/>
      <c r="F3052" s="85"/>
      <c r="G3052" s="85"/>
      <c r="H3052" s="85"/>
      <c r="I3052" s="85"/>
      <c r="J3052" s="85"/>
      <c r="K3052" s="85"/>
    </row>
    <row r="3053" spans="1:11" x14ac:dyDescent="0.3">
      <c r="A3053" s="67"/>
      <c r="B3053" s="135"/>
      <c r="C3053" s="135"/>
      <c r="D3053" s="135"/>
      <c r="E3053" s="85"/>
      <c r="F3053" s="85"/>
      <c r="G3053" s="85"/>
      <c r="H3053" s="85"/>
      <c r="I3053" s="85"/>
      <c r="J3053" s="85"/>
      <c r="K3053" s="85"/>
    </row>
    <row r="3054" spans="1:11" x14ac:dyDescent="0.3">
      <c r="A3054" s="67"/>
      <c r="B3054" s="135"/>
      <c r="C3054" s="135"/>
      <c r="D3054" s="135"/>
      <c r="E3054" s="85"/>
      <c r="F3054" s="85"/>
      <c r="G3054" s="85"/>
      <c r="H3054" s="85"/>
      <c r="I3054" s="85"/>
      <c r="J3054" s="85"/>
      <c r="K3054" s="85"/>
    </row>
    <row r="3055" spans="1:11" x14ac:dyDescent="0.3">
      <c r="A3055" s="67"/>
      <c r="B3055" s="135"/>
      <c r="C3055" s="135"/>
      <c r="D3055" s="135"/>
      <c r="E3055" s="85"/>
      <c r="F3055" s="85"/>
      <c r="G3055" s="85"/>
      <c r="H3055" s="85"/>
      <c r="I3055" s="85"/>
      <c r="J3055" s="85"/>
      <c r="K3055" s="85"/>
    </row>
    <row r="3056" spans="1:11" x14ac:dyDescent="0.3">
      <c r="A3056" s="67"/>
      <c r="B3056" s="135"/>
      <c r="C3056" s="135"/>
      <c r="D3056" s="135"/>
      <c r="E3056" s="85"/>
      <c r="F3056" s="85"/>
      <c r="G3056" s="85"/>
      <c r="H3056" s="85"/>
      <c r="I3056" s="85"/>
      <c r="J3056" s="85"/>
      <c r="K3056" s="85"/>
    </row>
    <row r="3057" spans="1:11" x14ac:dyDescent="0.3">
      <c r="A3057" s="67"/>
      <c r="B3057" s="135"/>
      <c r="C3057" s="135"/>
      <c r="D3057" s="135"/>
      <c r="E3057" s="85"/>
      <c r="F3057" s="85"/>
      <c r="G3057" s="85"/>
      <c r="H3057" s="85"/>
      <c r="I3057" s="85"/>
      <c r="J3057" s="85"/>
      <c r="K3057" s="85"/>
    </row>
    <row r="3058" spans="1:11" x14ac:dyDescent="0.3">
      <c r="A3058" s="67"/>
      <c r="B3058" s="135"/>
      <c r="C3058" s="135"/>
      <c r="D3058" s="135"/>
      <c r="E3058" s="85"/>
      <c r="F3058" s="85"/>
      <c r="G3058" s="85"/>
      <c r="H3058" s="85"/>
      <c r="I3058" s="85"/>
      <c r="J3058" s="85"/>
      <c r="K3058" s="85"/>
    </row>
    <row r="3059" spans="1:11" x14ac:dyDescent="0.3">
      <c r="A3059" s="67"/>
      <c r="B3059" s="135"/>
      <c r="C3059" s="135"/>
      <c r="D3059" s="135"/>
      <c r="E3059" s="85"/>
      <c r="F3059" s="85"/>
      <c r="G3059" s="85"/>
      <c r="H3059" s="85"/>
      <c r="I3059" s="85"/>
      <c r="J3059" s="85"/>
      <c r="K3059" s="85"/>
    </row>
    <row r="3060" spans="1:11" x14ac:dyDescent="0.3">
      <c r="A3060" s="67"/>
      <c r="B3060" s="135"/>
      <c r="C3060" s="135"/>
      <c r="D3060" s="135"/>
      <c r="E3060" s="85"/>
      <c r="F3060" s="85"/>
      <c r="G3060" s="85"/>
      <c r="H3060" s="85"/>
      <c r="I3060" s="85"/>
      <c r="J3060" s="85"/>
      <c r="K3060" s="85"/>
    </row>
    <row r="3061" spans="1:11" x14ac:dyDescent="0.3">
      <c r="A3061" s="67"/>
      <c r="B3061" s="135"/>
      <c r="C3061" s="135"/>
      <c r="D3061" s="135"/>
      <c r="E3061" s="85"/>
      <c r="F3061" s="85"/>
      <c r="G3061" s="85"/>
      <c r="H3061" s="85"/>
      <c r="I3061" s="85"/>
      <c r="J3061" s="85"/>
      <c r="K3061" s="85"/>
    </row>
    <row r="3062" spans="1:11" x14ac:dyDescent="0.3">
      <c r="A3062" s="67"/>
      <c r="B3062" s="135"/>
      <c r="C3062" s="135"/>
      <c r="D3062" s="135"/>
      <c r="E3062" s="85"/>
      <c r="F3062" s="85"/>
      <c r="G3062" s="85"/>
      <c r="H3062" s="85"/>
      <c r="I3062" s="85"/>
      <c r="J3062" s="85"/>
      <c r="K3062" s="85"/>
    </row>
    <row r="3063" spans="1:11" x14ac:dyDescent="0.3">
      <c r="A3063" s="67"/>
      <c r="B3063" s="135"/>
      <c r="C3063" s="135"/>
      <c r="D3063" s="135"/>
      <c r="E3063" s="85"/>
      <c r="F3063" s="85"/>
      <c r="G3063" s="85"/>
      <c r="H3063" s="85"/>
      <c r="I3063" s="85"/>
      <c r="J3063" s="85"/>
      <c r="K3063" s="85"/>
    </row>
    <row r="3064" spans="1:11" x14ac:dyDescent="0.3">
      <c r="A3064" s="67"/>
      <c r="B3064" s="135"/>
      <c r="C3064" s="135"/>
      <c r="D3064" s="135"/>
      <c r="E3064" s="85"/>
      <c r="F3064" s="85"/>
      <c r="G3064" s="85"/>
      <c r="H3064" s="85"/>
      <c r="I3064" s="85"/>
      <c r="J3064" s="85"/>
      <c r="K3064" s="85"/>
    </row>
    <row r="3065" spans="1:11" x14ac:dyDescent="0.3">
      <c r="A3065" s="67"/>
      <c r="B3065" s="135"/>
      <c r="C3065" s="135"/>
      <c r="D3065" s="135"/>
      <c r="E3065" s="85"/>
      <c r="F3065" s="85"/>
      <c r="G3065" s="85"/>
      <c r="H3065" s="85"/>
      <c r="I3065" s="85"/>
      <c r="J3065" s="85"/>
      <c r="K3065" s="85"/>
    </row>
    <row r="3066" spans="1:11" x14ac:dyDescent="0.3">
      <c r="A3066" s="67"/>
      <c r="B3066" s="135"/>
      <c r="C3066" s="135"/>
      <c r="D3066" s="135"/>
      <c r="E3066" s="85"/>
      <c r="F3066" s="85"/>
      <c r="G3066" s="85"/>
      <c r="H3066" s="85"/>
      <c r="I3066" s="85"/>
      <c r="J3066" s="85"/>
      <c r="K3066" s="85"/>
    </row>
    <row r="3067" spans="1:11" x14ac:dyDescent="0.3">
      <c r="A3067" s="68"/>
      <c r="B3067" s="137"/>
      <c r="C3067" s="137"/>
      <c r="D3067" s="137"/>
      <c r="E3067" s="87"/>
      <c r="F3067" s="87"/>
      <c r="G3067" s="87"/>
      <c r="H3067" s="87"/>
      <c r="I3067" s="87"/>
      <c r="J3067" s="87"/>
      <c r="K3067" s="87"/>
    </row>
    <row r="3069" spans="1:11" x14ac:dyDescent="0.3">
      <c r="A3069" s="69"/>
      <c r="B3069" s="69"/>
      <c r="C3069" s="69"/>
      <c r="D3069" s="69"/>
      <c r="E3069" s="69"/>
      <c r="F3069" s="69"/>
      <c r="G3069" s="69"/>
      <c r="H3069" s="97"/>
      <c r="I3069" s="97"/>
      <c r="J3069" s="69"/>
      <c r="K3069" s="69"/>
    </row>
    <row r="3070" spans="1:11" x14ac:dyDescent="0.3">
      <c r="A3070" s="101"/>
      <c r="B3070" s="83"/>
      <c r="C3070" s="83"/>
      <c r="D3070" s="83"/>
      <c r="E3070" s="83"/>
      <c r="F3070" s="83"/>
      <c r="G3070" s="95"/>
      <c r="H3070" s="95"/>
      <c r="I3070" s="33"/>
      <c r="J3070" s="98"/>
      <c r="K3070" s="96"/>
    </row>
    <row r="3071" spans="1:11" x14ac:dyDescent="0.3">
      <c r="A3071" s="91"/>
      <c r="B3071" s="92"/>
      <c r="C3071" s="92"/>
      <c r="D3071" s="92"/>
      <c r="E3071" s="92"/>
      <c r="F3071" s="92"/>
      <c r="G3071" s="92"/>
      <c r="H3071" s="92"/>
      <c r="I3071" s="92"/>
      <c r="J3071" s="92"/>
      <c r="K3071" s="92"/>
    </row>
    <row r="3072" spans="1:11" x14ac:dyDescent="0.3">
      <c r="A3072" s="68"/>
      <c r="B3072" s="68"/>
      <c r="C3072" s="68"/>
      <c r="D3072" s="68"/>
      <c r="E3072" s="68"/>
      <c r="F3072" s="68"/>
      <c r="G3072" s="68"/>
      <c r="H3072" s="68"/>
      <c r="I3072" s="68"/>
      <c r="J3072" s="68"/>
      <c r="K3072" s="86"/>
    </row>
    <row r="3073" spans="1:11" x14ac:dyDescent="0.3">
      <c r="A3073" s="67"/>
      <c r="B3073" s="135"/>
      <c r="C3073" s="135"/>
      <c r="D3073" s="135"/>
      <c r="E3073" s="85"/>
      <c r="F3073" s="85"/>
      <c r="G3073" s="85"/>
      <c r="H3073" s="85"/>
      <c r="I3073" s="85"/>
      <c r="J3073" s="85"/>
      <c r="K3073" s="85"/>
    </row>
    <row r="3074" spans="1:11" x14ac:dyDescent="0.3">
      <c r="A3074" s="67"/>
      <c r="B3074" s="135"/>
      <c r="C3074" s="135"/>
      <c r="D3074" s="135"/>
      <c r="E3074" s="85"/>
      <c r="F3074" s="85"/>
      <c r="G3074" s="85"/>
      <c r="H3074" s="85"/>
      <c r="I3074" s="85"/>
      <c r="J3074" s="85"/>
      <c r="K3074" s="85"/>
    </row>
    <row r="3075" spans="1:11" x14ac:dyDescent="0.3">
      <c r="A3075" s="67"/>
      <c r="B3075" s="135"/>
      <c r="C3075" s="135"/>
      <c r="D3075" s="135"/>
      <c r="E3075" s="85"/>
      <c r="F3075" s="85"/>
      <c r="G3075" s="85"/>
      <c r="H3075" s="85"/>
      <c r="I3075" s="85"/>
      <c r="J3075" s="85"/>
      <c r="K3075" s="85"/>
    </row>
    <row r="3076" spans="1:11" x14ac:dyDescent="0.3">
      <c r="A3076" s="67"/>
      <c r="B3076" s="135"/>
      <c r="C3076" s="135"/>
      <c r="D3076" s="135"/>
      <c r="E3076" s="85"/>
      <c r="F3076" s="85"/>
      <c r="G3076" s="85"/>
      <c r="H3076" s="85"/>
      <c r="I3076" s="85"/>
      <c r="J3076" s="85"/>
      <c r="K3076" s="85"/>
    </row>
    <row r="3077" spans="1:11" x14ac:dyDescent="0.3">
      <c r="A3077" s="67"/>
      <c r="B3077" s="135"/>
      <c r="C3077" s="135"/>
      <c r="D3077" s="135"/>
      <c r="E3077" s="85"/>
      <c r="F3077" s="85"/>
      <c r="G3077" s="85"/>
      <c r="H3077" s="85"/>
      <c r="I3077" s="85"/>
      <c r="J3077" s="85"/>
      <c r="K3077" s="85"/>
    </row>
    <row r="3078" spans="1:11" x14ac:dyDescent="0.3">
      <c r="A3078" s="67"/>
      <c r="B3078" s="135"/>
      <c r="C3078" s="135"/>
      <c r="D3078" s="135"/>
      <c r="E3078" s="85"/>
      <c r="F3078" s="85"/>
      <c r="G3078" s="85"/>
      <c r="H3078" s="85"/>
      <c r="I3078" s="85"/>
      <c r="J3078" s="85"/>
      <c r="K3078" s="85"/>
    </row>
    <row r="3079" spans="1:11" x14ac:dyDescent="0.3">
      <c r="A3079" s="67"/>
      <c r="B3079" s="135"/>
      <c r="C3079" s="135"/>
      <c r="D3079" s="135"/>
      <c r="E3079" s="85"/>
      <c r="F3079" s="85"/>
      <c r="G3079" s="85"/>
      <c r="H3079" s="85"/>
      <c r="I3079" s="85"/>
      <c r="J3079" s="85"/>
      <c r="K3079" s="85"/>
    </row>
    <row r="3080" spans="1:11" x14ac:dyDescent="0.3">
      <c r="A3080" s="67"/>
      <c r="B3080" s="135"/>
      <c r="C3080" s="135"/>
      <c r="D3080" s="135"/>
      <c r="E3080" s="85"/>
      <c r="F3080" s="85"/>
      <c r="G3080" s="85"/>
      <c r="H3080" s="85"/>
      <c r="I3080" s="85"/>
      <c r="J3080" s="85"/>
      <c r="K3080" s="85"/>
    </row>
    <row r="3081" spans="1:11" x14ac:dyDescent="0.3">
      <c r="A3081" s="67"/>
      <c r="B3081" s="135"/>
      <c r="C3081" s="135"/>
      <c r="D3081" s="135"/>
      <c r="E3081" s="85"/>
      <c r="F3081" s="85"/>
      <c r="G3081" s="85"/>
      <c r="H3081" s="85"/>
      <c r="I3081" s="85"/>
      <c r="J3081" s="85"/>
      <c r="K3081" s="85"/>
    </row>
    <row r="3082" spans="1:11" x14ac:dyDescent="0.3">
      <c r="A3082" s="67"/>
      <c r="B3082" s="135"/>
      <c r="C3082" s="135"/>
      <c r="D3082" s="135"/>
      <c r="E3082" s="85"/>
      <c r="F3082" s="85"/>
      <c r="G3082" s="85"/>
      <c r="H3082" s="85"/>
      <c r="I3082" s="85"/>
      <c r="J3082" s="85"/>
      <c r="K3082" s="85"/>
    </row>
    <row r="3083" spans="1:11" x14ac:dyDescent="0.3">
      <c r="A3083" s="67"/>
      <c r="B3083" s="135"/>
      <c r="C3083" s="135"/>
      <c r="D3083" s="135"/>
      <c r="E3083" s="85"/>
      <c r="F3083" s="85"/>
      <c r="G3083" s="85"/>
      <c r="H3083" s="85"/>
      <c r="I3083" s="85"/>
      <c r="J3083" s="85"/>
      <c r="K3083" s="85"/>
    </row>
    <row r="3084" spans="1:11" x14ac:dyDescent="0.3">
      <c r="A3084" s="67"/>
      <c r="B3084" s="135"/>
      <c r="C3084" s="135"/>
      <c r="D3084" s="135"/>
      <c r="E3084" s="85"/>
      <c r="F3084" s="85"/>
      <c r="G3084" s="85"/>
      <c r="H3084" s="85"/>
      <c r="I3084" s="85"/>
      <c r="J3084" s="85"/>
      <c r="K3084" s="85"/>
    </row>
    <row r="3085" spans="1:11" x14ac:dyDescent="0.3">
      <c r="A3085" s="67"/>
      <c r="B3085" s="135"/>
      <c r="C3085" s="135"/>
      <c r="D3085" s="135"/>
      <c r="E3085" s="85"/>
      <c r="F3085" s="85"/>
      <c r="G3085" s="85"/>
      <c r="H3085" s="85"/>
      <c r="I3085" s="85"/>
      <c r="J3085" s="85"/>
      <c r="K3085" s="85"/>
    </row>
    <row r="3086" spans="1:11" x14ac:dyDescent="0.3">
      <c r="A3086" s="67"/>
      <c r="B3086" s="135"/>
      <c r="C3086" s="135"/>
      <c r="D3086" s="135"/>
      <c r="E3086" s="85"/>
      <c r="F3086" s="85"/>
      <c r="G3086" s="85"/>
      <c r="H3086" s="85"/>
      <c r="I3086" s="85"/>
      <c r="J3086" s="85"/>
      <c r="K3086" s="85"/>
    </row>
    <row r="3087" spans="1:11" x14ac:dyDescent="0.3">
      <c r="A3087" s="67"/>
      <c r="B3087" s="135"/>
      <c r="C3087" s="135"/>
      <c r="D3087" s="135"/>
      <c r="E3087" s="85"/>
      <c r="F3087" s="85"/>
      <c r="G3087" s="85"/>
      <c r="H3087" s="85"/>
      <c r="I3087" s="85"/>
      <c r="J3087" s="85"/>
      <c r="K3087" s="85"/>
    </row>
    <row r="3088" spans="1:11" x14ac:dyDescent="0.3">
      <c r="A3088" s="67"/>
      <c r="B3088" s="135"/>
      <c r="C3088" s="135"/>
      <c r="D3088" s="135"/>
      <c r="E3088" s="85"/>
      <c r="F3088" s="85"/>
      <c r="G3088" s="85"/>
      <c r="H3088" s="85"/>
      <c r="I3088" s="85"/>
      <c r="J3088" s="85"/>
      <c r="K3088" s="85"/>
    </row>
    <row r="3089" spans="1:11" x14ac:dyDescent="0.3">
      <c r="A3089" s="68"/>
      <c r="B3089" s="136"/>
      <c r="C3089" s="136"/>
      <c r="D3089" s="136"/>
      <c r="E3089" s="87"/>
      <c r="F3089" s="87"/>
      <c r="G3089" s="87"/>
      <c r="H3089" s="87"/>
      <c r="I3089" s="87"/>
      <c r="J3089" s="87"/>
      <c r="K3089" s="87"/>
    </row>
    <row r="3090" spans="1:11" x14ac:dyDescent="0.3">
      <c r="A3090" s="82"/>
      <c r="B3090" s="89"/>
      <c r="C3090" s="89"/>
      <c r="D3090" s="89"/>
      <c r="E3090" s="89"/>
      <c r="F3090" s="89"/>
      <c r="G3090" s="89"/>
      <c r="H3090" s="89"/>
      <c r="I3090" s="89"/>
      <c r="J3090" s="89"/>
      <c r="K3090" s="89"/>
    </row>
    <row r="3091" spans="1:11" x14ac:dyDescent="0.3">
      <c r="A3091" s="92"/>
      <c r="B3091" s="92"/>
      <c r="C3091" s="92"/>
      <c r="D3091" s="92"/>
      <c r="E3091" s="92"/>
      <c r="F3091" s="92"/>
      <c r="G3091" s="92"/>
      <c r="H3091" s="92"/>
      <c r="I3091" s="92"/>
      <c r="J3091" s="92"/>
      <c r="K3091" s="92"/>
    </row>
    <row r="3092" spans="1:11" x14ac:dyDescent="0.3">
      <c r="A3092" s="68"/>
      <c r="B3092" s="68"/>
      <c r="C3092" s="68"/>
      <c r="D3092" s="68"/>
      <c r="E3092" s="68"/>
      <c r="F3092" s="68"/>
      <c r="G3092" s="68"/>
      <c r="H3092" s="68"/>
      <c r="I3092" s="68"/>
      <c r="J3092" s="68"/>
      <c r="K3092" s="86"/>
    </row>
    <row r="3093" spans="1:11" x14ac:dyDescent="0.3">
      <c r="A3093" s="67"/>
      <c r="B3093" s="135"/>
      <c r="C3093" s="135"/>
      <c r="D3093" s="135"/>
      <c r="E3093" s="85"/>
      <c r="F3093" s="85"/>
      <c r="G3093" s="85"/>
      <c r="H3093" s="85"/>
      <c r="I3093" s="85"/>
      <c r="J3093" s="85"/>
      <c r="K3093" s="85"/>
    </row>
    <row r="3094" spans="1:11" x14ac:dyDescent="0.3">
      <c r="A3094" s="67"/>
      <c r="B3094" s="135"/>
      <c r="C3094" s="135"/>
      <c r="D3094" s="135"/>
      <c r="E3094" s="85"/>
      <c r="F3094" s="85"/>
      <c r="G3094" s="85"/>
      <c r="H3094" s="85"/>
      <c r="I3094" s="85"/>
      <c r="J3094" s="85"/>
      <c r="K3094" s="85"/>
    </row>
    <row r="3095" spans="1:11" x14ac:dyDescent="0.3">
      <c r="A3095" s="67"/>
      <c r="B3095" s="135"/>
      <c r="C3095" s="135"/>
      <c r="D3095" s="135"/>
      <c r="E3095" s="85"/>
      <c r="F3095" s="85"/>
      <c r="G3095" s="85"/>
      <c r="H3095" s="85"/>
      <c r="I3095" s="85"/>
      <c r="J3095" s="85"/>
      <c r="K3095" s="85"/>
    </row>
    <row r="3096" spans="1:11" x14ac:dyDescent="0.3">
      <c r="A3096" s="67"/>
      <c r="B3096" s="135"/>
      <c r="C3096" s="135"/>
      <c r="D3096" s="135"/>
      <c r="E3096" s="85"/>
      <c r="F3096" s="85"/>
      <c r="G3096" s="85"/>
      <c r="H3096" s="85"/>
      <c r="I3096" s="85"/>
      <c r="J3096" s="85"/>
      <c r="K3096" s="85"/>
    </row>
    <row r="3097" spans="1:11" x14ac:dyDescent="0.3">
      <c r="A3097" s="67"/>
      <c r="B3097" s="135"/>
      <c r="C3097" s="135"/>
      <c r="D3097" s="135"/>
      <c r="E3097" s="85"/>
      <c r="F3097" s="85"/>
      <c r="G3097" s="85"/>
      <c r="H3097" s="85"/>
      <c r="I3097" s="85"/>
      <c r="J3097" s="85"/>
      <c r="K3097" s="85"/>
    </row>
    <row r="3098" spans="1:11" x14ac:dyDescent="0.3">
      <c r="A3098" s="67"/>
      <c r="B3098" s="135"/>
      <c r="C3098" s="135"/>
      <c r="D3098" s="135"/>
      <c r="E3098" s="85"/>
      <c r="F3098" s="85"/>
      <c r="G3098" s="85"/>
      <c r="H3098" s="85"/>
      <c r="I3098" s="85"/>
      <c r="J3098" s="85"/>
      <c r="K3098" s="85"/>
    </row>
    <row r="3099" spans="1:11" x14ac:dyDescent="0.3">
      <c r="A3099" s="67"/>
      <c r="B3099" s="135"/>
      <c r="C3099" s="135"/>
      <c r="D3099" s="135"/>
      <c r="E3099" s="85"/>
      <c r="F3099" s="85"/>
      <c r="G3099" s="85"/>
      <c r="H3099" s="85"/>
      <c r="I3099" s="85"/>
      <c r="J3099" s="85"/>
      <c r="K3099" s="85"/>
    </row>
    <row r="3100" spans="1:11" x14ac:dyDescent="0.3">
      <c r="A3100" s="67"/>
      <c r="B3100" s="135"/>
      <c r="C3100" s="135"/>
      <c r="D3100" s="135"/>
      <c r="E3100" s="85"/>
      <c r="F3100" s="85"/>
      <c r="G3100" s="85"/>
      <c r="H3100" s="85"/>
      <c r="I3100" s="85"/>
      <c r="J3100" s="85"/>
      <c r="K3100" s="85"/>
    </row>
    <row r="3101" spans="1:11" x14ac:dyDescent="0.3">
      <c r="A3101" s="67"/>
      <c r="B3101" s="135"/>
      <c r="C3101" s="135"/>
      <c r="D3101" s="135"/>
      <c r="E3101" s="85"/>
      <c r="F3101" s="85"/>
      <c r="G3101" s="85"/>
      <c r="H3101" s="85"/>
      <c r="I3101" s="85"/>
      <c r="J3101" s="85"/>
      <c r="K3101" s="85"/>
    </row>
    <row r="3102" spans="1:11" x14ac:dyDescent="0.3">
      <c r="A3102" s="67"/>
      <c r="B3102" s="135"/>
      <c r="C3102" s="135"/>
      <c r="D3102" s="135"/>
      <c r="E3102" s="85"/>
      <c r="F3102" s="85"/>
      <c r="G3102" s="85"/>
      <c r="H3102" s="85"/>
      <c r="I3102" s="85"/>
      <c r="J3102" s="85"/>
      <c r="K3102" s="85"/>
    </row>
    <row r="3103" spans="1:11" x14ac:dyDescent="0.3">
      <c r="A3103" s="67"/>
      <c r="B3103" s="135"/>
      <c r="C3103" s="135"/>
      <c r="D3103" s="135"/>
      <c r="E3103" s="85"/>
      <c r="F3103" s="85"/>
      <c r="G3103" s="85"/>
      <c r="H3103" s="85"/>
      <c r="I3103" s="85"/>
      <c r="J3103" s="85"/>
      <c r="K3103" s="85"/>
    </row>
    <row r="3104" spans="1:11" x14ac:dyDescent="0.3">
      <c r="A3104" s="67"/>
      <c r="B3104" s="135"/>
      <c r="C3104" s="135"/>
      <c r="D3104" s="135"/>
      <c r="E3104" s="85"/>
      <c r="F3104" s="85"/>
      <c r="G3104" s="85"/>
      <c r="H3104" s="85"/>
      <c r="I3104" s="85"/>
      <c r="J3104" s="85"/>
      <c r="K3104" s="85"/>
    </row>
    <row r="3105" spans="1:11" x14ac:dyDescent="0.3">
      <c r="A3105" s="67"/>
      <c r="B3105" s="135"/>
      <c r="C3105" s="135"/>
      <c r="D3105" s="135"/>
      <c r="E3105" s="85"/>
      <c r="F3105" s="85"/>
      <c r="G3105" s="85"/>
      <c r="H3105" s="85"/>
      <c r="I3105" s="85"/>
      <c r="J3105" s="85"/>
      <c r="K3105" s="85"/>
    </row>
    <row r="3106" spans="1:11" x14ac:dyDescent="0.3">
      <c r="A3106" s="67"/>
      <c r="B3106" s="135"/>
      <c r="C3106" s="135"/>
      <c r="D3106" s="135"/>
      <c r="E3106" s="85"/>
      <c r="F3106" s="85"/>
      <c r="G3106" s="85"/>
      <c r="H3106" s="85"/>
      <c r="I3106" s="85"/>
      <c r="J3106" s="85"/>
      <c r="K3106" s="85"/>
    </row>
    <row r="3107" spans="1:11" x14ac:dyDescent="0.3">
      <c r="A3107" s="67"/>
      <c r="B3107" s="135"/>
      <c r="C3107" s="135"/>
      <c r="D3107" s="135"/>
      <c r="E3107" s="85"/>
      <c r="F3107" s="85"/>
      <c r="G3107" s="85"/>
      <c r="H3107" s="85"/>
      <c r="I3107" s="85"/>
      <c r="J3107" s="85"/>
      <c r="K3107" s="85"/>
    </row>
    <row r="3108" spans="1:11" x14ac:dyDescent="0.3">
      <c r="A3108" s="67"/>
      <c r="B3108" s="135"/>
      <c r="C3108" s="135"/>
      <c r="D3108" s="135"/>
      <c r="E3108" s="85"/>
      <c r="F3108" s="85"/>
      <c r="G3108" s="85"/>
      <c r="H3108" s="85"/>
      <c r="I3108" s="85"/>
      <c r="J3108" s="85"/>
      <c r="K3108" s="85"/>
    </row>
    <row r="3109" spans="1:11" x14ac:dyDescent="0.3">
      <c r="A3109" s="68"/>
      <c r="B3109" s="137"/>
      <c r="C3109" s="137"/>
      <c r="D3109" s="137"/>
      <c r="E3109" s="87"/>
      <c r="F3109" s="87"/>
      <c r="G3109" s="87"/>
      <c r="H3109" s="87"/>
      <c r="I3109" s="87"/>
      <c r="J3109" s="87"/>
      <c r="K3109" s="87"/>
    </row>
    <row r="3111" spans="1:11" x14ac:dyDescent="0.3">
      <c r="A3111" s="69"/>
      <c r="B3111" s="69"/>
      <c r="C3111" s="69"/>
      <c r="D3111" s="69"/>
      <c r="E3111" s="69"/>
      <c r="F3111" s="69"/>
      <c r="G3111" s="69"/>
      <c r="H3111" s="97"/>
      <c r="I3111" s="97"/>
      <c r="J3111" s="69"/>
      <c r="K3111" s="69"/>
    </row>
    <row r="3112" spans="1:11" x14ac:dyDescent="0.3">
      <c r="A3112" s="101"/>
      <c r="B3112" s="83"/>
      <c r="C3112" s="83"/>
      <c r="D3112" s="83"/>
      <c r="E3112" s="83"/>
      <c r="F3112" s="83"/>
      <c r="G3112" s="95"/>
      <c r="H3112" s="95"/>
      <c r="I3112" s="33"/>
      <c r="J3112" s="98"/>
      <c r="K3112" s="96"/>
    </row>
    <row r="3113" spans="1:11" x14ac:dyDescent="0.3">
      <c r="A3113" s="91"/>
      <c r="B3113" s="92"/>
      <c r="C3113" s="92"/>
      <c r="D3113" s="92"/>
      <c r="E3113" s="92"/>
      <c r="F3113" s="92"/>
      <c r="G3113" s="92"/>
      <c r="H3113" s="92"/>
      <c r="I3113" s="92"/>
      <c r="J3113" s="92"/>
      <c r="K3113" s="92"/>
    </row>
    <row r="3114" spans="1:11" x14ac:dyDescent="0.3">
      <c r="A3114" s="68"/>
      <c r="B3114" s="68"/>
      <c r="C3114" s="68"/>
      <c r="D3114" s="68"/>
      <c r="E3114" s="68"/>
      <c r="F3114" s="68"/>
      <c r="G3114" s="68"/>
      <c r="H3114" s="68"/>
      <c r="I3114" s="68"/>
      <c r="J3114" s="68"/>
      <c r="K3114" s="86"/>
    </row>
    <row r="3115" spans="1:11" x14ac:dyDescent="0.3">
      <c r="A3115" s="67"/>
      <c r="B3115" s="135"/>
      <c r="C3115" s="135"/>
      <c r="D3115" s="135"/>
      <c r="E3115" s="85"/>
      <c r="F3115" s="85"/>
      <c r="G3115" s="85"/>
      <c r="H3115" s="85"/>
      <c r="I3115" s="85"/>
      <c r="J3115" s="85"/>
      <c r="K3115" s="85"/>
    </row>
    <row r="3116" spans="1:11" x14ac:dyDescent="0.3">
      <c r="A3116" s="67"/>
      <c r="B3116" s="135"/>
      <c r="C3116" s="135"/>
      <c r="D3116" s="135"/>
      <c r="E3116" s="85"/>
      <c r="F3116" s="85"/>
      <c r="G3116" s="85"/>
      <c r="H3116" s="85"/>
      <c r="I3116" s="85"/>
      <c r="J3116" s="85"/>
      <c r="K3116" s="85"/>
    </row>
    <row r="3117" spans="1:11" x14ac:dyDescent="0.3">
      <c r="A3117" s="67"/>
      <c r="B3117" s="135"/>
      <c r="C3117" s="135"/>
      <c r="D3117" s="135"/>
      <c r="E3117" s="85"/>
      <c r="F3117" s="85"/>
      <c r="G3117" s="85"/>
      <c r="H3117" s="85"/>
      <c r="I3117" s="85"/>
      <c r="J3117" s="85"/>
      <c r="K3117" s="85"/>
    </row>
    <row r="3118" spans="1:11" x14ac:dyDescent="0.3">
      <c r="A3118" s="67"/>
      <c r="B3118" s="135"/>
      <c r="C3118" s="135"/>
      <c r="D3118" s="135"/>
      <c r="E3118" s="85"/>
      <c r="F3118" s="85"/>
      <c r="G3118" s="85"/>
      <c r="H3118" s="85"/>
      <c r="I3118" s="85"/>
      <c r="J3118" s="85"/>
      <c r="K3118" s="85"/>
    </row>
    <row r="3119" spans="1:11" x14ac:dyDescent="0.3">
      <c r="A3119" s="67"/>
      <c r="B3119" s="135"/>
      <c r="C3119" s="135"/>
      <c r="D3119" s="135"/>
      <c r="E3119" s="85"/>
      <c r="F3119" s="85"/>
      <c r="G3119" s="85"/>
      <c r="H3119" s="85"/>
      <c r="I3119" s="85"/>
      <c r="J3119" s="85"/>
      <c r="K3119" s="85"/>
    </row>
    <row r="3120" spans="1:11" x14ac:dyDescent="0.3">
      <c r="A3120" s="67"/>
      <c r="B3120" s="135"/>
      <c r="C3120" s="135"/>
      <c r="D3120" s="135"/>
      <c r="E3120" s="85"/>
      <c r="F3120" s="85"/>
      <c r="G3120" s="85"/>
      <c r="H3120" s="85"/>
      <c r="I3120" s="85"/>
      <c r="J3120" s="85"/>
      <c r="K3120" s="85"/>
    </row>
    <row r="3121" spans="1:11" x14ac:dyDescent="0.3">
      <c r="A3121" s="67"/>
      <c r="B3121" s="135"/>
      <c r="C3121" s="135"/>
      <c r="D3121" s="135"/>
      <c r="E3121" s="85"/>
      <c r="F3121" s="85"/>
      <c r="G3121" s="85"/>
      <c r="H3121" s="85"/>
      <c r="I3121" s="85"/>
      <c r="J3121" s="85"/>
      <c r="K3121" s="85"/>
    </row>
    <row r="3122" spans="1:11" x14ac:dyDescent="0.3">
      <c r="A3122" s="67"/>
      <c r="B3122" s="135"/>
      <c r="C3122" s="135"/>
      <c r="D3122" s="135"/>
      <c r="E3122" s="85"/>
      <c r="F3122" s="85"/>
      <c r="G3122" s="85"/>
      <c r="H3122" s="85"/>
      <c r="I3122" s="85"/>
      <c r="J3122" s="85"/>
      <c r="K3122" s="85"/>
    </row>
    <row r="3123" spans="1:11" x14ac:dyDescent="0.3">
      <c r="A3123" s="67"/>
      <c r="B3123" s="135"/>
      <c r="C3123" s="135"/>
      <c r="D3123" s="135"/>
      <c r="E3123" s="85"/>
      <c r="F3123" s="85"/>
      <c r="G3123" s="85"/>
      <c r="H3123" s="85"/>
      <c r="I3123" s="85"/>
      <c r="J3123" s="85"/>
      <c r="K3123" s="85"/>
    </row>
    <row r="3124" spans="1:11" x14ac:dyDescent="0.3">
      <c r="A3124" s="67"/>
      <c r="B3124" s="135"/>
      <c r="C3124" s="135"/>
      <c r="D3124" s="135"/>
      <c r="E3124" s="85"/>
      <c r="F3124" s="85"/>
      <c r="G3124" s="85"/>
      <c r="H3124" s="85"/>
      <c r="I3124" s="85"/>
      <c r="J3124" s="85"/>
      <c r="K3124" s="85"/>
    </row>
    <row r="3125" spans="1:11" x14ac:dyDescent="0.3">
      <c r="A3125" s="67"/>
      <c r="B3125" s="135"/>
      <c r="C3125" s="135"/>
      <c r="D3125" s="135"/>
      <c r="E3125" s="85"/>
      <c r="F3125" s="85"/>
      <c r="G3125" s="85"/>
      <c r="H3125" s="85"/>
      <c r="I3125" s="85"/>
      <c r="J3125" s="85"/>
      <c r="K3125" s="85"/>
    </row>
    <row r="3126" spans="1:11" x14ac:dyDescent="0.3">
      <c r="A3126" s="67"/>
      <c r="B3126" s="135"/>
      <c r="C3126" s="135"/>
      <c r="D3126" s="135"/>
      <c r="E3126" s="85"/>
      <c r="F3126" s="85"/>
      <c r="G3126" s="85"/>
      <c r="H3126" s="85"/>
      <c r="I3126" s="85"/>
      <c r="J3126" s="85"/>
      <c r="K3126" s="85"/>
    </row>
    <row r="3127" spans="1:11" x14ac:dyDescent="0.3">
      <c r="A3127" s="67"/>
      <c r="B3127" s="135"/>
      <c r="C3127" s="135"/>
      <c r="D3127" s="135"/>
      <c r="E3127" s="85"/>
      <c r="F3127" s="85"/>
      <c r="G3127" s="85"/>
      <c r="H3127" s="85"/>
      <c r="I3127" s="85"/>
      <c r="J3127" s="85"/>
      <c r="K3127" s="85"/>
    </row>
    <row r="3128" spans="1:11" x14ac:dyDescent="0.3">
      <c r="A3128" s="67"/>
      <c r="B3128" s="135"/>
      <c r="C3128" s="135"/>
      <c r="D3128" s="135"/>
      <c r="E3128" s="85"/>
      <c r="F3128" s="85"/>
      <c r="G3128" s="85"/>
      <c r="H3128" s="85"/>
      <c r="I3128" s="85"/>
      <c r="J3128" s="85"/>
      <c r="K3128" s="85"/>
    </row>
    <row r="3129" spans="1:11" x14ac:dyDescent="0.3">
      <c r="A3129" s="67"/>
      <c r="B3129" s="135"/>
      <c r="C3129" s="135"/>
      <c r="D3129" s="135"/>
      <c r="E3129" s="85"/>
      <c r="F3129" s="85"/>
      <c r="G3129" s="85"/>
      <c r="H3129" s="85"/>
      <c r="I3129" s="85"/>
      <c r="J3129" s="85"/>
      <c r="K3129" s="85"/>
    </row>
    <row r="3130" spans="1:11" x14ac:dyDescent="0.3">
      <c r="A3130" s="67"/>
      <c r="B3130" s="135"/>
      <c r="C3130" s="135"/>
      <c r="D3130" s="135"/>
      <c r="E3130" s="85"/>
      <c r="F3130" s="85"/>
      <c r="G3130" s="85"/>
      <c r="H3130" s="85"/>
      <c r="I3130" s="85"/>
      <c r="J3130" s="85"/>
      <c r="K3130" s="85"/>
    </row>
    <row r="3131" spans="1:11" x14ac:dyDescent="0.3">
      <c r="A3131" s="68"/>
      <c r="B3131" s="136"/>
      <c r="C3131" s="136"/>
      <c r="D3131" s="136"/>
      <c r="E3131" s="87"/>
      <c r="F3131" s="87"/>
      <c r="G3131" s="87"/>
      <c r="H3131" s="87"/>
      <c r="I3131" s="87"/>
      <c r="J3131" s="87"/>
      <c r="K3131" s="87"/>
    </row>
    <row r="3132" spans="1:11" x14ac:dyDescent="0.3">
      <c r="A3132" s="82"/>
      <c r="B3132" s="89"/>
      <c r="C3132" s="89"/>
      <c r="D3132" s="89"/>
      <c r="E3132" s="89"/>
      <c r="F3132" s="89"/>
      <c r="G3132" s="89"/>
      <c r="H3132" s="89"/>
      <c r="I3132" s="89"/>
      <c r="J3132" s="89"/>
      <c r="K3132" s="89"/>
    </row>
    <row r="3133" spans="1:11" x14ac:dyDescent="0.3">
      <c r="A3133" s="92"/>
      <c r="B3133" s="92"/>
      <c r="C3133" s="92"/>
      <c r="D3133" s="92"/>
      <c r="E3133" s="92"/>
      <c r="F3133" s="92"/>
      <c r="G3133" s="92"/>
      <c r="H3133" s="92"/>
      <c r="I3133" s="92"/>
      <c r="J3133" s="92"/>
      <c r="K3133" s="92"/>
    </row>
    <row r="3134" spans="1:11" x14ac:dyDescent="0.3">
      <c r="A3134" s="68"/>
      <c r="B3134" s="68"/>
      <c r="C3134" s="68"/>
      <c r="D3134" s="68"/>
      <c r="E3134" s="68"/>
      <c r="F3134" s="68"/>
      <c r="G3134" s="68"/>
      <c r="H3134" s="68"/>
      <c r="I3134" s="68"/>
      <c r="J3134" s="68"/>
      <c r="K3134" s="86"/>
    </row>
    <row r="3135" spans="1:11" x14ac:dyDescent="0.3">
      <c r="A3135" s="67"/>
      <c r="B3135" s="135"/>
      <c r="C3135" s="135"/>
      <c r="D3135" s="135"/>
      <c r="E3135" s="85"/>
      <c r="F3135" s="85"/>
      <c r="G3135" s="85"/>
      <c r="H3135" s="85"/>
      <c r="I3135" s="85"/>
      <c r="J3135" s="85"/>
      <c r="K3135" s="85"/>
    </row>
    <row r="3136" spans="1:11" x14ac:dyDescent="0.3">
      <c r="A3136" s="67"/>
      <c r="B3136" s="135"/>
      <c r="C3136" s="135"/>
      <c r="D3136" s="135"/>
      <c r="E3136" s="85"/>
      <c r="F3136" s="85"/>
      <c r="G3136" s="85"/>
      <c r="H3136" s="85"/>
      <c r="I3136" s="85"/>
      <c r="J3136" s="85"/>
      <c r="K3136" s="85"/>
    </row>
    <row r="3137" spans="1:11" x14ac:dyDescent="0.3">
      <c r="A3137" s="67"/>
      <c r="B3137" s="135"/>
      <c r="C3137" s="135"/>
      <c r="D3137" s="135"/>
      <c r="E3137" s="85"/>
      <c r="F3137" s="85"/>
      <c r="G3137" s="85"/>
      <c r="H3137" s="85"/>
      <c r="I3137" s="85"/>
      <c r="J3137" s="85"/>
      <c r="K3137" s="85"/>
    </row>
    <row r="3138" spans="1:11" x14ac:dyDescent="0.3">
      <c r="A3138" s="67"/>
      <c r="B3138" s="135"/>
      <c r="C3138" s="135"/>
      <c r="D3138" s="135"/>
      <c r="E3138" s="85"/>
      <c r="F3138" s="85"/>
      <c r="G3138" s="85"/>
      <c r="H3138" s="85"/>
      <c r="I3138" s="85"/>
      <c r="J3138" s="85"/>
      <c r="K3138" s="85"/>
    </row>
    <row r="3139" spans="1:11" x14ac:dyDescent="0.3">
      <c r="A3139" s="67"/>
      <c r="B3139" s="135"/>
      <c r="C3139" s="135"/>
      <c r="D3139" s="135"/>
      <c r="E3139" s="85"/>
      <c r="F3139" s="85"/>
      <c r="G3139" s="85"/>
      <c r="H3139" s="85"/>
      <c r="I3139" s="85"/>
      <c r="J3139" s="85"/>
      <c r="K3139" s="85"/>
    </row>
    <row r="3140" spans="1:11" x14ac:dyDescent="0.3">
      <c r="A3140" s="67"/>
      <c r="B3140" s="135"/>
      <c r="C3140" s="135"/>
      <c r="D3140" s="135"/>
      <c r="E3140" s="85"/>
      <c r="F3140" s="85"/>
      <c r="G3140" s="85"/>
      <c r="H3140" s="85"/>
      <c r="I3140" s="85"/>
      <c r="J3140" s="85"/>
      <c r="K3140" s="85"/>
    </row>
    <row r="3141" spans="1:11" x14ac:dyDescent="0.3">
      <c r="A3141" s="67"/>
      <c r="B3141" s="135"/>
      <c r="C3141" s="135"/>
      <c r="D3141" s="135"/>
      <c r="E3141" s="85"/>
      <c r="F3141" s="85"/>
      <c r="G3141" s="85"/>
      <c r="H3141" s="85"/>
      <c r="I3141" s="85"/>
      <c r="J3141" s="85"/>
      <c r="K3141" s="85"/>
    </row>
    <row r="3142" spans="1:11" x14ac:dyDescent="0.3">
      <c r="A3142" s="67"/>
      <c r="B3142" s="135"/>
      <c r="C3142" s="135"/>
      <c r="D3142" s="135"/>
      <c r="E3142" s="85"/>
      <c r="F3142" s="85"/>
      <c r="G3142" s="85"/>
      <c r="H3142" s="85"/>
      <c r="I3142" s="85"/>
      <c r="J3142" s="85"/>
      <c r="K3142" s="85"/>
    </row>
    <row r="3143" spans="1:11" x14ac:dyDescent="0.3">
      <c r="A3143" s="67"/>
      <c r="B3143" s="135"/>
      <c r="C3143" s="135"/>
      <c r="D3143" s="135"/>
      <c r="E3143" s="85"/>
      <c r="F3143" s="85"/>
      <c r="G3143" s="85"/>
      <c r="H3143" s="85"/>
      <c r="I3143" s="85"/>
      <c r="J3143" s="85"/>
      <c r="K3143" s="85"/>
    </row>
    <row r="3144" spans="1:11" x14ac:dyDescent="0.3">
      <c r="A3144" s="67"/>
      <c r="B3144" s="135"/>
      <c r="C3144" s="135"/>
      <c r="D3144" s="135"/>
      <c r="E3144" s="85"/>
      <c r="F3144" s="85"/>
      <c r="G3144" s="85"/>
      <c r="H3144" s="85"/>
      <c r="I3144" s="85"/>
      <c r="J3144" s="85"/>
      <c r="K3144" s="85"/>
    </row>
    <row r="3145" spans="1:11" x14ac:dyDescent="0.3">
      <c r="A3145" s="67"/>
      <c r="B3145" s="135"/>
      <c r="C3145" s="135"/>
      <c r="D3145" s="135"/>
      <c r="E3145" s="85"/>
      <c r="F3145" s="85"/>
      <c r="G3145" s="85"/>
      <c r="H3145" s="85"/>
      <c r="I3145" s="85"/>
      <c r="J3145" s="85"/>
      <c r="K3145" s="85"/>
    </row>
    <row r="3146" spans="1:11" x14ac:dyDescent="0.3">
      <c r="A3146" s="67"/>
      <c r="B3146" s="135"/>
      <c r="C3146" s="135"/>
      <c r="D3146" s="135"/>
      <c r="E3146" s="85"/>
      <c r="F3146" s="85"/>
      <c r="G3146" s="85"/>
      <c r="H3146" s="85"/>
      <c r="I3146" s="85"/>
      <c r="J3146" s="85"/>
      <c r="K3146" s="85"/>
    </row>
    <row r="3147" spans="1:11" x14ac:dyDescent="0.3">
      <c r="A3147" s="67"/>
      <c r="B3147" s="135"/>
      <c r="C3147" s="135"/>
      <c r="D3147" s="135"/>
      <c r="E3147" s="85"/>
      <c r="F3147" s="85"/>
      <c r="G3147" s="85"/>
      <c r="H3147" s="85"/>
      <c r="I3147" s="85"/>
      <c r="J3147" s="85"/>
      <c r="K3147" s="85"/>
    </row>
    <row r="3148" spans="1:11" x14ac:dyDescent="0.3">
      <c r="A3148" s="67"/>
      <c r="B3148" s="135"/>
      <c r="C3148" s="135"/>
      <c r="D3148" s="135"/>
      <c r="E3148" s="85"/>
      <c r="F3148" s="85"/>
      <c r="G3148" s="85"/>
      <c r="H3148" s="85"/>
      <c r="I3148" s="85"/>
      <c r="J3148" s="85"/>
      <c r="K3148" s="85"/>
    </row>
    <row r="3149" spans="1:11" x14ac:dyDescent="0.3">
      <c r="A3149" s="67"/>
      <c r="B3149" s="135"/>
      <c r="C3149" s="135"/>
      <c r="D3149" s="135"/>
      <c r="E3149" s="85"/>
      <c r="F3149" s="85"/>
      <c r="G3149" s="85"/>
      <c r="H3149" s="85"/>
      <c r="I3149" s="85"/>
      <c r="J3149" s="85"/>
      <c r="K3149" s="85"/>
    </row>
    <row r="3150" spans="1:11" x14ac:dyDescent="0.3">
      <c r="A3150" s="67"/>
      <c r="B3150" s="135"/>
      <c r="C3150" s="135"/>
      <c r="D3150" s="135"/>
      <c r="E3150" s="85"/>
      <c r="F3150" s="85"/>
      <c r="G3150" s="85"/>
      <c r="H3150" s="85"/>
      <c r="I3150" s="85"/>
      <c r="J3150" s="85"/>
      <c r="K3150" s="85"/>
    </row>
    <row r="3151" spans="1:11" x14ac:dyDescent="0.3">
      <c r="A3151" s="68"/>
      <c r="B3151" s="137"/>
      <c r="C3151" s="137"/>
      <c r="D3151" s="137"/>
      <c r="E3151" s="87"/>
      <c r="F3151" s="87"/>
      <c r="G3151" s="87"/>
      <c r="H3151" s="87"/>
      <c r="I3151" s="87"/>
      <c r="J3151" s="87"/>
      <c r="K3151" s="87"/>
    </row>
    <row r="3153" spans="1:11" x14ac:dyDescent="0.3">
      <c r="A3153" s="69"/>
      <c r="B3153" s="69"/>
      <c r="C3153" s="69"/>
      <c r="D3153" s="69"/>
      <c r="E3153" s="69"/>
      <c r="F3153" s="69"/>
      <c r="G3153" s="69"/>
      <c r="H3153" s="97"/>
      <c r="I3153" s="97"/>
      <c r="J3153" s="69"/>
      <c r="K3153" s="69"/>
    </row>
    <row r="3154" spans="1:11" x14ac:dyDescent="0.3">
      <c r="A3154" s="101"/>
      <c r="B3154" s="83"/>
      <c r="C3154" s="83"/>
      <c r="D3154" s="83"/>
      <c r="E3154" s="83"/>
      <c r="F3154" s="83"/>
      <c r="G3154" s="95"/>
      <c r="H3154" s="95"/>
      <c r="I3154" s="33"/>
      <c r="J3154" s="98"/>
      <c r="K3154" s="96"/>
    </row>
    <row r="3155" spans="1:11" x14ac:dyDescent="0.3">
      <c r="A3155" s="91"/>
      <c r="B3155" s="92"/>
      <c r="C3155" s="92"/>
      <c r="D3155" s="92"/>
      <c r="E3155" s="92"/>
      <c r="F3155" s="92"/>
      <c r="G3155" s="92"/>
      <c r="H3155" s="92"/>
      <c r="I3155" s="92"/>
      <c r="J3155" s="92"/>
      <c r="K3155" s="92"/>
    </row>
    <row r="3156" spans="1:11" x14ac:dyDescent="0.3">
      <c r="A3156" s="68"/>
      <c r="B3156" s="68"/>
      <c r="C3156" s="68"/>
      <c r="D3156" s="68"/>
      <c r="E3156" s="68"/>
      <c r="F3156" s="68"/>
      <c r="G3156" s="68"/>
      <c r="H3156" s="68"/>
      <c r="I3156" s="68"/>
      <c r="J3156" s="68"/>
      <c r="K3156" s="86"/>
    </row>
    <row r="3157" spans="1:11" x14ac:dyDescent="0.3">
      <c r="A3157" s="67"/>
      <c r="B3157" s="135"/>
      <c r="C3157" s="135"/>
      <c r="D3157" s="135"/>
      <c r="E3157" s="85"/>
      <c r="F3157" s="85"/>
      <c r="G3157" s="85"/>
      <c r="H3157" s="85"/>
      <c r="I3157" s="85"/>
      <c r="J3157" s="85"/>
      <c r="K3157" s="85"/>
    </row>
    <row r="3158" spans="1:11" x14ac:dyDescent="0.3">
      <c r="A3158" s="67"/>
      <c r="B3158" s="135"/>
      <c r="C3158" s="135"/>
      <c r="D3158" s="135"/>
      <c r="E3158" s="85"/>
      <c r="F3158" s="85"/>
      <c r="G3158" s="85"/>
      <c r="H3158" s="85"/>
      <c r="I3158" s="85"/>
      <c r="J3158" s="85"/>
      <c r="K3158" s="85"/>
    </row>
    <row r="3159" spans="1:11" x14ac:dyDescent="0.3">
      <c r="A3159" s="67"/>
      <c r="B3159" s="135"/>
      <c r="C3159" s="135"/>
      <c r="D3159" s="135"/>
      <c r="E3159" s="85"/>
      <c r="F3159" s="85"/>
      <c r="G3159" s="85"/>
      <c r="H3159" s="85"/>
      <c r="I3159" s="85"/>
      <c r="J3159" s="85"/>
      <c r="K3159" s="85"/>
    </row>
    <row r="3160" spans="1:11" x14ac:dyDescent="0.3">
      <c r="A3160" s="67"/>
      <c r="B3160" s="135"/>
      <c r="C3160" s="135"/>
      <c r="D3160" s="135"/>
      <c r="E3160" s="85"/>
      <c r="F3160" s="85"/>
      <c r="G3160" s="85"/>
      <c r="H3160" s="85"/>
      <c r="I3160" s="85"/>
      <c r="J3160" s="85"/>
      <c r="K3160" s="85"/>
    </row>
    <row r="3161" spans="1:11" x14ac:dyDescent="0.3">
      <c r="A3161" s="67"/>
      <c r="B3161" s="135"/>
      <c r="C3161" s="135"/>
      <c r="D3161" s="135"/>
      <c r="E3161" s="85"/>
      <c r="F3161" s="85"/>
      <c r="G3161" s="85"/>
      <c r="H3161" s="85"/>
      <c r="I3161" s="85"/>
      <c r="J3161" s="85"/>
      <c r="K3161" s="85"/>
    </row>
    <row r="3162" spans="1:11" x14ac:dyDescent="0.3">
      <c r="A3162" s="67"/>
      <c r="B3162" s="135"/>
      <c r="C3162" s="135"/>
      <c r="D3162" s="135"/>
      <c r="E3162" s="85"/>
      <c r="F3162" s="85"/>
      <c r="G3162" s="85"/>
      <c r="H3162" s="85"/>
      <c r="I3162" s="85"/>
      <c r="J3162" s="85"/>
      <c r="K3162" s="85"/>
    </row>
    <row r="3163" spans="1:11" x14ac:dyDescent="0.3">
      <c r="A3163" s="67"/>
      <c r="B3163" s="135"/>
      <c r="C3163" s="135"/>
      <c r="D3163" s="135"/>
      <c r="E3163" s="85"/>
      <c r="F3163" s="85"/>
      <c r="G3163" s="85"/>
      <c r="H3163" s="85"/>
      <c r="I3163" s="85"/>
      <c r="J3163" s="85"/>
      <c r="K3163" s="85"/>
    </row>
    <row r="3164" spans="1:11" x14ac:dyDescent="0.3">
      <c r="A3164" s="67"/>
      <c r="B3164" s="135"/>
      <c r="C3164" s="135"/>
      <c r="D3164" s="135"/>
      <c r="E3164" s="85"/>
      <c r="F3164" s="85"/>
      <c r="G3164" s="85"/>
      <c r="H3164" s="85"/>
      <c r="I3164" s="85"/>
      <c r="J3164" s="85"/>
      <c r="K3164" s="85"/>
    </row>
    <row r="3165" spans="1:11" x14ac:dyDescent="0.3">
      <c r="A3165" s="67"/>
      <c r="B3165" s="135"/>
      <c r="C3165" s="135"/>
      <c r="D3165" s="135"/>
      <c r="E3165" s="85"/>
      <c r="F3165" s="85"/>
      <c r="G3165" s="85"/>
      <c r="H3165" s="85"/>
      <c r="I3165" s="85"/>
      <c r="J3165" s="85"/>
      <c r="K3165" s="85"/>
    </row>
    <row r="3166" spans="1:11" x14ac:dyDescent="0.3">
      <c r="A3166" s="67"/>
      <c r="B3166" s="135"/>
      <c r="C3166" s="135"/>
      <c r="D3166" s="135"/>
      <c r="E3166" s="85"/>
      <c r="F3166" s="85"/>
      <c r="G3166" s="85"/>
      <c r="H3166" s="85"/>
      <c r="I3166" s="85"/>
      <c r="J3166" s="85"/>
      <c r="K3166" s="85"/>
    </row>
    <row r="3167" spans="1:11" x14ac:dyDescent="0.3">
      <c r="A3167" s="67"/>
      <c r="B3167" s="135"/>
      <c r="C3167" s="135"/>
      <c r="D3167" s="135"/>
      <c r="E3167" s="85"/>
      <c r="F3167" s="85"/>
      <c r="G3167" s="85"/>
      <c r="H3167" s="85"/>
      <c r="I3167" s="85"/>
      <c r="J3167" s="85"/>
      <c r="K3167" s="85"/>
    </row>
    <row r="3168" spans="1:11" x14ac:dyDescent="0.3">
      <c r="A3168" s="67"/>
      <c r="B3168" s="135"/>
      <c r="C3168" s="135"/>
      <c r="D3168" s="135"/>
      <c r="E3168" s="85"/>
      <c r="F3168" s="85"/>
      <c r="G3168" s="85"/>
      <c r="H3168" s="85"/>
      <c r="I3168" s="85"/>
      <c r="J3168" s="85"/>
      <c r="K3168" s="85"/>
    </row>
    <row r="3169" spans="1:11" x14ac:dyDescent="0.3">
      <c r="A3169" s="67"/>
      <c r="B3169" s="135"/>
      <c r="C3169" s="135"/>
      <c r="D3169" s="135"/>
      <c r="E3169" s="85"/>
      <c r="F3169" s="85"/>
      <c r="G3169" s="85"/>
      <c r="H3169" s="85"/>
      <c r="I3169" s="85"/>
      <c r="J3169" s="85"/>
      <c r="K3169" s="85"/>
    </row>
    <row r="3170" spans="1:11" x14ac:dyDescent="0.3">
      <c r="A3170" s="67"/>
      <c r="B3170" s="135"/>
      <c r="C3170" s="135"/>
      <c r="D3170" s="135"/>
      <c r="E3170" s="85"/>
      <c r="F3170" s="85"/>
      <c r="G3170" s="85"/>
      <c r="H3170" s="85"/>
      <c r="I3170" s="85"/>
      <c r="J3170" s="85"/>
      <c r="K3170" s="85"/>
    </row>
    <row r="3171" spans="1:11" x14ac:dyDescent="0.3">
      <c r="A3171" s="67"/>
      <c r="B3171" s="135"/>
      <c r="C3171" s="135"/>
      <c r="D3171" s="135"/>
      <c r="E3171" s="85"/>
      <c r="F3171" s="85"/>
      <c r="G3171" s="85"/>
      <c r="H3171" s="85"/>
      <c r="I3171" s="85"/>
      <c r="J3171" s="85"/>
      <c r="K3171" s="85"/>
    </row>
    <row r="3172" spans="1:11" x14ac:dyDescent="0.3">
      <c r="A3172" s="67"/>
      <c r="B3172" s="135"/>
      <c r="C3172" s="135"/>
      <c r="D3172" s="135"/>
      <c r="E3172" s="85"/>
      <c r="F3172" s="85"/>
      <c r="G3172" s="85"/>
      <c r="H3172" s="85"/>
      <c r="I3172" s="85"/>
      <c r="J3172" s="85"/>
      <c r="K3172" s="85"/>
    </row>
    <row r="3173" spans="1:11" x14ac:dyDescent="0.3">
      <c r="A3173" s="68"/>
      <c r="B3173" s="136"/>
      <c r="C3173" s="136"/>
      <c r="D3173" s="136"/>
      <c r="E3173" s="87"/>
      <c r="F3173" s="87"/>
      <c r="G3173" s="87"/>
      <c r="H3173" s="87"/>
      <c r="I3173" s="87"/>
      <c r="J3173" s="87"/>
      <c r="K3173" s="87"/>
    </row>
    <row r="3174" spans="1:11" x14ac:dyDescent="0.3">
      <c r="A3174" s="82"/>
      <c r="B3174" s="89"/>
      <c r="C3174" s="89"/>
      <c r="D3174" s="89"/>
      <c r="E3174" s="89"/>
      <c r="F3174" s="89"/>
      <c r="G3174" s="89"/>
      <c r="H3174" s="89"/>
      <c r="I3174" s="89"/>
      <c r="J3174" s="89"/>
      <c r="K3174" s="89"/>
    </row>
    <row r="3175" spans="1:11" x14ac:dyDescent="0.3">
      <c r="A3175" s="92"/>
      <c r="B3175" s="92"/>
      <c r="C3175" s="92"/>
      <c r="D3175" s="92"/>
      <c r="E3175" s="92"/>
      <c r="F3175" s="92"/>
      <c r="G3175" s="92"/>
      <c r="H3175" s="92"/>
      <c r="I3175" s="92"/>
      <c r="J3175" s="92"/>
      <c r="K3175" s="92"/>
    </row>
    <row r="3176" spans="1:11" x14ac:dyDescent="0.3">
      <c r="A3176" s="68"/>
      <c r="B3176" s="68"/>
      <c r="C3176" s="68"/>
      <c r="D3176" s="68"/>
      <c r="E3176" s="68"/>
      <c r="F3176" s="68"/>
      <c r="G3176" s="68"/>
      <c r="H3176" s="68"/>
      <c r="I3176" s="68"/>
      <c r="J3176" s="68"/>
      <c r="K3176" s="86"/>
    </row>
    <row r="3177" spans="1:11" x14ac:dyDescent="0.3">
      <c r="A3177" s="67"/>
      <c r="B3177" s="135"/>
      <c r="C3177" s="135"/>
      <c r="D3177" s="135"/>
      <c r="E3177" s="85"/>
      <c r="F3177" s="85"/>
      <c r="G3177" s="85"/>
      <c r="H3177" s="85"/>
      <c r="I3177" s="85"/>
      <c r="J3177" s="85"/>
      <c r="K3177" s="85"/>
    </row>
    <row r="3178" spans="1:11" x14ac:dyDescent="0.3">
      <c r="A3178" s="67"/>
      <c r="B3178" s="135"/>
      <c r="C3178" s="135"/>
      <c r="D3178" s="135"/>
      <c r="E3178" s="85"/>
      <c r="F3178" s="85"/>
      <c r="G3178" s="85"/>
      <c r="H3178" s="85"/>
      <c r="I3178" s="85"/>
      <c r="J3178" s="85"/>
      <c r="K3178" s="85"/>
    </row>
    <row r="3179" spans="1:11" x14ac:dyDescent="0.3">
      <c r="A3179" s="67"/>
      <c r="B3179" s="135"/>
      <c r="C3179" s="135"/>
      <c r="D3179" s="135"/>
      <c r="E3179" s="85"/>
      <c r="F3179" s="85"/>
      <c r="G3179" s="85"/>
      <c r="H3179" s="85"/>
      <c r="I3179" s="85"/>
      <c r="J3179" s="85"/>
      <c r="K3179" s="85"/>
    </row>
    <row r="3180" spans="1:11" x14ac:dyDescent="0.3">
      <c r="A3180" s="67"/>
      <c r="B3180" s="135"/>
      <c r="C3180" s="135"/>
      <c r="D3180" s="135"/>
      <c r="E3180" s="85"/>
      <c r="F3180" s="85"/>
      <c r="G3180" s="85"/>
      <c r="H3180" s="85"/>
      <c r="I3180" s="85"/>
      <c r="J3180" s="85"/>
      <c r="K3180" s="85"/>
    </row>
    <row r="3181" spans="1:11" x14ac:dyDescent="0.3">
      <c r="A3181" s="67"/>
      <c r="B3181" s="135"/>
      <c r="C3181" s="135"/>
      <c r="D3181" s="135"/>
      <c r="E3181" s="85"/>
      <c r="F3181" s="85"/>
      <c r="G3181" s="85"/>
      <c r="H3181" s="85"/>
      <c r="I3181" s="85"/>
      <c r="J3181" s="85"/>
      <c r="K3181" s="85"/>
    </row>
    <row r="3182" spans="1:11" x14ac:dyDescent="0.3">
      <c r="A3182" s="67"/>
      <c r="B3182" s="135"/>
      <c r="C3182" s="135"/>
      <c r="D3182" s="135"/>
      <c r="E3182" s="85"/>
      <c r="F3182" s="85"/>
      <c r="G3182" s="85"/>
      <c r="H3182" s="85"/>
      <c r="I3182" s="85"/>
      <c r="J3182" s="85"/>
      <c r="K3182" s="85"/>
    </row>
    <row r="3183" spans="1:11" x14ac:dyDescent="0.3">
      <c r="A3183" s="67"/>
      <c r="B3183" s="135"/>
      <c r="C3183" s="135"/>
      <c r="D3183" s="135"/>
      <c r="E3183" s="85"/>
      <c r="F3183" s="85"/>
      <c r="G3183" s="85"/>
      <c r="H3183" s="85"/>
      <c r="I3183" s="85"/>
      <c r="J3183" s="85"/>
      <c r="K3183" s="85"/>
    </row>
    <row r="3184" spans="1:11" x14ac:dyDescent="0.3">
      <c r="A3184" s="67"/>
      <c r="B3184" s="135"/>
      <c r="C3184" s="135"/>
      <c r="D3184" s="135"/>
      <c r="E3184" s="85"/>
      <c r="F3184" s="85"/>
      <c r="G3184" s="85"/>
      <c r="H3184" s="85"/>
      <c r="I3184" s="85"/>
      <c r="J3184" s="85"/>
      <c r="K3184" s="85"/>
    </row>
    <row r="3185" spans="1:11" x14ac:dyDescent="0.3">
      <c r="A3185" s="67"/>
      <c r="B3185" s="135"/>
      <c r="C3185" s="135"/>
      <c r="D3185" s="135"/>
      <c r="E3185" s="85"/>
      <c r="F3185" s="85"/>
      <c r="G3185" s="85"/>
      <c r="H3185" s="85"/>
      <c r="I3185" s="85"/>
      <c r="J3185" s="85"/>
      <c r="K3185" s="85"/>
    </row>
    <row r="3186" spans="1:11" x14ac:dyDescent="0.3">
      <c r="A3186" s="67"/>
      <c r="B3186" s="135"/>
      <c r="C3186" s="135"/>
      <c r="D3186" s="135"/>
      <c r="E3186" s="85"/>
      <c r="F3186" s="85"/>
      <c r="G3186" s="85"/>
      <c r="H3186" s="85"/>
      <c r="I3186" s="85"/>
      <c r="J3186" s="85"/>
      <c r="K3186" s="85"/>
    </row>
    <row r="3187" spans="1:11" x14ac:dyDescent="0.3">
      <c r="A3187" s="67"/>
      <c r="B3187" s="135"/>
      <c r="C3187" s="135"/>
      <c r="D3187" s="135"/>
      <c r="E3187" s="85"/>
      <c r="F3187" s="85"/>
      <c r="G3187" s="85"/>
      <c r="H3187" s="85"/>
      <c r="I3187" s="85"/>
      <c r="J3187" s="85"/>
      <c r="K3187" s="85"/>
    </row>
    <row r="3188" spans="1:11" x14ac:dyDescent="0.3">
      <c r="A3188" s="67"/>
      <c r="B3188" s="135"/>
      <c r="C3188" s="135"/>
      <c r="D3188" s="135"/>
      <c r="E3188" s="85"/>
      <c r="F3188" s="85"/>
      <c r="G3188" s="85"/>
      <c r="H3188" s="85"/>
      <c r="I3188" s="85"/>
      <c r="J3188" s="85"/>
      <c r="K3188" s="85"/>
    </row>
    <row r="3189" spans="1:11" x14ac:dyDescent="0.3">
      <c r="A3189" s="67"/>
      <c r="B3189" s="135"/>
      <c r="C3189" s="135"/>
      <c r="D3189" s="135"/>
      <c r="E3189" s="85"/>
      <c r="F3189" s="85"/>
      <c r="G3189" s="85"/>
      <c r="H3189" s="85"/>
      <c r="I3189" s="85"/>
      <c r="J3189" s="85"/>
      <c r="K3189" s="85"/>
    </row>
    <row r="3190" spans="1:11" x14ac:dyDescent="0.3">
      <c r="A3190" s="67"/>
      <c r="B3190" s="135"/>
      <c r="C3190" s="135"/>
      <c r="D3190" s="135"/>
      <c r="E3190" s="85"/>
      <c r="F3190" s="85"/>
      <c r="G3190" s="85"/>
      <c r="H3190" s="85"/>
      <c r="I3190" s="85"/>
      <c r="J3190" s="85"/>
      <c r="K3190" s="85"/>
    </row>
    <row r="3191" spans="1:11" x14ac:dyDescent="0.3">
      <c r="A3191" s="67"/>
      <c r="B3191" s="135"/>
      <c r="C3191" s="135"/>
      <c r="D3191" s="135"/>
      <c r="E3191" s="85"/>
      <c r="F3191" s="85"/>
      <c r="G3191" s="85"/>
      <c r="H3191" s="85"/>
      <c r="I3191" s="85"/>
      <c r="J3191" s="85"/>
      <c r="K3191" s="85"/>
    </row>
    <row r="3192" spans="1:11" x14ac:dyDescent="0.3">
      <c r="A3192" s="67"/>
      <c r="B3192" s="135"/>
      <c r="C3192" s="135"/>
      <c r="D3192" s="135"/>
      <c r="E3192" s="85"/>
      <c r="F3192" s="85"/>
      <c r="G3192" s="85"/>
      <c r="H3192" s="85"/>
      <c r="I3192" s="85"/>
      <c r="J3192" s="85"/>
      <c r="K3192" s="85"/>
    </row>
    <row r="3193" spans="1:11" x14ac:dyDescent="0.3">
      <c r="A3193" s="68"/>
      <c r="B3193" s="137"/>
      <c r="C3193" s="137"/>
      <c r="D3193" s="137"/>
      <c r="E3193" s="87"/>
      <c r="F3193" s="87"/>
      <c r="G3193" s="87"/>
      <c r="H3193" s="87"/>
      <c r="I3193" s="87"/>
      <c r="J3193" s="87"/>
      <c r="K3193" s="87"/>
    </row>
    <row r="3195" spans="1:11" x14ac:dyDescent="0.3">
      <c r="A3195" s="69"/>
      <c r="B3195" s="69"/>
      <c r="C3195" s="69"/>
      <c r="D3195" s="69"/>
      <c r="E3195" s="69"/>
      <c r="F3195" s="69"/>
      <c r="G3195" s="69"/>
      <c r="H3195" s="97"/>
      <c r="I3195" s="97"/>
      <c r="J3195" s="69"/>
      <c r="K3195" s="69"/>
    </row>
    <row r="3196" spans="1:11" x14ac:dyDescent="0.3">
      <c r="A3196" s="101"/>
      <c r="B3196" s="83"/>
      <c r="C3196" s="83"/>
      <c r="D3196" s="83"/>
      <c r="E3196" s="83"/>
      <c r="F3196" s="83"/>
      <c r="G3196" s="95"/>
      <c r="H3196" s="95"/>
      <c r="I3196" s="33"/>
      <c r="J3196" s="98"/>
      <c r="K3196" s="96"/>
    </row>
    <row r="3197" spans="1:11" x14ac:dyDescent="0.3">
      <c r="A3197" s="91"/>
      <c r="B3197" s="92"/>
      <c r="C3197" s="92"/>
      <c r="D3197" s="92"/>
      <c r="E3197" s="92"/>
      <c r="F3197" s="92"/>
      <c r="G3197" s="92"/>
      <c r="H3197" s="92"/>
      <c r="I3197" s="92"/>
      <c r="J3197" s="92"/>
      <c r="K3197" s="92"/>
    </row>
    <row r="3198" spans="1:11" x14ac:dyDescent="0.3">
      <c r="A3198" s="68"/>
      <c r="B3198" s="68"/>
      <c r="C3198" s="68"/>
      <c r="D3198" s="68"/>
      <c r="E3198" s="68"/>
      <c r="F3198" s="68"/>
      <c r="G3198" s="68"/>
      <c r="H3198" s="68"/>
      <c r="I3198" s="68"/>
      <c r="J3198" s="68"/>
      <c r="K3198" s="86"/>
    </row>
    <row r="3199" spans="1:11" x14ac:dyDescent="0.3">
      <c r="A3199" s="67"/>
      <c r="B3199" s="135"/>
      <c r="C3199" s="135"/>
      <c r="D3199" s="135"/>
      <c r="E3199" s="85"/>
      <c r="F3199" s="85"/>
      <c r="G3199" s="85"/>
      <c r="H3199" s="85"/>
      <c r="I3199" s="85"/>
      <c r="J3199" s="85"/>
      <c r="K3199" s="85"/>
    </row>
    <row r="3200" spans="1:11" x14ac:dyDescent="0.3">
      <c r="A3200" s="67"/>
      <c r="B3200" s="135"/>
      <c r="C3200" s="135"/>
      <c r="D3200" s="135"/>
      <c r="E3200" s="85"/>
      <c r="F3200" s="85"/>
      <c r="G3200" s="85"/>
      <c r="H3200" s="85"/>
      <c r="I3200" s="85"/>
      <c r="J3200" s="85"/>
      <c r="K3200" s="85"/>
    </row>
    <row r="3201" spans="1:11" x14ac:dyDescent="0.3">
      <c r="A3201" s="67"/>
      <c r="B3201" s="135"/>
      <c r="C3201" s="135"/>
      <c r="D3201" s="135"/>
      <c r="E3201" s="85"/>
      <c r="F3201" s="85"/>
      <c r="G3201" s="85"/>
      <c r="H3201" s="85"/>
      <c r="I3201" s="85"/>
      <c r="J3201" s="85"/>
      <c r="K3201" s="85"/>
    </row>
    <row r="3202" spans="1:11" x14ac:dyDescent="0.3">
      <c r="A3202" s="67"/>
      <c r="B3202" s="135"/>
      <c r="C3202" s="135"/>
      <c r="D3202" s="135"/>
      <c r="E3202" s="85"/>
      <c r="F3202" s="85"/>
      <c r="G3202" s="85"/>
      <c r="H3202" s="85"/>
      <c r="I3202" s="85"/>
      <c r="J3202" s="85"/>
      <c r="K3202" s="85"/>
    </row>
    <row r="3203" spans="1:11" x14ac:dyDescent="0.3">
      <c r="A3203" s="67"/>
      <c r="B3203" s="135"/>
      <c r="C3203" s="135"/>
      <c r="D3203" s="135"/>
      <c r="E3203" s="85"/>
      <c r="F3203" s="85"/>
      <c r="G3203" s="85"/>
      <c r="H3203" s="85"/>
      <c r="I3203" s="85"/>
      <c r="J3203" s="85"/>
      <c r="K3203" s="85"/>
    </row>
    <row r="3204" spans="1:11" x14ac:dyDescent="0.3">
      <c r="A3204" s="67"/>
      <c r="B3204" s="135"/>
      <c r="C3204" s="135"/>
      <c r="D3204" s="135"/>
      <c r="E3204" s="85"/>
      <c r="F3204" s="85"/>
      <c r="G3204" s="85"/>
      <c r="H3204" s="85"/>
      <c r="I3204" s="85"/>
      <c r="J3204" s="85"/>
      <c r="K3204" s="85"/>
    </row>
    <row r="3205" spans="1:11" x14ac:dyDescent="0.3">
      <c r="A3205" s="67"/>
      <c r="B3205" s="135"/>
      <c r="C3205" s="135"/>
      <c r="D3205" s="135"/>
      <c r="E3205" s="85"/>
      <c r="F3205" s="85"/>
      <c r="G3205" s="85"/>
      <c r="H3205" s="85"/>
      <c r="I3205" s="85"/>
      <c r="J3205" s="85"/>
      <c r="K3205" s="85"/>
    </row>
    <row r="3206" spans="1:11" x14ac:dyDescent="0.3">
      <c r="A3206" s="67"/>
      <c r="B3206" s="135"/>
      <c r="C3206" s="135"/>
      <c r="D3206" s="135"/>
      <c r="E3206" s="85"/>
      <c r="F3206" s="85"/>
      <c r="G3206" s="85"/>
      <c r="H3206" s="85"/>
      <c r="I3206" s="85"/>
      <c r="J3206" s="85"/>
      <c r="K3206" s="85"/>
    </row>
    <row r="3207" spans="1:11" x14ac:dyDescent="0.3">
      <c r="A3207" s="67"/>
      <c r="B3207" s="135"/>
      <c r="C3207" s="135"/>
      <c r="D3207" s="135"/>
      <c r="E3207" s="85"/>
      <c r="F3207" s="85"/>
      <c r="G3207" s="85"/>
      <c r="H3207" s="85"/>
      <c r="I3207" s="85"/>
      <c r="J3207" s="85"/>
      <c r="K3207" s="85"/>
    </row>
    <row r="3208" spans="1:11" x14ac:dyDescent="0.3">
      <c r="A3208" s="67"/>
      <c r="B3208" s="135"/>
      <c r="C3208" s="135"/>
      <c r="D3208" s="135"/>
      <c r="E3208" s="85"/>
      <c r="F3208" s="85"/>
      <c r="G3208" s="85"/>
      <c r="H3208" s="85"/>
      <c r="I3208" s="85"/>
      <c r="J3208" s="85"/>
      <c r="K3208" s="85"/>
    </row>
    <row r="3209" spans="1:11" x14ac:dyDescent="0.3">
      <c r="A3209" s="67"/>
      <c r="B3209" s="135"/>
      <c r="C3209" s="135"/>
      <c r="D3209" s="135"/>
      <c r="E3209" s="85"/>
      <c r="F3209" s="85"/>
      <c r="G3209" s="85"/>
      <c r="H3209" s="85"/>
      <c r="I3209" s="85"/>
      <c r="J3209" s="85"/>
      <c r="K3209" s="85"/>
    </row>
    <row r="3210" spans="1:11" x14ac:dyDescent="0.3">
      <c r="A3210" s="67"/>
      <c r="B3210" s="135"/>
      <c r="C3210" s="135"/>
      <c r="D3210" s="135"/>
      <c r="E3210" s="85"/>
      <c r="F3210" s="85"/>
      <c r="G3210" s="85"/>
      <c r="H3210" s="85"/>
      <c r="I3210" s="85"/>
      <c r="J3210" s="85"/>
      <c r="K3210" s="85"/>
    </row>
    <row r="3211" spans="1:11" x14ac:dyDescent="0.3">
      <c r="A3211" s="67"/>
      <c r="B3211" s="135"/>
      <c r="C3211" s="135"/>
      <c r="D3211" s="135"/>
      <c r="E3211" s="85"/>
      <c r="F3211" s="85"/>
      <c r="G3211" s="85"/>
      <c r="H3211" s="85"/>
      <c r="I3211" s="85"/>
      <c r="J3211" s="85"/>
      <c r="K3211" s="85"/>
    </row>
    <row r="3212" spans="1:11" x14ac:dyDescent="0.3">
      <c r="A3212" s="67"/>
      <c r="B3212" s="135"/>
      <c r="C3212" s="135"/>
      <c r="D3212" s="135"/>
      <c r="E3212" s="85"/>
      <c r="F3212" s="85"/>
      <c r="G3212" s="85"/>
      <c r="H3212" s="85"/>
      <c r="I3212" s="85"/>
      <c r="J3212" s="85"/>
      <c r="K3212" s="85"/>
    </row>
    <row r="3213" spans="1:11" x14ac:dyDescent="0.3">
      <c r="A3213" s="67"/>
      <c r="B3213" s="135"/>
      <c r="C3213" s="135"/>
      <c r="D3213" s="135"/>
      <c r="E3213" s="85"/>
      <c r="F3213" s="85"/>
      <c r="G3213" s="85"/>
      <c r="H3213" s="85"/>
      <c r="I3213" s="85"/>
      <c r="J3213" s="85"/>
      <c r="K3213" s="85"/>
    </row>
    <row r="3214" spans="1:11" x14ac:dyDescent="0.3">
      <c r="A3214" s="67"/>
      <c r="B3214" s="135"/>
      <c r="C3214" s="135"/>
      <c r="D3214" s="135"/>
      <c r="E3214" s="85"/>
      <c r="F3214" s="85"/>
      <c r="G3214" s="85"/>
      <c r="H3214" s="85"/>
      <c r="I3214" s="85"/>
      <c r="J3214" s="85"/>
      <c r="K3214" s="85"/>
    </row>
    <row r="3215" spans="1:11" x14ac:dyDescent="0.3">
      <c r="A3215" s="68"/>
      <c r="B3215" s="136"/>
      <c r="C3215" s="136"/>
      <c r="D3215" s="136"/>
      <c r="E3215" s="87"/>
      <c r="F3215" s="87"/>
      <c r="G3215" s="87"/>
      <c r="H3215" s="87"/>
      <c r="I3215" s="87"/>
      <c r="J3215" s="87"/>
      <c r="K3215" s="87"/>
    </row>
    <row r="3216" spans="1:11" x14ac:dyDescent="0.3">
      <c r="A3216" s="82"/>
      <c r="B3216" s="89"/>
      <c r="C3216" s="89"/>
      <c r="D3216" s="89"/>
      <c r="E3216" s="89"/>
      <c r="F3216" s="89"/>
      <c r="G3216" s="89"/>
      <c r="H3216" s="89"/>
      <c r="I3216" s="89"/>
      <c r="J3216" s="89"/>
      <c r="K3216" s="89"/>
    </row>
    <row r="3217" spans="1:11" x14ac:dyDescent="0.3">
      <c r="A3217" s="92"/>
      <c r="B3217" s="92"/>
      <c r="C3217" s="92"/>
      <c r="D3217" s="92"/>
      <c r="E3217" s="92"/>
      <c r="F3217" s="92"/>
      <c r="G3217" s="92"/>
      <c r="H3217" s="92"/>
      <c r="I3217" s="92"/>
      <c r="J3217" s="92"/>
      <c r="K3217" s="92"/>
    </row>
    <row r="3218" spans="1:11" x14ac:dyDescent="0.3">
      <c r="A3218" s="68"/>
      <c r="B3218" s="68"/>
      <c r="C3218" s="68"/>
      <c r="D3218" s="68"/>
      <c r="E3218" s="68"/>
      <c r="F3218" s="68"/>
      <c r="G3218" s="68"/>
      <c r="H3218" s="68"/>
      <c r="I3218" s="68"/>
      <c r="J3218" s="68"/>
      <c r="K3218" s="86"/>
    </row>
    <row r="3219" spans="1:11" x14ac:dyDescent="0.3">
      <c r="A3219" s="67"/>
      <c r="B3219" s="135"/>
      <c r="C3219" s="135"/>
      <c r="D3219" s="135"/>
      <c r="E3219" s="85"/>
      <c r="F3219" s="85"/>
      <c r="G3219" s="85"/>
      <c r="H3219" s="85"/>
      <c r="I3219" s="85"/>
      <c r="J3219" s="85"/>
      <c r="K3219" s="85"/>
    </row>
    <row r="3220" spans="1:11" x14ac:dyDescent="0.3">
      <c r="A3220" s="67"/>
      <c r="B3220" s="135"/>
      <c r="C3220" s="135"/>
      <c r="D3220" s="135"/>
      <c r="E3220" s="85"/>
      <c r="F3220" s="85"/>
      <c r="G3220" s="85"/>
      <c r="H3220" s="85"/>
      <c r="I3220" s="85"/>
      <c r="J3220" s="85"/>
      <c r="K3220" s="85"/>
    </row>
    <row r="3221" spans="1:11" x14ac:dyDescent="0.3">
      <c r="A3221" s="67"/>
      <c r="B3221" s="135"/>
      <c r="C3221" s="135"/>
      <c r="D3221" s="135"/>
      <c r="E3221" s="85"/>
      <c r="F3221" s="85"/>
      <c r="G3221" s="85"/>
      <c r="H3221" s="85"/>
      <c r="I3221" s="85"/>
      <c r="J3221" s="85"/>
      <c r="K3221" s="85"/>
    </row>
    <row r="3222" spans="1:11" x14ac:dyDescent="0.3">
      <c r="A3222" s="67"/>
      <c r="B3222" s="135"/>
      <c r="C3222" s="135"/>
      <c r="D3222" s="135"/>
      <c r="E3222" s="85"/>
      <c r="F3222" s="85"/>
      <c r="G3222" s="85"/>
      <c r="H3222" s="85"/>
      <c r="I3222" s="85"/>
      <c r="J3222" s="85"/>
      <c r="K3222" s="85"/>
    </row>
    <row r="3223" spans="1:11" x14ac:dyDescent="0.3">
      <c r="A3223" s="67"/>
      <c r="B3223" s="135"/>
      <c r="C3223" s="135"/>
      <c r="D3223" s="135"/>
      <c r="E3223" s="85"/>
      <c r="F3223" s="85"/>
      <c r="G3223" s="85"/>
      <c r="H3223" s="85"/>
      <c r="I3223" s="85"/>
      <c r="J3223" s="85"/>
      <c r="K3223" s="85"/>
    </row>
    <row r="3224" spans="1:11" x14ac:dyDescent="0.3">
      <c r="A3224" s="67"/>
      <c r="B3224" s="135"/>
      <c r="C3224" s="135"/>
      <c r="D3224" s="135"/>
      <c r="E3224" s="85"/>
      <c r="F3224" s="85"/>
      <c r="G3224" s="85"/>
      <c r="H3224" s="85"/>
      <c r="I3224" s="85"/>
      <c r="J3224" s="85"/>
      <c r="K3224" s="85"/>
    </row>
    <row r="3225" spans="1:11" x14ac:dyDescent="0.3">
      <c r="A3225" s="67"/>
      <c r="B3225" s="135"/>
      <c r="C3225" s="135"/>
      <c r="D3225" s="135"/>
      <c r="E3225" s="85"/>
      <c r="F3225" s="85"/>
      <c r="G3225" s="85"/>
      <c r="H3225" s="85"/>
      <c r="I3225" s="85"/>
      <c r="J3225" s="85"/>
      <c r="K3225" s="85"/>
    </row>
    <row r="3226" spans="1:11" x14ac:dyDescent="0.3">
      <c r="A3226" s="67"/>
      <c r="B3226" s="135"/>
      <c r="C3226" s="135"/>
      <c r="D3226" s="135"/>
      <c r="E3226" s="85"/>
      <c r="F3226" s="85"/>
      <c r="G3226" s="85"/>
      <c r="H3226" s="85"/>
      <c r="I3226" s="85"/>
      <c r="J3226" s="85"/>
      <c r="K3226" s="85"/>
    </row>
    <row r="3227" spans="1:11" x14ac:dyDescent="0.3">
      <c r="A3227" s="67"/>
      <c r="B3227" s="135"/>
      <c r="C3227" s="135"/>
      <c r="D3227" s="135"/>
      <c r="E3227" s="85"/>
      <c r="F3227" s="85"/>
      <c r="G3227" s="85"/>
      <c r="H3227" s="85"/>
      <c r="I3227" s="85"/>
      <c r="J3227" s="85"/>
      <c r="K3227" s="85"/>
    </row>
    <row r="3228" spans="1:11" x14ac:dyDescent="0.3">
      <c r="A3228" s="67"/>
      <c r="B3228" s="135"/>
      <c r="C3228" s="135"/>
      <c r="D3228" s="135"/>
      <c r="E3228" s="85"/>
      <c r="F3228" s="85"/>
      <c r="G3228" s="85"/>
      <c r="H3228" s="85"/>
      <c r="I3228" s="85"/>
      <c r="J3228" s="85"/>
      <c r="K3228" s="85"/>
    </row>
    <row r="3229" spans="1:11" x14ac:dyDescent="0.3">
      <c r="A3229" s="67"/>
      <c r="B3229" s="135"/>
      <c r="C3229" s="135"/>
      <c r="D3229" s="135"/>
      <c r="E3229" s="85"/>
      <c r="F3229" s="85"/>
      <c r="G3229" s="85"/>
      <c r="H3229" s="85"/>
      <c r="I3229" s="85"/>
      <c r="J3229" s="85"/>
      <c r="K3229" s="85"/>
    </row>
    <row r="3230" spans="1:11" x14ac:dyDescent="0.3">
      <c r="A3230" s="67"/>
      <c r="B3230" s="135"/>
      <c r="C3230" s="135"/>
      <c r="D3230" s="135"/>
      <c r="E3230" s="85"/>
      <c r="F3230" s="85"/>
      <c r="G3230" s="85"/>
      <c r="H3230" s="85"/>
      <c r="I3230" s="85"/>
      <c r="J3230" s="85"/>
      <c r="K3230" s="85"/>
    </row>
    <row r="3231" spans="1:11" x14ac:dyDescent="0.3">
      <c r="A3231" s="67"/>
      <c r="B3231" s="135"/>
      <c r="C3231" s="135"/>
      <c r="D3231" s="135"/>
      <c r="E3231" s="85"/>
      <c r="F3231" s="85"/>
      <c r="G3231" s="85"/>
      <c r="H3231" s="85"/>
      <c r="I3231" s="85"/>
      <c r="J3231" s="85"/>
      <c r="K3231" s="85"/>
    </row>
    <row r="3232" spans="1:11" x14ac:dyDescent="0.3">
      <c r="A3232" s="67"/>
      <c r="B3232" s="135"/>
      <c r="C3232" s="135"/>
      <c r="D3232" s="135"/>
      <c r="E3232" s="85"/>
      <c r="F3232" s="85"/>
      <c r="G3232" s="85"/>
      <c r="H3232" s="85"/>
      <c r="I3232" s="85"/>
      <c r="J3232" s="85"/>
      <c r="K3232" s="85"/>
    </row>
    <row r="3233" spans="1:11" x14ac:dyDescent="0.3">
      <c r="A3233" s="67"/>
      <c r="B3233" s="135"/>
      <c r="C3233" s="135"/>
      <c r="D3233" s="135"/>
      <c r="E3233" s="85"/>
      <c r="F3233" s="85"/>
      <c r="G3233" s="85"/>
      <c r="H3233" s="85"/>
      <c r="I3233" s="85"/>
      <c r="J3233" s="85"/>
      <c r="K3233" s="85"/>
    </row>
    <row r="3234" spans="1:11" x14ac:dyDescent="0.3">
      <c r="A3234" s="67"/>
      <c r="B3234" s="135"/>
      <c r="C3234" s="135"/>
      <c r="D3234" s="135"/>
      <c r="E3234" s="85"/>
      <c r="F3234" s="85"/>
      <c r="G3234" s="85"/>
      <c r="H3234" s="85"/>
      <c r="I3234" s="85"/>
      <c r="J3234" s="85"/>
      <c r="K3234" s="85"/>
    </row>
    <row r="3235" spans="1:11" x14ac:dyDescent="0.3">
      <c r="A3235" s="68"/>
      <c r="B3235" s="137"/>
      <c r="C3235" s="137"/>
      <c r="D3235" s="137"/>
      <c r="E3235" s="87"/>
      <c r="F3235" s="87"/>
      <c r="G3235" s="87"/>
      <c r="H3235" s="87"/>
      <c r="I3235" s="87"/>
      <c r="J3235" s="87"/>
      <c r="K3235" s="87"/>
    </row>
    <row r="3237" spans="1:11" x14ac:dyDescent="0.3">
      <c r="A3237" s="69"/>
      <c r="B3237" s="69"/>
      <c r="C3237" s="69"/>
      <c r="D3237" s="69"/>
      <c r="E3237" s="69"/>
      <c r="F3237" s="69"/>
      <c r="G3237" s="69"/>
      <c r="H3237" s="97"/>
      <c r="I3237" s="97"/>
      <c r="J3237" s="69"/>
      <c r="K3237" s="69"/>
    </row>
    <row r="3238" spans="1:11" x14ac:dyDescent="0.3">
      <c r="A3238" s="101"/>
      <c r="B3238" s="83"/>
      <c r="C3238" s="83"/>
      <c r="D3238" s="83"/>
      <c r="E3238" s="83"/>
      <c r="F3238" s="83"/>
      <c r="G3238" s="95"/>
      <c r="H3238" s="95"/>
      <c r="I3238" s="33"/>
      <c r="J3238" s="98"/>
      <c r="K3238" s="96"/>
    </row>
    <row r="3239" spans="1:11" x14ac:dyDescent="0.3">
      <c r="A3239" s="91"/>
      <c r="B3239" s="92"/>
      <c r="C3239" s="92"/>
      <c r="D3239" s="92"/>
      <c r="E3239" s="92"/>
      <c r="F3239" s="92"/>
      <c r="G3239" s="92"/>
      <c r="H3239" s="92"/>
      <c r="I3239" s="92"/>
      <c r="J3239" s="92"/>
      <c r="K3239" s="92"/>
    </row>
    <row r="3240" spans="1:11" x14ac:dyDescent="0.3">
      <c r="A3240" s="68"/>
      <c r="B3240" s="68"/>
      <c r="C3240" s="68"/>
      <c r="D3240" s="68"/>
      <c r="E3240" s="68"/>
      <c r="F3240" s="68"/>
      <c r="G3240" s="68"/>
      <c r="H3240" s="68"/>
      <c r="I3240" s="68"/>
      <c r="J3240" s="68"/>
      <c r="K3240" s="86"/>
    </row>
    <row r="3241" spans="1:11" x14ac:dyDescent="0.3">
      <c r="A3241" s="67"/>
      <c r="B3241" s="135"/>
      <c r="C3241" s="135"/>
      <c r="D3241" s="135"/>
      <c r="E3241" s="85"/>
      <c r="F3241" s="85"/>
      <c r="G3241" s="85"/>
      <c r="H3241" s="85"/>
      <c r="I3241" s="85"/>
      <c r="J3241" s="85"/>
      <c r="K3241" s="85"/>
    </row>
    <row r="3242" spans="1:11" x14ac:dyDescent="0.3">
      <c r="A3242" s="67"/>
      <c r="B3242" s="135"/>
      <c r="C3242" s="135"/>
      <c r="D3242" s="135"/>
      <c r="E3242" s="85"/>
      <c r="F3242" s="85"/>
      <c r="G3242" s="85"/>
      <c r="H3242" s="85"/>
      <c r="I3242" s="85"/>
      <c r="J3242" s="85"/>
      <c r="K3242" s="85"/>
    </row>
    <row r="3243" spans="1:11" x14ac:dyDescent="0.3">
      <c r="A3243" s="67"/>
      <c r="B3243" s="135"/>
      <c r="C3243" s="135"/>
      <c r="D3243" s="135"/>
      <c r="E3243" s="85"/>
      <c r="F3243" s="85"/>
      <c r="G3243" s="85"/>
      <c r="H3243" s="85"/>
      <c r="I3243" s="85"/>
      <c r="J3243" s="85"/>
      <c r="K3243" s="85"/>
    </row>
    <row r="3244" spans="1:11" x14ac:dyDescent="0.3">
      <c r="A3244" s="67"/>
      <c r="B3244" s="135"/>
      <c r="C3244" s="135"/>
      <c r="D3244" s="135"/>
      <c r="E3244" s="85"/>
      <c r="F3244" s="85"/>
      <c r="G3244" s="85"/>
      <c r="H3244" s="85"/>
      <c r="I3244" s="85"/>
      <c r="J3244" s="85"/>
      <c r="K3244" s="85"/>
    </row>
    <row r="3245" spans="1:11" x14ac:dyDescent="0.3">
      <c r="A3245" s="67"/>
      <c r="B3245" s="135"/>
      <c r="C3245" s="135"/>
      <c r="D3245" s="135"/>
      <c r="E3245" s="85"/>
      <c r="F3245" s="85"/>
      <c r="G3245" s="85"/>
      <c r="H3245" s="85"/>
      <c r="I3245" s="85"/>
      <c r="J3245" s="85"/>
      <c r="K3245" s="85"/>
    </row>
    <row r="3246" spans="1:11" x14ac:dyDescent="0.3">
      <c r="A3246" s="67"/>
      <c r="B3246" s="135"/>
      <c r="C3246" s="135"/>
      <c r="D3246" s="135"/>
      <c r="E3246" s="85"/>
      <c r="F3246" s="85"/>
      <c r="G3246" s="85"/>
      <c r="H3246" s="85"/>
      <c r="I3246" s="85"/>
      <c r="J3246" s="85"/>
      <c r="K3246" s="85"/>
    </row>
    <row r="3247" spans="1:11" x14ac:dyDescent="0.3">
      <c r="A3247" s="67"/>
      <c r="B3247" s="135"/>
      <c r="C3247" s="135"/>
      <c r="D3247" s="135"/>
      <c r="E3247" s="85"/>
      <c r="F3247" s="85"/>
      <c r="G3247" s="85"/>
      <c r="H3247" s="85"/>
      <c r="I3247" s="85"/>
      <c r="J3247" s="85"/>
      <c r="K3247" s="85"/>
    </row>
    <row r="3248" spans="1:11" x14ac:dyDescent="0.3">
      <c r="A3248" s="67"/>
      <c r="B3248" s="135"/>
      <c r="C3248" s="135"/>
      <c r="D3248" s="135"/>
      <c r="E3248" s="85"/>
      <c r="F3248" s="85"/>
      <c r="G3248" s="85"/>
      <c r="H3248" s="85"/>
      <c r="I3248" s="85"/>
      <c r="J3248" s="85"/>
      <c r="K3248" s="85"/>
    </row>
    <row r="3249" spans="1:11" x14ac:dyDescent="0.3">
      <c r="A3249" s="67"/>
      <c r="B3249" s="135"/>
      <c r="C3249" s="135"/>
      <c r="D3249" s="135"/>
      <c r="E3249" s="85"/>
      <c r="F3249" s="85"/>
      <c r="G3249" s="85"/>
      <c r="H3249" s="85"/>
      <c r="I3249" s="85"/>
      <c r="J3249" s="85"/>
      <c r="K3249" s="85"/>
    </row>
    <row r="3250" spans="1:11" x14ac:dyDescent="0.3">
      <c r="A3250" s="67"/>
      <c r="B3250" s="135"/>
      <c r="C3250" s="135"/>
      <c r="D3250" s="135"/>
      <c r="E3250" s="85"/>
      <c r="F3250" s="85"/>
      <c r="G3250" s="85"/>
      <c r="H3250" s="85"/>
      <c r="I3250" s="85"/>
      <c r="J3250" s="85"/>
      <c r="K3250" s="85"/>
    </row>
    <row r="3251" spans="1:11" x14ac:dyDescent="0.3">
      <c r="A3251" s="67"/>
      <c r="B3251" s="135"/>
      <c r="C3251" s="135"/>
      <c r="D3251" s="135"/>
      <c r="E3251" s="85"/>
      <c r="F3251" s="85"/>
      <c r="G3251" s="85"/>
      <c r="H3251" s="85"/>
      <c r="I3251" s="85"/>
      <c r="J3251" s="85"/>
      <c r="K3251" s="85"/>
    </row>
    <row r="3252" spans="1:11" x14ac:dyDescent="0.3">
      <c r="A3252" s="67"/>
      <c r="B3252" s="135"/>
      <c r="C3252" s="135"/>
      <c r="D3252" s="135"/>
      <c r="E3252" s="85"/>
      <c r="F3252" s="85"/>
      <c r="G3252" s="85"/>
      <c r="H3252" s="85"/>
      <c r="I3252" s="85"/>
      <c r="J3252" s="85"/>
      <c r="K3252" s="85"/>
    </row>
    <row r="3253" spans="1:11" x14ac:dyDescent="0.3">
      <c r="A3253" s="67"/>
      <c r="B3253" s="135"/>
      <c r="C3253" s="135"/>
      <c r="D3253" s="135"/>
      <c r="E3253" s="85"/>
      <c r="F3253" s="85"/>
      <c r="G3253" s="85"/>
      <c r="H3253" s="85"/>
      <c r="I3253" s="85"/>
      <c r="J3253" s="85"/>
      <c r="K3253" s="85"/>
    </row>
    <row r="3254" spans="1:11" x14ac:dyDescent="0.3">
      <c r="A3254" s="67"/>
      <c r="B3254" s="135"/>
      <c r="C3254" s="135"/>
      <c r="D3254" s="135"/>
      <c r="E3254" s="85"/>
      <c r="F3254" s="85"/>
      <c r="G3254" s="85"/>
      <c r="H3254" s="85"/>
      <c r="I3254" s="85"/>
      <c r="J3254" s="85"/>
      <c r="K3254" s="85"/>
    </row>
    <row r="3255" spans="1:11" x14ac:dyDescent="0.3">
      <c r="A3255" s="67"/>
      <c r="B3255" s="135"/>
      <c r="C3255" s="135"/>
      <c r="D3255" s="135"/>
      <c r="E3255" s="85"/>
      <c r="F3255" s="85"/>
      <c r="G3255" s="85"/>
      <c r="H3255" s="85"/>
      <c r="I3255" s="85"/>
      <c r="J3255" s="85"/>
      <c r="K3255" s="85"/>
    </row>
    <row r="3256" spans="1:11" x14ac:dyDescent="0.3">
      <c r="A3256" s="67"/>
      <c r="B3256" s="135"/>
      <c r="C3256" s="135"/>
      <c r="D3256" s="135"/>
      <c r="E3256" s="85"/>
      <c r="F3256" s="85"/>
      <c r="G3256" s="85"/>
      <c r="H3256" s="85"/>
      <c r="I3256" s="85"/>
      <c r="J3256" s="85"/>
      <c r="K3256" s="85"/>
    </row>
    <row r="3257" spans="1:11" x14ac:dyDescent="0.3">
      <c r="A3257" s="68"/>
      <c r="B3257" s="136"/>
      <c r="C3257" s="136"/>
      <c r="D3257" s="136"/>
      <c r="E3257" s="87"/>
      <c r="F3257" s="87"/>
      <c r="G3257" s="87"/>
      <c r="H3257" s="87"/>
      <c r="I3257" s="87"/>
      <c r="J3257" s="87"/>
      <c r="K3257" s="87"/>
    </row>
    <row r="3258" spans="1:11" x14ac:dyDescent="0.3">
      <c r="A3258" s="82"/>
      <c r="B3258" s="89"/>
      <c r="C3258" s="89"/>
      <c r="D3258" s="89"/>
      <c r="E3258" s="89"/>
      <c r="F3258" s="89"/>
      <c r="G3258" s="89"/>
      <c r="H3258" s="89"/>
      <c r="I3258" s="89"/>
      <c r="J3258" s="89"/>
      <c r="K3258" s="89"/>
    </row>
    <row r="3259" spans="1:11" x14ac:dyDescent="0.3">
      <c r="A3259" s="92"/>
      <c r="B3259" s="92"/>
      <c r="C3259" s="92"/>
      <c r="D3259" s="92"/>
      <c r="E3259" s="92"/>
      <c r="F3259" s="92"/>
      <c r="G3259" s="92"/>
      <c r="H3259" s="92"/>
      <c r="I3259" s="92"/>
      <c r="J3259" s="92"/>
      <c r="K3259" s="92"/>
    </row>
    <row r="3260" spans="1:11" x14ac:dyDescent="0.3">
      <c r="A3260" s="68"/>
      <c r="B3260" s="68"/>
      <c r="C3260" s="68"/>
      <c r="D3260" s="68"/>
      <c r="E3260" s="68"/>
      <c r="F3260" s="68"/>
      <c r="G3260" s="68"/>
      <c r="H3260" s="68"/>
      <c r="I3260" s="68"/>
      <c r="J3260" s="68"/>
      <c r="K3260" s="86"/>
    </row>
    <row r="3261" spans="1:11" x14ac:dyDescent="0.3">
      <c r="A3261" s="67"/>
      <c r="B3261" s="135"/>
      <c r="C3261" s="135"/>
      <c r="D3261" s="135"/>
      <c r="E3261" s="85"/>
      <c r="F3261" s="85"/>
      <c r="G3261" s="85"/>
      <c r="H3261" s="85"/>
      <c r="I3261" s="85"/>
      <c r="J3261" s="85"/>
      <c r="K3261" s="85"/>
    </row>
    <row r="3262" spans="1:11" x14ac:dyDescent="0.3">
      <c r="A3262" s="67"/>
      <c r="B3262" s="135"/>
      <c r="C3262" s="135"/>
      <c r="D3262" s="135"/>
      <c r="E3262" s="85"/>
      <c r="F3262" s="85"/>
      <c r="G3262" s="85"/>
      <c r="H3262" s="85"/>
      <c r="I3262" s="85"/>
      <c r="J3262" s="85"/>
      <c r="K3262" s="85"/>
    </row>
    <row r="3263" spans="1:11" x14ac:dyDescent="0.3">
      <c r="A3263" s="67"/>
      <c r="B3263" s="135"/>
      <c r="C3263" s="135"/>
      <c r="D3263" s="135"/>
      <c r="E3263" s="85"/>
      <c r="F3263" s="85"/>
      <c r="G3263" s="85"/>
      <c r="H3263" s="85"/>
      <c r="I3263" s="85"/>
      <c r="J3263" s="85"/>
      <c r="K3263" s="85"/>
    </row>
    <row r="3264" spans="1:11" x14ac:dyDescent="0.3">
      <c r="A3264" s="67"/>
      <c r="B3264" s="135"/>
      <c r="C3264" s="135"/>
      <c r="D3264" s="135"/>
      <c r="E3264" s="85"/>
      <c r="F3264" s="85"/>
      <c r="G3264" s="85"/>
      <c r="H3264" s="85"/>
      <c r="I3264" s="85"/>
      <c r="J3264" s="85"/>
      <c r="K3264" s="85"/>
    </row>
    <row r="3265" spans="1:11" x14ac:dyDescent="0.3">
      <c r="A3265" s="67"/>
      <c r="B3265" s="135"/>
      <c r="C3265" s="135"/>
      <c r="D3265" s="135"/>
      <c r="E3265" s="85"/>
      <c r="F3265" s="85"/>
      <c r="G3265" s="85"/>
      <c r="H3265" s="85"/>
      <c r="I3265" s="85"/>
      <c r="J3265" s="85"/>
      <c r="K3265" s="85"/>
    </row>
    <row r="3266" spans="1:11" x14ac:dyDescent="0.3">
      <c r="A3266" s="67"/>
      <c r="B3266" s="135"/>
      <c r="C3266" s="135"/>
      <c r="D3266" s="135"/>
      <c r="E3266" s="85"/>
      <c r="F3266" s="85"/>
      <c r="G3266" s="85"/>
      <c r="H3266" s="85"/>
      <c r="I3266" s="85"/>
      <c r="J3266" s="85"/>
      <c r="K3266" s="85"/>
    </row>
    <row r="3267" spans="1:11" x14ac:dyDescent="0.3">
      <c r="A3267" s="67"/>
      <c r="B3267" s="135"/>
      <c r="C3267" s="135"/>
      <c r="D3267" s="135"/>
      <c r="E3267" s="85"/>
      <c r="F3267" s="85"/>
      <c r="G3267" s="85"/>
      <c r="H3267" s="85"/>
      <c r="I3267" s="85"/>
      <c r="J3267" s="85"/>
      <c r="K3267" s="85"/>
    </row>
    <row r="3268" spans="1:11" x14ac:dyDescent="0.3">
      <c r="A3268" s="67"/>
      <c r="B3268" s="135"/>
      <c r="C3268" s="135"/>
      <c r="D3268" s="135"/>
      <c r="E3268" s="85"/>
      <c r="F3268" s="85"/>
      <c r="G3268" s="85"/>
      <c r="H3268" s="85"/>
      <c r="I3268" s="85"/>
      <c r="J3268" s="85"/>
      <c r="K3268" s="85"/>
    </row>
    <row r="3269" spans="1:11" x14ac:dyDescent="0.3">
      <c r="A3269" s="67"/>
      <c r="B3269" s="135"/>
      <c r="C3269" s="135"/>
      <c r="D3269" s="135"/>
      <c r="E3269" s="85"/>
      <c r="F3269" s="85"/>
      <c r="G3269" s="85"/>
      <c r="H3269" s="85"/>
      <c r="I3269" s="85"/>
      <c r="J3269" s="85"/>
      <c r="K3269" s="85"/>
    </row>
    <row r="3270" spans="1:11" x14ac:dyDescent="0.3">
      <c r="A3270" s="67"/>
      <c r="B3270" s="135"/>
      <c r="C3270" s="135"/>
      <c r="D3270" s="135"/>
      <c r="E3270" s="85"/>
      <c r="F3270" s="85"/>
      <c r="G3270" s="85"/>
      <c r="H3270" s="85"/>
      <c r="I3270" s="85"/>
      <c r="J3270" s="85"/>
      <c r="K3270" s="85"/>
    </row>
    <row r="3271" spans="1:11" x14ac:dyDescent="0.3">
      <c r="A3271" s="67"/>
      <c r="B3271" s="135"/>
      <c r="C3271" s="135"/>
      <c r="D3271" s="135"/>
      <c r="E3271" s="85"/>
      <c r="F3271" s="85"/>
      <c r="G3271" s="85"/>
      <c r="H3271" s="85"/>
      <c r="I3271" s="85"/>
      <c r="J3271" s="85"/>
      <c r="K3271" s="85"/>
    </row>
    <row r="3272" spans="1:11" x14ac:dyDescent="0.3">
      <c r="A3272" s="67"/>
      <c r="B3272" s="135"/>
      <c r="C3272" s="135"/>
      <c r="D3272" s="135"/>
      <c r="E3272" s="85"/>
      <c r="F3272" s="85"/>
      <c r="G3272" s="85"/>
      <c r="H3272" s="85"/>
      <c r="I3272" s="85"/>
      <c r="J3272" s="85"/>
      <c r="K3272" s="85"/>
    </row>
    <row r="3273" spans="1:11" x14ac:dyDescent="0.3">
      <c r="A3273" s="67"/>
      <c r="B3273" s="135"/>
      <c r="C3273" s="135"/>
      <c r="D3273" s="135"/>
      <c r="E3273" s="85"/>
      <c r="F3273" s="85"/>
      <c r="G3273" s="85"/>
      <c r="H3273" s="85"/>
      <c r="I3273" s="85"/>
      <c r="J3273" s="85"/>
      <c r="K3273" s="85"/>
    </row>
    <row r="3274" spans="1:11" x14ac:dyDescent="0.3">
      <c r="A3274" s="67"/>
      <c r="B3274" s="135"/>
      <c r="C3274" s="135"/>
      <c r="D3274" s="135"/>
      <c r="E3274" s="85"/>
      <c r="F3274" s="85"/>
      <c r="G3274" s="85"/>
      <c r="H3274" s="85"/>
      <c r="I3274" s="85"/>
      <c r="J3274" s="85"/>
      <c r="K3274" s="85"/>
    </row>
    <row r="3275" spans="1:11" x14ac:dyDescent="0.3">
      <c r="A3275" s="67"/>
      <c r="B3275" s="135"/>
      <c r="C3275" s="135"/>
      <c r="D3275" s="135"/>
      <c r="E3275" s="85"/>
      <c r="F3275" s="85"/>
      <c r="G3275" s="85"/>
      <c r="H3275" s="85"/>
      <c r="I3275" s="85"/>
      <c r="J3275" s="85"/>
      <c r="K3275" s="85"/>
    </row>
    <row r="3276" spans="1:11" x14ac:dyDescent="0.3">
      <c r="A3276" s="67"/>
      <c r="B3276" s="135"/>
      <c r="C3276" s="135"/>
      <c r="D3276" s="135"/>
      <c r="E3276" s="85"/>
      <c r="F3276" s="85"/>
      <c r="G3276" s="85"/>
      <c r="H3276" s="85"/>
      <c r="I3276" s="85"/>
      <c r="J3276" s="85"/>
      <c r="K3276" s="85"/>
    </row>
    <row r="3277" spans="1:11" x14ac:dyDescent="0.3">
      <c r="A3277" s="68"/>
      <c r="B3277" s="137"/>
      <c r="C3277" s="137"/>
      <c r="D3277" s="137"/>
      <c r="E3277" s="87"/>
      <c r="F3277" s="87"/>
      <c r="G3277" s="87"/>
      <c r="H3277" s="87"/>
      <c r="I3277" s="87"/>
      <c r="J3277" s="87"/>
      <c r="K3277" s="87"/>
    </row>
    <row r="3279" spans="1:11" x14ac:dyDescent="0.3">
      <c r="A3279" s="69"/>
      <c r="B3279" s="69"/>
      <c r="C3279" s="69"/>
      <c r="D3279" s="69"/>
      <c r="E3279" s="69"/>
      <c r="F3279" s="69"/>
      <c r="G3279" s="69"/>
      <c r="H3279" s="97"/>
      <c r="I3279" s="97"/>
      <c r="J3279" s="69"/>
      <c r="K3279" s="69"/>
    </row>
    <row r="3280" spans="1:11" x14ac:dyDescent="0.3">
      <c r="A3280" s="101"/>
      <c r="B3280" s="83"/>
      <c r="C3280" s="83"/>
      <c r="D3280" s="83"/>
      <c r="E3280" s="83"/>
      <c r="F3280" s="83"/>
      <c r="G3280" s="95"/>
      <c r="H3280" s="95"/>
      <c r="I3280" s="33"/>
      <c r="J3280" s="98"/>
      <c r="K3280" s="96"/>
    </row>
    <row r="3281" spans="1:11" x14ac:dyDescent="0.3">
      <c r="A3281" s="91"/>
      <c r="B3281" s="92"/>
      <c r="C3281" s="92"/>
      <c r="D3281" s="92"/>
      <c r="E3281" s="92"/>
      <c r="F3281" s="92"/>
      <c r="G3281" s="92"/>
      <c r="H3281" s="92"/>
      <c r="I3281" s="92"/>
      <c r="J3281" s="92"/>
      <c r="K3281" s="92"/>
    </row>
    <row r="3282" spans="1:11" x14ac:dyDescent="0.3">
      <c r="A3282" s="68"/>
      <c r="B3282" s="68"/>
      <c r="C3282" s="68"/>
      <c r="D3282" s="68"/>
      <c r="E3282" s="68"/>
      <c r="F3282" s="68"/>
      <c r="G3282" s="68"/>
      <c r="H3282" s="68"/>
      <c r="I3282" s="68"/>
      <c r="J3282" s="68"/>
      <c r="K3282" s="86"/>
    </row>
    <row r="3283" spans="1:11" x14ac:dyDescent="0.3">
      <c r="A3283" s="67"/>
      <c r="B3283" s="135"/>
      <c r="C3283" s="135"/>
      <c r="D3283" s="135"/>
      <c r="E3283" s="85"/>
      <c r="F3283" s="85"/>
      <c r="G3283" s="85"/>
      <c r="H3283" s="85"/>
      <c r="I3283" s="85"/>
      <c r="J3283" s="85"/>
      <c r="K3283" s="85"/>
    </row>
    <row r="3284" spans="1:11" x14ac:dyDescent="0.3">
      <c r="A3284" s="67"/>
      <c r="B3284" s="135"/>
      <c r="C3284" s="135"/>
      <c r="D3284" s="135"/>
      <c r="E3284" s="85"/>
      <c r="F3284" s="85"/>
      <c r="G3284" s="85"/>
      <c r="H3284" s="85"/>
      <c r="I3284" s="85"/>
      <c r="J3284" s="85"/>
      <c r="K3284" s="85"/>
    </row>
    <row r="3285" spans="1:11" x14ac:dyDescent="0.3">
      <c r="A3285" s="67"/>
      <c r="B3285" s="135"/>
      <c r="C3285" s="135"/>
      <c r="D3285" s="135"/>
      <c r="E3285" s="85"/>
      <c r="F3285" s="85"/>
      <c r="G3285" s="85"/>
      <c r="H3285" s="85"/>
      <c r="I3285" s="85"/>
      <c r="J3285" s="85"/>
      <c r="K3285" s="85"/>
    </row>
    <row r="3286" spans="1:11" x14ac:dyDescent="0.3">
      <c r="A3286" s="67"/>
      <c r="B3286" s="135"/>
      <c r="C3286" s="135"/>
      <c r="D3286" s="135"/>
      <c r="E3286" s="85"/>
      <c r="F3286" s="85"/>
      <c r="G3286" s="85"/>
      <c r="H3286" s="85"/>
      <c r="I3286" s="85"/>
      <c r="J3286" s="85"/>
      <c r="K3286" s="85"/>
    </row>
    <row r="3287" spans="1:11" x14ac:dyDescent="0.3">
      <c r="A3287" s="67"/>
      <c r="B3287" s="135"/>
      <c r="C3287" s="135"/>
      <c r="D3287" s="135"/>
      <c r="E3287" s="85"/>
      <c r="F3287" s="85"/>
      <c r="G3287" s="85"/>
      <c r="H3287" s="85"/>
      <c r="I3287" s="85"/>
      <c r="J3287" s="85"/>
      <c r="K3287" s="85"/>
    </row>
    <row r="3288" spans="1:11" x14ac:dyDescent="0.3">
      <c r="A3288" s="67"/>
      <c r="B3288" s="135"/>
      <c r="C3288" s="135"/>
      <c r="D3288" s="135"/>
      <c r="E3288" s="85"/>
      <c r="F3288" s="85"/>
      <c r="G3288" s="85"/>
      <c r="H3288" s="85"/>
      <c r="I3288" s="85"/>
      <c r="J3288" s="85"/>
      <c r="K3288" s="85"/>
    </row>
    <row r="3289" spans="1:11" x14ac:dyDescent="0.3">
      <c r="A3289" s="67"/>
      <c r="B3289" s="135"/>
      <c r="C3289" s="135"/>
      <c r="D3289" s="135"/>
      <c r="E3289" s="85"/>
      <c r="F3289" s="85"/>
      <c r="G3289" s="85"/>
      <c r="H3289" s="85"/>
      <c r="I3289" s="85"/>
      <c r="J3289" s="85"/>
      <c r="K3289" s="85"/>
    </row>
    <row r="3290" spans="1:11" x14ac:dyDescent="0.3">
      <c r="A3290" s="67"/>
      <c r="B3290" s="135"/>
      <c r="C3290" s="135"/>
      <c r="D3290" s="135"/>
      <c r="E3290" s="85"/>
      <c r="F3290" s="85"/>
      <c r="G3290" s="85"/>
      <c r="H3290" s="85"/>
      <c r="I3290" s="85"/>
      <c r="J3290" s="85"/>
      <c r="K3290" s="85"/>
    </row>
    <row r="3291" spans="1:11" x14ac:dyDescent="0.3">
      <c r="A3291" s="67"/>
      <c r="B3291" s="135"/>
      <c r="C3291" s="135"/>
      <c r="D3291" s="135"/>
      <c r="E3291" s="85"/>
      <c r="F3291" s="85"/>
      <c r="G3291" s="85"/>
      <c r="H3291" s="85"/>
      <c r="I3291" s="85"/>
      <c r="J3291" s="85"/>
      <c r="K3291" s="85"/>
    </row>
    <row r="3292" spans="1:11" x14ac:dyDescent="0.3">
      <c r="A3292" s="67"/>
      <c r="B3292" s="135"/>
      <c r="C3292" s="135"/>
      <c r="D3292" s="135"/>
      <c r="E3292" s="85"/>
      <c r="F3292" s="85"/>
      <c r="G3292" s="85"/>
      <c r="H3292" s="85"/>
      <c r="I3292" s="85"/>
      <c r="J3292" s="85"/>
      <c r="K3292" s="85"/>
    </row>
    <row r="3293" spans="1:11" x14ac:dyDescent="0.3">
      <c r="A3293" s="67"/>
      <c r="B3293" s="135"/>
      <c r="C3293" s="135"/>
      <c r="D3293" s="135"/>
      <c r="E3293" s="85"/>
      <c r="F3293" s="85"/>
      <c r="G3293" s="85"/>
      <c r="H3293" s="85"/>
      <c r="I3293" s="85"/>
      <c r="J3293" s="85"/>
      <c r="K3293" s="85"/>
    </row>
    <row r="3294" spans="1:11" x14ac:dyDescent="0.3">
      <c r="A3294" s="67"/>
      <c r="B3294" s="135"/>
      <c r="C3294" s="135"/>
      <c r="D3294" s="135"/>
      <c r="E3294" s="85"/>
      <c r="F3294" s="85"/>
      <c r="G3294" s="85"/>
      <c r="H3294" s="85"/>
      <c r="I3294" s="85"/>
      <c r="J3294" s="85"/>
      <c r="K3294" s="85"/>
    </row>
    <row r="3295" spans="1:11" x14ac:dyDescent="0.3">
      <c r="A3295" s="67"/>
      <c r="B3295" s="135"/>
      <c r="C3295" s="135"/>
      <c r="D3295" s="135"/>
      <c r="E3295" s="85"/>
      <c r="F3295" s="85"/>
      <c r="G3295" s="85"/>
      <c r="H3295" s="85"/>
      <c r="I3295" s="85"/>
      <c r="J3295" s="85"/>
      <c r="K3295" s="85"/>
    </row>
    <row r="3296" spans="1:11" x14ac:dyDescent="0.3">
      <c r="A3296" s="67"/>
      <c r="B3296" s="135"/>
      <c r="C3296" s="135"/>
      <c r="D3296" s="135"/>
      <c r="E3296" s="85"/>
      <c r="F3296" s="85"/>
      <c r="G3296" s="85"/>
      <c r="H3296" s="85"/>
      <c r="I3296" s="85"/>
      <c r="J3296" s="85"/>
      <c r="K3296" s="85"/>
    </row>
    <row r="3297" spans="1:11" x14ac:dyDescent="0.3">
      <c r="A3297" s="67"/>
      <c r="B3297" s="135"/>
      <c r="C3297" s="135"/>
      <c r="D3297" s="135"/>
      <c r="E3297" s="85"/>
      <c r="F3297" s="85"/>
      <c r="G3297" s="85"/>
      <c r="H3297" s="85"/>
      <c r="I3297" s="85"/>
      <c r="J3297" s="85"/>
      <c r="K3297" s="85"/>
    </row>
    <row r="3298" spans="1:11" x14ac:dyDescent="0.3">
      <c r="A3298" s="67"/>
      <c r="B3298" s="135"/>
      <c r="C3298" s="135"/>
      <c r="D3298" s="135"/>
      <c r="E3298" s="85"/>
      <c r="F3298" s="85"/>
      <c r="G3298" s="85"/>
      <c r="H3298" s="85"/>
      <c r="I3298" s="85"/>
      <c r="J3298" s="85"/>
      <c r="K3298" s="85"/>
    </row>
    <row r="3299" spans="1:11" x14ac:dyDescent="0.3">
      <c r="A3299" s="68"/>
      <c r="B3299" s="136"/>
      <c r="C3299" s="136"/>
      <c r="D3299" s="136"/>
      <c r="E3299" s="87"/>
      <c r="F3299" s="87"/>
      <c r="G3299" s="87"/>
      <c r="H3299" s="87"/>
      <c r="I3299" s="87"/>
      <c r="J3299" s="87"/>
      <c r="K3299" s="87"/>
    </row>
    <row r="3300" spans="1:11" x14ac:dyDescent="0.3">
      <c r="A3300" s="82"/>
      <c r="B3300" s="89"/>
      <c r="C3300" s="89"/>
      <c r="D3300" s="89"/>
      <c r="E3300" s="89"/>
      <c r="F3300" s="89"/>
      <c r="G3300" s="89"/>
      <c r="H3300" s="89"/>
      <c r="I3300" s="89"/>
      <c r="J3300" s="89"/>
      <c r="K3300" s="89"/>
    </row>
    <row r="3301" spans="1:11" x14ac:dyDescent="0.3">
      <c r="A3301" s="92"/>
      <c r="B3301" s="92"/>
      <c r="C3301" s="92"/>
      <c r="D3301" s="92"/>
      <c r="E3301" s="92"/>
      <c r="F3301" s="92"/>
      <c r="G3301" s="92"/>
      <c r="H3301" s="92"/>
      <c r="I3301" s="92"/>
      <c r="J3301" s="92"/>
      <c r="K3301" s="92"/>
    </row>
    <row r="3302" spans="1:11" x14ac:dyDescent="0.3">
      <c r="A3302" s="68"/>
      <c r="B3302" s="68"/>
      <c r="C3302" s="68"/>
      <c r="D3302" s="68"/>
      <c r="E3302" s="68"/>
      <c r="F3302" s="68"/>
      <c r="G3302" s="68"/>
      <c r="H3302" s="68"/>
      <c r="I3302" s="68"/>
      <c r="J3302" s="68"/>
      <c r="K3302" s="86"/>
    </row>
    <row r="3303" spans="1:11" x14ac:dyDescent="0.3">
      <c r="A3303" s="67"/>
      <c r="B3303" s="135"/>
      <c r="C3303" s="135"/>
      <c r="D3303" s="135"/>
      <c r="E3303" s="85"/>
      <c r="F3303" s="85"/>
      <c r="G3303" s="85"/>
      <c r="H3303" s="85"/>
      <c r="I3303" s="85"/>
      <c r="J3303" s="85"/>
      <c r="K3303" s="85"/>
    </row>
    <row r="3304" spans="1:11" x14ac:dyDescent="0.3">
      <c r="A3304" s="67"/>
      <c r="B3304" s="135"/>
      <c r="C3304" s="135"/>
      <c r="D3304" s="135"/>
      <c r="E3304" s="85"/>
      <c r="F3304" s="85"/>
      <c r="G3304" s="85"/>
      <c r="H3304" s="85"/>
      <c r="I3304" s="85"/>
      <c r="J3304" s="85"/>
      <c r="K3304" s="85"/>
    </row>
    <row r="3305" spans="1:11" x14ac:dyDescent="0.3">
      <c r="A3305" s="67"/>
      <c r="B3305" s="135"/>
      <c r="C3305" s="135"/>
      <c r="D3305" s="135"/>
      <c r="E3305" s="85"/>
      <c r="F3305" s="85"/>
      <c r="G3305" s="85"/>
      <c r="H3305" s="85"/>
      <c r="I3305" s="85"/>
      <c r="J3305" s="85"/>
      <c r="K3305" s="85"/>
    </row>
    <row r="3306" spans="1:11" x14ac:dyDescent="0.3">
      <c r="A3306" s="67"/>
      <c r="B3306" s="135"/>
      <c r="C3306" s="135"/>
      <c r="D3306" s="135"/>
      <c r="E3306" s="85"/>
      <c r="F3306" s="85"/>
      <c r="G3306" s="85"/>
      <c r="H3306" s="85"/>
      <c r="I3306" s="85"/>
      <c r="J3306" s="85"/>
      <c r="K3306" s="85"/>
    </row>
    <row r="3307" spans="1:11" x14ac:dyDescent="0.3">
      <c r="A3307" s="67"/>
      <c r="B3307" s="135"/>
      <c r="C3307" s="135"/>
      <c r="D3307" s="135"/>
      <c r="E3307" s="85"/>
      <c r="F3307" s="85"/>
      <c r="G3307" s="85"/>
      <c r="H3307" s="85"/>
      <c r="I3307" s="85"/>
      <c r="J3307" s="85"/>
      <c r="K3307" s="85"/>
    </row>
    <row r="3308" spans="1:11" x14ac:dyDescent="0.3">
      <c r="A3308" s="67"/>
      <c r="B3308" s="135"/>
      <c r="C3308" s="135"/>
      <c r="D3308" s="135"/>
      <c r="E3308" s="85"/>
      <c r="F3308" s="85"/>
      <c r="G3308" s="85"/>
      <c r="H3308" s="85"/>
      <c r="I3308" s="85"/>
      <c r="J3308" s="85"/>
      <c r="K3308" s="85"/>
    </row>
    <row r="3309" spans="1:11" x14ac:dyDescent="0.3">
      <c r="A3309" s="67"/>
      <c r="B3309" s="135"/>
      <c r="C3309" s="135"/>
      <c r="D3309" s="135"/>
      <c r="E3309" s="85"/>
      <c r="F3309" s="85"/>
      <c r="G3309" s="85"/>
      <c r="H3309" s="85"/>
      <c r="I3309" s="85"/>
      <c r="J3309" s="85"/>
      <c r="K3309" s="85"/>
    </row>
    <row r="3310" spans="1:11" x14ac:dyDescent="0.3">
      <c r="A3310" s="67"/>
      <c r="B3310" s="135"/>
      <c r="C3310" s="135"/>
      <c r="D3310" s="135"/>
      <c r="E3310" s="85"/>
      <c r="F3310" s="85"/>
      <c r="G3310" s="85"/>
      <c r="H3310" s="85"/>
      <c r="I3310" s="85"/>
      <c r="J3310" s="85"/>
      <c r="K3310" s="85"/>
    </row>
    <row r="3311" spans="1:11" x14ac:dyDescent="0.3">
      <c r="A3311" s="67"/>
      <c r="B3311" s="135"/>
      <c r="C3311" s="135"/>
      <c r="D3311" s="135"/>
      <c r="E3311" s="85"/>
      <c r="F3311" s="85"/>
      <c r="G3311" s="85"/>
      <c r="H3311" s="85"/>
      <c r="I3311" s="85"/>
      <c r="J3311" s="85"/>
      <c r="K3311" s="85"/>
    </row>
    <row r="3312" spans="1:11" x14ac:dyDescent="0.3">
      <c r="A3312" s="67"/>
      <c r="B3312" s="135"/>
      <c r="C3312" s="135"/>
      <c r="D3312" s="135"/>
      <c r="E3312" s="85"/>
      <c r="F3312" s="85"/>
      <c r="G3312" s="85"/>
      <c r="H3312" s="85"/>
      <c r="I3312" s="85"/>
      <c r="J3312" s="85"/>
      <c r="K3312" s="85"/>
    </row>
    <row r="3313" spans="1:11" x14ac:dyDescent="0.3">
      <c r="A3313" s="67"/>
      <c r="B3313" s="135"/>
      <c r="C3313" s="135"/>
      <c r="D3313" s="135"/>
      <c r="E3313" s="85"/>
      <c r="F3313" s="85"/>
      <c r="G3313" s="85"/>
      <c r="H3313" s="85"/>
      <c r="I3313" s="85"/>
      <c r="J3313" s="85"/>
      <c r="K3313" s="85"/>
    </row>
    <row r="3314" spans="1:11" x14ac:dyDescent="0.3">
      <c r="A3314" s="67"/>
      <c r="B3314" s="135"/>
      <c r="C3314" s="135"/>
      <c r="D3314" s="135"/>
      <c r="E3314" s="85"/>
      <c r="F3314" s="85"/>
      <c r="G3314" s="85"/>
      <c r="H3314" s="85"/>
      <c r="I3314" s="85"/>
      <c r="J3314" s="85"/>
      <c r="K3314" s="85"/>
    </row>
    <row r="3315" spans="1:11" x14ac:dyDescent="0.3">
      <c r="A3315" s="67"/>
      <c r="B3315" s="135"/>
      <c r="C3315" s="135"/>
      <c r="D3315" s="135"/>
      <c r="E3315" s="85"/>
      <c r="F3315" s="85"/>
      <c r="G3315" s="85"/>
      <c r="H3315" s="85"/>
      <c r="I3315" s="85"/>
      <c r="J3315" s="85"/>
      <c r="K3315" s="85"/>
    </row>
    <row r="3316" spans="1:11" x14ac:dyDescent="0.3">
      <c r="A3316" s="67"/>
      <c r="B3316" s="135"/>
      <c r="C3316" s="135"/>
      <c r="D3316" s="135"/>
      <c r="E3316" s="85"/>
      <c r="F3316" s="85"/>
      <c r="G3316" s="85"/>
      <c r="H3316" s="85"/>
      <c r="I3316" s="85"/>
      <c r="J3316" s="85"/>
      <c r="K3316" s="85"/>
    </row>
    <row r="3317" spans="1:11" x14ac:dyDescent="0.3">
      <c r="A3317" s="67"/>
      <c r="B3317" s="135"/>
      <c r="C3317" s="135"/>
      <c r="D3317" s="135"/>
      <c r="E3317" s="85"/>
      <c r="F3317" s="85"/>
      <c r="G3317" s="85"/>
      <c r="H3317" s="85"/>
      <c r="I3317" s="85"/>
      <c r="J3317" s="85"/>
      <c r="K3317" s="85"/>
    </row>
    <row r="3318" spans="1:11" x14ac:dyDescent="0.3">
      <c r="A3318" s="67"/>
      <c r="B3318" s="135"/>
      <c r="C3318" s="135"/>
      <c r="D3318" s="135"/>
      <c r="E3318" s="85"/>
      <c r="F3318" s="85"/>
      <c r="G3318" s="85"/>
      <c r="H3318" s="85"/>
      <c r="I3318" s="85"/>
      <c r="J3318" s="85"/>
      <c r="K3318" s="85"/>
    </row>
    <row r="3319" spans="1:11" x14ac:dyDescent="0.3">
      <c r="A3319" s="68"/>
      <c r="B3319" s="137"/>
      <c r="C3319" s="137"/>
      <c r="D3319" s="137"/>
      <c r="E3319" s="87"/>
      <c r="F3319" s="87"/>
      <c r="G3319" s="87"/>
      <c r="H3319" s="87"/>
      <c r="I3319" s="87"/>
      <c r="J3319" s="87"/>
      <c r="K3319" s="87"/>
    </row>
    <row r="3321" spans="1:11" x14ac:dyDescent="0.3">
      <c r="A3321" s="69"/>
      <c r="B3321" s="69"/>
      <c r="C3321" s="69"/>
      <c r="D3321" s="69"/>
      <c r="E3321" s="69"/>
      <c r="F3321" s="69"/>
      <c r="G3321" s="69"/>
      <c r="H3321" s="97"/>
      <c r="I3321" s="97"/>
      <c r="J3321" s="69"/>
      <c r="K3321" s="69"/>
    </row>
    <row r="3322" spans="1:11" x14ac:dyDescent="0.3">
      <c r="A3322" s="101"/>
      <c r="B3322" s="83"/>
      <c r="C3322" s="83"/>
      <c r="D3322" s="83"/>
      <c r="E3322" s="83"/>
      <c r="F3322" s="83"/>
      <c r="G3322" s="95"/>
      <c r="H3322" s="95"/>
      <c r="I3322" s="33"/>
      <c r="J3322" s="98"/>
      <c r="K3322" s="96"/>
    </row>
    <row r="3323" spans="1:11" x14ac:dyDescent="0.3">
      <c r="A3323" s="91"/>
      <c r="B3323" s="92"/>
      <c r="C3323" s="92"/>
      <c r="D3323" s="92"/>
      <c r="E3323" s="92"/>
      <c r="F3323" s="92"/>
      <c r="G3323" s="92"/>
      <c r="H3323" s="92"/>
      <c r="I3323" s="92"/>
      <c r="J3323" s="92"/>
      <c r="K3323" s="92"/>
    </row>
    <row r="3324" spans="1:11" x14ac:dyDescent="0.3">
      <c r="A3324" s="68"/>
      <c r="B3324" s="68"/>
      <c r="C3324" s="68"/>
      <c r="D3324" s="68"/>
      <c r="E3324" s="68"/>
      <c r="F3324" s="68"/>
      <c r="G3324" s="68"/>
      <c r="H3324" s="68"/>
      <c r="I3324" s="68"/>
      <c r="J3324" s="68"/>
      <c r="K3324" s="86"/>
    </row>
    <row r="3325" spans="1:11" x14ac:dyDescent="0.3">
      <c r="A3325" s="67"/>
      <c r="B3325" s="135"/>
      <c r="C3325" s="135"/>
      <c r="D3325" s="135"/>
      <c r="E3325" s="85"/>
      <c r="F3325" s="85"/>
      <c r="G3325" s="85"/>
      <c r="H3325" s="85"/>
      <c r="I3325" s="85"/>
      <c r="J3325" s="85"/>
      <c r="K3325" s="85"/>
    </row>
    <row r="3326" spans="1:11" x14ac:dyDescent="0.3">
      <c r="A3326" s="67"/>
      <c r="B3326" s="135"/>
      <c r="C3326" s="135"/>
      <c r="D3326" s="135"/>
      <c r="E3326" s="85"/>
      <c r="F3326" s="85"/>
      <c r="G3326" s="85"/>
      <c r="H3326" s="85"/>
      <c r="I3326" s="85"/>
      <c r="J3326" s="85"/>
      <c r="K3326" s="85"/>
    </row>
    <row r="3327" spans="1:11" x14ac:dyDescent="0.3">
      <c r="A3327" s="67"/>
      <c r="B3327" s="135"/>
      <c r="C3327" s="135"/>
      <c r="D3327" s="135"/>
      <c r="E3327" s="85"/>
      <c r="F3327" s="85"/>
      <c r="G3327" s="85"/>
      <c r="H3327" s="85"/>
      <c r="I3327" s="85"/>
      <c r="J3327" s="85"/>
      <c r="K3327" s="85"/>
    </row>
    <row r="3328" spans="1:11" x14ac:dyDescent="0.3">
      <c r="A3328" s="67"/>
      <c r="B3328" s="135"/>
      <c r="C3328" s="135"/>
      <c r="D3328" s="135"/>
      <c r="E3328" s="85"/>
      <c r="F3328" s="85"/>
      <c r="G3328" s="85"/>
      <c r="H3328" s="85"/>
      <c r="I3328" s="85"/>
      <c r="J3328" s="85"/>
      <c r="K3328" s="85"/>
    </row>
    <row r="3329" spans="1:11" x14ac:dyDescent="0.3">
      <c r="A3329" s="67"/>
      <c r="B3329" s="135"/>
      <c r="C3329" s="135"/>
      <c r="D3329" s="135"/>
      <c r="E3329" s="85"/>
      <c r="F3329" s="85"/>
      <c r="G3329" s="85"/>
      <c r="H3329" s="85"/>
      <c r="I3329" s="85"/>
      <c r="J3329" s="85"/>
      <c r="K3329" s="85"/>
    </row>
    <row r="3330" spans="1:11" x14ac:dyDescent="0.3">
      <c r="A3330" s="67"/>
      <c r="B3330" s="135"/>
      <c r="C3330" s="135"/>
      <c r="D3330" s="135"/>
      <c r="E3330" s="85"/>
      <c r="F3330" s="85"/>
      <c r="G3330" s="85"/>
      <c r="H3330" s="85"/>
      <c r="I3330" s="85"/>
      <c r="J3330" s="85"/>
      <c r="K3330" s="85"/>
    </row>
    <row r="3331" spans="1:11" x14ac:dyDescent="0.3">
      <c r="A3331" s="67"/>
      <c r="B3331" s="135"/>
      <c r="C3331" s="135"/>
      <c r="D3331" s="135"/>
      <c r="E3331" s="85"/>
      <c r="F3331" s="85"/>
      <c r="G3331" s="85"/>
      <c r="H3331" s="85"/>
      <c r="I3331" s="85"/>
      <c r="J3331" s="85"/>
      <c r="K3331" s="85"/>
    </row>
    <row r="3332" spans="1:11" x14ac:dyDescent="0.3">
      <c r="A3332" s="67"/>
      <c r="B3332" s="135"/>
      <c r="C3332" s="135"/>
      <c r="D3332" s="135"/>
      <c r="E3332" s="85"/>
      <c r="F3332" s="85"/>
      <c r="G3332" s="85"/>
      <c r="H3332" s="85"/>
      <c r="I3332" s="85"/>
      <c r="J3332" s="85"/>
      <c r="K3332" s="85"/>
    </row>
    <row r="3333" spans="1:11" x14ac:dyDescent="0.3">
      <c r="A3333" s="67"/>
      <c r="B3333" s="135"/>
      <c r="C3333" s="135"/>
      <c r="D3333" s="135"/>
      <c r="E3333" s="85"/>
      <c r="F3333" s="85"/>
      <c r="G3333" s="85"/>
      <c r="H3333" s="85"/>
      <c r="I3333" s="85"/>
      <c r="J3333" s="85"/>
      <c r="K3333" s="85"/>
    </row>
    <row r="3334" spans="1:11" x14ac:dyDescent="0.3">
      <c r="A3334" s="67"/>
      <c r="B3334" s="135"/>
      <c r="C3334" s="135"/>
      <c r="D3334" s="135"/>
      <c r="E3334" s="85"/>
      <c r="F3334" s="85"/>
      <c r="G3334" s="85"/>
      <c r="H3334" s="85"/>
      <c r="I3334" s="85"/>
      <c r="J3334" s="85"/>
      <c r="K3334" s="85"/>
    </row>
    <row r="3335" spans="1:11" x14ac:dyDescent="0.3">
      <c r="A3335" s="67"/>
      <c r="B3335" s="135"/>
      <c r="C3335" s="135"/>
      <c r="D3335" s="135"/>
      <c r="E3335" s="85"/>
      <c r="F3335" s="85"/>
      <c r="G3335" s="85"/>
      <c r="H3335" s="85"/>
      <c r="I3335" s="85"/>
      <c r="J3335" s="85"/>
      <c r="K3335" s="85"/>
    </row>
    <row r="3336" spans="1:11" x14ac:dyDescent="0.3">
      <c r="A3336" s="67"/>
      <c r="B3336" s="135"/>
      <c r="C3336" s="135"/>
      <c r="D3336" s="135"/>
      <c r="E3336" s="85"/>
      <c r="F3336" s="85"/>
      <c r="G3336" s="85"/>
      <c r="H3336" s="85"/>
      <c r="I3336" s="85"/>
      <c r="J3336" s="85"/>
      <c r="K3336" s="85"/>
    </row>
    <row r="3337" spans="1:11" x14ac:dyDescent="0.3">
      <c r="A3337" s="67"/>
      <c r="B3337" s="135"/>
      <c r="C3337" s="135"/>
      <c r="D3337" s="135"/>
      <c r="E3337" s="85"/>
      <c r="F3337" s="85"/>
      <c r="G3337" s="85"/>
      <c r="H3337" s="85"/>
      <c r="I3337" s="85"/>
      <c r="J3337" s="85"/>
      <c r="K3337" s="85"/>
    </row>
    <row r="3338" spans="1:11" x14ac:dyDescent="0.3">
      <c r="A3338" s="67"/>
      <c r="B3338" s="135"/>
      <c r="C3338" s="135"/>
      <c r="D3338" s="135"/>
      <c r="E3338" s="85"/>
      <c r="F3338" s="85"/>
      <c r="G3338" s="85"/>
      <c r="H3338" s="85"/>
      <c r="I3338" s="85"/>
      <c r="J3338" s="85"/>
      <c r="K3338" s="85"/>
    </row>
    <row r="3339" spans="1:11" x14ac:dyDescent="0.3">
      <c r="A3339" s="67"/>
      <c r="B3339" s="135"/>
      <c r="C3339" s="135"/>
      <c r="D3339" s="135"/>
      <c r="E3339" s="85"/>
      <c r="F3339" s="85"/>
      <c r="G3339" s="85"/>
      <c r="H3339" s="85"/>
      <c r="I3339" s="85"/>
      <c r="J3339" s="85"/>
      <c r="K3339" s="85"/>
    </row>
    <row r="3340" spans="1:11" x14ac:dyDescent="0.3">
      <c r="A3340" s="67"/>
      <c r="B3340" s="135"/>
      <c r="C3340" s="135"/>
      <c r="D3340" s="135"/>
      <c r="E3340" s="85"/>
      <c r="F3340" s="85"/>
      <c r="G3340" s="85"/>
      <c r="H3340" s="85"/>
      <c r="I3340" s="85"/>
      <c r="J3340" s="85"/>
      <c r="K3340" s="85"/>
    </row>
    <row r="3341" spans="1:11" x14ac:dyDescent="0.3">
      <c r="A3341" s="68"/>
      <c r="B3341" s="136"/>
      <c r="C3341" s="136"/>
      <c r="D3341" s="136"/>
      <c r="E3341" s="87"/>
      <c r="F3341" s="87"/>
      <c r="G3341" s="87"/>
      <c r="H3341" s="87"/>
      <c r="I3341" s="87"/>
      <c r="J3341" s="87"/>
      <c r="K3341" s="87"/>
    </row>
    <row r="3342" spans="1:11" x14ac:dyDescent="0.3">
      <c r="A3342" s="82"/>
      <c r="B3342" s="89"/>
      <c r="C3342" s="89"/>
      <c r="D3342" s="89"/>
      <c r="E3342" s="89"/>
      <c r="F3342" s="89"/>
      <c r="G3342" s="89"/>
      <c r="H3342" s="89"/>
      <c r="I3342" s="89"/>
      <c r="J3342" s="89"/>
      <c r="K3342" s="89"/>
    </row>
    <row r="3343" spans="1:11" x14ac:dyDescent="0.3">
      <c r="A3343" s="92"/>
      <c r="B3343" s="92"/>
      <c r="C3343" s="92"/>
      <c r="D3343" s="92"/>
      <c r="E3343" s="92"/>
      <c r="F3343" s="92"/>
      <c r="G3343" s="92"/>
      <c r="H3343" s="92"/>
      <c r="I3343" s="92"/>
      <c r="J3343" s="92"/>
      <c r="K3343" s="92"/>
    </row>
    <row r="3344" spans="1:11" x14ac:dyDescent="0.3">
      <c r="A3344" s="68"/>
      <c r="B3344" s="68"/>
      <c r="C3344" s="68"/>
      <c r="D3344" s="68"/>
      <c r="E3344" s="68"/>
      <c r="F3344" s="68"/>
      <c r="G3344" s="68"/>
      <c r="H3344" s="68"/>
      <c r="I3344" s="68"/>
      <c r="J3344" s="68"/>
      <c r="K3344" s="86"/>
    </row>
    <row r="3345" spans="1:11" x14ac:dyDescent="0.3">
      <c r="A3345" s="67"/>
      <c r="B3345" s="135"/>
      <c r="C3345" s="135"/>
      <c r="D3345" s="135"/>
      <c r="E3345" s="85"/>
      <c r="F3345" s="85"/>
      <c r="G3345" s="85"/>
      <c r="H3345" s="85"/>
      <c r="I3345" s="85"/>
      <c r="J3345" s="85"/>
      <c r="K3345" s="85"/>
    </row>
    <row r="3346" spans="1:11" x14ac:dyDescent="0.3">
      <c r="A3346" s="67"/>
      <c r="B3346" s="135"/>
      <c r="C3346" s="135"/>
      <c r="D3346" s="135"/>
      <c r="E3346" s="85"/>
      <c r="F3346" s="85"/>
      <c r="G3346" s="85"/>
      <c r="H3346" s="85"/>
      <c r="I3346" s="85"/>
      <c r="J3346" s="85"/>
      <c r="K3346" s="85"/>
    </row>
    <row r="3347" spans="1:11" x14ac:dyDescent="0.3">
      <c r="A3347" s="67"/>
      <c r="B3347" s="135"/>
      <c r="C3347" s="135"/>
      <c r="D3347" s="135"/>
      <c r="E3347" s="85"/>
      <c r="F3347" s="85"/>
      <c r="G3347" s="85"/>
      <c r="H3347" s="85"/>
      <c r="I3347" s="85"/>
      <c r="J3347" s="85"/>
      <c r="K3347" s="85"/>
    </row>
    <row r="3348" spans="1:11" x14ac:dyDescent="0.3">
      <c r="A3348" s="67"/>
      <c r="B3348" s="135"/>
      <c r="C3348" s="135"/>
      <c r="D3348" s="135"/>
      <c r="E3348" s="85"/>
      <c r="F3348" s="85"/>
      <c r="G3348" s="85"/>
      <c r="H3348" s="85"/>
      <c r="I3348" s="85"/>
      <c r="J3348" s="85"/>
      <c r="K3348" s="85"/>
    </row>
    <row r="3349" spans="1:11" x14ac:dyDescent="0.3">
      <c r="A3349" s="67"/>
      <c r="B3349" s="135"/>
      <c r="C3349" s="135"/>
      <c r="D3349" s="135"/>
      <c r="E3349" s="85"/>
      <c r="F3349" s="85"/>
      <c r="G3349" s="85"/>
      <c r="H3349" s="85"/>
      <c r="I3349" s="85"/>
      <c r="J3349" s="85"/>
      <c r="K3349" s="85"/>
    </row>
    <row r="3350" spans="1:11" x14ac:dyDescent="0.3">
      <c r="A3350" s="67"/>
      <c r="B3350" s="135"/>
      <c r="C3350" s="135"/>
      <c r="D3350" s="135"/>
      <c r="E3350" s="85"/>
      <c r="F3350" s="85"/>
      <c r="G3350" s="85"/>
      <c r="H3350" s="85"/>
      <c r="I3350" s="85"/>
      <c r="J3350" s="85"/>
      <c r="K3350" s="85"/>
    </row>
    <row r="3351" spans="1:11" x14ac:dyDescent="0.3">
      <c r="A3351" s="67"/>
      <c r="B3351" s="135"/>
      <c r="C3351" s="135"/>
      <c r="D3351" s="135"/>
      <c r="E3351" s="85"/>
      <c r="F3351" s="85"/>
      <c r="G3351" s="85"/>
      <c r="H3351" s="85"/>
      <c r="I3351" s="85"/>
      <c r="J3351" s="85"/>
      <c r="K3351" s="85"/>
    </row>
    <row r="3352" spans="1:11" x14ac:dyDescent="0.3">
      <c r="A3352" s="67"/>
      <c r="B3352" s="135"/>
      <c r="C3352" s="135"/>
      <c r="D3352" s="135"/>
      <c r="E3352" s="85"/>
      <c r="F3352" s="85"/>
      <c r="G3352" s="85"/>
      <c r="H3352" s="85"/>
      <c r="I3352" s="85"/>
      <c r="J3352" s="85"/>
      <c r="K3352" s="85"/>
    </row>
    <row r="3353" spans="1:11" x14ac:dyDescent="0.3">
      <c r="A3353" s="67"/>
      <c r="B3353" s="135"/>
      <c r="C3353" s="135"/>
      <c r="D3353" s="135"/>
      <c r="E3353" s="85"/>
      <c r="F3353" s="85"/>
      <c r="G3353" s="85"/>
      <c r="H3353" s="85"/>
      <c r="I3353" s="85"/>
      <c r="J3353" s="85"/>
      <c r="K3353" s="85"/>
    </row>
    <row r="3354" spans="1:11" x14ac:dyDescent="0.3">
      <c r="A3354" s="67"/>
      <c r="B3354" s="135"/>
      <c r="C3354" s="135"/>
      <c r="D3354" s="135"/>
      <c r="E3354" s="85"/>
      <c r="F3354" s="85"/>
      <c r="G3354" s="85"/>
      <c r="H3354" s="85"/>
      <c r="I3354" s="85"/>
      <c r="J3354" s="85"/>
      <c r="K3354" s="85"/>
    </row>
    <row r="3355" spans="1:11" x14ac:dyDescent="0.3">
      <c r="A3355" s="67"/>
      <c r="B3355" s="135"/>
      <c r="C3355" s="135"/>
      <c r="D3355" s="135"/>
      <c r="E3355" s="85"/>
      <c r="F3355" s="85"/>
      <c r="G3355" s="85"/>
      <c r="H3355" s="85"/>
      <c r="I3355" s="85"/>
      <c r="J3355" s="85"/>
      <c r="K3355" s="85"/>
    </row>
    <row r="3356" spans="1:11" x14ac:dyDescent="0.3">
      <c r="A3356" s="67"/>
      <c r="B3356" s="135"/>
      <c r="C3356" s="135"/>
      <c r="D3356" s="135"/>
      <c r="E3356" s="85"/>
      <c r="F3356" s="85"/>
      <c r="G3356" s="85"/>
      <c r="H3356" s="85"/>
      <c r="I3356" s="85"/>
      <c r="J3356" s="85"/>
      <c r="K3356" s="85"/>
    </row>
    <row r="3357" spans="1:11" x14ac:dyDescent="0.3">
      <c r="A3357" s="67"/>
      <c r="B3357" s="135"/>
      <c r="C3357" s="135"/>
      <c r="D3357" s="135"/>
      <c r="E3357" s="85"/>
      <c r="F3357" s="85"/>
      <c r="G3357" s="85"/>
      <c r="H3357" s="85"/>
      <c r="I3357" s="85"/>
      <c r="J3357" s="85"/>
      <c r="K3357" s="85"/>
    </row>
    <row r="3358" spans="1:11" x14ac:dyDescent="0.3">
      <c r="A3358" s="67"/>
      <c r="B3358" s="135"/>
      <c r="C3358" s="135"/>
      <c r="D3358" s="135"/>
      <c r="E3358" s="85"/>
      <c r="F3358" s="85"/>
      <c r="G3358" s="85"/>
      <c r="H3358" s="85"/>
      <c r="I3358" s="85"/>
      <c r="J3358" s="85"/>
      <c r="K3358" s="85"/>
    </row>
    <row r="3359" spans="1:11" x14ac:dyDescent="0.3">
      <c r="A3359" s="67"/>
      <c r="B3359" s="135"/>
      <c r="C3359" s="135"/>
      <c r="D3359" s="135"/>
      <c r="E3359" s="85"/>
      <c r="F3359" s="85"/>
      <c r="G3359" s="85"/>
      <c r="H3359" s="85"/>
      <c r="I3359" s="85"/>
      <c r="J3359" s="85"/>
      <c r="K3359" s="85"/>
    </row>
    <row r="3360" spans="1:11" x14ac:dyDescent="0.3">
      <c r="A3360" s="67"/>
      <c r="B3360" s="135"/>
      <c r="C3360" s="135"/>
      <c r="D3360" s="135"/>
      <c r="E3360" s="85"/>
      <c r="F3360" s="85"/>
      <c r="G3360" s="85"/>
      <c r="H3360" s="85"/>
      <c r="I3360" s="85"/>
      <c r="J3360" s="85"/>
      <c r="K3360" s="85"/>
    </row>
    <row r="3361" spans="1:11" x14ac:dyDescent="0.3">
      <c r="A3361" s="68"/>
      <c r="B3361" s="137"/>
      <c r="C3361" s="137"/>
      <c r="D3361" s="137"/>
      <c r="E3361" s="87"/>
      <c r="F3361" s="87"/>
      <c r="G3361" s="87"/>
      <c r="H3361" s="87"/>
      <c r="I3361" s="87"/>
      <c r="J3361" s="87"/>
      <c r="K3361" s="87"/>
    </row>
    <row r="3363" spans="1:11" x14ac:dyDescent="0.3">
      <c r="A3363" s="69"/>
      <c r="B3363" s="69"/>
      <c r="C3363" s="69"/>
      <c r="D3363" s="69"/>
      <c r="E3363" s="69"/>
      <c r="F3363" s="69"/>
      <c r="G3363" s="69"/>
      <c r="H3363" s="97"/>
      <c r="I3363" s="97"/>
      <c r="J3363" s="69"/>
      <c r="K3363" s="69"/>
    </row>
    <row r="3364" spans="1:11" x14ac:dyDescent="0.3">
      <c r="A3364" s="101"/>
      <c r="B3364" s="83"/>
      <c r="C3364" s="83"/>
      <c r="D3364" s="83"/>
      <c r="E3364" s="83"/>
      <c r="F3364" s="83"/>
      <c r="G3364" s="95"/>
      <c r="H3364" s="95"/>
      <c r="I3364" s="33"/>
      <c r="J3364" s="98"/>
      <c r="K3364" s="96"/>
    </row>
    <row r="3365" spans="1:11" x14ac:dyDescent="0.3">
      <c r="A3365" s="91"/>
      <c r="B3365" s="92"/>
      <c r="C3365" s="92"/>
      <c r="D3365" s="92"/>
      <c r="E3365" s="92"/>
      <c r="F3365" s="92"/>
      <c r="G3365" s="92"/>
      <c r="H3365" s="92"/>
      <c r="I3365" s="92"/>
      <c r="J3365" s="92"/>
      <c r="K3365" s="92"/>
    </row>
    <row r="3366" spans="1:11" x14ac:dyDescent="0.3">
      <c r="A3366" s="68"/>
      <c r="B3366" s="68"/>
      <c r="C3366" s="68"/>
      <c r="D3366" s="68"/>
      <c r="E3366" s="68"/>
      <c r="F3366" s="68"/>
      <c r="G3366" s="68"/>
      <c r="H3366" s="68"/>
      <c r="I3366" s="68"/>
      <c r="J3366" s="68"/>
      <c r="K3366" s="86"/>
    </row>
    <row r="3367" spans="1:11" x14ac:dyDescent="0.3">
      <c r="A3367" s="67"/>
      <c r="B3367" s="135"/>
      <c r="C3367" s="135"/>
      <c r="D3367" s="135"/>
      <c r="E3367" s="85"/>
      <c r="F3367" s="85"/>
      <c r="G3367" s="85"/>
      <c r="H3367" s="85"/>
      <c r="I3367" s="85"/>
      <c r="J3367" s="85"/>
      <c r="K3367" s="85"/>
    </row>
    <row r="3368" spans="1:11" x14ac:dyDescent="0.3">
      <c r="A3368" s="67"/>
      <c r="B3368" s="135"/>
      <c r="C3368" s="135"/>
      <c r="D3368" s="135"/>
      <c r="E3368" s="85"/>
      <c r="F3368" s="85"/>
      <c r="G3368" s="85"/>
      <c r="H3368" s="85"/>
      <c r="I3368" s="85"/>
      <c r="J3368" s="85"/>
      <c r="K3368" s="85"/>
    </row>
    <row r="3369" spans="1:11" x14ac:dyDescent="0.3">
      <c r="A3369" s="67"/>
      <c r="B3369" s="135"/>
      <c r="C3369" s="135"/>
      <c r="D3369" s="135"/>
      <c r="E3369" s="85"/>
      <c r="F3369" s="85"/>
      <c r="G3369" s="85"/>
      <c r="H3369" s="85"/>
      <c r="I3369" s="85"/>
      <c r="J3369" s="85"/>
      <c r="K3369" s="85"/>
    </row>
    <row r="3370" spans="1:11" x14ac:dyDescent="0.3">
      <c r="A3370" s="67"/>
      <c r="B3370" s="135"/>
      <c r="C3370" s="135"/>
      <c r="D3370" s="135"/>
      <c r="E3370" s="85"/>
      <c r="F3370" s="85"/>
      <c r="G3370" s="85"/>
      <c r="H3370" s="85"/>
      <c r="I3370" s="85"/>
      <c r="J3370" s="85"/>
      <c r="K3370" s="85"/>
    </row>
    <row r="3371" spans="1:11" x14ac:dyDescent="0.3">
      <c r="A3371" s="67"/>
      <c r="B3371" s="135"/>
      <c r="C3371" s="135"/>
      <c r="D3371" s="135"/>
      <c r="E3371" s="85"/>
      <c r="F3371" s="85"/>
      <c r="G3371" s="85"/>
      <c r="H3371" s="85"/>
      <c r="I3371" s="85"/>
      <c r="J3371" s="85"/>
      <c r="K3371" s="85"/>
    </row>
    <row r="3372" spans="1:11" x14ac:dyDescent="0.3">
      <c r="A3372" s="67"/>
      <c r="B3372" s="135"/>
      <c r="C3372" s="135"/>
      <c r="D3372" s="135"/>
      <c r="E3372" s="85"/>
      <c r="F3372" s="85"/>
      <c r="G3372" s="85"/>
      <c r="H3372" s="85"/>
      <c r="I3372" s="85"/>
      <c r="J3372" s="85"/>
      <c r="K3372" s="85"/>
    </row>
    <row r="3373" spans="1:11" x14ac:dyDescent="0.3">
      <c r="A3373" s="67"/>
      <c r="B3373" s="135"/>
      <c r="C3373" s="135"/>
      <c r="D3373" s="135"/>
      <c r="E3373" s="85"/>
      <c r="F3373" s="85"/>
      <c r="G3373" s="85"/>
      <c r="H3373" s="85"/>
      <c r="I3373" s="85"/>
      <c r="J3373" s="85"/>
      <c r="K3373" s="85"/>
    </row>
    <row r="3374" spans="1:11" x14ac:dyDescent="0.3">
      <c r="A3374" s="67"/>
      <c r="B3374" s="135"/>
      <c r="C3374" s="135"/>
      <c r="D3374" s="135"/>
      <c r="E3374" s="85"/>
      <c r="F3374" s="85"/>
      <c r="G3374" s="85"/>
      <c r="H3374" s="85"/>
      <c r="I3374" s="85"/>
      <c r="J3374" s="85"/>
      <c r="K3374" s="85"/>
    </row>
    <row r="3375" spans="1:11" x14ac:dyDescent="0.3">
      <c r="A3375" s="67"/>
      <c r="B3375" s="135"/>
      <c r="C3375" s="135"/>
      <c r="D3375" s="135"/>
      <c r="E3375" s="85"/>
      <c r="F3375" s="85"/>
      <c r="G3375" s="85"/>
      <c r="H3375" s="85"/>
      <c r="I3375" s="85"/>
      <c r="J3375" s="85"/>
      <c r="K3375" s="85"/>
    </row>
    <row r="3376" spans="1:11" x14ac:dyDescent="0.3">
      <c r="A3376" s="67"/>
      <c r="B3376" s="135"/>
      <c r="C3376" s="135"/>
      <c r="D3376" s="135"/>
      <c r="E3376" s="85"/>
      <c r="F3376" s="85"/>
      <c r="G3376" s="85"/>
      <c r="H3376" s="85"/>
      <c r="I3376" s="85"/>
      <c r="J3376" s="85"/>
      <c r="K3376" s="85"/>
    </row>
    <row r="3377" spans="1:11" x14ac:dyDescent="0.3">
      <c r="A3377" s="67"/>
      <c r="B3377" s="135"/>
      <c r="C3377" s="135"/>
      <c r="D3377" s="135"/>
      <c r="E3377" s="85"/>
      <c r="F3377" s="85"/>
      <c r="G3377" s="85"/>
      <c r="H3377" s="85"/>
      <c r="I3377" s="85"/>
      <c r="J3377" s="85"/>
      <c r="K3377" s="85"/>
    </row>
    <row r="3378" spans="1:11" x14ac:dyDescent="0.3">
      <c r="A3378" s="67"/>
      <c r="B3378" s="135"/>
      <c r="C3378" s="135"/>
      <c r="D3378" s="135"/>
      <c r="E3378" s="85"/>
      <c r="F3378" s="85"/>
      <c r="G3378" s="85"/>
      <c r="H3378" s="85"/>
      <c r="I3378" s="85"/>
      <c r="J3378" s="85"/>
      <c r="K3378" s="85"/>
    </row>
    <row r="3379" spans="1:11" x14ac:dyDescent="0.3">
      <c r="A3379" s="67"/>
      <c r="B3379" s="135"/>
      <c r="C3379" s="135"/>
      <c r="D3379" s="135"/>
      <c r="E3379" s="85"/>
      <c r="F3379" s="85"/>
      <c r="G3379" s="85"/>
      <c r="H3379" s="85"/>
      <c r="I3379" s="85"/>
      <c r="J3379" s="85"/>
      <c r="K3379" s="85"/>
    </row>
    <row r="3380" spans="1:11" x14ac:dyDescent="0.3">
      <c r="A3380" s="67"/>
      <c r="B3380" s="135"/>
      <c r="C3380" s="135"/>
      <c r="D3380" s="135"/>
      <c r="E3380" s="85"/>
      <c r="F3380" s="85"/>
      <c r="G3380" s="85"/>
      <c r="H3380" s="85"/>
      <c r="I3380" s="85"/>
      <c r="J3380" s="85"/>
      <c r="K3380" s="85"/>
    </row>
    <row r="3381" spans="1:11" x14ac:dyDescent="0.3">
      <c r="A3381" s="67"/>
      <c r="B3381" s="135"/>
      <c r="C3381" s="135"/>
      <c r="D3381" s="135"/>
      <c r="E3381" s="85"/>
      <c r="F3381" s="85"/>
      <c r="G3381" s="85"/>
      <c r="H3381" s="85"/>
      <c r="I3381" s="85"/>
      <c r="J3381" s="85"/>
      <c r="K3381" s="85"/>
    </row>
    <row r="3382" spans="1:11" x14ac:dyDescent="0.3">
      <c r="A3382" s="67"/>
      <c r="B3382" s="135"/>
      <c r="C3382" s="135"/>
      <c r="D3382" s="135"/>
      <c r="E3382" s="85"/>
      <c r="F3382" s="85"/>
      <c r="G3382" s="85"/>
      <c r="H3382" s="85"/>
      <c r="I3382" s="85"/>
      <c r="J3382" s="85"/>
      <c r="K3382" s="85"/>
    </row>
    <row r="3383" spans="1:11" x14ac:dyDescent="0.3">
      <c r="A3383" s="68"/>
      <c r="B3383" s="136"/>
      <c r="C3383" s="136"/>
      <c r="D3383" s="136"/>
      <c r="E3383" s="87"/>
      <c r="F3383" s="87"/>
      <c r="G3383" s="87"/>
      <c r="H3383" s="87"/>
      <c r="I3383" s="87"/>
      <c r="J3383" s="87"/>
      <c r="K3383" s="87"/>
    </row>
    <row r="3384" spans="1:11" x14ac:dyDescent="0.3">
      <c r="A3384" s="82"/>
      <c r="B3384" s="89"/>
      <c r="C3384" s="89"/>
      <c r="D3384" s="89"/>
      <c r="E3384" s="89"/>
      <c r="F3384" s="89"/>
      <c r="G3384" s="89"/>
      <c r="H3384" s="89"/>
      <c r="I3384" s="89"/>
      <c r="J3384" s="89"/>
      <c r="K3384" s="89"/>
    </row>
    <row r="3385" spans="1:11" x14ac:dyDescent="0.3">
      <c r="A3385" s="92"/>
      <c r="B3385" s="92"/>
      <c r="C3385" s="92"/>
      <c r="D3385" s="92"/>
      <c r="E3385" s="92"/>
      <c r="F3385" s="92"/>
      <c r="G3385" s="92"/>
      <c r="H3385" s="92"/>
      <c r="I3385" s="92"/>
      <c r="J3385" s="92"/>
      <c r="K3385" s="92"/>
    </row>
    <row r="3386" spans="1:11" x14ac:dyDescent="0.3">
      <c r="A3386" s="68"/>
      <c r="B3386" s="68"/>
      <c r="C3386" s="68"/>
      <c r="D3386" s="68"/>
      <c r="E3386" s="68"/>
      <c r="F3386" s="68"/>
      <c r="G3386" s="68"/>
      <c r="H3386" s="68"/>
      <c r="I3386" s="68"/>
      <c r="J3386" s="68"/>
      <c r="K3386" s="86"/>
    </row>
    <row r="3387" spans="1:11" x14ac:dyDescent="0.3">
      <c r="A3387" s="67"/>
      <c r="B3387" s="135"/>
      <c r="C3387" s="135"/>
      <c r="D3387" s="135"/>
      <c r="E3387" s="85"/>
      <c r="F3387" s="85"/>
      <c r="G3387" s="85"/>
      <c r="H3387" s="85"/>
      <c r="I3387" s="85"/>
      <c r="J3387" s="85"/>
      <c r="K3387" s="85"/>
    </row>
    <row r="3388" spans="1:11" x14ac:dyDescent="0.3">
      <c r="A3388" s="67"/>
      <c r="B3388" s="135"/>
      <c r="C3388" s="135"/>
      <c r="D3388" s="135"/>
      <c r="E3388" s="85"/>
      <c r="F3388" s="85"/>
      <c r="G3388" s="85"/>
      <c r="H3388" s="85"/>
      <c r="I3388" s="85"/>
      <c r="J3388" s="85"/>
      <c r="K3388" s="85"/>
    </row>
    <row r="3389" spans="1:11" x14ac:dyDescent="0.3">
      <c r="A3389" s="67"/>
      <c r="B3389" s="135"/>
      <c r="C3389" s="135"/>
      <c r="D3389" s="135"/>
      <c r="E3389" s="85"/>
      <c r="F3389" s="85"/>
      <c r="G3389" s="85"/>
      <c r="H3389" s="85"/>
      <c r="I3389" s="85"/>
      <c r="J3389" s="85"/>
      <c r="K3389" s="85"/>
    </row>
    <row r="3390" spans="1:11" x14ac:dyDescent="0.3">
      <c r="A3390" s="67"/>
      <c r="B3390" s="135"/>
      <c r="C3390" s="135"/>
      <c r="D3390" s="135"/>
      <c r="E3390" s="85"/>
      <c r="F3390" s="85"/>
      <c r="G3390" s="85"/>
      <c r="H3390" s="85"/>
      <c r="I3390" s="85"/>
      <c r="J3390" s="85"/>
      <c r="K3390" s="85"/>
    </row>
    <row r="3391" spans="1:11" x14ac:dyDescent="0.3">
      <c r="A3391" s="67"/>
      <c r="B3391" s="135"/>
      <c r="C3391" s="135"/>
      <c r="D3391" s="135"/>
      <c r="E3391" s="85"/>
      <c r="F3391" s="85"/>
      <c r="G3391" s="85"/>
      <c r="H3391" s="85"/>
      <c r="I3391" s="85"/>
      <c r="J3391" s="85"/>
      <c r="K3391" s="85"/>
    </row>
    <row r="3392" spans="1:11" x14ac:dyDescent="0.3">
      <c r="A3392" s="67"/>
      <c r="B3392" s="135"/>
      <c r="C3392" s="135"/>
      <c r="D3392" s="135"/>
      <c r="E3392" s="85"/>
      <c r="F3392" s="85"/>
      <c r="G3392" s="85"/>
      <c r="H3392" s="85"/>
      <c r="I3392" s="85"/>
      <c r="J3392" s="85"/>
      <c r="K3392" s="85"/>
    </row>
    <row r="3393" spans="1:11" x14ac:dyDescent="0.3">
      <c r="A3393" s="67"/>
      <c r="B3393" s="135"/>
      <c r="C3393" s="135"/>
      <c r="D3393" s="135"/>
      <c r="E3393" s="85"/>
      <c r="F3393" s="85"/>
      <c r="G3393" s="85"/>
      <c r="H3393" s="85"/>
      <c r="I3393" s="85"/>
      <c r="J3393" s="85"/>
      <c r="K3393" s="85"/>
    </row>
    <row r="3394" spans="1:11" x14ac:dyDescent="0.3">
      <c r="A3394" s="67"/>
      <c r="B3394" s="135"/>
      <c r="C3394" s="135"/>
      <c r="D3394" s="135"/>
      <c r="E3394" s="85"/>
      <c r="F3394" s="85"/>
      <c r="G3394" s="85"/>
      <c r="H3394" s="85"/>
      <c r="I3394" s="85"/>
      <c r="J3394" s="85"/>
      <c r="K3394" s="85"/>
    </row>
    <row r="3395" spans="1:11" x14ac:dyDescent="0.3">
      <c r="A3395" s="67"/>
      <c r="B3395" s="135"/>
      <c r="C3395" s="135"/>
      <c r="D3395" s="135"/>
      <c r="E3395" s="85"/>
      <c r="F3395" s="85"/>
      <c r="G3395" s="85"/>
      <c r="H3395" s="85"/>
      <c r="I3395" s="85"/>
      <c r="J3395" s="85"/>
      <c r="K3395" s="85"/>
    </row>
    <row r="3396" spans="1:11" x14ac:dyDescent="0.3">
      <c r="A3396" s="67"/>
      <c r="B3396" s="135"/>
      <c r="C3396" s="135"/>
      <c r="D3396" s="135"/>
      <c r="E3396" s="85"/>
      <c r="F3396" s="85"/>
      <c r="G3396" s="85"/>
      <c r="H3396" s="85"/>
      <c r="I3396" s="85"/>
      <c r="J3396" s="85"/>
      <c r="K3396" s="85"/>
    </row>
    <row r="3397" spans="1:11" x14ac:dyDescent="0.3">
      <c r="A3397" s="67"/>
      <c r="B3397" s="135"/>
      <c r="C3397" s="135"/>
      <c r="D3397" s="135"/>
      <c r="E3397" s="85"/>
      <c r="F3397" s="85"/>
      <c r="G3397" s="85"/>
      <c r="H3397" s="85"/>
      <c r="I3397" s="85"/>
      <c r="J3397" s="85"/>
      <c r="K3397" s="85"/>
    </row>
    <row r="3398" spans="1:11" x14ac:dyDescent="0.3">
      <c r="A3398" s="67"/>
      <c r="B3398" s="135"/>
      <c r="C3398" s="135"/>
      <c r="D3398" s="135"/>
      <c r="E3398" s="85"/>
      <c r="F3398" s="85"/>
      <c r="G3398" s="85"/>
      <c r="H3398" s="85"/>
      <c r="I3398" s="85"/>
      <c r="J3398" s="85"/>
      <c r="K3398" s="85"/>
    </row>
    <row r="3399" spans="1:11" x14ac:dyDescent="0.3">
      <c r="A3399" s="67"/>
      <c r="B3399" s="135"/>
      <c r="C3399" s="135"/>
      <c r="D3399" s="135"/>
      <c r="E3399" s="85"/>
      <c r="F3399" s="85"/>
      <c r="G3399" s="85"/>
      <c r="H3399" s="85"/>
      <c r="I3399" s="85"/>
      <c r="J3399" s="85"/>
      <c r="K3399" s="85"/>
    </row>
    <row r="3400" spans="1:11" x14ac:dyDescent="0.3">
      <c r="A3400" s="67"/>
      <c r="B3400" s="135"/>
      <c r="C3400" s="135"/>
      <c r="D3400" s="135"/>
      <c r="E3400" s="85"/>
      <c r="F3400" s="85"/>
      <c r="G3400" s="85"/>
      <c r="H3400" s="85"/>
      <c r="I3400" s="85"/>
      <c r="J3400" s="85"/>
      <c r="K3400" s="85"/>
    </row>
    <row r="3401" spans="1:11" x14ac:dyDescent="0.3">
      <c r="A3401" s="67"/>
      <c r="B3401" s="135"/>
      <c r="C3401" s="135"/>
      <c r="D3401" s="135"/>
      <c r="E3401" s="85"/>
      <c r="F3401" s="85"/>
      <c r="G3401" s="85"/>
      <c r="H3401" s="85"/>
      <c r="I3401" s="85"/>
      <c r="J3401" s="85"/>
      <c r="K3401" s="85"/>
    </row>
    <row r="3402" spans="1:11" x14ac:dyDescent="0.3">
      <c r="A3402" s="67"/>
      <c r="B3402" s="135"/>
      <c r="C3402" s="135"/>
      <c r="D3402" s="135"/>
      <c r="E3402" s="85"/>
      <c r="F3402" s="85"/>
      <c r="G3402" s="85"/>
      <c r="H3402" s="85"/>
      <c r="I3402" s="85"/>
      <c r="J3402" s="85"/>
      <c r="K3402" s="85"/>
    </row>
    <row r="3403" spans="1:11" x14ac:dyDescent="0.3">
      <c r="A3403" s="68"/>
      <c r="B3403" s="137"/>
      <c r="C3403" s="137"/>
      <c r="D3403" s="137"/>
      <c r="E3403" s="87"/>
      <c r="F3403" s="87"/>
      <c r="G3403" s="87"/>
      <c r="H3403" s="87"/>
      <c r="I3403" s="87"/>
      <c r="J3403" s="87"/>
      <c r="K3403" s="87"/>
    </row>
    <row r="3405" spans="1:11" x14ac:dyDescent="0.3">
      <c r="A3405" s="69"/>
      <c r="B3405" s="69"/>
      <c r="C3405" s="69"/>
      <c r="D3405" s="69"/>
      <c r="E3405" s="69"/>
      <c r="F3405" s="69"/>
      <c r="G3405" s="69"/>
      <c r="H3405" s="97"/>
      <c r="I3405" s="97"/>
      <c r="J3405" s="69"/>
      <c r="K3405" s="69"/>
    </row>
    <row r="3406" spans="1:11" x14ac:dyDescent="0.3">
      <c r="A3406" s="101"/>
      <c r="B3406" s="83"/>
      <c r="C3406" s="83"/>
      <c r="D3406" s="83"/>
      <c r="E3406" s="83"/>
      <c r="F3406" s="83"/>
      <c r="G3406" s="95"/>
      <c r="H3406" s="95"/>
      <c r="I3406" s="33"/>
      <c r="J3406" s="98"/>
      <c r="K3406" s="96"/>
    </row>
    <row r="3407" spans="1:11" x14ac:dyDescent="0.3">
      <c r="A3407" s="91"/>
      <c r="B3407" s="92"/>
      <c r="C3407" s="92"/>
      <c r="D3407" s="92"/>
      <c r="E3407" s="92"/>
      <c r="F3407" s="92"/>
      <c r="G3407" s="92"/>
      <c r="H3407" s="92"/>
      <c r="I3407" s="92"/>
      <c r="J3407" s="92"/>
      <c r="K3407" s="92"/>
    </row>
    <row r="3408" spans="1:11" x14ac:dyDescent="0.3">
      <c r="A3408" s="68"/>
      <c r="B3408" s="68"/>
      <c r="C3408" s="68"/>
      <c r="D3408" s="68"/>
      <c r="E3408" s="68"/>
      <c r="F3408" s="68"/>
      <c r="G3408" s="68"/>
      <c r="H3408" s="68"/>
      <c r="I3408" s="68"/>
      <c r="J3408" s="68"/>
      <c r="K3408" s="86"/>
    </row>
    <row r="3409" spans="1:11" x14ac:dyDescent="0.3">
      <c r="A3409" s="67"/>
      <c r="B3409" s="135"/>
      <c r="C3409" s="135"/>
      <c r="D3409" s="135"/>
      <c r="E3409" s="85"/>
      <c r="F3409" s="85"/>
      <c r="G3409" s="85"/>
      <c r="H3409" s="85"/>
      <c r="I3409" s="85"/>
      <c r="J3409" s="85"/>
      <c r="K3409" s="85"/>
    </row>
    <row r="3410" spans="1:11" x14ac:dyDescent="0.3">
      <c r="A3410" s="67"/>
      <c r="B3410" s="135"/>
      <c r="C3410" s="135"/>
      <c r="D3410" s="135"/>
      <c r="E3410" s="85"/>
      <c r="F3410" s="85"/>
      <c r="G3410" s="85"/>
      <c r="H3410" s="85"/>
      <c r="I3410" s="85"/>
      <c r="J3410" s="85"/>
      <c r="K3410" s="85"/>
    </row>
    <row r="3411" spans="1:11" x14ac:dyDescent="0.3">
      <c r="A3411" s="67"/>
      <c r="B3411" s="135"/>
      <c r="C3411" s="135"/>
      <c r="D3411" s="135"/>
      <c r="E3411" s="85"/>
      <c r="F3411" s="85"/>
      <c r="G3411" s="85"/>
      <c r="H3411" s="85"/>
      <c r="I3411" s="85"/>
      <c r="J3411" s="85"/>
      <c r="K3411" s="85"/>
    </row>
    <row r="3412" spans="1:11" x14ac:dyDescent="0.3">
      <c r="A3412" s="67"/>
      <c r="B3412" s="135"/>
      <c r="C3412" s="135"/>
      <c r="D3412" s="135"/>
      <c r="E3412" s="85"/>
      <c r="F3412" s="85"/>
      <c r="G3412" s="85"/>
      <c r="H3412" s="85"/>
      <c r="I3412" s="85"/>
      <c r="J3412" s="85"/>
      <c r="K3412" s="85"/>
    </row>
    <row r="3413" spans="1:11" x14ac:dyDescent="0.3">
      <c r="A3413" s="67"/>
      <c r="B3413" s="135"/>
      <c r="C3413" s="135"/>
      <c r="D3413" s="135"/>
      <c r="E3413" s="85"/>
      <c r="F3413" s="85"/>
      <c r="G3413" s="85"/>
      <c r="H3413" s="85"/>
      <c r="I3413" s="85"/>
      <c r="J3413" s="85"/>
      <c r="K3413" s="85"/>
    </row>
    <row r="3414" spans="1:11" x14ac:dyDescent="0.3">
      <c r="A3414" s="67"/>
      <c r="B3414" s="135"/>
      <c r="C3414" s="135"/>
      <c r="D3414" s="135"/>
      <c r="E3414" s="85"/>
      <c r="F3414" s="85"/>
      <c r="G3414" s="85"/>
      <c r="H3414" s="85"/>
      <c r="I3414" s="85"/>
      <c r="J3414" s="85"/>
      <c r="K3414" s="85"/>
    </row>
    <row r="3415" spans="1:11" x14ac:dyDescent="0.3">
      <c r="A3415" s="67"/>
      <c r="B3415" s="135"/>
      <c r="C3415" s="135"/>
      <c r="D3415" s="135"/>
      <c r="E3415" s="85"/>
      <c r="F3415" s="85"/>
      <c r="G3415" s="85"/>
      <c r="H3415" s="85"/>
      <c r="I3415" s="85"/>
      <c r="J3415" s="85"/>
      <c r="K3415" s="85"/>
    </row>
    <row r="3416" spans="1:11" x14ac:dyDescent="0.3">
      <c r="A3416" s="67"/>
      <c r="B3416" s="135"/>
      <c r="C3416" s="135"/>
      <c r="D3416" s="135"/>
      <c r="E3416" s="85"/>
      <c r="F3416" s="85"/>
      <c r="G3416" s="85"/>
      <c r="H3416" s="85"/>
      <c r="I3416" s="85"/>
      <c r="J3416" s="85"/>
      <c r="K3416" s="85"/>
    </row>
    <row r="3417" spans="1:11" x14ac:dyDescent="0.3">
      <c r="A3417" s="67"/>
      <c r="B3417" s="135"/>
      <c r="C3417" s="135"/>
      <c r="D3417" s="135"/>
      <c r="E3417" s="85"/>
      <c r="F3417" s="85"/>
      <c r="G3417" s="85"/>
      <c r="H3417" s="85"/>
      <c r="I3417" s="85"/>
      <c r="J3417" s="85"/>
      <c r="K3417" s="85"/>
    </row>
    <row r="3418" spans="1:11" x14ac:dyDescent="0.3">
      <c r="A3418" s="67"/>
      <c r="B3418" s="135"/>
      <c r="C3418" s="135"/>
      <c r="D3418" s="135"/>
      <c r="E3418" s="85"/>
      <c r="F3418" s="85"/>
      <c r="G3418" s="85"/>
      <c r="H3418" s="85"/>
      <c r="I3418" s="85"/>
      <c r="J3418" s="85"/>
      <c r="K3418" s="85"/>
    </row>
    <row r="3419" spans="1:11" x14ac:dyDescent="0.3">
      <c r="A3419" s="67"/>
      <c r="B3419" s="135"/>
      <c r="C3419" s="135"/>
      <c r="D3419" s="135"/>
      <c r="E3419" s="85"/>
      <c r="F3419" s="85"/>
      <c r="G3419" s="85"/>
      <c r="H3419" s="85"/>
      <c r="I3419" s="85"/>
      <c r="J3419" s="85"/>
      <c r="K3419" s="85"/>
    </row>
    <row r="3420" spans="1:11" x14ac:dyDescent="0.3">
      <c r="A3420" s="67"/>
      <c r="B3420" s="135"/>
      <c r="C3420" s="135"/>
      <c r="D3420" s="135"/>
      <c r="E3420" s="85"/>
      <c r="F3420" s="85"/>
      <c r="G3420" s="85"/>
      <c r="H3420" s="85"/>
      <c r="I3420" s="85"/>
      <c r="J3420" s="85"/>
      <c r="K3420" s="85"/>
    </row>
    <row r="3421" spans="1:11" x14ac:dyDescent="0.3">
      <c r="A3421" s="67"/>
      <c r="B3421" s="135"/>
      <c r="C3421" s="135"/>
      <c r="D3421" s="135"/>
      <c r="E3421" s="85"/>
      <c r="F3421" s="85"/>
      <c r="G3421" s="85"/>
      <c r="H3421" s="85"/>
      <c r="I3421" s="85"/>
      <c r="J3421" s="85"/>
      <c r="K3421" s="85"/>
    </row>
    <row r="3422" spans="1:11" x14ac:dyDescent="0.3">
      <c r="A3422" s="67"/>
      <c r="B3422" s="135"/>
      <c r="C3422" s="135"/>
      <c r="D3422" s="135"/>
      <c r="E3422" s="85"/>
      <c r="F3422" s="85"/>
      <c r="G3422" s="85"/>
      <c r="H3422" s="85"/>
      <c r="I3422" s="85"/>
      <c r="J3422" s="85"/>
      <c r="K3422" s="85"/>
    </row>
    <row r="3423" spans="1:11" x14ac:dyDescent="0.3">
      <c r="A3423" s="67"/>
      <c r="B3423" s="135"/>
      <c r="C3423" s="135"/>
      <c r="D3423" s="135"/>
      <c r="E3423" s="85"/>
      <c r="F3423" s="85"/>
      <c r="G3423" s="85"/>
      <c r="H3423" s="85"/>
      <c r="I3423" s="85"/>
      <c r="J3423" s="85"/>
      <c r="K3423" s="85"/>
    </row>
    <row r="3424" spans="1:11" x14ac:dyDescent="0.3">
      <c r="A3424" s="67"/>
      <c r="B3424" s="135"/>
      <c r="C3424" s="135"/>
      <c r="D3424" s="135"/>
      <c r="E3424" s="85"/>
      <c r="F3424" s="85"/>
      <c r="G3424" s="85"/>
      <c r="H3424" s="85"/>
      <c r="I3424" s="85"/>
      <c r="J3424" s="85"/>
      <c r="K3424" s="85"/>
    </row>
    <row r="3425" spans="1:11" x14ac:dyDescent="0.3">
      <c r="A3425" s="68"/>
      <c r="B3425" s="136"/>
      <c r="C3425" s="136"/>
      <c r="D3425" s="136"/>
      <c r="E3425" s="87"/>
      <c r="F3425" s="87"/>
      <c r="G3425" s="87"/>
      <c r="H3425" s="87"/>
      <c r="I3425" s="87"/>
      <c r="J3425" s="87"/>
      <c r="K3425" s="87"/>
    </row>
    <row r="3426" spans="1:11" x14ac:dyDescent="0.3">
      <c r="A3426" s="82"/>
      <c r="B3426" s="89"/>
      <c r="C3426" s="89"/>
      <c r="D3426" s="89"/>
      <c r="E3426" s="89"/>
      <c r="F3426" s="89"/>
      <c r="G3426" s="89"/>
      <c r="H3426" s="89"/>
      <c r="I3426" s="89"/>
      <c r="J3426" s="89"/>
      <c r="K3426" s="89"/>
    </row>
    <row r="3427" spans="1:11" x14ac:dyDescent="0.3">
      <c r="A3427" s="92"/>
      <c r="B3427" s="92"/>
      <c r="C3427" s="92"/>
      <c r="D3427" s="92"/>
      <c r="E3427" s="92"/>
      <c r="F3427" s="92"/>
      <c r="G3427" s="92"/>
      <c r="H3427" s="92"/>
      <c r="I3427" s="92"/>
      <c r="J3427" s="92"/>
      <c r="K3427" s="92"/>
    </row>
    <row r="3428" spans="1:11" x14ac:dyDescent="0.3">
      <c r="A3428" s="68"/>
      <c r="B3428" s="68"/>
      <c r="C3428" s="68"/>
      <c r="D3428" s="68"/>
      <c r="E3428" s="68"/>
      <c r="F3428" s="68"/>
      <c r="G3428" s="68"/>
      <c r="H3428" s="68"/>
      <c r="I3428" s="68"/>
      <c r="J3428" s="68"/>
      <c r="K3428" s="86"/>
    </row>
    <row r="3429" spans="1:11" x14ac:dyDescent="0.3">
      <c r="A3429" s="67"/>
      <c r="B3429" s="135"/>
      <c r="C3429" s="135"/>
      <c r="D3429" s="135"/>
      <c r="E3429" s="85"/>
      <c r="F3429" s="85"/>
      <c r="G3429" s="85"/>
      <c r="H3429" s="85"/>
      <c r="I3429" s="85"/>
      <c r="J3429" s="85"/>
      <c r="K3429" s="85"/>
    </row>
    <row r="3430" spans="1:11" x14ac:dyDescent="0.3">
      <c r="A3430" s="67"/>
      <c r="B3430" s="135"/>
      <c r="C3430" s="135"/>
      <c r="D3430" s="135"/>
      <c r="E3430" s="85"/>
      <c r="F3430" s="85"/>
      <c r="G3430" s="85"/>
      <c r="H3430" s="85"/>
      <c r="I3430" s="85"/>
      <c r="J3430" s="85"/>
      <c r="K3430" s="85"/>
    </row>
    <row r="3431" spans="1:11" x14ac:dyDescent="0.3">
      <c r="A3431" s="67"/>
      <c r="B3431" s="135"/>
      <c r="C3431" s="135"/>
      <c r="D3431" s="135"/>
      <c r="E3431" s="85"/>
      <c r="F3431" s="85"/>
      <c r="G3431" s="85"/>
      <c r="H3431" s="85"/>
      <c r="I3431" s="85"/>
      <c r="J3431" s="85"/>
      <c r="K3431" s="85"/>
    </row>
    <row r="3432" spans="1:11" x14ac:dyDescent="0.3">
      <c r="A3432" s="67"/>
      <c r="B3432" s="135"/>
      <c r="C3432" s="135"/>
      <c r="D3432" s="135"/>
      <c r="E3432" s="85"/>
      <c r="F3432" s="85"/>
      <c r="G3432" s="85"/>
      <c r="H3432" s="85"/>
      <c r="I3432" s="85"/>
      <c r="J3432" s="85"/>
      <c r="K3432" s="85"/>
    </row>
    <row r="3433" spans="1:11" x14ac:dyDescent="0.3">
      <c r="A3433" s="67"/>
      <c r="B3433" s="135"/>
      <c r="C3433" s="135"/>
      <c r="D3433" s="135"/>
      <c r="E3433" s="85"/>
      <c r="F3433" s="85"/>
      <c r="G3433" s="85"/>
      <c r="H3433" s="85"/>
      <c r="I3433" s="85"/>
      <c r="J3433" s="85"/>
      <c r="K3433" s="85"/>
    </row>
    <row r="3434" spans="1:11" x14ac:dyDescent="0.3">
      <c r="A3434" s="67"/>
      <c r="B3434" s="135"/>
      <c r="C3434" s="135"/>
      <c r="D3434" s="135"/>
      <c r="E3434" s="85"/>
      <c r="F3434" s="85"/>
      <c r="G3434" s="85"/>
      <c r="H3434" s="85"/>
      <c r="I3434" s="85"/>
      <c r="J3434" s="85"/>
      <c r="K3434" s="85"/>
    </row>
    <row r="3435" spans="1:11" x14ac:dyDescent="0.3">
      <c r="A3435" s="67"/>
      <c r="B3435" s="135"/>
      <c r="C3435" s="135"/>
      <c r="D3435" s="135"/>
      <c r="E3435" s="85"/>
      <c r="F3435" s="85"/>
      <c r="G3435" s="85"/>
      <c r="H3435" s="85"/>
      <c r="I3435" s="85"/>
      <c r="J3435" s="85"/>
      <c r="K3435" s="85"/>
    </row>
    <row r="3436" spans="1:11" x14ac:dyDescent="0.3">
      <c r="A3436" s="67"/>
      <c r="B3436" s="135"/>
      <c r="C3436" s="135"/>
      <c r="D3436" s="135"/>
      <c r="E3436" s="85"/>
      <c r="F3436" s="85"/>
      <c r="G3436" s="85"/>
      <c r="H3436" s="85"/>
      <c r="I3436" s="85"/>
      <c r="J3436" s="85"/>
      <c r="K3436" s="85"/>
    </row>
    <row r="3437" spans="1:11" x14ac:dyDescent="0.3">
      <c r="A3437" s="67"/>
      <c r="B3437" s="135"/>
      <c r="C3437" s="135"/>
      <c r="D3437" s="135"/>
      <c r="E3437" s="85"/>
      <c r="F3437" s="85"/>
      <c r="G3437" s="85"/>
      <c r="H3437" s="85"/>
      <c r="I3437" s="85"/>
      <c r="J3437" s="85"/>
      <c r="K3437" s="85"/>
    </row>
    <row r="3438" spans="1:11" x14ac:dyDescent="0.3">
      <c r="A3438" s="67"/>
      <c r="B3438" s="135"/>
      <c r="C3438" s="135"/>
      <c r="D3438" s="135"/>
      <c r="E3438" s="85"/>
      <c r="F3438" s="85"/>
      <c r="G3438" s="85"/>
      <c r="H3438" s="85"/>
      <c r="I3438" s="85"/>
      <c r="J3438" s="85"/>
      <c r="K3438" s="85"/>
    </row>
    <row r="3439" spans="1:11" x14ac:dyDescent="0.3">
      <c r="A3439" s="67"/>
      <c r="B3439" s="135"/>
      <c r="C3439" s="135"/>
      <c r="D3439" s="135"/>
      <c r="E3439" s="85"/>
      <c r="F3439" s="85"/>
      <c r="G3439" s="85"/>
      <c r="H3439" s="85"/>
      <c r="I3439" s="85"/>
      <c r="J3439" s="85"/>
      <c r="K3439" s="85"/>
    </row>
    <row r="3440" spans="1:11" x14ac:dyDescent="0.3">
      <c r="A3440" s="67"/>
      <c r="B3440" s="135"/>
      <c r="C3440" s="135"/>
      <c r="D3440" s="135"/>
      <c r="E3440" s="85"/>
      <c r="F3440" s="85"/>
      <c r="G3440" s="85"/>
      <c r="H3440" s="85"/>
      <c r="I3440" s="85"/>
      <c r="J3440" s="85"/>
      <c r="K3440" s="85"/>
    </row>
    <row r="3441" spans="1:11" x14ac:dyDescent="0.3">
      <c r="A3441" s="67"/>
      <c r="B3441" s="135"/>
      <c r="C3441" s="135"/>
      <c r="D3441" s="135"/>
      <c r="E3441" s="85"/>
      <c r="F3441" s="85"/>
      <c r="G3441" s="85"/>
      <c r="H3441" s="85"/>
      <c r="I3441" s="85"/>
      <c r="J3441" s="85"/>
      <c r="K3441" s="85"/>
    </row>
    <row r="3442" spans="1:11" x14ac:dyDescent="0.3">
      <c r="A3442" s="67"/>
      <c r="B3442" s="135"/>
      <c r="C3442" s="135"/>
      <c r="D3442" s="135"/>
      <c r="E3442" s="85"/>
      <c r="F3442" s="85"/>
      <c r="G3442" s="85"/>
      <c r="H3442" s="85"/>
      <c r="I3442" s="85"/>
      <c r="J3442" s="85"/>
      <c r="K3442" s="85"/>
    </row>
    <row r="3443" spans="1:11" x14ac:dyDescent="0.3">
      <c r="A3443" s="67"/>
      <c r="B3443" s="135"/>
      <c r="C3443" s="135"/>
      <c r="D3443" s="135"/>
      <c r="E3443" s="85"/>
      <c r="F3443" s="85"/>
      <c r="G3443" s="85"/>
      <c r="H3443" s="85"/>
      <c r="I3443" s="85"/>
      <c r="J3443" s="85"/>
      <c r="K3443" s="85"/>
    </row>
    <row r="3444" spans="1:11" x14ac:dyDescent="0.3">
      <c r="A3444" s="67"/>
      <c r="B3444" s="135"/>
      <c r="C3444" s="135"/>
      <c r="D3444" s="135"/>
      <c r="E3444" s="85"/>
      <c r="F3444" s="85"/>
      <c r="G3444" s="85"/>
      <c r="H3444" s="85"/>
      <c r="I3444" s="85"/>
      <c r="J3444" s="85"/>
      <c r="K3444" s="85"/>
    </row>
    <row r="3445" spans="1:11" x14ac:dyDescent="0.3">
      <c r="A3445" s="68"/>
      <c r="B3445" s="137"/>
      <c r="C3445" s="137"/>
      <c r="D3445" s="137"/>
      <c r="E3445" s="87"/>
      <c r="F3445" s="87"/>
      <c r="G3445" s="87"/>
      <c r="H3445" s="87"/>
      <c r="I3445" s="87"/>
      <c r="J3445" s="87"/>
      <c r="K3445" s="87"/>
    </row>
    <row r="3447" spans="1:11" x14ac:dyDescent="0.3">
      <c r="A3447" s="69"/>
      <c r="B3447" s="69"/>
      <c r="C3447" s="69"/>
      <c r="D3447" s="69"/>
      <c r="E3447" s="69"/>
      <c r="F3447" s="69"/>
      <c r="G3447" s="69"/>
      <c r="H3447" s="97"/>
      <c r="I3447" s="97"/>
      <c r="J3447" s="69"/>
      <c r="K3447" s="69"/>
    </row>
    <row r="3448" spans="1:11" x14ac:dyDescent="0.3">
      <c r="A3448" s="101"/>
      <c r="B3448" s="83"/>
      <c r="C3448" s="83"/>
      <c r="D3448" s="83"/>
      <c r="E3448" s="83"/>
      <c r="F3448" s="83"/>
      <c r="G3448" s="95"/>
      <c r="H3448" s="95"/>
      <c r="I3448" s="33"/>
      <c r="J3448" s="98"/>
      <c r="K3448" s="96"/>
    </row>
    <row r="3449" spans="1:11" x14ac:dyDescent="0.3">
      <c r="A3449" s="91"/>
      <c r="B3449" s="92"/>
      <c r="C3449" s="92"/>
      <c r="D3449" s="92"/>
      <c r="E3449" s="92"/>
      <c r="F3449" s="92"/>
      <c r="G3449" s="92"/>
      <c r="H3449" s="92"/>
      <c r="I3449" s="92"/>
      <c r="J3449" s="92"/>
      <c r="K3449" s="92"/>
    </row>
    <row r="3450" spans="1:11" x14ac:dyDescent="0.3">
      <c r="A3450" s="68"/>
      <c r="B3450" s="68"/>
      <c r="C3450" s="68"/>
      <c r="D3450" s="68"/>
      <c r="E3450" s="68"/>
      <c r="F3450" s="68"/>
      <c r="G3450" s="68"/>
      <c r="H3450" s="68"/>
      <c r="I3450" s="68"/>
      <c r="J3450" s="68"/>
      <c r="K3450" s="86"/>
    </row>
    <row r="3451" spans="1:11" x14ac:dyDescent="0.3">
      <c r="A3451" s="67"/>
      <c r="B3451" s="135"/>
      <c r="C3451" s="135"/>
      <c r="D3451" s="135"/>
      <c r="E3451" s="85"/>
      <c r="F3451" s="85"/>
      <c r="G3451" s="85"/>
      <c r="H3451" s="85"/>
      <c r="I3451" s="85"/>
      <c r="J3451" s="85"/>
      <c r="K3451" s="85"/>
    </row>
    <row r="3452" spans="1:11" x14ac:dyDescent="0.3">
      <c r="A3452" s="67"/>
      <c r="B3452" s="135"/>
      <c r="C3452" s="135"/>
      <c r="D3452" s="135"/>
      <c r="E3452" s="85"/>
      <c r="F3452" s="85"/>
      <c r="G3452" s="85"/>
      <c r="H3452" s="85"/>
      <c r="I3452" s="85"/>
      <c r="J3452" s="85"/>
      <c r="K3452" s="85"/>
    </row>
    <row r="3453" spans="1:11" x14ac:dyDescent="0.3">
      <c r="A3453" s="67"/>
      <c r="B3453" s="135"/>
      <c r="C3453" s="135"/>
      <c r="D3453" s="135"/>
      <c r="E3453" s="85"/>
      <c r="F3453" s="85"/>
      <c r="G3453" s="85"/>
      <c r="H3453" s="85"/>
      <c r="I3453" s="85"/>
      <c r="J3453" s="85"/>
      <c r="K3453" s="85"/>
    </row>
    <row r="3454" spans="1:11" x14ac:dyDescent="0.3">
      <c r="A3454" s="67"/>
      <c r="B3454" s="135"/>
      <c r="C3454" s="135"/>
      <c r="D3454" s="135"/>
      <c r="E3454" s="85"/>
      <c r="F3454" s="85"/>
      <c r="G3454" s="85"/>
      <c r="H3454" s="85"/>
      <c r="I3454" s="85"/>
      <c r="J3454" s="85"/>
      <c r="K3454" s="85"/>
    </row>
    <row r="3455" spans="1:11" x14ac:dyDescent="0.3">
      <c r="A3455" s="67"/>
      <c r="B3455" s="135"/>
      <c r="C3455" s="135"/>
      <c r="D3455" s="135"/>
      <c r="E3455" s="85"/>
      <c r="F3455" s="85"/>
      <c r="G3455" s="85"/>
      <c r="H3455" s="85"/>
      <c r="I3455" s="85"/>
      <c r="J3455" s="85"/>
      <c r="K3455" s="85"/>
    </row>
    <row r="3456" spans="1:11" x14ac:dyDescent="0.3">
      <c r="A3456" s="67"/>
      <c r="B3456" s="135"/>
      <c r="C3456" s="135"/>
      <c r="D3456" s="135"/>
      <c r="E3456" s="85"/>
      <c r="F3456" s="85"/>
      <c r="G3456" s="85"/>
      <c r="H3456" s="85"/>
      <c r="I3456" s="85"/>
      <c r="J3456" s="85"/>
      <c r="K3456" s="85"/>
    </row>
    <row r="3457" spans="1:11" x14ac:dyDescent="0.3">
      <c r="A3457" s="67"/>
      <c r="B3457" s="135"/>
      <c r="C3457" s="135"/>
      <c r="D3457" s="135"/>
      <c r="E3457" s="85"/>
      <c r="F3457" s="85"/>
      <c r="G3457" s="85"/>
      <c r="H3457" s="85"/>
      <c r="I3457" s="85"/>
      <c r="J3457" s="85"/>
      <c r="K3457" s="85"/>
    </row>
    <row r="3458" spans="1:11" x14ac:dyDescent="0.3">
      <c r="A3458" s="67"/>
      <c r="B3458" s="135"/>
      <c r="C3458" s="135"/>
      <c r="D3458" s="135"/>
      <c r="E3458" s="85"/>
      <c r="F3458" s="85"/>
      <c r="G3458" s="85"/>
      <c r="H3458" s="85"/>
      <c r="I3458" s="85"/>
      <c r="J3458" s="85"/>
      <c r="K3458" s="85"/>
    </row>
    <row r="3459" spans="1:11" x14ac:dyDescent="0.3">
      <c r="A3459" s="67"/>
      <c r="B3459" s="135"/>
      <c r="C3459" s="135"/>
      <c r="D3459" s="135"/>
      <c r="E3459" s="85"/>
      <c r="F3459" s="85"/>
      <c r="G3459" s="85"/>
      <c r="H3459" s="85"/>
      <c r="I3459" s="85"/>
      <c r="J3459" s="85"/>
      <c r="K3459" s="85"/>
    </row>
    <row r="3460" spans="1:11" x14ac:dyDescent="0.3">
      <c r="A3460" s="67"/>
      <c r="B3460" s="135"/>
      <c r="C3460" s="135"/>
      <c r="D3460" s="135"/>
      <c r="E3460" s="85"/>
      <c r="F3460" s="85"/>
      <c r="G3460" s="85"/>
      <c r="H3460" s="85"/>
      <c r="I3460" s="85"/>
      <c r="J3460" s="85"/>
      <c r="K3460" s="85"/>
    </row>
    <row r="3461" spans="1:11" x14ac:dyDescent="0.3">
      <c r="A3461" s="67"/>
      <c r="B3461" s="135"/>
      <c r="C3461" s="135"/>
      <c r="D3461" s="135"/>
      <c r="E3461" s="85"/>
      <c r="F3461" s="85"/>
      <c r="G3461" s="85"/>
      <c r="H3461" s="85"/>
      <c r="I3461" s="85"/>
      <c r="J3461" s="85"/>
      <c r="K3461" s="85"/>
    </row>
    <row r="3462" spans="1:11" x14ac:dyDescent="0.3">
      <c r="A3462" s="67"/>
      <c r="B3462" s="135"/>
      <c r="C3462" s="135"/>
      <c r="D3462" s="135"/>
      <c r="E3462" s="85"/>
      <c r="F3462" s="85"/>
      <c r="G3462" s="85"/>
      <c r="H3462" s="85"/>
      <c r="I3462" s="85"/>
      <c r="J3462" s="85"/>
      <c r="K3462" s="85"/>
    </row>
    <row r="3463" spans="1:11" x14ac:dyDescent="0.3">
      <c r="A3463" s="67"/>
      <c r="B3463" s="135"/>
      <c r="C3463" s="135"/>
      <c r="D3463" s="135"/>
      <c r="E3463" s="85"/>
      <c r="F3463" s="85"/>
      <c r="G3463" s="85"/>
      <c r="H3463" s="85"/>
      <c r="I3463" s="85"/>
      <c r="J3463" s="85"/>
      <c r="K3463" s="85"/>
    </row>
    <row r="3464" spans="1:11" x14ac:dyDescent="0.3">
      <c r="A3464" s="67"/>
      <c r="B3464" s="135"/>
      <c r="C3464" s="135"/>
      <c r="D3464" s="135"/>
      <c r="E3464" s="85"/>
      <c r="F3464" s="85"/>
      <c r="G3464" s="85"/>
      <c r="H3464" s="85"/>
      <c r="I3464" s="85"/>
      <c r="J3464" s="85"/>
      <c r="K3464" s="85"/>
    </row>
    <row r="3465" spans="1:11" x14ac:dyDescent="0.3">
      <c r="A3465" s="67"/>
      <c r="B3465" s="135"/>
      <c r="C3465" s="135"/>
      <c r="D3465" s="135"/>
      <c r="E3465" s="85"/>
      <c r="F3465" s="85"/>
      <c r="G3465" s="85"/>
      <c r="H3465" s="85"/>
      <c r="I3465" s="85"/>
      <c r="J3465" s="85"/>
      <c r="K3465" s="85"/>
    </row>
    <row r="3466" spans="1:11" x14ac:dyDescent="0.3">
      <c r="A3466" s="67"/>
      <c r="B3466" s="135"/>
      <c r="C3466" s="135"/>
      <c r="D3466" s="135"/>
      <c r="E3466" s="85"/>
      <c r="F3466" s="85"/>
      <c r="G3466" s="85"/>
      <c r="H3466" s="85"/>
      <c r="I3466" s="85"/>
      <c r="J3466" s="85"/>
      <c r="K3466" s="85"/>
    </row>
    <row r="3467" spans="1:11" x14ac:dyDescent="0.3">
      <c r="A3467" s="68"/>
      <c r="B3467" s="136"/>
      <c r="C3467" s="136"/>
      <c r="D3467" s="136"/>
      <c r="E3467" s="87"/>
      <c r="F3467" s="87"/>
      <c r="G3467" s="87"/>
      <c r="H3467" s="87"/>
      <c r="I3467" s="87"/>
      <c r="J3467" s="87"/>
      <c r="K3467" s="87"/>
    </row>
    <row r="3468" spans="1:11" x14ac:dyDescent="0.3">
      <c r="A3468" s="82"/>
      <c r="B3468" s="89"/>
      <c r="C3468" s="89"/>
      <c r="D3468" s="89"/>
      <c r="E3468" s="89"/>
      <c r="F3468" s="89"/>
      <c r="G3468" s="89"/>
      <c r="H3468" s="89"/>
      <c r="I3468" s="89"/>
      <c r="J3468" s="89"/>
      <c r="K3468" s="89"/>
    </row>
    <row r="3469" spans="1:11" x14ac:dyDescent="0.3">
      <c r="A3469" s="92"/>
      <c r="B3469" s="92"/>
      <c r="C3469" s="92"/>
      <c r="D3469" s="92"/>
      <c r="E3469" s="92"/>
      <c r="F3469" s="92"/>
      <c r="G3469" s="92"/>
      <c r="H3469" s="92"/>
      <c r="I3469" s="92"/>
      <c r="J3469" s="92"/>
      <c r="K3469" s="92"/>
    </row>
    <row r="3470" spans="1:11" x14ac:dyDescent="0.3">
      <c r="A3470" s="68"/>
      <c r="B3470" s="68"/>
      <c r="C3470" s="68"/>
      <c r="D3470" s="68"/>
      <c r="E3470" s="68"/>
      <c r="F3470" s="68"/>
      <c r="G3470" s="68"/>
      <c r="H3470" s="68"/>
      <c r="I3470" s="68"/>
      <c r="J3470" s="68"/>
      <c r="K3470" s="86"/>
    </row>
    <row r="3471" spans="1:11" x14ac:dyDescent="0.3">
      <c r="A3471" s="67"/>
      <c r="B3471" s="135"/>
      <c r="C3471" s="135"/>
      <c r="D3471" s="135"/>
      <c r="E3471" s="85"/>
      <c r="F3471" s="85"/>
      <c r="G3471" s="85"/>
      <c r="H3471" s="85"/>
      <c r="I3471" s="85"/>
      <c r="J3471" s="85"/>
      <c r="K3471" s="85"/>
    </row>
    <row r="3472" spans="1:11" x14ac:dyDescent="0.3">
      <c r="A3472" s="67"/>
      <c r="B3472" s="135"/>
      <c r="C3472" s="135"/>
      <c r="D3472" s="135"/>
      <c r="E3472" s="85"/>
      <c r="F3472" s="85"/>
      <c r="G3472" s="85"/>
      <c r="H3472" s="85"/>
      <c r="I3472" s="85"/>
      <c r="J3472" s="85"/>
      <c r="K3472" s="85"/>
    </row>
    <row r="3473" spans="1:11" x14ac:dyDescent="0.3">
      <c r="A3473" s="67"/>
      <c r="B3473" s="135"/>
      <c r="C3473" s="135"/>
      <c r="D3473" s="135"/>
      <c r="E3473" s="85"/>
      <c r="F3473" s="85"/>
      <c r="G3473" s="85"/>
      <c r="H3473" s="85"/>
      <c r="I3473" s="85"/>
      <c r="J3473" s="85"/>
      <c r="K3473" s="85"/>
    </row>
    <row r="3474" spans="1:11" x14ac:dyDescent="0.3">
      <c r="A3474" s="67"/>
      <c r="B3474" s="135"/>
      <c r="C3474" s="135"/>
      <c r="D3474" s="135"/>
      <c r="E3474" s="85"/>
      <c r="F3474" s="85"/>
      <c r="G3474" s="85"/>
      <c r="H3474" s="85"/>
      <c r="I3474" s="85"/>
      <c r="J3474" s="85"/>
      <c r="K3474" s="85"/>
    </row>
    <row r="3475" spans="1:11" x14ac:dyDescent="0.3">
      <c r="A3475" s="67"/>
      <c r="B3475" s="135"/>
      <c r="C3475" s="135"/>
      <c r="D3475" s="135"/>
      <c r="E3475" s="85"/>
      <c r="F3475" s="85"/>
      <c r="G3475" s="85"/>
      <c r="H3475" s="85"/>
      <c r="I3475" s="85"/>
      <c r="J3475" s="85"/>
      <c r="K3475" s="85"/>
    </row>
    <row r="3476" spans="1:11" x14ac:dyDescent="0.3">
      <c r="A3476" s="67"/>
      <c r="B3476" s="135"/>
      <c r="C3476" s="135"/>
      <c r="D3476" s="135"/>
      <c r="E3476" s="85"/>
      <c r="F3476" s="85"/>
      <c r="G3476" s="85"/>
      <c r="H3476" s="85"/>
      <c r="I3476" s="85"/>
      <c r="J3476" s="85"/>
      <c r="K3476" s="85"/>
    </row>
    <row r="3477" spans="1:11" x14ac:dyDescent="0.3">
      <c r="A3477" s="67"/>
      <c r="B3477" s="135"/>
      <c r="C3477" s="135"/>
      <c r="D3477" s="135"/>
      <c r="E3477" s="85"/>
      <c r="F3477" s="85"/>
      <c r="G3477" s="85"/>
      <c r="H3477" s="85"/>
      <c r="I3477" s="85"/>
      <c r="J3477" s="85"/>
      <c r="K3477" s="85"/>
    </row>
    <row r="3478" spans="1:11" x14ac:dyDescent="0.3">
      <c r="A3478" s="67"/>
      <c r="B3478" s="135"/>
      <c r="C3478" s="135"/>
      <c r="D3478" s="135"/>
      <c r="E3478" s="85"/>
      <c r="F3478" s="85"/>
      <c r="G3478" s="85"/>
      <c r="H3478" s="85"/>
      <c r="I3478" s="85"/>
      <c r="J3478" s="85"/>
      <c r="K3478" s="85"/>
    </row>
    <row r="3479" spans="1:11" x14ac:dyDescent="0.3">
      <c r="A3479" s="67"/>
      <c r="B3479" s="135"/>
      <c r="C3479" s="135"/>
      <c r="D3479" s="135"/>
      <c r="E3479" s="85"/>
      <c r="F3479" s="85"/>
      <c r="G3479" s="85"/>
      <c r="H3479" s="85"/>
      <c r="I3479" s="85"/>
      <c r="J3479" s="85"/>
      <c r="K3479" s="85"/>
    </row>
    <row r="3480" spans="1:11" x14ac:dyDescent="0.3">
      <c r="A3480" s="67"/>
      <c r="B3480" s="135"/>
      <c r="C3480" s="135"/>
      <c r="D3480" s="135"/>
      <c r="E3480" s="85"/>
      <c r="F3480" s="85"/>
      <c r="G3480" s="85"/>
      <c r="H3480" s="85"/>
      <c r="I3480" s="85"/>
      <c r="J3480" s="85"/>
      <c r="K3480" s="85"/>
    </row>
    <row r="3481" spans="1:11" x14ac:dyDescent="0.3">
      <c r="A3481" s="67"/>
      <c r="B3481" s="135"/>
      <c r="C3481" s="135"/>
      <c r="D3481" s="135"/>
      <c r="E3481" s="85"/>
      <c r="F3481" s="85"/>
      <c r="G3481" s="85"/>
      <c r="H3481" s="85"/>
      <c r="I3481" s="85"/>
      <c r="J3481" s="85"/>
      <c r="K3481" s="85"/>
    </row>
    <row r="3482" spans="1:11" x14ac:dyDescent="0.3">
      <c r="A3482" s="67"/>
      <c r="B3482" s="135"/>
      <c r="C3482" s="135"/>
      <c r="D3482" s="135"/>
      <c r="E3482" s="85"/>
      <c r="F3482" s="85"/>
      <c r="G3482" s="85"/>
      <c r="H3482" s="85"/>
      <c r="I3482" s="85"/>
      <c r="J3482" s="85"/>
      <c r="K3482" s="85"/>
    </row>
    <row r="3483" spans="1:11" x14ac:dyDescent="0.3">
      <c r="A3483" s="67"/>
      <c r="B3483" s="135"/>
      <c r="C3483" s="135"/>
      <c r="D3483" s="135"/>
      <c r="E3483" s="85"/>
      <c r="F3483" s="85"/>
      <c r="G3483" s="85"/>
      <c r="H3483" s="85"/>
      <c r="I3483" s="85"/>
      <c r="J3483" s="85"/>
      <c r="K3483" s="85"/>
    </row>
    <row r="3484" spans="1:11" x14ac:dyDescent="0.3">
      <c r="A3484" s="67"/>
      <c r="B3484" s="135"/>
      <c r="C3484" s="135"/>
      <c r="D3484" s="135"/>
      <c r="E3484" s="85"/>
      <c r="F3484" s="85"/>
      <c r="G3484" s="85"/>
      <c r="H3484" s="85"/>
      <c r="I3484" s="85"/>
      <c r="J3484" s="85"/>
      <c r="K3484" s="85"/>
    </row>
    <row r="3485" spans="1:11" x14ac:dyDescent="0.3">
      <c r="A3485" s="67"/>
      <c r="B3485" s="135"/>
      <c r="C3485" s="135"/>
      <c r="D3485" s="135"/>
      <c r="E3485" s="85"/>
      <c r="F3485" s="85"/>
      <c r="G3485" s="85"/>
      <c r="H3485" s="85"/>
      <c r="I3485" s="85"/>
      <c r="J3485" s="85"/>
      <c r="K3485" s="85"/>
    </row>
    <row r="3486" spans="1:11" x14ac:dyDescent="0.3">
      <c r="A3486" s="67"/>
      <c r="B3486" s="135"/>
      <c r="C3486" s="135"/>
      <c r="D3486" s="135"/>
      <c r="E3486" s="85"/>
      <c r="F3486" s="85"/>
      <c r="G3486" s="85"/>
      <c r="H3486" s="85"/>
      <c r="I3486" s="85"/>
      <c r="J3486" s="85"/>
      <c r="K3486" s="85"/>
    </row>
    <row r="3487" spans="1:11" x14ac:dyDescent="0.3">
      <c r="A3487" s="68"/>
      <c r="B3487" s="137"/>
      <c r="C3487" s="137"/>
      <c r="D3487" s="137"/>
      <c r="E3487" s="87"/>
      <c r="F3487" s="87"/>
      <c r="G3487" s="87"/>
      <c r="H3487" s="87"/>
      <c r="I3487" s="87"/>
      <c r="J3487" s="87"/>
      <c r="K3487" s="87"/>
    </row>
    <row r="3489" spans="1:11" x14ac:dyDescent="0.3">
      <c r="A3489" s="69"/>
      <c r="B3489" s="69"/>
      <c r="C3489" s="69"/>
      <c r="D3489" s="69"/>
      <c r="E3489" s="69"/>
      <c r="F3489" s="69"/>
      <c r="G3489" s="69"/>
      <c r="H3489" s="97"/>
      <c r="I3489" s="97"/>
      <c r="J3489" s="69"/>
      <c r="K3489" s="69"/>
    </row>
    <row r="3490" spans="1:11" x14ac:dyDescent="0.3">
      <c r="A3490" s="101"/>
      <c r="B3490" s="83"/>
      <c r="C3490" s="83"/>
      <c r="D3490" s="83"/>
      <c r="E3490" s="83"/>
      <c r="F3490" s="83"/>
      <c r="G3490" s="95"/>
      <c r="H3490" s="95"/>
      <c r="I3490" s="33"/>
      <c r="J3490" s="98"/>
      <c r="K3490" s="96"/>
    </row>
    <row r="3491" spans="1:11" x14ac:dyDescent="0.3">
      <c r="A3491" s="91"/>
      <c r="B3491" s="92"/>
      <c r="C3491" s="92"/>
      <c r="D3491" s="92"/>
      <c r="E3491" s="92"/>
      <c r="F3491" s="92"/>
      <c r="G3491" s="92"/>
      <c r="H3491" s="92"/>
      <c r="I3491" s="92"/>
      <c r="J3491" s="92"/>
      <c r="K3491" s="92"/>
    </row>
    <row r="3492" spans="1:11" x14ac:dyDescent="0.3">
      <c r="A3492" s="68"/>
      <c r="B3492" s="68"/>
      <c r="C3492" s="68"/>
      <c r="D3492" s="68"/>
      <c r="E3492" s="68"/>
      <c r="F3492" s="68"/>
      <c r="G3492" s="68"/>
      <c r="H3492" s="68"/>
      <c r="I3492" s="68"/>
      <c r="J3492" s="68"/>
      <c r="K3492" s="86"/>
    </row>
    <row r="3493" spans="1:11" x14ac:dyDescent="0.3">
      <c r="A3493" s="67"/>
      <c r="B3493" s="135"/>
      <c r="C3493" s="135"/>
      <c r="D3493" s="135"/>
      <c r="E3493" s="85"/>
      <c r="F3493" s="85"/>
      <c r="G3493" s="85"/>
      <c r="H3493" s="85"/>
      <c r="I3493" s="85"/>
      <c r="J3493" s="85"/>
      <c r="K3493" s="85"/>
    </row>
    <row r="3494" spans="1:11" x14ac:dyDescent="0.3">
      <c r="A3494" s="67"/>
      <c r="B3494" s="135"/>
      <c r="C3494" s="135"/>
      <c r="D3494" s="135"/>
      <c r="E3494" s="85"/>
      <c r="F3494" s="85"/>
      <c r="G3494" s="85"/>
      <c r="H3494" s="85"/>
      <c r="I3494" s="85"/>
      <c r="J3494" s="85"/>
      <c r="K3494" s="85"/>
    </row>
    <row r="3495" spans="1:11" x14ac:dyDescent="0.3">
      <c r="A3495" s="67"/>
      <c r="B3495" s="135"/>
      <c r="C3495" s="135"/>
      <c r="D3495" s="135"/>
      <c r="E3495" s="85"/>
      <c r="F3495" s="85"/>
      <c r="G3495" s="85"/>
      <c r="H3495" s="85"/>
      <c r="I3495" s="85"/>
      <c r="J3495" s="85"/>
      <c r="K3495" s="85"/>
    </row>
    <row r="3496" spans="1:11" x14ac:dyDescent="0.3">
      <c r="A3496" s="67"/>
      <c r="B3496" s="135"/>
      <c r="C3496" s="135"/>
      <c r="D3496" s="135"/>
      <c r="E3496" s="85"/>
      <c r="F3496" s="85"/>
      <c r="G3496" s="85"/>
      <c r="H3496" s="85"/>
      <c r="I3496" s="85"/>
      <c r="J3496" s="85"/>
      <c r="K3496" s="85"/>
    </row>
    <row r="3497" spans="1:11" x14ac:dyDescent="0.3">
      <c r="A3497" s="67"/>
      <c r="B3497" s="135"/>
      <c r="C3497" s="135"/>
      <c r="D3497" s="135"/>
      <c r="E3497" s="85"/>
      <c r="F3497" s="85"/>
      <c r="G3497" s="85"/>
      <c r="H3497" s="85"/>
      <c r="I3497" s="85"/>
      <c r="J3497" s="85"/>
      <c r="K3497" s="85"/>
    </row>
    <row r="3498" spans="1:11" x14ac:dyDescent="0.3">
      <c r="A3498" s="67"/>
      <c r="B3498" s="135"/>
      <c r="C3498" s="135"/>
      <c r="D3498" s="135"/>
      <c r="E3498" s="85"/>
      <c r="F3498" s="85"/>
      <c r="G3498" s="85"/>
      <c r="H3498" s="85"/>
      <c r="I3498" s="85"/>
      <c r="J3498" s="85"/>
      <c r="K3498" s="85"/>
    </row>
    <row r="3499" spans="1:11" x14ac:dyDescent="0.3">
      <c r="A3499" s="67"/>
      <c r="B3499" s="135"/>
      <c r="C3499" s="135"/>
      <c r="D3499" s="135"/>
      <c r="E3499" s="85"/>
      <c r="F3499" s="85"/>
      <c r="G3499" s="85"/>
      <c r="H3499" s="85"/>
      <c r="I3499" s="85"/>
      <c r="J3499" s="85"/>
      <c r="K3499" s="85"/>
    </row>
    <row r="3500" spans="1:11" x14ac:dyDescent="0.3">
      <c r="A3500" s="67"/>
      <c r="B3500" s="135"/>
      <c r="C3500" s="135"/>
      <c r="D3500" s="135"/>
      <c r="E3500" s="85"/>
      <c r="F3500" s="85"/>
      <c r="G3500" s="85"/>
      <c r="H3500" s="85"/>
      <c r="I3500" s="85"/>
      <c r="J3500" s="85"/>
      <c r="K3500" s="85"/>
    </row>
    <row r="3501" spans="1:11" x14ac:dyDescent="0.3">
      <c r="A3501" s="67"/>
      <c r="B3501" s="135"/>
      <c r="C3501" s="135"/>
      <c r="D3501" s="135"/>
      <c r="E3501" s="85"/>
      <c r="F3501" s="85"/>
      <c r="G3501" s="85"/>
      <c r="H3501" s="85"/>
      <c r="I3501" s="85"/>
      <c r="J3501" s="85"/>
      <c r="K3501" s="85"/>
    </row>
    <row r="3502" spans="1:11" x14ac:dyDescent="0.3">
      <c r="A3502" s="67"/>
      <c r="B3502" s="135"/>
      <c r="C3502" s="135"/>
      <c r="D3502" s="135"/>
      <c r="E3502" s="85"/>
      <c r="F3502" s="85"/>
      <c r="G3502" s="85"/>
      <c r="H3502" s="85"/>
      <c r="I3502" s="85"/>
      <c r="J3502" s="85"/>
      <c r="K3502" s="85"/>
    </row>
    <row r="3503" spans="1:11" x14ac:dyDescent="0.3">
      <c r="A3503" s="67"/>
      <c r="B3503" s="135"/>
      <c r="C3503" s="135"/>
      <c r="D3503" s="135"/>
      <c r="E3503" s="85"/>
      <c r="F3503" s="85"/>
      <c r="G3503" s="85"/>
      <c r="H3503" s="85"/>
      <c r="I3503" s="85"/>
      <c r="J3503" s="85"/>
      <c r="K3503" s="85"/>
    </row>
    <row r="3504" spans="1:11" x14ac:dyDescent="0.3">
      <c r="A3504" s="67"/>
      <c r="B3504" s="135"/>
      <c r="C3504" s="135"/>
      <c r="D3504" s="135"/>
      <c r="E3504" s="85"/>
      <c r="F3504" s="85"/>
      <c r="G3504" s="85"/>
      <c r="H3504" s="85"/>
      <c r="I3504" s="85"/>
      <c r="J3504" s="85"/>
      <c r="K3504" s="85"/>
    </row>
    <row r="3505" spans="1:11" x14ac:dyDescent="0.3">
      <c r="A3505" s="67"/>
      <c r="B3505" s="135"/>
      <c r="C3505" s="135"/>
      <c r="D3505" s="135"/>
      <c r="E3505" s="85"/>
      <c r="F3505" s="85"/>
      <c r="G3505" s="85"/>
      <c r="H3505" s="85"/>
      <c r="I3505" s="85"/>
      <c r="J3505" s="85"/>
      <c r="K3505" s="85"/>
    </row>
    <row r="3506" spans="1:11" x14ac:dyDescent="0.3">
      <c r="A3506" s="67"/>
      <c r="B3506" s="135"/>
      <c r="C3506" s="135"/>
      <c r="D3506" s="135"/>
      <c r="E3506" s="85"/>
      <c r="F3506" s="85"/>
      <c r="G3506" s="85"/>
      <c r="H3506" s="85"/>
      <c r="I3506" s="85"/>
      <c r="J3506" s="85"/>
      <c r="K3506" s="85"/>
    </row>
    <row r="3507" spans="1:11" x14ac:dyDescent="0.3">
      <c r="A3507" s="67"/>
      <c r="B3507" s="135"/>
      <c r="C3507" s="135"/>
      <c r="D3507" s="135"/>
      <c r="E3507" s="85"/>
      <c r="F3507" s="85"/>
      <c r="G3507" s="85"/>
      <c r="H3507" s="85"/>
      <c r="I3507" s="85"/>
      <c r="J3507" s="85"/>
      <c r="K3507" s="85"/>
    </row>
    <row r="3508" spans="1:11" x14ac:dyDescent="0.3">
      <c r="A3508" s="67"/>
      <c r="B3508" s="135"/>
      <c r="C3508" s="135"/>
      <c r="D3508" s="135"/>
      <c r="E3508" s="85"/>
      <c r="F3508" s="85"/>
      <c r="G3508" s="85"/>
      <c r="H3508" s="85"/>
      <c r="I3508" s="85"/>
      <c r="J3508" s="85"/>
      <c r="K3508" s="85"/>
    </row>
    <row r="3509" spans="1:11" x14ac:dyDescent="0.3">
      <c r="A3509" s="68"/>
      <c r="B3509" s="136"/>
      <c r="C3509" s="136"/>
      <c r="D3509" s="136"/>
      <c r="E3509" s="87"/>
      <c r="F3509" s="87"/>
      <c r="G3509" s="87"/>
      <c r="H3509" s="87"/>
      <c r="I3509" s="87"/>
      <c r="J3509" s="87"/>
      <c r="K3509" s="87"/>
    </row>
    <row r="3510" spans="1:11" x14ac:dyDescent="0.3">
      <c r="A3510" s="82"/>
      <c r="B3510" s="89"/>
      <c r="C3510" s="89"/>
      <c r="D3510" s="89"/>
      <c r="E3510" s="89"/>
      <c r="F3510" s="89"/>
      <c r="G3510" s="89"/>
      <c r="H3510" s="89"/>
      <c r="I3510" s="89"/>
      <c r="J3510" s="89"/>
      <c r="K3510" s="89"/>
    </row>
    <row r="3511" spans="1:11" x14ac:dyDescent="0.3">
      <c r="A3511" s="92"/>
      <c r="B3511" s="92"/>
      <c r="C3511" s="92"/>
      <c r="D3511" s="92"/>
      <c r="E3511" s="92"/>
      <c r="F3511" s="92"/>
      <c r="G3511" s="92"/>
      <c r="H3511" s="92"/>
      <c r="I3511" s="92"/>
      <c r="J3511" s="92"/>
      <c r="K3511" s="92"/>
    </row>
    <row r="3512" spans="1:11" x14ac:dyDescent="0.3">
      <c r="A3512" s="68"/>
      <c r="B3512" s="68"/>
      <c r="C3512" s="68"/>
      <c r="D3512" s="68"/>
      <c r="E3512" s="68"/>
      <c r="F3512" s="68"/>
      <c r="G3512" s="68"/>
      <c r="H3512" s="68"/>
      <c r="I3512" s="68"/>
      <c r="J3512" s="68"/>
      <c r="K3512" s="86"/>
    </row>
    <row r="3513" spans="1:11" x14ac:dyDescent="0.3">
      <c r="A3513" s="67"/>
      <c r="B3513" s="135"/>
      <c r="C3513" s="135"/>
      <c r="D3513" s="135"/>
      <c r="E3513" s="85"/>
      <c r="F3513" s="85"/>
      <c r="G3513" s="85"/>
      <c r="H3513" s="85"/>
      <c r="I3513" s="85"/>
      <c r="J3513" s="85"/>
      <c r="K3513" s="85"/>
    </row>
    <row r="3514" spans="1:11" x14ac:dyDescent="0.3">
      <c r="A3514" s="67"/>
      <c r="B3514" s="135"/>
      <c r="C3514" s="135"/>
      <c r="D3514" s="135"/>
      <c r="E3514" s="85"/>
      <c r="F3514" s="85"/>
      <c r="G3514" s="85"/>
      <c r="H3514" s="85"/>
      <c r="I3514" s="85"/>
      <c r="J3514" s="85"/>
      <c r="K3514" s="85"/>
    </row>
    <row r="3515" spans="1:11" x14ac:dyDescent="0.3">
      <c r="A3515" s="67"/>
      <c r="B3515" s="135"/>
      <c r="C3515" s="135"/>
      <c r="D3515" s="135"/>
      <c r="E3515" s="85"/>
      <c r="F3515" s="85"/>
      <c r="G3515" s="85"/>
      <c r="H3515" s="85"/>
      <c r="I3515" s="85"/>
      <c r="J3515" s="85"/>
      <c r="K3515" s="85"/>
    </row>
    <row r="3516" spans="1:11" x14ac:dyDescent="0.3">
      <c r="A3516" s="67"/>
      <c r="B3516" s="135"/>
      <c r="C3516" s="135"/>
      <c r="D3516" s="135"/>
      <c r="E3516" s="85"/>
      <c r="F3516" s="85"/>
      <c r="G3516" s="85"/>
      <c r="H3516" s="85"/>
      <c r="I3516" s="85"/>
      <c r="J3516" s="85"/>
      <c r="K3516" s="85"/>
    </row>
    <row r="3517" spans="1:11" x14ac:dyDescent="0.3">
      <c r="A3517" s="67"/>
      <c r="B3517" s="135"/>
      <c r="C3517" s="135"/>
      <c r="D3517" s="135"/>
      <c r="E3517" s="85"/>
      <c r="F3517" s="85"/>
      <c r="G3517" s="85"/>
      <c r="H3517" s="85"/>
      <c r="I3517" s="85"/>
      <c r="J3517" s="85"/>
      <c r="K3517" s="85"/>
    </row>
    <row r="3518" spans="1:11" x14ac:dyDescent="0.3">
      <c r="A3518" s="67"/>
      <c r="B3518" s="135"/>
      <c r="C3518" s="135"/>
      <c r="D3518" s="135"/>
      <c r="E3518" s="85"/>
      <c r="F3518" s="85"/>
      <c r="G3518" s="85"/>
      <c r="H3518" s="85"/>
      <c r="I3518" s="85"/>
      <c r="J3518" s="85"/>
      <c r="K3518" s="85"/>
    </row>
    <row r="3519" spans="1:11" x14ac:dyDescent="0.3">
      <c r="A3519" s="67"/>
      <c r="B3519" s="135"/>
      <c r="C3519" s="135"/>
      <c r="D3519" s="135"/>
      <c r="E3519" s="85"/>
      <c r="F3519" s="85"/>
      <c r="G3519" s="85"/>
      <c r="H3519" s="85"/>
      <c r="I3519" s="85"/>
      <c r="J3519" s="85"/>
      <c r="K3519" s="85"/>
    </row>
    <row r="3520" spans="1:11" x14ac:dyDescent="0.3">
      <c r="A3520" s="67"/>
      <c r="B3520" s="135"/>
      <c r="C3520" s="135"/>
      <c r="D3520" s="135"/>
      <c r="E3520" s="85"/>
      <c r="F3520" s="85"/>
      <c r="G3520" s="85"/>
      <c r="H3520" s="85"/>
      <c r="I3520" s="85"/>
      <c r="J3520" s="85"/>
      <c r="K3520" s="85"/>
    </row>
    <row r="3521" spans="1:11" x14ac:dyDescent="0.3">
      <c r="A3521" s="67"/>
      <c r="B3521" s="135"/>
      <c r="C3521" s="135"/>
      <c r="D3521" s="135"/>
      <c r="E3521" s="85"/>
      <c r="F3521" s="85"/>
      <c r="G3521" s="85"/>
      <c r="H3521" s="85"/>
      <c r="I3521" s="85"/>
      <c r="J3521" s="85"/>
      <c r="K3521" s="85"/>
    </row>
    <row r="3522" spans="1:11" x14ac:dyDescent="0.3">
      <c r="A3522" s="67"/>
      <c r="B3522" s="135"/>
      <c r="C3522" s="135"/>
      <c r="D3522" s="135"/>
      <c r="E3522" s="85"/>
      <c r="F3522" s="85"/>
      <c r="G3522" s="85"/>
      <c r="H3522" s="85"/>
      <c r="I3522" s="85"/>
      <c r="J3522" s="85"/>
      <c r="K3522" s="85"/>
    </row>
    <row r="3523" spans="1:11" x14ac:dyDescent="0.3">
      <c r="A3523" s="67"/>
      <c r="B3523" s="135"/>
      <c r="C3523" s="135"/>
      <c r="D3523" s="135"/>
      <c r="E3523" s="85"/>
      <c r="F3523" s="85"/>
      <c r="G3523" s="85"/>
      <c r="H3523" s="85"/>
      <c r="I3523" s="85"/>
      <c r="J3523" s="85"/>
      <c r="K3523" s="85"/>
    </row>
    <row r="3524" spans="1:11" x14ac:dyDescent="0.3">
      <c r="A3524" s="67"/>
      <c r="B3524" s="135"/>
      <c r="C3524" s="135"/>
      <c r="D3524" s="135"/>
      <c r="E3524" s="85"/>
      <c r="F3524" s="85"/>
      <c r="G3524" s="85"/>
      <c r="H3524" s="85"/>
      <c r="I3524" s="85"/>
      <c r="J3524" s="85"/>
      <c r="K3524" s="85"/>
    </row>
    <row r="3525" spans="1:11" x14ac:dyDescent="0.3">
      <c r="A3525" s="67"/>
      <c r="B3525" s="135"/>
      <c r="C3525" s="135"/>
      <c r="D3525" s="135"/>
      <c r="E3525" s="85"/>
      <c r="F3525" s="85"/>
      <c r="G3525" s="85"/>
      <c r="H3525" s="85"/>
      <c r="I3525" s="85"/>
      <c r="J3525" s="85"/>
      <c r="K3525" s="85"/>
    </row>
    <row r="3526" spans="1:11" x14ac:dyDescent="0.3">
      <c r="A3526" s="67"/>
      <c r="B3526" s="135"/>
      <c r="C3526" s="135"/>
      <c r="D3526" s="135"/>
      <c r="E3526" s="85"/>
      <c r="F3526" s="85"/>
      <c r="G3526" s="85"/>
      <c r="H3526" s="85"/>
      <c r="I3526" s="85"/>
      <c r="J3526" s="85"/>
      <c r="K3526" s="85"/>
    </row>
    <row r="3527" spans="1:11" x14ac:dyDescent="0.3">
      <c r="A3527" s="67"/>
      <c r="B3527" s="135"/>
      <c r="C3527" s="135"/>
      <c r="D3527" s="135"/>
      <c r="E3527" s="85"/>
      <c r="F3527" s="85"/>
      <c r="G3527" s="85"/>
      <c r="H3527" s="85"/>
      <c r="I3527" s="85"/>
      <c r="J3527" s="85"/>
      <c r="K3527" s="85"/>
    </row>
    <row r="3528" spans="1:11" x14ac:dyDescent="0.3">
      <c r="A3528" s="67"/>
      <c r="B3528" s="135"/>
      <c r="C3528" s="135"/>
      <c r="D3528" s="135"/>
      <c r="E3528" s="85"/>
      <c r="F3528" s="85"/>
      <c r="G3528" s="85"/>
      <c r="H3528" s="85"/>
      <c r="I3528" s="85"/>
      <c r="J3528" s="85"/>
      <c r="K3528" s="85"/>
    </row>
    <row r="3529" spans="1:11" x14ac:dyDescent="0.3">
      <c r="A3529" s="68"/>
      <c r="B3529" s="137"/>
      <c r="C3529" s="137"/>
      <c r="D3529" s="137"/>
      <c r="E3529" s="87"/>
      <c r="F3529" s="87"/>
      <c r="G3529" s="87"/>
      <c r="H3529" s="87"/>
      <c r="I3529" s="87"/>
      <c r="J3529" s="87"/>
      <c r="K3529" s="87"/>
    </row>
    <row r="3531" spans="1:11" x14ac:dyDescent="0.3">
      <c r="A3531" s="69"/>
      <c r="B3531" s="69"/>
      <c r="C3531" s="69"/>
      <c r="D3531" s="69"/>
      <c r="E3531" s="69"/>
      <c r="F3531" s="69"/>
      <c r="G3531" s="69"/>
      <c r="H3531" s="97"/>
      <c r="I3531" s="97"/>
      <c r="J3531" s="69"/>
      <c r="K3531" s="69"/>
    </row>
    <row r="3532" spans="1:11" x14ac:dyDescent="0.3">
      <c r="A3532" s="101"/>
      <c r="B3532" s="83"/>
      <c r="C3532" s="83"/>
      <c r="D3532" s="83"/>
      <c r="E3532" s="83"/>
      <c r="F3532" s="83"/>
      <c r="G3532" s="95"/>
      <c r="H3532" s="95"/>
      <c r="I3532" s="33"/>
      <c r="J3532" s="98"/>
      <c r="K3532" s="96"/>
    </row>
    <row r="3533" spans="1:11" x14ac:dyDescent="0.3">
      <c r="A3533" s="91"/>
      <c r="B3533" s="92"/>
      <c r="C3533" s="92"/>
      <c r="D3533" s="92"/>
      <c r="E3533" s="92"/>
      <c r="F3533" s="92"/>
      <c r="G3533" s="92"/>
      <c r="H3533" s="92"/>
      <c r="I3533" s="92"/>
      <c r="J3533" s="92"/>
      <c r="K3533" s="92"/>
    </row>
    <row r="3534" spans="1:11" x14ac:dyDescent="0.3">
      <c r="A3534" s="68"/>
      <c r="B3534" s="68"/>
      <c r="C3534" s="68"/>
      <c r="D3534" s="68"/>
      <c r="E3534" s="68"/>
      <c r="F3534" s="68"/>
      <c r="G3534" s="68"/>
      <c r="H3534" s="68"/>
      <c r="I3534" s="68"/>
      <c r="J3534" s="68"/>
      <c r="K3534" s="86"/>
    </row>
    <row r="3535" spans="1:11" x14ac:dyDescent="0.3">
      <c r="A3535" s="67"/>
      <c r="B3535" s="135"/>
      <c r="C3535" s="135"/>
      <c r="D3535" s="135"/>
      <c r="E3535" s="85"/>
      <c r="F3535" s="85"/>
      <c r="G3535" s="85"/>
      <c r="H3535" s="85"/>
      <c r="I3535" s="85"/>
      <c r="J3535" s="85"/>
      <c r="K3535" s="85"/>
    </row>
    <row r="3536" spans="1:11" x14ac:dyDescent="0.3">
      <c r="A3536" s="67"/>
      <c r="B3536" s="135"/>
      <c r="C3536" s="135"/>
      <c r="D3536" s="135"/>
      <c r="E3536" s="85"/>
      <c r="F3536" s="85"/>
      <c r="G3536" s="85"/>
      <c r="H3536" s="85"/>
      <c r="I3536" s="85"/>
      <c r="J3536" s="85"/>
      <c r="K3536" s="85"/>
    </row>
    <row r="3537" spans="1:11" x14ac:dyDescent="0.3">
      <c r="A3537" s="67"/>
      <c r="B3537" s="135"/>
      <c r="C3537" s="135"/>
      <c r="D3537" s="135"/>
      <c r="E3537" s="85"/>
      <c r="F3537" s="85"/>
      <c r="G3537" s="85"/>
      <c r="H3537" s="85"/>
      <c r="I3537" s="85"/>
      <c r="J3537" s="85"/>
      <c r="K3537" s="85"/>
    </row>
    <row r="3538" spans="1:11" x14ac:dyDescent="0.3">
      <c r="A3538" s="67"/>
      <c r="B3538" s="135"/>
      <c r="C3538" s="135"/>
      <c r="D3538" s="135"/>
      <c r="E3538" s="85"/>
      <c r="F3538" s="85"/>
      <c r="G3538" s="85"/>
      <c r="H3538" s="85"/>
      <c r="I3538" s="85"/>
      <c r="J3538" s="85"/>
      <c r="K3538" s="85"/>
    </row>
    <row r="3539" spans="1:11" x14ac:dyDescent="0.3">
      <c r="A3539" s="67"/>
      <c r="B3539" s="135"/>
      <c r="C3539" s="135"/>
      <c r="D3539" s="135"/>
      <c r="E3539" s="85"/>
      <c r="F3539" s="85"/>
      <c r="G3539" s="85"/>
      <c r="H3539" s="85"/>
      <c r="I3539" s="85"/>
      <c r="J3539" s="85"/>
      <c r="K3539" s="85"/>
    </row>
    <row r="3540" spans="1:11" x14ac:dyDescent="0.3">
      <c r="A3540" s="67"/>
      <c r="B3540" s="135"/>
      <c r="C3540" s="135"/>
      <c r="D3540" s="135"/>
      <c r="E3540" s="85"/>
      <c r="F3540" s="85"/>
      <c r="G3540" s="85"/>
      <c r="H3540" s="85"/>
      <c r="I3540" s="85"/>
      <c r="J3540" s="85"/>
      <c r="K3540" s="85"/>
    </row>
    <row r="3541" spans="1:11" x14ac:dyDescent="0.3">
      <c r="A3541" s="67"/>
      <c r="B3541" s="135"/>
      <c r="C3541" s="135"/>
      <c r="D3541" s="135"/>
      <c r="E3541" s="85"/>
      <c r="F3541" s="85"/>
      <c r="G3541" s="85"/>
      <c r="H3541" s="85"/>
      <c r="I3541" s="85"/>
      <c r="J3541" s="85"/>
      <c r="K3541" s="85"/>
    </row>
    <row r="3542" spans="1:11" x14ac:dyDescent="0.3">
      <c r="A3542" s="67"/>
      <c r="B3542" s="135"/>
      <c r="C3542" s="135"/>
      <c r="D3542" s="135"/>
      <c r="E3542" s="85"/>
      <c r="F3542" s="85"/>
      <c r="G3542" s="85"/>
      <c r="H3542" s="85"/>
      <c r="I3542" s="85"/>
      <c r="J3542" s="85"/>
      <c r="K3542" s="85"/>
    </row>
    <row r="3543" spans="1:11" x14ac:dyDescent="0.3">
      <c r="A3543" s="67"/>
      <c r="B3543" s="135"/>
      <c r="C3543" s="135"/>
      <c r="D3543" s="135"/>
      <c r="E3543" s="85"/>
      <c r="F3543" s="85"/>
      <c r="G3543" s="85"/>
      <c r="H3543" s="85"/>
      <c r="I3543" s="85"/>
      <c r="J3543" s="85"/>
      <c r="K3543" s="85"/>
    </row>
    <row r="3544" spans="1:11" x14ac:dyDescent="0.3">
      <c r="A3544" s="67"/>
      <c r="B3544" s="135"/>
      <c r="C3544" s="135"/>
      <c r="D3544" s="135"/>
      <c r="E3544" s="85"/>
      <c r="F3544" s="85"/>
      <c r="G3544" s="85"/>
      <c r="H3544" s="85"/>
      <c r="I3544" s="85"/>
      <c r="J3544" s="85"/>
      <c r="K3544" s="85"/>
    </row>
    <row r="3545" spans="1:11" x14ac:dyDescent="0.3">
      <c r="A3545" s="67"/>
      <c r="B3545" s="135"/>
      <c r="C3545" s="135"/>
      <c r="D3545" s="135"/>
      <c r="E3545" s="85"/>
      <c r="F3545" s="85"/>
      <c r="G3545" s="85"/>
      <c r="H3545" s="85"/>
      <c r="I3545" s="85"/>
      <c r="J3545" s="85"/>
      <c r="K3545" s="85"/>
    </row>
    <row r="3546" spans="1:11" x14ac:dyDescent="0.3">
      <c r="A3546" s="67"/>
      <c r="B3546" s="135"/>
      <c r="C3546" s="135"/>
      <c r="D3546" s="135"/>
      <c r="E3546" s="85"/>
      <c r="F3546" s="85"/>
      <c r="G3546" s="85"/>
      <c r="H3546" s="85"/>
      <c r="I3546" s="85"/>
      <c r="J3546" s="85"/>
      <c r="K3546" s="85"/>
    </row>
    <row r="3547" spans="1:11" x14ac:dyDescent="0.3">
      <c r="A3547" s="67"/>
      <c r="B3547" s="135"/>
      <c r="C3547" s="135"/>
      <c r="D3547" s="135"/>
      <c r="E3547" s="85"/>
      <c r="F3547" s="85"/>
      <c r="G3547" s="85"/>
      <c r="H3547" s="85"/>
      <c r="I3547" s="85"/>
      <c r="J3547" s="85"/>
      <c r="K3547" s="85"/>
    </row>
    <row r="3548" spans="1:11" x14ac:dyDescent="0.3">
      <c r="A3548" s="67"/>
      <c r="B3548" s="135"/>
      <c r="C3548" s="135"/>
      <c r="D3548" s="135"/>
      <c r="E3548" s="85"/>
      <c r="F3548" s="85"/>
      <c r="G3548" s="85"/>
      <c r="H3548" s="85"/>
      <c r="I3548" s="85"/>
      <c r="J3548" s="85"/>
      <c r="K3548" s="85"/>
    </row>
    <row r="3549" spans="1:11" x14ac:dyDescent="0.3">
      <c r="A3549" s="67"/>
      <c r="B3549" s="135"/>
      <c r="C3549" s="135"/>
      <c r="D3549" s="135"/>
      <c r="E3549" s="85"/>
      <c r="F3549" s="85"/>
      <c r="G3549" s="85"/>
      <c r="H3549" s="85"/>
      <c r="I3549" s="85"/>
      <c r="J3549" s="85"/>
      <c r="K3549" s="85"/>
    </row>
    <row r="3550" spans="1:11" x14ac:dyDescent="0.3">
      <c r="A3550" s="67"/>
      <c r="B3550" s="135"/>
      <c r="C3550" s="135"/>
      <c r="D3550" s="135"/>
      <c r="E3550" s="85"/>
      <c r="F3550" s="85"/>
      <c r="G3550" s="85"/>
      <c r="H3550" s="85"/>
      <c r="I3550" s="85"/>
      <c r="J3550" s="85"/>
      <c r="K3550" s="85"/>
    </row>
    <row r="3551" spans="1:11" x14ac:dyDescent="0.3">
      <c r="A3551" s="68"/>
      <c r="B3551" s="136"/>
      <c r="C3551" s="136"/>
      <c r="D3551" s="136"/>
      <c r="E3551" s="87"/>
      <c r="F3551" s="87"/>
      <c r="G3551" s="87"/>
      <c r="H3551" s="87"/>
      <c r="I3551" s="87"/>
      <c r="J3551" s="87"/>
      <c r="K3551" s="87"/>
    </row>
    <row r="3552" spans="1:11" x14ac:dyDescent="0.3">
      <c r="A3552" s="82"/>
      <c r="B3552" s="89"/>
      <c r="C3552" s="89"/>
      <c r="D3552" s="89"/>
      <c r="E3552" s="89"/>
      <c r="F3552" s="89"/>
      <c r="G3552" s="89"/>
      <c r="H3552" s="89"/>
      <c r="I3552" s="89"/>
      <c r="J3552" s="89"/>
      <c r="K3552" s="89"/>
    </row>
    <row r="3553" spans="1:11" x14ac:dyDescent="0.3">
      <c r="A3553" s="92"/>
      <c r="B3553" s="92"/>
      <c r="C3553" s="92"/>
      <c r="D3553" s="92"/>
      <c r="E3553" s="92"/>
      <c r="F3553" s="92"/>
      <c r="G3553" s="92"/>
      <c r="H3553" s="92"/>
      <c r="I3553" s="92"/>
      <c r="J3553" s="92"/>
      <c r="K3553" s="92"/>
    </row>
    <row r="3554" spans="1:11" x14ac:dyDescent="0.3">
      <c r="A3554" s="68"/>
      <c r="B3554" s="68"/>
      <c r="C3554" s="68"/>
      <c r="D3554" s="68"/>
      <c r="E3554" s="68"/>
      <c r="F3554" s="68"/>
      <c r="G3554" s="68"/>
      <c r="H3554" s="68"/>
      <c r="I3554" s="68"/>
      <c r="J3554" s="68"/>
      <c r="K3554" s="86"/>
    </row>
    <row r="3555" spans="1:11" x14ac:dyDescent="0.3">
      <c r="A3555" s="67"/>
      <c r="B3555" s="135"/>
      <c r="C3555" s="135"/>
      <c r="D3555" s="135"/>
      <c r="E3555" s="85"/>
      <c r="F3555" s="85"/>
      <c r="G3555" s="85"/>
      <c r="H3555" s="85"/>
      <c r="I3555" s="85"/>
      <c r="J3555" s="85"/>
      <c r="K3555" s="85"/>
    </row>
    <row r="3556" spans="1:11" x14ac:dyDescent="0.3">
      <c r="A3556" s="67"/>
      <c r="B3556" s="135"/>
      <c r="C3556" s="135"/>
      <c r="D3556" s="135"/>
      <c r="E3556" s="85"/>
      <c r="F3556" s="85"/>
      <c r="G3556" s="85"/>
      <c r="H3556" s="85"/>
      <c r="I3556" s="85"/>
      <c r="J3556" s="85"/>
      <c r="K3556" s="85"/>
    </row>
    <row r="3557" spans="1:11" x14ac:dyDescent="0.3">
      <c r="A3557" s="67"/>
      <c r="B3557" s="135"/>
      <c r="C3557" s="135"/>
      <c r="D3557" s="135"/>
      <c r="E3557" s="85"/>
      <c r="F3557" s="85"/>
      <c r="G3557" s="85"/>
      <c r="H3557" s="85"/>
      <c r="I3557" s="85"/>
      <c r="J3557" s="85"/>
      <c r="K3557" s="85"/>
    </row>
    <row r="3558" spans="1:11" x14ac:dyDescent="0.3">
      <c r="A3558" s="67"/>
      <c r="B3558" s="135"/>
      <c r="C3558" s="135"/>
      <c r="D3558" s="135"/>
      <c r="E3558" s="85"/>
      <c r="F3558" s="85"/>
      <c r="G3558" s="85"/>
      <c r="H3558" s="85"/>
      <c r="I3558" s="85"/>
      <c r="J3558" s="85"/>
      <c r="K3558" s="85"/>
    </row>
    <row r="3559" spans="1:11" x14ac:dyDescent="0.3">
      <c r="A3559" s="67"/>
      <c r="B3559" s="135"/>
      <c r="C3559" s="135"/>
      <c r="D3559" s="135"/>
      <c r="E3559" s="85"/>
      <c r="F3559" s="85"/>
      <c r="G3559" s="85"/>
      <c r="H3559" s="85"/>
      <c r="I3559" s="85"/>
      <c r="J3559" s="85"/>
      <c r="K3559" s="85"/>
    </row>
    <row r="3560" spans="1:11" x14ac:dyDescent="0.3">
      <c r="A3560" s="67"/>
      <c r="B3560" s="135"/>
      <c r="C3560" s="135"/>
      <c r="D3560" s="135"/>
      <c r="E3560" s="85"/>
      <c r="F3560" s="85"/>
      <c r="G3560" s="85"/>
      <c r="H3560" s="85"/>
      <c r="I3560" s="85"/>
      <c r="J3560" s="85"/>
      <c r="K3560" s="85"/>
    </row>
    <row r="3561" spans="1:11" x14ac:dyDescent="0.3">
      <c r="A3561" s="67"/>
      <c r="B3561" s="135"/>
      <c r="C3561" s="135"/>
      <c r="D3561" s="135"/>
      <c r="E3561" s="85"/>
      <c r="F3561" s="85"/>
      <c r="G3561" s="85"/>
      <c r="H3561" s="85"/>
      <c r="I3561" s="85"/>
      <c r="J3561" s="85"/>
      <c r="K3561" s="85"/>
    </row>
    <row r="3562" spans="1:11" x14ac:dyDescent="0.3">
      <c r="A3562" s="67"/>
      <c r="B3562" s="135"/>
      <c r="C3562" s="135"/>
      <c r="D3562" s="135"/>
      <c r="E3562" s="85"/>
      <c r="F3562" s="85"/>
      <c r="G3562" s="85"/>
      <c r="H3562" s="85"/>
      <c r="I3562" s="85"/>
      <c r="J3562" s="85"/>
      <c r="K3562" s="85"/>
    </row>
    <row r="3563" spans="1:11" x14ac:dyDescent="0.3">
      <c r="A3563" s="67"/>
      <c r="B3563" s="135"/>
      <c r="C3563" s="135"/>
      <c r="D3563" s="135"/>
      <c r="E3563" s="85"/>
      <c r="F3563" s="85"/>
      <c r="G3563" s="85"/>
      <c r="H3563" s="85"/>
      <c r="I3563" s="85"/>
      <c r="J3563" s="85"/>
      <c r="K3563" s="85"/>
    </row>
    <row r="3564" spans="1:11" x14ac:dyDescent="0.3">
      <c r="A3564" s="67"/>
      <c r="B3564" s="135"/>
      <c r="C3564" s="135"/>
      <c r="D3564" s="135"/>
      <c r="E3564" s="85"/>
      <c r="F3564" s="85"/>
      <c r="G3564" s="85"/>
      <c r="H3564" s="85"/>
      <c r="I3564" s="85"/>
      <c r="J3564" s="85"/>
      <c r="K3564" s="85"/>
    </row>
    <row r="3565" spans="1:11" x14ac:dyDescent="0.3">
      <c r="A3565" s="67"/>
      <c r="B3565" s="135"/>
      <c r="C3565" s="135"/>
      <c r="D3565" s="135"/>
      <c r="E3565" s="85"/>
      <c r="F3565" s="85"/>
      <c r="G3565" s="85"/>
      <c r="H3565" s="85"/>
      <c r="I3565" s="85"/>
      <c r="J3565" s="85"/>
      <c r="K3565" s="85"/>
    </row>
    <row r="3566" spans="1:11" x14ac:dyDescent="0.3">
      <c r="A3566" s="67"/>
      <c r="B3566" s="135"/>
      <c r="C3566" s="135"/>
      <c r="D3566" s="135"/>
      <c r="E3566" s="85"/>
      <c r="F3566" s="85"/>
      <c r="G3566" s="85"/>
      <c r="H3566" s="85"/>
      <c r="I3566" s="85"/>
      <c r="J3566" s="85"/>
      <c r="K3566" s="85"/>
    </row>
    <row r="3567" spans="1:11" x14ac:dyDescent="0.3">
      <c r="A3567" s="67"/>
      <c r="B3567" s="135"/>
      <c r="C3567" s="135"/>
      <c r="D3567" s="135"/>
      <c r="E3567" s="85"/>
      <c r="F3567" s="85"/>
      <c r="G3567" s="85"/>
      <c r="H3567" s="85"/>
      <c r="I3567" s="85"/>
      <c r="J3567" s="85"/>
      <c r="K3567" s="85"/>
    </row>
    <row r="3568" spans="1:11" x14ac:dyDescent="0.3">
      <c r="A3568" s="67"/>
      <c r="B3568" s="135"/>
      <c r="C3568" s="135"/>
      <c r="D3568" s="135"/>
      <c r="E3568" s="85"/>
      <c r="F3568" s="85"/>
      <c r="G3568" s="85"/>
      <c r="H3568" s="85"/>
      <c r="I3568" s="85"/>
      <c r="J3568" s="85"/>
      <c r="K3568" s="85"/>
    </row>
    <row r="3569" spans="1:11" x14ac:dyDescent="0.3">
      <c r="A3569" s="67"/>
      <c r="B3569" s="135"/>
      <c r="C3569" s="135"/>
      <c r="D3569" s="135"/>
      <c r="E3569" s="85"/>
      <c r="F3569" s="85"/>
      <c r="G3569" s="85"/>
      <c r="H3569" s="85"/>
      <c r="I3569" s="85"/>
      <c r="J3569" s="85"/>
      <c r="K3569" s="85"/>
    </row>
    <row r="3570" spans="1:11" x14ac:dyDescent="0.3">
      <c r="A3570" s="67"/>
      <c r="B3570" s="135"/>
      <c r="C3570" s="135"/>
      <c r="D3570" s="135"/>
      <c r="E3570" s="85"/>
      <c r="F3570" s="85"/>
      <c r="G3570" s="85"/>
      <c r="H3570" s="85"/>
      <c r="I3570" s="85"/>
      <c r="J3570" s="85"/>
      <c r="K3570" s="85"/>
    </row>
    <row r="3571" spans="1:11" x14ac:dyDescent="0.3">
      <c r="A3571" s="68"/>
      <c r="B3571" s="137"/>
      <c r="C3571" s="137"/>
      <c r="D3571" s="137"/>
      <c r="E3571" s="87"/>
      <c r="F3571" s="87"/>
      <c r="G3571" s="87"/>
      <c r="H3571" s="87"/>
      <c r="I3571" s="87"/>
      <c r="J3571" s="87"/>
      <c r="K3571" s="87"/>
    </row>
    <row r="3573" spans="1:11" x14ac:dyDescent="0.3">
      <c r="A3573" s="69"/>
      <c r="B3573" s="69"/>
      <c r="C3573" s="69"/>
      <c r="D3573" s="69"/>
      <c r="E3573" s="69"/>
      <c r="F3573" s="69"/>
      <c r="G3573" s="69"/>
      <c r="H3573" s="97"/>
      <c r="I3573" s="97"/>
      <c r="J3573" s="69"/>
      <c r="K3573" s="69"/>
    </row>
    <row r="3574" spans="1:11" x14ac:dyDescent="0.3">
      <c r="A3574" s="101"/>
      <c r="B3574" s="83"/>
      <c r="C3574" s="83"/>
      <c r="D3574" s="83"/>
      <c r="E3574" s="83"/>
      <c r="F3574" s="83"/>
      <c r="G3574" s="95"/>
      <c r="H3574" s="95"/>
      <c r="I3574" s="33"/>
      <c r="J3574" s="98"/>
      <c r="K3574" s="96"/>
    </row>
    <row r="3575" spans="1:11" x14ac:dyDescent="0.3">
      <c r="A3575" s="91"/>
      <c r="B3575" s="92"/>
      <c r="C3575" s="92"/>
      <c r="D3575" s="92"/>
      <c r="E3575" s="92"/>
      <c r="F3575" s="92"/>
      <c r="G3575" s="92"/>
      <c r="H3575" s="92"/>
      <c r="I3575" s="92"/>
      <c r="J3575" s="92"/>
      <c r="K3575" s="92"/>
    </row>
    <row r="3576" spans="1:11" x14ac:dyDescent="0.3">
      <c r="A3576" s="68"/>
      <c r="B3576" s="68"/>
      <c r="C3576" s="68"/>
      <c r="D3576" s="68"/>
      <c r="E3576" s="68"/>
      <c r="F3576" s="68"/>
      <c r="G3576" s="68"/>
      <c r="H3576" s="68"/>
      <c r="I3576" s="68"/>
      <c r="J3576" s="68"/>
      <c r="K3576" s="86"/>
    </row>
    <row r="3577" spans="1:11" x14ac:dyDescent="0.3">
      <c r="A3577" s="67"/>
      <c r="B3577" s="135"/>
      <c r="C3577" s="135"/>
      <c r="D3577" s="135"/>
      <c r="E3577" s="85"/>
      <c r="F3577" s="85"/>
      <c r="G3577" s="85"/>
      <c r="H3577" s="85"/>
      <c r="I3577" s="85"/>
      <c r="J3577" s="85"/>
      <c r="K3577" s="85"/>
    </row>
    <row r="3578" spans="1:11" x14ac:dyDescent="0.3">
      <c r="A3578" s="67"/>
      <c r="B3578" s="135"/>
      <c r="C3578" s="135"/>
      <c r="D3578" s="135"/>
      <c r="E3578" s="85"/>
      <c r="F3578" s="85"/>
      <c r="G3578" s="85"/>
      <c r="H3578" s="85"/>
      <c r="I3578" s="85"/>
      <c r="J3578" s="85"/>
      <c r="K3578" s="85"/>
    </row>
    <row r="3579" spans="1:11" x14ac:dyDescent="0.3">
      <c r="A3579" s="67"/>
      <c r="B3579" s="135"/>
      <c r="C3579" s="135"/>
      <c r="D3579" s="135"/>
      <c r="E3579" s="85"/>
      <c r="F3579" s="85"/>
      <c r="G3579" s="85"/>
      <c r="H3579" s="85"/>
      <c r="I3579" s="85"/>
      <c r="J3579" s="85"/>
      <c r="K3579" s="85"/>
    </row>
    <row r="3580" spans="1:11" x14ac:dyDescent="0.3">
      <c r="A3580" s="67"/>
      <c r="B3580" s="135"/>
      <c r="C3580" s="135"/>
      <c r="D3580" s="135"/>
      <c r="E3580" s="85"/>
      <c r="F3580" s="85"/>
      <c r="G3580" s="85"/>
      <c r="H3580" s="85"/>
      <c r="I3580" s="85"/>
      <c r="J3580" s="85"/>
      <c r="K3580" s="85"/>
    </row>
    <row r="3581" spans="1:11" x14ac:dyDescent="0.3">
      <c r="A3581" s="67"/>
      <c r="B3581" s="135"/>
      <c r="C3581" s="135"/>
      <c r="D3581" s="135"/>
      <c r="E3581" s="85"/>
      <c r="F3581" s="85"/>
      <c r="G3581" s="85"/>
      <c r="H3581" s="85"/>
      <c r="I3581" s="85"/>
      <c r="J3581" s="85"/>
      <c r="K3581" s="85"/>
    </row>
    <row r="3582" spans="1:11" x14ac:dyDescent="0.3">
      <c r="A3582" s="67"/>
      <c r="B3582" s="135"/>
      <c r="C3582" s="135"/>
      <c r="D3582" s="135"/>
      <c r="E3582" s="85"/>
      <c r="F3582" s="85"/>
      <c r="G3582" s="85"/>
      <c r="H3582" s="85"/>
      <c r="I3582" s="85"/>
      <c r="J3582" s="85"/>
      <c r="K3582" s="85"/>
    </row>
    <row r="3583" spans="1:11" x14ac:dyDescent="0.3">
      <c r="A3583" s="67"/>
      <c r="B3583" s="135"/>
      <c r="C3583" s="135"/>
      <c r="D3583" s="135"/>
      <c r="E3583" s="85"/>
      <c r="F3583" s="85"/>
      <c r="G3583" s="85"/>
      <c r="H3583" s="85"/>
      <c r="I3583" s="85"/>
      <c r="J3583" s="85"/>
      <c r="K3583" s="85"/>
    </row>
    <row r="3584" spans="1:11" x14ac:dyDescent="0.3">
      <c r="A3584" s="67"/>
      <c r="B3584" s="135"/>
      <c r="C3584" s="135"/>
      <c r="D3584" s="135"/>
      <c r="E3584" s="85"/>
      <c r="F3584" s="85"/>
      <c r="G3584" s="85"/>
      <c r="H3584" s="85"/>
      <c r="I3584" s="85"/>
      <c r="J3584" s="85"/>
      <c r="K3584" s="85"/>
    </row>
    <row r="3585" spans="1:11" x14ac:dyDescent="0.3">
      <c r="A3585" s="67"/>
      <c r="B3585" s="135"/>
      <c r="C3585" s="135"/>
      <c r="D3585" s="135"/>
      <c r="E3585" s="85"/>
      <c r="F3585" s="85"/>
      <c r="G3585" s="85"/>
      <c r="H3585" s="85"/>
      <c r="I3585" s="85"/>
      <c r="J3585" s="85"/>
      <c r="K3585" s="85"/>
    </row>
    <row r="3586" spans="1:11" x14ac:dyDescent="0.3">
      <c r="A3586" s="67"/>
      <c r="B3586" s="135"/>
      <c r="C3586" s="135"/>
      <c r="D3586" s="135"/>
      <c r="E3586" s="85"/>
      <c r="F3586" s="85"/>
      <c r="G3586" s="85"/>
      <c r="H3586" s="85"/>
      <c r="I3586" s="85"/>
      <c r="J3586" s="85"/>
      <c r="K3586" s="85"/>
    </row>
    <row r="3587" spans="1:11" x14ac:dyDescent="0.3">
      <c r="A3587" s="67"/>
      <c r="B3587" s="135"/>
      <c r="C3587" s="135"/>
      <c r="D3587" s="135"/>
      <c r="E3587" s="85"/>
      <c r="F3587" s="85"/>
      <c r="G3587" s="85"/>
      <c r="H3587" s="85"/>
      <c r="I3587" s="85"/>
      <c r="J3587" s="85"/>
      <c r="K3587" s="85"/>
    </row>
    <row r="3588" spans="1:11" x14ac:dyDescent="0.3">
      <c r="A3588" s="67"/>
      <c r="B3588" s="135"/>
      <c r="C3588" s="135"/>
      <c r="D3588" s="135"/>
      <c r="E3588" s="85"/>
      <c r="F3588" s="85"/>
      <c r="G3588" s="85"/>
      <c r="H3588" s="85"/>
      <c r="I3588" s="85"/>
      <c r="J3588" s="85"/>
      <c r="K3588" s="85"/>
    </row>
    <row r="3589" spans="1:11" x14ac:dyDescent="0.3">
      <c r="A3589" s="67"/>
      <c r="B3589" s="135"/>
      <c r="C3589" s="135"/>
      <c r="D3589" s="135"/>
      <c r="E3589" s="85"/>
      <c r="F3589" s="85"/>
      <c r="G3589" s="85"/>
      <c r="H3589" s="85"/>
      <c r="I3589" s="85"/>
      <c r="J3589" s="85"/>
      <c r="K3589" s="85"/>
    </row>
    <row r="3590" spans="1:11" x14ac:dyDescent="0.3">
      <c r="A3590" s="67"/>
      <c r="B3590" s="135"/>
      <c r="C3590" s="135"/>
      <c r="D3590" s="135"/>
      <c r="E3590" s="85"/>
      <c r="F3590" s="85"/>
      <c r="G3590" s="85"/>
      <c r="H3590" s="85"/>
      <c r="I3590" s="85"/>
      <c r="J3590" s="85"/>
      <c r="K3590" s="85"/>
    </row>
    <row r="3591" spans="1:11" x14ac:dyDescent="0.3">
      <c r="A3591" s="67"/>
      <c r="B3591" s="135"/>
      <c r="C3591" s="135"/>
      <c r="D3591" s="135"/>
      <c r="E3591" s="85"/>
      <c r="F3591" s="85"/>
      <c r="G3591" s="85"/>
      <c r="H3591" s="85"/>
      <c r="I3591" s="85"/>
      <c r="J3591" s="85"/>
      <c r="K3591" s="85"/>
    </row>
    <row r="3592" spans="1:11" x14ac:dyDescent="0.3">
      <c r="A3592" s="67"/>
      <c r="B3592" s="135"/>
      <c r="C3592" s="135"/>
      <c r="D3592" s="135"/>
      <c r="E3592" s="85"/>
      <c r="F3592" s="85"/>
      <c r="G3592" s="85"/>
      <c r="H3592" s="85"/>
      <c r="I3592" s="85"/>
      <c r="J3592" s="85"/>
      <c r="K3592" s="85"/>
    </row>
    <row r="3593" spans="1:11" x14ac:dyDescent="0.3">
      <c r="A3593" s="68"/>
      <c r="B3593" s="136"/>
      <c r="C3593" s="136"/>
      <c r="D3593" s="136"/>
      <c r="E3593" s="87"/>
      <c r="F3593" s="87"/>
      <c r="G3593" s="87"/>
      <c r="H3593" s="87"/>
      <c r="I3593" s="87"/>
      <c r="J3593" s="87"/>
      <c r="K3593" s="87"/>
    </row>
    <row r="3594" spans="1:11" x14ac:dyDescent="0.3">
      <c r="A3594" s="82"/>
      <c r="B3594" s="89"/>
      <c r="C3594" s="89"/>
      <c r="D3594" s="89"/>
      <c r="E3594" s="89"/>
      <c r="F3594" s="89"/>
      <c r="G3594" s="89"/>
      <c r="H3594" s="89"/>
      <c r="I3594" s="89"/>
      <c r="J3594" s="89"/>
      <c r="K3594" s="89"/>
    </row>
    <row r="3595" spans="1:11" x14ac:dyDescent="0.3">
      <c r="A3595" s="92"/>
      <c r="B3595" s="92"/>
      <c r="C3595" s="92"/>
      <c r="D3595" s="92"/>
      <c r="E3595" s="92"/>
      <c r="F3595" s="92"/>
      <c r="G3595" s="92"/>
      <c r="H3595" s="92"/>
      <c r="I3595" s="92"/>
      <c r="J3595" s="92"/>
      <c r="K3595" s="92"/>
    </row>
    <row r="3596" spans="1:11" x14ac:dyDescent="0.3">
      <c r="A3596" s="68"/>
      <c r="B3596" s="68"/>
      <c r="C3596" s="68"/>
      <c r="D3596" s="68"/>
      <c r="E3596" s="68"/>
      <c r="F3596" s="68"/>
      <c r="G3596" s="68"/>
      <c r="H3596" s="68"/>
      <c r="I3596" s="68"/>
      <c r="J3596" s="68"/>
      <c r="K3596" s="86"/>
    </row>
    <row r="3597" spans="1:11" x14ac:dyDescent="0.3">
      <c r="A3597" s="67"/>
      <c r="B3597" s="135"/>
      <c r="C3597" s="135"/>
      <c r="D3597" s="135"/>
      <c r="E3597" s="85"/>
      <c r="F3597" s="85"/>
      <c r="G3597" s="85"/>
      <c r="H3597" s="85"/>
      <c r="I3597" s="85"/>
      <c r="J3597" s="85"/>
      <c r="K3597" s="85"/>
    </row>
    <row r="3598" spans="1:11" x14ac:dyDescent="0.3">
      <c r="A3598" s="67"/>
      <c r="B3598" s="135"/>
      <c r="C3598" s="135"/>
      <c r="D3598" s="135"/>
      <c r="E3598" s="85"/>
      <c r="F3598" s="85"/>
      <c r="G3598" s="85"/>
      <c r="H3598" s="85"/>
      <c r="I3598" s="85"/>
      <c r="J3598" s="85"/>
      <c r="K3598" s="85"/>
    </row>
    <row r="3599" spans="1:11" x14ac:dyDescent="0.3">
      <c r="A3599" s="67"/>
      <c r="B3599" s="135"/>
      <c r="C3599" s="135"/>
      <c r="D3599" s="135"/>
      <c r="E3599" s="85"/>
      <c r="F3599" s="85"/>
      <c r="G3599" s="85"/>
      <c r="H3599" s="85"/>
      <c r="I3599" s="85"/>
      <c r="J3599" s="85"/>
      <c r="K3599" s="85"/>
    </row>
    <row r="3600" spans="1:11" x14ac:dyDescent="0.3">
      <c r="A3600" s="67"/>
      <c r="B3600" s="135"/>
      <c r="C3600" s="135"/>
      <c r="D3600" s="135"/>
      <c r="E3600" s="85"/>
      <c r="F3600" s="85"/>
      <c r="G3600" s="85"/>
      <c r="H3600" s="85"/>
      <c r="I3600" s="85"/>
      <c r="J3600" s="85"/>
      <c r="K3600" s="85"/>
    </row>
    <row r="3601" spans="1:11" x14ac:dyDescent="0.3">
      <c r="A3601" s="67"/>
      <c r="B3601" s="135"/>
      <c r="C3601" s="135"/>
      <c r="D3601" s="135"/>
      <c r="E3601" s="85"/>
      <c r="F3601" s="85"/>
      <c r="G3601" s="85"/>
      <c r="H3601" s="85"/>
      <c r="I3601" s="85"/>
      <c r="J3601" s="85"/>
      <c r="K3601" s="85"/>
    </row>
    <row r="3602" spans="1:11" x14ac:dyDescent="0.3">
      <c r="A3602" s="67"/>
      <c r="B3602" s="135"/>
      <c r="C3602" s="135"/>
      <c r="D3602" s="135"/>
      <c r="E3602" s="85"/>
      <c r="F3602" s="85"/>
      <c r="G3602" s="85"/>
      <c r="H3602" s="85"/>
      <c r="I3602" s="85"/>
      <c r="J3602" s="85"/>
      <c r="K3602" s="85"/>
    </row>
    <row r="3603" spans="1:11" x14ac:dyDescent="0.3">
      <c r="A3603" s="67"/>
      <c r="B3603" s="135"/>
      <c r="C3603" s="135"/>
      <c r="D3603" s="135"/>
      <c r="E3603" s="85"/>
      <c r="F3603" s="85"/>
      <c r="G3603" s="85"/>
      <c r="H3603" s="85"/>
      <c r="I3603" s="85"/>
      <c r="J3603" s="85"/>
      <c r="K3603" s="85"/>
    </row>
    <row r="3604" spans="1:11" x14ac:dyDescent="0.3">
      <c r="A3604" s="67"/>
      <c r="B3604" s="135"/>
      <c r="C3604" s="135"/>
      <c r="D3604" s="135"/>
      <c r="E3604" s="85"/>
      <c r="F3604" s="85"/>
      <c r="G3604" s="85"/>
      <c r="H3604" s="85"/>
      <c r="I3604" s="85"/>
      <c r="J3604" s="85"/>
      <c r="K3604" s="85"/>
    </row>
    <row r="3605" spans="1:11" x14ac:dyDescent="0.3">
      <c r="A3605" s="67"/>
      <c r="B3605" s="135"/>
      <c r="C3605" s="135"/>
      <c r="D3605" s="135"/>
      <c r="E3605" s="85"/>
      <c r="F3605" s="85"/>
      <c r="G3605" s="85"/>
      <c r="H3605" s="85"/>
      <c r="I3605" s="85"/>
      <c r="J3605" s="85"/>
      <c r="K3605" s="85"/>
    </row>
    <row r="3606" spans="1:11" x14ac:dyDescent="0.3">
      <c r="A3606" s="67"/>
      <c r="B3606" s="135"/>
      <c r="C3606" s="135"/>
      <c r="D3606" s="135"/>
      <c r="E3606" s="85"/>
      <c r="F3606" s="85"/>
      <c r="G3606" s="85"/>
      <c r="H3606" s="85"/>
      <c r="I3606" s="85"/>
      <c r="J3606" s="85"/>
      <c r="K3606" s="85"/>
    </row>
    <row r="3607" spans="1:11" x14ac:dyDescent="0.3">
      <c r="A3607" s="67"/>
      <c r="B3607" s="135"/>
      <c r="C3607" s="135"/>
      <c r="D3607" s="135"/>
      <c r="E3607" s="85"/>
      <c r="F3607" s="85"/>
      <c r="G3607" s="85"/>
      <c r="H3607" s="85"/>
      <c r="I3607" s="85"/>
      <c r="J3607" s="85"/>
      <c r="K3607" s="85"/>
    </row>
    <row r="3608" spans="1:11" x14ac:dyDescent="0.3">
      <c r="A3608" s="67"/>
      <c r="B3608" s="135"/>
      <c r="C3608" s="135"/>
      <c r="D3608" s="135"/>
      <c r="E3608" s="85"/>
      <c r="F3608" s="85"/>
      <c r="G3608" s="85"/>
      <c r="H3608" s="85"/>
      <c r="I3608" s="85"/>
      <c r="J3608" s="85"/>
      <c r="K3608" s="85"/>
    </row>
    <row r="3609" spans="1:11" x14ac:dyDescent="0.3">
      <c r="A3609" s="67"/>
      <c r="B3609" s="135"/>
      <c r="C3609" s="135"/>
      <c r="D3609" s="135"/>
      <c r="E3609" s="85"/>
      <c r="F3609" s="85"/>
      <c r="G3609" s="85"/>
      <c r="H3609" s="85"/>
      <c r="I3609" s="85"/>
      <c r="J3609" s="85"/>
      <c r="K3609" s="85"/>
    </row>
    <row r="3610" spans="1:11" x14ac:dyDescent="0.3">
      <c r="A3610" s="67"/>
      <c r="B3610" s="135"/>
      <c r="C3610" s="135"/>
      <c r="D3610" s="135"/>
      <c r="E3610" s="85"/>
      <c r="F3610" s="85"/>
      <c r="G3610" s="85"/>
      <c r="H3610" s="85"/>
      <c r="I3610" s="85"/>
      <c r="J3610" s="85"/>
      <c r="K3610" s="85"/>
    </row>
    <row r="3611" spans="1:11" x14ac:dyDescent="0.3">
      <c r="A3611" s="67"/>
      <c r="B3611" s="135"/>
      <c r="C3611" s="135"/>
      <c r="D3611" s="135"/>
      <c r="E3611" s="85"/>
      <c r="F3611" s="85"/>
      <c r="G3611" s="85"/>
      <c r="H3611" s="85"/>
      <c r="I3611" s="85"/>
      <c r="J3611" s="85"/>
      <c r="K3611" s="85"/>
    </row>
    <row r="3612" spans="1:11" x14ac:dyDescent="0.3">
      <c r="A3612" s="67"/>
      <c r="B3612" s="135"/>
      <c r="C3612" s="135"/>
      <c r="D3612" s="135"/>
      <c r="E3612" s="85"/>
      <c r="F3612" s="85"/>
      <c r="G3612" s="85"/>
      <c r="H3612" s="85"/>
      <c r="I3612" s="85"/>
      <c r="J3612" s="85"/>
      <c r="K3612" s="85"/>
    </row>
    <row r="3613" spans="1:11" x14ac:dyDescent="0.3">
      <c r="A3613" s="68"/>
      <c r="B3613" s="137"/>
      <c r="C3613" s="137"/>
      <c r="D3613" s="137"/>
      <c r="E3613" s="87"/>
      <c r="F3613" s="87"/>
      <c r="G3613" s="87"/>
      <c r="H3613" s="87"/>
      <c r="I3613" s="87"/>
      <c r="J3613" s="87"/>
      <c r="K3613" s="87"/>
    </row>
    <row r="3615" spans="1:11" x14ac:dyDescent="0.3">
      <c r="A3615" s="69"/>
      <c r="B3615" s="69"/>
      <c r="C3615" s="69"/>
      <c r="D3615" s="69"/>
      <c r="E3615" s="69"/>
      <c r="F3615" s="69"/>
      <c r="G3615" s="69"/>
      <c r="H3615" s="97"/>
      <c r="I3615" s="97"/>
      <c r="J3615" s="69"/>
      <c r="K3615" s="69"/>
    </row>
    <row r="3616" spans="1:11" x14ac:dyDescent="0.3">
      <c r="A3616" s="101"/>
      <c r="B3616" s="83"/>
      <c r="C3616" s="83"/>
      <c r="D3616" s="83"/>
      <c r="E3616" s="83"/>
      <c r="F3616" s="83"/>
      <c r="G3616" s="95"/>
      <c r="H3616" s="95"/>
      <c r="I3616" s="33"/>
      <c r="J3616" s="98"/>
      <c r="K3616" s="96"/>
    </row>
    <row r="3617" spans="1:11" x14ac:dyDescent="0.3">
      <c r="A3617" s="91"/>
      <c r="B3617" s="92"/>
      <c r="C3617" s="92"/>
      <c r="D3617" s="92"/>
      <c r="E3617" s="92"/>
      <c r="F3617" s="92"/>
      <c r="G3617" s="92"/>
      <c r="H3617" s="92"/>
      <c r="I3617" s="92"/>
      <c r="J3617" s="92"/>
      <c r="K3617" s="92"/>
    </row>
    <row r="3618" spans="1:11" x14ac:dyDescent="0.3">
      <c r="A3618" s="68"/>
      <c r="B3618" s="68"/>
      <c r="C3618" s="68"/>
      <c r="D3618" s="68"/>
      <c r="E3618" s="68"/>
      <c r="F3618" s="68"/>
      <c r="G3618" s="68"/>
      <c r="H3618" s="68"/>
      <c r="I3618" s="68"/>
      <c r="J3618" s="68"/>
      <c r="K3618" s="86"/>
    </row>
    <row r="3619" spans="1:11" x14ac:dyDescent="0.3">
      <c r="A3619" s="67"/>
      <c r="B3619" s="135"/>
      <c r="C3619" s="135"/>
      <c r="D3619" s="135"/>
      <c r="E3619" s="85"/>
      <c r="F3619" s="85"/>
      <c r="G3619" s="85"/>
      <c r="H3619" s="85"/>
      <c r="I3619" s="85"/>
      <c r="J3619" s="85"/>
      <c r="K3619" s="85"/>
    </row>
    <row r="3620" spans="1:11" x14ac:dyDescent="0.3">
      <c r="A3620" s="67"/>
      <c r="B3620" s="135"/>
      <c r="C3620" s="135"/>
      <c r="D3620" s="135"/>
      <c r="E3620" s="85"/>
      <c r="F3620" s="85"/>
      <c r="G3620" s="85"/>
      <c r="H3620" s="85"/>
      <c r="I3620" s="85"/>
      <c r="J3620" s="85"/>
      <c r="K3620" s="85"/>
    </row>
    <row r="3621" spans="1:11" x14ac:dyDescent="0.3">
      <c r="A3621" s="67"/>
      <c r="B3621" s="135"/>
      <c r="C3621" s="135"/>
      <c r="D3621" s="135"/>
      <c r="E3621" s="85"/>
      <c r="F3621" s="85"/>
      <c r="G3621" s="85"/>
      <c r="H3621" s="85"/>
      <c r="I3621" s="85"/>
      <c r="J3621" s="85"/>
      <c r="K3621" s="85"/>
    </row>
    <row r="3622" spans="1:11" x14ac:dyDescent="0.3">
      <c r="A3622" s="67"/>
      <c r="B3622" s="135"/>
      <c r="C3622" s="135"/>
      <c r="D3622" s="135"/>
      <c r="E3622" s="85"/>
      <c r="F3622" s="85"/>
      <c r="G3622" s="85"/>
      <c r="H3622" s="85"/>
      <c r="I3622" s="85"/>
      <c r="J3622" s="85"/>
      <c r="K3622" s="85"/>
    </row>
    <row r="3623" spans="1:11" x14ac:dyDescent="0.3">
      <c r="A3623" s="67"/>
      <c r="B3623" s="135"/>
      <c r="C3623" s="135"/>
      <c r="D3623" s="135"/>
      <c r="E3623" s="85"/>
      <c r="F3623" s="85"/>
      <c r="G3623" s="85"/>
      <c r="H3623" s="85"/>
      <c r="I3623" s="85"/>
      <c r="J3623" s="85"/>
      <c r="K3623" s="85"/>
    </row>
    <row r="3624" spans="1:11" x14ac:dyDescent="0.3">
      <c r="A3624" s="67"/>
      <c r="B3624" s="135"/>
      <c r="C3624" s="135"/>
      <c r="D3624" s="135"/>
      <c r="E3624" s="85"/>
      <c r="F3624" s="85"/>
      <c r="G3624" s="85"/>
      <c r="H3624" s="85"/>
      <c r="I3624" s="85"/>
      <c r="J3624" s="85"/>
      <c r="K3624" s="85"/>
    </row>
    <row r="3625" spans="1:11" x14ac:dyDescent="0.3">
      <c r="A3625" s="67"/>
      <c r="B3625" s="135"/>
      <c r="C3625" s="135"/>
      <c r="D3625" s="135"/>
      <c r="E3625" s="85"/>
      <c r="F3625" s="85"/>
      <c r="G3625" s="85"/>
      <c r="H3625" s="85"/>
      <c r="I3625" s="85"/>
      <c r="J3625" s="85"/>
      <c r="K3625" s="85"/>
    </row>
    <row r="3626" spans="1:11" x14ac:dyDescent="0.3">
      <c r="A3626" s="67"/>
      <c r="B3626" s="135"/>
      <c r="C3626" s="135"/>
      <c r="D3626" s="135"/>
      <c r="E3626" s="85"/>
      <c r="F3626" s="85"/>
      <c r="G3626" s="85"/>
      <c r="H3626" s="85"/>
      <c r="I3626" s="85"/>
      <c r="J3626" s="85"/>
      <c r="K3626" s="85"/>
    </row>
    <row r="3627" spans="1:11" x14ac:dyDescent="0.3">
      <c r="A3627" s="67"/>
      <c r="B3627" s="135"/>
      <c r="C3627" s="135"/>
      <c r="D3627" s="135"/>
      <c r="E3627" s="85"/>
      <c r="F3627" s="85"/>
      <c r="G3627" s="85"/>
      <c r="H3627" s="85"/>
      <c r="I3627" s="85"/>
      <c r="J3627" s="85"/>
      <c r="K3627" s="85"/>
    </row>
    <row r="3628" spans="1:11" x14ac:dyDescent="0.3">
      <c r="A3628" s="67"/>
      <c r="B3628" s="135"/>
      <c r="C3628" s="135"/>
      <c r="D3628" s="135"/>
      <c r="E3628" s="85"/>
      <c r="F3628" s="85"/>
      <c r="G3628" s="85"/>
      <c r="H3628" s="85"/>
      <c r="I3628" s="85"/>
      <c r="J3628" s="85"/>
      <c r="K3628" s="85"/>
    </row>
    <row r="3629" spans="1:11" x14ac:dyDescent="0.3">
      <c r="A3629" s="67"/>
      <c r="B3629" s="135"/>
      <c r="C3629" s="135"/>
      <c r="D3629" s="135"/>
      <c r="E3629" s="85"/>
      <c r="F3629" s="85"/>
      <c r="G3629" s="85"/>
      <c r="H3629" s="85"/>
      <c r="I3629" s="85"/>
      <c r="J3629" s="85"/>
      <c r="K3629" s="85"/>
    </row>
    <row r="3630" spans="1:11" x14ac:dyDescent="0.3">
      <c r="A3630" s="67"/>
      <c r="B3630" s="135"/>
      <c r="C3630" s="135"/>
      <c r="D3630" s="135"/>
      <c r="E3630" s="85"/>
      <c r="F3630" s="85"/>
      <c r="G3630" s="85"/>
      <c r="H3630" s="85"/>
      <c r="I3630" s="85"/>
      <c r="J3630" s="85"/>
      <c r="K3630" s="85"/>
    </row>
    <row r="3631" spans="1:11" x14ac:dyDescent="0.3">
      <c r="A3631" s="67"/>
      <c r="B3631" s="135"/>
      <c r="C3631" s="135"/>
      <c r="D3631" s="135"/>
      <c r="E3631" s="85"/>
      <c r="F3631" s="85"/>
      <c r="G3631" s="85"/>
      <c r="H3631" s="85"/>
      <c r="I3631" s="85"/>
      <c r="J3631" s="85"/>
      <c r="K3631" s="85"/>
    </row>
    <row r="3632" spans="1:11" x14ac:dyDescent="0.3">
      <c r="A3632" s="67"/>
      <c r="B3632" s="135"/>
      <c r="C3632" s="135"/>
      <c r="D3632" s="135"/>
      <c r="E3632" s="85"/>
      <c r="F3632" s="85"/>
      <c r="G3632" s="85"/>
      <c r="H3632" s="85"/>
      <c r="I3632" s="85"/>
      <c r="J3632" s="85"/>
      <c r="K3632" s="85"/>
    </row>
    <row r="3633" spans="1:11" x14ac:dyDescent="0.3">
      <c r="A3633" s="67"/>
      <c r="B3633" s="135"/>
      <c r="C3633" s="135"/>
      <c r="D3633" s="135"/>
      <c r="E3633" s="85"/>
      <c r="F3633" s="85"/>
      <c r="G3633" s="85"/>
      <c r="H3633" s="85"/>
      <c r="I3633" s="85"/>
      <c r="J3633" s="85"/>
      <c r="K3633" s="85"/>
    </row>
    <row r="3634" spans="1:11" x14ac:dyDescent="0.3">
      <c r="A3634" s="67"/>
      <c r="B3634" s="135"/>
      <c r="C3634" s="135"/>
      <c r="D3634" s="135"/>
      <c r="E3634" s="85"/>
      <c r="F3634" s="85"/>
      <c r="G3634" s="85"/>
      <c r="H3634" s="85"/>
      <c r="I3634" s="85"/>
      <c r="J3634" s="85"/>
      <c r="K3634" s="85"/>
    </row>
    <row r="3635" spans="1:11" x14ac:dyDescent="0.3">
      <c r="A3635" s="68"/>
      <c r="B3635" s="136"/>
      <c r="C3635" s="136"/>
      <c r="D3635" s="136"/>
      <c r="E3635" s="87"/>
      <c r="F3635" s="87"/>
      <c r="G3635" s="87"/>
      <c r="H3635" s="87"/>
      <c r="I3635" s="87"/>
      <c r="J3635" s="87"/>
      <c r="K3635" s="87"/>
    </row>
    <row r="3636" spans="1:11" x14ac:dyDescent="0.3">
      <c r="A3636" s="82"/>
      <c r="B3636" s="89"/>
      <c r="C3636" s="89"/>
      <c r="D3636" s="89"/>
      <c r="E3636" s="89"/>
      <c r="F3636" s="89"/>
      <c r="G3636" s="89"/>
      <c r="H3636" s="89"/>
      <c r="I3636" s="89"/>
      <c r="J3636" s="89"/>
      <c r="K3636" s="89"/>
    </row>
    <row r="3637" spans="1:11" x14ac:dyDescent="0.3">
      <c r="A3637" s="92"/>
      <c r="B3637" s="92"/>
      <c r="C3637" s="92"/>
      <c r="D3637" s="92"/>
      <c r="E3637" s="92"/>
      <c r="F3637" s="92"/>
      <c r="G3637" s="92"/>
      <c r="H3637" s="92"/>
      <c r="I3637" s="92"/>
      <c r="J3637" s="92"/>
      <c r="K3637" s="92"/>
    </row>
    <row r="3638" spans="1:11" x14ac:dyDescent="0.3">
      <c r="A3638" s="68"/>
      <c r="B3638" s="68"/>
      <c r="C3638" s="68"/>
      <c r="D3638" s="68"/>
      <c r="E3638" s="68"/>
      <c r="F3638" s="68"/>
      <c r="G3638" s="68"/>
      <c r="H3638" s="68"/>
      <c r="I3638" s="68"/>
      <c r="J3638" s="68"/>
      <c r="K3638" s="86"/>
    </row>
    <row r="3639" spans="1:11" x14ac:dyDescent="0.3">
      <c r="A3639" s="67"/>
      <c r="B3639" s="135"/>
      <c r="C3639" s="135"/>
      <c r="D3639" s="135"/>
      <c r="E3639" s="85"/>
      <c r="F3639" s="85"/>
      <c r="G3639" s="85"/>
      <c r="H3639" s="85"/>
      <c r="I3639" s="85"/>
      <c r="J3639" s="85"/>
      <c r="K3639" s="85"/>
    </row>
    <row r="3640" spans="1:11" x14ac:dyDescent="0.3">
      <c r="A3640" s="67"/>
      <c r="B3640" s="135"/>
      <c r="C3640" s="135"/>
      <c r="D3640" s="135"/>
      <c r="E3640" s="85"/>
      <c r="F3640" s="85"/>
      <c r="G3640" s="85"/>
      <c r="H3640" s="85"/>
      <c r="I3640" s="85"/>
      <c r="J3640" s="85"/>
      <c r="K3640" s="85"/>
    </row>
    <row r="3641" spans="1:11" x14ac:dyDescent="0.3">
      <c r="A3641" s="67"/>
      <c r="B3641" s="135"/>
      <c r="C3641" s="135"/>
      <c r="D3641" s="135"/>
      <c r="E3641" s="85"/>
      <c r="F3641" s="85"/>
      <c r="G3641" s="85"/>
      <c r="H3641" s="85"/>
      <c r="I3641" s="85"/>
      <c r="J3641" s="85"/>
      <c r="K3641" s="85"/>
    </row>
    <row r="3642" spans="1:11" x14ac:dyDescent="0.3">
      <c r="A3642" s="67"/>
      <c r="B3642" s="135"/>
      <c r="C3642" s="135"/>
      <c r="D3642" s="135"/>
      <c r="E3642" s="85"/>
      <c r="F3642" s="85"/>
      <c r="G3642" s="85"/>
      <c r="H3642" s="85"/>
      <c r="I3642" s="85"/>
      <c r="J3642" s="85"/>
      <c r="K3642" s="85"/>
    </row>
    <row r="3643" spans="1:11" x14ac:dyDescent="0.3">
      <c r="A3643" s="67"/>
      <c r="B3643" s="135"/>
      <c r="C3643" s="135"/>
      <c r="D3643" s="135"/>
      <c r="E3643" s="85"/>
      <c r="F3643" s="85"/>
      <c r="G3643" s="85"/>
      <c r="H3643" s="85"/>
      <c r="I3643" s="85"/>
      <c r="J3643" s="85"/>
      <c r="K3643" s="85"/>
    </row>
    <row r="3644" spans="1:11" x14ac:dyDescent="0.3">
      <c r="A3644" s="67"/>
      <c r="B3644" s="135"/>
      <c r="C3644" s="135"/>
      <c r="D3644" s="135"/>
      <c r="E3644" s="85"/>
      <c r="F3644" s="85"/>
      <c r="G3644" s="85"/>
      <c r="H3644" s="85"/>
      <c r="I3644" s="85"/>
      <c r="J3644" s="85"/>
      <c r="K3644" s="85"/>
    </row>
    <row r="3645" spans="1:11" x14ac:dyDescent="0.3">
      <c r="A3645" s="67"/>
      <c r="B3645" s="135"/>
      <c r="C3645" s="135"/>
      <c r="D3645" s="135"/>
      <c r="E3645" s="85"/>
      <c r="F3645" s="85"/>
      <c r="G3645" s="85"/>
      <c r="H3645" s="85"/>
      <c r="I3645" s="85"/>
      <c r="J3645" s="85"/>
      <c r="K3645" s="85"/>
    </row>
    <row r="3646" spans="1:11" x14ac:dyDescent="0.3">
      <c r="A3646" s="67"/>
      <c r="B3646" s="135"/>
      <c r="C3646" s="135"/>
      <c r="D3646" s="135"/>
      <c r="E3646" s="85"/>
      <c r="F3646" s="85"/>
      <c r="G3646" s="85"/>
      <c r="H3646" s="85"/>
      <c r="I3646" s="85"/>
      <c r="J3646" s="85"/>
      <c r="K3646" s="85"/>
    </row>
    <row r="3647" spans="1:11" x14ac:dyDescent="0.3">
      <c r="A3647" s="67"/>
      <c r="B3647" s="135"/>
      <c r="C3647" s="135"/>
      <c r="D3647" s="135"/>
      <c r="E3647" s="85"/>
      <c r="F3647" s="85"/>
      <c r="G3647" s="85"/>
      <c r="H3647" s="85"/>
      <c r="I3647" s="85"/>
      <c r="J3647" s="85"/>
      <c r="K3647" s="85"/>
    </row>
    <row r="3648" spans="1:11" x14ac:dyDescent="0.3">
      <c r="A3648" s="67"/>
      <c r="B3648" s="135"/>
      <c r="C3648" s="135"/>
      <c r="D3648" s="135"/>
      <c r="E3648" s="85"/>
      <c r="F3648" s="85"/>
      <c r="G3648" s="85"/>
      <c r="H3648" s="85"/>
      <c r="I3648" s="85"/>
      <c r="J3648" s="85"/>
      <c r="K3648" s="85"/>
    </row>
    <row r="3649" spans="1:11" x14ac:dyDescent="0.3">
      <c r="A3649" s="67"/>
      <c r="B3649" s="135"/>
      <c r="C3649" s="135"/>
      <c r="D3649" s="135"/>
      <c r="E3649" s="85"/>
      <c r="F3649" s="85"/>
      <c r="G3649" s="85"/>
      <c r="H3649" s="85"/>
      <c r="I3649" s="85"/>
      <c r="J3649" s="85"/>
      <c r="K3649" s="85"/>
    </row>
    <row r="3650" spans="1:11" x14ac:dyDescent="0.3">
      <c r="A3650" s="67"/>
      <c r="B3650" s="135"/>
      <c r="C3650" s="135"/>
      <c r="D3650" s="135"/>
      <c r="E3650" s="85"/>
      <c r="F3650" s="85"/>
      <c r="G3650" s="85"/>
      <c r="H3650" s="85"/>
      <c r="I3650" s="85"/>
      <c r="J3650" s="85"/>
      <c r="K3650" s="85"/>
    </row>
    <row r="3651" spans="1:11" x14ac:dyDescent="0.3">
      <c r="A3651" s="67"/>
      <c r="B3651" s="135"/>
      <c r="C3651" s="135"/>
      <c r="D3651" s="135"/>
      <c r="E3651" s="85"/>
      <c r="F3651" s="85"/>
      <c r="G3651" s="85"/>
      <c r="H3651" s="85"/>
      <c r="I3651" s="85"/>
      <c r="J3651" s="85"/>
      <c r="K3651" s="85"/>
    </row>
    <row r="3652" spans="1:11" x14ac:dyDescent="0.3">
      <c r="A3652" s="67"/>
      <c r="B3652" s="135"/>
      <c r="C3652" s="135"/>
      <c r="D3652" s="135"/>
      <c r="E3652" s="85"/>
      <c r="F3652" s="85"/>
      <c r="G3652" s="85"/>
      <c r="H3652" s="85"/>
      <c r="I3652" s="85"/>
      <c r="J3652" s="85"/>
      <c r="K3652" s="85"/>
    </row>
    <row r="3653" spans="1:11" x14ac:dyDescent="0.3">
      <c r="A3653" s="67"/>
      <c r="B3653" s="135"/>
      <c r="C3653" s="135"/>
      <c r="D3653" s="135"/>
      <c r="E3653" s="85"/>
      <c r="F3653" s="85"/>
      <c r="G3653" s="85"/>
      <c r="H3653" s="85"/>
      <c r="I3653" s="85"/>
      <c r="J3653" s="85"/>
      <c r="K3653" s="85"/>
    </row>
    <row r="3654" spans="1:11" x14ac:dyDescent="0.3">
      <c r="A3654" s="67"/>
      <c r="B3654" s="135"/>
      <c r="C3654" s="135"/>
      <c r="D3654" s="135"/>
      <c r="E3654" s="85"/>
      <c r="F3654" s="85"/>
      <c r="G3654" s="85"/>
      <c r="H3654" s="85"/>
      <c r="I3654" s="85"/>
      <c r="J3654" s="85"/>
      <c r="K3654" s="85"/>
    </row>
    <row r="3655" spans="1:11" x14ac:dyDescent="0.3">
      <c r="A3655" s="68"/>
      <c r="B3655" s="137"/>
      <c r="C3655" s="137"/>
      <c r="D3655" s="137"/>
      <c r="E3655" s="87"/>
      <c r="F3655" s="87"/>
      <c r="G3655" s="87"/>
      <c r="H3655" s="87"/>
      <c r="I3655" s="87"/>
      <c r="J3655" s="87"/>
      <c r="K3655" s="87"/>
    </row>
    <row r="3657" spans="1:11" x14ac:dyDescent="0.3">
      <c r="A3657" s="69"/>
      <c r="B3657" s="69"/>
      <c r="C3657" s="69"/>
      <c r="D3657" s="69"/>
      <c r="E3657" s="69"/>
      <c r="F3657" s="69"/>
      <c r="G3657" s="69"/>
      <c r="H3657" s="97"/>
      <c r="I3657" s="97"/>
      <c r="J3657" s="69"/>
      <c r="K3657" s="69"/>
    </row>
    <row r="3658" spans="1:11" x14ac:dyDescent="0.3">
      <c r="A3658" s="101"/>
      <c r="B3658" s="83"/>
      <c r="C3658" s="83"/>
      <c r="D3658" s="83"/>
      <c r="E3658" s="83"/>
      <c r="F3658" s="83"/>
      <c r="G3658" s="95"/>
      <c r="H3658" s="95"/>
      <c r="I3658" s="33"/>
      <c r="J3658" s="98"/>
      <c r="K3658" s="96"/>
    </row>
    <row r="3659" spans="1:11" x14ac:dyDescent="0.3">
      <c r="A3659" s="91"/>
      <c r="B3659" s="92"/>
      <c r="C3659" s="92"/>
      <c r="D3659" s="92"/>
      <c r="E3659" s="92"/>
      <c r="F3659" s="92"/>
      <c r="G3659" s="92"/>
      <c r="H3659" s="92"/>
      <c r="I3659" s="92"/>
      <c r="J3659" s="92"/>
      <c r="K3659" s="92"/>
    </row>
    <row r="3660" spans="1:11" x14ac:dyDescent="0.3">
      <c r="A3660" s="68"/>
      <c r="B3660" s="68"/>
      <c r="C3660" s="68"/>
      <c r="D3660" s="68"/>
      <c r="E3660" s="68"/>
      <c r="F3660" s="68"/>
      <c r="G3660" s="68"/>
      <c r="H3660" s="68"/>
      <c r="I3660" s="68"/>
      <c r="J3660" s="68"/>
      <c r="K3660" s="86"/>
    </row>
    <row r="3661" spans="1:11" x14ac:dyDescent="0.3">
      <c r="A3661" s="67"/>
      <c r="B3661" s="135"/>
      <c r="C3661" s="135"/>
      <c r="D3661" s="135"/>
      <c r="E3661" s="85"/>
      <c r="F3661" s="85"/>
      <c r="G3661" s="85"/>
      <c r="H3661" s="85"/>
      <c r="I3661" s="85"/>
      <c r="J3661" s="85"/>
      <c r="K3661" s="85"/>
    </row>
    <row r="3662" spans="1:11" x14ac:dyDescent="0.3">
      <c r="A3662" s="67"/>
      <c r="B3662" s="135"/>
      <c r="C3662" s="135"/>
      <c r="D3662" s="135"/>
      <c r="E3662" s="85"/>
      <c r="F3662" s="85"/>
      <c r="G3662" s="85"/>
      <c r="H3662" s="85"/>
      <c r="I3662" s="85"/>
      <c r="J3662" s="85"/>
      <c r="K3662" s="85"/>
    </row>
    <row r="3663" spans="1:11" x14ac:dyDescent="0.3">
      <c r="A3663" s="67"/>
      <c r="B3663" s="135"/>
      <c r="C3663" s="135"/>
      <c r="D3663" s="135"/>
      <c r="E3663" s="85"/>
      <c r="F3663" s="85"/>
      <c r="G3663" s="85"/>
      <c r="H3663" s="85"/>
      <c r="I3663" s="85"/>
      <c r="J3663" s="85"/>
      <c r="K3663" s="85"/>
    </row>
    <row r="3664" spans="1:11" x14ac:dyDescent="0.3">
      <c r="A3664" s="67"/>
      <c r="B3664" s="135"/>
      <c r="C3664" s="135"/>
      <c r="D3664" s="135"/>
      <c r="E3664" s="85"/>
      <c r="F3664" s="85"/>
      <c r="G3664" s="85"/>
      <c r="H3664" s="85"/>
      <c r="I3664" s="85"/>
      <c r="J3664" s="85"/>
      <c r="K3664" s="85"/>
    </row>
    <row r="3665" spans="1:11" x14ac:dyDescent="0.3">
      <c r="A3665" s="67"/>
      <c r="B3665" s="135"/>
      <c r="C3665" s="135"/>
      <c r="D3665" s="135"/>
      <c r="E3665" s="85"/>
      <c r="F3665" s="85"/>
      <c r="G3665" s="85"/>
      <c r="H3665" s="85"/>
      <c r="I3665" s="85"/>
      <c r="J3665" s="85"/>
      <c r="K3665" s="85"/>
    </row>
    <row r="3666" spans="1:11" x14ac:dyDescent="0.3">
      <c r="A3666" s="67"/>
      <c r="B3666" s="135"/>
      <c r="C3666" s="135"/>
      <c r="D3666" s="135"/>
      <c r="E3666" s="85"/>
      <c r="F3666" s="85"/>
      <c r="G3666" s="85"/>
      <c r="H3666" s="85"/>
      <c r="I3666" s="85"/>
      <c r="J3666" s="85"/>
      <c r="K3666" s="85"/>
    </row>
    <row r="3667" spans="1:11" x14ac:dyDescent="0.3">
      <c r="A3667" s="67"/>
      <c r="B3667" s="135"/>
      <c r="C3667" s="135"/>
      <c r="D3667" s="135"/>
      <c r="E3667" s="85"/>
      <c r="F3667" s="85"/>
      <c r="G3667" s="85"/>
      <c r="H3667" s="85"/>
      <c r="I3667" s="85"/>
      <c r="J3667" s="85"/>
      <c r="K3667" s="85"/>
    </row>
    <row r="3668" spans="1:11" x14ac:dyDescent="0.3">
      <c r="A3668" s="67"/>
      <c r="B3668" s="135"/>
      <c r="C3668" s="135"/>
      <c r="D3668" s="135"/>
      <c r="E3668" s="85"/>
      <c r="F3668" s="85"/>
      <c r="G3668" s="85"/>
      <c r="H3668" s="85"/>
      <c r="I3668" s="85"/>
      <c r="J3668" s="85"/>
      <c r="K3668" s="85"/>
    </row>
    <row r="3669" spans="1:11" x14ac:dyDescent="0.3">
      <c r="A3669" s="67"/>
      <c r="B3669" s="135"/>
      <c r="C3669" s="135"/>
      <c r="D3669" s="135"/>
      <c r="E3669" s="85"/>
      <c r="F3669" s="85"/>
      <c r="G3669" s="85"/>
      <c r="H3669" s="85"/>
      <c r="I3669" s="85"/>
      <c r="J3669" s="85"/>
      <c r="K3669" s="85"/>
    </row>
    <row r="3670" spans="1:11" x14ac:dyDescent="0.3">
      <c r="A3670" s="67"/>
      <c r="B3670" s="135"/>
      <c r="C3670" s="135"/>
      <c r="D3670" s="135"/>
      <c r="E3670" s="85"/>
      <c r="F3670" s="85"/>
      <c r="G3670" s="85"/>
      <c r="H3670" s="85"/>
      <c r="I3670" s="85"/>
      <c r="J3670" s="85"/>
      <c r="K3670" s="85"/>
    </row>
    <row r="3671" spans="1:11" x14ac:dyDescent="0.3">
      <c r="A3671" s="67"/>
      <c r="B3671" s="135"/>
      <c r="C3671" s="135"/>
      <c r="D3671" s="135"/>
      <c r="E3671" s="85"/>
      <c r="F3671" s="85"/>
      <c r="G3671" s="85"/>
      <c r="H3671" s="85"/>
      <c r="I3671" s="85"/>
      <c r="J3671" s="85"/>
      <c r="K3671" s="85"/>
    </row>
    <row r="3672" spans="1:11" x14ac:dyDescent="0.3">
      <c r="A3672" s="67"/>
      <c r="B3672" s="135"/>
      <c r="C3672" s="135"/>
      <c r="D3672" s="135"/>
      <c r="E3672" s="85"/>
      <c r="F3672" s="85"/>
      <c r="G3672" s="85"/>
      <c r="H3672" s="85"/>
      <c r="I3672" s="85"/>
      <c r="J3672" s="85"/>
      <c r="K3672" s="85"/>
    </row>
    <row r="3673" spans="1:11" x14ac:dyDescent="0.3">
      <c r="A3673" s="67"/>
      <c r="B3673" s="135"/>
      <c r="C3673" s="135"/>
      <c r="D3673" s="135"/>
      <c r="E3673" s="85"/>
      <c r="F3673" s="85"/>
      <c r="G3673" s="85"/>
      <c r="H3673" s="85"/>
      <c r="I3673" s="85"/>
      <c r="J3673" s="85"/>
      <c r="K3673" s="85"/>
    </row>
    <row r="3674" spans="1:11" x14ac:dyDescent="0.3">
      <c r="A3674" s="67"/>
      <c r="B3674" s="135"/>
      <c r="C3674" s="135"/>
      <c r="D3674" s="135"/>
      <c r="E3674" s="85"/>
      <c r="F3674" s="85"/>
      <c r="G3674" s="85"/>
      <c r="H3674" s="85"/>
      <c r="I3674" s="85"/>
      <c r="J3674" s="85"/>
      <c r="K3674" s="85"/>
    </row>
    <row r="3675" spans="1:11" x14ac:dyDescent="0.3">
      <c r="A3675" s="67"/>
      <c r="B3675" s="135"/>
      <c r="C3675" s="135"/>
      <c r="D3675" s="135"/>
      <c r="E3675" s="85"/>
      <c r="F3675" s="85"/>
      <c r="G3675" s="85"/>
      <c r="H3675" s="85"/>
      <c r="I3675" s="85"/>
      <c r="J3675" s="85"/>
      <c r="K3675" s="85"/>
    </row>
    <row r="3676" spans="1:11" x14ac:dyDescent="0.3">
      <c r="A3676" s="67"/>
      <c r="B3676" s="135"/>
      <c r="C3676" s="135"/>
      <c r="D3676" s="135"/>
      <c r="E3676" s="85"/>
      <c r="F3676" s="85"/>
      <c r="G3676" s="85"/>
      <c r="H3676" s="85"/>
      <c r="I3676" s="85"/>
      <c r="J3676" s="85"/>
      <c r="K3676" s="85"/>
    </row>
    <row r="3677" spans="1:11" x14ac:dyDescent="0.3">
      <c r="A3677" s="68"/>
      <c r="B3677" s="136"/>
      <c r="C3677" s="136"/>
      <c r="D3677" s="136"/>
      <c r="E3677" s="87"/>
      <c r="F3677" s="87"/>
      <c r="G3677" s="87"/>
      <c r="H3677" s="87"/>
      <c r="I3677" s="87"/>
      <c r="J3677" s="87"/>
      <c r="K3677" s="87"/>
    </row>
    <row r="3678" spans="1:11" x14ac:dyDescent="0.3">
      <c r="A3678" s="82"/>
      <c r="B3678" s="89"/>
      <c r="C3678" s="89"/>
      <c r="D3678" s="89"/>
      <c r="E3678" s="89"/>
      <c r="F3678" s="89"/>
      <c r="G3678" s="89"/>
      <c r="H3678" s="89"/>
      <c r="I3678" s="89"/>
      <c r="J3678" s="89"/>
      <c r="K3678" s="89"/>
    </row>
    <row r="3679" spans="1:11" x14ac:dyDescent="0.3">
      <c r="A3679" s="92"/>
      <c r="B3679" s="92"/>
      <c r="C3679" s="92"/>
      <c r="D3679" s="92"/>
      <c r="E3679" s="92"/>
      <c r="F3679" s="92"/>
      <c r="G3679" s="92"/>
      <c r="H3679" s="92"/>
      <c r="I3679" s="92"/>
      <c r="J3679" s="92"/>
      <c r="K3679" s="92"/>
    </row>
    <row r="3680" spans="1:11" x14ac:dyDescent="0.3">
      <c r="A3680" s="68"/>
      <c r="B3680" s="68"/>
      <c r="C3680" s="68"/>
      <c r="D3680" s="68"/>
      <c r="E3680" s="68"/>
      <c r="F3680" s="68"/>
      <c r="G3680" s="68"/>
      <c r="H3680" s="68"/>
      <c r="I3680" s="68"/>
      <c r="J3680" s="68"/>
      <c r="K3680" s="86"/>
    </row>
    <row r="3681" spans="1:11" x14ac:dyDescent="0.3">
      <c r="A3681" s="67"/>
      <c r="B3681" s="135"/>
      <c r="C3681" s="135"/>
      <c r="D3681" s="135"/>
      <c r="E3681" s="85"/>
      <c r="F3681" s="85"/>
      <c r="G3681" s="85"/>
      <c r="H3681" s="85"/>
      <c r="I3681" s="85"/>
      <c r="J3681" s="85"/>
      <c r="K3681" s="85"/>
    </row>
    <row r="3682" spans="1:11" x14ac:dyDescent="0.3">
      <c r="A3682" s="67"/>
      <c r="B3682" s="135"/>
      <c r="C3682" s="135"/>
      <c r="D3682" s="135"/>
      <c r="E3682" s="85"/>
      <c r="F3682" s="85"/>
      <c r="G3682" s="85"/>
      <c r="H3682" s="85"/>
      <c r="I3682" s="85"/>
      <c r="J3682" s="85"/>
      <c r="K3682" s="85"/>
    </row>
    <row r="3683" spans="1:11" x14ac:dyDescent="0.3">
      <c r="A3683" s="67"/>
      <c r="B3683" s="135"/>
      <c r="C3683" s="135"/>
      <c r="D3683" s="135"/>
      <c r="E3683" s="85"/>
      <c r="F3683" s="85"/>
      <c r="G3683" s="85"/>
      <c r="H3683" s="85"/>
      <c r="I3683" s="85"/>
      <c r="J3683" s="85"/>
      <c r="K3683" s="85"/>
    </row>
    <row r="3684" spans="1:11" x14ac:dyDescent="0.3">
      <c r="A3684" s="67"/>
      <c r="B3684" s="135"/>
      <c r="C3684" s="135"/>
      <c r="D3684" s="135"/>
      <c r="E3684" s="85"/>
      <c r="F3684" s="85"/>
      <c r="G3684" s="85"/>
      <c r="H3684" s="85"/>
      <c r="I3684" s="85"/>
      <c r="J3684" s="85"/>
      <c r="K3684" s="85"/>
    </row>
    <row r="3685" spans="1:11" x14ac:dyDescent="0.3">
      <c r="A3685" s="67"/>
      <c r="B3685" s="135"/>
      <c r="C3685" s="135"/>
      <c r="D3685" s="135"/>
      <c r="E3685" s="85"/>
      <c r="F3685" s="85"/>
      <c r="G3685" s="85"/>
      <c r="H3685" s="85"/>
      <c r="I3685" s="85"/>
      <c r="J3685" s="85"/>
      <c r="K3685" s="85"/>
    </row>
    <row r="3686" spans="1:11" x14ac:dyDescent="0.3">
      <c r="A3686" s="67"/>
      <c r="B3686" s="135"/>
      <c r="C3686" s="135"/>
      <c r="D3686" s="135"/>
      <c r="E3686" s="85"/>
      <c r="F3686" s="85"/>
      <c r="G3686" s="85"/>
      <c r="H3686" s="85"/>
      <c r="I3686" s="85"/>
      <c r="J3686" s="85"/>
      <c r="K3686" s="85"/>
    </row>
    <row r="3687" spans="1:11" x14ac:dyDescent="0.3">
      <c r="A3687" s="67"/>
      <c r="B3687" s="135"/>
      <c r="C3687" s="135"/>
      <c r="D3687" s="135"/>
      <c r="E3687" s="85"/>
      <c r="F3687" s="85"/>
      <c r="G3687" s="85"/>
      <c r="H3687" s="85"/>
      <c r="I3687" s="85"/>
      <c r="J3687" s="85"/>
      <c r="K3687" s="85"/>
    </row>
    <row r="3688" spans="1:11" x14ac:dyDescent="0.3">
      <c r="A3688" s="67"/>
      <c r="B3688" s="135"/>
      <c r="C3688" s="135"/>
      <c r="D3688" s="135"/>
      <c r="E3688" s="85"/>
      <c r="F3688" s="85"/>
      <c r="G3688" s="85"/>
      <c r="H3688" s="85"/>
      <c r="I3688" s="85"/>
      <c r="J3688" s="85"/>
      <c r="K3688" s="85"/>
    </row>
    <row r="3689" spans="1:11" x14ac:dyDescent="0.3">
      <c r="A3689" s="67"/>
      <c r="B3689" s="135"/>
      <c r="C3689" s="135"/>
      <c r="D3689" s="135"/>
      <c r="E3689" s="85"/>
      <c r="F3689" s="85"/>
      <c r="G3689" s="85"/>
      <c r="H3689" s="85"/>
      <c r="I3689" s="85"/>
      <c r="J3689" s="85"/>
      <c r="K3689" s="85"/>
    </row>
    <row r="3690" spans="1:11" x14ac:dyDescent="0.3">
      <c r="A3690" s="67"/>
      <c r="B3690" s="135"/>
      <c r="C3690" s="135"/>
      <c r="D3690" s="135"/>
      <c r="E3690" s="85"/>
      <c r="F3690" s="85"/>
      <c r="G3690" s="85"/>
      <c r="H3690" s="85"/>
      <c r="I3690" s="85"/>
      <c r="J3690" s="85"/>
      <c r="K3690" s="85"/>
    </row>
    <row r="3691" spans="1:11" x14ac:dyDescent="0.3">
      <c r="A3691" s="67"/>
      <c r="B3691" s="135"/>
      <c r="C3691" s="135"/>
      <c r="D3691" s="135"/>
      <c r="E3691" s="85"/>
      <c r="F3691" s="85"/>
      <c r="G3691" s="85"/>
      <c r="H3691" s="85"/>
      <c r="I3691" s="85"/>
      <c r="J3691" s="85"/>
      <c r="K3691" s="85"/>
    </row>
    <row r="3692" spans="1:11" x14ac:dyDescent="0.3">
      <c r="A3692" s="67"/>
      <c r="B3692" s="135"/>
      <c r="C3692" s="135"/>
      <c r="D3692" s="135"/>
      <c r="E3692" s="85"/>
      <c r="F3692" s="85"/>
      <c r="G3692" s="85"/>
      <c r="H3692" s="85"/>
      <c r="I3692" s="85"/>
      <c r="J3692" s="85"/>
      <c r="K3692" s="85"/>
    </row>
    <row r="3693" spans="1:11" x14ac:dyDescent="0.3">
      <c r="A3693" s="67"/>
      <c r="B3693" s="135"/>
      <c r="C3693" s="135"/>
      <c r="D3693" s="135"/>
      <c r="E3693" s="85"/>
      <c r="F3693" s="85"/>
      <c r="G3693" s="85"/>
      <c r="H3693" s="85"/>
      <c r="I3693" s="85"/>
      <c r="J3693" s="85"/>
      <c r="K3693" s="85"/>
    </row>
    <row r="3694" spans="1:11" x14ac:dyDescent="0.3">
      <c r="A3694" s="67"/>
      <c r="B3694" s="135"/>
      <c r="C3694" s="135"/>
      <c r="D3694" s="135"/>
      <c r="E3694" s="85"/>
      <c r="F3694" s="85"/>
      <c r="G3694" s="85"/>
      <c r="H3694" s="85"/>
      <c r="I3694" s="85"/>
      <c r="J3694" s="85"/>
      <c r="K3694" s="85"/>
    </row>
    <row r="3695" spans="1:11" x14ac:dyDescent="0.3">
      <c r="A3695" s="67"/>
      <c r="B3695" s="135"/>
      <c r="C3695" s="135"/>
      <c r="D3695" s="135"/>
      <c r="E3695" s="85"/>
      <c r="F3695" s="85"/>
      <c r="G3695" s="85"/>
      <c r="H3695" s="85"/>
      <c r="I3695" s="85"/>
      <c r="J3695" s="85"/>
      <c r="K3695" s="85"/>
    </row>
    <row r="3696" spans="1:11" x14ac:dyDescent="0.3">
      <c r="A3696" s="67"/>
      <c r="B3696" s="135"/>
      <c r="C3696" s="135"/>
      <c r="D3696" s="135"/>
      <c r="E3696" s="85"/>
      <c r="F3696" s="85"/>
      <c r="G3696" s="85"/>
      <c r="H3696" s="85"/>
      <c r="I3696" s="85"/>
      <c r="J3696" s="85"/>
      <c r="K3696" s="85"/>
    </row>
    <row r="3697" spans="1:11" x14ac:dyDescent="0.3">
      <c r="A3697" s="68"/>
      <c r="B3697" s="137"/>
      <c r="C3697" s="137"/>
      <c r="D3697" s="137"/>
      <c r="E3697" s="87"/>
      <c r="F3697" s="87"/>
      <c r="G3697" s="87"/>
      <c r="H3697" s="87"/>
      <c r="I3697" s="87"/>
      <c r="J3697" s="87"/>
      <c r="K3697" s="87"/>
    </row>
    <row r="3699" spans="1:11" x14ac:dyDescent="0.3">
      <c r="A3699" s="69"/>
      <c r="B3699" s="69"/>
      <c r="C3699" s="69"/>
      <c r="D3699" s="69"/>
      <c r="E3699" s="69"/>
      <c r="F3699" s="69"/>
      <c r="G3699" s="69"/>
      <c r="H3699" s="97"/>
      <c r="I3699" s="97"/>
      <c r="J3699" s="69"/>
      <c r="K3699" s="69"/>
    </row>
    <row r="3700" spans="1:11" x14ac:dyDescent="0.3">
      <c r="A3700" s="101"/>
      <c r="B3700" s="83"/>
      <c r="C3700" s="83"/>
      <c r="D3700" s="83"/>
      <c r="E3700" s="83"/>
      <c r="F3700" s="83"/>
      <c r="G3700" s="95"/>
      <c r="H3700" s="95"/>
      <c r="I3700" s="33"/>
      <c r="J3700" s="98"/>
      <c r="K3700" s="96"/>
    </row>
    <row r="3701" spans="1:11" x14ac:dyDescent="0.3">
      <c r="A3701" s="91"/>
      <c r="B3701" s="92"/>
      <c r="C3701" s="92"/>
      <c r="D3701" s="92"/>
      <c r="E3701" s="92"/>
      <c r="F3701" s="92"/>
      <c r="G3701" s="92"/>
      <c r="H3701" s="92"/>
      <c r="I3701" s="92"/>
      <c r="J3701" s="92"/>
      <c r="K3701" s="92"/>
    </row>
    <row r="3702" spans="1:11" x14ac:dyDescent="0.3">
      <c r="A3702" s="68"/>
      <c r="B3702" s="68"/>
      <c r="C3702" s="68"/>
      <c r="D3702" s="68"/>
      <c r="E3702" s="68"/>
      <c r="F3702" s="68"/>
      <c r="G3702" s="68"/>
      <c r="H3702" s="68"/>
      <c r="I3702" s="68"/>
      <c r="J3702" s="68"/>
      <c r="K3702" s="86"/>
    </row>
    <row r="3703" spans="1:11" x14ac:dyDescent="0.3">
      <c r="A3703" s="67"/>
      <c r="B3703" s="135"/>
      <c r="C3703" s="135"/>
      <c r="D3703" s="135"/>
      <c r="E3703" s="85"/>
      <c r="F3703" s="85"/>
      <c r="G3703" s="85"/>
      <c r="H3703" s="85"/>
      <c r="I3703" s="85"/>
      <c r="J3703" s="85"/>
      <c r="K3703" s="85"/>
    </row>
    <row r="3704" spans="1:11" x14ac:dyDescent="0.3">
      <c r="A3704" s="67"/>
      <c r="B3704" s="135"/>
      <c r="C3704" s="135"/>
      <c r="D3704" s="135"/>
      <c r="E3704" s="85"/>
      <c r="F3704" s="85"/>
      <c r="G3704" s="85"/>
      <c r="H3704" s="85"/>
      <c r="I3704" s="85"/>
      <c r="J3704" s="85"/>
      <c r="K3704" s="85"/>
    </row>
    <row r="3705" spans="1:11" x14ac:dyDescent="0.3">
      <c r="A3705" s="67"/>
      <c r="B3705" s="135"/>
      <c r="C3705" s="135"/>
      <c r="D3705" s="135"/>
      <c r="E3705" s="85"/>
      <c r="F3705" s="85"/>
      <c r="G3705" s="85"/>
      <c r="H3705" s="85"/>
      <c r="I3705" s="85"/>
      <c r="J3705" s="85"/>
      <c r="K3705" s="85"/>
    </row>
    <row r="3706" spans="1:11" x14ac:dyDescent="0.3">
      <c r="A3706" s="67"/>
      <c r="B3706" s="135"/>
      <c r="C3706" s="135"/>
      <c r="D3706" s="135"/>
      <c r="E3706" s="85"/>
      <c r="F3706" s="85"/>
      <c r="G3706" s="85"/>
      <c r="H3706" s="85"/>
      <c r="I3706" s="85"/>
      <c r="J3706" s="85"/>
      <c r="K3706" s="85"/>
    </row>
    <row r="3707" spans="1:11" x14ac:dyDescent="0.3">
      <c r="A3707" s="67"/>
      <c r="B3707" s="135"/>
      <c r="C3707" s="135"/>
      <c r="D3707" s="135"/>
      <c r="E3707" s="85"/>
      <c r="F3707" s="85"/>
      <c r="G3707" s="85"/>
      <c r="H3707" s="85"/>
      <c r="I3707" s="85"/>
      <c r="J3707" s="85"/>
      <c r="K3707" s="85"/>
    </row>
    <row r="3708" spans="1:11" x14ac:dyDescent="0.3">
      <c r="A3708" s="67"/>
      <c r="B3708" s="135"/>
      <c r="C3708" s="135"/>
      <c r="D3708" s="135"/>
      <c r="E3708" s="85"/>
      <c r="F3708" s="85"/>
      <c r="G3708" s="85"/>
      <c r="H3708" s="85"/>
      <c r="I3708" s="85"/>
      <c r="J3708" s="85"/>
      <c r="K3708" s="85"/>
    </row>
    <row r="3709" spans="1:11" x14ac:dyDescent="0.3">
      <c r="A3709" s="67"/>
      <c r="B3709" s="135"/>
      <c r="C3709" s="135"/>
      <c r="D3709" s="135"/>
      <c r="E3709" s="85"/>
      <c r="F3709" s="85"/>
      <c r="G3709" s="85"/>
      <c r="H3709" s="85"/>
      <c r="I3709" s="85"/>
      <c r="J3709" s="85"/>
      <c r="K3709" s="85"/>
    </row>
    <row r="3710" spans="1:11" x14ac:dyDescent="0.3">
      <c r="A3710" s="67"/>
      <c r="B3710" s="135"/>
      <c r="C3710" s="135"/>
      <c r="D3710" s="135"/>
      <c r="E3710" s="85"/>
      <c r="F3710" s="85"/>
      <c r="G3710" s="85"/>
      <c r="H3710" s="85"/>
      <c r="I3710" s="85"/>
      <c r="J3710" s="85"/>
      <c r="K3710" s="85"/>
    </row>
    <row r="3711" spans="1:11" x14ac:dyDescent="0.3">
      <c r="A3711" s="67"/>
      <c r="B3711" s="135"/>
      <c r="C3711" s="135"/>
      <c r="D3711" s="135"/>
      <c r="E3711" s="85"/>
      <c r="F3711" s="85"/>
      <c r="G3711" s="85"/>
      <c r="H3711" s="85"/>
      <c r="I3711" s="85"/>
      <c r="J3711" s="85"/>
      <c r="K3711" s="85"/>
    </row>
    <row r="3712" spans="1:11" x14ac:dyDescent="0.3">
      <c r="A3712" s="67"/>
      <c r="B3712" s="135"/>
      <c r="C3712" s="135"/>
      <c r="D3712" s="135"/>
      <c r="E3712" s="85"/>
      <c r="F3712" s="85"/>
      <c r="G3712" s="85"/>
      <c r="H3712" s="85"/>
      <c r="I3712" s="85"/>
      <c r="J3712" s="85"/>
      <c r="K3712" s="85"/>
    </row>
    <row r="3713" spans="1:11" x14ac:dyDescent="0.3">
      <c r="A3713" s="67"/>
      <c r="B3713" s="135"/>
      <c r="C3713" s="135"/>
      <c r="D3713" s="135"/>
      <c r="E3713" s="85"/>
      <c r="F3713" s="85"/>
      <c r="G3713" s="85"/>
      <c r="H3713" s="85"/>
      <c r="I3713" s="85"/>
      <c r="J3713" s="85"/>
      <c r="K3713" s="85"/>
    </row>
    <row r="3714" spans="1:11" x14ac:dyDescent="0.3">
      <c r="A3714" s="67"/>
      <c r="B3714" s="135"/>
      <c r="C3714" s="135"/>
      <c r="D3714" s="135"/>
      <c r="E3714" s="85"/>
      <c r="F3714" s="85"/>
      <c r="G3714" s="85"/>
      <c r="H3714" s="85"/>
      <c r="I3714" s="85"/>
      <c r="J3714" s="85"/>
      <c r="K3714" s="85"/>
    </row>
    <row r="3715" spans="1:11" x14ac:dyDescent="0.3">
      <c r="A3715" s="67"/>
      <c r="B3715" s="135"/>
      <c r="C3715" s="135"/>
      <c r="D3715" s="135"/>
      <c r="E3715" s="85"/>
      <c r="F3715" s="85"/>
      <c r="G3715" s="85"/>
      <c r="H3715" s="85"/>
      <c r="I3715" s="85"/>
      <c r="J3715" s="85"/>
      <c r="K3715" s="85"/>
    </row>
    <row r="3716" spans="1:11" x14ac:dyDescent="0.3">
      <c r="A3716" s="67"/>
      <c r="B3716" s="135"/>
      <c r="C3716" s="135"/>
      <c r="D3716" s="135"/>
      <c r="E3716" s="85"/>
      <c r="F3716" s="85"/>
      <c r="G3716" s="85"/>
      <c r="H3716" s="85"/>
      <c r="I3716" s="85"/>
      <c r="J3716" s="85"/>
      <c r="K3716" s="85"/>
    </row>
    <row r="3717" spans="1:11" x14ac:dyDescent="0.3">
      <c r="A3717" s="67"/>
      <c r="B3717" s="135"/>
      <c r="C3717" s="135"/>
      <c r="D3717" s="135"/>
      <c r="E3717" s="85"/>
      <c r="F3717" s="85"/>
      <c r="G3717" s="85"/>
      <c r="H3717" s="85"/>
      <c r="I3717" s="85"/>
      <c r="J3717" s="85"/>
      <c r="K3717" s="85"/>
    </row>
    <row r="3718" spans="1:11" x14ac:dyDescent="0.3">
      <c r="A3718" s="67"/>
      <c r="B3718" s="135"/>
      <c r="C3718" s="135"/>
      <c r="D3718" s="135"/>
      <c r="E3718" s="85"/>
      <c r="F3718" s="85"/>
      <c r="G3718" s="85"/>
      <c r="H3718" s="85"/>
      <c r="I3718" s="85"/>
      <c r="J3718" s="85"/>
      <c r="K3718" s="85"/>
    </row>
    <row r="3719" spans="1:11" x14ac:dyDescent="0.3">
      <c r="A3719" s="68"/>
      <c r="B3719" s="136"/>
      <c r="C3719" s="136"/>
      <c r="D3719" s="136"/>
      <c r="E3719" s="87"/>
      <c r="F3719" s="87"/>
      <c r="G3719" s="87"/>
      <c r="H3719" s="87"/>
      <c r="I3719" s="87"/>
      <c r="J3719" s="87"/>
      <c r="K3719" s="87"/>
    </row>
    <row r="3720" spans="1:11" x14ac:dyDescent="0.3">
      <c r="A3720" s="82"/>
      <c r="B3720" s="89"/>
      <c r="C3720" s="89"/>
      <c r="D3720" s="89"/>
      <c r="E3720" s="89"/>
      <c r="F3720" s="89"/>
      <c r="G3720" s="89"/>
      <c r="H3720" s="89"/>
      <c r="I3720" s="89"/>
      <c r="J3720" s="89"/>
      <c r="K3720" s="89"/>
    </row>
    <row r="3721" spans="1:11" x14ac:dyDescent="0.3">
      <c r="A3721" s="92"/>
      <c r="B3721" s="92"/>
      <c r="C3721" s="92"/>
      <c r="D3721" s="92"/>
      <c r="E3721" s="92"/>
      <c r="F3721" s="92"/>
      <c r="G3721" s="92"/>
      <c r="H3721" s="92"/>
      <c r="I3721" s="92"/>
      <c r="J3721" s="92"/>
      <c r="K3721" s="92"/>
    </row>
    <row r="3722" spans="1:11" x14ac:dyDescent="0.3">
      <c r="A3722" s="68"/>
      <c r="B3722" s="68"/>
      <c r="C3722" s="68"/>
      <c r="D3722" s="68"/>
      <c r="E3722" s="68"/>
      <c r="F3722" s="68"/>
      <c r="G3722" s="68"/>
      <c r="H3722" s="68"/>
      <c r="I3722" s="68"/>
      <c r="J3722" s="68"/>
      <c r="K3722" s="86"/>
    </row>
    <row r="3723" spans="1:11" x14ac:dyDescent="0.3">
      <c r="A3723" s="67"/>
      <c r="B3723" s="135"/>
      <c r="C3723" s="135"/>
      <c r="D3723" s="135"/>
      <c r="E3723" s="85"/>
      <c r="F3723" s="85"/>
      <c r="G3723" s="85"/>
      <c r="H3723" s="85"/>
      <c r="I3723" s="85"/>
      <c r="J3723" s="85"/>
      <c r="K3723" s="85"/>
    </row>
    <row r="3724" spans="1:11" x14ac:dyDescent="0.3">
      <c r="A3724" s="67"/>
      <c r="B3724" s="135"/>
      <c r="C3724" s="135"/>
      <c r="D3724" s="135"/>
      <c r="E3724" s="85"/>
      <c r="F3724" s="85"/>
      <c r="G3724" s="85"/>
      <c r="H3724" s="85"/>
      <c r="I3724" s="85"/>
      <c r="J3724" s="85"/>
      <c r="K3724" s="85"/>
    </row>
    <row r="3725" spans="1:11" x14ac:dyDescent="0.3">
      <c r="A3725" s="67"/>
      <c r="B3725" s="135"/>
      <c r="C3725" s="135"/>
      <c r="D3725" s="135"/>
      <c r="E3725" s="85"/>
      <c r="F3725" s="85"/>
      <c r="G3725" s="85"/>
      <c r="H3725" s="85"/>
      <c r="I3725" s="85"/>
      <c r="J3725" s="85"/>
      <c r="K3725" s="85"/>
    </row>
    <row r="3726" spans="1:11" x14ac:dyDescent="0.3">
      <c r="A3726" s="67"/>
      <c r="B3726" s="135"/>
      <c r="C3726" s="135"/>
      <c r="D3726" s="135"/>
      <c r="E3726" s="85"/>
      <c r="F3726" s="85"/>
      <c r="G3726" s="85"/>
      <c r="H3726" s="85"/>
      <c r="I3726" s="85"/>
      <c r="J3726" s="85"/>
      <c r="K3726" s="85"/>
    </row>
    <row r="3727" spans="1:11" x14ac:dyDescent="0.3">
      <c r="A3727" s="67"/>
      <c r="B3727" s="135"/>
      <c r="C3727" s="135"/>
      <c r="D3727" s="135"/>
      <c r="E3727" s="85"/>
      <c r="F3727" s="85"/>
      <c r="G3727" s="85"/>
      <c r="H3727" s="85"/>
      <c r="I3727" s="85"/>
      <c r="J3727" s="85"/>
      <c r="K3727" s="85"/>
    </row>
    <row r="3728" spans="1:11" x14ac:dyDescent="0.3">
      <c r="A3728" s="67"/>
      <c r="B3728" s="135"/>
      <c r="C3728" s="135"/>
      <c r="D3728" s="135"/>
      <c r="E3728" s="85"/>
      <c r="F3728" s="85"/>
      <c r="G3728" s="85"/>
      <c r="H3728" s="85"/>
      <c r="I3728" s="85"/>
      <c r="J3728" s="85"/>
      <c r="K3728" s="85"/>
    </row>
    <row r="3729" spans="1:11" x14ac:dyDescent="0.3">
      <c r="A3729" s="67"/>
      <c r="B3729" s="135"/>
      <c r="C3729" s="135"/>
      <c r="D3729" s="135"/>
      <c r="E3729" s="85"/>
      <c r="F3729" s="85"/>
      <c r="G3729" s="85"/>
      <c r="H3729" s="85"/>
      <c r="I3729" s="85"/>
      <c r="J3729" s="85"/>
      <c r="K3729" s="85"/>
    </row>
    <row r="3730" spans="1:11" x14ac:dyDescent="0.3">
      <c r="A3730" s="67"/>
      <c r="B3730" s="135"/>
      <c r="C3730" s="135"/>
      <c r="D3730" s="135"/>
      <c r="E3730" s="85"/>
      <c r="F3730" s="85"/>
      <c r="G3730" s="85"/>
      <c r="H3730" s="85"/>
      <c r="I3730" s="85"/>
      <c r="J3730" s="85"/>
      <c r="K3730" s="85"/>
    </row>
    <row r="3731" spans="1:11" x14ac:dyDescent="0.3">
      <c r="A3731" s="67"/>
      <c r="B3731" s="135"/>
      <c r="C3731" s="135"/>
      <c r="D3731" s="135"/>
      <c r="E3731" s="85"/>
      <c r="F3731" s="85"/>
      <c r="G3731" s="85"/>
      <c r="H3731" s="85"/>
      <c r="I3731" s="85"/>
      <c r="J3731" s="85"/>
      <c r="K3731" s="85"/>
    </row>
    <row r="3732" spans="1:11" x14ac:dyDescent="0.3">
      <c r="A3732" s="67"/>
      <c r="B3732" s="135"/>
      <c r="C3732" s="135"/>
      <c r="D3732" s="135"/>
      <c r="E3732" s="85"/>
      <c r="F3732" s="85"/>
      <c r="G3732" s="85"/>
      <c r="H3732" s="85"/>
      <c r="I3732" s="85"/>
      <c r="J3732" s="85"/>
      <c r="K3732" s="85"/>
    </row>
    <row r="3733" spans="1:11" x14ac:dyDescent="0.3">
      <c r="A3733" s="67"/>
      <c r="B3733" s="135"/>
      <c r="C3733" s="135"/>
      <c r="D3733" s="135"/>
      <c r="E3733" s="85"/>
      <c r="F3733" s="85"/>
      <c r="G3733" s="85"/>
      <c r="H3733" s="85"/>
      <c r="I3733" s="85"/>
      <c r="J3733" s="85"/>
      <c r="K3733" s="85"/>
    </row>
    <row r="3734" spans="1:11" x14ac:dyDescent="0.3">
      <c r="A3734" s="67"/>
      <c r="B3734" s="135"/>
      <c r="C3734" s="135"/>
      <c r="D3734" s="135"/>
      <c r="E3734" s="85"/>
      <c r="F3734" s="85"/>
      <c r="G3734" s="85"/>
      <c r="H3734" s="85"/>
      <c r="I3734" s="85"/>
      <c r="J3734" s="85"/>
      <c r="K3734" s="85"/>
    </row>
    <row r="3735" spans="1:11" x14ac:dyDescent="0.3">
      <c r="A3735" s="67"/>
      <c r="B3735" s="135"/>
      <c r="C3735" s="135"/>
      <c r="D3735" s="135"/>
      <c r="E3735" s="85"/>
      <c r="F3735" s="85"/>
      <c r="G3735" s="85"/>
      <c r="H3735" s="85"/>
      <c r="I3735" s="85"/>
      <c r="J3735" s="85"/>
      <c r="K3735" s="85"/>
    </row>
    <row r="3736" spans="1:11" x14ac:dyDescent="0.3">
      <c r="A3736" s="67"/>
      <c r="B3736" s="135"/>
      <c r="C3736" s="135"/>
      <c r="D3736" s="135"/>
      <c r="E3736" s="85"/>
      <c r="F3736" s="85"/>
      <c r="G3736" s="85"/>
      <c r="H3736" s="85"/>
      <c r="I3736" s="85"/>
      <c r="J3736" s="85"/>
      <c r="K3736" s="85"/>
    </row>
    <row r="3737" spans="1:11" x14ac:dyDescent="0.3">
      <c r="A3737" s="67"/>
      <c r="B3737" s="135"/>
      <c r="C3737" s="135"/>
      <c r="D3737" s="135"/>
      <c r="E3737" s="85"/>
      <c r="F3737" s="85"/>
      <c r="G3737" s="85"/>
      <c r="H3737" s="85"/>
      <c r="I3737" s="85"/>
      <c r="J3737" s="85"/>
      <c r="K3737" s="85"/>
    </row>
    <row r="3738" spans="1:11" x14ac:dyDescent="0.3">
      <c r="A3738" s="67"/>
      <c r="B3738" s="135"/>
      <c r="C3738" s="135"/>
      <c r="D3738" s="135"/>
      <c r="E3738" s="85"/>
      <c r="F3738" s="85"/>
      <c r="G3738" s="85"/>
      <c r="H3738" s="85"/>
      <c r="I3738" s="85"/>
      <c r="J3738" s="85"/>
      <c r="K3738" s="85"/>
    </row>
    <row r="3739" spans="1:11" x14ac:dyDescent="0.3">
      <c r="A3739" s="68"/>
      <c r="B3739" s="137"/>
      <c r="C3739" s="137"/>
      <c r="D3739" s="137"/>
      <c r="E3739" s="87"/>
      <c r="F3739" s="87"/>
      <c r="G3739" s="87"/>
      <c r="H3739" s="87"/>
      <c r="I3739" s="87"/>
      <c r="J3739" s="87"/>
      <c r="K3739" s="87"/>
    </row>
    <row r="3741" spans="1:11" x14ac:dyDescent="0.3">
      <c r="A3741" s="69"/>
      <c r="B3741" s="69"/>
      <c r="C3741" s="69"/>
      <c r="D3741" s="69"/>
      <c r="E3741" s="69"/>
      <c r="F3741" s="69"/>
      <c r="G3741" s="69"/>
      <c r="H3741" s="97"/>
      <c r="I3741" s="97"/>
      <c r="J3741" s="69"/>
      <c r="K3741" s="69"/>
    </row>
    <row r="3742" spans="1:11" x14ac:dyDescent="0.3">
      <c r="A3742" s="101"/>
      <c r="B3742" s="83"/>
      <c r="C3742" s="83"/>
      <c r="D3742" s="83"/>
      <c r="E3742" s="83"/>
      <c r="F3742" s="83"/>
      <c r="G3742" s="95"/>
      <c r="H3742" s="95"/>
      <c r="I3742" s="33"/>
      <c r="J3742" s="98"/>
      <c r="K3742" s="96"/>
    </row>
    <row r="3743" spans="1:11" x14ac:dyDescent="0.3">
      <c r="A3743" s="91"/>
      <c r="B3743" s="92"/>
      <c r="C3743" s="92"/>
      <c r="D3743" s="92"/>
      <c r="E3743" s="92"/>
      <c r="F3743" s="92"/>
      <c r="G3743" s="92"/>
      <c r="H3743" s="92"/>
      <c r="I3743" s="92"/>
      <c r="J3743" s="92"/>
      <c r="K3743" s="92"/>
    </row>
    <row r="3744" spans="1:11" x14ac:dyDescent="0.3">
      <c r="A3744" s="68"/>
      <c r="B3744" s="68"/>
      <c r="C3744" s="68"/>
      <c r="D3744" s="68"/>
      <c r="E3744" s="68"/>
      <c r="F3744" s="68"/>
      <c r="G3744" s="68"/>
      <c r="H3744" s="68"/>
      <c r="I3744" s="68"/>
      <c r="J3744" s="68"/>
      <c r="K3744" s="86"/>
    </row>
    <row r="3745" spans="1:11" x14ac:dyDescent="0.3">
      <c r="A3745" s="67"/>
      <c r="B3745" s="135"/>
      <c r="C3745" s="135"/>
      <c r="D3745" s="135"/>
      <c r="E3745" s="85"/>
      <c r="F3745" s="85"/>
      <c r="G3745" s="85"/>
      <c r="H3745" s="85"/>
      <c r="I3745" s="85"/>
      <c r="J3745" s="85"/>
      <c r="K3745" s="85"/>
    </row>
    <row r="3746" spans="1:11" x14ac:dyDescent="0.3">
      <c r="A3746" s="67"/>
      <c r="B3746" s="135"/>
      <c r="C3746" s="135"/>
      <c r="D3746" s="135"/>
      <c r="E3746" s="85"/>
      <c r="F3746" s="85"/>
      <c r="G3746" s="85"/>
      <c r="H3746" s="85"/>
      <c r="I3746" s="85"/>
      <c r="J3746" s="85"/>
      <c r="K3746" s="85"/>
    </row>
    <row r="3747" spans="1:11" x14ac:dyDescent="0.3">
      <c r="A3747" s="67"/>
      <c r="B3747" s="135"/>
      <c r="C3747" s="135"/>
      <c r="D3747" s="135"/>
      <c r="E3747" s="85"/>
      <c r="F3747" s="85"/>
      <c r="G3747" s="85"/>
      <c r="H3747" s="85"/>
      <c r="I3747" s="85"/>
      <c r="J3747" s="85"/>
      <c r="K3747" s="85"/>
    </row>
    <row r="3748" spans="1:11" x14ac:dyDescent="0.3">
      <c r="A3748" s="67"/>
      <c r="B3748" s="135"/>
      <c r="C3748" s="135"/>
      <c r="D3748" s="135"/>
      <c r="E3748" s="85"/>
      <c r="F3748" s="85"/>
      <c r="G3748" s="85"/>
      <c r="H3748" s="85"/>
      <c r="I3748" s="85"/>
      <c r="J3748" s="85"/>
      <c r="K3748" s="85"/>
    </row>
    <row r="3749" spans="1:11" x14ac:dyDescent="0.3">
      <c r="A3749" s="67"/>
      <c r="B3749" s="135"/>
      <c r="C3749" s="135"/>
      <c r="D3749" s="135"/>
      <c r="E3749" s="85"/>
      <c r="F3749" s="85"/>
      <c r="G3749" s="85"/>
      <c r="H3749" s="85"/>
      <c r="I3749" s="85"/>
      <c r="J3749" s="85"/>
      <c r="K3749" s="85"/>
    </row>
    <row r="3750" spans="1:11" x14ac:dyDescent="0.3">
      <c r="A3750" s="67"/>
      <c r="B3750" s="135"/>
      <c r="C3750" s="135"/>
      <c r="D3750" s="135"/>
      <c r="E3750" s="85"/>
      <c r="F3750" s="85"/>
      <c r="G3750" s="85"/>
      <c r="H3750" s="85"/>
      <c r="I3750" s="85"/>
      <c r="J3750" s="85"/>
      <c r="K3750" s="85"/>
    </row>
    <row r="3751" spans="1:11" x14ac:dyDescent="0.3">
      <c r="A3751" s="67"/>
      <c r="B3751" s="135"/>
      <c r="C3751" s="135"/>
      <c r="D3751" s="135"/>
      <c r="E3751" s="85"/>
      <c r="F3751" s="85"/>
      <c r="G3751" s="85"/>
      <c r="H3751" s="85"/>
      <c r="I3751" s="85"/>
      <c r="J3751" s="85"/>
      <c r="K3751" s="85"/>
    </row>
    <row r="3752" spans="1:11" x14ac:dyDescent="0.3">
      <c r="A3752" s="67"/>
      <c r="B3752" s="135"/>
      <c r="C3752" s="135"/>
      <c r="D3752" s="135"/>
      <c r="E3752" s="85"/>
      <c r="F3752" s="85"/>
      <c r="G3752" s="85"/>
      <c r="H3752" s="85"/>
      <c r="I3752" s="85"/>
      <c r="J3752" s="85"/>
      <c r="K3752" s="85"/>
    </row>
    <row r="3753" spans="1:11" x14ac:dyDescent="0.3">
      <c r="A3753" s="67"/>
      <c r="B3753" s="135"/>
      <c r="C3753" s="135"/>
      <c r="D3753" s="135"/>
      <c r="E3753" s="85"/>
      <c r="F3753" s="85"/>
      <c r="G3753" s="85"/>
      <c r="H3753" s="85"/>
      <c r="I3753" s="85"/>
      <c r="J3753" s="85"/>
      <c r="K3753" s="85"/>
    </row>
    <row r="3754" spans="1:11" x14ac:dyDescent="0.3">
      <c r="A3754" s="67"/>
      <c r="B3754" s="135"/>
      <c r="C3754" s="135"/>
      <c r="D3754" s="135"/>
      <c r="E3754" s="85"/>
      <c r="F3754" s="85"/>
      <c r="G3754" s="85"/>
      <c r="H3754" s="85"/>
      <c r="I3754" s="85"/>
      <c r="J3754" s="85"/>
      <c r="K3754" s="85"/>
    </row>
    <row r="3755" spans="1:11" x14ac:dyDescent="0.3">
      <c r="A3755" s="67"/>
      <c r="B3755" s="135"/>
      <c r="C3755" s="135"/>
      <c r="D3755" s="135"/>
      <c r="E3755" s="85"/>
      <c r="F3755" s="85"/>
      <c r="G3755" s="85"/>
      <c r="H3755" s="85"/>
      <c r="I3755" s="85"/>
      <c r="J3755" s="85"/>
      <c r="K3755" s="85"/>
    </row>
    <row r="3756" spans="1:11" x14ac:dyDescent="0.3">
      <c r="A3756" s="67"/>
      <c r="B3756" s="135"/>
      <c r="C3756" s="135"/>
      <c r="D3756" s="135"/>
      <c r="E3756" s="85"/>
      <c r="F3756" s="85"/>
      <c r="G3756" s="85"/>
      <c r="H3756" s="85"/>
      <c r="I3756" s="85"/>
      <c r="J3756" s="85"/>
      <c r="K3756" s="85"/>
    </row>
    <row r="3757" spans="1:11" x14ac:dyDescent="0.3">
      <c r="A3757" s="67"/>
      <c r="B3757" s="135"/>
      <c r="C3757" s="135"/>
      <c r="D3757" s="135"/>
      <c r="E3757" s="85"/>
      <c r="F3757" s="85"/>
      <c r="G3757" s="85"/>
      <c r="H3757" s="85"/>
      <c r="I3757" s="85"/>
      <c r="J3757" s="85"/>
      <c r="K3757" s="85"/>
    </row>
    <row r="3758" spans="1:11" x14ac:dyDescent="0.3">
      <c r="A3758" s="67"/>
      <c r="B3758" s="135"/>
      <c r="C3758" s="135"/>
      <c r="D3758" s="135"/>
      <c r="E3758" s="85"/>
      <c r="F3758" s="85"/>
      <c r="G3758" s="85"/>
      <c r="H3758" s="85"/>
      <c r="I3758" s="85"/>
      <c r="J3758" s="85"/>
      <c r="K3758" s="85"/>
    </row>
    <row r="3759" spans="1:11" x14ac:dyDescent="0.3">
      <c r="A3759" s="67"/>
      <c r="B3759" s="135"/>
      <c r="C3759" s="135"/>
      <c r="D3759" s="135"/>
      <c r="E3759" s="85"/>
      <c r="F3759" s="85"/>
      <c r="G3759" s="85"/>
      <c r="H3759" s="85"/>
      <c r="I3759" s="85"/>
      <c r="J3759" s="85"/>
      <c r="K3759" s="85"/>
    </row>
    <row r="3760" spans="1:11" x14ac:dyDescent="0.3">
      <c r="A3760" s="67"/>
      <c r="B3760" s="135"/>
      <c r="C3760" s="135"/>
      <c r="D3760" s="135"/>
      <c r="E3760" s="85"/>
      <c r="F3760" s="85"/>
      <c r="G3760" s="85"/>
      <c r="H3760" s="85"/>
      <c r="I3760" s="85"/>
      <c r="J3760" s="85"/>
      <c r="K3760" s="85"/>
    </row>
    <row r="3761" spans="1:11" x14ac:dyDescent="0.3">
      <c r="A3761" s="68"/>
      <c r="B3761" s="136"/>
      <c r="C3761" s="136"/>
      <c r="D3761" s="136"/>
      <c r="E3761" s="87"/>
      <c r="F3761" s="87"/>
      <c r="G3761" s="87"/>
      <c r="H3761" s="87"/>
      <c r="I3761" s="87"/>
      <c r="J3761" s="87"/>
      <c r="K3761" s="87"/>
    </row>
    <row r="3762" spans="1:11" x14ac:dyDescent="0.3">
      <c r="A3762" s="82"/>
      <c r="B3762" s="89"/>
      <c r="C3762" s="89"/>
      <c r="D3762" s="89"/>
      <c r="E3762" s="89"/>
      <c r="F3762" s="89"/>
      <c r="G3762" s="89"/>
      <c r="H3762" s="89"/>
      <c r="I3762" s="89"/>
      <c r="J3762" s="89"/>
      <c r="K3762" s="89"/>
    </row>
    <row r="3763" spans="1:11" x14ac:dyDescent="0.3">
      <c r="A3763" s="92"/>
      <c r="B3763" s="92"/>
      <c r="C3763" s="92"/>
      <c r="D3763" s="92"/>
      <c r="E3763" s="92"/>
      <c r="F3763" s="92"/>
      <c r="G3763" s="92"/>
      <c r="H3763" s="92"/>
      <c r="I3763" s="92"/>
      <c r="J3763" s="92"/>
      <c r="K3763" s="92"/>
    </row>
    <row r="3764" spans="1:11" x14ac:dyDescent="0.3">
      <c r="A3764" s="68"/>
      <c r="B3764" s="68"/>
      <c r="C3764" s="68"/>
      <c r="D3764" s="68"/>
      <c r="E3764" s="68"/>
      <c r="F3764" s="68"/>
      <c r="G3764" s="68"/>
      <c r="H3764" s="68"/>
      <c r="I3764" s="68"/>
      <c r="J3764" s="68"/>
      <c r="K3764" s="86"/>
    </row>
    <row r="3765" spans="1:11" x14ac:dyDescent="0.3">
      <c r="A3765" s="67"/>
      <c r="B3765" s="135"/>
      <c r="C3765" s="135"/>
      <c r="D3765" s="135"/>
      <c r="E3765" s="85"/>
      <c r="F3765" s="85"/>
      <c r="G3765" s="85"/>
      <c r="H3765" s="85"/>
      <c r="I3765" s="85"/>
      <c r="J3765" s="85"/>
      <c r="K3765" s="85"/>
    </row>
    <row r="3766" spans="1:11" x14ac:dyDescent="0.3">
      <c r="A3766" s="67"/>
      <c r="B3766" s="135"/>
      <c r="C3766" s="135"/>
      <c r="D3766" s="135"/>
      <c r="E3766" s="85"/>
      <c r="F3766" s="85"/>
      <c r="G3766" s="85"/>
      <c r="H3766" s="85"/>
      <c r="I3766" s="85"/>
      <c r="J3766" s="85"/>
      <c r="K3766" s="85"/>
    </row>
    <row r="3767" spans="1:11" x14ac:dyDescent="0.3">
      <c r="A3767" s="67"/>
      <c r="B3767" s="135"/>
      <c r="C3767" s="135"/>
      <c r="D3767" s="135"/>
      <c r="E3767" s="85"/>
      <c r="F3767" s="85"/>
      <c r="G3767" s="85"/>
      <c r="H3767" s="85"/>
      <c r="I3767" s="85"/>
      <c r="J3767" s="85"/>
      <c r="K3767" s="85"/>
    </row>
    <row r="3768" spans="1:11" x14ac:dyDescent="0.3">
      <c r="A3768" s="67"/>
      <c r="B3768" s="135"/>
      <c r="C3768" s="135"/>
      <c r="D3768" s="135"/>
      <c r="E3768" s="85"/>
      <c r="F3768" s="85"/>
      <c r="G3768" s="85"/>
      <c r="H3768" s="85"/>
      <c r="I3768" s="85"/>
      <c r="J3768" s="85"/>
      <c r="K3768" s="85"/>
    </row>
    <row r="3769" spans="1:11" x14ac:dyDescent="0.3">
      <c r="A3769" s="67"/>
      <c r="B3769" s="135"/>
      <c r="C3769" s="135"/>
      <c r="D3769" s="135"/>
      <c r="E3769" s="85"/>
      <c r="F3769" s="85"/>
      <c r="G3769" s="85"/>
      <c r="H3769" s="85"/>
      <c r="I3769" s="85"/>
      <c r="J3769" s="85"/>
      <c r="K3769" s="85"/>
    </row>
    <row r="3770" spans="1:11" x14ac:dyDescent="0.3">
      <c r="A3770" s="67"/>
      <c r="B3770" s="135"/>
      <c r="C3770" s="135"/>
      <c r="D3770" s="135"/>
      <c r="E3770" s="85"/>
      <c r="F3770" s="85"/>
      <c r="G3770" s="85"/>
      <c r="H3770" s="85"/>
      <c r="I3770" s="85"/>
      <c r="J3770" s="85"/>
      <c r="K3770" s="85"/>
    </row>
    <row r="3771" spans="1:11" x14ac:dyDescent="0.3">
      <c r="A3771" s="67"/>
      <c r="B3771" s="135"/>
      <c r="C3771" s="135"/>
      <c r="D3771" s="135"/>
      <c r="E3771" s="85"/>
      <c r="F3771" s="85"/>
      <c r="G3771" s="85"/>
      <c r="H3771" s="85"/>
      <c r="I3771" s="85"/>
      <c r="J3771" s="85"/>
      <c r="K3771" s="85"/>
    </row>
    <row r="3772" spans="1:11" x14ac:dyDescent="0.3">
      <c r="A3772" s="67"/>
      <c r="B3772" s="135"/>
      <c r="C3772" s="135"/>
      <c r="D3772" s="135"/>
      <c r="E3772" s="85"/>
      <c r="F3772" s="85"/>
      <c r="G3772" s="85"/>
      <c r="H3772" s="85"/>
      <c r="I3772" s="85"/>
      <c r="J3772" s="85"/>
      <c r="K3772" s="85"/>
    </row>
    <row r="3773" spans="1:11" x14ac:dyDescent="0.3">
      <c r="A3773" s="67"/>
      <c r="B3773" s="135"/>
      <c r="C3773" s="135"/>
      <c r="D3773" s="135"/>
      <c r="E3773" s="85"/>
      <c r="F3773" s="85"/>
      <c r="G3773" s="85"/>
      <c r="H3773" s="85"/>
      <c r="I3773" s="85"/>
      <c r="J3773" s="85"/>
      <c r="K3773" s="85"/>
    </row>
    <row r="3774" spans="1:11" x14ac:dyDescent="0.3">
      <c r="A3774" s="67"/>
      <c r="B3774" s="135"/>
      <c r="C3774" s="135"/>
      <c r="D3774" s="135"/>
      <c r="E3774" s="85"/>
      <c r="F3774" s="85"/>
      <c r="G3774" s="85"/>
      <c r="H3774" s="85"/>
      <c r="I3774" s="85"/>
      <c r="J3774" s="85"/>
      <c r="K3774" s="85"/>
    </row>
    <row r="3775" spans="1:11" x14ac:dyDescent="0.3">
      <c r="A3775" s="67"/>
      <c r="B3775" s="135"/>
      <c r="C3775" s="135"/>
      <c r="D3775" s="135"/>
      <c r="E3775" s="85"/>
      <c r="F3775" s="85"/>
      <c r="G3775" s="85"/>
      <c r="H3775" s="85"/>
      <c r="I3775" s="85"/>
      <c r="J3775" s="85"/>
      <c r="K3775" s="85"/>
    </row>
    <row r="3776" spans="1:11" x14ac:dyDescent="0.3">
      <c r="A3776" s="67"/>
      <c r="B3776" s="135"/>
      <c r="C3776" s="135"/>
      <c r="D3776" s="135"/>
      <c r="E3776" s="85"/>
      <c r="F3776" s="85"/>
      <c r="G3776" s="85"/>
      <c r="H3776" s="85"/>
      <c r="I3776" s="85"/>
      <c r="J3776" s="85"/>
      <c r="K3776" s="85"/>
    </row>
    <row r="3777" spans="1:11" x14ac:dyDescent="0.3">
      <c r="A3777" s="67"/>
      <c r="B3777" s="135"/>
      <c r="C3777" s="135"/>
      <c r="D3777" s="135"/>
      <c r="E3777" s="85"/>
      <c r="F3777" s="85"/>
      <c r="G3777" s="85"/>
      <c r="H3777" s="85"/>
      <c r="I3777" s="85"/>
      <c r="J3777" s="85"/>
      <c r="K3777" s="85"/>
    </row>
    <row r="3778" spans="1:11" x14ac:dyDescent="0.3">
      <c r="A3778" s="67"/>
      <c r="B3778" s="135"/>
      <c r="C3778" s="135"/>
      <c r="D3778" s="135"/>
      <c r="E3778" s="85"/>
      <c r="F3778" s="85"/>
      <c r="G3778" s="85"/>
      <c r="H3778" s="85"/>
      <c r="I3778" s="85"/>
      <c r="J3778" s="85"/>
      <c r="K3778" s="85"/>
    </row>
    <row r="3779" spans="1:11" x14ac:dyDescent="0.3">
      <c r="A3779" s="67"/>
      <c r="B3779" s="135"/>
      <c r="C3779" s="135"/>
      <c r="D3779" s="135"/>
      <c r="E3779" s="85"/>
      <c r="F3779" s="85"/>
      <c r="G3779" s="85"/>
      <c r="H3779" s="85"/>
      <c r="I3779" s="85"/>
      <c r="J3779" s="85"/>
      <c r="K3779" s="85"/>
    </row>
    <row r="3780" spans="1:11" x14ac:dyDescent="0.3">
      <c r="A3780" s="67"/>
      <c r="B3780" s="135"/>
      <c r="C3780" s="135"/>
      <c r="D3780" s="135"/>
      <c r="E3780" s="85"/>
      <c r="F3780" s="85"/>
      <c r="G3780" s="85"/>
      <c r="H3780" s="85"/>
      <c r="I3780" s="85"/>
      <c r="J3780" s="85"/>
      <c r="K3780" s="85"/>
    </row>
    <row r="3781" spans="1:11" x14ac:dyDescent="0.3">
      <c r="A3781" s="68"/>
      <c r="B3781" s="137"/>
      <c r="C3781" s="137"/>
      <c r="D3781" s="137"/>
      <c r="E3781" s="87"/>
      <c r="F3781" s="87"/>
      <c r="G3781" s="87"/>
      <c r="H3781" s="87"/>
      <c r="I3781" s="87"/>
      <c r="J3781" s="87"/>
      <c r="K3781" s="87"/>
    </row>
    <row r="3783" spans="1:11" x14ac:dyDescent="0.3">
      <c r="A3783" s="69"/>
      <c r="B3783" s="69"/>
      <c r="C3783" s="69"/>
      <c r="D3783" s="69"/>
      <c r="E3783" s="69"/>
      <c r="F3783" s="69"/>
      <c r="G3783" s="69"/>
      <c r="H3783" s="97"/>
      <c r="I3783" s="97"/>
      <c r="J3783" s="69"/>
      <c r="K3783" s="69"/>
    </row>
    <row r="3784" spans="1:11" x14ac:dyDescent="0.3">
      <c r="A3784" s="101"/>
      <c r="B3784" s="83"/>
      <c r="C3784" s="83"/>
      <c r="D3784" s="83"/>
      <c r="E3784" s="83"/>
      <c r="F3784" s="83"/>
      <c r="G3784" s="95"/>
      <c r="H3784" s="95"/>
      <c r="I3784" s="33"/>
      <c r="J3784" s="98"/>
      <c r="K3784" s="96"/>
    </row>
    <row r="3785" spans="1:11" x14ac:dyDescent="0.3">
      <c r="A3785" s="91"/>
      <c r="B3785" s="92"/>
      <c r="C3785" s="92"/>
      <c r="D3785" s="92"/>
      <c r="E3785" s="92"/>
      <c r="F3785" s="92"/>
      <c r="G3785" s="92"/>
      <c r="H3785" s="92"/>
      <c r="I3785" s="92"/>
      <c r="J3785" s="92"/>
      <c r="K3785" s="92"/>
    </row>
    <row r="3786" spans="1:11" x14ac:dyDescent="0.3">
      <c r="A3786" s="68"/>
      <c r="B3786" s="68"/>
      <c r="C3786" s="68"/>
      <c r="D3786" s="68"/>
      <c r="E3786" s="68"/>
      <c r="F3786" s="68"/>
      <c r="G3786" s="68"/>
      <c r="H3786" s="68"/>
      <c r="I3786" s="68"/>
      <c r="J3786" s="68"/>
      <c r="K3786" s="86"/>
    </row>
    <row r="3787" spans="1:11" x14ac:dyDescent="0.3">
      <c r="A3787" s="67"/>
      <c r="B3787" s="135"/>
      <c r="C3787" s="135"/>
      <c r="D3787" s="135"/>
      <c r="E3787" s="85"/>
      <c r="F3787" s="85"/>
      <c r="G3787" s="85"/>
      <c r="H3787" s="85"/>
      <c r="I3787" s="85"/>
      <c r="J3787" s="85"/>
      <c r="K3787" s="85"/>
    </row>
    <row r="3788" spans="1:11" x14ac:dyDescent="0.3">
      <c r="A3788" s="67"/>
      <c r="B3788" s="135"/>
      <c r="C3788" s="135"/>
      <c r="D3788" s="135"/>
      <c r="E3788" s="85"/>
      <c r="F3788" s="85"/>
      <c r="G3788" s="85"/>
      <c r="H3788" s="85"/>
      <c r="I3788" s="85"/>
      <c r="J3788" s="85"/>
      <c r="K3788" s="85"/>
    </row>
    <row r="3789" spans="1:11" x14ac:dyDescent="0.3">
      <c r="A3789" s="67"/>
      <c r="B3789" s="135"/>
      <c r="C3789" s="135"/>
      <c r="D3789" s="135"/>
      <c r="E3789" s="85"/>
      <c r="F3789" s="85"/>
      <c r="G3789" s="85"/>
      <c r="H3789" s="85"/>
      <c r="I3789" s="85"/>
      <c r="J3789" s="85"/>
      <c r="K3789" s="85"/>
    </row>
    <row r="3790" spans="1:11" x14ac:dyDescent="0.3">
      <c r="A3790" s="67"/>
      <c r="B3790" s="135"/>
      <c r="C3790" s="135"/>
      <c r="D3790" s="135"/>
      <c r="E3790" s="85"/>
      <c r="F3790" s="85"/>
      <c r="G3790" s="85"/>
      <c r="H3790" s="85"/>
      <c r="I3790" s="85"/>
      <c r="J3790" s="85"/>
      <c r="K3790" s="85"/>
    </row>
    <row r="3791" spans="1:11" x14ac:dyDescent="0.3">
      <c r="A3791" s="67"/>
      <c r="B3791" s="135"/>
      <c r="C3791" s="135"/>
      <c r="D3791" s="135"/>
      <c r="E3791" s="85"/>
      <c r="F3791" s="85"/>
      <c r="G3791" s="85"/>
      <c r="H3791" s="85"/>
      <c r="I3791" s="85"/>
      <c r="J3791" s="85"/>
      <c r="K3791" s="85"/>
    </row>
    <row r="3792" spans="1:11" x14ac:dyDescent="0.3">
      <c r="A3792" s="67"/>
      <c r="B3792" s="135"/>
      <c r="C3792" s="135"/>
      <c r="D3792" s="135"/>
      <c r="E3792" s="85"/>
      <c r="F3792" s="85"/>
      <c r="G3792" s="85"/>
      <c r="H3792" s="85"/>
      <c r="I3792" s="85"/>
      <c r="J3792" s="85"/>
      <c r="K3792" s="85"/>
    </row>
    <row r="3793" spans="1:11" x14ac:dyDescent="0.3">
      <c r="A3793" s="67"/>
      <c r="B3793" s="135"/>
      <c r="C3793" s="135"/>
      <c r="D3793" s="135"/>
      <c r="E3793" s="85"/>
      <c r="F3793" s="85"/>
      <c r="G3793" s="85"/>
      <c r="H3793" s="85"/>
      <c r="I3793" s="85"/>
      <c r="J3793" s="85"/>
      <c r="K3793" s="85"/>
    </row>
    <row r="3794" spans="1:11" x14ac:dyDescent="0.3">
      <c r="A3794" s="67"/>
      <c r="B3794" s="135"/>
      <c r="C3794" s="135"/>
      <c r="D3794" s="135"/>
      <c r="E3794" s="85"/>
      <c r="F3794" s="85"/>
      <c r="G3794" s="85"/>
      <c r="H3794" s="85"/>
      <c r="I3794" s="85"/>
      <c r="J3794" s="85"/>
      <c r="K3794" s="85"/>
    </row>
    <row r="3795" spans="1:11" x14ac:dyDescent="0.3">
      <c r="A3795" s="67"/>
      <c r="B3795" s="135"/>
      <c r="C3795" s="135"/>
      <c r="D3795" s="135"/>
      <c r="E3795" s="85"/>
      <c r="F3795" s="85"/>
      <c r="G3795" s="85"/>
      <c r="H3795" s="85"/>
      <c r="I3795" s="85"/>
      <c r="J3795" s="85"/>
      <c r="K3795" s="85"/>
    </row>
    <row r="3796" spans="1:11" x14ac:dyDescent="0.3">
      <c r="A3796" s="67"/>
      <c r="B3796" s="135"/>
      <c r="C3796" s="135"/>
      <c r="D3796" s="135"/>
      <c r="E3796" s="85"/>
      <c r="F3796" s="85"/>
      <c r="G3796" s="85"/>
      <c r="H3796" s="85"/>
      <c r="I3796" s="85"/>
      <c r="J3796" s="85"/>
      <c r="K3796" s="85"/>
    </row>
    <row r="3797" spans="1:11" x14ac:dyDescent="0.3">
      <c r="A3797" s="67"/>
      <c r="B3797" s="135"/>
      <c r="C3797" s="135"/>
      <c r="D3797" s="135"/>
      <c r="E3797" s="85"/>
      <c r="F3797" s="85"/>
      <c r="G3797" s="85"/>
      <c r="H3797" s="85"/>
      <c r="I3797" s="85"/>
      <c r="J3797" s="85"/>
      <c r="K3797" s="85"/>
    </row>
    <row r="3798" spans="1:11" x14ac:dyDescent="0.3">
      <c r="A3798" s="67"/>
      <c r="B3798" s="135"/>
      <c r="C3798" s="135"/>
      <c r="D3798" s="135"/>
      <c r="E3798" s="85"/>
      <c r="F3798" s="85"/>
      <c r="G3798" s="85"/>
      <c r="H3798" s="85"/>
      <c r="I3798" s="85"/>
      <c r="J3798" s="85"/>
      <c r="K3798" s="85"/>
    </row>
    <row r="3799" spans="1:11" x14ac:dyDescent="0.3">
      <c r="A3799" s="67"/>
      <c r="B3799" s="135"/>
      <c r="C3799" s="135"/>
      <c r="D3799" s="135"/>
      <c r="E3799" s="85"/>
      <c r="F3799" s="85"/>
      <c r="G3799" s="85"/>
      <c r="H3799" s="85"/>
      <c r="I3799" s="85"/>
      <c r="J3799" s="85"/>
      <c r="K3799" s="85"/>
    </row>
    <row r="3800" spans="1:11" x14ac:dyDescent="0.3">
      <c r="A3800" s="67"/>
      <c r="B3800" s="135"/>
      <c r="C3800" s="135"/>
      <c r="D3800" s="135"/>
      <c r="E3800" s="85"/>
      <c r="F3800" s="85"/>
      <c r="G3800" s="85"/>
      <c r="H3800" s="85"/>
      <c r="I3800" s="85"/>
      <c r="J3800" s="85"/>
      <c r="K3800" s="85"/>
    </row>
    <row r="3801" spans="1:11" x14ac:dyDescent="0.3">
      <c r="A3801" s="67"/>
      <c r="B3801" s="135"/>
      <c r="C3801" s="135"/>
      <c r="D3801" s="135"/>
      <c r="E3801" s="85"/>
      <c r="F3801" s="85"/>
      <c r="G3801" s="85"/>
      <c r="H3801" s="85"/>
      <c r="I3801" s="85"/>
      <c r="J3801" s="85"/>
      <c r="K3801" s="85"/>
    </row>
    <row r="3802" spans="1:11" x14ac:dyDescent="0.3">
      <c r="A3802" s="67"/>
      <c r="B3802" s="135"/>
      <c r="C3802" s="135"/>
      <c r="D3802" s="135"/>
      <c r="E3802" s="85"/>
      <c r="F3802" s="85"/>
      <c r="G3802" s="85"/>
      <c r="H3802" s="85"/>
      <c r="I3802" s="85"/>
      <c r="J3802" s="85"/>
      <c r="K3802" s="85"/>
    </row>
    <row r="3803" spans="1:11" x14ac:dyDescent="0.3">
      <c r="A3803" s="68"/>
      <c r="B3803" s="136"/>
      <c r="C3803" s="136"/>
      <c r="D3803" s="136"/>
      <c r="E3803" s="87"/>
      <c r="F3803" s="87"/>
      <c r="G3803" s="87"/>
      <c r="H3803" s="87"/>
      <c r="I3803" s="87"/>
      <c r="J3803" s="87"/>
      <c r="K3803" s="87"/>
    </row>
    <row r="3804" spans="1:11" x14ac:dyDescent="0.3">
      <c r="A3804" s="82"/>
      <c r="B3804" s="89"/>
      <c r="C3804" s="89"/>
      <c r="D3804" s="89"/>
      <c r="E3804" s="89"/>
      <c r="F3804" s="89"/>
      <c r="G3804" s="89"/>
      <c r="H3804" s="89"/>
      <c r="I3804" s="89"/>
      <c r="J3804" s="89"/>
      <c r="K3804" s="89"/>
    </row>
    <row r="3805" spans="1:11" x14ac:dyDescent="0.3">
      <c r="A3805" s="92"/>
      <c r="B3805" s="92"/>
      <c r="C3805" s="92"/>
      <c r="D3805" s="92"/>
      <c r="E3805" s="92"/>
      <c r="F3805" s="92"/>
      <c r="G3805" s="92"/>
      <c r="H3805" s="92"/>
      <c r="I3805" s="92"/>
      <c r="J3805" s="92"/>
      <c r="K3805" s="92"/>
    </row>
    <row r="3806" spans="1:11" x14ac:dyDescent="0.3">
      <c r="A3806" s="68"/>
      <c r="B3806" s="68"/>
      <c r="C3806" s="68"/>
      <c r="D3806" s="68"/>
      <c r="E3806" s="68"/>
      <c r="F3806" s="68"/>
      <c r="G3806" s="68"/>
      <c r="H3806" s="68"/>
      <c r="I3806" s="68"/>
      <c r="J3806" s="68"/>
      <c r="K3806" s="86"/>
    </row>
    <row r="3807" spans="1:11" x14ac:dyDescent="0.3">
      <c r="A3807" s="67"/>
      <c r="B3807" s="135"/>
      <c r="C3807" s="135"/>
      <c r="D3807" s="135"/>
      <c r="E3807" s="85"/>
      <c r="F3807" s="85"/>
      <c r="G3807" s="85"/>
      <c r="H3807" s="85"/>
      <c r="I3807" s="85"/>
      <c r="J3807" s="85"/>
      <c r="K3807" s="85"/>
    </row>
    <row r="3808" spans="1:11" x14ac:dyDescent="0.3">
      <c r="A3808" s="67"/>
      <c r="B3808" s="135"/>
      <c r="C3808" s="135"/>
      <c r="D3808" s="135"/>
      <c r="E3808" s="85"/>
      <c r="F3808" s="85"/>
      <c r="G3808" s="85"/>
      <c r="H3808" s="85"/>
      <c r="I3808" s="85"/>
      <c r="J3808" s="85"/>
      <c r="K3808" s="85"/>
    </row>
    <row r="3809" spans="1:11" x14ac:dyDescent="0.3">
      <c r="A3809" s="67"/>
      <c r="B3809" s="135"/>
      <c r="C3809" s="135"/>
      <c r="D3809" s="135"/>
      <c r="E3809" s="85"/>
      <c r="F3809" s="85"/>
      <c r="G3809" s="85"/>
      <c r="H3809" s="85"/>
      <c r="I3809" s="85"/>
      <c r="J3809" s="85"/>
      <c r="K3809" s="85"/>
    </row>
    <row r="3810" spans="1:11" x14ac:dyDescent="0.3">
      <c r="A3810" s="67"/>
      <c r="B3810" s="135"/>
      <c r="C3810" s="135"/>
      <c r="D3810" s="135"/>
      <c r="E3810" s="85"/>
      <c r="F3810" s="85"/>
      <c r="G3810" s="85"/>
      <c r="H3810" s="85"/>
      <c r="I3810" s="85"/>
      <c r="J3810" s="85"/>
      <c r="K3810" s="85"/>
    </row>
    <row r="3811" spans="1:11" x14ac:dyDescent="0.3">
      <c r="A3811" s="67"/>
      <c r="B3811" s="135"/>
      <c r="C3811" s="135"/>
      <c r="D3811" s="135"/>
      <c r="E3811" s="85"/>
      <c r="F3811" s="85"/>
      <c r="G3811" s="85"/>
      <c r="H3811" s="85"/>
      <c r="I3811" s="85"/>
      <c r="J3811" s="85"/>
      <c r="K3811" s="85"/>
    </row>
    <row r="3812" spans="1:11" x14ac:dyDescent="0.3">
      <c r="A3812" s="67"/>
      <c r="B3812" s="135"/>
      <c r="C3812" s="135"/>
      <c r="D3812" s="135"/>
      <c r="E3812" s="85"/>
      <c r="F3812" s="85"/>
      <c r="G3812" s="85"/>
      <c r="H3812" s="85"/>
      <c r="I3812" s="85"/>
      <c r="J3812" s="85"/>
      <c r="K3812" s="85"/>
    </row>
    <row r="3813" spans="1:11" x14ac:dyDescent="0.3">
      <c r="A3813" s="67"/>
      <c r="B3813" s="135"/>
      <c r="C3813" s="135"/>
      <c r="D3813" s="135"/>
      <c r="E3813" s="85"/>
      <c r="F3813" s="85"/>
      <c r="G3813" s="85"/>
      <c r="H3813" s="85"/>
      <c r="I3813" s="85"/>
      <c r="J3813" s="85"/>
      <c r="K3813" s="85"/>
    </row>
    <row r="3814" spans="1:11" x14ac:dyDescent="0.3">
      <c r="A3814" s="67"/>
      <c r="B3814" s="135"/>
      <c r="C3814" s="135"/>
      <c r="D3814" s="135"/>
      <c r="E3814" s="85"/>
      <c r="F3814" s="85"/>
      <c r="G3814" s="85"/>
      <c r="H3814" s="85"/>
      <c r="I3814" s="85"/>
      <c r="J3814" s="85"/>
      <c r="K3814" s="85"/>
    </row>
    <row r="3815" spans="1:11" x14ac:dyDescent="0.3">
      <c r="A3815" s="67"/>
      <c r="B3815" s="135"/>
      <c r="C3815" s="135"/>
      <c r="D3815" s="135"/>
      <c r="E3815" s="85"/>
      <c r="F3815" s="85"/>
      <c r="G3815" s="85"/>
      <c r="H3815" s="85"/>
      <c r="I3815" s="85"/>
      <c r="J3815" s="85"/>
      <c r="K3815" s="85"/>
    </row>
    <row r="3816" spans="1:11" x14ac:dyDescent="0.3">
      <c r="A3816" s="67"/>
      <c r="B3816" s="135"/>
      <c r="C3816" s="135"/>
      <c r="D3816" s="135"/>
      <c r="E3816" s="85"/>
      <c r="F3816" s="85"/>
      <c r="G3816" s="85"/>
      <c r="H3816" s="85"/>
      <c r="I3816" s="85"/>
      <c r="J3816" s="85"/>
      <c r="K3816" s="85"/>
    </row>
    <row r="3817" spans="1:11" x14ac:dyDescent="0.3">
      <c r="A3817" s="67"/>
      <c r="B3817" s="135"/>
      <c r="C3817" s="135"/>
      <c r="D3817" s="135"/>
      <c r="E3817" s="85"/>
      <c r="F3817" s="85"/>
      <c r="G3817" s="85"/>
      <c r="H3817" s="85"/>
      <c r="I3817" s="85"/>
      <c r="J3817" s="85"/>
      <c r="K3817" s="85"/>
    </row>
    <row r="3818" spans="1:11" x14ac:dyDescent="0.3">
      <c r="A3818" s="67"/>
      <c r="B3818" s="135"/>
      <c r="C3818" s="135"/>
      <c r="D3818" s="135"/>
      <c r="E3818" s="85"/>
      <c r="F3818" s="85"/>
      <c r="G3818" s="85"/>
      <c r="H3818" s="85"/>
      <c r="I3818" s="85"/>
      <c r="J3818" s="85"/>
      <c r="K3818" s="85"/>
    </row>
    <row r="3819" spans="1:11" x14ac:dyDescent="0.3">
      <c r="A3819" s="67"/>
      <c r="B3819" s="135"/>
      <c r="C3819" s="135"/>
      <c r="D3819" s="135"/>
      <c r="E3819" s="85"/>
      <c r="F3819" s="85"/>
      <c r="G3819" s="85"/>
      <c r="H3819" s="85"/>
      <c r="I3819" s="85"/>
      <c r="J3819" s="85"/>
      <c r="K3819" s="85"/>
    </row>
    <row r="3820" spans="1:11" x14ac:dyDescent="0.3">
      <c r="A3820" s="67"/>
      <c r="B3820" s="135"/>
      <c r="C3820" s="135"/>
      <c r="D3820" s="135"/>
      <c r="E3820" s="85"/>
      <c r="F3820" s="85"/>
      <c r="G3820" s="85"/>
      <c r="H3820" s="85"/>
      <c r="I3820" s="85"/>
      <c r="J3820" s="85"/>
      <c r="K3820" s="85"/>
    </row>
    <row r="3821" spans="1:11" x14ac:dyDescent="0.3">
      <c r="A3821" s="67"/>
      <c r="B3821" s="135"/>
      <c r="C3821" s="135"/>
      <c r="D3821" s="135"/>
      <c r="E3821" s="85"/>
      <c r="F3821" s="85"/>
      <c r="G3821" s="85"/>
      <c r="H3821" s="85"/>
      <c r="I3821" s="85"/>
      <c r="J3821" s="85"/>
      <c r="K3821" s="85"/>
    </row>
    <row r="3822" spans="1:11" x14ac:dyDescent="0.3">
      <c r="A3822" s="67"/>
      <c r="B3822" s="135"/>
      <c r="C3822" s="135"/>
      <c r="D3822" s="135"/>
      <c r="E3822" s="85"/>
      <c r="F3822" s="85"/>
      <c r="G3822" s="85"/>
      <c r="H3822" s="85"/>
      <c r="I3822" s="85"/>
      <c r="J3822" s="85"/>
      <c r="K3822" s="85"/>
    </row>
    <row r="3823" spans="1:11" x14ac:dyDescent="0.3">
      <c r="A3823" s="68"/>
      <c r="B3823" s="137"/>
      <c r="C3823" s="137"/>
      <c r="D3823" s="137"/>
      <c r="E3823" s="87"/>
      <c r="F3823" s="87"/>
      <c r="G3823" s="87"/>
      <c r="H3823" s="87"/>
      <c r="I3823" s="87"/>
      <c r="J3823" s="87"/>
      <c r="K3823" s="87"/>
    </row>
    <row r="3825" spans="1:11" x14ac:dyDescent="0.3">
      <c r="A3825" s="69"/>
      <c r="B3825" s="69"/>
      <c r="C3825" s="69"/>
      <c r="D3825" s="69"/>
      <c r="E3825" s="69"/>
      <c r="F3825" s="69"/>
      <c r="G3825" s="69"/>
      <c r="H3825" s="97"/>
      <c r="I3825" s="97"/>
      <c r="J3825" s="69"/>
      <c r="K3825" s="69"/>
    </row>
    <row r="3826" spans="1:11" x14ac:dyDescent="0.3">
      <c r="A3826" s="101"/>
      <c r="B3826" s="83"/>
      <c r="C3826" s="83"/>
      <c r="D3826" s="83"/>
      <c r="E3826" s="83"/>
      <c r="F3826" s="83"/>
      <c r="G3826" s="95"/>
      <c r="H3826" s="95"/>
      <c r="I3826" s="33"/>
      <c r="J3826" s="98"/>
      <c r="K3826" s="96"/>
    </row>
    <row r="3827" spans="1:11" x14ac:dyDescent="0.3">
      <c r="A3827" s="91"/>
      <c r="B3827" s="92"/>
      <c r="C3827" s="92"/>
      <c r="D3827" s="92"/>
      <c r="E3827" s="92"/>
      <c r="F3827" s="92"/>
      <c r="G3827" s="92"/>
      <c r="H3827" s="92"/>
      <c r="I3827" s="92"/>
      <c r="J3827" s="92"/>
      <c r="K3827" s="92"/>
    </row>
    <row r="3828" spans="1:11" x14ac:dyDescent="0.3">
      <c r="A3828" s="68"/>
      <c r="B3828" s="68"/>
      <c r="C3828" s="68"/>
      <c r="D3828" s="68"/>
      <c r="E3828" s="68"/>
      <c r="F3828" s="68"/>
      <c r="G3828" s="68"/>
      <c r="H3828" s="68"/>
      <c r="I3828" s="68"/>
      <c r="J3828" s="68"/>
      <c r="K3828" s="86"/>
    </row>
    <row r="3829" spans="1:11" x14ac:dyDescent="0.3">
      <c r="A3829" s="67"/>
      <c r="B3829" s="135"/>
      <c r="C3829" s="135"/>
      <c r="D3829" s="135"/>
      <c r="E3829" s="85"/>
      <c r="F3829" s="85"/>
      <c r="G3829" s="85"/>
      <c r="H3829" s="85"/>
      <c r="I3829" s="85"/>
      <c r="J3829" s="85"/>
      <c r="K3829" s="85"/>
    </row>
    <row r="3830" spans="1:11" x14ac:dyDescent="0.3">
      <c r="A3830" s="67"/>
      <c r="B3830" s="135"/>
      <c r="C3830" s="135"/>
      <c r="D3830" s="135"/>
      <c r="E3830" s="85"/>
      <c r="F3830" s="85"/>
      <c r="G3830" s="85"/>
      <c r="H3830" s="85"/>
      <c r="I3830" s="85"/>
      <c r="J3830" s="85"/>
      <c r="K3830" s="85"/>
    </row>
    <row r="3831" spans="1:11" x14ac:dyDescent="0.3">
      <c r="A3831" s="67"/>
      <c r="B3831" s="135"/>
      <c r="C3831" s="135"/>
      <c r="D3831" s="135"/>
      <c r="E3831" s="85"/>
      <c r="F3831" s="85"/>
      <c r="G3831" s="85"/>
      <c r="H3831" s="85"/>
      <c r="I3831" s="85"/>
      <c r="J3831" s="85"/>
      <c r="K3831" s="85"/>
    </row>
    <row r="3832" spans="1:11" x14ac:dyDescent="0.3">
      <c r="A3832" s="67"/>
      <c r="B3832" s="135"/>
      <c r="C3832" s="135"/>
      <c r="D3832" s="135"/>
      <c r="E3832" s="85"/>
      <c r="F3832" s="85"/>
      <c r="G3832" s="85"/>
      <c r="H3832" s="85"/>
      <c r="I3832" s="85"/>
      <c r="J3832" s="85"/>
      <c r="K3832" s="85"/>
    </row>
    <row r="3833" spans="1:11" x14ac:dyDescent="0.3">
      <c r="A3833" s="67"/>
      <c r="B3833" s="135"/>
      <c r="C3833" s="135"/>
      <c r="D3833" s="135"/>
      <c r="E3833" s="85"/>
      <c r="F3833" s="85"/>
      <c r="G3833" s="85"/>
      <c r="H3833" s="85"/>
      <c r="I3833" s="85"/>
      <c r="J3833" s="85"/>
      <c r="K3833" s="85"/>
    </row>
    <row r="3834" spans="1:11" x14ac:dyDescent="0.3">
      <c r="A3834" s="67"/>
      <c r="B3834" s="135"/>
      <c r="C3834" s="135"/>
      <c r="D3834" s="135"/>
      <c r="E3834" s="85"/>
      <c r="F3834" s="85"/>
      <c r="G3834" s="85"/>
      <c r="H3834" s="85"/>
      <c r="I3834" s="85"/>
      <c r="J3834" s="85"/>
      <c r="K3834" s="85"/>
    </row>
    <row r="3835" spans="1:11" x14ac:dyDescent="0.3">
      <c r="A3835" s="67"/>
      <c r="B3835" s="135"/>
      <c r="C3835" s="135"/>
      <c r="D3835" s="135"/>
      <c r="E3835" s="85"/>
      <c r="F3835" s="85"/>
      <c r="G3835" s="85"/>
      <c r="H3835" s="85"/>
      <c r="I3835" s="85"/>
      <c r="J3835" s="85"/>
      <c r="K3835" s="85"/>
    </row>
    <row r="3836" spans="1:11" x14ac:dyDescent="0.3">
      <c r="A3836" s="67"/>
      <c r="B3836" s="135"/>
      <c r="C3836" s="135"/>
      <c r="D3836" s="135"/>
      <c r="E3836" s="85"/>
      <c r="F3836" s="85"/>
      <c r="G3836" s="85"/>
      <c r="H3836" s="85"/>
      <c r="I3836" s="85"/>
      <c r="J3836" s="85"/>
      <c r="K3836" s="85"/>
    </row>
    <row r="3837" spans="1:11" x14ac:dyDescent="0.3">
      <c r="A3837" s="67"/>
      <c r="B3837" s="135"/>
      <c r="C3837" s="135"/>
      <c r="D3837" s="135"/>
      <c r="E3837" s="85"/>
      <c r="F3837" s="85"/>
      <c r="G3837" s="85"/>
      <c r="H3837" s="85"/>
      <c r="I3837" s="85"/>
      <c r="J3837" s="85"/>
      <c r="K3837" s="85"/>
    </row>
    <row r="3838" spans="1:11" x14ac:dyDescent="0.3">
      <c r="A3838" s="67"/>
      <c r="B3838" s="135"/>
      <c r="C3838" s="135"/>
      <c r="D3838" s="135"/>
      <c r="E3838" s="85"/>
      <c r="F3838" s="85"/>
      <c r="G3838" s="85"/>
      <c r="H3838" s="85"/>
      <c r="I3838" s="85"/>
      <c r="J3838" s="85"/>
      <c r="K3838" s="85"/>
    </row>
    <row r="3839" spans="1:11" x14ac:dyDescent="0.3">
      <c r="A3839" s="67"/>
      <c r="B3839" s="135"/>
      <c r="C3839" s="135"/>
      <c r="D3839" s="135"/>
      <c r="E3839" s="85"/>
      <c r="F3839" s="85"/>
      <c r="G3839" s="85"/>
      <c r="H3839" s="85"/>
      <c r="I3839" s="85"/>
      <c r="J3839" s="85"/>
      <c r="K3839" s="85"/>
    </row>
    <row r="3840" spans="1:11" x14ac:dyDescent="0.3">
      <c r="A3840" s="67"/>
      <c r="B3840" s="135"/>
      <c r="C3840" s="135"/>
      <c r="D3840" s="135"/>
      <c r="E3840" s="85"/>
      <c r="F3840" s="85"/>
      <c r="G3840" s="85"/>
      <c r="H3840" s="85"/>
      <c r="I3840" s="85"/>
      <c r="J3840" s="85"/>
      <c r="K3840" s="85"/>
    </row>
    <row r="3841" spans="1:11" x14ac:dyDescent="0.3">
      <c r="A3841" s="67"/>
      <c r="B3841" s="135"/>
      <c r="C3841" s="135"/>
      <c r="D3841" s="135"/>
      <c r="E3841" s="85"/>
      <c r="F3841" s="85"/>
      <c r="G3841" s="85"/>
      <c r="H3841" s="85"/>
      <c r="I3841" s="85"/>
      <c r="J3841" s="85"/>
      <c r="K3841" s="85"/>
    </row>
    <row r="3842" spans="1:11" x14ac:dyDescent="0.3">
      <c r="A3842" s="67"/>
      <c r="B3842" s="135"/>
      <c r="C3842" s="135"/>
      <c r="D3842" s="135"/>
      <c r="E3842" s="85"/>
      <c r="F3842" s="85"/>
      <c r="G3842" s="85"/>
      <c r="H3842" s="85"/>
      <c r="I3842" s="85"/>
      <c r="J3842" s="85"/>
      <c r="K3842" s="85"/>
    </row>
    <row r="3843" spans="1:11" x14ac:dyDescent="0.3">
      <c r="A3843" s="67"/>
      <c r="B3843" s="135"/>
      <c r="C3843" s="135"/>
      <c r="D3843" s="135"/>
      <c r="E3843" s="85"/>
      <c r="F3843" s="85"/>
      <c r="G3843" s="85"/>
      <c r="H3843" s="85"/>
      <c r="I3843" s="85"/>
      <c r="J3843" s="85"/>
      <c r="K3843" s="85"/>
    </row>
    <row r="3844" spans="1:11" x14ac:dyDescent="0.3">
      <c r="A3844" s="67"/>
      <c r="B3844" s="135"/>
      <c r="C3844" s="135"/>
      <c r="D3844" s="135"/>
      <c r="E3844" s="85"/>
      <c r="F3844" s="85"/>
      <c r="G3844" s="85"/>
      <c r="H3844" s="85"/>
      <c r="I3844" s="85"/>
      <c r="J3844" s="85"/>
      <c r="K3844" s="85"/>
    </row>
    <row r="3845" spans="1:11" x14ac:dyDescent="0.3">
      <c r="A3845" s="68"/>
      <c r="B3845" s="136"/>
      <c r="C3845" s="136"/>
      <c r="D3845" s="136"/>
      <c r="E3845" s="87"/>
      <c r="F3845" s="87"/>
      <c r="G3845" s="87"/>
      <c r="H3845" s="87"/>
      <c r="I3845" s="87"/>
      <c r="J3845" s="87"/>
      <c r="K3845" s="87"/>
    </row>
    <row r="3846" spans="1:11" x14ac:dyDescent="0.3">
      <c r="A3846" s="82"/>
      <c r="B3846" s="89"/>
      <c r="C3846" s="89"/>
      <c r="D3846" s="89"/>
      <c r="E3846" s="89"/>
      <c r="F3846" s="89"/>
      <c r="G3846" s="89"/>
      <c r="H3846" s="89"/>
      <c r="I3846" s="89"/>
      <c r="J3846" s="89"/>
      <c r="K3846" s="89"/>
    </row>
    <row r="3847" spans="1:11" x14ac:dyDescent="0.3">
      <c r="A3847" s="92"/>
      <c r="B3847" s="92"/>
      <c r="C3847" s="92"/>
      <c r="D3847" s="92"/>
      <c r="E3847" s="92"/>
      <c r="F3847" s="92"/>
      <c r="G3847" s="92"/>
      <c r="H3847" s="92"/>
      <c r="I3847" s="92"/>
      <c r="J3847" s="92"/>
      <c r="K3847" s="92"/>
    </row>
    <row r="3848" spans="1:11" x14ac:dyDescent="0.3">
      <c r="A3848" s="68"/>
      <c r="B3848" s="68"/>
      <c r="C3848" s="68"/>
      <c r="D3848" s="68"/>
      <c r="E3848" s="68"/>
      <c r="F3848" s="68"/>
      <c r="G3848" s="68"/>
      <c r="H3848" s="68"/>
      <c r="I3848" s="68"/>
      <c r="J3848" s="68"/>
      <c r="K3848" s="86"/>
    </row>
    <row r="3849" spans="1:11" x14ac:dyDescent="0.3">
      <c r="A3849" s="67"/>
      <c r="B3849" s="135"/>
      <c r="C3849" s="135"/>
      <c r="D3849" s="135"/>
      <c r="E3849" s="85"/>
      <c r="F3849" s="85"/>
      <c r="G3849" s="85"/>
      <c r="H3849" s="85"/>
      <c r="I3849" s="85"/>
      <c r="J3849" s="85"/>
      <c r="K3849" s="85"/>
    </row>
    <row r="3850" spans="1:11" x14ac:dyDescent="0.3">
      <c r="A3850" s="67"/>
      <c r="B3850" s="135"/>
      <c r="C3850" s="135"/>
      <c r="D3850" s="135"/>
      <c r="E3850" s="85"/>
      <c r="F3850" s="85"/>
      <c r="G3850" s="85"/>
      <c r="H3850" s="85"/>
      <c r="I3850" s="85"/>
      <c r="J3850" s="85"/>
      <c r="K3850" s="85"/>
    </row>
    <row r="3851" spans="1:11" x14ac:dyDescent="0.3">
      <c r="A3851" s="67"/>
      <c r="B3851" s="135"/>
      <c r="C3851" s="135"/>
      <c r="D3851" s="135"/>
      <c r="E3851" s="85"/>
      <c r="F3851" s="85"/>
      <c r="G3851" s="85"/>
      <c r="H3851" s="85"/>
      <c r="I3851" s="85"/>
      <c r="J3851" s="85"/>
      <c r="K3851" s="85"/>
    </row>
    <row r="3852" spans="1:11" x14ac:dyDescent="0.3">
      <c r="A3852" s="67"/>
      <c r="B3852" s="135"/>
      <c r="C3852" s="135"/>
      <c r="D3852" s="135"/>
      <c r="E3852" s="85"/>
      <c r="F3852" s="85"/>
      <c r="G3852" s="85"/>
      <c r="H3852" s="85"/>
      <c r="I3852" s="85"/>
      <c r="J3852" s="85"/>
      <c r="K3852" s="85"/>
    </row>
    <row r="3853" spans="1:11" x14ac:dyDescent="0.3">
      <c r="A3853" s="67"/>
      <c r="B3853" s="135"/>
      <c r="C3853" s="135"/>
      <c r="D3853" s="135"/>
      <c r="E3853" s="85"/>
      <c r="F3853" s="85"/>
      <c r="G3853" s="85"/>
      <c r="H3853" s="85"/>
      <c r="I3853" s="85"/>
      <c r="J3853" s="85"/>
      <c r="K3853" s="85"/>
    </row>
    <row r="3854" spans="1:11" x14ac:dyDescent="0.3">
      <c r="A3854" s="67"/>
      <c r="B3854" s="135"/>
      <c r="C3854" s="135"/>
      <c r="D3854" s="135"/>
      <c r="E3854" s="85"/>
      <c r="F3854" s="85"/>
      <c r="G3854" s="85"/>
      <c r="H3854" s="85"/>
      <c r="I3854" s="85"/>
      <c r="J3854" s="85"/>
      <c r="K3854" s="85"/>
    </row>
    <row r="3855" spans="1:11" x14ac:dyDescent="0.3">
      <c r="A3855" s="67"/>
      <c r="B3855" s="135"/>
      <c r="C3855" s="135"/>
      <c r="D3855" s="135"/>
      <c r="E3855" s="85"/>
      <c r="F3855" s="85"/>
      <c r="G3855" s="85"/>
      <c r="H3855" s="85"/>
      <c r="I3855" s="85"/>
      <c r="J3855" s="85"/>
      <c r="K3855" s="85"/>
    </row>
    <row r="3856" spans="1:11" x14ac:dyDescent="0.3">
      <c r="A3856" s="67"/>
      <c r="B3856" s="135"/>
      <c r="C3856" s="135"/>
      <c r="D3856" s="135"/>
      <c r="E3856" s="85"/>
      <c r="F3856" s="85"/>
      <c r="G3856" s="85"/>
      <c r="H3856" s="85"/>
      <c r="I3856" s="85"/>
      <c r="J3856" s="85"/>
      <c r="K3856" s="85"/>
    </row>
    <row r="3857" spans="1:11" x14ac:dyDescent="0.3">
      <c r="A3857" s="67"/>
      <c r="B3857" s="135"/>
      <c r="C3857" s="135"/>
      <c r="D3857" s="135"/>
      <c r="E3857" s="85"/>
      <c r="F3857" s="85"/>
      <c r="G3857" s="85"/>
      <c r="H3857" s="85"/>
      <c r="I3857" s="85"/>
      <c r="J3857" s="85"/>
      <c r="K3857" s="85"/>
    </row>
    <row r="3858" spans="1:11" x14ac:dyDescent="0.3">
      <c r="A3858" s="67"/>
      <c r="B3858" s="135"/>
      <c r="C3858" s="135"/>
      <c r="D3858" s="135"/>
      <c r="E3858" s="85"/>
      <c r="F3858" s="85"/>
      <c r="G3858" s="85"/>
      <c r="H3858" s="85"/>
      <c r="I3858" s="85"/>
      <c r="J3858" s="85"/>
      <c r="K3858" s="85"/>
    </row>
    <row r="3859" spans="1:11" x14ac:dyDescent="0.3">
      <c r="A3859" s="67"/>
      <c r="B3859" s="135"/>
      <c r="C3859" s="135"/>
      <c r="D3859" s="135"/>
      <c r="E3859" s="85"/>
      <c r="F3859" s="85"/>
      <c r="G3859" s="85"/>
      <c r="H3859" s="85"/>
      <c r="I3859" s="85"/>
      <c r="J3859" s="85"/>
      <c r="K3859" s="85"/>
    </row>
    <row r="3860" spans="1:11" x14ac:dyDescent="0.3">
      <c r="A3860" s="67"/>
      <c r="B3860" s="135"/>
      <c r="C3860" s="135"/>
      <c r="D3860" s="135"/>
      <c r="E3860" s="85"/>
      <c r="F3860" s="85"/>
      <c r="G3860" s="85"/>
      <c r="H3860" s="85"/>
      <c r="I3860" s="85"/>
      <c r="J3860" s="85"/>
      <c r="K3860" s="85"/>
    </row>
    <row r="3861" spans="1:11" x14ac:dyDescent="0.3">
      <c r="A3861" s="67"/>
      <c r="B3861" s="135"/>
      <c r="C3861" s="135"/>
      <c r="D3861" s="135"/>
      <c r="E3861" s="85"/>
      <c r="F3861" s="85"/>
      <c r="G3861" s="85"/>
      <c r="H3861" s="85"/>
      <c r="I3861" s="85"/>
      <c r="J3861" s="85"/>
      <c r="K3861" s="85"/>
    </row>
    <row r="3862" spans="1:11" x14ac:dyDescent="0.3">
      <c r="A3862" s="67"/>
      <c r="B3862" s="135"/>
      <c r="C3862" s="135"/>
      <c r="D3862" s="135"/>
      <c r="E3862" s="85"/>
      <c r="F3862" s="85"/>
      <c r="G3862" s="85"/>
      <c r="H3862" s="85"/>
      <c r="I3862" s="85"/>
      <c r="J3862" s="85"/>
      <c r="K3862" s="85"/>
    </row>
    <row r="3863" spans="1:11" x14ac:dyDescent="0.3">
      <c r="A3863" s="67"/>
      <c r="B3863" s="135"/>
      <c r="C3863" s="135"/>
      <c r="D3863" s="135"/>
      <c r="E3863" s="85"/>
      <c r="F3863" s="85"/>
      <c r="G3863" s="85"/>
      <c r="H3863" s="85"/>
      <c r="I3863" s="85"/>
      <c r="J3863" s="85"/>
      <c r="K3863" s="85"/>
    </row>
    <row r="3864" spans="1:11" x14ac:dyDescent="0.3">
      <c r="A3864" s="67"/>
      <c r="B3864" s="135"/>
      <c r="C3864" s="135"/>
      <c r="D3864" s="135"/>
      <c r="E3864" s="85"/>
      <c r="F3864" s="85"/>
      <c r="G3864" s="85"/>
      <c r="H3864" s="85"/>
      <c r="I3864" s="85"/>
      <c r="J3864" s="85"/>
      <c r="K3864" s="85"/>
    </row>
    <row r="3865" spans="1:11" x14ac:dyDescent="0.3">
      <c r="A3865" s="68"/>
      <c r="B3865" s="137"/>
      <c r="C3865" s="137"/>
      <c r="D3865" s="137"/>
      <c r="E3865" s="87"/>
      <c r="F3865" s="87"/>
      <c r="G3865" s="87"/>
      <c r="H3865" s="87"/>
      <c r="I3865" s="87"/>
      <c r="J3865" s="87"/>
      <c r="K3865" s="87"/>
    </row>
    <row r="3867" spans="1:11" x14ac:dyDescent="0.3">
      <c r="A3867" s="69"/>
      <c r="B3867" s="69"/>
      <c r="C3867" s="69"/>
      <c r="D3867" s="69"/>
      <c r="E3867" s="69"/>
      <c r="F3867" s="69"/>
      <c r="G3867" s="69"/>
      <c r="H3867" s="97"/>
      <c r="I3867" s="97"/>
      <c r="J3867" s="69"/>
      <c r="K3867" s="69"/>
    </row>
    <row r="3868" spans="1:11" x14ac:dyDescent="0.3">
      <c r="A3868" s="101"/>
      <c r="B3868" s="83"/>
      <c r="C3868" s="83"/>
      <c r="D3868" s="83"/>
      <c r="E3868" s="83"/>
      <c r="F3868" s="83"/>
      <c r="G3868" s="95"/>
      <c r="H3868" s="95"/>
      <c r="I3868" s="33"/>
      <c r="J3868" s="98"/>
      <c r="K3868" s="96"/>
    </row>
    <row r="3869" spans="1:11" x14ac:dyDescent="0.3">
      <c r="A3869" s="91"/>
      <c r="B3869" s="92"/>
      <c r="C3869" s="92"/>
      <c r="D3869" s="92"/>
      <c r="E3869" s="92"/>
      <c r="F3869" s="92"/>
      <c r="G3869" s="92"/>
      <c r="H3869" s="92"/>
      <c r="I3869" s="92"/>
      <c r="J3869" s="92"/>
      <c r="K3869" s="92"/>
    </row>
    <row r="3870" spans="1:11" x14ac:dyDescent="0.3">
      <c r="A3870" s="68"/>
      <c r="B3870" s="68"/>
      <c r="C3870" s="68"/>
      <c r="D3870" s="68"/>
      <c r="E3870" s="68"/>
      <c r="F3870" s="68"/>
      <c r="G3870" s="68"/>
      <c r="H3870" s="68"/>
      <c r="I3870" s="68"/>
      <c r="J3870" s="68"/>
      <c r="K3870" s="86"/>
    </row>
    <row r="3871" spans="1:11" x14ac:dyDescent="0.3">
      <c r="A3871" s="67"/>
      <c r="B3871" s="135"/>
      <c r="C3871" s="135"/>
      <c r="D3871" s="135"/>
      <c r="E3871" s="85"/>
      <c r="F3871" s="85"/>
      <c r="G3871" s="85"/>
      <c r="H3871" s="85"/>
      <c r="I3871" s="85"/>
      <c r="J3871" s="85"/>
      <c r="K3871" s="85"/>
    </row>
    <row r="3872" spans="1:11" x14ac:dyDescent="0.3">
      <c r="A3872" s="67"/>
      <c r="B3872" s="135"/>
      <c r="C3872" s="135"/>
      <c r="D3872" s="135"/>
      <c r="E3872" s="85"/>
      <c r="F3872" s="85"/>
      <c r="G3872" s="85"/>
      <c r="H3872" s="85"/>
      <c r="I3872" s="85"/>
      <c r="J3872" s="85"/>
      <c r="K3872" s="85"/>
    </row>
    <row r="3873" spans="1:11" x14ac:dyDescent="0.3">
      <c r="A3873" s="67"/>
      <c r="B3873" s="135"/>
      <c r="C3873" s="135"/>
      <c r="D3873" s="135"/>
      <c r="E3873" s="85"/>
      <c r="F3873" s="85"/>
      <c r="G3873" s="85"/>
      <c r="H3873" s="85"/>
      <c r="I3873" s="85"/>
      <c r="J3873" s="85"/>
      <c r="K3873" s="85"/>
    </row>
    <row r="3874" spans="1:11" x14ac:dyDescent="0.3">
      <c r="A3874" s="67"/>
      <c r="B3874" s="135"/>
      <c r="C3874" s="135"/>
      <c r="D3874" s="135"/>
      <c r="E3874" s="85"/>
      <c r="F3874" s="85"/>
      <c r="G3874" s="85"/>
      <c r="H3874" s="85"/>
      <c r="I3874" s="85"/>
      <c r="J3874" s="85"/>
      <c r="K3874" s="85"/>
    </row>
    <row r="3875" spans="1:11" x14ac:dyDescent="0.3">
      <c r="A3875" s="67"/>
      <c r="B3875" s="135"/>
      <c r="C3875" s="135"/>
      <c r="D3875" s="135"/>
      <c r="E3875" s="85"/>
      <c r="F3875" s="85"/>
      <c r="G3875" s="85"/>
      <c r="H3875" s="85"/>
      <c r="I3875" s="85"/>
      <c r="J3875" s="85"/>
      <c r="K3875" s="85"/>
    </row>
    <row r="3876" spans="1:11" x14ac:dyDescent="0.3">
      <c r="A3876" s="67"/>
      <c r="B3876" s="135"/>
      <c r="C3876" s="135"/>
      <c r="D3876" s="135"/>
      <c r="E3876" s="85"/>
      <c r="F3876" s="85"/>
      <c r="G3876" s="85"/>
      <c r="H3876" s="85"/>
      <c r="I3876" s="85"/>
      <c r="J3876" s="85"/>
      <c r="K3876" s="85"/>
    </row>
    <row r="3877" spans="1:11" x14ac:dyDescent="0.3">
      <c r="A3877" s="67"/>
      <c r="B3877" s="135"/>
      <c r="C3877" s="135"/>
      <c r="D3877" s="135"/>
      <c r="E3877" s="85"/>
      <c r="F3877" s="85"/>
      <c r="G3877" s="85"/>
      <c r="H3877" s="85"/>
      <c r="I3877" s="85"/>
      <c r="J3877" s="85"/>
      <c r="K3877" s="85"/>
    </row>
    <row r="3878" spans="1:11" x14ac:dyDescent="0.3">
      <c r="A3878" s="67"/>
      <c r="B3878" s="135"/>
      <c r="C3878" s="135"/>
      <c r="D3878" s="135"/>
      <c r="E3878" s="85"/>
      <c r="F3878" s="85"/>
      <c r="G3878" s="85"/>
      <c r="H3878" s="85"/>
      <c r="I3878" s="85"/>
      <c r="J3878" s="85"/>
      <c r="K3878" s="85"/>
    </row>
    <row r="3879" spans="1:11" x14ac:dyDescent="0.3">
      <c r="A3879" s="67"/>
      <c r="B3879" s="135"/>
      <c r="C3879" s="135"/>
      <c r="D3879" s="135"/>
      <c r="E3879" s="85"/>
      <c r="F3879" s="85"/>
      <c r="G3879" s="85"/>
      <c r="H3879" s="85"/>
      <c r="I3879" s="85"/>
      <c r="J3879" s="85"/>
      <c r="K3879" s="85"/>
    </row>
    <row r="3880" spans="1:11" x14ac:dyDescent="0.3">
      <c r="A3880" s="67"/>
      <c r="B3880" s="135"/>
      <c r="C3880" s="135"/>
      <c r="D3880" s="135"/>
      <c r="E3880" s="85"/>
      <c r="F3880" s="85"/>
      <c r="G3880" s="85"/>
      <c r="H3880" s="85"/>
      <c r="I3880" s="85"/>
      <c r="J3880" s="85"/>
      <c r="K3880" s="85"/>
    </row>
    <row r="3881" spans="1:11" x14ac:dyDescent="0.3">
      <c r="A3881" s="67"/>
      <c r="B3881" s="135"/>
      <c r="C3881" s="135"/>
      <c r="D3881" s="135"/>
      <c r="E3881" s="85"/>
      <c r="F3881" s="85"/>
      <c r="G3881" s="85"/>
      <c r="H3881" s="85"/>
      <c r="I3881" s="85"/>
      <c r="J3881" s="85"/>
      <c r="K3881" s="85"/>
    </row>
    <row r="3882" spans="1:11" x14ac:dyDescent="0.3">
      <c r="A3882" s="67"/>
      <c r="B3882" s="135"/>
      <c r="C3882" s="135"/>
      <c r="D3882" s="135"/>
      <c r="E3882" s="85"/>
      <c r="F3882" s="85"/>
      <c r="G3882" s="85"/>
      <c r="H3882" s="85"/>
      <c r="I3882" s="85"/>
      <c r="J3882" s="85"/>
      <c r="K3882" s="85"/>
    </row>
    <row r="3883" spans="1:11" x14ac:dyDescent="0.3">
      <c r="A3883" s="67"/>
      <c r="B3883" s="135"/>
      <c r="C3883" s="135"/>
      <c r="D3883" s="135"/>
      <c r="E3883" s="85"/>
      <c r="F3883" s="85"/>
      <c r="G3883" s="85"/>
      <c r="H3883" s="85"/>
      <c r="I3883" s="85"/>
      <c r="J3883" s="85"/>
      <c r="K3883" s="85"/>
    </row>
    <row r="3884" spans="1:11" x14ac:dyDescent="0.3">
      <c r="A3884" s="67"/>
      <c r="B3884" s="135"/>
      <c r="C3884" s="135"/>
      <c r="D3884" s="135"/>
      <c r="E3884" s="85"/>
      <c r="F3884" s="85"/>
      <c r="G3884" s="85"/>
      <c r="H3884" s="85"/>
      <c r="I3884" s="85"/>
      <c r="J3884" s="85"/>
      <c r="K3884" s="85"/>
    </row>
    <row r="3885" spans="1:11" x14ac:dyDescent="0.3">
      <c r="A3885" s="67"/>
      <c r="B3885" s="135"/>
      <c r="C3885" s="135"/>
      <c r="D3885" s="135"/>
      <c r="E3885" s="85"/>
      <c r="F3885" s="85"/>
      <c r="G3885" s="85"/>
      <c r="H3885" s="85"/>
      <c r="I3885" s="85"/>
      <c r="J3885" s="85"/>
      <c r="K3885" s="85"/>
    </row>
    <row r="3886" spans="1:11" x14ac:dyDescent="0.3">
      <c r="A3886" s="67"/>
      <c r="B3886" s="135"/>
      <c r="C3886" s="135"/>
      <c r="D3886" s="135"/>
      <c r="E3886" s="85"/>
      <c r="F3886" s="85"/>
      <c r="G3886" s="85"/>
      <c r="H3886" s="85"/>
      <c r="I3886" s="85"/>
      <c r="J3886" s="85"/>
      <c r="K3886" s="85"/>
    </row>
    <row r="3887" spans="1:11" x14ac:dyDescent="0.3">
      <c r="A3887" s="68"/>
      <c r="B3887" s="136"/>
      <c r="C3887" s="136"/>
      <c r="D3887" s="136"/>
      <c r="E3887" s="87"/>
      <c r="F3887" s="87"/>
      <c r="G3887" s="87"/>
      <c r="H3887" s="87"/>
      <c r="I3887" s="87"/>
      <c r="J3887" s="87"/>
      <c r="K3887" s="87"/>
    </row>
    <row r="3888" spans="1:11" x14ac:dyDescent="0.3">
      <c r="A3888" s="82"/>
      <c r="B3888" s="89"/>
      <c r="C3888" s="89"/>
      <c r="D3888" s="89"/>
      <c r="E3888" s="89"/>
      <c r="F3888" s="89"/>
      <c r="G3888" s="89"/>
      <c r="H3888" s="89"/>
      <c r="I3888" s="89"/>
      <c r="J3888" s="89"/>
      <c r="K3888" s="89"/>
    </row>
    <row r="3889" spans="1:11" x14ac:dyDescent="0.3">
      <c r="A3889" s="92"/>
      <c r="B3889" s="92"/>
      <c r="C3889" s="92"/>
      <c r="D3889" s="92"/>
      <c r="E3889" s="92"/>
      <c r="F3889" s="92"/>
      <c r="G3889" s="92"/>
      <c r="H3889" s="92"/>
      <c r="I3889" s="92"/>
      <c r="J3889" s="92"/>
      <c r="K3889" s="92"/>
    </row>
    <row r="3890" spans="1:11" x14ac:dyDescent="0.3">
      <c r="A3890" s="68"/>
      <c r="B3890" s="68"/>
      <c r="C3890" s="68"/>
      <c r="D3890" s="68"/>
      <c r="E3890" s="68"/>
      <c r="F3890" s="68"/>
      <c r="G3890" s="68"/>
      <c r="H3890" s="68"/>
      <c r="I3890" s="68"/>
      <c r="J3890" s="68"/>
      <c r="K3890" s="86"/>
    </row>
    <row r="3891" spans="1:11" x14ac:dyDescent="0.3">
      <c r="A3891" s="67"/>
      <c r="B3891" s="135"/>
      <c r="C3891" s="135"/>
      <c r="D3891" s="135"/>
      <c r="E3891" s="85"/>
      <c r="F3891" s="85"/>
      <c r="G3891" s="85"/>
      <c r="H3891" s="85"/>
      <c r="I3891" s="85"/>
      <c r="J3891" s="85"/>
      <c r="K3891" s="85"/>
    </row>
    <row r="3892" spans="1:11" x14ac:dyDescent="0.3">
      <c r="A3892" s="67"/>
      <c r="B3892" s="135"/>
      <c r="C3892" s="135"/>
      <c r="D3892" s="135"/>
      <c r="E3892" s="85"/>
      <c r="F3892" s="85"/>
      <c r="G3892" s="85"/>
      <c r="H3892" s="85"/>
      <c r="I3892" s="85"/>
      <c r="J3892" s="85"/>
      <c r="K3892" s="85"/>
    </row>
    <row r="3893" spans="1:11" x14ac:dyDescent="0.3">
      <c r="A3893" s="67"/>
      <c r="B3893" s="135"/>
      <c r="C3893" s="135"/>
      <c r="D3893" s="135"/>
      <c r="E3893" s="85"/>
      <c r="F3893" s="85"/>
      <c r="G3893" s="85"/>
      <c r="H3893" s="85"/>
      <c r="I3893" s="85"/>
      <c r="J3893" s="85"/>
      <c r="K3893" s="85"/>
    </row>
    <row r="3894" spans="1:11" x14ac:dyDescent="0.3">
      <c r="A3894" s="67"/>
      <c r="B3894" s="135"/>
      <c r="C3894" s="135"/>
      <c r="D3894" s="135"/>
      <c r="E3894" s="85"/>
      <c r="F3894" s="85"/>
      <c r="G3894" s="85"/>
      <c r="H3894" s="85"/>
      <c r="I3894" s="85"/>
      <c r="J3894" s="85"/>
      <c r="K3894" s="85"/>
    </row>
    <row r="3895" spans="1:11" x14ac:dyDescent="0.3">
      <c r="A3895" s="67"/>
      <c r="B3895" s="135"/>
      <c r="C3895" s="135"/>
      <c r="D3895" s="135"/>
      <c r="E3895" s="85"/>
      <c r="F3895" s="85"/>
      <c r="G3895" s="85"/>
      <c r="H3895" s="85"/>
      <c r="I3895" s="85"/>
      <c r="J3895" s="85"/>
      <c r="K3895" s="85"/>
    </row>
    <row r="3896" spans="1:11" x14ac:dyDescent="0.3">
      <c r="A3896" s="67"/>
      <c r="B3896" s="135"/>
      <c r="C3896" s="135"/>
      <c r="D3896" s="135"/>
      <c r="E3896" s="85"/>
      <c r="F3896" s="85"/>
      <c r="G3896" s="85"/>
      <c r="H3896" s="85"/>
      <c r="I3896" s="85"/>
      <c r="J3896" s="85"/>
      <c r="K3896" s="85"/>
    </row>
    <row r="3897" spans="1:11" x14ac:dyDescent="0.3">
      <c r="A3897" s="67"/>
      <c r="B3897" s="135"/>
      <c r="C3897" s="135"/>
      <c r="D3897" s="135"/>
      <c r="E3897" s="85"/>
      <c r="F3897" s="85"/>
      <c r="G3897" s="85"/>
      <c r="H3897" s="85"/>
      <c r="I3897" s="85"/>
      <c r="J3897" s="85"/>
      <c r="K3897" s="85"/>
    </row>
    <row r="3898" spans="1:11" x14ac:dyDescent="0.3">
      <c r="A3898" s="67"/>
      <c r="B3898" s="135"/>
      <c r="C3898" s="135"/>
      <c r="D3898" s="135"/>
      <c r="E3898" s="85"/>
      <c r="F3898" s="85"/>
      <c r="G3898" s="85"/>
      <c r="H3898" s="85"/>
      <c r="I3898" s="85"/>
      <c r="J3898" s="85"/>
      <c r="K3898" s="85"/>
    </row>
    <row r="3899" spans="1:11" x14ac:dyDescent="0.3">
      <c r="A3899" s="67"/>
      <c r="B3899" s="135"/>
      <c r="C3899" s="135"/>
      <c r="D3899" s="135"/>
      <c r="E3899" s="85"/>
      <c r="F3899" s="85"/>
      <c r="G3899" s="85"/>
      <c r="H3899" s="85"/>
      <c r="I3899" s="85"/>
      <c r="J3899" s="85"/>
      <c r="K3899" s="85"/>
    </row>
    <row r="3900" spans="1:11" x14ac:dyDescent="0.3">
      <c r="A3900" s="67"/>
      <c r="B3900" s="135"/>
      <c r="C3900" s="135"/>
      <c r="D3900" s="135"/>
      <c r="E3900" s="85"/>
      <c r="F3900" s="85"/>
      <c r="G3900" s="85"/>
      <c r="H3900" s="85"/>
      <c r="I3900" s="85"/>
      <c r="J3900" s="85"/>
      <c r="K3900" s="85"/>
    </row>
    <row r="3901" spans="1:11" x14ac:dyDescent="0.3">
      <c r="A3901" s="67"/>
      <c r="B3901" s="135"/>
      <c r="C3901" s="135"/>
      <c r="D3901" s="135"/>
      <c r="E3901" s="85"/>
      <c r="F3901" s="85"/>
      <c r="G3901" s="85"/>
      <c r="H3901" s="85"/>
      <c r="I3901" s="85"/>
      <c r="J3901" s="85"/>
      <c r="K3901" s="85"/>
    </row>
    <row r="3902" spans="1:11" x14ac:dyDescent="0.3">
      <c r="A3902" s="67"/>
      <c r="B3902" s="135"/>
      <c r="C3902" s="135"/>
      <c r="D3902" s="135"/>
      <c r="E3902" s="85"/>
      <c r="F3902" s="85"/>
      <c r="G3902" s="85"/>
      <c r="H3902" s="85"/>
      <c r="I3902" s="85"/>
      <c r="J3902" s="85"/>
      <c r="K3902" s="85"/>
    </row>
    <row r="3903" spans="1:11" x14ac:dyDescent="0.3">
      <c r="A3903" s="67"/>
      <c r="B3903" s="135"/>
      <c r="C3903" s="135"/>
      <c r="D3903" s="135"/>
      <c r="E3903" s="85"/>
      <c r="F3903" s="85"/>
      <c r="G3903" s="85"/>
      <c r="H3903" s="85"/>
      <c r="I3903" s="85"/>
      <c r="J3903" s="85"/>
      <c r="K3903" s="85"/>
    </row>
    <row r="3904" spans="1:11" x14ac:dyDescent="0.3">
      <c r="A3904" s="67"/>
      <c r="B3904" s="135"/>
      <c r="C3904" s="135"/>
      <c r="D3904" s="135"/>
      <c r="E3904" s="85"/>
      <c r="F3904" s="85"/>
      <c r="G3904" s="85"/>
      <c r="H3904" s="85"/>
      <c r="I3904" s="85"/>
      <c r="J3904" s="85"/>
      <c r="K3904" s="85"/>
    </row>
    <row r="3905" spans="1:11" x14ac:dyDescent="0.3">
      <c r="A3905" s="67"/>
      <c r="B3905" s="135"/>
      <c r="C3905" s="135"/>
      <c r="D3905" s="135"/>
      <c r="E3905" s="85"/>
      <c r="F3905" s="85"/>
      <c r="G3905" s="85"/>
      <c r="H3905" s="85"/>
      <c r="I3905" s="85"/>
      <c r="J3905" s="85"/>
      <c r="K3905" s="85"/>
    </row>
    <row r="3906" spans="1:11" x14ac:dyDescent="0.3">
      <c r="A3906" s="67"/>
      <c r="B3906" s="135"/>
      <c r="C3906" s="135"/>
      <c r="D3906" s="135"/>
      <c r="E3906" s="85"/>
      <c r="F3906" s="85"/>
      <c r="G3906" s="85"/>
      <c r="H3906" s="85"/>
      <c r="I3906" s="85"/>
      <c r="J3906" s="85"/>
      <c r="K3906" s="85"/>
    </row>
    <row r="3907" spans="1:11" x14ac:dyDescent="0.3">
      <c r="A3907" s="68"/>
      <c r="B3907" s="137"/>
      <c r="C3907" s="137"/>
      <c r="D3907" s="137"/>
      <c r="E3907" s="87"/>
      <c r="F3907" s="87"/>
      <c r="G3907" s="87"/>
      <c r="H3907" s="87"/>
      <c r="I3907" s="87"/>
      <c r="J3907" s="87"/>
      <c r="K3907" s="87"/>
    </row>
    <row r="3909" spans="1:11" x14ac:dyDescent="0.3">
      <c r="A3909" s="69"/>
      <c r="B3909" s="69"/>
      <c r="C3909" s="69"/>
      <c r="D3909" s="69"/>
      <c r="E3909" s="69"/>
      <c r="F3909" s="69"/>
      <c r="G3909" s="69"/>
      <c r="H3909" s="97"/>
      <c r="I3909" s="97"/>
      <c r="J3909" s="69"/>
      <c r="K3909" s="69"/>
    </row>
    <row r="3910" spans="1:11" x14ac:dyDescent="0.3">
      <c r="A3910" s="101"/>
      <c r="B3910" s="83"/>
      <c r="C3910" s="83"/>
      <c r="D3910" s="83"/>
      <c r="E3910" s="83"/>
      <c r="F3910" s="83"/>
      <c r="G3910" s="95"/>
      <c r="H3910" s="95"/>
      <c r="I3910" s="33"/>
      <c r="J3910" s="98"/>
      <c r="K3910" s="96"/>
    </row>
    <row r="3911" spans="1:11" x14ac:dyDescent="0.3">
      <c r="A3911" s="91"/>
      <c r="B3911" s="92"/>
      <c r="C3911" s="92"/>
      <c r="D3911" s="92"/>
      <c r="E3911" s="92"/>
      <c r="F3911" s="92"/>
      <c r="G3911" s="92"/>
      <c r="H3911" s="92"/>
      <c r="I3911" s="92"/>
      <c r="J3911" s="92"/>
      <c r="K3911" s="92"/>
    </row>
    <row r="3912" spans="1:11" x14ac:dyDescent="0.3">
      <c r="A3912" s="68"/>
      <c r="B3912" s="68"/>
      <c r="C3912" s="68"/>
      <c r="D3912" s="68"/>
      <c r="E3912" s="68"/>
      <c r="F3912" s="68"/>
      <c r="G3912" s="68"/>
      <c r="H3912" s="68"/>
      <c r="I3912" s="68"/>
      <c r="J3912" s="68"/>
      <c r="K3912" s="86"/>
    </row>
    <row r="3913" spans="1:11" x14ac:dyDescent="0.3">
      <c r="A3913" s="67"/>
      <c r="B3913" s="135"/>
      <c r="C3913" s="135"/>
      <c r="D3913" s="135"/>
      <c r="E3913" s="85"/>
      <c r="F3913" s="85"/>
      <c r="G3913" s="85"/>
      <c r="H3913" s="85"/>
      <c r="I3913" s="85"/>
      <c r="J3913" s="85"/>
      <c r="K3913" s="85"/>
    </row>
    <row r="3914" spans="1:11" x14ac:dyDescent="0.3">
      <c r="A3914" s="67"/>
      <c r="B3914" s="135"/>
      <c r="C3914" s="135"/>
      <c r="D3914" s="135"/>
      <c r="E3914" s="85"/>
      <c r="F3914" s="85"/>
      <c r="G3914" s="85"/>
      <c r="H3914" s="85"/>
      <c r="I3914" s="85"/>
      <c r="J3914" s="85"/>
      <c r="K3914" s="85"/>
    </row>
    <row r="3915" spans="1:11" x14ac:dyDescent="0.3">
      <c r="A3915" s="67"/>
      <c r="B3915" s="135"/>
      <c r="C3915" s="135"/>
      <c r="D3915" s="135"/>
      <c r="E3915" s="85"/>
      <c r="F3915" s="85"/>
      <c r="G3915" s="85"/>
      <c r="H3915" s="85"/>
      <c r="I3915" s="85"/>
      <c r="J3915" s="85"/>
      <c r="K3915" s="85"/>
    </row>
    <row r="3916" spans="1:11" x14ac:dyDescent="0.3">
      <c r="A3916" s="67"/>
      <c r="B3916" s="135"/>
      <c r="C3916" s="135"/>
      <c r="D3916" s="135"/>
      <c r="E3916" s="85"/>
      <c r="F3916" s="85"/>
      <c r="G3916" s="85"/>
      <c r="H3916" s="85"/>
      <c r="I3916" s="85"/>
      <c r="J3916" s="85"/>
      <c r="K3916" s="85"/>
    </row>
    <row r="3917" spans="1:11" x14ac:dyDescent="0.3">
      <c r="A3917" s="67"/>
      <c r="B3917" s="135"/>
      <c r="C3917" s="135"/>
      <c r="D3917" s="135"/>
      <c r="E3917" s="85"/>
      <c r="F3917" s="85"/>
      <c r="G3917" s="85"/>
      <c r="H3917" s="85"/>
      <c r="I3917" s="85"/>
      <c r="J3917" s="85"/>
      <c r="K3917" s="85"/>
    </row>
    <row r="3918" spans="1:11" x14ac:dyDescent="0.3">
      <c r="A3918" s="67"/>
      <c r="B3918" s="135"/>
      <c r="C3918" s="135"/>
      <c r="D3918" s="135"/>
      <c r="E3918" s="85"/>
      <c r="F3918" s="85"/>
      <c r="G3918" s="85"/>
      <c r="H3918" s="85"/>
      <c r="I3918" s="85"/>
      <c r="J3918" s="85"/>
      <c r="K3918" s="85"/>
    </row>
    <row r="3919" spans="1:11" x14ac:dyDescent="0.3">
      <c r="A3919" s="67"/>
      <c r="B3919" s="135"/>
      <c r="C3919" s="135"/>
      <c r="D3919" s="135"/>
      <c r="E3919" s="85"/>
      <c r="F3919" s="85"/>
      <c r="G3919" s="85"/>
      <c r="H3919" s="85"/>
      <c r="I3919" s="85"/>
      <c r="J3919" s="85"/>
      <c r="K3919" s="85"/>
    </row>
    <row r="3920" spans="1:11" x14ac:dyDescent="0.3">
      <c r="A3920" s="67"/>
      <c r="B3920" s="135"/>
      <c r="C3920" s="135"/>
      <c r="D3920" s="135"/>
      <c r="E3920" s="85"/>
      <c r="F3920" s="85"/>
      <c r="G3920" s="85"/>
      <c r="H3920" s="85"/>
      <c r="I3920" s="85"/>
      <c r="J3920" s="85"/>
      <c r="K3920" s="85"/>
    </row>
    <row r="3921" spans="1:11" x14ac:dyDescent="0.3">
      <c r="A3921" s="67"/>
      <c r="B3921" s="135"/>
      <c r="C3921" s="135"/>
      <c r="D3921" s="135"/>
      <c r="E3921" s="85"/>
      <c r="F3921" s="85"/>
      <c r="G3921" s="85"/>
      <c r="H3921" s="85"/>
      <c r="I3921" s="85"/>
      <c r="J3921" s="85"/>
      <c r="K3921" s="85"/>
    </row>
    <row r="3922" spans="1:11" x14ac:dyDescent="0.3">
      <c r="A3922" s="67"/>
      <c r="B3922" s="135"/>
      <c r="C3922" s="135"/>
      <c r="D3922" s="135"/>
      <c r="E3922" s="85"/>
      <c r="F3922" s="85"/>
      <c r="G3922" s="85"/>
      <c r="H3922" s="85"/>
      <c r="I3922" s="85"/>
      <c r="J3922" s="85"/>
      <c r="K3922" s="85"/>
    </row>
    <row r="3923" spans="1:11" x14ac:dyDescent="0.3">
      <c r="A3923" s="67"/>
      <c r="B3923" s="135"/>
      <c r="C3923" s="135"/>
      <c r="D3923" s="135"/>
      <c r="E3923" s="85"/>
      <c r="F3923" s="85"/>
      <c r="G3923" s="85"/>
      <c r="H3923" s="85"/>
      <c r="I3923" s="85"/>
      <c r="J3923" s="85"/>
      <c r="K3923" s="85"/>
    </row>
    <row r="3924" spans="1:11" x14ac:dyDescent="0.3">
      <c r="A3924" s="67"/>
      <c r="B3924" s="135"/>
      <c r="C3924" s="135"/>
      <c r="D3924" s="135"/>
      <c r="E3924" s="85"/>
      <c r="F3924" s="85"/>
      <c r="G3924" s="85"/>
      <c r="H3924" s="85"/>
      <c r="I3924" s="85"/>
      <c r="J3924" s="85"/>
      <c r="K3924" s="85"/>
    </row>
    <row r="3925" spans="1:11" x14ac:dyDescent="0.3">
      <c r="A3925" s="67"/>
      <c r="B3925" s="135"/>
      <c r="C3925" s="135"/>
      <c r="D3925" s="135"/>
      <c r="E3925" s="85"/>
      <c r="F3925" s="85"/>
      <c r="G3925" s="85"/>
      <c r="H3925" s="85"/>
      <c r="I3925" s="85"/>
      <c r="J3925" s="85"/>
      <c r="K3925" s="85"/>
    </row>
    <row r="3926" spans="1:11" x14ac:dyDescent="0.3">
      <c r="A3926" s="67"/>
      <c r="B3926" s="135"/>
      <c r="C3926" s="135"/>
      <c r="D3926" s="135"/>
      <c r="E3926" s="85"/>
      <c r="F3926" s="85"/>
      <c r="G3926" s="85"/>
      <c r="H3926" s="85"/>
      <c r="I3926" s="85"/>
      <c r="J3926" s="85"/>
      <c r="K3926" s="85"/>
    </row>
    <row r="3927" spans="1:11" x14ac:dyDescent="0.3">
      <c r="A3927" s="67"/>
      <c r="B3927" s="135"/>
      <c r="C3927" s="135"/>
      <c r="D3927" s="135"/>
      <c r="E3927" s="85"/>
      <c r="F3927" s="85"/>
      <c r="G3927" s="85"/>
      <c r="H3927" s="85"/>
      <c r="I3927" s="85"/>
      <c r="J3927" s="85"/>
      <c r="K3927" s="85"/>
    </row>
    <row r="3928" spans="1:11" x14ac:dyDescent="0.3">
      <c r="A3928" s="67"/>
      <c r="B3928" s="135"/>
      <c r="C3928" s="135"/>
      <c r="D3928" s="135"/>
      <c r="E3928" s="85"/>
      <c r="F3928" s="85"/>
      <c r="G3928" s="85"/>
      <c r="H3928" s="85"/>
      <c r="I3928" s="85"/>
      <c r="J3928" s="85"/>
      <c r="K3928" s="85"/>
    </row>
    <row r="3929" spans="1:11" x14ac:dyDescent="0.3">
      <c r="A3929" s="68"/>
      <c r="B3929" s="136"/>
      <c r="C3929" s="136"/>
      <c r="D3929" s="136"/>
      <c r="E3929" s="87"/>
      <c r="F3929" s="87"/>
      <c r="G3929" s="87"/>
      <c r="H3929" s="87"/>
      <c r="I3929" s="87"/>
      <c r="J3929" s="87"/>
      <c r="K3929" s="87"/>
    </row>
    <row r="3930" spans="1:11" x14ac:dyDescent="0.3">
      <c r="A3930" s="82"/>
      <c r="B3930" s="89"/>
      <c r="C3930" s="89"/>
      <c r="D3930" s="89"/>
      <c r="E3930" s="89"/>
      <c r="F3930" s="89"/>
      <c r="G3930" s="89"/>
      <c r="H3930" s="89"/>
      <c r="I3930" s="89"/>
      <c r="J3930" s="89"/>
      <c r="K3930" s="89"/>
    </row>
    <row r="3931" spans="1:11" x14ac:dyDescent="0.3">
      <c r="A3931" s="92"/>
      <c r="B3931" s="92"/>
      <c r="C3931" s="92"/>
      <c r="D3931" s="92"/>
      <c r="E3931" s="92"/>
      <c r="F3931" s="92"/>
      <c r="G3931" s="92"/>
      <c r="H3931" s="92"/>
      <c r="I3931" s="92"/>
      <c r="J3931" s="92"/>
      <c r="K3931" s="92"/>
    </row>
    <row r="3932" spans="1:11" x14ac:dyDescent="0.3">
      <c r="A3932" s="68"/>
      <c r="B3932" s="68"/>
      <c r="C3932" s="68"/>
      <c r="D3932" s="68"/>
      <c r="E3932" s="68"/>
      <c r="F3932" s="68"/>
      <c r="G3932" s="68"/>
      <c r="H3932" s="68"/>
      <c r="I3932" s="68"/>
      <c r="J3932" s="68"/>
      <c r="K3932" s="86"/>
    </row>
    <row r="3933" spans="1:11" x14ac:dyDescent="0.3">
      <c r="A3933" s="67"/>
      <c r="B3933" s="135"/>
      <c r="C3933" s="135"/>
      <c r="D3933" s="135"/>
      <c r="E3933" s="85"/>
      <c r="F3933" s="85"/>
      <c r="G3933" s="85"/>
      <c r="H3933" s="85"/>
      <c r="I3933" s="85"/>
      <c r="J3933" s="85"/>
      <c r="K3933" s="85"/>
    </row>
    <row r="3934" spans="1:11" x14ac:dyDescent="0.3">
      <c r="A3934" s="67"/>
      <c r="B3934" s="135"/>
      <c r="C3934" s="135"/>
      <c r="D3934" s="135"/>
      <c r="E3934" s="85"/>
      <c r="F3934" s="85"/>
      <c r="G3934" s="85"/>
      <c r="H3934" s="85"/>
      <c r="I3934" s="85"/>
      <c r="J3934" s="85"/>
      <c r="K3934" s="85"/>
    </row>
    <row r="3935" spans="1:11" x14ac:dyDescent="0.3">
      <c r="A3935" s="67"/>
      <c r="B3935" s="135"/>
      <c r="C3935" s="135"/>
      <c r="D3935" s="135"/>
      <c r="E3935" s="85"/>
      <c r="F3935" s="85"/>
      <c r="G3935" s="85"/>
      <c r="H3935" s="85"/>
      <c r="I3935" s="85"/>
      <c r="J3935" s="85"/>
      <c r="K3935" s="85"/>
    </row>
    <row r="3936" spans="1:11" x14ac:dyDescent="0.3">
      <c r="A3936" s="67"/>
      <c r="B3936" s="135"/>
      <c r="C3936" s="135"/>
      <c r="D3936" s="135"/>
      <c r="E3936" s="85"/>
      <c r="F3936" s="85"/>
      <c r="G3936" s="85"/>
      <c r="H3936" s="85"/>
      <c r="I3936" s="85"/>
      <c r="J3936" s="85"/>
      <c r="K3936" s="85"/>
    </row>
    <row r="3937" spans="1:11" x14ac:dyDescent="0.3">
      <c r="A3937" s="67"/>
      <c r="B3937" s="135"/>
      <c r="C3937" s="135"/>
      <c r="D3937" s="135"/>
      <c r="E3937" s="85"/>
      <c r="F3937" s="85"/>
      <c r="G3937" s="85"/>
      <c r="H3937" s="85"/>
      <c r="I3937" s="85"/>
      <c r="J3937" s="85"/>
      <c r="K3937" s="85"/>
    </row>
    <row r="3938" spans="1:11" x14ac:dyDescent="0.3">
      <c r="A3938" s="67"/>
      <c r="B3938" s="135"/>
      <c r="C3938" s="135"/>
      <c r="D3938" s="135"/>
      <c r="E3938" s="85"/>
      <c r="F3938" s="85"/>
      <c r="G3938" s="85"/>
      <c r="H3938" s="85"/>
      <c r="I3938" s="85"/>
      <c r="J3938" s="85"/>
      <c r="K3938" s="85"/>
    </row>
    <row r="3939" spans="1:11" x14ac:dyDescent="0.3">
      <c r="A3939" s="67"/>
      <c r="B3939" s="135"/>
      <c r="C3939" s="135"/>
      <c r="D3939" s="135"/>
      <c r="E3939" s="85"/>
      <c r="F3939" s="85"/>
      <c r="G3939" s="85"/>
      <c r="H3939" s="85"/>
      <c r="I3939" s="85"/>
      <c r="J3939" s="85"/>
      <c r="K3939" s="85"/>
    </row>
    <row r="3940" spans="1:11" x14ac:dyDescent="0.3">
      <c r="A3940" s="67"/>
      <c r="B3940" s="135"/>
      <c r="C3940" s="135"/>
      <c r="D3940" s="135"/>
      <c r="E3940" s="85"/>
      <c r="F3940" s="85"/>
      <c r="G3940" s="85"/>
      <c r="H3940" s="85"/>
      <c r="I3940" s="85"/>
      <c r="J3940" s="85"/>
      <c r="K3940" s="85"/>
    </row>
    <row r="3941" spans="1:11" x14ac:dyDescent="0.3">
      <c r="A3941" s="67"/>
      <c r="B3941" s="135"/>
      <c r="C3941" s="135"/>
      <c r="D3941" s="135"/>
      <c r="E3941" s="85"/>
      <c r="F3941" s="85"/>
      <c r="G3941" s="85"/>
      <c r="H3941" s="85"/>
      <c r="I3941" s="85"/>
      <c r="J3941" s="85"/>
      <c r="K3941" s="85"/>
    </row>
    <row r="3942" spans="1:11" x14ac:dyDescent="0.3">
      <c r="A3942" s="67"/>
      <c r="B3942" s="135"/>
      <c r="C3942" s="135"/>
      <c r="D3942" s="135"/>
      <c r="E3942" s="85"/>
      <c r="F3942" s="85"/>
      <c r="G3942" s="85"/>
      <c r="H3942" s="85"/>
      <c r="I3942" s="85"/>
      <c r="J3942" s="85"/>
      <c r="K3942" s="85"/>
    </row>
    <row r="3943" spans="1:11" x14ac:dyDescent="0.3">
      <c r="A3943" s="67"/>
      <c r="B3943" s="135"/>
      <c r="C3943" s="135"/>
      <c r="D3943" s="135"/>
      <c r="E3943" s="85"/>
      <c r="F3943" s="85"/>
      <c r="G3943" s="85"/>
      <c r="H3943" s="85"/>
      <c r="I3943" s="85"/>
      <c r="J3943" s="85"/>
      <c r="K3943" s="85"/>
    </row>
    <row r="3944" spans="1:11" x14ac:dyDescent="0.3">
      <c r="A3944" s="67"/>
      <c r="B3944" s="135"/>
      <c r="C3944" s="135"/>
      <c r="D3944" s="135"/>
      <c r="E3944" s="85"/>
      <c r="F3944" s="85"/>
      <c r="G3944" s="85"/>
      <c r="H3944" s="85"/>
      <c r="I3944" s="85"/>
      <c r="J3944" s="85"/>
      <c r="K3944" s="85"/>
    </row>
    <row r="3945" spans="1:11" x14ac:dyDescent="0.3">
      <c r="A3945" s="67"/>
      <c r="B3945" s="135"/>
      <c r="C3945" s="135"/>
      <c r="D3945" s="135"/>
      <c r="E3945" s="85"/>
      <c r="F3945" s="85"/>
      <c r="G3945" s="85"/>
      <c r="H3945" s="85"/>
      <c r="I3945" s="85"/>
      <c r="J3945" s="85"/>
      <c r="K3945" s="85"/>
    </row>
    <row r="3946" spans="1:11" x14ac:dyDescent="0.3">
      <c r="A3946" s="67"/>
      <c r="B3946" s="135"/>
      <c r="C3946" s="135"/>
      <c r="D3946" s="135"/>
      <c r="E3946" s="85"/>
      <c r="F3946" s="85"/>
      <c r="G3946" s="85"/>
      <c r="H3946" s="85"/>
      <c r="I3946" s="85"/>
      <c r="J3946" s="85"/>
      <c r="K3946" s="85"/>
    </row>
    <row r="3947" spans="1:11" x14ac:dyDescent="0.3">
      <c r="A3947" s="67"/>
      <c r="B3947" s="135"/>
      <c r="C3947" s="135"/>
      <c r="D3947" s="135"/>
      <c r="E3947" s="85"/>
      <c r="F3947" s="85"/>
      <c r="G3947" s="85"/>
      <c r="H3947" s="85"/>
      <c r="I3947" s="85"/>
      <c r="J3947" s="85"/>
      <c r="K3947" s="85"/>
    </row>
    <row r="3948" spans="1:11" x14ac:dyDescent="0.3">
      <c r="A3948" s="67"/>
      <c r="B3948" s="135"/>
      <c r="C3948" s="135"/>
      <c r="D3948" s="135"/>
      <c r="E3948" s="85"/>
      <c r="F3948" s="85"/>
      <c r="G3948" s="85"/>
      <c r="H3948" s="85"/>
      <c r="I3948" s="85"/>
      <c r="J3948" s="85"/>
      <c r="K3948" s="85"/>
    </row>
    <row r="3949" spans="1:11" x14ac:dyDescent="0.3">
      <c r="A3949" s="68"/>
      <c r="B3949" s="137"/>
      <c r="C3949" s="137"/>
      <c r="D3949" s="137"/>
      <c r="E3949" s="87"/>
      <c r="F3949" s="87"/>
      <c r="G3949" s="87"/>
      <c r="H3949" s="87"/>
      <c r="I3949" s="87"/>
      <c r="J3949" s="87"/>
      <c r="K3949" s="87"/>
    </row>
    <row r="3951" spans="1:11" x14ac:dyDescent="0.3">
      <c r="A3951" s="69"/>
      <c r="B3951" s="69"/>
      <c r="C3951" s="69"/>
      <c r="D3951" s="69"/>
      <c r="E3951" s="69"/>
      <c r="F3951" s="69"/>
      <c r="G3951" s="69"/>
      <c r="H3951" s="97"/>
      <c r="I3951" s="97"/>
      <c r="J3951" s="69"/>
      <c r="K3951" s="69"/>
    </row>
    <row r="3952" spans="1:11" x14ac:dyDescent="0.3">
      <c r="A3952" s="101"/>
      <c r="B3952" s="83"/>
      <c r="C3952" s="83"/>
      <c r="D3952" s="83"/>
      <c r="E3952" s="83"/>
      <c r="F3952" s="83"/>
      <c r="G3952" s="95"/>
      <c r="H3952" s="95"/>
      <c r="I3952" s="33"/>
      <c r="J3952" s="98"/>
      <c r="K3952" s="96"/>
    </row>
    <row r="3953" spans="1:11" x14ac:dyDescent="0.3">
      <c r="A3953" s="91"/>
      <c r="B3953" s="92"/>
      <c r="C3953" s="92"/>
      <c r="D3953" s="92"/>
      <c r="E3953" s="92"/>
      <c r="F3953" s="92"/>
      <c r="G3953" s="92"/>
      <c r="H3953" s="92"/>
      <c r="I3953" s="92"/>
      <c r="J3953" s="92"/>
      <c r="K3953" s="92"/>
    </row>
    <row r="3954" spans="1:11" x14ac:dyDescent="0.3">
      <c r="A3954" s="68"/>
      <c r="B3954" s="68"/>
      <c r="C3954" s="68"/>
      <c r="D3954" s="68"/>
      <c r="E3954" s="68"/>
      <c r="F3954" s="68"/>
      <c r="G3954" s="68"/>
      <c r="H3954" s="68"/>
      <c r="I3954" s="68"/>
      <c r="J3954" s="68"/>
      <c r="K3954" s="86"/>
    </row>
    <row r="3955" spans="1:11" x14ac:dyDescent="0.3">
      <c r="A3955" s="67"/>
      <c r="B3955" s="135"/>
      <c r="C3955" s="135"/>
      <c r="D3955" s="135"/>
      <c r="E3955" s="85"/>
      <c r="F3955" s="85"/>
      <c r="G3955" s="85"/>
      <c r="H3955" s="85"/>
      <c r="I3955" s="85"/>
      <c r="J3955" s="85"/>
      <c r="K3955" s="85"/>
    </row>
    <row r="3956" spans="1:11" x14ac:dyDescent="0.3">
      <c r="A3956" s="67"/>
      <c r="B3956" s="135"/>
      <c r="C3956" s="135"/>
      <c r="D3956" s="135"/>
      <c r="E3956" s="85"/>
      <c r="F3956" s="85"/>
      <c r="G3956" s="85"/>
      <c r="H3956" s="85"/>
      <c r="I3956" s="85"/>
      <c r="J3956" s="85"/>
      <c r="K3956" s="85"/>
    </row>
    <row r="3957" spans="1:11" x14ac:dyDescent="0.3">
      <c r="A3957" s="67"/>
      <c r="B3957" s="135"/>
      <c r="C3957" s="135"/>
      <c r="D3957" s="135"/>
      <c r="E3957" s="85"/>
      <c r="F3957" s="85"/>
      <c r="G3957" s="85"/>
      <c r="H3957" s="85"/>
      <c r="I3957" s="85"/>
      <c r="J3957" s="85"/>
      <c r="K3957" s="85"/>
    </row>
    <row r="3958" spans="1:11" x14ac:dyDescent="0.3">
      <c r="A3958" s="67"/>
      <c r="B3958" s="135"/>
      <c r="C3958" s="135"/>
      <c r="D3958" s="135"/>
      <c r="E3958" s="85"/>
      <c r="F3958" s="85"/>
      <c r="G3958" s="85"/>
      <c r="H3958" s="85"/>
      <c r="I3958" s="85"/>
      <c r="J3958" s="85"/>
      <c r="K3958" s="85"/>
    </row>
    <row r="3959" spans="1:11" x14ac:dyDescent="0.3">
      <c r="A3959" s="67"/>
      <c r="B3959" s="135"/>
      <c r="C3959" s="135"/>
      <c r="D3959" s="135"/>
      <c r="E3959" s="85"/>
      <c r="F3959" s="85"/>
      <c r="G3959" s="85"/>
      <c r="H3959" s="85"/>
      <c r="I3959" s="85"/>
      <c r="J3959" s="85"/>
      <c r="K3959" s="85"/>
    </row>
    <row r="3960" spans="1:11" x14ac:dyDescent="0.3">
      <c r="A3960" s="67"/>
      <c r="B3960" s="135"/>
      <c r="C3960" s="135"/>
      <c r="D3960" s="135"/>
      <c r="E3960" s="85"/>
      <c r="F3960" s="85"/>
      <c r="G3960" s="85"/>
      <c r="H3960" s="85"/>
      <c r="I3960" s="85"/>
      <c r="J3960" s="85"/>
      <c r="K3960" s="85"/>
    </row>
    <row r="3961" spans="1:11" x14ac:dyDescent="0.3">
      <c r="A3961" s="67"/>
      <c r="B3961" s="135"/>
      <c r="C3961" s="135"/>
      <c r="D3961" s="135"/>
      <c r="E3961" s="85"/>
      <c r="F3961" s="85"/>
      <c r="G3961" s="85"/>
      <c r="H3961" s="85"/>
      <c r="I3961" s="85"/>
      <c r="J3961" s="85"/>
      <c r="K3961" s="85"/>
    </row>
    <row r="3962" spans="1:11" x14ac:dyDescent="0.3">
      <c r="A3962" s="67"/>
      <c r="B3962" s="135"/>
      <c r="C3962" s="135"/>
      <c r="D3962" s="135"/>
      <c r="E3962" s="85"/>
      <c r="F3962" s="85"/>
      <c r="G3962" s="85"/>
      <c r="H3962" s="85"/>
      <c r="I3962" s="85"/>
      <c r="J3962" s="85"/>
      <c r="K3962" s="85"/>
    </row>
    <row r="3963" spans="1:11" x14ac:dyDescent="0.3">
      <c r="A3963" s="67"/>
      <c r="B3963" s="135"/>
      <c r="C3963" s="135"/>
      <c r="D3963" s="135"/>
      <c r="E3963" s="85"/>
      <c r="F3963" s="85"/>
      <c r="G3963" s="85"/>
      <c r="H3963" s="85"/>
      <c r="I3963" s="85"/>
      <c r="J3963" s="85"/>
      <c r="K3963" s="85"/>
    </row>
    <row r="3964" spans="1:11" x14ac:dyDescent="0.3">
      <c r="A3964" s="67"/>
      <c r="B3964" s="135"/>
      <c r="C3964" s="135"/>
      <c r="D3964" s="135"/>
      <c r="E3964" s="85"/>
      <c r="F3964" s="85"/>
      <c r="G3964" s="85"/>
      <c r="H3964" s="85"/>
      <c r="I3964" s="85"/>
      <c r="J3964" s="85"/>
      <c r="K3964" s="85"/>
    </row>
    <row r="3965" spans="1:11" x14ac:dyDescent="0.3">
      <c r="A3965" s="67"/>
      <c r="B3965" s="135"/>
      <c r="C3965" s="135"/>
      <c r="D3965" s="135"/>
      <c r="E3965" s="85"/>
      <c r="F3965" s="85"/>
      <c r="G3965" s="85"/>
      <c r="H3965" s="85"/>
      <c r="I3965" s="85"/>
      <c r="J3965" s="85"/>
      <c r="K3965" s="85"/>
    </row>
    <row r="3966" spans="1:11" x14ac:dyDescent="0.3">
      <c r="A3966" s="67"/>
      <c r="B3966" s="135"/>
      <c r="C3966" s="135"/>
      <c r="D3966" s="135"/>
      <c r="E3966" s="85"/>
      <c r="F3966" s="85"/>
      <c r="G3966" s="85"/>
      <c r="H3966" s="85"/>
      <c r="I3966" s="85"/>
      <c r="J3966" s="85"/>
      <c r="K3966" s="85"/>
    </row>
    <row r="3967" spans="1:11" x14ac:dyDescent="0.3">
      <c r="A3967" s="67"/>
      <c r="B3967" s="135"/>
      <c r="C3967" s="135"/>
      <c r="D3967" s="135"/>
      <c r="E3967" s="85"/>
      <c r="F3967" s="85"/>
      <c r="G3967" s="85"/>
      <c r="H3967" s="85"/>
      <c r="I3967" s="85"/>
      <c r="J3967" s="85"/>
      <c r="K3967" s="85"/>
    </row>
    <row r="3968" spans="1:11" x14ac:dyDescent="0.3">
      <c r="A3968" s="67"/>
      <c r="B3968" s="135"/>
      <c r="C3968" s="135"/>
      <c r="D3968" s="135"/>
      <c r="E3968" s="85"/>
      <c r="F3968" s="85"/>
      <c r="G3968" s="85"/>
      <c r="H3968" s="85"/>
      <c r="I3968" s="85"/>
      <c r="J3968" s="85"/>
      <c r="K3968" s="85"/>
    </row>
    <row r="3969" spans="1:11" x14ac:dyDescent="0.3">
      <c r="A3969" s="67"/>
      <c r="B3969" s="135"/>
      <c r="C3969" s="135"/>
      <c r="D3969" s="135"/>
      <c r="E3969" s="85"/>
      <c r="F3969" s="85"/>
      <c r="G3969" s="85"/>
      <c r="H3969" s="85"/>
      <c r="I3969" s="85"/>
      <c r="J3969" s="85"/>
      <c r="K3969" s="85"/>
    </row>
    <row r="3970" spans="1:11" x14ac:dyDescent="0.3">
      <c r="A3970" s="67"/>
      <c r="B3970" s="135"/>
      <c r="C3970" s="135"/>
      <c r="D3970" s="135"/>
      <c r="E3970" s="85"/>
      <c r="F3970" s="85"/>
      <c r="G3970" s="85"/>
      <c r="H3970" s="85"/>
      <c r="I3970" s="85"/>
      <c r="J3970" s="85"/>
      <c r="K3970" s="85"/>
    </row>
    <row r="3971" spans="1:11" x14ac:dyDescent="0.3">
      <c r="A3971" s="68"/>
      <c r="B3971" s="136"/>
      <c r="C3971" s="136"/>
      <c r="D3971" s="136"/>
      <c r="E3971" s="87"/>
      <c r="F3971" s="87"/>
      <c r="G3971" s="87"/>
      <c r="H3971" s="87"/>
      <c r="I3971" s="87"/>
      <c r="J3971" s="87"/>
      <c r="K3971" s="87"/>
    </row>
    <row r="3972" spans="1:11" x14ac:dyDescent="0.3">
      <c r="A3972" s="82"/>
      <c r="B3972" s="89"/>
      <c r="C3972" s="89"/>
      <c r="D3972" s="89"/>
      <c r="E3972" s="89"/>
      <c r="F3972" s="89"/>
      <c r="G3972" s="89"/>
      <c r="H3972" s="89"/>
      <c r="I3972" s="89"/>
      <c r="J3972" s="89"/>
      <c r="K3972" s="89"/>
    </row>
    <row r="3973" spans="1:11" x14ac:dyDescent="0.3">
      <c r="A3973" s="92"/>
      <c r="B3973" s="92"/>
      <c r="C3973" s="92"/>
      <c r="D3973" s="92"/>
      <c r="E3973" s="92"/>
      <c r="F3973" s="92"/>
      <c r="G3973" s="92"/>
      <c r="H3973" s="92"/>
      <c r="I3973" s="92"/>
      <c r="J3973" s="92"/>
      <c r="K3973" s="92"/>
    </row>
    <row r="3974" spans="1:11" x14ac:dyDescent="0.3">
      <c r="A3974" s="68"/>
      <c r="B3974" s="68"/>
      <c r="C3974" s="68"/>
      <c r="D3974" s="68"/>
      <c r="E3974" s="68"/>
      <c r="F3974" s="68"/>
      <c r="G3974" s="68"/>
      <c r="H3974" s="68"/>
      <c r="I3974" s="68"/>
      <c r="J3974" s="68"/>
      <c r="K3974" s="86"/>
    </row>
    <row r="3975" spans="1:11" x14ac:dyDescent="0.3">
      <c r="A3975" s="67"/>
      <c r="B3975" s="135"/>
      <c r="C3975" s="135"/>
      <c r="D3975" s="135"/>
      <c r="E3975" s="85"/>
      <c r="F3975" s="85"/>
      <c r="G3975" s="85"/>
      <c r="H3975" s="85"/>
      <c r="I3975" s="85"/>
      <c r="J3975" s="85"/>
      <c r="K3975" s="85"/>
    </row>
    <row r="3976" spans="1:11" x14ac:dyDescent="0.3">
      <c r="A3976" s="67"/>
      <c r="B3976" s="135"/>
      <c r="C3976" s="135"/>
      <c r="D3976" s="135"/>
      <c r="E3976" s="85"/>
      <c r="F3976" s="85"/>
      <c r="G3976" s="85"/>
      <c r="H3976" s="85"/>
      <c r="I3976" s="85"/>
      <c r="J3976" s="85"/>
      <c r="K3976" s="85"/>
    </row>
    <row r="3977" spans="1:11" x14ac:dyDescent="0.3">
      <c r="A3977" s="67"/>
      <c r="B3977" s="135"/>
      <c r="C3977" s="135"/>
      <c r="D3977" s="135"/>
      <c r="E3977" s="85"/>
      <c r="F3977" s="85"/>
      <c r="G3977" s="85"/>
      <c r="H3977" s="85"/>
      <c r="I3977" s="85"/>
      <c r="J3977" s="85"/>
      <c r="K3977" s="85"/>
    </row>
    <row r="3978" spans="1:11" x14ac:dyDescent="0.3">
      <c r="A3978" s="67"/>
      <c r="B3978" s="135"/>
      <c r="C3978" s="135"/>
      <c r="D3978" s="135"/>
      <c r="E3978" s="85"/>
      <c r="F3978" s="85"/>
      <c r="G3978" s="85"/>
      <c r="H3978" s="85"/>
      <c r="I3978" s="85"/>
      <c r="J3978" s="85"/>
      <c r="K3978" s="85"/>
    </row>
    <row r="3979" spans="1:11" x14ac:dyDescent="0.3">
      <c r="A3979" s="67"/>
      <c r="B3979" s="135"/>
      <c r="C3979" s="135"/>
      <c r="D3979" s="135"/>
      <c r="E3979" s="85"/>
      <c r="F3979" s="85"/>
      <c r="G3979" s="85"/>
      <c r="H3979" s="85"/>
      <c r="I3979" s="85"/>
      <c r="J3979" s="85"/>
      <c r="K3979" s="85"/>
    </row>
    <row r="3980" spans="1:11" x14ac:dyDescent="0.3">
      <c r="A3980" s="67"/>
      <c r="B3980" s="135"/>
      <c r="C3980" s="135"/>
      <c r="D3980" s="135"/>
      <c r="E3980" s="85"/>
      <c r="F3980" s="85"/>
      <c r="G3980" s="85"/>
      <c r="H3980" s="85"/>
      <c r="I3980" s="85"/>
      <c r="J3980" s="85"/>
      <c r="K3980" s="85"/>
    </row>
    <row r="3981" spans="1:11" x14ac:dyDescent="0.3">
      <c r="A3981" s="67"/>
      <c r="B3981" s="135"/>
      <c r="C3981" s="135"/>
      <c r="D3981" s="135"/>
      <c r="E3981" s="85"/>
      <c r="F3981" s="85"/>
      <c r="G3981" s="85"/>
      <c r="H3981" s="85"/>
      <c r="I3981" s="85"/>
      <c r="J3981" s="85"/>
      <c r="K3981" s="85"/>
    </row>
    <row r="3982" spans="1:11" x14ac:dyDescent="0.3">
      <c r="A3982" s="67"/>
      <c r="B3982" s="135"/>
      <c r="C3982" s="135"/>
      <c r="D3982" s="135"/>
      <c r="E3982" s="85"/>
      <c r="F3982" s="85"/>
      <c r="G3982" s="85"/>
      <c r="H3982" s="85"/>
      <c r="I3982" s="85"/>
      <c r="J3982" s="85"/>
      <c r="K3982" s="85"/>
    </row>
    <row r="3983" spans="1:11" x14ac:dyDescent="0.3">
      <c r="A3983" s="67"/>
      <c r="B3983" s="135"/>
      <c r="C3983" s="135"/>
      <c r="D3983" s="135"/>
      <c r="E3983" s="85"/>
      <c r="F3983" s="85"/>
      <c r="G3983" s="85"/>
      <c r="H3983" s="85"/>
      <c r="I3983" s="85"/>
      <c r="J3983" s="85"/>
      <c r="K3983" s="85"/>
    </row>
    <row r="3984" spans="1:11" x14ac:dyDescent="0.3">
      <c r="A3984" s="67"/>
      <c r="B3984" s="135"/>
      <c r="C3984" s="135"/>
      <c r="D3984" s="135"/>
      <c r="E3984" s="85"/>
      <c r="F3984" s="85"/>
      <c r="G3984" s="85"/>
      <c r="H3984" s="85"/>
      <c r="I3984" s="85"/>
      <c r="J3984" s="85"/>
      <c r="K3984" s="85"/>
    </row>
    <row r="3985" spans="1:11" x14ac:dyDescent="0.3">
      <c r="A3985" s="67"/>
      <c r="B3985" s="135"/>
      <c r="C3985" s="135"/>
      <c r="D3985" s="135"/>
      <c r="E3985" s="85"/>
      <c r="F3985" s="85"/>
      <c r="G3985" s="85"/>
      <c r="H3985" s="85"/>
      <c r="I3985" s="85"/>
      <c r="J3985" s="85"/>
      <c r="K3985" s="85"/>
    </row>
    <row r="3986" spans="1:11" x14ac:dyDescent="0.3">
      <c r="A3986" s="67"/>
      <c r="B3986" s="135"/>
      <c r="C3986" s="135"/>
      <c r="D3986" s="135"/>
      <c r="E3986" s="85"/>
      <c r="F3986" s="85"/>
      <c r="G3986" s="85"/>
      <c r="H3986" s="85"/>
      <c r="I3986" s="85"/>
      <c r="J3986" s="85"/>
      <c r="K3986" s="85"/>
    </row>
    <row r="3987" spans="1:11" x14ac:dyDescent="0.3">
      <c r="A3987" s="67"/>
      <c r="B3987" s="135"/>
      <c r="C3987" s="135"/>
      <c r="D3987" s="135"/>
      <c r="E3987" s="85"/>
      <c r="F3987" s="85"/>
      <c r="G3987" s="85"/>
      <c r="H3987" s="85"/>
      <c r="I3987" s="85"/>
      <c r="J3987" s="85"/>
      <c r="K3987" s="85"/>
    </row>
    <row r="3988" spans="1:11" x14ac:dyDescent="0.3">
      <c r="A3988" s="67"/>
      <c r="B3988" s="135"/>
      <c r="C3988" s="135"/>
      <c r="D3988" s="135"/>
      <c r="E3988" s="85"/>
      <c r="F3988" s="85"/>
      <c r="G3988" s="85"/>
      <c r="H3988" s="85"/>
      <c r="I3988" s="85"/>
      <c r="J3988" s="85"/>
      <c r="K3988" s="85"/>
    </row>
    <row r="3989" spans="1:11" x14ac:dyDescent="0.3">
      <c r="A3989" s="67"/>
      <c r="B3989" s="135"/>
      <c r="C3989" s="135"/>
      <c r="D3989" s="135"/>
      <c r="E3989" s="85"/>
      <c r="F3989" s="85"/>
      <c r="G3989" s="85"/>
      <c r="H3989" s="85"/>
      <c r="I3989" s="85"/>
      <c r="J3989" s="85"/>
      <c r="K3989" s="85"/>
    </row>
    <row r="3990" spans="1:11" x14ac:dyDescent="0.3">
      <c r="A3990" s="67"/>
      <c r="B3990" s="135"/>
      <c r="C3990" s="135"/>
      <c r="D3990" s="135"/>
      <c r="E3990" s="85"/>
      <c r="F3990" s="85"/>
      <c r="G3990" s="85"/>
      <c r="H3990" s="85"/>
      <c r="I3990" s="85"/>
      <c r="J3990" s="85"/>
      <c r="K3990" s="85"/>
    </row>
    <row r="3991" spans="1:11" x14ac:dyDescent="0.3">
      <c r="A3991" s="68"/>
      <c r="B3991" s="137"/>
      <c r="C3991" s="137"/>
      <c r="D3991" s="137"/>
      <c r="E3991" s="87"/>
      <c r="F3991" s="87"/>
      <c r="G3991" s="87"/>
      <c r="H3991" s="87"/>
      <c r="I3991" s="87"/>
      <c r="J3991" s="87"/>
      <c r="K3991" s="87"/>
    </row>
    <row r="3993" spans="1:11" x14ac:dyDescent="0.3">
      <c r="A3993" s="69"/>
      <c r="B3993" s="69"/>
      <c r="C3993" s="69"/>
      <c r="D3993" s="69"/>
      <c r="E3993" s="69"/>
      <c r="F3993" s="69"/>
      <c r="G3993" s="69"/>
      <c r="H3993" s="97"/>
      <c r="I3993" s="97"/>
      <c r="J3993" s="69"/>
      <c r="K3993" s="69"/>
    </row>
    <row r="3994" spans="1:11" x14ac:dyDescent="0.3">
      <c r="A3994" s="101"/>
      <c r="B3994" s="83"/>
      <c r="C3994" s="83"/>
      <c r="D3994" s="83"/>
      <c r="E3994" s="83"/>
      <c r="F3994" s="83"/>
      <c r="G3994" s="95"/>
      <c r="H3994" s="95"/>
      <c r="I3994" s="33"/>
      <c r="J3994" s="98"/>
      <c r="K3994" s="96"/>
    </row>
    <row r="3995" spans="1:11" x14ac:dyDescent="0.3">
      <c r="A3995" s="91"/>
      <c r="B3995" s="92"/>
      <c r="C3995" s="92"/>
      <c r="D3995" s="92"/>
      <c r="E3995" s="92"/>
      <c r="F3995" s="92"/>
      <c r="G3995" s="92"/>
      <c r="H3995" s="92"/>
      <c r="I3995" s="92"/>
      <c r="J3995" s="92"/>
      <c r="K3995" s="92"/>
    </row>
    <row r="3996" spans="1:11" x14ac:dyDescent="0.3">
      <c r="A3996" s="68"/>
      <c r="B3996" s="68"/>
      <c r="C3996" s="68"/>
      <c r="D3996" s="68"/>
      <c r="E3996" s="68"/>
      <c r="F3996" s="68"/>
      <c r="G3996" s="68"/>
      <c r="H3996" s="68"/>
      <c r="I3996" s="68"/>
      <c r="J3996" s="68"/>
      <c r="K3996" s="86"/>
    </row>
    <row r="3997" spans="1:11" x14ac:dyDescent="0.3">
      <c r="A3997" s="67"/>
      <c r="B3997" s="135"/>
      <c r="C3997" s="135"/>
      <c r="D3997" s="135"/>
      <c r="E3997" s="85"/>
      <c r="F3997" s="85"/>
      <c r="G3997" s="85"/>
      <c r="H3997" s="85"/>
      <c r="I3997" s="85"/>
      <c r="J3997" s="85"/>
      <c r="K3997" s="85"/>
    </row>
    <row r="3998" spans="1:11" x14ac:dyDescent="0.3">
      <c r="A3998" s="67"/>
      <c r="B3998" s="135"/>
      <c r="C3998" s="135"/>
      <c r="D3998" s="135"/>
      <c r="E3998" s="85"/>
      <c r="F3998" s="85"/>
      <c r="G3998" s="85"/>
      <c r="H3998" s="85"/>
      <c r="I3998" s="85"/>
      <c r="J3998" s="85"/>
      <c r="K3998" s="85"/>
    </row>
    <row r="3999" spans="1:11" x14ac:dyDescent="0.3">
      <c r="A3999" s="67"/>
      <c r="B3999" s="135"/>
      <c r="C3999" s="135"/>
      <c r="D3999" s="135"/>
      <c r="E3999" s="85"/>
      <c r="F3999" s="85"/>
      <c r="G3999" s="85"/>
      <c r="H3999" s="85"/>
      <c r="I3999" s="85"/>
      <c r="J3999" s="85"/>
      <c r="K3999" s="85"/>
    </row>
    <row r="4000" spans="1:11" x14ac:dyDescent="0.3">
      <c r="A4000" s="67"/>
      <c r="B4000" s="135"/>
      <c r="C4000" s="135"/>
      <c r="D4000" s="135"/>
      <c r="E4000" s="85"/>
      <c r="F4000" s="85"/>
      <c r="G4000" s="85"/>
      <c r="H4000" s="85"/>
      <c r="I4000" s="85"/>
      <c r="J4000" s="85"/>
      <c r="K4000" s="85"/>
    </row>
    <row r="4001" spans="1:11" x14ac:dyDescent="0.3">
      <c r="A4001" s="67"/>
      <c r="B4001" s="135"/>
      <c r="C4001" s="135"/>
      <c r="D4001" s="135"/>
      <c r="E4001" s="85"/>
      <c r="F4001" s="85"/>
      <c r="G4001" s="85"/>
      <c r="H4001" s="85"/>
      <c r="I4001" s="85"/>
      <c r="J4001" s="85"/>
      <c r="K4001" s="85"/>
    </row>
    <row r="4002" spans="1:11" x14ac:dyDescent="0.3">
      <c r="A4002" s="67"/>
      <c r="B4002" s="135"/>
      <c r="C4002" s="135"/>
      <c r="D4002" s="135"/>
      <c r="E4002" s="85"/>
      <c r="F4002" s="85"/>
      <c r="G4002" s="85"/>
      <c r="H4002" s="85"/>
      <c r="I4002" s="85"/>
      <c r="J4002" s="85"/>
      <c r="K4002" s="85"/>
    </row>
    <row r="4003" spans="1:11" x14ac:dyDescent="0.3">
      <c r="A4003" s="67"/>
      <c r="B4003" s="135"/>
      <c r="C4003" s="135"/>
      <c r="D4003" s="135"/>
      <c r="E4003" s="85"/>
      <c r="F4003" s="85"/>
      <c r="G4003" s="85"/>
      <c r="H4003" s="85"/>
      <c r="I4003" s="85"/>
      <c r="J4003" s="85"/>
      <c r="K4003" s="85"/>
    </row>
    <row r="4004" spans="1:11" x14ac:dyDescent="0.3">
      <c r="A4004" s="67"/>
      <c r="B4004" s="135"/>
      <c r="C4004" s="135"/>
      <c r="D4004" s="135"/>
      <c r="E4004" s="85"/>
      <c r="F4004" s="85"/>
      <c r="G4004" s="85"/>
      <c r="H4004" s="85"/>
      <c r="I4004" s="85"/>
      <c r="J4004" s="85"/>
      <c r="K4004" s="85"/>
    </row>
    <row r="4005" spans="1:11" x14ac:dyDescent="0.3">
      <c r="A4005" s="67"/>
      <c r="B4005" s="135"/>
      <c r="C4005" s="135"/>
      <c r="D4005" s="135"/>
      <c r="E4005" s="85"/>
      <c r="F4005" s="85"/>
      <c r="G4005" s="85"/>
      <c r="H4005" s="85"/>
      <c r="I4005" s="85"/>
      <c r="J4005" s="85"/>
      <c r="K4005" s="85"/>
    </row>
    <row r="4006" spans="1:11" x14ac:dyDescent="0.3">
      <c r="A4006" s="67"/>
      <c r="B4006" s="135"/>
      <c r="C4006" s="135"/>
      <c r="D4006" s="135"/>
      <c r="E4006" s="85"/>
      <c r="F4006" s="85"/>
      <c r="G4006" s="85"/>
      <c r="H4006" s="85"/>
      <c r="I4006" s="85"/>
      <c r="J4006" s="85"/>
      <c r="K4006" s="85"/>
    </row>
    <row r="4007" spans="1:11" x14ac:dyDescent="0.3">
      <c r="A4007" s="67"/>
      <c r="B4007" s="135"/>
      <c r="C4007" s="135"/>
      <c r="D4007" s="135"/>
      <c r="E4007" s="85"/>
      <c r="F4007" s="85"/>
      <c r="G4007" s="85"/>
      <c r="H4007" s="85"/>
      <c r="I4007" s="85"/>
      <c r="J4007" s="85"/>
      <c r="K4007" s="85"/>
    </row>
    <row r="4008" spans="1:11" x14ac:dyDescent="0.3">
      <c r="A4008" s="67"/>
      <c r="B4008" s="135"/>
      <c r="C4008" s="135"/>
      <c r="D4008" s="135"/>
      <c r="E4008" s="85"/>
      <c r="F4008" s="85"/>
      <c r="G4008" s="85"/>
      <c r="H4008" s="85"/>
      <c r="I4008" s="85"/>
      <c r="J4008" s="85"/>
      <c r="K4008" s="85"/>
    </row>
    <row r="4009" spans="1:11" x14ac:dyDescent="0.3">
      <c r="A4009" s="67"/>
      <c r="B4009" s="135"/>
      <c r="C4009" s="135"/>
      <c r="D4009" s="135"/>
      <c r="E4009" s="85"/>
      <c r="F4009" s="85"/>
      <c r="G4009" s="85"/>
      <c r="H4009" s="85"/>
      <c r="I4009" s="85"/>
      <c r="J4009" s="85"/>
      <c r="K4009" s="85"/>
    </row>
    <row r="4010" spans="1:11" x14ac:dyDescent="0.3">
      <c r="A4010" s="67"/>
      <c r="B4010" s="135"/>
      <c r="C4010" s="135"/>
      <c r="D4010" s="135"/>
      <c r="E4010" s="85"/>
      <c r="F4010" s="85"/>
      <c r="G4010" s="85"/>
      <c r="H4010" s="85"/>
      <c r="I4010" s="85"/>
      <c r="J4010" s="85"/>
      <c r="K4010" s="85"/>
    </row>
    <row r="4011" spans="1:11" x14ac:dyDescent="0.3">
      <c r="A4011" s="67"/>
      <c r="B4011" s="135"/>
      <c r="C4011" s="135"/>
      <c r="D4011" s="135"/>
      <c r="E4011" s="85"/>
      <c r="F4011" s="85"/>
      <c r="G4011" s="85"/>
      <c r="H4011" s="85"/>
      <c r="I4011" s="85"/>
      <c r="J4011" s="85"/>
      <c r="K4011" s="85"/>
    </row>
    <row r="4012" spans="1:11" x14ac:dyDescent="0.3">
      <c r="A4012" s="67"/>
      <c r="B4012" s="135"/>
      <c r="C4012" s="135"/>
      <c r="D4012" s="135"/>
      <c r="E4012" s="85"/>
      <c r="F4012" s="85"/>
      <c r="G4012" s="85"/>
      <c r="H4012" s="85"/>
      <c r="I4012" s="85"/>
      <c r="J4012" s="85"/>
      <c r="K4012" s="85"/>
    </row>
    <row r="4013" spans="1:11" x14ac:dyDescent="0.3">
      <c r="A4013" s="68"/>
      <c r="B4013" s="136"/>
      <c r="C4013" s="136"/>
      <c r="D4013" s="136"/>
      <c r="E4013" s="87"/>
      <c r="F4013" s="87"/>
      <c r="G4013" s="87"/>
      <c r="H4013" s="87"/>
      <c r="I4013" s="87"/>
      <c r="J4013" s="87"/>
      <c r="K4013" s="87"/>
    </row>
    <row r="4014" spans="1:11" x14ac:dyDescent="0.3">
      <c r="A4014" s="82"/>
      <c r="B4014" s="89"/>
      <c r="C4014" s="89"/>
      <c r="D4014" s="89"/>
      <c r="E4014" s="89"/>
      <c r="F4014" s="89"/>
      <c r="G4014" s="89"/>
      <c r="H4014" s="89"/>
      <c r="I4014" s="89"/>
      <c r="J4014" s="89"/>
      <c r="K4014" s="89"/>
    </row>
    <row r="4015" spans="1:11" x14ac:dyDescent="0.3">
      <c r="A4015" s="92"/>
      <c r="B4015" s="92"/>
      <c r="C4015" s="92"/>
      <c r="D4015" s="92"/>
      <c r="E4015" s="92"/>
      <c r="F4015" s="92"/>
      <c r="G4015" s="92"/>
      <c r="H4015" s="92"/>
      <c r="I4015" s="92"/>
      <c r="J4015" s="92"/>
      <c r="K4015" s="92"/>
    </row>
    <row r="4016" spans="1:11" x14ac:dyDescent="0.3">
      <c r="A4016" s="68"/>
      <c r="B4016" s="68"/>
      <c r="C4016" s="68"/>
      <c r="D4016" s="68"/>
      <c r="E4016" s="68"/>
      <c r="F4016" s="68"/>
      <c r="G4016" s="68"/>
      <c r="H4016" s="68"/>
      <c r="I4016" s="68"/>
      <c r="J4016" s="68"/>
      <c r="K4016" s="86"/>
    </row>
    <row r="4017" spans="1:11" x14ac:dyDescent="0.3">
      <c r="A4017" s="67"/>
      <c r="B4017" s="135"/>
      <c r="C4017" s="135"/>
      <c r="D4017" s="135"/>
      <c r="E4017" s="85"/>
      <c r="F4017" s="85"/>
      <c r="G4017" s="85"/>
      <c r="H4017" s="85"/>
      <c r="I4017" s="85"/>
      <c r="J4017" s="85"/>
      <c r="K4017" s="85"/>
    </row>
    <row r="4018" spans="1:11" x14ac:dyDescent="0.3">
      <c r="A4018" s="67"/>
      <c r="B4018" s="135"/>
      <c r="C4018" s="135"/>
      <c r="D4018" s="135"/>
      <c r="E4018" s="85"/>
      <c r="F4018" s="85"/>
      <c r="G4018" s="85"/>
      <c r="H4018" s="85"/>
      <c r="I4018" s="85"/>
      <c r="J4018" s="85"/>
      <c r="K4018" s="85"/>
    </row>
    <row r="4019" spans="1:11" x14ac:dyDescent="0.3">
      <c r="A4019" s="67"/>
      <c r="B4019" s="135"/>
      <c r="C4019" s="135"/>
      <c r="D4019" s="135"/>
      <c r="E4019" s="85"/>
      <c r="F4019" s="85"/>
      <c r="G4019" s="85"/>
      <c r="H4019" s="85"/>
      <c r="I4019" s="85"/>
      <c r="J4019" s="85"/>
      <c r="K4019" s="85"/>
    </row>
    <row r="4020" spans="1:11" x14ac:dyDescent="0.3">
      <c r="A4020" s="67"/>
      <c r="B4020" s="135"/>
      <c r="C4020" s="135"/>
      <c r="D4020" s="135"/>
      <c r="E4020" s="85"/>
      <c r="F4020" s="85"/>
      <c r="G4020" s="85"/>
      <c r="H4020" s="85"/>
      <c r="I4020" s="85"/>
      <c r="J4020" s="85"/>
      <c r="K4020" s="85"/>
    </row>
    <row r="4021" spans="1:11" x14ac:dyDescent="0.3">
      <c r="A4021" s="67"/>
      <c r="B4021" s="135"/>
      <c r="C4021" s="135"/>
      <c r="D4021" s="135"/>
      <c r="E4021" s="85"/>
      <c r="F4021" s="85"/>
      <c r="G4021" s="85"/>
      <c r="H4021" s="85"/>
      <c r="I4021" s="85"/>
      <c r="J4021" s="85"/>
      <c r="K4021" s="85"/>
    </row>
    <row r="4022" spans="1:11" x14ac:dyDescent="0.3">
      <c r="A4022" s="67"/>
      <c r="B4022" s="135"/>
      <c r="C4022" s="135"/>
      <c r="D4022" s="135"/>
      <c r="E4022" s="85"/>
      <c r="F4022" s="85"/>
      <c r="G4022" s="85"/>
      <c r="H4022" s="85"/>
      <c r="I4022" s="85"/>
      <c r="J4022" s="85"/>
      <c r="K4022" s="85"/>
    </row>
    <row r="4023" spans="1:11" x14ac:dyDescent="0.3">
      <c r="A4023" s="67"/>
      <c r="B4023" s="135"/>
      <c r="C4023" s="135"/>
      <c r="D4023" s="135"/>
      <c r="E4023" s="85"/>
      <c r="F4023" s="85"/>
      <c r="G4023" s="85"/>
      <c r="H4023" s="85"/>
      <c r="I4023" s="85"/>
      <c r="J4023" s="85"/>
      <c r="K4023" s="85"/>
    </row>
    <row r="4024" spans="1:11" x14ac:dyDescent="0.3">
      <c r="A4024" s="67"/>
      <c r="B4024" s="135"/>
      <c r="C4024" s="135"/>
      <c r="D4024" s="135"/>
      <c r="E4024" s="85"/>
      <c r="F4024" s="85"/>
      <c r="G4024" s="85"/>
      <c r="H4024" s="85"/>
      <c r="I4024" s="85"/>
      <c r="J4024" s="85"/>
      <c r="K4024" s="85"/>
    </row>
    <row r="4025" spans="1:11" x14ac:dyDescent="0.3">
      <c r="A4025" s="67"/>
      <c r="B4025" s="135"/>
      <c r="C4025" s="135"/>
      <c r="D4025" s="135"/>
      <c r="E4025" s="85"/>
      <c r="F4025" s="85"/>
      <c r="G4025" s="85"/>
      <c r="H4025" s="85"/>
      <c r="I4025" s="85"/>
      <c r="J4025" s="85"/>
      <c r="K4025" s="85"/>
    </row>
    <row r="4026" spans="1:11" x14ac:dyDescent="0.3">
      <c r="A4026" s="67"/>
      <c r="B4026" s="135"/>
      <c r="C4026" s="135"/>
      <c r="D4026" s="135"/>
      <c r="E4026" s="85"/>
      <c r="F4026" s="85"/>
      <c r="G4026" s="85"/>
      <c r="H4026" s="85"/>
      <c r="I4026" s="85"/>
      <c r="J4026" s="85"/>
      <c r="K4026" s="85"/>
    </row>
    <row r="4027" spans="1:11" x14ac:dyDescent="0.3">
      <c r="A4027" s="67"/>
      <c r="B4027" s="135"/>
      <c r="C4027" s="135"/>
      <c r="D4027" s="135"/>
      <c r="E4027" s="85"/>
      <c r="F4027" s="85"/>
      <c r="G4027" s="85"/>
      <c r="H4027" s="85"/>
      <c r="I4027" s="85"/>
      <c r="J4027" s="85"/>
      <c r="K4027" s="85"/>
    </row>
    <row r="4028" spans="1:11" x14ac:dyDescent="0.3">
      <c r="A4028" s="67"/>
      <c r="B4028" s="135"/>
      <c r="C4028" s="135"/>
      <c r="D4028" s="135"/>
      <c r="E4028" s="85"/>
      <c r="F4028" s="85"/>
      <c r="G4028" s="85"/>
      <c r="H4028" s="85"/>
      <c r="I4028" s="85"/>
      <c r="J4028" s="85"/>
      <c r="K4028" s="85"/>
    </row>
    <row r="4029" spans="1:11" x14ac:dyDescent="0.3">
      <c r="A4029" s="67"/>
      <c r="B4029" s="135"/>
      <c r="C4029" s="135"/>
      <c r="D4029" s="135"/>
      <c r="E4029" s="85"/>
      <c r="F4029" s="85"/>
      <c r="G4029" s="85"/>
      <c r="H4029" s="85"/>
      <c r="I4029" s="85"/>
      <c r="J4029" s="85"/>
      <c r="K4029" s="85"/>
    </row>
    <row r="4030" spans="1:11" x14ac:dyDescent="0.3">
      <c r="A4030" s="67"/>
      <c r="B4030" s="135"/>
      <c r="C4030" s="135"/>
      <c r="D4030" s="135"/>
      <c r="E4030" s="85"/>
      <c r="F4030" s="85"/>
      <c r="G4030" s="85"/>
      <c r="H4030" s="85"/>
      <c r="I4030" s="85"/>
      <c r="J4030" s="85"/>
      <c r="K4030" s="85"/>
    </row>
    <row r="4031" spans="1:11" x14ac:dyDescent="0.3">
      <c r="A4031" s="67"/>
      <c r="B4031" s="135"/>
      <c r="C4031" s="135"/>
      <c r="D4031" s="135"/>
      <c r="E4031" s="85"/>
      <c r="F4031" s="85"/>
      <c r="G4031" s="85"/>
      <c r="H4031" s="85"/>
      <c r="I4031" s="85"/>
      <c r="J4031" s="85"/>
      <c r="K4031" s="85"/>
    </row>
    <row r="4032" spans="1:11" x14ac:dyDescent="0.3">
      <c r="A4032" s="67"/>
      <c r="B4032" s="135"/>
      <c r="C4032" s="135"/>
      <c r="D4032" s="135"/>
      <c r="E4032" s="85"/>
      <c r="F4032" s="85"/>
      <c r="G4032" s="85"/>
      <c r="H4032" s="85"/>
      <c r="I4032" s="85"/>
      <c r="J4032" s="85"/>
      <c r="K4032" s="85"/>
    </row>
    <row r="4033" spans="1:11" x14ac:dyDescent="0.3">
      <c r="A4033" s="68"/>
      <c r="B4033" s="137"/>
      <c r="C4033" s="137"/>
      <c r="D4033" s="137"/>
      <c r="E4033" s="87"/>
      <c r="F4033" s="87"/>
      <c r="G4033" s="87"/>
      <c r="H4033" s="87"/>
      <c r="I4033" s="87"/>
      <c r="J4033" s="87"/>
      <c r="K4033" s="87"/>
    </row>
    <row r="4035" spans="1:11" x14ac:dyDescent="0.3">
      <c r="A4035" s="69"/>
      <c r="B4035" s="69"/>
      <c r="C4035" s="69"/>
      <c r="D4035" s="69"/>
      <c r="E4035" s="69"/>
      <c r="F4035" s="69"/>
      <c r="G4035" s="69"/>
      <c r="H4035" s="97"/>
      <c r="I4035" s="97"/>
      <c r="J4035" s="69"/>
      <c r="K4035" s="69"/>
    </row>
    <row r="4036" spans="1:11" x14ac:dyDescent="0.3">
      <c r="A4036" s="101"/>
      <c r="B4036" s="83"/>
      <c r="C4036" s="83"/>
      <c r="D4036" s="83"/>
      <c r="E4036" s="83"/>
      <c r="F4036" s="83"/>
      <c r="G4036" s="95"/>
      <c r="H4036" s="95"/>
      <c r="I4036" s="33"/>
      <c r="J4036" s="98"/>
      <c r="K4036" s="96"/>
    </row>
    <row r="4037" spans="1:11" x14ac:dyDescent="0.3">
      <c r="A4037" s="91"/>
      <c r="B4037" s="92"/>
      <c r="C4037" s="92"/>
      <c r="D4037" s="92"/>
      <c r="E4037" s="92"/>
      <c r="F4037" s="92"/>
      <c r="G4037" s="92"/>
      <c r="H4037" s="92"/>
      <c r="I4037" s="92"/>
      <c r="J4037" s="92"/>
      <c r="K4037" s="92"/>
    </row>
    <row r="4038" spans="1:11" x14ac:dyDescent="0.3">
      <c r="A4038" s="68"/>
      <c r="B4038" s="68"/>
      <c r="C4038" s="68"/>
      <c r="D4038" s="68"/>
      <c r="E4038" s="68"/>
      <c r="F4038" s="68"/>
      <c r="G4038" s="68"/>
      <c r="H4038" s="68"/>
      <c r="I4038" s="68"/>
      <c r="J4038" s="68"/>
      <c r="K4038" s="86"/>
    </row>
    <row r="4039" spans="1:11" x14ac:dyDescent="0.3">
      <c r="A4039" s="67"/>
      <c r="B4039" s="135"/>
      <c r="C4039" s="135"/>
      <c r="D4039" s="135"/>
      <c r="E4039" s="85"/>
      <c r="F4039" s="85"/>
      <c r="G4039" s="85"/>
      <c r="H4039" s="85"/>
      <c r="I4039" s="85"/>
      <c r="J4039" s="85"/>
      <c r="K4039" s="85"/>
    </row>
    <row r="4040" spans="1:11" x14ac:dyDescent="0.3">
      <c r="A4040" s="67"/>
      <c r="B4040" s="135"/>
      <c r="C4040" s="135"/>
      <c r="D4040" s="135"/>
      <c r="E4040" s="85"/>
      <c r="F4040" s="85"/>
      <c r="G4040" s="85"/>
      <c r="H4040" s="85"/>
      <c r="I4040" s="85"/>
      <c r="J4040" s="85"/>
      <c r="K4040" s="85"/>
    </row>
    <row r="4041" spans="1:11" x14ac:dyDescent="0.3">
      <c r="A4041" s="67"/>
      <c r="B4041" s="135"/>
      <c r="C4041" s="135"/>
      <c r="D4041" s="135"/>
      <c r="E4041" s="85"/>
      <c r="F4041" s="85"/>
      <c r="G4041" s="85"/>
      <c r="H4041" s="85"/>
      <c r="I4041" s="85"/>
      <c r="J4041" s="85"/>
      <c r="K4041" s="85"/>
    </row>
    <row r="4042" spans="1:11" x14ac:dyDescent="0.3">
      <c r="A4042" s="67"/>
      <c r="B4042" s="135"/>
      <c r="C4042" s="135"/>
      <c r="D4042" s="135"/>
      <c r="E4042" s="85"/>
      <c r="F4042" s="85"/>
      <c r="G4042" s="85"/>
      <c r="H4042" s="85"/>
      <c r="I4042" s="85"/>
      <c r="J4042" s="85"/>
      <c r="K4042" s="85"/>
    </row>
    <row r="4043" spans="1:11" x14ac:dyDescent="0.3">
      <c r="A4043" s="67"/>
      <c r="B4043" s="135"/>
      <c r="C4043" s="135"/>
      <c r="D4043" s="135"/>
      <c r="E4043" s="85"/>
      <c r="F4043" s="85"/>
      <c r="G4043" s="85"/>
      <c r="H4043" s="85"/>
      <c r="I4043" s="85"/>
      <c r="J4043" s="85"/>
      <c r="K4043" s="85"/>
    </row>
    <row r="4044" spans="1:11" x14ac:dyDescent="0.3">
      <c r="A4044" s="67"/>
      <c r="B4044" s="135"/>
      <c r="C4044" s="135"/>
      <c r="D4044" s="135"/>
      <c r="E4044" s="85"/>
      <c r="F4044" s="85"/>
      <c r="G4044" s="85"/>
      <c r="H4044" s="85"/>
      <c r="I4044" s="85"/>
      <c r="J4044" s="85"/>
      <c r="K4044" s="85"/>
    </row>
    <row r="4045" spans="1:11" x14ac:dyDescent="0.3">
      <c r="A4045" s="67"/>
      <c r="B4045" s="135"/>
      <c r="C4045" s="135"/>
      <c r="D4045" s="135"/>
      <c r="E4045" s="85"/>
      <c r="F4045" s="85"/>
      <c r="G4045" s="85"/>
      <c r="H4045" s="85"/>
      <c r="I4045" s="85"/>
      <c r="J4045" s="85"/>
      <c r="K4045" s="85"/>
    </row>
    <row r="4046" spans="1:11" x14ac:dyDescent="0.3">
      <c r="A4046" s="67"/>
      <c r="B4046" s="135"/>
      <c r="C4046" s="135"/>
      <c r="D4046" s="135"/>
      <c r="E4046" s="85"/>
      <c r="F4046" s="85"/>
      <c r="G4046" s="85"/>
      <c r="H4046" s="85"/>
      <c r="I4046" s="85"/>
      <c r="J4046" s="85"/>
      <c r="K4046" s="85"/>
    </row>
    <row r="4047" spans="1:11" x14ac:dyDescent="0.3">
      <c r="A4047" s="67"/>
      <c r="B4047" s="135"/>
      <c r="C4047" s="135"/>
      <c r="D4047" s="135"/>
      <c r="E4047" s="85"/>
      <c r="F4047" s="85"/>
      <c r="G4047" s="85"/>
      <c r="H4047" s="85"/>
      <c r="I4047" s="85"/>
      <c r="J4047" s="85"/>
      <c r="K4047" s="85"/>
    </row>
    <row r="4048" spans="1:11" x14ac:dyDescent="0.3">
      <c r="A4048" s="67"/>
      <c r="B4048" s="135"/>
      <c r="C4048" s="135"/>
      <c r="D4048" s="135"/>
      <c r="E4048" s="85"/>
      <c r="F4048" s="85"/>
      <c r="G4048" s="85"/>
      <c r="H4048" s="85"/>
      <c r="I4048" s="85"/>
      <c r="J4048" s="85"/>
      <c r="K4048" s="85"/>
    </row>
    <row r="4049" spans="1:11" x14ac:dyDescent="0.3">
      <c r="A4049" s="67"/>
      <c r="B4049" s="135"/>
      <c r="C4049" s="135"/>
      <c r="D4049" s="135"/>
      <c r="E4049" s="85"/>
      <c r="F4049" s="85"/>
      <c r="G4049" s="85"/>
      <c r="H4049" s="85"/>
      <c r="I4049" s="85"/>
      <c r="J4049" s="85"/>
      <c r="K4049" s="85"/>
    </row>
    <row r="4050" spans="1:11" x14ac:dyDescent="0.3">
      <c r="A4050" s="67"/>
      <c r="B4050" s="135"/>
      <c r="C4050" s="135"/>
      <c r="D4050" s="135"/>
      <c r="E4050" s="85"/>
      <c r="F4050" s="85"/>
      <c r="G4050" s="85"/>
      <c r="H4050" s="85"/>
      <c r="I4050" s="85"/>
      <c r="J4050" s="85"/>
      <c r="K4050" s="85"/>
    </row>
    <row r="4051" spans="1:11" x14ac:dyDescent="0.3">
      <c r="A4051" s="67"/>
      <c r="B4051" s="135"/>
      <c r="C4051" s="135"/>
      <c r="D4051" s="135"/>
      <c r="E4051" s="85"/>
      <c r="F4051" s="85"/>
      <c r="G4051" s="85"/>
      <c r="H4051" s="85"/>
      <c r="I4051" s="85"/>
      <c r="J4051" s="85"/>
      <c r="K4051" s="85"/>
    </row>
    <row r="4052" spans="1:11" x14ac:dyDescent="0.3">
      <c r="A4052" s="67"/>
      <c r="B4052" s="135"/>
      <c r="C4052" s="135"/>
      <c r="D4052" s="135"/>
      <c r="E4052" s="85"/>
      <c r="F4052" s="85"/>
      <c r="G4052" s="85"/>
      <c r="H4052" s="85"/>
      <c r="I4052" s="85"/>
      <c r="J4052" s="85"/>
      <c r="K4052" s="85"/>
    </row>
    <row r="4053" spans="1:11" x14ac:dyDescent="0.3">
      <c r="A4053" s="67"/>
      <c r="B4053" s="135"/>
      <c r="C4053" s="135"/>
      <c r="D4053" s="135"/>
      <c r="E4053" s="85"/>
      <c r="F4053" s="85"/>
      <c r="G4053" s="85"/>
      <c r="H4053" s="85"/>
      <c r="I4053" s="85"/>
      <c r="J4053" s="85"/>
      <c r="K4053" s="85"/>
    </row>
    <row r="4054" spans="1:11" x14ac:dyDescent="0.3">
      <c r="A4054" s="67"/>
      <c r="B4054" s="135"/>
      <c r="C4054" s="135"/>
      <c r="D4054" s="135"/>
      <c r="E4054" s="85"/>
      <c r="F4054" s="85"/>
      <c r="G4054" s="85"/>
      <c r="H4054" s="85"/>
      <c r="I4054" s="85"/>
      <c r="J4054" s="85"/>
      <c r="K4054" s="85"/>
    </row>
    <row r="4055" spans="1:11" x14ac:dyDescent="0.3">
      <c r="A4055" s="68"/>
      <c r="B4055" s="136"/>
      <c r="C4055" s="136"/>
      <c r="D4055" s="136"/>
      <c r="E4055" s="87"/>
      <c r="F4055" s="87"/>
      <c r="G4055" s="87"/>
      <c r="H4055" s="87"/>
      <c r="I4055" s="87"/>
      <c r="J4055" s="87"/>
      <c r="K4055" s="87"/>
    </row>
    <row r="4056" spans="1:11" x14ac:dyDescent="0.3">
      <c r="A4056" s="82"/>
      <c r="B4056" s="89"/>
      <c r="C4056" s="89"/>
      <c r="D4056" s="89"/>
      <c r="E4056" s="89"/>
      <c r="F4056" s="89"/>
      <c r="G4056" s="89"/>
      <c r="H4056" s="89"/>
      <c r="I4056" s="89"/>
      <c r="J4056" s="89"/>
      <c r="K4056" s="89"/>
    </row>
    <row r="4057" spans="1:11" x14ac:dyDescent="0.3">
      <c r="A4057" s="92"/>
      <c r="B4057" s="92"/>
      <c r="C4057" s="92"/>
      <c r="D4057" s="92"/>
      <c r="E4057" s="92"/>
      <c r="F4057" s="92"/>
      <c r="G4057" s="92"/>
      <c r="H4057" s="92"/>
      <c r="I4057" s="92"/>
      <c r="J4057" s="92"/>
      <c r="K4057" s="92"/>
    </row>
    <row r="4058" spans="1:11" x14ac:dyDescent="0.3">
      <c r="A4058" s="68"/>
      <c r="B4058" s="68"/>
      <c r="C4058" s="68"/>
      <c r="D4058" s="68"/>
      <c r="E4058" s="68"/>
      <c r="F4058" s="68"/>
      <c r="G4058" s="68"/>
      <c r="H4058" s="68"/>
      <c r="I4058" s="68"/>
      <c r="J4058" s="68"/>
      <c r="K4058" s="86"/>
    </row>
    <row r="4059" spans="1:11" x14ac:dyDescent="0.3">
      <c r="A4059" s="67"/>
      <c r="B4059" s="135"/>
      <c r="C4059" s="135"/>
      <c r="D4059" s="135"/>
      <c r="E4059" s="85"/>
      <c r="F4059" s="85"/>
      <c r="G4059" s="85"/>
      <c r="H4059" s="85"/>
      <c r="I4059" s="85"/>
      <c r="J4059" s="85"/>
      <c r="K4059" s="85"/>
    </row>
    <row r="4060" spans="1:11" x14ac:dyDescent="0.3">
      <c r="A4060" s="67"/>
      <c r="B4060" s="135"/>
      <c r="C4060" s="135"/>
      <c r="D4060" s="135"/>
      <c r="E4060" s="85"/>
      <c r="F4060" s="85"/>
      <c r="G4060" s="85"/>
      <c r="H4060" s="85"/>
      <c r="I4060" s="85"/>
      <c r="J4060" s="85"/>
      <c r="K4060" s="85"/>
    </row>
    <row r="4061" spans="1:11" x14ac:dyDescent="0.3">
      <c r="A4061" s="67"/>
      <c r="B4061" s="135"/>
      <c r="C4061" s="135"/>
      <c r="D4061" s="135"/>
      <c r="E4061" s="85"/>
      <c r="F4061" s="85"/>
      <c r="G4061" s="85"/>
      <c r="H4061" s="85"/>
      <c r="I4061" s="85"/>
      <c r="J4061" s="85"/>
      <c r="K4061" s="85"/>
    </row>
    <row r="4062" spans="1:11" x14ac:dyDescent="0.3">
      <c r="A4062" s="67"/>
      <c r="B4062" s="135"/>
      <c r="C4062" s="135"/>
      <c r="D4062" s="135"/>
      <c r="E4062" s="85"/>
      <c r="F4062" s="85"/>
      <c r="G4062" s="85"/>
      <c r="H4062" s="85"/>
      <c r="I4062" s="85"/>
      <c r="J4062" s="85"/>
      <c r="K4062" s="85"/>
    </row>
    <row r="4063" spans="1:11" x14ac:dyDescent="0.3">
      <c r="A4063" s="67"/>
      <c r="B4063" s="135"/>
      <c r="C4063" s="135"/>
      <c r="D4063" s="135"/>
      <c r="E4063" s="85"/>
      <c r="F4063" s="85"/>
      <c r="G4063" s="85"/>
      <c r="H4063" s="85"/>
      <c r="I4063" s="85"/>
      <c r="J4063" s="85"/>
      <c r="K4063" s="85"/>
    </row>
    <row r="4064" spans="1:11" x14ac:dyDescent="0.3">
      <c r="A4064" s="67"/>
      <c r="B4064" s="135"/>
      <c r="C4064" s="135"/>
      <c r="D4064" s="135"/>
      <c r="E4064" s="85"/>
      <c r="F4064" s="85"/>
      <c r="G4064" s="85"/>
      <c r="H4064" s="85"/>
      <c r="I4064" s="85"/>
      <c r="J4064" s="85"/>
      <c r="K4064" s="85"/>
    </row>
    <row r="4065" spans="1:11" x14ac:dyDescent="0.3">
      <c r="A4065" s="67"/>
      <c r="B4065" s="135"/>
      <c r="C4065" s="135"/>
      <c r="D4065" s="135"/>
      <c r="E4065" s="85"/>
      <c r="F4065" s="85"/>
      <c r="G4065" s="85"/>
      <c r="H4065" s="85"/>
      <c r="I4065" s="85"/>
      <c r="J4065" s="85"/>
      <c r="K4065" s="85"/>
    </row>
    <row r="4066" spans="1:11" x14ac:dyDescent="0.3">
      <c r="A4066" s="67"/>
      <c r="B4066" s="135"/>
      <c r="C4066" s="135"/>
      <c r="D4066" s="135"/>
      <c r="E4066" s="85"/>
      <c r="F4066" s="85"/>
      <c r="G4066" s="85"/>
      <c r="H4066" s="85"/>
      <c r="I4066" s="85"/>
      <c r="J4066" s="85"/>
      <c r="K4066" s="85"/>
    </row>
    <row r="4067" spans="1:11" x14ac:dyDescent="0.3">
      <c r="A4067" s="67"/>
      <c r="B4067" s="135"/>
      <c r="C4067" s="135"/>
      <c r="D4067" s="135"/>
      <c r="E4067" s="85"/>
      <c r="F4067" s="85"/>
      <c r="G4067" s="85"/>
      <c r="H4067" s="85"/>
      <c r="I4067" s="85"/>
      <c r="J4067" s="85"/>
      <c r="K4067" s="85"/>
    </row>
    <row r="4068" spans="1:11" x14ac:dyDescent="0.3">
      <c r="A4068" s="67"/>
      <c r="B4068" s="135"/>
      <c r="C4068" s="135"/>
      <c r="D4068" s="135"/>
      <c r="E4068" s="85"/>
      <c r="F4068" s="85"/>
      <c r="G4068" s="85"/>
      <c r="H4068" s="85"/>
      <c r="I4068" s="85"/>
      <c r="J4068" s="85"/>
      <c r="K4068" s="85"/>
    </row>
    <row r="4069" spans="1:11" x14ac:dyDescent="0.3">
      <c r="A4069" s="67"/>
      <c r="B4069" s="135"/>
      <c r="C4069" s="135"/>
      <c r="D4069" s="135"/>
      <c r="E4069" s="85"/>
      <c r="F4069" s="85"/>
      <c r="G4069" s="85"/>
      <c r="H4069" s="85"/>
      <c r="I4069" s="85"/>
      <c r="J4069" s="85"/>
      <c r="K4069" s="85"/>
    </row>
    <row r="4070" spans="1:11" x14ac:dyDescent="0.3">
      <c r="A4070" s="67"/>
      <c r="B4070" s="135"/>
      <c r="C4070" s="135"/>
      <c r="D4070" s="135"/>
      <c r="E4070" s="85"/>
      <c r="F4070" s="85"/>
      <c r="G4070" s="85"/>
      <c r="H4070" s="85"/>
      <c r="I4070" s="85"/>
      <c r="J4070" s="85"/>
      <c r="K4070" s="85"/>
    </row>
    <row r="4071" spans="1:11" x14ac:dyDescent="0.3">
      <c r="A4071" s="67"/>
      <c r="B4071" s="135"/>
      <c r="C4071" s="135"/>
      <c r="D4071" s="135"/>
      <c r="E4071" s="85"/>
      <c r="F4071" s="85"/>
      <c r="G4071" s="85"/>
      <c r="H4071" s="85"/>
      <c r="I4071" s="85"/>
      <c r="J4071" s="85"/>
      <c r="K4071" s="85"/>
    </row>
    <row r="4072" spans="1:11" x14ac:dyDescent="0.3">
      <c r="A4072" s="67"/>
      <c r="B4072" s="135"/>
      <c r="C4072" s="135"/>
      <c r="D4072" s="135"/>
      <c r="E4072" s="85"/>
      <c r="F4072" s="85"/>
      <c r="G4072" s="85"/>
      <c r="H4072" s="85"/>
      <c r="I4072" s="85"/>
      <c r="J4072" s="85"/>
      <c r="K4072" s="85"/>
    </row>
    <row r="4073" spans="1:11" x14ac:dyDescent="0.3">
      <c r="A4073" s="67"/>
      <c r="B4073" s="135"/>
      <c r="C4073" s="135"/>
      <c r="D4073" s="135"/>
      <c r="E4073" s="85"/>
      <c r="F4073" s="85"/>
      <c r="G4073" s="85"/>
      <c r="H4073" s="85"/>
      <c r="I4073" s="85"/>
      <c r="J4073" s="85"/>
      <c r="K4073" s="85"/>
    </row>
    <row r="4074" spans="1:11" x14ac:dyDescent="0.3">
      <c r="A4074" s="67"/>
      <c r="B4074" s="135"/>
      <c r="C4074" s="135"/>
      <c r="D4074" s="135"/>
      <c r="E4074" s="85"/>
      <c r="F4074" s="85"/>
      <c r="G4074" s="85"/>
      <c r="H4074" s="85"/>
      <c r="I4074" s="85"/>
      <c r="J4074" s="85"/>
      <c r="K4074" s="85"/>
    </row>
    <row r="4075" spans="1:11" x14ac:dyDescent="0.3">
      <c r="A4075" s="68"/>
      <c r="B4075" s="137"/>
      <c r="C4075" s="137"/>
      <c r="D4075" s="137"/>
      <c r="E4075" s="87"/>
      <c r="F4075" s="87"/>
      <c r="G4075" s="87"/>
      <c r="H4075" s="87"/>
      <c r="I4075" s="87"/>
      <c r="J4075" s="87"/>
      <c r="K4075" s="87"/>
    </row>
    <row r="4077" spans="1:11" x14ac:dyDescent="0.3">
      <c r="A4077" s="69"/>
      <c r="B4077" s="69"/>
      <c r="C4077" s="69"/>
      <c r="D4077" s="69"/>
      <c r="E4077" s="69"/>
      <c r="F4077" s="69"/>
      <c r="G4077" s="69"/>
      <c r="H4077" s="97"/>
      <c r="I4077" s="97"/>
      <c r="J4077" s="69"/>
      <c r="K4077" s="69"/>
    </row>
    <row r="4078" spans="1:11" x14ac:dyDescent="0.3">
      <c r="A4078" s="101"/>
      <c r="B4078" s="83"/>
      <c r="C4078" s="83"/>
      <c r="D4078" s="83"/>
      <c r="E4078" s="83"/>
      <c r="F4078" s="83"/>
      <c r="G4078" s="95"/>
      <c r="H4078" s="95"/>
      <c r="I4078" s="33"/>
      <c r="J4078" s="98"/>
      <c r="K4078" s="96"/>
    </row>
    <row r="4079" spans="1:11" x14ac:dyDescent="0.3">
      <c r="A4079" s="91"/>
      <c r="B4079" s="92"/>
      <c r="C4079" s="92"/>
      <c r="D4079" s="92"/>
      <c r="E4079" s="92"/>
      <c r="F4079" s="92"/>
      <c r="G4079" s="92"/>
      <c r="H4079" s="92"/>
      <c r="I4079" s="92"/>
      <c r="J4079" s="92"/>
      <c r="K4079" s="92"/>
    </row>
    <row r="4080" spans="1:11" x14ac:dyDescent="0.3">
      <c r="A4080" s="68"/>
      <c r="B4080" s="68"/>
      <c r="C4080" s="68"/>
      <c r="D4080" s="68"/>
      <c r="E4080" s="68"/>
      <c r="F4080" s="68"/>
      <c r="G4080" s="68"/>
      <c r="H4080" s="68"/>
      <c r="I4080" s="68"/>
      <c r="J4080" s="68"/>
      <c r="K4080" s="86"/>
    </row>
    <row r="4081" spans="1:11" x14ac:dyDescent="0.3">
      <c r="A4081" s="67"/>
      <c r="B4081" s="135"/>
      <c r="C4081" s="135"/>
      <c r="D4081" s="135"/>
      <c r="E4081" s="85"/>
      <c r="F4081" s="85"/>
      <c r="G4081" s="85"/>
      <c r="H4081" s="85"/>
      <c r="I4081" s="85"/>
      <c r="J4081" s="85"/>
      <c r="K4081" s="85"/>
    </row>
    <row r="4082" spans="1:11" x14ac:dyDescent="0.3">
      <c r="A4082" s="67"/>
      <c r="B4082" s="135"/>
      <c r="C4082" s="135"/>
      <c r="D4082" s="135"/>
      <c r="E4082" s="85"/>
      <c r="F4082" s="85"/>
      <c r="G4082" s="85"/>
      <c r="H4082" s="85"/>
      <c r="I4082" s="85"/>
      <c r="J4082" s="85"/>
      <c r="K4082" s="85"/>
    </row>
    <row r="4083" spans="1:11" x14ac:dyDescent="0.3">
      <c r="A4083" s="67"/>
      <c r="B4083" s="135"/>
      <c r="C4083" s="135"/>
      <c r="D4083" s="135"/>
      <c r="E4083" s="85"/>
      <c r="F4083" s="85"/>
      <c r="G4083" s="85"/>
      <c r="H4083" s="85"/>
      <c r="I4083" s="85"/>
      <c r="J4083" s="85"/>
      <c r="K4083" s="85"/>
    </row>
    <row r="4084" spans="1:11" x14ac:dyDescent="0.3">
      <c r="A4084" s="67"/>
      <c r="B4084" s="135"/>
      <c r="C4084" s="135"/>
      <c r="D4084" s="135"/>
      <c r="E4084" s="85"/>
      <c r="F4084" s="85"/>
      <c r="G4084" s="85"/>
      <c r="H4084" s="85"/>
      <c r="I4084" s="85"/>
      <c r="J4084" s="85"/>
      <c r="K4084" s="85"/>
    </row>
    <row r="4085" spans="1:11" x14ac:dyDescent="0.3">
      <c r="A4085" s="67"/>
      <c r="B4085" s="135"/>
      <c r="C4085" s="135"/>
      <c r="D4085" s="135"/>
      <c r="E4085" s="85"/>
      <c r="F4085" s="85"/>
      <c r="G4085" s="85"/>
      <c r="H4085" s="85"/>
      <c r="I4085" s="85"/>
      <c r="J4085" s="85"/>
      <c r="K4085" s="85"/>
    </row>
    <row r="4086" spans="1:11" x14ac:dyDescent="0.3">
      <c r="A4086" s="67"/>
      <c r="B4086" s="135"/>
      <c r="C4086" s="135"/>
      <c r="D4086" s="135"/>
      <c r="E4086" s="85"/>
      <c r="F4086" s="85"/>
      <c r="G4086" s="85"/>
      <c r="H4086" s="85"/>
      <c r="I4086" s="85"/>
      <c r="J4086" s="85"/>
      <c r="K4086" s="85"/>
    </row>
    <row r="4087" spans="1:11" x14ac:dyDescent="0.3">
      <c r="A4087" s="67"/>
      <c r="B4087" s="135"/>
      <c r="C4087" s="135"/>
      <c r="D4087" s="135"/>
      <c r="E4087" s="85"/>
      <c r="F4087" s="85"/>
      <c r="G4087" s="85"/>
      <c r="H4087" s="85"/>
      <c r="I4087" s="85"/>
      <c r="J4087" s="85"/>
      <c r="K4087" s="85"/>
    </row>
    <row r="4088" spans="1:11" x14ac:dyDescent="0.3">
      <c r="A4088" s="67"/>
      <c r="B4088" s="135"/>
      <c r="C4088" s="135"/>
      <c r="D4088" s="135"/>
      <c r="E4088" s="85"/>
      <c r="F4088" s="85"/>
      <c r="G4088" s="85"/>
      <c r="H4088" s="85"/>
      <c r="I4088" s="85"/>
      <c r="J4088" s="85"/>
      <c r="K4088" s="85"/>
    </row>
    <row r="4089" spans="1:11" x14ac:dyDescent="0.3">
      <c r="A4089" s="67"/>
      <c r="B4089" s="135"/>
      <c r="C4089" s="135"/>
      <c r="D4089" s="135"/>
      <c r="E4089" s="85"/>
      <c r="F4089" s="85"/>
      <c r="G4089" s="85"/>
      <c r="H4089" s="85"/>
      <c r="I4089" s="85"/>
      <c r="J4089" s="85"/>
      <c r="K4089" s="85"/>
    </row>
    <row r="4090" spans="1:11" x14ac:dyDescent="0.3">
      <c r="A4090" s="67"/>
      <c r="B4090" s="135"/>
      <c r="C4090" s="135"/>
      <c r="D4090" s="135"/>
      <c r="E4090" s="85"/>
      <c r="F4090" s="85"/>
      <c r="G4090" s="85"/>
      <c r="H4090" s="85"/>
      <c r="I4090" s="85"/>
      <c r="J4090" s="85"/>
      <c r="K4090" s="85"/>
    </row>
    <row r="4091" spans="1:11" x14ac:dyDescent="0.3">
      <c r="A4091" s="67"/>
      <c r="B4091" s="135"/>
      <c r="C4091" s="135"/>
      <c r="D4091" s="135"/>
      <c r="E4091" s="85"/>
      <c r="F4091" s="85"/>
      <c r="G4091" s="85"/>
      <c r="H4091" s="85"/>
      <c r="I4091" s="85"/>
      <c r="J4091" s="85"/>
      <c r="K4091" s="85"/>
    </row>
    <row r="4092" spans="1:11" x14ac:dyDescent="0.3">
      <c r="A4092" s="67"/>
      <c r="B4092" s="135"/>
      <c r="C4092" s="135"/>
      <c r="D4092" s="135"/>
      <c r="E4092" s="85"/>
      <c r="F4092" s="85"/>
      <c r="G4092" s="85"/>
      <c r="H4092" s="85"/>
      <c r="I4092" s="85"/>
      <c r="J4092" s="85"/>
      <c r="K4092" s="85"/>
    </row>
    <row r="4093" spans="1:11" x14ac:dyDescent="0.3">
      <c r="A4093" s="67"/>
      <c r="B4093" s="135"/>
      <c r="C4093" s="135"/>
      <c r="D4093" s="135"/>
      <c r="E4093" s="85"/>
      <c r="F4093" s="85"/>
      <c r="G4093" s="85"/>
      <c r="H4093" s="85"/>
      <c r="I4093" s="85"/>
      <c r="J4093" s="85"/>
      <c r="K4093" s="85"/>
    </row>
    <row r="4094" spans="1:11" x14ac:dyDescent="0.3">
      <c r="A4094" s="67"/>
      <c r="B4094" s="135"/>
      <c r="C4094" s="135"/>
      <c r="D4094" s="135"/>
      <c r="E4094" s="85"/>
      <c r="F4094" s="85"/>
      <c r="G4094" s="85"/>
      <c r="H4094" s="85"/>
      <c r="I4094" s="85"/>
      <c r="J4094" s="85"/>
      <c r="K4094" s="85"/>
    </row>
    <row r="4095" spans="1:11" x14ac:dyDescent="0.3">
      <c r="A4095" s="67"/>
      <c r="B4095" s="135"/>
      <c r="C4095" s="135"/>
      <c r="D4095" s="135"/>
      <c r="E4095" s="85"/>
      <c r="F4095" s="85"/>
      <c r="G4095" s="85"/>
      <c r="H4095" s="85"/>
      <c r="I4095" s="85"/>
      <c r="J4095" s="85"/>
      <c r="K4095" s="85"/>
    </row>
    <row r="4096" spans="1:11" x14ac:dyDescent="0.3">
      <c r="A4096" s="67"/>
      <c r="B4096" s="135"/>
      <c r="C4096" s="135"/>
      <c r="D4096" s="135"/>
      <c r="E4096" s="85"/>
      <c r="F4096" s="85"/>
      <c r="G4096" s="85"/>
      <c r="H4096" s="85"/>
      <c r="I4096" s="85"/>
      <c r="J4096" s="85"/>
      <c r="K4096" s="85"/>
    </row>
    <row r="4097" spans="1:11" x14ac:dyDescent="0.3">
      <c r="A4097" s="68"/>
      <c r="B4097" s="136"/>
      <c r="C4097" s="136"/>
      <c r="D4097" s="136"/>
      <c r="E4097" s="87"/>
      <c r="F4097" s="87"/>
      <c r="G4097" s="87"/>
      <c r="H4097" s="87"/>
      <c r="I4097" s="87"/>
      <c r="J4097" s="87"/>
      <c r="K4097" s="87"/>
    </row>
    <row r="4098" spans="1:11" x14ac:dyDescent="0.3">
      <c r="A4098" s="82"/>
      <c r="B4098" s="89"/>
      <c r="C4098" s="89"/>
      <c r="D4098" s="89"/>
      <c r="E4098" s="89"/>
      <c r="F4098" s="89"/>
      <c r="G4098" s="89"/>
      <c r="H4098" s="89"/>
      <c r="I4098" s="89"/>
      <c r="J4098" s="89"/>
      <c r="K4098" s="89"/>
    </row>
    <row r="4099" spans="1:11" x14ac:dyDescent="0.3">
      <c r="A4099" s="92"/>
      <c r="B4099" s="92"/>
      <c r="C4099" s="92"/>
      <c r="D4099" s="92"/>
      <c r="E4099" s="92"/>
      <c r="F4099" s="92"/>
      <c r="G4099" s="92"/>
      <c r="H4099" s="92"/>
      <c r="I4099" s="92"/>
      <c r="J4099" s="92"/>
      <c r="K4099" s="92"/>
    </row>
    <row r="4100" spans="1:11" x14ac:dyDescent="0.3">
      <c r="A4100" s="68"/>
      <c r="B4100" s="68"/>
      <c r="C4100" s="68"/>
      <c r="D4100" s="68"/>
      <c r="E4100" s="68"/>
      <c r="F4100" s="68"/>
      <c r="G4100" s="68"/>
      <c r="H4100" s="68"/>
      <c r="I4100" s="68"/>
      <c r="J4100" s="68"/>
      <c r="K4100" s="86"/>
    </row>
    <row r="4101" spans="1:11" x14ac:dyDescent="0.3">
      <c r="A4101" s="67"/>
      <c r="B4101" s="135"/>
      <c r="C4101" s="135"/>
      <c r="D4101" s="135"/>
      <c r="E4101" s="85"/>
      <c r="F4101" s="85"/>
      <c r="G4101" s="85"/>
      <c r="H4101" s="85"/>
      <c r="I4101" s="85"/>
      <c r="J4101" s="85"/>
      <c r="K4101" s="85"/>
    </row>
    <row r="4102" spans="1:11" x14ac:dyDescent="0.3">
      <c r="A4102" s="67"/>
      <c r="B4102" s="135"/>
      <c r="C4102" s="135"/>
      <c r="D4102" s="135"/>
      <c r="E4102" s="85"/>
      <c r="F4102" s="85"/>
      <c r="G4102" s="85"/>
      <c r="H4102" s="85"/>
      <c r="I4102" s="85"/>
      <c r="J4102" s="85"/>
      <c r="K4102" s="85"/>
    </row>
    <row r="4103" spans="1:11" x14ac:dyDescent="0.3">
      <c r="A4103" s="67"/>
      <c r="B4103" s="135"/>
      <c r="C4103" s="135"/>
      <c r="D4103" s="135"/>
      <c r="E4103" s="85"/>
      <c r="F4103" s="85"/>
      <c r="G4103" s="85"/>
      <c r="H4103" s="85"/>
      <c r="I4103" s="85"/>
      <c r="J4103" s="85"/>
      <c r="K4103" s="85"/>
    </row>
    <row r="4104" spans="1:11" x14ac:dyDescent="0.3">
      <c r="A4104" s="67"/>
      <c r="B4104" s="135"/>
      <c r="C4104" s="135"/>
      <c r="D4104" s="135"/>
      <c r="E4104" s="85"/>
      <c r="F4104" s="85"/>
      <c r="G4104" s="85"/>
      <c r="H4104" s="85"/>
      <c r="I4104" s="85"/>
      <c r="J4104" s="85"/>
      <c r="K4104" s="85"/>
    </row>
    <row r="4105" spans="1:11" x14ac:dyDescent="0.3">
      <c r="A4105" s="67"/>
      <c r="B4105" s="135"/>
      <c r="C4105" s="135"/>
      <c r="D4105" s="135"/>
      <c r="E4105" s="85"/>
      <c r="F4105" s="85"/>
      <c r="G4105" s="85"/>
      <c r="H4105" s="85"/>
      <c r="I4105" s="85"/>
      <c r="J4105" s="85"/>
      <c r="K4105" s="85"/>
    </row>
    <row r="4106" spans="1:11" x14ac:dyDescent="0.3">
      <c r="A4106" s="67"/>
      <c r="B4106" s="135"/>
      <c r="C4106" s="135"/>
      <c r="D4106" s="135"/>
      <c r="E4106" s="85"/>
      <c r="F4106" s="85"/>
      <c r="G4106" s="85"/>
      <c r="H4106" s="85"/>
      <c r="I4106" s="85"/>
      <c r="J4106" s="85"/>
      <c r="K4106" s="85"/>
    </row>
    <row r="4107" spans="1:11" x14ac:dyDescent="0.3">
      <c r="A4107" s="67"/>
      <c r="B4107" s="135"/>
      <c r="C4107" s="135"/>
      <c r="D4107" s="135"/>
      <c r="E4107" s="85"/>
      <c r="F4107" s="85"/>
      <c r="G4107" s="85"/>
      <c r="H4107" s="85"/>
      <c r="I4107" s="85"/>
      <c r="J4107" s="85"/>
      <c r="K4107" s="85"/>
    </row>
    <row r="4108" spans="1:11" x14ac:dyDescent="0.3">
      <c r="A4108" s="67"/>
      <c r="B4108" s="135"/>
      <c r="C4108" s="135"/>
      <c r="D4108" s="135"/>
      <c r="E4108" s="85"/>
      <c r="F4108" s="85"/>
      <c r="G4108" s="85"/>
      <c r="H4108" s="85"/>
      <c r="I4108" s="85"/>
      <c r="J4108" s="85"/>
      <c r="K4108" s="85"/>
    </row>
    <row r="4109" spans="1:11" x14ac:dyDescent="0.3">
      <c r="A4109" s="67"/>
      <c r="B4109" s="135"/>
      <c r="C4109" s="135"/>
      <c r="D4109" s="135"/>
      <c r="E4109" s="85"/>
      <c r="F4109" s="85"/>
      <c r="G4109" s="85"/>
      <c r="H4109" s="85"/>
      <c r="I4109" s="85"/>
      <c r="J4109" s="85"/>
      <c r="K4109" s="85"/>
    </row>
    <row r="4110" spans="1:11" x14ac:dyDescent="0.3">
      <c r="A4110" s="67"/>
      <c r="B4110" s="135"/>
      <c r="C4110" s="135"/>
      <c r="D4110" s="135"/>
      <c r="E4110" s="85"/>
      <c r="F4110" s="85"/>
      <c r="G4110" s="85"/>
      <c r="H4110" s="85"/>
      <c r="I4110" s="85"/>
      <c r="J4110" s="85"/>
      <c r="K4110" s="85"/>
    </row>
    <row r="4111" spans="1:11" x14ac:dyDescent="0.3">
      <c r="A4111" s="67"/>
      <c r="B4111" s="135"/>
      <c r="C4111" s="135"/>
      <c r="D4111" s="135"/>
      <c r="E4111" s="85"/>
      <c r="F4111" s="85"/>
      <c r="G4111" s="85"/>
      <c r="H4111" s="85"/>
      <c r="I4111" s="85"/>
      <c r="J4111" s="85"/>
      <c r="K4111" s="85"/>
    </row>
    <row r="4112" spans="1:11" x14ac:dyDescent="0.3">
      <c r="A4112" s="67"/>
      <c r="B4112" s="135"/>
      <c r="C4112" s="135"/>
      <c r="D4112" s="135"/>
      <c r="E4112" s="85"/>
      <c r="F4112" s="85"/>
      <c r="G4112" s="85"/>
      <c r="H4112" s="85"/>
      <c r="I4112" s="85"/>
      <c r="J4112" s="85"/>
      <c r="K4112" s="85"/>
    </row>
    <row r="4113" spans="1:11" x14ac:dyDescent="0.3">
      <c r="A4113" s="67"/>
      <c r="B4113" s="135"/>
      <c r="C4113" s="135"/>
      <c r="D4113" s="135"/>
      <c r="E4113" s="85"/>
      <c r="F4113" s="85"/>
      <c r="G4113" s="85"/>
      <c r="H4113" s="85"/>
      <c r="I4113" s="85"/>
      <c r="J4113" s="85"/>
      <c r="K4113" s="85"/>
    </row>
    <row r="4114" spans="1:11" x14ac:dyDescent="0.3">
      <c r="A4114" s="67"/>
      <c r="B4114" s="135"/>
      <c r="C4114" s="135"/>
      <c r="D4114" s="135"/>
      <c r="E4114" s="85"/>
      <c r="F4114" s="85"/>
      <c r="G4114" s="85"/>
      <c r="H4114" s="85"/>
      <c r="I4114" s="85"/>
      <c r="J4114" s="85"/>
      <c r="K4114" s="85"/>
    </row>
    <row r="4115" spans="1:11" x14ac:dyDescent="0.3">
      <c r="A4115" s="67"/>
      <c r="B4115" s="135"/>
      <c r="C4115" s="135"/>
      <c r="D4115" s="135"/>
      <c r="E4115" s="85"/>
      <c r="F4115" s="85"/>
      <c r="G4115" s="85"/>
      <c r="H4115" s="85"/>
      <c r="I4115" s="85"/>
      <c r="J4115" s="85"/>
      <c r="K4115" s="85"/>
    </row>
    <row r="4116" spans="1:11" x14ac:dyDescent="0.3">
      <c r="A4116" s="67"/>
      <c r="B4116" s="135"/>
      <c r="C4116" s="135"/>
      <c r="D4116" s="135"/>
      <c r="E4116" s="85"/>
      <c r="F4116" s="85"/>
      <c r="G4116" s="85"/>
      <c r="H4116" s="85"/>
      <c r="I4116" s="85"/>
      <c r="J4116" s="85"/>
      <c r="K4116" s="85"/>
    </row>
    <row r="4117" spans="1:11" x14ac:dyDescent="0.3">
      <c r="A4117" s="68"/>
      <c r="B4117" s="137"/>
      <c r="C4117" s="137"/>
      <c r="D4117" s="137"/>
      <c r="E4117" s="87"/>
      <c r="F4117" s="87"/>
      <c r="G4117" s="87"/>
      <c r="H4117" s="87"/>
      <c r="I4117" s="87"/>
      <c r="J4117" s="87"/>
      <c r="K4117" s="87"/>
    </row>
    <row r="4119" spans="1:11" x14ac:dyDescent="0.3">
      <c r="A4119" s="69"/>
      <c r="B4119" s="69"/>
      <c r="C4119" s="69"/>
      <c r="D4119" s="69"/>
      <c r="E4119" s="69"/>
      <c r="F4119" s="69"/>
      <c r="G4119" s="69"/>
      <c r="H4119" s="97"/>
      <c r="I4119" s="97"/>
      <c r="J4119" s="69"/>
      <c r="K4119" s="69"/>
    </row>
    <row r="4120" spans="1:11" x14ac:dyDescent="0.3">
      <c r="A4120" s="101"/>
      <c r="B4120" s="83"/>
      <c r="C4120" s="83"/>
      <c r="D4120" s="83"/>
      <c r="E4120" s="83"/>
      <c r="F4120" s="83"/>
      <c r="G4120" s="95"/>
      <c r="H4120" s="95"/>
      <c r="I4120" s="33"/>
      <c r="J4120" s="98"/>
      <c r="K4120" s="96"/>
    </row>
    <row r="4121" spans="1:11" x14ac:dyDescent="0.3">
      <c r="A4121" s="91"/>
      <c r="B4121" s="92"/>
      <c r="C4121" s="92"/>
      <c r="D4121" s="92"/>
      <c r="E4121" s="92"/>
      <c r="F4121" s="92"/>
      <c r="G4121" s="92"/>
      <c r="H4121" s="92"/>
      <c r="I4121" s="92"/>
      <c r="J4121" s="92"/>
      <c r="K4121" s="92"/>
    </row>
    <row r="4122" spans="1:11" x14ac:dyDescent="0.3">
      <c r="A4122" s="68"/>
      <c r="B4122" s="68"/>
      <c r="C4122" s="68"/>
      <c r="D4122" s="68"/>
      <c r="E4122" s="68"/>
      <c r="F4122" s="68"/>
      <c r="G4122" s="68"/>
      <c r="H4122" s="68"/>
      <c r="I4122" s="68"/>
      <c r="J4122" s="68"/>
      <c r="K4122" s="86"/>
    </row>
    <row r="4123" spans="1:11" x14ac:dyDescent="0.3">
      <c r="A4123" s="67"/>
      <c r="B4123" s="135"/>
      <c r="C4123" s="135"/>
      <c r="D4123" s="135"/>
      <c r="E4123" s="85"/>
      <c r="F4123" s="85"/>
      <c r="G4123" s="85"/>
      <c r="H4123" s="85"/>
      <c r="I4123" s="85"/>
      <c r="J4123" s="85"/>
      <c r="K4123" s="85"/>
    </row>
    <row r="4124" spans="1:11" x14ac:dyDescent="0.3">
      <c r="A4124" s="67"/>
      <c r="B4124" s="135"/>
      <c r="C4124" s="135"/>
      <c r="D4124" s="135"/>
      <c r="E4124" s="85"/>
      <c r="F4124" s="85"/>
      <c r="G4124" s="85"/>
      <c r="H4124" s="85"/>
      <c r="I4124" s="85"/>
      <c r="J4124" s="85"/>
      <c r="K4124" s="85"/>
    </row>
    <row r="4125" spans="1:11" x14ac:dyDescent="0.3">
      <c r="A4125" s="67"/>
      <c r="B4125" s="135"/>
      <c r="C4125" s="135"/>
      <c r="D4125" s="135"/>
      <c r="E4125" s="85"/>
      <c r="F4125" s="85"/>
      <c r="G4125" s="85"/>
      <c r="H4125" s="85"/>
      <c r="I4125" s="85"/>
      <c r="J4125" s="85"/>
      <c r="K4125" s="85"/>
    </row>
    <row r="4126" spans="1:11" x14ac:dyDescent="0.3">
      <c r="A4126" s="67"/>
      <c r="B4126" s="135"/>
      <c r="C4126" s="135"/>
      <c r="D4126" s="135"/>
      <c r="E4126" s="85"/>
      <c r="F4126" s="85"/>
      <c r="G4126" s="85"/>
      <c r="H4126" s="85"/>
      <c r="I4126" s="85"/>
      <c r="J4126" s="85"/>
      <c r="K4126" s="85"/>
    </row>
    <row r="4127" spans="1:11" x14ac:dyDescent="0.3">
      <c r="A4127" s="67"/>
      <c r="B4127" s="135"/>
      <c r="C4127" s="135"/>
      <c r="D4127" s="135"/>
      <c r="E4127" s="85"/>
      <c r="F4127" s="85"/>
      <c r="G4127" s="85"/>
      <c r="H4127" s="85"/>
      <c r="I4127" s="85"/>
      <c r="J4127" s="85"/>
      <c r="K4127" s="85"/>
    </row>
    <row r="4128" spans="1:11" x14ac:dyDescent="0.3">
      <c r="A4128" s="67"/>
      <c r="B4128" s="135"/>
      <c r="C4128" s="135"/>
      <c r="D4128" s="135"/>
      <c r="E4128" s="85"/>
      <c r="F4128" s="85"/>
      <c r="G4128" s="85"/>
      <c r="H4128" s="85"/>
      <c r="I4128" s="85"/>
      <c r="J4128" s="85"/>
      <c r="K4128" s="85"/>
    </row>
    <row r="4129" spans="1:11" x14ac:dyDescent="0.3">
      <c r="A4129" s="67"/>
      <c r="B4129" s="135"/>
      <c r="C4129" s="135"/>
      <c r="D4129" s="135"/>
      <c r="E4129" s="85"/>
      <c r="F4129" s="85"/>
      <c r="G4129" s="85"/>
      <c r="H4129" s="85"/>
      <c r="I4129" s="85"/>
      <c r="J4129" s="85"/>
      <c r="K4129" s="85"/>
    </row>
    <row r="4130" spans="1:11" x14ac:dyDescent="0.3">
      <c r="A4130" s="67"/>
      <c r="B4130" s="135"/>
      <c r="C4130" s="135"/>
      <c r="D4130" s="135"/>
      <c r="E4130" s="85"/>
      <c r="F4130" s="85"/>
      <c r="G4130" s="85"/>
      <c r="H4130" s="85"/>
      <c r="I4130" s="85"/>
      <c r="J4130" s="85"/>
      <c r="K4130" s="85"/>
    </row>
    <row r="4131" spans="1:11" x14ac:dyDescent="0.3">
      <c r="A4131" s="67"/>
      <c r="B4131" s="135"/>
      <c r="C4131" s="135"/>
      <c r="D4131" s="135"/>
      <c r="E4131" s="85"/>
      <c r="F4131" s="85"/>
      <c r="G4131" s="85"/>
      <c r="H4131" s="85"/>
      <c r="I4131" s="85"/>
      <c r="J4131" s="85"/>
      <c r="K4131" s="85"/>
    </row>
    <row r="4132" spans="1:11" x14ac:dyDescent="0.3">
      <c r="A4132" s="67"/>
      <c r="B4132" s="135"/>
      <c r="C4132" s="135"/>
      <c r="D4132" s="135"/>
      <c r="E4132" s="85"/>
      <c r="F4132" s="85"/>
      <c r="G4132" s="85"/>
      <c r="H4132" s="85"/>
      <c r="I4132" s="85"/>
      <c r="J4132" s="85"/>
      <c r="K4132" s="85"/>
    </row>
    <row r="4133" spans="1:11" x14ac:dyDescent="0.3">
      <c r="A4133" s="67"/>
      <c r="B4133" s="135"/>
      <c r="C4133" s="135"/>
      <c r="D4133" s="135"/>
      <c r="E4133" s="85"/>
      <c r="F4133" s="85"/>
      <c r="G4133" s="85"/>
      <c r="H4133" s="85"/>
      <c r="I4133" s="85"/>
      <c r="J4133" s="85"/>
      <c r="K4133" s="85"/>
    </row>
    <row r="4134" spans="1:11" x14ac:dyDescent="0.3">
      <c r="A4134" s="67"/>
      <c r="B4134" s="135"/>
      <c r="C4134" s="135"/>
      <c r="D4134" s="135"/>
      <c r="E4134" s="85"/>
      <c r="F4134" s="85"/>
      <c r="G4134" s="85"/>
      <c r="H4134" s="85"/>
      <c r="I4134" s="85"/>
      <c r="J4134" s="85"/>
      <c r="K4134" s="85"/>
    </row>
    <row r="4135" spans="1:11" x14ac:dyDescent="0.3">
      <c r="A4135" s="67"/>
      <c r="B4135" s="135"/>
      <c r="C4135" s="135"/>
      <c r="D4135" s="135"/>
      <c r="E4135" s="85"/>
      <c r="F4135" s="85"/>
      <c r="G4135" s="85"/>
      <c r="H4135" s="85"/>
      <c r="I4135" s="85"/>
      <c r="J4135" s="85"/>
      <c r="K4135" s="85"/>
    </row>
    <row r="4136" spans="1:11" x14ac:dyDescent="0.3">
      <c r="A4136" s="67"/>
      <c r="B4136" s="135"/>
      <c r="C4136" s="135"/>
      <c r="D4136" s="135"/>
      <c r="E4136" s="85"/>
      <c r="F4136" s="85"/>
      <c r="G4136" s="85"/>
      <c r="H4136" s="85"/>
      <c r="I4136" s="85"/>
      <c r="J4136" s="85"/>
      <c r="K4136" s="85"/>
    </row>
    <row r="4137" spans="1:11" x14ac:dyDescent="0.3">
      <c r="A4137" s="67"/>
      <c r="B4137" s="135"/>
      <c r="C4137" s="135"/>
      <c r="D4137" s="135"/>
      <c r="E4137" s="85"/>
      <c r="F4137" s="85"/>
      <c r="G4137" s="85"/>
      <c r="H4137" s="85"/>
      <c r="I4137" s="85"/>
      <c r="J4137" s="85"/>
      <c r="K4137" s="85"/>
    </row>
    <row r="4138" spans="1:11" x14ac:dyDescent="0.3">
      <c r="A4138" s="67"/>
      <c r="B4138" s="135"/>
      <c r="C4138" s="135"/>
      <c r="D4138" s="135"/>
      <c r="E4138" s="85"/>
      <c r="F4138" s="85"/>
      <c r="G4138" s="85"/>
      <c r="H4138" s="85"/>
      <c r="I4138" s="85"/>
      <c r="J4138" s="85"/>
      <c r="K4138" s="85"/>
    </row>
    <row r="4139" spans="1:11" x14ac:dyDescent="0.3">
      <c r="A4139" s="68"/>
      <c r="B4139" s="136"/>
      <c r="C4139" s="136"/>
      <c r="D4139" s="136"/>
      <c r="E4139" s="87"/>
      <c r="F4139" s="87"/>
      <c r="G4139" s="87"/>
      <c r="H4139" s="87"/>
      <c r="I4139" s="87"/>
      <c r="J4139" s="87"/>
      <c r="K4139" s="87"/>
    </row>
    <row r="4140" spans="1:11" x14ac:dyDescent="0.3">
      <c r="A4140" s="82"/>
      <c r="B4140" s="89"/>
      <c r="C4140" s="89"/>
      <c r="D4140" s="89"/>
      <c r="E4140" s="89"/>
      <c r="F4140" s="89"/>
      <c r="G4140" s="89"/>
      <c r="H4140" s="89"/>
      <c r="I4140" s="89"/>
      <c r="J4140" s="89"/>
      <c r="K4140" s="89"/>
    </row>
    <row r="4141" spans="1:11" x14ac:dyDescent="0.3">
      <c r="A4141" s="92"/>
      <c r="B4141" s="92"/>
      <c r="C4141" s="92"/>
      <c r="D4141" s="92"/>
      <c r="E4141" s="92"/>
      <c r="F4141" s="92"/>
      <c r="G4141" s="92"/>
      <c r="H4141" s="92"/>
      <c r="I4141" s="92"/>
      <c r="J4141" s="92"/>
      <c r="K4141" s="92"/>
    </row>
    <row r="4142" spans="1:11" x14ac:dyDescent="0.3">
      <c r="A4142" s="68"/>
      <c r="B4142" s="68"/>
      <c r="C4142" s="68"/>
      <c r="D4142" s="68"/>
      <c r="E4142" s="68"/>
      <c r="F4142" s="68"/>
      <c r="G4142" s="68"/>
      <c r="H4142" s="68"/>
      <c r="I4142" s="68"/>
      <c r="J4142" s="68"/>
      <c r="K4142" s="86"/>
    </row>
    <row r="4143" spans="1:11" x14ac:dyDescent="0.3">
      <c r="A4143" s="67"/>
      <c r="B4143" s="135"/>
      <c r="C4143" s="135"/>
      <c r="D4143" s="135"/>
      <c r="E4143" s="85"/>
      <c r="F4143" s="85"/>
      <c r="G4143" s="85"/>
      <c r="H4143" s="85"/>
      <c r="I4143" s="85"/>
      <c r="J4143" s="85"/>
      <c r="K4143" s="85"/>
    </row>
    <row r="4144" spans="1:11" x14ac:dyDescent="0.3">
      <c r="A4144" s="67"/>
      <c r="B4144" s="135"/>
      <c r="C4144" s="135"/>
      <c r="D4144" s="135"/>
      <c r="E4144" s="85"/>
      <c r="F4144" s="85"/>
      <c r="G4144" s="85"/>
      <c r="H4144" s="85"/>
      <c r="I4144" s="85"/>
      <c r="J4144" s="85"/>
      <c r="K4144" s="85"/>
    </row>
    <row r="4145" spans="1:11" x14ac:dyDescent="0.3">
      <c r="A4145" s="67"/>
      <c r="B4145" s="135"/>
      <c r="C4145" s="135"/>
      <c r="D4145" s="135"/>
      <c r="E4145" s="85"/>
      <c r="F4145" s="85"/>
      <c r="G4145" s="85"/>
      <c r="H4145" s="85"/>
      <c r="I4145" s="85"/>
      <c r="J4145" s="85"/>
      <c r="K4145" s="85"/>
    </row>
    <row r="4146" spans="1:11" x14ac:dyDescent="0.3">
      <c r="A4146" s="67"/>
      <c r="B4146" s="135"/>
      <c r="C4146" s="135"/>
      <c r="D4146" s="135"/>
      <c r="E4146" s="85"/>
      <c r="F4146" s="85"/>
      <c r="G4146" s="85"/>
      <c r="H4146" s="85"/>
      <c r="I4146" s="85"/>
      <c r="J4146" s="85"/>
      <c r="K4146" s="85"/>
    </row>
    <row r="4147" spans="1:11" x14ac:dyDescent="0.3">
      <c r="A4147" s="67"/>
      <c r="B4147" s="135"/>
      <c r="C4147" s="135"/>
      <c r="D4147" s="135"/>
      <c r="E4147" s="85"/>
      <c r="F4147" s="85"/>
      <c r="G4147" s="85"/>
      <c r="H4147" s="85"/>
      <c r="I4147" s="85"/>
      <c r="J4147" s="85"/>
      <c r="K4147" s="85"/>
    </row>
    <row r="4148" spans="1:11" x14ac:dyDescent="0.3">
      <c r="A4148" s="67"/>
      <c r="B4148" s="135"/>
      <c r="C4148" s="135"/>
      <c r="D4148" s="135"/>
      <c r="E4148" s="85"/>
      <c r="F4148" s="85"/>
      <c r="G4148" s="85"/>
      <c r="H4148" s="85"/>
      <c r="I4148" s="85"/>
      <c r="J4148" s="85"/>
      <c r="K4148" s="85"/>
    </row>
    <row r="4149" spans="1:11" x14ac:dyDescent="0.3">
      <c r="A4149" s="67"/>
      <c r="B4149" s="135"/>
      <c r="C4149" s="135"/>
      <c r="D4149" s="135"/>
      <c r="E4149" s="85"/>
      <c r="F4149" s="85"/>
      <c r="G4149" s="85"/>
      <c r="H4149" s="85"/>
      <c r="I4149" s="85"/>
      <c r="J4149" s="85"/>
      <c r="K4149" s="85"/>
    </row>
    <row r="4150" spans="1:11" x14ac:dyDescent="0.3">
      <c r="A4150" s="67"/>
      <c r="B4150" s="135"/>
      <c r="C4150" s="135"/>
      <c r="D4150" s="135"/>
      <c r="E4150" s="85"/>
      <c r="F4150" s="85"/>
      <c r="G4150" s="85"/>
      <c r="H4150" s="85"/>
      <c r="I4150" s="85"/>
      <c r="J4150" s="85"/>
      <c r="K4150" s="85"/>
    </row>
    <row r="4151" spans="1:11" x14ac:dyDescent="0.3">
      <c r="A4151" s="67"/>
      <c r="B4151" s="135"/>
      <c r="C4151" s="135"/>
      <c r="D4151" s="135"/>
      <c r="E4151" s="85"/>
      <c r="F4151" s="85"/>
      <c r="G4151" s="85"/>
      <c r="H4151" s="85"/>
      <c r="I4151" s="85"/>
      <c r="J4151" s="85"/>
      <c r="K4151" s="85"/>
    </row>
    <row r="4152" spans="1:11" x14ac:dyDescent="0.3">
      <c r="A4152" s="67"/>
      <c r="B4152" s="135"/>
      <c r="C4152" s="135"/>
      <c r="D4152" s="135"/>
      <c r="E4152" s="85"/>
      <c r="F4152" s="85"/>
      <c r="G4152" s="85"/>
      <c r="H4152" s="85"/>
      <c r="I4152" s="85"/>
      <c r="J4152" s="85"/>
      <c r="K4152" s="85"/>
    </row>
    <row r="4153" spans="1:11" x14ac:dyDescent="0.3">
      <c r="A4153" s="67"/>
      <c r="B4153" s="135"/>
      <c r="C4153" s="135"/>
      <c r="D4153" s="135"/>
      <c r="E4153" s="85"/>
      <c r="F4153" s="85"/>
      <c r="G4153" s="85"/>
      <c r="H4153" s="85"/>
      <c r="I4153" s="85"/>
      <c r="J4153" s="85"/>
      <c r="K4153" s="85"/>
    </row>
    <row r="4154" spans="1:11" x14ac:dyDescent="0.3">
      <c r="A4154" s="67"/>
      <c r="B4154" s="135"/>
      <c r="C4154" s="135"/>
      <c r="D4154" s="135"/>
      <c r="E4154" s="85"/>
      <c r="F4154" s="85"/>
      <c r="G4154" s="85"/>
      <c r="H4154" s="85"/>
      <c r="I4154" s="85"/>
      <c r="J4154" s="85"/>
      <c r="K4154" s="85"/>
    </row>
    <row r="4155" spans="1:11" x14ac:dyDescent="0.3">
      <c r="A4155" s="67"/>
      <c r="B4155" s="135"/>
      <c r="C4155" s="135"/>
      <c r="D4155" s="135"/>
      <c r="E4155" s="85"/>
      <c r="F4155" s="85"/>
      <c r="G4155" s="85"/>
      <c r="H4155" s="85"/>
      <c r="I4155" s="85"/>
      <c r="J4155" s="85"/>
      <c r="K4155" s="85"/>
    </row>
    <row r="4156" spans="1:11" x14ac:dyDescent="0.3">
      <c r="A4156" s="67"/>
      <c r="B4156" s="135"/>
      <c r="C4156" s="135"/>
      <c r="D4156" s="135"/>
      <c r="E4156" s="85"/>
      <c r="F4156" s="85"/>
      <c r="G4156" s="85"/>
      <c r="H4156" s="85"/>
      <c r="I4156" s="85"/>
      <c r="J4156" s="85"/>
      <c r="K4156" s="85"/>
    </row>
    <row r="4157" spans="1:11" x14ac:dyDescent="0.3">
      <c r="A4157" s="67"/>
      <c r="B4157" s="135"/>
      <c r="C4157" s="135"/>
      <c r="D4157" s="135"/>
      <c r="E4157" s="85"/>
      <c r="F4157" s="85"/>
      <c r="G4157" s="85"/>
      <c r="H4157" s="85"/>
      <c r="I4157" s="85"/>
      <c r="J4157" s="85"/>
      <c r="K4157" s="85"/>
    </row>
    <row r="4158" spans="1:11" x14ac:dyDescent="0.3">
      <c r="A4158" s="67"/>
      <c r="B4158" s="135"/>
      <c r="C4158" s="135"/>
      <c r="D4158" s="135"/>
      <c r="E4158" s="85"/>
      <c r="F4158" s="85"/>
      <c r="G4158" s="85"/>
      <c r="H4158" s="85"/>
      <c r="I4158" s="85"/>
      <c r="J4158" s="85"/>
      <c r="K4158" s="85"/>
    </row>
    <row r="4159" spans="1:11" x14ac:dyDescent="0.3">
      <c r="A4159" s="68"/>
      <c r="B4159" s="137"/>
      <c r="C4159" s="137"/>
      <c r="D4159" s="137"/>
      <c r="E4159" s="87"/>
      <c r="F4159" s="87"/>
      <c r="G4159" s="87"/>
      <c r="H4159" s="87"/>
      <c r="I4159" s="87"/>
      <c r="J4159" s="87"/>
      <c r="K4159" s="87"/>
    </row>
    <row r="4161" spans="1:11" x14ac:dyDescent="0.3">
      <c r="A4161" s="69"/>
      <c r="B4161" s="69"/>
      <c r="C4161" s="69"/>
      <c r="D4161" s="69"/>
      <c r="E4161" s="69"/>
      <c r="F4161" s="69"/>
      <c r="G4161" s="69"/>
      <c r="H4161" s="97"/>
      <c r="I4161" s="97"/>
      <c r="J4161" s="69"/>
      <c r="K4161" s="69"/>
    </row>
    <row r="4162" spans="1:11" x14ac:dyDescent="0.3">
      <c r="A4162" s="101"/>
      <c r="B4162" s="83"/>
      <c r="C4162" s="83"/>
      <c r="D4162" s="83"/>
      <c r="E4162" s="83"/>
      <c r="F4162" s="83"/>
      <c r="G4162" s="95"/>
      <c r="H4162" s="95"/>
      <c r="I4162" s="33"/>
      <c r="J4162" s="98"/>
      <c r="K4162" s="96"/>
    </row>
    <row r="4163" spans="1:11" x14ac:dyDescent="0.3">
      <c r="A4163" s="91"/>
      <c r="B4163" s="92"/>
      <c r="C4163" s="92"/>
      <c r="D4163" s="92"/>
      <c r="E4163" s="92"/>
      <c r="F4163" s="92"/>
      <c r="G4163" s="92"/>
      <c r="H4163" s="92"/>
      <c r="I4163" s="92"/>
      <c r="J4163" s="92"/>
      <c r="K4163" s="92"/>
    </row>
    <row r="4164" spans="1:11" x14ac:dyDescent="0.3">
      <c r="A4164" s="68"/>
      <c r="B4164" s="68"/>
      <c r="C4164" s="68"/>
      <c r="D4164" s="68"/>
      <c r="E4164" s="68"/>
      <c r="F4164" s="68"/>
      <c r="G4164" s="68"/>
      <c r="H4164" s="68"/>
      <c r="I4164" s="68"/>
      <c r="J4164" s="68"/>
      <c r="K4164" s="86"/>
    </row>
    <row r="4165" spans="1:11" x14ac:dyDescent="0.3">
      <c r="A4165" s="67"/>
      <c r="B4165" s="135"/>
      <c r="C4165" s="135"/>
      <c r="D4165" s="135"/>
      <c r="E4165" s="85"/>
      <c r="F4165" s="85"/>
      <c r="G4165" s="85"/>
      <c r="H4165" s="85"/>
      <c r="I4165" s="85"/>
      <c r="J4165" s="85"/>
      <c r="K4165" s="85"/>
    </row>
    <row r="4166" spans="1:11" x14ac:dyDescent="0.3">
      <c r="A4166" s="67"/>
      <c r="B4166" s="135"/>
      <c r="C4166" s="135"/>
      <c r="D4166" s="135"/>
      <c r="E4166" s="85"/>
      <c r="F4166" s="85"/>
      <c r="G4166" s="85"/>
      <c r="H4166" s="85"/>
      <c r="I4166" s="85"/>
      <c r="J4166" s="85"/>
      <c r="K4166" s="85"/>
    </row>
    <row r="4167" spans="1:11" x14ac:dyDescent="0.3">
      <c r="A4167" s="67"/>
      <c r="B4167" s="135"/>
      <c r="C4167" s="135"/>
      <c r="D4167" s="135"/>
      <c r="E4167" s="85"/>
      <c r="F4167" s="85"/>
      <c r="G4167" s="85"/>
      <c r="H4167" s="85"/>
      <c r="I4167" s="85"/>
      <c r="J4167" s="85"/>
      <c r="K4167" s="85"/>
    </row>
    <row r="4168" spans="1:11" x14ac:dyDescent="0.3">
      <c r="A4168" s="67"/>
      <c r="B4168" s="135"/>
      <c r="C4168" s="135"/>
      <c r="D4168" s="135"/>
      <c r="E4168" s="85"/>
      <c r="F4168" s="85"/>
      <c r="G4168" s="85"/>
      <c r="H4168" s="85"/>
      <c r="I4168" s="85"/>
      <c r="J4168" s="85"/>
      <c r="K4168" s="85"/>
    </row>
    <row r="4169" spans="1:11" x14ac:dyDescent="0.3">
      <c r="A4169" s="67"/>
      <c r="B4169" s="135"/>
      <c r="C4169" s="135"/>
      <c r="D4169" s="135"/>
      <c r="E4169" s="85"/>
      <c r="F4169" s="85"/>
      <c r="G4169" s="85"/>
      <c r="H4169" s="85"/>
      <c r="I4169" s="85"/>
      <c r="J4169" s="85"/>
      <c r="K4169" s="85"/>
    </row>
    <row r="4170" spans="1:11" x14ac:dyDescent="0.3">
      <c r="A4170" s="67"/>
      <c r="B4170" s="135"/>
      <c r="C4170" s="135"/>
      <c r="D4170" s="135"/>
      <c r="E4170" s="85"/>
      <c r="F4170" s="85"/>
      <c r="G4170" s="85"/>
      <c r="H4170" s="85"/>
      <c r="I4170" s="85"/>
      <c r="J4170" s="85"/>
      <c r="K4170" s="85"/>
    </row>
    <row r="4171" spans="1:11" x14ac:dyDescent="0.3">
      <c r="A4171" s="67"/>
      <c r="B4171" s="135"/>
      <c r="C4171" s="135"/>
      <c r="D4171" s="135"/>
      <c r="E4171" s="85"/>
      <c r="F4171" s="85"/>
      <c r="G4171" s="85"/>
      <c r="H4171" s="85"/>
      <c r="I4171" s="85"/>
      <c r="J4171" s="85"/>
      <c r="K4171" s="85"/>
    </row>
    <row r="4172" spans="1:11" x14ac:dyDescent="0.3">
      <c r="A4172" s="67"/>
      <c r="B4172" s="135"/>
      <c r="C4172" s="135"/>
      <c r="D4172" s="135"/>
      <c r="E4172" s="85"/>
      <c r="F4172" s="85"/>
      <c r="G4172" s="85"/>
      <c r="H4172" s="85"/>
      <c r="I4172" s="85"/>
      <c r="J4172" s="85"/>
      <c r="K4172" s="85"/>
    </row>
    <row r="4173" spans="1:11" x14ac:dyDescent="0.3">
      <c r="A4173" s="67"/>
      <c r="B4173" s="135"/>
      <c r="C4173" s="135"/>
      <c r="D4173" s="135"/>
      <c r="E4173" s="85"/>
      <c r="F4173" s="85"/>
      <c r="G4173" s="85"/>
      <c r="H4173" s="85"/>
      <c r="I4173" s="85"/>
      <c r="J4173" s="85"/>
      <c r="K4173" s="85"/>
    </row>
    <row r="4174" spans="1:11" x14ac:dyDescent="0.3">
      <c r="A4174" s="67"/>
      <c r="B4174" s="135"/>
      <c r="C4174" s="135"/>
      <c r="D4174" s="135"/>
      <c r="E4174" s="85"/>
      <c r="F4174" s="85"/>
      <c r="G4174" s="85"/>
      <c r="H4174" s="85"/>
      <c r="I4174" s="85"/>
      <c r="J4174" s="85"/>
      <c r="K4174" s="85"/>
    </row>
    <row r="4175" spans="1:11" x14ac:dyDescent="0.3">
      <c r="A4175" s="67"/>
      <c r="B4175" s="135"/>
      <c r="C4175" s="135"/>
      <c r="D4175" s="135"/>
      <c r="E4175" s="85"/>
      <c r="F4175" s="85"/>
      <c r="G4175" s="85"/>
      <c r="H4175" s="85"/>
      <c r="I4175" s="85"/>
      <c r="J4175" s="85"/>
      <c r="K4175" s="85"/>
    </row>
    <row r="4176" spans="1:11" x14ac:dyDescent="0.3">
      <c r="A4176" s="67"/>
      <c r="B4176" s="135"/>
      <c r="C4176" s="135"/>
      <c r="D4176" s="135"/>
      <c r="E4176" s="85"/>
      <c r="F4176" s="85"/>
      <c r="G4176" s="85"/>
      <c r="H4176" s="85"/>
      <c r="I4176" s="85"/>
      <c r="J4176" s="85"/>
      <c r="K4176" s="85"/>
    </row>
    <row r="4177" spans="1:11" x14ac:dyDescent="0.3">
      <c r="A4177" s="67"/>
      <c r="B4177" s="135"/>
      <c r="C4177" s="135"/>
      <c r="D4177" s="135"/>
      <c r="E4177" s="85"/>
      <c r="F4177" s="85"/>
      <c r="G4177" s="85"/>
      <c r="H4177" s="85"/>
      <c r="I4177" s="85"/>
      <c r="J4177" s="85"/>
      <c r="K4177" s="85"/>
    </row>
    <row r="4178" spans="1:11" x14ac:dyDescent="0.3">
      <c r="A4178" s="67"/>
      <c r="B4178" s="135"/>
      <c r="C4178" s="135"/>
      <c r="D4178" s="135"/>
      <c r="E4178" s="85"/>
      <c r="F4178" s="85"/>
      <c r="G4178" s="85"/>
      <c r="H4178" s="85"/>
      <c r="I4178" s="85"/>
      <c r="J4178" s="85"/>
      <c r="K4178" s="85"/>
    </row>
    <row r="4179" spans="1:11" x14ac:dyDescent="0.3">
      <c r="A4179" s="67"/>
      <c r="B4179" s="135"/>
      <c r="C4179" s="135"/>
      <c r="D4179" s="135"/>
      <c r="E4179" s="85"/>
      <c r="F4179" s="85"/>
      <c r="G4179" s="85"/>
      <c r="H4179" s="85"/>
      <c r="I4179" s="85"/>
      <c r="J4179" s="85"/>
      <c r="K4179" s="85"/>
    </row>
    <row r="4180" spans="1:11" x14ac:dyDescent="0.3">
      <c r="A4180" s="67"/>
      <c r="B4180" s="135"/>
      <c r="C4180" s="135"/>
      <c r="D4180" s="135"/>
      <c r="E4180" s="85"/>
      <c r="F4180" s="85"/>
      <c r="G4180" s="85"/>
      <c r="H4180" s="85"/>
      <c r="I4180" s="85"/>
      <c r="J4180" s="85"/>
      <c r="K4180" s="85"/>
    </row>
    <row r="4181" spans="1:11" x14ac:dyDescent="0.3">
      <c r="A4181" s="68"/>
      <c r="B4181" s="136"/>
      <c r="C4181" s="136"/>
      <c r="D4181" s="136"/>
      <c r="E4181" s="87"/>
      <c r="F4181" s="87"/>
      <c r="G4181" s="87"/>
      <c r="H4181" s="87"/>
      <c r="I4181" s="87"/>
      <c r="J4181" s="87"/>
      <c r="K4181" s="87"/>
    </row>
    <row r="4182" spans="1:11" x14ac:dyDescent="0.3">
      <c r="A4182" s="82"/>
      <c r="B4182" s="89"/>
      <c r="C4182" s="89"/>
      <c r="D4182" s="89"/>
      <c r="E4182" s="89"/>
      <c r="F4182" s="89"/>
      <c r="G4182" s="89"/>
      <c r="H4182" s="89"/>
      <c r="I4182" s="89"/>
      <c r="J4182" s="89"/>
      <c r="K4182" s="89"/>
    </row>
    <row r="4183" spans="1:11" x14ac:dyDescent="0.3">
      <c r="A4183" s="92"/>
      <c r="B4183" s="92"/>
      <c r="C4183" s="92"/>
      <c r="D4183" s="92"/>
      <c r="E4183" s="92"/>
      <c r="F4183" s="92"/>
      <c r="G4183" s="92"/>
      <c r="H4183" s="92"/>
      <c r="I4183" s="92"/>
      <c r="J4183" s="92"/>
      <c r="K4183" s="92"/>
    </row>
    <row r="4184" spans="1:11" x14ac:dyDescent="0.3">
      <c r="A4184" s="68"/>
      <c r="B4184" s="68"/>
      <c r="C4184" s="68"/>
      <c r="D4184" s="68"/>
      <c r="E4184" s="68"/>
      <c r="F4184" s="68"/>
      <c r="G4184" s="68"/>
      <c r="H4184" s="68"/>
      <c r="I4184" s="68"/>
      <c r="J4184" s="68"/>
      <c r="K4184" s="86"/>
    </row>
    <row r="4185" spans="1:11" x14ac:dyDescent="0.3">
      <c r="A4185" s="67"/>
      <c r="B4185" s="135"/>
      <c r="C4185" s="135"/>
      <c r="D4185" s="135"/>
      <c r="E4185" s="85"/>
      <c r="F4185" s="85"/>
      <c r="G4185" s="85"/>
      <c r="H4185" s="85"/>
      <c r="I4185" s="85"/>
      <c r="J4185" s="85"/>
      <c r="K4185" s="85"/>
    </row>
    <row r="4186" spans="1:11" x14ac:dyDescent="0.3">
      <c r="A4186" s="67"/>
      <c r="B4186" s="135"/>
      <c r="C4186" s="135"/>
      <c r="D4186" s="135"/>
      <c r="E4186" s="85"/>
      <c r="F4186" s="85"/>
      <c r="G4186" s="85"/>
      <c r="H4186" s="85"/>
      <c r="I4186" s="85"/>
      <c r="J4186" s="85"/>
      <c r="K4186" s="85"/>
    </row>
    <row r="4187" spans="1:11" x14ac:dyDescent="0.3">
      <c r="A4187" s="67"/>
      <c r="B4187" s="135"/>
      <c r="C4187" s="135"/>
      <c r="D4187" s="135"/>
      <c r="E4187" s="85"/>
      <c r="F4187" s="85"/>
      <c r="G4187" s="85"/>
      <c r="H4187" s="85"/>
      <c r="I4187" s="85"/>
      <c r="J4187" s="85"/>
      <c r="K4187" s="85"/>
    </row>
    <row r="4188" spans="1:11" x14ac:dyDescent="0.3">
      <c r="A4188" s="67"/>
      <c r="B4188" s="135"/>
      <c r="C4188" s="135"/>
      <c r="D4188" s="135"/>
      <c r="E4188" s="85"/>
      <c r="F4188" s="85"/>
      <c r="G4188" s="85"/>
      <c r="H4188" s="85"/>
      <c r="I4188" s="85"/>
      <c r="J4188" s="85"/>
      <c r="K4188" s="85"/>
    </row>
    <row r="4189" spans="1:11" x14ac:dyDescent="0.3">
      <c r="A4189" s="67"/>
      <c r="B4189" s="135"/>
      <c r="C4189" s="135"/>
      <c r="D4189" s="135"/>
      <c r="E4189" s="85"/>
      <c r="F4189" s="85"/>
      <c r="G4189" s="85"/>
      <c r="H4189" s="85"/>
      <c r="I4189" s="85"/>
      <c r="J4189" s="85"/>
      <c r="K4189" s="85"/>
    </row>
    <row r="4190" spans="1:11" x14ac:dyDescent="0.3">
      <c r="A4190" s="67"/>
      <c r="B4190" s="135"/>
      <c r="C4190" s="135"/>
      <c r="D4190" s="135"/>
      <c r="E4190" s="85"/>
      <c r="F4190" s="85"/>
      <c r="G4190" s="85"/>
      <c r="H4190" s="85"/>
      <c r="I4190" s="85"/>
      <c r="J4190" s="85"/>
      <c r="K4190" s="85"/>
    </row>
    <row r="4191" spans="1:11" x14ac:dyDescent="0.3">
      <c r="A4191" s="67"/>
      <c r="B4191" s="135"/>
      <c r="C4191" s="135"/>
      <c r="D4191" s="135"/>
      <c r="E4191" s="85"/>
      <c r="F4191" s="85"/>
      <c r="G4191" s="85"/>
      <c r="H4191" s="85"/>
      <c r="I4191" s="85"/>
      <c r="J4191" s="85"/>
      <c r="K4191" s="85"/>
    </row>
    <row r="4192" spans="1:11" x14ac:dyDescent="0.3">
      <c r="A4192" s="67"/>
      <c r="B4192" s="135"/>
      <c r="C4192" s="135"/>
      <c r="D4192" s="135"/>
      <c r="E4192" s="85"/>
      <c r="F4192" s="85"/>
      <c r="G4192" s="85"/>
      <c r="H4192" s="85"/>
      <c r="I4192" s="85"/>
      <c r="J4192" s="85"/>
      <c r="K4192" s="85"/>
    </row>
    <row r="4193" spans="1:11" x14ac:dyDescent="0.3">
      <c r="A4193" s="67"/>
      <c r="B4193" s="135"/>
      <c r="C4193" s="135"/>
      <c r="D4193" s="135"/>
      <c r="E4193" s="85"/>
      <c r="F4193" s="85"/>
      <c r="G4193" s="85"/>
      <c r="H4193" s="85"/>
      <c r="I4193" s="85"/>
      <c r="J4193" s="85"/>
      <c r="K4193" s="85"/>
    </row>
    <row r="4194" spans="1:11" x14ac:dyDescent="0.3">
      <c r="A4194" s="67"/>
      <c r="B4194" s="135"/>
      <c r="C4194" s="135"/>
      <c r="D4194" s="135"/>
      <c r="E4194" s="85"/>
      <c r="F4194" s="85"/>
      <c r="G4194" s="85"/>
      <c r="H4194" s="85"/>
      <c r="I4194" s="85"/>
      <c r="J4194" s="85"/>
      <c r="K4194" s="85"/>
    </row>
    <row r="4195" spans="1:11" x14ac:dyDescent="0.3">
      <c r="A4195" s="67"/>
      <c r="B4195" s="135"/>
      <c r="C4195" s="135"/>
      <c r="D4195" s="135"/>
      <c r="E4195" s="85"/>
      <c r="F4195" s="85"/>
      <c r="G4195" s="85"/>
      <c r="H4195" s="85"/>
      <c r="I4195" s="85"/>
      <c r="J4195" s="85"/>
      <c r="K4195" s="85"/>
    </row>
    <row r="4196" spans="1:11" x14ac:dyDescent="0.3">
      <c r="A4196" s="67"/>
      <c r="B4196" s="135"/>
      <c r="C4196" s="135"/>
      <c r="D4196" s="135"/>
      <c r="E4196" s="85"/>
      <c r="F4196" s="85"/>
      <c r="G4196" s="85"/>
      <c r="H4196" s="85"/>
      <c r="I4196" s="85"/>
      <c r="J4196" s="85"/>
      <c r="K4196" s="85"/>
    </row>
    <row r="4197" spans="1:11" x14ac:dyDescent="0.3">
      <c r="A4197" s="67"/>
      <c r="B4197" s="135"/>
      <c r="C4197" s="135"/>
      <c r="D4197" s="135"/>
      <c r="E4197" s="85"/>
      <c r="F4197" s="85"/>
      <c r="G4197" s="85"/>
      <c r="H4197" s="85"/>
      <c r="I4197" s="85"/>
      <c r="J4197" s="85"/>
      <c r="K4197" s="85"/>
    </row>
    <row r="4198" spans="1:11" x14ac:dyDescent="0.3">
      <c r="A4198" s="67"/>
      <c r="B4198" s="135"/>
      <c r="C4198" s="135"/>
      <c r="D4198" s="135"/>
      <c r="E4198" s="85"/>
      <c r="F4198" s="85"/>
      <c r="G4198" s="85"/>
      <c r="H4198" s="85"/>
      <c r="I4198" s="85"/>
      <c r="J4198" s="85"/>
      <c r="K4198" s="85"/>
    </row>
    <row r="4199" spans="1:11" x14ac:dyDescent="0.3">
      <c r="A4199" s="67"/>
      <c r="B4199" s="135"/>
      <c r="C4199" s="135"/>
      <c r="D4199" s="135"/>
      <c r="E4199" s="85"/>
      <c r="F4199" s="85"/>
      <c r="G4199" s="85"/>
      <c r="H4199" s="85"/>
      <c r="I4199" s="85"/>
      <c r="J4199" s="85"/>
      <c r="K4199" s="85"/>
    </row>
    <row r="4200" spans="1:11" x14ac:dyDescent="0.3">
      <c r="A4200" s="67"/>
      <c r="B4200" s="135"/>
      <c r="C4200" s="135"/>
      <c r="D4200" s="135"/>
      <c r="E4200" s="85"/>
      <c r="F4200" s="85"/>
      <c r="G4200" s="85"/>
      <c r="H4200" s="85"/>
      <c r="I4200" s="85"/>
      <c r="J4200" s="85"/>
      <c r="K4200" s="85"/>
    </row>
    <row r="4201" spans="1:11" x14ac:dyDescent="0.3">
      <c r="A4201" s="68"/>
      <c r="B4201" s="137"/>
      <c r="C4201" s="137"/>
      <c r="D4201" s="137"/>
      <c r="E4201" s="87"/>
      <c r="F4201" s="87"/>
      <c r="G4201" s="87"/>
      <c r="H4201" s="87"/>
      <c r="I4201" s="87"/>
      <c r="J4201" s="87"/>
      <c r="K4201" s="87"/>
    </row>
    <row r="4203" spans="1:11" x14ac:dyDescent="0.3">
      <c r="A4203" s="69"/>
      <c r="B4203" s="69"/>
      <c r="C4203" s="69"/>
      <c r="D4203" s="69"/>
      <c r="E4203" s="69"/>
      <c r="F4203" s="69"/>
      <c r="G4203" s="69"/>
      <c r="H4203" s="97"/>
      <c r="I4203" s="97"/>
      <c r="J4203" s="69"/>
      <c r="K4203" s="69"/>
    </row>
    <row r="4204" spans="1:11" x14ac:dyDescent="0.3">
      <c r="A4204" s="101"/>
      <c r="B4204" s="83"/>
      <c r="C4204" s="83"/>
      <c r="D4204" s="83"/>
      <c r="E4204" s="83"/>
      <c r="F4204" s="83"/>
      <c r="G4204" s="95"/>
      <c r="H4204" s="95"/>
      <c r="I4204" s="33"/>
      <c r="J4204" s="98"/>
      <c r="K4204" s="96"/>
    </row>
    <row r="4205" spans="1:11" x14ac:dyDescent="0.3">
      <c r="A4205" s="91"/>
      <c r="B4205" s="92"/>
      <c r="C4205" s="92"/>
      <c r="D4205" s="92"/>
      <c r="E4205" s="92"/>
      <c r="F4205" s="92"/>
      <c r="G4205" s="92"/>
      <c r="H4205" s="92"/>
      <c r="I4205" s="92"/>
      <c r="J4205" s="92"/>
      <c r="K4205" s="92"/>
    </row>
    <row r="4206" spans="1:11" x14ac:dyDescent="0.3">
      <c r="A4206" s="68"/>
      <c r="B4206" s="68"/>
      <c r="C4206" s="68"/>
      <c r="D4206" s="68"/>
      <c r="E4206" s="68"/>
      <c r="F4206" s="68"/>
      <c r="G4206" s="68"/>
      <c r="H4206" s="68"/>
      <c r="I4206" s="68"/>
      <c r="J4206" s="68"/>
      <c r="K4206" s="86"/>
    </row>
    <row r="4207" spans="1:11" x14ac:dyDescent="0.3">
      <c r="A4207" s="67"/>
      <c r="B4207" s="135"/>
      <c r="C4207" s="135"/>
      <c r="D4207" s="135"/>
      <c r="E4207" s="85"/>
      <c r="F4207" s="85"/>
      <c r="G4207" s="85"/>
      <c r="H4207" s="85"/>
      <c r="I4207" s="85"/>
      <c r="J4207" s="85"/>
      <c r="K4207" s="85"/>
    </row>
    <row r="4208" spans="1:11" x14ac:dyDescent="0.3">
      <c r="A4208" s="67"/>
      <c r="B4208" s="135"/>
      <c r="C4208" s="135"/>
      <c r="D4208" s="135"/>
      <c r="E4208" s="85"/>
      <c r="F4208" s="85"/>
      <c r="G4208" s="85"/>
      <c r="H4208" s="85"/>
      <c r="I4208" s="85"/>
      <c r="J4208" s="85"/>
      <c r="K4208" s="85"/>
    </row>
    <row r="4209" spans="1:11" x14ac:dyDescent="0.3">
      <c r="A4209" s="67"/>
      <c r="B4209" s="135"/>
      <c r="C4209" s="135"/>
      <c r="D4209" s="135"/>
      <c r="E4209" s="85"/>
      <c r="F4209" s="85"/>
      <c r="G4209" s="85"/>
      <c r="H4209" s="85"/>
      <c r="I4209" s="85"/>
      <c r="J4209" s="85"/>
      <c r="K4209" s="85"/>
    </row>
    <row r="4210" spans="1:11" x14ac:dyDescent="0.3">
      <c r="A4210" s="67"/>
      <c r="B4210" s="135"/>
      <c r="C4210" s="135"/>
      <c r="D4210" s="135"/>
      <c r="E4210" s="85"/>
      <c r="F4210" s="85"/>
      <c r="G4210" s="85"/>
      <c r="H4210" s="85"/>
      <c r="I4210" s="85"/>
      <c r="J4210" s="85"/>
      <c r="K4210" s="85"/>
    </row>
    <row r="4211" spans="1:11" x14ac:dyDescent="0.3">
      <c r="A4211" s="67"/>
      <c r="B4211" s="135"/>
      <c r="C4211" s="135"/>
      <c r="D4211" s="135"/>
      <c r="E4211" s="85"/>
      <c r="F4211" s="85"/>
      <c r="G4211" s="85"/>
      <c r="H4211" s="85"/>
      <c r="I4211" s="85"/>
      <c r="J4211" s="85"/>
      <c r="K4211" s="85"/>
    </row>
    <row r="4212" spans="1:11" x14ac:dyDescent="0.3">
      <c r="A4212" s="67"/>
      <c r="B4212" s="135"/>
      <c r="C4212" s="135"/>
      <c r="D4212" s="135"/>
      <c r="E4212" s="85"/>
      <c r="F4212" s="85"/>
      <c r="G4212" s="85"/>
      <c r="H4212" s="85"/>
      <c r="I4212" s="85"/>
      <c r="J4212" s="85"/>
      <c r="K4212" s="85"/>
    </row>
    <row r="4213" spans="1:11" x14ac:dyDescent="0.3">
      <c r="A4213" s="67"/>
      <c r="B4213" s="135"/>
      <c r="C4213" s="135"/>
      <c r="D4213" s="135"/>
      <c r="E4213" s="85"/>
      <c r="F4213" s="85"/>
      <c r="G4213" s="85"/>
      <c r="H4213" s="85"/>
      <c r="I4213" s="85"/>
      <c r="J4213" s="85"/>
      <c r="K4213" s="85"/>
    </row>
    <row r="4214" spans="1:11" x14ac:dyDescent="0.3">
      <c r="A4214" s="67"/>
      <c r="B4214" s="135"/>
      <c r="C4214" s="135"/>
      <c r="D4214" s="135"/>
      <c r="E4214" s="85"/>
      <c r="F4214" s="85"/>
      <c r="G4214" s="85"/>
      <c r="H4214" s="85"/>
      <c r="I4214" s="85"/>
      <c r="J4214" s="85"/>
      <c r="K4214" s="85"/>
    </row>
    <row r="4215" spans="1:11" x14ac:dyDescent="0.3">
      <c r="A4215" s="67"/>
      <c r="B4215" s="135"/>
      <c r="C4215" s="135"/>
      <c r="D4215" s="135"/>
      <c r="E4215" s="85"/>
      <c r="F4215" s="85"/>
      <c r="G4215" s="85"/>
      <c r="H4215" s="85"/>
      <c r="I4215" s="85"/>
      <c r="J4215" s="85"/>
      <c r="K4215" s="85"/>
    </row>
    <row r="4216" spans="1:11" x14ac:dyDescent="0.3">
      <c r="A4216" s="67"/>
      <c r="B4216" s="135"/>
      <c r="C4216" s="135"/>
      <c r="D4216" s="135"/>
      <c r="E4216" s="85"/>
      <c r="F4216" s="85"/>
      <c r="G4216" s="85"/>
      <c r="H4216" s="85"/>
      <c r="I4216" s="85"/>
      <c r="J4216" s="85"/>
      <c r="K4216" s="85"/>
    </row>
    <row r="4217" spans="1:11" x14ac:dyDescent="0.3">
      <c r="A4217" s="67"/>
      <c r="B4217" s="135"/>
      <c r="C4217" s="135"/>
      <c r="D4217" s="135"/>
      <c r="E4217" s="85"/>
      <c r="F4217" s="85"/>
      <c r="G4217" s="85"/>
      <c r="H4217" s="85"/>
      <c r="I4217" s="85"/>
      <c r="J4217" s="85"/>
      <c r="K4217" s="85"/>
    </row>
    <row r="4218" spans="1:11" x14ac:dyDescent="0.3">
      <c r="A4218" s="67"/>
      <c r="B4218" s="135"/>
      <c r="C4218" s="135"/>
      <c r="D4218" s="135"/>
      <c r="E4218" s="85"/>
      <c r="F4218" s="85"/>
      <c r="G4218" s="85"/>
      <c r="H4218" s="85"/>
      <c r="I4218" s="85"/>
      <c r="J4218" s="85"/>
      <c r="K4218" s="85"/>
    </row>
    <row r="4219" spans="1:11" x14ac:dyDescent="0.3">
      <c r="A4219" s="67"/>
      <c r="B4219" s="135"/>
      <c r="C4219" s="135"/>
      <c r="D4219" s="135"/>
      <c r="E4219" s="85"/>
      <c r="F4219" s="85"/>
      <c r="G4219" s="85"/>
      <c r="H4219" s="85"/>
      <c r="I4219" s="85"/>
      <c r="J4219" s="85"/>
      <c r="K4219" s="85"/>
    </row>
    <row r="4220" spans="1:11" x14ac:dyDescent="0.3">
      <c r="A4220" s="67"/>
      <c r="B4220" s="135"/>
      <c r="C4220" s="135"/>
      <c r="D4220" s="135"/>
      <c r="E4220" s="85"/>
      <c r="F4220" s="85"/>
      <c r="G4220" s="85"/>
      <c r="H4220" s="85"/>
      <c r="I4220" s="85"/>
      <c r="J4220" s="85"/>
      <c r="K4220" s="85"/>
    </row>
    <row r="4221" spans="1:11" x14ac:dyDescent="0.3">
      <c r="A4221" s="67"/>
      <c r="B4221" s="135"/>
      <c r="C4221" s="135"/>
      <c r="D4221" s="135"/>
      <c r="E4221" s="85"/>
      <c r="F4221" s="85"/>
      <c r="G4221" s="85"/>
      <c r="H4221" s="85"/>
      <c r="I4221" s="85"/>
      <c r="J4221" s="85"/>
      <c r="K4221" s="85"/>
    </row>
    <row r="4222" spans="1:11" x14ac:dyDescent="0.3">
      <c r="A4222" s="67"/>
      <c r="B4222" s="135"/>
      <c r="C4222" s="135"/>
      <c r="D4222" s="135"/>
      <c r="E4222" s="85"/>
      <c r="F4222" s="85"/>
      <c r="G4222" s="85"/>
      <c r="H4222" s="85"/>
      <c r="I4222" s="85"/>
      <c r="J4222" s="85"/>
      <c r="K4222" s="85"/>
    </row>
    <row r="4223" spans="1:11" x14ac:dyDescent="0.3">
      <c r="A4223" s="68"/>
      <c r="B4223" s="136"/>
      <c r="C4223" s="136"/>
      <c r="D4223" s="136"/>
      <c r="E4223" s="87"/>
      <c r="F4223" s="87"/>
      <c r="G4223" s="87"/>
      <c r="H4223" s="87"/>
      <c r="I4223" s="87"/>
      <c r="J4223" s="87"/>
      <c r="K4223" s="87"/>
    </row>
    <row r="4224" spans="1:11" x14ac:dyDescent="0.3">
      <c r="A4224" s="82"/>
      <c r="B4224" s="89"/>
      <c r="C4224" s="89"/>
      <c r="D4224" s="89"/>
      <c r="E4224" s="89"/>
      <c r="F4224" s="89"/>
      <c r="G4224" s="89"/>
      <c r="H4224" s="89"/>
      <c r="I4224" s="89"/>
      <c r="J4224" s="89"/>
      <c r="K4224" s="89"/>
    </row>
    <row r="4225" spans="1:11" x14ac:dyDescent="0.3">
      <c r="A4225" s="92"/>
      <c r="B4225" s="92"/>
      <c r="C4225" s="92"/>
      <c r="D4225" s="92"/>
      <c r="E4225" s="92"/>
      <c r="F4225" s="92"/>
      <c r="G4225" s="92"/>
      <c r="H4225" s="92"/>
      <c r="I4225" s="92"/>
      <c r="J4225" s="92"/>
      <c r="K4225" s="92"/>
    </row>
    <row r="4226" spans="1:11" x14ac:dyDescent="0.3">
      <c r="A4226" s="68"/>
      <c r="B4226" s="68"/>
      <c r="C4226" s="68"/>
      <c r="D4226" s="68"/>
      <c r="E4226" s="68"/>
      <c r="F4226" s="68"/>
      <c r="G4226" s="68"/>
      <c r="H4226" s="68"/>
      <c r="I4226" s="68"/>
      <c r="J4226" s="68"/>
      <c r="K4226" s="86"/>
    </row>
    <row r="4227" spans="1:11" x14ac:dyDescent="0.3">
      <c r="A4227" s="67"/>
      <c r="B4227" s="135"/>
      <c r="C4227" s="135"/>
      <c r="D4227" s="135"/>
      <c r="E4227" s="85"/>
      <c r="F4227" s="85"/>
      <c r="G4227" s="85"/>
      <c r="H4227" s="85"/>
      <c r="I4227" s="85"/>
      <c r="J4227" s="85"/>
      <c r="K4227" s="85"/>
    </row>
    <row r="4228" spans="1:11" x14ac:dyDescent="0.3">
      <c r="A4228" s="67"/>
      <c r="B4228" s="135"/>
      <c r="C4228" s="135"/>
      <c r="D4228" s="135"/>
      <c r="E4228" s="85"/>
      <c r="F4228" s="85"/>
      <c r="G4228" s="85"/>
      <c r="H4228" s="85"/>
      <c r="I4228" s="85"/>
      <c r="J4228" s="85"/>
      <c r="K4228" s="85"/>
    </row>
    <row r="4229" spans="1:11" x14ac:dyDescent="0.3">
      <c r="A4229" s="67"/>
      <c r="B4229" s="135"/>
      <c r="C4229" s="135"/>
      <c r="D4229" s="135"/>
      <c r="E4229" s="85"/>
      <c r="F4229" s="85"/>
      <c r="G4229" s="85"/>
      <c r="H4229" s="85"/>
      <c r="I4229" s="85"/>
      <c r="J4229" s="85"/>
      <c r="K4229" s="85"/>
    </row>
    <row r="4230" spans="1:11" x14ac:dyDescent="0.3">
      <c r="A4230" s="67"/>
      <c r="B4230" s="135"/>
      <c r="C4230" s="135"/>
      <c r="D4230" s="135"/>
      <c r="E4230" s="85"/>
      <c r="F4230" s="85"/>
      <c r="G4230" s="85"/>
      <c r="H4230" s="85"/>
      <c r="I4230" s="85"/>
      <c r="J4230" s="85"/>
      <c r="K4230" s="85"/>
    </row>
    <row r="4231" spans="1:11" x14ac:dyDescent="0.3">
      <c r="A4231" s="67"/>
      <c r="B4231" s="135"/>
      <c r="C4231" s="135"/>
      <c r="D4231" s="135"/>
      <c r="E4231" s="85"/>
      <c r="F4231" s="85"/>
      <c r="G4231" s="85"/>
      <c r="H4231" s="85"/>
      <c r="I4231" s="85"/>
      <c r="J4231" s="85"/>
      <c r="K4231" s="85"/>
    </row>
    <row r="4232" spans="1:11" x14ac:dyDescent="0.3">
      <c r="A4232" s="67"/>
      <c r="B4232" s="135"/>
      <c r="C4232" s="135"/>
      <c r="D4232" s="135"/>
      <c r="E4232" s="85"/>
      <c r="F4232" s="85"/>
      <c r="G4232" s="85"/>
      <c r="H4232" s="85"/>
      <c r="I4232" s="85"/>
      <c r="J4232" s="85"/>
      <c r="K4232" s="85"/>
    </row>
    <row r="4233" spans="1:11" x14ac:dyDescent="0.3">
      <c r="A4233" s="67"/>
      <c r="B4233" s="135"/>
      <c r="C4233" s="135"/>
      <c r="D4233" s="135"/>
      <c r="E4233" s="85"/>
      <c r="F4233" s="85"/>
      <c r="G4233" s="85"/>
      <c r="H4233" s="85"/>
      <c r="I4233" s="85"/>
      <c r="J4233" s="85"/>
      <c r="K4233" s="85"/>
    </row>
    <row r="4234" spans="1:11" x14ac:dyDescent="0.3">
      <c r="A4234" s="67"/>
      <c r="B4234" s="135"/>
      <c r="C4234" s="135"/>
      <c r="D4234" s="135"/>
      <c r="E4234" s="85"/>
      <c r="F4234" s="85"/>
      <c r="G4234" s="85"/>
      <c r="H4234" s="85"/>
      <c r="I4234" s="85"/>
      <c r="J4234" s="85"/>
      <c r="K4234" s="85"/>
    </row>
    <row r="4235" spans="1:11" x14ac:dyDescent="0.3">
      <c r="A4235" s="67"/>
      <c r="B4235" s="135"/>
      <c r="C4235" s="135"/>
      <c r="D4235" s="135"/>
      <c r="E4235" s="85"/>
      <c r="F4235" s="85"/>
      <c r="G4235" s="85"/>
      <c r="H4235" s="85"/>
      <c r="I4235" s="85"/>
      <c r="J4235" s="85"/>
      <c r="K4235" s="85"/>
    </row>
    <row r="4236" spans="1:11" x14ac:dyDescent="0.3">
      <c r="A4236" s="67"/>
      <c r="B4236" s="135"/>
      <c r="C4236" s="135"/>
      <c r="D4236" s="135"/>
      <c r="E4236" s="85"/>
      <c r="F4236" s="85"/>
      <c r="G4236" s="85"/>
      <c r="H4236" s="85"/>
      <c r="I4236" s="85"/>
      <c r="J4236" s="85"/>
      <c r="K4236" s="85"/>
    </row>
    <row r="4237" spans="1:11" x14ac:dyDescent="0.3">
      <c r="A4237" s="67"/>
      <c r="B4237" s="135"/>
      <c r="C4237" s="135"/>
      <c r="D4237" s="135"/>
      <c r="E4237" s="85"/>
      <c r="F4237" s="85"/>
      <c r="G4237" s="85"/>
      <c r="H4237" s="85"/>
      <c r="I4237" s="85"/>
      <c r="J4237" s="85"/>
      <c r="K4237" s="85"/>
    </row>
    <row r="4238" spans="1:11" x14ac:dyDescent="0.3">
      <c r="A4238" s="67"/>
      <c r="B4238" s="135"/>
      <c r="C4238" s="135"/>
      <c r="D4238" s="135"/>
      <c r="E4238" s="85"/>
      <c r="F4238" s="85"/>
      <c r="G4238" s="85"/>
      <c r="H4238" s="85"/>
      <c r="I4238" s="85"/>
      <c r="J4238" s="85"/>
      <c r="K4238" s="85"/>
    </row>
    <row r="4239" spans="1:11" x14ac:dyDescent="0.3">
      <c r="A4239" s="67"/>
      <c r="B4239" s="135"/>
      <c r="C4239" s="135"/>
      <c r="D4239" s="135"/>
      <c r="E4239" s="85"/>
      <c r="F4239" s="85"/>
      <c r="G4239" s="85"/>
      <c r="H4239" s="85"/>
      <c r="I4239" s="85"/>
      <c r="J4239" s="85"/>
      <c r="K4239" s="85"/>
    </row>
    <row r="4240" spans="1:11" x14ac:dyDescent="0.3">
      <c r="A4240" s="67"/>
      <c r="B4240" s="135"/>
      <c r="C4240" s="135"/>
      <c r="D4240" s="135"/>
      <c r="E4240" s="85"/>
      <c r="F4240" s="85"/>
      <c r="G4240" s="85"/>
      <c r="H4240" s="85"/>
      <c r="I4240" s="85"/>
      <c r="J4240" s="85"/>
      <c r="K4240" s="85"/>
    </row>
    <row r="4241" spans="1:11" x14ac:dyDescent="0.3">
      <c r="A4241" s="67"/>
      <c r="B4241" s="135"/>
      <c r="C4241" s="135"/>
      <c r="D4241" s="135"/>
      <c r="E4241" s="85"/>
      <c r="F4241" s="85"/>
      <c r="G4241" s="85"/>
      <c r="H4241" s="85"/>
      <c r="I4241" s="85"/>
      <c r="J4241" s="85"/>
      <c r="K4241" s="85"/>
    </row>
    <row r="4242" spans="1:11" x14ac:dyDescent="0.3">
      <c r="A4242" s="67"/>
      <c r="B4242" s="135"/>
      <c r="C4242" s="135"/>
      <c r="D4242" s="135"/>
      <c r="E4242" s="85"/>
      <c r="F4242" s="85"/>
      <c r="G4242" s="85"/>
      <c r="H4242" s="85"/>
      <c r="I4242" s="85"/>
      <c r="J4242" s="85"/>
      <c r="K4242" s="85"/>
    </row>
    <row r="4243" spans="1:11" x14ac:dyDescent="0.3">
      <c r="A4243" s="68"/>
      <c r="B4243" s="137"/>
      <c r="C4243" s="137"/>
      <c r="D4243" s="137"/>
      <c r="E4243" s="87"/>
      <c r="F4243" s="87"/>
      <c r="G4243" s="87"/>
      <c r="H4243" s="87"/>
      <c r="I4243" s="87"/>
      <c r="J4243" s="87"/>
      <c r="K4243" s="87"/>
    </row>
    <row r="4245" spans="1:11" x14ac:dyDescent="0.3">
      <c r="A4245" s="69"/>
      <c r="B4245" s="69"/>
      <c r="C4245" s="69"/>
      <c r="D4245" s="69"/>
      <c r="E4245" s="69"/>
      <c r="F4245" s="69"/>
      <c r="G4245" s="69"/>
      <c r="H4245" s="97"/>
      <c r="I4245" s="97"/>
      <c r="J4245" s="69"/>
      <c r="K4245" s="69"/>
    </row>
    <row r="4246" spans="1:11" x14ac:dyDescent="0.3">
      <c r="A4246" s="101"/>
      <c r="B4246" s="83"/>
      <c r="C4246" s="83"/>
      <c r="D4246" s="83"/>
      <c r="E4246" s="83"/>
      <c r="F4246" s="83"/>
      <c r="G4246" s="95"/>
      <c r="H4246" s="95"/>
      <c r="I4246" s="33"/>
      <c r="J4246" s="98"/>
      <c r="K4246" s="96"/>
    </row>
    <row r="4247" spans="1:11" x14ac:dyDescent="0.3">
      <c r="A4247" s="91"/>
      <c r="B4247" s="92"/>
      <c r="C4247" s="92"/>
      <c r="D4247" s="92"/>
      <c r="E4247" s="92"/>
      <c r="F4247" s="92"/>
      <c r="G4247" s="92"/>
      <c r="H4247" s="92"/>
      <c r="I4247" s="92"/>
      <c r="J4247" s="92"/>
      <c r="K4247" s="92"/>
    </row>
    <row r="4248" spans="1:11" x14ac:dyDescent="0.3">
      <c r="A4248" s="68"/>
      <c r="B4248" s="68"/>
      <c r="C4248" s="68"/>
      <c r="D4248" s="68"/>
      <c r="E4248" s="68"/>
      <c r="F4248" s="68"/>
      <c r="G4248" s="68"/>
      <c r="H4248" s="68"/>
      <c r="I4248" s="68"/>
      <c r="J4248" s="68"/>
      <c r="K4248" s="86"/>
    </row>
    <row r="4249" spans="1:11" x14ac:dyDescent="0.3">
      <c r="A4249" s="67"/>
      <c r="B4249" s="135"/>
      <c r="C4249" s="135"/>
      <c r="D4249" s="135"/>
      <c r="E4249" s="85"/>
      <c r="F4249" s="85"/>
      <c r="G4249" s="85"/>
      <c r="H4249" s="85"/>
      <c r="I4249" s="85"/>
      <c r="J4249" s="85"/>
      <c r="K4249" s="85"/>
    </row>
    <row r="4250" spans="1:11" x14ac:dyDescent="0.3">
      <c r="A4250" s="67"/>
      <c r="B4250" s="135"/>
      <c r="C4250" s="135"/>
      <c r="D4250" s="135"/>
      <c r="E4250" s="85"/>
      <c r="F4250" s="85"/>
      <c r="G4250" s="85"/>
      <c r="H4250" s="85"/>
      <c r="I4250" s="85"/>
      <c r="J4250" s="85"/>
      <c r="K4250" s="85"/>
    </row>
    <row r="4251" spans="1:11" x14ac:dyDescent="0.3">
      <c r="A4251" s="67"/>
      <c r="B4251" s="135"/>
      <c r="C4251" s="135"/>
      <c r="D4251" s="135"/>
      <c r="E4251" s="85"/>
      <c r="F4251" s="85"/>
      <c r="G4251" s="85"/>
      <c r="H4251" s="85"/>
      <c r="I4251" s="85"/>
      <c r="J4251" s="85"/>
      <c r="K4251" s="85"/>
    </row>
    <row r="4252" spans="1:11" x14ac:dyDescent="0.3">
      <c r="A4252" s="67"/>
      <c r="B4252" s="135"/>
      <c r="C4252" s="135"/>
      <c r="D4252" s="135"/>
      <c r="E4252" s="85"/>
      <c r="F4252" s="85"/>
      <c r="G4252" s="85"/>
      <c r="H4252" s="85"/>
      <c r="I4252" s="85"/>
      <c r="J4252" s="85"/>
      <c r="K4252" s="85"/>
    </row>
    <row r="4253" spans="1:11" x14ac:dyDescent="0.3">
      <c r="A4253" s="67"/>
      <c r="B4253" s="135"/>
      <c r="C4253" s="135"/>
      <c r="D4253" s="135"/>
      <c r="E4253" s="85"/>
      <c r="F4253" s="85"/>
      <c r="G4253" s="85"/>
      <c r="H4253" s="85"/>
      <c r="I4253" s="85"/>
      <c r="J4253" s="85"/>
      <c r="K4253" s="85"/>
    </row>
    <row r="4254" spans="1:11" x14ac:dyDescent="0.3">
      <c r="A4254" s="67"/>
      <c r="B4254" s="135"/>
      <c r="C4254" s="135"/>
      <c r="D4254" s="135"/>
      <c r="E4254" s="85"/>
      <c r="F4254" s="85"/>
      <c r="G4254" s="85"/>
      <c r="H4254" s="85"/>
      <c r="I4254" s="85"/>
      <c r="J4254" s="85"/>
      <c r="K4254" s="85"/>
    </row>
    <row r="4255" spans="1:11" x14ac:dyDescent="0.3">
      <c r="A4255" s="67"/>
      <c r="B4255" s="135"/>
      <c r="C4255" s="135"/>
      <c r="D4255" s="135"/>
      <c r="E4255" s="85"/>
      <c r="F4255" s="85"/>
      <c r="G4255" s="85"/>
      <c r="H4255" s="85"/>
      <c r="I4255" s="85"/>
      <c r="J4255" s="85"/>
      <c r="K4255" s="85"/>
    </row>
    <row r="4256" spans="1:11" x14ac:dyDescent="0.3">
      <c r="A4256" s="67"/>
      <c r="B4256" s="135"/>
      <c r="C4256" s="135"/>
      <c r="D4256" s="135"/>
      <c r="E4256" s="85"/>
      <c r="F4256" s="85"/>
      <c r="G4256" s="85"/>
      <c r="H4256" s="85"/>
      <c r="I4256" s="85"/>
      <c r="J4256" s="85"/>
      <c r="K4256" s="85"/>
    </row>
    <row r="4257" spans="1:11" x14ac:dyDescent="0.3">
      <c r="A4257" s="67"/>
      <c r="B4257" s="135"/>
      <c r="C4257" s="135"/>
      <c r="D4257" s="135"/>
      <c r="E4257" s="85"/>
      <c r="F4257" s="85"/>
      <c r="G4257" s="85"/>
      <c r="H4257" s="85"/>
      <c r="I4257" s="85"/>
      <c r="J4257" s="85"/>
      <c r="K4257" s="85"/>
    </row>
    <row r="4258" spans="1:11" x14ac:dyDescent="0.3">
      <c r="A4258" s="67"/>
      <c r="B4258" s="135"/>
      <c r="C4258" s="135"/>
      <c r="D4258" s="135"/>
      <c r="E4258" s="85"/>
      <c r="F4258" s="85"/>
      <c r="G4258" s="85"/>
      <c r="H4258" s="85"/>
      <c r="I4258" s="85"/>
      <c r="J4258" s="85"/>
      <c r="K4258" s="85"/>
    </row>
    <row r="4259" spans="1:11" x14ac:dyDescent="0.3">
      <c r="A4259" s="67"/>
      <c r="B4259" s="135"/>
      <c r="C4259" s="135"/>
      <c r="D4259" s="135"/>
      <c r="E4259" s="85"/>
      <c r="F4259" s="85"/>
      <c r="G4259" s="85"/>
      <c r="H4259" s="85"/>
      <c r="I4259" s="85"/>
      <c r="J4259" s="85"/>
      <c r="K4259" s="85"/>
    </row>
    <row r="4260" spans="1:11" x14ac:dyDescent="0.3">
      <c r="A4260" s="67"/>
      <c r="B4260" s="135"/>
      <c r="C4260" s="135"/>
      <c r="D4260" s="135"/>
      <c r="E4260" s="85"/>
      <c r="F4260" s="85"/>
      <c r="G4260" s="85"/>
      <c r="H4260" s="85"/>
      <c r="I4260" s="85"/>
      <c r="J4260" s="85"/>
      <c r="K4260" s="85"/>
    </row>
    <row r="4261" spans="1:11" x14ac:dyDescent="0.3">
      <c r="A4261" s="67"/>
      <c r="B4261" s="135"/>
      <c r="C4261" s="135"/>
      <c r="D4261" s="135"/>
      <c r="E4261" s="85"/>
      <c r="F4261" s="85"/>
      <c r="G4261" s="85"/>
      <c r="H4261" s="85"/>
      <c r="I4261" s="85"/>
      <c r="J4261" s="85"/>
      <c r="K4261" s="85"/>
    </row>
    <row r="4262" spans="1:11" x14ac:dyDescent="0.3">
      <c r="A4262" s="67"/>
      <c r="B4262" s="135"/>
      <c r="C4262" s="135"/>
      <c r="D4262" s="135"/>
      <c r="E4262" s="85"/>
      <c r="F4262" s="85"/>
      <c r="G4262" s="85"/>
      <c r="H4262" s="85"/>
      <c r="I4262" s="85"/>
      <c r="J4262" s="85"/>
      <c r="K4262" s="85"/>
    </row>
    <row r="4263" spans="1:11" x14ac:dyDescent="0.3">
      <c r="A4263" s="67"/>
      <c r="B4263" s="135"/>
      <c r="C4263" s="135"/>
      <c r="D4263" s="135"/>
      <c r="E4263" s="85"/>
      <c r="F4263" s="85"/>
      <c r="G4263" s="85"/>
      <c r="H4263" s="85"/>
      <c r="I4263" s="85"/>
      <c r="J4263" s="85"/>
      <c r="K4263" s="85"/>
    </row>
    <row r="4264" spans="1:11" x14ac:dyDescent="0.3">
      <c r="A4264" s="67"/>
      <c r="B4264" s="135"/>
      <c r="C4264" s="135"/>
      <c r="D4264" s="135"/>
      <c r="E4264" s="85"/>
      <c r="F4264" s="85"/>
      <c r="G4264" s="85"/>
      <c r="H4264" s="85"/>
      <c r="I4264" s="85"/>
      <c r="J4264" s="85"/>
      <c r="K4264" s="85"/>
    </row>
    <row r="4265" spans="1:11" x14ac:dyDescent="0.3">
      <c r="A4265" s="68"/>
      <c r="B4265" s="136"/>
      <c r="C4265" s="136"/>
      <c r="D4265" s="136"/>
      <c r="E4265" s="87"/>
      <c r="F4265" s="87"/>
      <c r="G4265" s="87"/>
      <c r="H4265" s="87"/>
      <c r="I4265" s="87"/>
      <c r="J4265" s="87"/>
      <c r="K4265" s="87"/>
    </row>
    <row r="4266" spans="1:11" x14ac:dyDescent="0.3">
      <c r="A4266" s="82"/>
      <c r="B4266" s="89"/>
      <c r="C4266" s="89"/>
      <c r="D4266" s="89"/>
      <c r="E4266" s="89"/>
      <c r="F4266" s="89"/>
      <c r="G4266" s="89"/>
      <c r="H4266" s="89"/>
      <c r="I4266" s="89"/>
      <c r="J4266" s="89"/>
      <c r="K4266" s="89"/>
    </row>
    <row r="4267" spans="1:11" x14ac:dyDescent="0.3">
      <c r="A4267" s="92"/>
      <c r="B4267" s="92"/>
      <c r="C4267" s="92"/>
      <c r="D4267" s="92"/>
      <c r="E4267" s="92"/>
      <c r="F4267" s="92"/>
      <c r="G4267" s="92"/>
      <c r="H4267" s="92"/>
      <c r="I4267" s="92"/>
      <c r="J4267" s="92"/>
      <c r="K4267" s="92"/>
    </row>
    <row r="4268" spans="1:11" x14ac:dyDescent="0.3">
      <c r="A4268" s="68"/>
      <c r="B4268" s="68"/>
      <c r="C4268" s="68"/>
      <c r="D4268" s="68"/>
      <c r="E4268" s="68"/>
      <c r="F4268" s="68"/>
      <c r="G4268" s="68"/>
      <c r="H4268" s="68"/>
      <c r="I4268" s="68"/>
      <c r="J4268" s="68"/>
      <c r="K4268" s="86"/>
    </row>
    <row r="4269" spans="1:11" x14ac:dyDescent="0.3">
      <c r="A4269" s="67"/>
      <c r="B4269" s="135"/>
      <c r="C4269" s="135"/>
      <c r="D4269" s="135"/>
      <c r="E4269" s="85"/>
      <c r="F4269" s="85"/>
      <c r="G4269" s="85"/>
      <c r="H4269" s="85"/>
      <c r="I4269" s="85"/>
      <c r="J4269" s="85"/>
      <c r="K4269" s="85"/>
    </row>
    <row r="4270" spans="1:11" x14ac:dyDescent="0.3">
      <c r="A4270" s="67"/>
      <c r="B4270" s="135"/>
      <c r="C4270" s="135"/>
      <c r="D4270" s="135"/>
      <c r="E4270" s="85"/>
      <c r="F4270" s="85"/>
      <c r="G4270" s="85"/>
      <c r="H4270" s="85"/>
      <c r="I4270" s="85"/>
      <c r="J4270" s="85"/>
      <c r="K4270" s="85"/>
    </row>
    <row r="4271" spans="1:11" x14ac:dyDescent="0.3">
      <c r="A4271" s="67"/>
      <c r="B4271" s="135"/>
      <c r="C4271" s="135"/>
      <c r="D4271" s="135"/>
      <c r="E4271" s="85"/>
      <c r="F4271" s="85"/>
      <c r="G4271" s="85"/>
      <c r="H4271" s="85"/>
      <c r="I4271" s="85"/>
      <c r="J4271" s="85"/>
      <c r="K4271" s="85"/>
    </row>
    <row r="4272" spans="1:11" x14ac:dyDescent="0.3">
      <c r="A4272" s="67"/>
      <c r="B4272" s="135"/>
      <c r="C4272" s="135"/>
      <c r="D4272" s="135"/>
      <c r="E4272" s="85"/>
      <c r="F4272" s="85"/>
      <c r="G4272" s="85"/>
      <c r="H4272" s="85"/>
      <c r="I4272" s="85"/>
      <c r="J4272" s="85"/>
      <c r="K4272" s="85"/>
    </row>
    <row r="4273" spans="1:11" x14ac:dyDescent="0.3">
      <c r="A4273" s="67"/>
      <c r="B4273" s="135"/>
      <c r="C4273" s="135"/>
      <c r="D4273" s="135"/>
      <c r="E4273" s="85"/>
      <c r="F4273" s="85"/>
      <c r="G4273" s="85"/>
      <c r="H4273" s="85"/>
      <c r="I4273" s="85"/>
      <c r="J4273" s="85"/>
      <c r="K4273" s="85"/>
    </row>
    <row r="4274" spans="1:11" x14ac:dyDescent="0.3">
      <c r="A4274" s="67"/>
      <c r="B4274" s="135"/>
      <c r="C4274" s="135"/>
      <c r="D4274" s="135"/>
      <c r="E4274" s="85"/>
      <c r="F4274" s="85"/>
      <c r="G4274" s="85"/>
      <c r="H4274" s="85"/>
      <c r="I4274" s="85"/>
      <c r="J4274" s="85"/>
      <c r="K4274" s="85"/>
    </row>
    <row r="4275" spans="1:11" x14ac:dyDescent="0.3">
      <c r="A4275" s="67"/>
      <c r="B4275" s="135"/>
      <c r="C4275" s="135"/>
      <c r="D4275" s="135"/>
      <c r="E4275" s="85"/>
      <c r="F4275" s="85"/>
      <c r="G4275" s="85"/>
      <c r="H4275" s="85"/>
      <c r="I4275" s="85"/>
      <c r="J4275" s="85"/>
      <c r="K4275" s="85"/>
    </row>
    <row r="4276" spans="1:11" x14ac:dyDescent="0.3">
      <c r="A4276" s="67"/>
      <c r="B4276" s="135"/>
      <c r="C4276" s="135"/>
      <c r="D4276" s="135"/>
      <c r="E4276" s="85"/>
      <c r="F4276" s="85"/>
      <c r="G4276" s="85"/>
      <c r="H4276" s="85"/>
      <c r="I4276" s="85"/>
      <c r="J4276" s="85"/>
      <c r="K4276" s="85"/>
    </row>
    <row r="4277" spans="1:11" x14ac:dyDescent="0.3">
      <c r="A4277" s="67"/>
      <c r="B4277" s="135"/>
      <c r="C4277" s="135"/>
      <c r="D4277" s="135"/>
      <c r="E4277" s="85"/>
      <c r="F4277" s="85"/>
      <c r="G4277" s="85"/>
      <c r="H4277" s="85"/>
      <c r="I4277" s="85"/>
      <c r="J4277" s="85"/>
      <c r="K4277" s="85"/>
    </row>
    <row r="4278" spans="1:11" x14ac:dyDescent="0.3">
      <c r="A4278" s="67"/>
      <c r="B4278" s="135"/>
      <c r="C4278" s="135"/>
      <c r="D4278" s="135"/>
      <c r="E4278" s="85"/>
      <c r="F4278" s="85"/>
      <c r="G4278" s="85"/>
      <c r="H4278" s="85"/>
      <c r="I4278" s="85"/>
      <c r="J4278" s="85"/>
      <c r="K4278" s="85"/>
    </row>
    <row r="4279" spans="1:11" x14ac:dyDescent="0.3">
      <c r="A4279" s="67"/>
      <c r="B4279" s="135"/>
      <c r="C4279" s="135"/>
      <c r="D4279" s="135"/>
      <c r="E4279" s="85"/>
      <c r="F4279" s="85"/>
      <c r="G4279" s="85"/>
      <c r="H4279" s="85"/>
      <c r="I4279" s="85"/>
      <c r="J4279" s="85"/>
      <c r="K4279" s="85"/>
    </row>
    <row r="4280" spans="1:11" x14ac:dyDescent="0.3">
      <c r="A4280" s="67"/>
      <c r="B4280" s="135"/>
      <c r="C4280" s="135"/>
      <c r="D4280" s="135"/>
      <c r="E4280" s="85"/>
      <c r="F4280" s="85"/>
      <c r="G4280" s="85"/>
      <c r="H4280" s="85"/>
      <c r="I4280" s="85"/>
      <c r="J4280" s="85"/>
      <c r="K4280" s="85"/>
    </row>
    <row r="4281" spans="1:11" x14ac:dyDescent="0.3">
      <c r="A4281" s="67"/>
      <c r="B4281" s="135"/>
      <c r="C4281" s="135"/>
      <c r="D4281" s="135"/>
      <c r="E4281" s="85"/>
      <c r="F4281" s="85"/>
      <c r="G4281" s="85"/>
      <c r="H4281" s="85"/>
      <c r="I4281" s="85"/>
      <c r="J4281" s="85"/>
      <c r="K4281" s="85"/>
    </row>
    <row r="4282" spans="1:11" x14ac:dyDescent="0.3">
      <c r="A4282" s="67"/>
      <c r="B4282" s="135"/>
      <c r="C4282" s="135"/>
      <c r="D4282" s="135"/>
      <c r="E4282" s="85"/>
      <c r="F4282" s="85"/>
      <c r="G4282" s="85"/>
      <c r="H4282" s="85"/>
      <c r="I4282" s="85"/>
      <c r="J4282" s="85"/>
      <c r="K4282" s="85"/>
    </row>
    <row r="4283" spans="1:11" x14ac:dyDescent="0.3">
      <c r="A4283" s="67"/>
      <c r="B4283" s="135"/>
      <c r="C4283" s="135"/>
      <c r="D4283" s="135"/>
      <c r="E4283" s="85"/>
      <c r="F4283" s="85"/>
      <c r="G4283" s="85"/>
      <c r="H4283" s="85"/>
      <c r="I4283" s="85"/>
      <c r="J4283" s="85"/>
      <c r="K4283" s="85"/>
    </row>
    <row r="4284" spans="1:11" x14ac:dyDescent="0.3">
      <c r="A4284" s="67"/>
      <c r="B4284" s="135"/>
      <c r="C4284" s="135"/>
      <c r="D4284" s="135"/>
      <c r="E4284" s="85"/>
      <c r="F4284" s="85"/>
      <c r="G4284" s="85"/>
      <c r="H4284" s="85"/>
      <c r="I4284" s="85"/>
      <c r="J4284" s="85"/>
      <c r="K4284" s="85"/>
    </row>
    <row r="4285" spans="1:11" x14ac:dyDescent="0.3">
      <c r="A4285" s="68"/>
      <c r="B4285" s="137"/>
      <c r="C4285" s="137"/>
      <c r="D4285" s="137"/>
      <c r="E4285" s="87"/>
      <c r="F4285" s="87"/>
      <c r="G4285" s="87"/>
      <c r="H4285" s="87"/>
      <c r="I4285" s="87"/>
      <c r="J4285" s="87"/>
      <c r="K4285" s="87"/>
    </row>
    <row r="4287" spans="1:11" x14ac:dyDescent="0.3">
      <c r="A4287" s="69"/>
      <c r="B4287" s="69"/>
      <c r="C4287" s="69"/>
      <c r="D4287" s="69"/>
      <c r="E4287" s="69"/>
      <c r="F4287" s="69"/>
      <c r="G4287" s="69"/>
      <c r="H4287" s="97"/>
      <c r="I4287" s="97"/>
      <c r="J4287" s="69"/>
      <c r="K4287" s="69"/>
    </row>
    <row r="4288" spans="1:11" x14ac:dyDescent="0.3">
      <c r="A4288" s="101"/>
      <c r="B4288" s="83"/>
      <c r="C4288" s="83"/>
      <c r="D4288" s="83"/>
      <c r="E4288" s="83"/>
      <c r="F4288" s="83"/>
      <c r="G4288" s="95"/>
      <c r="H4288" s="95"/>
      <c r="I4288" s="33"/>
      <c r="J4288" s="98"/>
      <c r="K4288" s="96"/>
    </row>
    <row r="4289" spans="1:11" x14ac:dyDescent="0.3">
      <c r="A4289" s="91"/>
      <c r="B4289" s="92"/>
      <c r="C4289" s="92"/>
      <c r="D4289" s="92"/>
      <c r="E4289" s="92"/>
      <c r="F4289" s="92"/>
      <c r="G4289" s="92"/>
      <c r="H4289" s="92"/>
      <c r="I4289" s="92"/>
      <c r="J4289" s="92"/>
      <c r="K4289" s="92"/>
    </row>
    <row r="4290" spans="1:11" x14ac:dyDescent="0.3">
      <c r="A4290" s="68"/>
      <c r="B4290" s="68"/>
      <c r="C4290" s="68"/>
      <c r="D4290" s="68"/>
      <c r="E4290" s="68"/>
      <c r="F4290" s="68"/>
      <c r="G4290" s="68"/>
      <c r="H4290" s="68"/>
      <c r="I4290" s="68"/>
      <c r="J4290" s="68"/>
      <c r="K4290" s="86"/>
    </row>
    <row r="4291" spans="1:11" x14ac:dyDescent="0.3">
      <c r="A4291" s="67"/>
      <c r="B4291" s="135"/>
      <c r="C4291" s="135"/>
      <c r="D4291" s="135"/>
      <c r="E4291" s="85"/>
      <c r="F4291" s="85"/>
      <c r="G4291" s="85"/>
      <c r="H4291" s="85"/>
      <c r="I4291" s="85"/>
      <c r="J4291" s="85"/>
      <c r="K4291" s="85"/>
    </row>
    <row r="4292" spans="1:11" x14ac:dyDescent="0.3">
      <c r="A4292" s="67"/>
      <c r="B4292" s="135"/>
      <c r="C4292" s="135"/>
      <c r="D4292" s="135"/>
      <c r="E4292" s="85"/>
      <c r="F4292" s="85"/>
      <c r="G4292" s="85"/>
      <c r="H4292" s="85"/>
      <c r="I4292" s="85"/>
      <c r="J4292" s="85"/>
      <c r="K4292" s="85"/>
    </row>
    <row r="4293" spans="1:11" x14ac:dyDescent="0.3">
      <c r="A4293" s="67"/>
      <c r="B4293" s="135"/>
      <c r="C4293" s="135"/>
      <c r="D4293" s="135"/>
      <c r="E4293" s="85"/>
      <c r="F4293" s="85"/>
      <c r="G4293" s="85"/>
      <c r="H4293" s="85"/>
      <c r="I4293" s="85"/>
      <c r="J4293" s="85"/>
      <c r="K4293" s="85"/>
    </row>
    <row r="4294" spans="1:11" x14ac:dyDescent="0.3">
      <c r="A4294" s="67"/>
      <c r="B4294" s="135"/>
      <c r="C4294" s="135"/>
      <c r="D4294" s="135"/>
      <c r="E4294" s="85"/>
      <c r="F4294" s="85"/>
      <c r="G4294" s="85"/>
      <c r="H4294" s="85"/>
      <c r="I4294" s="85"/>
      <c r="J4294" s="85"/>
      <c r="K4294" s="85"/>
    </row>
    <row r="4295" spans="1:11" x14ac:dyDescent="0.3">
      <c r="A4295" s="67"/>
      <c r="B4295" s="135"/>
      <c r="C4295" s="135"/>
      <c r="D4295" s="135"/>
      <c r="E4295" s="85"/>
      <c r="F4295" s="85"/>
      <c r="G4295" s="85"/>
      <c r="H4295" s="85"/>
      <c r="I4295" s="85"/>
      <c r="J4295" s="85"/>
      <c r="K4295" s="85"/>
    </row>
    <row r="4296" spans="1:11" x14ac:dyDescent="0.3">
      <c r="A4296" s="67"/>
      <c r="B4296" s="135"/>
      <c r="C4296" s="135"/>
      <c r="D4296" s="135"/>
      <c r="E4296" s="85"/>
      <c r="F4296" s="85"/>
      <c r="G4296" s="85"/>
      <c r="H4296" s="85"/>
      <c r="I4296" s="85"/>
      <c r="J4296" s="85"/>
      <c r="K4296" s="85"/>
    </row>
    <row r="4297" spans="1:11" x14ac:dyDescent="0.3">
      <c r="A4297" s="67"/>
      <c r="B4297" s="135"/>
      <c r="C4297" s="135"/>
      <c r="D4297" s="135"/>
      <c r="E4297" s="85"/>
      <c r="F4297" s="85"/>
      <c r="G4297" s="85"/>
      <c r="H4297" s="85"/>
      <c r="I4297" s="85"/>
      <c r="J4297" s="85"/>
      <c r="K4297" s="85"/>
    </row>
    <row r="4298" spans="1:11" x14ac:dyDescent="0.3">
      <c r="A4298" s="67"/>
      <c r="B4298" s="135"/>
      <c r="C4298" s="135"/>
      <c r="D4298" s="135"/>
      <c r="E4298" s="85"/>
      <c r="F4298" s="85"/>
      <c r="G4298" s="85"/>
      <c r="H4298" s="85"/>
      <c r="I4298" s="85"/>
      <c r="J4298" s="85"/>
      <c r="K4298" s="85"/>
    </row>
    <row r="4299" spans="1:11" x14ac:dyDescent="0.3">
      <c r="A4299" s="67"/>
      <c r="B4299" s="135"/>
      <c r="C4299" s="135"/>
      <c r="D4299" s="135"/>
      <c r="E4299" s="85"/>
      <c r="F4299" s="85"/>
      <c r="G4299" s="85"/>
      <c r="H4299" s="85"/>
      <c r="I4299" s="85"/>
      <c r="J4299" s="85"/>
      <c r="K4299" s="85"/>
    </row>
    <row r="4300" spans="1:11" x14ac:dyDescent="0.3">
      <c r="A4300" s="67"/>
      <c r="B4300" s="135"/>
      <c r="C4300" s="135"/>
      <c r="D4300" s="135"/>
      <c r="E4300" s="85"/>
      <c r="F4300" s="85"/>
      <c r="G4300" s="85"/>
      <c r="H4300" s="85"/>
      <c r="I4300" s="85"/>
      <c r="J4300" s="85"/>
      <c r="K4300" s="85"/>
    </row>
    <row r="4301" spans="1:11" x14ac:dyDescent="0.3">
      <c r="A4301" s="67"/>
      <c r="B4301" s="135"/>
      <c r="C4301" s="135"/>
      <c r="D4301" s="135"/>
      <c r="E4301" s="85"/>
      <c r="F4301" s="85"/>
      <c r="G4301" s="85"/>
      <c r="H4301" s="85"/>
      <c r="I4301" s="85"/>
      <c r="J4301" s="85"/>
      <c r="K4301" s="85"/>
    </row>
    <row r="4302" spans="1:11" x14ac:dyDescent="0.3">
      <c r="A4302" s="67"/>
      <c r="B4302" s="135"/>
      <c r="C4302" s="135"/>
      <c r="D4302" s="135"/>
      <c r="E4302" s="85"/>
      <c r="F4302" s="85"/>
      <c r="G4302" s="85"/>
      <c r="H4302" s="85"/>
      <c r="I4302" s="85"/>
      <c r="J4302" s="85"/>
      <c r="K4302" s="85"/>
    </row>
    <row r="4303" spans="1:11" x14ac:dyDescent="0.3">
      <c r="A4303" s="67"/>
      <c r="B4303" s="135"/>
      <c r="C4303" s="135"/>
      <c r="D4303" s="135"/>
      <c r="E4303" s="85"/>
      <c r="F4303" s="85"/>
      <c r="G4303" s="85"/>
      <c r="H4303" s="85"/>
      <c r="I4303" s="85"/>
      <c r="J4303" s="85"/>
      <c r="K4303" s="85"/>
    </row>
    <row r="4304" spans="1:11" x14ac:dyDescent="0.3">
      <c r="A4304" s="67"/>
      <c r="B4304" s="135"/>
      <c r="C4304" s="135"/>
      <c r="D4304" s="135"/>
      <c r="E4304" s="85"/>
      <c r="F4304" s="85"/>
      <c r="G4304" s="85"/>
      <c r="H4304" s="85"/>
      <c r="I4304" s="85"/>
      <c r="J4304" s="85"/>
      <c r="K4304" s="85"/>
    </row>
    <row r="4305" spans="1:11" x14ac:dyDescent="0.3">
      <c r="A4305" s="67"/>
      <c r="B4305" s="135"/>
      <c r="C4305" s="135"/>
      <c r="D4305" s="135"/>
      <c r="E4305" s="85"/>
      <c r="F4305" s="85"/>
      <c r="G4305" s="85"/>
      <c r="H4305" s="85"/>
      <c r="I4305" s="85"/>
      <c r="J4305" s="85"/>
      <c r="K4305" s="85"/>
    </row>
    <row r="4306" spans="1:11" x14ac:dyDescent="0.3">
      <c r="A4306" s="67"/>
      <c r="B4306" s="135"/>
      <c r="C4306" s="135"/>
      <c r="D4306" s="135"/>
      <c r="E4306" s="85"/>
      <c r="F4306" s="85"/>
      <c r="G4306" s="85"/>
      <c r="H4306" s="85"/>
      <c r="I4306" s="85"/>
      <c r="J4306" s="85"/>
      <c r="K4306" s="85"/>
    </row>
    <row r="4307" spans="1:11" x14ac:dyDescent="0.3">
      <c r="A4307" s="68"/>
      <c r="B4307" s="136"/>
      <c r="C4307" s="136"/>
      <c r="D4307" s="136"/>
      <c r="E4307" s="87"/>
      <c r="F4307" s="87"/>
      <c r="G4307" s="87"/>
      <c r="H4307" s="87"/>
      <c r="I4307" s="87"/>
      <c r="J4307" s="87"/>
      <c r="K4307" s="87"/>
    </row>
    <row r="4308" spans="1:11" x14ac:dyDescent="0.3">
      <c r="A4308" s="82"/>
      <c r="B4308" s="89"/>
      <c r="C4308" s="89"/>
      <c r="D4308" s="89"/>
      <c r="E4308" s="89"/>
      <c r="F4308" s="89"/>
      <c r="G4308" s="89"/>
      <c r="H4308" s="89"/>
      <c r="I4308" s="89"/>
      <c r="J4308" s="89"/>
      <c r="K4308" s="89"/>
    </row>
    <row r="4309" spans="1:11" x14ac:dyDescent="0.3">
      <c r="A4309" s="92"/>
      <c r="B4309" s="92"/>
      <c r="C4309" s="92"/>
      <c r="D4309" s="92"/>
      <c r="E4309" s="92"/>
      <c r="F4309" s="92"/>
      <c r="G4309" s="92"/>
      <c r="H4309" s="92"/>
      <c r="I4309" s="92"/>
      <c r="J4309" s="92"/>
      <c r="K4309" s="92"/>
    </row>
    <row r="4310" spans="1:11" x14ac:dyDescent="0.3">
      <c r="A4310" s="68"/>
      <c r="B4310" s="68"/>
      <c r="C4310" s="68"/>
      <c r="D4310" s="68"/>
      <c r="E4310" s="68"/>
      <c r="F4310" s="68"/>
      <c r="G4310" s="68"/>
      <c r="H4310" s="68"/>
      <c r="I4310" s="68"/>
      <c r="J4310" s="68"/>
      <c r="K4310" s="86"/>
    </row>
    <row r="4311" spans="1:11" x14ac:dyDescent="0.3">
      <c r="A4311" s="67"/>
      <c r="B4311" s="135"/>
      <c r="C4311" s="135"/>
      <c r="D4311" s="135"/>
      <c r="E4311" s="85"/>
      <c r="F4311" s="85"/>
      <c r="G4311" s="85"/>
      <c r="H4311" s="85"/>
      <c r="I4311" s="85"/>
      <c r="J4311" s="85"/>
      <c r="K4311" s="85"/>
    </row>
    <row r="4312" spans="1:11" x14ac:dyDescent="0.3">
      <c r="A4312" s="67"/>
      <c r="B4312" s="135"/>
      <c r="C4312" s="135"/>
      <c r="D4312" s="135"/>
      <c r="E4312" s="85"/>
      <c r="F4312" s="85"/>
      <c r="G4312" s="85"/>
      <c r="H4312" s="85"/>
      <c r="I4312" s="85"/>
      <c r="J4312" s="85"/>
      <c r="K4312" s="85"/>
    </row>
    <row r="4313" spans="1:11" x14ac:dyDescent="0.3">
      <c r="A4313" s="67"/>
      <c r="B4313" s="135"/>
      <c r="C4313" s="135"/>
      <c r="D4313" s="135"/>
      <c r="E4313" s="85"/>
      <c r="F4313" s="85"/>
      <c r="G4313" s="85"/>
      <c r="H4313" s="85"/>
      <c r="I4313" s="85"/>
      <c r="J4313" s="85"/>
      <c r="K4313" s="85"/>
    </row>
    <row r="4314" spans="1:11" x14ac:dyDescent="0.3">
      <c r="A4314" s="67"/>
      <c r="B4314" s="135"/>
      <c r="C4314" s="135"/>
      <c r="D4314" s="135"/>
      <c r="E4314" s="85"/>
      <c r="F4314" s="85"/>
      <c r="G4314" s="85"/>
      <c r="H4314" s="85"/>
      <c r="I4314" s="85"/>
      <c r="J4314" s="85"/>
      <c r="K4314" s="85"/>
    </row>
    <row r="4315" spans="1:11" x14ac:dyDescent="0.3">
      <c r="A4315" s="67"/>
      <c r="B4315" s="135"/>
      <c r="C4315" s="135"/>
      <c r="D4315" s="135"/>
      <c r="E4315" s="85"/>
      <c r="F4315" s="85"/>
      <c r="G4315" s="85"/>
      <c r="H4315" s="85"/>
      <c r="I4315" s="85"/>
      <c r="J4315" s="85"/>
      <c r="K4315" s="85"/>
    </row>
    <row r="4316" spans="1:11" x14ac:dyDescent="0.3">
      <c r="A4316" s="67"/>
      <c r="B4316" s="135"/>
      <c r="C4316" s="135"/>
      <c r="D4316" s="135"/>
      <c r="E4316" s="85"/>
      <c r="F4316" s="85"/>
      <c r="G4316" s="85"/>
      <c r="H4316" s="85"/>
      <c r="I4316" s="85"/>
      <c r="J4316" s="85"/>
      <c r="K4316" s="85"/>
    </row>
    <row r="4317" spans="1:11" x14ac:dyDescent="0.3">
      <c r="A4317" s="67"/>
      <c r="B4317" s="135"/>
      <c r="C4317" s="135"/>
      <c r="D4317" s="135"/>
      <c r="E4317" s="85"/>
      <c r="F4317" s="85"/>
      <c r="G4317" s="85"/>
      <c r="H4317" s="85"/>
      <c r="I4317" s="85"/>
      <c r="J4317" s="85"/>
      <c r="K4317" s="85"/>
    </row>
    <row r="4318" spans="1:11" x14ac:dyDescent="0.3">
      <c r="A4318" s="67"/>
      <c r="B4318" s="135"/>
      <c r="C4318" s="135"/>
      <c r="D4318" s="135"/>
      <c r="E4318" s="85"/>
      <c r="F4318" s="85"/>
      <c r="G4318" s="85"/>
      <c r="H4318" s="85"/>
      <c r="I4318" s="85"/>
      <c r="J4318" s="85"/>
      <c r="K4318" s="85"/>
    </row>
    <row r="4319" spans="1:11" x14ac:dyDescent="0.3">
      <c r="A4319" s="67"/>
      <c r="B4319" s="135"/>
      <c r="C4319" s="135"/>
      <c r="D4319" s="135"/>
      <c r="E4319" s="85"/>
      <c r="F4319" s="85"/>
      <c r="G4319" s="85"/>
      <c r="H4319" s="85"/>
      <c r="I4319" s="85"/>
      <c r="J4319" s="85"/>
      <c r="K4319" s="85"/>
    </row>
    <row r="4320" spans="1:11" x14ac:dyDescent="0.3">
      <c r="A4320" s="67"/>
      <c r="B4320" s="135"/>
      <c r="C4320" s="135"/>
      <c r="D4320" s="135"/>
      <c r="E4320" s="85"/>
      <c r="F4320" s="85"/>
      <c r="G4320" s="85"/>
      <c r="H4320" s="85"/>
      <c r="I4320" s="85"/>
      <c r="J4320" s="85"/>
      <c r="K4320" s="85"/>
    </row>
    <row r="4321" spans="1:11" x14ac:dyDescent="0.3">
      <c r="A4321" s="67"/>
      <c r="B4321" s="135"/>
      <c r="C4321" s="135"/>
      <c r="D4321" s="135"/>
      <c r="E4321" s="85"/>
      <c r="F4321" s="85"/>
      <c r="G4321" s="85"/>
      <c r="H4321" s="85"/>
      <c r="I4321" s="85"/>
      <c r="J4321" s="85"/>
      <c r="K4321" s="85"/>
    </row>
    <row r="4322" spans="1:11" x14ac:dyDescent="0.3">
      <c r="A4322" s="67"/>
      <c r="B4322" s="135"/>
      <c r="C4322" s="135"/>
      <c r="D4322" s="135"/>
      <c r="E4322" s="85"/>
      <c r="F4322" s="85"/>
      <c r="G4322" s="85"/>
      <c r="H4322" s="85"/>
      <c r="I4322" s="85"/>
      <c r="J4322" s="85"/>
      <c r="K4322" s="85"/>
    </row>
    <row r="4323" spans="1:11" x14ac:dyDescent="0.3">
      <c r="A4323" s="67"/>
      <c r="B4323" s="135"/>
      <c r="C4323" s="135"/>
      <c r="D4323" s="135"/>
      <c r="E4323" s="85"/>
      <c r="F4323" s="85"/>
      <c r="G4323" s="85"/>
      <c r="H4323" s="85"/>
      <c r="I4323" s="85"/>
      <c r="J4323" s="85"/>
      <c r="K4323" s="85"/>
    </row>
    <row r="4324" spans="1:11" x14ac:dyDescent="0.3">
      <c r="A4324" s="67"/>
      <c r="B4324" s="135"/>
      <c r="C4324" s="135"/>
      <c r="D4324" s="135"/>
      <c r="E4324" s="85"/>
      <c r="F4324" s="85"/>
      <c r="G4324" s="85"/>
      <c r="H4324" s="85"/>
      <c r="I4324" s="85"/>
      <c r="J4324" s="85"/>
      <c r="K4324" s="85"/>
    </row>
    <row r="4325" spans="1:11" x14ac:dyDescent="0.3">
      <c r="A4325" s="67"/>
      <c r="B4325" s="135"/>
      <c r="C4325" s="135"/>
      <c r="D4325" s="135"/>
      <c r="E4325" s="85"/>
      <c r="F4325" s="85"/>
      <c r="G4325" s="85"/>
      <c r="H4325" s="85"/>
      <c r="I4325" s="85"/>
      <c r="J4325" s="85"/>
      <c r="K4325" s="85"/>
    </row>
    <row r="4326" spans="1:11" x14ac:dyDescent="0.3">
      <c r="A4326" s="67"/>
      <c r="B4326" s="135"/>
      <c r="C4326" s="135"/>
      <c r="D4326" s="135"/>
      <c r="E4326" s="85"/>
      <c r="F4326" s="85"/>
      <c r="G4326" s="85"/>
      <c r="H4326" s="85"/>
      <c r="I4326" s="85"/>
      <c r="J4326" s="85"/>
      <c r="K4326" s="85"/>
    </row>
    <row r="4327" spans="1:11" x14ac:dyDescent="0.3">
      <c r="A4327" s="68"/>
      <c r="B4327" s="137"/>
      <c r="C4327" s="137"/>
      <c r="D4327" s="137"/>
      <c r="E4327" s="87"/>
      <c r="F4327" s="87"/>
      <c r="G4327" s="87"/>
      <c r="H4327" s="87"/>
      <c r="I4327" s="87"/>
      <c r="J4327" s="87"/>
      <c r="K4327" s="87"/>
    </row>
    <row r="4329" spans="1:11" x14ac:dyDescent="0.3">
      <c r="A4329" s="69"/>
      <c r="B4329" s="69"/>
      <c r="C4329" s="69"/>
      <c r="D4329" s="69"/>
      <c r="E4329" s="69"/>
      <c r="F4329" s="69"/>
      <c r="G4329" s="69"/>
      <c r="H4329" s="97"/>
      <c r="I4329" s="97"/>
      <c r="J4329" s="69"/>
      <c r="K4329" s="69"/>
    </row>
    <row r="4330" spans="1:11" x14ac:dyDescent="0.3">
      <c r="A4330" s="101"/>
      <c r="B4330" s="83"/>
      <c r="C4330" s="83"/>
      <c r="D4330" s="83"/>
      <c r="E4330" s="83"/>
      <c r="F4330" s="83"/>
      <c r="G4330" s="95"/>
      <c r="H4330" s="95"/>
      <c r="I4330" s="33"/>
      <c r="J4330" s="98"/>
      <c r="K4330" s="96"/>
    </row>
    <row r="4331" spans="1:11" x14ac:dyDescent="0.3">
      <c r="A4331" s="91"/>
      <c r="B4331" s="92"/>
      <c r="C4331" s="92"/>
      <c r="D4331" s="92"/>
      <c r="E4331" s="92"/>
      <c r="F4331" s="92"/>
      <c r="G4331" s="92"/>
      <c r="H4331" s="92"/>
      <c r="I4331" s="92"/>
      <c r="J4331" s="92"/>
      <c r="K4331" s="92"/>
    </row>
    <row r="4332" spans="1:11" x14ac:dyDescent="0.3">
      <c r="A4332" s="68"/>
      <c r="B4332" s="68"/>
      <c r="C4332" s="68"/>
      <c r="D4332" s="68"/>
      <c r="E4332" s="68"/>
      <c r="F4332" s="68"/>
      <c r="G4332" s="68"/>
      <c r="H4332" s="68"/>
      <c r="I4332" s="68"/>
      <c r="J4332" s="68"/>
      <c r="K4332" s="86"/>
    </row>
    <row r="4333" spans="1:11" x14ac:dyDescent="0.3">
      <c r="A4333" s="67"/>
      <c r="B4333" s="135"/>
      <c r="C4333" s="135"/>
      <c r="D4333" s="135"/>
      <c r="E4333" s="85"/>
      <c r="F4333" s="85"/>
      <c r="G4333" s="85"/>
      <c r="H4333" s="85"/>
      <c r="I4333" s="85"/>
      <c r="J4333" s="85"/>
      <c r="K4333" s="85"/>
    </row>
    <row r="4334" spans="1:11" x14ac:dyDescent="0.3">
      <c r="A4334" s="67"/>
      <c r="B4334" s="135"/>
      <c r="C4334" s="135"/>
      <c r="D4334" s="135"/>
      <c r="E4334" s="85"/>
      <c r="F4334" s="85"/>
      <c r="G4334" s="85"/>
      <c r="H4334" s="85"/>
      <c r="I4334" s="85"/>
      <c r="J4334" s="85"/>
      <c r="K4334" s="85"/>
    </row>
    <row r="4335" spans="1:11" x14ac:dyDescent="0.3">
      <c r="A4335" s="67"/>
      <c r="B4335" s="135"/>
      <c r="C4335" s="135"/>
      <c r="D4335" s="135"/>
      <c r="E4335" s="85"/>
      <c r="F4335" s="85"/>
      <c r="G4335" s="85"/>
      <c r="H4335" s="85"/>
      <c r="I4335" s="85"/>
      <c r="J4335" s="85"/>
      <c r="K4335" s="85"/>
    </row>
    <row r="4336" spans="1:11" x14ac:dyDescent="0.3">
      <c r="A4336" s="67"/>
      <c r="B4336" s="135"/>
      <c r="C4336" s="135"/>
      <c r="D4336" s="135"/>
      <c r="E4336" s="85"/>
      <c r="F4336" s="85"/>
      <c r="G4336" s="85"/>
      <c r="H4336" s="85"/>
      <c r="I4336" s="85"/>
      <c r="J4336" s="85"/>
      <c r="K4336" s="85"/>
    </row>
    <row r="4337" spans="1:11" x14ac:dyDescent="0.3">
      <c r="A4337" s="67"/>
      <c r="B4337" s="135"/>
      <c r="C4337" s="135"/>
      <c r="D4337" s="135"/>
      <c r="E4337" s="85"/>
      <c r="F4337" s="85"/>
      <c r="G4337" s="85"/>
      <c r="H4337" s="85"/>
      <c r="I4337" s="85"/>
      <c r="J4337" s="85"/>
      <c r="K4337" s="85"/>
    </row>
    <row r="4338" spans="1:11" x14ac:dyDescent="0.3">
      <c r="A4338" s="67"/>
      <c r="B4338" s="135"/>
      <c r="C4338" s="135"/>
      <c r="D4338" s="135"/>
      <c r="E4338" s="85"/>
      <c r="F4338" s="85"/>
      <c r="G4338" s="85"/>
      <c r="H4338" s="85"/>
      <c r="I4338" s="85"/>
      <c r="J4338" s="85"/>
      <c r="K4338" s="85"/>
    </row>
    <row r="4339" spans="1:11" x14ac:dyDescent="0.3">
      <c r="A4339" s="67"/>
      <c r="B4339" s="135"/>
      <c r="C4339" s="135"/>
      <c r="D4339" s="135"/>
      <c r="E4339" s="85"/>
      <c r="F4339" s="85"/>
      <c r="G4339" s="85"/>
      <c r="H4339" s="85"/>
      <c r="I4339" s="85"/>
      <c r="J4339" s="85"/>
      <c r="K4339" s="85"/>
    </row>
    <row r="4340" spans="1:11" x14ac:dyDescent="0.3">
      <c r="A4340" s="67"/>
      <c r="B4340" s="135"/>
      <c r="C4340" s="135"/>
      <c r="D4340" s="135"/>
      <c r="E4340" s="85"/>
      <c r="F4340" s="85"/>
      <c r="G4340" s="85"/>
      <c r="H4340" s="85"/>
      <c r="I4340" s="85"/>
      <c r="J4340" s="85"/>
      <c r="K4340" s="85"/>
    </row>
    <row r="4341" spans="1:11" x14ac:dyDescent="0.3">
      <c r="A4341" s="67"/>
      <c r="B4341" s="135"/>
      <c r="C4341" s="135"/>
      <c r="D4341" s="135"/>
      <c r="E4341" s="85"/>
      <c r="F4341" s="85"/>
      <c r="G4341" s="85"/>
      <c r="H4341" s="85"/>
      <c r="I4341" s="85"/>
      <c r="J4341" s="85"/>
      <c r="K4341" s="85"/>
    </row>
    <row r="4342" spans="1:11" x14ac:dyDescent="0.3">
      <c r="A4342" s="67"/>
      <c r="B4342" s="135"/>
      <c r="C4342" s="135"/>
      <c r="D4342" s="135"/>
      <c r="E4342" s="85"/>
      <c r="F4342" s="85"/>
      <c r="G4342" s="85"/>
      <c r="H4342" s="85"/>
      <c r="I4342" s="85"/>
      <c r="J4342" s="85"/>
      <c r="K4342" s="85"/>
    </row>
    <row r="4343" spans="1:11" x14ac:dyDescent="0.3">
      <c r="A4343" s="67"/>
      <c r="B4343" s="135"/>
      <c r="C4343" s="135"/>
      <c r="D4343" s="135"/>
      <c r="E4343" s="85"/>
      <c r="F4343" s="85"/>
      <c r="G4343" s="85"/>
      <c r="H4343" s="85"/>
      <c r="I4343" s="85"/>
      <c r="J4343" s="85"/>
      <c r="K4343" s="85"/>
    </row>
    <row r="4344" spans="1:11" x14ac:dyDescent="0.3">
      <c r="A4344" s="67"/>
      <c r="B4344" s="135"/>
      <c r="C4344" s="135"/>
      <c r="D4344" s="135"/>
      <c r="E4344" s="85"/>
      <c r="F4344" s="85"/>
      <c r="G4344" s="85"/>
      <c r="H4344" s="85"/>
      <c r="I4344" s="85"/>
      <c r="J4344" s="85"/>
      <c r="K4344" s="85"/>
    </row>
    <row r="4345" spans="1:11" x14ac:dyDescent="0.3">
      <c r="A4345" s="67"/>
      <c r="B4345" s="135"/>
      <c r="C4345" s="135"/>
      <c r="D4345" s="135"/>
      <c r="E4345" s="85"/>
      <c r="F4345" s="85"/>
      <c r="G4345" s="85"/>
      <c r="H4345" s="85"/>
      <c r="I4345" s="85"/>
      <c r="J4345" s="85"/>
      <c r="K4345" s="85"/>
    </row>
    <row r="4346" spans="1:11" x14ac:dyDescent="0.3">
      <c r="A4346" s="67"/>
      <c r="B4346" s="135"/>
      <c r="C4346" s="135"/>
      <c r="D4346" s="135"/>
      <c r="E4346" s="85"/>
      <c r="F4346" s="85"/>
      <c r="G4346" s="85"/>
      <c r="H4346" s="85"/>
      <c r="I4346" s="85"/>
      <c r="J4346" s="85"/>
      <c r="K4346" s="85"/>
    </row>
    <row r="4347" spans="1:11" x14ac:dyDescent="0.3">
      <c r="A4347" s="67"/>
      <c r="B4347" s="135"/>
      <c r="C4347" s="135"/>
      <c r="D4347" s="135"/>
      <c r="E4347" s="85"/>
      <c r="F4347" s="85"/>
      <c r="G4347" s="85"/>
      <c r="H4347" s="85"/>
      <c r="I4347" s="85"/>
      <c r="J4347" s="85"/>
      <c r="K4347" s="85"/>
    </row>
    <row r="4348" spans="1:11" x14ac:dyDescent="0.3">
      <c r="A4348" s="67"/>
      <c r="B4348" s="135"/>
      <c r="C4348" s="135"/>
      <c r="D4348" s="135"/>
      <c r="E4348" s="85"/>
      <c r="F4348" s="85"/>
      <c r="G4348" s="85"/>
      <c r="H4348" s="85"/>
      <c r="I4348" s="85"/>
      <c r="J4348" s="85"/>
      <c r="K4348" s="85"/>
    </row>
    <row r="4349" spans="1:11" x14ac:dyDescent="0.3">
      <c r="A4349" s="68"/>
      <c r="B4349" s="136"/>
      <c r="C4349" s="136"/>
      <c r="D4349" s="136"/>
      <c r="E4349" s="87"/>
      <c r="F4349" s="87"/>
      <c r="G4349" s="87"/>
      <c r="H4349" s="87"/>
      <c r="I4349" s="87"/>
      <c r="J4349" s="87"/>
      <c r="K4349" s="87"/>
    </row>
    <row r="4350" spans="1:11" x14ac:dyDescent="0.3">
      <c r="A4350" s="82"/>
      <c r="B4350" s="89"/>
      <c r="C4350" s="89"/>
      <c r="D4350" s="89"/>
      <c r="E4350" s="89"/>
      <c r="F4350" s="89"/>
      <c r="G4350" s="89"/>
      <c r="H4350" s="89"/>
      <c r="I4350" s="89"/>
      <c r="J4350" s="89"/>
      <c r="K4350" s="89"/>
    </row>
    <row r="4351" spans="1:11" x14ac:dyDescent="0.3">
      <c r="A4351" s="92"/>
      <c r="B4351" s="92"/>
      <c r="C4351" s="92"/>
      <c r="D4351" s="92"/>
      <c r="E4351" s="92"/>
      <c r="F4351" s="92"/>
      <c r="G4351" s="92"/>
      <c r="H4351" s="92"/>
      <c r="I4351" s="92"/>
      <c r="J4351" s="92"/>
      <c r="K4351" s="92"/>
    </row>
    <row r="4352" spans="1:11" x14ac:dyDescent="0.3">
      <c r="A4352" s="68"/>
      <c r="B4352" s="68"/>
      <c r="C4352" s="68"/>
      <c r="D4352" s="68"/>
      <c r="E4352" s="68"/>
      <c r="F4352" s="68"/>
      <c r="G4352" s="68"/>
      <c r="H4352" s="68"/>
      <c r="I4352" s="68"/>
      <c r="J4352" s="68"/>
      <c r="K4352" s="86"/>
    </row>
    <row r="4353" spans="1:11" x14ac:dyDescent="0.3">
      <c r="A4353" s="67"/>
      <c r="B4353" s="135"/>
      <c r="C4353" s="135"/>
      <c r="D4353" s="135"/>
      <c r="E4353" s="85"/>
      <c r="F4353" s="85"/>
      <c r="G4353" s="85"/>
      <c r="H4353" s="85"/>
      <c r="I4353" s="85"/>
      <c r="J4353" s="85"/>
      <c r="K4353" s="85"/>
    </row>
    <row r="4354" spans="1:11" x14ac:dyDescent="0.3">
      <c r="A4354" s="67"/>
      <c r="B4354" s="135"/>
      <c r="C4354" s="135"/>
      <c r="D4354" s="135"/>
      <c r="E4354" s="85"/>
      <c r="F4354" s="85"/>
      <c r="G4354" s="85"/>
      <c r="H4354" s="85"/>
      <c r="I4354" s="85"/>
      <c r="J4354" s="85"/>
      <c r="K4354" s="85"/>
    </row>
    <row r="4355" spans="1:11" x14ac:dyDescent="0.3">
      <c r="A4355" s="67"/>
      <c r="B4355" s="135"/>
      <c r="C4355" s="135"/>
      <c r="D4355" s="135"/>
      <c r="E4355" s="85"/>
      <c r="F4355" s="85"/>
      <c r="G4355" s="85"/>
      <c r="H4355" s="85"/>
      <c r="I4355" s="85"/>
      <c r="J4355" s="85"/>
      <c r="K4355" s="85"/>
    </row>
    <row r="4356" spans="1:11" x14ac:dyDescent="0.3">
      <c r="A4356" s="67"/>
      <c r="B4356" s="135"/>
      <c r="C4356" s="135"/>
      <c r="D4356" s="135"/>
      <c r="E4356" s="85"/>
      <c r="F4356" s="85"/>
      <c r="G4356" s="85"/>
      <c r="H4356" s="85"/>
      <c r="I4356" s="85"/>
      <c r="J4356" s="85"/>
      <c r="K4356" s="85"/>
    </row>
    <row r="4357" spans="1:11" x14ac:dyDescent="0.3">
      <c r="A4357" s="67"/>
      <c r="B4357" s="135"/>
      <c r="C4357" s="135"/>
      <c r="D4357" s="135"/>
      <c r="E4357" s="85"/>
      <c r="F4357" s="85"/>
      <c r="G4357" s="85"/>
      <c r="H4357" s="85"/>
      <c r="I4357" s="85"/>
      <c r="J4357" s="85"/>
      <c r="K4357" s="85"/>
    </row>
    <row r="4358" spans="1:11" x14ac:dyDescent="0.3">
      <c r="A4358" s="67"/>
      <c r="B4358" s="135"/>
      <c r="C4358" s="135"/>
      <c r="D4358" s="135"/>
      <c r="E4358" s="85"/>
      <c r="F4358" s="85"/>
      <c r="G4358" s="85"/>
      <c r="H4358" s="85"/>
      <c r="I4358" s="85"/>
      <c r="J4358" s="85"/>
      <c r="K4358" s="85"/>
    </row>
    <row r="4359" spans="1:11" x14ac:dyDescent="0.3">
      <c r="A4359" s="67"/>
      <c r="B4359" s="135"/>
      <c r="C4359" s="135"/>
      <c r="D4359" s="135"/>
      <c r="E4359" s="85"/>
      <c r="F4359" s="85"/>
      <c r="G4359" s="85"/>
      <c r="H4359" s="85"/>
      <c r="I4359" s="85"/>
      <c r="J4359" s="85"/>
      <c r="K4359" s="85"/>
    </row>
    <row r="4360" spans="1:11" x14ac:dyDescent="0.3">
      <c r="A4360" s="67"/>
      <c r="B4360" s="135"/>
      <c r="C4360" s="135"/>
      <c r="D4360" s="135"/>
      <c r="E4360" s="85"/>
      <c r="F4360" s="85"/>
      <c r="G4360" s="85"/>
      <c r="H4360" s="85"/>
      <c r="I4360" s="85"/>
      <c r="J4360" s="85"/>
      <c r="K4360" s="85"/>
    </row>
    <row r="4361" spans="1:11" x14ac:dyDescent="0.3">
      <c r="A4361" s="67"/>
      <c r="B4361" s="135"/>
      <c r="C4361" s="135"/>
      <c r="D4361" s="135"/>
      <c r="E4361" s="85"/>
      <c r="F4361" s="85"/>
      <c r="G4361" s="85"/>
      <c r="H4361" s="85"/>
      <c r="I4361" s="85"/>
      <c r="J4361" s="85"/>
      <c r="K4361" s="85"/>
    </row>
    <row r="4362" spans="1:11" x14ac:dyDescent="0.3">
      <c r="A4362" s="67"/>
      <c r="B4362" s="135"/>
      <c r="C4362" s="135"/>
      <c r="D4362" s="135"/>
      <c r="E4362" s="85"/>
      <c r="F4362" s="85"/>
      <c r="G4362" s="85"/>
      <c r="H4362" s="85"/>
      <c r="I4362" s="85"/>
      <c r="J4362" s="85"/>
      <c r="K4362" s="85"/>
    </row>
    <row r="4363" spans="1:11" x14ac:dyDescent="0.3">
      <c r="A4363" s="67"/>
      <c r="B4363" s="135"/>
      <c r="C4363" s="135"/>
      <c r="D4363" s="135"/>
      <c r="E4363" s="85"/>
      <c r="F4363" s="85"/>
      <c r="G4363" s="85"/>
      <c r="H4363" s="85"/>
      <c r="I4363" s="85"/>
      <c r="J4363" s="85"/>
      <c r="K4363" s="85"/>
    </row>
    <row r="4364" spans="1:11" x14ac:dyDescent="0.3">
      <c r="A4364" s="67"/>
      <c r="B4364" s="135"/>
      <c r="C4364" s="135"/>
      <c r="D4364" s="135"/>
      <c r="E4364" s="85"/>
      <c r="F4364" s="85"/>
      <c r="G4364" s="85"/>
      <c r="H4364" s="85"/>
      <c r="I4364" s="85"/>
      <c r="J4364" s="85"/>
      <c r="K4364" s="85"/>
    </row>
    <row r="4365" spans="1:11" x14ac:dyDescent="0.3">
      <c r="A4365" s="67"/>
      <c r="B4365" s="135"/>
      <c r="C4365" s="135"/>
      <c r="D4365" s="135"/>
      <c r="E4365" s="85"/>
      <c r="F4365" s="85"/>
      <c r="G4365" s="85"/>
      <c r="H4365" s="85"/>
      <c r="I4365" s="85"/>
      <c r="J4365" s="85"/>
      <c r="K4365" s="85"/>
    </row>
    <row r="4366" spans="1:11" x14ac:dyDescent="0.3">
      <c r="A4366" s="67"/>
      <c r="B4366" s="135"/>
      <c r="C4366" s="135"/>
      <c r="D4366" s="135"/>
      <c r="E4366" s="85"/>
      <c r="F4366" s="85"/>
      <c r="G4366" s="85"/>
      <c r="H4366" s="85"/>
      <c r="I4366" s="85"/>
      <c r="J4366" s="85"/>
      <c r="K4366" s="85"/>
    </row>
    <row r="4367" spans="1:11" x14ac:dyDescent="0.3">
      <c r="A4367" s="67"/>
      <c r="B4367" s="135"/>
      <c r="C4367" s="135"/>
      <c r="D4367" s="135"/>
      <c r="E4367" s="85"/>
      <c r="F4367" s="85"/>
      <c r="G4367" s="85"/>
      <c r="H4367" s="85"/>
      <c r="I4367" s="85"/>
      <c r="J4367" s="85"/>
      <c r="K4367" s="85"/>
    </row>
    <row r="4368" spans="1:11" x14ac:dyDescent="0.3">
      <c r="A4368" s="67"/>
      <c r="B4368" s="135"/>
      <c r="C4368" s="135"/>
      <c r="D4368" s="135"/>
      <c r="E4368" s="85"/>
      <c r="F4368" s="85"/>
      <c r="G4368" s="85"/>
      <c r="H4368" s="85"/>
      <c r="I4368" s="85"/>
      <c r="J4368" s="85"/>
      <c r="K4368" s="85"/>
    </row>
    <row r="4369" spans="1:11" x14ac:dyDescent="0.3">
      <c r="A4369" s="68"/>
      <c r="B4369" s="137"/>
      <c r="C4369" s="137"/>
      <c r="D4369" s="137"/>
      <c r="E4369" s="87"/>
      <c r="F4369" s="87"/>
      <c r="G4369" s="87"/>
      <c r="H4369" s="87"/>
      <c r="I4369" s="87"/>
      <c r="J4369" s="87"/>
      <c r="K4369" s="87"/>
    </row>
    <row r="4371" spans="1:11" x14ac:dyDescent="0.3">
      <c r="A4371" s="69"/>
      <c r="B4371" s="69"/>
      <c r="C4371" s="69"/>
      <c r="D4371" s="69"/>
      <c r="E4371" s="69"/>
      <c r="F4371" s="69"/>
      <c r="G4371" s="69"/>
      <c r="H4371" s="97"/>
      <c r="I4371" s="97"/>
      <c r="J4371" s="69"/>
      <c r="K4371" s="69"/>
    </row>
    <row r="4372" spans="1:11" x14ac:dyDescent="0.3">
      <c r="A4372" s="101"/>
      <c r="B4372" s="83"/>
      <c r="C4372" s="83"/>
      <c r="D4372" s="83"/>
      <c r="E4372" s="83"/>
      <c r="F4372" s="83"/>
      <c r="G4372" s="95"/>
      <c r="H4372" s="95"/>
      <c r="I4372" s="33"/>
      <c r="J4372" s="98"/>
      <c r="K4372" s="96"/>
    </row>
    <row r="4373" spans="1:11" x14ac:dyDescent="0.3">
      <c r="A4373" s="91"/>
      <c r="B4373" s="92"/>
      <c r="C4373" s="92"/>
      <c r="D4373" s="92"/>
      <c r="E4373" s="92"/>
      <c r="F4373" s="92"/>
      <c r="G4373" s="92"/>
      <c r="H4373" s="92"/>
      <c r="I4373" s="92"/>
      <c r="J4373" s="92"/>
      <c r="K4373" s="92"/>
    </row>
    <row r="4374" spans="1:11" x14ac:dyDescent="0.3">
      <c r="A4374" s="68"/>
      <c r="B4374" s="68"/>
      <c r="C4374" s="68"/>
      <c r="D4374" s="68"/>
      <c r="E4374" s="68"/>
      <c r="F4374" s="68"/>
      <c r="G4374" s="68"/>
      <c r="H4374" s="68"/>
      <c r="I4374" s="68"/>
      <c r="J4374" s="68"/>
      <c r="K4374" s="86"/>
    </row>
    <row r="4375" spans="1:11" x14ac:dyDescent="0.3">
      <c r="A4375" s="67"/>
      <c r="B4375" s="135"/>
      <c r="C4375" s="135"/>
      <c r="D4375" s="135"/>
      <c r="E4375" s="85"/>
      <c r="F4375" s="85"/>
      <c r="G4375" s="85"/>
      <c r="H4375" s="85"/>
      <c r="I4375" s="85"/>
      <c r="J4375" s="85"/>
      <c r="K4375" s="85"/>
    </row>
    <row r="4376" spans="1:11" x14ac:dyDescent="0.3">
      <c r="A4376" s="67"/>
      <c r="B4376" s="135"/>
      <c r="C4376" s="135"/>
      <c r="D4376" s="135"/>
      <c r="E4376" s="85"/>
      <c r="F4376" s="85"/>
      <c r="G4376" s="85"/>
      <c r="H4376" s="85"/>
      <c r="I4376" s="85"/>
      <c r="J4376" s="85"/>
      <c r="K4376" s="85"/>
    </row>
    <row r="4377" spans="1:11" x14ac:dyDescent="0.3">
      <c r="A4377" s="67"/>
      <c r="B4377" s="135"/>
      <c r="C4377" s="135"/>
      <c r="D4377" s="135"/>
      <c r="E4377" s="85"/>
      <c r="F4377" s="85"/>
      <c r="G4377" s="85"/>
      <c r="H4377" s="85"/>
      <c r="I4377" s="85"/>
      <c r="J4377" s="85"/>
      <c r="K4377" s="85"/>
    </row>
    <row r="4378" spans="1:11" x14ac:dyDescent="0.3">
      <c r="A4378" s="67"/>
      <c r="B4378" s="135"/>
      <c r="C4378" s="135"/>
      <c r="D4378" s="135"/>
      <c r="E4378" s="85"/>
      <c r="F4378" s="85"/>
      <c r="G4378" s="85"/>
      <c r="H4378" s="85"/>
      <c r="I4378" s="85"/>
      <c r="J4378" s="85"/>
      <c r="K4378" s="85"/>
    </row>
    <row r="4379" spans="1:11" x14ac:dyDescent="0.3">
      <c r="A4379" s="67"/>
      <c r="B4379" s="135"/>
      <c r="C4379" s="135"/>
      <c r="D4379" s="135"/>
      <c r="E4379" s="85"/>
      <c r="F4379" s="85"/>
      <c r="G4379" s="85"/>
      <c r="H4379" s="85"/>
      <c r="I4379" s="85"/>
      <c r="J4379" s="85"/>
      <c r="K4379" s="85"/>
    </row>
    <row r="4380" spans="1:11" x14ac:dyDescent="0.3">
      <c r="A4380" s="67"/>
      <c r="B4380" s="135"/>
      <c r="C4380" s="135"/>
      <c r="D4380" s="135"/>
      <c r="E4380" s="85"/>
      <c r="F4380" s="85"/>
      <c r="G4380" s="85"/>
      <c r="H4380" s="85"/>
      <c r="I4380" s="85"/>
      <c r="J4380" s="85"/>
      <c r="K4380" s="85"/>
    </row>
    <row r="4381" spans="1:11" x14ac:dyDescent="0.3">
      <c r="A4381" s="67"/>
      <c r="B4381" s="135"/>
      <c r="C4381" s="135"/>
      <c r="D4381" s="135"/>
      <c r="E4381" s="85"/>
      <c r="F4381" s="85"/>
      <c r="G4381" s="85"/>
      <c r="H4381" s="85"/>
      <c r="I4381" s="85"/>
      <c r="J4381" s="85"/>
      <c r="K4381" s="85"/>
    </row>
    <row r="4382" spans="1:11" x14ac:dyDescent="0.3">
      <c r="A4382" s="67"/>
      <c r="B4382" s="135"/>
      <c r="C4382" s="135"/>
      <c r="D4382" s="135"/>
      <c r="E4382" s="85"/>
      <c r="F4382" s="85"/>
      <c r="G4382" s="85"/>
      <c r="H4382" s="85"/>
      <c r="I4382" s="85"/>
      <c r="J4382" s="85"/>
      <c r="K4382" s="85"/>
    </row>
    <row r="4383" spans="1:11" x14ac:dyDescent="0.3">
      <c r="A4383" s="67"/>
      <c r="B4383" s="135"/>
      <c r="C4383" s="135"/>
      <c r="D4383" s="135"/>
      <c r="E4383" s="85"/>
      <c r="F4383" s="85"/>
      <c r="G4383" s="85"/>
      <c r="H4383" s="85"/>
      <c r="I4383" s="85"/>
      <c r="J4383" s="85"/>
      <c r="K4383" s="85"/>
    </row>
    <row r="4384" spans="1:11" x14ac:dyDescent="0.3">
      <c r="A4384" s="67"/>
      <c r="B4384" s="135"/>
      <c r="C4384" s="135"/>
      <c r="D4384" s="135"/>
      <c r="E4384" s="85"/>
      <c r="F4384" s="85"/>
      <c r="G4384" s="85"/>
      <c r="H4384" s="85"/>
      <c r="I4384" s="85"/>
      <c r="J4384" s="85"/>
      <c r="K4384" s="85"/>
    </row>
    <row r="4385" spans="1:11" x14ac:dyDescent="0.3">
      <c r="A4385" s="67"/>
      <c r="B4385" s="135"/>
      <c r="C4385" s="135"/>
      <c r="D4385" s="135"/>
      <c r="E4385" s="85"/>
      <c r="F4385" s="85"/>
      <c r="G4385" s="85"/>
      <c r="H4385" s="85"/>
      <c r="I4385" s="85"/>
      <c r="J4385" s="85"/>
      <c r="K4385" s="85"/>
    </row>
    <row r="4386" spans="1:11" x14ac:dyDescent="0.3">
      <c r="A4386" s="67"/>
      <c r="B4386" s="135"/>
      <c r="C4386" s="135"/>
      <c r="D4386" s="135"/>
      <c r="E4386" s="85"/>
      <c r="F4386" s="85"/>
      <c r="G4386" s="85"/>
      <c r="H4386" s="85"/>
      <c r="I4386" s="85"/>
      <c r="J4386" s="85"/>
      <c r="K4386" s="85"/>
    </row>
    <row r="4387" spans="1:11" x14ac:dyDescent="0.3">
      <c r="A4387" s="67"/>
      <c r="B4387" s="135"/>
      <c r="C4387" s="135"/>
      <c r="D4387" s="135"/>
      <c r="E4387" s="85"/>
      <c r="F4387" s="85"/>
      <c r="G4387" s="85"/>
      <c r="H4387" s="85"/>
      <c r="I4387" s="85"/>
      <c r="J4387" s="85"/>
      <c r="K4387" s="85"/>
    </row>
    <row r="4388" spans="1:11" x14ac:dyDescent="0.3">
      <c r="A4388" s="67"/>
      <c r="B4388" s="135"/>
      <c r="C4388" s="135"/>
      <c r="D4388" s="135"/>
      <c r="E4388" s="85"/>
      <c r="F4388" s="85"/>
      <c r="G4388" s="85"/>
      <c r="H4388" s="85"/>
      <c r="I4388" s="85"/>
      <c r="J4388" s="85"/>
      <c r="K4388" s="85"/>
    </row>
    <row r="4389" spans="1:11" x14ac:dyDescent="0.3">
      <c r="A4389" s="67"/>
      <c r="B4389" s="135"/>
      <c r="C4389" s="135"/>
      <c r="D4389" s="135"/>
      <c r="E4389" s="85"/>
      <c r="F4389" s="85"/>
      <c r="G4389" s="85"/>
      <c r="H4389" s="85"/>
      <c r="I4389" s="85"/>
      <c r="J4389" s="85"/>
      <c r="K4389" s="85"/>
    </row>
    <row r="4390" spans="1:11" x14ac:dyDescent="0.3">
      <c r="A4390" s="67"/>
      <c r="B4390" s="135"/>
      <c r="C4390" s="135"/>
      <c r="D4390" s="135"/>
      <c r="E4390" s="85"/>
      <c r="F4390" s="85"/>
      <c r="G4390" s="85"/>
      <c r="H4390" s="85"/>
      <c r="I4390" s="85"/>
      <c r="J4390" s="85"/>
      <c r="K4390" s="85"/>
    </row>
    <row r="4391" spans="1:11" x14ac:dyDescent="0.3">
      <c r="A4391" s="68"/>
      <c r="B4391" s="136"/>
      <c r="C4391" s="136"/>
      <c r="D4391" s="136"/>
      <c r="E4391" s="87"/>
      <c r="F4391" s="87"/>
      <c r="G4391" s="87"/>
      <c r="H4391" s="87"/>
      <c r="I4391" s="87"/>
      <c r="J4391" s="87"/>
      <c r="K4391" s="87"/>
    </row>
    <row r="4392" spans="1:11" x14ac:dyDescent="0.3">
      <c r="A4392" s="82"/>
      <c r="B4392" s="89"/>
      <c r="C4392" s="89"/>
      <c r="D4392" s="89"/>
      <c r="E4392" s="89"/>
      <c r="F4392" s="89"/>
      <c r="G4392" s="89"/>
      <c r="H4392" s="89"/>
      <c r="I4392" s="89"/>
      <c r="J4392" s="89"/>
      <c r="K4392" s="89"/>
    </row>
    <row r="4393" spans="1:11" x14ac:dyDescent="0.3">
      <c r="A4393" s="92"/>
      <c r="B4393" s="92"/>
      <c r="C4393" s="92"/>
      <c r="D4393" s="92"/>
      <c r="E4393" s="92"/>
      <c r="F4393" s="92"/>
      <c r="G4393" s="92"/>
      <c r="H4393" s="92"/>
      <c r="I4393" s="92"/>
      <c r="J4393" s="92"/>
      <c r="K4393" s="92"/>
    </row>
    <row r="4394" spans="1:11" x14ac:dyDescent="0.3">
      <c r="A4394" s="68"/>
      <c r="B4394" s="68"/>
      <c r="C4394" s="68"/>
      <c r="D4394" s="68"/>
      <c r="E4394" s="68"/>
      <c r="F4394" s="68"/>
      <c r="G4394" s="68"/>
      <c r="H4394" s="68"/>
      <c r="I4394" s="68"/>
      <c r="J4394" s="68"/>
      <c r="K4394" s="86"/>
    </row>
    <row r="4395" spans="1:11" x14ac:dyDescent="0.3">
      <c r="A4395" s="67"/>
      <c r="B4395" s="135"/>
      <c r="C4395" s="135"/>
      <c r="D4395" s="135"/>
      <c r="E4395" s="85"/>
      <c r="F4395" s="85"/>
      <c r="G4395" s="85"/>
      <c r="H4395" s="85"/>
      <c r="I4395" s="85"/>
      <c r="J4395" s="85"/>
      <c r="K4395" s="85"/>
    </row>
    <row r="4396" spans="1:11" x14ac:dyDescent="0.3">
      <c r="A4396" s="67"/>
      <c r="B4396" s="135"/>
      <c r="C4396" s="135"/>
      <c r="D4396" s="135"/>
      <c r="E4396" s="85"/>
      <c r="F4396" s="85"/>
      <c r="G4396" s="85"/>
      <c r="H4396" s="85"/>
      <c r="I4396" s="85"/>
      <c r="J4396" s="85"/>
      <c r="K4396" s="85"/>
    </row>
    <row r="4397" spans="1:11" x14ac:dyDescent="0.3">
      <c r="A4397" s="67"/>
      <c r="B4397" s="135"/>
      <c r="C4397" s="135"/>
      <c r="D4397" s="135"/>
      <c r="E4397" s="85"/>
      <c r="F4397" s="85"/>
      <c r="G4397" s="85"/>
      <c r="H4397" s="85"/>
      <c r="I4397" s="85"/>
      <c r="J4397" s="85"/>
      <c r="K4397" s="85"/>
    </row>
    <row r="4398" spans="1:11" x14ac:dyDescent="0.3">
      <c r="A4398" s="67"/>
      <c r="B4398" s="135"/>
      <c r="C4398" s="135"/>
      <c r="D4398" s="135"/>
      <c r="E4398" s="85"/>
      <c r="F4398" s="85"/>
      <c r="G4398" s="85"/>
      <c r="H4398" s="85"/>
      <c r="I4398" s="85"/>
      <c r="J4398" s="85"/>
      <c r="K4398" s="85"/>
    </row>
    <row r="4399" spans="1:11" x14ac:dyDescent="0.3">
      <c r="A4399" s="67"/>
      <c r="B4399" s="135"/>
      <c r="C4399" s="135"/>
      <c r="D4399" s="135"/>
      <c r="E4399" s="85"/>
      <c r="F4399" s="85"/>
      <c r="G4399" s="85"/>
      <c r="H4399" s="85"/>
      <c r="I4399" s="85"/>
      <c r="J4399" s="85"/>
      <c r="K4399" s="85"/>
    </row>
    <row r="4400" spans="1:11" x14ac:dyDescent="0.3">
      <c r="A4400" s="67"/>
      <c r="B4400" s="135"/>
      <c r="C4400" s="135"/>
      <c r="D4400" s="135"/>
      <c r="E4400" s="85"/>
      <c r="F4400" s="85"/>
      <c r="G4400" s="85"/>
      <c r="H4400" s="85"/>
      <c r="I4400" s="85"/>
      <c r="J4400" s="85"/>
      <c r="K4400" s="85"/>
    </row>
    <row r="4401" spans="1:11" x14ac:dyDescent="0.3">
      <c r="A4401" s="67"/>
      <c r="B4401" s="135"/>
      <c r="C4401" s="135"/>
      <c r="D4401" s="135"/>
      <c r="E4401" s="85"/>
      <c r="F4401" s="85"/>
      <c r="G4401" s="85"/>
      <c r="H4401" s="85"/>
      <c r="I4401" s="85"/>
      <c r="J4401" s="85"/>
      <c r="K4401" s="85"/>
    </row>
    <row r="4402" spans="1:11" x14ac:dyDescent="0.3">
      <c r="A4402" s="67"/>
      <c r="B4402" s="135"/>
      <c r="C4402" s="135"/>
      <c r="D4402" s="135"/>
      <c r="E4402" s="85"/>
      <c r="F4402" s="85"/>
      <c r="G4402" s="85"/>
      <c r="H4402" s="85"/>
      <c r="I4402" s="85"/>
      <c r="J4402" s="85"/>
      <c r="K4402" s="85"/>
    </row>
    <row r="4403" spans="1:11" x14ac:dyDescent="0.3">
      <c r="A4403" s="67"/>
      <c r="B4403" s="135"/>
      <c r="C4403" s="135"/>
      <c r="D4403" s="135"/>
      <c r="E4403" s="85"/>
      <c r="F4403" s="85"/>
      <c r="G4403" s="85"/>
      <c r="H4403" s="85"/>
      <c r="I4403" s="85"/>
      <c r="J4403" s="85"/>
      <c r="K4403" s="85"/>
    </row>
    <row r="4404" spans="1:11" x14ac:dyDescent="0.3">
      <c r="A4404" s="67"/>
      <c r="B4404" s="135"/>
      <c r="C4404" s="135"/>
      <c r="D4404" s="135"/>
      <c r="E4404" s="85"/>
      <c r="F4404" s="85"/>
      <c r="G4404" s="85"/>
      <c r="H4404" s="85"/>
      <c r="I4404" s="85"/>
      <c r="J4404" s="85"/>
      <c r="K4404" s="85"/>
    </row>
    <row r="4405" spans="1:11" x14ac:dyDescent="0.3">
      <c r="A4405" s="67"/>
      <c r="B4405" s="135"/>
      <c r="C4405" s="135"/>
      <c r="D4405" s="135"/>
      <c r="E4405" s="85"/>
      <c r="F4405" s="85"/>
      <c r="G4405" s="85"/>
      <c r="H4405" s="85"/>
      <c r="I4405" s="85"/>
      <c r="J4405" s="85"/>
      <c r="K4405" s="85"/>
    </row>
    <row r="4406" spans="1:11" x14ac:dyDescent="0.3">
      <c r="A4406" s="67"/>
      <c r="B4406" s="135"/>
      <c r="C4406" s="135"/>
      <c r="D4406" s="135"/>
      <c r="E4406" s="85"/>
      <c r="F4406" s="85"/>
      <c r="G4406" s="85"/>
      <c r="H4406" s="85"/>
      <c r="I4406" s="85"/>
      <c r="J4406" s="85"/>
      <c r="K4406" s="85"/>
    </row>
    <row r="4407" spans="1:11" x14ac:dyDescent="0.3">
      <c r="A4407" s="67"/>
      <c r="B4407" s="135"/>
      <c r="C4407" s="135"/>
      <c r="D4407" s="135"/>
      <c r="E4407" s="85"/>
      <c r="F4407" s="85"/>
      <c r="G4407" s="85"/>
      <c r="H4407" s="85"/>
      <c r="I4407" s="85"/>
      <c r="J4407" s="85"/>
      <c r="K4407" s="85"/>
    </row>
    <row r="4408" spans="1:11" x14ac:dyDescent="0.3">
      <c r="A4408" s="67"/>
      <c r="B4408" s="135"/>
      <c r="C4408" s="135"/>
      <c r="D4408" s="135"/>
      <c r="E4408" s="85"/>
      <c r="F4408" s="85"/>
      <c r="G4408" s="85"/>
      <c r="H4408" s="85"/>
      <c r="I4408" s="85"/>
      <c r="J4408" s="85"/>
      <c r="K4408" s="85"/>
    </row>
    <row r="4409" spans="1:11" x14ac:dyDescent="0.3">
      <c r="A4409" s="67"/>
      <c r="B4409" s="135"/>
      <c r="C4409" s="135"/>
      <c r="D4409" s="135"/>
      <c r="E4409" s="85"/>
      <c r="F4409" s="85"/>
      <c r="G4409" s="85"/>
      <c r="H4409" s="85"/>
      <c r="I4409" s="85"/>
      <c r="J4409" s="85"/>
      <c r="K4409" s="85"/>
    </row>
    <row r="4410" spans="1:11" x14ac:dyDescent="0.3">
      <c r="A4410" s="67"/>
      <c r="B4410" s="135"/>
      <c r="C4410" s="135"/>
      <c r="D4410" s="135"/>
      <c r="E4410" s="85"/>
      <c r="F4410" s="85"/>
      <c r="G4410" s="85"/>
      <c r="H4410" s="85"/>
      <c r="I4410" s="85"/>
      <c r="J4410" s="85"/>
      <c r="K4410" s="85"/>
    </row>
    <row r="4411" spans="1:11" x14ac:dyDescent="0.3">
      <c r="A4411" s="68"/>
      <c r="B4411" s="137"/>
      <c r="C4411" s="137"/>
      <c r="D4411" s="137"/>
      <c r="E4411" s="87"/>
      <c r="F4411" s="87"/>
      <c r="G4411" s="87"/>
      <c r="H4411" s="87"/>
      <c r="I4411" s="87"/>
      <c r="J4411" s="87"/>
      <c r="K4411" s="87"/>
    </row>
    <row r="4413" spans="1:11" x14ac:dyDescent="0.3">
      <c r="A4413" s="69"/>
      <c r="B4413" s="69"/>
      <c r="C4413" s="69"/>
      <c r="D4413" s="69"/>
      <c r="E4413" s="69"/>
      <c r="F4413" s="69"/>
      <c r="G4413" s="69"/>
      <c r="H4413" s="97"/>
      <c r="I4413" s="97"/>
      <c r="J4413" s="69"/>
      <c r="K4413" s="69"/>
    </row>
    <row r="4414" spans="1:11" x14ac:dyDescent="0.3">
      <c r="A4414" s="101"/>
      <c r="B4414" s="83"/>
      <c r="C4414" s="83"/>
      <c r="D4414" s="83"/>
      <c r="E4414" s="83"/>
      <c r="F4414" s="83"/>
      <c r="G4414" s="95"/>
      <c r="H4414" s="95"/>
      <c r="I4414" s="33"/>
      <c r="J4414" s="98"/>
      <c r="K4414" s="96"/>
    </row>
    <row r="4415" spans="1:11" x14ac:dyDescent="0.3">
      <c r="A4415" s="91"/>
      <c r="B4415" s="92"/>
      <c r="C4415" s="92"/>
      <c r="D4415" s="92"/>
      <c r="E4415" s="92"/>
      <c r="F4415" s="92"/>
      <c r="G4415" s="92"/>
      <c r="H4415" s="92"/>
      <c r="I4415" s="92"/>
      <c r="J4415" s="92"/>
      <c r="K4415" s="92"/>
    </row>
    <row r="4416" spans="1:11" x14ac:dyDescent="0.3">
      <c r="A4416" s="68"/>
      <c r="B4416" s="68"/>
      <c r="C4416" s="68"/>
      <c r="D4416" s="68"/>
      <c r="E4416" s="68"/>
      <c r="F4416" s="68"/>
      <c r="G4416" s="68"/>
      <c r="H4416" s="68"/>
      <c r="I4416" s="68"/>
      <c r="J4416" s="68"/>
      <c r="K4416" s="86"/>
    </row>
    <row r="4417" spans="1:11" x14ac:dyDescent="0.3">
      <c r="A4417" s="67"/>
      <c r="B4417" s="135"/>
      <c r="C4417" s="135"/>
      <c r="D4417" s="135"/>
      <c r="E4417" s="85"/>
      <c r="F4417" s="85"/>
      <c r="G4417" s="85"/>
      <c r="H4417" s="85"/>
      <c r="I4417" s="85"/>
      <c r="J4417" s="85"/>
      <c r="K4417" s="85"/>
    </row>
    <row r="4418" spans="1:11" x14ac:dyDescent="0.3">
      <c r="A4418" s="67"/>
      <c r="B4418" s="135"/>
      <c r="C4418" s="135"/>
      <c r="D4418" s="135"/>
      <c r="E4418" s="85"/>
      <c r="F4418" s="85"/>
      <c r="G4418" s="85"/>
      <c r="H4418" s="85"/>
      <c r="I4418" s="85"/>
      <c r="J4418" s="85"/>
      <c r="K4418" s="85"/>
    </row>
    <row r="4419" spans="1:11" x14ac:dyDescent="0.3">
      <c r="A4419" s="67"/>
      <c r="B4419" s="135"/>
      <c r="C4419" s="135"/>
      <c r="D4419" s="135"/>
      <c r="E4419" s="85"/>
      <c r="F4419" s="85"/>
      <c r="G4419" s="85"/>
      <c r="H4419" s="85"/>
      <c r="I4419" s="85"/>
      <c r="J4419" s="85"/>
      <c r="K4419" s="85"/>
    </row>
    <row r="4420" spans="1:11" x14ac:dyDescent="0.3">
      <c r="A4420" s="67"/>
      <c r="B4420" s="135"/>
      <c r="C4420" s="135"/>
      <c r="D4420" s="135"/>
      <c r="E4420" s="85"/>
      <c r="F4420" s="85"/>
      <c r="G4420" s="85"/>
      <c r="H4420" s="85"/>
      <c r="I4420" s="85"/>
      <c r="J4420" s="85"/>
      <c r="K4420" s="85"/>
    </row>
    <row r="4421" spans="1:11" x14ac:dyDescent="0.3">
      <c r="A4421" s="67"/>
      <c r="B4421" s="135"/>
      <c r="C4421" s="135"/>
      <c r="D4421" s="135"/>
      <c r="E4421" s="85"/>
      <c r="F4421" s="85"/>
      <c r="G4421" s="85"/>
      <c r="H4421" s="85"/>
      <c r="I4421" s="85"/>
      <c r="J4421" s="85"/>
      <c r="K4421" s="85"/>
    </row>
    <row r="4422" spans="1:11" x14ac:dyDescent="0.3">
      <c r="A4422" s="67"/>
      <c r="B4422" s="135"/>
      <c r="C4422" s="135"/>
      <c r="D4422" s="135"/>
      <c r="E4422" s="85"/>
      <c r="F4422" s="85"/>
      <c r="G4422" s="85"/>
      <c r="H4422" s="85"/>
      <c r="I4422" s="85"/>
      <c r="J4422" s="85"/>
      <c r="K4422" s="85"/>
    </row>
    <row r="4423" spans="1:11" x14ac:dyDescent="0.3">
      <c r="A4423" s="67"/>
      <c r="B4423" s="135"/>
      <c r="C4423" s="135"/>
      <c r="D4423" s="135"/>
      <c r="E4423" s="85"/>
      <c r="F4423" s="85"/>
      <c r="G4423" s="85"/>
      <c r="H4423" s="85"/>
      <c r="I4423" s="85"/>
      <c r="J4423" s="85"/>
      <c r="K4423" s="85"/>
    </row>
    <row r="4424" spans="1:11" x14ac:dyDescent="0.3">
      <c r="A4424" s="67"/>
      <c r="B4424" s="135"/>
      <c r="C4424" s="135"/>
      <c r="D4424" s="135"/>
      <c r="E4424" s="85"/>
      <c r="F4424" s="85"/>
      <c r="G4424" s="85"/>
      <c r="H4424" s="85"/>
      <c r="I4424" s="85"/>
      <c r="J4424" s="85"/>
      <c r="K4424" s="85"/>
    </row>
    <row r="4425" spans="1:11" x14ac:dyDescent="0.3">
      <c r="A4425" s="67"/>
      <c r="B4425" s="135"/>
      <c r="C4425" s="135"/>
      <c r="D4425" s="135"/>
      <c r="E4425" s="85"/>
      <c r="F4425" s="85"/>
      <c r="G4425" s="85"/>
      <c r="H4425" s="85"/>
      <c r="I4425" s="85"/>
      <c r="J4425" s="85"/>
      <c r="K4425" s="85"/>
    </row>
    <row r="4426" spans="1:11" x14ac:dyDescent="0.3">
      <c r="A4426" s="67"/>
      <c r="B4426" s="135"/>
      <c r="C4426" s="135"/>
      <c r="D4426" s="135"/>
      <c r="E4426" s="85"/>
      <c r="F4426" s="85"/>
      <c r="G4426" s="85"/>
      <c r="H4426" s="85"/>
      <c r="I4426" s="85"/>
      <c r="J4426" s="85"/>
      <c r="K4426" s="85"/>
    </row>
    <row r="4427" spans="1:11" x14ac:dyDescent="0.3">
      <c r="A4427" s="67"/>
      <c r="B4427" s="135"/>
      <c r="C4427" s="135"/>
      <c r="D4427" s="135"/>
      <c r="E4427" s="85"/>
      <c r="F4427" s="85"/>
      <c r="G4427" s="85"/>
      <c r="H4427" s="85"/>
      <c r="I4427" s="85"/>
      <c r="J4427" s="85"/>
      <c r="K4427" s="85"/>
    </row>
    <row r="4428" spans="1:11" x14ac:dyDescent="0.3">
      <c r="A4428" s="67"/>
      <c r="B4428" s="135"/>
      <c r="C4428" s="135"/>
      <c r="D4428" s="135"/>
      <c r="E4428" s="85"/>
      <c r="F4428" s="85"/>
      <c r="G4428" s="85"/>
      <c r="H4428" s="85"/>
      <c r="I4428" s="85"/>
      <c r="J4428" s="85"/>
      <c r="K4428" s="85"/>
    </row>
    <row r="4429" spans="1:11" x14ac:dyDescent="0.3">
      <c r="A4429" s="67"/>
      <c r="B4429" s="135"/>
      <c r="C4429" s="135"/>
      <c r="D4429" s="135"/>
      <c r="E4429" s="85"/>
      <c r="F4429" s="85"/>
      <c r="G4429" s="85"/>
      <c r="H4429" s="85"/>
      <c r="I4429" s="85"/>
      <c r="J4429" s="85"/>
      <c r="K4429" s="85"/>
    </row>
    <row r="4430" spans="1:11" x14ac:dyDescent="0.3">
      <c r="A4430" s="67"/>
      <c r="B4430" s="135"/>
      <c r="C4430" s="135"/>
      <c r="D4430" s="135"/>
      <c r="E4430" s="85"/>
      <c r="F4430" s="85"/>
      <c r="G4430" s="85"/>
      <c r="H4430" s="85"/>
      <c r="I4430" s="85"/>
      <c r="J4430" s="85"/>
      <c r="K4430" s="85"/>
    </row>
    <row r="4431" spans="1:11" x14ac:dyDescent="0.3">
      <c r="A4431" s="67"/>
      <c r="B4431" s="135"/>
      <c r="C4431" s="135"/>
      <c r="D4431" s="135"/>
      <c r="E4431" s="85"/>
      <c r="F4431" s="85"/>
      <c r="G4431" s="85"/>
      <c r="H4431" s="85"/>
      <c r="I4431" s="85"/>
      <c r="J4431" s="85"/>
      <c r="K4431" s="85"/>
    </row>
    <row r="4432" spans="1:11" x14ac:dyDescent="0.3">
      <c r="A4432" s="67"/>
      <c r="B4432" s="135"/>
      <c r="C4432" s="135"/>
      <c r="D4432" s="135"/>
      <c r="E4432" s="85"/>
      <c r="F4432" s="85"/>
      <c r="G4432" s="85"/>
      <c r="H4432" s="85"/>
      <c r="I4432" s="85"/>
      <c r="J4432" s="85"/>
      <c r="K4432" s="85"/>
    </row>
    <row r="4433" spans="1:11" x14ac:dyDescent="0.3">
      <c r="A4433" s="68"/>
      <c r="B4433" s="136"/>
      <c r="C4433" s="136"/>
      <c r="D4433" s="136"/>
      <c r="E4433" s="87"/>
      <c r="F4433" s="87"/>
      <c r="G4433" s="87"/>
      <c r="H4433" s="87"/>
      <c r="I4433" s="87"/>
      <c r="J4433" s="87"/>
      <c r="K4433" s="87"/>
    </row>
    <row r="4434" spans="1:11" x14ac:dyDescent="0.3">
      <c r="A4434" s="82"/>
      <c r="B4434" s="89"/>
      <c r="C4434" s="89"/>
      <c r="D4434" s="89"/>
      <c r="E4434" s="89"/>
      <c r="F4434" s="89"/>
      <c r="G4434" s="89"/>
      <c r="H4434" s="89"/>
      <c r="I4434" s="89"/>
      <c r="J4434" s="89"/>
      <c r="K4434" s="89"/>
    </row>
    <row r="4435" spans="1:11" x14ac:dyDescent="0.3">
      <c r="A4435" s="92"/>
      <c r="B4435" s="92"/>
      <c r="C4435" s="92"/>
      <c r="D4435" s="92"/>
      <c r="E4435" s="92"/>
      <c r="F4435" s="92"/>
      <c r="G4435" s="92"/>
      <c r="H4435" s="92"/>
      <c r="I4435" s="92"/>
      <c r="J4435" s="92"/>
      <c r="K4435" s="92"/>
    </row>
    <row r="4436" spans="1:11" x14ac:dyDescent="0.3">
      <c r="A4436" s="68"/>
      <c r="B4436" s="68"/>
      <c r="C4436" s="68"/>
      <c r="D4436" s="68"/>
      <c r="E4436" s="68"/>
      <c r="F4436" s="68"/>
      <c r="G4436" s="68"/>
      <c r="H4436" s="68"/>
      <c r="I4436" s="68"/>
      <c r="J4436" s="68"/>
      <c r="K4436" s="86"/>
    </row>
    <row r="4437" spans="1:11" x14ac:dyDescent="0.3">
      <c r="A4437" s="67"/>
      <c r="B4437" s="135"/>
      <c r="C4437" s="135"/>
      <c r="D4437" s="135"/>
      <c r="E4437" s="85"/>
      <c r="F4437" s="85"/>
      <c r="G4437" s="85"/>
      <c r="H4437" s="85"/>
      <c r="I4437" s="85"/>
      <c r="J4437" s="85"/>
      <c r="K4437" s="85"/>
    </row>
    <row r="4438" spans="1:11" x14ac:dyDescent="0.3">
      <c r="A4438" s="67"/>
      <c r="B4438" s="135"/>
      <c r="C4438" s="135"/>
      <c r="D4438" s="135"/>
      <c r="E4438" s="85"/>
      <c r="F4438" s="85"/>
      <c r="G4438" s="85"/>
      <c r="H4438" s="85"/>
      <c r="I4438" s="85"/>
      <c r="J4438" s="85"/>
      <c r="K4438" s="85"/>
    </row>
    <row r="4439" spans="1:11" x14ac:dyDescent="0.3">
      <c r="A4439" s="67"/>
      <c r="B4439" s="135"/>
      <c r="C4439" s="135"/>
      <c r="D4439" s="135"/>
      <c r="E4439" s="85"/>
      <c r="F4439" s="85"/>
      <c r="G4439" s="85"/>
      <c r="H4439" s="85"/>
      <c r="I4439" s="85"/>
      <c r="J4439" s="85"/>
      <c r="K4439" s="85"/>
    </row>
    <row r="4440" spans="1:11" x14ac:dyDescent="0.3">
      <c r="A4440" s="67"/>
      <c r="B4440" s="135"/>
      <c r="C4440" s="135"/>
      <c r="D4440" s="135"/>
      <c r="E4440" s="85"/>
      <c r="F4440" s="85"/>
      <c r="G4440" s="85"/>
      <c r="H4440" s="85"/>
      <c r="I4440" s="85"/>
      <c r="J4440" s="85"/>
      <c r="K4440" s="85"/>
    </row>
    <row r="4441" spans="1:11" x14ac:dyDescent="0.3">
      <c r="A4441" s="67"/>
      <c r="B4441" s="135"/>
      <c r="C4441" s="135"/>
      <c r="D4441" s="135"/>
      <c r="E4441" s="85"/>
      <c r="F4441" s="85"/>
      <c r="G4441" s="85"/>
      <c r="H4441" s="85"/>
      <c r="I4441" s="85"/>
      <c r="J4441" s="85"/>
      <c r="K4441" s="85"/>
    </row>
    <row r="4442" spans="1:11" x14ac:dyDescent="0.3">
      <c r="A4442" s="67"/>
      <c r="B4442" s="135"/>
      <c r="C4442" s="135"/>
      <c r="D4442" s="135"/>
      <c r="E4442" s="85"/>
      <c r="F4442" s="85"/>
      <c r="G4442" s="85"/>
      <c r="H4442" s="85"/>
      <c r="I4442" s="85"/>
      <c r="J4442" s="85"/>
      <c r="K4442" s="85"/>
    </row>
    <row r="4443" spans="1:11" x14ac:dyDescent="0.3">
      <c r="A4443" s="67"/>
      <c r="B4443" s="135"/>
      <c r="C4443" s="135"/>
      <c r="D4443" s="135"/>
      <c r="E4443" s="85"/>
      <c r="F4443" s="85"/>
      <c r="G4443" s="85"/>
      <c r="H4443" s="85"/>
      <c r="I4443" s="85"/>
      <c r="J4443" s="85"/>
      <c r="K4443" s="85"/>
    </row>
    <row r="4444" spans="1:11" x14ac:dyDescent="0.3">
      <c r="A4444" s="67"/>
      <c r="B4444" s="135"/>
      <c r="C4444" s="135"/>
      <c r="D4444" s="135"/>
      <c r="E4444" s="85"/>
      <c r="F4444" s="85"/>
      <c r="G4444" s="85"/>
      <c r="H4444" s="85"/>
      <c r="I4444" s="85"/>
      <c r="J4444" s="85"/>
      <c r="K4444" s="85"/>
    </row>
    <row r="4445" spans="1:11" x14ac:dyDescent="0.3">
      <c r="A4445" s="67"/>
      <c r="B4445" s="135"/>
      <c r="C4445" s="135"/>
      <c r="D4445" s="135"/>
      <c r="E4445" s="85"/>
      <c r="F4445" s="85"/>
      <c r="G4445" s="85"/>
      <c r="H4445" s="85"/>
      <c r="I4445" s="85"/>
      <c r="J4445" s="85"/>
      <c r="K4445" s="85"/>
    </row>
    <row r="4446" spans="1:11" x14ac:dyDescent="0.3">
      <c r="A4446" s="67"/>
      <c r="B4446" s="135"/>
      <c r="C4446" s="135"/>
      <c r="D4446" s="135"/>
      <c r="E4446" s="85"/>
      <c r="F4446" s="85"/>
      <c r="G4446" s="85"/>
      <c r="H4446" s="85"/>
      <c r="I4446" s="85"/>
      <c r="J4446" s="85"/>
      <c r="K4446" s="85"/>
    </row>
    <row r="4447" spans="1:11" x14ac:dyDescent="0.3">
      <c r="A4447" s="67"/>
      <c r="B4447" s="135"/>
      <c r="C4447" s="135"/>
      <c r="D4447" s="135"/>
      <c r="E4447" s="85"/>
      <c r="F4447" s="85"/>
      <c r="G4447" s="85"/>
      <c r="H4447" s="85"/>
      <c r="I4447" s="85"/>
      <c r="J4447" s="85"/>
      <c r="K4447" s="85"/>
    </row>
    <row r="4448" spans="1:11" x14ac:dyDescent="0.3">
      <c r="A4448" s="67"/>
      <c r="B4448" s="135"/>
      <c r="C4448" s="135"/>
      <c r="D4448" s="135"/>
      <c r="E4448" s="85"/>
      <c r="F4448" s="85"/>
      <c r="G4448" s="85"/>
      <c r="H4448" s="85"/>
      <c r="I4448" s="85"/>
      <c r="J4448" s="85"/>
      <c r="K4448" s="85"/>
    </row>
    <row r="4449" spans="1:11" x14ac:dyDescent="0.3">
      <c r="A4449" s="67"/>
      <c r="B4449" s="135"/>
      <c r="C4449" s="135"/>
      <c r="D4449" s="135"/>
      <c r="E4449" s="85"/>
      <c r="F4449" s="85"/>
      <c r="G4449" s="85"/>
      <c r="H4449" s="85"/>
      <c r="I4449" s="85"/>
      <c r="J4449" s="85"/>
      <c r="K4449" s="85"/>
    </row>
    <row r="4450" spans="1:11" x14ac:dyDescent="0.3">
      <c r="A4450" s="67"/>
      <c r="B4450" s="135"/>
      <c r="C4450" s="135"/>
      <c r="D4450" s="135"/>
      <c r="E4450" s="85"/>
      <c r="F4450" s="85"/>
      <c r="G4450" s="85"/>
      <c r="H4450" s="85"/>
      <c r="I4450" s="85"/>
      <c r="J4450" s="85"/>
      <c r="K4450" s="85"/>
    </row>
    <row r="4451" spans="1:11" x14ac:dyDescent="0.3">
      <c r="A4451" s="67"/>
      <c r="B4451" s="135"/>
      <c r="C4451" s="135"/>
      <c r="D4451" s="135"/>
      <c r="E4451" s="85"/>
      <c r="F4451" s="85"/>
      <c r="G4451" s="85"/>
      <c r="H4451" s="85"/>
      <c r="I4451" s="85"/>
      <c r="J4451" s="85"/>
      <c r="K4451" s="85"/>
    </row>
    <row r="4452" spans="1:11" x14ac:dyDescent="0.3">
      <c r="A4452" s="67"/>
      <c r="B4452" s="135"/>
      <c r="C4452" s="135"/>
      <c r="D4452" s="135"/>
      <c r="E4452" s="85"/>
      <c r="F4452" s="85"/>
      <c r="G4452" s="85"/>
      <c r="H4452" s="85"/>
      <c r="I4452" s="85"/>
      <c r="J4452" s="85"/>
      <c r="K4452" s="85"/>
    </row>
    <row r="4453" spans="1:11" x14ac:dyDescent="0.3">
      <c r="A4453" s="68"/>
      <c r="B4453" s="137"/>
      <c r="C4453" s="137"/>
      <c r="D4453" s="137"/>
      <c r="E4453" s="87"/>
      <c r="F4453" s="87"/>
      <c r="G4453" s="87"/>
      <c r="H4453" s="87"/>
      <c r="I4453" s="87"/>
      <c r="J4453" s="87"/>
      <c r="K4453" s="87"/>
    </row>
    <row r="4455" spans="1:11" x14ac:dyDescent="0.3">
      <c r="A4455" s="69"/>
      <c r="B4455" s="69"/>
      <c r="C4455" s="69"/>
      <c r="D4455" s="69"/>
      <c r="E4455" s="69"/>
      <c r="F4455" s="69"/>
      <c r="G4455" s="69"/>
      <c r="H4455" s="97"/>
      <c r="I4455" s="97"/>
      <c r="J4455" s="69"/>
      <c r="K4455" s="69"/>
    </row>
    <row r="4456" spans="1:11" x14ac:dyDescent="0.3">
      <c r="A4456" s="101"/>
      <c r="B4456" s="83"/>
      <c r="C4456" s="83"/>
      <c r="D4456" s="83"/>
      <c r="E4456" s="83"/>
      <c r="F4456" s="83"/>
      <c r="G4456" s="95"/>
      <c r="H4456" s="95"/>
      <c r="I4456" s="33"/>
      <c r="J4456" s="98"/>
      <c r="K4456" s="96"/>
    </row>
    <row r="4457" spans="1:11" x14ac:dyDescent="0.3">
      <c r="A4457" s="91"/>
      <c r="B4457" s="92"/>
      <c r="C4457" s="92"/>
      <c r="D4457" s="92"/>
      <c r="E4457" s="92"/>
      <c r="F4457" s="92"/>
      <c r="G4457" s="92"/>
      <c r="H4457" s="92"/>
      <c r="I4457" s="92"/>
      <c r="J4457" s="92"/>
      <c r="K4457" s="92"/>
    </row>
    <row r="4458" spans="1:11" x14ac:dyDescent="0.3">
      <c r="A4458" s="68"/>
      <c r="B4458" s="68"/>
      <c r="C4458" s="68"/>
      <c r="D4458" s="68"/>
      <c r="E4458" s="68"/>
      <c r="F4458" s="68"/>
      <c r="G4458" s="68"/>
      <c r="H4458" s="68"/>
      <c r="I4458" s="68"/>
      <c r="J4458" s="68"/>
      <c r="K4458" s="86"/>
    </row>
    <row r="4459" spans="1:11" x14ac:dyDescent="0.3">
      <c r="A4459" s="67"/>
      <c r="B4459" s="135"/>
      <c r="C4459" s="135"/>
      <c r="D4459" s="135"/>
      <c r="E4459" s="85"/>
      <c r="F4459" s="85"/>
      <c r="G4459" s="85"/>
      <c r="H4459" s="85"/>
      <c r="I4459" s="85"/>
      <c r="J4459" s="85"/>
      <c r="K4459" s="85"/>
    </row>
    <row r="4460" spans="1:11" x14ac:dyDescent="0.3">
      <c r="A4460" s="67"/>
      <c r="B4460" s="135"/>
      <c r="C4460" s="135"/>
      <c r="D4460" s="135"/>
      <c r="E4460" s="85"/>
      <c r="F4460" s="85"/>
      <c r="G4460" s="85"/>
      <c r="H4460" s="85"/>
      <c r="I4460" s="85"/>
      <c r="J4460" s="85"/>
      <c r="K4460" s="85"/>
    </row>
    <row r="4461" spans="1:11" x14ac:dyDescent="0.3">
      <c r="A4461" s="67"/>
      <c r="B4461" s="135"/>
      <c r="C4461" s="135"/>
      <c r="D4461" s="135"/>
      <c r="E4461" s="85"/>
      <c r="F4461" s="85"/>
      <c r="G4461" s="85"/>
      <c r="H4461" s="85"/>
      <c r="I4461" s="85"/>
      <c r="J4461" s="85"/>
      <c r="K4461" s="85"/>
    </row>
    <row r="4462" spans="1:11" x14ac:dyDescent="0.3">
      <c r="A4462" s="67"/>
      <c r="B4462" s="135"/>
      <c r="C4462" s="135"/>
      <c r="D4462" s="135"/>
      <c r="E4462" s="85"/>
      <c r="F4462" s="85"/>
      <c r="G4462" s="85"/>
      <c r="H4462" s="85"/>
      <c r="I4462" s="85"/>
      <c r="J4462" s="85"/>
      <c r="K4462" s="85"/>
    </row>
    <row r="4463" spans="1:11" x14ac:dyDescent="0.3">
      <c r="A4463" s="67"/>
      <c r="B4463" s="135"/>
      <c r="C4463" s="135"/>
      <c r="D4463" s="135"/>
      <c r="E4463" s="85"/>
      <c r="F4463" s="85"/>
      <c r="G4463" s="85"/>
      <c r="H4463" s="85"/>
      <c r="I4463" s="85"/>
      <c r="J4463" s="85"/>
      <c r="K4463" s="85"/>
    </row>
    <row r="4464" spans="1:11" x14ac:dyDescent="0.3">
      <c r="A4464" s="67"/>
      <c r="B4464" s="135"/>
      <c r="C4464" s="135"/>
      <c r="D4464" s="135"/>
      <c r="E4464" s="85"/>
      <c r="F4464" s="85"/>
      <c r="G4464" s="85"/>
      <c r="H4464" s="85"/>
      <c r="I4464" s="85"/>
      <c r="J4464" s="85"/>
      <c r="K4464" s="85"/>
    </row>
    <row r="4465" spans="1:11" x14ac:dyDescent="0.3">
      <c r="A4465" s="67"/>
      <c r="B4465" s="135"/>
      <c r="C4465" s="135"/>
      <c r="D4465" s="135"/>
      <c r="E4465" s="85"/>
      <c r="F4465" s="85"/>
      <c r="G4465" s="85"/>
      <c r="H4465" s="85"/>
      <c r="I4465" s="85"/>
      <c r="J4465" s="85"/>
      <c r="K4465" s="85"/>
    </row>
    <row r="4466" spans="1:11" x14ac:dyDescent="0.3">
      <c r="A4466" s="67"/>
      <c r="B4466" s="135"/>
      <c r="C4466" s="135"/>
      <c r="D4466" s="135"/>
      <c r="E4466" s="85"/>
      <c r="F4466" s="85"/>
      <c r="G4466" s="85"/>
      <c r="H4466" s="85"/>
      <c r="I4466" s="85"/>
      <c r="J4466" s="85"/>
      <c r="K4466" s="85"/>
    </row>
    <row r="4467" spans="1:11" x14ac:dyDescent="0.3">
      <c r="A4467" s="67"/>
      <c r="B4467" s="135"/>
      <c r="C4467" s="135"/>
      <c r="D4467" s="135"/>
      <c r="E4467" s="85"/>
      <c r="F4467" s="85"/>
      <c r="G4467" s="85"/>
      <c r="H4467" s="85"/>
      <c r="I4467" s="85"/>
      <c r="J4467" s="85"/>
      <c r="K4467" s="85"/>
    </row>
    <row r="4468" spans="1:11" x14ac:dyDescent="0.3">
      <c r="A4468" s="67"/>
      <c r="B4468" s="135"/>
      <c r="C4468" s="135"/>
      <c r="D4468" s="135"/>
      <c r="E4468" s="85"/>
      <c r="F4468" s="85"/>
      <c r="G4468" s="85"/>
      <c r="H4468" s="85"/>
      <c r="I4468" s="85"/>
      <c r="J4468" s="85"/>
      <c r="K4468" s="85"/>
    </row>
    <row r="4469" spans="1:11" x14ac:dyDescent="0.3">
      <c r="A4469" s="67"/>
      <c r="B4469" s="135"/>
      <c r="C4469" s="135"/>
      <c r="D4469" s="135"/>
      <c r="E4469" s="85"/>
      <c r="F4469" s="85"/>
      <c r="G4469" s="85"/>
      <c r="H4469" s="85"/>
      <c r="I4469" s="85"/>
      <c r="J4469" s="85"/>
      <c r="K4469" s="85"/>
    </row>
    <row r="4470" spans="1:11" x14ac:dyDescent="0.3">
      <c r="A4470" s="67"/>
      <c r="B4470" s="135"/>
      <c r="C4470" s="135"/>
      <c r="D4470" s="135"/>
      <c r="E4470" s="85"/>
      <c r="F4470" s="85"/>
      <c r="G4470" s="85"/>
      <c r="H4470" s="85"/>
      <c r="I4470" s="85"/>
      <c r="J4470" s="85"/>
      <c r="K4470" s="85"/>
    </row>
    <row r="4471" spans="1:11" x14ac:dyDescent="0.3">
      <c r="A4471" s="67"/>
      <c r="B4471" s="135"/>
      <c r="C4471" s="135"/>
      <c r="D4471" s="135"/>
      <c r="E4471" s="85"/>
      <c r="F4471" s="85"/>
      <c r="G4471" s="85"/>
      <c r="H4471" s="85"/>
      <c r="I4471" s="85"/>
      <c r="J4471" s="85"/>
      <c r="K4471" s="85"/>
    </row>
    <row r="4472" spans="1:11" x14ac:dyDescent="0.3">
      <c r="A4472" s="67"/>
      <c r="B4472" s="135"/>
      <c r="C4472" s="135"/>
      <c r="D4472" s="135"/>
      <c r="E4472" s="85"/>
      <c r="F4472" s="85"/>
      <c r="G4472" s="85"/>
      <c r="H4472" s="85"/>
      <c r="I4472" s="85"/>
      <c r="J4472" s="85"/>
      <c r="K4472" s="85"/>
    </row>
    <row r="4473" spans="1:11" x14ac:dyDescent="0.3">
      <c r="A4473" s="67"/>
      <c r="B4473" s="135"/>
      <c r="C4473" s="135"/>
      <c r="D4473" s="135"/>
      <c r="E4473" s="85"/>
      <c r="F4473" s="85"/>
      <c r="G4473" s="85"/>
      <c r="H4473" s="85"/>
      <c r="I4473" s="85"/>
      <c r="J4473" s="85"/>
      <c r="K4473" s="85"/>
    </row>
    <row r="4474" spans="1:11" x14ac:dyDescent="0.3">
      <c r="A4474" s="67"/>
      <c r="B4474" s="135"/>
      <c r="C4474" s="135"/>
      <c r="D4474" s="135"/>
      <c r="E4474" s="85"/>
      <c r="F4474" s="85"/>
      <c r="G4474" s="85"/>
      <c r="H4474" s="85"/>
      <c r="I4474" s="85"/>
      <c r="J4474" s="85"/>
      <c r="K4474" s="85"/>
    </row>
    <row r="4475" spans="1:11" x14ac:dyDescent="0.3">
      <c r="A4475" s="68"/>
      <c r="B4475" s="136"/>
      <c r="C4475" s="136"/>
      <c r="D4475" s="136"/>
      <c r="E4475" s="87"/>
      <c r="F4475" s="87"/>
      <c r="G4475" s="87"/>
      <c r="H4475" s="87"/>
      <c r="I4475" s="87"/>
      <c r="J4475" s="87"/>
      <c r="K4475" s="87"/>
    </row>
    <row r="4476" spans="1:11" x14ac:dyDescent="0.3">
      <c r="A4476" s="82"/>
      <c r="B4476" s="89"/>
      <c r="C4476" s="89"/>
      <c r="D4476" s="89"/>
      <c r="E4476" s="89"/>
      <c r="F4476" s="89"/>
      <c r="G4476" s="89"/>
      <c r="H4476" s="89"/>
      <c r="I4476" s="89"/>
      <c r="J4476" s="89"/>
      <c r="K4476" s="89"/>
    </row>
    <row r="4477" spans="1:11" x14ac:dyDescent="0.3">
      <c r="A4477" s="92"/>
      <c r="B4477" s="92"/>
      <c r="C4477" s="92"/>
      <c r="D4477" s="92"/>
      <c r="E4477" s="92"/>
      <c r="F4477" s="92"/>
      <c r="G4477" s="92"/>
      <c r="H4477" s="92"/>
      <c r="I4477" s="92"/>
      <c r="J4477" s="92"/>
      <c r="K4477" s="92"/>
    </row>
    <row r="4478" spans="1:11" x14ac:dyDescent="0.3">
      <c r="A4478" s="68"/>
      <c r="B4478" s="68"/>
      <c r="C4478" s="68"/>
      <c r="D4478" s="68"/>
      <c r="E4478" s="68"/>
      <c r="F4478" s="68"/>
      <c r="G4478" s="68"/>
      <c r="H4478" s="68"/>
      <c r="I4478" s="68"/>
      <c r="J4478" s="68"/>
      <c r="K4478" s="86"/>
    </row>
    <row r="4479" spans="1:11" x14ac:dyDescent="0.3">
      <c r="A4479" s="67"/>
      <c r="B4479" s="135"/>
      <c r="C4479" s="135"/>
      <c r="D4479" s="135"/>
      <c r="E4479" s="85"/>
      <c r="F4479" s="85"/>
      <c r="G4479" s="85"/>
      <c r="H4479" s="85"/>
      <c r="I4479" s="85"/>
      <c r="J4479" s="85"/>
      <c r="K4479" s="85"/>
    </row>
    <row r="4480" spans="1:11" x14ac:dyDescent="0.3">
      <c r="A4480" s="67"/>
      <c r="B4480" s="135"/>
      <c r="C4480" s="135"/>
      <c r="D4480" s="135"/>
      <c r="E4480" s="85"/>
      <c r="F4480" s="85"/>
      <c r="G4480" s="85"/>
      <c r="H4480" s="85"/>
      <c r="I4480" s="85"/>
      <c r="J4480" s="85"/>
      <c r="K4480" s="85"/>
    </row>
    <row r="4481" spans="1:11" x14ac:dyDescent="0.3">
      <c r="A4481" s="67"/>
      <c r="B4481" s="135"/>
      <c r="C4481" s="135"/>
      <c r="D4481" s="135"/>
      <c r="E4481" s="85"/>
      <c r="F4481" s="85"/>
      <c r="G4481" s="85"/>
      <c r="H4481" s="85"/>
      <c r="I4481" s="85"/>
      <c r="J4481" s="85"/>
      <c r="K4481" s="85"/>
    </row>
    <row r="4482" spans="1:11" x14ac:dyDescent="0.3">
      <c r="A4482" s="67"/>
      <c r="B4482" s="135"/>
      <c r="C4482" s="135"/>
      <c r="D4482" s="135"/>
      <c r="E4482" s="85"/>
      <c r="F4482" s="85"/>
      <c r="G4482" s="85"/>
      <c r="H4482" s="85"/>
      <c r="I4482" s="85"/>
      <c r="J4482" s="85"/>
      <c r="K4482" s="85"/>
    </row>
    <row r="4483" spans="1:11" x14ac:dyDescent="0.3">
      <c r="A4483" s="67"/>
      <c r="B4483" s="135"/>
      <c r="C4483" s="135"/>
      <c r="D4483" s="135"/>
      <c r="E4483" s="85"/>
      <c r="F4483" s="85"/>
      <c r="G4483" s="85"/>
      <c r="H4483" s="85"/>
      <c r="I4483" s="85"/>
      <c r="J4483" s="85"/>
      <c r="K4483" s="85"/>
    </row>
    <row r="4484" spans="1:11" x14ac:dyDescent="0.3">
      <c r="A4484" s="67"/>
      <c r="B4484" s="135"/>
      <c r="C4484" s="135"/>
      <c r="D4484" s="135"/>
      <c r="E4484" s="85"/>
      <c r="F4484" s="85"/>
      <c r="G4484" s="85"/>
      <c r="H4484" s="85"/>
      <c r="I4484" s="85"/>
      <c r="J4484" s="85"/>
      <c r="K4484" s="85"/>
    </row>
    <row r="4485" spans="1:11" x14ac:dyDescent="0.3">
      <c r="A4485" s="67"/>
      <c r="B4485" s="135"/>
      <c r="C4485" s="135"/>
      <c r="D4485" s="135"/>
      <c r="E4485" s="85"/>
      <c r="F4485" s="85"/>
      <c r="G4485" s="85"/>
      <c r="H4485" s="85"/>
      <c r="I4485" s="85"/>
      <c r="J4485" s="85"/>
      <c r="K4485" s="85"/>
    </row>
    <row r="4486" spans="1:11" x14ac:dyDescent="0.3">
      <c r="A4486" s="67"/>
      <c r="B4486" s="135"/>
      <c r="C4486" s="135"/>
      <c r="D4486" s="135"/>
      <c r="E4486" s="85"/>
      <c r="F4486" s="85"/>
      <c r="G4486" s="85"/>
      <c r="H4486" s="85"/>
      <c r="I4486" s="85"/>
      <c r="J4486" s="85"/>
      <c r="K4486" s="85"/>
    </row>
    <row r="4487" spans="1:11" x14ac:dyDescent="0.3">
      <c r="A4487" s="67"/>
      <c r="B4487" s="135"/>
      <c r="C4487" s="135"/>
      <c r="D4487" s="135"/>
      <c r="E4487" s="85"/>
      <c r="F4487" s="85"/>
      <c r="G4487" s="85"/>
      <c r="H4487" s="85"/>
      <c r="I4487" s="85"/>
      <c r="J4487" s="85"/>
      <c r="K4487" s="85"/>
    </row>
    <row r="4488" spans="1:11" x14ac:dyDescent="0.3">
      <c r="A4488" s="67"/>
      <c r="B4488" s="135"/>
      <c r="C4488" s="135"/>
      <c r="D4488" s="135"/>
      <c r="E4488" s="85"/>
      <c r="F4488" s="85"/>
      <c r="G4488" s="85"/>
      <c r="H4488" s="85"/>
      <c r="I4488" s="85"/>
      <c r="J4488" s="85"/>
      <c r="K4488" s="85"/>
    </row>
    <row r="4489" spans="1:11" x14ac:dyDescent="0.3">
      <c r="A4489" s="67"/>
      <c r="B4489" s="135"/>
      <c r="C4489" s="135"/>
      <c r="D4489" s="135"/>
      <c r="E4489" s="85"/>
      <c r="F4489" s="85"/>
      <c r="G4489" s="85"/>
      <c r="H4489" s="85"/>
      <c r="I4489" s="85"/>
      <c r="J4489" s="85"/>
      <c r="K4489" s="85"/>
    </row>
    <row r="4490" spans="1:11" x14ac:dyDescent="0.3">
      <c r="A4490" s="67"/>
      <c r="B4490" s="135"/>
      <c r="C4490" s="135"/>
      <c r="D4490" s="135"/>
      <c r="E4490" s="85"/>
      <c r="F4490" s="85"/>
      <c r="G4490" s="85"/>
      <c r="H4490" s="85"/>
      <c r="I4490" s="85"/>
      <c r="J4490" s="85"/>
      <c r="K4490" s="85"/>
    </row>
    <row r="4491" spans="1:11" x14ac:dyDescent="0.3">
      <c r="A4491" s="67"/>
      <c r="B4491" s="135"/>
      <c r="C4491" s="135"/>
      <c r="D4491" s="135"/>
      <c r="E4491" s="85"/>
      <c r="F4491" s="85"/>
      <c r="G4491" s="85"/>
      <c r="H4491" s="85"/>
      <c r="I4491" s="85"/>
      <c r="J4491" s="85"/>
      <c r="K4491" s="85"/>
    </row>
    <row r="4492" spans="1:11" x14ac:dyDescent="0.3">
      <c r="A4492" s="67"/>
      <c r="B4492" s="135"/>
      <c r="C4492" s="135"/>
      <c r="D4492" s="135"/>
      <c r="E4492" s="85"/>
      <c r="F4492" s="85"/>
      <c r="G4492" s="85"/>
      <c r="H4492" s="85"/>
      <c r="I4492" s="85"/>
      <c r="J4492" s="85"/>
      <c r="K4492" s="85"/>
    </row>
    <row r="4493" spans="1:11" x14ac:dyDescent="0.3">
      <c r="A4493" s="67"/>
      <c r="B4493" s="135"/>
      <c r="C4493" s="135"/>
      <c r="D4493" s="135"/>
      <c r="E4493" s="85"/>
      <c r="F4493" s="85"/>
      <c r="G4493" s="85"/>
      <c r="H4493" s="85"/>
      <c r="I4493" s="85"/>
      <c r="J4493" s="85"/>
      <c r="K4493" s="85"/>
    </row>
    <row r="4494" spans="1:11" x14ac:dyDescent="0.3">
      <c r="A4494" s="67"/>
      <c r="B4494" s="135"/>
      <c r="C4494" s="135"/>
      <c r="D4494" s="135"/>
      <c r="E4494" s="85"/>
      <c r="F4494" s="85"/>
      <c r="G4494" s="85"/>
      <c r="H4494" s="85"/>
      <c r="I4494" s="85"/>
      <c r="J4494" s="85"/>
      <c r="K4494" s="85"/>
    </row>
    <row r="4495" spans="1:11" x14ac:dyDescent="0.3">
      <c r="A4495" s="68"/>
      <c r="B4495" s="137"/>
      <c r="C4495" s="137"/>
      <c r="D4495" s="137"/>
      <c r="E4495" s="87"/>
      <c r="F4495" s="87"/>
      <c r="G4495" s="87"/>
      <c r="H4495" s="87"/>
      <c r="I4495" s="87"/>
      <c r="J4495" s="87"/>
      <c r="K4495" s="87"/>
    </row>
    <row r="4497" spans="1:11" x14ac:dyDescent="0.3">
      <c r="A4497" s="69"/>
      <c r="B4497" s="69"/>
      <c r="C4497" s="69"/>
      <c r="D4497" s="69"/>
      <c r="E4497" s="69"/>
      <c r="F4497" s="69"/>
      <c r="G4497" s="69"/>
      <c r="H4497" s="97"/>
      <c r="I4497" s="97"/>
      <c r="J4497" s="69"/>
      <c r="K4497" s="69"/>
    </row>
    <row r="4498" spans="1:11" x14ac:dyDescent="0.3">
      <c r="A4498" s="101"/>
      <c r="B4498" s="83"/>
      <c r="C4498" s="83"/>
      <c r="D4498" s="83"/>
      <c r="E4498" s="83"/>
      <c r="F4498" s="83"/>
      <c r="G4498" s="95"/>
      <c r="H4498" s="95"/>
      <c r="I4498" s="33"/>
      <c r="J4498" s="98"/>
      <c r="K4498" s="96"/>
    </row>
    <row r="4499" spans="1:11" x14ac:dyDescent="0.3">
      <c r="A4499" s="91"/>
      <c r="B4499" s="92"/>
      <c r="C4499" s="92"/>
      <c r="D4499" s="92"/>
      <c r="E4499" s="92"/>
      <c r="F4499" s="92"/>
      <c r="G4499" s="92"/>
      <c r="H4499" s="92"/>
      <c r="I4499" s="92"/>
      <c r="J4499" s="92"/>
      <c r="K4499" s="92"/>
    </row>
    <row r="4500" spans="1:11" x14ac:dyDescent="0.3">
      <c r="A4500" s="68"/>
      <c r="B4500" s="68"/>
      <c r="C4500" s="68"/>
      <c r="D4500" s="68"/>
      <c r="E4500" s="68"/>
      <c r="F4500" s="68"/>
      <c r="G4500" s="68"/>
      <c r="H4500" s="68"/>
      <c r="I4500" s="68"/>
      <c r="J4500" s="68"/>
      <c r="K4500" s="86"/>
    </row>
    <row r="4501" spans="1:11" x14ac:dyDescent="0.3">
      <c r="A4501" s="67"/>
      <c r="B4501" s="135"/>
      <c r="C4501" s="135"/>
      <c r="D4501" s="135"/>
      <c r="E4501" s="85"/>
      <c r="F4501" s="85"/>
      <c r="G4501" s="85"/>
      <c r="H4501" s="85"/>
      <c r="I4501" s="85"/>
      <c r="J4501" s="85"/>
      <c r="K4501" s="85"/>
    </row>
    <row r="4502" spans="1:11" x14ac:dyDescent="0.3">
      <c r="A4502" s="67"/>
      <c r="B4502" s="135"/>
      <c r="C4502" s="135"/>
      <c r="D4502" s="135"/>
      <c r="E4502" s="85"/>
      <c r="F4502" s="85"/>
      <c r="G4502" s="85"/>
      <c r="H4502" s="85"/>
      <c r="I4502" s="85"/>
      <c r="J4502" s="85"/>
      <c r="K4502" s="85"/>
    </row>
    <row r="4503" spans="1:11" x14ac:dyDescent="0.3">
      <c r="A4503" s="67"/>
      <c r="B4503" s="135"/>
      <c r="C4503" s="135"/>
      <c r="D4503" s="135"/>
      <c r="E4503" s="85"/>
      <c r="F4503" s="85"/>
      <c r="G4503" s="85"/>
      <c r="H4503" s="85"/>
      <c r="I4503" s="85"/>
      <c r="J4503" s="85"/>
      <c r="K4503" s="85"/>
    </row>
    <row r="4504" spans="1:11" x14ac:dyDescent="0.3">
      <c r="A4504" s="67"/>
      <c r="B4504" s="135"/>
      <c r="C4504" s="135"/>
      <c r="D4504" s="135"/>
      <c r="E4504" s="85"/>
      <c r="F4504" s="85"/>
      <c r="G4504" s="85"/>
      <c r="H4504" s="85"/>
      <c r="I4504" s="85"/>
      <c r="J4504" s="85"/>
      <c r="K4504" s="85"/>
    </row>
    <row r="4505" spans="1:11" x14ac:dyDescent="0.3">
      <c r="A4505" s="67"/>
      <c r="B4505" s="135"/>
      <c r="C4505" s="135"/>
      <c r="D4505" s="135"/>
      <c r="E4505" s="85"/>
      <c r="F4505" s="85"/>
      <c r="G4505" s="85"/>
      <c r="H4505" s="85"/>
      <c r="I4505" s="85"/>
      <c r="J4505" s="85"/>
      <c r="K4505" s="85"/>
    </row>
    <row r="4506" spans="1:11" x14ac:dyDescent="0.3">
      <c r="A4506" s="67"/>
      <c r="B4506" s="135"/>
      <c r="C4506" s="135"/>
      <c r="D4506" s="135"/>
      <c r="E4506" s="85"/>
      <c r="F4506" s="85"/>
      <c r="G4506" s="85"/>
      <c r="H4506" s="85"/>
      <c r="I4506" s="85"/>
      <c r="J4506" s="85"/>
      <c r="K4506" s="85"/>
    </row>
    <row r="4507" spans="1:11" x14ac:dyDescent="0.3">
      <c r="A4507" s="67"/>
      <c r="B4507" s="135"/>
      <c r="C4507" s="135"/>
      <c r="D4507" s="135"/>
      <c r="E4507" s="85"/>
      <c r="F4507" s="85"/>
      <c r="G4507" s="85"/>
      <c r="H4507" s="85"/>
      <c r="I4507" s="85"/>
      <c r="J4507" s="85"/>
      <c r="K4507" s="85"/>
    </row>
    <row r="4508" spans="1:11" x14ac:dyDescent="0.3">
      <c r="A4508" s="67"/>
      <c r="B4508" s="135"/>
      <c r="C4508" s="135"/>
      <c r="D4508" s="135"/>
      <c r="E4508" s="85"/>
      <c r="F4508" s="85"/>
      <c r="G4508" s="85"/>
      <c r="H4508" s="85"/>
      <c r="I4508" s="85"/>
      <c r="J4508" s="85"/>
      <c r="K4508" s="85"/>
    </row>
    <row r="4509" spans="1:11" x14ac:dyDescent="0.3">
      <c r="A4509" s="67"/>
      <c r="B4509" s="135"/>
      <c r="C4509" s="135"/>
      <c r="D4509" s="135"/>
      <c r="E4509" s="85"/>
      <c r="F4509" s="85"/>
      <c r="G4509" s="85"/>
      <c r="H4509" s="85"/>
      <c r="I4509" s="85"/>
      <c r="J4509" s="85"/>
      <c r="K4509" s="85"/>
    </row>
    <row r="4510" spans="1:11" x14ac:dyDescent="0.3">
      <c r="A4510" s="67"/>
      <c r="B4510" s="135"/>
      <c r="C4510" s="135"/>
      <c r="D4510" s="135"/>
      <c r="E4510" s="85"/>
      <c r="F4510" s="85"/>
      <c r="G4510" s="85"/>
      <c r="H4510" s="85"/>
      <c r="I4510" s="85"/>
      <c r="J4510" s="85"/>
      <c r="K4510" s="85"/>
    </row>
    <row r="4511" spans="1:11" x14ac:dyDescent="0.3">
      <c r="A4511" s="67"/>
      <c r="B4511" s="135"/>
      <c r="C4511" s="135"/>
      <c r="D4511" s="135"/>
      <c r="E4511" s="85"/>
      <c r="F4511" s="85"/>
      <c r="G4511" s="85"/>
      <c r="H4511" s="85"/>
      <c r="I4511" s="85"/>
      <c r="J4511" s="85"/>
      <c r="K4511" s="85"/>
    </row>
    <row r="4512" spans="1:11" x14ac:dyDescent="0.3">
      <c r="A4512" s="67"/>
      <c r="B4512" s="135"/>
      <c r="C4512" s="135"/>
      <c r="D4512" s="135"/>
      <c r="E4512" s="85"/>
      <c r="F4512" s="85"/>
      <c r="G4512" s="85"/>
      <c r="H4512" s="85"/>
      <c r="I4512" s="85"/>
      <c r="J4512" s="85"/>
      <c r="K4512" s="85"/>
    </row>
    <row r="4513" spans="1:11" x14ac:dyDescent="0.3">
      <c r="A4513" s="67"/>
      <c r="B4513" s="135"/>
      <c r="C4513" s="135"/>
      <c r="D4513" s="135"/>
      <c r="E4513" s="85"/>
      <c r="F4513" s="85"/>
      <c r="G4513" s="85"/>
      <c r="H4513" s="85"/>
      <c r="I4513" s="85"/>
      <c r="J4513" s="85"/>
      <c r="K4513" s="85"/>
    </row>
    <row r="4514" spans="1:11" x14ac:dyDescent="0.3">
      <c r="A4514" s="67"/>
      <c r="B4514" s="135"/>
      <c r="C4514" s="135"/>
      <c r="D4514" s="135"/>
      <c r="E4514" s="85"/>
      <c r="F4514" s="85"/>
      <c r="G4514" s="85"/>
      <c r="H4514" s="85"/>
      <c r="I4514" s="85"/>
      <c r="J4514" s="85"/>
      <c r="K4514" s="85"/>
    </row>
    <row r="4515" spans="1:11" x14ac:dyDescent="0.3">
      <c r="A4515" s="67"/>
      <c r="B4515" s="135"/>
      <c r="C4515" s="135"/>
      <c r="D4515" s="135"/>
      <c r="E4515" s="85"/>
      <c r="F4515" s="85"/>
      <c r="G4515" s="85"/>
      <c r="H4515" s="85"/>
      <c r="I4515" s="85"/>
      <c r="J4515" s="85"/>
      <c r="K4515" s="85"/>
    </row>
    <row r="4516" spans="1:11" x14ac:dyDescent="0.3">
      <c r="A4516" s="67"/>
      <c r="B4516" s="135"/>
      <c r="C4516" s="135"/>
      <c r="D4516" s="135"/>
      <c r="E4516" s="85"/>
      <c r="F4516" s="85"/>
      <c r="G4516" s="85"/>
      <c r="H4516" s="85"/>
      <c r="I4516" s="85"/>
      <c r="J4516" s="85"/>
      <c r="K4516" s="85"/>
    </row>
    <row r="4517" spans="1:11" x14ac:dyDescent="0.3">
      <c r="A4517" s="68"/>
      <c r="B4517" s="136"/>
      <c r="C4517" s="136"/>
      <c r="D4517" s="136"/>
      <c r="E4517" s="87"/>
      <c r="F4517" s="87"/>
      <c r="G4517" s="87"/>
      <c r="H4517" s="87"/>
      <c r="I4517" s="87"/>
      <c r="J4517" s="87"/>
      <c r="K4517" s="87"/>
    </row>
    <row r="4518" spans="1:11" x14ac:dyDescent="0.3">
      <c r="A4518" s="82"/>
      <c r="B4518" s="89"/>
      <c r="C4518" s="89"/>
      <c r="D4518" s="89"/>
      <c r="E4518" s="89"/>
      <c r="F4518" s="89"/>
      <c r="G4518" s="89"/>
      <c r="H4518" s="89"/>
      <c r="I4518" s="89"/>
      <c r="J4518" s="89"/>
      <c r="K4518" s="89"/>
    </row>
    <row r="4519" spans="1:11" x14ac:dyDescent="0.3">
      <c r="A4519" s="92"/>
      <c r="B4519" s="92"/>
      <c r="C4519" s="92"/>
      <c r="D4519" s="92"/>
      <c r="E4519" s="92"/>
      <c r="F4519" s="92"/>
      <c r="G4519" s="92"/>
      <c r="H4519" s="92"/>
      <c r="I4519" s="92"/>
      <c r="J4519" s="92"/>
      <c r="K4519" s="92"/>
    </row>
    <row r="4520" spans="1:11" x14ac:dyDescent="0.3">
      <c r="A4520" s="68"/>
      <c r="B4520" s="68"/>
      <c r="C4520" s="68"/>
      <c r="D4520" s="68"/>
      <c r="E4520" s="68"/>
      <c r="F4520" s="68"/>
      <c r="G4520" s="68"/>
      <c r="H4520" s="68"/>
      <c r="I4520" s="68"/>
      <c r="J4520" s="68"/>
      <c r="K4520" s="86"/>
    </row>
    <row r="4521" spans="1:11" x14ac:dyDescent="0.3">
      <c r="A4521" s="67"/>
      <c r="B4521" s="135"/>
      <c r="C4521" s="135"/>
      <c r="D4521" s="135"/>
      <c r="E4521" s="85"/>
      <c r="F4521" s="85"/>
      <c r="G4521" s="85"/>
      <c r="H4521" s="85"/>
      <c r="I4521" s="85"/>
      <c r="J4521" s="85"/>
      <c r="K4521" s="85"/>
    </row>
    <row r="4522" spans="1:11" x14ac:dyDescent="0.3">
      <c r="A4522" s="67"/>
      <c r="B4522" s="135"/>
      <c r="C4522" s="135"/>
      <c r="D4522" s="135"/>
      <c r="E4522" s="85"/>
      <c r="F4522" s="85"/>
      <c r="G4522" s="85"/>
      <c r="H4522" s="85"/>
      <c r="I4522" s="85"/>
      <c r="J4522" s="85"/>
      <c r="K4522" s="85"/>
    </row>
    <row r="4523" spans="1:11" x14ac:dyDescent="0.3">
      <c r="A4523" s="67"/>
      <c r="B4523" s="135"/>
      <c r="C4523" s="135"/>
      <c r="D4523" s="135"/>
      <c r="E4523" s="85"/>
      <c r="F4523" s="85"/>
      <c r="G4523" s="85"/>
      <c r="H4523" s="85"/>
      <c r="I4523" s="85"/>
      <c r="J4523" s="85"/>
      <c r="K4523" s="85"/>
    </row>
    <row r="4524" spans="1:11" x14ac:dyDescent="0.3">
      <c r="A4524" s="67"/>
      <c r="B4524" s="135"/>
      <c r="C4524" s="135"/>
      <c r="D4524" s="135"/>
      <c r="E4524" s="85"/>
      <c r="F4524" s="85"/>
      <c r="G4524" s="85"/>
      <c r="H4524" s="85"/>
      <c r="I4524" s="85"/>
      <c r="J4524" s="85"/>
      <c r="K4524" s="85"/>
    </row>
    <row r="4525" spans="1:11" x14ac:dyDescent="0.3">
      <c r="A4525" s="67"/>
      <c r="B4525" s="135"/>
      <c r="C4525" s="135"/>
      <c r="D4525" s="135"/>
      <c r="E4525" s="85"/>
      <c r="F4525" s="85"/>
      <c r="G4525" s="85"/>
      <c r="H4525" s="85"/>
      <c r="I4525" s="85"/>
      <c r="J4525" s="85"/>
      <c r="K4525" s="85"/>
    </row>
    <row r="4526" spans="1:11" x14ac:dyDescent="0.3">
      <c r="A4526" s="67"/>
      <c r="B4526" s="135"/>
      <c r="C4526" s="135"/>
      <c r="D4526" s="135"/>
      <c r="E4526" s="85"/>
      <c r="F4526" s="85"/>
      <c r="G4526" s="85"/>
      <c r="H4526" s="85"/>
      <c r="I4526" s="85"/>
      <c r="J4526" s="85"/>
      <c r="K4526" s="85"/>
    </row>
    <row r="4527" spans="1:11" x14ac:dyDescent="0.3">
      <c r="A4527" s="67"/>
      <c r="B4527" s="135"/>
      <c r="C4527" s="135"/>
      <c r="D4527" s="135"/>
      <c r="E4527" s="85"/>
      <c r="F4527" s="85"/>
      <c r="G4527" s="85"/>
      <c r="H4527" s="85"/>
      <c r="I4527" s="85"/>
      <c r="J4527" s="85"/>
      <c r="K4527" s="85"/>
    </row>
    <row r="4528" spans="1:11" x14ac:dyDescent="0.3">
      <c r="A4528" s="67"/>
      <c r="B4528" s="135"/>
      <c r="C4528" s="135"/>
      <c r="D4528" s="135"/>
      <c r="E4528" s="85"/>
      <c r="F4528" s="85"/>
      <c r="G4528" s="85"/>
      <c r="H4528" s="85"/>
      <c r="I4528" s="85"/>
      <c r="J4528" s="85"/>
      <c r="K4528" s="85"/>
    </row>
    <row r="4529" spans="1:11" x14ac:dyDescent="0.3">
      <c r="A4529" s="67"/>
      <c r="B4529" s="135"/>
      <c r="C4529" s="135"/>
      <c r="D4529" s="135"/>
      <c r="E4529" s="85"/>
      <c r="F4529" s="85"/>
      <c r="G4529" s="85"/>
      <c r="H4529" s="85"/>
      <c r="I4529" s="85"/>
      <c r="J4529" s="85"/>
      <c r="K4529" s="85"/>
    </row>
    <row r="4530" spans="1:11" x14ac:dyDescent="0.3">
      <c r="A4530" s="67"/>
      <c r="B4530" s="135"/>
      <c r="C4530" s="135"/>
      <c r="D4530" s="135"/>
      <c r="E4530" s="85"/>
      <c r="F4530" s="85"/>
      <c r="G4530" s="85"/>
      <c r="H4530" s="85"/>
      <c r="I4530" s="85"/>
      <c r="J4530" s="85"/>
      <c r="K4530" s="85"/>
    </row>
    <row r="4531" spans="1:11" x14ac:dyDescent="0.3">
      <c r="A4531" s="67"/>
      <c r="B4531" s="135"/>
      <c r="C4531" s="135"/>
      <c r="D4531" s="135"/>
      <c r="E4531" s="85"/>
      <c r="F4531" s="85"/>
      <c r="G4531" s="85"/>
      <c r="H4531" s="85"/>
      <c r="I4531" s="85"/>
      <c r="J4531" s="85"/>
      <c r="K4531" s="85"/>
    </row>
    <row r="4532" spans="1:11" x14ac:dyDescent="0.3">
      <c r="A4532" s="67"/>
      <c r="B4532" s="135"/>
      <c r="C4532" s="135"/>
      <c r="D4532" s="135"/>
      <c r="E4532" s="85"/>
      <c r="F4532" s="85"/>
      <c r="G4532" s="85"/>
      <c r="H4532" s="85"/>
      <c r="I4532" s="85"/>
      <c r="J4532" s="85"/>
      <c r="K4532" s="85"/>
    </row>
    <row r="4533" spans="1:11" x14ac:dyDescent="0.3">
      <c r="A4533" s="67"/>
      <c r="B4533" s="135"/>
      <c r="C4533" s="135"/>
      <c r="D4533" s="135"/>
      <c r="E4533" s="85"/>
      <c r="F4533" s="85"/>
      <c r="G4533" s="85"/>
      <c r="H4533" s="85"/>
      <c r="I4533" s="85"/>
      <c r="J4533" s="85"/>
      <c r="K4533" s="85"/>
    </row>
    <row r="4534" spans="1:11" x14ac:dyDescent="0.3">
      <c r="A4534" s="67"/>
      <c r="B4534" s="135"/>
      <c r="C4534" s="135"/>
      <c r="D4534" s="135"/>
      <c r="E4534" s="85"/>
      <c r="F4534" s="85"/>
      <c r="G4534" s="85"/>
      <c r="H4534" s="85"/>
      <c r="I4534" s="85"/>
      <c r="J4534" s="85"/>
      <c r="K4534" s="85"/>
    </row>
    <row r="4535" spans="1:11" x14ac:dyDescent="0.3">
      <c r="A4535" s="67"/>
      <c r="B4535" s="135"/>
      <c r="C4535" s="135"/>
      <c r="D4535" s="135"/>
      <c r="E4535" s="85"/>
      <c r="F4535" s="85"/>
      <c r="G4535" s="85"/>
      <c r="H4535" s="85"/>
      <c r="I4535" s="85"/>
      <c r="J4535" s="85"/>
      <c r="K4535" s="85"/>
    </row>
    <row r="4536" spans="1:11" x14ac:dyDescent="0.3">
      <c r="A4536" s="67"/>
      <c r="B4536" s="135"/>
      <c r="C4536" s="135"/>
      <c r="D4536" s="135"/>
      <c r="E4536" s="85"/>
      <c r="F4536" s="85"/>
      <c r="G4536" s="85"/>
      <c r="H4536" s="85"/>
      <c r="I4536" s="85"/>
      <c r="J4536" s="85"/>
      <c r="K4536" s="85"/>
    </row>
    <row r="4537" spans="1:11" x14ac:dyDescent="0.3">
      <c r="A4537" s="68"/>
      <c r="B4537" s="137"/>
      <c r="C4537" s="137"/>
      <c r="D4537" s="137"/>
      <c r="E4537" s="87"/>
      <c r="F4537" s="87"/>
      <c r="G4537" s="87"/>
      <c r="H4537" s="87"/>
      <c r="I4537" s="87"/>
      <c r="J4537" s="87"/>
      <c r="K4537" s="87"/>
    </row>
    <row r="4539" spans="1:11" x14ac:dyDescent="0.3">
      <c r="A4539" s="69"/>
      <c r="B4539" s="69"/>
      <c r="C4539" s="69"/>
      <c r="D4539" s="69"/>
      <c r="E4539" s="69"/>
      <c r="F4539" s="69"/>
      <c r="G4539" s="69"/>
      <c r="H4539" s="97"/>
      <c r="I4539" s="97"/>
      <c r="J4539" s="69"/>
      <c r="K4539" s="69"/>
    </row>
    <row r="4540" spans="1:11" x14ac:dyDescent="0.3">
      <c r="A4540" s="101"/>
      <c r="B4540" s="83"/>
      <c r="C4540" s="83"/>
      <c r="D4540" s="83"/>
      <c r="E4540" s="83"/>
      <c r="F4540" s="83"/>
      <c r="G4540" s="95"/>
      <c r="H4540" s="95"/>
      <c r="I4540" s="33"/>
      <c r="J4540" s="98"/>
      <c r="K4540" s="96"/>
    </row>
    <row r="4541" spans="1:11" x14ac:dyDescent="0.3">
      <c r="A4541" s="91"/>
      <c r="B4541" s="92"/>
      <c r="C4541" s="92"/>
      <c r="D4541" s="92"/>
      <c r="E4541" s="92"/>
      <c r="F4541" s="92"/>
      <c r="G4541" s="92"/>
      <c r="H4541" s="92"/>
      <c r="I4541" s="92"/>
      <c r="J4541" s="92"/>
      <c r="K4541" s="92"/>
    </row>
    <row r="4542" spans="1:11" x14ac:dyDescent="0.3">
      <c r="A4542" s="68"/>
      <c r="B4542" s="68"/>
      <c r="C4542" s="68"/>
      <c r="D4542" s="68"/>
      <c r="E4542" s="68"/>
      <c r="F4542" s="68"/>
      <c r="G4542" s="68"/>
      <c r="H4542" s="68"/>
      <c r="I4542" s="68"/>
      <c r="J4542" s="68"/>
      <c r="K4542" s="86"/>
    </row>
    <row r="4543" spans="1:11" x14ac:dyDescent="0.3">
      <c r="A4543" s="67"/>
      <c r="B4543" s="135"/>
      <c r="C4543" s="135"/>
      <c r="D4543" s="135"/>
      <c r="E4543" s="85"/>
      <c r="F4543" s="85"/>
      <c r="G4543" s="85"/>
      <c r="H4543" s="85"/>
      <c r="I4543" s="85"/>
      <c r="J4543" s="85"/>
      <c r="K4543" s="85"/>
    </row>
    <row r="4544" spans="1:11" x14ac:dyDescent="0.3">
      <c r="A4544" s="67"/>
      <c r="B4544" s="135"/>
      <c r="C4544" s="135"/>
      <c r="D4544" s="135"/>
      <c r="E4544" s="85"/>
      <c r="F4544" s="85"/>
      <c r="G4544" s="85"/>
      <c r="H4544" s="85"/>
      <c r="I4544" s="85"/>
      <c r="J4544" s="85"/>
      <c r="K4544" s="85"/>
    </row>
    <row r="4545" spans="1:11" x14ac:dyDescent="0.3">
      <c r="A4545" s="67"/>
      <c r="B4545" s="135"/>
      <c r="C4545" s="135"/>
      <c r="D4545" s="135"/>
      <c r="E4545" s="85"/>
      <c r="F4545" s="85"/>
      <c r="G4545" s="85"/>
      <c r="H4545" s="85"/>
      <c r="I4545" s="85"/>
      <c r="J4545" s="85"/>
      <c r="K4545" s="85"/>
    </row>
    <row r="4546" spans="1:11" x14ac:dyDescent="0.3">
      <c r="A4546" s="67"/>
      <c r="B4546" s="135"/>
      <c r="C4546" s="135"/>
      <c r="D4546" s="135"/>
      <c r="E4546" s="85"/>
      <c r="F4546" s="85"/>
      <c r="G4546" s="85"/>
      <c r="H4546" s="85"/>
      <c r="I4546" s="85"/>
      <c r="J4546" s="85"/>
      <c r="K4546" s="85"/>
    </row>
    <row r="4547" spans="1:11" x14ac:dyDescent="0.3">
      <c r="A4547" s="67"/>
      <c r="B4547" s="135"/>
      <c r="C4547" s="135"/>
      <c r="D4547" s="135"/>
      <c r="E4547" s="85"/>
      <c r="F4547" s="85"/>
      <c r="G4547" s="85"/>
      <c r="H4547" s="85"/>
      <c r="I4547" s="85"/>
      <c r="J4547" s="85"/>
      <c r="K4547" s="85"/>
    </row>
    <row r="4548" spans="1:11" x14ac:dyDescent="0.3">
      <c r="A4548" s="67"/>
      <c r="B4548" s="135"/>
      <c r="C4548" s="135"/>
      <c r="D4548" s="135"/>
      <c r="E4548" s="85"/>
      <c r="F4548" s="85"/>
      <c r="G4548" s="85"/>
      <c r="H4548" s="85"/>
      <c r="I4548" s="85"/>
      <c r="J4548" s="85"/>
      <c r="K4548" s="85"/>
    </row>
    <row r="4549" spans="1:11" x14ac:dyDescent="0.3">
      <c r="A4549" s="67"/>
      <c r="B4549" s="135"/>
      <c r="C4549" s="135"/>
      <c r="D4549" s="135"/>
      <c r="E4549" s="85"/>
      <c r="F4549" s="85"/>
      <c r="G4549" s="85"/>
      <c r="H4549" s="85"/>
      <c r="I4549" s="85"/>
      <c r="J4549" s="85"/>
      <c r="K4549" s="85"/>
    </row>
    <row r="4550" spans="1:11" x14ac:dyDescent="0.3">
      <c r="A4550" s="67"/>
      <c r="B4550" s="135"/>
      <c r="C4550" s="135"/>
      <c r="D4550" s="135"/>
      <c r="E4550" s="85"/>
      <c r="F4550" s="85"/>
      <c r="G4550" s="85"/>
      <c r="H4550" s="85"/>
      <c r="I4550" s="85"/>
      <c r="J4550" s="85"/>
      <c r="K4550" s="85"/>
    </row>
    <row r="4551" spans="1:11" x14ac:dyDescent="0.3">
      <c r="A4551" s="67"/>
      <c r="B4551" s="135"/>
      <c r="C4551" s="135"/>
      <c r="D4551" s="135"/>
      <c r="E4551" s="85"/>
      <c r="F4551" s="85"/>
      <c r="G4551" s="85"/>
      <c r="H4551" s="85"/>
      <c r="I4551" s="85"/>
      <c r="J4551" s="85"/>
      <c r="K4551" s="85"/>
    </row>
    <row r="4552" spans="1:11" x14ac:dyDescent="0.3">
      <c r="A4552" s="67"/>
      <c r="B4552" s="135"/>
      <c r="C4552" s="135"/>
      <c r="D4552" s="135"/>
      <c r="E4552" s="85"/>
      <c r="F4552" s="85"/>
      <c r="G4552" s="85"/>
      <c r="H4552" s="85"/>
      <c r="I4552" s="85"/>
      <c r="J4552" s="85"/>
      <c r="K4552" s="85"/>
    </row>
    <row r="4553" spans="1:11" x14ac:dyDescent="0.3">
      <c r="A4553" s="67"/>
      <c r="B4553" s="135"/>
      <c r="C4553" s="135"/>
      <c r="D4553" s="135"/>
      <c r="E4553" s="85"/>
      <c r="F4553" s="85"/>
      <c r="G4553" s="85"/>
      <c r="H4553" s="85"/>
      <c r="I4553" s="85"/>
      <c r="J4553" s="85"/>
      <c r="K4553" s="85"/>
    </row>
    <row r="4554" spans="1:11" x14ac:dyDescent="0.3">
      <c r="A4554" s="67"/>
      <c r="B4554" s="135"/>
      <c r="C4554" s="135"/>
      <c r="D4554" s="135"/>
      <c r="E4554" s="85"/>
      <c r="F4554" s="85"/>
      <c r="G4554" s="85"/>
      <c r="H4554" s="85"/>
      <c r="I4554" s="85"/>
      <c r="J4554" s="85"/>
      <c r="K4554" s="85"/>
    </row>
    <row r="4555" spans="1:11" x14ac:dyDescent="0.3">
      <c r="A4555" s="67"/>
      <c r="B4555" s="135"/>
      <c r="C4555" s="135"/>
      <c r="D4555" s="135"/>
      <c r="E4555" s="85"/>
      <c r="F4555" s="85"/>
      <c r="G4555" s="85"/>
      <c r="H4555" s="85"/>
      <c r="I4555" s="85"/>
      <c r="J4555" s="85"/>
      <c r="K4555" s="85"/>
    </row>
    <row r="4556" spans="1:11" x14ac:dyDescent="0.3">
      <c r="A4556" s="67"/>
      <c r="B4556" s="135"/>
      <c r="C4556" s="135"/>
      <c r="D4556" s="135"/>
      <c r="E4556" s="85"/>
      <c r="F4556" s="85"/>
      <c r="G4556" s="85"/>
      <c r="H4556" s="85"/>
      <c r="I4556" s="85"/>
      <c r="J4556" s="85"/>
      <c r="K4556" s="85"/>
    </row>
    <row r="4557" spans="1:11" x14ac:dyDescent="0.3">
      <c r="A4557" s="67"/>
      <c r="B4557" s="135"/>
      <c r="C4557" s="135"/>
      <c r="D4557" s="135"/>
      <c r="E4557" s="85"/>
      <c r="F4557" s="85"/>
      <c r="G4557" s="85"/>
      <c r="H4557" s="85"/>
      <c r="I4557" s="85"/>
      <c r="J4557" s="85"/>
      <c r="K4557" s="85"/>
    </row>
    <row r="4558" spans="1:11" x14ac:dyDescent="0.3">
      <c r="A4558" s="67"/>
      <c r="B4558" s="135"/>
      <c r="C4558" s="135"/>
      <c r="D4558" s="135"/>
      <c r="E4558" s="85"/>
      <c r="F4558" s="85"/>
      <c r="G4558" s="85"/>
      <c r="H4558" s="85"/>
      <c r="I4558" s="85"/>
      <c r="J4558" s="85"/>
      <c r="K4558" s="85"/>
    </row>
    <row r="4559" spans="1:11" x14ac:dyDescent="0.3">
      <c r="A4559" s="68"/>
      <c r="B4559" s="136"/>
      <c r="C4559" s="136"/>
      <c r="D4559" s="136"/>
      <c r="E4559" s="87"/>
      <c r="F4559" s="87"/>
      <c r="G4559" s="87"/>
      <c r="H4559" s="87"/>
      <c r="I4559" s="87"/>
      <c r="J4559" s="87"/>
      <c r="K4559" s="87"/>
    </row>
    <row r="4560" spans="1:11" x14ac:dyDescent="0.3">
      <c r="A4560" s="82"/>
      <c r="B4560" s="89"/>
      <c r="C4560" s="89"/>
      <c r="D4560" s="89"/>
      <c r="E4560" s="89"/>
      <c r="F4560" s="89"/>
      <c r="G4560" s="89"/>
      <c r="H4560" s="89"/>
      <c r="I4560" s="89"/>
      <c r="J4560" s="89"/>
      <c r="K4560" s="89"/>
    </row>
    <row r="4561" spans="1:11" x14ac:dyDescent="0.3">
      <c r="A4561" s="92"/>
      <c r="B4561" s="92"/>
      <c r="C4561" s="92"/>
      <c r="D4561" s="92"/>
      <c r="E4561" s="92"/>
      <c r="F4561" s="92"/>
      <c r="G4561" s="92"/>
      <c r="H4561" s="92"/>
      <c r="I4561" s="92"/>
      <c r="J4561" s="92"/>
      <c r="K4561" s="92"/>
    </row>
    <row r="4562" spans="1:11" x14ac:dyDescent="0.3">
      <c r="A4562" s="68"/>
      <c r="B4562" s="68"/>
      <c r="C4562" s="68"/>
      <c r="D4562" s="68"/>
      <c r="E4562" s="68"/>
      <c r="F4562" s="68"/>
      <c r="G4562" s="68"/>
      <c r="H4562" s="68"/>
      <c r="I4562" s="68"/>
      <c r="J4562" s="68"/>
      <c r="K4562" s="86"/>
    </row>
    <row r="4563" spans="1:11" x14ac:dyDescent="0.3">
      <c r="A4563" s="67"/>
      <c r="B4563" s="135"/>
      <c r="C4563" s="135"/>
      <c r="D4563" s="135"/>
      <c r="E4563" s="85"/>
      <c r="F4563" s="85"/>
      <c r="G4563" s="85"/>
      <c r="H4563" s="85"/>
      <c r="I4563" s="85"/>
      <c r="J4563" s="85"/>
      <c r="K4563" s="85"/>
    </row>
    <row r="4564" spans="1:11" x14ac:dyDescent="0.3">
      <c r="A4564" s="67"/>
      <c r="B4564" s="135"/>
      <c r="C4564" s="135"/>
      <c r="D4564" s="135"/>
      <c r="E4564" s="85"/>
      <c r="F4564" s="85"/>
      <c r="G4564" s="85"/>
      <c r="H4564" s="85"/>
      <c r="I4564" s="85"/>
      <c r="J4564" s="85"/>
      <c r="K4564" s="85"/>
    </row>
    <row r="4565" spans="1:11" x14ac:dyDescent="0.3">
      <c r="A4565" s="67"/>
      <c r="B4565" s="135"/>
      <c r="C4565" s="135"/>
      <c r="D4565" s="135"/>
      <c r="E4565" s="85"/>
      <c r="F4565" s="85"/>
      <c r="G4565" s="85"/>
      <c r="H4565" s="85"/>
      <c r="I4565" s="85"/>
      <c r="J4565" s="85"/>
      <c r="K4565" s="85"/>
    </row>
    <row r="4566" spans="1:11" x14ac:dyDescent="0.3">
      <c r="A4566" s="67"/>
      <c r="B4566" s="135"/>
      <c r="C4566" s="135"/>
      <c r="D4566" s="135"/>
      <c r="E4566" s="85"/>
      <c r="F4566" s="85"/>
      <c r="G4566" s="85"/>
      <c r="H4566" s="85"/>
      <c r="I4566" s="85"/>
      <c r="J4566" s="85"/>
      <c r="K4566" s="85"/>
    </row>
    <row r="4567" spans="1:11" x14ac:dyDescent="0.3">
      <c r="A4567" s="67"/>
      <c r="B4567" s="135"/>
      <c r="C4567" s="135"/>
      <c r="D4567" s="135"/>
      <c r="E4567" s="85"/>
      <c r="F4567" s="85"/>
      <c r="G4567" s="85"/>
      <c r="H4567" s="85"/>
      <c r="I4567" s="85"/>
      <c r="J4567" s="85"/>
      <c r="K4567" s="85"/>
    </row>
    <row r="4568" spans="1:11" x14ac:dyDescent="0.3">
      <c r="A4568" s="67"/>
      <c r="B4568" s="135"/>
      <c r="C4568" s="135"/>
      <c r="D4568" s="135"/>
      <c r="E4568" s="85"/>
      <c r="F4568" s="85"/>
      <c r="G4568" s="85"/>
      <c r="H4568" s="85"/>
      <c r="I4568" s="85"/>
      <c r="J4568" s="85"/>
      <c r="K4568" s="85"/>
    </row>
    <row r="4569" spans="1:11" x14ac:dyDescent="0.3">
      <c r="A4569" s="67"/>
      <c r="B4569" s="135"/>
      <c r="C4569" s="135"/>
      <c r="D4569" s="135"/>
      <c r="E4569" s="85"/>
      <c r="F4569" s="85"/>
      <c r="G4569" s="85"/>
      <c r="H4569" s="85"/>
      <c r="I4569" s="85"/>
      <c r="J4569" s="85"/>
      <c r="K4569" s="85"/>
    </row>
    <row r="4570" spans="1:11" x14ac:dyDescent="0.3">
      <c r="A4570" s="67"/>
      <c r="B4570" s="135"/>
      <c r="C4570" s="135"/>
      <c r="D4570" s="135"/>
      <c r="E4570" s="85"/>
      <c r="F4570" s="85"/>
      <c r="G4570" s="85"/>
      <c r="H4570" s="85"/>
      <c r="I4570" s="85"/>
      <c r="J4570" s="85"/>
      <c r="K4570" s="85"/>
    </row>
    <row r="4571" spans="1:11" x14ac:dyDescent="0.3">
      <c r="A4571" s="67"/>
      <c r="B4571" s="135"/>
      <c r="C4571" s="135"/>
      <c r="D4571" s="135"/>
      <c r="E4571" s="85"/>
      <c r="F4571" s="85"/>
      <c r="G4571" s="85"/>
      <c r="H4571" s="85"/>
      <c r="I4571" s="85"/>
      <c r="J4571" s="85"/>
      <c r="K4571" s="85"/>
    </row>
    <row r="4572" spans="1:11" x14ac:dyDescent="0.3">
      <c r="A4572" s="67"/>
      <c r="B4572" s="135"/>
      <c r="C4572" s="135"/>
      <c r="D4572" s="135"/>
      <c r="E4572" s="85"/>
      <c r="F4572" s="85"/>
      <c r="G4572" s="85"/>
      <c r="H4572" s="85"/>
      <c r="I4572" s="85"/>
      <c r="J4572" s="85"/>
      <c r="K4572" s="85"/>
    </row>
    <row r="4573" spans="1:11" x14ac:dyDescent="0.3">
      <c r="A4573" s="67"/>
      <c r="B4573" s="135"/>
      <c r="C4573" s="135"/>
      <c r="D4573" s="135"/>
      <c r="E4573" s="85"/>
      <c r="F4573" s="85"/>
      <c r="G4573" s="85"/>
      <c r="H4573" s="85"/>
      <c r="I4573" s="85"/>
      <c r="J4573" s="85"/>
      <c r="K4573" s="85"/>
    </row>
    <row r="4574" spans="1:11" x14ac:dyDescent="0.3">
      <c r="A4574" s="67"/>
      <c r="B4574" s="135"/>
      <c r="C4574" s="135"/>
      <c r="D4574" s="135"/>
      <c r="E4574" s="85"/>
      <c r="F4574" s="85"/>
      <c r="G4574" s="85"/>
      <c r="H4574" s="85"/>
      <c r="I4574" s="85"/>
      <c r="J4574" s="85"/>
      <c r="K4574" s="85"/>
    </row>
    <row r="4575" spans="1:11" x14ac:dyDescent="0.3">
      <c r="A4575" s="67"/>
      <c r="B4575" s="135"/>
      <c r="C4575" s="135"/>
      <c r="D4575" s="135"/>
      <c r="E4575" s="85"/>
      <c r="F4575" s="85"/>
      <c r="G4575" s="85"/>
      <c r="H4575" s="85"/>
      <c r="I4575" s="85"/>
      <c r="J4575" s="85"/>
      <c r="K4575" s="85"/>
    </row>
    <row r="4576" spans="1:11" x14ac:dyDescent="0.3">
      <c r="A4576" s="67"/>
      <c r="B4576" s="135"/>
      <c r="C4576" s="135"/>
      <c r="D4576" s="135"/>
      <c r="E4576" s="85"/>
      <c r="F4576" s="85"/>
      <c r="G4576" s="85"/>
      <c r="H4576" s="85"/>
      <c r="I4576" s="85"/>
      <c r="J4576" s="85"/>
      <c r="K4576" s="85"/>
    </row>
    <row r="4577" spans="1:11" x14ac:dyDescent="0.3">
      <c r="A4577" s="67"/>
      <c r="B4577" s="135"/>
      <c r="C4577" s="135"/>
      <c r="D4577" s="135"/>
      <c r="E4577" s="85"/>
      <c r="F4577" s="85"/>
      <c r="G4577" s="85"/>
      <c r="H4577" s="85"/>
      <c r="I4577" s="85"/>
      <c r="J4577" s="85"/>
      <c r="K4577" s="85"/>
    </row>
    <row r="4578" spans="1:11" x14ac:dyDescent="0.3">
      <c r="A4578" s="67"/>
      <c r="B4578" s="135"/>
      <c r="C4578" s="135"/>
      <c r="D4578" s="135"/>
      <c r="E4578" s="85"/>
      <c r="F4578" s="85"/>
      <c r="G4578" s="85"/>
      <c r="H4578" s="85"/>
      <c r="I4578" s="85"/>
      <c r="J4578" s="85"/>
      <c r="K4578" s="85"/>
    </row>
    <row r="4579" spans="1:11" x14ac:dyDescent="0.3">
      <c r="A4579" s="68"/>
      <c r="B4579" s="137"/>
      <c r="C4579" s="137"/>
      <c r="D4579" s="137"/>
      <c r="E4579" s="87"/>
      <c r="F4579" s="87"/>
      <c r="G4579" s="87"/>
      <c r="H4579" s="87"/>
      <c r="I4579" s="87"/>
      <c r="J4579" s="87"/>
      <c r="K4579" s="87"/>
    </row>
    <row r="4581" spans="1:11" x14ac:dyDescent="0.3">
      <c r="A4581" s="69"/>
      <c r="B4581" s="69"/>
      <c r="C4581" s="69"/>
      <c r="D4581" s="69"/>
      <c r="E4581" s="69"/>
      <c r="F4581" s="69"/>
      <c r="G4581" s="69"/>
      <c r="H4581" s="97"/>
      <c r="I4581" s="97"/>
      <c r="J4581" s="69"/>
      <c r="K4581" s="69"/>
    </row>
    <row r="4582" spans="1:11" x14ac:dyDescent="0.3">
      <c r="A4582" s="101"/>
      <c r="B4582" s="83"/>
      <c r="C4582" s="83"/>
      <c r="D4582" s="83"/>
      <c r="E4582" s="83"/>
      <c r="F4582" s="83"/>
      <c r="G4582" s="95"/>
      <c r="H4582" s="95"/>
      <c r="I4582" s="33"/>
      <c r="J4582" s="98"/>
      <c r="K4582" s="96"/>
    </row>
    <row r="4583" spans="1:11" x14ac:dyDescent="0.3">
      <c r="A4583" s="91"/>
      <c r="B4583" s="92"/>
      <c r="C4583" s="92"/>
      <c r="D4583" s="92"/>
      <c r="E4583" s="92"/>
      <c r="F4583" s="92"/>
      <c r="G4583" s="92"/>
      <c r="H4583" s="92"/>
      <c r="I4583" s="92"/>
      <c r="J4583" s="92"/>
      <c r="K4583" s="92"/>
    </row>
    <row r="4584" spans="1:11" x14ac:dyDescent="0.3">
      <c r="A4584" s="68"/>
      <c r="B4584" s="68"/>
      <c r="C4584" s="68"/>
      <c r="D4584" s="68"/>
      <c r="E4584" s="68"/>
      <c r="F4584" s="68"/>
      <c r="G4584" s="68"/>
      <c r="H4584" s="68"/>
      <c r="I4584" s="68"/>
      <c r="J4584" s="68"/>
      <c r="K4584" s="86"/>
    </row>
    <row r="4585" spans="1:11" x14ac:dyDescent="0.3">
      <c r="A4585" s="67"/>
      <c r="B4585" s="135"/>
      <c r="C4585" s="135"/>
      <c r="D4585" s="135"/>
      <c r="E4585" s="85"/>
      <c r="F4585" s="85"/>
      <c r="G4585" s="85"/>
      <c r="H4585" s="85"/>
      <c r="I4585" s="85"/>
      <c r="J4585" s="85"/>
      <c r="K4585" s="85"/>
    </row>
    <row r="4586" spans="1:11" x14ac:dyDescent="0.3">
      <c r="A4586" s="67"/>
      <c r="B4586" s="135"/>
      <c r="C4586" s="135"/>
      <c r="D4586" s="135"/>
      <c r="E4586" s="85"/>
      <c r="F4586" s="85"/>
      <c r="G4586" s="85"/>
      <c r="H4586" s="85"/>
      <c r="I4586" s="85"/>
      <c r="J4586" s="85"/>
      <c r="K4586" s="85"/>
    </row>
    <row r="4587" spans="1:11" x14ac:dyDescent="0.3">
      <c r="A4587" s="67"/>
      <c r="B4587" s="135"/>
      <c r="C4587" s="135"/>
      <c r="D4587" s="135"/>
      <c r="E4587" s="85"/>
      <c r="F4587" s="85"/>
      <c r="G4587" s="85"/>
      <c r="H4587" s="85"/>
      <c r="I4587" s="85"/>
      <c r="J4587" s="85"/>
      <c r="K4587" s="85"/>
    </row>
    <row r="4588" spans="1:11" x14ac:dyDescent="0.3">
      <c r="A4588" s="67"/>
      <c r="B4588" s="135"/>
      <c r="C4588" s="135"/>
      <c r="D4588" s="135"/>
      <c r="E4588" s="85"/>
      <c r="F4588" s="85"/>
      <c r="G4588" s="85"/>
      <c r="H4588" s="85"/>
      <c r="I4588" s="85"/>
      <c r="J4588" s="85"/>
      <c r="K4588" s="85"/>
    </row>
    <row r="4589" spans="1:11" x14ac:dyDescent="0.3">
      <c r="A4589" s="67"/>
      <c r="B4589" s="135"/>
      <c r="C4589" s="135"/>
      <c r="D4589" s="135"/>
      <c r="E4589" s="85"/>
      <c r="F4589" s="85"/>
      <c r="G4589" s="85"/>
      <c r="H4589" s="85"/>
      <c r="I4589" s="85"/>
      <c r="J4589" s="85"/>
      <c r="K4589" s="85"/>
    </row>
    <row r="4590" spans="1:11" x14ac:dyDescent="0.3">
      <c r="A4590" s="67"/>
      <c r="B4590" s="135"/>
      <c r="C4590" s="135"/>
      <c r="D4590" s="135"/>
      <c r="E4590" s="85"/>
      <c r="F4590" s="85"/>
      <c r="G4590" s="85"/>
      <c r="H4590" s="85"/>
      <c r="I4590" s="85"/>
      <c r="J4590" s="85"/>
      <c r="K4590" s="85"/>
    </row>
    <row r="4591" spans="1:11" x14ac:dyDescent="0.3">
      <c r="A4591" s="67"/>
      <c r="B4591" s="135"/>
      <c r="C4591" s="135"/>
      <c r="D4591" s="135"/>
      <c r="E4591" s="85"/>
      <c r="F4591" s="85"/>
      <c r="G4591" s="85"/>
      <c r="H4591" s="85"/>
      <c r="I4591" s="85"/>
      <c r="J4591" s="85"/>
      <c r="K4591" s="85"/>
    </row>
    <row r="4592" spans="1:11" x14ac:dyDescent="0.3">
      <c r="A4592" s="67"/>
      <c r="B4592" s="135"/>
      <c r="C4592" s="135"/>
      <c r="D4592" s="135"/>
      <c r="E4592" s="85"/>
      <c r="F4592" s="85"/>
      <c r="G4592" s="85"/>
      <c r="H4592" s="85"/>
      <c r="I4592" s="85"/>
      <c r="J4592" s="85"/>
      <c r="K4592" s="85"/>
    </row>
    <row r="4593" spans="1:11" x14ac:dyDescent="0.3">
      <c r="A4593" s="67"/>
      <c r="B4593" s="135"/>
      <c r="C4593" s="135"/>
      <c r="D4593" s="135"/>
      <c r="E4593" s="85"/>
      <c r="F4593" s="85"/>
      <c r="G4593" s="85"/>
      <c r="H4593" s="85"/>
      <c r="I4593" s="85"/>
      <c r="J4593" s="85"/>
      <c r="K4593" s="85"/>
    </row>
    <row r="4594" spans="1:11" x14ac:dyDescent="0.3">
      <c r="A4594" s="67"/>
      <c r="B4594" s="135"/>
      <c r="C4594" s="135"/>
      <c r="D4594" s="135"/>
      <c r="E4594" s="85"/>
      <c r="F4594" s="85"/>
      <c r="G4594" s="85"/>
      <c r="H4594" s="85"/>
      <c r="I4594" s="85"/>
      <c r="J4594" s="85"/>
      <c r="K4594" s="85"/>
    </row>
    <row r="4595" spans="1:11" x14ac:dyDescent="0.3">
      <c r="A4595" s="67"/>
      <c r="B4595" s="135"/>
      <c r="C4595" s="135"/>
      <c r="D4595" s="135"/>
      <c r="E4595" s="85"/>
      <c r="F4595" s="85"/>
      <c r="G4595" s="85"/>
      <c r="H4595" s="85"/>
      <c r="I4595" s="85"/>
      <c r="J4595" s="85"/>
      <c r="K4595" s="85"/>
    </row>
    <row r="4596" spans="1:11" x14ac:dyDescent="0.3">
      <c r="A4596" s="67"/>
      <c r="B4596" s="135"/>
      <c r="C4596" s="135"/>
      <c r="D4596" s="135"/>
      <c r="E4596" s="85"/>
      <c r="F4596" s="85"/>
      <c r="G4596" s="85"/>
      <c r="H4596" s="85"/>
      <c r="I4596" s="85"/>
      <c r="J4596" s="85"/>
      <c r="K4596" s="85"/>
    </row>
    <row r="4597" spans="1:11" x14ac:dyDescent="0.3">
      <c r="A4597" s="67"/>
      <c r="B4597" s="135"/>
      <c r="C4597" s="135"/>
      <c r="D4597" s="135"/>
      <c r="E4597" s="85"/>
      <c r="F4597" s="85"/>
      <c r="G4597" s="85"/>
      <c r="H4597" s="85"/>
      <c r="I4597" s="85"/>
      <c r="J4597" s="85"/>
      <c r="K4597" s="85"/>
    </row>
    <row r="4598" spans="1:11" x14ac:dyDescent="0.3">
      <c r="A4598" s="67"/>
      <c r="B4598" s="135"/>
      <c r="C4598" s="135"/>
      <c r="D4598" s="135"/>
      <c r="E4598" s="85"/>
      <c r="F4598" s="85"/>
      <c r="G4598" s="85"/>
      <c r="H4598" s="85"/>
      <c r="I4598" s="85"/>
      <c r="J4598" s="85"/>
      <c r="K4598" s="85"/>
    </row>
    <row r="4599" spans="1:11" x14ac:dyDescent="0.3">
      <c r="A4599" s="67"/>
      <c r="B4599" s="135"/>
      <c r="C4599" s="135"/>
      <c r="D4599" s="135"/>
      <c r="E4599" s="85"/>
      <c r="F4599" s="85"/>
      <c r="G4599" s="85"/>
      <c r="H4599" s="85"/>
      <c r="I4599" s="85"/>
      <c r="J4599" s="85"/>
      <c r="K4599" s="85"/>
    </row>
    <row r="4600" spans="1:11" x14ac:dyDescent="0.3">
      <c r="A4600" s="67"/>
      <c r="B4600" s="135"/>
      <c r="C4600" s="135"/>
      <c r="D4600" s="135"/>
      <c r="E4600" s="85"/>
      <c r="F4600" s="85"/>
      <c r="G4600" s="85"/>
      <c r="H4600" s="85"/>
      <c r="I4600" s="85"/>
      <c r="J4600" s="85"/>
      <c r="K4600" s="85"/>
    </row>
    <row r="4601" spans="1:11" x14ac:dyDescent="0.3">
      <c r="A4601" s="68"/>
      <c r="B4601" s="136"/>
      <c r="C4601" s="136"/>
      <c r="D4601" s="136"/>
      <c r="E4601" s="87"/>
      <c r="F4601" s="87"/>
      <c r="G4601" s="87"/>
      <c r="H4601" s="87"/>
      <c r="I4601" s="87"/>
      <c r="J4601" s="87"/>
      <c r="K4601" s="87"/>
    </row>
    <row r="4602" spans="1:11" x14ac:dyDescent="0.3">
      <c r="A4602" s="82"/>
      <c r="B4602" s="89"/>
      <c r="C4602" s="89"/>
      <c r="D4602" s="89"/>
      <c r="E4602" s="89"/>
      <c r="F4602" s="89"/>
      <c r="G4602" s="89"/>
      <c r="H4602" s="89"/>
      <c r="I4602" s="89"/>
      <c r="J4602" s="89"/>
      <c r="K4602" s="89"/>
    </row>
    <row r="4603" spans="1:11" x14ac:dyDescent="0.3">
      <c r="A4603" s="92"/>
      <c r="B4603" s="92"/>
      <c r="C4603" s="92"/>
      <c r="D4603" s="92"/>
      <c r="E4603" s="92"/>
      <c r="F4603" s="92"/>
      <c r="G4603" s="92"/>
      <c r="H4603" s="92"/>
      <c r="I4603" s="92"/>
      <c r="J4603" s="92"/>
      <c r="K4603" s="92"/>
    </row>
    <row r="4604" spans="1:11" x14ac:dyDescent="0.3">
      <c r="A4604" s="68"/>
      <c r="B4604" s="68"/>
      <c r="C4604" s="68"/>
      <c r="D4604" s="68"/>
      <c r="E4604" s="68"/>
      <c r="F4604" s="68"/>
      <c r="G4604" s="68"/>
      <c r="H4604" s="68"/>
      <c r="I4604" s="68"/>
      <c r="J4604" s="68"/>
      <c r="K4604" s="86"/>
    </row>
    <row r="4605" spans="1:11" x14ac:dyDescent="0.3">
      <c r="A4605" s="67"/>
      <c r="B4605" s="135"/>
      <c r="C4605" s="135"/>
      <c r="D4605" s="135"/>
      <c r="E4605" s="85"/>
      <c r="F4605" s="85"/>
      <c r="G4605" s="85"/>
      <c r="H4605" s="85"/>
      <c r="I4605" s="85"/>
      <c r="J4605" s="85"/>
      <c r="K4605" s="85"/>
    </row>
    <row r="4606" spans="1:11" x14ac:dyDescent="0.3">
      <c r="A4606" s="67"/>
      <c r="B4606" s="135"/>
      <c r="C4606" s="135"/>
      <c r="D4606" s="135"/>
      <c r="E4606" s="85"/>
      <c r="F4606" s="85"/>
      <c r="G4606" s="85"/>
      <c r="H4606" s="85"/>
      <c r="I4606" s="85"/>
      <c r="J4606" s="85"/>
      <c r="K4606" s="85"/>
    </row>
    <row r="4607" spans="1:11" x14ac:dyDescent="0.3">
      <c r="A4607" s="67"/>
      <c r="B4607" s="135"/>
      <c r="C4607" s="135"/>
      <c r="D4607" s="135"/>
      <c r="E4607" s="85"/>
      <c r="F4607" s="85"/>
      <c r="G4607" s="85"/>
      <c r="H4607" s="85"/>
      <c r="I4607" s="85"/>
      <c r="J4607" s="85"/>
      <c r="K4607" s="85"/>
    </row>
    <row r="4608" spans="1:11" x14ac:dyDescent="0.3">
      <c r="A4608" s="67"/>
      <c r="B4608" s="135"/>
      <c r="C4608" s="135"/>
      <c r="D4608" s="135"/>
      <c r="E4608" s="85"/>
      <c r="F4608" s="85"/>
      <c r="G4608" s="85"/>
      <c r="H4608" s="85"/>
      <c r="I4608" s="85"/>
      <c r="J4608" s="85"/>
      <c r="K4608" s="85"/>
    </row>
    <row r="4609" spans="1:11" x14ac:dyDescent="0.3">
      <c r="A4609" s="67"/>
      <c r="B4609" s="135"/>
      <c r="C4609" s="135"/>
      <c r="D4609" s="135"/>
      <c r="E4609" s="85"/>
      <c r="F4609" s="85"/>
      <c r="G4609" s="85"/>
      <c r="H4609" s="85"/>
      <c r="I4609" s="85"/>
      <c r="J4609" s="85"/>
      <c r="K4609" s="85"/>
    </row>
    <row r="4610" spans="1:11" x14ac:dyDescent="0.3">
      <c r="A4610" s="67"/>
      <c r="B4610" s="135"/>
      <c r="C4610" s="135"/>
      <c r="D4610" s="135"/>
      <c r="E4610" s="85"/>
      <c r="F4610" s="85"/>
      <c r="G4610" s="85"/>
      <c r="H4610" s="85"/>
      <c r="I4610" s="85"/>
      <c r="J4610" s="85"/>
      <c r="K4610" s="85"/>
    </row>
    <row r="4611" spans="1:11" x14ac:dyDescent="0.3">
      <c r="A4611" s="67"/>
      <c r="B4611" s="135"/>
      <c r="C4611" s="135"/>
      <c r="D4611" s="135"/>
      <c r="E4611" s="85"/>
      <c r="F4611" s="85"/>
      <c r="G4611" s="85"/>
      <c r="H4611" s="85"/>
      <c r="I4611" s="85"/>
      <c r="J4611" s="85"/>
      <c r="K4611" s="85"/>
    </row>
    <row r="4612" spans="1:11" x14ac:dyDescent="0.3">
      <c r="A4612" s="67"/>
      <c r="B4612" s="135"/>
      <c r="C4612" s="135"/>
      <c r="D4612" s="135"/>
      <c r="E4612" s="85"/>
      <c r="F4612" s="85"/>
      <c r="G4612" s="85"/>
      <c r="H4612" s="85"/>
      <c r="I4612" s="85"/>
      <c r="J4612" s="85"/>
      <c r="K4612" s="85"/>
    </row>
    <row r="4613" spans="1:11" x14ac:dyDescent="0.3">
      <c r="A4613" s="67"/>
      <c r="B4613" s="135"/>
      <c r="C4613" s="135"/>
      <c r="D4613" s="135"/>
      <c r="E4613" s="85"/>
      <c r="F4613" s="85"/>
      <c r="G4613" s="85"/>
      <c r="H4613" s="85"/>
      <c r="I4613" s="85"/>
      <c r="J4613" s="85"/>
      <c r="K4613" s="85"/>
    </row>
    <row r="4614" spans="1:11" x14ac:dyDescent="0.3">
      <c r="A4614" s="67"/>
      <c r="B4614" s="135"/>
      <c r="C4614" s="135"/>
      <c r="D4614" s="135"/>
      <c r="E4614" s="85"/>
      <c r="F4614" s="85"/>
      <c r="G4614" s="85"/>
      <c r="H4614" s="85"/>
      <c r="I4614" s="85"/>
      <c r="J4614" s="85"/>
      <c r="K4614" s="85"/>
    </row>
    <row r="4615" spans="1:11" x14ac:dyDescent="0.3">
      <c r="A4615" s="67"/>
      <c r="B4615" s="135"/>
      <c r="C4615" s="135"/>
      <c r="D4615" s="135"/>
      <c r="E4615" s="85"/>
      <c r="F4615" s="85"/>
      <c r="G4615" s="85"/>
      <c r="H4615" s="85"/>
      <c r="I4615" s="85"/>
      <c r="J4615" s="85"/>
      <c r="K4615" s="85"/>
    </row>
    <row r="4616" spans="1:11" x14ac:dyDescent="0.3">
      <c r="A4616" s="67"/>
      <c r="B4616" s="135"/>
      <c r="C4616" s="135"/>
      <c r="D4616" s="135"/>
      <c r="E4616" s="85"/>
      <c r="F4616" s="85"/>
      <c r="G4616" s="85"/>
      <c r="H4616" s="85"/>
      <c r="I4616" s="85"/>
      <c r="J4616" s="85"/>
      <c r="K4616" s="85"/>
    </row>
    <row r="4617" spans="1:11" x14ac:dyDescent="0.3">
      <c r="A4617" s="67"/>
      <c r="B4617" s="135"/>
      <c r="C4617" s="135"/>
      <c r="D4617" s="135"/>
      <c r="E4617" s="85"/>
      <c r="F4617" s="85"/>
      <c r="G4617" s="85"/>
      <c r="H4617" s="85"/>
      <c r="I4617" s="85"/>
      <c r="J4617" s="85"/>
      <c r="K4617" s="85"/>
    </row>
    <row r="4618" spans="1:11" x14ac:dyDescent="0.3">
      <c r="A4618" s="67"/>
      <c r="B4618" s="135"/>
      <c r="C4618" s="135"/>
      <c r="D4618" s="135"/>
      <c r="E4618" s="85"/>
      <c r="F4618" s="85"/>
      <c r="G4618" s="85"/>
      <c r="H4618" s="85"/>
      <c r="I4618" s="85"/>
      <c r="J4618" s="85"/>
      <c r="K4618" s="85"/>
    </row>
    <row r="4619" spans="1:11" x14ac:dyDescent="0.3">
      <c r="A4619" s="67"/>
      <c r="B4619" s="135"/>
      <c r="C4619" s="135"/>
      <c r="D4619" s="135"/>
      <c r="E4619" s="85"/>
      <c r="F4619" s="85"/>
      <c r="G4619" s="85"/>
      <c r="H4619" s="85"/>
      <c r="I4619" s="85"/>
      <c r="J4619" s="85"/>
      <c r="K4619" s="85"/>
    </row>
    <row r="4620" spans="1:11" x14ac:dyDescent="0.3">
      <c r="A4620" s="67"/>
      <c r="B4620" s="135"/>
      <c r="C4620" s="135"/>
      <c r="D4620" s="135"/>
      <c r="E4620" s="85"/>
      <c r="F4620" s="85"/>
      <c r="G4620" s="85"/>
      <c r="H4620" s="85"/>
      <c r="I4620" s="85"/>
      <c r="J4620" s="85"/>
      <c r="K4620" s="85"/>
    </row>
    <row r="4621" spans="1:11" x14ac:dyDescent="0.3">
      <c r="A4621" s="68"/>
      <c r="B4621" s="137"/>
      <c r="C4621" s="137"/>
      <c r="D4621" s="137"/>
      <c r="E4621" s="87"/>
      <c r="F4621" s="87"/>
      <c r="G4621" s="87"/>
      <c r="H4621" s="87"/>
      <c r="I4621" s="87"/>
      <c r="J4621" s="87"/>
      <c r="K4621" s="87"/>
    </row>
    <row r="4623" spans="1:11" x14ac:dyDescent="0.3">
      <c r="A4623" s="69"/>
      <c r="B4623" s="69"/>
      <c r="C4623" s="69"/>
      <c r="D4623" s="69"/>
      <c r="E4623" s="69"/>
      <c r="F4623" s="69"/>
      <c r="G4623" s="69"/>
      <c r="H4623" s="97"/>
      <c r="I4623" s="97"/>
      <c r="J4623" s="69"/>
      <c r="K4623" s="69"/>
    </row>
    <row r="4624" spans="1:11" x14ac:dyDescent="0.3">
      <c r="A4624" s="101"/>
      <c r="B4624" s="83"/>
      <c r="C4624" s="83"/>
      <c r="D4624" s="83"/>
      <c r="E4624" s="83"/>
      <c r="F4624" s="83"/>
      <c r="G4624" s="95"/>
      <c r="H4624" s="95"/>
      <c r="I4624" s="33"/>
      <c r="J4624" s="98"/>
      <c r="K4624" s="96"/>
    </row>
    <row r="4625" spans="1:11" x14ac:dyDescent="0.3">
      <c r="A4625" s="91"/>
      <c r="B4625" s="92"/>
      <c r="C4625" s="92"/>
      <c r="D4625" s="92"/>
      <c r="E4625" s="92"/>
      <c r="F4625" s="92"/>
      <c r="G4625" s="92"/>
      <c r="H4625" s="92"/>
      <c r="I4625" s="92"/>
      <c r="J4625" s="92"/>
      <c r="K4625" s="92"/>
    </row>
    <row r="4626" spans="1:11" x14ac:dyDescent="0.3">
      <c r="A4626" s="68"/>
      <c r="B4626" s="68"/>
      <c r="C4626" s="68"/>
      <c r="D4626" s="68"/>
      <c r="E4626" s="68"/>
      <c r="F4626" s="68"/>
      <c r="G4626" s="68"/>
      <c r="H4626" s="68"/>
      <c r="I4626" s="68"/>
      <c r="J4626" s="68"/>
      <c r="K4626" s="86"/>
    </row>
    <row r="4627" spans="1:11" x14ac:dyDescent="0.3">
      <c r="A4627" s="67"/>
      <c r="B4627" s="135"/>
      <c r="C4627" s="135"/>
      <c r="D4627" s="135"/>
      <c r="E4627" s="85"/>
      <c r="F4627" s="85"/>
      <c r="G4627" s="85"/>
      <c r="H4627" s="85"/>
      <c r="I4627" s="85"/>
      <c r="J4627" s="85"/>
      <c r="K4627" s="85"/>
    </row>
    <row r="4628" spans="1:11" x14ac:dyDescent="0.3">
      <c r="A4628" s="67"/>
      <c r="B4628" s="135"/>
      <c r="C4628" s="135"/>
      <c r="D4628" s="135"/>
      <c r="E4628" s="85"/>
      <c r="F4628" s="85"/>
      <c r="G4628" s="85"/>
      <c r="H4628" s="85"/>
      <c r="I4628" s="85"/>
      <c r="J4628" s="85"/>
      <c r="K4628" s="85"/>
    </row>
    <row r="4629" spans="1:11" x14ac:dyDescent="0.3">
      <c r="A4629" s="67"/>
      <c r="B4629" s="135"/>
      <c r="C4629" s="135"/>
      <c r="D4629" s="135"/>
      <c r="E4629" s="85"/>
      <c r="F4629" s="85"/>
      <c r="G4629" s="85"/>
      <c r="H4629" s="85"/>
      <c r="I4629" s="85"/>
      <c r="J4629" s="85"/>
      <c r="K4629" s="85"/>
    </row>
    <row r="4630" spans="1:11" x14ac:dyDescent="0.3">
      <c r="A4630" s="67"/>
      <c r="B4630" s="135"/>
      <c r="C4630" s="135"/>
      <c r="D4630" s="135"/>
      <c r="E4630" s="85"/>
      <c r="F4630" s="85"/>
      <c r="G4630" s="85"/>
      <c r="H4630" s="85"/>
      <c r="I4630" s="85"/>
      <c r="J4630" s="85"/>
      <c r="K4630" s="85"/>
    </row>
    <row r="4631" spans="1:11" x14ac:dyDescent="0.3">
      <c r="A4631" s="67"/>
      <c r="B4631" s="135"/>
      <c r="C4631" s="135"/>
      <c r="D4631" s="135"/>
      <c r="E4631" s="85"/>
      <c r="F4631" s="85"/>
      <c r="G4631" s="85"/>
      <c r="H4631" s="85"/>
      <c r="I4631" s="85"/>
      <c r="J4631" s="85"/>
      <c r="K4631" s="85"/>
    </row>
    <row r="4632" spans="1:11" x14ac:dyDescent="0.3">
      <c r="A4632" s="67"/>
      <c r="B4632" s="135"/>
      <c r="C4632" s="135"/>
      <c r="D4632" s="135"/>
      <c r="E4632" s="85"/>
      <c r="F4632" s="85"/>
      <c r="G4632" s="85"/>
      <c r="H4632" s="85"/>
      <c r="I4632" s="85"/>
      <c r="J4632" s="85"/>
      <c r="K4632" s="85"/>
    </row>
    <row r="4633" spans="1:11" x14ac:dyDescent="0.3">
      <c r="A4633" s="67"/>
      <c r="B4633" s="135"/>
      <c r="C4633" s="135"/>
      <c r="D4633" s="135"/>
      <c r="E4633" s="85"/>
      <c r="F4633" s="85"/>
      <c r="G4633" s="85"/>
      <c r="H4633" s="85"/>
      <c r="I4633" s="85"/>
      <c r="J4633" s="85"/>
      <c r="K4633" s="85"/>
    </row>
    <row r="4634" spans="1:11" x14ac:dyDescent="0.3">
      <c r="A4634" s="67"/>
      <c r="B4634" s="135"/>
      <c r="C4634" s="135"/>
      <c r="D4634" s="135"/>
      <c r="E4634" s="85"/>
      <c r="F4634" s="85"/>
      <c r="G4634" s="85"/>
      <c r="H4634" s="85"/>
      <c r="I4634" s="85"/>
      <c r="J4634" s="85"/>
      <c r="K4634" s="85"/>
    </row>
    <row r="4635" spans="1:11" x14ac:dyDescent="0.3">
      <c r="A4635" s="67"/>
      <c r="B4635" s="135"/>
      <c r="C4635" s="135"/>
      <c r="D4635" s="135"/>
      <c r="E4635" s="85"/>
      <c r="F4635" s="85"/>
      <c r="G4635" s="85"/>
      <c r="H4635" s="85"/>
      <c r="I4635" s="85"/>
      <c r="J4635" s="85"/>
      <c r="K4635" s="85"/>
    </row>
    <row r="4636" spans="1:11" x14ac:dyDescent="0.3">
      <c r="A4636" s="67"/>
      <c r="B4636" s="135"/>
      <c r="C4636" s="135"/>
      <c r="D4636" s="135"/>
      <c r="E4636" s="85"/>
      <c r="F4636" s="85"/>
      <c r="G4636" s="85"/>
      <c r="H4636" s="85"/>
      <c r="I4636" s="85"/>
      <c r="J4636" s="85"/>
      <c r="K4636" s="85"/>
    </row>
    <row r="4637" spans="1:11" x14ac:dyDescent="0.3">
      <c r="A4637" s="67"/>
      <c r="B4637" s="135"/>
      <c r="C4637" s="135"/>
      <c r="D4637" s="135"/>
      <c r="E4637" s="85"/>
      <c r="F4637" s="85"/>
      <c r="G4637" s="85"/>
      <c r="H4637" s="85"/>
      <c r="I4637" s="85"/>
      <c r="J4637" s="85"/>
      <c r="K4637" s="85"/>
    </row>
    <row r="4638" spans="1:11" x14ac:dyDescent="0.3">
      <c r="A4638" s="67"/>
      <c r="B4638" s="135"/>
      <c r="C4638" s="135"/>
      <c r="D4638" s="135"/>
      <c r="E4638" s="85"/>
      <c r="F4638" s="85"/>
      <c r="G4638" s="85"/>
      <c r="H4638" s="85"/>
      <c r="I4638" s="85"/>
      <c r="J4638" s="85"/>
      <c r="K4638" s="85"/>
    </row>
    <row r="4639" spans="1:11" x14ac:dyDescent="0.3">
      <c r="A4639" s="67"/>
      <c r="B4639" s="135"/>
      <c r="C4639" s="135"/>
      <c r="D4639" s="135"/>
      <c r="E4639" s="85"/>
      <c r="F4639" s="85"/>
      <c r="G4639" s="85"/>
      <c r="H4639" s="85"/>
      <c r="I4639" s="85"/>
      <c r="J4639" s="85"/>
      <c r="K4639" s="85"/>
    </row>
    <row r="4640" spans="1:11" x14ac:dyDescent="0.3">
      <c r="A4640" s="67"/>
      <c r="B4640" s="135"/>
      <c r="C4640" s="135"/>
      <c r="D4640" s="135"/>
      <c r="E4640" s="85"/>
      <c r="F4640" s="85"/>
      <c r="G4640" s="85"/>
      <c r="H4640" s="85"/>
      <c r="I4640" s="85"/>
      <c r="J4640" s="85"/>
      <c r="K4640" s="85"/>
    </row>
    <row r="4641" spans="1:11" x14ac:dyDescent="0.3">
      <c r="A4641" s="67"/>
      <c r="B4641" s="135"/>
      <c r="C4641" s="135"/>
      <c r="D4641" s="135"/>
      <c r="E4641" s="85"/>
      <c r="F4641" s="85"/>
      <c r="G4641" s="85"/>
      <c r="H4641" s="85"/>
      <c r="I4641" s="85"/>
      <c r="J4641" s="85"/>
      <c r="K4641" s="85"/>
    </row>
    <row r="4642" spans="1:11" x14ac:dyDescent="0.3">
      <c r="A4642" s="67"/>
      <c r="B4642" s="135"/>
      <c r="C4642" s="135"/>
      <c r="D4642" s="135"/>
      <c r="E4642" s="85"/>
      <c r="F4642" s="85"/>
      <c r="G4642" s="85"/>
      <c r="H4642" s="85"/>
      <c r="I4642" s="85"/>
      <c r="J4642" s="85"/>
      <c r="K4642" s="85"/>
    </row>
    <row r="4643" spans="1:11" x14ac:dyDescent="0.3">
      <c r="A4643" s="68"/>
      <c r="B4643" s="136"/>
      <c r="C4643" s="136"/>
      <c r="D4643" s="136"/>
      <c r="E4643" s="87"/>
      <c r="F4643" s="87"/>
      <c r="G4643" s="87"/>
      <c r="H4643" s="87"/>
      <c r="I4643" s="87"/>
      <c r="J4643" s="87"/>
      <c r="K4643" s="87"/>
    </row>
    <row r="4644" spans="1:11" x14ac:dyDescent="0.3">
      <c r="A4644" s="82"/>
      <c r="B4644" s="89"/>
      <c r="C4644" s="89"/>
      <c r="D4644" s="89"/>
      <c r="E4644" s="89"/>
      <c r="F4644" s="89"/>
      <c r="G4644" s="89"/>
      <c r="H4644" s="89"/>
      <c r="I4644" s="89"/>
      <c r="J4644" s="89"/>
      <c r="K4644" s="89"/>
    </row>
    <row r="4645" spans="1:11" x14ac:dyDescent="0.3">
      <c r="A4645" s="92"/>
      <c r="B4645" s="92"/>
      <c r="C4645" s="92"/>
      <c r="D4645" s="92"/>
      <c r="E4645" s="92"/>
      <c r="F4645" s="92"/>
      <c r="G4645" s="92"/>
      <c r="H4645" s="92"/>
      <c r="I4645" s="92"/>
      <c r="J4645" s="92"/>
      <c r="K4645" s="92"/>
    </row>
    <row r="4646" spans="1:11" x14ac:dyDescent="0.3">
      <c r="A4646" s="68"/>
      <c r="B4646" s="68"/>
      <c r="C4646" s="68"/>
      <c r="D4646" s="68"/>
      <c r="E4646" s="68"/>
      <c r="F4646" s="68"/>
      <c r="G4646" s="68"/>
      <c r="H4646" s="68"/>
      <c r="I4646" s="68"/>
      <c r="J4646" s="68"/>
      <c r="K4646" s="86"/>
    </row>
    <row r="4647" spans="1:11" x14ac:dyDescent="0.3">
      <c r="A4647" s="67"/>
      <c r="B4647" s="135"/>
      <c r="C4647" s="135"/>
      <c r="D4647" s="135"/>
      <c r="E4647" s="85"/>
      <c r="F4647" s="85"/>
      <c r="G4647" s="85"/>
      <c r="H4647" s="85"/>
      <c r="I4647" s="85"/>
      <c r="J4647" s="85"/>
      <c r="K4647" s="85"/>
    </row>
    <row r="4648" spans="1:11" x14ac:dyDescent="0.3">
      <c r="A4648" s="67"/>
      <c r="B4648" s="135"/>
      <c r="C4648" s="135"/>
      <c r="D4648" s="135"/>
      <c r="E4648" s="85"/>
      <c r="F4648" s="85"/>
      <c r="G4648" s="85"/>
      <c r="H4648" s="85"/>
      <c r="I4648" s="85"/>
      <c r="J4648" s="85"/>
      <c r="K4648" s="85"/>
    </row>
    <row r="4649" spans="1:11" x14ac:dyDescent="0.3">
      <c r="A4649" s="67"/>
      <c r="B4649" s="135"/>
      <c r="C4649" s="135"/>
      <c r="D4649" s="135"/>
      <c r="E4649" s="85"/>
      <c r="F4649" s="85"/>
      <c r="G4649" s="85"/>
      <c r="H4649" s="85"/>
      <c r="I4649" s="85"/>
      <c r="J4649" s="85"/>
      <c r="K4649" s="85"/>
    </row>
    <row r="4650" spans="1:11" x14ac:dyDescent="0.3">
      <c r="A4650" s="67"/>
      <c r="B4650" s="135"/>
      <c r="C4650" s="135"/>
      <c r="D4650" s="135"/>
      <c r="E4650" s="85"/>
      <c r="F4650" s="85"/>
      <c r="G4650" s="85"/>
      <c r="H4650" s="85"/>
      <c r="I4650" s="85"/>
      <c r="J4650" s="85"/>
      <c r="K4650" s="85"/>
    </row>
    <row r="4651" spans="1:11" x14ac:dyDescent="0.3">
      <c r="A4651" s="67"/>
      <c r="B4651" s="135"/>
      <c r="C4651" s="135"/>
      <c r="D4651" s="135"/>
      <c r="E4651" s="85"/>
      <c r="F4651" s="85"/>
      <c r="G4651" s="85"/>
      <c r="H4651" s="85"/>
      <c r="I4651" s="85"/>
      <c r="J4651" s="85"/>
      <c r="K4651" s="85"/>
    </row>
    <row r="4652" spans="1:11" x14ac:dyDescent="0.3">
      <c r="A4652" s="67"/>
      <c r="B4652" s="135"/>
      <c r="C4652" s="135"/>
      <c r="D4652" s="135"/>
      <c r="E4652" s="85"/>
      <c r="F4652" s="85"/>
      <c r="G4652" s="85"/>
      <c r="H4652" s="85"/>
      <c r="I4652" s="85"/>
      <c r="J4652" s="85"/>
      <c r="K4652" s="85"/>
    </row>
    <row r="4653" spans="1:11" x14ac:dyDescent="0.3">
      <c r="A4653" s="67"/>
      <c r="B4653" s="135"/>
      <c r="C4653" s="135"/>
      <c r="D4653" s="135"/>
      <c r="E4653" s="85"/>
      <c r="F4653" s="85"/>
      <c r="G4653" s="85"/>
      <c r="H4653" s="85"/>
      <c r="I4653" s="85"/>
      <c r="J4653" s="85"/>
      <c r="K4653" s="85"/>
    </row>
    <row r="4654" spans="1:11" x14ac:dyDescent="0.3">
      <c r="A4654" s="67"/>
      <c r="B4654" s="135"/>
      <c r="C4654" s="135"/>
      <c r="D4654" s="135"/>
      <c r="E4654" s="85"/>
      <c r="F4654" s="85"/>
      <c r="G4654" s="85"/>
      <c r="H4654" s="85"/>
      <c r="I4654" s="85"/>
      <c r="J4654" s="85"/>
      <c r="K4654" s="85"/>
    </row>
    <row r="4655" spans="1:11" x14ac:dyDescent="0.3">
      <c r="A4655" s="67"/>
      <c r="B4655" s="135"/>
      <c r="C4655" s="135"/>
      <c r="D4655" s="135"/>
      <c r="E4655" s="85"/>
      <c r="F4655" s="85"/>
      <c r="G4655" s="85"/>
      <c r="H4655" s="85"/>
      <c r="I4655" s="85"/>
      <c r="J4655" s="85"/>
      <c r="K4655" s="85"/>
    </row>
    <row r="4656" spans="1:11" x14ac:dyDescent="0.3">
      <c r="A4656" s="67"/>
      <c r="B4656" s="135"/>
      <c r="C4656" s="135"/>
      <c r="D4656" s="135"/>
      <c r="E4656" s="85"/>
      <c r="F4656" s="85"/>
      <c r="G4656" s="85"/>
      <c r="H4656" s="85"/>
      <c r="I4656" s="85"/>
      <c r="J4656" s="85"/>
      <c r="K4656" s="85"/>
    </row>
    <row r="4657" spans="1:11" x14ac:dyDescent="0.3">
      <c r="A4657" s="67"/>
      <c r="B4657" s="135"/>
      <c r="C4657" s="135"/>
      <c r="D4657" s="135"/>
      <c r="E4657" s="85"/>
      <c r="F4657" s="85"/>
      <c r="G4657" s="85"/>
      <c r="H4657" s="85"/>
      <c r="I4657" s="85"/>
      <c r="J4657" s="85"/>
      <c r="K4657" s="85"/>
    </row>
    <row r="4658" spans="1:11" x14ac:dyDescent="0.3">
      <c r="A4658" s="67"/>
      <c r="B4658" s="135"/>
      <c r="C4658" s="135"/>
      <c r="D4658" s="135"/>
      <c r="E4658" s="85"/>
      <c r="F4658" s="85"/>
      <c r="G4658" s="85"/>
      <c r="H4658" s="85"/>
      <c r="I4658" s="85"/>
      <c r="J4658" s="85"/>
      <c r="K4658" s="85"/>
    </row>
    <row r="4659" spans="1:11" x14ac:dyDescent="0.3">
      <c r="A4659" s="67"/>
      <c r="B4659" s="135"/>
      <c r="C4659" s="135"/>
      <c r="D4659" s="135"/>
      <c r="E4659" s="85"/>
      <c r="F4659" s="85"/>
      <c r="G4659" s="85"/>
      <c r="H4659" s="85"/>
      <c r="I4659" s="85"/>
      <c r="J4659" s="85"/>
      <c r="K4659" s="85"/>
    </row>
    <row r="4660" spans="1:11" x14ac:dyDescent="0.3">
      <c r="A4660" s="67"/>
      <c r="B4660" s="135"/>
      <c r="C4660" s="135"/>
      <c r="D4660" s="135"/>
      <c r="E4660" s="85"/>
      <c r="F4660" s="85"/>
      <c r="G4660" s="85"/>
      <c r="H4660" s="85"/>
      <c r="I4660" s="85"/>
      <c r="J4660" s="85"/>
      <c r="K4660" s="85"/>
    </row>
    <row r="4661" spans="1:11" x14ac:dyDescent="0.3">
      <c r="A4661" s="67"/>
      <c r="B4661" s="135"/>
      <c r="C4661" s="135"/>
      <c r="D4661" s="135"/>
      <c r="E4661" s="85"/>
      <c r="F4661" s="85"/>
      <c r="G4661" s="85"/>
      <c r="H4661" s="85"/>
      <c r="I4661" s="85"/>
      <c r="J4661" s="85"/>
      <c r="K4661" s="85"/>
    </row>
    <row r="4662" spans="1:11" x14ac:dyDescent="0.3">
      <c r="A4662" s="67"/>
      <c r="B4662" s="135"/>
      <c r="C4662" s="135"/>
      <c r="D4662" s="135"/>
      <c r="E4662" s="85"/>
      <c r="F4662" s="85"/>
      <c r="G4662" s="85"/>
      <c r="H4662" s="85"/>
      <c r="I4662" s="85"/>
      <c r="J4662" s="85"/>
      <c r="K4662" s="85"/>
    </row>
    <row r="4663" spans="1:11" x14ac:dyDescent="0.3">
      <c r="A4663" s="68"/>
      <c r="B4663" s="137"/>
      <c r="C4663" s="137"/>
      <c r="D4663" s="137"/>
      <c r="E4663" s="87"/>
      <c r="F4663" s="87"/>
      <c r="G4663" s="87"/>
      <c r="H4663" s="87"/>
      <c r="I4663" s="87"/>
      <c r="J4663" s="87"/>
      <c r="K4663" s="87"/>
    </row>
    <row r="4665" spans="1:11" x14ac:dyDescent="0.3">
      <c r="A4665" s="69"/>
      <c r="B4665" s="69"/>
      <c r="C4665" s="69"/>
      <c r="D4665" s="69"/>
      <c r="E4665" s="69"/>
      <c r="F4665" s="69"/>
      <c r="G4665" s="69"/>
      <c r="H4665" s="97"/>
      <c r="I4665" s="97"/>
      <c r="J4665" s="69"/>
      <c r="K4665" s="69"/>
    </row>
    <row r="4666" spans="1:11" x14ac:dyDescent="0.3">
      <c r="A4666" s="101"/>
      <c r="B4666" s="83"/>
      <c r="C4666" s="83"/>
      <c r="D4666" s="83"/>
      <c r="E4666" s="83"/>
      <c r="F4666" s="83"/>
      <c r="G4666" s="95"/>
      <c r="H4666" s="95"/>
      <c r="I4666" s="33"/>
      <c r="J4666" s="98"/>
      <c r="K4666" s="96"/>
    </row>
    <row r="4667" spans="1:11" x14ac:dyDescent="0.3">
      <c r="A4667" s="91"/>
      <c r="B4667" s="92"/>
      <c r="C4667" s="92"/>
      <c r="D4667" s="92"/>
      <c r="E4667" s="92"/>
      <c r="F4667" s="92"/>
      <c r="G4667" s="92"/>
      <c r="H4667" s="92"/>
      <c r="I4667" s="92"/>
      <c r="J4667" s="92"/>
      <c r="K4667" s="92"/>
    </row>
    <row r="4668" spans="1:11" x14ac:dyDescent="0.3">
      <c r="A4668" s="68"/>
      <c r="B4668" s="68"/>
      <c r="C4668" s="68"/>
      <c r="D4668" s="68"/>
      <c r="E4668" s="68"/>
      <c r="F4668" s="68"/>
      <c r="G4668" s="68"/>
      <c r="H4668" s="68"/>
      <c r="I4668" s="68"/>
      <c r="J4668" s="68"/>
      <c r="K4668" s="86"/>
    </row>
    <row r="4669" spans="1:11" x14ac:dyDescent="0.3">
      <c r="A4669" s="67"/>
      <c r="B4669" s="135"/>
      <c r="C4669" s="135"/>
      <c r="D4669" s="135"/>
      <c r="E4669" s="85"/>
      <c r="F4669" s="85"/>
      <c r="G4669" s="85"/>
      <c r="H4669" s="85"/>
      <c r="I4669" s="85"/>
      <c r="J4669" s="85"/>
      <c r="K4669" s="85"/>
    </row>
    <row r="4670" spans="1:11" x14ac:dyDescent="0.3">
      <c r="A4670" s="67"/>
      <c r="B4670" s="135"/>
      <c r="C4670" s="135"/>
      <c r="D4670" s="135"/>
      <c r="E4670" s="85"/>
      <c r="F4670" s="85"/>
      <c r="G4670" s="85"/>
      <c r="H4670" s="85"/>
      <c r="I4670" s="85"/>
      <c r="J4670" s="85"/>
      <c r="K4670" s="85"/>
    </row>
    <row r="4671" spans="1:11" x14ac:dyDescent="0.3">
      <c r="A4671" s="67"/>
      <c r="B4671" s="135"/>
      <c r="C4671" s="135"/>
      <c r="D4671" s="135"/>
      <c r="E4671" s="85"/>
      <c r="F4671" s="85"/>
      <c r="G4671" s="85"/>
      <c r="H4671" s="85"/>
      <c r="I4671" s="85"/>
      <c r="J4671" s="85"/>
      <c r="K4671" s="85"/>
    </row>
    <row r="4672" spans="1:11" x14ac:dyDescent="0.3">
      <c r="A4672" s="67"/>
      <c r="B4672" s="135"/>
      <c r="C4672" s="135"/>
      <c r="D4672" s="135"/>
      <c r="E4672" s="85"/>
      <c r="F4672" s="85"/>
      <c r="G4672" s="85"/>
      <c r="H4672" s="85"/>
      <c r="I4672" s="85"/>
      <c r="J4672" s="85"/>
      <c r="K4672" s="85"/>
    </row>
    <row r="4673" spans="1:11" x14ac:dyDescent="0.3">
      <c r="A4673" s="67"/>
      <c r="B4673" s="135"/>
      <c r="C4673" s="135"/>
      <c r="D4673" s="135"/>
      <c r="E4673" s="85"/>
      <c r="F4673" s="85"/>
      <c r="G4673" s="85"/>
      <c r="H4673" s="85"/>
      <c r="I4673" s="85"/>
      <c r="J4673" s="85"/>
      <c r="K4673" s="85"/>
    </row>
    <row r="4674" spans="1:11" x14ac:dyDescent="0.3">
      <c r="A4674" s="67"/>
      <c r="B4674" s="135"/>
      <c r="C4674" s="135"/>
      <c r="D4674" s="135"/>
      <c r="E4674" s="85"/>
      <c r="F4674" s="85"/>
      <c r="G4674" s="85"/>
      <c r="H4674" s="85"/>
      <c r="I4674" s="85"/>
      <c r="J4674" s="85"/>
      <c r="K4674" s="85"/>
    </row>
    <row r="4675" spans="1:11" x14ac:dyDescent="0.3">
      <c r="A4675" s="67"/>
      <c r="B4675" s="135"/>
      <c r="C4675" s="135"/>
      <c r="D4675" s="135"/>
      <c r="E4675" s="85"/>
      <c r="F4675" s="85"/>
      <c r="G4675" s="85"/>
      <c r="H4675" s="85"/>
      <c r="I4675" s="85"/>
      <c r="J4675" s="85"/>
      <c r="K4675" s="85"/>
    </row>
    <row r="4676" spans="1:11" x14ac:dyDescent="0.3">
      <c r="A4676" s="67"/>
      <c r="B4676" s="135"/>
      <c r="C4676" s="135"/>
      <c r="D4676" s="135"/>
      <c r="E4676" s="85"/>
      <c r="F4676" s="85"/>
      <c r="G4676" s="85"/>
      <c r="H4676" s="85"/>
      <c r="I4676" s="85"/>
      <c r="J4676" s="85"/>
      <c r="K4676" s="85"/>
    </row>
    <row r="4677" spans="1:11" x14ac:dyDescent="0.3">
      <c r="A4677" s="67"/>
      <c r="B4677" s="135"/>
      <c r="C4677" s="135"/>
      <c r="D4677" s="135"/>
      <c r="E4677" s="85"/>
      <c r="F4677" s="85"/>
      <c r="G4677" s="85"/>
      <c r="H4677" s="85"/>
      <c r="I4677" s="85"/>
      <c r="J4677" s="85"/>
      <c r="K4677" s="85"/>
    </row>
    <row r="4678" spans="1:11" x14ac:dyDescent="0.3">
      <c r="A4678" s="67"/>
      <c r="B4678" s="135"/>
      <c r="C4678" s="135"/>
      <c r="D4678" s="135"/>
      <c r="E4678" s="85"/>
      <c r="F4678" s="85"/>
      <c r="G4678" s="85"/>
      <c r="H4678" s="85"/>
      <c r="I4678" s="85"/>
      <c r="J4678" s="85"/>
      <c r="K4678" s="85"/>
    </row>
    <row r="4679" spans="1:11" x14ac:dyDescent="0.3">
      <c r="A4679" s="67"/>
      <c r="B4679" s="135"/>
      <c r="C4679" s="135"/>
      <c r="D4679" s="135"/>
      <c r="E4679" s="85"/>
      <c r="F4679" s="85"/>
      <c r="G4679" s="85"/>
      <c r="H4679" s="85"/>
      <c r="I4679" s="85"/>
      <c r="J4679" s="85"/>
      <c r="K4679" s="85"/>
    </row>
    <row r="4680" spans="1:11" x14ac:dyDescent="0.3">
      <c r="A4680" s="67"/>
      <c r="B4680" s="135"/>
      <c r="C4680" s="135"/>
      <c r="D4680" s="135"/>
      <c r="E4680" s="85"/>
      <c r="F4680" s="85"/>
      <c r="G4680" s="85"/>
      <c r="H4680" s="85"/>
      <c r="I4680" s="85"/>
      <c r="J4680" s="85"/>
      <c r="K4680" s="85"/>
    </row>
    <row r="4681" spans="1:11" x14ac:dyDescent="0.3">
      <c r="A4681" s="67"/>
      <c r="B4681" s="135"/>
      <c r="C4681" s="135"/>
      <c r="D4681" s="135"/>
      <c r="E4681" s="85"/>
      <c r="F4681" s="85"/>
      <c r="G4681" s="85"/>
      <c r="H4681" s="85"/>
      <c r="I4681" s="85"/>
      <c r="J4681" s="85"/>
      <c r="K4681" s="85"/>
    </row>
    <row r="4682" spans="1:11" x14ac:dyDescent="0.3">
      <c r="A4682" s="67"/>
      <c r="B4682" s="135"/>
      <c r="C4682" s="135"/>
      <c r="D4682" s="135"/>
      <c r="E4682" s="85"/>
      <c r="F4682" s="85"/>
      <c r="G4682" s="85"/>
      <c r="H4682" s="85"/>
      <c r="I4682" s="85"/>
      <c r="J4682" s="85"/>
      <c r="K4682" s="85"/>
    </row>
    <row r="4683" spans="1:11" x14ac:dyDescent="0.3">
      <c r="A4683" s="67"/>
      <c r="B4683" s="135"/>
      <c r="C4683" s="135"/>
      <c r="D4683" s="135"/>
      <c r="E4683" s="85"/>
      <c r="F4683" s="85"/>
      <c r="G4683" s="85"/>
      <c r="H4683" s="85"/>
      <c r="I4683" s="85"/>
      <c r="J4683" s="85"/>
      <c r="K4683" s="85"/>
    </row>
    <row r="4684" spans="1:11" x14ac:dyDescent="0.3">
      <c r="A4684" s="67"/>
      <c r="B4684" s="135"/>
      <c r="C4684" s="135"/>
      <c r="D4684" s="135"/>
      <c r="E4684" s="85"/>
      <c r="F4684" s="85"/>
      <c r="G4684" s="85"/>
      <c r="H4684" s="85"/>
      <c r="I4684" s="85"/>
      <c r="J4684" s="85"/>
      <c r="K4684" s="85"/>
    </row>
    <row r="4685" spans="1:11" x14ac:dyDescent="0.3">
      <c r="A4685" s="68"/>
      <c r="B4685" s="136"/>
      <c r="C4685" s="136"/>
      <c r="D4685" s="136"/>
      <c r="E4685" s="87"/>
      <c r="F4685" s="87"/>
      <c r="G4685" s="87"/>
      <c r="H4685" s="87"/>
      <c r="I4685" s="87"/>
      <c r="J4685" s="87"/>
      <c r="K4685" s="87"/>
    </row>
    <row r="4686" spans="1:11" x14ac:dyDescent="0.3">
      <c r="A4686" s="82"/>
      <c r="B4686" s="89"/>
      <c r="C4686" s="89"/>
      <c r="D4686" s="89"/>
      <c r="E4686" s="89"/>
      <c r="F4686" s="89"/>
      <c r="G4686" s="89"/>
      <c r="H4686" s="89"/>
      <c r="I4686" s="89"/>
      <c r="J4686" s="89"/>
      <c r="K4686" s="89"/>
    </row>
    <row r="4687" spans="1:11" x14ac:dyDescent="0.3">
      <c r="A4687" s="92"/>
      <c r="B4687" s="92"/>
      <c r="C4687" s="92"/>
      <c r="D4687" s="92"/>
      <c r="E4687" s="92"/>
      <c r="F4687" s="92"/>
      <c r="G4687" s="92"/>
      <c r="H4687" s="92"/>
      <c r="I4687" s="92"/>
      <c r="J4687" s="92"/>
      <c r="K4687" s="92"/>
    </row>
    <row r="4688" spans="1:11" x14ac:dyDescent="0.3">
      <c r="A4688" s="68"/>
      <c r="B4688" s="68"/>
      <c r="C4688" s="68"/>
      <c r="D4688" s="68"/>
      <c r="E4688" s="68"/>
      <c r="F4688" s="68"/>
      <c r="G4688" s="68"/>
      <c r="H4688" s="68"/>
      <c r="I4688" s="68"/>
      <c r="J4688" s="68"/>
      <c r="K4688" s="86"/>
    </row>
    <row r="4689" spans="1:11" x14ac:dyDescent="0.3">
      <c r="A4689" s="67"/>
      <c r="B4689" s="135"/>
      <c r="C4689" s="135"/>
      <c r="D4689" s="135"/>
      <c r="E4689" s="85"/>
      <c r="F4689" s="85"/>
      <c r="G4689" s="85"/>
      <c r="H4689" s="85"/>
      <c r="I4689" s="85"/>
      <c r="J4689" s="85"/>
      <c r="K4689" s="85"/>
    </row>
    <row r="4690" spans="1:11" x14ac:dyDescent="0.3">
      <c r="A4690" s="67"/>
      <c r="B4690" s="135"/>
      <c r="C4690" s="135"/>
      <c r="D4690" s="135"/>
      <c r="E4690" s="85"/>
      <c r="F4690" s="85"/>
      <c r="G4690" s="85"/>
      <c r="H4690" s="85"/>
      <c r="I4690" s="85"/>
      <c r="J4690" s="85"/>
      <c r="K4690" s="85"/>
    </row>
    <row r="4691" spans="1:11" x14ac:dyDescent="0.3">
      <c r="A4691" s="67"/>
      <c r="B4691" s="135"/>
      <c r="C4691" s="135"/>
      <c r="D4691" s="135"/>
      <c r="E4691" s="85"/>
      <c r="F4691" s="85"/>
      <c r="G4691" s="85"/>
      <c r="H4691" s="85"/>
      <c r="I4691" s="85"/>
      <c r="J4691" s="85"/>
      <c r="K4691" s="85"/>
    </row>
    <row r="4692" spans="1:11" x14ac:dyDescent="0.3">
      <c r="A4692" s="67"/>
      <c r="B4692" s="135"/>
      <c r="C4692" s="135"/>
      <c r="D4692" s="135"/>
      <c r="E4692" s="85"/>
      <c r="F4692" s="85"/>
      <c r="G4692" s="85"/>
      <c r="H4692" s="85"/>
      <c r="I4692" s="85"/>
      <c r="J4692" s="85"/>
      <c r="K4692" s="85"/>
    </row>
    <row r="4693" spans="1:11" x14ac:dyDescent="0.3">
      <c r="A4693" s="67"/>
      <c r="B4693" s="135"/>
      <c r="C4693" s="135"/>
      <c r="D4693" s="135"/>
      <c r="E4693" s="85"/>
      <c r="F4693" s="85"/>
      <c r="G4693" s="85"/>
      <c r="H4693" s="85"/>
      <c r="I4693" s="85"/>
      <c r="J4693" s="85"/>
      <c r="K4693" s="85"/>
    </row>
    <row r="4694" spans="1:11" x14ac:dyDescent="0.3">
      <c r="A4694" s="67"/>
      <c r="B4694" s="135"/>
      <c r="C4694" s="135"/>
      <c r="D4694" s="135"/>
      <c r="E4694" s="85"/>
      <c r="F4694" s="85"/>
      <c r="G4694" s="85"/>
      <c r="H4694" s="85"/>
      <c r="I4694" s="85"/>
      <c r="J4694" s="85"/>
      <c r="K4694" s="85"/>
    </row>
    <row r="4695" spans="1:11" x14ac:dyDescent="0.3">
      <c r="A4695" s="67"/>
      <c r="B4695" s="135"/>
      <c r="C4695" s="135"/>
      <c r="D4695" s="135"/>
      <c r="E4695" s="85"/>
      <c r="F4695" s="85"/>
      <c r="G4695" s="85"/>
      <c r="H4695" s="85"/>
      <c r="I4695" s="85"/>
      <c r="J4695" s="85"/>
      <c r="K4695" s="85"/>
    </row>
    <row r="4696" spans="1:11" x14ac:dyDescent="0.3">
      <c r="A4696" s="67"/>
      <c r="B4696" s="135"/>
      <c r="C4696" s="135"/>
      <c r="D4696" s="135"/>
      <c r="E4696" s="85"/>
      <c r="F4696" s="85"/>
      <c r="G4696" s="85"/>
      <c r="H4696" s="85"/>
      <c r="I4696" s="85"/>
      <c r="J4696" s="85"/>
      <c r="K4696" s="85"/>
    </row>
    <row r="4697" spans="1:11" x14ac:dyDescent="0.3">
      <c r="A4697" s="67"/>
      <c r="B4697" s="135"/>
      <c r="C4697" s="135"/>
      <c r="D4697" s="135"/>
      <c r="E4697" s="85"/>
      <c r="F4697" s="85"/>
      <c r="G4697" s="85"/>
      <c r="H4697" s="85"/>
      <c r="I4697" s="85"/>
      <c r="J4697" s="85"/>
      <c r="K4697" s="85"/>
    </row>
    <row r="4698" spans="1:11" x14ac:dyDescent="0.3">
      <c r="A4698" s="67"/>
      <c r="B4698" s="135"/>
      <c r="C4698" s="135"/>
      <c r="D4698" s="135"/>
      <c r="E4698" s="85"/>
      <c r="F4698" s="85"/>
      <c r="G4698" s="85"/>
      <c r="H4698" s="85"/>
      <c r="I4698" s="85"/>
      <c r="J4698" s="85"/>
      <c r="K4698" s="85"/>
    </row>
    <row r="4699" spans="1:11" x14ac:dyDescent="0.3">
      <c r="A4699" s="67"/>
      <c r="B4699" s="135"/>
      <c r="C4699" s="135"/>
      <c r="D4699" s="135"/>
      <c r="E4699" s="85"/>
      <c r="F4699" s="85"/>
      <c r="G4699" s="85"/>
      <c r="H4699" s="85"/>
      <c r="I4699" s="85"/>
      <c r="J4699" s="85"/>
      <c r="K4699" s="85"/>
    </row>
    <row r="4700" spans="1:11" x14ac:dyDescent="0.3">
      <c r="A4700" s="67"/>
      <c r="B4700" s="135"/>
      <c r="C4700" s="135"/>
      <c r="D4700" s="135"/>
      <c r="E4700" s="85"/>
      <c r="F4700" s="85"/>
      <c r="G4700" s="85"/>
      <c r="H4700" s="85"/>
      <c r="I4700" s="85"/>
      <c r="J4700" s="85"/>
      <c r="K4700" s="85"/>
    </row>
    <row r="4701" spans="1:11" x14ac:dyDescent="0.3">
      <c r="A4701" s="67"/>
      <c r="B4701" s="135"/>
      <c r="C4701" s="135"/>
      <c r="D4701" s="135"/>
      <c r="E4701" s="85"/>
      <c r="F4701" s="85"/>
      <c r="G4701" s="85"/>
      <c r="H4701" s="85"/>
      <c r="I4701" s="85"/>
      <c r="J4701" s="85"/>
      <c r="K4701" s="85"/>
    </row>
    <row r="4702" spans="1:11" x14ac:dyDescent="0.3">
      <c r="A4702" s="67"/>
      <c r="B4702" s="135"/>
      <c r="C4702" s="135"/>
      <c r="D4702" s="135"/>
      <c r="E4702" s="85"/>
      <c r="F4702" s="85"/>
      <c r="G4702" s="85"/>
      <c r="H4702" s="85"/>
      <c r="I4702" s="85"/>
      <c r="J4702" s="85"/>
      <c r="K4702" s="85"/>
    </row>
    <row r="4703" spans="1:11" x14ac:dyDescent="0.3">
      <c r="A4703" s="67"/>
      <c r="B4703" s="135"/>
      <c r="C4703" s="135"/>
      <c r="D4703" s="135"/>
      <c r="E4703" s="85"/>
      <c r="F4703" s="85"/>
      <c r="G4703" s="85"/>
      <c r="H4703" s="85"/>
      <c r="I4703" s="85"/>
      <c r="J4703" s="85"/>
      <c r="K4703" s="85"/>
    </row>
    <row r="4704" spans="1:11" x14ac:dyDescent="0.3">
      <c r="A4704" s="67"/>
      <c r="B4704" s="135"/>
      <c r="C4704" s="135"/>
      <c r="D4704" s="135"/>
      <c r="E4704" s="85"/>
      <c r="F4704" s="85"/>
      <c r="G4704" s="85"/>
      <c r="H4704" s="85"/>
      <c r="I4704" s="85"/>
      <c r="J4704" s="85"/>
      <c r="K4704" s="85"/>
    </row>
    <row r="4705" spans="1:11" x14ac:dyDescent="0.3">
      <c r="A4705" s="68"/>
      <c r="B4705" s="137"/>
      <c r="C4705" s="137"/>
      <c r="D4705" s="137"/>
      <c r="E4705" s="87"/>
      <c r="F4705" s="87"/>
      <c r="G4705" s="87"/>
      <c r="H4705" s="87"/>
      <c r="I4705" s="87"/>
      <c r="J4705" s="87"/>
      <c r="K4705" s="87"/>
    </row>
    <row r="4707" spans="1:11" x14ac:dyDescent="0.3">
      <c r="A4707" s="69"/>
      <c r="B4707" s="69"/>
      <c r="C4707" s="69"/>
      <c r="D4707" s="69"/>
      <c r="E4707" s="69"/>
      <c r="F4707" s="69"/>
      <c r="G4707" s="69"/>
      <c r="H4707" s="97"/>
      <c r="I4707" s="97"/>
      <c r="J4707" s="69"/>
      <c r="K4707" s="69"/>
    </row>
    <row r="4708" spans="1:11" x14ac:dyDescent="0.3">
      <c r="A4708" s="101"/>
      <c r="B4708" s="83"/>
      <c r="C4708" s="83"/>
      <c r="D4708" s="83"/>
      <c r="E4708" s="83"/>
      <c r="F4708" s="83"/>
      <c r="G4708" s="95"/>
      <c r="H4708" s="95"/>
      <c r="I4708" s="33"/>
      <c r="J4708" s="98"/>
      <c r="K4708" s="96"/>
    </row>
    <row r="4709" spans="1:11" x14ac:dyDescent="0.3">
      <c r="A4709" s="91"/>
      <c r="B4709" s="92"/>
      <c r="C4709" s="92"/>
      <c r="D4709" s="92"/>
      <c r="E4709" s="92"/>
      <c r="F4709" s="92"/>
      <c r="G4709" s="92"/>
      <c r="H4709" s="92"/>
      <c r="I4709" s="92"/>
      <c r="J4709" s="92"/>
      <c r="K4709" s="92"/>
    </row>
    <row r="4710" spans="1:11" x14ac:dyDescent="0.3">
      <c r="A4710" s="68"/>
      <c r="B4710" s="68"/>
      <c r="C4710" s="68"/>
      <c r="D4710" s="68"/>
      <c r="E4710" s="68"/>
      <c r="F4710" s="68"/>
      <c r="G4710" s="68"/>
      <c r="H4710" s="68"/>
      <c r="I4710" s="68"/>
      <c r="J4710" s="68"/>
      <c r="K4710" s="86"/>
    </row>
    <row r="4711" spans="1:11" x14ac:dyDescent="0.3">
      <c r="A4711" s="67"/>
      <c r="B4711" s="135"/>
      <c r="C4711" s="135"/>
      <c r="D4711" s="135"/>
      <c r="E4711" s="85"/>
      <c r="F4711" s="85"/>
      <c r="G4711" s="85"/>
      <c r="H4711" s="85"/>
      <c r="I4711" s="85"/>
      <c r="J4711" s="85"/>
      <c r="K4711" s="85"/>
    </row>
    <row r="4712" spans="1:11" x14ac:dyDescent="0.3">
      <c r="A4712" s="67"/>
      <c r="B4712" s="135"/>
      <c r="C4712" s="135"/>
      <c r="D4712" s="135"/>
      <c r="E4712" s="85"/>
      <c r="F4712" s="85"/>
      <c r="G4712" s="85"/>
      <c r="H4712" s="85"/>
      <c r="I4712" s="85"/>
      <c r="J4712" s="85"/>
      <c r="K4712" s="85"/>
    </row>
    <row r="4713" spans="1:11" x14ac:dyDescent="0.3">
      <c r="A4713" s="67"/>
      <c r="B4713" s="135"/>
      <c r="C4713" s="135"/>
      <c r="D4713" s="135"/>
      <c r="E4713" s="85"/>
      <c r="F4713" s="85"/>
      <c r="G4713" s="85"/>
      <c r="H4713" s="85"/>
      <c r="I4713" s="85"/>
      <c r="J4713" s="85"/>
      <c r="K4713" s="85"/>
    </row>
    <row r="4714" spans="1:11" x14ac:dyDescent="0.3">
      <c r="A4714" s="67"/>
      <c r="B4714" s="135"/>
      <c r="C4714" s="135"/>
      <c r="D4714" s="135"/>
      <c r="E4714" s="85"/>
      <c r="F4714" s="85"/>
      <c r="G4714" s="85"/>
      <c r="H4714" s="85"/>
      <c r="I4714" s="85"/>
      <c r="J4714" s="85"/>
      <c r="K4714" s="85"/>
    </row>
    <row r="4715" spans="1:11" x14ac:dyDescent="0.3">
      <c r="A4715" s="67"/>
      <c r="B4715" s="135"/>
      <c r="C4715" s="135"/>
      <c r="D4715" s="135"/>
      <c r="E4715" s="85"/>
      <c r="F4715" s="85"/>
      <c r="G4715" s="85"/>
      <c r="H4715" s="85"/>
      <c r="I4715" s="85"/>
      <c r="J4715" s="85"/>
      <c r="K4715" s="85"/>
    </row>
    <row r="4716" spans="1:11" x14ac:dyDescent="0.3">
      <c r="A4716" s="67"/>
      <c r="B4716" s="135"/>
      <c r="C4716" s="135"/>
      <c r="D4716" s="135"/>
      <c r="E4716" s="85"/>
      <c r="F4716" s="85"/>
      <c r="G4716" s="85"/>
      <c r="H4716" s="85"/>
      <c r="I4716" s="85"/>
      <c r="J4716" s="85"/>
      <c r="K4716" s="85"/>
    </row>
    <row r="4717" spans="1:11" x14ac:dyDescent="0.3">
      <c r="A4717" s="67"/>
      <c r="B4717" s="135"/>
      <c r="C4717" s="135"/>
      <c r="D4717" s="135"/>
      <c r="E4717" s="85"/>
      <c r="F4717" s="85"/>
      <c r="G4717" s="85"/>
      <c r="H4717" s="85"/>
      <c r="I4717" s="85"/>
      <c r="J4717" s="85"/>
      <c r="K4717" s="85"/>
    </row>
    <row r="4718" spans="1:11" x14ac:dyDescent="0.3">
      <c r="A4718" s="67"/>
      <c r="B4718" s="135"/>
      <c r="C4718" s="135"/>
      <c r="D4718" s="135"/>
      <c r="E4718" s="85"/>
      <c r="F4718" s="85"/>
      <c r="G4718" s="85"/>
      <c r="H4718" s="85"/>
      <c r="I4718" s="85"/>
      <c r="J4718" s="85"/>
      <c r="K4718" s="85"/>
    </row>
    <row r="4719" spans="1:11" x14ac:dyDescent="0.3">
      <c r="A4719" s="67"/>
      <c r="B4719" s="135"/>
      <c r="C4719" s="135"/>
      <c r="D4719" s="135"/>
      <c r="E4719" s="85"/>
      <c r="F4719" s="85"/>
      <c r="G4719" s="85"/>
      <c r="H4719" s="85"/>
      <c r="I4719" s="85"/>
      <c r="J4719" s="85"/>
      <c r="K4719" s="85"/>
    </row>
    <row r="4720" spans="1:11" x14ac:dyDescent="0.3">
      <c r="A4720" s="67"/>
      <c r="B4720" s="135"/>
      <c r="C4720" s="135"/>
      <c r="D4720" s="135"/>
      <c r="E4720" s="85"/>
      <c r="F4720" s="85"/>
      <c r="G4720" s="85"/>
      <c r="H4720" s="85"/>
      <c r="I4720" s="85"/>
      <c r="J4720" s="85"/>
      <c r="K4720" s="85"/>
    </row>
    <row r="4721" spans="1:11" x14ac:dyDescent="0.3">
      <c r="A4721" s="67"/>
      <c r="B4721" s="135"/>
      <c r="C4721" s="135"/>
      <c r="D4721" s="135"/>
      <c r="E4721" s="85"/>
      <c r="F4721" s="85"/>
      <c r="G4721" s="85"/>
      <c r="H4721" s="85"/>
      <c r="I4721" s="85"/>
      <c r="J4721" s="85"/>
      <c r="K4721" s="85"/>
    </row>
    <row r="4722" spans="1:11" x14ac:dyDescent="0.3">
      <c r="A4722" s="67"/>
      <c r="B4722" s="135"/>
      <c r="C4722" s="135"/>
      <c r="D4722" s="135"/>
      <c r="E4722" s="85"/>
      <c r="F4722" s="85"/>
      <c r="G4722" s="85"/>
      <c r="H4722" s="85"/>
      <c r="I4722" s="85"/>
      <c r="J4722" s="85"/>
      <c r="K4722" s="85"/>
    </row>
    <row r="4723" spans="1:11" x14ac:dyDescent="0.3">
      <c r="A4723" s="67"/>
      <c r="B4723" s="135"/>
      <c r="C4723" s="135"/>
      <c r="D4723" s="135"/>
      <c r="E4723" s="85"/>
      <c r="F4723" s="85"/>
      <c r="G4723" s="85"/>
      <c r="H4723" s="85"/>
      <c r="I4723" s="85"/>
      <c r="J4723" s="85"/>
      <c r="K4723" s="85"/>
    </row>
    <row r="4724" spans="1:11" x14ac:dyDescent="0.3">
      <c r="A4724" s="67"/>
      <c r="B4724" s="135"/>
      <c r="C4724" s="135"/>
      <c r="D4724" s="135"/>
      <c r="E4724" s="85"/>
      <c r="F4724" s="85"/>
      <c r="G4724" s="85"/>
      <c r="H4724" s="85"/>
      <c r="I4724" s="85"/>
      <c r="J4724" s="85"/>
      <c r="K4724" s="85"/>
    </row>
    <row r="4725" spans="1:11" x14ac:dyDescent="0.3">
      <c r="A4725" s="67"/>
      <c r="B4725" s="135"/>
      <c r="C4725" s="135"/>
      <c r="D4725" s="135"/>
      <c r="E4725" s="85"/>
      <c r="F4725" s="85"/>
      <c r="G4725" s="85"/>
      <c r="H4725" s="85"/>
      <c r="I4725" s="85"/>
      <c r="J4725" s="85"/>
      <c r="K4725" s="85"/>
    </row>
    <row r="4726" spans="1:11" x14ac:dyDescent="0.3">
      <c r="A4726" s="67"/>
      <c r="B4726" s="135"/>
      <c r="C4726" s="135"/>
      <c r="D4726" s="135"/>
      <c r="E4726" s="85"/>
      <c r="F4726" s="85"/>
      <c r="G4726" s="85"/>
      <c r="H4726" s="85"/>
      <c r="I4726" s="85"/>
      <c r="J4726" s="85"/>
      <c r="K4726" s="85"/>
    </row>
    <row r="4727" spans="1:11" x14ac:dyDescent="0.3">
      <c r="A4727" s="68"/>
      <c r="B4727" s="136"/>
      <c r="C4727" s="136"/>
      <c r="D4727" s="136"/>
      <c r="E4727" s="87"/>
      <c r="F4727" s="87"/>
      <c r="G4727" s="87"/>
      <c r="H4727" s="87"/>
      <c r="I4727" s="87"/>
      <c r="J4727" s="87"/>
      <c r="K4727" s="87"/>
    </row>
    <row r="4728" spans="1:11" x14ac:dyDescent="0.3">
      <c r="A4728" s="82"/>
      <c r="B4728" s="89"/>
      <c r="C4728" s="89"/>
      <c r="D4728" s="89"/>
      <c r="E4728" s="89"/>
      <c r="F4728" s="89"/>
      <c r="G4728" s="89"/>
      <c r="H4728" s="89"/>
      <c r="I4728" s="89"/>
      <c r="J4728" s="89"/>
      <c r="K4728" s="89"/>
    </row>
    <row r="4729" spans="1:11" x14ac:dyDescent="0.3">
      <c r="A4729" s="92"/>
      <c r="B4729" s="92"/>
      <c r="C4729" s="92"/>
      <c r="D4729" s="92"/>
      <c r="E4729" s="92"/>
      <c r="F4729" s="92"/>
      <c r="G4729" s="92"/>
      <c r="H4729" s="92"/>
      <c r="I4729" s="92"/>
      <c r="J4729" s="92"/>
      <c r="K4729" s="92"/>
    </row>
    <row r="4730" spans="1:11" x14ac:dyDescent="0.3">
      <c r="A4730" s="68"/>
      <c r="B4730" s="68"/>
      <c r="C4730" s="68"/>
      <c r="D4730" s="68"/>
      <c r="E4730" s="68"/>
      <c r="F4730" s="68"/>
      <c r="G4730" s="68"/>
      <c r="H4730" s="68"/>
      <c r="I4730" s="68"/>
      <c r="J4730" s="68"/>
      <c r="K4730" s="86"/>
    </row>
    <row r="4731" spans="1:11" x14ac:dyDescent="0.3">
      <c r="A4731" s="67"/>
      <c r="B4731" s="135"/>
      <c r="C4731" s="135"/>
      <c r="D4731" s="135"/>
      <c r="E4731" s="85"/>
      <c r="F4731" s="85"/>
      <c r="G4731" s="85"/>
      <c r="H4731" s="85"/>
      <c r="I4731" s="85"/>
      <c r="J4731" s="85"/>
      <c r="K4731" s="85"/>
    </row>
    <row r="4732" spans="1:11" x14ac:dyDescent="0.3">
      <c r="A4732" s="67"/>
      <c r="B4732" s="135"/>
      <c r="C4732" s="135"/>
      <c r="D4732" s="135"/>
      <c r="E4732" s="85"/>
      <c r="F4732" s="85"/>
      <c r="G4732" s="85"/>
      <c r="H4732" s="85"/>
      <c r="I4732" s="85"/>
      <c r="J4732" s="85"/>
      <c r="K4732" s="85"/>
    </row>
    <row r="4733" spans="1:11" x14ac:dyDescent="0.3">
      <c r="A4733" s="67"/>
      <c r="B4733" s="135"/>
      <c r="C4733" s="135"/>
      <c r="D4733" s="135"/>
      <c r="E4733" s="85"/>
      <c r="F4733" s="85"/>
      <c r="G4733" s="85"/>
      <c r="H4733" s="85"/>
      <c r="I4733" s="85"/>
      <c r="J4733" s="85"/>
      <c r="K4733" s="85"/>
    </row>
    <row r="4734" spans="1:11" x14ac:dyDescent="0.3">
      <c r="A4734" s="67"/>
      <c r="B4734" s="135"/>
      <c r="C4734" s="135"/>
      <c r="D4734" s="135"/>
      <c r="E4734" s="85"/>
      <c r="F4734" s="85"/>
      <c r="G4734" s="85"/>
      <c r="H4734" s="85"/>
      <c r="I4734" s="85"/>
      <c r="J4734" s="85"/>
      <c r="K4734" s="85"/>
    </row>
    <row r="4735" spans="1:11" x14ac:dyDescent="0.3">
      <c r="A4735" s="67"/>
      <c r="B4735" s="135"/>
      <c r="C4735" s="135"/>
      <c r="D4735" s="135"/>
      <c r="E4735" s="85"/>
      <c r="F4735" s="85"/>
      <c r="G4735" s="85"/>
      <c r="H4735" s="85"/>
      <c r="I4735" s="85"/>
      <c r="J4735" s="85"/>
      <c r="K4735" s="85"/>
    </row>
    <row r="4736" spans="1:11" x14ac:dyDescent="0.3">
      <c r="A4736" s="67"/>
      <c r="B4736" s="135"/>
      <c r="C4736" s="135"/>
      <c r="D4736" s="135"/>
      <c r="E4736" s="85"/>
      <c r="F4736" s="85"/>
      <c r="G4736" s="85"/>
      <c r="H4736" s="85"/>
      <c r="I4736" s="85"/>
      <c r="J4736" s="85"/>
      <c r="K4736" s="85"/>
    </row>
    <row r="4737" spans="1:11" x14ac:dyDescent="0.3">
      <c r="A4737" s="67"/>
      <c r="B4737" s="135"/>
      <c r="C4737" s="135"/>
      <c r="D4737" s="135"/>
      <c r="E4737" s="85"/>
      <c r="F4737" s="85"/>
      <c r="G4737" s="85"/>
      <c r="H4737" s="85"/>
      <c r="I4737" s="85"/>
      <c r="J4737" s="85"/>
      <c r="K4737" s="85"/>
    </row>
    <row r="4738" spans="1:11" x14ac:dyDescent="0.3">
      <c r="A4738" s="67"/>
      <c r="B4738" s="135"/>
      <c r="C4738" s="135"/>
      <c r="D4738" s="135"/>
      <c r="E4738" s="85"/>
      <c r="F4738" s="85"/>
      <c r="G4738" s="85"/>
      <c r="H4738" s="85"/>
      <c r="I4738" s="85"/>
      <c r="J4738" s="85"/>
      <c r="K4738" s="85"/>
    </row>
    <row r="4739" spans="1:11" x14ac:dyDescent="0.3">
      <c r="A4739" s="67"/>
      <c r="B4739" s="135"/>
      <c r="C4739" s="135"/>
      <c r="D4739" s="135"/>
      <c r="E4739" s="85"/>
      <c r="F4739" s="85"/>
      <c r="G4739" s="85"/>
      <c r="H4739" s="85"/>
      <c r="I4739" s="85"/>
      <c r="J4739" s="85"/>
      <c r="K4739" s="85"/>
    </row>
    <row r="4740" spans="1:11" x14ac:dyDescent="0.3">
      <c r="A4740" s="67"/>
      <c r="B4740" s="135"/>
      <c r="C4740" s="135"/>
      <c r="D4740" s="135"/>
      <c r="E4740" s="85"/>
      <c r="F4740" s="85"/>
      <c r="G4740" s="85"/>
      <c r="H4740" s="85"/>
      <c r="I4740" s="85"/>
      <c r="J4740" s="85"/>
      <c r="K4740" s="85"/>
    </row>
    <row r="4741" spans="1:11" x14ac:dyDescent="0.3">
      <c r="A4741" s="67"/>
      <c r="B4741" s="135"/>
      <c r="C4741" s="135"/>
      <c r="D4741" s="135"/>
      <c r="E4741" s="85"/>
      <c r="F4741" s="85"/>
      <c r="G4741" s="85"/>
      <c r="H4741" s="85"/>
      <c r="I4741" s="85"/>
      <c r="J4741" s="85"/>
      <c r="K4741" s="85"/>
    </row>
    <row r="4742" spans="1:11" x14ac:dyDescent="0.3">
      <c r="A4742" s="67"/>
      <c r="B4742" s="135"/>
      <c r="C4742" s="135"/>
      <c r="D4742" s="135"/>
      <c r="E4742" s="85"/>
      <c r="F4742" s="85"/>
      <c r="G4742" s="85"/>
      <c r="H4742" s="85"/>
      <c r="I4742" s="85"/>
      <c r="J4742" s="85"/>
      <c r="K4742" s="85"/>
    </row>
    <row r="4743" spans="1:11" x14ac:dyDescent="0.3">
      <c r="A4743" s="67"/>
      <c r="B4743" s="135"/>
      <c r="C4743" s="135"/>
      <c r="D4743" s="135"/>
      <c r="E4743" s="85"/>
      <c r="F4743" s="85"/>
      <c r="G4743" s="85"/>
      <c r="H4743" s="85"/>
      <c r="I4743" s="85"/>
      <c r="J4743" s="85"/>
      <c r="K4743" s="85"/>
    </row>
    <row r="4744" spans="1:11" x14ac:dyDescent="0.3">
      <c r="A4744" s="67"/>
      <c r="B4744" s="135"/>
      <c r="C4744" s="135"/>
      <c r="D4744" s="135"/>
      <c r="E4744" s="85"/>
      <c r="F4744" s="85"/>
      <c r="G4744" s="85"/>
      <c r="H4744" s="85"/>
      <c r="I4744" s="85"/>
      <c r="J4744" s="85"/>
      <c r="K4744" s="85"/>
    </row>
    <row r="4745" spans="1:11" x14ac:dyDescent="0.3">
      <c r="A4745" s="67"/>
      <c r="B4745" s="135"/>
      <c r="C4745" s="135"/>
      <c r="D4745" s="135"/>
      <c r="E4745" s="85"/>
      <c r="F4745" s="85"/>
      <c r="G4745" s="85"/>
      <c r="H4745" s="85"/>
      <c r="I4745" s="85"/>
      <c r="J4745" s="85"/>
      <c r="K4745" s="85"/>
    </row>
    <row r="4746" spans="1:11" x14ac:dyDescent="0.3">
      <c r="A4746" s="67"/>
      <c r="B4746" s="135"/>
      <c r="C4746" s="135"/>
      <c r="D4746" s="135"/>
      <c r="E4746" s="85"/>
      <c r="F4746" s="85"/>
      <c r="G4746" s="85"/>
      <c r="H4746" s="85"/>
      <c r="I4746" s="85"/>
      <c r="J4746" s="85"/>
      <c r="K4746" s="85"/>
    </row>
    <row r="4747" spans="1:11" x14ac:dyDescent="0.3">
      <c r="A4747" s="68"/>
      <c r="B4747" s="137"/>
      <c r="C4747" s="137"/>
      <c r="D4747" s="137"/>
      <c r="E4747" s="87"/>
      <c r="F4747" s="87"/>
      <c r="G4747" s="87"/>
      <c r="H4747" s="87"/>
      <c r="I4747" s="87"/>
      <c r="J4747" s="87"/>
      <c r="K4747" s="87"/>
    </row>
    <row r="4749" spans="1:11" x14ac:dyDescent="0.3">
      <c r="A4749" s="69"/>
      <c r="B4749" s="69"/>
      <c r="C4749" s="69"/>
      <c r="D4749" s="69"/>
      <c r="E4749" s="69"/>
      <c r="F4749" s="69"/>
      <c r="G4749" s="69"/>
      <c r="H4749" s="97"/>
      <c r="I4749" s="97"/>
      <c r="J4749" s="69"/>
      <c r="K4749" s="69"/>
    </row>
    <row r="4750" spans="1:11" x14ac:dyDescent="0.3">
      <c r="A4750" s="101"/>
      <c r="B4750" s="83"/>
      <c r="C4750" s="83"/>
      <c r="D4750" s="83"/>
      <c r="E4750" s="83"/>
      <c r="F4750" s="83"/>
      <c r="G4750" s="95"/>
      <c r="H4750" s="95"/>
      <c r="I4750" s="33"/>
      <c r="J4750" s="98"/>
      <c r="K4750" s="96"/>
    </row>
    <row r="4751" spans="1:11" x14ac:dyDescent="0.3">
      <c r="A4751" s="91"/>
      <c r="B4751" s="92"/>
      <c r="C4751" s="92"/>
      <c r="D4751" s="92"/>
      <c r="E4751" s="92"/>
      <c r="F4751" s="92"/>
      <c r="G4751" s="92"/>
      <c r="H4751" s="92"/>
      <c r="I4751" s="92"/>
      <c r="J4751" s="92"/>
      <c r="K4751" s="92"/>
    </row>
    <row r="4752" spans="1:11" x14ac:dyDescent="0.3">
      <c r="A4752" s="68"/>
      <c r="B4752" s="68"/>
      <c r="C4752" s="68"/>
      <c r="D4752" s="68"/>
      <c r="E4752" s="68"/>
      <c r="F4752" s="68"/>
      <c r="G4752" s="68"/>
      <c r="H4752" s="68"/>
      <c r="I4752" s="68"/>
      <c r="J4752" s="68"/>
      <c r="K4752" s="86"/>
    </row>
    <row r="4753" spans="1:11" x14ac:dyDescent="0.3">
      <c r="A4753" s="67"/>
      <c r="B4753" s="135"/>
      <c r="C4753" s="135"/>
      <c r="D4753" s="135"/>
      <c r="E4753" s="85"/>
      <c r="F4753" s="85"/>
      <c r="G4753" s="85"/>
      <c r="H4753" s="85"/>
      <c r="I4753" s="85"/>
      <c r="J4753" s="85"/>
      <c r="K4753" s="85"/>
    </row>
    <row r="4754" spans="1:11" x14ac:dyDescent="0.3">
      <c r="A4754" s="67"/>
      <c r="B4754" s="135"/>
      <c r="C4754" s="135"/>
      <c r="D4754" s="135"/>
      <c r="E4754" s="85"/>
      <c r="F4754" s="85"/>
      <c r="G4754" s="85"/>
      <c r="H4754" s="85"/>
      <c r="I4754" s="85"/>
      <c r="J4754" s="85"/>
      <c r="K4754" s="85"/>
    </row>
    <row r="4755" spans="1:11" x14ac:dyDescent="0.3">
      <c r="A4755" s="67"/>
      <c r="B4755" s="135"/>
      <c r="C4755" s="135"/>
      <c r="D4755" s="135"/>
      <c r="E4755" s="85"/>
      <c r="F4755" s="85"/>
      <c r="G4755" s="85"/>
      <c r="H4755" s="85"/>
      <c r="I4755" s="85"/>
      <c r="J4755" s="85"/>
      <c r="K4755" s="85"/>
    </row>
    <row r="4756" spans="1:11" x14ac:dyDescent="0.3">
      <c r="A4756" s="67"/>
      <c r="B4756" s="135"/>
      <c r="C4756" s="135"/>
      <c r="D4756" s="135"/>
      <c r="E4756" s="85"/>
      <c r="F4756" s="85"/>
      <c r="G4756" s="85"/>
      <c r="H4756" s="85"/>
      <c r="I4756" s="85"/>
      <c r="J4756" s="85"/>
      <c r="K4756" s="85"/>
    </row>
    <row r="4757" spans="1:11" x14ac:dyDescent="0.3">
      <c r="A4757" s="67"/>
      <c r="B4757" s="135"/>
      <c r="C4757" s="135"/>
      <c r="D4757" s="135"/>
      <c r="E4757" s="85"/>
      <c r="F4757" s="85"/>
      <c r="G4757" s="85"/>
      <c r="H4757" s="85"/>
      <c r="I4757" s="85"/>
      <c r="J4757" s="85"/>
      <c r="K4757" s="85"/>
    </row>
    <row r="4758" spans="1:11" x14ac:dyDescent="0.3">
      <c r="A4758" s="67"/>
      <c r="B4758" s="135"/>
      <c r="C4758" s="135"/>
      <c r="D4758" s="135"/>
      <c r="E4758" s="85"/>
      <c r="F4758" s="85"/>
      <c r="G4758" s="85"/>
      <c r="H4758" s="85"/>
      <c r="I4758" s="85"/>
      <c r="J4758" s="85"/>
      <c r="K4758" s="85"/>
    </row>
    <row r="4759" spans="1:11" x14ac:dyDescent="0.3">
      <c r="A4759" s="67"/>
      <c r="B4759" s="135"/>
      <c r="C4759" s="135"/>
      <c r="D4759" s="135"/>
      <c r="E4759" s="85"/>
      <c r="F4759" s="85"/>
      <c r="G4759" s="85"/>
      <c r="H4759" s="85"/>
      <c r="I4759" s="85"/>
      <c r="J4759" s="85"/>
      <c r="K4759" s="85"/>
    </row>
    <row r="4760" spans="1:11" x14ac:dyDescent="0.3">
      <c r="A4760" s="67"/>
      <c r="B4760" s="135"/>
      <c r="C4760" s="135"/>
      <c r="D4760" s="135"/>
      <c r="E4760" s="85"/>
      <c r="F4760" s="85"/>
      <c r="G4760" s="85"/>
      <c r="H4760" s="85"/>
      <c r="I4760" s="85"/>
      <c r="J4760" s="85"/>
      <c r="K4760" s="85"/>
    </row>
    <row r="4761" spans="1:11" x14ac:dyDescent="0.3">
      <c r="A4761" s="67"/>
      <c r="B4761" s="135"/>
      <c r="C4761" s="135"/>
      <c r="D4761" s="135"/>
      <c r="E4761" s="85"/>
      <c r="F4761" s="85"/>
      <c r="G4761" s="85"/>
      <c r="H4761" s="85"/>
      <c r="I4761" s="85"/>
      <c r="J4761" s="85"/>
      <c r="K4761" s="85"/>
    </row>
    <row r="4762" spans="1:11" x14ac:dyDescent="0.3">
      <c r="A4762" s="67"/>
      <c r="B4762" s="135"/>
      <c r="C4762" s="135"/>
      <c r="D4762" s="135"/>
      <c r="E4762" s="85"/>
      <c r="F4762" s="85"/>
      <c r="G4762" s="85"/>
      <c r="H4762" s="85"/>
      <c r="I4762" s="85"/>
      <c r="J4762" s="85"/>
      <c r="K4762" s="85"/>
    </row>
    <row r="4763" spans="1:11" x14ac:dyDescent="0.3">
      <c r="A4763" s="67"/>
      <c r="B4763" s="135"/>
      <c r="C4763" s="135"/>
      <c r="D4763" s="135"/>
      <c r="E4763" s="85"/>
      <c r="F4763" s="85"/>
      <c r="G4763" s="85"/>
      <c r="H4763" s="85"/>
      <c r="I4763" s="85"/>
      <c r="J4763" s="85"/>
      <c r="K4763" s="85"/>
    </row>
    <row r="4764" spans="1:11" x14ac:dyDescent="0.3">
      <c r="A4764" s="67"/>
      <c r="B4764" s="135"/>
      <c r="C4764" s="135"/>
      <c r="D4764" s="135"/>
      <c r="E4764" s="85"/>
      <c r="F4764" s="85"/>
      <c r="G4764" s="85"/>
      <c r="H4764" s="85"/>
      <c r="I4764" s="85"/>
      <c r="J4764" s="85"/>
      <c r="K4764" s="85"/>
    </row>
    <row r="4765" spans="1:11" x14ac:dyDescent="0.3">
      <c r="A4765" s="67"/>
      <c r="B4765" s="135"/>
      <c r="C4765" s="135"/>
      <c r="D4765" s="135"/>
      <c r="E4765" s="85"/>
      <c r="F4765" s="85"/>
      <c r="G4765" s="85"/>
      <c r="H4765" s="85"/>
      <c r="I4765" s="85"/>
      <c r="J4765" s="85"/>
      <c r="K4765" s="85"/>
    </row>
    <row r="4766" spans="1:11" x14ac:dyDescent="0.3">
      <c r="A4766" s="67"/>
      <c r="B4766" s="135"/>
      <c r="C4766" s="135"/>
      <c r="D4766" s="135"/>
      <c r="E4766" s="85"/>
      <c r="F4766" s="85"/>
      <c r="G4766" s="85"/>
      <c r="H4766" s="85"/>
      <c r="I4766" s="85"/>
      <c r="J4766" s="85"/>
      <c r="K4766" s="85"/>
    </row>
    <row r="4767" spans="1:11" x14ac:dyDescent="0.3">
      <c r="A4767" s="67"/>
      <c r="B4767" s="135"/>
      <c r="C4767" s="135"/>
      <c r="D4767" s="135"/>
      <c r="E4767" s="85"/>
      <c r="F4767" s="85"/>
      <c r="G4767" s="85"/>
      <c r="H4767" s="85"/>
      <c r="I4767" s="85"/>
      <c r="J4767" s="85"/>
      <c r="K4767" s="85"/>
    </row>
    <row r="4768" spans="1:11" x14ac:dyDescent="0.3">
      <c r="A4768" s="67"/>
      <c r="B4768" s="135"/>
      <c r="C4768" s="135"/>
      <c r="D4768" s="135"/>
      <c r="E4768" s="85"/>
      <c r="F4768" s="85"/>
      <c r="G4768" s="85"/>
      <c r="H4768" s="85"/>
      <c r="I4768" s="85"/>
      <c r="J4768" s="85"/>
      <c r="K4768" s="85"/>
    </row>
    <row r="4769" spans="1:11" x14ac:dyDescent="0.3">
      <c r="A4769" s="68"/>
      <c r="B4769" s="136"/>
      <c r="C4769" s="136"/>
      <c r="D4769" s="136"/>
      <c r="E4769" s="87"/>
      <c r="F4769" s="87"/>
      <c r="G4769" s="87"/>
      <c r="H4769" s="87"/>
      <c r="I4769" s="87"/>
      <c r="J4769" s="87"/>
      <c r="K4769" s="87"/>
    </row>
    <row r="4770" spans="1:11" x14ac:dyDescent="0.3">
      <c r="A4770" s="82"/>
      <c r="B4770" s="89"/>
      <c r="C4770" s="89"/>
      <c r="D4770" s="89"/>
      <c r="E4770" s="89"/>
      <c r="F4770" s="89"/>
      <c r="G4770" s="89"/>
      <c r="H4770" s="89"/>
      <c r="I4770" s="89"/>
      <c r="J4770" s="89"/>
      <c r="K4770" s="89"/>
    </row>
    <row r="4771" spans="1:11" x14ac:dyDescent="0.3">
      <c r="A4771" s="92"/>
      <c r="B4771" s="92"/>
      <c r="C4771" s="92"/>
      <c r="D4771" s="92"/>
      <c r="E4771" s="92"/>
      <c r="F4771" s="92"/>
      <c r="G4771" s="92"/>
      <c r="H4771" s="92"/>
      <c r="I4771" s="92"/>
      <c r="J4771" s="92"/>
      <c r="K4771" s="92"/>
    </row>
    <row r="4772" spans="1:11" x14ac:dyDescent="0.3">
      <c r="A4772" s="68"/>
      <c r="B4772" s="68"/>
      <c r="C4772" s="68"/>
      <c r="D4772" s="68"/>
      <c r="E4772" s="68"/>
      <c r="F4772" s="68"/>
      <c r="G4772" s="68"/>
      <c r="H4772" s="68"/>
      <c r="I4772" s="68"/>
      <c r="J4772" s="68"/>
      <c r="K4772" s="86"/>
    </row>
    <row r="4773" spans="1:11" x14ac:dyDescent="0.3">
      <c r="A4773" s="67"/>
      <c r="B4773" s="135"/>
      <c r="C4773" s="135"/>
      <c r="D4773" s="135"/>
      <c r="E4773" s="85"/>
      <c r="F4773" s="85"/>
      <c r="G4773" s="85"/>
      <c r="H4773" s="85"/>
      <c r="I4773" s="85"/>
      <c r="J4773" s="85"/>
      <c r="K4773" s="85"/>
    </row>
    <row r="4774" spans="1:11" x14ac:dyDescent="0.3">
      <c r="A4774" s="67"/>
      <c r="B4774" s="135"/>
      <c r="C4774" s="135"/>
      <c r="D4774" s="135"/>
      <c r="E4774" s="85"/>
      <c r="F4774" s="85"/>
      <c r="G4774" s="85"/>
      <c r="H4774" s="85"/>
      <c r="I4774" s="85"/>
      <c r="J4774" s="85"/>
      <c r="K4774" s="85"/>
    </row>
    <row r="4775" spans="1:11" x14ac:dyDescent="0.3">
      <c r="A4775" s="67"/>
      <c r="B4775" s="135"/>
      <c r="C4775" s="135"/>
      <c r="D4775" s="135"/>
      <c r="E4775" s="85"/>
      <c r="F4775" s="85"/>
      <c r="G4775" s="85"/>
      <c r="H4775" s="85"/>
      <c r="I4775" s="85"/>
      <c r="J4775" s="85"/>
      <c r="K4775" s="85"/>
    </row>
    <row r="4776" spans="1:11" x14ac:dyDescent="0.3">
      <c r="A4776" s="67"/>
      <c r="B4776" s="135"/>
      <c r="C4776" s="135"/>
      <c r="D4776" s="135"/>
      <c r="E4776" s="85"/>
      <c r="F4776" s="85"/>
      <c r="G4776" s="85"/>
      <c r="H4776" s="85"/>
      <c r="I4776" s="85"/>
      <c r="J4776" s="85"/>
      <c r="K4776" s="85"/>
    </row>
    <row r="4777" spans="1:11" x14ac:dyDescent="0.3">
      <c r="A4777" s="67"/>
      <c r="B4777" s="135"/>
      <c r="C4777" s="135"/>
      <c r="D4777" s="135"/>
      <c r="E4777" s="85"/>
      <c r="F4777" s="85"/>
      <c r="G4777" s="85"/>
      <c r="H4777" s="85"/>
      <c r="I4777" s="85"/>
      <c r="J4777" s="85"/>
      <c r="K4777" s="85"/>
    </row>
    <row r="4778" spans="1:11" x14ac:dyDescent="0.3">
      <c r="A4778" s="67"/>
      <c r="B4778" s="135"/>
      <c r="C4778" s="135"/>
      <c r="D4778" s="135"/>
      <c r="E4778" s="85"/>
      <c r="F4778" s="85"/>
      <c r="G4778" s="85"/>
      <c r="H4778" s="85"/>
      <c r="I4778" s="85"/>
      <c r="J4778" s="85"/>
      <c r="K4778" s="85"/>
    </row>
    <row r="4779" spans="1:11" x14ac:dyDescent="0.3">
      <c r="A4779" s="67"/>
      <c r="B4779" s="135"/>
      <c r="C4779" s="135"/>
      <c r="D4779" s="135"/>
      <c r="E4779" s="85"/>
      <c r="F4779" s="85"/>
      <c r="G4779" s="85"/>
      <c r="H4779" s="85"/>
      <c r="I4779" s="85"/>
      <c r="J4779" s="85"/>
      <c r="K4779" s="85"/>
    </row>
    <row r="4780" spans="1:11" x14ac:dyDescent="0.3">
      <c r="A4780" s="67"/>
      <c r="B4780" s="135"/>
      <c r="C4780" s="135"/>
      <c r="D4780" s="135"/>
      <c r="E4780" s="85"/>
      <c r="F4780" s="85"/>
      <c r="G4780" s="85"/>
      <c r="H4780" s="85"/>
      <c r="I4780" s="85"/>
      <c r="J4780" s="85"/>
      <c r="K4780" s="85"/>
    </row>
    <row r="4781" spans="1:11" x14ac:dyDescent="0.3">
      <c r="A4781" s="67"/>
      <c r="B4781" s="135"/>
      <c r="C4781" s="135"/>
      <c r="D4781" s="135"/>
      <c r="E4781" s="85"/>
      <c r="F4781" s="85"/>
      <c r="G4781" s="85"/>
      <c r="H4781" s="85"/>
      <c r="I4781" s="85"/>
      <c r="J4781" s="85"/>
      <c r="K4781" s="85"/>
    </row>
    <row r="4782" spans="1:11" x14ac:dyDescent="0.3">
      <c r="A4782" s="67"/>
      <c r="B4782" s="135"/>
      <c r="C4782" s="135"/>
      <c r="D4782" s="135"/>
      <c r="E4782" s="85"/>
      <c r="F4782" s="85"/>
      <c r="G4782" s="85"/>
      <c r="H4782" s="85"/>
      <c r="I4782" s="85"/>
      <c r="J4782" s="85"/>
      <c r="K4782" s="85"/>
    </row>
    <row r="4783" spans="1:11" x14ac:dyDescent="0.3">
      <c r="A4783" s="67"/>
      <c r="B4783" s="135"/>
      <c r="C4783" s="135"/>
      <c r="D4783" s="135"/>
      <c r="E4783" s="85"/>
      <c r="F4783" s="85"/>
      <c r="G4783" s="85"/>
      <c r="H4783" s="85"/>
      <c r="I4783" s="85"/>
      <c r="J4783" s="85"/>
      <c r="K4783" s="85"/>
    </row>
    <row r="4784" spans="1:11" x14ac:dyDescent="0.3">
      <c r="A4784" s="67"/>
      <c r="B4784" s="135"/>
      <c r="C4784" s="135"/>
      <c r="D4784" s="135"/>
      <c r="E4784" s="85"/>
      <c r="F4784" s="85"/>
      <c r="G4784" s="85"/>
      <c r="H4784" s="85"/>
      <c r="I4784" s="85"/>
      <c r="J4784" s="85"/>
      <c r="K4784" s="85"/>
    </row>
    <row r="4785" spans="1:11" x14ac:dyDescent="0.3">
      <c r="A4785" s="67"/>
      <c r="B4785" s="135"/>
      <c r="C4785" s="135"/>
      <c r="D4785" s="135"/>
      <c r="E4785" s="85"/>
      <c r="F4785" s="85"/>
      <c r="G4785" s="85"/>
      <c r="H4785" s="85"/>
      <c r="I4785" s="85"/>
      <c r="J4785" s="85"/>
      <c r="K4785" s="85"/>
    </row>
    <row r="4786" spans="1:11" x14ac:dyDescent="0.3">
      <c r="A4786" s="67"/>
      <c r="B4786" s="135"/>
      <c r="C4786" s="135"/>
      <c r="D4786" s="135"/>
      <c r="E4786" s="85"/>
      <c r="F4786" s="85"/>
      <c r="G4786" s="85"/>
      <c r="H4786" s="85"/>
      <c r="I4786" s="85"/>
      <c r="J4786" s="85"/>
      <c r="K4786" s="85"/>
    </row>
    <row r="4787" spans="1:11" x14ac:dyDescent="0.3">
      <c r="A4787" s="67"/>
      <c r="B4787" s="135"/>
      <c r="C4787" s="135"/>
      <c r="D4787" s="135"/>
      <c r="E4787" s="85"/>
      <c r="F4787" s="85"/>
      <c r="G4787" s="85"/>
      <c r="H4787" s="85"/>
      <c r="I4787" s="85"/>
      <c r="J4787" s="85"/>
      <c r="K4787" s="85"/>
    </row>
    <row r="4788" spans="1:11" x14ac:dyDescent="0.3">
      <c r="A4788" s="67"/>
      <c r="B4788" s="135"/>
      <c r="C4788" s="135"/>
      <c r="D4788" s="135"/>
      <c r="E4788" s="85"/>
      <c r="F4788" s="85"/>
      <c r="G4788" s="85"/>
      <c r="H4788" s="85"/>
      <c r="I4788" s="85"/>
      <c r="J4788" s="85"/>
      <c r="K4788" s="85"/>
    </row>
    <row r="4789" spans="1:11" x14ac:dyDescent="0.3">
      <c r="A4789" s="68"/>
      <c r="B4789" s="137"/>
      <c r="C4789" s="137"/>
      <c r="D4789" s="137"/>
      <c r="E4789" s="87"/>
      <c r="F4789" s="87"/>
      <c r="G4789" s="87"/>
      <c r="H4789" s="87"/>
      <c r="I4789" s="87"/>
      <c r="J4789" s="87"/>
      <c r="K4789" s="87"/>
    </row>
    <row r="4791" spans="1:11" x14ac:dyDescent="0.3">
      <c r="A4791" s="69"/>
      <c r="B4791" s="69"/>
      <c r="C4791" s="69"/>
      <c r="D4791" s="69"/>
      <c r="E4791" s="69"/>
      <c r="F4791" s="69"/>
      <c r="G4791" s="69"/>
      <c r="H4791" s="97"/>
      <c r="I4791" s="97"/>
      <c r="J4791" s="69"/>
      <c r="K4791" s="69"/>
    </row>
    <row r="4792" spans="1:11" x14ac:dyDescent="0.3">
      <c r="A4792" s="101"/>
      <c r="B4792" s="83"/>
      <c r="C4792" s="83"/>
      <c r="D4792" s="83"/>
      <c r="E4792" s="83"/>
      <c r="F4792" s="83"/>
      <c r="G4792" s="95"/>
      <c r="H4792" s="95"/>
      <c r="I4792" s="33"/>
      <c r="J4792" s="98"/>
      <c r="K4792" s="96"/>
    </row>
    <row r="4793" spans="1:11" x14ac:dyDescent="0.3">
      <c r="A4793" s="91"/>
      <c r="B4793" s="92"/>
      <c r="C4793" s="92"/>
      <c r="D4793" s="92"/>
      <c r="E4793" s="92"/>
      <c r="F4793" s="92"/>
      <c r="G4793" s="92"/>
      <c r="H4793" s="92"/>
      <c r="I4793" s="92"/>
      <c r="J4793" s="92"/>
      <c r="K4793" s="92"/>
    </row>
    <row r="4794" spans="1:11" x14ac:dyDescent="0.3">
      <c r="A4794" s="68"/>
      <c r="B4794" s="68"/>
      <c r="C4794" s="68"/>
      <c r="D4794" s="68"/>
      <c r="E4794" s="68"/>
      <c r="F4794" s="68"/>
      <c r="G4794" s="68"/>
      <c r="H4794" s="68"/>
      <c r="I4794" s="68"/>
      <c r="J4794" s="68"/>
      <c r="K4794" s="86"/>
    </row>
    <row r="4795" spans="1:11" x14ac:dyDescent="0.3">
      <c r="A4795" s="67"/>
      <c r="B4795" s="135"/>
      <c r="C4795" s="135"/>
      <c r="D4795" s="135"/>
      <c r="E4795" s="85"/>
      <c r="F4795" s="85"/>
      <c r="G4795" s="85"/>
      <c r="H4795" s="85"/>
      <c r="I4795" s="85"/>
      <c r="J4795" s="85"/>
      <c r="K4795" s="85"/>
    </row>
    <row r="4796" spans="1:11" x14ac:dyDescent="0.3">
      <c r="A4796" s="67"/>
      <c r="B4796" s="135"/>
      <c r="C4796" s="135"/>
      <c r="D4796" s="135"/>
      <c r="E4796" s="85"/>
      <c r="F4796" s="85"/>
      <c r="G4796" s="85"/>
      <c r="H4796" s="85"/>
      <c r="I4796" s="85"/>
      <c r="J4796" s="85"/>
      <c r="K4796" s="85"/>
    </row>
    <row r="4797" spans="1:11" x14ac:dyDescent="0.3">
      <c r="A4797" s="67"/>
      <c r="B4797" s="135"/>
      <c r="C4797" s="135"/>
      <c r="D4797" s="135"/>
      <c r="E4797" s="85"/>
      <c r="F4797" s="85"/>
      <c r="G4797" s="85"/>
      <c r="H4797" s="85"/>
      <c r="I4797" s="85"/>
      <c r="J4797" s="85"/>
      <c r="K4797" s="85"/>
    </row>
    <row r="4798" spans="1:11" x14ac:dyDescent="0.3">
      <c r="A4798" s="67"/>
      <c r="B4798" s="135"/>
      <c r="C4798" s="135"/>
      <c r="D4798" s="135"/>
      <c r="E4798" s="85"/>
      <c r="F4798" s="85"/>
      <c r="G4798" s="85"/>
      <c r="H4798" s="85"/>
      <c r="I4798" s="85"/>
      <c r="J4798" s="85"/>
      <c r="K4798" s="85"/>
    </row>
    <row r="4799" spans="1:11" x14ac:dyDescent="0.3">
      <c r="A4799" s="67"/>
      <c r="B4799" s="135"/>
      <c r="C4799" s="135"/>
      <c r="D4799" s="135"/>
      <c r="E4799" s="85"/>
      <c r="F4799" s="85"/>
      <c r="G4799" s="85"/>
      <c r="H4799" s="85"/>
      <c r="I4799" s="85"/>
      <c r="J4799" s="85"/>
      <c r="K4799" s="85"/>
    </row>
    <row r="4800" spans="1:11" x14ac:dyDescent="0.3">
      <c r="A4800" s="67"/>
      <c r="B4800" s="135"/>
      <c r="C4800" s="135"/>
      <c r="D4800" s="135"/>
      <c r="E4800" s="85"/>
      <c r="F4800" s="85"/>
      <c r="G4800" s="85"/>
      <c r="H4800" s="85"/>
      <c r="I4800" s="85"/>
      <c r="J4800" s="85"/>
      <c r="K4800" s="85"/>
    </row>
    <row r="4801" spans="1:11" x14ac:dyDescent="0.3">
      <c r="A4801" s="67"/>
      <c r="B4801" s="135"/>
      <c r="C4801" s="135"/>
      <c r="D4801" s="135"/>
      <c r="E4801" s="85"/>
      <c r="F4801" s="85"/>
      <c r="G4801" s="85"/>
      <c r="H4801" s="85"/>
      <c r="I4801" s="85"/>
      <c r="J4801" s="85"/>
      <c r="K4801" s="85"/>
    </row>
    <row r="4802" spans="1:11" x14ac:dyDescent="0.3">
      <c r="A4802" s="67"/>
      <c r="B4802" s="135"/>
      <c r="C4802" s="135"/>
      <c r="D4802" s="135"/>
      <c r="E4802" s="85"/>
      <c r="F4802" s="85"/>
      <c r="G4802" s="85"/>
      <c r="H4802" s="85"/>
      <c r="I4802" s="85"/>
      <c r="J4802" s="85"/>
      <c r="K4802" s="85"/>
    </row>
    <row r="4803" spans="1:11" x14ac:dyDescent="0.3">
      <c r="A4803" s="67"/>
      <c r="B4803" s="135"/>
      <c r="C4803" s="135"/>
      <c r="D4803" s="135"/>
      <c r="E4803" s="85"/>
      <c r="F4803" s="85"/>
      <c r="G4803" s="85"/>
      <c r="H4803" s="85"/>
      <c r="I4803" s="85"/>
      <c r="J4803" s="85"/>
      <c r="K4803" s="85"/>
    </row>
    <row r="4804" spans="1:11" x14ac:dyDescent="0.3">
      <c r="A4804" s="67"/>
      <c r="B4804" s="135"/>
      <c r="C4804" s="135"/>
      <c r="D4804" s="135"/>
      <c r="E4804" s="85"/>
      <c r="F4804" s="85"/>
      <c r="G4804" s="85"/>
      <c r="H4804" s="85"/>
      <c r="I4804" s="85"/>
      <c r="J4804" s="85"/>
      <c r="K4804" s="85"/>
    </row>
    <row r="4805" spans="1:11" x14ac:dyDescent="0.3">
      <c r="A4805" s="67"/>
      <c r="B4805" s="135"/>
      <c r="C4805" s="135"/>
      <c r="D4805" s="135"/>
      <c r="E4805" s="85"/>
      <c r="F4805" s="85"/>
      <c r="G4805" s="85"/>
      <c r="H4805" s="85"/>
      <c r="I4805" s="85"/>
      <c r="J4805" s="85"/>
      <c r="K4805" s="85"/>
    </row>
    <row r="4806" spans="1:11" x14ac:dyDescent="0.3">
      <c r="A4806" s="67"/>
      <c r="B4806" s="135"/>
      <c r="C4806" s="135"/>
      <c r="D4806" s="135"/>
      <c r="E4806" s="85"/>
      <c r="F4806" s="85"/>
      <c r="G4806" s="85"/>
      <c r="H4806" s="85"/>
      <c r="I4806" s="85"/>
      <c r="J4806" s="85"/>
      <c r="K4806" s="85"/>
    </row>
    <row r="4807" spans="1:11" x14ac:dyDescent="0.3">
      <c r="A4807" s="67"/>
      <c r="B4807" s="135"/>
      <c r="C4807" s="135"/>
      <c r="D4807" s="135"/>
      <c r="E4807" s="85"/>
      <c r="F4807" s="85"/>
      <c r="G4807" s="85"/>
      <c r="H4807" s="85"/>
      <c r="I4807" s="85"/>
      <c r="J4807" s="85"/>
      <c r="K4807" s="85"/>
    </row>
    <row r="4808" spans="1:11" x14ac:dyDescent="0.3">
      <c r="A4808" s="67"/>
      <c r="B4808" s="135"/>
      <c r="C4808" s="135"/>
      <c r="D4808" s="135"/>
      <c r="E4808" s="85"/>
      <c r="F4808" s="85"/>
      <c r="G4808" s="85"/>
      <c r="H4808" s="85"/>
      <c r="I4808" s="85"/>
      <c r="J4808" s="85"/>
      <c r="K4808" s="85"/>
    </row>
    <row r="4809" spans="1:11" x14ac:dyDescent="0.3">
      <c r="A4809" s="67"/>
      <c r="B4809" s="135"/>
      <c r="C4809" s="135"/>
      <c r="D4809" s="135"/>
      <c r="E4809" s="85"/>
      <c r="F4809" s="85"/>
      <c r="G4809" s="85"/>
      <c r="H4809" s="85"/>
      <c r="I4809" s="85"/>
      <c r="J4809" s="85"/>
      <c r="K4809" s="85"/>
    </row>
    <row r="4810" spans="1:11" x14ac:dyDescent="0.3">
      <c r="A4810" s="67"/>
      <c r="B4810" s="135"/>
      <c r="C4810" s="135"/>
      <c r="D4810" s="135"/>
      <c r="E4810" s="85"/>
      <c r="F4810" s="85"/>
      <c r="G4810" s="85"/>
      <c r="H4810" s="85"/>
      <c r="I4810" s="85"/>
      <c r="J4810" s="85"/>
      <c r="K4810" s="85"/>
    </row>
    <row r="4811" spans="1:11" x14ac:dyDescent="0.3">
      <c r="A4811" s="68"/>
      <c r="B4811" s="136"/>
      <c r="C4811" s="136"/>
      <c r="D4811" s="136"/>
      <c r="E4811" s="87"/>
      <c r="F4811" s="87"/>
      <c r="G4811" s="87"/>
      <c r="H4811" s="87"/>
      <c r="I4811" s="87"/>
      <c r="J4811" s="87"/>
      <c r="K4811" s="87"/>
    </row>
    <row r="4812" spans="1:11" x14ac:dyDescent="0.3">
      <c r="A4812" s="82"/>
      <c r="B4812" s="89"/>
      <c r="C4812" s="89"/>
      <c r="D4812" s="89"/>
      <c r="E4812" s="89"/>
      <c r="F4812" s="89"/>
      <c r="G4812" s="89"/>
      <c r="H4812" s="89"/>
      <c r="I4812" s="89"/>
      <c r="J4812" s="89"/>
      <c r="K4812" s="89"/>
    </row>
    <row r="4813" spans="1:11" x14ac:dyDescent="0.3">
      <c r="A4813" s="92"/>
      <c r="B4813" s="92"/>
      <c r="C4813" s="92"/>
      <c r="D4813" s="92"/>
      <c r="E4813" s="92"/>
      <c r="F4813" s="92"/>
      <c r="G4813" s="92"/>
      <c r="H4813" s="92"/>
      <c r="I4813" s="92"/>
      <c r="J4813" s="92"/>
      <c r="K4813" s="92"/>
    </row>
    <row r="4814" spans="1:11" x14ac:dyDescent="0.3">
      <c r="A4814" s="68"/>
      <c r="B4814" s="68"/>
      <c r="C4814" s="68"/>
      <c r="D4814" s="68"/>
      <c r="E4814" s="68"/>
      <c r="F4814" s="68"/>
      <c r="G4814" s="68"/>
      <c r="H4814" s="68"/>
      <c r="I4814" s="68"/>
      <c r="J4814" s="68"/>
      <c r="K4814" s="86"/>
    </row>
    <row r="4815" spans="1:11" x14ac:dyDescent="0.3">
      <c r="A4815" s="67"/>
      <c r="B4815" s="135"/>
      <c r="C4815" s="135"/>
      <c r="D4815" s="135"/>
      <c r="E4815" s="85"/>
      <c r="F4815" s="85"/>
      <c r="G4815" s="85"/>
      <c r="H4815" s="85"/>
      <c r="I4815" s="85"/>
      <c r="J4815" s="85"/>
      <c r="K4815" s="85"/>
    </row>
    <row r="4816" spans="1:11" x14ac:dyDescent="0.3">
      <c r="A4816" s="67"/>
      <c r="B4816" s="135"/>
      <c r="C4816" s="135"/>
      <c r="D4816" s="135"/>
      <c r="E4816" s="85"/>
      <c r="F4816" s="85"/>
      <c r="G4816" s="85"/>
      <c r="H4816" s="85"/>
      <c r="I4816" s="85"/>
      <c r="J4816" s="85"/>
      <c r="K4816" s="85"/>
    </row>
    <row r="4817" spans="1:11" x14ac:dyDescent="0.3">
      <c r="A4817" s="67"/>
      <c r="B4817" s="135"/>
      <c r="C4817" s="135"/>
      <c r="D4817" s="135"/>
      <c r="E4817" s="85"/>
      <c r="F4817" s="85"/>
      <c r="G4817" s="85"/>
      <c r="H4817" s="85"/>
      <c r="I4817" s="85"/>
      <c r="J4817" s="85"/>
      <c r="K4817" s="85"/>
    </row>
    <row r="4818" spans="1:11" x14ac:dyDescent="0.3">
      <c r="A4818" s="67"/>
      <c r="B4818" s="135"/>
      <c r="C4818" s="135"/>
      <c r="D4818" s="135"/>
      <c r="E4818" s="85"/>
      <c r="F4818" s="85"/>
      <c r="G4818" s="85"/>
      <c r="H4818" s="85"/>
      <c r="I4818" s="85"/>
      <c r="J4818" s="85"/>
      <c r="K4818" s="85"/>
    </row>
    <row r="4819" spans="1:11" x14ac:dyDescent="0.3">
      <c r="A4819" s="67"/>
      <c r="B4819" s="135"/>
      <c r="C4819" s="135"/>
      <c r="D4819" s="135"/>
      <c r="E4819" s="85"/>
      <c r="F4819" s="85"/>
      <c r="G4819" s="85"/>
      <c r="H4819" s="85"/>
      <c r="I4819" s="85"/>
      <c r="J4819" s="85"/>
      <c r="K4819" s="85"/>
    </row>
    <row r="4820" spans="1:11" x14ac:dyDescent="0.3">
      <c r="A4820" s="67"/>
      <c r="B4820" s="135"/>
      <c r="C4820" s="135"/>
      <c r="D4820" s="135"/>
      <c r="E4820" s="85"/>
      <c r="F4820" s="85"/>
      <c r="G4820" s="85"/>
      <c r="H4820" s="85"/>
      <c r="I4820" s="85"/>
      <c r="J4820" s="85"/>
      <c r="K4820" s="85"/>
    </row>
    <row r="4821" spans="1:11" x14ac:dyDescent="0.3">
      <c r="A4821" s="67"/>
      <c r="B4821" s="135"/>
      <c r="C4821" s="135"/>
      <c r="D4821" s="135"/>
      <c r="E4821" s="85"/>
      <c r="F4821" s="85"/>
      <c r="G4821" s="85"/>
      <c r="H4821" s="85"/>
      <c r="I4821" s="85"/>
      <c r="J4821" s="85"/>
      <c r="K4821" s="85"/>
    </row>
    <row r="4822" spans="1:11" x14ac:dyDescent="0.3">
      <c r="A4822" s="67"/>
      <c r="B4822" s="135"/>
      <c r="C4822" s="135"/>
      <c r="D4822" s="135"/>
      <c r="E4822" s="85"/>
      <c r="F4822" s="85"/>
      <c r="G4822" s="85"/>
      <c r="H4822" s="85"/>
      <c r="I4822" s="85"/>
      <c r="J4822" s="85"/>
      <c r="K4822" s="85"/>
    </row>
    <row r="4823" spans="1:11" x14ac:dyDescent="0.3">
      <c r="A4823" s="67"/>
      <c r="B4823" s="135"/>
      <c r="C4823" s="135"/>
      <c r="D4823" s="135"/>
      <c r="E4823" s="85"/>
      <c r="F4823" s="85"/>
      <c r="G4823" s="85"/>
      <c r="H4823" s="85"/>
      <c r="I4823" s="85"/>
      <c r="J4823" s="85"/>
      <c r="K4823" s="85"/>
    </row>
    <row r="4824" spans="1:11" x14ac:dyDescent="0.3">
      <c r="A4824" s="67"/>
      <c r="B4824" s="135"/>
      <c r="C4824" s="135"/>
      <c r="D4824" s="135"/>
      <c r="E4824" s="85"/>
      <c r="F4824" s="85"/>
      <c r="G4824" s="85"/>
      <c r="H4824" s="85"/>
      <c r="I4824" s="85"/>
      <c r="J4824" s="85"/>
      <c r="K4824" s="85"/>
    </row>
    <row r="4825" spans="1:11" x14ac:dyDescent="0.3">
      <c r="A4825" s="67"/>
      <c r="B4825" s="135"/>
      <c r="C4825" s="135"/>
      <c r="D4825" s="135"/>
      <c r="E4825" s="85"/>
      <c r="F4825" s="85"/>
      <c r="G4825" s="85"/>
      <c r="H4825" s="85"/>
      <c r="I4825" s="85"/>
      <c r="J4825" s="85"/>
      <c r="K4825" s="85"/>
    </row>
    <row r="4826" spans="1:11" x14ac:dyDescent="0.3">
      <c r="A4826" s="67"/>
      <c r="B4826" s="135"/>
      <c r="C4826" s="135"/>
      <c r="D4826" s="135"/>
      <c r="E4826" s="85"/>
      <c r="F4826" s="85"/>
      <c r="G4826" s="85"/>
      <c r="H4826" s="85"/>
      <c r="I4826" s="85"/>
      <c r="J4826" s="85"/>
      <c r="K4826" s="85"/>
    </row>
    <row r="4827" spans="1:11" x14ac:dyDescent="0.3">
      <c r="A4827" s="67"/>
      <c r="B4827" s="135"/>
      <c r="C4827" s="135"/>
      <c r="D4827" s="135"/>
      <c r="E4827" s="85"/>
      <c r="F4827" s="85"/>
      <c r="G4827" s="85"/>
      <c r="H4827" s="85"/>
      <c r="I4827" s="85"/>
      <c r="J4827" s="85"/>
      <c r="K4827" s="85"/>
    </row>
    <row r="4828" spans="1:11" x14ac:dyDescent="0.3">
      <c r="A4828" s="67"/>
      <c r="B4828" s="135"/>
      <c r="C4828" s="135"/>
      <c r="D4828" s="135"/>
      <c r="E4828" s="85"/>
      <c r="F4828" s="85"/>
      <c r="G4828" s="85"/>
      <c r="H4828" s="85"/>
      <c r="I4828" s="85"/>
      <c r="J4828" s="85"/>
      <c r="K4828" s="85"/>
    </row>
    <row r="4829" spans="1:11" x14ac:dyDescent="0.3">
      <c r="A4829" s="67"/>
      <c r="B4829" s="135"/>
      <c r="C4829" s="135"/>
      <c r="D4829" s="135"/>
      <c r="E4829" s="85"/>
      <c r="F4829" s="85"/>
      <c r="G4829" s="85"/>
      <c r="H4829" s="85"/>
      <c r="I4829" s="85"/>
      <c r="J4829" s="85"/>
      <c r="K4829" s="85"/>
    </row>
    <row r="4830" spans="1:11" x14ac:dyDescent="0.3">
      <c r="A4830" s="67"/>
      <c r="B4830" s="135"/>
      <c r="C4830" s="135"/>
      <c r="D4830" s="135"/>
      <c r="E4830" s="85"/>
      <c r="F4830" s="85"/>
      <c r="G4830" s="85"/>
      <c r="H4830" s="85"/>
      <c r="I4830" s="85"/>
      <c r="J4830" s="85"/>
      <c r="K4830" s="85"/>
    </row>
    <row r="4831" spans="1:11" x14ac:dyDescent="0.3">
      <c r="A4831" s="68"/>
      <c r="B4831" s="137"/>
      <c r="C4831" s="137"/>
      <c r="D4831" s="137"/>
      <c r="E4831" s="87"/>
      <c r="F4831" s="87"/>
      <c r="G4831" s="87"/>
      <c r="H4831" s="87"/>
      <c r="I4831" s="87"/>
      <c r="J4831" s="87"/>
      <c r="K4831" s="87"/>
    </row>
    <row r="4833" spans="1:11" x14ac:dyDescent="0.3">
      <c r="A4833" s="69"/>
      <c r="B4833" s="69"/>
      <c r="C4833" s="69"/>
      <c r="D4833" s="69"/>
      <c r="E4833" s="69"/>
      <c r="F4833" s="69"/>
      <c r="G4833" s="69"/>
      <c r="H4833" s="97"/>
      <c r="I4833" s="97"/>
      <c r="J4833" s="69"/>
      <c r="K4833" s="69"/>
    </row>
    <row r="4834" spans="1:11" x14ac:dyDescent="0.3">
      <c r="A4834" s="101"/>
      <c r="B4834" s="83"/>
      <c r="C4834" s="83"/>
      <c r="D4834" s="83"/>
      <c r="E4834" s="83"/>
      <c r="F4834" s="83"/>
      <c r="G4834" s="95"/>
      <c r="H4834" s="95"/>
      <c r="I4834" s="33"/>
      <c r="J4834" s="98"/>
      <c r="K4834" s="96"/>
    </row>
    <row r="4835" spans="1:11" x14ac:dyDescent="0.3">
      <c r="A4835" s="91"/>
      <c r="B4835" s="92"/>
      <c r="C4835" s="92"/>
      <c r="D4835" s="92"/>
      <c r="E4835" s="92"/>
      <c r="F4835" s="92"/>
      <c r="G4835" s="92"/>
      <c r="H4835" s="92"/>
      <c r="I4835" s="92"/>
      <c r="J4835" s="92"/>
      <c r="K4835" s="92"/>
    </row>
    <row r="4836" spans="1:11" x14ac:dyDescent="0.3">
      <c r="A4836" s="68"/>
      <c r="B4836" s="68"/>
      <c r="C4836" s="68"/>
      <c r="D4836" s="68"/>
      <c r="E4836" s="68"/>
      <c r="F4836" s="68"/>
      <c r="G4836" s="68"/>
      <c r="H4836" s="68"/>
      <c r="I4836" s="68"/>
      <c r="J4836" s="68"/>
      <c r="K4836" s="86"/>
    </row>
    <row r="4837" spans="1:11" x14ac:dyDescent="0.3">
      <c r="A4837" s="67"/>
      <c r="B4837" s="135"/>
      <c r="C4837" s="135"/>
      <c r="D4837" s="135"/>
      <c r="E4837" s="85"/>
      <c r="F4837" s="85"/>
      <c r="G4837" s="85"/>
      <c r="H4837" s="85"/>
      <c r="I4837" s="85"/>
      <c r="J4837" s="85"/>
      <c r="K4837" s="85"/>
    </row>
    <row r="4838" spans="1:11" x14ac:dyDescent="0.3">
      <c r="A4838" s="67"/>
      <c r="B4838" s="135"/>
      <c r="C4838" s="135"/>
      <c r="D4838" s="135"/>
      <c r="E4838" s="85"/>
      <c r="F4838" s="85"/>
      <c r="G4838" s="85"/>
      <c r="H4838" s="85"/>
      <c r="I4838" s="85"/>
      <c r="J4838" s="85"/>
      <c r="K4838" s="85"/>
    </row>
    <row r="4839" spans="1:11" x14ac:dyDescent="0.3">
      <c r="A4839" s="67"/>
      <c r="B4839" s="135"/>
      <c r="C4839" s="135"/>
      <c r="D4839" s="135"/>
      <c r="E4839" s="85"/>
      <c r="F4839" s="85"/>
      <c r="G4839" s="85"/>
      <c r="H4839" s="85"/>
      <c r="I4839" s="85"/>
      <c r="J4839" s="85"/>
      <c r="K4839" s="85"/>
    </row>
    <row r="4840" spans="1:11" x14ac:dyDescent="0.3">
      <c r="A4840" s="67"/>
      <c r="B4840" s="135"/>
      <c r="C4840" s="135"/>
      <c r="D4840" s="135"/>
      <c r="E4840" s="85"/>
      <c r="F4840" s="85"/>
      <c r="G4840" s="85"/>
      <c r="H4840" s="85"/>
      <c r="I4840" s="85"/>
      <c r="J4840" s="85"/>
      <c r="K4840" s="85"/>
    </row>
    <row r="4841" spans="1:11" x14ac:dyDescent="0.3">
      <c r="A4841" s="67"/>
      <c r="B4841" s="135"/>
      <c r="C4841" s="135"/>
      <c r="D4841" s="135"/>
      <c r="E4841" s="85"/>
      <c r="F4841" s="85"/>
      <c r="G4841" s="85"/>
      <c r="H4841" s="85"/>
      <c r="I4841" s="85"/>
      <c r="J4841" s="85"/>
      <c r="K4841" s="85"/>
    </row>
    <row r="4842" spans="1:11" x14ac:dyDescent="0.3">
      <c r="A4842" s="67"/>
      <c r="B4842" s="135"/>
      <c r="C4842" s="135"/>
      <c r="D4842" s="135"/>
      <c r="E4842" s="85"/>
      <c r="F4842" s="85"/>
      <c r="G4842" s="85"/>
      <c r="H4842" s="85"/>
      <c r="I4842" s="85"/>
      <c r="J4842" s="85"/>
      <c r="K4842" s="85"/>
    </row>
    <row r="4843" spans="1:11" x14ac:dyDescent="0.3">
      <c r="A4843" s="67"/>
      <c r="B4843" s="135"/>
      <c r="C4843" s="135"/>
      <c r="D4843" s="135"/>
      <c r="E4843" s="85"/>
      <c r="F4843" s="85"/>
      <c r="G4843" s="85"/>
      <c r="H4843" s="85"/>
      <c r="I4843" s="85"/>
      <c r="J4843" s="85"/>
      <c r="K4843" s="85"/>
    </row>
    <row r="4844" spans="1:11" x14ac:dyDescent="0.3">
      <c r="A4844" s="67"/>
      <c r="B4844" s="135"/>
      <c r="C4844" s="135"/>
      <c r="D4844" s="135"/>
      <c r="E4844" s="85"/>
      <c r="F4844" s="85"/>
      <c r="G4844" s="85"/>
      <c r="H4844" s="85"/>
      <c r="I4844" s="85"/>
      <c r="J4844" s="85"/>
      <c r="K4844" s="85"/>
    </row>
    <row r="4845" spans="1:11" x14ac:dyDescent="0.3">
      <c r="A4845" s="67"/>
      <c r="B4845" s="135"/>
      <c r="C4845" s="135"/>
      <c r="D4845" s="135"/>
      <c r="E4845" s="85"/>
      <c r="F4845" s="85"/>
      <c r="G4845" s="85"/>
      <c r="H4845" s="85"/>
      <c r="I4845" s="85"/>
      <c r="J4845" s="85"/>
      <c r="K4845" s="85"/>
    </row>
    <row r="4846" spans="1:11" x14ac:dyDescent="0.3">
      <c r="A4846" s="67"/>
      <c r="B4846" s="135"/>
      <c r="C4846" s="135"/>
      <c r="D4846" s="135"/>
      <c r="E4846" s="85"/>
      <c r="F4846" s="85"/>
      <c r="G4846" s="85"/>
      <c r="H4846" s="85"/>
      <c r="I4846" s="85"/>
      <c r="J4846" s="85"/>
      <c r="K4846" s="85"/>
    </row>
    <row r="4847" spans="1:11" x14ac:dyDescent="0.3">
      <c r="A4847" s="67"/>
      <c r="B4847" s="135"/>
      <c r="C4847" s="135"/>
      <c r="D4847" s="135"/>
      <c r="E4847" s="85"/>
      <c r="F4847" s="85"/>
      <c r="G4847" s="85"/>
      <c r="H4847" s="85"/>
      <c r="I4847" s="85"/>
      <c r="J4847" s="85"/>
      <c r="K4847" s="85"/>
    </row>
    <row r="4848" spans="1:11" x14ac:dyDescent="0.3">
      <c r="A4848" s="67"/>
      <c r="B4848" s="135"/>
      <c r="C4848" s="135"/>
      <c r="D4848" s="135"/>
      <c r="E4848" s="85"/>
      <c r="F4848" s="85"/>
      <c r="G4848" s="85"/>
      <c r="H4848" s="85"/>
      <c r="I4848" s="85"/>
      <c r="J4848" s="85"/>
      <c r="K4848" s="85"/>
    </row>
    <row r="4849" spans="1:11" x14ac:dyDescent="0.3">
      <c r="A4849" s="67"/>
      <c r="B4849" s="135"/>
      <c r="C4849" s="135"/>
      <c r="D4849" s="135"/>
      <c r="E4849" s="85"/>
      <c r="F4849" s="85"/>
      <c r="G4849" s="85"/>
      <c r="H4849" s="85"/>
      <c r="I4849" s="85"/>
      <c r="J4849" s="85"/>
      <c r="K4849" s="85"/>
    </row>
    <row r="4850" spans="1:11" x14ac:dyDescent="0.3">
      <c r="A4850" s="67"/>
      <c r="B4850" s="135"/>
      <c r="C4850" s="135"/>
      <c r="D4850" s="135"/>
      <c r="E4850" s="85"/>
      <c r="F4850" s="85"/>
      <c r="G4850" s="85"/>
      <c r="H4850" s="85"/>
      <c r="I4850" s="85"/>
      <c r="J4850" s="85"/>
      <c r="K4850" s="85"/>
    </row>
    <row r="4851" spans="1:11" x14ac:dyDescent="0.3">
      <c r="A4851" s="67"/>
      <c r="B4851" s="135"/>
      <c r="C4851" s="135"/>
      <c r="D4851" s="135"/>
      <c r="E4851" s="85"/>
      <c r="F4851" s="85"/>
      <c r="G4851" s="85"/>
      <c r="H4851" s="85"/>
      <c r="I4851" s="85"/>
      <c r="J4851" s="85"/>
      <c r="K4851" s="85"/>
    </row>
    <row r="4852" spans="1:11" x14ac:dyDescent="0.3">
      <c r="A4852" s="67"/>
      <c r="B4852" s="135"/>
      <c r="C4852" s="135"/>
      <c r="D4852" s="135"/>
      <c r="E4852" s="85"/>
      <c r="F4852" s="85"/>
      <c r="G4852" s="85"/>
      <c r="H4852" s="85"/>
      <c r="I4852" s="85"/>
      <c r="J4852" s="85"/>
      <c r="K4852" s="85"/>
    </row>
    <row r="4853" spans="1:11" x14ac:dyDescent="0.3">
      <c r="A4853" s="68"/>
      <c r="B4853" s="136"/>
      <c r="C4853" s="136"/>
      <c r="D4853" s="136"/>
      <c r="E4853" s="87"/>
      <c r="F4853" s="87"/>
      <c r="G4853" s="87"/>
      <c r="H4853" s="87"/>
      <c r="I4853" s="87"/>
      <c r="J4853" s="87"/>
      <c r="K4853" s="87"/>
    </row>
    <row r="4854" spans="1:11" x14ac:dyDescent="0.3">
      <c r="A4854" s="82"/>
      <c r="B4854" s="89"/>
      <c r="C4854" s="89"/>
      <c r="D4854" s="89"/>
      <c r="E4854" s="89"/>
      <c r="F4854" s="89"/>
      <c r="G4854" s="89"/>
      <c r="H4854" s="89"/>
      <c r="I4854" s="89"/>
      <c r="J4854" s="89"/>
      <c r="K4854" s="89"/>
    </row>
    <row r="4855" spans="1:11" x14ac:dyDescent="0.3">
      <c r="A4855" s="92"/>
      <c r="B4855" s="92"/>
      <c r="C4855" s="92"/>
      <c r="D4855" s="92"/>
      <c r="E4855" s="92"/>
      <c r="F4855" s="92"/>
      <c r="G4855" s="92"/>
      <c r="H4855" s="92"/>
      <c r="I4855" s="92"/>
      <c r="J4855" s="92"/>
      <c r="K4855" s="92"/>
    </row>
    <row r="4856" spans="1:11" x14ac:dyDescent="0.3">
      <c r="A4856" s="68"/>
      <c r="B4856" s="68"/>
      <c r="C4856" s="68"/>
      <c r="D4856" s="68"/>
      <c r="E4856" s="68"/>
      <c r="F4856" s="68"/>
      <c r="G4856" s="68"/>
      <c r="H4856" s="68"/>
      <c r="I4856" s="68"/>
      <c r="J4856" s="68"/>
      <c r="K4856" s="86"/>
    </row>
    <row r="4857" spans="1:11" x14ac:dyDescent="0.3">
      <c r="A4857" s="67"/>
      <c r="B4857" s="135"/>
      <c r="C4857" s="135"/>
      <c r="D4857" s="135"/>
      <c r="E4857" s="85"/>
      <c r="F4857" s="85"/>
      <c r="G4857" s="85"/>
      <c r="H4857" s="85"/>
      <c r="I4857" s="85"/>
      <c r="J4857" s="85"/>
      <c r="K4857" s="85"/>
    </row>
    <row r="4858" spans="1:11" x14ac:dyDescent="0.3">
      <c r="A4858" s="67"/>
      <c r="B4858" s="135"/>
      <c r="C4858" s="135"/>
      <c r="D4858" s="135"/>
      <c r="E4858" s="85"/>
      <c r="F4858" s="85"/>
      <c r="G4858" s="85"/>
      <c r="H4858" s="85"/>
      <c r="I4858" s="85"/>
      <c r="J4858" s="85"/>
      <c r="K4858" s="85"/>
    </row>
    <row r="4859" spans="1:11" x14ac:dyDescent="0.3">
      <c r="A4859" s="67"/>
      <c r="B4859" s="135"/>
      <c r="C4859" s="135"/>
      <c r="D4859" s="135"/>
      <c r="E4859" s="85"/>
      <c r="F4859" s="85"/>
      <c r="G4859" s="85"/>
      <c r="H4859" s="85"/>
      <c r="I4859" s="85"/>
      <c r="J4859" s="85"/>
      <c r="K4859" s="85"/>
    </row>
    <row r="4860" spans="1:11" x14ac:dyDescent="0.3">
      <c r="A4860" s="67"/>
      <c r="B4860" s="135"/>
      <c r="C4860" s="135"/>
      <c r="D4860" s="135"/>
      <c r="E4860" s="85"/>
      <c r="F4860" s="85"/>
      <c r="G4860" s="85"/>
      <c r="H4860" s="85"/>
      <c r="I4860" s="85"/>
      <c r="J4860" s="85"/>
      <c r="K4860" s="85"/>
    </row>
    <row r="4861" spans="1:11" x14ac:dyDescent="0.3">
      <c r="A4861" s="67"/>
      <c r="B4861" s="135"/>
      <c r="C4861" s="135"/>
      <c r="D4861" s="135"/>
      <c r="E4861" s="85"/>
      <c r="F4861" s="85"/>
      <c r="G4861" s="85"/>
      <c r="H4861" s="85"/>
      <c r="I4861" s="85"/>
      <c r="J4861" s="85"/>
      <c r="K4861" s="85"/>
    </row>
    <row r="4862" spans="1:11" x14ac:dyDescent="0.3">
      <c r="A4862" s="67"/>
      <c r="B4862" s="135"/>
      <c r="C4862" s="135"/>
      <c r="D4862" s="135"/>
      <c r="E4862" s="85"/>
      <c r="F4862" s="85"/>
      <c r="G4862" s="85"/>
      <c r="H4862" s="85"/>
      <c r="I4862" s="85"/>
      <c r="J4862" s="85"/>
      <c r="K4862" s="85"/>
    </row>
    <row r="4863" spans="1:11" x14ac:dyDescent="0.3">
      <c r="A4863" s="67"/>
      <c r="B4863" s="135"/>
      <c r="C4863" s="135"/>
      <c r="D4863" s="135"/>
      <c r="E4863" s="85"/>
      <c r="F4863" s="85"/>
      <c r="G4863" s="85"/>
      <c r="H4863" s="85"/>
      <c r="I4863" s="85"/>
      <c r="J4863" s="85"/>
      <c r="K4863" s="85"/>
    </row>
    <row r="4864" spans="1:11" x14ac:dyDescent="0.3">
      <c r="A4864" s="67"/>
      <c r="B4864" s="135"/>
      <c r="C4864" s="135"/>
      <c r="D4864" s="135"/>
      <c r="E4864" s="85"/>
      <c r="F4864" s="85"/>
      <c r="G4864" s="85"/>
      <c r="H4864" s="85"/>
      <c r="I4864" s="85"/>
      <c r="J4864" s="85"/>
      <c r="K4864" s="85"/>
    </row>
    <row r="4865" spans="1:11" x14ac:dyDescent="0.3">
      <c r="A4865" s="67"/>
      <c r="B4865" s="135"/>
      <c r="C4865" s="135"/>
      <c r="D4865" s="135"/>
      <c r="E4865" s="85"/>
      <c r="F4865" s="85"/>
      <c r="G4865" s="85"/>
      <c r="H4865" s="85"/>
      <c r="I4865" s="85"/>
      <c r="J4865" s="85"/>
      <c r="K4865" s="85"/>
    </row>
    <row r="4866" spans="1:11" x14ac:dyDescent="0.3">
      <c r="A4866" s="67"/>
      <c r="B4866" s="135"/>
      <c r="C4866" s="135"/>
      <c r="D4866" s="135"/>
      <c r="E4866" s="85"/>
      <c r="F4866" s="85"/>
      <c r="G4866" s="85"/>
      <c r="H4866" s="85"/>
      <c r="I4866" s="85"/>
      <c r="J4866" s="85"/>
      <c r="K4866" s="85"/>
    </row>
    <row r="4867" spans="1:11" x14ac:dyDescent="0.3">
      <c r="A4867" s="67"/>
      <c r="B4867" s="135"/>
      <c r="C4867" s="135"/>
      <c r="D4867" s="135"/>
      <c r="E4867" s="85"/>
      <c r="F4867" s="85"/>
      <c r="G4867" s="85"/>
      <c r="H4867" s="85"/>
      <c r="I4867" s="85"/>
      <c r="J4867" s="85"/>
      <c r="K4867" s="85"/>
    </row>
    <row r="4868" spans="1:11" x14ac:dyDescent="0.3">
      <c r="A4868" s="67"/>
      <c r="B4868" s="135"/>
      <c r="C4868" s="135"/>
      <c r="D4868" s="135"/>
      <c r="E4868" s="85"/>
      <c r="F4868" s="85"/>
      <c r="G4868" s="85"/>
      <c r="H4868" s="85"/>
      <c r="I4868" s="85"/>
      <c r="J4868" s="85"/>
      <c r="K4868" s="85"/>
    </row>
    <row r="4869" spans="1:11" x14ac:dyDescent="0.3">
      <c r="A4869" s="67"/>
      <c r="B4869" s="135"/>
      <c r="C4869" s="135"/>
      <c r="D4869" s="135"/>
      <c r="E4869" s="85"/>
      <c r="F4869" s="85"/>
      <c r="G4869" s="85"/>
      <c r="H4869" s="85"/>
      <c r="I4869" s="85"/>
      <c r="J4869" s="85"/>
      <c r="K4869" s="85"/>
    </row>
    <row r="4870" spans="1:11" x14ac:dyDescent="0.3">
      <c r="A4870" s="67"/>
      <c r="B4870" s="135"/>
      <c r="C4870" s="135"/>
      <c r="D4870" s="135"/>
      <c r="E4870" s="85"/>
      <c r="F4870" s="85"/>
      <c r="G4870" s="85"/>
      <c r="H4870" s="85"/>
      <c r="I4870" s="85"/>
      <c r="J4870" s="85"/>
      <c r="K4870" s="85"/>
    </row>
    <row r="4871" spans="1:11" x14ac:dyDescent="0.3">
      <c r="A4871" s="67"/>
      <c r="B4871" s="135"/>
      <c r="C4871" s="135"/>
      <c r="D4871" s="135"/>
      <c r="E4871" s="85"/>
      <c r="F4871" s="85"/>
      <c r="G4871" s="85"/>
      <c r="H4871" s="85"/>
      <c r="I4871" s="85"/>
      <c r="J4871" s="85"/>
      <c r="K4871" s="85"/>
    </row>
    <row r="4872" spans="1:11" x14ac:dyDescent="0.3">
      <c r="A4872" s="67"/>
      <c r="B4872" s="135"/>
      <c r="C4872" s="135"/>
      <c r="D4872" s="135"/>
      <c r="E4872" s="85"/>
      <c r="F4872" s="85"/>
      <c r="G4872" s="85"/>
      <c r="H4872" s="85"/>
      <c r="I4872" s="85"/>
      <c r="J4872" s="85"/>
      <c r="K4872" s="85"/>
    </row>
    <row r="4873" spans="1:11" x14ac:dyDescent="0.3">
      <c r="A4873" s="68"/>
      <c r="B4873" s="137"/>
      <c r="C4873" s="137"/>
      <c r="D4873" s="137"/>
      <c r="E4873" s="87"/>
      <c r="F4873" s="87"/>
      <c r="G4873" s="87"/>
      <c r="H4873" s="87"/>
      <c r="I4873" s="87"/>
      <c r="J4873" s="87"/>
      <c r="K4873" s="87"/>
    </row>
    <row r="4875" spans="1:11" x14ac:dyDescent="0.3">
      <c r="A4875" s="69"/>
      <c r="B4875" s="69"/>
      <c r="C4875" s="69"/>
      <c r="D4875" s="69"/>
      <c r="E4875" s="69"/>
      <c r="F4875" s="69"/>
      <c r="G4875" s="69"/>
      <c r="H4875" s="97"/>
      <c r="I4875" s="97"/>
      <c r="J4875" s="69"/>
      <c r="K4875" s="69"/>
    </row>
    <row r="4876" spans="1:11" x14ac:dyDescent="0.3">
      <c r="A4876" s="101"/>
      <c r="B4876" s="83"/>
      <c r="C4876" s="83"/>
      <c r="D4876" s="83"/>
      <c r="E4876" s="83"/>
      <c r="F4876" s="83"/>
      <c r="G4876" s="95"/>
      <c r="H4876" s="95"/>
      <c r="I4876" s="33"/>
      <c r="J4876" s="98"/>
      <c r="K4876" s="96"/>
    </row>
    <row r="4877" spans="1:11" x14ac:dyDescent="0.3">
      <c r="A4877" s="91"/>
      <c r="B4877" s="92"/>
      <c r="C4877" s="92"/>
      <c r="D4877" s="92"/>
      <c r="E4877" s="92"/>
      <c r="F4877" s="92"/>
      <c r="G4877" s="92"/>
      <c r="H4877" s="92"/>
      <c r="I4877" s="92"/>
      <c r="J4877" s="92"/>
      <c r="K4877" s="92"/>
    </row>
    <row r="4878" spans="1:11" x14ac:dyDescent="0.3">
      <c r="A4878" s="68"/>
      <c r="B4878" s="68"/>
      <c r="C4878" s="68"/>
      <c r="D4878" s="68"/>
      <c r="E4878" s="68"/>
      <c r="F4878" s="68"/>
      <c r="G4878" s="68"/>
      <c r="H4878" s="68"/>
      <c r="I4878" s="68"/>
      <c r="J4878" s="68"/>
      <c r="K4878" s="86"/>
    </row>
    <row r="4879" spans="1:11" x14ac:dyDescent="0.3">
      <c r="A4879" s="67"/>
      <c r="B4879" s="135"/>
      <c r="C4879" s="135"/>
      <c r="D4879" s="135"/>
      <c r="E4879" s="85"/>
      <c r="F4879" s="85"/>
      <c r="G4879" s="85"/>
      <c r="H4879" s="85"/>
      <c r="I4879" s="85"/>
      <c r="J4879" s="85"/>
      <c r="K4879" s="85"/>
    </row>
    <row r="4880" spans="1:11" x14ac:dyDescent="0.3">
      <c r="A4880" s="67"/>
      <c r="B4880" s="135"/>
      <c r="C4880" s="135"/>
      <c r="D4880" s="135"/>
      <c r="E4880" s="85"/>
      <c r="F4880" s="85"/>
      <c r="G4880" s="85"/>
      <c r="H4880" s="85"/>
      <c r="I4880" s="85"/>
      <c r="J4880" s="85"/>
      <c r="K4880" s="85"/>
    </row>
    <row r="4881" spans="1:11" x14ac:dyDescent="0.3">
      <c r="A4881" s="67"/>
      <c r="B4881" s="135"/>
      <c r="C4881" s="135"/>
      <c r="D4881" s="135"/>
      <c r="E4881" s="85"/>
      <c r="F4881" s="85"/>
      <c r="G4881" s="85"/>
      <c r="H4881" s="85"/>
      <c r="I4881" s="85"/>
      <c r="J4881" s="85"/>
      <c r="K4881" s="85"/>
    </row>
    <row r="4882" spans="1:11" x14ac:dyDescent="0.3">
      <c r="A4882" s="67"/>
      <c r="B4882" s="135"/>
      <c r="C4882" s="135"/>
      <c r="D4882" s="135"/>
      <c r="E4882" s="85"/>
      <c r="F4882" s="85"/>
      <c r="G4882" s="85"/>
      <c r="H4882" s="85"/>
      <c r="I4882" s="85"/>
      <c r="J4882" s="85"/>
      <c r="K4882" s="85"/>
    </row>
    <row r="4883" spans="1:11" x14ac:dyDescent="0.3">
      <c r="A4883" s="67"/>
      <c r="B4883" s="135"/>
      <c r="C4883" s="135"/>
      <c r="D4883" s="135"/>
      <c r="E4883" s="85"/>
      <c r="F4883" s="85"/>
      <c r="G4883" s="85"/>
      <c r="H4883" s="85"/>
      <c r="I4883" s="85"/>
      <c r="J4883" s="85"/>
      <c r="K4883" s="85"/>
    </row>
    <row r="4884" spans="1:11" x14ac:dyDescent="0.3">
      <c r="A4884" s="67"/>
      <c r="B4884" s="135"/>
      <c r="C4884" s="135"/>
      <c r="D4884" s="135"/>
      <c r="E4884" s="85"/>
      <c r="F4884" s="85"/>
      <c r="G4884" s="85"/>
      <c r="H4884" s="85"/>
      <c r="I4884" s="85"/>
      <c r="J4884" s="85"/>
      <c r="K4884" s="85"/>
    </row>
    <row r="4885" spans="1:11" x14ac:dyDescent="0.3">
      <c r="A4885" s="67"/>
      <c r="B4885" s="135"/>
      <c r="C4885" s="135"/>
      <c r="D4885" s="135"/>
      <c r="E4885" s="85"/>
      <c r="F4885" s="85"/>
      <c r="G4885" s="85"/>
      <c r="H4885" s="85"/>
      <c r="I4885" s="85"/>
      <c r="J4885" s="85"/>
      <c r="K4885" s="85"/>
    </row>
    <row r="4886" spans="1:11" x14ac:dyDescent="0.3">
      <c r="A4886" s="67"/>
      <c r="B4886" s="135"/>
      <c r="C4886" s="135"/>
      <c r="D4886" s="135"/>
      <c r="E4886" s="85"/>
      <c r="F4886" s="85"/>
      <c r="G4886" s="85"/>
      <c r="H4886" s="85"/>
      <c r="I4886" s="85"/>
      <c r="J4886" s="85"/>
      <c r="K4886" s="85"/>
    </row>
    <row r="4887" spans="1:11" x14ac:dyDescent="0.3">
      <c r="A4887" s="67"/>
      <c r="B4887" s="135"/>
      <c r="C4887" s="135"/>
      <c r="D4887" s="135"/>
      <c r="E4887" s="85"/>
      <c r="F4887" s="85"/>
      <c r="G4887" s="85"/>
      <c r="H4887" s="85"/>
      <c r="I4887" s="85"/>
      <c r="J4887" s="85"/>
      <c r="K4887" s="85"/>
    </row>
    <row r="4888" spans="1:11" x14ac:dyDescent="0.3">
      <c r="A4888" s="67"/>
      <c r="B4888" s="135"/>
      <c r="C4888" s="135"/>
      <c r="D4888" s="135"/>
      <c r="E4888" s="85"/>
      <c r="F4888" s="85"/>
      <c r="G4888" s="85"/>
      <c r="H4888" s="85"/>
      <c r="I4888" s="85"/>
      <c r="J4888" s="85"/>
      <c r="K4888" s="85"/>
    </row>
    <row r="4889" spans="1:11" x14ac:dyDescent="0.3">
      <c r="A4889" s="67"/>
      <c r="B4889" s="135"/>
      <c r="C4889" s="135"/>
      <c r="D4889" s="135"/>
      <c r="E4889" s="85"/>
      <c r="F4889" s="85"/>
      <c r="G4889" s="85"/>
      <c r="H4889" s="85"/>
      <c r="I4889" s="85"/>
      <c r="J4889" s="85"/>
      <c r="K4889" s="85"/>
    </row>
    <row r="4890" spans="1:11" x14ac:dyDescent="0.3">
      <c r="A4890" s="67"/>
      <c r="B4890" s="135"/>
      <c r="C4890" s="135"/>
      <c r="D4890" s="135"/>
      <c r="E4890" s="85"/>
      <c r="F4890" s="85"/>
      <c r="G4890" s="85"/>
      <c r="H4890" s="85"/>
      <c r="I4890" s="85"/>
      <c r="J4890" s="85"/>
      <c r="K4890" s="85"/>
    </row>
    <row r="4891" spans="1:11" x14ac:dyDescent="0.3">
      <c r="A4891" s="67"/>
      <c r="B4891" s="135"/>
      <c r="C4891" s="135"/>
      <c r="D4891" s="135"/>
      <c r="E4891" s="85"/>
      <c r="F4891" s="85"/>
      <c r="G4891" s="85"/>
      <c r="H4891" s="85"/>
      <c r="I4891" s="85"/>
      <c r="J4891" s="85"/>
      <c r="K4891" s="85"/>
    </row>
    <row r="4892" spans="1:11" x14ac:dyDescent="0.3">
      <c r="A4892" s="67"/>
      <c r="B4892" s="135"/>
      <c r="C4892" s="135"/>
      <c r="D4892" s="135"/>
      <c r="E4892" s="85"/>
      <c r="F4892" s="85"/>
      <c r="G4892" s="85"/>
      <c r="H4892" s="85"/>
      <c r="I4892" s="85"/>
      <c r="J4892" s="85"/>
      <c r="K4892" s="85"/>
    </row>
    <row r="4893" spans="1:11" x14ac:dyDescent="0.3">
      <c r="A4893" s="67"/>
      <c r="B4893" s="135"/>
      <c r="C4893" s="135"/>
      <c r="D4893" s="135"/>
      <c r="E4893" s="85"/>
      <c r="F4893" s="85"/>
      <c r="G4893" s="85"/>
      <c r="H4893" s="85"/>
      <c r="I4893" s="85"/>
      <c r="J4893" s="85"/>
      <c r="K4893" s="85"/>
    </row>
    <row r="4894" spans="1:11" x14ac:dyDescent="0.3">
      <c r="A4894" s="67"/>
      <c r="B4894" s="135"/>
      <c r="C4894" s="135"/>
      <c r="D4894" s="135"/>
      <c r="E4894" s="85"/>
      <c r="F4894" s="85"/>
      <c r="G4894" s="85"/>
      <c r="H4894" s="85"/>
      <c r="I4894" s="85"/>
      <c r="J4894" s="85"/>
      <c r="K4894" s="85"/>
    </row>
    <row r="4895" spans="1:11" x14ac:dyDescent="0.3">
      <c r="A4895" s="68"/>
      <c r="B4895" s="136"/>
      <c r="C4895" s="136"/>
      <c r="D4895" s="136"/>
      <c r="E4895" s="87"/>
      <c r="F4895" s="87"/>
      <c r="G4895" s="87"/>
      <c r="H4895" s="87"/>
      <c r="I4895" s="87"/>
      <c r="J4895" s="87"/>
      <c r="K4895" s="87"/>
    </row>
    <row r="4896" spans="1:11" x14ac:dyDescent="0.3">
      <c r="A4896" s="82"/>
      <c r="B4896" s="89"/>
      <c r="C4896" s="89"/>
      <c r="D4896" s="89"/>
      <c r="E4896" s="89"/>
      <c r="F4896" s="89"/>
      <c r="G4896" s="89"/>
      <c r="H4896" s="89"/>
      <c r="I4896" s="89"/>
      <c r="J4896" s="89"/>
      <c r="K4896" s="89"/>
    </row>
    <row r="4897" spans="1:11" x14ac:dyDescent="0.3">
      <c r="A4897" s="92"/>
      <c r="B4897" s="92"/>
      <c r="C4897" s="92"/>
      <c r="D4897" s="92"/>
      <c r="E4897" s="92"/>
      <c r="F4897" s="92"/>
      <c r="G4897" s="92"/>
      <c r="H4897" s="92"/>
      <c r="I4897" s="92"/>
      <c r="J4897" s="92"/>
      <c r="K4897" s="92"/>
    </row>
    <row r="4898" spans="1:11" x14ac:dyDescent="0.3">
      <c r="A4898" s="68"/>
      <c r="B4898" s="68"/>
      <c r="C4898" s="68"/>
      <c r="D4898" s="68"/>
      <c r="E4898" s="68"/>
      <c r="F4898" s="68"/>
      <c r="G4898" s="68"/>
      <c r="H4898" s="68"/>
      <c r="I4898" s="68"/>
      <c r="J4898" s="68"/>
      <c r="K4898" s="86"/>
    </row>
    <row r="4899" spans="1:11" x14ac:dyDescent="0.3">
      <c r="A4899" s="67"/>
      <c r="B4899" s="135"/>
      <c r="C4899" s="135"/>
      <c r="D4899" s="135"/>
      <c r="E4899" s="85"/>
      <c r="F4899" s="85"/>
      <c r="G4899" s="85"/>
      <c r="H4899" s="85"/>
      <c r="I4899" s="85"/>
      <c r="J4899" s="85"/>
      <c r="K4899" s="85"/>
    </row>
    <row r="4900" spans="1:11" x14ac:dyDescent="0.3">
      <c r="A4900" s="67"/>
      <c r="B4900" s="135"/>
      <c r="C4900" s="135"/>
      <c r="D4900" s="135"/>
      <c r="E4900" s="85"/>
      <c r="F4900" s="85"/>
      <c r="G4900" s="85"/>
      <c r="H4900" s="85"/>
      <c r="I4900" s="85"/>
      <c r="J4900" s="85"/>
      <c r="K4900" s="85"/>
    </row>
    <row r="4901" spans="1:11" x14ac:dyDescent="0.3">
      <c r="A4901" s="67"/>
      <c r="B4901" s="135"/>
      <c r="C4901" s="135"/>
      <c r="D4901" s="135"/>
      <c r="E4901" s="85"/>
      <c r="F4901" s="85"/>
      <c r="G4901" s="85"/>
      <c r="H4901" s="85"/>
      <c r="I4901" s="85"/>
      <c r="J4901" s="85"/>
      <c r="K4901" s="85"/>
    </row>
    <row r="4902" spans="1:11" x14ac:dyDescent="0.3">
      <c r="A4902" s="67"/>
      <c r="B4902" s="135"/>
      <c r="C4902" s="135"/>
      <c r="D4902" s="135"/>
      <c r="E4902" s="85"/>
      <c r="F4902" s="85"/>
      <c r="G4902" s="85"/>
      <c r="H4902" s="85"/>
      <c r="I4902" s="85"/>
      <c r="J4902" s="85"/>
      <c r="K4902" s="85"/>
    </row>
    <row r="4903" spans="1:11" x14ac:dyDescent="0.3">
      <c r="A4903" s="67"/>
      <c r="B4903" s="135"/>
      <c r="C4903" s="135"/>
      <c r="D4903" s="135"/>
      <c r="E4903" s="85"/>
      <c r="F4903" s="85"/>
      <c r="G4903" s="85"/>
      <c r="H4903" s="85"/>
      <c r="I4903" s="85"/>
      <c r="J4903" s="85"/>
      <c r="K4903" s="85"/>
    </row>
    <row r="4904" spans="1:11" x14ac:dyDescent="0.3">
      <c r="A4904" s="67"/>
      <c r="B4904" s="135"/>
      <c r="C4904" s="135"/>
      <c r="D4904" s="135"/>
      <c r="E4904" s="85"/>
      <c r="F4904" s="85"/>
      <c r="G4904" s="85"/>
      <c r="H4904" s="85"/>
      <c r="I4904" s="85"/>
      <c r="J4904" s="85"/>
      <c r="K4904" s="85"/>
    </row>
    <row r="4905" spans="1:11" x14ac:dyDescent="0.3">
      <c r="A4905" s="67"/>
      <c r="B4905" s="135"/>
      <c r="C4905" s="135"/>
      <c r="D4905" s="135"/>
      <c r="E4905" s="85"/>
      <c r="F4905" s="85"/>
      <c r="G4905" s="85"/>
      <c r="H4905" s="85"/>
      <c r="I4905" s="85"/>
      <c r="J4905" s="85"/>
      <c r="K4905" s="85"/>
    </row>
    <row r="4906" spans="1:11" x14ac:dyDescent="0.3">
      <c r="A4906" s="67"/>
      <c r="B4906" s="135"/>
      <c r="C4906" s="135"/>
      <c r="D4906" s="135"/>
      <c r="E4906" s="85"/>
      <c r="F4906" s="85"/>
      <c r="G4906" s="85"/>
      <c r="H4906" s="85"/>
      <c r="I4906" s="85"/>
      <c r="J4906" s="85"/>
      <c r="K4906" s="85"/>
    </row>
    <row r="4907" spans="1:11" x14ac:dyDescent="0.3">
      <c r="A4907" s="67"/>
      <c r="B4907" s="135"/>
      <c r="C4907" s="135"/>
      <c r="D4907" s="135"/>
      <c r="E4907" s="85"/>
      <c r="F4907" s="85"/>
      <c r="G4907" s="85"/>
      <c r="H4907" s="85"/>
      <c r="I4907" s="85"/>
      <c r="J4907" s="85"/>
      <c r="K4907" s="85"/>
    </row>
    <row r="4908" spans="1:11" x14ac:dyDescent="0.3">
      <c r="A4908" s="67"/>
      <c r="B4908" s="135"/>
      <c r="C4908" s="135"/>
      <c r="D4908" s="135"/>
      <c r="E4908" s="85"/>
      <c r="F4908" s="85"/>
      <c r="G4908" s="85"/>
      <c r="H4908" s="85"/>
      <c r="I4908" s="85"/>
      <c r="J4908" s="85"/>
      <c r="K4908" s="85"/>
    </row>
    <row r="4909" spans="1:11" x14ac:dyDescent="0.3">
      <c r="A4909" s="67"/>
      <c r="B4909" s="135"/>
      <c r="C4909" s="135"/>
      <c r="D4909" s="135"/>
      <c r="E4909" s="85"/>
      <c r="F4909" s="85"/>
      <c r="G4909" s="85"/>
      <c r="H4909" s="85"/>
      <c r="I4909" s="85"/>
      <c r="J4909" s="85"/>
      <c r="K4909" s="85"/>
    </row>
    <row r="4910" spans="1:11" x14ac:dyDescent="0.3">
      <c r="A4910" s="67"/>
      <c r="B4910" s="135"/>
      <c r="C4910" s="135"/>
      <c r="D4910" s="135"/>
      <c r="E4910" s="85"/>
      <c r="F4910" s="85"/>
      <c r="G4910" s="85"/>
      <c r="H4910" s="85"/>
      <c r="I4910" s="85"/>
      <c r="J4910" s="85"/>
      <c r="K4910" s="85"/>
    </row>
    <row r="4911" spans="1:11" x14ac:dyDescent="0.3">
      <c r="A4911" s="67"/>
      <c r="B4911" s="135"/>
      <c r="C4911" s="135"/>
      <c r="D4911" s="135"/>
      <c r="E4911" s="85"/>
      <c r="F4911" s="85"/>
      <c r="G4911" s="85"/>
      <c r="H4911" s="85"/>
      <c r="I4911" s="85"/>
      <c r="J4911" s="85"/>
      <c r="K4911" s="85"/>
    </row>
    <row r="4912" spans="1:11" x14ac:dyDescent="0.3">
      <c r="A4912" s="67"/>
      <c r="B4912" s="135"/>
      <c r="C4912" s="135"/>
      <c r="D4912" s="135"/>
      <c r="E4912" s="85"/>
      <c r="F4912" s="85"/>
      <c r="G4912" s="85"/>
      <c r="H4912" s="85"/>
      <c r="I4912" s="85"/>
      <c r="J4912" s="85"/>
      <c r="K4912" s="85"/>
    </row>
    <row r="4913" spans="1:11" x14ac:dyDescent="0.3">
      <c r="A4913" s="67"/>
      <c r="B4913" s="135"/>
      <c r="C4913" s="135"/>
      <c r="D4913" s="135"/>
      <c r="E4913" s="85"/>
      <c r="F4913" s="85"/>
      <c r="G4913" s="85"/>
      <c r="H4913" s="85"/>
      <c r="I4913" s="85"/>
      <c r="J4913" s="85"/>
      <c r="K4913" s="85"/>
    </row>
    <row r="4914" spans="1:11" x14ac:dyDescent="0.3">
      <c r="A4914" s="67"/>
      <c r="B4914" s="135"/>
      <c r="C4914" s="135"/>
      <c r="D4914" s="135"/>
      <c r="E4914" s="85"/>
      <c r="F4914" s="85"/>
      <c r="G4914" s="85"/>
      <c r="H4914" s="85"/>
      <c r="I4914" s="85"/>
      <c r="J4914" s="85"/>
      <c r="K4914" s="85"/>
    </row>
    <row r="4915" spans="1:11" x14ac:dyDescent="0.3">
      <c r="A4915" s="68"/>
      <c r="B4915" s="137"/>
      <c r="C4915" s="137"/>
      <c r="D4915" s="137"/>
      <c r="E4915" s="87"/>
      <c r="F4915" s="87"/>
      <c r="G4915" s="87"/>
      <c r="H4915" s="87"/>
      <c r="I4915" s="87"/>
      <c r="J4915" s="87"/>
      <c r="K4915" s="87"/>
    </row>
    <row r="4917" spans="1:11" x14ac:dyDescent="0.3">
      <c r="A4917" s="69"/>
      <c r="B4917" s="69"/>
      <c r="C4917" s="69"/>
      <c r="D4917" s="69"/>
      <c r="E4917" s="69"/>
      <c r="F4917" s="69"/>
      <c r="G4917" s="69"/>
      <c r="H4917" s="97"/>
      <c r="I4917" s="97"/>
      <c r="J4917" s="69"/>
      <c r="K4917" s="69"/>
    </row>
    <row r="4918" spans="1:11" x14ac:dyDescent="0.3">
      <c r="A4918" s="101"/>
      <c r="B4918" s="83"/>
      <c r="C4918" s="83"/>
      <c r="D4918" s="83"/>
      <c r="E4918" s="83"/>
      <c r="F4918" s="83"/>
      <c r="G4918" s="95"/>
      <c r="H4918" s="95"/>
      <c r="I4918" s="33"/>
      <c r="J4918" s="98"/>
      <c r="K4918" s="96"/>
    </row>
    <row r="4919" spans="1:11" x14ac:dyDescent="0.3">
      <c r="A4919" s="91"/>
      <c r="B4919" s="92"/>
      <c r="C4919" s="92"/>
      <c r="D4919" s="92"/>
      <c r="E4919" s="92"/>
      <c r="F4919" s="92"/>
      <c r="G4919" s="92"/>
      <c r="H4919" s="92"/>
      <c r="I4919" s="92"/>
      <c r="J4919" s="92"/>
      <c r="K4919" s="92"/>
    </row>
    <row r="4920" spans="1:11" x14ac:dyDescent="0.3">
      <c r="A4920" s="68"/>
      <c r="B4920" s="68"/>
      <c r="C4920" s="68"/>
      <c r="D4920" s="68"/>
      <c r="E4920" s="68"/>
      <c r="F4920" s="68"/>
      <c r="G4920" s="68"/>
      <c r="H4920" s="68"/>
      <c r="I4920" s="68"/>
      <c r="J4920" s="68"/>
      <c r="K4920" s="86"/>
    </row>
    <row r="4921" spans="1:11" x14ac:dyDescent="0.3">
      <c r="A4921" s="67"/>
      <c r="B4921" s="135"/>
      <c r="C4921" s="135"/>
      <c r="D4921" s="135"/>
      <c r="E4921" s="85"/>
      <c r="F4921" s="85"/>
      <c r="G4921" s="85"/>
      <c r="H4921" s="85"/>
      <c r="I4921" s="85"/>
      <c r="J4921" s="85"/>
      <c r="K4921" s="85"/>
    </row>
    <row r="4922" spans="1:11" x14ac:dyDescent="0.3">
      <c r="A4922" s="67"/>
      <c r="B4922" s="135"/>
      <c r="C4922" s="135"/>
      <c r="D4922" s="135"/>
      <c r="E4922" s="85"/>
      <c r="F4922" s="85"/>
      <c r="G4922" s="85"/>
      <c r="H4922" s="85"/>
      <c r="I4922" s="85"/>
      <c r="J4922" s="85"/>
      <c r="K4922" s="85"/>
    </row>
    <row r="4923" spans="1:11" x14ac:dyDescent="0.3">
      <c r="A4923" s="67"/>
      <c r="B4923" s="135"/>
      <c r="C4923" s="135"/>
      <c r="D4923" s="135"/>
      <c r="E4923" s="85"/>
      <c r="F4923" s="85"/>
      <c r="G4923" s="85"/>
      <c r="H4923" s="85"/>
      <c r="I4923" s="85"/>
      <c r="J4923" s="85"/>
      <c r="K4923" s="85"/>
    </row>
    <row r="4924" spans="1:11" x14ac:dyDescent="0.3">
      <c r="A4924" s="67"/>
      <c r="B4924" s="135"/>
      <c r="C4924" s="135"/>
      <c r="D4924" s="135"/>
      <c r="E4924" s="85"/>
      <c r="F4924" s="85"/>
      <c r="G4924" s="85"/>
      <c r="H4924" s="85"/>
      <c r="I4924" s="85"/>
      <c r="J4924" s="85"/>
      <c r="K4924" s="85"/>
    </row>
    <row r="4925" spans="1:11" x14ac:dyDescent="0.3">
      <c r="A4925" s="67"/>
      <c r="B4925" s="135"/>
      <c r="C4925" s="135"/>
      <c r="D4925" s="135"/>
      <c r="E4925" s="85"/>
      <c r="F4925" s="85"/>
      <c r="G4925" s="85"/>
      <c r="H4925" s="85"/>
      <c r="I4925" s="85"/>
      <c r="J4925" s="85"/>
      <c r="K4925" s="85"/>
    </row>
    <row r="4926" spans="1:11" x14ac:dyDescent="0.3">
      <c r="A4926" s="67"/>
      <c r="B4926" s="135"/>
      <c r="C4926" s="135"/>
      <c r="D4926" s="135"/>
      <c r="E4926" s="85"/>
      <c r="F4926" s="85"/>
      <c r="G4926" s="85"/>
      <c r="H4926" s="85"/>
      <c r="I4926" s="85"/>
      <c r="J4926" s="85"/>
      <c r="K4926" s="85"/>
    </row>
    <row r="4927" spans="1:11" x14ac:dyDescent="0.3">
      <c r="A4927" s="67"/>
      <c r="B4927" s="135"/>
      <c r="C4927" s="135"/>
      <c r="D4927" s="135"/>
      <c r="E4927" s="85"/>
      <c r="F4927" s="85"/>
      <c r="G4927" s="85"/>
      <c r="H4927" s="85"/>
      <c r="I4927" s="85"/>
      <c r="J4927" s="85"/>
      <c r="K4927" s="85"/>
    </row>
    <row r="4928" spans="1:11" x14ac:dyDescent="0.3">
      <c r="A4928" s="67"/>
      <c r="B4928" s="135"/>
      <c r="C4928" s="135"/>
      <c r="D4928" s="135"/>
      <c r="E4928" s="85"/>
      <c r="F4928" s="85"/>
      <c r="G4928" s="85"/>
      <c r="H4928" s="85"/>
      <c r="I4928" s="85"/>
      <c r="J4928" s="85"/>
      <c r="K4928" s="85"/>
    </row>
    <row r="4929" spans="1:11" x14ac:dyDescent="0.3">
      <c r="A4929" s="67"/>
      <c r="B4929" s="135"/>
      <c r="C4929" s="135"/>
      <c r="D4929" s="135"/>
      <c r="E4929" s="85"/>
      <c r="F4929" s="85"/>
      <c r="G4929" s="85"/>
      <c r="H4929" s="85"/>
      <c r="I4929" s="85"/>
      <c r="J4929" s="85"/>
      <c r="K4929" s="85"/>
    </row>
    <row r="4930" spans="1:11" x14ac:dyDescent="0.3">
      <c r="A4930" s="67"/>
      <c r="B4930" s="135"/>
      <c r="C4930" s="135"/>
      <c r="D4930" s="135"/>
      <c r="E4930" s="85"/>
      <c r="F4930" s="85"/>
      <c r="G4930" s="85"/>
      <c r="H4930" s="85"/>
      <c r="I4930" s="85"/>
      <c r="J4930" s="85"/>
      <c r="K4930" s="85"/>
    </row>
    <row r="4931" spans="1:11" x14ac:dyDescent="0.3">
      <c r="A4931" s="67"/>
      <c r="B4931" s="135"/>
      <c r="C4931" s="135"/>
      <c r="D4931" s="135"/>
      <c r="E4931" s="85"/>
      <c r="F4931" s="85"/>
      <c r="G4931" s="85"/>
      <c r="H4931" s="85"/>
      <c r="I4931" s="85"/>
      <c r="J4931" s="85"/>
      <c r="K4931" s="85"/>
    </row>
    <row r="4932" spans="1:11" x14ac:dyDescent="0.3">
      <c r="A4932" s="67"/>
      <c r="B4932" s="135"/>
      <c r="C4932" s="135"/>
      <c r="D4932" s="135"/>
      <c r="E4932" s="85"/>
      <c r="F4932" s="85"/>
      <c r="G4932" s="85"/>
      <c r="H4932" s="85"/>
      <c r="I4932" s="85"/>
      <c r="J4932" s="85"/>
      <c r="K4932" s="85"/>
    </row>
    <row r="4933" spans="1:11" x14ac:dyDescent="0.3">
      <c r="A4933" s="67"/>
      <c r="B4933" s="135"/>
      <c r="C4933" s="135"/>
      <c r="D4933" s="135"/>
      <c r="E4933" s="85"/>
      <c r="F4933" s="85"/>
      <c r="G4933" s="85"/>
      <c r="H4933" s="85"/>
      <c r="I4933" s="85"/>
      <c r="J4933" s="85"/>
      <c r="K4933" s="85"/>
    </row>
    <row r="4934" spans="1:11" x14ac:dyDescent="0.3">
      <c r="A4934" s="67"/>
      <c r="B4934" s="135"/>
      <c r="C4934" s="135"/>
      <c r="D4934" s="135"/>
      <c r="E4934" s="85"/>
      <c r="F4934" s="85"/>
      <c r="G4934" s="85"/>
      <c r="H4934" s="85"/>
      <c r="I4934" s="85"/>
      <c r="J4934" s="85"/>
      <c r="K4934" s="85"/>
    </row>
    <row r="4935" spans="1:11" x14ac:dyDescent="0.3">
      <c r="A4935" s="67"/>
      <c r="B4935" s="135"/>
      <c r="C4935" s="135"/>
      <c r="D4935" s="135"/>
      <c r="E4935" s="85"/>
      <c r="F4935" s="85"/>
      <c r="G4935" s="85"/>
      <c r="H4935" s="85"/>
      <c r="I4935" s="85"/>
      <c r="J4935" s="85"/>
      <c r="K4935" s="85"/>
    </row>
    <row r="4936" spans="1:11" x14ac:dyDescent="0.3">
      <c r="A4936" s="67"/>
      <c r="B4936" s="135"/>
      <c r="C4936" s="135"/>
      <c r="D4936" s="135"/>
      <c r="E4936" s="85"/>
      <c r="F4936" s="85"/>
      <c r="G4936" s="85"/>
      <c r="H4936" s="85"/>
      <c r="I4936" s="85"/>
      <c r="J4936" s="85"/>
      <c r="K4936" s="85"/>
    </row>
    <row r="4937" spans="1:11" x14ac:dyDescent="0.3">
      <c r="A4937" s="68"/>
      <c r="B4937" s="136"/>
      <c r="C4937" s="136"/>
      <c r="D4937" s="136"/>
      <c r="E4937" s="87"/>
      <c r="F4937" s="87"/>
      <c r="G4937" s="87"/>
      <c r="H4937" s="87"/>
      <c r="I4937" s="87"/>
      <c r="J4937" s="87"/>
      <c r="K4937" s="87"/>
    </row>
    <row r="4938" spans="1:11" x14ac:dyDescent="0.3">
      <c r="A4938" s="82"/>
      <c r="B4938" s="89"/>
      <c r="C4938" s="89"/>
      <c r="D4938" s="89"/>
      <c r="E4938" s="89"/>
      <c r="F4938" s="89"/>
      <c r="G4938" s="89"/>
      <c r="H4938" s="89"/>
      <c r="I4938" s="89"/>
      <c r="J4938" s="89"/>
      <c r="K4938" s="89"/>
    </row>
    <row r="4939" spans="1:11" x14ac:dyDescent="0.3">
      <c r="A4939" s="92"/>
      <c r="B4939" s="92"/>
      <c r="C4939" s="92"/>
      <c r="D4939" s="92"/>
      <c r="E4939" s="92"/>
      <c r="F4939" s="92"/>
      <c r="G4939" s="92"/>
      <c r="H4939" s="92"/>
      <c r="I4939" s="92"/>
      <c r="J4939" s="92"/>
      <c r="K4939" s="92"/>
    </row>
    <row r="4940" spans="1:11" x14ac:dyDescent="0.3">
      <c r="A4940" s="68"/>
      <c r="B4940" s="68"/>
      <c r="C4940" s="68"/>
      <c r="D4940" s="68"/>
      <c r="E4940" s="68"/>
      <c r="F4940" s="68"/>
      <c r="G4940" s="68"/>
      <c r="H4940" s="68"/>
      <c r="I4940" s="68"/>
      <c r="J4940" s="68"/>
      <c r="K4940" s="86"/>
    </row>
    <row r="4941" spans="1:11" x14ac:dyDescent="0.3">
      <c r="A4941" s="67"/>
      <c r="B4941" s="135"/>
      <c r="C4941" s="135"/>
      <c r="D4941" s="135"/>
      <c r="E4941" s="85"/>
      <c r="F4941" s="85"/>
      <c r="G4941" s="85"/>
      <c r="H4941" s="85"/>
      <c r="I4941" s="85"/>
      <c r="J4941" s="85"/>
      <c r="K4941" s="85"/>
    </row>
    <row r="4942" spans="1:11" x14ac:dyDescent="0.3">
      <c r="A4942" s="67"/>
      <c r="B4942" s="135"/>
      <c r="C4942" s="135"/>
      <c r="D4942" s="135"/>
      <c r="E4942" s="85"/>
      <c r="F4942" s="85"/>
      <c r="G4942" s="85"/>
      <c r="H4942" s="85"/>
      <c r="I4942" s="85"/>
      <c r="J4942" s="85"/>
      <c r="K4942" s="85"/>
    </row>
    <row r="4943" spans="1:11" x14ac:dyDescent="0.3">
      <c r="A4943" s="67"/>
      <c r="B4943" s="135"/>
      <c r="C4943" s="135"/>
      <c r="D4943" s="135"/>
      <c r="E4943" s="85"/>
      <c r="F4943" s="85"/>
      <c r="G4943" s="85"/>
      <c r="H4943" s="85"/>
      <c r="I4943" s="85"/>
      <c r="J4943" s="85"/>
      <c r="K4943" s="85"/>
    </row>
    <row r="4944" spans="1:11" x14ac:dyDescent="0.3">
      <c r="A4944" s="67"/>
      <c r="B4944" s="135"/>
      <c r="C4944" s="135"/>
      <c r="D4944" s="135"/>
      <c r="E4944" s="85"/>
      <c r="F4944" s="85"/>
      <c r="G4944" s="85"/>
      <c r="H4944" s="85"/>
      <c r="I4944" s="85"/>
      <c r="J4944" s="85"/>
      <c r="K4944" s="85"/>
    </row>
    <row r="4945" spans="1:11" x14ac:dyDescent="0.3">
      <c r="A4945" s="67"/>
      <c r="B4945" s="135"/>
      <c r="C4945" s="135"/>
      <c r="D4945" s="135"/>
      <c r="E4945" s="85"/>
      <c r="F4945" s="85"/>
      <c r="G4945" s="85"/>
      <c r="H4945" s="85"/>
      <c r="I4945" s="85"/>
      <c r="J4945" s="85"/>
      <c r="K4945" s="85"/>
    </row>
    <row r="4946" spans="1:11" x14ac:dyDescent="0.3">
      <c r="A4946" s="67"/>
      <c r="B4946" s="135"/>
      <c r="C4946" s="135"/>
      <c r="D4946" s="135"/>
      <c r="E4946" s="85"/>
      <c r="F4946" s="85"/>
      <c r="G4946" s="85"/>
      <c r="H4946" s="85"/>
      <c r="I4946" s="85"/>
      <c r="J4946" s="85"/>
      <c r="K4946" s="85"/>
    </row>
    <row r="4947" spans="1:11" x14ac:dyDescent="0.3">
      <c r="A4947" s="67"/>
      <c r="B4947" s="135"/>
      <c r="C4947" s="135"/>
      <c r="D4947" s="135"/>
      <c r="E4947" s="85"/>
      <c r="F4947" s="85"/>
      <c r="G4947" s="85"/>
      <c r="H4947" s="85"/>
      <c r="I4947" s="85"/>
      <c r="J4947" s="85"/>
      <c r="K4947" s="85"/>
    </row>
    <row r="4948" spans="1:11" x14ac:dyDescent="0.3">
      <c r="A4948" s="67"/>
      <c r="B4948" s="135"/>
      <c r="C4948" s="135"/>
      <c r="D4948" s="135"/>
      <c r="E4948" s="85"/>
      <c r="F4948" s="85"/>
      <c r="G4948" s="85"/>
      <c r="H4948" s="85"/>
      <c r="I4948" s="85"/>
      <c r="J4948" s="85"/>
      <c r="K4948" s="85"/>
    </row>
    <row r="4949" spans="1:11" x14ac:dyDescent="0.3">
      <c r="A4949" s="67"/>
      <c r="B4949" s="135"/>
      <c r="C4949" s="135"/>
      <c r="D4949" s="135"/>
      <c r="E4949" s="85"/>
      <c r="F4949" s="85"/>
      <c r="G4949" s="85"/>
      <c r="H4949" s="85"/>
      <c r="I4949" s="85"/>
      <c r="J4949" s="85"/>
      <c r="K4949" s="85"/>
    </row>
    <row r="4950" spans="1:11" x14ac:dyDescent="0.3">
      <c r="A4950" s="67"/>
      <c r="B4950" s="135"/>
      <c r="C4950" s="135"/>
      <c r="D4950" s="135"/>
      <c r="E4950" s="85"/>
      <c r="F4950" s="85"/>
      <c r="G4950" s="85"/>
      <c r="H4950" s="85"/>
      <c r="I4950" s="85"/>
      <c r="J4950" s="85"/>
      <c r="K4950" s="85"/>
    </row>
    <row r="4951" spans="1:11" x14ac:dyDescent="0.3">
      <c r="A4951" s="67"/>
      <c r="B4951" s="135"/>
      <c r="C4951" s="135"/>
      <c r="D4951" s="135"/>
      <c r="E4951" s="85"/>
      <c r="F4951" s="85"/>
      <c r="G4951" s="85"/>
      <c r="H4951" s="85"/>
      <c r="I4951" s="85"/>
      <c r="J4951" s="85"/>
      <c r="K4951" s="85"/>
    </row>
    <row r="4952" spans="1:11" x14ac:dyDescent="0.3">
      <c r="A4952" s="67"/>
      <c r="B4952" s="135"/>
      <c r="C4952" s="135"/>
      <c r="D4952" s="135"/>
      <c r="E4952" s="85"/>
      <c r="F4952" s="85"/>
      <c r="G4952" s="85"/>
      <c r="H4952" s="85"/>
      <c r="I4952" s="85"/>
      <c r="J4952" s="85"/>
      <c r="K4952" s="85"/>
    </row>
    <row r="4953" spans="1:11" x14ac:dyDescent="0.3">
      <c r="A4953" s="67"/>
      <c r="B4953" s="135"/>
      <c r="C4953" s="135"/>
      <c r="D4953" s="135"/>
      <c r="E4953" s="85"/>
      <c r="F4953" s="85"/>
      <c r="G4953" s="85"/>
      <c r="H4953" s="85"/>
      <c r="I4953" s="85"/>
      <c r="J4953" s="85"/>
      <c r="K4953" s="85"/>
    </row>
    <row r="4954" spans="1:11" x14ac:dyDescent="0.3">
      <c r="A4954" s="67"/>
      <c r="B4954" s="135"/>
      <c r="C4954" s="135"/>
      <c r="D4954" s="135"/>
      <c r="E4954" s="85"/>
      <c r="F4954" s="85"/>
      <c r="G4954" s="85"/>
      <c r="H4954" s="85"/>
      <c r="I4954" s="85"/>
      <c r="J4954" s="85"/>
      <c r="K4954" s="85"/>
    </row>
    <row r="4955" spans="1:11" x14ac:dyDescent="0.3">
      <c r="A4955" s="67"/>
      <c r="B4955" s="135"/>
      <c r="C4955" s="135"/>
      <c r="D4955" s="135"/>
      <c r="E4955" s="85"/>
      <c r="F4955" s="85"/>
      <c r="G4955" s="85"/>
      <c r="H4955" s="85"/>
      <c r="I4955" s="85"/>
      <c r="J4955" s="85"/>
      <c r="K4955" s="85"/>
    </row>
    <row r="4956" spans="1:11" x14ac:dyDescent="0.3">
      <c r="A4956" s="67"/>
      <c r="B4956" s="135"/>
      <c r="C4956" s="135"/>
      <c r="D4956" s="135"/>
      <c r="E4956" s="85"/>
      <c r="F4956" s="85"/>
      <c r="G4956" s="85"/>
      <c r="H4956" s="85"/>
      <c r="I4956" s="85"/>
      <c r="J4956" s="85"/>
      <c r="K4956" s="85"/>
    </row>
    <row r="4957" spans="1:11" x14ac:dyDescent="0.3">
      <c r="A4957" s="68"/>
      <c r="B4957" s="137"/>
      <c r="C4957" s="137"/>
      <c r="D4957" s="137"/>
      <c r="E4957" s="87"/>
      <c r="F4957" s="87"/>
      <c r="G4957" s="87"/>
      <c r="H4957" s="87"/>
      <c r="I4957" s="87"/>
      <c r="J4957" s="87"/>
      <c r="K4957" s="87"/>
    </row>
    <row r="4959" spans="1:11" x14ac:dyDescent="0.3">
      <c r="A4959" s="69"/>
      <c r="B4959" s="69"/>
      <c r="C4959" s="69"/>
      <c r="D4959" s="69"/>
      <c r="E4959" s="69"/>
      <c r="F4959" s="69"/>
      <c r="G4959" s="69"/>
      <c r="H4959" s="97"/>
      <c r="I4959" s="97"/>
      <c r="J4959" s="69"/>
      <c r="K4959" s="69"/>
    </row>
    <row r="4960" spans="1:11" x14ac:dyDescent="0.3">
      <c r="G4960" s="163"/>
      <c r="J4960" s="163"/>
    </row>
    <row r="5002" spans="7:10" x14ac:dyDescent="0.3">
      <c r="G5002" s="163"/>
      <c r="J5002" s="163"/>
    </row>
    <row r="5044" spans="7:10" x14ac:dyDescent="0.3">
      <c r="G5044" s="163"/>
      <c r="J5044" s="163"/>
    </row>
    <row r="5086" spans="7:10" x14ac:dyDescent="0.3">
      <c r="G5086" s="163"/>
      <c r="J5086" s="163"/>
    </row>
    <row r="5128" spans="7:10" x14ac:dyDescent="0.3">
      <c r="G5128" s="163"/>
      <c r="J5128" s="163"/>
    </row>
    <row r="5170" spans="7:10" x14ac:dyDescent="0.3">
      <c r="G5170" s="163"/>
      <c r="J5170" s="163"/>
    </row>
    <row r="5212" spans="7:10" x14ac:dyDescent="0.3">
      <c r="G5212" s="163"/>
      <c r="J5212" s="163"/>
    </row>
    <row r="5254" spans="7:10" x14ac:dyDescent="0.3">
      <c r="G5254" s="163"/>
      <c r="J5254" s="163"/>
    </row>
    <row r="5296" spans="7:10" x14ac:dyDescent="0.3">
      <c r="G5296" s="163"/>
      <c r="J5296" s="163"/>
    </row>
    <row r="5338" spans="7:10" x14ac:dyDescent="0.3">
      <c r="G5338" s="163"/>
      <c r="J5338" s="163"/>
    </row>
    <row r="5380" spans="7:10" x14ac:dyDescent="0.3">
      <c r="G5380" s="163"/>
      <c r="J5380" s="163"/>
    </row>
    <row r="5422" spans="7:10" x14ac:dyDescent="0.3">
      <c r="G5422" s="163"/>
      <c r="J5422" s="163"/>
    </row>
    <row r="5464" spans="7:10" x14ac:dyDescent="0.3">
      <c r="G5464" s="163"/>
      <c r="J5464" s="163"/>
    </row>
    <row r="5506" spans="7:10" x14ac:dyDescent="0.3">
      <c r="G5506" s="163"/>
      <c r="J5506" s="163"/>
    </row>
    <row r="5548" spans="7:10" x14ac:dyDescent="0.3">
      <c r="G5548" s="163"/>
      <c r="J5548" s="163"/>
    </row>
    <row r="5590" spans="7:10" x14ac:dyDescent="0.3">
      <c r="G5590" s="163"/>
      <c r="J5590" s="163"/>
    </row>
    <row r="5632" spans="7:10" x14ac:dyDescent="0.3">
      <c r="G5632" s="163"/>
      <c r="J5632" s="163"/>
    </row>
    <row r="5674" spans="7:10" x14ac:dyDescent="0.3">
      <c r="G5674" s="163"/>
      <c r="J5674" s="163"/>
    </row>
    <row r="5716" spans="7:10" x14ac:dyDescent="0.3">
      <c r="G5716" s="163"/>
      <c r="J5716" s="163"/>
    </row>
    <row r="5758" spans="7:10" x14ac:dyDescent="0.3">
      <c r="G5758" s="163"/>
      <c r="J5758" s="163"/>
    </row>
    <row r="5800" spans="7:10" x14ac:dyDescent="0.3">
      <c r="G5800" s="163"/>
      <c r="J5800" s="163"/>
    </row>
    <row r="5842" spans="7:10" x14ac:dyDescent="0.3">
      <c r="G5842" s="163"/>
      <c r="J5842" s="163"/>
    </row>
    <row r="5884" spans="7:10" x14ac:dyDescent="0.3">
      <c r="G5884" s="163"/>
      <c r="J5884" s="163"/>
    </row>
    <row r="5926" spans="7:10" x14ac:dyDescent="0.3">
      <c r="G5926" s="163"/>
      <c r="J5926" s="163"/>
    </row>
    <row r="5968" spans="7:10" x14ac:dyDescent="0.3">
      <c r="G5968" s="163"/>
      <c r="J5968" s="163"/>
    </row>
    <row r="6010" spans="7:10" x14ac:dyDescent="0.3">
      <c r="G6010" s="163"/>
      <c r="J6010" s="163"/>
    </row>
    <row r="6052" spans="7:10" x14ac:dyDescent="0.3">
      <c r="G6052" s="163"/>
      <c r="J6052" s="163"/>
    </row>
    <row r="6094" spans="7:10" x14ac:dyDescent="0.3">
      <c r="G6094" s="163"/>
      <c r="J6094" s="163"/>
    </row>
    <row r="6136" spans="7:10" x14ac:dyDescent="0.3">
      <c r="G6136" s="163"/>
      <c r="J6136" s="163"/>
    </row>
    <row r="6178" spans="7:10" x14ac:dyDescent="0.3">
      <c r="G6178" s="163"/>
      <c r="J6178" s="163"/>
    </row>
    <row r="6220" spans="7:10" x14ac:dyDescent="0.3">
      <c r="G6220" s="163"/>
      <c r="J6220" s="163"/>
    </row>
    <row r="6262" spans="7:10" x14ac:dyDescent="0.3">
      <c r="G6262" s="163"/>
      <c r="J6262" s="163"/>
    </row>
    <row r="6304" spans="7:10" x14ac:dyDescent="0.3">
      <c r="G6304" s="163"/>
      <c r="J6304" s="163"/>
    </row>
    <row r="6346" spans="7:10" x14ac:dyDescent="0.3">
      <c r="G6346" s="163"/>
      <c r="J6346" s="163"/>
    </row>
  </sheetData>
  <conditionalFormatting sqref="B7:B22">
    <cfRule type="dataBar" priority="23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{AA25507E-C060-49DD-82FE-C6A1D76DD9AF}</x14:id>
        </ext>
      </extLst>
    </cfRule>
  </conditionalFormatting>
  <conditionalFormatting sqref="C7:C22">
    <cfRule type="dataBar" priority="2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{019AA648-9209-409D-B1F9-B0D4906CF780}</x14:id>
        </ext>
      </extLst>
    </cfRule>
  </conditionalFormatting>
  <conditionalFormatting sqref="D7:D22">
    <cfRule type="dataBar" priority="2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{F3E34990-7B15-45B7-BD8F-DE1E8499DD34}</x14:id>
        </ext>
      </extLst>
    </cfRule>
  </conditionalFormatting>
  <conditionalFormatting sqref="E7:E22">
    <cfRule type="dataBar" priority="23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{980E77B0-3138-4DBF-90C2-AD1F9B3B8E54}</x14:id>
        </ext>
      </extLst>
    </cfRule>
  </conditionalFormatting>
  <conditionalFormatting sqref="F7:F22">
    <cfRule type="dataBar" priority="23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{FD7CF63F-A1EC-4F48-8B81-34D2E3EB0DAF}</x14:id>
        </ext>
      </extLst>
    </cfRule>
  </conditionalFormatting>
  <conditionalFormatting sqref="G7:G22">
    <cfRule type="dataBar" priority="23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{7C88CF87-42A2-49EC-95F7-5CEFC5355245}</x14:id>
        </ext>
      </extLst>
    </cfRule>
  </conditionalFormatting>
  <conditionalFormatting sqref="H7:H22">
    <cfRule type="dataBar" priority="23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{5121E301-4FCC-4389-9688-DE7A3124913C}</x14:id>
        </ext>
      </extLst>
    </cfRule>
  </conditionalFormatting>
  <conditionalFormatting sqref="I7:I22">
    <cfRule type="dataBar" priority="23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{79D121CB-8A9F-4C10-BCEA-5BAC9404444A}</x14:id>
        </ext>
      </extLst>
    </cfRule>
  </conditionalFormatting>
  <conditionalFormatting sqref="J7:J22">
    <cfRule type="dataBar" priority="23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{654A1613-1FAB-4639-85CB-960E6896A34A}</x14:id>
        </ext>
      </extLst>
    </cfRule>
  </conditionalFormatting>
  <conditionalFormatting sqref="K7:K22">
    <cfRule type="dataBar" priority="23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{CC3F195D-FB4C-4F35-9002-5592F7CF7CB6}</x14:id>
        </ext>
      </extLst>
    </cfRule>
  </conditionalFormatting>
  <conditionalFormatting sqref="B27:B42">
    <cfRule type="dataBar" priority="23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{B5CB33FD-C4C5-4F99-9B63-87C878885038}</x14:id>
        </ext>
      </extLst>
    </cfRule>
  </conditionalFormatting>
  <conditionalFormatting sqref="C27:C42">
    <cfRule type="dataBar" priority="23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{AE2A4D8E-FA90-4745-80FA-AD335CBFB799}</x14:id>
        </ext>
      </extLst>
    </cfRule>
  </conditionalFormatting>
  <conditionalFormatting sqref="D27:D42">
    <cfRule type="dataBar" priority="23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{A4EA96B7-47A2-40C6-8C0C-1663D1346338}</x14:id>
        </ext>
      </extLst>
    </cfRule>
  </conditionalFormatting>
  <conditionalFormatting sqref="E27:E42">
    <cfRule type="dataBar" priority="23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{E5B5FFC3-D37E-4213-B16D-FA7C55C08D88}</x14:id>
        </ext>
      </extLst>
    </cfRule>
  </conditionalFormatting>
  <conditionalFormatting sqref="F27:F42">
    <cfRule type="dataBar" priority="23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{9CCDA011-032B-4989-AA58-FDDB1B3DD82B}</x14:id>
        </ext>
      </extLst>
    </cfRule>
  </conditionalFormatting>
  <conditionalFormatting sqref="G27:G42">
    <cfRule type="dataBar" priority="2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{9CE33C3C-2534-4C35-A020-0E1715D9BF8A}</x14:id>
        </ext>
      </extLst>
    </cfRule>
  </conditionalFormatting>
  <conditionalFormatting sqref="H27:H42">
    <cfRule type="dataBar" priority="2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{C231B912-A4DB-42D2-B67E-0D1C18564A2C}</x14:id>
        </ext>
      </extLst>
    </cfRule>
  </conditionalFormatting>
  <conditionalFormatting sqref="I27:I42">
    <cfRule type="dataBar" priority="23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{2D096157-BCB2-40D5-BFA0-1BEF40F66523}</x14:id>
        </ext>
      </extLst>
    </cfRule>
  </conditionalFormatting>
  <conditionalFormatting sqref="J27:J42">
    <cfRule type="dataBar" priority="2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{446238E6-C03C-4696-A2A3-519E5B7F744D}</x14:id>
        </ext>
      </extLst>
    </cfRule>
  </conditionalFormatting>
  <conditionalFormatting sqref="K27:K42">
    <cfRule type="dataBar" priority="23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{492C72E5-0B8F-4FF7-A67B-A0EE434D6934}</x14:id>
        </ext>
      </extLst>
    </cfRule>
  </conditionalFormatting>
  <conditionalFormatting sqref="B49:B64">
    <cfRule type="dataBar" priority="2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{746D5B2B-E038-40A0-92DE-60425508ACE2}</x14:id>
        </ext>
      </extLst>
    </cfRule>
  </conditionalFormatting>
  <conditionalFormatting sqref="C49:C64">
    <cfRule type="dataBar" priority="2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{C83C6F4B-9320-492C-B3AC-64A215982E8B}</x14:id>
        </ext>
      </extLst>
    </cfRule>
  </conditionalFormatting>
  <conditionalFormatting sqref="D49:D64">
    <cfRule type="dataBar" priority="2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{3DB7ECC5-EF19-4FAD-8BDB-24FE6D411B41}</x14:id>
        </ext>
      </extLst>
    </cfRule>
  </conditionalFormatting>
  <conditionalFormatting sqref="E49:E64">
    <cfRule type="dataBar" priority="2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{AC5D5832-C009-4200-AB4F-2278EE725331}</x14:id>
        </ext>
      </extLst>
    </cfRule>
  </conditionalFormatting>
  <conditionalFormatting sqref="F49:F64">
    <cfRule type="dataBar" priority="2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{28B28C1E-BEAF-4564-A195-C9FC2EBC09FE}</x14:id>
        </ext>
      </extLst>
    </cfRule>
  </conditionalFormatting>
  <conditionalFormatting sqref="G49:G64">
    <cfRule type="dataBar" priority="23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{78707B1D-B328-4474-95AA-2410ECBB565F}</x14:id>
        </ext>
      </extLst>
    </cfRule>
  </conditionalFormatting>
  <conditionalFormatting sqref="H49:H64">
    <cfRule type="dataBar" priority="23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{5F138644-3F08-41C0-A90E-0B596CE8569E}</x14:id>
        </ext>
      </extLst>
    </cfRule>
  </conditionalFormatting>
  <conditionalFormatting sqref="I49:I64">
    <cfRule type="dataBar" priority="23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{2E041CA4-C9A3-482C-89E1-DC2C3B576D53}</x14:id>
        </ext>
      </extLst>
    </cfRule>
  </conditionalFormatting>
  <conditionalFormatting sqref="J49:J64">
    <cfRule type="dataBar" priority="23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{E6375D83-41B0-474E-B81D-68B3C5458A5A}</x14:id>
        </ext>
      </extLst>
    </cfRule>
  </conditionalFormatting>
  <conditionalFormatting sqref="K49:K64">
    <cfRule type="dataBar" priority="23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{2462C737-27C9-4EDB-8C85-1D5B3130BBC3}</x14:id>
        </ext>
      </extLst>
    </cfRule>
  </conditionalFormatting>
  <conditionalFormatting sqref="B69:B84">
    <cfRule type="dataBar" priority="23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{9F5316C5-2616-472A-963F-18D7BF55B131}</x14:id>
        </ext>
      </extLst>
    </cfRule>
  </conditionalFormatting>
  <conditionalFormatting sqref="C69:C84">
    <cfRule type="dataBar" priority="23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{6131A940-6E92-40E0-B902-9F8E5A8228B8}</x14:id>
        </ext>
      </extLst>
    </cfRule>
  </conditionalFormatting>
  <conditionalFormatting sqref="D69:D84">
    <cfRule type="dataBar" priority="23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{7145AA08-35FE-487F-8ABA-2C9B91A09B35}</x14:id>
        </ext>
      </extLst>
    </cfRule>
  </conditionalFormatting>
  <conditionalFormatting sqref="E69:E84">
    <cfRule type="dataBar" priority="23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{EDA1B99C-8599-4465-8901-EBB5E5B1E1F5}</x14:id>
        </ext>
      </extLst>
    </cfRule>
  </conditionalFormatting>
  <conditionalFormatting sqref="F69:F84">
    <cfRule type="dataBar" priority="23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{919B108A-13ED-4E3E-A53D-6F0E8B59B712}</x14:id>
        </ext>
      </extLst>
    </cfRule>
  </conditionalFormatting>
  <conditionalFormatting sqref="G69:G84">
    <cfRule type="dataBar" priority="2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{4C2A2E84-4CDA-410E-859B-A8398832B161}</x14:id>
        </ext>
      </extLst>
    </cfRule>
  </conditionalFormatting>
  <conditionalFormatting sqref="H69:H84">
    <cfRule type="dataBar" priority="23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{B0675E16-103B-4ACE-A93A-CD8C03007980}</x14:id>
        </ext>
      </extLst>
    </cfRule>
  </conditionalFormatting>
  <conditionalFormatting sqref="I69:I84">
    <cfRule type="dataBar" priority="23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{DE21D713-B3E3-4FCD-BC0B-1E0D4B59B03D}</x14:id>
        </ext>
      </extLst>
    </cfRule>
  </conditionalFormatting>
  <conditionalFormatting sqref="J69:J84">
    <cfRule type="dataBar" priority="23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{EE550B5B-1E54-4273-9B61-B51890E0B8F6}</x14:id>
        </ext>
      </extLst>
    </cfRule>
  </conditionalFormatting>
  <conditionalFormatting sqref="K69:K84">
    <cfRule type="dataBar" priority="2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{27D23858-1633-433F-8044-9476CCD9E491}</x14:id>
        </ext>
      </extLst>
    </cfRule>
  </conditionalFormatting>
  <conditionalFormatting sqref="B91:B106">
    <cfRule type="dataBar" priority="2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{65958151-520D-4BAD-843C-DD4BBEFA5C95}</x14:id>
        </ext>
      </extLst>
    </cfRule>
  </conditionalFormatting>
  <conditionalFormatting sqref="C91:C106">
    <cfRule type="dataBar" priority="2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{C5264887-CAD5-487E-868C-FF343A93C660}</x14:id>
        </ext>
      </extLst>
    </cfRule>
  </conditionalFormatting>
  <conditionalFormatting sqref="D91:D106">
    <cfRule type="dataBar" priority="23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{82DCCB95-1E93-4715-9AEC-7C667620009A}</x14:id>
        </ext>
      </extLst>
    </cfRule>
  </conditionalFormatting>
  <conditionalFormatting sqref="E91:E106">
    <cfRule type="dataBar" priority="2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{4DF61D27-CECF-4714-B7F2-C8813FF0A151}</x14:id>
        </ext>
      </extLst>
    </cfRule>
  </conditionalFormatting>
  <conditionalFormatting sqref="F91:F106">
    <cfRule type="dataBar" priority="23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{36798B2A-3825-4381-9EFD-DB69DFE0D1D6}</x14:id>
        </ext>
      </extLst>
    </cfRule>
  </conditionalFormatting>
  <conditionalFormatting sqref="G91:G106">
    <cfRule type="dataBar" priority="23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{91A9028F-EAAF-4D78-A704-8D5354819065}</x14:id>
        </ext>
      </extLst>
    </cfRule>
  </conditionalFormatting>
  <conditionalFormatting sqref="H91:H106">
    <cfRule type="dataBar" priority="23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{3848954A-307F-481F-A3C8-98E8AD2D7800}</x14:id>
        </ext>
      </extLst>
    </cfRule>
  </conditionalFormatting>
  <conditionalFormatting sqref="I91:I106">
    <cfRule type="dataBar" priority="2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{DEC53ED2-8C3E-4D6F-8DCF-C67E8147EDD9}</x14:id>
        </ext>
      </extLst>
    </cfRule>
  </conditionalFormatting>
  <conditionalFormatting sqref="J91:J106">
    <cfRule type="dataBar" priority="2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{09ED3EE1-79DB-44C8-8A13-B067A4EA3498}</x14:id>
        </ext>
      </extLst>
    </cfRule>
  </conditionalFormatting>
  <conditionalFormatting sqref="K91:K106">
    <cfRule type="dataBar" priority="2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{43B3AFF7-1F4C-40AD-A114-874B4FD59751}</x14:id>
        </ext>
      </extLst>
    </cfRule>
  </conditionalFormatting>
  <conditionalFormatting sqref="B111:B126">
    <cfRule type="dataBar" priority="23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{6FEF3FC5-5167-4E92-8495-FC1EAB49D552}</x14:id>
        </ext>
      </extLst>
    </cfRule>
  </conditionalFormatting>
  <conditionalFormatting sqref="C111:C126">
    <cfRule type="dataBar" priority="2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{DA68351F-B391-40C8-B30D-02D1CFFA427A}</x14:id>
        </ext>
      </extLst>
    </cfRule>
  </conditionalFormatting>
  <conditionalFormatting sqref="D111:D126">
    <cfRule type="dataBar" priority="2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{179029B8-1C98-420E-8E1C-6D923B2E378D}</x14:id>
        </ext>
      </extLst>
    </cfRule>
  </conditionalFormatting>
  <conditionalFormatting sqref="E111:E126">
    <cfRule type="dataBar" priority="2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{7A21301D-C432-4CBB-BDB7-D305555701A6}</x14:id>
        </ext>
      </extLst>
    </cfRule>
  </conditionalFormatting>
  <conditionalFormatting sqref="F111:F126">
    <cfRule type="dataBar" priority="23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{56FC3905-0CD9-4740-82D0-20A077404666}</x14:id>
        </ext>
      </extLst>
    </cfRule>
  </conditionalFormatting>
  <conditionalFormatting sqref="G111:G126">
    <cfRule type="dataBar" priority="2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{5C32C4C0-93CF-4309-8B97-3CE8F8E1A872}</x14:id>
        </ext>
      </extLst>
    </cfRule>
  </conditionalFormatting>
  <conditionalFormatting sqref="H111:H126">
    <cfRule type="dataBar" priority="23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{5C8B5099-3EF1-4A82-859D-402C72FB31A8}</x14:id>
        </ext>
      </extLst>
    </cfRule>
  </conditionalFormatting>
  <conditionalFormatting sqref="I111:I126">
    <cfRule type="dataBar" priority="2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{AB95B195-7C3D-4339-AD78-0BA6440BB507}</x14:id>
        </ext>
      </extLst>
    </cfRule>
  </conditionalFormatting>
  <conditionalFormatting sqref="J111:J126">
    <cfRule type="dataBar" priority="23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{D4F219AE-6D97-4F72-B881-5B739C8D0046}</x14:id>
        </ext>
      </extLst>
    </cfRule>
  </conditionalFormatting>
  <conditionalFormatting sqref="K111:K126">
    <cfRule type="dataBar" priority="23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{D1B3CB5D-2B8B-403E-8E8A-0C04C5B826D8}</x14:id>
        </ext>
      </extLst>
    </cfRule>
  </conditionalFormatting>
  <conditionalFormatting sqref="B133:B148">
    <cfRule type="dataBar" priority="23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{62335B91-70B8-42A9-BFC1-9EC84740FABF}</x14:id>
        </ext>
      </extLst>
    </cfRule>
  </conditionalFormatting>
  <conditionalFormatting sqref="C133:C148">
    <cfRule type="dataBar" priority="2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{232672B2-70AE-4065-937E-9BCCE397BC1A}</x14:id>
        </ext>
      </extLst>
    </cfRule>
  </conditionalFormatting>
  <conditionalFormatting sqref="D133:D148">
    <cfRule type="dataBar" priority="22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{C187A617-AE44-4F36-A883-3C2A46770B62}</x14:id>
        </ext>
      </extLst>
    </cfRule>
  </conditionalFormatting>
  <conditionalFormatting sqref="E133:E148">
    <cfRule type="dataBar" priority="22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{56466B76-1BA2-431B-94EF-23D11B1AE23C}</x14:id>
        </ext>
      </extLst>
    </cfRule>
  </conditionalFormatting>
  <conditionalFormatting sqref="F133:F148">
    <cfRule type="dataBar" priority="22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{79087D97-CC55-4D02-8909-F33C10954496}</x14:id>
        </ext>
      </extLst>
    </cfRule>
  </conditionalFormatting>
  <conditionalFormatting sqref="G133:G148">
    <cfRule type="dataBar" priority="22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{7F2F8FA2-E128-4D38-B3BB-9A95BFF229D9}</x14:id>
        </ext>
      </extLst>
    </cfRule>
  </conditionalFormatting>
  <conditionalFormatting sqref="H133:H148">
    <cfRule type="dataBar" priority="2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{449DCEF7-A026-4BD9-97C4-422F0E991494}</x14:id>
        </ext>
      </extLst>
    </cfRule>
  </conditionalFormatting>
  <conditionalFormatting sqref="I133:I148">
    <cfRule type="dataBar" priority="2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{90B155AD-F017-4969-9BDF-479672658EBE}</x14:id>
        </ext>
      </extLst>
    </cfRule>
  </conditionalFormatting>
  <conditionalFormatting sqref="J133:J148">
    <cfRule type="dataBar" priority="2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{70A25FD9-FA94-4A88-8BE8-AD58CAB2EDBC}</x14:id>
        </ext>
      </extLst>
    </cfRule>
  </conditionalFormatting>
  <conditionalFormatting sqref="K133:K148">
    <cfRule type="dataBar" priority="2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{FCFFF1BC-1D90-4C9F-A3CE-489A51398BBC}</x14:id>
        </ext>
      </extLst>
    </cfRule>
  </conditionalFormatting>
  <conditionalFormatting sqref="B153:B168">
    <cfRule type="dataBar" priority="2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{F9759A07-6B57-4EE4-ABCF-C28A20AE7FC1}</x14:id>
        </ext>
      </extLst>
    </cfRule>
  </conditionalFormatting>
  <conditionalFormatting sqref="C153:C168">
    <cfRule type="dataBar" priority="2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{AA3EEDC8-BC6F-4C98-B427-7E54359B74D9}</x14:id>
        </ext>
      </extLst>
    </cfRule>
  </conditionalFormatting>
  <conditionalFormatting sqref="D153:D168">
    <cfRule type="dataBar" priority="22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{1077323D-270B-4D18-BAA8-79B0C8F9EE94}</x14:id>
        </ext>
      </extLst>
    </cfRule>
  </conditionalFormatting>
  <conditionalFormatting sqref="E153:E168">
    <cfRule type="dataBar" priority="2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{96084108-6FF5-4980-A9B0-933F209F7BBF}</x14:id>
        </ext>
      </extLst>
    </cfRule>
  </conditionalFormatting>
  <conditionalFormatting sqref="F153:F168">
    <cfRule type="dataBar" priority="2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{2A51C4A1-D82B-4B69-BFD9-530B599435CF}</x14:id>
        </ext>
      </extLst>
    </cfRule>
  </conditionalFormatting>
  <conditionalFormatting sqref="G153:G168">
    <cfRule type="dataBar" priority="2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{F0A68FCE-B2BD-44ED-B20C-21F26B36E64E}</x14:id>
        </ext>
      </extLst>
    </cfRule>
  </conditionalFormatting>
  <conditionalFormatting sqref="H153:H168">
    <cfRule type="dataBar" priority="2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{95C7DCE3-084B-4384-9647-065B73522104}</x14:id>
        </ext>
      </extLst>
    </cfRule>
  </conditionalFormatting>
  <conditionalFormatting sqref="I153:I168">
    <cfRule type="dataBar" priority="2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{7E551792-7FD8-46DF-8E8F-E9B1A4227B7B}</x14:id>
        </ext>
      </extLst>
    </cfRule>
  </conditionalFormatting>
  <conditionalFormatting sqref="J153:J168">
    <cfRule type="dataBar" priority="2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{9670959B-4CC8-46BE-AB14-BCB855D9DECC}</x14:id>
        </ext>
      </extLst>
    </cfRule>
  </conditionalFormatting>
  <conditionalFormatting sqref="K153:K168">
    <cfRule type="dataBar" priority="2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{A6B83B96-084E-46E6-992A-9F7E64139D44}</x14:id>
        </ext>
      </extLst>
    </cfRule>
  </conditionalFormatting>
  <conditionalFormatting sqref="B175:B190">
    <cfRule type="dataBar" priority="2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{A3DD635C-E154-4322-9146-8221E9AC5D0A}</x14:id>
        </ext>
      </extLst>
    </cfRule>
  </conditionalFormatting>
  <conditionalFormatting sqref="C175:C190">
    <cfRule type="dataBar" priority="2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{3B381540-ED6C-4385-96A6-392DA683C587}</x14:id>
        </ext>
      </extLst>
    </cfRule>
  </conditionalFormatting>
  <conditionalFormatting sqref="D175:D190">
    <cfRule type="dataBar" priority="2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{65EADD04-E033-42D6-9C60-83E9B541D4AD}</x14:id>
        </ext>
      </extLst>
    </cfRule>
  </conditionalFormatting>
  <conditionalFormatting sqref="E175:E190">
    <cfRule type="dataBar" priority="2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{1E642288-9A71-4EFB-956C-E9504F7544AA}</x14:id>
        </ext>
      </extLst>
    </cfRule>
  </conditionalFormatting>
  <conditionalFormatting sqref="F175:F190">
    <cfRule type="dataBar" priority="2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{86F0B6DA-7271-45F2-8524-7F3D47A88844}</x14:id>
        </ext>
      </extLst>
    </cfRule>
  </conditionalFormatting>
  <conditionalFormatting sqref="G175:G190">
    <cfRule type="dataBar" priority="2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{EA6E87D5-404D-4649-A614-57B0BE06D3FD}</x14:id>
        </ext>
      </extLst>
    </cfRule>
  </conditionalFormatting>
  <conditionalFormatting sqref="H175:H190">
    <cfRule type="dataBar" priority="2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{0484A98A-EC7D-482B-815C-B0D9BA7FE59B}</x14:id>
        </ext>
      </extLst>
    </cfRule>
  </conditionalFormatting>
  <conditionalFormatting sqref="I175:I190">
    <cfRule type="dataBar" priority="2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{4D0BD5C2-66B2-46CE-8D6C-7C8BCED7B687}</x14:id>
        </ext>
      </extLst>
    </cfRule>
  </conditionalFormatting>
  <conditionalFormatting sqref="J175:J190">
    <cfRule type="dataBar" priority="22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{25C5449E-26A9-4C1D-8CEF-314800156736}</x14:id>
        </ext>
      </extLst>
    </cfRule>
  </conditionalFormatting>
  <conditionalFormatting sqref="K175:K190">
    <cfRule type="dataBar" priority="2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{D4CD15F7-6321-404C-ADA9-40DEC4561E16}</x14:id>
        </ext>
      </extLst>
    </cfRule>
  </conditionalFormatting>
  <conditionalFormatting sqref="B195:B210">
    <cfRule type="dataBar" priority="2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{F95700F3-D275-41C6-91C7-3BC3FFF883D1}</x14:id>
        </ext>
      </extLst>
    </cfRule>
  </conditionalFormatting>
  <conditionalFormatting sqref="C195:C210">
    <cfRule type="dataBar" priority="2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{0FBB0818-29F5-46F4-A5E8-5BDCAC09FD6E}</x14:id>
        </ext>
      </extLst>
    </cfRule>
  </conditionalFormatting>
  <conditionalFormatting sqref="D195:D210">
    <cfRule type="dataBar" priority="2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{4990CD9A-EFE7-4705-925D-FD8123E69DA2}</x14:id>
        </ext>
      </extLst>
    </cfRule>
  </conditionalFormatting>
  <conditionalFormatting sqref="E195:E210">
    <cfRule type="dataBar" priority="2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{6063BB34-ECFC-4B7A-AAC3-5D09F39D0526}</x14:id>
        </ext>
      </extLst>
    </cfRule>
  </conditionalFormatting>
  <conditionalFormatting sqref="F195:F210">
    <cfRule type="dataBar" priority="2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{38550F76-1F8C-4D8F-AA59-3739915F663D}</x14:id>
        </ext>
      </extLst>
    </cfRule>
  </conditionalFormatting>
  <conditionalFormatting sqref="G195:G210">
    <cfRule type="dataBar" priority="2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{9BD52183-D9A4-4305-8095-01757420792F}</x14:id>
        </ext>
      </extLst>
    </cfRule>
  </conditionalFormatting>
  <conditionalFormatting sqref="H195:H210">
    <cfRule type="dataBar" priority="22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{34011C69-A85C-40FD-84C7-29EA73425513}</x14:id>
        </ext>
      </extLst>
    </cfRule>
  </conditionalFormatting>
  <conditionalFormatting sqref="I195:I210">
    <cfRule type="dataBar" priority="2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{F3F3D29C-3185-49D8-9172-5B6D2FB4F692}</x14:id>
        </ext>
      </extLst>
    </cfRule>
  </conditionalFormatting>
  <conditionalFormatting sqref="J195:J210">
    <cfRule type="dataBar" priority="2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{1EBA7136-A63B-4310-99F6-597BEA202DB4}</x14:id>
        </ext>
      </extLst>
    </cfRule>
  </conditionalFormatting>
  <conditionalFormatting sqref="K195:K210">
    <cfRule type="dataBar" priority="2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{2D5FAE84-9984-418B-BA45-7CFBD951486E}</x14:id>
        </ext>
      </extLst>
    </cfRule>
  </conditionalFormatting>
  <conditionalFormatting sqref="B217:B232">
    <cfRule type="dataBar" priority="2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{1F33DA83-B320-4655-9AA4-5E19F69F0E1A}</x14:id>
        </ext>
      </extLst>
    </cfRule>
  </conditionalFormatting>
  <conditionalFormatting sqref="C217:C232">
    <cfRule type="dataBar" priority="2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{7B9EEA5F-DF07-4E52-8130-2A8F143C143F}</x14:id>
        </ext>
      </extLst>
    </cfRule>
  </conditionalFormatting>
  <conditionalFormatting sqref="D217:D232">
    <cfRule type="dataBar" priority="2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{C26425CB-038D-4343-9A97-E6E7A92B9D27}</x14:id>
        </ext>
      </extLst>
    </cfRule>
  </conditionalFormatting>
  <conditionalFormatting sqref="E217:E232">
    <cfRule type="dataBar" priority="2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{91BE06A0-7DED-4557-BBA8-39922DEDB255}</x14:id>
        </ext>
      </extLst>
    </cfRule>
  </conditionalFormatting>
  <conditionalFormatting sqref="F217:F232">
    <cfRule type="dataBar" priority="2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{BA046F06-A91B-42CA-B08D-5BDAABF8577D}</x14:id>
        </ext>
      </extLst>
    </cfRule>
  </conditionalFormatting>
  <conditionalFormatting sqref="G217:G232">
    <cfRule type="dataBar" priority="22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{53B75D88-193F-4B9F-8418-3DEAEF87E615}</x14:id>
        </ext>
      </extLst>
    </cfRule>
  </conditionalFormatting>
  <conditionalFormatting sqref="H217:H232">
    <cfRule type="dataBar" priority="2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{339130FE-7E5F-4FF2-BCB4-0457035BAAD9}</x14:id>
        </ext>
      </extLst>
    </cfRule>
  </conditionalFormatting>
  <conditionalFormatting sqref="I217:I232">
    <cfRule type="dataBar" priority="22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{825F6585-B692-460E-B904-062125C1C4B8}</x14:id>
        </ext>
      </extLst>
    </cfRule>
  </conditionalFormatting>
  <conditionalFormatting sqref="J217:J232">
    <cfRule type="dataBar" priority="2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{A56BEA25-9D9E-4333-A50F-0F3F1AA89AE1}</x14:id>
        </ext>
      </extLst>
    </cfRule>
  </conditionalFormatting>
  <conditionalFormatting sqref="K217:K232">
    <cfRule type="dataBar" priority="2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{ECABAFB5-E298-474F-BEE8-82E543DD2E38}</x14:id>
        </ext>
      </extLst>
    </cfRule>
  </conditionalFormatting>
  <conditionalFormatting sqref="B237:B252">
    <cfRule type="dataBar" priority="22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{E9FBC080-6106-45F3-B1F6-5A6AA0CEF75F}</x14:id>
        </ext>
      </extLst>
    </cfRule>
  </conditionalFormatting>
  <conditionalFormatting sqref="C237:C252">
    <cfRule type="dataBar" priority="2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{55C37AA3-EB2C-43F7-BE37-DEFB14897E17}</x14:id>
        </ext>
      </extLst>
    </cfRule>
  </conditionalFormatting>
  <conditionalFormatting sqref="D237:D252">
    <cfRule type="dataBar" priority="2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{C434A844-0AC8-41BE-B20D-ECF45608E280}</x14:id>
        </ext>
      </extLst>
    </cfRule>
  </conditionalFormatting>
  <conditionalFormatting sqref="E237:E252">
    <cfRule type="dataBar" priority="2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{99BC8907-2648-40F7-B011-BB8497AF7FC6}</x14:id>
        </ext>
      </extLst>
    </cfRule>
  </conditionalFormatting>
  <conditionalFormatting sqref="F237:F252">
    <cfRule type="dataBar" priority="2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{491992E0-2A8F-49AD-924B-85B8371B3ABF}</x14:id>
        </ext>
      </extLst>
    </cfRule>
  </conditionalFormatting>
  <conditionalFormatting sqref="G237:G252">
    <cfRule type="dataBar" priority="2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{B6ABC054-A820-464D-9DBD-507B8458A406}</x14:id>
        </ext>
      </extLst>
    </cfRule>
  </conditionalFormatting>
  <conditionalFormatting sqref="H237:H252">
    <cfRule type="dataBar" priority="2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{2D1867BF-104A-4DCB-983A-FD2359D7B217}</x14:id>
        </ext>
      </extLst>
    </cfRule>
  </conditionalFormatting>
  <conditionalFormatting sqref="I237:I252">
    <cfRule type="dataBar" priority="2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{C5A94C2B-E319-47AE-AB13-BF36A11D1CAA}</x14:id>
        </ext>
      </extLst>
    </cfRule>
  </conditionalFormatting>
  <conditionalFormatting sqref="J237:J252">
    <cfRule type="dataBar" priority="2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{06E86346-CF7F-4D8B-8C5B-F67DFE374EE0}</x14:id>
        </ext>
      </extLst>
    </cfRule>
  </conditionalFormatting>
  <conditionalFormatting sqref="K237:K252">
    <cfRule type="dataBar" priority="22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{29E371AB-0E5B-430A-A639-331D1CAC1B8A}</x14:id>
        </ext>
      </extLst>
    </cfRule>
  </conditionalFormatting>
  <conditionalFormatting sqref="B259:B274">
    <cfRule type="dataBar" priority="2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{747225F6-3CF7-4648-A262-0CEE8E51F0EF}</x14:id>
        </ext>
      </extLst>
    </cfRule>
  </conditionalFormatting>
  <conditionalFormatting sqref="C259:C274">
    <cfRule type="dataBar" priority="2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{DAC695D4-DE3C-4F22-8B8C-61900F1BA99D}</x14:id>
        </ext>
      </extLst>
    </cfRule>
  </conditionalFormatting>
  <conditionalFormatting sqref="D259:D274">
    <cfRule type="dataBar" priority="2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{8AD24DAD-F608-4EDE-A820-1A8C3D322550}</x14:id>
        </ext>
      </extLst>
    </cfRule>
  </conditionalFormatting>
  <conditionalFormatting sqref="E259:E274">
    <cfRule type="dataBar" priority="2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{6D0C4916-BF96-4D9E-8336-C775BA27E720}</x14:id>
        </ext>
      </extLst>
    </cfRule>
  </conditionalFormatting>
  <conditionalFormatting sqref="F259:F274">
    <cfRule type="dataBar" priority="2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{2B65884E-7DF7-40F6-A5F4-38560CB54151}</x14:id>
        </ext>
      </extLst>
    </cfRule>
  </conditionalFormatting>
  <conditionalFormatting sqref="G259:G274">
    <cfRule type="dataBar" priority="2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{8C173752-36EA-4DDF-9136-6DD2F6DC7DD9}</x14:id>
        </ext>
      </extLst>
    </cfRule>
  </conditionalFormatting>
  <conditionalFormatting sqref="H259:H274">
    <cfRule type="dataBar" priority="22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{9AD6E781-7D33-4E02-920D-7DD76E2ABF49}</x14:id>
        </ext>
      </extLst>
    </cfRule>
  </conditionalFormatting>
  <conditionalFormatting sqref="I259:I274">
    <cfRule type="dataBar" priority="2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{81C9EB2F-7E4A-4992-A8AA-64AF0F674FE4}</x14:id>
        </ext>
      </extLst>
    </cfRule>
  </conditionalFormatting>
  <conditionalFormatting sqref="J259:J274">
    <cfRule type="dataBar" priority="2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{53CEE721-8229-4B6F-BB3F-2080632BB9A7}</x14:id>
        </ext>
      </extLst>
    </cfRule>
  </conditionalFormatting>
  <conditionalFormatting sqref="K259:K274">
    <cfRule type="dataBar" priority="2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{0305C580-69F6-487B-BACB-EC0BEA7ADCB7}</x14:id>
        </ext>
      </extLst>
    </cfRule>
  </conditionalFormatting>
  <conditionalFormatting sqref="B279:B294">
    <cfRule type="dataBar" priority="2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{01F50054-7656-44CF-82E9-E389A5B3C884}</x14:id>
        </ext>
      </extLst>
    </cfRule>
  </conditionalFormatting>
  <conditionalFormatting sqref="C279:C294">
    <cfRule type="dataBar" priority="2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{462D9461-9500-4FDF-9F72-87D5693C48BF}</x14:id>
        </ext>
      </extLst>
    </cfRule>
  </conditionalFormatting>
  <conditionalFormatting sqref="D279:D294">
    <cfRule type="dataBar" priority="2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{02D6AA00-81E4-4BCF-AF69-091F24548C69}</x14:id>
        </ext>
      </extLst>
    </cfRule>
  </conditionalFormatting>
  <conditionalFormatting sqref="E279:E294">
    <cfRule type="dataBar" priority="2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{D84791EE-022D-478E-A6A3-47599D0D1858}</x14:id>
        </ext>
      </extLst>
    </cfRule>
  </conditionalFormatting>
  <conditionalFormatting sqref="F279:F294">
    <cfRule type="dataBar" priority="2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{CE1020B7-0936-4F69-B10F-EA51D8F1482D}</x14:id>
        </ext>
      </extLst>
    </cfRule>
  </conditionalFormatting>
  <conditionalFormatting sqref="G279:G294">
    <cfRule type="dataBar" priority="2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{7302CB02-C687-4DF8-ADDE-0F5D4E1F9451}</x14:id>
        </ext>
      </extLst>
    </cfRule>
  </conditionalFormatting>
  <conditionalFormatting sqref="H279:H294">
    <cfRule type="dataBar" priority="2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{63F93574-27A3-4463-AFB3-BBA2975EC623}</x14:id>
        </ext>
      </extLst>
    </cfRule>
  </conditionalFormatting>
  <conditionalFormatting sqref="I279:I294">
    <cfRule type="dataBar" priority="2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{69BFDC8D-85C4-4984-9B8E-BB10C8FAA227}</x14:id>
        </ext>
      </extLst>
    </cfRule>
  </conditionalFormatting>
  <conditionalFormatting sqref="J279:J294">
    <cfRule type="dataBar" priority="2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{68D07F2C-C747-4169-BB93-13DDE4E0E478}</x14:id>
        </ext>
      </extLst>
    </cfRule>
  </conditionalFormatting>
  <conditionalFormatting sqref="K279:K294">
    <cfRule type="dataBar" priority="2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{3E188166-99C5-41AD-B627-952F90ED0FC4}</x14:id>
        </ext>
      </extLst>
    </cfRule>
  </conditionalFormatting>
  <conditionalFormatting sqref="B301:B316">
    <cfRule type="dataBar" priority="2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{77F9F5ED-E4A7-4A31-B56A-EAA05CE4AF3F}</x14:id>
        </ext>
      </extLst>
    </cfRule>
  </conditionalFormatting>
  <conditionalFormatting sqref="C301:C316">
    <cfRule type="dataBar" priority="2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{B0E896B6-B21F-402C-AD21-8FF02DF1EDD9}</x14:id>
        </ext>
      </extLst>
    </cfRule>
  </conditionalFormatting>
  <conditionalFormatting sqref="D301:D316">
    <cfRule type="dataBar" priority="2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{9AF6D667-11C6-49D2-BF65-43F9EEC1C097}</x14:id>
        </ext>
      </extLst>
    </cfRule>
  </conditionalFormatting>
  <conditionalFormatting sqref="E301:E316">
    <cfRule type="dataBar" priority="2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{2A4C13A7-EED2-4143-A1F5-DA0F6864FF9F}</x14:id>
        </ext>
      </extLst>
    </cfRule>
  </conditionalFormatting>
  <conditionalFormatting sqref="F301:F316">
    <cfRule type="dataBar" priority="2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{946FE03A-4E53-4A05-BAB9-4CF5B22ECCF0}</x14:id>
        </ext>
      </extLst>
    </cfRule>
  </conditionalFormatting>
  <conditionalFormatting sqref="G301:G316">
    <cfRule type="dataBar" priority="2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{B7AB823F-B86E-41E4-811F-291EA263EE43}</x14:id>
        </ext>
      </extLst>
    </cfRule>
  </conditionalFormatting>
  <conditionalFormatting sqref="H301:H316">
    <cfRule type="dataBar" priority="2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{C7A6E795-B9F4-4C3F-BA0B-A93EABE01158}</x14:id>
        </ext>
      </extLst>
    </cfRule>
  </conditionalFormatting>
  <conditionalFormatting sqref="I301:I316">
    <cfRule type="dataBar" priority="2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{47122123-5A0E-48FE-8FF2-A0781E6BEFE9}</x14:id>
        </ext>
      </extLst>
    </cfRule>
  </conditionalFormatting>
  <conditionalFormatting sqref="J301:J316">
    <cfRule type="dataBar" priority="22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{01695851-EC82-444B-BF5E-8A6871BF41E6}</x14:id>
        </ext>
      </extLst>
    </cfRule>
  </conditionalFormatting>
  <conditionalFormatting sqref="K301:K316">
    <cfRule type="dataBar" priority="2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{C807006A-6B56-4D26-91FA-976B14AF442B}</x14:id>
        </ext>
      </extLst>
    </cfRule>
  </conditionalFormatting>
  <conditionalFormatting sqref="B321:B336">
    <cfRule type="dataBar" priority="2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{55D79DE0-2096-47DF-8941-44A50C5D4A15}</x14:id>
        </ext>
      </extLst>
    </cfRule>
  </conditionalFormatting>
  <conditionalFormatting sqref="C321:C336">
    <cfRule type="dataBar" priority="2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{5E326806-9213-46D6-AD30-50F77B7CB8EB}</x14:id>
        </ext>
      </extLst>
    </cfRule>
  </conditionalFormatting>
  <conditionalFormatting sqref="D321:D336">
    <cfRule type="dataBar" priority="2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{C5F1B521-70D2-42EA-B49F-13E5AF4F2596}</x14:id>
        </ext>
      </extLst>
    </cfRule>
  </conditionalFormatting>
  <conditionalFormatting sqref="E321:E336">
    <cfRule type="dataBar" priority="2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{AA45418E-238D-46D7-AA15-A74B8F42C3B3}</x14:id>
        </ext>
      </extLst>
    </cfRule>
  </conditionalFormatting>
  <conditionalFormatting sqref="F321:F336">
    <cfRule type="dataBar" priority="2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{F2EC5266-264B-4ADB-95C9-0CE312EE576F}</x14:id>
        </ext>
      </extLst>
    </cfRule>
  </conditionalFormatting>
  <conditionalFormatting sqref="G321:G336">
    <cfRule type="dataBar" priority="2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{24529A70-F315-458B-BB27-CBC01B4A73CA}</x14:id>
        </ext>
      </extLst>
    </cfRule>
  </conditionalFormatting>
  <conditionalFormatting sqref="H321:H336">
    <cfRule type="dataBar" priority="2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{E3BC6227-6E5A-4462-8483-5E8F402E165B}</x14:id>
        </ext>
      </extLst>
    </cfRule>
  </conditionalFormatting>
  <conditionalFormatting sqref="I321:I336">
    <cfRule type="dataBar" priority="2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{C1E26356-ED62-4A9A-A0EB-919A8AC6E09D}</x14:id>
        </ext>
      </extLst>
    </cfRule>
  </conditionalFormatting>
  <conditionalFormatting sqref="J321:J336">
    <cfRule type="dataBar" priority="2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{5406E680-D4F2-4F1E-AE36-06F421AB0CE0}</x14:id>
        </ext>
      </extLst>
    </cfRule>
  </conditionalFormatting>
  <conditionalFormatting sqref="K321:K336">
    <cfRule type="dataBar" priority="2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{3BB8A1E4-8EBB-43ED-A498-0C4D652E3207}</x14:id>
        </ext>
      </extLst>
    </cfRule>
  </conditionalFormatting>
  <conditionalFormatting sqref="B343:B358">
    <cfRule type="dataBar" priority="2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{934B2738-5673-4583-9982-462FE084EBB8}</x14:id>
        </ext>
      </extLst>
    </cfRule>
  </conditionalFormatting>
  <conditionalFormatting sqref="C343:C358">
    <cfRule type="dataBar" priority="2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{C031115E-C5EE-4C39-978D-0CABB7948A2A}</x14:id>
        </ext>
      </extLst>
    </cfRule>
  </conditionalFormatting>
  <conditionalFormatting sqref="D343:D358">
    <cfRule type="dataBar" priority="2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{0877C8C3-5D45-48E1-8F5D-2E23424D01FF}</x14:id>
        </ext>
      </extLst>
    </cfRule>
  </conditionalFormatting>
  <conditionalFormatting sqref="E343:E358">
    <cfRule type="dataBar" priority="2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{200C4BDC-A707-40D9-830C-6CAE84CF3057}</x14:id>
        </ext>
      </extLst>
    </cfRule>
  </conditionalFormatting>
  <conditionalFormatting sqref="F343:F358">
    <cfRule type="dataBar" priority="2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{16FA95B3-3AA4-4A00-98F0-02FDB9F0D1F0}</x14:id>
        </ext>
      </extLst>
    </cfRule>
  </conditionalFormatting>
  <conditionalFormatting sqref="G343:G358">
    <cfRule type="dataBar" priority="2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{66CFE168-4AE6-479E-8A16-DDC5DE1F62BA}</x14:id>
        </ext>
      </extLst>
    </cfRule>
  </conditionalFormatting>
  <conditionalFormatting sqref="H343:H358">
    <cfRule type="dataBar" priority="2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{1D56476B-CC32-43B9-A6AD-31EF06637E75}</x14:id>
        </ext>
      </extLst>
    </cfRule>
  </conditionalFormatting>
  <conditionalFormatting sqref="I343:I358">
    <cfRule type="dataBar" priority="2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{7FD65702-2356-4CF4-8A11-49D0CFC3DDFB}</x14:id>
        </ext>
      </extLst>
    </cfRule>
  </conditionalFormatting>
  <conditionalFormatting sqref="J343:J358">
    <cfRule type="dataBar" priority="2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{2C00FC76-5E39-4106-B76B-7D97E82C1E31}</x14:id>
        </ext>
      </extLst>
    </cfRule>
  </conditionalFormatting>
  <conditionalFormatting sqref="K343:K358">
    <cfRule type="dataBar" priority="2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{D49FC8AE-B588-4514-BB6A-FB4EAB7376F3}</x14:id>
        </ext>
      </extLst>
    </cfRule>
  </conditionalFormatting>
  <conditionalFormatting sqref="B363:B378">
    <cfRule type="dataBar" priority="2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{D226ED9A-0BBA-4BBB-A904-DB844F589208}</x14:id>
        </ext>
      </extLst>
    </cfRule>
  </conditionalFormatting>
  <conditionalFormatting sqref="C363:C378">
    <cfRule type="dataBar" priority="2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{923B7EC1-883A-4647-B1DB-32C3A8C47A29}</x14:id>
        </ext>
      </extLst>
    </cfRule>
  </conditionalFormatting>
  <conditionalFormatting sqref="D363:D378">
    <cfRule type="dataBar" priority="2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{A35C21C6-718A-49E2-813F-0E67A816F4DF}</x14:id>
        </ext>
      </extLst>
    </cfRule>
  </conditionalFormatting>
  <conditionalFormatting sqref="E363:E378">
    <cfRule type="dataBar" priority="2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{24A8D363-E53C-4E7B-A842-D2DBAEE58288}</x14:id>
        </ext>
      </extLst>
    </cfRule>
  </conditionalFormatting>
  <conditionalFormatting sqref="F363:F378">
    <cfRule type="dataBar" priority="2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{245F9E30-D44C-4B8F-8D64-4D6EE8C687CB}</x14:id>
        </ext>
      </extLst>
    </cfRule>
  </conditionalFormatting>
  <conditionalFormatting sqref="G363:G378">
    <cfRule type="dataBar" priority="2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{2B7EB082-A5B0-41CB-8C70-2B9A1B39E350}</x14:id>
        </ext>
      </extLst>
    </cfRule>
  </conditionalFormatting>
  <conditionalFormatting sqref="H363:H378">
    <cfRule type="dataBar" priority="2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{BFD6CD02-CD57-4D80-A91F-F87B86E7A913}</x14:id>
        </ext>
      </extLst>
    </cfRule>
  </conditionalFormatting>
  <conditionalFormatting sqref="I363:I378">
    <cfRule type="dataBar" priority="2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{6E5A7DFC-798B-4B84-9993-148F23D1DDE8}</x14:id>
        </ext>
      </extLst>
    </cfRule>
  </conditionalFormatting>
  <conditionalFormatting sqref="J363:J378">
    <cfRule type="dataBar" priority="2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{9F5CF66F-C571-45CE-A56B-6D50F409103E}</x14:id>
        </ext>
      </extLst>
    </cfRule>
  </conditionalFormatting>
  <conditionalFormatting sqref="K363:K378">
    <cfRule type="dataBar" priority="2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{EDFA6455-E324-4C23-BE13-EF4FD8625BAC}</x14:id>
        </ext>
      </extLst>
    </cfRule>
  </conditionalFormatting>
  <conditionalFormatting sqref="B385:B400">
    <cfRule type="dataBar" priority="2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{89D83B5E-C18E-46B6-A0CB-10FA89490022}</x14:id>
        </ext>
      </extLst>
    </cfRule>
  </conditionalFormatting>
  <conditionalFormatting sqref="C385:C400">
    <cfRule type="dataBar" priority="2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{706416F7-E2E2-4F02-B007-058D112D41CD}</x14:id>
        </ext>
      </extLst>
    </cfRule>
  </conditionalFormatting>
  <conditionalFormatting sqref="D385:D400">
    <cfRule type="dataBar" priority="2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{6B76D203-EECA-4E6D-B693-5C5C7A0DD319}</x14:id>
        </ext>
      </extLst>
    </cfRule>
  </conditionalFormatting>
  <conditionalFormatting sqref="E385:E400">
    <cfRule type="dataBar" priority="2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{328E6989-245B-4B4D-8B5D-D9DD956D5B9B}</x14:id>
        </ext>
      </extLst>
    </cfRule>
  </conditionalFormatting>
  <conditionalFormatting sqref="F385:F400">
    <cfRule type="dataBar" priority="21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{9F68F751-2213-4299-8896-78018103E240}</x14:id>
        </ext>
      </extLst>
    </cfRule>
  </conditionalFormatting>
  <conditionalFormatting sqref="G385:G400">
    <cfRule type="dataBar" priority="2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{C93338C4-DEFA-4BC1-82DD-2203209B33A8}</x14:id>
        </ext>
      </extLst>
    </cfRule>
  </conditionalFormatting>
  <conditionalFormatting sqref="H385:H400">
    <cfRule type="dataBar" priority="2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{4CAB0A65-8F90-4746-82AC-D6BD2C0476A4}</x14:id>
        </ext>
      </extLst>
    </cfRule>
  </conditionalFormatting>
  <conditionalFormatting sqref="I385:I400">
    <cfRule type="dataBar" priority="21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{1D357D5E-C03B-4602-81E6-A088E0322491}</x14:id>
        </ext>
      </extLst>
    </cfRule>
  </conditionalFormatting>
  <conditionalFormatting sqref="J385:J400">
    <cfRule type="dataBar" priority="2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{EDF38FC5-D377-4070-9F61-A5568452AD9B}</x14:id>
        </ext>
      </extLst>
    </cfRule>
  </conditionalFormatting>
  <conditionalFormatting sqref="K385:K400">
    <cfRule type="dataBar" priority="2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{D73F51D3-C93C-4A1E-BA47-13592CA10A09}</x14:id>
        </ext>
      </extLst>
    </cfRule>
  </conditionalFormatting>
  <conditionalFormatting sqref="B405:B420">
    <cfRule type="dataBar" priority="2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{C405F1D8-D6A2-4FFF-B506-22D20C560A8E}</x14:id>
        </ext>
      </extLst>
    </cfRule>
  </conditionalFormatting>
  <conditionalFormatting sqref="C405:C420">
    <cfRule type="dataBar" priority="2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{BFE642E8-6C9C-4FF2-9CD3-F3B983D3AD0B}</x14:id>
        </ext>
      </extLst>
    </cfRule>
  </conditionalFormatting>
  <conditionalFormatting sqref="D405:D420">
    <cfRule type="dataBar" priority="2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{C8088D97-672E-4D42-9D87-2FBE9398390C}</x14:id>
        </ext>
      </extLst>
    </cfRule>
  </conditionalFormatting>
  <conditionalFormatting sqref="E405:E420">
    <cfRule type="dataBar" priority="2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{3A3F417B-AD86-47FC-926E-CF99899C051C}</x14:id>
        </ext>
      </extLst>
    </cfRule>
  </conditionalFormatting>
  <conditionalFormatting sqref="F405:F420">
    <cfRule type="dataBar" priority="2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{7DAE9A23-EA85-40E9-96BE-DD72789536A6}</x14:id>
        </ext>
      </extLst>
    </cfRule>
  </conditionalFormatting>
  <conditionalFormatting sqref="G405:G420">
    <cfRule type="dataBar" priority="2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{6E85A090-31A5-4182-88D3-4AD85988AF8C}</x14:id>
        </ext>
      </extLst>
    </cfRule>
  </conditionalFormatting>
  <conditionalFormatting sqref="H405:H420">
    <cfRule type="dataBar" priority="2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{45AC4174-8CEB-4816-9FEC-4F6CBAB90C2C}</x14:id>
        </ext>
      </extLst>
    </cfRule>
  </conditionalFormatting>
  <conditionalFormatting sqref="I405:I420">
    <cfRule type="dataBar" priority="2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{8C9B955D-BEF4-4929-A2AA-13583174E16A}</x14:id>
        </ext>
      </extLst>
    </cfRule>
  </conditionalFormatting>
  <conditionalFormatting sqref="J405:J420">
    <cfRule type="dataBar" priority="2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{215B42A3-BA4E-49EB-8E1A-E158EA4F4C5D}</x14:id>
        </ext>
      </extLst>
    </cfRule>
  </conditionalFormatting>
  <conditionalFormatting sqref="K405:K420">
    <cfRule type="dataBar" priority="2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{C031A1BA-37E4-4A00-8C46-AB8F1BE1122C}</x14:id>
        </ext>
      </extLst>
    </cfRule>
  </conditionalFormatting>
  <conditionalFormatting sqref="B427:B442">
    <cfRule type="dataBar" priority="2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{CC343D9B-5013-481E-8B08-127E1B70AF83}</x14:id>
        </ext>
      </extLst>
    </cfRule>
  </conditionalFormatting>
  <conditionalFormatting sqref="C427:C442">
    <cfRule type="dataBar" priority="21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{2BEEB741-46AC-46E4-8400-7312987F74AE}</x14:id>
        </ext>
      </extLst>
    </cfRule>
  </conditionalFormatting>
  <conditionalFormatting sqref="D427:D442">
    <cfRule type="dataBar" priority="2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{C96AE6D7-4BAB-43FA-B024-3F6CF0F97331}</x14:id>
        </ext>
      </extLst>
    </cfRule>
  </conditionalFormatting>
  <conditionalFormatting sqref="E427:E442">
    <cfRule type="dataBar" priority="21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{CA64F953-9A39-4A7E-B2DF-8B03BDF93499}</x14:id>
        </ext>
      </extLst>
    </cfRule>
  </conditionalFormatting>
  <conditionalFormatting sqref="F427:F442">
    <cfRule type="dataBar" priority="21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{6F663EF9-006E-4DCF-9231-769A770DFEAB}</x14:id>
        </ext>
      </extLst>
    </cfRule>
  </conditionalFormatting>
  <conditionalFormatting sqref="G427:G442">
    <cfRule type="dataBar" priority="2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{91765DBE-9EF7-4429-AB20-A75114CAF56A}</x14:id>
        </ext>
      </extLst>
    </cfRule>
  </conditionalFormatting>
  <conditionalFormatting sqref="H427:H442">
    <cfRule type="dataBar" priority="21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{7308CEFF-23C2-434B-AD28-702FCF28BE13}</x14:id>
        </ext>
      </extLst>
    </cfRule>
  </conditionalFormatting>
  <conditionalFormatting sqref="I427:I442">
    <cfRule type="dataBar" priority="2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{11912FE0-8F41-4F5F-BEBA-C020D5A0570F}</x14:id>
        </ext>
      </extLst>
    </cfRule>
  </conditionalFormatting>
  <conditionalFormatting sqref="J427:J442">
    <cfRule type="dataBar" priority="2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{3916BD82-1922-473C-8B3F-5FB04939D9F2}</x14:id>
        </ext>
      </extLst>
    </cfRule>
  </conditionalFormatting>
  <conditionalFormatting sqref="K427:K442">
    <cfRule type="dataBar" priority="2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{67DE7812-D23D-4FAD-9439-B0171D8B9252}</x14:id>
        </ext>
      </extLst>
    </cfRule>
  </conditionalFormatting>
  <conditionalFormatting sqref="B447:B462">
    <cfRule type="dataBar" priority="2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{37632CB8-C10A-4052-B35B-0DB52F678D28}</x14:id>
        </ext>
      </extLst>
    </cfRule>
  </conditionalFormatting>
  <conditionalFormatting sqref="C447:C462">
    <cfRule type="dataBar" priority="2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{82A34653-47E0-4350-A873-1470AAEEF06B}</x14:id>
        </ext>
      </extLst>
    </cfRule>
  </conditionalFormatting>
  <conditionalFormatting sqref="D447:D462">
    <cfRule type="dataBar" priority="21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{2BCE90E2-3043-4348-BCE6-EB928829130B}</x14:id>
        </ext>
      </extLst>
    </cfRule>
  </conditionalFormatting>
  <conditionalFormatting sqref="E447:E462">
    <cfRule type="dataBar" priority="2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{C2C30C90-70D6-4D36-843A-69541DF2E88F}</x14:id>
        </ext>
      </extLst>
    </cfRule>
  </conditionalFormatting>
  <conditionalFormatting sqref="F447:F462">
    <cfRule type="dataBar" priority="2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{B2B86830-2289-4DCD-ABFB-DD16661D309A}</x14:id>
        </ext>
      </extLst>
    </cfRule>
  </conditionalFormatting>
  <conditionalFormatting sqref="G447:G462">
    <cfRule type="dataBar" priority="2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{429B3AB0-D3F6-4749-BCA8-B4BCD94F46CE}</x14:id>
        </ext>
      </extLst>
    </cfRule>
  </conditionalFormatting>
  <conditionalFormatting sqref="H447:H462">
    <cfRule type="dataBar" priority="2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{05779864-702D-40F3-A929-1763E24985B1}</x14:id>
        </ext>
      </extLst>
    </cfRule>
  </conditionalFormatting>
  <conditionalFormatting sqref="I447:I462">
    <cfRule type="dataBar" priority="2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{A623F08A-B9E4-4EB4-81E6-F2CA4FB6DAE7}</x14:id>
        </ext>
      </extLst>
    </cfRule>
  </conditionalFormatting>
  <conditionalFormatting sqref="J447:J462">
    <cfRule type="dataBar" priority="2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{3E8D10D5-F9A3-425B-9D8C-78A3DC162A14}</x14:id>
        </ext>
      </extLst>
    </cfRule>
  </conditionalFormatting>
  <conditionalFormatting sqref="K447:K462">
    <cfRule type="dataBar" priority="2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{B757E63C-4110-4A54-97BB-F420935556B7}</x14:id>
        </ext>
      </extLst>
    </cfRule>
  </conditionalFormatting>
  <conditionalFormatting sqref="B469:B484">
    <cfRule type="dataBar" priority="2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{29AEF765-4157-479D-81CF-99F5587C957A}</x14:id>
        </ext>
      </extLst>
    </cfRule>
  </conditionalFormatting>
  <conditionalFormatting sqref="C469:C484">
    <cfRule type="dataBar" priority="2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{DEA6C21A-FD21-4265-A9C8-99468AA36B5E}</x14:id>
        </ext>
      </extLst>
    </cfRule>
  </conditionalFormatting>
  <conditionalFormatting sqref="D469:D484">
    <cfRule type="dataBar" priority="2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{1C992DA0-7B7B-474F-940C-B5FB22973ABD}</x14:id>
        </ext>
      </extLst>
    </cfRule>
  </conditionalFormatting>
  <conditionalFormatting sqref="E469:E484">
    <cfRule type="dataBar" priority="2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{07636A38-BFD6-47C3-AD4D-91D0294BB1CF}</x14:id>
        </ext>
      </extLst>
    </cfRule>
  </conditionalFormatting>
  <conditionalFormatting sqref="F469:F484">
    <cfRule type="dataBar" priority="2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{D99C9240-8D67-444A-9953-D1E3E46B9378}</x14:id>
        </ext>
      </extLst>
    </cfRule>
  </conditionalFormatting>
  <conditionalFormatting sqref="G469:G484">
    <cfRule type="dataBar" priority="2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{A3736FC8-C3B5-4819-A503-94AEC4DF0EAF}</x14:id>
        </ext>
      </extLst>
    </cfRule>
  </conditionalFormatting>
  <conditionalFormatting sqref="H469:H484">
    <cfRule type="dataBar" priority="2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{EC4D6C27-0A46-4D14-91DF-486B8F5F79DC}</x14:id>
        </ext>
      </extLst>
    </cfRule>
  </conditionalFormatting>
  <conditionalFormatting sqref="I469:I484">
    <cfRule type="dataBar" priority="2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{A334A8FC-DAF4-4536-98E5-1FC4B639AD36}</x14:id>
        </ext>
      </extLst>
    </cfRule>
  </conditionalFormatting>
  <conditionalFormatting sqref="J469:J484">
    <cfRule type="dataBar" priority="2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{1C8EA69C-2C8E-4355-BBDC-332BC4A11B1F}</x14:id>
        </ext>
      </extLst>
    </cfRule>
  </conditionalFormatting>
  <conditionalFormatting sqref="K469:K484">
    <cfRule type="dataBar" priority="2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{B28F59F1-B142-4D46-B947-EC891CADFB2B}</x14:id>
        </ext>
      </extLst>
    </cfRule>
  </conditionalFormatting>
  <conditionalFormatting sqref="B489:B504">
    <cfRule type="dataBar" priority="2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{2218F073-1D05-489F-BAED-7FFFE727812E}</x14:id>
        </ext>
      </extLst>
    </cfRule>
  </conditionalFormatting>
  <conditionalFormatting sqref="C489:C504">
    <cfRule type="dataBar" priority="2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{0158DDD6-6703-4616-8EB6-683CC3D69325}</x14:id>
        </ext>
      </extLst>
    </cfRule>
  </conditionalFormatting>
  <conditionalFormatting sqref="D489:D504">
    <cfRule type="dataBar" priority="2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{DE303E50-D581-4E19-815F-1A67D1E98BA5}</x14:id>
        </ext>
      </extLst>
    </cfRule>
  </conditionalFormatting>
  <conditionalFormatting sqref="E489:E504">
    <cfRule type="dataBar" priority="2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{0C4CBE82-7DF7-4568-AB57-31222DF941BF}</x14:id>
        </ext>
      </extLst>
    </cfRule>
  </conditionalFormatting>
  <conditionalFormatting sqref="F489:F504">
    <cfRule type="dataBar" priority="2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{B99F8261-AD91-4FA7-A509-F1B62F6E4811}</x14:id>
        </ext>
      </extLst>
    </cfRule>
  </conditionalFormatting>
  <conditionalFormatting sqref="G489:G504">
    <cfRule type="dataBar" priority="2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{9F69DAFA-DDDC-476F-9398-BB7E270C0EAE}</x14:id>
        </ext>
      </extLst>
    </cfRule>
  </conditionalFormatting>
  <conditionalFormatting sqref="H489:H504">
    <cfRule type="dataBar" priority="2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{B9E4831E-E185-4F3F-A85E-5A4F1C80658B}</x14:id>
        </ext>
      </extLst>
    </cfRule>
  </conditionalFormatting>
  <conditionalFormatting sqref="I489:I504">
    <cfRule type="dataBar" priority="2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{74A9748C-C47B-4E35-BA0C-DD6D2D5DDCE9}</x14:id>
        </ext>
      </extLst>
    </cfRule>
  </conditionalFormatting>
  <conditionalFormatting sqref="J489:J504">
    <cfRule type="dataBar" priority="2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{4F8EE2B8-88BD-4054-9B1E-6C882A8B592A}</x14:id>
        </ext>
      </extLst>
    </cfRule>
  </conditionalFormatting>
  <conditionalFormatting sqref="K489:K504">
    <cfRule type="dataBar" priority="2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{5D9CF391-0116-4111-B074-D304AC96C268}</x14:id>
        </ext>
      </extLst>
    </cfRule>
  </conditionalFormatting>
  <conditionalFormatting sqref="B511:B526">
    <cfRule type="dataBar" priority="2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{0EED46FC-3829-4B84-8F1F-04283B5D8B54}</x14:id>
        </ext>
      </extLst>
    </cfRule>
  </conditionalFormatting>
  <conditionalFormatting sqref="C511:C526">
    <cfRule type="dataBar" priority="2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{45B8C6E4-F94B-4D3F-9BA0-40A9F5C5B485}</x14:id>
        </ext>
      </extLst>
    </cfRule>
  </conditionalFormatting>
  <conditionalFormatting sqref="D511:D526">
    <cfRule type="dataBar" priority="2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{9A1BB724-B199-407F-8619-E7F358E3D4D1}</x14:id>
        </ext>
      </extLst>
    </cfRule>
  </conditionalFormatting>
  <conditionalFormatting sqref="E511:E526">
    <cfRule type="dataBar" priority="2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{B8FFEB8C-4793-4B40-BAB0-6BAD9FC54ECD}</x14:id>
        </ext>
      </extLst>
    </cfRule>
  </conditionalFormatting>
  <conditionalFormatting sqref="F511:F526">
    <cfRule type="dataBar" priority="2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{1435EC81-CD92-4DE7-8F9F-37C15E0DFFC9}</x14:id>
        </ext>
      </extLst>
    </cfRule>
  </conditionalFormatting>
  <conditionalFormatting sqref="G511:G526">
    <cfRule type="dataBar" priority="2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{3C5DFD55-2E8B-47DB-8961-5C9A1F3A039A}</x14:id>
        </ext>
      </extLst>
    </cfRule>
  </conditionalFormatting>
  <conditionalFormatting sqref="H511:H526">
    <cfRule type="dataBar" priority="2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{BEDDE053-D5EC-4C41-A151-AF19ADC431C0}</x14:id>
        </ext>
      </extLst>
    </cfRule>
  </conditionalFormatting>
  <conditionalFormatting sqref="I511:I526">
    <cfRule type="dataBar" priority="2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{A38E10D5-35FD-460C-84BE-B8BF8C4BB8B6}</x14:id>
        </ext>
      </extLst>
    </cfRule>
  </conditionalFormatting>
  <conditionalFormatting sqref="J511:J526">
    <cfRule type="dataBar" priority="2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{8A17238F-C826-4E6E-94A9-740A376F6135}</x14:id>
        </ext>
      </extLst>
    </cfRule>
  </conditionalFormatting>
  <conditionalFormatting sqref="K511:K526">
    <cfRule type="dataBar" priority="2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{28591BA3-7FFC-474A-8ADB-B677302547A1}</x14:id>
        </ext>
      </extLst>
    </cfRule>
  </conditionalFormatting>
  <conditionalFormatting sqref="B531:B546">
    <cfRule type="dataBar" priority="2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{77705C20-6E47-4B0E-9B7D-4B02B5D90191}</x14:id>
        </ext>
      </extLst>
    </cfRule>
  </conditionalFormatting>
  <conditionalFormatting sqref="C531:C546">
    <cfRule type="dataBar" priority="2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{69C69909-54B7-46F9-9F1F-D2C84F1E73E7}</x14:id>
        </ext>
      </extLst>
    </cfRule>
  </conditionalFormatting>
  <conditionalFormatting sqref="D531:D546">
    <cfRule type="dataBar" priority="2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{3C2E63AC-B066-4859-8E87-DF008801F858}</x14:id>
        </ext>
      </extLst>
    </cfRule>
  </conditionalFormatting>
  <conditionalFormatting sqref="E531:E546">
    <cfRule type="dataBar" priority="2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{A28D06DD-23B7-4CC2-9E4B-9A73E8C37815}</x14:id>
        </ext>
      </extLst>
    </cfRule>
  </conditionalFormatting>
  <conditionalFormatting sqref="F531:F546">
    <cfRule type="dataBar" priority="2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{3E5F1C94-7398-4A05-93E4-94C43454B43F}</x14:id>
        </ext>
      </extLst>
    </cfRule>
  </conditionalFormatting>
  <conditionalFormatting sqref="G531:G546">
    <cfRule type="dataBar" priority="2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{E153CED4-53FF-4269-80C1-8D40650DAF4C}</x14:id>
        </ext>
      </extLst>
    </cfRule>
  </conditionalFormatting>
  <conditionalFormatting sqref="H531:H546">
    <cfRule type="dataBar" priority="2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{A9637D19-B2E9-4C95-9A25-95C912DFAC3C}</x14:id>
        </ext>
      </extLst>
    </cfRule>
  </conditionalFormatting>
  <conditionalFormatting sqref="I531:I546">
    <cfRule type="dataBar" priority="2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{61AAA926-B950-4EA8-8091-80ACE39D272E}</x14:id>
        </ext>
      </extLst>
    </cfRule>
  </conditionalFormatting>
  <conditionalFormatting sqref="J531:J546">
    <cfRule type="dataBar" priority="2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{15550466-2072-4A96-974F-A60AD6EEC3A9}</x14:id>
        </ext>
      </extLst>
    </cfRule>
  </conditionalFormatting>
  <conditionalFormatting sqref="K531:K546">
    <cfRule type="dataBar" priority="2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{5DC31059-CA6B-406F-8FE7-E918A240BC9C}</x14:id>
        </ext>
      </extLst>
    </cfRule>
  </conditionalFormatting>
  <conditionalFormatting sqref="B553:B568">
    <cfRule type="dataBar" priority="2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{4C275482-DA84-43E0-BBCE-4C1B20827DE9}</x14:id>
        </ext>
      </extLst>
    </cfRule>
  </conditionalFormatting>
  <conditionalFormatting sqref="C553:C568">
    <cfRule type="dataBar" priority="20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{BC111529-B7FB-499B-B704-EB53DE40A1A9}</x14:id>
        </ext>
      </extLst>
    </cfRule>
  </conditionalFormatting>
  <conditionalFormatting sqref="D553:D568">
    <cfRule type="dataBar" priority="20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{9308F7A8-F530-42E4-9459-B56BF8C0CA77}</x14:id>
        </ext>
      </extLst>
    </cfRule>
  </conditionalFormatting>
  <conditionalFormatting sqref="E553:E568">
    <cfRule type="dataBar" priority="20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{7C0BFCF0-4613-4CAA-B1BA-EEE2763CCFD8}</x14:id>
        </ext>
      </extLst>
    </cfRule>
  </conditionalFormatting>
  <conditionalFormatting sqref="F553:F568">
    <cfRule type="dataBar" priority="20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{FD177330-40C4-41CD-98C5-67B80CD7293E}</x14:id>
        </ext>
      </extLst>
    </cfRule>
  </conditionalFormatting>
  <conditionalFormatting sqref="G553:G568">
    <cfRule type="dataBar" priority="20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{57417BB5-1F04-4B8C-9714-E77036A412F1}</x14:id>
        </ext>
      </extLst>
    </cfRule>
  </conditionalFormatting>
  <conditionalFormatting sqref="H553:H568">
    <cfRule type="dataBar" priority="20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{18685EBB-CB14-41F7-9255-28037AB8EE66}</x14:id>
        </ext>
      </extLst>
    </cfRule>
  </conditionalFormatting>
  <conditionalFormatting sqref="I553:I568">
    <cfRule type="dataBar" priority="20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{271B0935-ED48-49B9-B487-960CC6208C1F}</x14:id>
        </ext>
      </extLst>
    </cfRule>
  </conditionalFormatting>
  <conditionalFormatting sqref="J553:J568">
    <cfRule type="dataBar" priority="20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{110D6126-5135-45A5-A105-ACD1040F3A5C}</x14:id>
        </ext>
      </extLst>
    </cfRule>
  </conditionalFormatting>
  <conditionalFormatting sqref="K553:K568">
    <cfRule type="dataBar" priority="20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{98500146-5D36-4AAA-8473-C3A6D755A612}</x14:id>
        </ext>
      </extLst>
    </cfRule>
  </conditionalFormatting>
  <conditionalFormatting sqref="B573:B588">
    <cfRule type="dataBar" priority="20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{0349002A-AB43-4A65-8233-6FD81828D373}</x14:id>
        </ext>
      </extLst>
    </cfRule>
  </conditionalFormatting>
  <conditionalFormatting sqref="C573:C588">
    <cfRule type="dataBar" priority="20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{982DBDCB-3A50-4FAA-AD6F-120DCE44FD9C}</x14:id>
        </ext>
      </extLst>
    </cfRule>
  </conditionalFormatting>
  <conditionalFormatting sqref="D573:D588">
    <cfRule type="dataBar" priority="20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{3DA56081-B375-4EAB-AA0A-41D915669489}</x14:id>
        </ext>
      </extLst>
    </cfRule>
  </conditionalFormatting>
  <conditionalFormatting sqref="E573:E588">
    <cfRule type="dataBar" priority="20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{FEB40639-1E7B-44ED-B1C0-A485DB8CCB9B}</x14:id>
        </ext>
      </extLst>
    </cfRule>
  </conditionalFormatting>
  <conditionalFormatting sqref="F573:F588">
    <cfRule type="dataBar" priority="20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{29AEAF06-9255-4D7B-A756-4C26DEB09569}</x14:id>
        </ext>
      </extLst>
    </cfRule>
  </conditionalFormatting>
  <conditionalFormatting sqref="G573:G588">
    <cfRule type="dataBar" priority="20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{2CECE722-364B-49B8-B0AB-46001EF62409}</x14:id>
        </ext>
      </extLst>
    </cfRule>
  </conditionalFormatting>
  <conditionalFormatting sqref="H573:H588">
    <cfRule type="dataBar" priority="20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{D35A761D-927A-42F1-A3D0-B3A1F7E73A34}</x14:id>
        </ext>
      </extLst>
    </cfRule>
  </conditionalFormatting>
  <conditionalFormatting sqref="I573:I588">
    <cfRule type="dataBar" priority="20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{A16D45D9-E067-415E-93EF-1379F9FDDBA3}</x14:id>
        </ext>
      </extLst>
    </cfRule>
  </conditionalFormatting>
  <conditionalFormatting sqref="J573:J588">
    <cfRule type="dataBar" priority="2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{3860387D-2D57-4C05-B807-07AB1C30B146}</x14:id>
        </ext>
      </extLst>
    </cfRule>
  </conditionalFormatting>
  <conditionalFormatting sqref="K573:K588">
    <cfRule type="dataBar" priority="20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{9B9A9FF7-BF4E-453B-9B5F-C1C1488F44AE}</x14:id>
        </ext>
      </extLst>
    </cfRule>
  </conditionalFormatting>
  <conditionalFormatting sqref="B595:B610">
    <cfRule type="dataBar" priority="2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{275D8C4E-788C-4D79-A86E-1B836D6D7E72}</x14:id>
        </ext>
      </extLst>
    </cfRule>
  </conditionalFormatting>
  <conditionalFormatting sqref="C595:C610">
    <cfRule type="dataBar" priority="20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{9A75EB65-CC91-4D4C-AC1D-AD4099F90C69}</x14:id>
        </ext>
      </extLst>
    </cfRule>
  </conditionalFormatting>
  <conditionalFormatting sqref="D595:D610">
    <cfRule type="dataBar" priority="20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{C47C66E5-F14E-4899-A18C-67015C1B0366}</x14:id>
        </ext>
      </extLst>
    </cfRule>
  </conditionalFormatting>
  <conditionalFormatting sqref="E595:E610">
    <cfRule type="dataBar" priority="20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{5D0C7797-DD24-40D0-93E8-E73FCD5D01EA}</x14:id>
        </ext>
      </extLst>
    </cfRule>
  </conditionalFormatting>
  <conditionalFormatting sqref="F595:F610">
    <cfRule type="dataBar" priority="20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{804D547E-B108-452F-861B-9970B1346AFF}</x14:id>
        </ext>
      </extLst>
    </cfRule>
  </conditionalFormatting>
  <conditionalFormatting sqref="G595:G610">
    <cfRule type="dataBar" priority="20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{F02A81D2-8661-454C-BCBF-6ACCF550B01C}</x14:id>
        </ext>
      </extLst>
    </cfRule>
  </conditionalFormatting>
  <conditionalFormatting sqref="H595:H610">
    <cfRule type="dataBar" priority="20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{21A44CB3-BE74-4215-90E5-F5891E525261}</x14:id>
        </ext>
      </extLst>
    </cfRule>
  </conditionalFormatting>
  <conditionalFormatting sqref="I595:I610">
    <cfRule type="dataBar" priority="20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{B49C54A1-4F0B-4500-8788-8353A1EE6ACC}</x14:id>
        </ext>
      </extLst>
    </cfRule>
  </conditionalFormatting>
  <conditionalFormatting sqref="J595:J610">
    <cfRule type="dataBar" priority="20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{846A6FFE-8CA4-4445-B5E1-4372D698E089}</x14:id>
        </ext>
      </extLst>
    </cfRule>
  </conditionalFormatting>
  <conditionalFormatting sqref="K595:K610">
    <cfRule type="dataBar" priority="20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{280A393F-C904-4754-A4B6-39ABE77C3A3B}</x14:id>
        </ext>
      </extLst>
    </cfRule>
  </conditionalFormatting>
  <conditionalFormatting sqref="B615:B630">
    <cfRule type="dataBar" priority="20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{D8A712A6-84F0-4E7A-B6E9-9D42A9BDB82A}</x14:id>
        </ext>
      </extLst>
    </cfRule>
  </conditionalFormatting>
  <conditionalFormatting sqref="C615:C630">
    <cfRule type="dataBar" priority="20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{A0D09153-4827-4E13-BE95-961935CE4952}</x14:id>
        </ext>
      </extLst>
    </cfRule>
  </conditionalFormatting>
  <conditionalFormatting sqref="D615:D630">
    <cfRule type="dataBar" priority="20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{EBF41256-351D-4C09-AFDF-657DFCE9A758}</x14:id>
        </ext>
      </extLst>
    </cfRule>
  </conditionalFormatting>
  <conditionalFormatting sqref="E615:E630">
    <cfRule type="dataBar" priority="20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{571B4313-D24C-4FC7-BFB7-6A63EA2C75D3}</x14:id>
        </ext>
      </extLst>
    </cfRule>
  </conditionalFormatting>
  <conditionalFormatting sqref="F615:F630">
    <cfRule type="dataBar" priority="20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{296F6BE4-663B-4888-9072-E05976589ECB}</x14:id>
        </ext>
      </extLst>
    </cfRule>
  </conditionalFormatting>
  <conditionalFormatting sqref="G615:G630">
    <cfRule type="dataBar" priority="20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{6EA71C7C-8C13-4B00-91C4-05C8EA550C4E}</x14:id>
        </ext>
      </extLst>
    </cfRule>
  </conditionalFormatting>
  <conditionalFormatting sqref="H615:H630">
    <cfRule type="dataBar" priority="20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{B2270BAD-9E2E-4E53-BF04-7CE414C3B82B}</x14:id>
        </ext>
      </extLst>
    </cfRule>
  </conditionalFormatting>
  <conditionalFormatting sqref="I615:I630">
    <cfRule type="dataBar" priority="20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{D26CB974-9358-444A-A30C-731408BED751}</x14:id>
        </ext>
      </extLst>
    </cfRule>
  </conditionalFormatting>
  <conditionalFormatting sqref="J615:J630">
    <cfRule type="dataBar" priority="20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{5D005151-48CE-4940-BB7E-12C278A0FE52}</x14:id>
        </ext>
      </extLst>
    </cfRule>
  </conditionalFormatting>
  <conditionalFormatting sqref="K615:K630">
    <cfRule type="dataBar" priority="20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{83AD1E21-EB58-4E6E-AA14-6838C148CFBC}</x14:id>
        </ext>
      </extLst>
    </cfRule>
  </conditionalFormatting>
  <conditionalFormatting sqref="B637:B652">
    <cfRule type="dataBar" priority="20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{66C125FD-0151-4168-938E-69068CF69C18}</x14:id>
        </ext>
      </extLst>
    </cfRule>
  </conditionalFormatting>
  <conditionalFormatting sqref="C637:C652">
    <cfRule type="dataBar" priority="20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{223C0D04-BFA9-467B-8D32-63B2A74FC68F}</x14:id>
        </ext>
      </extLst>
    </cfRule>
  </conditionalFormatting>
  <conditionalFormatting sqref="D637:D652">
    <cfRule type="dataBar" priority="20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{D8729625-FFBB-4566-88E3-54B7C074B08E}</x14:id>
        </ext>
      </extLst>
    </cfRule>
  </conditionalFormatting>
  <conditionalFormatting sqref="E637:E652">
    <cfRule type="dataBar" priority="20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{91FD3600-16C0-42E3-9DEE-155CEF53D077}</x14:id>
        </ext>
      </extLst>
    </cfRule>
  </conditionalFormatting>
  <conditionalFormatting sqref="F637:F652">
    <cfRule type="dataBar" priority="20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{6664BAB0-B7E1-41D4-AA8B-8A02AFE08A10}</x14:id>
        </ext>
      </extLst>
    </cfRule>
  </conditionalFormatting>
  <conditionalFormatting sqref="G637:G652">
    <cfRule type="dataBar" priority="20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{17390FF7-AF97-4F15-A8B5-323F68C88234}</x14:id>
        </ext>
      </extLst>
    </cfRule>
  </conditionalFormatting>
  <conditionalFormatting sqref="H637:H652">
    <cfRule type="dataBar" priority="20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{DCD984BA-CD96-4C19-AAA3-6C206E5399A4}</x14:id>
        </ext>
      </extLst>
    </cfRule>
  </conditionalFormatting>
  <conditionalFormatting sqref="I637:I652">
    <cfRule type="dataBar" priority="20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{3F9005A1-505C-47B7-9460-E61086B64E93}</x14:id>
        </ext>
      </extLst>
    </cfRule>
  </conditionalFormatting>
  <conditionalFormatting sqref="J637:J652">
    <cfRule type="dataBar" priority="20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{7C855B23-6B18-42A4-8718-3AB12C00B213}</x14:id>
        </ext>
      </extLst>
    </cfRule>
  </conditionalFormatting>
  <conditionalFormatting sqref="K637:K652">
    <cfRule type="dataBar" priority="20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{921D6FA2-BF55-4433-A081-3AEDD92E2899}</x14:id>
        </ext>
      </extLst>
    </cfRule>
  </conditionalFormatting>
  <conditionalFormatting sqref="B657:B672">
    <cfRule type="dataBar" priority="20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{42096FB7-2E8A-4D2A-B7F7-4EE5C2818677}</x14:id>
        </ext>
      </extLst>
    </cfRule>
  </conditionalFormatting>
  <conditionalFormatting sqref="C657:C672">
    <cfRule type="dataBar" priority="20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{E6C2B20C-5A78-4F5E-A2BB-5BA58AFD98B3}</x14:id>
        </ext>
      </extLst>
    </cfRule>
  </conditionalFormatting>
  <conditionalFormatting sqref="D657:D672">
    <cfRule type="dataBar" priority="20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{81E0F659-4057-411E-ADFF-296D1F243EC6}</x14:id>
        </ext>
      </extLst>
    </cfRule>
  </conditionalFormatting>
  <conditionalFormatting sqref="E657:E672">
    <cfRule type="dataBar" priority="20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{12894800-F7C1-419F-9A9C-BE76C80BC8F7}</x14:id>
        </ext>
      </extLst>
    </cfRule>
  </conditionalFormatting>
  <conditionalFormatting sqref="F657:F672">
    <cfRule type="dataBar" priority="20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{311758E1-6849-4215-AF51-D2C79F61CDCE}</x14:id>
        </ext>
      </extLst>
    </cfRule>
  </conditionalFormatting>
  <conditionalFormatting sqref="G657:G672">
    <cfRule type="dataBar" priority="20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{EA80FDE4-3653-462F-9D1E-3531DCBFBDD5}</x14:id>
        </ext>
      </extLst>
    </cfRule>
  </conditionalFormatting>
  <conditionalFormatting sqref="H657:H672">
    <cfRule type="dataBar" priority="20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{C73FB6B5-6DA0-4FA5-931C-A4EEF002FF89}</x14:id>
        </ext>
      </extLst>
    </cfRule>
  </conditionalFormatting>
  <conditionalFormatting sqref="I657:I672">
    <cfRule type="dataBar" priority="20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{BB5D383A-EE3B-419E-89DC-3AA261132018}</x14:id>
        </ext>
      </extLst>
    </cfRule>
  </conditionalFormatting>
  <conditionalFormatting sqref="J657:J672">
    <cfRule type="dataBar" priority="20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{48A2ECAB-30E4-4074-9341-4E624B93B3A2}</x14:id>
        </ext>
      </extLst>
    </cfRule>
  </conditionalFormatting>
  <conditionalFormatting sqref="K657:K672">
    <cfRule type="dataBar" priority="20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{037972B4-9B69-4024-9726-4472AA2C2B60}</x14:id>
        </ext>
      </extLst>
    </cfRule>
  </conditionalFormatting>
  <conditionalFormatting sqref="B679:B694">
    <cfRule type="dataBar" priority="20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{FCBD7A2A-BAFC-44ED-9C40-B2CC8B53710A}</x14:id>
        </ext>
      </extLst>
    </cfRule>
  </conditionalFormatting>
  <conditionalFormatting sqref="C679:C694">
    <cfRule type="dataBar" priority="20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{291C981D-37B7-4522-B1A1-9A576452A8AE}</x14:id>
        </ext>
      </extLst>
    </cfRule>
  </conditionalFormatting>
  <conditionalFormatting sqref="D679:D694">
    <cfRule type="dataBar" priority="20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{AEDDED29-4B73-4FF4-BD19-CD788D41E0E6}</x14:id>
        </ext>
      </extLst>
    </cfRule>
  </conditionalFormatting>
  <conditionalFormatting sqref="E679:E694">
    <cfRule type="dataBar" priority="20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{06FA15E1-6638-45AC-AA1D-40F12AD47E30}</x14:id>
        </ext>
      </extLst>
    </cfRule>
  </conditionalFormatting>
  <conditionalFormatting sqref="F679:F694">
    <cfRule type="dataBar" priority="20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{5F4E1D58-7F21-4FDC-A3FD-EF39667BB638}</x14:id>
        </ext>
      </extLst>
    </cfRule>
  </conditionalFormatting>
  <conditionalFormatting sqref="G679:G694">
    <cfRule type="dataBar" priority="20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{1C2C8288-042F-4A24-A207-C978D7A0A48F}</x14:id>
        </ext>
      </extLst>
    </cfRule>
  </conditionalFormatting>
  <conditionalFormatting sqref="H679:H694">
    <cfRule type="dataBar" priority="20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{24693FEA-6FB4-4C96-959D-B4D94040844A}</x14:id>
        </ext>
      </extLst>
    </cfRule>
  </conditionalFormatting>
  <conditionalFormatting sqref="I679:I694">
    <cfRule type="dataBar" priority="20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{478E3554-2F5A-4B8C-ADAF-F73AE5F04926}</x14:id>
        </ext>
      </extLst>
    </cfRule>
  </conditionalFormatting>
  <conditionalFormatting sqref="J679:J694">
    <cfRule type="dataBar" priority="20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{7959C33F-525C-4FDC-A5EC-E0F3B468F823}</x14:id>
        </ext>
      </extLst>
    </cfRule>
  </conditionalFormatting>
  <conditionalFormatting sqref="K679:K694">
    <cfRule type="dataBar" priority="20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{2B2DBFAA-7829-41FC-9A39-8F8C67E270B1}</x14:id>
        </ext>
      </extLst>
    </cfRule>
  </conditionalFormatting>
  <conditionalFormatting sqref="B699:B714">
    <cfRule type="dataBar" priority="20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{2FB0AA26-07F2-4AF0-BCB8-2DE8CAD7BEED}</x14:id>
        </ext>
      </extLst>
    </cfRule>
  </conditionalFormatting>
  <conditionalFormatting sqref="C699:C714">
    <cfRule type="dataBar" priority="20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{AFB8C32C-21AC-4570-ADCD-C84C6209EF7E}</x14:id>
        </ext>
      </extLst>
    </cfRule>
  </conditionalFormatting>
  <conditionalFormatting sqref="D699:D714">
    <cfRule type="dataBar" priority="20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{70353498-202F-4970-A531-A76595C94A47}</x14:id>
        </ext>
      </extLst>
    </cfRule>
  </conditionalFormatting>
  <conditionalFormatting sqref="E699:E714">
    <cfRule type="dataBar" priority="20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{9A48FCAD-A749-49AA-8A1A-8B22513F328F}</x14:id>
        </ext>
      </extLst>
    </cfRule>
  </conditionalFormatting>
  <conditionalFormatting sqref="F699:F714">
    <cfRule type="dataBar" priority="20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{51D53D6E-4857-4EE0-870F-7B9BEDE5B4DD}</x14:id>
        </ext>
      </extLst>
    </cfRule>
  </conditionalFormatting>
  <conditionalFormatting sqref="G699:G714">
    <cfRule type="dataBar" priority="20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{D8EC8E7E-B765-40B1-A98E-62E6A7107497}</x14:id>
        </ext>
      </extLst>
    </cfRule>
  </conditionalFormatting>
  <conditionalFormatting sqref="H699:H714">
    <cfRule type="dataBar" priority="20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{30BA376C-F292-49E2-BC1F-7251FBEC872B}</x14:id>
        </ext>
      </extLst>
    </cfRule>
  </conditionalFormatting>
  <conditionalFormatting sqref="I699:I714">
    <cfRule type="dataBar" priority="20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{D049FB6A-C29D-47C3-8BA9-E3F72515418D}</x14:id>
        </ext>
      </extLst>
    </cfRule>
  </conditionalFormatting>
  <conditionalFormatting sqref="J699:J714">
    <cfRule type="dataBar" priority="20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{89422AC1-40DC-44B6-94DA-E889172C9C7D}</x14:id>
        </ext>
      </extLst>
    </cfRule>
  </conditionalFormatting>
  <conditionalFormatting sqref="K699:K714">
    <cfRule type="dataBar" priority="20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{43903CCD-7159-4687-91D1-4AE8965FB82A}</x14:id>
        </ext>
      </extLst>
    </cfRule>
  </conditionalFormatting>
  <conditionalFormatting sqref="B721:B736">
    <cfRule type="dataBar" priority="20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{0371B670-6056-4086-975A-5652FB5C7264}</x14:id>
        </ext>
      </extLst>
    </cfRule>
  </conditionalFormatting>
  <conditionalFormatting sqref="C721:C736">
    <cfRule type="dataBar" priority="20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{505C674F-C84B-4380-AB82-388E51D4BFE2}</x14:id>
        </ext>
      </extLst>
    </cfRule>
  </conditionalFormatting>
  <conditionalFormatting sqref="D721:D736">
    <cfRule type="dataBar" priority="20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{D8D6DEA5-329E-4CAE-B07F-0DFEDA0F8DD2}</x14:id>
        </ext>
      </extLst>
    </cfRule>
  </conditionalFormatting>
  <conditionalFormatting sqref="E721:E736">
    <cfRule type="dataBar" priority="20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{321DD897-CE8E-4550-B9E5-5F8660244570}</x14:id>
        </ext>
      </extLst>
    </cfRule>
  </conditionalFormatting>
  <conditionalFormatting sqref="F721:F736">
    <cfRule type="dataBar" priority="20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{7636B31A-5DC2-4B9E-9ABC-815186A56F13}</x14:id>
        </ext>
      </extLst>
    </cfRule>
  </conditionalFormatting>
  <conditionalFormatting sqref="G721:G736">
    <cfRule type="dataBar" priority="20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{3C24F2DF-BBF9-4AC6-B94D-2DE51106A784}</x14:id>
        </ext>
      </extLst>
    </cfRule>
  </conditionalFormatting>
  <conditionalFormatting sqref="H721:H736">
    <cfRule type="dataBar" priority="20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{EA0ECE88-203C-470D-938E-E718B0F2C782}</x14:id>
        </ext>
      </extLst>
    </cfRule>
  </conditionalFormatting>
  <conditionalFormatting sqref="I721:I736">
    <cfRule type="dataBar" priority="20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{3D9E9C9A-3B20-47D3-8454-D972520F8BAC}</x14:id>
        </ext>
      </extLst>
    </cfRule>
  </conditionalFormatting>
  <conditionalFormatting sqref="J721:J736">
    <cfRule type="dataBar" priority="20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{BAC5890A-49DB-4699-B373-0C6B87B2E378}</x14:id>
        </ext>
      </extLst>
    </cfRule>
  </conditionalFormatting>
  <conditionalFormatting sqref="K721:K736">
    <cfRule type="dataBar" priority="20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{4F96680F-55DE-49D3-AA53-9EDDE4BCF652}</x14:id>
        </ext>
      </extLst>
    </cfRule>
  </conditionalFormatting>
  <conditionalFormatting sqref="B741:B756">
    <cfRule type="dataBar" priority="20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{296171E2-86E8-46D7-8600-8EB0FA457D56}</x14:id>
        </ext>
      </extLst>
    </cfRule>
  </conditionalFormatting>
  <conditionalFormatting sqref="C741:C756">
    <cfRule type="dataBar" priority="20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{8BF55655-4ADE-4822-91FB-A9C18A65271B}</x14:id>
        </ext>
      </extLst>
    </cfRule>
  </conditionalFormatting>
  <conditionalFormatting sqref="D741:D756">
    <cfRule type="dataBar" priority="20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{5BDE5E34-59A2-4D11-B003-47A61E62F165}</x14:id>
        </ext>
      </extLst>
    </cfRule>
  </conditionalFormatting>
  <conditionalFormatting sqref="E741:E756">
    <cfRule type="dataBar" priority="20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{7BCBEB41-392E-4D42-9D91-58CF6F3B77EA}</x14:id>
        </ext>
      </extLst>
    </cfRule>
  </conditionalFormatting>
  <conditionalFormatting sqref="F741:F756">
    <cfRule type="dataBar" priority="20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{50ADFACD-FCF8-488F-85E0-A142E6ABA1FF}</x14:id>
        </ext>
      </extLst>
    </cfRule>
  </conditionalFormatting>
  <conditionalFormatting sqref="G741:G756">
    <cfRule type="dataBar" priority="20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{834664DA-50BF-4571-A707-91FE1381BF13}</x14:id>
        </ext>
      </extLst>
    </cfRule>
  </conditionalFormatting>
  <conditionalFormatting sqref="H741:H756">
    <cfRule type="dataBar" priority="20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{7EE127F3-194E-4629-AB13-D0AC755FC5EA}</x14:id>
        </ext>
      </extLst>
    </cfRule>
  </conditionalFormatting>
  <conditionalFormatting sqref="I741:I756">
    <cfRule type="dataBar" priority="20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{175C5CF0-E351-4413-99E0-180C730D7C72}</x14:id>
        </ext>
      </extLst>
    </cfRule>
  </conditionalFormatting>
  <conditionalFormatting sqref="J741:J756">
    <cfRule type="dataBar" priority="20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{761F2889-D06A-4FAF-BB6F-6EDA331F0C8C}</x14:id>
        </ext>
      </extLst>
    </cfRule>
  </conditionalFormatting>
  <conditionalFormatting sqref="K741:K756">
    <cfRule type="dataBar" priority="20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{F2F2D2AA-DF02-4769-BE5B-AB9EA83E279E}</x14:id>
        </ext>
      </extLst>
    </cfRule>
  </conditionalFormatting>
  <conditionalFormatting sqref="B763:B778">
    <cfRule type="dataBar" priority="2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{392D5D31-CEE2-4AFD-AA62-D3FBB752ECD9}</x14:id>
        </ext>
      </extLst>
    </cfRule>
  </conditionalFormatting>
  <conditionalFormatting sqref="C763:C778">
    <cfRule type="dataBar" priority="19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{94E0FCAD-E49C-47C2-975A-74BE8AB72BB0}</x14:id>
        </ext>
      </extLst>
    </cfRule>
  </conditionalFormatting>
  <conditionalFormatting sqref="D763:D778">
    <cfRule type="dataBar" priority="1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{7AAF1680-CC12-46BD-92E6-53F4D724525F}</x14:id>
        </ext>
      </extLst>
    </cfRule>
  </conditionalFormatting>
  <conditionalFormatting sqref="E763:E778">
    <cfRule type="dataBar" priority="19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{48FCB4CE-0F93-47ED-8DD2-BBB5F883FF03}</x14:id>
        </ext>
      </extLst>
    </cfRule>
  </conditionalFormatting>
  <conditionalFormatting sqref="F763:F778">
    <cfRule type="dataBar" priority="19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{51BF5E35-C8EF-4E3F-8111-143602BA3645}</x14:id>
        </ext>
      </extLst>
    </cfRule>
  </conditionalFormatting>
  <conditionalFormatting sqref="G763:G778">
    <cfRule type="dataBar" priority="19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{28472E80-5DC6-43FC-9428-23C0EAF6506F}</x14:id>
        </ext>
      </extLst>
    </cfRule>
  </conditionalFormatting>
  <conditionalFormatting sqref="H763:H778">
    <cfRule type="dataBar" priority="19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{8EECB021-6953-46AE-82D9-BEC1E6D76B41}</x14:id>
        </ext>
      </extLst>
    </cfRule>
  </conditionalFormatting>
  <conditionalFormatting sqref="I763:I778">
    <cfRule type="dataBar" priority="19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{5F7BDFC4-E3B7-499B-90DA-9A5928E37E52}</x14:id>
        </ext>
      </extLst>
    </cfRule>
  </conditionalFormatting>
  <conditionalFormatting sqref="J763:J778">
    <cfRule type="dataBar" priority="19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{4BFFEBE7-B5F9-4CE9-89F9-D3A4DD335D07}</x14:id>
        </ext>
      </extLst>
    </cfRule>
  </conditionalFormatting>
  <conditionalFormatting sqref="K763:K778">
    <cfRule type="dataBar" priority="19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{07A31D2C-665F-4A97-9DD5-35769BDCFF82}</x14:id>
        </ext>
      </extLst>
    </cfRule>
  </conditionalFormatting>
  <conditionalFormatting sqref="B783:B798">
    <cfRule type="dataBar" priority="19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{A06392B8-5B91-4758-8E07-75ECDAD2582C}</x14:id>
        </ext>
      </extLst>
    </cfRule>
  </conditionalFormatting>
  <conditionalFormatting sqref="C783:C798">
    <cfRule type="dataBar" priority="19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{1E87A826-306F-44EF-B273-1E29231E00E6}</x14:id>
        </ext>
      </extLst>
    </cfRule>
  </conditionalFormatting>
  <conditionalFormatting sqref="D783:D798">
    <cfRule type="dataBar" priority="19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{09CC4FA5-10C7-4AED-AB7E-5D3A21910724}</x14:id>
        </ext>
      </extLst>
    </cfRule>
  </conditionalFormatting>
  <conditionalFormatting sqref="E783:E798">
    <cfRule type="dataBar" priority="19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{53CADFB8-9A92-4908-B8BF-A663D765DAB7}</x14:id>
        </ext>
      </extLst>
    </cfRule>
  </conditionalFormatting>
  <conditionalFormatting sqref="F783:F798">
    <cfRule type="dataBar" priority="19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{0C84896F-C367-47B5-A1AD-FF765224E78E}</x14:id>
        </ext>
      </extLst>
    </cfRule>
  </conditionalFormatting>
  <conditionalFormatting sqref="G783:G798">
    <cfRule type="dataBar" priority="19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{43FDED65-5AC3-4228-AE64-E865F8F8F33D}</x14:id>
        </ext>
      </extLst>
    </cfRule>
  </conditionalFormatting>
  <conditionalFormatting sqref="H783:H798">
    <cfRule type="dataBar" priority="19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{CB14EA57-BCF6-4DEA-A6EC-DC1BA6C3948E}</x14:id>
        </ext>
      </extLst>
    </cfRule>
  </conditionalFormatting>
  <conditionalFormatting sqref="I783:I798">
    <cfRule type="dataBar" priority="19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{0288832B-04E0-4197-9AFD-6DA92E9E3DB0}</x14:id>
        </ext>
      </extLst>
    </cfRule>
  </conditionalFormatting>
  <conditionalFormatting sqref="J783:J798">
    <cfRule type="dataBar" priority="19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{06170831-39D6-430E-9F58-3796888822AE}</x14:id>
        </ext>
      </extLst>
    </cfRule>
  </conditionalFormatting>
  <conditionalFormatting sqref="K783:K798">
    <cfRule type="dataBar" priority="19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{482EC87F-0C38-4810-AF76-FD134269F061}</x14:id>
        </ext>
      </extLst>
    </cfRule>
  </conditionalFormatting>
  <conditionalFormatting sqref="B805:B820">
    <cfRule type="dataBar" priority="19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{4529CABD-FCC5-4596-B1C8-6FB3BC2C93E0}</x14:id>
        </ext>
      </extLst>
    </cfRule>
  </conditionalFormatting>
  <conditionalFormatting sqref="C805:C820">
    <cfRule type="dataBar" priority="19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{514463A1-3FF2-4BBA-86D2-B6BF1A6C2CFF}</x14:id>
        </ext>
      </extLst>
    </cfRule>
  </conditionalFormatting>
  <conditionalFormatting sqref="D805:D820">
    <cfRule type="dataBar" priority="19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{F26A0426-5A16-4DD1-86DE-A4E2E610B2F1}</x14:id>
        </ext>
      </extLst>
    </cfRule>
  </conditionalFormatting>
  <conditionalFormatting sqref="E805:E820">
    <cfRule type="dataBar" priority="19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{8B3468B5-B161-4A15-817B-DAA8D1EA6AA4}</x14:id>
        </ext>
      </extLst>
    </cfRule>
  </conditionalFormatting>
  <conditionalFormatting sqref="F805:F820">
    <cfRule type="dataBar" priority="19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{841FF623-0210-42CE-BD25-2B59C029F59D}</x14:id>
        </ext>
      </extLst>
    </cfRule>
  </conditionalFormatting>
  <conditionalFormatting sqref="G805:G820">
    <cfRule type="dataBar" priority="19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{29FAF2DC-D3B9-4B98-9CD8-5B0DD47490CE}</x14:id>
        </ext>
      </extLst>
    </cfRule>
  </conditionalFormatting>
  <conditionalFormatting sqref="H805:H820">
    <cfRule type="dataBar" priority="19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{B0C2D020-11D5-4E83-9A95-D1FE69D88328}</x14:id>
        </ext>
      </extLst>
    </cfRule>
  </conditionalFormatting>
  <conditionalFormatting sqref="I805:I820">
    <cfRule type="dataBar" priority="19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{134866C7-0FB4-4929-8980-8424A419A1C4}</x14:id>
        </ext>
      </extLst>
    </cfRule>
  </conditionalFormatting>
  <conditionalFormatting sqref="J805:J820">
    <cfRule type="dataBar" priority="19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{830FFE67-C627-40DD-B401-7856CEBFF3A9}</x14:id>
        </ext>
      </extLst>
    </cfRule>
  </conditionalFormatting>
  <conditionalFormatting sqref="K805:K820">
    <cfRule type="dataBar" priority="19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{85188E1E-FB95-4635-8938-EF2ED2B02BDF}</x14:id>
        </ext>
      </extLst>
    </cfRule>
  </conditionalFormatting>
  <conditionalFormatting sqref="B825:B840">
    <cfRule type="dataBar" priority="19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{0AC6D1CB-DF67-4A10-9C3F-590FD940B07A}</x14:id>
        </ext>
      </extLst>
    </cfRule>
  </conditionalFormatting>
  <conditionalFormatting sqref="C825:C840">
    <cfRule type="dataBar" priority="19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{41225193-2CA2-4F9C-976E-453806296092}</x14:id>
        </ext>
      </extLst>
    </cfRule>
  </conditionalFormatting>
  <conditionalFormatting sqref="D825:D840">
    <cfRule type="dataBar" priority="19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{0343ED75-39F3-44A8-B750-95792A1FE4B6}</x14:id>
        </ext>
      </extLst>
    </cfRule>
  </conditionalFormatting>
  <conditionalFormatting sqref="E825:E840">
    <cfRule type="dataBar" priority="19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{C93BBF57-1656-47E4-987D-D74F0541DA7F}</x14:id>
        </ext>
      </extLst>
    </cfRule>
  </conditionalFormatting>
  <conditionalFormatting sqref="F825:F840">
    <cfRule type="dataBar" priority="19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{8CF8157C-32AD-44C1-B5D1-55C25BE6EA87}</x14:id>
        </ext>
      </extLst>
    </cfRule>
  </conditionalFormatting>
  <conditionalFormatting sqref="G825:G840">
    <cfRule type="dataBar" priority="19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{88364842-5F7F-4331-860F-C50C4A52C24D}</x14:id>
        </ext>
      </extLst>
    </cfRule>
  </conditionalFormatting>
  <conditionalFormatting sqref="H825:H840">
    <cfRule type="dataBar" priority="19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{0B690AEB-990D-4EDE-94F8-4D3FD14B76D8}</x14:id>
        </ext>
      </extLst>
    </cfRule>
  </conditionalFormatting>
  <conditionalFormatting sqref="I825:I840">
    <cfRule type="dataBar" priority="19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{3654A169-22C4-44D3-B7B8-3E11A1812531}</x14:id>
        </ext>
      </extLst>
    </cfRule>
  </conditionalFormatting>
  <conditionalFormatting sqref="J825:J840">
    <cfRule type="dataBar" priority="19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{FAC5805F-9A87-4CBA-8F9B-AA5855ED76C0}</x14:id>
        </ext>
      </extLst>
    </cfRule>
  </conditionalFormatting>
  <conditionalFormatting sqref="K825:K840">
    <cfRule type="dataBar" priority="19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{441BB546-EE6E-4BAF-8EB5-64838A49FA2E}</x14:id>
        </ext>
      </extLst>
    </cfRule>
  </conditionalFormatting>
  <conditionalFormatting sqref="B847:B862">
    <cfRule type="dataBar" priority="19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{FF2BDBC7-F44E-49BE-BB40-D1AAE941F320}</x14:id>
        </ext>
      </extLst>
    </cfRule>
  </conditionalFormatting>
  <conditionalFormatting sqref="C847:C862">
    <cfRule type="dataBar" priority="19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{BA849EE2-8A0F-4B92-9559-AB0D1AAC2CD8}</x14:id>
        </ext>
      </extLst>
    </cfRule>
  </conditionalFormatting>
  <conditionalFormatting sqref="D847:D862">
    <cfRule type="dataBar" priority="19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{49D2CF8B-6DD9-4A5D-A485-CCC232A34444}</x14:id>
        </ext>
      </extLst>
    </cfRule>
  </conditionalFormatting>
  <conditionalFormatting sqref="E847:E862">
    <cfRule type="dataBar" priority="19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{A6DE93AE-3087-454F-9062-13F912A22AD2}</x14:id>
        </ext>
      </extLst>
    </cfRule>
  </conditionalFormatting>
  <conditionalFormatting sqref="F847:F862">
    <cfRule type="dataBar" priority="19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{74C0D416-B767-4BEA-9874-5823E62945F5}</x14:id>
        </ext>
      </extLst>
    </cfRule>
  </conditionalFormatting>
  <conditionalFormatting sqref="G847:G862">
    <cfRule type="dataBar" priority="19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{CED5EC8F-5D0F-44BE-AF28-F1EE00ED8802}</x14:id>
        </ext>
      </extLst>
    </cfRule>
  </conditionalFormatting>
  <conditionalFormatting sqref="H847:H862">
    <cfRule type="dataBar" priority="19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{8C86EA1E-EE31-44A8-BEF4-82D3EC4A9BF6}</x14:id>
        </ext>
      </extLst>
    </cfRule>
  </conditionalFormatting>
  <conditionalFormatting sqref="I847:I862">
    <cfRule type="dataBar" priority="19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{448BDEAF-4964-4B7F-BA5F-BEB263F3B329}</x14:id>
        </ext>
      </extLst>
    </cfRule>
  </conditionalFormatting>
  <conditionalFormatting sqref="J847:J862">
    <cfRule type="dataBar" priority="19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{B58DAFD0-DE3A-4205-A97A-B9B0C95684C0}</x14:id>
        </ext>
      </extLst>
    </cfRule>
  </conditionalFormatting>
  <conditionalFormatting sqref="K847:K862">
    <cfRule type="dataBar" priority="19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{85CC7E5E-E93B-4A57-AEA6-C1C330B83F43}</x14:id>
        </ext>
      </extLst>
    </cfRule>
  </conditionalFormatting>
  <conditionalFormatting sqref="B867:B882">
    <cfRule type="dataBar" priority="19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{F3CD0A2F-C2B2-4CDB-A2C9-BC50660A155F}</x14:id>
        </ext>
      </extLst>
    </cfRule>
  </conditionalFormatting>
  <conditionalFormatting sqref="C867:C882">
    <cfRule type="dataBar" priority="19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{16C8FD99-5956-4FF4-9F89-283CDB74024B}</x14:id>
        </ext>
      </extLst>
    </cfRule>
  </conditionalFormatting>
  <conditionalFormatting sqref="D867:D882">
    <cfRule type="dataBar" priority="19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{E5106ED0-4034-42AC-B52C-88C4509F001F}</x14:id>
        </ext>
      </extLst>
    </cfRule>
  </conditionalFormatting>
  <conditionalFormatting sqref="E867:E882">
    <cfRule type="dataBar" priority="19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{39D12205-AB19-49A7-85D9-D4BE17D9E31D}</x14:id>
        </ext>
      </extLst>
    </cfRule>
  </conditionalFormatting>
  <conditionalFormatting sqref="F867:F882">
    <cfRule type="dataBar" priority="19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{76814E88-4DE4-4543-8135-2178C8C727A1}</x14:id>
        </ext>
      </extLst>
    </cfRule>
  </conditionalFormatting>
  <conditionalFormatting sqref="G867:G882">
    <cfRule type="dataBar" priority="19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{5C139F15-4FAD-4F16-9D98-58AD873DD856}</x14:id>
        </ext>
      </extLst>
    </cfRule>
  </conditionalFormatting>
  <conditionalFormatting sqref="H867:H882">
    <cfRule type="dataBar" priority="19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{5BCA2C25-269E-4389-8AA3-FA55E268891B}</x14:id>
        </ext>
      </extLst>
    </cfRule>
  </conditionalFormatting>
  <conditionalFormatting sqref="I867:I882">
    <cfRule type="dataBar" priority="19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{D2EFB5E1-FC42-463E-B72F-6B737E906B3C}</x14:id>
        </ext>
      </extLst>
    </cfRule>
  </conditionalFormatting>
  <conditionalFormatting sqref="J867:J882">
    <cfRule type="dataBar" priority="19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{356F265D-8697-4F6D-8429-9CA53D6F53CA}</x14:id>
        </ext>
      </extLst>
    </cfRule>
  </conditionalFormatting>
  <conditionalFormatting sqref="K867:K882">
    <cfRule type="dataBar" priority="19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{08CF4921-0A7F-46E7-B5D0-13359B7C5464}</x14:id>
        </ext>
      </extLst>
    </cfRule>
  </conditionalFormatting>
  <conditionalFormatting sqref="B889:B904">
    <cfRule type="dataBar" priority="19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{C4AC5FDF-EA6D-4A94-ACD9-06F9B31B8F2E}</x14:id>
        </ext>
      </extLst>
    </cfRule>
  </conditionalFormatting>
  <conditionalFormatting sqref="C889:C904">
    <cfRule type="dataBar" priority="19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{E090C799-C430-4F51-89F6-ADB6F457FE51}</x14:id>
        </ext>
      </extLst>
    </cfRule>
  </conditionalFormatting>
  <conditionalFormatting sqref="D889:D904">
    <cfRule type="dataBar" priority="19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{2CB23F38-8678-4480-B032-75E3617624CF}</x14:id>
        </ext>
      </extLst>
    </cfRule>
  </conditionalFormatting>
  <conditionalFormatting sqref="E889:E904">
    <cfRule type="dataBar" priority="19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{860C77B9-438F-482F-9B27-47BFC002803F}</x14:id>
        </ext>
      </extLst>
    </cfRule>
  </conditionalFormatting>
  <conditionalFormatting sqref="F889:F904">
    <cfRule type="dataBar" priority="19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{FEF65E16-249E-425B-8364-49FF9B5F6ED4}</x14:id>
        </ext>
      </extLst>
    </cfRule>
  </conditionalFormatting>
  <conditionalFormatting sqref="G889:G904">
    <cfRule type="dataBar" priority="19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{AB5FFFE6-33A4-47E2-BD7F-2C4C4BF49646}</x14:id>
        </ext>
      </extLst>
    </cfRule>
  </conditionalFormatting>
  <conditionalFormatting sqref="H889:H904">
    <cfRule type="dataBar" priority="19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{47D378FD-BC67-4888-8B7C-2E81993C5081}</x14:id>
        </ext>
      </extLst>
    </cfRule>
  </conditionalFormatting>
  <conditionalFormatting sqref="I889:I904">
    <cfRule type="dataBar" priority="19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{B4384080-1240-4B81-ABA4-94CDE0309B87}</x14:id>
        </ext>
      </extLst>
    </cfRule>
  </conditionalFormatting>
  <conditionalFormatting sqref="J889:J904">
    <cfRule type="dataBar" priority="19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{4D3FC908-5878-44CF-B8DA-DF962E6F63F9}</x14:id>
        </ext>
      </extLst>
    </cfRule>
  </conditionalFormatting>
  <conditionalFormatting sqref="K889:K904">
    <cfRule type="dataBar" priority="19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{6174251F-8385-4E54-9E1F-CD81EA295E1D}</x14:id>
        </ext>
      </extLst>
    </cfRule>
  </conditionalFormatting>
  <conditionalFormatting sqref="B909:B924">
    <cfRule type="dataBar" priority="19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{15AE35C2-DE59-49F7-9EE3-A3F6C928FF32}</x14:id>
        </ext>
      </extLst>
    </cfRule>
  </conditionalFormatting>
  <conditionalFormatting sqref="C909:C924">
    <cfRule type="dataBar" priority="19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{05BEF672-76EF-4731-B055-367D70E14ECE}</x14:id>
        </ext>
      </extLst>
    </cfRule>
  </conditionalFormatting>
  <conditionalFormatting sqref="D909:D924">
    <cfRule type="dataBar" priority="19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{6223F006-6EA2-4177-876D-10CCD594D9AE}</x14:id>
        </ext>
      </extLst>
    </cfRule>
  </conditionalFormatting>
  <conditionalFormatting sqref="E909:E924">
    <cfRule type="dataBar" priority="19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{2470E0B9-F469-4995-A1C2-D470B2C38A1B}</x14:id>
        </ext>
      </extLst>
    </cfRule>
  </conditionalFormatting>
  <conditionalFormatting sqref="F909:F924">
    <cfRule type="dataBar" priority="19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{96D017DF-14DE-4704-A53C-7E4B3440C7C4}</x14:id>
        </ext>
      </extLst>
    </cfRule>
  </conditionalFormatting>
  <conditionalFormatting sqref="G909:G924">
    <cfRule type="dataBar" priority="19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{30E3231D-5744-427A-B0FC-69AF968A693A}</x14:id>
        </ext>
      </extLst>
    </cfRule>
  </conditionalFormatting>
  <conditionalFormatting sqref="H909:H924">
    <cfRule type="dataBar" priority="19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{D6A54467-194A-415F-AFE1-655C36207D20}</x14:id>
        </ext>
      </extLst>
    </cfRule>
  </conditionalFormatting>
  <conditionalFormatting sqref="I909:I924">
    <cfRule type="dataBar" priority="19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{0194C161-3A6C-4085-8D66-95E7F0F3865A}</x14:id>
        </ext>
      </extLst>
    </cfRule>
  </conditionalFormatting>
  <conditionalFormatting sqref="J909:J924">
    <cfRule type="dataBar" priority="19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{CC4958CA-C431-47BA-866C-EA9FDBEEF8BC}</x14:id>
        </ext>
      </extLst>
    </cfRule>
  </conditionalFormatting>
  <conditionalFormatting sqref="K909:K924">
    <cfRule type="dataBar" priority="19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{060AFEF1-2D6E-4235-9EE3-83ED311198FF}</x14:id>
        </ext>
      </extLst>
    </cfRule>
  </conditionalFormatting>
  <conditionalFormatting sqref="B931:B946">
    <cfRule type="dataBar" priority="19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{6A5DD5AB-3BB4-4D3D-BFBE-FED6C017B146}</x14:id>
        </ext>
      </extLst>
    </cfRule>
  </conditionalFormatting>
  <conditionalFormatting sqref="C931:C946">
    <cfRule type="dataBar" priority="19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{42F6AF46-E0B1-4E53-A637-D9779354CBBA}</x14:id>
        </ext>
      </extLst>
    </cfRule>
  </conditionalFormatting>
  <conditionalFormatting sqref="D931:D946">
    <cfRule type="dataBar" priority="19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{E77BB6C8-2656-4339-9FD1-C9270278BE1A}</x14:id>
        </ext>
      </extLst>
    </cfRule>
  </conditionalFormatting>
  <conditionalFormatting sqref="E931:E946">
    <cfRule type="dataBar" priority="19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{7EEBA2FA-560A-4E3E-A979-F24B60187313}</x14:id>
        </ext>
      </extLst>
    </cfRule>
  </conditionalFormatting>
  <conditionalFormatting sqref="F931:F946">
    <cfRule type="dataBar" priority="19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{EE85874A-3653-4403-9F0F-26AD4FAEC593}</x14:id>
        </ext>
      </extLst>
    </cfRule>
  </conditionalFormatting>
  <conditionalFormatting sqref="G931:G946">
    <cfRule type="dataBar" priority="19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{91794AED-2E82-4F4F-B392-8FE2A011EDD8}</x14:id>
        </ext>
      </extLst>
    </cfRule>
  </conditionalFormatting>
  <conditionalFormatting sqref="H931:H946">
    <cfRule type="dataBar" priority="19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{4FAD77F0-10E8-408D-96F4-776A471362A9}</x14:id>
        </ext>
      </extLst>
    </cfRule>
  </conditionalFormatting>
  <conditionalFormatting sqref="I931:I946">
    <cfRule type="dataBar" priority="19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{7B4D1AA3-CBC0-4352-81FB-C2198CCEAB33}</x14:id>
        </ext>
      </extLst>
    </cfRule>
  </conditionalFormatting>
  <conditionalFormatting sqref="J931:J946">
    <cfRule type="dataBar" priority="19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{17AB50AD-4780-40C3-8D4F-8D3B3A6542D4}</x14:id>
        </ext>
      </extLst>
    </cfRule>
  </conditionalFormatting>
  <conditionalFormatting sqref="K931:K946">
    <cfRule type="dataBar" priority="19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{66AC4E28-3B4B-458E-9CC4-C85DFFA836AA}</x14:id>
        </ext>
      </extLst>
    </cfRule>
  </conditionalFormatting>
  <conditionalFormatting sqref="B951:B966">
    <cfRule type="dataBar" priority="19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{B7D671CF-DB0E-4186-AAF1-DAA88AF6668A}</x14:id>
        </ext>
      </extLst>
    </cfRule>
  </conditionalFormatting>
  <conditionalFormatting sqref="C951:C966">
    <cfRule type="dataBar" priority="19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{54C57E04-4ED2-4F65-B2E9-FBC6CA8DAC8C}</x14:id>
        </ext>
      </extLst>
    </cfRule>
  </conditionalFormatting>
  <conditionalFormatting sqref="D951:D966">
    <cfRule type="dataBar" priority="19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{D220C055-469C-4BB8-8485-D70C929D5BDF}</x14:id>
        </ext>
      </extLst>
    </cfRule>
  </conditionalFormatting>
  <conditionalFormatting sqref="E951:E966">
    <cfRule type="dataBar" priority="19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{368FC98B-CFE6-4A54-912B-1CC763891BA7}</x14:id>
        </ext>
      </extLst>
    </cfRule>
  </conditionalFormatting>
  <conditionalFormatting sqref="F951:F966">
    <cfRule type="dataBar" priority="19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{8A8FA7C9-3A6C-4C68-A02E-89975AFAEEC3}</x14:id>
        </ext>
      </extLst>
    </cfRule>
  </conditionalFormatting>
  <conditionalFormatting sqref="G951:G966">
    <cfRule type="dataBar" priority="19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{28AB5158-88A1-42D1-A6A9-0561F2D430E9}</x14:id>
        </ext>
      </extLst>
    </cfRule>
  </conditionalFormatting>
  <conditionalFormatting sqref="H951:H966">
    <cfRule type="dataBar" priority="19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{56A34CAB-D4C0-42A2-A392-EC799CE4A4D5}</x14:id>
        </ext>
      </extLst>
    </cfRule>
  </conditionalFormatting>
  <conditionalFormatting sqref="I951:I966">
    <cfRule type="dataBar" priority="19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{396EA1AE-E51F-48FE-8AEC-800EB19AD923}</x14:id>
        </ext>
      </extLst>
    </cfRule>
  </conditionalFormatting>
  <conditionalFormatting sqref="J951:J966">
    <cfRule type="dataBar" priority="19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{DB3ABBF5-DCBC-4CEA-B396-52883B332F83}</x14:id>
        </ext>
      </extLst>
    </cfRule>
  </conditionalFormatting>
  <conditionalFormatting sqref="K951:K966">
    <cfRule type="dataBar" priority="19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{0D511A59-C820-43B3-A3F2-F4E34E17ED1F}</x14:id>
        </ext>
      </extLst>
    </cfRule>
  </conditionalFormatting>
  <conditionalFormatting sqref="B973:B988">
    <cfRule type="dataBar" priority="19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{D365803C-1524-4519-ADEA-410A6F18A514}</x14:id>
        </ext>
      </extLst>
    </cfRule>
  </conditionalFormatting>
  <conditionalFormatting sqref="C973:C988">
    <cfRule type="dataBar" priority="18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{31EB4195-8933-4740-A5E2-5D6DF50C2219}</x14:id>
        </ext>
      </extLst>
    </cfRule>
  </conditionalFormatting>
  <conditionalFormatting sqref="D973:D988">
    <cfRule type="dataBar" priority="18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{4423299A-3EB5-48D1-AB61-E27A3D45E3E0}</x14:id>
        </ext>
      </extLst>
    </cfRule>
  </conditionalFormatting>
  <conditionalFormatting sqref="E973:E988">
    <cfRule type="dataBar" priority="18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{5C07C147-B587-481A-B286-78295FE17581}</x14:id>
        </ext>
      </extLst>
    </cfRule>
  </conditionalFormatting>
  <conditionalFormatting sqref="F973:F988">
    <cfRule type="dataBar" priority="18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{D6AF2A25-68D8-44D2-A47C-28DC6A5C20F2}</x14:id>
        </ext>
      </extLst>
    </cfRule>
  </conditionalFormatting>
  <conditionalFormatting sqref="G973:G988">
    <cfRule type="dataBar" priority="18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{F45CA61C-4AF0-4899-8B66-9E91EA75EE87}</x14:id>
        </ext>
      </extLst>
    </cfRule>
  </conditionalFormatting>
  <conditionalFormatting sqref="H973:H988">
    <cfRule type="dataBar" priority="18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{7F92AF40-96A9-46E7-ABAA-3E384A54E19C}</x14:id>
        </ext>
      </extLst>
    </cfRule>
  </conditionalFormatting>
  <conditionalFormatting sqref="I973:I988">
    <cfRule type="dataBar" priority="18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{DEA2CCAD-418A-4638-9FF1-58F0B674A3B3}</x14:id>
        </ext>
      </extLst>
    </cfRule>
  </conditionalFormatting>
  <conditionalFormatting sqref="J973:J988">
    <cfRule type="dataBar" priority="18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{F015036E-AB65-456D-8761-430DF446F529}</x14:id>
        </ext>
      </extLst>
    </cfRule>
  </conditionalFormatting>
  <conditionalFormatting sqref="K973:K988">
    <cfRule type="dataBar" priority="18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{5E04D62E-EB51-4B57-9B2F-27354419C534}</x14:id>
        </ext>
      </extLst>
    </cfRule>
  </conditionalFormatting>
  <conditionalFormatting sqref="B993:B1008">
    <cfRule type="dataBar" priority="18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{5A14C3D9-2CC3-465D-A1F5-D21FA0AC4985}</x14:id>
        </ext>
      </extLst>
    </cfRule>
  </conditionalFormatting>
  <conditionalFormatting sqref="C993:C1008">
    <cfRule type="dataBar" priority="18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{F0B73AC1-5DC9-4DB3-A311-31DEF900FBDE}</x14:id>
        </ext>
      </extLst>
    </cfRule>
  </conditionalFormatting>
  <conditionalFormatting sqref="D993:D1008">
    <cfRule type="dataBar" priority="1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{7169B7A8-0485-49C8-85A1-7BB7546B3209}</x14:id>
        </ext>
      </extLst>
    </cfRule>
  </conditionalFormatting>
  <conditionalFormatting sqref="E993:E1008">
    <cfRule type="dataBar" priority="1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{D755F144-1B6B-4B07-945F-F275DFF794BF}</x14:id>
        </ext>
      </extLst>
    </cfRule>
  </conditionalFormatting>
  <conditionalFormatting sqref="F993:F1008">
    <cfRule type="dataBar" priority="18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{80C4A217-18E6-4EC7-814F-38D190280BCD}</x14:id>
        </ext>
      </extLst>
    </cfRule>
  </conditionalFormatting>
  <conditionalFormatting sqref="G993:G1008">
    <cfRule type="dataBar" priority="18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{C18C5FC8-154D-4E7C-9253-12D73016F064}</x14:id>
        </ext>
      </extLst>
    </cfRule>
  </conditionalFormatting>
  <conditionalFormatting sqref="H993:H1008">
    <cfRule type="dataBar" priority="18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{25EA8760-FF5E-4A2D-92A2-75C0836FBF68}</x14:id>
        </ext>
      </extLst>
    </cfRule>
  </conditionalFormatting>
  <conditionalFormatting sqref="I993:I1008">
    <cfRule type="dataBar" priority="18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{DCD60B27-7DB1-49B0-B69F-EE6D47EF885C}</x14:id>
        </ext>
      </extLst>
    </cfRule>
  </conditionalFormatting>
  <conditionalFormatting sqref="J993:J1008">
    <cfRule type="dataBar" priority="18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{35883195-E2E6-408B-8A94-5AD72E27F098}</x14:id>
        </ext>
      </extLst>
    </cfRule>
  </conditionalFormatting>
  <conditionalFormatting sqref="K993:K1008">
    <cfRule type="dataBar" priority="18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{AF46B146-D074-4752-B071-7D717A962EAE}</x14:id>
        </ext>
      </extLst>
    </cfRule>
  </conditionalFormatting>
  <conditionalFormatting sqref="B1015:B1030">
    <cfRule type="dataBar" priority="18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{93BB28D5-2DDB-4D38-A563-D99BAD9285BA}</x14:id>
        </ext>
      </extLst>
    </cfRule>
  </conditionalFormatting>
  <conditionalFormatting sqref="C1015:C1030">
    <cfRule type="dataBar" priority="18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{215427A1-4FB2-4DD1-8285-4CDE12959D02}</x14:id>
        </ext>
      </extLst>
    </cfRule>
  </conditionalFormatting>
  <conditionalFormatting sqref="D1015:D1030">
    <cfRule type="dataBar" priority="18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{9AA44583-3560-4801-B704-E7957683A97A}</x14:id>
        </ext>
      </extLst>
    </cfRule>
  </conditionalFormatting>
  <conditionalFormatting sqref="E1015:E1030">
    <cfRule type="dataBar" priority="18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{4F49A9D5-3C42-4151-A457-4F0C829DC5A3}</x14:id>
        </ext>
      </extLst>
    </cfRule>
  </conditionalFormatting>
  <conditionalFormatting sqref="F1015:F1030">
    <cfRule type="dataBar" priority="18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{0ECFF3D0-2CE9-414A-A7D0-98950E555B0F}</x14:id>
        </ext>
      </extLst>
    </cfRule>
  </conditionalFormatting>
  <conditionalFormatting sqref="G1015:G1030">
    <cfRule type="dataBar" priority="18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{490BAD68-3467-4760-BAC9-4BBA85EB718A}</x14:id>
        </ext>
      </extLst>
    </cfRule>
  </conditionalFormatting>
  <conditionalFormatting sqref="H1015:H1030">
    <cfRule type="dataBar" priority="18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{D12385B2-E065-4A7D-A5B1-D45812EC4F5F}</x14:id>
        </ext>
      </extLst>
    </cfRule>
  </conditionalFormatting>
  <conditionalFormatting sqref="I1015:I1030">
    <cfRule type="dataBar" priority="18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{E322FE2F-4782-413A-B6DD-99BB742DF09E}</x14:id>
        </ext>
      </extLst>
    </cfRule>
  </conditionalFormatting>
  <conditionalFormatting sqref="J1015:J1030">
    <cfRule type="dataBar" priority="18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{9B665699-798D-4B30-85A8-1CD43DC9FA05}</x14:id>
        </ext>
      </extLst>
    </cfRule>
  </conditionalFormatting>
  <conditionalFormatting sqref="K1015:K1030">
    <cfRule type="dataBar" priority="18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{141567E6-498C-4CBC-B44A-F5249E2A0073}</x14:id>
        </ext>
      </extLst>
    </cfRule>
  </conditionalFormatting>
  <conditionalFormatting sqref="B1035:B1050">
    <cfRule type="dataBar" priority="18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{4F76602B-E2BF-4038-8307-0549560BB9DD}</x14:id>
        </ext>
      </extLst>
    </cfRule>
  </conditionalFormatting>
  <conditionalFormatting sqref="C1035:C1050">
    <cfRule type="dataBar" priority="18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{3D6FDE28-39C0-4183-9368-8C5AFAD9CA2E}</x14:id>
        </ext>
      </extLst>
    </cfRule>
  </conditionalFormatting>
  <conditionalFormatting sqref="D1035:D1050">
    <cfRule type="dataBar" priority="18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{1D0351CC-24FF-4ECE-B867-C2F4B4EF3B5E}</x14:id>
        </ext>
      </extLst>
    </cfRule>
  </conditionalFormatting>
  <conditionalFormatting sqref="E1035:E1050">
    <cfRule type="dataBar" priority="18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{B7B0A325-2768-4B5B-9C95-2DB0D6A15994}</x14:id>
        </ext>
      </extLst>
    </cfRule>
  </conditionalFormatting>
  <conditionalFormatting sqref="F1035:F1050">
    <cfRule type="dataBar" priority="18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{4EA50EC3-1728-4EEF-853D-B43954BA3FC9}</x14:id>
        </ext>
      </extLst>
    </cfRule>
  </conditionalFormatting>
  <conditionalFormatting sqref="G1035:G1050">
    <cfRule type="dataBar" priority="18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{7E6AC337-D868-4791-A03C-B81A4467E078}</x14:id>
        </ext>
      </extLst>
    </cfRule>
  </conditionalFormatting>
  <conditionalFormatting sqref="H1035:H1050">
    <cfRule type="dataBar" priority="18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{8CE559E0-EFCE-48CD-8CE3-D19513AA90E4}</x14:id>
        </ext>
      </extLst>
    </cfRule>
  </conditionalFormatting>
  <conditionalFormatting sqref="I1035:I1050">
    <cfRule type="dataBar" priority="18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{CF6DC851-1ABD-4491-90EA-E800D1584A0A}</x14:id>
        </ext>
      </extLst>
    </cfRule>
  </conditionalFormatting>
  <conditionalFormatting sqref="J1035:J1050">
    <cfRule type="dataBar" priority="18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{16A4F9FA-0286-49FB-8698-08BAD53E8B91}</x14:id>
        </ext>
      </extLst>
    </cfRule>
  </conditionalFormatting>
  <conditionalFormatting sqref="K1035:K1050">
    <cfRule type="dataBar" priority="18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{CDA2EEFE-DB0E-47E9-B2F0-3816BC7892A2}</x14:id>
        </ext>
      </extLst>
    </cfRule>
  </conditionalFormatting>
  <conditionalFormatting sqref="B1057:B1072">
    <cfRule type="dataBar" priority="18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{0EF81E58-BF6F-4A7F-B0FC-7F1332A041A5}</x14:id>
        </ext>
      </extLst>
    </cfRule>
  </conditionalFormatting>
  <conditionalFormatting sqref="C1057:C1072">
    <cfRule type="dataBar" priority="18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{BD105BF5-A1D0-4160-8777-2714A96CF431}</x14:id>
        </ext>
      </extLst>
    </cfRule>
  </conditionalFormatting>
  <conditionalFormatting sqref="D1057:D1072">
    <cfRule type="dataBar" priority="18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{B24920B6-2A70-46E4-9B8B-CE16EB451CF4}</x14:id>
        </ext>
      </extLst>
    </cfRule>
  </conditionalFormatting>
  <conditionalFormatting sqref="E1057:E1072">
    <cfRule type="dataBar" priority="18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{E6E9052A-7B70-496B-8EC5-D8C8537747A7}</x14:id>
        </ext>
      </extLst>
    </cfRule>
  </conditionalFormatting>
  <conditionalFormatting sqref="F1057:F1072">
    <cfRule type="dataBar" priority="18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{14276631-1417-4CA0-ABBA-C2E430261791}</x14:id>
        </ext>
      </extLst>
    </cfRule>
  </conditionalFormatting>
  <conditionalFormatting sqref="G1057:G1072">
    <cfRule type="dataBar" priority="18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{398EBBB7-AFE1-4322-98B4-14806A5D1380}</x14:id>
        </ext>
      </extLst>
    </cfRule>
  </conditionalFormatting>
  <conditionalFormatting sqref="H1057:H1072">
    <cfRule type="dataBar" priority="18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{93E258AB-411F-4307-90C6-F68D276F86D6}</x14:id>
        </ext>
      </extLst>
    </cfRule>
  </conditionalFormatting>
  <conditionalFormatting sqref="I1057:I1072">
    <cfRule type="dataBar" priority="18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{425FEBC6-B0E1-4F00-A098-2FF42051FAEC}</x14:id>
        </ext>
      </extLst>
    </cfRule>
  </conditionalFormatting>
  <conditionalFormatting sqref="J1057:J1072">
    <cfRule type="dataBar" priority="18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{85521E5C-E7E1-4B8F-9688-2C8ACE1C67CB}</x14:id>
        </ext>
      </extLst>
    </cfRule>
  </conditionalFormatting>
  <conditionalFormatting sqref="K1057:K1072">
    <cfRule type="dataBar" priority="18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{0CD7C227-9220-4CF0-8382-0E26A7407996}</x14:id>
        </ext>
      </extLst>
    </cfRule>
  </conditionalFormatting>
  <conditionalFormatting sqref="B1077:B1092">
    <cfRule type="dataBar" priority="18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{D82CA084-AB6A-4269-8FAD-69F163DCA514}</x14:id>
        </ext>
      </extLst>
    </cfRule>
  </conditionalFormatting>
  <conditionalFormatting sqref="C1077:C1092">
    <cfRule type="dataBar" priority="18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{1A4397F5-4206-455A-AFE6-1D06D7A9EAF3}</x14:id>
        </ext>
      </extLst>
    </cfRule>
  </conditionalFormatting>
  <conditionalFormatting sqref="D1077:D1092">
    <cfRule type="dataBar" priority="18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{E6D78F5D-5478-4041-895B-8B12179A7611}</x14:id>
        </ext>
      </extLst>
    </cfRule>
  </conditionalFormatting>
  <conditionalFormatting sqref="E1077:E1092">
    <cfRule type="dataBar" priority="18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{43AF4AD7-4B79-4B9F-9175-E1A6926AFCAF}</x14:id>
        </ext>
      </extLst>
    </cfRule>
  </conditionalFormatting>
  <conditionalFormatting sqref="F1077:F1092">
    <cfRule type="dataBar" priority="18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{DB502B2B-8F66-4EAD-808E-1B53FA5766E4}</x14:id>
        </ext>
      </extLst>
    </cfRule>
  </conditionalFormatting>
  <conditionalFormatting sqref="G1077:G1092">
    <cfRule type="dataBar" priority="18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{0A3834FC-B790-47AE-95B6-09C39DBB20BA}</x14:id>
        </ext>
      </extLst>
    </cfRule>
  </conditionalFormatting>
  <conditionalFormatting sqref="H1077:H1092">
    <cfRule type="dataBar" priority="18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{51F60773-2FA5-4C3E-8F86-1A1E4D8BC704}</x14:id>
        </ext>
      </extLst>
    </cfRule>
  </conditionalFormatting>
  <conditionalFormatting sqref="I1077:I1092">
    <cfRule type="dataBar" priority="18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{25D4FFA3-ED02-4AC5-B0A0-ABD174D0D99D}</x14:id>
        </ext>
      </extLst>
    </cfRule>
  </conditionalFormatting>
  <conditionalFormatting sqref="J1077:J1092">
    <cfRule type="dataBar" priority="18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{01C5CC60-EC64-4199-8BD7-2BE4C5451BB4}</x14:id>
        </ext>
      </extLst>
    </cfRule>
  </conditionalFormatting>
  <conditionalFormatting sqref="K1077:K1092">
    <cfRule type="dataBar" priority="18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{2198253F-3971-4CFA-82B2-C13AC42215B9}</x14:id>
        </ext>
      </extLst>
    </cfRule>
  </conditionalFormatting>
  <conditionalFormatting sqref="B1099:B1114">
    <cfRule type="dataBar" priority="18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{E93C9D51-DDD3-4E9E-A55A-720A38A2CF2B}</x14:id>
        </ext>
      </extLst>
    </cfRule>
  </conditionalFormatting>
  <conditionalFormatting sqref="C1099:C1114">
    <cfRule type="dataBar" priority="18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{E10C47F9-0474-4CC8-B1C0-696BB002D203}</x14:id>
        </ext>
      </extLst>
    </cfRule>
  </conditionalFormatting>
  <conditionalFormatting sqref="D1099:D1114">
    <cfRule type="dataBar" priority="18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{D61E5567-1C4C-462C-A82B-9EB0FB3397DB}</x14:id>
        </ext>
      </extLst>
    </cfRule>
  </conditionalFormatting>
  <conditionalFormatting sqref="E1099:E1114">
    <cfRule type="dataBar" priority="18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{430DCBB8-56B6-4805-A106-1DB5ADBDD08F}</x14:id>
        </ext>
      </extLst>
    </cfRule>
  </conditionalFormatting>
  <conditionalFormatting sqref="F1099:F1114">
    <cfRule type="dataBar" priority="18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{FC5DF19B-63C2-4102-A9B5-410F10C84397}</x14:id>
        </ext>
      </extLst>
    </cfRule>
  </conditionalFormatting>
  <conditionalFormatting sqref="G1099:G1114">
    <cfRule type="dataBar" priority="1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{8502FBE1-5777-410C-9EB6-C496E450EFAA}</x14:id>
        </ext>
      </extLst>
    </cfRule>
  </conditionalFormatting>
  <conditionalFormatting sqref="H1099:H1114">
    <cfRule type="dataBar" priority="18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{794E3DB1-6184-47FF-B861-EAFDE6FE0172}</x14:id>
        </ext>
      </extLst>
    </cfRule>
  </conditionalFormatting>
  <conditionalFormatting sqref="I1099:I1114">
    <cfRule type="dataBar" priority="18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{F28AE173-27D4-426C-8D40-6BDD77D5192E}</x14:id>
        </ext>
      </extLst>
    </cfRule>
  </conditionalFormatting>
  <conditionalFormatting sqref="J1099:J1114">
    <cfRule type="dataBar" priority="18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{41250F32-C57F-4A60-BC8C-C4CFE2EA4E64}</x14:id>
        </ext>
      </extLst>
    </cfRule>
  </conditionalFormatting>
  <conditionalFormatting sqref="K1099:K1114">
    <cfRule type="dataBar" priority="18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{44C5A714-3092-46E3-AEB4-3246769D6171}</x14:id>
        </ext>
      </extLst>
    </cfRule>
  </conditionalFormatting>
  <conditionalFormatting sqref="B1119:B1134">
    <cfRule type="dataBar" priority="18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{CC096AC9-8462-4272-8338-FFA0CDDD2737}</x14:id>
        </ext>
      </extLst>
    </cfRule>
  </conditionalFormatting>
  <conditionalFormatting sqref="C1119:C1134">
    <cfRule type="dataBar" priority="18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{97662F75-E2E4-43B2-9A8D-BEEB1F23034D}</x14:id>
        </ext>
      </extLst>
    </cfRule>
  </conditionalFormatting>
  <conditionalFormatting sqref="D1119:D1134">
    <cfRule type="dataBar" priority="18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{C7FA4B43-E18E-4E95-9883-CFC7B52A8ADA}</x14:id>
        </ext>
      </extLst>
    </cfRule>
  </conditionalFormatting>
  <conditionalFormatting sqref="E1119:E1134">
    <cfRule type="dataBar" priority="18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{EE149FAF-C1CC-4E99-A585-8E1C9ABAB8A1}</x14:id>
        </ext>
      </extLst>
    </cfRule>
  </conditionalFormatting>
  <conditionalFormatting sqref="F1119:F1134">
    <cfRule type="dataBar" priority="18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{F6489E76-444E-4E57-AEDA-F475CA643467}</x14:id>
        </ext>
      </extLst>
    </cfRule>
  </conditionalFormatting>
  <conditionalFormatting sqref="G1119:G1134">
    <cfRule type="dataBar" priority="1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{135964D3-4BFA-4F88-BE66-C941DB58D481}</x14:id>
        </ext>
      </extLst>
    </cfRule>
  </conditionalFormatting>
  <conditionalFormatting sqref="H1119:H1134">
    <cfRule type="dataBar" priority="1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{F706DDDA-03D9-4A47-A737-5222AFF025E7}</x14:id>
        </ext>
      </extLst>
    </cfRule>
  </conditionalFormatting>
  <conditionalFormatting sqref="I1119:I1134">
    <cfRule type="dataBar" priority="18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{57386408-4207-4E6B-95EA-3F7250AA8872}</x14:id>
        </ext>
      </extLst>
    </cfRule>
  </conditionalFormatting>
  <conditionalFormatting sqref="J1119:J1134">
    <cfRule type="dataBar" priority="18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{D8DF9C4B-241B-496C-9010-74E6453CCF00}</x14:id>
        </ext>
      </extLst>
    </cfRule>
  </conditionalFormatting>
  <conditionalFormatting sqref="K1119:K1134">
    <cfRule type="dataBar" priority="18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{2E16728B-310E-431F-8D55-2CD2BAF96B12}</x14:id>
        </ext>
      </extLst>
    </cfRule>
  </conditionalFormatting>
  <conditionalFormatting sqref="B1141:B1156">
    <cfRule type="dataBar" priority="18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{2CF592EB-2F02-4353-AB25-500212937596}</x14:id>
        </ext>
      </extLst>
    </cfRule>
  </conditionalFormatting>
  <conditionalFormatting sqref="C1141:C1156">
    <cfRule type="dataBar" priority="18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{CF08712B-C2C2-4649-8A8C-F38F013D4E0E}</x14:id>
        </ext>
      </extLst>
    </cfRule>
  </conditionalFormatting>
  <conditionalFormatting sqref="D1141:D1156">
    <cfRule type="dataBar" priority="18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{A5B255DE-AF5B-428A-B0EC-B574442FB7CD}</x14:id>
        </ext>
      </extLst>
    </cfRule>
  </conditionalFormatting>
  <conditionalFormatting sqref="E1141:E1156">
    <cfRule type="dataBar" priority="18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{D7B9434E-6184-47AB-AA77-79575223ED90}</x14:id>
        </ext>
      </extLst>
    </cfRule>
  </conditionalFormatting>
  <conditionalFormatting sqref="F1141:F1156">
    <cfRule type="dataBar" priority="18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{13BE7ECC-15D0-4BFD-9A64-8B6D7BB2325D}</x14:id>
        </ext>
      </extLst>
    </cfRule>
  </conditionalFormatting>
  <conditionalFormatting sqref="G1141:G1156">
    <cfRule type="dataBar" priority="18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{460A4BAF-D1D7-477C-9EF5-350491D7FC29}</x14:id>
        </ext>
      </extLst>
    </cfRule>
  </conditionalFormatting>
  <conditionalFormatting sqref="H1141:H1156">
    <cfRule type="dataBar" priority="18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{6CCC88CA-251E-4D45-922E-95A1013BB733}</x14:id>
        </ext>
      </extLst>
    </cfRule>
  </conditionalFormatting>
  <conditionalFormatting sqref="I1141:I1156">
    <cfRule type="dataBar" priority="18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{430B7E8E-125F-4CE0-9587-6055B15D16B7}</x14:id>
        </ext>
      </extLst>
    </cfRule>
  </conditionalFormatting>
  <conditionalFormatting sqref="J1141:J1156">
    <cfRule type="dataBar" priority="18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{8B20B7A1-B997-4BC3-ACCE-F1FAFC891D22}</x14:id>
        </ext>
      </extLst>
    </cfRule>
  </conditionalFormatting>
  <conditionalFormatting sqref="K1141:K1156">
    <cfRule type="dataBar" priority="18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{BA4FA1A4-1DD8-419B-944C-9C798363A128}</x14:id>
        </ext>
      </extLst>
    </cfRule>
  </conditionalFormatting>
  <conditionalFormatting sqref="B1161:B1176">
    <cfRule type="dataBar" priority="18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{61C09623-4068-4921-9994-3E481484EDBA}</x14:id>
        </ext>
      </extLst>
    </cfRule>
  </conditionalFormatting>
  <conditionalFormatting sqref="C1161:C1176">
    <cfRule type="dataBar" priority="18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{78E36D74-A7EC-4E2D-BCFD-7198EAF6B9E9}</x14:id>
        </ext>
      </extLst>
    </cfRule>
  </conditionalFormatting>
  <conditionalFormatting sqref="D1161:D1176">
    <cfRule type="dataBar" priority="18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{4E07FC66-83A3-44F3-A3D8-1CC1DA5558D1}</x14:id>
        </ext>
      </extLst>
    </cfRule>
  </conditionalFormatting>
  <conditionalFormatting sqref="E1161:E1176">
    <cfRule type="dataBar" priority="1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{BC4FE7AC-32E5-4574-B72B-82F4BC3C807C}</x14:id>
        </ext>
      </extLst>
    </cfRule>
  </conditionalFormatting>
  <conditionalFormatting sqref="F1161:F1176">
    <cfRule type="dataBar" priority="18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{F1E3F61A-D6CE-4910-AC4F-4D21DD34162C}</x14:id>
        </ext>
      </extLst>
    </cfRule>
  </conditionalFormatting>
  <conditionalFormatting sqref="G1161:G1176">
    <cfRule type="dataBar" priority="18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{6CF80904-2D96-46FB-964A-28EADF3F5AC1}</x14:id>
        </ext>
      </extLst>
    </cfRule>
  </conditionalFormatting>
  <conditionalFormatting sqref="H1161:H1176">
    <cfRule type="dataBar" priority="18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{D38E0254-3108-428B-9872-D544EDF429A4}</x14:id>
        </ext>
      </extLst>
    </cfRule>
  </conditionalFormatting>
  <conditionalFormatting sqref="I1161:I1176">
    <cfRule type="dataBar" priority="18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{630933FB-BD91-4770-81E3-89CB847C0A5A}</x14:id>
        </ext>
      </extLst>
    </cfRule>
  </conditionalFormatting>
  <conditionalFormatting sqref="J1161:J1176">
    <cfRule type="dataBar" priority="18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{009F9C83-1DD6-4459-8B5C-0572F8FD179D}</x14:id>
        </ext>
      </extLst>
    </cfRule>
  </conditionalFormatting>
  <conditionalFormatting sqref="K1161:K1176">
    <cfRule type="dataBar" priority="18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{94887F51-AD65-4620-ABE3-9C6E41A31AC7}</x14:id>
        </ext>
      </extLst>
    </cfRule>
  </conditionalFormatting>
  <conditionalFormatting sqref="B1183:B1198">
    <cfRule type="dataBar" priority="18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{8AC313F6-6D82-40FA-A2B3-A0C2C57F52CD}</x14:id>
        </ext>
      </extLst>
    </cfRule>
  </conditionalFormatting>
  <conditionalFormatting sqref="C1183:C1198">
    <cfRule type="dataBar" priority="17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{9044E5C8-B9A3-4A1B-B850-65283722F263}</x14:id>
        </ext>
      </extLst>
    </cfRule>
  </conditionalFormatting>
  <conditionalFormatting sqref="D1183:D1198">
    <cfRule type="dataBar" priority="17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{EC718A64-AF54-4EDA-8A8A-390B8A30C03E}</x14:id>
        </ext>
      </extLst>
    </cfRule>
  </conditionalFormatting>
  <conditionalFormatting sqref="E1183:E1198">
    <cfRule type="dataBar" priority="17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{9C27363B-3E52-4095-9A3E-D25AD53CEDAE}</x14:id>
        </ext>
      </extLst>
    </cfRule>
  </conditionalFormatting>
  <conditionalFormatting sqref="F1183:F1198">
    <cfRule type="dataBar" priority="17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{6F09DA76-F63F-4552-946A-2F9D964565FD}</x14:id>
        </ext>
      </extLst>
    </cfRule>
  </conditionalFormatting>
  <conditionalFormatting sqref="G1183:G1198">
    <cfRule type="dataBar" priority="17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{9CB7E9A4-62D2-4EB4-90D9-94B92E7078A3}</x14:id>
        </ext>
      </extLst>
    </cfRule>
  </conditionalFormatting>
  <conditionalFormatting sqref="H1183:H1198">
    <cfRule type="dataBar" priority="17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{50F6FB2D-C927-42F4-B691-1801A4409E4B}</x14:id>
        </ext>
      </extLst>
    </cfRule>
  </conditionalFormatting>
  <conditionalFormatting sqref="I1183:I1198">
    <cfRule type="dataBar" priority="17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{1191C16E-3C09-4D3E-B2D3-6CA560B1EDB7}</x14:id>
        </ext>
      </extLst>
    </cfRule>
  </conditionalFormatting>
  <conditionalFormatting sqref="J1183:J1198">
    <cfRule type="dataBar" priority="17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{0659C6C3-BF12-43A4-B686-D65FB8F690CD}</x14:id>
        </ext>
      </extLst>
    </cfRule>
  </conditionalFormatting>
  <conditionalFormatting sqref="K1183:K1198">
    <cfRule type="dataBar" priority="17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{08512179-E033-4B8B-BC65-4B99B477CC0E}</x14:id>
        </ext>
      </extLst>
    </cfRule>
  </conditionalFormatting>
  <conditionalFormatting sqref="B1203:B1218">
    <cfRule type="dataBar" priority="17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{3480117E-5906-4FF6-88B4-37158D1F0829}</x14:id>
        </ext>
      </extLst>
    </cfRule>
  </conditionalFormatting>
  <conditionalFormatting sqref="C1203:C1218">
    <cfRule type="dataBar" priority="17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{0CB9DB2B-D962-460C-830C-3096419931D4}</x14:id>
        </ext>
      </extLst>
    </cfRule>
  </conditionalFormatting>
  <conditionalFormatting sqref="D1203:D1218">
    <cfRule type="dataBar" priority="17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{C5F0B765-8A9D-43CB-BE6D-06F46422E5F5}</x14:id>
        </ext>
      </extLst>
    </cfRule>
  </conditionalFormatting>
  <conditionalFormatting sqref="E1203:E1218">
    <cfRule type="dataBar" priority="17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{C4928575-D91B-49FD-999D-E2A27B2B67E4}</x14:id>
        </ext>
      </extLst>
    </cfRule>
  </conditionalFormatting>
  <conditionalFormatting sqref="F1203:F1218">
    <cfRule type="dataBar" priority="17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{FEACD87C-E5E4-4C4F-8595-0D7455767EF0}</x14:id>
        </ext>
      </extLst>
    </cfRule>
  </conditionalFormatting>
  <conditionalFormatting sqref="G1203:G1218">
    <cfRule type="dataBar" priority="17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{79F4C9D9-F49E-4A57-B5E7-0B6F056A850A}</x14:id>
        </ext>
      </extLst>
    </cfRule>
  </conditionalFormatting>
  <conditionalFormatting sqref="H1203:H1218">
    <cfRule type="dataBar" priority="17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{D705CE2D-3DAA-49D7-BB33-3F020F9E0FCF}</x14:id>
        </ext>
      </extLst>
    </cfRule>
  </conditionalFormatting>
  <conditionalFormatting sqref="I1203:I1218">
    <cfRule type="dataBar" priority="17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{86DDEB35-AEBD-426E-BFA7-9A1A8EF5834D}</x14:id>
        </ext>
      </extLst>
    </cfRule>
  </conditionalFormatting>
  <conditionalFormatting sqref="J1203:J1218">
    <cfRule type="dataBar" priority="17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{382875D2-BD12-4B5B-BC8F-D368A4769518}</x14:id>
        </ext>
      </extLst>
    </cfRule>
  </conditionalFormatting>
  <conditionalFormatting sqref="K1203:K1218">
    <cfRule type="dataBar" priority="17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{5BA3D10E-E173-4EF0-B37D-CF3E8557B30C}</x14:id>
        </ext>
      </extLst>
    </cfRule>
  </conditionalFormatting>
  <conditionalFormatting sqref="B1225:B1240">
    <cfRule type="dataBar" priority="17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{219DF6E4-1ACE-40B9-B114-DCF412417DFF}</x14:id>
        </ext>
      </extLst>
    </cfRule>
  </conditionalFormatting>
  <conditionalFormatting sqref="C1225:C1240">
    <cfRule type="dataBar" priority="17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{6A42F7B1-A00C-4F12-8DB3-6B0C72722A61}</x14:id>
        </ext>
      </extLst>
    </cfRule>
  </conditionalFormatting>
  <conditionalFormatting sqref="D1225:D1240">
    <cfRule type="dataBar" priority="17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{13A90836-6F51-4A32-9F7A-AB42E1D4CB38}</x14:id>
        </ext>
      </extLst>
    </cfRule>
  </conditionalFormatting>
  <conditionalFormatting sqref="E1225:E1240">
    <cfRule type="dataBar" priority="17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{94CBBEAB-B4EF-4BFA-8490-8CA3D3A26AA9}</x14:id>
        </ext>
      </extLst>
    </cfRule>
  </conditionalFormatting>
  <conditionalFormatting sqref="F1225:F1240">
    <cfRule type="dataBar" priority="17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{F90A2168-C662-4490-9C55-014E138465B4}</x14:id>
        </ext>
      </extLst>
    </cfRule>
  </conditionalFormatting>
  <conditionalFormatting sqref="G1225:G1240">
    <cfRule type="dataBar" priority="17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{B44E306D-6479-4109-92E6-E17F5F328C7A}</x14:id>
        </ext>
      </extLst>
    </cfRule>
  </conditionalFormatting>
  <conditionalFormatting sqref="H1225:H1240">
    <cfRule type="dataBar" priority="17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{0EFD2200-E8CD-4DE4-B52D-DEF1D184C444}</x14:id>
        </ext>
      </extLst>
    </cfRule>
  </conditionalFormatting>
  <conditionalFormatting sqref="I1225:I1240">
    <cfRule type="dataBar" priority="17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{5DEE0A56-DE59-483D-8E4F-95797D08EE64}</x14:id>
        </ext>
      </extLst>
    </cfRule>
  </conditionalFormatting>
  <conditionalFormatting sqref="J1225:J1240">
    <cfRule type="dataBar" priority="17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{69CBA859-CE92-43BD-BAFC-DA7219C027FC}</x14:id>
        </ext>
      </extLst>
    </cfRule>
  </conditionalFormatting>
  <conditionalFormatting sqref="K1225:K1240">
    <cfRule type="dataBar" priority="17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{9D6DF097-97BD-4B92-AE49-18156203CFD6}</x14:id>
        </ext>
      </extLst>
    </cfRule>
  </conditionalFormatting>
  <conditionalFormatting sqref="B1245:B1260">
    <cfRule type="dataBar" priority="17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{320E9C25-756F-4E8D-9156-31B10CD4F577}</x14:id>
        </ext>
      </extLst>
    </cfRule>
  </conditionalFormatting>
  <conditionalFormatting sqref="C1245:C1260">
    <cfRule type="dataBar" priority="17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{6F5E4254-CE07-4A8E-83B8-B4A4A0559DCB}</x14:id>
        </ext>
      </extLst>
    </cfRule>
  </conditionalFormatting>
  <conditionalFormatting sqref="D1245:D1260">
    <cfRule type="dataBar" priority="17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{24A1472D-8542-4680-A197-BE8B872FD4FE}</x14:id>
        </ext>
      </extLst>
    </cfRule>
  </conditionalFormatting>
  <conditionalFormatting sqref="E1245:E1260">
    <cfRule type="dataBar" priority="17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{74E28311-6706-48AE-BEA6-DE5D1ABC453A}</x14:id>
        </ext>
      </extLst>
    </cfRule>
  </conditionalFormatting>
  <conditionalFormatting sqref="F1245:F1260">
    <cfRule type="dataBar" priority="17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{2845D722-4E09-42AF-98A5-CE558B71A88F}</x14:id>
        </ext>
      </extLst>
    </cfRule>
  </conditionalFormatting>
  <conditionalFormatting sqref="G1245:G1260">
    <cfRule type="dataBar" priority="17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{4F390193-6A17-47D1-A8C0-8D6637218E9B}</x14:id>
        </ext>
      </extLst>
    </cfRule>
  </conditionalFormatting>
  <conditionalFormatting sqref="H1245:H1260">
    <cfRule type="dataBar" priority="17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{FD9C96D7-1B63-4C7B-8999-460D3E526860}</x14:id>
        </ext>
      </extLst>
    </cfRule>
  </conditionalFormatting>
  <conditionalFormatting sqref="I1245:I1260">
    <cfRule type="dataBar" priority="17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{936A969B-E14E-4574-A27F-73AFB8C17F35}</x14:id>
        </ext>
      </extLst>
    </cfRule>
  </conditionalFormatting>
  <conditionalFormatting sqref="J1245:J1260">
    <cfRule type="dataBar" priority="17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{34889FA3-2FF8-4BF1-B7A0-9A9CE17D440D}</x14:id>
        </ext>
      </extLst>
    </cfRule>
  </conditionalFormatting>
  <conditionalFormatting sqref="K1245:K1260">
    <cfRule type="dataBar" priority="17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{A07E5046-74C6-4057-B8F2-52364FD3508E}</x14:id>
        </ext>
      </extLst>
    </cfRule>
  </conditionalFormatting>
  <conditionalFormatting sqref="B1267:B1282">
    <cfRule type="dataBar" priority="17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{3144A8AA-26FD-490C-A6D3-CE9A67FAA4C5}</x14:id>
        </ext>
      </extLst>
    </cfRule>
  </conditionalFormatting>
  <conditionalFormatting sqref="C1267:C1282">
    <cfRule type="dataBar" priority="17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{20B8F815-85AC-4BB1-856B-D833EA41E1E6}</x14:id>
        </ext>
      </extLst>
    </cfRule>
  </conditionalFormatting>
  <conditionalFormatting sqref="D1267:D1282">
    <cfRule type="dataBar" priority="17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{4D8F2180-5677-4AA4-9675-C189CA4F9C29}</x14:id>
        </ext>
      </extLst>
    </cfRule>
  </conditionalFormatting>
  <conditionalFormatting sqref="E1267:E1282">
    <cfRule type="dataBar" priority="17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{411DFCEE-8F89-456B-9A03-52F642CB6F85}</x14:id>
        </ext>
      </extLst>
    </cfRule>
  </conditionalFormatting>
  <conditionalFormatting sqref="F1267:F1282">
    <cfRule type="dataBar" priority="17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{15119D3B-C81C-4B00-913E-99BFEA3529F0}</x14:id>
        </ext>
      </extLst>
    </cfRule>
  </conditionalFormatting>
  <conditionalFormatting sqref="G1267:G1282">
    <cfRule type="dataBar" priority="17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{B919E43C-BBD1-4F87-BF60-2F2527F18AF6}</x14:id>
        </ext>
      </extLst>
    </cfRule>
  </conditionalFormatting>
  <conditionalFormatting sqref="H1267:H1282">
    <cfRule type="dataBar" priority="17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{F8A49D95-DF9E-47D6-83E0-6135947CD7F5}</x14:id>
        </ext>
      </extLst>
    </cfRule>
  </conditionalFormatting>
  <conditionalFormatting sqref="I1267:I1282">
    <cfRule type="dataBar" priority="17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{E354FC3C-F4B9-4235-A160-35B26D791E23}</x14:id>
        </ext>
      </extLst>
    </cfRule>
  </conditionalFormatting>
  <conditionalFormatting sqref="J1267:J1282">
    <cfRule type="dataBar" priority="17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{AF7B140C-247B-42C3-B724-95FCBCCF0EFE}</x14:id>
        </ext>
      </extLst>
    </cfRule>
  </conditionalFormatting>
  <conditionalFormatting sqref="K1267:K1282">
    <cfRule type="dataBar" priority="17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{4037FD47-3DE4-465F-9071-987D7FC37F7E}</x14:id>
        </ext>
      </extLst>
    </cfRule>
  </conditionalFormatting>
  <conditionalFormatting sqref="B1287:B1302">
    <cfRule type="dataBar" priority="17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{5EA3C6EA-ABEB-4800-8B86-04F71FABC315}</x14:id>
        </ext>
      </extLst>
    </cfRule>
  </conditionalFormatting>
  <conditionalFormatting sqref="C1287:C1302">
    <cfRule type="dataBar" priority="17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{2C2A5BB2-E377-4537-B0D9-B98D4720D827}</x14:id>
        </ext>
      </extLst>
    </cfRule>
  </conditionalFormatting>
  <conditionalFormatting sqref="D1287:D1302">
    <cfRule type="dataBar" priority="17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{BB2A7BDC-5734-4EE4-A00E-8593225613CA}</x14:id>
        </ext>
      </extLst>
    </cfRule>
  </conditionalFormatting>
  <conditionalFormatting sqref="E1287:E1302">
    <cfRule type="dataBar" priority="17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{1A43F5AC-BFE8-4D77-AB35-4381E621B943}</x14:id>
        </ext>
      </extLst>
    </cfRule>
  </conditionalFormatting>
  <conditionalFormatting sqref="F1287:F1302">
    <cfRule type="dataBar" priority="17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{1A583816-CF0F-4F81-B0F2-7354F0A3E6E8}</x14:id>
        </ext>
      </extLst>
    </cfRule>
  </conditionalFormatting>
  <conditionalFormatting sqref="G1287:G1302">
    <cfRule type="dataBar" priority="17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{DF8C3043-1168-4B56-A1B5-980607A0A9E8}</x14:id>
        </ext>
      </extLst>
    </cfRule>
  </conditionalFormatting>
  <conditionalFormatting sqref="H1287:H1302">
    <cfRule type="dataBar" priority="17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{123BB8A2-CD60-466F-933B-A12D8D2FEF8C}</x14:id>
        </ext>
      </extLst>
    </cfRule>
  </conditionalFormatting>
  <conditionalFormatting sqref="I1287:I1302">
    <cfRule type="dataBar" priority="17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{61C3DD37-D643-4E2A-97EB-6AF7992D6689}</x14:id>
        </ext>
      </extLst>
    </cfRule>
  </conditionalFormatting>
  <conditionalFormatting sqref="J1287:J1302">
    <cfRule type="dataBar" priority="17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{6C5A8D64-33A2-4071-9F18-96F275254901}</x14:id>
        </ext>
      </extLst>
    </cfRule>
  </conditionalFormatting>
  <conditionalFormatting sqref="K1287:K1302">
    <cfRule type="dataBar" priority="17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{F582E4E0-7B7D-4892-9284-978A6A690982}</x14:id>
        </ext>
      </extLst>
    </cfRule>
  </conditionalFormatting>
  <conditionalFormatting sqref="B1309:B1324">
    <cfRule type="dataBar" priority="17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{EC6B361C-8B06-4D01-AD5F-D4FF0E1D3125}</x14:id>
        </ext>
      </extLst>
    </cfRule>
  </conditionalFormatting>
  <conditionalFormatting sqref="C1309:C1324">
    <cfRule type="dataBar" priority="17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{A7507FE0-62BC-4063-AD47-55C8498A297D}</x14:id>
        </ext>
      </extLst>
    </cfRule>
  </conditionalFormatting>
  <conditionalFormatting sqref="D1309:D1324">
    <cfRule type="dataBar" priority="17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{41CDC5A1-44F2-413F-B25A-FE0BE9D8FD68}</x14:id>
        </ext>
      </extLst>
    </cfRule>
  </conditionalFormatting>
  <conditionalFormatting sqref="E1309:E1324">
    <cfRule type="dataBar" priority="17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{F8C86B5E-18FE-41D4-92EE-EB492436B7CE}</x14:id>
        </ext>
      </extLst>
    </cfRule>
  </conditionalFormatting>
  <conditionalFormatting sqref="F1309:F1324">
    <cfRule type="dataBar" priority="17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{9013C5E3-5DA6-43F6-A48D-158B3BA7E5F4}</x14:id>
        </ext>
      </extLst>
    </cfRule>
  </conditionalFormatting>
  <conditionalFormatting sqref="G1309:G1324">
    <cfRule type="dataBar" priority="17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{FA0DFD1C-6D3A-4BE6-8088-B2C6DD0F9D6B}</x14:id>
        </ext>
      </extLst>
    </cfRule>
  </conditionalFormatting>
  <conditionalFormatting sqref="H1309:H1324">
    <cfRule type="dataBar" priority="17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{86A9EA29-D4B4-413D-892E-8D6E7B012D68}</x14:id>
        </ext>
      </extLst>
    </cfRule>
  </conditionalFormatting>
  <conditionalFormatting sqref="I1309:I1324">
    <cfRule type="dataBar" priority="17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{04224759-64CD-41C7-B32A-7A17BD98DF99}</x14:id>
        </ext>
      </extLst>
    </cfRule>
  </conditionalFormatting>
  <conditionalFormatting sqref="J1309:J1324">
    <cfRule type="dataBar" priority="17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{91D5A546-97E1-42BD-BD0A-A49EA97EDCCE}</x14:id>
        </ext>
      </extLst>
    </cfRule>
  </conditionalFormatting>
  <conditionalFormatting sqref="K1309:K1324">
    <cfRule type="dataBar" priority="17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{E37DDB29-DBBC-4C4A-8880-AEABE4050BF6}</x14:id>
        </ext>
      </extLst>
    </cfRule>
  </conditionalFormatting>
  <conditionalFormatting sqref="B1329:B1344">
    <cfRule type="dataBar" priority="17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{4F431B17-422A-48CE-AB1C-D276519333D9}</x14:id>
        </ext>
      </extLst>
    </cfRule>
  </conditionalFormatting>
  <conditionalFormatting sqref="C1329:C1344">
    <cfRule type="dataBar" priority="1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{BCC916B1-2D9C-44C3-BBE2-F66486F53FC1}</x14:id>
        </ext>
      </extLst>
    </cfRule>
  </conditionalFormatting>
  <conditionalFormatting sqref="D1329:D1344">
    <cfRule type="dataBar" priority="17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{3B12CDD3-9F95-4895-A276-6F997F168692}</x14:id>
        </ext>
      </extLst>
    </cfRule>
  </conditionalFormatting>
  <conditionalFormatting sqref="E1329:E1344">
    <cfRule type="dataBar" priority="17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{04E3B154-FC00-4094-860F-607F24131711}</x14:id>
        </ext>
      </extLst>
    </cfRule>
  </conditionalFormatting>
  <conditionalFormatting sqref="F1329:F1344">
    <cfRule type="dataBar" priority="17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{F22F1762-21DB-49FA-8BB0-CD7C8CB1FBF6}</x14:id>
        </ext>
      </extLst>
    </cfRule>
  </conditionalFormatting>
  <conditionalFormatting sqref="G1329:G1344">
    <cfRule type="dataBar" priority="17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{3049D756-C9B9-4BEF-8C55-2992BB10D352}</x14:id>
        </ext>
      </extLst>
    </cfRule>
  </conditionalFormatting>
  <conditionalFormatting sqref="H1329:H1344">
    <cfRule type="dataBar" priority="17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{A52631CF-0193-4EE9-8464-5EE46B744736}</x14:id>
        </ext>
      </extLst>
    </cfRule>
  </conditionalFormatting>
  <conditionalFormatting sqref="I1329:I1344">
    <cfRule type="dataBar" priority="17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{4182CEA6-1FAA-4CDC-8F99-ACCC5F123EDF}</x14:id>
        </ext>
      </extLst>
    </cfRule>
  </conditionalFormatting>
  <conditionalFormatting sqref="J1329:J1344">
    <cfRule type="dataBar" priority="17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{7C05E879-8AB8-490B-807F-EB9CDF102339}</x14:id>
        </ext>
      </extLst>
    </cfRule>
  </conditionalFormatting>
  <conditionalFormatting sqref="K1329:K1344">
    <cfRule type="dataBar" priority="17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{6DA2CE83-3F64-44F9-AEE3-FF2447199915}</x14:id>
        </ext>
      </extLst>
    </cfRule>
  </conditionalFormatting>
  <conditionalFormatting sqref="B1351:B1366">
    <cfRule type="dataBar" priority="17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{0C969BB6-5BAC-4B38-9237-E665B5F2FF18}</x14:id>
        </ext>
      </extLst>
    </cfRule>
  </conditionalFormatting>
  <conditionalFormatting sqref="C1351:C1366">
    <cfRule type="dataBar" priority="17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{F3559707-25D6-4A7A-9167-944B29EB122A}</x14:id>
        </ext>
      </extLst>
    </cfRule>
  </conditionalFormatting>
  <conditionalFormatting sqref="D1351:D1366">
    <cfRule type="dataBar" priority="17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{CFC9A9AE-EFBB-4A83-8937-310B017F316B}</x14:id>
        </ext>
      </extLst>
    </cfRule>
  </conditionalFormatting>
  <conditionalFormatting sqref="E1351:E1366">
    <cfRule type="dataBar" priority="17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{085639FE-FE29-4DE1-8A97-2284B7607DD6}</x14:id>
        </ext>
      </extLst>
    </cfRule>
  </conditionalFormatting>
  <conditionalFormatting sqref="F1351:F1366">
    <cfRule type="dataBar" priority="17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{1BD467E6-4BA2-43C1-AC44-27F2ABFEA7E7}</x14:id>
        </ext>
      </extLst>
    </cfRule>
  </conditionalFormatting>
  <conditionalFormatting sqref="G1351:G1366">
    <cfRule type="dataBar" priority="17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{8A39A9B6-F6C1-4651-87C0-BC608C3998F2}</x14:id>
        </ext>
      </extLst>
    </cfRule>
  </conditionalFormatting>
  <conditionalFormatting sqref="H1351:H1366">
    <cfRule type="dataBar" priority="17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{D42A3FA3-FE57-4948-971B-327614695D71}</x14:id>
        </ext>
      </extLst>
    </cfRule>
  </conditionalFormatting>
  <conditionalFormatting sqref="I1351:I1366">
    <cfRule type="dataBar" priority="17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{5E7AFA2E-F9D4-4004-A439-E8FB7645466B}</x14:id>
        </ext>
      </extLst>
    </cfRule>
  </conditionalFormatting>
  <conditionalFormatting sqref="J1351:J1366">
    <cfRule type="dataBar" priority="17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{E4081265-A313-484D-82E5-B0BFB6230B35}</x14:id>
        </ext>
      </extLst>
    </cfRule>
  </conditionalFormatting>
  <conditionalFormatting sqref="K1351:K1366">
    <cfRule type="dataBar" priority="17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{0CA0E802-392B-4D9E-91C9-AF858A90046B}</x14:id>
        </ext>
      </extLst>
    </cfRule>
  </conditionalFormatting>
  <conditionalFormatting sqref="B1371:B1386">
    <cfRule type="dataBar" priority="17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{F18594B4-D19E-4E0C-B327-522D04F2C0AC}</x14:id>
        </ext>
      </extLst>
    </cfRule>
  </conditionalFormatting>
  <conditionalFormatting sqref="C1371:C1386">
    <cfRule type="dataBar" priority="17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{D6DEC1AC-6ABC-4ED4-8DB2-578921107D6C}</x14:id>
        </ext>
      </extLst>
    </cfRule>
  </conditionalFormatting>
  <conditionalFormatting sqref="D1371:D1386">
    <cfRule type="dataBar" priority="17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{5EC59783-C24E-428F-84A7-EFB871858BB5}</x14:id>
        </ext>
      </extLst>
    </cfRule>
  </conditionalFormatting>
  <conditionalFormatting sqref="E1371:E1386">
    <cfRule type="dataBar" priority="17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{4286D3D7-217F-4A60-8D02-4E03988EF621}</x14:id>
        </ext>
      </extLst>
    </cfRule>
  </conditionalFormatting>
  <conditionalFormatting sqref="F1371:F1386">
    <cfRule type="dataBar" priority="17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{3E128B4F-BED5-444C-8698-9AFF2B432E5D}</x14:id>
        </ext>
      </extLst>
    </cfRule>
  </conditionalFormatting>
  <conditionalFormatting sqref="G1371:G1386">
    <cfRule type="dataBar" priority="17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{2158CD88-AA9E-4AB0-9243-14CE975E8CA7}</x14:id>
        </ext>
      </extLst>
    </cfRule>
  </conditionalFormatting>
  <conditionalFormatting sqref="H1371:H1386">
    <cfRule type="dataBar" priority="17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{C9E4111F-8639-4A6F-AEA2-99314128FDEB}</x14:id>
        </ext>
      </extLst>
    </cfRule>
  </conditionalFormatting>
  <conditionalFormatting sqref="I1371:I1386">
    <cfRule type="dataBar" priority="17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{9834EAF4-72A0-44E9-9709-AA01E97605FC}</x14:id>
        </ext>
      </extLst>
    </cfRule>
  </conditionalFormatting>
  <conditionalFormatting sqref="J1371:J1386">
    <cfRule type="dataBar" priority="17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{B19A6D4A-873C-42D4-AD5F-533968CF244D}</x14:id>
        </ext>
      </extLst>
    </cfRule>
  </conditionalFormatting>
  <conditionalFormatting sqref="K1371:K1386">
    <cfRule type="dataBar" priority="17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{D547A7B5-6253-43FD-BC4A-389476540DC0}</x14:id>
        </ext>
      </extLst>
    </cfRule>
  </conditionalFormatting>
  <conditionalFormatting sqref="B1393:B1408">
    <cfRule type="dataBar" priority="17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{6F37A56F-5483-4CD0-A514-4C149F06A0D1}</x14:id>
        </ext>
      </extLst>
    </cfRule>
  </conditionalFormatting>
  <conditionalFormatting sqref="C1393:C1408">
    <cfRule type="dataBar" priority="16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{E030B7EE-ECF8-4F1B-826B-0B34C3F20326}</x14:id>
        </ext>
      </extLst>
    </cfRule>
  </conditionalFormatting>
  <conditionalFormatting sqref="D1393:D1408">
    <cfRule type="dataBar" priority="16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{F134B6A3-4BF2-4F1F-85B4-6BE0C01E7C6E}</x14:id>
        </ext>
      </extLst>
    </cfRule>
  </conditionalFormatting>
  <conditionalFormatting sqref="E1393:E1408">
    <cfRule type="dataBar" priority="16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{1FC98FBD-C15F-4A6F-BCD8-EAC9C7BAAE5B}</x14:id>
        </ext>
      </extLst>
    </cfRule>
  </conditionalFormatting>
  <conditionalFormatting sqref="F1393:F1408">
    <cfRule type="dataBar" priority="16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{CA0D8AC4-38C1-4583-8481-5F07C32BA684}</x14:id>
        </ext>
      </extLst>
    </cfRule>
  </conditionalFormatting>
  <conditionalFormatting sqref="G1393:G1408">
    <cfRule type="dataBar" priority="16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{E7E6A721-E8BF-46D0-A4C6-6326E7CCAD58}</x14:id>
        </ext>
      </extLst>
    </cfRule>
  </conditionalFormatting>
  <conditionalFormatting sqref="H1393:H1408">
    <cfRule type="dataBar" priority="16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{1B4AEA0D-4D1C-4F6B-8E37-7E7E9DFAA980}</x14:id>
        </ext>
      </extLst>
    </cfRule>
  </conditionalFormatting>
  <conditionalFormatting sqref="I1393:I1408">
    <cfRule type="dataBar" priority="16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{E00661E7-EF5E-493E-8575-836AA3D112D8}</x14:id>
        </ext>
      </extLst>
    </cfRule>
  </conditionalFormatting>
  <conditionalFormatting sqref="J1393:J1408">
    <cfRule type="dataBar" priority="16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{997DF1DA-FF56-4007-BF4A-3FDF0A6903BA}</x14:id>
        </ext>
      </extLst>
    </cfRule>
  </conditionalFormatting>
  <conditionalFormatting sqref="K1393:K1408">
    <cfRule type="dataBar" priority="16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{D64EAA33-07C4-4515-B4EB-05F680BCB286}</x14:id>
        </ext>
      </extLst>
    </cfRule>
  </conditionalFormatting>
  <conditionalFormatting sqref="B1413:B1428">
    <cfRule type="dataBar" priority="16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{5360000B-D8B5-400A-B275-1C69BC7F5D14}</x14:id>
        </ext>
      </extLst>
    </cfRule>
  </conditionalFormatting>
  <conditionalFormatting sqref="C1413:C1428">
    <cfRule type="dataBar" priority="16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{4321B4E3-8C54-4CAE-88AE-E626D12444EB}</x14:id>
        </ext>
      </extLst>
    </cfRule>
  </conditionalFormatting>
  <conditionalFormatting sqref="D1413:D1428">
    <cfRule type="dataBar" priority="16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{EC9A489C-1F56-43EE-83CF-8954A5D198EB}</x14:id>
        </ext>
      </extLst>
    </cfRule>
  </conditionalFormatting>
  <conditionalFormatting sqref="E1413:E1428">
    <cfRule type="dataBar" priority="16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{D3C167C2-6ACF-4609-9410-BABEBB4DF452}</x14:id>
        </ext>
      </extLst>
    </cfRule>
  </conditionalFormatting>
  <conditionalFormatting sqref="F1413:F1428">
    <cfRule type="dataBar" priority="16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{76145305-DEE1-4562-B888-1F5AE295C359}</x14:id>
        </ext>
      </extLst>
    </cfRule>
  </conditionalFormatting>
  <conditionalFormatting sqref="G1413:G1428">
    <cfRule type="dataBar" priority="16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{7EB2FED5-F452-4988-9964-E91DC53935BE}</x14:id>
        </ext>
      </extLst>
    </cfRule>
  </conditionalFormatting>
  <conditionalFormatting sqref="H1413:H1428">
    <cfRule type="dataBar" priority="16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{3727384E-605D-4B92-937F-76147D156F77}</x14:id>
        </ext>
      </extLst>
    </cfRule>
  </conditionalFormatting>
  <conditionalFormatting sqref="I1413:I1428">
    <cfRule type="dataBar" priority="16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{C0E83B65-4158-46D9-8284-90C50E71A866}</x14:id>
        </ext>
      </extLst>
    </cfRule>
  </conditionalFormatting>
  <conditionalFormatting sqref="J1413:J1428">
    <cfRule type="dataBar" priority="16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{AAA5F6B5-EDE7-4A82-9DF2-6298FAE0ACE9}</x14:id>
        </ext>
      </extLst>
    </cfRule>
  </conditionalFormatting>
  <conditionalFormatting sqref="K1413:K1428">
    <cfRule type="dataBar" priority="16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{7EC1274D-ECE4-466A-8DCF-E712D9F3EC3D}</x14:id>
        </ext>
      </extLst>
    </cfRule>
  </conditionalFormatting>
  <conditionalFormatting sqref="B1435:B1450">
    <cfRule type="dataBar" priority="16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{0B646306-6E85-40DF-921C-89E395242778}</x14:id>
        </ext>
      </extLst>
    </cfRule>
  </conditionalFormatting>
  <conditionalFormatting sqref="C1435:C1450">
    <cfRule type="dataBar" priority="16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{02AEF3FF-D35C-41FC-BA98-DCA34810AADF}</x14:id>
        </ext>
      </extLst>
    </cfRule>
  </conditionalFormatting>
  <conditionalFormatting sqref="D1435:D1450">
    <cfRule type="dataBar" priority="16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{1BC78C9C-7DE1-487E-91B6-47694F753A75}</x14:id>
        </ext>
      </extLst>
    </cfRule>
  </conditionalFormatting>
  <conditionalFormatting sqref="E1435:E1450">
    <cfRule type="dataBar" priority="16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{2286B64B-1407-410C-BB0E-79361FBE4754}</x14:id>
        </ext>
      </extLst>
    </cfRule>
  </conditionalFormatting>
  <conditionalFormatting sqref="F1435:F1450">
    <cfRule type="dataBar" priority="16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{B5D69D93-4FBE-4E17-9174-4E4EE25A3815}</x14:id>
        </ext>
      </extLst>
    </cfRule>
  </conditionalFormatting>
  <conditionalFormatting sqref="G1435:G1450">
    <cfRule type="dataBar" priority="16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{0D03BC02-24DD-4939-A3A1-DD04F636E14B}</x14:id>
        </ext>
      </extLst>
    </cfRule>
  </conditionalFormatting>
  <conditionalFormatting sqref="H1435:H1450">
    <cfRule type="dataBar" priority="16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{D17C3477-5783-4EA5-9996-021381757800}</x14:id>
        </ext>
      </extLst>
    </cfRule>
  </conditionalFormatting>
  <conditionalFormatting sqref="I1435:I1450">
    <cfRule type="dataBar" priority="16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{C7DF250A-F152-4163-B113-F03A886631A5}</x14:id>
        </ext>
      </extLst>
    </cfRule>
  </conditionalFormatting>
  <conditionalFormatting sqref="J1435:J1450">
    <cfRule type="dataBar" priority="16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{5D3C2FF2-1352-4E65-B984-89488CCABFE4}</x14:id>
        </ext>
      </extLst>
    </cfRule>
  </conditionalFormatting>
  <conditionalFormatting sqref="K1435:K1450">
    <cfRule type="dataBar" priority="16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{542B747B-E856-4B98-ADA6-EFEC131EA4C6}</x14:id>
        </ext>
      </extLst>
    </cfRule>
  </conditionalFormatting>
  <conditionalFormatting sqref="B1455:B1470">
    <cfRule type="dataBar" priority="16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{E60A2556-1A48-453D-8C6D-62A21A1C7C1F}</x14:id>
        </ext>
      </extLst>
    </cfRule>
  </conditionalFormatting>
  <conditionalFormatting sqref="C1455:C1470">
    <cfRule type="dataBar" priority="16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{D4D27B07-849C-44A4-8F41-2F2B30DC3706}</x14:id>
        </ext>
      </extLst>
    </cfRule>
  </conditionalFormatting>
  <conditionalFormatting sqref="D1455:D1470">
    <cfRule type="dataBar" priority="16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{68DBFAC1-15FF-4AAA-9AAA-EE500961232C}</x14:id>
        </ext>
      </extLst>
    </cfRule>
  </conditionalFormatting>
  <conditionalFormatting sqref="E1455:E1470">
    <cfRule type="dataBar" priority="16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{283B40C0-F668-4179-B56C-9A6B8E2079A0}</x14:id>
        </ext>
      </extLst>
    </cfRule>
  </conditionalFormatting>
  <conditionalFormatting sqref="F1455:F1470">
    <cfRule type="dataBar" priority="16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{8E3AF27F-E8C1-49EB-8B41-450EB2E9F48A}</x14:id>
        </ext>
      </extLst>
    </cfRule>
  </conditionalFormatting>
  <conditionalFormatting sqref="G1455:G1470">
    <cfRule type="dataBar" priority="16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{A08E5834-8CFC-4731-9268-3784D56F02E4}</x14:id>
        </ext>
      </extLst>
    </cfRule>
  </conditionalFormatting>
  <conditionalFormatting sqref="H1455:H1470">
    <cfRule type="dataBar" priority="16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{188AFD41-094D-4B7C-9E01-AB7B736D91D2}</x14:id>
        </ext>
      </extLst>
    </cfRule>
  </conditionalFormatting>
  <conditionalFormatting sqref="I1455:I1470">
    <cfRule type="dataBar" priority="16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{4C579A62-4FC2-45F8-BCE4-C507954A6E60}</x14:id>
        </ext>
      </extLst>
    </cfRule>
  </conditionalFormatting>
  <conditionalFormatting sqref="J1455:J1470">
    <cfRule type="dataBar" priority="16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{8E9BDBBE-9B50-4AA3-A2A0-A6BB9E6D0029}</x14:id>
        </ext>
      </extLst>
    </cfRule>
  </conditionalFormatting>
  <conditionalFormatting sqref="K1455:K1470">
    <cfRule type="dataBar" priority="16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{ECE5ED2A-E7D9-445C-8845-D2EA21144E1B}</x14:id>
        </ext>
      </extLst>
    </cfRule>
  </conditionalFormatting>
  <conditionalFormatting sqref="B1477:B1492">
    <cfRule type="dataBar" priority="16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{3E42401D-8AC0-4600-8DFB-2F50F1BE0536}</x14:id>
        </ext>
      </extLst>
    </cfRule>
  </conditionalFormatting>
  <conditionalFormatting sqref="C1477:C1492">
    <cfRule type="dataBar" priority="16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{4FE79ADD-72D3-4767-84D1-AE384EE6D583}</x14:id>
        </ext>
      </extLst>
    </cfRule>
  </conditionalFormatting>
  <conditionalFormatting sqref="D1477:D1492">
    <cfRule type="dataBar" priority="16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{CF7086F6-5B7B-454B-9B1A-AA7ECAA5BF0A}</x14:id>
        </ext>
      </extLst>
    </cfRule>
  </conditionalFormatting>
  <conditionalFormatting sqref="E1477:E1492">
    <cfRule type="dataBar" priority="16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{715AEDB7-AE3C-4D2C-9DC5-C0783E75A7DA}</x14:id>
        </ext>
      </extLst>
    </cfRule>
  </conditionalFormatting>
  <conditionalFormatting sqref="F1477:F1492">
    <cfRule type="dataBar" priority="16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{D83D06C6-EF5A-4701-93A6-6ACA62A9AF95}</x14:id>
        </ext>
      </extLst>
    </cfRule>
  </conditionalFormatting>
  <conditionalFormatting sqref="G1477:G1492">
    <cfRule type="dataBar" priority="16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{712FD616-33B4-4C39-8636-512CE4FE92B1}</x14:id>
        </ext>
      </extLst>
    </cfRule>
  </conditionalFormatting>
  <conditionalFormatting sqref="H1477:H1492">
    <cfRule type="dataBar" priority="16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{0828EE41-9676-44A2-B056-F9676187AB04}</x14:id>
        </ext>
      </extLst>
    </cfRule>
  </conditionalFormatting>
  <conditionalFormatting sqref="I1477:I1492">
    <cfRule type="dataBar" priority="16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{DD2A8C6D-E9FE-471D-8CA6-43AA57AA3D5D}</x14:id>
        </ext>
      </extLst>
    </cfRule>
  </conditionalFormatting>
  <conditionalFormatting sqref="J1477:J1492">
    <cfRule type="dataBar" priority="16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{8926CD97-4002-428C-AF2A-BE1129F42576}</x14:id>
        </ext>
      </extLst>
    </cfRule>
  </conditionalFormatting>
  <conditionalFormatting sqref="K1477:K1492">
    <cfRule type="dataBar" priority="16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{94D44918-EDAD-45E6-AE85-9660FFE91286}</x14:id>
        </ext>
      </extLst>
    </cfRule>
  </conditionalFormatting>
  <conditionalFormatting sqref="B1497:B1512">
    <cfRule type="dataBar" priority="16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{E5E665B5-6FE6-41EB-A5A3-301CB6E0D0B8}</x14:id>
        </ext>
      </extLst>
    </cfRule>
  </conditionalFormatting>
  <conditionalFormatting sqref="C1497:C1512">
    <cfRule type="dataBar" priority="16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{A594FC50-FA72-4CD9-9FA6-B391EEB8D7C8}</x14:id>
        </ext>
      </extLst>
    </cfRule>
  </conditionalFormatting>
  <conditionalFormatting sqref="D1497:D1512">
    <cfRule type="dataBar" priority="16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{72E94D67-DB50-42E1-97A2-1AC24076F004}</x14:id>
        </ext>
      </extLst>
    </cfRule>
  </conditionalFormatting>
  <conditionalFormatting sqref="E1497:E1512">
    <cfRule type="dataBar" priority="16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{4478A479-5CB6-4336-836B-BA4A27F845A9}</x14:id>
        </ext>
      </extLst>
    </cfRule>
  </conditionalFormatting>
  <conditionalFormatting sqref="F1497:F1512">
    <cfRule type="dataBar" priority="16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{B222A9EB-8F5E-4B6B-86BF-B2EB5D4FBFD0}</x14:id>
        </ext>
      </extLst>
    </cfRule>
  </conditionalFormatting>
  <conditionalFormatting sqref="G1497:G1512">
    <cfRule type="dataBar" priority="16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{FB435F7D-2ECD-4395-9247-84DB93CA7F50}</x14:id>
        </ext>
      </extLst>
    </cfRule>
  </conditionalFormatting>
  <conditionalFormatting sqref="H1497:H1512">
    <cfRule type="dataBar" priority="16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{93BB6450-DE6C-4BA0-AFD0-09B1D47DE9D7}</x14:id>
        </ext>
      </extLst>
    </cfRule>
  </conditionalFormatting>
  <conditionalFormatting sqref="I1497:I1512">
    <cfRule type="dataBar" priority="16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{29769E4C-6615-4A3C-AC11-024603992439}</x14:id>
        </ext>
      </extLst>
    </cfRule>
  </conditionalFormatting>
  <conditionalFormatting sqref="J1497:J1512">
    <cfRule type="dataBar" priority="16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{93A5419F-1D8B-4A38-AD7C-5DC8B03826EA}</x14:id>
        </ext>
      </extLst>
    </cfRule>
  </conditionalFormatting>
  <conditionalFormatting sqref="K1497:K1512">
    <cfRule type="dataBar" priority="16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{867B6CCB-8E1D-4677-B761-40045D82E611}</x14:id>
        </ext>
      </extLst>
    </cfRule>
  </conditionalFormatting>
  <conditionalFormatting sqref="B1519:B1534">
    <cfRule type="dataBar" priority="16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{C905FD45-99F5-4F0C-ABA4-BAD93AAF902D}</x14:id>
        </ext>
      </extLst>
    </cfRule>
  </conditionalFormatting>
  <conditionalFormatting sqref="C1519:C1534">
    <cfRule type="dataBar" priority="16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{A14F3DF0-C3E6-4732-9BC7-CC9A72A7FAF6}</x14:id>
        </ext>
      </extLst>
    </cfRule>
  </conditionalFormatting>
  <conditionalFormatting sqref="D1519:D1534">
    <cfRule type="dataBar" priority="16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{6A6BEE63-9DB0-4971-8D31-453079AF5AD2}</x14:id>
        </ext>
      </extLst>
    </cfRule>
  </conditionalFormatting>
  <conditionalFormatting sqref="E1519:E1534">
    <cfRule type="dataBar" priority="16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{901F90A4-31B0-4B27-BE8A-71A40A5BC543}</x14:id>
        </ext>
      </extLst>
    </cfRule>
  </conditionalFormatting>
  <conditionalFormatting sqref="F1519:F1534">
    <cfRule type="dataBar" priority="16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{41B18CEB-1AF8-4873-A21A-1D685C61597F}</x14:id>
        </ext>
      </extLst>
    </cfRule>
  </conditionalFormatting>
  <conditionalFormatting sqref="G1519:G1534">
    <cfRule type="dataBar" priority="16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{D8AD98D1-62F9-4D75-ACC7-43F73B738B27}</x14:id>
        </ext>
      </extLst>
    </cfRule>
  </conditionalFormatting>
  <conditionalFormatting sqref="H1519:H1534">
    <cfRule type="dataBar" priority="16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{0758FC2F-E6FF-4D40-9B7C-E5A7261A5784}</x14:id>
        </ext>
      </extLst>
    </cfRule>
  </conditionalFormatting>
  <conditionalFormatting sqref="I1519:I1534">
    <cfRule type="dataBar" priority="1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{66AC59D9-6B6C-462C-83FA-1FEBFCB5A985}</x14:id>
        </ext>
      </extLst>
    </cfRule>
  </conditionalFormatting>
  <conditionalFormatting sqref="J1519:J1534">
    <cfRule type="dataBar" priority="16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{843134F1-4500-40FB-A95A-C84768A7D08E}</x14:id>
        </ext>
      </extLst>
    </cfRule>
  </conditionalFormatting>
  <conditionalFormatting sqref="K1519:K1534">
    <cfRule type="dataBar" priority="16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{E4E3AC5C-2B10-4CE9-87D0-CC4D04E58651}</x14:id>
        </ext>
      </extLst>
    </cfRule>
  </conditionalFormatting>
  <conditionalFormatting sqref="B1539:B1554">
    <cfRule type="dataBar" priority="16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{A355D43F-56D5-4446-865E-033B6C04148E}</x14:id>
        </ext>
      </extLst>
    </cfRule>
  </conditionalFormatting>
  <conditionalFormatting sqref="C1539:C1554">
    <cfRule type="dataBar" priority="16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{E59DF6E7-32D5-4EEC-8BF1-DC855A334061}</x14:id>
        </ext>
      </extLst>
    </cfRule>
  </conditionalFormatting>
  <conditionalFormatting sqref="D1539:D1554">
    <cfRule type="dataBar" priority="16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{14AFF1D9-6A74-4CDA-AA05-E2F07BD87884}</x14:id>
        </ext>
      </extLst>
    </cfRule>
  </conditionalFormatting>
  <conditionalFormatting sqref="E1539:E1554">
    <cfRule type="dataBar" priority="16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{7931031A-0FE7-4C46-9335-7AFC07866D1E}</x14:id>
        </ext>
      </extLst>
    </cfRule>
  </conditionalFormatting>
  <conditionalFormatting sqref="F1539:F1554">
    <cfRule type="dataBar" priority="16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{75F89846-26CF-4D9F-A1F7-14E7A89F182B}</x14:id>
        </ext>
      </extLst>
    </cfRule>
  </conditionalFormatting>
  <conditionalFormatting sqref="G1539:G1554">
    <cfRule type="dataBar" priority="16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{74F2FBE3-7709-454F-B199-19E8975FEAD0}</x14:id>
        </ext>
      </extLst>
    </cfRule>
  </conditionalFormatting>
  <conditionalFormatting sqref="H1539:H1554">
    <cfRule type="dataBar" priority="16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{26B9F61A-0A4E-411D-9F36-2841E8F759D3}</x14:id>
        </ext>
      </extLst>
    </cfRule>
  </conditionalFormatting>
  <conditionalFormatting sqref="I1539:I1554">
    <cfRule type="dataBar" priority="16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{71F0E1ED-1870-42DB-B689-CE9D164C5AF5}</x14:id>
        </ext>
      </extLst>
    </cfRule>
  </conditionalFormatting>
  <conditionalFormatting sqref="J1539:J1554">
    <cfRule type="dataBar" priority="16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{F7A84567-BE33-4B4B-B415-C543152E1FB5}</x14:id>
        </ext>
      </extLst>
    </cfRule>
  </conditionalFormatting>
  <conditionalFormatting sqref="K1539:K1554">
    <cfRule type="dataBar" priority="16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{52714E80-9B2A-4676-9B3C-E60BEE1FB2E4}</x14:id>
        </ext>
      </extLst>
    </cfRule>
  </conditionalFormatting>
  <conditionalFormatting sqref="B1561:B1576">
    <cfRule type="dataBar" priority="16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{FF03D151-061D-4368-BC9E-1AB508BA7F38}</x14:id>
        </ext>
      </extLst>
    </cfRule>
  </conditionalFormatting>
  <conditionalFormatting sqref="C1561:C1576">
    <cfRule type="dataBar" priority="16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{BAFE8EC2-F233-45A3-8D81-3059D80AEBA8}</x14:id>
        </ext>
      </extLst>
    </cfRule>
  </conditionalFormatting>
  <conditionalFormatting sqref="D1561:D1576">
    <cfRule type="dataBar" priority="16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{BAAA647D-4DF4-4EC4-8FE1-661690FCDC4E}</x14:id>
        </ext>
      </extLst>
    </cfRule>
  </conditionalFormatting>
  <conditionalFormatting sqref="E1561:E1576">
    <cfRule type="dataBar" priority="16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{17921E1A-4AF3-4E28-A0A5-74EC45E7F8CA}</x14:id>
        </ext>
      </extLst>
    </cfRule>
  </conditionalFormatting>
  <conditionalFormatting sqref="F1561:F1576">
    <cfRule type="dataBar" priority="16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{F44B6AD2-B6BC-4308-9674-5B8D53035CB2}</x14:id>
        </ext>
      </extLst>
    </cfRule>
  </conditionalFormatting>
  <conditionalFormatting sqref="G1561:G1576">
    <cfRule type="dataBar" priority="16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{BAD85786-41D4-4060-A4C4-F168CE818294}</x14:id>
        </ext>
      </extLst>
    </cfRule>
  </conditionalFormatting>
  <conditionalFormatting sqref="H1561:H1576">
    <cfRule type="dataBar" priority="16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{D8B32D4C-DF32-48F6-A362-2894C3DD035B}</x14:id>
        </ext>
      </extLst>
    </cfRule>
  </conditionalFormatting>
  <conditionalFormatting sqref="I1561:I1576">
    <cfRule type="dataBar" priority="1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{E10B2D36-9C58-43DF-8A2D-5FDD474D68DF}</x14:id>
        </ext>
      </extLst>
    </cfRule>
  </conditionalFormatting>
  <conditionalFormatting sqref="J1561:J1576">
    <cfRule type="dataBar" priority="16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{43F1D5A5-FA79-495B-A479-A4D0AD239EF0}</x14:id>
        </ext>
      </extLst>
    </cfRule>
  </conditionalFormatting>
  <conditionalFormatting sqref="K1561:K1576">
    <cfRule type="dataBar" priority="16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{07F1AF92-B1DC-479B-80A3-68255216A5BB}</x14:id>
        </ext>
      </extLst>
    </cfRule>
  </conditionalFormatting>
  <conditionalFormatting sqref="B1581:B1596">
    <cfRule type="dataBar" priority="16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{6EF50331-FD83-4B84-AB5C-1EAAFF2B591F}</x14:id>
        </ext>
      </extLst>
    </cfRule>
  </conditionalFormatting>
  <conditionalFormatting sqref="C1581:C1596">
    <cfRule type="dataBar" priority="16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{8034C49C-6ADD-4D2B-BE9D-17803CA8D13C}</x14:id>
        </ext>
      </extLst>
    </cfRule>
  </conditionalFormatting>
  <conditionalFormatting sqref="D1581:D1596">
    <cfRule type="dataBar" priority="16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{CAF14286-0BF8-46DB-94E4-12E547F8FE50}</x14:id>
        </ext>
      </extLst>
    </cfRule>
  </conditionalFormatting>
  <conditionalFormatting sqref="E1581:E1596">
    <cfRule type="dataBar" priority="16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{CE8F20B2-4633-497C-B89D-5FBB5CA0A4B2}</x14:id>
        </ext>
      </extLst>
    </cfRule>
  </conditionalFormatting>
  <conditionalFormatting sqref="F1581:F1596">
    <cfRule type="dataBar" priority="16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{AA8ACE99-0982-4568-9B36-5AE25B5E0FE1}</x14:id>
        </ext>
      </extLst>
    </cfRule>
  </conditionalFormatting>
  <conditionalFormatting sqref="G1581:G1596">
    <cfRule type="dataBar" priority="16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{A3E16A9C-339F-4F61-8680-170930D14CCC}</x14:id>
        </ext>
      </extLst>
    </cfRule>
  </conditionalFormatting>
  <conditionalFormatting sqref="H1581:H1596">
    <cfRule type="dataBar" priority="16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{DDDAF8D5-7701-4ECE-8BFC-564666038015}</x14:id>
        </ext>
      </extLst>
    </cfRule>
  </conditionalFormatting>
  <conditionalFormatting sqref="I1581:I1596">
    <cfRule type="dataBar" priority="16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{D093B894-BE4C-44EB-B0E6-C06EEC255475}</x14:id>
        </ext>
      </extLst>
    </cfRule>
  </conditionalFormatting>
  <conditionalFormatting sqref="J1581:J1596">
    <cfRule type="dataBar" priority="16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{F6BAA3E4-9284-438E-9A8F-49E51551E9E9}</x14:id>
        </ext>
      </extLst>
    </cfRule>
  </conditionalFormatting>
  <conditionalFormatting sqref="K1581:K1596">
    <cfRule type="dataBar" priority="16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{7F37C097-6D04-4FF1-ADBE-091C1D61AC08}</x14:id>
        </ext>
      </extLst>
    </cfRule>
  </conditionalFormatting>
  <conditionalFormatting sqref="B1603:B1618">
    <cfRule type="dataBar" priority="16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{3DA8CD27-7D07-4A13-97F5-D0DEE0C0D313}</x14:id>
        </ext>
      </extLst>
    </cfRule>
  </conditionalFormatting>
  <conditionalFormatting sqref="C1603:C1618">
    <cfRule type="dataBar" priority="15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{E66DBE69-BFD4-4EBB-BE56-9E36EE549616}</x14:id>
        </ext>
      </extLst>
    </cfRule>
  </conditionalFormatting>
  <conditionalFormatting sqref="D1603:D1618">
    <cfRule type="dataBar" priority="15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{843F5FDD-83D0-44D0-81C0-7A2F32BDC8C1}</x14:id>
        </ext>
      </extLst>
    </cfRule>
  </conditionalFormatting>
  <conditionalFormatting sqref="E1603:E1618">
    <cfRule type="dataBar" priority="15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{DB26A453-1D31-40CE-AC5E-F46910138915}</x14:id>
        </ext>
      </extLst>
    </cfRule>
  </conditionalFormatting>
  <conditionalFormatting sqref="F1603:F1618">
    <cfRule type="dataBar" priority="15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{9077E493-6A95-4CDB-AAFB-00F4607E0C87}</x14:id>
        </ext>
      </extLst>
    </cfRule>
  </conditionalFormatting>
  <conditionalFormatting sqref="G1603:G1618">
    <cfRule type="dataBar" priority="15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{4D3A4DFB-5DB0-4AC3-8454-8F92CDFB9BA8}</x14:id>
        </ext>
      </extLst>
    </cfRule>
  </conditionalFormatting>
  <conditionalFormatting sqref="H1603:H1618">
    <cfRule type="dataBar" priority="15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{F9F2A9D7-C876-44DF-B350-60A319C8ACFB}</x14:id>
        </ext>
      </extLst>
    </cfRule>
  </conditionalFormatting>
  <conditionalFormatting sqref="I1603:I1618">
    <cfRule type="dataBar" priority="15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{8F3AAFE7-D0FB-455F-9AA3-FA6BBF1E9036}</x14:id>
        </ext>
      </extLst>
    </cfRule>
  </conditionalFormatting>
  <conditionalFormatting sqref="J1603:J1618">
    <cfRule type="dataBar" priority="15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{7715BF08-C66C-4E91-908C-9160F958686A}</x14:id>
        </ext>
      </extLst>
    </cfRule>
  </conditionalFormatting>
  <conditionalFormatting sqref="K1603:K1618">
    <cfRule type="dataBar" priority="15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{ECD329DF-67C5-4450-BE5B-63558266DD4E}</x14:id>
        </ext>
      </extLst>
    </cfRule>
  </conditionalFormatting>
  <conditionalFormatting sqref="B1623:B1638">
    <cfRule type="dataBar" priority="15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{7E14556C-10D2-411C-B8BE-2119D1039E7F}</x14:id>
        </ext>
      </extLst>
    </cfRule>
  </conditionalFormatting>
  <conditionalFormatting sqref="C1623:C1638">
    <cfRule type="dataBar" priority="15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{E4A448AF-F7E1-4C26-B4CB-E58127C3A5BE}</x14:id>
        </ext>
      </extLst>
    </cfRule>
  </conditionalFormatting>
  <conditionalFormatting sqref="D1623:D1638">
    <cfRule type="dataBar" priority="15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{879043D6-265E-4920-9E62-122C3700BCF2}</x14:id>
        </ext>
      </extLst>
    </cfRule>
  </conditionalFormatting>
  <conditionalFormatting sqref="E1623:E1638">
    <cfRule type="dataBar" priority="15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{646F7DBF-2228-4F89-808D-DC8311AB4F1C}</x14:id>
        </ext>
      </extLst>
    </cfRule>
  </conditionalFormatting>
  <conditionalFormatting sqref="F1623:F1638">
    <cfRule type="dataBar" priority="15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{8D02D35A-EA4F-45FC-BB08-E3D27D6D8987}</x14:id>
        </ext>
      </extLst>
    </cfRule>
  </conditionalFormatting>
  <conditionalFormatting sqref="G1623:G1638">
    <cfRule type="dataBar" priority="15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{CEC9D860-4A1A-48CE-AE7B-0023200FC2D1}</x14:id>
        </ext>
      </extLst>
    </cfRule>
  </conditionalFormatting>
  <conditionalFormatting sqref="H1623:H1638">
    <cfRule type="dataBar" priority="15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{BEB45023-7602-448D-A2F0-513671C4CD86}</x14:id>
        </ext>
      </extLst>
    </cfRule>
  </conditionalFormatting>
  <conditionalFormatting sqref="I1623:I1638">
    <cfRule type="dataBar" priority="15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{7A6BBF9C-FD6B-46D8-9AEF-7BD0810C7F53}</x14:id>
        </ext>
      </extLst>
    </cfRule>
  </conditionalFormatting>
  <conditionalFormatting sqref="J1623:J1638">
    <cfRule type="dataBar" priority="15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{6D2DC841-4AE4-4810-8717-C04593FFFAC2}</x14:id>
        </ext>
      </extLst>
    </cfRule>
  </conditionalFormatting>
  <conditionalFormatting sqref="K1623:K1638">
    <cfRule type="dataBar" priority="15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{F0899935-F14C-4E0B-89F4-CC62951C8A18}</x14:id>
        </ext>
      </extLst>
    </cfRule>
  </conditionalFormatting>
  <conditionalFormatting sqref="B1645:B1660">
    <cfRule type="dataBar" priority="15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{75A8A0C5-5D61-4EA2-9C74-908AF678CAC2}</x14:id>
        </ext>
      </extLst>
    </cfRule>
  </conditionalFormatting>
  <conditionalFormatting sqref="C1645:C1660">
    <cfRule type="dataBar" priority="15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{9551F9C2-5A22-4205-9BD6-7EA4BCA16434}</x14:id>
        </ext>
      </extLst>
    </cfRule>
  </conditionalFormatting>
  <conditionalFormatting sqref="D1645:D1660">
    <cfRule type="dataBar" priority="15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{882B733B-C0D3-4AD6-BAAD-DD4CC97E7BDD}</x14:id>
        </ext>
      </extLst>
    </cfRule>
  </conditionalFormatting>
  <conditionalFormatting sqref="E1645:E1660">
    <cfRule type="dataBar" priority="1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{C1051F08-095B-4439-A75F-50037992D1C1}</x14:id>
        </ext>
      </extLst>
    </cfRule>
  </conditionalFormatting>
  <conditionalFormatting sqref="F1645:F1660">
    <cfRule type="dataBar" priority="1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{33E551AE-44D9-426D-B84B-551283FBA712}</x14:id>
        </ext>
      </extLst>
    </cfRule>
  </conditionalFormatting>
  <conditionalFormatting sqref="G1645:G1660">
    <cfRule type="dataBar" priority="1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{37392841-533B-42FB-A2A0-D0E93E9D7B86}</x14:id>
        </ext>
      </extLst>
    </cfRule>
  </conditionalFormatting>
  <conditionalFormatting sqref="H1645:H1660">
    <cfRule type="dataBar" priority="1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{CA7973B9-1217-48EF-83CA-58953087E035}</x14:id>
        </ext>
      </extLst>
    </cfRule>
  </conditionalFormatting>
  <conditionalFormatting sqref="I1645:I1660">
    <cfRule type="dataBar" priority="1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{9372D667-2204-47CC-A2DD-A80EA005B43B}</x14:id>
        </ext>
      </extLst>
    </cfRule>
  </conditionalFormatting>
  <conditionalFormatting sqref="J1645:J1660">
    <cfRule type="dataBar" priority="15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{AFD90E5F-545F-487C-9A73-0457C3527649}</x14:id>
        </ext>
      </extLst>
    </cfRule>
  </conditionalFormatting>
  <conditionalFormatting sqref="K1645:K1660">
    <cfRule type="dataBar" priority="1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{2591352C-05BC-4C49-8A41-5B46A1C987CA}</x14:id>
        </ext>
      </extLst>
    </cfRule>
  </conditionalFormatting>
  <conditionalFormatting sqref="B1665:B1680">
    <cfRule type="dataBar" priority="15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{1D107D22-1701-4BE5-A8FB-45EF62CBF603}</x14:id>
        </ext>
      </extLst>
    </cfRule>
  </conditionalFormatting>
  <conditionalFormatting sqref="C1665:C1680">
    <cfRule type="dataBar" priority="1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{CD117517-6667-454B-8934-6AEF8BC04100}</x14:id>
        </ext>
      </extLst>
    </cfRule>
  </conditionalFormatting>
  <conditionalFormatting sqref="D1665:D1680">
    <cfRule type="dataBar" priority="15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{ED2A46F1-C736-4918-A65C-283447B5B9A0}</x14:id>
        </ext>
      </extLst>
    </cfRule>
  </conditionalFormatting>
  <conditionalFormatting sqref="E1665:E1680">
    <cfRule type="dataBar" priority="15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{A18A3558-DCF3-438D-B0D1-F4CAA9CBE020}</x14:id>
        </ext>
      </extLst>
    </cfRule>
  </conditionalFormatting>
  <conditionalFormatting sqref="F1665:F1680">
    <cfRule type="dataBar" priority="1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{AB859198-FC42-47A2-83B7-B621D92D676C}</x14:id>
        </ext>
      </extLst>
    </cfRule>
  </conditionalFormatting>
  <conditionalFormatting sqref="G1665:G1680">
    <cfRule type="dataBar" priority="1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{09B3E684-511D-4D8A-9249-82CF842A20A3}</x14:id>
        </ext>
      </extLst>
    </cfRule>
  </conditionalFormatting>
  <conditionalFormatting sqref="H1665:H1680">
    <cfRule type="dataBar" priority="15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{9C3B09C0-452C-4D3C-AC4F-655C8155035B}</x14:id>
        </ext>
      </extLst>
    </cfRule>
  </conditionalFormatting>
  <conditionalFormatting sqref="I1665:I1680">
    <cfRule type="dataBar" priority="1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{6986F17D-0168-4453-9C9A-7562B1035A51}</x14:id>
        </ext>
      </extLst>
    </cfRule>
  </conditionalFormatting>
  <conditionalFormatting sqref="J1665:J1680">
    <cfRule type="dataBar" priority="15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{C77B1A41-2202-47A3-9D5B-E2A93115BFEF}</x14:id>
        </ext>
      </extLst>
    </cfRule>
  </conditionalFormatting>
  <conditionalFormatting sqref="K1665:K1680">
    <cfRule type="dataBar" priority="15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{4255C3A0-EC7B-4C56-82CB-06AEB22DA7F2}</x14:id>
        </ext>
      </extLst>
    </cfRule>
  </conditionalFormatting>
  <conditionalFormatting sqref="B1687:B1702">
    <cfRule type="dataBar" priority="15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{DF611323-C9C4-4DCD-97AA-33934ADC736F}</x14:id>
        </ext>
      </extLst>
    </cfRule>
  </conditionalFormatting>
  <conditionalFormatting sqref="C1687:C1702">
    <cfRule type="dataBar" priority="15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{62599978-2298-4FAA-A6BA-BFF935AFC53E}</x14:id>
        </ext>
      </extLst>
    </cfRule>
  </conditionalFormatting>
  <conditionalFormatting sqref="D1687:D1702">
    <cfRule type="dataBar" priority="15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{BBE3C317-104C-4F07-8EC5-FB79983C0009}</x14:id>
        </ext>
      </extLst>
    </cfRule>
  </conditionalFormatting>
  <conditionalFormatting sqref="E1687:E1702">
    <cfRule type="dataBar" priority="15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{71E9F237-6EF2-45F8-821E-53D6D9F0C5C3}</x14:id>
        </ext>
      </extLst>
    </cfRule>
  </conditionalFormatting>
  <conditionalFormatting sqref="F1687:F1702">
    <cfRule type="dataBar" priority="15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{C77838DC-106A-441F-A77C-E60D893AD1FE}</x14:id>
        </ext>
      </extLst>
    </cfRule>
  </conditionalFormatting>
  <conditionalFormatting sqref="G1687:G1702">
    <cfRule type="dataBar" priority="15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{DE6254FB-6590-472C-9D83-E52CABE49ECA}</x14:id>
        </ext>
      </extLst>
    </cfRule>
  </conditionalFormatting>
  <conditionalFormatting sqref="H1687:H1702">
    <cfRule type="dataBar" priority="1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{1F95FE33-DEAC-4900-8BCD-4B4B33591C4C}</x14:id>
        </ext>
      </extLst>
    </cfRule>
  </conditionalFormatting>
  <conditionalFormatting sqref="I1687:I1702">
    <cfRule type="dataBar" priority="15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{9CCA80EE-264B-4BCA-A6C8-2087F66BC339}</x14:id>
        </ext>
      </extLst>
    </cfRule>
  </conditionalFormatting>
  <conditionalFormatting sqref="J1687:J1702">
    <cfRule type="dataBar" priority="15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{FAD16BE7-E463-42BA-8EF4-E8CCEDDD69B4}</x14:id>
        </ext>
      </extLst>
    </cfRule>
  </conditionalFormatting>
  <conditionalFormatting sqref="K1687:K1702">
    <cfRule type="dataBar" priority="15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{10DEAAF1-4649-43F9-87A0-BD77C97E0734}</x14:id>
        </ext>
      </extLst>
    </cfRule>
  </conditionalFormatting>
  <conditionalFormatting sqref="B1707:B1722">
    <cfRule type="dataBar" priority="1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{B36E687F-E634-4EE8-BB86-55E27E1C0733}</x14:id>
        </ext>
      </extLst>
    </cfRule>
  </conditionalFormatting>
  <conditionalFormatting sqref="C1707:C1722">
    <cfRule type="dataBar" priority="15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{C281E9C4-C409-41CD-A4BB-F8C8A2E1DFA2}</x14:id>
        </ext>
      </extLst>
    </cfRule>
  </conditionalFormatting>
  <conditionalFormatting sqref="D1707:D1722">
    <cfRule type="dataBar" priority="15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{043D6D78-ADE8-4FA0-8E59-44E18F517B69}</x14:id>
        </ext>
      </extLst>
    </cfRule>
  </conditionalFormatting>
  <conditionalFormatting sqref="E1707:E1722">
    <cfRule type="dataBar" priority="15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{14298084-1811-4F19-B9AB-ADB1AAF819C1}</x14:id>
        </ext>
      </extLst>
    </cfRule>
  </conditionalFormatting>
  <conditionalFormatting sqref="F1707:F1722">
    <cfRule type="dataBar" priority="15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{41872EFB-E5B5-455E-AAE5-3E9936F4D60F}</x14:id>
        </ext>
      </extLst>
    </cfRule>
  </conditionalFormatting>
  <conditionalFormatting sqref="G1707:G1722">
    <cfRule type="dataBar" priority="15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{EB8DA11D-25C3-4028-A786-CF10CD7A51CA}</x14:id>
        </ext>
      </extLst>
    </cfRule>
  </conditionalFormatting>
  <conditionalFormatting sqref="H1707:H1722">
    <cfRule type="dataBar" priority="15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{E11ECCF2-9AE6-435C-8DBF-3282554877C2}</x14:id>
        </ext>
      </extLst>
    </cfRule>
  </conditionalFormatting>
  <conditionalFormatting sqref="I1707:I1722">
    <cfRule type="dataBar" priority="15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{FDBEAABD-7CAA-434E-A077-3BFE412DE138}</x14:id>
        </ext>
      </extLst>
    </cfRule>
  </conditionalFormatting>
  <conditionalFormatting sqref="J1707:J1722">
    <cfRule type="dataBar" priority="15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{7A0986B0-924A-4D11-A2AD-C4CFACD4ECF4}</x14:id>
        </ext>
      </extLst>
    </cfRule>
  </conditionalFormatting>
  <conditionalFormatting sqref="K1707:K1722">
    <cfRule type="dataBar" priority="15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{A0E6C5D6-0CDF-408D-90DF-DB217095CF62}</x14:id>
        </ext>
      </extLst>
    </cfRule>
  </conditionalFormatting>
  <conditionalFormatting sqref="B1729:B1744">
    <cfRule type="dataBar" priority="15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{BB1FF6EB-F69F-4844-8EC9-93558FFF5D66}</x14:id>
        </ext>
      </extLst>
    </cfRule>
  </conditionalFormatting>
  <conditionalFormatting sqref="C1729:C1744">
    <cfRule type="dataBar" priority="15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{5B0DDD50-8926-42FC-8E95-A69516686B3E}</x14:id>
        </ext>
      </extLst>
    </cfRule>
  </conditionalFormatting>
  <conditionalFormatting sqref="D1729:D1744">
    <cfRule type="dataBar" priority="15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{B400360E-E73B-4042-AC9C-11BB72F46791}</x14:id>
        </ext>
      </extLst>
    </cfRule>
  </conditionalFormatting>
  <conditionalFormatting sqref="E1729:E1744">
    <cfRule type="dataBar" priority="15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{FEF9A4CA-148E-4E68-903D-D03BA75F369C}</x14:id>
        </ext>
      </extLst>
    </cfRule>
  </conditionalFormatting>
  <conditionalFormatting sqref="F1729:F1744">
    <cfRule type="dataBar" priority="1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{C6D1E23D-7F1F-44AF-A08F-F0F138D0ADB7}</x14:id>
        </ext>
      </extLst>
    </cfRule>
  </conditionalFormatting>
  <conditionalFormatting sqref="G1729:G1744">
    <cfRule type="dataBar" priority="15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{9BE6C83C-4DF2-4EDF-AB5D-221A0FE7E370}</x14:id>
        </ext>
      </extLst>
    </cfRule>
  </conditionalFormatting>
  <conditionalFormatting sqref="H1729:H1744">
    <cfRule type="dataBar" priority="15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{B98ED645-0956-4D5B-B881-262313F3CE12}</x14:id>
        </ext>
      </extLst>
    </cfRule>
  </conditionalFormatting>
  <conditionalFormatting sqref="I1729:I1744">
    <cfRule type="dataBar" priority="15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{D0AABB57-7FB8-4ED6-82FE-56211ED80999}</x14:id>
        </ext>
      </extLst>
    </cfRule>
  </conditionalFormatting>
  <conditionalFormatting sqref="J1729:J1744">
    <cfRule type="dataBar" priority="1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{C298CCDC-0FE3-49BF-AF6C-01A9916E8E56}</x14:id>
        </ext>
      </extLst>
    </cfRule>
  </conditionalFormatting>
  <conditionalFormatting sqref="K1729:K1744">
    <cfRule type="dataBar" priority="15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{CD4A1F56-4550-4D62-8D10-2E7209B47CF3}</x14:id>
        </ext>
      </extLst>
    </cfRule>
  </conditionalFormatting>
  <conditionalFormatting sqref="B1749:B1764">
    <cfRule type="dataBar" priority="1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{014247A2-9EB5-4629-B033-A061D18D7912}</x14:id>
        </ext>
      </extLst>
    </cfRule>
  </conditionalFormatting>
  <conditionalFormatting sqref="C1749:C1764">
    <cfRule type="dataBar" priority="15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{C04E5748-311F-4164-93D2-052EE7694134}</x14:id>
        </ext>
      </extLst>
    </cfRule>
  </conditionalFormatting>
  <conditionalFormatting sqref="D1749:D1764">
    <cfRule type="dataBar" priority="1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{258BE7CA-3317-4791-BFBF-25AD09B4B5FE}</x14:id>
        </ext>
      </extLst>
    </cfRule>
  </conditionalFormatting>
  <conditionalFormatting sqref="E1749:E1764">
    <cfRule type="dataBar" priority="15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{F512750A-8295-4BD2-BBF1-09D8AC8A6A5C}</x14:id>
        </ext>
      </extLst>
    </cfRule>
  </conditionalFormatting>
  <conditionalFormatting sqref="F1749:F1764">
    <cfRule type="dataBar" priority="15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{236C5504-D911-40E5-8210-FB20BC84829D}</x14:id>
        </ext>
      </extLst>
    </cfRule>
  </conditionalFormatting>
  <conditionalFormatting sqref="G1749:G1764">
    <cfRule type="dataBar" priority="15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{F106DA88-728E-4CC7-A995-E86B4874F3CD}</x14:id>
        </ext>
      </extLst>
    </cfRule>
  </conditionalFormatting>
  <conditionalFormatting sqref="H1749:H1764">
    <cfRule type="dataBar" priority="1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{2D8FB501-3E89-4BC8-AA8A-25748C2EA534}</x14:id>
        </ext>
      </extLst>
    </cfRule>
  </conditionalFormatting>
  <conditionalFormatting sqref="I1749:I1764">
    <cfRule type="dataBar" priority="15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{785787DD-BB29-40ED-9C4C-4E048BA09F34}</x14:id>
        </ext>
      </extLst>
    </cfRule>
  </conditionalFormatting>
  <conditionalFormatting sqref="J1749:J1764">
    <cfRule type="dataBar" priority="15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{60DD9520-FF94-4B25-A741-AAF3FF3DB7DB}</x14:id>
        </ext>
      </extLst>
    </cfRule>
  </conditionalFormatting>
  <conditionalFormatting sqref="K1749:K1764">
    <cfRule type="dataBar" priority="15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{1FF3D484-A96A-4429-A09B-2F9BFEA451B1}</x14:id>
        </ext>
      </extLst>
    </cfRule>
  </conditionalFormatting>
  <conditionalFormatting sqref="B1771:B1786">
    <cfRule type="dataBar" priority="15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{C5319390-2345-4876-BF3D-F026F8C98328}</x14:id>
        </ext>
      </extLst>
    </cfRule>
  </conditionalFormatting>
  <conditionalFormatting sqref="C1771:C1786">
    <cfRule type="dataBar" priority="15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{DFEB075F-D690-4F4D-A250-3EDD66041EA6}</x14:id>
        </ext>
      </extLst>
    </cfRule>
  </conditionalFormatting>
  <conditionalFormatting sqref="D1771:D1786">
    <cfRule type="dataBar" priority="15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{01A53BFA-6B76-4902-80AD-45C1635EDD83}</x14:id>
        </ext>
      </extLst>
    </cfRule>
  </conditionalFormatting>
  <conditionalFormatting sqref="E1771:E1786">
    <cfRule type="dataBar" priority="1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{E4067AF3-02FC-4EF2-A4F6-86F8104C3386}</x14:id>
        </ext>
      </extLst>
    </cfRule>
  </conditionalFormatting>
  <conditionalFormatting sqref="F1771:F1786">
    <cfRule type="dataBar" priority="15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{91445D14-89F4-4B25-BC70-AEC53143C875}</x14:id>
        </ext>
      </extLst>
    </cfRule>
  </conditionalFormatting>
  <conditionalFormatting sqref="G1771:G1786">
    <cfRule type="dataBar" priority="15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{A7EE9191-582D-48A4-BB9B-ECC7ACC7B879}</x14:id>
        </ext>
      </extLst>
    </cfRule>
  </conditionalFormatting>
  <conditionalFormatting sqref="H1771:H1786">
    <cfRule type="dataBar" priority="15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{698F8A13-8B7A-42A8-BBCE-3C9375B0C01A}</x14:id>
        </ext>
      </extLst>
    </cfRule>
  </conditionalFormatting>
  <conditionalFormatting sqref="I1771:I1786">
    <cfRule type="dataBar" priority="15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{2C43B89C-38FE-4BDF-AC06-E609D51FD158}</x14:id>
        </ext>
      </extLst>
    </cfRule>
  </conditionalFormatting>
  <conditionalFormatting sqref="J1771:J1786">
    <cfRule type="dataBar" priority="15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{0F97DF58-8EAF-41B1-897C-EB6D6C63D49B}</x14:id>
        </ext>
      </extLst>
    </cfRule>
  </conditionalFormatting>
  <conditionalFormatting sqref="K1771:K1786">
    <cfRule type="dataBar" priority="15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{6B5D3FF0-6CE3-4C4D-89EE-1F06AC971B76}</x14:id>
        </ext>
      </extLst>
    </cfRule>
  </conditionalFormatting>
  <conditionalFormatting sqref="B1791:B1806">
    <cfRule type="dataBar" priority="15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{CB2861FC-248C-44A5-8AD8-306BC8FBB8A8}</x14:id>
        </ext>
      </extLst>
    </cfRule>
  </conditionalFormatting>
  <conditionalFormatting sqref="C1791:C1806">
    <cfRule type="dataBar" priority="15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{3DD2B07D-9F9C-4898-9D7E-FA73A0509F83}</x14:id>
        </ext>
      </extLst>
    </cfRule>
  </conditionalFormatting>
  <conditionalFormatting sqref="D1791:D1806">
    <cfRule type="dataBar" priority="15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{2ED22DF5-9FE9-4C95-94D0-E526981E2749}</x14:id>
        </ext>
      </extLst>
    </cfRule>
  </conditionalFormatting>
  <conditionalFormatting sqref="E1791:E1806">
    <cfRule type="dataBar" priority="15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{75464E40-D072-4C97-B37E-5AA114F05989}</x14:id>
        </ext>
      </extLst>
    </cfRule>
  </conditionalFormatting>
  <conditionalFormatting sqref="F1791:F1806">
    <cfRule type="dataBar" priority="15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{21316FAB-1091-4396-8EFD-63E61BB7F669}</x14:id>
        </ext>
      </extLst>
    </cfRule>
  </conditionalFormatting>
  <conditionalFormatting sqref="G1791:G1806">
    <cfRule type="dataBar" priority="15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{99090737-186E-4508-BAA4-BE7038A0F343}</x14:id>
        </ext>
      </extLst>
    </cfRule>
  </conditionalFormatting>
  <conditionalFormatting sqref="H1791:H1806">
    <cfRule type="dataBar" priority="15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{7DA8B9A3-2E55-4898-BA41-81239045CB87}</x14:id>
        </ext>
      </extLst>
    </cfRule>
  </conditionalFormatting>
  <conditionalFormatting sqref="I1791:I1806">
    <cfRule type="dataBar" priority="15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{393AFDBD-06EC-450F-8231-9CAFE69A85C8}</x14:id>
        </ext>
      </extLst>
    </cfRule>
  </conditionalFormatting>
  <conditionalFormatting sqref="J1791:J1806">
    <cfRule type="dataBar" priority="15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{E6944394-3BFF-4113-8EF3-2B922D47C932}</x14:id>
        </ext>
      </extLst>
    </cfRule>
  </conditionalFormatting>
  <conditionalFormatting sqref="K1791:K1806">
    <cfRule type="dataBar" priority="15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{41E57FBB-CBE4-4731-80C2-B8C55466C35A}</x14:id>
        </ext>
      </extLst>
    </cfRule>
  </conditionalFormatting>
  <conditionalFormatting sqref="B1813:B1828">
    <cfRule type="dataBar" priority="15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{95C9048A-1E8D-4DE6-9A96-80B86AC95FA8}</x14:id>
        </ext>
      </extLst>
    </cfRule>
  </conditionalFormatting>
  <conditionalFormatting sqref="C1813:C1828">
    <cfRule type="dataBar" priority="14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{AF243AB6-FD18-4270-A70E-B1EEB5A8F46D}</x14:id>
        </ext>
      </extLst>
    </cfRule>
  </conditionalFormatting>
  <conditionalFormatting sqref="D1813:D1828">
    <cfRule type="dataBar" priority="14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{07594D39-E82E-4488-A692-2C566A87A851}</x14:id>
        </ext>
      </extLst>
    </cfRule>
  </conditionalFormatting>
  <conditionalFormatting sqref="E1813:E1828">
    <cfRule type="dataBar" priority="14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{E122EF18-FF23-43C9-A5AC-2CD47028F486}</x14:id>
        </ext>
      </extLst>
    </cfRule>
  </conditionalFormatting>
  <conditionalFormatting sqref="F1813:F1828">
    <cfRule type="dataBar" priority="14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{2AF99563-6AD6-4BE6-BF86-F8119DC1258F}</x14:id>
        </ext>
      </extLst>
    </cfRule>
  </conditionalFormatting>
  <conditionalFormatting sqref="G1813:G1828">
    <cfRule type="dataBar" priority="14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{A92FEBA9-0888-4C63-884B-F1EA52540F06}</x14:id>
        </ext>
      </extLst>
    </cfRule>
  </conditionalFormatting>
  <conditionalFormatting sqref="H1813:H1828">
    <cfRule type="dataBar" priority="14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{580880E0-5109-4310-9CDB-5AA5763494C0}</x14:id>
        </ext>
      </extLst>
    </cfRule>
  </conditionalFormatting>
  <conditionalFormatting sqref="I1813:I1828">
    <cfRule type="dataBar" priority="14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{7BEA436B-3A4B-46F1-BB51-6F96D55E6D4D}</x14:id>
        </ext>
      </extLst>
    </cfRule>
  </conditionalFormatting>
  <conditionalFormatting sqref="J1813:J1828">
    <cfRule type="dataBar" priority="14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{195019D1-B64D-4F2E-800A-A0C2951A226E}</x14:id>
        </ext>
      </extLst>
    </cfRule>
  </conditionalFormatting>
  <conditionalFormatting sqref="K1813:K1828">
    <cfRule type="dataBar" priority="14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{45308BD9-3F66-4D78-ADE5-3E6B446A2D41}</x14:id>
        </ext>
      </extLst>
    </cfRule>
  </conditionalFormatting>
  <conditionalFormatting sqref="B1833:B1848">
    <cfRule type="dataBar" priority="14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{451C0EDB-6738-4AE8-B18C-2D4924C1AD46}</x14:id>
        </ext>
      </extLst>
    </cfRule>
  </conditionalFormatting>
  <conditionalFormatting sqref="C1833:C1848">
    <cfRule type="dataBar" priority="14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{80984A78-4B8B-4349-B661-6F5DBE04F3D6}</x14:id>
        </ext>
      </extLst>
    </cfRule>
  </conditionalFormatting>
  <conditionalFormatting sqref="D1833:D1848">
    <cfRule type="dataBar" priority="1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{A6A91FF5-8E21-4991-9460-3C07E4C31B48}</x14:id>
        </ext>
      </extLst>
    </cfRule>
  </conditionalFormatting>
  <conditionalFormatting sqref="E1833:E1848">
    <cfRule type="dataBar" priority="14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{7E101A08-531D-4F59-B069-2314219EEC7B}</x14:id>
        </ext>
      </extLst>
    </cfRule>
  </conditionalFormatting>
  <conditionalFormatting sqref="F1833:F1848">
    <cfRule type="dataBar" priority="14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{3511E3EC-919E-4319-8BD9-BBC7F010DED0}</x14:id>
        </ext>
      </extLst>
    </cfRule>
  </conditionalFormatting>
  <conditionalFormatting sqref="G1833:G1848">
    <cfRule type="dataBar" priority="14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{74303626-3363-47CC-9243-9575D92523A7}</x14:id>
        </ext>
      </extLst>
    </cfRule>
  </conditionalFormatting>
  <conditionalFormatting sqref="H1833:H1848">
    <cfRule type="dataBar" priority="14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{20E1E80D-FCDD-4ACB-968F-1653A3A755D5}</x14:id>
        </ext>
      </extLst>
    </cfRule>
  </conditionalFormatting>
  <conditionalFormatting sqref="I1833:I1848">
    <cfRule type="dataBar" priority="14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{604E35A0-EB67-4BC2-A065-2B2ABC929D0D}</x14:id>
        </ext>
      </extLst>
    </cfRule>
  </conditionalFormatting>
  <conditionalFormatting sqref="J1833:J1848">
    <cfRule type="dataBar" priority="14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{F16A79B5-5004-43E8-9053-AF79364822CC}</x14:id>
        </ext>
      </extLst>
    </cfRule>
  </conditionalFormatting>
  <conditionalFormatting sqref="K1833:K1848">
    <cfRule type="dataBar" priority="14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{C6EA4DE9-DE9F-4976-9B4B-FD0F590AB91F}</x14:id>
        </ext>
      </extLst>
    </cfRule>
  </conditionalFormatting>
  <conditionalFormatting sqref="B1855:B1870">
    <cfRule type="dataBar" priority="1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{01FBD019-48E1-4253-885E-075C8F3F4679}</x14:id>
        </ext>
      </extLst>
    </cfRule>
  </conditionalFormatting>
  <conditionalFormatting sqref="C1855:C1870">
    <cfRule type="dataBar" priority="14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{1C636772-E752-4C3A-BA5B-E874F1AFE731}</x14:id>
        </ext>
      </extLst>
    </cfRule>
  </conditionalFormatting>
  <conditionalFormatting sqref="D1855:D1870">
    <cfRule type="dataBar" priority="14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{57A1B5A3-744A-4758-B874-6582714223AE}</x14:id>
        </ext>
      </extLst>
    </cfRule>
  </conditionalFormatting>
  <conditionalFormatting sqref="E1855:E1870">
    <cfRule type="dataBar" priority="1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{FCA05980-5801-4A1D-AF9E-525957896F21}</x14:id>
        </ext>
      </extLst>
    </cfRule>
  </conditionalFormatting>
  <conditionalFormatting sqref="F1855:F1870">
    <cfRule type="dataBar" priority="1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{37DA069E-84A7-496E-A9C9-FAFBB8E71DDE}</x14:id>
        </ext>
      </extLst>
    </cfRule>
  </conditionalFormatting>
  <conditionalFormatting sqref="G1855:G1870">
    <cfRule type="dataBar" priority="14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{F06213EC-44E9-4378-9572-5C8CEC2B2136}</x14:id>
        </ext>
      </extLst>
    </cfRule>
  </conditionalFormatting>
  <conditionalFormatting sqref="H1855:H1870">
    <cfRule type="dataBar" priority="14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{B07F3B23-F984-4A83-A6D9-5BA6423109AF}</x14:id>
        </ext>
      </extLst>
    </cfRule>
  </conditionalFormatting>
  <conditionalFormatting sqref="I1855:I1870">
    <cfRule type="dataBar" priority="14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{6F723CD4-DAA2-4060-99FA-2B8C07C73C78}</x14:id>
        </ext>
      </extLst>
    </cfRule>
  </conditionalFormatting>
  <conditionalFormatting sqref="J1855:J1870">
    <cfRule type="dataBar" priority="14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{33CF07C9-8985-4A10-8EC8-0209D650F10C}</x14:id>
        </ext>
      </extLst>
    </cfRule>
  </conditionalFormatting>
  <conditionalFormatting sqref="K1855:K1870">
    <cfRule type="dataBar" priority="14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{0674A439-8685-4ED4-A351-943914F70B14}</x14:id>
        </ext>
      </extLst>
    </cfRule>
  </conditionalFormatting>
  <conditionalFormatting sqref="B1875:B1890">
    <cfRule type="dataBar" priority="14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{D814C2D2-B390-406D-BDCC-B9F4D41CB062}</x14:id>
        </ext>
      </extLst>
    </cfRule>
  </conditionalFormatting>
  <conditionalFormatting sqref="C1875:C1890">
    <cfRule type="dataBar" priority="14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{E596CFB6-C575-4E8F-9573-80D9BED8D9BB}</x14:id>
        </ext>
      </extLst>
    </cfRule>
  </conditionalFormatting>
  <conditionalFormatting sqref="D1875:D1890">
    <cfRule type="dataBar" priority="1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{FF483D5B-21EB-432C-BD5E-F2635EED645B}</x14:id>
        </ext>
      </extLst>
    </cfRule>
  </conditionalFormatting>
  <conditionalFormatting sqref="E1875:E1890">
    <cfRule type="dataBar" priority="14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{8E83025D-A252-49ED-8273-9D1968A0F4DC}</x14:id>
        </ext>
      </extLst>
    </cfRule>
  </conditionalFormatting>
  <conditionalFormatting sqref="F1875:F1890">
    <cfRule type="dataBar" priority="1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{E7BC80E2-8778-4DF2-BBB9-ED8B4B66E4FE}</x14:id>
        </ext>
      </extLst>
    </cfRule>
  </conditionalFormatting>
  <conditionalFormatting sqref="G1875:G1890">
    <cfRule type="dataBar" priority="14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{D68D2D9D-A0AC-41BC-8BA0-E53F72DB189B}</x14:id>
        </ext>
      </extLst>
    </cfRule>
  </conditionalFormatting>
  <conditionalFormatting sqref="H1875:H1890">
    <cfRule type="dataBar" priority="1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{AD14BEB8-76DA-4E57-B028-6CCFAF304D18}</x14:id>
        </ext>
      </extLst>
    </cfRule>
  </conditionalFormatting>
  <conditionalFormatting sqref="I1875:I1890">
    <cfRule type="dataBar" priority="14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{39F70119-D06B-412F-A931-F5A978A69ACE}</x14:id>
        </ext>
      </extLst>
    </cfRule>
  </conditionalFormatting>
  <conditionalFormatting sqref="J1875:J1890">
    <cfRule type="dataBar" priority="14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{1AD388C4-03D9-4463-B9C8-7B5B3AF7866F}</x14:id>
        </ext>
      </extLst>
    </cfRule>
  </conditionalFormatting>
  <conditionalFormatting sqref="K1875:K1890">
    <cfRule type="dataBar" priority="14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{BD21D640-DBC7-4155-9AD6-D6EAA928F0B5}</x14:id>
        </ext>
      </extLst>
    </cfRule>
  </conditionalFormatting>
  <conditionalFormatting sqref="B1897:B1912">
    <cfRule type="dataBar" priority="1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{0A39842D-024F-48A7-8A9C-241E8BF91036}</x14:id>
        </ext>
      </extLst>
    </cfRule>
  </conditionalFormatting>
  <conditionalFormatting sqref="C1897:C1912">
    <cfRule type="dataBar" priority="1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{25BD8D04-A2DA-4E8B-9807-F4A2B29DC9CC}</x14:id>
        </ext>
      </extLst>
    </cfRule>
  </conditionalFormatting>
  <conditionalFormatting sqref="D1897:D1912">
    <cfRule type="dataBar" priority="1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{61E4C735-2295-4B64-8215-CAC29ABE51A5}</x14:id>
        </ext>
      </extLst>
    </cfRule>
  </conditionalFormatting>
  <conditionalFormatting sqref="E1897:E1912">
    <cfRule type="dataBar" priority="14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{D23E292D-C78F-4320-BA21-08C12E61E32F}</x14:id>
        </ext>
      </extLst>
    </cfRule>
  </conditionalFormatting>
  <conditionalFormatting sqref="F1897:F1912">
    <cfRule type="dataBar" priority="1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{EE108AFE-D72E-4DFE-9BA8-5DE36E0E8868}</x14:id>
        </ext>
      </extLst>
    </cfRule>
  </conditionalFormatting>
  <conditionalFormatting sqref="G1897:G1912">
    <cfRule type="dataBar" priority="14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{439DFF07-E75B-462C-BACE-F259AA3611DD}</x14:id>
        </ext>
      </extLst>
    </cfRule>
  </conditionalFormatting>
  <conditionalFormatting sqref="H1897:H1912">
    <cfRule type="dataBar" priority="14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{35A0A162-E132-48CF-A49A-76678E07E72A}</x14:id>
        </ext>
      </extLst>
    </cfRule>
  </conditionalFormatting>
  <conditionalFormatting sqref="I1897:I1912">
    <cfRule type="dataBar" priority="14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{E992B1D6-695C-4D11-8E1E-0FF3A19A9998}</x14:id>
        </ext>
      </extLst>
    </cfRule>
  </conditionalFormatting>
  <conditionalFormatting sqref="J1897:J1912">
    <cfRule type="dataBar" priority="14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{9BEE1D0C-EF9B-4236-8E85-8795200FDAF4}</x14:id>
        </ext>
      </extLst>
    </cfRule>
  </conditionalFormatting>
  <conditionalFormatting sqref="K1897:K1912">
    <cfRule type="dataBar" priority="1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{C9AC4425-3D46-436D-98BB-000245D0E525}</x14:id>
        </ext>
      </extLst>
    </cfRule>
  </conditionalFormatting>
  <conditionalFormatting sqref="B1917:B1932">
    <cfRule type="dataBar" priority="14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{260A0DA0-0F35-4863-89CB-0310331AD717}</x14:id>
        </ext>
      </extLst>
    </cfRule>
  </conditionalFormatting>
  <conditionalFormatting sqref="C1917:C1932">
    <cfRule type="dataBar" priority="14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{5BCD337D-EF96-4592-BEA0-0E4506F802BD}</x14:id>
        </ext>
      </extLst>
    </cfRule>
  </conditionalFormatting>
  <conditionalFormatting sqref="D1917:D1932">
    <cfRule type="dataBar" priority="14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{6FDEDADB-D25E-4847-B74A-A13770DA623F}</x14:id>
        </ext>
      </extLst>
    </cfRule>
  </conditionalFormatting>
  <conditionalFormatting sqref="E1917:E1932">
    <cfRule type="dataBar" priority="14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{EC147284-273F-4899-8FDC-A26C8196EC29}</x14:id>
        </ext>
      </extLst>
    </cfRule>
  </conditionalFormatting>
  <conditionalFormatting sqref="F1917:F1932">
    <cfRule type="dataBar" priority="14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{0ABDAAC6-6729-4BA2-A783-D24AC31741C6}</x14:id>
        </ext>
      </extLst>
    </cfRule>
  </conditionalFormatting>
  <conditionalFormatting sqref="G1917:G1932">
    <cfRule type="dataBar" priority="14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{D0894487-FDAB-461C-ABB6-1656F958D608}</x14:id>
        </ext>
      </extLst>
    </cfRule>
  </conditionalFormatting>
  <conditionalFormatting sqref="H1917:H1932">
    <cfRule type="dataBar" priority="14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{5779417F-9AE0-4E1A-ACED-08B57BA20297}</x14:id>
        </ext>
      </extLst>
    </cfRule>
  </conditionalFormatting>
  <conditionalFormatting sqref="I1917:I1932">
    <cfRule type="dataBar" priority="14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{F969DC92-9E9E-4360-A065-BDE974371AE8}</x14:id>
        </ext>
      </extLst>
    </cfRule>
  </conditionalFormatting>
  <conditionalFormatting sqref="J1917:J1932">
    <cfRule type="dataBar" priority="14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{027F34FB-C544-4454-907C-601F1A30EE36}</x14:id>
        </ext>
      </extLst>
    </cfRule>
  </conditionalFormatting>
  <conditionalFormatting sqref="K1917:K1932">
    <cfRule type="dataBar" priority="14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{069378DE-D51B-4A30-B5EA-76AAA6E9AECB}</x14:id>
        </ext>
      </extLst>
    </cfRule>
  </conditionalFormatting>
  <conditionalFormatting sqref="B1939:B1954">
    <cfRule type="dataBar" priority="14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{F7E56A1B-30A2-4E15-8AD5-52C8DEEC4C01}</x14:id>
        </ext>
      </extLst>
    </cfRule>
  </conditionalFormatting>
  <conditionalFormatting sqref="C1939:C1954">
    <cfRule type="dataBar" priority="14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{C2CBF916-5B2A-4381-A35A-B116DEC01FB7}</x14:id>
        </ext>
      </extLst>
    </cfRule>
  </conditionalFormatting>
  <conditionalFormatting sqref="D1939:D1954">
    <cfRule type="dataBar" priority="14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{40A5BBD7-7C17-4863-A6BB-94B43A4E0DCA}</x14:id>
        </ext>
      </extLst>
    </cfRule>
  </conditionalFormatting>
  <conditionalFormatting sqref="E1939:E1954">
    <cfRule type="dataBar" priority="14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{6E379425-62F2-406B-8878-D8C334244E77}</x14:id>
        </ext>
      </extLst>
    </cfRule>
  </conditionalFormatting>
  <conditionalFormatting sqref="F1939:F1954">
    <cfRule type="dataBar" priority="1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{6449251A-F76C-423E-B39E-E1C32B4D55F3}</x14:id>
        </ext>
      </extLst>
    </cfRule>
  </conditionalFormatting>
  <conditionalFormatting sqref="G1939:G1954">
    <cfRule type="dataBar" priority="1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{F3B16699-606C-4B66-9BC6-9C863705C1F4}</x14:id>
        </ext>
      </extLst>
    </cfRule>
  </conditionalFormatting>
  <conditionalFormatting sqref="H1939:H1954">
    <cfRule type="dataBar" priority="1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{DB02C4FE-FEF2-41C9-A460-616C348ECFE0}</x14:id>
        </ext>
      </extLst>
    </cfRule>
  </conditionalFormatting>
  <conditionalFormatting sqref="I1939:I1954">
    <cfRule type="dataBar" priority="14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{E7A264C4-CA74-4E2D-B393-346C439AC938}</x14:id>
        </ext>
      </extLst>
    </cfRule>
  </conditionalFormatting>
  <conditionalFormatting sqref="J1939:J1954">
    <cfRule type="dataBar" priority="1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{2CD85582-51A2-45C7-ACBE-7D93904FA333}</x14:id>
        </ext>
      </extLst>
    </cfRule>
  </conditionalFormatting>
  <conditionalFormatting sqref="K1939:K1954">
    <cfRule type="dataBar" priority="14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{5CCEDE70-FB6F-4330-8C22-29CF6A08C2C0}</x14:id>
        </ext>
      </extLst>
    </cfRule>
  </conditionalFormatting>
  <conditionalFormatting sqref="B1959:B1974">
    <cfRule type="dataBar" priority="14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{9969236C-74E9-4126-B3A3-C741BFE5E3DD}</x14:id>
        </ext>
      </extLst>
    </cfRule>
  </conditionalFormatting>
  <conditionalFormatting sqref="C1959:C1974">
    <cfRule type="dataBar" priority="1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{8A9F7C5A-A94B-4165-ADB8-909DCEED05A9}</x14:id>
        </ext>
      </extLst>
    </cfRule>
  </conditionalFormatting>
  <conditionalFormatting sqref="D1959:D1974">
    <cfRule type="dataBar" priority="14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{BB3A0360-255A-4B3B-AD15-8A4574302C22}</x14:id>
        </ext>
      </extLst>
    </cfRule>
  </conditionalFormatting>
  <conditionalFormatting sqref="E1959:E1974">
    <cfRule type="dataBar" priority="1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{B1C0F14E-2F94-4D79-84FA-2493953402EF}</x14:id>
        </ext>
      </extLst>
    </cfRule>
  </conditionalFormatting>
  <conditionalFormatting sqref="F1959:F1974">
    <cfRule type="dataBar" priority="1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{78166335-389B-4F73-8726-BF539307AA58}</x14:id>
        </ext>
      </extLst>
    </cfRule>
  </conditionalFormatting>
  <conditionalFormatting sqref="G1959:G1974">
    <cfRule type="dataBar" priority="14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{637BEA32-6816-498E-9411-14BC23B211A0}</x14:id>
        </ext>
      </extLst>
    </cfRule>
  </conditionalFormatting>
  <conditionalFormatting sqref="H1959:H1974">
    <cfRule type="dataBar" priority="14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{438D28E5-424A-4E4B-818B-E9A38303A08D}</x14:id>
        </ext>
      </extLst>
    </cfRule>
  </conditionalFormatting>
  <conditionalFormatting sqref="I1959:I1974">
    <cfRule type="dataBar" priority="14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{E32A8260-88AE-4480-8584-CEA98F3E3EE4}</x14:id>
        </ext>
      </extLst>
    </cfRule>
  </conditionalFormatting>
  <conditionalFormatting sqref="J1959:J1974">
    <cfRule type="dataBar" priority="14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{1B6F3AB2-A719-4217-A74D-D826C1B36541}</x14:id>
        </ext>
      </extLst>
    </cfRule>
  </conditionalFormatting>
  <conditionalFormatting sqref="K1959:K1974">
    <cfRule type="dataBar" priority="14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{2C863CF5-7134-4A05-8ADF-121A4DF66582}</x14:id>
        </ext>
      </extLst>
    </cfRule>
  </conditionalFormatting>
  <conditionalFormatting sqref="B1981:B1996">
    <cfRule type="dataBar" priority="14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{DE013209-BC9B-49E4-BD5F-FA63BC40A1E8}</x14:id>
        </ext>
      </extLst>
    </cfRule>
  </conditionalFormatting>
  <conditionalFormatting sqref="C1981:C1996">
    <cfRule type="dataBar" priority="14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{2F36BCA0-A793-4006-B01A-8205ECB1FC6A}</x14:id>
        </ext>
      </extLst>
    </cfRule>
  </conditionalFormatting>
  <conditionalFormatting sqref="D1981:D1996">
    <cfRule type="dataBar" priority="14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{DF87F48C-285F-4A05-94FA-E4CB599ED68A}</x14:id>
        </ext>
      </extLst>
    </cfRule>
  </conditionalFormatting>
  <conditionalFormatting sqref="E1981:E1996">
    <cfRule type="dataBar" priority="1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{80E4D216-39EB-4D01-9679-9C78E6997B2F}</x14:id>
        </ext>
      </extLst>
    </cfRule>
  </conditionalFormatting>
  <conditionalFormatting sqref="F1981:F1996">
    <cfRule type="dataBar" priority="14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{2E81F596-EA37-4DA1-BF80-78AF7D951A75}</x14:id>
        </ext>
      </extLst>
    </cfRule>
  </conditionalFormatting>
  <conditionalFormatting sqref="G1981:G1996">
    <cfRule type="dataBar" priority="1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{D665661A-9D3A-45C3-A464-6A9562D07553}</x14:id>
        </ext>
      </extLst>
    </cfRule>
  </conditionalFormatting>
  <conditionalFormatting sqref="H1981:H1996">
    <cfRule type="dataBar" priority="14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{07FCEDA4-8FB7-4E3B-95BF-16B4F7F5FF96}</x14:id>
        </ext>
      </extLst>
    </cfRule>
  </conditionalFormatting>
  <conditionalFormatting sqref="I1981:I1996">
    <cfRule type="dataBar" priority="14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{D85CFAB1-6BE4-4823-BD4A-426180845515}</x14:id>
        </ext>
      </extLst>
    </cfRule>
  </conditionalFormatting>
  <conditionalFormatting sqref="J1981:J1996">
    <cfRule type="dataBar" priority="1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{D46291C7-D14F-4206-8BD8-ED7C613BD8F5}</x14:id>
        </ext>
      </extLst>
    </cfRule>
  </conditionalFormatting>
  <conditionalFormatting sqref="K1981:K1996">
    <cfRule type="dataBar" priority="1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{3C878AFF-D17B-4C67-A1E9-0BDECB09C474}</x14:id>
        </ext>
      </extLst>
    </cfRule>
  </conditionalFormatting>
  <conditionalFormatting sqref="B2001:B2016">
    <cfRule type="dataBar" priority="14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{C15E077E-ED51-41CB-AF6B-05B57F5950E7}</x14:id>
        </ext>
      </extLst>
    </cfRule>
  </conditionalFormatting>
  <conditionalFormatting sqref="C2001:C2016">
    <cfRule type="dataBar" priority="1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{1E378ABA-4229-4521-B625-476CE292D433}</x14:id>
        </ext>
      </extLst>
    </cfRule>
  </conditionalFormatting>
  <conditionalFormatting sqref="D2001:D2016">
    <cfRule type="dataBar" priority="14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{1CF41F36-77B4-42C7-AA47-C4CAEE4BA309}</x14:id>
        </ext>
      </extLst>
    </cfRule>
  </conditionalFormatting>
  <conditionalFormatting sqref="E2001:E2016">
    <cfRule type="dataBar" priority="14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{8991EEC3-5697-4BFE-8C95-48493FD2D48C}</x14:id>
        </ext>
      </extLst>
    </cfRule>
  </conditionalFormatting>
  <conditionalFormatting sqref="F2001:F2016">
    <cfRule type="dataBar" priority="14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{82DD729B-EC0B-4575-96F9-7532F4564506}</x14:id>
        </ext>
      </extLst>
    </cfRule>
  </conditionalFormatting>
  <conditionalFormatting sqref="G2001:G2016">
    <cfRule type="dataBar" priority="14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{147E86FC-5E6A-4539-A430-BB7F66BCEB82}</x14:id>
        </ext>
      </extLst>
    </cfRule>
  </conditionalFormatting>
  <conditionalFormatting sqref="H2001:H2016">
    <cfRule type="dataBar" priority="14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{EFE73F14-6965-44FF-9314-97E89355DB86}</x14:id>
        </ext>
      </extLst>
    </cfRule>
  </conditionalFormatting>
  <conditionalFormatting sqref="I2001:I2016">
    <cfRule type="dataBar" priority="14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{512EEC76-9C67-41D1-9A08-175A1BFEB7BF}</x14:id>
        </ext>
      </extLst>
    </cfRule>
  </conditionalFormatting>
  <conditionalFormatting sqref="J2001:J2016">
    <cfRule type="dataBar" priority="14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{7DAECE11-51E7-48C8-B634-7D913583E30F}</x14:id>
        </ext>
      </extLst>
    </cfRule>
  </conditionalFormatting>
  <conditionalFormatting sqref="K2001:K2016">
    <cfRule type="dataBar" priority="1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{D57524F4-63C1-4A72-9A97-FCE9194C66C0}</x14:id>
        </ext>
      </extLst>
    </cfRule>
  </conditionalFormatting>
  <conditionalFormatting sqref="B2023:B2038">
    <cfRule type="dataBar" priority="1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{35C22B63-30D1-4AE5-B12A-87824B5FB6CA}</x14:id>
        </ext>
      </extLst>
    </cfRule>
  </conditionalFormatting>
  <conditionalFormatting sqref="C2023:C2038">
    <cfRule type="dataBar" priority="1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{D119AD81-64B9-42DE-AB0B-6CAEB5949EC8}</x14:id>
        </ext>
      </extLst>
    </cfRule>
  </conditionalFormatting>
  <conditionalFormatting sqref="D2023:D2038">
    <cfRule type="dataBar" priority="13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{CDD53CE8-A934-4452-BD5E-9901C48CC7D4}</x14:id>
        </ext>
      </extLst>
    </cfRule>
  </conditionalFormatting>
  <conditionalFormatting sqref="E2023:E2038">
    <cfRule type="dataBar" priority="13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{A57E4326-5141-480C-BF75-016DCA633E32}</x14:id>
        </ext>
      </extLst>
    </cfRule>
  </conditionalFormatting>
  <conditionalFormatting sqref="F2023:F2038">
    <cfRule type="dataBar" priority="1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{76C06CF6-B942-4839-9FFB-F2B959F2532C}</x14:id>
        </ext>
      </extLst>
    </cfRule>
  </conditionalFormatting>
  <conditionalFormatting sqref="G2023:G2038">
    <cfRule type="dataBar" priority="1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{7B0E01C8-3092-4EEB-A8EC-9713ACAFD0EA}</x14:id>
        </ext>
      </extLst>
    </cfRule>
  </conditionalFormatting>
  <conditionalFormatting sqref="H2023:H2038">
    <cfRule type="dataBar" priority="13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{A7BFEF95-3AF2-4984-8577-4E0DE6E4698A}</x14:id>
        </ext>
      </extLst>
    </cfRule>
  </conditionalFormatting>
  <conditionalFormatting sqref="I2023:I2038">
    <cfRule type="dataBar" priority="13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{C457E3EE-BB17-44DA-8C69-9830EF325B2E}</x14:id>
        </ext>
      </extLst>
    </cfRule>
  </conditionalFormatting>
  <conditionalFormatting sqref="J2023:J2038">
    <cfRule type="dataBar" priority="1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{BBAE1986-E1CD-4235-A041-79788CFD84CB}</x14:id>
        </ext>
      </extLst>
    </cfRule>
  </conditionalFormatting>
  <conditionalFormatting sqref="K2023:K2038">
    <cfRule type="dataBar" priority="13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{68C9115A-430D-4198-8264-026409D0FD6B}</x14:id>
        </ext>
      </extLst>
    </cfRule>
  </conditionalFormatting>
  <conditionalFormatting sqref="B2043:B2058">
    <cfRule type="dataBar" priority="13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{6F52DE1E-BF38-4307-8F40-E8FB8FCDEBE6}</x14:id>
        </ext>
      </extLst>
    </cfRule>
  </conditionalFormatting>
  <conditionalFormatting sqref="C2043:C2058">
    <cfRule type="dataBar" priority="13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{27654263-685E-4B5E-BB55-3264B6E7A046}</x14:id>
        </ext>
      </extLst>
    </cfRule>
  </conditionalFormatting>
  <conditionalFormatting sqref="D2043:D2058">
    <cfRule type="dataBar" priority="1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{0989ED29-A6C0-49E7-B50B-B538B839A87B}</x14:id>
        </ext>
      </extLst>
    </cfRule>
  </conditionalFormatting>
  <conditionalFormatting sqref="E2043:E2058">
    <cfRule type="dataBar" priority="1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{8310A020-07C3-4FB7-BEC7-24EE58B44E21}</x14:id>
        </ext>
      </extLst>
    </cfRule>
  </conditionalFormatting>
  <conditionalFormatting sqref="F2043:F2058">
    <cfRule type="dataBar" priority="13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{206867FE-6D4A-430C-A3C1-27FFD948C2EC}</x14:id>
        </ext>
      </extLst>
    </cfRule>
  </conditionalFormatting>
  <conditionalFormatting sqref="G2043:G2058">
    <cfRule type="dataBar" priority="13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{468EB5AF-1366-4A72-BBFA-274698B55BC8}</x14:id>
        </ext>
      </extLst>
    </cfRule>
  </conditionalFormatting>
  <conditionalFormatting sqref="H2043:H2058">
    <cfRule type="dataBar" priority="13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{3C95EAD2-5235-417C-91A7-69128AA9BA9B}</x14:id>
        </ext>
      </extLst>
    </cfRule>
  </conditionalFormatting>
  <conditionalFormatting sqref="I2043:I2058">
    <cfRule type="dataBar" priority="1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{2FF09F4E-E390-425F-89D0-E06704558E12}</x14:id>
        </ext>
      </extLst>
    </cfRule>
  </conditionalFormatting>
  <conditionalFormatting sqref="J2043:J2058">
    <cfRule type="dataBar" priority="13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{ED4BC9AD-C034-456A-BEBD-EA57BBA0FD24}</x14:id>
        </ext>
      </extLst>
    </cfRule>
  </conditionalFormatting>
  <conditionalFormatting sqref="K2043:K2058">
    <cfRule type="dataBar" priority="13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{12B0C2C4-5705-4587-828D-9A0B6AB0C13F}</x14:id>
        </ext>
      </extLst>
    </cfRule>
  </conditionalFormatting>
  <conditionalFormatting sqref="B2065:B2080">
    <cfRule type="dataBar" priority="13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{1080E133-EBF4-4C91-B3BE-83CB19DFCBB3}</x14:id>
        </ext>
      </extLst>
    </cfRule>
  </conditionalFormatting>
  <conditionalFormatting sqref="C2065:C2080">
    <cfRule type="dataBar" priority="1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{C4D6F62F-2786-4F60-80AB-BFC1A24D7F53}</x14:id>
        </ext>
      </extLst>
    </cfRule>
  </conditionalFormatting>
  <conditionalFormatting sqref="D2065:D2080">
    <cfRule type="dataBar" priority="13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{72CB3CBE-452C-4AFC-BF79-9A49B38A6AED}</x14:id>
        </ext>
      </extLst>
    </cfRule>
  </conditionalFormatting>
  <conditionalFormatting sqref="E2065:E2080">
    <cfRule type="dataBar" priority="13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{45398E60-143F-4EA1-B573-0D9E414852CD}</x14:id>
        </ext>
      </extLst>
    </cfRule>
  </conditionalFormatting>
  <conditionalFormatting sqref="F2065:F2080">
    <cfRule type="dataBar" priority="13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{F921FD9B-4EC5-4D06-BD26-ED952C70AC5C}</x14:id>
        </ext>
      </extLst>
    </cfRule>
  </conditionalFormatting>
  <conditionalFormatting sqref="G2065:G2080">
    <cfRule type="dataBar" priority="13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{7134DEEE-EDC3-4050-8195-10517AD27206}</x14:id>
        </ext>
      </extLst>
    </cfRule>
  </conditionalFormatting>
  <conditionalFormatting sqref="H2065:H2080">
    <cfRule type="dataBar" priority="13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{090A97A3-C682-4A98-B08A-596BF563837D}</x14:id>
        </ext>
      </extLst>
    </cfRule>
  </conditionalFormatting>
  <conditionalFormatting sqref="I2065:I2080">
    <cfRule type="dataBar" priority="1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{047563AF-9A15-434B-BEB8-98B3D15180C8}</x14:id>
        </ext>
      </extLst>
    </cfRule>
  </conditionalFormatting>
  <conditionalFormatting sqref="J2065:J2080">
    <cfRule type="dataBar" priority="1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{36ED10DA-78AA-4EBB-9B58-E4D743FF0991}</x14:id>
        </ext>
      </extLst>
    </cfRule>
  </conditionalFormatting>
  <conditionalFormatting sqref="K2065:K2080">
    <cfRule type="dataBar" priority="1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{5736A904-1232-498B-8A9A-5560E4781914}</x14:id>
        </ext>
      </extLst>
    </cfRule>
  </conditionalFormatting>
  <conditionalFormatting sqref="B2085:B2100">
    <cfRule type="dataBar" priority="1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{537BBB32-489C-4FEE-BBD3-4149A38D273F}</x14:id>
        </ext>
      </extLst>
    </cfRule>
  </conditionalFormatting>
  <conditionalFormatting sqref="C2085:C2100">
    <cfRule type="dataBar" priority="13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{0696DBA9-5625-40FB-BDB9-A5E95A3873F9}</x14:id>
        </ext>
      </extLst>
    </cfRule>
  </conditionalFormatting>
  <conditionalFormatting sqref="D2085:D2100">
    <cfRule type="dataBar" priority="13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{506FD67B-B110-4606-8F5E-DA4B0CEB0B2C}</x14:id>
        </ext>
      </extLst>
    </cfRule>
  </conditionalFormatting>
  <conditionalFormatting sqref="E2085:E2100">
    <cfRule type="dataBar" priority="13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{B2588F7C-9186-4FF1-831D-7FA31D96AA5C}</x14:id>
        </ext>
      </extLst>
    </cfRule>
  </conditionalFormatting>
  <conditionalFormatting sqref="F2085:F2100">
    <cfRule type="dataBar" priority="13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{7F7054A6-64D6-42C1-8B5E-B9F6460EF5F8}</x14:id>
        </ext>
      </extLst>
    </cfRule>
  </conditionalFormatting>
  <conditionalFormatting sqref="G2085:G2100">
    <cfRule type="dataBar" priority="13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{35D5EE11-E36C-4086-891B-7F671AB1BF30}</x14:id>
        </ext>
      </extLst>
    </cfRule>
  </conditionalFormatting>
  <conditionalFormatting sqref="H2085:H2100">
    <cfRule type="dataBar" priority="13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{104CF196-411A-4D7F-BC03-8AD2F027FF70}</x14:id>
        </ext>
      </extLst>
    </cfRule>
  </conditionalFormatting>
  <conditionalFormatting sqref="I2085:I2100">
    <cfRule type="dataBar" priority="13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{FCB80375-6EAC-4DCD-B2FB-9C9B0DB19FEE}</x14:id>
        </ext>
      </extLst>
    </cfRule>
  </conditionalFormatting>
  <conditionalFormatting sqref="J2085:J2100">
    <cfRule type="dataBar" priority="13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{60DD99EE-9BE5-43C8-AD43-D6276BC5BED3}</x14:id>
        </ext>
      </extLst>
    </cfRule>
  </conditionalFormatting>
  <conditionalFormatting sqref="K2085:K2100">
    <cfRule type="dataBar" priority="13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{8BBA10C7-2BB0-4584-B651-00F2425208F5}</x14:id>
        </ext>
      </extLst>
    </cfRule>
  </conditionalFormatting>
  <conditionalFormatting sqref="B2107:B2122">
    <cfRule type="dataBar" priority="13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{622ACE54-8948-423D-8322-0124F5C03AFD}</x14:id>
        </ext>
      </extLst>
    </cfRule>
  </conditionalFormatting>
  <conditionalFormatting sqref="C2107:C2122">
    <cfRule type="dataBar" priority="1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{7AD2F47C-4D60-4F13-839E-E15904D027B6}</x14:id>
        </ext>
      </extLst>
    </cfRule>
  </conditionalFormatting>
  <conditionalFormatting sqref="D2107:D2122">
    <cfRule type="dataBar" priority="1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{D168C5FC-E0E0-424A-BB83-EF87034477BF}</x14:id>
        </ext>
      </extLst>
    </cfRule>
  </conditionalFormatting>
  <conditionalFormatting sqref="E2107:E2122">
    <cfRule type="dataBar" priority="13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{FE858AB4-CF12-4AB0-A097-7665EE0886FF}</x14:id>
        </ext>
      </extLst>
    </cfRule>
  </conditionalFormatting>
  <conditionalFormatting sqref="F2107:F2122">
    <cfRule type="dataBar" priority="13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{A3DB6D4B-54B5-4223-AA18-028972348C8C}</x14:id>
        </ext>
      </extLst>
    </cfRule>
  </conditionalFormatting>
  <conditionalFormatting sqref="G2107:G2122">
    <cfRule type="dataBar" priority="13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{0D17305A-0472-4345-A815-5AF2139D9357}</x14:id>
        </ext>
      </extLst>
    </cfRule>
  </conditionalFormatting>
  <conditionalFormatting sqref="H2107:H2122">
    <cfRule type="dataBar" priority="13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{57486A16-C960-42A3-B93A-A5387C273A0D}</x14:id>
        </ext>
      </extLst>
    </cfRule>
  </conditionalFormatting>
  <conditionalFormatting sqref="I2107:I2122">
    <cfRule type="dataBar" priority="13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{E2D3AB81-413D-4C01-84D0-DC7539A9312E}</x14:id>
        </ext>
      </extLst>
    </cfRule>
  </conditionalFormatting>
  <conditionalFormatting sqref="J2107:J2122">
    <cfRule type="dataBar" priority="13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{2CDE59B5-113F-4B3A-9F43-2691E5B17043}</x14:id>
        </ext>
      </extLst>
    </cfRule>
  </conditionalFormatting>
  <conditionalFormatting sqref="K2107:K2122">
    <cfRule type="dataBar" priority="13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{522791C0-A616-4797-9557-5C1D74A59B96}</x14:id>
        </ext>
      </extLst>
    </cfRule>
  </conditionalFormatting>
  <conditionalFormatting sqref="B2127:B2142">
    <cfRule type="dataBar" priority="13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{3316F6A9-D8F9-44BA-B0A9-E82476836683}</x14:id>
        </ext>
      </extLst>
    </cfRule>
  </conditionalFormatting>
  <conditionalFormatting sqref="C2127:C2142">
    <cfRule type="dataBar" priority="13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{7D86C003-AB5F-4211-9EAB-E69EF9D38BCF}</x14:id>
        </ext>
      </extLst>
    </cfRule>
  </conditionalFormatting>
  <conditionalFormatting sqref="D2127:D2142">
    <cfRule type="dataBar" priority="13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{B1321F32-47EE-4081-AABE-075E7776BE2F}</x14:id>
        </ext>
      </extLst>
    </cfRule>
  </conditionalFormatting>
  <conditionalFormatting sqref="E2127:E2142">
    <cfRule type="dataBar" priority="13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{51C179FA-9827-4C3D-9E1D-FFE6E065EAA5}</x14:id>
        </ext>
      </extLst>
    </cfRule>
  </conditionalFormatting>
  <conditionalFormatting sqref="F2127:F2142">
    <cfRule type="dataBar" priority="13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{9DFDF72A-A09A-48DA-A661-72BDA6CD6695}</x14:id>
        </ext>
      </extLst>
    </cfRule>
  </conditionalFormatting>
  <conditionalFormatting sqref="G2127:G2142">
    <cfRule type="dataBar" priority="1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{0EB35785-A06D-4C9C-92F4-D39F9187050E}</x14:id>
        </ext>
      </extLst>
    </cfRule>
  </conditionalFormatting>
  <conditionalFormatting sqref="H2127:H2142">
    <cfRule type="dataBar" priority="1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{ECB7119B-E177-466E-BD64-EFB7FECF0673}</x14:id>
        </ext>
      </extLst>
    </cfRule>
  </conditionalFormatting>
  <conditionalFormatting sqref="I2127:I2142">
    <cfRule type="dataBar" priority="13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{9FDCAA9D-20D5-4359-A5AA-8CA27F9D4B58}</x14:id>
        </ext>
      </extLst>
    </cfRule>
  </conditionalFormatting>
  <conditionalFormatting sqref="J2127:J2142">
    <cfRule type="dataBar" priority="1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{3AAF0877-9732-4B25-8065-32C134B62B40}</x14:id>
        </ext>
      </extLst>
    </cfRule>
  </conditionalFormatting>
  <conditionalFormatting sqref="K2127:K2142">
    <cfRule type="dataBar" priority="13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{C8D3E3F9-E8F7-4938-8011-895078FE595D}</x14:id>
        </ext>
      </extLst>
    </cfRule>
  </conditionalFormatting>
  <conditionalFormatting sqref="B2149:B2164">
    <cfRule type="dataBar" priority="1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{9695F71C-CC8A-4B8E-B43C-7E779418E55C}</x14:id>
        </ext>
      </extLst>
    </cfRule>
  </conditionalFormatting>
  <conditionalFormatting sqref="C2149:C2164">
    <cfRule type="dataBar" priority="1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{8875EFBA-C50C-4678-A6D0-4F8AE4376304}</x14:id>
        </ext>
      </extLst>
    </cfRule>
  </conditionalFormatting>
  <conditionalFormatting sqref="D2149:D2164">
    <cfRule type="dataBar" priority="1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{E9E24029-0CF9-4DEC-85BC-49DA8BFAD387}</x14:id>
        </ext>
      </extLst>
    </cfRule>
  </conditionalFormatting>
  <conditionalFormatting sqref="E2149:E2164">
    <cfRule type="dataBar" priority="1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{42F1C50B-55EB-415F-A57E-6153289A1CFD}</x14:id>
        </ext>
      </extLst>
    </cfRule>
  </conditionalFormatting>
  <conditionalFormatting sqref="F2149:F2164">
    <cfRule type="dataBar" priority="1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{CD995F7B-89C6-451F-A782-F931F31B0AE8}</x14:id>
        </ext>
      </extLst>
    </cfRule>
  </conditionalFormatting>
  <conditionalFormatting sqref="G2149:G2164">
    <cfRule type="dataBar" priority="13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{7E2C2589-1D89-4A95-B05B-8E47DA9DCCBF}</x14:id>
        </ext>
      </extLst>
    </cfRule>
  </conditionalFormatting>
  <conditionalFormatting sqref="H2149:H2164">
    <cfRule type="dataBar" priority="13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{E05080BF-9569-47FD-9645-611649813F96}</x14:id>
        </ext>
      </extLst>
    </cfRule>
  </conditionalFormatting>
  <conditionalFormatting sqref="I2149:I2164">
    <cfRule type="dataBar" priority="13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{534A407D-8339-400D-87BE-35FCB43B4720}</x14:id>
        </ext>
      </extLst>
    </cfRule>
  </conditionalFormatting>
  <conditionalFormatting sqref="J2149:J2164">
    <cfRule type="dataBar" priority="13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{B0FA51AA-4A90-4EE8-B861-6E07634F5256}</x14:id>
        </ext>
      </extLst>
    </cfRule>
  </conditionalFormatting>
  <conditionalFormatting sqref="K2149:K2164">
    <cfRule type="dataBar" priority="13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{BE254C0B-A4A3-489F-B1A1-16CB19041C7C}</x14:id>
        </ext>
      </extLst>
    </cfRule>
  </conditionalFormatting>
  <conditionalFormatting sqref="B2169:B2184">
    <cfRule type="dataBar" priority="13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{75C428F8-A185-414E-B502-4C9E1C9979EB}</x14:id>
        </ext>
      </extLst>
    </cfRule>
  </conditionalFormatting>
  <conditionalFormatting sqref="C2169:C2184">
    <cfRule type="dataBar" priority="13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{15937538-7D98-464F-9576-7701A0D92517}</x14:id>
        </ext>
      </extLst>
    </cfRule>
  </conditionalFormatting>
  <conditionalFormatting sqref="D2169:D2184">
    <cfRule type="dataBar" priority="13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{50522A41-CFD9-4EF7-ACDE-B784F83B0D24}</x14:id>
        </ext>
      </extLst>
    </cfRule>
  </conditionalFormatting>
  <conditionalFormatting sqref="E2169:E2184">
    <cfRule type="dataBar" priority="13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{F67D4744-A4D2-4578-9ED4-1AC40A5B470B}</x14:id>
        </ext>
      </extLst>
    </cfRule>
  </conditionalFormatting>
  <conditionalFormatting sqref="F2169:F2184">
    <cfRule type="dataBar" priority="13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{BDF0D927-91DF-4FB5-A058-753C9E5C8DD0}</x14:id>
        </ext>
      </extLst>
    </cfRule>
  </conditionalFormatting>
  <conditionalFormatting sqref="G2169:G2184">
    <cfRule type="dataBar" priority="1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{5D53B9B3-D7F5-45E4-92B7-06A515D1668C}</x14:id>
        </ext>
      </extLst>
    </cfRule>
  </conditionalFormatting>
  <conditionalFormatting sqref="H2169:H2184">
    <cfRule type="dataBar" priority="13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{8DBE7B7C-FAE1-455D-B703-2B27D4FDF81B}</x14:id>
        </ext>
      </extLst>
    </cfRule>
  </conditionalFormatting>
  <conditionalFormatting sqref="I2169:I2184">
    <cfRule type="dataBar" priority="13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{F91A323B-3D2F-4E1B-BE8A-E107004C169C}</x14:id>
        </ext>
      </extLst>
    </cfRule>
  </conditionalFormatting>
  <conditionalFormatting sqref="J2169:J2184">
    <cfRule type="dataBar" priority="13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{F24D4147-F116-4B09-9FB5-51B671DD3E2C}</x14:id>
        </ext>
      </extLst>
    </cfRule>
  </conditionalFormatting>
  <conditionalFormatting sqref="K2169:K2184">
    <cfRule type="dataBar" priority="1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{FE6C006D-F56E-426F-9C3F-E526AF6821FD}</x14:id>
        </ext>
      </extLst>
    </cfRule>
  </conditionalFormatting>
  <conditionalFormatting sqref="B2191:B2206">
    <cfRule type="dataBar" priority="1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{08F01BD5-D9B5-4490-825A-DCC10552C392}</x14:id>
        </ext>
      </extLst>
    </cfRule>
  </conditionalFormatting>
  <conditionalFormatting sqref="C2191:C2206">
    <cfRule type="dataBar" priority="1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{6F4E48AF-2F68-43F1-9813-6F9C3B83F0E3}</x14:id>
        </ext>
      </extLst>
    </cfRule>
  </conditionalFormatting>
  <conditionalFormatting sqref="D2191:D2206">
    <cfRule type="dataBar" priority="13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{C9C16F9B-9A4B-45D0-9184-EA2888569E2C}</x14:id>
        </ext>
      </extLst>
    </cfRule>
  </conditionalFormatting>
  <conditionalFormatting sqref="E2191:E2206">
    <cfRule type="dataBar" priority="1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{ECA3C8BC-0511-4BBA-BF12-749AE61CC5A7}</x14:id>
        </ext>
      </extLst>
    </cfRule>
  </conditionalFormatting>
  <conditionalFormatting sqref="F2191:F2206">
    <cfRule type="dataBar" priority="13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{9109DBF6-BB18-49BC-8434-CC479ED7B413}</x14:id>
        </ext>
      </extLst>
    </cfRule>
  </conditionalFormatting>
  <conditionalFormatting sqref="G2191:G2206">
    <cfRule type="dataBar" priority="13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{ECDDF1CD-13A7-4474-85E5-06AF1BA0698D}</x14:id>
        </ext>
      </extLst>
    </cfRule>
  </conditionalFormatting>
  <conditionalFormatting sqref="H2191:H2206">
    <cfRule type="dataBar" priority="13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{94823AC5-E98B-489D-9FBF-F9D9956913F9}</x14:id>
        </ext>
      </extLst>
    </cfRule>
  </conditionalFormatting>
  <conditionalFormatting sqref="I2191:I2206">
    <cfRule type="dataBar" priority="1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{3855673A-221F-48F6-8306-50950942E80A}</x14:id>
        </ext>
      </extLst>
    </cfRule>
  </conditionalFormatting>
  <conditionalFormatting sqref="J2191:J2206">
    <cfRule type="dataBar" priority="1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{E3E6F2E2-EF17-49EE-BF73-242C09DBBF4A}</x14:id>
        </ext>
      </extLst>
    </cfRule>
  </conditionalFormatting>
  <conditionalFormatting sqref="K2191:K2206">
    <cfRule type="dataBar" priority="1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{EBC050E2-FD53-4BFC-B1D6-39BA8F306EFE}</x14:id>
        </ext>
      </extLst>
    </cfRule>
  </conditionalFormatting>
  <conditionalFormatting sqref="B2211:B2226">
    <cfRule type="dataBar" priority="13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{3C8B15F6-6F0F-4FC6-9016-51CE64648769}</x14:id>
        </ext>
      </extLst>
    </cfRule>
  </conditionalFormatting>
  <conditionalFormatting sqref="C2211:C2226">
    <cfRule type="dataBar" priority="1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{99C24A10-D9E0-4520-B9E7-F8A0E83BC796}</x14:id>
        </ext>
      </extLst>
    </cfRule>
  </conditionalFormatting>
  <conditionalFormatting sqref="D2211:D2226">
    <cfRule type="dataBar" priority="1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{5A938D82-ED19-4B2C-9B9C-98CBBC81DDAE}</x14:id>
        </ext>
      </extLst>
    </cfRule>
  </conditionalFormatting>
  <conditionalFormatting sqref="E2211:E2226">
    <cfRule type="dataBar" priority="1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{F4F734FE-B187-4BEF-8D9D-342BA5980E02}</x14:id>
        </ext>
      </extLst>
    </cfRule>
  </conditionalFormatting>
  <conditionalFormatting sqref="F2211:F2226">
    <cfRule type="dataBar" priority="13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{57A7CE88-6C5F-4FEF-BA77-446CBC62C745}</x14:id>
        </ext>
      </extLst>
    </cfRule>
  </conditionalFormatting>
  <conditionalFormatting sqref="G2211:G2226">
    <cfRule type="dataBar" priority="1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{26B5DFCC-0658-433C-A4C9-2A7DBBB0EB10}</x14:id>
        </ext>
      </extLst>
    </cfRule>
  </conditionalFormatting>
  <conditionalFormatting sqref="H2211:H2226">
    <cfRule type="dataBar" priority="13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{FFD692DF-1533-45D7-A11D-6F0DCE9D58AC}</x14:id>
        </ext>
      </extLst>
    </cfRule>
  </conditionalFormatting>
  <conditionalFormatting sqref="I2211:I2226">
    <cfRule type="dataBar" priority="1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{C5C0B05F-A9A9-4B4C-B247-449B73A357E7}</x14:id>
        </ext>
      </extLst>
    </cfRule>
  </conditionalFormatting>
  <conditionalFormatting sqref="J2211:J2226">
    <cfRule type="dataBar" priority="13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{B03A2EC4-F9DA-45D3-BF2C-5C2476B7B48E}</x14:id>
        </ext>
      </extLst>
    </cfRule>
  </conditionalFormatting>
  <conditionalFormatting sqref="K2211:K2226">
    <cfRule type="dataBar" priority="13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{7BED2897-54A1-438E-AD67-A40D6C291542}</x14:id>
        </ext>
      </extLst>
    </cfRule>
  </conditionalFormatting>
  <conditionalFormatting sqref="B2233:B2248">
    <cfRule type="dataBar" priority="13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{F7FA2A56-71C6-4775-A505-25226FF6FA29}</x14:id>
        </ext>
      </extLst>
    </cfRule>
  </conditionalFormatting>
  <conditionalFormatting sqref="C2233:C2248">
    <cfRule type="dataBar" priority="1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{6A39B0F8-9C49-4781-A80B-DE128979A8D5}</x14:id>
        </ext>
      </extLst>
    </cfRule>
  </conditionalFormatting>
  <conditionalFormatting sqref="D2233:D2248">
    <cfRule type="dataBar" priority="12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{A3481B69-9E11-4F8D-AAC2-2B9EE4CDE33F}</x14:id>
        </ext>
      </extLst>
    </cfRule>
  </conditionalFormatting>
  <conditionalFormatting sqref="E2233:E2248">
    <cfRule type="dataBar" priority="12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{D5A1683F-E4AC-472B-B94D-B6B87155E4C3}</x14:id>
        </ext>
      </extLst>
    </cfRule>
  </conditionalFormatting>
  <conditionalFormatting sqref="F2233:F2248">
    <cfRule type="dataBar" priority="12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{2E5B0E5C-8080-4E65-9BC4-B14291D66400}</x14:id>
        </ext>
      </extLst>
    </cfRule>
  </conditionalFormatting>
  <conditionalFormatting sqref="G2233:G2248">
    <cfRule type="dataBar" priority="12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{31F4E5EE-D50A-4D9B-BDE7-065CAC8A5897}</x14:id>
        </ext>
      </extLst>
    </cfRule>
  </conditionalFormatting>
  <conditionalFormatting sqref="H2233:H2248">
    <cfRule type="dataBar" priority="1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{DF9E18E1-3EC8-4022-9F1D-AD5F11F7E49A}</x14:id>
        </ext>
      </extLst>
    </cfRule>
  </conditionalFormatting>
  <conditionalFormatting sqref="I2233:I2248">
    <cfRule type="dataBar" priority="1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{D8422799-9E5B-4576-9541-C29D31E856E9}</x14:id>
        </ext>
      </extLst>
    </cfRule>
  </conditionalFormatting>
  <conditionalFormatting sqref="J2233:J2248">
    <cfRule type="dataBar" priority="1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{0AD7888C-5928-4687-89A2-268B97DA6ADF}</x14:id>
        </ext>
      </extLst>
    </cfRule>
  </conditionalFormatting>
  <conditionalFormatting sqref="K2233:K2248">
    <cfRule type="dataBar" priority="1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{C93BBAF8-B59A-4D56-9613-0F9136BDF8B4}</x14:id>
        </ext>
      </extLst>
    </cfRule>
  </conditionalFormatting>
  <conditionalFormatting sqref="B2253:B2268">
    <cfRule type="dataBar" priority="1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{E4E47FFF-49CB-442E-B961-A90B9D759CF1}</x14:id>
        </ext>
      </extLst>
    </cfRule>
  </conditionalFormatting>
  <conditionalFormatting sqref="C2253:C2268">
    <cfRule type="dataBar" priority="1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{62F297B6-FCCA-4B0B-BA06-FF4B383814B3}</x14:id>
        </ext>
      </extLst>
    </cfRule>
  </conditionalFormatting>
  <conditionalFormatting sqref="D2253:D2268">
    <cfRule type="dataBar" priority="12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{BB9A32D9-0D6C-4720-A32D-69CA1078882C}</x14:id>
        </ext>
      </extLst>
    </cfRule>
  </conditionalFormatting>
  <conditionalFormatting sqref="E2253:E2268">
    <cfRule type="dataBar" priority="1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{E2E1CE9C-6C62-4A5E-B9C1-0A835291624B}</x14:id>
        </ext>
      </extLst>
    </cfRule>
  </conditionalFormatting>
  <conditionalFormatting sqref="F2253:F2268">
    <cfRule type="dataBar" priority="1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{B8BC1C1E-F71E-4B49-B09C-741EC2790D4C}</x14:id>
        </ext>
      </extLst>
    </cfRule>
  </conditionalFormatting>
  <conditionalFormatting sqref="G2253:G2268">
    <cfRule type="dataBar" priority="1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{4808FE76-AA2B-4105-8A0F-F1D3644FA292}</x14:id>
        </ext>
      </extLst>
    </cfRule>
  </conditionalFormatting>
  <conditionalFormatting sqref="H2253:H2268">
    <cfRule type="dataBar" priority="1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{8C88399A-7442-4AA8-9FE8-415CEC8B5025}</x14:id>
        </ext>
      </extLst>
    </cfRule>
  </conditionalFormatting>
  <conditionalFormatting sqref="I2253:I2268">
    <cfRule type="dataBar" priority="1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{90A85111-5BA8-472D-9A5E-450AED4FD0FA}</x14:id>
        </ext>
      </extLst>
    </cfRule>
  </conditionalFormatting>
  <conditionalFormatting sqref="J2253:J2268">
    <cfRule type="dataBar" priority="1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{17CC6016-BFB7-4EF0-B6CD-8810D2FBFA34}</x14:id>
        </ext>
      </extLst>
    </cfRule>
  </conditionalFormatting>
  <conditionalFormatting sqref="K2253:K2268">
    <cfRule type="dataBar" priority="1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{53A38508-6086-4CB3-92B6-126366C7930B}</x14:id>
        </ext>
      </extLst>
    </cfRule>
  </conditionalFormatting>
  <conditionalFormatting sqref="B2275:B2290">
    <cfRule type="dataBar" priority="1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{AA134594-41E8-45D2-B7B5-3178971FE13E}</x14:id>
        </ext>
      </extLst>
    </cfRule>
  </conditionalFormatting>
  <conditionalFormatting sqref="C2275:C2290">
    <cfRule type="dataBar" priority="1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{D8BC864E-31A4-4339-86C1-BA622DBD6E90}</x14:id>
        </ext>
      </extLst>
    </cfRule>
  </conditionalFormatting>
  <conditionalFormatting sqref="D2275:D2290">
    <cfRule type="dataBar" priority="1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{C284D8DA-DECF-4767-9D4B-D65D7B9843D1}</x14:id>
        </ext>
      </extLst>
    </cfRule>
  </conditionalFormatting>
  <conditionalFormatting sqref="E2275:E2290">
    <cfRule type="dataBar" priority="1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{C9C12104-50C8-4A59-83DC-CB4D2910274F}</x14:id>
        </ext>
      </extLst>
    </cfRule>
  </conditionalFormatting>
  <conditionalFormatting sqref="F2275:F2290">
    <cfRule type="dataBar" priority="1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{E69048CF-F307-4C6A-A323-93B5E05E872A}</x14:id>
        </ext>
      </extLst>
    </cfRule>
  </conditionalFormatting>
  <conditionalFormatting sqref="G2275:G2290">
    <cfRule type="dataBar" priority="1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{9DBBAFDE-0B04-4997-82AE-856B067517C2}</x14:id>
        </ext>
      </extLst>
    </cfRule>
  </conditionalFormatting>
  <conditionalFormatting sqref="H2275:H2290">
    <cfRule type="dataBar" priority="1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{33D30FCB-81A7-49C7-A619-E7D476CEAB44}</x14:id>
        </ext>
      </extLst>
    </cfRule>
  </conditionalFormatting>
  <conditionalFormatting sqref="I2275:I2290">
    <cfRule type="dataBar" priority="1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{ACFE7A7E-D675-47E3-B917-EA867689191F}</x14:id>
        </ext>
      </extLst>
    </cfRule>
  </conditionalFormatting>
  <conditionalFormatting sqref="J2275:J2290">
    <cfRule type="dataBar" priority="12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{2BE9B4F3-99D4-49AB-B519-A0745C3B62C5}</x14:id>
        </ext>
      </extLst>
    </cfRule>
  </conditionalFormatting>
  <conditionalFormatting sqref="K2275:K2290">
    <cfRule type="dataBar" priority="1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{9BEEB07D-1CC6-403C-8F01-788E6743FF59}</x14:id>
        </ext>
      </extLst>
    </cfRule>
  </conditionalFormatting>
  <conditionalFormatting sqref="B2295:B2310">
    <cfRule type="dataBar" priority="1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{EBD0DD9B-1C78-4E29-98B7-AEEAD97A0AF8}</x14:id>
        </ext>
      </extLst>
    </cfRule>
  </conditionalFormatting>
  <conditionalFormatting sqref="C2295:C2310">
    <cfRule type="dataBar" priority="1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{204BCF27-79C9-4035-AB33-5A2D80157EE1}</x14:id>
        </ext>
      </extLst>
    </cfRule>
  </conditionalFormatting>
  <conditionalFormatting sqref="D2295:D2310">
    <cfRule type="dataBar" priority="1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{9F514700-1922-4D5B-8F81-36FEB68D9F43}</x14:id>
        </ext>
      </extLst>
    </cfRule>
  </conditionalFormatting>
  <conditionalFormatting sqref="E2295:E2310">
    <cfRule type="dataBar" priority="1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{EBF83CAF-1128-4C36-BB83-C871D5BE7689}</x14:id>
        </ext>
      </extLst>
    </cfRule>
  </conditionalFormatting>
  <conditionalFormatting sqref="F2295:F2310">
    <cfRule type="dataBar" priority="1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{B56E036D-133C-4BE3-B644-29E8E5811B50}</x14:id>
        </ext>
      </extLst>
    </cfRule>
  </conditionalFormatting>
  <conditionalFormatting sqref="G2295:G2310">
    <cfRule type="dataBar" priority="1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{C34E516D-EC96-4DB7-826D-B4D58B7BEBAC}</x14:id>
        </ext>
      </extLst>
    </cfRule>
  </conditionalFormatting>
  <conditionalFormatting sqref="H2295:H2310">
    <cfRule type="dataBar" priority="12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{A116D473-DA81-417B-9B8B-37D2A1939A7D}</x14:id>
        </ext>
      </extLst>
    </cfRule>
  </conditionalFormatting>
  <conditionalFormatting sqref="I2295:I2310">
    <cfRule type="dataBar" priority="1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{604C79CD-4AE2-4B98-A59D-E23A1860E043}</x14:id>
        </ext>
      </extLst>
    </cfRule>
  </conditionalFormatting>
  <conditionalFormatting sqref="J2295:J2310">
    <cfRule type="dataBar" priority="1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{08A50F93-0E95-4723-AFD9-184443DDA259}</x14:id>
        </ext>
      </extLst>
    </cfRule>
  </conditionalFormatting>
  <conditionalFormatting sqref="K2295:K2310">
    <cfRule type="dataBar" priority="1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{AE52C38C-6024-49D7-97FF-808E6991C6B1}</x14:id>
        </ext>
      </extLst>
    </cfRule>
  </conditionalFormatting>
  <conditionalFormatting sqref="B2317:B2332">
    <cfRule type="dataBar" priority="1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{2430A9C8-BFC0-4A68-86AC-3EB2E9EE6C13}</x14:id>
        </ext>
      </extLst>
    </cfRule>
  </conditionalFormatting>
  <conditionalFormatting sqref="C2317:C2332">
    <cfRule type="dataBar" priority="1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{79F76AB0-DA83-415A-8FA8-60CD88496A8E}</x14:id>
        </ext>
      </extLst>
    </cfRule>
  </conditionalFormatting>
  <conditionalFormatting sqref="D2317:D2332">
    <cfRule type="dataBar" priority="1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{5E838414-3C72-4E33-A62D-EAAFBFA7DDFE}</x14:id>
        </ext>
      </extLst>
    </cfRule>
  </conditionalFormatting>
  <conditionalFormatting sqref="E2317:E2332">
    <cfRule type="dataBar" priority="1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{5AFCEEDE-C033-45B3-B1B3-0C059FE050B4}</x14:id>
        </ext>
      </extLst>
    </cfRule>
  </conditionalFormatting>
  <conditionalFormatting sqref="F2317:F2332">
    <cfRule type="dataBar" priority="1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{F425584E-E95D-4F0B-B444-EA8211633025}</x14:id>
        </ext>
      </extLst>
    </cfRule>
  </conditionalFormatting>
  <conditionalFormatting sqref="G2317:G2332">
    <cfRule type="dataBar" priority="12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{C856EA65-FBEE-4BD7-AFCE-FD7116FEBBE0}</x14:id>
        </ext>
      </extLst>
    </cfRule>
  </conditionalFormatting>
  <conditionalFormatting sqref="H2317:H2332">
    <cfRule type="dataBar" priority="1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{D32B41C3-DAB0-4EA2-9C52-7E915D134FE4}</x14:id>
        </ext>
      </extLst>
    </cfRule>
  </conditionalFormatting>
  <conditionalFormatting sqref="I2317:I2332">
    <cfRule type="dataBar" priority="12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{04323B85-0F2C-464C-BA12-46BC48752BFD}</x14:id>
        </ext>
      </extLst>
    </cfRule>
  </conditionalFormatting>
  <conditionalFormatting sqref="J2317:J2332">
    <cfRule type="dataBar" priority="1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{4A0DF61F-07D5-4B80-9E60-618038E00A41}</x14:id>
        </ext>
      </extLst>
    </cfRule>
  </conditionalFormatting>
  <conditionalFormatting sqref="K2317:K2332">
    <cfRule type="dataBar" priority="1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{54DE6724-EB3A-49D9-BD65-C49B2A801D35}</x14:id>
        </ext>
      </extLst>
    </cfRule>
  </conditionalFormatting>
  <conditionalFormatting sqref="B2337:B2352">
    <cfRule type="dataBar" priority="12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{4AE0DB6C-04FD-40F8-BA90-654F6FBC93DD}</x14:id>
        </ext>
      </extLst>
    </cfRule>
  </conditionalFormatting>
  <conditionalFormatting sqref="C2337:C2352">
    <cfRule type="dataBar" priority="1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{827975E9-B7AF-4951-94E1-06B6EB7FC546}</x14:id>
        </ext>
      </extLst>
    </cfRule>
  </conditionalFormatting>
  <conditionalFormatting sqref="D2337:D2352">
    <cfRule type="dataBar" priority="1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{03FE0FA0-D53C-42C8-8772-B9F1A52799CE}</x14:id>
        </ext>
      </extLst>
    </cfRule>
  </conditionalFormatting>
  <conditionalFormatting sqref="E2337:E2352">
    <cfRule type="dataBar" priority="1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{1EDEA0E5-805E-4C88-8DA1-E649F70FB115}</x14:id>
        </ext>
      </extLst>
    </cfRule>
  </conditionalFormatting>
  <conditionalFormatting sqref="F2337:F2352">
    <cfRule type="dataBar" priority="1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{0FB652FC-D48E-494D-9C15-CD2CCF4B2389}</x14:id>
        </ext>
      </extLst>
    </cfRule>
  </conditionalFormatting>
  <conditionalFormatting sqref="G2337:G2352">
    <cfRule type="dataBar" priority="1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{B614D544-8228-4207-B1BD-2214A5ECAAAC}</x14:id>
        </ext>
      </extLst>
    </cfRule>
  </conditionalFormatting>
  <conditionalFormatting sqref="H2337:H2352">
    <cfRule type="dataBar" priority="1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{1384857E-2460-40CC-B2A6-D9D205C16434}</x14:id>
        </ext>
      </extLst>
    </cfRule>
  </conditionalFormatting>
  <conditionalFormatting sqref="I2337:I2352">
    <cfRule type="dataBar" priority="1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{832388B3-D59B-499F-A2D9-60DA01703303}</x14:id>
        </ext>
      </extLst>
    </cfRule>
  </conditionalFormatting>
  <conditionalFormatting sqref="J2337:J2352">
    <cfRule type="dataBar" priority="1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{DBC5A255-A8A4-44D5-93A8-8008CA4AB643}</x14:id>
        </ext>
      </extLst>
    </cfRule>
  </conditionalFormatting>
  <conditionalFormatting sqref="K2337:K2352">
    <cfRule type="dataBar" priority="12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{E2B0E55A-E18A-4C12-90BC-7A268250FB9A}</x14:id>
        </ext>
      </extLst>
    </cfRule>
  </conditionalFormatting>
  <conditionalFormatting sqref="B2359:B2374">
    <cfRule type="dataBar" priority="1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{7BF93AD7-A71F-4EF2-999B-8EAD9A04812E}</x14:id>
        </ext>
      </extLst>
    </cfRule>
  </conditionalFormatting>
  <conditionalFormatting sqref="C2359:C2374">
    <cfRule type="dataBar" priority="1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{F0ED2C25-C5B2-4114-BE70-12159E730FBA}</x14:id>
        </ext>
      </extLst>
    </cfRule>
  </conditionalFormatting>
  <conditionalFormatting sqref="D2359:D2374">
    <cfRule type="dataBar" priority="1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{6BDEE2A8-177C-4711-8105-A4A8D53FC7ED}</x14:id>
        </ext>
      </extLst>
    </cfRule>
  </conditionalFormatting>
  <conditionalFormatting sqref="E2359:E2374">
    <cfRule type="dataBar" priority="1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{103EB665-C0B1-4BBC-BABA-E9D7BC7B1443}</x14:id>
        </ext>
      </extLst>
    </cfRule>
  </conditionalFormatting>
  <conditionalFormatting sqref="F2359:F2374">
    <cfRule type="dataBar" priority="1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{D1BC35A0-D9EC-4B6B-B295-843CADDFC332}</x14:id>
        </ext>
      </extLst>
    </cfRule>
  </conditionalFormatting>
  <conditionalFormatting sqref="G2359:G2374">
    <cfRule type="dataBar" priority="1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{6CCE8A2C-9D71-4F6A-8452-9FEFB763391C}</x14:id>
        </ext>
      </extLst>
    </cfRule>
  </conditionalFormatting>
  <conditionalFormatting sqref="H2359:H2374">
    <cfRule type="dataBar" priority="12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{820E40EC-BA81-4E17-8EBA-86324475C3A5}</x14:id>
        </ext>
      </extLst>
    </cfRule>
  </conditionalFormatting>
  <conditionalFormatting sqref="I2359:I2374">
    <cfRule type="dataBar" priority="1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{FB2EDC6E-DFC4-4DE8-B359-BC9920D50126}</x14:id>
        </ext>
      </extLst>
    </cfRule>
  </conditionalFormatting>
  <conditionalFormatting sqref="J2359:J2374">
    <cfRule type="dataBar" priority="1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{538108A3-757C-4B1F-8D07-0F4EB1B8F599}</x14:id>
        </ext>
      </extLst>
    </cfRule>
  </conditionalFormatting>
  <conditionalFormatting sqref="K2359:K2374">
    <cfRule type="dataBar" priority="1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{61735F0B-E353-4FFA-BA35-B87D190C5DC2}</x14:id>
        </ext>
      </extLst>
    </cfRule>
  </conditionalFormatting>
  <conditionalFormatting sqref="B2379:B2394">
    <cfRule type="dataBar" priority="1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{9D2DFB70-DE73-455B-B512-E8762F4183EE}</x14:id>
        </ext>
      </extLst>
    </cfRule>
  </conditionalFormatting>
  <conditionalFormatting sqref="C2379:C2394">
    <cfRule type="dataBar" priority="1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{9C828442-AC39-410A-B35A-9EA13B0E2F28}</x14:id>
        </ext>
      </extLst>
    </cfRule>
  </conditionalFormatting>
  <conditionalFormatting sqref="D2379:D2394">
    <cfRule type="dataBar" priority="1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{01088306-01EA-4EA1-8749-2F856436D373}</x14:id>
        </ext>
      </extLst>
    </cfRule>
  </conditionalFormatting>
  <conditionalFormatting sqref="E2379:E2394">
    <cfRule type="dataBar" priority="1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{04CE5E02-8F74-4AD7-B9E6-5A620A0EF1EC}</x14:id>
        </ext>
      </extLst>
    </cfRule>
  </conditionalFormatting>
  <conditionalFormatting sqref="F2379:F2394">
    <cfRule type="dataBar" priority="1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{C834E8FA-3965-463F-8D63-9F76E172DD92}</x14:id>
        </ext>
      </extLst>
    </cfRule>
  </conditionalFormatting>
  <conditionalFormatting sqref="G2379:G2394">
    <cfRule type="dataBar" priority="1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{7B8F2621-E9E0-41C5-867A-F8D16AC90D68}</x14:id>
        </ext>
      </extLst>
    </cfRule>
  </conditionalFormatting>
  <conditionalFormatting sqref="H2379:H2394">
    <cfRule type="dataBar" priority="1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{8290B901-A34C-40EE-97A0-F18AE29E513D}</x14:id>
        </ext>
      </extLst>
    </cfRule>
  </conditionalFormatting>
  <conditionalFormatting sqref="I2379:I2394">
    <cfRule type="dataBar" priority="1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{2E7C70F9-2678-4C89-AFAA-0677F1CE1DFE}</x14:id>
        </ext>
      </extLst>
    </cfRule>
  </conditionalFormatting>
  <conditionalFormatting sqref="J2379:J2394">
    <cfRule type="dataBar" priority="1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{625AA86F-750C-4D99-9235-54985729D03E}</x14:id>
        </ext>
      </extLst>
    </cfRule>
  </conditionalFormatting>
  <conditionalFormatting sqref="K2379:K2394">
    <cfRule type="dataBar" priority="1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{CFAAA088-905E-4616-82FC-BDAC7322B37D}</x14:id>
        </ext>
      </extLst>
    </cfRule>
  </conditionalFormatting>
  <conditionalFormatting sqref="B2401:B2416">
    <cfRule type="dataBar" priority="1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{84AAFF72-5078-4941-97B6-4883B84D9BF9}</x14:id>
        </ext>
      </extLst>
    </cfRule>
  </conditionalFormatting>
  <conditionalFormatting sqref="C2401:C2416">
    <cfRule type="dataBar" priority="1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{5B09FC66-BFDA-4C19-A25F-6D73A59542D0}</x14:id>
        </ext>
      </extLst>
    </cfRule>
  </conditionalFormatting>
  <conditionalFormatting sqref="D2401:D2416">
    <cfRule type="dataBar" priority="1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{427B59E5-D27D-4557-B3B0-312DC2075D17}</x14:id>
        </ext>
      </extLst>
    </cfRule>
  </conditionalFormatting>
  <conditionalFormatting sqref="E2401:E2416">
    <cfRule type="dataBar" priority="1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{F3DDFD73-019E-4533-ADCD-68156537BB3F}</x14:id>
        </ext>
      </extLst>
    </cfRule>
  </conditionalFormatting>
  <conditionalFormatting sqref="F2401:F2416">
    <cfRule type="dataBar" priority="1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{52F4FD4E-1EC6-4D2B-B34E-596EA1A583A1}</x14:id>
        </ext>
      </extLst>
    </cfRule>
  </conditionalFormatting>
  <conditionalFormatting sqref="G2401:G2416">
    <cfRule type="dataBar" priority="1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{1CA78FC0-D926-45C4-986A-7DA586010072}</x14:id>
        </ext>
      </extLst>
    </cfRule>
  </conditionalFormatting>
  <conditionalFormatting sqref="H2401:H2416">
    <cfRule type="dataBar" priority="1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{9B2A4AC0-F66B-4F5D-B8B5-F4FE5FDAC47C}</x14:id>
        </ext>
      </extLst>
    </cfRule>
  </conditionalFormatting>
  <conditionalFormatting sqref="I2401:I2416">
    <cfRule type="dataBar" priority="1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{6B22EA4F-79F5-4AE4-9DEE-336A4BA8216C}</x14:id>
        </ext>
      </extLst>
    </cfRule>
  </conditionalFormatting>
  <conditionalFormatting sqref="J2401:J2416">
    <cfRule type="dataBar" priority="12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{9D739CCB-8235-4B07-ACDF-FA94E3726D6F}</x14:id>
        </ext>
      </extLst>
    </cfRule>
  </conditionalFormatting>
  <conditionalFormatting sqref="K2401:K2416">
    <cfRule type="dataBar" priority="1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{E0A77700-136C-4C1C-88D5-0D59F66D03E4}</x14:id>
        </ext>
      </extLst>
    </cfRule>
  </conditionalFormatting>
  <conditionalFormatting sqref="B2421:B2436">
    <cfRule type="dataBar" priority="1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{F9DD4709-7617-47E1-949E-C9D670A7B244}</x14:id>
        </ext>
      </extLst>
    </cfRule>
  </conditionalFormatting>
  <conditionalFormatting sqref="C2421:C2436">
    <cfRule type="dataBar" priority="1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{AE1A3D0B-7957-405F-B350-62AFDB980D37}</x14:id>
        </ext>
      </extLst>
    </cfRule>
  </conditionalFormatting>
  <conditionalFormatting sqref="D2421:D2436">
    <cfRule type="dataBar" priority="1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{A7145309-803C-48B1-ABF8-CA95739C869F}</x14:id>
        </ext>
      </extLst>
    </cfRule>
  </conditionalFormatting>
  <conditionalFormatting sqref="E2421:E2436">
    <cfRule type="dataBar" priority="1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{0A973596-8D66-42BC-B091-395D47EB1286}</x14:id>
        </ext>
      </extLst>
    </cfRule>
  </conditionalFormatting>
  <conditionalFormatting sqref="F2421:F2436">
    <cfRule type="dataBar" priority="1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{FD7CD410-973B-444A-A584-341B34E8F169}</x14:id>
        </ext>
      </extLst>
    </cfRule>
  </conditionalFormatting>
  <conditionalFormatting sqref="G2421:G2436">
    <cfRule type="dataBar" priority="1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{F4087C5F-4DE4-4C98-8A4F-923F86FF3B6C}</x14:id>
        </ext>
      </extLst>
    </cfRule>
  </conditionalFormatting>
  <conditionalFormatting sqref="H2421:H2436">
    <cfRule type="dataBar" priority="1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{4F3C544A-E26F-44E6-8CA4-D49FFB575844}</x14:id>
        </ext>
      </extLst>
    </cfRule>
  </conditionalFormatting>
  <conditionalFormatting sqref="I2421:I2436">
    <cfRule type="dataBar" priority="1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{2BB415D6-A573-4777-ACB7-FE97564A7926}</x14:id>
        </ext>
      </extLst>
    </cfRule>
  </conditionalFormatting>
  <conditionalFormatting sqref="J2421:J2436">
    <cfRule type="dataBar" priority="1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{BECFD258-3B27-4A3E-BD46-8A28EB495D6C}</x14:id>
        </ext>
      </extLst>
    </cfRule>
  </conditionalFormatting>
  <conditionalFormatting sqref="K2421:K2436">
    <cfRule type="dataBar" priority="1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{1A4CB401-5AF5-4AC5-9BC9-24EED190669C}</x14:id>
        </ext>
      </extLst>
    </cfRule>
  </conditionalFormatting>
  <conditionalFormatting sqref="B2443:B2458">
    <cfRule type="dataBar" priority="1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{D25F6657-0C31-4F03-9011-4353C2362AA0}</x14:id>
        </ext>
      </extLst>
    </cfRule>
  </conditionalFormatting>
  <conditionalFormatting sqref="C2443:C2458">
    <cfRule type="dataBar" priority="1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{2987BC54-11FC-4825-8E63-C42E2442FA74}</x14:id>
        </ext>
      </extLst>
    </cfRule>
  </conditionalFormatting>
  <conditionalFormatting sqref="D2443:D2458">
    <cfRule type="dataBar" priority="1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{36478545-5F80-422F-AB43-999DA7C9F164}</x14:id>
        </ext>
      </extLst>
    </cfRule>
  </conditionalFormatting>
  <conditionalFormatting sqref="E2443:E2458">
    <cfRule type="dataBar" priority="1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{B2D2698D-2ED4-4F02-9A2E-8C82547BC528}</x14:id>
        </ext>
      </extLst>
    </cfRule>
  </conditionalFormatting>
  <conditionalFormatting sqref="F2443:F2458">
    <cfRule type="dataBar" priority="1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{91BE9A77-7668-4828-B272-B19C6D70A15E}</x14:id>
        </ext>
      </extLst>
    </cfRule>
  </conditionalFormatting>
  <conditionalFormatting sqref="G2443:G2458">
    <cfRule type="dataBar" priority="1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{BE6C1546-54C7-481D-9A4A-DBA2C50E6C22}</x14:id>
        </ext>
      </extLst>
    </cfRule>
  </conditionalFormatting>
  <conditionalFormatting sqref="H2443:H2458">
    <cfRule type="dataBar" priority="1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{BE1E6485-5B1D-49DA-BA7C-0712B762CD83}</x14:id>
        </ext>
      </extLst>
    </cfRule>
  </conditionalFormatting>
  <conditionalFormatting sqref="I2443:I2458">
    <cfRule type="dataBar" priority="1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{5706FE07-3856-45AA-A590-8DF536465AE7}</x14:id>
        </ext>
      </extLst>
    </cfRule>
  </conditionalFormatting>
  <conditionalFormatting sqref="J2443:J2458">
    <cfRule type="dataBar" priority="1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{B5604798-C8C9-4927-B968-CB4D737AE486}</x14:id>
        </ext>
      </extLst>
    </cfRule>
  </conditionalFormatting>
  <conditionalFormatting sqref="K2443:K2458">
    <cfRule type="dataBar" priority="1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{CBF826F8-9942-4B7F-A2C0-DE7CB07B1F25}</x14:id>
        </ext>
      </extLst>
    </cfRule>
  </conditionalFormatting>
  <conditionalFormatting sqref="B2463:B2478">
    <cfRule type="dataBar" priority="1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{77BB2AB3-DD6C-4727-A9AA-D4F466F8E391}</x14:id>
        </ext>
      </extLst>
    </cfRule>
  </conditionalFormatting>
  <conditionalFormatting sqref="C2463:C2478">
    <cfRule type="dataBar" priority="1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{409D8F90-CBCC-4E34-9BAF-213E6A04EABE}</x14:id>
        </ext>
      </extLst>
    </cfRule>
  </conditionalFormatting>
  <conditionalFormatting sqref="D2463:D2478">
    <cfRule type="dataBar" priority="1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{1B46FB28-17F2-45AE-B3EA-F5EBD8E06138}</x14:id>
        </ext>
      </extLst>
    </cfRule>
  </conditionalFormatting>
  <conditionalFormatting sqref="E2463:E2478">
    <cfRule type="dataBar" priority="1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{AA8680E3-A2F4-4107-9013-8E8879F2A784}</x14:id>
        </ext>
      </extLst>
    </cfRule>
  </conditionalFormatting>
  <conditionalFormatting sqref="F2463:F2478">
    <cfRule type="dataBar" priority="1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{6A3207CE-FF17-4636-924D-4243540A5A08}</x14:id>
        </ext>
      </extLst>
    </cfRule>
  </conditionalFormatting>
  <conditionalFormatting sqref="G2463:G2478">
    <cfRule type="dataBar" priority="1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{9981D997-280D-42C3-B203-DA57E6226922}</x14:id>
        </ext>
      </extLst>
    </cfRule>
  </conditionalFormatting>
  <conditionalFormatting sqref="H2463:H2478">
    <cfRule type="dataBar" priority="1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{B917E6BE-9127-4DE3-B12E-F7AB27AABFAE}</x14:id>
        </ext>
      </extLst>
    </cfRule>
  </conditionalFormatting>
  <conditionalFormatting sqref="I2463:I2478"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{4B814071-6BD2-4D38-877F-59C54EBBF200}</x14:id>
        </ext>
      </extLst>
    </cfRule>
  </conditionalFormatting>
  <conditionalFormatting sqref="J2463:J2478">
    <cfRule type="dataBar" priority="1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{FB1B88EE-5323-4947-86B1-AF296E27AD69}</x14:id>
        </ext>
      </extLst>
    </cfRule>
  </conditionalFormatting>
  <conditionalFormatting sqref="K2463:K2478"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{0BE62F39-2D5A-4E91-8624-BD6DA018C874}</x14:id>
        </ext>
      </extLst>
    </cfRule>
  </conditionalFormatting>
  <conditionalFormatting sqref="B2485:B2500">
    <cfRule type="dataBar" priority="1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{431B304D-B8B5-494E-9D56-843B15DA520C}</x14:id>
        </ext>
      </extLst>
    </cfRule>
  </conditionalFormatting>
  <conditionalFormatting sqref="C2485:C2500">
    <cfRule type="dataBar" priority="1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{B03E3717-6994-46A5-B416-B947E8E0D784}</x14:id>
        </ext>
      </extLst>
    </cfRule>
  </conditionalFormatting>
  <conditionalFormatting sqref="D2485:D2500">
    <cfRule type="dataBar" priority="1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{3ECD133E-B921-4F5B-B546-3B7F3D2F40E0}</x14:id>
        </ext>
      </extLst>
    </cfRule>
  </conditionalFormatting>
  <conditionalFormatting sqref="E2485:E2500">
    <cfRule type="dataBar" priority="1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{8DD32E04-9E14-4AB5-8181-741F039D1850}</x14:id>
        </ext>
      </extLst>
    </cfRule>
  </conditionalFormatting>
  <conditionalFormatting sqref="F2485:F2500">
    <cfRule type="dataBar" priority="11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{8D220A2B-0849-46ED-85C9-6A77A509E168}</x14:id>
        </ext>
      </extLst>
    </cfRule>
  </conditionalFormatting>
  <conditionalFormatting sqref="G2485:G2500">
    <cfRule type="dataBar" priority="1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{23CF09A1-3BBB-48E9-A2A8-7BF2D011DF29}</x14:id>
        </ext>
      </extLst>
    </cfRule>
  </conditionalFormatting>
  <conditionalFormatting sqref="H2485:H2500">
    <cfRule type="dataBar" priority="1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{02A8E538-1D8D-4366-92B8-EBCF2AF351D9}</x14:id>
        </ext>
      </extLst>
    </cfRule>
  </conditionalFormatting>
  <conditionalFormatting sqref="I2485:I2500">
    <cfRule type="dataBar" priority="11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{DCDB0917-BB90-4ECB-959F-A9BEB1899010}</x14:id>
        </ext>
      </extLst>
    </cfRule>
  </conditionalFormatting>
  <conditionalFormatting sqref="J2485:J2500">
    <cfRule type="dataBar" priority="1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{20D4FFA5-0E26-4078-B0B8-DCC9DFC36F83}</x14:id>
        </ext>
      </extLst>
    </cfRule>
  </conditionalFormatting>
  <conditionalFormatting sqref="K2485:K2500">
    <cfRule type="dataBar" priority="1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{81EE5AB6-8078-4037-BE68-1A03EBF2F6E6}</x14:id>
        </ext>
      </extLst>
    </cfRule>
  </conditionalFormatting>
  <conditionalFormatting sqref="B2505:B2520">
    <cfRule type="dataBar" priority="1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{EEBE4C94-8A80-47B9-8DD8-3416031983EF}</x14:id>
        </ext>
      </extLst>
    </cfRule>
  </conditionalFormatting>
  <conditionalFormatting sqref="C2505:C2520">
    <cfRule type="dataBar" priority="1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{88DCDCE8-291A-410C-84B8-817F43F7D6EC}</x14:id>
        </ext>
      </extLst>
    </cfRule>
  </conditionalFormatting>
  <conditionalFormatting sqref="D2505:D2520">
    <cfRule type="dataBar" priority="1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{169F2E55-9A59-4B61-8C7C-456CAEFB704D}</x14:id>
        </ext>
      </extLst>
    </cfRule>
  </conditionalFormatting>
  <conditionalFormatting sqref="E2505:E2520">
    <cfRule type="dataBar" priority="1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{33F5560C-4B7D-4DDD-907E-924B3DCED93C}</x14:id>
        </ext>
      </extLst>
    </cfRule>
  </conditionalFormatting>
  <conditionalFormatting sqref="F2505:F2520">
    <cfRule type="dataBar" priority="1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{B7F67B2B-B922-4C32-AA35-8B0E2D9F8FBC}</x14:id>
        </ext>
      </extLst>
    </cfRule>
  </conditionalFormatting>
  <conditionalFormatting sqref="G2505:G2520">
    <cfRule type="dataBar" priority="1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{7B1B9757-DA13-4B0E-BAE0-7E852DBB4273}</x14:id>
        </ext>
      </extLst>
    </cfRule>
  </conditionalFormatting>
  <conditionalFormatting sqref="H2505:H2520">
    <cfRule type="dataBar" priority="1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{33972DD4-B61A-49F3-8A03-D31FA8D44C96}</x14:id>
        </ext>
      </extLst>
    </cfRule>
  </conditionalFormatting>
  <conditionalFormatting sqref="I2505:I2520">
    <cfRule type="dataBar" priority="1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{168787D7-9B1D-4AC2-8234-51959AFCAA02}</x14:id>
        </ext>
      </extLst>
    </cfRule>
  </conditionalFormatting>
  <conditionalFormatting sqref="J2505:J2520">
    <cfRule type="dataBar" priority="1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{7F635A01-58EE-4C24-8D9A-C65C9D8FCDD4}</x14:id>
        </ext>
      </extLst>
    </cfRule>
  </conditionalFormatting>
  <conditionalFormatting sqref="K2505:K2520">
    <cfRule type="dataBar" priority="1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{F92422B1-0082-4B14-8CE9-307613ED6DC9}</x14:id>
        </ext>
      </extLst>
    </cfRule>
  </conditionalFormatting>
  <conditionalFormatting sqref="B2527:B2542">
    <cfRule type="dataBar" priority="1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{61464DE9-F226-4D73-BDFB-121E6C8A917A}</x14:id>
        </ext>
      </extLst>
    </cfRule>
  </conditionalFormatting>
  <conditionalFormatting sqref="C2527:C2542">
    <cfRule type="dataBar" priority="11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{F98F95B8-0C50-4E25-9E0E-FE418C94A684}</x14:id>
        </ext>
      </extLst>
    </cfRule>
  </conditionalFormatting>
  <conditionalFormatting sqref="D2527:D2542">
    <cfRule type="dataBar" priority="1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{3C5CB48A-3C43-4406-89C6-49C53BA457C7}</x14:id>
        </ext>
      </extLst>
    </cfRule>
  </conditionalFormatting>
  <conditionalFormatting sqref="E2527:E2542">
    <cfRule type="dataBar" priority="11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{0AC2A4BB-4E40-445D-BAAC-F80796A4B187}</x14:id>
        </ext>
      </extLst>
    </cfRule>
  </conditionalFormatting>
  <conditionalFormatting sqref="F2527:F2542">
    <cfRule type="dataBar" priority="11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{14929E16-F504-47FB-BD0E-777CFF3E69BE}</x14:id>
        </ext>
      </extLst>
    </cfRule>
  </conditionalFormatting>
  <conditionalFormatting sqref="G2527:G2542">
    <cfRule type="dataBar" priority="1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{70AFC86F-E8C9-4852-AC25-890269F42683}</x14:id>
        </ext>
      </extLst>
    </cfRule>
  </conditionalFormatting>
  <conditionalFormatting sqref="H2527:H2542">
    <cfRule type="dataBar" priority="11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{3E8EAC2E-0350-4FBC-8AE4-9A5A54B296C4}</x14:id>
        </ext>
      </extLst>
    </cfRule>
  </conditionalFormatting>
  <conditionalFormatting sqref="I2527:I2542">
    <cfRule type="dataBar" priority="1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{984361E2-46F1-468E-B004-AFAB4DD9FBE3}</x14:id>
        </ext>
      </extLst>
    </cfRule>
  </conditionalFormatting>
  <conditionalFormatting sqref="J2527:J2542">
    <cfRule type="dataBar" priority="1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{EFF1359F-0A8A-4D50-8B57-234B33860F4A}</x14:id>
        </ext>
      </extLst>
    </cfRule>
  </conditionalFormatting>
  <conditionalFormatting sqref="K2527:K2542">
    <cfRule type="dataBar" priority="1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{05B6F3DF-3BCC-4129-8420-C684FFC3109C}</x14:id>
        </ext>
      </extLst>
    </cfRule>
  </conditionalFormatting>
  <conditionalFormatting sqref="B2547:B2562">
    <cfRule type="dataBar" priority="1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{74AC5706-3D75-498E-80C0-CD714F19D51C}</x14:id>
        </ext>
      </extLst>
    </cfRule>
  </conditionalFormatting>
  <conditionalFormatting sqref="C2547:C2562">
    <cfRule type="dataBar" priority="1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{E6F95719-3370-4D9D-A322-4B048B3E81A6}</x14:id>
        </ext>
      </extLst>
    </cfRule>
  </conditionalFormatting>
  <conditionalFormatting sqref="D2547:D2562">
    <cfRule type="dataBar" priority="11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{39CFA75E-1300-4B14-9DAE-98B6C1647ECD}</x14:id>
        </ext>
      </extLst>
    </cfRule>
  </conditionalFormatting>
  <conditionalFormatting sqref="E2547:E2562">
    <cfRule type="dataBar" priority="1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{8B8CDF90-0835-48C0-86E2-1DEA8D3B69AE}</x14:id>
        </ext>
      </extLst>
    </cfRule>
  </conditionalFormatting>
  <conditionalFormatting sqref="F2547:F2562">
    <cfRule type="dataBar" priority="1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{6A06F861-1D48-4CFA-9B3B-7F13B1C70DA5}</x14:id>
        </ext>
      </extLst>
    </cfRule>
  </conditionalFormatting>
  <conditionalFormatting sqref="G2547:G2562">
    <cfRule type="dataBar" priority="1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{CF87CEBF-B799-475D-A3BE-92354E12D760}</x14:id>
        </ext>
      </extLst>
    </cfRule>
  </conditionalFormatting>
  <conditionalFormatting sqref="H2547:H2562">
    <cfRule type="dataBar" priority="1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{6710AA79-C62A-486D-8D93-80DB7B7E47A2}</x14:id>
        </ext>
      </extLst>
    </cfRule>
  </conditionalFormatting>
  <conditionalFormatting sqref="I2547:I2562">
    <cfRule type="dataBar" priority="1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{115B66DD-A3D5-4596-AC3A-6E4947837F22}</x14:id>
        </ext>
      </extLst>
    </cfRule>
  </conditionalFormatting>
  <conditionalFormatting sqref="J2547:J2562">
    <cfRule type="dataBar" priority="1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{A7779CEC-6A7F-408A-9C56-7BC843DE79A3}</x14:id>
        </ext>
      </extLst>
    </cfRule>
  </conditionalFormatting>
  <conditionalFormatting sqref="K2547:K2562">
    <cfRule type="dataBar" priority="1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{B8CC5FAC-2314-47D2-8132-AF4FAA614753}</x14:id>
        </ext>
      </extLst>
    </cfRule>
  </conditionalFormatting>
  <conditionalFormatting sqref="B2569:B2584">
    <cfRule type="dataBar" priority="1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{BEBFEDF0-64E2-4607-A954-6E87B8AF183C}</x14:id>
        </ext>
      </extLst>
    </cfRule>
  </conditionalFormatting>
  <conditionalFormatting sqref="C2569:C2584">
    <cfRule type="dataBar" priority="1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{6245FDAC-BD58-45E5-B577-B6AEABB62B36}</x14:id>
        </ext>
      </extLst>
    </cfRule>
  </conditionalFormatting>
  <conditionalFormatting sqref="D2569:D2584">
    <cfRule type="dataBar" priority="1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{A77443CA-E6D7-44BC-A7C6-BFC56D3AF9D2}</x14:id>
        </ext>
      </extLst>
    </cfRule>
  </conditionalFormatting>
  <conditionalFormatting sqref="E2569:E2584">
    <cfRule type="dataBar" priority="1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{DD6D7F1A-9C2B-4878-AE15-D94F7E92F5F0}</x14:id>
        </ext>
      </extLst>
    </cfRule>
  </conditionalFormatting>
  <conditionalFormatting sqref="F2569:F2584">
    <cfRule type="dataBar" priority="1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{34F1F988-931B-417A-9EBA-7E44B1FD9571}</x14:id>
        </ext>
      </extLst>
    </cfRule>
  </conditionalFormatting>
  <conditionalFormatting sqref="G2569:G2584">
    <cfRule type="dataBar" priority="1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{816B3066-5CAF-4581-9BF4-43B97E0EBEF1}</x14:id>
        </ext>
      </extLst>
    </cfRule>
  </conditionalFormatting>
  <conditionalFormatting sqref="H2569:H2584">
    <cfRule type="dataBar" priority="1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{327859FB-2200-405E-8427-AA24EF220608}</x14:id>
        </ext>
      </extLst>
    </cfRule>
  </conditionalFormatting>
  <conditionalFormatting sqref="I2569:I2584">
    <cfRule type="dataBar" priority="1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{C3451A91-CE95-473C-A2D4-08A0A830418A}</x14:id>
        </ext>
      </extLst>
    </cfRule>
  </conditionalFormatting>
  <conditionalFormatting sqref="J2569:J2584">
    <cfRule type="dataBar" priority="1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{82E68212-03B2-443B-9B2A-4C5BADC90C41}</x14:id>
        </ext>
      </extLst>
    </cfRule>
  </conditionalFormatting>
  <conditionalFormatting sqref="K2569:K2584">
    <cfRule type="dataBar" priority="1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{B20E6A02-DD71-47C8-ABFB-816BE219C985}</x14:id>
        </ext>
      </extLst>
    </cfRule>
  </conditionalFormatting>
  <conditionalFormatting sqref="B2589:B2604">
    <cfRule type="dataBar" priority="1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{70CA3093-67AA-464B-80AD-7CD4F5FE9392}</x14:id>
        </ext>
      </extLst>
    </cfRule>
  </conditionalFormatting>
  <conditionalFormatting sqref="C2589:C2604">
    <cfRule type="dataBar" priority="1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{95088AD8-122D-4A10-8AA6-3FEAA7B75B3B}</x14:id>
        </ext>
      </extLst>
    </cfRule>
  </conditionalFormatting>
  <conditionalFormatting sqref="D2589:D2604">
    <cfRule type="dataBar" priority="1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{6EC48ED5-2C3B-4428-A10C-42C48D27460D}</x14:id>
        </ext>
      </extLst>
    </cfRule>
  </conditionalFormatting>
  <conditionalFormatting sqref="E2589:E2604">
    <cfRule type="dataBar" priority="1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{96923026-6CB1-45FD-A743-A7078340372B}</x14:id>
        </ext>
      </extLst>
    </cfRule>
  </conditionalFormatting>
  <conditionalFormatting sqref="F2589:F2604">
    <cfRule type="dataBar" priority="1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{CEBA9851-DD7E-4C01-A612-5E688FBD6605}</x14:id>
        </ext>
      </extLst>
    </cfRule>
  </conditionalFormatting>
  <conditionalFormatting sqref="G2589:G2604">
    <cfRule type="dataBar" priority="1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{61FF4C8C-2C61-4816-A751-10D380F1FC27}</x14:id>
        </ext>
      </extLst>
    </cfRule>
  </conditionalFormatting>
  <conditionalFormatting sqref="H2589:H2604">
    <cfRule type="dataBar" priority="1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{68050E89-170C-4187-8748-0E71D2BF7097}</x14:id>
        </ext>
      </extLst>
    </cfRule>
  </conditionalFormatting>
  <conditionalFormatting sqref="I2589:I2604">
    <cfRule type="dataBar" priority="1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{16F140D4-FA41-4EFD-A823-E83B56BEB459}</x14:id>
        </ext>
      </extLst>
    </cfRule>
  </conditionalFormatting>
  <conditionalFormatting sqref="J2589:J2604">
    <cfRule type="dataBar" priority="1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{43425065-6E92-41F6-9C05-73953A921D03}</x14:id>
        </ext>
      </extLst>
    </cfRule>
  </conditionalFormatting>
  <conditionalFormatting sqref="K2589:K2604">
    <cfRule type="dataBar" priority="1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{408D75B4-DDB5-4C5B-A455-CF101E06D490}</x14:id>
        </ext>
      </extLst>
    </cfRule>
  </conditionalFormatting>
  <conditionalFormatting sqref="B2611:B2626">
    <cfRule type="dataBar" priority="1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{55CFC076-EBAE-4DD0-9506-F3C11DC65274}</x14:id>
        </ext>
      </extLst>
    </cfRule>
  </conditionalFormatting>
  <conditionalFormatting sqref="C2611:C2626">
    <cfRule type="dataBar" priority="1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{6C634070-158C-4B8F-97FD-D5A6B3459F8E}</x14:id>
        </ext>
      </extLst>
    </cfRule>
  </conditionalFormatting>
  <conditionalFormatting sqref="D2611:D2626">
    <cfRule type="dataBar" priority="1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{43DB3C46-9766-49D7-83F1-5A3663A30AF5}</x14:id>
        </ext>
      </extLst>
    </cfRule>
  </conditionalFormatting>
  <conditionalFormatting sqref="E2611:E2626">
    <cfRule type="dataBar" priority="1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{D133DE99-5285-4A00-8298-8FB7CB3E6353}</x14:id>
        </ext>
      </extLst>
    </cfRule>
  </conditionalFormatting>
  <conditionalFormatting sqref="F2611:F2626">
    <cfRule type="dataBar" priority="1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{4B7BE939-F5EE-43EF-9DF0-5C27365DDB98}</x14:id>
        </ext>
      </extLst>
    </cfRule>
  </conditionalFormatting>
  <conditionalFormatting sqref="G2611:G2626">
    <cfRule type="dataBar" priority="1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{E96D650D-270B-4A77-BA59-4BCA9FF304F5}</x14:id>
        </ext>
      </extLst>
    </cfRule>
  </conditionalFormatting>
  <conditionalFormatting sqref="H2611:H2626">
    <cfRule type="dataBar" priority="1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{DD201E72-C5B4-4EF5-936B-CB14071789EE}</x14:id>
        </ext>
      </extLst>
    </cfRule>
  </conditionalFormatting>
  <conditionalFormatting sqref="I2611:I2626">
    <cfRule type="dataBar" priority="1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{15FD1719-CD84-41DD-8647-966ED2F2816F}</x14:id>
        </ext>
      </extLst>
    </cfRule>
  </conditionalFormatting>
  <conditionalFormatting sqref="J2611:J2626">
    <cfRule type="dataBar" priority="1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{32A01BDC-A074-4C7A-AD2F-FC88A7F42DA6}</x14:id>
        </ext>
      </extLst>
    </cfRule>
  </conditionalFormatting>
  <conditionalFormatting sqref="K2611:K2626">
    <cfRule type="dataBar" priority="1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{D56F628B-973B-45BC-A94A-3A12B278761C}</x14:id>
        </ext>
      </extLst>
    </cfRule>
  </conditionalFormatting>
  <conditionalFormatting sqref="B2631:B2646">
    <cfRule type="dataBar" priority="1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{143E5064-DA23-4087-B099-BD32267EE9FF}</x14:id>
        </ext>
      </extLst>
    </cfRule>
  </conditionalFormatting>
  <conditionalFormatting sqref="C2631:C2646">
    <cfRule type="dataBar" priority="1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{2F895DC4-BA42-4320-BDE5-F41C74A76D11}</x14:id>
        </ext>
      </extLst>
    </cfRule>
  </conditionalFormatting>
  <conditionalFormatting sqref="D2631:D2646">
    <cfRule type="dataBar" priority="1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{BF9F804B-1A93-4CB7-AB64-A69619883A53}</x14:id>
        </ext>
      </extLst>
    </cfRule>
  </conditionalFormatting>
  <conditionalFormatting sqref="E2631:E2646">
    <cfRule type="dataBar" priority="1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{0298AC76-6290-4A2A-B1E4-41D32FDADDD4}</x14:id>
        </ext>
      </extLst>
    </cfRule>
  </conditionalFormatting>
  <conditionalFormatting sqref="F2631:F2646">
    <cfRule type="dataBar" priority="1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{69CEBB5E-6296-4740-8134-1608E3E67492}</x14:id>
        </ext>
      </extLst>
    </cfRule>
  </conditionalFormatting>
  <conditionalFormatting sqref="G2631:G2646">
    <cfRule type="dataBar" priority="1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{4AFD5BCC-539E-412E-89F4-85A0A07DCF2B}</x14:id>
        </ext>
      </extLst>
    </cfRule>
  </conditionalFormatting>
  <conditionalFormatting sqref="H2631:H2646">
    <cfRule type="dataBar" priority="1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{BCAA437F-39EA-4DC0-9CBA-A9293862FE63}</x14:id>
        </ext>
      </extLst>
    </cfRule>
  </conditionalFormatting>
  <conditionalFormatting sqref="I2631:I2646">
    <cfRule type="dataBar" priority="1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{F05E4925-EC49-4593-920E-9044E97B0BCA}</x14:id>
        </ext>
      </extLst>
    </cfRule>
  </conditionalFormatting>
  <conditionalFormatting sqref="J2631:J2646">
    <cfRule type="dataBar" priority="1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{A864675F-9AAA-4138-ACDA-B3715D76EE4B}</x14:id>
        </ext>
      </extLst>
    </cfRule>
  </conditionalFormatting>
  <conditionalFormatting sqref="K2631:K2646">
    <cfRule type="dataBar" priority="1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{ECC92235-F983-42A2-8C51-3D50157BF452}</x14:id>
        </ext>
      </extLst>
    </cfRule>
  </conditionalFormatting>
  <conditionalFormatting sqref="B2653:B2668">
    <cfRule type="dataBar" priority="1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{C6818BE2-F2E1-4B84-9F1F-8FBA9582DAC4}</x14:id>
        </ext>
      </extLst>
    </cfRule>
  </conditionalFormatting>
  <conditionalFormatting sqref="C2653:C2668">
    <cfRule type="dataBar" priority="10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{5DCA12C9-264C-4CEE-8A81-DDA57CC5D9B9}</x14:id>
        </ext>
      </extLst>
    </cfRule>
  </conditionalFormatting>
  <conditionalFormatting sqref="D2653:D2668">
    <cfRule type="dataBar" priority="10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{D2940F0C-F96C-4D5B-A26B-9A3A16FEFC4F}</x14:id>
        </ext>
      </extLst>
    </cfRule>
  </conditionalFormatting>
  <conditionalFormatting sqref="E2653:E2668">
    <cfRule type="dataBar" priority="10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{972FFC88-507A-4672-92C3-C866EA77CC66}</x14:id>
        </ext>
      </extLst>
    </cfRule>
  </conditionalFormatting>
  <conditionalFormatting sqref="F2653:F2668">
    <cfRule type="dataBar" priority="10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{086127D4-E87B-4789-8001-5EAB4A0EC013}</x14:id>
        </ext>
      </extLst>
    </cfRule>
  </conditionalFormatting>
  <conditionalFormatting sqref="G2653:G2668">
    <cfRule type="dataBar" priority="10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{C7586E49-ADBA-4E2F-81AD-B0433EE25930}</x14:id>
        </ext>
      </extLst>
    </cfRule>
  </conditionalFormatting>
  <conditionalFormatting sqref="H2653:H2668">
    <cfRule type="dataBar" priority="10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{2E18FFE0-D3F4-4CD0-ABBE-F68BC93CD806}</x14:id>
        </ext>
      </extLst>
    </cfRule>
  </conditionalFormatting>
  <conditionalFormatting sqref="I2653:I2668">
    <cfRule type="dataBar" priority="10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{15DD5FB5-98D0-42B1-982E-4566FAE710A3}</x14:id>
        </ext>
      </extLst>
    </cfRule>
  </conditionalFormatting>
  <conditionalFormatting sqref="J2653:J2668">
    <cfRule type="dataBar" priority="10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{05BAB398-DD08-4A2F-8835-AFFC979BF396}</x14:id>
        </ext>
      </extLst>
    </cfRule>
  </conditionalFormatting>
  <conditionalFormatting sqref="K2653:K2668">
    <cfRule type="dataBar" priority="10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{3F3C3FEE-854B-423F-8FF0-33D4FFE12DB9}</x14:id>
        </ext>
      </extLst>
    </cfRule>
  </conditionalFormatting>
  <conditionalFormatting sqref="B2673:B2688">
    <cfRule type="dataBar" priority="10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{46D6BD8D-25F9-4DC3-84D3-7CFC700E9920}</x14:id>
        </ext>
      </extLst>
    </cfRule>
  </conditionalFormatting>
  <conditionalFormatting sqref="C2673:C2688">
    <cfRule type="dataBar" priority="10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{65EA44BC-7E7E-404A-A4F6-E83C979525C5}</x14:id>
        </ext>
      </extLst>
    </cfRule>
  </conditionalFormatting>
  <conditionalFormatting sqref="D2673:D2688">
    <cfRule type="dataBar" priority="10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{C6124995-D6A9-4D73-892C-DA817E7F85D2}</x14:id>
        </ext>
      </extLst>
    </cfRule>
  </conditionalFormatting>
  <conditionalFormatting sqref="E2673:E2688">
    <cfRule type="dataBar" priority="10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{FF9064AF-ECFF-4A02-B199-0D03F3CC523A}</x14:id>
        </ext>
      </extLst>
    </cfRule>
  </conditionalFormatting>
  <conditionalFormatting sqref="F2673:F2688">
    <cfRule type="dataBar" priority="10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{F193C6DD-A8CA-472A-A71C-BB2BF2756FC6}</x14:id>
        </ext>
      </extLst>
    </cfRule>
  </conditionalFormatting>
  <conditionalFormatting sqref="G2673:G2688">
    <cfRule type="dataBar" priority="10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{DD116FDD-B2F2-44C8-9D7A-ECAAA3AE9166}</x14:id>
        </ext>
      </extLst>
    </cfRule>
  </conditionalFormatting>
  <conditionalFormatting sqref="H2673:H2688">
    <cfRule type="dataBar" priority="10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{A8E96741-9B37-48D9-8162-6B66BEE1D086}</x14:id>
        </ext>
      </extLst>
    </cfRule>
  </conditionalFormatting>
  <conditionalFormatting sqref="I2673:I2688">
    <cfRule type="dataBar" priority="10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{C6C557FA-13F2-489C-B6CA-177BB66FB723}</x14:id>
        </ext>
      </extLst>
    </cfRule>
  </conditionalFormatting>
  <conditionalFormatting sqref="J2673:J2688">
    <cfRule type="dataBar" priority="1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{8D20278D-C681-4D6E-876D-2E42C899C9BB}</x14:id>
        </ext>
      </extLst>
    </cfRule>
  </conditionalFormatting>
  <conditionalFormatting sqref="K2673:K2688">
    <cfRule type="dataBar" priority="10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{09517DAA-3D3E-4433-8F2B-6DE134BA6BE3}</x14:id>
        </ext>
      </extLst>
    </cfRule>
  </conditionalFormatting>
  <conditionalFormatting sqref="B2695:B2710">
    <cfRule type="dataBar" priority="1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{F0E7F1FE-6707-42D7-BD6B-D99AF56A91B5}</x14:id>
        </ext>
      </extLst>
    </cfRule>
  </conditionalFormatting>
  <conditionalFormatting sqref="C2695:C2710">
    <cfRule type="dataBar" priority="10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{917FC0C4-D620-492E-9703-09AE658BCF44}</x14:id>
        </ext>
      </extLst>
    </cfRule>
  </conditionalFormatting>
  <conditionalFormatting sqref="D2695:D2710">
    <cfRule type="dataBar" priority="10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{E4E2050A-3A3D-434B-AD23-BAE03127ED17}</x14:id>
        </ext>
      </extLst>
    </cfRule>
  </conditionalFormatting>
  <conditionalFormatting sqref="E2695:E2710">
    <cfRule type="dataBar" priority="10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{EC4901AF-D1E8-493E-A8FD-D4AE3FBD700D}</x14:id>
        </ext>
      </extLst>
    </cfRule>
  </conditionalFormatting>
  <conditionalFormatting sqref="F2695:F2710">
    <cfRule type="dataBar" priority="10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{CDDB5C7A-00C3-4AAF-B2B6-E54CAFB65EA3}</x14:id>
        </ext>
      </extLst>
    </cfRule>
  </conditionalFormatting>
  <conditionalFormatting sqref="G2695:G2710">
    <cfRule type="dataBar" priority="10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{6A3D6A85-BC3C-4745-8A07-0AB44B1219AA}</x14:id>
        </ext>
      </extLst>
    </cfRule>
  </conditionalFormatting>
  <conditionalFormatting sqref="H2695:H2710">
    <cfRule type="dataBar" priority="10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{F496134D-B6F1-4511-B0B9-C19B406D124E}</x14:id>
        </ext>
      </extLst>
    </cfRule>
  </conditionalFormatting>
  <conditionalFormatting sqref="I2695:I2710">
    <cfRule type="dataBar" priority="10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{819CE658-4C7E-4036-AB2B-47FCF44C23DF}</x14:id>
        </ext>
      </extLst>
    </cfRule>
  </conditionalFormatting>
  <conditionalFormatting sqref="J2695:J2710">
    <cfRule type="dataBar" priority="10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{ACF235EA-98EA-4E09-AEC4-20AC053D26E1}</x14:id>
        </ext>
      </extLst>
    </cfRule>
  </conditionalFormatting>
  <conditionalFormatting sqref="K2695:K2710">
    <cfRule type="dataBar" priority="10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{75C0637B-AF1E-45A4-A22B-F7043E9EB73B}</x14:id>
        </ext>
      </extLst>
    </cfRule>
  </conditionalFormatting>
  <conditionalFormatting sqref="B2715:B2730">
    <cfRule type="dataBar" priority="10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{FA9B89F2-9B0D-423D-8A92-5EE6E65E23C5}</x14:id>
        </ext>
      </extLst>
    </cfRule>
  </conditionalFormatting>
  <conditionalFormatting sqref="C2715:C2730">
    <cfRule type="dataBar" priority="10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{D49A251A-45CF-45B1-AB8C-0BE495E4358D}</x14:id>
        </ext>
      </extLst>
    </cfRule>
  </conditionalFormatting>
  <conditionalFormatting sqref="D2715:D2730">
    <cfRule type="dataBar" priority="10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{63B1EBFE-817D-44D8-816E-06188747413D}</x14:id>
        </ext>
      </extLst>
    </cfRule>
  </conditionalFormatting>
  <conditionalFormatting sqref="E2715:E2730">
    <cfRule type="dataBar" priority="10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{61EF11DD-D440-4541-B07D-DCACF9C713A6}</x14:id>
        </ext>
      </extLst>
    </cfRule>
  </conditionalFormatting>
  <conditionalFormatting sqref="F2715:F2730">
    <cfRule type="dataBar" priority="10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{D52683A7-BEE3-42D9-9EC3-1E52FD5FCF5F}</x14:id>
        </ext>
      </extLst>
    </cfRule>
  </conditionalFormatting>
  <conditionalFormatting sqref="G2715:G2730">
    <cfRule type="dataBar" priority="10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{04D6D316-7C20-449C-8A38-50074D247398}</x14:id>
        </ext>
      </extLst>
    </cfRule>
  </conditionalFormatting>
  <conditionalFormatting sqref="H2715:H2730">
    <cfRule type="dataBar" priority="10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{15FB1A75-B6DF-4858-8922-0719294A3E3A}</x14:id>
        </ext>
      </extLst>
    </cfRule>
  </conditionalFormatting>
  <conditionalFormatting sqref="I2715:I2730">
    <cfRule type="dataBar" priority="10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{C62725C7-00E6-49D8-B510-AB322741F4FF}</x14:id>
        </ext>
      </extLst>
    </cfRule>
  </conditionalFormatting>
  <conditionalFormatting sqref="J2715:J2730">
    <cfRule type="dataBar" priority="10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{CA8B9D15-BC5F-4174-A99C-D570A890DBE6}</x14:id>
        </ext>
      </extLst>
    </cfRule>
  </conditionalFormatting>
  <conditionalFormatting sqref="K2715:K2730">
    <cfRule type="dataBar" priority="10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{7A2A84E6-3FA4-48EA-9A38-62F0FC1C0FA3}</x14:id>
        </ext>
      </extLst>
    </cfRule>
  </conditionalFormatting>
  <conditionalFormatting sqref="B2737:B2752">
    <cfRule type="dataBar" priority="10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{4F9E8155-8E4A-4EC3-8E17-20983B03B2D8}</x14:id>
        </ext>
      </extLst>
    </cfRule>
  </conditionalFormatting>
  <conditionalFormatting sqref="C2737:C2752">
    <cfRule type="dataBar" priority="10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{72B589FC-3D8C-46EB-9C83-E89D4D466383}</x14:id>
        </ext>
      </extLst>
    </cfRule>
  </conditionalFormatting>
  <conditionalFormatting sqref="D2737:D2752">
    <cfRule type="dataBar" priority="10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{FFE8D416-34B0-4701-9551-F523971DFB84}</x14:id>
        </ext>
      </extLst>
    </cfRule>
  </conditionalFormatting>
  <conditionalFormatting sqref="E2737:E2752">
    <cfRule type="dataBar" priority="10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{8583A7FB-A966-49FF-9A39-D7CC62DDA02A}</x14:id>
        </ext>
      </extLst>
    </cfRule>
  </conditionalFormatting>
  <conditionalFormatting sqref="F2737:F2752">
    <cfRule type="dataBar" priority="10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{E9A1793A-7499-4F6E-B26D-760C7154E43C}</x14:id>
        </ext>
      </extLst>
    </cfRule>
  </conditionalFormatting>
  <conditionalFormatting sqref="G2737:G2752">
    <cfRule type="dataBar" priority="10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{F3069B46-D7EB-4290-A2C7-360ED89CFC47}</x14:id>
        </ext>
      </extLst>
    </cfRule>
  </conditionalFormatting>
  <conditionalFormatting sqref="H2737:H2752">
    <cfRule type="dataBar" priority="10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{7A66243F-5CF4-4906-B6B8-20490B919E96}</x14:id>
        </ext>
      </extLst>
    </cfRule>
  </conditionalFormatting>
  <conditionalFormatting sqref="I2737:I2752">
    <cfRule type="dataBar" priority="10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{63FDC459-B16E-40EE-905D-5F18E30BAF14}</x14:id>
        </ext>
      </extLst>
    </cfRule>
  </conditionalFormatting>
  <conditionalFormatting sqref="J2737:J2752">
    <cfRule type="dataBar" priority="10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{1C00F660-AAA4-4032-8D7A-142D7E3BA3D7}</x14:id>
        </ext>
      </extLst>
    </cfRule>
  </conditionalFormatting>
  <conditionalFormatting sqref="K2737:K2752">
    <cfRule type="dataBar" priority="10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{2A38BB87-D08D-4C96-A90F-6B3607C095FC}</x14:id>
        </ext>
      </extLst>
    </cfRule>
  </conditionalFormatting>
  <conditionalFormatting sqref="B2757:B2772">
    <cfRule type="dataBar" priority="10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{643EF0FE-730E-4FF1-838A-B3016AE57443}</x14:id>
        </ext>
      </extLst>
    </cfRule>
  </conditionalFormatting>
  <conditionalFormatting sqref="C2757:C2772">
    <cfRule type="dataBar" priority="10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{6DBA7678-66DC-43A7-BB9B-D5315BB97D90}</x14:id>
        </ext>
      </extLst>
    </cfRule>
  </conditionalFormatting>
  <conditionalFormatting sqref="D2757:D2772">
    <cfRule type="dataBar" priority="10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{5228BE9A-E296-4D48-9A17-AFA02562AD7D}</x14:id>
        </ext>
      </extLst>
    </cfRule>
  </conditionalFormatting>
  <conditionalFormatting sqref="E2757:E2772">
    <cfRule type="dataBar" priority="10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{4F67F050-C6A4-4C38-BBB6-D64B72AAD581}</x14:id>
        </ext>
      </extLst>
    </cfRule>
  </conditionalFormatting>
  <conditionalFormatting sqref="F2757:F2772">
    <cfRule type="dataBar" priority="10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{0870683D-3AB6-461D-A02B-0C1719C558BF}</x14:id>
        </ext>
      </extLst>
    </cfRule>
  </conditionalFormatting>
  <conditionalFormatting sqref="G2757:G2772">
    <cfRule type="dataBar" priority="10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{0341374C-28F7-4ECD-BA41-FCFDE6F9C55A}</x14:id>
        </ext>
      </extLst>
    </cfRule>
  </conditionalFormatting>
  <conditionalFormatting sqref="H2757:H2772">
    <cfRule type="dataBar" priority="10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{769702BE-C7F8-49A9-A989-B87797BC3996}</x14:id>
        </ext>
      </extLst>
    </cfRule>
  </conditionalFormatting>
  <conditionalFormatting sqref="I2757:I2772">
    <cfRule type="dataBar" priority="10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{BF9E6D0E-83AC-4351-B5B5-FCBB78C5DDCD}</x14:id>
        </ext>
      </extLst>
    </cfRule>
  </conditionalFormatting>
  <conditionalFormatting sqref="J2757:J2772">
    <cfRule type="dataBar" priority="10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{3B3D12B2-AFCA-4D28-9893-A579B25441AD}</x14:id>
        </ext>
      </extLst>
    </cfRule>
  </conditionalFormatting>
  <conditionalFormatting sqref="K2757:K2772">
    <cfRule type="dataBar" priority="10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{82783A3A-B0B3-4CBA-ACDF-5882D9F9A552}</x14:id>
        </ext>
      </extLst>
    </cfRule>
  </conditionalFormatting>
  <conditionalFormatting sqref="B2779:B2794">
    <cfRule type="dataBar" priority="10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{F8A87A47-45FE-4CE9-B7ED-242AF77A9A7C}</x14:id>
        </ext>
      </extLst>
    </cfRule>
  </conditionalFormatting>
  <conditionalFormatting sqref="C2779:C2794">
    <cfRule type="dataBar" priority="10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{033E25F9-17F8-4D1E-8DB1-506E46DF1332}</x14:id>
        </ext>
      </extLst>
    </cfRule>
  </conditionalFormatting>
  <conditionalFormatting sqref="D2779:D2794">
    <cfRule type="dataBar" priority="10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{ACEA30B2-4CD5-41C8-94F0-FFA3CB92463F}</x14:id>
        </ext>
      </extLst>
    </cfRule>
  </conditionalFormatting>
  <conditionalFormatting sqref="E2779:E2794">
    <cfRule type="dataBar" priority="10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{2092188B-C5CF-4D50-A946-1C3121B2CFBC}</x14:id>
        </ext>
      </extLst>
    </cfRule>
  </conditionalFormatting>
  <conditionalFormatting sqref="F2779:F2794">
    <cfRule type="dataBar" priority="10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{2816FD54-F4AA-44EF-9006-9F177A45DDAE}</x14:id>
        </ext>
      </extLst>
    </cfRule>
  </conditionalFormatting>
  <conditionalFormatting sqref="G2779:G2794">
    <cfRule type="dataBar" priority="10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{2BF8223F-0BEB-4779-83B6-6FF52A6D8029}</x14:id>
        </ext>
      </extLst>
    </cfRule>
  </conditionalFormatting>
  <conditionalFormatting sqref="H2779:H2794">
    <cfRule type="dataBar" priority="10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{A0F18DCA-E087-45F8-A324-22D4973F7928}</x14:id>
        </ext>
      </extLst>
    </cfRule>
  </conditionalFormatting>
  <conditionalFormatting sqref="I2779:I2794">
    <cfRule type="dataBar" priority="10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{C9B297D5-823F-4505-A32E-3AF9CA0176A9}</x14:id>
        </ext>
      </extLst>
    </cfRule>
  </conditionalFormatting>
  <conditionalFormatting sqref="J2779:J2794">
    <cfRule type="dataBar" priority="10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{134B5B7B-F0A4-49FC-A6B5-0AD2E3481310}</x14:id>
        </ext>
      </extLst>
    </cfRule>
  </conditionalFormatting>
  <conditionalFormatting sqref="K2779:K2794">
    <cfRule type="dataBar" priority="10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{25926DF6-8A1A-4E5E-A001-EAA67F8696F4}</x14:id>
        </ext>
      </extLst>
    </cfRule>
  </conditionalFormatting>
  <conditionalFormatting sqref="B2799:B2814">
    <cfRule type="dataBar" priority="10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{C036A465-9F5D-4B10-928F-62E07B01EB66}</x14:id>
        </ext>
      </extLst>
    </cfRule>
  </conditionalFormatting>
  <conditionalFormatting sqref="C2799:C2814">
    <cfRule type="dataBar" priority="10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{A81CA03C-BBBF-4ACE-82BE-FB8AFBCB4AA3}</x14:id>
        </ext>
      </extLst>
    </cfRule>
  </conditionalFormatting>
  <conditionalFormatting sqref="D2799:D2814">
    <cfRule type="dataBar" priority="10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{9ED63216-7512-480B-8E08-25BBAFB2A879}</x14:id>
        </ext>
      </extLst>
    </cfRule>
  </conditionalFormatting>
  <conditionalFormatting sqref="E2799:E2814">
    <cfRule type="dataBar" priority="10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{810F4766-475B-47F0-95C9-90BE3A18CFC3}</x14:id>
        </ext>
      </extLst>
    </cfRule>
  </conditionalFormatting>
  <conditionalFormatting sqref="F2799:F2814">
    <cfRule type="dataBar" priority="10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{824E689F-84AF-4CB3-8B44-1553E2902EB5}</x14:id>
        </ext>
      </extLst>
    </cfRule>
  </conditionalFormatting>
  <conditionalFormatting sqref="G2799:G2814">
    <cfRule type="dataBar" priority="10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{3C016FCA-02D1-402F-A0ED-8CD57CEF2EA9}</x14:id>
        </ext>
      </extLst>
    </cfRule>
  </conditionalFormatting>
  <conditionalFormatting sqref="H2799:H2814">
    <cfRule type="dataBar" priority="10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{7891B197-63DF-4FCC-9F24-6C5DE6CD15B1}</x14:id>
        </ext>
      </extLst>
    </cfRule>
  </conditionalFormatting>
  <conditionalFormatting sqref="I2799:I2814">
    <cfRule type="dataBar" priority="10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{5ED7A339-F244-4560-B247-7DB00AA4E8A4}</x14:id>
        </ext>
      </extLst>
    </cfRule>
  </conditionalFormatting>
  <conditionalFormatting sqref="J2799:J2814">
    <cfRule type="dataBar" priority="10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{3C88ADDF-2F67-4E53-9C55-F05AEEC2B43A}</x14:id>
        </ext>
      </extLst>
    </cfRule>
  </conditionalFormatting>
  <conditionalFormatting sqref="K2799:K2814">
    <cfRule type="dataBar" priority="10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{5A84C8DD-D996-4856-98BF-B6D9F6242BF4}</x14:id>
        </ext>
      </extLst>
    </cfRule>
  </conditionalFormatting>
  <conditionalFormatting sqref="B2821:B2836">
    <cfRule type="dataBar" priority="10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{12CD30D7-C20C-4E81-B739-BEAC5142DB33}</x14:id>
        </ext>
      </extLst>
    </cfRule>
  </conditionalFormatting>
  <conditionalFormatting sqref="C2821:C2836">
    <cfRule type="dataBar" priority="10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{92AB16B9-823B-4156-9E9C-F62B750C6B08}</x14:id>
        </ext>
      </extLst>
    </cfRule>
  </conditionalFormatting>
  <conditionalFormatting sqref="D2821:D2836">
    <cfRule type="dataBar" priority="10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{84016A8A-0F44-4F86-87EF-FB01689EFE98}</x14:id>
        </ext>
      </extLst>
    </cfRule>
  </conditionalFormatting>
  <conditionalFormatting sqref="E2821:E2836">
    <cfRule type="dataBar" priority="10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{8C313A63-EA3F-4024-80F4-01D4AE69C4D9}</x14:id>
        </ext>
      </extLst>
    </cfRule>
  </conditionalFormatting>
  <conditionalFormatting sqref="F2821:F2836">
    <cfRule type="dataBar" priority="10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{5B9D321A-ADC8-4D9C-856E-DEA656F348C8}</x14:id>
        </ext>
      </extLst>
    </cfRule>
  </conditionalFormatting>
  <conditionalFormatting sqref="G2821:G2836">
    <cfRule type="dataBar" priority="10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{D44F6554-3142-413B-9DC1-681F934D98F1}</x14:id>
        </ext>
      </extLst>
    </cfRule>
  </conditionalFormatting>
  <conditionalFormatting sqref="H2821:H2836">
    <cfRule type="dataBar" priority="10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{2D21808D-6F64-4D17-9D50-72D68018F286}</x14:id>
        </ext>
      </extLst>
    </cfRule>
  </conditionalFormatting>
  <conditionalFormatting sqref="I2821:I2836">
    <cfRule type="dataBar" priority="10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{7376F007-E8A0-47A7-A346-855D9B7D65E1}</x14:id>
        </ext>
      </extLst>
    </cfRule>
  </conditionalFormatting>
  <conditionalFormatting sqref="J2821:J2836">
    <cfRule type="dataBar" priority="10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{FDF86FE1-2805-4412-B82B-59387AF53F83}</x14:id>
        </ext>
      </extLst>
    </cfRule>
  </conditionalFormatting>
  <conditionalFormatting sqref="K2821:K2836">
    <cfRule type="dataBar" priority="10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{840DFC36-0533-4EBA-B626-BD63E7695D53}</x14:id>
        </ext>
      </extLst>
    </cfRule>
  </conditionalFormatting>
  <conditionalFormatting sqref="B2841:B2856">
    <cfRule type="dataBar" priority="10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{86AE7AE2-688C-4FAD-9DAC-590532D64EF7}</x14:id>
        </ext>
      </extLst>
    </cfRule>
  </conditionalFormatting>
  <conditionalFormatting sqref="C2841:C2856">
    <cfRule type="dataBar" priority="10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{59AE571E-E2A1-4BFB-857C-33BDA4DBBF2A}</x14:id>
        </ext>
      </extLst>
    </cfRule>
  </conditionalFormatting>
  <conditionalFormatting sqref="D2841:D2856">
    <cfRule type="dataBar" priority="10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{8BC79C41-5403-4B85-B43E-125A3A2F7C15}</x14:id>
        </ext>
      </extLst>
    </cfRule>
  </conditionalFormatting>
  <conditionalFormatting sqref="E2841:E2856">
    <cfRule type="dataBar" priority="10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{9678906E-0227-44B6-9628-DBAB2A5D59B6}</x14:id>
        </ext>
      </extLst>
    </cfRule>
  </conditionalFormatting>
  <conditionalFormatting sqref="F2841:F2856">
    <cfRule type="dataBar" priority="10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{91638500-7052-4D74-8016-D7D370C8AE74}</x14:id>
        </ext>
      </extLst>
    </cfRule>
  </conditionalFormatting>
  <conditionalFormatting sqref="G2841:G2856">
    <cfRule type="dataBar" priority="10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{9DF2EB6F-C8F6-4BC2-B57D-2EE84F6D073F}</x14:id>
        </ext>
      </extLst>
    </cfRule>
  </conditionalFormatting>
  <conditionalFormatting sqref="H2841:H2856">
    <cfRule type="dataBar" priority="10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{CC28A6F7-63F4-44C4-A290-3DE315D04EFC}</x14:id>
        </ext>
      </extLst>
    </cfRule>
  </conditionalFormatting>
  <conditionalFormatting sqref="I2841:I2856">
    <cfRule type="dataBar" priority="10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{9F16387B-E253-4C40-8714-82AB59EE2BB4}</x14:id>
        </ext>
      </extLst>
    </cfRule>
  </conditionalFormatting>
  <conditionalFormatting sqref="J2841:J2856">
    <cfRule type="dataBar" priority="10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{2FC33373-656B-4569-96B9-A2ABA4278457}</x14:id>
        </ext>
      </extLst>
    </cfRule>
  </conditionalFormatting>
  <conditionalFormatting sqref="K2841:K2856">
    <cfRule type="dataBar" priority="10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{287053B4-AE3B-4F06-BEBF-30855AD4354C}</x14:id>
        </ext>
      </extLst>
    </cfRule>
  </conditionalFormatting>
  <conditionalFormatting sqref="B2863:B2878"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{36323C37-B76B-4A1B-8C6D-61FE759ED9A5}</x14:id>
        </ext>
      </extLst>
    </cfRule>
  </conditionalFormatting>
  <conditionalFormatting sqref="C2863:C2878">
    <cfRule type="dataBar" priority="9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{D59060BE-4F2B-4CFA-8B28-23B52BF727C8}</x14:id>
        </ext>
      </extLst>
    </cfRule>
  </conditionalFormatting>
  <conditionalFormatting sqref="D2863:D2878"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{F5821C31-A75D-4EB2-A830-F1F7EF48D53E}</x14:id>
        </ext>
      </extLst>
    </cfRule>
  </conditionalFormatting>
  <conditionalFormatting sqref="E2863:E2878">
    <cfRule type="dataBar" priority="9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{14BBC62C-2CB7-40BF-A964-0A40E6C4B848}</x14:id>
        </ext>
      </extLst>
    </cfRule>
  </conditionalFormatting>
  <conditionalFormatting sqref="F2863:F2878">
    <cfRule type="dataBar" priority="9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{A97A500D-A220-4471-A922-CA70D19FA8AC}</x14:id>
        </ext>
      </extLst>
    </cfRule>
  </conditionalFormatting>
  <conditionalFormatting sqref="G2863:G2878">
    <cfRule type="dataBar" priority="9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{BEA5E91A-6555-4BBB-840F-90BD2AA4BF13}</x14:id>
        </ext>
      </extLst>
    </cfRule>
  </conditionalFormatting>
  <conditionalFormatting sqref="H2863:H2878">
    <cfRule type="dataBar" priority="9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{C59D8B12-3484-4378-A94F-7736BAE09B52}</x14:id>
        </ext>
      </extLst>
    </cfRule>
  </conditionalFormatting>
  <conditionalFormatting sqref="I2863:I2878">
    <cfRule type="dataBar" priority="9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{5A468657-C282-4178-BB19-219264A850B9}</x14:id>
        </ext>
      </extLst>
    </cfRule>
  </conditionalFormatting>
  <conditionalFormatting sqref="J2863:J2878">
    <cfRule type="dataBar" priority="9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{3A6CAA5F-B8B0-49CA-95D8-2B6A7892517A}</x14:id>
        </ext>
      </extLst>
    </cfRule>
  </conditionalFormatting>
  <conditionalFormatting sqref="K2863:K2878">
    <cfRule type="dataBar" priority="9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{C9D4AD9E-AF2B-48CB-A8E6-EC213CA0AD1A}</x14:id>
        </ext>
      </extLst>
    </cfRule>
  </conditionalFormatting>
  <conditionalFormatting sqref="B2883:B2898">
    <cfRule type="dataBar" priority="9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{2FCBE6EA-0160-4278-A666-550F4D572304}</x14:id>
        </ext>
      </extLst>
    </cfRule>
  </conditionalFormatting>
  <conditionalFormatting sqref="C2883:C2898">
    <cfRule type="dataBar" priority="9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{F0D04788-BE70-428C-9430-5D1E9A181B17}</x14:id>
        </ext>
      </extLst>
    </cfRule>
  </conditionalFormatting>
  <conditionalFormatting sqref="D2883:D2898">
    <cfRule type="dataBar" priority="9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{7EDDAA19-4CA5-42DF-A4C8-8DAF89038CD0}</x14:id>
        </ext>
      </extLst>
    </cfRule>
  </conditionalFormatting>
  <conditionalFormatting sqref="E2883:E2898">
    <cfRule type="dataBar" priority="9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{5BB28FDF-F554-40DA-B417-93083DB7C1EE}</x14:id>
        </ext>
      </extLst>
    </cfRule>
  </conditionalFormatting>
  <conditionalFormatting sqref="F2883:F2898">
    <cfRule type="dataBar" priority="9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{1DB3FFE8-7133-46A2-8C41-769C17428FE6}</x14:id>
        </ext>
      </extLst>
    </cfRule>
  </conditionalFormatting>
  <conditionalFormatting sqref="G2883:G2898">
    <cfRule type="dataBar" priority="9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{B7A93C6B-B977-4F54-9CB0-842E55797737}</x14:id>
        </ext>
      </extLst>
    </cfRule>
  </conditionalFormatting>
  <conditionalFormatting sqref="H2883:H2898">
    <cfRule type="dataBar" priority="9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{8BABA6E6-AF76-4E25-9CCA-E72F71B4319E}</x14:id>
        </ext>
      </extLst>
    </cfRule>
  </conditionalFormatting>
  <conditionalFormatting sqref="I2883:I2898">
    <cfRule type="dataBar" priority="9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{7CA013CF-EA49-4866-ADFD-FC846F70F449}</x14:id>
        </ext>
      </extLst>
    </cfRule>
  </conditionalFormatting>
  <conditionalFormatting sqref="J2883:J2898">
    <cfRule type="dataBar" priority="9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{7A98438D-BC0A-4869-A4B8-FC3309787813}</x14:id>
        </ext>
      </extLst>
    </cfRule>
  </conditionalFormatting>
  <conditionalFormatting sqref="K2883:K2898">
    <cfRule type="dataBar" priority="9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{C9B66979-2296-45F2-B797-712449EDA955}</x14:id>
        </ext>
      </extLst>
    </cfRule>
  </conditionalFormatting>
  <conditionalFormatting sqref="B2905:B2920">
    <cfRule type="dataBar" priority="9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{F51655FE-DB78-4867-8D03-AD2145A38853}</x14:id>
        </ext>
      </extLst>
    </cfRule>
  </conditionalFormatting>
  <conditionalFormatting sqref="C2905:C2920">
    <cfRule type="dataBar" priority="9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{278708E8-4790-4C3F-9937-8F836CDF062A}</x14:id>
        </ext>
      </extLst>
    </cfRule>
  </conditionalFormatting>
  <conditionalFormatting sqref="D2905:D2920">
    <cfRule type="dataBar" priority="9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{F0AB1705-8A9D-4164-92A3-B0128E7B5596}</x14:id>
        </ext>
      </extLst>
    </cfRule>
  </conditionalFormatting>
  <conditionalFormatting sqref="E2905:E2920">
    <cfRule type="dataBar" priority="9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{54F35BAF-9BF2-4465-997A-43A04B6FA8E9}</x14:id>
        </ext>
      </extLst>
    </cfRule>
  </conditionalFormatting>
  <conditionalFormatting sqref="F2905:F2920">
    <cfRule type="dataBar" priority="9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{32F1D1C3-A772-455F-A807-4BA3108D97FC}</x14:id>
        </ext>
      </extLst>
    </cfRule>
  </conditionalFormatting>
  <conditionalFormatting sqref="G2905:G2920">
    <cfRule type="dataBar" priority="9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{4244FE42-0B73-4789-901C-AC14B3F4C464}</x14:id>
        </ext>
      </extLst>
    </cfRule>
  </conditionalFormatting>
  <conditionalFormatting sqref="H2905:H2920">
    <cfRule type="dataBar" priority="9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{D73A8342-45D4-4E64-92A8-00F437E4D098}</x14:id>
        </ext>
      </extLst>
    </cfRule>
  </conditionalFormatting>
  <conditionalFormatting sqref="I2905:I2920">
    <cfRule type="dataBar" priority="9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{CBB55606-78E3-4FF9-AC9E-2A3B72F28B3D}</x14:id>
        </ext>
      </extLst>
    </cfRule>
  </conditionalFormatting>
  <conditionalFormatting sqref="J2905:J2920">
    <cfRule type="dataBar" priority="9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{02CBAEB3-2D5C-429D-B461-9B1C68FD670D}</x14:id>
        </ext>
      </extLst>
    </cfRule>
  </conditionalFormatting>
  <conditionalFormatting sqref="K2905:K2920">
    <cfRule type="dataBar" priority="9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{A648FCB0-15D3-49F3-98C4-A65922108AB2}</x14:id>
        </ext>
      </extLst>
    </cfRule>
  </conditionalFormatting>
  <conditionalFormatting sqref="B2925:B2940">
    <cfRule type="dataBar" priority="9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{BD40CAF9-CCE1-48F7-BF94-2983FC993027}</x14:id>
        </ext>
      </extLst>
    </cfRule>
  </conditionalFormatting>
  <conditionalFormatting sqref="C2925:C2940">
    <cfRule type="dataBar" priority="9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{D4A81E99-90BF-4520-96AD-7047D22FB980}</x14:id>
        </ext>
      </extLst>
    </cfRule>
  </conditionalFormatting>
  <conditionalFormatting sqref="D2925:D2940">
    <cfRule type="dataBar" priority="9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{FC2BE5F3-0AA0-45DD-9D71-D01BA75E07C3}</x14:id>
        </ext>
      </extLst>
    </cfRule>
  </conditionalFormatting>
  <conditionalFormatting sqref="E2925:E2940">
    <cfRule type="dataBar" priority="9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{F3CB1665-A903-4174-B30B-2C3935DFE81B}</x14:id>
        </ext>
      </extLst>
    </cfRule>
  </conditionalFormatting>
  <conditionalFormatting sqref="F2925:F2940">
    <cfRule type="dataBar" priority="9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{001C6C75-8FE2-4A7E-AB73-A4412CFAE3E0}</x14:id>
        </ext>
      </extLst>
    </cfRule>
  </conditionalFormatting>
  <conditionalFormatting sqref="G2925:G2940">
    <cfRule type="dataBar" priority="9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{3F12CE0C-53B0-4B43-8CB0-B34E0B1B1625}</x14:id>
        </ext>
      </extLst>
    </cfRule>
  </conditionalFormatting>
  <conditionalFormatting sqref="H2925:H2940">
    <cfRule type="dataBar" priority="9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{B0843C3A-01F2-4364-8CDC-006B06128444}</x14:id>
        </ext>
      </extLst>
    </cfRule>
  </conditionalFormatting>
  <conditionalFormatting sqref="I2925:I2940">
    <cfRule type="dataBar" priority="9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{C7880CD8-4A50-48C3-A558-15584CA47A18}</x14:id>
        </ext>
      </extLst>
    </cfRule>
  </conditionalFormatting>
  <conditionalFormatting sqref="J2925:J2940">
    <cfRule type="dataBar" priority="9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{FDA1506F-CF44-46C8-BE66-AAF788046AC6}</x14:id>
        </ext>
      </extLst>
    </cfRule>
  </conditionalFormatting>
  <conditionalFormatting sqref="K2925:K2940">
    <cfRule type="dataBar" priority="9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{5A379F95-8549-40B3-8AE6-E1D60562A026}</x14:id>
        </ext>
      </extLst>
    </cfRule>
  </conditionalFormatting>
  <conditionalFormatting sqref="B2947:B2962">
    <cfRule type="dataBar" priority="9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{23BDF584-10E1-4A10-BD62-EE4A46241C7F}</x14:id>
        </ext>
      </extLst>
    </cfRule>
  </conditionalFormatting>
  <conditionalFormatting sqref="C2947:C2962">
    <cfRule type="dataBar" priority="9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{E957075B-A459-48A0-BE6C-59BE5EA897D4}</x14:id>
        </ext>
      </extLst>
    </cfRule>
  </conditionalFormatting>
  <conditionalFormatting sqref="D2947:D2962">
    <cfRule type="dataBar" priority="9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{08A35D76-5535-4056-B83D-7BCB33D147DA}</x14:id>
        </ext>
      </extLst>
    </cfRule>
  </conditionalFormatting>
  <conditionalFormatting sqref="E2947:E2962">
    <cfRule type="dataBar" priority="9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{AC210E70-9133-4483-849C-BB1E7807E22A}</x14:id>
        </ext>
      </extLst>
    </cfRule>
  </conditionalFormatting>
  <conditionalFormatting sqref="F2947:F2962">
    <cfRule type="dataBar" priority="9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{6AC375E6-31A4-44AD-BB65-80A02943C30E}</x14:id>
        </ext>
      </extLst>
    </cfRule>
  </conditionalFormatting>
  <conditionalFormatting sqref="G2947:G2962">
    <cfRule type="dataBar" priority="9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{4F6ABA1D-3AF2-4F1E-A92B-FF191AD20A34}</x14:id>
        </ext>
      </extLst>
    </cfRule>
  </conditionalFormatting>
  <conditionalFormatting sqref="H2947:H2962">
    <cfRule type="dataBar" priority="9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{0E58FBDC-C897-43DA-A36A-BA5D8477A258}</x14:id>
        </ext>
      </extLst>
    </cfRule>
  </conditionalFormatting>
  <conditionalFormatting sqref="I2947:I2962">
    <cfRule type="dataBar" priority="9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{D3C90D59-E727-4571-9BE2-3AEB921A7A58}</x14:id>
        </ext>
      </extLst>
    </cfRule>
  </conditionalFormatting>
  <conditionalFormatting sqref="J2947:J2962">
    <cfRule type="dataBar" priority="9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{D7C1286E-5D87-4AC7-AD84-066AB8A22BC0}</x14:id>
        </ext>
      </extLst>
    </cfRule>
  </conditionalFormatting>
  <conditionalFormatting sqref="K2947:K2962">
    <cfRule type="dataBar" priority="9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{120C98BA-85E8-4E0B-B21B-4BF1F78FAF20}</x14:id>
        </ext>
      </extLst>
    </cfRule>
  </conditionalFormatting>
  <conditionalFormatting sqref="B2967:B2982">
    <cfRule type="dataBar" priority="9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{921F4E41-1B27-4A25-81BC-F39CE6AB07E8}</x14:id>
        </ext>
      </extLst>
    </cfRule>
  </conditionalFormatting>
  <conditionalFormatting sqref="C2967:C2982">
    <cfRule type="dataBar" priority="9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{D1C25BD7-D7D1-4884-BD72-40D966FC925C}</x14:id>
        </ext>
      </extLst>
    </cfRule>
  </conditionalFormatting>
  <conditionalFormatting sqref="D2967:D2982">
    <cfRule type="dataBar" priority="9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{A4614018-62E8-4D98-8E35-32DA04E80CDD}</x14:id>
        </ext>
      </extLst>
    </cfRule>
  </conditionalFormatting>
  <conditionalFormatting sqref="E2967:E2982">
    <cfRule type="dataBar" priority="9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{794C7BDA-6149-45AA-8D77-34864DB4578B}</x14:id>
        </ext>
      </extLst>
    </cfRule>
  </conditionalFormatting>
  <conditionalFormatting sqref="F2967:F2982">
    <cfRule type="dataBar" priority="9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{8F321E41-7290-4384-9CE6-AFAA776B7266}</x14:id>
        </ext>
      </extLst>
    </cfRule>
  </conditionalFormatting>
  <conditionalFormatting sqref="G2967:G2982">
    <cfRule type="dataBar" priority="9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{88B7365C-CF47-4B9A-817C-80B8044BF14F}</x14:id>
        </ext>
      </extLst>
    </cfRule>
  </conditionalFormatting>
  <conditionalFormatting sqref="H2967:H2982">
    <cfRule type="dataBar" priority="9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{F037E6DB-BBE7-41E4-A6E1-4535A0946BBD}</x14:id>
        </ext>
      </extLst>
    </cfRule>
  </conditionalFormatting>
  <conditionalFormatting sqref="I2967:I2982">
    <cfRule type="dataBar" priority="9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{0CC52AB0-AC6E-4DB6-9930-47002F6B8EA8}</x14:id>
        </ext>
      </extLst>
    </cfRule>
  </conditionalFormatting>
  <conditionalFormatting sqref="J2967:J2982">
    <cfRule type="dataBar" priority="9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{B74CA3A3-D0A3-4A36-B112-B1C51570B7AD}</x14:id>
        </ext>
      </extLst>
    </cfRule>
  </conditionalFormatting>
  <conditionalFormatting sqref="K2967:K2982">
    <cfRule type="dataBar" priority="9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{0CE7AB8E-2700-4CD7-AD3A-855FA70EEED4}</x14:id>
        </ext>
      </extLst>
    </cfRule>
  </conditionalFormatting>
  <conditionalFormatting sqref="B2989:B3004">
    <cfRule type="dataBar" priority="9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{BDF9B132-E1E6-4F11-8EF4-9A1D598AA382}</x14:id>
        </ext>
      </extLst>
    </cfRule>
  </conditionalFormatting>
  <conditionalFormatting sqref="C2989:C3004">
    <cfRule type="dataBar" priority="9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{CD06E66A-E5FE-4097-95FC-71D6ADB73FF1}</x14:id>
        </ext>
      </extLst>
    </cfRule>
  </conditionalFormatting>
  <conditionalFormatting sqref="D2989:D3004">
    <cfRule type="dataBar" priority="9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{FBA3B844-912B-42E3-82B5-504611D3019F}</x14:id>
        </ext>
      </extLst>
    </cfRule>
  </conditionalFormatting>
  <conditionalFormatting sqref="E2989:E3004">
    <cfRule type="dataBar" priority="9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{788E094C-3C5C-46E8-BDE8-F9F1CB453916}</x14:id>
        </ext>
      </extLst>
    </cfRule>
  </conditionalFormatting>
  <conditionalFormatting sqref="F2989:F3004">
    <cfRule type="dataBar" priority="9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{61CF1240-6CBA-400C-9DB2-58E1CFE64A4E}</x14:id>
        </ext>
      </extLst>
    </cfRule>
  </conditionalFormatting>
  <conditionalFormatting sqref="G2989:G3004">
    <cfRule type="dataBar" priority="9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{D6C706C4-C2B2-46E6-9587-9B3325C2852B}</x14:id>
        </ext>
      </extLst>
    </cfRule>
  </conditionalFormatting>
  <conditionalFormatting sqref="H2989:H3004">
    <cfRule type="dataBar" priority="9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{AFBF5CDE-8787-4834-9C32-8D93561BD222}</x14:id>
        </ext>
      </extLst>
    </cfRule>
  </conditionalFormatting>
  <conditionalFormatting sqref="I2989:I3004">
    <cfRule type="dataBar" priority="9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{B8EE90CD-14EB-43B3-B05D-4F5407AA7C82}</x14:id>
        </ext>
      </extLst>
    </cfRule>
  </conditionalFormatting>
  <conditionalFormatting sqref="J2989:J3004">
    <cfRule type="dataBar" priority="9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{4F26957B-7E27-409E-BDFC-0FCF6CA42850}</x14:id>
        </ext>
      </extLst>
    </cfRule>
  </conditionalFormatting>
  <conditionalFormatting sqref="K2989:K3004">
    <cfRule type="dataBar" priority="9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{B0402FFA-F7D2-4632-B9BB-D0127DE8809D}</x14:id>
        </ext>
      </extLst>
    </cfRule>
  </conditionalFormatting>
  <conditionalFormatting sqref="B3009:B3024">
    <cfRule type="dataBar" priority="9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{824A7EEE-E57F-48DD-ACF6-FBAFB2B791BE}</x14:id>
        </ext>
      </extLst>
    </cfRule>
  </conditionalFormatting>
  <conditionalFormatting sqref="C3009:C3024">
    <cfRule type="dataBar" priority="9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{D86293AE-9742-421B-BE9E-D1B2C1F046A5}</x14:id>
        </ext>
      </extLst>
    </cfRule>
  </conditionalFormatting>
  <conditionalFormatting sqref="D3009:D3024">
    <cfRule type="dataBar" priority="9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{4249C8CB-241B-4114-8BB8-87EC9DBFC0E0}</x14:id>
        </ext>
      </extLst>
    </cfRule>
  </conditionalFormatting>
  <conditionalFormatting sqref="E3009:E3024">
    <cfRule type="dataBar" priority="9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{116B8798-BD57-47E4-9E36-E2CD9AD9487C}</x14:id>
        </ext>
      </extLst>
    </cfRule>
  </conditionalFormatting>
  <conditionalFormatting sqref="F3009:F3024">
    <cfRule type="dataBar" priority="9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{3B6CA92B-8B9A-46C0-BB6A-724FA466A29A}</x14:id>
        </ext>
      </extLst>
    </cfRule>
  </conditionalFormatting>
  <conditionalFormatting sqref="G3009:G3024">
    <cfRule type="dataBar" priority="9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{1B408DA3-06B6-431B-82EE-44E7D0D8685F}</x14:id>
        </ext>
      </extLst>
    </cfRule>
  </conditionalFormatting>
  <conditionalFormatting sqref="H3009:H3024">
    <cfRule type="dataBar" priority="9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{EEA89A55-026F-4D5E-8FD7-4206D53F8D16}</x14:id>
        </ext>
      </extLst>
    </cfRule>
  </conditionalFormatting>
  <conditionalFormatting sqref="I3009:I3024">
    <cfRule type="dataBar" priority="9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{4220772B-95D7-475D-9040-F431ED4B1333}</x14:id>
        </ext>
      </extLst>
    </cfRule>
  </conditionalFormatting>
  <conditionalFormatting sqref="J3009:J3024">
    <cfRule type="dataBar" priority="9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{A9A78730-CFE8-44B1-881F-433E8BABC012}</x14:id>
        </ext>
      </extLst>
    </cfRule>
  </conditionalFormatting>
  <conditionalFormatting sqref="K3009:K3024">
    <cfRule type="dataBar" priority="9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{145EC0AE-E7C8-4606-986B-4A30EE2F089B}</x14:id>
        </ext>
      </extLst>
    </cfRule>
  </conditionalFormatting>
  <conditionalFormatting sqref="B3031:B3046">
    <cfRule type="dataBar" priority="9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{BA0ED65D-E962-4D02-B532-BBD7AB73C50F}</x14:id>
        </ext>
      </extLst>
    </cfRule>
  </conditionalFormatting>
  <conditionalFormatting sqref="C3031:C3046">
    <cfRule type="dataBar" priority="9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{7F826569-CE8E-40EF-AB7E-94F0C791587B}</x14:id>
        </ext>
      </extLst>
    </cfRule>
  </conditionalFormatting>
  <conditionalFormatting sqref="D3031:D3046">
    <cfRule type="dataBar" priority="9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{F0576790-072A-43D1-88BF-6B1376F6EC7F}</x14:id>
        </ext>
      </extLst>
    </cfRule>
  </conditionalFormatting>
  <conditionalFormatting sqref="E3031:E3046">
    <cfRule type="dataBar" priority="9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{B9CF9153-713C-4DED-B6B9-E9FBCE4C71E2}</x14:id>
        </ext>
      </extLst>
    </cfRule>
  </conditionalFormatting>
  <conditionalFormatting sqref="F3031:F3046">
    <cfRule type="dataBar" priority="9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{9011EE5F-D0AE-4FD6-A46A-77A86EB2B026}</x14:id>
        </ext>
      </extLst>
    </cfRule>
  </conditionalFormatting>
  <conditionalFormatting sqref="G3031:G3046">
    <cfRule type="dataBar" priority="9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{FC689674-6269-4B59-9294-726A7470EA3C}</x14:id>
        </ext>
      </extLst>
    </cfRule>
  </conditionalFormatting>
  <conditionalFormatting sqref="H3031:H3046">
    <cfRule type="dataBar" priority="9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{76BFDBA2-42EA-421B-8B2E-93C4BB9F9313}</x14:id>
        </ext>
      </extLst>
    </cfRule>
  </conditionalFormatting>
  <conditionalFormatting sqref="I3031:I3046">
    <cfRule type="dataBar" priority="9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{1D6E9B40-5A74-471B-8203-51ABF046DEA4}</x14:id>
        </ext>
      </extLst>
    </cfRule>
  </conditionalFormatting>
  <conditionalFormatting sqref="J3031:J3046">
    <cfRule type="dataBar" priority="9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{DE153725-F99D-4ACC-AF50-BF0A06E7EA86}</x14:id>
        </ext>
      </extLst>
    </cfRule>
  </conditionalFormatting>
  <conditionalFormatting sqref="K3031:K3046">
    <cfRule type="dataBar" priority="9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{8531F35F-87E6-4BFE-8FA7-7E1FA882E2C8}</x14:id>
        </ext>
      </extLst>
    </cfRule>
  </conditionalFormatting>
  <conditionalFormatting sqref="B3051:B3066">
    <cfRule type="dataBar" priority="9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{E111ED1E-BBBF-4025-8F90-F98F0997CBC5}</x14:id>
        </ext>
      </extLst>
    </cfRule>
  </conditionalFormatting>
  <conditionalFormatting sqref="C3051:C3066">
    <cfRule type="dataBar" priority="9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{69CF681A-A51E-47F6-AA94-AB754D31C9E5}</x14:id>
        </ext>
      </extLst>
    </cfRule>
  </conditionalFormatting>
  <conditionalFormatting sqref="D3051:D3066">
    <cfRule type="dataBar" priority="9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{8C53A04B-C024-4DC3-A3FC-8470E4D9EEC8}</x14:id>
        </ext>
      </extLst>
    </cfRule>
  </conditionalFormatting>
  <conditionalFormatting sqref="E3051:E3066">
    <cfRule type="dataBar" priority="9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{D94B2404-9FAC-4929-9EF8-535EB96CC94B}</x14:id>
        </ext>
      </extLst>
    </cfRule>
  </conditionalFormatting>
  <conditionalFormatting sqref="F3051:F3066">
    <cfRule type="dataBar" priority="9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{BCD65C94-65B9-4CA3-822B-62390535FC8F}</x14:id>
        </ext>
      </extLst>
    </cfRule>
  </conditionalFormatting>
  <conditionalFormatting sqref="G3051:G3066">
    <cfRule type="dataBar" priority="9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{CE6BB559-B5E8-4883-89DB-0EC1DB50BADA}</x14:id>
        </ext>
      </extLst>
    </cfRule>
  </conditionalFormatting>
  <conditionalFormatting sqref="H3051:H3066">
    <cfRule type="dataBar" priority="9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{2EB2091C-E486-441D-ABB8-425423C40153}</x14:id>
        </ext>
      </extLst>
    </cfRule>
  </conditionalFormatting>
  <conditionalFormatting sqref="I3051:I3066">
    <cfRule type="dataBar" priority="9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{16057B20-500D-4B4E-BBEF-1F2779FC74B1}</x14:id>
        </ext>
      </extLst>
    </cfRule>
  </conditionalFormatting>
  <conditionalFormatting sqref="J3051:J3066">
    <cfRule type="dataBar" priority="9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{987E0A67-4C71-46D1-BD9B-10CB7A5106AE}</x14:id>
        </ext>
      </extLst>
    </cfRule>
  </conditionalFormatting>
  <conditionalFormatting sqref="K3051:K3066">
    <cfRule type="dataBar" priority="9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{25367EBB-7C7A-4D60-BF01-703C37AAC626}</x14:id>
        </ext>
      </extLst>
    </cfRule>
  </conditionalFormatting>
  <conditionalFormatting sqref="B3073:B3088">
    <cfRule type="dataBar" priority="9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{772D7286-E022-4337-B735-5227F3B7AAE0}</x14:id>
        </ext>
      </extLst>
    </cfRule>
  </conditionalFormatting>
  <conditionalFormatting sqref="C3073:C3088">
    <cfRule type="dataBar" priority="8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{7BD327E4-1B0A-4977-869A-8E88B3DEA87F}</x14:id>
        </ext>
      </extLst>
    </cfRule>
  </conditionalFormatting>
  <conditionalFormatting sqref="D3073:D3088">
    <cfRule type="dataBar" priority="8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{3D38DF95-46E8-4C0A-9254-30A342EAB107}</x14:id>
        </ext>
      </extLst>
    </cfRule>
  </conditionalFormatting>
  <conditionalFormatting sqref="E3073:E3088">
    <cfRule type="dataBar" priority="8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{244C8406-C0B0-4204-9E23-03DE11166FC7}</x14:id>
        </ext>
      </extLst>
    </cfRule>
  </conditionalFormatting>
  <conditionalFormatting sqref="F3073:F3088">
    <cfRule type="dataBar" priority="8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{B71506E6-4316-4002-A4A2-DEC1A56A5846}</x14:id>
        </ext>
      </extLst>
    </cfRule>
  </conditionalFormatting>
  <conditionalFormatting sqref="G3073:G3088">
    <cfRule type="dataBar" priority="8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{58A356C8-C6D0-415D-87B0-2FEBDAA2E153}</x14:id>
        </ext>
      </extLst>
    </cfRule>
  </conditionalFormatting>
  <conditionalFormatting sqref="H3073:H3088">
    <cfRule type="dataBar" priority="8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{6B8FFB03-C8F2-4426-9073-F605E429C12B}</x14:id>
        </ext>
      </extLst>
    </cfRule>
  </conditionalFormatting>
  <conditionalFormatting sqref="I3073:I3088">
    <cfRule type="dataBar" priority="8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{E3C3E489-BE4C-485C-99EB-76BD75E74B4B}</x14:id>
        </ext>
      </extLst>
    </cfRule>
  </conditionalFormatting>
  <conditionalFormatting sqref="J3073:J3088">
    <cfRule type="dataBar" priority="8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{69CFE387-FB27-480E-8078-C36C85441B4F}</x14:id>
        </ext>
      </extLst>
    </cfRule>
  </conditionalFormatting>
  <conditionalFormatting sqref="K3073:K3088">
    <cfRule type="dataBar" priority="8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{38366851-D2C9-4C70-B27C-E716F44E75E6}</x14:id>
        </ext>
      </extLst>
    </cfRule>
  </conditionalFormatting>
  <conditionalFormatting sqref="B3093:B3108">
    <cfRule type="dataBar" priority="8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{3990F659-2797-4579-A528-340588E43139}</x14:id>
        </ext>
      </extLst>
    </cfRule>
  </conditionalFormatting>
  <conditionalFormatting sqref="C3093:C3108">
    <cfRule type="dataBar" priority="8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{F49806C0-2C03-48E9-971B-51B9B104680F}</x14:id>
        </ext>
      </extLst>
    </cfRule>
  </conditionalFormatting>
  <conditionalFormatting sqref="D3093:D3108">
    <cfRule type="dataBar" priority="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{4272AB73-E97F-4D8E-80E7-CE21B44BA4C3}</x14:id>
        </ext>
      </extLst>
    </cfRule>
  </conditionalFormatting>
  <conditionalFormatting sqref="E3093:E3108">
    <cfRule type="dataBar" priority="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{4CE3E71B-B427-4884-BD1E-C966E2F53FB6}</x14:id>
        </ext>
      </extLst>
    </cfRule>
  </conditionalFormatting>
  <conditionalFormatting sqref="F3093:F3108">
    <cfRule type="dataBar" priority="8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{5CF862F1-0208-4885-B254-6F86DFF056BC}</x14:id>
        </ext>
      </extLst>
    </cfRule>
  </conditionalFormatting>
  <conditionalFormatting sqref="G3093:G3108">
    <cfRule type="dataBar" priority="8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{1DA8EF8C-27EB-4353-9D74-4440B494DF6F}</x14:id>
        </ext>
      </extLst>
    </cfRule>
  </conditionalFormatting>
  <conditionalFormatting sqref="H3093:H3108">
    <cfRule type="dataBar" priority="8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{B3F147FC-EDD7-45E3-A598-0AF7CA307E41}</x14:id>
        </ext>
      </extLst>
    </cfRule>
  </conditionalFormatting>
  <conditionalFormatting sqref="I3093:I3108">
    <cfRule type="dataBar" priority="8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{39786FE6-D384-4D98-A6C8-403156323F65}</x14:id>
        </ext>
      </extLst>
    </cfRule>
  </conditionalFormatting>
  <conditionalFormatting sqref="J3093:J3108">
    <cfRule type="dataBar" priority="8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{737ED3C7-22B9-4829-9D80-49BCD22F8587}</x14:id>
        </ext>
      </extLst>
    </cfRule>
  </conditionalFormatting>
  <conditionalFormatting sqref="K3093:K3108">
    <cfRule type="dataBar" priority="8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{39208326-E484-49A2-BCC3-810A559103EE}</x14:id>
        </ext>
      </extLst>
    </cfRule>
  </conditionalFormatting>
  <conditionalFormatting sqref="B3115:B3130">
    <cfRule type="dataBar" priority="8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{FCEB0A1F-C0EC-4B4F-AED7-078B59DC8B66}</x14:id>
        </ext>
      </extLst>
    </cfRule>
  </conditionalFormatting>
  <conditionalFormatting sqref="C3115:C3130">
    <cfRule type="dataBar" priority="8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{DC077758-1D90-43A3-8E6E-DB9A5974F884}</x14:id>
        </ext>
      </extLst>
    </cfRule>
  </conditionalFormatting>
  <conditionalFormatting sqref="D3115:D3130">
    <cfRule type="dataBar" priority="8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{C1A383ED-EB96-4AFD-95F3-72261075F516}</x14:id>
        </ext>
      </extLst>
    </cfRule>
  </conditionalFormatting>
  <conditionalFormatting sqref="E3115:E3130">
    <cfRule type="dataBar" priority="8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{A5E423F2-B513-4555-8072-8147A23140E2}</x14:id>
        </ext>
      </extLst>
    </cfRule>
  </conditionalFormatting>
  <conditionalFormatting sqref="F3115:F3130">
    <cfRule type="dataBar" priority="8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{3F1B551B-30BF-4AB0-B45B-D1445307BFD6}</x14:id>
        </ext>
      </extLst>
    </cfRule>
  </conditionalFormatting>
  <conditionalFormatting sqref="G3115:G3130">
    <cfRule type="dataBar" priority="8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{061E960E-A810-432A-8690-B902C779CAD0}</x14:id>
        </ext>
      </extLst>
    </cfRule>
  </conditionalFormatting>
  <conditionalFormatting sqref="H3115:H3130">
    <cfRule type="dataBar" priority="8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{9FC484CB-4E4B-43F0-AD8A-E502DDE7FA84}</x14:id>
        </ext>
      </extLst>
    </cfRule>
  </conditionalFormatting>
  <conditionalFormatting sqref="I3115:I3130">
    <cfRule type="dataBar" priority="8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{DC5FA91D-D6E7-4265-9942-E2BC916794CD}</x14:id>
        </ext>
      </extLst>
    </cfRule>
  </conditionalFormatting>
  <conditionalFormatting sqref="J3115:J3130">
    <cfRule type="dataBar" priority="8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{0D5CB777-2837-4AAF-999C-403B9599F00A}</x14:id>
        </ext>
      </extLst>
    </cfRule>
  </conditionalFormatting>
  <conditionalFormatting sqref="K3115:K3130">
    <cfRule type="dataBar" priority="8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{CBD934FC-804B-4F3A-85DE-5202278626EC}</x14:id>
        </ext>
      </extLst>
    </cfRule>
  </conditionalFormatting>
  <conditionalFormatting sqref="B3135:B3150">
    <cfRule type="dataBar" priority="8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{B1E3EECB-2F53-4C0D-AFD7-888B1E32FD58}</x14:id>
        </ext>
      </extLst>
    </cfRule>
  </conditionalFormatting>
  <conditionalFormatting sqref="C3135:C3150">
    <cfRule type="dataBar" priority="8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{20089BE0-266C-49F2-A792-6D00D647B1F7}</x14:id>
        </ext>
      </extLst>
    </cfRule>
  </conditionalFormatting>
  <conditionalFormatting sqref="D3135:D3150">
    <cfRule type="dataBar" priority="8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{4A94F06D-2A08-4711-9BDB-4138B4A41E2A}</x14:id>
        </ext>
      </extLst>
    </cfRule>
  </conditionalFormatting>
  <conditionalFormatting sqref="E3135:E3150">
    <cfRule type="dataBar" priority="8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{9E8EED1C-CF15-4651-9F42-4026DFD06264}</x14:id>
        </ext>
      </extLst>
    </cfRule>
  </conditionalFormatting>
  <conditionalFormatting sqref="F3135:F3150">
    <cfRule type="dataBar" priority="8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{A3D69C26-201A-42CD-859C-F5207B3B3DB4}</x14:id>
        </ext>
      </extLst>
    </cfRule>
  </conditionalFormatting>
  <conditionalFormatting sqref="G3135:G3150">
    <cfRule type="dataBar" priority="8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{52F83B49-7280-414C-8A01-B296D727960E}</x14:id>
        </ext>
      </extLst>
    </cfRule>
  </conditionalFormatting>
  <conditionalFormatting sqref="H3135:H3150">
    <cfRule type="dataBar" priority="8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{60704C05-AA60-42EB-91CC-38D1A479DB2E}</x14:id>
        </ext>
      </extLst>
    </cfRule>
  </conditionalFormatting>
  <conditionalFormatting sqref="I3135:I3150">
    <cfRule type="dataBar" priority="8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{ED5287A9-9C80-46F5-B218-E22FC4B1903A}</x14:id>
        </ext>
      </extLst>
    </cfRule>
  </conditionalFormatting>
  <conditionalFormatting sqref="J3135:J3150">
    <cfRule type="dataBar" priority="8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{AA8DCFE4-861F-417E-927B-8683F846B5C0}</x14:id>
        </ext>
      </extLst>
    </cfRule>
  </conditionalFormatting>
  <conditionalFormatting sqref="K3135:K3150">
    <cfRule type="dataBar" priority="8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{6264D5E6-E873-40A0-96D4-50319BF2204E}</x14:id>
        </ext>
      </extLst>
    </cfRule>
  </conditionalFormatting>
  <conditionalFormatting sqref="B3157:B3172">
    <cfRule type="dataBar" priority="8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{D0663BCD-27BE-47E7-BBDE-5A3DBE79D9E1}</x14:id>
        </ext>
      </extLst>
    </cfRule>
  </conditionalFormatting>
  <conditionalFormatting sqref="C3157:C3172">
    <cfRule type="dataBar" priority="8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{C0B8786F-323F-4C27-A3BD-8D40D500DDC9}</x14:id>
        </ext>
      </extLst>
    </cfRule>
  </conditionalFormatting>
  <conditionalFormatting sqref="D3157:D3172">
    <cfRule type="dataBar" priority="8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{0DCD5BAA-F949-44B2-9D4F-FC05785B7831}</x14:id>
        </ext>
      </extLst>
    </cfRule>
  </conditionalFormatting>
  <conditionalFormatting sqref="E3157:E3172">
    <cfRule type="dataBar" priority="8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{15389500-21B2-4DBE-A542-16C013DA3C00}</x14:id>
        </ext>
      </extLst>
    </cfRule>
  </conditionalFormatting>
  <conditionalFormatting sqref="F3157:F3172">
    <cfRule type="dataBar" priority="8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{9A38931E-ED6E-4F85-91BB-FE37AC057108}</x14:id>
        </ext>
      </extLst>
    </cfRule>
  </conditionalFormatting>
  <conditionalFormatting sqref="G3157:G3172">
    <cfRule type="dataBar" priority="8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{BA6CFE9E-FFBC-4BD3-AA27-410A45488F81}</x14:id>
        </ext>
      </extLst>
    </cfRule>
  </conditionalFormatting>
  <conditionalFormatting sqref="H3157:H3172">
    <cfRule type="dataBar" priority="8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{C513497C-D103-4442-A6C0-DF568280E5A1}</x14:id>
        </ext>
      </extLst>
    </cfRule>
  </conditionalFormatting>
  <conditionalFormatting sqref="I3157:I3172">
    <cfRule type="dataBar" priority="8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{4D6BDC08-8EAB-4623-896A-2ECDF68D839A}</x14:id>
        </ext>
      </extLst>
    </cfRule>
  </conditionalFormatting>
  <conditionalFormatting sqref="J3157:J3172">
    <cfRule type="dataBar" priority="8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{8E6062BE-D05D-4F56-A0A3-40B9B5018672}</x14:id>
        </ext>
      </extLst>
    </cfRule>
  </conditionalFormatting>
  <conditionalFormatting sqref="K3157:K3172">
    <cfRule type="dataBar" priority="8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{DA318459-DBB6-4525-B33C-252561DFCBAD}</x14:id>
        </ext>
      </extLst>
    </cfRule>
  </conditionalFormatting>
  <conditionalFormatting sqref="B3177:B3192">
    <cfRule type="dataBar" priority="8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{81DFCA74-7462-48EB-BA64-C2C3466903DB}</x14:id>
        </ext>
      </extLst>
    </cfRule>
  </conditionalFormatting>
  <conditionalFormatting sqref="C3177:C3192">
    <cfRule type="dataBar" priority="8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{11D3FBDB-D5E2-41F2-B099-00C2C67E5A44}</x14:id>
        </ext>
      </extLst>
    </cfRule>
  </conditionalFormatting>
  <conditionalFormatting sqref="D3177:D3192">
    <cfRule type="dataBar" priority="8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{7C0FA44E-13F0-4124-8EBF-DCC2BE9A9580}</x14:id>
        </ext>
      </extLst>
    </cfRule>
  </conditionalFormatting>
  <conditionalFormatting sqref="E3177:E3192">
    <cfRule type="dataBar" priority="8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{62D1E001-3AB6-4408-9627-BDA7A3F728E4}</x14:id>
        </ext>
      </extLst>
    </cfRule>
  </conditionalFormatting>
  <conditionalFormatting sqref="F3177:F3192">
    <cfRule type="dataBar" priority="8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{B6DE85F9-BE73-4215-8375-1AB989C25D3C}</x14:id>
        </ext>
      </extLst>
    </cfRule>
  </conditionalFormatting>
  <conditionalFormatting sqref="G3177:G3192">
    <cfRule type="dataBar" priority="8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{5D675A80-070B-45B3-BB41-FC5DC2D75C89}</x14:id>
        </ext>
      </extLst>
    </cfRule>
  </conditionalFormatting>
  <conditionalFormatting sqref="H3177:H3192">
    <cfRule type="dataBar" priority="8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{6DB2FFD1-71A9-4E0E-AD6E-18B059657F11}</x14:id>
        </ext>
      </extLst>
    </cfRule>
  </conditionalFormatting>
  <conditionalFormatting sqref="I3177:I3192">
    <cfRule type="dataBar" priority="8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{80E99946-79F1-4605-A65D-32FF09D0AEA0}</x14:id>
        </ext>
      </extLst>
    </cfRule>
  </conditionalFormatting>
  <conditionalFormatting sqref="J3177:J3192">
    <cfRule type="dataBar" priority="8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{5A2671F9-4102-4F14-8AB9-CFE0FAE4073F}</x14:id>
        </ext>
      </extLst>
    </cfRule>
  </conditionalFormatting>
  <conditionalFormatting sqref="K3177:K3192">
    <cfRule type="dataBar" priority="8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{9B155C41-2454-4417-8D7E-5088AD288765}</x14:id>
        </ext>
      </extLst>
    </cfRule>
  </conditionalFormatting>
  <conditionalFormatting sqref="B3199:B3214">
    <cfRule type="dataBar" priority="8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{DF9B63CC-DE9D-44BF-9BA5-2BBAEBF8B632}</x14:id>
        </ext>
      </extLst>
    </cfRule>
  </conditionalFormatting>
  <conditionalFormatting sqref="C3199:C3214">
    <cfRule type="dataBar" priority="8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{2C80D5BE-28EE-422F-B424-26D7D2C61578}</x14:id>
        </ext>
      </extLst>
    </cfRule>
  </conditionalFormatting>
  <conditionalFormatting sqref="D3199:D3214">
    <cfRule type="dataBar" priority="8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{9C4C9D73-44E6-418D-BC4B-7BDE73CE9ED3}</x14:id>
        </ext>
      </extLst>
    </cfRule>
  </conditionalFormatting>
  <conditionalFormatting sqref="E3199:E3214">
    <cfRule type="dataBar" priority="8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{0C6E483A-50DC-4A98-B644-2F5F6AB6594E}</x14:id>
        </ext>
      </extLst>
    </cfRule>
  </conditionalFormatting>
  <conditionalFormatting sqref="F3199:F3214">
    <cfRule type="dataBar" priority="8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{C86C99E2-6911-483E-BCD1-2E7EAF9B431B}</x14:id>
        </ext>
      </extLst>
    </cfRule>
  </conditionalFormatting>
  <conditionalFormatting sqref="G3199:G3214"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{CC52F279-46AF-412C-84FB-C94FCB7D3531}</x14:id>
        </ext>
      </extLst>
    </cfRule>
  </conditionalFormatting>
  <conditionalFormatting sqref="H3199:H3214">
    <cfRule type="dataBar" priority="8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{7C3F2BEB-BD7B-4744-8D02-B734D874E6C9}</x14:id>
        </ext>
      </extLst>
    </cfRule>
  </conditionalFormatting>
  <conditionalFormatting sqref="I3199:I3214">
    <cfRule type="dataBar" priority="8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{9C13EE2A-63B5-4E21-A7C8-57E90C5DFBE6}</x14:id>
        </ext>
      </extLst>
    </cfRule>
  </conditionalFormatting>
  <conditionalFormatting sqref="J3199:J3214">
    <cfRule type="dataBar" priority="8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{5D900689-1E8E-4C75-9D22-178CF7669214}</x14:id>
        </ext>
      </extLst>
    </cfRule>
  </conditionalFormatting>
  <conditionalFormatting sqref="K3199:K3214">
    <cfRule type="dataBar" priority="8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{EC63B83F-176F-4CF6-94C1-D54F8985A39A}</x14:id>
        </ext>
      </extLst>
    </cfRule>
  </conditionalFormatting>
  <conditionalFormatting sqref="B3219:B3234">
    <cfRule type="dataBar" priority="8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{A6D857AD-5230-43D5-BDEB-403F673DF19D}</x14:id>
        </ext>
      </extLst>
    </cfRule>
  </conditionalFormatting>
  <conditionalFormatting sqref="C3219:C3234">
    <cfRule type="dataBar" priority="8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{BCC8F383-ABF3-4E44-A21D-1C1BB5605C99}</x14:id>
        </ext>
      </extLst>
    </cfRule>
  </conditionalFormatting>
  <conditionalFormatting sqref="D3219:D3234">
    <cfRule type="dataBar" priority="8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{D6D25F02-5C92-43A5-8CAD-A9BCFADEE78D}</x14:id>
        </ext>
      </extLst>
    </cfRule>
  </conditionalFormatting>
  <conditionalFormatting sqref="E3219:E3234">
    <cfRule type="dataBar" priority="8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{9CBD2378-8A90-4B69-8CC0-8E6DE7DE38E5}</x14:id>
        </ext>
      </extLst>
    </cfRule>
  </conditionalFormatting>
  <conditionalFormatting sqref="F3219:F3234">
    <cfRule type="dataBar" priority="8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{A56DCE10-BA6B-49B6-93F2-106825B2461A}</x14:id>
        </ext>
      </extLst>
    </cfRule>
  </conditionalFormatting>
  <conditionalFormatting sqref="G3219:G3234"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{A2E8E0D6-0FB0-4656-9B31-4744C44AB960}</x14:id>
        </ext>
      </extLst>
    </cfRule>
  </conditionalFormatting>
  <conditionalFormatting sqref="H3219:H3234">
    <cfRule type="dataBar" priority="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{EE7C4EA4-EED9-4AB5-A738-56B621E527E4}</x14:id>
        </ext>
      </extLst>
    </cfRule>
  </conditionalFormatting>
  <conditionalFormatting sqref="I3219:I3234">
    <cfRule type="dataBar" priority="8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{82D81529-0B42-4E0C-B794-8E3F17C77317}</x14:id>
        </ext>
      </extLst>
    </cfRule>
  </conditionalFormatting>
  <conditionalFormatting sqref="J3219:J3234">
    <cfRule type="dataBar" priority="8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{B66C87CE-F12D-4024-80B3-E5ED401BF503}</x14:id>
        </ext>
      </extLst>
    </cfRule>
  </conditionalFormatting>
  <conditionalFormatting sqref="K3219:K3234">
    <cfRule type="dataBar" priority="8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{F706CC9A-058B-4762-B70B-5C83D1577F0E}</x14:id>
        </ext>
      </extLst>
    </cfRule>
  </conditionalFormatting>
  <conditionalFormatting sqref="B3241:B3256">
    <cfRule type="dataBar" priority="8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{63D59588-6E32-44C6-9644-8516EA25A757}</x14:id>
        </ext>
      </extLst>
    </cfRule>
  </conditionalFormatting>
  <conditionalFormatting sqref="C3241:C3256">
    <cfRule type="dataBar" priority="8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{E9D094EF-7243-453D-B423-81599DFD69D0}</x14:id>
        </ext>
      </extLst>
    </cfRule>
  </conditionalFormatting>
  <conditionalFormatting sqref="D3241:D3256">
    <cfRule type="dataBar" priority="8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{65F93549-813C-4F84-9990-3538ED8DB04D}</x14:id>
        </ext>
      </extLst>
    </cfRule>
  </conditionalFormatting>
  <conditionalFormatting sqref="E3241:E3256">
    <cfRule type="dataBar" priority="8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{9A5A0C66-CE2C-4DF4-8193-98BDD45AD564}</x14:id>
        </ext>
      </extLst>
    </cfRule>
  </conditionalFormatting>
  <conditionalFormatting sqref="F3241:F3256">
    <cfRule type="dataBar" priority="8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{95882510-2619-407B-B737-0FAD9454C454}</x14:id>
        </ext>
      </extLst>
    </cfRule>
  </conditionalFormatting>
  <conditionalFormatting sqref="G3241:G3256">
    <cfRule type="dataBar" priority="8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{783E2DCB-8B82-483F-9214-885B1871B95C}</x14:id>
        </ext>
      </extLst>
    </cfRule>
  </conditionalFormatting>
  <conditionalFormatting sqref="H3241:H3256">
    <cfRule type="dataBar" priority="8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{10265C2C-FBCC-4CFC-9A9D-FE688238C640}</x14:id>
        </ext>
      </extLst>
    </cfRule>
  </conditionalFormatting>
  <conditionalFormatting sqref="I3241:I3256">
    <cfRule type="dataBar" priority="8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{FDE13072-7651-48A5-B5D6-DF1F0E5A9B27}</x14:id>
        </ext>
      </extLst>
    </cfRule>
  </conditionalFormatting>
  <conditionalFormatting sqref="J3241:J3256">
    <cfRule type="dataBar" priority="8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{9BB65D5D-4C63-4EC8-8FDD-CB5741E77C46}</x14:id>
        </ext>
      </extLst>
    </cfRule>
  </conditionalFormatting>
  <conditionalFormatting sqref="K3241:K3256">
    <cfRule type="dataBar" priority="8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{FAA2A25D-5ADE-4DE0-9803-7FF07A62862C}</x14:id>
        </ext>
      </extLst>
    </cfRule>
  </conditionalFormatting>
  <conditionalFormatting sqref="B3261:B3276">
    <cfRule type="dataBar" priority="8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{1778B27D-CCD1-4EC4-8D1E-16393EC37FD0}</x14:id>
        </ext>
      </extLst>
    </cfRule>
  </conditionalFormatting>
  <conditionalFormatting sqref="C3261:C3276">
    <cfRule type="dataBar" priority="8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{069F8349-B081-4BA6-A836-C6FDC4E4F21F}</x14:id>
        </ext>
      </extLst>
    </cfRule>
  </conditionalFormatting>
  <conditionalFormatting sqref="D3261:D3276">
    <cfRule type="dataBar" priority="8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{978EA0B4-3F37-433F-8706-E08B14A064B4}</x14:id>
        </ext>
      </extLst>
    </cfRule>
  </conditionalFormatting>
  <conditionalFormatting sqref="E3261:E3276">
    <cfRule type="dataBar" priority="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{4DFDD9E7-B952-483F-9F1D-F5E4DCE75584}</x14:id>
        </ext>
      </extLst>
    </cfRule>
  </conditionalFormatting>
  <conditionalFormatting sqref="F3261:F3276">
    <cfRule type="dataBar" priority="8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{1498301A-8732-4DF2-8972-5725F668249F}</x14:id>
        </ext>
      </extLst>
    </cfRule>
  </conditionalFormatting>
  <conditionalFormatting sqref="G3261:G3276">
    <cfRule type="dataBar" priority="8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{036A0BCC-FD12-401A-9D54-9D6A6893229F}</x14:id>
        </ext>
      </extLst>
    </cfRule>
  </conditionalFormatting>
  <conditionalFormatting sqref="H3261:H3276">
    <cfRule type="dataBar" priority="8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{2F327242-A8FC-4C9C-9F29-14580587A8C6}</x14:id>
        </ext>
      </extLst>
    </cfRule>
  </conditionalFormatting>
  <conditionalFormatting sqref="I3261:I3276">
    <cfRule type="dataBar" priority="8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{41BC733F-9F86-4773-934A-212493E2AE3F}</x14:id>
        </ext>
      </extLst>
    </cfRule>
  </conditionalFormatting>
  <conditionalFormatting sqref="J3261:J3276">
    <cfRule type="dataBar" priority="8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{282BE0D0-30DB-42ED-A476-7E0A05F3006F}</x14:id>
        </ext>
      </extLst>
    </cfRule>
  </conditionalFormatting>
  <conditionalFormatting sqref="K3261:K3276">
    <cfRule type="dataBar" priority="8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{8AD4BC4E-529C-4278-BE58-90E10842C63C}</x14:id>
        </ext>
      </extLst>
    </cfRule>
  </conditionalFormatting>
  <conditionalFormatting sqref="B3283:B3298">
    <cfRule type="dataBar" priority="8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{582D88F7-B7AF-490F-834C-4003A633A275}</x14:id>
        </ext>
      </extLst>
    </cfRule>
  </conditionalFormatting>
  <conditionalFormatting sqref="C3283:C3298">
    <cfRule type="dataBar" priority="7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{61C05526-5009-4915-83CF-E973B4207125}</x14:id>
        </ext>
      </extLst>
    </cfRule>
  </conditionalFormatting>
  <conditionalFormatting sqref="D3283:D3298">
    <cfRule type="dataBar" priority="7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{02F84347-DF07-4DA8-A520-E1BE6CD576A7}</x14:id>
        </ext>
      </extLst>
    </cfRule>
  </conditionalFormatting>
  <conditionalFormatting sqref="E3283:E3298">
    <cfRule type="dataBar" priority="7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{6B259492-2000-4473-8E08-9713B75A0A68}</x14:id>
        </ext>
      </extLst>
    </cfRule>
  </conditionalFormatting>
  <conditionalFormatting sqref="F3283:F3298">
    <cfRule type="dataBar" priority="7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{B4739E3C-763D-472B-9EC9-7BDC8A92663D}</x14:id>
        </ext>
      </extLst>
    </cfRule>
  </conditionalFormatting>
  <conditionalFormatting sqref="G3283:G3298">
    <cfRule type="dataBar" priority="7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{A7738B55-BCD7-474A-BEEB-F1ADE9D7E68D}</x14:id>
        </ext>
      </extLst>
    </cfRule>
  </conditionalFormatting>
  <conditionalFormatting sqref="H3283:H3298">
    <cfRule type="dataBar" priority="7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{7311336D-96D6-4A53-97BE-43EEE79398EB}</x14:id>
        </ext>
      </extLst>
    </cfRule>
  </conditionalFormatting>
  <conditionalFormatting sqref="I3283:I3298">
    <cfRule type="dataBar" priority="7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{CF26D8AF-EC17-4B8B-9034-47F4CA3A7084}</x14:id>
        </ext>
      </extLst>
    </cfRule>
  </conditionalFormatting>
  <conditionalFormatting sqref="J3283:J3298">
    <cfRule type="dataBar" priority="7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{10F6789E-B5E4-4EE7-8121-F8AE1D615F36}</x14:id>
        </ext>
      </extLst>
    </cfRule>
  </conditionalFormatting>
  <conditionalFormatting sqref="K3283:K3298">
    <cfRule type="dataBar" priority="7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{E459DAC5-624A-4B4C-B5D7-D690B30339AA}</x14:id>
        </ext>
      </extLst>
    </cfRule>
  </conditionalFormatting>
  <conditionalFormatting sqref="B3303:B3318">
    <cfRule type="dataBar" priority="7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{561A12BF-97B6-4886-8AD2-3AAC28D75D37}</x14:id>
        </ext>
      </extLst>
    </cfRule>
  </conditionalFormatting>
  <conditionalFormatting sqref="C3303:C3318">
    <cfRule type="dataBar" priority="7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{847F0A14-8407-419F-991E-E9B8AC15DEA7}</x14:id>
        </ext>
      </extLst>
    </cfRule>
  </conditionalFormatting>
  <conditionalFormatting sqref="D3303:D3318">
    <cfRule type="dataBar" priority="7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{808D6358-2AF7-4EB1-A665-555D30E39A97}</x14:id>
        </ext>
      </extLst>
    </cfRule>
  </conditionalFormatting>
  <conditionalFormatting sqref="E3303:E3318">
    <cfRule type="dataBar" priority="7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{709F99ED-471F-4607-8236-2940B76F34D0}</x14:id>
        </ext>
      </extLst>
    </cfRule>
  </conditionalFormatting>
  <conditionalFormatting sqref="F3303:F3318">
    <cfRule type="dataBar" priority="7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{C221E3F2-C1A1-408B-BCD3-2D753974F95D}</x14:id>
        </ext>
      </extLst>
    </cfRule>
  </conditionalFormatting>
  <conditionalFormatting sqref="G3303:G3318">
    <cfRule type="dataBar" priority="7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{52C05552-AD84-4B73-849C-69C4C123BD0D}</x14:id>
        </ext>
      </extLst>
    </cfRule>
  </conditionalFormatting>
  <conditionalFormatting sqref="H3303:H3318">
    <cfRule type="dataBar" priority="7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{D8B3EA73-3BEA-4CEB-B825-6B1EA6E078FA}</x14:id>
        </ext>
      </extLst>
    </cfRule>
  </conditionalFormatting>
  <conditionalFormatting sqref="I3303:I3318">
    <cfRule type="dataBar" priority="7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{D836F95B-9969-43F4-82C4-B9F78BD8F5D3}</x14:id>
        </ext>
      </extLst>
    </cfRule>
  </conditionalFormatting>
  <conditionalFormatting sqref="J3303:J3318">
    <cfRule type="dataBar" priority="7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{F0077823-315D-41E3-8BFC-1236B9CBED98}</x14:id>
        </ext>
      </extLst>
    </cfRule>
  </conditionalFormatting>
  <conditionalFormatting sqref="K3303:K3318">
    <cfRule type="dataBar" priority="7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{A49CA6DA-AD1A-4D5D-94EE-260FCB368AE2}</x14:id>
        </ext>
      </extLst>
    </cfRule>
  </conditionalFormatting>
  <conditionalFormatting sqref="B3325:B3340">
    <cfRule type="dataBar" priority="7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{BCB0909A-10A3-4C70-A3C7-133E9287101B}</x14:id>
        </ext>
      </extLst>
    </cfRule>
  </conditionalFormatting>
  <conditionalFormatting sqref="C3325:C3340">
    <cfRule type="dataBar" priority="7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{438F421A-C9E7-4E2C-99D7-C0BAE42F1406}</x14:id>
        </ext>
      </extLst>
    </cfRule>
  </conditionalFormatting>
  <conditionalFormatting sqref="D3325:D3340">
    <cfRule type="dataBar" priority="7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{71B8725A-0EBB-4DB8-AC03-8AE4C1C7AC5B}</x14:id>
        </ext>
      </extLst>
    </cfRule>
  </conditionalFormatting>
  <conditionalFormatting sqref="E3325:E3340">
    <cfRule type="dataBar" priority="7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{A5980B55-0589-4673-90F3-F1BE93B92D5F}</x14:id>
        </ext>
      </extLst>
    </cfRule>
  </conditionalFormatting>
  <conditionalFormatting sqref="F3325:F3340">
    <cfRule type="dataBar" priority="7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{69E7F94E-AF4D-4DF6-960F-ADA77B54FA46}</x14:id>
        </ext>
      </extLst>
    </cfRule>
  </conditionalFormatting>
  <conditionalFormatting sqref="G3325:G3340">
    <cfRule type="dataBar" priority="7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{BD23146E-D02A-4639-B1A4-069A41DBF0EC}</x14:id>
        </ext>
      </extLst>
    </cfRule>
  </conditionalFormatting>
  <conditionalFormatting sqref="H3325:H3340">
    <cfRule type="dataBar" priority="7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{4AD5EF09-FAE9-42C2-96E6-ECFB490AEEF6}</x14:id>
        </ext>
      </extLst>
    </cfRule>
  </conditionalFormatting>
  <conditionalFormatting sqref="I3325:I3340">
    <cfRule type="dataBar" priority="7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{5EDA67B9-6DE1-498C-B72E-6E20A7446D13}</x14:id>
        </ext>
      </extLst>
    </cfRule>
  </conditionalFormatting>
  <conditionalFormatting sqref="J3325:J3340">
    <cfRule type="dataBar" priority="7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{6432B33D-F1F8-4446-900C-66134275BDBF}</x14:id>
        </ext>
      </extLst>
    </cfRule>
  </conditionalFormatting>
  <conditionalFormatting sqref="K3325:K3340">
    <cfRule type="dataBar" priority="7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{A77D7031-10A9-4106-B24F-D83F079B1976}</x14:id>
        </ext>
      </extLst>
    </cfRule>
  </conditionalFormatting>
  <conditionalFormatting sqref="B3345:B3360">
    <cfRule type="dataBar" priority="7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{66FD96D5-82C3-4035-A67F-9819FDED37D5}</x14:id>
        </ext>
      </extLst>
    </cfRule>
  </conditionalFormatting>
  <conditionalFormatting sqref="C3345:C3360">
    <cfRule type="dataBar" priority="7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{D251C506-F0DC-4E14-AAE2-2B1E2396C2B2}</x14:id>
        </ext>
      </extLst>
    </cfRule>
  </conditionalFormatting>
  <conditionalFormatting sqref="D3345:D3360">
    <cfRule type="dataBar" priority="7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{8A8D5C72-E225-4ED1-8503-2F6C88C67D21}</x14:id>
        </ext>
      </extLst>
    </cfRule>
  </conditionalFormatting>
  <conditionalFormatting sqref="E3345:E3360">
    <cfRule type="dataBar" priority="7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{AE2C56CE-FB4B-4568-93A2-570C0228764B}</x14:id>
        </ext>
      </extLst>
    </cfRule>
  </conditionalFormatting>
  <conditionalFormatting sqref="F3345:F3360">
    <cfRule type="dataBar" priority="7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{BD2FCF49-9B1C-4835-A2AC-BA0C855F6B03}</x14:id>
        </ext>
      </extLst>
    </cfRule>
  </conditionalFormatting>
  <conditionalFormatting sqref="G3345:G3360">
    <cfRule type="dataBar" priority="7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{6A7E099F-4FB7-4167-88B1-F06750C369F3}</x14:id>
        </ext>
      </extLst>
    </cfRule>
  </conditionalFormatting>
  <conditionalFormatting sqref="H3345:H3360">
    <cfRule type="dataBar" priority="7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{92FC35F3-5930-4E8E-9E25-8A0709C6425C}</x14:id>
        </ext>
      </extLst>
    </cfRule>
  </conditionalFormatting>
  <conditionalFormatting sqref="I3345:I3360">
    <cfRule type="dataBar" priority="7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{23067DA0-EE15-444E-B264-F64B1EA05C87}</x14:id>
        </ext>
      </extLst>
    </cfRule>
  </conditionalFormatting>
  <conditionalFormatting sqref="J3345:J3360">
    <cfRule type="dataBar" priority="7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{382C88B0-054E-443D-AB10-21A9806F85EA}</x14:id>
        </ext>
      </extLst>
    </cfRule>
  </conditionalFormatting>
  <conditionalFormatting sqref="K3345:K3360">
    <cfRule type="dataBar" priority="7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{91CF7A57-9B1F-4432-A683-3469C38DE7A9}</x14:id>
        </ext>
      </extLst>
    </cfRule>
  </conditionalFormatting>
  <conditionalFormatting sqref="B3367:B3382">
    <cfRule type="dataBar" priority="7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{A3BCBC66-7CA7-41AA-B438-3CA91AA7B753}</x14:id>
        </ext>
      </extLst>
    </cfRule>
  </conditionalFormatting>
  <conditionalFormatting sqref="C3367:C3382">
    <cfRule type="dataBar" priority="7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{A3E163EB-FD17-486A-B9F4-6E10ACA940A0}</x14:id>
        </ext>
      </extLst>
    </cfRule>
  </conditionalFormatting>
  <conditionalFormatting sqref="D3367:D3382">
    <cfRule type="dataBar" priority="7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{0FE9664E-C10D-4896-AEFC-83C62EF5E87F}</x14:id>
        </ext>
      </extLst>
    </cfRule>
  </conditionalFormatting>
  <conditionalFormatting sqref="E3367:E3382">
    <cfRule type="dataBar" priority="7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{ECAA9EED-E213-4F22-8A35-FEE8A16FDF50}</x14:id>
        </ext>
      </extLst>
    </cfRule>
  </conditionalFormatting>
  <conditionalFormatting sqref="F3367:F3382">
    <cfRule type="dataBar" priority="7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{F85893FA-4E56-45BB-BDB9-F67E3220F869}</x14:id>
        </ext>
      </extLst>
    </cfRule>
  </conditionalFormatting>
  <conditionalFormatting sqref="G3367:G3382">
    <cfRule type="dataBar" priority="7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{6E63D89C-7D00-40BF-8CED-D14C275B90B2}</x14:id>
        </ext>
      </extLst>
    </cfRule>
  </conditionalFormatting>
  <conditionalFormatting sqref="H3367:H3382">
    <cfRule type="dataBar" priority="7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{3F816F0E-51D6-41CE-A34F-3151EF4240F7}</x14:id>
        </ext>
      </extLst>
    </cfRule>
  </conditionalFormatting>
  <conditionalFormatting sqref="I3367:I3382">
    <cfRule type="dataBar" priority="7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{EBBABD8C-5B22-466A-864C-AA3528C39E2F}</x14:id>
        </ext>
      </extLst>
    </cfRule>
  </conditionalFormatting>
  <conditionalFormatting sqref="J3367:J3382">
    <cfRule type="dataBar" priority="7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{000E20F8-FCEE-4E0E-8DB6-6F41CCB792E6}</x14:id>
        </ext>
      </extLst>
    </cfRule>
  </conditionalFormatting>
  <conditionalFormatting sqref="K3367:K3382">
    <cfRule type="dataBar" priority="7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{F3CAB254-79B7-4F95-9EDC-1C7037477D10}</x14:id>
        </ext>
      </extLst>
    </cfRule>
  </conditionalFormatting>
  <conditionalFormatting sqref="B3387:B3402">
    <cfRule type="dataBar" priority="7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{69EF510E-896A-4776-BD7A-15D038DF209A}</x14:id>
        </ext>
      </extLst>
    </cfRule>
  </conditionalFormatting>
  <conditionalFormatting sqref="C3387:C3402">
    <cfRule type="dataBar" priority="7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{4BF54DCE-1B79-4AA6-8B8B-EC0840F8CD17}</x14:id>
        </ext>
      </extLst>
    </cfRule>
  </conditionalFormatting>
  <conditionalFormatting sqref="D3387:D3402">
    <cfRule type="dataBar" priority="7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{97A431C4-2BC7-47AC-9067-930378E363A0}</x14:id>
        </ext>
      </extLst>
    </cfRule>
  </conditionalFormatting>
  <conditionalFormatting sqref="E3387:E3402">
    <cfRule type="dataBar" priority="7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{02EC0E01-8557-4475-BA44-B141C928D33D}</x14:id>
        </ext>
      </extLst>
    </cfRule>
  </conditionalFormatting>
  <conditionalFormatting sqref="F3387:F3402">
    <cfRule type="dataBar" priority="7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{C2D2632A-E970-4958-86F1-464CFB10CBE3}</x14:id>
        </ext>
      </extLst>
    </cfRule>
  </conditionalFormatting>
  <conditionalFormatting sqref="G3387:G3402">
    <cfRule type="dataBar" priority="7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{41C405AB-A89B-4420-903C-E5C4DE41E2B9}</x14:id>
        </ext>
      </extLst>
    </cfRule>
  </conditionalFormatting>
  <conditionalFormatting sqref="H3387:H3402">
    <cfRule type="dataBar" priority="7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{425F9F10-794D-453F-91D7-DD79212045F7}</x14:id>
        </ext>
      </extLst>
    </cfRule>
  </conditionalFormatting>
  <conditionalFormatting sqref="I3387:I3402">
    <cfRule type="dataBar" priority="7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{8D754C8E-9099-40BC-8800-1ADE728415C5}</x14:id>
        </ext>
      </extLst>
    </cfRule>
  </conditionalFormatting>
  <conditionalFormatting sqref="J3387:J3402">
    <cfRule type="dataBar" priority="7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{FD32A9B3-80AD-4A92-9677-A5EBDC767061}</x14:id>
        </ext>
      </extLst>
    </cfRule>
  </conditionalFormatting>
  <conditionalFormatting sqref="K3387:K3402">
    <cfRule type="dataBar" priority="7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{1797735A-BA82-43D2-8B4E-7998186F2FF0}</x14:id>
        </ext>
      </extLst>
    </cfRule>
  </conditionalFormatting>
  <conditionalFormatting sqref="B3409:B3424">
    <cfRule type="dataBar" priority="7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{342892AB-F08B-4AC0-8309-4E3810CFD8FD}</x14:id>
        </ext>
      </extLst>
    </cfRule>
  </conditionalFormatting>
  <conditionalFormatting sqref="C3409:C3424">
    <cfRule type="dataBar" priority="7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{079AF723-D1CA-4C99-9EA2-DA1815BFD07B}</x14:id>
        </ext>
      </extLst>
    </cfRule>
  </conditionalFormatting>
  <conditionalFormatting sqref="D3409:D3424">
    <cfRule type="dataBar" priority="7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{550001E6-129E-4A04-8B0E-C3495922D259}</x14:id>
        </ext>
      </extLst>
    </cfRule>
  </conditionalFormatting>
  <conditionalFormatting sqref="E3409:E3424">
    <cfRule type="dataBar" priority="7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{A353335A-1790-454A-B6E5-C6AE0420A0F6}</x14:id>
        </ext>
      </extLst>
    </cfRule>
  </conditionalFormatting>
  <conditionalFormatting sqref="F3409:F3424">
    <cfRule type="dataBar" priority="7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{FDCBC723-26C9-42D6-BA46-81E9E8687BCA}</x14:id>
        </ext>
      </extLst>
    </cfRule>
  </conditionalFormatting>
  <conditionalFormatting sqref="G3409:G3424">
    <cfRule type="dataBar" priority="7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{87ED0F3E-8E77-419F-A3B9-ADFABDE5BFE1}</x14:id>
        </ext>
      </extLst>
    </cfRule>
  </conditionalFormatting>
  <conditionalFormatting sqref="H3409:H3424">
    <cfRule type="dataBar" priority="7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{FB2C29EC-7AC0-4BD1-A433-A7E4335375A2}</x14:id>
        </ext>
      </extLst>
    </cfRule>
  </conditionalFormatting>
  <conditionalFormatting sqref="I3409:I3424">
    <cfRule type="dataBar" priority="7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{FFF90C53-B75D-4A05-8D45-94EC118A3202}</x14:id>
        </ext>
      </extLst>
    </cfRule>
  </conditionalFormatting>
  <conditionalFormatting sqref="J3409:J3424">
    <cfRule type="dataBar" priority="7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{07C9A4FE-7FBE-49C9-B8AD-CF7D3EFAB5A0}</x14:id>
        </ext>
      </extLst>
    </cfRule>
  </conditionalFormatting>
  <conditionalFormatting sqref="K3409:K3424">
    <cfRule type="dataBar" priority="7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{1B6A4833-EE17-471F-83E4-278B3CF490E2}</x14:id>
        </ext>
      </extLst>
    </cfRule>
  </conditionalFormatting>
  <conditionalFormatting sqref="B3429:B3444">
    <cfRule type="dataBar" priority="7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{A42D4BF2-CB2D-4D75-BD3F-4319AA2B1665}</x14:id>
        </ext>
      </extLst>
    </cfRule>
  </conditionalFormatting>
  <conditionalFormatting sqref="C3429:C3444">
    <cfRule type="dataBar" priority="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{B018A674-81DB-4FEC-AC06-BC20B7DDEFEB}</x14:id>
        </ext>
      </extLst>
    </cfRule>
  </conditionalFormatting>
  <conditionalFormatting sqref="D3429:D3444">
    <cfRule type="dataBar" priority="7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{C782AD14-9227-4455-A986-00C1BCC2D7A7}</x14:id>
        </ext>
      </extLst>
    </cfRule>
  </conditionalFormatting>
  <conditionalFormatting sqref="E3429:E3444">
    <cfRule type="dataBar" priority="7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{2ADFC0B0-DE9E-4601-8296-B67A0FEE1C97}</x14:id>
        </ext>
      </extLst>
    </cfRule>
  </conditionalFormatting>
  <conditionalFormatting sqref="F3429:F3444">
    <cfRule type="dataBar" priority="7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{21B1EF46-2A2C-472F-A307-DD01B6227677}</x14:id>
        </ext>
      </extLst>
    </cfRule>
  </conditionalFormatting>
  <conditionalFormatting sqref="G3429:G3444">
    <cfRule type="dataBar" priority="7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{C523536C-A62B-4C3E-8B34-A5F6A688038F}</x14:id>
        </ext>
      </extLst>
    </cfRule>
  </conditionalFormatting>
  <conditionalFormatting sqref="H3429:H3444">
    <cfRule type="dataBar" priority="7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{AADA9115-801C-4923-A013-F87CE2F5CE11}</x14:id>
        </ext>
      </extLst>
    </cfRule>
  </conditionalFormatting>
  <conditionalFormatting sqref="I3429:I3444">
    <cfRule type="dataBar" priority="7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{FA873720-F476-474C-AD4E-E10E69BF5935}</x14:id>
        </ext>
      </extLst>
    </cfRule>
  </conditionalFormatting>
  <conditionalFormatting sqref="J3429:J3444">
    <cfRule type="dataBar" priority="7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{5540E207-FCB3-430C-A9CB-199FB74E5AFD}</x14:id>
        </ext>
      </extLst>
    </cfRule>
  </conditionalFormatting>
  <conditionalFormatting sqref="K3429:K3444">
    <cfRule type="dataBar" priority="7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{66E4D7D1-7FD4-499D-A712-33AFE7248BF1}</x14:id>
        </ext>
      </extLst>
    </cfRule>
  </conditionalFormatting>
  <conditionalFormatting sqref="B3451:B3466">
    <cfRule type="dataBar" priority="7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{7A036C6C-6FF9-4630-BF04-53C9314C22BB}</x14:id>
        </ext>
      </extLst>
    </cfRule>
  </conditionalFormatting>
  <conditionalFormatting sqref="C3451:C3466">
    <cfRule type="dataBar" priority="7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{7561D5E5-BA72-4D11-87BC-BA8B9751119F}</x14:id>
        </ext>
      </extLst>
    </cfRule>
  </conditionalFormatting>
  <conditionalFormatting sqref="D3451:D3466">
    <cfRule type="dataBar" priority="7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{2A9232B9-41F3-4C0A-8151-18FFB52A2E9E}</x14:id>
        </ext>
      </extLst>
    </cfRule>
  </conditionalFormatting>
  <conditionalFormatting sqref="E3451:E3466">
    <cfRule type="dataBar" priority="7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{DAF2E834-9741-4FFD-8DB9-2FEE971B2A77}</x14:id>
        </ext>
      </extLst>
    </cfRule>
  </conditionalFormatting>
  <conditionalFormatting sqref="F3451:F3466">
    <cfRule type="dataBar" priority="7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{29EFADF2-35B0-4ED7-8331-B76E7A17590B}</x14:id>
        </ext>
      </extLst>
    </cfRule>
  </conditionalFormatting>
  <conditionalFormatting sqref="G3451:G3466">
    <cfRule type="dataBar" priority="7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{985975D9-B46A-4E6C-AEA8-B74DBAA055B0}</x14:id>
        </ext>
      </extLst>
    </cfRule>
  </conditionalFormatting>
  <conditionalFormatting sqref="H3451:H3466">
    <cfRule type="dataBar" priority="7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{1CFE5F60-0F23-40F9-B12B-DC6A69196DEC}</x14:id>
        </ext>
      </extLst>
    </cfRule>
  </conditionalFormatting>
  <conditionalFormatting sqref="I3451:I3466">
    <cfRule type="dataBar" priority="7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{187CB32D-34CC-4DC2-9840-E345C5BA2EB3}</x14:id>
        </ext>
      </extLst>
    </cfRule>
  </conditionalFormatting>
  <conditionalFormatting sqref="J3451:J3466">
    <cfRule type="dataBar" priority="7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{3F3DB40B-5C01-45FB-8BE8-DB59BE71F0E4}</x14:id>
        </ext>
      </extLst>
    </cfRule>
  </conditionalFormatting>
  <conditionalFormatting sqref="K3451:K3466">
    <cfRule type="dataBar" priority="7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{37C06FCA-0303-4C9A-96BD-B2B281B951D6}</x14:id>
        </ext>
      </extLst>
    </cfRule>
  </conditionalFormatting>
  <conditionalFormatting sqref="B3471:B3486">
    <cfRule type="dataBar" priority="7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{498A1CC9-182F-414D-B371-CB2D2282D2A5}</x14:id>
        </ext>
      </extLst>
    </cfRule>
  </conditionalFormatting>
  <conditionalFormatting sqref="C3471:C3486">
    <cfRule type="dataBar" priority="7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{86723C6D-4607-4123-A9DC-43D25C856BD2}</x14:id>
        </ext>
      </extLst>
    </cfRule>
  </conditionalFormatting>
  <conditionalFormatting sqref="D3471:D3486">
    <cfRule type="dataBar" priority="7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{2E73E286-DCA4-4AD8-AFC5-32BEC5FA26C7}</x14:id>
        </ext>
      </extLst>
    </cfRule>
  </conditionalFormatting>
  <conditionalFormatting sqref="E3471:E3486">
    <cfRule type="dataBar" priority="7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{7C212986-B592-4F8E-A200-6AF0EF50B0A7}</x14:id>
        </ext>
      </extLst>
    </cfRule>
  </conditionalFormatting>
  <conditionalFormatting sqref="F3471:F3486">
    <cfRule type="dataBar" priority="7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{F7616589-E759-411E-AC15-DCB5F177B1C5}</x14:id>
        </ext>
      </extLst>
    </cfRule>
  </conditionalFormatting>
  <conditionalFormatting sqref="G3471:G3486">
    <cfRule type="dataBar" priority="7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{161F4357-9195-458E-ADF6-82931D67153F}</x14:id>
        </ext>
      </extLst>
    </cfRule>
  </conditionalFormatting>
  <conditionalFormatting sqref="H3471:H3486">
    <cfRule type="dataBar" priority="7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{D7176927-87DD-41FD-A844-B565477F8376}</x14:id>
        </ext>
      </extLst>
    </cfRule>
  </conditionalFormatting>
  <conditionalFormatting sqref="I3471:I3486">
    <cfRule type="dataBar" priority="7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{DE55708D-83C2-4295-BC00-E1A539C46F54}</x14:id>
        </ext>
      </extLst>
    </cfRule>
  </conditionalFormatting>
  <conditionalFormatting sqref="J3471:J3486">
    <cfRule type="dataBar" priority="7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{8F7C599A-11E7-4013-8071-6506EC31F003}</x14:id>
        </ext>
      </extLst>
    </cfRule>
  </conditionalFormatting>
  <conditionalFormatting sqref="K3471:K3486">
    <cfRule type="dataBar" priority="7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{76C8B327-554F-4535-A5E8-D0A6BBCBCE18}</x14:id>
        </ext>
      </extLst>
    </cfRule>
  </conditionalFormatting>
  <conditionalFormatting sqref="B3493:B3508">
    <cfRule type="dataBar" priority="7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{EF83C8CD-0920-4E0C-A771-C9E9E68FB087}</x14:id>
        </ext>
      </extLst>
    </cfRule>
  </conditionalFormatting>
  <conditionalFormatting sqref="C3493:C3508">
    <cfRule type="dataBar" priority="6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{54919D3F-705F-4880-BEEC-C816E4C4124C}</x14:id>
        </ext>
      </extLst>
    </cfRule>
  </conditionalFormatting>
  <conditionalFormatting sqref="D3493:D3508">
    <cfRule type="dataBar" priority="6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{D531E89E-B94D-4C24-B389-131D57448666}</x14:id>
        </ext>
      </extLst>
    </cfRule>
  </conditionalFormatting>
  <conditionalFormatting sqref="E3493:E3508">
    <cfRule type="dataBar" priority="6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{4860F081-E735-49F5-AE8A-BF915CF62C29}</x14:id>
        </ext>
      </extLst>
    </cfRule>
  </conditionalFormatting>
  <conditionalFormatting sqref="F3493:F3508">
    <cfRule type="dataBar" priority="6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{398F82B9-9CD8-496E-87F0-DF8CFD9FD347}</x14:id>
        </ext>
      </extLst>
    </cfRule>
  </conditionalFormatting>
  <conditionalFormatting sqref="G3493:G3508">
    <cfRule type="dataBar" priority="6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{0DCE7B27-2B86-4E17-9F66-ACCB54546DFA}</x14:id>
        </ext>
      </extLst>
    </cfRule>
  </conditionalFormatting>
  <conditionalFormatting sqref="H3493:H3508">
    <cfRule type="dataBar" priority="6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{EA49A96E-6CE8-44E4-99D8-ECD0B1FC3E08}</x14:id>
        </ext>
      </extLst>
    </cfRule>
  </conditionalFormatting>
  <conditionalFormatting sqref="I3493:I3508">
    <cfRule type="dataBar" priority="6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{E454B78A-E459-404C-B49C-02238C25F55C}</x14:id>
        </ext>
      </extLst>
    </cfRule>
  </conditionalFormatting>
  <conditionalFormatting sqref="J3493:J3508">
    <cfRule type="dataBar" priority="6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{813D2E50-5E53-4652-96A3-8367ED76D74C}</x14:id>
        </ext>
      </extLst>
    </cfRule>
  </conditionalFormatting>
  <conditionalFormatting sqref="K3493:K3508">
    <cfRule type="dataBar" priority="6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{9E1BD303-3AFE-4659-A335-E368D5F20463}</x14:id>
        </ext>
      </extLst>
    </cfRule>
  </conditionalFormatting>
  <conditionalFormatting sqref="B3513:B3528">
    <cfRule type="dataBar" priority="6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{563DA71A-318E-4A7B-8103-074CA27B17CB}</x14:id>
        </ext>
      </extLst>
    </cfRule>
  </conditionalFormatting>
  <conditionalFormatting sqref="C3513:C3528">
    <cfRule type="dataBar" priority="6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{DDAA0EE0-9FAE-4CF2-8169-CFA73B6E707C}</x14:id>
        </ext>
      </extLst>
    </cfRule>
  </conditionalFormatting>
  <conditionalFormatting sqref="D3513:D3528">
    <cfRule type="dataBar" priority="6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{4A0C4A89-ADF2-4378-8B45-540481FEFF60}</x14:id>
        </ext>
      </extLst>
    </cfRule>
  </conditionalFormatting>
  <conditionalFormatting sqref="E3513:E3528">
    <cfRule type="dataBar" priority="6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{918C4847-616A-45CE-99CB-791428032EA8}</x14:id>
        </ext>
      </extLst>
    </cfRule>
  </conditionalFormatting>
  <conditionalFormatting sqref="F3513:F3528">
    <cfRule type="dataBar" priority="6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{488D9281-7868-48E1-B097-6B172B0B0E2C}</x14:id>
        </ext>
      </extLst>
    </cfRule>
  </conditionalFormatting>
  <conditionalFormatting sqref="G3513:G3528">
    <cfRule type="dataBar" priority="6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{F38F1873-A1DD-4BCC-8F6B-9FD983DD99E1}</x14:id>
        </ext>
      </extLst>
    </cfRule>
  </conditionalFormatting>
  <conditionalFormatting sqref="H3513:H3528">
    <cfRule type="dataBar" priority="6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{D16CC695-5148-41FF-BBA7-19F7A240C41C}</x14:id>
        </ext>
      </extLst>
    </cfRule>
  </conditionalFormatting>
  <conditionalFormatting sqref="I3513:I3528">
    <cfRule type="dataBar" priority="6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{25CA9483-D275-40D5-B03A-BBEBA3B4E7F4}</x14:id>
        </ext>
      </extLst>
    </cfRule>
  </conditionalFormatting>
  <conditionalFormatting sqref="J3513:J3528">
    <cfRule type="dataBar" priority="6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{72F8F037-027F-4EB0-AA10-AEAC8E0CF13B}</x14:id>
        </ext>
      </extLst>
    </cfRule>
  </conditionalFormatting>
  <conditionalFormatting sqref="K3513:K3528">
    <cfRule type="dataBar" priority="6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{D7079ADA-20AD-4A0D-8DC2-FEBE2518C2AD}</x14:id>
        </ext>
      </extLst>
    </cfRule>
  </conditionalFormatting>
  <conditionalFormatting sqref="B3535:B3550">
    <cfRule type="dataBar" priority="6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{5F02A00B-83EE-4C7C-A1B1-62F523235D58}</x14:id>
        </ext>
      </extLst>
    </cfRule>
  </conditionalFormatting>
  <conditionalFormatting sqref="C3535:C3550">
    <cfRule type="dataBar" priority="6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{3CFDC9B2-6559-4817-9BF4-8B6C2D4E3381}</x14:id>
        </ext>
      </extLst>
    </cfRule>
  </conditionalFormatting>
  <conditionalFormatting sqref="D3535:D3550">
    <cfRule type="dataBar" priority="6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{4F03D0A5-E217-4C52-B2E2-782268B8ACC1}</x14:id>
        </ext>
      </extLst>
    </cfRule>
  </conditionalFormatting>
  <conditionalFormatting sqref="E3535:E3550">
    <cfRule type="dataBar" priority="6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{5324532C-CB4B-4EAE-86A7-4581504F88D5}</x14:id>
        </ext>
      </extLst>
    </cfRule>
  </conditionalFormatting>
  <conditionalFormatting sqref="F3535:F3550">
    <cfRule type="dataBar" priority="6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{F4125461-A895-4D4A-9D0B-E40BB301971B}</x14:id>
        </ext>
      </extLst>
    </cfRule>
  </conditionalFormatting>
  <conditionalFormatting sqref="G3535:G3550">
    <cfRule type="dataBar" priority="6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{E7EB4389-60AE-47B1-99C0-BE1DD5F9D7C7}</x14:id>
        </ext>
      </extLst>
    </cfRule>
  </conditionalFormatting>
  <conditionalFormatting sqref="H3535:H3550">
    <cfRule type="dataBar" priority="6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{B91627B8-6BE7-4D60-A894-C8987A5DFCD1}</x14:id>
        </ext>
      </extLst>
    </cfRule>
  </conditionalFormatting>
  <conditionalFormatting sqref="I3535:I3550">
    <cfRule type="dataBar" priority="6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{55C994D8-31A1-46F7-8482-220B5E0DBFFD}</x14:id>
        </ext>
      </extLst>
    </cfRule>
  </conditionalFormatting>
  <conditionalFormatting sqref="J3535:J3550">
    <cfRule type="dataBar" priority="6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{E7E862FA-E08D-4B3F-926C-4361C8B59E6C}</x14:id>
        </ext>
      </extLst>
    </cfRule>
  </conditionalFormatting>
  <conditionalFormatting sqref="K3535:K3550">
    <cfRule type="dataBar" priority="6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{225AC289-9BCB-496C-A658-AA925A2C9292}</x14:id>
        </ext>
      </extLst>
    </cfRule>
  </conditionalFormatting>
  <conditionalFormatting sqref="B3555:B3570">
    <cfRule type="dataBar" priority="6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{495AA9E5-3F95-4C1D-A681-8BE96657E6F8}</x14:id>
        </ext>
      </extLst>
    </cfRule>
  </conditionalFormatting>
  <conditionalFormatting sqref="C3555:C3570">
    <cfRule type="dataBar" priority="6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{A8EDB7BE-04DC-4790-AD3F-6F6ED1AFEDD5}</x14:id>
        </ext>
      </extLst>
    </cfRule>
  </conditionalFormatting>
  <conditionalFormatting sqref="D3555:D3570">
    <cfRule type="dataBar" priority="6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{B057DF11-B4CB-4CD6-9F0E-D4767E49E2B2}</x14:id>
        </ext>
      </extLst>
    </cfRule>
  </conditionalFormatting>
  <conditionalFormatting sqref="E3555:E3570">
    <cfRule type="dataBar" priority="6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{94C90959-5978-407F-8F1D-0BFF0264894D}</x14:id>
        </ext>
      </extLst>
    </cfRule>
  </conditionalFormatting>
  <conditionalFormatting sqref="F3555:F3570">
    <cfRule type="dataBar" priority="6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{FE1A4F11-A952-4915-993A-FB86180BBD94}</x14:id>
        </ext>
      </extLst>
    </cfRule>
  </conditionalFormatting>
  <conditionalFormatting sqref="G3555:G3570">
    <cfRule type="dataBar" priority="6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{631784E9-3767-4C77-908A-6E2DED217498}</x14:id>
        </ext>
      </extLst>
    </cfRule>
  </conditionalFormatting>
  <conditionalFormatting sqref="H3555:H3570">
    <cfRule type="dataBar" priority="6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{6999F2E0-3A54-4E03-A55C-2EA9CF7AB4CC}</x14:id>
        </ext>
      </extLst>
    </cfRule>
  </conditionalFormatting>
  <conditionalFormatting sqref="I3555:I3570">
    <cfRule type="dataBar" priority="6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{69413771-6EBD-470A-AA68-750C9D4970CA}</x14:id>
        </ext>
      </extLst>
    </cfRule>
  </conditionalFormatting>
  <conditionalFormatting sqref="J3555:J3570">
    <cfRule type="dataBar" priority="6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{73AE584E-D9AE-425D-AC96-36C17F55A84A}</x14:id>
        </ext>
      </extLst>
    </cfRule>
  </conditionalFormatting>
  <conditionalFormatting sqref="K3555:K3570">
    <cfRule type="dataBar" priority="6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{88DDA8D8-B867-4BF6-9AC0-5877B4654FE1}</x14:id>
        </ext>
      </extLst>
    </cfRule>
  </conditionalFormatting>
  <conditionalFormatting sqref="B3577:B3592">
    <cfRule type="dataBar" priority="6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{82D75D2D-EB8A-4994-A9BC-36FBEAAC74CF}</x14:id>
        </ext>
      </extLst>
    </cfRule>
  </conditionalFormatting>
  <conditionalFormatting sqref="C3577:C3592">
    <cfRule type="dataBar" priority="6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{462BEDA4-74E4-4147-A913-B3FECA4F3FAF}</x14:id>
        </ext>
      </extLst>
    </cfRule>
  </conditionalFormatting>
  <conditionalFormatting sqref="D3577:D3592">
    <cfRule type="dataBar" priority="6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{24CFB6CE-7165-493F-BFE4-889D95B0F91A}</x14:id>
        </ext>
      </extLst>
    </cfRule>
  </conditionalFormatting>
  <conditionalFormatting sqref="E3577:E3592">
    <cfRule type="dataBar" priority="6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{8CA7DA83-A6D9-429B-AEC5-E90E2F847E6D}</x14:id>
        </ext>
      </extLst>
    </cfRule>
  </conditionalFormatting>
  <conditionalFormatting sqref="F3577:F3592">
    <cfRule type="dataBar" priority="6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{AD2272B1-3781-4698-8BCD-A466C5846B86}</x14:id>
        </ext>
      </extLst>
    </cfRule>
  </conditionalFormatting>
  <conditionalFormatting sqref="G3577:G3592">
    <cfRule type="dataBar" priority="6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{425F0612-253E-4720-B0D3-BB59EB05895F}</x14:id>
        </ext>
      </extLst>
    </cfRule>
  </conditionalFormatting>
  <conditionalFormatting sqref="H3577:H3592">
    <cfRule type="dataBar" priority="6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{F56CCE3A-A6D4-457E-90A6-17351F03B039}</x14:id>
        </ext>
      </extLst>
    </cfRule>
  </conditionalFormatting>
  <conditionalFormatting sqref="I3577:I3592">
    <cfRule type="dataBar" priority="6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{1991FE28-F9E6-4E53-A221-376EAE98ADB1}</x14:id>
        </ext>
      </extLst>
    </cfRule>
  </conditionalFormatting>
  <conditionalFormatting sqref="J3577:J3592">
    <cfRule type="dataBar" priority="6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{C16EC034-8F9B-4A48-B7C3-3128008FD87D}</x14:id>
        </ext>
      </extLst>
    </cfRule>
  </conditionalFormatting>
  <conditionalFormatting sqref="K3577:K3592">
    <cfRule type="dataBar" priority="6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{73431FE1-DA0D-4AC8-8D6B-AD4C6233A49B}</x14:id>
        </ext>
      </extLst>
    </cfRule>
  </conditionalFormatting>
  <conditionalFormatting sqref="B3597:B3612">
    <cfRule type="dataBar" priority="6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{3DD340C8-1636-43ED-8852-594869AB3E32}</x14:id>
        </ext>
      </extLst>
    </cfRule>
  </conditionalFormatting>
  <conditionalFormatting sqref="C3597:C3612">
    <cfRule type="dataBar" priority="6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{9525BB9D-5627-4A1A-B83E-B2735C978D2C}</x14:id>
        </ext>
      </extLst>
    </cfRule>
  </conditionalFormatting>
  <conditionalFormatting sqref="D3597:D3612">
    <cfRule type="dataBar" priority="6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{F6A8F483-C1BC-4FD0-A94C-FAF7C5D36634}</x14:id>
        </ext>
      </extLst>
    </cfRule>
  </conditionalFormatting>
  <conditionalFormatting sqref="E3597:E3612">
    <cfRule type="dataBar" priority="6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{6681DAD9-CA7C-4D41-97A4-6CA272E2B597}</x14:id>
        </ext>
      </extLst>
    </cfRule>
  </conditionalFormatting>
  <conditionalFormatting sqref="F3597:F3612">
    <cfRule type="dataBar" priority="6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{DEA08B03-B46A-40CB-942D-75D6D30D7211}</x14:id>
        </ext>
      </extLst>
    </cfRule>
  </conditionalFormatting>
  <conditionalFormatting sqref="G3597:G3612">
    <cfRule type="dataBar" priority="6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{7D2BA696-3347-4686-BAB8-CC25988706B1}</x14:id>
        </ext>
      </extLst>
    </cfRule>
  </conditionalFormatting>
  <conditionalFormatting sqref="H3597:H3612">
    <cfRule type="dataBar" priority="6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{C8215009-29F2-4547-936C-D4AEDC1C7DC5}</x14:id>
        </ext>
      </extLst>
    </cfRule>
  </conditionalFormatting>
  <conditionalFormatting sqref="I3597:I3612">
    <cfRule type="dataBar" priority="6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{42F6523B-D998-44EB-A044-6AB6C2C9A8C7}</x14:id>
        </ext>
      </extLst>
    </cfRule>
  </conditionalFormatting>
  <conditionalFormatting sqref="J3597:J3612">
    <cfRule type="dataBar" priority="6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{CF414365-AD19-46F9-A457-BC85002597F4}</x14:id>
        </ext>
      </extLst>
    </cfRule>
  </conditionalFormatting>
  <conditionalFormatting sqref="K3597:K3612">
    <cfRule type="dataBar" priority="6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{920B943E-62A5-4B2B-B9BB-F581C1090FA3}</x14:id>
        </ext>
      </extLst>
    </cfRule>
  </conditionalFormatting>
  <conditionalFormatting sqref="B3619:B3634">
    <cfRule type="dataBar" priority="6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{83080E44-8C8D-47C1-B123-5ABF7931FED7}</x14:id>
        </ext>
      </extLst>
    </cfRule>
  </conditionalFormatting>
  <conditionalFormatting sqref="C3619:C3634">
    <cfRule type="dataBar" priority="6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{0D54DD3D-00CA-4642-A9C8-E67DF914816F}</x14:id>
        </ext>
      </extLst>
    </cfRule>
  </conditionalFormatting>
  <conditionalFormatting sqref="D3619:D3634">
    <cfRule type="dataBar" priority="6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{389F7905-D334-4550-82DC-CD0ED5D11FC4}</x14:id>
        </ext>
      </extLst>
    </cfRule>
  </conditionalFormatting>
  <conditionalFormatting sqref="E3619:E3634">
    <cfRule type="dataBar" priority="6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{D458BB9B-1C25-45E9-A39D-3FD84F2CD56A}</x14:id>
        </ext>
      </extLst>
    </cfRule>
  </conditionalFormatting>
  <conditionalFormatting sqref="F3619:F3634">
    <cfRule type="dataBar" priority="6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{A0C9C94B-5A61-49CC-8531-C9F38097B466}</x14:id>
        </ext>
      </extLst>
    </cfRule>
  </conditionalFormatting>
  <conditionalFormatting sqref="G3619:G3634">
    <cfRule type="dataBar" priority="6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{B1EB72D9-D0E5-428B-9446-6FAA8F317A3F}</x14:id>
        </ext>
      </extLst>
    </cfRule>
  </conditionalFormatting>
  <conditionalFormatting sqref="H3619:H3634">
    <cfRule type="dataBar" priority="6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{848F2284-1143-40E5-80AC-5580EC540276}</x14:id>
        </ext>
      </extLst>
    </cfRule>
  </conditionalFormatting>
  <conditionalFormatting sqref="I3619:I3634">
    <cfRule type="dataBar" priority="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{4D8A5FA8-A90C-4072-AAF9-956F0D3D2F58}</x14:id>
        </ext>
      </extLst>
    </cfRule>
  </conditionalFormatting>
  <conditionalFormatting sqref="J3619:J3634">
    <cfRule type="dataBar" priority="6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{DA88ABFF-1844-4E8F-ACE7-DC7BC33DCA10}</x14:id>
        </ext>
      </extLst>
    </cfRule>
  </conditionalFormatting>
  <conditionalFormatting sqref="K3619:K3634">
    <cfRule type="dataBar" priority="6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{3E9523B6-83FE-4C5D-B004-C0792107F913}</x14:id>
        </ext>
      </extLst>
    </cfRule>
  </conditionalFormatting>
  <conditionalFormatting sqref="B3639:B3654">
    <cfRule type="dataBar" priority="6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{BC928FAB-BB78-454A-BA00-BF9D8CC14550}</x14:id>
        </ext>
      </extLst>
    </cfRule>
  </conditionalFormatting>
  <conditionalFormatting sqref="C3639:C3654">
    <cfRule type="dataBar" priority="6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{F7A43185-DC67-4DE7-8E19-C2FA2C25F12A}</x14:id>
        </ext>
      </extLst>
    </cfRule>
  </conditionalFormatting>
  <conditionalFormatting sqref="D3639:D3654">
    <cfRule type="dataBar" priority="6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{C77E9736-E378-48A5-B8CD-00B970C59245}</x14:id>
        </ext>
      </extLst>
    </cfRule>
  </conditionalFormatting>
  <conditionalFormatting sqref="E3639:E3654">
    <cfRule type="dataBar" priority="6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{27258CDF-76AD-486C-9908-676E96286905}</x14:id>
        </ext>
      </extLst>
    </cfRule>
  </conditionalFormatting>
  <conditionalFormatting sqref="F3639:F3654">
    <cfRule type="dataBar" priority="6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{432AADD7-AA05-497E-B854-9AAB63DCFA27}</x14:id>
        </ext>
      </extLst>
    </cfRule>
  </conditionalFormatting>
  <conditionalFormatting sqref="G3639:G3654">
    <cfRule type="dataBar" priority="6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{FCE5284E-87F8-49F3-AD93-C767D37CAEEF}</x14:id>
        </ext>
      </extLst>
    </cfRule>
  </conditionalFormatting>
  <conditionalFormatting sqref="H3639:H3654">
    <cfRule type="dataBar" priority="6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{C82EE053-D665-497E-9265-630438604B8C}</x14:id>
        </ext>
      </extLst>
    </cfRule>
  </conditionalFormatting>
  <conditionalFormatting sqref="I3639:I3654">
    <cfRule type="dataBar" priority="6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{4D497386-674A-4D38-911A-EE39AEECC638}</x14:id>
        </ext>
      </extLst>
    </cfRule>
  </conditionalFormatting>
  <conditionalFormatting sqref="J3639:J3654">
    <cfRule type="dataBar" priority="6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{33B0D538-6846-4E9B-B48E-6E6C5FF17C83}</x14:id>
        </ext>
      </extLst>
    </cfRule>
  </conditionalFormatting>
  <conditionalFormatting sqref="K3639:K3654">
    <cfRule type="dataBar" priority="6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{0DBC698D-285F-42F6-A0BA-12A3ED3288C4}</x14:id>
        </ext>
      </extLst>
    </cfRule>
  </conditionalFormatting>
  <conditionalFormatting sqref="B3661:B3676">
    <cfRule type="dataBar" priority="6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{5E54C5B7-1486-44E3-A937-CEFB3829BF14}</x14:id>
        </ext>
      </extLst>
    </cfRule>
  </conditionalFormatting>
  <conditionalFormatting sqref="C3661:C3676">
    <cfRule type="dataBar" priority="6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{2E1C9E14-2455-461A-B814-F68BDBA515FF}</x14:id>
        </ext>
      </extLst>
    </cfRule>
  </conditionalFormatting>
  <conditionalFormatting sqref="D3661:D3676">
    <cfRule type="dataBar" priority="6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{5699AD40-C897-4138-A751-E8C18FD6CEEF}</x14:id>
        </ext>
      </extLst>
    </cfRule>
  </conditionalFormatting>
  <conditionalFormatting sqref="E3661:E3676">
    <cfRule type="dataBar" priority="6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{B18D9262-CDED-4914-8FD8-7CDACD6D1953}</x14:id>
        </ext>
      </extLst>
    </cfRule>
  </conditionalFormatting>
  <conditionalFormatting sqref="F3661:F3676">
    <cfRule type="dataBar" priority="6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{C1AE6FD3-B956-43EB-AA10-23FE00C9294F}</x14:id>
        </ext>
      </extLst>
    </cfRule>
  </conditionalFormatting>
  <conditionalFormatting sqref="G3661:G3676">
    <cfRule type="dataBar" priority="6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{E3174110-939B-421D-B91D-F315E82BA97D}</x14:id>
        </ext>
      </extLst>
    </cfRule>
  </conditionalFormatting>
  <conditionalFormatting sqref="H3661:H3676">
    <cfRule type="dataBar" priority="6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{2B58165D-24E1-47F5-87EC-89CE58EC547D}</x14:id>
        </ext>
      </extLst>
    </cfRule>
  </conditionalFormatting>
  <conditionalFormatting sqref="I3661:I3676"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{8969A37A-C026-4554-8C04-2C4746CFCA29}</x14:id>
        </ext>
      </extLst>
    </cfRule>
  </conditionalFormatting>
  <conditionalFormatting sqref="J3661:J3676">
    <cfRule type="dataBar" priority="6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{E0F0C589-6DD3-4015-B231-4A7582033E8C}</x14:id>
        </ext>
      </extLst>
    </cfRule>
  </conditionalFormatting>
  <conditionalFormatting sqref="K3661:K3676">
    <cfRule type="dataBar" priority="6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{DC83BEE0-9857-4345-B66B-2C96E050DA25}</x14:id>
        </ext>
      </extLst>
    </cfRule>
  </conditionalFormatting>
  <conditionalFormatting sqref="B3681:B3696">
    <cfRule type="dataBar" priority="6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{D6692555-E931-45E2-8FD7-F59EE35BF9FB}</x14:id>
        </ext>
      </extLst>
    </cfRule>
  </conditionalFormatting>
  <conditionalFormatting sqref="C3681:C3696">
    <cfRule type="dataBar" priority="6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{03EAD8FB-F7D5-4379-9FF9-CD6AFC76BCB0}</x14:id>
        </ext>
      </extLst>
    </cfRule>
  </conditionalFormatting>
  <conditionalFormatting sqref="D3681:D3696">
    <cfRule type="dataBar" priority="6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{AF48E19C-17D7-4716-ABEE-84D1D5264412}</x14:id>
        </ext>
      </extLst>
    </cfRule>
  </conditionalFormatting>
  <conditionalFormatting sqref="E3681:E3696">
    <cfRule type="dataBar" priority="6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{0745BA0A-6E6C-4FBF-AE4B-97037EABF31C}</x14:id>
        </ext>
      </extLst>
    </cfRule>
  </conditionalFormatting>
  <conditionalFormatting sqref="F3681:F3696">
    <cfRule type="dataBar" priority="6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{7AF902CE-E4F3-42CE-8728-BF70DFFD562E}</x14:id>
        </ext>
      </extLst>
    </cfRule>
  </conditionalFormatting>
  <conditionalFormatting sqref="G3681:G3696">
    <cfRule type="dataBar" priority="6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{D88F18B5-ED83-4E37-BA5D-2B2BE53BA22C}</x14:id>
        </ext>
      </extLst>
    </cfRule>
  </conditionalFormatting>
  <conditionalFormatting sqref="H3681:H3696">
    <cfRule type="dataBar" priority="6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{692A849E-A98C-4E35-88F4-0D5E73409103}</x14:id>
        </ext>
      </extLst>
    </cfRule>
  </conditionalFormatting>
  <conditionalFormatting sqref="I3681:I3696">
    <cfRule type="dataBar" priority="6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{DB1618D1-FFF9-4CD9-8F35-7F89104C5317}</x14:id>
        </ext>
      </extLst>
    </cfRule>
  </conditionalFormatting>
  <conditionalFormatting sqref="J3681:J3696">
    <cfRule type="dataBar" priority="6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{AEA8F75A-7D5A-4B51-B185-5AADB823A208}</x14:id>
        </ext>
      </extLst>
    </cfRule>
  </conditionalFormatting>
  <conditionalFormatting sqref="K3681:K3696">
    <cfRule type="dataBar" priority="6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{7CA83E21-C1DF-4ACF-9E85-57F80D76DF7A}</x14:id>
        </ext>
      </extLst>
    </cfRule>
  </conditionalFormatting>
  <conditionalFormatting sqref="B3703:B3718">
    <cfRule type="dataBar" priority="6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{56E858FD-19B6-43A3-A87D-514EFFD75EE9}</x14:id>
        </ext>
      </extLst>
    </cfRule>
  </conditionalFormatting>
  <conditionalFormatting sqref="C3703:C3718">
    <cfRule type="dataBar" priority="5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{20830563-4514-4B60-A273-85C699E1C2A6}</x14:id>
        </ext>
      </extLst>
    </cfRule>
  </conditionalFormatting>
  <conditionalFormatting sqref="D3703:D3718">
    <cfRule type="dataBar" priority="5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{12F1B32B-13A7-4E84-A5F3-8FCAB8BEEBFF}</x14:id>
        </ext>
      </extLst>
    </cfRule>
  </conditionalFormatting>
  <conditionalFormatting sqref="E3703:E3718">
    <cfRule type="dataBar" priority="5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{0C0AFE02-8E07-4AF6-BB5E-00814233A79B}</x14:id>
        </ext>
      </extLst>
    </cfRule>
  </conditionalFormatting>
  <conditionalFormatting sqref="F3703:F3718">
    <cfRule type="dataBar" priority="5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{5563F79F-919C-47E2-9B2B-C577C12AD979}</x14:id>
        </ext>
      </extLst>
    </cfRule>
  </conditionalFormatting>
  <conditionalFormatting sqref="G3703:G3718">
    <cfRule type="dataBar" priority="5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{1BAA0128-9001-4A19-9BEE-E215C215C1FA}</x14:id>
        </ext>
      </extLst>
    </cfRule>
  </conditionalFormatting>
  <conditionalFormatting sqref="H3703:H3718">
    <cfRule type="dataBar" priority="5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{D635A3DA-9A9F-4DC7-A264-79A2B5CC746D}</x14:id>
        </ext>
      </extLst>
    </cfRule>
  </conditionalFormatting>
  <conditionalFormatting sqref="I3703:I3718">
    <cfRule type="dataBar" priority="5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{1D01CFB8-24E8-480B-9C93-498B30F0F923}</x14:id>
        </ext>
      </extLst>
    </cfRule>
  </conditionalFormatting>
  <conditionalFormatting sqref="J3703:J3718">
    <cfRule type="dataBar" priority="5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{C0215C81-B425-4557-A400-3844D9D04E87}</x14:id>
        </ext>
      </extLst>
    </cfRule>
  </conditionalFormatting>
  <conditionalFormatting sqref="K3703:K3718">
    <cfRule type="dataBar" priority="5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{15A79492-B75F-4ECC-9668-BE4AD26F2D07}</x14:id>
        </ext>
      </extLst>
    </cfRule>
  </conditionalFormatting>
  <conditionalFormatting sqref="B3723:B3738">
    <cfRule type="dataBar" priority="5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{A6C736A9-7FE5-4C64-B7A2-6A718530265D}</x14:id>
        </ext>
      </extLst>
    </cfRule>
  </conditionalFormatting>
  <conditionalFormatting sqref="C3723:C3738">
    <cfRule type="dataBar" priority="5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{F699BA68-10D8-4CC3-A90E-59380DD6CB23}</x14:id>
        </ext>
      </extLst>
    </cfRule>
  </conditionalFormatting>
  <conditionalFormatting sqref="D3723:D3738">
    <cfRule type="dataBar" priority="5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{C4DAC20E-B71C-4130-A580-1C45BC16905A}</x14:id>
        </ext>
      </extLst>
    </cfRule>
  </conditionalFormatting>
  <conditionalFormatting sqref="E3723:E3738">
    <cfRule type="dataBar" priority="5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{298DEA6C-1BB0-4D32-96EF-A7D035D745EB}</x14:id>
        </ext>
      </extLst>
    </cfRule>
  </conditionalFormatting>
  <conditionalFormatting sqref="F3723:F3738">
    <cfRule type="dataBar" priority="5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{456E2A07-80FD-47FC-83D7-A088F198767E}</x14:id>
        </ext>
      </extLst>
    </cfRule>
  </conditionalFormatting>
  <conditionalFormatting sqref="G3723:G3738">
    <cfRule type="dataBar" priority="5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{1895FA34-9910-4492-9DA1-1FF7B30E17E0}</x14:id>
        </ext>
      </extLst>
    </cfRule>
  </conditionalFormatting>
  <conditionalFormatting sqref="H3723:H3738">
    <cfRule type="dataBar" priority="5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{01BD3BB7-470C-4129-9D0D-BCFD0A809BDC}</x14:id>
        </ext>
      </extLst>
    </cfRule>
  </conditionalFormatting>
  <conditionalFormatting sqref="I3723:I3738">
    <cfRule type="dataBar" priority="5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{E9FABC89-6E16-4509-AF88-E25EF93529B8}</x14:id>
        </ext>
      </extLst>
    </cfRule>
  </conditionalFormatting>
  <conditionalFormatting sqref="J3723:J3738">
    <cfRule type="dataBar" priority="5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{466DD903-BCDF-425B-9722-A10B47FF190D}</x14:id>
        </ext>
      </extLst>
    </cfRule>
  </conditionalFormatting>
  <conditionalFormatting sqref="K3723:K3738">
    <cfRule type="dataBar" priority="5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{72A00B21-D7C1-49E5-8817-A487F5D525B8}</x14:id>
        </ext>
      </extLst>
    </cfRule>
  </conditionalFormatting>
  <conditionalFormatting sqref="B3745:B3760">
    <cfRule type="dataBar" priority="5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{985B42A5-DF57-4275-834A-1A0C1B5C8604}</x14:id>
        </ext>
      </extLst>
    </cfRule>
  </conditionalFormatting>
  <conditionalFormatting sqref="C3745:C3760">
    <cfRule type="dataBar" priority="5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{1EADF955-44CC-484F-9D08-3DBD70FD5F3E}</x14:id>
        </ext>
      </extLst>
    </cfRule>
  </conditionalFormatting>
  <conditionalFormatting sqref="D3745:D3760">
    <cfRule type="dataBar" priority="5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{4D5B785F-F485-439F-ABEE-7D37C2FBECF5}</x14:id>
        </ext>
      </extLst>
    </cfRule>
  </conditionalFormatting>
  <conditionalFormatting sqref="E3745:E3760">
    <cfRule type="dataBar" priority="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{2AF46B94-1167-4355-BF54-666E71CC9CB8}</x14:id>
        </ext>
      </extLst>
    </cfRule>
  </conditionalFormatting>
  <conditionalFormatting sqref="F3745:F3760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{C3D6B312-B00A-4D96-96ED-0945129B3199}</x14:id>
        </ext>
      </extLst>
    </cfRule>
  </conditionalFormatting>
  <conditionalFormatting sqref="G3745:G3760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{79E8FA98-D505-44A5-9E30-0BB7C75225C2}</x14:id>
        </ext>
      </extLst>
    </cfRule>
  </conditionalFormatting>
  <conditionalFormatting sqref="H3745:H3760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{70B70DD7-EF5F-4779-A2E6-EF4DE875AE21}</x14:id>
        </ext>
      </extLst>
    </cfRule>
  </conditionalFormatting>
  <conditionalFormatting sqref="I3745:I3760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{1EB01C34-7F9D-4B4E-BE59-09E99C24E3EA}</x14:id>
        </ext>
      </extLst>
    </cfRule>
  </conditionalFormatting>
  <conditionalFormatting sqref="J3745:J3760">
    <cfRule type="dataBar" priority="5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{1400B9E6-DDDA-40C5-A981-6C618ABFA94A}</x14:id>
        </ext>
      </extLst>
    </cfRule>
  </conditionalFormatting>
  <conditionalFormatting sqref="K3745:K3760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{CCD039F9-BB32-4845-A1F3-B4995058EA6C}</x14:id>
        </ext>
      </extLst>
    </cfRule>
  </conditionalFormatting>
  <conditionalFormatting sqref="B3765:B3780">
    <cfRule type="dataBar" priority="5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{E4D7A6FA-1F40-45C6-A88E-0B4F6C649B3C}</x14:id>
        </ext>
      </extLst>
    </cfRule>
  </conditionalFormatting>
  <conditionalFormatting sqref="C3765:C3780">
    <cfRule type="dataBar" priority="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{2C98FFE5-9529-462E-BDAB-704DE7F6B557}</x14:id>
        </ext>
      </extLst>
    </cfRule>
  </conditionalFormatting>
  <conditionalFormatting sqref="D3765:D3780">
    <cfRule type="dataBar" priority="5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{9D38FBC2-A087-4C35-86F2-2A24F078FB9A}</x14:id>
        </ext>
      </extLst>
    </cfRule>
  </conditionalFormatting>
  <conditionalFormatting sqref="E3765:E3780">
    <cfRule type="dataBar" priority="5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{EBC71C4A-6BA4-4336-BD32-268B9AEDB904}</x14:id>
        </ext>
      </extLst>
    </cfRule>
  </conditionalFormatting>
  <conditionalFormatting sqref="F3765:F3780">
    <cfRule type="dataBar" priority="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{9DCD0A32-668D-4926-8937-69E8E2B23518}</x14:id>
        </ext>
      </extLst>
    </cfRule>
  </conditionalFormatting>
  <conditionalFormatting sqref="G3765:G3780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{76CF48A1-7E01-4608-9090-BC90688855ED}</x14:id>
        </ext>
      </extLst>
    </cfRule>
  </conditionalFormatting>
  <conditionalFormatting sqref="H3765:H3780">
    <cfRule type="dataBar" priority="5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{348E178A-4831-4F79-8891-2EA773D2E1CE}</x14:id>
        </ext>
      </extLst>
    </cfRule>
  </conditionalFormatting>
  <conditionalFormatting sqref="I3765:I3780">
    <cfRule type="dataBar" priority="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{8874AA49-BCE8-481B-AE8B-EB096E04C23E}</x14:id>
        </ext>
      </extLst>
    </cfRule>
  </conditionalFormatting>
  <conditionalFormatting sqref="J3765:J3780">
    <cfRule type="dataBar" priority="5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{3EBB7EB4-5B91-4E39-A5E9-8478DCFBA24F}</x14:id>
        </ext>
      </extLst>
    </cfRule>
  </conditionalFormatting>
  <conditionalFormatting sqref="K3765:K3780">
    <cfRule type="dataBar" priority="5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{15CDD9B8-C7A9-4B89-9FDF-D3A573050E31}</x14:id>
        </ext>
      </extLst>
    </cfRule>
  </conditionalFormatting>
  <conditionalFormatting sqref="B3787:B3802">
    <cfRule type="dataBar" priority="5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{5693AF17-26C0-46DF-AEEB-36FD54CA91DB}</x14:id>
        </ext>
      </extLst>
    </cfRule>
  </conditionalFormatting>
  <conditionalFormatting sqref="C3787:C3802">
    <cfRule type="dataBar" priority="5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{A9E249AA-6123-4B1C-A5E1-8E7381E75835}</x14:id>
        </ext>
      </extLst>
    </cfRule>
  </conditionalFormatting>
  <conditionalFormatting sqref="D3787:D3802">
    <cfRule type="dataBar" priority="5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{17DA3A04-C19E-4737-94E8-D541370FF9E3}</x14:id>
        </ext>
      </extLst>
    </cfRule>
  </conditionalFormatting>
  <conditionalFormatting sqref="E3787:E3802">
    <cfRule type="dataBar" priority="5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{F507EEE4-E675-419B-9C4C-0AF456EF0517}</x14:id>
        </ext>
      </extLst>
    </cfRule>
  </conditionalFormatting>
  <conditionalFormatting sqref="F3787:F3802">
    <cfRule type="dataBar" priority="5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{DBE24817-1E61-454F-B53C-F3415AD2B685}</x14:id>
        </ext>
      </extLst>
    </cfRule>
  </conditionalFormatting>
  <conditionalFormatting sqref="G3787:G3802">
    <cfRule type="dataBar" priority="5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{21C0F38D-B709-4060-B3CD-76DB9B8900FD}</x14:id>
        </ext>
      </extLst>
    </cfRule>
  </conditionalFormatting>
  <conditionalFormatting sqref="H3787:H3802">
    <cfRule type="dataBar" priority="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{2B29061C-9020-4116-84BC-11AAAB579937}</x14:id>
        </ext>
      </extLst>
    </cfRule>
  </conditionalFormatting>
  <conditionalFormatting sqref="I3787:I3802">
    <cfRule type="dataBar" priority="5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{1EBD7343-716C-4161-831A-BFB01919E9CE}</x14:id>
        </ext>
      </extLst>
    </cfRule>
  </conditionalFormatting>
  <conditionalFormatting sqref="J3787:J3802">
    <cfRule type="dataBar" priority="5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{A4A011B6-3428-48FA-A234-537438B417D0}</x14:id>
        </ext>
      </extLst>
    </cfRule>
  </conditionalFormatting>
  <conditionalFormatting sqref="K3787:K3802">
    <cfRule type="dataBar" priority="5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{0509C40C-4426-448E-87EF-E7CE9B12268B}</x14:id>
        </ext>
      </extLst>
    </cfRule>
  </conditionalFormatting>
  <conditionalFormatting sqref="B3807:B3822">
    <cfRule type="dataBar" priority="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{D6E33F49-25E4-4503-B38E-E3218DA26D5C}</x14:id>
        </ext>
      </extLst>
    </cfRule>
  </conditionalFormatting>
  <conditionalFormatting sqref="C3807:C3822">
    <cfRule type="dataBar" priority="5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{3ED501C3-9ADD-48EE-9238-1D3DBFCB00EC}</x14:id>
        </ext>
      </extLst>
    </cfRule>
  </conditionalFormatting>
  <conditionalFormatting sqref="D3807:D3822">
    <cfRule type="dataBar" priority="5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{9177B2C5-58EE-4DE9-A351-A3506FED11CB}</x14:id>
        </ext>
      </extLst>
    </cfRule>
  </conditionalFormatting>
  <conditionalFormatting sqref="E3807:E3822">
    <cfRule type="dataBar" priority="5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{6ADCAAC2-D9E2-4337-B3D0-C81CDF7702DE}</x14:id>
        </ext>
      </extLst>
    </cfRule>
  </conditionalFormatting>
  <conditionalFormatting sqref="F3807:F3822">
    <cfRule type="dataBar" priority="5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{640C63A9-5EF4-4F86-999D-292C5A4B571D}</x14:id>
        </ext>
      </extLst>
    </cfRule>
  </conditionalFormatting>
  <conditionalFormatting sqref="G3807:G3822">
    <cfRule type="dataBar" priority="5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{976A52F9-A2A3-490B-B17A-9E3ED73A0EED}</x14:id>
        </ext>
      </extLst>
    </cfRule>
  </conditionalFormatting>
  <conditionalFormatting sqref="H3807:H3822">
    <cfRule type="dataBar" priority="5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{BF496707-6251-4B25-9CD3-B873F1886003}</x14:id>
        </ext>
      </extLst>
    </cfRule>
  </conditionalFormatting>
  <conditionalFormatting sqref="I3807:I3822">
    <cfRule type="dataBar" priority="5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{831881E2-3F3B-4EA6-977F-4177450D193B}</x14:id>
        </ext>
      </extLst>
    </cfRule>
  </conditionalFormatting>
  <conditionalFormatting sqref="J3807:J3822">
    <cfRule type="dataBar" priority="5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{1106E6C9-EB8E-40E7-B8A9-9CD96674BFAE}</x14:id>
        </ext>
      </extLst>
    </cfRule>
  </conditionalFormatting>
  <conditionalFormatting sqref="K3807:K3822">
    <cfRule type="dataBar" priority="5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{DA2A783E-1299-47EF-AEFD-F70129B835D9}</x14:id>
        </ext>
      </extLst>
    </cfRule>
  </conditionalFormatting>
  <conditionalFormatting sqref="B3829:B3844">
    <cfRule type="dataBar" priority="5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{0B8EC8C9-AFC9-445F-9E6D-8A96A0866575}</x14:id>
        </ext>
      </extLst>
    </cfRule>
  </conditionalFormatting>
  <conditionalFormatting sqref="C3829:C3844">
    <cfRule type="dataBar" priority="5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{956BC70C-A010-43D4-B756-E4395D791351}</x14:id>
        </ext>
      </extLst>
    </cfRule>
  </conditionalFormatting>
  <conditionalFormatting sqref="D3829:D3844">
    <cfRule type="dataBar" priority="5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{6CAD7785-3820-4670-8B8F-B07F5D24041F}</x14:id>
        </ext>
      </extLst>
    </cfRule>
  </conditionalFormatting>
  <conditionalFormatting sqref="E3829:E3844">
    <cfRule type="dataBar" priority="5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{C239FE6B-4BDA-4567-91E1-573381F74BBD}</x14:id>
        </ext>
      </extLst>
    </cfRule>
  </conditionalFormatting>
  <conditionalFormatting sqref="F3829:F3844">
    <cfRule type="dataBar" priority="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{47AA518C-9D7B-4A43-BF32-286F23675F77}</x14:id>
        </ext>
      </extLst>
    </cfRule>
  </conditionalFormatting>
  <conditionalFormatting sqref="G3829:G3844">
    <cfRule type="dataBar" priority="5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{57ABC5DA-6610-4AF0-AF4C-83CB6D489C7A}</x14:id>
        </ext>
      </extLst>
    </cfRule>
  </conditionalFormatting>
  <conditionalFormatting sqref="H3829:H3844">
    <cfRule type="dataBar" priority="5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{5FA1388A-EBB3-44B5-9330-DC6EAF39053C}</x14:id>
        </ext>
      </extLst>
    </cfRule>
  </conditionalFormatting>
  <conditionalFormatting sqref="I3829:I3844">
    <cfRule type="dataBar" priority="5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{B3A4FE97-4DE6-4FF4-8E50-A82AAC5BF038}</x14:id>
        </ext>
      </extLst>
    </cfRule>
  </conditionalFormatting>
  <conditionalFormatting sqref="J3829:J3844">
    <cfRule type="dataBar" priority="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{A918A660-E188-4E3E-8B9B-A3E2ED3E92BC}</x14:id>
        </ext>
      </extLst>
    </cfRule>
  </conditionalFormatting>
  <conditionalFormatting sqref="K3829:K3844">
    <cfRule type="dataBar" priority="5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{190F7780-D707-49AC-9B2B-F9B602912CA1}</x14:id>
        </ext>
      </extLst>
    </cfRule>
  </conditionalFormatting>
  <conditionalFormatting sqref="B3849:B3864">
    <cfRule type="dataBar" priority="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{7FE1E54C-FE46-4A1C-B6D1-9823B6D29223}</x14:id>
        </ext>
      </extLst>
    </cfRule>
  </conditionalFormatting>
  <conditionalFormatting sqref="C3849:C3864">
    <cfRule type="dataBar" priority="5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{19D4A248-5082-4835-9C13-9639D5A152DC}</x14:id>
        </ext>
      </extLst>
    </cfRule>
  </conditionalFormatting>
  <conditionalFormatting sqref="D3849:D3864">
    <cfRule type="dataBar" priority="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{5448FF0A-6C31-4617-8DF3-1A5C21299608}</x14:id>
        </ext>
      </extLst>
    </cfRule>
  </conditionalFormatting>
  <conditionalFormatting sqref="E3849:E3864">
    <cfRule type="dataBar" priority="5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{47414C84-2E1F-436D-9616-F7764263DB90}</x14:id>
        </ext>
      </extLst>
    </cfRule>
  </conditionalFormatting>
  <conditionalFormatting sqref="F3849:F3864">
    <cfRule type="dataBar" priority="5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{7D50F2B8-89F1-4EDF-B3FF-B1D422D3C659}</x14:id>
        </ext>
      </extLst>
    </cfRule>
  </conditionalFormatting>
  <conditionalFormatting sqref="G3849:G3864">
    <cfRule type="dataBar" priority="5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{01475286-FAFC-49DF-94FD-46F5A076DFD8}</x14:id>
        </ext>
      </extLst>
    </cfRule>
  </conditionalFormatting>
  <conditionalFormatting sqref="H3849:H3864">
    <cfRule type="dataBar" priority="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{FB603D1B-69EF-4C04-8451-E34B0AFCE72B}</x14:id>
        </ext>
      </extLst>
    </cfRule>
  </conditionalFormatting>
  <conditionalFormatting sqref="I3849:I3864">
    <cfRule type="dataBar" priority="5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{319ED8B8-F74C-4CF3-A85F-79460C5C1F03}</x14:id>
        </ext>
      </extLst>
    </cfRule>
  </conditionalFormatting>
  <conditionalFormatting sqref="J3849:J3864">
    <cfRule type="dataBar" priority="5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{52FC28AB-8C0F-4A90-ADD9-F8D9277936A5}</x14:id>
        </ext>
      </extLst>
    </cfRule>
  </conditionalFormatting>
  <conditionalFormatting sqref="K3849:K3864">
    <cfRule type="dataBar" priority="5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{D35A754A-6EB9-4FC7-AB29-362530F4B09F}</x14:id>
        </ext>
      </extLst>
    </cfRule>
  </conditionalFormatting>
  <conditionalFormatting sqref="B3871:B3886">
    <cfRule type="dataBar" priority="5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{5D6CAF81-9AA0-484D-BF12-034EA8E86DFA}</x14:id>
        </ext>
      </extLst>
    </cfRule>
  </conditionalFormatting>
  <conditionalFormatting sqref="C3871:C3886">
    <cfRule type="dataBar" priority="5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{6BABF5D8-8B9F-4D46-812E-3E975EB09140}</x14:id>
        </ext>
      </extLst>
    </cfRule>
  </conditionalFormatting>
  <conditionalFormatting sqref="D3871:D3886">
    <cfRule type="dataBar" priority="5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{3BE6067A-1115-48CA-BED4-31B35A870F6E}</x14:id>
        </ext>
      </extLst>
    </cfRule>
  </conditionalFormatting>
  <conditionalFormatting sqref="E3871:E3886">
    <cfRule type="dataBar" priority="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{B1354B60-3B49-421B-ADA0-8AA31A1B763B}</x14:id>
        </ext>
      </extLst>
    </cfRule>
  </conditionalFormatting>
  <conditionalFormatting sqref="F3871:F3886">
    <cfRule type="dataBar" priority="5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{A3A02D31-229D-4737-8600-3EA42F2D609B}</x14:id>
        </ext>
      </extLst>
    </cfRule>
  </conditionalFormatting>
  <conditionalFormatting sqref="G3871:G3886">
    <cfRule type="dataBar" priority="5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{756F845A-2CC7-4C73-B7C0-C974608D8447}</x14:id>
        </ext>
      </extLst>
    </cfRule>
  </conditionalFormatting>
  <conditionalFormatting sqref="H3871:H3886">
    <cfRule type="dataBar" priority="5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{B39B1658-4529-4A53-8C9B-604285BCB253}</x14:id>
        </ext>
      </extLst>
    </cfRule>
  </conditionalFormatting>
  <conditionalFormatting sqref="I3871:I3886">
    <cfRule type="dataBar" priority="5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{9C8C4E6C-F49E-4516-BA47-588972D89CF0}</x14:id>
        </ext>
      </extLst>
    </cfRule>
  </conditionalFormatting>
  <conditionalFormatting sqref="J3871:J3886">
    <cfRule type="dataBar" priority="5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{D98F934E-A7C6-419C-BF0B-656FB6CB1B24}</x14:id>
        </ext>
      </extLst>
    </cfRule>
  </conditionalFormatting>
  <conditionalFormatting sqref="K3871:K3886">
    <cfRule type="dataBar" priority="5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{DABC3E05-E1AC-4EDA-AD02-D360660A495C}</x14:id>
        </ext>
      </extLst>
    </cfRule>
  </conditionalFormatting>
  <conditionalFormatting sqref="B3891:B3906">
    <cfRule type="dataBar" priority="5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{957A5F62-80E4-4992-9C59-40FE545E9FAC}</x14:id>
        </ext>
      </extLst>
    </cfRule>
  </conditionalFormatting>
  <conditionalFormatting sqref="C3891:C3906">
    <cfRule type="dataBar" priority="5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{22CD20FC-708B-45C5-B41D-8BD85F9CE8DC}</x14:id>
        </ext>
      </extLst>
    </cfRule>
  </conditionalFormatting>
  <conditionalFormatting sqref="D3891:D3906">
    <cfRule type="dataBar" priority="5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{DC5044C5-D32A-420F-B296-EA09560738EB}</x14:id>
        </ext>
      </extLst>
    </cfRule>
  </conditionalFormatting>
  <conditionalFormatting sqref="E3891:E3906">
    <cfRule type="dataBar" priority="5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{38EB515A-C921-42AE-B605-936E74EF6198}</x14:id>
        </ext>
      </extLst>
    </cfRule>
  </conditionalFormatting>
  <conditionalFormatting sqref="F3891:F3906">
    <cfRule type="dataBar" priority="5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{A39F2CC0-5947-441E-8B6A-ED7A94EB677B}</x14:id>
        </ext>
      </extLst>
    </cfRule>
  </conditionalFormatting>
  <conditionalFormatting sqref="G3891:G3906">
    <cfRule type="dataBar" priority="5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{D84B1EA7-F6DD-4DEB-BD84-A363F3C28554}</x14:id>
        </ext>
      </extLst>
    </cfRule>
  </conditionalFormatting>
  <conditionalFormatting sqref="H3891:H3906">
    <cfRule type="dataBar" priority="5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{CB9FABAA-D198-416C-B7BE-BC5273725700}</x14:id>
        </ext>
      </extLst>
    </cfRule>
  </conditionalFormatting>
  <conditionalFormatting sqref="I3891:I3906">
    <cfRule type="dataBar" priority="5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{2C73C50C-47E6-438B-B6C4-B20866B0963F}</x14:id>
        </ext>
      </extLst>
    </cfRule>
  </conditionalFormatting>
  <conditionalFormatting sqref="J3891:J3906">
    <cfRule type="dataBar" priority="5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{AAAA3B0D-0EA5-458B-931D-A5A009A97A41}</x14:id>
        </ext>
      </extLst>
    </cfRule>
  </conditionalFormatting>
  <conditionalFormatting sqref="K3891:K3906">
    <cfRule type="dataBar" priority="5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{59880F0B-2CDD-4673-97F9-093055DAE0DD}</x14:id>
        </ext>
      </extLst>
    </cfRule>
  </conditionalFormatting>
  <conditionalFormatting sqref="B3913:B3928">
    <cfRule type="dataBar" priority="5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{1246B839-4D6A-4A6B-8E43-0275F26E77F8}</x14:id>
        </ext>
      </extLst>
    </cfRule>
  </conditionalFormatting>
  <conditionalFormatting sqref="C3913:C3928">
    <cfRule type="dataBar" priority="4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{C6B05AD3-EC23-4708-A555-F5A94E8529F9}</x14:id>
        </ext>
      </extLst>
    </cfRule>
  </conditionalFormatting>
  <conditionalFormatting sqref="D3913:D3928">
    <cfRule type="dataBar" priority="4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{C40B528E-8885-4178-918B-6E7E7F0FA5B8}</x14:id>
        </ext>
      </extLst>
    </cfRule>
  </conditionalFormatting>
  <conditionalFormatting sqref="E3913:E3928">
    <cfRule type="dataBar" priority="4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{333360A7-89C4-4252-B541-1627187DD83A}</x14:id>
        </ext>
      </extLst>
    </cfRule>
  </conditionalFormatting>
  <conditionalFormatting sqref="F3913:F3928">
    <cfRule type="dataBar" priority="4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{04D2F27C-3306-449B-A5B7-D07C5694A66A}</x14:id>
        </ext>
      </extLst>
    </cfRule>
  </conditionalFormatting>
  <conditionalFormatting sqref="G3913:G3928">
    <cfRule type="dataBar" priority="4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{999FEBA7-0675-4E65-AAD5-5DB0B3CADC42}</x14:id>
        </ext>
      </extLst>
    </cfRule>
  </conditionalFormatting>
  <conditionalFormatting sqref="H3913:H3928">
    <cfRule type="dataBar" priority="4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{E8D9A104-1F58-4147-8457-9B2C95BE9219}</x14:id>
        </ext>
      </extLst>
    </cfRule>
  </conditionalFormatting>
  <conditionalFormatting sqref="I3913:I3928">
    <cfRule type="dataBar" priority="4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{C5AEA3E5-C066-499E-8230-0CAF1C68A3B7}</x14:id>
        </ext>
      </extLst>
    </cfRule>
  </conditionalFormatting>
  <conditionalFormatting sqref="J3913:J3928">
    <cfRule type="dataBar" priority="4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{B2556BAC-F5DA-4D3B-B81C-D086F8F3F30B}</x14:id>
        </ext>
      </extLst>
    </cfRule>
  </conditionalFormatting>
  <conditionalFormatting sqref="K3913:K3928">
    <cfRule type="dataBar" priority="4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{E0048DED-60D2-4742-A193-2027D4D080A3}</x14:id>
        </ext>
      </extLst>
    </cfRule>
  </conditionalFormatting>
  <conditionalFormatting sqref="B3933:B3948">
    <cfRule type="dataBar" priority="4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{BD523448-2CCF-4D59-86E1-5DA9ECFB8B8E}</x14:id>
        </ext>
      </extLst>
    </cfRule>
  </conditionalFormatting>
  <conditionalFormatting sqref="C3933:C3948">
    <cfRule type="dataBar" priority="4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{A000B1DD-F947-4889-AA9B-A1DD2C247A91}</x14:id>
        </ext>
      </extLst>
    </cfRule>
  </conditionalFormatting>
  <conditionalFormatting sqref="D3933:D3948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{B82B4AFE-378C-47F0-B8A3-68897CD7C550}</x14:id>
        </ext>
      </extLst>
    </cfRule>
  </conditionalFormatting>
  <conditionalFormatting sqref="E3933:E3948">
    <cfRule type="dataBar" priority="4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{76D83788-600F-4E60-9696-7C8C5C858CD3}</x14:id>
        </ext>
      </extLst>
    </cfRule>
  </conditionalFormatting>
  <conditionalFormatting sqref="F3933:F3948">
    <cfRule type="dataBar" priority="4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{B5952A3B-CBBA-4F0B-9954-6F3E0067B070}</x14:id>
        </ext>
      </extLst>
    </cfRule>
  </conditionalFormatting>
  <conditionalFormatting sqref="G3933:G3948">
    <cfRule type="dataBar" priority="4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{96DAAADA-3FA4-4EF1-8E9F-4A996E75B1AE}</x14:id>
        </ext>
      </extLst>
    </cfRule>
  </conditionalFormatting>
  <conditionalFormatting sqref="H3933:H3948">
    <cfRule type="dataBar" priority="4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{F486D9F5-E2CC-4692-B8F5-2D7D03674E31}</x14:id>
        </ext>
      </extLst>
    </cfRule>
  </conditionalFormatting>
  <conditionalFormatting sqref="I3933:I3948">
    <cfRule type="dataBar" priority="4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{378D57B4-2CED-4FA4-8127-178826441BA6}</x14:id>
        </ext>
      </extLst>
    </cfRule>
  </conditionalFormatting>
  <conditionalFormatting sqref="J3933:J3948">
    <cfRule type="dataBar" priority="4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{C481F72C-CDF5-4AA7-BB4A-9CAC4B512BCB}</x14:id>
        </ext>
      </extLst>
    </cfRule>
  </conditionalFormatting>
  <conditionalFormatting sqref="K3933:K3948">
    <cfRule type="dataBar" priority="4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{D070CEAF-700F-4BAE-A7D4-E60182AC0970}</x14:id>
        </ext>
      </extLst>
    </cfRule>
  </conditionalFormatting>
  <conditionalFormatting sqref="B3955:B3970">
    <cfRule type="dataBar" priority="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{402B1585-1355-4A28-AE9D-2FD75EE855C2}</x14:id>
        </ext>
      </extLst>
    </cfRule>
  </conditionalFormatting>
  <conditionalFormatting sqref="C3955:C3970">
    <cfRule type="dataBar" priority="4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{3D89ACEF-C675-41E8-8BF9-A1C767534045}</x14:id>
        </ext>
      </extLst>
    </cfRule>
  </conditionalFormatting>
  <conditionalFormatting sqref="D3955:D3970">
    <cfRule type="dataBar" priority="4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{BCF8FEB5-FAB7-4AD4-8A60-99650FE9CE31}</x14:id>
        </ext>
      </extLst>
    </cfRule>
  </conditionalFormatting>
  <conditionalFormatting sqref="E3955:E3970">
    <cfRule type="dataBar" priority="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{1438F22B-2F56-4836-8DEF-8F86E00AEA99}</x14:id>
        </ext>
      </extLst>
    </cfRule>
  </conditionalFormatting>
  <conditionalFormatting sqref="F3955:F3970">
    <cfRule type="dataBar" priority="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{206DB8B7-64A1-4170-ADF1-D9E6C0D8CF58}</x14:id>
        </ext>
      </extLst>
    </cfRule>
  </conditionalFormatting>
  <conditionalFormatting sqref="G3955:G3970">
    <cfRule type="dataBar" priority="4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{C871A2C9-D6F0-4B5E-9674-A2079609CD96}</x14:id>
        </ext>
      </extLst>
    </cfRule>
  </conditionalFormatting>
  <conditionalFormatting sqref="H3955:H3970">
    <cfRule type="dataBar" priority="4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{EB876285-E85A-421F-81F0-EFCB392C76E8}</x14:id>
        </ext>
      </extLst>
    </cfRule>
  </conditionalFormatting>
  <conditionalFormatting sqref="I3955:I3970">
    <cfRule type="dataBar" priority="4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{791F1BAC-6E83-4120-9585-25D7A68BB56F}</x14:id>
        </ext>
      </extLst>
    </cfRule>
  </conditionalFormatting>
  <conditionalFormatting sqref="J3955:J3970">
    <cfRule type="dataBar" priority="4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{87CF1815-E9D4-44AB-AC4C-3A02EC1468A4}</x14:id>
        </ext>
      </extLst>
    </cfRule>
  </conditionalFormatting>
  <conditionalFormatting sqref="K3955:K3970">
    <cfRule type="dataBar" priority="4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{64C25481-482D-486F-BA1B-0C911D43B3A1}</x14:id>
        </ext>
      </extLst>
    </cfRule>
  </conditionalFormatting>
  <conditionalFormatting sqref="B3975:B3990">
    <cfRule type="dataBar" priority="4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{B24AE19D-9EC8-49B7-924A-6E078B7A4C75}</x14:id>
        </ext>
      </extLst>
    </cfRule>
  </conditionalFormatting>
  <conditionalFormatting sqref="C3975:C3990">
    <cfRule type="dataBar" priority="4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{F03CC42A-0E37-46EF-88BE-76FBA602E210}</x14:id>
        </ext>
      </extLst>
    </cfRule>
  </conditionalFormatting>
  <conditionalFormatting sqref="D3975:D3990">
    <cfRule type="dataBar" priority="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{FC331FCD-5FE7-4330-8BF1-B04BB12A99C3}</x14:id>
        </ext>
      </extLst>
    </cfRule>
  </conditionalFormatting>
  <conditionalFormatting sqref="E3975:E3990">
    <cfRule type="dataBar" priority="4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{8E203F6C-CEF1-4E81-A6CE-3F3FA4CEC176}</x14:id>
        </ext>
      </extLst>
    </cfRule>
  </conditionalFormatting>
  <conditionalFormatting sqref="F3975:F3990">
    <cfRule type="dataBar" priority="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{2DEBFB8C-5C35-4BE1-A146-DEB760C5962E}</x14:id>
        </ext>
      </extLst>
    </cfRule>
  </conditionalFormatting>
  <conditionalFormatting sqref="G3975:G3990">
    <cfRule type="dataBar" priority="4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{23C41EC1-6DFC-4862-83B8-F4E04FE8B8F3}</x14:id>
        </ext>
      </extLst>
    </cfRule>
  </conditionalFormatting>
  <conditionalFormatting sqref="H3975:H3990">
    <cfRule type="dataBar" priority="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{DC809FB2-61BE-47DD-B753-25D1B0FD3031}</x14:id>
        </ext>
      </extLst>
    </cfRule>
  </conditionalFormatting>
  <conditionalFormatting sqref="I3975:I3990">
    <cfRule type="dataBar" priority="4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{0B0FFC81-9051-4DF9-B618-BD3BF0EB2DBD}</x14:id>
        </ext>
      </extLst>
    </cfRule>
  </conditionalFormatting>
  <conditionalFormatting sqref="J3975:J3990">
    <cfRule type="dataBar" priority="4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{503D1E6A-D1E3-4C66-87BB-C23480D0AF1A}</x14:id>
        </ext>
      </extLst>
    </cfRule>
  </conditionalFormatting>
  <conditionalFormatting sqref="K3975:K3990">
    <cfRule type="dataBar" priority="4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{12C54FC2-7A07-4FA3-8B82-A71E9C42A3D2}</x14:id>
        </ext>
      </extLst>
    </cfRule>
  </conditionalFormatting>
  <conditionalFormatting sqref="B3997:B4012">
    <cfRule type="dataBar" priority="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{78BBBE58-71D2-48CD-BECE-9FE8D3D38229}</x14:id>
        </ext>
      </extLst>
    </cfRule>
  </conditionalFormatting>
  <conditionalFormatting sqref="C3997:C4012">
    <cfRule type="dataBar" priority="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{9511EC8A-53D9-4C9F-B339-EA9E3B882D3E}</x14:id>
        </ext>
      </extLst>
    </cfRule>
  </conditionalFormatting>
  <conditionalFormatting sqref="D3997:D4012">
    <cfRule type="dataBar" priority="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{A97C6079-B424-4C82-81DE-E9F803D7219B}</x14:id>
        </ext>
      </extLst>
    </cfRule>
  </conditionalFormatting>
  <conditionalFormatting sqref="E3997:E4012">
    <cfRule type="dataBar" priority="4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{036D5959-5043-4903-913F-D3BB04E30534}</x14:id>
        </ext>
      </extLst>
    </cfRule>
  </conditionalFormatting>
  <conditionalFormatting sqref="F3997:F4012"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{53167D7A-9DBE-4875-B1D0-0549BE1F5331}</x14:id>
        </ext>
      </extLst>
    </cfRule>
  </conditionalFormatting>
  <conditionalFormatting sqref="G3997:G4012">
    <cfRule type="dataBar" priority="4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{1C605845-60F2-4371-B09E-F4A9458AA93A}</x14:id>
        </ext>
      </extLst>
    </cfRule>
  </conditionalFormatting>
  <conditionalFormatting sqref="H3997:H4012">
    <cfRule type="dataBar" priority="4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{CC264344-3AE0-428F-86A2-9B1CD79F2898}</x14:id>
        </ext>
      </extLst>
    </cfRule>
  </conditionalFormatting>
  <conditionalFormatting sqref="I3997:I4012">
    <cfRule type="dataBar" priority="4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{2919ACF9-887B-4221-822E-D98F7ECB784E}</x14:id>
        </ext>
      </extLst>
    </cfRule>
  </conditionalFormatting>
  <conditionalFormatting sqref="J3997:J4012">
    <cfRule type="dataBar" priority="4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{AC17B885-20C6-4CCE-9D62-DABAD8E6DF39}</x14:id>
        </ext>
      </extLst>
    </cfRule>
  </conditionalFormatting>
  <conditionalFormatting sqref="K3997:K4012">
    <cfRule type="dataBar" priority="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{B1838461-4808-46E4-8755-7D7794922651}</x14:id>
        </ext>
      </extLst>
    </cfRule>
  </conditionalFormatting>
  <conditionalFormatting sqref="B4017:B4032">
    <cfRule type="dataBar" priority="4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{6576AD64-D468-43E7-9CFF-6E0BFDC9F693}</x14:id>
        </ext>
      </extLst>
    </cfRule>
  </conditionalFormatting>
  <conditionalFormatting sqref="C4017:C4032">
    <cfRule type="dataBar" priority="4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{40D7FDA4-5070-4A04-9E7F-485A5F385E8D}</x14:id>
        </ext>
      </extLst>
    </cfRule>
  </conditionalFormatting>
  <conditionalFormatting sqref="D4017:D4032">
    <cfRule type="dataBar" priority="4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{B7695CBB-9919-40CE-80D0-5803CD4C9D3B}</x14:id>
        </ext>
      </extLst>
    </cfRule>
  </conditionalFormatting>
  <conditionalFormatting sqref="E4017:E4032">
    <cfRule type="dataBar" priority="4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{5A597AA5-04DB-4DE3-B905-1BB2FAA4B48E}</x14:id>
        </ext>
      </extLst>
    </cfRule>
  </conditionalFormatting>
  <conditionalFormatting sqref="F4017:F4032">
    <cfRule type="dataBar" priority="4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{1EC8DA43-DC34-4A3E-A39F-395C74BC0679}</x14:id>
        </ext>
      </extLst>
    </cfRule>
  </conditionalFormatting>
  <conditionalFormatting sqref="G4017:G4032">
    <cfRule type="dataBar" priority="4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{30073081-CB6A-47B2-8286-38C1AC844D3E}</x14:id>
        </ext>
      </extLst>
    </cfRule>
  </conditionalFormatting>
  <conditionalFormatting sqref="H4017:H4032">
    <cfRule type="dataBar" priority="4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{6E466A74-0F9F-4494-9863-1E4D11745896}</x14:id>
        </ext>
      </extLst>
    </cfRule>
  </conditionalFormatting>
  <conditionalFormatting sqref="I4017:I4032">
    <cfRule type="dataBar" priority="4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{1A8ADC4A-A910-4CAC-BFA0-37A556DEA202}</x14:id>
        </ext>
      </extLst>
    </cfRule>
  </conditionalFormatting>
  <conditionalFormatting sqref="J4017:J4032">
    <cfRule type="dataBar" priority="4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{6837018C-91A9-48B5-9DD3-DB9E988C82FA}</x14:id>
        </ext>
      </extLst>
    </cfRule>
  </conditionalFormatting>
  <conditionalFormatting sqref="K4017:K4032">
    <cfRule type="dataBar" priority="4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{604A1F8B-42DF-45ED-BD01-DD158985C982}</x14:id>
        </ext>
      </extLst>
    </cfRule>
  </conditionalFormatting>
  <conditionalFormatting sqref="B4039:B4054">
    <cfRule type="dataBar" priority="4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{EFFEB825-43EF-4926-A39B-0BD7F70DCE1C}</x14:id>
        </ext>
      </extLst>
    </cfRule>
  </conditionalFormatting>
  <conditionalFormatting sqref="C4039:C4054">
    <cfRule type="dataBar" priority="4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{7F436294-38CF-408D-8EEC-0E380CB8A819}</x14:id>
        </ext>
      </extLst>
    </cfRule>
  </conditionalFormatting>
  <conditionalFormatting sqref="D4039:D4054">
    <cfRule type="dataBar" priority="4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{C2F8F518-6A95-445E-A2F4-AD861206D27E}</x14:id>
        </ext>
      </extLst>
    </cfRule>
  </conditionalFormatting>
  <conditionalFormatting sqref="E4039:E4054">
    <cfRule type="dataBar" priority="4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{B7F5F21C-E082-4053-BE16-88A0437EFF40}</x14:id>
        </ext>
      </extLst>
    </cfRule>
  </conditionalFormatting>
  <conditionalFormatting sqref="F4039:F4054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{E35D3F30-A572-4532-8BAD-0A3F9FE7831D}</x14:id>
        </ext>
      </extLst>
    </cfRule>
  </conditionalFormatting>
  <conditionalFormatting sqref="G4039:G4054">
    <cfRule type="dataBar" priority="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{D442F1E6-EFEC-4C4C-B56B-D71A79DE51B6}</x14:id>
        </ext>
      </extLst>
    </cfRule>
  </conditionalFormatting>
  <conditionalFormatting sqref="H4039:H4054"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{09ADC657-BA01-43F6-AF6A-2C828370B8E4}</x14:id>
        </ext>
      </extLst>
    </cfRule>
  </conditionalFormatting>
  <conditionalFormatting sqref="I4039:I4054">
    <cfRule type="dataBar" priority="4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{E6C9C290-0A65-4FED-8006-DE0BA4B29752}</x14:id>
        </ext>
      </extLst>
    </cfRule>
  </conditionalFormatting>
  <conditionalFormatting sqref="J4039:J4054">
    <cfRule type="dataBar" priority="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{3FE78E7D-06F1-4F44-88A9-C911E1D30E34}</x14:id>
        </ext>
      </extLst>
    </cfRule>
  </conditionalFormatting>
  <conditionalFormatting sqref="K4039:K4054">
    <cfRule type="dataBar" priority="4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{777BDE40-7E7C-4F21-8416-5C471433C8C2}</x14:id>
        </ext>
      </extLst>
    </cfRule>
  </conditionalFormatting>
  <conditionalFormatting sqref="B4059:B4074">
    <cfRule type="dataBar" priority="4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{48E484DA-CA79-42FD-87F7-1C031652F4E8}</x14:id>
        </ext>
      </extLst>
    </cfRule>
  </conditionalFormatting>
  <conditionalFormatting sqref="C4059:C4074">
    <cfRule type="dataBar" priority="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{452CBE26-857E-4D6E-B9B3-315CE61B7980}</x14:id>
        </ext>
      </extLst>
    </cfRule>
  </conditionalFormatting>
  <conditionalFormatting sqref="D4059:D4074">
    <cfRule type="dataBar" priority="4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{1224E182-043E-49A1-BA82-C8F88C5E9580}</x14:id>
        </ext>
      </extLst>
    </cfRule>
  </conditionalFormatting>
  <conditionalFormatting sqref="E4059:E4074"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{1A12F740-4138-4788-ADEC-B58C20D8ECEF}</x14:id>
        </ext>
      </extLst>
    </cfRule>
  </conditionalFormatting>
  <conditionalFormatting sqref="F4059:F4074">
    <cfRule type="dataBar" priority="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{B9B023A2-6B00-45F8-A51C-7802C2FBAE36}</x14:id>
        </ext>
      </extLst>
    </cfRule>
  </conditionalFormatting>
  <conditionalFormatting sqref="G4059:G4074">
    <cfRule type="dataBar" priority="4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{E3797288-DC52-49A6-982F-1C1F0CA7B04F}</x14:id>
        </ext>
      </extLst>
    </cfRule>
  </conditionalFormatting>
  <conditionalFormatting sqref="H4059:H4074">
    <cfRule type="dataBar" priority="4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{92731EC4-314F-4964-BFFB-5C22FC936CB8}</x14:id>
        </ext>
      </extLst>
    </cfRule>
  </conditionalFormatting>
  <conditionalFormatting sqref="I4059:I4074">
    <cfRule type="dataBar" priority="4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{82D50B36-CD25-497D-AE43-C8E5CC2FA2F0}</x14:id>
        </ext>
      </extLst>
    </cfRule>
  </conditionalFormatting>
  <conditionalFormatting sqref="J4059:J4074">
    <cfRule type="dataBar" priority="4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{CCD15FBB-795E-4211-A736-59010E2194CC}</x14:id>
        </ext>
      </extLst>
    </cfRule>
  </conditionalFormatting>
  <conditionalFormatting sqref="K4059:K4074">
    <cfRule type="dataBar" priority="4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{26027757-6291-4606-BBDD-3D3D61AE3EDC}</x14:id>
        </ext>
      </extLst>
    </cfRule>
  </conditionalFormatting>
  <conditionalFormatting sqref="B4081:B4096">
    <cfRule type="dataBar" priority="4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{104A3CCE-479B-41A5-97CD-AA3BD560787B}</x14:id>
        </ext>
      </extLst>
    </cfRule>
  </conditionalFormatting>
  <conditionalFormatting sqref="C4081:C4096">
    <cfRule type="dataBar" priority="4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{2A62242B-87B5-4623-A416-DC5983993EE7}</x14:id>
        </ext>
      </extLst>
    </cfRule>
  </conditionalFormatting>
  <conditionalFormatting sqref="D4081:D4096">
    <cfRule type="dataBar" priority="4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{2ADE0F44-2533-4DD8-89FC-9692BCB405A9}</x14:id>
        </ext>
      </extLst>
    </cfRule>
  </conditionalFormatting>
  <conditionalFormatting sqref="E4081:E4096">
    <cfRule type="dataBar" priority="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{51246E24-9A94-4739-A914-160C24CF8B90}</x14:id>
        </ext>
      </extLst>
    </cfRule>
  </conditionalFormatting>
  <conditionalFormatting sqref="F4081:F4096">
    <cfRule type="dataBar" priority="4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{60B404DA-4C20-49C7-959B-3FC3C45EB455}</x14:id>
        </ext>
      </extLst>
    </cfRule>
  </conditionalFormatting>
  <conditionalFormatting sqref="G4081:G4096">
    <cfRule type="dataBar" priority="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{12B35592-9144-49DD-93E9-6878377FDD29}</x14:id>
        </ext>
      </extLst>
    </cfRule>
  </conditionalFormatting>
  <conditionalFormatting sqref="H4081:H4096">
    <cfRule type="dataBar" priority="4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{0091C39D-4122-49AE-A30E-BA3B5401B083}</x14:id>
        </ext>
      </extLst>
    </cfRule>
  </conditionalFormatting>
  <conditionalFormatting sqref="I4081:I4096">
    <cfRule type="dataBar" priority="4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{342671CC-3CE2-45B7-A1F0-9E028F09E603}</x14:id>
        </ext>
      </extLst>
    </cfRule>
  </conditionalFormatting>
  <conditionalFormatting sqref="J4081:J4096">
    <cfRule type="dataBar" priority="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{C3626F54-1F56-4AF4-9F1F-12A1012C73A3}</x14:id>
        </ext>
      </extLst>
    </cfRule>
  </conditionalFormatting>
  <conditionalFormatting sqref="K4081:K4096">
    <cfRule type="dataBar" priority="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{49506CE0-A0AB-4E75-88D4-442FA94319DC}</x14:id>
        </ext>
      </extLst>
    </cfRule>
  </conditionalFormatting>
  <conditionalFormatting sqref="B4101:B4116">
    <cfRule type="dataBar" priority="4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{3F98B07D-2355-4474-A938-3984C9909930}</x14:id>
        </ext>
      </extLst>
    </cfRule>
  </conditionalFormatting>
  <conditionalFormatting sqref="C4101:C4116">
    <cfRule type="dataBar" priority="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{CF31656E-7C62-4D8A-9B2A-6FDDA29AE103}</x14:id>
        </ext>
      </extLst>
    </cfRule>
  </conditionalFormatting>
  <conditionalFormatting sqref="D4101:D4116">
    <cfRule type="dataBar" priority="4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{03632F39-4E05-4391-9CBC-CA4CCA77CF40}</x14:id>
        </ext>
      </extLst>
    </cfRule>
  </conditionalFormatting>
  <conditionalFormatting sqref="E4101:E4116">
    <cfRule type="dataBar" priority="4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{DB1B43C7-C350-4901-829C-3AB845D59BA7}</x14:id>
        </ext>
      </extLst>
    </cfRule>
  </conditionalFormatting>
  <conditionalFormatting sqref="F4101:F4116">
    <cfRule type="dataBar" priority="4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{4C45CEEC-D2C9-4DD4-B695-455D3C6441C5}</x14:id>
        </ext>
      </extLst>
    </cfRule>
  </conditionalFormatting>
  <conditionalFormatting sqref="G4101:G4116">
    <cfRule type="dataBar" priority="4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{C7549738-1E7E-449E-AF5F-B2D37C61755B}</x14:id>
        </ext>
      </extLst>
    </cfRule>
  </conditionalFormatting>
  <conditionalFormatting sqref="H4101:H4116">
    <cfRule type="dataBar" priority="4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{47B08FB0-AA27-448D-AAAB-B65021AF05CA}</x14:id>
        </ext>
      </extLst>
    </cfRule>
  </conditionalFormatting>
  <conditionalFormatting sqref="I4101:I4116">
    <cfRule type="dataBar" priority="4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{21A02C7F-7B6E-48B6-9C3D-526F26A67299}</x14:id>
        </ext>
      </extLst>
    </cfRule>
  </conditionalFormatting>
  <conditionalFormatting sqref="J4101:J4116">
    <cfRule type="dataBar" priority="4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{E08136D2-A8DC-4100-B4B6-62FA1EF3E8D1}</x14:id>
        </ext>
      </extLst>
    </cfRule>
  </conditionalFormatting>
  <conditionalFormatting sqref="K4101:K4116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{33FF263E-C294-4B83-AC54-0E6805EC8936}</x14:id>
        </ext>
      </extLst>
    </cfRule>
  </conditionalFormatting>
  <conditionalFormatting sqref="B4123:B4138">
    <cfRule type="dataBar" priority="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{BA2FD474-9817-4DDD-87D7-6E42776FA6B8}</x14:id>
        </ext>
      </extLst>
    </cfRule>
  </conditionalFormatting>
  <conditionalFormatting sqref="C4123:C4138">
    <cfRule type="dataBar" priority="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{CAF3E8B2-BE1C-4AE3-969E-5F2E4CF0262B}</x14:id>
        </ext>
      </extLst>
    </cfRule>
  </conditionalFormatting>
  <conditionalFormatting sqref="D4123:D4138">
    <cfRule type="dataBar" priority="3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{B0768053-B2DE-47F1-B7D9-928D08CA81AB}</x14:id>
        </ext>
      </extLst>
    </cfRule>
  </conditionalFormatting>
  <conditionalFormatting sqref="E4123:E4138">
    <cfRule type="dataBar" priority="3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{49B464D6-719C-4F2C-8721-BC21D31BC0BD}</x14:id>
        </ext>
      </extLst>
    </cfRule>
  </conditionalFormatting>
  <conditionalFormatting sqref="F4123:F4138">
    <cfRule type="dataBar" priority="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{6AE1A37E-F58A-43EF-8EE1-51906B859ADC}</x14:id>
        </ext>
      </extLst>
    </cfRule>
  </conditionalFormatting>
  <conditionalFormatting sqref="G4123:G4138">
    <cfRule type="dataBar" priority="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{FA32D195-5081-456C-8F34-06257D40C214}</x14:id>
        </ext>
      </extLst>
    </cfRule>
  </conditionalFormatting>
  <conditionalFormatting sqref="H4123:H4138">
    <cfRule type="dataBar" priority="3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{4A564874-628C-4D07-9DF5-A3DEA3A46402}</x14:id>
        </ext>
      </extLst>
    </cfRule>
  </conditionalFormatting>
  <conditionalFormatting sqref="I4123:I4138">
    <cfRule type="dataBar" priority="3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{E2E3367A-E165-4A4F-A857-97908B906D11}</x14:id>
        </ext>
      </extLst>
    </cfRule>
  </conditionalFormatting>
  <conditionalFormatting sqref="J4123:J4138">
    <cfRule type="dataBar" priority="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{F1CE81A3-D381-4058-A6E5-F341B89BEE00}</x14:id>
        </ext>
      </extLst>
    </cfRule>
  </conditionalFormatting>
  <conditionalFormatting sqref="K4123:K4138">
    <cfRule type="dataBar" priority="3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{D38921E9-DB20-4755-86E4-5FEB88DF5390}</x14:id>
        </ext>
      </extLst>
    </cfRule>
  </conditionalFormatting>
  <conditionalFormatting sqref="B4143:B4158">
    <cfRule type="dataBar" priority="3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{FDF2175F-FD98-486C-8013-0F0B5FCF5D79}</x14:id>
        </ext>
      </extLst>
    </cfRule>
  </conditionalFormatting>
  <conditionalFormatting sqref="C4143:C4158">
    <cfRule type="dataBar" priority="3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{FAF62AD4-3595-4644-A4D8-F05688E46BBC}</x14:id>
        </ext>
      </extLst>
    </cfRule>
  </conditionalFormatting>
  <conditionalFormatting sqref="D4143:D4158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{38E8A19E-E5ED-4547-8953-E5FE0628E348}</x14:id>
        </ext>
      </extLst>
    </cfRule>
  </conditionalFormatting>
  <conditionalFormatting sqref="E4143:E4158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{CD0C21DA-88F2-42F2-BAB3-2A3D2B87CF0D}</x14:id>
        </ext>
      </extLst>
    </cfRule>
  </conditionalFormatting>
  <conditionalFormatting sqref="F4143:F4158">
    <cfRule type="dataBar" priority="3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{DEAF27E6-97D3-46A0-99D4-8F4992F69497}</x14:id>
        </ext>
      </extLst>
    </cfRule>
  </conditionalFormatting>
  <conditionalFormatting sqref="G4143:G4158">
    <cfRule type="dataBar" priority="3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{CD4C1FF8-0F1E-41B9-B78D-7A6736BD9162}</x14:id>
        </ext>
      </extLst>
    </cfRule>
  </conditionalFormatting>
  <conditionalFormatting sqref="H4143:H4158">
    <cfRule type="dataBar" priority="3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{2502A574-EC43-4865-B9F6-32AD760FD90E}</x14:id>
        </ext>
      </extLst>
    </cfRule>
  </conditionalFormatting>
  <conditionalFormatting sqref="I4143:I4158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{81E660EC-67FE-4208-8FE4-163CD8412B81}</x14:id>
        </ext>
      </extLst>
    </cfRule>
  </conditionalFormatting>
  <conditionalFormatting sqref="J4143:J4158">
    <cfRule type="dataBar" priority="3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{A3F1A15C-E03D-45A5-BB78-A05437C2C230}</x14:id>
        </ext>
      </extLst>
    </cfRule>
  </conditionalFormatting>
  <conditionalFormatting sqref="K4143:K4158">
    <cfRule type="dataBar" priority="3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{AA245CB4-C044-4FA7-8E42-F45D50235376}</x14:id>
        </ext>
      </extLst>
    </cfRule>
  </conditionalFormatting>
  <conditionalFormatting sqref="B4165:B4180">
    <cfRule type="dataBar" priority="3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{6DBCD74A-FDA9-4A50-A05C-0E2A86DB8069}</x14:id>
        </ext>
      </extLst>
    </cfRule>
  </conditionalFormatting>
  <conditionalFormatting sqref="C4165:C4180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{A8D6DBFA-66E7-47F8-9681-EB6A198D78C9}</x14:id>
        </ext>
      </extLst>
    </cfRule>
  </conditionalFormatting>
  <conditionalFormatting sqref="D4165:D4180">
    <cfRule type="dataBar" priority="3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{C5F0D08C-A1D9-4268-9BCD-8DD8A9CFC3C8}</x14:id>
        </ext>
      </extLst>
    </cfRule>
  </conditionalFormatting>
  <conditionalFormatting sqref="E4165:E4180">
    <cfRule type="dataBar" priority="3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{D5ED2761-527F-4BAB-8B6D-05924EA9886F}</x14:id>
        </ext>
      </extLst>
    </cfRule>
  </conditionalFormatting>
  <conditionalFormatting sqref="F4165:F4180">
    <cfRule type="dataBar" priority="3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{E7E50242-5B53-4A42-8A4B-34A21173601C}</x14:id>
        </ext>
      </extLst>
    </cfRule>
  </conditionalFormatting>
  <conditionalFormatting sqref="G4165:G4180">
    <cfRule type="dataBar" priority="3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{E73265DA-11B9-419A-A117-CB80AB95A987}</x14:id>
        </ext>
      </extLst>
    </cfRule>
  </conditionalFormatting>
  <conditionalFormatting sqref="H4165:H4180">
    <cfRule type="dataBar" priority="3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{5FCACE21-0E2C-4779-93E8-9F2715C5786C}</x14:id>
        </ext>
      </extLst>
    </cfRule>
  </conditionalFormatting>
  <conditionalFormatting sqref="I4165:I4180">
    <cfRule type="dataBar" priority="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{4F5BECD0-D344-4F84-B0DA-BD5C17814E62}</x14:id>
        </ext>
      </extLst>
    </cfRule>
  </conditionalFormatting>
  <conditionalFormatting sqref="J4165:J4180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{4E2251D3-B8BA-40A6-A406-25DEFFC96533}</x14:id>
        </ext>
      </extLst>
    </cfRule>
  </conditionalFormatting>
  <conditionalFormatting sqref="K4165:K4180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{DF320C33-5B8B-44ED-BAEB-D6CF42FA0C46}</x14:id>
        </ext>
      </extLst>
    </cfRule>
  </conditionalFormatting>
  <conditionalFormatting sqref="B4185:B4200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{A3BEC0E6-690F-44C1-925B-E179AA04ECC0}</x14:id>
        </ext>
      </extLst>
    </cfRule>
  </conditionalFormatting>
  <conditionalFormatting sqref="C4185:C4200">
    <cfRule type="dataBar" priority="3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{4A6815E1-C859-4ABE-838F-05D6D59397F3}</x14:id>
        </ext>
      </extLst>
    </cfRule>
  </conditionalFormatting>
  <conditionalFormatting sqref="D4185:D4200">
    <cfRule type="dataBar" priority="3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{E2A86836-AEFC-4BC6-80B0-B9A627833BE5}</x14:id>
        </ext>
      </extLst>
    </cfRule>
  </conditionalFormatting>
  <conditionalFormatting sqref="E4185:E4200">
    <cfRule type="dataBar" priority="3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{550BEA99-9B53-45A0-B198-4DD8107BE8F1}</x14:id>
        </ext>
      </extLst>
    </cfRule>
  </conditionalFormatting>
  <conditionalFormatting sqref="F4185:F4200">
    <cfRule type="dataBar" priority="3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{C7DA3356-D4F8-40EB-8E7D-629BEA417BB3}</x14:id>
        </ext>
      </extLst>
    </cfRule>
  </conditionalFormatting>
  <conditionalFormatting sqref="G4185:G4200">
    <cfRule type="dataBar" priority="3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{44F62D25-5712-4B6B-814D-BFAEAF1F19D3}</x14:id>
        </ext>
      </extLst>
    </cfRule>
  </conditionalFormatting>
  <conditionalFormatting sqref="H4185:H4200">
    <cfRule type="dataBar" priority="3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{9E95B68C-BB32-4244-A6C6-69E0AAD9DC44}</x14:id>
        </ext>
      </extLst>
    </cfRule>
  </conditionalFormatting>
  <conditionalFormatting sqref="I4185:I4200">
    <cfRule type="dataBar" priority="3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{6BD783C7-E134-438B-BEC1-82C66C6EF06D}</x14:id>
        </ext>
      </extLst>
    </cfRule>
  </conditionalFormatting>
  <conditionalFormatting sqref="J4185:J4200">
    <cfRule type="dataBar" priority="3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{4DEDC8A3-A350-4741-9137-E469BE62F9DE}</x14:id>
        </ext>
      </extLst>
    </cfRule>
  </conditionalFormatting>
  <conditionalFormatting sqref="K4185:K4200">
    <cfRule type="dataBar" priority="3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{1A50226E-016C-4DCA-8992-327277C4AA63}</x14:id>
        </ext>
      </extLst>
    </cfRule>
  </conditionalFormatting>
  <conditionalFormatting sqref="B4207:B4222">
    <cfRule type="dataBar" priority="3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{B60311E5-CE3B-4296-A52C-E15131EC8ACA}</x14:id>
        </ext>
      </extLst>
    </cfRule>
  </conditionalFormatting>
  <conditionalFormatting sqref="C4207:C4222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{66911ABF-34D4-4D28-87AD-0C32F2BCD131}</x14:id>
        </ext>
      </extLst>
    </cfRule>
  </conditionalFormatting>
  <conditionalFormatting sqref="D4207:D4222">
    <cfRule type="dataBar" priority="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{A6D3CD91-75CA-4A11-8786-5AC7082C05C4}</x14:id>
        </ext>
      </extLst>
    </cfRule>
  </conditionalFormatting>
  <conditionalFormatting sqref="E4207:E4222">
    <cfRule type="dataBar" priority="3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{4A5FFA5C-A95D-47C8-B236-C49046B245D6}</x14:id>
        </ext>
      </extLst>
    </cfRule>
  </conditionalFormatting>
  <conditionalFormatting sqref="F4207:F4222">
    <cfRule type="dataBar" priority="3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{CD8AF03E-4987-49C4-B579-0100400FAB99}</x14:id>
        </ext>
      </extLst>
    </cfRule>
  </conditionalFormatting>
  <conditionalFormatting sqref="G4207:G4222">
    <cfRule type="dataBar" priority="3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{64E5C5C3-B141-499A-86E3-6C13FE9FA2AA}</x14:id>
        </ext>
      </extLst>
    </cfRule>
  </conditionalFormatting>
  <conditionalFormatting sqref="H4207:H4222">
    <cfRule type="dataBar" priority="3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{18EF9EC9-E502-40E0-8ECB-35E2B64943DB}</x14:id>
        </ext>
      </extLst>
    </cfRule>
  </conditionalFormatting>
  <conditionalFormatting sqref="I4207:I4222">
    <cfRule type="dataBar" priority="3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{FB4BF208-5CDB-4D99-B46C-053893F18395}</x14:id>
        </ext>
      </extLst>
    </cfRule>
  </conditionalFormatting>
  <conditionalFormatting sqref="J4207:J4222">
    <cfRule type="dataBar" priority="3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{DBC0D0E6-EA04-47DD-BA5C-9C987C6FA9BC}</x14:id>
        </ext>
      </extLst>
    </cfRule>
  </conditionalFormatting>
  <conditionalFormatting sqref="K4207:K4222">
    <cfRule type="dataBar" priority="3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{E0143F20-BA6B-46CE-99D0-E1C7C6BB69F8}</x14:id>
        </ext>
      </extLst>
    </cfRule>
  </conditionalFormatting>
  <conditionalFormatting sqref="B4227:B4242">
    <cfRule type="dataBar" priority="3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{EAB942E5-3313-4F26-A760-336699559CE8}</x14:id>
        </ext>
      </extLst>
    </cfRule>
  </conditionalFormatting>
  <conditionalFormatting sqref="C4227:C4242">
    <cfRule type="dataBar" priority="3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{C60613C9-2CFA-4DEE-A6E7-056CC215FFD9}</x14:id>
        </ext>
      </extLst>
    </cfRule>
  </conditionalFormatting>
  <conditionalFormatting sqref="D4227:D4242">
    <cfRule type="dataBar" priority="3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{F8F49D34-D9AB-4613-8DBB-AFAF791660C9}</x14:id>
        </ext>
      </extLst>
    </cfRule>
  </conditionalFormatting>
  <conditionalFormatting sqref="E4227:E4242">
    <cfRule type="dataBar" priority="3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{94C47BD7-928A-42A7-A923-A6CF70D9F7E4}</x14:id>
        </ext>
      </extLst>
    </cfRule>
  </conditionalFormatting>
  <conditionalFormatting sqref="F4227:F4242">
    <cfRule type="dataBar" priority="3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{FE13CBC9-4CDD-4F3E-AEE4-9ECF275371C6}</x14:id>
        </ext>
      </extLst>
    </cfRule>
  </conditionalFormatting>
  <conditionalFormatting sqref="G4227:G4242">
    <cfRule type="dataBar" priority="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{DB7CCBDA-8A88-46B0-9A2E-0468C5FD935D}</x14:id>
        </ext>
      </extLst>
    </cfRule>
  </conditionalFormatting>
  <conditionalFormatting sqref="H4227:H4242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{4CBD1E49-0734-4C81-BA8F-B33AE5B58D22}</x14:id>
        </ext>
      </extLst>
    </cfRule>
  </conditionalFormatting>
  <conditionalFormatting sqref="I4227:I4242">
    <cfRule type="dataBar" priority="3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{0CC4B90F-4931-4028-8303-A84027DF9F48}</x14:id>
        </ext>
      </extLst>
    </cfRule>
  </conditionalFormatting>
  <conditionalFormatting sqref="J4227:J4242">
    <cfRule type="dataBar" priority="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{C532E774-439A-4532-A369-D8EC5E9B6EA1}</x14:id>
        </ext>
      </extLst>
    </cfRule>
  </conditionalFormatting>
  <conditionalFormatting sqref="K4227:K4242">
    <cfRule type="dataBar" priority="3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{6A65D422-5ED1-4D65-9BC8-B85B3E542C1D}</x14:id>
        </ext>
      </extLst>
    </cfRule>
  </conditionalFormatting>
  <conditionalFormatting sqref="B4249:B4264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{258E2397-F7EF-4393-AF95-CDF8C51AB1CC}</x14:id>
        </ext>
      </extLst>
    </cfRule>
  </conditionalFormatting>
  <conditionalFormatting sqref="C4249:C4264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{AF04E21C-4FEC-4385-B112-D5F9831AA74D}</x14:id>
        </ext>
      </extLst>
    </cfRule>
  </conditionalFormatting>
  <conditionalFormatting sqref="D4249:D4264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{204B9AF7-C235-48C8-B528-A3E5CCCF1FC9}</x14:id>
        </ext>
      </extLst>
    </cfRule>
  </conditionalFormatting>
  <conditionalFormatting sqref="E4249:E4264">
    <cfRule type="dataBar" priority="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{8838FDD9-3467-4524-A79B-E760D3B31B5D}</x14:id>
        </ext>
      </extLst>
    </cfRule>
  </conditionalFormatting>
  <conditionalFormatting sqref="F4249:F4264">
    <cfRule type="dataBar" priority="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{6C8885AA-DB6D-46FE-A5D8-57F085C9A904}</x14:id>
        </ext>
      </extLst>
    </cfRule>
  </conditionalFormatting>
  <conditionalFormatting sqref="G4249:G4264">
    <cfRule type="dataBar" priority="3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{D9FB32DA-7C3F-44F6-A4EE-06885300711E}</x14:id>
        </ext>
      </extLst>
    </cfRule>
  </conditionalFormatting>
  <conditionalFormatting sqref="H4249:H4264">
    <cfRule type="dataBar" priority="3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{9B2C36E4-E0C7-4A45-8002-24562EBE8C80}</x14:id>
        </ext>
      </extLst>
    </cfRule>
  </conditionalFormatting>
  <conditionalFormatting sqref="I4249:I4264">
    <cfRule type="dataBar" priority="3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{DDC73452-AF22-4E19-A390-57A7B896C437}</x14:id>
        </ext>
      </extLst>
    </cfRule>
  </conditionalFormatting>
  <conditionalFormatting sqref="J4249:J4264">
    <cfRule type="dataBar" priority="3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{51AD8161-A512-4085-9A0B-77799C1C8349}</x14:id>
        </ext>
      </extLst>
    </cfRule>
  </conditionalFormatting>
  <conditionalFormatting sqref="K4249:K4264">
    <cfRule type="dataBar" priority="3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{881F9499-A16C-48B5-87FC-756B1C94DFB8}</x14:id>
        </ext>
      </extLst>
    </cfRule>
  </conditionalFormatting>
  <conditionalFormatting sqref="B4269:B4284">
    <cfRule type="dataBar" priority="3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{BC84DAA3-ACE3-45D8-A9CE-743706F4C22E}</x14:id>
        </ext>
      </extLst>
    </cfRule>
  </conditionalFormatting>
  <conditionalFormatting sqref="C4269:C4284">
    <cfRule type="dataBar" priority="3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{2824ED8B-5CD6-4177-88D6-B384321AB088}</x14:id>
        </ext>
      </extLst>
    </cfRule>
  </conditionalFormatting>
  <conditionalFormatting sqref="D4269:D4284">
    <cfRule type="dataBar" priority="3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{FCF49F2B-EA8A-4849-AAC2-6F4CC5058E9C}</x14:id>
        </ext>
      </extLst>
    </cfRule>
  </conditionalFormatting>
  <conditionalFormatting sqref="E4269:E4284">
    <cfRule type="dataBar" priority="3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{3A7BBBDA-8FFE-4BB7-B008-331524F3E6C0}</x14:id>
        </ext>
      </extLst>
    </cfRule>
  </conditionalFormatting>
  <conditionalFormatting sqref="F4269:F4284">
    <cfRule type="dataBar" priority="3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{46094273-C318-4546-836D-CC8C0165083A}</x14:id>
        </ext>
      </extLst>
    </cfRule>
  </conditionalFormatting>
  <conditionalFormatting sqref="G4269:G4284"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{A9034674-51E8-4090-9880-99298CB86CED}</x14:id>
        </ext>
      </extLst>
    </cfRule>
  </conditionalFormatting>
  <conditionalFormatting sqref="H4269:H4284">
    <cfRule type="dataBar" priority="3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{94EEB803-F977-4E98-8702-5393B3BAC042}</x14:id>
        </ext>
      </extLst>
    </cfRule>
  </conditionalFormatting>
  <conditionalFormatting sqref="I4269:I4284">
    <cfRule type="dataBar" priority="3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{AC0E49B6-8DE8-4942-9068-E2E10AA4BE99}</x14:id>
        </ext>
      </extLst>
    </cfRule>
  </conditionalFormatting>
  <conditionalFormatting sqref="J4269:J4284">
    <cfRule type="dataBar" priority="3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{D8D0CBF6-081C-45FD-BD19-52ABA2E8A92E}</x14:id>
        </ext>
      </extLst>
    </cfRule>
  </conditionalFormatting>
  <conditionalFormatting sqref="K4269:K4284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{5EC94BA3-15EE-415D-9453-F8067DB28F09}</x14:id>
        </ext>
      </extLst>
    </cfRule>
  </conditionalFormatting>
  <conditionalFormatting sqref="B4291:B4306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{3EF06F29-D5D5-4DC0-A1A1-3FEB80ABDE48}</x14:id>
        </ext>
      </extLst>
    </cfRule>
  </conditionalFormatting>
  <conditionalFormatting sqref="C4291:C4306">
    <cfRule type="dataBar" priority="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{6AC87849-7768-45BF-BD15-CA4E3FB7A89E}</x14:id>
        </ext>
      </extLst>
    </cfRule>
  </conditionalFormatting>
  <conditionalFormatting sqref="D4291:D4306">
    <cfRule type="dataBar" priority="3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{EE7AB2F4-D77C-45DB-BEA0-D84E0A7C4C73}</x14:id>
        </ext>
      </extLst>
    </cfRule>
  </conditionalFormatting>
  <conditionalFormatting sqref="E4291:E4306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{FF1832BD-1A70-47F3-8500-45A23D9347EF}</x14:id>
        </ext>
      </extLst>
    </cfRule>
  </conditionalFormatting>
  <conditionalFormatting sqref="F4291:F4306">
    <cfRule type="dataBar" priority="3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{31084EEA-0BE2-4A3E-BAF5-2C176552CC2A}</x14:id>
        </ext>
      </extLst>
    </cfRule>
  </conditionalFormatting>
  <conditionalFormatting sqref="G4291:G4306">
    <cfRule type="dataBar" priority="3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{6A8C0D4E-6654-4668-B3BC-11722D596D93}</x14:id>
        </ext>
      </extLst>
    </cfRule>
  </conditionalFormatting>
  <conditionalFormatting sqref="H4291:H4306">
    <cfRule type="dataBar" priority="3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{A483529A-D4C0-48BA-AF34-4AF1F9BCFCC2}</x14:id>
        </ext>
      </extLst>
    </cfRule>
  </conditionalFormatting>
  <conditionalFormatting sqref="I4291:I4306">
    <cfRule type="dataBar" priority="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{83C7E615-6307-4441-B2AA-1F183DDCA0E7}</x14:id>
        </ext>
      </extLst>
    </cfRule>
  </conditionalFormatting>
  <conditionalFormatting sqref="J4291:J4306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{D433CA12-BD98-4D8E-83D6-C2EA764B5398}</x14:id>
        </ext>
      </extLst>
    </cfRule>
  </conditionalFormatting>
  <conditionalFormatting sqref="K4291:K4306">
    <cfRule type="dataBar" priority="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{C33D9448-DFBF-40FA-8C06-A12534E0560A}</x14:id>
        </ext>
      </extLst>
    </cfRule>
  </conditionalFormatting>
  <conditionalFormatting sqref="B4311:B4326">
    <cfRule type="dataBar" priority="3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{8C8DB09A-4AD5-4309-B8DE-5F6F20EF0024}</x14:id>
        </ext>
      </extLst>
    </cfRule>
  </conditionalFormatting>
  <conditionalFormatting sqref="C4311:C4326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{E81C631F-E650-4A7B-B6EB-9BE8A3414C92}</x14:id>
        </ext>
      </extLst>
    </cfRule>
  </conditionalFormatting>
  <conditionalFormatting sqref="D4311:D4326">
    <cfRule type="dataBar" priority="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{EF40DC2A-BAAE-4AA2-9DC0-F832AA3D1950}</x14:id>
        </ext>
      </extLst>
    </cfRule>
  </conditionalFormatting>
  <conditionalFormatting sqref="E4311:E4326">
    <cfRule type="dataBar" priority="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{F401BAC9-D60E-4F7D-B881-B969BA78E4DD}</x14:id>
        </ext>
      </extLst>
    </cfRule>
  </conditionalFormatting>
  <conditionalFormatting sqref="F4311:F4326">
    <cfRule type="dataBar" priority="3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{E5CFEBB6-53B9-47DC-9E26-0482C1123AC2}</x14:id>
        </ext>
      </extLst>
    </cfRule>
  </conditionalFormatting>
  <conditionalFormatting sqref="G4311:G4326">
    <cfRule type="dataBar" priority="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{6497E491-7760-415E-9955-6F7900FF71C2}</x14:id>
        </ext>
      </extLst>
    </cfRule>
  </conditionalFormatting>
  <conditionalFormatting sqref="H4311:H4326">
    <cfRule type="dataBar" priority="3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{9D8A1376-840C-4B83-8E15-FBCDA0982908}</x14:id>
        </ext>
      </extLst>
    </cfRule>
  </conditionalFormatting>
  <conditionalFormatting sqref="I4311:I4326">
    <cfRule type="dataBar" priority="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{6AD031B0-BB68-4BA9-BA64-991B8BB84D1D}</x14:id>
        </ext>
      </extLst>
    </cfRule>
  </conditionalFormatting>
  <conditionalFormatting sqref="J4311:J4326">
    <cfRule type="dataBar" priority="3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{107FB55C-93D7-4585-8988-394172478F7A}</x14:id>
        </ext>
      </extLst>
    </cfRule>
  </conditionalFormatting>
  <conditionalFormatting sqref="K4311:K4326">
    <cfRule type="dataBar" priority="3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{DC81ECFC-CFA2-4C61-A2DD-3C671729F3F3}</x14:id>
        </ext>
      </extLst>
    </cfRule>
  </conditionalFormatting>
  <conditionalFormatting sqref="B4333:B4348">
    <cfRule type="dataBar" priority="3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{A8152E49-02A1-4884-891B-F698150A70B1}</x14:id>
        </ext>
      </extLst>
    </cfRule>
  </conditionalFormatting>
  <conditionalFormatting sqref="C4333:C4348"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{B4EC6400-B5CB-41FE-B78C-021AD303534E}</x14:id>
        </ext>
      </extLst>
    </cfRule>
  </conditionalFormatting>
  <conditionalFormatting sqref="D4333:D4348">
    <cfRule type="dataBar" priority="2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{4C1C625A-4E13-462C-B9D2-0EE63190B098}</x14:id>
        </ext>
      </extLst>
    </cfRule>
  </conditionalFormatting>
  <conditionalFormatting sqref="E4333:E4348">
    <cfRule type="dataBar" priority="2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{CDD63834-6B7C-46AF-B0D1-DCC7D20E6043}</x14:id>
        </ext>
      </extLst>
    </cfRule>
  </conditionalFormatting>
  <conditionalFormatting sqref="F4333:F4348">
    <cfRule type="dataBar" priority="2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{214A2748-7211-41FC-BF9F-A8D74083627C}</x14:id>
        </ext>
      </extLst>
    </cfRule>
  </conditionalFormatting>
  <conditionalFormatting sqref="G4333:G4348">
    <cfRule type="dataBar" priority="2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{33BBEA4C-344C-497E-983E-404185D6DEA6}</x14:id>
        </ext>
      </extLst>
    </cfRule>
  </conditionalFormatting>
  <conditionalFormatting sqref="H4333:H4348">
    <cfRule type="dataBar" priority="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{AE307CD8-0F0F-41E0-852F-DB50B3766CFB}</x14:id>
        </ext>
      </extLst>
    </cfRule>
  </conditionalFormatting>
  <conditionalFormatting sqref="I4333:I4348">
    <cfRule type="dataBar" priority="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{5DB6EBCC-F718-4D8E-B596-B9A2D6D4EEE6}</x14:id>
        </ext>
      </extLst>
    </cfRule>
  </conditionalFormatting>
  <conditionalFormatting sqref="J4333:J4348">
    <cfRule type="dataBar" priority="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{18277FDB-1C21-403C-8B93-F9C543230EAE}</x14:id>
        </ext>
      </extLst>
    </cfRule>
  </conditionalFormatting>
  <conditionalFormatting sqref="K4333:K4348">
    <cfRule type="dataBar" priority="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{58774105-DC6B-4D7A-BEA0-8DCE13CD97E6}</x14:id>
        </ext>
      </extLst>
    </cfRule>
  </conditionalFormatting>
  <conditionalFormatting sqref="B4353:B4368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{20C12CE7-1D04-4207-914B-B6082655D8C0}</x14:id>
        </ext>
      </extLst>
    </cfRule>
  </conditionalFormatting>
  <conditionalFormatting sqref="C4353:C4368">
    <cfRule type="dataBar" priority="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{435926DD-5FA0-442E-88E2-5A4859887AA0}</x14:id>
        </ext>
      </extLst>
    </cfRule>
  </conditionalFormatting>
  <conditionalFormatting sqref="D4353:D4368">
    <cfRule type="dataBar" priority="2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{7B45B801-7833-4D6D-A375-E2BF97954786}</x14:id>
        </ext>
      </extLst>
    </cfRule>
  </conditionalFormatting>
  <conditionalFormatting sqref="E4353:E4368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{FF0BA40A-56C6-44E6-ABB1-73B410B902A3}</x14:id>
        </ext>
      </extLst>
    </cfRule>
  </conditionalFormatting>
  <conditionalFormatting sqref="F4353:F4368">
    <cfRule type="dataBar" priority="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{282CE980-4A6C-4F49-AC8A-386F54E56AFB}</x14:id>
        </ext>
      </extLst>
    </cfRule>
  </conditionalFormatting>
  <conditionalFormatting sqref="G4353:G4368">
    <cfRule type="dataBar" priority="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{BC23E0D1-19D4-41CF-8DFE-7109268EDE9F}</x14:id>
        </ext>
      </extLst>
    </cfRule>
  </conditionalFormatting>
  <conditionalFormatting sqref="H4353:H4368">
    <cfRule type="dataBar" priority="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{D2BD6D70-28B6-47B5-A7F9-F59A3825A264}</x14:id>
        </ext>
      </extLst>
    </cfRule>
  </conditionalFormatting>
  <conditionalFormatting sqref="I4353:I4368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{7CFA86FE-C4E9-47B3-BD88-94367821FEF2}</x14:id>
        </ext>
      </extLst>
    </cfRule>
  </conditionalFormatting>
  <conditionalFormatting sqref="J4353:J4368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{499993BA-BFBB-4B0B-A455-2151F3E215B4}</x14:id>
        </ext>
      </extLst>
    </cfRule>
  </conditionalFormatting>
  <conditionalFormatting sqref="K4353:K4368">
    <cfRule type="dataBar" priority="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{98561BB8-7FBB-4024-85AA-EDC9125254C1}</x14:id>
        </ext>
      </extLst>
    </cfRule>
  </conditionalFormatting>
  <conditionalFormatting sqref="B4375:B4390">
    <cfRule type="dataBar" priority="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{DD1F413A-E8AC-426F-814C-91A752A9869B}</x14:id>
        </ext>
      </extLst>
    </cfRule>
  </conditionalFormatting>
  <conditionalFormatting sqref="C4375:C4390">
    <cfRule type="dataBar" priority="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{779BC9BE-1D58-4742-A9E0-6ACFA157DB0E}</x14:id>
        </ext>
      </extLst>
    </cfRule>
  </conditionalFormatting>
  <conditionalFormatting sqref="D4375:D4390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{E9884D01-036F-482D-B927-1C8BAB9319B5}</x14:id>
        </ext>
      </extLst>
    </cfRule>
  </conditionalFormatting>
  <conditionalFormatting sqref="E4375:E4390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{75349D9D-077D-4056-B315-EFF5559A613F}</x14:id>
        </ext>
      </extLst>
    </cfRule>
  </conditionalFormatting>
  <conditionalFormatting sqref="F4375:F4390">
    <cfRule type="dataBar" priority="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{87327FDE-4E5B-4D27-9158-A633FD50CAB5}</x14:id>
        </ext>
      </extLst>
    </cfRule>
  </conditionalFormatting>
  <conditionalFormatting sqref="G4375:G4390">
    <cfRule type="dataBar" priority="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{EED044EE-073A-4380-9501-5B9055901FBA}</x14:id>
        </ext>
      </extLst>
    </cfRule>
  </conditionalFormatting>
  <conditionalFormatting sqref="H4375:H4390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{3D6AC7F7-F5F1-4371-A556-37846E8C0305}</x14:id>
        </ext>
      </extLst>
    </cfRule>
  </conditionalFormatting>
  <conditionalFormatting sqref="I4375:I4390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{76C53DD5-A14B-46AF-8205-646F07F4325D}</x14:id>
        </ext>
      </extLst>
    </cfRule>
  </conditionalFormatting>
  <conditionalFormatting sqref="J4375:J4390">
    <cfRule type="dataBar" priority="2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{AF771A50-CA18-4764-8DAA-54799E437752}</x14:id>
        </ext>
      </extLst>
    </cfRule>
  </conditionalFormatting>
  <conditionalFormatting sqref="K4375:K4390">
    <cfRule type="dataBar" priority="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{64806DD3-912D-4C29-B491-1C9544FEF5A6}</x14:id>
        </ext>
      </extLst>
    </cfRule>
  </conditionalFormatting>
  <conditionalFormatting sqref="B4395:B4410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{056E24F7-C09D-424C-B566-D1555D5E4675}</x14:id>
        </ext>
      </extLst>
    </cfRule>
  </conditionalFormatting>
  <conditionalFormatting sqref="C4395:C4410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{266E1BEC-5DD2-458D-B53D-DE600A7072B4}</x14:id>
        </ext>
      </extLst>
    </cfRule>
  </conditionalFormatting>
  <conditionalFormatting sqref="D4395:D4410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{9F73B55C-7347-4E37-A654-DF9E19A2E2C1}</x14:id>
        </ext>
      </extLst>
    </cfRule>
  </conditionalFormatting>
  <conditionalFormatting sqref="E4395:E4410">
    <cfRule type="dataBar" priority="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{9946E8BC-04DF-4F1B-ACAC-5C09A535F18C}</x14:id>
        </ext>
      </extLst>
    </cfRule>
  </conditionalFormatting>
  <conditionalFormatting sqref="F4395:F4410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{7496DFC6-EB80-49A5-87FB-8C1B96E5547E}</x14:id>
        </ext>
      </extLst>
    </cfRule>
  </conditionalFormatting>
  <conditionalFormatting sqref="G4395:G4410">
    <cfRule type="dataBar" priority="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{33ADE05D-BD8B-4D71-BD36-8CD716961421}</x14:id>
        </ext>
      </extLst>
    </cfRule>
  </conditionalFormatting>
  <conditionalFormatting sqref="H4395:H4410">
    <cfRule type="dataBar" priority="2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{EB07CF20-F438-45B0-9976-C900FA1C3F40}</x14:id>
        </ext>
      </extLst>
    </cfRule>
  </conditionalFormatting>
  <conditionalFormatting sqref="I4395:I4410">
    <cfRule type="dataBar" priority="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{0E1146F5-B87A-4D24-B509-7F7323AF4A33}</x14:id>
        </ext>
      </extLst>
    </cfRule>
  </conditionalFormatting>
  <conditionalFormatting sqref="J4395:J4410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{D9217667-C279-47A8-8265-4317D20F5112}</x14:id>
        </ext>
      </extLst>
    </cfRule>
  </conditionalFormatting>
  <conditionalFormatting sqref="K4395:K4410">
    <cfRule type="dataBar" priority="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{4F1E7B4D-F9F4-4BB0-8C6B-BEB988EB3C88}</x14:id>
        </ext>
      </extLst>
    </cfRule>
  </conditionalFormatting>
  <conditionalFormatting sqref="B4417:B4432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{1E9FE2D7-D963-4019-9D29-367D62AFED15}</x14:id>
        </ext>
      </extLst>
    </cfRule>
  </conditionalFormatting>
  <conditionalFormatting sqref="C4417:C4432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{F9F97D1B-D3D8-41EB-95B6-8393C695F894}</x14:id>
        </ext>
      </extLst>
    </cfRule>
  </conditionalFormatting>
  <conditionalFormatting sqref="D4417:D4432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{DD34C38F-52A2-4FCB-8611-774CABDDE97B}</x14:id>
        </ext>
      </extLst>
    </cfRule>
  </conditionalFormatting>
  <conditionalFormatting sqref="E4417:E4432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{E0604686-C053-425D-8ED3-6CA29482B185}</x14:id>
        </ext>
      </extLst>
    </cfRule>
  </conditionalFormatting>
  <conditionalFormatting sqref="F4417:F4432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{F165DD63-FF74-4339-8AAB-40E976F68D07}</x14:id>
        </ext>
      </extLst>
    </cfRule>
  </conditionalFormatting>
  <conditionalFormatting sqref="G4417:G4432">
    <cfRule type="dataBar" priority="2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{74E32E01-4964-4612-B6B7-4FC064F1650E}</x14:id>
        </ext>
      </extLst>
    </cfRule>
  </conditionalFormatting>
  <conditionalFormatting sqref="H4417:H4432">
    <cfRule type="dataBar" priority="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{505F6A67-101A-4F46-B107-83D07EA58696}</x14:id>
        </ext>
      </extLst>
    </cfRule>
  </conditionalFormatting>
  <conditionalFormatting sqref="I4417:I4432">
    <cfRule type="dataBar" priority="2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{8F6927C1-8C85-4779-8BF2-1E2647D97CD8}</x14:id>
        </ext>
      </extLst>
    </cfRule>
  </conditionalFormatting>
  <conditionalFormatting sqref="J4417:J4432">
    <cfRule type="dataBar" priority="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{05E17147-6A71-46CE-9EB6-35C6AC01E53E}</x14:id>
        </ext>
      </extLst>
    </cfRule>
  </conditionalFormatting>
  <conditionalFormatting sqref="K4417:K4432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{6E696C9A-DAA6-47B3-AE4E-7B90903608D1}</x14:id>
        </ext>
      </extLst>
    </cfRule>
  </conditionalFormatting>
  <conditionalFormatting sqref="B4437:B4452">
    <cfRule type="dataBar" priority="2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{4A9EEB8E-A93E-4E3B-8147-23534773C522}</x14:id>
        </ext>
      </extLst>
    </cfRule>
  </conditionalFormatting>
  <conditionalFormatting sqref="C4437:C4452">
    <cfRule type="dataBar" priority="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{7AB5A73F-6059-4517-86A5-5C0A99A92557}</x14:id>
        </ext>
      </extLst>
    </cfRule>
  </conditionalFormatting>
  <conditionalFormatting sqref="D4437:D4452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{91BB5B75-360F-4E65-9E8A-7DE92C769702}</x14:id>
        </ext>
      </extLst>
    </cfRule>
  </conditionalFormatting>
  <conditionalFormatting sqref="E4437:E4452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{61CFF6D6-BDF5-470A-AA05-1A536473B093}</x14:id>
        </ext>
      </extLst>
    </cfRule>
  </conditionalFormatting>
  <conditionalFormatting sqref="F4437:F4452">
    <cfRule type="dataBar" priority="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{261D28BF-06C3-45F9-A053-FC3D07CEC41B}</x14:id>
        </ext>
      </extLst>
    </cfRule>
  </conditionalFormatting>
  <conditionalFormatting sqref="G4437:G4452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{B7A9DC94-904F-4AFA-A72D-AC34F0B1646B}</x14:id>
        </ext>
      </extLst>
    </cfRule>
  </conditionalFormatting>
  <conditionalFormatting sqref="H4437:H4452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{FA97332D-F0D3-4364-AA97-874D7B50F5B3}</x14:id>
        </ext>
      </extLst>
    </cfRule>
  </conditionalFormatting>
  <conditionalFormatting sqref="I4437:I4452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{0A03ACC2-9E50-4702-A036-71BDDB94509D}</x14:id>
        </ext>
      </extLst>
    </cfRule>
  </conditionalFormatting>
  <conditionalFormatting sqref="J4437:J4452">
    <cfRule type="dataBar" priority="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{700EDEA1-11D8-4D7C-91A9-CCEA4EB71B4B}</x14:id>
        </ext>
      </extLst>
    </cfRule>
  </conditionalFormatting>
  <conditionalFormatting sqref="K4437:K4452">
    <cfRule type="dataBar" priority="2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{85C33942-5D53-4B1B-B3E1-D586B5F2D4E7}</x14:id>
        </ext>
      </extLst>
    </cfRule>
  </conditionalFormatting>
  <conditionalFormatting sqref="B4459:B4474">
    <cfRule type="dataBar" priority="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{6396B8B4-C406-4800-BA64-54945CE226FD}</x14:id>
        </ext>
      </extLst>
    </cfRule>
  </conditionalFormatting>
  <conditionalFormatting sqref="C4459:C4474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{9077F79F-68D2-4B4F-9855-493F13CBFD27}</x14:id>
        </ext>
      </extLst>
    </cfRule>
  </conditionalFormatting>
  <conditionalFormatting sqref="D4459:D4474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{5442C38E-7A8C-4053-99E9-7C231E65F215}</x14:id>
        </ext>
      </extLst>
    </cfRule>
  </conditionalFormatting>
  <conditionalFormatting sqref="E4459:E4474">
    <cfRule type="dataBar" priority="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{82508650-C536-40DF-875D-A7B6DB3575B1}</x14:id>
        </ext>
      </extLst>
    </cfRule>
  </conditionalFormatting>
  <conditionalFormatting sqref="F4459:F4474"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{08741B39-E079-47F4-87EF-6784F19956F6}</x14:id>
        </ext>
      </extLst>
    </cfRule>
  </conditionalFormatting>
  <conditionalFormatting sqref="G4459:G4474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{E1BD43C6-857F-4DE3-8037-547439A4D6EF}</x14:id>
        </ext>
      </extLst>
    </cfRule>
  </conditionalFormatting>
  <conditionalFormatting sqref="H4459:H4474">
    <cfRule type="dataBar" priority="2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{EDC8EE43-1E4B-4C94-8B33-703F6625926C}</x14:id>
        </ext>
      </extLst>
    </cfRule>
  </conditionalFormatting>
  <conditionalFormatting sqref="I4459:I4474">
    <cfRule type="dataBar" priority="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{E12CECE2-2180-4162-B80D-F76A6884B019}</x14:id>
        </ext>
      </extLst>
    </cfRule>
  </conditionalFormatting>
  <conditionalFormatting sqref="J4459:J4474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{B691EB9F-AB29-4905-BABE-475F2205FD07}</x14:id>
        </ext>
      </extLst>
    </cfRule>
  </conditionalFormatting>
  <conditionalFormatting sqref="K4459:K4474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{C3234BC8-0F85-46B8-9628-9825BBCF229D}</x14:id>
        </ext>
      </extLst>
    </cfRule>
  </conditionalFormatting>
  <conditionalFormatting sqref="B4479:B4494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{25B21AB5-5077-4008-B172-B29BD936ECA2}</x14:id>
        </ext>
      </extLst>
    </cfRule>
  </conditionalFormatting>
  <conditionalFormatting sqref="C4479:C4494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{90BD96F5-C432-4187-853B-8C819B023440}</x14:id>
        </ext>
      </extLst>
    </cfRule>
  </conditionalFormatting>
  <conditionalFormatting sqref="D4479:D4494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{6CC79C2E-4F28-4C71-96AA-18B77836C965}</x14:id>
        </ext>
      </extLst>
    </cfRule>
  </conditionalFormatting>
  <conditionalFormatting sqref="E4479:E4494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{08D87990-1DA8-4E50-A5EF-9157E5D1E94D}</x14:id>
        </ext>
      </extLst>
    </cfRule>
  </conditionalFormatting>
  <conditionalFormatting sqref="F4479:F4494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{22311ABC-FA3D-4743-A93C-3DE63CC93BEA}</x14:id>
        </ext>
      </extLst>
    </cfRule>
  </conditionalFormatting>
  <conditionalFormatting sqref="G4479:G4494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{B37B2CFD-B788-4573-B046-0B611FD8C515}</x14:id>
        </ext>
      </extLst>
    </cfRule>
  </conditionalFormatting>
  <conditionalFormatting sqref="H4479:H4494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{32A3AACB-26E6-413B-8F5A-52065CD3DE21}</x14:id>
        </ext>
      </extLst>
    </cfRule>
  </conditionalFormatting>
  <conditionalFormatting sqref="I4479:I4494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{34CB936C-33EE-4FCD-A38E-2E8019DA0963}</x14:id>
        </ext>
      </extLst>
    </cfRule>
  </conditionalFormatting>
  <conditionalFormatting sqref="J4479:J4494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{0B9A4D18-284E-4BE4-9BE6-3C186AC4FE37}</x14:id>
        </ext>
      </extLst>
    </cfRule>
  </conditionalFormatting>
  <conditionalFormatting sqref="K4479:K4494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{4C06E804-5E30-4D91-8AAE-5F9E551D7CC0}</x14:id>
        </ext>
      </extLst>
    </cfRule>
  </conditionalFormatting>
  <conditionalFormatting sqref="B4501:B4516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{DC9F4B2A-074A-4137-B682-A4C5CFC61F7F}</x14:id>
        </ext>
      </extLst>
    </cfRule>
  </conditionalFormatting>
  <conditionalFormatting sqref="C4501:C4516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{C61C4DEB-9D1F-4800-B18F-2B18A3DB90A9}</x14:id>
        </ext>
      </extLst>
    </cfRule>
  </conditionalFormatting>
  <conditionalFormatting sqref="D4501:D4516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{F37F9522-AFD4-499D-8606-A7600541D8A7}</x14:id>
        </ext>
      </extLst>
    </cfRule>
  </conditionalFormatting>
  <conditionalFormatting sqref="E4501:E451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{59AF06C6-1A39-4069-ADE8-A797C1B96B09}</x14:id>
        </ext>
      </extLst>
    </cfRule>
  </conditionalFormatting>
  <conditionalFormatting sqref="F4501:F4516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{6626C191-3771-4395-8334-D330D2CAFC2B}</x14:id>
        </ext>
      </extLst>
    </cfRule>
  </conditionalFormatting>
  <conditionalFormatting sqref="G4501:G4516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{4E0F238F-42B8-43DA-A0F4-8F3C615C0F4C}</x14:id>
        </ext>
      </extLst>
    </cfRule>
  </conditionalFormatting>
  <conditionalFormatting sqref="H4501:H4516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{B5937D5B-1A30-4685-B80C-4AF34128B9F9}</x14:id>
        </ext>
      </extLst>
    </cfRule>
  </conditionalFormatting>
  <conditionalFormatting sqref="I4501:I4516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{36E6C1CF-EE37-4018-8750-ACCAE7A0B18D}</x14:id>
        </ext>
      </extLst>
    </cfRule>
  </conditionalFormatting>
  <conditionalFormatting sqref="J4501:J4516">
    <cfRule type="dataBar" priority="2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{F2B8CECA-E043-460D-87E2-3C612704DDA9}</x14:id>
        </ext>
      </extLst>
    </cfRule>
  </conditionalFormatting>
  <conditionalFormatting sqref="K4501:K4516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{7319E133-17EA-407C-B9B0-C50781809092}</x14:id>
        </ext>
      </extLst>
    </cfRule>
  </conditionalFormatting>
  <conditionalFormatting sqref="B4521:B4536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{0AC03801-D400-4DD4-A50B-AA20991EB50E}</x14:id>
        </ext>
      </extLst>
    </cfRule>
  </conditionalFormatting>
  <conditionalFormatting sqref="C4521:C4536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{3957322C-F1A9-45F8-AE2D-109EFA80F786}</x14:id>
        </ext>
      </extLst>
    </cfRule>
  </conditionalFormatting>
  <conditionalFormatting sqref="D4521:D4536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{7638B109-7AE8-405A-8C4B-089C23E66422}</x14:id>
        </ext>
      </extLst>
    </cfRule>
  </conditionalFormatting>
  <conditionalFormatting sqref="E4521:E4536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{F56B569E-1FB5-47DB-AA1B-C9B026ADD66A}</x14:id>
        </ext>
      </extLst>
    </cfRule>
  </conditionalFormatting>
  <conditionalFormatting sqref="F4521:F4536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{94DCCFED-A25F-4642-B98D-43264561F390}</x14:id>
        </ext>
      </extLst>
    </cfRule>
  </conditionalFormatting>
  <conditionalFormatting sqref="G4521:G4536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{559C8625-42F6-40D2-B0D7-ED7EC5678552}</x14:id>
        </ext>
      </extLst>
    </cfRule>
  </conditionalFormatting>
  <conditionalFormatting sqref="H4521:H4536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{DF23E900-C65F-43E4-9FDE-D6EE80F5974E}</x14:id>
        </ext>
      </extLst>
    </cfRule>
  </conditionalFormatting>
  <conditionalFormatting sqref="I4521:I4536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{175213DF-AC2A-4DBB-97A0-C65A035AAD1D}</x14:id>
        </ext>
      </extLst>
    </cfRule>
  </conditionalFormatting>
  <conditionalFormatting sqref="J4521:J4536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{19B99665-F2A8-4A44-AB6D-3D35F1665F67}</x14:id>
        </ext>
      </extLst>
    </cfRule>
  </conditionalFormatting>
  <conditionalFormatting sqref="K4521:K4536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{8025E454-0EC2-40FB-903A-1517686DBAA3}</x14:id>
        </ext>
      </extLst>
    </cfRule>
  </conditionalFormatting>
  <conditionalFormatting sqref="B4543:B4558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{20A1AA7E-CFEB-40C7-BB91-24685B3E8BDB}</x14:id>
        </ext>
      </extLst>
    </cfRule>
  </conditionalFormatting>
  <conditionalFormatting sqref="C4543:C4558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{30FF87F6-4527-4392-A2F3-314E8130F194}</x14:id>
        </ext>
      </extLst>
    </cfRule>
  </conditionalFormatting>
  <conditionalFormatting sqref="D4543:D4558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{A712D42F-C925-4406-9880-93BB8EB87CE3}</x14:id>
        </ext>
      </extLst>
    </cfRule>
  </conditionalFormatting>
  <conditionalFormatting sqref="E4543:E4558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{81174BC4-1D1B-43FC-8E47-23AC820E6119}</x14:id>
        </ext>
      </extLst>
    </cfRule>
  </conditionalFormatting>
  <conditionalFormatting sqref="F4543:F4558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{94BA72F5-22C9-410F-8FB0-2DCFCF37F254}</x14:id>
        </ext>
      </extLst>
    </cfRule>
  </conditionalFormatting>
  <conditionalFormatting sqref="G4543:G4558">
    <cfRule type="dataBar" priority="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{EE4D1CCD-8DE2-4B93-A33C-51DC20A5FBE5}</x14:id>
        </ext>
      </extLst>
    </cfRule>
  </conditionalFormatting>
  <conditionalFormatting sqref="H4543:H4558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{150008C6-0534-4618-9456-4C8AEC9D4895}</x14:id>
        </ext>
      </extLst>
    </cfRule>
  </conditionalFormatting>
  <conditionalFormatting sqref="I4543:I4558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{D247E2CB-8BB1-4F51-8DF5-24355A36EBD5}</x14:id>
        </ext>
      </extLst>
    </cfRule>
  </conditionalFormatting>
  <conditionalFormatting sqref="J4543:J4558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{1C8A2CE4-C0AF-448A-BCA6-E5656F5CC3B2}</x14:id>
        </ext>
      </extLst>
    </cfRule>
  </conditionalFormatting>
  <conditionalFormatting sqref="K4543:K4558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{494E3E67-9CEB-4A53-89A8-BCE1A1110229}</x14:id>
        </ext>
      </extLst>
    </cfRule>
  </conditionalFormatting>
  <conditionalFormatting sqref="B4563:B4578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{D7DB5395-393C-4D3F-8DA8-2C333C063D29}</x14:id>
        </ext>
      </extLst>
    </cfRule>
  </conditionalFormatting>
  <conditionalFormatting sqref="C4563:C4578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{7019EC8C-6EF1-43A0-9EDF-4C63F2D69409}</x14:id>
        </ext>
      </extLst>
    </cfRule>
  </conditionalFormatting>
  <conditionalFormatting sqref="D4563:D4578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{BD6EF9A0-C96B-423D-90EC-03FE4E6DD3E2}</x14:id>
        </ext>
      </extLst>
    </cfRule>
  </conditionalFormatting>
  <conditionalFormatting sqref="E4563:E4578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{7A376F60-BB62-4C45-B5FF-57C06E91778B}</x14:id>
        </ext>
      </extLst>
    </cfRule>
  </conditionalFormatting>
  <conditionalFormatting sqref="F4563:F4578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{694A4F59-FA0E-4496-8D54-09BB36A3AC8A}</x14:id>
        </ext>
      </extLst>
    </cfRule>
  </conditionalFormatting>
  <conditionalFormatting sqref="G4563:G4578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{6A7C419C-7440-43B5-AFD2-F11E28D29997}</x14:id>
        </ext>
      </extLst>
    </cfRule>
  </conditionalFormatting>
  <conditionalFormatting sqref="H4563:H4578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{8DB08B32-2974-4A7C-B590-E4A34302D128}</x14:id>
        </ext>
      </extLst>
    </cfRule>
  </conditionalFormatting>
  <conditionalFormatting sqref="I4563:I4578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{B4179792-1830-4166-8C38-E97431486F33}</x14:id>
        </ext>
      </extLst>
    </cfRule>
  </conditionalFormatting>
  <conditionalFormatting sqref="J4563:J4578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{157E6DC0-32F4-41E5-B6B8-2065FAEDAAE7}</x14:id>
        </ext>
      </extLst>
    </cfRule>
  </conditionalFormatting>
  <conditionalFormatting sqref="K4563:K4578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{7EF54E65-495C-4B34-A07D-3E87FBC5BE9C}</x14:id>
        </ext>
      </extLst>
    </cfRule>
  </conditionalFormatting>
  <conditionalFormatting sqref="B4585:B4600">
    <cfRule type="dataBar" priority="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{CAC91E23-017B-4534-848B-A59B730C1A8E}</x14:id>
        </ext>
      </extLst>
    </cfRule>
  </conditionalFormatting>
  <conditionalFormatting sqref="C4585:C4600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{A84B6A87-1E7D-4DF6-89CE-B9E4C380B321}</x14:id>
        </ext>
      </extLst>
    </cfRule>
  </conditionalFormatting>
  <conditionalFormatting sqref="D4585:D4600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{22D69F06-CAAF-4C67-8882-9EDBCCABFA21}</x14:id>
        </ext>
      </extLst>
    </cfRule>
  </conditionalFormatting>
  <conditionalFormatting sqref="E4585:E4600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{71D71ED8-1910-4D21-BFDE-20ECEF334E34}</x14:id>
        </ext>
      </extLst>
    </cfRule>
  </conditionalFormatting>
  <conditionalFormatting sqref="F4585:F4600">
    <cfRule type="dataBar" priority="1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{9F0D04A8-6252-4A69-98CB-644B69674A47}</x14:id>
        </ext>
      </extLst>
    </cfRule>
  </conditionalFormatting>
  <conditionalFormatting sqref="G4585:G4600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{BAA99F90-39DF-4D8C-A5D5-536C17C16FEC}</x14:id>
        </ext>
      </extLst>
    </cfRule>
  </conditionalFormatting>
  <conditionalFormatting sqref="H4585:H4600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{DB4BB243-54AC-4E15-8DCD-C240FBA564ED}</x14:id>
        </ext>
      </extLst>
    </cfRule>
  </conditionalFormatting>
  <conditionalFormatting sqref="I4585:I4600">
    <cfRule type="dataBar" priority="1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{89DAB789-07FC-4951-980C-2BC9C0BD24D5}</x14:id>
        </ext>
      </extLst>
    </cfRule>
  </conditionalFormatting>
  <conditionalFormatting sqref="J4585:J4600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{1B7A130F-C045-4F40-94D5-43ACA38ECCE1}</x14:id>
        </ext>
      </extLst>
    </cfRule>
  </conditionalFormatting>
  <conditionalFormatting sqref="K4585:K4600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{5C1460FB-FF41-482C-8E40-F562DFAD396D}</x14:id>
        </ext>
      </extLst>
    </cfRule>
  </conditionalFormatting>
  <conditionalFormatting sqref="B4605:B4620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{96F58326-7936-47CD-AAF9-2703CA0FA8E6}</x14:id>
        </ext>
      </extLst>
    </cfRule>
  </conditionalFormatting>
  <conditionalFormatting sqref="C4605:C4620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{187246A5-A5FD-4870-996D-3F2336B69E1A}</x14:id>
        </ext>
      </extLst>
    </cfRule>
  </conditionalFormatting>
  <conditionalFormatting sqref="D4605:D4620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{6F306364-87BA-40FF-861E-6A41655B4D89}</x14:id>
        </ext>
      </extLst>
    </cfRule>
  </conditionalFormatting>
  <conditionalFormatting sqref="E4605:E4620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{80D6C9B4-7154-40E4-B0C3-145832EDC642}</x14:id>
        </ext>
      </extLst>
    </cfRule>
  </conditionalFormatting>
  <conditionalFormatting sqref="F4605:F4620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{BB645B98-B3DC-4A8D-9B5D-9E0156F2291D}</x14:id>
        </ext>
      </extLst>
    </cfRule>
  </conditionalFormatting>
  <conditionalFormatting sqref="G4605:G4620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{F9FD761B-D23D-4DF7-B0FA-98782C07062B}</x14:id>
        </ext>
      </extLst>
    </cfRule>
  </conditionalFormatting>
  <conditionalFormatting sqref="H4605:H4620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{D29D2242-C19E-41F9-AA2A-DB7EE9C1F88C}</x14:id>
        </ext>
      </extLst>
    </cfRule>
  </conditionalFormatting>
  <conditionalFormatting sqref="I4605:I4620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{22FA682F-B9D8-4E69-9CC5-F6C0064A5988}</x14:id>
        </ext>
      </extLst>
    </cfRule>
  </conditionalFormatting>
  <conditionalFormatting sqref="J4605:J4620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{494D0E0B-6E46-4A7A-BC99-A6C2D25A40A5}</x14:id>
        </ext>
      </extLst>
    </cfRule>
  </conditionalFormatting>
  <conditionalFormatting sqref="K4605:K4620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{53AD94C2-4ACF-45B4-94FB-49ED3D67E6C2}</x14:id>
        </ext>
      </extLst>
    </cfRule>
  </conditionalFormatting>
  <conditionalFormatting sqref="B4627:B4642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{7ABA44E2-B2C3-41C6-B4C5-569041C9277F}</x14:id>
        </ext>
      </extLst>
    </cfRule>
  </conditionalFormatting>
  <conditionalFormatting sqref="C4627:C4642">
    <cfRule type="dataBar" priority="1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{2B5CED0C-C949-49FF-A578-B44916B81BB7}</x14:id>
        </ext>
      </extLst>
    </cfRule>
  </conditionalFormatting>
  <conditionalFormatting sqref="D4627:D4642"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{B7FCAA79-9AF2-4FFD-AB8C-9FB88129D0CF}</x14:id>
        </ext>
      </extLst>
    </cfRule>
  </conditionalFormatting>
  <conditionalFormatting sqref="E4627:E4642">
    <cfRule type="dataBar" priority="1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{9AF5F992-0ECB-44D1-8563-08F81020F534}</x14:id>
        </ext>
      </extLst>
    </cfRule>
  </conditionalFormatting>
  <conditionalFormatting sqref="F4627:F4642">
    <cfRule type="dataBar" priority="1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{A6397E60-A321-49FE-814E-E358640DCECE}</x14:id>
        </ext>
      </extLst>
    </cfRule>
  </conditionalFormatting>
  <conditionalFormatting sqref="G4627:G4642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{F198AE28-5646-41EC-B678-7C80A02D97A0}</x14:id>
        </ext>
      </extLst>
    </cfRule>
  </conditionalFormatting>
  <conditionalFormatting sqref="H4627:H4642">
    <cfRule type="dataBar" priority="1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{950C8411-27F3-499A-AB9F-8698DB90E215}</x14:id>
        </ext>
      </extLst>
    </cfRule>
  </conditionalFormatting>
  <conditionalFormatting sqref="I4627:I4642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{9D677A43-65D9-43EA-81CB-25FCF6D55BA1}</x14:id>
        </ext>
      </extLst>
    </cfRule>
  </conditionalFormatting>
  <conditionalFormatting sqref="J4627:J4642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{07811359-1A05-40CC-B396-83188B82DC8F}</x14:id>
        </ext>
      </extLst>
    </cfRule>
  </conditionalFormatting>
  <conditionalFormatting sqref="K4627:K4642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{CA206831-AD1E-4FBA-8D15-D99513593309}</x14:id>
        </ext>
      </extLst>
    </cfRule>
  </conditionalFormatting>
  <conditionalFormatting sqref="B4647:B4662">
    <cfRule type="dataBar" priority="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{085753DB-C09F-4126-BC27-3FD06A48B57C}</x14:id>
        </ext>
      </extLst>
    </cfRule>
  </conditionalFormatting>
  <conditionalFormatting sqref="C4647:C4662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{98979417-17B1-4433-8AF6-E81B67A2E6B3}</x14:id>
        </ext>
      </extLst>
    </cfRule>
  </conditionalFormatting>
  <conditionalFormatting sqref="D4647:D4662">
    <cfRule type="dataBar" priority="1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{8EF79627-2501-49F7-A0D8-F3000B925E42}</x14:id>
        </ext>
      </extLst>
    </cfRule>
  </conditionalFormatting>
  <conditionalFormatting sqref="E4647:E4662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{F3616F50-E6EB-424E-875D-895C691B0EC4}</x14:id>
        </ext>
      </extLst>
    </cfRule>
  </conditionalFormatting>
  <conditionalFormatting sqref="F4647:F4662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{FE28204E-61DC-45FE-8119-C7DA39D77926}</x14:id>
        </ext>
      </extLst>
    </cfRule>
  </conditionalFormatting>
  <conditionalFormatting sqref="G4647:G4662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{B2FF7D51-25AD-4737-A1C1-F8750D8B6959}</x14:id>
        </ext>
      </extLst>
    </cfRule>
  </conditionalFormatting>
  <conditionalFormatting sqref="H4647:H4662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{820CB92A-C3C2-4F63-87C5-78E29642BE94}</x14:id>
        </ext>
      </extLst>
    </cfRule>
  </conditionalFormatting>
  <conditionalFormatting sqref="I4647:I4662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{880C8B19-B780-4A1F-96F7-19C04AF7F227}</x14:id>
        </ext>
      </extLst>
    </cfRule>
  </conditionalFormatting>
  <conditionalFormatting sqref="J4647:J4662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{1BF04064-7430-47F3-81B6-B2C5ABFB7E11}</x14:id>
        </ext>
      </extLst>
    </cfRule>
  </conditionalFormatting>
  <conditionalFormatting sqref="K4647:K4662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{A003017A-99C7-4140-BA17-D92BD2339FF0}</x14:id>
        </ext>
      </extLst>
    </cfRule>
  </conditionalFormatting>
  <conditionalFormatting sqref="B4669:B4684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{C97B1468-3DB9-4845-940E-5111BD823E22}</x14:id>
        </ext>
      </extLst>
    </cfRule>
  </conditionalFormatting>
  <conditionalFormatting sqref="C4669:C4684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{7B9FEB92-9310-47F4-AED6-123C4E985D31}</x14:id>
        </ext>
      </extLst>
    </cfRule>
  </conditionalFormatting>
  <conditionalFormatting sqref="D4669:D4684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{27702311-EAF1-47EE-8579-26872EF33808}</x14:id>
        </ext>
      </extLst>
    </cfRule>
  </conditionalFormatting>
  <conditionalFormatting sqref="E4669:E4684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{D901A59B-7557-457A-8A32-578A84F24E39}</x14:id>
        </ext>
      </extLst>
    </cfRule>
  </conditionalFormatting>
  <conditionalFormatting sqref="F4669:F4684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{CB81D292-631C-4C36-9CF7-771E037CE004}</x14:id>
        </ext>
      </extLst>
    </cfRule>
  </conditionalFormatting>
  <conditionalFormatting sqref="G4669:G4684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{5C527D27-E631-4A9C-9786-8D63ECDB5802}</x14:id>
        </ext>
      </extLst>
    </cfRule>
  </conditionalFormatting>
  <conditionalFormatting sqref="H4669:H4684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{BE3E21B2-B96F-4948-BC59-A9D19FEE5D41}</x14:id>
        </ext>
      </extLst>
    </cfRule>
  </conditionalFormatting>
  <conditionalFormatting sqref="I4669:I4684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{87092EC5-5E7F-46B3-A041-E036CACB33A0}</x14:id>
        </ext>
      </extLst>
    </cfRule>
  </conditionalFormatting>
  <conditionalFormatting sqref="J4669:J4684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{2794AA7D-7DF2-444C-9B09-0ABABFDEEA8C}</x14:id>
        </ext>
      </extLst>
    </cfRule>
  </conditionalFormatting>
  <conditionalFormatting sqref="K4669:K4684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{4B4AE1E2-CC8B-4A2F-BACF-58138D8AC4AD}</x14:id>
        </ext>
      </extLst>
    </cfRule>
  </conditionalFormatting>
  <conditionalFormatting sqref="B4689:B4704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{CD556B12-DD31-4E4F-B7B5-353B4598801D}</x14:id>
        </ext>
      </extLst>
    </cfRule>
  </conditionalFormatting>
  <conditionalFormatting sqref="C4689:C4704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{7BBF1C32-5F2C-4077-8A90-60103243CC62}</x14:id>
        </ext>
      </extLst>
    </cfRule>
  </conditionalFormatting>
  <conditionalFormatting sqref="D4689:D4704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{3FDDCF3A-9204-47AF-AF38-7E0A055952C2}</x14:id>
        </ext>
      </extLst>
    </cfRule>
  </conditionalFormatting>
  <conditionalFormatting sqref="E4689:E4704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{6F9A3BFD-9723-4779-91D5-190456BD42FC}</x14:id>
        </ext>
      </extLst>
    </cfRule>
  </conditionalFormatting>
  <conditionalFormatting sqref="F4689:F4704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{E842056D-AE20-4FC7-B925-5387663F667B}</x14:id>
        </ext>
      </extLst>
    </cfRule>
  </conditionalFormatting>
  <conditionalFormatting sqref="G4689:G4704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{E2461EA9-07BA-4CF4-9006-064956A67574}</x14:id>
        </ext>
      </extLst>
    </cfRule>
  </conditionalFormatting>
  <conditionalFormatting sqref="H4689:H4704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{AC950D99-EE2F-4E29-9129-119D9CED867E}</x14:id>
        </ext>
      </extLst>
    </cfRule>
  </conditionalFormatting>
  <conditionalFormatting sqref="I4689:I4704"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{2DA1ABC7-23C6-4B0D-9FB8-1CFC14D6A803}</x14:id>
        </ext>
      </extLst>
    </cfRule>
  </conditionalFormatting>
  <conditionalFormatting sqref="J4689:J4704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{EE9E97F6-36DA-4C25-B44B-7C067E826826}</x14:id>
        </ext>
      </extLst>
    </cfRule>
  </conditionalFormatting>
  <conditionalFormatting sqref="K4689:K4704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{0722FE95-FD2F-472B-ABEA-16B57BF88855}</x14:id>
        </ext>
      </extLst>
    </cfRule>
  </conditionalFormatting>
  <conditionalFormatting sqref="B4711:B4726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{CB53DAF5-825A-47A5-9173-33F89E7B07E3}</x14:id>
        </ext>
      </extLst>
    </cfRule>
  </conditionalFormatting>
  <conditionalFormatting sqref="C4711:C4726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{1660E313-2E84-45A3-AFE7-670B6F744311}</x14:id>
        </ext>
      </extLst>
    </cfRule>
  </conditionalFormatting>
  <conditionalFormatting sqref="D4711:D4726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{6F5179F5-B06A-485A-BBEF-27698396B35C}</x14:id>
        </ext>
      </extLst>
    </cfRule>
  </conditionalFormatting>
  <conditionalFormatting sqref="E4711:E4726">
    <cfRule type="dataBar" priority="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{479D840B-860B-417B-A023-EE995B7FB032}</x14:id>
        </ext>
      </extLst>
    </cfRule>
  </conditionalFormatting>
  <conditionalFormatting sqref="F4711:F4726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{6D135D08-E624-4A89-B4CC-83F0502FE308}</x14:id>
        </ext>
      </extLst>
    </cfRule>
  </conditionalFormatting>
  <conditionalFormatting sqref="G4711:G4726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{1B6F7656-7090-4164-A3CD-B8A9B005CEE3}</x14:id>
        </ext>
      </extLst>
    </cfRule>
  </conditionalFormatting>
  <conditionalFormatting sqref="H4711:H4726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{A727C4B1-0A6D-47F5-A146-EE84DE0946AA}</x14:id>
        </ext>
      </extLst>
    </cfRule>
  </conditionalFormatting>
  <conditionalFormatting sqref="I4711:I4726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{CAA602F2-268D-41E9-9034-C9FD202DA92E}</x14:id>
        </ext>
      </extLst>
    </cfRule>
  </conditionalFormatting>
  <conditionalFormatting sqref="J4711:J4726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{6BF46113-3466-440B-9467-174F2E400FC2}</x14:id>
        </ext>
      </extLst>
    </cfRule>
  </conditionalFormatting>
  <conditionalFormatting sqref="K4711:K4726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{CD513982-3B9C-4602-96F8-38BF5B0B3D0A}</x14:id>
        </ext>
      </extLst>
    </cfRule>
  </conditionalFormatting>
  <conditionalFormatting sqref="B4731:B4746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{0303E726-0B38-46DF-A03E-39EE95B5F411}</x14:id>
        </ext>
      </extLst>
    </cfRule>
  </conditionalFormatting>
  <conditionalFormatting sqref="C4731:C4746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{43AC5680-DA8B-4E54-931C-8377D4BEBA10}</x14:id>
        </ext>
      </extLst>
    </cfRule>
  </conditionalFormatting>
  <conditionalFormatting sqref="D4731:D4746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{4AC532DD-2828-42FE-93B5-1EF8F0BCA4E3}</x14:id>
        </ext>
      </extLst>
    </cfRule>
  </conditionalFormatting>
  <conditionalFormatting sqref="E4731:E4746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{0DFA038C-BBC5-4F82-84A3-AE7038B050E6}</x14:id>
        </ext>
      </extLst>
    </cfRule>
  </conditionalFormatting>
  <conditionalFormatting sqref="F4731:F4746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{50AC73B3-94DF-4A48-A123-EAB485B4A3A0}</x14:id>
        </ext>
      </extLst>
    </cfRule>
  </conditionalFormatting>
  <conditionalFormatting sqref="G4731:G4746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{74DDD61D-F6D8-4B8C-A833-1FFD8A95F308}</x14:id>
        </ext>
      </extLst>
    </cfRule>
  </conditionalFormatting>
  <conditionalFormatting sqref="H4731:H4746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{61AA3336-7242-413B-9DE8-A46930991E15}</x14:id>
        </ext>
      </extLst>
    </cfRule>
  </conditionalFormatting>
  <conditionalFormatting sqref="I4731:I4746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{B090A884-204D-45AF-BD8B-CCB7DB1847AE}</x14:id>
        </ext>
      </extLst>
    </cfRule>
  </conditionalFormatting>
  <conditionalFormatting sqref="J4731:J4746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{D7086B2E-9C05-471E-91C1-76B3EB35F7CB}</x14:id>
        </ext>
      </extLst>
    </cfRule>
  </conditionalFormatting>
  <conditionalFormatting sqref="K4731:K4746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{10C70CE8-69E1-4E69-8090-54A35F40C2B0}</x14:id>
        </ext>
      </extLst>
    </cfRule>
  </conditionalFormatting>
  <conditionalFormatting sqref="B4753:B4768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{A6F18B92-DFF9-490F-AFCD-02CB4A79479C}</x14:id>
        </ext>
      </extLst>
    </cfRule>
  </conditionalFormatting>
  <conditionalFormatting sqref="C4753:C4768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{18BBFE04-6007-4D5C-AEE6-F3FD535861EA}</x14:id>
        </ext>
      </extLst>
    </cfRule>
  </conditionalFormatting>
  <conditionalFormatting sqref="D4753:D4768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{A2978F9D-ACD0-41B6-BE85-8CE9AFFCC9D8}</x14:id>
        </ext>
      </extLst>
    </cfRule>
  </conditionalFormatting>
  <conditionalFormatting sqref="E4753:E4768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{3A9C01F0-22EC-4BD4-B836-56D90F4ECF89}</x14:id>
        </ext>
      </extLst>
    </cfRule>
  </conditionalFormatting>
  <conditionalFormatting sqref="F4753:F4768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{D7DD876B-2A74-4DFC-BEDC-D87063346E95}</x14:id>
        </ext>
      </extLst>
    </cfRule>
  </conditionalFormatting>
  <conditionalFormatting sqref="G4753:G4768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{88C15EAB-652A-4879-A652-4E4635EE0AC5}</x14:id>
        </ext>
      </extLst>
    </cfRule>
  </conditionalFormatting>
  <conditionalFormatting sqref="H4753:H4768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{403F1EE3-24A7-452D-A80D-35DE229D23F6}</x14:id>
        </ext>
      </extLst>
    </cfRule>
  </conditionalFormatting>
  <conditionalFormatting sqref="I4753:I4768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{01F1D410-300E-43F8-8013-3A08FB36896C}</x14:id>
        </ext>
      </extLst>
    </cfRule>
  </conditionalFormatting>
  <conditionalFormatting sqref="J4753:J4768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{5040C1AB-A612-427E-AE92-FCD02C3105FA}</x14:id>
        </ext>
      </extLst>
    </cfRule>
  </conditionalFormatting>
  <conditionalFormatting sqref="K4753:K4768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{51883058-7551-4BCF-B1CE-F90D751F8A53}</x14:id>
        </ext>
      </extLst>
    </cfRule>
  </conditionalFormatting>
  <conditionalFormatting sqref="B4773:B4788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{C79CC73B-E1A7-474E-8F1C-8C4C3B3B6C7A}</x14:id>
        </ext>
      </extLst>
    </cfRule>
  </conditionalFormatting>
  <conditionalFormatting sqref="C4773:C4788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{0EAFD133-7524-407B-9E21-743AACBB2F72}</x14:id>
        </ext>
      </extLst>
    </cfRule>
  </conditionalFormatting>
  <conditionalFormatting sqref="D4773:D4788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{59715815-E32D-4F46-ADBF-A0275B605A5C}</x14:id>
        </ext>
      </extLst>
    </cfRule>
  </conditionalFormatting>
  <conditionalFormatting sqref="E4773:E4788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{9079C6BF-CA43-4C7F-9E5E-D6DDAE746630}</x14:id>
        </ext>
      </extLst>
    </cfRule>
  </conditionalFormatting>
  <conditionalFormatting sqref="F4773:F4788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{34D6E74C-39F3-44FC-B430-2F2F7E3D45D7}</x14:id>
        </ext>
      </extLst>
    </cfRule>
  </conditionalFormatting>
  <conditionalFormatting sqref="G4773:G4788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{31B56A9F-848E-460B-994B-2CFB190F3647}</x14:id>
        </ext>
      </extLst>
    </cfRule>
  </conditionalFormatting>
  <conditionalFormatting sqref="H4773:H4788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{5BF7E5C9-14CA-42F1-BA8E-6B42AB64E4A6}</x14:id>
        </ext>
      </extLst>
    </cfRule>
  </conditionalFormatting>
  <conditionalFormatting sqref="I4773:I4788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{831083D3-7A5F-43C8-8FA9-5319D054E325}</x14:id>
        </ext>
      </extLst>
    </cfRule>
  </conditionalFormatting>
  <conditionalFormatting sqref="J4773:J4788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{8C3DE517-2A3E-440A-9275-9558186EC2D7}</x14:id>
        </ext>
      </extLst>
    </cfRule>
  </conditionalFormatting>
  <conditionalFormatting sqref="K4773:K4788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{A9BDDD0A-F877-4EB5-8FC2-DCE303F46B79}</x14:id>
        </ext>
      </extLst>
    </cfRule>
  </conditionalFormatting>
  <conditionalFormatting sqref="B4795:B4810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{65E4F6AA-F397-48F1-9092-DCB8FD5B27CD}</x14:id>
        </ext>
      </extLst>
    </cfRule>
  </conditionalFormatting>
  <conditionalFormatting sqref="C4795:C4810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{782F7A19-07C4-414E-889A-C845B720B4B7}</x14:id>
        </ext>
      </extLst>
    </cfRule>
  </conditionalFormatting>
  <conditionalFormatting sqref="D4795:D4810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{E353F0C2-57AF-43BC-8CAE-03E5E2F41329}</x14:id>
        </ext>
      </extLst>
    </cfRule>
  </conditionalFormatting>
  <conditionalFormatting sqref="E4795:E4810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{879CA4DF-64D7-4EBA-BB53-81625169A73A}</x14:id>
        </ext>
      </extLst>
    </cfRule>
  </conditionalFormatting>
  <conditionalFormatting sqref="F4795:F4810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{B54C1D87-A9E2-4E51-B60F-8737B15E6C52}</x14:id>
        </ext>
      </extLst>
    </cfRule>
  </conditionalFormatting>
  <conditionalFormatting sqref="G4795:G4810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{5E9E346F-46B4-46E3-9E99-EF26B626F9E8}</x14:id>
        </ext>
      </extLst>
    </cfRule>
  </conditionalFormatting>
  <conditionalFormatting sqref="H4795:H4810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{68670579-E64C-4950-BA90-5670370BA740}</x14:id>
        </ext>
      </extLst>
    </cfRule>
  </conditionalFormatting>
  <conditionalFormatting sqref="I4795:I4810">
    <cfRule type="dataBar" priority="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{ACB251F3-9E9C-4E45-9967-8365EA1BA105}</x14:id>
        </ext>
      </extLst>
    </cfRule>
  </conditionalFormatting>
  <conditionalFormatting sqref="J4795:J4810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{9EFD3EB2-70F0-4548-A436-FBB084043DA3}</x14:id>
        </ext>
      </extLst>
    </cfRule>
  </conditionalFormatting>
  <conditionalFormatting sqref="K4795:K4810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{BE88257E-422B-4C4D-8352-0D9D1A421928}</x14:id>
        </ext>
      </extLst>
    </cfRule>
  </conditionalFormatting>
  <conditionalFormatting sqref="B4815:B4830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{A724BC13-EA86-4E24-9970-2E1D8C4BC8DF}</x14:id>
        </ext>
      </extLst>
    </cfRule>
  </conditionalFormatting>
  <conditionalFormatting sqref="C4815:C4830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{CC4BF585-4D0A-484F-AF65-33A3719F532A}</x14:id>
        </ext>
      </extLst>
    </cfRule>
  </conditionalFormatting>
  <conditionalFormatting sqref="D4815:D4830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{35575EE0-0B89-4477-B120-95ED2CA8B641}</x14:id>
        </ext>
      </extLst>
    </cfRule>
  </conditionalFormatting>
  <conditionalFormatting sqref="E4815:E4830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{FB22EE51-BDB9-430B-88C4-EE15913392B8}</x14:id>
        </ext>
      </extLst>
    </cfRule>
  </conditionalFormatting>
  <conditionalFormatting sqref="F4815:F4830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{7180B356-4D2B-4591-832C-AA43E737334F}</x14:id>
        </ext>
      </extLst>
    </cfRule>
  </conditionalFormatting>
  <conditionalFormatting sqref="G4815:G4830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{6ED92650-775D-4236-846E-A4F9A5AAA765}</x14:id>
        </ext>
      </extLst>
    </cfRule>
  </conditionalFormatting>
  <conditionalFormatting sqref="H4815:H4830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{342F235A-3167-4B0C-8D48-DF9D76942495}</x14:id>
        </ext>
      </extLst>
    </cfRule>
  </conditionalFormatting>
  <conditionalFormatting sqref="I4815:I4830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{0CADD2B4-CEEA-492D-9E9C-05F80A74404A}</x14:id>
        </ext>
      </extLst>
    </cfRule>
  </conditionalFormatting>
  <conditionalFormatting sqref="J4815:J4830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{3B9CBD08-32B5-443E-BF5C-848179362FD9}</x14:id>
        </ext>
      </extLst>
    </cfRule>
  </conditionalFormatting>
  <conditionalFormatting sqref="K4815:K4830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{24D61C24-6291-4E4C-B6AE-9A2AF7ECAC90}</x14:id>
        </ext>
      </extLst>
    </cfRule>
  </conditionalFormatting>
  <conditionalFormatting sqref="B4837:B4852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{099594F1-23B3-4980-83C7-0188108425B2}</x14:id>
        </ext>
      </extLst>
    </cfRule>
  </conditionalFormatting>
  <conditionalFormatting sqref="C4837:C4852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{36B63B2D-0C02-4817-A98F-DDE865F03352}</x14:id>
        </ext>
      </extLst>
    </cfRule>
  </conditionalFormatting>
  <conditionalFormatting sqref="D4837:D4852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{00FD9B68-21F3-46C8-9270-DDC79AF5C20F}</x14:id>
        </ext>
      </extLst>
    </cfRule>
  </conditionalFormatting>
  <conditionalFormatting sqref="E4837:E4852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{7B2A9CD1-5031-4EB5-BEE4-2026FA855D2F}</x14:id>
        </ext>
      </extLst>
    </cfRule>
  </conditionalFormatting>
  <conditionalFormatting sqref="F4837:F4852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{3830B192-F1B2-4E1A-8B98-F1A5966D2D7C}</x14:id>
        </ext>
      </extLst>
    </cfRule>
  </conditionalFormatting>
  <conditionalFormatting sqref="G4837:G4852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{BFB17DC4-F4DE-4AC9-B941-2CD64711977D}</x14:id>
        </ext>
      </extLst>
    </cfRule>
  </conditionalFormatting>
  <conditionalFormatting sqref="H4837:H4852">
    <cfRule type="dataBar" priority="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{97CA9229-54CB-4B5D-8271-608FE8ECEFF2}</x14:id>
        </ext>
      </extLst>
    </cfRule>
  </conditionalFormatting>
  <conditionalFormatting sqref="I4837:I4852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{021099EE-734F-4E17-845B-BE60CED3A0FC}</x14:id>
        </ext>
      </extLst>
    </cfRule>
  </conditionalFormatting>
  <conditionalFormatting sqref="J4837:J4852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{B7DDA31B-E352-4C22-999E-A9B85B672204}</x14:id>
        </ext>
      </extLst>
    </cfRule>
  </conditionalFormatting>
  <conditionalFormatting sqref="K4837:K4852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{37FC0B85-4D49-45BE-9C27-FD532E365B76}</x14:id>
        </ext>
      </extLst>
    </cfRule>
  </conditionalFormatting>
  <conditionalFormatting sqref="B4857:B4872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{FBFD79C6-FBC2-4EA8-BA06-BB82BA0F442E}</x14:id>
        </ext>
      </extLst>
    </cfRule>
  </conditionalFormatting>
  <conditionalFormatting sqref="C4857:C4872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{7E15D0C6-599A-4F45-BEDC-1B6652B1B8A2}</x14:id>
        </ext>
      </extLst>
    </cfRule>
  </conditionalFormatting>
  <conditionalFormatting sqref="D4857:D4872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{4648E7A3-8E14-4F2C-8773-06A6569285CD}</x14:id>
        </ext>
      </extLst>
    </cfRule>
  </conditionalFormatting>
  <conditionalFormatting sqref="E4857:E4872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{8E53499C-2502-4852-AB27-221A7B6DDFD0}</x14:id>
        </ext>
      </extLst>
    </cfRule>
  </conditionalFormatting>
  <conditionalFormatting sqref="F4857:F4872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{A4808AF7-7F7C-41C6-9766-878F40E71A0C}</x14:id>
        </ext>
      </extLst>
    </cfRule>
  </conditionalFormatting>
  <conditionalFormatting sqref="G4857:G4872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{547B93F5-3071-43EB-9433-773F600D4038}</x14:id>
        </ext>
      </extLst>
    </cfRule>
  </conditionalFormatting>
  <conditionalFormatting sqref="H4857:H4872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{4BC4C741-129A-422F-AD8A-AD6B1DEB1C6D}</x14:id>
        </ext>
      </extLst>
    </cfRule>
  </conditionalFormatting>
  <conditionalFormatting sqref="I4857:I4872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{746C9F51-3F6C-423C-97E9-43FEFAC0F362}</x14:id>
        </ext>
      </extLst>
    </cfRule>
  </conditionalFormatting>
  <conditionalFormatting sqref="J4857:J4872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{F4805568-0DDE-4065-9A74-D21E316224F1}</x14:id>
        </ext>
      </extLst>
    </cfRule>
  </conditionalFormatting>
  <conditionalFormatting sqref="K4857:K4872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{F52BA0E2-0537-4BCB-AE97-B29B0AA293E2}</x14:id>
        </ext>
      </extLst>
    </cfRule>
  </conditionalFormatting>
  <conditionalFormatting sqref="B4879:B4894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{578CF894-81CB-4C79-8E26-E99BCDF7EEAC}</x14:id>
        </ext>
      </extLst>
    </cfRule>
  </conditionalFormatting>
  <conditionalFormatting sqref="C4879:C4894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{4B24D9E7-C69F-46FE-B359-DE394FC6FCD3}</x14:id>
        </ext>
      </extLst>
    </cfRule>
  </conditionalFormatting>
  <conditionalFormatting sqref="D4879:D4894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{502D4DDF-6308-4211-9D81-49242B7DD789}</x14:id>
        </ext>
      </extLst>
    </cfRule>
  </conditionalFormatting>
  <conditionalFormatting sqref="E4879:E4894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{7E020318-9567-4B94-B631-02D067475438}</x14:id>
        </ext>
      </extLst>
    </cfRule>
  </conditionalFormatting>
  <conditionalFormatting sqref="F4879:F4894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{E84DC88A-18D8-4C84-9DC5-89693DD0BF29}</x14:id>
        </ext>
      </extLst>
    </cfRule>
  </conditionalFormatting>
  <conditionalFormatting sqref="G4879:G4894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{2CDA378F-C77F-4A36-B206-B18ED7EA1D9B}</x14:id>
        </ext>
      </extLst>
    </cfRule>
  </conditionalFormatting>
  <conditionalFormatting sqref="H4879:H4894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{83AC6456-1DB5-4A69-B55A-652E1091E745}</x14:id>
        </ext>
      </extLst>
    </cfRule>
  </conditionalFormatting>
  <conditionalFormatting sqref="I4879:I4894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{CACADFC1-174B-40E7-9472-E0E819C1C971}</x14:id>
        </ext>
      </extLst>
    </cfRule>
  </conditionalFormatting>
  <conditionalFormatting sqref="J4879:J4894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{0B73A5C9-6F0B-46CF-A6C4-F792C5B250AB}</x14:id>
        </ext>
      </extLst>
    </cfRule>
  </conditionalFormatting>
  <conditionalFormatting sqref="K4879:K4894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{669DE4B0-D619-40DB-8B02-112DE7DCEEEF}</x14:id>
        </ext>
      </extLst>
    </cfRule>
  </conditionalFormatting>
  <conditionalFormatting sqref="B4899:B4914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{9B5AC520-B1C2-46E7-BA4A-AA7FBA41E62C}</x14:id>
        </ext>
      </extLst>
    </cfRule>
  </conditionalFormatting>
  <conditionalFormatting sqref="C4899:C4914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{A5EEEDE7-DA4D-47A6-A079-3CAF769CA705}</x14:id>
        </ext>
      </extLst>
    </cfRule>
  </conditionalFormatting>
  <conditionalFormatting sqref="D4899:D4914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{ED024590-E514-434D-8580-515E98D5D195}</x14:id>
        </ext>
      </extLst>
    </cfRule>
  </conditionalFormatting>
  <conditionalFormatting sqref="E4899:E4914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{2A5CAD22-FDEA-4F25-B61D-740BCC74DF3F}</x14:id>
        </ext>
      </extLst>
    </cfRule>
  </conditionalFormatting>
  <conditionalFormatting sqref="F4899:F4914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{C9449806-0A1D-4DA6-83E7-7EC38FE8580E}</x14:id>
        </ext>
      </extLst>
    </cfRule>
  </conditionalFormatting>
  <conditionalFormatting sqref="G4899:G4914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{09BF9E87-DEF4-4FF8-8358-8A7010A20F45}</x14:id>
        </ext>
      </extLst>
    </cfRule>
  </conditionalFormatting>
  <conditionalFormatting sqref="H4899:H491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{76D64640-25B4-4B3B-B075-BCFFD5DBED9D}</x14:id>
        </ext>
      </extLst>
    </cfRule>
  </conditionalFormatting>
  <conditionalFormatting sqref="I4899:I4914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{40ABA290-FEAB-4C98-A153-985F992181EE}</x14:id>
        </ext>
      </extLst>
    </cfRule>
  </conditionalFormatting>
  <conditionalFormatting sqref="J4899:J4914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{4261CECA-0039-4F74-830F-920D882297DD}</x14:id>
        </ext>
      </extLst>
    </cfRule>
  </conditionalFormatting>
  <conditionalFormatting sqref="K4899:K4914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{9ED04B41-6378-4F75-97CB-F1F29F76B042}</x14:id>
        </ext>
      </extLst>
    </cfRule>
  </conditionalFormatting>
  <conditionalFormatting sqref="B4921:B493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{BC2B9B5A-8F9E-4111-BC52-9A988E40EE60}</x14:id>
        </ext>
      </extLst>
    </cfRule>
  </conditionalFormatting>
  <conditionalFormatting sqref="C4921:C4936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{523E86D2-4667-4B3A-9D30-DBE1A5A60A9F}</x14:id>
        </ext>
      </extLst>
    </cfRule>
  </conditionalFormatting>
  <conditionalFormatting sqref="D4921:D493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{CBA02EEA-30DD-4E46-B4C4-75F4459DDB19}</x14:id>
        </ext>
      </extLst>
    </cfRule>
  </conditionalFormatting>
  <conditionalFormatting sqref="E4921:E4936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{25C552E6-D94D-4E05-9656-DDD67339FF6D}</x14:id>
        </ext>
      </extLst>
    </cfRule>
  </conditionalFormatting>
  <conditionalFormatting sqref="F4921:F493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{C7437713-FBEB-4356-99C3-935278394D70}</x14:id>
        </ext>
      </extLst>
    </cfRule>
  </conditionalFormatting>
  <conditionalFormatting sqref="G4921:G4936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{38884BAF-437B-489C-9B0D-BE579FCBCDED}</x14:id>
        </ext>
      </extLst>
    </cfRule>
  </conditionalFormatting>
  <conditionalFormatting sqref="H4921:H4936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{A15CBD3F-772E-40D3-820C-25B26E5A4C52}</x14:id>
        </ext>
      </extLst>
    </cfRule>
  </conditionalFormatting>
  <conditionalFormatting sqref="I4921:I493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{A798E7BD-8087-447D-91A7-0843D4D53B21}</x14:id>
        </ext>
      </extLst>
    </cfRule>
  </conditionalFormatting>
  <conditionalFormatting sqref="J4921:J493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{7A204AC3-9694-4B50-B819-D70F7CB9CC6C}</x14:id>
        </ext>
      </extLst>
    </cfRule>
  </conditionalFormatting>
  <conditionalFormatting sqref="K4921:K493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{93C99A6A-D947-4BD3-B285-17022FA5137E}</x14:id>
        </ext>
      </extLst>
    </cfRule>
  </conditionalFormatting>
  <conditionalFormatting sqref="B4941:B495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{6AF936CE-E78D-4D21-BB6A-F27D70BC3FA6}</x14:id>
        </ext>
      </extLst>
    </cfRule>
  </conditionalFormatting>
  <conditionalFormatting sqref="C4941:C495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{7F1F1EAD-4D12-46B0-9BC9-51D76CB8878B}</x14:id>
        </ext>
      </extLst>
    </cfRule>
  </conditionalFormatting>
  <conditionalFormatting sqref="D4941:D495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{ABD54852-462C-4054-B14D-8CF749ED0AFE}</x14:id>
        </ext>
      </extLst>
    </cfRule>
  </conditionalFormatting>
  <conditionalFormatting sqref="E4941:E495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{2E38B352-88E5-4FB8-8D55-C8C39C422A8E}</x14:id>
        </ext>
      </extLst>
    </cfRule>
  </conditionalFormatting>
  <conditionalFormatting sqref="F4941:F495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{0949F898-793F-43E4-A3C3-52069405AD74}</x14:id>
        </ext>
      </extLst>
    </cfRule>
  </conditionalFormatting>
  <conditionalFormatting sqref="G4941:G495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{F9C0210E-D118-4A18-92DE-56209A028000}</x14:id>
        </ext>
      </extLst>
    </cfRule>
  </conditionalFormatting>
  <conditionalFormatting sqref="H4941:H495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{98F69902-2B55-4127-A9FE-5B7D35DB10DF}</x14:id>
        </ext>
      </extLst>
    </cfRule>
  </conditionalFormatting>
  <conditionalFormatting sqref="I4941:I495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{57108424-8904-4EF8-8408-7530D0A83530}</x14:id>
        </ext>
      </extLst>
    </cfRule>
  </conditionalFormatting>
  <conditionalFormatting sqref="J4941:J495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{D21E3F94-1CFC-4768-955E-DA174529683F}</x14:id>
        </ext>
      </extLst>
    </cfRule>
  </conditionalFormatting>
  <conditionalFormatting sqref="K4941:K495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{9D9BA7F0-1A34-476A-9752-05FFA194DFC6}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A25507E-C060-49DD-82FE-C6A1D76DD9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B7:B22</xm:sqref>
        </x14:conditionalFormatting>
        <x14:conditionalFormatting xmlns:xm="http://schemas.microsoft.com/office/excel/2006/main">
          <x14:cfRule type="dataBar" id="{019AA648-9209-409D-B1F9-B0D4906CF7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C7:C22</xm:sqref>
        </x14:conditionalFormatting>
        <x14:conditionalFormatting xmlns:xm="http://schemas.microsoft.com/office/excel/2006/main">
          <x14:cfRule type="dataBar" id="{F3E34990-7B15-45B7-BD8F-DE1E8499DD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D7:D22</xm:sqref>
        </x14:conditionalFormatting>
        <x14:conditionalFormatting xmlns:xm="http://schemas.microsoft.com/office/excel/2006/main">
          <x14:cfRule type="dataBar" id="{980E77B0-3138-4DBF-90C2-AD1F9B3B8E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E7:E22</xm:sqref>
        </x14:conditionalFormatting>
        <x14:conditionalFormatting xmlns:xm="http://schemas.microsoft.com/office/excel/2006/main">
          <x14:cfRule type="dataBar" id="{FD7CF63F-A1EC-4F48-8B81-34D2E3EB0D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F7:F22</xm:sqref>
        </x14:conditionalFormatting>
        <x14:conditionalFormatting xmlns:xm="http://schemas.microsoft.com/office/excel/2006/main">
          <x14:cfRule type="dataBar" id="{7C88CF87-42A2-49EC-95F7-5CEFC53552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G7:G22</xm:sqref>
        </x14:conditionalFormatting>
        <x14:conditionalFormatting xmlns:xm="http://schemas.microsoft.com/office/excel/2006/main">
          <x14:cfRule type="dataBar" id="{5121E301-4FCC-4389-9688-DE7A312491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H7:H22</xm:sqref>
        </x14:conditionalFormatting>
        <x14:conditionalFormatting xmlns:xm="http://schemas.microsoft.com/office/excel/2006/main">
          <x14:cfRule type="dataBar" id="{79D121CB-8A9F-4C10-BCEA-5BAC940444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I7:I22</xm:sqref>
        </x14:conditionalFormatting>
        <x14:conditionalFormatting xmlns:xm="http://schemas.microsoft.com/office/excel/2006/main">
          <x14:cfRule type="dataBar" id="{654A1613-1FAB-4639-85CB-960E6896A3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J7:J22</xm:sqref>
        </x14:conditionalFormatting>
        <x14:conditionalFormatting xmlns:xm="http://schemas.microsoft.com/office/excel/2006/main">
          <x14:cfRule type="dataBar" id="{CC3F195D-FB4C-4F35-9002-5592F7CF7C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K7:K22</xm:sqref>
        </x14:conditionalFormatting>
        <x14:conditionalFormatting xmlns:xm="http://schemas.microsoft.com/office/excel/2006/main">
          <x14:cfRule type="dataBar" id="{B5CB33FD-C4C5-4F99-9B63-87C8788850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B27:B42</xm:sqref>
        </x14:conditionalFormatting>
        <x14:conditionalFormatting xmlns:xm="http://schemas.microsoft.com/office/excel/2006/main">
          <x14:cfRule type="dataBar" id="{AE2A4D8E-FA90-4745-80FA-AD335CBFB7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C27:C42</xm:sqref>
        </x14:conditionalFormatting>
        <x14:conditionalFormatting xmlns:xm="http://schemas.microsoft.com/office/excel/2006/main">
          <x14:cfRule type="dataBar" id="{A4EA96B7-47A2-40C6-8C0C-1663D13463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D27:D42</xm:sqref>
        </x14:conditionalFormatting>
        <x14:conditionalFormatting xmlns:xm="http://schemas.microsoft.com/office/excel/2006/main">
          <x14:cfRule type="dataBar" id="{E5B5FFC3-D37E-4213-B16D-FA7C55C08D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E27:E42</xm:sqref>
        </x14:conditionalFormatting>
        <x14:conditionalFormatting xmlns:xm="http://schemas.microsoft.com/office/excel/2006/main">
          <x14:cfRule type="dataBar" id="{9CCDA011-032B-4989-AA58-FDDB1B3DD8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F27:F42</xm:sqref>
        </x14:conditionalFormatting>
        <x14:conditionalFormatting xmlns:xm="http://schemas.microsoft.com/office/excel/2006/main">
          <x14:cfRule type="dataBar" id="{9CE33C3C-2534-4C35-A020-0E1715D9BF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G27:G42</xm:sqref>
        </x14:conditionalFormatting>
        <x14:conditionalFormatting xmlns:xm="http://schemas.microsoft.com/office/excel/2006/main">
          <x14:cfRule type="dataBar" id="{C231B912-A4DB-42D2-B67E-0D1C18564A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H27:H42</xm:sqref>
        </x14:conditionalFormatting>
        <x14:conditionalFormatting xmlns:xm="http://schemas.microsoft.com/office/excel/2006/main">
          <x14:cfRule type="dataBar" id="{2D096157-BCB2-40D5-BFA0-1BEF40F665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446238E6-C03C-4696-A2A3-519E5B7F74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J27:J42</xm:sqref>
        </x14:conditionalFormatting>
        <x14:conditionalFormatting xmlns:xm="http://schemas.microsoft.com/office/excel/2006/main">
          <x14:cfRule type="dataBar" id="{492C72E5-0B8F-4FF7-A67B-A0EE434D69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K27:K42</xm:sqref>
        </x14:conditionalFormatting>
        <x14:conditionalFormatting xmlns:xm="http://schemas.microsoft.com/office/excel/2006/main">
          <x14:cfRule type="dataBar" id="{746D5B2B-E038-40A0-92DE-60425508AC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B49:B64</xm:sqref>
        </x14:conditionalFormatting>
        <x14:conditionalFormatting xmlns:xm="http://schemas.microsoft.com/office/excel/2006/main">
          <x14:cfRule type="dataBar" id="{C83C6F4B-9320-492C-B3AC-64A215982E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C49:C64</xm:sqref>
        </x14:conditionalFormatting>
        <x14:conditionalFormatting xmlns:xm="http://schemas.microsoft.com/office/excel/2006/main">
          <x14:cfRule type="dataBar" id="{3DB7ECC5-EF19-4FAD-8BDB-24FE6D411B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D49:D64</xm:sqref>
        </x14:conditionalFormatting>
        <x14:conditionalFormatting xmlns:xm="http://schemas.microsoft.com/office/excel/2006/main">
          <x14:cfRule type="dataBar" id="{AC5D5832-C009-4200-AB4F-2278EE7253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E49:E64</xm:sqref>
        </x14:conditionalFormatting>
        <x14:conditionalFormatting xmlns:xm="http://schemas.microsoft.com/office/excel/2006/main">
          <x14:cfRule type="dataBar" id="{28B28C1E-BEAF-4564-A195-C9FC2EBC09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F49:F64</xm:sqref>
        </x14:conditionalFormatting>
        <x14:conditionalFormatting xmlns:xm="http://schemas.microsoft.com/office/excel/2006/main">
          <x14:cfRule type="dataBar" id="{78707B1D-B328-4474-95AA-2410ECBB56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G49:G64</xm:sqref>
        </x14:conditionalFormatting>
        <x14:conditionalFormatting xmlns:xm="http://schemas.microsoft.com/office/excel/2006/main">
          <x14:cfRule type="dataBar" id="{5F138644-3F08-41C0-A90E-0B596CE856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H49:H64</xm:sqref>
        </x14:conditionalFormatting>
        <x14:conditionalFormatting xmlns:xm="http://schemas.microsoft.com/office/excel/2006/main">
          <x14:cfRule type="dataBar" id="{2E041CA4-C9A3-482C-89E1-DC2C3B576D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I49:I64</xm:sqref>
        </x14:conditionalFormatting>
        <x14:conditionalFormatting xmlns:xm="http://schemas.microsoft.com/office/excel/2006/main">
          <x14:cfRule type="dataBar" id="{E6375D83-41B0-474E-B81D-68B3C5458A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J49:J64</xm:sqref>
        </x14:conditionalFormatting>
        <x14:conditionalFormatting xmlns:xm="http://schemas.microsoft.com/office/excel/2006/main">
          <x14:cfRule type="dataBar" id="{2462C737-27C9-4EDB-8C85-1D5B3130BB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K49:K64</xm:sqref>
        </x14:conditionalFormatting>
        <x14:conditionalFormatting xmlns:xm="http://schemas.microsoft.com/office/excel/2006/main">
          <x14:cfRule type="dataBar" id="{9F5316C5-2616-472A-963F-18D7BF55B1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B69:B84</xm:sqref>
        </x14:conditionalFormatting>
        <x14:conditionalFormatting xmlns:xm="http://schemas.microsoft.com/office/excel/2006/main">
          <x14:cfRule type="dataBar" id="{6131A940-6E92-40E0-B902-9F8E5A8228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C69:C84</xm:sqref>
        </x14:conditionalFormatting>
        <x14:conditionalFormatting xmlns:xm="http://schemas.microsoft.com/office/excel/2006/main">
          <x14:cfRule type="dataBar" id="{7145AA08-35FE-487F-8ABA-2C9B91A09B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D69:D84</xm:sqref>
        </x14:conditionalFormatting>
        <x14:conditionalFormatting xmlns:xm="http://schemas.microsoft.com/office/excel/2006/main">
          <x14:cfRule type="dataBar" id="{EDA1B99C-8599-4465-8901-EBB5E5B1E1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E69:E84</xm:sqref>
        </x14:conditionalFormatting>
        <x14:conditionalFormatting xmlns:xm="http://schemas.microsoft.com/office/excel/2006/main">
          <x14:cfRule type="dataBar" id="{919B108A-13ED-4E3E-A53D-6F0E8B59B7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F69:F84</xm:sqref>
        </x14:conditionalFormatting>
        <x14:conditionalFormatting xmlns:xm="http://schemas.microsoft.com/office/excel/2006/main">
          <x14:cfRule type="dataBar" id="{4C2A2E84-4CDA-410E-859B-A8398832B1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G69:G84</xm:sqref>
        </x14:conditionalFormatting>
        <x14:conditionalFormatting xmlns:xm="http://schemas.microsoft.com/office/excel/2006/main">
          <x14:cfRule type="dataBar" id="{B0675E16-103B-4ACE-A93A-CD8C030079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H69:H84</xm:sqref>
        </x14:conditionalFormatting>
        <x14:conditionalFormatting xmlns:xm="http://schemas.microsoft.com/office/excel/2006/main">
          <x14:cfRule type="dataBar" id="{DE21D713-B3E3-4FCD-BC0B-1E0D4B59B0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I69:I84</xm:sqref>
        </x14:conditionalFormatting>
        <x14:conditionalFormatting xmlns:xm="http://schemas.microsoft.com/office/excel/2006/main">
          <x14:cfRule type="dataBar" id="{EE550B5B-1E54-4273-9B61-B51890E0B8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J69:J84</xm:sqref>
        </x14:conditionalFormatting>
        <x14:conditionalFormatting xmlns:xm="http://schemas.microsoft.com/office/excel/2006/main">
          <x14:cfRule type="dataBar" id="{27D23858-1633-433F-8044-9476CCD9E4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K69:K84</xm:sqref>
        </x14:conditionalFormatting>
        <x14:conditionalFormatting xmlns:xm="http://schemas.microsoft.com/office/excel/2006/main">
          <x14:cfRule type="dataBar" id="{65958151-520D-4BAD-843C-DD4BBEFA5C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B91:B106</xm:sqref>
        </x14:conditionalFormatting>
        <x14:conditionalFormatting xmlns:xm="http://schemas.microsoft.com/office/excel/2006/main">
          <x14:cfRule type="dataBar" id="{C5264887-CAD5-487E-868C-FF343A93C6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C91:C106</xm:sqref>
        </x14:conditionalFormatting>
        <x14:conditionalFormatting xmlns:xm="http://schemas.microsoft.com/office/excel/2006/main">
          <x14:cfRule type="dataBar" id="{82DCCB95-1E93-4715-9AEC-7C66762000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D91:D106</xm:sqref>
        </x14:conditionalFormatting>
        <x14:conditionalFormatting xmlns:xm="http://schemas.microsoft.com/office/excel/2006/main">
          <x14:cfRule type="dataBar" id="{4DF61D27-CECF-4714-B7F2-C8813FF0A1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E91:E106</xm:sqref>
        </x14:conditionalFormatting>
        <x14:conditionalFormatting xmlns:xm="http://schemas.microsoft.com/office/excel/2006/main">
          <x14:cfRule type="dataBar" id="{36798B2A-3825-4381-9EFD-DB69DFE0D1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F91:F106</xm:sqref>
        </x14:conditionalFormatting>
        <x14:conditionalFormatting xmlns:xm="http://schemas.microsoft.com/office/excel/2006/main">
          <x14:cfRule type="dataBar" id="{91A9028F-EAAF-4D78-A704-8D53548190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G91:G106</xm:sqref>
        </x14:conditionalFormatting>
        <x14:conditionalFormatting xmlns:xm="http://schemas.microsoft.com/office/excel/2006/main">
          <x14:cfRule type="dataBar" id="{3848954A-307F-481F-A3C8-98E8AD2D78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H91:H106</xm:sqref>
        </x14:conditionalFormatting>
        <x14:conditionalFormatting xmlns:xm="http://schemas.microsoft.com/office/excel/2006/main">
          <x14:cfRule type="dataBar" id="{DEC53ED2-8C3E-4D6F-8DCF-C67E8147ED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I91:I106</xm:sqref>
        </x14:conditionalFormatting>
        <x14:conditionalFormatting xmlns:xm="http://schemas.microsoft.com/office/excel/2006/main">
          <x14:cfRule type="dataBar" id="{09ED3EE1-79DB-44C8-8A13-B067A4EA34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J91:J106</xm:sqref>
        </x14:conditionalFormatting>
        <x14:conditionalFormatting xmlns:xm="http://schemas.microsoft.com/office/excel/2006/main">
          <x14:cfRule type="dataBar" id="{43B3AFF7-1F4C-40AD-A114-874B4FD597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K91:K106</xm:sqref>
        </x14:conditionalFormatting>
        <x14:conditionalFormatting xmlns:xm="http://schemas.microsoft.com/office/excel/2006/main">
          <x14:cfRule type="dataBar" id="{6FEF3FC5-5167-4E92-8495-FC1EAB49D5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B111:B126</xm:sqref>
        </x14:conditionalFormatting>
        <x14:conditionalFormatting xmlns:xm="http://schemas.microsoft.com/office/excel/2006/main">
          <x14:cfRule type="dataBar" id="{DA68351F-B391-40C8-B30D-02D1CFFA42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C111:C126</xm:sqref>
        </x14:conditionalFormatting>
        <x14:conditionalFormatting xmlns:xm="http://schemas.microsoft.com/office/excel/2006/main">
          <x14:cfRule type="dataBar" id="{179029B8-1C98-420E-8E1C-6D923B2E37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D111:D126</xm:sqref>
        </x14:conditionalFormatting>
        <x14:conditionalFormatting xmlns:xm="http://schemas.microsoft.com/office/excel/2006/main">
          <x14:cfRule type="dataBar" id="{7A21301D-C432-4CBB-BDB7-D305555701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E111:E126</xm:sqref>
        </x14:conditionalFormatting>
        <x14:conditionalFormatting xmlns:xm="http://schemas.microsoft.com/office/excel/2006/main">
          <x14:cfRule type="dataBar" id="{56FC3905-0CD9-4740-82D0-20A0774046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F111:F126</xm:sqref>
        </x14:conditionalFormatting>
        <x14:conditionalFormatting xmlns:xm="http://schemas.microsoft.com/office/excel/2006/main">
          <x14:cfRule type="dataBar" id="{5C32C4C0-93CF-4309-8B97-3CE8F8E1A8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G111:G126</xm:sqref>
        </x14:conditionalFormatting>
        <x14:conditionalFormatting xmlns:xm="http://schemas.microsoft.com/office/excel/2006/main">
          <x14:cfRule type="dataBar" id="{5C8B5099-3EF1-4A82-859D-402C72FB31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H111:H126</xm:sqref>
        </x14:conditionalFormatting>
        <x14:conditionalFormatting xmlns:xm="http://schemas.microsoft.com/office/excel/2006/main">
          <x14:cfRule type="dataBar" id="{AB95B195-7C3D-4339-AD78-0BA6440BB5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I111:I126</xm:sqref>
        </x14:conditionalFormatting>
        <x14:conditionalFormatting xmlns:xm="http://schemas.microsoft.com/office/excel/2006/main">
          <x14:cfRule type="dataBar" id="{D4F219AE-6D97-4F72-B881-5B739C8D00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J111:J126</xm:sqref>
        </x14:conditionalFormatting>
        <x14:conditionalFormatting xmlns:xm="http://schemas.microsoft.com/office/excel/2006/main">
          <x14:cfRule type="dataBar" id="{D1B3CB5D-2B8B-403E-8E8A-0C04C5B826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K111:K126</xm:sqref>
        </x14:conditionalFormatting>
        <x14:conditionalFormatting xmlns:xm="http://schemas.microsoft.com/office/excel/2006/main">
          <x14:cfRule type="dataBar" id="{62335B91-70B8-42A9-BFC1-9EC84740FA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B133:B148</xm:sqref>
        </x14:conditionalFormatting>
        <x14:conditionalFormatting xmlns:xm="http://schemas.microsoft.com/office/excel/2006/main">
          <x14:cfRule type="dataBar" id="{232672B2-70AE-4065-937E-9BCCE397BC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C133:C148</xm:sqref>
        </x14:conditionalFormatting>
        <x14:conditionalFormatting xmlns:xm="http://schemas.microsoft.com/office/excel/2006/main">
          <x14:cfRule type="dataBar" id="{C187A617-AE44-4F36-A883-3C2A46770B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D133:D148</xm:sqref>
        </x14:conditionalFormatting>
        <x14:conditionalFormatting xmlns:xm="http://schemas.microsoft.com/office/excel/2006/main">
          <x14:cfRule type="dataBar" id="{56466B76-1BA2-431B-94EF-23D11B1AE2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E133:E148</xm:sqref>
        </x14:conditionalFormatting>
        <x14:conditionalFormatting xmlns:xm="http://schemas.microsoft.com/office/excel/2006/main">
          <x14:cfRule type="dataBar" id="{79087D97-CC55-4D02-8909-F33C109544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F133:F148</xm:sqref>
        </x14:conditionalFormatting>
        <x14:conditionalFormatting xmlns:xm="http://schemas.microsoft.com/office/excel/2006/main">
          <x14:cfRule type="dataBar" id="{7F2F8FA2-E128-4D38-B3BB-9A95BFF229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G133:G148</xm:sqref>
        </x14:conditionalFormatting>
        <x14:conditionalFormatting xmlns:xm="http://schemas.microsoft.com/office/excel/2006/main">
          <x14:cfRule type="dataBar" id="{449DCEF7-A026-4BD9-97C4-422F0E9914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H133:H148</xm:sqref>
        </x14:conditionalFormatting>
        <x14:conditionalFormatting xmlns:xm="http://schemas.microsoft.com/office/excel/2006/main">
          <x14:cfRule type="dataBar" id="{90B155AD-F017-4969-9BDF-479672658E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I133:I148</xm:sqref>
        </x14:conditionalFormatting>
        <x14:conditionalFormatting xmlns:xm="http://schemas.microsoft.com/office/excel/2006/main">
          <x14:cfRule type="dataBar" id="{70A25FD9-FA94-4A88-8BE8-AD58CAB2ED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J133:J148</xm:sqref>
        </x14:conditionalFormatting>
        <x14:conditionalFormatting xmlns:xm="http://schemas.microsoft.com/office/excel/2006/main">
          <x14:cfRule type="dataBar" id="{FCFFF1BC-1D90-4C9F-A3CE-489A51398B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K133:K148</xm:sqref>
        </x14:conditionalFormatting>
        <x14:conditionalFormatting xmlns:xm="http://schemas.microsoft.com/office/excel/2006/main">
          <x14:cfRule type="dataBar" id="{F9759A07-6B57-4EE4-ABCF-C28A20AE7F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B153:B168</xm:sqref>
        </x14:conditionalFormatting>
        <x14:conditionalFormatting xmlns:xm="http://schemas.microsoft.com/office/excel/2006/main">
          <x14:cfRule type="dataBar" id="{AA3EEDC8-BC6F-4C98-B427-7E54359B74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C153:C168</xm:sqref>
        </x14:conditionalFormatting>
        <x14:conditionalFormatting xmlns:xm="http://schemas.microsoft.com/office/excel/2006/main">
          <x14:cfRule type="dataBar" id="{1077323D-270B-4D18-BAA8-79B0C8F9EE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D153:D168</xm:sqref>
        </x14:conditionalFormatting>
        <x14:conditionalFormatting xmlns:xm="http://schemas.microsoft.com/office/excel/2006/main">
          <x14:cfRule type="dataBar" id="{96084108-6FF5-4980-A9B0-933F209F7B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E153:E168</xm:sqref>
        </x14:conditionalFormatting>
        <x14:conditionalFormatting xmlns:xm="http://schemas.microsoft.com/office/excel/2006/main">
          <x14:cfRule type="dataBar" id="{2A51C4A1-D82B-4B69-BFD9-530B599435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F153:F168</xm:sqref>
        </x14:conditionalFormatting>
        <x14:conditionalFormatting xmlns:xm="http://schemas.microsoft.com/office/excel/2006/main">
          <x14:cfRule type="dataBar" id="{F0A68FCE-B2BD-44ED-B20C-21F26B36E6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G153:G168</xm:sqref>
        </x14:conditionalFormatting>
        <x14:conditionalFormatting xmlns:xm="http://schemas.microsoft.com/office/excel/2006/main">
          <x14:cfRule type="dataBar" id="{95C7DCE3-084B-4384-9647-065B735221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H153:H168</xm:sqref>
        </x14:conditionalFormatting>
        <x14:conditionalFormatting xmlns:xm="http://schemas.microsoft.com/office/excel/2006/main">
          <x14:cfRule type="dataBar" id="{7E551792-7FD8-46DF-8E8F-E9B1A4227B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I153:I168</xm:sqref>
        </x14:conditionalFormatting>
        <x14:conditionalFormatting xmlns:xm="http://schemas.microsoft.com/office/excel/2006/main">
          <x14:cfRule type="dataBar" id="{9670959B-4CC8-46BE-AB14-BCB855D9DE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J153:J168</xm:sqref>
        </x14:conditionalFormatting>
        <x14:conditionalFormatting xmlns:xm="http://schemas.microsoft.com/office/excel/2006/main">
          <x14:cfRule type="dataBar" id="{A6B83B96-084E-46E6-992A-9F7E64139D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K153:K168</xm:sqref>
        </x14:conditionalFormatting>
        <x14:conditionalFormatting xmlns:xm="http://schemas.microsoft.com/office/excel/2006/main">
          <x14:cfRule type="dataBar" id="{A3DD635C-E154-4322-9146-8221E9AC5D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B175:B190</xm:sqref>
        </x14:conditionalFormatting>
        <x14:conditionalFormatting xmlns:xm="http://schemas.microsoft.com/office/excel/2006/main">
          <x14:cfRule type="dataBar" id="{3B381540-ED6C-4385-96A6-392DA683C5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C175:C190</xm:sqref>
        </x14:conditionalFormatting>
        <x14:conditionalFormatting xmlns:xm="http://schemas.microsoft.com/office/excel/2006/main">
          <x14:cfRule type="dataBar" id="{65EADD04-E033-42D6-9C60-83E9B541D4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D175:D190</xm:sqref>
        </x14:conditionalFormatting>
        <x14:conditionalFormatting xmlns:xm="http://schemas.microsoft.com/office/excel/2006/main">
          <x14:cfRule type="dataBar" id="{1E642288-9A71-4EFB-956C-E9504F7544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E175:E190</xm:sqref>
        </x14:conditionalFormatting>
        <x14:conditionalFormatting xmlns:xm="http://schemas.microsoft.com/office/excel/2006/main">
          <x14:cfRule type="dataBar" id="{86F0B6DA-7271-45F2-8524-7F3D47A888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F175:F190</xm:sqref>
        </x14:conditionalFormatting>
        <x14:conditionalFormatting xmlns:xm="http://schemas.microsoft.com/office/excel/2006/main">
          <x14:cfRule type="dataBar" id="{EA6E87D5-404D-4649-A614-57B0BE06D3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G175:G190</xm:sqref>
        </x14:conditionalFormatting>
        <x14:conditionalFormatting xmlns:xm="http://schemas.microsoft.com/office/excel/2006/main">
          <x14:cfRule type="dataBar" id="{0484A98A-EC7D-482B-815C-B0D9BA7FE5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H175:H190</xm:sqref>
        </x14:conditionalFormatting>
        <x14:conditionalFormatting xmlns:xm="http://schemas.microsoft.com/office/excel/2006/main">
          <x14:cfRule type="dataBar" id="{4D0BD5C2-66B2-46CE-8D6C-7C8BCED7B6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I175:I190</xm:sqref>
        </x14:conditionalFormatting>
        <x14:conditionalFormatting xmlns:xm="http://schemas.microsoft.com/office/excel/2006/main">
          <x14:cfRule type="dataBar" id="{25C5449E-26A9-4C1D-8CEF-3148001567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J175:J190</xm:sqref>
        </x14:conditionalFormatting>
        <x14:conditionalFormatting xmlns:xm="http://schemas.microsoft.com/office/excel/2006/main">
          <x14:cfRule type="dataBar" id="{D4CD15F7-6321-404C-ADA9-40DEC4561E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K175:K190</xm:sqref>
        </x14:conditionalFormatting>
        <x14:conditionalFormatting xmlns:xm="http://schemas.microsoft.com/office/excel/2006/main">
          <x14:cfRule type="dataBar" id="{F95700F3-D275-41C6-91C7-3BC3FFF883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B195:B210</xm:sqref>
        </x14:conditionalFormatting>
        <x14:conditionalFormatting xmlns:xm="http://schemas.microsoft.com/office/excel/2006/main">
          <x14:cfRule type="dataBar" id="{0FBB0818-29F5-46F4-A5E8-5BDCAC09FD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C195:C210</xm:sqref>
        </x14:conditionalFormatting>
        <x14:conditionalFormatting xmlns:xm="http://schemas.microsoft.com/office/excel/2006/main">
          <x14:cfRule type="dataBar" id="{4990CD9A-EFE7-4705-925D-FD8123E69D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D195:D210</xm:sqref>
        </x14:conditionalFormatting>
        <x14:conditionalFormatting xmlns:xm="http://schemas.microsoft.com/office/excel/2006/main">
          <x14:cfRule type="dataBar" id="{6063BB34-ECFC-4B7A-AAC3-5D09F39D05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E195:E210</xm:sqref>
        </x14:conditionalFormatting>
        <x14:conditionalFormatting xmlns:xm="http://schemas.microsoft.com/office/excel/2006/main">
          <x14:cfRule type="dataBar" id="{38550F76-1F8C-4D8F-AA59-3739915F66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F195:F210</xm:sqref>
        </x14:conditionalFormatting>
        <x14:conditionalFormatting xmlns:xm="http://schemas.microsoft.com/office/excel/2006/main">
          <x14:cfRule type="dataBar" id="{9BD52183-D9A4-4305-8095-0175742079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G195:G210</xm:sqref>
        </x14:conditionalFormatting>
        <x14:conditionalFormatting xmlns:xm="http://schemas.microsoft.com/office/excel/2006/main">
          <x14:cfRule type="dataBar" id="{34011C69-A85C-40FD-84C7-29EA734255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H195:H210</xm:sqref>
        </x14:conditionalFormatting>
        <x14:conditionalFormatting xmlns:xm="http://schemas.microsoft.com/office/excel/2006/main">
          <x14:cfRule type="dataBar" id="{F3F3D29C-3185-49D8-9172-5B6D2FB4F6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I195:I210</xm:sqref>
        </x14:conditionalFormatting>
        <x14:conditionalFormatting xmlns:xm="http://schemas.microsoft.com/office/excel/2006/main">
          <x14:cfRule type="dataBar" id="{1EBA7136-A63B-4310-99F6-597BEA202D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J195:J210</xm:sqref>
        </x14:conditionalFormatting>
        <x14:conditionalFormatting xmlns:xm="http://schemas.microsoft.com/office/excel/2006/main">
          <x14:cfRule type="dataBar" id="{2D5FAE84-9984-418B-BA45-7CFBD95148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K195:K210</xm:sqref>
        </x14:conditionalFormatting>
        <x14:conditionalFormatting xmlns:xm="http://schemas.microsoft.com/office/excel/2006/main">
          <x14:cfRule type="dataBar" id="{1F33DA83-B320-4655-9AA4-5E19F69F0E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B217:B232</xm:sqref>
        </x14:conditionalFormatting>
        <x14:conditionalFormatting xmlns:xm="http://schemas.microsoft.com/office/excel/2006/main">
          <x14:cfRule type="dataBar" id="{7B9EEA5F-DF07-4E52-8130-2A8F143C14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C217:C232</xm:sqref>
        </x14:conditionalFormatting>
        <x14:conditionalFormatting xmlns:xm="http://schemas.microsoft.com/office/excel/2006/main">
          <x14:cfRule type="dataBar" id="{C26425CB-038D-4343-9A97-E6E7A92B9D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D217:D232</xm:sqref>
        </x14:conditionalFormatting>
        <x14:conditionalFormatting xmlns:xm="http://schemas.microsoft.com/office/excel/2006/main">
          <x14:cfRule type="dataBar" id="{91BE06A0-7DED-4557-BBA8-39922DEDB2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E217:E232</xm:sqref>
        </x14:conditionalFormatting>
        <x14:conditionalFormatting xmlns:xm="http://schemas.microsoft.com/office/excel/2006/main">
          <x14:cfRule type="dataBar" id="{BA046F06-A91B-42CA-B08D-5BDAABF857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F217:F232</xm:sqref>
        </x14:conditionalFormatting>
        <x14:conditionalFormatting xmlns:xm="http://schemas.microsoft.com/office/excel/2006/main">
          <x14:cfRule type="dataBar" id="{53B75D88-193F-4B9F-8418-3DEAEF87E6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G217:G232</xm:sqref>
        </x14:conditionalFormatting>
        <x14:conditionalFormatting xmlns:xm="http://schemas.microsoft.com/office/excel/2006/main">
          <x14:cfRule type="dataBar" id="{339130FE-7E5F-4FF2-BCB4-0457035BAA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H217:H232</xm:sqref>
        </x14:conditionalFormatting>
        <x14:conditionalFormatting xmlns:xm="http://schemas.microsoft.com/office/excel/2006/main">
          <x14:cfRule type="dataBar" id="{825F6585-B692-460E-B904-062125C1C4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I217:I232</xm:sqref>
        </x14:conditionalFormatting>
        <x14:conditionalFormatting xmlns:xm="http://schemas.microsoft.com/office/excel/2006/main">
          <x14:cfRule type="dataBar" id="{A56BEA25-9D9E-4333-A50F-0F3F1AA89A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J217:J232</xm:sqref>
        </x14:conditionalFormatting>
        <x14:conditionalFormatting xmlns:xm="http://schemas.microsoft.com/office/excel/2006/main">
          <x14:cfRule type="dataBar" id="{ECABAFB5-E298-474F-BEE8-82E543DD2E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K217:K232</xm:sqref>
        </x14:conditionalFormatting>
        <x14:conditionalFormatting xmlns:xm="http://schemas.microsoft.com/office/excel/2006/main">
          <x14:cfRule type="dataBar" id="{E9FBC080-6106-45F3-B1F6-5A6AA0CEF7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B237:B252</xm:sqref>
        </x14:conditionalFormatting>
        <x14:conditionalFormatting xmlns:xm="http://schemas.microsoft.com/office/excel/2006/main">
          <x14:cfRule type="dataBar" id="{55C37AA3-EB2C-43F7-BE37-DEFB14897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C237:C252</xm:sqref>
        </x14:conditionalFormatting>
        <x14:conditionalFormatting xmlns:xm="http://schemas.microsoft.com/office/excel/2006/main">
          <x14:cfRule type="dataBar" id="{C434A844-0AC8-41BE-B20D-ECF45608E2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D237:D252</xm:sqref>
        </x14:conditionalFormatting>
        <x14:conditionalFormatting xmlns:xm="http://schemas.microsoft.com/office/excel/2006/main">
          <x14:cfRule type="dataBar" id="{99BC8907-2648-40F7-B011-BB8497AF7F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E237:E252</xm:sqref>
        </x14:conditionalFormatting>
        <x14:conditionalFormatting xmlns:xm="http://schemas.microsoft.com/office/excel/2006/main">
          <x14:cfRule type="dataBar" id="{491992E0-2A8F-49AD-924B-85B8371B3A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F237:F252</xm:sqref>
        </x14:conditionalFormatting>
        <x14:conditionalFormatting xmlns:xm="http://schemas.microsoft.com/office/excel/2006/main">
          <x14:cfRule type="dataBar" id="{B6ABC054-A820-464D-9DBD-507B8458A4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G237:G252</xm:sqref>
        </x14:conditionalFormatting>
        <x14:conditionalFormatting xmlns:xm="http://schemas.microsoft.com/office/excel/2006/main">
          <x14:cfRule type="dataBar" id="{2D1867BF-104A-4DCB-983A-FD2359D7B2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H237:H252</xm:sqref>
        </x14:conditionalFormatting>
        <x14:conditionalFormatting xmlns:xm="http://schemas.microsoft.com/office/excel/2006/main">
          <x14:cfRule type="dataBar" id="{C5A94C2B-E319-47AE-AB13-BF36A11D1C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I237:I252</xm:sqref>
        </x14:conditionalFormatting>
        <x14:conditionalFormatting xmlns:xm="http://schemas.microsoft.com/office/excel/2006/main">
          <x14:cfRule type="dataBar" id="{06E86346-CF7F-4D8B-8C5B-F67DFE374E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J237:J252</xm:sqref>
        </x14:conditionalFormatting>
        <x14:conditionalFormatting xmlns:xm="http://schemas.microsoft.com/office/excel/2006/main">
          <x14:cfRule type="dataBar" id="{29E371AB-0E5B-430A-A639-331D1CAC1B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K237:K252</xm:sqref>
        </x14:conditionalFormatting>
        <x14:conditionalFormatting xmlns:xm="http://schemas.microsoft.com/office/excel/2006/main">
          <x14:cfRule type="dataBar" id="{747225F6-3CF7-4648-A262-0CEE8E51F0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B259:B274</xm:sqref>
        </x14:conditionalFormatting>
        <x14:conditionalFormatting xmlns:xm="http://schemas.microsoft.com/office/excel/2006/main">
          <x14:cfRule type="dataBar" id="{DAC695D4-DE3C-4F22-8B8C-61900F1BA9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C259:C274</xm:sqref>
        </x14:conditionalFormatting>
        <x14:conditionalFormatting xmlns:xm="http://schemas.microsoft.com/office/excel/2006/main">
          <x14:cfRule type="dataBar" id="{8AD24DAD-F608-4EDE-A820-1A8C3D3225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D259:D274</xm:sqref>
        </x14:conditionalFormatting>
        <x14:conditionalFormatting xmlns:xm="http://schemas.microsoft.com/office/excel/2006/main">
          <x14:cfRule type="dataBar" id="{6D0C4916-BF96-4D9E-8336-C775BA27E7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E259:E274</xm:sqref>
        </x14:conditionalFormatting>
        <x14:conditionalFormatting xmlns:xm="http://schemas.microsoft.com/office/excel/2006/main">
          <x14:cfRule type="dataBar" id="{2B65884E-7DF7-40F6-A5F4-38560CB541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F259:F274</xm:sqref>
        </x14:conditionalFormatting>
        <x14:conditionalFormatting xmlns:xm="http://schemas.microsoft.com/office/excel/2006/main">
          <x14:cfRule type="dataBar" id="{8C173752-36EA-4DDF-9136-6DD2F6DC7D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G259:G274</xm:sqref>
        </x14:conditionalFormatting>
        <x14:conditionalFormatting xmlns:xm="http://schemas.microsoft.com/office/excel/2006/main">
          <x14:cfRule type="dataBar" id="{9AD6E781-7D33-4E02-920D-7DD76E2ABF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H259:H274</xm:sqref>
        </x14:conditionalFormatting>
        <x14:conditionalFormatting xmlns:xm="http://schemas.microsoft.com/office/excel/2006/main">
          <x14:cfRule type="dataBar" id="{81C9EB2F-7E4A-4992-A8AA-64AF0F674F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I259:I274</xm:sqref>
        </x14:conditionalFormatting>
        <x14:conditionalFormatting xmlns:xm="http://schemas.microsoft.com/office/excel/2006/main">
          <x14:cfRule type="dataBar" id="{53CEE721-8229-4B6F-BB3F-2080632BB9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J259:J274</xm:sqref>
        </x14:conditionalFormatting>
        <x14:conditionalFormatting xmlns:xm="http://schemas.microsoft.com/office/excel/2006/main">
          <x14:cfRule type="dataBar" id="{0305C580-69F6-487B-BACB-EC0BEA7ADC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K259:K274</xm:sqref>
        </x14:conditionalFormatting>
        <x14:conditionalFormatting xmlns:xm="http://schemas.microsoft.com/office/excel/2006/main">
          <x14:cfRule type="dataBar" id="{01F50054-7656-44CF-82E9-E389A5B3C8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B279:B294</xm:sqref>
        </x14:conditionalFormatting>
        <x14:conditionalFormatting xmlns:xm="http://schemas.microsoft.com/office/excel/2006/main">
          <x14:cfRule type="dataBar" id="{462D9461-9500-4FDF-9F72-87D5693C48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C279:C294</xm:sqref>
        </x14:conditionalFormatting>
        <x14:conditionalFormatting xmlns:xm="http://schemas.microsoft.com/office/excel/2006/main">
          <x14:cfRule type="dataBar" id="{02D6AA00-81E4-4BCF-AF69-091F24548C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D279:D294</xm:sqref>
        </x14:conditionalFormatting>
        <x14:conditionalFormatting xmlns:xm="http://schemas.microsoft.com/office/excel/2006/main">
          <x14:cfRule type="dataBar" id="{D84791EE-022D-478E-A6A3-47599D0D18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E279:E294</xm:sqref>
        </x14:conditionalFormatting>
        <x14:conditionalFormatting xmlns:xm="http://schemas.microsoft.com/office/excel/2006/main">
          <x14:cfRule type="dataBar" id="{CE1020B7-0936-4F69-B10F-EA51D8F148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F279:F294</xm:sqref>
        </x14:conditionalFormatting>
        <x14:conditionalFormatting xmlns:xm="http://schemas.microsoft.com/office/excel/2006/main">
          <x14:cfRule type="dataBar" id="{7302CB02-C687-4DF8-ADDE-0F5D4E1F94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G279:G294</xm:sqref>
        </x14:conditionalFormatting>
        <x14:conditionalFormatting xmlns:xm="http://schemas.microsoft.com/office/excel/2006/main">
          <x14:cfRule type="dataBar" id="{63F93574-27A3-4463-AFB3-BBA2975EC6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H279:H294</xm:sqref>
        </x14:conditionalFormatting>
        <x14:conditionalFormatting xmlns:xm="http://schemas.microsoft.com/office/excel/2006/main">
          <x14:cfRule type="dataBar" id="{69BFDC8D-85C4-4984-9B8E-BB10C8FAA2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I279:I294</xm:sqref>
        </x14:conditionalFormatting>
        <x14:conditionalFormatting xmlns:xm="http://schemas.microsoft.com/office/excel/2006/main">
          <x14:cfRule type="dataBar" id="{68D07F2C-C747-4169-BB93-13DDE4E0E4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J279:J294</xm:sqref>
        </x14:conditionalFormatting>
        <x14:conditionalFormatting xmlns:xm="http://schemas.microsoft.com/office/excel/2006/main">
          <x14:cfRule type="dataBar" id="{3E188166-99C5-41AD-B627-952F90ED0F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K279:K294</xm:sqref>
        </x14:conditionalFormatting>
        <x14:conditionalFormatting xmlns:xm="http://schemas.microsoft.com/office/excel/2006/main">
          <x14:cfRule type="dataBar" id="{77F9F5ED-E4A7-4A31-B56A-EAA05CE4AF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B301:B316</xm:sqref>
        </x14:conditionalFormatting>
        <x14:conditionalFormatting xmlns:xm="http://schemas.microsoft.com/office/excel/2006/main">
          <x14:cfRule type="dataBar" id="{B0E896B6-B21F-402C-AD21-8FF02DF1ED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C301:C316</xm:sqref>
        </x14:conditionalFormatting>
        <x14:conditionalFormatting xmlns:xm="http://schemas.microsoft.com/office/excel/2006/main">
          <x14:cfRule type="dataBar" id="{9AF6D667-11C6-49D2-BF65-43F9EEC1C0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D301:D316</xm:sqref>
        </x14:conditionalFormatting>
        <x14:conditionalFormatting xmlns:xm="http://schemas.microsoft.com/office/excel/2006/main">
          <x14:cfRule type="dataBar" id="{2A4C13A7-EED2-4143-A1F5-DA0F6864FF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E301:E316</xm:sqref>
        </x14:conditionalFormatting>
        <x14:conditionalFormatting xmlns:xm="http://schemas.microsoft.com/office/excel/2006/main">
          <x14:cfRule type="dataBar" id="{946FE03A-4E53-4A05-BAB9-4CF5B22ECC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F301:F316</xm:sqref>
        </x14:conditionalFormatting>
        <x14:conditionalFormatting xmlns:xm="http://schemas.microsoft.com/office/excel/2006/main">
          <x14:cfRule type="dataBar" id="{B7AB823F-B86E-41E4-811F-291EA263EE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G301:G316</xm:sqref>
        </x14:conditionalFormatting>
        <x14:conditionalFormatting xmlns:xm="http://schemas.microsoft.com/office/excel/2006/main">
          <x14:cfRule type="dataBar" id="{C7A6E795-B9F4-4C3F-BA0B-A93EABE011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H301:H316</xm:sqref>
        </x14:conditionalFormatting>
        <x14:conditionalFormatting xmlns:xm="http://schemas.microsoft.com/office/excel/2006/main">
          <x14:cfRule type="dataBar" id="{47122123-5A0E-48FE-8FF2-A0781E6BEF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I301:I316</xm:sqref>
        </x14:conditionalFormatting>
        <x14:conditionalFormatting xmlns:xm="http://schemas.microsoft.com/office/excel/2006/main">
          <x14:cfRule type="dataBar" id="{01695851-EC82-444B-BF5E-8A6871BF41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J301:J316</xm:sqref>
        </x14:conditionalFormatting>
        <x14:conditionalFormatting xmlns:xm="http://schemas.microsoft.com/office/excel/2006/main">
          <x14:cfRule type="dataBar" id="{C807006A-6B56-4D26-91FA-976B14AF44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K301:K316</xm:sqref>
        </x14:conditionalFormatting>
        <x14:conditionalFormatting xmlns:xm="http://schemas.microsoft.com/office/excel/2006/main">
          <x14:cfRule type="dataBar" id="{55D79DE0-2096-47DF-8941-44A50C5D4A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B321:B336</xm:sqref>
        </x14:conditionalFormatting>
        <x14:conditionalFormatting xmlns:xm="http://schemas.microsoft.com/office/excel/2006/main">
          <x14:cfRule type="dataBar" id="{5E326806-9213-46D6-AD30-50F77B7CB8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C321:C336</xm:sqref>
        </x14:conditionalFormatting>
        <x14:conditionalFormatting xmlns:xm="http://schemas.microsoft.com/office/excel/2006/main">
          <x14:cfRule type="dataBar" id="{C5F1B521-70D2-42EA-B49F-13E5AF4F25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D321:D336</xm:sqref>
        </x14:conditionalFormatting>
        <x14:conditionalFormatting xmlns:xm="http://schemas.microsoft.com/office/excel/2006/main">
          <x14:cfRule type="dataBar" id="{AA45418E-238D-46D7-AA15-A74B8F42C3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E321:E336</xm:sqref>
        </x14:conditionalFormatting>
        <x14:conditionalFormatting xmlns:xm="http://schemas.microsoft.com/office/excel/2006/main">
          <x14:cfRule type="dataBar" id="{F2EC5266-264B-4ADB-95C9-0CE312EE57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F321:F336</xm:sqref>
        </x14:conditionalFormatting>
        <x14:conditionalFormatting xmlns:xm="http://schemas.microsoft.com/office/excel/2006/main">
          <x14:cfRule type="dataBar" id="{24529A70-F315-458B-BB27-CBC01B4A73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G321:G336</xm:sqref>
        </x14:conditionalFormatting>
        <x14:conditionalFormatting xmlns:xm="http://schemas.microsoft.com/office/excel/2006/main">
          <x14:cfRule type="dataBar" id="{E3BC6227-6E5A-4462-8483-5E8F402E16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H321:H336</xm:sqref>
        </x14:conditionalFormatting>
        <x14:conditionalFormatting xmlns:xm="http://schemas.microsoft.com/office/excel/2006/main">
          <x14:cfRule type="dataBar" id="{C1E26356-ED62-4A9A-A0EB-919A8AC6E0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I321:I336</xm:sqref>
        </x14:conditionalFormatting>
        <x14:conditionalFormatting xmlns:xm="http://schemas.microsoft.com/office/excel/2006/main">
          <x14:cfRule type="dataBar" id="{5406E680-D4F2-4F1E-AE36-06F421AB0C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J321:J336</xm:sqref>
        </x14:conditionalFormatting>
        <x14:conditionalFormatting xmlns:xm="http://schemas.microsoft.com/office/excel/2006/main">
          <x14:cfRule type="dataBar" id="{3BB8A1E4-8EBB-43ED-A498-0C4D652E32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K321:K336</xm:sqref>
        </x14:conditionalFormatting>
        <x14:conditionalFormatting xmlns:xm="http://schemas.microsoft.com/office/excel/2006/main">
          <x14:cfRule type="dataBar" id="{934B2738-5673-4583-9982-462FE084EB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B343:B358</xm:sqref>
        </x14:conditionalFormatting>
        <x14:conditionalFormatting xmlns:xm="http://schemas.microsoft.com/office/excel/2006/main">
          <x14:cfRule type="dataBar" id="{C031115E-C5EE-4C39-978D-0CABB7948A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C343:C358</xm:sqref>
        </x14:conditionalFormatting>
        <x14:conditionalFormatting xmlns:xm="http://schemas.microsoft.com/office/excel/2006/main">
          <x14:cfRule type="dataBar" id="{0877C8C3-5D45-48E1-8F5D-2E23424D01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D343:D358</xm:sqref>
        </x14:conditionalFormatting>
        <x14:conditionalFormatting xmlns:xm="http://schemas.microsoft.com/office/excel/2006/main">
          <x14:cfRule type="dataBar" id="{200C4BDC-A707-40D9-830C-6CAE84CF30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E343:E358</xm:sqref>
        </x14:conditionalFormatting>
        <x14:conditionalFormatting xmlns:xm="http://schemas.microsoft.com/office/excel/2006/main">
          <x14:cfRule type="dataBar" id="{16FA95B3-3AA4-4A00-98F0-02FDB9F0D1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F343:F358</xm:sqref>
        </x14:conditionalFormatting>
        <x14:conditionalFormatting xmlns:xm="http://schemas.microsoft.com/office/excel/2006/main">
          <x14:cfRule type="dataBar" id="{66CFE168-4AE6-479E-8A16-DDC5DE1F62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G343:G358</xm:sqref>
        </x14:conditionalFormatting>
        <x14:conditionalFormatting xmlns:xm="http://schemas.microsoft.com/office/excel/2006/main">
          <x14:cfRule type="dataBar" id="{1D56476B-CC32-43B9-A6AD-31EF06637E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H343:H358</xm:sqref>
        </x14:conditionalFormatting>
        <x14:conditionalFormatting xmlns:xm="http://schemas.microsoft.com/office/excel/2006/main">
          <x14:cfRule type="dataBar" id="{7FD65702-2356-4CF4-8A11-49D0CFC3DD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I343:I358</xm:sqref>
        </x14:conditionalFormatting>
        <x14:conditionalFormatting xmlns:xm="http://schemas.microsoft.com/office/excel/2006/main">
          <x14:cfRule type="dataBar" id="{2C00FC76-5E39-4106-B76B-7D97E82C1E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J343:J358</xm:sqref>
        </x14:conditionalFormatting>
        <x14:conditionalFormatting xmlns:xm="http://schemas.microsoft.com/office/excel/2006/main">
          <x14:cfRule type="dataBar" id="{D49FC8AE-B588-4514-BB6A-FB4EAB7376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K343:K358</xm:sqref>
        </x14:conditionalFormatting>
        <x14:conditionalFormatting xmlns:xm="http://schemas.microsoft.com/office/excel/2006/main">
          <x14:cfRule type="dataBar" id="{D226ED9A-0BBA-4BBB-A904-DB844F5892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B363:B378</xm:sqref>
        </x14:conditionalFormatting>
        <x14:conditionalFormatting xmlns:xm="http://schemas.microsoft.com/office/excel/2006/main">
          <x14:cfRule type="dataBar" id="{923B7EC1-883A-4647-B1DB-32C3A8C47A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C363:C378</xm:sqref>
        </x14:conditionalFormatting>
        <x14:conditionalFormatting xmlns:xm="http://schemas.microsoft.com/office/excel/2006/main">
          <x14:cfRule type="dataBar" id="{A35C21C6-718A-49E2-813F-0E67A816F4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D363:D378</xm:sqref>
        </x14:conditionalFormatting>
        <x14:conditionalFormatting xmlns:xm="http://schemas.microsoft.com/office/excel/2006/main">
          <x14:cfRule type="dataBar" id="{24A8D363-E53C-4E7B-A842-D2DBAEE582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E363:E378</xm:sqref>
        </x14:conditionalFormatting>
        <x14:conditionalFormatting xmlns:xm="http://schemas.microsoft.com/office/excel/2006/main">
          <x14:cfRule type="dataBar" id="{245F9E30-D44C-4B8F-8D64-4D6EE8C687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F363:F378</xm:sqref>
        </x14:conditionalFormatting>
        <x14:conditionalFormatting xmlns:xm="http://schemas.microsoft.com/office/excel/2006/main">
          <x14:cfRule type="dataBar" id="{2B7EB082-A5B0-41CB-8C70-2B9A1B39E3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G363:G378</xm:sqref>
        </x14:conditionalFormatting>
        <x14:conditionalFormatting xmlns:xm="http://schemas.microsoft.com/office/excel/2006/main">
          <x14:cfRule type="dataBar" id="{BFD6CD02-CD57-4D80-A91F-F87B86E7A9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H363:H378</xm:sqref>
        </x14:conditionalFormatting>
        <x14:conditionalFormatting xmlns:xm="http://schemas.microsoft.com/office/excel/2006/main">
          <x14:cfRule type="dataBar" id="{6E5A7DFC-798B-4B84-9993-148F23D1DD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I363:I378</xm:sqref>
        </x14:conditionalFormatting>
        <x14:conditionalFormatting xmlns:xm="http://schemas.microsoft.com/office/excel/2006/main">
          <x14:cfRule type="dataBar" id="{9F5CF66F-C571-45CE-A56B-6D50F40910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J363:J378</xm:sqref>
        </x14:conditionalFormatting>
        <x14:conditionalFormatting xmlns:xm="http://schemas.microsoft.com/office/excel/2006/main">
          <x14:cfRule type="dataBar" id="{EDFA6455-E324-4C23-BE13-EF4FD8625B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K363:K378</xm:sqref>
        </x14:conditionalFormatting>
        <x14:conditionalFormatting xmlns:xm="http://schemas.microsoft.com/office/excel/2006/main">
          <x14:cfRule type="dataBar" id="{89D83B5E-C18E-46B6-A0CB-10FA894900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B385:B400</xm:sqref>
        </x14:conditionalFormatting>
        <x14:conditionalFormatting xmlns:xm="http://schemas.microsoft.com/office/excel/2006/main">
          <x14:cfRule type="dataBar" id="{706416F7-E2E2-4F02-B007-058D112D41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C385:C400</xm:sqref>
        </x14:conditionalFormatting>
        <x14:conditionalFormatting xmlns:xm="http://schemas.microsoft.com/office/excel/2006/main">
          <x14:cfRule type="dataBar" id="{6B76D203-EECA-4E6D-B693-5C5C7A0DD3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D385:D400</xm:sqref>
        </x14:conditionalFormatting>
        <x14:conditionalFormatting xmlns:xm="http://schemas.microsoft.com/office/excel/2006/main">
          <x14:cfRule type="dataBar" id="{328E6989-245B-4B4D-8B5D-D9DD956D5B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E385:E400</xm:sqref>
        </x14:conditionalFormatting>
        <x14:conditionalFormatting xmlns:xm="http://schemas.microsoft.com/office/excel/2006/main">
          <x14:cfRule type="dataBar" id="{9F68F751-2213-4299-8896-78018103E2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F385:F400</xm:sqref>
        </x14:conditionalFormatting>
        <x14:conditionalFormatting xmlns:xm="http://schemas.microsoft.com/office/excel/2006/main">
          <x14:cfRule type="dataBar" id="{C93338C4-DEFA-4BC1-82DD-2203209B33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G385:G400</xm:sqref>
        </x14:conditionalFormatting>
        <x14:conditionalFormatting xmlns:xm="http://schemas.microsoft.com/office/excel/2006/main">
          <x14:cfRule type="dataBar" id="{4CAB0A65-8F90-4746-82AC-D6BD2C047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H385:H400</xm:sqref>
        </x14:conditionalFormatting>
        <x14:conditionalFormatting xmlns:xm="http://schemas.microsoft.com/office/excel/2006/main">
          <x14:cfRule type="dataBar" id="{1D357D5E-C03B-4602-81E6-A088E03224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I385:I400</xm:sqref>
        </x14:conditionalFormatting>
        <x14:conditionalFormatting xmlns:xm="http://schemas.microsoft.com/office/excel/2006/main">
          <x14:cfRule type="dataBar" id="{EDF38FC5-D377-4070-9F61-A5568452AD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J385:J400</xm:sqref>
        </x14:conditionalFormatting>
        <x14:conditionalFormatting xmlns:xm="http://schemas.microsoft.com/office/excel/2006/main">
          <x14:cfRule type="dataBar" id="{D73F51D3-C93C-4A1E-BA47-13592CA10A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K385:K400</xm:sqref>
        </x14:conditionalFormatting>
        <x14:conditionalFormatting xmlns:xm="http://schemas.microsoft.com/office/excel/2006/main">
          <x14:cfRule type="dataBar" id="{C405F1D8-D6A2-4FFF-B506-22D20C560A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B405:B420</xm:sqref>
        </x14:conditionalFormatting>
        <x14:conditionalFormatting xmlns:xm="http://schemas.microsoft.com/office/excel/2006/main">
          <x14:cfRule type="dataBar" id="{BFE642E8-6C9C-4FF2-9CD3-F3B983D3AD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C405:C420</xm:sqref>
        </x14:conditionalFormatting>
        <x14:conditionalFormatting xmlns:xm="http://schemas.microsoft.com/office/excel/2006/main">
          <x14:cfRule type="dataBar" id="{C8088D97-672E-4D42-9D87-2FBE939839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D405:D420</xm:sqref>
        </x14:conditionalFormatting>
        <x14:conditionalFormatting xmlns:xm="http://schemas.microsoft.com/office/excel/2006/main">
          <x14:cfRule type="dataBar" id="{3A3F417B-AD86-47FC-926E-CF99899C05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E405:E420</xm:sqref>
        </x14:conditionalFormatting>
        <x14:conditionalFormatting xmlns:xm="http://schemas.microsoft.com/office/excel/2006/main">
          <x14:cfRule type="dataBar" id="{7DAE9A23-EA85-40E9-96BE-DD72789536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F405:F420</xm:sqref>
        </x14:conditionalFormatting>
        <x14:conditionalFormatting xmlns:xm="http://schemas.microsoft.com/office/excel/2006/main">
          <x14:cfRule type="dataBar" id="{6E85A090-31A5-4182-88D3-4AD85988AF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G405:G420</xm:sqref>
        </x14:conditionalFormatting>
        <x14:conditionalFormatting xmlns:xm="http://schemas.microsoft.com/office/excel/2006/main">
          <x14:cfRule type="dataBar" id="{45AC4174-8CEB-4816-9FEC-4F6CBAB90C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H405:H420</xm:sqref>
        </x14:conditionalFormatting>
        <x14:conditionalFormatting xmlns:xm="http://schemas.microsoft.com/office/excel/2006/main">
          <x14:cfRule type="dataBar" id="{8C9B955D-BEF4-4929-A2AA-13583174E1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I405:I420</xm:sqref>
        </x14:conditionalFormatting>
        <x14:conditionalFormatting xmlns:xm="http://schemas.microsoft.com/office/excel/2006/main">
          <x14:cfRule type="dataBar" id="{215B42A3-BA4E-49EB-8E1A-E158EA4F4C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J405:J420</xm:sqref>
        </x14:conditionalFormatting>
        <x14:conditionalFormatting xmlns:xm="http://schemas.microsoft.com/office/excel/2006/main">
          <x14:cfRule type="dataBar" id="{C031A1BA-37E4-4A00-8C46-AB8F1BE112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K405:K420</xm:sqref>
        </x14:conditionalFormatting>
        <x14:conditionalFormatting xmlns:xm="http://schemas.microsoft.com/office/excel/2006/main">
          <x14:cfRule type="dataBar" id="{CC343D9B-5013-481E-8B08-127E1B70AF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B427:B442</xm:sqref>
        </x14:conditionalFormatting>
        <x14:conditionalFormatting xmlns:xm="http://schemas.microsoft.com/office/excel/2006/main">
          <x14:cfRule type="dataBar" id="{2BEEB741-46AC-46E4-8400-7312987F74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C427:C442</xm:sqref>
        </x14:conditionalFormatting>
        <x14:conditionalFormatting xmlns:xm="http://schemas.microsoft.com/office/excel/2006/main">
          <x14:cfRule type="dataBar" id="{C96AE6D7-4BAB-43FA-B024-3F6CF0F973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D427:D442</xm:sqref>
        </x14:conditionalFormatting>
        <x14:conditionalFormatting xmlns:xm="http://schemas.microsoft.com/office/excel/2006/main">
          <x14:cfRule type="dataBar" id="{CA64F953-9A39-4A7E-B2DF-8B03BDF934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E427:E442</xm:sqref>
        </x14:conditionalFormatting>
        <x14:conditionalFormatting xmlns:xm="http://schemas.microsoft.com/office/excel/2006/main">
          <x14:cfRule type="dataBar" id="{6F663EF9-006E-4DCF-9231-769A770DFE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F427:F442</xm:sqref>
        </x14:conditionalFormatting>
        <x14:conditionalFormatting xmlns:xm="http://schemas.microsoft.com/office/excel/2006/main">
          <x14:cfRule type="dataBar" id="{91765DBE-9EF7-4429-AB20-A75114CAF5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G427:G442</xm:sqref>
        </x14:conditionalFormatting>
        <x14:conditionalFormatting xmlns:xm="http://schemas.microsoft.com/office/excel/2006/main">
          <x14:cfRule type="dataBar" id="{7308CEFF-23C2-434B-AD28-702FCF28BE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H427:H442</xm:sqref>
        </x14:conditionalFormatting>
        <x14:conditionalFormatting xmlns:xm="http://schemas.microsoft.com/office/excel/2006/main">
          <x14:cfRule type="dataBar" id="{11912FE0-8F41-4F5F-BEBA-C020D5A057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I427:I442</xm:sqref>
        </x14:conditionalFormatting>
        <x14:conditionalFormatting xmlns:xm="http://schemas.microsoft.com/office/excel/2006/main">
          <x14:cfRule type="dataBar" id="{3916BD82-1922-473C-8B3F-5FB04939D9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J427:J442</xm:sqref>
        </x14:conditionalFormatting>
        <x14:conditionalFormatting xmlns:xm="http://schemas.microsoft.com/office/excel/2006/main">
          <x14:cfRule type="dataBar" id="{67DE7812-D23D-4FAD-9439-B0171D8B92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K427:K442</xm:sqref>
        </x14:conditionalFormatting>
        <x14:conditionalFormatting xmlns:xm="http://schemas.microsoft.com/office/excel/2006/main">
          <x14:cfRule type="dataBar" id="{37632CB8-C10A-4052-B35B-0DB52F678D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B447:B462</xm:sqref>
        </x14:conditionalFormatting>
        <x14:conditionalFormatting xmlns:xm="http://schemas.microsoft.com/office/excel/2006/main">
          <x14:cfRule type="dataBar" id="{82A34653-47E0-4350-A873-1470AAEEF0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C447:C462</xm:sqref>
        </x14:conditionalFormatting>
        <x14:conditionalFormatting xmlns:xm="http://schemas.microsoft.com/office/excel/2006/main">
          <x14:cfRule type="dataBar" id="{2BCE90E2-3043-4348-BCE6-EB92882913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D447:D462</xm:sqref>
        </x14:conditionalFormatting>
        <x14:conditionalFormatting xmlns:xm="http://schemas.microsoft.com/office/excel/2006/main">
          <x14:cfRule type="dataBar" id="{C2C30C90-70D6-4D36-843A-69541DF2E8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E447:E462</xm:sqref>
        </x14:conditionalFormatting>
        <x14:conditionalFormatting xmlns:xm="http://schemas.microsoft.com/office/excel/2006/main">
          <x14:cfRule type="dataBar" id="{B2B86830-2289-4DCD-ABFB-DD16661D30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F447:F462</xm:sqref>
        </x14:conditionalFormatting>
        <x14:conditionalFormatting xmlns:xm="http://schemas.microsoft.com/office/excel/2006/main">
          <x14:cfRule type="dataBar" id="{429B3AB0-D3F6-4749-BCA8-B4BCD94F46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G447:G462</xm:sqref>
        </x14:conditionalFormatting>
        <x14:conditionalFormatting xmlns:xm="http://schemas.microsoft.com/office/excel/2006/main">
          <x14:cfRule type="dataBar" id="{05779864-702D-40F3-A929-1763E24985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H447:H462</xm:sqref>
        </x14:conditionalFormatting>
        <x14:conditionalFormatting xmlns:xm="http://schemas.microsoft.com/office/excel/2006/main">
          <x14:cfRule type="dataBar" id="{A623F08A-B9E4-4EB4-81E6-F2CA4FB6DA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I447:I462</xm:sqref>
        </x14:conditionalFormatting>
        <x14:conditionalFormatting xmlns:xm="http://schemas.microsoft.com/office/excel/2006/main">
          <x14:cfRule type="dataBar" id="{3E8D10D5-F9A3-425B-9D8C-78A3DC162A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J447:J462</xm:sqref>
        </x14:conditionalFormatting>
        <x14:conditionalFormatting xmlns:xm="http://schemas.microsoft.com/office/excel/2006/main">
          <x14:cfRule type="dataBar" id="{B757E63C-4110-4A54-97BB-F420935556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K447:K462</xm:sqref>
        </x14:conditionalFormatting>
        <x14:conditionalFormatting xmlns:xm="http://schemas.microsoft.com/office/excel/2006/main">
          <x14:cfRule type="dataBar" id="{29AEF765-4157-479D-81CF-99F5587C95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B469:B484</xm:sqref>
        </x14:conditionalFormatting>
        <x14:conditionalFormatting xmlns:xm="http://schemas.microsoft.com/office/excel/2006/main">
          <x14:cfRule type="dataBar" id="{DEA6C21A-FD21-4265-A9C8-99468AA36B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C469:C484</xm:sqref>
        </x14:conditionalFormatting>
        <x14:conditionalFormatting xmlns:xm="http://schemas.microsoft.com/office/excel/2006/main">
          <x14:cfRule type="dataBar" id="{1C992DA0-7B7B-474F-940C-B5FB22973A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D469:D484</xm:sqref>
        </x14:conditionalFormatting>
        <x14:conditionalFormatting xmlns:xm="http://schemas.microsoft.com/office/excel/2006/main">
          <x14:cfRule type="dataBar" id="{07636A38-BFD6-47C3-AD4D-91D0294BB1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E469:E484</xm:sqref>
        </x14:conditionalFormatting>
        <x14:conditionalFormatting xmlns:xm="http://schemas.microsoft.com/office/excel/2006/main">
          <x14:cfRule type="dataBar" id="{D99C9240-8D67-444A-9953-D1E3E46B93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F469:F484</xm:sqref>
        </x14:conditionalFormatting>
        <x14:conditionalFormatting xmlns:xm="http://schemas.microsoft.com/office/excel/2006/main">
          <x14:cfRule type="dataBar" id="{A3736FC8-C3B5-4819-A503-94AEC4DF0E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G469:G484</xm:sqref>
        </x14:conditionalFormatting>
        <x14:conditionalFormatting xmlns:xm="http://schemas.microsoft.com/office/excel/2006/main">
          <x14:cfRule type="dataBar" id="{EC4D6C27-0A46-4D14-91DF-486B8F5F79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H469:H484</xm:sqref>
        </x14:conditionalFormatting>
        <x14:conditionalFormatting xmlns:xm="http://schemas.microsoft.com/office/excel/2006/main">
          <x14:cfRule type="dataBar" id="{A334A8FC-DAF4-4536-98E5-1FC4B639AD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I469:I484</xm:sqref>
        </x14:conditionalFormatting>
        <x14:conditionalFormatting xmlns:xm="http://schemas.microsoft.com/office/excel/2006/main">
          <x14:cfRule type="dataBar" id="{1C8EA69C-2C8E-4355-BBDC-332BC4A11B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J469:J484</xm:sqref>
        </x14:conditionalFormatting>
        <x14:conditionalFormatting xmlns:xm="http://schemas.microsoft.com/office/excel/2006/main">
          <x14:cfRule type="dataBar" id="{B28F59F1-B142-4D46-B947-EC891CADFB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K469:K484</xm:sqref>
        </x14:conditionalFormatting>
        <x14:conditionalFormatting xmlns:xm="http://schemas.microsoft.com/office/excel/2006/main">
          <x14:cfRule type="dataBar" id="{2218F073-1D05-489F-BAED-7FFFE72781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B489:B504</xm:sqref>
        </x14:conditionalFormatting>
        <x14:conditionalFormatting xmlns:xm="http://schemas.microsoft.com/office/excel/2006/main">
          <x14:cfRule type="dataBar" id="{0158DDD6-6703-4616-8EB6-683CC3D693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C489:C504</xm:sqref>
        </x14:conditionalFormatting>
        <x14:conditionalFormatting xmlns:xm="http://schemas.microsoft.com/office/excel/2006/main">
          <x14:cfRule type="dataBar" id="{DE303E50-D581-4E19-815F-1A67D1E98B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D489:D504</xm:sqref>
        </x14:conditionalFormatting>
        <x14:conditionalFormatting xmlns:xm="http://schemas.microsoft.com/office/excel/2006/main">
          <x14:cfRule type="dataBar" id="{0C4CBE82-7DF7-4568-AB57-31222DF941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E489:E504</xm:sqref>
        </x14:conditionalFormatting>
        <x14:conditionalFormatting xmlns:xm="http://schemas.microsoft.com/office/excel/2006/main">
          <x14:cfRule type="dataBar" id="{B99F8261-AD91-4FA7-A509-F1B62F6E48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F489:F504</xm:sqref>
        </x14:conditionalFormatting>
        <x14:conditionalFormatting xmlns:xm="http://schemas.microsoft.com/office/excel/2006/main">
          <x14:cfRule type="dataBar" id="{9F69DAFA-DDDC-476F-9398-BB7E270C0E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G489:G504</xm:sqref>
        </x14:conditionalFormatting>
        <x14:conditionalFormatting xmlns:xm="http://schemas.microsoft.com/office/excel/2006/main">
          <x14:cfRule type="dataBar" id="{B9E4831E-E185-4F3F-A85E-5A4F1C8065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H489:H504</xm:sqref>
        </x14:conditionalFormatting>
        <x14:conditionalFormatting xmlns:xm="http://schemas.microsoft.com/office/excel/2006/main">
          <x14:cfRule type="dataBar" id="{74A9748C-C47B-4E35-BA0C-DD6D2D5DDC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I489:I504</xm:sqref>
        </x14:conditionalFormatting>
        <x14:conditionalFormatting xmlns:xm="http://schemas.microsoft.com/office/excel/2006/main">
          <x14:cfRule type="dataBar" id="{4F8EE2B8-88BD-4054-9B1E-6C882A8B59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J489:J504</xm:sqref>
        </x14:conditionalFormatting>
        <x14:conditionalFormatting xmlns:xm="http://schemas.microsoft.com/office/excel/2006/main">
          <x14:cfRule type="dataBar" id="{5D9CF391-0116-4111-B074-D304AC96C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K489:K504</xm:sqref>
        </x14:conditionalFormatting>
        <x14:conditionalFormatting xmlns:xm="http://schemas.microsoft.com/office/excel/2006/main">
          <x14:cfRule type="dataBar" id="{0EED46FC-3829-4B84-8F1F-04283B5D8B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B511:B526</xm:sqref>
        </x14:conditionalFormatting>
        <x14:conditionalFormatting xmlns:xm="http://schemas.microsoft.com/office/excel/2006/main">
          <x14:cfRule type="dataBar" id="{45B8C6E4-F94B-4D3F-9BA0-40A9F5C5B4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C511:C526</xm:sqref>
        </x14:conditionalFormatting>
        <x14:conditionalFormatting xmlns:xm="http://schemas.microsoft.com/office/excel/2006/main">
          <x14:cfRule type="dataBar" id="{9A1BB724-B199-407F-8619-E7F358E3D4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D511:D526</xm:sqref>
        </x14:conditionalFormatting>
        <x14:conditionalFormatting xmlns:xm="http://schemas.microsoft.com/office/excel/2006/main">
          <x14:cfRule type="dataBar" id="{B8FFEB8C-4793-4B40-BAB0-6BAD9FC54E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E511:E526</xm:sqref>
        </x14:conditionalFormatting>
        <x14:conditionalFormatting xmlns:xm="http://schemas.microsoft.com/office/excel/2006/main">
          <x14:cfRule type="dataBar" id="{1435EC81-CD92-4DE7-8F9F-37C15E0DFF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F511:F526</xm:sqref>
        </x14:conditionalFormatting>
        <x14:conditionalFormatting xmlns:xm="http://schemas.microsoft.com/office/excel/2006/main">
          <x14:cfRule type="dataBar" id="{3C5DFD55-2E8B-47DB-8961-5C9A1F3A03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G511:G526</xm:sqref>
        </x14:conditionalFormatting>
        <x14:conditionalFormatting xmlns:xm="http://schemas.microsoft.com/office/excel/2006/main">
          <x14:cfRule type="dataBar" id="{BEDDE053-D5EC-4C41-A151-AF19ADC43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H511:H526</xm:sqref>
        </x14:conditionalFormatting>
        <x14:conditionalFormatting xmlns:xm="http://schemas.microsoft.com/office/excel/2006/main">
          <x14:cfRule type="dataBar" id="{A38E10D5-35FD-460C-84BE-B8BF8C4BB8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I511:I526</xm:sqref>
        </x14:conditionalFormatting>
        <x14:conditionalFormatting xmlns:xm="http://schemas.microsoft.com/office/excel/2006/main">
          <x14:cfRule type="dataBar" id="{8A17238F-C826-4E6E-94A9-740A376F61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J511:J526</xm:sqref>
        </x14:conditionalFormatting>
        <x14:conditionalFormatting xmlns:xm="http://schemas.microsoft.com/office/excel/2006/main">
          <x14:cfRule type="dataBar" id="{28591BA3-7FFC-474A-8ADB-B677302547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K511:K526</xm:sqref>
        </x14:conditionalFormatting>
        <x14:conditionalFormatting xmlns:xm="http://schemas.microsoft.com/office/excel/2006/main">
          <x14:cfRule type="dataBar" id="{77705C20-6E47-4B0E-9B7D-4B02B5D901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B531:B546</xm:sqref>
        </x14:conditionalFormatting>
        <x14:conditionalFormatting xmlns:xm="http://schemas.microsoft.com/office/excel/2006/main">
          <x14:cfRule type="dataBar" id="{69C69909-54B7-46F9-9F1F-D2C84F1E73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C531:C546</xm:sqref>
        </x14:conditionalFormatting>
        <x14:conditionalFormatting xmlns:xm="http://schemas.microsoft.com/office/excel/2006/main">
          <x14:cfRule type="dataBar" id="{3C2E63AC-B066-4859-8E87-DF008801F8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D531:D546</xm:sqref>
        </x14:conditionalFormatting>
        <x14:conditionalFormatting xmlns:xm="http://schemas.microsoft.com/office/excel/2006/main">
          <x14:cfRule type="dataBar" id="{A28D06DD-23B7-4CC2-9E4B-9A73E8C378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E531:E546</xm:sqref>
        </x14:conditionalFormatting>
        <x14:conditionalFormatting xmlns:xm="http://schemas.microsoft.com/office/excel/2006/main">
          <x14:cfRule type="dataBar" id="{3E5F1C94-7398-4A05-93E4-94C43454B4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F531:F546</xm:sqref>
        </x14:conditionalFormatting>
        <x14:conditionalFormatting xmlns:xm="http://schemas.microsoft.com/office/excel/2006/main">
          <x14:cfRule type="dataBar" id="{E153CED4-53FF-4269-80C1-8D40650DAF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G531:G546</xm:sqref>
        </x14:conditionalFormatting>
        <x14:conditionalFormatting xmlns:xm="http://schemas.microsoft.com/office/excel/2006/main">
          <x14:cfRule type="dataBar" id="{A9637D19-B2E9-4C95-9A25-95C912DFAC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H531:H546</xm:sqref>
        </x14:conditionalFormatting>
        <x14:conditionalFormatting xmlns:xm="http://schemas.microsoft.com/office/excel/2006/main">
          <x14:cfRule type="dataBar" id="{61AAA926-B950-4EA8-8091-80ACE39D27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I531:I546</xm:sqref>
        </x14:conditionalFormatting>
        <x14:conditionalFormatting xmlns:xm="http://schemas.microsoft.com/office/excel/2006/main">
          <x14:cfRule type="dataBar" id="{15550466-2072-4A96-974F-A60AD6EEC3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J531:J546</xm:sqref>
        </x14:conditionalFormatting>
        <x14:conditionalFormatting xmlns:xm="http://schemas.microsoft.com/office/excel/2006/main">
          <x14:cfRule type="dataBar" id="{5DC31059-CA6B-406F-8FE7-E918A240BC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K531:K546</xm:sqref>
        </x14:conditionalFormatting>
        <x14:conditionalFormatting xmlns:xm="http://schemas.microsoft.com/office/excel/2006/main">
          <x14:cfRule type="dataBar" id="{4C275482-DA84-43E0-BBCE-4C1B20827D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B553:B568</xm:sqref>
        </x14:conditionalFormatting>
        <x14:conditionalFormatting xmlns:xm="http://schemas.microsoft.com/office/excel/2006/main">
          <x14:cfRule type="dataBar" id="{BC111529-B7FB-499B-B704-EB53DE40A1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C553:C568</xm:sqref>
        </x14:conditionalFormatting>
        <x14:conditionalFormatting xmlns:xm="http://schemas.microsoft.com/office/excel/2006/main">
          <x14:cfRule type="dataBar" id="{9308F7A8-F530-42E4-9459-B56BF8C0CA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D553:D568</xm:sqref>
        </x14:conditionalFormatting>
        <x14:conditionalFormatting xmlns:xm="http://schemas.microsoft.com/office/excel/2006/main">
          <x14:cfRule type="dataBar" id="{7C0BFCF0-4613-4CAA-B1BA-EEE2763CCF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E553:E568</xm:sqref>
        </x14:conditionalFormatting>
        <x14:conditionalFormatting xmlns:xm="http://schemas.microsoft.com/office/excel/2006/main">
          <x14:cfRule type="dataBar" id="{FD177330-40C4-41CD-98C5-67B80CD729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F553:F568</xm:sqref>
        </x14:conditionalFormatting>
        <x14:conditionalFormatting xmlns:xm="http://schemas.microsoft.com/office/excel/2006/main">
          <x14:cfRule type="dataBar" id="{57417BB5-1F04-4B8C-9714-E77036A412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G553:G568</xm:sqref>
        </x14:conditionalFormatting>
        <x14:conditionalFormatting xmlns:xm="http://schemas.microsoft.com/office/excel/2006/main">
          <x14:cfRule type="dataBar" id="{18685EBB-CB14-41F7-9255-28037AB8EE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H553:H568</xm:sqref>
        </x14:conditionalFormatting>
        <x14:conditionalFormatting xmlns:xm="http://schemas.microsoft.com/office/excel/2006/main">
          <x14:cfRule type="dataBar" id="{271B0935-ED48-49B9-B487-960CC6208C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I553:I568</xm:sqref>
        </x14:conditionalFormatting>
        <x14:conditionalFormatting xmlns:xm="http://schemas.microsoft.com/office/excel/2006/main">
          <x14:cfRule type="dataBar" id="{110D6126-5135-45A5-A105-ACD1040F3A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J553:J568</xm:sqref>
        </x14:conditionalFormatting>
        <x14:conditionalFormatting xmlns:xm="http://schemas.microsoft.com/office/excel/2006/main">
          <x14:cfRule type="dataBar" id="{98500146-5D36-4AAA-8473-C3A6D755A6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K553:K568</xm:sqref>
        </x14:conditionalFormatting>
        <x14:conditionalFormatting xmlns:xm="http://schemas.microsoft.com/office/excel/2006/main">
          <x14:cfRule type="dataBar" id="{0349002A-AB43-4A65-8233-6FD81828D3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B573:B588</xm:sqref>
        </x14:conditionalFormatting>
        <x14:conditionalFormatting xmlns:xm="http://schemas.microsoft.com/office/excel/2006/main">
          <x14:cfRule type="dataBar" id="{982DBDCB-3A50-4FAA-AD6F-120DCE44FD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C573:C588</xm:sqref>
        </x14:conditionalFormatting>
        <x14:conditionalFormatting xmlns:xm="http://schemas.microsoft.com/office/excel/2006/main">
          <x14:cfRule type="dataBar" id="{3DA56081-B375-4EAB-AA0A-41D9156694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D573:D588</xm:sqref>
        </x14:conditionalFormatting>
        <x14:conditionalFormatting xmlns:xm="http://schemas.microsoft.com/office/excel/2006/main">
          <x14:cfRule type="dataBar" id="{FEB40639-1E7B-44ED-B1C0-A485DB8CCB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E573:E588</xm:sqref>
        </x14:conditionalFormatting>
        <x14:conditionalFormatting xmlns:xm="http://schemas.microsoft.com/office/excel/2006/main">
          <x14:cfRule type="dataBar" id="{29AEAF06-9255-4D7B-A756-4C26DEB095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F573:F588</xm:sqref>
        </x14:conditionalFormatting>
        <x14:conditionalFormatting xmlns:xm="http://schemas.microsoft.com/office/excel/2006/main">
          <x14:cfRule type="dataBar" id="{2CECE722-364B-49B8-B0AB-46001EF624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G573:G588</xm:sqref>
        </x14:conditionalFormatting>
        <x14:conditionalFormatting xmlns:xm="http://schemas.microsoft.com/office/excel/2006/main">
          <x14:cfRule type="dataBar" id="{D35A761D-927A-42F1-A3D0-B3A1F7E73A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H573:H588</xm:sqref>
        </x14:conditionalFormatting>
        <x14:conditionalFormatting xmlns:xm="http://schemas.microsoft.com/office/excel/2006/main">
          <x14:cfRule type="dataBar" id="{A16D45D9-E067-415E-93EF-1379F9FDDB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I573:I588</xm:sqref>
        </x14:conditionalFormatting>
        <x14:conditionalFormatting xmlns:xm="http://schemas.microsoft.com/office/excel/2006/main">
          <x14:cfRule type="dataBar" id="{3860387D-2D57-4C05-B807-07AB1C30B1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J573:J588</xm:sqref>
        </x14:conditionalFormatting>
        <x14:conditionalFormatting xmlns:xm="http://schemas.microsoft.com/office/excel/2006/main">
          <x14:cfRule type="dataBar" id="{9B9A9FF7-BF4E-453B-9B5F-C1C1488F44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K573:K588</xm:sqref>
        </x14:conditionalFormatting>
        <x14:conditionalFormatting xmlns:xm="http://schemas.microsoft.com/office/excel/2006/main">
          <x14:cfRule type="dataBar" id="{275D8C4E-788C-4D79-A86E-1B836D6D7E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B595:B610</xm:sqref>
        </x14:conditionalFormatting>
        <x14:conditionalFormatting xmlns:xm="http://schemas.microsoft.com/office/excel/2006/main">
          <x14:cfRule type="dataBar" id="{9A75EB65-CC91-4D4C-AC1D-AD4099F90C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C595:C610</xm:sqref>
        </x14:conditionalFormatting>
        <x14:conditionalFormatting xmlns:xm="http://schemas.microsoft.com/office/excel/2006/main">
          <x14:cfRule type="dataBar" id="{C47C66E5-F14E-4899-A18C-67015C1B03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D595:D610</xm:sqref>
        </x14:conditionalFormatting>
        <x14:conditionalFormatting xmlns:xm="http://schemas.microsoft.com/office/excel/2006/main">
          <x14:cfRule type="dataBar" id="{5D0C7797-DD24-40D0-93E8-E73FCD5D01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E595:E610</xm:sqref>
        </x14:conditionalFormatting>
        <x14:conditionalFormatting xmlns:xm="http://schemas.microsoft.com/office/excel/2006/main">
          <x14:cfRule type="dataBar" id="{804D547E-B108-452F-861B-9970B1346A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F595:F610</xm:sqref>
        </x14:conditionalFormatting>
        <x14:conditionalFormatting xmlns:xm="http://schemas.microsoft.com/office/excel/2006/main">
          <x14:cfRule type="dataBar" id="{F02A81D2-8661-454C-BCBF-6ACCF550B0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G595:G610</xm:sqref>
        </x14:conditionalFormatting>
        <x14:conditionalFormatting xmlns:xm="http://schemas.microsoft.com/office/excel/2006/main">
          <x14:cfRule type="dataBar" id="{21A44CB3-BE74-4215-90E5-F5891E5252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H595:H610</xm:sqref>
        </x14:conditionalFormatting>
        <x14:conditionalFormatting xmlns:xm="http://schemas.microsoft.com/office/excel/2006/main">
          <x14:cfRule type="dataBar" id="{B49C54A1-4F0B-4500-8788-8353A1EE6A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I595:I610</xm:sqref>
        </x14:conditionalFormatting>
        <x14:conditionalFormatting xmlns:xm="http://schemas.microsoft.com/office/excel/2006/main">
          <x14:cfRule type="dataBar" id="{846A6FFE-8CA4-4445-B5E1-4372D698E0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J595:J610</xm:sqref>
        </x14:conditionalFormatting>
        <x14:conditionalFormatting xmlns:xm="http://schemas.microsoft.com/office/excel/2006/main">
          <x14:cfRule type="dataBar" id="{280A393F-C904-4754-A4B6-39ABE77C3A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K595:K610</xm:sqref>
        </x14:conditionalFormatting>
        <x14:conditionalFormatting xmlns:xm="http://schemas.microsoft.com/office/excel/2006/main">
          <x14:cfRule type="dataBar" id="{D8A712A6-84F0-4E7A-B6E9-9D42A9BDB8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B615:B630</xm:sqref>
        </x14:conditionalFormatting>
        <x14:conditionalFormatting xmlns:xm="http://schemas.microsoft.com/office/excel/2006/main">
          <x14:cfRule type="dataBar" id="{A0D09153-4827-4E13-BE95-961935CE49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C615:C630</xm:sqref>
        </x14:conditionalFormatting>
        <x14:conditionalFormatting xmlns:xm="http://schemas.microsoft.com/office/excel/2006/main">
          <x14:cfRule type="dataBar" id="{EBF41256-351D-4C09-AFDF-657DFCE9A7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D615:D630</xm:sqref>
        </x14:conditionalFormatting>
        <x14:conditionalFormatting xmlns:xm="http://schemas.microsoft.com/office/excel/2006/main">
          <x14:cfRule type="dataBar" id="{571B4313-D24C-4FC7-BFB7-6A63EA2C75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E615:E630</xm:sqref>
        </x14:conditionalFormatting>
        <x14:conditionalFormatting xmlns:xm="http://schemas.microsoft.com/office/excel/2006/main">
          <x14:cfRule type="dataBar" id="{296F6BE4-663B-4888-9072-E05976589E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F615:F630</xm:sqref>
        </x14:conditionalFormatting>
        <x14:conditionalFormatting xmlns:xm="http://schemas.microsoft.com/office/excel/2006/main">
          <x14:cfRule type="dataBar" id="{6EA71C7C-8C13-4B00-91C4-05C8EA550C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G615:G630</xm:sqref>
        </x14:conditionalFormatting>
        <x14:conditionalFormatting xmlns:xm="http://schemas.microsoft.com/office/excel/2006/main">
          <x14:cfRule type="dataBar" id="{B2270BAD-9E2E-4E53-BF04-7CE414C3B8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H615:H630</xm:sqref>
        </x14:conditionalFormatting>
        <x14:conditionalFormatting xmlns:xm="http://schemas.microsoft.com/office/excel/2006/main">
          <x14:cfRule type="dataBar" id="{D26CB974-9358-444A-A30C-731408BED7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I615:I630</xm:sqref>
        </x14:conditionalFormatting>
        <x14:conditionalFormatting xmlns:xm="http://schemas.microsoft.com/office/excel/2006/main">
          <x14:cfRule type="dataBar" id="{5D005151-48CE-4940-BB7E-12C278A0FE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J615:J630</xm:sqref>
        </x14:conditionalFormatting>
        <x14:conditionalFormatting xmlns:xm="http://schemas.microsoft.com/office/excel/2006/main">
          <x14:cfRule type="dataBar" id="{83AD1E21-EB58-4E6E-AA14-6838C148CF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K615:K630</xm:sqref>
        </x14:conditionalFormatting>
        <x14:conditionalFormatting xmlns:xm="http://schemas.microsoft.com/office/excel/2006/main">
          <x14:cfRule type="dataBar" id="{66C125FD-0151-4168-938E-69068CF69C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B637:B652</xm:sqref>
        </x14:conditionalFormatting>
        <x14:conditionalFormatting xmlns:xm="http://schemas.microsoft.com/office/excel/2006/main">
          <x14:cfRule type="dataBar" id="{223C0D04-BFA9-467B-8D32-63B2A74FC6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C637:C652</xm:sqref>
        </x14:conditionalFormatting>
        <x14:conditionalFormatting xmlns:xm="http://schemas.microsoft.com/office/excel/2006/main">
          <x14:cfRule type="dataBar" id="{D8729625-FFBB-4566-88E3-54B7C074B0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D637:D652</xm:sqref>
        </x14:conditionalFormatting>
        <x14:conditionalFormatting xmlns:xm="http://schemas.microsoft.com/office/excel/2006/main">
          <x14:cfRule type="dataBar" id="{91FD3600-16C0-42E3-9DEE-155CEF53D0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E637:E652</xm:sqref>
        </x14:conditionalFormatting>
        <x14:conditionalFormatting xmlns:xm="http://schemas.microsoft.com/office/excel/2006/main">
          <x14:cfRule type="dataBar" id="{6664BAB0-B7E1-41D4-AA8B-8A02AFE08A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F637:F652</xm:sqref>
        </x14:conditionalFormatting>
        <x14:conditionalFormatting xmlns:xm="http://schemas.microsoft.com/office/excel/2006/main">
          <x14:cfRule type="dataBar" id="{17390FF7-AF97-4F15-A8B5-323F68C882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G637:G652</xm:sqref>
        </x14:conditionalFormatting>
        <x14:conditionalFormatting xmlns:xm="http://schemas.microsoft.com/office/excel/2006/main">
          <x14:cfRule type="dataBar" id="{DCD984BA-CD96-4C19-AAA3-6C206E5399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H637:H652</xm:sqref>
        </x14:conditionalFormatting>
        <x14:conditionalFormatting xmlns:xm="http://schemas.microsoft.com/office/excel/2006/main">
          <x14:cfRule type="dataBar" id="{3F9005A1-505C-47B7-9460-E61086B64E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I637:I652</xm:sqref>
        </x14:conditionalFormatting>
        <x14:conditionalFormatting xmlns:xm="http://schemas.microsoft.com/office/excel/2006/main">
          <x14:cfRule type="dataBar" id="{7C855B23-6B18-42A4-8718-3AB12C00B2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J637:J652</xm:sqref>
        </x14:conditionalFormatting>
        <x14:conditionalFormatting xmlns:xm="http://schemas.microsoft.com/office/excel/2006/main">
          <x14:cfRule type="dataBar" id="{921D6FA2-BF55-4433-A081-3AEDD92E28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K637:K652</xm:sqref>
        </x14:conditionalFormatting>
        <x14:conditionalFormatting xmlns:xm="http://schemas.microsoft.com/office/excel/2006/main">
          <x14:cfRule type="dataBar" id="{42096FB7-2E8A-4D2A-B7F7-4EE5C28186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B657:B672</xm:sqref>
        </x14:conditionalFormatting>
        <x14:conditionalFormatting xmlns:xm="http://schemas.microsoft.com/office/excel/2006/main">
          <x14:cfRule type="dataBar" id="{E6C2B20C-5A78-4F5E-A2BB-5BA58AFD98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C657:C672</xm:sqref>
        </x14:conditionalFormatting>
        <x14:conditionalFormatting xmlns:xm="http://schemas.microsoft.com/office/excel/2006/main">
          <x14:cfRule type="dataBar" id="{81E0F659-4057-411E-ADFF-296D1F243E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D657:D672</xm:sqref>
        </x14:conditionalFormatting>
        <x14:conditionalFormatting xmlns:xm="http://schemas.microsoft.com/office/excel/2006/main">
          <x14:cfRule type="dataBar" id="{12894800-F7C1-419F-9A9C-BE76C80BC8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E657:E672</xm:sqref>
        </x14:conditionalFormatting>
        <x14:conditionalFormatting xmlns:xm="http://schemas.microsoft.com/office/excel/2006/main">
          <x14:cfRule type="dataBar" id="{311758E1-6849-4215-AF51-D2C79F61CD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F657:F672</xm:sqref>
        </x14:conditionalFormatting>
        <x14:conditionalFormatting xmlns:xm="http://schemas.microsoft.com/office/excel/2006/main">
          <x14:cfRule type="dataBar" id="{EA80FDE4-3653-462F-9D1E-3531DCBFBD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G657:G672</xm:sqref>
        </x14:conditionalFormatting>
        <x14:conditionalFormatting xmlns:xm="http://schemas.microsoft.com/office/excel/2006/main">
          <x14:cfRule type="dataBar" id="{C73FB6B5-6DA0-4FA5-931C-A4EEF002FF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H657:H672</xm:sqref>
        </x14:conditionalFormatting>
        <x14:conditionalFormatting xmlns:xm="http://schemas.microsoft.com/office/excel/2006/main">
          <x14:cfRule type="dataBar" id="{BB5D383A-EE3B-419E-89DC-3AA2611320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I657:I672</xm:sqref>
        </x14:conditionalFormatting>
        <x14:conditionalFormatting xmlns:xm="http://schemas.microsoft.com/office/excel/2006/main">
          <x14:cfRule type="dataBar" id="{48A2ECAB-30E4-4074-9341-4E624B93B3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J657:J672</xm:sqref>
        </x14:conditionalFormatting>
        <x14:conditionalFormatting xmlns:xm="http://schemas.microsoft.com/office/excel/2006/main">
          <x14:cfRule type="dataBar" id="{037972B4-9B69-4024-9726-4472AA2C2B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K657:K672</xm:sqref>
        </x14:conditionalFormatting>
        <x14:conditionalFormatting xmlns:xm="http://schemas.microsoft.com/office/excel/2006/main">
          <x14:cfRule type="dataBar" id="{FCBD7A2A-BAFC-44ED-9C40-B2CC8B5371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B679:B694</xm:sqref>
        </x14:conditionalFormatting>
        <x14:conditionalFormatting xmlns:xm="http://schemas.microsoft.com/office/excel/2006/main">
          <x14:cfRule type="dataBar" id="{291C981D-37B7-4522-B1A1-9A576452A8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C679:C694</xm:sqref>
        </x14:conditionalFormatting>
        <x14:conditionalFormatting xmlns:xm="http://schemas.microsoft.com/office/excel/2006/main">
          <x14:cfRule type="dataBar" id="{AEDDED29-4B73-4FF4-BD19-CD788D41E0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D679:D694</xm:sqref>
        </x14:conditionalFormatting>
        <x14:conditionalFormatting xmlns:xm="http://schemas.microsoft.com/office/excel/2006/main">
          <x14:cfRule type="dataBar" id="{06FA15E1-6638-45AC-AA1D-40F12AD47E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E679:E694</xm:sqref>
        </x14:conditionalFormatting>
        <x14:conditionalFormatting xmlns:xm="http://schemas.microsoft.com/office/excel/2006/main">
          <x14:cfRule type="dataBar" id="{5F4E1D58-7F21-4FDC-A3FD-EF39667BB6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F679:F694</xm:sqref>
        </x14:conditionalFormatting>
        <x14:conditionalFormatting xmlns:xm="http://schemas.microsoft.com/office/excel/2006/main">
          <x14:cfRule type="dataBar" id="{1C2C8288-042F-4A24-A207-C978D7A0A4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G679:G694</xm:sqref>
        </x14:conditionalFormatting>
        <x14:conditionalFormatting xmlns:xm="http://schemas.microsoft.com/office/excel/2006/main">
          <x14:cfRule type="dataBar" id="{24693FEA-6FB4-4C96-959D-B4D9404084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H679:H694</xm:sqref>
        </x14:conditionalFormatting>
        <x14:conditionalFormatting xmlns:xm="http://schemas.microsoft.com/office/excel/2006/main">
          <x14:cfRule type="dataBar" id="{478E3554-2F5A-4B8C-ADAF-F73AE5F049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I679:I694</xm:sqref>
        </x14:conditionalFormatting>
        <x14:conditionalFormatting xmlns:xm="http://schemas.microsoft.com/office/excel/2006/main">
          <x14:cfRule type="dataBar" id="{7959C33F-525C-4FDC-A5EC-E0F3B468F8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J679:J694</xm:sqref>
        </x14:conditionalFormatting>
        <x14:conditionalFormatting xmlns:xm="http://schemas.microsoft.com/office/excel/2006/main">
          <x14:cfRule type="dataBar" id="{2B2DBFAA-7829-41FC-9A39-8F8C67E270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K679:K694</xm:sqref>
        </x14:conditionalFormatting>
        <x14:conditionalFormatting xmlns:xm="http://schemas.microsoft.com/office/excel/2006/main">
          <x14:cfRule type="dataBar" id="{2FB0AA26-07F2-4AF0-BCB8-2DE8CAD7BE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B699:B714</xm:sqref>
        </x14:conditionalFormatting>
        <x14:conditionalFormatting xmlns:xm="http://schemas.microsoft.com/office/excel/2006/main">
          <x14:cfRule type="dataBar" id="{AFB8C32C-21AC-4570-ADCD-C84C6209EF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C699:C714</xm:sqref>
        </x14:conditionalFormatting>
        <x14:conditionalFormatting xmlns:xm="http://schemas.microsoft.com/office/excel/2006/main">
          <x14:cfRule type="dataBar" id="{70353498-202F-4970-A531-A76595C94A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D699:D714</xm:sqref>
        </x14:conditionalFormatting>
        <x14:conditionalFormatting xmlns:xm="http://schemas.microsoft.com/office/excel/2006/main">
          <x14:cfRule type="dataBar" id="{9A48FCAD-A749-49AA-8A1A-8B22513F32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E699:E714</xm:sqref>
        </x14:conditionalFormatting>
        <x14:conditionalFormatting xmlns:xm="http://schemas.microsoft.com/office/excel/2006/main">
          <x14:cfRule type="dataBar" id="{51D53D6E-4857-4EE0-870F-7B9BEDE5B4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F699:F714</xm:sqref>
        </x14:conditionalFormatting>
        <x14:conditionalFormatting xmlns:xm="http://schemas.microsoft.com/office/excel/2006/main">
          <x14:cfRule type="dataBar" id="{D8EC8E7E-B765-40B1-A98E-62E6A71074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G699:G714</xm:sqref>
        </x14:conditionalFormatting>
        <x14:conditionalFormatting xmlns:xm="http://schemas.microsoft.com/office/excel/2006/main">
          <x14:cfRule type="dataBar" id="{30BA376C-F292-49E2-BC1F-7251FBEC87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H699:H714</xm:sqref>
        </x14:conditionalFormatting>
        <x14:conditionalFormatting xmlns:xm="http://schemas.microsoft.com/office/excel/2006/main">
          <x14:cfRule type="dataBar" id="{D049FB6A-C29D-47C3-8BA9-E3F7251541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I699:I714</xm:sqref>
        </x14:conditionalFormatting>
        <x14:conditionalFormatting xmlns:xm="http://schemas.microsoft.com/office/excel/2006/main">
          <x14:cfRule type="dataBar" id="{89422AC1-40DC-44B6-94DA-E889172C9C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J699:J714</xm:sqref>
        </x14:conditionalFormatting>
        <x14:conditionalFormatting xmlns:xm="http://schemas.microsoft.com/office/excel/2006/main">
          <x14:cfRule type="dataBar" id="{43903CCD-7159-4687-91D1-4AE8965FB8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K699:K714</xm:sqref>
        </x14:conditionalFormatting>
        <x14:conditionalFormatting xmlns:xm="http://schemas.microsoft.com/office/excel/2006/main">
          <x14:cfRule type="dataBar" id="{0371B670-6056-4086-975A-5652FB5C72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B721:B736</xm:sqref>
        </x14:conditionalFormatting>
        <x14:conditionalFormatting xmlns:xm="http://schemas.microsoft.com/office/excel/2006/main">
          <x14:cfRule type="dataBar" id="{505C674F-C84B-4380-AB82-388E51D4BF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C721:C736</xm:sqref>
        </x14:conditionalFormatting>
        <x14:conditionalFormatting xmlns:xm="http://schemas.microsoft.com/office/excel/2006/main">
          <x14:cfRule type="dataBar" id="{D8D6DEA5-329E-4CAE-B07F-0DFEDA0F8D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D721:D736</xm:sqref>
        </x14:conditionalFormatting>
        <x14:conditionalFormatting xmlns:xm="http://schemas.microsoft.com/office/excel/2006/main">
          <x14:cfRule type="dataBar" id="{321DD897-CE8E-4550-B9E5-5F86602445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E721:E736</xm:sqref>
        </x14:conditionalFormatting>
        <x14:conditionalFormatting xmlns:xm="http://schemas.microsoft.com/office/excel/2006/main">
          <x14:cfRule type="dataBar" id="{7636B31A-5DC2-4B9E-9ABC-815186A56F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F721:F736</xm:sqref>
        </x14:conditionalFormatting>
        <x14:conditionalFormatting xmlns:xm="http://schemas.microsoft.com/office/excel/2006/main">
          <x14:cfRule type="dataBar" id="{3C24F2DF-BBF9-4AC6-B94D-2DE51106A7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G721:G736</xm:sqref>
        </x14:conditionalFormatting>
        <x14:conditionalFormatting xmlns:xm="http://schemas.microsoft.com/office/excel/2006/main">
          <x14:cfRule type="dataBar" id="{EA0ECE88-203C-470D-938E-E718B0F2C7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H721:H736</xm:sqref>
        </x14:conditionalFormatting>
        <x14:conditionalFormatting xmlns:xm="http://schemas.microsoft.com/office/excel/2006/main">
          <x14:cfRule type="dataBar" id="{3D9E9C9A-3B20-47D3-8454-D972520F8B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I721:I736</xm:sqref>
        </x14:conditionalFormatting>
        <x14:conditionalFormatting xmlns:xm="http://schemas.microsoft.com/office/excel/2006/main">
          <x14:cfRule type="dataBar" id="{BAC5890A-49DB-4699-B373-0C6B87B2E3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J721:J736</xm:sqref>
        </x14:conditionalFormatting>
        <x14:conditionalFormatting xmlns:xm="http://schemas.microsoft.com/office/excel/2006/main">
          <x14:cfRule type="dataBar" id="{4F96680F-55DE-49D3-AA53-9EDDE4BCF6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K721:K736</xm:sqref>
        </x14:conditionalFormatting>
        <x14:conditionalFormatting xmlns:xm="http://schemas.microsoft.com/office/excel/2006/main">
          <x14:cfRule type="dataBar" id="{296171E2-86E8-46D7-8600-8EB0FA457D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B741:B756</xm:sqref>
        </x14:conditionalFormatting>
        <x14:conditionalFormatting xmlns:xm="http://schemas.microsoft.com/office/excel/2006/main">
          <x14:cfRule type="dataBar" id="{8BF55655-4ADE-4822-91FB-A9C18A6527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C741:C756</xm:sqref>
        </x14:conditionalFormatting>
        <x14:conditionalFormatting xmlns:xm="http://schemas.microsoft.com/office/excel/2006/main">
          <x14:cfRule type="dataBar" id="{5BDE5E34-59A2-4D11-B003-47A61E62F1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D741:D756</xm:sqref>
        </x14:conditionalFormatting>
        <x14:conditionalFormatting xmlns:xm="http://schemas.microsoft.com/office/excel/2006/main">
          <x14:cfRule type="dataBar" id="{7BCBEB41-392E-4D42-9D91-58CF6F3B77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E741:E756</xm:sqref>
        </x14:conditionalFormatting>
        <x14:conditionalFormatting xmlns:xm="http://schemas.microsoft.com/office/excel/2006/main">
          <x14:cfRule type="dataBar" id="{50ADFACD-FCF8-488F-85E0-A142E6ABA1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F741:F756</xm:sqref>
        </x14:conditionalFormatting>
        <x14:conditionalFormatting xmlns:xm="http://schemas.microsoft.com/office/excel/2006/main">
          <x14:cfRule type="dataBar" id="{834664DA-50BF-4571-A707-91FE1381BF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G741:G756</xm:sqref>
        </x14:conditionalFormatting>
        <x14:conditionalFormatting xmlns:xm="http://schemas.microsoft.com/office/excel/2006/main">
          <x14:cfRule type="dataBar" id="{7EE127F3-194E-4629-AB13-D0AC755FC5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H741:H756</xm:sqref>
        </x14:conditionalFormatting>
        <x14:conditionalFormatting xmlns:xm="http://schemas.microsoft.com/office/excel/2006/main">
          <x14:cfRule type="dataBar" id="{175C5CF0-E351-4413-99E0-180C730D7C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I741:I756</xm:sqref>
        </x14:conditionalFormatting>
        <x14:conditionalFormatting xmlns:xm="http://schemas.microsoft.com/office/excel/2006/main">
          <x14:cfRule type="dataBar" id="{761F2889-D06A-4FAF-BB6F-6EDA331F0C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J741:J756</xm:sqref>
        </x14:conditionalFormatting>
        <x14:conditionalFormatting xmlns:xm="http://schemas.microsoft.com/office/excel/2006/main">
          <x14:cfRule type="dataBar" id="{F2F2D2AA-DF02-4769-BE5B-AB9EA83E27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K741:K756</xm:sqref>
        </x14:conditionalFormatting>
        <x14:conditionalFormatting xmlns:xm="http://schemas.microsoft.com/office/excel/2006/main">
          <x14:cfRule type="dataBar" id="{392D5D31-CEE2-4AFD-AA62-D3FBB752EC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B763:B778</xm:sqref>
        </x14:conditionalFormatting>
        <x14:conditionalFormatting xmlns:xm="http://schemas.microsoft.com/office/excel/2006/main">
          <x14:cfRule type="dataBar" id="{94E0FCAD-E49C-47C2-975A-74BE8AB72B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C763:C778</xm:sqref>
        </x14:conditionalFormatting>
        <x14:conditionalFormatting xmlns:xm="http://schemas.microsoft.com/office/excel/2006/main">
          <x14:cfRule type="dataBar" id="{7AAF1680-CC12-46BD-92E6-53F4D72452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D763:D778</xm:sqref>
        </x14:conditionalFormatting>
        <x14:conditionalFormatting xmlns:xm="http://schemas.microsoft.com/office/excel/2006/main">
          <x14:cfRule type="dataBar" id="{48FCB4CE-0F93-47ED-8DD2-BBB5F883FF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E763:E778</xm:sqref>
        </x14:conditionalFormatting>
        <x14:conditionalFormatting xmlns:xm="http://schemas.microsoft.com/office/excel/2006/main">
          <x14:cfRule type="dataBar" id="{51BF5E35-C8EF-4E3F-8111-143602BA36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F763:F778</xm:sqref>
        </x14:conditionalFormatting>
        <x14:conditionalFormatting xmlns:xm="http://schemas.microsoft.com/office/excel/2006/main">
          <x14:cfRule type="dataBar" id="{28472E80-5DC6-43FC-9428-23C0EAF650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G763:G778</xm:sqref>
        </x14:conditionalFormatting>
        <x14:conditionalFormatting xmlns:xm="http://schemas.microsoft.com/office/excel/2006/main">
          <x14:cfRule type="dataBar" id="{8EECB021-6953-46AE-82D9-BEC1E6D76B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H763:H778</xm:sqref>
        </x14:conditionalFormatting>
        <x14:conditionalFormatting xmlns:xm="http://schemas.microsoft.com/office/excel/2006/main">
          <x14:cfRule type="dataBar" id="{5F7BDFC4-E3B7-499B-90DA-9A5928E37E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I763:I778</xm:sqref>
        </x14:conditionalFormatting>
        <x14:conditionalFormatting xmlns:xm="http://schemas.microsoft.com/office/excel/2006/main">
          <x14:cfRule type="dataBar" id="{4BFFEBE7-B5F9-4CE9-89F9-D3A4DD335D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J763:J778</xm:sqref>
        </x14:conditionalFormatting>
        <x14:conditionalFormatting xmlns:xm="http://schemas.microsoft.com/office/excel/2006/main">
          <x14:cfRule type="dataBar" id="{07A31D2C-665F-4A97-9DD5-35769BDCFF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K763:K778</xm:sqref>
        </x14:conditionalFormatting>
        <x14:conditionalFormatting xmlns:xm="http://schemas.microsoft.com/office/excel/2006/main">
          <x14:cfRule type="dataBar" id="{A06392B8-5B91-4758-8E07-75ECDAD258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B783:B798</xm:sqref>
        </x14:conditionalFormatting>
        <x14:conditionalFormatting xmlns:xm="http://schemas.microsoft.com/office/excel/2006/main">
          <x14:cfRule type="dataBar" id="{1E87A826-306F-44EF-B273-1E29231E00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C783:C798</xm:sqref>
        </x14:conditionalFormatting>
        <x14:conditionalFormatting xmlns:xm="http://schemas.microsoft.com/office/excel/2006/main">
          <x14:cfRule type="dataBar" id="{09CC4FA5-10C7-4AED-AB7E-5D3A219107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D783:D798</xm:sqref>
        </x14:conditionalFormatting>
        <x14:conditionalFormatting xmlns:xm="http://schemas.microsoft.com/office/excel/2006/main">
          <x14:cfRule type="dataBar" id="{53CADFB8-9A92-4908-B8BF-A663D765DA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E783:E798</xm:sqref>
        </x14:conditionalFormatting>
        <x14:conditionalFormatting xmlns:xm="http://schemas.microsoft.com/office/excel/2006/main">
          <x14:cfRule type="dataBar" id="{0C84896F-C367-47B5-A1AD-FF765224E7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F783:F798</xm:sqref>
        </x14:conditionalFormatting>
        <x14:conditionalFormatting xmlns:xm="http://schemas.microsoft.com/office/excel/2006/main">
          <x14:cfRule type="dataBar" id="{43FDED65-5AC3-4228-AE64-E865F8F8F3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G783:G798</xm:sqref>
        </x14:conditionalFormatting>
        <x14:conditionalFormatting xmlns:xm="http://schemas.microsoft.com/office/excel/2006/main">
          <x14:cfRule type="dataBar" id="{CB14EA57-BCF6-4DEA-A6EC-DC1BA6C394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H783:H798</xm:sqref>
        </x14:conditionalFormatting>
        <x14:conditionalFormatting xmlns:xm="http://schemas.microsoft.com/office/excel/2006/main">
          <x14:cfRule type="dataBar" id="{0288832B-04E0-4197-9AFD-6DA92E9E3D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I783:I798</xm:sqref>
        </x14:conditionalFormatting>
        <x14:conditionalFormatting xmlns:xm="http://schemas.microsoft.com/office/excel/2006/main">
          <x14:cfRule type="dataBar" id="{06170831-39D6-430E-9F58-3796888822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J783:J798</xm:sqref>
        </x14:conditionalFormatting>
        <x14:conditionalFormatting xmlns:xm="http://schemas.microsoft.com/office/excel/2006/main">
          <x14:cfRule type="dataBar" id="{482EC87F-0C38-4810-AF76-FD134269F0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K783:K798</xm:sqref>
        </x14:conditionalFormatting>
        <x14:conditionalFormatting xmlns:xm="http://schemas.microsoft.com/office/excel/2006/main">
          <x14:cfRule type="dataBar" id="{4529CABD-FCC5-4596-B1C8-6FB3BC2C93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B805:B820</xm:sqref>
        </x14:conditionalFormatting>
        <x14:conditionalFormatting xmlns:xm="http://schemas.microsoft.com/office/excel/2006/main">
          <x14:cfRule type="dataBar" id="{514463A1-3FF2-4BBA-86D2-B6BF1A6C2C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C805:C820</xm:sqref>
        </x14:conditionalFormatting>
        <x14:conditionalFormatting xmlns:xm="http://schemas.microsoft.com/office/excel/2006/main">
          <x14:cfRule type="dataBar" id="{F26A0426-5A16-4DD1-86DE-A4E2E610B2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D805:D820</xm:sqref>
        </x14:conditionalFormatting>
        <x14:conditionalFormatting xmlns:xm="http://schemas.microsoft.com/office/excel/2006/main">
          <x14:cfRule type="dataBar" id="{8B3468B5-B161-4A15-817B-DAA8D1EA6A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E805:E820</xm:sqref>
        </x14:conditionalFormatting>
        <x14:conditionalFormatting xmlns:xm="http://schemas.microsoft.com/office/excel/2006/main">
          <x14:cfRule type="dataBar" id="{841FF623-0210-42CE-BD25-2B59C029F5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F805:F820</xm:sqref>
        </x14:conditionalFormatting>
        <x14:conditionalFormatting xmlns:xm="http://schemas.microsoft.com/office/excel/2006/main">
          <x14:cfRule type="dataBar" id="{29FAF2DC-D3B9-4B98-9CD8-5B0DD47490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G805:G820</xm:sqref>
        </x14:conditionalFormatting>
        <x14:conditionalFormatting xmlns:xm="http://schemas.microsoft.com/office/excel/2006/main">
          <x14:cfRule type="dataBar" id="{B0C2D020-11D5-4E83-9A95-D1FE69D883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H805:H820</xm:sqref>
        </x14:conditionalFormatting>
        <x14:conditionalFormatting xmlns:xm="http://schemas.microsoft.com/office/excel/2006/main">
          <x14:cfRule type="dataBar" id="{134866C7-0FB4-4929-8980-8424A419A1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I805:I820</xm:sqref>
        </x14:conditionalFormatting>
        <x14:conditionalFormatting xmlns:xm="http://schemas.microsoft.com/office/excel/2006/main">
          <x14:cfRule type="dataBar" id="{830FFE67-C627-40DD-B401-7856CEBFF3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J805:J820</xm:sqref>
        </x14:conditionalFormatting>
        <x14:conditionalFormatting xmlns:xm="http://schemas.microsoft.com/office/excel/2006/main">
          <x14:cfRule type="dataBar" id="{85188E1E-FB95-4635-8938-EF2ED2B02B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K805:K820</xm:sqref>
        </x14:conditionalFormatting>
        <x14:conditionalFormatting xmlns:xm="http://schemas.microsoft.com/office/excel/2006/main">
          <x14:cfRule type="dataBar" id="{0AC6D1CB-DF67-4A10-9C3F-590FD940B0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B825:B840</xm:sqref>
        </x14:conditionalFormatting>
        <x14:conditionalFormatting xmlns:xm="http://schemas.microsoft.com/office/excel/2006/main">
          <x14:cfRule type="dataBar" id="{41225193-2CA2-4F9C-976E-4538062960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C825:C840</xm:sqref>
        </x14:conditionalFormatting>
        <x14:conditionalFormatting xmlns:xm="http://schemas.microsoft.com/office/excel/2006/main">
          <x14:cfRule type="dataBar" id="{0343ED75-39F3-44A8-B750-95792A1FE4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D825:D840</xm:sqref>
        </x14:conditionalFormatting>
        <x14:conditionalFormatting xmlns:xm="http://schemas.microsoft.com/office/excel/2006/main">
          <x14:cfRule type="dataBar" id="{C93BBF57-1656-47E4-987D-D74F0541DA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E825:E840</xm:sqref>
        </x14:conditionalFormatting>
        <x14:conditionalFormatting xmlns:xm="http://schemas.microsoft.com/office/excel/2006/main">
          <x14:cfRule type="dataBar" id="{8CF8157C-32AD-44C1-B5D1-55C25BE6EA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F825:F840</xm:sqref>
        </x14:conditionalFormatting>
        <x14:conditionalFormatting xmlns:xm="http://schemas.microsoft.com/office/excel/2006/main">
          <x14:cfRule type="dataBar" id="{88364842-5F7F-4331-860F-C50C4A52C2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G825:G840</xm:sqref>
        </x14:conditionalFormatting>
        <x14:conditionalFormatting xmlns:xm="http://schemas.microsoft.com/office/excel/2006/main">
          <x14:cfRule type="dataBar" id="{0B690AEB-990D-4EDE-94F8-4D3FD14B76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H825:H840</xm:sqref>
        </x14:conditionalFormatting>
        <x14:conditionalFormatting xmlns:xm="http://schemas.microsoft.com/office/excel/2006/main">
          <x14:cfRule type="dataBar" id="{3654A169-22C4-44D3-B7B8-3E11A18125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I825:I840</xm:sqref>
        </x14:conditionalFormatting>
        <x14:conditionalFormatting xmlns:xm="http://schemas.microsoft.com/office/excel/2006/main">
          <x14:cfRule type="dataBar" id="{FAC5805F-9A87-4CBA-8F9B-AA5855ED76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J825:J840</xm:sqref>
        </x14:conditionalFormatting>
        <x14:conditionalFormatting xmlns:xm="http://schemas.microsoft.com/office/excel/2006/main">
          <x14:cfRule type="dataBar" id="{441BB546-EE6E-4BAF-8EB5-64838A49FA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K825:K840</xm:sqref>
        </x14:conditionalFormatting>
        <x14:conditionalFormatting xmlns:xm="http://schemas.microsoft.com/office/excel/2006/main">
          <x14:cfRule type="dataBar" id="{FF2BDBC7-F44E-49BE-BB40-D1AAE941F3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B847:B862</xm:sqref>
        </x14:conditionalFormatting>
        <x14:conditionalFormatting xmlns:xm="http://schemas.microsoft.com/office/excel/2006/main">
          <x14:cfRule type="dataBar" id="{BA849EE2-8A0F-4B92-9559-AB0D1AAC2C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C847:C862</xm:sqref>
        </x14:conditionalFormatting>
        <x14:conditionalFormatting xmlns:xm="http://schemas.microsoft.com/office/excel/2006/main">
          <x14:cfRule type="dataBar" id="{49D2CF8B-6DD9-4A5D-A485-CCC232A344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D847:D862</xm:sqref>
        </x14:conditionalFormatting>
        <x14:conditionalFormatting xmlns:xm="http://schemas.microsoft.com/office/excel/2006/main">
          <x14:cfRule type="dataBar" id="{A6DE93AE-3087-454F-9062-13F912A22A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E847:E862</xm:sqref>
        </x14:conditionalFormatting>
        <x14:conditionalFormatting xmlns:xm="http://schemas.microsoft.com/office/excel/2006/main">
          <x14:cfRule type="dataBar" id="{74C0D416-B767-4BEA-9874-5823E62945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F847:F862</xm:sqref>
        </x14:conditionalFormatting>
        <x14:conditionalFormatting xmlns:xm="http://schemas.microsoft.com/office/excel/2006/main">
          <x14:cfRule type="dataBar" id="{CED5EC8F-5D0F-44BE-AF28-F1EE00ED88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G847:G862</xm:sqref>
        </x14:conditionalFormatting>
        <x14:conditionalFormatting xmlns:xm="http://schemas.microsoft.com/office/excel/2006/main">
          <x14:cfRule type="dataBar" id="{8C86EA1E-EE31-44A8-BEF4-82D3EC4A9B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H847:H862</xm:sqref>
        </x14:conditionalFormatting>
        <x14:conditionalFormatting xmlns:xm="http://schemas.microsoft.com/office/excel/2006/main">
          <x14:cfRule type="dataBar" id="{448BDEAF-4964-4B7F-BA5F-BEB263F3B3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I847:I862</xm:sqref>
        </x14:conditionalFormatting>
        <x14:conditionalFormatting xmlns:xm="http://schemas.microsoft.com/office/excel/2006/main">
          <x14:cfRule type="dataBar" id="{B58DAFD0-DE3A-4205-A97A-B9B0C95684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J847:J862</xm:sqref>
        </x14:conditionalFormatting>
        <x14:conditionalFormatting xmlns:xm="http://schemas.microsoft.com/office/excel/2006/main">
          <x14:cfRule type="dataBar" id="{85CC7E5E-E93B-4A57-AEA6-C1C330B83F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K847:K862</xm:sqref>
        </x14:conditionalFormatting>
        <x14:conditionalFormatting xmlns:xm="http://schemas.microsoft.com/office/excel/2006/main">
          <x14:cfRule type="dataBar" id="{F3CD0A2F-C2B2-4CDB-A2C9-BC50660A15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B867:B882</xm:sqref>
        </x14:conditionalFormatting>
        <x14:conditionalFormatting xmlns:xm="http://schemas.microsoft.com/office/excel/2006/main">
          <x14:cfRule type="dataBar" id="{16C8FD99-5956-4FF4-9F89-283CDB7402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C867:C882</xm:sqref>
        </x14:conditionalFormatting>
        <x14:conditionalFormatting xmlns:xm="http://schemas.microsoft.com/office/excel/2006/main">
          <x14:cfRule type="dataBar" id="{E5106ED0-4034-42AC-B52C-88C4509F00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D867:D882</xm:sqref>
        </x14:conditionalFormatting>
        <x14:conditionalFormatting xmlns:xm="http://schemas.microsoft.com/office/excel/2006/main">
          <x14:cfRule type="dataBar" id="{39D12205-AB19-49A7-85D9-D4BE17D9E3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E867:E882</xm:sqref>
        </x14:conditionalFormatting>
        <x14:conditionalFormatting xmlns:xm="http://schemas.microsoft.com/office/excel/2006/main">
          <x14:cfRule type="dataBar" id="{76814E88-4DE4-4543-8135-2178C8C727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F867:F882</xm:sqref>
        </x14:conditionalFormatting>
        <x14:conditionalFormatting xmlns:xm="http://schemas.microsoft.com/office/excel/2006/main">
          <x14:cfRule type="dataBar" id="{5C139F15-4FAD-4F16-9D98-58AD873DD8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G867:G882</xm:sqref>
        </x14:conditionalFormatting>
        <x14:conditionalFormatting xmlns:xm="http://schemas.microsoft.com/office/excel/2006/main">
          <x14:cfRule type="dataBar" id="{5BCA2C25-269E-4389-8AA3-FA55E26889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H867:H882</xm:sqref>
        </x14:conditionalFormatting>
        <x14:conditionalFormatting xmlns:xm="http://schemas.microsoft.com/office/excel/2006/main">
          <x14:cfRule type="dataBar" id="{D2EFB5E1-FC42-463E-B72F-6B737E906B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I867:I882</xm:sqref>
        </x14:conditionalFormatting>
        <x14:conditionalFormatting xmlns:xm="http://schemas.microsoft.com/office/excel/2006/main">
          <x14:cfRule type="dataBar" id="{356F265D-8697-4F6D-8429-9CA53D6F53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J867:J882</xm:sqref>
        </x14:conditionalFormatting>
        <x14:conditionalFormatting xmlns:xm="http://schemas.microsoft.com/office/excel/2006/main">
          <x14:cfRule type="dataBar" id="{08CF4921-0A7F-46E7-B5D0-13359B7C54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K867:K882</xm:sqref>
        </x14:conditionalFormatting>
        <x14:conditionalFormatting xmlns:xm="http://schemas.microsoft.com/office/excel/2006/main">
          <x14:cfRule type="dataBar" id="{C4AC5FDF-EA6D-4A94-ACD9-06F9B31B8F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B889:B904</xm:sqref>
        </x14:conditionalFormatting>
        <x14:conditionalFormatting xmlns:xm="http://schemas.microsoft.com/office/excel/2006/main">
          <x14:cfRule type="dataBar" id="{E090C799-C430-4F51-89F6-ADB6F457FE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C889:C904</xm:sqref>
        </x14:conditionalFormatting>
        <x14:conditionalFormatting xmlns:xm="http://schemas.microsoft.com/office/excel/2006/main">
          <x14:cfRule type="dataBar" id="{2CB23F38-8678-4480-B032-75E3617624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D889:D904</xm:sqref>
        </x14:conditionalFormatting>
        <x14:conditionalFormatting xmlns:xm="http://schemas.microsoft.com/office/excel/2006/main">
          <x14:cfRule type="dataBar" id="{860C77B9-438F-482F-9B27-47BFC00280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E889:E904</xm:sqref>
        </x14:conditionalFormatting>
        <x14:conditionalFormatting xmlns:xm="http://schemas.microsoft.com/office/excel/2006/main">
          <x14:cfRule type="dataBar" id="{FEF65E16-249E-425B-8364-49FF9B5F6E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F889:F904</xm:sqref>
        </x14:conditionalFormatting>
        <x14:conditionalFormatting xmlns:xm="http://schemas.microsoft.com/office/excel/2006/main">
          <x14:cfRule type="dataBar" id="{AB5FFFE6-33A4-47E2-BD7F-2C4C4BF496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G889:G904</xm:sqref>
        </x14:conditionalFormatting>
        <x14:conditionalFormatting xmlns:xm="http://schemas.microsoft.com/office/excel/2006/main">
          <x14:cfRule type="dataBar" id="{47D378FD-BC67-4888-8B7C-2E81993C50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H889:H904</xm:sqref>
        </x14:conditionalFormatting>
        <x14:conditionalFormatting xmlns:xm="http://schemas.microsoft.com/office/excel/2006/main">
          <x14:cfRule type="dataBar" id="{B4384080-1240-4B81-ABA4-94CDE0309B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I889:I904</xm:sqref>
        </x14:conditionalFormatting>
        <x14:conditionalFormatting xmlns:xm="http://schemas.microsoft.com/office/excel/2006/main">
          <x14:cfRule type="dataBar" id="{4D3FC908-5878-44CF-B8DA-DF962E6F63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J889:J904</xm:sqref>
        </x14:conditionalFormatting>
        <x14:conditionalFormatting xmlns:xm="http://schemas.microsoft.com/office/excel/2006/main">
          <x14:cfRule type="dataBar" id="{6174251F-8385-4E54-9E1F-CD81EA295E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K889:K904</xm:sqref>
        </x14:conditionalFormatting>
        <x14:conditionalFormatting xmlns:xm="http://schemas.microsoft.com/office/excel/2006/main">
          <x14:cfRule type="dataBar" id="{15AE35C2-DE59-49F7-9EE3-A3F6C928FF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B909:B924</xm:sqref>
        </x14:conditionalFormatting>
        <x14:conditionalFormatting xmlns:xm="http://schemas.microsoft.com/office/excel/2006/main">
          <x14:cfRule type="dataBar" id="{05BEF672-76EF-4731-B055-367D70E14E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C909:C924</xm:sqref>
        </x14:conditionalFormatting>
        <x14:conditionalFormatting xmlns:xm="http://schemas.microsoft.com/office/excel/2006/main">
          <x14:cfRule type="dataBar" id="{6223F006-6EA2-4177-876D-10CCD594D9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D909:D924</xm:sqref>
        </x14:conditionalFormatting>
        <x14:conditionalFormatting xmlns:xm="http://schemas.microsoft.com/office/excel/2006/main">
          <x14:cfRule type="dataBar" id="{2470E0B9-F469-4995-A1C2-D470B2C38A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E909:E924</xm:sqref>
        </x14:conditionalFormatting>
        <x14:conditionalFormatting xmlns:xm="http://schemas.microsoft.com/office/excel/2006/main">
          <x14:cfRule type="dataBar" id="{96D017DF-14DE-4704-A53C-7E4B3440C7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F909:F924</xm:sqref>
        </x14:conditionalFormatting>
        <x14:conditionalFormatting xmlns:xm="http://schemas.microsoft.com/office/excel/2006/main">
          <x14:cfRule type="dataBar" id="{30E3231D-5744-427A-B0FC-69AF968A69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G909:G924</xm:sqref>
        </x14:conditionalFormatting>
        <x14:conditionalFormatting xmlns:xm="http://schemas.microsoft.com/office/excel/2006/main">
          <x14:cfRule type="dataBar" id="{D6A54467-194A-415F-AFE1-655C36207D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H909:H924</xm:sqref>
        </x14:conditionalFormatting>
        <x14:conditionalFormatting xmlns:xm="http://schemas.microsoft.com/office/excel/2006/main">
          <x14:cfRule type="dataBar" id="{0194C161-3A6C-4085-8D66-95E7F0F386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I909:I924</xm:sqref>
        </x14:conditionalFormatting>
        <x14:conditionalFormatting xmlns:xm="http://schemas.microsoft.com/office/excel/2006/main">
          <x14:cfRule type="dataBar" id="{CC4958CA-C431-47BA-866C-EA9FDBEEF8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J909:J924</xm:sqref>
        </x14:conditionalFormatting>
        <x14:conditionalFormatting xmlns:xm="http://schemas.microsoft.com/office/excel/2006/main">
          <x14:cfRule type="dataBar" id="{060AFEF1-2D6E-4235-9EE3-83ED311198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K909:K924</xm:sqref>
        </x14:conditionalFormatting>
        <x14:conditionalFormatting xmlns:xm="http://schemas.microsoft.com/office/excel/2006/main">
          <x14:cfRule type="dataBar" id="{6A5DD5AB-3BB4-4D3D-BFBE-FED6C017B1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B931:B946</xm:sqref>
        </x14:conditionalFormatting>
        <x14:conditionalFormatting xmlns:xm="http://schemas.microsoft.com/office/excel/2006/main">
          <x14:cfRule type="dataBar" id="{42F6AF46-E0B1-4E53-A637-D9779354CB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C931:C946</xm:sqref>
        </x14:conditionalFormatting>
        <x14:conditionalFormatting xmlns:xm="http://schemas.microsoft.com/office/excel/2006/main">
          <x14:cfRule type="dataBar" id="{E77BB6C8-2656-4339-9FD1-C9270278BE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D931:D946</xm:sqref>
        </x14:conditionalFormatting>
        <x14:conditionalFormatting xmlns:xm="http://schemas.microsoft.com/office/excel/2006/main">
          <x14:cfRule type="dataBar" id="{7EEBA2FA-560A-4E3E-A979-F24B601873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E931:E946</xm:sqref>
        </x14:conditionalFormatting>
        <x14:conditionalFormatting xmlns:xm="http://schemas.microsoft.com/office/excel/2006/main">
          <x14:cfRule type="dataBar" id="{EE85874A-3653-4403-9F0F-26AD4FAEC5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F931:F946</xm:sqref>
        </x14:conditionalFormatting>
        <x14:conditionalFormatting xmlns:xm="http://schemas.microsoft.com/office/excel/2006/main">
          <x14:cfRule type="dataBar" id="{91794AED-2E82-4F4F-B392-8FE2A011ED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G931:G946</xm:sqref>
        </x14:conditionalFormatting>
        <x14:conditionalFormatting xmlns:xm="http://schemas.microsoft.com/office/excel/2006/main">
          <x14:cfRule type="dataBar" id="{4FAD77F0-10E8-408D-96F4-776A471362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H931:H946</xm:sqref>
        </x14:conditionalFormatting>
        <x14:conditionalFormatting xmlns:xm="http://schemas.microsoft.com/office/excel/2006/main">
          <x14:cfRule type="dataBar" id="{7B4D1AA3-CBC0-4352-81FB-C2198CCEAB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I931:I946</xm:sqref>
        </x14:conditionalFormatting>
        <x14:conditionalFormatting xmlns:xm="http://schemas.microsoft.com/office/excel/2006/main">
          <x14:cfRule type="dataBar" id="{17AB50AD-4780-40C3-8D4F-8D3B3A6542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J931:J946</xm:sqref>
        </x14:conditionalFormatting>
        <x14:conditionalFormatting xmlns:xm="http://schemas.microsoft.com/office/excel/2006/main">
          <x14:cfRule type="dataBar" id="{66AC4E28-3B4B-458E-9CC4-C85DFFA836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K931:K946</xm:sqref>
        </x14:conditionalFormatting>
        <x14:conditionalFormatting xmlns:xm="http://schemas.microsoft.com/office/excel/2006/main">
          <x14:cfRule type="dataBar" id="{B7D671CF-DB0E-4186-AAF1-DAA88AF666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B951:B966</xm:sqref>
        </x14:conditionalFormatting>
        <x14:conditionalFormatting xmlns:xm="http://schemas.microsoft.com/office/excel/2006/main">
          <x14:cfRule type="dataBar" id="{54C57E04-4ED2-4F65-B2E9-FBC6CA8DAC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C951:C966</xm:sqref>
        </x14:conditionalFormatting>
        <x14:conditionalFormatting xmlns:xm="http://schemas.microsoft.com/office/excel/2006/main">
          <x14:cfRule type="dataBar" id="{D220C055-469C-4BB8-8485-D70C929D5B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D951:D966</xm:sqref>
        </x14:conditionalFormatting>
        <x14:conditionalFormatting xmlns:xm="http://schemas.microsoft.com/office/excel/2006/main">
          <x14:cfRule type="dataBar" id="{368FC98B-CFE6-4A54-912B-1CC763891B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E951:E966</xm:sqref>
        </x14:conditionalFormatting>
        <x14:conditionalFormatting xmlns:xm="http://schemas.microsoft.com/office/excel/2006/main">
          <x14:cfRule type="dataBar" id="{8A8FA7C9-3A6C-4C68-A02E-89975AFAEE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F951:F966</xm:sqref>
        </x14:conditionalFormatting>
        <x14:conditionalFormatting xmlns:xm="http://schemas.microsoft.com/office/excel/2006/main">
          <x14:cfRule type="dataBar" id="{28AB5158-88A1-42D1-A6A9-0561F2D430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G951:G966</xm:sqref>
        </x14:conditionalFormatting>
        <x14:conditionalFormatting xmlns:xm="http://schemas.microsoft.com/office/excel/2006/main">
          <x14:cfRule type="dataBar" id="{56A34CAB-D4C0-42A2-A392-EC799CE4A4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H951:H966</xm:sqref>
        </x14:conditionalFormatting>
        <x14:conditionalFormatting xmlns:xm="http://schemas.microsoft.com/office/excel/2006/main">
          <x14:cfRule type="dataBar" id="{396EA1AE-E51F-48FE-8AEC-800EB19AD9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I951:I966</xm:sqref>
        </x14:conditionalFormatting>
        <x14:conditionalFormatting xmlns:xm="http://schemas.microsoft.com/office/excel/2006/main">
          <x14:cfRule type="dataBar" id="{DB3ABBF5-DCBC-4CEA-B396-52883B332F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J951:J966</xm:sqref>
        </x14:conditionalFormatting>
        <x14:conditionalFormatting xmlns:xm="http://schemas.microsoft.com/office/excel/2006/main">
          <x14:cfRule type="dataBar" id="{0D511A59-C820-43B3-A3F2-F4E34E17ED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K951:K966</xm:sqref>
        </x14:conditionalFormatting>
        <x14:conditionalFormatting xmlns:xm="http://schemas.microsoft.com/office/excel/2006/main">
          <x14:cfRule type="dataBar" id="{D365803C-1524-4519-ADEA-410A6F18A5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B973:B988</xm:sqref>
        </x14:conditionalFormatting>
        <x14:conditionalFormatting xmlns:xm="http://schemas.microsoft.com/office/excel/2006/main">
          <x14:cfRule type="dataBar" id="{31EB4195-8933-4740-A5E2-5D6DF50C22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C973:C988</xm:sqref>
        </x14:conditionalFormatting>
        <x14:conditionalFormatting xmlns:xm="http://schemas.microsoft.com/office/excel/2006/main">
          <x14:cfRule type="dataBar" id="{4423299A-3EB5-48D1-AB61-E27A3D45E3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D973:D988</xm:sqref>
        </x14:conditionalFormatting>
        <x14:conditionalFormatting xmlns:xm="http://schemas.microsoft.com/office/excel/2006/main">
          <x14:cfRule type="dataBar" id="{5C07C147-B587-481A-B286-78295FE175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E973:E988</xm:sqref>
        </x14:conditionalFormatting>
        <x14:conditionalFormatting xmlns:xm="http://schemas.microsoft.com/office/excel/2006/main">
          <x14:cfRule type="dataBar" id="{D6AF2A25-68D8-44D2-A47C-28DC6A5C20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F973:F988</xm:sqref>
        </x14:conditionalFormatting>
        <x14:conditionalFormatting xmlns:xm="http://schemas.microsoft.com/office/excel/2006/main">
          <x14:cfRule type="dataBar" id="{F45CA61C-4AF0-4899-8B66-9E91EA75EE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G973:G988</xm:sqref>
        </x14:conditionalFormatting>
        <x14:conditionalFormatting xmlns:xm="http://schemas.microsoft.com/office/excel/2006/main">
          <x14:cfRule type="dataBar" id="{7F92AF40-96A9-46E7-ABAA-3E384A54E1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H973:H988</xm:sqref>
        </x14:conditionalFormatting>
        <x14:conditionalFormatting xmlns:xm="http://schemas.microsoft.com/office/excel/2006/main">
          <x14:cfRule type="dataBar" id="{DEA2CCAD-418A-4638-9FF1-58F0B674A3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I973:I988</xm:sqref>
        </x14:conditionalFormatting>
        <x14:conditionalFormatting xmlns:xm="http://schemas.microsoft.com/office/excel/2006/main">
          <x14:cfRule type="dataBar" id="{F015036E-AB65-456D-8761-430DF446F5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J973:J988</xm:sqref>
        </x14:conditionalFormatting>
        <x14:conditionalFormatting xmlns:xm="http://schemas.microsoft.com/office/excel/2006/main">
          <x14:cfRule type="dataBar" id="{5E04D62E-EB51-4B57-9B2F-27354419C5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K973:K988</xm:sqref>
        </x14:conditionalFormatting>
        <x14:conditionalFormatting xmlns:xm="http://schemas.microsoft.com/office/excel/2006/main">
          <x14:cfRule type="dataBar" id="{5A14C3D9-2CC3-465D-A1F5-D21FA0AC49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B993:B1008</xm:sqref>
        </x14:conditionalFormatting>
        <x14:conditionalFormatting xmlns:xm="http://schemas.microsoft.com/office/excel/2006/main">
          <x14:cfRule type="dataBar" id="{F0B73AC1-5DC9-4DB3-A311-31DEF900FB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C993:C1008</xm:sqref>
        </x14:conditionalFormatting>
        <x14:conditionalFormatting xmlns:xm="http://schemas.microsoft.com/office/excel/2006/main">
          <x14:cfRule type="dataBar" id="{7169B7A8-0485-49C8-85A1-7BB7546B32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D993:D1008</xm:sqref>
        </x14:conditionalFormatting>
        <x14:conditionalFormatting xmlns:xm="http://schemas.microsoft.com/office/excel/2006/main">
          <x14:cfRule type="dataBar" id="{D755F144-1B6B-4B07-945F-F275DFF794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E993:E1008</xm:sqref>
        </x14:conditionalFormatting>
        <x14:conditionalFormatting xmlns:xm="http://schemas.microsoft.com/office/excel/2006/main">
          <x14:cfRule type="dataBar" id="{80C4A217-18E6-4EC7-814F-38D190280B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F993:F1008</xm:sqref>
        </x14:conditionalFormatting>
        <x14:conditionalFormatting xmlns:xm="http://schemas.microsoft.com/office/excel/2006/main">
          <x14:cfRule type="dataBar" id="{C18C5FC8-154D-4E7C-9253-12D73016F0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G993:G1008</xm:sqref>
        </x14:conditionalFormatting>
        <x14:conditionalFormatting xmlns:xm="http://schemas.microsoft.com/office/excel/2006/main">
          <x14:cfRule type="dataBar" id="{25EA8760-FF5E-4A2D-92A2-75C0836FBF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H993:H1008</xm:sqref>
        </x14:conditionalFormatting>
        <x14:conditionalFormatting xmlns:xm="http://schemas.microsoft.com/office/excel/2006/main">
          <x14:cfRule type="dataBar" id="{DCD60B27-7DB1-49B0-B69F-EE6D47EF88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I993:I1008</xm:sqref>
        </x14:conditionalFormatting>
        <x14:conditionalFormatting xmlns:xm="http://schemas.microsoft.com/office/excel/2006/main">
          <x14:cfRule type="dataBar" id="{35883195-E2E6-408B-8A94-5AD72E27F0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J993:J1008</xm:sqref>
        </x14:conditionalFormatting>
        <x14:conditionalFormatting xmlns:xm="http://schemas.microsoft.com/office/excel/2006/main">
          <x14:cfRule type="dataBar" id="{AF46B146-D074-4752-B071-7D717A962E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K993:K1008</xm:sqref>
        </x14:conditionalFormatting>
        <x14:conditionalFormatting xmlns:xm="http://schemas.microsoft.com/office/excel/2006/main">
          <x14:cfRule type="dataBar" id="{93BB28D5-2DDB-4D38-A563-D99BAD9285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B1015:B1030</xm:sqref>
        </x14:conditionalFormatting>
        <x14:conditionalFormatting xmlns:xm="http://schemas.microsoft.com/office/excel/2006/main">
          <x14:cfRule type="dataBar" id="{215427A1-4FB2-4DD1-8285-4CDE12959D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C1015:C1030</xm:sqref>
        </x14:conditionalFormatting>
        <x14:conditionalFormatting xmlns:xm="http://schemas.microsoft.com/office/excel/2006/main">
          <x14:cfRule type="dataBar" id="{9AA44583-3560-4801-B704-E7957683A9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D1015:D1030</xm:sqref>
        </x14:conditionalFormatting>
        <x14:conditionalFormatting xmlns:xm="http://schemas.microsoft.com/office/excel/2006/main">
          <x14:cfRule type="dataBar" id="{4F49A9D5-3C42-4151-A457-4F0C829DC5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E1015:E1030</xm:sqref>
        </x14:conditionalFormatting>
        <x14:conditionalFormatting xmlns:xm="http://schemas.microsoft.com/office/excel/2006/main">
          <x14:cfRule type="dataBar" id="{0ECFF3D0-2CE9-414A-A7D0-98950E555B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F1015:F1030</xm:sqref>
        </x14:conditionalFormatting>
        <x14:conditionalFormatting xmlns:xm="http://schemas.microsoft.com/office/excel/2006/main">
          <x14:cfRule type="dataBar" id="{490BAD68-3467-4760-BAC9-4BBA85EB71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G1015:G1030</xm:sqref>
        </x14:conditionalFormatting>
        <x14:conditionalFormatting xmlns:xm="http://schemas.microsoft.com/office/excel/2006/main">
          <x14:cfRule type="dataBar" id="{D12385B2-E065-4A7D-A5B1-D45812EC4F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H1015:H1030</xm:sqref>
        </x14:conditionalFormatting>
        <x14:conditionalFormatting xmlns:xm="http://schemas.microsoft.com/office/excel/2006/main">
          <x14:cfRule type="dataBar" id="{E322FE2F-4782-413A-B6DD-99BB742DF0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I1015:I1030</xm:sqref>
        </x14:conditionalFormatting>
        <x14:conditionalFormatting xmlns:xm="http://schemas.microsoft.com/office/excel/2006/main">
          <x14:cfRule type="dataBar" id="{9B665699-798D-4B30-85A8-1CD43DC9FA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J1015:J1030</xm:sqref>
        </x14:conditionalFormatting>
        <x14:conditionalFormatting xmlns:xm="http://schemas.microsoft.com/office/excel/2006/main">
          <x14:cfRule type="dataBar" id="{141567E6-498C-4CBC-B44A-F5249E2A00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K1015:K1030</xm:sqref>
        </x14:conditionalFormatting>
        <x14:conditionalFormatting xmlns:xm="http://schemas.microsoft.com/office/excel/2006/main">
          <x14:cfRule type="dataBar" id="{4F76602B-E2BF-4038-8307-0549560BB9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B1035:B1050</xm:sqref>
        </x14:conditionalFormatting>
        <x14:conditionalFormatting xmlns:xm="http://schemas.microsoft.com/office/excel/2006/main">
          <x14:cfRule type="dataBar" id="{3D6FDE28-39C0-4183-9368-8C5AFAD9CA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C1035:C1050</xm:sqref>
        </x14:conditionalFormatting>
        <x14:conditionalFormatting xmlns:xm="http://schemas.microsoft.com/office/excel/2006/main">
          <x14:cfRule type="dataBar" id="{1D0351CC-24FF-4ECE-B867-C2F4B4EF3B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D1035:D1050</xm:sqref>
        </x14:conditionalFormatting>
        <x14:conditionalFormatting xmlns:xm="http://schemas.microsoft.com/office/excel/2006/main">
          <x14:cfRule type="dataBar" id="{B7B0A325-2768-4B5B-9C95-2DB0D6A159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E1035:E1050</xm:sqref>
        </x14:conditionalFormatting>
        <x14:conditionalFormatting xmlns:xm="http://schemas.microsoft.com/office/excel/2006/main">
          <x14:cfRule type="dataBar" id="{4EA50EC3-1728-4EEF-853D-B43954BA3F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F1035:F1050</xm:sqref>
        </x14:conditionalFormatting>
        <x14:conditionalFormatting xmlns:xm="http://schemas.microsoft.com/office/excel/2006/main">
          <x14:cfRule type="dataBar" id="{7E6AC337-D868-4791-A03C-B81A4467E0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G1035:G1050</xm:sqref>
        </x14:conditionalFormatting>
        <x14:conditionalFormatting xmlns:xm="http://schemas.microsoft.com/office/excel/2006/main">
          <x14:cfRule type="dataBar" id="{8CE559E0-EFCE-48CD-8CE3-D19513AA90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H1035:H1050</xm:sqref>
        </x14:conditionalFormatting>
        <x14:conditionalFormatting xmlns:xm="http://schemas.microsoft.com/office/excel/2006/main">
          <x14:cfRule type="dataBar" id="{CF6DC851-1ABD-4491-90EA-E800D1584A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I1035:I1050</xm:sqref>
        </x14:conditionalFormatting>
        <x14:conditionalFormatting xmlns:xm="http://schemas.microsoft.com/office/excel/2006/main">
          <x14:cfRule type="dataBar" id="{16A4F9FA-0286-49FB-8698-08BAD53E8B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J1035:J1050</xm:sqref>
        </x14:conditionalFormatting>
        <x14:conditionalFormatting xmlns:xm="http://schemas.microsoft.com/office/excel/2006/main">
          <x14:cfRule type="dataBar" id="{CDA2EEFE-DB0E-47E9-B2F0-3816BC7892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K1035:K1050</xm:sqref>
        </x14:conditionalFormatting>
        <x14:conditionalFormatting xmlns:xm="http://schemas.microsoft.com/office/excel/2006/main">
          <x14:cfRule type="dataBar" id="{0EF81E58-BF6F-4A7F-B0FC-7F1332A041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B1057:B1072</xm:sqref>
        </x14:conditionalFormatting>
        <x14:conditionalFormatting xmlns:xm="http://schemas.microsoft.com/office/excel/2006/main">
          <x14:cfRule type="dataBar" id="{BD105BF5-A1D0-4160-8777-2714A96CF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C1057:C1072</xm:sqref>
        </x14:conditionalFormatting>
        <x14:conditionalFormatting xmlns:xm="http://schemas.microsoft.com/office/excel/2006/main">
          <x14:cfRule type="dataBar" id="{B24920B6-2A70-46E4-9B8B-CE16EB451C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D1057:D1072</xm:sqref>
        </x14:conditionalFormatting>
        <x14:conditionalFormatting xmlns:xm="http://schemas.microsoft.com/office/excel/2006/main">
          <x14:cfRule type="dataBar" id="{E6E9052A-7B70-496B-8EC5-D8C8537747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E1057:E1072</xm:sqref>
        </x14:conditionalFormatting>
        <x14:conditionalFormatting xmlns:xm="http://schemas.microsoft.com/office/excel/2006/main">
          <x14:cfRule type="dataBar" id="{14276631-1417-4CA0-ABBA-C2E4302617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F1057:F1072</xm:sqref>
        </x14:conditionalFormatting>
        <x14:conditionalFormatting xmlns:xm="http://schemas.microsoft.com/office/excel/2006/main">
          <x14:cfRule type="dataBar" id="{398EBBB7-AFE1-4322-98B4-14806A5D13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G1057:G1072</xm:sqref>
        </x14:conditionalFormatting>
        <x14:conditionalFormatting xmlns:xm="http://schemas.microsoft.com/office/excel/2006/main">
          <x14:cfRule type="dataBar" id="{93E258AB-411F-4307-90C6-F68D276F86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H1057:H1072</xm:sqref>
        </x14:conditionalFormatting>
        <x14:conditionalFormatting xmlns:xm="http://schemas.microsoft.com/office/excel/2006/main">
          <x14:cfRule type="dataBar" id="{425FEBC6-B0E1-4F00-A098-2FF42051FA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I1057:I1072</xm:sqref>
        </x14:conditionalFormatting>
        <x14:conditionalFormatting xmlns:xm="http://schemas.microsoft.com/office/excel/2006/main">
          <x14:cfRule type="dataBar" id="{85521E5C-E7E1-4B8F-9688-2C8ACE1C67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J1057:J1072</xm:sqref>
        </x14:conditionalFormatting>
        <x14:conditionalFormatting xmlns:xm="http://schemas.microsoft.com/office/excel/2006/main">
          <x14:cfRule type="dataBar" id="{0CD7C227-9220-4CF0-8382-0E26A74079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K1057:K1072</xm:sqref>
        </x14:conditionalFormatting>
        <x14:conditionalFormatting xmlns:xm="http://schemas.microsoft.com/office/excel/2006/main">
          <x14:cfRule type="dataBar" id="{D82CA084-AB6A-4269-8FAD-69F163DCA5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B1077:B1092</xm:sqref>
        </x14:conditionalFormatting>
        <x14:conditionalFormatting xmlns:xm="http://schemas.microsoft.com/office/excel/2006/main">
          <x14:cfRule type="dataBar" id="{1A4397F5-4206-455A-AFE6-1D06D7A9EA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C1077:C1092</xm:sqref>
        </x14:conditionalFormatting>
        <x14:conditionalFormatting xmlns:xm="http://schemas.microsoft.com/office/excel/2006/main">
          <x14:cfRule type="dataBar" id="{E6D78F5D-5478-4041-895B-8B12179A76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D1077:D1092</xm:sqref>
        </x14:conditionalFormatting>
        <x14:conditionalFormatting xmlns:xm="http://schemas.microsoft.com/office/excel/2006/main">
          <x14:cfRule type="dataBar" id="{43AF4AD7-4B79-4B9F-9175-E1A6926AFC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E1077:E1092</xm:sqref>
        </x14:conditionalFormatting>
        <x14:conditionalFormatting xmlns:xm="http://schemas.microsoft.com/office/excel/2006/main">
          <x14:cfRule type="dataBar" id="{DB502B2B-8F66-4EAD-808E-1B53FA5766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F1077:F1092</xm:sqref>
        </x14:conditionalFormatting>
        <x14:conditionalFormatting xmlns:xm="http://schemas.microsoft.com/office/excel/2006/main">
          <x14:cfRule type="dataBar" id="{0A3834FC-B790-47AE-95B6-09C39DBB20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G1077:G1092</xm:sqref>
        </x14:conditionalFormatting>
        <x14:conditionalFormatting xmlns:xm="http://schemas.microsoft.com/office/excel/2006/main">
          <x14:cfRule type="dataBar" id="{51F60773-2FA5-4C3E-8F86-1A1E4D8BC7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H1077:H1092</xm:sqref>
        </x14:conditionalFormatting>
        <x14:conditionalFormatting xmlns:xm="http://schemas.microsoft.com/office/excel/2006/main">
          <x14:cfRule type="dataBar" id="{25D4FFA3-ED02-4AC5-B0A0-ABD174D0D9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I1077:I1092</xm:sqref>
        </x14:conditionalFormatting>
        <x14:conditionalFormatting xmlns:xm="http://schemas.microsoft.com/office/excel/2006/main">
          <x14:cfRule type="dataBar" id="{01C5CC60-EC64-4199-8BD7-2BE4C5451B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J1077:J1092</xm:sqref>
        </x14:conditionalFormatting>
        <x14:conditionalFormatting xmlns:xm="http://schemas.microsoft.com/office/excel/2006/main">
          <x14:cfRule type="dataBar" id="{2198253F-3971-4CFA-82B2-C13AC42215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K1077:K1092</xm:sqref>
        </x14:conditionalFormatting>
        <x14:conditionalFormatting xmlns:xm="http://schemas.microsoft.com/office/excel/2006/main">
          <x14:cfRule type="dataBar" id="{E93C9D51-DDD3-4E9E-A55A-720A38A2CF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B1099:B1114</xm:sqref>
        </x14:conditionalFormatting>
        <x14:conditionalFormatting xmlns:xm="http://schemas.microsoft.com/office/excel/2006/main">
          <x14:cfRule type="dataBar" id="{E10C47F9-0474-4CC8-B1C0-696BB002D2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C1099:C1114</xm:sqref>
        </x14:conditionalFormatting>
        <x14:conditionalFormatting xmlns:xm="http://schemas.microsoft.com/office/excel/2006/main">
          <x14:cfRule type="dataBar" id="{D61E5567-1C4C-462C-A82B-9EB0FB3397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D1099:D1114</xm:sqref>
        </x14:conditionalFormatting>
        <x14:conditionalFormatting xmlns:xm="http://schemas.microsoft.com/office/excel/2006/main">
          <x14:cfRule type="dataBar" id="{430DCBB8-56B6-4805-A106-1DB5ADBDD0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E1099:E1114</xm:sqref>
        </x14:conditionalFormatting>
        <x14:conditionalFormatting xmlns:xm="http://schemas.microsoft.com/office/excel/2006/main">
          <x14:cfRule type="dataBar" id="{FC5DF19B-63C2-4102-A9B5-410F10C843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F1099:F1114</xm:sqref>
        </x14:conditionalFormatting>
        <x14:conditionalFormatting xmlns:xm="http://schemas.microsoft.com/office/excel/2006/main">
          <x14:cfRule type="dataBar" id="{8502FBE1-5777-410C-9EB6-C496E450EF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G1099:G1114</xm:sqref>
        </x14:conditionalFormatting>
        <x14:conditionalFormatting xmlns:xm="http://schemas.microsoft.com/office/excel/2006/main">
          <x14:cfRule type="dataBar" id="{794E3DB1-6184-47FF-B861-EAFDE6FE01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H1099:H1114</xm:sqref>
        </x14:conditionalFormatting>
        <x14:conditionalFormatting xmlns:xm="http://schemas.microsoft.com/office/excel/2006/main">
          <x14:cfRule type="dataBar" id="{F28AE173-27D4-426C-8D40-6BDD77D519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I1099:I1114</xm:sqref>
        </x14:conditionalFormatting>
        <x14:conditionalFormatting xmlns:xm="http://schemas.microsoft.com/office/excel/2006/main">
          <x14:cfRule type="dataBar" id="{41250F32-C57F-4A60-BC8C-C4CFE2EA4E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J1099:J1114</xm:sqref>
        </x14:conditionalFormatting>
        <x14:conditionalFormatting xmlns:xm="http://schemas.microsoft.com/office/excel/2006/main">
          <x14:cfRule type="dataBar" id="{44C5A714-3092-46E3-AEB4-3246769D61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K1099:K1114</xm:sqref>
        </x14:conditionalFormatting>
        <x14:conditionalFormatting xmlns:xm="http://schemas.microsoft.com/office/excel/2006/main">
          <x14:cfRule type="dataBar" id="{CC096AC9-8462-4272-8338-FFA0CDDD27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B1119:B1134</xm:sqref>
        </x14:conditionalFormatting>
        <x14:conditionalFormatting xmlns:xm="http://schemas.microsoft.com/office/excel/2006/main">
          <x14:cfRule type="dataBar" id="{97662F75-E2E4-43B2-9A8D-BEEB1F2303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C1119:C1134</xm:sqref>
        </x14:conditionalFormatting>
        <x14:conditionalFormatting xmlns:xm="http://schemas.microsoft.com/office/excel/2006/main">
          <x14:cfRule type="dataBar" id="{C7FA4B43-E18E-4E95-9883-CFC7B52A8A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D1119:D1134</xm:sqref>
        </x14:conditionalFormatting>
        <x14:conditionalFormatting xmlns:xm="http://schemas.microsoft.com/office/excel/2006/main">
          <x14:cfRule type="dataBar" id="{EE149FAF-C1CC-4E99-A585-8E1C9ABAB8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E1119:E1134</xm:sqref>
        </x14:conditionalFormatting>
        <x14:conditionalFormatting xmlns:xm="http://schemas.microsoft.com/office/excel/2006/main">
          <x14:cfRule type="dataBar" id="{F6489E76-444E-4E57-AEDA-F475CA6434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F1119:F1134</xm:sqref>
        </x14:conditionalFormatting>
        <x14:conditionalFormatting xmlns:xm="http://schemas.microsoft.com/office/excel/2006/main">
          <x14:cfRule type="dataBar" id="{135964D3-4BFA-4F88-BE66-C941DB58D4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G1119:G1134</xm:sqref>
        </x14:conditionalFormatting>
        <x14:conditionalFormatting xmlns:xm="http://schemas.microsoft.com/office/excel/2006/main">
          <x14:cfRule type="dataBar" id="{F706DDDA-03D9-4A47-A737-5222AFF025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H1119:H1134</xm:sqref>
        </x14:conditionalFormatting>
        <x14:conditionalFormatting xmlns:xm="http://schemas.microsoft.com/office/excel/2006/main">
          <x14:cfRule type="dataBar" id="{57386408-4207-4E6B-95EA-3F7250AA88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I1119:I1134</xm:sqref>
        </x14:conditionalFormatting>
        <x14:conditionalFormatting xmlns:xm="http://schemas.microsoft.com/office/excel/2006/main">
          <x14:cfRule type="dataBar" id="{D8DF9C4B-241B-496C-9010-74E6453CCF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J1119:J1134</xm:sqref>
        </x14:conditionalFormatting>
        <x14:conditionalFormatting xmlns:xm="http://schemas.microsoft.com/office/excel/2006/main">
          <x14:cfRule type="dataBar" id="{2E16728B-310E-431F-8D55-2CD2BAF96B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K1119:K1134</xm:sqref>
        </x14:conditionalFormatting>
        <x14:conditionalFormatting xmlns:xm="http://schemas.microsoft.com/office/excel/2006/main">
          <x14:cfRule type="dataBar" id="{2CF592EB-2F02-4353-AB25-5002129375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B1141:B1156</xm:sqref>
        </x14:conditionalFormatting>
        <x14:conditionalFormatting xmlns:xm="http://schemas.microsoft.com/office/excel/2006/main">
          <x14:cfRule type="dataBar" id="{CF08712B-C2C2-4649-8A8C-F38F013D4E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C1141:C1156</xm:sqref>
        </x14:conditionalFormatting>
        <x14:conditionalFormatting xmlns:xm="http://schemas.microsoft.com/office/excel/2006/main">
          <x14:cfRule type="dataBar" id="{A5B255DE-AF5B-428A-B0EC-B574442FB7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D1141:D1156</xm:sqref>
        </x14:conditionalFormatting>
        <x14:conditionalFormatting xmlns:xm="http://schemas.microsoft.com/office/excel/2006/main">
          <x14:cfRule type="dataBar" id="{D7B9434E-6184-47AB-AA77-79575223ED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E1141:E1156</xm:sqref>
        </x14:conditionalFormatting>
        <x14:conditionalFormatting xmlns:xm="http://schemas.microsoft.com/office/excel/2006/main">
          <x14:cfRule type="dataBar" id="{13BE7ECC-15D0-4BFD-9A64-8B6D7BB232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F1141:F1156</xm:sqref>
        </x14:conditionalFormatting>
        <x14:conditionalFormatting xmlns:xm="http://schemas.microsoft.com/office/excel/2006/main">
          <x14:cfRule type="dataBar" id="{460A4BAF-D1D7-477C-9EF5-350491D7FC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G1141:G1156</xm:sqref>
        </x14:conditionalFormatting>
        <x14:conditionalFormatting xmlns:xm="http://schemas.microsoft.com/office/excel/2006/main">
          <x14:cfRule type="dataBar" id="{6CCC88CA-251E-4D45-922E-95A1013BB7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H1141:H1156</xm:sqref>
        </x14:conditionalFormatting>
        <x14:conditionalFormatting xmlns:xm="http://schemas.microsoft.com/office/excel/2006/main">
          <x14:cfRule type="dataBar" id="{430B7E8E-125F-4CE0-9587-6055B15D16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I1141:I1156</xm:sqref>
        </x14:conditionalFormatting>
        <x14:conditionalFormatting xmlns:xm="http://schemas.microsoft.com/office/excel/2006/main">
          <x14:cfRule type="dataBar" id="{8B20B7A1-B997-4BC3-ACCE-F1FAFC891D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J1141:J1156</xm:sqref>
        </x14:conditionalFormatting>
        <x14:conditionalFormatting xmlns:xm="http://schemas.microsoft.com/office/excel/2006/main">
          <x14:cfRule type="dataBar" id="{BA4FA1A4-1DD8-419B-944C-9C798363A1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K1141:K1156</xm:sqref>
        </x14:conditionalFormatting>
        <x14:conditionalFormatting xmlns:xm="http://schemas.microsoft.com/office/excel/2006/main">
          <x14:cfRule type="dataBar" id="{61C09623-4068-4921-9994-3E481484ED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B1161:B1176</xm:sqref>
        </x14:conditionalFormatting>
        <x14:conditionalFormatting xmlns:xm="http://schemas.microsoft.com/office/excel/2006/main">
          <x14:cfRule type="dataBar" id="{78E36D74-A7EC-4E2D-BCFD-7198EAF6B9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C1161:C1176</xm:sqref>
        </x14:conditionalFormatting>
        <x14:conditionalFormatting xmlns:xm="http://schemas.microsoft.com/office/excel/2006/main">
          <x14:cfRule type="dataBar" id="{4E07FC66-83A3-44F3-A3D8-1CC1DA5558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D1161:D1176</xm:sqref>
        </x14:conditionalFormatting>
        <x14:conditionalFormatting xmlns:xm="http://schemas.microsoft.com/office/excel/2006/main">
          <x14:cfRule type="dataBar" id="{BC4FE7AC-32E5-4574-B72B-82F4BC3C80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E1161:E1176</xm:sqref>
        </x14:conditionalFormatting>
        <x14:conditionalFormatting xmlns:xm="http://schemas.microsoft.com/office/excel/2006/main">
          <x14:cfRule type="dataBar" id="{F1E3F61A-D6CE-4910-AC4F-4D21DD3416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F1161:F1176</xm:sqref>
        </x14:conditionalFormatting>
        <x14:conditionalFormatting xmlns:xm="http://schemas.microsoft.com/office/excel/2006/main">
          <x14:cfRule type="dataBar" id="{6CF80904-2D96-46FB-964A-28EADF3F5A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G1161:G1176</xm:sqref>
        </x14:conditionalFormatting>
        <x14:conditionalFormatting xmlns:xm="http://schemas.microsoft.com/office/excel/2006/main">
          <x14:cfRule type="dataBar" id="{D38E0254-3108-428B-9872-D544EDF429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H1161:H1176</xm:sqref>
        </x14:conditionalFormatting>
        <x14:conditionalFormatting xmlns:xm="http://schemas.microsoft.com/office/excel/2006/main">
          <x14:cfRule type="dataBar" id="{630933FB-BD91-4770-81E3-89CB847C0A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I1161:I1176</xm:sqref>
        </x14:conditionalFormatting>
        <x14:conditionalFormatting xmlns:xm="http://schemas.microsoft.com/office/excel/2006/main">
          <x14:cfRule type="dataBar" id="{009F9C83-1DD6-4459-8B5C-0572F8FD17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J1161:J1176</xm:sqref>
        </x14:conditionalFormatting>
        <x14:conditionalFormatting xmlns:xm="http://schemas.microsoft.com/office/excel/2006/main">
          <x14:cfRule type="dataBar" id="{94887F51-AD65-4620-ABE3-9C6E41A31A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K1161:K1176</xm:sqref>
        </x14:conditionalFormatting>
        <x14:conditionalFormatting xmlns:xm="http://schemas.microsoft.com/office/excel/2006/main">
          <x14:cfRule type="dataBar" id="{8AC313F6-6D82-40FA-A2B3-A0C2C57F52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B1183:B1198</xm:sqref>
        </x14:conditionalFormatting>
        <x14:conditionalFormatting xmlns:xm="http://schemas.microsoft.com/office/excel/2006/main">
          <x14:cfRule type="dataBar" id="{9044E5C8-B9A3-4A1B-B850-65283722F2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C1183:C1198</xm:sqref>
        </x14:conditionalFormatting>
        <x14:conditionalFormatting xmlns:xm="http://schemas.microsoft.com/office/excel/2006/main">
          <x14:cfRule type="dataBar" id="{EC718A64-AF54-4EDA-8A8A-390B8A30C0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D1183:D1198</xm:sqref>
        </x14:conditionalFormatting>
        <x14:conditionalFormatting xmlns:xm="http://schemas.microsoft.com/office/excel/2006/main">
          <x14:cfRule type="dataBar" id="{9C27363B-3E52-4095-9A3E-D25AD53CED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E1183:E1198</xm:sqref>
        </x14:conditionalFormatting>
        <x14:conditionalFormatting xmlns:xm="http://schemas.microsoft.com/office/excel/2006/main">
          <x14:cfRule type="dataBar" id="{6F09DA76-F63F-4552-946A-2F9D964565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F1183:F1198</xm:sqref>
        </x14:conditionalFormatting>
        <x14:conditionalFormatting xmlns:xm="http://schemas.microsoft.com/office/excel/2006/main">
          <x14:cfRule type="dataBar" id="{9CB7E9A4-62D2-4EB4-90D9-94B92E7078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G1183:G1198</xm:sqref>
        </x14:conditionalFormatting>
        <x14:conditionalFormatting xmlns:xm="http://schemas.microsoft.com/office/excel/2006/main">
          <x14:cfRule type="dataBar" id="{50F6FB2D-C927-42F4-B691-1801A4409E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H1183:H1198</xm:sqref>
        </x14:conditionalFormatting>
        <x14:conditionalFormatting xmlns:xm="http://schemas.microsoft.com/office/excel/2006/main">
          <x14:cfRule type="dataBar" id="{1191C16E-3C09-4D3E-B2D3-6CA560B1ED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I1183:I1198</xm:sqref>
        </x14:conditionalFormatting>
        <x14:conditionalFormatting xmlns:xm="http://schemas.microsoft.com/office/excel/2006/main">
          <x14:cfRule type="dataBar" id="{0659C6C3-BF12-43A4-B686-D65FB8F690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J1183:J1198</xm:sqref>
        </x14:conditionalFormatting>
        <x14:conditionalFormatting xmlns:xm="http://schemas.microsoft.com/office/excel/2006/main">
          <x14:cfRule type="dataBar" id="{08512179-E033-4B8B-BC65-4B99B477CC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K1183:K1198</xm:sqref>
        </x14:conditionalFormatting>
        <x14:conditionalFormatting xmlns:xm="http://schemas.microsoft.com/office/excel/2006/main">
          <x14:cfRule type="dataBar" id="{3480117E-5906-4FF6-88B4-37158D1F08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B1203:B1218</xm:sqref>
        </x14:conditionalFormatting>
        <x14:conditionalFormatting xmlns:xm="http://schemas.microsoft.com/office/excel/2006/main">
          <x14:cfRule type="dataBar" id="{0CB9DB2B-D962-460C-830C-3096419931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C1203:C1218</xm:sqref>
        </x14:conditionalFormatting>
        <x14:conditionalFormatting xmlns:xm="http://schemas.microsoft.com/office/excel/2006/main">
          <x14:cfRule type="dataBar" id="{C5F0B765-8A9D-43CB-BE6D-06F46422E5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D1203:D1218</xm:sqref>
        </x14:conditionalFormatting>
        <x14:conditionalFormatting xmlns:xm="http://schemas.microsoft.com/office/excel/2006/main">
          <x14:cfRule type="dataBar" id="{C4928575-D91B-49FD-999D-E2A27B2B67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E1203:E1218</xm:sqref>
        </x14:conditionalFormatting>
        <x14:conditionalFormatting xmlns:xm="http://schemas.microsoft.com/office/excel/2006/main">
          <x14:cfRule type="dataBar" id="{FEACD87C-E5E4-4C4F-8595-0D7455767E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F1203:F1218</xm:sqref>
        </x14:conditionalFormatting>
        <x14:conditionalFormatting xmlns:xm="http://schemas.microsoft.com/office/excel/2006/main">
          <x14:cfRule type="dataBar" id="{79F4C9D9-F49E-4A57-B5E7-0B6F056A85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G1203:G1218</xm:sqref>
        </x14:conditionalFormatting>
        <x14:conditionalFormatting xmlns:xm="http://schemas.microsoft.com/office/excel/2006/main">
          <x14:cfRule type="dataBar" id="{D705CE2D-3DAA-49D7-BB33-3F020F9E0F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H1203:H1218</xm:sqref>
        </x14:conditionalFormatting>
        <x14:conditionalFormatting xmlns:xm="http://schemas.microsoft.com/office/excel/2006/main">
          <x14:cfRule type="dataBar" id="{86DDEB35-AEBD-426E-BFA7-9A1A8EF583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I1203:I1218</xm:sqref>
        </x14:conditionalFormatting>
        <x14:conditionalFormatting xmlns:xm="http://schemas.microsoft.com/office/excel/2006/main">
          <x14:cfRule type="dataBar" id="{382875D2-BD12-4B5B-BC8F-D368A47695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J1203:J1218</xm:sqref>
        </x14:conditionalFormatting>
        <x14:conditionalFormatting xmlns:xm="http://schemas.microsoft.com/office/excel/2006/main">
          <x14:cfRule type="dataBar" id="{5BA3D10E-E173-4EF0-B37D-CF3E8557B3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K1203:K1218</xm:sqref>
        </x14:conditionalFormatting>
        <x14:conditionalFormatting xmlns:xm="http://schemas.microsoft.com/office/excel/2006/main">
          <x14:cfRule type="dataBar" id="{219DF6E4-1ACE-40B9-B114-DCF412417D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B1225:B1240</xm:sqref>
        </x14:conditionalFormatting>
        <x14:conditionalFormatting xmlns:xm="http://schemas.microsoft.com/office/excel/2006/main">
          <x14:cfRule type="dataBar" id="{6A42F7B1-A00C-4F12-8DB3-6B0C72722A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C1225:C1240</xm:sqref>
        </x14:conditionalFormatting>
        <x14:conditionalFormatting xmlns:xm="http://schemas.microsoft.com/office/excel/2006/main">
          <x14:cfRule type="dataBar" id="{13A90836-6F51-4A32-9F7A-AB42E1D4CB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D1225:D1240</xm:sqref>
        </x14:conditionalFormatting>
        <x14:conditionalFormatting xmlns:xm="http://schemas.microsoft.com/office/excel/2006/main">
          <x14:cfRule type="dataBar" id="{94CBBEAB-B4EF-4BFA-8490-8CA3D3A26A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E1225:E1240</xm:sqref>
        </x14:conditionalFormatting>
        <x14:conditionalFormatting xmlns:xm="http://schemas.microsoft.com/office/excel/2006/main">
          <x14:cfRule type="dataBar" id="{F90A2168-C662-4490-9C55-014E138465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F1225:F1240</xm:sqref>
        </x14:conditionalFormatting>
        <x14:conditionalFormatting xmlns:xm="http://schemas.microsoft.com/office/excel/2006/main">
          <x14:cfRule type="dataBar" id="{B44E306D-6479-4109-92E6-E17F5F328C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G1225:G1240</xm:sqref>
        </x14:conditionalFormatting>
        <x14:conditionalFormatting xmlns:xm="http://schemas.microsoft.com/office/excel/2006/main">
          <x14:cfRule type="dataBar" id="{0EFD2200-E8CD-4DE4-B52D-DEF1D184C4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H1225:H1240</xm:sqref>
        </x14:conditionalFormatting>
        <x14:conditionalFormatting xmlns:xm="http://schemas.microsoft.com/office/excel/2006/main">
          <x14:cfRule type="dataBar" id="{5DEE0A56-DE59-483D-8E4F-95797D08EE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I1225:I1240</xm:sqref>
        </x14:conditionalFormatting>
        <x14:conditionalFormatting xmlns:xm="http://schemas.microsoft.com/office/excel/2006/main">
          <x14:cfRule type="dataBar" id="{69CBA859-CE92-43BD-BAFC-DA7219C027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J1225:J1240</xm:sqref>
        </x14:conditionalFormatting>
        <x14:conditionalFormatting xmlns:xm="http://schemas.microsoft.com/office/excel/2006/main">
          <x14:cfRule type="dataBar" id="{9D6DF097-97BD-4B92-AE49-18156203CF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K1225:K1240</xm:sqref>
        </x14:conditionalFormatting>
        <x14:conditionalFormatting xmlns:xm="http://schemas.microsoft.com/office/excel/2006/main">
          <x14:cfRule type="dataBar" id="{320E9C25-756F-4E8D-9156-31B10CD4F5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B1245:B1260</xm:sqref>
        </x14:conditionalFormatting>
        <x14:conditionalFormatting xmlns:xm="http://schemas.microsoft.com/office/excel/2006/main">
          <x14:cfRule type="dataBar" id="{6F5E4254-CE07-4A8E-83B8-B4A4A0559D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C1245:C1260</xm:sqref>
        </x14:conditionalFormatting>
        <x14:conditionalFormatting xmlns:xm="http://schemas.microsoft.com/office/excel/2006/main">
          <x14:cfRule type="dataBar" id="{24A1472D-8542-4680-A197-BE8B872FD4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D1245:D1260</xm:sqref>
        </x14:conditionalFormatting>
        <x14:conditionalFormatting xmlns:xm="http://schemas.microsoft.com/office/excel/2006/main">
          <x14:cfRule type="dataBar" id="{74E28311-6706-48AE-BEA6-DE5D1ABC45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E1245:E1260</xm:sqref>
        </x14:conditionalFormatting>
        <x14:conditionalFormatting xmlns:xm="http://schemas.microsoft.com/office/excel/2006/main">
          <x14:cfRule type="dataBar" id="{2845D722-4E09-42AF-98A5-CE558B71A8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F1245:F1260</xm:sqref>
        </x14:conditionalFormatting>
        <x14:conditionalFormatting xmlns:xm="http://schemas.microsoft.com/office/excel/2006/main">
          <x14:cfRule type="dataBar" id="{4F390193-6A17-47D1-A8C0-8D6637218E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G1245:G1260</xm:sqref>
        </x14:conditionalFormatting>
        <x14:conditionalFormatting xmlns:xm="http://schemas.microsoft.com/office/excel/2006/main">
          <x14:cfRule type="dataBar" id="{FD9C96D7-1B63-4C7B-8999-460D3E5268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H1245:H1260</xm:sqref>
        </x14:conditionalFormatting>
        <x14:conditionalFormatting xmlns:xm="http://schemas.microsoft.com/office/excel/2006/main">
          <x14:cfRule type="dataBar" id="{936A969B-E14E-4574-A27F-73AFB8C17F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I1245:I1260</xm:sqref>
        </x14:conditionalFormatting>
        <x14:conditionalFormatting xmlns:xm="http://schemas.microsoft.com/office/excel/2006/main">
          <x14:cfRule type="dataBar" id="{34889FA3-2FF8-4BF1-B7A0-9A9CE17D44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J1245:J1260</xm:sqref>
        </x14:conditionalFormatting>
        <x14:conditionalFormatting xmlns:xm="http://schemas.microsoft.com/office/excel/2006/main">
          <x14:cfRule type="dataBar" id="{A07E5046-74C6-4057-B8F2-52364FD350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K1245:K1260</xm:sqref>
        </x14:conditionalFormatting>
        <x14:conditionalFormatting xmlns:xm="http://schemas.microsoft.com/office/excel/2006/main">
          <x14:cfRule type="dataBar" id="{3144A8AA-26FD-490C-A6D3-CE9A67FAA4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B1267:B1282</xm:sqref>
        </x14:conditionalFormatting>
        <x14:conditionalFormatting xmlns:xm="http://schemas.microsoft.com/office/excel/2006/main">
          <x14:cfRule type="dataBar" id="{20B8F815-85AC-4BB1-856B-D833EA41E1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C1267:C1282</xm:sqref>
        </x14:conditionalFormatting>
        <x14:conditionalFormatting xmlns:xm="http://schemas.microsoft.com/office/excel/2006/main">
          <x14:cfRule type="dataBar" id="{4D8F2180-5677-4AA4-9675-C189CA4F9C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D1267:D1282</xm:sqref>
        </x14:conditionalFormatting>
        <x14:conditionalFormatting xmlns:xm="http://schemas.microsoft.com/office/excel/2006/main">
          <x14:cfRule type="dataBar" id="{411DFCEE-8F89-456B-9A03-52F642CB6F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E1267:E1282</xm:sqref>
        </x14:conditionalFormatting>
        <x14:conditionalFormatting xmlns:xm="http://schemas.microsoft.com/office/excel/2006/main">
          <x14:cfRule type="dataBar" id="{15119D3B-C81C-4B00-913E-99BFEA3529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F1267:F1282</xm:sqref>
        </x14:conditionalFormatting>
        <x14:conditionalFormatting xmlns:xm="http://schemas.microsoft.com/office/excel/2006/main">
          <x14:cfRule type="dataBar" id="{B919E43C-BBD1-4F87-BF60-2F2527F18A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G1267:G1282</xm:sqref>
        </x14:conditionalFormatting>
        <x14:conditionalFormatting xmlns:xm="http://schemas.microsoft.com/office/excel/2006/main">
          <x14:cfRule type="dataBar" id="{F8A49D95-DF9E-47D6-83E0-6135947CD7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H1267:H1282</xm:sqref>
        </x14:conditionalFormatting>
        <x14:conditionalFormatting xmlns:xm="http://schemas.microsoft.com/office/excel/2006/main">
          <x14:cfRule type="dataBar" id="{E354FC3C-F4B9-4235-A160-35B26D791E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I1267:I1282</xm:sqref>
        </x14:conditionalFormatting>
        <x14:conditionalFormatting xmlns:xm="http://schemas.microsoft.com/office/excel/2006/main">
          <x14:cfRule type="dataBar" id="{AF7B140C-247B-42C3-B724-95FCBCCF0E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J1267:J1282</xm:sqref>
        </x14:conditionalFormatting>
        <x14:conditionalFormatting xmlns:xm="http://schemas.microsoft.com/office/excel/2006/main">
          <x14:cfRule type="dataBar" id="{4037FD47-3DE4-465F-9071-987D7FC37F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K1267:K1282</xm:sqref>
        </x14:conditionalFormatting>
        <x14:conditionalFormatting xmlns:xm="http://schemas.microsoft.com/office/excel/2006/main">
          <x14:cfRule type="dataBar" id="{5EA3C6EA-ABEB-4800-8B86-04F71FABC3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B1287:B1302</xm:sqref>
        </x14:conditionalFormatting>
        <x14:conditionalFormatting xmlns:xm="http://schemas.microsoft.com/office/excel/2006/main">
          <x14:cfRule type="dataBar" id="{2C2A5BB2-E377-4537-B0D9-B98D4720D8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C1287:C1302</xm:sqref>
        </x14:conditionalFormatting>
        <x14:conditionalFormatting xmlns:xm="http://schemas.microsoft.com/office/excel/2006/main">
          <x14:cfRule type="dataBar" id="{BB2A7BDC-5734-4EE4-A00E-8593225613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D1287:D1302</xm:sqref>
        </x14:conditionalFormatting>
        <x14:conditionalFormatting xmlns:xm="http://schemas.microsoft.com/office/excel/2006/main">
          <x14:cfRule type="dataBar" id="{1A43F5AC-BFE8-4D77-AB35-4381E621B9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E1287:E1302</xm:sqref>
        </x14:conditionalFormatting>
        <x14:conditionalFormatting xmlns:xm="http://schemas.microsoft.com/office/excel/2006/main">
          <x14:cfRule type="dataBar" id="{1A583816-CF0F-4F81-B0F2-7354F0A3E6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F1287:F1302</xm:sqref>
        </x14:conditionalFormatting>
        <x14:conditionalFormatting xmlns:xm="http://schemas.microsoft.com/office/excel/2006/main">
          <x14:cfRule type="dataBar" id="{DF8C3043-1168-4B56-A1B5-980607A0A9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G1287:G1302</xm:sqref>
        </x14:conditionalFormatting>
        <x14:conditionalFormatting xmlns:xm="http://schemas.microsoft.com/office/excel/2006/main">
          <x14:cfRule type="dataBar" id="{123BB8A2-CD60-466F-933B-A12D8D2FEF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H1287:H1302</xm:sqref>
        </x14:conditionalFormatting>
        <x14:conditionalFormatting xmlns:xm="http://schemas.microsoft.com/office/excel/2006/main">
          <x14:cfRule type="dataBar" id="{61C3DD37-D643-4E2A-97EB-6AF7992D66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I1287:I1302</xm:sqref>
        </x14:conditionalFormatting>
        <x14:conditionalFormatting xmlns:xm="http://schemas.microsoft.com/office/excel/2006/main">
          <x14:cfRule type="dataBar" id="{6C5A8D64-33A2-4071-9F18-96F2752549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J1287:J1302</xm:sqref>
        </x14:conditionalFormatting>
        <x14:conditionalFormatting xmlns:xm="http://schemas.microsoft.com/office/excel/2006/main">
          <x14:cfRule type="dataBar" id="{F582E4E0-7B7D-4892-9284-978A6A6909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K1287:K1302</xm:sqref>
        </x14:conditionalFormatting>
        <x14:conditionalFormatting xmlns:xm="http://schemas.microsoft.com/office/excel/2006/main">
          <x14:cfRule type="dataBar" id="{EC6B361C-8B06-4D01-AD5F-D4FF0E1D31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B1309:B1324</xm:sqref>
        </x14:conditionalFormatting>
        <x14:conditionalFormatting xmlns:xm="http://schemas.microsoft.com/office/excel/2006/main">
          <x14:cfRule type="dataBar" id="{A7507FE0-62BC-4063-AD47-55C8498A29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C1309:C1324</xm:sqref>
        </x14:conditionalFormatting>
        <x14:conditionalFormatting xmlns:xm="http://schemas.microsoft.com/office/excel/2006/main">
          <x14:cfRule type="dataBar" id="{41CDC5A1-44F2-413F-B25A-FE0BE9D8FD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D1309:D1324</xm:sqref>
        </x14:conditionalFormatting>
        <x14:conditionalFormatting xmlns:xm="http://schemas.microsoft.com/office/excel/2006/main">
          <x14:cfRule type="dataBar" id="{F8C86B5E-18FE-41D4-92EE-EB492436B7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E1309:E1324</xm:sqref>
        </x14:conditionalFormatting>
        <x14:conditionalFormatting xmlns:xm="http://schemas.microsoft.com/office/excel/2006/main">
          <x14:cfRule type="dataBar" id="{9013C5E3-5DA6-43F6-A48D-158B3BA7E5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F1309:F1324</xm:sqref>
        </x14:conditionalFormatting>
        <x14:conditionalFormatting xmlns:xm="http://schemas.microsoft.com/office/excel/2006/main">
          <x14:cfRule type="dataBar" id="{FA0DFD1C-6D3A-4BE6-8088-B2C6DD0F9D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G1309:G1324</xm:sqref>
        </x14:conditionalFormatting>
        <x14:conditionalFormatting xmlns:xm="http://schemas.microsoft.com/office/excel/2006/main">
          <x14:cfRule type="dataBar" id="{86A9EA29-D4B4-413D-892E-8D6E7B012D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H1309:H1324</xm:sqref>
        </x14:conditionalFormatting>
        <x14:conditionalFormatting xmlns:xm="http://schemas.microsoft.com/office/excel/2006/main">
          <x14:cfRule type="dataBar" id="{04224759-64CD-41C7-B32A-7A17BD98DF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I1309:I1324</xm:sqref>
        </x14:conditionalFormatting>
        <x14:conditionalFormatting xmlns:xm="http://schemas.microsoft.com/office/excel/2006/main">
          <x14:cfRule type="dataBar" id="{91D5A546-97E1-42BD-BD0A-A49EA97EDC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J1309:J1324</xm:sqref>
        </x14:conditionalFormatting>
        <x14:conditionalFormatting xmlns:xm="http://schemas.microsoft.com/office/excel/2006/main">
          <x14:cfRule type="dataBar" id="{E37DDB29-DBBC-4C4A-8880-AEABE4050B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K1309:K1324</xm:sqref>
        </x14:conditionalFormatting>
        <x14:conditionalFormatting xmlns:xm="http://schemas.microsoft.com/office/excel/2006/main">
          <x14:cfRule type="dataBar" id="{4F431B17-422A-48CE-AB1C-D276519333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B1329:B1344</xm:sqref>
        </x14:conditionalFormatting>
        <x14:conditionalFormatting xmlns:xm="http://schemas.microsoft.com/office/excel/2006/main">
          <x14:cfRule type="dataBar" id="{BCC916B1-2D9C-44C3-BBE2-F66486F53F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C1329:C1344</xm:sqref>
        </x14:conditionalFormatting>
        <x14:conditionalFormatting xmlns:xm="http://schemas.microsoft.com/office/excel/2006/main">
          <x14:cfRule type="dataBar" id="{3B12CDD3-9F95-4895-A276-6F997F1686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D1329:D1344</xm:sqref>
        </x14:conditionalFormatting>
        <x14:conditionalFormatting xmlns:xm="http://schemas.microsoft.com/office/excel/2006/main">
          <x14:cfRule type="dataBar" id="{04E3B154-FC00-4094-860F-607F241317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E1329:E1344</xm:sqref>
        </x14:conditionalFormatting>
        <x14:conditionalFormatting xmlns:xm="http://schemas.microsoft.com/office/excel/2006/main">
          <x14:cfRule type="dataBar" id="{F22F1762-21DB-49FA-8BB0-CD7C8CB1FB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F1329:F1344</xm:sqref>
        </x14:conditionalFormatting>
        <x14:conditionalFormatting xmlns:xm="http://schemas.microsoft.com/office/excel/2006/main">
          <x14:cfRule type="dataBar" id="{3049D756-C9B9-4BEF-8C55-2992BB10D3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G1329:G1344</xm:sqref>
        </x14:conditionalFormatting>
        <x14:conditionalFormatting xmlns:xm="http://schemas.microsoft.com/office/excel/2006/main">
          <x14:cfRule type="dataBar" id="{A52631CF-0193-4EE9-8464-5EE46B7447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H1329:H1344</xm:sqref>
        </x14:conditionalFormatting>
        <x14:conditionalFormatting xmlns:xm="http://schemas.microsoft.com/office/excel/2006/main">
          <x14:cfRule type="dataBar" id="{4182CEA6-1FAA-4CDC-8F99-ACCC5F123E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I1329:I1344</xm:sqref>
        </x14:conditionalFormatting>
        <x14:conditionalFormatting xmlns:xm="http://schemas.microsoft.com/office/excel/2006/main">
          <x14:cfRule type="dataBar" id="{7C05E879-8AB8-490B-807F-EB9CDF1023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J1329:J1344</xm:sqref>
        </x14:conditionalFormatting>
        <x14:conditionalFormatting xmlns:xm="http://schemas.microsoft.com/office/excel/2006/main">
          <x14:cfRule type="dataBar" id="{6DA2CE83-3F64-44F9-AEE3-FF24471999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K1329:K1344</xm:sqref>
        </x14:conditionalFormatting>
        <x14:conditionalFormatting xmlns:xm="http://schemas.microsoft.com/office/excel/2006/main">
          <x14:cfRule type="dataBar" id="{0C969BB6-5BAC-4B38-9237-E665B5F2FF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B1351:B1366</xm:sqref>
        </x14:conditionalFormatting>
        <x14:conditionalFormatting xmlns:xm="http://schemas.microsoft.com/office/excel/2006/main">
          <x14:cfRule type="dataBar" id="{F3559707-25D6-4A7A-9167-944B29EB12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C1351:C1366</xm:sqref>
        </x14:conditionalFormatting>
        <x14:conditionalFormatting xmlns:xm="http://schemas.microsoft.com/office/excel/2006/main">
          <x14:cfRule type="dataBar" id="{CFC9A9AE-EFBB-4A83-8937-310B017F31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D1351:D1366</xm:sqref>
        </x14:conditionalFormatting>
        <x14:conditionalFormatting xmlns:xm="http://schemas.microsoft.com/office/excel/2006/main">
          <x14:cfRule type="dataBar" id="{085639FE-FE29-4DE1-8A97-2284B7607D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E1351:E1366</xm:sqref>
        </x14:conditionalFormatting>
        <x14:conditionalFormatting xmlns:xm="http://schemas.microsoft.com/office/excel/2006/main">
          <x14:cfRule type="dataBar" id="{1BD467E6-4BA2-43C1-AC44-27F2ABFEA7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F1351:F1366</xm:sqref>
        </x14:conditionalFormatting>
        <x14:conditionalFormatting xmlns:xm="http://schemas.microsoft.com/office/excel/2006/main">
          <x14:cfRule type="dataBar" id="{8A39A9B6-F6C1-4651-87C0-BC608C3998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G1351:G1366</xm:sqref>
        </x14:conditionalFormatting>
        <x14:conditionalFormatting xmlns:xm="http://schemas.microsoft.com/office/excel/2006/main">
          <x14:cfRule type="dataBar" id="{D42A3FA3-FE57-4948-971B-327614695D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H1351:H1366</xm:sqref>
        </x14:conditionalFormatting>
        <x14:conditionalFormatting xmlns:xm="http://schemas.microsoft.com/office/excel/2006/main">
          <x14:cfRule type="dataBar" id="{5E7AFA2E-F9D4-4004-A439-E8FB764546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I1351:I1366</xm:sqref>
        </x14:conditionalFormatting>
        <x14:conditionalFormatting xmlns:xm="http://schemas.microsoft.com/office/excel/2006/main">
          <x14:cfRule type="dataBar" id="{E4081265-A313-484D-82E5-B0BFB6230B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J1351:J1366</xm:sqref>
        </x14:conditionalFormatting>
        <x14:conditionalFormatting xmlns:xm="http://schemas.microsoft.com/office/excel/2006/main">
          <x14:cfRule type="dataBar" id="{0CA0E802-392B-4D9E-91C9-AF858A9004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K1351:K1366</xm:sqref>
        </x14:conditionalFormatting>
        <x14:conditionalFormatting xmlns:xm="http://schemas.microsoft.com/office/excel/2006/main">
          <x14:cfRule type="dataBar" id="{F18594B4-D19E-4E0C-B327-522D04F2C0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B1371:B1386</xm:sqref>
        </x14:conditionalFormatting>
        <x14:conditionalFormatting xmlns:xm="http://schemas.microsoft.com/office/excel/2006/main">
          <x14:cfRule type="dataBar" id="{D6DEC1AC-6ABC-4ED4-8DB2-578921107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C1371:C1386</xm:sqref>
        </x14:conditionalFormatting>
        <x14:conditionalFormatting xmlns:xm="http://schemas.microsoft.com/office/excel/2006/main">
          <x14:cfRule type="dataBar" id="{5EC59783-C24E-428F-84A7-EFB871858B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D1371:D1386</xm:sqref>
        </x14:conditionalFormatting>
        <x14:conditionalFormatting xmlns:xm="http://schemas.microsoft.com/office/excel/2006/main">
          <x14:cfRule type="dataBar" id="{4286D3D7-217F-4A60-8D02-4E03988EF6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E1371:E1386</xm:sqref>
        </x14:conditionalFormatting>
        <x14:conditionalFormatting xmlns:xm="http://schemas.microsoft.com/office/excel/2006/main">
          <x14:cfRule type="dataBar" id="{3E128B4F-BED5-444C-8698-9AFF2B432E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F1371:F1386</xm:sqref>
        </x14:conditionalFormatting>
        <x14:conditionalFormatting xmlns:xm="http://schemas.microsoft.com/office/excel/2006/main">
          <x14:cfRule type="dataBar" id="{2158CD88-AA9E-4AB0-9243-14CE975E8C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G1371:G1386</xm:sqref>
        </x14:conditionalFormatting>
        <x14:conditionalFormatting xmlns:xm="http://schemas.microsoft.com/office/excel/2006/main">
          <x14:cfRule type="dataBar" id="{C9E4111F-8639-4A6F-AEA2-99314128FD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H1371:H1386</xm:sqref>
        </x14:conditionalFormatting>
        <x14:conditionalFormatting xmlns:xm="http://schemas.microsoft.com/office/excel/2006/main">
          <x14:cfRule type="dataBar" id="{9834EAF4-72A0-44E9-9709-AA01E97605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I1371:I1386</xm:sqref>
        </x14:conditionalFormatting>
        <x14:conditionalFormatting xmlns:xm="http://schemas.microsoft.com/office/excel/2006/main">
          <x14:cfRule type="dataBar" id="{B19A6D4A-873C-42D4-AD5F-533968CF24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J1371:J1386</xm:sqref>
        </x14:conditionalFormatting>
        <x14:conditionalFormatting xmlns:xm="http://schemas.microsoft.com/office/excel/2006/main">
          <x14:cfRule type="dataBar" id="{D547A7B5-6253-43FD-BC4A-389476540D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K1371:K1386</xm:sqref>
        </x14:conditionalFormatting>
        <x14:conditionalFormatting xmlns:xm="http://schemas.microsoft.com/office/excel/2006/main">
          <x14:cfRule type="dataBar" id="{6F37A56F-5483-4CD0-A514-4C149F06A0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B1393:B1408</xm:sqref>
        </x14:conditionalFormatting>
        <x14:conditionalFormatting xmlns:xm="http://schemas.microsoft.com/office/excel/2006/main">
          <x14:cfRule type="dataBar" id="{E030B7EE-ECF8-4F1B-826B-0B34C3F203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C1393:C1408</xm:sqref>
        </x14:conditionalFormatting>
        <x14:conditionalFormatting xmlns:xm="http://schemas.microsoft.com/office/excel/2006/main">
          <x14:cfRule type="dataBar" id="{F134B6A3-4BF2-4F1F-85B4-6BE0C01E7C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D1393:D1408</xm:sqref>
        </x14:conditionalFormatting>
        <x14:conditionalFormatting xmlns:xm="http://schemas.microsoft.com/office/excel/2006/main">
          <x14:cfRule type="dataBar" id="{1FC98FBD-C15F-4A6F-BCD8-EAC9C7BAAE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E1393:E1408</xm:sqref>
        </x14:conditionalFormatting>
        <x14:conditionalFormatting xmlns:xm="http://schemas.microsoft.com/office/excel/2006/main">
          <x14:cfRule type="dataBar" id="{CA0D8AC4-38C1-4583-8481-5F07C32BA6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F1393:F1408</xm:sqref>
        </x14:conditionalFormatting>
        <x14:conditionalFormatting xmlns:xm="http://schemas.microsoft.com/office/excel/2006/main">
          <x14:cfRule type="dataBar" id="{E7E6A721-E8BF-46D0-A4C6-6326E7CCAD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G1393:G1408</xm:sqref>
        </x14:conditionalFormatting>
        <x14:conditionalFormatting xmlns:xm="http://schemas.microsoft.com/office/excel/2006/main">
          <x14:cfRule type="dataBar" id="{1B4AEA0D-4D1C-4F6B-8E37-7E7E9DFAA9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H1393:H1408</xm:sqref>
        </x14:conditionalFormatting>
        <x14:conditionalFormatting xmlns:xm="http://schemas.microsoft.com/office/excel/2006/main">
          <x14:cfRule type="dataBar" id="{E00661E7-EF5E-493E-8575-836AA3D112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I1393:I1408</xm:sqref>
        </x14:conditionalFormatting>
        <x14:conditionalFormatting xmlns:xm="http://schemas.microsoft.com/office/excel/2006/main">
          <x14:cfRule type="dataBar" id="{997DF1DA-FF56-4007-BF4A-3FDF0A6903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J1393:J1408</xm:sqref>
        </x14:conditionalFormatting>
        <x14:conditionalFormatting xmlns:xm="http://schemas.microsoft.com/office/excel/2006/main">
          <x14:cfRule type="dataBar" id="{D64EAA33-07C4-4515-B4EB-05F680BCB2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K1393:K1408</xm:sqref>
        </x14:conditionalFormatting>
        <x14:conditionalFormatting xmlns:xm="http://schemas.microsoft.com/office/excel/2006/main">
          <x14:cfRule type="dataBar" id="{5360000B-D8B5-400A-B275-1C69BC7F5D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B1413:B1428</xm:sqref>
        </x14:conditionalFormatting>
        <x14:conditionalFormatting xmlns:xm="http://schemas.microsoft.com/office/excel/2006/main">
          <x14:cfRule type="dataBar" id="{4321B4E3-8C54-4CAE-88AE-E626D12444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C1413:C1428</xm:sqref>
        </x14:conditionalFormatting>
        <x14:conditionalFormatting xmlns:xm="http://schemas.microsoft.com/office/excel/2006/main">
          <x14:cfRule type="dataBar" id="{EC9A489C-1F56-43EE-83CF-8954A5D198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D1413:D1428</xm:sqref>
        </x14:conditionalFormatting>
        <x14:conditionalFormatting xmlns:xm="http://schemas.microsoft.com/office/excel/2006/main">
          <x14:cfRule type="dataBar" id="{D3C167C2-6ACF-4609-9410-BABEBB4DF4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E1413:E1428</xm:sqref>
        </x14:conditionalFormatting>
        <x14:conditionalFormatting xmlns:xm="http://schemas.microsoft.com/office/excel/2006/main">
          <x14:cfRule type="dataBar" id="{76145305-DEE1-4562-B888-1F5AE295C3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F1413:F1428</xm:sqref>
        </x14:conditionalFormatting>
        <x14:conditionalFormatting xmlns:xm="http://schemas.microsoft.com/office/excel/2006/main">
          <x14:cfRule type="dataBar" id="{7EB2FED5-F452-4988-9964-E91DC53935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G1413:G1428</xm:sqref>
        </x14:conditionalFormatting>
        <x14:conditionalFormatting xmlns:xm="http://schemas.microsoft.com/office/excel/2006/main">
          <x14:cfRule type="dataBar" id="{3727384E-605D-4B92-937F-76147D156F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H1413:H1428</xm:sqref>
        </x14:conditionalFormatting>
        <x14:conditionalFormatting xmlns:xm="http://schemas.microsoft.com/office/excel/2006/main">
          <x14:cfRule type="dataBar" id="{C0E83B65-4158-46D9-8284-90C50E71A8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I1413:I1428</xm:sqref>
        </x14:conditionalFormatting>
        <x14:conditionalFormatting xmlns:xm="http://schemas.microsoft.com/office/excel/2006/main">
          <x14:cfRule type="dataBar" id="{AAA5F6B5-EDE7-4A82-9DF2-6298FAE0AC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J1413:J1428</xm:sqref>
        </x14:conditionalFormatting>
        <x14:conditionalFormatting xmlns:xm="http://schemas.microsoft.com/office/excel/2006/main">
          <x14:cfRule type="dataBar" id="{7EC1274D-ECE4-466A-8DCF-E712D9F3EC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K1413:K1428</xm:sqref>
        </x14:conditionalFormatting>
        <x14:conditionalFormatting xmlns:xm="http://schemas.microsoft.com/office/excel/2006/main">
          <x14:cfRule type="dataBar" id="{0B646306-6E85-40DF-921C-89E3952427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B1435:B1450</xm:sqref>
        </x14:conditionalFormatting>
        <x14:conditionalFormatting xmlns:xm="http://schemas.microsoft.com/office/excel/2006/main">
          <x14:cfRule type="dataBar" id="{02AEF3FF-D35C-41FC-BA98-DCA34810AA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C1435:C1450</xm:sqref>
        </x14:conditionalFormatting>
        <x14:conditionalFormatting xmlns:xm="http://schemas.microsoft.com/office/excel/2006/main">
          <x14:cfRule type="dataBar" id="{1BC78C9C-7DE1-487E-91B6-47694F753A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D1435:D1450</xm:sqref>
        </x14:conditionalFormatting>
        <x14:conditionalFormatting xmlns:xm="http://schemas.microsoft.com/office/excel/2006/main">
          <x14:cfRule type="dataBar" id="{2286B64B-1407-410C-BB0E-79361FBE47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E1435:E1450</xm:sqref>
        </x14:conditionalFormatting>
        <x14:conditionalFormatting xmlns:xm="http://schemas.microsoft.com/office/excel/2006/main">
          <x14:cfRule type="dataBar" id="{B5D69D93-4FBE-4E17-9174-4E4EE25A38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F1435:F1450</xm:sqref>
        </x14:conditionalFormatting>
        <x14:conditionalFormatting xmlns:xm="http://schemas.microsoft.com/office/excel/2006/main">
          <x14:cfRule type="dataBar" id="{0D03BC02-24DD-4939-A3A1-DD04F636E1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G1435:G1450</xm:sqref>
        </x14:conditionalFormatting>
        <x14:conditionalFormatting xmlns:xm="http://schemas.microsoft.com/office/excel/2006/main">
          <x14:cfRule type="dataBar" id="{D17C3477-5783-4EA5-9996-0213817578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H1435:H1450</xm:sqref>
        </x14:conditionalFormatting>
        <x14:conditionalFormatting xmlns:xm="http://schemas.microsoft.com/office/excel/2006/main">
          <x14:cfRule type="dataBar" id="{C7DF250A-F152-4163-B113-F03A886631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I1435:I1450</xm:sqref>
        </x14:conditionalFormatting>
        <x14:conditionalFormatting xmlns:xm="http://schemas.microsoft.com/office/excel/2006/main">
          <x14:cfRule type="dataBar" id="{5D3C2FF2-1352-4E65-B984-89488CCABF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J1435:J1450</xm:sqref>
        </x14:conditionalFormatting>
        <x14:conditionalFormatting xmlns:xm="http://schemas.microsoft.com/office/excel/2006/main">
          <x14:cfRule type="dataBar" id="{542B747B-E856-4B98-ADA6-EFEC131EA4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K1435:K1450</xm:sqref>
        </x14:conditionalFormatting>
        <x14:conditionalFormatting xmlns:xm="http://schemas.microsoft.com/office/excel/2006/main">
          <x14:cfRule type="dataBar" id="{E60A2556-1A48-453D-8C6D-62A21A1C7C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B1455:B1470</xm:sqref>
        </x14:conditionalFormatting>
        <x14:conditionalFormatting xmlns:xm="http://schemas.microsoft.com/office/excel/2006/main">
          <x14:cfRule type="dataBar" id="{D4D27B07-849C-44A4-8F41-2F2B30DC37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C1455:C1470</xm:sqref>
        </x14:conditionalFormatting>
        <x14:conditionalFormatting xmlns:xm="http://schemas.microsoft.com/office/excel/2006/main">
          <x14:cfRule type="dataBar" id="{68DBFAC1-15FF-4AAA-9AAA-EE50096123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D1455:D1470</xm:sqref>
        </x14:conditionalFormatting>
        <x14:conditionalFormatting xmlns:xm="http://schemas.microsoft.com/office/excel/2006/main">
          <x14:cfRule type="dataBar" id="{283B40C0-F668-4179-B56C-9A6B8E2079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E1455:E1470</xm:sqref>
        </x14:conditionalFormatting>
        <x14:conditionalFormatting xmlns:xm="http://schemas.microsoft.com/office/excel/2006/main">
          <x14:cfRule type="dataBar" id="{8E3AF27F-E8C1-49EB-8B41-450EB2E9F4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F1455:F1470</xm:sqref>
        </x14:conditionalFormatting>
        <x14:conditionalFormatting xmlns:xm="http://schemas.microsoft.com/office/excel/2006/main">
          <x14:cfRule type="dataBar" id="{A08E5834-8CFC-4731-9268-3784D56F02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G1455:G1470</xm:sqref>
        </x14:conditionalFormatting>
        <x14:conditionalFormatting xmlns:xm="http://schemas.microsoft.com/office/excel/2006/main">
          <x14:cfRule type="dataBar" id="{188AFD41-094D-4B7C-9E01-AB7B736D91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H1455:H1470</xm:sqref>
        </x14:conditionalFormatting>
        <x14:conditionalFormatting xmlns:xm="http://schemas.microsoft.com/office/excel/2006/main">
          <x14:cfRule type="dataBar" id="{4C579A62-4FC2-45F8-BCE4-C507954A6E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I1455:I1470</xm:sqref>
        </x14:conditionalFormatting>
        <x14:conditionalFormatting xmlns:xm="http://schemas.microsoft.com/office/excel/2006/main">
          <x14:cfRule type="dataBar" id="{8E9BDBBE-9B50-4AA3-A2A0-A6BB9E6D00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J1455:J1470</xm:sqref>
        </x14:conditionalFormatting>
        <x14:conditionalFormatting xmlns:xm="http://schemas.microsoft.com/office/excel/2006/main">
          <x14:cfRule type="dataBar" id="{ECE5ED2A-E7D9-445C-8845-D2EA21144E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K1455:K1470</xm:sqref>
        </x14:conditionalFormatting>
        <x14:conditionalFormatting xmlns:xm="http://schemas.microsoft.com/office/excel/2006/main">
          <x14:cfRule type="dataBar" id="{3E42401D-8AC0-4600-8DFB-2F50F1BE05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B1477:B1492</xm:sqref>
        </x14:conditionalFormatting>
        <x14:conditionalFormatting xmlns:xm="http://schemas.microsoft.com/office/excel/2006/main">
          <x14:cfRule type="dataBar" id="{4FE79ADD-72D3-4767-84D1-AE384EE6D5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C1477:C1492</xm:sqref>
        </x14:conditionalFormatting>
        <x14:conditionalFormatting xmlns:xm="http://schemas.microsoft.com/office/excel/2006/main">
          <x14:cfRule type="dataBar" id="{CF7086F6-5B7B-454B-9B1A-AA7ECAA5BF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D1477:D1492</xm:sqref>
        </x14:conditionalFormatting>
        <x14:conditionalFormatting xmlns:xm="http://schemas.microsoft.com/office/excel/2006/main">
          <x14:cfRule type="dataBar" id="{715AEDB7-AE3C-4D2C-9DC5-C0783E75A7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E1477:E1492</xm:sqref>
        </x14:conditionalFormatting>
        <x14:conditionalFormatting xmlns:xm="http://schemas.microsoft.com/office/excel/2006/main">
          <x14:cfRule type="dataBar" id="{D83D06C6-EF5A-4701-93A6-6ACA62A9AF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F1477:F1492</xm:sqref>
        </x14:conditionalFormatting>
        <x14:conditionalFormatting xmlns:xm="http://schemas.microsoft.com/office/excel/2006/main">
          <x14:cfRule type="dataBar" id="{712FD616-33B4-4C39-8636-512CE4FE92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G1477:G1492</xm:sqref>
        </x14:conditionalFormatting>
        <x14:conditionalFormatting xmlns:xm="http://schemas.microsoft.com/office/excel/2006/main">
          <x14:cfRule type="dataBar" id="{0828EE41-9676-44A2-B056-F9676187AB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H1477:H1492</xm:sqref>
        </x14:conditionalFormatting>
        <x14:conditionalFormatting xmlns:xm="http://schemas.microsoft.com/office/excel/2006/main">
          <x14:cfRule type="dataBar" id="{DD2A8C6D-E9FE-471D-8CA6-43AA57AA3D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I1477:I1492</xm:sqref>
        </x14:conditionalFormatting>
        <x14:conditionalFormatting xmlns:xm="http://schemas.microsoft.com/office/excel/2006/main">
          <x14:cfRule type="dataBar" id="{8926CD97-4002-428C-AF2A-BE1129F425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J1477:J1492</xm:sqref>
        </x14:conditionalFormatting>
        <x14:conditionalFormatting xmlns:xm="http://schemas.microsoft.com/office/excel/2006/main">
          <x14:cfRule type="dataBar" id="{94D44918-EDAD-45E6-AE85-9660FFE912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K1477:K1492</xm:sqref>
        </x14:conditionalFormatting>
        <x14:conditionalFormatting xmlns:xm="http://schemas.microsoft.com/office/excel/2006/main">
          <x14:cfRule type="dataBar" id="{E5E665B5-6FE6-41EB-A5A3-301CB6E0D0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B1497:B1512</xm:sqref>
        </x14:conditionalFormatting>
        <x14:conditionalFormatting xmlns:xm="http://schemas.microsoft.com/office/excel/2006/main">
          <x14:cfRule type="dataBar" id="{A594FC50-FA72-4CD9-9FA6-B391EEB8D7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C1497:C1512</xm:sqref>
        </x14:conditionalFormatting>
        <x14:conditionalFormatting xmlns:xm="http://schemas.microsoft.com/office/excel/2006/main">
          <x14:cfRule type="dataBar" id="{72E94D67-DB50-42E1-97A2-1AC24076F0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D1497:D1512</xm:sqref>
        </x14:conditionalFormatting>
        <x14:conditionalFormatting xmlns:xm="http://schemas.microsoft.com/office/excel/2006/main">
          <x14:cfRule type="dataBar" id="{4478A479-5CB6-4336-836B-BA4A27F845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E1497:E1512</xm:sqref>
        </x14:conditionalFormatting>
        <x14:conditionalFormatting xmlns:xm="http://schemas.microsoft.com/office/excel/2006/main">
          <x14:cfRule type="dataBar" id="{B222A9EB-8F5E-4B6B-86BF-B2EB5D4FBF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F1497:F1512</xm:sqref>
        </x14:conditionalFormatting>
        <x14:conditionalFormatting xmlns:xm="http://schemas.microsoft.com/office/excel/2006/main">
          <x14:cfRule type="dataBar" id="{FB435F7D-2ECD-4395-9247-84DB93CA7F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G1497:G1512</xm:sqref>
        </x14:conditionalFormatting>
        <x14:conditionalFormatting xmlns:xm="http://schemas.microsoft.com/office/excel/2006/main">
          <x14:cfRule type="dataBar" id="{93BB6450-DE6C-4BA0-AFD0-09B1D47DE9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H1497:H1512</xm:sqref>
        </x14:conditionalFormatting>
        <x14:conditionalFormatting xmlns:xm="http://schemas.microsoft.com/office/excel/2006/main">
          <x14:cfRule type="dataBar" id="{29769E4C-6615-4A3C-AC11-0246039924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I1497:I1512</xm:sqref>
        </x14:conditionalFormatting>
        <x14:conditionalFormatting xmlns:xm="http://schemas.microsoft.com/office/excel/2006/main">
          <x14:cfRule type="dataBar" id="{93A5419F-1D8B-4A38-AD7C-5DC8B03826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J1497:J1512</xm:sqref>
        </x14:conditionalFormatting>
        <x14:conditionalFormatting xmlns:xm="http://schemas.microsoft.com/office/excel/2006/main">
          <x14:cfRule type="dataBar" id="{867B6CCB-8E1D-4677-B761-40045D82E6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K1497:K1512</xm:sqref>
        </x14:conditionalFormatting>
        <x14:conditionalFormatting xmlns:xm="http://schemas.microsoft.com/office/excel/2006/main">
          <x14:cfRule type="dataBar" id="{C905FD45-99F5-4F0C-ABA4-BAD93AAF90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B1519:B1534</xm:sqref>
        </x14:conditionalFormatting>
        <x14:conditionalFormatting xmlns:xm="http://schemas.microsoft.com/office/excel/2006/main">
          <x14:cfRule type="dataBar" id="{A14F3DF0-C3E6-4732-9BC7-CC9A72A7FA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C1519:C1534</xm:sqref>
        </x14:conditionalFormatting>
        <x14:conditionalFormatting xmlns:xm="http://schemas.microsoft.com/office/excel/2006/main">
          <x14:cfRule type="dataBar" id="{6A6BEE63-9DB0-4971-8D31-453079AF5A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D1519:D1534</xm:sqref>
        </x14:conditionalFormatting>
        <x14:conditionalFormatting xmlns:xm="http://schemas.microsoft.com/office/excel/2006/main">
          <x14:cfRule type="dataBar" id="{901F90A4-31B0-4B27-BE8A-71A40A5BC5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E1519:E1534</xm:sqref>
        </x14:conditionalFormatting>
        <x14:conditionalFormatting xmlns:xm="http://schemas.microsoft.com/office/excel/2006/main">
          <x14:cfRule type="dataBar" id="{41B18CEB-1AF8-4873-A21A-1D685C6159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F1519:F1534</xm:sqref>
        </x14:conditionalFormatting>
        <x14:conditionalFormatting xmlns:xm="http://schemas.microsoft.com/office/excel/2006/main">
          <x14:cfRule type="dataBar" id="{D8AD98D1-62F9-4D75-ACC7-43F73B738B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G1519:G1534</xm:sqref>
        </x14:conditionalFormatting>
        <x14:conditionalFormatting xmlns:xm="http://schemas.microsoft.com/office/excel/2006/main">
          <x14:cfRule type="dataBar" id="{0758FC2F-E6FF-4D40-9B7C-E5A7261A57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H1519:H1534</xm:sqref>
        </x14:conditionalFormatting>
        <x14:conditionalFormatting xmlns:xm="http://schemas.microsoft.com/office/excel/2006/main">
          <x14:cfRule type="dataBar" id="{66AC59D9-6B6C-462C-83FA-1FEBFCB5A9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I1519:I1534</xm:sqref>
        </x14:conditionalFormatting>
        <x14:conditionalFormatting xmlns:xm="http://schemas.microsoft.com/office/excel/2006/main">
          <x14:cfRule type="dataBar" id="{843134F1-4500-40FB-A95A-C84768A7D0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J1519:J1534</xm:sqref>
        </x14:conditionalFormatting>
        <x14:conditionalFormatting xmlns:xm="http://schemas.microsoft.com/office/excel/2006/main">
          <x14:cfRule type="dataBar" id="{E4E3AC5C-2B10-4CE9-87D0-CC4D04E586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K1519:K1534</xm:sqref>
        </x14:conditionalFormatting>
        <x14:conditionalFormatting xmlns:xm="http://schemas.microsoft.com/office/excel/2006/main">
          <x14:cfRule type="dataBar" id="{A355D43F-56D5-4446-865E-033B6C0414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B1539:B1554</xm:sqref>
        </x14:conditionalFormatting>
        <x14:conditionalFormatting xmlns:xm="http://schemas.microsoft.com/office/excel/2006/main">
          <x14:cfRule type="dataBar" id="{E59DF6E7-32D5-4EEC-8BF1-DC855A3340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C1539:C1554</xm:sqref>
        </x14:conditionalFormatting>
        <x14:conditionalFormatting xmlns:xm="http://schemas.microsoft.com/office/excel/2006/main">
          <x14:cfRule type="dataBar" id="{14AFF1D9-6A74-4CDA-AA05-E2F07BD878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D1539:D1554</xm:sqref>
        </x14:conditionalFormatting>
        <x14:conditionalFormatting xmlns:xm="http://schemas.microsoft.com/office/excel/2006/main">
          <x14:cfRule type="dataBar" id="{7931031A-0FE7-4C46-9335-7AFC07866D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E1539:E1554</xm:sqref>
        </x14:conditionalFormatting>
        <x14:conditionalFormatting xmlns:xm="http://schemas.microsoft.com/office/excel/2006/main">
          <x14:cfRule type="dataBar" id="{75F89846-26CF-4D9F-A1F7-14E7A89F18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F1539:F1554</xm:sqref>
        </x14:conditionalFormatting>
        <x14:conditionalFormatting xmlns:xm="http://schemas.microsoft.com/office/excel/2006/main">
          <x14:cfRule type="dataBar" id="{74F2FBE3-7709-454F-B199-19E8975FEA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G1539:G1554</xm:sqref>
        </x14:conditionalFormatting>
        <x14:conditionalFormatting xmlns:xm="http://schemas.microsoft.com/office/excel/2006/main">
          <x14:cfRule type="dataBar" id="{26B9F61A-0A4E-411D-9F36-2841E8F759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H1539:H1554</xm:sqref>
        </x14:conditionalFormatting>
        <x14:conditionalFormatting xmlns:xm="http://schemas.microsoft.com/office/excel/2006/main">
          <x14:cfRule type="dataBar" id="{71F0E1ED-1870-42DB-B689-CE9D164C5A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I1539:I1554</xm:sqref>
        </x14:conditionalFormatting>
        <x14:conditionalFormatting xmlns:xm="http://schemas.microsoft.com/office/excel/2006/main">
          <x14:cfRule type="dataBar" id="{F7A84567-BE33-4B4B-B415-C543152E1F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J1539:J1554</xm:sqref>
        </x14:conditionalFormatting>
        <x14:conditionalFormatting xmlns:xm="http://schemas.microsoft.com/office/excel/2006/main">
          <x14:cfRule type="dataBar" id="{52714E80-9B2A-4676-9B3C-E60BEE1FB2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K1539:K1554</xm:sqref>
        </x14:conditionalFormatting>
        <x14:conditionalFormatting xmlns:xm="http://schemas.microsoft.com/office/excel/2006/main">
          <x14:cfRule type="dataBar" id="{FF03D151-061D-4368-BC9E-1AB508BA7F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B1561:B1576</xm:sqref>
        </x14:conditionalFormatting>
        <x14:conditionalFormatting xmlns:xm="http://schemas.microsoft.com/office/excel/2006/main">
          <x14:cfRule type="dataBar" id="{BAFE8EC2-F233-45A3-8D81-3059D80AEB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C1561:C1576</xm:sqref>
        </x14:conditionalFormatting>
        <x14:conditionalFormatting xmlns:xm="http://schemas.microsoft.com/office/excel/2006/main">
          <x14:cfRule type="dataBar" id="{BAAA647D-4DF4-4EC4-8FE1-661690FCDC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D1561:D1576</xm:sqref>
        </x14:conditionalFormatting>
        <x14:conditionalFormatting xmlns:xm="http://schemas.microsoft.com/office/excel/2006/main">
          <x14:cfRule type="dataBar" id="{17921E1A-4AF3-4E28-A0A5-74EC45E7F8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E1561:E1576</xm:sqref>
        </x14:conditionalFormatting>
        <x14:conditionalFormatting xmlns:xm="http://schemas.microsoft.com/office/excel/2006/main">
          <x14:cfRule type="dataBar" id="{F44B6AD2-B6BC-4308-9674-5B8D53035C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F1561:F1576</xm:sqref>
        </x14:conditionalFormatting>
        <x14:conditionalFormatting xmlns:xm="http://schemas.microsoft.com/office/excel/2006/main">
          <x14:cfRule type="dataBar" id="{BAD85786-41D4-4060-A4C4-F168CE8182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G1561:G1576</xm:sqref>
        </x14:conditionalFormatting>
        <x14:conditionalFormatting xmlns:xm="http://schemas.microsoft.com/office/excel/2006/main">
          <x14:cfRule type="dataBar" id="{D8B32D4C-DF32-48F6-A362-2894C3DD03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H1561:H1576</xm:sqref>
        </x14:conditionalFormatting>
        <x14:conditionalFormatting xmlns:xm="http://schemas.microsoft.com/office/excel/2006/main">
          <x14:cfRule type="dataBar" id="{E10B2D36-9C58-43DF-8A2D-5FDD474D68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I1561:I1576</xm:sqref>
        </x14:conditionalFormatting>
        <x14:conditionalFormatting xmlns:xm="http://schemas.microsoft.com/office/excel/2006/main">
          <x14:cfRule type="dataBar" id="{43F1D5A5-FA79-495B-A479-A4D0AD239E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J1561:J1576</xm:sqref>
        </x14:conditionalFormatting>
        <x14:conditionalFormatting xmlns:xm="http://schemas.microsoft.com/office/excel/2006/main">
          <x14:cfRule type="dataBar" id="{07F1AF92-B1DC-479B-80A3-68255216A5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K1561:K1576</xm:sqref>
        </x14:conditionalFormatting>
        <x14:conditionalFormatting xmlns:xm="http://schemas.microsoft.com/office/excel/2006/main">
          <x14:cfRule type="dataBar" id="{6EF50331-FD83-4B84-AB5C-1EAAFF2B59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B1581:B1596</xm:sqref>
        </x14:conditionalFormatting>
        <x14:conditionalFormatting xmlns:xm="http://schemas.microsoft.com/office/excel/2006/main">
          <x14:cfRule type="dataBar" id="{8034C49C-6ADD-4D2B-BE9D-17803CA8D1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C1581:C1596</xm:sqref>
        </x14:conditionalFormatting>
        <x14:conditionalFormatting xmlns:xm="http://schemas.microsoft.com/office/excel/2006/main">
          <x14:cfRule type="dataBar" id="{CAF14286-0BF8-46DB-94E4-12E547F8FE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D1581:D1596</xm:sqref>
        </x14:conditionalFormatting>
        <x14:conditionalFormatting xmlns:xm="http://schemas.microsoft.com/office/excel/2006/main">
          <x14:cfRule type="dataBar" id="{CE8F20B2-4633-497C-B89D-5FBB5CA0A4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E1581:E1596</xm:sqref>
        </x14:conditionalFormatting>
        <x14:conditionalFormatting xmlns:xm="http://schemas.microsoft.com/office/excel/2006/main">
          <x14:cfRule type="dataBar" id="{AA8ACE99-0982-4568-9B36-5AE25B5E0F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F1581:F1596</xm:sqref>
        </x14:conditionalFormatting>
        <x14:conditionalFormatting xmlns:xm="http://schemas.microsoft.com/office/excel/2006/main">
          <x14:cfRule type="dataBar" id="{A3E16A9C-339F-4F61-8680-170930D14C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G1581:G1596</xm:sqref>
        </x14:conditionalFormatting>
        <x14:conditionalFormatting xmlns:xm="http://schemas.microsoft.com/office/excel/2006/main">
          <x14:cfRule type="dataBar" id="{DDDAF8D5-7701-4ECE-8BFC-564666038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H1581:H1596</xm:sqref>
        </x14:conditionalFormatting>
        <x14:conditionalFormatting xmlns:xm="http://schemas.microsoft.com/office/excel/2006/main">
          <x14:cfRule type="dataBar" id="{D093B894-BE4C-44EB-B0E6-C06EEC2554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I1581:I1596</xm:sqref>
        </x14:conditionalFormatting>
        <x14:conditionalFormatting xmlns:xm="http://schemas.microsoft.com/office/excel/2006/main">
          <x14:cfRule type="dataBar" id="{F6BAA3E4-9284-438E-9A8F-49E51551E9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J1581:J1596</xm:sqref>
        </x14:conditionalFormatting>
        <x14:conditionalFormatting xmlns:xm="http://schemas.microsoft.com/office/excel/2006/main">
          <x14:cfRule type="dataBar" id="{7F37C097-6D04-4FF1-ADBE-091C1D61AC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K1581:K1596</xm:sqref>
        </x14:conditionalFormatting>
        <x14:conditionalFormatting xmlns:xm="http://schemas.microsoft.com/office/excel/2006/main">
          <x14:cfRule type="dataBar" id="{3DA8CD27-7D07-4A13-97F5-D0DEE0C0D3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B1603:B1618</xm:sqref>
        </x14:conditionalFormatting>
        <x14:conditionalFormatting xmlns:xm="http://schemas.microsoft.com/office/excel/2006/main">
          <x14:cfRule type="dataBar" id="{E66DBE69-BFD4-4EBB-BE56-9E36EE5496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C1603:C1618</xm:sqref>
        </x14:conditionalFormatting>
        <x14:conditionalFormatting xmlns:xm="http://schemas.microsoft.com/office/excel/2006/main">
          <x14:cfRule type="dataBar" id="{843F5FDD-83D0-44D0-81C0-7A2F32BDC8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D1603:D1618</xm:sqref>
        </x14:conditionalFormatting>
        <x14:conditionalFormatting xmlns:xm="http://schemas.microsoft.com/office/excel/2006/main">
          <x14:cfRule type="dataBar" id="{DB26A453-1D31-40CE-AC5E-F469101389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E1603:E1618</xm:sqref>
        </x14:conditionalFormatting>
        <x14:conditionalFormatting xmlns:xm="http://schemas.microsoft.com/office/excel/2006/main">
          <x14:cfRule type="dataBar" id="{9077E493-6A95-4CDB-AAFB-00F4607E0C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F1603:F1618</xm:sqref>
        </x14:conditionalFormatting>
        <x14:conditionalFormatting xmlns:xm="http://schemas.microsoft.com/office/excel/2006/main">
          <x14:cfRule type="dataBar" id="{4D3A4DFB-5DB0-4AC3-8454-8F92CDFB9B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G1603:G1618</xm:sqref>
        </x14:conditionalFormatting>
        <x14:conditionalFormatting xmlns:xm="http://schemas.microsoft.com/office/excel/2006/main">
          <x14:cfRule type="dataBar" id="{F9F2A9D7-C876-44DF-B350-60A319C8AC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H1603:H1618</xm:sqref>
        </x14:conditionalFormatting>
        <x14:conditionalFormatting xmlns:xm="http://schemas.microsoft.com/office/excel/2006/main">
          <x14:cfRule type="dataBar" id="{8F3AAFE7-D0FB-455F-9AA3-FA6BBF1E90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I1603:I1618</xm:sqref>
        </x14:conditionalFormatting>
        <x14:conditionalFormatting xmlns:xm="http://schemas.microsoft.com/office/excel/2006/main">
          <x14:cfRule type="dataBar" id="{7715BF08-C66C-4E91-908C-9160F95868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J1603:J1618</xm:sqref>
        </x14:conditionalFormatting>
        <x14:conditionalFormatting xmlns:xm="http://schemas.microsoft.com/office/excel/2006/main">
          <x14:cfRule type="dataBar" id="{ECD329DF-67C5-4450-BE5B-63558266DD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K1603:K1618</xm:sqref>
        </x14:conditionalFormatting>
        <x14:conditionalFormatting xmlns:xm="http://schemas.microsoft.com/office/excel/2006/main">
          <x14:cfRule type="dataBar" id="{7E14556C-10D2-411C-B8BE-2119D1039E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B1623:B1638</xm:sqref>
        </x14:conditionalFormatting>
        <x14:conditionalFormatting xmlns:xm="http://schemas.microsoft.com/office/excel/2006/main">
          <x14:cfRule type="dataBar" id="{E4A448AF-F7E1-4C26-B4CB-E58127C3A5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C1623:C1638</xm:sqref>
        </x14:conditionalFormatting>
        <x14:conditionalFormatting xmlns:xm="http://schemas.microsoft.com/office/excel/2006/main">
          <x14:cfRule type="dataBar" id="{879043D6-265E-4920-9E62-122C3700BC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D1623:D1638</xm:sqref>
        </x14:conditionalFormatting>
        <x14:conditionalFormatting xmlns:xm="http://schemas.microsoft.com/office/excel/2006/main">
          <x14:cfRule type="dataBar" id="{646F7DBF-2228-4F89-808D-DC8311AB4F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E1623:E1638</xm:sqref>
        </x14:conditionalFormatting>
        <x14:conditionalFormatting xmlns:xm="http://schemas.microsoft.com/office/excel/2006/main">
          <x14:cfRule type="dataBar" id="{8D02D35A-EA4F-45FC-BB08-E3D27D6D89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F1623:F1638</xm:sqref>
        </x14:conditionalFormatting>
        <x14:conditionalFormatting xmlns:xm="http://schemas.microsoft.com/office/excel/2006/main">
          <x14:cfRule type="dataBar" id="{CEC9D860-4A1A-48CE-AE7B-0023200FC2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G1623:G1638</xm:sqref>
        </x14:conditionalFormatting>
        <x14:conditionalFormatting xmlns:xm="http://schemas.microsoft.com/office/excel/2006/main">
          <x14:cfRule type="dataBar" id="{BEB45023-7602-448D-A2F0-513671C4CD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H1623:H1638</xm:sqref>
        </x14:conditionalFormatting>
        <x14:conditionalFormatting xmlns:xm="http://schemas.microsoft.com/office/excel/2006/main">
          <x14:cfRule type="dataBar" id="{7A6BBF9C-FD6B-46D8-9AEF-7BD0810C7F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I1623:I1638</xm:sqref>
        </x14:conditionalFormatting>
        <x14:conditionalFormatting xmlns:xm="http://schemas.microsoft.com/office/excel/2006/main">
          <x14:cfRule type="dataBar" id="{6D2DC841-4AE4-4810-8717-C04593FFFA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J1623:J1638</xm:sqref>
        </x14:conditionalFormatting>
        <x14:conditionalFormatting xmlns:xm="http://schemas.microsoft.com/office/excel/2006/main">
          <x14:cfRule type="dataBar" id="{F0899935-F14C-4E0B-89F4-CC62951C8A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K1623:K1638</xm:sqref>
        </x14:conditionalFormatting>
        <x14:conditionalFormatting xmlns:xm="http://schemas.microsoft.com/office/excel/2006/main">
          <x14:cfRule type="dataBar" id="{75A8A0C5-5D61-4EA2-9C74-908AF678CA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B1645:B1660</xm:sqref>
        </x14:conditionalFormatting>
        <x14:conditionalFormatting xmlns:xm="http://schemas.microsoft.com/office/excel/2006/main">
          <x14:cfRule type="dataBar" id="{9551F9C2-5A22-4205-9BD6-7EA4BCA164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C1645:C1660</xm:sqref>
        </x14:conditionalFormatting>
        <x14:conditionalFormatting xmlns:xm="http://schemas.microsoft.com/office/excel/2006/main">
          <x14:cfRule type="dataBar" id="{882B733B-C0D3-4AD6-BAAD-DD4CC97E7B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D1645:D1660</xm:sqref>
        </x14:conditionalFormatting>
        <x14:conditionalFormatting xmlns:xm="http://schemas.microsoft.com/office/excel/2006/main">
          <x14:cfRule type="dataBar" id="{C1051F08-095B-4439-A75F-50037992D1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E1645:E1660</xm:sqref>
        </x14:conditionalFormatting>
        <x14:conditionalFormatting xmlns:xm="http://schemas.microsoft.com/office/excel/2006/main">
          <x14:cfRule type="dataBar" id="{33E551AE-44D9-426D-B84B-551283FBA7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F1645:F1660</xm:sqref>
        </x14:conditionalFormatting>
        <x14:conditionalFormatting xmlns:xm="http://schemas.microsoft.com/office/excel/2006/main">
          <x14:cfRule type="dataBar" id="{37392841-533B-42FB-A2A0-D0E93E9D7B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G1645:G1660</xm:sqref>
        </x14:conditionalFormatting>
        <x14:conditionalFormatting xmlns:xm="http://schemas.microsoft.com/office/excel/2006/main">
          <x14:cfRule type="dataBar" id="{CA7973B9-1217-48EF-83CA-58953087E0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H1645:H1660</xm:sqref>
        </x14:conditionalFormatting>
        <x14:conditionalFormatting xmlns:xm="http://schemas.microsoft.com/office/excel/2006/main">
          <x14:cfRule type="dataBar" id="{9372D667-2204-47CC-A2DD-A80EA005B4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I1645:I1660</xm:sqref>
        </x14:conditionalFormatting>
        <x14:conditionalFormatting xmlns:xm="http://schemas.microsoft.com/office/excel/2006/main">
          <x14:cfRule type="dataBar" id="{AFD90E5F-545F-487C-9A73-0457C35276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J1645:J1660</xm:sqref>
        </x14:conditionalFormatting>
        <x14:conditionalFormatting xmlns:xm="http://schemas.microsoft.com/office/excel/2006/main">
          <x14:cfRule type="dataBar" id="{2591352C-05BC-4C49-8A41-5B46A1C987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K1645:K1660</xm:sqref>
        </x14:conditionalFormatting>
        <x14:conditionalFormatting xmlns:xm="http://schemas.microsoft.com/office/excel/2006/main">
          <x14:cfRule type="dataBar" id="{1D107D22-1701-4BE5-A8FB-45EF62CBF6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B1665:B1680</xm:sqref>
        </x14:conditionalFormatting>
        <x14:conditionalFormatting xmlns:xm="http://schemas.microsoft.com/office/excel/2006/main">
          <x14:cfRule type="dataBar" id="{CD117517-6667-454B-8934-6AEF8BC041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C1665:C1680</xm:sqref>
        </x14:conditionalFormatting>
        <x14:conditionalFormatting xmlns:xm="http://schemas.microsoft.com/office/excel/2006/main">
          <x14:cfRule type="dataBar" id="{ED2A46F1-C736-4918-A65C-283447B5B9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D1665:D1680</xm:sqref>
        </x14:conditionalFormatting>
        <x14:conditionalFormatting xmlns:xm="http://schemas.microsoft.com/office/excel/2006/main">
          <x14:cfRule type="dataBar" id="{A18A3558-DCF3-438D-B0D1-F4CAA9CBE0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E1665:E1680</xm:sqref>
        </x14:conditionalFormatting>
        <x14:conditionalFormatting xmlns:xm="http://schemas.microsoft.com/office/excel/2006/main">
          <x14:cfRule type="dataBar" id="{AB859198-FC42-47A2-83B7-B621D92D67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F1665:F1680</xm:sqref>
        </x14:conditionalFormatting>
        <x14:conditionalFormatting xmlns:xm="http://schemas.microsoft.com/office/excel/2006/main">
          <x14:cfRule type="dataBar" id="{09B3E684-511D-4D8A-9249-82CF842A20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G1665:G1680</xm:sqref>
        </x14:conditionalFormatting>
        <x14:conditionalFormatting xmlns:xm="http://schemas.microsoft.com/office/excel/2006/main">
          <x14:cfRule type="dataBar" id="{9C3B09C0-452C-4D3C-AC4F-655C815503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H1665:H1680</xm:sqref>
        </x14:conditionalFormatting>
        <x14:conditionalFormatting xmlns:xm="http://schemas.microsoft.com/office/excel/2006/main">
          <x14:cfRule type="dataBar" id="{6986F17D-0168-4453-9C9A-7562B1035A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I1665:I1680</xm:sqref>
        </x14:conditionalFormatting>
        <x14:conditionalFormatting xmlns:xm="http://schemas.microsoft.com/office/excel/2006/main">
          <x14:cfRule type="dataBar" id="{C77B1A41-2202-47A3-9D5B-E2A93115BF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J1665:J1680</xm:sqref>
        </x14:conditionalFormatting>
        <x14:conditionalFormatting xmlns:xm="http://schemas.microsoft.com/office/excel/2006/main">
          <x14:cfRule type="dataBar" id="{4255C3A0-EC7B-4C56-82CB-06AEB22DA7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K1665:K1680</xm:sqref>
        </x14:conditionalFormatting>
        <x14:conditionalFormatting xmlns:xm="http://schemas.microsoft.com/office/excel/2006/main">
          <x14:cfRule type="dataBar" id="{DF611323-C9C4-4DCD-97AA-33934ADC73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B1687:B1702</xm:sqref>
        </x14:conditionalFormatting>
        <x14:conditionalFormatting xmlns:xm="http://schemas.microsoft.com/office/excel/2006/main">
          <x14:cfRule type="dataBar" id="{62599978-2298-4FAA-A6BA-BFF935AFC5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C1687:C1702</xm:sqref>
        </x14:conditionalFormatting>
        <x14:conditionalFormatting xmlns:xm="http://schemas.microsoft.com/office/excel/2006/main">
          <x14:cfRule type="dataBar" id="{BBE3C317-104C-4F07-8EC5-FB79983C00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D1687:D1702</xm:sqref>
        </x14:conditionalFormatting>
        <x14:conditionalFormatting xmlns:xm="http://schemas.microsoft.com/office/excel/2006/main">
          <x14:cfRule type="dataBar" id="{71E9F237-6EF2-45F8-821E-53D6D9F0C5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E1687:E1702</xm:sqref>
        </x14:conditionalFormatting>
        <x14:conditionalFormatting xmlns:xm="http://schemas.microsoft.com/office/excel/2006/main">
          <x14:cfRule type="dataBar" id="{C77838DC-106A-441F-A77C-E60D893AD1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F1687:F1702</xm:sqref>
        </x14:conditionalFormatting>
        <x14:conditionalFormatting xmlns:xm="http://schemas.microsoft.com/office/excel/2006/main">
          <x14:cfRule type="dataBar" id="{DE6254FB-6590-472C-9D83-E52CABE49E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G1687:G1702</xm:sqref>
        </x14:conditionalFormatting>
        <x14:conditionalFormatting xmlns:xm="http://schemas.microsoft.com/office/excel/2006/main">
          <x14:cfRule type="dataBar" id="{1F95FE33-DEAC-4900-8BCD-4B4B33591C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H1687:H1702</xm:sqref>
        </x14:conditionalFormatting>
        <x14:conditionalFormatting xmlns:xm="http://schemas.microsoft.com/office/excel/2006/main">
          <x14:cfRule type="dataBar" id="{9CCA80EE-264B-4BCA-A6C8-2087F66BC3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I1687:I1702</xm:sqref>
        </x14:conditionalFormatting>
        <x14:conditionalFormatting xmlns:xm="http://schemas.microsoft.com/office/excel/2006/main">
          <x14:cfRule type="dataBar" id="{FAD16BE7-E463-42BA-8EF4-E8CCEDDD69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J1687:J1702</xm:sqref>
        </x14:conditionalFormatting>
        <x14:conditionalFormatting xmlns:xm="http://schemas.microsoft.com/office/excel/2006/main">
          <x14:cfRule type="dataBar" id="{10DEAAF1-4649-43F9-87A0-BD77C97E07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K1687:K1702</xm:sqref>
        </x14:conditionalFormatting>
        <x14:conditionalFormatting xmlns:xm="http://schemas.microsoft.com/office/excel/2006/main">
          <x14:cfRule type="dataBar" id="{B36E687F-E634-4EE8-BB86-55E27E1C07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B1707:B1722</xm:sqref>
        </x14:conditionalFormatting>
        <x14:conditionalFormatting xmlns:xm="http://schemas.microsoft.com/office/excel/2006/main">
          <x14:cfRule type="dataBar" id="{C281E9C4-C409-41CD-A4BB-F8C8A2E1DF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C1707:C1722</xm:sqref>
        </x14:conditionalFormatting>
        <x14:conditionalFormatting xmlns:xm="http://schemas.microsoft.com/office/excel/2006/main">
          <x14:cfRule type="dataBar" id="{043D6D78-ADE8-4FA0-8E59-44E18F517B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D1707:D1722</xm:sqref>
        </x14:conditionalFormatting>
        <x14:conditionalFormatting xmlns:xm="http://schemas.microsoft.com/office/excel/2006/main">
          <x14:cfRule type="dataBar" id="{14298084-1811-4F19-B9AB-ADB1AAF819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E1707:E1722</xm:sqref>
        </x14:conditionalFormatting>
        <x14:conditionalFormatting xmlns:xm="http://schemas.microsoft.com/office/excel/2006/main">
          <x14:cfRule type="dataBar" id="{41872EFB-E5B5-455E-AAE5-3E9936F4D6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F1707:F1722</xm:sqref>
        </x14:conditionalFormatting>
        <x14:conditionalFormatting xmlns:xm="http://schemas.microsoft.com/office/excel/2006/main">
          <x14:cfRule type="dataBar" id="{EB8DA11D-25C3-4028-A786-CF10CD7A51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G1707:G1722</xm:sqref>
        </x14:conditionalFormatting>
        <x14:conditionalFormatting xmlns:xm="http://schemas.microsoft.com/office/excel/2006/main">
          <x14:cfRule type="dataBar" id="{E11ECCF2-9AE6-435C-8DBF-3282554877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H1707:H1722</xm:sqref>
        </x14:conditionalFormatting>
        <x14:conditionalFormatting xmlns:xm="http://schemas.microsoft.com/office/excel/2006/main">
          <x14:cfRule type="dataBar" id="{FDBEAABD-7CAA-434E-A077-3BFE412DE1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I1707:I1722</xm:sqref>
        </x14:conditionalFormatting>
        <x14:conditionalFormatting xmlns:xm="http://schemas.microsoft.com/office/excel/2006/main">
          <x14:cfRule type="dataBar" id="{7A0986B0-924A-4D11-A2AD-C4CFACD4EC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J1707:J1722</xm:sqref>
        </x14:conditionalFormatting>
        <x14:conditionalFormatting xmlns:xm="http://schemas.microsoft.com/office/excel/2006/main">
          <x14:cfRule type="dataBar" id="{A0E6C5D6-0CDF-408D-90DF-DB217095CF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K1707:K1722</xm:sqref>
        </x14:conditionalFormatting>
        <x14:conditionalFormatting xmlns:xm="http://schemas.microsoft.com/office/excel/2006/main">
          <x14:cfRule type="dataBar" id="{BB1FF6EB-F69F-4844-8EC9-93558FFF5D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B1729:B1744</xm:sqref>
        </x14:conditionalFormatting>
        <x14:conditionalFormatting xmlns:xm="http://schemas.microsoft.com/office/excel/2006/main">
          <x14:cfRule type="dataBar" id="{5B0DDD50-8926-42FC-8E95-A69516686B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C1729:C1744</xm:sqref>
        </x14:conditionalFormatting>
        <x14:conditionalFormatting xmlns:xm="http://schemas.microsoft.com/office/excel/2006/main">
          <x14:cfRule type="dataBar" id="{B400360E-E73B-4042-AC9C-11BB72F467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D1729:D1744</xm:sqref>
        </x14:conditionalFormatting>
        <x14:conditionalFormatting xmlns:xm="http://schemas.microsoft.com/office/excel/2006/main">
          <x14:cfRule type="dataBar" id="{FEF9A4CA-148E-4E68-903D-D03BA75F36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E1729:E1744</xm:sqref>
        </x14:conditionalFormatting>
        <x14:conditionalFormatting xmlns:xm="http://schemas.microsoft.com/office/excel/2006/main">
          <x14:cfRule type="dataBar" id="{C6D1E23D-7F1F-44AF-A08F-F0F138D0AD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F1729:F1744</xm:sqref>
        </x14:conditionalFormatting>
        <x14:conditionalFormatting xmlns:xm="http://schemas.microsoft.com/office/excel/2006/main">
          <x14:cfRule type="dataBar" id="{9BE6C83C-4DF2-4EDF-AB5D-221A0FE7E3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G1729:G1744</xm:sqref>
        </x14:conditionalFormatting>
        <x14:conditionalFormatting xmlns:xm="http://schemas.microsoft.com/office/excel/2006/main">
          <x14:cfRule type="dataBar" id="{B98ED645-0956-4D5B-B881-262313F3CE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H1729:H1744</xm:sqref>
        </x14:conditionalFormatting>
        <x14:conditionalFormatting xmlns:xm="http://schemas.microsoft.com/office/excel/2006/main">
          <x14:cfRule type="dataBar" id="{D0AABB57-7FB8-4ED6-82FE-56211ED809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I1729:I1744</xm:sqref>
        </x14:conditionalFormatting>
        <x14:conditionalFormatting xmlns:xm="http://schemas.microsoft.com/office/excel/2006/main">
          <x14:cfRule type="dataBar" id="{C298CCDC-0FE3-49BF-AF6C-01A9916E8E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J1729:J1744</xm:sqref>
        </x14:conditionalFormatting>
        <x14:conditionalFormatting xmlns:xm="http://schemas.microsoft.com/office/excel/2006/main">
          <x14:cfRule type="dataBar" id="{CD4A1F56-4550-4D62-8D10-2E7209B47C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K1729:K1744</xm:sqref>
        </x14:conditionalFormatting>
        <x14:conditionalFormatting xmlns:xm="http://schemas.microsoft.com/office/excel/2006/main">
          <x14:cfRule type="dataBar" id="{014247A2-9EB5-4629-B033-A061D18D79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B1749:B1764</xm:sqref>
        </x14:conditionalFormatting>
        <x14:conditionalFormatting xmlns:xm="http://schemas.microsoft.com/office/excel/2006/main">
          <x14:cfRule type="dataBar" id="{C04E5748-311F-4164-93D2-052EE76941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C1749:C1764</xm:sqref>
        </x14:conditionalFormatting>
        <x14:conditionalFormatting xmlns:xm="http://schemas.microsoft.com/office/excel/2006/main">
          <x14:cfRule type="dataBar" id="{258BE7CA-3317-4791-BFBF-25AD09B4B5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D1749:D1764</xm:sqref>
        </x14:conditionalFormatting>
        <x14:conditionalFormatting xmlns:xm="http://schemas.microsoft.com/office/excel/2006/main">
          <x14:cfRule type="dataBar" id="{F512750A-8295-4BD2-BBF1-09D8AC8A6A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E1749:E1764</xm:sqref>
        </x14:conditionalFormatting>
        <x14:conditionalFormatting xmlns:xm="http://schemas.microsoft.com/office/excel/2006/main">
          <x14:cfRule type="dataBar" id="{236C5504-D911-40E5-8210-FB20BC8482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F1749:F1764</xm:sqref>
        </x14:conditionalFormatting>
        <x14:conditionalFormatting xmlns:xm="http://schemas.microsoft.com/office/excel/2006/main">
          <x14:cfRule type="dataBar" id="{F106DA88-728E-4CC7-A995-E86B4874F3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G1749:G1764</xm:sqref>
        </x14:conditionalFormatting>
        <x14:conditionalFormatting xmlns:xm="http://schemas.microsoft.com/office/excel/2006/main">
          <x14:cfRule type="dataBar" id="{2D8FB501-3E89-4BC8-AA8A-25748C2EA5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H1749:H1764</xm:sqref>
        </x14:conditionalFormatting>
        <x14:conditionalFormatting xmlns:xm="http://schemas.microsoft.com/office/excel/2006/main">
          <x14:cfRule type="dataBar" id="{785787DD-BB29-40ED-9C4C-4E048BA09F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I1749:I1764</xm:sqref>
        </x14:conditionalFormatting>
        <x14:conditionalFormatting xmlns:xm="http://schemas.microsoft.com/office/excel/2006/main">
          <x14:cfRule type="dataBar" id="{60DD9520-FF94-4B25-A741-AAF3FF3DB7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J1749:J1764</xm:sqref>
        </x14:conditionalFormatting>
        <x14:conditionalFormatting xmlns:xm="http://schemas.microsoft.com/office/excel/2006/main">
          <x14:cfRule type="dataBar" id="{1FF3D484-A96A-4429-A09B-2F9BFEA451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K1749:K1764</xm:sqref>
        </x14:conditionalFormatting>
        <x14:conditionalFormatting xmlns:xm="http://schemas.microsoft.com/office/excel/2006/main">
          <x14:cfRule type="dataBar" id="{C5319390-2345-4876-BF3D-F026F8C983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B1771:B1786</xm:sqref>
        </x14:conditionalFormatting>
        <x14:conditionalFormatting xmlns:xm="http://schemas.microsoft.com/office/excel/2006/main">
          <x14:cfRule type="dataBar" id="{DFEB075F-D690-4F4D-A250-3EDD66041E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C1771:C1786</xm:sqref>
        </x14:conditionalFormatting>
        <x14:conditionalFormatting xmlns:xm="http://schemas.microsoft.com/office/excel/2006/main">
          <x14:cfRule type="dataBar" id="{01A53BFA-6B76-4902-80AD-45C1635EDD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D1771:D1786</xm:sqref>
        </x14:conditionalFormatting>
        <x14:conditionalFormatting xmlns:xm="http://schemas.microsoft.com/office/excel/2006/main">
          <x14:cfRule type="dataBar" id="{E4067AF3-02FC-4EF2-A4F6-86F8104C33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E1771:E1786</xm:sqref>
        </x14:conditionalFormatting>
        <x14:conditionalFormatting xmlns:xm="http://schemas.microsoft.com/office/excel/2006/main">
          <x14:cfRule type="dataBar" id="{91445D14-89F4-4B25-BC70-AEC53143C8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F1771:F1786</xm:sqref>
        </x14:conditionalFormatting>
        <x14:conditionalFormatting xmlns:xm="http://schemas.microsoft.com/office/excel/2006/main">
          <x14:cfRule type="dataBar" id="{A7EE9191-582D-48A4-BB9B-ECC7ACC7B8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G1771:G1786</xm:sqref>
        </x14:conditionalFormatting>
        <x14:conditionalFormatting xmlns:xm="http://schemas.microsoft.com/office/excel/2006/main">
          <x14:cfRule type="dataBar" id="{698F8A13-8B7A-42A8-BBCE-3C9375B0C0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H1771:H1786</xm:sqref>
        </x14:conditionalFormatting>
        <x14:conditionalFormatting xmlns:xm="http://schemas.microsoft.com/office/excel/2006/main">
          <x14:cfRule type="dataBar" id="{2C43B89C-38FE-4BDF-AC06-E609D51FD1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I1771:I1786</xm:sqref>
        </x14:conditionalFormatting>
        <x14:conditionalFormatting xmlns:xm="http://schemas.microsoft.com/office/excel/2006/main">
          <x14:cfRule type="dataBar" id="{0F97DF58-8EAF-41B1-897C-EB6D6C63D4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J1771:J1786</xm:sqref>
        </x14:conditionalFormatting>
        <x14:conditionalFormatting xmlns:xm="http://schemas.microsoft.com/office/excel/2006/main">
          <x14:cfRule type="dataBar" id="{6B5D3FF0-6CE3-4C4D-89EE-1F06AC971B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K1771:K1786</xm:sqref>
        </x14:conditionalFormatting>
        <x14:conditionalFormatting xmlns:xm="http://schemas.microsoft.com/office/excel/2006/main">
          <x14:cfRule type="dataBar" id="{CB2861FC-248C-44A5-8AD8-306BC8FBB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B1791:B1806</xm:sqref>
        </x14:conditionalFormatting>
        <x14:conditionalFormatting xmlns:xm="http://schemas.microsoft.com/office/excel/2006/main">
          <x14:cfRule type="dataBar" id="{3DD2B07D-9F9C-4898-9D7E-FA73A0509F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C1791:C1806</xm:sqref>
        </x14:conditionalFormatting>
        <x14:conditionalFormatting xmlns:xm="http://schemas.microsoft.com/office/excel/2006/main">
          <x14:cfRule type="dataBar" id="{2ED22DF5-9FE9-4C95-94D0-E526981E27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D1791:D1806</xm:sqref>
        </x14:conditionalFormatting>
        <x14:conditionalFormatting xmlns:xm="http://schemas.microsoft.com/office/excel/2006/main">
          <x14:cfRule type="dataBar" id="{75464E40-D072-4C97-B37E-5AA114F059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E1791:E1806</xm:sqref>
        </x14:conditionalFormatting>
        <x14:conditionalFormatting xmlns:xm="http://schemas.microsoft.com/office/excel/2006/main">
          <x14:cfRule type="dataBar" id="{21316FAB-1091-4396-8EFD-63E61BB7F6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F1791:F1806</xm:sqref>
        </x14:conditionalFormatting>
        <x14:conditionalFormatting xmlns:xm="http://schemas.microsoft.com/office/excel/2006/main">
          <x14:cfRule type="dataBar" id="{99090737-186E-4508-BAA4-BE7038A0F3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G1791:G1806</xm:sqref>
        </x14:conditionalFormatting>
        <x14:conditionalFormatting xmlns:xm="http://schemas.microsoft.com/office/excel/2006/main">
          <x14:cfRule type="dataBar" id="{7DA8B9A3-2E55-4898-BA41-81239045CB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H1791:H1806</xm:sqref>
        </x14:conditionalFormatting>
        <x14:conditionalFormatting xmlns:xm="http://schemas.microsoft.com/office/excel/2006/main">
          <x14:cfRule type="dataBar" id="{393AFDBD-06EC-450F-8231-9CAFE69A85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I1791:I1806</xm:sqref>
        </x14:conditionalFormatting>
        <x14:conditionalFormatting xmlns:xm="http://schemas.microsoft.com/office/excel/2006/main">
          <x14:cfRule type="dataBar" id="{E6944394-3BFF-4113-8EF3-2B922D47C9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J1791:J1806</xm:sqref>
        </x14:conditionalFormatting>
        <x14:conditionalFormatting xmlns:xm="http://schemas.microsoft.com/office/excel/2006/main">
          <x14:cfRule type="dataBar" id="{41E57FBB-CBE4-4731-80C2-B8C55466C3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K1791:K1806</xm:sqref>
        </x14:conditionalFormatting>
        <x14:conditionalFormatting xmlns:xm="http://schemas.microsoft.com/office/excel/2006/main">
          <x14:cfRule type="dataBar" id="{95C9048A-1E8D-4DE6-9A96-80B86AC95F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B1813:B1828</xm:sqref>
        </x14:conditionalFormatting>
        <x14:conditionalFormatting xmlns:xm="http://schemas.microsoft.com/office/excel/2006/main">
          <x14:cfRule type="dataBar" id="{AF243AB6-FD18-4270-A70E-B1EEB5A8F4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C1813:C1828</xm:sqref>
        </x14:conditionalFormatting>
        <x14:conditionalFormatting xmlns:xm="http://schemas.microsoft.com/office/excel/2006/main">
          <x14:cfRule type="dataBar" id="{07594D39-E82E-4488-A692-2C566A87A8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D1813:D1828</xm:sqref>
        </x14:conditionalFormatting>
        <x14:conditionalFormatting xmlns:xm="http://schemas.microsoft.com/office/excel/2006/main">
          <x14:cfRule type="dataBar" id="{E122EF18-FF23-43C9-A5AC-2CD47028F4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E1813:E1828</xm:sqref>
        </x14:conditionalFormatting>
        <x14:conditionalFormatting xmlns:xm="http://schemas.microsoft.com/office/excel/2006/main">
          <x14:cfRule type="dataBar" id="{2AF99563-6AD6-4BE6-BF86-F8119DC125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F1813:F1828</xm:sqref>
        </x14:conditionalFormatting>
        <x14:conditionalFormatting xmlns:xm="http://schemas.microsoft.com/office/excel/2006/main">
          <x14:cfRule type="dataBar" id="{A92FEBA9-0888-4C63-884B-F1EA52540F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G1813:G1828</xm:sqref>
        </x14:conditionalFormatting>
        <x14:conditionalFormatting xmlns:xm="http://schemas.microsoft.com/office/excel/2006/main">
          <x14:cfRule type="dataBar" id="{580880E0-5109-4310-9CDB-5AA5763494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H1813:H1828</xm:sqref>
        </x14:conditionalFormatting>
        <x14:conditionalFormatting xmlns:xm="http://schemas.microsoft.com/office/excel/2006/main">
          <x14:cfRule type="dataBar" id="{7BEA436B-3A4B-46F1-BB51-6F96D55E6D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I1813:I1828</xm:sqref>
        </x14:conditionalFormatting>
        <x14:conditionalFormatting xmlns:xm="http://schemas.microsoft.com/office/excel/2006/main">
          <x14:cfRule type="dataBar" id="{195019D1-B64D-4F2E-800A-A0C2951A22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J1813:J1828</xm:sqref>
        </x14:conditionalFormatting>
        <x14:conditionalFormatting xmlns:xm="http://schemas.microsoft.com/office/excel/2006/main">
          <x14:cfRule type="dataBar" id="{45308BD9-3F66-4D78-ADE5-3E6B446A2D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K1813:K1828</xm:sqref>
        </x14:conditionalFormatting>
        <x14:conditionalFormatting xmlns:xm="http://schemas.microsoft.com/office/excel/2006/main">
          <x14:cfRule type="dataBar" id="{451C0EDB-6738-4AE8-B18C-2D4924C1AD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B1833:B1848</xm:sqref>
        </x14:conditionalFormatting>
        <x14:conditionalFormatting xmlns:xm="http://schemas.microsoft.com/office/excel/2006/main">
          <x14:cfRule type="dataBar" id="{80984A78-4B8B-4349-B661-6F5DBE04F3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C1833:C1848</xm:sqref>
        </x14:conditionalFormatting>
        <x14:conditionalFormatting xmlns:xm="http://schemas.microsoft.com/office/excel/2006/main">
          <x14:cfRule type="dataBar" id="{A6A91FF5-8E21-4991-9460-3C07E4C31B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D1833:D1848</xm:sqref>
        </x14:conditionalFormatting>
        <x14:conditionalFormatting xmlns:xm="http://schemas.microsoft.com/office/excel/2006/main">
          <x14:cfRule type="dataBar" id="{7E101A08-531D-4F59-B069-2314219EEC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E1833:E1848</xm:sqref>
        </x14:conditionalFormatting>
        <x14:conditionalFormatting xmlns:xm="http://schemas.microsoft.com/office/excel/2006/main">
          <x14:cfRule type="dataBar" id="{3511E3EC-919E-4319-8BD9-BBC7F010DE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F1833:F1848</xm:sqref>
        </x14:conditionalFormatting>
        <x14:conditionalFormatting xmlns:xm="http://schemas.microsoft.com/office/excel/2006/main">
          <x14:cfRule type="dataBar" id="{74303626-3363-47CC-9243-9575D92523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G1833:G1848</xm:sqref>
        </x14:conditionalFormatting>
        <x14:conditionalFormatting xmlns:xm="http://schemas.microsoft.com/office/excel/2006/main">
          <x14:cfRule type="dataBar" id="{20E1E80D-FCDD-4ACB-968F-1653A3A755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H1833:H1848</xm:sqref>
        </x14:conditionalFormatting>
        <x14:conditionalFormatting xmlns:xm="http://schemas.microsoft.com/office/excel/2006/main">
          <x14:cfRule type="dataBar" id="{604E35A0-EB67-4BC2-A065-2B2ABC929D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I1833:I1848</xm:sqref>
        </x14:conditionalFormatting>
        <x14:conditionalFormatting xmlns:xm="http://schemas.microsoft.com/office/excel/2006/main">
          <x14:cfRule type="dataBar" id="{F16A79B5-5004-43E8-9053-AF79364822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J1833:J1848</xm:sqref>
        </x14:conditionalFormatting>
        <x14:conditionalFormatting xmlns:xm="http://schemas.microsoft.com/office/excel/2006/main">
          <x14:cfRule type="dataBar" id="{C6EA4DE9-DE9F-4976-9B4B-FD0F590AB9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K1833:K1848</xm:sqref>
        </x14:conditionalFormatting>
        <x14:conditionalFormatting xmlns:xm="http://schemas.microsoft.com/office/excel/2006/main">
          <x14:cfRule type="dataBar" id="{01FBD019-48E1-4253-885E-075C8F3F46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B1855:B1870</xm:sqref>
        </x14:conditionalFormatting>
        <x14:conditionalFormatting xmlns:xm="http://schemas.microsoft.com/office/excel/2006/main">
          <x14:cfRule type="dataBar" id="{1C636772-E752-4C3A-BA5B-E874F1AFE7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C1855:C1870</xm:sqref>
        </x14:conditionalFormatting>
        <x14:conditionalFormatting xmlns:xm="http://schemas.microsoft.com/office/excel/2006/main">
          <x14:cfRule type="dataBar" id="{57A1B5A3-744A-4758-B874-6582714223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D1855:D1870</xm:sqref>
        </x14:conditionalFormatting>
        <x14:conditionalFormatting xmlns:xm="http://schemas.microsoft.com/office/excel/2006/main">
          <x14:cfRule type="dataBar" id="{FCA05980-5801-4A1D-AF9E-525957896F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E1855:E1870</xm:sqref>
        </x14:conditionalFormatting>
        <x14:conditionalFormatting xmlns:xm="http://schemas.microsoft.com/office/excel/2006/main">
          <x14:cfRule type="dataBar" id="{37DA069E-84A7-496E-A9C9-FAFBB8E71D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F1855:F1870</xm:sqref>
        </x14:conditionalFormatting>
        <x14:conditionalFormatting xmlns:xm="http://schemas.microsoft.com/office/excel/2006/main">
          <x14:cfRule type="dataBar" id="{F06213EC-44E9-4378-9572-5C8CEC2B21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G1855:G1870</xm:sqref>
        </x14:conditionalFormatting>
        <x14:conditionalFormatting xmlns:xm="http://schemas.microsoft.com/office/excel/2006/main">
          <x14:cfRule type="dataBar" id="{B07F3B23-F984-4A83-A6D9-5BA6423109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H1855:H1870</xm:sqref>
        </x14:conditionalFormatting>
        <x14:conditionalFormatting xmlns:xm="http://schemas.microsoft.com/office/excel/2006/main">
          <x14:cfRule type="dataBar" id="{6F723CD4-DAA2-4060-99FA-2B8C07C73C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I1855:I1870</xm:sqref>
        </x14:conditionalFormatting>
        <x14:conditionalFormatting xmlns:xm="http://schemas.microsoft.com/office/excel/2006/main">
          <x14:cfRule type="dataBar" id="{33CF07C9-8985-4A10-8EC8-0209D650F1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J1855:J1870</xm:sqref>
        </x14:conditionalFormatting>
        <x14:conditionalFormatting xmlns:xm="http://schemas.microsoft.com/office/excel/2006/main">
          <x14:cfRule type="dataBar" id="{0674A439-8685-4ED4-A351-943914F70B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K1855:K1870</xm:sqref>
        </x14:conditionalFormatting>
        <x14:conditionalFormatting xmlns:xm="http://schemas.microsoft.com/office/excel/2006/main">
          <x14:cfRule type="dataBar" id="{D814C2D2-B390-406D-BDCC-B9F4D41CB0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B1875:B1890</xm:sqref>
        </x14:conditionalFormatting>
        <x14:conditionalFormatting xmlns:xm="http://schemas.microsoft.com/office/excel/2006/main">
          <x14:cfRule type="dataBar" id="{E596CFB6-C575-4E8F-9573-80D9BED8D9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C1875:C1890</xm:sqref>
        </x14:conditionalFormatting>
        <x14:conditionalFormatting xmlns:xm="http://schemas.microsoft.com/office/excel/2006/main">
          <x14:cfRule type="dataBar" id="{FF483D5B-21EB-432C-BD5E-F2635EED64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D1875:D1890</xm:sqref>
        </x14:conditionalFormatting>
        <x14:conditionalFormatting xmlns:xm="http://schemas.microsoft.com/office/excel/2006/main">
          <x14:cfRule type="dataBar" id="{8E83025D-A252-49ED-8273-9D1968A0F4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E1875:E1890</xm:sqref>
        </x14:conditionalFormatting>
        <x14:conditionalFormatting xmlns:xm="http://schemas.microsoft.com/office/excel/2006/main">
          <x14:cfRule type="dataBar" id="{E7BC80E2-8778-4DF2-BBB9-ED8B4B66E4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F1875:F1890</xm:sqref>
        </x14:conditionalFormatting>
        <x14:conditionalFormatting xmlns:xm="http://schemas.microsoft.com/office/excel/2006/main">
          <x14:cfRule type="dataBar" id="{D68D2D9D-A0AC-41BC-8BA0-E53F72DB18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G1875:G1890</xm:sqref>
        </x14:conditionalFormatting>
        <x14:conditionalFormatting xmlns:xm="http://schemas.microsoft.com/office/excel/2006/main">
          <x14:cfRule type="dataBar" id="{AD14BEB8-76DA-4E57-B028-6CCFAF304D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H1875:H1890</xm:sqref>
        </x14:conditionalFormatting>
        <x14:conditionalFormatting xmlns:xm="http://schemas.microsoft.com/office/excel/2006/main">
          <x14:cfRule type="dataBar" id="{39F70119-D06B-412F-A931-F5A978A69A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I1875:I1890</xm:sqref>
        </x14:conditionalFormatting>
        <x14:conditionalFormatting xmlns:xm="http://schemas.microsoft.com/office/excel/2006/main">
          <x14:cfRule type="dataBar" id="{1AD388C4-03D9-4463-B9C8-7B5B3AF786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J1875:J1890</xm:sqref>
        </x14:conditionalFormatting>
        <x14:conditionalFormatting xmlns:xm="http://schemas.microsoft.com/office/excel/2006/main">
          <x14:cfRule type="dataBar" id="{BD21D640-DBC7-4155-9AD6-D6EAA928F0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K1875:K1890</xm:sqref>
        </x14:conditionalFormatting>
        <x14:conditionalFormatting xmlns:xm="http://schemas.microsoft.com/office/excel/2006/main">
          <x14:cfRule type="dataBar" id="{0A39842D-024F-48A7-8A9C-241E8BF910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B1897:B1912</xm:sqref>
        </x14:conditionalFormatting>
        <x14:conditionalFormatting xmlns:xm="http://schemas.microsoft.com/office/excel/2006/main">
          <x14:cfRule type="dataBar" id="{25BD8D04-A2DA-4E8B-9807-F4A2B29DC9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C1897:C1912</xm:sqref>
        </x14:conditionalFormatting>
        <x14:conditionalFormatting xmlns:xm="http://schemas.microsoft.com/office/excel/2006/main">
          <x14:cfRule type="dataBar" id="{61E4C735-2295-4B64-8215-CAC29ABE51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D1897:D1912</xm:sqref>
        </x14:conditionalFormatting>
        <x14:conditionalFormatting xmlns:xm="http://schemas.microsoft.com/office/excel/2006/main">
          <x14:cfRule type="dataBar" id="{D23E292D-C78F-4320-BA21-08C12E61E3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E1897:E1912</xm:sqref>
        </x14:conditionalFormatting>
        <x14:conditionalFormatting xmlns:xm="http://schemas.microsoft.com/office/excel/2006/main">
          <x14:cfRule type="dataBar" id="{EE108AFE-D72E-4DFE-9BA8-5DE36E0E88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F1897:F1912</xm:sqref>
        </x14:conditionalFormatting>
        <x14:conditionalFormatting xmlns:xm="http://schemas.microsoft.com/office/excel/2006/main">
          <x14:cfRule type="dataBar" id="{439DFF07-E75B-462C-BACE-F259AA361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G1897:G1912</xm:sqref>
        </x14:conditionalFormatting>
        <x14:conditionalFormatting xmlns:xm="http://schemas.microsoft.com/office/excel/2006/main">
          <x14:cfRule type="dataBar" id="{35A0A162-E132-48CF-A49A-76678E07E7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H1897:H1912</xm:sqref>
        </x14:conditionalFormatting>
        <x14:conditionalFormatting xmlns:xm="http://schemas.microsoft.com/office/excel/2006/main">
          <x14:cfRule type="dataBar" id="{E992B1D6-695C-4D11-8E1E-0FF3A19A99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I1897:I1912</xm:sqref>
        </x14:conditionalFormatting>
        <x14:conditionalFormatting xmlns:xm="http://schemas.microsoft.com/office/excel/2006/main">
          <x14:cfRule type="dataBar" id="{9BEE1D0C-EF9B-4236-8E85-8795200FDA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J1897:J1912</xm:sqref>
        </x14:conditionalFormatting>
        <x14:conditionalFormatting xmlns:xm="http://schemas.microsoft.com/office/excel/2006/main">
          <x14:cfRule type="dataBar" id="{C9AC4425-3D46-436D-98BB-000245D0E5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K1897:K1912</xm:sqref>
        </x14:conditionalFormatting>
        <x14:conditionalFormatting xmlns:xm="http://schemas.microsoft.com/office/excel/2006/main">
          <x14:cfRule type="dataBar" id="{260A0DA0-0F35-4863-89CB-0310331AD7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B1917:B1932</xm:sqref>
        </x14:conditionalFormatting>
        <x14:conditionalFormatting xmlns:xm="http://schemas.microsoft.com/office/excel/2006/main">
          <x14:cfRule type="dataBar" id="{5BCD337D-EF96-4592-BEA0-0E4506F802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C1917:C1932</xm:sqref>
        </x14:conditionalFormatting>
        <x14:conditionalFormatting xmlns:xm="http://schemas.microsoft.com/office/excel/2006/main">
          <x14:cfRule type="dataBar" id="{6FDEDADB-D25E-4847-B74A-A13770DA62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D1917:D1932</xm:sqref>
        </x14:conditionalFormatting>
        <x14:conditionalFormatting xmlns:xm="http://schemas.microsoft.com/office/excel/2006/main">
          <x14:cfRule type="dataBar" id="{EC147284-273F-4899-8FDC-A26C8196EC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E1917:E1932</xm:sqref>
        </x14:conditionalFormatting>
        <x14:conditionalFormatting xmlns:xm="http://schemas.microsoft.com/office/excel/2006/main">
          <x14:cfRule type="dataBar" id="{0ABDAAC6-6729-4BA2-A783-D24AC31741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F1917:F1932</xm:sqref>
        </x14:conditionalFormatting>
        <x14:conditionalFormatting xmlns:xm="http://schemas.microsoft.com/office/excel/2006/main">
          <x14:cfRule type="dataBar" id="{D0894487-FDAB-461C-ABB6-1656F958D6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G1917:G1932</xm:sqref>
        </x14:conditionalFormatting>
        <x14:conditionalFormatting xmlns:xm="http://schemas.microsoft.com/office/excel/2006/main">
          <x14:cfRule type="dataBar" id="{5779417F-9AE0-4E1A-ACED-08B57BA202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H1917:H1932</xm:sqref>
        </x14:conditionalFormatting>
        <x14:conditionalFormatting xmlns:xm="http://schemas.microsoft.com/office/excel/2006/main">
          <x14:cfRule type="dataBar" id="{F969DC92-9E9E-4360-A065-BDE974371A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I1917:I1932</xm:sqref>
        </x14:conditionalFormatting>
        <x14:conditionalFormatting xmlns:xm="http://schemas.microsoft.com/office/excel/2006/main">
          <x14:cfRule type="dataBar" id="{027F34FB-C544-4454-907C-601F1A30EE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J1917:J1932</xm:sqref>
        </x14:conditionalFormatting>
        <x14:conditionalFormatting xmlns:xm="http://schemas.microsoft.com/office/excel/2006/main">
          <x14:cfRule type="dataBar" id="{069378DE-D51B-4A30-B5EA-76AAA6E9AE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K1917:K1932</xm:sqref>
        </x14:conditionalFormatting>
        <x14:conditionalFormatting xmlns:xm="http://schemas.microsoft.com/office/excel/2006/main">
          <x14:cfRule type="dataBar" id="{F7E56A1B-30A2-4E15-8AD5-52C8DEEC4C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B1939:B1954</xm:sqref>
        </x14:conditionalFormatting>
        <x14:conditionalFormatting xmlns:xm="http://schemas.microsoft.com/office/excel/2006/main">
          <x14:cfRule type="dataBar" id="{C2CBF916-5B2A-4381-A35A-B116DEC01F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C1939:C1954</xm:sqref>
        </x14:conditionalFormatting>
        <x14:conditionalFormatting xmlns:xm="http://schemas.microsoft.com/office/excel/2006/main">
          <x14:cfRule type="dataBar" id="{40A5BBD7-7C17-4863-A6BB-94B43A4E0D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D1939:D1954</xm:sqref>
        </x14:conditionalFormatting>
        <x14:conditionalFormatting xmlns:xm="http://schemas.microsoft.com/office/excel/2006/main">
          <x14:cfRule type="dataBar" id="{6E379425-62F2-406B-8878-D8C334244E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E1939:E1954</xm:sqref>
        </x14:conditionalFormatting>
        <x14:conditionalFormatting xmlns:xm="http://schemas.microsoft.com/office/excel/2006/main">
          <x14:cfRule type="dataBar" id="{6449251A-F76C-423E-B39E-E1C32B4D55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F1939:F1954</xm:sqref>
        </x14:conditionalFormatting>
        <x14:conditionalFormatting xmlns:xm="http://schemas.microsoft.com/office/excel/2006/main">
          <x14:cfRule type="dataBar" id="{F3B16699-606C-4B66-9BC6-9C863705C1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G1939:G1954</xm:sqref>
        </x14:conditionalFormatting>
        <x14:conditionalFormatting xmlns:xm="http://schemas.microsoft.com/office/excel/2006/main">
          <x14:cfRule type="dataBar" id="{DB02C4FE-FEF2-41C9-A460-616C348ECF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H1939:H1954</xm:sqref>
        </x14:conditionalFormatting>
        <x14:conditionalFormatting xmlns:xm="http://schemas.microsoft.com/office/excel/2006/main">
          <x14:cfRule type="dataBar" id="{E7A264C4-CA74-4E2D-B393-346C439AC9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I1939:I1954</xm:sqref>
        </x14:conditionalFormatting>
        <x14:conditionalFormatting xmlns:xm="http://schemas.microsoft.com/office/excel/2006/main">
          <x14:cfRule type="dataBar" id="{2CD85582-51A2-45C7-ACBE-7D93904FA3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J1939:J1954</xm:sqref>
        </x14:conditionalFormatting>
        <x14:conditionalFormatting xmlns:xm="http://schemas.microsoft.com/office/excel/2006/main">
          <x14:cfRule type="dataBar" id="{5CCEDE70-FB6F-4330-8C22-29CF6A08C2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K1939:K1954</xm:sqref>
        </x14:conditionalFormatting>
        <x14:conditionalFormatting xmlns:xm="http://schemas.microsoft.com/office/excel/2006/main">
          <x14:cfRule type="dataBar" id="{9969236C-74E9-4126-B3A3-C741BFE5E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B1959:B1974</xm:sqref>
        </x14:conditionalFormatting>
        <x14:conditionalFormatting xmlns:xm="http://schemas.microsoft.com/office/excel/2006/main">
          <x14:cfRule type="dataBar" id="{8A9F7C5A-A94B-4165-ADB8-909DCEED05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C1959:C1974</xm:sqref>
        </x14:conditionalFormatting>
        <x14:conditionalFormatting xmlns:xm="http://schemas.microsoft.com/office/excel/2006/main">
          <x14:cfRule type="dataBar" id="{BB3A0360-255A-4B3B-AD15-8A4574302C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D1959:D1974</xm:sqref>
        </x14:conditionalFormatting>
        <x14:conditionalFormatting xmlns:xm="http://schemas.microsoft.com/office/excel/2006/main">
          <x14:cfRule type="dataBar" id="{B1C0F14E-2F94-4D79-84FA-2493953402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E1959:E1974</xm:sqref>
        </x14:conditionalFormatting>
        <x14:conditionalFormatting xmlns:xm="http://schemas.microsoft.com/office/excel/2006/main">
          <x14:cfRule type="dataBar" id="{78166335-389B-4F73-8726-BF539307AA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F1959:F1974</xm:sqref>
        </x14:conditionalFormatting>
        <x14:conditionalFormatting xmlns:xm="http://schemas.microsoft.com/office/excel/2006/main">
          <x14:cfRule type="dataBar" id="{637BEA32-6816-498E-9411-14BC23B211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G1959:G1974</xm:sqref>
        </x14:conditionalFormatting>
        <x14:conditionalFormatting xmlns:xm="http://schemas.microsoft.com/office/excel/2006/main">
          <x14:cfRule type="dataBar" id="{438D28E5-424A-4E4B-818B-E9A38303A0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H1959:H1974</xm:sqref>
        </x14:conditionalFormatting>
        <x14:conditionalFormatting xmlns:xm="http://schemas.microsoft.com/office/excel/2006/main">
          <x14:cfRule type="dataBar" id="{E32A8260-88AE-4480-8584-CEA98F3E3E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I1959:I1974</xm:sqref>
        </x14:conditionalFormatting>
        <x14:conditionalFormatting xmlns:xm="http://schemas.microsoft.com/office/excel/2006/main">
          <x14:cfRule type="dataBar" id="{1B6F3AB2-A719-4217-A74D-D826C1B365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J1959:J1974</xm:sqref>
        </x14:conditionalFormatting>
        <x14:conditionalFormatting xmlns:xm="http://schemas.microsoft.com/office/excel/2006/main">
          <x14:cfRule type="dataBar" id="{2C863CF5-7134-4A05-8ADF-121A4DF665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K1959:K1974</xm:sqref>
        </x14:conditionalFormatting>
        <x14:conditionalFormatting xmlns:xm="http://schemas.microsoft.com/office/excel/2006/main">
          <x14:cfRule type="dataBar" id="{DE013209-BC9B-49E4-BD5F-FA63BC40A1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B1981:B1996</xm:sqref>
        </x14:conditionalFormatting>
        <x14:conditionalFormatting xmlns:xm="http://schemas.microsoft.com/office/excel/2006/main">
          <x14:cfRule type="dataBar" id="{2F36BCA0-A793-4006-B01A-8205ECB1FC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C1981:C1996</xm:sqref>
        </x14:conditionalFormatting>
        <x14:conditionalFormatting xmlns:xm="http://schemas.microsoft.com/office/excel/2006/main">
          <x14:cfRule type="dataBar" id="{DF87F48C-285F-4A05-94FA-E4CB599ED6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D1981:D1996</xm:sqref>
        </x14:conditionalFormatting>
        <x14:conditionalFormatting xmlns:xm="http://schemas.microsoft.com/office/excel/2006/main">
          <x14:cfRule type="dataBar" id="{80E4D216-39EB-4D01-9679-9C78E6997B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E1981:E1996</xm:sqref>
        </x14:conditionalFormatting>
        <x14:conditionalFormatting xmlns:xm="http://schemas.microsoft.com/office/excel/2006/main">
          <x14:cfRule type="dataBar" id="{2E81F596-EA37-4DA1-BF80-78AF7D951A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F1981:F1996</xm:sqref>
        </x14:conditionalFormatting>
        <x14:conditionalFormatting xmlns:xm="http://schemas.microsoft.com/office/excel/2006/main">
          <x14:cfRule type="dataBar" id="{D665661A-9D3A-45C3-A464-6A9562D075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G1981:G1996</xm:sqref>
        </x14:conditionalFormatting>
        <x14:conditionalFormatting xmlns:xm="http://schemas.microsoft.com/office/excel/2006/main">
          <x14:cfRule type="dataBar" id="{07FCEDA4-8FB7-4E3B-95BF-16B4F7F5FF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H1981:H1996</xm:sqref>
        </x14:conditionalFormatting>
        <x14:conditionalFormatting xmlns:xm="http://schemas.microsoft.com/office/excel/2006/main">
          <x14:cfRule type="dataBar" id="{D85CFAB1-6BE4-4823-BD4A-426180845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I1981:I1996</xm:sqref>
        </x14:conditionalFormatting>
        <x14:conditionalFormatting xmlns:xm="http://schemas.microsoft.com/office/excel/2006/main">
          <x14:cfRule type="dataBar" id="{D46291C7-D14F-4206-8BD8-ED7C613BD8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J1981:J1996</xm:sqref>
        </x14:conditionalFormatting>
        <x14:conditionalFormatting xmlns:xm="http://schemas.microsoft.com/office/excel/2006/main">
          <x14:cfRule type="dataBar" id="{3C878AFF-D17B-4C67-A1E9-0BDECB09C4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K1981:K1996</xm:sqref>
        </x14:conditionalFormatting>
        <x14:conditionalFormatting xmlns:xm="http://schemas.microsoft.com/office/excel/2006/main">
          <x14:cfRule type="dataBar" id="{C15E077E-ED51-41CB-AF6B-05B57F5950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B2001:B2016</xm:sqref>
        </x14:conditionalFormatting>
        <x14:conditionalFormatting xmlns:xm="http://schemas.microsoft.com/office/excel/2006/main">
          <x14:cfRule type="dataBar" id="{1E378ABA-4229-4521-B625-476CE292D4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C2001:C2016</xm:sqref>
        </x14:conditionalFormatting>
        <x14:conditionalFormatting xmlns:xm="http://schemas.microsoft.com/office/excel/2006/main">
          <x14:cfRule type="dataBar" id="{1CF41F36-77B4-42C7-AA47-C4CAEE4BA3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D2001:D2016</xm:sqref>
        </x14:conditionalFormatting>
        <x14:conditionalFormatting xmlns:xm="http://schemas.microsoft.com/office/excel/2006/main">
          <x14:cfRule type="dataBar" id="{8991EEC3-5697-4BFE-8C95-48493FD2D4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E2001:E2016</xm:sqref>
        </x14:conditionalFormatting>
        <x14:conditionalFormatting xmlns:xm="http://schemas.microsoft.com/office/excel/2006/main">
          <x14:cfRule type="dataBar" id="{82DD729B-EC0B-4575-96F9-7532F45645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F2001:F2016</xm:sqref>
        </x14:conditionalFormatting>
        <x14:conditionalFormatting xmlns:xm="http://schemas.microsoft.com/office/excel/2006/main">
          <x14:cfRule type="dataBar" id="{147E86FC-5E6A-4539-A430-BB7F66BCEB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G2001:G2016</xm:sqref>
        </x14:conditionalFormatting>
        <x14:conditionalFormatting xmlns:xm="http://schemas.microsoft.com/office/excel/2006/main">
          <x14:cfRule type="dataBar" id="{EFE73F14-6965-44FF-9314-97E89355DB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H2001:H2016</xm:sqref>
        </x14:conditionalFormatting>
        <x14:conditionalFormatting xmlns:xm="http://schemas.microsoft.com/office/excel/2006/main">
          <x14:cfRule type="dataBar" id="{512EEC76-9C67-41D1-9A08-175A1BFEB7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I2001:I2016</xm:sqref>
        </x14:conditionalFormatting>
        <x14:conditionalFormatting xmlns:xm="http://schemas.microsoft.com/office/excel/2006/main">
          <x14:cfRule type="dataBar" id="{7DAECE11-51E7-48C8-B634-7D913583E3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J2001:J2016</xm:sqref>
        </x14:conditionalFormatting>
        <x14:conditionalFormatting xmlns:xm="http://schemas.microsoft.com/office/excel/2006/main">
          <x14:cfRule type="dataBar" id="{D57524F4-63C1-4A72-9A97-FCE9194C66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K2001:K2016</xm:sqref>
        </x14:conditionalFormatting>
        <x14:conditionalFormatting xmlns:xm="http://schemas.microsoft.com/office/excel/2006/main">
          <x14:cfRule type="dataBar" id="{35C22B63-30D1-4AE5-B12A-87824B5FB6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B2023:B2038</xm:sqref>
        </x14:conditionalFormatting>
        <x14:conditionalFormatting xmlns:xm="http://schemas.microsoft.com/office/excel/2006/main">
          <x14:cfRule type="dataBar" id="{D119AD81-64B9-42DE-AB0B-6CAEB5949E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C2023:C2038</xm:sqref>
        </x14:conditionalFormatting>
        <x14:conditionalFormatting xmlns:xm="http://schemas.microsoft.com/office/excel/2006/main">
          <x14:cfRule type="dataBar" id="{CDD53CE8-A934-4452-BD5E-9901C48CC7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D2023:D2038</xm:sqref>
        </x14:conditionalFormatting>
        <x14:conditionalFormatting xmlns:xm="http://schemas.microsoft.com/office/excel/2006/main">
          <x14:cfRule type="dataBar" id="{A57E4326-5141-480C-BF75-016DCA633E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E2023:E2038</xm:sqref>
        </x14:conditionalFormatting>
        <x14:conditionalFormatting xmlns:xm="http://schemas.microsoft.com/office/excel/2006/main">
          <x14:cfRule type="dataBar" id="{76C06CF6-B942-4839-9FFB-F2B959F253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F2023:F2038</xm:sqref>
        </x14:conditionalFormatting>
        <x14:conditionalFormatting xmlns:xm="http://schemas.microsoft.com/office/excel/2006/main">
          <x14:cfRule type="dataBar" id="{7B0E01C8-3092-4EEB-A8EC-9713ACAFD0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G2023:G2038</xm:sqref>
        </x14:conditionalFormatting>
        <x14:conditionalFormatting xmlns:xm="http://schemas.microsoft.com/office/excel/2006/main">
          <x14:cfRule type="dataBar" id="{A7BFEF95-3AF2-4984-8577-4E0DE6E469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H2023:H2038</xm:sqref>
        </x14:conditionalFormatting>
        <x14:conditionalFormatting xmlns:xm="http://schemas.microsoft.com/office/excel/2006/main">
          <x14:cfRule type="dataBar" id="{C457E3EE-BB17-44DA-8C69-9830EF325B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I2023:I2038</xm:sqref>
        </x14:conditionalFormatting>
        <x14:conditionalFormatting xmlns:xm="http://schemas.microsoft.com/office/excel/2006/main">
          <x14:cfRule type="dataBar" id="{BBAE1986-E1CD-4235-A041-79788CFD84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J2023:J2038</xm:sqref>
        </x14:conditionalFormatting>
        <x14:conditionalFormatting xmlns:xm="http://schemas.microsoft.com/office/excel/2006/main">
          <x14:cfRule type="dataBar" id="{68C9115A-430D-4198-8264-026409D0FD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K2023:K2038</xm:sqref>
        </x14:conditionalFormatting>
        <x14:conditionalFormatting xmlns:xm="http://schemas.microsoft.com/office/excel/2006/main">
          <x14:cfRule type="dataBar" id="{6F52DE1E-BF38-4307-8F40-E8FB8FCDEB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B2043:B2058</xm:sqref>
        </x14:conditionalFormatting>
        <x14:conditionalFormatting xmlns:xm="http://schemas.microsoft.com/office/excel/2006/main">
          <x14:cfRule type="dataBar" id="{27654263-685E-4B5E-BB55-3264B6E7A0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C2043:C2058</xm:sqref>
        </x14:conditionalFormatting>
        <x14:conditionalFormatting xmlns:xm="http://schemas.microsoft.com/office/excel/2006/main">
          <x14:cfRule type="dataBar" id="{0989ED29-A6C0-49E7-B50B-B538B839A8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D2043:D2058</xm:sqref>
        </x14:conditionalFormatting>
        <x14:conditionalFormatting xmlns:xm="http://schemas.microsoft.com/office/excel/2006/main">
          <x14:cfRule type="dataBar" id="{8310A020-07C3-4FB7-BEC7-24EE58B44E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E2043:E2058</xm:sqref>
        </x14:conditionalFormatting>
        <x14:conditionalFormatting xmlns:xm="http://schemas.microsoft.com/office/excel/2006/main">
          <x14:cfRule type="dataBar" id="{206867FE-6D4A-430C-A3C1-27FFD948C2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F2043:F2058</xm:sqref>
        </x14:conditionalFormatting>
        <x14:conditionalFormatting xmlns:xm="http://schemas.microsoft.com/office/excel/2006/main">
          <x14:cfRule type="dataBar" id="{468EB5AF-1366-4A72-BBFA-274698B55B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G2043:G2058</xm:sqref>
        </x14:conditionalFormatting>
        <x14:conditionalFormatting xmlns:xm="http://schemas.microsoft.com/office/excel/2006/main">
          <x14:cfRule type="dataBar" id="{3C95EAD2-5235-417C-91A7-69128AA9B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H2043:H2058</xm:sqref>
        </x14:conditionalFormatting>
        <x14:conditionalFormatting xmlns:xm="http://schemas.microsoft.com/office/excel/2006/main">
          <x14:cfRule type="dataBar" id="{2FF09F4E-E390-425F-89D0-E06704558E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I2043:I2058</xm:sqref>
        </x14:conditionalFormatting>
        <x14:conditionalFormatting xmlns:xm="http://schemas.microsoft.com/office/excel/2006/main">
          <x14:cfRule type="dataBar" id="{ED4BC9AD-C034-456A-BEBD-EA57BBA0FD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J2043:J2058</xm:sqref>
        </x14:conditionalFormatting>
        <x14:conditionalFormatting xmlns:xm="http://schemas.microsoft.com/office/excel/2006/main">
          <x14:cfRule type="dataBar" id="{12B0C2C4-5705-4587-828D-9A0B6AB0C1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K2043:K2058</xm:sqref>
        </x14:conditionalFormatting>
        <x14:conditionalFormatting xmlns:xm="http://schemas.microsoft.com/office/excel/2006/main">
          <x14:cfRule type="dataBar" id="{1080E133-EBF4-4C91-B3BE-83CB19DFCB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B2065:B2080</xm:sqref>
        </x14:conditionalFormatting>
        <x14:conditionalFormatting xmlns:xm="http://schemas.microsoft.com/office/excel/2006/main">
          <x14:cfRule type="dataBar" id="{C4D6F62F-2786-4F60-80AB-BFC1A24D7F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C2065:C2080</xm:sqref>
        </x14:conditionalFormatting>
        <x14:conditionalFormatting xmlns:xm="http://schemas.microsoft.com/office/excel/2006/main">
          <x14:cfRule type="dataBar" id="{72CB3CBE-452C-4AFC-BF79-9A49B38A6A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D2065:D2080</xm:sqref>
        </x14:conditionalFormatting>
        <x14:conditionalFormatting xmlns:xm="http://schemas.microsoft.com/office/excel/2006/main">
          <x14:cfRule type="dataBar" id="{45398E60-143F-4EA1-B573-0D9E414852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E2065:E2080</xm:sqref>
        </x14:conditionalFormatting>
        <x14:conditionalFormatting xmlns:xm="http://schemas.microsoft.com/office/excel/2006/main">
          <x14:cfRule type="dataBar" id="{F921FD9B-4EC5-4D06-BD26-ED952C70AC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F2065:F2080</xm:sqref>
        </x14:conditionalFormatting>
        <x14:conditionalFormatting xmlns:xm="http://schemas.microsoft.com/office/excel/2006/main">
          <x14:cfRule type="dataBar" id="{7134DEEE-EDC3-4050-8195-10517AD272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G2065:G2080</xm:sqref>
        </x14:conditionalFormatting>
        <x14:conditionalFormatting xmlns:xm="http://schemas.microsoft.com/office/excel/2006/main">
          <x14:cfRule type="dataBar" id="{090A97A3-C682-4A98-B08A-596BF56383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H2065:H2080</xm:sqref>
        </x14:conditionalFormatting>
        <x14:conditionalFormatting xmlns:xm="http://schemas.microsoft.com/office/excel/2006/main">
          <x14:cfRule type="dataBar" id="{047563AF-9A15-434B-BEB8-98B3D15180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I2065:I2080</xm:sqref>
        </x14:conditionalFormatting>
        <x14:conditionalFormatting xmlns:xm="http://schemas.microsoft.com/office/excel/2006/main">
          <x14:cfRule type="dataBar" id="{36ED10DA-78AA-4EBB-9B58-E4D743FF09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J2065:J2080</xm:sqref>
        </x14:conditionalFormatting>
        <x14:conditionalFormatting xmlns:xm="http://schemas.microsoft.com/office/excel/2006/main">
          <x14:cfRule type="dataBar" id="{5736A904-1232-498B-8A9A-5560E47819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K2065:K2080</xm:sqref>
        </x14:conditionalFormatting>
        <x14:conditionalFormatting xmlns:xm="http://schemas.microsoft.com/office/excel/2006/main">
          <x14:cfRule type="dataBar" id="{537BBB32-489C-4FEE-BBD3-4149A38D27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B2085:B2100</xm:sqref>
        </x14:conditionalFormatting>
        <x14:conditionalFormatting xmlns:xm="http://schemas.microsoft.com/office/excel/2006/main">
          <x14:cfRule type="dataBar" id="{0696DBA9-5625-40FB-BDB9-A5E95A3873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C2085:C2100</xm:sqref>
        </x14:conditionalFormatting>
        <x14:conditionalFormatting xmlns:xm="http://schemas.microsoft.com/office/excel/2006/main">
          <x14:cfRule type="dataBar" id="{506FD67B-B110-4606-8F5E-DA4B0CEB0B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D2085:D2100</xm:sqref>
        </x14:conditionalFormatting>
        <x14:conditionalFormatting xmlns:xm="http://schemas.microsoft.com/office/excel/2006/main">
          <x14:cfRule type="dataBar" id="{B2588F7C-9186-4FF1-831D-7FA31D96AA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E2085:E2100</xm:sqref>
        </x14:conditionalFormatting>
        <x14:conditionalFormatting xmlns:xm="http://schemas.microsoft.com/office/excel/2006/main">
          <x14:cfRule type="dataBar" id="{7F7054A6-64D6-42C1-8B5E-B9F6460EF5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F2085:F2100</xm:sqref>
        </x14:conditionalFormatting>
        <x14:conditionalFormatting xmlns:xm="http://schemas.microsoft.com/office/excel/2006/main">
          <x14:cfRule type="dataBar" id="{35D5EE11-E36C-4086-891B-7F671AB1BF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G2085:G2100</xm:sqref>
        </x14:conditionalFormatting>
        <x14:conditionalFormatting xmlns:xm="http://schemas.microsoft.com/office/excel/2006/main">
          <x14:cfRule type="dataBar" id="{104CF196-411A-4D7F-BC03-8AD2F027FF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H2085:H2100</xm:sqref>
        </x14:conditionalFormatting>
        <x14:conditionalFormatting xmlns:xm="http://schemas.microsoft.com/office/excel/2006/main">
          <x14:cfRule type="dataBar" id="{FCB80375-6EAC-4DCD-B2FB-9C9B0DB19F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I2085:I2100</xm:sqref>
        </x14:conditionalFormatting>
        <x14:conditionalFormatting xmlns:xm="http://schemas.microsoft.com/office/excel/2006/main">
          <x14:cfRule type="dataBar" id="{60DD99EE-9BE5-43C8-AD43-D6276BC5BE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J2085:J2100</xm:sqref>
        </x14:conditionalFormatting>
        <x14:conditionalFormatting xmlns:xm="http://schemas.microsoft.com/office/excel/2006/main">
          <x14:cfRule type="dataBar" id="{8BBA10C7-2BB0-4584-B651-00F2425208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K2085:K2100</xm:sqref>
        </x14:conditionalFormatting>
        <x14:conditionalFormatting xmlns:xm="http://schemas.microsoft.com/office/excel/2006/main">
          <x14:cfRule type="dataBar" id="{622ACE54-8948-423D-8322-0124F5C03A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B2107:B2122</xm:sqref>
        </x14:conditionalFormatting>
        <x14:conditionalFormatting xmlns:xm="http://schemas.microsoft.com/office/excel/2006/main">
          <x14:cfRule type="dataBar" id="{7AD2F47C-4D60-4F13-839E-E15904D027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C2107:C2122</xm:sqref>
        </x14:conditionalFormatting>
        <x14:conditionalFormatting xmlns:xm="http://schemas.microsoft.com/office/excel/2006/main">
          <x14:cfRule type="dataBar" id="{D168C5FC-E0E0-424A-BB83-EF87034477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D2107:D2122</xm:sqref>
        </x14:conditionalFormatting>
        <x14:conditionalFormatting xmlns:xm="http://schemas.microsoft.com/office/excel/2006/main">
          <x14:cfRule type="dataBar" id="{FE858AB4-CF12-4AB0-A097-7665EE0886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E2107:E2122</xm:sqref>
        </x14:conditionalFormatting>
        <x14:conditionalFormatting xmlns:xm="http://schemas.microsoft.com/office/excel/2006/main">
          <x14:cfRule type="dataBar" id="{A3DB6D4B-54B5-4223-AA18-028972348C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F2107:F2122</xm:sqref>
        </x14:conditionalFormatting>
        <x14:conditionalFormatting xmlns:xm="http://schemas.microsoft.com/office/excel/2006/main">
          <x14:cfRule type="dataBar" id="{0D17305A-0472-4345-A815-5AF2139D93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G2107:G2122</xm:sqref>
        </x14:conditionalFormatting>
        <x14:conditionalFormatting xmlns:xm="http://schemas.microsoft.com/office/excel/2006/main">
          <x14:cfRule type="dataBar" id="{57486A16-C960-42A3-B93A-A5387C273A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H2107:H2122</xm:sqref>
        </x14:conditionalFormatting>
        <x14:conditionalFormatting xmlns:xm="http://schemas.microsoft.com/office/excel/2006/main">
          <x14:cfRule type="dataBar" id="{E2D3AB81-413D-4C01-84D0-DC7539A931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I2107:I2122</xm:sqref>
        </x14:conditionalFormatting>
        <x14:conditionalFormatting xmlns:xm="http://schemas.microsoft.com/office/excel/2006/main">
          <x14:cfRule type="dataBar" id="{2CDE59B5-113F-4B3A-9F43-2691E5B170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J2107:J2122</xm:sqref>
        </x14:conditionalFormatting>
        <x14:conditionalFormatting xmlns:xm="http://schemas.microsoft.com/office/excel/2006/main">
          <x14:cfRule type="dataBar" id="{522791C0-A616-4797-9557-5C1D74A59B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K2107:K2122</xm:sqref>
        </x14:conditionalFormatting>
        <x14:conditionalFormatting xmlns:xm="http://schemas.microsoft.com/office/excel/2006/main">
          <x14:cfRule type="dataBar" id="{3316F6A9-D8F9-44BA-B0A9-E824768366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B2127:B2142</xm:sqref>
        </x14:conditionalFormatting>
        <x14:conditionalFormatting xmlns:xm="http://schemas.microsoft.com/office/excel/2006/main">
          <x14:cfRule type="dataBar" id="{7D86C003-AB5F-4211-9EAB-E69EF9D38B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C2127:C2142</xm:sqref>
        </x14:conditionalFormatting>
        <x14:conditionalFormatting xmlns:xm="http://schemas.microsoft.com/office/excel/2006/main">
          <x14:cfRule type="dataBar" id="{B1321F32-47EE-4081-AABE-075E7776BE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D2127:D2142</xm:sqref>
        </x14:conditionalFormatting>
        <x14:conditionalFormatting xmlns:xm="http://schemas.microsoft.com/office/excel/2006/main">
          <x14:cfRule type="dataBar" id="{51C179FA-9827-4C3D-9E1D-FFE6E065EA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E2127:E2142</xm:sqref>
        </x14:conditionalFormatting>
        <x14:conditionalFormatting xmlns:xm="http://schemas.microsoft.com/office/excel/2006/main">
          <x14:cfRule type="dataBar" id="{9DFDF72A-A09A-48DA-A661-72BDA6CD66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F2127:F2142</xm:sqref>
        </x14:conditionalFormatting>
        <x14:conditionalFormatting xmlns:xm="http://schemas.microsoft.com/office/excel/2006/main">
          <x14:cfRule type="dataBar" id="{0EB35785-A06D-4C9C-92F4-D39F918705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G2127:G2142</xm:sqref>
        </x14:conditionalFormatting>
        <x14:conditionalFormatting xmlns:xm="http://schemas.microsoft.com/office/excel/2006/main">
          <x14:cfRule type="dataBar" id="{ECB7119B-E177-466E-BD64-EFB7FECF06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H2127:H2142</xm:sqref>
        </x14:conditionalFormatting>
        <x14:conditionalFormatting xmlns:xm="http://schemas.microsoft.com/office/excel/2006/main">
          <x14:cfRule type="dataBar" id="{9FDCAA9D-20D5-4359-A5AA-8CA27F9D4B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I2127:I2142</xm:sqref>
        </x14:conditionalFormatting>
        <x14:conditionalFormatting xmlns:xm="http://schemas.microsoft.com/office/excel/2006/main">
          <x14:cfRule type="dataBar" id="{3AAF0877-9732-4B25-8065-32C134B62B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J2127:J2142</xm:sqref>
        </x14:conditionalFormatting>
        <x14:conditionalFormatting xmlns:xm="http://schemas.microsoft.com/office/excel/2006/main">
          <x14:cfRule type="dataBar" id="{C8D3E3F9-E8F7-4938-8011-895078FE59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K2127:K2142</xm:sqref>
        </x14:conditionalFormatting>
        <x14:conditionalFormatting xmlns:xm="http://schemas.microsoft.com/office/excel/2006/main">
          <x14:cfRule type="dataBar" id="{9695F71C-CC8A-4B8E-B43C-7E779418E5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B2149:B2164</xm:sqref>
        </x14:conditionalFormatting>
        <x14:conditionalFormatting xmlns:xm="http://schemas.microsoft.com/office/excel/2006/main">
          <x14:cfRule type="dataBar" id="{8875EFBA-C50C-4678-A6D0-4F8AE43763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C2149:C2164</xm:sqref>
        </x14:conditionalFormatting>
        <x14:conditionalFormatting xmlns:xm="http://schemas.microsoft.com/office/excel/2006/main">
          <x14:cfRule type="dataBar" id="{E9E24029-0CF9-4DEC-85BC-49DA8BFAD3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D2149:D2164</xm:sqref>
        </x14:conditionalFormatting>
        <x14:conditionalFormatting xmlns:xm="http://schemas.microsoft.com/office/excel/2006/main">
          <x14:cfRule type="dataBar" id="{42F1C50B-55EB-415F-A57E-6153289A1C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E2149:E2164</xm:sqref>
        </x14:conditionalFormatting>
        <x14:conditionalFormatting xmlns:xm="http://schemas.microsoft.com/office/excel/2006/main">
          <x14:cfRule type="dataBar" id="{CD995F7B-89C6-451F-A782-F931F31B0A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F2149:F2164</xm:sqref>
        </x14:conditionalFormatting>
        <x14:conditionalFormatting xmlns:xm="http://schemas.microsoft.com/office/excel/2006/main">
          <x14:cfRule type="dataBar" id="{7E2C2589-1D89-4A95-B05B-8E47DA9DCC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G2149:G2164</xm:sqref>
        </x14:conditionalFormatting>
        <x14:conditionalFormatting xmlns:xm="http://schemas.microsoft.com/office/excel/2006/main">
          <x14:cfRule type="dataBar" id="{E05080BF-9569-47FD-9645-611649813F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H2149:H2164</xm:sqref>
        </x14:conditionalFormatting>
        <x14:conditionalFormatting xmlns:xm="http://schemas.microsoft.com/office/excel/2006/main">
          <x14:cfRule type="dataBar" id="{534A407D-8339-400D-87BE-35FCB43B47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I2149:I2164</xm:sqref>
        </x14:conditionalFormatting>
        <x14:conditionalFormatting xmlns:xm="http://schemas.microsoft.com/office/excel/2006/main">
          <x14:cfRule type="dataBar" id="{B0FA51AA-4A90-4EE8-B861-6E07634F52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J2149:J2164</xm:sqref>
        </x14:conditionalFormatting>
        <x14:conditionalFormatting xmlns:xm="http://schemas.microsoft.com/office/excel/2006/main">
          <x14:cfRule type="dataBar" id="{BE254C0B-A4A3-489F-B1A1-16CB19041C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K2149:K2164</xm:sqref>
        </x14:conditionalFormatting>
        <x14:conditionalFormatting xmlns:xm="http://schemas.microsoft.com/office/excel/2006/main">
          <x14:cfRule type="dataBar" id="{75C428F8-A185-414E-B502-4C9E1C9979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B2169:B2184</xm:sqref>
        </x14:conditionalFormatting>
        <x14:conditionalFormatting xmlns:xm="http://schemas.microsoft.com/office/excel/2006/main">
          <x14:cfRule type="dataBar" id="{15937538-7D98-464F-9576-7701A0D925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C2169:C2184</xm:sqref>
        </x14:conditionalFormatting>
        <x14:conditionalFormatting xmlns:xm="http://schemas.microsoft.com/office/excel/2006/main">
          <x14:cfRule type="dataBar" id="{50522A41-CFD9-4EF7-ACDE-B784F83B0D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D2169:D2184</xm:sqref>
        </x14:conditionalFormatting>
        <x14:conditionalFormatting xmlns:xm="http://schemas.microsoft.com/office/excel/2006/main">
          <x14:cfRule type="dataBar" id="{F67D4744-A4D2-4578-9ED4-1AC40A5B47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E2169:E2184</xm:sqref>
        </x14:conditionalFormatting>
        <x14:conditionalFormatting xmlns:xm="http://schemas.microsoft.com/office/excel/2006/main">
          <x14:cfRule type="dataBar" id="{BDF0D927-91DF-4FB5-A058-753C9E5C8D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F2169:F2184</xm:sqref>
        </x14:conditionalFormatting>
        <x14:conditionalFormatting xmlns:xm="http://schemas.microsoft.com/office/excel/2006/main">
          <x14:cfRule type="dataBar" id="{5D53B9B3-D7F5-45E4-92B7-06A515D166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G2169:G2184</xm:sqref>
        </x14:conditionalFormatting>
        <x14:conditionalFormatting xmlns:xm="http://schemas.microsoft.com/office/excel/2006/main">
          <x14:cfRule type="dataBar" id="{8DBE7B7C-FAE1-455D-B703-2B27D4FDF8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H2169:H2184</xm:sqref>
        </x14:conditionalFormatting>
        <x14:conditionalFormatting xmlns:xm="http://schemas.microsoft.com/office/excel/2006/main">
          <x14:cfRule type="dataBar" id="{F91A323B-3D2F-4E1B-BE8A-E107004C16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I2169:I2184</xm:sqref>
        </x14:conditionalFormatting>
        <x14:conditionalFormatting xmlns:xm="http://schemas.microsoft.com/office/excel/2006/main">
          <x14:cfRule type="dataBar" id="{F24D4147-F116-4B09-9FB5-51B671DD3E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J2169:J2184</xm:sqref>
        </x14:conditionalFormatting>
        <x14:conditionalFormatting xmlns:xm="http://schemas.microsoft.com/office/excel/2006/main">
          <x14:cfRule type="dataBar" id="{FE6C006D-F56E-426F-9C3F-E526AF6821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K2169:K2184</xm:sqref>
        </x14:conditionalFormatting>
        <x14:conditionalFormatting xmlns:xm="http://schemas.microsoft.com/office/excel/2006/main">
          <x14:cfRule type="dataBar" id="{08F01BD5-D9B5-4490-825A-DCC10552C3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B2191:B2206</xm:sqref>
        </x14:conditionalFormatting>
        <x14:conditionalFormatting xmlns:xm="http://schemas.microsoft.com/office/excel/2006/main">
          <x14:cfRule type="dataBar" id="{6F4E48AF-2F68-43F1-9813-6F9C3B83F0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C2191:C2206</xm:sqref>
        </x14:conditionalFormatting>
        <x14:conditionalFormatting xmlns:xm="http://schemas.microsoft.com/office/excel/2006/main">
          <x14:cfRule type="dataBar" id="{C9C16F9B-9A4B-45D0-9184-EA2888569E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D2191:D2206</xm:sqref>
        </x14:conditionalFormatting>
        <x14:conditionalFormatting xmlns:xm="http://schemas.microsoft.com/office/excel/2006/main">
          <x14:cfRule type="dataBar" id="{ECA3C8BC-0511-4BBA-BF12-749AE61CC5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E2191:E2206</xm:sqref>
        </x14:conditionalFormatting>
        <x14:conditionalFormatting xmlns:xm="http://schemas.microsoft.com/office/excel/2006/main">
          <x14:cfRule type="dataBar" id="{9109DBF6-BB18-49BC-8434-CC479ED7B4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F2191:F2206</xm:sqref>
        </x14:conditionalFormatting>
        <x14:conditionalFormatting xmlns:xm="http://schemas.microsoft.com/office/excel/2006/main">
          <x14:cfRule type="dataBar" id="{ECDDF1CD-13A7-4474-85E5-06AF1BA069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G2191:G2206</xm:sqref>
        </x14:conditionalFormatting>
        <x14:conditionalFormatting xmlns:xm="http://schemas.microsoft.com/office/excel/2006/main">
          <x14:cfRule type="dataBar" id="{94823AC5-E98B-489D-9FBF-F9D9956913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H2191:H2206</xm:sqref>
        </x14:conditionalFormatting>
        <x14:conditionalFormatting xmlns:xm="http://schemas.microsoft.com/office/excel/2006/main">
          <x14:cfRule type="dataBar" id="{3855673A-221F-48F6-8306-50950942E8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I2191:I2206</xm:sqref>
        </x14:conditionalFormatting>
        <x14:conditionalFormatting xmlns:xm="http://schemas.microsoft.com/office/excel/2006/main">
          <x14:cfRule type="dataBar" id="{E3E6F2E2-EF17-49EE-BF73-242C09DBBF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J2191:J2206</xm:sqref>
        </x14:conditionalFormatting>
        <x14:conditionalFormatting xmlns:xm="http://schemas.microsoft.com/office/excel/2006/main">
          <x14:cfRule type="dataBar" id="{EBC050E2-FD53-4BFC-B1D6-39BA8F306E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K2191:K2206</xm:sqref>
        </x14:conditionalFormatting>
        <x14:conditionalFormatting xmlns:xm="http://schemas.microsoft.com/office/excel/2006/main">
          <x14:cfRule type="dataBar" id="{3C8B15F6-6F0F-4FC6-9016-51CE646487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B2211:B2226</xm:sqref>
        </x14:conditionalFormatting>
        <x14:conditionalFormatting xmlns:xm="http://schemas.microsoft.com/office/excel/2006/main">
          <x14:cfRule type="dataBar" id="{99C24A10-D9E0-4520-B9E7-F8A0E83BC7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C2211:C2226</xm:sqref>
        </x14:conditionalFormatting>
        <x14:conditionalFormatting xmlns:xm="http://schemas.microsoft.com/office/excel/2006/main">
          <x14:cfRule type="dataBar" id="{5A938D82-ED19-4B2C-9B9C-98CBBC81DD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D2211:D2226</xm:sqref>
        </x14:conditionalFormatting>
        <x14:conditionalFormatting xmlns:xm="http://schemas.microsoft.com/office/excel/2006/main">
          <x14:cfRule type="dataBar" id="{F4F734FE-B187-4BEF-8D9D-342BA5980E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E2211:E2226</xm:sqref>
        </x14:conditionalFormatting>
        <x14:conditionalFormatting xmlns:xm="http://schemas.microsoft.com/office/excel/2006/main">
          <x14:cfRule type="dataBar" id="{57A7CE88-6C5F-4FEF-BA77-446CBC62C7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F2211:F2226</xm:sqref>
        </x14:conditionalFormatting>
        <x14:conditionalFormatting xmlns:xm="http://schemas.microsoft.com/office/excel/2006/main">
          <x14:cfRule type="dataBar" id="{26B5DFCC-0658-433C-A4C9-2A7DBBB0EB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G2211:G2226</xm:sqref>
        </x14:conditionalFormatting>
        <x14:conditionalFormatting xmlns:xm="http://schemas.microsoft.com/office/excel/2006/main">
          <x14:cfRule type="dataBar" id="{FFD692DF-1533-45D7-A11D-6F0DCE9D58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H2211:H2226</xm:sqref>
        </x14:conditionalFormatting>
        <x14:conditionalFormatting xmlns:xm="http://schemas.microsoft.com/office/excel/2006/main">
          <x14:cfRule type="dataBar" id="{C5C0B05F-A9A9-4B4C-B247-449B73A357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I2211:I2226</xm:sqref>
        </x14:conditionalFormatting>
        <x14:conditionalFormatting xmlns:xm="http://schemas.microsoft.com/office/excel/2006/main">
          <x14:cfRule type="dataBar" id="{B03A2EC4-F9DA-45D3-BF2C-5C2476B7B4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J2211:J2226</xm:sqref>
        </x14:conditionalFormatting>
        <x14:conditionalFormatting xmlns:xm="http://schemas.microsoft.com/office/excel/2006/main">
          <x14:cfRule type="dataBar" id="{7BED2897-54A1-438E-AD67-A40D6C2915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K2211:K2226</xm:sqref>
        </x14:conditionalFormatting>
        <x14:conditionalFormatting xmlns:xm="http://schemas.microsoft.com/office/excel/2006/main">
          <x14:cfRule type="dataBar" id="{F7FA2A56-71C6-4775-A505-25226FF6FA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B2233:B2248</xm:sqref>
        </x14:conditionalFormatting>
        <x14:conditionalFormatting xmlns:xm="http://schemas.microsoft.com/office/excel/2006/main">
          <x14:cfRule type="dataBar" id="{6A39B0F8-9C49-4781-A80B-DE128979A8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C2233:C2248</xm:sqref>
        </x14:conditionalFormatting>
        <x14:conditionalFormatting xmlns:xm="http://schemas.microsoft.com/office/excel/2006/main">
          <x14:cfRule type="dataBar" id="{A3481B69-9E11-4F8D-AAC2-2B9EE4CDE3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D2233:D2248</xm:sqref>
        </x14:conditionalFormatting>
        <x14:conditionalFormatting xmlns:xm="http://schemas.microsoft.com/office/excel/2006/main">
          <x14:cfRule type="dataBar" id="{D5A1683F-E4AC-472B-B94D-B6B87155E4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E2233:E2248</xm:sqref>
        </x14:conditionalFormatting>
        <x14:conditionalFormatting xmlns:xm="http://schemas.microsoft.com/office/excel/2006/main">
          <x14:cfRule type="dataBar" id="{2E5B0E5C-8080-4E65-9BC4-B14291D664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F2233:F2248</xm:sqref>
        </x14:conditionalFormatting>
        <x14:conditionalFormatting xmlns:xm="http://schemas.microsoft.com/office/excel/2006/main">
          <x14:cfRule type="dataBar" id="{31F4E5EE-D50A-4D9B-BDE7-065CAC8A58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G2233:G2248</xm:sqref>
        </x14:conditionalFormatting>
        <x14:conditionalFormatting xmlns:xm="http://schemas.microsoft.com/office/excel/2006/main">
          <x14:cfRule type="dataBar" id="{DF9E18E1-3EC8-4022-9F1D-AD5F11F7E4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H2233:H2248</xm:sqref>
        </x14:conditionalFormatting>
        <x14:conditionalFormatting xmlns:xm="http://schemas.microsoft.com/office/excel/2006/main">
          <x14:cfRule type="dataBar" id="{D8422799-9E5B-4576-9541-C29D31E856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I2233:I2248</xm:sqref>
        </x14:conditionalFormatting>
        <x14:conditionalFormatting xmlns:xm="http://schemas.microsoft.com/office/excel/2006/main">
          <x14:cfRule type="dataBar" id="{0AD7888C-5928-4687-89A2-268B97DA6A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J2233:J2248</xm:sqref>
        </x14:conditionalFormatting>
        <x14:conditionalFormatting xmlns:xm="http://schemas.microsoft.com/office/excel/2006/main">
          <x14:cfRule type="dataBar" id="{C93BBAF8-B59A-4D56-9613-0F9136BDF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K2233:K2248</xm:sqref>
        </x14:conditionalFormatting>
        <x14:conditionalFormatting xmlns:xm="http://schemas.microsoft.com/office/excel/2006/main">
          <x14:cfRule type="dataBar" id="{E4E47FFF-49CB-442E-B961-A90B9D759C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B2253:B2268</xm:sqref>
        </x14:conditionalFormatting>
        <x14:conditionalFormatting xmlns:xm="http://schemas.microsoft.com/office/excel/2006/main">
          <x14:cfRule type="dataBar" id="{62F297B6-FCCA-4B0B-BA06-FF4B383814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C2253:C2268</xm:sqref>
        </x14:conditionalFormatting>
        <x14:conditionalFormatting xmlns:xm="http://schemas.microsoft.com/office/excel/2006/main">
          <x14:cfRule type="dataBar" id="{BB9A32D9-0D6C-4720-A32D-69CA107888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D2253:D2268</xm:sqref>
        </x14:conditionalFormatting>
        <x14:conditionalFormatting xmlns:xm="http://schemas.microsoft.com/office/excel/2006/main">
          <x14:cfRule type="dataBar" id="{E2E1CE9C-6C62-4A5E-B9C1-0A83529162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E2253:E2268</xm:sqref>
        </x14:conditionalFormatting>
        <x14:conditionalFormatting xmlns:xm="http://schemas.microsoft.com/office/excel/2006/main">
          <x14:cfRule type="dataBar" id="{B8BC1C1E-F71E-4B49-B09C-741EC2790D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F2253:F2268</xm:sqref>
        </x14:conditionalFormatting>
        <x14:conditionalFormatting xmlns:xm="http://schemas.microsoft.com/office/excel/2006/main">
          <x14:cfRule type="dataBar" id="{4808FE76-AA2B-4105-8A0F-F1D3644FA2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G2253:G2268</xm:sqref>
        </x14:conditionalFormatting>
        <x14:conditionalFormatting xmlns:xm="http://schemas.microsoft.com/office/excel/2006/main">
          <x14:cfRule type="dataBar" id="{8C88399A-7442-4AA8-9FE8-415CEC8B50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H2253:H2268</xm:sqref>
        </x14:conditionalFormatting>
        <x14:conditionalFormatting xmlns:xm="http://schemas.microsoft.com/office/excel/2006/main">
          <x14:cfRule type="dataBar" id="{90A85111-5BA8-472D-9A5E-450AED4FD0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I2253:I2268</xm:sqref>
        </x14:conditionalFormatting>
        <x14:conditionalFormatting xmlns:xm="http://schemas.microsoft.com/office/excel/2006/main">
          <x14:cfRule type="dataBar" id="{17CC6016-BFB7-4EF0-B6CD-8810D2FBFA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J2253:J2268</xm:sqref>
        </x14:conditionalFormatting>
        <x14:conditionalFormatting xmlns:xm="http://schemas.microsoft.com/office/excel/2006/main">
          <x14:cfRule type="dataBar" id="{53A38508-6086-4CB3-92B6-126366C793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K2253:K2268</xm:sqref>
        </x14:conditionalFormatting>
        <x14:conditionalFormatting xmlns:xm="http://schemas.microsoft.com/office/excel/2006/main">
          <x14:cfRule type="dataBar" id="{AA134594-41E8-45D2-B7B5-3178971FE1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B2275:B2290</xm:sqref>
        </x14:conditionalFormatting>
        <x14:conditionalFormatting xmlns:xm="http://schemas.microsoft.com/office/excel/2006/main">
          <x14:cfRule type="dataBar" id="{D8BC864E-31A4-4339-86C1-BA622DBD6E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C2275:C2290</xm:sqref>
        </x14:conditionalFormatting>
        <x14:conditionalFormatting xmlns:xm="http://schemas.microsoft.com/office/excel/2006/main">
          <x14:cfRule type="dataBar" id="{C284D8DA-DECF-4767-9D4B-D65D7B9843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D2275:D2290</xm:sqref>
        </x14:conditionalFormatting>
        <x14:conditionalFormatting xmlns:xm="http://schemas.microsoft.com/office/excel/2006/main">
          <x14:cfRule type="dataBar" id="{C9C12104-50C8-4A59-83DC-CB4D291027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E2275:E2290</xm:sqref>
        </x14:conditionalFormatting>
        <x14:conditionalFormatting xmlns:xm="http://schemas.microsoft.com/office/excel/2006/main">
          <x14:cfRule type="dataBar" id="{E69048CF-F307-4C6A-A323-93B5E05E87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F2275:F2290</xm:sqref>
        </x14:conditionalFormatting>
        <x14:conditionalFormatting xmlns:xm="http://schemas.microsoft.com/office/excel/2006/main">
          <x14:cfRule type="dataBar" id="{9DBBAFDE-0B04-4997-82AE-856B067517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G2275:G2290</xm:sqref>
        </x14:conditionalFormatting>
        <x14:conditionalFormatting xmlns:xm="http://schemas.microsoft.com/office/excel/2006/main">
          <x14:cfRule type="dataBar" id="{33D30FCB-81A7-49C7-A619-E7D476CEAB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H2275:H2290</xm:sqref>
        </x14:conditionalFormatting>
        <x14:conditionalFormatting xmlns:xm="http://schemas.microsoft.com/office/excel/2006/main">
          <x14:cfRule type="dataBar" id="{ACFE7A7E-D675-47E3-B917-EA86768919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I2275:I2290</xm:sqref>
        </x14:conditionalFormatting>
        <x14:conditionalFormatting xmlns:xm="http://schemas.microsoft.com/office/excel/2006/main">
          <x14:cfRule type="dataBar" id="{2BE9B4F3-99D4-49AB-B519-A0745C3B62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J2275:J2290</xm:sqref>
        </x14:conditionalFormatting>
        <x14:conditionalFormatting xmlns:xm="http://schemas.microsoft.com/office/excel/2006/main">
          <x14:cfRule type="dataBar" id="{9BEEB07D-1CC6-403C-8F01-788E6743FF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K2275:K2290</xm:sqref>
        </x14:conditionalFormatting>
        <x14:conditionalFormatting xmlns:xm="http://schemas.microsoft.com/office/excel/2006/main">
          <x14:cfRule type="dataBar" id="{EBD0DD9B-1C78-4E29-98B7-AEEAD97A0A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B2295:B2310</xm:sqref>
        </x14:conditionalFormatting>
        <x14:conditionalFormatting xmlns:xm="http://schemas.microsoft.com/office/excel/2006/main">
          <x14:cfRule type="dataBar" id="{204BCF27-79C9-4035-AB33-5A2D80157E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C2295:C2310</xm:sqref>
        </x14:conditionalFormatting>
        <x14:conditionalFormatting xmlns:xm="http://schemas.microsoft.com/office/excel/2006/main">
          <x14:cfRule type="dataBar" id="{9F514700-1922-4D5B-8F81-36FEB68D9F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D2295:D2310</xm:sqref>
        </x14:conditionalFormatting>
        <x14:conditionalFormatting xmlns:xm="http://schemas.microsoft.com/office/excel/2006/main">
          <x14:cfRule type="dataBar" id="{EBF83CAF-1128-4C36-BB83-C871D5BE76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E2295:E2310</xm:sqref>
        </x14:conditionalFormatting>
        <x14:conditionalFormatting xmlns:xm="http://schemas.microsoft.com/office/excel/2006/main">
          <x14:cfRule type="dataBar" id="{B56E036D-133C-4BE3-B644-29E8E5811B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F2295:F2310</xm:sqref>
        </x14:conditionalFormatting>
        <x14:conditionalFormatting xmlns:xm="http://schemas.microsoft.com/office/excel/2006/main">
          <x14:cfRule type="dataBar" id="{C34E516D-EC96-4DB7-826D-B4D58B7BEB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G2295:G2310</xm:sqref>
        </x14:conditionalFormatting>
        <x14:conditionalFormatting xmlns:xm="http://schemas.microsoft.com/office/excel/2006/main">
          <x14:cfRule type="dataBar" id="{A116D473-DA81-417B-9B8B-37D2A1939A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H2295:H2310</xm:sqref>
        </x14:conditionalFormatting>
        <x14:conditionalFormatting xmlns:xm="http://schemas.microsoft.com/office/excel/2006/main">
          <x14:cfRule type="dataBar" id="{604C79CD-4AE2-4B98-A59D-E23A1860E0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I2295:I2310</xm:sqref>
        </x14:conditionalFormatting>
        <x14:conditionalFormatting xmlns:xm="http://schemas.microsoft.com/office/excel/2006/main">
          <x14:cfRule type="dataBar" id="{08A50F93-0E95-4723-AFD9-184443DDA2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J2295:J2310</xm:sqref>
        </x14:conditionalFormatting>
        <x14:conditionalFormatting xmlns:xm="http://schemas.microsoft.com/office/excel/2006/main">
          <x14:cfRule type="dataBar" id="{AE52C38C-6024-49D7-97FF-808E6991C6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K2295:K2310</xm:sqref>
        </x14:conditionalFormatting>
        <x14:conditionalFormatting xmlns:xm="http://schemas.microsoft.com/office/excel/2006/main">
          <x14:cfRule type="dataBar" id="{2430A9C8-BFC0-4A68-86AC-3EB2E9EE6C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B2317:B2332</xm:sqref>
        </x14:conditionalFormatting>
        <x14:conditionalFormatting xmlns:xm="http://schemas.microsoft.com/office/excel/2006/main">
          <x14:cfRule type="dataBar" id="{79F76AB0-DA83-415A-8FA8-60CD88496A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C2317:C2332</xm:sqref>
        </x14:conditionalFormatting>
        <x14:conditionalFormatting xmlns:xm="http://schemas.microsoft.com/office/excel/2006/main">
          <x14:cfRule type="dataBar" id="{5E838414-3C72-4E33-A62D-EAAFBFA7DD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D2317:D2332</xm:sqref>
        </x14:conditionalFormatting>
        <x14:conditionalFormatting xmlns:xm="http://schemas.microsoft.com/office/excel/2006/main">
          <x14:cfRule type="dataBar" id="{5AFCEEDE-C033-45B3-B1B3-0C059FE050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E2317:E2332</xm:sqref>
        </x14:conditionalFormatting>
        <x14:conditionalFormatting xmlns:xm="http://schemas.microsoft.com/office/excel/2006/main">
          <x14:cfRule type="dataBar" id="{F425584E-E95D-4F0B-B444-EA82116330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F2317:F2332</xm:sqref>
        </x14:conditionalFormatting>
        <x14:conditionalFormatting xmlns:xm="http://schemas.microsoft.com/office/excel/2006/main">
          <x14:cfRule type="dataBar" id="{C856EA65-FBEE-4BD7-AFCE-FD7116FEBB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G2317:G2332</xm:sqref>
        </x14:conditionalFormatting>
        <x14:conditionalFormatting xmlns:xm="http://schemas.microsoft.com/office/excel/2006/main">
          <x14:cfRule type="dataBar" id="{D32B41C3-DAB0-4EA2-9C52-7E915D134F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H2317:H2332</xm:sqref>
        </x14:conditionalFormatting>
        <x14:conditionalFormatting xmlns:xm="http://schemas.microsoft.com/office/excel/2006/main">
          <x14:cfRule type="dataBar" id="{04323B85-0F2C-464C-BA12-46BC48752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I2317:I2332</xm:sqref>
        </x14:conditionalFormatting>
        <x14:conditionalFormatting xmlns:xm="http://schemas.microsoft.com/office/excel/2006/main">
          <x14:cfRule type="dataBar" id="{4A0DF61F-07D5-4B80-9E60-618038E00A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J2317:J2332</xm:sqref>
        </x14:conditionalFormatting>
        <x14:conditionalFormatting xmlns:xm="http://schemas.microsoft.com/office/excel/2006/main">
          <x14:cfRule type="dataBar" id="{54DE6724-EB3A-49D9-BD65-C49B2A801D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K2317:K2332</xm:sqref>
        </x14:conditionalFormatting>
        <x14:conditionalFormatting xmlns:xm="http://schemas.microsoft.com/office/excel/2006/main">
          <x14:cfRule type="dataBar" id="{4AE0DB6C-04FD-40F8-BA90-654F6FBC9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B2337:B2352</xm:sqref>
        </x14:conditionalFormatting>
        <x14:conditionalFormatting xmlns:xm="http://schemas.microsoft.com/office/excel/2006/main">
          <x14:cfRule type="dataBar" id="{827975E9-B7AF-4951-94E1-06B6EB7FC5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C2337:C2352</xm:sqref>
        </x14:conditionalFormatting>
        <x14:conditionalFormatting xmlns:xm="http://schemas.microsoft.com/office/excel/2006/main">
          <x14:cfRule type="dataBar" id="{03FE0FA0-D53C-42C8-8772-B9F1A52799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D2337:D2352</xm:sqref>
        </x14:conditionalFormatting>
        <x14:conditionalFormatting xmlns:xm="http://schemas.microsoft.com/office/excel/2006/main">
          <x14:cfRule type="dataBar" id="{1EDEA0E5-805E-4C88-8DA1-E649F70FB1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E2337:E2352</xm:sqref>
        </x14:conditionalFormatting>
        <x14:conditionalFormatting xmlns:xm="http://schemas.microsoft.com/office/excel/2006/main">
          <x14:cfRule type="dataBar" id="{0FB652FC-D48E-494D-9C15-CD2CCF4B23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F2337:F2352</xm:sqref>
        </x14:conditionalFormatting>
        <x14:conditionalFormatting xmlns:xm="http://schemas.microsoft.com/office/excel/2006/main">
          <x14:cfRule type="dataBar" id="{B614D544-8228-4207-B1BD-2214A5ECAA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G2337:G2352</xm:sqref>
        </x14:conditionalFormatting>
        <x14:conditionalFormatting xmlns:xm="http://schemas.microsoft.com/office/excel/2006/main">
          <x14:cfRule type="dataBar" id="{1384857E-2460-40CC-B2A6-D9D205C164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H2337:H2352</xm:sqref>
        </x14:conditionalFormatting>
        <x14:conditionalFormatting xmlns:xm="http://schemas.microsoft.com/office/excel/2006/main">
          <x14:cfRule type="dataBar" id="{832388B3-D59B-499F-A2D9-60DA017033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I2337:I2352</xm:sqref>
        </x14:conditionalFormatting>
        <x14:conditionalFormatting xmlns:xm="http://schemas.microsoft.com/office/excel/2006/main">
          <x14:cfRule type="dataBar" id="{DBC5A255-A8A4-44D5-93A8-8008CA4AB6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J2337:J2352</xm:sqref>
        </x14:conditionalFormatting>
        <x14:conditionalFormatting xmlns:xm="http://schemas.microsoft.com/office/excel/2006/main">
          <x14:cfRule type="dataBar" id="{E2B0E55A-E18A-4C12-90BC-7A268250FB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K2337:K2352</xm:sqref>
        </x14:conditionalFormatting>
        <x14:conditionalFormatting xmlns:xm="http://schemas.microsoft.com/office/excel/2006/main">
          <x14:cfRule type="dataBar" id="{7BF93AD7-A71F-4EF2-999B-8EAD9A0481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B2359:B2374</xm:sqref>
        </x14:conditionalFormatting>
        <x14:conditionalFormatting xmlns:xm="http://schemas.microsoft.com/office/excel/2006/main">
          <x14:cfRule type="dataBar" id="{F0ED2C25-C5B2-4114-BE70-12159E730F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C2359:C2374</xm:sqref>
        </x14:conditionalFormatting>
        <x14:conditionalFormatting xmlns:xm="http://schemas.microsoft.com/office/excel/2006/main">
          <x14:cfRule type="dataBar" id="{6BDEE2A8-177C-4711-8105-A4A8D53FC7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D2359:D2374</xm:sqref>
        </x14:conditionalFormatting>
        <x14:conditionalFormatting xmlns:xm="http://schemas.microsoft.com/office/excel/2006/main">
          <x14:cfRule type="dataBar" id="{103EB665-C0B1-4BBC-BABA-E9D7BC7B14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E2359:E2374</xm:sqref>
        </x14:conditionalFormatting>
        <x14:conditionalFormatting xmlns:xm="http://schemas.microsoft.com/office/excel/2006/main">
          <x14:cfRule type="dataBar" id="{D1BC35A0-D9EC-4B6B-B295-843CADDFC3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F2359:F2374</xm:sqref>
        </x14:conditionalFormatting>
        <x14:conditionalFormatting xmlns:xm="http://schemas.microsoft.com/office/excel/2006/main">
          <x14:cfRule type="dataBar" id="{6CCE8A2C-9D71-4F6A-8452-9FEFB76339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G2359:G2374</xm:sqref>
        </x14:conditionalFormatting>
        <x14:conditionalFormatting xmlns:xm="http://schemas.microsoft.com/office/excel/2006/main">
          <x14:cfRule type="dataBar" id="{820E40EC-BA81-4E17-8EBA-86324475C3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H2359:H2374</xm:sqref>
        </x14:conditionalFormatting>
        <x14:conditionalFormatting xmlns:xm="http://schemas.microsoft.com/office/excel/2006/main">
          <x14:cfRule type="dataBar" id="{FB2EDC6E-DFC4-4DE8-B359-BC9920D501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I2359:I2374</xm:sqref>
        </x14:conditionalFormatting>
        <x14:conditionalFormatting xmlns:xm="http://schemas.microsoft.com/office/excel/2006/main">
          <x14:cfRule type="dataBar" id="{538108A3-757C-4B1F-8D07-0F4EB1B8F5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J2359:J2374</xm:sqref>
        </x14:conditionalFormatting>
        <x14:conditionalFormatting xmlns:xm="http://schemas.microsoft.com/office/excel/2006/main">
          <x14:cfRule type="dataBar" id="{61735F0B-E353-4FFA-BA35-B87D190C5D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K2359:K2374</xm:sqref>
        </x14:conditionalFormatting>
        <x14:conditionalFormatting xmlns:xm="http://schemas.microsoft.com/office/excel/2006/main">
          <x14:cfRule type="dataBar" id="{9D2DFB70-DE73-455B-B512-E8762F4183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B2379:B2394</xm:sqref>
        </x14:conditionalFormatting>
        <x14:conditionalFormatting xmlns:xm="http://schemas.microsoft.com/office/excel/2006/main">
          <x14:cfRule type="dataBar" id="{9C828442-AC39-410A-B35A-9EA13B0E2F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C2379:C2394</xm:sqref>
        </x14:conditionalFormatting>
        <x14:conditionalFormatting xmlns:xm="http://schemas.microsoft.com/office/excel/2006/main">
          <x14:cfRule type="dataBar" id="{01088306-01EA-4EA1-8749-2F856436D3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D2379:D2394</xm:sqref>
        </x14:conditionalFormatting>
        <x14:conditionalFormatting xmlns:xm="http://schemas.microsoft.com/office/excel/2006/main">
          <x14:cfRule type="dataBar" id="{04CE5E02-8F74-4AD7-B9E6-5A620A0EF1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E2379:E2394</xm:sqref>
        </x14:conditionalFormatting>
        <x14:conditionalFormatting xmlns:xm="http://schemas.microsoft.com/office/excel/2006/main">
          <x14:cfRule type="dataBar" id="{C834E8FA-3965-463F-8D63-9F76E172DD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F2379:F2394</xm:sqref>
        </x14:conditionalFormatting>
        <x14:conditionalFormatting xmlns:xm="http://schemas.microsoft.com/office/excel/2006/main">
          <x14:cfRule type="dataBar" id="{7B8F2621-E9E0-41C5-867A-F8D16AC90D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G2379:G2394</xm:sqref>
        </x14:conditionalFormatting>
        <x14:conditionalFormatting xmlns:xm="http://schemas.microsoft.com/office/excel/2006/main">
          <x14:cfRule type="dataBar" id="{8290B901-A34C-40EE-97A0-F18AE29E51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H2379:H2394</xm:sqref>
        </x14:conditionalFormatting>
        <x14:conditionalFormatting xmlns:xm="http://schemas.microsoft.com/office/excel/2006/main">
          <x14:cfRule type="dataBar" id="{2E7C70F9-2678-4C89-AFAA-0677F1CE1D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I2379:I2394</xm:sqref>
        </x14:conditionalFormatting>
        <x14:conditionalFormatting xmlns:xm="http://schemas.microsoft.com/office/excel/2006/main">
          <x14:cfRule type="dataBar" id="{625AA86F-750C-4D99-9235-54985729D0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J2379:J2394</xm:sqref>
        </x14:conditionalFormatting>
        <x14:conditionalFormatting xmlns:xm="http://schemas.microsoft.com/office/excel/2006/main">
          <x14:cfRule type="dataBar" id="{CFAAA088-905E-4616-82FC-BDAC7322B3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K2379:K2394</xm:sqref>
        </x14:conditionalFormatting>
        <x14:conditionalFormatting xmlns:xm="http://schemas.microsoft.com/office/excel/2006/main">
          <x14:cfRule type="dataBar" id="{84AAFF72-5078-4941-97B6-4883B84D9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B2401:B2416</xm:sqref>
        </x14:conditionalFormatting>
        <x14:conditionalFormatting xmlns:xm="http://schemas.microsoft.com/office/excel/2006/main">
          <x14:cfRule type="dataBar" id="{5B09FC66-BFDA-4C19-A25F-6D73A59542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C2401:C2416</xm:sqref>
        </x14:conditionalFormatting>
        <x14:conditionalFormatting xmlns:xm="http://schemas.microsoft.com/office/excel/2006/main">
          <x14:cfRule type="dataBar" id="{427B59E5-D27D-4557-B3B0-312DC2075D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D2401:D2416</xm:sqref>
        </x14:conditionalFormatting>
        <x14:conditionalFormatting xmlns:xm="http://schemas.microsoft.com/office/excel/2006/main">
          <x14:cfRule type="dataBar" id="{F3DDFD73-019E-4533-ADCD-68156537BB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E2401:E2416</xm:sqref>
        </x14:conditionalFormatting>
        <x14:conditionalFormatting xmlns:xm="http://schemas.microsoft.com/office/excel/2006/main">
          <x14:cfRule type="dataBar" id="{52F4FD4E-1EC6-4D2B-B34E-596EA1A583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F2401:F2416</xm:sqref>
        </x14:conditionalFormatting>
        <x14:conditionalFormatting xmlns:xm="http://schemas.microsoft.com/office/excel/2006/main">
          <x14:cfRule type="dataBar" id="{1CA78FC0-D926-45C4-986A-7DA5860100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G2401:G2416</xm:sqref>
        </x14:conditionalFormatting>
        <x14:conditionalFormatting xmlns:xm="http://schemas.microsoft.com/office/excel/2006/main">
          <x14:cfRule type="dataBar" id="{9B2A4AC0-F66B-4F5D-B8B5-F4FE5FDAC4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H2401:H2416</xm:sqref>
        </x14:conditionalFormatting>
        <x14:conditionalFormatting xmlns:xm="http://schemas.microsoft.com/office/excel/2006/main">
          <x14:cfRule type="dataBar" id="{6B22EA4F-79F5-4AE4-9DEE-336A4BA821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I2401:I2416</xm:sqref>
        </x14:conditionalFormatting>
        <x14:conditionalFormatting xmlns:xm="http://schemas.microsoft.com/office/excel/2006/main">
          <x14:cfRule type="dataBar" id="{9D739CCB-8235-4B07-ACDF-FA94E3726D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J2401:J2416</xm:sqref>
        </x14:conditionalFormatting>
        <x14:conditionalFormatting xmlns:xm="http://schemas.microsoft.com/office/excel/2006/main">
          <x14:cfRule type="dataBar" id="{E0A77700-136C-4C1C-88D5-0D59F66D03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K2401:K2416</xm:sqref>
        </x14:conditionalFormatting>
        <x14:conditionalFormatting xmlns:xm="http://schemas.microsoft.com/office/excel/2006/main">
          <x14:cfRule type="dataBar" id="{F9DD4709-7617-47E1-949E-C9D670A7B2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B2421:B2436</xm:sqref>
        </x14:conditionalFormatting>
        <x14:conditionalFormatting xmlns:xm="http://schemas.microsoft.com/office/excel/2006/main">
          <x14:cfRule type="dataBar" id="{AE1A3D0B-7957-405F-B350-62AFDB980D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C2421:C2436</xm:sqref>
        </x14:conditionalFormatting>
        <x14:conditionalFormatting xmlns:xm="http://schemas.microsoft.com/office/excel/2006/main">
          <x14:cfRule type="dataBar" id="{A7145309-803C-48B1-ABF8-CA95739C86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D2421:D2436</xm:sqref>
        </x14:conditionalFormatting>
        <x14:conditionalFormatting xmlns:xm="http://schemas.microsoft.com/office/excel/2006/main">
          <x14:cfRule type="dataBar" id="{0A973596-8D66-42BC-B091-395D47EB12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E2421:E2436</xm:sqref>
        </x14:conditionalFormatting>
        <x14:conditionalFormatting xmlns:xm="http://schemas.microsoft.com/office/excel/2006/main">
          <x14:cfRule type="dataBar" id="{FD7CD410-973B-444A-A584-341B34E8F1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F2421:F2436</xm:sqref>
        </x14:conditionalFormatting>
        <x14:conditionalFormatting xmlns:xm="http://schemas.microsoft.com/office/excel/2006/main">
          <x14:cfRule type="dataBar" id="{F4087C5F-4DE4-4C98-8A4F-923F86FF3B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G2421:G2436</xm:sqref>
        </x14:conditionalFormatting>
        <x14:conditionalFormatting xmlns:xm="http://schemas.microsoft.com/office/excel/2006/main">
          <x14:cfRule type="dataBar" id="{4F3C544A-E26F-44E6-8CA4-D49FFB5758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H2421:H2436</xm:sqref>
        </x14:conditionalFormatting>
        <x14:conditionalFormatting xmlns:xm="http://schemas.microsoft.com/office/excel/2006/main">
          <x14:cfRule type="dataBar" id="{2BB415D6-A573-4777-ACB7-FE97564A79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I2421:I2436</xm:sqref>
        </x14:conditionalFormatting>
        <x14:conditionalFormatting xmlns:xm="http://schemas.microsoft.com/office/excel/2006/main">
          <x14:cfRule type="dataBar" id="{BECFD258-3B27-4A3E-BD46-8A28EB495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J2421:J2436</xm:sqref>
        </x14:conditionalFormatting>
        <x14:conditionalFormatting xmlns:xm="http://schemas.microsoft.com/office/excel/2006/main">
          <x14:cfRule type="dataBar" id="{1A4CB401-5AF5-4AC5-9BC9-24EED19066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K2421:K2436</xm:sqref>
        </x14:conditionalFormatting>
        <x14:conditionalFormatting xmlns:xm="http://schemas.microsoft.com/office/excel/2006/main">
          <x14:cfRule type="dataBar" id="{D25F6657-0C31-4F03-9011-4353C2362A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B2443:B2458</xm:sqref>
        </x14:conditionalFormatting>
        <x14:conditionalFormatting xmlns:xm="http://schemas.microsoft.com/office/excel/2006/main">
          <x14:cfRule type="dataBar" id="{2987BC54-11FC-4825-8E63-C42E2442FA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C2443:C2458</xm:sqref>
        </x14:conditionalFormatting>
        <x14:conditionalFormatting xmlns:xm="http://schemas.microsoft.com/office/excel/2006/main">
          <x14:cfRule type="dataBar" id="{36478545-5F80-422F-AB43-999DA7C9F1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D2443:D2458</xm:sqref>
        </x14:conditionalFormatting>
        <x14:conditionalFormatting xmlns:xm="http://schemas.microsoft.com/office/excel/2006/main">
          <x14:cfRule type="dataBar" id="{B2D2698D-2ED4-4F02-9A2E-8C82547BC5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E2443:E2458</xm:sqref>
        </x14:conditionalFormatting>
        <x14:conditionalFormatting xmlns:xm="http://schemas.microsoft.com/office/excel/2006/main">
          <x14:cfRule type="dataBar" id="{91BE9A77-7668-4828-B272-B19C6D70A1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F2443:F2458</xm:sqref>
        </x14:conditionalFormatting>
        <x14:conditionalFormatting xmlns:xm="http://schemas.microsoft.com/office/excel/2006/main">
          <x14:cfRule type="dataBar" id="{BE6C1546-54C7-481D-9A4A-DBA2C50E6C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G2443:G2458</xm:sqref>
        </x14:conditionalFormatting>
        <x14:conditionalFormatting xmlns:xm="http://schemas.microsoft.com/office/excel/2006/main">
          <x14:cfRule type="dataBar" id="{BE1E6485-5B1D-49DA-BA7C-0712B762CD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H2443:H2458</xm:sqref>
        </x14:conditionalFormatting>
        <x14:conditionalFormatting xmlns:xm="http://schemas.microsoft.com/office/excel/2006/main">
          <x14:cfRule type="dataBar" id="{5706FE07-3856-45AA-A590-8DF536465A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I2443:I2458</xm:sqref>
        </x14:conditionalFormatting>
        <x14:conditionalFormatting xmlns:xm="http://schemas.microsoft.com/office/excel/2006/main">
          <x14:cfRule type="dataBar" id="{B5604798-C8C9-4927-B968-CB4D737AE4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J2443:J2458</xm:sqref>
        </x14:conditionalFormatting>
        <x14:conditionalFormatting xmlns:xm="http://schemas.microsoft.com/office/excel/2006/main">
          <x14:cfRule type="dataBar" id="{CBF826F8-9942-4B7F-A2C0-DE7CB07B1F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K2443:K2458</xm:sqref>
        </x14:conditionalFormatting>
        <x14:conditionalFormatting xmlns:xm="http://schemas.microsoft.com/office/excel/2006/main">
          <x14:cfRule type="dataBar" id="{77BB2AB3-DD6C-4727-A9AA-D4F466F8E3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B2463:B2478</xm:sqref>
        </x14:conditionalFormatting>
        <x14:conditionalFormatting xmlns:xm="http://schemas.microsoft.com/office/excel/2006/main">
          <x14:cfRule type="dataBar" id="{409D8F90-CBCC-4E34-9BAF-213E6A04EA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C2463:C2478</xm:sqref>
        </x14:conditionalFormatting>
        <x14:conditionalFormatting xmlns:xm="http://schemas.microsoft.com/office/excel/2006/main">
          <x14:cfRule type="dataBar" id="{1B46FB28-17F2-45AE-B3EA-F5EBD8E061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D2463:D2478</xm:sqref>
        </x14:conditionalFormatting>
        <x14:conditionalFormatting xmlns:xm="http://schemas.microsoft.com/office/excel/2006/main">
          <x14:cfRule type="dataBar" id="{AA8680E3-A2F4-4107-9013-8E8879F2A7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E2463:E2478</xm:sqref>
        </x14:conditionalFormatting>
        <x14:conditionalFormatting xmlns:xm="http://schemas.microsoft.com/office/excel/2006/main">
          <x14:cfRule type="dataBar" id="{6A3207CE-FF17-4636-924D-4243540A5A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F2463:F2478</xm:sqref>
        </x14:conditionalFormatting>
        <x14:conditionalFormatting xmlns:xm="http://schemas.microsoft.com/office/excel/2006/main">
          <x14:cfRule type="dataBar" id="{9981D997-280D-42C3-B203-DA57E62269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G2463:G2478</xm:sqref>
        </x14:conditionalFormatting>
        <x14:conditionalFormatting xmlns:xm="http://schemas.microsoft.com/office/excel/2006/main">
          <x14:cfRule type="dataBar" id="{B917E6BE-9127-4DE3-B12E-F7AB27AABF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H2463:H2478</xm:sqref>
        </x14:conditionalFormatting>
        <x14:conditionalFormatting xmlns:xm="http://schemas.microsoft.com/office/excel/2006/main">
          <x14:cfRule type="dataBar" id="{4B814071-6BD2-4D38-877F-59C54EBBF2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I2463:I2478</xm:sqref>
        </x14:conditionalFormatting>
        <x14:conditionalFormatting xmlns:xm="http://schemas.microsoft.com/office/excel/2006/main">
          <x14:cfRule type="dataBar" id="{FB1B88EE-5323-4947-86B1-AF296E27AD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J2463:J2478</xm:sqref>
        </x14:conditionalFormatting>
        <x14:conditionalFormatting xmlns:xm="http://schemas.microsoft.com/office/excel/2006/main">
          <x14:cfRule type="dataBar" id="{0BE62F39-2D5A-4E91-8624-BD6DA018C8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K2463:K2478</xm:sqref>
        </x14:conditionalFormatting>
        <x14:conditionalFormatting xmlns:xm="http://schemas.microsoft.com/office/excel/2006/main">
          <x14:cfRule type="dataBar" id="{431B304D-B8B5-494E-9D56-843B15DA52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B2485:B2500</xm:sqref>
        </x14:conditionalFormatting>
        <x14:conditionalFormatting xmlns:xm="http://schemas.microsoft.com/office/excel/2006/main">
          <x14:cfRule type="dataBar" id="{B03E3717-6994-46A5-B416-B947E8E0D7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C2485:C2500</xm:sqref>
        </x14:conditionalFormatting>
        <x14:conditionalFormatting xmlns:xm="http://schemas.microsoft.com/office/excel/2006/main">
          <x14:cfRule type="dataBar" id="{3ECD133E-B921-4F5B-B546-3B7F3D2F40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D2485:D2500</xm:sqref>
        </x14:conditionalFormatting>
        <x14:conditionalFormatting xmlns:xm="http://schemas.microsoft.com/office/excel/2006/main">
          <x14:cfRule type="dataBar" id="{8DD32E04-9E14-4AB5-8181-741F039D18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E2485:E2500</xm:sqref>
        </x14:conditionalFormatting>
        <x14:conditionalFormatting xmlns:xm="http://schemas.microsoft.com/office/excel/2006/main">
          <x14:cfRule type="dataBar" id="{8D220A2B-0849-46ED-85C9-6A77A509E1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F2485:F2500</xm:sqref>
        </x14:conditionalFormatting>
        <x14:conditionalFormatting xmlns:xm="http://schemas.microsoft.com/office/excel/2006/main">
          <x14:cfRule type="dataBar" id="{23CF09A1-3BBB-48E9-A2A8-7BF2D011DF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G2485:G2500</xm:sqref>
        </x14:conditionalFormatting>
        <x14:conditionalFormatting xmlns:xm="http://schemas.microsoft.com/office/excel/2006/main">
          <x14:cfRule type="dataBar" id="{02A8E538-1D8D-4366-92B8-EBCF2AF351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H2485:H2500</xm:sqref>
        </x14:conditionalFormatting>
        <x14:conditionalFormatting xmlns:xm="http://schemas.microsoft.com/office/excel/2006/main">
          <x14:cfRule type="dataBar" id="{DCDB0917-BB90-4ECB-959F-A9BEB18990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I2485:I2500</xm:sqref>
        </x14:conditionalFormatting>
        <x14:conditionalFormatting xmlns:xm="http://schemas.microsoft.com/office/excel/2006/main">
          <x14:cfRule type="dataBar" id="{20D4FFA5-0E26-4078-B0B8-DCC9DFC36F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J2485:J2500</xm:sqref>
        </x14:conditionalFormatting>
        <x14:conditionalFormatting xmlns:xm="http://schemas.microsoft.com/office/excel/2006/main">
          <x14:cfRule type="dataBar" id="{81EE5AB6-8078-4037-BE68-1A03EBF2F6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K2485:K2500</xm:sqref>
        </x14:conditionalFormatting>
        <x14:conditionalFormatting xmlns:xm="http://schemas.microsoft.com/office/excel/2006/main">
          <x14:cfRule type="dataBar" id="{EEBE4C94-8A80-47B9-8DD8-3416031983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B2505:B2520</xm:sqref>
        </x14:conditionalFormatting>
        <x14:conditionalFormatting xmlns:xm="http://schemas.microsoft.com/office/excel/2006/main">
          <x14:cfRule type="dataBar" id="{88DCDCE8-291A-410C-84B8-817F43F7D6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C2505:C2520</xm:sqref>
        </x14:conditionalFormatting>
        <x14:conditionalFormatting xmlns:xm="http://schemas.microsoft.com/office/excel/2006/main">
          <x14:cfRule type="dataBar" id="{169F2E55-9A59-4B61-8C7C-456CAEFB70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D2505:D2520</xm:sqref>
        </x14:conditionalFormatting>
        <x14:conditionalFormatting xmlns:xm="http://schemas.microsoft.com/office/excel/2006/main">
          <x14:cfRule type="dataBar" id="{33F5560C-4B7D-4DDD-907E-924B3DCED9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E2505:E2520</xm:sqref>
        </x14:conditionalFormatting>
        <x14:conditionalFormatting xmlns:xm="http://schemas.microsoft.com/office/excel/2006/main">
          <x14:cfRule type="dataBar" id="{B7F67B2B-B922-4C32-AA35-8B0E2D9F8F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F2505:F2520</xm:sqref>
        </x14:conditionalFormatting>
        <x14:conditionalFormatting xmlns:xm="http://schemas.microsoft.com/office/excel/2006/main">
          <x14:cfRule type="dataBar" id="{7B1B9757-DA13-4B0E-BAE0-7E852DBB42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G2505:G2520</xm:sqref>
        </x14:conditionalFormatting>
        <x14:conditionalFormatting xmlns:xm="http://schemas.microsoft.com/office/excel/2006/main">
          <x14:cfRule type="dataBar" id="{33972DD4-B61A-49F3-8A03-D31FA8D44C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H2505:H2520</xm:sqref>
        </x14:conditionalFormatting>
        <x14:conditionalFormatting xmlns:xm="http://schemas.microsoft.com/office/excel/2006/main">
          <x14:cfRule type="dataBar" id="{168787D7-9B1D-4AC2-8234-51959AFCAA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I2505:I2520</xm:sqref>
        </x14:conditionalFormatting>
        <x14:conditionalFormatting xmlns:xm="http://schemas.microsoft.com/office/excel/2006/main">
          <x14:cfRule type="dataBar" id="{7F635A01-58EE-4C24-8D9A-C65C9D8FCD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J2505:J2520</xm:sqref>
        </x14:conditionalFormatting>
        <x14:conditionalFormatting xmlns:xm="http://schemas.microsoft.com/office/excel/2006/main">
          <x14:cfRule type="dataBar" id="{F92422B1-0082-4B14-8CE9-307613ED6D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K2505:K2520</xm:sqref>
        </x14:conditionalFormatting>
        <x14:conditionalFormatting xmlns:xm="http://schemas.microsoft.com/office/excel/2006/main">
          <x14:cfRule type="dataBar" id="{61464DE9-F226-4D73-BDFB-121E6C8A91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B2527:B2542</xm:sqref>
        </x14:conditionalFormatting>
        <x14:conditionalFormatting xmlns:xm="http://schemas.microsoft.com/office/excel/2006/main">
          <x14:cfRule type="dataBar" id="{F98F95B8-0C50-4E25-9E0E-FE418C94A6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C2527:C2542</xm:sqref>
        </x14:conditionalFormatting>
        <x14:conditionalFormatting xmlns:xm="http://schemas.microsoft.com/office/excel/2006/main">
          <x14:cfRule type="dataBar" id="{3C5CB48A-3C43-4406-89C6-49C53BA457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D2527:D2542</xm:sqref>
        </x14:conditionalFormatting>
        <x14:conditionalFormatting xmlns:xm="http://schemas.microsoft.com/office/excel/2006/main">
          <x14:cfRule type="dataBar" id="{0AC2A4BB-4E40-445D-BAAC-F80796A4B1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E2527:E2542</xm:sqref>
        </x14:conditionalFormatting>
        <x14:conditionalFormatting xmlns:xm="http://schemas.microsoft.com/office/excel/2006/main">
          <x14:cfRule type="dataBar" id="{14929E16-F504-47FB-BD0E-777CFF3E69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F2527:F2542</xm:sqref>
        </x14:conditionalFormatting>
        <x14:conditionalFormatting xmlns:xm="http://schemas.microsoft.com/office/excel/2006/main">
          <x14:cfRule type="dataBar" id="{70AFC86F-E8C9-4852-AC25-890269F426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G2527:G2542</xm:sqref>
        </x14:conditionalFormatting>
        <x14:conditionalFormatting xmlns:xm="http://schemas.microsoft.com/office/excel/2006/main">
          <x14:cfRule type="dataBar" id="{3E8EAC2E-0350-4FBC-8AE4-9A5A54B296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H2527:H2542</xm:sqref>
        </x14:conditionalFormatting>
        <x14:conditionalFormatting xmlns:xm="http://schemas.microsoft.com/office/excel/2006/main">
          <x14:cfRule type="dataBar" id="{984361E2-46F1-468E-B004-AFAB4DD9FB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I2527:I2542</xm:sqref>
        </x14:conditionalFormatting>
        <x14:conditionalFormatting xmlns:xm="http://schemas.microsoft.com/office/excel/2006/main">
          <x14:cfRule type="dataBar" id="{EFF1359F-0A8A-4D50-8B57-234B33860F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J2527:J2542</xm:sqref>
        </x14:conditionalFormatting>
        <x14:conditionalFormatting xmlns:xm="http://schemas.microsoft.com/office/excel/2006/main">
          <x14:cfRule type="dataBar" id="{05B6F3DF-3BCC-4129-8420-C684FFC310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K2527:K2542</xm:sqref>
        </x14:conditionalFormatting>
        <x14:conditionalFormatting xmlns:xm="http://schemas.microsoft.com/office/excel/2006/main">
          <x14:cfRule type="dataBar" id="{74AC5706-3D75-498E-80C0-CD714F19D5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B2547:B2562</xm:sqref>
        </x14:conditionalFormatting>
        <x14:conditionalFormatting xmlns:xm="http://schemas.microsoft.com/office/excel/2006/main">
          <x14:cfRule type="dataBar" id="{E6F95719-3370-4D9D-A322-4B048B3E81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C2547:C2562</xm:sqref>
        </x14:conditionalFormatting>
        <x14:conditionalFormatting xmlns:xm="http://schemas.microsoft.com/office/excel/2006/main">
          <x14:cfRule type="dataBar" id="{39CFA75E-1300-4B14-9DAE-98B6C1647E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D2547:D2562</xm:sqref>
        </x14:conditionalFormatting>
        <x14:conditionalFormatting xmlns:xm="http://schemas.microsoft.com/office/excel/2006/main">
          <x14:cfRule type="dataBar" id="{8B8CDF90-0835-48C0-86E2-1DEA8D3B69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E2547:E2562</xm:sqref>
        </x14:conditionalFormatting>
        <x14:conditionalFormatting xmlns:xm="http://schemas.microsoft.com/office/excel/2006/main">
          <x14:cfRule type="dataBar" id="{6A06F861-1D48-4CFA-9B3B-7F13B1C70D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F2547:F2562</xm:sqref>
        </x14:conditionalFormatting>
        <x14:conditionalFormatting xmlns:xm="http://schemas.microsoft.com/office/excel/2006/main">
          <x14:cfRule type="dataBar" id="{CF87CEBF-B799-475D-A3BE-92354E12D7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G2547:G2562</xm:sqref>
        </x14:conditionalFormatting>
        <x14:conditionalFormatting xmlns:xm="http://schemas.microsoft.com/office/excel/2006/main">
          <x14:cfRule type="dataBar" id="{6710AA79-C62A-486D-8D93-80DB7B7E47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H2547:H2562</xm:sqref>
        </x14:conditionalFormatting>
        <x14:conditionalFormatting xmlns:xm="http://schemas.microsoft.com/office/excel/2006/main">
          <x14:cfRule type="dataBar" id="{115B66DD-A3D5-4596-AC3A-6E4947837F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I2547:I2562</xm:sqref>
        </x14:conditionalFormatting>
        <x14:conditionalFormatting xmlns:xm="http://schemas.microsoft.com/office/excel/2006/main">
          <x14:cfRule type="dataBar" id="{A7779CEC-6A7F-408A-9C56-7BC843DE79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J2547:J2562</xm:sqref>
        </x14:conditionalFormatting>
        <x14:conditionalFormatting xmlns:xm="http://schemas.microsoft.com/office/excel/2006/main">
          <x14:cfRule type="dataBar" id="{B8CC5FAC-2314-47D2-8132-AF4FAA6147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K2547:K2562</xm:sqref>
        </x14:conditionalFormatting>
        <x14:conditionalFormatting xmlns:xm="http://schemas.microsoft.com/office/excel/2006/main">
          <x14:cfRule type="dataBar" id="{BEBFEDF0-64E2-4607-A954-6E87B8AF18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B2569:B2584</xm:sqref>
        </x14:conditionalFormatting>
        <x14:conditionalFormatting xmlns:xm="http://schemas.microsoft.com/office/excel/2006/main">
          <x14:cfRule type="dataBar" id="{6245FDAC-BD58-45E5-B577-B6AEABB62B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C2569:C2584</xm:sqref>
        </x14:conditionalFormatting>
        <x14:conditionalFormatting xmlns:xm="http://schemas.microsoft.com/office/excel/2006/main">
          <x14:cfRule type="dataBar" id="{A77443CA-E6D7-44BC-A7C6-BFC56D3AF9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D2569:D2584</xm:sqref>
        </x14:conditionalFormatting>
        <x14:conditionalFormatting xmlns:xm="http://schemas.microsoft.com/office/excel/2006/main">
          <x14:cfRule type="dataBar" id="{DD6D7F1A-9C2B-4878-AE15-D94F7E92F5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E2569:E2584</xm:sqref>
        </x14:conditionalFormatting>
        <x14:conditionalFormatting xmlns:xm="http://schemas.microsoft.com/office/excel/2006/main">
          <x14:cfRule type="dataBar" id="{34F1F988-931B-417A-9EBA-7E44B1FD95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F2569:F2584</xm:sqref>
        </x14:conditionalFormatting>
        <x14:conditionalFormatting xmlns:xm="http://schemas.microsoft.com/office/excel/2006/main">
          <x14:cfRule type="dataBar" id="{816B3066-5CAF-4581-9BF4-43B97E0EBE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G2569:G2584</xm:sqref>
        </x14:conditionalFormatting>
        <x14:conditionalFormatting xmlns:xm="http://schemas.microsoft.com/office/excel/2006/main">
          <x14:cfRule type="dataBar" id="{327859FB-2200-405E-8427-AA24EF2206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H2569:H2584</xm:sqref>
        </x14:conditionalFormatting>
        <x14:conditionalFormatting xmlns:xm="http://schemas.microsoft.com/office/excel/2006/main">
          <x14:cfRule type="dataBar" id="{C3451A91-CE95-473C-A2D4-08A0A83041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I2569:I2584</xm:sqref>
        </x14:conditionalFormatting>
        <x14:conditionalFormatting xmlns:xm="http://schemas.microsoft.com/office/excel/2006/main">
          <x14:cfRule type="dataBar" id="{82E68212-03B2-443B-9B2A-4C5BADC90C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J2569:J2584</xm:sqref>
        </x14:conditionalFormatting>
        <x14:conditionalFormatting xmlns:xm="http://schemas.microsoft.com/office/excel/2006/main">
          <x14:cfRule type="dataBar" id="{B20E6A02-DD71-47C8-ABFB-816BE219C9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K2569:K2584</xm:sqref>
        </x14:conditionalFormatting>
        <x14:conditionalFormatting xmlns:xm="http://schemas.microsoft.com/office/excel/2006/main">
          <x14:cfRule type="dataBar" id="{70CA3093-67AA-464B-80AD-7CD4F5FE93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B2589:B2604</xm:sqref>
        </x14:conditionalFormatting>
        <x14:conditionalFormatting xmlns:xm="http://schemas.microsoft.com/office/excel/2006/main">
          <x14:cfRule type="dataBar" id="{95088AD8-122D-4A10-8AA6-3FEAA7B75B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C2589:C2604</xm:sqref>
        </x14:conditionalFormatting>
        <x14:conditionalFormatting xmlns:xm="http://schemas.microsoft.com/office/excel/2006/main">
          <x14:cfRule type="dataBar" id="{6EC48ED5-2C3B-4428-A10C-42C48D2746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D2589:D2604</xm:sqref>
        </x14:conditionalFormatting>
        <x14:conditionalFormatting xmlns:xm="http://schemas.microsoft.com/office/excel/2006/main">
          <x14:cfRule type="dataBar" id="{96923026-6CB1-45FD-A743-A707834037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E2589:E2604</xm:sqref>
        </x14:conditionalFormatting>
        <x14:conditionalFormatting xmlns:xm="http://schemas.microsoft.com/office/excel/2006/main">
          <x14:cfRule type="dataBar" id="{CEBA9851-DD7E-4C01-A612-5E688FBD66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F2589:F2604</xm:sqref>
        </x14:conditionalFormatting>
        <x14:conditionalFormatting xmlns:xm="http://schemas.microsoft.com/office/excel/2006/main">
          <x14:cfRule type="dataBar" id="{61FF4C8C-2C61-4816-A751-10D380F1FC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G2589:G2604</xm:sqref>
        </x14:conditionalFormatting>
        <x14:conditionalFormatting xmlns:xm="http://schemas.microsoft.com/office/excel/2006/main">
          <x14:cfRule type="dataBar" id="{68050E89-170C-4187-8748-0E71D2BF70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H2589:H2604</xm:sqref>
        </x14:conditionalFormatting>
        <x14:conditionalFormatting xmlns:xm="http://schemas.microsoft.com/office/excel/2006/main">
          <x14:cfRule type="dataBar" id="{16F140D4-FA41-4EFD-A823-E83B56BEB4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I2589:I2604</xm:sqref>
        </x14:conditionalFormatting>
        <x14:conditionalFormatting xmlns:xm="http://schemas.microsoft.com/office/excel/2006/main">
          <x14:cfRule type="dataBar" id="{43425065-6E92-41F6-9C05-73953A921D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J2589:J2604</xm:sqref>
        </x14:conditionalFormatting>
        <x14:conditionalFormatting xmlns:xm="http://schemas.microsoft.com/office/excel/2006/main">
          <x14:cfRule type="dataBar" id="{408D75B4-DDB5-4C5B-A455-CF101E06D4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K2589:K2604</xm:sqref>
        </x14:conditionalFormatting>
        <x14:conditionalFormatting xmlns:xm="http://schemas.microsoft.com/office/excel/2006/main">
          <x14:cfRule type="dataBar" id="{55CFC076-EBAE-4DD0-9506-F3C11DC652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B2611:B2626</xm:sqref>
        </x14:conditionalFormatting>
        <x14:conditionalFormatting xmlns:xm="http://schemas.microsoft.com/office/excel/2006/main">
          <x14:cfRule type="dataBar" id="{6C634070-158C-4B8F-97FD-D5A6B3459F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C2611:C2626</xm:sqref>
        </x14:conditionalFormatting>
        <x14:conditionalFormatting xmlns:xm="http://schemas.microsoft.com/office/excel/2006/main">
          <x14:cfRule type="dataBar" id="{43DB3C46-9766-49D7-83F1-5A3663A30A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D2611:D2626</xm:sqref>
        </x14:conditionalFormatting>
        <x14:conditionalFormatting xmlns:xm="http://schemas.microsoft.com/office/excel/2006/main">
          <x14:cfRule type="dataBar" id="{D133DE99-5285-4A00-8298-8FB7CB3E63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E2611:E2626</xm:sqref>
        </x14:conditionalFormatting>
        <x14:conditionalFormatting xmlns:xm="http://schemas.microsoft.com/office/excel/2006/main">
          <x14:cfRule type="dataBar" id="{4B7BE939-F5EE-43EF-9DF0-5C27365DDB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F2611:F2626</xm:sqref>
        </x14:conditionalFormatting>
        <x14:conditionalFormatting xmlns:xm="http://schemas.microsoft.com/office/excel/2006/main">
          <x14:cfRule type="dataBar" id="{E96D650D-270B-4A77-BA59-4BCA9FF304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G2611:G2626</xm:sqref>
        </x14:conditionalFormatting>
        <x14:conditionalFormatting xmlns:xm="http://schemas.microsoft.com/office/excel/2006/main">
          <x14:cfRule type="dataBar" id="{DD201E72-C5B4-4EF5-936B-CB14071789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H2611:H2626</xm:sqref>
        </x14:conditionalFormatting>
        <x14:conditionalFormatting xmlns:xm="http://schemas.microsoft.com/office/excel/2006/main">
          <x14:cfRule type="dataBar" id="{15FD1719-CD84-41DD-8647-966ED2F281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I2611:I2626</xm:sqref>
        </x14:conditionalFormatting>
        <x14:conditionalFormatting xmlns:xm="http://schemas.microsoft.com/office/excel/2006/main">
          <x14:cfRule type="dataBar" id="{32A01BDC-A074-4C7A-AD2F-FC88A7F42D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J2611:J2626</xm:sqref>
        </x14:conditionalFormatting>
        <x14:conditionalFormatting xmlns:xm="http://schemas.microsoft.com/office/excel/2006/main">
          <x14:cfRule type="dataBar" id="{D56F628B-973B-45BC-A94A-3A12B27876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K2611:K2626</xm:sqref>
        </x14:conditionalFormatting>
        <x14:conditionalFormatting xmlns:xm="http://schemas.microsoft.com/office/excel/2006/main">
          <x14:cfRule type="dataBar" id="{143E5064-DA23-4087-B099-BD32267EE9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B2631:B2646</xm:sqref>
        </x14:conditionalFormatting>
        <x14:conditionalFormatting xmlns:xm="http://schemas.microsoft.com/office/excel/2006/main">
          <x14:cfRule type="dataBar" id="{2F895DC4-BA42-4320-BDE5-F41C74A76D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C2631:C2646</xm:sqref>
        </x14:conditionalFormatting>
        <x14:conditionalFormatting xmlns:xm="http://schemas.microsoft.com/office/excel/2006/main">
          <x14:cfRule type="dataBar" id="{BF9F804B-1A93-4CB7-AB64-A69619883A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D2631:D2646</xm:sqref>
        </x14:conditionalFormatting>
        <x14:conditionalFormatting xmlns:xm="http://schemas.microsoft.com/office/excel/2006/main">
          <x14:cfRule type="dataBar" id="{0298AC76-6290-4A2A-B1E4-41D32FDADD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E2631:E2646</xm:sqref>
        </x14:conditionalFormatting>
        <x14:conditionalFormatting xmlns:xm="http://schemas.microsoft.com/office/excel/2006/main">
          <x14:cfRule type="dataBar" id="{69CEBB5E-6296-4740-8134-1608E3E674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F2631:F2646</xm:sqref>
        </x14:conditionalFormatting>
        <x14:conditionalFormatting xmlns:xm="http://schemas.microsoft.com/office/excel/2006/main">
          <x14:cfRule type="dataBar" id="{4AFD5BCC-539E-412E-89F4-85A0A07DCF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G2631:G2646</xm:sqref>
        </x14:conditionalFormatting>
        <x14:conditionalFormatting xmlns:xm="http://schemas.microsoft.com/office/excel/2006/main">
          <x14:cfRule type="dataBar" id="{BCAA437F-39EA-4DC0-9CBA-A9293862FE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H2631:H2646</xm:sqref>
        </x14:conditionalFormatting>
        <x14:conditionalFormatting xmlns:xm="http://schemas.microsoft.com/office/excel/2006/main">
          <x14:cfRule type="dataBar" id="{F05E4925-EC49-4593-920E-9044E97B0B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I2631:I2646</xm:sqref>
        </x14:conditionalFormatting>
        <x14:conditionalFormatting xmlns:xm="http://schemas.microsoft.com/office/excel/2006/main">
          <x14:cfRule type="dataBar" id="{A864675F-9AAA-4138-ACDA-B3715D76EE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J2631:J2646</xm:sqref>
        </x14:conditionalFormatting>
        <x14:conditionalFormatting xmlns:xm="http://schemas.microsoft.com/office/excel/2006/main">
          <x14:cfRule type="dataBar" id="{ECC92235-F983-42A2-8C51-3D50157BF4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K2631:K2646</xm:sqref>
        </x14:conditionalFormatting>
        <x14:conditionalFormatting xmlns:xm="http://schemas.microsoft.com/office/excel/2006/main">
          <x14:cfRule type="dataBar" id="{C6818BE2-F2E1-4B84-9F1F-8FBA9582DA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B2653:B2668</xm:sqref>
        </x14:conditionalFormatting>
        <x14:conditionalFormatting xmlns:xm="http://schemas.microsoft.com/office/excel/2006/main">
          <x14:cfRule type="dataBar" id="{5DCA12C9-264C-4CEE-8A81-DDA57CC5D9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C2653:C2668</xm:sqref>
        </x14:conditionalFormatting>
        <x14:conditionalFormatting xmlns:xm="http://schemas.microsoft.com/office/excel/2006/main">
          <x14:cfRule type="dataBar" id="{D2940F0C-F96C-4D5B-A26B-9A3A16FEFC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D2653:D2668</xm:sqref>
        </x14:conditionalFormatting>
        <x14:conditionalFormatting xmlns:xm="http://schemas.microsoft.com/office/excel/2006/main">
          <x14:cfRule type="dataBar" id="{972FFC88-507A-4672-92C3-C866EA77CC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E2653:E2668</xm:sqref>
        </x14:conditionalFormatting>
        <x14:conditionalFormatting xmlns:xm="http://schemas.microsoft.com/office/excel/2006/main">
          <x14:cfRule type="dataBar" id="{086127D4-E87B-4789-8001-5EAB4A0EC0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F2653:F2668</xm:sqref>
        </x14:conditionalFormatting>
        <x14:conditionalFormatting xmlns:xm="http://schemas.microsoft.com/office/excel/2006/main">
          <x14:cfRule type="dataBar" id="{C7586E49-ADBA-4E2F-81AD-B0433EE259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G2653:G2668</xm:sqref>
        </x14:conditionalFormatting>
        <x14:conditionalFormatting xmlns:xm="http://schemas.microsoft.com/office/excel/2006/main">
          <x14:cfRule type="dataBar" id="{2E18FFE0-D3F4-4CD0-ABBE-F68BC93CD8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H2653:H2668</xm:sqref>
        </x14:conditionalFormatting>
        <x14:conditionalFormatting xmlns:xm="http://schemas.microsoft.com/office/excel/2006/main">
          <x14:cfRule type="dataBar" id="{15DD5FB5-98D0-42B1-982E-4566FAE710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I2653:I2668</xm:sqref>
        </x14:conditionalFormatting>
        <x14:conditionalFormatting xmlns:xm="http://schemas.microsoft.com/office/excel/2006/main">
          <x14:cfRule type="dataBar" id="{05BAB398-DD08-4A2F-8835-AFFC979BF3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J2653:J2668</xm:sqref>
        </x14:conditionalFormatting>
        <x14:conditionalFormatting xmlns:xm="http://schemas.microsoft.com/office/excel/2006/main">
          <x14:cfRule type="dataBar" id="{3F3C3FEE-854B-423F-8FF0-33D4FFE12D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K2653:K2668</xm:sqref>
        </x14:conditionalFormatting>
        <x14:conditionalFormatting xmlns:xm="http://schemas.microsoft.com/office/excel/2006/main">
          <x14:cfRule type="dataBar" id="{46D6BD8D-25F9-4DC3-84D3-7CFC700E99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B2673:B2688</xm:sqref>
        </x14:conditionalFormatting>
        <x14:conditionalFormatting xmlns:xm="http://schemas.microsoft.com/office/excel/2006/main">
          <x14:cfRule type="dataBar" id="{65EA44BC-7E7E-404A-A4F6-E83C979525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C2673:C2688</xm:sqref>
        </x14:conditionalFormatting>
        <x14:conditionalFormatting xmlns:xm="http://schemas.microsoft.com/office/excel/2006/main">
          <x14:cfRule type="dataBar" id="{C6124995-D6A9-4D73-892C-DA817E7F85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D2673:D2688</xm:sqref>
        </x14:conditionalFormatting>
        <x14:conditionalFormatting xmlns:xm="http://schemas.microsoft.com/office/excel/2006/main">
          <x14:cfRule type="dataBar" id="{FF9064AF-ECFF-4A02-B199-0D03F3CC52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E2673:E2688</xm:sqref>
        </x14:conditionalFormatting>
        <x14:conditionalFormatting xmlns:xm="http://schemas.microsoft.com/office/excel/2006/main">
          <x14:cfRule type="dataBar" id="{F193C6DD-A8CA-472A-A71C-BB2BF2756F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F2673:F2688</xm:sqref>
        </x14:conditionalFormatting>
        <x14:conditionalFormatting xmlns:xm="http://schemas.microsoft.com/office/excel/2006/main">
          <x14:cfRule type="dataBar" id="{DD116FDD-B2F2-44C8-9D7A-ECAAA3AE91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G2673:G2688</xm:sqref>
        </x14:conditionalFormatting>
        <x14:conditionalFormatting xmlns:xm="http://schemas.microsoft.com/office/excel/2006/main">
          <x14:cfRule type="dataBar" id="{A8E96741-9B37-48D9-8162-6B66BEE1D0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H2673:H2688</xm:sqref>
        </x14:conditionalFormatting>
        <x14:conditionalFormatting xmlns:xm="http://schemas.microsoft.com/office/excel/2006/main">
          <x14:cfRule type="dataBar" id="{C6C557FA-13F2-489C-B6CA-177BB66FB7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I2673:I2688</xm:sqref>
        </x14:conditionalFormatting>
        <x14:conditionalFormatting xmlns:xm="http://schemas.microsoft.com/office/excel/2006/main">
          <x14:cfRule type="dataBar" id="{8D20278D-C681-4D6E-876D-2E42C899C9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J2673:J2688</xm:sqref>
        </x14:conditionalFormatting>
        <x14:conditionalFormatting xmlns:xm="http://schemas.microsoft.com/office/excel/2006/main">
          <x14:cfRule type="dataBar" id="{09517DAA-3D3E-4433-8F2B-6DE134BA6B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K2673:K2688</xm:sqref>
        </x14:conditionalFormatting>
        <x14:conditionalFormatting xmlns:xm="http://schemas.microsoft.com/office/excel/2006/main">
          <x14:cfRule type="dataBar" id="{F0E7F1FE-6707-42D7-BD6B-D99AF56A91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B2695:B2710</xm:sqref>
        </x14:conditionalFormatting>
        <x14:conditionalFormatting xmlns:xm="http://schemas.microsoft.com/office/excel/2006/main">
          <x14:cfRule type="dataBar" id="{917FC0C4-D620-492E-9703-09AE658BCF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C2695:C2710</xm:sqref>
        </x14:conditionalFormatting>
        <x14:conditionalFormatting xmlns:xm="http://schemas.microsoft.com/office/excel/2006/main">
          <x14:cfRule type="dataBar" id="{E4E2050A-3A3D-434B-AD23-BAE03127ED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D2695:D2710</xm:sqref>
        </x14:conditionalFormatting>
        <x14:conditionalFormatting xmlns:xm="http://schemas.microsoft.com/office/excel/2006/main">
          <x14:cfRule type="dataBar" id="{EC4901AF-D1E8-493E-A8FD-D4AE3FBD70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E2695:E2710</xm:sqref>
        </x14:conditionalFormatting>
        <x14:conditionalFormatting xmlns:xm="http://schemas.microsoft.com/office/excel/2006/main">
          <x14:cfRule type="dataBar" id="{CDDB5C7A-00C3-4AAF-B2B6-E54CAFB65E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F2695:F2710</xm:sqref>
        </x14:conditionalFormatting>
        <x14:conditionalFormatting xmlns:xm="http://schemas.microsoft.com/office/excel/2006/main">
          <x14:cfRule type="dataBar" id="{6A3D6A85-BC3C-4745-8A07-0AB44B1219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G2695:G2710</xm:sqref>
        </x14:conditionalFormatting>
        <x14:conditionalFormatting xmlns:xm="http://schemas.microsoft.com/office/excel/2006/main">
          <x14:cfRule type="dataBar" id="{F496134D-B6F1-4511-B0B9-C19B406D12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H2695:H2710</xm:sqref>
        </x14:conditionalFormatting>
        <x14:conditionalFormatting xmlns:xm="http://schemas.microsoft.com/office/excel/2006/main">
          <x14:cfRule type="dataBar" id="{819CE658-4C7E-4036-AB2B-47FCF44C23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I2695:I2710</xm:sqref>
        </x14:conditionalFormatting>
        <x14:conditionalFormatting xmlns:xm="http://schemas.microsoft.com/office/excel/2006/main">
          <x14:cfRule type="dataBar" id="{ACF235EA-98EA-4E09-AEC4-20AC053D26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J2695:J2710</xm:sqref>
        </x14:conditionalFormatting>
        <x14:conditionalFormatting xmlns:xm="http://schemas.microsoft.com/office/excel/2006/main">
          <x14:cfRule type="dataBar" id="{75C0637B-AF1E-45A4-A22B-F7043E9EB7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K2695:K2710</xm:sqref>
        </x14:conditionalFormatting>
        <x14:conditionalFormatting xmlns:xm="http://schemas.microsoft.com/office/excel/2006/main">
          <x14:cfRule type="dataBar" id="{FA9B89F2-9B0D-423D-8A92-5EE6E65E23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B2715:B2730</xm:sqref>
        </x14:conditionalFormatting>
        <x14:conditionalFormatting xmlns:xm="http://schemas.microsoft.com/office/excel/2006/main">
          <x14:cfRule type="dataBar" id="{D49A251A-45CF-45B1-AB8C-0BE495E435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C2715:C2730</xm:sqref>
        </x14:conditionalFormatting>
        <x14:conditionalFormatting xmlns:xm="http://schemas.microsoft.com/office/excel/2006/main">
          <x14:cfRule type="dataBar" id="{63B1EBFE-817D-44D8-816E-0618874741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D2715:D2730</xm:sqref>
        </x14:conditionalFormatting>
        <x14:conditionalFormatting xmlns:xm="http://schemas.microsoft.com/office/excel/2006/main">
          <x14:cfRule type="dataBar" id="{61EF11DD-D440-4541-B07D-DCACF9C713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E2715:E2730</xm:sqref>
        </x14:conditionalFormatting>
        <x14:conditionalFormatting xmlns:xm="http://schemas.microsoft.com/office/excel/2006/main">
          <x14:cfRule type="dataBar" id="{D52683A7-BEE3-42D9-9EC3-1E52FD5FCF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F2715:F2730</xm:sqref>
        </x14:conditionalFormatting>
        <x14:conditionalFormatting xmlns:xm="http://schemas.microsoft.com/office/excel/2006/main">
          <x14:cfRule type="dataBar" id="{04D6D316-7C20-449C-8A38-50074D2473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G2715:G2730</xm:sqref>
        </x14:conditionalFormatting>
        <x14:conditionalFormatting xmlns:xm="http://schemas.microsoft.com/office/excel/2006/main">
          <x14:cfRule type="dataBar" id="{15FB1A75-B6DF-4858-8922-0719294A3E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H2715:H2730</xm:sqref>
        </x14:conditionalFormatting>
        <x14:conditionalFormatting xmlns:xm="http://schemas.microsoft.com/office/excel/2006/main">
          <x14:cfRule type="dataBar" id="{C62725C7-00E6-49D8-B510-AB322741F4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I2715:I2730</xm:sqref>
        </x14:conditionalFormatting>
        <x14:conditionalFormatting xmlns:xm="http://schemas.microsoft.com/office/excel/2006/main">
          <x14:cfRule type="dataBar" id="{CA8B9D15-BC5F-4174-A99C-D570A890DB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J2715:J2730</xm:sqref>
        </x14:conditionalFormatting>
        <x14:conditionalFormatting xmlns:xm="http://schemas.microsoft.com/office/excel/2006/main">
          <x14:cfRule type="dataBar" id="{7A2A84E6-3FA4-48EA-9A38-62F0FC1C0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K2715:K2730</xm:sqref>
        </x14:conditionalFormatting>
        <x14:conditionalFormatting xmlns:xm="http://schemas.microsoft.com/office/excel/2006/main">
          <x14:cfRule type="dataBar" id="{4F9E8155-8E4A-4EC3-8E17-20983B03B2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B2737:B2752</xm:sqref>
        </x14:conditionalFormatting>
        <x14:conditionalFormatting xmlns:xm="http://schemas.microsoft.com/office/excel/2006/main">
          <x14:cfRule type="dataBar" id="{72B589FC-3D8C-46EB-9C83-E89D4D4663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C2737:C2752</xm:sqref>
        </x14:conditionalFormatting>
        <x14:conditionalFormatting xmlns:xm="http://schemas.microsoft.com/office/excel/2006/main">
          <x14:cfRule type="dataBar" id="{FFE8D416-34B0-4701-9551-F523971DFB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D2737:D2752</xm:sqref>
        </x14:conditionalFormatting>
        <x14:conditionalFormatting xmlns:xm="http://schemas.microsoft.com/office/excel/2006/main">
          <x14:cfRule type="dataBar" id="{8583A7FB-A966-49FF-9A39-D7CC62DDA0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E2737:E2752</xm:sqref>
        </x14:conditionalFormatting>
        <x14:conditionalFormatting xmlns:xm="http://schemas.microsoft.com/office/excel/2006/main">
          <x14:cfRule type="dataBar" id="{E9A1793A-7499-4F6E-B26D-760C7154E4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F2737:F2752</xm:sqref>
        </x14:conditionalFormatting>
        <x14:conditionalFormatting xmlns:xm="http://schemas.microsoft.com/office/excel/2006/main">
          <x14:cfRule type="dataBar" id="{F3069B46-D7EB-4290-A2C7-360ED89CFC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G2737:G2752</xm:sqref>
        </x14:conditionalFormatting>
        <x14:conditionalFormatting xmlns:xm="http://schemas.microsoft.com/office/excel/2006/main">
          <x14:cfRule type="dataBar" id="{7A66243F-5CF4-4906-B6B8-20490B919E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H2737:H2752</xm:sqref>
        </x14:conditionalFormatting>
        <x14:conditionalFormatting xmlns:xm="http://schemas.microsoft.com/office/excel/2006/main">
          <x14:cfRule type="dataBar" id="{63FDC459-B16E-40EE-905D-5F18E30BAF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I2737:I2752</xm:sqref>
        </x14:conditionalFormatting>
        <x14:conditionalFormatting xmlns:xm="http://schemas.microsoft.com/office/excel/2006/main">
          <x14:cfRule type="dataBar" id="{1C00F660-AAA4-4032-8D7A-142D7E3BA3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J2737:J2752</xm:sqref>
        </x14:conditionalFormatting>
        <x14:conditionalFormatting xmlns:xm="http://schemas.microsoft.com/office/excel/2006/main">
          <x14:cfRule type="dataBar" id="{2A38BB87-D08D-4C96-A90F-6B3607C095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K2737:K2752</xm:sqref>
        </x14:conditionalFormatting>
        <x14:conditionalFormatting xmlns:xm="http://schemas.microsoft.com/office/excel/2006/main">
          <x14:cfRule type="dataBar" id="{643EF0FE-730E-4FF1-838A-B3016AE574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B2757:B2772</xm:sqref>
        </x14:conditionalFormatting>
        <x14:conditionalFormatting xmlns:xm="http://schemas.microsoft.com/office/excel/2006/main">
          <x14:cfRule type="dataBar" id="{6DBA7678-66DC-43A7-BB9B-D5315BB97D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C2757:C2772</xm:sqref>
        </x14:conditionalFormatting>
        <x14:conditionalFormatting xmlns:xm="http://schemas.microsoft.com/office/excel/2006/main">
          <x14:cfRule type="dataBar" id="{5228BE9A-E296-4D48-9A17-AFA02562AD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D2757:D2772</xm:sqref>
        </x14:conditionalFormatting>
        <x14:conditionalFormatting xmlns:xm="http://schemas.microsoft.com/office/excel/2006/main">
          <x14:cfRule type="dataBar" id="{4F67F050-C6A4-4C38-BBB6-D64B72AAD5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E2757:E2772</xm:sqref>
        </x14:conditionalFormatting>
        <x14:conditionalFormatting xmlns:xm="http://schemas.microsoft.com/office/excel/2006/main">
          <x14:cfRule type="dataBar" id="{0870683D-3AB6-461D-A02B-0C1719C558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F2757:F2772</xm:sqref>
        </x14:conditionalFormatting>
        <x14:conditionalFormatting xmlns:xm="http://schemas.microsoft.com/office/excel/2006/main">
          <x14:cfRule type="dataBar" id="{0341374C-28F7-4ECD-BA41-FCFDE6F9C5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G2757:G2772</xm:sqref>
        </x14:conditionalFormatting>
        <x14:conditionalFormatting xmlns:xm="http://schemas.microsoft.com/office/excel/2006/main">
          <x14:cfRule type="dataBar" id="{769702BE-C7F8-49A9-A989-B87797BC39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H2757:H2772</xm:sqref>
        </x14:conditionalFormatting>
        <x14:conditionalFormatting xmlns:xm="http://schemas.microsoft.com/office/excel/2006/main">
          <x14:cfRule type="dataBar" id="{BF9E6D0E-83AC-4351-B5B5-FCBB78C5DD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I2757:I2772</xm:sqref>
        </x14:conditionalFormatting>
        <x14:conditionalFormatting xmlns:xm="http://schemas.microsoft.com/office/excel/2006/main">
          <x14:cfRule type="dataBar" id="{3B3D12B2-AFCA-4D28-9893-A579B25441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J2757:J2772</xm:sqref>
        </x14:conditionalFormatting>
        <x14:conditionalFormatting xmlns:xm="http://schemas.microsoft.com/office/excel/2006/main">
          <x14:cfRule type="dataBar" id="{82783A3A-B0B3-4CBA-ACDF-5882D9F9A5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K2757:K2772</xm:sqref>
        </x14:conditionalFormatting>
        <x14:conditionalFormatting xmlns:xm="http://schemas.microsoft.com/office/excel/2006/main">
          <x14:cfRule type="dataBar" id="{F8A87A47-45FE-4CE9-B7ED-242AF77A9A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B2779:B2794</xm:sqref>
        </x14:conditionalFormatting>
        <x14:conditionalFormatting xmlns:xm="http://schemas.microsoft.com/office/excel/2006/main">
          <x14:cfRule type="dataBar" id="{033E25F9-17F8-4D1E-8DB1-506E46DF13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C2779:C2794</xm:sqref>
        </x14:conditionalFormatting>
        <x14:conditionalFormatting xmlns:xm="http://schemas.microsoft.com/office/excel/2006/main">
          <x14:cfRule type="dataBar" id="{ACEA30B2-4CD5-41C8-94F0-FFA3CB9246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D2779:D2794</xm:sqref>
        </x14:conditionalFormatting>
        <x14:conditionalFormatting xmlns:xm="http://schemas.microsoft.com/office/excel/2006/main">
          <x14:cfRule type="dataBar" id="{2092188B-C5CF-4D50-A946-1C3121B2CF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E2779:E2794</xm:sqref>
        </x14:conditionalFormatting>
        <x14:conditionalFormatting xmlns:xm="http://schemas.microsoft.com/office/excel/2006/main">
          <x14:cfRule type="dataBar" id="{2816FD54-F4AA-44EF-9006-9F177A45DD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F2779:F2794</xm:sqref>
        </x14:conditionalFormatting>
        <x14:conditionalFormatting xmlns:xm="http://schemas.microsoft.com/office/excel/2006/main">
          <x14:cfRule type="dataBar" id="{2BF8223F-0BEB-4779-83B6-6FF52A6D80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G2779:G2794</xm:sqref>
        </x14:conditionalFormatting>
        <x14:conditionalFormatting xmlns:xm="http://schemas.microsoft.com/office/excel/2006/main">
          <x14:cfRule type="dataBar" id="{A0F18DCA-E087-45F8-A324-22D4973F79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H2779:H2794</xm:sqref>
        </x14:conditionalFormatting>
        <x14:conditionalFormatting xmlns:xm="http://schemas.microsoft.com/office/excel/2006/main">
          <x14:cfRule type="dataBar" id="{C9B297D5-823F-4505-A32E-3AF9CA0176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I2779:I2794</xm:sqref>
        </x14:conditionalFormatting>
        <x14:conditionalFormatting xmlns:xm="http://schemas.microsoft.com/office/excel/2006/main">
          <x14:cfRule type="dataBar" id="{134B5B7B-F0A4-49FC-A6B5-0AD2E34813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J2779:J2794</xm:sqref>
        </x14:conditionalFormatting>
        <x14:conditionalFormatting xmlns:xm="http://schemas.microsoft.com/office/excel/2006/main">
          <x14:cfRule type="dataBar" id="{25926DF6-8A1A-4E5E-A001-EAA67F869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K2779:K2794</xm:sqref>
        </x14:conditionalFormatting>
        <x14:conditionalFormatting xmlns:xm="http://schemas.microsoft.com/office/excel/2006/main">
          <x14:cfRule type="dataBar" id="{C036A465-9F5D-4B10-928F-62E07B01EB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B2799:B2814</xm:sqref>
        </x14:conditionalFormatting>
        <x14:conditionalFormatting xmlns:xm="http://schemas.microsoft.com/office/excel/2006/main">
          <x14:cfRule type="dataBar" id="{A81CA03C-BBBF-4ACE-82BE-FB8AFBCB4A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C2799:C2814</xm:sqref>
        </x14:conditionalFormatting>
        <x14:conditionalFormatting xmlns:xm="http://schemas.microsoft.com/office/excel/2006/main">
          <x14:cfRule type="dataBar" id="{9ED63216-7512-480B-8E08-25BBAFB2A8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D2799:D2814</xm:sqref>
        </x14:conditionalFormatting>
        <x14:conditionalFormatting xmlns:xm="http://schemas.microsoft.com/office/excel/2006/main">
          <x14:cfRule type="dataBar" id="{810F4766-475B-47F0-95C9-90BE3A18CF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E2799:E2814</xm:sqref>
        </x14:conditionalFormatting>
        <x14:conditionalFormatting xmlns:xm="http://schemas.microsoft.com/office/excel/2006/main">
          <x14:cfRule type="dataBar" id="{824E689F-84AF-4CB3-8B44-1553E2902E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F2799:F2814</xm:sqref>
        </x14:conditionalFormatting>
        <x14:conditionalFormatting xmlns:xm="http://schemas.microsoft.com/office/excel/2006/main">
          <x14:cfRule type="dataBar" id="{3C016FCA-02D1-402F-A0ED-8CD57CEF2E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G2799:G2814</xm:sqref>
        </x14:conditionalFormatting>
        <x14:conditionalFormatting xmlns:xm="http://schemas.microsoft.com/office/excel/2006/main">
          <x14:cfRule type="dataBar" id="{7891B197-63DF-4FCC-9F24-6C5DE6CD15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H2799:H2814</xm:sqref>
        </x14:conditionalFormatting>
        <x14:conditionalFormatting xmlns:xm="http://schemas.microsoft.com/office/excel/2006/main">
          <x14:cfRule type="dataBar" id="{5ED7A339-F244-4560-B247-7DB00AA4E8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I2799:I2814</xm:sqref>
        </x14:conditionalFormatting>
        <x14:conditionalFormatting xmlns:xm="http://schemas.microsoft.com/office/excel/2006/main">
          <x14:cfRule type="dataBar" id="{3C88ADDF-2F67-4E53-9C55-F05AEEC2B4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J2799:J2814</xm:sqref>
        </x14:conditionalFormatting>
        <x14:conditionalFormatting xmlns:xm="http://schemas.microsoft.com/office/excel/2006/main">
          <x14:cfRule type="dataBar" id="{5A84C8DD-D996-4856-98BF-B6D9F6242B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K2799:K2814</xm:sqref>
        </x14:conditionalFormatting>
        <x14:conditionalFormatting xmlns:xm="http://schemas.microsoft.com/office/excel/2006/main">
          <x14:cfRule type="dataBar" id="{12CD30D7-C20C-4E81-B739-BEAC5142DB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B2821:B2836</xm:sqref>
        </x14:conditionalFormatting>
        <x14:conditionalFormatting xmlns:xm="http://schemas.microsoft.com/office/excel/2006/main">
          <x14:cfRule type="dataBar" id="{92AB16B9-823B-4156-9E9C-F62B750C6B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C2821:C2836</xm:sqref>
        </x14:conditionalFormatting>
        <x14:conditionalFormatting xmlns:xm="http://schemas.microsoft.com/office/excel/2006/main">
          <x14:cfRule type="dataBar" id="{84016A8A-0F44-4F86-87EF-FB01689EFE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D2821:D2836</xm:sqref>
        </x14:conditionalFormatting>
        <x14:conditionalFormatting xmlns:xm="http://schemas.microsoft.com/office/excel/2006/main">
          <x14:cfRule type="dataBar" id="{8C313A63-EA3F-4024-80F4-01D4AE69C4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E2821:E2836</xm:sqref>
        </x14:conditionalFormatting>
        <x14:conditionalFormatting xmlns:xm="http://schemas.microsoft.com/office/excel/2006/main">
          <x14:cfRule type="dataBar" id="{5B9D321A-ADC8-4D9C-856E-DEA656F348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F2821:F2836</xm:sqref>
        </x14:conditionalFormatting>
        <x14:conditionalFormatting xmlns:xm="http://schemas.microsoft.com/office/excel/2006/main">
          <x14:cfRule type="dataBar" id="{D44F6554-3142-413B-9DC1-681F934D98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G2821:G2836</xm:sqref>
        </x14:conditionalFormatting>
        <x14:conditionalFormatting xmlns:xm="http://schemas.microsoft.com/office/excel/2006/main">
          <x14:cfRule type="dataBar" id="{2D21808D-6F64-4D17-9D50-72D68018F2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H2821:H2836</xm:sqref>
        </x14:conditionalFormatting>
        <x14:conditionalFormatting xmlns:xm="http://schemas.microsoft.com/office/excel/2006/main">
          <x14:cfRule type="dataBar" id="{7376F007-E8A0-47A7-A346-855D9B7D65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I2821:I2836</xm:sqref>
        </x14:conditionalFormatting>
        <x14:conditionalFormatting xmlns:xm="http://schemas.microsoft.com/office/excel/2006/main">
          <x14:cfRule type="dataBar" id="{FDF86FE1-2805-4412-B82B-59387AF53F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J2821:J2836</xm:sqref>
        </x14:conditionalFormatting>
        <x14:conditionalFormatting xmlns:xm="http://schemas.microsoft.com/office/excel/2006/main">
          <x14:cfRule type="dataBar" id="{840DFC36-0533-4EBA-B626-BD63E7695D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K2821:K2836</xm:sqref>
        </x14:conditionalFormatting>
        <x14:conditionalFormatting xmlns:xm="http://schemas.microsoft.com/office/excel/2006/main">
          <x14:cfRule type="dataBar" id="{86AE7AE2-688C-4FAD-9DAC-590532D64E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B2841:B2856</xm:sqref>
        </x14:conditionalFormatting>
        <x14:conditionalFormatting xmlns:xm="http://schemas.microsoft.com/office/excel/2006/main">
          <x14:cfRule type="dataBar" id="{59AE571E-E2A1-4BFB-857C-33BDA4DBBF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C2841:C2856</xm:sqref>
        </x14:conditionalFormatting>
        <x14:conditionalFormatting xmlns:xm="http://schemas.microsoft.com/office/excel/2006/main">
          <x14:cfRule type="dataBar" id="{8BC79C41-5403-4B85-B43E-125A3A2F7C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D2841:D2856</xm:sqref>
        </x14:conditionalFormatting>
        <x14:conditionalFormatting xmlns:xm="http://schemas.microsoft.com/office/excel/2006/main">
          <x14:cfRule type="dataBar" id="{9678906E-0227-44B6-9628-DBAB2A5D59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E2841:E2856</xm:sqref>
        </x14:conditionalFormatting>
        <x14:conditionalFormatting xmlns:xm="http://schemas.microsoft.com/office/excel/2006/main">
          <x14:cfRule type="dataBar" id="{91638500-7052-4D74-8016-D7D370C8AE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F2841:F2856</xm:sqref>
        </x14:conditionalFormatting>
        <x14:conditionalFormatting xmlns:xm="http://schemas.microsoft.com/office/excel/2006/main">
          <x14:cfRule type="dataBar" id="{9DF2EB6F-C8F6-4BC2-B57D-2EE84F6D07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G2841:G2856</xm:sqref>
        </x14:conditionalFormatting>
        <x14:conditionalFormatting xmlns:xm="http://schemas.microsoft.com/office/excel/2006/main">
          <x14:cfRule type="dataBar" id="{CC28A6F7-63F4-44C4-A290-3DE315D04E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H2841:H2856</xm:sqref>
        </x14:conditionalFormatting>
        <x14:conditionalFormatting xmlns:xm="http://schemas.microsoft.com/office/excel/2006/main">
          <x14:cfRule type="dataBar" id="{9F16387B-E253-4C40-8714-82AB59EE2B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I2841:I2856</xm:sqref>
        </x14:conditionalFormatting>
        <x14:conditionalFormatting xmlns:xm="http://schemas.microsoft.com/office/excel/2006/main">
          <x14:cfRule type="dataBar" id="{2FC33373-656B-4569-96B9-A2ABA42784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J2841:J2856</xm:sqref>
        </x14:conditionalFormatting>
        <x14:conditionalFormatting xmlns:xm="http://schemas.microsoft.com/office/excel/2006/main">
          <x14:cfRule type="dataBar" id="{287053B4-AE3B-4F06-BEBF-30855AD435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K2841:K2856</xm:sqref>
        </x14:conditionalFormatting>
        <x14:conditionalFormatting xmlns:xm="http://schemas.microsoft.com/office/excel/2006/main">
          <x14:cfRule type="dataBar" id="{36323C37-B76B-4A1B-8C6D-61FE759ED9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B2863:B2878</xm:sqref>
        </x14:conditionalFormatting>
        <x14:conditionalFormatting xmlns:xm="http://schemas.microsoft.com/office/excel/2006/main">
          <x14:cfRule type="dataBar" id="{D59060BE-4F2B-4CFA-8B28-23B52BF727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C2863:C2878</xm:sqref>
        </x14:conditionalFormatting>
        <x14:conditionalFormatting xmlns:xm="http://schemas.microsoft.com/office/excel/2006/main">
          <x14:cfRule type="dataBar" id="{F5821C31-A75D-4EB2-A830-F1F7EF48D5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D2863:D2878</xm:sqref>
        </x14:conditionalFormatting>
        <x14:conditionalFormatting xmlns:xm="http://schemas.microsoft.com/office/excel/2006/main">
          <x14:cfRule type="dataBar" id="{14BBC62C-2CB7-40BF-A964-0A40E6C4B8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E2863:E2878</xm:sqref>
        </x14:conditionalFormatting>
        <x14:conditionalFormatting xmlns:xm="http://schemas.microsoft.com/office/excel/2006/main">
          <x14:cfRule type="dataBar" id="{A97A500D-A220-4471-A922-CA70D19FA8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F2863:F2878</xm:sqref>
        </x14:conditionalFormatting>
        <x14:conditionalFormatting xmlns:xm="http://schemas.microsoft.com/office/excel/2006/main">
          <x14:cfRule type="dataBar" id="{BEA5E91A-6555-4BBB-840F-90BD2AA4BF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G2863:G2878</xm:sqref>
        </x14:conditionalFormatting>
        <x14:conditionalFormatting xmlns:xm="http://schemas.microsoft.com/office/excel/2006/main">
          <x14:cfRule type="dataBar" id="{C59D8B12-3484-4378-A94F-7736BAE09B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H2863:H2878</xm:sqref>
        </x14:conditionalFormatting>
        <x14:conditionalFormatting xmlns:xm="http://schemas.microsoft.com/office/excel/2006/main">
          <x14:cfRule type="dataBar" id="{5A468657-C282-4178-BB19-219264A850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I2863:I2878</xm:sqref>
        </x14:conditionalFormatting>
        <x14:conditionalFormatting xmlns:xm="http://schemas.microsoft.com/office/excel/2006/main">
          <x14:cfRule type="dataBar" id="{3A6CAA5F-B8B0-49CA-95D8-2B6A789251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J2863:J2878</xm:sqref>
        </x14:conditionalFormatting>
        <x14:conditionalFormatting xmlns:xm="http://schemas.microsoft.com/office/excel/2006/main">
          <x14:cfRule type="dataBar" id="{C9D4AD9E-AF2B-48CB-A8E6-EC213CA0AD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K2863:K2878</xm:sqref>
        </x14:conditionalFormatting>
        <x14:conditionalFormatting xmlns:xm="http://schemas.microsoft.com/office/excel/2006/main">
          <x14:cfRule type="dataBar" id="{2FCBE6EA-0160-4278-A666-550F4D5723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B2883:B2898</xm:sqref>
        </x14:conditionalFormatting>
        <x14:conditionalFormatting xmlns:xm="http://schemas.microsoft.com/office/excel/2006/main">
          <x14:cfRule type="dataBar" id="{F0D04788-BE70-428C-9430-5D1E9A181B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C2883:C2898</xm:sqref>
        </x14:conditionalFormatting>
        <x14:conditionalFormatting xmlns:xm="http://schemas.microsoft.com/office/excel/2006/main">
          <x14:cfRule type="dataBar" id="{7EDDAA19-4CA5-42DF-A4C8-8DAF89038C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D2883:D2898</xm:sqref>
        </x14:conditionalFormatting>
        <x14:conditionalFormatting xmlns:xm="http://schemas.microsoft.com/office/excel/2006/main">
          <x14:cfRule type="dataBar" id="{5BB28FDF-F554-40DA-B417-93083DB7C1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E2883:E2898</xm:sqref>
        </x14:conditionalFormatting>
        <x14:conditionalFormatting xmlns:xm="http://schemas.microsoft.com/office/excel/2006/main">
          <x14:cfRule type="dataBar" id="{1DB3FFE8-7133-46A2-8C41-769C17428F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F2883:F2898</xm:sqref>
        </x14:conditionalFormatting>
        <x14:conditionalFormatting xmlns:xm="http://schemas.microsoft.com/office/excel/2006/main">
          <x14:cfRule type="dataBar" id="{B7A93C6B-B977-4F54-9CB0-842E557977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G2883:G2898</xm:sqref>
        </x14:conditionalFormatting>
        <x14:conditionalFormatting xmlns:xm="http://schemas.microsoft.com/office/excel/2006/main">
          <x14:cfRule type="dataBar" id="{8BABA6E6-AF76-4E25-9CCA-E72F71B431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H2883:H2898</xm:sqref>
        </x14:conditionalFormatting>
        <x14:conditionalFormatting xmlns:xm="http://schemas.microsoft.com/office/excel/2006/main">
          <x14:cfRule type="dataBar" id="{7CA013CF-EA49-4866-ADFD-FC846F70F4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I2883:I2898</xm:sqref>
        </x14:conditionalFormatting>
        <x14:conditionalFormatting xmlns:xm="http://schemas.microsoft.com/office/excel/2006/main">
          <x14:cfRule type="dataBar" id="{7A98438D-BC0A-4869-A4B8-FC33097878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J2883:J2898</xm:sqref>
        </x14:conditionalFormatting>
        <x14:conditionalFormatting xmlns:xm="http://schemas.microsoft.com/office/excel/2006/main">
          <x14:cfRule type="dataBar" id="{C9B66979-2296-45F2-B797-712449EDA9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K2883:K2898</xm:sqref>
        </x14:conditionalFormatting>
        <x14:conditionalFormatting xmlns:xm="http://schemas.microsoft.com/office/excel/2006/main">
          <x14:cfRule type="dataBar" id="{F51655FE-DB78-4867-8D03-AD2145A388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B2905:B2920</xm:sqref>
        </x14:conditionalFormatting>
        <x14:conditionalFormatting xmlns:xm="http://schemas.microsoft.com/office/excel/2006/main">
          <x14:cfRule type="dataBar" id="{278708E8-4790-4C3F-9937-8F836CDF06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C2905:C2920</xm:sqref>
        </x14:conditionalFormatting>
        <x14:conditionalFormatting xmlns:xm="http://schemas.microsoft.com/office/excel/2006/main">
          <x14:cfRule type="dataBar" id="{F0AB1705-8A9D-4164-92A3-B0128E7B55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D2905:D2920</xm:sqref>
        </x14:conditionalFormatting>
        <x14:conditionalFormatting xmlns:xm="http://schemas.microsoft.com/office/excel/2006/main">
          <x14:cfRule type="dataBar" id="{54F35BAF-9BF2-4465-997A-43A04B6FA8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E2905:E2920</xm:sqref>
        </x14:conditionalFormatting>
        <x14:conditionalFormatting xmlns:xm="http://schemas.microsoft.com/office/excel/2006/main">
          <x14:cfRule type="dataBar" id="{32F1D1C3-A772-455F-A807-4BA3108D97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F2905:F2920</xm:sqref>
        </x14:conditionalFormatting>
        <x14:conditionalFormatting xmlns:xm="http://schemas.microsoft.com/office/excel/2006/main">
          <x14:cfRule type="dataBar" id="{4244FE42-0B73-4789-901C-AC14B3F4C4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G2905:G2920</xm:sqref>
        </x14:conditionalFormatting>
        <x14:conditionalFormatting xmlns:xm="http://schemas.microsoft.com/office/excel/2006/main">
          <x14:cfRule type="dataBar" id="{D73A8342-45D4-4E64-92A8-00F437E4D0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H2905:H2920</xm:sqref>
        </x14:conditionalFormatting>
        <x14:conditionalFormatting xmlns:xm="http://schemas.microsoft.com/office/excel/2006/main">
          <x14:cfRule type="dataBar" id="{CBB55606-78E3-4FF9-AC9E-2A3B72F28B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I2905:I2920</xm:sqref>
        </x14:conditionalFormatting>
        <x14:conditionalFormatting xmlns:xm="http://schemas.microsoft.com/office/excel/2006/main">
          <x14:cfRule type="dataBar" id="{02CBAEB3-2D5C-429D-B461-9B1C68FD67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J2905:J2920</xm:sqref>
        </x14:conditionalFormatting>
        <x14:conditionalFormatting xmlns:xm="http://schemas.microsoft.com/office/excel/2006/main">
          <x14:cfRule type="dataBar" id="{A648FCB0-15D3-49F3-98C4-A65922108A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K2905:K2920</xm:sqref>
        </x14:conditionalFormatting>
        <x14:conditionalFormatting xmlns:xm="http://schemas.microsoft.com/office/excel/2006/main">
          <x14:cfRule type="dataBar" id="{BD40CAF9-CCE1-48F7-BF94-2983FC9930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B2925:B2940</xm:sqref>
        </x14:conditionalFormatting>
        <x14:conditionalFormatting xmlns:xm="http://schemas.microsoft.com/office/excel/2006/main">
          <x14:cfRule type="dataBar" id="{D4A81E99-90BF-4520-96AD-7047D22FB9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C2925:C2940</xm:sqref>
        </x14:conditionalFormatting>
        <x14:conditionalFormatting xmlns:xm="http://schemas.microsoft.com/office/excel/2006/main">
          <x14:cfRule type="dataBar" id="{FC2BE5F3-0AA0-45DD-9D71-D01BA75E07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D2925:D2940</xm:sqref>
        </x14:conditionalFormatting>
        <x14:conditionalFormatting xmlns:xm="http://schemas.microsoft.com/office/excel/2006/main">
          <x14:cfRule type="dataBar" id="{F3CB1665-A903-4174-B30B-2C3935DFE8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E2925:E2940</xm:sqref>
        </x14:conditionalFormatting>
        <x14:conditionalFormatting xmlns:xm="http://schemas.microsoft.com/office/excel/2006/main">
          <x14:cfRule type="dataBar" id="{001C6C75-8FE2-4A7E-AB73-A4412CFAE3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F2925:F2940</xm:sqref>
        </x14:conditionalFormatting>
        <x14:conditionalFormatting xmlns:xm="http://schemas.microsoft.com/office/excel/2006/main">
          <x14:cfRule type="dataBar" id="{3F12CE0C-53B0-4B43-8CB0-B34E0B1B16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G2925:G2940</xm:sqref>
        </x14:conditionalFormatting>
        <x14:conditionalFormatting xmlns:xm="http://schemas.microsoft.com/office/excel/2006/main">
          <x14:cfRule type="dataBar" id="{B0843C3A-01F2-4364-8CDC-006B061284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H2925:H2940</xm:sqref>
        </x14:conditionalFormatting>
        <x14:conditionalFormatting xmlns:xm="http://schemas.microsoft.com/office/excel/2006/main">
          <x14:cfRule type="dataBar" id="{C7880CD8-4A50-48C3-A558-15584CA47A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I2925:I2940</xm:sqref>
        </x14:conditionalFormatting>
        <x14:conditionalFormatting xmlns:xm="http://schemas.microsoft.com/office/excel/2006/main">
          <x14:cfRule type="dataBar" id="{FDA1506F-CF44-46C8-BE66-AAF788046A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J2925:J2940</xm:sqref>
        </x14:conditionalFormatting>
        <x14:conditionalFormatting xmlns:xm="http://schemas.microsoft.com/office/excel/2006/main">
          <x14:cfRule type="dataBar" id="{5A379F95-8549-40B3-8AE6-E1D60562A0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K2925:K2940</xm:sqref>
        </x14:conditionalFormatting>
        <x14:conditionalFormatting xmlns:xm="http://schemas.microsoft.com/office/excel/2006/main">
          <x14:cfRule type="dataBar" id="{23BDF584-10E1-4A10-BD62-EE4A46241C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B2947:B2962</xm:sqref>
        </x14:conditionalFormatting>
        <x14:conditionalFormatting xmlns:xm="http://schemas.microsoft.com/office/excel/2006/main">
          <x14:cfRule type="dataBar" id="{E957075B-A459-48A0-BE6C-59BE5EA897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C2947:C2962</xm:sqref>
        </x14:conditionalFormatting>
        <x14:conditionalFormatting xmlns:xm="http://schemas.microsoft.com/office/excel/2006/main">
          <x14:cfRule type="dataBar" id="{08A35D76-5535-4056-B83D-7BCB33D147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D2947:D2962</xm:sqref>
        </x14:conditionalFormatting>
        <x14:conditionalFormatting xmlns:xm="http://schemas.microsoft.com/office/excel/2006/main">
          <x14:cfRule type="dataBar" id="{AC210E70-9133-4483-849C-BB1E7807E2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E2947:E2962</xm:sqref>
        </x14:conditionalFormatting>
        <x14:conditionalFormatting xmlns:xm="http://schemas.microsoft.com/office/excel/2006/main">
          <x14:cfRule type="dataBar" id="{6AC375E6-31A4-44AD-BB65-80A02943C3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F2947:F2962</xm:sqref>
        </x14:conditionalFormatting>
        <x14:conditionalFormatting xmlns:xm="http://schemas.microsoft.com/office/excel/2006/main">
          <x14:cfRule type="dataBar" id="{4F6ABA1D-3AF2-4F1E-A92B-FF191AD20A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G2947:G2962</xm:sqref>
        </x14:conditionalFormatting>
        <x14:conditionalFormatting xmlns:xm="http://schemas.microsoft.com/office/excel/2006/main">
          <x14:cfRule type="dataBar" id="{0E58FBDC-C897-43DA-A36A-BA5D8477A2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H2947:H2962</xm:sqref>
        </x14:conditionalFormatting>
        <x14:conditionalFormatting xmlns:xm="http://schemas.microsoft.com/office/excel/2006/main">
          <x14:cfRule type="dataBar" id="{D3C90D59-E727-4571-9BE2-3AEB921A7A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I2947:I2962</xm:sqref>
        </x14:conditionalFormatting>
        <x14:conditionalFormatting xmlns:xm="http://schemas.microsoft.com/office/excel/2006/main">
          <x14:cfRule type="dataBar" id="{D7C1286E-5D87-4AC7-AD84-066AB8A22B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J2947:J2962</xm:sqref>
        </x14:conditionalFormatting>
        <x14:conditionalFormatting xmlns:xm="http://schemas.microsoft.com/office/excel/2006/main">
          <x14:cfRule type="dataBar" id="{120C98BA-85E8-4E0B-B21B-4BF1F78FAF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K2947:K2962</xm:sqref>
        </x14:conditionalFormatting>
        <x14:conditionalFormatting xmlns:xm="http://schemas.microsoft.com/office/excel/2006/main">
          <x14:cfRule type="dataBar" id="{921F4E41-1B27-4A25-81BC-F39CE6AB07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B2967:B2982</xm:sqref>
        </x14:conditionalFormatting>
        <x14:conditionalFormatting xmlns:xm="http://schemas.microsoft.com/office/excel/2006/main">
          <x14:cfRule type="dataBar" id="{D1C25BD7-D7D1-4884-BD72-40D966FC92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C2967:C2982</xm:sqref>
        </x14:conditionalFormatting>
        <x14:conditionalFormatting xmlns:xm="http://schemas.microsoft.com/office/excel/2006/main">
          <x14:cfRule type="dataBar" id="{A4614018-62E8-4D98-8E35-32DA04E80C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D2967:D2982</xm:sqref>
        </x14:conditionalFormatting>
        <x14:conditionalFormatting xmlns:xm="http://schemas.microsoft.com/office/excel/2006/main">
          <x14:cfRule type="dataBar" id="{794C7BDA-6149-45AA-8D77-34864DB457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E2967:E2982</xm:sqref>
        </x14:conditionalFormatting>
        <x14:conditionalFormatting xmlns:xm="http://schemas.microsoft.com/office/excel/2006/main">
          <x14:cfRule type="dataBar" id="{8F321E41-7290-4384-9CE6-AFAA776B72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F2967:F2982</xm:sqref>
        </x14:conditionalFormatting>
        <x14:conditionalFormatting xmlns:xm="http://schemas.microsoft.com/office/excel/2006/main">
          <x14:cfRule type="dataBar" id="{88B7365C-CF47-4B9A-817C-80B8044BF1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G2967:G2982</xm:sqref>
        </x14:conditionalFormatting>
        <x14:conditionalFormatting xmlns:xm="http://schemas.microsoft.com/office/excel/2006/main">
          <x14:cfRule type="dataBar" id="{F037E6DB-BBE7-41E4-A6E1-4535A0946B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H2967:H2982</xm:sqref>
        </x14:conditionalFormatting>
        <x14:conditionalFormatting xmlns:xm="http://schemas.microsoft.com/office/excel/2006/main">
          <x14:cfRule type="dataBar" id="{0CC52AB0-AC6E-4DB6-9930-47002F6B8E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I2967:I2982</xm:sqref>
        </x14:conditionalFormatting>
        <x14:conditionalFormatting xmlns:xm="http://schemas.microsoft.com/office/excel/2006/main">
          <x14:cfRule type="dataBar" id="{B74CA3A3-D0A3-4A36-B112-B1C51570B7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J2967:J2982</xm:sqref>
        </x14:conditionalFormatting>
        <x14:conditionalFormatting xmlns:xm="http://schemas.microsoft.com/office/excel/2006/main">
          <x14:cfRule type="dataBar" id="{0CE7AB8E-2700-4CD7-AD3A-855FA70EEE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K2967:K2982</xm:sqref>
        </x14:conditionalFormatting>
        <x14:conditionalFormatting xmlns:xm="http://schemas.microsoft.com/office/excel/2006/main">
          <x14:cfRule type="dataBar" id="{BDF9B132-E1E6-4F11-8EF4-9A1D598AA3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B2989:B3004</xm:sqref>
        </x14:conditionalFormatting>
        <x14:conditionalFormatting xmlns:xm="http://schemas.microsoft.com/office/excel/2006/main">
          <x14:cfRule type="dataBar" id="{CD06E66A-E5FE-4097-95FC-71D6ADB73F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C2989:C3004</xm:sqref>
        </x14:conditionalFormatting>
        <x14:conditionalFormatting xmlns:xm="http://schemas.microsoft.com/office/excel/2006/main">
          <x14:cfRule type="dataBar" id="{FBA3B844-912B-42E3-82B5-504611D301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D2989:D3004</xm:sqref>
        </x14:conditionalFormatting>
        <x14:conditionalFormatting xmlns:xm="http://schemas.microsoft.com/office/excel/2006/main">
          <x14:cfRule type="dataBar" id="{788E094C-3C5C-46E8-BDE8-F9F1CB4539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E2989:E3004</xm:sqref>
        </x14:conditionalFormatting>
        <x14:conditionalFormatting xmlns:xm="http://schemas.microsoft.com/office/excel/2006/main">
          <x14:cfRule type="dataBar" id="{61CF1240-6CBA-400C-9DB2-58E1CFE64A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F2989:F3004</xm:sqref>
        </x14:conditionalFormatting>
        <x14:conditionalFormatting xmlns:xm="http://schemas.microsoft.com/office/excel/2006/main">
          <x14:cfRule type="dataBar" id="{D6C706C4-C2B2-46E6-9587-9B3325C285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G2989:G3004</xm:sqref>
        </x14:conditionalFormatting>
        <x14:conditionalFormatting xmlns:xm="http://schemas.microsoft.com/office/excel/2006/main">
          <x14:cfRule type="dataBar" id="{AFBF5CDE-8787-4834-9C32-8D93561BD2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H2989:H3004</xm:sqref>
        </x14:conditionalFormatting>
        <x14:conditionalFormatting xmlns:xm="http://schemas.microsoft.com/office/excel/2006/main">
          <x14:cfRule type="dataBar" id="{B8EE90CD-14EB-43B3-B05D-4F5407AA7C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I2989:I3004</xm:sqref>
        </x14:conditionalFormatting>
        <x14:conditionalFormatting xmlns:xm="http://schemas.microsoft.com/office/excel/2006/main">
          <x14:cfRule type="dataBar" id="{4F26957B-7E27-409E-BDFC-0FCF6CA428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J2989:J3004</xm:sqref>
        </x14:conditionalFormatting>
        <x14:conditionalFormatting xmlns:xm="http://schemas.microsoft.com/office/excel/2006/main">
          <x14:cfRule type="dataBar" id="{B0402FFA-F7D2-4632-B9BB-D0127DE880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K2989:K3004</xm:sqref>
        </x14:conditionalFormatting>
        <x14:conditionalFormatting xmlns:xm="http://schemas.microsoft.com/office/excel/2006/main">
          <x14:cfRule type="dataBar" id="{824A7EEE-E57F-48DD-ACF6-FBAFB2B791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B3009:B3024</xm:sqref>
        </x14:conditionalFormatting>
        <x14:conditionalFormatting xmlns:xm="http://schemas.microsoft.com/office/excel/2006/main">
          <x14:cfRule type="dataBar" id="{D86293AE-9742-421B-BE9E-D1B2C1F046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C3009:C3024</xm:sqref>
        </x14:conditionalFormatting>
        <x14:conditionalFormatting xmlns:xm="http://schemas.microsoft.com/office/excel/2006/main">
          <x14:cfRule type="dataBar" id="{4249C8CB-241B-4114-8BB8-87EC9DBFC0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D3009:D3024</xm:sqref>
        </x14:conditionalFormatting>
        <x14:conditionalFormatting xmlns:xm="http://schemas.microsoft.com/office/excel/2006/main">
          <x14:cfRule type="dataBar" id="{116B8798-BD57-47E4-9E36-E2CD9AD948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E3009:E3024</xm:sqref>
        </x14:conditionalFormatting>
        <x14:conditionalFormatting xmlns:xm="http://schemas.microsoft.com/office/excel/2006/main">
          <x14:cfRule type="dataBar" id="{3B6CA92B-8B9A-46C0-BB6A-724FA466A2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F3009:F3024</xm:sqref>
        </x14:conditionalFormatting>
        <x14:conditionalFormatting xmlns:xm="http://schemas.microsoft.com/office/excel/2006/main">
          <x14:cfRule type="dataBar" id="{1B408DA3-06B6-431B-82EE-44E7D0D868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G3009:G3024</xm:sqref>
        </x14:conditionalFormatting>
        <x14:conditionalFormatting xmlns:xm="http://schemas.microsoft.com/office/excel/2006/main">
          <x14:cfRule type="dataBar" id="{EEA89A55-026F-4D5E-8FD7-4206D53F8D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H3009:H3024</xm:sqref>
        </x14:conditionalFormatting>
        <x14:conditionalFormatting xmlns:xm="http://schemas.microsoft.com/office/excel/2006/main">
          <x14:cfRule type="dataBar" id="{4220772B-95D7-475D-9040-F431ED4B13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I3009:I3024</xm:sqref>
        </x14:conditionalFormatting>
        <x14:conditionalFormatting xmlns:xm="http://schemas.microsoft.com/office/excel/2006/main">
          <x14:cfRule type="dataBar" id="{A9A78730-CFE8-44B1-881F-433E8BABC0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J3009:J3024</xm:sqref>
        </x14:conditionalFormatting>
        <x14:conditionalFormatting xmlns:xm="http://schemas.microsoft.com/office/excel/2006/main">
          <x14:cfRule type="dataBar" id="{145EC0AE-E7C8-4606-986B-4A30EE2F08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K3009:K3024</xm:sqref>
        </x14:conditionalFormatting>
        <x14:conditionalFormatting xmlns:xm="http://schemas.microsoft.com/office/excel/2006/main">
          <x14:cfRule type="dataBar" id="{BA0ED65D-E962-4D02-B532-BBD7AB73C5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B3031:B3046</xm:sqref>
        </x14:conditionalFormatting>
        <x14:conditionalFormatting xmlns:xm="http://schemas.microsoft.com/office/excel/2006/main">
          <x14:cfRule type="dataBar" id="{7F826569-CE8E-40EF-AB7E-94F0C79158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C3031:C3046</xm:sqref>
        </x14:conditionalFormatting>
        <x14:conditionalFormatting xmlns:xm="http://schemas.microsoft.com/office/excel/2006/main">
          <x14:cfRule type="dataBar" id="{F0576790-072A-43D1-88BF-6B1376F6EC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D3031:D3046</xm:sqref>
        </x14:conditionalFormatting>
        <x14:conditionalFormatting xmlns:xm="http://schemas.microsoft.com/office/excel/2006/main">
          <x14:cfRule type="dataBar" id="{B9CF9153-713C-4DED-B6B9-E9FBCE4C71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E3031:E3046</xm:sqref>
        </x14:conditionalFormatting>
        <x14:conditionalFormatting xmlns:xm="http://schemas.microsoft.com/office/excel/2006/main">
          <x14:cfRule type="dataBar" id="{9011EE5F-D0AE-4FD6-A46A-77A86EB2B0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F3031:F3046</xm:sqref>
        </x14:conditionalFormatting>
        <x14:conditionalFormatting xmlns:xm="http://schemas.microsoft.com/office/excel/2006/main">
          <x14:cfRule type="dataBar" id="{FC689674-6269-4B59-9294-726A7470EA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G3031:G3046</xm:sqref>
        </x14:conditionalFormatting>
        <x14:conditionalFormatting xmlns:xm="http://schemas.microsoft.com/office/excel/2006/main">
          <x14:cfRule type="dataBar" id="{76BFDBA2-42EA-421B-8B2E-93C4BB9F93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H3031:H3046</xm:sqref>
        </x14:conditionalFormatting>
        <x14:conditionalFormatting xmlns:xm="http://schemas.microsoft.com/office/excel/2006/main">
          <x14:cfRule type="dataBar" id="{1D6E9B40-5A74-471B-8203-51ABF046DE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I3031:I3046</xm:sqref>
        </x14:conditionalFormatting>
        <x14:conditionalFormatting xmlns:xm="http://schemas.microsoft.com/office/excel/2006/main">
          <x14:cfRule type="dataBar" id="{DE153725-F99D-4ACC-AF50-BF0A06E7EA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J3031:J3046</xm:sqref>
        </x14:conditionalFormatting>
        <x14:conditionalFormatting xmlns:xm="http://schemas.microsoft.com/office/excel/2006/main">
          <x14:cfRule type="dataBar" id="{8531F35F-87E6-4BFE-8FA7-7E1FA882E2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K3031:K3046</xm:sqref>
        </x14:conditionalFormatting>
        <x14:conditionalFormatting xmlns:xm="http://schemas.microsoft.com/office/excel/2006/main">
          <x14:cfRule type="dataBar" id="{E111ED1E-BBBF-4025-8F90-F98F0997CB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B3051:B3066</xm:sqref>
        </x14:conditionalFormatting>
        <x14:conditionalFormatting xmlns:xm="http://schemas.microsoft.com/office/excel/2006/main">
          <x14:cfRule type="dataBar" id="{69CF681A-A51E-47F6-AA94-AB754D31C9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C3051:C3066</xm:sqref>
        </x14:conditionalFormatting>
        <x14:conditionalFormatting xmlns:xm="http://schemas.microsoft.com/office/excel/2006/main">
          <x14:cfRule type="dataBar" id="{8C53A04B-C024-4DC3-A3FC-8470E4D9EE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D3051:D3066</xm:sqref>
        </x14:conditionalFormatting>
        <x14:conditionalFormatting xmlns:xm="http://schemas.microsoft.com/office/excel/2006/main">
          <x14:cfRule type="dataBar" id="{D94B2404-9FAC-4929-9EF8-535EB96CC9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E3051:E3066</xm:sqref>
        </x14:conditionalFormatting>
        <x14:conditionalFormatting xmlns:xm="http://schemas.microsoft.com/office/excel/2006/main">
          <x14:cfRule type="dataBar" id="{BCD65C94-65B9-4CA3-822B-62390535FC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F3051:F3066</xm:sqref>
        </x14:conditionalFormatting>
        <x14:conditionalFormatting xmlns:xm="http://schemas.microsoft.com/office/excel/2006/main">
          <x14:cfRule type="dataBar" id="{CE6BB559-B5E8-4883-89DB-0EC1DB50BA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G3051:G3066</xm:sqref>
        </x14:conditionalFormatting>
        <x14:conditionalFormatting xmlns:xm="http://schemas.microsoft.com/office/excel/2006/main">
          <x14:cfRule type="dataBar" id="{2EB2091C-E486-441D-ABB8-425423C401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H3051:H3066</xm:sqref>
        </x14:conditionalFormatting>
        <x14:conditionalFormatting xmlns:xm="http://schemas.microsoft.com/office/excel/2006/main">
          <x14:cfRule type="dataBar" id="{16057B20-500D-4B4E-BBEF-1F2779FC74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I3051:I3066</xm:sqref>
        </x14:conditionalFormatting>
        <x14:conditionalFormatting xmlns:xm="http://schemas.microsoft.com/office/excel/2006/main">
          <x14:cfRule type="dataBar" id="{987E0A67-4C71-46D1-BD9B-10CB7A5106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J3051:J3066</xm:sqref>
        </x14:conditionalFormatting>
        <x14:conditionalFormatting xmlns:xm="http://schemas.microsoft.com/office/excel/2006/main">
          <x14:cfRule type="dataBar" id="{25367EBB-7C7A-4D60-BF01-703C37AAC6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K3051:K3066</xm:sqref>
        </x14:conditionalFormatting>
        <x14:conditionalFormatting xmlns:xm="http://schemas.microsoft.com/office/excel/2006/main">
          <x14:cfRule type="dataBar" id="{772D7286-E022-4337-B735-5227F3B7AA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B3073:B3088</xm:sqref>
        </x14:conditionalFormatting>
        <x14:conditionalFormatting xmlns:xm="http://schemas.microsoft.com/office/excel/2006/main">
          <x14:cfRule type="dataBar" id="{7BD327E4-1B0A-4977-869A-8E88B3DEA8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C3073:C3088</xm:sqref>
        </x14:conditionalFormatting>
        <x14:conditionalFormatting xmlns:xm="http://schemas.microsoft.com/office/excel/2006/main">
          <x14:cfRule type="dataBar" id="{3D38DF95-46E8-4C0A-9254-30A342EAB1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D3073:D3088</xm:sqref>
        </x14:conditionalFormatting>
        <x14:conditionalFormatting xmlns:xm="http://schemas.microsoft.com/office/excel/2006/main">
          <x14:cfRule type="dataBar" id="{244C8406-C0B0-4204-9E23-03DE11166F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E3073:E3088</xm:sqref>
        </x14:conditionalFormatting>
        <x14:conditionalFormatting xmlns:xm="http://schemas.microsoft.com/office/excel/2006/main">
          <x14:cfRule type="dataBar" id="{B71506E6-4316-4002-A4A2-DEC1A56A58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F3073:F3088</xm:sqref>
        </x14:conditionalFormatting>
        <x14:conditionalFormatting xmlns:xm="http://schemas.microsoft.com/office/excel/2006/main">
          <x14:cfRule type="dataBar" id="{58A356C8-C6D0-415D-87B0-2FEBDAA2E1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G3073:G3088</xm:sqref>
        </x14:conditionalFormatting>
        <x14:conditionalFormatting xmlns:xm="http://schemas.microsoft.com/office/excel/2006/main">
          <x14:cfRule type="dataBar" id="{6B8FFB03-C8F2-4426-9073-F605E429C1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H3073:H3088</xm:sqref>
        </x14:conditionalFormatting>
        <x14:conditionalFormatting xmlns:xm="http://schemas.microsoft.com/office/excel/2006/main">
          <x14:cfRule type="dataBar" id="{E3C3E489-BE4C-485C-99EB-76BD75E74B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I3073:I3088</xm:sqref>
        </x14:conditionalFormatting>
        <x14:conditionalFormatting xmlns:xm="http://schemas.microsoft.com/office/excel/2006/main">
          <x14:cfRule type="dataBar" id="{69CFE387-FB27-480E-8078-C36C85441B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J3073:J3088</xm:sqref>
        </x14:conditionalFormatting>
        <x14:conditionalFormatting xmlns:xm="http://schemas.microsoft.com/office/excel/2006/main">
          <x14:cfRule type="dataBar" id="{38366851-D2C9-4C70-B27C-E716F44E75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K3073:K3088</xm:sqref>
        </x14:conditionalFormatting>
        <x14:conditionalFormatting xmlns:xm="http://schemas.microsoft.com/office/excel/2006/main">
          <x14:cfRule type="dataBar" id="{3990F659-2797-4579-A528-340588E431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B3093:B3108</xm:sqref>
        </x14:conditionalFormatting>
        <x14:conditionalFormatting xmlns:xm="http://schemas.microsoft.com/office/excel/2006/main">
          <x14:cfRule type="dataBar" id="{F49806C0-2C03-48E9-971B-51B9B10468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C3093:C3108</xm:sqref>
        </x14:conditionalFormatting>
        <x14:conditionalFormatting xmlns:xm="http://schemas.microsoft.com/office/excel/2006/main">
          <x14:cfRule type="dataBar" id="{4272AB73-E97F-4D8E-80E7-CE21B44BA4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D3093:D3108</xm:sqref>
        </x14:conditionalFormatting>
        <x14:conditionalFormatting xmlns:xm="http://schemas.microsoft.com/office/excel/2006/main">
          <x14:cfRule type="dataBar" id="{4CE3E71B-B427-4884-BD1E-C966E2F53F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E3093:E3108</xm:sqref>
        </x14:conditionalFormatting>
        <x14:conditionalFormatting xmlns:xm="http://schemas.microsoft.com/office/excel/2006/main">
          <x14:cfRule type="dataBar" id="{5CF862F1-0208-4885-B254-6F86DFF056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F3093:F3108</xm:sqref>
        </x14:conditionalFormatting>
        <x14:conditionalFormatting xmlns:xm="http://schemas.microsoft.com/office/excel/2006/main">
          <x14:cfRule type="dataBar" id="{1DA8EF8C-27EB-4353-9D74-4440B494D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G3093:G3108</xm:sqref>
        </x14:conditionalFormatting>
        <x14:conditionalFormatting xmlns:xm="http://schemas.microsoft.com/office/excel/2006/main">
          <x14:cfRule type="dataBar" id="{B3F147FC-EDD7-45E3-A598-0AF7CA307E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H3093:H3108</xm:sqref>
        </x14:conditionalFormatting>
        <x14:conditionalFormatting xmlns:xm="http://schemas.microsoft.com/office/excel/2006/main">
          <x14:cfRule type="dataBar" id="{39786FE6-D384-4D98-A6C8-403156323F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I3093:I3108</xm:sqref>
        </x14:conditionalFormatting>
        <x14:conditionalFormatting xmlns:xm="http://schemas.microsoft.com/office/excel/2006/main">
          <x14:cfRule type="dataBar" id="{737ED3C7-22B9-4829-9D80-49BCD22F85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J3093:J3108</xm:sqref>
        </x14:conditionalFormatting>
        <x14:conditionalFormatting xmlns:xm="http://schemas.microsoft.com/office/excel/2006/main">
          <x14:cfRule type="dataBar" id="{39208326-E484-49A2-BCC3-810A559103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K3093:K3108</xm:sqref>
        </x14:conditionalFormatting>
        <x14:conditionalFormatting xmlns:xm="http://schemas.microsoft.com/office/excel/2006/main">
          <x14:cfRule type="dataBar" id="{FCEB0A1F-C0EC-4B4F-AED7-078B59DC8B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B3115:B3130</xm:sqref>
        </x14:conditionalFormatting>
        <x14:conditionalFormatting xmlns:xm="http://schemas.microsoft.com/office/excel/2006/main">
          <x14:cfRule type="dataBar" id="{DC077758-1D90-43A3-8E6E-DB9A5974F8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C3115:C3130</xm:sqref>
        </x14:conditionalFormatting>
        <x14:conditionalFormatting xmlns:xm="http://schemas.microsoft.com/office/excel/2006/main">
          <x14:cfRule type="dataBar" id="{C1A383ED-EB96-4AFD-95F3-72261075F5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D3115:D3130</xm:sqref>
        </x14:conditionalFormatting>
        <x14:conditionalFormatting xmlns:xm="http://schemas.microsoft.com/office/excel/2006/main">
          <x14:cfRule type="dataBar" id="{A5E423F2-B513-4555-8072-8147A23140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E3115:E3130</xm:sqref>
        </x14:conditionalFormatting>
        <x14:conditionalFormatting xmlns:xm="http://schemas.microsoft.com/office/excel/2006/main">
          <x14:cfRule type="dataBar" id="{3F1B551B-30BF-4AB0-B45B-D1445307BF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F3115:F3130</xm:sqref>
        </x14:conditionalFormatting>
        <x14:conditionalFormatting xmlns:xm="http://schemas.microsoft.com/office/excel/2006/main">
          <x14:cfRule type="dataBar" id="{061E960E-A810-432A-8690-B902C779CA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G3115:G3130</xm:sqref>
        </x14:conditionalFormatting>
        <x14:conditionalFormatting xmlns:xm="http://schemas.microsoft.com/office/excel/2006/main">
          <x14:cfRule type="dataBar" id="{9FC484CB-4E4B-43F0-AD8A-E502DDE7FA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H3115:H3130</xm:sqref>
        </x14:conditionalFormatting>
        <x14:conditionalFormatting xmlns:xm="http://schemas.microsoft.com/office/excel/2006/main">
          <x14:cfRule type="dataBar" id="{DC5FA91D-D6E7-4265-9942-E2BC916794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I3115:I3130</xm:sqref>
        </x14:conditionalFormatting>
        <x14:conditionalFormatting xmlns:xm="http://schemas.microsoft.com/office/excel/2006/main">
          <x14:cfRule type="dataBar" id="{0D5CB777-2837-4AAF-999C-403B9599F0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J3115:J3130</xm:sqref>
        </x14:conditionalFormatting>
        <x14:conditionalFormatting xmlns:xm="http://schemas.microsoft.com/office/excel/2006/main">
          <x14:cfRule type="dataBar" id="{CBD934FC-804B-4F3A-85DE-5202278626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K3115:K3130</xm:sqref>
        </x14:conditionalFormatting>
        <x14:conditionalFormatting xmlns:xm="http://schemas.microsoft.com/office/excel/2006/main">
          <x14:cfRule type="dataBar" id="{B1E3EECB-2F53-4C0D-AFD7-888B1E32FD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B3135:B3150</xm:sqref>
        </x14:conditionalFormatting>
        <x14:conditionalFormatting xmlns:xm="http://schemas.microsoft.com/office/excel/2006/main">
          <x14:cfRule type="dataBar" id="{20089BE0-266C-49F2-A792-6D00D647B1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C3135:C3150</xm:sqref>
        </x14:conditionalFormatting>
        <x14:conditionalFormatting xmlns:xm="http://schemas.microsoft.com/office/excel/2006/main">
          <x14:cfRule type="dataBar" id="{4A94F06D-2A08-4711-9BDB-4138B4A41E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D3135:D3150</xm:sqref>
        </x14:conditionalFormatting>
        <x14:conditionalFormatting xmlns:xm="http://schemas.microsoft.com/office/excel/2006/main">
          <x14:cfRule type="dataBar" id="{9E8EED1C-CF15-4651-9F42-4026DFD062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E3135:E3150</xm:sqref>
        </x14:conditionalFormatting>
        <x14:conditionalFormatting xmlns:xm="http://schemas.microsoft.com/office/excel/2006/main">
          <x14:cfRule type="dataBar" id="{A3D69C26-201A-42CD-859C-F5207B3B3D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F3135:F3150</xm:sqref>
        </x14:conditionalFormatting>
        <x14:conditionalFormatting xmlns:xm="http://schemas.microsoft.com/office/excel/2006/main">
          <x14:cfRule type="dataBar" id="{52F83B49-7280-414C-8A01-B296D72796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G3135:G3150</xm:sqref>
        </x14:conditionalFormatting>
        <x14:conditionalFormatting xmlns:xm="http://schemas.microsoft.com/office/excel/2006/main">
          <x14:cfRule type="dataBar" id="{60704C05-AA60-42EB-91CC-38D1A479DB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H3135:H3150</xm:sqref>
        </x14:conditionalFormatting>
        <x14:conditionalFormatting xmlns:xm="http://schemas.microsoft.com/office/excel/2006/main">
          <x14:cfRule type="dataBar" id="{ED5287A9-9C80-46F5-B218-E22FC4B190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I3135:I3150</xm:sqref>
        </x14:conditionalFormatting>
        <x14:conditionalFormatting xmlns:xm="http://schemas.microsoft.com/office/excel/2006/main">
          <x14:cfRule type="dataBar" id="{AA8DCFE4-861F-417E-927B-8683F846B5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J3135:J3150</xm:sqref>
        </x14:conditionalFormatting>
        <x14:conditionalFormatting xmlns:xm="http://schemas.microsoft.com/office/excel/2006/main">
          <x14:cfRule type="dataBar" id="{6264D5E6-E873-40A0-96D4-50319BF220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K3135:K3150</xm:sqref>
        </x14:conditionalFormatting>
        <x14:conditionalFormatting xmlns:xm="http://schemas.microsoft.com/office/excel/2006/main">
          <x14:cfRule type="dataBar" id="{D0663BCD-27BE-47E7-BBDE-5A3DBE79D9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B3157:B3172</xm:sqref>
        </x14:conditionalFormatting>
        <x14:conditionalFormatting xmlns:xm="http://schemas.microsoft.com/office/excel/2006/main">
          <x14:cfRule type="dataBar" id="{C0B8786F-323F-4C27-A3BD-8D40D500DD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C3157:C3172</xm:sqref>
        </x14:conditionalFormatting>
        <x14:conditionalFormatting xmlns:xm="http://schemas.microsoft.com/office/excel/2006/main">
          <x14:cfRule type="dataBar" id="{0DCD5BAA-F949-44B2-9D4F-FC05785B78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D3157:D3172</xm:sqref>
        </x14:conditionalFormatting>
        <x14:conditionalFormatting xmlns:xm="http://schemas.microsoft.com/office/excel/2006/main">
          <x14:cfRule type="dataBar" id="{15389500-21B2-4DBE-A542-16C013DA3C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E3157:E3172</xm:sqref>
        </x14:conditionalFormatting>
        <x14:conditionalFormatting xmlns:xm="http://schemas.microsoft.com/office/excel/2006/main">
          <x14:cfRule type="dataBar" id="{9A38931E-ED6E-4F85-91BB-FE37AC0571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F3157:F3172</xm:sqref>
        </x14:conditionalFormatting>
        <x14:conditionalFormatting xmlns:xm="http://schemas.microsoft.com/office/excel/2006/main">
          <x14:cfRule type="dataBar" id="{BA6CFE9E-FFBC-4BD3-AA27-410A45488F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G3157:G3172</xm:sqref>
        </x14:conditionalFormatting>
        <x14:conditionalFormatting xmlns:xm="http://schemas.microsoft.com/office/excel/2006/main">
          <x14:cfRule type="dataBar" id="{C513497C-D103-4442-A6C0-DF568280E5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H3157:H3172</xm:sqref>
        </x14:conditionalFormatting>
        <x14:conditionalFormatting xmlns:xm="http://schemas.microsoft.com/office/excel/2006/main">
          <x14:cfRule type="dataBar" id="{4D6BDC08-8EAB-4623-896A-2ECDF68D83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I3157:I3172</xm:sqref>
        </x14:conditionalFormatting>
        <x14:conditionalFormatting xmlns:xm="http://schemas.microsoft.com/office/excel/2006/main">
          <x14:cfRule type="dataBar" id="{8E6062BE-D05D-4F56-A0A3-40B9B50186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J3157:J3172</xm:sqref>
        </x14:conditionalFormatting>
        <x14:conditionalFormatting xmlns:xm="http://schemas.microsoft.com/office/excel/2006/main">
          <x14:cfRule type="dataBar" id="{DA318459-DBB6-4525-B33C-252561DFCB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K3157:K3172</xm:sqref>
        </x14:conditionalFormatting>
        <x14:conditionalFormatting xmlns:xm="http://schemas.microsoft.com/office/excel/2006/main">
          <x14:cfRule type="dataBar" id="{81DFCA74-7462-48EB-BA64-C2C3466903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B3177:B3192</xm:sqref>
        </x14:conditionalFormatting>
        <x14:conditionalFormatting xmlns:xm="http://schemas.microsoft.com/office/excel/2006/main">
          <x14:cfRule type="dataBar" id="{11D3FBDB-D5E2-41F2-B099-00C2C67E5A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C3177:C3192</xm:sqref>
        </x14:conditionalFormatting>
        <x14:conditionalFormatting xmlns:xm="http://schemas.microsoft.com/office/excel/2006/main">
          <x14:cfRule type="dataBar" id="{7C0FA44E-13F0-4124-8EBF-DCC2BE9A95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D3177:D3192</xm:sqref>
        </x14:conditionalFormatting>
        <x14:conditionalFormatting xmlns:xm="http://schemas.microsoft.com/office/excel/2006/main">
          <x14:cfRule type="dataBar" id="{62D1E001-3AB6-4408-9627-BDA7A3F728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E3177:E3192</xm:sqref>
        </x14:conditionalFormatting>
        <x14:conditionalFormatting xmlns:xm="http://schemas.microsoft.com/office/excel/2006/main">
          <x14:cfRule type="dataBar" id="{B6DE85F9-BE73-4215-8375-1AB989C25D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F3177:F3192</xm:sqref>
        </x14:conditionalFormatting>
        <x14:conditionalFormatting xmlns:xm="http://schemas.microsoft.com/office/excel/2006/main">
          <x14:cfRule type="dataBar" id="{5D675A80-070B-45B3-BB41-FC5DC2D75C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G3177:G3192</xm:sqref>
        </x14:conditionalFormatting>
        <x14:conditionalFormatting xmlns:xm="http://schemas.microsoft.com/office/excel/2006/main">
          <x14:cfRule type="dataBar" id="{6DB2FFD1-71A9-4E0E-AD6E-18B059657F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H3177:H3192</xm:sqref>
        </x14:conditionalFormatting>
        <x14:conditionalFormatting xmlns:xm="http://schemas.microsoft.com/office/excel/2006/main">
          <x14:cfRule type="dataBar" id="{80E99946-79F1-4605-A65D-32FF09D0AE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I3177:I3192</xm:sqref>
        </x14:conditionalFormatting>
        <x14:conditionalFormatting xmlns:xm="http://schemas.microsoft.com/office/excel/2006/main">
          <x14:cfRule type="dataBar" id="{5A2671F9-4102-4F14-8AB9-CFE0FAE407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J3177:J3192</xm:sqref>
        </x14:conditionalFormatting>
        <x14:conditionalFormatting xmlns:xm="http://schemas.microsoft.com/office/excel/2006/main">
          <x14:cfRule type="dataBar" id="{9B155C41-2454-4417-8D7E-5088AD2887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K3177:K3192</xm:sqref>
        </x14:conditionalFormatting>
        <x14:conditionalFormatting xmlns:xm="http://schemas.microsoft.com/office/excel/2006/main">
          <x14:cfRule type="dataBar" id="{DF9B63CC-DE9D-44BF-9BA5-2BBAEBF8B6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B3199:B3214</xm:sqref>
        </x14:conditionalFormatting>
        <x14:conditionalFormatting xmlns:xm="http://schemas.microsoft.com/office/excel/2006/main">
          <x14:cfRule type="dataBar" id="{2C80D5BE-28EE-422F-B424-26D7D2C615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C3199:C3214</xm:sqref>
        </x14:conditionalFormatting>
        <x14:conditionalFormatting xmlns:xm="http://schemas.microsoft.com/office/excel/2006/main">
          <x14:cfRule type="dataBar" id="{9C4C9D73-44E6-418D-BC4B-7BDE73CE9E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D3199:D3214</xm:sqref>
        </x14:conditionalFormatting>
        <x14:conditionalFormatting xmlns:xm="http://schemas.microsoft.com/office/excel/2006/main">
          <x14:cfRule type="dataBar" id="{0C6E483A-50DC-4A98-B644-2F5F6AB659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E3199:E3214</xm:sqref>
        </x14:conditionalFormatting>
        <x14:conditionalFormatting xmlns:xm="http://schemas.microsoft.com/office/excel/2006/main">
          <x14:cfRule type="dataBar" id="{C86C99E2-6911-483E-BCD1-2E7EAF9B43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F3199:F3214</xm:sqref>
        </x14:conditionalFormatting>
        <x14:conditionalFormatting xmlns:xm="http://schemas.microsoft.com/office/excel/2006/main">
          <x14:cfRule type="dataBar" id="{CC52F279-46AF-412C-84FB-C94FCB7D35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G3199:G3214</xm:sqref>
        </x14:conditionalFormatting>
        <x14:conditionalFormatting xmlns:xm="http://schemas.microsoft.com/office/excel/2006/main">
          <x14:cfRule type="dataBar" id="{7C3F2BEB-BD7B-4744-8D02-B734D874E6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H3199:H3214</xm:sqref>
        </x14:conditionalFormatting>
        <x14:conditionalFormatting xmlns:xm="http://schemas.microsoft.com/office/excel/2006/main">
          <x14:cfRule type="dataBar" id="{9C13EE2A-63B5-4E21-A7C8-57E90C5DFB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I3199:I3214</xm:sqref>
        </x14:conditionalFormatting>
        <x14:conditionalFormatting xmlns:xm="http://schemas.microsoft.com/office/excel/2006/main">
          <x14:cfRule type="dataBar" id="{5D900689-1E8E-4C75-9D22-178CF76692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J3199:J3214</xm:sqref>
        </x14:conditionalFormatting>
        <x14:conditionalFormatting xmlns:xm="http://schemas.microsoft.com/office/excel/2006/main">
          <x14:cfRule type="dataBar" id="{EC63B83F-176F-4CF6-94C1-D54F8985A3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K3199:K3214</xm:sqref>
        </x14:conditionalFormatting>
        <x14:conditionalFormatting xmlns:xm="http://schemas.microsoft.com/office/excel/2006/main">
          <x14:cfRule type="dataBar" id="{A6D857AD-5230-43D5-BDEB-403F673DF1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B3219:B3234</xm:sqref>
        </x14:conditionalFormatting>
        <x14:conditionalFormatting xmlns:xm="http://schemas.microsoft.com/office/excel/2006/main">
          <x14:cfRule type="dataBar" id="{BCC8F383-ABF3-4E44-A21D-1C1BB5605C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C3219:C3234</xm:sqref>
        </x14:conditionalFormatting>
        <x14:conditionalFormatting xmlns:xm="http://schemas.microsoft.com/office/excel/2006/main">
          <x14:cfRule type="dataBar" id="{D6D25F02-5C92-43A5-8CAD-A9BCFADEE7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D3219:D3234</xm:sqref>
        </x14:conditionalFormatting>
        <x14:conditionalFormatting xmlns:xm="http://schemas.microsoft.com/office/excel/2006/main">
          <x14:cfRule type="dataBar" id="{9CBD2378-8A90-4B69-8CC0-8E6DE7DE38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E3219:E3234</xm:sqref>
        </x14:conditionalFormatting>
        <x14:conditionalFormatting xmlns:xm="http://schemas.microsoft.com/office/excel/2006/main">
          <x14:cfRule type="dataBar" id="{A56DCE10-BA6B-49B6-93F2-106825B246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F3219:F3234</xm:sqref>
        </x14:conditionalFormatting>
        <x14:conditionalFormatting xmlns:xm="http://schemas.microsoft.com/office/excel/2006/main">
          <x14:cfRule type="dataBar" id="{A2E8E0D6-0FB0-4656-9B31-4744C44AB9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G3219:G3234</xm:sqref>
        </x14:conditionalFormatting>
        <x14:conditionalFormatting xmlns:xm="http://schemas.microsoft.com/office/excel/2006/main">
          <x14:cfRule type="dataBar" id="{EE7C4EA4-EED9-4AB5-A738-56B621E527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H3219:H3234</xm:sqref>
        </x14:conditionalFormatting>
        <x14:conditionalFormatting xmlns:xm="http://schemas.microsoft.com/office/excel/2006/main">
          <x14:cfRule type="dataBar" id="{82D81529-0B42-4E0C-B794-8E3F17C773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I3219:I3234</xm:sqref>
        </x14:conditionalFormatting>
        <x14:conditionalFormatting xmlns:xm="http://schemas.microsoft.com/office/excel/2006/main">
          <x14:cfRule type="dataBar" id="{B66C87CE-F12D-4024-80B3-E5ED401BF5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J3219:J3234</xm:sqref>
        </x14:conditionalFormatting>
        <x14:conditionalFormatting xmlns:xm="http://schemas.microsoft.com/office/excel/2006/main">
          <x14:cfRule type="dataBar" id="{F706CC9A-058B-4762-B70B-5C83D1577F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K3219:K3234</xm:sqref>
        </x14:conditionalFormatting>
        <x14:conditionalFormatting xmlns:xm="http://schemas.microsoft.com/office/excel/2006/main">
          <x14:cfRule type="dataBar" id="{63D59588-6E32-44C6-9644-8516EA25A7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B3241:B3256</xm:sqref>
        </x14:conditionalFormatting>
        <x14:conditionalFormatting xmlns:xm="http://schemas.microsoft.com/office/excel/2006/main">
          <x14:cfRule type="dataBar" id="{E9D094EF-7243-453D-B423-81599DFD69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C3241:C3256</xm:sqref>
        </x14:conditionalFormatting>
        <x14:conditionalFormatting xmlns:xm="http://schemas.microsoft.com/office/excel/2006/main">
          <x14:cfRule type="dataBar" id="{65F93549-813C-4F84-9990-3538ED8DB0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D3241:D3256</xm:sqref>
        </x14:conditionalFormatting>
        <x14:conditionalFormatting xmlns:xm="http://schemas.microsoft.com/office/excel/2006/main">
          <x14:cfRule type="dataBar" id="{9A5A0C66-CE2C-4DF4-8193-98BDD45AD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E3241:E3256</xm:sqref>
        </x14:conditionalFormatting>
        <x14:conditionalFormatting xmlns:xm="http://schemas.microsoft.com/office/excel/2006/main">
          <x14:cfRule type="dataBar" id="{95882510-2619-407B-B737-0FAD9454C4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F3241:F3256</xm:sqref>
        </x14:conditionalFormatting>
        <x14:conditionalFormatting xmlns:xm="http://schemas.microsoft.com/office/excel/2006/main">
          <x14:cfRule type="dataBar" id="{783E2DCB-8B82-483F-9214-885B1871B9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G3241:G3256</xm:sqref>
        </x14:conditionalFormatting>
        <x14:conditionalFormatting xmlns:xm="http://schemas.microsoft.com/office/excel/2006/main">
          <x14:cfRule type="dataBar" id="{10265C2C-FBCC-4CFC-9A9D-FE688238C6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H3241:H3256</xm:sqref>
        </x14:conditionalFormatting>
        <x14:conditionalFormatting xmlns:xm="http://schemas.microsoft.com/office/excel/2006/main">
          <x14:cfRule type="dataBar" id="{FDE13072-7651-48A5-B5D6-DF1F0E5A9B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I3241:I3256</xm:sqref>
        </x14:conditionalFormatting>
        <x14:conditionalFormatting xmlns:xm="http://schemas.microsoft.com/office/excel/2006/main">
          <x14:cfRule type="dataBar" id="{9BB65D5D-4C63-4EC8-8FDD-CB5741E77C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J3241:J3256</xm:sqref>
        </x14:conditionalFormatting>
        <x14:conditionalFormatting xmlns:xm="http://schemas.microsoft.com/office/excel/2006/main">
          <x14:cfRule type="dataBar" id="{FAA2A25D-5ADE-4DE0-9803-7FF07A6286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K3241:K3256</xm:sqref>
        </x14:conditionalFormatting>
        <x14:conditionalFormatting xmlns:xm="http://schemas.microsoft.com/office/excel/2006/main">
          <x14:cfRule type="dataBar" id="{1778B27D-CCD1-4EC4-8D1E-16393EC37F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B3261:B3276</xm:sqref>
        </x14:conditionalFormatting>
        <x14:conditionalFormatting xmlns:xm="http://schemas.microsoft.com/office/excel/2006/main">
          <x14:cfRule type="dataBar" id="{069F8349-B081-4BA6-A836-C6FDC4E4F2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C3261:C3276</xm:sqref>
        </x14:conditionalFormatting>
        <x14:conditionalFormatting xmlns:xm="http://schemas.microsoft.com/office/excel/2006/main">
          <x14:cfRule type="dataBar" id="{978EA0B4-3F37-433F-8706-E08B14A064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D3261:D3276</xm:sqref>
        </x14:conditionalFormatting>
        <x14:conditionalFormatting xmlns:xm="http://schemas.microsoft.com/office/excel/2006/main">
          <x14:cfRule type="dataBar" id="{4DFDD9E7-B952-483F-9F1D-F5E4DCE755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E3261:E3276</xm:sqref>
        </x14:conditionalFormatting>
        <x14:conditionalFormatting xmlns:xm="http://schemas.microsoft.com/office/excel/2006/main">
          <x14:cfRule type="dataBar" id="{1498301A-8732-4DF2-8972-5725F66824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F3261:F3276</xm:sqref>
        </x14:conditionalFormatting>
        <x14:conditionalFormatting xmlns:xm="http://schemas.microsoft.com/office/excel/2006/main">
          <x14:cfRule type="dataBar" id="{036A0BCC-FD12-401A-9D54-9D6A689322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G3261:G3276</xm:sqref>
        </x14:conditionalFormatting>
        <x14:conditionalFormatting xmlns:xm="http://schemas.microsoft.com/office/excel/2006/main">
          <x14:cfRule type="dataBar" id="{2F327242-A8FC-4C9C-9F29-14580587A8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H3261:H3276</xm:sqref>
        </x14:conditionalFormatting>
        <x14:conditionalFormatting xmlns:xm="http://schemas.microsoft.com/office/excel/2006/main">
          <x14:cfRule type="dataBar" id="{41BC733F-9F86-4773-934A-212493E2AE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I3261:I3276</xm:sqref>
        </x14:conditionalFormatting>
        <x14:conditionalFormatting xmlns:xm="http://schemas.microsoft.com/office/excel/2006/main">
          <x14:cfRule type="dataBar" id="{282BE0D0-30DB-42ED-A476-7E0A05F300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J3261:J3276</xm:sqref>
        </x14:conditionalFormatting>
        <x14:conditionalFormatting xmlns:xm="http://schemas.microsoft.com/office/excel/2006/main">
          <x14:cfRule type="dataBar" id="{8AD4BC4E-529C-4278-BE58-90E10842C6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K3261:K3276</xm:sqref>
        </x14:conditionalFormatting>
        <x14:conditionalFormatting xmlns:xm="http://schemas.microsoft.com/office/excel/2006/main">
          <x14:cfRule type="dataBar" id="{582D88F7-B7AF-490F-834C-4003A633A2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B3283:B3298</xm:sqref>
        </x14:conditionalFormatting>
        <x14:conditionalFormatting xmlns:xm="http://schemas.microsoft.com/office/excel/2006/main">
          <x14:cfRule type="dataBar" id="{61C05526-5009-4915-83CF-E973B42071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C3283:C3298</xm:sqref>
        </x14:conditionalFormatting>
        <x14:conditionalFormatting xmlns:xm="http://schemas.microsoft.com/office/excel/2006/main">
          <x14:cfRule type="dataBar" id="{02F84347-DF07-4DA8-A520-E1BE6CD576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D3283:D3298</xm:sqref>
        </x14:conditionalFormatting>
        <x14:conditionalFormatting xmlns:xm="http://schemas.microsoft.com/office/excel/2006/main">
          <x14:cfRule type="dataBar" id="{6B259492-2000-4473-8E08-9713B75A0A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E3283:E3298</xm:sqref>
        </x14:conditionalFormatting>
        <x14:conditionalFormatting xmlns:xm="http://schemas.microsoft.com/office/excel/2006/main">
          <x14:cfRule type="dataBar" id="{B4739E3C-763D-472B-9EC9-7BDC8A9266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F3283:F3298</xm:sqref>
        </x14:conditionalFormatting>
        <x14:conditionalFormatting xmlns:xm="http://schemas.microsoft.com/office/excel/2006/main">
          <x14:cfRule type="dataBar" id="{A7738B55-BCD7-474A-BEEB-F1ADE9D7E6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G3283:G3298</xm:sqref>
        </x14:conditionalFormatting>
        <x14:conditionalFormatting xmlns:xm="http://schemas.microsoft.com/office/excel/2006/main">
          <x14:cfRule type="dataBar" id="{7311336D-96D6-4A53-97BE-43EEE79398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H3283:H3298</xm:sqref>
        </x14:conditionalFormatting>
        <x14:conditionalFormatting xmlns:xm="http://schemas.microsoft.com/office/excel/2006/main">
          <x14:cfRule type="dataBar" id="{CF26D8AF-EC17-4B8B-9034-47F4CA3A70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I3283:I3298</xm:sqref>
        </x14:conditionalFormatting>
        <x14:conditionalFormatting xmlns:xm="http://schemas.microsoft.com/office/excel/2006/main">
          <x14:cfRule type="dataBar" id="{10F6789E-B5E4-4EE7-8121-F8AE1D615F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J3283:J3298</xm:sqref>
        </x14:conditionalFormatting>
        <x14:conditionalFormatting xmlns:xm="http://schemas.microsoft.com/office/excel/2006/main">
          <x14:cfRule type="dataBar" id="{E459DAC5-624A-4B4C-B5D7-D690B30339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K3283:K3298</xm:sqref>
        </x14:conditionalFormatting>
        <x14:conditionalFormatting xmlns:xm="http://schemas.microsoft.com/office/excel/2006/main">
          <x14:cfRule type="dataBar" id="{561A12BF-97B6-4886-8AD2-3AAC28D75D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B3303:B3318</xm:sqref>
        </x14:conditionalFormatting>
        <x14:conditionalFormatting xmlns:xm="http://schemas.microsoft.com/office/excel/2006/main">
          <x14:cfRule type="dataBar" id="{847F0A14-8407-419F-991E-E9B8AC15DE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C3303:C3318</xm:sqref>
        </x14:conditionalFormatting>
        <x14:conditionalFormatting xmlns:xm="http://schemas.microsoft.com/office/excel/2006/main">
          <x14:cfRule type="dataBar" id="{808D6358-2AF7-4EB1-A665-555D30E39A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D3303:D3318</xm:sqref>
        </x14:conditionalFormatting>
        <x14:conditionalFormatting xmlns:xm="http://schemas.microsoft.com/office/excel/2006/main">
          <x14:cfRule type="dataBar" id="{709F99ED-471F-4607-8236-2940B76F34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E3303:E3318</xm:sqref>
        </x14:conditionalFormatting>
        <x14:conditionalFormatting xmlns:xm="http://schemas.microsoft.com/office/excel/2006/main">
          <x14:cfRule type="dataBar" id="{C221E3F2-C1A1-408B-BCD3-2D753974F9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F3303:F3318</xm:sqref>
        </x14:conditionalFormatting>
        <x14:conditionalFormatting xmlns:xm="http://schemas.microsoft.com/office/excel/2006/main">
          <x14:cfRule type="dataBar" id="{52C05552-AD84-4B73-849C-69C4C123BD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G3303:G3318</xm:sqref>
        </x14:conditionalFormatting>
        <x14:conditionalFormatting xmlns:xm="http://schemas.microsoft.com/office/excel/2006/main">
          <x14:cfRule type="dataBar" id="{D8B3EA73-3BEA-4CEB-B825-6B1EA6E07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H3303:H3318</xm:sqref>
        </x14:conditionalFormatting>
        <x14:conditionalFormatting xmlns:xm="http://schemas.microsoft.com/office/excel/2006/main">
          <x14:cfRule type="dataBar" id="{D836F95B-9969-43F4-82C4-B9F78BD8F5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I3303:I3318</xm:sqref>
        </x14:conditionalFormatting>
        <x14:conditionalFormatting xmlns:xm="http://schemas.microsoft.com/office/excel/2006/main">
          <x14:cfRule type="dataBar" id="{F0077823-315D-41E3-8BFC-1236B9CBED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J3303:J3318</xm:sqref>
        </x14:conditionalFormatting>
        <x14:conditionalFormatting xmlns:xm="http://schemas.microsoft.com/office/excel/2006/main">
          <x14:cfRule type="dataBar" id="{A49CA6DA-AD1A-4D5D-94EE-260FCB368A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K3303:K3318</xm:sqref>
        </x14:conditionalFormatting>
        <x14:conditionalFormatting xmlns:xm="http://schemas.microsoft.com/office/excel/2006/main">
          <x14:cfRule type="dataBar" id="{BCB0909A-10A3-4C70-A3C7-133E928710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B3325:B3340</xm:sqref>
        </x14:conditionalFormatting>
        <x14:conditionalFormatting xmlns:xm="http://schemas.microsoft.com/office/excel/2006/main">
          <x14:cfRule type="dataBar" id="{438F421A-C9E7-4E2C-99D7-C0BAE42F14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C3325:C3340</xm:sqref>
        </x14:conditionalFormatting>
        <x14:conditionalFormatting xmlns:xm="http://schemas.microsoft.com/office/excel/2006/main">
          <x14:cfRule type="dataBar" id="{71B8725A-0EBB-4DB8-AC03-8AE4C1C7AC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D3325:D3340</xm:sqref>
        </x14:conditionalFormatting>
        <x14:conditionalFormatting xmlns:xm="http://schemas.microsoft.com/office/excel/2006/main">
          <x14:cfRule type="dataBar" id="{A5980B55-0589-4673-90F3-F1BE93B92D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E3325:E3340</xm:sqref>
        </x14:conditionalFormatting>
        <x14:conditionalFormatting xmlns:xm="http://schemas.microsoft.com/office/excel/2006/main">
          <x14:cfRule type="dataBar" id="{69E7F94E-AF4D-4DF6-960F-ADA77B54FA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F3325:F3340</xm:sqref>
        </x14:conditionalFormatting>
        <x14:conditionalFormatting xmlns:xm="http://schemas.microsoft.com/office/excel/2006/main">
          <x14:cfRule type="dataBar" id="{BD23146E-D02A-4639-B1A4-069A41DBF0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G3325:G3340</xm:sqref>
        </x14:conditionalFormatting>
        <x14:conditionalFormatting xmlns:xm="http://schemas.microsoft.com/office/excel/2006/main">
          <x14:cfRule type="dataBar" id="{4AD5EF09-FAE9-42C2-96E6-ECFB490AEE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H3325:H3340</xm:sqref>
        </x14:conditionalFormatting>
        <x14:conditionalFormatting xmlns:xm="http://schemas.microsoft.com/office/excel/2006/main">
          <x14:cfRule type="dataBar" id="{5EDA67B9-6DE1-498C-B72E-6E20A7446D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I3325:I3340</xm:sqref>
        </x14:conditionalFormatting>
        <x14:conditionalFormatting xmlns:xm="http://schemas.microsoft.com/office/excel/2006/main">
          <x14:cfRule type="dataBar" id="{6432B33D-F1F8-4446-900C-66134275BD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J3325:J3340</xm:sqref>
        </x14:conditionalFormatting>
        <x14:conditionalFormatting xmlns:xm="http://schemas.microsoft.com/office/excel/2006/main">
          <x14:cfRule type="dataBar" id="{A77D7031-10A9-4106-B24F-D83F079B19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K3325:K3340</xm:sqref>
        </x14:conditionalFormatting>
        <x14:conditionalFormatting xmlns:xm="http://schemas.microsoft.com/office/excel/2006/main">
          <x14:cfRule type="dataBar" id="{66FD96D5-82C3-4035-A67F-9819FDED37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B3345:B3360</xm:sqref>
        </x14:conditionalFormatting>
        <x14:conditionalFormatting xmlns:xm="http://schemas.microsoft.com/office/excel/2006/main">
          <x14:cfRule type="dataBar" id="{D251C506-F0DC-4E14-AAE2-2B1E2396C2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C3345:C3360</xm:sqref>
        </x14:conditionalFormatting>
        <x14:conditionalFormatting xmlns:xm="http://schemas.microsoft.com/office/excel/2006/main">
          <x14:cfRule type="dataBar" id="{8A8D5C72-E225-4ED1-8503-2F6C88C67D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D3345:D3360</xm:sqref>
        </x14:conditionalFormatting>
        <x14:conditionalFormatting xmlns:xm="http://schemas.microsoft.com/office/excel/2006/main">
          <x14:cfRule type="dataBar" id="{AE2C56CE-FB4B-4568-93A2-570C022876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E3345:E3360</xm:sqref>
        </x14:conditionalFormatting>
        <x14:conditionalFormatting xmlns:xm="http://schemas.microsoft.com/office/excel/2006/main">
          <x14:cfRule type="dataBar" id="{BD2FCF49-9B1C-4835-A2AC-BA0C855F6B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F3345:F3360</xm:sqref>
        </x14:conditionalFormatting>
        <x14:conditionalFormatting xmlns:xm="http://schemas.microsoft.com/office/excel/2006/main">
          <x14:cfRule type="dataBar" id="{6A7E099F-4FB7-4167-88B1-F06750C369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G3345:G3360</xm:sqref>
        </x14:conditionalFormatting>
        <x14:conditionalFormatting xmlns:xm="http://schemas.microsoft.com/office/excel/2006/main">
          <x14:cfRule type="dataBar" id="{92FC35F3-5930-4E8E-9E25-8A0709C642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H3345:H3360</xm:sqref>
        </x14:conditionalFormatting>
        <x14:conditionalFormatting xmlns:xm="http://schemas.microsoft.com/office/excel/2006/main">
          <x14:cfRule type="dataBar" id="{23067DA0-EE15-444E-B264-F64B1EA05C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I3345:I3360</xm:sqref>
        </x14:conditionalFormatting>
        <x14:conditionalFormatting xmlns:xm="http://schemas.microsoft.com/office/excel/2006/main">
          <x14:cfRule type="dataBar" id="{382C88B0-054E-443D-AB10-21A9806F85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J3345:J3360</xm:sqref>
        </x14:conditionalFormatting>
        <x14:conditionalFormatting xmlns:xm="http://schemas.microsoft.com/office/excel/2006/main">
          <x14:cfRule type="dataBar" id="{91CF7A57-9B1F-4432-A683-3469C38DE7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K3345:K3360</xm:sqref>
        </x14:conditionalFormatting>
        <x14:conditionalFormatting xmlns:xm="http://schemas.microsoft.com/office/excel/2006/main">
          <x14:cfRule type="dataBar" id="{A3BCBC66-7CA7-41AA-B438-3CA91AA7B7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B3367:B3382</xm:sqref>
        </x14:conditionalFormatting>
        <x14:conditionalFormatting xmlns:xm="http://schemas.microsoft.com/office/excel/2006/main">
          <x14:cfRule type="dataBar" id="{A3E163EB-FD17-486A-B9F4-6E10ACA940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C3367:C3382</xm:sqref>
        </x14:conditionalFormatting>
        <x14:conditionalFormatting xmlns:xm="http://schemas.microsoft.com/office/excel/2006/main">
          <x14:cfRule type="dataBar" id="{0FE9664E-C10D-4896-AEFC-83C62EF5E8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D3367:D3382</xm:sqref>
        </x14:conditionalFormatting>
        <x14:conditionalFormatting xmlns:xm="http://schemas.microsoft.com/office/excel/2006/main">
          <x14:cfRule type="dataBar" id="{ECAA9EED-E213-4F22-8A35-FEE8A16FDF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E3367:E3382</xm:sqref>
        </x14:conditionalFormatting>
        <x14:conditionalFormatting xmlns:xm="http://schemas.microsoft.com/office/excel/2006/main">
          <x14:cfRule type="dataBar" id="{F85893FA-4E56-45BB-BDB9-F67E3220F8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F3367:F3382</xm:sqref>
        </x14:conditionalFormatting>
        <x14:conditionalFormatting xmlns:xm="http://schemas.microsoft.com/office/excel/2006/main">
          <x14:cfRule type="dataBar" id="{6E63D89C-7D00-40BF-8CED-D14C275B90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G3367:G3382</xm:sqref>
        </x14:conditionalFormatting>
        <x14:conditionalFormatting xmlns:xm="http://schemas.microsoft.com/office/excel/2006/main">
          <x14:cfRule type="dataBar" id="{3F816F0E-51D6-41CE-A34F-3151EF4240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H3367:H3382</xm:sqref>
        </x14:conditionalFormatting>
        <x14:conditionalFormatting xmlns:xm="http://schemas.microsoft.com/office/excel/2006/main">
          <x14:cfRule type="dataBar" id="{EBBABD8C-5B22-466A-864C-AA3528C39E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I3367:I3382</xm:sqref>
        </x14:conditionalFormatting>
        <x14:conditionalFormatting xmlns:xm="http://schemas.microsoft.com/office/excel/2006/main">
          <x14:cfRule type="dataBar" id="{000E20F8-FCEE-4E0E-8DB6-6F41CCB792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J3367:J3382</xm:sqref>
        </x14:conditionalFormatting>
        <x14:conditionalFormatting xmlns:xm="http://schemas.microsoft.com/office/excel/2006/main">
          <x14:cfRule type="dataBar" id="{F3CAB254-79B7-4F95-9EDC-1C7037477D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K3367:K3382</xm:sqref>
        </x14:conditionalFormatting>
        <x14:conditionalFormatting xmlns:xm="http://schemas.microsoft.com/office/excel/2006/main">
          <x14:cfRule type="dataBar" id="{69EF510E-896A-4776-BD7A-15D038DF20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B3387:B3402</xm:sqref>
        </x14:conditionalFormatting>
        <x14:conditionalFormatting xmlns:xm="http://schemas.microsoft.com/office/excel/2006/main">
          <x14:cfRule type="dataBar" id="{4BF54DCE-1B79-4AA6-8B8B-EC0840F8CD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C3387:C3402</xm:sqref>
        </x14:conditionalFormatting>
        <x14:conditionalFormatting xmlns:xm="http://schemas.microsoft.com/office/excel/2006/main">
          <x14:cfRule type="dataBar" id="{97A431C4-2BC7-47AC-9067-930378E363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D3387:D3402</xm:sqref>
        </x14:conditionalFormatting>
        <x14:conditionalFormatting xmlns:xm="http://schemas.microsoft.com/office/excel/2006/main">
          <x14:cfRule type="dataBar" id="{02EC0E01-8557-4475-BA44-B141C928D3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E3387:E3402</xm:sqref>
        </x14:conditionalFormatting>
        <x14:conditionalFormatting xmlns:xm="http://schemas.microsoft.com/office/excel/2006/main">
          <x14:cfRule type="dataBar" id="{C2D2632A-E970-4958-86F1-464CFB10CB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F3387:F3402</xm:sqref>
        </x14:conditionalFormatting>
        <x14:conditionalFormatting xmlns:xm="http://schemas.microsoft.com/office/excel/2006/main">
          <x14:cfRule type="dataBar" id="{41C405AB-A89B-4420-903C-E5C4DE41E2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G3387:G3402</xm:sqref>
        </x14:conditionalFormatting>
        <x14:conditionalFormatting xmlns:xm="http://schemas.microsoft.com/office/excel/2006/main">
          <x14:cfRule type="dataBar" id="{425F9F10-794D-453F-91D7-DD79212045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H3387:H3402</xm:sqref>
        </x14:conditionalFormatting>
        <x14:conditionalFormatting xmlns:xm="http://schemas.microsoft.com/office/excel/2006/main">
          <x14:cfRule type="dataBar" id="{8D754C8E-9099-40BC-8800-1ADE728415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I3387:I3402</xm:sqref>
        </x14:conditionalFormatting>
        <x14:conditionalFormatting xmlns:xm="http://schemas.microsoft.com/office/excel/2006/main">
          <x14:cfRule type="dataBar" id="{FD32A9B3-80AD-4A92-9677-A5EBDC7670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J3387:J3402</xm:sqref>
        </x14:conditionalFormatting>
        <x14:conditionalFormatting xmlns:xm="http://schemas.microsoft.com/office/excel/2006/main">
          <x14:cfRule type="dataBar" id="{1797735A-BA82-43D2-8B4E-7998186F2F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K3387:K3402</xm:sqref>
        </x14:conditionalFormatting>
        <x14:conditionalFormatting xmlns:xm="http://schemas.microsoft.com/office/excel/2006/main">
          <x14:cfRule type="dataBar" id="{342892AB-F08B-4AC0-8309-4E3810CFD8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B3409:B3424</xm:sqref>
        </x14:conditionalFormatting>
        <x14:conditionalFormatting xmlns:xm="http://schemas.microsoft.com/office/excel/2006/main">
          <x14:cfRule type="dataBar" id="{079AF723-D1CA-4C99-9EA2-DA1815BFD0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C3409:C3424</xm:sqref>
        </x14:conditionalFormatting>
        <x14:conditionalFormatting xmlns:xm="http://schemas.microsoft.com/office/excel/2006/main">
          <x14:cfRule type="dataBar" id="{550001E6-129E-4A04-8B0E-C3495922D2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D3409:D3424</xm:sqref>
        </x14:conditionalFormatting>
        <x14:conditionalFormatting xmlns:xm="http://schemas.microsoft.com/office/excel/2006/main">
          <x14:cfRule type="dataBar" id="{A353335A-1790-454A-B6E5-C6AE0420A0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E3409:E3424</xm:sqref>
        </x14:conditionalFormatting>
        <x14:conditionalFormatting xmlns:xm="http://schemas.microsoft.com/office/excel/2006/main">
          <x14:cfRule type="dataBar" id="{FDCBC723-26C9-42D6-BA46-81E9E8687B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F3409:F3424</xm:sqref>
        </x14:conditionalFormatting>
        <x14:conditionalFormatting xmlns:xm="http://schemas.microsoft.com/office/excel/2006/main">
          <x14:cfRule type="dataBar" id="{87ED0F3E-8E77-419F-A3B9-ADFABDE5BF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G3409:G3424</xm:sqref>
        </x14:conditionalFormatting>
        <x14:conditionalFormatting xmlns:xm="http://schemas.microsoft.com/office/excel/2006/main">
          <x14:cfRule type="dataBar" id="{FB2C29EC-7AC0-4BD1-A433-A7E4335375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H3409:H3424</xm:sqref>
        </x14:conditionalFormatting>
        <x14:conditionalFormatting xmlns:xm="http://schemas.microsoft.com/office/excel/2006/main">
          <x14:cfRule type="dataBar" id="{FFF90C53-B75D-4A05-8D45-94EC118A32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I3409:I3424</xm:sqref>
        </x14:conditionalFormatting>
        <x14:conditionalFormatting xmlns:xm="http://schemas.microsoft.com/office/excel/2006/main">
          <x14:cfRule type="dataBar" id="{07C9A4FE-7FBE-49C9-B8AD-CF7D3EFAB5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J3409:J3424</xm:sqref>
        </x14:conditionalFormatting>
        <x14:conditionalFormatting xmlns:xm="http://schemas.microsoft.com/office/excel/2006/main">
          <x14:cfRule type="dataBar" id="{1B6A4833-EE17-471F-83E4-278B3CF490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K3409:K3424</xm:sqref>
        </x14:conditionalFormatting>
        <x14:conditionalFormatting xmlns:xm="http://schemas.microsoft.com/office/excel/2006/main">
          <x14:cfRule type="dataBar" id="{A42D4BF2-CB2D-4D75-BD3F-4319AA2B16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B3429:B3444</xm:sqref>
        </x14:conditionalFormatting>
        <x14:conditionalFormatting xmlns:xm="http://schemas.microsoft.com/office/excel/2006/main">
          <x14:cfRule type="dataBar" id="{B018A674-81DB-4FEC-AC06-BC20B7DDEF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C3429:C3444</xm:sqref>
        </x14:conditionalFormatting>
        <x14:conditionalFormatting xmlns:xm="http://schemas.microsoft.com/office/excel/2006/main">
          <x14:cfRule type="dataBar" id="{C782AD14-9227-4455-A986-00C1BCC2D7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D3429:D3444</xm:sqref>
        </x14:conditionalFormatting>
        <x14:conditionalFormatting xmlns:xm="http://schemas.microsoft.com/office/excel/2006/main">
          <x14:cfRule type="dataBar" id="{2ADFC0B0-DE9E-4601-8296-B67A0FEE1C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E3429:E3444</xm:sqref>
        </x14:conditionalFormatting>
        <x14:conditionalFormatting xmlns:xm="http://schemas.microsoft.com/office/excel/2006/main">
          <x14:cfRule type="dataBar" id="{21B1EF46-2A2C-472F-A307-DD01B62276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F3429:F3444</xm:sqref>
        </x14:conditionalFormatting>
        <x14:conditionalFormatting xmlns:xm="http://schemas.microsoft.com/office/excel/2006/main">
          <x14:cfRule type="dataBar" id="{C523536C-A62B-4C3E-8B34-A5F6A68803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G3429:G3444</xm:sqref>
        </x14:conditionalFormatting>
        <x14:conditionalFormatting xmlns:xm="http://schemas.microsoft.com/office/excel/2006/main">
          <x14:cfRule type="dataBar" id="{AADA9115-801C-4923-A013-F87CE2F5CE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H3429:H3444</xm:sqref>
        </x14:conditionalFormatting>
        <x14:conditionalFormatting xmlns:xm="http://schemas.microsoft.com/office/excel/2006/main">
          <x14:cfRule type="dataBar" id="{FA873720-F476-474C-AD4E-E10E69BF59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I3429:I3444</xm:sqref>
        </x14:conditionalFormatting>
        <x14:conditionalFormatting xmlns:xm="http://schemas.microsoft.com/office/excel/2006/main">
          <x14:cfRule type="dataBar" id="{5540E207-FCB3-430C-A9CB-199FB74E5A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J3429:J3444</xm:sqref>
        </x14:conditionalFormatting>
        <x14:conditionalFormatting xmlns:xm="http://schemas.microsoft.com/office/excel/2006/main">
          <x14:cfRule type="dataBar" id="{66E4D7D1-7FD4-499D-A712-33AFE7248B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K3429:K3444</xm:sqref>
        </x14:conditionalFormatting>
        <x14:conditionalFormatting xmlns:xm="http://schemas.microsoft.com/office/excel/2006/main">
          <x14:cfRule type="dataBar" id="{7A036C6C-6FF9-4630-BF04-53C9314C22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B3451:B3466</xm:sqref>
        </x14:conditionalFormatting>
        <x14:conditionalFormatting xmlns:xm="http://schemas.microsoft.com/office/excel/2006/main">
          <x14:cfRule type="dataBar" id="{7561D5E5-BA72-4D11-87BC-BA8B975111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C3451:C3466</xm:sqref>
        </x14:conditionalFormatting>
        <x14:conditionalFormatting xmlns:xm="http://schemas.microsoft.com/office/excel/2006/main">
          <x14:cfRule type="dataBar" id="{2A9232B9-41F3-4C0A-8151-18FFB52A2E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D3451:D3466</xm:sqref>
        </x14:conditionalFormatting>
        <x14:conditionalFormatting xmlns:xm="http://schemas.microsoft.com/office/excel/2006/main">
          <x14:cfRule type="dataBar" id="{DAF2E834-9741-4FFD-8DB9-2FEE971B2A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E3451:E3466</xm:sqref>
        </x14:conditionalFormatting>
        <x14:conditionalFormatting xmlns:xm="http://schemas.microsoft.com/office/excel/2006/main">
          <x14:cfRule type="dataBar" id="{29EFADF2-35B0-4ED7-8331-B76E7A1759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F3451:F3466</xm:sqref>
        </x14:conditionalFormatting>
        <x14:conditionalFormatting xmlns:xm="http://schemas.microsoft.com/office/excel/2006/main">
          <x14:cfRule type="dataBar" id="{985975D9-B46A-4E6C-AEA8-B74DBAA055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G3451:G3466</xm:sqref>
        </x14:conditionalFormatting>
        <x14:conditionalFormatting xmlns:xm="http://schemas.microsoft.com/office/excel/2006/main">
          <x14:cfRule type="dataBar" id="{1CFE5F60-0F23-40F9-B12B-DC6A69196D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H3451:H3466</xm:sqref>
        </x14:conditionalFormatting>
        <x14:conditionalFormatting xmlns:xm="http://schemas.microsoft.com/office/excel/2006/main">
          <x14:cfRule type="dataBar" id="{187CB32D-34CC-4DC2-9840-E345C5BA2E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I3451:I3466</xm:sqref>
        </x14:conditionalFormatting>
        <x14:conditionalFormatting xmlns:xm="http://schemas.microsoft.com/office/excel/2006/main">
          <x14:cfRule type="dataBar" id="{3F3DB40B-5C01-45FB-8BE8-DB59BE71F0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J3451:J3466</xm:sqref>
        </x14:conditionalFormatting>
        <x14:conditionalFormatting xmlns:xm="http://schemas.microsoft.com/office/excel/2006/main">
          <x14:cfRule type="dataBar" id="{37C06FCA-0303-4C9A-96BD-B2B281B951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K3451:K3466</xm:sqref>
        </x14:conditionalFormatting>
        <x14:conditionalFormatting xmlns:xm="http://schemas.microsoft.com/office/excel/2006/main">
          <x14:cfRule type="dataBar" id="{498A1CC9-182F-414D-B371-CB2D2282D2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B3471:B3486</xm:sqref>
        </x14:conditionalFormatting>
        <x14:conditionalFormatting xmlns:xm="http://schemas.microsoft.com/office/excel/2006/main">
          <x14:cfRule type="dataBar" id="{86723C6D-4607-4123-A9DC-43D25C856B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C3471:C3486</xm:sqref>
        </x14:conditionalFormatting>
        <x14:conditionalFormatting xmlns:xm="http://schemas.microsoft.com/office/excel/2006/main">
          <x14:cfRule type="dataBar" id="{2E73E286-DCA4-4AD8-AFC5-32BEC5FA26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D3471:D3486</xm:sqref>
        </x14:conditionalFormatting>
        <x14:conditionalFormatting xmlns:xm="http://schemas.microsoft.com/office/excel/2006/main">
          <x14:cfRule type="dataBar" id="{7C212986-B592-4F8E-A200-6AF0EF50B0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E3471:E3486</xm:sqref>
        </x14:conditionalFormatting>
        <x14:conditionalFormatting xmlns:xm="http://schemas.microsoft.com/office/excel/2006/main">
          <x14:cfRule type="dataBar" id="{F7616589-E759-411E-AC15-DCB5F177B1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F3471:F3486</xm:sqref>
        </x14:conditionalFormatting>
        <x14:conditionalFormatting xmlns:xm="http://schemas.microsoft.com/office/excel/2006/main">
          <x14:cfRule type="dataBar" id="{161F4357-9195-458E-ADF6-82931D6715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G3471:G3486</xm:sqref>
        </x14:conditionalFormatting>
        <x14:conditionalFormatting xmlns:xm="http://schemas.microsoft.com/office/excel/2006/main">
          <x14:cfRule type="dataBar" id="{D7176927-87DD-41FD-A844-B565477F83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H3471:H3486</xm:sqref>
        </x14:conditionalFormatting>
        <x14:conditionalFormatting xmlns:xm="http://schemas.microsoft.com/office/excel/2006/main">
          <x14:cfRule type="dataBar" id="{DE55708D-83C2-4295-BC00-E1A539C46F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I3471:I3486</xm:sqref>
        </x14:conditionalFormatting>
        <x14:conditionalFormatting xmlns:xm="http://schemas.microsoft.com/office/excel/2006/main">
          <x14:cfRule type="dataBar" id="{8F7C599A-11E7-4013-8071-6506EC31F0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J3471:J3486</xm:sqref>
        </x14:conditionalFormatting>
        <x14:conditionalFormatting xmlns:xm="http://schemas.microsoft.com/office/excel/2006/main">
          <x14:cfRule type="dataBar" id="{76C8B327-554F-4535-A5E8-D0A6BBCBCE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K3471:K3486</xm:sqref>
        </x14:conditionalFormatting>
        <x14:conditionalFormatting xmlns:xm="http://schemas.microsoft.com/office/excel/2006/main">
          <x14:cfRule type="dataBar" id="{EF83C8CD-0920-4E0C-A771-C9E9E68FB0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B3493:B3508</xm:sqref>
        </x14:conditionalFormatting>
        <x14:conditionalFormatting xmlns:xm="http://schemas.microsoft.com/office/excel/2006/main">
          <x14:cfRule type="dataBar" id="{54919D3F-705F-4880-BEEC-C816E4C412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C3493:C3508</xm:sqref>
        </x14:conditionalFormatting>
        <x14:conditionalFormatting xmlns:xm="http://schemas.microsoft.com/office/excel/2006/main">
          <x14:cfRule type="dataBar" id="{D531E89E-B94D-4C24-B389-131D574486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D3493:D3508</xm:sqref>
        </x14:conditionalFormatting>
        <x14:conditionalFormatting xmlns:xm="http://schemas.microsoft.com/office/excel/2006/main">
          <x14:cfRule type="dataBar" id="{4860F081-E735-49F5-AE8A-BF915CF62C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E3493:E3508</xm:sqref>
        </x14:conditionalFormatting>
        <x14:conditionalFormatting xmlns:xm="http://schemas.microsoft.com/office/excel/2006/main">
          <x14:cfRule type="dataBar" id="{398F82B9-9CD8-496E-87F0-DF8CFD9FD3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F3493:F3508</xm:sqref>
        </x14:conditionalFormatting>
        <x14:conditionalFormatting xmlns:xm="http://schemas.microsoft.com/office/excel/2006/main">
          <x14:cfRule type="dataBar" id="{0DCE7B27-2B86-4E17-9F66-ACCB54546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G3493:G3508</xm:sqref>
        </x14:conditionalFormatting>
        <x14:conditionalFormatting xmlns:xm="http://schemas.microsoft.com/office/excel/2006/main">
          <x14:cfRule type="dataBar" id="{EA49A96E-6CE8-44E4-99D8-ECD0B1FC3E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H3493:H3508</xm:sqref>
        </x14:conditionalFormatting>
        <x14:conditionalFormatting xmlns:xm="http://schemas.microsoft.com/office/excel/2006/main">
          <x14:cfRule type="dataBar" id="{E454B78A-E459-404C-B49C-02238C25F5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I3493:I3508</xm:sqref>
        </x14:conditionalFormatting>
        <x14:conditionalFormatting xmlns:xm="http://schemas.microsoft.com/office/excel/2006/main">
          <x14:cfRule type="dataBar" id="{813D2E50-5E53-4652-96A3-8367ED76D7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J3493:J3508</xm:sqref>
        </x14:conditionalFormatting>
        <x14:conditionalFormatting xmlns:xm="http://schemas.microsoft.com/office/excel/2006/main">
          <x14:cfRule type="dataBar" id="{9E1BD303-3AFE-4659-A335-E368D5F204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K3493:K3508</xm:sqref>
        </x14:conditionalFormatting>
        <x14:conditionalFormatting xmlns:xm="http://schemas.microsoft.com/office/excel/2006/main">
          <x14:cfRule type="dataBar" id="{563DA71A-318E-4A7B-8103-074CA27B17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B3513:B3528</xm:sqref>
        </x14:conditionalFormatting>
        <x14:conditionalFormatting xmlns:xm="http://schemas.microsoft.com/office/excel/2006/main">
          <x14:cfRule type="dataBar" id="{DDAA0EE0-9FAE-4CF2-8169-CFA73B6E70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C3513:C3528</xm:sqref>
        </x14:conditionalFormatting>
        <x14:conditionalFormatting xmlns:xm="http://schemas.microsoft.com/office/excel/2006/main">
          <x14:cfRule type="dataBar" id="{4A0C4A89-ADF2-4378-8B45-540481FEFF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D3513:D3528</xm:sqref>
        </x14:conditionalFormatting>
        <x14:conditionalFormatting xmlns:xm="http://schemas.microsoft.com/office/excel/2006/main">
          <x14:cfRule type="dataBar" id="{918C4847-616A-45CE-99CB-791428032E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E3513:E3528</xm:sqref>
        </x14:conditionalFormatting>
        <x14:conditionalFormatting xmlns:xm="http://schemas.microsoft.com/office/excel/2006/main">
          <x14:cfRule type="dataBar" id="{488D9281-7868-48E1-B097-6B172B0B0E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F3513:F3528</xm:sqref>
        </x14:conditionalFormatting>
        <x14:conditionalFormatting xmlns:xm="http://schemas.microsoft.com/office/excel/2006/main">
          <x14:cfRule type="dataBar" id="{F38F1873-A1DD-4BCC-8F6B-9FD983DD99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G3513:G3528</xm:sqref>
        </x14:conditionalFormatting>
        <x14:conditionalFormatting xmlns:xm="http://schemas.microsoft.com/office/excel/2006/main">
          <x14:cfRule type="dataBar" id="{D16CC695-5148-41FF-BBA7-19F7A240C4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H3513:H3528</xm:sqref>
        </x14:conditionalFormatting>
        <x14:conditionalFormatting xmlns:xm="http://schemas.microsoft.com/office/excel/2006/main">
          <x14:cfRule type="dataBar" id="{25CA9483-D275-40D5-B03A-BBEBA3B4E7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I3513:I3528</xm:sqref>
        </x14:conditionalFormatting>
        <x14:conditionalFormatting xmlns:xm="http://schemas.microsoft.com/office/excel/2006/main">
          <x14:cfRule type="dataBar" id="{72F8F037-027F-4EB0-AA10-AEAC8E0CF1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J3513:J3528</xm:sqref>
        </x14:conditionalFormatting>
        <x14:conditionalFormatting xmlns:xm="http://schemas.microsoft.com/office/excel/2006/main">
          <x14:cfRule type="dataBar" id="{D7079ADA-20AD-4A0D-8DC2-FEBE2518C2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K3513:K3528</xm:sqref>
        </x14:conditionalFormatting>
        <x14:conditionalFormatting xmlns:xm="http://schemas.microsoft.com/office/excel/2006/main">
          <x14:cfRule type="dataBar" id="{5F02A00B-83EE-4C7C-A1B1-62F523235D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B3535:B3550</xm:sqref>
        </x14:conditionalFormatting>
        <x14:conditionalFormatting xmlns:xm="http://schemas.microsoft.com/office/excel/2006/main">
          <x14:cfRule type="dataBar" id="{3CFDC9B2-6559-4817-9BF4-8B6C2D4E33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C3535:C3550</xm:sqref>
        </x14:conditionalFormatting>
        <x14:conditionalFormatting xmlns:xm="http://schemas.microsoft.com/office/excel/2006/main">
          <x14:cfRule type="dataBar" id="{4F03D0A5-E217-4C52-B2E2-782268B8AC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D3535:D3550</xm:sqref>
        </x14:conditionalFormatting>
        <x14:conditionalFormatting xmlns:xm="http://schemas.microsoft.com/office/excel/2006/main">
          <x14:cfRule type="dataBar" id="{5324532C-CB4B-4EAE-86A7-4581504F88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E3535:E3550</xm:sqref>
        </x14:conditionalFormatting>
        <x14:conditionalFormatting xmlns:xm="http://schemas.microsoft.com/office/excel/2006/main">
          <x14:cfRule type="dataBar" id="{F4125461-A895-4D4A-9D0B-E40BB30197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F3535:F3550</xm:sqref>
        </x14:conditionalFormatting>
        <x14:conditionalFormatting xmlns:xm="http://schemas.microsoft.com/office/excel/2006/main">
          <x14:cfRule type="dataBar" id="{E7EB4389-60AE-47B1-99C0-BE1DD5F9D7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G3535:G3550</xm:sqref>
        </x14:conditionalFormatting>
        <x14:conditionalFormatting xmlns:xm="http://schemas.microsoft.com/office/excel/2006/main">
          <x14:cfRule type="dataBar" id="{B91627B8-6BE7-4D60-A894-C8987A5DFC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H3535:H3550</xm:sqref>
        </x14:conditionalFormatting>
        <x14:conditionalFormatting xmlns:xm="http://schemas.microsoft.com/office/excel/2006/main">
          <x14:cfRule type="dataBar" id="{55C994D8-31A1-46F7-8482-220B5E0DBF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I3535:I3550</xm:sqref>
        </x14:conditionalFormatting>
        <x14:conditionalFormatting xmlns:xm="http://schemas.microsoft.com/office/excel/2006/main">
          <x14:cfRule type="dataBar" id="{E7E862FA-E08D-4B3F-926C-4361C8B59E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J3535:J3550</xm:sqref>
        </x14:conditionalFormatting>
        <x14:conditionalFormatting xmlns:xm="http://schemas.microsoft.com/office/excel/2006/main">
          <x14:cfRule type="dataBar" id="{225AC289-9BCB-496C-A658-AA925A2C92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K3535:K3550</xm:sqref>
        </x14:conditionalFormatting>
        <x14:conditionalFormatting xmlns:xm="http://schemas.microsoft.com/office/excel/2006/main">
          <x14:cfRule type="dataBar" id="{495AA9E5-3F95-4C1D-A681-8BE96657E6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B3555:B3570</xm:sqref>
        </x14:conditionalFormatting>
        <x14:conditionalFormatting xmlns:xm="http://schemas.microsoft.com/office/excel/2006/main">
          <x14:cfRule type="dataBar" id="{A8EDB7BE-04DC-4790-AD3F-6F6ED1AFED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C3555:C3570</xm:sqref>
        </x14:conditionalFormatting>
        <x14:conditionalFormatting xmlns:xm="http://schemas.microsoft.com/office/excel/2006/main">
          <x14:cfRule type="dataBar" id="{B057DF11-B4CB-4CD6-9F0E-D4767E49E2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D3555:D3570</xm:sqref>
        </x14:conditionalFormatting>
        <x14:conditionalFormatting xmlns:xm="http://schemas.microsoft.com/office/excel/2006/main">
          <x14:cfRule type="dataBar" id="{94C90959-5978-407F-8F1D-0BFF026489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E3555:E3570</xm:sqref>
        </x14:conditionalFormatting>
        <x14:conditionalFormatting xmlns:xm="http://schemas.microsoft.com/office/excel/2006/main">
          <x14:cfRule type="dataBar" id="{FE1A4F11-A952-4915-993A-FB86180BBD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F3555:F3570</xm:sqref>
        </x14:conditionalFormatting>
        <x14:conditionalFormatting xmlns:xm="http://schemas.microsoft.com/office/excel/2006/main">
          <x14:cfRule type="dataBar" id="{631784E9-3767-4C77-908A-6E2DED2174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G3555:G3570</xm:sqref>
        </x14:conditionalFormatting>
        <x14:conditionalFormatting xmlns:xm="http://schemas.microsoft.com/office/excel/2006/main">
          <x14:cfRule type="dataBar" id="{6999F2E0-3A54-4E03-A55C-2EA9CF7AB4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H3555:H3570</xm:sqref>
        </x14:conditionalFormatting>
        <x14:conditionalFormatting xmlns:xm="http://schemas.microsoft.com/office/excel/2006/main">
          <x14:cfRule type="dataBar" id="{69413771-6EBD-470A-AA68-750C9D4970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I3555:I3570</xm:sqref>
        </x14:conditionalFormatting>
        <x14:conditionalFormatting xmlns:xm="http://schemas.microsoft.com/office/excel/2006/main">
          <x14:cfRule type="dataBar" id="{73AE584E-D9AE-425D-AC96-36C17F55A8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J3555:J3570</xm:sqref>
        </x14:conditionalFormatting>
        <x14:conditionalFormatting xmlns:xm="http://schemas.microsoft.com/office/excel/2006/main">
          <x14:cfRule type="dataBar" id="{88DDA8D8-B867-4BF6-9AC0-5877B4654F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K3555:K3570</xm:sqref>
        </x14:conditionalFormatting>
        <x14:conditionalFormatting xmlns:xm="http://schemas.microsoft.com/office/excel/2006/main">
          <x14:cfRule type="dataBar" id="{82D75D2D-EB8A-4994-A9BC-36FBEAAC74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B3577:B3592</xm:sqref>
        </x14:conditionalFormatting>
        <x14:conditionalFormatting xmlns:xm="http://schemas.microsoft.com/office/excel/2006/main">
          <x14:cfRule type="dataBar" id="{462BEDA4-74E4-4147-A913-B3FECA4F3F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C3577:C3592</xm:sqref>
        </x14:conditionalFormatting>
        <x14:conditionalFormatting xmlns:xm="http://schemas.microsoft.com/office/excel/2006/main">
          <x14:cfRule type="dataBar" id="{24CFB6CE-7165-493F-BFE4-889D95B0F9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D3577:D3592</xm:sqref>
        </x14:conditionalFormatting>
        <x14:conditionalFormatting xmlns:xm="http://schemas.microsoft.com/office/excel/2006/main">
          <x14:cfRule type="dataBar" id="{8CA7DA83-A6D9-429B-AEC5-E90E2F847E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E3577:E3592</xm:sqref>
        </x14:conditionalFormatting>
        <x14:conditionalFormatting xmlns:xm="http://schemas.microsoft.com/office/excel/2006/main">
          <x14:cfRule type="dataBar" id="{AD2272B1-3781-4698-8BCD-A466C5846B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F3577:F3592</xm:sqref>
        </x14:conditionalFormatting>
        <x14:conditionalFormatting xmlns:xm="http://schemas.microsoft.com/office/excel/2006/main">
          <x14:cfRule type="dataBar" id="{425F0612-253E-4720-B0D3-BB59EB0589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G3577:G3592</xm:sqref>
        </x14:conditionalFormatting>
        <x14:conditionalFormatting xmlns:xm="http://schemas.microsoft.com/office/excel/2006/main">
          <x14:cfRule type="dataBar" id="{F56CCE3A-A6D4-457E-90A6-17351F03B0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H3577:H3592</xm:sqref>
        </x14:conditionalFormatting>
        <x14:conditionalFormatting xmlns:xm="http://schemas.microsoft.com/office/excel/2006/main">
          <x14:cfRule type="dataBar" id="{1991FE28-F9E6-4E53-A221-376EAE98AD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I3577:I3592</xm:sqref>
        </x14:conditionalFormatting>
        <x14:conditionalFormatting xmlns:xm="http://schemas.microsoft.com/office/excel/2006/main">
          <x14:cfRule type="dataBar" id="{C16EC034-8F9B-4A48-B7C3-3128008FD8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J3577:J3592</xm:sqref>
        </x14:conditionalFormatting>
        <x14:conditionalFormatting xmlns:xm="http://schemas.microsoft.com/office/excel/2006/main">
          <x14:cfRule type="dataBar" id="{73431FE1-DA0D-4AC8-8D6B-AD4C6233A4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K3577:K3592</xm:sqref>
        </x14:conditionalFormatting>
        <x14:conditionalFormatting xmlns:xm="http://schemas.microsoft.com/office/excel/2006/main">
          <x14:cfRule type="dataBar" id="{3DD340C8-1636-43ED-8852-594869AB3E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B3597:B3612</xm:sqref>
        </x14:conditionalFormatting>
        <x14:conditionalFormatting xmlns:xm="http://schemas.microsoft.com/office/excel/2006/main">
          <x14:cfRule type="dataBar" id="{9525BB9D-5627-4A1A-B83E-B2735C978D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C3597:C3612</xm:sqref>
        </x14:conditionalFormatting>
        <x14:conditionalFormatting xmlns:xm="http://schemas.microsoft.com/office/excel/2006/main">
          <x14:cfRule type="dataBar" id="{F6A8F483-C1BC-4FD0-A94C-FAF7C5D366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D3597:D3612</xm:sqref>
        </x14:conditionalFormatting>
        <x14:conditionalFormatting xmlns:xm="http://schemas.microsoft.com/office/excel/2006/main">
          <x14:cfRule type="dataBar" id="{6681DAD9-CA7C-4D41-97A4-6CA272E2B5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E3597:E3612</xm:sqref>
        </x14:conditionalFormatting>
        <x14:conditionalFormatting xmlns:xm="http://schemas.microsoft.com/office/excel/2006/main">
          <x14:cfRule type="dataBar" id="{DEA08B03-B46A-40CB-942D-75D6D30D72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F3597:F3612</xm:sqref>
        </x14:conditionalFormatting>
        <x14:conditionalFormatting xmlns:xm="http://schemas.microsoft.com/office/excel/2006/main">
          <x14:cfRule type="dataBar" id="{7D2BA696-3347-4686-BAB8-CC25988706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G3597:G3612</xm:sqref>
        </x14:conditionalFormatting>
        <x14:conditionalFormatting xmlns:xm="http://schemas.microsoft.com/office/excel/2006/main">
          <x14:cfRule type="dataBar" id="{C8215009-29F2-4547-936C-D4AEDC1C7D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H3597:H3612</xm:sqref>
        </x14:conditionalFormatting>
        <x14:conditionalFormatting xmlns:xm="http://schemas.microsoft.com/office/excel/2006/main">
          <x14:cfRule type="dataBar" id="{42F6523B-D998-44EB-A044-6AB6C2C9A8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I3597:I3612</xm:sqref>
        </x14:conditionalFormatting>
        <x14:conditionalFormatting xmlns:xm="http://schemas.microsoft.com/office/excel/2006/main">
          <x14:cfRule type="dataBar" id="{CF414365-AD19-46F9-A457-BC85002597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J3597:J3612</xm:sqref>
        </x14:conditionalFormatting>
        <x14:conditionalFormatting xmlns:xm="http://schemas.microsoft.com/office/excel/2006/main">
          <x14:cfRule type="dataBar" id="{920B943E-62A5-4B2B-B9BB-F581C1090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K3597:K3612</xm:sqref>
        </x14:conditionalFormatting>
        <x14:conditionalFormatting xmlns:xm="http://schemas.microsoft.com/office/excel/2006/main">
          <x14:cfRule type="dataBar" id="{83080E44-8C8D-47C1-B123-5ABF7931FE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B3619:B3634</xm:sqref>
        </x14:conditionalFormatting>
        <x14:conditionalFormatting xmlns:xm="http://schemas.microsoft.com/office/excel/2006/main">
          <x14:cfRule type="dataBar" id="{0D54DD3D-00CA-4642-A9C8-E67DF91481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C3619:C3634</xm:sqref>
        </x14:conditionalFormatting>
        <x14:conditionalFormatting xmlns:xm="http://schemas.microsoft.com/office/excel/2006/main">
          <x14:cfRule type="dataBar" id="{389F7905-D334-4550-82DC-CD0ED5D11F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D3619:D3634</xm:sqref>
        </x14:conditionalFormatting>
        <x14:conditionalFormatting xmlns:xm="http://schemas.microsoft.com/office/excel/2006/main">
          <x14:cfRule type="dataBar" id="{D458BB9B-1C25-45E9-A39D-3FD84F2CD5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E3619:E3634</xm:sqref>
        </x14:conditionalFormatting>
        <x14:conditionalFormatting xmlns:xm="http://schemas.microsoft.com/office/excel/2006/main">
          <x14:cfRule type="dataBar" id="{A0C9C94B-5A61-49CC-8531-C9F38097B4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F3619:F3634</xm:sqref>
        </x14:conditionalFormatting>
        <x14:conditionalFormatting xmlns:xm="http://schemas.microsoft.com/office/excel/2006/main">
          <x14:cfRule type="dataBar" id="{B1EB72D9-D0E5-428B-9446-6FAA8F317A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G3619:G3634</xm:sqref>
        </x14:conditionalFormatting>
        <x14:conditionalFormatting xmlns:xm="http://schemas.microsoft.com/office/excel/2006/main">
          <x14:cfRule type="dataBar" id="{848F2284-1143-40E5-80AC-5580EC5402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H3619:H3634</xm:sqref>
        </x14:conditionalFormatting>
        <x14:conditionalFormatting xmlns:xm="http://schemas.microsoft.com/office/excel/2006/main">
          <x14:cfRule type="dataBar" id="{4D8A5FA8-A90C-4072-AAF9-956F0D3D2F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I3619:I3634</xm:sqref>
        </x14:conditionalFormatting>
        <x14:conditionalFormatting xmlns:xm="http://schemas.microsoft.com/office/excel/2006/main">
          <x14:cfRule type="dataBar" id="{DA88ABFF-1844-4E8F-ACE7-DC7BC33DCA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J3619:J3634</xm:sqref>
        </x14:conditionalFormatting>
        <x14:conditionalFormatting xmlns:xm="http://schemas.microsoft.com/office/excel/2006/main">
          <x14:cfRule type="dataBar" id="{3E9523B6-83FE-4C5D-B004-C0792107F9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K3619:K3634</xm:sqref>
        </x14:conditionalFormatting>
        <x14:conditionalFormatting xmlns:xm="http://schemas.microsoft.com/office/excel/2006/main">
          <x14:cfRule type="dataBar" id="{BC928FAB-BB78-454A-BA00-BF9D8CC145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B3639:B3654</xm:sqref>
        </x14:conditionalFormatting>
        <x14:conditionalFormatting xmlns:xm="http://schemas.microsoft.com/office/excel/2006/main">
          <x14:cfRule type="dataBar" id="{F7A43185-DC67-4DE7-8E19-C2FA2C25F1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C3639:C3654</xm:sqref>
        </x14:conditionalFormatting>
        <x14:conditionalFormatting xmlns:xm="http://schemas.microsoft.com/office/excel/2006/main">
          <x14:cfRule type="dataBar" id="{C77E9736-E378-48A5-B8CD-00B970C592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D3639:D3654</xm:sqref>
        </x14:conditionalFormatting>
        <x14:conditionalFormatting xmlns:xm="http://schemas.microsoft.com/office/excel/2006/main">
          <x14:cfRule type="dataBar" id="{27258CDF-76AD-486C-9908-676E962869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E3639:E3654</xm:sqref>
        </x14:conditionalFormatting>
        <x14:conditionalFormatting xmlns:xm="http://schemas.microsoft.com/office/excel/2006/main">
          <x14:cfRule type="dataBar" id="{432AADD7-AA05-497E-B854-9AAB63DCFA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F3639:F3654</xm:sqref>
        </x14:conditionalFormatting>
        <x14:conditionalFormatting xmlns:xm="http://schemas.microsoft.com/office/excel/2006/main">
          <x14:cfRule type="dataBar" id="{FCE5284E-87F8-49F3-AD93-C767D37CAE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G3639:G3654</xm:sqref>
        </x14:conditionalFormatting>
        <x14:conditionalFormatting xmlns:xm="http://schemas.microsoft.com/office/excel/2006/main">
          <x14:cfRule type="dataBar" id="{C82EE053-D665-497E-9265-630438604B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H3639:H3654</xm:sqref>
        </x14:conditionalFormatting>
        <x14:conditionalFormatting xmlns:xm="http://schemas.microsoft.com/office/excel/2006/main">
          <x14:cfRule type="dataBar" id="{4D497386-674A-4D38-911A-EE39AEECC6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I3639:I3654</xm:sqref>
        </x14:conditionalFormatting>
        <x14:conditionalFormatting xmlns:xm="http://schemas.microsoft.com/office/excel/2006/main">
          <x14:cfRule type="dataBar" id="{33B0D538-6846-4E9B-B48E-6E6C5FF17C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J3639:J3654</xm:sqref>
        </x14:conditionalFormatting>
        <x14:conditionalFormatting xmlns:xm="http://schemas.microsoft.com/office/excel/2006/main">
          <x14:cfRule type="dataBar" id="{0DBC698D-285F-42F6-A0BA-12A3ED3288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K3639:K3654</xm:sqref>
        </x14:conditionalFormatting>
        <x14:conditionalFormatting xmlns:xm="http://schemas.microsoft.com/office/excel/2006/main">
          <x14:cfRule type="dataBar" id="{5E54C5B7-1486-44E3-A937-CEFB3829BF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B3661:B3676</xm:sqref>
        </x14:conditionalFormatting>
        <x14:conditionalFormatting xmlns:xm="http://schemas.microsoft.com/office/excel/2006/main">
          <x14:cfRule type="dataBar" id="{2E1C9E14-2455-461A-B814-F68BDBA515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C3661:C3676</xm:sqref>
        </x14:conditionalFormatting>
        <x14:conditionalFormatting xmlns:xm="http://schemas.microsoft.com/office/excel/2006/main">
          <x14:cfRule type="dataBar" id="{5699AD40-C897-4138-A751-E8C18FD6CE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D3661:D3676</xm:sqref>
        </x14:conditionalFormatting>
        <x14:conditionalFormatting xmlns:xm="http://schemas.microsoft.com/office/excel/2006/main">
          <x14:cfRule type="dataBar" id="{B18D9262-CDED-4914-8FD8-7CDACD6D19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E3661:E3676</xm:sqref>
        </x14:conditionalFormatting>
        <x14:conditionalFormatting xmlns:xm="http://schemas.microsoft.com/office/excel/2006/main">
          <x14:cfRule type="dataBar" id="{C1AE6FD3-B956-43EB-AA10-23FE00C929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F3661:F3676</xm:sqref>
        </x14:conditionalFormatting>
        <x14:conditionalFormatting xmlns:xm="http://schemas.microsoft.com/office/excel/2006/main">
          <x14:cfRule type="dataBar" id="{E3174110-939B-421D-B91D-F315E82BA9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G3661:G3676</xm:sqref>
        </x14:conditionalFormatting>
        <x14:conditionalFormatting xmlns:xm="http://schemas.microsoft.com/office/excel/2006/main">
          <x14:cfRule type="dataBar" id="{2B58165D-24E1-47F5-87EC-89CE58EC54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H3661:H3676</xm:sqref>
        </x14:conditionalFormatting>
        <x14:conditionalFormatting xmlns:xm="http://schemas.microsoft.com/office/excel/2006/main">
          <x14:cfRule type="dataBar" id="{8969A37A-C026-4554-8C04-2C4746CFCA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I3661:I3676</xm:sqref>
        </x14:conditionalFormatting>
        <x14:conditionalFormatting xmlns:xm="http://schemas.microsoft.com/office/excel/2006/main">
          <x14:cfRule type="dataBar" id="{E0F0C589-6DD3-4015-B231-4A7582033E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J3661:J3676</xm:sqref>
        </x14:conditionalFormatting>
        <x14:conditionalFormatting xmlns:xm="http://schemas.microsoft.com/office/excel/2006/main">
          <x14:cfRule type="dataBar" id="{DC83BEE0-9857-4345-B66B-2C96E050DA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K3661:K3676</xm:sqref>
        </x14:conditionalFormatting>
        <x14:conditionalFormatting xmlns:xm="http://schemas.microsoft.com/office/excel/2006/main">
          <x14:cfRule type="dataBar" id="{D6692555-E931-45E2-8FD7-F59EE35BF9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B3681:B3696</xm:sqref>
        </x14:conditionalFormatting>
        <x14:conditionalFormatting xmlns:xm="http://schemas.microsoft.com/office/excel/2006/main">
          <x14:cfRule type="dataBar" id="{03EAD8FB-F7D5-4379-9FF9-CD6AFC76BC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C3681:C3696</xm:sqref>
        </x14:conditionalFormatting>
        <x14:conditionalFormatting xmlns:xm="http://schemas.microsoft.com/office/excel/2006/main">
          <x14:cfRule type="dataBar" id="{AF48E19C-17D7-4716-ABEE-84D1D52644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D3681:D3696</xm:sqref>
        </x14:conditionalFormatting>
        <x14:conditionalFormatting xmlns:xm="http://schemas.microsoft.com/office/excel/2006/main">
          <x14:cfRule type="dataBar" id="{0745BA0A-6E6C-4FBF-AE4B-97037EABF3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E3681:E3696</xm:sqref>
        </x14:conditionalFormatting>
        <x14:conditionalFormatting xmlns:xm="http://schemas.microsoft.com/office/excel/2006/main">
          <x14:cfRule type="dataBar" id="{7AF902CE-E4F3-42CE-8728-BF70DFFD56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F3681:F3696</xm:sqref>
        </x14:conditionalFormatting>
        <x14:conditionalFormatting xmlns:xm="http://schemas.microsoft.com/office/excel/2006/main">
          <x14:cfRule type="dataBar" id="{D88F18B5-ED83-4E37-BA5D-2B2BE53BA2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G3681:G3696</xm:sqref>
        </x14:conditionalFormatting>
        <x14:conditionalFormatting xmlns:xm="http://schemas.microsoft.com/office/excel/2006/main">
          <x14:cfRule type="dataBar" id="{692A849E-A98C-4E35-88F4-0D5E734091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H3681:H3696</xm:sqref>
        </x14:conditionalFormatting>
        <x14:conditionalFormatting xmlns:xm="http://schemas.microsoft.com/office/excel/2006/main">
          <x14:cfRule type="dataBar" id="{DB1618D1-FFF9-4CD9-8F35-7F89104C53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I3681:I3696</xm:sqref>
        </x14:conditionalFormatting>
        <x14:conditionalFormatting xmlns:xm="http://schemas.microsoft.com/office/excel/2006/main">
          <x14:cfRule type="dataBar" id="{AEA8F75A-7D5A-4B51-B185-5AADB823A2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J3681:J3696</xm:sqref>
        </x14:conditionalFormatting>
        <x14:conditionalFormatting xmlns:xm="http://schemas.microsoft.com/office/excel/2006/main">
          <x14:cfRule type="dataBar" id="{7CA83E21-C1DF-4ACF-9E85-57F80D76DF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K3681:K3696</xm:sqref>
        </x14:conditionalFormatting>
        <x14:conditionalFormatting xmlns:xm="http://schemas.microsoft.com/office/excel/2006/main">
          <x14:cfRule type="dataBar" id="{56E858FD-19B6-43A3-A87D-514EFFD75E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B3703:B3718</xm:sqref>
        </x14:conditionalFormatting>
        <x14:conditionalFormatting xmlns:xm="http://schemas.microsoft.com/office/excel/2006/main">
          <x14:cfRule type="dataBar" id="{20830563-4514-4B60-A273-85C699E1C2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C3703:C3718</xm:sqref>
        </x14:conditionalFormatting>
        <x14:conditionalFormatting xmlns:xm="http://schemas.microsoft.com/office/excel/2006/main">
          <x14:cfRule type="dataBar" id="{12F1B32B-13A7-4E84-A5F3-8FCAB8BEEB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D3703:D3718</xm:sqref>
        </x14:conditionalFormatting>
        <x14:conditionalFormatting xmlns:xm="http://schemas.microsoft.com/office/excel/2006/main">
          <x14:cfRule type="dataBar" id="{0C0AFE02-8E07-4AF6-BB5E-00814233A7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E3703:E3718</xm:sqref>
        </x14:conditionalFormatting>
        <x14:conditionalFormatting xmlns:xm="http://schemas.microsoft.com/office/excel/2006/main">
          <x14:cfRule type="dataBar" id="{5563F79F-919C-47E2-9B2B-C577C12AD9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F3703:F3718</xm:sqref>
        </x14:conditionalFormatting>
        <x14:conditionalFormatting xmlns:xm="http://schemas.microsoft.com/office/excel/2006/main">
          <x14:cfRule type="dataBar" id="{1BAA0128-9001-4A19-9BEE-E215C215C1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G3703:G3718</xm:sqref>
        </x14:conditionalFormatting>
        <x14:conditionalFormatting xmlns:xm="http://schemas.microsoft.com/office/excel/2006/main">
          <x14:cfRule type="dataBar" id="{D635A3DA-9A9F-4DC7-A264-79A2B5CC74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H3703:H3718</xm:sqref>
        </x14:conditionalFormatting>
        <x14:conditionalFormatting xmlns:xm="http://schemas.microsoft.com/office/excel/2006/main">
          <x14:cfRule type="dataBar" id="{1D01CFB8-24E8-480B-9C93-498B30F0F9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I3703:I3718</xm:sqref>
        </x14:conditionalFormatting>
        <x14:conditionalFormatting xmlns:xm="http://schemas.microsoft.com/office/excel/2006/main">
          <x14:cfRule type="dataBar" id="{C0215C81-B425-4557-A400-3844D9D04E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J3703:J3718</xm:sqref>
        </x14:conditionalFormatting>
        <x14:conditionalFormatting xmlns:xm="http://schemas.microsoft.com/office/excel/2006/main">
          <x14:cfRule type="dataBar" id="{15A79492-B75F-4ECC-9668-BE4AD26F2D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K3703:K3718</xm:sqref>
        </x14:conditionalFormatting>
        <x14:conditionalFormatting xmlns:xm="http://schemas.microsoft.com/office/excel/2006/main">
          <x14:cfRule type="dataBar" id="{A6C736A9-7FE5-4C64-B7A2-6A71853026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B3723:B3738</xm:sqref>
        </x14:conditionalFormatting>
        <x14:conditionalFormatting xmlns:xm="http://schemas.microsoft.com/office/excel/2006/main">
          <x14:cfRule type="dataBar" id="{F699BA68-10D8-4CC3-A90E-59380DD6CB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C3723:C3738</xm:sqref>
        </x14:conditionalFormatting>
        <x14:conditionalFormatting xmlns:xm="http://schemas.microsoft.com/office/excel/2006/main">
          <x14:cfRule type="dataBar" id="{C4DAC20E-B71C-4130-A580-1C45BC1690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D3723:D3738</xm:sqref>
        </x14:conditionalFormatting>
        <x14:conditionalFormatting xmlns:xm="http://schemas.microsoft.com/office/excel/2006/main">
          <x14:cfRule type="dataBar" id="{298DEA6C-1BB0-4D32-96EF-A7D035D745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E3723:E3738</xm:sqref>
        </x14:conditionalFormatting>
        <x14:conditionalFormatting xmlns:xm="http://schemas.microsoft.com/office/excel/2006/main">
          <x14:cfRule type="dataBar" id="{456E2A07-80FD-47FC-83D7-A088F19876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F3723:F3738</xm:sqref>
        </x14:conditionalFormatting>
        <x14:conditionalFormatting xmlns:xm="http://schemas.microsoft.com/office/excel/2006/main">
          <x14:cfRule type="dataBar" id="{1895FA34-9910-4492-9DA1-1FF7B30E17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G3723:G3738</xm:sqref>
        </x14:conditionalFormatting>
        <x14:conditionalFormatting xmlns:xm="http://schemas.microsoft.com/office/excel/2006/main">
          <x14:cfRule type="dataBar" id="{01BD3BB7-470C-4129-9D0D-BCFD0A809B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H3723:H3738</xm:sqref>
        </x14:conditionalFormatting>
        <x14:conditionalFormatting xmlns:xm="http://schemas.microsoft.com/office/excel/2006/main">
          <x14:cfRule type="dataBar" id="{E9FABC89-6E16-4509-AF88-E25EF93529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I3723:I3738</xm:sqref>
        </x14:conditionalFormatting>
        <x14:conditionalFormatting xmlns:xm="http://schemas.microsoft.com/office/excel/2006/main">
          <x14:cfRule type="dataBar" id="{466DD903-BCDF-425B-9722-A10B47FF19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J3723:J3738</xm:sqref>
        </x14:conditionalFormatting>
        <x14:conditionalFormatting xmlns:xm="http://schemas.microsoft.com/office/excel/2006/main">
          <x14:cfRule type="dataBar" id="{72A00B21-D7C1-49E5-8817-A487F5D525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K3723:K3738</xm:sqref>
        </x14:conditionalFormatting>
        <x14:conditionalFormatting xmlns:xm="http://schemas.microsoft.com/office/excel/2006/main">
          <x14:cfRule type="dataBar" id="{985B42A5-DF57-4275-834A-1A0C1B5C86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B3745:B3760</xm:sqref>
        </x14:conditionalFormatting>
        <x14:conditionalFormatting xmlns:xm="http://schemas.microsoft.com/office/excel/2006/main">
          <x14:cfRule type="dataBar" id="{1EADF955-44CC-484F-9D08-3DBD70FD5F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C3745:C3760</xm:sqref>
        </x14:conditionalFormatting>
        <x14:conditionalFormatting xmlns:xm="http://schemas.microsoft.com/office/excel/2006/main">
          <x14:cfRule type="dataBar" id="{4D5B785F-F485-439F-ABEE-7D37C2FBEC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D3745:D3760</xm:sqref>
        </x14:conditionalFormatting>
        <x14:conditionalFormatting xmlns:xm="http://schemas.microsoft.com/office/excel/2006/main">
          <x14:cfRule type="dataBar" id="{2AF46B94-1167-4355-BF54-666E71CC9C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E3745:E3760</xm:sqref>
        </x14:conditionalFormatting>
        <x14:conditionalFormatting xmlns:xm="http://schemas.microsoft.com/office/excel/2006/main">
          <x14:cfRule type="dataBar" id="{C3D6B312-B00A-4D96-96ED-0945129B31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F3745:F3760</xm:sqref>
        </x14:conditionalFormatting>
        <x14:conditionalFormatting xmlns:xm="http://schemas.microsoft.com/office/excel/2006/main">
          <x14:cfRule type="dataBar" id="{79E8FA98-D505-44A5-9E30-0BB7C75225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G3745:G3760</xm:sqref>
        </x14:conditionalFormatting>
        <x14:conditionalFormatting xmlns:xm="http://schemas.microsoft.com/office/excel/2006/main">
          <x14:cfRule type="dataBar" id="{70B70DD7-EF5F-4779-A2E6-EF4DE875AE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H3745:H3760</xm:sqref>
        </x14:conditionalFormatting>
        <x14:conditionalFormatting xmlns:xm="http://schemas.microsoft.com/office/excel/2006/main">
          <x14:cfRule type="dataBar" id="{1EB01C34-7F9D-4B4E-BE59-09E99C24E3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I3745:I3760</xm:sqref>
        </x14:conditionalFormatting>
        <x14:conditionalFormatting xmlns:xm="http://schemas.microsoft.com/office/excel/2006/main">
          <x14:cfRule type="dataBar" id="{1400B9E6-DDDA-40C5-A981-6C618ABFA9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J3745:J3760</xm:sqref>
        </x14:conditionalFormatting>
        <x14:conditionalFormatting xmlns:xm="http://schemas.microsoft.com/office/excel/2006/main">
          <x14:cfRule type="dataBar" id="{CCD039F9-BB32-4845-A1F3-B4995058EA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K3745:K3760</xm:sqref>
        </x14:conditionalFormatting>
        <x14:conditionalFormatting xmlns:xm="http://schemas.microsoft.com/office/excel/2006/main">
          <x14:cfRule type="dataBar" id="{E4D7A6FA-1F40-45C6-A88E-0B4F6C649B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B3765:B3780</xm:sqref>
        </x14:conditionalFormatting>
        <x14:conditionalFormatting xmlns:xm="http://schemas.microsoft.com/office/excel/2006/main">
          <x14:cfRule type="dataBar" id="{2C98FFE5-9529-462E-BDAB-704DE7F6B5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C3765:C3780</xm:sqref>
        </x14:conditionalFormatting>
        <x14:conditionalFormatting xmlns:xm="http://schemas.microsoft.com/office/excel/2006/main">
          <x14:cfRule type="dataBar" id="{9D38FBC2-A087-4C35-86F2-2A24F078FB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D3765:D3780</xm:sqref>
        </x14:conditionalFormatting>
        <x14:conditionalFormatting xmlns:xm="http://schemas.microsoft.com/office/excel/2006/main">
          <x14:cfRule type="dataBar" id="{EBC71C4A-6BA4-4336-BD32-268B9AEDB9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E3765:E3780</xm:sqref>
        </x14:conditionalFormatting>
        <x14:conditionalFormatting xmlns:xm="http://schemas.microsoft.com/office/excel/2006/main">
          <x14:cfRule type="dataBar" id="{9DCD0A32-668D-4926-8937-69E8E2B235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F3765:F3780</xm:sqref>
        </x14:conditionalFormatting>
        <x14:conditionalFormatting xmlns:xm="http://schemas.microsoft.com/office/excel/2006/main">
          <x14:cfRule type="dataBar" id="{76CF48A1-7E01-4608-9090-BC90688855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G3765:G3780</xm:sqref>
        </x14:conditionalFormatting>
        <x14:conditionalFormatting xmlns:xm="http://schemas.microsoft.com/office/excel/2006/main">
          <x14:cfRule type="dataBar" id="{348E178A-4831-4F79-8891-2EA773D2E1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H3765:H3780</xm:sqref>
        </x14:conditionalFormatting>
        <x14:conditionalFormatting xmlns:xm="http://schemas.microsoft.com/office/excel/2006/main">
          <x14:cfRule type="dataBar" id="{8874AA49-BCE8-481B-AE8B-EB096E04C2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I3765:I3780</xm:sqref>
        </x14:conditionalFormatting>
        <x14:conditionalFormatting xmlns:xm="http://schemas.microsoft.com/office/excel/2006/main">
          <x14:cfRule type="dataBar" id="{3EBB7EB4-5B91-4E39-A5E9-8478DCFBA2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J3765:J3780</xm:sqref>
        </x14:conditionalFormatting>
        <x14:conditionalFormatting xmlns:xm="http://schemas.microsoft.com/office/excel/2006/main">
          <x14:cfRule type="dataBar" id="{15CDD9B8-C7A9-4B89-9FDF-D3A573050E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K3765:K3780</xm:sqref>
        </x14:conditionalFormatting>
        <x14:conditionalFormatting xmlns:xm="http://schemas.microsoft.com/office/excel/2006/main">
          <x14:cfRule type="dataBar" id="{5693AF17-26C0-46DF-AEEB-36FD54CA91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B3787:B3802</xm:sqref>
        </x14:conditionalFormatting>
        <x14:conditionalFormatting xmlns:xm="http://schemas.microsoft.com/office/excel/2006/main">
          <x14:cfRule type="dataBar" id="{A9E249AA-6123-4B1C-A5E1-8E7381E75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C3787:C3802</xm:sqref>
        </x14:conditionalFormatting>
        <x14:conditionalFormatting xmlns:xm="http://schemas.microsoft.com/office/excel/2006/main">
          <x14:cfRule type="dataBar" id="{17DA3A04-C19E-4737-94E8-D541370FF9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D3787:D3802</xm:sqref>
        </x14:conditionalFormatting>
        <x14:conditionalFormatting xmlns:xm="http://schemas.microsoft.com/office/excel/2006/main">
          <x14:cfRule type="dataBar" id="{F507EEE4-E675-419B-9C4C-0AF456EF05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E3787:E3802</xm:sqref>
        </x14:conditionalFormatting>
        <x14:conditionalFormatting xmlns:xm="http://schemas.microsoft.com/office/excel/2006/main">
          <x14:cfRule type="dataBar" id="{DBE24817-1E61-454F-B53C-F3415AD2B6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F3787:F3802</xm:sqref>
        </x14:conditionalFormatting>
        <x14:conditionalFormatting xmlns:xm="http://schemas.microsoft.com/office/excel/2006/main">
          <x14:cfRule type="dataBar" id="{21C0F38D-B709-4060-B3CD-76DB9B8900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G3787:G3802</xm:sqref>
        </x14:conditionalFormatting>
        <x14:conditionalFormatting xmlns:xm="http://schemas.microsoft.com/office/excel/2006/main">
          <x14:cfRule type="dataBar" id="{2B29061C-9020-4116-84BC-11AAAB5799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H3787:H3802</xm:sqref>
        </x14:conditionalFormatting>
        <x14:conditionalFormatting xmlns:xm="http://schemas.microsoft.com/office/excel/2006/main">
          <x14:cfRule type="dataBar" id="{1EBD7343-716C-4161-831A-BFB01919E9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I3787:I3802</xm:sqref>
        </x14:conditionalFormatting>
        <x14:conditionalFormatting xmlns:xm="http://schemas.microsoft.com/office/excel/2006/main">
          <x14:cfRule type="dataBar" id="{A4A011B6-3428-48FA-A234-537438B417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J3787:J3802</xm:sqref>
        </x14:conditionalFormatting>
        <x14:conditionalFormatting xmlns:xm="http://schemas.microsoft.com/office/excel/2006/main">
          <x14:cfRule type="dataBar" id="{0509C40C-4426-448E-87EF-E7CE9B1226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K3787:K3802</xm:sqref>
        </x14:conditionalFormatting>
        <x14:conditionalFormatting xmlns:xm="http://schemas.microsoft.com/office/excel/2006/main">
          <x14:cfRule type="dataBar" id="{D6E33F49-25E4-4503-B38E-E3218DA26D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B3807:B3822</xm:sqref>
        </x14:conditionalFormatting>
        <x14:conditionalFormatting xmlns:xm="http://schemas.microsoft.com/office/excel/2006/main">
          <x14:cfRule type="dataBar" id="{3ED501C3-9ADD-48EE-9238-1D3DBFCB00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C3807:C3822</xm:sqref>
        </x14:conditionalFormatting>
        <x14:conditionalFormatting xmlns:xm="http://schemas.microsoft.com/office/excel/2006/main">
          <x14:cfRule type="dataBar" id="{9177B2C5-58EE-4DE9-A351-A3506FED11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D3807:D3822</xm:sqref>
        </x14:conditionalFormatting>
        <x14:conditionalFormatting xmlns:xm="http://schemas.microsoft.com/office/excel/2006/main">
          <x14:cfRule type="dataBar" id="{6ADCAAC2-D9E2-4337-B3D0-C81CDF7702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E3807:E3822</xm:sqref>
        </x14:conditionalFormatting>
        <x14:conditionalFormatting xmlns:xm="http://schemas.microsoft.com/office/excel/2006/main">
          <x14:cfRule type="dataBar" id="{640C63A9-5EF4-4F86-999D-292C5A4B57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F3807:F3822</xm:sqref>
        </x14:conditionalFormatting>
        <x14:conditionalFormatting xmlns:xm="http://schemas.microsoft.com/office/excel/2006/main">
          <x14:cfRule type="dataBar" id="{976A52F9-A2A3-490B-B17A-9E3ED73A0E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G3807:G3822</xm:sqref>
        </x14:conditionalFormatting>
        <x14:conditionalFormatting xmlns:xm="http://schemas.microsoft.com/office/excel/2006/main">
          <x14:cfRule type="dataBar" id="{BF496707-6251-4B25-9CD3-B873F18860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H3807:H3822</xm:sqref>
        </x14:conditionalFormatting>
        <x14:conditionalFormatting xmlns:xm="http://schemas.microsoft.com/office/excel/2006/main">
          <x14:cfRule type="dataBar" id="{831881E2-3F3B-4EA6-977F-4177450D19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I3807:I3822</xm:sqref>
        </x14:conditionalFormatting>
        <x14:conditionalFormatting xmlns:xm="http://schemas.microsoft.com/office/excel/2006/main">
          <x14:cfRule type="dataBar" id="{1106E6C9-EB8E-40E7-B8A9-9CD96674BF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J3807:J3822</xm:sqref>
        </x14:conditionalFormatting>
        <x14:conditionalFormatting xmlns:xm="http://schemas.microsoft.com/office/excel/2006/main">
          <x14:cfRule type="dataBar" id="{DA2A783E-1299-47EF-AEFD-F70129B835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K3807:K3822</xm:sqref>
        </x14:conditionalFormatting>
        <x14:conditionalFormatting xmlns:xm="http://schemas.microsoft.com/office/excel/2006/main">
          <x14:cfRule type="dataBar" id="{0B8EC8C9-AFC9-445F-9E6D-8A96A08665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B3829:B3844</xm:sqref>
        </x14:conditionalFormatting>
        <x14:conditionalFormatting xmlns:xm="http://schemas.microsoft.com/office/excel/2006/main">
          <x14:cfRule type="dataBar" id="{956BC70C-A010-43D4-B756-E4395D7913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C3829:C3844</xm:sqref>
        </x14:conditionalFormatting>
        <x14:conditionalFormatting xmlns:xm="http://schemas.microsoft.com/office/excel/2006/main">
          <x14:cfRule type="dataBar" id="{6CAD7785-3820-4670-8B8F-B07F5D2404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D3829:D3844</xm:sqref>
        </x14:conditionalFormatting>
        <x14:conditionalFormatting xmlns:xm="http://schemas.microsoft.com/office/excel/2006/main">
          <x14:cfRule type="dataBar" id="{C239FE6B-4BDA-4567-91E1-573381F74B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E3829:E3844</xm:sqref>
        </x14:conditionalFormatting>
        <x14:conditionalFormatting xmlns:xm="http://schemas.microsoft.com/office/excel/2006/main">
          <x14:cfRule type="dataBar" id="{47AA518C-9D7B-4A43-BF32-286F23675F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F3829:F3844</xm:sqref>
        </x14:conditionalFormatting>
        <x14:conditionalFormatting xmlns:xm="http://schemas.microsoft.com/office/excel/2006/main">
          <x14:cfRule type="dataBar" id="{57ABC5DA-6610-4AF0-AF4C-83CB6D489C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G3829:G3844</xm:sqref>
        </x14:conditionalFormatting>
        <x14:conditionalFormatting xmlns:xm="http://schemas.microsoft.com/office/excel/2006/main">
          <x14:cfRule type="dataBar" id="{5FA1388A-EBB3-44B5-9330-DC6EAF3905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H3829:H3844</xm:sqref>
        </x14:conditionalFormatting>
        <x14:conditionalFormatting xmlns:xm="http://schemas.microsoft.com/office/excel/2006/main">
          <x14:cfRule type="dataBar" id="{B3A4FE97-4DE6-4FF4-8E50-A82AAC5BF0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I3829:I3844</xm:sqref>
        </x14:conditionalFormatting>
        <x14:conditionalFormatting xmlns:xm="http://schemas.microsoft.com/office/excel/2006/main">
          <x14:cfRule type="dataBar" id="{A918A660-E188-4E3E-8B9B-A3E2ED3E92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J3829:J3844</xm:sqref>
        </x14:conditionalFormatting>
        <x14:conditionalFormatting xmlns:xm="http://schemas.microsoft.com/office/excel/2006/main">
          <x14:cfRule type="dataBar" id="{190F7780-D707-49AC-9B2B-F9B602912C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K3829:K3844</xm:sqref>
        </x14:conditionalFormatting>
        <x14:conditionalFormatting xmlns:xm="http://schemas.microsoft.com/office/excel/2006/main">
          <x14:cfRule type="dataBar" id="{7FE1E54C-FE46-4A1C-B6D1-9823B6D292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B3849:B3864</xm:sqref>
        </x14:conditionalFormatting>
        <x14:conditionalFormatting xmlns:xm="http://schemas.microsoft.com/office/excel/2006/main">
          <x14:cfRule type="dataBar" id="{19D4A248-5082-4835-9C13-9639D5A152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C3849:C3864</xm:sqref>
        </x14:conditionalFormatting>
        <x14:conditionalFormatting xmlns:xm="http://schemas.microsoft.com/office/excel/2006/main">
          <x14:cfRule type="dataBar" id="{5448FF0A-6C31-4617-8DF3-1A5C212996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D3849:D3864</xm:sqref>
        </x14:conditionalFormatting>
        <x14:conditionalFormatting xmlns:xm="http://schemas.microsoft.com/office/excel/2006/main">
          <x14:cfRule type="dataBar" id="{47414C84-2E1F-436D-9616-F7764263DB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E3849:E3864</xm:sqref>
        </x14:conditionalFormatting>
        <x14:conditionalFormatting xmlns:xm="http://schemas.microsoft.com/office/excel/2006/main">
          <x14:cfRule type="dataBar" id="{7D50F2B8-89F1-4EDF-B3FF-B1D422D3C6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F3849:F3864</xm:sqref>
        </x14:conditionalFormatting>
        <x14:conditionalFormatting xmlns:xm="http://schemas.microsoft.com/office/excel/2006/main">
          <x14:cfRule type="dataBar" id="{01475286-FAFC-49DF-94FD-46F5A076DF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G3849:G3864</xm:sqref>
        </x14:conditionalFormatting>
        <x14:conditionalFormatting xmlns:xm="http://schemas.microsoft.com/office/excel/2006/main">
          <x14:cfRule type="dataBar" id="{FB603D1B-69EF-4C04-8451-E34B0AFCE7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H3849:H3864</xm:sqref>
        </x14:conditionalFormatting>
        <x14:conditionalFormatting xmlns:xm="http://schemas.microsoft.com/office/excel/2006/main">
          <x14:cfRule type="dataBar" id="{319ED8B8-F74C-4CF3-A85F-79460C5C1F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I3849:I3864</xm:sqref>
        </x14:conditionalFormatting>
        <x14:conditionalFormatting xmlns:xm="http://schemas.microsoft.com/office/excel/2006/main">
          <x14:cfRule type="dataBar" id="{52FC28AB-8C0F-4A90-ADD9-F8D9277936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J3849:J3864</xm:sqref>
        </x14:conditionalFormatting>
        <x14:conditionalFormatting xmlns:xm="http://schemas.microsoft.com/office/excel/2006/main">
          <x14:cfRule type="dataBar" id="{D35A754A-6EB9-4FC7-AB29-362530F4B0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K3849:K3864</xm:sqref>
        </x14:conditionalFormatting>
        <x14:conditionalFormatting xmlns:xm="http://schemas.microsoft.com/office/excel/2006/main">
          <x14:cfRule type="dataBar" id="{5D6CAF81-9AA0-484D-BF12-034EA8E86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B3871:B3886</xm:sqref>
        </x14:conditionalFormatting>
        <x14:conditionalFormatting xmlns:xm="http://schemas.microsoft.com/office/excel/2006/main">
          <x14:cfRule type="dataBar" id="{6BABF5D8-8B9F-4D46-812E-3E975EB091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C3871:C3886</xm:sqref>
        </x14:conditionalFormatting>
        <x14:conditionalFormatting xmlns:xm="http://schemas.microsoft.com/office/excel/2006/main">
          <x14:cfRule type="dataBar" id="{3BE6067A-1115-48CA-BED4-31B35A870F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D3871:D3886</xm:sqref>
        </x14:conditionalFormatting>
        <x14:conditionalFormatting xmlns:xm="http://schemas.microsoft.com/office/excel/2006/main">
          <x14:cfRule type="dataBar" id="{B1354B60-3B49-421B-ADA0-8AA31A1B76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E3871:E3886</xm:sqref>
        </x14:conditionalFormatting>
        <x14:conditionalFormatting xmlns:xm="http://schemas.microsoft.com/office/excel/2006/main">
          <x14:cfRule type="dataBar" id="{A3A02D31-229D-4737-8600-3EA42F2D60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F3871:F3886</xm:sqref>
        </x14:conditionalFormatting>
        <x14:conditionalFormatting xmlns:xm="http://schemas.microsoft.com/office/excel/2006/main">
          <x14:cfRule type="dataBar" id="{756F845A-2CC7-4C73-B7C0-C974608D84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G3871:G3886</xm:sqref>
        </x14:conditionalFormatting>
        <x14:conditionalFormatting xmlns:xm="http://schemas.microsoft.com/office/excel/2006/main">
          <x14:cfRule type="dataBar" id="{B39B1658-4529-4A53-8C9B-604285BCB2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H3871:H3886</xm:sqref>
        </x14:conditionalFormatting>
        <x14:conditionalFormatting xmlns:xm="http://schemas.microsoft.com/office/excel/2006/main">
          <x14:cfRule type="dataBar" id="{9C8C4E6C-F49E-4516-BA47-588972D89C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I3871:I3886</xm:sqref>
        </x14:conditionalFormatting>
        <x14:conditionalFormatting xmlns:xm="http://schemas.microsoft.com/office/excel/2006/main">
          <x14:cfRule type="dataBar" id="{D98F934E-A7C6-419C-BF0B-656FB6CB1B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J3871:J3886</xm:sqref>
        </x14:conditionalFormatting>
        <x14:conditionalFormatting xmlns:xm="http://schemas.microsoft.com/office/excel/2006/main">
          <x14:cfRule type="dataBar" id="{DABC3E05-E1AC-4EDA-AD02-D360660A49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K3871:K3886</xm:sqref>
        </x14:conditionalFormatting>
        <x14:conditionalFormatting xmlns:xm="http://schemas.microsoft.com/office/excel/2006/main">
          <x14:cfRule type="dataBar" id="{957A5F62-80E4-4992-9C59-40FE545E9F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B3891:B3906</xm:sqref>
        </x14:conditionalFormatting>
        <x14:conditionalFormatting xmlns:xm="http://schemas.microsoft.com/office/excel/2006/main">
          <x14:cfRule type="dataBar" id="{22CD20FC-708B-45C5-B41D-8BD85F9CE8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C3891:C3906</xm:sqref>
        </x14:conditionalFormatting>
        <x14:conditionalFormatting xmlns:xm="http://schemas.microsoft.com/office/excel/2006/main">
          <x14:cfRule type="dataBar" id="{DC5044C5-D32A-420F-B296-EA09560738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D3891:D3906</xm:sqref>
        </x14:conditionalFormatting>
        <x14:conditionalFormatting xmlns:xm="http://schemas.microsoft.com/office/excel/2006/main">
          <x14:cfRule type="dataBar" id="{38EB515A-C921-42AE-B605-936E74EF61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E3891:E3906</xm:sqref>
        </x14:conditionalFormatting>
        <x14:conditionalFormatting xmlns:xm="http://schemas.microsoft.com/office/excel/2006/main">
          <x14:cfRule type="dataBar" id="{A39F2CC0-5947-441E-8B6A-ED7A94EB67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F3891:F3906</xm:sqref>
        </x14:conditionalFormatting>
        <x14:conditionalFormatting xmlns:xm="http://schemas.microsoft.com/office/excel/2006/main">
          <x14:cfRule type="dataBar" id="{D84B1EA7-F6DD-4DEB-BD84-A363F3C285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G3891:G3906</xm:sqref>
        </x14:conditionalFormatting>
        <x14:conditionalFormatting xmlns:xm="http://schemas.microsoft.com/office/excel/2006/main">
          <x14:cfRule type="dataBar" id="{CB9FABAA-D198-416C-B7BE-BC52737257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H3891:H3906</xm:sqref>
        </x14:conditionalFormatting>
        <x14:conditionalFormatting xmlns:xm="http://schemas.microsoft.com/office/excel/2006/main">
          <x14:cfRule type="dataBar" id="{2C73C50C-47E6-438B-B6C4-B20866B096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I3891:I3906</xm:sqref>
        </x14:conditionalFormatting>
        <x14:conditionalFormatting xmlns:xm="http://schemas.microsoft.com/office/excel/2006/main">
          <x14:cfRule type="dataBar" id="{AAAA3B0D-0EA5-458B-931D-A5A009A97A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J3891:J3906</xm:sqref>
        </x14:conditionalFormatting>
        <x14:conditionalFormatting xmlns:xm="http://schemas.microsoft.com/office/excel/2006/main">
          <x14:cfRule type="dataBar" id="{59880F0B-2CDD-4673-97F9-093055DAE0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K3891:K3906</xm:sqref>
        </x14:conditionalFormatting>
        <x14:conditionalFormatting xmlns:xm="http://schemas.microsoft.com/office/excel/2006/main">
          <x14:cfRule type="dataBar" id="{1246B839-4D6A-4A6B-8E43-0275F26E77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B3913:B3928</xm:sqref>
        </x14:conditionalFormatting>
        <x14:conditionalFormatting xmlns:xm="http://schemas.microsoft.com/office/excel/2006/main">
          <x14:cfRule type="dataBar" id="{C6B05AD3-EC23-4708-A555-F5A94E8529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C3913:C3928</xm:sqref>
        </x14:conditionalFormatting>
        <x14:conditionalFormatting xmlns:xm="http://schemas.microsoft.com/office/excel/2006/main">
          <x14:cfRule type="dataBar" id="{C40B528E-8885-4178-918B-6E7E7F0FA5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D3913:D3928</xm:sqref>
        </x14:conditionalFormatting>
        <x14:conditionalFormatting xmlns:xm="http://schemas.microsoft.com/office/excel/2006/main">
          <x14:cfRule type="dataBar" id="{333360A7-89C4-4252-B541-1627187DD8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E3913:E3928</xm:sqref>
        </x14:conditionalFormatting>
        <x14:conditionalFormatting xmlns:xm="http://schemas.microsoft.com/office/excel/2006/main">
          <x14:cfRule type="dataBar" id="{04D2F27C-3306-449B-A5B7-D07C5694A6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F3913:F3928</xm:sqref>
        </x14:conditionalFormatting>
        <x14:conditionalFormatting xmlns:xm="http://schemas.microsoft.com/office/excel/2006/main">
          <x14:cfRule type="dataBar" id="{999FEBA7-0675-4E65-AAD5-5DB0B3CADC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G3913:G3928</xm:sqref>
        </x14:conditionalFormatting>
        <x14:conditionalFormatting xmlns:xm="http://schemas.microsoft.com/office/excel/2006/main">
          <x14:cfRule type="dataBar" id="{E8D9A104-1F58-4147-8457-9B2C95BE92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H3913:H3928</xm:sqref>
        </x14:conditionalFormatting>
        <x14:conditionalFormatting xmlns:xm="http://schemas.microsoft.com/office/excel/2006/main">
          <x14:cfRule type="dataBar" id="{C5AEA3E5-C066-499E-8230-0CAF1C68A3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I3913:I3928</xm:sqref>
        </x14:conditionalFormatting>
        <x14:conditionalFormatting xmlns:xm="http://schemas.microsoft.com/office/excel/2006/main">
          <x14:cfRule type="dataBar" id="{B2556BAC-F5DA-4D3B-B81C-D086F8F3F3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J3913:J3928</xm:sqref>
        </x14:conditionalFormatting>
        <x14:conditionalFormatting xmlns:xm="http://schemas.microsoft.com/office/excel/2006/main">
          <x14:cfRule type="dataBar" id="{E0048DED-60D2-4742-A193-2027D4D080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K3913:K3928</xm:sqref>
        </x14:conditionalFormatting>
        <x14:conditionalFormatting xmlns:xm="http://schemas.microsoft.com/office/excel/2006/main">
          <x14:cfRule type="dataBar" id="{BD523448-2CCF-4D59-86E1-5DA9ECFB8B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B3933:B3948</xm:sqref>
        </x14:conditionalFormatting>
        <x14:conditionalFormatting xmlns:xm="http://schemas.microsoft.com/office/excel/2006/main">
          <x14:cfRule type="dataBar" id="{A000B1DD-F947-4889-AA9B-A1DD2C247A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C3933:C3948</xm:sqref>
        </x14:conditionalFormatting>
        <x14:conditionalFormatting xmlns:xm="http://schemas.microsoft.com/office/excel/2006/main">
          <x14:cfRule type="dataBar" id="{B82B4AFE-378C-47F0-B8A3-68897CD7C5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D3933:D3948</xm:sqref>
        </x14:conditionalFormatting>
        <x14:conditionalFormatting xmlns:xm="http://schemas.microsoft.com/office/excel/2006/main">
          <x14:cfRule type="dataBar" id="{76D83788-600F-4E60-9696-7C8C5C858C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E3933:E3948</xm:sqref>
        </x14:conditionalFormatting>
        <x14:conditionalFormatting xmlns:xm="http://schemas.microsoft.com/office/excel/2006/main">
          <x14:cfRule type="dataBar" id="{B5952A3B-CBBA-4F0B-9954-6F3E0067B0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F3933:F3948</xm:sqref>
        </x14:conditionalFormatting>
        <x14:conditionalFormatting xmlns:xm="http://schemas.microsoft.com/office/excel/2006/main">
          <x14:cfRule type="dataBar" id="{96DAAADA-3FA4-4EF1-8E9F-4A996E75B1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G3933:G3948</xm:sqref>
        </x14:conditionalFormatting>
        <x14:conditionalFormatting xmlns:xm="http://schemas.microsoft.com/office/excel/2006/main">
          <x14:cfRule type="dataBar" id="{F486D9F5-E2CC-4692-B8F5-2D7D03674E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H3933:H3948</xm:sqref>
        </x14:conditionalFormatting>
        <x14:conditionalFormatting xmlns:xm="http://schemas.microsoft.com/office/excel/2006/main">
          <x14:cfRule type="dataBar" id="{378D57B4-2CED-4FA4-8127-178826441B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I3933:I3948</xm:sqref>
        </x14:conditionalFormatting>
        <x14:conditionalFormatting xmlns:xm="http://schemas.microsoft.com/office/excel/2006/main">
          <x14:cfRule type="dataBar" id="{C481F72C-CDF5-4AA7-BB4A-9CAC4B512B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J3933:J3948</xm:sqref>
        </x14:conditionalFormatting>
        <x14:conditionalFormatting xmlns:xm="http://schemas.microsoft.com/office/excel/2006/main">
          <x14:cfRule type="dataBar" id="{D070CEAF-700F-4BAE-A7D4-E60182AC09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K3933:K3948</xm:sqref>
        </x14:conditionalFormatting>
        <x14:conditionalFormatting xmlns:xm="http://schemas.microsoft.com/office/excel/2006/main">
          <x14:cfRule type="dataBar" id="{402B1585-1355-4A28-AE9D-2FD75EE855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B3955:B3970</xm:sqref>
        </x14:conditionalFormatting>
        <x14:conditionalFormatting xmlns:xm="http://schemas.microsoft.com/office/excel/2006/main">
          <x14:cfRule type="dataBar" id="{3D89ACEF-C675-41E8-8BF9-A1C7675340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C3955:C3970</xm:sqref>
        </x14:conditionalFormatting>
        <x14:conditionalFormatting xmlns:xm="http://schemas.microsoft.com/office/excel/2006/main">
          <x14:cfRule type="dataBar" id="{BCF8FEB5-FAB7-4AD4-8A60-99650FE9CE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D3955:D3970</xm:sqref>
        </x14:conditionalFormatting>
        <x14:conditionalFormatting xmlns:xm="http://schemas.microsoft.com/office/excel/2006/main">
          <x14:cfRule type="dataBar" id="{1438F22B-2F56-4836-8DEF-8F86E00AEA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E3955:E3970</xm:sqref>
        </x14:conditionalFormatting>
        <x14:conditionalFormatting xmlns:xm="http://schemas.microsoft.com/office/excel/2006/main">
          <x14:cfRule type="dataBar" id="{206DB8B7-64A1-4170-ADF1-D9E6C0D8CF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F3955:F3970</xm:sqref>
        </x14:conditionalFormatting>
        <x14:conditionalFormatting xmlns:xm="http://schemas.microsoft.com/office/excel/2006/main">
          <x14:cfRule type="dataBar" id="{C871A2C9-D6F0-4B5E-9674-A2079609CD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G3955:G3970</xm:sqref>
        </x14:conditionalFormatting>
        <x14:conditionalFormatting xmlns:xm="http://schemas.microsoft.com/office/excel/2006/main">
          <x14:cfRule type="dataBar" id="{EB876285-E85A-421F-81F0-EFCB392C76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H3955:H3970</xm:sqref>
        </x14:conditionalFormatting>
        <x14:conditionalFormatting xmlns:xm="http://schemas.microsoft.com/office/excel/2006/main">
          <x14:cfRule type="dataBar" id="{791F1BAC-6E83-4120-9585-25D7A68BB5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I3955:I3970</xm:sqref>
        </x14:conditionalFormatting>
        <x14:conditionalFormatting xmlns:xm="http://schemas.microsoft.com/office/excel/2006/main">
          <x14:cfRule type="dataBar" id="{87CF1815-E9D4-44AB-AC4C-3A02EC1468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J3955:J3970</xm:sqref>
        </x14:conditionalFormatting>
        <x14:conditionalFormatting xmlns:xm="http://schemas.microsoft.com/office/excel/2006/main">
          <x14:cfRule type="dataBar" id="{64C25481-482D-486F-BA1B-0C911D43B3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K3955:K3970</xm:sqref>
        </x14:conditionalFormatting>
        <x14:conditionalFormatting xmlns:xm="http://schemas.microsoft.com/office/excel/2006/main">
          <x14:cfRule type="dataBar" id="{B24AE19D-9EC8-49B7-924A-6E078B7A4C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B3975:B3990</xm:sqref>
        </x14:conditionalFormatting>
        <x14:conditionalFormatting xmlns:xm="http://schemas.microsoft.com/office/excel/2006/main">
          <x14:cfRule type="dataBar" id="{F03CC42A-0E37-46EF-88BE-76FBA602E2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C3975:C3990</xm:sqref>
        </x14:conditionalFormatting>
        <x14:conditionalFormatting xmlns:xm="http://schemas.microsoft.com/office/excel/2006/main">
          <x14:cfRule type="dataBar" id="{FC331FCD-5FE7-4330-8BF1-B04BB12A99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D3975:D3990</xm:sqref>
        </x14:conditionalFormatting>
        <x14:conditionalFormatting xmlns:xm="http://schemas.microsoft.com/office/excel/2006/main">
          <x14:cfRule type="dataBar" id="{8E203F6C-CEF1-4E81-A6CE-3F3FA4CEC1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E3975:E3990</xm:sqref>
        </x14:conditionalFormatting>
        <x14:conditionalFormatting xmlns:xm="http://schemas.microsoft.com/office/excel/2006/main">
          <x14:cfRule type="dataBar" id="{2DEBFB8C-5C35-4BE1-A146-DEB760C596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F3975:F3990</xm:sqref>
        </x14:conditionalFormatting>
        <x14:conditionalFormatting xmlns:xm="http://schemas.microsoft.com/office/excel/2006/main">
          <x14:cfRule type="dataBar" id="{23C41EC1-6DFC-4862-83B8-F4E04FE8B8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G3975:G3990</xm:sqref>
        </x14:conditionalFormatting>
        <x14:conditionalFormatting xmlns:xm="http://schemas.microsoft.com/office/excel/2006/main">
          <x14:cfRule type="dataBar" id="{DC809FB2-61BE-47DD-B753-25D1B0FD30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H3975:H3990</xm:sqref>
        </x14:conditionalFormatting>
        <x14:conditionalFormatting xmlns:xm="http://schemas.microsoft.com/office/excel/2006/main">
          <x14:cfRule type="dataBar" id="{0B0FFC81-9051-4DF9-B618-BD3BF0EB2D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I3975:I3990</xm:sqref>
        </x14:conditionalFormatting>
        <x14:conditionalFormatting xmlns:xm="http://schemas.microsoft.com/office/excel/2006/main">
          <x14:cfRule type="dataBar" id="{503D1E6A-D1E3-4C66-87BB-C23480D0AF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J3975:J3990</xm:sqref>
        </x14:conditionalFormatting>
        <x14:conditionalFormatting xmlns:xm="http://schemas.microsoft.com/office/excel/2006/main">
          <x14:cfRule type="dataBar" id="{12C54FC2-7A07-4FA3-8B82-A71E9C42A3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K3975:K3990</xm:sqref>
        </x14:conditionalFormatting>
        <x14:conditionalFormatting xmlns:xm="http://schemas.microsoft.com/office/excel/2006/main">
          <x14:cfRule type="dataBar" id="{78BBBE58-71D2-48CD-BECE-9FE8D3D382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B3997:B4012</xm:sqref>
        </x14:conditionalFormatting>
        <x14:conditionalFormatting xmlns:xm="http://schemas.microsoft.com/office/excel/2006/main">
          <x14:cfRule type="dataBar" id="{9511EC8A-53D9-4C9F-B339-EA9E3B882D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C3997:C4012</xm:sqref>
        </x14:conditionalFormatting>
        <x14:conditionalFormatting xmlns:xm="http://schemas.microsoft.com/office/excel/2006/main">
          <x14:cfRule type="dataBar" id="{A97C6079-B424-4C82-81DE-E9F803D721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D3997:D4012</xm:sqref>
        </x14:conditionalFormatting>
        <x14:conditionalFormatting xmlns:xm="http://schemas.microsoft.com/office/excel/2006/main">
          <x14:cfRule type="dataBar" id="{036D5959-5043-4903-913F-D3BB04E305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E3997:E4012</xm:sqref>
        </x14:conditionalFormatting>
        <x14:conditionalFormatting xmlns:xm="http://schemas.microsoft.com/office/excel/2006/main">
          <x14:cfRule type="dataBar" id="{53167D7A-9DBE-4875-B1D0-0549BE1F53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F3997:F4012</xm:sqref>
        </x14:conditionalFormatting>
        <x14:conditionalFormatting xmlns:xm="http://schemas.microsoft.com/office/excel/2006/main">
          <x14:cfRule type="dataBar" id="{1C605845-60F2-4371-B09E-F4A9458AA9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G3997:G4012</xm:sqref>
        </x14:conditionalFormatting>
        <x14:conditionalFormatting xmlns:xm="http://schemas.microsoft.com/office/excel/2006/main">
          <x14:cfRule type="dataBar" id="{CC264344-3AE0-428F-86A2-9B1CD79F28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H3997:H4012</xm:sqref>
        </x14:conditionalFormatting>
        <x14:conditionalFormatting xmlns:xm="http://schemas.microsoft.com/office/excel/2006/main">
          <x14:cfRule type="dataBar" id="{2919ACF9-887B-4221-822E-D98F7ECB78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I3997:I4012</xm:sqref>
        </x14:conditionalFormatting>
        <x14:conditionalFormatting xmlns:xm="http://schemas.microsoft.com/office/excel/2006/main">
          <x14:cfRule type="dataBar" id="{AC17B885-20C6-4CCE-9D62-DABAD8E6DF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J3997:J4012</xm:sqref>
        </x14:conditionalFormatting>
        <x14:conditionalFormatting xmlns:xm="http://schemas.microsoft.com/office/excel/2006/main">
          <x14:cfRule type="dataBar" id="{B1838461-4808-46E4-8755-7D77949226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K3997:K4012</xm:sqref>
        </x14:conditionalFormatting>
        <x14:conditionalFormatting xmlns:xm="http://schemas.microsoft.com/office/excel/2006/main">
          <x14:cfRule type="dataBar" id="{6576AD64-D468-43E7-9CFF-6E0BFDC9F6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B4017:B4032</xm:sqref>
        </x14:conditionalFormatting>
        <x14:conditionalFormatting xmlns:xm="http://schemas.microsoft.com/office/excel/2006/main">
          <x14:cfRule type="dataBar" id="{40D7FDA4-5070-4A04-9E7F-485A5F385E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C4017:C4032</xm:sqref>
        </x14:conditionalFormatting>
        <x14:conditionalFormatting xmlns:xm="http://schemas.microsoft.com/office/excel/2006/main">
          <x14:cfRule type="dataBar" id="{B7695CBB-9919-40CE-80D0-5803CD4C9D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D4017:D4032</xm:sqref>
        </x14:conditionalFormatting>
        <x14:conditionalFormatting xmlns:xm="http://schemas.microsoft.com/office/excel/2006/main">
          <x14:cfRule type="dataBar" id="{5A597AA5-04DB-4DE3-B905-1BB2FAA4B4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E4017:E4032</xm:sqref>
        </x14:conditionalFormatting>
        <x14:conditionalFormatting xmlns:xm="http://schemas.microsoft.com/office/excel/2006/main">
          <x14:cfRule type="dataBar" id="{1EC8DA43-DC34-4A3E-A39F-395C74BC06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F4017:F4032</xm:sqref>
        </x14:conditionalFormatting>
        <x14:conditionalFormatting xmlns:xm="http://schemas.microsoft.com/office/excel/2006/main">
          <x14:cfRule type="dataBar" id="{30073081-CB6A-47B2-8286-38C1AC844D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G4017:G4032</xm:sqref>
        </x14:conditionalFormatting>
        <x14:conditionalFormatting xmlns:xm="http://schemas.microsoft.com/office/excel/2006/main">
          <x14:cfRule type="dataBar" id="{6E466A74-0F9F-4494-9863-1E4D117458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H4017:H4032</xm:sqref>
        </x14:conditionalFormatting>
        <x14:conditionalFormatting xmlns:xm="http://schemas.microsoft.com/office/excel/2006/main">
          <x14:cfRule type="dataBar" id="{1A8ADC4A-A910-4CAC-BFA0-37A556DEA2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I4017:I4032</xm:sqref>
        </x14:conditionalFormatting>
        <x14:conditionalFormatting xmlns:xm="http://schemas.microsoft.com/office/excel/2006/main">
          <x14:cfRule type="dataBar" id="{6837018C-91A9-48B5-9DD3-DB9E988C82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J4017:J4032</xm:sqref>
        </x14:conditionalFormatting>
        <x14:conditionalFormatting xmlns:xm="http://schemas.microsoft.com/office/excel/2006/main">
          <x14:cfRule type="dataBar" id="{604A1F8B-42DF-45ED-BD01-DD158985C9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K4017:K4032</xm:sqref>
        </x14:conditionalFormatting>
        <x14:conditionalFormatting xmlns:xm="http://schemas.microsoft.com/office/excel/2006/main">
          <x14:cfRule type="dataBar" id="{EFFEB825-43EF-4926-A39B-0BD7F70DCE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B4039:B4054</xm:sqref>
        </x14:conditionalFormatting>
        <x14:conditionalFormatting xmlns:xm="http://schemas.microsoft.com/office/excel/2006/main">
          <x14:cfRule type="dataBar" id="{7F436294-38CF-408D-8EEC-0E380CB8A8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C4039:C4054</xm:sqref>
        </x14:conditionalFormatting>
        <x14:conditionalFormatting xmlns:xm="http://schemas.microsoft.com/office/excel/2006/main">
          <x14:cfRule type="dataBar" id="{C2F8F518-6A95-445E-A2F4-AD861206D2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D4039:D4054</xm:sqref>
        </x14:conditionalFormatting>
        <x14:conditionalFormatting xmlns:xm="http://schemas.microsoft.com/office/excel/2006/main">
          <x14:cfRule type="dataBar" id="{B7F5F21C-E082-4053-BE16-88A0437EFF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E4039:E4054</xm:sqref>
        </x14:conditionalFormatting>
        <x14:conditionalFormatting xmlns:xm="http://schemas.microsoft.com/office/excel/2006/main">
          <x14:cfRule type="dataBar" id="{E35D3F30-A572-4532-8BAD-0A3F9FE783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F4039:F4054</xm:sqref>
        </x14:conditionalFormatting>
        <x14:conditionalFormatting xmlns:xm="http://schemas.microsoft.com/office/excel/2006/main">
          <x14:cfRule type="dataBar" id="{D442F1E6-EFEC-4C4C-B56B-D71A79DE51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G4039:G4054</xm:sqref>
        </x14:conditionalFormatting>
        <x14:conditionalFormatting xmlns:xm="http://schemas.microsoft.com/office/excel/2006/main">
          <x14:cfRule type="dataBar" id="{09ADC657-BA01-43F6-AF6A-2C828370B8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H4039:H4054</xm:sqref>
        </x14:conditionalFormatting>
        <x14:conditionalFormatting xmlns:xm="http://schemas.microsoft.com/office/excel/2006/main">
          <x14:cfRule type="dataBar" id="{E6C9C290-0A65-4FED-8006-DE0BA4B297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I4039:I4054</xm:sqref>
        </x14:conditionalFormatting>
        <x14:conditionalFormatting xmlns:xm="http://schemas.microsoft.com/office/excel/2006/main">
          <x14:cfRule type="dataBar" id="{3FE78E7D-06F1-4F44-88A9-C911E1D30E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J4039:J4054</xm:sqref>
        </x14:conditionalFormatting>
        <x14:conditionalFormatting xmlns:xm="http://schemas.microsoft.com/office/excel/2006/main">
          <x14:cfRule type="dataBar" id="{777BDE40-7E7C-4F21-8416-5C471433C8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K4039:K4054</xm:sqref>
        </x14:conditionalFormatting>
        <x14:conditionalFormatting xmlns:xm="http://schemas.microsoft.com/office/excel/2006/main">
          <x14:cfRule type="dataBar" id="{48E484DA-CA79-42FD-87F7-1C031652F4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B4059:B4074</xm:sqref>
        </x14:conditionalFormatting>
        <x14:conditionalFormatting xmlns:xm="http://schemas.microsoft.com/office/excel/2006/main">
          <x14:cfRule type="dataBar" id="{452CBE26-857E-4D6E-B9B3-315CE61B79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C4059:C4074</xm:sqref>
        </x14:conditionalFormatting>
        <x14:conditionalFormatting xmlns:xm="http://schemas.microsoft.com/office/excel/2006/main">
          <x14:cfRule type="dataBar" id="{1224E182-043E-49A1-BA82-C8F88C5E95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D4059:D4074</xm:sqref>
        </x14:conditionalFormatting>
        <x14:conditionalFormatting xmlns:xm="http://schemas.microsoft.com/office/excel/2006/main">
          <x14:cfRule type="dataBar" id="{1A12F740-4138-4788-ADEC-B58C20D8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E4059:E4074</xm:sqref>
        </x14:conditionalFormatting>
        <x14:conditionalFormatting xmlns:xm="http://schemas.microsoft.com/office/excel/2006/main">
          <x14:cfRule type="dataBar" id="{B9B023A2-6B00-45F8-A51C-7802C2FBAE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F4059:F4074</xm:sqref>
        </x14:conditionalFormatting>
        <x14:conditionalFormatting xmlns:xm="http://schemas.microsoft.com/office/excel/2006/main">
          <x14:cfRule type="dataBar" id="{E3797288-DC52-49A6-982F-1C1F0CA7B0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G4059:G4074</xm:sqref>
        </x14:conditionalFormatting>
        <x14:conditionalFormatting xmlns:xm="http://schemas.microsoft.com/office/excel/2006/main">
          <x14:cfRule type="dataBar" id="{92731EC4-314F-4964-BFFB-5C22FC936C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H4059:H4074</xm:sqref>
        </x14:conditionalFormatting>
        <x14:conditionalFormatting xmlns:xm="http://schemas.microsoft.com/office/excel/2006/main">
          <x14:cfRule type="dataBar" id="{82D50B36-CD25-497D-AE43-C8E5CC2FA2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I4059:I4074</xm:sqref>
        </x14:conditionalFormatting>
        <x14:conditionalFormatting xmlns:xm="http://schemas.microsoft.com/office/excel/2006/main">
          <x14:cfRule type="dataBar" id="{CCD15FBB-795E-4211-A736-59010E2194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J4059:J4074</xm:sqref>
        </x14:conditionalFormatting>
        <x14:conditionalFormatting xmlns:xm="http://schemas.microsoft.com/office/excel/2006/main">
          <x14:cfRule type="dataBar" id="{26027757-6291-4606-BBDD-3D3D61AE3E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K4059:K4074</xm:sqref>
        </x14:conditionalFormatting>
        <x14:conditionalFormatting xmlns:xm="http://schemas.microsoft.com/office/excel/2006/main">
          <x14:cfRule type="dataBar" id="{104A3CCE-479B-41A5-97CD-AA3BD56078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B4081:B4096</xm:sqref>
        </x14:conditionalFormatting>
        <x14:conditionalFormatting xmlns:xm="http://schemas.microsoft.com/office/excel/2006/main">
          <x14:cfRule type="dataBar" id="{2A62242B-87B5-4623-A416-DC5983993E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C4081:C4096</xm:sqref>
        </x14:conditionalFormatting>
        <x14:conditionalFormatting xmlns:xm="http://schemas.microsoft.com/office/excel/2006/main">
          <x14:cfRule type="dataBar" id="{2ADE0F44-2533-4DD8-89FC-9692BCB405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D4081:D4096</xm:sqref>
        </x14:conditionalFormatting>
        <x14:conditionalFormatting xmlns:xm="http://schemas.microsoft.com/office/excel/2006/main">
          <x14:cfRule type="dataBar" id="{51246E24-9A94-4739-A914-160C24CF8B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E4081:E4096</xm:sqref>
        </x14:conditionalFormatting>
        <x14:conditionalFormatting xmlns:xm="http://schemas.microsoft.com/office/excel/2006/main">
          <x14:cfRule type="dataBar" id="{60B404DA-4C20-49C7-959B-3FC3C45EB4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F4081:F4096</xm:sqref>
        </x14:conditionalFormatting>
        <x14:conditionalFormatting xmlns:xm="http://schemas.microsoft.com/office/excel/2006/main">
          <x14:cfRule type="dataBar" id="{12B35592-9144-49DD-93E9-6878377FDD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G4081:G4096</xm:sqref>
        </x14:conditionalFormatting>
        <x14:conditionalFormatting xmlns:xm="http://schemas.microsoft.com/office/excel/2006/main">
          <x14:cfRule type="dataBar" id="{0091C39D-4122-49AE-A30E-BA3B5401B0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H4081:H4096</xm:sqref>
        </x14:conditionalFormatting>
        <x14:conditionalFormatting xmlns:xm="http://schemas.microsoft.com/office/excel/2006/main">
          <x14:cfRule type="dataBar" id="{342671CC-3CE2-45B7-A1F0-9E028F09E6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I4081:I4096</xm:sqref>
        </x14:conditionalFormatting>
        <x14:conditionalFormatting xmlns:xm="http://schemas.microsoft.com/office/excel/2006/main">
          <x14:cfRule type="dataBar" id="{C3626F54-1F56-4AF4-9F1F-12A1012C73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J4081:J4096</xm:sqref>
        </x14:conditionalFormatting>
        <x14:conditionalFormatting xmlns:xm="http://schemas.microsoft.com/office/excel/2006/main">
          <x14:cfRule type="dataBar" id="{49506CE0-A0AB-4E75-88D4-442FA94319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K4081:K4096</xm:sqref>
        </x14:conditionalFormatting>
        <x14:conditionalFormatting xmlns:xm="http://schemas.microsoft.com/office/excel/2006/main">
          <x14:cfRule type="dataBar" id="{3F98B07D-2355-4474-A938-3984C99099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B4101:B4116</xm:sqref>
        </x14:conditionalFormatting>
        <x14:conditionalFormatting xmlns:xm="http://schemas.microsoft.com/office/excel/2006/main">
          <x14:cfRule type="dataBar" id="{CF31656E-7C62-4D8A-9B2A-6FDDA29AE1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C4101:C4116</xm:sqref>
        </x14:conditionalFormatting>
        <x14:conditionalFormatting xmlns:xm="http://schemas.microsoft.com/office/excel/2006/main">
          <x14:cfRule type="dataBar" id="{03632F39-4E05-4391-9CBC-CA4CCA77CF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D4101:D4116</xm:sqref>
        </x14:conditionalFormatting>
        <x14:conditionalFormatting xmlns:xm="http://schemas.microsoft.com/office/excel/2006/main">
          <x14:cfRule type="dataBar" id="{DB1B43C7-C350-4901-829C-3AB845D59B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E4101:E4116</xm:sqref>
        </x14:conditionalFormatting>
        <x14:conditionalFormatting xmlns:xm="http://schemas.microsoft.com/office/excel/2006/main">
          <x14:cfRule type="dataBar" id="{4C45CEEC-D2C9-4DD4-B695-455D3C6441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F4101:F4116</xm:sqref>
        </x14:conditionalFormatting>
        <x14:conditionalFormatting xmlns:xm="http://schemas.microsoft.com/office/excel/2006/main">
          <x14:cfRule type="dataBar" id="{C7549738-1E7E-449E-AF5F-B2D37C6175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G4101:G4116</xm:sqref>
        </x14:conditionalFormatting>
        <x14:conditionalFormatting xmlns:xm="http://schemas.microsoft.com/office/excel/2006/main">
          <x14:cfRule type="dataBar" id="{47B08FB0-AA27-448D-AAAB-B65021AF05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H4101:H4116</xm:sqref>
        </x14:conditionalFormatting>
        <x14:conditionalFormatting xmlns:xm="http://schemas.microsoft.com/office/excel/2006/main">
          <x14:cfRule type="dataBar" id="{21A02C7F-7B6E-48B6-9C3D-526F26A672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I4101:I4116</xm:sqref>
        </x14:conditionalFormatting>
        <x14:conditionalFormatting xmlns:xm="http://schemas.microsoft.com/office/excel/2006/main">
          <x14:cfRule type="dataBar" id="{E08136D2-A8DC-4100-B4B6-62FA1EF3E8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J4101:J4116</xm:sqref>
        </x14:conditionalFormatting>
        <x14:conditionalFormatting xmlns:xm="http://schemas.microsoft.com/office/excel/2006/main">
          <x14:cfRule type="dataBar" id="{33FF263E-C294-4B83-AC54-0E6805EC89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K4101:K4116</xm:sqref>
        </x14:conditionalFormatting>
        <x14:conditionalFormatting xmlns:xm="http://schemas.microsoft.com/office/excel/2006/main">
          <x14:cfRule type="dataBar" id="{BA2FD474-9817-4DDD-87D7-6E42776FA6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B4123:B4138</xm:sqref>
        </x14:conditionalFormatting>
        <x14:conditionalFormatting xmlns:xm="http://schemas.microsoft.com/office/excel/2006/main">
          <x14:cfRule type="dataBar" id="{CAF3E8B2-BE1C-4AE3-969E-5F2E4CF026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C4123:C4138</xm:sqref>
        </x14:conditionalFormatting>
        <x14:conditionalFormatting xmlns:xm="http://schemas.microsoft.com/office/excel/2006/main">
          <x14:cfRule type="dataBar" id="{B0768053-B2DE-47F1-B7D9-928D08CA81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D4123:D4138</xm:sqref>
        </x14:conditionalFormatting>
        <x14:conditionalFormatting xmlns:xm="http://schemas.microsoft.com/office/excel/2006/main">
          <x14:cfRule type="dataBar" id="{49B464D6-719C-4F2C-8721-BC21D31BC0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E4123:E4138</xm:sqref>
        </x14:conditionalFormatting>
        <x14:conditionalFormatting xmlns:xm="http://schemas.microsoft.com/office/excel/2006/main">
          <x14:cfRule type="dataBar" id="{6AE1A37E-F58A-43EF-8EE1-51906B859A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F4123:F4138</xm:sqref>
        </x14:conditionalFormatting>
        <x14:conditionalFormatting xmlns:xm="http://schemas.microsoft.com/office/excel/2006/main">
          <x14:cfRule type="dataBar" id="{FA32D195-5081-456C-8F34-06257D40C2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G4123:G4138</xm:sqref>
        </x14:conditionalFormatting>
        <x14:conditionalFormatting xmlns:xm="http://schemas.microsoft.com/office/excel/2006/main">
          <x14:cfRule type="dataBar" id="{4A564874-628C-4D07-9DF5-A3DEA3A464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H4123:H4138</xm:sqref>
        </x14:conditionalFormatting>
        <x14:conditionalFormatting xmlns:xm="http://schemas.microsoft.com/office/excel/2006/main">
          <x14:cfRule type="dataBar" id="{E2E3367A-E165-4A4F-A857-97908B906D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I4123:I4138</xm:sqref>
        </x14:conditionalFormatting>
        <x14:conditionalFormatting xmlns:xm="http://schemas.microsoft.com/office/excel/2006/main">
          <x14:cfRule type="dataBar" id="{F1CE81A3-D381-4058-A6E5-F341B89BEE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J4123:J4138</xm:sqref>
        </x14:conditionalFormatting>
        <x14:conditionalFormatting xmlns:xm="http://schemas.microsoft.com/office/excel/2006/main">
          <x14:cfRule type="dataBar" id="{D38921E9-DB20-4755-86E4-5FEB88DF53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K4123:K4138</xm:sqref>
        </x14:conditionalFormatting>
        <x14:conditionalFormatting xmlns:xm="http://schemas.microsoft.com/office/excel/2006/main">
          <x14:cfRule type="dataBar" id="{FDF2175F-FD98-486C-8013-0F0B5FCF5D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B4143:B4158</xm:sqref>
        </x14:conditionalFormatting>
        <x14:conditionalFormatting xmlns:xm="http://schemas.microsoft.com/office/excel/2006/main">
          <x14:cfRule type="dataBar" id="{FAF62AD4-3595-4644-A4D8-F05688E46B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C4143:C4158</xm:sqref>
        </x14:conditionalFormatting>
        <x14:conditionalFormatting xmlns:xm="http://schemas.microsoft.com/office/excel/2006/main">
          <x14:cfRule type="dataBar" id="{38E8A19E-E5ED-4547-8953-E5FE0628E3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D4143:D4158</xm:sqref>
        </x14:conditionalFormatting>
        <x14:conditionalFormatting xmlns:xm="http://schemas.microsoft.com/office/excel/2006/main">
          <x14:cfRule type="dataBar" id="{CD0C21DA-88F2-42F2-BAB3-2A3D2B87CF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E4143:E4158</xm:sqref>
        </x14:conditionalFormatting>
        <x14:conditionalFormatting xmlns:xm="http://schemas.microsoft.com/office/excel/2006/main">
          <x14:cfRule type="dataBar" id="{DEAF27E6-97D3-46A0-99D4-8F4992F694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F4143:F4158</xm:sqref>
        </x14:conditionalFormatting>
        <x14:conditionalFormatting xmlns:xm="http://schemas.microsoft.com/office/excel/2006/main">
          <x14:cfRule type="dataBar" id="{CD4C1FF8-0F1E-41B9-B78D-7A6736BD91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G4143:G4158</xm:sqref>
        </x14:conditionalFormatting>
        <x14:conditionalFormatting xmlns:xm="http://schemas.microsoft.com/office/excel/2006/main">
          <x14:cfRule type="dataBar" id="{2502A574-EC43-4865-B9F6-32AD760FD9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H4143:H4158</xm:sqref>
        </x14:conditionalFormatting>
        <x14:conditionalFormatting xmlns:xm="http://schemas.microsoft.com/office/excel/2006/main">
          <x14:cfRule type="dataBar" id="{81E660EC-67FE-4208-8FE4-163CD8412B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I4143:I4158</xm:sqref>
        </x14:conditionalFormatting>
        <x14:conditionalFormatting xmlns:xm="http://schemas.microsoft.com/office/excel/2006/main">
          <x14:cfRule type="dataBar" id="{A3F1A15C-E03D-45A5-BB78-A05437C2C2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J4143:J4158</xm:sqref>
        </x14:conditionalFormatting>
        <x14:conditionalFormatting xmlns:xm="http://schemas.microsoft.com/office/excel/2006/main">
          <x14:cfRule type="dataBar" id="{AA245CB4-C044-4FA7-8E42-F45D502353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K4143:K4158</xm:sqref>
        </x14:conditionalFormatting>
        <x14:conditionalFormatting xmlns:xm="http://schemas.microsoft.com/office/excel/2006/main">
          <x14:cfRule type="dataBar" id="{6DBCD74A-FDA9-4A50-A05C-0E2A86DB80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B4165:B4180</xm:sqref>
        </x14:conditionalFormatting>
        <x14:conditionalFormatting xmlns:xm="http://schemas.microsoft.com/office/excel/2006/main">
          <x14:cfRule type="dataBar" id="{A8D6DBFA-66E7-47F8-9681-EB6A198D78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C4165:C4180</xm:sqref>
        </x14:conditionalFormatting>
        <x14:conditionalFormatting xmlns:xm="http://schemas.microsoft.com/office/excel/2006/main">
          <x14:cfRule type="dataBar" id="{C5F0D08C-A1D9-4268-9BCD-8DD8A9CFC3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D4165:D4180</xm:sqref>
        </x14:conditionalFormatting>
        <x14:conditionalFormatting xmlns:xm="http://schemas.microsoft.com/office/excel/2006/main">
          <x14:cfRule type="dataBar" id="{D5ED2761-527F-4BAB-8B6D-05924EA988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E4165:E4180</xm:sqref>
        </x14:conditionalFormatting>
        <x14:conditionalFormatting xmlns:xm="http://schemas.microsoft.com/office/excel/2006/main">
          <x14:cfRule type="dataBar" id="{E7E50242-5B53-4A42-8A4B-34A2117360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F4165:F4180</xm:sqref>
        </x14:conditionalFormatting>
        <x14:conditionalFormatting xmlns:xm="http://schemas.microsoft.com/office/excel/2006/main">
          <x14:cfRule type="dataBar" id="{E73265DA-11B9-419A-A117-CB80AB95A9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G4165:G4180</xm:sqref>
        </x14:conditionalFormatting>
        <x14:conditionalFormatting xmlns:xm="http://schemas.microsoft.com/office/excel/2006/main">
          <x14:cfRule type="dataBar" id="{5FCACE21-0E2C-4779-93E8-9F2715C578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H4165:H4180</xm:sqref>
        </x14:conditionalFormatting>
        <x14:conditionalFormatting xmlns:xm="http://schemas.microsoft.com/office/excel/2006/main">
          <x14:cfRule type="dataBar" id="{4F5BECD0-D344-4F84-B0DA-BD5C17814E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I4165:I4180</xm:sqref>
        </x14:conditionalFormatting>
        <x14:conditionalFormatting xmlns:xm="http://schemas.microsoft.com/office/excel/2006/main">
          <x14:cfRule type="dataBar" id="{4E2251D3-B8BA-40A6-A406-25DEFFC965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J4165:J4180</xm:sqref>
        </x14:conditionalFormatting>
        <x14:conditionalFormatting xmlns:xm="http://schemas.microsoft.com/office/excel/2006/main">
          <x14:cfRule type="dataBar" id="{DF320C33-5B8B-44ED-BAEB-D6CF42FA0C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K4165:K4180</xm:sqref>
        </x14:conditionalFormatting>
        <x14:conditionalFormatting xmlns:xm="http://schemas.microsoft.com/office/excel/2006/main">
          <x14:cfRule type="dataBar" id="{A3BEC0E6-690F-44C1-925B-E179AA04EC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B4185:B4200</xm:sqref>
        </x14:conditionalFormatting>
        <x14:conditionalFormatting xmlns:xm="http://schemas.microsoft.com/office/excel/2006/main">
          <x14:cfRule type="dataBar" id="{4A6815E1-C859-4ABE-838F-05D6D59397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C4185:C4200</xm:sqref>
        </x14:conditionalFormatting>
        <x14:conditionalFormatting xmlns:xm="http://schemas.microsoft.com/office/excel/2006/main">
          <x14:cfRule type="dataBar" id="{E2A86836-AEFC-4BC6-80B0-B9A627833B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D4185:D4200</xm:sqref>
        </x14:conditionalFormatting>
        <x14:conditionalFormatting xmlns:xm="http://schemas.microsoft.com/office/excel/2006/main">
          <x14:cfRule type="dataBar" id="{550BEA99-9B53-45A0-B198-4DD8107BE8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E4185:E4200</xm:sqref>
        </x14:conditionalFormatting>
        <x14:conditionalFormatting xmlns:xm="http://schemas.microsoft.com/office/excel/2006/main">
          <x14:cfRule type="dataBar" id="{C7DA3356-D4F8-40EB-8E7D-629BEA417B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F4185:F4200</xm:sqref>
        </x14:conditionalFormatting>
        <x14:conditionalFormatting xmlns:xm="http://schemas.microsoft.com/office/excel/2006/main">
          <x14:cfRule type="dataBar" id="{44F62D25-5712-4B6B-814D-BFAEAF1F19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G4185:G4200</xm:sqref>
        </x14:conditionalFormatting>
        <x14:conditionalFormatting xmlns:xm="http://schemas.microsoft.com/office/excel/2006/main">
          <x14:cfRule type="dataBar" id="{9E95B68C-BB32-4244-A6C6-69E0AAD9DC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H4185:H4200</xm:sqref>
        </x14:conditionalFormatting>
        <x14:conditionalFormatting xmlns:xm="http://schemas.microsoft.com/office/excel/2006/main">
          <x14:cfRule type="dataBar" id="{6BD783C7-E134-438B-BEC1-82C66C6EF0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I4185:I4200</xm:sqref>
        </x14:conditionalFormatting>
        <x14:conditionalFormatting xmlns:xm="http://schemas.microsoft.com/office/excel/2006/main">
          <x14:cfRule type="dataBar" id="{4DEDC8A3-A350-4741-9137-E469BE62F9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J4185:J4200</xm:sqref>
        </x14:conditionalFormatting>
        <x14:conditionalFormatting xmlns:xm="http://schemas.microsoft.com/office/excel/2006/main">
          <x14:cfRule type="dataBar" id="{1A50226E-016C-4DCA-8992-327277C4AA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K4185:K4200</xm:sqref>
        </x14:conditionalFormatting>
        <x14:conditionalFormatting xmlns:xm="http://schemas.microsoft.com/office/excel/2006/main">
          <x14:cfRule type="dataBar" id="{B60311E5-CE3B-4296-A52C-E15131EC8A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B4207:B4222</xm:sqref>
        </x14:conditionalFormatting>
        <x14:conditionalFormatting xmlns:xm="http://schemas.microsoft.com/office/excel/2006/main">
          <x14:cfRule type="dataBar" id="{66911ABF-34D4-4D28-87AD-0C32F2BCD1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C4207:C4222</xm:sqref>
        </x14:conditionalFormatting>
        <x14:conditionalFormatting xmlns:xm="http://schemas.microsoft.com/office/excel/2006/main">
          <x14:cfRule type="dataBar" id="{A6D3CD91-75CA-4A11-8786-5AC7082C05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D4207:D4222</xm:sqref>
        </x14:conditionalFormatting>
        <x14:conditionalFormatting xmlns:xm="http://schemas.microsoft.com/office/excel/2006/main">
          <x14:cfRule type="dataBar" id="{4A5FFA5C-A95D-47C8-B236-C49046B245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E4207:E4222</xm:sqref>
        </x14:conditionalFormatting>
        <x14:conditionalFormatting xmlns:xm="http://schemas.microsoft.com/office/excel/2006/main">
          <x14:cfRule type="dataBar" id="{CD8AF03E-4987-49C4-B579-0100400FAB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F4207:F4222</xm:sqref>
        </x14:conditionalFormatting>
        <x14:conditionalFormatting xmlns:xm="http://schemas.microsoft.com/office/excel/2006/main">
          <x14:cfRule type="dataBar" id="{64E5C5C3-B141-499A-86E3-6C13FE9FA2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G4207:G4222</xm:sqref>
        </x14:conditionalFormatting>
        <x14:conditionalFormatting xmlns:xm="http://schemas.microsoft.com/office/excel/2006/main">
          <x14:cfRule type="dataBar" id="{18EF9EC9-E502-40E0-8ECB-35E2B64943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H4207:H4222</xm:sqref>
        </x14:conditionalFormatting>
        <x14:conditionalFormatting xmlns:xm="http://schemas.microsoft.com/office/excel/2006/main">
          <x14:cfRule type="dataBar" id="{FB4BF208-5CDB-4D99-B46C-053893F183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I4207:I4222</xm:sqref>
        </x14:conditionalFormatting>
        <x14:conditionalFormatting xmlns:xm="http://schemas.microsoft.com/office/excel/2006/main">
          <x14:cfRule type="dataBar" id="{DBC0D0E6-EA04-47DD-BA5C-9C987C6FA9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J4207:J4222</xm:sqref>
        </x14:conditionalFormatting>
        <x14:conditionalFormatting xmlns:xm="http://schemas.microsoft.com/office/excel/2006/main">
          <x14:cfRule type="dataBar" id="{E0143F20-BA6B-46CE-99D0-E1C7C6BB69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K4207:K4222</xm:sqref>
        </x14:conditionalFormatting>
        <x14:conditionalFormatting xmlns:xm="http://schemas.microsoft.com/office/excel/2006/main">
          <x14:cfRule type="dataBar" id="{EAB942E5-3313-4F26-A760-336699559C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B4227:B4242</xm:sqref>
        </x14:conditionalFormatting>
        <x14:conditionalFormatting xmlns:xm="http://schemas.microsoft.com/office/excel/2006/main">
          <x14:cfRule type="dataBar" id="{C60613C9-2CFA-4DEE-A6E7-056CC215FF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C4227:C4242</xm:sqref>
        </x14:conditionalFormatting>
        <x14:conditionalFormatting xmlns:xm="http://schemas.microsoft.com/office/excel/2006/main">
          <x14:cfRule type="dataBar" id="{F8F49D34-D9AB-4613-8DBB-AFAF791660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D4227:D4242</xm:sqref>
        </x14:conditionalFormatting>
        <x14:conditionalFormatting xmlns:xm="http://schemas.microsoft.com/office/excel/2006/main">
          <x14:cfRule type="dataBar" id="{94C47BD7-928A-42A7-A923-A6CF70D9F7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E4227:E4242</xm:sqref>
        </x14:conditionalFormatting>
        <x14:conditionalFormatting xmlns:xm="http://schemas.microsoft.com/office/excel/2006/main">
          <x14:cfRule type="dataBar" id="{FE13CBC9-4CDD-4F3E-AEE4-9ECF275371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F4227:F4242</xm:sqref>
        </x14:conditionalFormatting>
        <x14:conditionalFormatting xmlns:xm="http://schemas.microsoft.com/office/excel/2006/main">
          <x14:cfRule type="dataBar" id="{DB7CCBDA-8A88-46B0-9A2E-0468C5FD93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G4227:G4242</xm:sqref>
        </x14:conditionalFormatting>
        <x14:conditionalFormatting xmlns:xm="http://schemas.microsoft.com/office/excel/2006/main">
          <x14:cfRule type="dataBar" id="{4CBD1E49-0734-4C81-BA8F-B33AE5B58D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H4227:H4242</xm:sqref>
        </x14:conditionalFormatting>
        <x14:conditionalFormatting xmlns:xm="http://schemas.microsoft.com/office/excel/2006/main">
          <x14:cfRule type="dataBar" id="{0CC4B90F-4931-4028-8303-A84027DF9F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I4227:I4242</xm:sqref>
        </x14:conditionalFormatting>
        <x14:conditionalFormatting xmlns:xm="http://schemas.microsoft.com/office/excel/2006/main">
          <x14:cfRule type="dataBar" id="{C532E774-439A-4532-A369-D8EC5E9B6E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J4227:J4242</xm:sqref>
        </x14:conditionalFormatting>
        <x14:conditionalFormatting xmlns:xm="http://schemas.microsoft.com/office/excel/2006/main">
          <x14:cfRule type="dataBar" id="{6A65D422-5ED1-4D65-9BC8-B85B3E542C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K4227:K4242</xm:sqref>
        </x14:conditionalFormatting>
        <x14:conditionalFormatting xmlns:xm="http://schemas.microsoft.com/office/excel/2006/main">
          <x14:cfRule type="dataBar" id="{258E2397-F7EF-4393-AF95-CDF8C51AB1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B4249:B4264</xm:sqref>
        </x14:conditionalFormatting>
        <x14:conditionalFormatting xmlns:xm="http://schemas.microsoft.com/office/excel/2006/main">
          <x14:cfRule type="dataBar" id="{AF04E21C-4FEC-4385-B112-D5F9831AA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C4249:C4264</xm:sqref>
        </x14:conditionalFormatting>
        <x14:conditionalFormatting xmlns:xm="http://schemas.microsoft.com/office/excel/2006/main">
          <x14:cfRule type="dataBar" id="{204B9AF7-C235-48C8-B528-A3E5CCCF1F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D4249:D4264</xm:sqref>
        </x14:conditionalFormatting>
        <x14:conditionalFormatting xmlns:xm="http://schemas.microsoft.com/office/excel/2006/main">
          <x14:cfRule type="dataBar" id="{8838FDD9-3467-4524-A79B-E760D3B31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E4249:E4264</xm:sqref>
        </x14:conditionalFormatting>
        <x14:conditionalFormatting xmlns:xm="http://schemas.microsoft.com/office/excel/2006/main">
          <x14:cfRule type="dataBar" id="{6C8885AA-DB6D-46FE-A5D8-57F085C9A9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F4249:F4264</xm:sqref>
        </x14:conditionalFormatting>
        <x14:conditionalFormatting xmlns:xm="http://schemas.microsoft.com/office/excel/2006/main">
          <x14:cfRule type="dataBar" id="{D9FB32DA-7C3F-44F6-A4EE-0688530071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G4249:G4264</xm:sqref>
        </x14:conditionalFormatting>
        <x14:conditionalFormatting xmlns:xm="http://schemas.microsoft.com/office/excel/2006/main">
          <x14:cfRule type="dataBar" id="{9B2C36E4-E0C7-4A45-8002-24562EBE8C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H4249:H4264</xm:sqref>
        </x14:conditionalFormatting>
        <x14:conditionalFormatting xmlns:xm="http://schemas.microsoft.com/office/excel/2006/main">
          <x14:cfRule type="dataBar" id="{DDC73452-AF22-4E19-A390-57A7B896C4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I4249:I4264</xm:sqref>
        </x14:conditionalFormatting>
        <x14:conditionalFormatting xmlns:xm="http://schemas.microsoft.com/office/excel/2006/main">
          <x14:cfRule type="dataBar" id="{51AD8161-A512-4085-9A0B-77799C1C83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J4249:J4264</xm:sqref>
        </x14:conditionalFormatting>
        <x14:conditionalFormatting xmlns:xm="http://schemas.microsoft.com/office/excel/2006/main">
          <x14:cfRule type="dataBar" id="{881F9499-A16C-48B5-87FC-756B1C94DF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K4249:K4264</xm:sqref>
        </x14:conditionalFormatting>
        <x14:conditionalFormatting xmlns:xm="http://schemas.microsoft.com/office/excel/2006/main">
          <x14:cfRule type="dataBar" id="{BC84DAA3-ACE3-45D8-A9CE-743706F4C2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B4269:B4284</xm:sqref>
        </x14:conditionalFormatting>
        <x14:conditionalFormatting xmlns:xm="http://schemas.microsoft.com/office/excel/2006/main">
          <x14:cfRule type="dataBar" id="{2824ED8B-5CD6-4177-88D6-B384321AB0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C4269:C4284</xm:sqref>
        </x14:conditionalFormatting>
        <x14:conditionalFormatting xmlns:xm="http://schemas.microsoft.com/office/excel/2006/main">
          <x14:cfRule type="dataBar" id="{FCF49F2B-EA8A-4849-AAC2-6F4CC5058E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D4269:D4284</xm:sqref>
        </x14:conditionalFormatting>
        <x14:conditionalFormatting xmlns:xm="http://schemas.microsoft.com/office/excel/2006/main">
          <x14:cfRule type="dataBar" id="{3A7BBBDA-8FFE-4BB7-B008-331524F3E6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E4269:E4284</xm:sqref>
        </x14:conditionalFormatting>
        <x14:conditionalFormatting xmlns:xm="http://schemas.microsoft.com/office/excel/2006/main">
          <x14:cfRule type="dataBar" id="{46094273-C318-4546-836D-CC8C016508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F4269:F4284</xm:sqref>
        </x14:conditionalFormatting>
        <x14:conditionalFormatting xmlns:xm="http://schemas.microsoft.com/office/excel/2006/main">
          <x14:cfRule type="dataBar" id="{A9034674-51E8-4090-9880-99298CB86C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G4269:G4284</xm:sqref>
        </x14:conditionalFormatting>
        <x14:conditionalFormatting xmlns:xm="http://schemas.microsoft.com/office/excel/2006/main">
          <x14:cfRule type="dataBar" id="{94EEB803-F977-4E98-8702-5393B3BAC0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H4269:H4284</xm:sqref>
        </x14:conditionalFormatting>
        <x14:conditionalFormatting xmlns:xm="http://schemas.microsoft.com/office/excel/2006/main">
          <x14:cfRule type="dataBar" id="{AC0E49B6-8DE8-4942-9068-E2E10AA4BE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I4269:I4284</xm:sqref>
        </x14:conditionalFormatting>
        <x14:conditionalFormatting xmlns:xm="http://schemas.microsoft.com/office/excel/2006/main">
          <x14:cfRule type="dataBar" id="{D8D0CBF6-081C-45FD-BD19-52ABA2E8A9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J4269:J4284</xm:sqref>
        </x14:conditionalFormatting>
        <x14:conditionalFormatting xmlns:xm="http://schemas.microsoft.com/office/excel/2006/main">
          <x14:cfRule type="dataBar" id="{5EC94BA3-15EE-415D-9453-F8067DB28F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K4269:K4284</xm:sqref>
        </x14:conditionalFormatting>
        <x14:conditionalFormatting xmlns:xm="http://schemas.microsoft.com/office/excel/2006/main">
          <x14:cfRule type="dataBar" id="{3EF06F29-D5D5-4DC0-A1A1-3FEB80ABDE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B4291:B4306</xm:sqref>
        </x14:conditionalFormatting>
        <x14:conditionalFormatting xmlns:xm="http://schemas.microsoft.com/office/excel/2006/main">
          <x14:cfRule type="dataBar" id="{6AC87849-7768-45BF-BD15-CA4E3FB7A8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C4291:C4306</xm:sqref>
        </x14:conditionalFormatting>
        <x14:conditionalFormatting xmlns:xm="http://schemas.microsoft.com/office/excel/2006/main">
          <x14:cfRule type="dataBar" id="{EE7AB2F4-D77C-45DB-BEA0-D84E0A7C4C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D4291:D4306</xm:sqref>
        </x14:conditionalFormatting>
        <x14:conditionalFormatting xmlns:xm="http://schemas.microsoft.com/office/excel/2006/main">
          <x14:cfRule type="dataBar" id="{FF1832BD-1A70-47F3-8500-45A23D9347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E4291:E4306</xm:sqref>
        </x14:conditionalFormatting>
        <x14:conditionalFormatting xmlns:xm="http://schemas.microsoft.com/office/excel/2006/main">
          <x14:cfRule type="dataBar" id="{31084EEA-0BE2-4A3E-BAF5-2C176552CC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F4291:F4306</xm:sqref>
        </x14:conditionalFormatting>
        <x14:conditionalFormatting xmlns:xm="http://schemas.microsoft.com/office/excel/2006/main">
          <x14:cfRule type="dataBar" id="{6A8C0D4E-6654-4668-B3BC-11722D596D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G4291:G4306</xm:sqref>
        </x14:conditionalFormatting>
        <x14:conditionalFormatting xmlns:xm="http://schemas.microsoft.com/office/excel/2006/main">
          <x14:cfRule type="dataBar" id="{A483529A-D4C0-48BA-AF34-4AF1F9BCFC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H4291:H4306</xm:sqref>
        </x14:conditionalFormatting>
        <x14:conditionalFormatting xmlns:xm="http://schemas.microsoft.com/office/excel/2006/main">
          <x14:cfRule type="dataBar" id="{83C7E615-6307-4441-B2AA-1F183DDCA0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I4291:I4306</xm:sqref>
        </x14:conditionalFormatting>
        <x14:conditionalFormatting xmlns:xm="http://schemas.microsoft.com/office/excel/2006/main">
          <x14:cfRule type="dataBar" id="{D433CA12-BD98-4D8E-83D6-C2EA764B53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J4291:J4306</xm:sqref>
        </x14:conditionalFormatting>
        <x14:conditionalFormatting xmlns:xm="http://schemas.microsoft.com/office/excel/2006/main">
          <x14:cfRule type="dataBar" id="{C33D9448-DFBF-40FA-8C06-A12534E056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K4291:K4306</xm:sqref>
        </x14:conditionalFormatting>
        <x14:conditionalFormatting xmlns:xm="http://schemas.microsoft.com/office/excel/2006/main">
          <x14:cfRule type="dataBar" id="{8C8DB09A-4AD5-4309-B8DE-5F6F20EF00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B4311:B4326</xm:sqref>
        </x14:conditionalFormatting>
        <x14:conditionalFormatting xmlns:xm="http://schemas.microsoft.com/office/excel/2006/main">
          <x14:cfRule type="dataBar" id="{E81C631F-E650-4A7B-B6EB-9BE8A3414C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C4311:C4326</xm:sqref>
        </x14:conditionalFormatting>
        <x14:conditionalFormatting xmlns:xm="http://schemas.microsoft.com/office/excel/2006/main">
          <x14:cfRule type="dataBar" id="{EF40DC2A-BAAE-4AA2-9DC0-F832AA3D19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D4311:D4326</xm:sqref>
        </x14:conditionalFormatting>
        <x14:conditionalFormatting xmlns:xm="http://schemas.microsoft.com/office/excel/2006/main">
          <x14:cfRule type="dataBar" id="{F401BAC9-D60E-4F7D-B881-B969BA78E4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E4311:E4326</xm:sqref>
        </x14:conditionalFormatting>
        <x14:conditionalFormatting xmlns:xm="http://schemas.microsoft.com/office/excel/2006/main">
          <x14:cfRule type="dataBar" id="{E5CFEBB6-53B9-47DC-9E26-0482C1123A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F4311:F4326</xm:sqref>
        </x14:conditionalFormatting>
        <x14:conditionalFormatting xmlns:xm="http://schemas.microsoft.com/office/excel/2006/main">
          <x14:cfRule type="dataBar" id="{6497E491-7760-415E-9955-6F7900FF7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G4311:G4326</xm:sqref>
        </x14:conditionalFormatting>
        <x14:conditionalFormatting xmlns:xm="http://schemas.microsoft.com/office/excel/2006/main">
          <x14:cfRule type="dataBar" id="{9D8A1376-840C-4B83-8E15-FBCDA09829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H4311:H4326</xm:sqref>
        </x14:conditionalFormatting>
        <x14:conditionalFormatting xmlns:xm="http://schemas.microsoft.com/office/excel/2006/main">
          <x14:cfRule type="dataBar" id="{6AD031B0-BB68-4BA9-BA64-991B8BB84D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I4311:I4326</xm:sqref>
        </x14:conditionalFormatting>
        <x14:conditionalFormatting xmlns:xm="http://schemas.microsoft.com/office/excel/2006/main">
          <x14:cfRule type="dataBar" id="{107FB55C-93D7-4585-8988-394172478F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J4311:J4326</xm:sqref>
        </x14:conditionalFormatting>
        <x14:conditionalFormatting xmlns:xm="http://schemas.microsoft.com/office/excel/2006/main">
          <x14:cfRule type="dataBar" id="{DC81ECFC-CFA2-4C61-A2DD-3C671729F3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K4311:K4326</xm:sqref>
        </x14:conditionalFormatting>
        <x14:conditionalFormatting xmlns:xm="http://schemas.microsoft.com/office/excel/2006/main">
          <x14:cfRule type="dataBar" id="{A8152E49-02A1-4884-891B-F698150A70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B4333:B4348</xm:sqref>
        </x14:conditionalFormatting>
        <x14:conditionalFormatting xmlns:xm="http://schemas.microsoft.com/office/excel/2006/main">
          <x14:cfRule type="dataBar" id="{B4EC6400-B5CB-41FE-B78C-021AD30353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C4333:C4348</xm:sqref>
        </x14:conditionalFormatting>
        <x14:conditionalFormatting xmlns:xm="http://schemas.microsoft.com/office/excel/2006/main">
          <x14:cfRule type="dataBar" id="{4C1C625A-4E13-462C-B9D2-0EE63190B0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D4333:D4348</xm:sqref>
        </x14:conditionalFormatting>
        <x14:conditionalFormatting xmlns:xm="http://schemas.microsoft.com/office/excel/2006/main">
          <x14:cfRule type="dataBar" id="{CDD63834-6B7C-46AF-B0D1-DCC7D20E60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E4333:E4348</xm:sqref>
        </x14:conditionalFormatting>
        <x14:conditionalFormatting xmlns:xm="http://schemas.microsoft.com/office/excel/2006/main">
          <x14:cfRule type="dataBar" id="{214A2748-7211-41FC-BF9F-A8D7408362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F4333:F4348</xm:sqref>
        </x14:conditionalFormatting>
        <x14:conditionalFormatting xmlns:xm="http://schemas.microsoft.com/office/excel/2006/main">
          <x14:cfRule type="dataBar" id="{33BBEA4C-344C-497E-983E-404185D6DE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G4333:G4348</xm:sqref>
        </x14:conditionalFormatting>
        <x14:conditionalFormatting xmlns:xm="http://schemas.microsoft.com/office/excel/2006/main">
          <x14:cfRule type="dataBar" id="{AE307CD8-0F0F-41E0-852F-DB50B3766C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H4333:H4348</xm:sqref>
        </x14:conditionalFormatting>
        <x14:conditionalFormatting xmlns:xm="http://schemas.microsoft.com/office/excel/2006/main">
          <x14:cfRule type="dataBar" id="{5DB6EBCC-F718-4D8E-B596-B9A2D6D4EE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I4333:I4348</xm:sqref>
        </x14:conditionalFormatting>
        <x14:conditionalFormatting xmlns:xm="http://schemas.microsoft.com/office/excel/2006/main">
          <x14:cfRule type="dataBar" id="{18277FDB-1C21-403C-8B93-F9C543230E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J4333:J4348</xm:sqref>
        </x14:conditionalFormatting>
        <x14:conditionalFormatting xmlns:xm="http://schemas.microsoft.com/office/excel/2006/main">
          <x14:cfRule type="dataBar" id="{58774105-DC6B-4D7A-BEA0-8DCE13CD97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K4333:K4348</xm:sqref>
        </x14:conditionalFormatting>
        <x14:conditionalFormatting xmlns:xm="http://schemas.microsoft.com/office/excel/2006/main">
          <x14:cfRule type="dataBar" id="{20C12CE7-1D04-4207-914B-B6082655D8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B4353:B4368</xm:sqref>
        </x14:conditionalFormatting>
        <x14:conditionalFormatting xmlns:xm="http://schemas.microsoft.com/office/excel/2006/main">
          <x14:cfRule type="dataBar" id="{435926DD-5FA0-442E-88E2-5A4859887A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C4353:C4368</xm:sqref>
        </x14:conditionalFormatting>
        <x14:conditionalFormatting xmlns:xm="http://schemas.microsoft.com/office/excel/2006/main">
          <x14:cfRule type="dataBar" id="{7B45B801-7833-4D6D-A375-E2BF979547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D4353:D4368</xm:sqref>
        </x14:conditionalFormatting>
        <x14:conditionalFormatting xmlns:xm="http://schemas.microsoft.com/office/excel/2006/main">
          <x14:cfRule type="dataBar" id="{FF0BA40A-56C6-44E6-ABB1-73B410B902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E4353:E4368</xm:sqref>
        </x14:conditionalFormatting>
        <x14:conditionalFormatting xmlns:xm="http://schemas.microsoft.com/office/excel/2006/main">
          <x14:cfRule type="dataBar" id="{282CE980-4A6C-4F49-AC8A-386F54E56A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F4353:F4368</xm:sqref>
        </x14:conditionalFormatting>
        <x14:conditionalFormatting xmlns:xm="http://schemas.microsoft.com/office/excel/2006/main">
          <x14:cfRule type="dataBar" id="{BC23E0D1-19D4-41CF-8DFE-7109268EDE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G4353:G4368</xm:sqref>
        </x14:conditionalFormatting>
        <x14:conditionalFormatting xmlns:xm="http://schemas.microsoft.com/office/excel/2006/main">
          <x14:cfRule type="dataBar" id="{D2BD6D70-28B6-47B5-A7F9-F59A3825A2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H4353:H4368</xm:sqref>
        </x14:conditionalFormatting>
        <x14:conditionalFormatting xmlns:xm="http://schemas.microsoft.com/office/excel/2006/main">
          <x14:cfRule type="dataBar" id="{7CFA86FE-C4E9-47B3-BD88-94367821FE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I4353:I4368</xm:sqref>
        </x14:conditionalFormatting>
        <x14:conditionalFormatting xmlns:xm="http://schemas.microsoft.com/office/excel/2006/main">
          <x14:cfRule type="dataBar" id="{499993BA-BFBB-4B0B-A455-2151F3E215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J4353:J4368</xm:sqref>
        </x14:conditionalFormatting>
        <x14:conditionalFormatting xmlns:xm="http://schemas.microsoft.com/office/excel/2006/main">
          <x14:cfRule type="dataBar" id="{98561BB8-7FBB-4024-85AA-EDC9125254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K4353:K4368</xm:sqref>
        </x14:conditionalFormatting>
        <x14:conditionalFormatting xmlns:xm="http://schemas.microsoft.com/office/excel/2006/main">
          <x14:cfRule type="dataBar" id="{DD1F413A-E8AC-426F-814C-91A752A986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B4375:B4390</xm:sqref>
        </x14:conditionalFormatting>
        <x14:conditionalFormatting xmlns:xm="http://schemas.microsoft.com/office/excel/2006/main">
          <x14:cfRule type="dataBar" id="{779BC9BE-1D58-4742-A9E0-6ACFA157DB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C4375:C4390</xm:sqref>
        </x14:conditionalFormatting>
        <x14:conditionalFormatting xmlns:xm="http://schemas.microsoft.com/office/excel/2006/main">
          <x14:cfRule type="dataBar" id="{E9884D01-036F-482D-B927-1C8BAB9319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D4375:D4390</xm:sqref>
        </x14:conditionalFormatting>
        <x14:conditionalFormatting xmlns:xm="http://schemas.microsoft.com/office/excel/2006/main">
          <x14:cfRule type="dataBar" id="{75349D9D-077D-4056-B315-EFF5559A61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E4375:E4390</xm:sqref>
        </x14:conditionalFormatting>
        <x14:conditionalFormatting xmlns:xm="http://schemas.microsoft.com/office/excel/2006/main">
          <x14:cfRule type="dataBar" id="{87327FDE-4E5B-4D27-9158-A633FD50CA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F4375:F4390</xm:sqref>
        </x14:conditionalFormatting>
        <x14:conditionalFormatting xmlns:xm="http://schemas.microsoft.com/office/excel/2006/main">
          <x14:cfRule type="dataBar" id="{EED044EE-073A-4380-9501-5B9055901F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G4375:G4390</xm:sqref>
        </x14:conditionalFormatting>
        <x14:conditionalFormatting xmlns:xm="http://schemas.microsoft.com/office/excel/2006/main">
          <x14:cfRule type="dataBar" id="{3D6AC7F7-F5F1-4371-A556-37846E8C03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H4375:H4390</xm:sqref>
        </x14:conditionalFormatting>
        <x14:conditionalFormatting xmlns:xm="http://schemas.microsoft.com/office/excel/2006/main">
          <x14:cfRule type="dataBar" id="{76C53DD5-A14B-46AF-8205-646F07F432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I4375:I4390</xm:sqref>
        </x14:conditionalFormatting>
        <x14:conditionalFormatting xmlns:xm="http://schemas.microsoft.com/office/excel/2006/main">
          <x14:cfRule type="dataBar" id="{AF771A50-CA18-4764-8DAA-54799E4377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J4375:J4390</xm:sqref>
        </x14:conditionalFormatting>
        <x14:conditionalFormatting xmlns:xm="http://schemas.microsoft.com/office/excel/2006/main">
          <x14:cfRule type="dataBar" id="{64806DD3-912D-4C29-B491-1C9544FEF5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K4375:K4390</xm:sqref>
        </x14:conditionalFormatting>
        <x14:conditionalFormatting xmlns:xm="http://schemas.microsoft.com/office/excel/2006/main">
          <x14:cfRule type="dataBar" id="{056E24F7-C09D-424C-B566-D1555D5E46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B4395:B4410</xm:sqref>
        </x14:conditionalFormatting>
        <x14:conditionalFormatting xmlns:xm="http://schemas.microsoft.com/office/excel/2006/main">
          <x14:cfRule type="dataBar" id="{266E1BEC-5DD2-458D-B53D-DE600A7072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C4395:C4410</xm:sqref>
        </x14:conditionalFormatting>
        <x14:conditionalFormatting xmlns:xm="http://schemas.microsoft.com/office/excel/2006/main">
          <x14:cfRule type="dataBar" id="{9F73B55C-7347-4E37-A654-DF9E19A2E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D4395:D4410</xm:sqref>
        </x14:conditionalFormatting>
        <x14:conditionalFormatting xmlns:xm="http://schemas.microsoft.com/office/excel/2006/main">
          <x14:cfRule type="dataBar" id="{9946E8BC-04DF-4F1B-ACAC-5C09A535F1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E4395:E4410</xm:sqref>
        </x14:conditionalFormatting>
        <x14:conditionalFormatting xmlns:xm="http://schemas.microsoft.com/office/excel/2006/main">
          <x14:cfRule type="dataBar" id="{7496DFC6-EB80-49A5-87FB-8C1B96E554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F4395:F4410</xm:sqref>
        </x14:conditionalFormatting>
        <x14:conditionalFormatting xmlns:xm="http://schemas.microsoft.com/office/excel/2006/main">
          <x14:cfRule type="dataBar" id="{33ADE05D-BD8B-4D71-BD36-8CD7169614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G4395:G4410</xm:sqref>
        </x14:conditionalFormatting>
        <x14:conditionalFormatting xmlns:xm="http://schemas.microsoft.com/office/excel/2006/main">
          <x14:cfRule type="dataBar" id="{EB07CF20-F438-45B0-9976-C900FA1C3F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H4395:H4410</xm:sqref>
        </x14:conditionalFormatting>
        <x14:conditionalFormatting xmlns:xm="http://schemas.microsoft.com/office/excel/2006/main">
          <x14:cfRule type="dataBar" id="{0E1146F5-B87A-4D24-B509-7F7323AF4A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I4395:I4410</xm:sqref>
        </x14:conditionalFormatting>
        <x14:conditionalFormatting xmlns:xm="http://schemas.microsoft.com/office/excel/2006/main">
          <x14:cfRule type="dataBar" id="{D9217667-C279-47A8-8265-4317D20F51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J4395:J4410</xm:sqref>
        </x14:conditionalFormatting>
        <x14:conditionalFormatting xmlns:xm="http://schemas.microsoft.com/office/excel/2006/main">
          <x14:cfRule type="dataBar" id="{4F1E7B4D-F9F4-4BB0-8C6B-BEB988EB3C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K4395:K4410</xm:sqref>
        </x14:conditionalFormatting>
        <x14:conditionalFormatting xmlns:xm="http://schemas.microsoft.com/office/excel/2006/main">
          <x14:cfRule type="dataBar" id="{1E9FE2D7-D963-4019-9D29-367D62AFED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B4417:B4432</xm:sqref>
        </x14:conditionalFormatting>
        <x14:conditionalFormatting xmlns:xm="http://schemas.microsoft.com/office/excel/2006/main">
          <x14:cfRule type="dataBar" id="{F9F97D1B-D3D8-41EB-95B6-8393C695F8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C4417:C4432</xm:sqref>
        </x14:conditionalFormatting>
        <x14:conditionalFormatting xmlns:xm="http://schemas.microsoft.com/office/excel/2006/main">
          <x14:cfRule type="dataBar" id="{DD34C38F-52A2-4FCB-8611-774CABDDE9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D4417:D4432</xm:sqref>
        </x14:conditionalFormatting>
        <x14:conditionalFormatting xmlns:xm="http://schemas.microsoft.com/office/excel/2006/main">
          <x14:cfRule type="dataBar" id="{E0604686-C053-425D-8ED3-6CA29482B1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E4417:E4432</xm:sqref>
        </x14:conditionalFormatting>
        <x14:conditionalFormatting xmlns:xm="http://schemas.microsoft.com/office/excel/2006/main">
          <x14:cfRule type="dataBar" id="{F165DD63-FF74-4339-8AAB-40E976F68D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F4417:F4432</xm:sqref>
        </x14:conditionalFormatting>
        <x14:conditionalFormatting xmlns:xm="http://schemas.microsoft.com/office/excel/2006/main">
          <x14:cfRule type="dataBar" id="{74E32E01-4964-4612-B6B7-4FC064F165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G4417:G4432</xm:sqref>
        </x14:conditionalFormatting>
        <x14:conditionalFormatting xmlns:xm="http://schemas.microsoft.com/office/excel/2006/main">
          <x14:cfRule type="dataBar" id="{505F6A67-101A-4F46-B107-83D07EA586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H4417:H4432</xm:sqref>
        </x14:conditionalFormatting>
        <x14:conditionalFormatting xmlns:xm="http://schemas.microsoft.com/office/excel/2006/main">
          <x14:cfRule type="dataBar" id="{8F6927C1-8C85-4779-8BF2-1E2647D97C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I4417:I4432</xm:sqref>
        </x14:conditionalFormatting>
        <x14:conditionalFormatting xmlns:xm="http://schemas.microsoft.com/office/excel/2006/main">
          <x14:cfRule type="dataBar" id="{05E17147-6A71-46CE-9EB6-35C6AC01E5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J4417:J4432</xm:sqref>
        </x14:conditionalFormatting>
        <x14:conditionalFormatting xmlns:xm="http://schemas.microsoft.com/office/excel/2006/main">
          <x14:cfRule type="dataBar" id="{6E696C9A-DAA6-47B3-AE4E-7B90903608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K4417:K4432</xm:sqref>
        </x14:conditionalFormatting>
        <x14:conditionalFormatting xmlns:xm="http://schemas.microsoft.com/office/excel/2006/main">
          <x14:cfRule type="dataBar" id="{4A9EEB8E-A93E-4E3B-8147-23534773C5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B4437:B4452</xm:sqref>
        </x14:conditionalFormatting>
        <x14:conditionalFormatting xmlns:xm="http://schemas.microsoft.com/office/excel/2006/main">
          <x14:cfRule type="dataBar" id="{7AB5A73F-6059-4517-86A5-5C0A99A925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C4437:C4452</xm:sqref>
        </x14:conditionalFormatting>
        <x14:conditionalFormatting xmlns:xm="http://schemas.microsoft.com/office/excel/2006/main">
          <x14:cfRule type="dataBar" id="{91BB5B75-360F-4E65-9E8A-7DE92C7697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D4437:D4452</xm:sqref>
        </x14:conditionalFormatting>
        <x14:conditionalFormatting xmlns:xm="http://schemas.microsoft.com/office/excel/2006/main">
          <x14:cfRule type="dataBar" id="{61CFF6D6-BDF5-470A-AA05-1A536473B0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E4437:E4452</xm:sqref>
        </x14:conditionalFormatting>
        <x14:conditionalFormatting xmlns:xm="http://schemas.microsoft.com/office/excel/2006/main">
          <x14:cfRule type="dataBar" id="{261D28BF-06C3-45F9-A053-FC3D07CEC4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F4437:F4452</xm:sqref>
        </x14:conditionalFormatting>
        <x14:conditionalFormatting xmlns:xm="http://schemas.microsoft.com/office/excel/2006/main">
          <x14:cfRule type="dataBar" id="{B7A9DC94-904F-4AFA-A72D-AC34F0B164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G4437:G4452</xm:sqref>
        </x14:conditionalFormatting>
        <x14:conditionalFormatting xmlns:xm="http://schemas.microsoft.com/office/excel/2006/main">
          <x14:cfRule type="dataBar" id="{FA97332D-F0D3-4364-AA97-874D7B50F5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H4437:H4452</xm:sqref>
        </x14:conditionalFormatting>
        <x14:conditionalFormatting xmlns:xm="http://schemas.microsoft.com/office/excel/2006/main">
          <x14:cfRule type="dataBar" id="{0A03ACC2-9E50-4702-A036-71BDDB9450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I4437:I4452</xm:sqref>
        </x14:conditionalFormatting>
        <x14:conditionalFormatting xmlns:xm="http://schemas.microsoft.com/office/excel/2006/main">
          <x14:cfRule type="dataBar" id="{700EDEA1-11D8-4D7C-91A9-CCEA4EB71B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J4437:J4452</xm:sqref>
        </x14:conditionalFormatting>
        <x14:conditionalFormatting xmlns:xm="http://schemas.microsoft.com/office/excel/2006/main">
          <x14:cfRule type="dataBar" id="{85C33942-5D53-4B1B-B3E1-D586B5F2D4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K4437:K4452</xm:sqref>
        </x14:conditionalFormatting>
        <x14:conditionalFormatting xmlns:xm="http://schemas.microsoft.com/office/excel/2006/main">
          <x14:cfRule type="dataBar" id="{6396B8B4-C406-4800-BA64-54945CE226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B4459:B4474</xm:sqref>
        </x14:conditionalFormatting>
        <x14:conditionalFormatting xmlns:xm="http://schemas.microsoft.com/office/excel/2006/main">
          <x14:cfRule type="dataBar" id="{9077F79F-68D2-4B4F-9855-493F13CBFD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C4459:C4474</xm:sqref>
        </x14:conditionalFormatting>
        <x14:conditionalFormatting xmlns:xm="http://schemas.microsoft.com/office/excel/2006/main">
          <x14:cfRule type="dataBar" id="{5442C38E-7A8C-4053-99E9-7C231E65F2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D4459:D4474</xm:sqref>
        </x14:conditionalFormatting>
        <x14:conditionalFormatting xmlns:xm="http://schemas.microsoft.com/office/excel/2006/main">
          <x14:cfRule type="dataBar" id="{82508650-C536-40DF-875D-A7B6DB3575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E4459:E4474</xm:sqref>
        </x14:conditionalFormatting>
        <x14:conditionalFormatting xmlns:xm="http://schemas.microsoft.com/office/excel/2006/main">
          <x14:cfRule type="dataBar" id="{08741B39-E079-47F4-87EF-6784F19956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F4459:F4474</xm:sqref>
        </x14:conditionalFormatting>
        <x14:conditionalFormatting xmlns:xm="http://schemas.microsoft.com/office/excel/2006/main">
          <x14:cfRule type="dataBar" id="{E1BD43C6-857F-4DE3-8037-547439A4D6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G4459:G4474</xm:sqref>
        </x14:conditionalFormatting>
        <x14:conditionalFormatting xmlns:xm="http://schemas.microsoft.com/office/excel/2006/main">
          <x14:cfRule type="dataBar" id="{EDC8EE43-1E4B-4C94-8B33-703F662592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H4459:H4474</xm:sqref>
        </x14:conditionalFormatting>
        <x14:conditionalFormatting xmlns:xm="http://schemas.microsoft.com/office/excel/2006/main">
          <x14:cfRule type="dataBar" id="{E12CECE2-2180-4162-B80D-F76A6884B0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I4459:I4474</xm:sqref>
        </x14:conditionalFormatting>
        <x14:conditionalFormatting xmlns:xm="http://schemas.microsoft.com/office/excel/2006/main">
          <x14:cfRule type="dataBar" id="{B691EB9F-AB29-4905-BABE-475F2205FD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J4459:J4474</xm:sqref>
        </x14:conditionalFormatting>
        <x14:conditionalFormatting xmlns:xm="http://schemas.microsoft.com/office/excel/2006/main">
          <x14:cfRule type="dataBar" id="{C3234BC8-0F85-46B8-9628-9825BBCF22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K4459:K4474</xm:sqref>
        </x14:conditionalFormatting>
        <x14:conditionalFormatting xmlns:xm="http://schemas.microsoft.com/office/excel/2006/main">
          <x14:cfRule type="dataBar" id="{25B21AB5-5077-4008-B172-B29BD936EC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B4479:B4494</xm:sqref>
        </x14:conditionalFormatting>
        <x14:conditionalFormatting xmlns:xm="http://schemas.microsoft.com/office/excel/2006/main">
          <x14:cfRule type="dataBar" id="{90BD96F5-C432-4187-853B-8C819B0234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C4479:C4494</xm:sqref>
        </x14:conditionalFormatting>
        <x14:conditionalFormatting xmlns:xm="http://schemas.microsoft.com/office/excel/2006/main">
          <x14:cfRule type="dataBar" id="{6CC79C2E-4F28-4C71-96AA-18B77836C9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D4479:D4494</xm:sqref>
        </x14:conditionalFormatting>
        <x14:conditionalFormatting xmlns:xm="http://schemas.microsoft.com/office/excel/2006/main">
          <x14:cfRule type="dataBar" id="{08D87990-1DA8-4E50-A5EF-9157E5D1E9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E4479:E4494</xm:sqref>
        </x14:conditionalFormatting>
        <x14:conditionalFormatting xmlns:xm="http://schemas.microsoft.com/office/excel/2006/main">
          <x14:cfRule type="dataBar" id="{22311ABC-FA3D-4743-A93C-3DE63CC93B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F4479:F4494</xm:sqref>
        </x14:conditionalFormatting>
        <x14:conditionalFormatting xmlns:xm="http://schemas.microsoft.com/office/excel/2006/main">
          <x14:cfRule type="dataBar" id="{B37B2CFD-B788-4573-B046-0B611FD8C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G4479:G4494</xm:sqref>
        </x14:conditionalFormatting>
        <x14:conditionalFormatting xmlns:xm="http://schemas.microsoft.com/office/excel/2006/main">
          <x14:cfRule type="dataBar" id="{32A3AACB-26E6-413B-8F5A-52065CD3DE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H4479:H4494</xm:sqref>
        </x14:conditionalFormatting>
        <x14:conditionalFormatting xmlns:xm="http://schemas.microsoft.com/office/excel/2006/main">
          <x14:cfRule type="dataBar" id="{34CB936C-33EE-4FCD-A38E-2E8019DA09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I4479:I4494</xm:sqref>
        </x14:conditionalFormatting>
        <x14:conditionalFormatting xmlns:xm="http://schemas.microsoft.com/office/excel/2006/main">
          <x14:cfRule type="dataBar" id="{0B9A4D18-284E-4BE4-9BE6-3C186AC4FE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J4479:J4494</xm:sqref>
        </x14:conditionalFormatting>
        <x14:conditionalFormatting xmlns:xm="http://schemas.microsoft.com/office/excel/2006/main">
          <x14:cfRule type="dataBar" id="{4C06E804-5E30-4D91-8AAE-5F9E551D7C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K4479:K4494</xm:sqref>
        </x14:conditionalFormatting>
        <x14:conditionalFormatting xmlns:xm="http://schemas.microsoft.com/office/excel/2006/main">
          <x14:cfRule type="dataBar" id="{DC9F4B2A-074A-4137-B682-A4C5CFC61F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B4501:B4516</xm:sqref>
        </x14:conditionalFormatting>
        <x14:conditionalFormatting xmlns:xm="http://schemas.microsoft.com/office/excel/2006/main">
          <x14:cfRule type="dataBar" id="{C61C4DEB-9D1F-4800-B18F-2B18A3DB90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C4501:C4516</xm:sqref>
        </x14:conditionalFormatting>
        <x14:conditionalFormatting xmlns:xm="http://schemas.microsoft.com/office/excel/2006/main">
          <x14:cfRule type="dataBar" id="{F37F9522-AFD4-499D-8606-A7600541D8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D4501:D4516</xm:sqref>
        </x14:conditionalFormatting>
        <x14:conditionalFormatting xmlns:xm="http://schemas.microsoft.com/office/excel/2006/main">
          <x14:cfRule type="dataBar" id="{59AF06C6-1A39-4069-ADE8-A797C1B96B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E4501:E4516</xm:sqref>
        </x14:conditionalFormatting>
        <x14:conditionalFormatting xmlns:xm="http://schemas.microsoft.com/office/excel/2006/main">
          <x14:cfRule type="dataBar" id="{6626C191-3771-4395-8334-D330D2CAFC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F4501:F4516</xm:sqref>
        </x14:conditionalFormatting>
        <x14:conditionalFormatting xmlns:xm="http://schemas.microsoft.com/office/excel/2006/main">
          <x14:cfRule type="dataBar" id="{4E0F238F-42B8-43DA-A0F4-8F3C615C0F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G4501:G4516</xm:sqref>
        </x14:conditionalFormatting>
        <x14:conditionalFormatting xmlns:xm="http://schemas.microsoft.com/office/excel/2006/main">
          <x14:cfRule type="dataBar" id="{B5937D5B-1A30-4685-B80C-4AF34128B9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H4501:H4516</xm:sqref>
        </x14:conditionalFormatting>
        <x14:conditionalFormatting xmlns:xm="http://schemas.microsoft.com/office/excel/2006/main">
          <x14:cfRule type="dataBar" id="{36E6C1CF-EE37-4018-8750-ACCAE7A0B1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I4501:I4516</xm:sqref>
        </x14:conditionalFormatting>
        <x14:conditionalFormatting xmlns:xm="http://schemas.microsoft.com/office/excel/2006/main">
          <x14:cfRule type="dataBar" id="{F2B8CECA-E043-460D-87E2-3C612704DD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J4501:J4516</xm:sqref>
        </x14:conditionalFormatting>
        <x14:conditionalFormatting xmlns:xm="http://schemas.microsoft.com/office/excel/2006/main">
          <x14:cfRule type="dataBar" id="{7319E133-17EA-407C-B9B0-C507818090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K4501:K4516</xm:sqref>
        </x14:conditionalFormatting>
        <x14:conditionalFormatting xmlns:xm="http://schemas.microsoft.com/office/excel/2006/main">
          <x14:cfRule type="dataBar" id="{0AC03801-D400-4DD4-A50B-AA20991EB5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B4521:B4536</xm:sqref>
        </x14:conditionalFormatting>
        <x14:conditionalFormatting xmlns:xm="http://schemas.microsoft.com/office/excel/2006/main">
          <x14:cfRule type="dataBar" id="{3957322C-F1A9-45F8-AE2D-109EFA80F7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C4521:C4536</xm:sqref>
        </x14:conditionalFormatting>
        <x14:conditionalFormatting xmlns:xm="http://schemas.microsoft.com/office/excel/2006/main">
          <x14:cfRule type="dataBar" id="{7638B109-7AE8-405A-8C4B-089C23E664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D4521:D4536</xm:sqref>
        </x14:conditionalFormatting>
        <x14:conditionalFormatting xmlns:xm="http://schemas.microsoft.com/office/excel/2006/main">
          <x14:cfRule type="dataBar" id="{F56B569E-1FB5-47DB-AA1B-C9B026ADD6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E4521:E4536</xm:sqref>
        </x14:conditionalFormatting>
        <x14:conditionalFormatting xmlns:xm="http://schemas.microsoft.com/office/excel/2006/main">
          <x14:cfRule type="dataBar" id="{94DCCFED-A25F-4642-B98D-43264561F3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F4521:F4536</xm:sqref>
        </x14:conditionalFormatting>
        <x14:conditionalFormatting xmlns:xm="http://schemas.microsoft.com/office/excel/2006/main">
          <x14:cfRule type="dataBar" id="{559C8625-42F6-40D2-B0D7-ED7EC56785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G4521:G4536</xm:sqref>
        </x14:conditionalFormatting>
        <x14:conditionalFormatting xmlns:xm="http://schemas.microsoft.com/office/excel/2006/main">
          <x14:cfRule type="dataBar" id="{DF23E900-C65F-43E4-9FDE-D6EE80F597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H4521:H4536</xm:sqref>
        </x14:conditionalFormatting>
        <x14:conditionalFormatting xmlns:xm="http://schemas.microsoft.com/office/excel/2006/main">
          <x14:cfRule type="dataBar" id="{175213DF-AC2A-4DBB-97A0-C65A035AAD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I4521:I4536</xm:sqref>
        </x14:conditionalFormatting>
        <x14:conditionalFormatting xmlns:xm="http://schemas.microsoft.com/office/excel/2006/main">
          <x14:cfRule type="dataBar" id="{19B99665-F2A8-4A44-AB6D-3D35F1665F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J4521:J4536</xm:sqref>
        </x14:conditionalFormatting>
        <x14:conditionalFormatting xmlns:xm="http://schemas.microsoft.com/office/excel/2006/main">
          <x14:cfRule type="dataBar" id="{8025E454-0EC2-40FB-903A-1517686DBA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K4521:K4536</xm:sqref>
        </x14:conditionalFormatting>
        <x14:conditionalFormatting xmlns:xm="http://schemas.microsoft.com/office/excel/2006/main">
          <x14:cfRule type="dataBar" id="{20A1AA7E-CFEB-40C7-BB91-24685B3E8B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B4543:B4558</xm:sqref>
        </x14:conditionalFormatting>
        <x14:conditionalFormatting xmlns:xm="http://schemas.microsoft.com/office/excel/2006/main">
          <x14:cfRule type="dataBar" id="{30FF87F6-4527-4392-A2F3-314E8130F1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C4543:C4558</xm:sqref>
        </x14:conditionalFormatting>
        <x14:conditionalFormatting xmlns:xm="http://schemas.microsoft.com/office/excel/2006/main">
          <x14:cfRule type="dataBar" id="{A712D42F-C925-4406-9880-93BB8EB87C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D4543:D4558</xm:sqref>
        </x14:conditionalFormatting>
        <x14:conditionalFormatting xmlns:xm="http://schemas.microsoft.com/office/excel/2006/main">
          <x14:cfRule type="dataBar" id="{81174BC4-1D1B-43FC-8E47-23AC820E61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E4543:E4558</xm:sqref>
        </x14:conditionalFormatting>
        <x14:conditionalFormatting xmlns:xm="http://schemas.microsoft.com/office/excel/2006/main">
          <x14:cfRule type="dataBar" id="{94BA72F5-22C9-410F-8FB0-2DCFCF37F2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F4543:F4558</xm:sqref>
        </x14:conditionalFormatting>
        <x14:conditionalFormatting xmlns:xm="http://schemas.microsoft.com/office/excel/2006/main">
          <x14:cfRule type="dataBar" id="{EE4D1CCD-8DE2-4B93-A33C-51DC20A5FB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G4543:G4558</xm:sqref>
        </x14:conditionalFormatting>
        <x14:conditionalFormatting xmlns:xm="http://schemas.microsoft.com/office/excel/2006/main">
          <x14:cfRule type="dataBar" id="{150008C6-0534-4618-9456-4C8AEC9D48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H4543:H4558</xm:sqref>
        </x14:conditionalFormatting>
        <x14:conditionalFormatting xmlns:xm="http://schemas.microsoft.com/office/excel/2006/main">
          <x14:cfRule type="dataBar" id="{D247E2CB-8BB1-4F51-8DF5-24355A36EB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I4543:I4558</xm:sqref>
        </x14:conditionalFormatting>
        <x14:conditionalFormatting xmlns:xm="http://schemas.microsoft.com/office/excel/2006/main">
          <x14:cfRule type="dataBar" id="{1C8A2CE4-C0AF-448A-BCA6-E5656F5CC3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J4543:J4558</xm:sqref>
        </x14:conditionalFormatting>
        <x14:conditionalFormatting xmlns:xm="http://schemas.microsoft.com/office/excel/2006/main">
          <x14:cfRule type="dataBar" id="{494E3E67-9CEB-4A53-89A8-BCE1A11102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K4543:K4558</xm:sqref>
        </x14:conditionalFormatting>
        <x14:conditionalFormatting xmlns:xm="http://schemas.microsoft.com/office/excel/2006/main">
          <x14:cfRule type="dataBar" id="{D7DB5395-393C-4D3F-8DA8-2C333C063D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B4563:B4578</xm:sqref>
        </x14:conditionalFormatting>
        <x14:conditionalFormatting xmlns:xm="http://schemas.microsoft.com/office/excel/2006/main">
          <x14:cfRule type="dataBar" id="{7019EC8C-6EF1-43A0-9EDF-4C63F2D694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C4563:C4578</xm:sqref>
        </x14:conditionalFormatting>
        <x14:conditionalFormatting xmlns:xm="http://schemas.microsoft.com/office/excel/2006/main">
          <x14:cfRule type="dataBar" id="{BD6EF9A0-C96B-423D-90EC-03FE4E6DD3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D4563:D4578</xm:sqref>
        </x14:conditionalFormatting>
        <x14:conditionalFormatting xmlns:xm="http://schemas.microsoft.com/office/excel/2006/main">
          <x14:cfRule type="dataBar" id="{7A376F60-BB62-4C45-B5FF-57C06E9177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E4563:E4578</xm:sqref>
        </x14:conditionalFormatting>
        <x14:conditionalFormatting xmlns:xm="http://schemas.microsoft.com/office/excel/2006/main">
          <x14:cfRule type="dataBar" id="{694A4F59-FA0E-4496-8D54-09BB36A3AC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F4563:F4578</xm:sqref>
        </x14:conditionalFormatting>
        <x14:conditionalFormatting xmlns:xm="http://schemas.microsoft.com/office/excel/2006/main">
          <x14:cfRule type="dataBar" id="{6A7C419C-7440-43B5-AFD2-F11E28D299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G4563:G4578</xm:sqref>
        </x14:conditionalFormatting>
        <x14:conditionalFormatting xmlns:xm="http://schemas.microsoft.com/office/excel/2006/main">
          <x14:cfRule type="dataBar" id="{8DB08B32-2974-4A7C-B590-E4A34302D1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H4563:H4578</xm:sqref>
        </x14:conditionalFormatting>
        <x14:conditionalFormatting xmlns:xm="http://schemas.microsoft.com/office/excel/2006/main">
          <x14:cfRule type="dataBar" id="{B4179792-1830-4166-8C38-E97431486F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I4563:I4578</xm:sqref>
        </x14:conditionalFormatting>
        <x14:conditionalFormatting xmlns:xm="http://schemas.microsoft.com/office/excel/2006/main">
          <x14:cfRule type="dataBar" id="{157E6DC0-32F4-41E5-B6B8-2065FAEDAA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J4563:J4578</xm:sqref>
        </x14:conditionalFormatting>
        <x14:conditionalFormatting xmlns:xm="http://schemas.microsoft.com/office/excel/2006/main">
          <x14:cfRule type="dataBar" id="{7EF54E65-495C-4B34-A07D-3E87FBC5BE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K4563:K4578</xm:sqref>
        </x14:conditionalFormatting>
        <x14:conditionalFormatting xmlns:xm="http://schemas.microsoft.com/office/excel/2006/main">
          <x14:cfRule type="dataBar" id="{CAC91E23-017B-4534-848B-A59B730C1A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B4585:B4600</xm:sqref>
        </x14:conditionalFormatting>
        <x14:conditionalFormatting xmlns:xm="http://schemas.microsoft.com/office/excel/2006/main">
          <x14:cfRule type="dataBar" id="{A84B6A87-1E7D-4DF6-89CE-B9E4C380B3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C4585:C4600</xm:sqref>
        </x14:conditionalFormatting>
        <x14:conditionalFormatting xmlns:xm="http://schemas.microsoft.com/office/excel/2006/main">
          <x14:cfRule type="dataBar" id="{22D69F06-CAAF-4C67-8882-9EDBCCABFA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D4585:D4600</xm:sqref>
        </x14:conditionalFormatting>
        <x14:conditionalFormatting xmlns:xm="http://schemas.microsoft.com/office/excel/2006/main">
          <x14:cfRule type="dataBar" id="{71D71ED8-1910-4D21-BFDE-20ECEF334E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E4585:E4600</xm:sqref>
        </x14:conditionalFormatting>
        <x14:conditionalFormatting xmlns:xm="http://schemas.microsoft.com/office/excel/2006/main">
          <x14:cfRule type="dataBar" id="{9F0D04A8-6252-4A69-98CB-644B69674A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F4585:F4600</xm:sqref>
        </x14:conditionalFormatting>
        <x14:conditionalFormatting xmlns:xm="http://schemas.microsoft.com/office/excel/2006/main">
          <x14:cfRule type="dataBar" id="{BAA99F90-39DF-4D8C-A5D5-536C17C16F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G4585:G4600</xm:sqref>
        </x14:conditionalFormatting>
        <x14:conditionalFormatting xmlns:xm="http://schemas.microsoft.com/office/excel/2006/main">
          <x14:cfRule type="dataBar" id="{DB4BB243-54AC-4E15-8DCD-C240FBA564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H4585:H4600</xm:sqref>
        </x14:conditionalFormatting>
        <x14:conditionalFormatting xmlns:xm="http://schemas.microsoft.com/office/excel/2006/main">
          <x14:cfRule type="dataBar" id="{89DAB789-07FC-4951-980C-2BC9C0BD24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I4585:I4600</xm:sqref>
        </x14:conditionalFormatting>
        <x14:conditionalFormatting xmlns:xm="http://schemas.microsoft.com/office/excel/2006/main">
          <x14:cfRule type="dataBar" id="{1B7A130F-C045-4F40-94D5-43ACA38ECC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J4585:J4600</xm:sqref>
        </x14:conditionalFormatting>
        <x14:conditionalFormatting xmlns:xm="http://schemas.microsoft.com/office/excel/2006/main">
          <x14:cfRule type="dataBar" id="{5C1460FB-FF41-482C-8E40-F562DFAD39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K4585:K4600</xm:sqref>
        </x14:conditionalFormatting>
        <x14:conditionalFormatting xmlns:xm="http://schemas.microsoft.com/office/excel/2006/main">
          <x14:cfRule type="dataBar" id="{96F58326-7936-47CD-AAF9-2703CA0FA8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B4605:B4620</xm:sqref>
        </x14:conditionalFormatting>
        <x14:conditionalFormatting xmlns:xm="http://schemas.microsoft.com/office/excel/2006/main">
          <x14:cfRule type="dataBar" id="{187246A5-A5FD-4870-996D-3F2336B69E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C4605:C4620</xm:sqref>
        </x14:conditionalFormatting>
        <x14:conditionalFormatting xmlns:xm="http://schemas.microsoft.com/office/excel/2006/main">
          <x14:cfRule type="dataBar" id="{6F306364-87BA-40FF-861E-6A41655B4D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D4605:D4620</xm:sqref>
        </x14:conditionalFormatting>
        <x14:conditionalFormatting xmlns:xm="http://schemas.microsoft.com/office/excel/2006/main">
          <x14:cfRule type="dataBar" id="{80D6C9B4-7154-40E4-B0C3-145832EDC6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E4605:E4620</xm:sqref>
        </x14:conditionalFormatting>
        <x14:conditionalFormatting xmlns:xm="http://schemas.microsoft.com/office/excel/2006/main">
          <x14:cfRule type="dataBar" id="{BB645B98-B3DC-4A8D-9B5D-9E0156F229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F4605:F4620</xm:sqref>
        </x14:conditionalFormatting>
        <x14:conditionalFormatting xmlns:xm="http://schemas.microsoft.com/office/excel/2006/main">
          <x14:cfRule type="dataBar" id="{F9FD761B-D23D-4DF7-B0FA-98782C0706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G4605:G4620</xm:sqref>
        </x14:conditionalFormatting>
        <x14:conditionalFormatting xmlns:xm="http://schemas.microsoft.com/office/excel/2006/main">
          <x14:cfRule type="dataBar" id="{D29D2242-C19E-41F9-AA2A-DB7EE9C1F8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H4605:H4620</xm:sqref>
        </x14:conditionalFormatting>
        <x14:conditionalFormatting xmlns:xm="http://schemas.microsoft.com/office/excel/2006/main">
          <x14:cfRule type="dataBar" id="{22FA682F-B9D8-4E69-9CC5-F6C0064A59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I4605:I4620</xm:sqref>
        </x14:conditionalFormatting>
        <x14:conditionalFormatting xmlns:xm="http://schemas.microsoft.com/office/excel/2006/main">
          <x14:cfRule type="dataBar" id="{494D0E0B-6E46-4A7A-BC99-A6C2D25A40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J4605:J4620</xm:sqref>
        </x14:conditionalFormatting>
        <x14:conditionalFormatting xmlns:xm="http://schemas.microsoft.com/office/excel/2006/main">
          <x14:cfRule type="dataBar" id="{53AD94C2-4ACF-45B4-94FB-49ED3D67E6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K4605:K4620</xm:sqref>
        </x14:conditionalFormatting>
        <x14:conditionalFormatting xmlns:xm="http://schemas.microsoft.com/office/excel/2006/main">
          <x14:cfRule type="dataBar" id="{7ABA44E2-B2C3-41C6-B4C5-569041C927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B4627:B4642</xm:sqref>
        </x14:conditionalFormatting>
        <x14:conditionalFormatting xmlns:xm="http://schemas.microsoft.com/office/excel/2006/main">
          <x14:cfRule type="dataBar" id="{2B5CED0C-C949-49FF-A578-B44916B81B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C4627:C4642</xm:sqref>
        </x14:conditionalFormatting>
        <x14:conditionalFormatting xmlns:xm="http://schemas.microsoft.com/office/excel/2006/main">
          <x14:cfRule type="dataBar" id="{B7FCAA79-9AF2-4FFD-AB8C-9FB88129D0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D4627:D4642</xm:sqref>
        </x14:conditionalFormatting>
        <x14:conditionalFormatting xmlns:xm="http://schemas.microsoft.com/office/excel/2006/main">
          <x14:cfRule type="dataBar" id="{9AF5F992-0ECB-44D1-8563-08F81020F5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E4627:E4642</xm:sqref>
        </x14:conditionalFormatting>
        <x14:conditionalFormatting xmlns:xm="http://schemas.microsoft.com/office/excel/2006/main">
          <x14:cfRule type="dataBar" id="{A6397E60-A321-49FE-814E-E358640DCE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F4627:F4642</xm:sqref>
        </x14:conditionalFormatting>
        <x14:conditionalFormatting xmlns:xm="http://schemas.microsoft.com/office/excel/2006/main">
          <x14:cfRule type="dataBar" id="{F198AE28-5646-41EC-B678-7C80A02D97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G4627:G4642</xm:sqref>
        </x14:conditionalFormatting>
        <x14:conditionalFormatting xmlns:xm="http://schemas.microsoft.com/office/excel/2006/main">
          <x14:cfRule type="dataBar" id="{950C8411-27F3-499A-AB9F-8698DB90E2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H4627:H4642</xm:sqref>
        </x14:conditionalFormatting>
        <x14:conditionalFormatting xmlns:xm="http://schemas.microsoft.com/office/excel/2006/main">
          <x14:cfRule type="dataBar" id="{9D677A43-65D9-43EA-81CB-25FCF6D55B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I4627:I4642</xm:sqref>
        </x14:conditionalFormatting>
        <x14:conditionalFormatting xmlns:xm="http://schemas.microsoft.com/office/excel/2006/main">
          <x14:cfRule type="dataBar" id="{07811359-1A05-40CC-B396-83188B82DC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J4627:J4642</xm:sqref>
        </x14:conditionalFormatting>
        <x14:conditionalFormatting xmlns:xm="http://schemas.microsoft.com/office/excel/2006/main">
          <x14:cfRule type="dataBar" id="{CA206831-AD1E-4FBA-8D15-D995135933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K4627:K4642</xm:sqref>
        </x14:conditionalFormatting>
        <x14:conditionalFormatting xmlns:xm="http://schemas.microsoft.com/office/excel/2006/main">
          <x14:cfRule type="dataBar" id="{085753DB-C09F-4126-BC27-3FD06A48B5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B4647:B4662</xm:sqref>
        </x14:conditionalFormatting>
        <x14:conditionalFormatting xmlns:xm="http://schemas.microsoft.com/office/excel/2006/main">
          <x14:cfRule type="dataBar" id="{98979417-17B1-4433-8AF6-E81B67A2E6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C4647:C4662</xm:sqref>
        </x14:conditionalFormatting>
        <x14:conditionalFormatting xmlns:xm="http://schemas.microsoft.com/office/excel/2006/main">
          <x14:cfRule type="dataBar" id="{8EF79627-2501-49F7-A0D8-F3000B925E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D4647:D4662</xm:sqref>
        </x14:conditionalFormatting>
        <x14:conditionalFormatting xmlns:xm="http://schemas.microsoft.com/office/excel/2006/main">
          <x14:cfRule type="dataBar" id="{F3616F50-E6EB-424E-875D-895C691B0E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E4647:E4662</xm:sqref>
        </x14:conditionalFormatting>
        <x14:conditionalFormatting xmlns:xm="http://schemas.microsoft.com/office/excel/2006/main">
          <x14:cfRule type="dataBar" id="{FE28204E-61DC-45FE-8119-C7DA39D779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F4647:F4662</xm:sqref>
        </x14:conditionalFormatting>
        <x14:conditionalFormatting xmlns:xm="http://schemas.microsoft.com/office/excel/2006/main">
          <x14:cfRule type="dataBar" id="{B2FF7D51-25AD-4737-A1C1-F8750D8B69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G4647:G4662</xm:sqref>
        </x14:conditionalFormatting>
        <x14:conditionalFormatting xmlns:xm="http://schemas.microsoft.com/office/excel/2006/main">
          <x14:cfRule type="dataBar" id="{820CB92A-C3C2-4F63-87C5-78E29642BE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H4647:H4662</xm:sqref>
        </x14:conditionalFormatting>
        <x14:conditionalFormatting xmlns:xm="http://schemas.microsoft.com/office/excel/2006/main">
          <x14:cfRule type="dataBar" id="{880C8B19-B780-4A1F-96F7-19C04AF7F2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I4647:I4662</xm:sqref>
        </x14:conditionalFormatting>
        <x14:conditionalFormatting xmlns:xm="http://schemas.microsoft.com/office/excel/2006/main">
          <x14:cfRule type="dataBar" id="{1BF04064-7430-47F3-81B6-B2C5ABFB7E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J4647:J4662</xm:sqref>
        </x14:conditionalFormatting>
        <x14:conditionalFormatting xmlns:xm="http://schemas.microsoft.com/office/excel/2006/main">
          <x14:cfRule type="dataBar" id="{A003017A-99C7-4140-BA17-D92BD2339F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K4647:K4662</xm:sqref>
        </x14:conditionalFormatting>
        <x14:conditionalFormatting xmlns:xm="http://schemas.microsoft.com/office/excel/2006/main">
          <x14:cfRule type="dataBar" id="{C97B1468-3DB9-4845-940E-5111BD823E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B4669:B4684</xm:sqref>
        </x14:conditionalFormatting>
        <x14:conditionalFormatting xmlns:xm="http://schemas.microsoft.com/office/excel/2006/main">
          <x14:cfRule type="dataBar" id="{7B9FEB92-9310-47F4-AED6-123C4E985D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C4669:C4684</xm:sqref>
        </x14:conditionalFormatting>
        <x14:conditionalFormatting xmlns:xm="http://schemas.microsoft.com/office/excel/2006/main">
          <x14:cfRule type="dataBar" id="{27702311-EAF1-47EE-8579-26872EF338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D4669:D4684</xm:sqref>
        </x14:conditionalFormatting>
        <x14:conditionalFormatting xmlns:xm="http://schemas.microsoft.com/office/excel/2006/main">
          <x14:cfRule type="dataBar" id="{D901A59B-7557-457A-8A32-578A84F24E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E4669:E4684</xm:sqref>
        </x14:conditionalFormatting>
        <x14:conditionalFormatting xmlns:xm="http://schemas.microsoft.com/office/excel/2006/main">
          <x14:cfRule type="dataBar" id="{CB81D292-631C-4C36-9CF7-771E037CE0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F4669:F4684</xm:sqref>
        </x14:conditionalFormatting>
        <x14:conditionalFormatting xmlns:xm="http://schemas.microsoft.com/office/excel/2006/main">
          <x14:cfRule type="dataBar" id="{5C527D27-E631-4A9C-9786-8D63ECDB58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G4669:G4684</xm:sqref>
        </x14:conditionalFormatting>
        <x14:conditionalFormatting xmlns:xm="http://schemas.microsoft.com/office/excel/2006/main">
          <x14:cfRule type="dataBar" id="{BE3E21B2-B96F-4948-BC59-A9D19FEE5D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H4669:H4684</xm:sqref>
        </x14:conditionalFormatting>
        <x14:conditionalFormatting xmlns:xm="http://schemas.microsoft.com/office/excel/2006/main">
          <x14:cfRule type="dataBar" id="{87092EC5-5E7F-46B3-A041-E036CACB33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I4669:I4684</xm:sqref>
        </x14:conditionalFormatting>
        <x14:conditionalFormatting xmlns:xm="http://schemas.microsoft.com/office/excel/2006/main">
          <x14:cfRule type="dataBar" id="{2794AA7D-7DF2-444C-9B09-0ABABFDEEA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J4669:J4684</xm:sqref>
        </x14:conditionalFormatting>
        <x14:conditionalFormatting xmlns:xm="http://schemas.microsoft.com/office/excel/2006/main">
          <x14:cfRule type="dataBar" id="{4B4AE1E2-CC8B-4A2F-BACF-58138D8AC4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K4669:K4684</xm:sqref>
        </x14:conditionalFormatting>
        <x14:conditionalFormatting xmlns:xm="http://schemas.microsoft.com/office/excel/2006/main">
          <x14:cfRule type="dataBar" id="{CD556B12-DD31-4E4F-B7B5-353B459880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B4689:B4704</xm:sqref>
        </x14:conditionalFormatting>
        <x14:conditionalFormatting xmlns:xm="http://schemas.microsoft.com/office/excel/2006/main">
          <x14:cfRule type="dataBar" id="{7BBF1C32-5F2C-4077-8A90-60103243CC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C4689:C4704</xm:sqref>
        </x14:conditionalFormatting>
        <x14:conditionalFormatting xmlns:xm="http://schemas.microsoft.com/office/excel/2006/main">
          <x14:cfRule type="dataBar" id="{3FDDCF3A-9204-47AF-AF38-7E0A055952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D4689:D4704</xm:sqref>
        </x14:conditionalFormatting>
        <x14:conditionalFormatting xmlns:xm="http://schemas.microsoft.com/office/excel/2006/main">
          <x14:cfRule type="dataBar" id="{6F9A3BFD-9723-4779-91D5-190456BD42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E4689:E4704</xm:sqref>
        </x14:conditionalFormatting>
        <x14:conditionalFormatting xmlns:xm="http://schemas.microsoft.com/office/excel/2006/main">
          <x14:cfRule type="dataBar" id="{E842056D-AE20-4FC7-B925-5387663F66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F4689:F4704</xm:sqref>
        </x14:conditionalFormatting>
        <x14:conditionalFormatting xmlns:xm="http://schemas.microsoft.com/office/excel/2006/main">
          <x14:cfRule type="dataBar" id="{E2461EA9-07BA-4CF4-9006-064956A675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G4689:G4704</xm:sqref>
        </x14:conditionalFormatting>
        <x14:conditionalFormatting xmlns:xm="http://schemas.microsoft.com/office/excel/2006/main">
          <x14:cfRule type="dataBar" id="{AC950D99-EE2F-4E29-9129-119D9CED86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H4689:H4704</xm:sqref>
        </x14:conditionalFormatting>
        <x14:conditionalFormatting xmlns:xm="http://schemas.microsoft.com/office/excel/2006/main">
          <x14:cfRule type="dataBar" id="{2DA1ABC7-23C6-4B0D-9FB8-1CFC14D6A8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I4689:I4704</xm:sqref>
        </x14:conditionalFormatting>
        <x14:conditionalFormatting xmlns:xm="http://schemas.microsoft.com/office/excel/2006/main">
          <x14:cfRule type="dataBar" id="{EE9E97F6-36DA-4C25-B44B-7C067E8268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J4689:J4704</xm:sqref>
        </x14:conditionalFormatting>
        <x14:conditionalFormatting xmlns:xm="http://schemas.microsoft.com/office/excel/2006/main">
          <x14:cfRule type="dataBar" id="{0722FE95-FD2F-472B-ABEA-16B57BF888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K4689:K4704</xm:sqref>
        </x14:conditionalFormatting>
        <x14:conditionalFormatting xmlns:xm="http://schemas.microsoft.com/office/excel/2006/main">
          <x14:cfRule type="dataBar" id="{CB53DAF5-825A-47A5-9173-33F89E7B07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B4711:B4726</xm:sqref>
        </x14:conditionalFormatting>
        <x14:conditionalFormatting xmlns:xm="http://schemas.microsoft.com/office/excel/2006/main">
          <x14:cfRule type="dataBar" id="{1660E313-2E84-45A3-AFE7-670B6F7443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C4711:C4726</xm:sqref>
        </x14:conditionalFormatting>
        <x14:conditionalFormatting xmlns:xm="http://schemas.microsoft.com/office/excel/2006/main">
          <x14:cfRule type="dataBar" id="{6F5179F5-B06A-485A-BBEF-27698396B3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D4711:D4726</xm:sqref>
        </x14:conditionalFormatting>
        <x14:conditionalFormatting xmlns:xm="http://schemas.microsoft.com/office/excel/2006/main">
          <x14:cfRule type="dataBar" id="{479D840B-860B-417B-A023-EE995B7FB0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E4711:E4726</xm:sqref>
        </x14:conditionalFormatting>
        <x14:conditionalFormatting xmlns:xm="http://schemas.microsoft.com/office/excel/2006/main">
          <x14:cfRule type="dataBar" id="{6D135D08-E624-4A89-B4CC-83F0502FE3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F4711:F4726</xm:sqref>
        </x14:conditionalFormatting>
        <x14:conditionalFormatting xmlns:xm="http://schemas.microsoft.com/office/excel/2006/main">
          <x14:cfRule type="dataBar" id="{1B6F7656-7090-4164-A3CD-B8A9B005CE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G4711:G4726</xm:sqref>
        </x14:conditionalFormatting>
        <x14:conditionalFormatting xmlns:xm="http://schemas.microsoft.com/office/excel/2006/main">
          <x14:cfRule type="dataBar" id="{A727C4B1-0A6D-47F5-A146-EE84DE0946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H4711:H4726</xm:sqref>
        </x14:conditionalFormatting>
        <x14:conditionalFormatting xmlns:xm="http://schemas.microsoft.com/office/excel/2006/main">
          <x14:cfRule type="dataBar" id="{CAA602F2-268D-41E9-9034-C9FD202DA9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I4711:I4726</xm:sqref>
        </x14:conditionalFormatting>
        <x14:conditionalFormatting xmlns:xm="http://schemas.microsoft.com/office/excel/2006/main">
          <x14:cfRule type="dataBar" id="{6BF46113-3466-440B-9467-174F2E400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J4711:J4726</xm:sqref>
        </x14:conditionalFormatting>
        <x14:conditionalFormatting xmlns:xm="http://schemas.microsoft.com/office/excel/2006/main">
          <x14:cfRule type="dataBar" id="{CD513982-3B9C-4602-96F8-38BF5B0B3D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K4711:K4726</xm:sqref>
        </x14:conditionalFormatting>
        <x14:conditionalFormatting xmlns:xm="http://schemas.microsoft.com/office/excel/2006/main">
          <x14:cfRule type="dataBar" id="{0303E726-0B38-46DF-A03E-39EE95B5F4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B4731:B4746</xm:sqref>
        </x14:conditionalFormatting>
        <x14:conditionalFormatting xmlns:xm="http://schemas.microsoft.com/office/excel/2006/main">
          <x14:cfRule type="dataBar" id="{43AC5680-DA8B-4E54-931C-8377D4BEBA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C4731:C4746</xm:sqref>
        </x14:conditionalFormatting>
        <x14:conditionalFormatting xmlns:xm="http://schemas.microsoft.com/office/excel/2006/main">
          <x14:cfRule type="dataBar" id="{4AC532DD-2828-42FE-93B5-1EF8F0BCA4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D4731:D4746</xm:sqref>
        </x14:conditionalFormatting>
        <x14:conditionalFormatting xmlns:xm="http://schemas.microsoft.com/office/excel/2006/main">
          <x14:cfRule type="dataBar" id="{0DFA038C-BBC5-4F82-84A3-AE7038B050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E4731:E4746</xm:sqref>
        </x14:conditionalFormatting>
        <x14:conditionalFormatting xmlns:xm="http://schemas.microsoft.com/office/excel/2006/main">
          <x14:cfRule type="dataBar" id="{50AC73B3-94DF-4A48-A123-EAB485B4A3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F4731:F4746</xm:sqref>
        </x14:conditionalFormatting>
        <x14:conditionalFormatting xmlns:xm="http://schemas.microsoft.com/office/excel/2006/main">
          <x14:cfRule type="dataBar" id="{74DDD61D-F6D8-4B8C-A833-1FFD8A95F3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G4731:G4746</xm:sqref>
        </x14:conditionalFormatting>
        <x14:conditionalFormatting xmlns:xm="http://schemas.microsoft.com/office/excel/2006/main">
          <x14:cfRule type="dataBar" id="{61AA3336-7242-413B-9DE8-A46930991E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H4731:H4746</xm:sqref>
        </x14:conditionalFormatting>
        <x14:conditionalFormatting xmlns:xm="http://schemas.microsoft.com/office/excel/2006/main">
          <x14:cfRule type="dataBar" id="{B090A884-204D-45AF-BD8B-CCB7DB1847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I4731:I4746</xm:sqref>
        </x14:conditionalFormatting>
        <x14:conditionalFormatting xmlns:xm="http://schemas.microsoft.com/office/excel/2006/main">
          <x14:cfRule type="dataBar" id="{D7086B2E-9C05-471E-91C1-76B3EB35F7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J4731:J4746</xm:sqref>
        </x14:conditionalFormatting>
        <x14:conditionalFormatting xmlns:xm="http://schemas.microsoft.com/office/excel/2006/main">
          <x14:cfRule type="dataBar" id="{10C70CE8-69E1-4E69-8090-54A35F40C2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K4731:K4746</xm:sqref>
        </x14:conditionalFormatting>
        <x14:conditionalFormatting xmlns:xm="http://schemas.microsoft.com/office/excel/2006/main">
          <x14:cfRule type="dataBar" id="{A6F18B92-DFF9-490F-AFCD-02CB4A7947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B4753:B4768</xm:sqref>
        </x14:conditionalFormatting>
        <x14:conditionalFormatting xmlns:xm="http://schemas.microsoft.com/office/excel/2006/main">
          <x14:cfRule type="dataBar" id="{18BBFE04-6007-4D5C-AEE6-F3FD535861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C4753:C4768</xm:sqref>
        </x14:conditionalFormatting>
        <x14:conditionalFormatting xmlns:xm="http://schemas.microsoft.com/office/excel/2006/main">
          <x14:cfRule type="dataBar" id="{A2978F9D-ACD0-41B6-BE85-8CE9AFFCC9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D4753:D4768</xm:sqref>
        </x14:conditionalFormatting>
        <x14:conditionalFormatting xmlns:xm="http://schemas.microsoft.com/office/excel/2006/main">
          <x14:cfRule type="dataBar" id="{3A9C01F0-22EC-4BD4-B836-56D90F4ECF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E4753:E4768</xm:sqref>
        </x14:conditionalFormatting>
        <x14:conditionalFormatting xmlns:xm="http://schemas.microsoft.com/office/excel/2006/main">
          <x14:cfRule type="dataBar" id="{D7DD876B-2A74-4DFC-BEDC-D87063346E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F4753:F4768</xm:sqref>
        </x14:conditionalFormatting>
        <x14:conditionalFormatting xmlns:xm="http://schemas.microsoft.com/office/excel/2006/main">
          <x14:cfRule type="dataBar" id="{88C15EAB-652A-4879-A652-4E4635EE0A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G4753:G4768</xm:sqref>
        </x14:conditionalFormatting>
        <x14:conditionalFormatting xmlns:xm="http://schemas.microsoft.com/office/excel/2006/main">
          <x14:cfRule type="dataBar" id="{403F1EE3-24A7-452D-A80D-35DE229D23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H4753:H4768</xm:sqref>
        </x14:conditionalFormatting>
        <x14:conditionalFormatting xmlns:xm="http://schemas.microsoft.com/office/excel/2006/main">
          <x14:cfRule type="dataBar" id="{01F1D410-300E-43F8-8013-3A08FB3689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I4753:I4768</xm:sqref>
        </x14:conditionalFormatting>
        <x14:conditionalFormatting xmlns:xm="http://schemas.microsoft.com/office/excel/2006/main">
          <x14:cfRule type="dataBar" id="{5040C1AB-A612-427E-AE92-FCD02C3105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J4753:J4768</xm:sqref>
        </x14:conditionalFormatting>
        <x14:conditionalFormatting xmlns:xm="http://schemas.microsoft.com/office/excel/2006/main">
          <x14:cfRule type="dataBar" id="{51883058-7551-4BCF-B1CE-F90D751F8A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K4753:K4768</xm:sqref>
        </x14:conditionalFormatting>
        <x14:conditionalFormatting xmlns:xm="http://schemas.microsoft.com/office/excel/2006/main">
          <x14:cfRule type="dataBar" id="{C79CC73B-E1A7-474E-8F1C-8C4C3B3B6C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B4773:B4788</xm:sqref>
        </x14:conditionalFormatting>
        <x14:conditionalFormatting xmlns:xm="http://schemas.microsoft.com/office/excel/2006/main">
          <x14:cfRule type="dataBar" id="{0EAFD133-7524-407B-9E21-743AACBB2F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C4773:C4788</xm:sqref>
        </x14:conditionalFormatting>
        <x14:conditionalFormatting xmlns:xm="http://schemas.microsoft.com/office/excel/2006/main">
          <x14:cfRule type="dataBar" id="{59715815-E32D-4F46-ADBF-A0275B605A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D4773:D4788</xm:sqref>
        </x14:conditionalFormatting>
        <x14:conditionalFormatting xmlns:xm="http://schemas.microsoft.com/office/excel/2006/main">
          <x14:cfRule type="dataBar" id="{9079C6BF-CA43-4C7F-9E5E-D6DDAE7466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E4773:E4788</xm:sqref>
        </x14:conditionalFormatting>
        <x14:conditionalFormatting xmlns:xm="http://schemas.microsoft.com/office/excel/2006/main">
          <x14:cfRule type="dataBar" id="{34D6E74C-39F3-44FC-B430-2F2F7E3D45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F4773:F4788</xm:sqref>
        </x14:conditionalFormatting>
        <x14:conditionalFormatting xmlns:xm="http://schemas.microsoft.com/office/excel/2006/main">
          <x14:cfRule type="dataBar" id="{31B56A9F-848E-460B-994B-2CFB190F36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G4773:G4788</xm:sqref>
        </x14:conditionalFormatting>
        <x14:conditionalFormatting xmlns:xm="http://schemas.microsoft.com/office/excel/2006/main">
          <x14:cfRule type="dataBar" id="{5BF7E5C9-14CA-42F1-BA8E-6B42AB64E4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H4773:H4788</xm:sqref>
        </x14:conditionalFormatting>
        <x14:conditionalFormatting xmlns:xm="http://schemas.microsoft.com/office/excel/2006/main">
          <x14:cfRule type="dataBar" id="{831083D3-7A5F-43C8-8FA9-5319D054E3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I4773:I4788</xm:sqref>
        </x14:conditionalFormatting>
        <x14:conditionalFormatting xmlns:xm="http://schemas.microsoft.com/office/excel/2006/main">
          <x14:cfRule type="dataBar" id="{8C3DE517-2A3E-440A-9275-9558186EC2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J4773:J4788</xm:sqref>
        </x14:conditionalFormatting>
        <x14:conditionalFormatting xmlns:xm="http://schemas.microsoft.com/office/excel/2006/main">
          <x14:cfRule type="dataBar" id="{A9BDDD0A-F877-4EB5-8FC2-DCE303F46B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K4773:K4788</xm:sqref>
        </x14:conditionalFormatting>
        <x14:conditionalFormatting xmlns:xm="http://schemas.microsoft.com/office/excel/2006/main">
          <x14:cfRule type="dataBar" id="{65E4F6AA-F397-48F1-9092-DCB8FD5B27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B4795:B4810</xm:sqref>
        </x14:conditionalFormatting>
        <x14:conditionalFormatting xmlns:xm="http://schemas.microsoft.com/office/excel/2006/main">
          <x14:cfRule type="dataBar" id="{782F7A19-07C4-414E-889A-C845B720B4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C4795:C4810</xm:sqref>
        </x14:conditionalFormatting>
        <x14:conditionalFormatting xmlns:xm="http://schemas.microsoft.com/office/excel/2006/main">
          <x14:cfRule type="dataBar" id="{E353F0C2-57AF-43BC-8CAE-03E5E2F413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D4795:D4810</xm:sqref>
        </x14:conditionalFormatting>
        <x14:conditionalFormatting xmlns:xm="http://schemas.microsoft.com/office/excel/2006/main">
          <x14:cfRule type="dataBar" id="{879CA4DF-64D7-4EBA-BB53-81625169A7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E4795:E4810</xm:sqref>
        </x14:conditionalFormatting>
        <x14:conditionalFormatting xmlns:xm="http://schemas.microsoft.com/office/excel/2006/main">
          <x14:cfRule type="dataBar" id="{B54C1D87-A9E2-4E51-B60F-8737B15E6C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F4795:F4810</xm:sqref>
        </x14:conditionalFormatting>
        <x14:conditionalFormatting xmlns:xm="http://schemas.microsoft.com/office/excel/2006/main">
          <x14:cfRule type="dataBar" id="{5E9E346F-46B4-46E3-9E99-EF26B626F9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G4795:G4810</xm:sqref>
        </x14:conditionalFormatting>
        <x14:conditionalFormatting xmlns:xm="http://schemas.microsoft.com/office/excel/2006/main">
          <x14:cfRule type="dataBar" id="{68670579-E64C-4950-BA90-5670370BA7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H4795:H4810</xm:sqref>
        </x14:conditionalFormatting>
        <x14:conditionalFormatting xmlns:xm="http://schemas.microsoft.com/office/excel/2006/main">
          <x14:cfRule type="dataBar" id="{ACB251F3-9E9C-4E45-9967-8365EA1BA1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I4795:I4810</xm:sqref>
        </x14:conditionalFormatting>
        <x14:conditionalFormatting xmlns:xm="http://schemas.microsoft.com/office/excel/2006/main">
          <x14:cfRule type="dataBar" id="{9EFD3EB2-70F0-4548-A436-FBB084043D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J4795:J4810</xm:sqref>
        </x14:conditionalFormatting>
        <x14:conditionalFormatting xmlns:xm="http://schemas.microsoft.com/office/excel/2006/main">
          <x14:cfRule type="dataBar" id="{BE88257E-422B-4C4D-8352-0D9D1A4219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K4795:K4810</xm:sqref>
        </x14:conditionalFormatting>
        <x14:conditionalFormatting xmlns:xm="http://schemas.microsoft.com/office/excel/2006/main">
          <x14:cfRule type="dataBar" id="{A724BC13-EA86-4E24-9970-2E1D8C4BC8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B4815:B4830</xm:sqref>
        </x14:conditionalFormatting>
        <x14:conditionalFormatting xmlns:xm="http://schemas.microsoft.com/office/excel/2006/main">
          <x14:cfRule type="dataBar" id="{CC4BF585-4D0A-484F-AF65-33A3719F53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C4815:C4830</xm:sqref>
        </x14:conditionalFormatting>
        <x14:conditionalFormatting xmlns:xm="http://schemas.microsoft.com/office/excel/2006/main">
          <x14:cfRule type="dataBar" id="{35575EE0-0B89-4477-B120-95ED2CA8B6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D4815:D4830</xm:sqref>
        </x14:conditionalFormatting>
        <x14:conditionalFormatting xmlns:xm="http://schemas.microsoft.com/office/excel/2006/main">
          <x14:cfRule type="dataBar" id="{FB22EE51-BDB9-430B-88C4-EE15913392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E4815:E4830</xm:sqref>
        </x14:conditionalFormatting>
        <x14:conditionalFormatting xmlns:xm="http://schemas.microsoft.com/office/excel/2006/main">
          <x14:cfRule type="dataBar" id="{7180B356-4D2B-4591-832C-AA43E73733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F4815:F4830</xm:sqref>
        </x14:conditionalFormatting>
        <x14:conditionalFormatting xmlns:xm="http://schemas.microsoft.com/office/excel/2006/main">
          <x14:cfRule type="dataBar" id="{6ED92650-775D-4236-846E-A4F9A5AAA7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G4815:G4830</xm:sqref>
        </x14:conditionalFormatting>
        <x14:conditionalFormatting xmlns:xm="http://schemas.microsoft.com/office/excel/2006/main">
          <x14:cfRule type="dataBar" id="{342F235A-3167-4B0C-8D48-DF9D769424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H4815:H4830</xm:sqref>
        </x14:conditionalFormatting>
        <x14:conditionalFormatting xmlns:xm="http://schemas.microsoft.com/office/excel/2006/main">
          <x14:cfRule type="dataBar" id="{0CADD2B4-CEEA-492D-9E9C-05F80A7440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I4815:I4830</xm:sqref>
        </x14:conditionalFormatting>
        <x14:conditionalFormatting xmlns:xm="http://schemas.microsoft.com/office/excel/2006/main">
          <x14:cfRule type="dataBar" id="{3B9CBD08-32B5-443E-BF5C-848179362F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J4815:J4830</xm:sqref>
        </x14:conditionalFormatting>
        <x14:conditionalFormatting xmlns:xm="http://schemas.microsoft.com/office/excel/2006/main">
          <x14:cfRule type="dataBar" id="{24D61C24-6291-4E4C-B6AE-9A2AF7ECAC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K4815:K4830</xm:sqref>
        </x14:conditionalFormatting>
        <x14:conditionalFormatting xmlns:xm="http://schemas.microsoft.com/office/excel/2006/main">
          <x14:cfRule type="dataBar" id="{099594F1-23B3-4980-83C7-0188108425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B4837:B4852</xm:sqref>
        </x14:conditionalFormatting>
        <x14:conditionalFormatting xmlns:xm="http://schemas.microsoft.com/office/excel/2006/main">
          <x14:cfRule type="dataBar" id="{36B63B2D-0C02-4817-A98F-DDE865F033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C4837:C4852</xm:sqref>
        </x14:conditionalFormatting>
        <x14:conditionalFormatting xmlns:xm="http://schemas.microsoft.com/office/excel/2006/main">
          <x14:cfRule type="dataBar" id="{00FD9B68-21F3-46C8-9270-DDC79AF5C2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D4837:D4852</xm:sqref>
        </x14:conditionalFormatting>
        <x14:conditionalFormatting xmlns:xm="http://schemas.microsoft.com/office/excel/2006/main">
          <x14:cfRule type="dataBar" id="{7B2A9CD1-5031-4EB5-BEE4-2026FA855D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E4837:E4852</xm:sqref>
        </x14:conditionalFormatting>
        <x14:conditionalFormatting xmlns:xm="http://schemas.microsoft.com/office/excel/2006/main">
          <x14:cfRule type="dataBar" id="{3830B192-F1B2-4E1A-8B98-F1A5966D2D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F4837:F4852</xm:sqref>
        </x14:conditionalFormatting>
        <x14:conditionalFormatting xmlns:xm="http://schemas.microsoft.com/office/excel/2006/main">
          <x14:cfRule type="dataBar" id="{BFB17DC4-F4DE-4AC9-B941-2CD6471197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G4837:G4852</xm:sqref>
        </x14:conditionalFormatting>
        <x14:conditionalFormatting xmlns:xm="http://schemas.microsoft.com/office/excel/2006/main">
          <x14:cfRule type="dataBar" id="{97CA9229-54CB-4B5D-8271-608FE8ECEF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H4837:H4852</xm:sqref>
        </x14:conditionalFormatting>
        <x14:conditionalFormatting xmlns:xm="http://schemas.microsoft.com/office/excel/2006/main">
          <x14:cfRule type="dataBar" id="{021099EE-734F-4E17-845B-BE60CED3A0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I4837:I4852</xm:sqref>
        </x14:conditionalFormatting>
        <x14:conditionalFormatting xmlns:xm="http://schemas.microsoft.com/office/excel/2006/main">
          <x14:cfRule type="dataBar" id="{B7DDA31B-E352-4C22-999E-A9B85B6722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J4837:J4852</xm:sqref>
        </x14:conditionalFormatting>
        <x14:conditionalFormatting xmlns:xm="http://schemas.microsoft.com/office/excel/2006/main">
          <x14:cfRule type="dataBar" id="{37FC0B85-4D49-45BE-9C27-FD532E365B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K4837:K4852</xm:sqref>
        </x14:conditionalFormatting>
        <x14:conditionalFormatting xmlns:xm="http://schemas.microsoft.com/office/excel/2006/main">
          <x14:cfRule type="dataBar" id="{FBFD79C6-FBC2-4EA8-BA06-BB82BA0F44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B4857:B4872</xm:sqref>
        </x14:conditionalFormatting>
        <x14:conditionalFormatting xmlns:xm="http://schemas.microsoft.com/office/excel/2006/main">
          <x14:cfRule type="dataBar" id="{7E15D0C6-599A-4F45-BEDC-1B6652B1B8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C4857:C4872</xm:sqref>
        </x14:conditionalFormatting>
        <x14:conditionalFormatting xmlns:xm="http://schemas.microsoft.com/office/excel/2006/main">
          <x14:cfRule type="dataBar" id="{4648E7A3-8E14-4F2C-8773-06A6569285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D4857:D4872</xm:sqref>
        </x14:conditionalFormatting>
        <x14:conditionalFormatting xmlns:xm="http://schemas.microsoft.com/office/excel/2006/main">
          <x14:cfRule type="dataBar" id="{8E53499C-2502-4852-AB27-221A7B6DDF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E4857:E4872</xm:sqref>
        </x14:conditionalFormatting>
        <x14:conditionalFormatting xmlns:xm="http://schemas.microsoft.com/office/excel/2006/main">
          <x14:cfRule type="dataBar" id="{A4808AF7-7F7C-41C6-9766-878F40E71A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F4857:F4872</xm:sqref>
        </x14:conditionalFormatting>
        <x14:conditionalFormatting xmlns:xm="http://schemas.microsoft.com/office/excel/2006/main">
          <x14:cfRule type="dataBar" id="{547B93F5-3071-43EB-9433-773F600D40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G4857:G4872</xm:sqref>
        </x14:conditionalFormatting>
        <x14:conditionalFormatting xmlns:xm="http://schemas.microsoft.com/office/excel/2006/main">
          <x14:cfRule type="dataBar" id="{4BC4C741-129A-422F-AD8A-AD6B1DEB1C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H4857:H4872</xm:sqref>
        </x14:conditionalFormatting>
        <x14:conditionalFormatting xmlns:xm="http://schemas.microsoft.com/office/excel/2006/main">
          <x14:cfRule type="dataBar" id="{746C9F51-3F6C-423C-97E9-43FEFAC0F3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I4857:I4872</xm:sqref>
        </x14:conditionalFormatting>
        <x14:conditionalFormatting xmlns:xm="http://schemas.microsoft.com/office/excel/2006/main">
          <x14:cfRule type="dataBar" id="{F4805568-0DDE-4065-9A74-D21E316224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J4857:J4872</xm:sqref>
        </x14:conditionalFormatting>
        <x14:conditionalFormatting xmlns:xm="http://schemas.microsoft.com/office/excel/2006/main">
          <x14:cfRule type="dataBar" id="{F52BA0E2-0537-4BCB-AE97-B29B0AA293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K4857:K4872</xm:sqref>
        </x14:conditionalFormatting>
        <x14:conditionalFormatting xmlns:xm="http://schemas.microsoft.com/office/excel/2006/main">
          <x14:cfRule type="dataBar" id="{578CF894-81CB-4C79-8E26-E99BCDF7EE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B4879:B4894</xm:sqref>
        </x14:conditionalFormatting>
        <x14:conditionalFormatting xmlns:xm="http://schemas.microsoft.com/office/excel/2006/main">
          <x14:cfRule type="dataBar" id="{4B24D9E7-C69F-46FE-B359-DE394FC6FC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C4879:C4894</xm:sqref>
        </x14:conditionalFormatting>
        <x14:conditionalFormatting xmlns:xm="http://schemas.microsoft.com/office/excel/2006/main">
          <x14:cfRule type="dataBar" id="{502D4DDF-6308-4211-9D81-49242B7DD7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D4879:D4894</xm:sqref>
        </x14:conditionalFormatting>
        <x14:conditionalFormatting xmlns:xm="http://schemas.microsoft.com/office/excel/2006/main">
          <x14:cfRule type="dataBar" id="{7E020318-9567-4B94-B631-02D0674754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E4879:E4894</xm:sqref>
        </x14:conditionalFormatting>
        <x14:conditionalFormatting xmlns:xm="http://schemas.microsoft.com/office/excel/2006/main">
          <x14:cfRule type="dataBar" id="{E84DC88A-18D8-4C84-9DC5-89693DD0BF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F4879:F4894</xm:sqref>
        </x14:conditionalFormatting>
        <x14:conditionalFormatting xmlns:xm="http://schemas.microsoft.com/office/excel/2006/main">
          <x14:cfRule type="dataBar" id="{2CDA378F-C77F-4A36-B206-B18ED7EA1D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G4879:G4894</xm:sqref>
        </x14:conditionalFormatting>
        <x14:conditionalFormatting xmlns:xm="http://schemas.microsoft.com/office/excel/2006/main">
          <x14:cfRule type="dataBar" id="{83AC6456-1DB5-4A69-B55A-652E1091E7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H4879:H4894</xm:sqref>
        </x14:conditionalFormatting>
        <x14:conditionalFormatting xmlns:xm="http://schemas.microsoft.com/office/excel/2006/main">
          <x14:cfRule type="dataBar" id="{CACADFC1-174B-40E7-9472-E0E819C1C9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I4879:I4894</xm:sqref>
        </x14:conditionalFormatting>
        <x14:conditionalFormatting xmlns:xm="http://schemas.microsoft.com/office/excel/2006/main">
          <x14:cfRule type="dataBar" id="{0B73A5C9-6F0B-46CF-A6C4-F792C5B250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J4879:J4894</xm:sqref>
        </x14:conditionalFormatting>
        <x14:conditionalFormatting xmlns:xm="http://schemas.microsoft.com/office/excel/2006/main">
          <x14:cfRule type="dataBar" id="{669DE4B0-D619-40DB-8B02-112DE7DCEE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K4879:K4894</xm:sqref>
        </x14:conditionalFormatting>
        <x14:conditionalFormatting xmlns:xm="http://schemas.microsoft.com/office/excel/2006/main">
          <x14:cfRule type="dataBar" id="{9B5AC520-B1C2-46E7-BA4A-AA7FBA41E6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B4899:B4914</xm:sqref>
        </x14:conditionalFormatting>
        <x14:conditionalFormatting xmlns:xm="http://schemas.microsoft.com/office/excel/2006/main">
          <x14:cfRule type="dataBar" id="{A5EEEDE7-DA4D-47A6-A079-3CAF769CA7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C4899:C4914</xm:sqref>
        </x14:conditionalFormatting>
        <x14:conditionalFormatting xmlns:xm="http://schemas.microsoft.com/office/excel/2006/main">
          <x14:cfRule type="dataBar" id="{ED024590-E514-434D-8580-515E98D5D1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D4899:D4914</xm:sqref>
        </x14:conditionalFormatting>
        <x14:conditionalFormatting xmlns:xm="http://schemas.microsoft.com/office/excel/2006/main">
          <x14:cfRule type="dataBar" id="{2A5CAD22-FDEA-4F25-B61D-740BCC74DF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E4899:E4914</xm:sqref>
        </x14:conditionalFormatting>
        <x14:conditionalFormatting xmlns:xm="http://schemas.microsoft.com/office/excel/2006/main">
          <x14:cfRule type="dataBar" id="{C9449806-0A1D-4DA6-83E7-7EC38FE858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F4899:F4914</xm:sqref>
        </x14:conditionalFormatting>
        <x14:conditionalFormatting xmlns:xm="http://schemas.microsoft.com/office/excel/2006/main">
          <x14:cfRule type="dataBar" id="{09BF9E87-DEF4-4FF8-8358-8A7010A20F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G4899:G4914</xm:sqref>
        </x14:conditionalFormatting>
        <x14:conditionalFormatting xmlns:xm="http://schemas.microsoft.com/office/excel/2006/main">
          <x14:cfRule type="dataBar" id="{76D64640-25B4-4B3B-B075-BCFFD5DBED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H4899:H4914</xm:sqref>
        </x14:conditionalFormatting>
        <x14:conditionalFormatting xmlns:xm="http://schemas.microsoft.com/office/excel/2006/main">
          <x14:cfRule type="dataBar" id="{40ABA290-FEAB-4C98-A153-985F992181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I4899:I4914</xm:sqref>
        </x14:conditionalFormatting>
        <x14:conditionalFormatting xmlns:xm="http://schemas.microsoft.com/office/excel/2006/main">
          <x14:cfRule type="dataBar" id="{4261CECA-0039-4F74-830F-920D882297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J4899:J4914</xm:sqref>
        </x14:conditionalFormatting>
        <x14:conditionalFormatting xmlns:xm="http://schemas.microsoft.com/office/excel/2006/main">
          <x14:cfRule type="dataBar" id="{9ED04B41-6378-4F75-97CB-F1F29F76B0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K4899:K4914</xm:sqref>
        </x14:conditionalFormatting>
        <x14:conditionalFormatting xmlns:xm="http://schemas.microsoft.com/office/excel/2006/main">
          <x14:cfRule type="dataBar" id="{BC2B9B5A-8F9E-4111-BC52-9A988E40EE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B4921:B4936</xm:sqref>
        </x14:conditionalFormatting>
        <x14:conditionalFormatting xmlns:xm="http://schemas.microsoft.com/office/excel/2006/main">
          <x14:cfRule type="dataBar" id="{523E86D2-4667-4B3A-9D30-DBE1A5A60A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C4921:C4936</xm:sqref>
        </x14:conditionalFormatting>
        <x14:conditionalFormatting xmlns:xm="http://schemas.microsoft.com/office/excel/2006/main">
          <x14:cfRule type="dataBar" id="{CBA02EEA-30DD-4E46-B4C4-75F4459DDB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D4921:D4936</xm:sqref>
        </x14:conditionalFormatting>
        <x14:conditionalFormatting xmlns:xm="http://schemas.microsoft.com/office/excel/2006/main">
          <x14:cfRule type="dataBar" id="{25C552E6-D94D-4E05-9656-DDD67339FF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E4921:E4936</xm:sqref>
        </x14:conditionalFormatting>
        <x14:conditionalFormatting xmlns:xm="http://schemas.microsoft.com/office/excel/2006/main">
          <x14:cfRule type="dataBar" id="{C7437713-FBEB-4356-99C3-935278394D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F4921:F4936</xm:sqref>
        </x14:conditionalFormatting>
        <x14:conditionalFormatting xmlns:xm="http://schemas.microsoft.com/office/excel/2006/main">
          <x14:cfRule type="dataBar" id="{38884BAF-437B-489C-9B0D-BE579FCBCD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G4921:G4936</xm:sqref>
        </x14:conditionalFormatting>
        <x14:conditionalFormatting xmlns:xm="http://schemas.microsoft.com/office/excel/2006/main">
          <x14:cfRule type="dataBar" id="{A15CBD3F-772E-40D3-820C-25B26E5A4C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H4921:H4936</xm:sqref>
        </x14:conditionalFormatting>
        <x14:conditionalFormatting xmlns:xm="http://schemas.microsoft.com/office/excel/2006/main">
          <x14:cfRule type="dataBar" id="{A798E7BD-8087-447D-91A7-0843D4D53B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I4921:I4936</xm:sqref>
        </x14:conditionalFormatting>
        <x14:conditionalFormatting xmlns:xm="http://schemas.microsoft.com/office/excel/2006/main">
          <x14:cfRule type="dataBar" id="{7A204AC3-9694-4B50-B819-D70F7CB9CC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J4921:J4936</xm:sqref>
        </x14:conditionalFormatting>
        <x14:conditionalFormatting xmlns:xm="http://schemas.microsoft.com/office/excel/2006/main">
          <x14:cfRule type="dataBar" id="{93C99A6A-D947-4BD3-B285-17022FA513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K4921:K4936</xm:sqref>
        </x14:conditionalFormatting>
        <x14:conditionalFormatting xmlns:xm="http://schemas.microsoft.com/office/excel/2006/main">
          <x14:cfRule type="dataBar" id="{6AF936CE-E78D-4D21-BB6A-F27D70BC3F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B4941:B4956</xm:sqref>
        </x14:conditionalFormatting>
        <x14:conditionalFormatting xmlns:xm="http://schemas.microsoft.com/office/excel/2006/main">
          <x14:cfRule type="dataBar" id="{7F1F1EAD-4D12-46B0-9BC9-51D76CB887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C4941:C4956</xm:sqref>
        </x14:conditionalFormatting>
        <x14:conditionalFormatting xmlns:xm="http://schemas.microsoft.com/office/excel/2006/main">
          <x14:cfRule type="dataBar" id="{ABD54852-462C-4054-B14D-8CF749ED0A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D4941:D4956</xm:sqref>
        </x14:conditionalFormatting>
        <x14:conditionalFormatting xmlns:xm="http://schemas.microsoft.com/office/excel/2006/main">
          <x14:cfRule type="dataBar" id="{2E38B352-88E5-4FB8-8D55-C8C39C422A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E4941:E4956</xm:sqref>
        </x14:conditionalFormatting>
        <x14:conditionalFormatting xmlns:xm="http://schemas.microsoft.com/office/excel/2006/main">
          <x14:cfRule type="dataBar" id="{0949F898-793F-43E4-A3C3-52069405AD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F4941:F4956</xm:sqref>
        </x14:conditionalFormatting>
        <x14:conditionalFormatting xmlns:xm="http://schemas.microsoft.com/office/excel/2006/main">
          <x14:cfRule type="dataBar" id="{F9C0210E-D118-4A18-92DE-56209A028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G4941:G4956</xm:sqref>
        </x14:conditionalFormatting>
        <x14:conditionalFormatting xmlns:xm="http://schemas.microsoft.com/office/excel/2006/main">
          <x14:cfRule type="dataBar" id="{98F69902-2B55-4127-A9FE-5B7D35DB10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H4941:H4956</xm:sqref>
        </x14:conditionalFormatting>
        <x14:conditionalFormatting xmlns:xm="http://schemas.microsoft.com/office/excel/2006/main">
          <x14:cfRule type="dataBar" id="{57108424-8904-4EF8-8408-7530D0A835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I4941:I4956</xm:sqref>
        </x14:conditionalFormatting>
        <x14:conditionalFormatting xmlns:xm="http://schemas.microsoft.com/office/excel/2006/main">
          <x14:cfRule type="dataBar" id="{D21E3F94-1CFC-4768-955E-DA17452968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J4941:J4956</xm:sqref>
        </x14:conditionalFormatting>
        <x14:conditionalFormatting xmlns:xm="http://schemas.microsoft.com/office/excel/2006/main">
          <x14:cfRule type="dataBar" id="{9D9BA7F0-1A34-476A-9752-05FFA194DF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K4941:K4956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4586F-85E2-4E52-833A-3A6AE54DBFB7}">
  <sheetPr codeName="Sheet12"/>
  <dimension ref="A1:AM115"/>
  <sheetViews>
    <sheetView zoomScale="70" zoomScaleNormal="70" workbookViewId="0">
      <selection activeCell="K7" sqref="K7"/>
    </sheetView>
  </sheetViews>
  <sheetFormatPr defaultColWidth="8.88671875" defaultRowHeight="20.399999999999999" x14ac:dyDescent="0.3"/>
  <cols>
    <col min="1" max="1" width="11.21875" style="190" bestFit="1" customWidth="1"/>
    <col min="2" max="2" width="9.44140625" style="191" customWidth="1"/>
    <col min="3" max="3" width="14.109375" style="192" bestFit="1" customWidth="1"/>
    <col min="4" max="4" width="17.109375" style="193" hidden="1" customWidth="1"/>
    <col min="5" max="5" width="13.5546875" style="193" hidden="1" customWidth="1"/>
    <col min="6" max="6" width="17.109375" style="193" hidden="1" customWidth="1"/>
    <col min="7" max="7" width="12.5546875" style="192" hidden="1" customWidth="1"/>
    <col min="8" max="8" width="11.33203125" style="192" hidden="1" customWidth="1"/>
    <col min="9" max="9" width="13.5546875" style="192" bestFit="1" customWidth="1"/>
    <col min="10" max="10" width="11.33203125" style="192" hidden="1" customWidth="1"/>
    <col min="11" max="11" width="12.21875" style="192" hidden="1" customWidth="1"/>
    <col min="12" max="12" width="9.88671875" style="192" hidden="1" customWidth="1"/>
    <col min="13" max="13" width="13.5546875" style="192" bestFit="1" customWidth="1"/>
    <col min="14" max="14" width="8.21875" style="192" bestFit="1" customWidth="1"/>
    <col min="15" max="15" width="17.109375" style="193" hidden="1" customWidth="1"/>
    <col min="16" max="16" width="13.5546875" style="193" hidden="1" customWidth="1"/>
    <col min="17" max="17" width="17.109375" style="193" hidden="1" customWidth="1"/>
    <col min="18" max="18" width="12.5546875" style="192" hidden="1" customWidth="1"/>
    <col min="19" max="19" width="11.33203125" style="192" hidden="1" customWidth="1"/>
    <col min="20" max="20" width="13.5546875" style="192" bestFit="1" customWidth="1"/>
    <col min="21" max="21" width="11.33203125" style="192" hidden="1" customWidth="1"/>
    <col min="22" max="22" width="12" style="192" hidden="1" customWidth="1"/>
    <col min="23" max="23" width="10.44140625" style="192" hidden="1" customWidth="1"/>
    <col min="24" max="24" width="13.5546875" style="192" bestFit="1" customWidth="1"/>
    <col min="25" max="36" width="7.21875" style="190" customWidth="1"/>
    <col min="37" max="37" width="0" style="176" hidden="1" customWidth="1"/>
    <col min="38" max="38" width="7.77734375" style="176" hidden="1" customWidth="1"/>
    <col min="39" max="39" width="5.77734375" style="176" hidden="1" customWidth="1"/>
    <col min="40" max="41" width="0" style="176" hidden="1" customWidth="1"/>
    <col min="42" max="16384" width="8.88671875" style="176"/>
  </cols>
  <sheetData>
    <row r="1" spans="1:36" ht="21.6" thickBot="1" x14ac:dyDescent="0.35">
      <c r="A1" s="164" t="s">
        <v>136</v>
      </c>
      <c r="B1" s="165" t="s">
        <v>6</v>
      </c>
      <c r="C1" s="166" t="s">
        <v>134</v>
      </c>
      <c r="D1" s="167" t="s">
        <v>29</v>
      </c>
      <c r="E1" s="167" t="s">
        <v>30</v>
      </c>
      <c r="F1" s="167" t="s">
        <v>31</v>
      </c>
      <c r="G1" s="167" t="s">
        <v>112</v>
      </c>
      <c r="H1" s="167" t="s">
        <v>32</v>
      </c>
      <c r="I1" s="167" t="s">
        <v>113</v>
      </c>
      <c r="J1" s="167" t="s">
        <v>33</v>
      </c>
      <c r="K1" s="167" t="s">
        <v>155</v>
      </c>
      <c r="L1" s="167" t="s">
        <v>114</v>
      </c>
      <c r="M1" s="168" t="s">
        <v>115</v>
      </c>
      <c r="N1" s="169" t="s">
        <v>161</v>
      </c>
      <c r="O1" s="170" t="s">
        <v>40</v>
      </c>
      <c r="P1" s="170" t="s">
        <v>39</v>
      </c>
      <c r="Q1" s="170" t="s">
        <v>38</v>
      </c>
      <c r="R1" s="170" t="s">
        <v>119</v>
      </c>
      <c r="S1" s="170" t="s">
        <v>37</v>
      </c>
      <c r="T1" s="170" t="s">
        <v>118</v>
      </c>
      <c r="U1" s="170" t="s">
        <v>36</v>
      </c>
      <c r="V1" s="170" t="s">
        <v>156</v>
      </c>
      <c r="W1" s="170" t="s">
        <v>117</v>
      </c>
      <c r="X1" s="171" t="s">
        <v>116</v>
      </c>
      <c r="Y1" s="238" t="s">
        <v>162</v>
      </c>
      <c r="Z1" s="238"/>
      <c r="AA1" s="238"/>
      <c r="AB1" s="172" t="s">
        <v>164</v>
      </c>
      <c r="AC1" s="172" t="s">
        <v>166</v>
      </c>
      <c r="AD1" s="173" t="s">
        <v>169</v>
      </c>
      <c r="AE1" s="238" t="s">
        <v>163</v>
      </c>
      <c r="AF1" s="238"/>
      <c r="AG1" s="238"/>
      <c r="AH1" s="174" t="s">
        <v>165</v>
      </c>
      <c r="AI1" s="174" t="s">
        <v>167</v>
      </c>
      <c r="AJ1" s="175" t="s">
        <v>168</v>
      </c>
    </row>
    <row r="2" spans="1:36" ht="21" x14ac:dyDescent="0.3">
      <c r="A2" s="180"/>
      <c r="B2" s="189"/>
      <c r="C2" s="181"/>
      <c r="D2" s="182"/>
      <c r="E2" s="182"/>
      <c r="F2" s="182"/>
      <c r="G2" s="183"/>
      <c r="H2" s="183"/>
      <c r="I2" s="184"/>
      <c r="J2" s="183"/>
      <c r="K2" s="183"/>
      <c r="L2" s="183"/>
      <c r="M2" s="183"/>
      <c r="N2" s="177"/>
      <c r="O2" s="185"/>
      <c r="P2" s="185"/>
      <c r="Q2" s="185"/>
      <c r="R2" s="186"/>
      <c r="S2" s="186"/>
      <c r="T2" s="187"/>
      <c r="U2" s="186"/>
      <c r="V2" s="186"/>
      <c r="W2" s="186"/>
      <c r="X2" s="188"/>
      <c r="Y2" s="178"/>
      <c r="Z2" s="178"/>
      <c r="AA2" s="178"/>
      <c r="AB2" s="178"/>
      <c r="AC2" s="178"/>
      <c r="AD2" s="178"/>
      <c r="AE2" s="179"/>
      <c r="AF2" s="179"/>
      <c r="AG2" s="179"/>
      <c r="AH2" s="179"/>
      <c r="AI2" s="179"/>
      <c r="AJ2" s="179"/>
    </row>
    <row r="3" spans="1:36" ht="21" x14ac:dyDescent="0.3">
      <c r="A3" s="180"/>
      <c r="B3" s="189"/>
      <c r="C3" s="181"/>
      <c r="D3" s="182"/>
      <c r="E3" s="182"/>
      <c r="F3" s="182"/>
      <c r="G3" s="183"/>
      <c r="H3" s="183"/>
      <c r="I3" s="184"/>
      <c r="J3" s="183"/>
      <c r="K3" s="183"/>
      <c r="L3" s="183"/>
      <c r="M3" s="183"/>
      <c r="N3" s="177" t="str">
        <f t="shared" ref="N3:N66" si="0">+IFERROR(O3/D3,"")</f>
        <v/>
      </c>
      <c r="O3" s="185"/>
      <c r="P3" s="185"/>
      <c r="Q3" s="185"/>
      <c r="R3" s="186"/>
      <c r="S3" s="186"/>
      <c r="T3" s="187"/>
      <c r="U3" s="186"/>
      <c r="V3" s="186"/>
      <c r="W3" s="186"/>
      <c r="X3" s="188"/>
      <c r="Y3" s="178" t="str">
        <f t="shared" ref="Y3:Y66" si="1">IF(AND(I3&lt;0),"BULL","")</f>
        <v/>
      </c>
      <c r="Z3" s="178" t="str">
        <f t="shared" ref="Z3:Z66" si="2">IF(AND(I3&lt;$I$3),"BULL","")</f>
        <v/>
      </c>
      <c r="AA3" s="178" t="str">
        <f t="shared" ref="AA3:AA66" si="3">IF(AND(I3&lt;I2),"BULL","")</f>
        <v/>
      </c>
      <c r="AB3" s="178" t="str">
        <f t="shared" ref="AB3:AB66" si="4">IF(AND(G3&gt;R3,L3&gt;0),"BULL","")</f>
        <v/>
      </c>
      <c r="AC3" s="178"/>
      <c r="AD3" s="178"/>
      <c r="AE3" s="179" t="str">
        <f t="shared" ref="AE3:AE66" si="5">IF(AND(T3&lt;0),"BEAR","")</f>
        <v/>
      </c>
      <c r="AF3" s="179" t="str">
        <f t="shared" ref="AF3:AF66" si="6">IF(AND(T3&lt;$T$3),"BEAR","")</f>
        <v/>
      </c>
      <c r="AG3" s="179" t="str">
        <f t="shared" ref="AG3:AG66" si="7">IF(AND(T3&lt;T2),"BEAR","")</f>
        <v/>
      </c>
      <c r="AH3" s="179" t="str">
        <f t="shared" ref="AH3:AH66" si="8">IF(AND(G3&lt;R3,W3&gt;0),"BEAR","")</f>
        <v/>
      </c>
      <c r="AI3" s="179"/>
      <c r="AJ3" s="179" t="str">
        <f t="shared" ref="AJ3:AJ66" si="9">IF(AND(H3&lt;H2,E3&gt;E2,N3&lt;N2),"BEAR","")</f>
        <v/>
      </c>
    </row>
    <row r="4" spans="1:36" ht="21" x14ac:dyDescent="0.3">
      <c r="A4" s="180"/>
      <c r="B4" s="189"/>
      <c r="C4" s="181"/>
      <c r="D4" s="182"/>
      <c r="E4" s="182"/>
      <c r="F4" s="182"/>
      <c r="G4" s="183"/>
      <c r="H4" s="183"/>
      <c r="I4" s="184"/>
      <c r="J4" s="183"/>
      <c r="K4" s="183"/>
      <c r="L4" s="183"/>
      <c r="M4" s="183"/>
      <c r="N4" s="177" t="str">
        <f t="shared" si="0"/>
        <v/>
      </c>
      <c r="O4" s="185"/>
      <c r="P4" s="185"/>
      <c r="Q4" s="185"/>
      <c r="R4" s="186"/>
      <c r="S4" s="186"/>
      <c r="T4" s="187"/>
      <c r="U4" s="186"/>
      <c r="V4" s="186"/>
      <c r="W4" s="186"/>
      <c r="X4" s="188"/>
      <c r="Y4" s="178" t="str">
        <f t="shared" si="1"/>
        <v/>
      </c>
      <c r="Z4" s="178" t="str">
        <f t="shared" si="2"/>
        <v/>
      </c>
      <c r="AA4" s="178" t="str">
        <f t="shared" si="3"/>
        <v/>
      </c>
      <c r="AB4" s="178" t="str">
        <f t="shared" si="4"/>
        <v/>
      </c>
      <c r="AC4" s="178" t="str">
        <f t="shared" ref="AC4:AC67" si="10">IF(AND(E4&lt;E3,H4&lt;H3,N4&lt;N3),"BULL","")</f>
        <v/>
      </c>
      <c r="AD4" s="178" t="str">
        <f t="shared" ref="AD4:AD67" si="11">IF(AND(P4&gt;P3,N4&gt;N3,S4&lt;S3),"BULL","")</f>
        <v/>
      </c>
      <c r="AE4" s="179" t="str">
        <f t="shared" si="5"/>
        <v/>
      </c>
      <c r="AF4" s="179" t="str">
        <f t="shared" si="6"/>
        <v/>
      </c>
      <c r="AG4" s="179" t="str">
        <f t="shared" si="7"/>
        <v/>
      </c>
      <c r="AH4" s="179" t="str">
        <f t="shared" si="8"/>
        <v/>
      </c>
      <c r="AI4" s="179"/>
      <c r="AJ4" s="179" t="str">
        <f t="shared" si="9"/>
        <v/>
      </c>
    </row>
    <row r="5" spans="1:36" ht="21" x14ac:dyDescent="0.3">
      <c r="A5" s="180"/>
      <c r="B5" s="189"/>
      <c r="C5" s="181"/>
      <c r="D5" s="182"/>
      <c r="E5" s="182"/>
      <c r="F5" s="182"/>
      <c r="G5" s="183"/>
      <c r="H5" s="183"/>
      <c r="I5" s="184"/>
      <c r="J5" s="183"/>
      <c r="K5" s="183"/>
      <c r="L5" s="183"/>
      <c r="M5" s="183"/>
      <c r="N5" s="177" t="str">
        <f t="shared" si="0"/>
        <v/>
      </c>
      <c r="O5" s="185"/>
      <c r="P5" s="185"/>
      <c r="Q5" s="185"/>
      <c r="R5" s="186"/>
      <c r="S5" s="186"/>
      <c r="T5" s="187"/>
      <c r="U5" s="186"/>
      <c r="V5" s="186"/>
      <c r="W5" s="186"/>
      <c r="X5" s="188"/>
      <c r="Y5" s="178" t="str">
        <f t="shared" si="1"/>
        <v/>
      </c>
      <c r="Z5" s="178" t="str">
        <f t="shared" si="2"/>
        <v/>
      </c>
      <c r="AA5" s="178" t="str">
        <f t="shared" si="3"/>
        <v/>
      </c>
      <c r="AB5" s="178" t="str">
        <f t="shared" si="4"/>
        <v/>
      </c>
      <c r="AC5" s="178" t="str">
        <f t="shared" si="10"/>
        <v/>
      </c>
      <c r="AD5" s="178" t="str">
        <f t="shared" si="11"/>
        <v/>
      </c>
      <c r="AE5" s="179" t="str">
        <f t="shared" si="5"/>
        <v/>
      </c>
      <c r="AF5" s="179" t="str">
        <f t="shared" si="6"/>
        <v/>
      </c>
      <c r="AG5" s="179" t="str">
        <f t="shared" si="7"/>
        <v/>
      </c>
      <c r="AH5" s="179" t="str">
        <f t="shared" si="8"/>
        <v/>
      </c>
      <c r="AI5" s="179"/>
      <c r="AJ5" s="179" t="str">
        <f t="shared" si="9"/>
        <v/>
      </c>
    </row>
    <row r="6" spans="1:36" ht="21" x14ac:dyDescent="0.3">
      <c r="A6" s="180"/>
      <c r="B6" s="189"/>
      <c r="C6" s="181"/>
      <c r="D6" s="182"/>
      <c r="E6" s="182"/>
      <c r="F6" s="182"/>
      <c r="G6" s="183"/>
      <c r="H6" s="183"/>
      <c r="I6" s="184"/>
      <c r="J6" s="183"/>
      <c r="K6" s="183"/>
      <c r="L6" s="183"/>
      <c r="M6" s="183"/>
      <c r="N6" s="177" t="str">
        <f t="shared" si="0"/>
        <v/>
      </c>
      <c r="O6" s="185"/>
      <c r="P6" s="185"/>
      <c r="Q6" s="185"/>
      <c r="R6" s="186"/>
      <c r="S6" s="186"/>
      <c r="T6" s="187"/>
      <c r="U6" s="186"/>
      <c r="V6" s="186"/>
      <c r="W6" s="186"/>
      <c r="X6" s="188"/>
      <c r="Y6" s="178" t="str">
        <f t="shared" si="1"/>
        <v/>
      </c>
      <c r="Z6" s="178" t="str">
        <f t="shared" si="2"/>
        <v/>
      </c>
      <c r="AA6" s="178" t="str">
        <f t="shared" si="3"/>
        <v/>
      </c>
      <c r="AB6" s="178" t="str">
        <f t="shared" si="4"/>
        <v/>
      </c>
      <c r="AC6" s="178" t="str">
        <f t="shared" si="10"/>
        <v/>
      </c>
      <c r="AD6" s="178" t="str">
        <f t="shared" si="11"/>
        <v/>
      </c>
      <c r="AE6" s="179" t="str">
        <f t="shared" si="5"/>
        <v/>
      </c>
      <c r="AF6" s="179" t="str">
        <f t="shared" si="6"/>
        <v/>
      </c>
      <c r="AG6" s="179" t="str">
        <f t="shared" si="7"/>
        <v/>
      </c>
      <c r="AH6" s="179" t="str">
        <f t="shared" si="8"/>
        <v/>
      </c>
      <c r="AI6" s="179" t="str">
        <f t="shared" ref="AI6:AI69" si="12">IF(AND(N6&gt;N5,P6&gt;P5,S6&gt;S5),"BEAR","")</f>
        <v/>
      </c>
      <c r="AJ6" s="179" t="str">
        <f t="shared" si="9"/>
        <v/>
      </c>
    </row>
    <row r="7" spans="1:36" ht="21" x14ac:dyDescent="0.3">
      <c r="A7" s="180"/>
      <c r="B7" s="189"/>
      <c r="C7" s="181"/>
      <c r="D7" s="182"/>
      <c r="E7" s="182"/>
      <c r="F7" s="182"/>
      <c r="G7" s="183"/>
      <c r="H7" s="183"/>
      <c r="I7" s="184"/>
      <c r="J7" s="183"/>
      <c r="K7" s="183"/>
      <c r="L7" s="183"/>
      <c r="M7" s="183"/>
      <c r="N7" s="177" t="str">
        <f t="shared" si="0"/>
        <v/>
      </c>
      <c r="O7" s="185"/>
      <c r="P7" s="185"/>
      <c r="Q7" s="185"/>
      <c r="R7" s="186"/>
      <c r="S7" s="186"/>
      <c r="T7" s="187"/>
      <c r="U7" s="186"/>
      <c r="V7" s="186"/>
      <c r="W7" s="186"/>
      <c r="X7" s="188"/>
      <c r="Y7" s="178" t="str">
        <f t="shared" si="1"/>
        <v/>
      </c>
      <c r="Z7" s="178" t="str">
        <f t="shared" si="2"/>
        <v/>
      </c>
      <c r="AA7" s="178" t="str">
        <f t="shared" si="3"/>
        <v/>
      </c>
      <c r="AB7" s="178" t="str">
        <f t="shared" si="4"/>
        <v/>
      </c>
      <c r="AC7" s="178" t="str">
        <f t="shared" si="10"/>
        <v/>
      </c>
      <c r="AD7" s="178" t="str">
        <f t="shared" si="11"/>
        <v/>
      </c>
      <c r="AE7" s="179" t="str">
        <f t="shared" si="5"/>
        <v/>
      </c>
      <c r="AF7" s="179" t="str">
        <f t="shared" si="6"/>
        <v/>
      </c>
      <c r="AG7" s="179" t="str">
        <f t="shared" si="7"/>
        <v/>
      </c>
      <c r="AH7" s="179" t="str">
        <f t="shared" si="8"/>
        <v/>
      </c>
      <c r="AI7" s="179" t="str">
        <f t="shared" si="12"/>
        <v/>
      </c>
      <c r="AJ7" s="179" t="str">
        <f t="shared" si="9"/>
        <v/>
      </c>
    </row>
    <row r="8" spans="1:36" ht="21" x14ac:dyDescent="0.3">
      <c r="A8" s="180"/>
      <c r="B8" s="189"/>
      <c r="C8" s="181"/>
      <c r="D8" s="182"/>
      <c r="E8" s="182"/>
      <c r="F8" s="182"/>
      <c r="G8" s="183"/>
      <c r="H8" s="183"/>
      <c r="I8" s="184"/>
      <c r="J8" s="183"/>
      <c r="K8" s="183"/>
      <c r="L8" s="183"/>
      <c r="M8" s="183"/>
      <c r="N8" s="177" t="str">
        <f t="shared" si="0"/>
        <v/>
      </c>
      <c r="O8" s="185"/>
      <c r="P8" s="185"/>
      <c r="Q8" s="185"/>
      <c r="R8" s="186"/>
      <c r="S8" s="186"/>
      <c r="T8" s="187"/>
      <c r="U8" s="186"/>
      <c r="V8" s="186"/>
      <c r="W8" s="186"/>
      <c r="X8" s="188"/>
      <c r="Y8" s="178" t="str">
        <f t="shared" si="1"/>
        <v/>
      </c>
      <c r="Z8" s="178" t="str">
        <f t="shared" si="2"/>
        <v/>
      </c>
      <c r="AA8" s="178" t="str">
        <f t="shared" si="3"/>
        <v/>
      </c>
      <c r="AB8" s="178" t="str">
        <f t="shared" si="4"/>
        <v/>
      </c>
      <c r="AC8" s="178" t="str">
        <f t="shared" si="10"/>
        <v/>
      </c>
      <c r="AD8" s="178" t="str">
        <f t="shared" si="11"/>
        <v/>
      </c>
      <c r="AE8" s="179" t="str">
        <f t="shared" si="5"/>
        <v/>
      </c>
      <c r="AF8" s="179" t="str">
        <f t="shared" si="6"/>
        <v/>
      </c>
      <c r="AG8" s="179" t="str">
        <f t="shared" si="7"/>
        <v/>
      </c>
      <c r="AH8" s="179" t="str">
        <f t="shared" si="8"/>
        <v/>
      </c>
      <c r="AI8" s="179" t="str">
        <f t="shared" si="12"/>
        <v/>
      </c>
      <c r="AJ8" s="179" t="str">
        <f t="shared" si="9"/>
        <v/>
      </c>
    </row>
    <row r="9" spans="1:36" ht="21" x14ac:dyDescent="0.3">
      <c r="A9" s="180"/>
      <c r="B9" s="189"/>
      <c r="C9" s="181"/>
      <c r="D9" s="182"/>
      <c r="E9" s="182"/>
      <c r="F9" s="182"/>
      <c r="G9" s="183"/>
      <c r="H9" s="183"/>
      <c r="I9" s="184"/>
      <c r="J9" s="183"/>
      <c r="K9" s="183"/>
      <c r="L9" s="183"/>
      <c r="M9" s="183"/>
      <c r="N9" s="177" t="str">
        <f t="shared" si="0"/>
        <v/>
      </c>
      <c r="O9" s="185"/>
      <c r="P9" s="185"/>
      <c r="Q9" s="185"/>
      <c r="R9" s="186"/>
      <c r="S9" s="186"/>
      <c r="T9" s="187"/>
      <c r="U9" s="186"/>
      <c r="V9" s="186"/>
      <c r="W9" s="186"/>
      <c r="X9" s="188"/>
      <c r="Y9" s="178" t="str">
        <f t="shared" si="1"/>
        <v/>
      </c>
      <c r="Z9" s="178" t="str">
        <f t="shared" si="2"/>
        <v/>
      </c>
      <c r="AA9" s="178" t="str">
        <f t="shared" si="3"/>
        <v/>
      </c>
      <c r="AB9" s="178" t="str">
        <f t="shared" si="4"/>
        <v/>
      </c>
      <c r="AC9" s="178" t="str">
        <f t="shared" si="10"/>
        <v/>
      </c>
      <c r="AD9" s="178" t="str">
        <f t="shared" si="11"/>
        <v/>
      </c>
      <c r="AE9" s="179" t="str">
        <f t="shared" si="5"/>
        <v/>
      </c>
      <c r="AF9" s="179" t="str">
        <f t="shared" si="6"/>
        <v/>
      </c>
      <c r="AG9" s="179" t="str">
        <f t="shared" si="7"/>
        <v/>
      </c>
      <c r="AH9" s="179" t="str">
        <f t="shared" si="8"/>
        <v/>
      </c>
      <c r="AI9" s="179" t="str">
        <f t="shared" si="12"/>
        <v/>
      </c>
      <c r="AJ9" s="179" t="str">
        <f t="shared" si="9"/>
        <v/>
      </c>
    </row>
    <row r="10" spans="1:36" ht="21" x14ac:dyDescent="0.3">
      <c r="A10" s="180"/>
      <c r="B10" s="189"/>
      <c r="C10" s="181"/>
      <c r="D10" s="182"/>
      <c r="E10" s="182"/>
      <c r="F10" s="182"/>
      <c r="G10" s="183"/>
      <c r="H10" s="183"/>
      <c r="I10" s="184"/>
      <c r="J10" s="183"/>
      <c r="K10" s="183"/>
      <c r="L10" s="183"/>
      <c r="M10" s="183"/>
      <c r="N10" s="177" t="str">
        <f t="shared" si="0"/>
        <v/>
      </c>
      <c r="O10" s="185"/>
      <c r="P10" s="185"/>
      <c r="Q10" s="185"/>
      <c r="R10" s="186"/>
      <c r="S10" s="186"/>
      <c r="T10" s="187"/>
      <c r="U10" s="186"/>
      <c r="V10" s="186"/>
      <c r="W10" s="186"/>
      <c r="X10" s="188"/>
      <c r="Y10" s="178" t="str">
        <f t="shared" si="1"/>
        <v/>
      </c>
      <c r="Z10" s="178" t="str">
        <f t="shared" si="2"/>
        <v/>
      </c>
      <c r="AA10" s="178" t="str">
        <f t="shared" si="3"/>
        <v/>
      </c>
      <c r="AB10" s="178" t="str">
        <f t="shared" si="4"/>
        <v/>
      </c>
      <c r="AC10" s="178" t="str">
        <f t="shared" si="10"/>
        <v/>
      </c>
      <c r="AD10" s="178" t="str">
        <f t="shared" si="11"/>
        <v/>
      </c>
      <c r="AE10" s="179" t="str">
        <f t="shared" si="5"/>
        <v/>
      </c>
      <c r="AF10" s="179" t="str">
        <f t="shared" si="6"/>
        <v/>
      </c>
      <c r="AG10" s="179" t="str">
        <f t="shared" si="7"/>
        <v/>
      </c>
      <c r="AH10" s="179" t="str">
        <f t="shared" si="8"/>
        <v/>
      </c>
      <c r="AI10" s="179" t="str">
        <f t="shared" si="12"/>
        <v/>
      </c>
      <c r="AJ10" s="179" t="str">
        <f t="shared" si="9"/>
        <v/>
      </c>
    </row>
    <row r="11" spans="1:36" ht="21" x14ac:dyDescent="0.3">
      <c r="A11" s="180"/>
      <c r="B11" s="189"/>
      <c r="C11" s="181"/>
      <c r="D11" s="182"/>
      <c r="E11" s="182"/>
      <c r="F11" s="182"/>
      <c r="G11" s="183"/>
      <c r="H11" s="183"/>
      <c r="I11" s="184"/>
      <c r="J11" s="183"/>
      <c r="K11" s="183"/>
      <c r="L11" s="183"/>
      <c r="M11" s="183"/>
      <c r="N11" s="177" t="str">
        <f t="shared" si="0"/>
        <v/>
      </c>
      <c r="O11" s="185"/>
      <c r="P11" s="185"/>
      <c r="Q11" s="185"/>
      <c r="R11" s="186"/>
      <c r="S11" s="186"/>
      <c r="T11" s="187"/>
      <c r="U11" s="186"/>
      <c r="V11" s="186"/>
      <c r="W11" s="186"/>
      <c r="X11" s="188"/>
      <c r="Y11" s="178" t="str">
        <f t="shared" si="1"/>
        <v/>
      </c>
      <c r="Z11" s="178" t="str">
        <f t="shared" si="2"/>
        <v/>
      </c>
      <c r="AA11" s="178" t="str">
        <f t="shared" si="3"/>
        <v/>
      </c>
      <c r="AB11" s="178" t="str">
        <f t="shared" si="4"/>
        <v/>
      </c>
      <c r="AC11" s="178" t="str">
        <f t="shared" si="10"/>
        <v/>
      </c>
      <c r="AD11" s="178" t="str">
        <f t="shared" si="11"/>
        <v/>
      </c>
      <c r="AE11" s="179" t="str">
        <f t="shared" si="5"/>
        <v/>
      </c>
      <c r="AF11" s="179" t="str">
        <f t="shared" si="6"/>
        <v/>
      </c>
      <c r="AG11" s="179" t="str">
        <f t="shared" si="7"/>
        <v/>
      </c>
      <c r="AH11" s="179" t="str">
        <f t="shared" si="8"/>
        <v/>
      </c>
      <c r="AI11" s="179" t="str">
        <f t="shared" si="12"/>
        <v/>
      </c>
      <c r="AJ11" s="179" t="str">
        <f t="shared" si="9"/>
        <v/>
      </c>
    </row>
    <row r="12" spans="1:36" ht="21" x14ac:dyDescent="0.3">
      <c r="A12" s="180"/>
      <c r="B12" s="189"/>
      <c r="C12" s="181"/>
      <c r="D12" s="182"/>
      <c r="E12" s="182"/>
      <c r="F12" s="182"/>
      <c r="G12" s="183"/>
      <c r="H12" s="183"/>
      <c r="I12" s="184"/>
      <c r="J12" s="183"/>
      <c r="K12" s="183"/>
      <c r="L12" s="183"/>
      <c r="M12" s="183"/>
      <c r="N12" s="177" t="str">
        <f t="shared" si="0"/>
        <v/>
      </c>
      <c r="O12" s="185"/>
      <c r="P12" s="185"/>
      <c r="Q12" s="185"/>
      <c r="R12" s="186"/>
      <c r="S12" s="186"/>
      <c r="T12" s="187"/>
      <c r="U12" s="186"/>
      <c r="V12" s="186"/>
      <c r="W12" s="186"/>
      <c r="X12" s="188"/>
      <c r="Y12" s="178" t="str">
        <f t="shared" si="1"/>
        <v/>
      </c>
      <c r="Z12" s="178" t="str">
        <f t="shared" si="2"/>
        <v/>
      </c>
      <c r="AA12" s="178" t="str">
        <f t="shared" si="3"/>
        <v/>
      </c>
      <c r="AB12" s="178" t="str">
        <f t="shared" si="4"/>
        <v/>
      </c>
      <c r="AC12" s="178" t="str">
        <f t="shared" si="10"/>
        <v/>
      </c>
      <c r="AD12" s="178" t="str">
        <f t="shared" si="11"/>
        <v/>
      </c>
      <c r="AE12" s="179" t="str">
        <f t="shared" si="5"/>
        <v/>
      </c>
      <c r="AF12" s="179" t="str">
        <f t="shared" si="6"/>
        <v/>
      </c>
      <c r="AG12" s="179" t="str">
        <f t="shared" si="7"/>
        <v/>
      </c>
      <c r="AH12" s="179" t="str">
        <f t="shared" si="8"/>
        <v/>
      </c>
      <c r="AI12" s="179" t="str">
        <f t="shared" si="12"/>
        <v/>
      </c>
      <c r="AJ12" s="179" t="str">
        <f t="shared" si="9"/>
        <v/>
      </c>
    </row>
    <row r="13" spans="1:36" ht="21" x14ac:dyDescent="0.3">
      <c r="A13" s="180"/>
      <c r="B13" s="189"/>
      <c r="C13" s="181"/>
      <c r="D13" s="182"/>
      <c r="E13" s="182"/>
      <c r="F13" s="182"/>
      <c r="G13" s="183"/>
      <c r="H13" s="183"/>
      <c r="I13" s="184"/>
      <c r="J13" s="183"/>
      <c r="K13" s="183"/>
      <c r="L13" s="183"/>
      <c r="M13" s="183"/>
      <c r="N13" s="177" t="str">
        <f t="shared" si="0"/>
        <v/>
      </c>
      <c r="O13" s="185"/>
      <c r="P13" s="185"/>
      <c r="Q13" s="185"/>
      <c r="R13" s="186"/>
      <c r="S13" s="186"/>
      <c r="T13" s="187"/>
      <c r="U13" s="186"/>
      <c r="V13" s="186"/>
      <c r="W13" s="186"/>
      <c r="X13" s="188"/>
      <c r="Y13" s="178" t="str">
        <f t="shared" si="1"/>
        <v/>
      </c>
      <c r="Z13" s="178" t="str">
        <f t="shared" si="2"/>
        <v/>
      </c>
      <c r="AA13" s="178" t="str">
        <f t="shared" si="3"/>
        <v/>
      </c>
      <c r="AB13" s="178" t="str">
        <f t="shared" si="4"/>
        <v/>
      </c>
      <c r="AC13" s="178" t="str">
        <f t="shared" si="10"/>
        <v/>
      </c>
      <c r="AD13" s="178" t="str">
        <f t="shared" si="11"/>
        <v/>
      </c>
      <c r="AE13" s="179" t="str">
        <f t="shared" si="5"/>
        <v/>
      </c>
      <c r="AF13" s="179" t="str">
        <f t="shared" si="6"/>
        <v/>
      </c>
      <c r="AG13" s="179" t="str">
        <f t="shared" si="7"/>
        <v/>
      </c>
      <c r="AH13" s="179" t="str">
        <f t="shared" si="8"/>
        <v/>
      </c>
      <c r="AI13" s="179" t="str">
        <f t="shared" si="12"/>
        <v/>
      </c>
      <c r="AJ13" s="179" t="str">
        <f t="shared" si="9"/>
        <v/>
      </c>
    </row>
    <row r="14" spans="1:36" ht="21" x14ac:dyDescent="0.3">
      <c r="A14" s="180"/>
      <c r="B14" s="189"/>
      <c r="C14" s="181"/>
      <c r="D14" s="182"/>
      <c r="E14" s="182"/>
      <c r="F14" s="182"/>
      <c r="G14" s="183"/>
      <c r="H14" s="183"/>
      <c r="I14" s="184"/>
      <c r="J14" s="183"/>
      <c r="K14" s="183"/>
      <c r="L14" s="183"/>
      <c r="M14" s="183"/>
      <c r="N14" s="177" t="str">
        <f t="shared" si="0"/>
        <v/>
      </c>
      <c r="O14" s="185"/>
      <c r="P14" s="185"/>
      <c r="Q14" s="185"/>
      <c r="R14" s="186"/>
      <c r="S14" s="186"/>
      <c r="T14" s="187"/>
      <c r="U14" s="186"/>
      <c r="V14" s="186"/>
      <c r="W14" s="186"/>
      <c r="X14" s="188"/>
      <c r="Y14" s="178" t="str">
        <f t="shared" si="1"/>
        <v/>
      </c>
      <c r="Z14" s="178" t="str">
        <f t="shared" si="2"/>
        <v/>
      </c>
      <c r="AA14" s="178" t="str">
        <f t="shared" si="3"/>
        <v/>
      </c>
      <c r="AB14" s="178" t="str">
        <f t="shared" si="4"/>
        <v/>
      </c>
      <c r="AC14" s="178" t="str">
        <f t="shared" si="10"/>
        <v/>
      </c>
      <c r="AD14" s="178" t="str">
        <f t="shared" si="11"/>
        <v/>
      </c>
      <c r="AE14" s="179" t="str">
        <f t="shared" si="5"/>
        <v/>
      </c>
      <c r="AF14" s="179" t="str">
        <f t="shared" si="6"/>
        <v/>
      </c>
      <c r="AG14" s="179" t="str">
        <f t="shared" si="7"/>
        <v/>
      </c>
      <c r="AH14" s="179" t="str">
        <f t="shared" si="8"/>
        <v/>
      </c>
      <c r="AI14" s="179" t="str">
        <f t="shared" si="12"/>
        <v/>
      </c>
      <c r="AJ14" s="179" t="str">
        <f t="shared" si="9"/>
        <v/>
      </c>
    </row>
    <row r="15" spans="1:36" ht="21" x14ac:dyDescent="0.3">
      <c r="A15" s="180"/>
      <c r="B15" s="189"/>
      <c r="C15" s="181"/>
      <c r="D15" s="182"/>
      <c r="E15" s="182"/>
      <c r="F15" s="182"/>
      <c r="G15" s="183"/>
      <c r="H15" s="183"/>
      <c r="I15" s="184"/>
      <c r="J15" s="183"/>
      <c r="K15" s="183"/>
      <c r="L15" s="183"/>
      <c r="M15" s="183"/>
      <c r="N15" s="177" t="str">
        <f t="shared" si="0"/>
        <v/>
      </c>
      <c r="O15" s="185"/>
      <c r="P15" s="185"/>
      <c r="Q15" s="185"/>
      <c r="R15" s="186"/>
      <c r="S15" s="186"/>
      <c r="T15" s="187"/>
      <c r="U15" s="186"/>
      <c r="V15" s="186"/>
      <c r="W15" s="186"/>
      <c r="X15" s="188"/>
      <c r="Y15" s="178" t="str">
        <f t="shared" si="1"/>
        <v/>
      </c>
      <c r="Z15" s="178" t="str">
        <f t="shared" si="2"/>
        <v/>
      </c>
      <c r="AA15" s="178" t="str">
        <f t="shared" si="3"/>
        <v/>
      </c>
      <c r="AB15" s="178" t="str">
        <f t="shared" si="4"/>
        <v/>
      </c>
      <c r="AC15" s="178" t="str">
        <f t="shared" si="10"/>
        <v/>
      </c>
      <c r="AD15" s="178" t="str">
        <f t="shared" si="11"/>
        <v/>
      </c>
      <c r="AE15" s="179" t="str">
        <f t="shared" si="5"/>
        <v/>
      </c>
      <c r="AF15" s="179" t="str">
        <f t="shared" si="6"/>
        <v/>
      </c>
      <c r="AG15" s="179" t="str">
        <f t="shared" si="7"/>
        <v/>
      </c>
      <c r="AH15" s="179" t="str">
        <f t="shared" si="8"/>
        <v/>
      </c>
      <c r="AI15" s="179" t="str">
        <f t="shared" si="12"/>
        <v/>
      </c>
      <c r="AJ15" s="179" t="str">
        <f t="shared" si="9"/>
        <v/>
      </c>
    </row>
    <row r="16" spans="1:36" ht="21" x14ac:dyDescent="0.3">
      <c r="A16" s="180"/>
      <c r="B16" s="189"/>
      <c r="C16" s="181"/>
      <c r="D16" s="182"/>
      <c r="E16" s="182"/>
      <c r="F16" s="182"/>
      <c r="G16" s="183"/>
      <c r="H16" s="183"/>
      <c r="I16" s="184"/>
      <c r="J16" s="183"/>
      <c r="K16" s="183"/>
      <c r="L16" s="183"/>
      <c r="M16" s="183"/>
      <c r="N16" s="177" t="str">
        <f t="shared" si="0"/>
        <v/>
      </c>
      <c r="O16" s="185"/>
      <c r="P16" s="185"/>
      <c r="Q16" s="185"/>
      <c r="R16" s="186"/>
      <c r="S16" s="186"/>
      <c r="T16" s="187"/>
      <c r="U16" s="186"/>
      <c r="V16" s="186"/>
      <c r="W16" s="186"/>
      <c r="X16" s="188"/>
      <c r="Y16" s="178" t="str">
        <f t="shared" si="1"/>
        <v/>
      </c>
      <c r="Z16" s="178" t="str">
        <f t="shared" si="2"/>
        <v/>
      </c>
      <c r="AA16" s="178" t="str">
        <f t="shared" si="3"/>
        <v/>
      </c>
      <c r="AB16" s="178" t="str">
        <f t="shared" si="4"/>
        <v/>
      </c>
      <c r="AC16" s="178" t="str">
        <f t="shared" si="10"/>
        <v/>
      </c>
      <c r="AD16" s="178" t="str">
        <f t="shared" si="11"/>
        <v/>
      </c>
      <c r="AE16" s="179" t="str">
        <f t="shared" si="5"/>
        <v/>
      </c>
      <c r="AF16" s="179" t="str">
        <f t="shared" si="6"/>
        <v/>
      </c>
      <c r="AG16" s="179" t="str">
        <f t="shared" si="7"/>
        <v/>
      </c>
      <c r="AH16" s="179" t="str">
        <f t="shared" si="8"/>
        <v/>
      </c>
      <c r="AI16" s="179" t="str">
        <f t="shared" si="12"/>
        <v/>
      </c>
      <c r="AJ16" s="179" t="str">
        <f t="shared" si="9"/>
        <v/>
      </c>
    </row>
    <row r="17" spans="1:36" ht="21" x14ac:dyDescent="0.3">
      <c r="A17" s="180"/>
      <c r="B17" s="189"/>
      <c r="C17" s="181"/>
      <c r="D17" s="182"/>
      <c r="E17" s="182"/>
      <c r="F17" s="182"/>
      <c r="G17" s="183"/>
      <c r="H17" s="183"/>
      <c r="I17" s="184"/>
      <c r="J17" s="183"/>
      <c r="K17" s="183"/>
      <c r="L17" s="183"/>
      <c r="M17" s="183"/>
      <c r="N17" s="177" t="str">
        <f t="shared" si="0"/>
        <v/>
      </c>
      <c r="O17" s="185"/>
      <c r="P17" s="185"/>
      <c r="Q17" s="185"/>
      <c r="R17" s="186"/>
      <c r="S17" s="186"/>
      <c r="T17" s="187"/>
      <c r="U17" s="186"/>
      <c r="V17" s="186"/>
      <c r="W17" s="186"/>
      <c r="X17" s="188"/>
      <c r="Y17" s="178" t="str">
        <f t="shared" si="1"/>
        <v/>
      </c>
      <c r="Z17" s="178" t="str">
        <f t="shared" si="2"/>
        <v/>
      </c>
      <c r="AA17" s="178" t="str">
        <f t="shared" si="3"/>
        <v/>
      </c>
      <c r="AB17" s="178" t="str">
        <f t="shared" si="4"/>
        <v/>
      </c>
      <c r="AC17" s="178" t="str">
        <f t="shared" si="10"/>
        <v/>
      </c>
      <c r="AD17" s="178" t="str">
        <f t="shared" si="11"/>
        <v/>
      </c>
      <c r="AE17" s="179" t="str">
        <f t="shared" si="5"/>
        <v/>
      </c>
      <c r="AF17" s="179" t="str">
        <f t="shared" si="6"/>
        <v/>
      </c>
      <c r="AG17" s="179" t="str">
        <f t="shared" si="7"/>
        <v/>
      </c>
      <c r="AH17" s="179" t="str">
        <f t="shared" si="8"/>
        <v/>
      </c>
      <c r="AI17" s="179" t="str">
        <f t="shared" si="12"/>
        <v/>
      </c>
      <c r="AJ17" s="179" t="str">
        <f t="shared" si="9"/>
        <v/>
      </c>
    </row>
    <row r="18" spans="1:36" ht="21" x14ac:dyDescent="0.3">
      <c r="A18" s="180"/>
      <c r="B18" s="189"/>
      <c r="C18" s="181"/>
      <c r="D18" s="182"/>
      <c r="E18" s="182"/>
      <c r="F18" s="182"/>
      <c r="G18" s="183"/>
      <c r="H18" s="183"/>
      <c r="I18" s="184"/>
      <c r="J18" s="183"/>
      <c r="K18" s="183"/>
      <c r="L18" s="183"/>
      <c r="M18" s="183"/>
      <c r="N18" s="177" t="str">
        <f t="shared" si="0"/>
        <v/>
      </c>
      <c r="O18" s="185"/>
      <c r="P18" s="185"/>
      <c r="Q18" s="185"/>
      <c r="R18" s="186"/>
      <c r="S18" s="186"/>
      <c r="T18" s="187"/>
      <c r="U18" s="186"/>
      <c r="V18" s="186"/>
      <c r="W18" s="186"/>
      <c r="X18" s="188"/>
      <c r="Y18" s="178" t="str">
        <f t="shared" si="1"/>
        <v/>
      </c>
      <c r="Z18" s="178" t="str">
        <f t="shared" si="2"/>
        <v/>
      </c>
      <c r="AA18" s="178" t="str">
        <f t="shared" si="3"/>
        <v/>
      </c>
      <c r="AB18" s="178" t="str">
        <f t="shared" si="4"/>
        <v/>
      </c>
      <c r="AC18" s="178" t="str">
        <f t="shared" si="10"/>
        <v/>
      </c>
      <c r="AD18" s="178" t="str">
        <f t="shared" si="11"/>
        <v/>
      </c>
      <c r="AE18" s="179" t="str">
        <f t="shared" si="5"/>
        <v/>
      </c>
      <c r="AF18" s="179" t="str">
        <f t="shared" si="6"/>
        <v/>
      </c>
      <c r="AG18" s="179" t="str">
        <f t="shared" si="7"/>
        <v/>
      </c>
      <c r="AH18" s="179" t="str">
        <f t="shared" si="8"/>
        <v/>
      </c>
      <c r="AI18" s="179" t="str">
        <f t="shared" si="12"/>
        <v/>
      </c>
      <c r="AJ18" s="179" t="str">
        <f t="shared" si="9"/>
        <v/>
      </c>
    </row>
    <row r="19" spans="1:36" ht="21" x14ac:dyDescent="0.3">
      <c r="A19" s="180"/>
      <c r="B19" s="189"/>
      <c r="C19" s="181"/>
      <c r="D19" s="182"/>
      <c r="E19" s="182"/>
      <c r="F19" s="182"/>
      <c r="G19" s="183"/>
      <c r="H19" s="183"/>
      <c r="I19" s="184"/>
      <c r="J19" s="183"/>
      <c r="K19" s="183"/>
      <c r="L19" s="183"/>
      <c r="M19" s="183"/>
      <c r="N19" s="177" t="str">
        <f t="shared" si="0"/>
        <v/>
      </c>
      <c r="O19" s="185"/>
      <c r="P19" s="185"/>
      <c r="Q19" s="185"/>
      <c r="R19" s="186"/>
      <c r="S19" s="186"/>
      <c r="T19" s="187"/>
      <c r="U19" s="186"/>
      <c r="V19" s="186"/>
      <c r="W19" s="186"/>
      <c r="X19" s="188"/>
      <c r="Y19" s="178" t="str">
        <f t="shared" si="1"/>
        <v/>
      </c>
      <c r="Z19" s="178" t="str">
        <f t="shared" si="2"/>
        <v/>
      </c>
      <c r="AA19" s="178" t="str">
        <f t="shared" si="3"/>
        <v/>
      </c>
      <c r="AB19" s="178" t="str">
        <f t="shared" si="4"/>
        <v/>
      </c>
      <c r="AC19" s="178" t="str">
        <f t="shared" si="10"/>
        <v/>
      </c>
      <c r="AD19" s="178" t="str">
        <f t="shared" si="11"/>
        <v/>
      </c>
      <c r="AE19" s="179" t="str">
        <f t="shared" si="5"/>
        <v/>
      </c>
      <c r="AF19" s="179" t="str">
        <f t="shared" si="6"/>
        <v/>
      </c>
      <c r="AG19" s="179" t="str">
        <f t="shared" si="7"/>
        <v/>
      </c>
      <c r="AH19" s="179" t="str">
        <f t="shared" si="8"/>
        <v/>
      </c>
      <c r="AI19" s="179" t="str">
        <f t="shared" si="12"/>
        <v/>
      </c>
      <c r="AJ19" s="179" t="str">
        <f t="shared" si="9"/>
        <v/>
      </c>
    </row>
    <row r="20" spans="1:36" ht="21" x14ac:dyDescent="0.3">
      <c r="A20" s="180"/>
      <c r="B20" s="189"/>
      <c r="C20" s="181"/>
      <c r="D20" s="182"/>
      <c r="E20" s="182"/>
      <c r="F20" s="182"/>
      <c r="G20" s="183"/>
      <c r="H20" s="183"/>
      <c r="I20" s="184"/>
      <c r="J20" s="183"/>
      <c r="K20" s="183"/>
      <c r="L20" s="183"/>
      <c r="M20" s="183"/>
      <c r="N20" s="177" t="str">
        <f t="shared" si="0"/>
        <v/>
      </c>
      <c r="O20" s="185"/>
      <c r="P20" s="185"/>
      <c r="Q20" s="185"/>
      <c r="R20" s="186"/>
      <c r="S20" s="186"/>
      <c r="T20" s="187"/>
      <c r="U20" s="186"/>
      <c r="V20" s="186"/>
      <c r="W20" s="186"/>
      <c r="X20" s="188"/>
      <c r="Y20" s="178" t="str">
        <f t="shared" si="1"/>
        <v/>
      </c>
      <c r="Z20" s="178" t="str">
        <f t="shared" si="2"/>
        <v/>
      </c>
      <c r="AA20" s="178" t="str">
        <f t="shared" si="3"/>
        <v/>
      </c>
      <c r="AB20" s="178" t="str">
        <f t="shared" si="4"/>
        <v/>
      </c>
      <c r="AC20" s="178" t="str">
        <f t="shared" si="10"/>
        <v/>
      </c>
      <c r="AD20" s="178" t="str">
        <f t="shared" si="11"/>
        <v/>
      </c>
      <c r="AE20" s="179" t="str">
        <f t="shared" si="5"/>
        <v/>
      </c>
      <c r="AF20" s="179" t="str">
        <f t="shared" si="6"/>
        <v/>
      </c>
      <c r="AG20" s="179" t="str">
        <f t="shared" si="7"/>
        <v/>
      </c>
      <c r="AH20" s="179" t="str">
        <f t="shared" si="8"/>
        <v/>
      </c>
      <c r="AI20" s="179" t="str">
        <f t="shared" si="12"/>
        <v/>
      </c>
      <c r="AJ20" s="179" t="str">
        <f t="shared" si="9"/>
        <v/>
      </c>
    </row>
    <row r="21" spans="1:36" ht="21" x14ac:dyDescent="0.3">
      <c r="A21" s="180"/>
      <c r="B21" s="189"/>
      <c r="C21" s="181"/>
      <c r="D21" s="182"/>
      <c r="E21" s="182"/>
      <c r="F21" s="182"/>
      <c r="G21" s="183"/>
      <c r="H21" s="183"/>
      <c r="I21" s="184"/>
      <c r="J21" s="183"/>
      <c r="K21" s="183"/>
      <c r="L21" s="183"/>
      <c r="M21" s="183"/>
      <c r="N21" s="177" t="str">
        <f t="shared" si="0"/>
        <v/>
      </c>
      <c r="O21" s="185"/>
      <c r="P21" s="185"/>
      <c r="Q21" s="185"/>
      <c r="R21" s="186"/>
      <c r="S21" s="186"/>
      <c r="T21" s="187"/>
      <c r="U21" s="186"/>
      <c r="V21" s="186"/>
      <c r="W21" s="186"/>
      <c r="X21" s="188"/>
      <c r="Y21" s="178" t="str">
        <f t="shared" si="1"/>
        <v/>
      </c>
      <c r="Z21" s="178" t="str">
        <f t="shared" si="2"/>
        <v/>
      </c>
      <c r="AA21" s="178" t="str">
        <f t="shared" si="3"/>
        <v/>
      </c>
      <c r="AB21" s="178" t="str">
        <f t="shared" si="4"/>
        <v/>
      </c>
      <c r="AC21" s="178" t="str">
        <f t="shared" si="10"/>
        <v/>
      </c>
      <c r="AD21" s="178" t="str">
        <f t="shared" si="11"/>
        <v/>
      </c>
      <c r="AE21" s="179" t="str">
        <f t="shared" si="5"/>
        <v/>
      </c>
      <c r="AF21" s="179" t="str">
        <f t="shared" si="6"/>
        <v/>
      </c>
      <c r="AG21" s="179" t="str">
        <f t="shared" si="7"/>
        <v/>
      </c>
      <c r="AH21" s="179" t="str">
        <f t="shared" si="8"/>
        <v/>
      </c>
      <c r="AI21" s="179" t="str">
        <f t="shared" si="12"/>
        <v/>
      </c>
      <c r="AJ21" s="179" t="str">
        <f t="shared" si="9"/>
        <v/>
      </c>
    </row>
    <row r="22" spans="1:36" ht="21" x14ac:dyDescent="0.3">
      <c r="A22" s="180"/>
      <c r="B22" s="189"/>
      <c r="C22" s="181"/>
      <c r="D22" s="182"/>
      <c r="E22" s="182"/>
      <c r="F22" s="182"/>
      <c r="G22" s="183"/>
      <c r="H22" s="183"/>
      <c r="I22" s="184"/>
      <c r="J22" s="183"/>
      <c r="K22" s="183"/>
      <c r="L22" s="183"/>
      <c r="M22" s="183"/>
      <c r="N22" s="177" t="str">
        <f t="shared" si="0"/>
        <v/>
      </c>
      <c r="O22" s="185"/>
      <c r="P22" s="185"/>
      <c r="Q22" s="185"/>
      <c r="R22" s="186"/>
      <c r="S22" s="186"/>
      <c r="T22" s="187"/>
      <c r="U22" s="186"/>
      <c r="V22" s="186"/>
      <c r="W22" s="186"/>
      <c r="X22" s="188"/>
      <c r="Y22" s="178" t="str">
        <f t="shared" si="1"/>
        <v/>
      </c>
      <c r="Z22" s="178" t="str">
        <f t="shared" si="2"/>
        <v/>
      </c>
      <c r="AA22" s="178" t="str">
        <f t="shared" si="3"/>
        <v/>
      </c>
      <c r="AB22" s="178" t="str">
        <f t="shared" si="4"/>
        <v/>
      </c>
      <c r="AC22" s="178" t="str">
        <f t="shared" si="10"/>
        <v/>
      </c>
      <c r="AD22" s="178" t="str">
        <f t="shared" si="11"/>
        <v/>
      </c>
      <c r="AE22" s="179" t="str">
        <f t="shared" si="5"/>
        <v/>
      </c>
      <c r="AF22" s="179" t="str">
        <f t="shared" si="6"/>
        <v/>
      </c>
      <c r="AG22" s="179" t="str">
        <f t="shared" si="7"/>
        <v/>
      </c>
      <c r="AH22" s="179" t="str">
        <f t="shared" si="8"/>
        <v/>
      </c>
      <c r="AI22" s="179" t="str">
        <f t="shared" si="12"/>
        <v/>
      </c>
      <c r="AJ22" s="179" t="str">
        <f t="shared" si="9"/>
        <v/>
      </c>
    </row>
    <row r="23" spans="1:36" ht="21" x14ac:dyDescent="0.3">
      <c r="A23" s="180"/>
      <c r="B23" s="189"/>
      <c r="C23" s="181"/>
      <c r="D23" s="182"/>
      <c r="E23" s="182"/>
      <c r="F23" s="182"/>
      <c r="G23" s="183"/>
      <c r="H23" s="183"/>
      <c r="I23" s="184"/>
      <c r="J23" s="183"/>
      <c r="K23" s="183"/>
      <c r="L23" s="183"/>
      <c r="M23" s="183"/>
      <c r="N23" s="177" t="str">
        <f t="shared" si="0"/>
        <v/>
      </c>
      <c r="O23" s="185"/>
      <c r="P23" s="185"/>
      <c r="Q23" s="185"/>
      <c r="R23" s="186"/>
      <c r="S23" s="186"/>
      <c r="T23" s="187"/>
      <c r="U23" s="186"/>
      <c r="V23" s="186"/>
      <c r="W23" s="186"/>
      <c r="X23" s="188"/>
      <c r="Y23" s="178" t="str">
        <f t="shared" si="1"/>
        <v/>
      </c>
      <c r="Z23" s="178" t="str">
        <f t="shared" si="2"/>
        <v/>
      </c>
      <c r="AA23" s="178" t="str">
        <f t="shared" si="3"/>
        <v/>
      </c>
      <c r="AB23" s="178" t="str">
        <f t="shared" si="4"/>
        <v/>
      </c>
      <c r="AC23" s="178" t="str">
        <f t="shared" si="10"/>
        <v/>
      </c>
      <c r="AD23" s="178" t="str">
        <f t="shared" si="11"/>
        <v/>
      </c>
      <c r="AE23" s="179" t="str">
        <f t="shared" si="5"/>
        <v/>
      </c>
      <c r="AF23" s="179" t="str">
        <f t="shared" si="6"/>
        <v/>
      </c>
      <c r="AG23" s="179" t="str">
        <f t="shared" si="7"/>
        <v/>
      </c>
      <c r="AH23" s="179" t="str">
        <f t="shared" si="8"/>
        <v/>
      </c>
      <c r="AI23" s="179" t="str">
        <f t="shared" si="12"/>
        <v/>
      </c>
      <c r="AJ23" s="179" t="str">
        <f t="shared" si="9"/>
        <v/>
      </c>
    </row>
    <row r="24" spans="1:36" ht="21" x14ac:dyDescent="0.3">
      <c r="A24" s="180"/>
      <c r="B24" s="189"/>
      <c r="C24" s="181"/>
      <c r="D24" s="182"/>
      <c r="E24" s="182"/>
      <c r="F24" s="182"/>
      <c r="G24" s="183"/>
      <c r="H24" s="183"/>
      <c r="I24" s="184"/>
      <c r="J24" s="183"/>
      <c r="K24" s="183"/>
      <c r="L24" s="183"/>
      <c r="M24" s="183"/>
      <c r="N24" s="177" t="str">
        <f t="shared" si="0"/>
        <v/>
      </c>
      <c r="O24" s="185"/>
      <c r="P24" s="185"/>
      <c r="Q24" s="185"/>
      <c r="R24" s="186"/>
      <c r="S24" s="186"/>
      <c r="T24" s="187"/>
      <c r="U24" s="186"/>
      <c r="V24" s="186"/>
      <c r="W24" s="186"/>
      <c r="X24" s="188"/>
      <c r="Y24" s="178" t="str">
        <f t="shared" si="1"/>
        <v/>
      </c>
      <c r="Z24" s="178" t="str">
        <f t="shared" si="2"/>
        <v/>
      </c>
      <c r="AA24" s="178" t="str">
        <f t="shared" si="3"/>
        <v/>
      </c>
      <c r="AB24" s="178" t="str">
        <f t="shared" si="4"/>
        <v/>
      </c>
      <c r="AC24" s="178" t="str">
        <f t="shared" si="10"/>
        <v/>
      </c>
      <c r="AD24" s="178" t="str">
        <f t="shared" si="11"/>
        <v/>
      </c>
      <c r="AE24" s="179" t="str">
        <f t="shared" si="5"/>
        <v/>
      </c>
      <c r="AF24" s="179" t="str">
        <f t="shared" si="6"/>
        <v/>
      </c>
      <c r="AG24" s="179" t="str">
        <f t="shared" si="7"/>
        <v/>
      </c>
      <c r="AH24" s="179" t="str">
        <f t="shared" si="8"/>
        <v/>
      </c>
      <c r="AI24" s="179" t="str">
        <f t="shared" si="12"/>
        <v/>
      </c>
      <c r="AJ24" s="179" t="str">
        <f t="shared" si="9"/>
        <v/>
      </c>
    </row>
    <row r="25" spans="1:36" ht="21" x14ac:dyDescent="0.3">
      <c r="A25" s="180"/>
      <c r="B25" s="189"/>
      <c r="C25" s="181"/>
      <c r="D25" s="182"/>
      <c r="E25" s="182"/>
      <c r="F25" s="182"/>
      <c r="G25" s="183"/>
      <c r="H25" s="183"/>
      <c r="I25" s="184"/>
      <c r="J25" s="183"/>
      <c r="K25" s="183"/>
      <c r="L25" s="183"/>
      <c r="M25" s="183"/>
      <c r="N25" s="177" t="str">
        <f t="shared" si="0"/>
        <v/>
      </c>
      <c r="O25" s="185"/>
      <c r="P25" s="185"/>
      <c r="Q25" s="185"/>
      <c r="R25" s="186"/>
      <c r="S25" s="186"/>
      <c r="T25" s="187"/>
      <c r="U25" s="186"/>
      <c r="V25" s="186"/>
      <c r="W25" s="186"/>
      <c r="X25" s="188"/>
      <c r="Y25" s="178" t="str">
        <f t="shared" si="1"/>
        <v/>
      </c>
      <c r="Z25" s="178" t="str">
        <f t="shared" si="2"/>
        <v/>
      </c>
      <c r="AA25" s="178" t="str">
        <f t="shared" si="3"/>
        <v/>
      </c>
      <c r="AB25" s="178" t="str">
        <f t="shared" si="4"/>
        <v/>
      </c>
      <c r="AC25" s="178" t="str">
        <f t="shared" si="10"/>
        <v/>
      </c>
      <c r="AD25" s="178" t="str">
        <f t="shared" si="11"/>
        <v/>
      </c>
      <c r="AE25" s="179" t="str">
        <f t="shared" si="5"/>
        <v/>
      </c>
      <c r="AF25" s="179" t="str">
        <f t="shared" si="6"/>
        <v/>
      </c>
      <c r="AG25" s="179" t="str">
        <f t="shared" si="7"/>
        <v/>
      </c>
      <c r="AH25" s="179" t="str">
        <f t="shared" si="8"/>
        <v/>
      </c>
      <c r="AI25" s="179" t="str">
        <f t="shared" si="12"/>
        <v/>
      </c>
      <c r="AJ25" s="179" t="str">
        <f t="shared" si="9"/>
        <v/>
      </c>
    </row>
    <row r="26" spans="1:36" ht="21" x14ac:dyDescent="0.3">
      <c r="A26" s="180"/>
      <c r="B26" s="189"/>
      <c r="C26" s="181"/>
      <c r="D26" s="182"/>
      <c r="E26" s="182"/>
      <c r="F26" s="182"/>
      <c r="G26" s="183"/>
      <c r="H26" s="183"/>
      <c r="I26" s="184"/>
      <c r="J26" s="183"/>
      <c r="K26" s="183"/>
      <c r="L26" s="183"/>
      <c r="M26" s="183"/>
      <c r="N26" s="177" t="str">
        <f t="shared" si="0"/>
        <v/>
      </c>
      <c r="O26" s="185"/>
      <c r="P26" s="185"/>
      <c r="Q26" s="185"/>
      <c r="R26" s="186"/>
      <c r="S26" s="186"/>
      <c r="T26" s="187"/>
      <c r="U26" s="186"/>
      <c r="V26" s="186"/>
      <c r="W26" s="186"/>
      <c r="X26" s="188"/>
      <c r="Y26" s="178" t="str">
        <f t="shared" si="1"/>
        <v/>
      </c>
      <c r="Z26" s="178" t="str">
        <f t="shared" si="2"/>
        <v/>
      </c>
      <c r="AA26" s="178" t="str">
        <f t="shared" si="3"/>
        <v/>
      </c>
      <c r="AB26" s="178" t="str">
        <f t="shared" si="4"/>
        <v/>
      </c>
      <c r="AC26" s="178" t="str">
        <f t="shared" si="10"/>
        <v/>
      </c>
      <c r="AD26" s="178" t="str">
        <f t="shared" si="11"/>
        <v/>
      </c>
      <c r="AE26" s="179" t="str">
        <f t="shared" si="5"/>
        <v/>
      </c>
      <c r="AF26" s="179" t="str">
        <f t="shared" si="6"/>
        <v/>
      </c>
      <c r="AG26" s="179" t="str">
        <f t="shared" si="7"/>
        <v/>
      </c>
      <c r="AH26" s="179" t="str">
        <f t="shared" si="8"/>
        <v/>
      </c>
      <c r="AI26" s="179" t="str">
        <f t="shared" si="12"/>
        <v/>
      </c>
      <c r="AJ26" s="179" t="str">
        <f t="shared" si="9"/>
        <v/>
      </c>
    </row>
    <row r="27" spans="1:36" ht="21" x14ac:dyDescent="0.3">
      <c r="A27" s="180"/>
      <c r="B27" s="189"/>
      <c r="C27" s="181"/>
      <c r="D27" s="182"/>
      <c r="E27" s="182"/>
      <c r="F27" s="182"/>
      <c r="G27" s="183"/>
      <c r="H27" s="183"/>
      <c r="I27" s="184"/>
      <c r="J27" s="183"/>
      <c r="K27" s="183"/>
      <c r="L27" s="183"/>
      <c r="M27" s="183"/>
      <c r="N27" s="177" t="str">
        <f t="shared" si="0"/>
        <v/>
      </c>
      <c r="O27" s="185"/>
      <c r="P27" s="185"/>
      <c r="Q27" s="185"/>
      <c r="R27" s="186"/>
      <c r="S27" s="186"/>
      <c r="T27" s="187"/>
      <c r="U27" s="186"/>
      <c r="V27" s="186"/>
      <c r="W27" s="186"/>
      <c r="X27" s="188"/>
      <c r="Y27" s="178" t="str">
        <f t="shared" si="1"/>
        <v/>
      </c>
      <c r="Z27" s="178" t="str">
        <f t="shared" si="2"/>
        <v/>
      </c>
      <c r="AA27" s="178" t="str">
        <f t="shared" si="3"/>
        <v/>
      </c>
      <c r="AB27" s="178" t="str">
        <f t="shared" si="4"/>
        <v/>
      </c>
      <c r="AC27" s="178" t="str">
        <f t="shared" si="10"/>
        <v/>
      </c>
      <c r="AD27" s="178" t="str">
        <f t="shared" si="11"/>
        <v/>
      </c>
      <c r="AE27" s="179" t="str">
        <f t="shared" si="5"/>
        <v/>
      </c>
      <c r="AF27" s="179" t="str">
        <f t="shared" si="6"/>
        <v/>
      </c>
      <c r="AG27" s="179" t="str">
        <f t="shared" si="7"/>
        <v/>
      </c>
      <c r="AH27" s="179" t="str">
        <f t="shared" si="8"/>
        <v/>
      </c>
      <c r="AI27" s="179" t="str">
        <f t="shared" si="12"/>
        <v/>
      </c>
      <c r="AJ27" s="179" t="str">
        <f t="shared" si="9"/>
        <v/>
      </c>
    </row>
    <row r="28" spans="1:36" ht="21" x14ac:dyDescent="0.3">
      <c r="A28" s="180"/>
      <c r="B28" s="189"/>
      <c r="C28" s="181"/>
      <c r="D28" s="182"/>
      <c r="E28" s="182"/>
      <c r="F28" s="182"/>
      <c r="G28" s="183"/>
      <c r="H28" s="183"/>
      <c r="I28" s="184"/>
      <c r="J28" s="183"/>
      <c r="K28" s="183"/>
      <c r="L28" s="183"/>
      <c r="M28" s="183"/>
      <c r="N28" s="177" t="str">
        <f t="shared" si="0"/>
        <v/>
      </c>
      <c r="O28" s="185"/>
      <c r="P28" s="185"/>
      <c r="Q28" s="185"/>
      <c r="R28" s="186"/>
      <c r="S28" s="186"/>
      <c r="T28" s="187"/>
      <c r="U28" s="186"/>
      <c r="V28" s="186"/>
      <c r="W28" s="186"/>
      <c r="X28" s="188"/>
      <c r="Y28" s="178" t="str">
        <f t="shared" si="1"/>
        <v/>
      </c>
      <c r="Z28" s="178" t="str">
        <f t="shared" si="2"/>
        <v/>
      </c>
      <c r="AA28" s="178" t="str">
        <f t="shared" si="3"/>
        <v/>
      </c>
      <c r="AB28" s="178" t="str">
        <f t="shared" si="4"/>
        <v/>
      </c>
      <c r="AC28" s="178" t="str">
        <f t="shared" si="10"/>
        <v/>
      </c>
      <c r="AD28" s="178" t="str">
        <f t="shared" si="11"/>
        <v/>
      </c>
      <c r="AE28" s="179" t="str">
        <f t="shared" si="5"/>
        <v/>
      </c>
      <c r="AF28" s="179" t="str">
        <f t="shared" si="6"/>
        <v/>
      </c>
      <c r="AG28" s="179" t="str">
        <f t="shared" si="7"/>
        <v/>
      </c>
      <c r="AH28" s="179" t="str">
        <f t="shared" si="8"/>
        <v/>
      </c>
      <c r="AI28" s="179" t="str">
        <f t="shared" si="12"/>
        <v/>
      </c>
      <c r="AJ28" s="179" t="str">
        <f t="shared" si="9"/>
        <v/>
      </c>
    </row>
    <row r="29" spans="1:36" ht="21" x14ac:dyDescent="0.3">
      <c r="A29" s="180"/>
      <c r="B29" s="189"/>
      <c r="C29" s="181"/>
      <c r="D29" s="182"/>
      <c r="E29" s="182"/>
      <c r="F29" s="182"/>
      <c r="G29" s="183"/>
      <c r="H29" s="183"/>
      <c r="I29" s="184"/>
      <c r="J29" s="183"/>
      <c r="K29" s="183"/>
      <c r="L29" s="183"/>
      <c r="M29" s="183"/>
      <c r="N29" s="177" t="str">
        <f t="shared" si="0"/>
        <v/>
      </c>
      <c r="O29" s="185"/>
      <c r="P29" s="185"/>
      <c r="Q29" s="185"/>
      <c r="R29" s="186"/>
      <c r="S29" s="186"/>
      <c r="T29" s="187"/>
      <c r="U29" s="186"/>
      <c r="V29" s="186"/>
      <c r="W29" s="186"/>
      <c r="X29" s="188"/>
      <c r="Y29" s="178" t="str">
        <f t="shared" si="1"/>
        <v/>
      </c>
      <c r="Z29" s="178" t="str">
        <f t="shared" si="2"/>
        <v/>
      </c>
      <c r="AA29" s="178" t="str">
        <f t="shared" si="3"/>
        <v/>
      </c>
      <c r="AB29" s="178" t="str">
        <f t="shared" si="4"/>
        <v/>
      </c>
      <c r="AC29" s="178" t="str">
        <f t="shared" si="10"/>
        <v/>
      </c>
      <c r="AD29" s="178" t="str">
        <f t="shared" si="11"/>
        <v/>
      </c>
      <c r="AE29" s="179" t="str">
        <f t="shared" si="5"/>
        <v/>
      </c>
      <c r="AF29" s="179" t="str">
        <f t="shared" si="6"/>
        <v/>
      </c>
      <c r="AG29" s="179" t="str">
        <f t="shared" si="7"/>
        <v/>
      </c>
      <c r="AH29" s="179" t="str">
        <f t="shared" si="8"/>
        <v/>
      </c>
      <c r="AI29" s="179" t="str">
        <f t="shared" si="12"/>
        <v/>
      </c>
      <c r="AJ29" s="179" t="str">
        <f t="shared" si="9"/>
        <v/>
      </c>
    </row>
    <row r="30" spans="1:36" ht="21" x14ac:dyDescent="0.3">
      <c r="A30" s="180"/>
      <c r="B30" s="189"/>
      <c r="C30" s="181"/>
      <c r="D30" s="182"/>
      <c r="E30" s="182"/>
      <c r="F30" s="182"/>
      <c r="G30" s="183"/>
      <c r="H30" s="183"/>
      <c r="I30" s="184"/>
      <c r="J30" s="183"/>
      <c r="K30" s="183"/>
      <c r="L30" s="183"/>
      <c r="M30" s="183"/>
      <c r="N30" s="177" t="str">
        <f t="shared" si="0"/>
        <v/>
      </c>
      <c r="O30" s="185"/>
      <c r="P30" s="185"/>
      <c r="Q30" s="185"/>
      <c r="R30" s="186"/>
      <c r="S30" s="186"/>
      <c r="T30" s="187"/>
      <c r="U30" s="186"/>
      <c r="V30" s="186"/>
      <c r="W30" s="186"/>
      <c r="X30" s="188"/>
      <c r="Y30" s="178" t="str">
        <f t="shared" si="1"/>
        <v/>
      </c>
      <c r="Z30" s="178" t="str">
        <f t="shared" si="2"/>
        <v/>
      </c>
      <c r="AA30" s="178" t="str">
        <f t="shared" si="3"/>
        <v/>
      </c>
      <c r="AB30" s="178" t="str">
        <f t="shared" si="4"/>
        <v/>
      </c>
      <c r="AC30" s="178" t="str">
        <f t="shared" si="10"/>
        <v/>
      </c>
      <c r="AD30" s="178" t="str">
        <f t="shared" si="11"/>
        <v/>
      </c>
      <c r="AE30" s="179" t="str">
        <f t="shared" si="5"/>
        <v/>
      </c>
      <c r="AF30" s="179" t="str">
        <f t="shared" si="6"/>
        <v/>
      </c>
      <c r="AG30" s="179" t="str">
        <f t="shared" si="7"/>
        <v/>
      </c>
      <c r="AH30" s="179" t="str">
        <f t="shared" si="8"/>
        <v/>
      </c>
      <c r="AI30" s="179" t="str">
        <f t="shared" si="12"/>
        <v/>
      </c>
      <c r="AJ30" s="179" t="str">
        <f t="shared" si="9"/>
        <v/>
      </c>
    </row>
    <row r="31" spans="1:36" ht="21" x14ac:dyDescent="0.3">
      <c r="A31" s="180"/>
      <c r="B31" s="189"/>
      <c r="C31" s="181"/>
      <c r="D31" s="182"/>
      <c r="E31" s="182"/>
      <c r="F31" s="182"/>
      <c r="G31" s="183"/>
      <c r="H31" s="183"/>
      <c r="I31" s="184"/>
      <c r="J31" s="183"/>
      <c r="K31" s="183"/>
      <c r="L31" s="183"/>
      <c r="M31" s="183"/>
      <c r="N31" s="177" t="str">
        <f t="shared" si="0"/>
        <v/>
      </c>
      <c r="O31" s="185"/>
      <c r="P31" s="185"/>
      <c r="Q31" s="185"/>
      <c r="R31" s="186"/>
      <c r="S31" s="186"/>
      <c r="T31" s="187"/>
      <c r="U31" s="186"/>
      <c r="V31" s="186"/>
      <c r="W31" s="186"/>
      <c r="X31" s="188"/>
      <c r="Y31" s="178" t="str">
        <f t="shared" si="1"/>
        <v/>
      </c>
      <c r="Z31" s="178" t="str">
        <f t="shared" si="2"/>
        <v/>
      </c>
      <c r="AA31" s="178" t="str">
        <f t="shared" si="3"/>
        <v/>
      </c>
      <c r="AB31" s="178" t="str">
        <f t="shared" si="4"/>
        <v/>
      </c>
      <c r="AC31" s="178" t="str">
        <f t="shared" si="10"/>
        <v/>
      </c>
      <c r="AD31" s="178" t="str">
        <f t="shared" si="11"/>
        <v/>
      </c>
      <c r="AE31" s="179" t="str">
        <f t="shared" si="5"/>
        <v/>
      </c>
      <c r="AF31" s="179" t="str">
        <f t="shared" si="6"/>
        <v/>
      </c>
      <c r="AG31" s="179" t="str">
        <f t="shared" si="7"/>
        <v/>
      </c>
      <c r="AH31" s="179" t="str">
        <f t="shared" si="8"/>
        <v/>
      </c>
      <c r="AI31" s="179" t="str">
        <f t="shared" si="12"/>
        <v/>
      </c>
      <c r="AJ31" s="179" t="str">
        <f t="shared" si="9"/>
        <v/>
      </c>
    </row>
    <row r="32" spans="1:36" ht="21" x14ac:dyDescent="0.3">
      <c r="A32" s="180"/>
      <c r="B32" s="189"/>
      <c r="C32" s="181"/>
      <c r="D32" s="182"/>
      <c r="E32" s="182"/>
      <c r="F32" s="182"/>
      <c r="G32" s="183"/>
      <c r="H32" s="183"/>
      <c r="I32" s="184"/>
      <c r="J32" s="183"/>
      <c r="K32" s="183"/>
      <c r="L32" s="183"/>
      <c r="M32" s="183"/>
      <c r="N32" s="177" t="str">
        <f t="shared" si="0"/>
        <v/>
      </c>
      <c r="O32" s="185"/>
      <c r="P32" s="185"/>
      <c r="Q32" s="185"/>
      <c r="R32" s="186"/>
      <c r="S32" s="186"/>
      <c r="T32" s="187"/>
      <c r="U32" s="186"/>
      <c r="V32" s="186"/>
      <c r="W32" s="186"/>
      <c r="X32" s="188"/>
      <c r="Y32" s="178" t="str">
        <f t="shared" si="1"/>
        <v/>
      </c>
      <c r="Z32" s="178" t="str">
        <f t="shared" si="2"/>
        <v/>
      </c>
      <c r="AA32" s="178" t="str">
        <f t="shared" si="3"/>
        <v/>
      </c>
      <c r="AB32" s="178" t="str">
        <f t="shared" si="4"/>
        <v/>
      </c>
      <c r="AC32" s="178" t="str">
        <f t="shared" si="10"/>
        <v/>
      </c>
      <c r="AD32" s="178" t="str">
        <f t="shared" si="11"/>
        <v/>
      </c>
      <c r="AE32" s="179" t="str">
        <f t="shared" si="5"/>
        <v/>
      </c>
      <c r="AF32" s="179" t="str">
        <f t="shared" si="6"/>
        <v/>
      </c>
      <c r="AG32" s="179" t="str">
        <f t="shared" si="7"/>
        <v/>
      </c>
      <c r="AH32" s="179" t="str">
        <f t="shared" si="8"/>
        <v/>
      </c>
      <c r="AI32" s="179" t="str">
        <f t="shared" si="12"/>
        <v/>
      </c>
      <c r="AJ32" s="179" t="str">
        <f t="shared" si="9"/>
        <v/>
      </c>
    </row>
    <row r="33" spans="1:36" ht="21" x14ac:dyDescent="0.3">
      <c r="A33" s="180"/>
      <c r="B33" s="189"/>
      <c r="C33" s="181"/>
      <c r="D33" s="182"/>
      <c r="E33" s="182"/>
      <c r="F33" s="182"/>
      <c r="G33" s="183"/>
      <c r="H33" s="183"/>
      <c r="I33" s="184"/>
      <c r="J33" s="183"/>
      <c r="K33" s="183"/>
      <c r="L33" s="183"/>
      <c r="M33" s="183"/>
      <c r="N33" s="177" t="str">
        <f t="shared" si="0"/>
        <v/>
      </c>
      <c r="O33" s="185"/>
      <c r="P33" s="185"/>
      <c r="Q33" s="185"/>
      <c r="R33" s="186"/>
      <c r="S33" s="186"/>
      <c r="T33" s="187"/>
      <c r="U33" s="186"/>
      <c r="V33" s="186"/>
      <c r="W33" s="186"/>
      <c r="X33" s="188"/>
      <c r="Y33" s="178" t="str">
        <f t="shared" si="1"/>
        <v/>
      </c>
      <c r="Z33" s="178" t="str">
        <f t="shared" si="2"/>
        <v/>
      </c>
      <c r="AA33" s="178" t="str">
        <f t="shared" si="3"/>
        <v/>
      </c>
      <c r="AB33" s="178" t="str">
        <f t="shared" si="4"/>
        <v/>
      </c>
      <c r="AC33" s="178" t="str">
        <f t="shared" si="10"/>
        <v/>
      </c>
      <c r="AD33" s="178" t="str">
        <f t="shared" si="11"/>
        <v/>
      </c>
      <c r="AE33" s="179" t="str">
        <f t="shared" si="5"/>
        <v/>
      </c>
      <c r="AF33" s="179" t="str">
        <f t="shared" si="6"/>
        <v/>
      </c>
      <c r="AG33" s="179" t="str">
        <f t="shared" si="7"/>
        <v/>
      </c>
      <c r="AH33" s="179" t="str">
        <f t="shared" si="8"/>
        <v/>
      </c>
      <c r="AI33" s="179" t="str">
        <f t="shared" si="12"/>
        <v/>
      </c>
      <c r="AJ33" s="179" t="str">
        <f t="shared" si="9"/>
        <v/>
      </c>
    </row>
    <row r="34" spans="1:36" ht="21" x14ac:dyDescent="0.3">
      <c r="A34" s="180"/>
      <c r="B34" s="189"/>
      <c r="C34" s="181"/>
      <c r="D34" s="182"/>
      <c r="E34" s="182"/>
      <c r="F34" s="182"/>
      <c r="G34" s="183"/>
      <c r="H34" s="183"/>
      <c r="I34" s="184"/>
      <c r="J34" s="183"/>
      <c r="K34" s="183"/>
      <c r="L34" s="183"/>
      <c r="M34" s="183"/>
      <c r="N34" s="177" t="str">
        <f t="shared" si="0"/>
        <v/>
      </c>
      <c r="O34" s="185"/>
      <c r="P34" s="185"/>
      <c r="Q34" s="185"/>
      <c r="R34" s="186"/>
      <c r="S34" s="186"/>
      <c r="T34" s="187"/>
      <c r="U34" s="186"/>
      <c r="V34" s="186"/>
      <c r="W34" s="186"/>
      <c r="X34" s="188"/>
      <c r="Y34" s="178" t="str">
        <f t="shared" si="1"/>
        <v/>
      </c>
      <c r="Z34" s="178" t="str">
        <f t="shared" si="2"/>
        <v/>
      </c>
      <c r="AA34" s="178" t="str">
        <f t="shared" si="3"/>
        <v/>
      </c>
      <c r="AB34" s="178" t="str">
        <f t="shared" si="4"/>
        <v/>
      </c>
      <c r="AC34" s="178" t="str">
        <f t="shared" si="10"/>
        <v/>
      </c>
      <c r="AD34" s="178" t="str">
        <f t="shared" si="11"/>
        <v/>
      </c>
      <c r="AE34" s="179" t="str">
        <f t="shared" si="5"/>
        <v/>
      </c>
      <c r="AF34" s="179" t="str">
        <f t="shared" si="6"/>
        <v/>
      </c>
      <c r="AG34" s="179" t="str">
        <f t="shared" si="7"/>
        <v/>
      </c>
      <c r="AH34" s="179" t="str">
        <f t="shared" si="8"/>
        <v/>
      </c>
      <c r="AI34" s="179" t="str">
        <f t="shared" si="12"/>
        <v/>
      </c>
      <c r="AJ34" s="179" t="str">
        <f t="shared" si="9"/>
        <v/>
      </c>
    </row>
    <row r="35" spans="1:36" ht="21" x14ac:dyDescent="0.3">
      <c r="A35" s="180"/>
      <c r="B35" s="189"/>
      <c r="C35" s="181"/>
      <c r="D35" s="182"/>
      <c r="E35" s="182"/>
      <c r="F35" s="182"/>
      <c r="G35" s="183"/>
      <c r="H35" s="183"/>
      <c r="I35" s="184"/>
      <c r="J35" s="183"/>
      <c r="K35" s="183"/>
      <c r="L35" s="183"/>
      <c r="M35" s="183"/>
      <c r="N35" s="177" t="str">
        <f t="shared" si="0"/>
        <v/>
      </c>
      <c r="O35" s="185"/>
      <c r="P35" s="185"/>
      <c r="Q35" s="185"/>
      <c r="R35" s="186"/>
      <c r="S35" s="186"/>
      <c r="T35" s="187"/>
      <c r="U35" s="186"/>
      <c r="V35" s="186"/>
      <c r="W35" s="186"/>
      <c r="X35" s="188"/>
      <c r="Y35" s="178" t="str">
        <f t="shared" si="1"/>
        <v/>
      </c>
      <c r="Z35" s="178" t="str">
        <f t="shared" si="2"/>
        <v/>
      </c>
      <c r="AA35" s="178" t="str">
        <f t="shared" si="3"/>
        <v/>
      </c>
      <c r="AB35" s="178" t="str">
        <f t="shared" si="4"/>
        <v/>
      </c>
      <c r="AC35" s="178" t="str">
        <f t="shared" si="10"/>
        <v/>
      </c>
      <c r="AD35" s="178" t="str">
        <f t="shared" si="11"/>
        <v/>
      </c>
      <c r="AE35" s="179" t="str">
        <f t="shared" si="5"/>
        <v/>
      </c>
      <c r="AF35" s="179" t="str">
        <f t="shared" si="6"/>
        <v/>
      </c>
      <c r="AG35" s="179" t="str">
        <f t="shared" si="7"/>
        <v/>
      </c>
      <c r="AH35" s="179" t="str">
        <f t="shared" si="8"/>
        <v/>
      </c>
      <c r="AI35" s="179" t="str">
        <f t="shared" si="12"/>
        <v/>
      </c>
      <c r="AJ35" s="179" t="str">
        <f t="shared" si="9"/>
        <v/>
      </c>
    </row>
    <row r="36" spans="1:36" ht="21" x14ac:dyDescent="0.3">
      <c r="A36" s="180"/>
      <c r="B36" s="189"/>
      <c r="C36" s="181"/>
      <c r="D36" s="182"/>
      <c r="E36" s="182"/>
      <c r="F36" s="182"/>
      <c r="G36" s="183"/>
      <c r="H36" s="183"/>
      <c r="I36" s="184"/>
      <c r="J36" s="183"/>
      <c r="K36" s="183"/>
      <c r="L36" s="183"/>
      <c r="M36" s="183"/>
      <c r="N36" s="177" t="str">
        <f t="shared" si="0"/>
        <v/>
      </c>
      <c r="O36" s="185"/>
      <c r="P36" s="185"/>
      <c r="Q36" s="185"/>
      <c r="R36" s="186"/>
      <c r="S36" s="186"/>
      <c r="T36" s="187"/>
      <c r="U36" s="186"/>
      <c r="V36" s="186"/>
      <c r="W36" s="186"/>
      <c r="X36" s="188"/>
      <c r="Y36" s="178" t="str">
        <f t="shared" si="1"/>
        <v/>
      </c>
      <c r="Z36" s="178" t="str">
        <f t="shared" si="2"/>
        <v/>
      </c>
      <c r="AA36" s="178" t="str">
        <f t="shared" si="3"/>
        <v/>
      </c>
      <c r="AB36" s="178" t="str">
        <f t="shared" si="4"/>
        <v/>
      </c>
      <c r="AC36" s="178" t="str">
        <f t="shared" si="10"/>
        <v/>
      </c>
      <c r="AD36" s="178" t="str">
        <f t="shared" si="11"/>
        <v/>
      </c>
      <c r="AE36" s="179" t="str">
        <f t="shared" si="5"/>
        <v/>
      </c>
      <c r="AF36" s="179" t="str">
        <f t="shared" si="6"/>
        <v/>
      </c>
      <c r="AG36" s="179" t="str">
        <f t="shared" si="7"/>
        <v/>
      </c>
      <c r="AH36" s="179" t="str">
        <f t="shared" si="8"/>
        <v/>
      </c>
      <c r="AI36" s="179" t="str">
        <f t="shared" si="12"/>
        <v/>
      </c>
      <c r="AJ36" s="179" t="str">
        <f t="shared" si="9"/>
        <v/>
      </c>
    </row>
    <row r="37" spans="1:36" ht="21" x14ac:dyDescent="0.3">
      <c r="A37" s="180"/>
      <c r="B37" s="189"/>
      <c r="C37" s="181"/>
      <c r="D37" s="182"/>
      <c r="E37" s="182"/>
      <c r="F37" s="182"/>
      <c r="G37" s="183"/>
      <c r="H37" s="183"/>
      <c r="I37" s="184"/>
      <c r="J37" s="183"/>
      <c r="K37" s="183"/>
      <c r="L37" s="183"/>
      <c r="M37" s="183"/>
      <c r="N37" s="177" t="str">
        <f t="shared" si="0"/>
        <v/>
      </c>
      <c r="O37" s="185"/>
      <c r="P37" s="185"/>
      <c r="Q37" s="185"/>
      <c r="R37" s="186"/>
      <c r="S37" s="186"/>
      <c r="T37" s="187"/>
      <c r="U37" s="186"/>
      <c r="V37" s="186"/>
      <c r="W37" s="186"/>
      <c r="X37" s="188"/>
      <c r="Y37" s="178" t="str">
        <f t="shared" si="1"/>
        <v/>
      </c>
      <c r="Z37" s="178" t="str">
        <f t="shared" si="2"/>
        <v/>
      </c>
      <c r="AA37" s="178" t="str">
        <f t="shared" si="3"/>
        <v/>
      </c>
      <c r="AB37" s="178" t="str">
        <f t="shared" si="4"/>
        <v/>
      </c>
      <c r="AC37" s="178" t="str">
        <f t="shared" si="10"/>
        <v/>
      </c>
      <c r="AD37" s="178" t="str">
        <f t="shared" si="11"/>
        <v/>
      </c>
      <c r="AE37" s="179" t="str">
        <f t="shared" si="5"/>
        <v/>
      </c>
      <c r="AF37" s="179" t="str">
        <f t="shared" si="6"/>
        <v/>
      </c>
      <c r="AG37" s="179" t="str">
        <f t="shared" si="7"/>
        <v/>
      </c>
      <c r="AH37" s="179" t="str">
        <f t="shared" si="8"/>
        <v/>
      </c>
      <c r="AI37" s="179" t="str">
        <f t="shared" si="12"/>
        <v/>
      </c>
      <c r="AJ37" s="179" t="str">
        <f t="shared" si="9"/>
        <v/>
      </c>
    </row>
    <row r="38" spans="1:36" ht="21" x14ac:dyDescent="0.3">
      <c r="A38" s="180"/>
      <c r="B38" s="189"/>
      <c r="C38" s="181"/>
      <c r="D38" s="182"/>
      <c r="E38" s="182"/>
      <c r="F38" s="182"/>
      <c r="G38" s="183"/>
      <c r="H38" s="183"/>
      <c r="I38" s="184"/>
      <c r="J38" s="183"/>
      <c r="K38" s="183"/>
      <c r="L38" s="183"/>
      <c r="M38" s="183"/>
      <c r="N38" s="177" t="str">
        <f t="shared" si="0"/>
        <v/>
      </c>
      <c r="O38" s="185"/>
      <c r="P38" s="185"/>
      <c r="Q38" s="185"/>
      <c r="R38" s="186"/>
      <c r="S38" s="186"/>
      <c r="T38" s="187"/>
      <c r="U38" s="186"/>
      <c r="V38" s="186"/>
      <c r="W38" s="186"/>
      <c r="X38" s="188"/>
      <c r="Y38" s="178" t="str">
        <f t="shared" si="1"/>
        <v/>
      </c>
      <c r="Z38" s="178" t="str">
        <f t="shared" si="2"/>
        <v/>
      </c>
      <c r="AA38" s="178" t="str">
        <f t="shared" si="3"/>
        <v/>
      </c>
      <c r="AB38" s="178" t="str">
        <f t="shared" si="4"/>
        <v/>
      </c>
      <c r="AC38" s="178" t="str">
        <f t="shared" si="10"/>
        <v/>
      </c>
      <c r="AD38" s="178" t="str">
        <f t="shared" si="11"/>
        <v/>
      </c>
      <c r="AE38" s="179" t="str">
        <f t="shared" si="5"/>
        <v/>
      </c>
      <c r="AF38" s="179" t="str">
        <f t="shared" si="6"/>
        <v/>
      </c>
      <c r="AG38" s="179" t="str">
        <f t="shared" si="7"/>
        <v/>
      </c>
      <c r="AH38" s="179" t="str">
        <f t="shared" si="8"/>
        <v/>
      </c>
      <c r="AI38" s="179" t="str">
        <f t="shared" si="12"/>
        <v/>
      </c>
      <c r="AJ38" s="179" t="str">
        <f t="shared" si="9"/>
        <v/>
      </c>
    </row>
    <row r="39" spans="1:36" ht="21" x14ac:dyDescent="0.3">
      <c r="A39" s="180"/>
      <c r="B39" s="189"/>
      <c r="C39" s="181"/>
      <c r="D39" s="182"/>
      <c r="E39" s="182"/>
      <c r="F39" s="182"/>
      <c r="G39" s="183"/>
      <c r="H39" s="183"/>
      <c r="I39" s="184"/>
      <c r="J39" s="183"/>
      <c r="K39" s="183"/>
      <c r="L39" s="183"/>
      <c r="M39" s="183"/>
      <c r="N39" s="177" t="str">
        <f t="shared" si="0"/>
        <v/>
      </c>
      <c r="O39" s="185"/>
      <c r="P39" s="185"/>
      <c r="Q39" s="185"/>
      <c r="R39" s="186"/>
      <c r="S39" s="186"/>
      <c r="T39" s="187"/>
      <c r="U39" s="186"/>
      <c r="V39" s="186"/>
      <c r="W39" s="186"/>
      <c r="X39" s="188"/>
      <c r="Y39" s="178" t="str">
        <f t="shared" si="1"/>
        <v/>
      </c>
      <c r="Z39" s="178" t="str">
        <f t="shared" si="2"/>
        <v/>
      </c>
      <c r="AA39" s="178" t="str">
        <f t="shared" si="3"/>
        <v/>
      </c>
      <c r="AB39" s="178" t="str">
        <f t="shared" si="4"/>
        <v/>
      </c>
      <c r="AC39" s="178" t="str">
        <f t="shared" si="10"/>
        <v/>
      </c>
      <c r="AD39" s="178" t="str">
        <f t="shared" si="11"/>
        <v/>
      </c>
      <c r="AE39" s="179" t="str">
        <f t="shared" si="5"/>
        <v/>
      </c>
      <c r="AF39" s="179" t="str">
        <f t="shared" si="6"/>
        <v/>
      </c>
      <c r="AG39" s="179" t="str">
        <f t="shared" si="7"/>
        <v/>
      </c>
      <c r="AH39" s="179" t="str">
        <f t="shared" si="8"/>
        <v/>
      </c>
      <c r="AI39" s="179" t="str">
        <f t="shared" si="12"/>
        <v/>
      </c>
      <c r="AJ39" s="179" t="str">
        <f t="shared" si="9"/>
        <v/>
      </c>
    </row>
    <row r="40" spans="1:36" ht="21" x14ac:dyDescent="0.3">
      <c r="A40" s="180"/>
      <c r="B40" s="189"/>
      <c r="C40" s="181"/>
      <c r="D40" s="182"/>
      <c r="E40" s="182"/>
      <c r="F40" s="182"/>
      <c r="G40" s="183"/>
      <c r="H40" s="183"/>
      <c r="I40" s="184"/>
      <c r="J40" s="183"/>
      <c r="K40" s="183"/>
      <c r="L40" s="183"/>
      <c r="M40" s="183"/>
      <c r="N40" s="177" t="str">
        <f t="shared" si="0"/>
        <v/>
      </c>
      <c r="O40" s="185"/>
      <c r="P40" s="185"/>
      <c r="Q40" s="185"/>
      <c r="R40" s="186"/>
      <c r="S40" s="186"/>
      <c r="T40" s="187"/>
      <c r="U40" s="186"/>
      <c r="V40" s="186"/>
      <c r="W40" s="186"/>
      <c r="X40" s="188"/>
      <c r="Y40" s="178" t="str">
        <f t="shared" si="1"/>
        <v/>
      </c>
      <c r="Z40" s="178" t="str">
        <f t="shared" si="2"/>
        <v/>
      </c>
      <c r="AA40" s="178" t="str">
        <f t="shared" si="3"/>
        <v/>
      </c>
      <c r="AB40" s="178" t="str">
        <f t="shared" si="4"/>
        <v/>
      </c>
      <c r="AC40" s="178" t="str">
        <f t="shared" si="10"/>
        <v/>
      </c>
      <c r="AD40" s="178" t="str">
        <f t="shared" si="11"/>
        <v/>
      </c>
      <c r="AE40" s="179" t="str">
        <f t="shared" si="5"/>
        <v/>
      </c>
      <c r="AF40" s="179" t="str">
        <f t="shared" si="6"/>
        <v/>
      </c>
      <c r="AG40" s="179" t="str">
        <f t="shared" si="7"/>
        <v/>
      </c>
      <c r="AH40" s="179" t="str">
        <f t="shared" si="8"/>
        <v/>
      </c>
      <c r="AI40" s="179" t="str">
        <f t="shared" si="12"/>
        <v/>
      </c>
      <c r="AJ40" s="179" t="str">
        <f t="shared" si="9"/>
        <v/>
      </c>
    </row>
    <row r="41" spans="1:36" ht="21" x14ac:dyDescent="0.3">
      <c r="A41" s="180"/>
      <c r="B41" s="189"/>
      <c r="C41" s="181"/>
      <c r="D41" s="182"/>
      <c r="E41" s="182"/>
      <c r="F41" s="182"/>
      <c r="G41" s="183"/>
      <c r="H41" s="183"/>
      <c r="I41" s="184"/>
      <c r="J41" s="183"/>
      <c r="K41" s="183"/>
      <c r="L41" s="183"/>
      <c r="M41" s="183"/>
      <c r="N41" s="177" t="str">
        <f t="shared" si="0"/>
        <v/>
      </c>
      <c r="O41" s="185"/>
      <c r="P41" s="185"/>
      <c r="Q41" s="185"/>
      <c r="R41" s="186"/>
      <c r="S41" s="186"/>
      <c r="T41" s="187"/>
      <c r="U41" s="186"/>
      <c r="V41" s="186"/>
      <c r="W41" s="186"/>
      <c r="X41" s="188"/>
      <c r="Y41" s="178" t="str">
        <f t="shared" si="1"/>
        <v/>
      </c>
      <c r="Z41" s="178" t="str">
        <f t="shared" si="2"/>
        <v/>
      </c>
      <c r="AA41" s="178" t="str">
        <f t="shared" si="3"/>
        <v/>
      </c>
      <c r="AB41" s="178" t="str">
        <f t="shared" si="4"/>
        <v/>
      </c>
      <c r="AC41" s="178" t="str">
        <f t="shared" si="10"/>
        <v/>
      </c>
      <c r="AD41" s="178" t="str">
        <f t="shared" si="11"/>
        <v/>
      </c>
      <c r="AE41" s="179" t="str">
        <f t="shared" si="5"/>
        <v/>
      </c>
      <c r="AF41" s="179" t="str">
        <f t="shared" si="6"/>
        <v/>
      </c>
      <c r="AG41" s="179" t="str">
        <f t="shared" si="7"/>
        <v/>
      </c>
      <c r="AH41" s="179" t="str">
        <f t="shared" si="8"/>
        <v/>
      </c>
      <c r="AI41" s="179" t="str">
        <f t="shared" si="12"/>
        <v/>
      </c>
      <c r="AJ41" s="179" t="str">
        <f t="shared" si="9"/>
        <v/>
      </c>
    </row>
    <row r="42" spans="1:36" ht="21" x14ac:dyDescent="0.3">
      <c r="A42" s="180"/>
      <c r="B42" s="189"/>
      <c r="C42" s="181"/>
      <c r="D42" s="182"/>
      <c r="E42" s="182"/>
      <c r="F42" s="182"/>
      <c r="G42" s="183"/>
      <c r="H42" s="183"/>
      <c r="I42" s="184"/>
      <c r="J42" s="183"/>
      <c r="K42" s="183"/>
      <c r="L42" s="183"/>
      <c r="M42" s="183"/>
      <c r="N42" s="177" t="str">
        <f t="shared" si="0"/>
        <v/>
      </c>
      <c r="O42" s="185"/>
      <c r="P42" s="185"/>
      <c r="Q42" s="185"/>
      <c r="R42" s="186"/>
      <c r="S42" s="186"/>
      <c r="T42" s="187"/>
      <c r="U42" s="186"/>
      <c r="V42" s="186"/>
      <c r="W42" s="186"/>
      <c r="X42" s="188"/>
      <c r="Y42" s="178" t="str">
        <f t="shared" si="1"/>
        <v/>
      </c>
      <c r="Z42" s="178" t="str">
        <f t="shared" si="2"/>
        <v/>
      </c>
      <c r="AA42" s="178" t="str">
        <f t="shared" si="3"/>
        <v/>
      </c>
      <c r="AB42" s="178" t="str">
        <f t="shared" si="4"/>
        <v/>
      </c>
      <c r="AC42" s="178" t="str">
        <f t="shared" si="10"/>
        <v/>
      </c>
      <c r="AD42" s="178" t="str">
        <f t="shared" si="11"/>
        <v/>
      </c>
      <c r="AE42" s="179" t="str">
        <f t="shared" si="5"/>
        <v/>
      </c>
      <c r="AF42" s="179" t="str">
        <f t="shared" si="6"/>
        <v/>
      </c>
      <c r="AG42" s="179" t="str">
        <f t="shared" si="7"/>
        <v/>
      </c>
      <c r="AH42" s="179" t="str">
        <f t="shared" si="8"/>
        <v/>
      </c>
      <c r="AI42" s="179" t="str">
        <f t="shared" si="12"/>
        <v/>
      </c>
      <c r="AJ42" s="179" t="str">
        <f t="shared" si="9"/>
        <v/>
      </c>
    </row>
    <row r="43" spans="1:36" ht="21" x14ac:dyDescent="0.3">
      <c r="A43" s="180"/>
      <c r="B43" s="189"/>
      <c r="C43" s="181"/>
      <c r="D43" s="182"/>
      <c r="E43" s="182"/>
      <c r="F43" s="182"/>
      <c r="G43" s="183"/>
      <c r="H43" s="183"/>
      <c r="I43" s="184"/>
      <c r="J43" s="183"/>
      <c r="K43" s="183"/>
      <c r="L43" s="183"/>
      <c r="M43" s="183"/>
      <c r="N43" s="177" t="str">
        <f t="shared" si="0"/>
        <v/>
      </c>
      <c r="O43" s="185"/>
      <c r="P43" s="185"/>
      <c r="Q43" s="185"/>
      <c r="R43" s="186"/>
      <c r="S43" s="186"/>
      <c r="T43" s="187"/>
      <c r="U43" s="186"/>
      <c r="V43" s="186"/>
      <c r="W43" s="186"/>
      <c r="X43" s="188"/>
      <c r="Y43" s="178" t="str">
        <f t="shared" si="1"/>
        <v/>
      </c>
      <c r="Z43" s="178" t="str">
        <f t="shared" si="2"/>
        <v/>
      </c>
      <c r="AA43" s="178" t="str">
        <f t="shared" si="3"/>
        <v/>
      </c>
      <c r="AB43" s="178" t="str">
        <f t="shared" si="4"/>
        <v/>
      </c>
      <c r="AC43" s="178" t="str">
        <f t="shared" si="10"/>
        <v/>
      </c>
      <c r="AD43" s="178" t="str">
        <f t="shared" si="11"/>
        <v/>
      </c>
      <c r="AE43" s="179" t="str">
        <f t="shared" si="5"/>
        <v/>
      </c>
      <c r="AF43" s="179" t="str">
        <f t="shared" si="6"/>
        <v/>
      </c>
      <c r="AG43" s="179" t="str">
        <f t="shared" si="7"/>
        <v/>
      </c>
      <c r="AH43" s="179" t="str">
        <f t="shared" si="8"/>
        <v/>
      </c>
      <c r="AI43" s="179" t="str">
        <f t="shared" si="12"/>
        <v/>
      </c>
      <c r="AJ43" s="179" t="str">
        <f t="shared" si="9"/>
        <v/>
      </c>
    </row>
    <row r="44" spans="1:36" ht="21" x14ac:dyDescent="0.3">
      <c r="A44" s="180"/>
      <c r="B44" s="189"/>
      <c r="C44" s="181"/>
      <c r="D44" s="182"/>
      <c r="E44" s="182"/>
      <c r="F44" s="182"/>
      <c r="G44" s="183"/>
      <c r="H44" s="183"/>
      <c r="I44" s="184"/>
      <c r="J44" s="183"/>
      <c r="K44" s="183"/>
      <c r="L44" s="183"/>
      <c r="M44" s="183"/>
      <c r="N44" s="177" t="str">
        <f t="shared" si="0"/>
        <v/>
      </c>
      <c r="O44" s="185"/>
      <c r="P44" s="185"/>
      <c r="Q44" s="185"/>
      <c r="R44" s="186"/>
      <c r="S44" s="186"/>
      <c r="T44" s="187"/>
      <c r="U44" s="186"/>
      <c r="V44" s="186"/>
      <c r="W44" s="186"/>
      <c r="X44" s="188"/>
      <c r="Y44" s="178" t="str">
        <f t="shared" si="1"/>
        <v/>
      </c>
      <c r="Z44" s="178" t="str">
        <f t="shared" si="2"/>
        <v/>
      </c>
      <c r="AA44" s="178" t="str">
        <f t="shared" si="3"/>
        <v/>
      </c>
      <c r="AB44" s="178" t="str">
        <f t="shared" si="4"/>
        <v/>
      </c>
      <c r="AC44" s="178" t="str">
        <f t="shared" si="10"/>
        <v/>
      </c>
      <c r="AD44" s="178" t="str">
        <f t="shared" si="11"/>
        <v/>
      </c>
      <c r="AE44" s="179" t="str">
        <f t="shared" si="5"/>
        <v/>
      </c>
      <c r="AF44" s="179" t="str">
        <f t="shared" si="6"/>
        <v/>
      </c>
      <c r="AG44" s="179" t="str">
        <f t="shared" si="7"/>
        <v/>
      </c>
      <c r="AH44" s="179" t="str">
        <f t="shared" si="8"/>
        <v/>
      </c>
      <c r="AI44" s="179" t="str">
        <f t="shared" si="12"/>
        <v/>
      </c>
      <c r="AJ44" s="179" t="str">
        <f t="shared" si="9"/>
        <v/>
      </c>
    </row>
    <row r="45" spans="1:36" ht="21" x14ac:dyDescent="0.3">
      <c r="A45" s="180"/>
      <c r="B45" s="189"/>
      <c r="C45" s="181"/>
      <c r="D45" s="182"/>
      <c r="E45" s="182"/>
      <c r="F45" s="182"/>
      <c r="G45" s="183"/>
      <c r="H45" s="183"/>
      <c r="I45" s="184"/>
      <c r="J45" s="183"/>
      <c r="K45" s="183"/>
      <c r="L45" s="183"/>
      <c r="M45" s="183"/>
      <c r="N45" s="177" t="str">
        <f t="shared" si="0"/>
        <v/>
      </c>
      <c r="O45" s="185"/>
      <c r="P45" s="185"/>
      <c r="Q45" s="185"/>
      <c r="R45" s="186"/>
      <c r="S45" s="186"/>
      <c r="T45" s="187"/>
      <c r="U45" s="186"/>
      <c r="V45" s="186"/>
      <c r="W45" s="186"/>
      <c r="X45" s="188"/>
      <c r="Y45" s="178" t="str">
        <f t="shared" si="1"/>
        <v/>
      </c>
      <c r="Z45" s="178" t="str">
        <f t="shared" si="2"/>
        <v/>
      </c>
      <c r="AA45" s="178" t="str">
        <f t="shared" si="3"/>
        <v/>
      </c>
      <c r="AB45" s="178" t="str">
        <f t="shared" si="4"/>
        <v/>
      </c>
      <c r="AC45" s="178" t="str">
        <f t="shared" si="10"/>
        <v/>
      </c>
      <c r="AD45" s="178" t="str">
        <f t="shared" si="11"/>
        <v/>
      </c>
      <c r="AE45" s="179" t="str">
        <f t="shared" si="5"/>
        <v/>
      </c>
      <c r="AF45" s="179" t="str">
        <f t="shared" si="6"/>
        <v/>
      </c>
      <c r="AG45" s="179" t="str">
        <f t="shared" si="7"/>
        <v/>
      </c>
      <c r="AH45" s="179" t="str">
        <f t="shared" si="8"/>
        <v/>
      </c>
      <c r="AI45" s="179" t="str">
        <f t="shared" si="12"/>
        <v/>
      </c>
      <c r="AJ45" s="179" t="str">
        <f t="shared" si="9"/>
        <v/>
      </c>
    </row>
    <row r="46" spans="1:36" ht="21" x14ac:dyDescent="0.3">
      <c r="A46" s="180"/>
      <c r="B46" s="189"/>
      <c r="C46" s="181"/>
      <c r="D46" s="182"/>
      <c r="E46" s="182"/>
      <c r="F46" s="182"/>
      <c r="G46" s="183"/>
      <c r="H46" s="183"/>
      <c r="I46" s="184"/>
      <c r="J46" s="183"/>
      <c r="K46" s="183"/>
      <c r="L46" s="183"/>
      <c r="M46" s="183"/>
      <c r="N46" s="177" t="str">
        <f t="shared" si="0"/>
        <v/>
      </c>
      <c r="O46" s="185"/>
      <c r="P46" s="185"/>
      <c r="Q46" s="185"/>
      <c r="R46" s="186"/>
      <c r="S46" s="186"/>
      <c r="T46" s="187"/>
      <c r="U46" s="186"/>
      <c r="V46" s="186"/>
      <c r="W46" s="186"/>
      <c r="X46" s="188"/>
      <c r="Y46" s="178" t="str">
        <f t="shared" si="1"/>
        <v/>
      </c>
      <c r="Z46" s="178" t="str">
        <f t="shared" si="2"/>
        <v/>
      </c>
      <c r="AA46" s="178" t="str">
        <f t="shared" si="3"/>
        <v/>
      </c>
      <c r="AB46" s="178" t="str">
        <f t="shared" si="4"/>
        <v/>
      </c>
      <c r="AC46" s="178" t="str">
        <f t="shared" si="10"/>
        <v/>
      </c>
      <c r="AD46" s="178" t="str">
        <f t="shared" si="11"/>
        <v/>
      </c>
      <c r="AE46" s="179" t="str">
        <f t="shared" si="5"/>
        <v/>
      </c>
      <c r="AF46" s="179" t="str">
        <f t="shared" si="6"/>
        <v/>
      </c>
      <c r="AG46" s="179" t="str">
        <f t="shared" si="7"/>
        <v/>
      </c>
      <c r="AH46" s="179" t="str">
        <f t="shared" si="8"/>
        <v/>
      </c>
      <c r="AI46" s="179" t="str">
        <f t="shared" si="12"/>
        <v/>
      </c>
      <c r="AJ46" s="179" t="str">
        <f t="shared" si="9"/>
        <v/>
      </c>
    </row>
    <row r="47" spans="1:36" ht="21" x14ac:dyDescent="0.3">
      <c r="A47" s="180"/>
      <c r="B47" s="189"/>
      <c r="C47" s="181"/>
      <c r="D47" s="182"/>
      <c r="E47" s="182"/>
      <c r="F47" s="182"/>
      <c r="G47" s="183"/>
      <c r="H47" s="183"/>
      <c r="I47" s="184"/>
      <c r="J47" s="183"/>
      <c r="K47" s="183"/>
      <c r="L47" s="183"/>
      <c r="M47" s="183"/>
      <c r="N47" s="177" t="str">
        <f t="shared" si="0"/>
        <v/>
      </c>
      <c r="O47" s="185"/>
      <c r="P47" s="185"/>
      <c r="Q47" s="185"/>
      <c r="R47" s="186"/>
      <c r="S47" s="186"/>
      <c r="T47" s="187"/>
      <c r="U47" s="186"/>
      <c r="V47" s="186"/>
      <c r="W47" s="186"/>
      <c r="X47" s="188"/>
      <c r="Y47" s="178" t="str">
        <f t="shared" si="1"/>
        <v/>
      </c>
      <c r="Z47" s="178" t="str">
        <f t="shared" si="2"/>
        <v/>
      </c>
      <c r="AA47" s="178" t="str">
        <f t="shared" si="3"/>
        <v/>
      </c>
      <c r="AB47" s="178" t="str">
        <f t="shared" si="4"/>
        <v/>
      </c>
      <c r="AC47" s="178" t="str">
        <f t="shared" si="10"/>
        <v/>
      </c>
      <c r="AD47" s="178" t="str">
        <f t="shared" si="11"/>
        <v/>
      </c>
      <c r="AE47" s="179" t="str">
        <f t="shared" si="5"/>
        <v/>
      </c>
      <c r="AF47" s="179" t="str">
        <f t="shared" si="6"/>
        <v/>
      </c>
      <c r="AG47" s="179" t="str">
        <f t="shared" si="7"/>
        <v/>
      </c>
      <c r="AH47" s="179" t="str">
        <f t="shared" si="8"/>
        <v/>
      </c>
      <c r="AI47" s="179" t="str">
        <f t="shared" si="12"/>
        <v/>
      </c>
      <c r="AJ47" s="179" t="str">
        <f t="shared" si="9"/>
        <v/>
      </c>
    </row>
    <row r="48" spans="1:36" ht="21" x14ac:dyDescent="0.3">
      <c r="A48" s="180"/>
      <c r="B48" s="189"/>
      <c r="C48" s="181"/>
      <c r="D48" s="182"/>
      <c r="E48" s="182"/>
      <c r="F48" s="182"/>
      <c r="G48" s="183"/>
      <c r="H48" s="183"/>
      <c r="I48" s="184"/>
      <c r="J48" s="183"/>
      <c r="K48" s="183"/>
      <c r="L48" s="183"/>
      <c r="M48" s="183"/>
      <c r="N48" s="177" t="str">
        <f t="shared" si="0"/>
        <v/>
      </c>
      <c r="O48" s="185"/>
      <c r="P48" s="185"/>
      <c r="Q48" s="185"/>
      <c r="R48" s="186"/>
      <c r="S48" s="186"/>
      <c r="T48" s="187"/>
      <c r="U48" s="186"/>
      <c r="V48" s="186"/>
      <c r="W48" s="186"/>
      <c r="X48" s="188"/>
      <c r="Y48" s="178" t="str">
        <f t="shared" si="1"/>
        <v/>
      </c>
      <c r="Z48" s="178" t="str">
        <f t="shared" si="2"/>
        <v/>
      </c>
      <c r="AA48" s="178" t="str">
        <f t="shared" si="3"/>
        <v/>
      </c>
      <c r="AB48" s="178" t="str">
        <f t="shared" si="4"/>
        <v/>
      </c>
      <c r="AC48" s="178" t="str">
        <f t="shared" si="10"/>
        <v/>
      </c>
      <c r="AD48" s="178" t="str">
        <f t="shared" si="11"/>
        <v/>
      </c>
      <c r="AE48" s="179" t="str">
        <f t="shared" si="5"/>
        <v/>
      </c>
      <c r="AF48" s="179" t="str">
        <f t="shared" si="6"/>
        <v/>
      </c>
      <c r="AG48" s="179" t="str">
        <f t="shared" si="7"/>
        <v/>
      </c>
      <c r="AH48" s="179" t="str">
        <f t="shared" si="8"/>
        <v/>
      </c>
      <c r="AI48" s="179" t="str">
        <f t="shared" si="12"/>
        <v/>
      </c>
      <c r="AJ48" s="179" t="str">
        <f t="shared" si="9"/>
        <v/>
      </c>
    </row>
    <row r="49" spans="1:36" ht="21" x14ac:dyDescent="0.3">
      <c r="A49" s="180"/>
      <c r="B49" s="189"/>
      <c r="C49" s="181"/>
      <c r="D49" s="182"/>
      <c r="E49" s="182"/>
      <c r="F49" s="182"/>
      <c r="G49" s="183"/>
      <c r="H49" s="183"/>
      <c r="I49" s="184"/>
      <c r="J49" s="183"/>
      <c r="K49" s="183"/>
      <c r="L49" s="183"/>
      <c r="M49" s="183"/>
      <c r="N49" s="177" t="str">
        <f t="shared" si="0"/>
        <v/>
      </c>
      <c r="O49" s="185"/>
      <c r="P49" s="185"/>
      <c r="Q49" s="185"/>
      <c r="R49" s="186"/>
      <c r="S49" s="186"/>
      <c r="T49" s="187"/>
      <c r="U49" s="186"/>
      <c r="V49" s="186"/>
      <c r="W49" s="186"/>
      <c r="X49" s="188"/>
      <c r="Y49" s="178" t="str">
        <f t="shared" si="1"/>
        <v/>
      </c>
      <c r="Z49" s="178" t="str">
        <f t="shared" si="2"/>
        <v/>
      </c>
      <c r="AA49" s="178" t="str">
        <f t="shared" si="3"/>
        <v/>
      </c>
      <c r="AB49" s="178" t="str">
        <f t="shared" si="4"/>
        <v/>
      </c>
      <c r="AC49" s="178" t="str">
        <f t="shared" si="10"/>
        <v/>
      </c>
      <c r="AD49" s="178" t="str">
        <f t="shared" si="11"/>
        <v/>
      </c>
      <c r="AE49" s="179" t="str">
        <f t="shared" si="5"/>
        <v/>
      </c>
      <c r="AF49" s="179" t="str">
        <f t="shared" si="6"/>
        <v/>
      </c>
      <c r="AG49" s="179" t="str">
        <f t="shared" si="7"/>
        <v/>
      </c>
      <c r="AH49" s="179" t="str">
        <f t="shared" si="8"/>
        <v/>
      </c>
      <c r="AI49" s="179" t="str">
        <f t="shared" si="12"/>
        <v/>
      </c>
      <c r="AJ49" s="179" t="str">
        <f t="shared" si="9"/>
        <v/>
      </c>
    </row>
    <row r="50" spans="1:36" ht="21" x14ac:dyDescent="0.3">
      <c r="A50" s="180"/>
      <c r="B50" s="189"/>
      <c r="C50" s="181"/>
      <c r="D50" s="182"/>
      <c r="E50" s="182"/>
      <c r="F50" s="182"/>
      <c r="G50" s="183"/>
      <c r="H50" s="183"/>
      <c r="I50" s="184"/>
      <c r="J50" s="183"/>
      <c r="K50" s="183"/>
      <c r="L50" s="183"/>
      <c r="M50" s="183"/>
      <c r="N50" s="177" t="str">
        <f t="shared" si="0"/>
        <v/>
      </c>
      <c r="O50" s="185"/>
      <c r="P50" s="185"/>
      <c r="Q50" s="185"/>
      <c r="R50" s="186"/>
      <c r="S50" s="186"/>
      <c r="T50" s="187"/>
      <c r="U50" s="186"/>
      <c r="V50" s="186"/>
      <c r="W50" s="186"/>
      <c r="X50" s="188"/>
      <c r="Y50" s="178" t="str">
        <f t="shared" si="1"/>
        <v/>
      </c>
      <c r="Z50" s="178" t="str">
        <f t="shared" si="2"/>
        <v/>
      </c>
      <c r="AA50" s="178" t="str">
        <f t="shared" si="3"/>
        <v/>
      </c>
      <c r="AB50" s="178" t="str">
        <f t="shared" si="4"/>
        <v/>
      </c>
      <c r="AC50" s="178" t="str">
        <f t="shared" si="10"/>
        <v/>
      </c>
      <c r="AD50" s="178" t="str">
        <f t="shared" si="11"/>
        <v/>
      </c>
      <c r="AE50" s="179" t="str">
        <f t="shared" si="5"/>
        <v/>
      </c>
      <c r="AF50" s="179" t="str">
        <f t="shared" si="6"/>
        <v/>
      </c>
      <c r="AG50" s="179" t="str">
        <f t="shared" si="7"/>
        <v/>
      </c>
      <c r="AH50" s="179" t="str">
        <f t="shared" si="8"/>
        <v/>
      </c>
      <c r="AI50" s="179" t="str">
        <f t="shared" si="12"/>
        <v/>
      </c>
      <c r="AJ50" s="179" t="str">
        <f t="shared" si="9"/>
        <v/>
      </c>
    </row>
    <row r="51" spans="1:36" ht="21" x14ac:dyDescent="0.3">
      <c r="A51" s="180"/>
      <c r="B51" s="189"/>
      <c r="C51" s="181"/>
      <c r="D51" s="182"/>
      <c r="E51" s="182"/>
      <c r="F51" s="182"/>
      <c r="G51" s="183"/>
      <c r="H51" s="183"/>
      <c r="I51" s="184"/>
      <c r="J51" s="183"/>
      <c r="K51" s="183"/>
      <c r="L51" s="183"/>
      <c r="M51" s="183"/>
      <c r="N51" s="177" t="str">
        <f t="shared" si="0"/>
        <v/>
      </c>
      <c r="O51" s="185"/>
      <c r="P51" s="185"/>
      <c r="Q51" s="185"/>
      <c r="R51" s="186"/>
      <c r="S51" s="186"/>
      <c r="T51" s="187"/>
      <c r="U51" s="186"/>
      <c r="V51" s="186"/>
      <c r="W51" s="186"/>
      <c r="X51" s="188"/>
      <c r="Y51" s="178" t="str">
        <f t="shared" si="1"/>
        <v/>
      </c>
      <c r="Z51" s="178" t="str">
        <f t="shared" si="2"/>
        <v/>
      </c>
      <c r="AA51" s="178" t="str">
        <f t="shared" si="3"/>
        <v/>
      </c>
      <c r="AB51" s="178" t="str">
        <f t="shared" si="4"/>
        <v/>
      </c>
      <c r="AC51" s="178" t="str">
        <f t="shared" si="10"/>
        <v/>
      </c>
      <c r="AD51" s="178" t="str">
        <f t="shared" si="11"/>
        <v/>
      </c>
      <c r="AE51" s="179" t="str">
        <f t="shared" si="5"/>
        <v/>
      </c>
      <c r="AF51" s="179" t="str">
        <f t="shared" si="6"/>
        <v/>
      </c>
      <c r="AG51" s="179" t="str">
        <f t="shared" si="7"/>
        <v/>
      </c>
      <c r="AH51" s="179" t="str">
        <f t="shared" si="8"/>
        <v/>
      </c>
      <c r="AI51" s="179" t="str">
        <f t="shared" si="12"/>
        <v/>
      </c>
      <c r="AJ51" s="179" t="str">
        <f t="shared" si="9"/>
        <v/>
      </c>
    </row>
    <row r="52" spans="1:36" ht="21" x14ac:dyDescent="0.3">
      <c r="A52" s="180"/>
      <c r="B52" s="189"/>
      <c r="C52" s="181"/>
      <c r="D52" s="182"/>
      <c r="E52" s="182"/>
      <c r="F52" s="182"/>
      <c r="G52" s="183"/>
      <c r="H52" s="183"/>
      <c r="I52" s="184"/>
      <c r="J52" s="183"/>
      <c r="K52" s="183"/>
      <c r="L52" s="183"/>
      <c r="M52" s="183"/>
      <c r="N52" s="177" t="str">
        <f t="shared" si="0"/>
        <v/>
      </c>
      <c r="O52" s="185"/>
      <c r="P52" s="185"/>
      <c r="Q52" s="185"/>
      <c r="R52" s="186"/>
      <c r="S52" s="186"/>
      <c r="T52" s="187"/>
      <c r="U52" s="186"/>
      <c r="V52" s="186"/>
      <c r="W52" s="186"/>
      <c r="X52" s="188"/>
      <c r="Y52" s="178" t="str">
        <f t="shared" si="1"/>
        <v/>
      </c>
      <c r="Z52" s="178" t="str">
        <f t="shared" si="2"/>
        <v/>
      </c>
      <c r="AA52" s="178" t="str">
        <f t="shared" si="3"/>
        <v/>
      </c>
      <c r="AB52" s="178" t="str">
        <f t="shared" si="4"/>
        <v/>
      </c>
      <c r="AC52" s="178" t="str">
        <f t="shared" si="10"/>
        <v/>
      </c>
      <c r="AD52" s="178" t="str">
        <f t="shared" si="11"/>
        <v/>
      </c>
      <c r="AE52" s="179" t="str">
        <f t="shared" si="5"/>
        <v/>
      </c>
      <c r="AF52" s="179" t="str">
        <f t="shared" si="6"/>
        <v/>
      </c>
      <c r="AG52" s="179" t="str">
        <f t="shared" si="7"/>
        <v/>
      </c>
      <c r="AH52" s="179" t="str">
        <f t="shared" si="8"/>
        <v/>
      </c>
      <c r="AI52" s="179" t="str">
        <f t="shared" si="12"/>
        <v/>
      </c>
      <c r="AJ52" s="179" t="str">
        <f t="shared" si="9"/>
        <v/>
      </c>
    </row>
    <row r="53" spans="1:36" ht="21" x14ac:dyDescent="0.3">
      <c r="A53" s="180"/>
      <c r="B53" s="189"/>
      <c r="C53" s="181"/>
      <c r="D53" s="182"/>
      <c r="E53" s="182"/>
      <c r="F53" s="182"/>
      <c r="G53" s="183"/>
      <c r="H53" s="183"/>
      <c r="I53" s="184"/>
      <c r="J53" s="183"/>
      <c r="K53" s="183"/>
      <c r="L53" s="183"/>
      <c r="M53" s="183"/>
      <c r="N53" s="177" t="str">
        <f t="shared" si="0"/>
        <v/>
      </c>
      <c r="O53" s="185"/>
      <c r="P53" s="185"/>
      <c r="Q53" s="185"/>
      <c r="R53" s="186"/>
      <c r="S53" s="186"/>
      <c r="T53" s="187"/>
      <c r="U53" s="186"/>
      <c r="V53" s="186"/>
      <c r="W53" s="186"/>
      <c r="X53" s="188"/>
      <c r="Y53" s="178" t="str">
        <f t="shared" si="1"/>
        <v/>
      </c>
      <c r="Z53" s="178" t="str">
        <f t="shared" si="2"/>
        <v/>
      </c>
      <c r="AA53" s="178" t="str">
        <f t="shared" si="3"/>
        <v/>
      </c>
      <c r="AB53" s="178" t="str">
        <f t="shared" si="4"/>
        <v/>
      </c>
      <c r="AC53" s="178" t="str">
        <f t="shared" si="10"/>
        <v/>
      </c>
      <c r="AD53" s="178" t="str">
        <f t="shared" si="11"/>
        <v/>
      </c>
      <c r="AE53" s="179" t="str">
        <f t="shared" si="5"/>
        <v/>
      </c>
      <c r="AF53" s="179" t="str">
        <f t="shared" si="6"/>
        <v/>
      </c>
      <c r="AG53" s="179" t="str">
        <f t="shared" si="7"/>
        <v/>
      </c>
      <c r="AH53" s="179" t="str">
        <f t="shared" si="8"/>
        <v/>
      </c>
      <c r="AI53" s="179" t="str">
        <f t="shared" si="12"/>
        <v/>
      </c>
      <c r="AJ53" s="179" t="str">
        <f t="shared" si="9"/>
        <v/>
      </c>
    </row>
    <row r="54" spans="1:36" ht="21" x14ac:dyDescent="0.3">
      <c r="A54" s="180"/>
      <c r="B54" s="189"/>
      <c r="C54" s="181"/>
      <c r="D54" s="182"/>
      <c r="E54" s="182"/>
      <c r="F54" s="182"/>
      <c r="G54" s="183"/>
      <c r="H54" s="183"/>
      <c r="I54" s="184"/>
      <c r="J54" s="183"/>
      <c r="K54" s="183"/>
      <c r="L54" s="183"/>
      <c r="M54" s="183"/>
      <c r="N54" s="177" t="str">
        <f t="shared" si="0"/>
        <v/>
      </c>
      <c r="O54" s="185"/>
      <c r="P54" s="185"/>
      <c r="Q54" s="185"/>
      <c r="R54" s="186"/>
      <c r="S54" s="186"/>
      <c r="T54" s="187"/>
      <c r="U54" s="186"/>
      <c r="V54" s="186"/>
      <c r="W54" s="186"/>
      <c r="X54" s="188"/>
      <c r="Y54" s="178" t="str">
        <f t="shared" si="1"/>
        <v/>
      </c>
      <c r="Z54" s="178" t="str">
        <f t="shared" si="2"/>
        <v/>
      </c>
      <c r="AA54" s="178" t="str">
        <f t="shared" si="3"/>
        <v/>
      </c>
      <c r="AB54" s="178" t="str">
        <f t="shared" si="4"/>
        <v/>
      </c>
      <c r="AC54" s="178" t="str">
        <f t="shared" si="10"/>
        <v/>
      </c>
      <c r="AD54" s="178" t="str">
        <f t="shared" si="11"/>
        <v/>
      </c>
      <c r="AE54" s="179" t="str">
        <f t="shared" si="5"/>
        <v/>
      </c>
      <c r="AF54" s="179" t="str">
        <f t="shared" si="6"/>
        <v/>
      </c>
      <c r="AG54" s="179" t="str">
        <f t="shared" si="7"/>
        <v/>
      </c>
      <c r="AH54" s="179" t="str">
        <f t="shared" si="8"/>
        <v/>
      </c>
      <c r="AI54" s="179" t="str">
        <f t="shared" si="12"/>
        <v/>
      </c>
      <c r="AJ54" s="179" t="str">
        <f t="shared" si="9"/>
        <v/>
      </c>
    </row>
    <row r="55" spans="1:36" ht="21" x14ac:dyDescent="0.3">
      <c r="A55" s="180"/>
      <c r="B55" s="189"/>
      <c r="C55" s="181"/>
      <c r="D55" s="182"/>
      <c r="E55" s="182"/>
      <c r="F55" s="182"/>
      <c r="G55" s="183"/>
      <c r="H55" s="183"/>
      <c r="I55" s="184"/>
      <c r="J55" s="183"/>
      <c r="K55" s="183"/>
      <c r="L55" s="183"/>
      <c r="M55" s="183"/>
      <c r="N55" s="177" t="str">
        <f t="shared" si="0"/>
        <v/>
      </c>
      <c r="O55" s="185"/>
      <c r="P55" s="185"/>
      <c r="Q55" s="185"/>
      <c r="R55" s="186"/>
      <c r="S55" s="186"/>
      <c r="T55" s="187"/>
      <c r="U55" s="186"/>
      <c r="V55" s="186"/>
      <c r="W55" s="186"/>
      <c r="X55" s="188"/>
      <c r="Y55" s="178" t="str">
        <f t="shared" si="1"/>
        <v/>
      </c>
      <c r="Z55" s="178" t="str">
        <f t="shared" si="2"/>
        <v/>
      </c>
      <c r="AA55" s="178" t="str">
        <f t="shared" si="3"/>
        <v/>
      </c>
      <c r="AB55" s="178" t="str">
        <f t="shared" si="4"/>
        <v/>
      </c>
      <c r="AC55" s="178" t="str">
        <f t="shared" si="10"/>
        <v/>
      </c>
      <c r="AD55" s="178" t="str">
        <f t="shared" si="11"/>
        <v/>
      </c>
      <c r="AE55" s="179" t="str">
        <f t="shared" si="5"/>
        <v/>
      </c>
      <c r="AF55" s="179" t="str">
        <f t="shared" si="6"/>
        <v/>
      </c>
      <c r="AG55" s="179" t="str">
        <f t="shared" si="7"/>
        <v/>
      </c>
      <c r="AH55" s="179" t="str">
        <f t="shared" si="8"/>
        <v/>
      </c>
      <c r="AI55" s="179" t="str">
        <f t="shared" si="12"/>
        <v/>
      </c>
      <c r="AJ55" s="179" t="str">
        <f t="shared" si="9"/>
        <v/>
      </c>
    </row>
    <row r="56" spans="1:36" ht="21" x14ac:dyDescent="0.3">
      <c r="A56" s="180"/>
      <c r="B56" s="189"/>
      <c r="C56" s="181"/>
      <c r="D56" s="182"/>
      <c r="E56" s="182"/>
      <c r="F56" s="182"/>
      <c r="G56" s="183"/>
      <c r="H56" s="183"/>
      <c r="I56" s="184"/>
      <c r="J56" s="183"/>
      <c r="K56" s="183"/>
      <c r="L56" s="183"/>
      <c r="M56" s="183"/>
      <c r="N56" s="177" t="str">
        <f t="shared" si="0"/>
        <v/>
      </c>
      <c r="O56" s="185"/>
      <c r="P56" s="185"/>
      <c r="Q56" s="185"/>
      <c r="R56" s="186"/>
      <c r="S56" s="186"/>
      <c r="T56" s="187"/>
      <c r="U56" s="186"/>
      <c r="V56" s="186"/>
      <c r="W56" s="186"/>
      <c r="X56" s="188"/>
      <c r="Y56" s="178" t="str">
        <f t="shared" si="1"/>
        <v/>
      </c>
      <c r="Z56" s="178" t="str">
        <f t="shared" si="2"/>
        <v/>
      </c>
      <c r="AA56" s="178" t="str">
        <f t="shared" si="3"/>
        <v/>
      </c>
      <c r="AB56" s="178" t="str">
        <f t="shared" si="4"/>
        <v/>
      </c>
      <c r="AC56" s="178" t="str">
        <f t="shared" si="10"/>
        <v/>
      </c>
      <c r="AD56" s="178" t="str">
        <f t="shared" si="11"/>
        <v/>
      </c>
      <c r="AE56" s="179" t="str">
        <f t="shared" si="5"/>
        <v/>
      </c>
      <c r="AF56" s="179" t="str">
        <f t="shared" si="6"/>
        <v/>
      </c>
      <c r="AG56" s="179" t="str">
        <f t="shared" si="7"/>
        <v/>
      </c>
      <c r="AH56" s="179" t="str">
        <f t="shared" si="8"/>
        <v/>
      </c>
      <c r="AI56" s="179" t="str">
        <f t="shared" si="12"/>
        <v/>
      </c>
      <c r="AJ56" s="179" t="str">
        <f t="shared" si="9"/>
        <v/>
      </c>
    </row>
    <row r="57" spans="1:36" ht="21" x14ac:dyDescent="0.3">
      <c r="A57" s="180"/>
      <c r="B57" s="189"/>
      <c r="C57" s="181"/>
      <c r="D57" s="182"/>
      <c r="E57" s="182"/>
      <c r="F57" s="182"/>
      <c r="G57" s="183"/>
      <c r="H57" s="183"/>
      <c r="I57" s="184"/>
      <c r="J57" s="183"/>
      <c r="K57" s="183"/>
      <c r="L57" s="183"/>
      <c r="M57" s="183"/>
      <c r="N57" s="177" t="str">
        <f t="shared" si="0"/>
        <v/>
      </c>
      <c r="O57" s="185"/>
      <c r="P57" s="185"/>
      <c r="Q57" s="185"/>
      <c r="R57" s="186"/>
      <c r="S57" s="186"/>
      <c r="T57" s="187"/>
      <c r="U57" s="186"/>
      <c r="V57" s="186"/>
      <c r="W57" s="186"/>
      <c r="X57" s="188"/>
      <c r="Y57" s="178" t="str">
        <f t="shared" si="1"/>
        <v/>
      </c>
      <c r="Z57" s="178" t="str">
        <f t="shared" si="2"/>
        <v/>
      </c>
      <c r="AA57" s="178" t="str">
        <f t="shared" si="3"/>
        <v/>
      </c>
      <c r="AB57" s="178" t="str">
        <f t="shared" si="4"/>
        <v/>
      </c>
      <c r="AC57" s="178" t="str">
        <f t="shared" si="10"/>
        <v/>
      </c>
      <c r="AD57" s="178" t="str">
        <f t="shared" si="11"/>
        <v/>
      </c>
      <c r="AE57" s="179" t="str">
        <f t="shared" si="5"/>
        <v/>
      </c>
      <c r="AF57" s="179" t="str">
        <f t="shared" si="6"/>
        <v/>
      </c>
      <c r="AG57" s="179" t="str">
        <f t="shared" si="7"/>
        <v/>
      </c>
      <c r="AH57" s="179" t="str">
        <f t="shared" si="8"/>
        <v/>
      </c>
      <c r="AI57" s="179" t="str">
        <f t="shared" si="12"/>
        <v/>
      </c>
      <c r="AJ57" s="179" t="str">
        <f t="shared" si="9"/>
        <v/>
      </c>
    </row>
    <row r="58" spans="1:36" ht="21" x14ac:dyDescent="0.3">
      <c r="A58" s="180"/>
      <c r="B58" s="189"/>
      <c r="C58" s="181"/>
      <c r="D58" s="182"/>
      <c r="E58" s="182"/>
      <c r="F58" s="182"/>
      <c r="G58" s="183"/>
      <c r="H58" s="183"/>
      <c r="I58" s="184"/>
      <c r="J58" s="183"/>
      <c r="K58" s="183"/>
      <c r="L58" s="183"/>
      <c r="M58" s="183"/>
      <c r="N58" s="177" t="str">
        <f t="shared" si="0"/>
        <v/>
      </c>
      <c r="O58" s="185"/>
      <c r="P58" s="185"/>
      <c r="Q58" s="185"/>
      <c r="R58" s="186"/>
      <c r="S58" s="186"/>
      <c r="T58" s="187"/>
      <c r="U58" s="186"/>
      <c r="V58" s="186"/>
      <c r="W58" s="186"/>
      <c r="X58" s="188"/>
      <c r="Y58" s="178" t="str">
        <f t="shared" si="1"/>
        <v/>
      </c>
      <c r="Z58" s="178" t="str">
        <f t="shared" si="2"/>
        <v/>
      </c>
      <c r="AA58" s="178" t="str">
        <f t="shared" si="3"/>
        <v/>
      </c>
      <c r="AB58" s="178" t="str">
        <f t="shared" si="4"/>
        <v/>
      </c>
      <c r="AC58" s="178" t="str">
        <f t="shared" si="10"/>
        <v/>
      </c>
      <c r="AD58" s="178" t="str">
        <f t="shared" si="11"/>
        <v/>
      </c>
      <c r="AE58" s="179" t="str">
        <f t="shared" si="5"/>
        <v/>
      </c>
      <c r="AF58" s="179" t="str">
        <f t="shared" si="6"/>
        <v/>
      </c>
      <c r="AG58" s="179" t="str">
        <f t="shared" si="7"/>
        <v/>
      </c>
      <c r="AH58" s="179" t="str">
        <f t="shared" si="8"/>
        <v/>
      </c>
      <c r="AI58" s="179" t="str">
        <f t="shared" si="12"/>
        <v/>
      </c>
      <c r="AJ58" s="179" t="str">
        <f t="shared" si="9"/>
        <v/>
      </c>
    </row>
    <row r="59" spans="1:36" ht="21" x14ac:dyDescent="0.3">
      <c r="A59" s="180"/>
      <c r="B59" s="189"/>
      <c r="C59" s="181"/>
      <c r="D59" s="182"/>
      <c r="E59" s="182"/>
      <c r="F59" s="182"/>
      <c r="G59" s="183"/>
      <c r="H59" s="183"/>
      <c r="I59" s="184"/>
      <c r="J59" s="183"/>
      <c r="K59" s="183"/>
      <c r="L59" s="183"/>
      <c r="M59" s="183"/>
      <c r="N59" s="177" t="str">
        <f t="shared" si="0"/>
        <v/>
      </c>
      <c r="O59" s="185"/>
      <c r="P59" s="185"/>
      <c r="Q59" s="185"/>
      <c r="R59" s="186"/>
      <c r="S59" s="186"/>
      <c r="T59" s="187"/>
      <c r="U59" s="186"/>
      <c r="V59" s="186"/>
      <c r="W59" s="186"/>
      <c r="X59" s="188"/>
      <c r="Y59" s="178" t="str">
        <f t="shared" si="1"/>
        <v/>
      </c>
      <c r="Z59" s="178" t="str">
        <f t="shared" si="2"/>
        <v/>
      </c>
      <c r="AA59" s="178" t="str">
        <f t="shared" si="3"/>
        <v/>
      </c>
      <c r="AB59" s="178" t="str">
        <f t="shared" si="4"/>
        <v/>
      </c>
      <c r="AC59" s="178" t="str">
        <f t="shared" si="10"/>
        <v/>
      </c>
      <c r="AD59" s="178" t="str">
        <f t="shared" si="11"/>
        <v/>
      </c>
      <c r="AE59" s="179" t="str">
        <f t="shared" si="5"/>
        <v/>
      </c>
      <c r="AF59" s="179" t="str">
        <f t="shared" si="6"/>
        <v/>
      </c>
      <c r="AG59" s="179" t="str">
        <f t="shared" si="7"/>
        <v/>
      </c>
      <c r="AH59" s="179" t="str">
        <f t="shared" si="8"/>
        <v/>
      </c>
      <c r="AI59" s="179" t="str">
        <f t="shared" si="12"/>
        <v/>
      </c>
      <c r="AJ59" s="179" t="str">
        <f t="shared" si="9"/>
        <v/>
      </c>
    </row>
    <row r="60" spans="1:36" ht="21" x14ac:dyDescent="0.3">
      <c r="A60" s="180"/>
      <c r="B60" s="189"/>
      <c r="C60" s="181"/>
      <c r="D60" s="182"/>
      <c r="E60" s="182"/>
      <c r="F60" s="182"/>
      <c r="G60" s="183"/>
      <c r="H60" s="183"/>
      <c r="I60" s="184"/>
      <c r="J60" s="183"/>
      <c r="K60" s="183"/>
      <c r="L60" s="183"/>
      <c r="M60" s="183"/>
      <c r="N60" s="177" t="str">
        <f t="shared" si="0"/>
        <v/>
      </c>
      <c r="O60" s="185"/>
      <c r="P60" s="185"/>
      <c r="Q60" s="185"/>
      <c r="R60" s="186"/>
      <c r="S60" s="186"/>
      <c r="T60" s="187"/>
      <c r="U60" s="186"/>
      <c r="V60" s="186"/>
      <c r="W60" s="186"/>
      <c r="X60" s="188"/>
      <c r="Y60" s="178" t="str">
        <f t="shared" si="1"/>
        <v/>
      </c>
      <c r="Z60" s="178" t="str">
        <f t="shared" si="2"/>
        <v/>
      </c>
      <c r="AA60" s="178" t="str">
        <f t="shared" si="3"/>
        <v/>
      </c>
      <c r="AB60" s="178" t="str">
        <f t="shared" si="4"/>
        <v/>
      </c>
      <c r="AC60" s="178" t="str">
        <f t="shared" si="10"/>
        <v/>
      </c>
      <c r="AD60" s="178" t="str">
        <f t="shared" si="11"/>
        <v/>
      </c>
      <c r="AE60" s="179" t="str">
        <f t="shared" si="5"/>
        <v/>
      </c>
      <c r="AF60" s="179" t="str">
        <f t="shared" si="6"/>
        <v/>
      </c>
      <c r="AG60" s="179" t="str">
        <f t="shared" si="7"/>
        <v/>
      </c>
      <c r="AH60" s="179" t="str">
        <f t="shared" si="8"/>
        <v/>
      </c>
      <c r="AI60" s="179" t="str">
        <f t="shared" si="12"/>
        <v/>
      </c>
      <c r="AJ60" s="179" t="str">
        <f t="shared" si="9"/>
        <v/>
      </c>
    </row>
    <row r="61" spans="1:36" ht="21" x14ac:dyDescent="0.3">
      <c r="A61" s="180"/>
      <c r="B61" s="189"/>
      <c r="C61" s="181"/>
      <c r="D61" s="182"/>
      <c r="E61" s="182"/>
      <c r="F61" s="182"/>
      <c r="G61" s="183"/>
      <c r="H61" s="183"/>
      <c r="I61" s="184"/>
      <c r="J61" s="183"/>
      <c r="K61" s="183"/>
      <c r="L61" s="183"/>
      <c r="M61" s="183"/>
      <c r="N61" s="177" t="str">
        <f t="shared" si="0"/>
        <v/>
      </c>
      <c r="O61" s="185"/>
      <c r="P61" s="185"/>
      <c r="Q61" s="185"/>
      <c r="R61" s="186"/>
      <c r="S61" s="186"/>
      <c r="T61" s="187"/>
      <c r="U61" s="186"/>
      <c r="V61" s="186"/>
      <c r="W61" s="186"/>
      <c r="X61" s="188"/>
      <c r="Y61" s="178" t="str">
        <f t="shared" si="1"/>
        <v/>
      </c>
      <c r="Z61" s="178" t="str">
        <f t="shared" si="2"/>
        <v/>
      </c>
      <c r="AA61" s="178" t="str">
        <f t="shared" si="3"/>
        <v/>
      </c>
      <c r="AB61" s="178" t="str">
        <f t="shared" si="4"/>
        <v/>
      </c>
      <c r="AC61" s="178" t="str">
        <f t="shared" si="10"/>
        <v/>
      </c>
      <c r="AD61" s="178" t="str">
        <f t="shared" si="11"/>
        <v/>
      </c>
      <c r="AE61" s="179" t="str">
        <f t="shared" si="5"/>
        <v/>
      </c>
      <c r="AF61" s="179" t="str">
        <f t="shared" si="6"/>
        <v/>
      </c>
      <c r="AG61" s="179" t="str">
        <f t="shared" si="7"/>
        <v/>
      </c>
      <c r="AH61" s="179" t="str">
        <f t="shared" si="8"/>
        <v/>
      </c>
      <c r="AI61" s="179" t="str">
        <f t="shared" si="12"/>
        <v/>
      </c>
      <c r="AJ61" s="179" t="str">
        <f t="shared" si="9"/>
        <v/>
      </c>
    </row>
    <row r="62" spans="1:36" ht="21" x14ac:dyDescent="0.3">
      <c r="A62" s="180"/>
      <c r="B62" s="189"/>
      <c r="C62" s="181"/>
      <c r="D62" s="182"/>
      <c r="E62" s="182"/>
      <c r="F62" s="182"/>
      <c r="G62" s="183"/>
      <c r="H62" s="183"/>
      <c r="I62" s="184"/>
      <c r="J62" s="183"/>
      <c r="K62" s="183"/>
      <c r="L62" s="183"/>
      <c r="M62" s="183"/>
      <c r="N62" s="177" t="str">
        <f t="shared" si="0"/>
        <v/>
      </c>
      <c r="O62" s="185"/>
      <c r="P62" s="185"/>
      <c r="Q62" s="185"/>
      <c r="R62" s="186"/>
      <c r="S62" s="186"/>
      <c r="T62" s="187"/>
      <c r="U62" s="186"/>
      <c r="V62" s="186"/>
      <c r="W62" s="186"/>
      <c r="X62" s="188"/>
      <c r="Y62" s="178" t="str">
        <f t="shared" si="1"/>
        <v/>
      </c>
      <c r="Z62" s="178" t="str">
        <f t="shared" si="2"/>
        <v/>
      </c>
      <c r="AA62" s="178" t="str">
        <f t="shared" si="3"/>
        <v/>
      </c>
      <c r="AB62" s="178" t="str">
        <f t="shared" si="4"/>
        <v/>
      </c>
      <c r="AC62" s="178" t="str">
        <f t="shared" si="10"/>
        <v/>
      </c>
      <c r="AD62" s="178" t="str">
        <f t="shared" si="11"/>
        <v/>
      </c>
      <c r="AE62" s="179" t="str">
        <f t="shared" si="5"/>
        <v/>
      </c>
      <c r="AF62" s="179" t="str">
        <f t="shared" si="6"/>
        <v/>
      </c>
      <c r="AG62" s="179" t="str">
        <f t="shared" si="7"/>
        <v/>
      </c>
      <c r="AH62" s="179" t="str">
        <f t="shared" si="8"/>
        <v/>
      </c>
      <c r="AI62" s="179" t="str">
        <f t="shared" si="12"/>
        <v/>
      </c>
      <c r="AJ62" s="179" t="str">
        <f t="shared" si="9"/>
        <v/>
      </c>
    </row>
    <row r="63" spans="1:36" ht="21" x14ac:dyDescent="0.3">
      <c r="A63" s="180"/>
      <c r="B63" s="189"/>
      <c r="C63" s="181"/>
      <c r="D63" s="182"/>
      <c r="E63" s="182"/>
      <c r="F63" s="182"/>
      <c r="G63" s="183"/>
      <c r="H63" s="183"/>
      <c r="I63" s="184"/>
      <c r="J63" s="183"/>
      <c r="K63" s="183"/>
      <c r="L63" s="183"/>
      <c r="M63" s="183"/>
      <c r="N63" s="177" t="str">
        <f t="shared" si="0"/>
        <v/>
      </c>
      <c r="O63" s="185"/>
      <c r="P63" s="185"/>
      <c r="Q63" s="185"/>
      <c r="R63" s="186"/>
      <c r="S63" s="186"/>
      <c r="T63" s="187"/>
      <c r="U63" s="186"/>
      <c r="V63" s="186"/>
      <c r="W63" s="186"/>
      <c r="X63" s="188"/>
      <c r="Y63" s="178" t="str">
        <f t="shared" si="1"/>
        <v/>
      </c>
      <c r="Z63" s="178" t="str">
        <f t="shared" si="2"/>
        <v/>
      </c>
      <c r="AA63" s="178" t="str">
        <f t="shared" si="3"/>
        <v/>
      </c>
      <c r="AB63" s="178" t="str">
        <f t="shared" si="4"/>
        <v/>
      </c>
      <c r="AC63" s="178" t="str">
        <f t="shared" si="10"/>
        <v/>
      </c>
      <c r="AD63" s="178" t="str">
        <f t="shared" si="11"/>
        <v/>
      </c>
      <c r="AE63" s="179" t="str">
        <f t="shared" si="5"/>
        <v/>
      </c>
      <c r="AF63" s="179" t="str">
        <f t="shared" si="6"/>
        <v/>
      </c>
      <c r="AG63" s="179" t="str">
        <f t="shared" si="7"/>
        <v/>
      </c>
      <c r="AH63" s="179" t="str">
        <f t="shared" si="8"/>
        <v/>
      </c>
      <c r="AI63" s="179" t="str">
        <f t="shared" si="12"/>
        <v/>
      </c>
      <c r="AJ63" s="179" t="str">
        <f t="shared" si="9"/>
        <v/>
      </c>
    </row>
    <row r="64" spans="1:36" ht="21" x14ac:dyDescent="0.3">
      <c r="A64" s="180"/>
      <c r="B64" s="189"/>
      <c r="C64" s="181"/>
      <c r="D64" s="182"/>
      <c r="E64" s="182"/>
      <c r="F64" s="182"/>
      <c r="G64" s="183"/>
      <c r="H64" s="183"/>
      <c r="I64" s="184"/>
      <c r="J64" s="183"/>
      <c r="K64" s="183"/>
      <c r="L64" s="183"/>
      <c r="M64" s="183"/>
      <c r="N64" s="177" t="str">
        <f t="shared" si="0"/>
        <v/>
      </c>
      <c r="O64" s="185"/>
      <c r="P64" s="185"/>
      <c r="Q64" s="185"/>
      <c r="R64" s="186"/>
      <c r="S64" s="186"/>
      <c r="T64" s="187"/>
      <c r="U64" s="186"/>
      <c r="V64" s="186"/>
      <c r="W64" s="186"/>
      <c r="X64" s="188"/>
      <c r="Y64" s="178" t="str">
        <f t="shared" si="1"/>
        <v/>
      </c>
      <c r="Z64" s="178" t="str">
        <f t="shared" si="2"/>
        <v/>
      </c>
      <c r="AA64" s="178" t="str">
        <f t="shared" si="3"/>
        <v/>
      </c>
      <c r="AB64" s="178" t="str">
        <f t="shared" si="4"/>
        <v/>
      </c>
      <c r="AC64" s="178" t="str">
        <f t="shared" si="10"/>
        <v/>
      </c>
      <c r="AD64" s="178" t="str">
        <f t="shared" si="11"/>
        <v/>
      </c>
      <c r="AE64" s="179" t="str">
        <f t="shared" si="5"/>
        <v/>
      </c>
      <c r="AF64" s="179" t="str">
        <f t="shared" si="6"/>
        <v/>
      </c>
      <c r="AG64" s="179" t="str">
        <f t="shared" si="7"/>
        <v/>
      </c>
      <c r="AH64" s="179" t="str">
        <f t="shared" si="8"/>
        <v/>
      </c>
      <c r="AI64" s="179" t="str">
        <f t="shared" si="12"/>
        <v/>
      </c>
      <c r="AJ64" s="179"/>
    </row>
    <row r="65" spans="1:36" ht="21" x14ac:dyDescent="0.3">
      <c r="A65" s="180"/>
      <c r="B65" s="189"/>
      <c r="C65" s="181"/>
      <c r="D65" s="182"/>
      <c r="E65" s="182"/>
      <c r="F65" s="182"/>
      <c r="G65" s="183"/>
      <c r="H65" s="183"/>
      <c r="I65" s="184"/>
      <c r="J65" s="183"/>
      <c r="K65" s="183"/>
      <c r="L65" s="183"/>
      <c r="M65" s="183"/>
      <c r="N65" s="177" t="str">
        <f t="shared" si="0"/>
        <v/>
      </c>
      <c r="O65" s="185"/>
      <c r="P65" s="185"/>
      <c r="Q65" s="185"/>
      <c r="R65" s="186"/>
      <c r="S65" s="186"/>
      <c r="T65" s="187"/>
      <c r="U65" s="186"/>
      <c r="V65" s="186"/>
      <c r="W65" s="186"/>
      <c r="X65" s="188"/>
      <c r="Y65" s="178" t="str">
        <f t="shared" si="1"/>
        <v/>
      </c>
      <c r="Z65" s="178" t="str">
        <f t="shared" si="2"/>
        <v/>
      </c>
      <c r="AA65" s="178" t="str">
        <f t="shared" si="3"/>
        <v/>
      </c>
      <c r="AB65" s="178" t="str">
        <f t="shared" si="4"/>
        <v/>
      </c>
      <c r="AC65" s="178" t="str">
        <f t="shared" si="10"/>
        <v/>
      </c>
      <c r="AD65" s="178" t="str">
        <f t="shared" si="11"/>
        <v/>
      </c>
      <c r="AE65" s="179" t="str">
        <f t="shared" si="5"/>
        <v/>
      </c>
      <c r="AF65" s="179" t="str">
        <f t="shared" si="6"/>
        <v/>
      </c>
      <c r="AG65" s="179" t="str">
        <f t="shared" si="7"/>
        <v/>
      </c>
      <c r="AH65" s="179" t="str">
        <f t="shared" si="8"/>
        <v/>
      </c>
      <c r="AI65" s="179" t="str">
        <f t="shared" si="12"/>
        <v/>
      </c>
      <c r="AJ65" s="179"/>
    </row>
    <row r="66" spans="1:36" ht="21" x14ac:dyDescent="0.3">
      <c r="A66" s="180"/>
      <c r="B66" s="189"/>
      <c r="C66" s="181"/>
      <c r="D66" s="182"/>
      <c r="E66" s="182"/>
      <c r="F66" s="182"/>
      <c r="G66" s="183"/>
      <c r="H66" s="183"/>
      <c r="I66" s="184"/>
      <c r="J66" s="183"/>
      <c r="K66" s="183"/>
      <c r="L66" s="183"/>
      <c r="M66" s="183"/>
      <c r="N66" s="177" t="str">
        <f t="shared" si="0"/>
        <v/>
      </c>
      <c r="O66" s="185"/>
      <c r="P66" s="185"/>
      <c r="Q66" s="185"/>
      <c r="R66" s="186"/>
      <c r="S66" s="186"/>
      <c r="T66" s="187"/>
      <c r="U66" s="186"/>
      <c r="V66" s="186"/>
      <c r="W66" s="186"/>
      <c r="X66" s="188"/>
      <c r="Y66" s="178" t="str">
        <f t="shared" si="1"/>
        <v/>
      </c>
      <c r="Z66" s="178" t="str">
        <f t="shared" si="2"/>
        <v/>
      </c>
      <c r="AA66" s="178" t="str">
        <f t="shared" si="3"/>
        <v/>
      </c>
      <c r="AB66" s="178" t="str">
        <f t="shared" si="4"/>
        <v/>
      </c>
      <c r="AC66" s="178" t="str">
        <f t="shared" si="10"/>
        <v/>
      </c>
      <c r="AD66" s="178" t="str">
        <f t="shared" si="11"/>
        <v/>
      </c>
      <c r="AE66" s="179" t="str">
        <f t="shared" si="5"/>
        <v/>
      </c>
      <c r="AF66" s="179" t="str">
        <f t="shared" si="6"/>
        <v/>
      </c>
      <c r="AG66" s="179" t="str">
        <f t="shared" si="7"/>
        <v/>
      </c>
      <c r="AH66" s="179" t="str">
        <f t="shared" si="8"/>
        <v/>
      </c>
      <c r="AI66" s="179" t="str">
        <f t="shared" si="12"/>
        <v/>
      </c>
      <c r="AJ66" s="179" t="str">
        <f t="shared" si="9"/>
        <v/>
      </c>
    </row>
    <row r="67" spans="1:36" ht="21" x14ac:dyDescent="0.3">
      <c r="A67" s="180"/>
      <c r="B67" s="189"/>
      <c r="C67" s="181"/>
      <c r="D67" s="182"/>
      <c r="E67" s="182"/>
      <c r="F67" s="182"/>
      <c r="G67" s="183"/>
      <c r="H67" s="183"/>
      <c r="I67" s="184"/>
      <c r="J67" s="183"/>
      <c r="K67" s="183"/>
      <c r="L67" s="183"/>
      <c r="M67" s="183"/>
      <c r="N67" s="177" t="str">
        <f t="shared" ref="N67:N103" si="13">+IFERROR(O67/D67,"")</f>
        <v/>
      </c>
      <c r="O67" s="185"/>
      <c r="P67" s="185"/>
      <c r="Q67" s="185"/>
      <c r="R67" s="186"/>
      <c r="S67" s="186"/>
      <c r="T67" s="187"/>
      <c r="U67" s="186"/>
      <c r="V67" s="186"/>
      <c r="W67" s="186"/>
      <c r="X67" s="188"/>
      <c r="Y67" s="178" t="str">
        <f t="shared" ref="Y67:Y103" si="14">IF(AND(I67&lt;0),"BULL","")</f>
        <v/>
      </c>
      <c r="Z67" s="178" t="str">
        <f t="shared" ref="Z67:Z103" si="15">IF(AND(I67&lt;$I$3),"BULL","")</f>
        <v/>
      </c>
      <c r="AA67" s="178" t="str">
        <f t="shared" ref="AA67:AA103" si="16">IF(AND(I67&lt;I66),"BULL","")</f>
        <v/>
      </c>
      <c r="AB67" s="178" t="str">
        <f t="shared" ref="AB67:AB103" si="17">IF(AND(G67&gt;R67,L67&gt;0),"BULL","")</f>
        <v/>
      </c>
      <c r="AC67" s="178" t="str">
        <f t="shared" si="10"/>
        <v/>
      </c>
      <c r="AD67" s="178" t="str">
        <f t="shared" si="11"/>
        <v/>
      </c>
      <c r="AE67" s="179" t="str">
        <f t="shared" ref="AE67:AE103" si="18">IF(AND(T67&lt;0),"BEAR","")</f>
        <v/>
      </c>
      <c r="AF67" s="179" t="str">
        <f t="shared" ref="AF67:AF103" si="19">IF(AND(T67&lt;$T$3),"BEAR","")</f>
        <v/>
      </c>
      <c r="AG67" s="179" t="str">
        <f t="shared" ref="AG67:AG103" si="20">IF(AND(T67&lt;T66),"BEAR","")</f>
        <v/>
      </c>
      <c r="AH67" s="179" t="str">
        <f t="shared" ref="AH67:AH103" si="21">IF(AND(G67&lt;R67,W67&gt;0),"BEAR","")</f>
        <v/>
      </c>
      <c r="AI67" s="179" t="str">
        <f t="shared" si="12"/>
        <v/>
      </c>
      <c r="AJ67" s="179" t="str">
        <f t="shared" ref="AJ67:AJ103" si="22">IF(AND(H67&lt;H66,E67&gt;E66,N67&lt;N66),"BEAR","")</f>
        <v/>
      </c>
    </row>
    <row r="68" spans="1:36" ht="21" x14ac:dyDescent="0.3">
      <c r="A68" s="180"/>
      <c r="B68" s="189"/>
      <c r="C68" s="181"/>
      <c r="D68" s="182"/>
      <c r="E68" s="182"/>
      <c r="F68" s="182"/>
      <c r="G68" s="183"/>
      <c r="H68" s="183"/>
      <c r="I68" s="184"/>
      <c r="J68" s="183"/>
      <c r="K68" s="183"/>
      <c r="L68" s="183"/>
      <c r="M68" s="183"/>
      <c r="N68" s="177" t="str">
        <f t="shared" si="13"/>
        <v/>
      </c>
      <c r="O68" s="185"/>
      <c r="P68" s="185"/>
      <c r="Q68" s="185"/>
      <c r="R68" s="186"/>
      <c r="S68" s="186"/>
      <c r="T68" s="187"/>
      <c r="U68" s="186"/>
      <c r="V68" s="186"/>
      <c r="W68" s="186"/>
      <c r="X68" s="188"/>
      <c r="Y68" s="178" t="str">
        <f t="shared" si="14"/>
        <v/>
      </c>
      <c r="Z68" s="178" t="str">
        <f t="shared" si="15"/>
        <v/>
      </c>
      <c r="AA68" s="178" t="str">
        <f t="shared" si="16"/>
        <v/>
      </c>
      <c r="AB68" s="178" t="str">
        <f t="shared" si="17"/>
        <v/>
      </c>
      <c r="AC68" s="178" t="str">
        <f t="shared" ref="AC68:AC103" si="23">IF(AND(E68&lt;E67,H68&lt;H67,N68&lt;N67),"BULL","")</f>
        <v/>
      </c>
      <c r="AD68" s="178" t="str">
        <f t="shared" ref="AD68:AD103" si="24">IF(AND(P68&gt;P67,N68&gt;N67,S68&lt;S67),"BULL","")</f>
        <v/>
      </c>
      <c r="AE68" s="179" t="str">
        <f t="shared" si="18"/>
        <v/>
      </c>
      <c r="AF68" s="179" t="str">
        <f t="shared" si="19"/>
        <v/>
      </c>
      <c r="AG68" s="179" t="str">
        <f t="shared" si="20"/>
        <v/>
      </c>
      <c r="AH68" s="179" t="str">
        <f t="shared" si="21"/>
        <v/>
      </c>
      <c r="AI68" s="179" t="str">
        <f t="shared" si="12"/>
        <v/>
      </c>
      <c r="AJ68" s="179" t="str">
        <f t="shared" si="22"/>
        <v/>
      </c>
    </row>
    <row r="69" spans="1:36" ht="21" x14ac:dyDescent="0.3">
      <c r="A69" s="180"/>
      <c r="B69" s="189"/>
      <c r="C69" s="181"/>
      <c r="D69" s="182"/>
      <c r="E69" s="182"/>
      <c r="F69" s="182"/>
      <c r="G69" s="183"/>
      <c r="H69" s="183"/>
      <c r="I69" s="184"/>
      <c r="J69" s="183"/>
      <c r="K69" s="183"/>
      <c r="L69" s="183"/>
      <c r="M69" s="183"/>
      <c r="N69" s="177" t="str">
        <f t="shared" si="13"/>
        <v/>
      </c>
      <c r="O69" s="185"/>
      <c r="P69" s="185"/>
      <c r="Q69" s="185"/>
      <c r="R69" s="186"/>
      <c r="S69" s="186"/>
      <c r="T69" s="187"/>
      <c r="U69" s="186"/>
      <c r="V69" s="186"/>
      <c r="W69" s="186"/>
      <c r="X69" s="188"/>
      <c r="Y69" s="178" t="str">
        <f t="shared" si="14"/>
        <v/>
      </c>
      <c r="Z69" s="178" t="str">
        <f t="shared" si="15"/>
        <v/>
      </c>
      <c r="AA69" s="178" t="str">
        <f t="shared" si="16"/>
        <v/>
      </c>
      <c r="AB69" s="178" t="str">
        <f t="shared" si="17"/>
        <v/>
      </c>
      <c r="AC69" s="178" t="str">
        <f t="shared" si="23"/>
        <v/>
      </c>
      <c r="AD69" s="178" t="str">
        <f t="shared" si="24"/>
        <v/>
      </c>
      <c r="AE69" s="179" t="str">
        <f t="shared" si="18"/>
        <v/>
      </c>
      <c r="AF69" s="179" t="str">
        <f t="shared" si="19"/>
        <v/>
      </c>
      <c r="AG69" s="179" t="str">
        <f t="shared" si="20"/>
        <v/>
      </c>
      <c r="AH69" s="179" t="str">
        <f t="shared" si="21"/>
        <v/>
      </c>
      <c r="AI69" s="179" t="str">
        <f t="shared" si="12"/>
        <v/>
      </c>
      <c r="AJ69" s="179" t="str">
        <f t="shared" si="22"/>
        <v/>
      </c>
    </row>
    <row r="70" spans="1:36" ht="21" x14ac:dyDescent="0.3">
      <c r="A70" s="180"/>
      <c r="B70" s="189"/>
      <c r="C70" s="181"/>
      <c r="D70" s="182"/>
      <c r="E70" s="182"/>
      <c r="F70" s="182"/>
      <c r="G70" s="183"/>
      <c r="H70" s="183"/>
      <c r="I70" s="184"/>
      <c r="J70" s="183"/>
      <c r="K70" s="183"/>
      <c r="L70" s="183"/>
      <c r="M70" s="183"/>
      <c r="N70" s="177" t="str">
        <f t="shared" si="13"/>
        <v/>
      </c>
      <c r="O70" s="185"/>
      <c r="P70" s="185"/>
      <c r="Q70" s="185"/>
      <c r="R70" s="186"/>
      <c r="S70" s="186"/>
      <c r="T70" s="187"/>
      <c r="U70" s="186"/>
      <c r="V70" s="186"/>
      <c r="W70" s="186"/>
      <c r="X70" s="188"/>
      <c r="Y70" s="178" t="str">
        <f t="shared" si="14"/>
        <v/>
      </c>
      <c r="Z70" s="178" t="str">
        <f t="shared" si="15"/>
        <v/>
      </c>
      <c r="AA70" s="178" t="str">
        <f t="shared" si="16"/>
        <v/>
      </c>
      <c r="AB70" s="178" t="str">
        <f t="shared" si="17"/>
        <v/>
      </c>
      <c r="AC70" s="178" t="str">
        <f t="shared" si="23"/>
        <v/>
      </c>
      <c r="AD70" s="178" t="str">
        <f t="shared" si="24"/>
        <v/>
      </c>
      <c r="AE70" s="179" t="str">
        <f t="shared" si="18"/>
        <v/>
      </c>
      <c r="AF70" s="179" t="str">
        <f t="shared" si="19"/>
        <v/>
      </c>
      <c r="AG70" s="179" t="str">
        <f t="shared" si="20"/>
        <v/>
      </c>
      <c r="AH70" s="179" t="str">
        <f t="shared" si="21"/>
        <v/>
      </c>
      <c r="AI70" s="179" t="str">
        <f t="shared" ref="AI70:AI103" si="25">IF(AND(N70&gt;N69,P70&gt;P69,S70&gt;S69),"BEAR","")</f>
        <v/>
      </c>
      <c r="AJ70" s="179" t="str">
        <f t="shared" si="22"/>
        <v/>
      </c>
    </row>
    <row r="71" spans="1:36" ht="21" x14ac:dyDescent="0.3">
      <c r="A71" s="180"/>
      <c r="B71" s="189"/>
      <c r="C71" s="181"/>
      <c r="D71" s="182"/>
      <c r="E71" s="182"/>
      <c r="F71" s="182"/>
      <c r="G71" s="183"/>
      <c r="H71" s="183"/>
      <c r="I71" s="184"/>
      <c r="J71" s="183"/>
      <c r="K71" s="183"/>
      <c r="L71" s="183"/>
      <c r="M71" s="183"/>
      <c r="N71" s="177" t="str">
        <f t="shared" si="13"/>
        <v/>
      </c>
      <c r="O71" s="185"/>
      <c r="P71" s="185"/>
      <c r="Q71" s="185"/>
      <c r="R71" s="186"/>
      <c r="S71" s="186"/>
      <c r="T71" s="187"/>
      <c r="U71" s="186"/>
      <c r="V71" s="186"/>
      <c r="W71" s="186"/>
      <c r="X71" s="188"/>
      <c r="Y71" s="178" t="str">
        <f t="shared" si="14"/>
        <v/>
      </c>
      <c r="Z71" s="178" t="str">
        <f t="shared" si="15"/>
        <v/>
      </c>
      <c r="AA71" s="178" t="str">
        <f t="shared" si="16"/>
        <v/>
      </c>
      <c r="AB71" s="178" t="str">
        <f t="shared" si="17"/>
        <v/>
      </c>
      <c r="AC71" s="178" t="str">
        <f t="shared" si="23"/>
        <v/>
      </c>
      <c r="AD71" s="178" t="str">
        <f t="shared" si="24"/>
        <v/>
      </c>
      <c r="AE71" s="179" t="str">
        <f t="shared" si="18"/>
        <v/>
      </c>
      <c r="AF71" s="179" t="str">
        <f t="shared" si="19"/>
        <v/>
      </c>
      <c r="AG71" s="179" t="str">
        <f t="shared" si="20"/>
        <v/>
      </c>
      <c r="AH71" s="179" t="str">
        <f t="shared" si="21"/>
        <v/>
      </c>
      <c r="AI71" s="179" t="str">
        <f t="shared" si="25"/>
        <v/>
      </c>
      <c r="AJ71" s="179" t="str">
        <f t="shared" si="22"/>
        <v/>
      </c>
    </row>
    <row r="72" spans="1:36" ht="21" x14ac:dyDescent="0.3">
      <c r="A72" s="180"/>
      <c r="B72" s="189"/>
      <c r="C72" s="181"/>
      <c r="D72" s="182"/>
      <c r="E72" s="182"/>
      <c r="F72" s="182"/>
      <c r="G72" s="183"/>
      <c r="H72" s="183"/>
      <c r="I72" s="184"/>
      <c r="J72" s="183"/>
      <c r="K72" s="183"/>
      <c r="L72" s="183"/>
      <c r="M72" s="183"/>
      <c r="N72" s="177" t="str">
        <f t="shared" si="13"/>
        <v/>
      </c>
      <c r="O72" s="185"/>
      <c r="P72" s="185"/>
      <c r="Q72" s="185"/>
      <c r="R72" s="186"/>
      <c r="S72" s="186"/>
      <c r="T72" s="187"/>
      <c r="U72" s="186"/>
      <c r="V72" s="186"/>
      <c r="W72" s="186"/>
      <c r="X72" s="188"/>
      <c r="Y72" s="178" t="str">
        <f t="shared" si="14"/>
        <v/>
      </c>
      <c r="Z72" s="178" t="str">
        <f t="shared" si="15"/>
        <v/>
      </c>
      <c r="AA72" s="178" t="str">
        <f t="shared" si="16"/>
        <v/>
      </c>
      <c r="AB72" s="178" t="str">
        <f t="shared" si="17"/>
        <v/>
      </c>
      <c r="AC72" s="178" t="str">
        <f t="shared" si="23"/>
        <v/>
      </c>
      <c r="AD72" s="178" t="str">
        <f t="shared" si="24"/>
        <v/>
      </c>
      <c r="AE72" s="179" t="str">
        <f t="shared" si="18"/>
        <v/>
      </c>
      <c r="AF72" s="179" t="str">
        <f t="shared" si="19"/>
        <v/>
      </c>
      <c r="AG72" s="179" t="str">
        <f t="shared" si="20"/>
        <v/>
      </c>
      <c r="AH72" s="179" t="str">
        <f t="shared" si="21"/>
        <v/>
      </c>
      <c r="AI72" s="179" t="str">
        <f t="shared" si="25"/>
        <v/>
      </c>
      <c r="AJ72" s="179" t="str">
        <f t="shared" si="22"/>
        <v/>
      </c>
    </row>
    <row r="73" spans="1:36" ht="21" x14ac:dyDescent="0.3">
      <c r="A73" s="180"/>
      <c r="B73" s="189"/>
      <c r="C73" s="181"/>
      <c r="D73" s="182"/>
      <c r="E73" s="182"/>
      <c r="F73" s="182"/>
      <c r="G73" s="183"/>
      <c r="H73" s="183"/>
      <c r="I73" s="184"/>
      <c r="J73" s="183"/>
      <c r="K73" s="183"/>
      <c r="L73" s="183"/>
      <c r="M73" s="183"/>
      <c r="N73" s="177" t="str">
        <f t="shared" si="13"/>
        <v/>
      </c>
      <c r="O73" s="185"/>
      <c r="P73" s="185"/>
      <c r="Q73" s="185"/>
      <c r="R73" s="186"/>
      <c r="S73" s="186"/>
      <c r="T73" s="187"/>
      <c r="U73" s="186"/>
      <c r="V73" s="186"/>
      <c r="W73" s="186"/>
      <c r="X73" s="188"/>
      <c r="Y73" s="178" t="str">
        <f t="shared" si="14"/>
        <v/>
      </c>
      <c r="Z73" s="178" t="str">
        <f t="shared" si="15"/>
        <v/>
      </c>
      <c r="AA73" s="178" t="str">
        <f t="shared" si="16"/>
        <v/>
      </c>
      <c r="AB73" s="178" t="str">
        <f t="shared" si="17"/>
        <v/>
      </c>
      <c r="AC73" s="178" t="str">
        <f t="shared" si="23"/>
        <v/>
      </c>
      <c r="AD73" s="178" t="str">
        <f t="shared" si="24"/>
        <v/>
      </c>
      <c r="AE73" s="179" t="str">
        <f t="shared" si="18"/>
        <v/>
      </c>
      <c r="AF73" s="179" t="str">
        <f t="shared" si="19"/>
        <v/>
      </c>
      <c r="AG73" s="179" t="str">
        <f t="shared" si="20"/>
        <v/>
      </c>
      <c r="AH73" s="179" t="str">
        <f t="shared" si="21"/>
        <v/>
      </c>
      <c r="AI73" s="179" t="str">
        <f t="shared" si="25"/>
        <v/>
      </c>
      <c r="AJ73" s="179" t="str">
        <f t="shared" si="22"/>
        <v/>
      </c>
    </row>
    <row r="74" spans="1:36" ht="21" x14ac:dyDescent="0.3">
      <c r="A74" s="180"/>
      <c r="B74" s="189"/>
      <c r="C74" s="181"/>
      <c r="D74" s="182"/>
      <c r="E74" s="182"/>
      <c r="F74" s="182"/>
      <c r="G74" s="183"/>
      <c r="H74" s="183"/>
      <c r="I74" s="184"/>
      <c r="J74" s="183"/>
      <c r="K74" s="183"/>
      <c r="L74" s="183"/>
      <c r="M74" s="183"/>
      <c r="N74" s="177" t="str">
        <f t="shared" si="13"/>
        <v/>
      </c>
      <c r="O74" s="185"/>
      <c r="P74" s="185"/>
      <c r="Q74" s="185"/>
      <c r="R74" s="186"/>
      <c r="S74" s="186"/>
      <c r="T74" s="187"/>
      <c r="U74" s="186"/>
      <c r="V74" s="186"/>
      <c r="W74" s="186"/>
      <c r="X74" s="188"/>
      <c r="Y74" s="178" t="str">
        <f t="shared" si="14"/>
        <v/>
      </c>
      <c r="Z74" s="178" t="str">
        <f t="shared" si="15"/>
        <v/>
      </c>
      <c r="AA74" s="178" t="str">
        <f t="shared" si="16"/>
        <v/>
      </c>
      <c r="AB74" s="178" t="str">
        <f t="shared" si="17"/>
        <v/>
      </c>
      <c r="AC74" s="178" t="str">
        <f t="shared" si="23"/>
        <v/>
      </c>
      <c r="AD74" s="178" t="str">
        <f t="shared" si="24"/>
        <v/>
      </c>
      <c r="AE74" s="179" t="str">
        <f t="shared" si="18"/>
        <v/>
      </c>
      <c r="AF74" s="179" t="str">
        <f t="shared" si="19"/>
        <v/>
      </c>
      <c r="AG74" s="179" t="str">
        <f t="shared" si="20"/>
        <v/>
      </c>
      <c r="AH74" s="179" t="str">
        <f t="shared" si="21"/>
        <v/>
      </c>
      <c r="AI74" s="179" t="str">
        <f t="shared" si="25"/>
        <v/>
      </c>
      <c r="AJ74" s="179" t="str">
        <f t="shared" si="22"/>
        <v/>
      </c>
    </row>
    <row r="75" spans="1:36" ht="21" x14ac:dyDescent="0.3">
      <c r="A75" s="180"/>
      <c r="B75" s="189"/>
      <c r="C75" s="181"/>
      <c r="D75" s="182"/>
      <c r="E75" s="182"/>
      <c r="F75" s="182"/>
      <c r="G75" s="183"/>
      <c r="H75" s="183"/>
      <c r="I75" s="184"/>
      <c r="J75" s="183"/>
      <c r="K75" s="183"/>
      <c r="L75" s="183"/>
      <c r="M75" s="183"/>
      <c r="N75" s="177" t="str">
        <f t="shared" si="13"/>
        <v/>
      </c>
      <c r="O75" s="185"/>
      <c r="P75" s="185"/>
      <c r="Q75" s="185"/>
      <c r="R75" s="186"/>
      <c r="S75" s="186"/>
      <c r="T75" s="187"/>
      <c r="U75" s="186"/>
      <c r="V75" s="186"/>
      <c r="W75" s="186"/>
      <c r="X75" s="188"/>
      <c r="Y75" s="178" t="str">
        <f t="shared" si="14"/>
        <v/>
      </c>
      <c r="Z75" s="178" t="str">
        <f t="shared" si="15"/>
        <v/>
      </c>
      <c r="AA75" s="178" t="str">
        <f t="shared" si="16"/>
        <v/>
      </c>
      <c r="AB75" s="178" t="str">
        <f t="shared" si="17"/>
        <v/>
      </c>
      <c r="AC75" s="178" t="str">
        <f t="shared" si="23"/>
        <v/>
      </c>
      <c r="AD75" s="178" t="str">
        <f t="shared" si="24"/>
        <v/>
      </c>
      <c r="AE75" s="179" t="str">
        <f t="shared" si="18"/>
        <v/>
      </c>
      <c r="AF75" s="179" t="str">
        <f t="shared" si="19"/>
        <v/>
      </c>
      <c r="AG75" s="179" t="str">
        <f t="shared" si="20"/>
        <v/>
      </c>
      <c r="AH75" s="179" t="str">
        <f t="shared" si="21"/>
        <v/>
      </c>
      <c r="AI75" s="179" t="str">
        <f t="shared" si="25"/>
        <v/>
      </c>
      <c r="AJ75" s="179" t="str">
        <f t="shared" si="22"/>
        <v/>
      </c>
    </row>
    <row r="76" spans="1:36" ht="21" x14ac:dyDescent="0.3">
      <c r="A76" s="180"/>
      <c r="B76" s="189"/>
      <c r="C76" s="181"/>
      <c r="D76" s="182"/>
      <c r="E76" s="182"/>
      <c r="F76" s="182"/>
      <c r="G76" s="183"/>
      <c r="H76" s="183"/>
      <c r="I76" s="184"/>
      <c r="J76" s="183"/>
      <c r="K76" s="183"/>
      <c r="L76" s="183"/>
      <c r="M76" s="183"/>
      <c r="N76" s="177" t="str">
        <f t="shared" si="13"/>
        <v/>
      </c>
      <c r="O76" s="185"/>
      <c r="P76" s="185"/>
      <c r="Q76" s="185"/>
      <c r="R76" s="186"/>
      <c r="S76" s="186"/>
      <c r="T76" s="187"/>
      <c r="U76" s="186"/>
      <c r="V76" s="186"/>
      <c r="W76" s="186"/>
      <c r="X76" s="188"/>
      <c r="Y76" s="178" t="str">
        <f t="shared" si="14"/>
        <v/>
      </c>
      <c r="Z76" s="178" t="str">
        <f t="shared" si="15"/>
        <v/>
      </c>
      <c r="AA76" s="178" t="str">
        <f t="shared" si="16"/>
        <v/>
      </c>
      <c r="AB76" s="178" t="str">
        <f t="shared" si="17"/>
        <v/>
      </c>
      <c r="AC76" s="178" t="str">
        <f t="shared" si="23"/>
        <v/>
      </c>
      <c r="AD76" s="178" t="str">
        <f t="shared" si="24"/>
        <v/>
      </c>
      <c r="AE76" s="179" t="str">
        <f t="shared" si="18"/>
        <v/>
      </c>
      <c r="AF76" s="179" t="str">
        <f t="shared" si="19"/>
        <v/>
      </c>
      <c r="AG76" s="179" t="str">
        <f t="shared" si="20"/>
        <v/>
      </c>
      <c r="AH76" s="179" t="str">
        <f t="shared" si="21"/>
        <v/>
      </c>
      <c r="AI76" s="179" t="str">
        <f t="shared" si="25"/>
        <v/>
      </c>
      <c r="AJ76" s="179" t="str">
        <f t="shared" si="22"/>
        <v/>
      </c>
    </row>
    <row r="77" spans="1:36" ht="21" x14ac:dyDescent="0.3">
      <c r="A77" s="180"/>
      <c r="B77" s="189"/>
      <c r="C77" s="181"/>
      <c r="D77" s="182"/>
      <c r="E77" s="182"/>
      <c r="F77" s="182"/>
      <c r="G77" s="183"/>
      <c r="H77" s="183"/>
      <c r="I77" s="184"/>
      <c r="J77" s="183"/>
      <c r="K77" s="183"/>
      <c r="L77" s="183"/>
      <c r="M77" s="183"/>
      <c r="N77" s="177" t="str">
        <f t="shared" si="13"/>
        <v/>
      </c>
      <c r="O77" s="185"/>
      <c r="P77" s="185"/>
      <c r="Q77" s="185"/>
      <c r="R77" s="186"/>
      <c r="S77" s="186"/>
      <c r="T77" s="187"/>
      <c r="U77" s="186"/>
      <c r="V77" s="186"/>
      <c r="W77" s="186"/>
      <c r="X77" s="188"/>
      <c r="Y77" s="178" t="str">
        <f t="shared" si="14"/>
        <v/>
      </c>
      <c r="Z77" s="178" t="str">
        <f t="shared" si="15"/>
        <v/>
      </c>
      <c r="AA77" s="178" t="str">
        <f t="shared" si="16"/>
        <v/>
      </c>
      <c r="AB77" s="178" t="str">
        <f t="shared" si="17"/>
        <v/>
      </c>
      <c r="AC77" s="178" t="str">
        <f t="shared" si="23"/>
        <v/>
      </c>
      <c r="AD77" s="178" t="str">
        <f t="shared" si="24"/>
        <v/>
      </c>
      <c r="AE77" s="179" t="str">
        <f t="shared" si="18"/>
        <v/>
      </c>
      <c r="AF77" s="179" t="str">
        <f t="shared" si="19"/>
        <v/>
      </c>
      <c r="AG77" s="179" t="str">
        <f t="shared" si="20"/>
        <v/>
      </c>
      <c r="AH77" s="179" t="str">
        <f t="shared" si="21"/>
        <v/>
      </c>
      <c r="AI77" s="179" t="str">
        <f t="shared" si="25"/>
        <v/>
      </c>
      <c r="AJ77" s="179" t="str">
        <f t="shared" si="22"/>
        <v/>
      </c>
    </row>
    <row r="78" spans="1:36" ht="21" x14ac:dyDescent="0.3">
      <c r="A78" s="180"/>
      <c r="B78" s="189"/>
      <c r="C78" s="181"/>
      <c r="D78" s="182"/>
      <c r="E78" s="182"/>
      <c r="F78" s="182"/>
      <c r="G78" s="183"/>
      <c r="H78" s="183"/>
      <c r="I78" s="184"/>
      <c r="J78" s="183"/>
      <c r="K78" s="183"/>
      <c r="L78" s="183"/>
      <c r="M78" s="183"/>
      <c r="N78" s="177" t="str">
        <f t="shared" si="13"/>
        <v/>
      </c>
      <c r="O78" s="185"/>
      <c r="P78" s="185"/>
      <c r="Q78" s="185"/>
      <c r="R78" s="186"/>
      <c r="S78" s="186"/>
      <c r="T78" s="187"/>
      <c r="U78" s="186"/>
      <c r="V78" s="186"/>
      <c r="W78" s="186"/>
      <c r="X78" s="188"/>
      <c r="Y78" s="178" t="str">
        <f t="shared" si="14"/>
        <v/>
      </c>
      <c r="Z78" s="178" t="str">
        <f t="shared" si="15"/>
        <v/>
      </c>
      <c r="AA78" s="178" t="str">
        <f t="shared" si="16"/>
        <v/>
      </c>
      <c r="AB78" s="178" t="str">
        <f t="shared" si="17"/>
        <v/>
      </c>
      <c r="AC78" s="178" t="str">
        <f t="shared" si="23"/>
        <v/>
      </c>
      <c r="AD78" s="178" t="str">
        <f t="shared" si="24"/>
        <v/>
      </c>
      <c r="AE78" s="179" t="str">
        <f t="shared" si="18"/>
        <v/>
      </c>
      <c r="AF78" s="179" t="str">
        <f t="shared" si="19"/>
        <v/>
      </c>
      <c r="AG78" s="179" t="str">
        <f t="shared" si="20"/>
        <v/>
      </c>
      <c r="AH78" s="179" t="str">
        <f t="shared" si="21"/>
        <v/>
      </c>
      <c r="AI78" s="179" t="str">
        <f t="shared" si="25"/>
        <v/>
      </c>
      <c r="AJ78" s="179" t="str">
        <f t="shared" si="22"/>
        <v/>
      </c>
    </row>
    <row r="79" spans="1:36" ht="21" x14ac:dyDescent="0.3">
      <c r="A79" s="180"/>
      <c r="B79" s="189"/>
      <c r="C79" s="181"/>
      <c r="D79" s="182"/>
      <c r="E79" s="182"/>
      <c r="F79" s="182"/>
      <c r="G79" s="183"/>
      <c r="H79" s="183"/>
      <c r="I79" s="184"/>
      <c r="J79" s="183"/>
      <c r="K79" s="183"/>
      <c r="L79" s="183"/>
      <c r="M79" s="183"/>
      <c r="N79" s="177" t="str">
        <f t="shared" si="13"/>
        <v/>
      </c>
      <c r="O79" s="185"/>
      <c r="P79" s="185"/>
      <c r="Q79" s="185"/>
      <c r="R79" s="186"/>
      <c r="S79" s="186"/>
      <c r="T79" s="187"/>
      <c r="U79" s="186"/>
      <c r="V79" s="186"/>
      <c r="W79" s="186"/>
      <c r="X79" s="188"/>
      <c r="Y79" s="178" t="str">
        <f t="shared" si="14"/>
        <v/>
      </c>
      <c r="Z79" s="178" t="str">
        <f t="shared" si="15"/>
        <v/>
      </c>
      <c r="AA79" s="178" t="str">
        <f t="shared" si="16"/>
        <v/>
      </c>
      <c r="AB79" s="178" t="str">
        <f t="shared" si="17"/>
        <v/>
      </c>
      <c r="AC79" s="178" t="str">
        <f t="shared" si="23"/>
        <v/>
      </c>
      <c r="AD79" s="178" t="str">
        <f t="shared" si="24"/>
        <v/>
      </c>
      <c r="AE79" s="179" t="str">
        <f t="shared" si="18"/>
        <v/>
      </c>
      <c r="AF79" s="179" t="str">
        <f t="shared" si="19"/>
        <v/>
      </c>
      <c r="AG79" s="179" t="str">
        <f t="shared" si="20"/>
        <v/>
      </c>
      <c r="AH79" s="179" t="str">
        <f t="shared" si="21"/>
        <v/>
      </c>
      <c r="AI79" s="179" t="str">
        <f t="shared" si="25"/>
        <v/>
      </c>
      <c r="AJ79" s="179" t="str">
        <f t="shared" si="22"/>
        <v/>
      </c>
    </row>
    <row r="80" spans="1:36" ht="21" x14ac:dyDescent="0.3">
      <c r="A80" s="180"/>
      <c r="B80" s="189"/>
      <c r="C80" s="181"/>
      <c r="D80" s="182"/>
      <c r="E80" s="182"/>
      <c r="F80" s="182"/>
      <c r="G80" s="183"/>
      <c r="H80" s="183"/>
      <c r="I80" s="184"/>
      <c r="J80" s="183"/>
      <c r="K80" s="183"/>
      <c r="L80" s="183"/>
      <c r="M80" s="183"/>
      <c r="N80" s="177" t="str">
        <f t="shared" si="13"/>
        <v/>
      </c>
      <c r="O80" s="185"/>
      <c r="P80" s="185"/>
      <c r="Q80" s="185"/>
      <c r="R80" s="186"/>
      <c r="S80" s="186"/>
      <c r="T80" s="187"/>
      <c r="U80" s="186"/>
      <c r="V80" s="186"/>
      <c r="W80" s="186"/>
      <c r="X80" s="188"/>
      <c r="Y80" s="178" t="str">
        <f t="shared" si="14"/>
        <v/>
      </c>
      <c r="Z80" s="178" t="str">
        <f t="shared" si="15"/>
        <v/>
      </c>
      <c r="AA80" s="178" t="str">
        <f t="shared" si="16"/>
        <v/>
      </c>
      <c r="AB80" s="178" t="str">
        <f t="shared" si="17"/>
        <v/>
      </c>
      <c r="AC80" s="178" t="str">
        <f t="shared" si="23"/>
        <v/>
      </c>
      <c r="AD80" s="178" t="str">
        <f t="shared" si="24"/>
        <v/>
      </c>
      <c r="AE80" s="179" t="str">
        <f t="shared" si="18"/>
        <v/>
      </c>
      <c r="AF80" s="179" t="str">
        <f t="shared" si="19"/>
        <v/>
      </c>
      <c r="AG80" s="179" t="str">
        <f t="shared" si="20"/>
        <v/>
      </c>
      <c r="AH80" s="179" t="str">
        <f t="shared" si="21"/>
        <v/>
      </c>
      <c r="AI80" s="179" t="str">
        <f t="shared" si="25"/>
        <v/>
      </c>
      <c r="AJ80" s="179" t="str">
        <f t="shared" si="22"/>
        <v/>
      </c>
    </row>
    <row r="81" spans="1:36" ht="21" x14ac:dyDescent="0.3">
      <c r="A81" s="180"/>
      <c r="B81" s="189"/>
      <c r="C81" s="181"/>
      <c r="D81" s="182"/>
      <c r="E81" s="182"/>
      <c r="F81" s="182"/>
      <c r="G81" s="183"/>
      <c r="H81" s="183"/>
      <c r="I81" s="184"/>
      <c r="J81" s="183"/>
      <c r="K81" s="183"/>
      <c r="L81" s="183"/>
      <c r="M81" s="183"/>
      <c r="N81" s="177" t="str">
        <f t="shared" si="13"/>
        <v/>
      </c>
      <c r="O81" s="185"/>
      <c r="P81" s="185"/>
      <c r="Q81" s="185"/>
      <c r="R81" s="186"/>
      <c r="S81" s="186"/>
      <c r="T81" s="187"/>
      <c r="U81" s="186"/>
      <c r="V81" s="186"/>
      <c r="W81" s="186"/>
      <c r="X81" s="188"/>
      <c r="Y81" s="178" t="str">
        <f t="shared" si="14"/>
        <v/>
      </c>
      <c r="Z81" s="178" t="str">
        <f t="shared" si="15"/>
        <v/>
      </c>
      <c r="AA81" s="178" t="str">
        <f t="shared" si="16"/>
        <v/>
      </c>
      <c r="AB81" s="178" t="str">
        <f t="shared" si="17"/>
        <v/>
      </c>
      <c r="AC81" s="178" t="str">
        <f t="shared" si="23"/>
        <v/>
      </c>
      <c r="AD81" s="178" t="str">
        <f t="shared" si="24"/>
        <v/>
      </c>
      <c r="AE81" s="179" t="str">
        <f t="shared" si="18"/>
        <v/>
      </c>
      <c r="AF81" s="179" t="str">
        <f t="shared" si="19"/>
        <v/>
      </c>
      <c r="AG81" s="179" t="str">
        <f t="shared" si="20"/>
        <v/>
      </c>
      <c r="AH81" s="179" t="str">
        <f t="shared" si="21"/>
        <v/>
      </c>
      <c r="AI81" s="179" t="str">
        <f t="shared" si="25"/>
        <v/>
      </c>
      <c r="AJ81" s="179" t="str">
        <f t="shared" si="22"/>
        <v/>
      </c>
    </row>
    <row r="82" spans="1:36" ht="21" x14ac:dyDescent="0.3">
      <c r="A82" s="180"/>
      <c r="B82" s="189"/>
      <c r="C82" s="181"/>
      <c r="D82" s="182"/>
      <c r="E82" s="182"/>
      <c r="F82" s="182"/>
      <c r="G82" s="183"/>
      <c r="H82" s="183"/>
      <c r="I82" s="184"/>
      <c r="J82" s="183"/>
      <c r="K82" s="183"/>
      <c r="L82" s="183"/>
      <c r="M82" s="183"/>
      <c r="N82" s="177" t="str">
        <f t="shared" si="13"/>
        <v/>
      </c>
      <c r="O82" s="185"/>
      <c r="P82" s="185"/>
      <c r="Q82" s="185"/>
      <c r="R82" s="186"/>
      <c r="S82" s="186"/>
      <c r="T82" s="187"/>
      <c r="U82" s="186"/>
      <c r="V82" s="186"/>
      <c r="W82" s="186"/>
      <c r="X82" s="188"/>
      <c r="Y82" s="178" t="str">
        <f t="shared" si="14"/>
        <v/>
      </c>
      <c r="Z82" s="178" t="str">
        <f t="shared" si="15"/>
        <v/>
      </c>
      <c r="AA82" s="178" t="str">
        <f t="shared" si="16"/>
        <v/>
      </c>
      <c r="AB82" s="178" t="str">
        <f t="shared" si="17"/>
        <v/>
      </c>
      <c r="AC82" s="178" t="str">
        <f t="shared" si="23"/>
        <v/>
      </c>
      <c r="AD82" s="178" t="str">
        <f t="shared" si="24"/>
        <v/>
      </c>
      <c r="AE82" s="179" t="str">
        <f t="shared" si="18"/>
        <v/>
      </c>
      <c r="AF82" s="179" t="str">
        <f t="shared" si="19"/>
        <v/>
      </c>
      <c r="AG82" s="179" t="str">
        <f t="shared" si="20"/>
        <v/>
      </c>
      <c r="AH82" s="179" t="str">
        <f t="shared" si="21"/>
        <v/>
      </c>
      <c r="AI82" s="179" t="str">
        <f t="shared" si="25"/>
        <v/>
      </c>
      <c r="AJ82" s="179" t="str">
        <f t="shared" si="22"/>
        <v/>
      </c>
    </row>
    <row r="83" spans="1:36" ht="21" x14ac:dyDescent="0.3">
      <c r="A83" s="180"/>
      <c r="B83" s="189"/>
      <c r="C83" s="181"/>
      <c r="D83" s="182"/>
      <c r="E83" s="182"/>
      <c r="F83" s="182"/>
      <c r="G83" s="183"/>
      <c r="H83" s="183"/>
      <c r="I83" s="184"/>
      <c r="J83" s="183"/>
      <c r="K83" s="183"/>
      <c r="L83" s="183"/>
      <c r="M83" s="183"/>
      <c r="N83" s="177" t="str">
        <f t="shared" si="13"/>
        <v/>
      </c>
      <c r="O83" s="185"/>
      <c r="P83" s="185"/>
      <c r="Q83" s="185"/>
      <c r="R83" s="186"/>
      <c r="S83" s="186"/>
      <c r="T83" s="187"/>
      <c r="U83" s="186"/>
      <c r="V83" s="186"/>
      <c r="W83" s="186"/>
      <c r="X83" s="188"/>
      <c r="Y83" s="178" t="str">
        <f t="shared" si="14"/>
        <v/>
      </c>
      <c r="Z83" s="178" t="str">
        <f t="shared" si="15"/>
        <v/>
      </c>
      <c r="AA83" s="178" t="str">
        <f t="shared" si="16"/>
        <v/>
      </c>
      <c r="AB83" s="178" t="str">
        <f t="shared" si="17"/>
        <v/>
      </c>
      <c r="AC83" s="178" t="str">
        <f t="shared" si="23"/>
        <v/>
      </c>
      <c r="AD83" s="178" t="str">
        <f t="shared" si="24"/>
        <v/>
      </c>
      <c r="AE83" s="179" t="str">
        <f t="shared" si="18"/>
        <v/>
      </c>
      <c r="AF83" s="179" t="str">
        <f t="shared" si="19"/>
        <v/>
      </c>
      <c r="AG83" s="179" t="str">
        <f t="shared" si="20"/>
        <v/>
      </c>
      <c r="AH83" s="179" t="str">
        <f t="shared" si="21"/>
        <v/>
      </c>
      <c r="AI83" s="179" t="str">
        <f t="shared" si="25"/>
        <v/>
      </c>
      <c r="AJ83" s="179" t="str">
        <f t="shared" si="22"/>
        <v/>
      </c>
    </row>
    <row r="84" spans="1:36" ht="21" x14ac:dyDescent="0.3">
      <c r="A84" s="180"/>
      <c r="B84" s="189"/>
      <c r="C84" s="181"/>
      <c r="D84" s="182"/>
      <c r="E84" s="182"/>
      <c r="F84" s="182"/>
      <c r="G84" s="183"/>
      <c r="H84" s="183"/>
      <c r="I84" s="184"/>
      <c r="J84" s="183"/>
      <c r="K84" s="183"/>
      <c r="L84" s="183"/>
      <c r="M84" s="183"/>
      <c r="N84" s="177" t="str">
        <f t="shared" si="13"/>
        <v/>
      </c>
      <c r="O84" s="185"/>
      <c r="P84" s="185"/>
      <c r="Q84" s="185"/>
      <c r="R84" s="186"/>
      <c r="S84" s="186"/>
      <c r="T84" s="187"/>
      <c r="U84" s="186"/>
      <c r="V84" s="186"/>
      <c r="W84" s="186"/>
      <c r="X84" s="188"/>
      <c r="Y84" s="178" t="str">
        <f t="shared" si="14"/>
        <v/>
      </c>
      <c r="Z84" s="178" t="str">
        <f t="shared" si="15"/>
        <v/>
      </c>
      <c r="AA84" s="178" t="str">
        <f t="shared" si="16"/>
        <v/>
      </c>
      <c r="AB84" s="178" t="str">
        <f t="shared" si="17"/>
        <v/>
      </c>
      <c r="AC84" s="178" t="str">
        <f t="shared" si="23"/>
        <v/>
      </c>
      <c r="AD84" s="178" t="str">
        <f t="shared" si="24"/>
        <v/>
      </c>
      <c r="AE84" s="179" t="str">
        <f t="shared" si="18"/>
        <v/>
      </c>
      <c r="AF84" s="179" t="str">
        <f t="shared" si="19"/>
        <v/>
      </c>
      <c r="AG84" s="179" t="str">
        <f t="shared" si="20"/>
        <v/>
      </c>
      <c r="AH84" s="179" t="str">
        <f t="shared" si="21"/>
        <v/>
      </c>
      <c r="AI84" s="179" t="str">
        <f t="shared" si="25"/>
        <v/>
      </c>
      <c r="AJ84" s="179" t="str">
        <f t="shared" si="22"/>
        <v/>
      </c>
    </row>
    <row r="85" spans="1:36" ht="21" x14ac:dyDescent="0.3">
      <c r="A85" s="180"/>
      <c r="B85" s="189"/>
      <c r="C85" s="181"/>
      <c r="D85" s="182"/>
      <c r="E85" s="182"/>
      <c r="F85" s="182"/>
      <c r="G85" s="183"/>
      <c r="H85" s="183"/>
      <c r="I85" s="184"/>
      <c r="J85" s="183"/>
      <c r="K85" s="183"/>
      <c r="L85" s="183"/>
      <c r="M85" s="183"/>
      <c r="N85" s="177" t="str">
        <f t="shared" si="13"/>
        <v/>
      </c>
      <c r="O85" s="185"/>
      <c r="P85" s="185"/>
      <c r="Q85" s="185"/>
      <c r="R85" s="186"/>
      <c r="S85" s="186"/>
      <c r="T85" s="187"/>
      <c r="U85" s="186"/>
      <c r="V85" s="186"/>
      <c r="W85" s="186"/>
      <c r="X85" s="188"/>
      <c r="Y85" s="178" t="str">
        <f t="shared" si="14"/>
        <v/>
      </c>
      <c r="Z85" s="178" t="str">
        <f t="shared" si="15"/>
        <v/>
      </c>
      <c r="AA85" s="178" t="str">
        <f t="shared" si="16"/>
        <v/>
      </c>
      <c r="AB85" s="178" t="str">
        <f t="shared" si="17"/>
        <v/>
      </c>
      <c r="AC85" s="178" t="str">
        <f t="shared" si="23"/>
        <v/>
      </c>
      <c r="AD85" s="178" t="str">
        <f t="shared" si="24"/>
        <v/>
      </c>
      <c r="AE85" s="179" t="str">
        <f t="shared" si="18"/>
        <v/>
      </c>
      <c r="AF85" s="179" t="str">
        <f t="shared" si="19"/>
        <v/>
      </c>
      <c r="AG85" s="179" t="str">
        <f t="shared" si="20"/>
        <v/>
      </c>
      <c r="AH85" s="179" t="str">
        <f t="shared" si="21"/>
        <v/>
      </c>
      <c r="AI85" s="179" t="str">
        <f t="shared" si="25"/>
        <v/>
      </c>
      <c r="AJ85" s="179" t="str">
        <f t="shared" si="22"/>
        <v/>
      </c>
    </row>
    <row r="86" spans="1:36" ht="21" x14ac:dyDescent="0.3">
      <c r="A86" s="180"/>
      <c r="B86" s="189"/>
      <c r="C86" s="181"/>
      <c r="D86" s="182"/>
      <c r="E86" s="182"/>
      <c r="F86" s="182"/>
      <c r="G86" s="183"/>
      <c r="H86" s="183"/>
      <c r="I86" s="184"/>
      <c r="J86" s="183"/>
      <c r="K86" s="183"/>
      <c r="L86" s="183"/>
      <c r="M86" s="183"/>
      <c r="N86" s="177" t="str">
        <f t="shared" si="13"/>
        <v/>
      </c>
      <c r="O86" s="185"/>
      <c r="P86" s="185"/>
      <c r="Q86" s="185"/>
      <c r="R86" s="186"/>
      <c r="S86" s="186"/>
      <c r="T86" s="187"/>
      <c r="U86" s="186"/>
      <c r="V86" s="186"/>
      <c r="W86" s="186"/>
      <c r="X86" s="188"/>
      <c r="Y86" s="178" t="str">
        <f t="shared" si="14"/>
        <v/>
      </c>
      <c r="Z86" s="178" t="str">
        <f t="shared" si="15"/>
        <v/>
      </c>
      <c r="AA86" s="178" t="str">
        <f t="shared" si="16"/>
        <v/>
      </c>
      <c r="AB86" s="178" t="str">
        <f t="shared" si="17"/>
        <v/>
      </c>
      <c r="AC86" s="178" t="str">
        <f t="shared" si="23"/>
        <v/>
      </c>
      <c r="AD86" s="178" t="str">
        <f t="shared" si="24"/>
        <v/>
      </c>
      <c r="AE86" s="179" t="str">
        <f t="shared" si="18"/>
        <v/>
      </c>
      <c r="AF86" s="179" t="str">
        <f t="shared" si="19"/>
        <v/>
      </c>
      <c r="AG86" s="179" t="str">
        <f t="shared" si="20"/>
        <v/>
      </c>
      <c r="AH86" s="179" t="str">
        <f t="shared" si="21"/>
        <v/>
      </c>
      <c r="AI86" s="179" t="str">
        <f t="shared" si="25"/>
        <v/>
      </c>
      <c r="AJ86" s="179" t="str">
        <f t="shared" si="22"/>
        <v/>
      </c>
    </row>
    <row r="87" spans="1:36" ht="21" x14ac:dyDescent="0.3">
      <c r="A87" s="180"/>
      <c r="B87" s="189"/>
      <c r="C87" s="181"/>
      <c r="D87" s="182"/>
      <c r="E87" s="182"/>
      <c r="F87" s="182"/>
      <c r="G87" s="183"/>
      <c r="H87" s="183"/>
      <c r="I87" s="184"/>
      <c r="J87" s="183"/>
      <c r="K87" s="183"/>
      <c r="L87" s="183"/>
      <c r="M87" s="183"/>
      <c r="N87" s="177" t="str">
        <f t="shared" si="13"/>
        <v/>
      </c>
      <c r="O87" s="185"/>
      <c r="P87" s="185"/>
      <c r="Q87" s="185"/>
      <c r="R87" s="186"/>
      <c r="S87" s="186"/>
      <c r="T87" s="187"/>
      <c r="U87" s="186"/>
      <c r="V87" s="186"/>
      <c r="W87" s="186"/>
      <c r="X87" s="188"/>
      <c r="Y87" s="178" t="str">
        <f t="shared" si="14"/>
        <v/>
      </c>
      <c r="Z87" s="178" t="str">
        <f t="shared" si="15"/>
        <v/>
      </c>
      <c r="AA87" s="178" t="str">
        <f t="shared" si="16"/>
        <v/>
      </c>
      <c r="AB87" s="178" t="str">
        <f t="shared" si="17"/>
        <v/>
      </c>
      <c r="AC87" s="178" t="str">
        <f t="shared" si="23"/>
        <v/>
      </c>
      <c r="AD87" s="178" t="str">
        <f t="shared" si="24"/>
        <v/>
      </c>
      <c r="AE87" s="179" t="str">
        <f t="shared" si="18"/>
        <v/>
      </c>
      <c r="AF87" s="179" t="str">
        <f t="shared" si="19"/>
        <v/>
      </c>
      <c r="AG87" s="179" t="str">
        <f t="shared" si="20"/>
        <v/>
      </c>
      <c r="AH87" s="179" t="str">
        <f t="shared" si="21"/>
        <v/>
      </c>
      <c r="AI87" s="179" t="str">
        <f t="shared" si="25"/>
        <v/>
      </c>
      <c r="AJ87" s="179" t="str">
        <f t="shared" si="22"/>
        <v/>
      </c>
    </row>
    <row r="88" spans="1:36" ht="21" x14ac:dyDescent="0.3">
      <c r="A88" s="180"/>
      <c r="B88" s="189"/>
      <c r="C88" s="181"/>
      <c r="D88" s="182"/>
      <c r="E88" s="182"/>
      <c r="F88" s="182"/>
      <c r="G88" s="183"/>
      <c r="H88" s="183"/>
      <c r="I88" s="184"/>
      <c r="J88" s="183"/>
      <c r="K88" s="183"/>
      <c r="L88" s="183"/>
      <c r="M88" s="183"/>
      <c r="N88" s="177" t="str">
        <f t="shared" si="13"/>
        <v/>
      </c>
      <c r="O88" s="185"/>
      <c r="P88" s="185"/>
      <c r="Q88" s="185"/>
      <c r="R88" s="186"/>
      <c r="S88" s="186"/>
      <c r="T88" s="187"/>
      <c r="U88" s="186"/>
      <c r="V88" s="186"/>
      <c r="W88" s="186"/>
      <c r="X88" s="188"/>
      <c r="Y88" s="178" t="str">
        <f t="shared" si="14"/>
        <v/>
      </c>
      <c r="Z88" s="178" t="str">
        <f t="shared" si="15"/>
        <v/>
      </c>
      <c r="AA88" s="178" t="str">
        <f t="shared" si="16"/>
        <v/>
      </c>
      <c r="AB88" s="178" t="str">
        <f t="shared" si="17"/>
        <v/>
      </c>
      <c r="AC88" s="178" t="str">
        <f t="shared" si="23"/>
        <v/>
      </c>
      <c r="AD88" s="178" t="str">
        <f t="shared" si="24"/>
        <v/>
      </c>
      <c r="AE88" s="179" t="str">
        <f t="shared" si="18"/>
        <v/>
      </c>
      <c r="AF88" s="179" t="str">
        <f t="shared" si="19"/>
        <v/>
      </c>
      <c r="AG88" s="179" t="str">
        <f t="shared" si="20"/>
        <v/>
      </c>
      <c r="AH88" s="179" t="str">
        <f t="shared" si="21"/>
        <v/>
      </c>
      <c r="AI88" s="179" t="str">
        <f t="shared" si="25"/>
        <v/>
      </c>
      <c r="AJ88" s="179" t="str">
        <f t="shared" si="22"/>
        <v/>
      </c>
    </row>
    <row r="89" spans="1:36" ht="21" x14ac:dyDescent="0.3">
      <c r="A89" s="180"/>
      <c r="B89" s="189"/>
      <c r="C89" s="181"/>
      <c r="D89" s="182"/>
      <c r="E89" s="182"/>
      <c r="F89" s="182"/>
      <c r="G89" s="183"/>
      <c r="H89" s="183"/>
      <c r="I89" s="184"/>
      <c r="J89" s="183"/>
      <c r="K89" s="183"/>
      <c r="L89" s="183"/>
      <c r="M89" s="183"/>
      <c r="N89" s="177" t="str">
        <f t="shared" si="13"/>
        <v/>
      </c>
      <c r="O89" s="185"/>
      <c r="P89" s="185"/>
      <c r="Q89" s="185"/>
      <c r="R89" s="186"/>
      <c r="S89" s="186"/>
      <c r="T89" s="187"/>
      <c r="U89" s="186"/>
      <c r="V89" s="186"/>
      <c r="W89" s="186"/>
      <c r="X89" s="188"/>
      <c r="Y89" s="178" t="str">
        <f t="shared" si="14"/>
        <v/>
      </c>
      <c r="Z89" s="178" t="str">
        <f t="shared" si="15"/>
        <v/>
      </c>
      <c r="AA89" s="178" t="str">
        <f t="shared" si="16"/>
        <v/>
      </c>
      <c r="AB89" s="178" t="str">
        <f t="shared" si="17"/>
        <v/>
      </c>
      <c r="AC89" s="178" t="str">
        <f t="shared" si="23"/>
        <v/>
      </c>
      <c r="AD89" s="178" t="str">
        <f t="shared" si="24"/>
        <v/>
      </c>
      <c r="AE89" s="179" t="str">
        <f t="shared" si="18"/>
        <v/>
      </c>
      <c r="AF89" s="179" t="str">
        <f t="shared" si="19"/>
        <v/>
      </c>
      <c r="AG89" s="179" t="str">
        <f t="shared" si="20"/>
        <v/>
      </c>
      <c r="AH89" s="179" t="str">
        <f t="shared" si="21"/>
        <v/>
      </c>
      <c r="AI89" s="179" t="str">
        <f t="shared" si="25"/>
        <v/>
      </c>
      <c r="AJ89" s="179" t="str">
        <f t="shared" si="22"/>
        <v/>
      </c>
    </row>
    <row r="90" spans="1:36" ht="21" x14ac:dyDescent="0.3">
      <c r="A90" s="180"/>
      <c r="B90" s="189"/>
      <c r="C90" s="181"/>
      <c r="D90" s="182"/>
      <c r="E90" s="182"/>
      <c r="F90" s="182"/>
      <c r="G90" s="183"/>
      <c r="H90" s="183"/>
      <c r="I90" s="184"/>
      <c r="J90" s="183"/>
      <c r="K90" s="183"/>
      <c r="L90" s="183"/>
      <c r="M90" s="183"/>
      <c r="N90" s="177" t="str">
        <f t="shared" si="13"/>
        <v/>
      </c>
      <c r="O90" s="185"/>
      <c r="P90" s="185"/>
      <c r="Q90" s="185"/>
      <c r="R90" s="186"/>
      <c r="S90" s="186"/>
      <c r="T90" s="187"/>
      <c r="U90" s="186"/>
      <c r="V90" s="186"/>
      <c r="W90" s="186"/>
      <c r="X90" s="188"/>
      <c r="Y90" s="178" t="str">
        <f t="shared" si="14"/>
        <v/>
      </c>
      <c r="Z90" s="178" t="str">
        <f t="shared" si="15"/>
        <v/>
      </c>
      <c r="AA90" s="178" t="str">
        <f t="shared" si="16"/>
        <v/>
      </c>
      <c r="AB90" s="178" t="str">
        <f t="shared" si="17"/>
        <v/>
      </c>
      <c r="AC90" s="178" t="str">
        <f t="shared" si="23"/>
        <v/>
      </c>
      <c r="AD90" s="178" t="str">
        <f t="shared" si="24"/>
        <v/>
      </c>
      <c r="AE90" s="179" t="str">
        <f t="shared" si="18"/>
        <v/>
      </c>
      <c r="AF90" s="179" t="str">
        <f t="shared" si="19"/>
        <v/>
      </c>
      <c r="AG90" s="179" t="str">
        <f t="shared" si="20"/>
        <v/>
      </c>
      <c r="AH90" s="179" t="str">
        <f t="shared" si="21"/>
        <v/>
      </c>
      <c r="AI90" s="179" t="str">
        <f t="shared" si="25"/>
        <v/>
      </c>
      <c r="AJ90" s="179" t="str">
        <f t="shared" si="22"/>
        <v/>
      </c>
    </row>
    <row r="91" spans="1:36" ht="21" x14ac:dyDescent="0.3">
      <c r="A91" s="180"/>
      <c r="B91" s="189"/>
      <c r="C91" s="181"/>
      <c r="D91" s="182"/>
      <c r="E91" s="182"/>
      <c r="F91" s="182"/>
      <c r="G91" s="183"/>
      <c r="H91" s="183"/>
      <c r="I91" s="184"/>
      <c r="J91" s="183"/>
      <c r="K91" s="183"/>
      <c r="L91" s="183"/>
      <c r="M91" s="183"/>
      <c r="N91" s="177" t="str">
        <f t="shared" si="13"/>
        <v/>
      </c>
      <c r="O91" s="185"/>
      <c r="P91" s="185"/>
      <c r="Q91" s="185"/>
      <c r="R91" s="186"/>
      <c r="S91" s="186"/>
      <c r="T91" s="187"/>
      <c r="U91" s="186"/>
      <c r="V91" s="186"/>
      <c r="W91" s="186"/>
      <c r="X91" s="188"/>
      <c r="Y91" s="178" t="str">
        <f t="shared" si="14"/>
        <v/>
      </c>
      <c r="Z91" s="178" t="str">
        <f t="shared" si="15"/>
        <v/>
      </c>
      <c r="AA91" s="178" t="str">
        <f t="shared" si="16"/>
        <v/>
      </c>
      <c r="AB91" s="178" t="str">
        <f t="shared" si="17"/>
        <v/>
      </c>
      <c r="AC91" s="178" t="str">
        <f t="shared" si="23"/>
        <v/>
      </c>
      <c r="AD91" s="178" t="str">
        <f t="shared" si="24"/>
        <v/>
      </c>
      <c r="AE91" s="179" t="str">
        <f t="shared" si="18"/>
        <v/>
      </c>
      <c r="AF91" s="179" t="str">
        <f t="shared" si="19"/>
        <v/>
      </c>
      <c r="AG91" s="179" t="str">
        <f t="shared" si="20"/>
        <v/>
      </c>
      <c r="AH91" s="179" t="str">
        <f t="shared" si="21"/>
        <v/>
      </c>
      <c r="AI91" s="179" t="str">
        <f t="shared" si="25"/>
        <v/>
      </c>
      <c r="AJ91" s="179" t="str">
        <f t="shared" si="22"/>
        <v/>
      </c>
    </row>
    <row r="92" spans="1:36" ht="21" x14ac:dyDescent="0.3">
      <c r="A92" s="180"/>
      <c r="B92" s="189"/>
      <c r="C92" s="181"/>
      <c r="D92" s="182"/>
      <c r="E92" s="182"/>
      <c r="F92" s="182"/>
      <c r="G92" s="183"/>
      <c r="H92" s="183"/>
      <c r="I92" s="184"/>
      <c r="J92" s="183"/>
      <c r="K92" s="183"/>
      <c r="L92" s="183"/>
      <c r="M92" s="183"/>
      <c r="N92" s="177" t="str">
        <f t="shared" si="13"/>
        <v/>
      </c>
      <c r="O92" s="185"/>
      <c r="P92" s="185"/>
      <c r="Q92" s="185"/>
      <c r="R92" s="186"/>
      <c r="S92" s="186"/>
      <c r="T92" s="187"/>
      <c r="U92" s="186"/>
      <c r="V92" s="186"/>
      <c r="W92" s="186"/>
      <c r="X92" s="188"/>
      <c r="Y92" s="178" t="str">
        <f t="shared" si="14"/>
        <v/>
      </c>
      <c r="Z92" s="178" t="str">
        <f t="shared" si="15"/>
        <v/>
      </c>
      <c r="AA92" s="178" t="str">
        <f t="shared" si="16"/>
        <v/>
      </c>
      <c r="AB92" s="178" t="str">
        <f t="shared" si="17"/>
        <v/>
      </c>
      <c r="AC92" s="178" t="str">
        <f t="shared" si="23"/>
        <v/>
      </c>
      <c r="AD92" s="178" t="str">
        <f t="shared" si="24"/>
        <v/>
      </c>
      <c r="AE92" s="179" t="str">
        <f t="shared" si="18"/>
        <v/>
      </c>
      <c r="AF92" s="179" t="str">
        <f t="shared" si="19"/>
        <v/>
      </c>
      <c r="AG92" s="179" t="str">
        <f t="shared" si="20"/>
        <v/>
      </c>
      <c r="AH92" s="179" t="str">
        <f t="shared" si="21"/>
        <v/>
      </c>
      <c r="AI92" s="179" t="str">
        <f t="shared" si="25"/>
        <v/>
      </c>
      <c r="AJ92" s="179" t="str">
        <f t="shared" si="22"/>
        <v/>
      </c>
    </row>
    <row r="93" spans="1:36" ht="21" x14ac:dyDescent="0.3">
      <c r="A93" s="180"/>
      <c r="B93" s="189"/>
      <c r="C93" s="181"/>
      <c r="D93" s="182"/>
      <c r="E93" s="182"/>
      <c r="F93" s="182"/>
      <c r="G93" s="183"/>
      <c r="H93" s="183"/>
      <c r="I93" s="184"/>
      <c r="J93" s="183"/>
      <c r="K93" s="183"/>
      <c r="L93" s="183"/>
      <c r="M93" s="183"/>
      <c r="N93" s="177" t="str">
        <f t="shared" si="13"/>
        <v/>
      </c>
      <c r="O93" s="185"/>
      <c r="P93" s="185"/>
      <c r="Q93" s="185"/>
      <c r="R93" s="186"/>
      <c r="S93" s="186"/>
      <c r="T93" s="187"/>
      <c r="U93" s="186"/>
      <c r="V93" s="186"/>
      <c r="W93" s="186"/>
      <c r="X93" s="188"/>
      <c r="Y93" s="178" t="str">
        <f t="shared" si="14"/>
        <v/>
      </c>
      <c r="Z93" s="178" t="str">
        <f t="shared" si="15"/>
        <v/>
      </c>
      <c r="AA93" s="178" t="str">
        <f t="shared" si="16"/>
        <v/>
      </c>
      <c r="AB93" s="178" t="str">
        <f t="shared" si="17"/>
        <v/>
      </c>
      <c r="AC93" s="178" t="str">
        <f t="shared" si="23"/>
        <v/>
      </c>
      <c r="AD93" s="178" t="str">
        <f t="shared" si="24"/>
        <v/>
      </c>
      <c r="AE93" s="179" t="str">
        <f t="shared" si="18"/>
        <v/>
      </c>
      <c r="AF93" s="179" t="str">
        <f t="shared" si="19"/>
        <v/>
      </c>
      <c r="AG93" s="179" t="str">
        <f t="shared" si="20"/>
        <v/>
      </c>
      <c r="AH93" s="179" t="str">
        <f t="shared" si="21"/>
        <v/>
      </c>
      <c r="AI93" s="179" t="str">
        <f t="shared" si="25"/>
        <v/>
      </c>
      <c r="AJ93" s="179" t="str">
        <f t="shared" si="22"/>
        <v/>
      </c>
    </row>
    <row r="94" spans="1:36" ht="21" x14ac:dyDescent="0.3">
      <c r="A94" s="180"/>
      <c r="B94" s="189"/>
      <c r="C94" s="181"/>
      <c r="D94" s="182"/>
      <c r="E94" s="182"/>
      <c r="F94" s="182"/>
      <c r="G94" s="183"/>
      <c r="H94" s="183"/>
      <c r="I94" s="184"/>
      <c r="J94" s="183"/>
      <c r="K94" s="183"/>
      <c r="L94" s="183"/>
      <c r="M94" s="183"/>
      <c r="N94" s="177" t="str">
        <f t="shared" si="13"/>
        <v/>
      </c>
      <c r="O94" s="185"/>
      <c r="P94" s="185"/>
      <c r="Q94" s="185"/>
      <c r="R94" s="186"/>
      <c r="S94" s="186"/>
      <c r="T94" s="187"/>
      <c r="U94" s="186"/>
      <c r="V94" s="186"/>
      <c r="W94" s="186"/>
      <c r="X94" s="188"/>
      <c r="Y94" s="178" t="str">
        <f t="shared" si="14"/>
        <v/>
      </c>
      <c r="Z94" s="178" t="str">
        <f t="shared" si="15"/>
        <v/>
      </c>
      <c r="AA94" s="178" t="str">
        <f t="shared" si="16"/>
        <v/>
      </c>
      <c r="AB94" s="178" t="str">
        <f t="shared" si="17"/>
        <v/>
      </c>
      <c r="AC94" s="178" t="str">
        <f t="shared" si="23"/>
        <v/>
      </c>
      <c r="AD94" s="178" t="str">
        <f t="shared" si="24"/>
        <v/>
      </c>
      <c r="AE94" s="179" t="str">
        <f t="shared" si="18"/>
        <v/>
      </c>
      <c r="AF94" s="179" t="str">
        <f t="shared" si="19"/>
        <v/>
      </c>
      <c r="AG94" s="179" t="str">
        <f t="shared" si="20"/>
        <v/>
      </c>
      <c r="AH94" s="179" t="str">
        <f t="shared" si="21"/>
        <v/>
      </c>
      <c r="AI94" s="179" t="str">
        <f t="shared" si="25"/>
        <v/>
      </c>
      <c r="AJ94" s="179" t="str">
        <f t="shared" si="22"/>
        <v/>
      </c>
    </row>
    <row r="95" spans="1:36" ht="21" x14ac:dyDescent="0.3">
      <c r="A95" s="180"/>
      <c r="B95" s="189"/>
      <c r="C95" s="181"/>
      <c r="D95" s="182"/>
      <c r="E95" s="182"/>
      <c r="F95" s="182"/>
      <c r="G95" s="183"/>
      <c r="H95" s="183"/>
      <c r="I95" s="184"/>
      <c r="J95" s="183"/>
      <c r="K95" s="183"/>
      <c r="L95" s="183"/>
      <c r="M95" s="183"/>
      <c r="N95" s="177" t="str">
        <f t="shared" si="13"/>
        <v/>
      </c>
      <c r="O95" s="185"/>
      <c r="P95" s="185"/>
      <c r="Q95" s="185"/>
      <c r="R95" s="186"/>
      <c r="S95" s="186"/>
      <c r="T95" s="187"/>
      <c r="U95" s="186"/>
      <c r="V95" s="186"/>
      <c r="W95" s="186"/>
      <c r="X95" s="188"/>
      <c r="Y95" s="178" t="str">
        <f t="shared" si="14"/>
        <v/>
      </c>
      <c r="Z95" s="178" t="str">
        <f t="shared" si="15"/>
        <v/>
      </c>
      <c r="AA95" s="178" t="str">
        <f t="shared" si="16"/>
        <v/>
      </c>
      <c r="AB95" s="178" t="str">
        <f t="shared" si="17"/>
        <v/>
      </c>
      <c r="AC95" s="178" t="str">
        <f t="shared" si="23"/>
        <v/>
      </c>
      <c r="AD95" s="178" t="str">
        <f t="shared" si="24"/>
        <v/>
      </c>
      <c r="AE95" s="179" t="str">
        <f t="shared" si="18"/>
        <v/>
      </c>
      <c r="AF95" s="179" t="str">
        <f t="shared" si="19"/>
        <v/>
      </c>
      <c r="AG95" s="179" t="str">
        <f t="shared" si="20"/>
        <v/>
      </c>
      <c r="AH95" s="179" t="str">
        <f t="shared" si="21"/>
        <v/>
      </c>
      <c r="AI95" s="179" t="str">
        <f t="shared" si="25"/>
        <v/>
      </c>
      <c r="AJ95" s="179" t="str">
        <f t="shared" si="22"/>
        <v/>
      </c>
    </row>
    <row r="96" spans="1:36" ht="21" x14ac:dyDescent="0.3">
      <c r="A96" s="180"/>
      <c r="B96" s="189"/>
      <c r="C96" s="181"/>
      <c r="D96" s="182"/>
      <c r="E96" s="182"/>
      <c r="F96" s="182"/>
      <c r="G96" s="183"/>
      <c r="H96" s="183"/>
      <c r="I96" s="184"/>
      <c r="J96" s="183"/>
      <c r="K96" s="183"/>
      <c r="L96" s="183"/>
      <c r="M96" s="183"/>
      <c r="N96" s="177" t="str">
        <f t="shared" si="13"/>
        <v/>
      </c>
      <c r="O96" s="185"/>
      <c r="P96" s="185"/>
      <c r="Q96" s="185"/>
      <c r="R96" s="186"/>
      <c r="S96" s="186"/>
      <c r="T96" s="187"/>
      <c r="U96" s="186"/>
      <c r="V96" s="186"/>
      <c r="W96" s="186"/>
      <c r="X96" s="188"/>
      <c r="Y96" s="178" t="str">
        <f t="shared" si="14"/>
        <v/>
      </c>
      <c r="Z96" s="178" t="str">
        <f t="shared" si="15"/>
        <v/>
      </c>
      <c r="AA96" s="178" t="str">
        <f t="shared" si="16"/>
        <v/>
      </c>
      <c r="AB96" s="178" t="str">
        <f t="shared" si="17"/>
        <v/>
      </c>
      <c r="AC96" s="178" t="str">
        <f t="shared" si="23"/>
        <v/>
      </c>
      <c r="AD96" s="178" t="str">
        <f t="shared" si="24"/>
        <v/>
      </c>
      <c r="AE96" s="179" t="str">
        <f t="shared" si="18"/>
        <v/>
      </c>
      <c r="AF96" s="179" t="str">
        <f t="shared" si="19"/>
        <v/>
      </c>
      <c r="AG96" s="179" t="str">
        <f t="shared" si="20"/>
        <v/>
      </c>
      <c r="AH96" s="179" t="str">
        <f t="shared" si="21"/>
        <v/>
      </c>
      <c r="AI96" s="179" t="str">
        <f t="shared" si="25"/>
        <v/>
      </c>
      <c r="AJ96" s="179" t="str">
        <f t="shared" si="22"/>
        <v/>
      </c>
    </row>
    <row r="97" spans="1:36" ht="21" x14ac:dyDescent="0.3">
      <c r="A97" s="180"/>
      <c r="B97" s="189"/>
      <c r="C97" s="181"/>
      <c r="D97" s="182"/>
      <c r="E97" s="182"/>
      <c r="F97" s="182"/>
      <c r="G97" s="183"/>
      <c r="H97" s="183"/>
      <c r="I97" s="184"/>
      <c r="J97" s="183"/>
      <c r="K97" s="183"/>
      <c r="L97" s="183"/>
      <c r="M97" s="183"/>
      <c r="N97" s="177" t="str">
        <f t="shared" si="13"/>
        <v/>
      </c>
      <c r="O97" s="185"/>
      <c r="P97" s="185"/>
      <c r="Q97" s="185"/>
      <c r="R97" s="186"/>
      <c r="S97" s="186"/>
      <c r="T97" s="187"/>
      <c r="U97" s="186"/>
      <c r="V97" s="186"/>
      <c r="W97" s="186"/>
      <c r="X97" s="188"/>
      <c r="Y97" s="178" t="str">
        <f t="shared" si="14"/>
        <v/>
      </c>
      <c r="Z97" s="178" t="str">
        <f t="shared" si="15"/>
        <v/>
      </c>
      <c r="AA97" s="178" t="str">
        <f t="shared" si="16"/>
        <v/>
      </c>
      <c r="AB97" s="178" t="str">
        <f t="shared" si="17"/>
        <v/>
      </c>
      <c r="AC97" s="178" t="str">
        <f t="shared" si="23"/>
        <v/>
      </c>
      <c r="AD97" s="178" t="str">
        <f t="shared" si="24"/>
        <v/>
      </c>
      <c r="AE97" s="179" t="str">
        <f t="shared" si="18"/>
        <v/>
      </c>
      <c r="AF97" s="179" t="str">
        <f t="shared" si="19"/>
        <v/>
      </c>
      <c r="AG97" s="179" t="str">
        <f t="shared" si="20"/>
        <v/>
      </c>
      <c r="AH97" s="179" t="str">
        <f t="shared" si="21"/>
        <v/>
      </c>
      <c r="AI97" s="179" t="str">
        <f t="shared" si="25"/>
        <v/>
      </c>
      <c r="AJ97" s="179" t="str">
        <f t="shared" si="22"/>
        <v/>
      </c>
    </row>
    <row r="98" spans="1:36" ht="21" x14ac:dyDescent="0.3">
      <c r="A98" s="180"/>
      <c r="B98" s="189"/>
      <c r="C98" s="181"/>
      <c r="D98" s="182"/>
      <c r="E98" s="182"/>
      <c r="F98" s="182"/>
      <c r="G98" s="183"/>
      <c r="H98" s="183"/>
      <c r="I98" s="184"/>
      <c r="J98" s="183"/>
      <c r="K98" s="183"/>
      <c r="L98" s="183"/>
      <c r="M98" s="183"/>
      <c r="N98" s="177" t="str">
        <f t="shared" si="13"/>
        <v/>
      </c>
      <c r="O98" s="185"/>
      <c r="P98" s="185"/>
      <c r="Q98" s="185"/>
      <c r="R98" s="186"/>
      <c r="S98" s="186"/>
      <c r="T98" s="187"/>
      <c r="U98" s="186"/>
      <c r="V98" s="186"/>
      <c r="W98" s="186"/>
      <c r="X98" s="188"/>
      <c r="Y98" s="178" t="str">
        <f t="shared" si="14"/>
        <v/>
      </c>
      <c r="Z98" s="178" t="str">
        <f t="shared" si="15"/>
        <v/>
      </c>
      <c r="AA98" s="178" t="str">
        <f t="shared" si="16"/>
        <v/>
      </c>
      <c r="AB98" s="178" t="str">
        <f t="shared" si="17"/>
        <v/>
      </c>
      <c r="AC98" s="178" t="str">
        <f t="shared" si="23"/>
        <v/>
      </c>
      <c r="AD98" s="178" t="str">
        <f t="shared" si="24"/>
        <v/>
      </c>
      <c r="AE98" s="179" t="str">
        <f t="shared" si="18"/>
        <v/>
      </c>
      <c r="AF98" s="179" t="str">
        <f t="shared" si="19"/>
        <v/>
      </c>
      <c r="AG98" s="179" t="str">
        <f t="shared" si="20"/>
        <v/>
      </c>
      <c r="AH98" s="179" t="str">
        <f t="shared" si="21"/>
        <v/>
      </c>
      <c r="AI98" s="179" t="str">
        <f t="shared" si="25"/>
        <v/>
      </c>
      <c r="AJ98" s="179" t="str">
        <f t="shared" si="22"/>
        <v/>
      </c>
    </row>
    <row r="99" spans="1:36" ht="21" x14ac:dyDescent="0.3">
      <c r="A99" s="180"/>
      <c r="B99" s="189"/>
      <c r="C99" s="181"/>
      <c r="D99" s="182"/>
      <c r="E99" s="182"/>
      <c r="F99" s="182"/>
      <c r="G99" s="183"/>
      <c r="H99" s="183"/>
      <c r="I99" s="184"/>
      <c r="J99" s="183"/>
      <c r="K99" s="183"/>
      <c r="L99" s="183"/>
      <c r="M99" s="183"/>
      <c r="N99" s="177" t="str">
        <f t="shared" si="13"/>
        <v/>
      </c>
      <c r="O99" s="185"/>
      <c r="P99" s="185"/>
      <c r="Q99" s="185"/>
      <c r="R99" s="186"/>
      <c r="S99" s="186"/>
      <c r="T99" s="187"/>
      <c r="U99" s="186"/>
      <c r="V99" s="186"/>
      <c r="W99" s="186"/>
      <c r="X99" s="188"/>
      <c r="Y99" s="178" t="str">
        <f t="shared" si="14"/>
        <v/>
      </c>
      <c r="Z99" s="178" t="str">
        <f t="shared" si="15"/>
        <v/>
      </c>
      <c r="AA99" s="178" t="str">
        <f t="shared" si="16"/>
        <v/>
      </c>
      <c r="AB99" s="178" t="str">
        <f t="shared" si="17"/>
        <v/>
      </c>
      <c r="AC99" s="178" t="str">
        <f t="shared" si="23"/>
        <v/>
      </c>
      <c r="AD99" s="178" t="str">
        <f t="shared" si="24"/>
        <v/>
      </c>
      <c r="AE99" s="179" t="str">
        <f t="shared" si="18"/>
        <v/>
      </c>
      <c r="AF99" s="179" t="str">
        <f t="shared" si="19"/>
        <v/>
      </c>
      <c r="AG99" s="179" t="str">
        <f t="shared" si="20"/>
        <v/>
      </c>
      <c r="AH99" s="179" t="str">
        <f t="shared" si="21"/>
        <v/>
      </c>
      <c r="AI99" s="179" t="str">
        <f t="shared" si="25"/>
        <v/>
      </c>
      <c r="AJ99" s="179" t="str">
        <f t="shared" si="22"/>
        <v/>
      </c>
    </row>
    <row r="100" spans="1:36" ht="21" x14ac:dyDescent="0.3">
      <c r="A100" s="180"/>
      <c r="B100" s="189"/>
      <c r="C100" s="181"/>
      <c r="D100" s="182"/>
      <c r="E100" s="182"/>
      <c r="F100" s="182"/>
      <c r="G100" s="183"/>
      <c r="H100" s="183"/>
      <c r="I100" s="184"/>
      <c r="J100" s="183"/>
      <c r="K100" s="183"/>
      <c r="L100" s="183"/>
      <c r="M100" s="183"/>
      <c r="N100" s="177" t="str">
        <f t="shared" si="13"/>
        <v/>
      </c>
      <c r="O100" s="185"/>
      <c r="P100" s="185"/>
      <c r="Q100" s="185"/>
      <c r="R100" s="186"/>
      <c r="S100" s="186"/>
      <c r="T100" s="187"/>
      <c r="U100" s="186"/>
      <c r="V100" s="186"/>
      <c r="W100" s="186"/>
      <c r="X100" s="188"/>
      <c r="Y100" s="178" t="str">
        <f t="shared" si="14"/>
        <v/>
      </c>
      <c r="Z100" s="178" t="str">
        <f t="shared" si="15"/>
        <v/>
      </c>
      <c r="AA100" s="178" t="str">
        <f t="shared" si="16"/>
        <v/>
      </c>
      <c r="AB100" s="178" t="str">
        <f t="shared" si="17"/>
        <v/>
      </c>
      <c r="AC100" s="178" t="str">
        <f t="shared" si="23"/>
        <v/>
      </c>
      <c r="AD100" s="178" t="str">
        <f t="shared" si="24"/>
        <v/>
      </c>
      <c r="AE100" s="179" t="str">
        <f t="shared" si="18"/>
        <v/>
      </c>
      <c r="AF100" s="179" t="str">
        <f t="shared" si="19"/>
        <v/>
      </c>
      <c r="AG100" s="179" t="str">
        <f t="shared" si="20"/>
        <v/>
      </c>
      <c r="AH100" s="179" t="str">
        <f t="shared" si="21"/>
        <v/>
      </c>
      <c r="AI100" s="179" t="str">
        <f t="shared" si="25"/>
        <v/>
      </c>
      <c r="AJ100" s="179" t="str">
        <f t="shared" si="22"/>
        <v/>
      </c>
    </row>
    <row r="101" spans="1:36" ht="21" x14ac:dyDescent="0.3">
      <c r="A101" s="180"/>
      <c r="B101" s="189"/>
      <c r="C101" s="181"/>
      <c r="D101" s="182"/>
      <c r="E101" s="182"/>
      <c r="F101" s="182"/>
      <c r="G101" s="183"/>
      <c r="H101" s="183"/>
      <c r="I101" s="184"/>
      <c r="J101" s="183"/>
      <c r="K101" s="183"/>
      <c r="L101" s="183"/>
      <c r="M101" s="183"/>
      <c r="N101" s="177" t="str">
        <f t="shared" si="13"/>
        <v/>
      </c>
      <c r="O101" s="185"/>
      <c r="P101" s="185"/>
      <c r="Q101" s="185"/>
      <c r="R101" s="186"/>
      <c r="S101" s="186"/>
      <c r="T101" s="187"/>
      <c r="U101" s="186"/>
      <c r="V101" s="186"/>
      <c r="W101" s="186"/>
      <c r="X101" s="188"/>
      <c r="Y101" s="178" t="str">
        <f t="shared" si="14"/>
        <v/>
      </c>
      <c r="Z101" s="178" t="str">
        <f t="shared" si="15"/>
        <v/>
      </c>
      <c r="AA101" s="178" t="str">
        <f t="shared" si="16"/>
        <v/>
      </c>
      <c r="AB101" s="178" t="str">
        <f t="shared" si="17"/>
        <v/>
      </c>
      <c r="AC101" s="178" t="str">
        <f t="shared" si="23"/>
        <v/>
      </c>
      <c r="AD101" s="178" t="str">
        <f t="shared" si="24"/>
        <v/>
      </c>
      <c r="AE101" s="179" t="str">
        <f t="shared" si="18"/>
        <v/>
      </c>
      <c r="AF101" s="179" t="str">
        <f t="shared" si="19"/>
        <v/>
      </c>
      <c r="AG101" s="179" t="str">
        <f t="shared" si="20"/>
        <v/>
      </c>
      <c r="AH101" s="179" t="str">
        <f t="shared" si="21"/>
        <v/>
      </c>
      <c r="AI101" s="179" t="str">
        <f t="shared" si="25"/>
        <v/>
      </c>
      <c r="AJ101" s="179" t="str">
        <f t="shared" si="22"/>
        <v/>
      </c>
    </row>
    <row r="102" spans="1:36" ht="21" x14ac:dyDescent="0.3">
      <c r="A102" s="180"/>
      <c r="B102" s="189"/>
      <c r="C102" s="181"/>
      <c r="D102" s="182"/>
      <c r="E102" s="182"/>
      <c r="F102" s="182"/>
      <c r="G102" s="183"/>
      <c r="H102" s="183"/>
      <c r="I102" s="184"/>
      <c r="J102" s="183"/>
      <c r="K102" s="183"/>
      <c r="L102" s="183"/>
      <c r="M102" s="183"/>
      <c r="N102" s="177" t="str">
        <f t="shared" si="13"/>
        <v/>
      </c>
      <c r="O102" s="185"/>
      <c r="P102" s="185"/>
      <c r="Q102" s="185"/>
      <c r="R102" s="186"/>
      <c r="S102" s="186"/>
      <c r="T102" s="187"/>
      <c r="U102" s="186"/>
      <c r="V102" s="186"/>
      <c r="W102" s="186"/>
      <c r="X102" s="188"/>
      <c r="Y102" s="178" t="str">
        <f t="shared" si="14"/>
        <v/>
      </c>
      <c r="Z102" s="178" t="str">
        <f t="shared" si="15"/>
        <v/>
      </c>
      <c r="AA102" s="178" t="str">
        <f t="shared" si="16"/>
        <v/>
      </c>
      <c r="AB102" s="178" t="str">
        <f t="shared" si="17"/>
        <v/>
      </c>
      <c r="AC102" s="178" t="str">
        <f t="shared" si="23"/>
        <v/>
      </c>
      <c r="AD102" s="178" t="str">
        <f t="shared" si="24"/>
        <v/>
      </c>
      <c r="AE102" s="179" t="str">
        <f t="shared" si="18"/>
        <v/>
      </c>
      <c r="AF102" s="179" t="str">
        <f t="shared" si="19"/>
        <v/>
      </c>
      <c r="AG102" s="179" t="str">
        <f t="shared" si="20"/>
        <v/>
      </c>
      <c r="AH102" s="179" t="str">
        <f t="shared" si="21"/>
        <v/>
      </c>
      <c r="AI102" s="179" t="str">
        <f t="shared" si="25"/>
        <v/>
      </c>
      <c r="AJ102" s="179" t="str">
        <f t="shared" si="22"/>
        <v/>
      </c>
    </row>
    <row r="103" spans="1:36" ht="21" x14ac:dyDescent="0.3">
      <c r="A103" s="180"/>
      <c r="B103" s="189"/>
      <c r="C103" s="181"/>
      <c r="D103" s="182"/>
      <c r="E103" s="182"/>
      <c r="F103" s="182"/>
      <c r="G103" s="183"/>
      <c r="H103" s="183"/>
      <c r="I103" s="184"/>
      <c r="J103" s="183"/>
      <c r="K103" s="183"/>
      <c r="L103" s="183"/>
      <c r="M103" s="183"/>
      <c r="N103" s="177" t="str">
        <f t="shared" si="13"/>
        <v/>
      </c>
      <c r="O103" s="185"/>
      <c r="P103" s="185"/>
      <c r="Q103" s="185"/>
      <c r="R103" s="186"/>
      <c r="S103" s="186"/>
      <c r="T103" s="187"/>
      <c r="U103" s="186"/>
      <c r="V103" s="186"/>
      <c r="W103" s="186"/>
      <c r="X103" s="188"/>
      <c r="Y103" s="178" t="str">
        <f t="shared" si="14"/>
        <v/>
      </c>
      <c r="Z103" s="178" t="str">
        <f t="shared" si="15"/>
        <v/>
      </c>
      <c r="AA103" s="178" t="str">
        <f t="shared" si="16"/>
        <v/>
      </c>
      <c r="AB103" s="178" t="str">
        <f t="shared" si="17"/>
        <v/>
      </c>
      <c r="AC103" s="178" t="str">
        <f t="shared" si="23"/>
        <v/>
      </c>
      <c r="AD103" s="178" t="str">
        <f t="shared" si="24"/>
        <v/>
      </c>
      <c r="AE103" s="179" t="str">
        <f t="shared" si="18"/>
        <v/>
      </c>
      <c r="AF103" s="179" t="str">
        <f t="shared" si="19"/>
        <v/>
      </c>
      <c r="AG103" s="179" t="str">
        <f t="shared" si="20"/>
        <v/>
      </c>
      <c r="AH103" s="179" t="str">
        <f t="shared" si="21"/>
        <v/>
      </c>
      <c r="AI103" s="179" t="str">
        <f t="shared" si="25"/>
        <v/>
      </c>
      <c r="AJ103" s="179" t="str">
        <f t="shared" si="22"/>
        <v/>
      </c>
    </row>
    <row r="104" spans="1:36" ht="21" x14ac:dyDescent="0.3">
      <c r="A104" s="180"/>
      <c r="B104" s="189"/>
      <c r="C104" s="181"/>
      <c r="D104" s="182"/>
      <c r="E104" s="182"/>
      <c r="F104" s="182"/>
      <c r="G104" s="183"/>
      <c r="H104" s="183"/>
      <c r="I104" s="184"/>
      <c r="J104" s="183"/>
      <c r="K104" s="183"/>
      <c r="L104" s="183"/>
      <c r="M104" s="183"/>
      <c r="N104" s="177"/>
      <c r="O104" s="185"/>
      <c r="P104" s="185"/>
      <c r="Q104" s="185"/>
      <c r="R104" s="186"/>
      <c r="S104" s="186"/>
      <c r="T104" s="187"/>
      <c r="U104" s="186"/>
      <c r="V104" s="186"/>
      <c r="W104" s="186"/>
      <c r="X104" s="188"/>
      <c r="Y104" s="178"/>
      <c r="Z104" s="178"/>
      <c r="AA104" s="178"/>
      <c r="AB104" s="178"/>
      <c r="AC104" s="178"/>
      <c r="AD104" s="178"/>
      <c r="AE104" s="179"/>
      <c r="AF104" s="179"/>
      <c r="AG104" s="179"/>
      <c r="AH104" s="179"/>
      <c r="AI104" s="179"/>
      <c r="AJ104" s="179"/>
    </row>
    <row r="105" spans="1:36" ht="21" x14ac:dyDescent="0.3">
      <c r="A105" s="180"/>
      <c r="B105" s="189"/>
      <c r="C105" s="181"/>
      <c r="D105" s="182"/>
      <c r="E105" s="182"/>
      <c r="F105" s="182"/>
      <c r="G105" s="183"/>
      <c r="H105" s="183"/>
      <c r="I105" s="184"/>
      <c r="J105" s="183"/>
      <c r="K105" s="183"/>
      <c r="L105" s="183"/>
      <c r="M105" s="183"/>
      <c r="N105" s="177"/>
      <c r="O105" s="185"/>
      <c r="P105" s="185"/>
      <c r="Q105" s="185"/>
      <c r="R105" s="186"/>
      <c r="S105" s="186"/>
      <c r="T105" s="187"/>
      <c r="U105" s="186"/>
      <c r="V105" s="186"/>
      <c r="W105" s="186"/>
      <c r="X105" s="188"/>
      <c r="Y105" s="178"/>
      <c r="Z105" s="178"/>
      <c r="AA105" s="178"/>
      <c r="AB105" s="178"/>
      <c r="AC105" s="178"/>
      <c r="AD105" s="178"/>
      <c r="AE105" s="179"/>
      <c r="AF105" s="179"/>
      <c r="AG105" s="179"/>
      <c r="AH105" s="179"/>
      <c r="AI105" s="179"/>
      <c r="AJ105" s="179"/>
    </row>
    <row r="106" spans="1:36" ht="21" x14ac:dyDescent="0.3">
      <c r="A106" s="180"/>
      <c r="B106" s="189"/>
      <c r="C106" s="181"/>
      <c r="D106" s="182"/>
      <c r="E106" s="182"/>
      <c r="F106" s="182"/>
      <c r="G106" s="183"/>
      <c r="H106" s="183"/>
      <c r="I106" s="184"/>
      <c r="J106" s="183"/>
      <c r="K106" s="183"/>
      <c r="L106" s="183"/>
      <c r="M106" s="183"/>
      <c r="N106" s="177"/>
      <c r="O106" s="185"/>
      <c r="P106" s="185"/>
      <c r="Q106" s="185"/>
      <c r="R106" s="186"/>
      <c r="S106" s="186"/>
      <c r="T106" s="187"/>
      <c r="U106" s="186"/>
      <c r="V106" s="186"/>
      <c r="W106" s="186"/>
      <c r="X106" s="188"/>
      <c r="Y106" s="178"/>
      <c r="Z106" s="178"/>
      <c r="AA106" s="178"/>
      <c r="AB106" s="178"/>
      <c r="AC106" s="178"/>
      <c r="AD106" s="178"/>
      <c r="AE106" s="179"/>
      <c r="AF106" s="179"/>
      <c r="AG106" s="179"/>
      <c r="AH106" s="179"/>
      <c r="AI106" s="179"/>
      <c r="AJ106" s="179"/>
    </row>
    <row r="107" spans="1:36" ht="21" x14ac:dyDescent="0.3">
      <c r="A107" s="180"/>
      <c r="B107" s="189"/>
      <c r="C107" s="181"/>
      <c r="D107" s="182"/>
      <c r="E107" s="182"/>
      <c r="F107" s="182"/>
      <c r="G107" s="183"/>
      <c r="H107" s="183"/>
      <c r="I107" s="184"/>
      <c r="J107" s="183"/>
      <c r="K107" s="183"/>
      <c r="L107" s="183"/>
      <c r="M107" s="183"/>
      <c r="N107" s="177"/>
      <c r="O107" s="185"/>
      <c r="P107" s="185"/>
      <c r="Q107" s="185"/>
      <c r="R107" s="186"/>
      <c r="S107" s="186"/>
      <c r="T107" s="187"/>
      <c r="U107" s="186"/>
      <c r="V107" s="186"/>
      <c r="W107" s="186"/>
      <c r="X107" s="188"/>
      <c r="Y107" s="178"/>
      <c r="Z107" s="178"/>
      <c r="AA107" s="178"/>
      <c r="AB107" s="178"/>
      <c r="AC107" s="178"/>
      <c r="AD107" s="178"/>
      <c r="AE107" s="179"/>
      <c r="AF107" s="179"/>
      <c r="AG107" s="179"/>
      <c r="AH107" s="179"/>
      <c r="AI107" s="179"/>
      <c r="AJ107" s="179"/>
    </row>
    <row r="108" spans="1:36" ht="21" x14ac:dyDescent="0.3">
      <c r="A108" s="180"/>
      <c r="B108" s="189"/>
      <c r="C108" s="181"/>
      <c r="D108" s="182"/>
      <c r="E108" s="182"/>
      <c r="F108" s="182"/>
      <c r="G108" s="183"/>
      <c r="H108" s="183"/>
      <c r="I108" s="184"/>
      <c r="J108" s="183"/>
      <c r="K108" s="183"/>
      <c r="L108" s="183"/>
      <c r="M108" s="183"/>
      <c r="N108" s="177"/>
      <c r="O108" s="185"/>
      <c r="P108" s="185"/>
      <c r="Q108" s="185"/>
      <c r="R108" s="186"/>
      <c r="S108" s="186"/>
      <c r="T108" s="187"/>
      <c r="U108" s="186"/>
      <c r="V108" s="186"/>
      <c r="W108" s="186"/>
      <c r="X108" s="188"/>
      <c r="Y108" s="178"/>
      <c r="Z108" s="178"/>
      <c r="AA108" s="178"/>
      <c r="AB108" s="178"/>
      <c r="AC108" s="178"/>
      <c r="AD108" s="178"/>
      <c r="AE108" s="179"/>
      <c r="AF108" s="179"/>
      <c r="AG108" s="179"/>
      <c r="AH108" s="179"/>
      <c r="AI108" s="179"/>
      <c r="AJ108" s="179"/>
    </row>
    <row r="109" spans="1:36" ht="21" x14ac:dyDescent="0.3">
      <c r="A109" s="180"/>
      <c r="B109" s="189"/>
      <c r="C109" s="181"/>
      <c r="D109" s="182"/>
      <c r="E109" s="182"/>
      <c r="F109" s="182"/>
      <c r="G109" s="183"/>
      <c r="H109" s="183"/>
      <c r="I109" s="184"/>
      <c r="J109" s="183"/>
      <c r="K109" s="183"/>
      <c r="L109" s="183"/>
      <c r="M109" s="183"/>
      <c r="N109" s="177"/>
      <c r="O109" s="185"/>
      <c r="P109" s="185"/>
      <c r="Q109" s="185"/>
      <c r="R109" s="186"/>
      <c r="S109" s="186"/>
      <c r="T109" s="187"/>
      <c r="U109" s="186"/>
      <c r="V109" s="186"/>
      <c r="W109" s="186"/>
      <c r="X109" s="188"/>
      <c r="Y109" s="178"/>
      <c r="Z109" s="178"/>
      <c r="AA109" s="178"/>
      <c r="AB109" s="178"/>
      <c r="AC109" s="178"/>
      <c r="AD109" s="178"/>
      <c r="AE109" s="179"/>
      <c r="AF109" s="179"/>
      <c r="AG109" s="179"/>
      <c r="AH109" s="179"/>
      <c r="AI109" s="179"/>
      <c r="AJ109" s="179"/>
    </row>
    <row r="110" spans="1:36" ht="21" x14ac:dyDescent="0.3">
      <c r="A110" s="180"/>
      <c r="B110" s="189"/>
      <c r="C110" s="181"/>
      <c r="D110" s="182"/>
      <c r="E110" s="182"/>
      <c r="F110" s="182"/>
      <c r="G110" s="183"/>
      <c r="H110" s="183"/>
      <c r="I110" s="184"/>
      <c r="J110" s="183"/>
      <c r="K110" s="183"/>
      <c r="L110" s="183"/>
      <c r="M110" s="183"/>
      <c r="N110" s="177"/>
      <c r="O110" s="185"/>
      <c r="P110" s="185"/>
      <c r="Q110" s="185"/>
      <c r="R110" s="186"/>
      <c r="S110" s="186"/>
      <c r="T110" s="187"/>
      <c r="U110" s="186"/>
      <c r="V110" s="186"/>
      <c r="W110" s="186"/>
      <c r="X110" s="188"/>
      <c r="Y110" s="178"/>
      <c r="Z110" s="178"/>
      <c r="AA110" s="178"/>
      <c r="AB110" s="178"/>
      <c r="AC110" s="178"/>
      <c r="AD110" s="178"/>
      <c r="AE110" s="179"/>
      <c r="AF110" s="179"/>
      <c r="AG110" s="179"/>
      <c r="AH110" s="179"/>
      <c r="AI110" s="179"/>
      <c r="AJ110" s="179"/>
    </row>
    <row r="111" spans="1:36" ht="21" x14ac:dyDescent="0.3">
      <c r="A111" s="180"/>
      <c r="B111" s="189"/>
      <c r="C111" s="181"/>
      <c r="D111" s="182"/>
      <c r="E111" s="182"/>
      <c r="F111" s="182"/>
      <c r="G111" s="183"/>
      <c r="H111" s="183"/>
      <c r="I111" s="184"/>
      <c r="J111" s="183"/>
      <c r="K111" s="183"/>
      <c r="L111" s="183"/>
      <c r="M111" s="183"/>
      <c r="N111" s="177"/>
      <c r="O111" s="185"/>
      <c r="P111" s="185"/>
      <c r="Q111" s="185"/>
      <c r="R111" s="186"/>
      <c r="S111" s="186"/>
      <c r="T111" s="187"/>
      <c r="U111" s="186"/>
      <c r="V111" s="186"/>
      <c r="W111" s="186"/>
      <c r="X111" s="188"/>
      <c r="Y111" s="178"/>
      <c r="Z111" s="178"/>
      <c r="AA111" s="178"/>
      <c r="AB111" s="178"/>
      <c r="AC111" s="178"/>
      <c r="AD111" s="178"/>
      <c r="AE111" s="179"/>
      <c r="AF111" s="179"/>
      <c r="AG111" s="179"/>
      <c r="AH111" s="179"/>
      <c r="AI111" s="179"/>
      <c r="AJ111" s="179"/>
    </row>
    <row r="112" spans="1:36" ht="21" x14ac:dyDescent="0.3">
      <c r="A112" s="180"/>
      <c r="B112" s="189"/>
      <c r="C112" s="181"/>
      <c r="D112" s="182"/>
      <c r="E112" s="182"/>
      <c r="F112" s="182"/>
      <c r="G112" s="183"/>
      <c r="H112" s="183"/>
      <c r="I112" s="184"/>
      <c r="J112" s="183"/>
      <c r="K112" s="183"/>
      <c r="L112" s="183"/>
      <c r="M112" s="183"/>
      <c r="N112" s="177"/>
      <c r="O112" s="185"/>
      <c r="P112" s="185"/>
      <c r="Q112" s="185"/>
      <c r="R112" s="186"/>
      <c r="S112" s="186"/>
      <c r="T112" s="187"/>
      <c r="U112" s="186"/>
      <c r="V112" s="186"/>
      <c r="W112" s="186"/>
      <c r="X112" s="188"/>
      <c r="Y112" s="178"/>
      <c r="Z112" s="178"/>
      <c r="AA112" s="178"/>
      <c r="AB112" s="178"/>
      <c r="AC112" s="178"/>
      <c r="AD112" s="178"/>
      <c r="AE112" s="179"/>
      <c r="AF112" s="179"/>
      <c r="AG112" s="179"/>
      <c r="AH112" s="179"/>
      <c r="AI112" s="179"/>
      <c r="AJ112" s="179"/>
    </row>
    <row r="113" spans="1:36" ht="21" x14ac:dyDescent="0.3">
      <c r="A113" s="180"/>
      <c r="B113" s="189"/>
      <c r="C113" s="181"/>
      <c r="D113" s="182"/>
      <c r="E113" s="182"/>
      <c r="F113" s="182"/>
      <c r="G113" s="183"/>
      <c r="H113" s="183"/>
      <c r="I113" s="184"/>
      <c r="J113" s="183"/>
      <c r="K113" s="183"/>
      <c r="L113" s="183"/>
      <c r="M113" s="183"/>
      <c r="N113" s="177"/>
      <c r="O113" s="185"/>
      <c r="P113" s="185"/>
      <c r="Q113" s="185"/>
      <c r="R113" s="186"/>
      <c r="S113" s="186"/>
      <c r="T113" s="187"/>
      <c r="U113" s="186"/>
      <c r="V113" s="186"/>
      <c r="W113" s="186"/>
      <c r="X113" s="188"/>
      <c r="Y113" s="178"/>
      <c r="Z113" s="178"/>
      <c r="AA113" s="178"/>
      <c r="AB113" s="178"/>
      <c r="AC113" s="178"/>
      <c r="AD113" s="178"/>
      <c r="AE113" s="179"/>
      <c r="AF113" s="179"/>
      <c r="AG113" s="179"/>
      <c r="AH113" s="179"/>
      <c r="AI113" s="179"/>
      <c r="AJ113" s="179"/>
    </row>
    <row r="114" spans="1:36" ht="21" x14ac:dyDescent="0.3">
      <c r="A114" s="180"/>
      <c r="B114" s="189"/>
      <c r="C114" s="181"/>
      <c r="D114" s="182"/>
      <c r="E114" s="182"/>
      <c r="F114" s="182"/>
      <c r="G114" s="183"/>
      <c r="H114" s="183"/>
      <c r="I114" s="184"/>
      <c r="J114" s="183"/>
      <c r="K114" s="183"/>
      <c r="L114" s="183"/>
      <c r="M114" s="183"/>
      <c r="N114" s="177"/>
      <c r="O114" s="185"/>
      <c r="P114" s="185"/>
      <c r="Q114" s="185"/>
      <c r="R114" s="186"/>
      <c r="S114" s="186"/>
      <c r="T114" s="187"/>
      <c r="U114" s="186"/>
      <c r="V114" s="186"/>
      <c r="W114" s="186"/>
      <c r="X114" s="188"/>
      <c r="Y114" s="178"/>
      <c r="Z114" s="178"/>
      <c r="AA114" s="178"/>
      <c r="AB114" s="178"/>
      <c r="AC114" s="178"/>
      <c r="AD114" s="178"/>
      <c r="AE114" s="179"/>
      <c r="AF114" s="179"/>
      <c r="AG114" s="179"/>
      <c r="AH114" s="179"/>
      <c r="AI114" s="179"/>
      <c r="AJ114" s="179"/>
    </row>
    <row r="115" spans="1:36" ht="21" x14ac:dyDescent="0.3">
      <c r="A115" s="180"/>
      <c r="B115" s="189"/>
      <c r="C115" s="181"/>
      <c r="D115" s="182"/>
      <c r="E115" s="182"/>
      <c r="F115" s="182"/>
      <c r="G115" s="183"/>
      <c r="H115" s="183"/>
      <c r="I115" s="184"/>
      <c r="J115" s="183"/>
      <c r="K115" s="183"/>
      <c r="L115" s="183"/>
      <c r="M115" s="183"/>
      <c r="N115" s="177"/>
      <c r="O115" s="185"/>
      <c r="P115" s="185"/>
      <c r="Q115" s="185"/>
      <c r="R115" s="186"/>
      <c r="S115" s="186"/>
      <c r="T115" s="187"/>
      <c r="U115" s="186"/>
      <c r="V115" s="186"/>
      <c r="W115" s="186"/>
      <c r="X115" s="188"/>
      <c r="Y115" s="178"/>
      <c r="Z115" s="178"/>
      <c r="AA115" s="178"/>
      <c r="AB115" s="178"/>
      <c r="AC115" s="178"/>
      <c r="AD115" s="178"/>
      <c r="AE115" s="179"/>
      <c r="AF115" s="179"/>
      <c r="AG115" s="179"/>
      <c r="AH115" s="179"/>
      <c r="AI115" s="179"/>
      <c r="AJ115" s="179"/>
    </row>
  </sheetData>
  <mergeCells count="2">
    <mergeCell ref="Y1:AA1"/>
    <mergeCell ref="AE1:AG1"/>
  </mergeCells>
  <conditionalFormatting sqref="C54:C115">
    <cfRule type="cellIs" dxfId="343" priority="23" operator="lessThan">
      <formula>$AE53</formula>
    </cfRule>
    <cfRule type="cellIs" dxfId="342" priority="24" operator="greaterThan">
      <formula>$AE53</formula>
    </cfRule>
  </conditionalFormatting>
  <conditionalFormatting sqref="Y2:AE115">
    <cfRule type="containsText" dxfId="341" priority="21" operator="containsText" text="BEAR">
      <formula>NOT(ISERROR(SEARCH("BEAR",Y2)))</formula>
    </cfRule>
    <cfRule type="containsText" dxfId="340" priority="22" operator="containsText" text="BULL">
      <formula>NOT(ISERROR(SEARCH("BULL",Y2)))</formula>
    </cfRule>
  </conditionalFormatting>
  <conditionalFormatting sqref="AF2:AF115">
    <cfRule type="containsText" dxfId="339" priority="19" operator="containsText" text="BEAR">
      <formula>NOT(ISERROR(SEARCH("BEAR",AF2)))</formula>
    </cfRule>
    <cfRule type="containsText" dxfId="338" priority="20" operator="containsText" text="BULL">
      <formula>NOT(ISERROR(SEARCH("BULL",AF2)))</formula>
    </cfRule>
  </conditionalFormatting>
  <conditionalFormatting sqref="AG2:AG115">
    <cfRule type="containsText" dxfId="337" priority="17" operator="containsText" text="BEAR">
      <formula>NOT(ISERROR(SEARCH("BEAR",AG2)))</formula>
    </cfRule>
    <cfRule type="containsText" dxfId="336" priority="18" operator="containsText" text="BULL">
      <formula>NOT(ISERROR(SEARCH("BULL",AG2)))</formula>
    </cfRule>
  </conditionalFormatting>
  <conditionalFormatting sqref="C2:C115">
    <cfRule type="cellIs" dxfId="335" priority="15" operator="lessThan">
      <formula>$C1</formula>
    </cfRule>
    <cfRule type="cellIs" dxfId="334" priority="16" operator="greaterThan">
      <formula>$C1</formula>
    </cfRule>
  </conditionalFormatting>
  <conditionalFormatting sqref="AB2:AD115">
    <cfRule type="containsText" dxfId="333" priority="13" operator="containsText" text="BEAR">
      <formula>NOT(ISERROR(SEARCH("BEAR",AB2)))</formula>
    </cfRule>
    <cfRule type="containsText" dxfId="332" priority="14" operator="containsText" text="BULL">
      <formula>NOT(ISERROR(SEARCH("BULL",AB2)))</formula>
    </cfRule>
  </conditionalFormatting>
  <conditionalFormatting sqref="AH2:AH115">
    <cfRule type="containsText" dxfId="331" priority="11" operator="containsText" text="BEAR">
      <formula>NOT(ISERROR(SEARCH("BEAR",AH2)))</formula>
    </cfRule>
    <cfRule type="containsText" dxfId="330" priority="12" operator="containsText" text="BULL">
      <formula>NOT(ISERROR(SEARCH("BULL",AH2)))</formula>
    </cfRule>
  </conditionalFormatting>
  <conditionalFormatting sqref="AI2:AI115">
    <cfRule type="containsText" dxfId="329" priority="9" operator="containsText" text="BEAR">
      <formula>NOT(ISERROR(SEARCH("BEAR",AI2)))</formula>
    </cfRule>
    <cfRule type="containsText" dxfId="328" priority="10" operator="containsText" text="BULL">
      <formula>NOT(ISERROR(SEARCH("BULL",AI2)))</formula>
    </cfRule>
  </conditionalFormatting>
  <conditionalFormatting sqref="AJ2:AJ115">
    <cfRule type="containsText" dxfId="327" priority="7" operator="containsText" text="BEAR">
      <formula>NOT(ISERROR(SEARCH("BEAR",AJ2)))</formula>
    </cfRule>
    <cfRule type="containsText" dxfId="326" priority="8" operator="containsText" text="BULL">
      <formula>NOT(ISERROR(SEARCH("BULL",AJ2)))</formula>
    </cfRule>
  </conditionalFormatting>
  <conditionalFormatting sqref="I2:I115">
    <cfRule type="cellIs" dxfId="325" priority="5" operator="lessThan">
      <formula>0</formula>
    </cfRule>
    <cfRule type="cellIs" dxfId="324" priority="6" operator="greaterThan">
      <formula>0</formula>
    </cfRule>
  </conditionalFormatting>
  <conditionalFormatting sqref="T2:T115">
    <cfRule type="cellIs" dxfId="323" priority="3" operator="lessThan">
      <formula>0</formula>
    </cfRule>
    <cfRule type="cellIs" dxfId="322" priority="4" operator="greaterThan">
      <formula>0</formula>
    </cfRule>
  </conditionalFormatting>
  <conditionalFormatting sqref="C2:C3">
    <cfRule type="cellIs" dxfId="321" priority="1" operator="lessThan">
      <formula>$AE1</formula>
    </cfRule>
    <cfRule type="cellIs" dxfId="320" priority="2" operator="greaterThan">
      <formula>$AE1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9E70F-BA21-42BD-B5B6-BCD28A7CDD27}">
  <sheetPr codeName="Sheet13"/>
  <dimension ref="A1:G24"/>
  <sheetViews>
    <sheetView zoomScale="130" zoomScaleNormal="130" workbookViewId="0">
      <selection activeCell="H27" sqref="H27"/>
    </sheetView>
  </sheetViews>
  <sheetFormatPr defaultRowHeight="14.4" x14ac:dyDescent="0.3"/>
  <cols>
    <col min="1" max="1" width="7.33203125" bestFit="1" customWidth="1"/>
    <col min="2" max="2" width="14.6640625" bestFit="1" customWidth="1"/>
    <col min="3" max="3" width="14.33203125" bestFit="1" customWidth="1"/>
    <col min="4" max="4" width="8.21875" bestFit="1" customWidth="1"/>
    <col min="5" max="5" width="11.6640625" bestFit="1" customWidth="1"/>
    <col min="7" max="7" width="14.33203125" bestFit="1" customWidth="1"/>
  </cols>
  <sheetData>
    <row r="1" spans="1:5" ht="16.2" thickBot="1" x14ac:dyDescent="0.35">
      <c r="A1" s="208" t="s">
        <v>0</v>
      </c>
      <c r="B1" s="209" t="s">
        <v>190</v>
      </c>
      <c r="C1" s="209" t="s">
        <v>191</v>
      </c>
      <c r="D1" s="209"/>
      <c r="E1" s="210" t="s">
        <v>195</v>
      </c>
    </row>
    <row r="2" spans="1:5" ht="15.6" x14ac:dyDescent="0.3">
      <c r="A2" s="199" t="s">
        <v>173</v>
      </c>
      <c r="B2" s="200">
        <v>300</v>
      </c>
      <c r="C2" s="200">
        <v>600</v>
      </c>
      <c r="D2" s="200">
        <f>+B2-C2</f>
        <v>-300</v>
      </c>
      <c r="E2" s="201">
        <v>-16770</v>
      </c>
    </row>
    <row r="3" spans="1:5" ht="15.6" x14ac:dyDescent="0.3">
      <c r="A3" s="202" t="s">
        <v>174</v>
      </c>
      <c r="B3" s="198">
        <v>400</v>
      </c>
      <c r="C3" s="198">
        <v>450</v>
      </c>
      <c r="D3" s="198">
        <f t="shared" ref="D3:D18" si="0">+B3-C3</f>
        <v>-50</v>
      </c>
      <c r="E3" s="203">
        <v>1530</v>
      </c>
    </row>
    <row r="4" spans="1:5" ht="15.6" x14ac:dyDescent="0.3">
      <c r="A4" s="202" t="s">
        <v>175</v>
      </c>
      <c r="B4" s="198">
        <v>200</v>
      </c>
      <c r="C4" s="198">
        <v>200</v>
      </c>
      <c r="D4" s="198">
        <f t="shared" si="0"/>
        <v>0</v>
      </c>
      <c r="E4" s="203">
        <v>-1260</v>
      </c>
    </row>
    <row r="5" spans="1:5" ht="16.2" thickBot="1" x14ac:dyDescent="0.35">
      <c r="A5" s="204" t="s">
        <v>176</v>
      </c>
      <c r="B5" s="205">
        <v>400</v>
      </c>
      <c r="C5" s="205">
        <v>0</v>
      </c>
      <c r="D5" s="205">
        <f t="shared" si="0"/>
        <v>400</v>
      </c>
      <c r="E5" s="206">
        <v>0</v>
      </c>
    </row>
    <row r="6" spans="1:5" ht="15.6" x14ac:dyDescent="0.3">
      <c r="A6" s="199" t="s">
        <v>177</v>
      </c>
      <c r="B6" s="200">
        <v>500</v>
      </c>
      <c r="C6" s="200">
        <v>200</v>
      </c>
      <c r="D6" s="200">
        <f t="shared" si="0"/>
        <v>300</v>
      </c>
      <c r="E6" s="201">
        <v>2190</v>
      </c>
    </row>
    <row r="7" spans="1:5" ht="15.6" x14ac:dyDescent="0.3">
      <c r="A7" s="202" t="s">
        <v>178</v>
      </c>
      <c r="B7" s="198">
        <v>300</v>
      </c>
      <c r="C7" s="198">
        <v>205</v>
      </c>
      <c r="D7" s="198">
        <f t="shared" si="0"/>
        <v>95</v>
      </c>
      <c r="E7" s="203">
        <v>-9090</v>
      </c>
    </row>
    <row r="8" spans="1:5" ht="15.6" x14ac:dyDescent="0.3">
      <c r="A8" s="202" t="s">
        <v>179</v>
      </c>
      <c r="B8" s="198">
        <v>450</v>
      </c>
      <c r="C8" s="198">
        <v>300</v>
      </c>
      <c r="D8" s="198">
        <f t="shared" si="0"/>
        <v>150</v>
      </c>
      <c r="E8" s="203">
        <v>523</v>
      </c>
    </row>
    <row r="9" spans="1:5" ht="16.2" thickBot="1" x14ac:dyDescent="0.35">
      <c r="A9" s="204" t="s">
        <v>180</v>
      </c>
      <c r="B9" s="205">
        <v>700</v>
      </c>
      <c r="C9" s="205">
        <v>185</v>
      </c>
      <c r="D9" s="205">
        <f t="shared" si="0"/>
        <v>515</v>
      </c>
      <c r="E9" s="206">
        <v>-7630</v>
      </c>
    </row>
    <row r="10" spans="1:5" ht="15.6" x14ac:dyDescent="0.3">
      <c r="A10" s="199" t="s">
        <v>181</v>
      </c>
      <c r="B10" s="200">
        <v>500</v>
      </c>
      <c r="C10" s="200">
        <v>400</v>
      </c>
      <c r="D10" s="200">
        <f t="shared" si="0"/>
        <v>100</v>
      </c>
      <c r="E10" s="201">
        <v>-2650</v>
      </c>
    </row>
    <row r="11" spans="1:5" ht="15.6" x14ac:dyDescent="0.3">
      <c r="A11" s="202" t="s">
        <v>182</v>
      </c>
      <c r="B11" s="198">
        <v>450</v>
      </c>
      <c r="C11" s="198">
        <v>200</v>
      </c>
      <c r="D11" s="198">
        <f t="shared" si="0"/>
        <v>250</v>
      </c>
      <c r="E11" s="203">
        <v>4430</v>
      </c>
    </row>
    <row r="12" spans="1:5" ht="15.6" x14ac:dyDescent="0.3">
      <c r="A12" s="202" t="s">
        <v>183</v>
      </c>
      <c r="B12" s="198">
        <v>350</v>
      </c>
      <c r="C12" s="198">
        <v>200</v>
      </c>
      <c r="D12" s="198">
        <f t="shared" si="0"/>
        <v>150</v>
      </c>
      <c r="E12" s="203">
        <v>12000</v>
      </c>
    </row>
    <row r="13" spans="1:5" ht="15.6" x14ac:dyDescent="0.3">
      <c r="A13" s="202" t="s">
        <v>184</v>
      </c>
      <c r="B13" s="198">
        <v>700</v>
      </c>
      <c r="C13" s="198">
        <v>450</v>
      </c>
      <c r="D13" s="198">
        <f t="shared" si="0"/>
        <v>250</v>
      </c>
      <c r="E13" s="203">
        <v>11000</v>
      </c>
    </row>
    <row r="14" spans="1:5" ht="16.2" thickBot="1" x14ac:dyDescent="0.35">
      <c r="A14" s="204" t="s">
        <v>185</v>
      </c>
      <c r="B14" s="205">
        <v>650</v>
      </c>
      <c r="C14" s="205">
        <v>500</v>
      </c>
      <c r="D14" s="205">
        <f t="shared" si="0"/>
        <v>150</v>
      </c>
      <c r="E14" s="206">
        <v>50000</v>
      </c>
    </row>
    <row r="15" spans="1:5" ht="15.6" x14ac:dyDescent="0.3">
      <c r="A15" s="199" t="s">
        <v>186</v>
      </c>
      <c r="B15" s="200">
        <v>250</v>
      </c>
      <c r="C15" s="200">
        <v>400</v>
      </c>
      <c r="D15" s="200">
        <f t="shared" si="0"/>
        <v>-150</v>
      </c>
      <c r="E15" s="201">
        <v>1570</v>
      </c>
    </row>
    <row r="16" spans="1:5" ht="15.6" x14ac:dyDescent="0.3">
      <c r="A16" s="202" t="s">
        <v>187</v>
      </c>
      <c r="B16" s="198">
        <v>450</v>
      </c>
      <c r="C16" s="198">
        <v>400</v>
      </c>
      <c r="D16" s="198">
        <f t="shared" si="0"/>
        <v>50</v>
      </c>
      <c r="E16" s="203">
        <v>-18000</v>
      </c>
    </row>
    <row r="17" spans="1:7" ht="15.6" x14ac:dyDescent="0.3">
      <c r="A17" s="202" t="s">
        <v>188</v>
      </c>
      <c r="B17" s="198">
        <v>600</v>
      </c>
      <c r="C17" s="198">
        <v>450</v>
      </c>
      <c r="D17" s="198">
        <f t="shared" si="0"/>
        <v>150</v>
      </c>
      <c r="E17" s="203">
        <v>15520</v>
      </c>
    </row>
    <row r="18" spans="1:7" ht="16.2" thickBot="1" x14ac:dyDescent="0.35">
      <c r="A18" s="204" t="s">
        <v>189</v>
      </c>
      <c r="B18" s="205">
        <v>400</v>
      </c>
      <c r="C18" s="205">
        <v>275</v>
      </c>
      <c r="D18" s="205">
        <f t="shared" si="0"/>
        <v>125</v>
      </c>
      <c r="E18" s="206">
        <v>-9940</v>
      </c>
    </row>
    <row r="19" spans="1:7" ht="15.6" x14ac:dyDescent="0.3">
      <c r="A19" s="211" t="s">
        <v>192</v>
      </c>
      <c r="B19" s="207">
        <f>+AVERAGE(B2:B18)</f>
        <v>447.05882352941177</v>
      </c>
      <c r="C19" s="207">
        <f>+AVERAGE(C2:C18)</f>
        <v>318.52941176470586</v>
      </c>
      <c r="D19" s="207">
        <f>+AVERAGE(D2:D18)</f>
        <v>128.52941176470588</v>
      </c>
      <c r="E19" s="212"/>
    </row>
    <row r="20" spans="1:7" ht="15.6" x14ac:dyDescent="0.3">
      <c r="A20" s="213" t="s">
        <v>193</v>
      </c>
      <c r="B20" s="197">
        <f>_xlfn.STDEV.S(B2:B18)</f>
        <v>149.44751193489103</v>
      </c>
      <c r="C20" s="197">
        <f>_xlfn.STDEV.S(C2:C18)</f>
        <v>152.99882256371239</v>
      </c>
      <c r="D20" s="197">
        <f>_xlfn.STDEV.S(D2:D18)</f>
        <v>193.89724006772852</v>
      </c>
      <c r="E20" s="214">
        <f>+D20/(18900-16900)</f>
        <v>9.6948620033864258E-2</v>
      </c>
      <c r="F20" s="196">
        <f>+D20/17900</f>
        <v>1.0832248048476453E-2</v>
      </c>
      <c r="G20" t="s">
        <v>196</v>
      </c>
    </row>
    <row r="21" spans="1:7" ht="16.2" thickBot="1" x14ac:dyDescent="0.35">
      <c r="A21" s="215" t="s">
        <v>194</v>
      </c>
      <c r="B21" s="216">
        <f>+B20/B19</f>
        <v>0.33429048722278254</v>
      </c>
      <c r="C21" s="216">
        <f>+C20/C19</f>
        <v>0.48032871349641937</v>
      </c>
      <c r="D21" s="216">
        <f>+D20/D19</f>
        <v>1.508582645835874</v>
      </c>
      <c r="E21" s="217"/>
    </row>
    <row r="24" spans="1:7" x14ac:dyDescent="0.3">
      <c r="A24" t="s">
        <v>124</v>
      </c>
      <c r="B24">
        <v>1000</v>
      </c>
      <c r="C24">
        <v>400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1CE51-E0C3-4F45-BAC5-AF2392528377}">
  <sheetPr codeName="Sheet14"/>
  <dimension ref="A1:K73"/>
  <sheetViews>
    <sheetView topLeftCell="A52" workbookViewId="0">
      <selection activeCell="H27" sqref="H27"/>
    </sheetView>
  </sheetViews>
  <sheetFormatPr defaultRowHeight="14.4" x14ac:dyDescent="0.3"/>
  <cols>
    <col min="2" max="2" width="72.77734375" bestFit="1" customWidth="1"/>
  </cols>
  <sheetData>
    <row r="1" spans="1:11" x14ac:dyDescent="0.3">
      <c r="A1" t="s">
        <v>208</v>
      </c>
    </row>
    <row r="2" spans="1:11" x14ac:dyDescent="0.3">
      <c r="B2" t="s">
        <v>201</v>
      </c>
    </row>
    <row r="3" spans="1:11" x14ac:dyDescent="0.3">
      <c r="B3" t="s">
        <v>202</v>
      </c>
    </row>
    <row r="4" spans="1:11" x14ac:dyDescent="0.3">
      <c r="B4" t="s">
        <v>203</v>
      </c>
    </row>
    <row r="5" spans="1:11" x14ac:dyDescent="0.3">
      <c r="B5" t="s">
        <v>204</v>
      </c>
    </row>
    <row r="6" spans="1:11" x14ac:dyDescent="0.3">
      <c r="B6" t="s">
        <v>205</v>
      </c>
    </row>
    <row r="7" spans="1:11" x14ac:dyDescent="0.3">
      <c r="B7" t="s">
        <v>206</v>
      </c>
    </row>
    <row r="8" spans="1:11" x14ac:dyDescent="0.3">
      <c r="A8" t="s">
        <v>207</v>
      </c>
    </row>
    <row r="9" spans="1:11" x14ac:dyDescent="0.3">
      <c r="B9" t="s">
        <v>209</v>
      </c>
    </row>
    <row r="10" spans="1:11" x14ac:dyDescent="0.3">
      <c r="B10" t="s">
        <v>210</v>
      </c>
    </row>
    <row r="11" spans="1:11" x14ac:dyDescent="0.3">
      <c r="B11" t="s">
        <v>211</v>
      </c>
    </row>
    <row r="12" spans="1:11" x14ac:dyDescent="0.3">
      <c r="B12" t="s">
        <v>212</v>
      </c>
      <c r="F12">
        <v>136.13999999999999</v>
      </c>
      <c r="G12">
        <v>368</v>
      </c>
      <c r="H12">
        <f>+F12*G12</f>
        <v>50099.519999999997</v>
      </c>
      <c r="I12">
        <v>137.6</v>
      </c>
      <c r="J12">
        <f>+G12*I12</f>
        <v>50636.799999999996</v>
      </c>
    </row>
    <row r="13" spans="1:11" x14ac:dyDescent="0.3">
      <c r="B13" t="s">
        <v>213</v>
      </c>
      <c r="F13">
        <v>52</v>
      </c>
      <c r="G13">
        <v>981</v>
      </c>
      <c r="H13">
        <f>+F13*G13</f>
        <v>51012</v>
      </c>
      <c r="I13">
        <v>974</v>
      </c>
      <c r="J13">
        <f>+I13*F13</f>
        <v>50648</v>
      </c>
    </row>
    <row r="14" spans="1:11" x14ac:dyDescent="0.3">
      <c r="B14" t="s">
        <v>214</v>
      </c>
    </row>
    <row r="15" spans="1:11" x14ac:dyDescent="0.3">
      <c r="A15" t="s">
        <v>197</v>
      </c>
      <c r="H15">
        <v>101111</v>
      </c>
      <c r="J15">
        <v>101284</v>
      </c>
      <c r="K15">
        <f>+J15-H15</f>
        <v>173</v>
      </c>
    </row>
    <row r="16" spans="1:11" x14ac:dyDescent="0.3">
      <c r="B16" t="s">
        <v>215</v>
      </c>
    </row>
    <row r="17" spans="1:7" x14ac:dyDescent="0.3">
      <c r="B17" t="s">
        <v>216</v>
      </c>
    </row>
    <row r="18" spans="1:7" x14ac:dyDescent="0.3">
      <c r="B18" t="s">
        <v>217</v>
      </c>
    </row>
    <row r="19" spans="1:7" x14ac:dyDescent="0.3">
      <c r="B19" t="s">
        <v>218</v>
      </c>
    </row>
    <row r="20" spans="1:7" x14ac:dyDescent="0.3">
      <c r="B20" t="s">
        <v>219</v>
      </c>
      <c r="G20" s="218"/>
    </row>
    <row r="21" spans="1:7" x14ac:dyDescent="0.3">
      <c r="B21" t="s">
        <v>220</v>
      </c>
    </row>
    <row r="22" spans="1:7" x14ac:dyDescent="0.3">
      <c r="A22" t="s">
        <v>221</v>
      </c>
    </row>
    <row r="23" spans="1:7" x14ac:dyDescent="0.3">
      <c r="B23" t="s">
        <v>222</v>
      </c>
      <c r="G23" s="218"/>
    </row>
    <row r="24" spans="1:7" x14ac:dyDescent="0.3">
      <c r="B24" t="s">
        <v>223</v>
      </c>
    </row>
    <row r="25" spans="1:7" x14ac:dyDescent="0.3">
      <c r="B25" t="s">
        <v>224</v>
      </c>
    </row>
    <row r="26" spans="1:7" x14ac:dyDescent="0.3">
      <c r="B26" t="s">
        <v>225</v>
      </c>
      <c r="G26" s="218"/>
    </row>
    <row r="27" spans="1:7" x14ac:dyDescent="0.3">
      <c r="B27" t="s">
        <v>226</v>
      </c>
    </row>
    <row r="28" spans="1:7" x14ac:dyDescent="0.3">
      <c r="B28" t="s">
        <v>227</v>
      </c>
    </row>
    <row r="29" spans="1:7" x14ac:dyDescent="0.3">
      <c r="B29" t="s">
        <v>228</v>
      </c>
    </row>
    <row r="30" spans="1:7" x14ac:dyDescent="0.3">
      <c r="B30" t="s">
        <v>229</v>
      </c>
    </row>
    <row r="31" spans="1:7" x14ac:dyDescent="0.3">
      <c r="A31" t="s">
        <v>198</v>
      </c>
    </row>
    <row r="32" spans="1:7" x14ac:dyDescent="0.3">
      <c r="B32" t="s">
        <v>230</v>
      </c>
    </row>
    <row r="33" spans="1:2" x14ac:dyDescent="0.3">
      <c r="B33" t="s">
        <v>231</v>
      </c>
    </row>
    <row r="34" spans="1:2" x14ac:dyDescent="0.3">
      <c r="B34" t="s">
        <v>232</v>
      </c>
    </row>
    <row r="35" spans="1:2" x14ac:dyDescent="0.3">
      <c r="B35" t="s">
        <v>233</v>
      </c>
    </row>
    <row r="36" spans="1:2" x14ac:dyDescent="0.3">
      <c r="B36" t="s">
        <v>234</v>
      </c>
    </row>
    <row r="37" spans="1:2" x14ac:dyDescent="0.3">
      <c r="B37" t="s">
        <v>235</v>
      </c>
    </row>
    <row r="38" spans="1:2" x14ac:dyDescent="0.3">
      <c r="B38" t="s">
        <v>236</v>
      </c>
    </row>
    <row r="39" spans="1:2" x14ac:dyDescent="0.3">
      <c r="B39" t="s">
        <v>237</v>
      </c>
    </row>
    <row r="40" spans="1:2" x14ac:dyDescent="0.3">
      <c r="B40" t="s">
        <v>238</v>
      </c>
    </row>
    <row r="41" spans="1:2" x14ac:dyDescent="0.3">
      <c r="B41" t="s">
        <v>239</v>
      </c>
    </row>
    <row r="42" spans="1:2" x14ac:dyDescent="0.3">
      <c r="B42" t="s">
        <v>240</v>
      </c>
    </row>
    <row r="43" spans="1:2" x14ac:dyDescent="0.3">
      <c r="B43" t="s">
        <v>241</v>
      </c>
    </row>
    <row r="44" spans="1:2" x14ac:dyDescent="0.3">
      <c r="B44" t="s">
        <v>242</v>
      </c>
    </row>
    <row r="45" spans="1:2" x14ac:dyDescent="0.3">
      <c r="B45" t="s">
        <v>243</v>
      </c>
    </row>
    <row r="46" spans="1:2" x14ac:dyDescent="0.3">
      <c r="A46" t="s">
        <v>199</v>
      </c>
    </row>
    <row r="47" spans="1:2" x14ac:dyDescent="0.3">
      <c r="B47" t="s">
        <v>244</v>
      </c>
    </row>
    <row r="48" spans="1:2" x14ac:dyDescent="0.3">
      <c r="B48" t="s">
        <v>245</v>
      </c>
    </row>
    <row r="49" spans="1:2" x14ac:dyDescent="0.3">
      <c r="B49" t="s">
        <v>246</v>
      </c>
    </row>
    <row r="50" spans="1:2" x14ac:dyDescent="0.3">
      <c r="B50" t="s">
        <v>247</v>
      </c>
    </row>
    <row r="51" spans="1:2" x14ac:dyDescent="0.3">
      <c r="B51" t="s">
        <v>248</v>
      </c>
    </row>
    <row r="52" spans="1:2" x14ac:dyDescent="0.3">
      <c r="B52" t="s">
        <v>249</v>
      </c>
    </row>
    <row r="53" spans="1:2" x14ac:dyDescent="0.3">
      <c r="B53" t="s">
        <v>250</v>
      </c>
    </row>
    <row r="54" spans="1:2" x14ac:dyDescent="0.3">
      <c r="A54" t="s">
        <v>200</v>
      </c>
    </row>
    <row r="55" spans="1:2" x14ac:dyDescent="0.3">
      <c r="B55" t="s">
        <v>251</v>
      </c>
    </row>
    <row r="56" spans="1:2" x14ac:dyDescent="0.3">
      <c r="B56" t="s">
        <v>253</v>
      </c>
    </row>
    <row r="57" spans="1:2" x14ac:dyDescent="0.3">
      <c r="B57" t="s">
        <v>252</v>
      </c>
    </row>
    <row r="58" spans="1:2" x14ac:dyDescent="0.3">
      <c r="B58" t="s">
        <v>254</v>
      </c>
    </row>
    <row r="59" spans="1:2" x14ac:dyDescent="0.3">
      <c r="B59" t="s">
        <v>255</v>
      </c>
    </row>
    <row r="60" spans="1:2" x14ac:dyDescent="0.3">
      <c r="B60" t="s">
        <v>256</v>
      </c>
    </row>
    <row r="61" spans="1:2" x14ac:dyDescent="0.3">
      <c r="B61" t="s">
        <v>257</v>
      </c>
    </row>
    <row r="62" spans="1:2" x14ac:dyDescent="0.3">
      <c r="A62" t="s">
        <v>258</v>
      </c>
    </row>
    <row r="63" spans="1:2" x14ac:dyDescent="0.3">
      <c r="B63" t="s">
        <v>259</v>
      </c>
    </row>
    <row r="64" spans="1:2" x14ac:dyDescent="0.3">
      <c r="B64" t="s">
        <v>260</v>
      </c>
    </row>
    <row r="65" spans="1:2" x14ac:dyDescent="0.3">
      <c r="B65" t="s">
        <v>261</v>
      </c>
    </row>
    <row r="66" spans="1:2" x14ac:dyDescent="0.3">
      <c r="B66" t="s">
        <v>262</v>
      </c>
    </row>
    <row r="67" spans="1:2" x14ac:dyDescent="0.3">
      <c r="B67" t="s">
        <v>263</v>
      </c>
    </row>
    <row r="68" spans="1:2" x14ac:dyDescent="0.3">
      <c r="A68" t="s">
        <v>264</v>
      </c>
    </row>
    <row r="69" spans="1:2" x14ac:dyDescent="0.3">
      <c r="B69" t="s">
        <v>265</v>
      </c>
    </row>
    <row r="70" spans="1:2" x14ac:dyDescent="0.3">
      <c r="B70" t="s">
        <v>266</v>
      </c>
    </row>
    <row r="71" spans="1:2" x14ac:dyDescent="0.3">
      <c r="B71" t="s">
        <v>267</v>
      </c>
    </row>
    <row r="72" spans="1:2" x14ac:dyDescent="0.3">
      <c r="B72" t="s">
        <v>268</v>
      </c>
    </row>
    <row r="73" spans="1:2" x14ac:dyDescent="0.3">
      <c r="B73" t="s">
        <v>269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D6592-5060-4A97-A5FC-EF258DA25B35}">
  <sheetPr codeName="Sheet15"/>
  <dimension ref="D7:J17"/>
  <sheetViews>
    <sheetView workbookViewId="0">
      <selection activeCell="H27" sqref="H27"/>
    </sheetView>
  </sheetViews>
  <sheetFormatPr defaultRowHeight="14.4" x14ac:dyDescent="0.3"/>
  <sheetData>
    <row r="7" spans="4:10" x14ac:dyDescent="0.3">
      <c r="D7" t="s">
        <v>270</v>
      </c>
      <c r="E7">
        <v>10.34</v>
      </c>
      <c r="G7" t="s">
        <v>271</v>
      </c>
      <c r="H7">
        <v>27.84</v>
      </c>
      <c r="I7" s="219">
        <f>12/50</f>
        <v>0.24</v>
      </c>
      <c r="J7">
        <f>+H7*I7</f>
        <v>6.6815999999999995</v>
      </c>
    </row>
    <row r="8" spans="4:10" x14ac:dyDescent="0.3">
      <c r="D8" t="s">
        <v>271</v>
      </c>
      <c r="E8">
        <v>9.31</v>
      </c>
      <c r="G8" t="s">
        <v>279</v>
      </c>
      <c r="H8">
        <v>24.03</v>
      </c>
      <c r="I8" s="219">
        <f t="shared" ref="I8:I12" si="0">12/50</f>
        <v>0.24</v>
      </c>
      <c r="J8">
        <f t="shared" ref="J8:J12" si="1">+H8*I8</f>
        <v>5.7671999999999999</v>
      </c>
    </row>
    <row r="9" spans="4:10" x14ac:dyDescent="0.3">
      <c r="D9" t="s">
        <v>272</v>
      </c>
      <c r="E9">
        <v>8.0399999999999991</v>
      </c>
      <c r="G9" t="s">
        <v>280</v>
      </c>
      <c r="H9">
        <v>10.130000000000001</v>
      </c>
      <c r="I9" s="219">
        <f t="shared" si="0"/>
        <v>0.24</v>
      </c>
      <c r="J9">
        <f t="shared" si="1"/>
        <v>2.4312</v>
      </c>
    </row>
    <row r="10" spans="4:10" x14ac:dyDescent="0.3">
      <c r="D10" t="s">
        <v>273</v>
      </c>
      <c r="E10">
        <v>6.68</v>
      </c>
      <c r="G10" t="s">
        <v>281</v>
      </c>
      <c r="H10">
        <v>10.1</v>
      </c>
      <c r="I10" s="219">
        <f t="shared" si="0"/>
        <v>0.24</v>
      </c>
      <c r="J10">
        <f t="shared" si="1"/>
        <v>2.4239999999999999</v>
      </c>
    </row>
    <row r="11" spans="4:10" x14ac:dyDescent="0.3">
      <c r="D11" t="s">
        <v>271</v>
      </c>
      <c r="E11">
        <v>6.24</v>
      </c>
      <c r="G11" t="s">
        <v>282</v>
      </c>
      <c r="H11">
        <v>10</v>
      </c>
      <c r="I11" s="219">
        <f t="shared" si="0"/>
        <v>0.24</v>
      </c>
      <c r="J11">
        <f t="shared" si="1"/>
        <v>2.4</v>
      </c>
    </row>
    <row r="12" spans="4:10" x14ac:dyDescent="0.3">
      <c r="D12" t="s">
        <v>274</v>
      </c>
      <c r="E12">
        <v>4.4400000000000004</v>
      </c>
      <c r="G12" t="s">
        <v>283</v>
      </c>
      <c r="H12">
        <v>6.16</v>
      </c>
      <c r="I12" s="219">
        <f t="shared" si="0"/>
        <v>0.24</v>
      </c>
      <c r="J12">
        <f t="shared" si="1"/>
        <v>1.4783999999999999</v>
      </c>
    </row>
    <row r="13" spans="4:10" x14ac:dyDescent="0.3">
      <c r="D13" t="s">
        <v>275</v>
      </c>
      <c r="E13">
        <v>4.3099999999999996</v>
      </c>
      <c r="J13">
        <f>SUM(J7:J12)</f>
        <v>21.182399999999998</v>
      </c>
    </row>
    <row r="14" spans="4:10" x14ac:dyDescent="0.3">
      <c r="D14" t="s">
        <v>276</v>
      </c>
      <c r="E14">
        <v>3.43</v>
      </c>
    </row>
    <row r="15" spans="4:10" x14ac:dyDescent="0.3">
      <c r="D15" t="s">
        <v>277</v>
      </c>
      <c r="E15">
        <v>3.34</v>
      </c>
    </row>
    <row r="16" spans="4:10" x14ac:dyDescent="0.3">
      <c r="D16" t="s">
        <v>278</v>
      </c>
      <c r="E16">
        <v>3.08</v>
      </c>
    </row>
    <row r="17" spans="5:5" x14ac:dyDescent="0.3">
      <c r="E17">
        <f>+SUM(E7:E16)</f>
        <v>59.209999999999994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CB22-AF5B-48DC-A764-4AAD07CC1CE9}">
  <sheetPr codeName="Sheet16"/>
  <dimension ref="B6:G16"/>
  <sheetViews>
    <sheetView workbookViewId="0">
      <selection activeCell="X20" sqref="X20"/>
    </sheetView>
  </sheetViews>
  <sheetFormatPr defaultRowHeight="14.4" x14ac:dyDescent="0.3"/>
  <sheetData>
    <row r="6" spans="2:7" x14ac:dyDescent="0.3">
      <c r="C6" t="s">
        <v>172</v>
      </c>
      <c r="D6">
        <v>17500</v>
      </c>
      <c r="E6">
        <v>0</v>
      </c>
      <c r="G6">
        <v>-56400</v>
      </c>
    </row>
    <row r="7" spans="2:7" x14ac:dyDescent="0.3">
      <c r="B7" t="s">
        <v>170</v>
      </c>
      <c r="C7" t="s">
        <v>135</v>
      </c>
      <c r="D7">
        <v>17400</v>
      </c>
      <c r="E7">
        <v>188</v>
      </c>
      <c r="G7">
        <v>-56400</v>
      </c>
    </row>
    <row r="8" spans="2:7" x14ac:dyDescent="0.3">
      <c r="C8" t="s">
        <v>171</v>
      </c>
      <c r="D8">
        <v>17300</v>
      </c>
      <c r="E8">
        <f>+E7-100</f>
        <v>88</v>
      </c>
      <c r="G8">
        <v>-26400</v>
      </c>
    </row>
    <row r="9" spans="2:7" x14ac:dyDescent="0.3">
      <c r="C9" t="s">
        <v>171</v>
      </c>
      <c r="D9">
        <v>17200</v>
      </c>
      <c r="E9">
        <f>200-E7</f>
        <v>12</v>
      </c>
      <c r="F9">
        <f>+D9+E9</f>
        <v>17212</v>
      </c>
      <c r="G9">
        <f>+E9*300</f>
        <v>3600</v>
      </c>
    </row>
    <row r="12" spans="2:7" x14ac:dyDescent="0.3">
      <c r="C12" t="s">
        <v>172</v>
      </c>
      <c r="D12">
        <v>17600</v>
      </c>
      <c r="E12">
        <v>188</v>
      </c>
      <c r="G12">
        <f>+E12*300</f>
        <v>56400</v>
      </c>
    </row>
    <row r="13" spans="2:7" x14ac:dyDescent="0.3">
      <c r="C13" t="s">
        <v>172</v>
      </c>
      <c r="D13">
        <v>17500</v>
      </c>
      <c r="E13">
        <v>188</v>
      </c>
      <c r="G13">
        <f>+E13*300</f>
        <v>56400</v>
      </c>
    </row>
    <row r="14" spans="2:7" x14ac:dyDescent="0.3">
      <c r="B14" t="s">
        <v>170</v>
      </c>
      <c r="C14" t="s">
        <v>135</v>
      </c>
      <c r="D14">
        <v>17400</v>
      </c>
      <c r="E14">
        <v>-188</v>
      </c>
      <c r="G14">
        <v>-56400</v>
      </c>
    </row>
    <row r="15" spans="2:7" x14ac:dyDescent="0.3">
      <c r="C15" t="s">
        <v>171</v>
      </c>
      <c r="D15">
        <v>17300</v>
      </c>
      <c r="E15">
        <f>+E14-100</f>
        <v>-288</v>
      </c>
      <c r="G15">
        <f>+E15*300</f>
        <v>-86400</v>
      </c>
    </row>
    <row r="16" spans="2:7" x14ac:dyDescent="0.3">
      <c r="C16" t="s">
        <v>171</v>
      </c>
      <c r="D16">
        <v>17200</v>
      </c>
      <c r="E16">
        <f>+E14-200</f>
        <v>-388</v>
      </c>
      <c r="G16">
        <f>+E16*300</f>
        <v>-116400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323AA-984E-4CBB-B1EB-6C5E5DD553BB}">
  <sheetPr codeName="Sheet17"/>
  <dimension ref="A1:AJ115"/>
  <sheetViews>
    <sheetView workbookViewId="0">
      <selection activeCell="N25" sqref="N25"/>
    </sheetView>
  </sheetViews>
  <sheetFormatPr defaultRowHeight="14.4" x14ac:dyDescent="0.3"/>
  <cols>
    <col min="1" max="1" width="10.109375" bestFit="1" customWidth="1"/>
    <col min="2" max="2" width="5" bestFit="1" customWidth="1"/>
    <col min="3" max="3" width="6" bestFit="1" customWidth="1"/>
    <col min="4" max="4" width="5.6640625" style="139" bestFit="1" customWidth="1"/>
    <col min="5" max="5" width="6.6640625" style="139" bestFit="1" customWidth="1"/>
    <col min="6" max="6" width="9.6640625" style="139" bestFit="1" customWidth="1"/>
    <col min="7" max="7" width="5.88671875" bestFit="1" customWidth="1"/>
    <col min="8" max="8" width="5.44140625" bestFit="1" customWidth="1"/>
    <col min="9" max="9" width="4.88671875" bestFit="1" customWidth="1"/>
    <col min="10" max="10" width="6.44140625" bestFit="1" customWidth="1"/>
    <col min="11" max="11" width="7.33203125" bestFit="1" customWidth="1"/>
    <col min="12" max="12" width="5" bestFit="1" customWidth="1"/>
    <col min="13" max="13" width="5.88671875" bestFit="1" customWidth="1"/>
    <col min="14" max="14" width="5" bestFit="1" customWidth="1"/>
    <col min="15" max="16" width="11.77734375" style="139" bestFit="1" customWidth="1"/>
    <col min="17" max="17" width="12.77734375" style="139" bestFit="1" customWidth="1"/>
    <col min="18" max="18" width="5.88671875" bestFit="1" customWidth="1"/>
    <col min="19" max="19" width="5.44140625" bestFit="1" customWidth="1"/>
    <col min="20" max="20" width="4.88671875" bestFit="1" customWidth="1"/>
    <col min="21" max="21" width="6.44140625" bestFit="1" customWidth="1"/>
    <col min="22" max="22" width="7.33203125" bestFit="1" customWidth="1"/>
    <col min="23" max="23" width="5" bestFit="1" customWidth="1"/>
    <col min="24" max="24" width="5.88671875" bestFit="1" customWidth="1"/>
    <col min="25" max="27" width="5" customWidth="1"/>
    <col min="28" max="28" width="6" bestFit="1" customWidth="1"/>
    <col min="29" max="29" width="3.6640625" bestFit="1" customWidth="1"/>
    <col min="30" max="30" width="4.77734375" bestFit="1" customWidth="1"/>
    <col min="31" max="33" width="1.88671875" bestFit="1" customWidth="1"/>
    <col min="34" max="34" width="5.109375" bestFit="1" customWidth="1"/>
    <col min="35" max="35" width="2.77734375" bestFit="1" customWidth="1"/>
    <col min="36" max="36" width="3.88671875" bestFit="1" customWidth="1"/>
  </cols>
  <sheetData>
    <row r="1" spans="1:36" ht="15" thickBot="1" x14ac:dyDescent="0.35">
      <c r="A1" s="155" t="s">
        <v>136</v>
      </c>
      <c r="B1" s="156" t="s">
        <v>6</v>
      </c>
      <c r="C1" s="157" t="s">
        <v>134</v>
      </c>
      <c r="D1" s="158" t="s">
        <v>29</v>
      </c>
      <c r="E1" s="158" t="s">
        <v>30</v>
      </c>
      <c r="F1" s="158" t="s">
        <v>31</v>
      </c>
      <c r="G1" s="158" t="s">
        <v>112</v>
      </c>
      <c r="H1" s="158" t="s">
        <v>32</v>
      </c>
      <c r="I1" s="158" t="s">
        <v>113</v>
      </c>
      <c r="J1" s="158" t="s">
        <v>33</v>
      </c>
      <c r="K1" s="158" t="s">
        <v>155</v>
      </c>
      <c r="L1" s="158" t="s">
        <v>114</v>
      </c>
      <c r="M1" s="159" t="s">
        <v>115</v>
      </c>
      <c r="N1" s="160" t="s">
        <v>161</v>
      </c>
      <c r="O1" s="68" t="s">
        <v>40</v>
      </c>
      <c r="P1" s="68" t="s">
        <v>39</v>
      </c>
      <c r="Q1" s="68" t="s">
        <v>38</v>
      </c>
      <c r="R1" s="68" t="s">
        <v>119</v>
      </c>
      <c r="S1" s="68" t="s">
        <v>37</v>
      </c>
      <c r="T1" s="68" t="s">
        <v>118</v>
      </c>
      <c r="U1" s="68" t="s">
        <v>36</v>
      </c>
      <c r="V1" s="68" t="s">
        <v>156</v>
      </c>
      <c r="W1" s="68" t="s">
        <v>117</v>
      </c>
      <c r="X1" s="86" t="s">
        <v>116</v>
      </c>
      <c r="Y1" s="239" t="s">
        <v>162</v>
      </c>
      <c r="Z1" s="239"/>
      <c r="AA1" s="239"/>
      <c r="AB1" s="87" t="s">
        <v>164</v>
      </c>
      <c r="AC1" s="87" t="s">
        <v>166</v>
      </c>
      <c r="AD1" s="161" t="s">
        <v>169</v>
      </c>
      <c r="AE1" s="239" t="s">
        <v>163</v>
      </c>
      <c r="AF1" s="239"/>
      <c r="AG1" s="239"/>
      <c r="AH1" s="68" t="s">
        <v>165</v>
      </c>
      <c r="AI1" s="68" t="s">
        <v>167</v>
      </c>
      <c r="AJ1" s="162" t="s">
        <v>168</v>
      </c>
    </row>
    <row r="2" spans="1:36" x14ac:dyDescent="0.3">
      <c r="A2" s="144"/>
      <c r="B2" s="145"/>
      <c r="C2" s="146"/>
      <c r="D2" s="147"/>
      <c r="E2" s="147"/>
      <c r="F2" s="147"/>
      <c r="G2" s="148"/>
      <c r="H2" s="148"/>
      <c r="I2" s="149"/>
      <c r="J2" s="148"/>
      <c r="K2" s="148"/>
      <c r="L2" s="148"/>
      <c r="M2" s="148"/>
      <c r="N2" s="150" t="str">
        <f>+IFERROR(O2/D2,"")</f>
        <v/>
      </c>
      <c r="O2" s="151"/>
      <c r="P2" s="151"/>
      <c r="Q2" s="151"/>
      <c r="R2" s="152"/>
      <c r="S2" s="152"/>
      <c r="T2" s="153"/>
      <c r="U2" s="152"/>
      <c r="V2" s="152"/>
      <c r="W2" s="152"/>
      <c r="X2" s="154"/>
      <c r="Y2" s="83"/>
      <c r="Z2" s="83"/>
      <c r="AA2" s="83"/>
      <c r="AB2" s="83"/>
      <c r="AC2" s="83"/>
      <c r="AD2" s="83"/>
      <c r="AE2" s="142"/>
      <c r="AF2" s="142"/>
      <c r="AG2" s="142"/>
      <c r="AH2" s="142"/>
      <c r="AI2" s="142"/>
      <c r="AJ2" s="142"/>
    </row>
    <row r="3" spans="1:36" x14ac:dyDescent="0.3">
      <c r="A3" s="144"/>
      <c r="B3" s="145"/>
      <c r="C3" s="109"/>
      <c r="D3" s="138"/>
      <c r="E3" s="138"/>
      <c r="F3" s="138"/>
      <c r="G3" s="116"/>
      <c r="H3" s="116"/>
      <c r="I3" s="119"/>
      <c r="J3" s="116"/>
      <c r="K3" s="116"/>
      <c r="L3" s="116"/>
      <c r="M3" s="116"/>
      <c r="N3" s="150" t="str">
        <f t="shared" ref="N3:N66" si="0">+IFERROR(O3/D3,"")</f>
        <v/>
      </c>
      <c r="O3" s="140"/>
      <c r="P3" s="140"/>
      <c r="Q3" s="140"/>
      <c r="R3" s="117"/>
      <c r="S3" s="117"/>
      <c r="T3" s="121"/>
      <c r="U3" s="117"/>
      <c r="V3" s="117"/>
      <c r="W3" s="117"/>
      <c r="X3" s="143"/>
      <c r="Y3" s="83" t="str">
        <f t="shared" ref="Y3:Y6" si="1">IF(AND(I3&lt;0),"BULL","")</f>
        <v/>
      </c>
      <c r="Z3" s="83" t="str">
        <f t="shared" ref="Z3:Z6" si="2">IF(AND(I3&lt;$I$3),"BULL","")</f>
        <v/>
      </c>
      <c r="AA3" s="83" t="str">
        <f t="shared" ref="AA3:AA6" si="3">IF(AND(I3&lt;I2),"BULL","")</f>
        <v/>
      </c>
      <c r="AB3" s="83" t="str">
        <f t="shared" ref="AB3:AB66" si="4">IF(AND(G3&gt;R3,L3&gt;0),"BULL","")</f>
        <v/>
      </c>
      <c r="AC3" s="83"/>
      <c r="AD3" s="83"/>
      <c r="AE3" s="142" t="str">
        <f t="shared" ref="AE3:AE4" si="5">IF(AND(T3&lt;0),"BEAR","")</f>
        <v/>
      </c>
      <c r="AF3" s="142" t="str">
        <f t="shared" ref="AF3:AF7" si="6">IF(AND(T3&lt;$T$3),"BEAR","")</f>
        <v/>
      </c>
      <c r="AG3" s="142" t="str">
        <f t="shared" ref="AG3:AG4" si="7">IF(AND(T3&lt;T2),"BEAR","")</f>
        <v/>
      </c>
      <c r="AH3" s="142" t="str">
        <f>IF(AND(G3&lt;R3,W3&gt;0),"BEAR","")</f>
        <v/>
      </c>
      <c r="AI3" s="142"/>
      <c r="AJ3" s="142" t="str">
        <f t="shared" ref="AJ3:AJ5" si="8">IF(AND(H3&lt;H2,E3&gt;E2,N3&lt;N2),"BEAR","")</f>
        <v/>
      </c>
    </row>
    <row r="4" spans="1:36" x14ac:dyDescent="0.3">
      <c r="A4" s="144"/>
      <c r="B4" s="141"/>
      <c r="C4" s="109"/>
      <c r="D4" s="138"/>
      <c r="E4" s="138"/>
      <c r="F4" s="138"/>
      <c r="G4" s="116"/>
      <c r="H4" s="116"/>
      <c r="I4" s="119"/>
      <c r="J4" s="116"/>
      <c r="K4" s="116"/>
      <c r="L4" s="116"/>
      <c r="M4" s="116"/>
      <c r="N4" s="150" t="str">
        <f t="shared" si="0"/>
        <v/>
      </c>
      <c r="O4" s="140"/>
      <c r="P4" s="140"/>
      <c r="Q4" s="140"/>
      <c r="R4" s="117"/>
      <c r="S4" s="117"/>
      <c r="T4" s="121"/>
      <c r="U4" s="117"/>
      <c r="V4" s="117"/>
      <c r="W4" s="117"/>
      <c r="X4" s="143"/>
      <c r="Y4" s="83" t="str">
        <f t="shared" si="1"/>
        <v/>
      </c>
      <c r="Z4" s="83" t="str">
        <f t="shared" si="2"/>
        <v/>
      </c>
      <c r="AA4" s="83" t="str">
        <f t="shared" si="3"/>
        <v/>
      </c>
      <c r="AB4" s="83" t="str">
        <f t="shared" si="4"/>
        <v/>
      </c>
      <c r="AC4" s="83" t="str">
        <f>IF(AND(E4&lt;E3,H4&lt;H3,N4&lt;N3),"BULL","")</f>
        <v/>
      </c>
      <c r="AD4" s="83" t="str">
        <f t="shared" ref="AD4:AD6" si="9">IF(AND(P4&gt;P3,N4&gt;N3,S4&lt;S3),"BULL","")</f>
        <v/>
      </c>
      <c r="AE4" s="142" t="str">
        <f t="shared" si="5"/>
        <v/>
      </c>
      <c r="AF4" s="142" t="str">
        <f t="shared" si="6"/>
        <v/>
      </c>
      <c r="AG4" s="142" t="str">
        <f t="shared" si="7"/>
        <v/>
      </c>
      <c r="AH4" s="142" t="str">
        <f t="shared" ref="AH4:AH67" si="10">IF(AND(G4&lt;R4,W4&gt;0),"BEAR","")</f>
        <v/>
      </c>
      <c r="AI4" s="142"/>
      <c r="AJ4" s="142" t="str">
        <f t="shared" si="8"/>
        <v/>
      </c>
    </row>
    <row r="5" spans="1:36" x14ac:dyDescent="0.3">
      <c r="A5" s="144"/>
      <c r="B5" s="141"/>
      <c r="C5" s="109"/>
      <c r="D5" s="138"/>
      <c r="E5" s="138"/>
      <c r="F5" s="138"/>
      <c r="G5" s="116"/>
      <c r="H5" s="116"/>
      <c r="I5" s="119"/>
      <c r="J5" s="116"/>
      <c r="K5" s="116"/>
      <c r="L5" s="116"/>
      <c r="M5" s="116"/>
      <c r="N5" s="150" t="str">
        <f t="shared" si="0"/>
        <v/>
      </c>
      <c r="O5" s="140"/>
      <c r="P5" s="140"/>
      <c r="Q5" s="140"/>
      <c r="R5" s="117"/>
      <c r="S5" s="117"/>
      <c r="T5" s="121"/>
      <c r="U5" s="117"/>
      <c r="V5" s="117"/>
      <c r="W5" s="117"/>
      <c r="X5" s="143"/>
      <c r="Y5" s="83" t="str">
        <f t="shared" si="1"/>
        <v/>
      </c>
      <c r="Z5" s="83" t="str">
        <f t="shared" si="2"/>
        <v/>
      </c>
      <c r="AA5" s="83" t="str">
        <f t="shared" si="3"/>
        <v/>
      </c>
      <c r="AB5" s="83" t="str">
        <f t="shared" si="4"/>
        <v/>
      </c>
      <c r="AC5" s="83" t="str">
        <f t="shared" ref="AC5:AC68" si="11">IF(AND(E5&lt;E4,H5&lt;H4,N5&lt;N4),"BULL","")</f>
        <v/>
      </c>
      <c r="AD5" s="83" t="str">
        <f t="shared" si="9"/>
        <v/>
      </c>
      <c r="AE5" s="142" t="str">
        <f>IF(AND(T5&lt;0),"BEAR","")</f>
        <v/>
      </c>
      <c r="AF5" s="142" t="str">
        <f t="shared" si="6"/>
        <v/>
      </c>
      <c r="AG5" s="142" t="str">
        <f>IF(AND(T5&lt;T4),"BEAR","")</f>
        <v/>
      </c>
      <c r="AH5" s="142" t="str">
        <f t="shared" si="10"/>
        <v/>
      </c>
      <c r="AI5" s="142"/>
      <c r="AJ5" s="142" t="str">
        <f t="shared" si="8"/>
        <v/>
      </c>
    </row>
    <row r="6" spans="1:36" x14ac:dyDescent="0.3">
      <c r="A6" s="144"/>
      <c r="B6" s="141"/>
      <c r="C6" s="109"/>
      <c r="D6" s="138"/>
      <c r="E6" s="138"/>
      <c r="F6" s="138"/>
      <c r="G6" s="116"/>
      <c r="H6" s="116"/>
      <c r="I6" s="119"/>
      <c r="J6" s="116"/>
      <c r="K6" s="116"/>
      <c r="L6" s="116"/>
      <c r="M6" s="116"/>
      <c r="N6" s="150" t="str">
        <f t="shared" si="0"/>
        <v/>
      </c>
      <c r="O6" s="140"/>
      <c r="P6" s="140"/>
      <c r="Q6" s="140"/>
      <c r="R6" s="117"/>
      <c r="S6" s="117"/>
      <c r="T6" s="121"/>
      <c r="U6" s="117"/>
      <c r="V6" s="117"/>
      <c r="W6" s="117"/>
      <c r="X6" s="143"/>
      <c r="Y6" s="83" t="str">
        <f t="shared" si="1"/>
        <v/>
      </c>
      <c r="Z6" s="83" t="str">
        <f t="shared" si="2"/>
        <v/>
      </c>
      <c r="AA6" s="83" t="str">
        <f t="shared" si="3"/>
        <v/>
      </c>
      <c r="AB6" s="83" t="str">
        <f t="shared" si="4"/>
        <v/>
      </c>
      <c r="AC6" s="83" t="str">
        <f t="shared" si="11"/>
        <v/>
      </c>
      <c r="AD6" s="83" t="str">
        <f t="shared" si="9"/>
        <v/>
      </c>
      <c r="AE6" s="142" t="str">
        <f t="shared" ref="AE6:AE69" si="12">IF(AND(T6&lt;0),"BEAR","")</f>
        <v/>
      </c>
      <c r="AF6" s="142" t="str">
        <f t="shared" si="6"/>
        <v/>
      </c>
      <c r="AG6" s="142" t="str">
        <f t="shared" ref="AG6:AG69" si="13">IF(AND(T6&lt;T5),"BEAR","")</f>
        <v/>
      </c>
      <c r="AH6" s="142" t="str">
        <f t="shared" si="10"/>
        <v/>
      </c>
      <c r="AI6" s="142" t="str">
        <f>IF(AND(N6&gt;N5,P6&gt;P5,S6&gt;S5),"BEAR","")</f>
        <v/>
      </c>
      <c r="AJ6" s="142" t="str">
        <f>IF(AND(H6&lt;H5,E6&gt;E5,N6&lt;N5),"BEAR","")</f>
        <v/>
      </c>
    </row>
    <row r="7" spans="1:36" x14ac:dyDescent="0.3">
      <c r="A7" s="144"/>
      <c r="B7" s="141"/>
      <c r="C7" s="109"/>
      <c r="D7" s="138"/>
      <c r="E7" s="138"/>
      <c r="F7" s="138"/>
      <c r="G7" s="116"/>
      <c r="H7" s="116"/>
      <c r="I7" s="119"/>
      <c r="J7" s="116"/>
      <c r="K7" s="116"/>
      <c r="L7" s="116"/>
      <c r="M7" s="116"/>
      <c r="N7" s="150" t="str">
        <f t="shared" si="0"/>
        <v/>
      </c>
      <c r="O7" s="140"/>
      <c r="P7" s="140"/>
      <c r="Q7" s="140"/>
      <c r="R7" s="117"/>
      <c r="S7" s="117"/>
      <c r="T7" s="121"/>
      <c r="U7" s="117"/>
      <c r="V7" s="117"/>
      <c r="W7" s="117"/>
      <c r="X7" s="143"/>
      <c r="Y7" s="83" t="str">
        <f>IF(AND(I7&lt;0),"BULL","")</f>
        <v/>
      </c>
      <c r="Z7" s="83" t="str">
        <f>IF(AND(I7&lt;$I$3),"BULL","")</f>
        <v/>
      </c>
      <c r="AA7" s="83" t="str">
        <f>IF(AND(I7&lt;I6),"BULL","")</f>
        <v/>
      </c>
      <c r="AB7" s="83" t="str">
        <f t="shared" si="4"/>
        <v/>
      </c>
      <c r="AC7" s="83" t="str">
        <f t="shared" si="11"/>
        <v/>
      </c>
      <c r="AD7" s="83" t="str">
        <f>IF(AND(P7&gt;P6,N7&gt;N6,S7&lt;S6),"BULL","")</f>
        <v/>
      </c>
      <c r="AE7" s="142" t="str">
        <f t="shared" si="12"/>
        <v/>
      </c>
      <c r="AF7" s="142" t="str">
        <f t="shared" si="6"/>
        <v/>
      </c>
      <c r="AG7" s="142" t="str">
        <f t="shared" si="13"/>
        <v/>
      </c>
      <c r="AH7" s="142" t="str">
        <f t="shared" si="10"/>
        <v/>
      </c>
      <c r="AI7" s="142" t="str">
        <f t="shared" ref="AI7:AI70" si="14">IF(AND(N7&gt;N6,P7&gt;P6,S7&gt;S6),"BEAR","")</f>
        <v/>
      </c>
      <c r="AJ7" s="142" t="str">
        <f t="shared" ref="AJ7:AJ70" si="15">IF(AND(H7&lt;H6,E7&gt;E6,N7&lt;N6),"BEAR","")</f>
        <v/>
      </c>
    </row>
    <row r="8" spans="1:36" x14ac:dyDescent="0.3">
      <c r="A8" s="144"/>
      <c r="B8" s="141"/>
      <c r="C8" s="109"/>
      <c r="D8" s="138"/>
      <c r="E8" s="138"/>
      <c r="F8" s="138"/>
      <c r="G8" s="116"/>
      <c r="H8" s="116"/>
      <c r="I8" s="119"/>
      <c r="J8" s="116"/>
      <c r="K8" s="116"/>
      <c r="L8" s="116"/>
      <c r="M8" s="116"/>
      <c r="N8" s="150" t="str">
        <f t="shared" si="0"/>
        <v/>
      </c>
      <c r="O8" s="140"/>
      <c r="P8" s="140"/>
      <c r="Q8" s="140"/>
      <c r="R8" s="117"/>
      <c r="S8" s="117"/>
      <c r="T8" s="121"/>
      <c r="U8" s="117"/>
      <c r="V8" s="117"/>
      <c r="W8" s="117"/>
      <c r="X8" s="143"/>
      <c r="Y8" s="83" t="str">
        <f t="shared" ref="Y8:Y71" si="16">IF(AND(I8&lt;0),"BULL","")</f>
        <v/>
      </c>
      <c r="Z8" s="83" t="str">
        <f t="shared" ref="Z8:Z71" si="17">IF(AND(I8&lt;$I$3),"BULL","")</f>
        <v/>
      </c>
      <c r="AA8" s="83" t="str">
        <f t="shared" ref="AA8:AA71" si="18">IF(AND(I8&lt;I7),"BULL","")</f>
        <v/>
      </c>
      <c r="AB8" s="83" t="str">
        <f t="shared" si="4"/>
        <v/>
      </c>
      <c r="AC8" s="83" t="str">
        <f t="shared" si="11"/>
        <v/>
      </c>
      <c r="AD8" s="83" t="str">
        <f t="shared" ref="AD8:AD71" si="19">IF(AND(P8&gt;P7,N8&gt;N7,S8&lt;S7),"BULL","")</f>
        <v/>
      </c>
      <c r="AE8" s="142" t="str">
        <f t="shared" si="12"/>
        <v/>
      </c>
      <c r="AF8" s="142" t="str">
        <f>IF(AND(T8&lt;$T$3),"BEAR","")</f>
        <v/>
      </c>
      <c r="AG8" s="142" t="str">
        <f t="shared" si="13"/>
        <v/>
      </c>
      <c r="AH8" s="142" t="str">
        <f t="shared" si="10"/>
        <v/>
      </c>
      <c r="AI8" s="142" t="str">
        <f t="shared" si="14"/>
        <v/>
      </c>
      <c r="AJ8" s="142" t="str">
        <f t="shared" si="15"/>
        <v/>
      </c>
    </row>
    <row r="9" spans="1:36" x14ac:dyDescent="0.3">
      <c r="A9" s="107"/>
      <c r="B9" s="141"/>
      <c r="C9" s="109"/>
      <c r="D9" s="138"/>
      <c r="E9" s="138"/>
      <c r="F9" s="138"/>
      <c r="G9" s="116"/>
      <c r="H9" s="116"/>
      <c r="I9" s="119"/>
      <c r="J9" s="116"/>
      <c r="K9" s="116"/>
      <c r="L9" s="116"/>
      <c r="M9" s="116"/>
      <c r="N9" s="150" t="str">
        <f t="shared" si="0"/>
        <v/>
      </c>
      <c r="O9" s="140"/>
      <c r="P9" s="140"/>
      <c r="Q9" s="140"/>
      <c r="R9" s="117"/>
      <c r="S9" s="117"/>
      <c r="T9" s="121"/>
      <c r="U9" s="117"/>
      <c r="V9" s="117"/>
      <c r="W9" s="117"/>
      <c r="X9" s="143"/>
      <c r="Y9" s="83" t="str">
        <f t="shared" si="16"/>
        <v/>
      </c>
      <c r="Z9" s="83" t="str">
        <f t="shared" si="17"/>
        <v/>
      </c>
      <c r="AA9" s="83" t="str">
        <f t="shared" si="18"/>
        <v/>
      </c>
      <c r="AB9" s="83" t="str">
        <f t="shared" si="4"/>
        <v/>
      </c>
      <c r="AC9" s="83" t="str">
        <f t="shared" si="11"/>
        <v/>
      </c>
      <c r="AD9" s="83" t="str">
        <f t="shared" si="19"/>
        <v/>
      </c>
      <c r="AE9" s="142" t="str">
        <f t="shared" si="12"/>
        <v/>
      </c>
      <c r="AF9" s="142" t="str">
        <f t="shared" ref="AF9:AF72" si="20">IF(AND(T9&lt;$T$3),"BEAR","")</f>
        <v/>
      </c>
      <c r="AG9" s="142" t="str">
        <f t="shared" si="13"/>
        <v/>
      </c>
      <c r="AH9" s="142" t="str">
        <f t="shared" si="10"/>
        <v/>
      </c>
      <c r="AI9" s="142" t="str">
        <f t="shared" si="14"/>
        <v/>
      </c>
      <c r="AJ9" s="142" t="str">
        <f t="shared" si="15"/>
        <v/>
      </c>
    </row>
    <row r="10" spans="1:36" x14ac:dyDescent="0.3">
      <c r="A10" s="107"/>
      <c r="B10" s="141"/>
      <c r="C10" s="109"/>
      <c r="D10" s="138"/>
      <c r="E10" s="138"/>
      <c r="F10" s="138"/>
      <c r="G10" s="116"/>
      <c r="H10" s="116"/>
      <c r="I10" s="119"/>
      <c r="J10" s="116"/>
      <c r="K10" s="116"/>
      <c r="L10" s="116"/>
      <c r="M10" s="116"/>
      <c r="N10" s="150" t="str">
        <f t="shared" si="0"/>
        <v/>
      </c>
      <c r="O10" s="140"/>
      <c r="P10" s="140"/>
      <c r="Q10" s="140"/>
      <c r="R10" s="117"/>
      <c r="S10" s="117"/>
      <c r="T10" s="121"/>
      <c r="U10" s="117"/>
      <c r="V10" s="117"/>
      <c r="W10" s="117"/>
      <c r="X10" s="143"/>
      <c r="Y10" s="83" t="str">
        <f t="shared" si="16"/>
        <v/>
      </c>
      <c r="Z10" s="83" t="str">
        <f t="shared" si="17"/>
        <v/>
      </c>
      <c r="AA10" s="83" t="str">
        <f t="shared" si="18"/>
        <v/>
      </c>
      <c r="AB10" s="83" t="str">
        <f t="shared" si="4"/>
        <v/>
      </c>
      <c r="AC10" s="83" t="str">
        <f t="shared" si="11"/>
        <v/>
      </c>
      <c r="AD10" s="83" t="str">
        <f t="shared" si="19"/>
        <v/>
      </c>
      <c r="AE10" s="142" t="str">
        <f t="shared" si="12"/>
        <v/>
      </c>
      <c r="AF10" s="142" t="str">
        <f t="shared" si="20"/>
        <v/>
      </c>
      <c r="AG10" s="142" t="str">
        <f t="shared" si="13"/>
        <v/>
      </c>
      <c r="AH10" s="142" t="str">
        <f t="shared" si="10"/>
        <v/>
      </c>
      <c r="AI10" s="142" t="str">
        <f t="shared" si="14"/>
        <v/>
      </c>
      <c r="AJ10" s="142" t="str">
        <f t="shared" si="15"/>
        <v/>
      </c>
    </row>
    <row r="11" spans="1:36" x14ac:dyDescent="0.3">
      <c r="A11" s="107"/>
      <c r="B11" s="141"/>
      <c r="C11" s="109"/>
      <c r="D11" s="138"/>
      <c r="E11" s="138"/>
      <c r="F11" s="138"/>
      <c r="G11" s="116"/>
      <c r="H11" s="116"/>
      <c r="I11" s="119"/>
      <c r="J11" s="116"/>
      <c r="K11" s="116"/>
      <c r="L11" s="116"/>
      <c r="M11" s="116"/>
      <c r="N11" s="150" t="str">
        <f t="shared" si="0"/>
        <v/>
      </c>
      <c r="O11" s="140"/>
      <c r="P11" s="140"/>
      <c r="Q11" s="140"/>
      <c r="R11" s="117"/>
      <c r="S11" s="117"/>
      <c r="T11" s="121"/>
      <c r="U11" s="117"/>
      <c r="V11" s="117"/>
      <c r="W11" s="117"/>
      <c r="X11" s="143"/>
      <c r="Y11" s="83" t="str">
        <f t="shared" si="16"/>
        <v/>
      </c>
      <c r="Z11" s="83" t="str">
        <f t="shared" si="17"/>
        <v/>
      </c>
      <c r="AA11" s="83" t="str">
        <f t="shared" si="18"/>
        <v/>
      </c>
      <c r="AB11" s="83" t="str">
        <f t="shared" si="4"/>
        <v/>
      </c>
      <c r="AC11" s="83" t="str">
        <f t="shared" si="11"/>
        <v/>
      </c>
      <c r="AD11" s="83" t="str">
        <f t="shared" si="19"/>
        <v/>
      </c>
      <c r="AE11" s="142" t="str">
        <f t="shared" si="12"/>
        <v/>
      </c>
      <c r="AF11" s="142" t="str">
        <f t="shared" si="20"/>
        <v/>
      </c>
      <c r="AG11" s="142" t="str">
        <f t="shared" si="13"/>
        <v/>
      </c>
      <c r="AH11" s="142" t="str">
        <f t="shared" si="10"/>
        <v/>
      </c>
      <c r="AI11" s="142" t="str">
        <f t="shared" si="14"/>
        <v/>
      </c>
      <c r="AJ11" s="142" t="str">
        <f t="shared" si="15"/>
        <v/>
      </c>
    </row>
    <row r="12" spans="1:36" x14ac:dyDescent="0.3">
      <c r="A12" s="107"/>
      <c r="B12" s="141"/>
      <c r="C12" s="109"/>
      <c r="D12" s="138"/>
      <c r="E12" s="138"/>
      <c r="F12" s="138"/>
      <c r="G12" s="116"/>
      <c r="H12" s="116"/>
      <c r="I12" s="119"/>
      <c r="J12" s="116"/>
      <c r="K12" s="116"/>
      <c r="L12" s="116"/>
      <c r="M12" s="116"/>
      <c r="N12" s="150" t="str">
        <f t="shared" si="0"/>
        <v/>
      </c>
      <c r="O12" s="140"/>
      <c r="P12" s="140"/>
      <c r="Q12" s="140"/>
      <c r="R12" s="117"/>
      <c r="S12" s="117"/>
      <c r="T12" s="121"/>
      <c r="U12" s="117"/>
      <c r="V12" s="117"/>
      <c r="W12" s="117"/>
      <c r="X12" s="143"/>
      <c r="Y12" s="83" t="str">
        <f t="shared" si="16"/>
        <v/>
      </c>
      <c r="Z12" s="83" t="str">
        <f t="shared" si="17"/>
        <v/>
      </c>
      <c r="AA12" s="83" t="str">
        <f t="shared" si="18"/>
        <v/>
      </c>
      <c r="AB12" s="83" t="str">
        <f t="shared" si="4"/>
        <v/>
      </c>
      <c r="AC12" s="83" t="str">
        <f t="shared" si="11"/>
        <v/>
      </c>
      <c r="AD12" s="83" t="str">
        <f t="shared" si="19"/>
        <v/>
      </c>
      <c r="AE12" s="142" t="str">
        <f t="shared" si="12"/>
        <v/>
      </c>
      <c r="AF12" s="142" t="str">
        <f t="shared" si="20"/>
        <v/>
      </c>
      <c r="AG12" s="142" t="str">
        <f t="shared" si="13"/>
        <v/>
      </c>
      <c r="AH12" s="142" t="str">
        <f t="shared" si="10"/>
        <v/>
      </c>
      <c r="AI12" s="142" t="str">
        <f t="shared" si="14"/>
        <v/>
      </c>
      <c r="AJ12" s="142" t="str">
        <f t="shared" si="15"/>
        <v/>
      </c>
    </row>
    <row r="13" spans="1:36" x14ac:dyDescent="0.3">
      <c r="A13" s="107"/>
      <c r="B13" s="141"/>
      <c r="C13" s="109"/>
      <c r="D13" s="138"/>
      <c r="E13" s="138"/>
      <c r="F13" s="138"/>
      <c r="G13" s="116"/>
      <c r="H13" s="116"/>
      <c r="I13" s="119"/>
      <c r="J13" s="116"/>
      <c r="K13" s="116"/>
      <c r="L13" s="116"/>
      <c r="M13" s="116"/>
      <c r="N13" s="150" t="str">
        <f t="shared" si="0"/>
        <v/>
      </c>
      <c r="O13" s="140"/>
      <c r="P13" s="140"/>
      <c r="Q13" s="140"/>
      <c r="R13" s="117"/>
      <c r="S13" s="117"/>
      <c r="T13" s="121"/>
      <c r="U13" s="117"/>
      <c r="V13" s="117"/>
      <c r="W13" s="117"/>
      <c r="X13" s="143"/>
      <c r="Y13" s="83" t="str">
        <f t="shared" si="16"/>
        <v/>
      </c>
      <c r="Z13" s="83" t="str">
        <f t="shared" si="17"/>
        <v/>
      </c>
      <c r="AA13" s="83" t="str">
        <f t="shared" si="18"/>
        <v/>
      </c>
      <c r="AB13" s="83" t="str">
        <f t="shared" si="4"/>
        <v/>
      </c>
      <c r="AC13" s="83" t="str">
        <f t="shared" si="11"/>
        <v/>
      </c>
      <c r="AD13" s="83" t="str">
        <f t="shared" si="19"/>
        <v/>
      </c>
      <c r="AE13" s="142" t="str">
        <f t="shared" si="12"/>
        <v/>
      </c>
      <c r="AF13" s="142" t="str">
        <f t="shared" si="20"/>
        <v/>
      </c>
      <c r="AG13" s="142" t="str">
        <f t="shared" si="13"/>
        <v/>
      </c>
      <c r="AH13" s="142" t="str">
        <f t="shared" si="10"/>
        <v/>
      </c>
      <c r="AI13" s="142" t="str">
        <f t="shared" si="14"/>
        <v/>
      </c>
      <c r="AJ13" s="142" t="str">
        <f t="shared" si="15"/>
        <v/>
      </c>
    </row>
    <row r="14" spans="1:36" x14ac:dyDescent="0.3">
      <c r="A14" s="107"/>
      <c r="B14" s="141"/>
      <c r="C14" s="109"/>
      <c r="D14" s="138"/>
      <c r="E14" s="138"/>
      <c r="F14" s="138"/>
      <c r="G14" s="116"/>
      <c r="H14" s="116"/>
      <c r="I14" s="119"/>
      <c r="J14" s="116"/>
      <c r="K14" s="116"/>
      <c r="L14" s="116"/>
      <c r="M14" s="116"/>
      <c r="N14" s="150" t="str">
        <f t="shared" si="0"/>
        <v/>
      </c>
      <c r="O14" s="140"/>
      <c r="P14" s="140"/>
      <c r="Q14" s="140"/>
      <c r="R14" s="117"/>
      <c r="S14" s="117"/>
      <c r="T14" s="121"/>
      <c r="U14" s="117"/>
      <c r="V14" s="117"/>
      <c r="W14" s="117"/>
      <c r="X14" s="143"/>
      <c r="Y14" s="83" t="str">
        <f t="shared" si="16"/>
        <v/>
      </c>
      <c r="Z14" s="83" t="str">
        <f t="shared" si="17"/>
        <v/>
      </c>
      <c r="AA14" s="83" t="str">
        <f t="shared" si="18"/>
        <v/>
      </c>
      <c r="AB14" s="83" t="str">
        <f t="shared" si="4"/>
        <v/>
      </c>
      <c r="AC14" s="83" t="str">
        <f t="shared" si="11"/>
        <v/>
      </c>
      <c r="AD14" s="83" t="str">
        <f t="shared" si="19"/>
        <v/>
      </c>
      <c r="AE14" s="142" t="str">
        <f t="shared" si="12"/>
        <v/>
      </c>
      <c r="AF14" s="142" t="str">
        <f t="shared" si="20"/>
        <v/>
      </c>
      <c r="AG14" s="142" t="str">
        <f t="shared" si="13"/>
        <v/>
      </c>
      <c r="AH14" s="142" t="str">
        <f t="shared" si="10"/>
        <v/>
      </c>
      <c r="AI14" s="142" t="str">
        <f t="shared" si="14"/>
        <v/>
      </c>
      <c r="AJ14" s="142" t="str">
        <f t="shared" si="15"/>
        <v/>
      </c>
    </row>
    <row r="15" spans="1:36" x14ac:dyDescent="0.3">
      <c r="A15" s="107"/>
      <c r="B15" s="141"/>
      <c r="C15" s="109"/>
      <c r="D15" s="138"/>
      <c r="E15" s="138"/>
      <c r="F15" s="138"/>
      <c r="G15" s="116"/>
      <c r="H15" s="116"/>
      <c r="I15" s="119"/>
      <c r="J15" s="116"/>
      <c r="K15" s="116"/>
      <c r="L15" s="116"/>
      <c r="M15" s="116"/>
      <c r="N15" s="150" t="str">
        <f t="shared" si="0"/>
        <v/>
      </c>
      <c r="O15" s="140"/>
      <c r="P15" s="140"/>
      <c r="Q15" s="140"/>
      <c r="R15" s="117"/>
      <c r="S15" s="117"/>
      <c r="T15" s="121"/>
      <c r="U15" s="117"/>
      <c r="V15" s="117"/>
      <c r="W15" s="117"/>
      <c r="X15" s="143"/>
      <c r="Y15" s="83" t="str">
        <f t="shared" si="16"/>
        <v/>
      </c>
      <c r="Z15" s="83" t="str">
        <f t="shared" si="17"/>
        <v/>
      </c>
      <c r="AA15" s="83" t="str">
        <f t="shared" si="18"/>
        <v/>
      </c>
      <c r="AB15" s="83" t="str">
        <f t="shared" si="4"/>
        <v/>
      </c>
      <c r="AC15" s="83" t="str">
        <f t="shared" si="11"/>
        <v/>
      </c>
      <c r="AD15" s="83" t="str">
        <f t="shared" si="19"/>
        <v/>
      </c>
      <c r="AE15" s="142" t="str">
        <f t="shared" si="12"/>
        <v/>
      </c>
      <c r="AF15" s="142" t="str">
        <f t="shared" si="20"/>
        <v/>
      </c>
      <c r="AG15" s="142" t="str">
        <f t="shared" si="13"/>
        <v/>
      </c>
      <c r="AH15" s="142" t="str">
        <f t="shared" si="10"/>
        <v/>
      </c>
      <c r="AI15" s="142" t="str">
        <f t="shared" si="14"/>
        <v/>
      </c>
      <c r="AJ15" s="142" t="str">
        <f t="shared" si="15"/>
        <v/>
      </c>
    </row>
    <row r="16" spans="1:36" x14ac:dyDescent="0.3">
      <c r="A16" s="107"/>
      <c r="B16" s="141"/>
      <c r="C16" s="109"/>
      <c r="D16" s="138"/>
      <c r="E16" s="138"/>
      <c r="F16" s="138"/>
      <c r="G16" s="116"/>
      <c r="H16" s="116"/>
      <c r="I16" s="119"/>
      <c r="J16" s="116"/>
      <c r="K16" s="116"/>
      <c r="L16" s="116"/>
      <c r="M16" s="116"/>
      <c r="N16" s="150" t="str">
        <f t="shared" si="0"/>
        <v/>
      </c>
      <c r="O16" s="140"/>
      <c r="P16" s="140"/>
      <c r="Q16" s="140"/>
      <c r="R16" s="117"/>
      <c r="S16" s="117"/>
      <c r="T16" s="121"/>
      <c r="U16" s="117"/>
      <c r="V16" s="117"/>
      <c r="W16" s="117"/>
      <c r="X16" s="143"/>
      <c r="Y16" s="83" t="str">
        <f t="shared" si="16"/>
        <v/>
      </c>
      <c r="Z16" s="83" t="str">
        <f t="shared" si="17"/>
        <v/>
      </c>
      <c r="AA16" s="83" t="str">
        <f t="shared" si="18"/>
        <v/>
      </c>
      <c r="AB16" s="83" t="str">
        <f t="shared" si="4"/>
        <v/>
      </c>
      <c r="AC16" s="83" t="str">
        <f t="shared" si="11"/>
        <v/>
      </c>
      <c r="AD16" s="83" t="str">
        <f t="shared" si="19"/>
        <v/>
      </c>
      <c r="AE16" s="142" t="str">
        <f t="shared" si="12"/>
        <v/>
      </c>
      <c r="AF16" s="142" t="str">
        <f t="shared" si="20"/>
        <v/>
      </c>
      <c r="AG16" s="142" t="str">
        <f t="shared" si="13"/>
        <v/>
      </c>
      <c r="AH16" s="142" t="str">
        <f t="shared" si="10"/>
        <v/>
      </c>
      <c r="AI16" s="142" t="str">
        <f t="shared" si="14"/>
        <v/>
      </c>
      <c r="AJ16" s="142" t="str">
        <f t="shared" si="15"/>
        <v/>
      </c>
    </row>
    <row r="17" spans="1:36" x14ac:dyDescent="0.3">
      <c r="A17" s="107"/>
      <c r="B17" s="141"/>
      <c r="C17" s="109"/>
      <c r="D17" s="138"/>
      <c r="E17" s="138"/>
      <c r="F17" s="138"/>
      <c r="G17" s="116"/>
      <c r="H17" s="116"/>
      <c r="I17" s="119"/>
      <c r="J17" s="116"/>
      <c r="K17" s="116"/>
      <c r="L17" s="116"/>
      <c r="M17" s="116"/>
      <c r="N17" s="150" t="str">
        <f t="shared" si="0"/>
        <v/>
      </c>
      <c r="O17" s="140"/>
      <c r="P17" s="140"/>
      <c r="Q17" s="140"/>
      <c r="R17" s="117"/>
      <c r="S17" s="117"/>
      <c r="T17" s="121"/>
      <c r="U17" s="117"/>
      <c r="V17" s="117"/>
      <c r="W17" s="117"/>
      <c r="X17" s="143"/>
      <c r="Y17" s="83" t="str">
        <f t="shared" si="16"/>
        <v/>
      </c>
      <c r="Z17" s="83" t="str">
        <f t="shared" si="17"/>
        <v/>
      </c>
      <c r="AA17" s="83" t="str">
        <f t="shared" si="18"/>
        <v/>
      </c>
      <c r="AB17" s="83" t="str">
        <f t="shared" si="4"/>
        <v/>
      </c>
      <c r="AC17" s="83" t="str">
        <f t="shared" si="11"/>
        <v/>
      </c>
      <c r="AD17" s="83" t="str">
        <f t="shared" si="19"/>
        <v/>
      </c>
      <c r="AE17" s="142" t="str">
        <f t="shared" si="12"/>
        <v/>
      </c>
      <c r="AF17" s="142" t="str">
        <f t="shared" si="20"/>
        <v/>
      </c>
      <c r="AG17" s="142" t="str">
        <f t="shared" si="13"/>
        <v/>
      </c>
      <c r="AH17" s="142" t="str">
        <f t="shared" si="10"/>
        <v/>
      </c>
      <c r="AI17" s="142" t="str">
        <f t="shared" si="14"/>
        <v/>
      </c>
      <c r="AJ17" s="142" t="str">
        <f t="shared" si="15"/>
        <v/>
      </c>
    </row>
    <row r="18" spans="1:36" x14ac:dyDescent="0.3">
      <c r="A18" s="107"/>
      <c r="B18" s="141"/>
      <c r="C18" s="109"/>
      <c r="D18" s="138"/>
      <c r="E18" s="138"/>
      <c r="F18" s="138"/>
      <c r="G18" s="116"/>
      <c r="H18" s="116"/>
      <c r="I18" s="119"/>
      <c r="J18" s="116"/>
      <c r="K18" s="116"/>
      <c r="L18" s="116"/>
      <c r="M18" s="116"/>
      <c r="N18" s="150" t="str">
        <f t="shared" si="0"/>
        <v/>
      </c>
      <c r="O18" s="140"/>
      <c r="P18" s="140"/>
      <c r="Q18" s="140"/>
      <c r="R18" s="117"/>
      <c r="S18" s="117"/>
      <c r="T18" s="121"/>
      <c r="U18" s="117"/>
      <c r="V18" s="117"/>
      <c r="W18" s="117"/>
      <c r="X18" s="143"/>
      <c r="Y18" s="83" t="str">
        <f t="shared" si="16"/>
        <v/>
      </c>
      <c r="Z18" s="83" t="str">
        <f t="shared" si="17"/>
        <v/>
      </c>
      <c r="AA18" s="83" t="str">
        <f t="shared" si="18"/>
        <v/>
      </c>
      <c r="AB18" s="83" t="str">
        <f t="shared" si="4"/>
        <v/>
      </c>
      <c r="AC18" s="83" t="str">
        <f t="shared" si="11"/>
        <v/>
      </c>
      <c r="AD18" s="83" t="str">
        <f t="shared" si="19"/>
        <v/>
      </c>
      <c r="AE18" s="142" t="str">
        <f t="shared" si="12"/>
        <v/>
      </c>
      <c r="AF18" s="142" t="str">
        <f t="shared" si="20"/>
        <v/>
      </c>
      <c r="AG18" s="142" t="str">
        <f t="shared" si="13"/>
        <v/>
      </c>
      <c r="AH18" s="142" t="str">
        <f t="shared" si="10"/>
        <v/>
      </c>
      <c r="AI18" s="142" t="str">
        <f t="shared" si="14"/>
        <v/>
      </c>
      <c r="AJ18" s="142" t="str">
        <f t="shared" si="15"/>
        <v/>
      </c>
    </row>
    <row r="19" spans="1:36" x14ac:dyDescent="0.3">
      <c r="A19" s="107"/>
      <c r="B19" s="141"/>
      <c r="C19" s="109"/>
      <c r="D19" s="138"/>
      <c r="E19" s="138"/>
      <c r="F19" s="138"/>
      <c r="G19" s="116"/>
      <c r="H19" s="116"/>
      <c r="I19" s="119"/>
      <c r="J19" s="116"/>
      <c r="K19" s="116"/>
      <c r="L19" s="116"/>
      <c r="M19" s="116"/>
      <c r="N19" s="150" t="str">
        <f t="shared" si="0"/>
        <v/>
      </c>
      <c r="O19" s="140"/>
      <c r="P19" s="140"/>
      <c r="Q19" s="140"/>
      <c r="R19" s="117"/>
      <c r="S19" s="117"/>
      <c r="T19" s="121"/>
      <c r="U19" s="117"/>
      <c r="V19" s="117"/>
      <c r="W19" s="117"/>
      <c r="X19" s="143"/>
      <c r="Y19" s="83" t="str">
        <f t="shared" si="16"/>
        <v/>
      </c>
      <c r="Z19" s="83" t="str">
        <f t="shared" si="17"/>
        <v/>
      </c>
      <c r="AA19" s="83" t="str">
        <f t="shared" si="18"/>
        <v/>
      </c>
      <c r="AB19" s="83" t="str">
        <f t="shared" si="4"/>
        <v/>
      </c>
      <c r="AC19" s="83" t="str">
        <f t="shared" si="11"/>
        <v/>
      </c>
      <c r="AD19" s="83" t="str">
        <f t="shared" si="19"/>
        <v/>
      </c>
      <c r="AE19" s="142" t="str">
        <f t="shared" si="12"/>
        <v/>
      </c>
      <c r="AF19" s="142" t="str">
        <f t="shared" si="20"/>
        <v/>
      </c>
      <c r="AG19" s="142" t="str">
        <f t="shared" si="13"/>
        <v/>
      </c>
      <c r="AH19" s="142" t="str">
        <f t="shared" si="10"/>
        <v/>
      </c>
      <c r="AI19" s="142" t="str">
        <f t="shared" si="14"/>
        <v/>
      </c>
      <c r="AJ19" s="142" t="str">
        <f t="shared" si="15"/>
        <v/>
      </c>
    </row>
    <row r="20" spans="1:36" x14ac:dyDescent="0.3">
      <c r="A20" s="107"/>
      <c r="B20" s="141"/>
      <c r="C20" s="109"/>
      <c r="D20" s="138"/>
      <c r="E20" s="138"/>
      <c r="F20" s="138"/>
      <c r="G20" s="116"/>
      <c r="H20" s="116"/>
      <c r="I20" s="119"/>
      <c r="J20" s="116"/>
      <c r="K20" s="116"/>
      <c r="L20" s="116"/>
      <c r="M20" s="116"/>
      <c r="N20" s="150" t="str">
        <f t="shared" si="0"/>
        <v/>
      </c>
      <c r="O20" s="140"/>
      <c r="P20" s="140"/>
      <c r="Q20" s="140"/>
      <c r="R20" s="117"/>
      <c r="S20" s="117"/>
      <c r="T20" s="121"/>
      <c r="U20" s="117"/>
      <c r="V20" s="117"/>
      <c r="W20" s="117"/>
      <c r="X20" s="143"/>
      <c r="Y20" s="83" t="str">
        <f t="shared" si="16"/>
        <v/>
      </c>
      <c r="Z20" s="83" t="str">
        <f t="shared" si="17"/>
        <v/>
      </c>
      <c r="AA20" s="83" t="str">
        <f t="shared" si="18"/>
        <v/>
      </c>
      <c r="AB20" s="83" t="str">
        <f t="shared" si="4"/>
        <v/>
      </c>
      <c r="AC20" s="83" t="str">
        <f t="shared" si="11"/>
        <v/>
      </c>
      <c r="AD20" s="83" t="str">
        <f t="shared" si="19"/>
        <v/>
      </c>
      <c r="AE20" s="142" t="str">
        <f t="shared" si="12"/>
        <v/>
      </c>
      <c r="AF20" s="142" t="str">
        <f t="shared" si="20"/>
        <v/>
      </c>
      <c r="AG20" s="142" t="str">
        <f t="shared" si="13"/>
        <v/>
      </c>
      <c r="AH20" s="142" t="str">
        <f t="shared" si="10"/>
        <v/>
      </c>
      <c r="AI20" s="142" t="str">
        <f t="shared" si="14"/>
        <v/>
      </c>
      <c r="AJ20" s="142" t="str">
        <f t="shared" si="15"/>
        <v/>
      </c>
    </row>
    <row r="21" spans="1:36" x14ac:dyDescent="0.3">
      <c r="A21" s="107"/>
      <c r="B21" s="141"/>
      <c r="C21" s="109"/>
      <c r="D21" s="138"/>
      <c r="E21" s="138"/>
      <c r="F21" s="138"/>
      <c r="G21" s="116"/>
      <c r="H21" s="116"/>
      <c r="I21" s="119"/>
      <c r="J21" s="116"/>
      <c r="K21" s="116"/>
      <c r="L21" s="116"/>
      <c r="M21" s="116"/>
      <c r="N21" s="150" t="str">
        <f t="shared" si="0"/>
        <v/>
      </c>
      <c r="O21" s="140"/>
      <c r="P21" s="140"/>
      <c r="Q21" s="140"/>
      <c r="R21" s="117"/>
      <c r="S21" s="117"/>
      <c r="T21" s="121"/>
      <c r="U21" s="117"/>
      <c r="V21" s="117"/>
      <c r="W21" s="117"/>
      <c r="X21" s="143"/>
      <c r="Y21" s="83" t="str">
        <f t="shared" si="16"/>
        <v/>
      </c>
      <c r="Z21" s="83" t="str">
        <f t="shared" si="17"/>
        <v/>
      </c>
      <c r="AA21" s="83" t="str">
        <f t="shared" si="18"/>
        <v/>
      </c>
      <c r="AB21" s="83" t="str">
        <f t="shared" si="4"/>
        <v/>
      </c>
      <c r="AC21" s="83" t="str">
        <f t="shared" si="11"/>
        <v/>
      </c>
      <c r="AD21" s="83" t="str">
        <f t="shared" si="19"/>
        <v/>
      </c>
      <c r="AE21" s="142" t="str">
        <f t="shared" si="12"/>
        <v/>
      </c>
      <c r="AF21" s="142" t="str">
        <f t="shared" si="20"/>
        <v/>
      </c>
      <c r="AG21" s="142" t="str">
        <f t="shared" si="13"/>
        <v/>
      </c>
      <c r="AH21" s="142" t="str">
        <f t="shared" si="10"/>
        <v/>
      </c>
      <c r="AI21" s="142" t="str">
        <f t="shared" si="14"/>
        <v/>
      </c>
      <c r="AJ21" s="142" t="str">
        <f t="shared" si="15"/>
        <v/>
      </c>
    </row>
    <row r="22" spans="1:36" x14ac:dyDescent="0.3">
      <c r="A22" s="107"/>
      <c r="B22" s="141"/>
      <c r="C22" s="109"/>
      <c r="D22" s="138"/>
      <c r="E22" s="138"/>
      <c r="F22" s="138"/>
      <c r="G22" s="116"/>
      <c r="H22" s="116"/>
      <c r="I22" s="119"/>
      <c r="J22" s="116"/>
      <c r="K22" s="116"/>
      <c r="L22" s="116"/>
      <c r="M22" s="116"/>
      <c r="N22" s="150" t="str">
        <f t="shared" si="0"/>
        <v/>
      </c>
      <c r="O22" s="140"/>
      <c r="P22" s="140"/>
      <c r="Q22" s="140"/>
      <c r="R22" s="117"/>
      <c r="S22" s="117"/>
      <c r="T22" s="121"/>
      <c r="U22" s="117"/>
      <c r="V22" s="117"/>
      <c r="W22" s="117"/>
      <c r="X22" s="143"/>
      <c r="Y22" s="83" t="str">
        <f t="shared" si="16"/>
        <v/>
      </c>
      <c r="Z22" s="83" t="str">
        <f t="shared" si="17"/>
        <v/>
      </c>
      <c r="AA22" s="83" t="str">
        <f t="shared" si="18"/>
        <v/>
      </c>
      <c r="AB22" s="83" t="str">
        <f t="shared" si="4"/>
        <v/>
      </c>
      <c r="AC22" s="83" t="str">
        <f t="shared" si="11"/>
        <v/>
      </c>
      <c r="AD22" s="83" t="str">
        <f t="shared" si="19"/>
        <v/>
      </c>
      <c r="AE22" s="142" t="str">
        <f t="shared" si="12"/>
        <v/>
      </c>
      <c r="AF22" s="142" t="str">
        <f t="shared" si="20"/>
        <v/>
      </c>
      <c r="AG22" s="142" t="str">
        <f t="shared" si="13"/>
        <v/>
      </c>
      <c r="AH22" s="142" t="str">
        <f t="shared" si="10"/>
        <v/>
      </c>
      <c r="AI22" s="142" t="str">
        <f t="shared" si="14"/>
        <v/>
      </c>
      <c r="AJ22" s="142" t="str">
        <f t="shared" si="15"/>
        <v/>
      </c>
    </row>
    <row r="23" spans="1:36" x14ac:dyDescent="0.3">
      <c r="A23" s="107"/>
      <c r="B23" s="141"/>
      <c r="C23" s="109"/>
      <c r="D23" s="138"/>
      <c r="E23" s="138"/>
      <c r="F23" s="138"/>
      <c r="G23" s="116"/>
      <c r="H23" s="116"/>
      <c r="I23" s="119"/>
      <c r="J23" s="116"/>
      <c r="K23" s="116"/>
      <c r="L23" s="116"/>
      <c r="M23" s="116"/>
      <c r="N23" s="150" t="str">
        <f t="shared" si="0"/>
        <v/>
      </c>
      <c r="O23" s="140"/>
      <c r="P23" s="140"/>
      <c r="Q23" s="140"/>
      <c r="R23" s="117"/>
      <c r="S23" s="117"/>
      <c r="T23" s="121"/>
      <c r="U23" s="117"/>
      <c r="V23" s="117"/>
      <c r="W23" s="117"/>
      <c r="X23" s="143"/>
      <c r="Y23" s="83" t="str">
        <f t="shared" si="16"/>
        <v/>
      </c>
      <c r="Z23" s="83" t="str">
        <f t="shared" si="17"/>
        <v/>
      </c>
      <c r="AA23" s="83" t="str">
        <f t="shared" si="18"/>
        <v/>
      </c>
      <c r="AB23" s="83" t="str">
        <f t="shared" si="4"/>
        <v/>
      </c>
      <c r="AC23" s="83" t="str">
        <f t="shared" si="11"/>
        <v/>
      </c>
      <c r="AD23" s="83" t="str">
        <f t="shared" si="19"/>
        <v/>
      </c>
      <c r="AE23" s="142" t="str">
        <f t="shared" si="12"/>
        <v/>
      </c>
      <c r="AF23" s="142" t="str">
        <f t="shared" si="20"/>
        <v/>
      </c>
      <c r="AG23" s="142" t="str">
        <f t="shared" si="13"/>
        <v/>
      </c>
      <c r="AH23" s="142" t="str">
        <f t="shared" si="10"/>
        <v/>
      </c>
      <c r="AI23" s="142" t="str">
        <f t="shared" si="14"/>
        <v/>
      </c>
      <c r="AJ23" s="142" t="str">
        <f t="shared" si="15"/>
        <v/>
      </c>
    </row>
    <row r="24" spans="1:36" x14ac:dyDescent="0.3">
      <c r="A24" s="107"/>
      <c r="B24" s="141"/>
      <c r="C24" s="109"/>
      <c r="D24" s="138"/>
      <c r="E24" s="138"/>
      <c r="F24" s="138"/>
      <c r="G24" s="116"/>
      <c r="H24" s="116"/>
      <c r="I24" s="119"/>
      <c r="J24" s="116"/>
      <c r="K24" s="116"/>
      <c r="L24" s="116"/>
      <c r="M24" s="116"/>
      <c r="N24" s="150" t="str">
        <f t="shared" si="0"/>
        <v/>
      </c>
      <c r="O24" s="140"/>
      <c r="P24" s="140"/>
      <c r="Q24" s="140"/>
      <c r="R24" s="117"/>
      <c r="S24" s="117"/>
      <c r="T24" s="121"/>
      <c r="U24" s="117"/>
      <c r="V24" s="117"/>
      <c r="W24" s="117"/>
      <c r="X24" s="143"/>
      <c r="Y24" s="83" t="str">
        <f t="shared" si="16"/>
        <v/>
      </c>
      <c r="Z24" s="83" t="str">
        <f t="shared" si="17"/>
        <v/>
      </c>
      <c r="AA24" s="83" t="str">
        <f t="shared" si="18"/>
        <v/>
      </c>
      <c r="AB24" s="83" t="str">
        <f t="shared" si="4"/>
        <v/>
      </c>
      <c r="AC24" s="83" t="str">
        <f t="shared" si="11"/>
        <v/>
      </c>
      <c r="AD24" s="83" t="str">
        <f t="shared" si="19"/>
        <v/>
      </c>
      <c r="AE24" s="142" t="str">
        <f t="shared" si="12"/>
        <v/>
      </c>
      <c r="AF24" s="142" t="str">
        <f t="shared" si="20"/>
        <v/>
      </c>
      <c r="AG24" s="142" t="str">
        <f t="shared" si="13"/>
        <v/>
      </c>
      <c r="AH24" s="142" t="str">
        <f t="shared" si="10"/>
        <v/>
      </c>
      <c r="AI24" s="142" t="str">
        <f t="shared" si="14"/>
        <v/>
      </c>
      <c r="AJ24" s="142" t="str">
        <f t="shared" si="15"/>
        <v/>
      </c>
    </row>
    <row r="25" spans="1:36" x14ac:dyDescent="0.3">
      <c r="A25" s="107"/>
      <c r="B25" s="141"/>
      <c r="C25" s="109"/>
      <c r="D25" s="138"/>
      <c r="E25" s="138"/>
      <c r="F25" s="138"/>
      <c r="G25" s="116"/>
      <c r="H25" s="116"/>
      <c r="I25" s="119"/>
      <c r="J25" s="116"/>
      <c r="K25" s="116"/>
      <c r="L25" s="116"/>
      <c r="M25" s="116"/>
      <c r="N25" s="150" t="str">
        <f t="shared" si="0"/>
        <v/>
      </c>
      <c r="O25" s="140"/>
      <c r="P25" s="140"/>
      <c r="Q25" s="140"/>
      <c r="R25" s="117"/>
      <c r="S25" s="117"/>
      <c r="T25" s="121"/>
      <c r="U25" s="117"/>
      <c r="V25" s="117"/>
      <c r="W25" s="117"/>
      <c r="X25" s="143"/>
      <c r="Y25" s="83" t="str">
        <f t="shared" si="16"/>
        <v/>
      </c>
      <c r="Z25" s="83" t="str">
        <f t="shared" si="17"/>
        <v/>
      </c>
      <c r="AA25" s="83" t="str">
        <f t="shared" si="18"/>
        <v/>
      </c>
      <c r="AB25" s="83" t="str">
        <f t="shared" si="4"/>
        <v/>
      </c>
      <c r="AC25" s="83" t="str">
        <f t="shared" si="11"/>
        <v/>
      </c>
      <c r="AD25" s="83" t="str">
        <f t="shared" si="19"/>
        <v/>
      </c>
      <c r="AE25" s="142" t="str">
        <f t="shared" si="12"/>
        <v/>
      </c>
      <c r="AF25" s="142" t="str">
        <f t="shared" si="20"/>
        <v/>
      </c>
      <c r="AG25" s="142" t="str">
        <f t="shared" si="13"/>
        <v/>
      </c>
      <c r="AH25" s="142" t="str">
        <f t="shared" si="10"/>
        <v/>
      </c>
      <c r="AI25" s="142" t="str">
        <f t="shared" si="14"/>
        <v/>
      </c>
      <c r="AJ25" s="142" t="str">
        <f t="shared" si="15"/>
        <v/>
      </c>
    </row>
    <row r="26" spans="1:36" x14ac:dyDescent="0.3">
      <c r="A26" s="107"/>
      <c r="B26" s="141"/>
      <c r="C26" s="109"/>
      <c r="D26" s="138"/>
      <c r="E26" s="138"/>
      <c r="F26" s="138"/>
      <c r="G26" s="116"/>
      <c r="H26" s="116"/>
      <c r="I26" s="119"/>
      <c r="J26" s="116"/>
      <c r="K26" s="116"/>
      <c r="L26" s="116"/>
      <c r="M26" s="116"/>
      <c r="N26" s="150" t="str">
        <f t="shared" si="0"/>
        <v/>
      </c>
      <c r="O26" s="140"/>
      <c r="P26" s="140"/>
      <c r="Q26" s="140"/>
      <c r="R26" s="117"/>
      <c r="S26" s="117"/>
      <c r="T26" s="121"/>
      <c r="U26" s="117"/>
      <c r="V26" s="117"/>
      <c r="W26" s="117"/>
      <c r="X26" s="143"/>
      <c r="Y26" s="83" t="str">
        <f t="shared" si="16"/>
        <v/>
      </c>
      <c r="Z26" s="83" t="str">
        <f t="shared" si="17"/>
        <v/>
      </c>
      <c r="AA26" s="83" t="str">
        <f t="shared" si="18"/>
        <v/>
      </c>
      <c r="AB26" s="83" t="str">
        <f t="shared" si="4"/>
        <v/>
      </c>
      <c r="AC26" s="83" t="str">
        <f t="shared" si="11"/>
        <v/>
      </c>
      <c r="AD26" s="83" t="str">
        <f t="shared" si="19"/>
        <v/>
      </c>
      <c r="AE26" s="142" t="str">
        <f t="shared" si="12"/>
        <v/>
      </c>
      <c r="AF26" s="142" t="str">
        <f t="shared" si="20"/>
        <v/>
      </c>
      <c r="AG26" s="142" t="str">
        <f t="shared" si="13"/>
        <v/>
      </c>
      <c r="AH26" s="142" t="str">
        <f t="shared" si="10"/>
        <v/>
      </c>
      <c r="AI26" s="142" t="str">
        <f t="shared" si="14"/>
        <v/>
      </c>
      <c r="AJ26" s="142" t="str">
        <f t="shared" si="15"/>
        <v/>
      </c>
    </row>
    <row r="27" spans="1:36" x14ac:dyDescent="0.3">
      <c r="A27" s="107"/>
      <c r="B27" s="141"/>
      <c r="C27" s="109"/>
      <c r="D27" s="138"/>
      <c r="E27" s="138"/>
      <c r="F27" s="138"/>
      <c r="G27" s="116"/>
      <c r="H27" s="116"/>
      <c r="I27" s="119"/>
      <c r="J27" s="116"/>
      <c r="K27" s="116"/>
      <c r="L27" s="116"/>
      <c r="M27" s="116"/>
      <c r="N27" s="150" t="str">
        <f t="shared" si="0"/>
        <v/>
      </c>
      <c r="O27" s="140"/>
      <c r="P27" s="140"/>
      <c r="Q27" s="140"/>
      <c r="R27" s="117"/>
      <c r="S27" s="117"/>
      <c r="T27" s="121"/>
      <c r="U27" s="117"/>
      <c r="V27" s="117"/>
      <c r="W27" s="117"/>
      <c r="X27" s="143"/>
      <c r="Y27" s="83" t="str">
        <f t="shared" si="16"/>
        <v/>
      </c>
      <c r="Z27" s="83" t="str">
        <f t="shared" si="17"/>
        <v/>
      </c>
      <c r="AA27" s="83" t="str">
        <f t="shared" si="18"/>
        <v/>
      </c>
      <c r="AB27" s="83" t="str">
        <f t="shared" si="4"/>
        <v/>
      </c>
      <c r="AC27" s="83" t="str">
        <f t="shared" si="11"/>
        <v/>
      </c>
      <c r="AD27" s="83" t="str">
        <f t="shared" si="19"/>
        <v/>
      </c>
      <c r="AE27" s="142" t="str">
        <f t="shared" si="12"/>
        <v/>
      </c>
      <c r="AF27" s="142" t="str">
        <f t="shared" si="20"/>
        <v/>
      </c>
      <c r="AG27" s="142" t="str">
        <f t="shared" si="13"/>
        <v/>
      </c>
      <c r="AH27" s="142" t="str">
        <f t="shared" si="10"/>
        <v/>
      </c>
      <c r="AI27" s="142" t="str">
        <f t="shared" si="14"/>
        <v/>
      </c>
      <c r="AJ27" s="142" t="str">
        <f t="shared" si="15"/>
        <v/>
      </c>
    </row>
    <row r="28" spans="1:36" x14ac:dyDescent="0.3">
      <c r="A28" s="107"/>
      <c r="B28" s="141"/>
      <c r="C28" s="109"/>
      <c r="D28" s="138"/>
      <c r="E28" s="138"/>
      <c r="F28" s="138"/>
      <c r="G28" s="116"/>
      <c r="H28" s="116"/>
      <c r="I28" s="119"/>
      <c r="J28" s="116"/>
      <c r="K28" s="116"/>
      <c r="L28" s="116"/>
      <c r="M28" s="116"/>
      <c r="N28" s="150" t="str">
        <f t="shared" si="0"/>
        <v/>
      </c>
      <c r="O28" s="140"/>
      <c r="P28" s="140"/>
      <c r="Q28" s="140"/>
      <c r="R28" s="117"/>
      <c r="S28" s="117"/>
      <c r="T28" s="121"/>
      <c r="U28" s="117"/>
      <c r="V28" s="117"/>
      <c r="W28" s="117"/>
      <c r="X28" s="143"/>
      <c r="Y28" s="83" t="str">
        <f t="shared" si="16"/>
        <v/>
      </c>
      <c r="Z28" s="83" t="str">
        <f t="shared" si="17"/>
        <v/>
      </c>
      <c r="AA28" s="83" t="str">
        <f t="shared" si="18"/>
        <v/>
      </c>
      <c r="AB28" s="83" t="str">
        <f t="shared" si="4"/>
        <v/>
      </c>
      <c r="AC28" s="83" t="str">
        <f t="shared" si="11"/>
        <v/>
      </c>
      <c r="AD28" s="83" t="str">
        <f t="shared" si="19"/>
        <v/>
      </c>
      <c r="AE28" s="142" t="str">
        <f t="shared" si="12"/>
        <v/>
      </c>
      <c r="AF28" s="142" t="str">
        <f t="shared" si="20"/>
        <v/>
      </c>
      <c r="AG28" s="142" t="str">
        <f t="shared" si="13"/>
        <v/>
      </c>
      <c r="AH28" s="142" t="str">
        <f t="shared" si="10"/>
        <v/>
      </c>
      <c r="AI28" s="142" t="str">
        <f t="shared" si="14"/>
        <v/>
      </c>
      <c r="AJ28" s="142" t="str">
        <f t="shared" si="15"/>
        <v/>
      </c>
    </row>
    <row r="29" spans="1:36" x14ac:dyDescent="0.3">
      <c r="A29" s="107"/>
      <c r="B29" s="141"/>
      <c r="C29" s="109"/>
      <c r="D29" s="138"/>
      <c r="E29" s="138"/>
      <c r="F29" s="138"/>
      <c r="G29" s="116"/>
      <c r="H29" s="116"/>
      <c r="I29" s="119"/>
      <c r="J29" s="116"/>
      <c r="K29" s="116"/>
      <c r="L29" s="116"/>
      <c r="M29" s="116"/>
      <c r="N29" s="150" t="str">
        <f t="shared" si="0"/>
        <v/>
      </c>
      <c r="O29" s="140"/>
      <c r="P29" s="140"/>
      <c r="Q29" s="140"/>
      <c r="R29" s="117"/>
      <c r="S29" s="117"/>
      <c r="T29" s="121"/>
      <c r="U29" s="117"/>
      <c r="V29" s="117"/>
      <c r="W29" s="117"/>
      <c r="X29" s="143"/>
      <c r="Y29" s="83" t="str">
        <f t="shared" si="16"/>
        <v/>
      </c>
      <c r="Z29" s="83" t="str">
        <f t="shared" si="17"/>
        <v/>
      </c>
      <c r="AA29" s="83" t="str">
        <f t="shared" si="18"/>
        <v/>
      </c>
      <c r="AB29" s="83" t="str">
        <f t="shared" si="4"/>
        <v/>
      </c>
      <c r="AC29" s="83" t="str">
        <f t="shared" si="11"/>
        <v/>
      </c>
      <c r="AD29" s="83" t="str">
        <f t="shared" si="19"/>
        <v/>
      </c>
      <c r="AE29" s="142" t="str">
        <f t="shared" si="12"/>
        <v/>
      </c>
      <c r="AF29" s="142" t="str">
        <f t="shared" si="20"/>
        <v/>
      </c>
      <c r="AG29" s="142" t="str">
        <f t="shared" si="13"/>
        <v/>
      </c>
      <c r="AH29" s="142" t="str">
        <f t="shared" si="10"/>
        <v/>
      </c>
      <c r="AI29" s="142" t="str">
        <f t="shared" si="14"/>
        <v/>
      </c>
      <c r="AJ29" s="142" t="str">
        <f t="shared" si="15"/>
        <v/>
      </c>
    </row>
    <row r="30" spans="1:36" x14ac:dyDescent="0.3">
      <c r="A30" s="107"/>
      <c r="B30" s="141"/>
      <c r="C30" s="109"/>
      <c r="D30" s="138"/>
      <c r="E30" s="138"/>
      <c r="F30" s="138"/>
      <c r="G30" s="116"/>
      <c r="H30" s="116"/>
      <c r="I30" s="119"/>
      <c r="J30" s="116"/>
      <c r="K30" s="116"/>
      <c r="L30" s="116"/>
      <c r="M30" s="116"/>
      <c r="N30" s="150" t="str">
        <f t="shared" si="0"/>
        <v/>
      </c>
      <c r="O30" s="140"/>
      <c r="P30" s="140"/>
      <c r="Q30" s="140"/>
      <c r="R30" s="117"/>
      <c r="S30" s="117"/>
      <c r="T30" s="121"/>
      <c r="U30" s="117"/>
      <c r="V30" s="117"/>
      <c r="W30" s="117"/>
      <c r="X30" s="143"/>
      <c r="Y30" s="83" t="str">
        <f t="shared" si="16"/>
        <v/>
      </c>
      <c r="Z30" s="83" t="str">
        <f t="shared" si="17"/>
        <v/>
      </c>
      <c r="AA30" s="83" t="str">
        <f t="shared" si="18"/>
        <v/>
      </c>
      <c r="AB30" s="83" t="str">
        <f t="shared" si="4"/>
        <v/>
      </c>
      <c r="AC30" s="83" t="str">
        <f t="shared" si="11"/>
        <v/>
      </c>
      <c r="AD30" s="83" t="str">
        <f t="shared" si="19"/>
        <v/>
      </c>
      <c r="AE30" s="142" t="str">
        <f t="shared" si="12"/>
        <v/>
      </c>
      <c r="AF30" s="142" t="str">
        <f t="shared" si="20"/>
        <v/>
      </c>
      <c r="AG30" s="142" t="str">
        <f t="shared" si="13"/>
        <v/>
      </c>
      <c r="AH30" s="142" t="str">
        <f t="shared" si="10"/>
        <v/>
      </c>
      <c r="AI30" s="142" t="str">
        <f t="shared" si="14"/>
        <v/>
      </c>
      <c r="AJ30" s="142" t="str">
        <f t="shared" si="15"/>
        <v/>
      </c>
    </row>
    <row r="31" spans="1:36" x14ac:dyDescent="0.3">
      <c r="A31" s="107"/>
      <c r="B31" s="141"/>
      <c r="C31" s="109"/>
      <c r="D31" s="138"/>
      <c r="E31" s="138"/>
      <c r="F31" s="138"/>
      <c r="G31" s="116"/>
      <c r="H31" s="116"/>
      <c r="I31" s="119"/>
      <c r="J31" s="116"/>
      <c r="K31" s="116"/>
      <c r="L31" s="116"/>
      <c r="M31" s="116"/>
      <c r="N31" s="150" t="str">
        <f t="shared" si="0"/>
        <v/>
      </c>
      <c r="O31" s="140"/>
      <c r="P31" s="140"/>
      <c r="Q31" s="140"/>
      <c r="R31" s="117"/>
      <c r="S31" s="117"/>
      <c r="T31" s="121"/>
      <c r="U31" s="117"/>
      <c r="V31" s="117"/>
      <c r="W31" s="117"/>
      <c r="X31" s="143"/>
      <c r="Y31" s="83" t="str">
        <f t="shared" si="16"/>
        <v/>
      </c>
      <c r="Z31" s="83" t="str">
        <f t="shared" si="17"/>
        <v/>
      </c>
      <c r="AA31" s="83" t="str">
        <f t="shared" si="18"/>
        <v/>
      </c>
      <c r="AB31" s="83" t="str">
        <f t="shared" si="4"/>
        <v/>
      </c>
      <c r="AC31" s="83" t="str">
        <f t="shared" si="11"/>
        <v/>
      </c>
      <c r="AD31" s="83" t="str">
        <f t="shared" si="19"/>
        <v/>
      </c>
      <c r="AE31" s="142" t="str">
        <f t="shared" si="12"/>
        <v/>
      </c>
      <c r="AF31" s="142" t="str">
        <f t="shared" si="20"/>
        <v/>
      </c>
      <c r="AG31" s="142" t="str">
        <f t="shared" si="13"/>
        <v/>
      </c>
      <c r="AH31" s="142" t="str">
        <f t="shared" si="10"/>
        <v/>
      </c>
      <c r="AI31" s="142" t="str">
        <f t="shared" si="14"/>
        <v/>
      </c>
      <c r="AJ31" s="142" t="str">
        <f t="shared" si="15"/>
        <v/>
      </c>
    </row>
    <row r="32" spans="1:36" x14ac:dyDescent="0.3">
      <c r="A32" s="107"/>
      <c r="B32" s="141"/>
      <c r="C32" s="109"/>
      <c r="D32" s="138"/>
      <c r="E32" s="138"/>
      <c r="F32" s="138"/>
      <c r="G32" s="116"/>
      <c r="H32" s="116"/>
      <c r="I32" s="119"/>
      <c r="J32" s="116"/>
      <c r="K32" s="116"/>
      <c r="L32" s="116"/>
      <c r="M32" s="116"/>
      <c r="N32" s="150" t="str">
        <f t="shared" si="0"/>
        <v/>
      </c>
      <c r="O32" s="140"/>
      <c r="P32" s="140"/>
      <c r="Q32" s="140"/>
      <c r="R32" s="117"/>
      <c r="S32" s="117"/>
      <c r="T32" s="121"/>
      <c r="U32" s="117"/>
      <c r="V32" s="117"/>
      <c r="W32" s="117"/>
      <c r="X32" s="143"/>
      <c r="Y32" s="83" t="str">
        <f t="shared" si="16"/>
        <v/>
      </c>
      <c r="Z32" s="83" t="str">
        <f t="shared" si="17"/>
        <v/>
      </c>
      <c r="AA32" s="83" t="str">
        <f t="shared" si="18"/>
        <v/>
      </c>
      <c r="AB32" s="83" t="str">
        <f t="shared" si="4"/>
        <v/>
      </c>
      <c r="AC32" s="83" t="str">
        <f t="shared" si="11"/>
        <v/>
      </c>
      <c r="AD32" s="83" t="str">
        <f t="shared" si="19"/>
        <v/>
      </c>
      <c r="AE32" s="142" t="str">
        <f t="shared" si="12"/>
        <v/>
      </c>
      <c r="AF32" s="142" t="str">
        <f t="shared" si="20"/>
        <v/>
      </c>
      <c r="AG32" s="142" t="str">
        <f t="shared" si="13"/>
        <v/>
      </c>
      <c r="AH32" s="142" t="str">
        <f t="shared" si="10"/>
        <v/>
      </c>
      <c r="AI32" s="142" t="str">
        <f t="shared" si="14"/>
        <v/>
      </c>
      <c r="AJ32" s="142" t="str">
        <f t="shared" si="15"/>
        <v/>
      </c>
    </row>
    <row r="33" spans="1:36" x14ac:dyDescent="0.3">
      <c r="A33" s="107"/>
      <c r="B33" s="141"/>
      <c r="C33" s="109"/>
      <c r="D33" s="138"/>
      <c r="E33" s="138"/>
      <c r="F33" s="138"/>
      <c r="G33" s="116"/>
      <c r="H33" s="116"/>
      <c r="I33" s="119"/>
      <c r="J33" s="116"/>
      <c r="K33" s="116"/>
      <c r="L33" s="116"/>
      <c r="M33" s="116"/>
      <c r="N33" s="150" t="str">
        <f t="shared" si="0"/>
        <v/>
      </c>
      <c r="O33" s="140"/>
      <c r="P33" s="140"/>
      <c r="Q33" s="140"/>
      <c r="R33" s="117"/>
      <c r="S33" s="117"/>
      <c r="T33" s="121"/>
      <c r="U33" s="117"/>
      <c r="V33" s="117"/>
      <c r="W33" s="117"/>
      <c r="X33" s="143"/>
      <c r="Y33" s="83" t="str">
        <f t="shared" si="16"/>
        <v/>
      </c>
      <c r="Z33" s="83" t="str">
        <f t="shared" si="17"/>
        <v/>
      </c>
      <c r="AA33" s="83" t="str">
        <f t="shared" si="18"/>
        <v/>
      </c>
      <c r="AB33" s="83" t="str">
        <f t="shared" si="4"/>
        <v/>
      </c>
      <c r="AC33" s="83" t="str">
        <f t="shared" si="11"/>
        <v/>
      </c>
      <c r="AD33" s="83" t="str">
        <f t="shared" si="19"/>
        <v/>
      </c>
      <c r="AE33" s="142" t="str">
        <f t="shared" si="12"/>
        <v/>
      </c>
      <c r="AF33" s="142" t="str">
        <f t="shared" si="20"/>
        <v/>
      </c>
      <c r="AG33" s="142" t="str">
        <f t="shared" si="13"/>
        <v/>
      </c>
      <c r="AH33" s="142" t="str">
        <f t="shared" si="10"/>
        <v/>
      </c>
      <c r="AI33" s="142" t="str">
        <f t="shared" si="14"/>
        <v/>
      </c>
      <c r="AJ33" s="142" t="str">
        <f t="shared" si="15"/>
        <v/>
      </c>
    </row>
    <row r="34" spans="1:36" x14ac:dyDescent="0.3">
      <c r="A34" s="107"/>
      <c r="B34" s="141"/>
      <c r="C34" s="109"/>
      <c r="D34" s="138"/>
      <c r="E34" s="138"/>
      <c r="F34" s="138"/>
      <c r="G34" s="116"/>
      <c r="H34" s="116"/>
      <c r="I34" s="119"/>
      <c r="J34" s="116"/>
      <c r="K34" s="116"/>
      <c r="L34" s="116"/>
      <c r="M34" s="116"/>
      <c r="N34" s="150" t="str">
        <f t="shared" si="0"/>
        <v/>
      </c>
      <c r="O34" s="140"/>
      <c r="P34" s="140"/>
      <c r="Q34" s="140"/>
      <c r="R34" s="117"/>
      <c r="S34" s="117"/>
      <c r="T34" s="121"/>
      <c r="U34" s="117"/>
      <c r="V34" s="117"/>
      <c r="W34" s="117"/>
      <c r="X34" s="143"/>
      <c r="Y34" s="83" t="str">
        <f t="shared" si="16"/>
        <v/>
      </c>
      <c r="Z34" s="83" t="str">
        <f t="shared" si="17"/>
        <v/>
      </c>
      <c r="AA34" s="83" t="str">
        <f t="shared" si="18"/>
        <v/>
      </c>
      <c r="AB34" s="83" t="str">
        <f t="shared" si="4"/>
        <v/>
      </c>
      <c r="AC34" s="83" t="str">
        <f t="shared" si="11"/>
        <v/>
      </c>
      <c r="AD34" s="83" t="str">
        <f t="shared" si="19"/>
        <v/>
      </c>
      <c r="AE34" s="142" t="str">
        <f t="shared" si="12"/>
        <v/>
      </c>
      <c r="AF34" s="142" t="str">
        <f t="shared" si="20"/>
        <v/>
      </c>
      <c r="AG34" s="142" t="str">
        <f t="shared" si="13"/>
        <v/>
      </c>
      <c r="AH34" s="142" t="str">
        <f t="shared" si="10"/>
        <v/>
      </c>
      <c r="AI34" s="142" t="str">
        <f t="shared" si="14"/>
        <v/>
      </c>
      <c r="AJ34" s="142" t="str">
        <f t="shared" si="15"/>
        <v/>
      </c>
    </row>
    <row r="35" spans="1:36" x14ac:dyDescent="0.3">
      <c r="A35" s="107"/>
      <c r="B35" s="141"/>
      <c r="C35" s="109"/>
      <c r="D35" s="138"/>
      <c r="E35" s="138"/>
      <c r="F35" s="138"/>
      <c r="G35" s="116"/>
      <c r="H35" s="116"/>
      <c r="I35" s="119"/>
      <c r="J35" s="116"/>
      <c r="K35" s="116"/>
      <c r="L35" s="116"/>
      <c r="M35" s="116"/>
      <c r="N35" s="150" t="str">
        <f t="shared" si="0"/>
        <v/>
      </c>
      <c r="O35" s="140"/>
      <c r="P35" s="140"/>
      <c r="Q35" s="140"/>
      <c r="R35" s="117"/>
      <c r="S35" s="117"/>
      <c r="T35" s="121"/>
      <c r="U35" s="117"/>
      <c r="V35" s="117"/>
      <c r="W35" s="117"/>
      <c r="X35" s="143"/>
      <c r="Y35" s="83" t="str">
        <f t="shared" si="16"/>
        <v/>
      </c>
      <c r="Z35" s="83" t="str">
        <f t="shared" si="17"/>
        <v/>
      </c>
      <c r="AA35" s="83" t="str">
        <f t="shared" si="18"/>
        <v/>
      </c>
      <c r="AB35" s="83" t="str">
        <f t="shared" si="4"/>
        <v/>
      </c>
      <c r="AC35" s="83" t="str">
        <f t="shared" si="11"/>
        <v/>
      </c>
      <c r="AD35" s="83" t="str">
        <f t="shared" si="19"/>
        <v/>
      </c>
      <c r="AE35" s="142" t="str">
        <f t="shared" si="12"/>
        <v/>
      </c>
      <c r="AF35" s="142" t="str">
        <f t="shared" si="20"/>
        <v/>
      </c>
      <c r="AG35" s="142" t="str">
        <f t="shared" si="13"/>
        <v/>
      </c>
      <c r="AH35" s="142" t="str">
        <f t="shared" si="10"/>
        <v/>
      </c>
      <c r="AI35" s="142" t="str">
        <f t="shared" si="14"/>
        <v/>
      </c>
      <c r="AJ35" s="142" t="str">
        <f t="shared" si="15"/>
        <v/>
      </c>
    </row>
    <row r="36" spans="1:36" x14ac:dyDescent="0.3">
      <c r="A36" s="107"/>
      <c r="B36" s="141"/>
      <c r="C36" s="109"/>
      <c r="D36" s="138"/>
      <c r="E36" s="138"/>
      <c r="F36" s="138"/>
      <c r="G36" s="116"/>
      <c r="H36" s="116"/>
      <c r="I36" s="119"/>
      <c r="J36" s="116"/>
      <c r="K36" s="116"/>
      <c r="L36" s="116"/>
      <c r="M36" s="116"/>
      <c r="N36" s="150" t="str">
        <f t="shared" si="0"/>
        <v/>
      </c>
      <c r="O36" s="140"/>
      <c r="P36" s="140"/>
      <c r="Q36" s="140"/>
      <c r="R36" s="117"/>
      <c r="S36" s="117"/>
      <c r="T36" s="121"/>
      <c r="U36" s="117"/>
      <c r="V36" s="117"/>
      <c r="W36" s="117"/>
      <c r="X36" s="143"/>
      <c r="Y36" s="83" t="str">
        <f t="shared" si="16"/>
        <v/>
      </c>
      <c r="Z36" s="83" t="str">
        <f t="shared" si="17"/>
        <v/>
      </c>
      <c r="AA36" s="83" t="str">
        <f t="shared" si="18"/>
        <v/>
      </c>
      <c r="AB36" s="83" t="str">
        <f t="shared" si="4"/>
        <v/>
      </c>
      <c r="AC36" s="83" t="str">
        <f t="shared" si="11"/>
        <v/>
      </c>
      <c r="AD36" s="83" t="str">
        <f t="shared" si="19"/>
        <v/>
      </c>
      <c r="AE36" s="142" t="str">
        <f t="shared" si="12"/>
        <v/>
      </c>
      <c r="AF36" s="142" t="str">
        <f t="shared" si="20"/>
        <v/>
      </c>
      <c r="AG36" s="142" t="str">
        <f t="shared" si="13"/>
        <v/>
      </c>
      <c r="AH36" s="142" t="str">
        <f t="shared" si="10"/>
        <v/>
      </c>
      <c r="AI36" s="142" t="str">
        <f t="shared" si="14"/>
        <v/>
      </c>
      <c r="AJ36" s="142" t="str">
        <f t="shared" si="15"/>
        <v/>
      </c>
    </row>
    <row r="37" spans="1:36" x14ac:dyDescent="0.3">
      <c r="A37" s="107"/>
      <c r="B37" s="141"/>
      <c r="C37" s="109"/>
      <c r="D37" s="138"/>
      <c r="E37" s="138"/>
      <c r="F37" s="138"/>
      <c r="G37" s="116"/>
      <c r="H37" s="116"/>
      <c r="I37" s="119"/>
      <c r="J37" s="116"/>
      <c r="K37" s="116"/>
      <c r="L37" s="116"/>
      <c r="M37" s="116"/>
      <c r="N37" s="150" t="str">
        <f t="shared" si="0"/>
        <v/>
      </c>
      <c r="O37" s="140"/>
      <c r="P37" s="140"/>
      <c r="Q37" s="140"/>
      <c r="R37" s="117"/>
      <c r="S37" s="117"/>
      <c r="T37" s="121"/>
      <c r="U37" s="117"/>
      <c r="V37" s="117"/>
      <c r="W37" s="117"/>
      <c r="X37" s="143"/>
      <c r="Y37" s="83" t="str">
        <f t="shared" si="16"/>
        <v/>
      </c>
      <c r="Z37" s="83" t="str">
        <f t="shared" si="17"/>
        <v/>
      </c>
      <c r="AA37" s="83" t="str">
        <f t="shared" si="18"/>
        <v/>
      </c>
      <c r="AB37" s="83" t="str">
        <f t="shared" si="4"/>
        <v/>
      </c>
      <c r="AC37" s="83" t="str">
        <f t="shared" si="11"/>
        <v/>
      </c>
      <c r="AD37" s="83" t="str">
        <f t="shared" si="19"/>
        <v/>
      </c>
      <c r="AE37" s="142" t="str">
        <f t="shared" si="12"/>
        <v/>
      </c>
      <c r="AF37" s="142" t="str">
        <f t="shared" si="20"/>
        <v/>
      </c>
      <c r="AG37" s="142" t="str">
        <f t="shared" si="13"/>
        <v/>
      </c>
      <c r="AH37" s="142" t="str">
        <f t="shared" si="10"/>
        <v/>
      </c>
      <c r="AI37" s="142" t="str">
        <f t="shared" si="14"/>
        <v/>
      </c>
      <c r="AJ37" s="142" t="str">
        <f t="shared" si="15"/>
        <v/>
      </c>
    </row>
    <row r="38" spans="1:36" x14ac:dyDescent="0.3">
      <c r="A38" s="107"/>
      <c r="B38" s="141"/>
      <c r="C38" s="109"/>
      <c r="D38" s="138"/>
      <c r="E38" s="138"/>
      <c r="F38" s="138"/>
      <c r="G38" s="116"/>
      <c r="H38" s="116"/>
      <c r="I38" s="119"/>
      <c r="J38" s="116"/>
      <c r="K38" s="116"/>
      <c r="L38" s="116"/>
      <c r="M38" s="116"/>
      <c r="N38" s="150" t="str">
        <f t="shared" si="0"/>
        <v/>
      </c>
      <c r="O38" s="140"/>
      <c r="P38" s="140"/>
      <c r="Q38" s="140"/>
      <c r="R38" s="117"/>
      <c r="S38" s="117"/>
      <c r="T38" s="121"/>
      <c r="U38" s="117"/>
      <c r="V38" s="117"/>
      <c r="W38" s="117"/>
      <c r="X38" s="143"/>
      <c r="Y38" s="83" t="str">
        <f t="shared" si="16"/>
        <v/>
      </c>
      <c r="Z38" s="83" t="str">
        <f t="shared" si="17"/>
        <v/>
      </c>
      <c r="AA38" s="83" t="str">
        <f t="shared" si="18"/>
        <v/>
      </c>
      <c r="AB38" s="83" t="str">
        <f t="shared" si="4"/>
        <v/>
      </c>
      <c r="AC38" s="83" t="str">
        <f t="shared" si="11"/>
        <v/>
      </c>
      <c r="AD38" s="83" t="str">
        <f t="shared" si="19"/>
        <v/>
      </c>
      <c r="AE38" s="142" t="str">
        <f t="shared" si="12"/>
        <v/>
      </c>
      <c r="AF38" s="142" t="str">
        <f t="shared" si="20"/>
        <v/>
      </c>
      <c r="AG38" s="142" t="str">
        <f t="shared" si="13"/>
        <v/>
      </c>
      <c r="AH38" s="142" t="str">
        <f t="shared" si="10"/>
        <v/>
      </c>
      <c r="AI38" s="142" t="str">
        <f t="shared" si="14"/>
        <v/>
      </c>
      <c r="AJ38" s="142" t="str">
        <f t="shared" si="15"/>
        <v/>
      </c>
    </row>
    <row r="39" spans="1:36" x14ac:dyDescent="0.3">
      <c r="A39" s="107"/>
      <c r="B39" s="141"/>
      <c r="C39" s="109"/>
      <c r="D39" s="138"/>
      <c r="E39" s="138"/>
      <c r="F39" s="138"/>
      <c r="G39" s="116"/>
      <c r="H39" s="116"/>
      <c r="I39" s="119"/>
      <c r="J39" s="116"/>
      <c r="K39" s="116"/>
      <c r="L39" s="116"/>
      <c r="M39" s="116"/>
      <c r="N39" s="150" t="str">
        <f t="shared" si="0"/>
        <v/>
      </c>
      <c r="O39" s="140"/>
      <c r="P39" s="140"/>
      <c r="Q39" s="140"/>
      <c r="R39" s="117"/>
      <c r="S39" s="117"/>
      <c r="T39" s="121"/>
      <c r="U39" s="117"/>
      <c r="V39" s="117"/>
      <c r="W39" s="117"/>
      <c r="X39" s="143"/>
      <c r="Y39" s="83" t="str">
        <f t="shared" si="16"/>
        <v/>
      </c>
      <c r="Z39" s="83" t="str">
        <f t="shared" si="17"/>
        <v/>
      </c>
      <c r="AA39" s="83" t="str">
        <f t="shared" si="18"/>
        <v/>
      </c>
      <c r="AB39" s="83" t="str">
        <f t="shared" si="4"/>
        <v/>
      </c>
      <c r="AC39" s="83" t="str">
        <f t="shared" si="11"/>
        <v/>
      </c>
      <c r="AD39" s="83" t="str">
        <f t="shared" si="19"/>
        <v/>
      </c>
      <c r="AE39" s="142" t="str">
        <f t="shared" si="12"/>
        <v/>
      </c>
      <c r="AF39" s="142" t="str">
        <f t="shared" si="20"/>
        <v/>
      </c>
      <c r="AG39" s="142" t="str">
        <f t="shared" si="13"/>
        <v/>
      </c>
      <c r="AH39" s="142" t="str">
        <f t="shared" si="10"/>
        <v/>
      </c>
      <c r="AI39" s="142" t="str">
        <f t="shared" si="14"/>
        <v/>
      </c>
      <c r="AJ39" s="142" t="str">
        <f t="shared" si="15"/>
        <v/>
      </c>
    </row>
    <row r="40" spans="1:36" x14ac:dyDescent="0.3">
      <c r="A40" s="107"/>
      <c r="B40" s="141"/>
      <c r="C40" s="109"/>
      <c r="D40" s="138"/>
      <c r="E40" s="138"/>
      <c r="F40" s="138"/>
      <c r="G40" s="116"/>
      <c r="H40" s="116"/>
      <c r="I40" s="119"/>
      <c r="J40" s="116"/>
      <c r="K40" s="116"/>
      <c r="L40" s="116"/>
      <c r="M40" s="116"/>
      <c r="N40" s="150" t="str">
        <f t="shared" si="0"/>
        <v/>
      </c>
      <c r="O40" s="140"/>
      <c r="P40" s="140"/>
      <c r="Q40" s="140"/>
      <c r="R40" s="117"/>
      <c r="S40" s="117"/>
      <c r="T40" s="121"/>
      <c r="U40" s="117"/>
      <c r="V40" s="117"/>
      <c r="W40" s="117"/>
      <c r="X40" s="143"/>
      <c r="Y40" s="83" t="str">
        <f t="shared" si="16"/>
        <v/>
      </c>
      <c r="Z40" s="83" t="str">
        <f t="shared" si="17"/>
        <v/>
      </c>
      <c r="AA40" s="83" t="str">
        <f t="shared" si="18"/>
        <v/>
      </c>
      <c r="AB40" s="83" t="str">
        <f t="shared" si="4"/>
        <v/>
      </c>
      <c r="AC40" s="83" t="str">
        <f t="shared" si="11"/>
        <v/>
      </c>
      <c r="AD40" s="83" t="str">
        <f t="shared" si="19"/>
        <v/>
      </c>
      <c r="AE40" s="142" t="str">
        <f t="shared" si="12"/>
        <v/>
      </c>
      <c r="AF40" s="142" t="str">
        <f t="shared" si="20"/>
        <v/>
      </c>
      <c r="AG40" s="142" t="str">
        <f t="shared" si="13"/>
        <v/>
      </c>
      <c r="AH40" s="142" t="str">
        <f t="shared" si="10"/>
        <v/>
      </c>
      <c r="AI40" s="142" t="str">
        <f t="shared" si="14"/>
        <v/>
      </c>
      <c r="AJ40" s="142" t="str">
        <f t="shared" si="15"/>
        <v/>
      </c>
    </row>
    <row r="41" spans="1:36" x14ac:dyDescent="0.3">
      <c r="A41" s="107"/>
      <c r="B41" s="141"/>
      <c r="C41" s="109"/>
      <c r="D41" s="138"/>
      <c r="E41" s="138"/>
      <c r="F41" s="138"/>
      <c r="G41" s="116"/>
      <c r="H41" s="116"/>
      <c r="I41" s="119"/>
      <c r="J41" s="116"/>
      <c r="K41" s="116"/>
      <c r="L41" s="116"/>
      <c r="M41" s="116"/>
      <c r="N41" s="150" t="str">
        <f t="shared" si="0"/>
        <v/>
      </c>
      <c r="O41" s="140"/>
      <c r="P41" s="140"/>
      <c r="Q41" s="140"/>
      <c r="R41" s="117"/>
      <c r="S41" s="117"/>
      <c r="T41" s="121"/>
      <c r="U41" s="117"/>
      <c r="V41" s="117"/>
      <c r="W41" s="117"/>
      <c r="X41" s="143"/>
      <c r="Y41" s="83" t="str">
        <f t="shared" si="16"/>
        <v/>
      </c>
      <c r="Z41" s="83" t="str">
        <f t="shared" si="17"/>
        <v/>
      </c>
      <c r="AA41" s="83" t="str">
        <f t="shared" si="18"/>
        <v/>
      </c>
      <c r="AB41" s="83" t="str">
        <f t="shared" si="4"/>
        <v/>
      </c>
      <c r="AC41" s="83" t="str">
        <f t="shared" si="11"/>
        <v/>
      </c>
      <c r="AD41" s="83" t="str">
        <f t="shared" si="19"/>
        <v/>
      </c>
      <c r="AE41" s="142" t="str">
        <f t="shared" si="12"/>
        <v/>
      </c>
      <c r="AF41" s="142" t="str">
        <f t="shared" si="20"/>
        <v/>
      </c>
      <c r="AG41" s="142" t="str">
        <f t="shared" si="13"/>
        <v/>
      </c>
      <c r="AH41" s="142" t="str">
        <f t="shared" si="10"/>
        <v/>
      </c>
      <c r="AI41" s="142" t="str">
        <f t="shared" si="14"/>
        <v/>
      </c>
      <c r="AJ41" s="142" t="str">
        <f t="shared" si="15"/>
        <v/>
      </c>
    </row>
    <row r="42" spans="1:36" x14ac:dyDescent="0.3">
      <c r="A42" s="107"/>
      <c r="B42" s="141"/>
      <c r="C42" s="109"/>
      <c r="D42" s="138"/>
      <c r="E42" s="138"/>
      <c r="F42" s="138"/>
      <c r="G42" s="116"/>
      <c r="H42" s="116"/>
      <c r="I42" s="119"/>
      <c r="J42" s="116"/>
      <c r="K42" s="116"/>
      <c r="L42" s="116"/>
      <c r="M42" s="116"/>
      <c r="N42" s="150" t="str">
        <f t="shared" si="0"/>
        <v/>
      </c>
      <c r="O42" s="140"/>
      <c r="P42" s="140"/>
      <c r="Q42" s="140"/>
      <c r="R42" s="117"/>
      <c r="S42" s="117"/>
      <c r="T42" s="121"/>
      <c r="U42" s="117"/>
      <c r="V42" s="117"/>
      <c r="W42" s="117"/>
      <c r="X42" s="143"/>
      <c r="Y42" s="83" t="str">
        <f t="shared" si="16"/>
        <v/>
      </c>
      <c r="Z42" s="83" t="str">
        <f t="shared" si="17"/>
        <v/>
      </c>
      <c r="AA42" s="83" t="str">
        <f t="shared" si="18"/>
        <v/>
      </c>
      <c r="AB42" s="83" t="str">
        <f t="shared" si="4"/>
        <v/>
      </c>
      <c r="AC42" s="83" t="str">
        <f t="shared" si="11"/>
        <v/>
      </c>
      <c r="AD42" s="83" t="str">
        <f t="shared" si="19"/>
        <v/>
      </c>
      <c r="AE42" s="142" t="str">
        <f t="shared" si="12"/>
        <v/>
      </c>
      <c r="AF42" s="142" t="str">
        <f t="shared" si="20"/>
        <v/>
      </c>
      <c r="AG42" s="142" t="str">
        <f t="shared" si="13"/>
        <v/>
      </c>
      <c r="AH42" s="142" t="str">
        <f t="shared" si="10"/>
        <v/>
      </c>
      <c r="AI42" s="142" t="str">
        <f t="shared" si="14"/>
        <v/>
      </c>
      <c r="AJ42" s="142" t="str">
        <f t="shared" si="15"/>
        <v/>
      </c>
    </row>
    <row r="43" spans="1:36" x14ac:dyDescent="0.3">
      <c r="A43" s="107"/>
      <c r="B43" s="141"/>
      <c r="C43" s="109"/>
      <c r="D43" s="138"/>
      <c r="E43" s="138"/>
      <c r="F43" s="138"/>
      <c r="G43" s="116"/>
      <c r="H43" s="116"/>
      <c r="I43" s="119"/>
      <c r="J43" s="116"/>
      <c r="K43" s="116"/>
      <c r="L43" s="116"/>
      <c r="M43" s="116"/>
      <c r="N43" s="150" t="str">
        <f t="shared" si="0"/>
        <v/>
      </c>
      <c r="O43" s="140"/>
      <c r="P43" s="140"/>
      <c r="Q43" s="140"/>
      <c r="R43" s="117"/>
      <c r="S43" s="117"/>
      <c r="T43" s="121"/>
      <c r="U43" s="117"/>
      <c r="V43" s="117"/>
      <c r="W43" s="117"/>
      <c r="X43" s="143"/>
      <c r="Y43" s="83" t="str">
        <f t="shared" si="16"/>
        <v/>
      </c>
      <c r="Z43" s="83" t="str">
        <f t="shared" si="17"/>
        <v/>
      </c>
      <c r="AA43" s="83" t="str">
        <f t="shared" si="18"/>
        <v/>
      </c>
      <c r="AB43" s="83" t="str">
        <f t="shared" si="4"/>
        <v/>
      </c>
      <c r="AC43" s="83" t="str">
        <f t="shared" si="11"/>
        <v/>
      </c>
      <c r="AD43" s="83" t="str">
        <f t="shared" si="19"/>
        <v/>
      </c>
      <c r="AE43" s="142" t="str">
        <f t="shared" si="12"/>
        <v/>
      </c>
      <c r="AF43" s="142" t="str">
        <f t="shared" si="20"/>
        <v/>
      </c>
      <c r="AG43" s="142" t="str">
        <f t="shared" si="13"/>
        <v/>
      </c>
      <c r="AH43" s="142" t="str">
        <f t="shared" si="10"/>
        <v/>
      </c>
      <c r="AI43" s="142" t="str">
        <f t="shared" si="14"/>
        <v/>
      </c>
      <c r="AJ43" s="142" t="str">
        <f t="shared" si="15"/>
        <v/>
      </c>
    </row>
    <row r="44" spans="1:36" x14ac:dyDescent="0.3">
      <c r="A44" s="107"/>
      <c r="B44" s="141"/>
      <c r="C44" s="109"/>
      <c r="D44" s="138"/>
      <c r="E44" s="138"/>
      <c r="F44" s="138"/>
      <c r="G44" s="116"/>
      <c r="H44" s="116"/>
      <c r="I44" s="119"/>
      <c r="J44" s="116"/>
      <c r="K44" s="116"/>
      <c r="L44" s="116"/>
      <c r="M44" s="116"/>
      <c r="N44" s="150" t="str">
        <f t="shared" si="0"/>
        <v/>
      </c>
      <c r="O44" s="140"/>
      <c r="P44" s="140"/>
      <c r="Q44" s="140"/>
      <c r="R44" s="117"/>
      <c r="S44" s="117"/>
      <c r="T44" s="121"/>
      <c r="U44" s="117"/>
      <c r="V44" s="117"/>
      <c r="W44" s="117"/>
      <c r="X44" s="143"/>
      <c r="Y44" s="83" t="str">
        <f t="shared" si="16"/>
        <v/>
      </c>
      <c r="Z44" s="83" t="str">
        <f t="shared" si="17"/>
        <v/>
      </c>
      <c r="AA44" s="83" t="str">
        <f t="shared" si="18"/>
        <v/>
      </c>
      <c r="AB44" s="83" t="str">
        <f t="shared" si="4"/>
        <v/>
      </c>
      <c r="AC44" s="83" t="str">
        <f t="shared" si="11"/>
        <v/>
      </c>
      <c r="AD44" s="83" t="str">
        <f t="shared" si="19"/>
        <v/>
      </c>
      <c r="AE44" s="142" t="str">
        <f t="shared" si="12"/>
        <v/>
      </c>
      <c r="AF44" s="142" t="str">
        <f t="shared" si="20"/>
        <v/>
      </c>
      <c r="AG44" s="142" t="str">
        <f t="shared" si="13"/>
        <v/>
      </c>
      <c r="AH44" s="142" t="str">
        <f t="shared" si="10"/>
        <v/>
      </c>
      <c r="AI44" s="142" t="str">
        <f t="shared" si="14"/>
        <v/>
      </c>
      <c r="AJ44" s="142" t="str">
        <f t="shared" si="15"/>
        <v/>
      </c>
    </row>
    <row r="45" spans="1:36" x14ac:dyDescent="0.3">
      <c r="A45" s="107"/>
      <c r="B45" s="141"/>
      <c r="C45" s="109"/>
      <c r="D45" s="138"/>
      <c r="E45" s="138"/>
      <c r="F45" s="138"/>
      <c r="G45" s="116"/>
      <c r="H45" s="116"/>
      <c r="I45" s="119"/>
      <c r="J45" s="116"/>
      <c r="K45" s="116"/>
      <c r="L45" s="116"/>
      <c r="M45" s="116"/>
      <c r="N45" s="150" t="str">
        <f t="shared" si="0"/>
        <v/>
      </c>
      <c r="O45" s="140"/>
      <c r="P45" s="140"/>
      <c r="Q45" s="140"/>
      <c r="R45" s="117"/>
      <c r="S45" s="117"/>
      <c r="T45" s="121"/>
      <c r="U45" s="117"/>
      <c r="V45" s="117"/>
      <c r="W45" s="117"/>
      <c r="X45" s="143"/>
      <c r="Y45" s="83" t="str">
        <f t="shared" si="16"/>
        <v/>
      </c>
      <c r="Z45" s="83" t="str">
        <f t="shared" si="17"/>
        <v/>
      </c>
      <c r="AA45" s="83" t="str">
        <f t="shared" si="18"/>
        <v/>
      </c>
      <c r="AB45" s="83" t="str">
        <f t="shared" si="4"/>
        <v/>
      </c>
      <c r="AC45" s="83" t="str">
        <f t="shared" si="11"/>
        <v/>
      </c>
      <c r="AD45" s="83" t="str">
        <f t="shared" si="19"/>
        <v/>
      </c>
      <c r="AE45" s="142" t="str">
        <f t="shared" si="12"/>
        <v/>
      </c>
      <c r="AF45" s="142" t="str">
        <f t="shared" si="20"/>
        <v/>
      </c>
      <c r="AG45" s="142" t="str">
        <f t="shared" si="13"/>
        <v/>
      </c>
      <c r="AH45" s="142" t="str">
        <f t="shared" si="10"/>
        <v/>
      </c>
      <c r="AI45" s="142" t="str">
        <f t="shared" si="14"/>
        <v/>
      </c>
      <c r="AJ45" s="142" t="str">
        <f t="shared" si="15"/>
        <v/>
      </c>
    </row>
    <row r="46" spans="1:36" x14ac:dyDescent="0.3">
      <c r="A46" s="107"/>
      <c r="B46" s="141"/>
      <c r="C46" s="109"/>
      <c r="D46" s="138"/>
      <c r="E46" s="138"/>
      <c r="F46" s="138"/>
      <c r="G46" s="116"/>
      <c r="H46" s="116"/>
      <c r="I46" s="119"/>
      <c r="J46" s="116"/>
      <c r="K46" s="116"/>
      <c r="L46" s="116"/>
      <c r="M46" s="116"/>
      <c r="N46" s="150" t="str">
        <f t="shared" si="0"/>
        <v/>
      </c>
      <c r="O46" s="140"/>
      <c r="P46" s="140"/>
      <c r="Q46" s="140"/>
      <c r="R46" s="117"/>
      <c r="S46" s="117"/>
      <c r="T46" s="121"/>
      <c r="U46" s="117"/>
      <c r="V46" s="117"/>
      <c r="W46" s="117"/>
      <c r="X46" s="143"/>
      <c r="Y46" s="83" t="str">
        <f t="shared" si="16"/>
        <v/>
      </c>
      <c r="Z46" s="83" t="str">
        <f t="shared" si="17"/>
        <v/>
      </c>
      <c r="AA46" s="83" t="str">
        <f t="shared" si="18"/>
        <v/>
      </c>
      <c r="AB46" s="83" t="str">
        <f t="shared" si="4"/>
        <v/>
      </c>
      <c r="AC46" s="83" t="str">
        <f t="shared" si="11"/>
        <v/>
      </c>
      <c r="AD46" s="83" t="str">
        <f t="shared" si="19"/>
        <v/>
      </c>
      <c r="AE46" s="142" t="str">
        <f t="shared" si="12"/>
        <v/>
      </c>
      <c r="AF46" s="142" t="str">
        <f t="shared" si="20"/>
        <v/>
      </c>
      <c r="AG46" s="142" t="str">
        <f t="shared" si="13"/>
        <v/>
      </c>
      <c r="AH46" s="142" t="str">
        <f t="shared" si="10"/>
        <v/>
      </c>
      <c r="AI46" s="142" t="str">
        <f t="shared" si="14"/>
        <v/>
      </c>
      <c r="AJ46" s="142" t="str">
        <f t="shared" si="15"/>
        <v/>
      </c>
    </row>
    <row r="47" spans="1:36" x14ac:dyDescent="0.3">
      <c r="A47" s="107"/>
      <c r="B47" s="141"/>
      <c r="C47" s="109"/>
      <c r="D47" s="138"/>
      <c r="E47" s="138"/>
      <c r="F47" s="138"/>
      <c r="G47" s="116"/>
      <c r="H47" s="116"/>
      <c r="I47" s="119"/>
      <c r="J47" s="116"/>
      <c r="K47" s="116"/>
      <c r="L47" s="116"/>
      <c r="M47" s="116"/>
      <c r="N47" s="150" t="str">
        <f t="shared" si="0"/>
        <v/>
      </c>
      <c r="O47" s="140"/>
      <c r="P47" s="140"/>
      <c r="Q47" s="140"/>
      <c r="R47" s="117"/>
      <c r="S47" s="117"/>
      <c r="T47" s="121"/>
      <c r="U47" s="117"/>
      <c r="V47" s="117"/>
      <c r="W47" s="117"/>
      <c r="X47" s="143"/>
      <c r="Y47" s="83" t="str">
        <f t="shared" si="16"/>
        <v/>
      </c>
      <c r="Z47" s="83" t="str">
        <f t="shared" si="17"/>
        <v/>
      </c>
      <c r="AA47" s="83" t="str">
        <f t="shared" si="18"/>
        <v/>
      </c>
      <c r="AB47" s="83" t="str">
        <f t="shared" si="4"/>
        <v/>
      </c>
      <c r="AC47" s="83" t="str">
        <f t="shared" si="11"/>
        <v/>
      </c>
      <c r="AD47" s="83" t="str">
        <f t="shared" si="19"/>
        <v/>
      </c>
      <c r="AE47" s="142" t="str">
        <f t="shared" si="12"/>
        <v/>
      </c>
      <c r="AF47" s="142" t="str">
        <f t="shared" si="20"/>
        <v/>
      </c>
      <c r="AG47" s="142" t="str">
        <f t="shared" si="13"/>
        <v/>
      </c>
      <c r="AH47" s="142" t="str">
        <f t="shared" si="10"/>
        <v/>
      </c>
      <c r="AI47" s="142" t="str">
        <f t="shared" si="14"/>
        <v/>
      </c>
      <c r="AJ47" s="142" t="str">
        <f t="shared" si="15"/>
        <v/>
      </c>
    </row>
    <row r="48" spans="1:36" x14ac:dyDescent="0.3">
      <c r="A48" s="107"/>
      <c r="B48" s="141"/>
      <c r="C48" s="109"/>
      <c r="D48" s="138"/>
      <c r="E48" s="138"/>
      <c r="F48" s="138"/>
      <c r="G48" s="116"/>
      <c r="H48" s="116"/>
      <c r="I48" s="119"/>
      <c r="J48" s="116"/>
      <c r="K48" s="116"/>
      <c r="L48" s="116"/>
      <c r="M48" s="116"/>
      <c r="N48" s="150" t="str">
        <f t="shared" si="0"/>
        <v/>
      </c>
      <c r="O48" s="140"/>
      <c r="P48" s="140"/>
      <c r="Q48" s="140"/>
      <c r="R48" s="117"/>
      <c r="S48" s="117"/>
      <c r="T48" s="121"/>
      <c r="U48" s="117"/>
      <c r="V48" s="117"/>
      <c r="W48" s="117"/>
      <c r="X48" s="143"/>
      <c r="Y48" s="83" t="str">
        <f t="shared" si="16"/>
        <v/>
      </c>
      <c r="Z48" s="83" t="str">
        <f t="shared" si="17"/>
        <v/>
      </c>
      <c r="AA48" s="83" t="str">
        <f t="shared" si="18"/>
        <v/>
      </c>
      <c r="AB48" s="83" t="str">
        <f t="shared" si="4"/>
        <v/>
      </c>
      <c r="AC48" s="83" t="str">
        <f t="shared" si="11"/>
        <v/>
      </c>
      <c r="AD48" s="83" t="str">
        <f t="shared" si="19"/>
        <v/>
      </c>
      <c r="AE48" s="142" t="str">
        <f t="shared" si="12"/>
        <v/>
      </c>
      <c r="AF48" s="142" t="str">
        <f t="shared" si="20"/>
        <v/>
      </c>
      <c r="AG48" s="142" t="str">
        <f t="shared" si="13"/>
        <v/>
      </c>
      <c r="AH48" s="142" t="str">
        <f t="shared" si="10"/>
        <v/>
      </c>
      <c r="AI48" s="142" t="str">
        <f t="shared" si="14"/>
        <v/>
      </c>
      <c r="AJ48" s="142" t="str">
        <f t="shared" si="15"/>
        <v/>
      </c>
    </row>
    <row r="49" spans="1:36" x14ac:dyDescent="0.3">
      <c r="A49" s="107"/>
      <c r="B49" s="141"/>
      <c r="C49" s="109"/>
      <c r="D49" s="138"/>
      <c r="E49" s="138"/>
      <c r="F49" s="138"/>
      <c r="G49" s="116"/>
      <c r="H49" s="116"/>
      <c r="I49" s="119"/>
      <c r="J49" s="116"/>
      <c r="K49" s="116"/>
      <c r="L49" s="116"/>
      <c r="M49" s="116"/>
      <c r="N49" s="150" t="str">
        <f t="shared" si="0"/>
        <v/>
      </c>
      <c r="O49" s="140"/>
      <c r="P49" s="140"/>
      <c r="Q49" s="140"/>
      <c r="R49" s="117"/>
      <c r="S49" s="117"/>
      <c r="T49" s="121"/>
      <c r="U49" s="117"/>
      <c r="V49" s="117"/>
      <c r="W49" s="117"/>
      <c r="X49" s="143"/>
      <c r="Y49" s="83" t="str">
        <f t="shared" si="16"/>
        <v/>
      </c>
      <c r="Z49" s="83" t="str">
        <f t="shared" si="17"/>
        <v/>
      </c>
      <c r="AA49" s="83" t="str">
        <f t="shared" si="18"/>
        <v/>
      </c>
      <c r="AB49" s="83" t="str">
        <f t="shared" si="4"/>
        <v/>
      </c>
      <c r="AC49" s="83" t="str">
        <f t="shared" si="11"/>
        <v/>
      </c>
      <c r="AD49" s="83" t="str">
        <f t="shared" si="19"/>
        <v/>
      </c>
      <c r="AE49" s="142" t="str">
        <f t="shared" si="12"/>
        <v/>
      </c>
      <c r="AF49" s="142" t="str">
        <f t="shared" si="20"/>
        <v/>
      </c>
      <c r="AG49" s="142" t="str">
        <f t="shared" si="13"/>
        <v/>
      </c>
      <c r="AH49" s="142" t="str">
        <f t="shared" si="10"/>
        <v/>
      </c>
      <c r="AI49" s="142" t="str">
        <f t="shared" si="14"/>
        <v/>
      </c>
      <c r="AJ49" s="142" t="str">
        <f t="shared" si="15"/>
        <v/>
      </c>
    </row>
    <row r="50" spans="1:36" x14ac:dyDescent="0.3">
      <c r="A50" s="107"/>
      <c r="B50" s="141"/>
      <c r="C50" s="109"/>
      <c r="D50" s="138"/>
      <c r="E50" s="138"/>
      <c r="F50" s="138"/>
      <c r="G50" s="116"/>
      <c r="H50" s="116"/>
      <c r="I50" s="119"/>
      <c r="J50" s="116"/>
      <c r="K50" s="116"/>
      <c r="L50" s="116"/>
      <c r="M50" s="116"/>
      <c r="N50" s="150" t="str">
        <f t="shared" si="0"/>
        <v/>
      </c>
      <c r="O50" s="140"/>
      <c r="P50" s="140"/>
      <c r="Q50" s="140"/>
      <c r="R50" s="117"/>
      <c r="S50" s="117"/>
      <c r="T50" s="121"/>
      <c r="U50" s="117"/>
      <c r="V50" s="117"/>
      <c r="W50" s="117"/>
      <c r="X50" s="143"/>
      <c r="Y50" s="83" t="str">
        <f t="shared" si="16"/>
        <v/>
      </c>
      <c r="Z50" s="83" t="str">
        <f t="shared" si="17"/>
        <v/>
      </c>
      <c r="AA50" s="83" t="str">
        <f t="shared" si="18"/>
        <v/>
      </c>
      <c r="AB50" s="83" t="str">
        <f t="shared" si="4"/>
        <v/>
      </c>
      <c r="AC50" s="83" t="str">
        <f t="shared" si="11"/>
        <v/>
      </c>
      <c r="AD50" s="83" t="str">
        <f t="shared" si="19"/>
        <v/>
      </c>
      <c r="AE50" s="142" t="str">
        <f t="shared" si="12"/>
        <v/>
      </c>
      <c r="AF50" s="142" t="str">
        <f t="shared" si="20"/>
        <v/>
      </c>
      <c r="AG50" s="142" t="str">
        <f t="shared" si="13"/>
        <v/>
      </c>
      <c r="AH50" s="142" t="str">
        <f t="shared" si="10"/>
        <v/>
      </c>
      <c r="AI50" s="142" t="str">
        <f t="shared" si="14"/>
        <v/>
      </c>
      <c r="AJ50" s="142" t="str">
        <f t="shared" si="15"/>
        <v/>
      </c>
    </row>
    <row r="51" spans="1:36" x14ac:dyDescent="0.3">
      <c r="A51" s="107"/>
      <c r="B51" s="141"/>
      <c r="C51" s="109"/>
      <c r="D51" s="138"/>
      <c r="E51" s="138"/>
      <c r="F51" s="138"/>
      <c r="G51" s="116"/>
      <c r="H51" s="116"/>
      <c r="I51" s="119"/>
      <c r="J51" s="116"/>
      <c r="K51" s="116"/>
      <c r="L51" s="116"/>
      <c r="M51" s="116"/>
      <c r="N51" s="150" t="str">
        <f t="shared" si="0"/>
        <v/>
      </c>
      <c r="O51" s="140"/>
      <c r="P51" s="140"/>
      <c r="Q51" s="140"/>
      <c r="R51" s="117"/>
      <c r="S51" s="117"/>
      <c r="T51" s="121"/>
      <c r="U51" s="117"/>
      <c r="V51" s="117"/>
      <c r="W51" s="117"/>
      <c r="X51" s="143"/>
      <c r="Y51" s="83" t="str">
        <f t="shared" si="16"/>
        <v/>
      </c>
      <c r="Z51" s="83" t="str">
        <f t="shared" si="17"/>
        <v/>
      </c>
      <c r="AA51" s="83" t="str">
        <f t="shared" si="18"/>
        <v/>
      </c>
      <c r="AB51" s="83" t="str">
        <f t="shared" si="4"/>
        <v/>
      </c>
      <c r="AC51" s="83" t="str">
        <f t="shared" si="11"/>
        <v/>
      </c>
      <c r="AD51" s="83" t="str">
        <f t="shared" si="19"/>
        <v/>
      </c>
      <c r="AE51" s="142" t="str">
        <f t="shared" si="12"/>
        <v/>
      </c>
      <c r="AF51" s="142" t="str">
        <f t="shared" si="20"/>
        <v/>
      </c>
      <c r="AG51" s="142" t="str">
        <f t="shared" si="13"/>
        <v/>
      </c>
      <c r="AH51" s="142" t="str">
        <f t="shared" si="10"/>
        <v/>
      </c>
      <c r="AI51" s="142" t="str">
        <f t="shared" si="14"/>
        <v/>
      </c>
      <c r="AJ51" s="142" t="str">
        <f t="shared" si="15"/>
        <v/>
      </c>
    </row>
    <row r="52" spans="1:36" x14ac:dyDescent="0.3">
      <c r="A52" s="107"/>
      <c r="B52" s="141"/>
      <c r="C52" s="109"/>
      <c r="D52" s="138"/>
      <c r="E52" s="138"/>
      <c r="F52" s="138"/>
      <c r="G52" s="116"/>
      <c r="H52" s="116"/>
      <c r="I52" s="119"/>
      <c r="J52" s="116"/>
      <c r="K52" s="116"/>
      <c r="L52" s="116"/>
      <c r="M52" s="116"/>
      <c r="N52" s="150" t="str">
        <f t="shared" si="0"/>
        <v/>
      </c>
      <c r="O52" s="140"/>
      <c r="P52" s="140"/>
      <c r="Q52" s="140"/>
      <c r="R52" s="117"/>
      <c r="S52" s="117"/>
      <c r="T52" s="121"/>
      <c r="U52" s="117"/>
      <c r="V52" s="117"/>
      <c r="W52" s="117"/>
      <c r="X52" s="143"/>
      <c r="Y52" s="83" t="str">
        <f t="shared" si="16"/>
        <v/>
      </c>
      <c r="Z52" s="83" t="str">
        <f t="shared" si="17"/>
        <v/>
      </c>
      <c r="AA52" s="83" t="str">
        <f t="shared" si="18"/>
        <v/>
      </c>
      <c r="AB52" s="83" t="str">
        <f t="shared" si="4"/>
        <v/>
      </c>
      <c r="AC52" s="83" t="str">
        <f t="shared" si="11"/>
        <v/>
      </c>
      <c r="AD52" s="83" t="str">
        <f t="shared" si="19"/>
        <v/>
      </c>
      <c r="AE52" s="142" t="str">
        <f t="shared" si="12"/>
        <v/>
      </c>
      <c r="AF52" s="142" t="str">
        <f t="shared" si="20"/>
        <v/>
      </c>
      <c r="AG52" s="142" t="str">
        <f t="shared" si="13"/>
        <v/>
      </c>
      <c r="AH52" s="142" t="str">
        <f t="shared" si="10"/>
        <v/>
      </c>
      <c r="AI52" s="142" t="str">
        <f t="shared" si="14"/>
        <v/>
      </c>
      <c r="AJ52" s="142" t="str">
        <f t="shared" si="15"/>
        <v/>
      </c>
    </row>
    <row r="53" spans="1:36" x14ac:dyDescent="0.3">
      <c r="A53" s="107"/>
      <c r="B53" s="141"/>
      <c r="C53" s="109"/>
      <c r="D53" s="138"/>
      <c r="E53" s="138"/>
      <c r="F53" s="138"/>
      <c r="G53" s="116"/>
      <c r="H53" s="116"/>
      <c r="I53" s="119"/>
      <c r="J53" s="116"/>
      <c r="K53" s="116"/>
      <c r="L53" s="116"/>
      <c r="M53" s="116"/>
      <c r="N53" s="150" t="str">
        <f t="shared" si="0"/>
        <v/>
      </c>
      <c r="O53" s="140"/>
      <c r="P53" s="140"/>
      <c r="Q53" s="140"/>
      <c r="R53" s="117"/>
      <c r="S53" s="117"/>
      <c r="T53" s="121"/>
      <c r="U53" s="117"/>
      <c r="V53" s="117"/>
      <c r="W53" s="117"/>
      <c r="X53" s="143"/>
      <c r="Y53" s="83" t="str">
        <f t="shared" si="16"/>
        <v/>
      </c>
      <c r="Z53" s="83" t="str">
        <f t="shared" si="17"/>
        <v/>
      </c>
      <c r="AA53" s="83" t="str">
        <f t="shared" si="18"/>
        <v/>
      </c>
      <c r="AB53" s="83" t="str">
        <f t="shared" si="4"/>
        <v/>
      </c>
      <c r="AC53" s="83" t="str">
        <f t="shared" si="11"/>
        <v/>
      </c>
      <c r="AD53" s="83" t="str">
        <f t="shared" si="19"/>
        <v/>
      </c>
      <c r="AE53" s="142" t="str">
        <f t="shared" si="12"/>
        <v/>
      </c>
      <c r="AF53" s="142" t="str">
        <f t="shared" si="20"/>
        <v/>
      </c>
      <c r="AG53" s="142" t="str">
        <f t="shared" si="13"/>
        <v/>
      </c>
      <c r="AH53" s="142" t="str">
        <f t="shared" si="10"/>
        <v/>
      </c>
      <c r="AI53" s="142" t="str">
        <f t="shared" si="14"/>
        <v/>
      </c>
      <c r="AJ53" s="142" t="str">
        <f t="shared" si="15"/>
        <v/>
      </c>
    </row>
    <row r="54" spans="1:36" x14ac:dyDescent="0.3">
      <c r="A54" s="107"/>
      <c r="B54" s="141"/>
      <c r="C54" s="109"/>
      <c r="D54" s="138"/>
      <c r="E54" s="138"/>
      <c r="F54" s="138"/>
      <c r="G54" s="116"/>
      <c r="H54" s="116"/>
      <c r="I54" s="119"/>
      <c r="J54" s="116"/>
      <c r="K54" s="116"/>
      <c r="L54" s="116"/>
      <c r="M54" s="116"/>
      <c r="N54" s="150" t="str">
        <f t="shared" si="0"/>
        <v/>
      </c>
      <c r="O54" s="140"/>
      <c r="P54" s="140"/>
      <c r="Q54" s="140"/>
      <c r="R54" s="117"/>
      <c r="S54" s="117"/>
      <c r="T54" s="121"/>
      <c r="U54" s="117"/>
      <c r="V54" s="117"/>
      <c r="W54" s="117"/>
      <c r="X54" s="143"/>
      <c r="Y54" s="83" t="str">
        <f t="shared" si="16"/>
        <v/>
      </c>
      <c r="Z54" s="83" t="str">
        <f t="shared" si="17"/>
        <v/>
      </c>
      <c r="AA54" s="83" t="str">
        <f t="shared" si="18"/>
        <v/>
      </c>
      <c r="AB54" s="83" t="str">
        <f t="shared" si="4"/>
        <v/>
      </c>
      <c r="AC54" s="83" t="str">
        <f t="shared" si="11"/>
        <v/>
      </c>
      <c r="AD54" s="83" t="str">
        <f t="shared" si="19"/>
        <v/>
      </c>
      <c r="AE54" s="142" t="str">
        <f t="shared" si="12"/>
        <v/>
      </c>
      <c r="AF54" s="142" t="str">
        <f t="shared" si="20"/>
        <v/>
      </c>
      <c r="AG54" s="142" t="str">
        <f t="shared" si="13"/>
        <v/>
      </c>
      <c r="AH54" s="142" t="str">
        <f t="shared" si="10"/>
        <v/>
      </c>
      <c r="AI54" s="142" t="str">
        <f t="shared" si="14"/>
        <v/>
      </c>
      <c r="AJ54" s="142" t="str">
        <f t="shared" si="15"/>
        <v/>
      </c>
    </row>
    <row r="55" spans="1:36" x14ac:dyDescent="0.3">
      <c r="A55" s="107"/>
      <c r="B55" s="141"/>
      <c r="C55" s="109"/>
      <c r="D55" s="138"/>
      <c r="E55" s="138"/>
      <c r="F55" s="138"/>
      <c r="G55" s="116"/>
      <c r="H55" s="116"/>
      <c r="I55" s="119"/>
      <c r="J55" s="116"/>
      <c r="K55" s="116"/>
      <c r="L55" s="116"/>
      <c r="M55" s="116"/>
      <c r="N55" s="150" t="str">
        <f t="shared" si="0"/>
        <v/>
      </c>
      <c r="O55" s="140"/>
      <c r="P55" s="140"/>
      <c r="Q55" s="140"/>
      <c r="R55" s="117"/>
      <c r="S55" s="117"/>
      <c r="T55" s="121"/>
      <c r="U55" s="117"/>
      <c r="V55" s="117"/>
      <c r="W55" s="117"/>
      <c r="X55" s="143"/>
      <c r="Y55" s="83" t="str">
        <f t="shared" si="16"/>
        <v/>
      </c>
      <c r="Z55" s="83" t="str">
        <f t="shared" si="17"/>
        <v/>
      </c>
      <c r="AA55" s="83" t="str">
        <f t="shared" si="18"/>
        <v/>
      </c>
      <c r="AB55" s="83" t="str">
        <f t="shared" si="4"/>
        <v/>
      </c>
      <c r="AC55" s="83" t="str">
        <f t="shared" si="11"/>
        <v/>
      </c>
      <c r="AD55" s="83" t="str">
        <f t="shared" si="19"/>
        <v/>
      </c>
      <c r="AE55" s="142" t="str">
        <f t="shared" si="12"/>
        <v/>
      </c>
      <c r="AF55" s="142" t="str">
        <f t="shared" si="20"/>
        <v/>
      </c>
      <c r="AG55" s="142" t="str">
        <f t="shared" si="13"/>
        <v/>
      </c>
      <c r="AH55" s="142" t="str">
        <f t="shared" si="10"/>
        <v/>
      </c>
      <c r="AI55" s="142" t="str">
        <f t="shared" si="14"/>
        <v/>
      </c>
      <c r="AJ55" s="142" t="str">
        <f t="shared" si="15"/>
        <v/>
      </c>
    </row>
    <row r="56" spans="1:36" x14ac:dyDescent="0.3">
      <c r="A56" s="107"/>
      <c r="B56" s="141"/>
      <c r="C56" s="109"/>
      <c r="D56" s="138"/>
      <c r="E56" s="138"/>
      <c r="F56" s="138"/>
      <c r="G56" s="116"/>
      <c r="H56" s="116"/>
      <c r="I56" s="119"/>
      <c r="J56" s="116"/>
      <c r="K56" s="116"/>
      <c r="L56" s="116"/>
      <c r="M56" s="116"/>
      <c r="N56" s="150" t="str">
        <f t="shared" si="0"/>
        <v/>
      </c>
      <c r="O56" s="140"/>
      <c r="P56" s="140"/>
      <c r="Q56" s="140"/>
      <c r="R56" s="117"/>
      <c r="S56" s="117"/>
      <c r="T56" s="121"/>
      <c r="U56" s="117"/>
      <c r="V56" s="117"/>
      <c r="W56" s="117"/>
      <c r="X56" s="143"/>
      <c r="Y56" s="83" t="str">
        <f t="shared" si="16"/>
        <v/>
      </c>
      <c r="Z56" s="83" t="str">
        <f t="shared" si="17"/>
        <v/>
      </c>
      <c r="AA56" s="83" t="str">
        <f t="shared" si="18"/>
        <v/>
      </c>
      <c r="AB56" s="83" t="str">
        <f t="shared" si="4"/>
        <v/>
      </c>
      <c r="AC56" s="83" t="str">
        <f t="shared" si="11"/>
        <v/>
      </c>
      <c r="AD56" s="83" t="str">
        <f t="shared" si="19"/>
        <v/>
      </c>
      <c r="AE56" s="142" t="str">
        <f t="shared" si="12"/>
        <v/>
      </c>
      <c r="AF56" s="142" t="str">
        <f t="shared" si="20"/>
        <v/>
      </c>
      <c r="AG56" s="142" t="str">
        <f t="shared" si="13"/>
        <v/>
      </c>
      <c r="AH56" s="142" t="str">
        <f t="shared" si="10"/>
        <v/>
      </c>
      <c r="AI56" s="142" t="str">
        <f t="shared" si="14"/>
        <v/>
      </c>
      <c r="AJ56" s="142" t="str">
        <f t="shared" si="15"/>
        <v/>
      </c>
    </row>
    <row r="57" spans="1:36" x14ac:dyDescent="0.3">
      <c r="A57" s="107"/>
      <c r="B57" s="141"/>
      <c r="C57" s="109"/>
      <c r="D57" s="138"/>
      <c r="E57" s="138"/>
      <c r="F57" s="138"/>
      <c r="G57" s="116"/>
      <c r="H57" s="116"/>
      <c r="I57" s="119"/>
      <c r="J57" s="116"/>
      <c r="K57" s="116"/>
      <c r="L57" s="116"/>
      <c r="M57" s="116"/>
      <c r="N57" s="150" t="str">
        <f t="shared" si="0"/>
        <v/>
      </c>
      <c r="O57" s="140"/>
      <c r="P57" s="140"/>
      <c r="Q57" s="140"/>
      <c r="R57" s="117"/>
      <c r="S57" s="117"/>
      <c r="T57" s="121"/>
      <c r="U57" s="117"/>
      <c r="V57" s="117"/>
      <c r="W57" s="117"/>
      <c r="X57" s="143"/>
      <c r="Y57" s="83" t="str">
        <f t="shared" si="16"/>
        <v/>
      </c>
      <c r="Z57" s="83" t="str">
        <f t="shared" si="17"/>
        <v/>
      </c>
      <c r="AA57" s="83" t="str">
        <f t="shared" si="18"/>
        <v/>
      </c>
      <c r="AB57" s="83" t="str">
        <f t="shared" si="4"/>
        <v/>
      </c>
      <c r="AC57" s="83" t="str">
        <f t="shared" si="11"/>
        <v/>
      </c>
      <c r="AD57" s="83" t="str">
        <f t="shared" si="19"/>
        <v/>
      </c>
      <c r="AE57" s="142" t="str">
        <f t="shared" si="12"/>
        <v/>
      </c>
      <c r="AF57" s="142" t="str">
        <f t="shared" si="20"/>
        <v/>
      </c>
      <c r="AG57" s="142" t="str">
        <f t="shared" si="13"/>
        <v/>
      </c>
      <c r="AH57" s="142" t="str">
        <f t="shared" si="10"/>
        <v/>
      </c>
      <c r="AI57" s="142" t="str">
        <f t="shared" si="14"/>
        <v/>
      </c>
      <c r="AJ57" s="142" t="str">
        <f t="shared" si="15"/>
        <v/>
      </c>
    </row>
    <row r="58" spans="1:36" x14ac:dyDescent="0.3">
      <c r="A58" s="107"/>
      <c r="B58" s="141"/>
      <c r="C58" s="109"/>
      <c r="D58" s="138"/>
      <c r="E58" s="138"/>
      <c r="F58" s="138"/>
      <c r="G58" s="116"/>
      <c r="H58" s="116"/>
      <c r="I58" s="119"/>
      <c r="J58" s="116"/>
      <c r="K58" s="116"/>
      <c r="L58" s="116"/>
      <c r="M58" s="116"/>
      <c r="N58" s="150" t="str">
        <f t="shared" si="0"/>
        <v/>
      </c>
      <c r="O58" s="140"/>
      <c r="P58" s="140"/>
      <c r="Q58" s="140"/>
      <c r="R58" s="117"/>
      <c r="S58" s="117"/>
      <c r="T58" s="121"/>
      <c r="U58" s="117"/>
      <c r="V58" s="117"/>
      <c r="W58" s="117"/>
      <c r="X58" s="143"/>
      <c r="Y58" s="83" t="str">
        <f t="shared" si="16"/>
        <v/>
      </c>
      <c r="Z58" s="83" t="str">
        <f t="shared" si="17"/>
        <v/>
      </c>
      <c r="AA58" s="83" t="str">
        <f t="shared" si="18"/>
        <v/>
      </c>
      <c r="AB58" s="83" t="str">
        <f t="shared" si="4"/>
        <v/>
      </c>
      <c r="AC58" s="83" t="str">
        <f t="shared" si="11"/>
        <v/>
      </c>
      <c r="AD58" s="83" t="str">
        <f t="shared" si="19"/>
        <v/>
      </c>
      <c r="AE58" s="142" t="str">
        <f t="shared" si="12"/>
        <v/>
      </c>
      <c r="AF58" s="142" t="str">
        <f t="shared" si="20"/>
        <v/>
      </c>
      <c r="AG58" s="142" t="str">
        <f t="shared" si="13"/>
        <v/>
      </c>
      <c r="AH58" s="142" t="str">
        <f t="shared" si="10"/>
        <v/>
      </c>
      <c r="AI58" s="142" t="str">
        <f t="shared" si="14"/>
        <v/>
      </c>
      <c r="AJ58" s="142" t="str">
        <f t="shared" si="15"/>
        <v/>
      </c>
    </row>
    <row r="59" spans="1:36" x14ac:dyDescent="0.3">
      <c r="A59" s="107"/>
      <c r="B59" s="141"/>
      <c r="C59" s="109"/>
      <c r="D59" s="138"/>
      <c r="E59" s="138"/>
      <c r="F59" s="138"/>
      <c r="G59" s="116"/>
      <c r="H59" s="116"/>
      <c r="I59" s="119"/>
      <c r="J59" s="116"/>
      <c r="K59" s="116"/>
      <c r="L59" s="116"/>
      <c r="M59" s="116"/>
      <c r="N59" s="150" t="str">
        <f t="shared" si="0"/>
        <v/>
      </c>
      <c r="O59" s="140"/>
      <c r="P59" s="140"/>
      <c r="Q59" s="140"/>
      <c r="R59" s="117"/>
      <c r="S59" s="117"/>
      <c r="T59" s="121"/>
      <c r="U59" s="117"/>
      <c r="V59" s="117"/>
      <c r="W59" s="117"/>
      <c r="X59" s="143"/>
      <c r="Y59" s="83" t="str">
        <f t="shared" si="16"/>
        <v/>
      </c>
      <c r="Z59" s="83" t="str">
        <f t="shared" si="17"/>
        <v/>
      </c>
      <c r="AA59" s="83" t="str">
        <f t="shared" si="18"/>
        <v/>
      </c>
      <c r="AB59" s="83" t="str">
        <f t="shared" si="4"/>
        <v/>
      </c>
      <c r="AC59" s="83" t="str">
        <f t="shared" si="11"/>
        <v/>
      </c>
      <c r="AD59" s="83" t="str">
        <f t="shared" si="19"/>
        <v/>
      </c>
      <c r="AE59" s="142" t="str">
        <f t="shared" si="12"/>
        <v/>
      </c>
      <c r="AF59" s="142" t="str">
        <f t="shared" si="20"/>
        <v/>
      </c>
      <c r="AG59" s="142" t="str">
        <f t="shared" si="13"/>
        <v/>
      </c>
      <c r="AH59" s="142" t="str">
        <f t="shared" si="10"/>
        <v/>
      </c>
      <c r="AI59" s="142" t="str">
        <f t="shared" si="14"/>
        <v/>
      </c>
      <c r="AJ59" s="142" t="str">
        <f t="shared" si="15"/>
        <v/>
      </c>
    </row>
    <row r="60" spans="1:36" x14ac:dyDescent="0.3">
      <c r="A60" s="107"/>
      <c r="B60" s="141"/>
      <c r="C60" s="109"/>
      <c r="D60" s="138"/>
      <c r="E60" s="138"/>
      <c r="F60" s="138"/>
      <c r="G60" s="116"/>
      <c r="H60" s="116"/>
      <c r="I60" s="119"/>
      <c r="J60" s="116"/>
      <c r="K60" s="116"/>
      <c r="L60" s="116"/>
      <c r="M60" s="116"/>
      <c r="N60" s="150" t="str">
        <f t="shared" si="0"/>
        <v/>
      </c>
      <c r="O60" s="140"/>
      <c r="P60" s="140"/>
      <c r="Q60" s="140"/>
      <c r="R60" s="117"/>
      <c r="S60" s="117"/>
      <c r="T60" s="121"/>
      <c r="U60" s="117"/>
      <c r="V60" s="117"/>
      <c r="W60" s="117"/>
      <c r="X60" s="143"/>
      <c r="Y60" s="83" t="str">
        <f t="shared" si="16"/>
        <v/>
      </c>
      <c r="Z60" s="83" t="str">
        <f t="shared" si="17"/>
        <v/>
      </c>
      <c r="AA60" s="83" t="str">
        <f t="shared" si="18"/>
        <v/>
      </c>
      <c r="AB60" s="83" t="str">
        <f t="shared" si="4"/>
        <v/>
      </c>
      <c r="AC60" s="83" t="str">
        <f t="shared" si="11"/>
        <v/>
      </c>
      <c r="AD60" s="83" t="str">
        <f t="shared" si="19"/>
        <v/>
      </c>
      <c r="AE60" s="142" t="str">
        <f t="shared" si="12"/>
        <v/>
      </c>
      <c r="AF60" s="142" t="str">
        <f t="shared" si="20"/>
        <v/>
      </c>
      <c r="AG60" s="142" t="str">
        <f t="shared" si="13"/>
        <v/>
      </c>
      <c r="AH60" s="142" t="str">
        <f t="shared" si="10"/>
        <v/>
      </c>
      <c r="AI60" s="142" t="str">
        <f t="shared" si="14"/>
        <v/>
      </c>
      <c r="AJ60" s="142" t="str">
        <f t="shared" si="15"/>
        <v/>
      </c>
    </row>
    <row r="61" spans="1:36" x14ac:dyDescent="0.3">
      <c r="A61" s="107"/>
      <c r="B61" s="141"/>
      <c r="C61" s="109"/>
      <c r="D61" s="138"/>
      <c r="E61" s="138"/>
      <c r="F61" s="138"/>
      <c r="G61" s="116"/>
      <c r="H61" s="116"/>
      <c r="I61" s="119"/>
      <c r="J61" s="116"/>
      <c r="K61" s="116"/>
      <c r="L61" s="116"/>
      <c r="M61" s="116"/>
      <c r="N61" s="150" t="str">
        <f t="shared" si="0"/>
        <v/>
      </c>
      <c r="O61" s="140"/>
      <c r="P61" s="140"/>
      <c r="Q61" s="140"/>
      <c r="R61" s="117"/>
      <c r="S61" s="117"/>
      <c r="T61" s="121"/>
      <c r="U61" s="117"/>
      <c r="V61" s="117"/>
      <c r="W61" s="117"/>
      <c r="X61" s="143"/>
      <c r="Y61" s="83" t="str">
        <f t="shared" si="16"/>
        <v/>
      </c>
      <c r="Z61" s="83" t="str">
        <f t="shared" si="17"/>
        <v/>
      </c>
      <c r="AA61" s="83" t="str">
        <f t="shared" si="18"/>
        <v/>
      </c>
      <c r="AB61" s="83" t="str">
        <f t="shared" si="4"/>
        <v/>
      </c>
      <c r="AC61" s="83" t="str">
        <f t="shared" si="11"/>
        <v/>
      </c>
      <c r="AD61" s="83" t="str">
        <f t="shared" si="19"/>
        <v/>
      </c>
      <c r="AE61" s="142" t="str">
        <f t="shared" si="12"/>
        <v/>
      </c>
      <c r="AF61" s="142" t="str">
        <f t="shared" si="20"/>
        <v/>
      </c>
      <c r="AG61" s="142" t="str">
        <f t="shared" si="13"/>
        <v/>
      </c>
      <c r="AH61" s="142" t="str">
        <f t="shared" si="10"/>
        <v/>
      </c>
      <c r="AI61" s="142" t="str">
        <f t="shared" si="14"/>
        <v/>
      </c>
      <c r="AJ61" s="142" t="str">
        <f t="shared" si="15"/>
        <v/>
      </c>
    </row>
    <row r="62" spans="1:36" x14ac:dyDescent="0.3">
      <c r="A62" s="107"/>
      <c r="B62" s="141"/>
      <c r="C62" s="109"/>
      <c r="D62" s="138"/>
      <c r="E62" s="138"/>
      <c r="F62" s="138"/>
      <c r="G62" s="116"/>
      <c r="H62" s="116"/>
      <c r="I62" s="119"/>
      <c r="J62" s="116"/>
      <c r="K62" s="116"/>
      <c r="L62" s="116"/>
      <c r="M62" s="116"/>
      <c r="N62" s="150" t="str">
        <f t="shared" si="0"/>
        <v/>
      </c>
      <c r="O62" s="140"/>
      <c r="P62" s="140"/>
      <c r="Q62" s="140"/>
      <c r="R62" s="117"/>
      <c r="S62" s="117"/>
      <c r="T62" s="121"/>
      <c r="U62" s="117"/>
      <c r="V62" s="117"/>
      <c r="W62" s="117"/>
      <c r="X62" s="143"/>
      <c r="Y62" s="83" t="str">
        <f t="shared" si="16"/>
        <v/>
      </c>
      <c r="Z62" s="83" t="str">
        <f t="shared" si="17"/>
        <v/>
      </c>
      <c r="AA62" s="83" t="str">
        <f t="shared" si="18"/>
        <v/>
      </c>
      <c r="AB62" s="83" t="str">
        <f t="shared" si="4"/>
        <v/>
      </c>
      <c r="AC62" s="83" t="str">
        <f t="shared" si="11"/>
        <v/>
      </c>
      <c r="AD62" s="83" t="str">
        <f t="shared" si="19"/>
        <v/>
      </c>
      <c r="AE62" s="142" t="str">
        <f t="shared" si="12"/>
        <v/>
      </c>
      <c r="AF62" s="142" t="str">
        <f t="shared" si="20"/>
        <v/>
      </c>
      <c r="AG62" s="142" t="str">
        <f t="shared" si="13"/>
        <v/>
      </c>
      <c r="AH62" s="142" t="str">
        <f t="shared" si="10"/>
        <v/>
      </c>
      <c r="AI62" s="142" t="str">
        <f t="shared" si="14"/>
        <v/>
      </c>
      <c r="AJ62" s="142" t="str">
        <f t="shared" si="15"/>
        <v/>
      </c>
    </row>
    <row r="63" spans="1:36" x14ac:dyDescent="0.3">
      <c r="A63" s="107"/>
      <c r="B63" s="141"/>
      <c r="C63" s="109"/>
      <c r="D63" s="138"/>
      <c r="E63" s="138"/>
      <c r="F63" s="138"/>
      <c r="G63" s="116"/>
      <c r="H63" s="116"/>
      <c r="I63" s="119"/>
      <c r="J63" s="116"/>
      <c r="K63" s="116"/>
      <c r="L63" s="116"/>
      <c r="M63" s="116"/>
      <c r="N63" s="150" t="str">
        <f t="shared" si="0"/>
        <v/>
      </c>
      <c r="O63" s="140"/>
      <c r="P63" s="140"/>
      <c r="Q63" s="140"/>
      <c r="R63" s="117"/>
      <c r="S63" s="117"/>
      <c r="T63" s="121"/>
      <c r="U63" s="117"/>
      <c r="V63" s="117"/>
      <c r="W63" s="117"/>
      <c r="X63" s="143"/>
      <c r="Y63" s="83" t="str">
        <f t="shared" si="16"/>
        <v/>
      </c>
      <c r="Z63" s="83" t="str">
        <f t="shared" si="17"/>
        <v/>
      </c>
      <c r="AA63" s="83" t="str">
        <f t="shared" si="18"/>
        <v/>
      </c>
      <c r="AB63" s="83" t="str">
        <f t="shared" si="4"/>
        <v/>
      </c>
      <c r="AC63" s="83" t="str">
        <f t="shared" si="11"/>
        <v/>
      </c>
      <c r="AD63" s="83" t="str">
        <f t="shared" si="19"/>
        <v/>
      </c>
      <c r="AE63" s="142" t="str">
        <f t="shared" si="12"/>
        <v/>
      </c>
      <c r="AF63" s="142" t="str">
        <f t="shared" si="20"/>
        <v/>
      </c>
      <c r="AG63" s="142" t="str">
        <f t="shared" si="13"/>
        <v/>
      </c>
      <c r="AH63" s="142" t="str">
        <f t="shared" si="10"/>
        <v/>
      </c>
      <c r="AI63" s="142" t="str">
        <f t="shared" si="14"/>
        <v/>
      </c>
      <c r="AJ63" s="142" t="str">
        <f t="shared" si="15"/>
        <v/>
      </c>
    </row>
    <row r="64" spans="1:36" x14ac:dyDescent="0.3">
      <c r="A64" s="107"/>
      <c r="B64" s="141"/>
      <c r="C64" s="109"/>
      <c r="D64" s="138"/>
      <c r="E64" s="138"/>
      <c r="F64" s="138"/>
      <c r="G64" s="116"/>
      <c r="H64" s="116"/>
      <c r="I64" s="119"/>
      <c r="J64" s="116"/>
      <c r="K64" s="116"/>
      <c r="L64" s="116"/>
      <c r="M64" s="116"/>
      <c r="N64" s="150" t="str">
        <f t="shared" si="0"/>
        <v/>
      </c>
      <c r="O64" s="140"/>
      <c r="P64" s="140"/>
      <c r="Q64" s="140"/>
      <c r="R64" s="117"/>
      <c r="S64" s="117"/>
      <c r="T64" s="121"/>
      <c r="U64" s="117"/>
      <c r="V64" s="117"/>
      <c r="W64" s="117"/>
      <c r="X64" s="143"/>
      <c r="Y64" s="83" t="str">
        <f t="shared" si="16"/>
        <v/>
      </c>
      <c r="Z64" s="83" t="str">
        <f t="shared" si="17"/>
        <v/>
      </c>
      <c r="AA64" s="83" t="str">
        <f t="shared" si="18"/>
        <v/>
      </c>
      <c r="AB64" s="83" t="str">
        <f t="shared" si="4"/>
        <v/>
      </c>
      <c r="AC64" s="83" t="str">
        <f t="shared" si="11"/>
        <v/>
      </c>
      <c r="AD64" s="83" t="str">
        <f t="shared" si="19"/>
        <v/>
      </c>
      <c r="AE64" s="142" t="str">
        <f t="shared" si="12"/>
        <v/>
      </c>
      <c r="AF64" s="142" t="str">
        <f t="shared" si="20"/>
        <v/>
      </c>
      <c r="AG64" s="142" t="str">
        <f t="shared" si="13"/>
        <v/>
      </c>
      <c r="AH64" s="142" t="str">
        <f t="shared" si="10"/>
        <v/>
      </c>
      <c r="AI64" s="142" t="str">
        <f t="shared" si="14"/>
        <v/>
      </c>
      <c r="AJ64" s="142" t="str">
        <f t="shared" si="15"/>
        <v/>
      </c>
    </row>
    <row r="65" spans="1:36" x14ac:dyDescent="0.3">
      <c r="A65" s="107"/>
      <c r="B65" s="141"/>
      <c r="C65" s="109"/>
      <c r="D65" s="138"/>
      <c r="E65" s="138"/>
      <c r="F65" s="138"/>
      <c r="G65" s="116"/>
      <c r="H65" s="116"/>
      <c r="I65" s="119"/>
      <c r="J65" s="116"/>
      <c r="K65" s="116"/>
      <c r="L65" s="116"/>
      <c r="M65" s="116"/>
      <c r="N65" s="150" t="str">
        <f t="shared" si="0"/>
        <v/>
      </c>
      <c r="O65" s="140"/>
      <c r="P65" s="140"/>
      <c r="Q65" s="140"/>
      <c r="R65" s="117"/>
      <c r="S65" s="117"/>
      <c r="T65" s="121"/>
      <c r="U65" s="117"/>
      <c r="V65" s="117"/>
      <c r="W65" s="117"/>
      <c r="X65" s="143"/>
      <c r="Y65" s="83" t="str">
        <f t="shared" si="16"/>
        <v/>
      </c>
      <c r="Z65" s="83" t="str">
        <f t="shared" si="17"/>
        <v/>
      </c>
      <c r="AA65" s="83" t="str">
        <f t="shared" si="18"/>
        <v/>
      </c>
      <c r="AB65" s="83" t="str">
        <f t="shared" si="4"/>
        <v/>
      </c>
      <c r="AC65" s="83" t="str">
        <f t="shared" si="11"/>
        <v/>
      </c>
      <c r="AD65" s="83" t="str">
        <f t="shared" si="19"/>
        <v/>
      </c>
      <c r="AE65" s="142" t="str">
        <f t="shared" si="12"/>
        <v/>
      </c>
      <c r="AF65" s="142" t="str">
        <f t="shared" si="20"/>
        <v/>
      </c>
      <c r="AG65" s="142" t="str">
        <f t="shared" si="13"/>
        <v/>
      </c>
      <c r="AH65" s="142" t="str">
        <f t="shared" si="10"/>
        <v/>
      </c>
      <c r="AI65" s="142" t="str">
        <f t="shared" si="14"/>
        <v/>
      </c>
      <c r="AJ65" s="142" t="str">
        <f t="shared" si="15"/>
        <v/>
      </c>
    </row>
    <row r="66" spans="1:36" x14ac:dyDescent="0.3">
      <c r="A66" s="107"/>
      <c r="B66" s="141"/>
      <c r="C66" s="109"/>
      <c r="D66" s="138"/>
      <c r="E66" s="138"/>
      <c r="F66" s="138"/>
      <c r="G66" s="116"/>
      <c r="H66" s="116"/>
      <c r="I66" s="119"/>
      <c r="J66" s="116"/>
      <c r="K66" s="116"/>
      <c r="L66" s="116"/>
      <c r="M66" s="116"/>
      <c r="N66" s="150" t="str">
        <f t="shared" si="0"/>
        <v/>
      </c>
      <c r="O66" s="140"/>
      <c r="P66" s="140"/>
      <c r="Q66" s="140"/>
      <c r="R66" s="117"/>
      <c r="S66" s="117"/>
      <c r="T66" s="121"/>
      <c r="U66" s="117"/>
      <c r="V66" s="117"/>
      <c r="W66" s="117"/>
      <c r="X66" s="143"/>
      <c r="Y66" s="83" t="str">
        <f t="shared" si="16"/>
        <v/>
      </c>
      <c r="Z66" s="83" t="str">
        <f t="shared" si="17"/>
        <v/>
      </c>
      <c r="AA66" s="83" t="str">
        <f t="shared" si="18"/>
        <v/>
      </c>
      <c r="AB66" s="83" t="str">
        <f t="shared" si="4"/>
        <v/>
      </c>
      <c r="AC66" s="83" t="str">
        <f t="shared" si="11"/>
        <v/>
      </c>
      <c r="AD66" s="83" t="str">
        <f t="shared" si="19"/>
        <v/>
      </c>
      <c r="AE66" s="142" t="str">
        <f t="shared" si="12"/>
        <v/>
      </c>
      <c r="AF66" s="142" t="str">
        <f t="shared" si="20"/>
        <v/>
      </c>
      <c r="AG66" s="142" t="str">
        <f t="shared" si="13"/>
        <v/>
      </c>
      <c r="AH66" s="142" t="str">
        <f t="shared" si="10"/>
        <v/>
      </c>
      <c r="AI66" s="142" t="str">
        <f t="shared" si="14"/>
        <v/>
      </c>
      <c r="AJ66" s="142" t="str">
        <f t="shared" si="15"/>
        <v/>
      </c>
    </row>
    <row r="67" spans="1:36" x14ac:dyDescent="0.3">
      <c r="A67" s="107"/>
      <c r="B67" s="141"/>
      <c r="C67" s="109"/>
      <c r="D67" s="138"/>
      <c r="E67" s="138"/>
      <c r="F67" s="138"/>
      <c r="G67" s="116"/>
      <c r="H67" s="116"/>
      <c r="I67" s="119"/>
      <c r="J67" s="116"/>
      <c r="K67" s="116"/>
      <c r="L67" s="116"/>
      <c r="M67" s="116"/>
      <c r="N67" s="150" t="str">
        <f t="shared" ref="N67:N103" si="21">+IFERROR(O67/D67,"")</f>
        <v/>
      </c>
      <c r="O67" s="140"/>
      <c r="P67" s="140"/>
      <c r="Q67" s="140"/>
      <c r="R67" s="117"/>
      <c r="S67" s="117"/>
      <c r="T67" s="121"/>
      <c r="U67" s="117"/>
      <c r="V67" s="117"/>
      <c r="W67" s="117"/>
      <c r="X67" s="143"/>
      <c r="Y67" s="83" t="str">
        <f t="shared" si="16"/>
        <v/>
      </c>
      <c r="Z67" s="83" t="str">
        <f t="shared" si="17"/>
        <v/>
      </c>
      <c r="AA67" s="83" t="str">
        <f t="shared" si="18"/>
        <v/>
      </c>
      <c r="AB67" s="83" t="str">
        <f t="shared" ref="AB67:AB103" si="22">IF(AND(G67&gt;R67,L67&gt;0),"BULL","")</f>
        <v/>
      </c>
      <c r="AC67" s="83" t="str">
        <f t="shared" si="11"/>
        <v/>
      </c>
      <c r="AD67" s="83" t="str">
        <f t="shared" si="19"/>
        <v/>
      </c>
      <c r="AE67" s="142" t="str">
        <f t="shared" si="12"/>
        <v/>
      </c>
      <c r="AF67" s="142" t="str">
        <f t="shared" si="20"/>
        <v/>
      </c>
      <c r="AG67" s="142" t="str">
        <f t="shared" si="13"/>
        <v/>
      </c>
      <c r="AH67" s="142" t="str">
        <f t="shared" si="10"/>
        <v/>
      </c>
      <c r="AI67" s="142" t="str">
        <f t="shared" si="14"/>
        <v/>
      </c>
      <c r="AJ67" s="142" t="str">
        <f t="shared" si="15"/>
        <v/>
      </c>
    </row>
    <row r="68" spans="1:36" x14ac:dyDescent="0.3">
      <c r="A68" s="107"/>
      <c r="B68" s="141"/>
      <c r="C68" s="109"/>
      <c r="D68" s="138"/>
      <c r="E68" s="138"/>
      <c r="F68" s="138"/>
      <c r="G68" s="116"/>
      <c r="H68" s="116"/>
      <c r="I68" s="119"/>
      <c r="J68" s="116"/>
      <c r="K68" s="116"/>
      <c r="L68" s="116"/>
      <c r="M68" s="116"/>
      <c r="N68" s="150" t="str">
        <f t="shared" si="21"/>
        <v/>
      </c>
      <c r="O68" s="140"/>
      <c r="P68" s="140"/>
      <c r="Q68" s="140"/>
      <c r="R68" s="117"/>
      <c r="S68" s="117"/>
      <c r="T68" s="121"/>
      <c r="U68" s="117"/>
      <c r="V68" s="117"/>
      <c r="W68" s="117"/>
      <c r="X68" s="143"/>
      <c r="Y68" s="83" t="str">
        <f t="shared" si="16"/>
        <v/>
      </c>
      <c r="Z68" s="83" t="str">
        <f t="shared" si="17"/>
        <v/>
      </c>
      <c r="AA68" s="83" t="str">
        <f t="shared" si="18"/>
        <v/>
      </c>
      <c r="AB68" s="83" t="str">
        <f t="shared" si="22"/>
        <v/>
      </c>
      <c r="AC68" s="83" t="str">
        <f t="shared" si="11"/>
        <v/>
      </c>
      <c r="AD68" s="83" t="str">
        <f t="shared" si="19"/>
        <v/>
      </c>
      <c r="AE68" s="142" t="str">
        <f t="shared" si="12"/>
        <v/>
      </c>
      <c r="AF68" s="142" t="str">
        <f t="shared" si="20"/>
        <v/>
      </c>
      <c r="AG68" s="142" t="str">
        <f t="shared" si="13"/>
        <v/>
      </c>
      <c r="AH68" s="142" t="str">
        <f t="shared" ref="AH68:AH103" si="23">IF(AND(G68&lt;R68,W68&gt;0),"BEAR","")</f>
        <v/>
      </c>
      <c r="AI68" s="142" t="str">
        <f t="shared" si="14"/>
        <v/>
      </c>
      <c r="AJ68" s="142" t="str">
        <f t="shared" si="15"/>
        <v/>
      </c>
    </row>
    <row r="69" spans="1:36" x14ac:dyDescent="0.3">
      <c r="A69" s="107"/>
      <c r="B69" s="141"/>
      <c r="C69" s="109"/>
      <c r="D69" s="138"/>
      <c r="E69" s="138"/>
      <c r="F69" s="138"/>
      <c r="G69" s="116"/>
      <c r="H69" s="116"/>
      <c r="I69" s="119"/>
      <c r="J69" s="116"/>
      <c r="K69" s="116"/>
      <c r="L69" s="116"/>
      <c r="M69" s="116"/>
      <c r="N69" s="150" t="str">
        <f t="shared" si="21"/>
        <v/>
      </c>
      <c r="O69" s="140"/>
      <c r="P69" s="140"/>
      <c r="Q69" s="140"/>
      <c r="R69" s="117"/>
      <c r="S69" s="117"/>
      <c r="T69" s="121"/>
      <c r="U69" s="117"/>
      <c r="V69" s="117"/>
      <c r="W69" s="117"/>
      <c r="X69" s="143"/>
      <c r="Y69" s="83" t="str">
        <f t="shared" si="16"/>
        <v/>
      </c>
      <c r="Z69" s="83" t="str">
        <f t="shared" si="17"/>
        <v/>
      </c>
      <c r="AA69" s="83" t="str">
        <f t="shared" si="18"/>
        <v/>
      </c>
      <c r="AB69" s="83" t="str">
        <f t="shared" si="22"/>
        <v/>
      </c>
      <c r="AC69" s="83" t="str">
        <f t="shared" ref="AC69:AC103" si="24">IF(AND(E69&lt;E68,H69&lt;H68,N69&lt;N68),"BULL","")</f>
        <v/>
      </c>
      <c r="AD69" s="83" t="str">
        <f t="shared" si="19"/>
        <v/>
      </c>
      <c r="AE69" s="142" t="str">
        <f t="shared" si="12"/>
        <v/>
      </c>
      <c r="AF69" s="142" t="str">
        <f t="shared" si="20"/>
        <v/>
      </c>
      <c r="AG69" s="142" t="str">
        <f t="shared" si="13"/>
        <v/>
      </c>
      <c r="AH69" s="142" t="str">
        <f t="shared" si="23"/>
        <v/>
      </c>
      <c r="AI69" s="142" t="str">
        <f t="shared" si="14"/>
        <v/>
      </c>
      <c r="AJ69" s="142" t="str">
        <f t="shared" si="15"/>
        <v/>
      </c>
    </row>
    <row r="70" spans="1:36" x14ac:dyDescent="0.3">
      <c r="A70" s="107"/>
      <c r="B70" s="141"/>
      <c r="C70" s="109"/>
      <c r="D70" s="138"/>
      <c r="E70" s="138"/>
      <c r="F70" s="138"/>
      <c r="G70" s="116"/>
      <c r="H70" s="116"/>
      <c r="I70" s="119"/>
      <c r="J70" s="116"/>
      <c r="K70" s="116"/>
      <c r="L70" s="116"/>
      <c r="M70" s="116"/>
      <c r="N70" s="150" t="str">
        <f t="shared" si="21"/>
        <v/>
      </c>
      <c r="O70" s="140"/>
      <c r="P70" s="140"/>
      <c r="Q70" s="140"/>
      <c r="R70" s="117"/>
      <c r="S70" s="117"/>
      <c r="T70" s="121"/>
      <c r="U70" s="117"/>
      <c r="V70" s="117"/>
      <c r="W70" s="117"/>
      <c r="X70" s="143"/>
      <c r="Y70" s="83" t="str">
        <f t="shared" si="16"/>
        <v/>
      </c>
      <c r="Z70" s="83" t="str">
        <f t="shared" si="17"/>
        <v/>
      </c>
      <c r="AA70" s="83" t="str">
        <f t="shared" si="18"/>
        <v/>
      </c>
      <c r="AB70" s="83" t="str">
        <f t="shared" si="22"/>
        <v/>
      </c>
      <c r="AC70" s="83" t="str">
        <f t="shared" si="24"/>
        <v/>
      </c>
      <c r="AD70" s="83" t="str">
        <f t="shared" si="19"/>
        <v/>
      </c>
      <c r="AE70" s="142" t="str">
        <f t="shared" ref="AE70:AE103" si="25">IF(AND(T70&lt;0),"BEAR","")</f>
        <v/>
      </c>
      <c r="AF70" s="142" t="str">
        <f t="shared" si="20"/>
        <v/>
      </c>
      <c r="AG70" s="142" t="str">
        <f t="shared" ref="AG70:AG103" si="26">IF(AND(T70&lt;T69),"BEAR","")</f>
        <v/>
      </c>
      <c r="AH70" s="142" t="str">
        <f t="shared" si="23"/>
        <v/>
      </c>
      <c r="AI70" s="142" t="str">
        <f t="shared" si="14"/>
        <v/>
      </c>
      <c r="AJ70" s="142" t="str">
        <f t="shared" si="15"/>
        <v/>
      </c>
    </row>
    <row r="71" spans="1:36" x14ac:dyDescent="0.3">
      <c r="A71" s="107"/>
      <c r="B71" s="141"/>
      <c r="C71" s="109"/>
      <c r="D71" s="138"/>
      <c r="E71" s="138"/>
      <c r="F71" s="138"/>
      <c r="G71" s="116"/>
      <c r="H71" s="116"/>
      <c r="I71" s="119"/>
      <c r="J71" s="116"/>
      <c r="K71" s="116"/>
      <c r="L71" s="116"/>
      <c r="M71" s="116"/>
      <c r="N71" s="150" t="str">
        <f t="shared" si="21"/>
        <v/>
      </c>
      <c r="O71" s="140"/>
      <c r="P71" s="140"/>
      <c r="Q71" s="140"/>
      <c r="R71" s="117"/>
      <c r="S71" s="117"/>
      <c r="T71" s="121"/>
      <c r="U71" s="117"/>
      <c r="V71" s="117"/>
      <c r="W71" s="117"/>
      <c r="X71" s="143"/>
      <c r="Y71" s="83" t="str">
        <f t="shared" si="16"/>
        <v/>
      </c>
      <c r="Z71" s="83" t="str">
        <f t="shared" si="17"/>
        <v/>
      </c>
      <c r="AA71" s="83" t="str">
        <f t="shared" si="18"/>
        <v/>
      </c>
      <c r="AB71" s="83" t="str">
        <f t="shared" si="22"/>
        <v/>
      </c>
      <c r="AC71" s="83" t="str">
        <f t="shared" si="24"/>
        <v/>
      </c>
      <c r="AD71" s="83" t="str">
        <f t="shared" si="19"/>
        <v/>
      </c>
      <c r="AE71" s="142" t="str">
        <f t="shared" si="25"/>
        <v/>
      </c>
      <c r="AF71" s="142" t="str">
        <f t="shared" si="20"/>
        <v/>
      </c>
      <c r="AG71" s="142" t="str">
        <f t="shared" si="26"/>
        <v/>
      </c>
      <c r="AH71" s="142" t="str">
        <f t="shared" si="23"/>
        <v/>
      </c>
      <c r="AI71" s="142" t="str">
        <f t="shared" ref="AI71:AI103" si="27">IF(AND(N71&gt;N70,P71&gt;P70,S71&gt;S70),"BEAR","")</f>
        <v/>
      </c>
      <c r="AJ71" s="142" t="str">
        <f t="shared" ref="AJ71:AJ103" si="28">IF(AND(H71&lt;H70,E71&gt;E70,N71&lt;N70),"BEAR","")</f>
        <v/>
      </c>
    </row>
    <row r="72" spans="1:36" x14ac:dyDescent="0.3">
      <c r="A72" s="107"/>
      <c r="B72" s="141"/>
      <c r="C72" s="109"/>
      <c r="D72" s="138"/>
      <c r="E72" s="138"/>
      <c r="F72" s="138"/>
      <c r="G72" s="116"/>
      <c r="H72" s="116"/>
      <c r="I72" s="119"/>
      <c r="J72" s="116"/>
      <c r="K72" s="116"/>
      <c r="L72" s="116"/>
      <c r="M72" s="116"/>
      <c r="N72" s="150" t="str">
        <f t="shared" si="21"/>
        <v/>
      </c>
      <c r="O72" s="140"/>
      <c r="P72" s="140"/>
      <c r="Q72" s="140"/>
      <c r="R72" s="117"/>
      <c r="S72" s="117"/>
      <c r="T72" s="121"/>
      <c r="U72" s="117"/>
      <c r="V72" s="117"/>
      <c r="W72" s="117"/>
      <c r="X72" s="143"/>
      <c r="Y72" s="83" t="str">
        <f t="shared" ref="Y72:Y103" si="29">IF(AND(I72&lt;0),"BULL","")</f>
        <v/>
      </c>
      <c r="Z72" s="83" t="str">
        <f t="shared" ref="Z72:Z103" si="30">IF(AND(I72&lt;$I$3),"BULL","")</f>
        <v/>
      </c>
      <c r="AA72" s="83" t="str">
        <f t="shared" ref="AA72:AA103" si="31">IF(AND(I72&lt;I71),"BULL","")</f>
        <v/>
      </c>
      <c r="AB72" s="83" t="str">
        <f t="shared" si="22"/>
        <v/>
      </c>
      <c r="AC72" s="83" t="str">
        <f t="shared" si="24"/>
        <v/>
      </c>
      <c r="AD72" s="83" t="str">
        <f t="shared" ref="AD72:AD103" si="32">IF(AND(P72&gt;P71,N72&gt;N71,S72&lt;S71),"BULL","")</f>
        <v/>
      </c>
      <c r="AE72" s="142" t="str">
        <f t="shared" si="25"/>
        <v/>
      </c>
      <c r="AF72" s="142" t="str">
        <f t="shared" si="20"/>
        <v/>
      </c>
      <c r="AG72" s="142" t="str">
        <f t="shared" si="26"/>
        <v/>
      </c>
      <c r="AH72" s="142" t="str">
        <f t="shared" si="23"/>
        <v/>
      </c>
      <c r="AI72" s="142" t="str">
        <f t="shared" si="27"/>
        <v/>
      </c>
      <c r="AJ72" s="142" t="str">
        <f t="shared" si="28"/>
        <v/>
      </c>
    </row>
    <row r="73" spans="1:36" x14ac:dyDescent="0.3">
      <c r="A73" s="107"/>
      <c r="B73" s="141"/>
      <c r="C73" s="109"/>
      <c r="D73" s="138"/>
      <c r="E73" s="138"/>
      <c r="F73" s="138"/>
      <c r="G73" s="116"/>
      <c r="H73" s="116"/>
      <c r="I73" s="119"/>
      <c r="J73" s="116"/>
      <c r="K73" s="116"/>
      <c r="L73" s="116"/>
      <c r="M73" s="116"/>
      <c r="N73" s="150" t="str">
        <f t="shared" si="21"/>
        <v/>
      </c>
      <c r="O73" s="140"/>
      <c r="P73" s="140"/>
      <c r="Q73" s="140"/>
      <c r="R73" s="117"/>
      <c r="S73" s="117"/>
      <c r="T73" s="121"/>
      <c r="U73" s="117"/>
      <c r="V73" s="117"/>
      <c r="W73" s="117"/>
      <c r="X73" s="143"/>
      <c r="Y73" s="83" t="str">
        <f t="shared" si="29"/>
        <v/>
      </c>
      <c r="Z73" s="83" t="str">
        <f t="shared" si="30"/>
        <v/>
      </c>
      <c r="AA73" s="83" t="str">
        <f t="shared" si="31"/>
        <v/>
      </c>
      <c r="AB73" s="83" t="str">
        <f t="shared" si="22"/>
        <v/>
      </c>
      <c r="AC73" s="83" t="str">
        <f t="shared" si="24"/>
        <v/>
      </c>
      <c r="AD73" s="83" t="str">
        <f t="shared" si="32"/>
        <v/>
      </c>
      <c r="AE73" s="142" t="str">
        <f t="shared" si="25"/>
        <v/>
      </c>
      <c r="AF73" s="142" t="str">
        <f t="shared" ref="AF73:AF103" si="33">IF(AND(T73&lt;$T$3),"BEAR","")</f>
        <v/>
      </c>
      <c r="AG73" s="142" t="str">
        <f t="shared" si="26"/>
        <v/>
      </c>
      <c r="AH73" s="142" t="str">
        <f t="shared" si="23"/>
        <v/>
      </c>
      <c r="AI73" s="142" t="str">
        <f t="shared" si="27"/>
        <v/>
      </c>
      <c r="AJ73" s="142" t="str">
        <f t="shared" si="28"/>
        <v/>
      </c>
    </row>
    <row r="74" spans="1:36" x14ac:dyDescent="0.3">
      <c r="A74" s="107"/>
      <c r="B74" s="141"/>
      <c r="C74" s="109"/>
      <c r="D74" s="138"/>
      <c r="E74" s="138"/>
      <c r="F74" s="138"/>
      <c r="G74" s="116"/>
      <c r="H74" s="116"/>
      <c r="I74" s="119"/>
      <c r="J74" s="116"/>
      <c r="K74" s="116"/>
      <c r="L74" s="116"/>
      <c r="M74" s="116"/>
      <c r="N74" s="150" t="str">
        <f t="shared" si="21"/>
        <v/>
      </c>
      <c r="O74" s="140"/>
      <c r="P74" s="140"/>
      <c r="Q74" s="140"/>
      <c r="R74" s="117"/>
      <c r="S74" s="117"/>
      <c r="T74" s="121"/>
      <c r="U74" s="117"/>
      <c r="V74" s="117"/>
      <c r="W74" s="117"/>
      <c r="X74" s="143"/>
      <c r="Y74" s="83" t="str">
        <f t="shared" si="29"/>
        <v/>
      </c>
      <c r="Z74" s="83" t="str">
        <f t="shared" si="30"/>
        <v/>
      </c>
      <c r="AA74" s="83" t="str">
        <f t="shared" si="31"/>
        <v/>
      </c>
      <c r="AB74" s="83" t="str">
        <f t="shared" si="22"/>
        <v/>
      </c>
      <c r="AC74" s="83" t="str">
        <f t="shared" si="24"/>
        <v/>
      </c>
      <c r="AD74" s="83" t="str">
        <f t="shared" si="32"/>
        <v/>
      </c>
      <c r="AE74" s="142" t="str">
        <f t="shared" si="25"/>
        <v/>
      </c>
      <c r="AF74" s="142" t="str">
        <f t="shared" si="33"/>
        <v/>
      </c>
      <c r="AG74" s="142" t="str">
        <f t="shared" si="26"/>
        <v/>
      </c>
      <c r="AH74" s="142" t="str">
        <f t="shared" si="23"/>
        <v/>
      </c>
      <c r="AI74" s="142" t="str">
        <f t="shared" si="27"/>
        <v/>
      </c>
      <c r="AJ74" s="142" t="str">
        <f t="shared" si="28"/>
        <v/>
      </c>
    </row>
    <row r="75" spans="1:36" x14ac:dyDescent="0.3">
      <c r="A75" s="107"/>
      <c r="B75" s="141"/>
      <c r="C75" s="109"/>
      <c r="D75" s="138"/>
      <c r="E75" s="138"/>
      <c r="F75" s="138"/>
      <c r="G75" s="116"/>
      <c r="H75" s="116"/>
      <c r="I75" s="119"/>
      <c r="J75" s="116"/>
      <c r="K75" s="116"/>
      <c r="L75" s="116"/>
      <c r="M75" s="116"/>
      <c r="N75" s="150" t="str">
        <f t="shared" si="21"/>
        <v/>
      </c>
      <c r="O75" s="140"/>
      <c r="P75" s="140"/>
      <c r="Q75" s="140"/>
      <c r="R75" s="117"/>
      <c r="S75" s="117"/>
      <c r="T75" s="121"/>
      <c r="U75" s="117"/>
      <c r="V75" s="117"/>
      <c r="W75" s="117"/>
      <c r="X75" s="143"/>
      <c r="Y75" s="83" t="str">
        <f t="shared" si="29"/>
        <v/>
      </c>
      <c r="Z75" s="83" t="str">
        <f t="shared" si="30"/>
        <v/>
      </c>
      <c r="AA75" s="83" t="str">
        <f t="shared" si="31"/>
        <v/>
      </c>
      <c r="AB75" s="83" t="str">
        <f t="shared" si="22"/>
        <v/>
      </c>
      <c r="AC75" s="83" t="str">
        <f t="shared" si="24"/>
        <v/>
      </c>
      <c r="AD75" s="83" t="str">
        <f t="shared" si="32"/>
        <v/>
      </c>
      <c r="AE75" s="142" t="str">
        <f t="shared" si="25"/>
        <v/>
      </c>
      <c r="AF75" s="142" t="str">
        <f t="shared" si="33"/>
        <v/>
      </c>
      <c r="AG75" s="142" t="str">
        <f t="shared" si="26"/>
        <v/>
      </c>
      <c r="AH75" s="142" t="str">
        <f t="shared" si="23"/>
        <v/>
      </c>
      <c r="AI75" s="142" t="str">
        <f t="shared" si="27"/>
        <v/>
      </c>
      <c r="AJ75" s="142" t="str">
        <f t="shared" si="28"/>
        <v/>
      </c>
    </row>
    <row r="76" spans="1:36" x14ac:dyDescent="0.3">
      <c r="A76" s="107"/>
      <c r="B76" s="141"/>
      <c r="C76" s="109"/>
      <c r="D76" s="138"/>
      <c r="E76" s="138"/>
      <c r="F76" s="138"/>
      <c r="G76" s="116"/>
      <c r="H76" s="116"/>
      <c r="I76" s="119"/>
      <c r="J76" s="116"/>
      <c r="K76" s="116"/>
      <c r="L76" s="116"/>
      <c r="M76" s="116"/>
      <c r="N76" s="150" t="str">
        <f t="shared" si="21"/>
        <v/>
      </c>
      <c r="O76" s="140"/>
      <c r="P76" s="140"/>
      <c r="Q76" s="140"/>
      <c r="R76" s="117"/>
      <c r="S76" s="117"/>
      <c r="T76" s="121"/>
      <c r="U76" s="117"/>
      <c r="V76" s="117"/>
      <c r="W76" s="117"/>
      <c r="X76" s="143"/>
      <c r="Y76" s="83" t="str">
        <f t="shared" si="29"/>
        <v/>
      </c>
      <c r="Z76" s="83" t="str">
        <f t="shared" si="30"/>
        <v/>
      </c>
      <c r="AA76" s="83" t="str">
        <f t="shared" si="31"/>
        <v/>
      </c>
      <c r="AB76" s="83" t="str">
        <f t="shared" si="22"/>
        <v/>
      </c>
      <c r="AC76" s="83" t="str">
        <f t="shared" si="24"/>
        <v/>
      </c>
      <c r="AD76" s="83" t="str">
        <f t="shared" si="32"/>
        <v/>
      </c>
      <c r="AE76" s="142" t="str">
        <f t="shared" si="25"/>
        <v/>
      </c>
      <c r="AF76" s="142" t="str">
        <f t="shared" si="33"/>
        <v/>
      </c>
      <c r="AG76" s="142" t="str">
        <f t="shared" si="26"/>
        <v/>
      </c>
      <c r="AH76" s="142" t="str">
        <f t="shared" si="23"/>
        <v/>
      </c>
      <c r="AI76" s="142" t="str">
        <f t="shared" si="27"/>
        <v/>
      </c>
      <c r="AJ76" s="142" t="str">
        <f t="shared" si="28"/>
        <v/>
      </c>
    </row>
    <row r="77" spans="1:36" x14ac:dyDescent="0.3">
      <c r="A77" s="107"/>
      <c r="B77" s="141"/>
      <c r="C77" s="109"/>
      <c r="D77" s="138"/>
      <c r="E77" s="138"/>
      <c r="F77" s="138"/>
      <c r="G77" s="116"/>
      <c r="H77" s="116"/>
      <c r="I77" s="119"/>
      <c r="J77" s="116"/>
      <c r="K77" s="116"/>
      <c r="L77" s="116"/>
      <c r="M77" s="116"/>
      <c r="N77" s="150" t="str">
        <f t="shared" si="21"/>
        <v/>
      </c>
      <c r="O77" s="140"/>
      <c r="P77" s="140"/>
      <c r="Q77" s="140"/>
      <c r="R77" s="117"/>
      <c r="S77" s="117"/>
      <c r="T77" s="121"/>
      <c r="U77" s="117"/>
      <c r="V77" s="117"/>
      <c r="W77" s="117"/>
      <c r="X77" s="143"/>
      <c r="Y77" s="83" t="str">
        <f t="shared" si="29"/>
        <v/>
      </c>
      <c r="Z77" s="83" t="str">
        <f t="shared" si="30"/>
        <v/>
      </c>
      <c r="AA77" s="83" t="str">
        <f t="shared" si="31"/>
        <v/>
      </c>
      <c r="AB77" s="83" t="str">
        <f t="shared" si="22"/>
        <v/>
      </c>
      <c r="AC77" s="83" t="str">
        <f t="shared" si="24"/>
        <v/>
      </c>
      <c r="AD77" s="83" t="str">
        <f t="shared" si="32"/>
        <v/>
      </c>
      <c r="AE77" s="142" t="str">
        <f t="shared" si="25"/>
        <v/>
      </c>
      <c r="AF77" s="142" t="str">
        <f t="shared" si="33"/>
        <v/>
      </c>
      <c r="AG77" s="142" t="str">
        <f t="shared" si="26"/>
        <v/>
      </c>
      <c r="AH77" s="142" t="str">
        <f t="shared" si="23"/>
        <v/>
      </c>
      <c r="AI77" s="142" t="str">
        <f t="shared" si="27"/>
        <v/>
      </c>
      <c r="AJ77" s="142" t="str">
        <f t="shared" si="28"/>
        <v/>
      </c>
    </row>
    <row r="78" spans="1:36" x14ac:dyDescent="0.3">
      <c r="A78" s="107"/>
      <c r="B78" s="141"/>
      <c r="C78" s="109"/>
      <c r="D78" s="138"/>
      <c r="E78" s="138"/>
      <c r="F78" s="138"/>
      <c r="G78" s="116"/>
      <c r="H78" s="116"/>
      <c r="I78" s="119"/>
      <c r="J78" s="116"/>
      <c r="K78" s="116"/>
      <c r="L78" s="116"/>
      <c r="M78" s="116"/>
      <c r="N78" s="150" t="str">
        <f t="shared" si="21"/>
        <v/>
      </c>
      <c r="O78" s="140"/>
      <c r="P78" s="140"/>
      <c r="Q78" s="140"/>
      <c r="R78" s="117"/>
      <c r="S78" s="117"/>
      <c r="T78" s="121"/>
      <c r="U78" s="117"/>
      <c r="V78" s="117"/>
      <c r="W78" s="117"/>
      <c r="X78" s="143"/>
      <c r="Y78" s="83" t="str">
        <f t="shared" si="29"/>
        <v/>
      </c>
      <c r="Z78" s="83" t="str">
        <f t="shared" si="30"/>
        <v/>
      </c>
      <c r="AA78" s="83" t="str">
        <f t="shared" si="31"/>
        <v/>
      </c>
      <c r="AB78" s="83" t="str">
        <f t="shared" si="22"/>
        <v/>
      </c>
      <c r="AC78" s="83" t="str">
        <f t="shared" si="24"/>
        <v/>
      </c>
      <c r="AD78" s="83" t="str">
        <f t="shared" si="32"/>
        <v/>
      </c>
      <c r="AE78" s="142" t="str">
        <f t="shared" si="25"/>
        <v/>
      </c>
      <c r="AF78" s="142" t="str">
        <f t="shared" si="33"/>
        <v/>
      </c>
      <c r="AG78" s="142" t="str">
        <f t="shared" si="26"/>
        <v/>
      </c>
      <c r="AH78" s="142" t="str">
        <f t="shared" si="23"/>
        <v/>
      </c>
      <c r="AI78" s="142" t="str">
        <f t="shared" si="27"/>
        <v/>
      </c>
      <c r="AJ78" s="142" t="str">
        <f t="shared" si="28"/>
        <v/>
      </c>
    </row>
    <row r="79" spans="1:36" x14ac:dyDescent="0.3">
      <c r="A79" s="107"/>
      <c r="B79" s="141"/>
      <c r="C79" s="109"/>
      <c r="D79" s="138"/>
      <c r="E79" s="138"/>
      <c r="F79" s="138"/>
      <c r="G79" s="116"/>
      <c r="H79" s="116"/>
      <c r="I79" s="119"/>
      <c r="J79" s="116"/>
      <c r="K79" s="116"/>
      <c r="L79" s="116"/>
      <c r="M79" s="116"/>
      <c r="N79" s="150" t="str">
        <f t="shared" si="21"/>
        <v/>
      </c>
      <c r="O79" s="140"/>
      <c r="P79" s="140"/>
      <c r="Q79" s="140"/>
      <c r="R79" s="117"/>
      <c r="S79" s="117"/>
      <c r="T79" s="121"/>
      <c r="U79" s="117"/>
      <c r="V79" s="117"/>
      <c r="W79" s="117"/>
      <c r="X79" s="143"/>
      <c r="Y79" s="83" t="str">
        <f t="shared" si="29"/>
        <v/>
      </c>
      <c r="Z79" s="83" t="str">
        <f t="shared" si="30"/>
        <v/>
      </c>
      <c r="AA79" s="83" t="str">
        <f t="shared" si="31"/>
        <v/>
      </c>
      <c r="AB79" s="83" t="str">
        <f t="shared" si="22"/>
        <v/>
      </c>
      <c r="AC79" s="83" t="str">
        <f t="shared" si="24"/>
        <v/>
      </c>
      <c r="AD79" s="83" t="str">
        <f t="shared" si="32"/>
        <v/>
      </c>
      <c r="AE79" s="142" t="str">
        <f t="shared" si="25"/>
        <v/>
      </c>
      <c r="AF79" s="142" t="str">
        <f t="shared" si="33"/>
        <v/>
      </c>
      <c r="AG79" s="142" t="str">
        <f t="shared" si="26"/>
        <v/>
      </c>
      <c r="AH79" s="142" t="str">
        <f t="shared" si="23"/>
        <v/>
      </c>
      <c r="AI79" s="142" t="str">
        <f t="shared" si="27"/>
        <v/>
      </c>
      <c r="AJ79" s="142" t="str">
        <f t="shared" si="28"/>
        <v/>
      </c>
    </row>
    <row r="80" spans="1:36" x14ac:dyDescent="0.3">
      <c r="A80" s="107"/>
      <c r="B80" s="141"/>
      <c r="C80" s="109"/>
      <c r="D80" s="138"/>
      <c r="E80" s="138"/>
      <c r="F80" s="138"/>
      <c r="G80" s="116"/>
      <c r="H80" s="116"/>
      <c r="I80" s="119"/>
      <c r="J80" s="116"/>
      <c r="K80" s="116"/>
      <c r="L80" s="116"/>
      <c r="M80" s="116"/>
      <c r="N80" s="150" t="str">
        <f t="shared" si="21"/>
        <v/>
      </c>
      <c r="O80" s="140"/>
      <c r="P80" s="140"/>
      <c r="Q80" s="140"/>
      <c r="R80" s="117"/>
      <c r="S80" s="117"/>
      <c r="T80" s="121"/>
      <c r="U80" s="117"/>
      <c r="V80" s="117"/>
      <c r="W80" s="117"/>
      <c r="X80" s="143"/>
      <c r="Y80" s="83" t="str">
        <f t="shared" si="29"/>
        <v/>
      </c>
      <c r="Z80" s="83" t="str">
        <f t="shared" si="30"/>
        <v/>
      </c>
      <c r="AA80" s="83" t="str">
        <f t="shared" si="31"/>
        <v/>
      </c>
      <c r="AB80" s="83" t="str">
        <f t="shared" si="22"/>
        <v/>
      </c>
      <c r="AC80" s="83" t="str">
        <f t="shared" si="24"/>
        <v/>
      </c>
      <c r="AD80" s="83" t="str">
        <f t="shared" si="32"/>
        <v/>
      </c>
      <c r="AE80" s="142" t="str">
        <f t="shared" si="25"/>
        <v/>
      </c>
      <c r="AF80" s="142" t="str">
        <f t="shared" si="33"/>
        <v/>
      </c>
      <c r="AG80" s="142" t="str">
        <f t="shared" si="26"/>
        <v/>
      </c>
      <c r="AH80" s="142" t="str">
        <f t="shared" si="23"/>
        <v/>
      </c>
      <c r="AI80" s="142" t="str">
        <f t="shared" si="27"/>
        <v/>
      </c>
      <c r="AJ80" s="142" t="str">
        <f t="shared" si="28"/>
        <v/>
      </c>
    </row>
    <row r="81" spans="1:36" x14ac:dyDescent="0.3">
      <c r="A81" s="107"/>
      <c r="B81" s="141"/>
      <c r="C81" s="109"/>
      <c r="D81" s="138"/>
      <c r="E81" s="138"/>
      <c r="F81" s="138"/>
      <c r="G81" s="116"/>
      <c r="H81" s="116"/>
      <c r="I81" s="119"/>
      <c r="J81" s="116"/>
      <c r="K81" s="116"/>
      <c r="L81" s="116"/>
      <c r="M81" s="116"/>
      <c r="N81" s="150" t="str">
        <f t="shared" si="21"/>
        <v/>
      </c>
      <c r="O81" s="140"/>
      <c r="P81" s="140"/>
      <c r="Q81" s="140"/>
      <c r="R81" s="117"/>
      <c r="S81" s="117"/>
      <c r="T81" s="121"/>
      <c r="U81" s="117"/>
      <c r="V81" s="117"/>
      <c r="W81" s="117"/>
      <c r="X81" s="143"/>
      <c r="Y81" s="83" t="str">
        <f t="shared" si="29"/>
        <v/>
      </c>
      <c r="Z81" s="83" t="str">
        <f t="shared" si="30"/>
        <v/>
      </c>
      <c r="AA81" s="83" t="str">
        <f t="shared" si="31"/>
        <v/>
      </c>
      <c r="AB81" s="83" t="str">
        <f t="shared" si="22"/>
        <v/>
      </c>
      <c r="AC81" s="83" t="str">
        <f t="shared" si="24"/>
        <v/>
      </c>
      <c r="AD81" s="83" t="str">
        <f t="shared" si="32"/>
        <v/>
      </c>
      <c r="AE81" s="142" t="str">
        <f t="shared" si="25"/>
        <v/>
      </c>
      <c r="AF81" s="142" t="str">
        <f t="shared" si="33"/>
        <v/>
      </c>
      <c r="AG81" s="142" t="str">
        <f t="shared" si="26"/>
        <v/>
      </c>
      <c r="AH81" s="142" t="str">
        <f t="shared" si="23"/>
        <v/>
      </c>
      <c r="AI81" s="142" t="str">
        <f t="shared" si="27"/>
        <v/>
      </c>
      <c r="AJ81" s="142" t="str">
        <f t="shared" si="28"/>
        <v/>
      </c>
    </row>
    <row r="82" spans="1:36" x14ac:dyDescent="0.3">
      <c r="A82" s="107"/>
      <c r="B82" s="141"/>
      <c r="C82" s="109"/>
      <c r="D82" s="138"/>
      <c r="E82" s="138"/>
      <c r="F82" s="138"/>
      <c r="G82" s="116"/>
      <c r="H82" s="116"/>
      <c r="I82" s="119"/>
      <c r="J82" s="116"/>
      <c r="K82" s="116"/>
      <c r="L82" s="116"/>
      <c r="M82" s="116"/>
      <c r="N82" s="150" t="str">
        <f t="shared" si="21"/>
        <v/>
      </c>
      <c r="O82" s="140"/>
      <c r="P82" s="140"/>
      <c r="Q82" s="140"/>
      <c r="R82" s="117"/>
      <c r="S82" s="117"/>
      <c r="T82" s="121"/>
      <c r="U82" s="117"/>
      <c r="V82" s="117"/>
      <c r="W82" s="117"/>
      <c r="X82" s="143"/>
      <c r="Y82" s="83" t="str">
        <f t="shared" si="29"/>
        <v/>
      </c>
      <c r="Z82" s="83" t="str">
        <f t="shared" si="30"/>
        <v/>
      </c>
      <c r="AA82" s="83" t="str">
        <f t="shared" si="31"/>
        <v/>
      </c>
      <c r="AB82" s="83" t="str">
        <f t="shared" si="22"/>
        <v/>
      </c>
      <c r="AC82" s="83" t="str">
        <f t="shared" si="24"/>
        <v/>
      </c>
      <c r="AD82" s="83" t="str">
        <f t="shared" si="32"/>
        <v/>
      </c>
      <c r="AE82" s="142" t="str">
        <f t="shared" si="25"/>
        <v/>
      </c>
      <c r="AF82" s="142" t="str">
        <f t="shared" si="33"/>
        <v/>
      </c>
      <c r="AG82" s="142" t="str">
        <f t="shared" si="26"/>
        <v/>
      </c>
      <c r="AH82" s="142" t="str">
        <f t="shared" si="23"/>
        <v/>
      </c>
      <c r="AI82" s="142" t="str">
        <f t="shared" si="27"/>
        <v/>
      </c>
      <c r="AJ82" s="142" t="str">
        <f t="shared" si="28"/>
        <v/>
      </c>
    </row>
    <row r="83" spans="1:36" x14ac:dyDescent="0.3">
      <c r="A83" s="107"/>
      <c r="B83" s="141"/>
      <c r="C83" s="109"/>
      <c r="D83" s="138"/>
      <c r="E83" s="138"/>
      <c r="F83" s="138"/>
      <c r="G83" s="116"/>
      <c r="H83" s="116"/>
      <c r="I83" s="119"/>
      <c r="J83" s="116"/>
      <c r="K83" s="116"/>
      <c r="L83" s="116"/>
      <c r="M83" s="116"/>
      <c r="N83" s="150" t="str">
        <f t="shared" si="21"/>
        <v/>
      </c>
      <c r="O83" s="140"/>
      <c r="P83" s="140"/>
      <c r="Q83" s="140"/>
      <c r="R83" s="117"/>
      <c r="S83" s="117"/>
      <c r="T83" s="121"/>
      <c r="U83" s="117"/>
      <c r="V83" s="117"/>
      <c r="W83" s="117"/>
      <c r="X83" s="143"/>
      <c r="Y83" s="83" t="str">
        <f t="shared" si="29"/>
        <v/>
      </c>
      <c r="Z83" s="83" t="str">
        <f t="shared" si="30"/>
        <v/>
      </c>
      <c r="AA83" s="83" t="str">
        <f t="shared" si="31"/>
        <v/>
      </c>
      <c r="AB83" s="83" t="str">
        <f t="shared" si="22"/>
        <v/>
      </c>
      <c r="AC83" s="83" t="str">
        <f t="shared" si="24"/>
        <v/>
      </c>
      <c r="AD83" s="83" t="str">
        <f t="shared" si="32"/>
        <v/>
      </c>
      <c r="AE83" s="142" t="str">
        <f t="shared" si="25"/>
        <v/>
      </c>
      <c r="AF83" s="142" t="str">
        <f t="shared" si="33"/>
        <v/>
      </c>
      <c r="AG83" s="142" t="str">
        <f t="shared" si="26"/>
        <v/>
      </c>
      <c r="AH83" s="142" t="str">
        <f t="shared" si="23"/>
        <v/>
      </c>
      <c r="AI83" s="142" t="str">
        <f t="shared" si="27"/>
        <v/>
      </c>
      <c r="AJ83" s="142" t="str">
        <f t="shared" si="28"/>
        <v/>
      </c>
    </row>
    <row r="84" spans="1:36" x14ac:dyDescent="0.3">
      <c r="A84" s="107"/>
      <c r="B84" s="141"/>
      <c r="C84" s="109"/>
      <c r="D84" s="138"/>
      <c r="E84" s="138"/>
      <c r="F84" s="138"/>
      <c r="G84" s="116"/>
      <c r="H84" s="116"/>
      <c r="I84" s="119"/>
      <c r="J84" s="116"/>
      <c r="K84" s="116"/>
      <c r="L84" s="116"/>
      <c r="M84" s="116"/>
      <c r="N84" s="150" t="str">
        <f t="shared" si="21"/>
        <v/>
      </c>
      <c r="O84" s="140"/>
      <c r="P84" s="140"/>
      <c r="Q84" s="140"/>
      <c r="R84" s="117"/>
      <c r="S84" s="117"/>
      <c r="T84" s="121"/>
      <c r="U84" s="117"/>
      <c r="V84" s="117"/>
      <c r="W84" s="117"/>
      <c r="X84" s="143"/>
      <c r="Y84" s="83" t="str">
        <f t="shared" si="29"/>
        <v/>
      </c>
      <c r="Z84" s="83" t="str">
        <f t="shared" si="30"/>
        <v/>
      </c>
      <c r="AA84" s="83" t="str">
        <f t="shared" si="31"/>
        <v/>
      </c>
      <c r="AB84" s="83" t="str">
        <f t="shared" si="22"/>
        <v/>
      </c>
      <c r="AC84" s="83" t="str">
        <f t="shared" si="24"/>
        <v/>
      </c>
      <c r="AD84" s="83" t="str">
        <f t="shared" si="32"/>
        <v/>
      </c>
      <c r="AE84" s="142" t="str">
        <f t="shared" si="25"/>
        <v/>
      </c>
      <c r="AF84" s="142" t="str">
        <f t="shared" si="33"/>
        <v/>
      </c>
      <c r="AG84" s="142" t="str">
        <f t="shared" si="26"/>
        <v/>
      </c>
      <c r="AH84" s="142" t="str">
        <f t="shared" si="23"/>
        <v/>
      </c>
      <c r="AI84" s="142" t="str">
        <f t="shared" si="27"/>
        <v/>
      </c>
      <c r="AJ84" s="142" t="str">
        <f t="shared" si="28"/>
        <v/>
      </c>
    </row>
    <row r="85" spans="1:36" x14ac:dyDescent="0.3">
      <c r="A85" s="107"/>
      <c r="B85" s="141"/>
      <c r="C85" s="109"/>
      <c r="D85" s="138"/>
      <c r="E85" s="138"/>
      <c r="F85" s="138"/>
      <c r="G85" s="116"/>
      <c r="H85" s="116"/>
      <c r="I85" s="119"/>
      <c r="J85" s="116"/>
      <c r="K85" s="116"/>
      <c r="L85" s="116"/>
      <c r="M85" s="116"/>
      <c r="N85" s="150" t="str">
        <f t="shared" si="21"/>
        <v/>
      </c>
      <c r="O85" s="140"/>
      <c r="P85" s="140"/>
      <c r="Q85" s="140"/>
      <c r="R85" s="117"/>
      <c r="S85" s="117"/>
      <c r="T85" s="121"/>
      <c r="U85" s="117"/>
      <c r="V85" s="117"/>
      <c r="W85" s="117"/>
      <c r="X85" s="143"/>
      <c r="Y85" s="83" t="str">
        <f t="shared" si="29"/>
        <v/>
      </c>
      <c r="Z85" s="83" t="str">
        <f t="shared" si="30"/>
        <v/>
      </c>
      <c r="AA85" s="83" t="str">
        <f t="shared" si="31"/>
        <v/>
      </c>
      <c r="AB85" s="83" t="str">
        <f t="shared" si="22"/>
        <v/>
      </c>
      <c r="AC85" s="83" t="str">
        <f t="shared" si="24"/>
        <v/>
      </c>
      <c r="AD85" s="83" t="str">
        <f t="shared" si="32"/>
        <v/>
      </c>
      <c r="AE85" s="142" t="str">
        <f t="shared" si="25"/>
        <v/>
      </c>
      <c r="AF85" s="142" t="str">
        <f t="shared" si="33"/>
        <v/>
      </c>
      <c r="AG85" s="142" t="str">
        <f t="shared" si="26"/>
        <v/>
      </c>
      <c r="AH85" s="142" t="str">
        <f t="shared" si="23"/>
        <v/>
      </c>
      <c r="AI85" s="142" t="str">
        <f t="shared" si="27"/>
        <v/>
      </c>
      <c r="AJ85" s="142" t="str">
        <f t="shared" si="28"/>
        <v/>
      </c>
    </row>
    <row r="86" spans="1:36" x14ac:dyDescent="0.3">
      <c r="A86" s="107"/>
      <c r="B86" s="141"/>
      <c r="C86" s="109"/>
      <c r="D86" s="138"/>
      <c r="E86" s="138"/>
      <c r="F86" s="138"/>
      <c r="G86" s="116"/>
      <c r="H86" s="116"/>
      <c r="I86" s="119"/>
      <c r="J86" s="116"/>
      <c r="K86" s="116"/>
      <c r="L86" s="116"/>
      <c r="M86" s="116"/>
      <c r="N86" s="150" t="str">
        <f t="shared" si="21"/>
        <v/>
      </c>
      <c r="O86" s="140"/>
      <c r="P86" s="140"/>
      <c r="Q86" s="140"/>
      <c r="R86" s="117"/>
      <c r="S86" s="117"/>
      <c r="T86" s="121"/>
      <c r="U86" s="117"/>
      <c r="V86" s="117"/>
      <c r="W86" s="117"/>
      <c r="X86" s="143"/>
      <c r="Y86" s="83" t="str">
        <f t="shared" si="29"/>
        <v/>
      </c>
      <c r="Z86" s="83" t="str">
        <f t="shared" si="30"/>
        <v/>
      </c>
      <c r="AA86" s="83" t="str">
        <f t="shared" si="31"/>
        <v/>
      </c>
      <c r="AB86" s="83" t="str">
        <f t="shared" si="22"/>
        <v/>
      </c>
      <c r="AC86" s="83" t="str">
        <f t="shared" si="24"/>
        <v/>
      </c>
      <c r="AD86" s="83" t="str">
        <f t="shared" si="32"/>
        <v/>
      </c>
      <c r="AE86" s="142" t="str">
        <f t="shared" si="25"/>
        <v/>
      </c>
      <c r="AF86" s="142" t="str">
        <f t="shared" si="33"/>
        <v/>
      </c>
      <c r="AG86" s="142" t="str">
        <f t="shared" si="26"/>
        <v/>
      </c>
      <c r="AH86" s="142" t="str">
        <f t="shared" si="23"/>
        <v/>
      </c>
      <c r="AI86" s="142" t="str">
        <f t="shared" si="27"/>
        <v/>
      </c>
      <c r="AJ86" s="142" t="str">
        <f t="shared" si="28"/>
        <v/>
      </c>
    </row>
    <row r="87" spans="1:36" x14ac:dyDescent="0.3">
      <c r="A87" s="107"/>
      <c r="B87" s="141"/>
      <c r="C87" s="109"/>
      <c r="D87" s="138"/>
      <c r="E87" s="138"/>
      <c r="F87" s="138"/>
      <c r="G87" s="116"/>
      <c r="H87" s="116"/>
      <c r="I87" s="119"/>
      <c r="J87" s="116"/>
      <c r="K87" s="116"/>
      <c r="L87" s="116"/>
      <c r="M87" s="116"/>
      <c r="N87" s="150" t="str">
        <f t="shared" si="21"/>
        <v/>
      </c>
      <c r="O87" s="140"/>
      <c r="P87" s="140"/>
      <c r="Q87" s="140"/>
      <c r="R87" s="117"/>
      <c r="S87" s="117"/>
      <c r="T87" s="121"/>
      <c r="U87" s="117"/>
      <c r="V87" s="117"/>
      <c r="W87" s="117"/>
      <c r="X87" s="143"/>
      <c r="Y87" s="83" t="str">
        <f t="shared" si="29"/>
        <v/>
      </c>
      <c r="Z87" s="83" t="str">
        <f t="shared" si="30"/>
        <v/>
      </c>
      <c r="AA87" s="83" t="str">
        <f t="shared" si="31"/>
        <v/>
      </c>
      <c r="AB87" s="83" t="str">
        <f t="shared" si="22"/>
        <v/>
      </c>
      <c r="AC87" s="83" t="str">
        <f t="shared" si="24"/>
        <v/>
      </c>
      <c r="AD87" s="83" t="str">
        <f t="shared" si="32"/>
        <v/>
      </c>
      <c r="AE87" s="142" t="str">
        <f t="shared" si="25"/>
        <v/>
      </c>
      <c r="AF87" s="142" t="str">
        <f t="shared" si="33"/>
        <v/>
      </c>
      <c r="AG87" s="142" t="str">
        <f t="shared" si="26"/>
        <v/>
      </c>
      <c r="AH87" s="142" t="str">
        <f t="shared" si="23"/>
        <v/>
      </c>
      <c r="AI87" s="142" t="str">
        <f t="shared" si="27"/>
        <v/>
      </c>
      <c r="AJ87" s="142" t="str">
        <f t="shared" si="28"/>
        <v/>
      </c>
    </row>
    <row r="88" spans="1:36" x14ac:dyDescent="0.3">
      <c r="A88" s="107"/>
      <c r="B88" s="141"/>
      <c r="C88" s="109"/>
      <c r="D88" s="138"/>
      <c r="E88" s="138"/>
      <c r="F88" s="138"/>
      <c r="G88" s="116"/>
      <c r="H88" s="116"/>
      <c r="I88" s="119"/>
      <c r="J88" s="116"/>
      <c r="K88" s="116"/>
      <c r="L88" s="116"/>
      <c r="M88" s="116"/>
      <c r="N88" s="150" t="str">
        <f t="shared" si="21"/>
        <v/>
      </c>
      <c r="O88" s="140"/>
      <c r="P88" s="140"/>
      <c r="Q88" s="140"/>
      <c r="R88" s="117"/>
      <c r="S88" s="117"/>
      <c r="T88" s="121"/>
      <c r="U88" s="117"/>
      <c r="V88" s="117"/>
      <c r="W88" s="117"/>
      <c r="X88" s="143"/>
      <c r="Y88" s="83" t="str">
        <f t="shared" si="29"/>
        <v/>
      </c>
      <c r="Z88" s="83" t="str">
        <f t="shared" si="30"/>
        <v/>
      </c>
      <c r="AA88" s="83" t="str">
        <f t="shared" si="31"/>
        <v/>
      </c>
      <c r="AB88" s="83" t="str">
        <f t="shared" si="22"/>
        <v/>
      </c>
      <c r="AC88" s="83" t="str">
        <f t="shared" si="24"/>
        <v/>
      </c>
      <c r="AD88" s="83" t="str">
        <f t="shared" si="32"/>
        <v/>
      </c>
      <c r="AE88" s="142" t="str">
        <f t="shared" si="25"/>
        <v/>
      </c>
      <c r="AF88" s="142" t="str">
        <f t="shared" si="33"/>
        <v/>
      </c>
      <c r="AG88" s="142" t="str">
        <f t="shared" si="26"/>
        <v/>
      </c>
      <c r="AH88" s="142" t="str">
        <f t="shared" si="23"/>
        <v/>
      </c>
      <c r="AI88" s="142" t="str">
        <f t="shared" si="27"/>
        <v/>
      </c>
      <c r="AJ88" s="142" t="str">
        <f t="shared" si="28"/>
        <v/>
      </c>
    </row>
    <row r="89" spans="1:36" x14ac:dyDescent="0.3">
      <c r="A89" s="107"/>
      <c r="B89" s="141"/>
      <c r="C89" s="109"/>
      <c r="D89" s="138"/>
      <c r="E89" s="138"/>
      <c r="F89" s="138"/>
      <c r="G89" s="116"/>
      <c r="H89" s="116"/>
      <c r="I89" s="119"/>
      <c r="J89" s="116"/>
      <c r="K89" s="116"/>
      <c r="L89" s="116"/>
      <c r="M89" s="116"/>
      <c r="N89" s="150" t="str">
        <f t="shared" si="21"/>
        <v/>
      </c>
      <c r="O89" s="140"/>
      <c r="P89" s="140"/>
      <c r="Q89" s="140"/>
      <c r="R89" s="117"/>
      <c r="S89" s="117"/>
      <c r="T89" s="121"/>
      <c r="U89" s="117"/>
      <c r="V89" s="117"/>
      <c r="W89" s="117"/>
      <c r="X89" s="143"/>
      <c r="Y89" s="83" t="str">
        <f t="shared" si="29"/>
        <v/>
      </c>
      <c r="Z89" s="83" t="str">
        <f t="shared" si="30"/>
        <v/>
      </c>
      <c r="AA89" s="83" t="str">
        <f t="shared" si="31"/>
        <v/>
      </c>
      <c r="AB89" s="83" t="str">
        <f t="shared" si="22"/>
        <v/>
      </c>
      <c r="AC89" s="83" t="str">
        <f t="shared" si="24"/>
        <v/>
      </c>
      <c r="AD89" s="83" t="str">
        <f t="shared" si="32"/>
        <v/>
      </c>
      <c r="AE89" s="142" t="str">
        <f t="shared" si="25"/>
        <v/>
      </c>
      <c r="AF89" s="142" t="str">
        <f t="shared" si="33"/>
        <v/>
      </c>
      <c r="AG89" s="142" t="str">
        <f t="shared" si="26"/>
        <v/>
      </c>
      <c r="AH89" s="142" t="str">
        <f t="shared" si="23"/>
        <v/>
      </c>
      <c r="AI89" s="142" t="str">
        <f t="shared" si="27"/>
        <v/>
      </c>
      <c r="AJ89" s="142" t="str">
        <f t="shared" si="28"/>
        <v/>
      </c>
    </row>
    <row r="90" spans="1:36" x14ac:dyDescent="0.3">
      <c r="A90" s="107"/>
      <c r="B90" s="141"/>
      <c r="C90" s="109"/>
      <c r="D90" s="138"/>
      <c r="E90" s="138"/>
      <c r="F90" s="138"/>
      <c r="G90" s="116"/>
      <c r="H90" s="116"/>
      <c r="I90" s="119"/>
      <c r="J90" s="116"/>
      <c r="K90" s="116"/>
      <c r="L90" s="116"/>
      <c r="M90" s="116"/>
      <c r="N90" s="150" t="str">
        <f t="shared" si="21"/>
        <v/>
      </c>
      <c r="O90" s="140"/>
      <c r="P90" s="140"/>
      <c r="Q90" s="140"/>
      <c r="R90" s="117"/>
      <c r="S90" s="117"/>
      <c r="T90" s="121"/>
      <c r="U90" s="117"/>
      <c r="V90" s="117"/>
      <c r="W90" s="117"/>
      <c r="X90" s="143"/>
      <c r="Y90" s="83" t="str">
        <f t="shared" si="29"/>
        <v/>
      </c>
      <c r="Z90" s="83" t="str">
        <f t="shared" si="30"/>
        <v/>
      </c>
      <c r="AA90" s="83" t="str">
        <f t="shared" si="31"/>
        <v/>
      </c>
      <c r="AB90" s="83" t="str">
        <f t="shared" si="22"/>
        <v/>
      </c>
      <c r="AC90" s="83" t="str">
        <f t="shared" si="24"/>
        <v/>
      </c>
      <c r="AD90" s="83" t="str">
        <f t="shared" si="32"/>
        <v/>
      </c>
      <c r="AE90" s="142" t="str">
        <f t="shared" si="25"/>
        <v/>
      </c>
      <c r="AF90" s="142" t="str">
        <f t="shared" si="33"/>
        <v/>
      </c>
      <c r="AG90" s="142" t="str">
        <f t="shared" si="26"/>
        <v/>
      </c>
      <c r="AH90" s="142" t="str">
        <f t="shared" si="23"/>
        <v/>
      </c>
      <c r="AI90" s="142" t="str">
        <f t="shared" si="27"/>
        <v/>
      </c>
      <c r="AJ90" s="142" t="str">
        <f t="shared" si="28"/>
        <v/>
      </c>
    </row>
    <row r="91" spans="1:36" x14ac:dyDescent="0.3">
      <c r="A91" s="107"/>
      <c r="B91" s="141"/>
      <c r="C91" s="109"/>
      <c r="D91" s="138"/>
      <c r="E91" s="138"/>
      <c r="F91" s="138"/>
      <c r="G91" s="116"/>
      <c r="H91" s="116"/>
      <c r="I91" s="119"/>
      <c r="J91" s="116"/>
      <c r="K91" s="116"/>
      <c r="L91" s="116"/>
      <c r="M91" s="116"/>
      <c r="N91" s="150" t="str">
        <f t="shared" si="21"/>
        <v/>
      </c>
      <c r="O91" s="140"/>
      <c r="P91" s="140"/>
      <c r="Q91" s="140"/>
      <c r="R91" s="117"/>
      <c r="S91" s="117"/>
      <c r="T91" s="121"/>
      <c r="U91" s="117"/>
      <c r="V91" s="117"/>
      <c r="W91" s="117"/>
      <c r="X91" s="143"/>
      <c r="Y91" s="83" t="str">
        <f t="shared" si="29"/>
        <v/>
      </c>
      <c r="Z91" s="83" t="str">
        <f t="shared" si="30"/>
        <v/>
      </c>
      <c r="AA91" s="83" t="str">
        <f t="shared" si="31"/>
        <v/>
      </c>
      <c r="AB91" s="83" t="str">
        <f t="shared" si="22"/>
        <v/>
      </c>
      <c r="AC91" s="83" t="str">
        <f t="shared" si="24"/>
        <v/>
      </c>
      <c r="AD91" s="83" t="str">
        <f t="shared" si="32"/>
        <v/>
      </c>
      <c r="AE91" s="142" t="str">
        <f t="shared" si="25"/>
        <v/>
      </c>
      <c r="AF91" s="142" t="str">
        <f t="shared" si="33"/>
        <v/>
      </c>
      <c r="AG91" s="142" t="str">
        <f t="shared" si="26"/>
        <v/>
      </c>
      <c r="AH91" s="142" t="str">
        <f t="shared" si="23"/>
        <v/>
      </c>
      <c r="AI91" s="142" t="str">
        <f t="shared" si="27"/>
        <v/>
      </c>
      <c r="AJ91" s="142" t="str">
        <f t="shared" si="28"/>
        <v/>
      </c>
    </row>
    <row r="92" spans="1:36" x14ac:dyDescent="0.3">
      <c r="A92" s="107"/>
      <c r="B92" s="141"/>
      <c r="C92" s="109"/>
      <c r="D92" s="138"/>
      <c r="E92" s="138"/>
      <c r="F92" s="138"/>
      <c r="G92" s="116"/>
      <c r="H92" s="116"/>
      <c r="I92" s="119"/>
      <c r="J92" s="116"/>
      <c r="K92" s="116"/>
      <c r="L92" s="116"/>
      <c r="M92" s="116"/>
      <c r="N92" s="150" t="str">
        <f t="shared" si="21"/>
        <v/>
      </c>
      <c r="O92" s="140"/>
      <c r="P92" s="140"/>
      <c r="Q92" s="140"/>
      <c r="R92" s="117"/>
      <c r="S92" s="117"/>
      <c r="T92" s="121"/>
      <c r="U92" s="117"/>
      <c r="V92" s="117"/>
      <c r="W92" s="117"/>
      <c r="X92" s="143"/>
      <c r="Y92" s="83" t="str">
        <f t="shared" si="29"/>
        <v/>
      </c>
      <c r="Z92" s="83" t="str">
        <f t="shared" si="30"/>
        <v/>
      </c>
      <c r="AA92" s="83" t="str">
        <f t="shared" si="31"/>
        <v/>
      </c>
      <c r="AB92" s="83" t="str">
        <f t="shared" si="22"/>
        <v/>
      </c>
      <c r="AC92" s="83" t="str">
        <f t="shared" si="24"/>
        <v/>
      </c>
      <c r="AD92" s="83" t="str">
        <f t="shared" si="32"/>
        <v/>
      </c>
      <c r="AE92" s="142" t="str">
        <f t="shared" si="25"/>
        <v/>
      </c>
      <c r="AF92" s="142" t="str">
        <f t="shared" si="33"/>
        <v/>
      </c>
      <c r="AG92" s="142" t="str">
        <f t="shared" si="26"/>
        <v/>
      </c>
      <c r="AH92" s="142" t="str">
        <f t="shared" si="23"/>
        <v/>
      </c>
      <c r="AI92" s="142" t="str">
        <f t="shared" si="27"/>
        <v/>
      </c>
      <c r="AJ92" s="142" t="str">
        <f t="shared" si="28"/>
        <v/>
      </c>
    </row>
    <row r="93" spans="1:36" x14ac:dyDescent="0.3">
      <c r="A93" s="107"/>
      <c r="B93" s="141"/>
      <c r="C93" s="109"/>
      <c r="D93" s="138"/>
      <c r="E93" s="138"/>
      <c r="F93" s="138"/>
      <c r="G93" s="116"/>
      <c r="H93" s="116"/>
      <c r="I93" s="119"/>
      <c r="J93" s="116"/>
      <c r="K93" s="116"/>
      <c r="L93" s="116"/>
      <c r="M93" s="116"/>
      <c r="N93" s="150" t="str">
        <f t="shared" si="21"/>
        <v/>
      </c>
      <c r="O93" s="140"/>
      <c r="P93" s="140"/>
      <c r="Q93" s="140"/>
      <c r="R93" s="117"/>
      <c r="S93" s="117"/>
      <c r="T93" s="121"/>
      <c r="U93" s="117"/>
      <c r="V93" s="117"/>
      <c r="W93" s="117"/>
      <c r="X93" s="143"/>
      <c r="Y93" s="83" t="str">
        <f t="shared" si="29"/>
        <v/>
      </c>
      <c r="Z93" s="83" t="str">
        <f t="shared" si="30"/>
        <v/>
      </c>
      <c r="AA93" s="83" t="str">
        <f t="shared" si="31"/>
        <v/>
      </c>
      <c r="AB93" s="83" t="str">
        <f t="shared" si="22"/>
        <v/>
      </c>
      <c r="AC93" s="83" t="str">
        <f t="shared" si="24"/>
        <v/>
      </c>
      <c r="AD93" s="83" t="str">
        <f t="shared" si="32"/>
        <v/>
      </c>
      <c r="AE93" s="142" t="str">
        <f t="shared" si="25"/>
        <v/>
      </c>
      <c r="AF93" s="142" t="str">
        <f t="shared" si="33"/>
        <v/>
      </c>
      <c r="AG93" s="142" t="str">
        <f t="shared" si="26"/>
        <v/>
      </c>
      <c r="AH93" s="142" t="str">
        <f t="shared" si="23"/>
        <v/>
      </c>
      <c r="AI93" s="142" t="str">
        <f t="shared" si="27"/>
        <v/>
      </c>
      <c r="AJ93" s="142" t="str">
        <f t="shared" si="28"/>
        <v/>
      </c>
    </row>
    <row r="94" spans="1:36" x14ac:dyDescent="0.3">
      <c r="A94" s="107"/>
      <c r="B94" s="141"/>
      <c r="C94" s="109"/>
      <c r="D94" s="138"/>
      <c r="E94" s="138"/>
      <c r="F94" s="138"/>
      <c r="G94" s="116"/>
      <c r="H94" s="116"/>
      <c r="I94" s="119"/>
      <c r="J94" s="116"/>
      <c r="K94" s="116"/>
      <c r="L94" s="116"/>
      <c r="M94" s="116"/>
      <c r="N94" s="150" t="str">
        <f t="shared" si="21"/>
        <v/>
      </c>
      <c r="O94" s="140"/>
      <c r="P94" s="140"/>
      <c r="Q94" s="140"/>
      <c r="R94" s="117"/>
      <c r="S94" s="117"/>
      <c r="T94" s="121"/>
      <c r="U94" s="117"/>
      <c r="V94" s="117"/>
      <c r="W94" s="117"/>
      <c r="X94" s="143"/>
      <c r="Y94" s="83" t="str">
        <f t="shared" si="29"/>
        <v/>
      </c>
      <c r="Z94" s="83" t="str">
        <f t="shared" si="30"/>
        <v/>
      </c>
      <c r="AA94" s="83" t="str">
        <f t="shared" si="31"/>
        <v/>
      </c>
      <c r="AB94" s="83" t="str">
        <f t="shared" si="22"/>
        <v/>
      </c>
      <c r="AC94" s="83" t="str">
        <f t="shared" si="24"/>
        <v/>
      </c>
      <c r="AD94" s="83" t="str">
        <f t="shared" si="32"/>
        <v/>
      </c>
      <c r="AE94" s="142" t="str">
        <f t="shared" si="25"/>
        <v/>
      </c>
      <c r="AF94" s="142" t="str">
        <f t="shared" si="33"/>
        <v/>
      </c>
      <c r="AG94" s="142" t="str">
        <f t="shared" si="26"/>
        <v/>
      </c>
      <c r="AH94" s="142" t="str">
        <f t="shared" si="23"/>
        <v/>
      </c>
      <c r="AI94" s="142" t="str">
        <f t="shared" si="27"/>
        <v/>
      </c>
      <c r="AJ94" s="142" t="str">
        <f t="shared" si="28"/>
        <v/>
      </c>
    </row>
    <row r="95" spans="1:36" x14ac:dyDescent="0.3">
      <c r="A95" s="107"/>
      <c r="B95" s="141"/>
      <c r="C95" s="109"/>
      <c r="D95" s="138"/>
      <c r="E95" s="138"/>
      <c r="F95" s="138"/>
      <c r="G95" s="116"/>
      <c r="H95" s="116"/>
      <c r="I95" s="119"/>
      <c r="J95" s="116"/>
      <c r="K95" s="116"/>
      <c r="L95" s="116"/>
      <c r="M95" s="116"/>
      <c r="N95" s="150" t="str">
        <f t="shared" si="21"/>
        <v/>
      </c>
      <c r="O95" s="140"/>
      <c r="P95" s="140"/>
      <c r="Q95" s="140"/>
      <c r="R95" s="117"/>
      <c r="S95" s="117"/>
      <c r="T95" s="121"/>
      <c r="U95" s="117"/>
      <c r="V95" s="117"/>
      <c r="W95" s="117"/>
      <c r="X95" s="143"/>
      <c r="Y95" s="83" t="str">
        <f t="shared" si="29"/>
        <v/>
      </c>
      <c r="Z95" s="83" t="str">
        <f t="shared" si="30"/>
        <v/>
      </c>
      <c r="AA95" s="83" t="str">
        <f t="shared" si="31"/>
        <v/>
      </c>
      <c r="AB95" s="83" t="str">
        <f t="shared" si="22"/>
        <v/>
      </c>
      <c r="AC95" s="83" t="str">
        <f t="shared" si="24"/>
        <v/>
      </c>
      <c r="AD95" s="83" t="str">
        <f t="shared" si="32"/>
        <v/>
      </c>
      <c r="AE95" s="142" t="str">
        <f t="shared" si="25"/>
        <v/>
      </c>
      <c r="AF95" s="142" t="str">
        <f t="shared" si="33"/>
        <v/>
      </c>
      <c r="AG95" s="142" t="str">
        <f t="shared" si="26"/>
        <v/>
      </c>
      <c r="AH95" s="142" t="str">
        <f t="shared" si="23"/>
        <v/>
      </c>
      <c r="AI95" s="142" t="str">
        <f t="shared" si="27"/>
        <v/>
      </c>
      <c r="AJ95" s="142" t="str">
        <f t="shared" si="28"/>
        <v/>
      </c>
    </row>
    <row r="96" spans="1:36" x14ac:dyDescent="0.3">
      <c r="A96" s="107"/>
      <c r="B96" s="141"/>
      <c r="C96" s="109"/>
      <c r="D96" s="138"/>
      <c r="E96" s="138"/>
      <c r="F96" s="138"/>
      <c r="G96" s="116"/>
      <c r="H96" s="116"/>
      <c r="I96" s="119"/>
      <c r="J96" s="116"/>
      <c r="K96" s="116"/>
      <c r="L96" s="116"/>
      <c r="M96" s="116"/>
      <c r="N96" s="150" t="str">
        <f t="shared" si="21"/>
        <v/>
      </c>
      <c r="O96" s="140"/>
      <c r="P96" s="140"/>
      <c r="Q96" s="140"/>
      <c r="R96" s="117"/>
      <c r="S96" s="117"/>
      <c r="T96" s="121"/>
      <c r="U96" s="117"/>
      <c r="V96" s="117"/>
      <c r="W96" s="117"/>
      <c r="X96" s="143"/>
      <c r="Y96" s="83" t="str">
        <f t="shared" si="29"/>
        <v/>
      </c>
      <c r="Z96" s="83" t="str">
        <f t="shared" si="30"/>
        <v/>
      </c>
      <c r="AA96" s="83" t="str">
        <f t="shared" si="31"/>
        <v/>
      </c>
      <c r="AB96" s="83" t="str">
        <f t="shared" si="22"/>
        <v/>
      </c>
      <c r="AC96" s="83" t="str">
        <f t="shared" si="24"/>
        <v/>
      </c>
      <c r="AD96" s="83" t="str">
        <f t="shared" si="32"/>
        <v/>
      </c>
      <c r="AE96" s="142" t="str">
        <f t="shared" si="25"/>
        <v/>
      </c>
      <c r="AF96" s="142" t="str">
        <f t="shared" si="33"/>
        <v/>
      </c>
      <c r="AG96" s="142" t="str">
        <f t="shared" si="26"/>
        <v/>
      </c>
      <c r="AH96" s="142" t="str">
        <f t="shared" si="23"/>
        <v/>
      </c>
      <c r="AI96" s="142" t="str">
        <f t="shared" si="27"/>
        <v/>
      </c>
      <c r="AJ96" s="142" t="str">
        <f t="shared" si="28"/>
        <v/>
      </c>
    </row>
    <row r="97" spans="1:36" x14ac:dyDescent="0.3">
      <c r="A97" s="107"/>
      <c r="B97" s="141"/>
      <c r="C97" s="109"/>
      <c r="D97" s="138"/>
      <c r="E97" s="138"/>
      <c r="F97" s="138"/>
      <c r="G97" s="116"/>
      <c r="H97" s="116"/>
      <c r="I97" s="119"/>
      <c r="J97" s="116"/>
      <c r="K97" s="116"/>
      <c r="L97" s="116"/>
      <c r="M97" s="116"/>
      <c r="N97" s="150" t="str">
        <f t="shared" si="21"/>
        <v/>
      </c>
      <c r="O97" s="140"/>
      <c r="P97" s="140"/>
      <c r="Q97" s="140"/>
      <c r="R97" s="117"/>
      <c r="S97" s="117"/>
      <c r="T97" s="121"/>
      <c r="U97" s="117"/>
      <c r="V97" s="117"/>
      <c r="W97" s="117"/>
      <c r="X97" s="143"/>
      <c r="Y97" s="83" t="str">
        <f t="shared" si="29"/>
        <v/>
      </c>
      <c r="Z97" s="83" t="str">
        <f t="shared" si="30"/>
        <v/>
      </c>
      <c r="AA97" s="83" t="str">
        <f t="shared" si="31"/>
        <v/>
      </c>
      <c r="AB97" s="83" t="str">
        <f t="shared" si="22"/>
        <v/>
      </c>
      <c r="AC97" s="83" t="str">
        <f t="shared" si="24"/>
        <v/>
      </c>
      <c r="AD97" s="83" t="str">
        <f t="shared" si="32"/>
        <v/>
      </c>
      <c r="AE97" s="142" t="str">
        <f t="shared" si="25"/>
        <v/>
      </c>
      <c r="AF97" s="142" t="str">
        <f t="shared" si="33"/>
        <v/>
      </c>
      <c r="AG97" s="142" t="str">
        <f t="shared" si="26"/>
        <v/>
      </c>
      <c r="AH97" s="142" t="str">
        <f t="shared" si="23"/>
        <v/>
      </c>
      <c r="AI97" s="142" t="str">
        <f t="shared" si="27"/>
        <v/>
      </c>
      <c r="AJ97" s="142" t="str">
        <f t="shared" si="28"/>
        <v/>
      </c>
    </row>
    <row r="98" spans="1:36" x14ac:dyDescent="0.3">
      <c r="A98" s="107"/>
      <c r="B98" s="141"/>
      <c r="C98" s="109"/>
      <c r="D98" s="138"/>
      <c r="E98" s="138"/>
      <c r="F98" s="138"/>
      <c r="G98" s="116"/>
      <c r="H98" s="116"/>
      <c r="I98" s="119"/>
      <c r="J98" s="116"/>
      <c r="K98" s="116"/>
      <c r="L98" s="116"/>
      <c r="M98" s="116"/>
      <c r="N98" s="150" t="str">
        <f t="shared" si="21"/>
        <v/>
      </c>
      <c r="O98" s="140"/>
      <c r="P98" s="140"/>
      <c r="Q98" s="140"/>
      <c r="R98" s="117"/>
      <c r="S98" s="117"/>
      <c r="T98" s="121"/>
      <c r="U98" s="117"/>
      <c r="V98" s="117"/>
      <c r="W98" s="117"/>
      <c r="X98" s="143"/>
      <c r="Y98" s="83" t="str">
        <f t="shared" si="29"/>
        <v/>
      </c>
      <c r="Z98" s="83" t="str">
        <f t="shared" si="30"/>
        <v/>
      </c>
      <c r="AA98" s="83" t="str">
        <f t="shared" si="31"/>
        <v/>
      </c>
      <c r="AB98" s="83" t="str">
        <f t="shared" si="22"/>
        <v/>
      </c>
      <c r="AC98" s="83" t="str">
        <f t="shared" si="24"/>
        <v/>
      </c>
      <c r="AD98" s="83" t="str">
        <f t="shared" si="32"/>
        <v/>
      </c>
      <c r="AE98" s="142" t="str">
        <f t="shared" si="25"/>
        <v/>
      </c>
      <c r="AF98" s="142" t="str">
        <f t="shared" si="33"/>
        <v/>
      </c>
      <c r="AG98" s="142" t="str">
        <f t="shared" si="26"/>
        <v/>
      </c>
      <c r="AH98" s="142" t="str">
        <f t="shared" si="23"/>
        <v/>
      </c>
      <c r="AI98" s="142" t="str">
        <f t="shared" si="27"/>
        <v/>
      </c>
      <c r="AJ98" s="142" t="str">
        <f t="shared" si="28"/>
        <v/>
      </c>
    </row>
    <row r="99" spans="1:36" x14ac:dyDescent="0.3">
      <c r="A99" s="107"/>
      <c r="B99" s="141"/>
      <c r="C99" s="109"/>
      <c r="D99" s="138"/>
      <c r="E99" s="138"/>
      <c r="F99" s="138"/>
      <c r="G99" s="116"/>
      <c r="H99" s="116"/>
      <c r="I99" s="119"/>
      <c r="J99" s="116"/>
      <c r="K99" s="116"/>
      <c r="L99" s="116"/>
      <c r="M99" s="116"/>
      <c r="N99" s="150" t="str">
        <f t="shared" si="21"/>
        <v/>
      </c>
      <c r="O99" s="140"/>
      <c r="P99" s="140"/>
      <c r="Q99" s="140"/>
      <c r="R99" s="117"/>
      <c r="S99" s="117"/>
      <c r="T99" s="121"/>
      <c r="U99" s="117"/>
      <c r="V99" s="117"/>
      <c r="W99" s="117"/>
      <c r="X99" s="143"/>
      <c r="Y99" s="83" t="str">
        <f t="shared" si="29"/>
        <v/>
      </c>
      <c r="Z99" s="83" t="str">
        <f t="shared" si="30"/>
        <v/>
      </c>
      <c r="AA99" s="83" t="str">
        <f t="shared" si="31"/>
        <v/>
      </c>
      <c r="AB99" s="83" t="str">
        <f t="shared" si="22"/>
        <v/>
      </c>
      <c r="AC99" s="83" t="str">
        <f t="shared" si="24"/>
        <v/>
      </c>
      <c r="AD99" s="83" t="str">
        <f t="shared" si="32"/>
        <v/>
      </c>
      <c r="AE99" s="142" t="str">
        <f t="shared" si="25"/>
        <v/>
      </c>
      <c r="AF99" s="142" t="str">
        <f t="shared" si="33"/>
        <v/>
      </c>
      <c r="AG99" s="142" t="str">
        <f t="shared" si="26"/>
        <v/>
      </c>
      <c r="AH99" s="142" t="str">
        <f t="shared" si="23"/>
        <v/>
      </c>
      <c r="AI99" s="142" t="str">
        <f t="shared" si="27"/>
        <v/>
      </c>
      <c r="AJ99" s="142" t="str">
        <f t="shared" si="28"/>
        <v/>
      </c>
    </row>
    <row r="100" spans="1:36" x14ac:dyDescent="0.3">
      <c r="A100" s="107"/>
      <c r="B100" s="141"/>
      <c r="C100" s="109"/>
      <c r="D100" s="138"/>
      <c r="E100" s="138"/>
      <c r="F100" s="138"/>
      <c r="G100" s="116"/>
      <c r="H100" s="116"/>
      <c r="I100" s="119"/>
      <c r="J100" s="116"/>
      <c r="K100" s="116"/>
      <c r="L100" s="116"/>
      <c r="M100" s="116"/>
      <c r="N100" s="150" t="str">
        <f t="shared" si="21"/>
        <v/>
      </c>
      <c r="O100" s="140"/>
      <c r="P100" s="140"/>
      <c r="Q100" s="140"/>
      <c r="R100" s="117"/>
      <c r="S100" s="117"/>
      <c r="T100" s="121"/>
      <c r="U100" s="117"/>
      <c r="V100" s="117"/>
      <c r="W100" s="117"/>
      <c r="X100" s="143"/>
      <c r="Y100" s="83" t="str">
        <f t="shared" si="29"/>
        <v/>
      </c>
      <c r="Z100" s="83" t="str">
        <f t="shared" si="30"/>
        <v/>
      </c>
      <c r="AA100" s="83" t="str">
        <f t="shared" si="31"/>
        <v/>
      </c>
      <c r="AB100" s="83" t="str">
        <f t="shared" si="22"/>
        <v/>
      </c>
      <c r="AC100" s="83" t="str">
        <f t="shared" si="24"/>
        <v/>
      </c>
      <c r="AD100" s="83" t="str">
        <f t="shared" si="32"/>
        <v/>
      </c>
      <c r="AE100" s="142" t="str">
        <f t="shared" si="25"/>
        <v/>
      </c>
      <c r="AF100" s="142" t="str">
        <f t="shared" si="33"/>
        <v/>
      </c>
      <c r="AG100" s="142" t="str">
        <f t="shared" si="26"/>
        <v/>
      </c>
      <c r="AH100" s="142" t="str">
        <f t="shared" si="23"/>
        <v/>
      </c>
      <c r="AI100" s="142" t="str">
        <f t="shared" si="27"/>
        <v/>
      </c>
      <c r="AJ100" s="142" t="str">
        <f t="shared" si="28"/>
        <v/>
      </c>
    </row>
    <row r="101" spans="1:36" x14ac:dyDescent="0.3">
      <c r="A101" s="107"/>
      <c r="B101" s="141"/>
      <c r="C101" s="109"/>
      <c r="D101" s="138"/>
      <c r="E101" s="138"/>
      <c r="F101" s="138"/>
      <c r="G101" s="116"/>
      <c r="H101" s="116"/>
      <c r="I101" s="119"/>
      <c r="J101" s="116"/>
      <c r="K101" s="116"/>
      <c r="L101" s="116"/>
      <c r="M101" s="116"/>
      <c r="N101" s="150" t="str">
        <f t="shared" si="21"/>
        <v/>
      </c>
      <c r="O101" s="140"/>
      <c r="P101" s="140"/>
      <c r="Q101" s="140"/>
      <c r="R101" s="117"/>
      <c r="S101" s="117"/>
      <c r="T101" s="121"/>
      <c r="U101" s="117"/>
      <c r="V101" s="117"/>
      <c r="W101" s="117"/>
      <c r="X101" s="143"/>
      <c r="Y101" s="83" t="str">
        <f t="shared" si="29"/>
        <v/>
      </c>
      <c r="Z101" s="83" t="str">
        <f t="shared" si="30"/>
        <v/>
      </c>
      <c r="AA101" s="83" t="str">
        <f t="shared" si="31"/>
        <v/>
      </c>
      <c r="AB101" s="83" t="str">
        <f t="shared" si="22"/>
        <v/>
      </c>
      <c r="AC101" s="83" t="str">
        <f t="shared" si="24"/>
        <v/>
      </c>
      <c r="AD101" s="83" t="str">
        <f t="shared" si="32"/>
        <v/>
      </c>
      <c r="AE101" s="142" t="str">
        <f t="shared" si="25"/>
        <v/>
      </c>
      <c r="AF101" s="142" t="str">
        <f t="shared" si="33"/>
        <v/>
      </c>
      <c r="AG101" s="142" t="str">
        <f t="shared" si="26"/>
        <v/>
      </c>
      <c r="AH101" s="142" t="str">
        <f t="shared" si="23"/>
        <v/>
      </c>
      <c r="AI101" s="142" t="str">
        <f t="shared" si="27"/>
        <v/>
      </c>
      <c r="AJ101" s="142" t="str">
        <f t="shared" si="28"/>
        <v/>
      </c>
    </row>
    <row r="102" spans="1:36" x14ac:dyDescent="0.3">
      <c r="A102" s="107"/>
      <c r="B102" s="141"/>
      <c r="C102" s="109"/>
      <c r="D102" s="138"/>
      <c r="E102" s="138"/>
      <c r="F102" s="138"/>
      <c r="G102" s="116"/>
      <c r="H102" s="116"/>
      <c r="I102" s="119"/>
      <c r="J102" s="116"/>
      <c r="K102" s="116"/>
      <c r="L102" s="116"/>
      <c r="M102" s="116"/>
      <c r="N102" s="150" t="str">
        <f t="shared" si="21"/>
        <v/>
      </c>
      <c r="O102" s="140"/>
      <c r="P102" s="140"/>
      <c r="Q102" s="140"/>
      <c r="R102" s="117"/>
      <c r="S102" s="117"/>
      <c r="T102" s="121"/>
      <c r="U102" s="117"/>
      <c r="V102" s="117"/>
      <c r="W102" s="117"/>
      <c r="X102" s="143"/>
      <c r="Y102" s="83" t="str">
        <f t="shared" si="29"/>
        <v/>
      </c>
      <c r="Z102" s="83" t="str">
        <f t="shared" si="30"/>
        <v/>
      </c>
      <c r="AA102" s="83" t="str">
        <f t="shared" si="31"/>
        <v/>
      </c>
      <c r="AB102" s="83" t="str">
        <f t="shared" si="22"/>
        <v/>
      </c>
      <c r="AC102" s="83" t="str">
        <f t="shared" si="24"/>
        <v/>
      </c>
      <c r="AD102" s="83" t="str">
        <f t="shared" si="32"/>
        <v/>
      </c>
      <c r="AE102" s="142" t="str">
        <f t="shared" si="25"/>
        <v/>
      </c>
      <c r="AF102" s="142" t="str">
        <f t="shared" si="33"/>
        <v/>
      </c>
      <c r="AG102" s="142" t="str">
        <f t="shared" si="26"/>
        <v/>
      </c>
      <c r="AH102" s="142" t="str">
        <f t="shared" si="23"/>
        <v/>
      </c>
      <c r="AI102" s="142" t="str">
        <f t="shared" si="27"/>
        <v/>
      </c>
      <c r="AJ102" s="142" t="str">
        <f t="shared" si="28"/>
        <v/>
      </c>
    </row>
    <row r="103" spans="1:36" x14ac:dyDescent="0.3">
      <c r="A103" s="107"/>
      <c r="B103" s="141"/>
      <c r="C103" s="109"/>
      <c r="D103" s="138"/>
      <c r="E103" s="138"/>
      <c r="F103" s="138"/>
      <c r="G103" s="116"/>
      <c r="H103" s="116"/>
      <c r="I103" s="119"/>
      <c r="J103" s="116"/>
      <c r="K103" s="116"/>
      <c r="L103" s="116"/>
      <c r="M103" s="116"/>
      <c r="N103" s="150" t="str">
        <f t="shared" si="21"/>
        <v/>
      </c>
      <c r="O103" s="140"/>
      <c r="P103" s="140"/>
      <c r="Q103" s="140"/>
      <c r="R103" s="117"/>
      <c r="S103" s="117"/>
      <c r="T103" s="121"/>
      <c r="U103" s="117"/>
      <c r="V103" s="117"/>
      <c r="W103" s="117"/>
      <c r="X103" s="143"/>
      <c r="Y103" s="83" t="str">
        <f t="shared" si="29"/>
        <v/>
      </c>
      <c r="Z103" s="83" t="str">
        <f t="shared" si="30"/>
        <v/>
      </c>
      <c r="AA103" s="83" t="str">
        <f t="shared" si="31"/>
        <v/>
      </c>
      <c r="AB103" s="83" t="str">
        <f t="shared" si="22"/>
        <v/>
      </c>
      <c r="AC103" s="83" t="str">
        <f t="shared" si="24"/>
        <v/>
      </c>
      <c r="AD103" s="83" t="str">
        <f t="shared" si="32"/>
        <v/>
      </c>
      <c r="AE103" s="142" t="str">
        <f t="shared" si="25"/>
        <v/>
      </c>
      <c r="AF103" s="142" t="str">
        <f t="shared" si="33"/>
        <v/>
      </c>
      <c r="AG103" s="142" t="str">
        <f t="shared" si="26"/>
        <v/>
      </c>
      <c r="AH103" s="142" t="str">
        <f t="shared" si="23"/>
        <v/>
      </c>
      <c r="AI103" s="142" t="str">
        <f t="shared" si="27"/>
        <v/>
      </c>
      <c r="AJ103" s="142" t="str">
        <f t="shared" si="28"/>
        <v/>
      </c>
    </row>
    <row r="104" spans="1:36" x14ac:dyDescent="0.3">
      <c r="A104" s="107"/>
      <c r="B104" s="141"/>
      <c r="C104" s="109"/>
      <c r="D104" s="138"/>
      <c r="E104" s="138"/>
      <c r="F104" s="138"/>
      <c r="G104" s="116"/>
      <c r="H104" s="116"/>
      <c r="I104" s="119"/>
      <c r="J104" s="116"/>
      <c r="K104" s="116"/>
      <c r="L104" s="116"/>
      <c r="M104" s="116"/>
      <c r="N104" s="150"/>
      <c r="O104" s="140"/>
      <c r="P104" s="140"/>
      <c r="Q104" s="140"/>
      <c r="R104" s="117"/>
      <c r="S104" s="117"/>
      <c r="T104" s="121"/>
      <c r="U104" s="117"/>
      <c r="V104" s="117"/>
      <c r="W104" s="117"/>
      <c r="X104" s="143"/>
      <c r="Y104" s="83"/>
      <c r="Z104" s="83"/>
      <c r="AA104" s="83"/>
      <c r="AB104" s="83"/>
      <c r="AC104" s="83"/>
      <c r="AD104" s="83"/>
      <c r="AE104" s="142"/>
      <c r="AF104" s="142"/>
      <c r="AG104" s="142"/>
      <c r="AH104" s="142"/>
      <c r="AI104" s="142"/>
      <c r="AJ104" s="142"/>
    </row>
    <row r="105" spans="1:36" x14ac:dyDescent="0.3">
      <c r="A105" s="107"/>
      <c r="B105" s="141"/>
      <c r="C105" s="109"/>
      <c r="D105" s="138"/>
      <c r="E105" s="138"/>
      <c r="F105" s="138"/>
      <c r="G105" s="116"/>
      <c r="H105" s="116"/>
      <c r="I105" s="119"/>
      <c r="J105" s="116"/>
      <c r="K105" s="116"/>
      <c r="L105" s="116"/>
      <c r="M105" s="116"/>
      <c r="N105" s="150"/>
      <c r="O105" s="140"/>
      <c r="P105" s="140"/>
      <c r="Q105" s="140"/>
      <c r="R105" s="117"/>
      <c r="S105" s="117"/>
      <c r="T105" s="121"/>
      <c r="U105" s="117"/>
      <c r="V105" s="117"/>
      <c r="W105" s="117"/>
      <c r="X105" s="143"/>
      <c r="Y105" s="83"/>
      <c r="Z105" s="83"/>
      <c r="AA105" s="83"/>
      <c r="AB105" s="83"/>
      <c r="AC105" s="83"/>
      <c r="AD105" s="83"/>
      <c r="AE105" s="142"/>
      <c r="AF105" s="142"/>
      <c r="AG105" s="142"/>
      <c r="AH105" s="142"/>
      <c r="AI105" s="142"/>
      <c r="AJ105" s="142"/>
    </row>
    <row r="106" spans="1:36" x14ac:dyDescent="0.3">
      <c r="A106" s="107"/>
      <c r="B106" s="141"/>
      <c r="C106" s="109"/>
      <c r="D106" s="138"/>
      <c r="E106" s="138"/>
      <c r="F106" s="138"/>
      <c r="G106" s="116"/>
      <c r="H106" s="116"/>
      <c r="I106" s="119"/>
      <c r="J106" s="116"/>
      <c r="K106" s="116"/>
      <c r="L106" s="116"/>
      <c r="M106" s="116"/>
      <c r="N106" s="150"/>
      <c r="O106" s="140"/>
      <c r="P106" s="140"/>
      <c r="Q106" s="140"/>
      <c r="R106" s="117"/>
      <c r="S106" s="117"/>
      <c r="T106" s="121"/>
      <c r="U106" s="117"/>
      <c r="V106" s="117"/>
      <c r="W106" s="117"/>
      <c r="X106" s="143"/>
      <c r="Y106" s="83"/>
      <c r="Z106" s="83"/>
      <c r="AA106" s="83"/>
      <c r="AB106" s="83"/>
      <c r="AC106" s="83"/>
      <c r="AD106" s="83"/>
      <c r="AE106" s="142"/>
      <c r="AF106" s="142"/>
      <c r="AG106" s="142"/>
      <c r="AH106" s="142"/>
      <c r="AI106" s="142"/>
      <c r="AJ106" s="142"/>
    </row>
    <row r="107" spans="1:36" x14ac:dyDescent="0.3">
      <c r="A107" s="107"/>
      <c r="B107" s="141"/>
      <c r="C107" s="109"/>
      <c r="D107" s="138"/>
      <c r="E107" s="138"/>
      <c r="F107" s="138"/>
      <c r="G107" s="116"/>
      <c r="H107" s="116"/>
      <c r="I107" s="119"/>
      <c r="J107" s="116"/>
      <c r="K107" s="116"/>
      <c r="L107" s="116"/>
      <c r="M107" s="116"/>
      <c r="N107" s="150"/>
      <c r="O107" s="140"/>
      <c r="P107" s="140"/>
      <c r="Q107" s="140"/>
      <c r="R107" s="117"/>
      <c r="S107" s="117"/>
      <c r="T107" s="121"/>
      <c r="U107" s="117"/>
      <c r="V107" s="117"/>
      <c r="W107" s="117"/>
      <c r="X107" s="143"/>
      <c r="Y107" s="83"/>
      <c r="Z107" s="83"/>
      <c r="AA107" s="83"/>
      <c r="AB107" s="83"/>
      <c r="AC107" s="83"/>
      <c r="AD107" s="83"/>
      <c r="AE107" s="142"/>
      <c r="AF107" s="142"/>
      <c r="AG107" s="142"/>
      <c r="AH107" s="142"/>
      <c r="AI107" s="142"/>
      <c r="AJ107" s="142"/>
    </row>
    <row r="108" spans="1:36" x14ac:dyDescent="0.3">
      <c r="A108" s="107"/>
      <c r="B108" s="141"/>
      <c r="C108" s="109"/>
      <c r="D108" s="138"/>
      <c r="E108" s="138"/>
      <c r="F108" s="138"/>
      <c r="G108" s="116"/>
      <c r="H108" s="116"/>
      <c r="I108" s="119"/>
      <c r="J108" s="116"/>
      <c r="K108" s="116"/>
      <c r="L108" s="116"/>
      <c r="M108" s="116"/>
      <c r="N108" s="150"/>
      <c r="O108" s="140"/>
      <c r="P108" s="140"/>
      <c r="Q108" s="140"/>
      <c r="R108" s="117"/>
      <c r="S108" s="117"/>
      <c r="T108" s="121"/>
      <c r="U108" s="117"/>
      <c r="V108" s="117"/>
      <c r="W108" s="117"/>
      <c r="X108" s="143"/>
      <c r="Y108" s="83"/>
      <c r="Z108" s="83"/>
      <c r="AA108" s="83"/>
      <c r="AB108" s="83"/>
      <c r="AC108" s="83"/>
      <c r="AD108" s="83"/>
      <c r="AE108" s="142"/>
      <c r="AF108" s="142"/>
      <c r="AG108" s="142"/>
      <c r="AH108" s="142"/>
      <c r="AI108" s="142"/>
      <c r="AJ108" s="142"/>
    </row>
    <row r="109" spans="1:36" x14ac:dyDescent="0.3">
      <c r="A109" s="107"/>
      <c r="B109" s="141"/>
      <c r="C109" s="109"/>
      <c r="D109" s="138"/>
      <c r="E109" s="138"/>
      <c r="F109" s="138"/>
      <c r="G109" s="116"/>
      <c r="H109" s="116"/>
      <c r="I109" s="119"/>
      <c r="J109" s="116"/>
      <c r="K109" s="116"/>
      <c r="L109" s="116"/>
      <c r="M109" s="116"/>
      <c r="N109" s="150"/>
      <c r="O109" s="140"/>
      <c r="P109" s="140"/>
      <c r="Q109" s="140"/>
      <c r="R109" s="117"/>
      <c r="S109" s="117"/>
      <c r="T109" s="121"/>
      <c r="U109" s="117"/>
      <c r="V109" s="117"/>
      <c r="W109" s="117"/>
      <c r="X109" s="143"/>
      <c r="Y109" s="83"/>
      <c r="Z109" s="83"/>
      <c r="AA109" s="83"/>
      <c r="AB109" s="83"/>
      <c r="AC109" s="83"/>
      <c r="AD109" s="83"/>
      <c r="AE109" s="142"/>
      <c r="AF109" s="142"/>
      <c r="AG109" s="142"/>
      <c r="AH109" s="142"/>
      <c r="AI109" s="142"/>
      <c r="AJ109" s="142"/>
    </row>
    <row r="110" spans="1:36" x14ac:dyDescent="0.3">
      <c r="A110" s="107"/>
      <c r="B110" s="141"/>
      <c r="C110" s="109"/>
      <c r="D110" s="138"/>
      <c r="E110" s="138"/>
      <c r="F110" s="138"/>
      <c r="G110" s="116"/>
      <c r="H110" s="116"/>
      <c r="I110" s="119"/>
      <c r="J110" s="116"/>
      <c r="K110" s="116"/>
      <c r="L110" s="116"/>
      <c r="M110" s="116"/>
      <c r="N110" s="150"/>
      <c r="O110" s="140"/>
      <c r="P110" s="140"/>
      <c r="Q110" s="140"/>
      <c r="R110" s="117"/>
      <c r="S110" s="117"/>
      <c r="T110" s="121"/>
      <c r="U110" s="117"/>
      <c r="V110" s="117"/>
      <c r="W110" s="117"/>
      <c r="X110" s="143"/>
      <c r="Y110" s="83"/>
      <c r="Z110" s="83"/>
      <c r="AA110" s="83"/>
      <c r="AB110" s="83"/>
      <c r="AC110" s="83"/>
      <c r="AD110" s="83"/>
      <c r="AE110" s="142"/>
      <c r="AF110" s="142"/>
      <c r="AG110" s="142"/>
      <c r="AH110" s="142"/>
      <c r="AI110" s="142"/>
      <c r="AJ110" s="142"/>
    </row>
    <row r="111" spans="1:36" x14ac:dyDescent="0.3">
      <c r="A111" s="107"/>
      <c r="B111" s="141"/>
      <c r="C111" s="109"/>
      <c r="D111" s="138"/>
      <c r="E111" s="138"/>
      <c r="F111" s="138"/>
      <c r="G111" s="116"/>
      <c r="H111" s="116"/>
      <c r="I111" s="119"/>
      <c r="J111" s="116"/>
      <c r="K111" s="116"/>
      <c r="L111" s="116"/>
      <c r="M111" s="116"/>
      <c r="N111" s="150"/>
      <c r="O111" s="140"/>
      <c r="P111" s="140"/>
      <c r="Q111" s="140"/>
      <c r="R111" s="117"/>
      <c r="S111" s="117"/>
      <c r="T111" s="121"/>
      <c r="U111" s="117"/>
      <c r="V111" s="117"/>
      <c r="W111" s="117"/>
      <c r="X111" s="143"/>
      <c r="Y111" s="83"/>
      <c r="Z111" s="83"/>
      <c r="AA111" s="83"/>
      <c r="AB111" s="83"/>
      <c r="AC111" s="83"/>
      <c r="AD111" s="83"/>
      <c r="AE111" s="142"/>
      <c r="AF111" s="142"/>
      <c r="AG111" s="142"/>
      <c r="AH111" s="142"/>
      <c r="AI111" s="142"/>
      <c r="AJ111" s="142"/>
    </row>
    <row r="112" spans="1:36" x14ac:dyDescent="0.3">
      <c r="A112" s="107"/>
      <c r="B112" s="141"/>
      <c r="C112" s="109"/>
      <c r="D112" s="138"/>
      <c r="E112" s="138"/>
      <c r="F112" s="138"/>
      <c r="G112" s="116"/>
      <c r="H112" s="116"/>
      <c r="I112" s="119"/>
      <c r="J112" s="116"/>
      <c r="K112" s="116"/>
      <c r="L112" s="116"/>
      <c r="M112" s="116"/>
      <c r="N112" s="150"/>
      <c r="O112" s="140"/>
      <c r="P112" s="140"/>
      <c r="Q112" s="140"/>
      <c r="R112" s="117"/>
      <c r="S112" s="117"/>
      <c r="T112" s="121"/>
      <c r="U112" s="117"/>
      <c r="V112" s="117"/>
      <c r="W112" s="117"/>
      <c r="X112" s="143"/>
      <c r="Y112" s="83"/>
      <c r="Z112" s="83"/>
      <c r="AA112" s="83"/>
      <c r="AB112" s="83"/>
      <c r="AC112" s="83"/>
      <c r="AD112" s="83"/>
      <c r="AE112" s="142"/>
      <c r="AF112" s="142"/>
      <c r="AG112" s="142"/>
      <c r="AH112" s="142"/>
      <c r="AI112" s="142"/>
      <c r="AJ112" s="142"/>
    </row>
    <row r="113" spans="1:36" x14ac:dyDescent="0.3">
      <c r="A113" s="107"/>
      <c r="B113" s="141"/>
      <c r="C113" s="109"/>
      <c r="D113" s="138"/>
      <c r="E113" s="138"/>
      <c r="F113" s="138"/>
      <c r="G113" s="116"/>
      <c r="H113" s="116"/>
      <c r="I113" s="119"/>
      <c r="J113" s="116"/>
      <c r="K113" s="116"/>
      <c r="L113" s="116"/>
      <c r="M113" s="116"/>
      <c r="N113" s="150"/>
      <c r="O113" s="140"/>
      <c r="P113" s="140"/>
      <c r="Q113" s="140"/>
      <c r="R113" s="117"/>
      <c r="S113" s="117"/>
      <c r="T113" s="121"/>
      <c r="U113" s="117"/>
      <c r="V113" s="117"/>
      <c r="W113" s="117"/>
      <c r="X113" s="143"/>
      <c r="Y113" s="83"/>
      <c r="Z113" s="83"/>
      <c r="AA113" s="83"/>
      <c r="AB113" s="83"/>
      <c r="AC113" s="83"/>
      <c r="AD113" s="83"/>
      <c r="AE113" s="142"/>
      <c r="AF113" s="142"/>
      <c r="AG113" s="142"/>
      <c r="AH113" s="142"/>
      <c r="AI113" s="142"/>
      <c r="AJ113" s="142"/>
    </row>
    <row r="114" spans="1:36" x14ac:dyDescent="0.3">
      <c r="A114" s="107"/>
      <c r="B114" s="141"/>
      <c r="C114" s="109"/>
      <c r="D114" s="138"/>
      <c r="E114" s="138"/>
      <c r="F114" s="138"/>
      <c r="G114" s="116"/>
      <c r="H114" s="116"/>
      <c r="I114" s="119"/>
      <c r="J114" s="116"/>
      <c r="K114" s="116"/>
      <c r="L114" s="116"/>
      <c r="M114" s="116"/>
      <c r="N114" s="150"/>
      <c r="O114" s="140"/>
      <c r="P114" s="140"/>
      <c r="Q114" s="140"/>
      <c r="R114" s="117"/>
      <c r="S114" s="117"/>
      <c r="T114" s="121"/>
      <c r="U114" s="117"/>
      <c r="V114" s="117"/>
      <c r="W114" s="117"/>
      <c r="X114" s="143"/>
      <c r="Y114" s="83"/>
      <c r="Z114" s="83"/>
      <c r="AA114" s="83"/>
      <c r="AB114" s="83"/>
      <c r="AC114" s="83"/>
      <c r="AD114" s="83"/>
      <c r="AE114" s="142"/>
      <c r="AF114" s="142"/>
      <c r="AG114" s="142"/>
      <c r="AH114" s="142"/>
      <c r="AI114" s="142"/>
      <c r="AJ114" s="142"/>
    </row>
    <row r="115" spans="1:36" x14ac:dyDescent="0.3">
      <c r="A115" s="107"/>
      <c r="B115" s="141"/>
      <c r="C115" s="109"/>
      <c r="D115" s="138"/>
      <c r="E115" s="138"/>
      <c r="F115" s="138"/>
      <c r="G115" s="116"/>
      <c r="H115" s="116"/>
      <c r="I115" s="119"/>
      <c r="J115" s="116"/>
      <c r="K115" s="116"/>
      <c r="L115" s="116"/>
      <c r="M115" s="116"/>
      <c r="N115" s="150"/>
      <c r="O115" s="140"/>
      <c r="P115" s="140"/>
      <c r="Q115" s="140"/>
      <c r="R115" s="117"/>
      <c r="S115" s="117"/>
      <c r="T115" s="121"/>
      <c r="U115" s="117"/>
      <c r="V115" s="117"/>
      <c r="W115" s="117"/>
      <c r="X115" s="143"/>
      <c r="Y115" s="83"/>
      <c r="Z115" s="83"/>
      <c r="AA115" s="83"/>
      <c r="AB115" s="83"/>
      <c r="AC115" s="83"/>
      <c r="AD115" s="83"/>
      <c r="AE115" s="142"/>
      <c r="AF115" s="142"/>
      <c r="AG115" s="142"/>
      <c r="AH115" s="142"/>
      <c r="AI115" s="142"/>
      <c r="AJ115" s="142"/>
    </row>
  </sheetData>
  <mergeCells count="2">
    <mergeCell ref="Y1:AA1"/>
    <mergeCell ref="AE1:AG1"/>
  </mergeCells>
  <conditionalFormatting sqref="C54:C115">
    <cfRule type="cellIs" dxfId="319" priority="17" operator="lessThan">
      <formula>$AE53</formula>
    </cfRule>
    <cfRule type="cellIs" dxfId="318" priority="18" operator="greaterThan">
      <formula>$AE53</formula>
    </cfRule>
  </conditionalFormatting>
  <conditionalFormatting sqref="Y2:AE115">
    <cfRule type="containsText" dxfId="317" priority="15" operator="containsText" text="BEAR">
      <formula>NOT(ISERROR(SEARCH("BEAR",Y2)))</formula>
    </cfRule>
    <cfRule type="containsText" dxfId="316" priority="16" operator="containsText" text="BULL">
      <formula>NOT(ISERROR(SEARCH("BULL",Y2)))</formula>
    </cfRule>
  </conditionalFormatting>
  <conditionalFormatting sqref="AF2:AF115">
    <cfRule type="containsText" dxfId="315" priority="13" operator="containsText" text="BEAR">
      <formula>NOT(ISERROR(SEARCH("BEAR",AF2)))</formula>
    </cfRule>
    <cfRule type="containsText" dxfId="314" priority="14" operator="containsText" text="BULL">
      <formula>NOT(ISERROR(SEARCH("BULL",AF2)))</formula>
    </cfRule>
  </conditionalFormatting>
  <conditionalFormatting sqref="AG2:AG115">
    <cfRule type="containsText" dxfId="313" priority="11" operator="containsText" text="BEAR">
      <formula>NOT(ISERROR(SEARCH("BEAR",AG2)))</formula>
    </cfRule>
    <cfRule type="containsText" dxfId="312" priority="12" operator="containsText" text="BULL">
      <formula>NOT(ISERROR(SEARCH("BULL",AG2)))</formula>
    </cfRule>
  </conditionalFormatting>
  <conditionalFormatting sqref="C3:C115">
    <cfRule type="cellIs" dxfId="311" priority="9" operator="lessThan">
      <formula>$C2</formula>
    </cfRule>
    <cfRule type="cellIs" dxfId="310" priority="10" operator="greaterThan">
      <formula>$C2</formula>
    </cfRule>
  </conditionalFormatting>
  <conditionalFormatting sqref="AB2:AD115">
    <cfRule type="containsText" dxfId="309" priority="7" operator="containsText" text="BEAR">
      <formula>NOT(ISERROR(SEARCH("BEAR",AB2)))</formula>
    </cfRule>
    <cfRule type="containsText" dxfId="308" priority="8" operator="containsText" text="BULL">
      <formula>NOT(ISERROR(SEARCH("BULL",AB2)))</formula>
    </cfRule>
  </conditionalFormatting>
  <conditionalFormatting sqref="AH2:AH115">
    <cfRule type="containsText" dxfId="307" priority="5" operator="containsText" text="BEAR">
      <formula>NOT(ISERROR(SEARCH("BEAR",AH2)))</formula>
    </cfRule>
    <cfRule type="containsText" dxfId="306" priority="6" operator="containsText" text="BULL">
      <formula>NOT(ISERROR(SEARCH("BULL",AH2)))</formula>
    </cfRule>
  </conditionalFormatting>
  <conditionalFormatting sqref="AI2:AI115">
    <cfRule type="containsText" dxfId="305" priority="3" operator="containsText" text="BEAR">
      <formula>NOT(ISERROR(SEARCH("BEAR",AI2)))</formula>
    </cfRule>
    <cfRule type="containsText" dxfId="304" priority="4" operator="containsText" text="BULL">
      <formula>NOT(ISERROR(SEARCH("BULL",AI2)))</formula>
    </cfRule>
  </conditionalFormatting>
  <conditionalFormatting sqref="AJ2:AJ115">
    <cfRule type="containsText" dxfId="303" priority="1" operator="containsText" text="BEAR">
      <formula>NOT(ISERROR(SEARCH("BEAR",AJ2)))</formula>
    </cfRule>
    <cfRule type="containsText" dxfId="302" priority="2" operator="containsText" text="BULL">
      <formula>NOT(ISERROR(SEARCH("BULL",AJ2)))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C9D81-8989-4043-8812-B8506F3A101E}">
  <sheetPr codeName="Sheet19"/>
  <dimension ref="H18:H20"/>
  <sheetViews>
    <sheetView workbookViewId="0">
      <selection activeCell="N25" sqref="N25"/>
    </sheetView>
  </sheetViews>
  <sheetFormatPr defaultRowHeight="14.4" x14ac:dyDescent="0.3"/>
  <sheetData>
    <row r="18" spans="8:8" x14ac:dyDescent="0.3">
      <c r="H18">
        <f>11*400</f>
        <v>4400</v>
      </c>
    </row>
    <row r="19" spans="8:8" x14ac:dyDescent="0.3">
      <c r="H19">
        <f>150*8.85</f>
        <v>1327.5</v>
      </c>
    </row>
    <row r="20" spans="8:8" x14ac:dyDescent="0.3">
      <c r="H20">
        <f>+H18+H19</f>
        <v>5727.5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6EE50-8B9D-4DAC-8997-CB3B39243381}">
  <sheetPr codeName="Sheet20"/>
  <dimension ref="A1:W41"/>
  <sheetViews>
    <sheetView topLeftCell="B1" workbookViewId="0">
      <selection activeCell="AI3" sqref="AI3:AJ53"/>
    </sheetView>
  </sheetViews>
  <sheetFormatPr defaultRowHeight="14.4" x14ac:dyDescent="0.3"/>
  <cols>
    <col min="1" max="1" width="9" bestFit="1" customWidth="1"/>
    <col min="2" max="2" width="8.88671875" bestFit="1" customWidth="1"/>
    <col min="3" max="3" width="10.33203125" bestFit="1" customWidth="1"/>
    <col min="4" max="5" width="8.88671875" bestFit="1" customWidth="1"/>
    <col min="6" max="6" width="10.33203125" bestFit="1" customWidth="1"/>
    <col min="7" max="7" width="11.5546875" bestFit="1" customWidth="1"/>
    <col min="8" max="8" width="2.5546875" customWidth="1"/>
    <col min="9" max="9" width="9" bestFit="1" customWidth="1"/>
    <col min="10" max="10" width="8.88671875" bestFit="1" customWidth="1"/>
    <col min="11" max="11" width="10.33203125" bestFit="1" customWidth="1"/>
    <col min="12" max="13" width="8.88671875" bestFit="1" customWidth="1"/>
    <col min="14" max="14" width="10.33203125" bestFit="1" customWidth="1"/>
    <col min="15" max="15" width="11.5546875" bestFit="1" customWidth="1"/>
    <col min="16" max="16" width="2.5546875" customWidth="1"/>
    <col min="17" max="17" width="9" bestFit="1" customWidth="1"/>
    <col min="18" max="18" width="8" bestFit="1" customWidth="1"/>
    <col min="19" max="19" width="10.33203125" bestFit="1" customWidth="1"/>
    <col min="20" max="20" width="8.109375" bestFit="1" customWidth="1"/>
    <col min="21" max="21" width="8" bestFit="1" customWidth="1"/>
    <col min="22" max="22" width="10.33203125" bestFit="1" customWidth="1"/>
    <col min="23" max="23" width="11.5546875" bestFit="1" customWidth="1"/>
  </cols>
  <sheetData>
    <row r="1" spans="1:23" x14ac:dyDescent="0.3">
      <c r="A1" s="69" t="s">
        <v>134</v>
      </c>
      <c r="B1" s="69" t="s">
        <v>135</v>
      </c>
      <c r="C1" s="69" t="s">
        <v>4</v>
      </c>
      <c r="D1" s="97"/>
      <c r="E1" s="97"/>
      <c r="F1" s="69" t="s">
        <v>136</v>
      </c>
      <c r="G1" s="69" t="s">
        <v>6</v>
      </c>
      <c r="H1" s="90"/>
      <c r="I1" s="69" t="s">
        <v>134</v>
      </c>
      <c r="J1" s="69" t="s">
        <v>135</v>
      </c>
      <c r="K1" s="69" t="s">
        <v>4</v>
      </c>
      <c r="L1" s="97"/>
      <c r="M1" s="97"/>
      <c r="N1" s="69" t="s">
        <v>136</v>
      </c>
      <c r="O1" s="69" t="s">
        <v>6</v>
      </c>
      <c r="Q1" s="69" t="s">
        <v>134</v>
      </c>
      <c r="R1" s="69" t="s">
        <v>135</v>
      </c>
      <c r="S1" s="69" t="s">
        <v>4</v>
      </c>
      <c r="T1" s="97"/>
      <c r="U1" s="97"/>
      <c r="V1" s="69" t="s">
        <v>136</v>
      </c>
      <c r="W1" s="69" t="s">
        <v>6</v>
      </c>
    </row>
    <row r="2" spans="1:23" x14ac:dyDescent="0.3">
      <c r="A2" s="94">
        <v>17772.05</v>
      </c>
      <c r="B2" s="83">
        <v>17800</v>
      </c>
      <c r="C2" s="95">
        <v>0</v>
      </c>
      <c r="D2" s="95"/>
      <c r="E2" s="33"/>
      <c r="F2" s="98">
        <v>44963</v>
      </c>
      <c r="G2" s="96">
        <v>0.38543981481481482</v>
      </c>
      <c r="H2" s="90"/>
      <c r="I2" s="94">
        <v>17754.099999999999</v>
      </c>
      <c r="J2" s="83">
        <v>17800</v>
      </c>
      <c r="K2" s="95" t="e">
        <v>#REF!</v>
      </c>
      <c r="L2" s="95"/>
      <c r="M2" s="33"/>
      <c r="N2" s="98">
        <v>44963</v>
      </c>
      <c r="O2" s="96">
        <v>0.38792824074074073</v>
      </c>
      <c r="Q2" s="94">
        <f>I2</f>
        <v>17754.099999999999</v>
      </c>
      <c r="R2" s="83">
        <f>J2</f>
        <v>17800</v>
      </c>
      <c r="S2" s="95" t="e">
        <f>K2</f>
        <v>#REF!</v>
      </c>
      <c r="T2" s="95"/>
      <c r="U2" s="33"/>
      <c r="V2" s="98">
        <v>44963</v>
      </c>
      <c r="W2" s="96">
        <f>O2</f>
        <v>0.38792824074074073</v>
      </c>
    </row>
    <row r="3" spans="1:23" s="93" customFormat="1" x14ac:dyDescent="0.3">
      <c r="A3" s="91" t="s">
        <v>128</v>
      </c>
      <c r="B3" s="92" t="s">
        <v>121</v>
      </c>
      <c r="C3" s="92" t="s">
        <v>122</v>
      </c>
      <c r="D3" s="92" t="s">
        <v>123</v>
      </c>
      <c r="E3" s="92" t="s">
        <v>124</v>
      </c>
      <c r="F3" s="92" t="s">
        <v>125</v>
      </c>
      <c r="G3" s="92" t="s">
        <v>126</v>
      </c>
      <c r="I3" s="91" t="s">
        <v>128</v>
      </c>
      <c r="J3" s="92" t="s">
        <v>121</v>
      </c>
      <c r="K3" s="92" t="s">
        <v>122</v>
      </c>
      <c r="L3" s="92" t="s">
        <v>123</v>
      </c>
      <c r="M3" s="92" t="s">
        <v>124</v>
      </c>
      <c r="N3" s="92" t="s">
        <v>125</v>
      </c>
      <c r="O3" s="92" t="s">
        <v>126</v>
      </c>
      <c r="Q3" s="91" t="s">
        <v>128</v>
      </c>
      <c r="R3" s="92" t="s">
        <v>121</v>
      </c>
      <c r="S3" s="92" t="s">
        <v>122</v>
      </c>
      <c r="T3" s="92" t="s">
        <v>123</v>
      </c>
      <c r="U3" s="92" t="s">
        <v>124</v>
      </c>
      <c r="V3" s="92" t="s">
        <v>125</v>
      </c>
      <c r="W3" s="92" t="s">
        <v>126</v>
      </c>
    </row>
    <row r="4" spans="1:23" x14ac:dyDescent="0.3">
      <c r="A4" s="68" t="s">
        <v>44</v>
      </c>
      <c r="B4" s="68" t="s">
        <v>33</v>
      </c>
      <c r="C4" s="68" t="s">
        <v>32</v>
      </c>
      <c r="D4" s="68" t="s">
        <v>113</v>
      </c>
      <c r="E4" s="68" t="s">
        <v>115</v>
      </c>
      <c r="F4" s="68" t="s">
        <v>112</v>
      </c>
      <c r="G4" s="68" t="s">
        <v>114</v>
      </c>
      <c r="I4" s="68" t="s">
        <v>44</v>
      </c>
      <c r="J4" s="68" t="s">
        <v>33</v>
      </c>
      <c r="K4" s="68" t="s">
        <v>32</v>
      </c>
      <c r="L4" s="68" t="s">
        <v>113</v>
      </c>
      <c r="M4" s="68" t="s">
        <v>115</v>
      </c>
      <c r="N4" s="68" t="s">
        <v>112</v>
      </c>
      <c r="O4" s="68" t="s">
        <v>114</v>
      </c>
      <c r="Q4" s="68" t="s">
        <v>44</v>
      </c>
      <c r="R4" s="68" t="s">
        <v>33</v>
      </c>
      <c r="S4" s="68" t="s">
        <v>32</v>
      </c>
      <c r="T4" s="68" t="s">
        <v>113</v>
      </c>
      <c r="U4" s="68" t="s">
        <v>115</v>
      </c>
      <c r="V4" s="68" t="s">
        <v>112</v>
      </c>
      <c r="W4" s="68" t="s">
        <v>114</v>
      </c>
    </row>
    <row r="5" spans="1:23" x14ac:dyDescent="0.3">
      <c r="A5" s="67">
        <v>0</v>
      </c>
      <c r="B5" s="88">
        <v>0</v>
      </c>
      <c r="C5" s="88">
        <v>0</v>
      </c>
      <c r="D5" s="88">
        <v>0</v>
      </c>
      <c r="E5" s="88">
        <v>0</v>
      </c>
      <c r="F5" s="88">
        <v>0</v>
      </c>
      <c r="G5" s="88">
        <v>0</v>
      </c>
      <c r="I5" s="67">
        <f>A5</f>
        <v>0</v>
      </c>
      <c r="J5" s="88" t="e">
        <v>#REF!</v>
      </c>
      <c r="K5" s="88" t="e">
        <v>#REF!</v>
      </c>
      <c r="L5" s="88" t="e">
        <v>#REF!</v>
      </c>
      <c r="M5" s="88" t="e">
        <v>#REF!</v>
      </c>
      <c r="N5" s="88" t="e">
        <v>#REF!</v>
      </c>
      <c r="O5" s="88" t="e">
        <v>#REF!</v>
      </c>
      <c r="Q5" s="67">
        <f>A5</f>
        <v>0</v>
      </c>
      <c r="R5" s="85" t="e">
        <f>+B5-J5</f>
        <v>#REF!</v>
      </c>
      <c r="S5" s="85" t="e">
        <f>+C5-K5</f>
        <v>#REF!</v>
      </c>
      <c r="T5" s="85" t="e">
        <f t="shared" ref="T5:W20" si="0">+D5-L5</f>
        <v>#REF!</v>
      </c>
      <c r="U5" s="85" t="e">
        <f t="shared" si="0"/>
        <v>#REF!</v>
      </c>
      <c r="V5" s="85" t="e">
        <f t="shared" si="0"/>
        <v>#REF!</v>
      </c>
      <c r="W5" s="85" t="e">
        <f t="shared" si="0"/>
        <v>#REF!</v>
      </c>
    </row>
    <row r="6" spans="1:23" x14ac:dyDescent="0.3">
      <c r="A6" s="67">
        <v>0</v>
      </c>
      <c r="B6" s="88">
        <v>0</v>
      </c>
      <c r="C6" s="88">
        <v>0</v>
      </c>
      <c r="D6" s="88">
        <v>0</v>
      </c>
      <c r="E6" s="88">
        <v>0</v>
      </c>
      <c r="F6" s="88">
        <v>0</v>
      </c>
      <c r="G6" s="88">
        <v>0</v>
      </c>
      <c r="I6" s="67">
        <f t="shared" ref="I6:I20" si="1">A6</f>
        <v>0</v>
      </c>
      <c r="J6" s="88" t="e">
        <v>#REF!</v>
      </c>
      <c r="K6" s="88" t="e">
        <v>#REF!</v>
      </c>
      <c r="L6" s="88" t="e">
        <v>#REF!</v>
      </c>
      <c r="M6" s="88" t="e">
        <v>#REF!</v>
      </c>
      <c r="N6" s="88" t="e">
        <v>#REF!</v>
      </c>
      <c r="O6" s="88" t="e">
        <v>#REF!</v>
      </c>
      <c r="Q6" s="67">
        <f t="shared" ref="Q6:Q20" si="2">A6</f>
        <v>0</v>
      </c>
      <c r="R6" s="85" t="e">
        <f t="shared" ref="R6:S20" si="3">+B6-J6</f>
        <v>#REF!</v>
      </c>
      <c r="S6" s="85" t="e">
        <f t="shared" si="3"/>
        <v>#REF!</v>
      </c>
      <c r="T6" s="85" t="e">
        <f t="shared" si="0"/>
        <v>#REF!</v>
      </c>
      <c r="U6" s="85" t="e">
        <f t="shared" si="0"/>
        <v>#REF!</v>
      </c>
      <c r="V6" s="85" t="e">
        <f t="shared" si="0"/>
        <v>#REF!</v>
      </c>
      <c r="W6" s="85" t="e">
        <f t="shared" si="0"/>
        <v>#REF!</v>
      </c>
    </row>
    <row r="7" spans="1:23" x14ac:dyDescent="0.3">
      <c r="A7" s="67">
        <v>0</v>
      </c>
      <c r="B7" s="88">
        <v>0</v>
      </c>
      <c r="C7" s="88">
        <v>0</v>
      </c>
      <c r="D7" s="88">
        <v>0</v>
      </c>
      <c r="E7" s="88">
        <v>0</v>
      </c>
      <c r="F7" s="88">
        <v>0</v>
      </c>
      <c r="G7" s="88">
        <v>0</v>
      </c>
      <c r="I7" s="67">
        <f t="shared" si="1"/>
        <v>0</v>
      </c>
      <c r="J7" s="88" t="e">
        <v>#REF!</v>
      </c>
      <c r="K7" s="88" t="e">
        <v>#REF!</v>
      </c>
      <c r="L7" s="88" t="e">
        <v>#REF!</v>
      </c>
      <c r="M7" s="88" t="e">
        <v>#REF!</v>
      </c>
      <c r="N7" s="88" t="e">
        <v>#REF!</v>
      </c>
      <c r="O7" s="88" t="e">
        <v>#REF!</v>
      </c>
      <c r="Q7" s="67">
        <f t="shared" si="2"/>
        <v>0</v>
      </c>
      <c r="R7" s="85" t="e">
        <f t="shared" si="3"/>
        <v>#REF!</v>
      </c>
      <c r="S7" s="85" t="e">
        <f t="shared" si="3"/>
        <v>#REF!</v>
      </c>
      <c r="T7" s="85" t="e">
        <f t="shared" si="0"/>
        <v>#REF!</v>
      </c>
      <c r="U7" s="85" t="e">
        <f t="shared" si="0"/>
        <v>#REF!</v>
      </c>
      <c r="V7" s="85" t="e">
        <f t="shared" si="0"/>
        <v>#REF!</v>
      </c>
      <c r="W7" s="85" t="e">
        <f t="shared" si="0"/>
        <v>#REF!</v>
      </c>
    </row>
    <row r="8" spans="1:23" x14ac:dyDescent="0.3">
      <c r="A8" s="67">
        <v>0</v>
      </c>
      <c r="B8" s="88">
        <v>0</v>
      </c>
      <c r="C8" s="88">
        <v>0</v>
      </c>
      <c r="D8" s="88">
        <v>0</v>
      </c>
      <c r="E8" s="88">
        <v>0</v>
      </c>
      <c r="F8" s="88">
        <v>0</v>
      </c>
      <c r="G8" s="88">
        <v>0</v>
      </c>
      <c r="I8" s="67">
        <f t="shared" si="1"/>
        <v>0</v>
      </c>
      <c r="J8" s="88" t="e">
        <v>#REF!</v>
      </c>
      <c r="K8" s="88" t="e">
        <v>#REF!</v>
      </c>
      <c r="L8" s="88" t="e">
        <v>#REF!</v>
      </c>
      <c r="M8" s="88" t="e">
        <v>#REF!</v>
      </c>
      <c r="N8" s="88" t="e">
        <v>#REF!</v>
      </c>
      <c r="O8" s="88" t="e">
        <v>#REF!</v>
      </c>
      <c r="Q8" s="67">
        <f t="shared" si="2"/>
        <v>0</v>
      </c>
      <c r="R8" s="85" t="e">
        <f t="shared" si="3"/>
        <v>#REF!</v>
      </c>
      <c r="S8" s="85" t="e">
        <f t="shared" si="3"/>
        <v>#REF!</v>
      </c>
      <c r="T8" s="85" t="e">
        <f t="shared" si="0"/>
        <v>#REF!</v>
      </c>
      <c r="U8" s="85" t="e">
        <f t="shared" si="0"/>
        <v>#REF!</v>
      </c>
      <c r="V8" s="85" t="e">
        <f t="shared" si="0"/>
        <v>#REF!</v>
      </c>
      <c r="W8" s="85" t="e">
        <f t="shared" si="0"/>
        <v>#REF!</v>
      </c>
    </row>
    <row r="9" spans="1:23" x14ac:dyDescent="0.3">
      <c r="A9" s="67">
        <v>0</v>
      </c>
      <c r="B9" s="88">
        <v>0</v>
      </c>
      <c r="C9" s="88">
        <v>0</v>
      </c>
      <c r="D9" s="88">
        <v>0</v>
      </c>
      <c r="E9" s="88">
        <v>0</v>
      </c>
      <c r="F9" s="88">
        <v>0</v>
      </c>
      <c r="G9" s="88">
        <v>0</v>
      </c>
      <c r="I9" s="67">
        <f t="shared" si="1"/>
        <v>0</v>
      </c>
      <c r="J9" s="88" t="e">
        <v>#REF!</v>
      </c>
      <c r="K9" s="88" t="e">
        <v>#REF!</v>
      </c>
      <c r="L9" s="88" t="e">
        <v>#REF!</v>
      </c>
      <c r="M9" s="88" t="e">
        <v>#REF!</v>
      </c>
      <c r="N9" s="88" t="e">
        <v>#REF!</v>
      </c>
      <c r="O9" s="88" t="e">
        <v>#REF!</v>
      </c>
      <c r="Q9" s="67">
        <f t="shared" si="2"/>
        <v>0</v>
      </c>
      <c r="R9" s="85" t="e">
        <f t="shared" si="3"/>
        <v>#REF!</v>
      </c>
      <c r="S9" s="85" t="e">
        <f t="shared" si="3"/>
        <v>#REF!</v>
      </c>
      <c r="T9" s="85" t="e">
        <f t="shared" si="0"/>
        <v>#REF!</v>
      </c>
      <c r="U9" s="85" t="e">
        <f t="shared" si="0"/>
        <v>#REF!</v>
      </c>
      <c r="V9" s="85" t="e">
        <f t="shared" si="0"/>
        <v>#REF!</v>
      </c>
      <c r="W9" s="85" t="e">
        <f t="shared" si="0"/>
        <v>#REF!</v>
      </c>
    </row>
    <row r="10" spans="1:23" x14ac:dyDescent="0.3">
      <c r="A10" s="67">
        <v>0</v>
      </c>
      <c r="B10" s="88">
        <v>0</v>
      </c>
      <c r="C10" s="88">
        <v>0</v>
      </c>
      <c r="D10" s="88">
        <v>0</v>
      </c>
      <c r="E10" s="88">
        <v>0</v>
      </c>
      <c r="F10" s="88">
        <v>0</v>
      </c>
      <c r="G10" s="88">
        <v>0</v>
      </c>
      <c r="I10" s="67">
        <f t="shared" si="1"/>
        <v>0</v>
      </c>
      <c r="J10" s="88" t="e">
        <v>#REF!</v>
      </c>
      <c r="K10" s="88" t="e">
        <v>#REF!</v>
      </c>
      <c r="L10" s="88" t="e">
        <v>#REF!</v>
      </c>
      <c r="M10" s="88" t="e">
        <v>#REF!</v>
      </c>
      <c r="N10" s="88" t="e">
        <v>#REF!</v>
      </c>
      <c r="O10" s="88" t="e">
        <v>#REF!</v>
      </c>
      <c r="Q10" s="67">
        <f t="shared" si="2"/>
        <v>0</v>
      </c>
      <c r="R10" s="85" t="e">
        <f t="shared" si="3"/>
        <v>#REF!</v>
      </c>
      <c r="S10" s="85" t="e">
        <f t="shared" si="3"/>
        <v>#REF!</v>
      </c>
      <c r="T10" s="85" t="e">
        <f t="shared" si="0"/>
        <v>#REF!</v>
      </c>
      <c r="U10" s="85" t="e">
        <f t="shared" si="0"/>
        <v>#REF!</v>
      </c>
      <c r="V10" s="85" t="e">
        <f t="shared" si="0"/>
        <v>#REF!</v>
      </c>
      <c r="W10" s="85" t="e">
        <f t="shared" si="0"/>
        <v>#REF!</v>
      </c>
    </row>
    <row r="11" spans="1:23" x14ac:dyDescent="0.3">
      <c r="A11" s="67">
        <v>0</v>
      </c>
      <c r="B11" s="88">
        <v>0</v>
      </c>
      <c r="C11" s="88">
        <v>0</v>
      </c>
      <c r="D11" s="88">
        <v>0</v>
      </c>
      <c r="E11" s="88">
        <v>0</v>
      </c>
      <c r="F11" s="88">
        <v>0</v>
      </c>
      <c r="G11" s="88">
        <v>0</v>
      </c>
      <c r="I11" s="67">
        <f t="shared" si="1"/>
        <v>0</v>
      </c>
      <c r="J11" s="88" t="e">
        <v>#REF!</v>
      </c>
      <c r="K11" s="88" t="e">
        <v>#REF!</v>
      </c>
      <c r="L11" s="88" t="e">
        <v>#REF!</v>
      </c>
      <c r="M11" s="88" t="e">
        <v>#REF!</v>
      </c>
      <c r="N11" s="88" t="e">
        <v>#REF!</v>
      </c>
      <c r="O11" s="88" t="e">
        <v>#REF!</v>
      </c>
      <c r="Q11" s="67">
        <f t="shared" si="2"/>
        <v>0</v>
      </c>
      <c r="R11" s="85" t="e">
        <f t="shared" si="3"/>
        <v>#REF!</v>
      </c>
      <c r="S11" s="85" t="e">
        <f t="shared" si="3"/>
        <v>#REF!</v>
      </c>
      <c r="T11" s="85" t="e">
        <f t="shared" si="0"/>
        <v>#REF!</v>
      </c>
      <c r="U11" s="85" t="e">
        <f t="shared" si="0"/>
        <v>#REF!</v>
      </c>
      <c r="V11" s="85" t="e">
        <f t="shared" si="0"/>
        <v>#REF!</v>
      </c>
      <c r="W11" s="85" t="e">
        <f t="shared" si="0"/>
        <v>#REF!</v>
      </c>
    </row>
    <row r="12" spans="1:23" x14ac:dyDescent="0.3">
      <c r="A12" s="67">
        <v>0</v>
      </c>
      <c r="B12" s="88">
        <v>0</v>
      </c>
      <c r="C12" s="88">
        <v>0</v>
      </c>
      <c r="D12" s="88">
        <v>0</v>
      </c>
      <c r="E12" s="88">
        <v>0</v>
      </c>
      <c r="F12" s="88">
        <v>0</v>
      </c>
      <c r="G12" s="88">
        <v>0</v>
      </c>
      <c r="I12" s="67">
        <f t="shared" si="1"/>
        <v>0</v>
      </c>
      <c r="J12" s="88" t="e">
        <v>#REF!</v>
      </c>
      <c r="K12" s="88" t="e">
        <v>#REF!</v>
      </c>
      <c r="L12" s="88" t="e">
        <v>#REF!</v>
      </c>
      <c r="M12" s="88" t="e">
        <v>#REF!</v>
      </c>
      <c r="N12" s="88" t="e">
        <v>#REF!</v>
      </c>
      <c r="O12" s="88" t="e">
        <v>#REF!</v>
      </c>
      <c r="Q12" s="67">
        <f t="shared" si="2"/>
        <v>0</v>
      </c>
      <c r="R12" s="85" t="e">
        <f t="shared" si="3"/>
        <v>#REF!</v>
      </c>
      <c r="S12" s="85" t="e">
        <f t="shared" si="3"/>
        <v>#REF!</v>
      </c>
      <c r="T12" s="85" t="e">
        <f t="shared" si="0"/>
        <v>#REF!</v>
      </c>
      <c r="U12" s="85" t="e">
        <f t="shared" si="0"/>
        <v>#REF!</v>
      </c>
      <c r="V12" s="85" t="e">
        <f t="shared" si="0"/>
        <v>#REF!</v>
      </c>
      <c r="W12" s="85" t="e">
        <f t="shared" si="0"/>
        <v>#REF!</v>
      </c>
    </row>
    <row r="13" spans="1:23" x14ac:dyDescent="0.3">
      <c r="A13" s="67">
        <v>0</v>
      </c>
      <c r="B13" s="88">
        <v>0</v>
      </c>
      <c r="C13" s="88">
        <v>0</v>
      </c>
      <c r="D13" s="88">
        <v>0</v>
      </c>
      <c r="E13" s="88">
        <v>0</v>
      </c>
      <c r="F13" s="88">
        <v>0</v>
      </c>
      <c r="G13" s="88">
        <v>0</v>
      </c>
      <c r="I13" s="67">
        <f t="shared" si="1"/>
        <v>0</v>
      </c>
      <c r="J13" s="88" t="e">
        <v>#REF!</v>
      </c>
      <c r="K13" s="88" t="e">
        <v>#REF!</v>
      </c>
      <c r="L13" s="88" t="e">
        <v>#REF!</v>
      </c>
      <c r="M13" s="88" t="e">
        <v>#REF!</v>
      </c>
      <c r="N13" s="88" t="e">
        <v>#REF!</v>
      </c>
      <c r="O13" s="88" t="e">
        <v>#REF!</v>
      </c>
      <c r="Q13" s="67">
        <f t="shared" si="2"/>
        <v>0</v>
      </c>
      <c r="R13" s="85" t="e">
        <f t="shared" si="3"/>
        <v>#REF!</v>
      </c>
      <c r="S13" s="85" t="e">
        <f t="shared" si="3"/>
        <v>#REF!</v>
      </c>
      <c r="T13" s="85" t="e">
        <f t="shared" si="0"/>
        <v>#REF!</v>
      </c>
      <c r="U13" s="85" t="e">
        <f t="shared" si="0"/>
        <v>#REF!</v>
      </c>
      <c r="V13" s="85" t="e">
        <f t="shared" si="0"/>
        <v>#REF!</v>
      </c>
      <c r="W13" s="85" t="e">
        <f t="shared" si="0"/>
        <v>#REF!</v>
      </c>
    </row>
    <row r="14" spans="1:23" x14ac:dyDescent="0.3">
      <c r="A14" s="67">
        <v>0</v>
      </c>
      <c r="B14" s="88">
        <v>0</v>
      </c>
      <c r="C14" s="88">
        <v>0</v>
      </c>
      <c r="D14" s="88">
        <v>0</v>
      </c>
      <c r="E14" s="88">
        <v>0</v>
      </c>
      <c r="F14" s="88">
        <v>0</v>
      </c>
      <c r="G14" s="88">
        <v>0</v>
      </c>
      <c r="I14" s="67">
        <f t="shared" si="1"/>
        <v>0</v>
      </c>
      <c r="J14" s="88" t="e">
        <v>#REF!</v>
      </c>
      <c r="K14" s="88" t="e">
        <v>#REF!</v>
      </c>
      <c r="L14" s="88" t="e">
        <v>#REF!</v>
      </c>
      <c r="M14" s="88" t="e">
        <v>#REF!</v>
      </c>
      <c r="N14" s="88" t="e">
        <v>#REF!</v>
      </c>
      <c r="O14" s="88" t="e">
        <v>#REF!</v>
      </c>
      <c r="Q14" s="67">
        <f t="shared" si="2"/>
        <v>0</v>
      </c>
      <c r="R14" s="85" t="e">
        <f t="shared" si="3"/>
        <v>#REF!</v>
      </c>
      <c r="S14" s="85" t="e">
        <f t="shared" si="3"/>
        <v>#REF!</v>
      </c>
      <c r="T14" s="85" t="e">
        <f t="shared" si="0"/>
        <v>#REF!</v>
      </c>
      <c r="U14" s="85" t="e">
        <f t="shared" si="0"/>
        <v>#REF!</v>
      </c>
      <c r="V14" s="85" t="e">
        <f t="shared" si="0"/>
        <v>#REF!</v>
      </c>
      <c r="W14" s="85" t="e">
        <f t="shared" si="0"/>
        <v>#REF!</v>
      </c>
    </row>
    <row r="15" spans="1:23" x14ac:dyDescent="0.3">
      <c r="A15" s="67">
        <v>0</v>
      </c>
      <c r="B15" s="88">
        <v>0</v>
      </c>
      <c r="C15" s="88">
        <v>0</v>
      </c>
      <c r="D15" s="88">
        <v>0</v>
      </c>
      <c r="E15" s="88">
        <v>0</v>
      </c>
      <c r="F15" s="88">
        <v>0</v>
      </c>
      <c r="G15" s="88">
        <v>0</v>
      </c>
      <c r="I15" s="67">
        <f t="shared" si="1"/>
        <v>0</v>
      </c>
      <c r="J15" s="88" t="e">
        <v>#REF!</v>
      </c>
      <c r="K15" s="88" t="e">
        <v>#REF!</v>
      </c>
      <c r="L15" s="88" t="e">
        <v>#REF!</v>
      </c>
      <c r="M15" s="88" t="e">
        <v>#REF!</v>
      </c>
      <c r="N15" s="88" t="e">
        <v>#REF!</v>
      </c>
      <c r="O15" s="88" t="e">
        <v>#REF!</v>
      </c>
      <c r="Q15" s="67">
        <f t="shared" si="2"/>
        <v>0</v>
      </c>
      <c r="R15" s="85" t="e">
        <f t="shared" si="3"/>
        <v>#REF!</v>
      </c>
      <c r="S15" s="85" t="e">
        <f t="shared" si="3"/>
        <v>#REF!</v>
      </c>
      <c r="T15" s="85" t="e">
        <f t="shared" si="0"/>
        <v>#REF!</v>
      </c>
      <c r="U15" s="85" t="e">
        <f t="shared" si="0"/>
        <v>#REF!</v>
      </c>
      <c r="V15" s="85" t="e">
        <f t="shared" si="0"/>
        <v>#REF!</v>
      </c>
      <c r="W15" s="85" t="e">
        <f t="shared" si="0"/>
        <v>#REF!</v>
      </c>
    </row>
    <row r="16" spans="1:23" x14ac:dyDescent="0.3">
      <c r="A16" s="67">
        <v>0</v>
      </c>
      <c r="B16" s="88">
        <v>0</v>
      </c>
      <c r="C16" s="88">
        <v>0</v>
      </c>
      <c r="D16" s="88">
        <v>0</v>
      </c>
      <c r="E16" s="88">
        <v>0</v>
      </c>
      <c r="F16" s="88">
        <v>0</v>
      </c>
      <c r="G16" s="88">
        <v>0</v>
      </c>
      <c r="I16" s="67">
        <f t="shared" si="1"/>
        <v>0</v>
      </c>
      <c r="J16" s="88" t="e">
        <v>#REF!</v>
      </c>
      <c r="K16" s="88" t="e">
        <v>#REF!</v>
      </c>
      <c r="L16" s="88" t="e">
        <v>#REF!</v>
      </c>
      <c r="M16" s="88" t="e">
        <v>#REF!</v>
      </c>
      <c r="N16" s="88" t="e">
        <v>#REF!</v>
      </c>
      <c r="O16" s="88" t="e">
        <v>#REF!</v>
      </c>
      <c r="Q16" s="67">
        <f t="shared" si="2"/>
        <v>0</v>
      </c>
      <c r="R16" s="85" t="e">
        <f t="shared" si="3"/>
        <v>#REF!</v>
      </c>
      <c r="S16" s="85" t="e">
        <f t="shared" si="3"/>
        <v>#REF!</v>
      </c>
      <c r="T16" s="85" t="e">
        <f t="shared" si="0"/>
        <v>#REF!</v>
      </c>
      <c r="U16" s="85" t="e">
        <f t="shared" si="0"/>
        <v>#REF!</v>
      </c>
      <c r="V16" s="85" t="e">
        <f t="shared" si="0"/>
        <v>#REF!</v>
      </c>
      <c r="W16" s="85" t="e">
        <f t="shared" si="0"/>
        <v>#REF!</v>
      </c>
    </row>
    <row r="17" spans="1:23" x14ac:dyDescent="0.3">
      <c r="A17" s="67">
        <v>0</v>
      </c>
      <c r="B17" s="88">
        <v>0</v>
      </c>
      <c r="C17" s="88">
        <v>0</v>
      </c>
      <c r="D17" s="88">
        <v>0</v>
      </c>
      <c r="E17" s="88">
        <v>0</v>
      </c>
      <c r="F17" s="88">
        <v>0</v>
      </c>
      <c r="G17" s="88">
        <v>0</v>
      </c>
      <c r="I17" s="67">
        <f t="shared" si="1"/>
        <v>0</v>
      </c>
      <c r="J17" s="88" t="e">
        <v>#REF!</v>
      </c>
      <c r="K17" s="88" t="e">
        <v>#REF!</v>
      </c>
      <c r="L17" s="88" t="e">
        <v>#REF!</v>
      </c>
      <c r="M17" s="88" t="e">
        <v>#REF!</v>
      </c>
      <c r="N17" s="88" t="e">
        <v>#REF!</v>
      </c>
      <c r="O17" s="88" t="e">
        <v>#REF!</v>
      </c>
      <c r="Q17" s="67">
        <f t="shared" si="2"/>
        <v>0</v>
      </c>
      <c r="R17" s="85" t="e">
        <f t="shared" si="3"/>
        <v>#REF!</v>
      </c>
      <c r="S17" s="85" t="e">
        <f t="shared" si="3"/>
        <v>#REF!</v>
      </c>
      <c r="T17" s="85" t="e">
        <f t="shared" si="0"/>
        <v>#REF!</v>
      </c>
      <c r="U17" s="85" t="e">
        <f t="shared" si="0"/>
        <v>#REF!</v>
      </c>
      <c r="V17" s="85" t="e">
        <f t="shared" si="0"/>
        <v>#REF!</v>
      </c>
      <c r="W17" s="85" t="e">
        <f t="shared" si="0"/>
        <v>#REF!</v>
      </c>
    </row>
    <row r="18" spans="1:23" x14ac:dyDescent="0.3">
      <c r="A18" s="67">
        <v>0</v>
      </c>
      <c r="B18" s="88">
        <v>0</v>
      </c>
      <c r="C18" s="88">
        <v>0</v>
      </c>
      <c r="D18" s="88">
        <v>0</v>
      </c>
      <c r="E18" s="88">
        <v>0</v>
      </c>
      <c r="F18" s="88">
        <v>0</v>
      </c>
      <c r="G18" s="88">
        <v>0</v>
      </c>
      <c r="I18" s="67">
        <f t="shared" si="1"/>
        <v>0</v>
      </c>
      <c r="J18" s="88" t="e">
        <v>#REF!</v>
      </c>
      <c r="K18" s="88" t="e">
        <v>#REF!</v>
      </c>
      <c r="L18" s="88" t="e">
        <v>#REF!</v>
      </c>
      <c r="M18" s="88" t="e">
        <v>#REF!</v>
      </c>
      <c r="N18" s="88" t="e">
        <v>#REF!</v>
      </c>
      <c r="O18" s="88" t="e">
        <v>#REF!</v>
      </c>
      <c r="Q18" s="67">
        <f t="shared" si="2"/>
        <v>0</v>
      </c>
      <c r="R18" s="85" t="e">
        <f t="shared" si="3"/>
        <v>#REF!</v>
      </c>
      <c r="S18" s="85" t="e">
        <f t="shared" si="3"/>
        <v>#REF!</v>
      </c>
      <c r="T18" s="85" t="e">
        <f t="shared" si="0"/>
        <v>#REF!</v>
      </c>
      <c r="U18" s="85" t="e">
        <f t="shared" si="0"/>
        <v>#REF!</v>
      </c>
      <c r="V18" s="85" t="e">
        <f t="shared" si="0"/>
        <v>#REF!</v>
      </c>
      <c r="W18" s="85" t="e">
        <f t="shared" si="0"/>
        <v>#REF!</v>
      </c>
    </row>
    <row r="19" spans="1:23" x14ac:dyDescent="0.3">
      <c r="A19" s="67">
        <v>0</v>
      </c>
      <c r="B19" s="88">
        <v>0</v>
      </c>
      <c r="C19" s="88">
        <v>0</v>
      </c>
      <c r="D19" s="88">
        <v>0</v>
      </c>
      <c r="E19" s="88">
        <v>0</v>
      </c>
      <c r="F19" s="88">
        <v>0</v>
      </c>
      <c r="G19" s="88">
        <v>0</v>
      </c>
      <c r="I19" s="67">
        <f t="shared" si="1"/>
        <v>0</v>
      </c>
      <c r="J19" s="88" t="e">
        <v>#REF!</v>
      </c>
      <c r="K19" s="88" t="e">
        <v>#REF!</v>
      </c>
      <c r="L19" s="88" t="e">
        <v>#REF!</v>
      </c>
      <c r="M19" s="88" t="e">
        <v>#REF!</v>
      </c>
      <c r="N19" s="88" t="e">
        <v>#REF!</v>
      </c>
      <c r="O19" s="88" t="e">
        <v>#REF!</v>
      </c>
      <c r="Q19" s="67">
        <f t="shared" si="2"/>
        <v>0</v>
      </c>
      <c r="R19" s="85" t="e">
        <f t="shared" si="3"/>
        <v>#REF!</v>
      </c>
      <c r="S19" s="85" t="e">
        <f t="shared" si="3"/>
        <v>#REF!</v>
      </c>
      <c r="T19" s="85" t="e">
        <f t="shared" si="0"/>
        <v>#REF!</v>
      </c>
      <c r="U19" s="85" t="e">
        <f t="shared" si="0"/>
        <v>#REF!</v>
      </c>
      <c r="V19" s="85" t="e">
        <f t="shared" si="0"/>
        <v>#REF!</v>
      </c>
      <c r="W19" s="85" t="e">
        <f t="shared" si="0"/>
        <v>#REF!</v>
      </c>
    </row>
    <row r="20" spans="1:23" x14ac:dyDescent="0.3">
      <c r="A20" s="67">
        <v>0</v>
      </c>
      <c r="B20" s="88">
        <v>0</v>
      </c>
      <c r="C20" s="88">
        <v>0</v>
      </c>
      <c r="D20" s="88">
        <v>0</v>
      </c>
      <c r="E20" s="88">
        <v>0</v>
      </c>
      <c r="F20" s="88">
        <v>0</v>
      </c>
      <c r="G20" s="88">
        <v>0</v>
      </c>
      <c r="I20" s="67">
        <f t="shared" si="1"/>
        <v>0</v>
      </c>
      <c r="J20" s="88" t="e">
        <v>#REF!</v>
      </c>
      <c r="K20" s="88" t="e">
        <v>#REF!</v>
      </c>
      <c r="L20" s="88" t="e">
        <v>#REF!</v>
      </c>
      <c r="M20" s="88" t="e">
        <v>#REF!</v>
      </c>
      <c r="N20" s="88" t="e">
        <v>#REF!</v>
      </c>
      <c r="O20" s="88" t="e">
        <v>#REF!</v>
      </c>
      <c r="Q20" s="67">
        <f t="shared" si="2"/>
        <v>0</v>
      </c>
      <c r="R20" s="85" t="e">
        <f t="shared" si="3"/>
        <v>#REF!</v>
      </c>
      <c r="S20" s="85" t="e">
        <f t="shared" si="3"/>
        <v>#REF!</v>
      </c>
      <c r="T20" s="85" t="e">
        <f t="shared" si="0"/>
        <v>#REF!</v>
      </c>
      <c r="U20" s="85" t="e">
        <f t="shared" si="0"/>
        <v>#REF!</v>
      </c>
      <c r="V20" s="85" t="e">
        <f t="shared" si="0"/>
        <v>#REF!</v>
      </c>
      <c r="W20" s="85" t="e">
        <f t="shared" si="0"/>
        <v>#REF!</v>
      </c>
    </row>
    <row r="21" spans="1:23" x14ac:dyDescent="0.3">
      <c r="A21" s="68" t="s">
        <v>120</v>
      </c>
      <c r="B21" s="86">
        <f>+SUM(B10:B20)</f>
        <v>0</v>
      </c>
      <c r="C21" s="86">
        <f t="shared" ref="C21:G21" si="4">+SUM(C10:C20)</f>
        <v>0</v>
      </c>
      <c r="D21" s="86">
        <f t="shared" si="4"/>
        <v>0</v>
      </c>
      <c r="E21" s="86">
        <f t="shared" si="4"/>
        <v>0</v>
      </c>
      <c r="F21" s="86">
        <f t="shared" si="4"/>
        <v>0</v>
      </c>
      <c r="G21" s="86">
        <f t="shared" si="4"/>
        <v>0</v>
      </c>
      <c r="I21" s="68" t="s">
        <v>120</v>
      </c>
      <c r="J21" s="86" t="e">
        <f>+SUM(J10:J20)</f>
        <v>#REF!</v>
      </c>
      <c r="K21" s="86" t="e">
        <f t="shared" ref="K21:O21" si="5">+SUM(K10:K20)</f>
        <v>#REF!</v>
      </c>
      <c r="L21" s="86" t="e">
        <f t="shared" si="5"/>
        <v>#REF!</v>
      </c>
      <c r="M21" s="86" t="e">
        <f t="shared" si="5"/>
        <v>#REF!</v>
      </c>
      <c r="N21" s="86" t="e">
        <f t="shared" si="5"/>
        <v>#REF!</v>
      </c>
      <c r="O21" s="86" t="e">
        <f t="shared" si="5"/>
        <v>#REF!</v>
      </c>
      <c r="Q21" s="68" t="s">
        <v>120</v>
      </c>
      <c r="R21" s="86" t="e">
        <f>+SUM(R9:R20)</f>
        <v>#REF!</v>
      </c>
      <c r="S21" s="86" t="e">
        <f t="shared" ref="S21:W21" si="6">+SUM(S9:S20)</f>
        <v>#REF!</v>
      </c>
      <c r="T21" s="86" t="e">
        <f t="shared" si="6"/>
        <v>#REF!</v>
      </c>
      <c r="U21" s="86" t="e">
        <f t="shared" si="6"/>
        <v>#REF!</v>
      </c>
      <c r="V21" s="86" t="e">
        <f t="shared" si="6"/>
        <v>#REF!</v>
      </c>
      <c r="W21" s="86" t="e">
        <f t="shared" si="6"/>
        <v>#REF!</v>
      </c>
    </row>
    <row r="22" spans="1:23" x14ac:dyDescent="0.3">
      <c r="A22" s="82"/>
      <c r="B22" s="89"/>
      <c r="C22" s="89"/>
      <c r="D22" s="89"/>
      <c r="E22" s="89"/>
      <c r="F22" s="89"/>
      <c r="G22" s="89"/>
      <c r="I22" s="82"/>
      <c r="J22" s="89"/>
      <c r="K22" s="89"/>
      <c r="L22" s="89"/>
      <c r="M22" s="89"/>
      <c r="N22" s="89"/>
      <c r="O22" s="89"/>
      <c r="Q22" s="82"/>
      <c r="R22" s="89"/>
      <c r="S22" s="89"/>
      <c r="T22" s="89"/>
      <c r="U22" s="89"/>
      <c r="V22" s="89"/>
      <c r="W22" s="89"/>
    </row>
    <row r="23" spans="1:23" s="93" customFormat="1" x14ac:dyDescent="0.3">
      <c r="A23" s="92" t="s">
        <v>128</v>
      </c>
      <c r="B23" s="92" t="s">
        <v>127</v>
      </c>
      <c r="C23" s="92" t="s">
        <v>129</v>
      </c>
      <c r="D23" s="92" t="s">
        <v>130</v>
      </c>
      <c r="E23" s="92" t="s">
        <v>131</v>
      </c>
      <c r="F23" s="92" t="s">
        <v>132</v>
      </c>
      <c r="G23" s="92" t="s">
        <v>133</v>
      </c>
      <c r="I23" s="92" t="s">
        <v>128</v>
      </c>
      <c r="J23" s="92" t="s">
        <v>127</v>
      </c>
      <c r="K23" s="92" t="s">
        <v>129</v>
      </c>
      <c r="L23" s="92" t="s">
        <v>130</v>
      </c>
      <c r="M23" s="92" t="s">
        <v>131</v>
      </c>
      <c r="N23" s="92" t="s">
        <v>132</v>
      </c>
      <c r="O23" s="92" t="s">
        <v>133</v>
      </c>
      <c r="Q23" s="92" t="s">
        <v>128</v>
      </c>
      <c r="R23" s="92" t="s">
        <v>127</v>
      </c>
      <c r="S23" s="92" t="s">
        <v>129</v>
      </c>
      <c r="T23" s="92" t="s">
        <v>130</v>
      </c>
      <c r="U23" s="92" t="s">
        <v>131</v>
      </c>
      <c r="V23" s="92" t="s">
        <v>132</v>
      </c>
      <c r="W23" s="92" t="s">
        <v>133</v>
      </c>
    </row>
    <row r="24" spans="1:23" x14ac:dyDescent="0.3">
      <c r="A24" s="68" t="s">
        <v>44</v>
      </c>
      <c r="B24" s="68" t="s">
        <v>36</v>
      </c>
      <c r="C24" s="68" t="s">
        <v>37</v>
      </c>
      <c r="D24" s="68" t="s">
        <v>118</v>
      </c>
      <c r="E24" s="68" t="s">
        <v>116</v>
      </c>
      <c r="F24" s="68" t="s">
        <v>119</v>
      </c>
      <c r="G24" s="68" t="s">
        <v>117</v>
      </c>
      <c r="I24" s="68" t="s">
        <v>44</v>
      </c>
      <c r="J24" s="68" t="s">
        <v>36</v>
      </c>
      <c r="K24" s="68" t="s">
        <v>37</v>
      </c>
      <c r="L24" s="68" t="s">
        <v>118</v>
      </c>
      <c r="M24" s="68" t="s">
        <v>116</v>
      </c>
      <c r="N24" s="68" t="s">
        <v>119</v>
      </c>
      <c r="O24" s="68" t="s">
        <v>117</v>
      </c>
      <c r="Q24" s="68" t="s">
        <v>44</v>
      </c>
      <c r="R24" s="68" t="s">
        <v>36</v>
      </c>
      <c r="S24" s="68" t="s">
        <v>37</v>
      </c>
      <c r="T24" s="68" t="s">
        <v>118</v>
      </c>
      <c r="U24" s="68" t="s">
        <v>116</v>
      </c>
      <c r="V24" s="68" t="s">
        <v>119</v>
      </c>
      <c r="W24" s="68" t="s">
        <v>117</v>
      </c>
    </row>
    <row r="25" spans="1:23" x14ac:dyDescent="0.3">
      <c r="A25" s="67">
        <v>0</v>
      </c>
      <c r="B25" s="84">
        <v>0</v>
      </c>
      <c r="C25" s="84">
        <v>0</v>
      </c>
      <c r="D25" s="84">
        <v>0</v>
      </c>
      <c r="E25" s="84">
        <v>0</v>
      </c>
      <c r="F25" s="84">
        <v>0</v>
      </c>
      <c r="G25" s="84">
        <v>0</v>
      </c>
      <c r="I25" s="67">
        <f>A25</f>
        <v>0</v>
      </c>
      <c r="J25" s="88" t="e">
        <v>#REF!</v>
      </c>
      <c r="K25" s="88" t="e">
        <v>#REF!</v>
      </c>
      <c r="L25" s="88" t="e">
        <v>#REF!</v>
      </c>
      <c r="M25" s="88" t="e">
        <v>#REF!</v>
      </c>
      <c r="N25" s="88" t="e">
        <v>#REF!</v>
      </c>
      <c r="O25" s="88" t="e">
        <v>#REF!</v>
      </c>
      <c r="Q25" s="67">
        <f>A25</f>
        <v>0</v>
      </c>
      <c r="R25" s="85" t="e">
        <f>+B25-J25</f>
        <v>#REF!</v>
      </c>
      <c r="S25" s="85" t="e">
        <f>+C25-K25</f>
        <v>#REF!</v>
      </c>
      <c r="T25" s="85" t="e">
        <f t="shared" ref="T25:W40" si="7">+D25-L25</f>
        <v>#REF!</v>
      </c>
      <c r="U25" s="85" t="e">
        <f t="shared" si="7"/>
        <v>#REF!</v>
      </c>
      <c r="V25" s="85" t="e">
        <f t="shared" si="7"/>
        <v>#REF!</v>
      </c>
      <c r="W25" s="85" t="e">
        <f t="shared" si="7"/>
        <v>#REF!</v>
      </c>
    </row>
    <row r="26" spans="1:23" x14ac:dyDescent="0.3">
      <c r="A26" s="67">
        <v>0</v>
      </c>
      <c r="B26" s="84">
        <v>0</v>
      </c>
      <c r="C26" s="84">
        <v>0</v>
      </c>
      <c r="D26" s="84">
        <v>0</v>
      </c>
      <c r="E26" s="84">
        <v>0</v>
      </c>
      <c r="F26" s="84">
        <v>0</v>
      </c>
      <c r="G26" s="84">
        <v>0</v>
      </c>
      <c r="I26" s="67">
        <f t="shared" ref="I26:I40" si="8">A26</f>
        <v>0</v>
      </c>
      <c r="J26" s="88" t="e">
        <v>#REF!</v>
      </c>
      <c r="K26" s="88" t="e">
        <v>#REF!</v>
      </c>
      <c r="L26" s="88" t="e">
        <v>#REF!</v>
      </c>
      <c r="M26" s="88" t="e">
        <v>#REF!</v>
      </c>
      <c r="N26" s="88" t="e">
        <v>#REF!</v>
      </c>
      <c r="O26" s="88" t="e">
        <v>#REF!</v>
      </c>
      <c r="Q26" s="67">
        <f t="shared" ref="Q26:Q40" si="9">A26</f>
        <v>0</v>
      </c>
      <c r="R26" s="85" t="e">
        <f t="shared" ref="R26:R40" si="10">+B26-J26</f>
        <v>#REF!</v>
      </c>
      <c r="S26" s="85" t="e">
        <f t="shared" ref="S26:S40" si="11">+C26-K26</f>
        <v>#REF!</v>
      </c>
      <c r="T26" s="85" t="e">
        <f t="shared" si="7"/>
        <v>#REF!</v>
      </c>
      <c r="U26" s="85" t="e">
        <f t="shared" si="7"/>
        <v>#REF!</v>
      </c>
      <c r="V26" s="85" t="e">
        <f t="shared" si="7"/>
        <v>#REF!</v>
      </c>
      <c r="W26" s="85" t="e">
        <f t="shared" si="7"/>
        <v>#REF!</v>
      </c>
    </row>
    <row r="27" spans="1:23" x14ac:dyDescent="0.3">
      <c r="A27" s="67">
        <v>0</v>
      </c>
      <c r="B27" s="84">
        <v>0</v>
      </c>
      <c r="C27" s="84">
        <v>0</v>
      </c>
      <c r="D27" s="84">
        <v>0</v>
      </c>
      <c r="E27" s="84">
        <v>0</v>
      </c>
      <c r="F27" s="84">
        <v>0</v>
      </c>
      <c r="G27" s="84">
        <v>0</v>
      </c>
      <c r="I27" s="67">
        <f t="shared" si="8"/>
        <v>0</v>
      </c>
      <c r="J27" s="88" t="e">
        <v>#REF!</v>
      </c>
      <c r="K27" s="88" t="e">
        <v>#REF!</v>
      </c>
      <c r="L27" s="88" t="e">
        <v>#REF!</v>
      </c>
      <c r="M27" s="88" t="e">
        <v>#REF!</v>
      </c>
      <c r="N27" s="88" t="e">
        <v>#REF!</v>
      </c>
      <c r="O27" s="88" t="e">
        <v>#REF!</v>
      </c>
      <c r="Q27" s="67">
        <f t="shared" si="9"/>
        <v>0</v>
      </c>
      <c r="R27" s="85" t="e">
        <f t="shared" si="10"/>
        <v>#REF!</v>
      </c>
      <c r="S27" s="85" t="e">
        <f t="shared" si="11"/>
        <v>#REF!</v>
      </c>
      <c r="T27" s="85" t="e">
        <f t="shared" si="7"/>
        <v>#REF!</v>
      </c>
      <c r="U27" s="85" t="e">
        <f t="shared" si="7"/>
        <v>#REF!</v>
      </c>
      <c r="V27" s="85" t="e">
        <f t="shared" si="7"/>
        <v>#REF!</v>
      </c>
      <c r="W27" s="85" t="e">
        <f t="shared" si="7"/>
        <v>#REF!</v>
      </c>
    </row>
    <row r="28" spans="1:23" x14ac:dyDescent="0.3">
      <c r="A28" s="67">
        <v>0</v>
      </c>
      <c r="B28" s="84">
        <v>0</v>
      </c>
      <c r="C28" s="84">
        <v>0</v>
      </c>
      <c r="D28" s="84">
        <v>0</v>
      </c>
      <c r="E28" s="84">
        <v>0</v>
      </c>
      <c r="F28" s="84">
        <v>0</v>
      </c>
      <c r="G28" s="84">
        <v>0</v>
      </c>
      <c r="I28" s="67">
        <f t="shared" si="8"/>
        <v>0</v>
      </c>
      <c r="J28" s="88" t="e">
        <v>#REF!</v>
      </c>
      <c r="K28" s="88" t="e">
        <v>#REF!</v>
      </c>
      <c r="L28" s="88" t="e">
        <v>#REF!</v>
      </c>
      <c r="M28" s="88" t="e">
        <v>#REF!</v>
      </c>
      <c r="N28" s="88" t="e">
        <v>#REF!</v>
      </c>
      <c r="O28" s="88" t="e">
        <v>#REF!</v>
      </c>
      <c r="Q28" s="67">
        <f t="shared" si="9"/>
        <v>0</v>
      </c>
      <c r="R28" s="85" t="e">
        <f t="shared" si="10"/>
        <v>#REF!</v>
      </c>
      <c r="S28" s="85" t="e">
        <f t="shared" si="11"/>
        <v>#REF!</v>
      </c>
      <c r="T28" s="85" t="e">
        <f t="shared" si="7"/>
        <v>#REF!</v>
      </c>
      <c r="U28" s="85" t="e">
        <f t="shared" si="7"/>
        <v>#REF!</v>
      </c>
      <c r="V28" s="85" t="e">
        <f t="shared" si="7"/>
        <v>#REF!</v>
      </c>
      <c r="W28" s="85" t="e">
        <f t="shared" si="7"/>
        <v>#REF!</v>
      </c>
    </row>
    <row r="29" spans="1:23" x14ac:dyDescent="0.3">
      <c r="A29" s="67">
        <v>0</v>
      </c>
      <c r="B29" s="84">
        <v>0</v>
      </c>
      <c r="C29" s="84">
        <v>0</v>
      </c>
      <c r="D29" s="84">
        <v>0</v>
      </c>
      <c r="E29" s="84">
        <v>0</v>
      </c>
      <c r="F29" s="84">
        <v>0</v>
      </c>
      <c r="G29" s="84">
        <v>0</v>
      </c>
      <c r="I29" s="67">
        <f t="shared" si="8"/>
        <v>0</v>
      </c>
      <c r="J29" s="88" t="e">
        <v>#REF!</v>
      </c>
      <c r="K29" s="88" t="e">
        <v>#REF!</v>
      </c>
      <c r="L29" s="88" t="e">
        <v>#REF!</v>
      </c>
      <c r="M29" s="88" t="e">
        <v>#REF!</v>
      </c>
      <c r="N29" s="88" t="e">
        <v>#REF!</v>
      </c>
      <c r="O29" s="88" t="e">
        <v>#REF!</v>
      </c>
      <c r="Q29" s="67">
        <f t="shared" si="9"/>
        <v>0</v>
      </c>
      <c r="R29" s="85" t="e">
        <f t="shared" si="10"/>
        <v>#REF!</v>
      </c>
      <c r="S29" s="85" t="e">
        <f t="shared" si="11"/>
        <v>#REF!</v>
      </c>
      <c r="T29" s="85" t="e">
        <f t="shared" si="7"/>
        <v>#REF!</v>
      </c>
      <c r="U29" s="85" t="e">
        <f t="shared" si="7"/>
        <v>#REF!</v>
      </c>
      <c r="V29" s="85" t="e">
        <f t="shared" si="7"/>
        <v>#REF!</v>
      </c>
      <c r="W29" s="85" t="e">
        <f t="shared" si="7"/>
        <v>#REF!</v>
      </c>
    </row>
    <row r="30" spans="1:23" x14ac:dyDescent="0.3">
      <c r="A30" s="67">
        <v>0</v>
      </c>
      <c r="B30" s="84">
        <v>0</v>
      </c>
      <c r="C30" s="84">
        <v>0</v>
      </c>
      <c r="D30" s="84">
        <v>0</v>
      </c>
      <c r="E30" s="84">
        <v>0</v>
      </c>
      <c r="F30" s="84">
        <v>0</v>
      </c>
      <c r="G30" s="84">
        <v>0</v>
      </c>
      <c r="I30" s="67">
        <f t="shared" si="8"/>
        <v>0</v>
      </c>
      <c r="J30" s="88" t="e">
        <v>#REF!</v>
      </c>
      <c r="K30" s="88" t="e">
        <v>#REF!</v>
      </c>
      <c r="L30" s="88" t="e">
        <v>#REF!</v>
      </c>
      <c r="M30" s="88" t="e">
        <v>#REF!</v>
      </c>
      <c r="N30" s="88" t="e">
        <v>#REF!</v>
      </c>
      <c r="O30" s="88" t="e">
        <v>#REF!</v>
      </c>
      <c r="Q30" s="67">
        <f t="shared" si="9"/>
        <v>0</v>
      </c>
      <c r="R30" s="85" t="e">
        <f t="shared" si="10"/>
        <v>#REF!</v>
      </c>
      <c r="S30" s="85" t="e">
        <f t="shared" si="11"/>
        <v>#REF!</v>
      </c>
      <c r="T30" s="85" t="e">
        <f t="shared" si="7"/>
        <v>#REF!</v>
      </c>
      <c r="U30" s="85" t="e">
        <f t="shared" si="7"/>
        <v>#REF!</v>
      </c>
      <c r="V30" s="85" t="e">
        <f t="shared" si="7"/>
        <v>#REF!</v>
      </c>
      <c r="W30" s="85" t="e">
        <f t="shared" si="7"/>
        <v>#REF!</v>
      </c>
    </row>
    <row r="31" spans="1:23" x14ac:dyDescent="0.3">
      <c r="A31" s="67">
        <v>0</v>
      </c>
      <c r="B31" s="84">
        <v>0</v>
      </c>
      <c r="C31" s="84">
        <v>0</v>
      </c>
      <c r="D31" s="84">
        <v>0</v>
      </c>
      <c r="E31" s="84">
        <v>0</v>
      </c>
      <c r="F31" s="84">
        <v>0</v>
      </c>
      <c r="G31" s="84">
        <v>0</v>
      </c>
      <c r="I31" s="67">
        <f t="shared" si="8"/>
        <v>0</v>
      </c>
      <c r="J31" s="88" t="e">
        <v>#REF!</v>
      </c>
      <c r="K31" s="88" t="e">
        <v>#REF!</v>
      </c>
      <c r="L31" s="88" t="e">
        <v>#REF!</v>
      </c>
      <c r="M31" s="88" t="e">
        <v>#REF!</v>
      </c>
      <c r="N31" s="88" t="e">
        <v>#REF!</v>
      </c>
      <c r="O31" s="88" t="e">
        <v>#REF!</v>
      </c>
      <c r="Q31" s="67">
        <f t="shared" si="9"/>
        <v>0</v>
      </c>
      <c r="R31" s="85" t="e">
        <f t="shared" si="10"/>
        <v>#REF!</v>
      </c>
      <c r="S31" s="85" t="e">
        <f t="shared" si="11"/>
        <v>#REF!</v>
      </c>
      <c r="T31" s="85" t="e">
        <f t="shared" si="7"/>
        <v>#REF!</v>
      </c>
      <c r="U31" s="85" t="e">
        <f t="shared" si="7"/>
        <v>#REF!</v>
      </c>
      <c r="V31" s="85" t="e">
        <f t="shared" si="7"/>
        <v>#REF!</v>
      </c>
      <c r="W31" s="85" t="e">
        <f t="shared" si="7"/>
        <v>#REF!</v>
      </c>
    </row>
    <row r="32" spans="1:23" x14ac:dyDescent="0.3">
      <c r="A32" s="67">
        <v>0</v>
      </c>
      <c r="B32" s="84">
        <v>0</v>
      </c>
      <c r="C32" s="84">
        <v>0</v>
      </c>
      <c r="D32" s="84">
        <v>0</v>
      </c>
      <c r="E32" s="84">
        <v>0</v>
      </c>
      <c r="F32" s="84">
        <v>0</v>
      </c>
      <c r="G32" s="84">
        <v>0</v>
      </c>
      <c r="I32" s="67">
        <f t="shared" si="8"/>
        <v>0</v>
      </c>
      <c r="J32" s="88" t="e">
        <v>#REF!</v>
      </c>
      <c r="K32" s="88" t="e">
        <v>#REF!</v>
      </c>
      <c r="L32" s="88" t="e">
        <v>#REF!</v>
      </c>
      <c r="M32" s="88" t="e">
        <v>#REF!</v>
      </c>
      <c r="N32" s="88" t="e">
        <v>#REF!</v>
      </c>
      <c r="O32" s="88" t="e">
        <v>#REF!</v>
      </c>
      <c r="Q32" s="67">
        <f t="shared" si="9"/>
        <v>0</v>
      </c>
      <c r="R32" s="85" t="e">
        <f t="shared" si="10"/>
        <v>#REF!</v>
      </c>
      <c r="S32" s="85" t="e">
        <f t="shared" si="11"/>
        <v>#REF!</v>
      </c>
      <c r="T32" s="85" t="e">
        <f t="shared" si="7"/>
        <v>#REF!</v>
      </c>
      <c r="U32" s="85" t="e">
        <f t="shared" si="7"/>
        <v>#REF!</v>
      </c>
      <c r="V32" s="85" t="e">
        <f t="shared" si="7"/>
        <v>#REF!</v>
      </c>
      <c r="W32" s="85" t="e">
        <f t="shared" si="7"/>
        <v>#REF!</v>
      </c>
    </row>
    <row r="33" spans="1:23" x14ac:dyDescent="0.3">
      <c r="A33" s="67">
        <v>0</v>
      </c>
      <c r="B33" s="84">
        <v>0</v>
      </c>
      <c r="C33" s="84">
        <v>0</v>
      </c>
      <c r="D33" s="84">
        <v>0</v>
      </c>
      <c r="E33" s="84">
        <v>0</v>
      </c>
      <c r="F33" s="84">
        <v>0</v>
      </c>
      <c r="G33" s="84">
        <v>0</v>
      </c>
      <c r="I33" s="67">
        <f t="shared" si="8"/>
        <v>0</v>
      </c>
      <c r="J33" s="88" t="e">
        <v>#REF!</v>
      </c>
      <c r="K33" s="88" t="e">
        <v>#REF!</v>
      </c>
      <c r="L33" s="88" t="e">
        <v>#REF!</v>
      </c>
      <c r="M33" s="88" t="e">
        <v>#REF!</v>
      </c>
      <c r="N33" s="88" t="e">
        <v>#REF!</v>
      </c>
      <c r="O33" s="88" t="e">
        <v>#REF!</v>
      </c>
      <c r="Q33" s="67">
        <f t="shared" si="9"/>
        <v>0</v>
      </c>
      <c r="R33" s="85" t="e">
        <f t="shared" si="10"/>
        <v>#REF!</v>
      </c>
      <c r="S33" s="85" t="e">
        <f t="shared" si="11"/>
        <v>#REF!</v>
      </c>
      <c r="T33" s="85" t="e">
        <f t="shared" si="7"/>
        <v>#REF!</v>
      </c>
      <c r="U33" s="85" t="e">
        <f t="shared" si="7"/>
        <v>#REF!</v>
      </c>
      <c r="V33" s="85" t="e">
        <f t="shared" si="7"/>
        <v>#REF!</v>
      </c>
      <c r="W33" s="85" t="e">
        <f t="shared" si="7"/>
        <v>#REF!</v>
      </c>
    </row>
    <row r="34" spans="1:23" x14ac:dyDescent="0.3">
      <c r="A34" s="67">
        <v>0</v>
      </c>
      <c r="B34" s="84">
        <v>0</v>
      </c>
      <c r="C34" s="84">
        <v>0</v>
      </c>
      <c r="D34" s="84">
        <v>0</v>
      </c>
      <c r="E34" s="84">
        <v>0</v>
      </c>
      <c r="F34" s="84">
        <v>0</v>
      </c>
      <c r="G34" s="84">
        <v>0</v>
      </c>
      <c r="I34" s="67">
        <f t="shared" si="8"/>
        <v>0</v>
      </c>
      <c r="J34" s="88" t="e">
        <v>#REF!</v>
      </c>
      <c r="K34" s="88" t="e">
        <v>#REF!</v>
      </c>
      <c r="L34" s="88" t="e">
        <v>#REF!</v>
      </c>
      <c r="M34" s="88" t="e">
        <v>#REF!</v>
      </c>
      <c r="N34" s="88" t="e">
        <v>#REF!</v>
      </c>
      <c r="O34" s="88" t="e">
        <v>#REF!</v>
      </c>
      <c r="Q34" s="67">
        <f t="shared" si="9"/>
        <v>0</v>
      </c>
      <c r="R34" s="85" t="e">
        <f t="shared" si="10"/>
        <v>#REF!</v>
      </c>
      <c r="S34" s="85" t="e">
        <f t="shared" si="11"/>
        <v>#REF!</v>
      </c>
      <c r="T34" s="85" t="e">
        <f t="shared" si="7"/>
        <v>#REF!</v>
      </c>
      <c r="U34" s="85" t="e">
        <f t="shared" si="7"/>
        <v>#REF!</v>
      </c>
      <c r="V34" s="85" t="e">
        <f t="shared" si="7"/>
        <v>#REF!</v>
      </c>
      <c r="W34" s="85" t="e">
        <f t="shared" si="7"/>
        <v>#REF!</v>
      </c>
    </row>
    <row r="35" spans="1:23" x14ac:dyDescent="0.3">
      <c r="A35" s="67">
        <v>0</v>
      </c>
      <c r="B35" s="84">
        <v>0</v>
      </c>
      <c r="C35" s="84">
        <v>0</v>
      </c>
      <c r="D35" s="84">
        <v>0</v>
      </c>
      <c r="E35" s="84">
        <v>0</v>
      </c>
      <c r="F35" s="84">
        <v>0</v>
      </c>
      <c r="G35" s="84">
        <v>0</v>
      </c>
      <c r="I35" s="67">
        <f t="shared" si="8"/>
        <v>0</v>
      </c>
      <c r="J35" s="88" t="e">
        <v>#REF!</v>
      </c>
      <c r="K35" s="88" t="e">
        <v>#REF!</v>
      </c>
      <c r="L35" s="88" t="e">
        <v>#REF!</v>
      </c>
      <c r="M35" s="88" t="e">
        <v>#REF!</v>
      </c>
      <c r="N35" s="88" t="e">
        <v>#REF!</v>
      </c>
      <c r="O35" s="88" t="e">
        <v>#REF!</v>
      </c>
      <c r="Q35" s="67">
        <f t="shared" si="9"/>
        <v>0</v>
      </c>
      <c r="R35" s="85" t="e">
        <f t="shared" si="10"/>
        <v>#REF!</v>
      </c>
      <c r="S35" s="85" t="e">
        <f t="shared" si="11"/>
        <v>#REF!</v>
      </c>
      <c r="T35" s="85" t="e">
        <f t="shared" si="7"/>
        <v>#REF!</v>
      </c>
      <c r="U35" s="85" t="e">
        <f t="shared" si="7"/>
        <v>#REF!</v>
      </c>
      <c r="V35" s="85" t="e">
        <f t="shared" si="7"/>
        <v>#REF!</v>
      </c>
      <c r="W35" s="85" t="e">
        <f t="shared" si="7"/>
        <v>#REF!</v>
      </c>
    </row>
    <row r="36" spans="1:23" x14ac:dyDescent="0.3">
      <c r="A36" s="67">
        <v>0</v>
      </c>
      <c r="B36" s="84">
        <v>0</v>
      </c>
      <c r="C36" s="84">
        <v>0</v>
      </c>
      <c r="D36" s="84">
        <v>0</v>
      </c>
      <c r="E36" s="84">
        <v>0</v>
      </c>
      <c r="F36" s="84">
        <v>0</v>
      </c>
      <c r="G36" s="84">
        <v>0</v>
      </c>
      <c r="I36" s="67">
        <f t="shared" si="8"/>
        <v>0</v>
      </c>
      <c r="J36" s="88" t="e">
        <v>#REF!</v>
      </c>
      <c r="K36" s="88" t="e">
        <v>#REF!</v>
      </c>
      <c r="L36" s="88" t="e">
        <v>#REF!</v>
      </c>
      <c r="M36" s="88" t="e">
        <v>#REF!</v>
      </c>
      <c r="N36" s="88" t="e">
        <v>#REF!</v>
      </c>
      <c r="O36" s="88" t="e">
        <v>#REF!</v>
      </c>
      <c r="Q36" s="67">
        <f t="shared" si="9"/>
        <v>0</v>
      </c>
      <c r="R36" s="85" t="e">
        <f t="shared" si="10"/>
        <v>#REF!</v>
      </c>
      <c r="S36" s="85" t="e">
        <f t="shared" si="11"/>
        <v>#REF!</v>
      </c>
      <c r="T36" s="85" t="e">
        <f t="shared" si="7"/>
        <v>#REF!</v>
      </c>
      <c r="U36" s="85" t="e">
        <f t="shared" si="7"/>
        <v>#REF!</v>
      </c>
      <c r="V36" s="85" t="e">
        <f t="shared" si="7"/>
        <v>#REF!</v>
      </c>
      <c r="W36" s="85" t="e">
        <f t="shared" si="7"/>
        <v>#REF!</v>
      </c>
    </row>
    <row r="37" spans="1:23" x14ac:dyDescent="0.3">
      <c r="A37" s="67">
        <v>0</v>
      </c>
      <c r="B37" s="84">
        <v>0</v>
      </c>
      <c r="C37" s="84">
        <v>0</v>
      </c>
      <c r="D37" s="84">
        <v>0</v>
      </c>
      <c r="E37" s="84">
        <v>0</v>
      </c>
      <c r="F37" s="84">
        <v>0</v>
      </c>
      <c r="G37" s="84">
        <v>0</v>
      </c>
      <c r="I37" s="67">
        <f t="shared" si="8"/>
        <v>0</v>
      </c>
      <c r="J37" s="88" t="e">
        <v>#REF!</v>
      </c>
      <c r="K37" s="88" t="e">
        <v>#REF!</v>
      </c>
      <c r="L37" s="88" t="e">
        <v>#REF!</v>
      </c>
      <c r="M37" s="88" t="e">
        <v>#REF!</v>
      </c>
      <c r="N37" s="88" t="e">
        <v>#REF!</v>
      </c>
      <c r="O37" s="88" t="e">
        <v>#REF!</v>
      </c>
      <c r="Q37" s="67">
        <f t="shared" si="9"/>
        <v>0</v>
      </c>
      <c r="R37" s="85" t="e">
        <f t="shared" si="10"/>
        <v>#REF!</v>
      </c>
      <c r="S37" s="85" t="e">
        <f t="shared" si="11"/>
        <v>#REF!</v>
      </c>
      <c r="T37" s="85" t="e">
        <f t="shared" si="7"/>
        <v>#REF!</v>
      </c>
      <c r="U37" s="85" t="e">
        <f t="shared" si="7"/>
        <v>#REF!</v>
      </c>
      <c r="V37" s="85" t="e">
        <f t="shared" si="7"/>
        <v>#REF!</v>
      </c>
      <c r="W37" s="85" t="e">
        <f t="shared" si="7"/>
        <v>#REF!</v>
      </c>
    </row>
    <row r="38" spans="1:23" x14ac:dyDescent="0.3">
      <c r="A38" s="67">
        <v>0</v>
      </c>
      <c r="B38" s="84">
        <v>0</v>
      </c>
      <c r="C38" s="84">
        <v>0</v>
      </c>
      <c r="D38" s="84">
        <v>0</v>
      </c>
      <c r="E38" s="84">
        <v>0</v>
      </c>
      <c r="F38" s="84">
        <v>0</v>
      </c>
      <c r="G38" s="84">
        <v>0</v>
      </c>
      <c r="I38" s="67">
        <f t="shared" si="8"/>
        <v>0</v>
      </c>
      <c r="J38" s="88" t="e">
        <v>#REF!</v>
      </c>
      <c r="K38" s="88" t="e">
        <v>#REF!</v>
      </c>
      <c r="L38" s="88" t="e">
        <v>#REF!</v>
      </c>
      <c r="M38" s="88" t="e">
        <v>#REF!</v>
      </c>
      <c r="N38" s="88" t="e">
        <v>#REF!</v>
      </c>
      <c r="O38" s="88" t="e">
        <v>#REF!</v>
      </c>
      <c r="Q38" s="67">
        <f t="shared" si="9"/>
        <v>0</v>
      </c>
      <c r="R38" s="85" t="e">
        <f t="shared" si="10"/>
        <v>#REF!</v>
      </c>
      <c r="S38" s="85" t="e">
        <f t="shared" si="11"/>
        <v>#REF!</v>
      </c>
      <c r="T38" s="85" t="e">
        <f t="shared" si="7"/>
        <v>#REF!</v>
      </c>
      <c r="U38" s="85" t="e">
        <f t="shared" si="7"/>
        <v>#REF!</v>
      </c>
      <c r="V38" s="85" t="e">
        <f t="shared" si="7"/>
        <v>#REF!</v>
      </c>
      <c r="W38" s="85" t="e">
        <f t="shared" si="7"/>
        <v>#REF!</v>
      </c>
    </row>
    <row r="39" spans="1:23" x14ac:dyDescent="0.3">
      <c r="A39" s="67">
        <v>0</v>
      </c>
      <c r="B39" s="84">
        <v>0</v>
      </c>
      <c r="C39" s="84">
        <v>0</v>
      </c>
      <c r="D39" s="84">
        <v>0</v>
      </c>
      <c r="E39" s="84">
        <v>0</v>
      </c>
      <c r="F39" s="84">
        <v>0</v>
      </c>
      <c r="G39" s="84">
        <v>0</v>
      </c>
      <c r="I39" s="67">
        <f t="shared" si="8"/>
        <v>0</v>
      </c>
      <c r="J39" s="88" t="e">
        <v>#REF!</v>
      </c>
      <c r="K39" s="88" t="e">
        <v>#REF!</v>
      </c>
      <c r="L39" s="88" t="e">
        <v>#REF!</v>
      </c>
      <c r="M39" s="88" t="e">
        <v>#REF!</v>
      </c>
      <c r="N39" s="88" t="e">
        <v>#REF!</v>
      </c>
      <c r="O39" s="88" t="e">
        <v>#REF!</v>
      </c>
      <c r="Q39" s="67">
        <f t="shared" si="9"/>
        <v>0</v>
      </c>
      <c r="R39" s="85" t="e">
        <f t="shared" si="10"/>
        <v>#REF!</v>
      </c>
      <c r="S39" s="85" t="e">
        <f t="shared" si="11"/>
        <v>#REF!</v>
      </c>
      <c r="T39" s="85" t="e">
        <f t="shared" si="7"/>
        <v>#REF!</v>
      </c>
      <c r="U39" s="85" t="e">
        <f t="shared" si="7"/>
        <v>#REF!</v>
      </c>
      <c r="V39" s="85" t="e">
        <f t="shared" si="7"/>
        <v>#REF!</v>
      </c>
      <c r="W39" s="85" t="e">
        <f t="shared" si="7"/>
        <v>#REF!</v>
      </c>
    </row>
    <row r="40" spans="1:23" x14ac:dyDescent="0.3">
      <c r="A40" s="67">
        <v>0</v>
      </c>
      <c r="B40" s="84">
        <v>0</v>
      </c>
      <c r="C40" s="84">
        <v>0</v>
      </c>
      <c r="D40" s="84">
        <v>0</v>
      </c>
      <c r="E40" s="84">
        <v>0</v>
      </c>
      <c r="F40" s="84">
        <v>0</v>
      </c>
      <c r="G40" s="84">
        <v>0</v>
      </c>
      <c r="I40" s="67">
        <f t="shared" si="8"/>
        <v>0</v>
      </c>
      <c r="J40" s="88" t="e">
        <v>#REF!</v>
      </c>
      <c r="K40" s="88" t="e">
        <v>#REF!</v>
      </c>
      <c r="L40" s="88" t="e">
        <v>#REF!</v>
      </c>
      <c r="M40" s="88" t="e">
        <v>#REF!</v>
      </c>
      <c r="N40" s="88" t="e">
        <v>#REF!</v>
      </c>
      <c r="O40" s="88" t="e">
        <v>#REF!</v>
      </c>
      <c r="Q40" s="67">
        <f t="shared" si="9"/>
        <v>0</v>
      </c>
      <c r="R40" s="85" t="e">
        <f t="shared" si="10"/>
        <v>#REF!</v>
      </c>
      <c r="S40" s="85" t="e">
        <f t="shared" si="11"/>
        <v>#REF!</v>
      </c>
      <c r="T40" s="85" t="e">
        <f t="shared" si="7"/>
        <v>#REF!</v>
      </c>
      <c r="U40" s="85" t="e">
        <f t="shared" si="7"/>
        <v>#REF!</v>
      </c>
      <c r="V40" s="85" t="e">
        <f t="shared" si="7"/>
        <v>#REF!</v>
      </c>
      <c r="W40" s="85" t="e">
        <f t="shared" si="7"/>
        <v>#REF!</v>
      </c>
    </row>
    <row r="41" spans="1:23" x14ac:dyDescent="0.3">
      <c r="A41" s="68" t="s">
        <v>120</v>
      </c>
      <c r="B41" s="87">
        <f>+SUM(B25:B35)</f>
        <v>0</v>
      </c>
      <c r="C41" s="87">
        <f t="shared" ref="C41:G41" si="12">+SUM(C25:C35)</f>
        <v>0</v>
      </c>
      <c r="D41" s="87">
        <f t="shared" si="12"/>
        <v>0</v>
      </c>
      <c r="E41" s="87">
        <f t="shared" si="12"/>
        <v>0</v>
      </c>
      <c r="F41" s="87">
        <f t="shared" si="12"/>
        <v>0</v>
      </c>
      <c r="G41" s="87">
        <f t="shared" si="12"/>
        <v>0</v>
      </c>
      <c r="I41" s="68" t="s">
        <v>120</v>
      </c>
      <c r="J41" s="87" t="e">
        <f>+SUM(J25:J35)</f>
        <v>#REF!</v>
      </c>
      <c r="K41" s="87" t="e">
        <f t="shared" ref="K41:O41" si="13">+SUM(K25:K35)</f>
        <v>#REF!</v>
      </c>
      <c r="L41" s="87" t="e">
        <f t="shared" si="13"/>
        <v>#REF!</v>
      </c>
      <c r="M41" s="87" t="e">
        <f t="shared" si="13"/>
        <v>#REF!</v>
      </c>
      <c r="N41" s="87" t="e">
        <f t="shared" si="13"/>
        <v>#REF!</v>
      </c>
      <c r="O41" s="87" t="e">
        <f t="shared" si="13"/>
        <v>#REF!</v>
      </c>
      <c r="Q41" s="68" t="s">
        <v>120</v>
      </c>
      <c r="R41" s="87" t="e">
        <f>+SUM(R25:R34)</f>
        <v>#REF!</v>
      </c>
      <c r="S41" s="87" t="e">
        <f>+SUM(S25:S34)</f>
        <v>#REF!</v>
      </c>
      <c r="T41" s="87" t="e">
        <f t="shared" ref="T41:W41" si="14">+SUM(T25:T34)</f>
        <v>#REF!</v>
      </c>
      <c r="U41" s="87" t="e">
        <f t="shared" si="14"/>
        <v>#REF!</v>
      </c>
      <c r="V41" s="87" t="e">
        <f t="shared" si="14"/>
        <v>#REF!</v>
      </c>
      <c r="W41" s="87" t="e">
        <f t="shared" si="14"/>
        <v>#REF!</v>
      </c>
    </row>
  </sheetData>
  <conditionalFormatting sqref="I5:I20">
    <cfRule type="cellIs" dxfId="301" priority="18" operator="equal">
      <formula>$J$2</formula>
    </cfRule>
  </conditionalFormatting>
  <conditionalFormatting sqref="Q5:Q20">
    <cfRule type="cellIs" dxfId="300" priority="17" operator="equal">
      <formula>$R$2</formula>
    </cfRule>
  </conditionalFormatting>
  <conditionalFormatting sqref="Q25:Q40">
    <cfRule type="cellIs" dxfId="299" priority="16" operator="equal">
      <formula>$J$2</formula>
    </cfRule>
  </conditionalFormatting>
  <conditionalFormatting sqref="I25:I40">
    <cfRule type="cellIs" dxfId="298" priority="15" operator="equal">
      <formula>$J$2</formula>
    </cfRule>
  </conditionalFormatting>
  <conditionalFormatting sqref="A5:A20">
    <cfRule type="cellIs" dxfId="297" priority="14" operator="equal">
      <formula>$B$2</formula>
    </cfRule>
  </conditionalFormatting>
  <conditionalFormatting sqref="A25:A40">
    <cfRule type="cellIs" dxfId="296" priority="13" operator="equal">
      <formula>$B$2</formula>
    </cfRule>
  </conditionalFormatting>
  <conditionalFormatting sqref="T5:T2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{DF53684A-19FB-42A8-AD11-F9F5D185758B}</x14:id>
        </ext>
      </extLst>
    </cfRule>
  </conditionalFormatting>
  <conditionalFormatting sqref="R5:R2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{9E84E22F-382D-4329-A440-9972EF159EF3}</x14:id>
        </ext>
      </extLst>
    </cfRule>
  </conditionalFormatting>
  <conditionalFormatting sqref="S5:S20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{E25EA729-BB64-4F43-BDD5-16FBC9DCF927}</x14:id>
        </ext>
      </extLst>
    </cfRule>
  </conditionalFormatting>
  <conditionalFormatting sqref="U5:U20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{02E0998E-A796-481F-99C8-F35059799DC8}</x14:id>
        </ext>
      </extLst>
    </cfRule>
  </conditionalFormatting>
  <conditionalFormatting sqref="V5:V20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{6EA2D9D2-A8D5-4548-A849-6AC124ECD486}</x14:id>
        </ext>
      </extLst>
    </cfRule>
  </conditionalFormatting>
  <conditionalFormatting sqref="W5:W20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{2D1AAAE0-0491-4F68-B381-98F1A71AEFFA}</x14:id>
        </ext>
      </extLst>
    </cfRule>
  </conditionalFormatting>
  <conditionalFormatting sqref="T25:T40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{1FA1E8C4-BBDD-4C7F-8B77-5F4333A0E1EB}</x14:id>
        </ext>
      </extLst>
    </cfRule>
  </conditionalFormatting>
  <conditionalFormatting sqref="R25:R40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{1BFB2725-00F3-45BD-95DE-8D814C40C734}</x14:id>
        </ext>
      </extLst>
    </cfRule>
  </conditionalFormatting>
  <conditionalFormatting sqref="S25:S40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{4B52F8E0-DA56-4FE1-B5F6-402585053817}</x14:id>
        </ext>
      </extLst>
    </cfRule>
  </conditionalFormatting>
  <conditionalFormatting sqref="U25:U4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{9EF2B8DA-CA73-4469-B5B5-BED95F060E35}</x14:id>
        </ext>
      </extLst>
    </cfRule>
  </conditionalFormatting>
  <conditionalFormatting sqref="V25:V40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{D1DA5B6F-6966-4A79-82EF-0882C778EACF}</x14:id>
        </ext>
      </extLst>
    </cfRule>
  </conditionalFormatting>
  <conditionalFormatting sqref="W25:W4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{D2E27CE2-58EC-43E3-A1B1-EC573B56CDE8}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53684A-19FB-42A8-AD11-F9F5D18575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T5:T20</xm:sqref>
        </x14:conditionalFormatting>
        <x14:conditionalFormatting xmlns:xm="http://schemas.microsoft.com/office/excel/2006/main">
          <x14:cfRule type="dataBar" id="{9E84E22F-382D-4329-A440-9972EF159E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R5:R20</xm:sqref>
        </x14:conditionalFormatting>
        <x14:conditionalFormatting xmlns:xm="http://schemas.microsoft.com/office/excel/2006/main">
          <x14:cfRule type="dataBar" id="{E25EA729-BB64-4F43-BDD5-16FBC9DCF9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S5:S20</xm:sqref>
        </x14:conditionalFormatting>
        <x14:conditionalFormatting xmlns:xm="http://schemas.microsoft.com/office/excel/2006/main">
          <x14:cfRule type="dataBar" id="{02E0998E-A796-481F-99C8-F35059799D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U5:U20</xm:sqref>
        </x14:conditionalFormatting>
        <x14:conditionalFormatting xmlns:xm="http://schemas.microsoft.com/office/excel/2006/main">
          <x14:cfRule type="dataBar" id="{6EA2D9D2-A8D5-4548-A849-6AC124ECD4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V5:V20</xm:sqref>
        </x14:conditionalFormatting>
        <x14:conditionalFormatting xmlns:xm="http://schemas.microsoft.com/office/excel/2006/main">
          <x14:cfRule type="dataBar" id="{2D1AAAE0-0491-4F68-B381-98F1A71AEF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W5:W20</xm:sqref>
        </x14:conditionalFormatting>
        <x14:conditionalFormatting xmlns:xm="http://schemas.microsoft.com/office/excel/2006/main">
          <x14:cfRule type="dataBar" id="{1FA1E8C4-BBDD-4C7F-8B77-5F4333A0E1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T25:T40</xm:sqref>
        </x14:conditionalFormatting>
        <x14:conditionalFormatting xmlns:xm="http://schemas.microsoft.com/office/excel/2006/main">
          <x14:cfRule type="dataBar" id="{1BFB2725-00F3-45BD-95DE-8D814C40C7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R25:R40</xm:sqref>
        </x14:conditionalFormatting>
        <x14:conditionalFormatting xmlns:xm="http://schemas.microsoft.com/office/excel/2006/main">
          <x14:cfRule type="dataBar" id="{4B52F8E0-DA56-4FE1-B5F6-4025850538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S25:S40</xm:sqref>
        </x14:conditionalFormatting>
        <x14:conditionalFormatting xmlns:xm="http://schemas.microsoft.com/office/excel/2006/main">
          <x14:cfRule type="dataBar" id="{9EF2B8DA-CA73-4469-B5B5-BED95F060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U25:U40</xm:sqref>
        </x14:conditionalFormatting>
        <x14:conditionalFormatting xmlns:xm="http://schemas.microsoft.com/office/excel/2006/main">
          <x14:cfRule type="dataBar" id="{D1DA5B6F-6966-4A79-82EF-0882C778EA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V25:V40</xm:sqref>
        </x14:conditionalFormatting>
        <x14:conditionalFormatting xmlns:xm="http://schemas.microsoft.com/office/excel/2006/main">
          <x14:cfRule type="dataBar" id="{D2E27CE2-58EC-43E3-A1B1-EC573B56CD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W25:W40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837BE-1964-4D0C-84F4-265FFE9ED014}">
  <sheetPr codeName="Sheet21"/>
  <dimension ref="A3:AC2899"/>
  <sheetViews>
    <sheetView topLeftCell="A4" zoomScaleNormal="100" workbookViewId="0">
      <selection activeCell="J31" sqref="J31"/>
    </sheetView>
  </sheetViews>
  <sheetFormatPr defaultColWidth="9.5546875" defaultRowHeight="14.4" x14ac:dyDescent="0.3"/>
  <cols>
    <col min="1" max="1" width="9" bestFit="1" customWidth="1"/>
    <col min="2" max="2" width="8.109375" bestFit="1" customWidth="1"/>
    <col min="3" max="3" width="10.33203125" bestFit="1" customWidth="1"/>
    <col min="4" max="4" width="7.44140625" bestFit="1" customWidth="1"/>
    <col min="5" max="5" width="10.5546875" bestFit="1" customWidth="1"/>
    <col min="6" max="6" width="11.33203125" bestFit="1" customWidth="1"/>
    <col min="7" max="7" width="11.5546875" bestFit="1" customWidth="1"/>
    <col min="8" max="8" width="3" customWidth="1"/>
    <col min="9" max="9" width="8.109375" bestFit="1" customWidth="1"/>
    <col min="10" max="11" width="9.6640625" bestFit="1" customWidth="1"/>
    <col min="12" max="12" width="10.6640625" bestFit="1" customWidth="1"/>
    <col min="13" max="13" width="12.5546875" bestFit="1" customWidth="1"/>
    <col min="14" max="14" width="8.109375" bestFit="1" customWidth="1"/>
    <col min="15" max="15" width="3" customWidth="1"/>
    <col min="16" max="16" width="2.109375" style="3" bestFit="1" customWidth="1"/>
    <col min="17" max="17" width="8.109375" bestFit="1" customWidth="1"/>
    <col min="18" max="18" width="9.6640625" bestFit="1" customWidth="1"/>
    <col min="19" max="19" width="8.109375" bestFit="1" customWidth="1"/>
    <col min="20" max="20" width="9.6640625" bestFit="1" customWidth="1"/>
    <col min="21" max="21" width="12.5546875" bestFit="1" customWidth="1"/>
    <col min="22" max="22" width="7.109375" bestFit="1" customWidth="1"/>
    <col min="23" max="23" width="2.109375" customWidth="1"/>
    <col min="24" max="24" width="7.44140625" bestFit="1" customWidth="1"/>
    <col min="25" max="25" width="9.6640625" bestFit="1" customWidth="1"/>
    <col min="26" max="26" width="7.44140625" bestFit="1" customWidth="1"/>
    <col min="27" max="28" width="10.6640625" bestFit="1" customWidth="1"/>
    <col min="29" max="29" width="8.109375" bestFit="1" customWidth="1"/>
  </cols>
  <sheetData>
    <row r="3" spans="1:29" x14ac:dyDescent="0.3">
      <c r="A3" s="69" t="s">
        <v>134</v>
      </c>
      <c r="B3" s="69" t="s">
        <v>135</v>
      </c>
      <c r="C3" s="69" t="s">
        <v>4</v>
      </c>
      <c r="D3" s="97"/>
      <c r="E3" s="97"/>
      <c r="F3" s="69" t="s">
        <v>136</v>
      </c>
      <c r="G3" s="69" t="s">
        <v>6</v>
      </c>
      <c r="H3" s="82"/>
    </row>
    <row r="4" spans="1:29" x14ac:dyDescent="0.3">
      <c r="A4" s="94">
        <v>17944.2</v>
      </c>
      <c r="B4" s="83">
        <v>17900</v>
      </c>
      <c r="C4" s="95">
        <v>1</v>
      </c>
      <c r="D4" s="95"/>
      <c r="E4" s="33"/>
      <c r="F4" s="98">
        <v>44974</v>
      </c>
      <c r="G4" s="96">
        <v>0.52618055555555554</v>
      </c>
      <c r="H4" s="112"/>
    </row>
    <row r="5" spans="1:29" x14ac:dyDescent="0.3">
      <c r="A5" s="91" t="s">
        <v>128</v>
      </c>
      <c r="B5" s="92" t="s">
        <v>121</v>
      </c>
      <c r="C5" s="92" t="s">
        <v>122</v>
      </c>
      <c r="D5" s="92" t="s">
        <v>123</v>
      </c>
      <c r="E5" s="92" t="s">
        <v>124</v>
      </c>
      <c r="F5" s="92" t="s">
        <v>125</v>
      </c>
      <c r="G5" s="92" t="s">
        <v>126</v>
      </c>
      <c r="H5" s="92"/>
    </row>
    <row r="6" spans="1:29" x14ac:dyDescent="0.3">
      <c r="A6" s="68" t="s">
        <v>44</v>
      </c>
      <c r="B6" s="68" t="s">
        <v>33</v>
      </c>
      <c r="C6" s="68" t="s">
        <v>32</v>
      </c>
      <c r="D6" s="68" t="s">
        <v>113</v>
      </c>
      <c r="E6" s="68" t="s">
        <v>115</v>
      </c>
      <c r="F6" s="68" t="s">
        <v>112</v>
      </c>
      <c r="G6" s="68" t="s">
        <v>114</v>
      </c>
      <c r="H6" s="82"/>
      <c r="P6" s="21"/>
      <c r="Q6" s="106">
        <f>+SUM(Q7:Q22)</f>
        <v>0</v>
      </c>
      <c r="R6" s="106">
        <f t="shared" ref="R6" si="0">+SUM(R7:R22)</f>
        <v>0</v>
      </c>
      <c r="S6" s="106">
        <f t="shared" ref="S6" si="1">+SUM(S7:S22)</f>
        <v>0</v>
      </c>
      <c r="T6" s="106">
        <f t="shared" ref="T6" si="2">+SUM(T7:T22)</f>
        <v>0</v>
      </c>
      <c r="U6" s="106">
        <f t="shared" ref="U6" si="3">+SUM(U7:U22)</f>
        <v>0</v>
      </c>
      <c r="V6" s="106">
        <f t="shared" ref="V6" si="4">+SUM(V7:V22)</f>
        <v>0</v>
      </c>
      <c r="W6" s="33"/>
      <c r="X6" s="33"/>
      <c r="Y6" s="33"/>
      <c r="Z6" s="33"/>
      <c r="AA6" s="33"/>
      <c r="AB6" s="33"/>
      <c r="AC6" s="33"/>
    </row>
    <row r="7" spans="1:29" x14ac:dyDescent="0.3">
      <c r="A7" s="67">
        <v>17900</v>
      </c>
      <c r="B7" s="85">
        <v>-68.349999999999994</v>
      </c>
      <c r="C7" s="85">
        <v>-0.4399999999999995</v>
      </c>
      <c r="D7" s="85">
        <v>-219</v>
      </c>
      <c r="E7" s="85">
        <v>342.5</v>
      </c>
      <c r="F7" s="85">
        <v>-121.5</v>
      </c>
      <c r="G7" s="85">
        <v>0</v>
      </c>
      <c r="H7" s="113"/>
      <c r="I7" s="105">
        <f t="shared" ref="I7:N7" si="5">Q6</f>
        <v>0</v>
      </c>
      <c r="J7" s="105">
        <f t="shared" si="5"/>
        <v>0</v>
      </c>
      <c r="K7" s="105">
        <f t="shared" si="5"/>
        <v>0</v>
      </c>
      <c r="L7" s="105">
        <f t="shared" si="5"/>
        <v>0</v>
      </c>
      <c r="M7" s="105">
        <f t="shared" si="5"/>
        <v>0</v>
      </c>
      <c r="N7" s="105">
        <f t="shared" si="5"/>
        <v>0</v>
      </c>
      <c r="P7" s="21" t="str">
        <f>IF(A7&gt;=$B$4,"A","B")</f>
        <v>A</v>
      </c>
      <c r="Q7" s="85">
        <f t="shared" ref="Q7:Q11" si="6">IF($P7="B",B7,0)</f>
        <v>0</v>
      </c>
      <c r="R7" s="85">
        <f t="shared" ref="R7:R22" si="7">IF($P7="B",C7,0)</f>
        <v>0</v>
      </c>
      <c r="S7" s="85">
        <f t="shared" ref="S7:S22" si="8">IF($P7="B",D7,0)</f>
        <v>0</v>
      </c>
      <c r="T7" s="85">
        <f t="shared" ref="T7:T22" si="9">IF($P7="B",E7,0)</f>
        <v>0</v>
      </c>
      <c r="U7" s="85">
        <f t="shared" ref="U7:U22" si="10">IF($P7="B",F7,0)</f>
        <v>0</v>
      </c>
      <c r="V7" s="85">
        <f t="shared" ref="V7:V22" si="11">IF($P7="B",G7,0)</f>
        <v>0</v>
      </c>
      <c r="W7" s="33"/>
      <c r="X7" s="85">
        <f>IF($P7="A",B7,0)</f>
        <v>-68.349999999999994</v>
      </c>
      <c r="Y7" s="85">
        <f t="shared" ref="Y7:Y22" si="12">IF($P7="A",C7,0)</f>
        <v>-0.4399999999999995</v>
      </c>
      <c r="Z7" s="85">
        <f t="shared" ref="Z7:Z22" si="13">IF($P7="A",D7,0)</f>
        <v>-219</v>
      </c>
      <c r="AA7" s="85">
        <f t="shared" ref="AA7:AA22" si="14">IF($P7="A",E7,0)</f>
        <v>342.5</v>
      </c>
      <c r="AB7" s="85">
        <f t="shared" ref="AB7:AB22" si="15">IF($P7="A",F7,0)</f>
        <v>-121.5</v>
      </c>
      <c r="AC7" s="85">
        <f t="shared" ref="AC7:AC22" si="16">IF($P7="A",G7,0)</f>
        <v>0</v>
      </c>
    </row>
    <row r="8" spans="1:29" x14ac:dyDescent="0.3">
      <c r="A8" s="67">
        <v>18000</v>
      </c>
      <c r="B8" s="85">
        <v>-63.949999999999989</v>
      </c>
      <c r="C8" s="85">
        <v>-0.13999999999999879</v>
      </c>
      <c r="D8" s="85">
        <v>-231.5</v>
      </c>
      <c r="E8" s="85">
        <v>326</v>
      </c>
      <c r="F8" s="85">
        <v>-123</v>
      </c>
      <c r="G8" s="85">
        <v>-3</v>
      </c>
      <c r="H8" s="113"/>
      <c r="P8" s="21" t="str">
        <f t="shared" ref="P8:P22" si="17">IF(A8&gt;=$B$4,"A","B")</f>
        <v>A</v>
      </c>
      <c r="Q8" s="85">
        <f t="shared" si="6"/>
        <v>0</v>
      </c>
      <c r="R8" s="85">
        <f t="shared" si="7"/>
        <v>0</v>
      </c>
      <c r="S8" s="85">
        <f t="shared" si="8"/>
        <v>0</v>
      </c>
      <c r="T8" s="85">
        <f t="shared" si="9"/>
        <v>0</v>
      </c>
      <c r="U8" s="85">
        <f t="shared" si="10"/>
        <v>0</v>
      </c>
      <c r="V8" s="85">
        <f t="shared" si="11"/>
        <v>0</v>
      </c>
      <c r="W8" s="33"/>
      <c r="X8" s="85">
        <f t="shared" ref="X8:X22" si="18">IF($P8="A",B8,0)</f>
        <v>-63.949999999999989</v>
      </c>
      <c r="Y8" s="85">
        <f t="shared" si="12"/>
        <v>-0.13999999999999879</v>
      </c>
      <c r="Z8" s="85">
        <f t="shared" si="13"/>
        <v>-231.5</v>
      </c>
      <c r="AA8" s="85">
        <f t="shared" si="14"/>
        <v>326</v>
      </c>
      <c r="AB8" s="85">
        <f t="shared" si="15"/>
        <v>-123</v>
      </c>
      <c r="AC8" s="85">
        <f t="shared" si="16"/>
        <v>-3</v>
      </c>
    </row>
    <row r="9" spans="1:29" x14ac:dyDescent="0.3">
      <c r="A9" s="67">
        <v>18100</v>
      </c>
      <c r="B9" s="85">
        <v>-49.95</v>
      </c>
      <c r="C9" s="85">
        <v>0.34999999999999964</v>
      </c>
      <c r="D9" s="85">
        <v>-269.5</v>
      </c>
      <c r="E9" s="85">
        <v>177.5</v>
      </c>
      <c r="F9" s="85">
        <v>-74.000000000000057</v>
      </c>
      <c r="G9" s="85">
        <v>-5.4999999999999982</v>
      </c>
      <c r="H9" s="113"/>
      <c r="P9" s="21" t="str">
        <f t="shared" si="17"/>
        <v>A</v>
      </c>
      <c r="Q9" s="85">
        <f t="shared" si="6"/>
        <v>0</v>
      </c>
      <c r="R9" s="85">
        <f t="shared" si="7"/>
        <v>0</v>
      </c>
      <c r="S9" s="85">
        <f t="shared" si="8"/>
        <v>0</v>
      </c>
      <c r="T9" s="85">
        <f t="shared" si="9"/>
        <v>0</v>
      </c>
      <c r="U9" s="85">
        <f t="shared" si="10"/>
        <v>0</v>
      </c>
      <c r="V9" s="85">
        <f t="shared" si="11"/>
        <v>0</v>
      </c>
      <c r="W9" s="33"/>
      <c r="X9" s="85">
        <f t="shared" si="18"/>
        <v>-49.95</v>
      </c>
      <c r="Y9" s="85">
        <f t="shared" si="12"/>
        <v>0.34999999999999964</v>
      </c>
      <c r="Z9" s="85">
        <f t="shared" si="13"/>
        <v>-269.5</v>
      </c>
      <c r="AA9" s="85">
        <f t="shared" si="14"/>
        <v>177.5</v>
      </c>
      <c r="AB9" s="85">
        <f t="shared" si="15"/>
        <v>-74.000000000000057</v>
      </c>
      <c r="AC9" s="85">
        <f t="shared" si="16"/>
        <v>-5.4999999999999982</v>
      </c>
    </row>
    <row r="10" spans="1:29" x14ac:dyDescent="0.3">
      <c r="A10" s="67">
        <v>18200</v>
      </c>
      <c r="B10" s="85">
        <v>-39.349999999999994</v>
      </c>
      <c r="C10" s="85">
        <v>0.30000000000000071</v>
      </c>
      <c r="D10" s="85">
        <v>-302</v>
      </c>
      <c r="E10" s="85">
        <v>19</v>
      </c>
      <c r="F10" s="85">
        <v>9</v>
      </c>
      <c r="G10" s="85">
        <v>-6.5000000000000018</v>
      </c>
      <c r="H10" s="113"/>
      <c r="P10" s="21" t="str">
        <f t="shared" si="17"/>
        <v>A</v>
      </c>
      <c r="Q10" s="85">
        <f t="shared" si="6"/>
        <v>0</v>
      </c>
      <c r="R10" s="85">
        <f t="shared" si="7"/>
        <v>0</v>
      </c>
      <c r="S10" s="85">
        <f t="shared" si="8"/>
        <v>0</v>
      </c>
      <c r="T10" s="85">
        <f t="shared" si="9"/>
        <v>0</v>
      </c>
      <c r="U10" s="85">
        <f t="shared" si="10"/>
        <v>0</v>
      </c>
      <c r="V10" s="85">
        <f t="shared" si="11"/>
        <v>0</v>
      </c>
      <c r="W10" s="33"/>
      <c r="X10" s="85">
        <f t="shared" si="18"/>
        <v>-39.349999999999994</v>
      </c>
      <c r="Y10" s="85">
        <f t="shared" si="12"/>
        <v>0.30000000000000071</v>
      </c>
      <c r="Z10" s="85">
        <f t="shared" si="13"/>
        <v>-302</v>
      </c>
      <c r="AA10" s="85">
        <f t="shared" si="14"/>
        <v>19</v>
      </c>
      <c r="AB10" s="85">
        <f t="shared" si="15"/>
        <v>9</v>
      </c>
      <c r="AC10" s="85">
        <f t="shared" si="16"/>
        <v>-6.5000000000000018</v>
      </c>
    </row>
    <row r="11" spans="1:29" x14ac:dyDescent="0.3">
      <c r="A11" s="67">
        <v>18300</v>
      </c>
      <c r="B11" s="85">
        <v>-25.049999999999997</v>
      </c>
      <c r="C11" s="85">
        <v>0.71999999999999886</v>
      </c>
      <c r="D11" s="85">
        <v>-287</v>
      </c>
      <c r="E11" s="85">
        <v>-100.5</v>
      </c>
      <c r="F11" s="85">
        <v>50</v>
      </c>
      <c r="G11" s="85">
        <v>-6</v>
      </c>
      <c r="H11" s="113"/>
      <c r="P11" s="21" t="str">
        <f t="shared" si="17"/>
        <v>A</v>
      </c>
      <c r="Q11" s="85">
        <f t="shared" si="6"/>
        <v>0</v>
      </c>
      <c r="R11" s="85">
        <f t="shared" si="7"/>
        <v>0</v>
      </c>
      <c r="S11" s="85">
        <f t="shared" si="8"/>
        <v>0</v>
      </c>
      <c r="T11" s="85">
        <f t="shared" si="9"/>
        <v>0</v>
      </c>
      <c r="U11" s="85">
        <f t="shared" si="10"/>
        <v>0</v>
      </c>
      <c r="V11" s="85">
        <f t="shared" si="11"/>
        <v>0</v>
      </c>
      <c r="W11" s="33"/>
      <c r="X11" s="85">
        <f t="shared" si="18"/>
        <v>-25.049999999999997</v>
      </c>
      <c r="Y11" s="85">
        <f t="shared" si="12"/>
        <v>0.71999999999999886</v>
      </c>
      <c r="Z11" s="85">
        <f t="shared" si="13"/>
        <v>-287</v>
      </c>
      <c r="AA11" s="85">
        <f t="shared" si="14"/>
        <v>-100.5</v>
      </c>
      <c r="AB11" s="85">
        <f t="shared" si="15"/>
        <v>50</v>
      </c>
      <c r="AC11" s="85">
        <f t="shared" si="16"/>
        <v>-6</v>
      </c>
    </row>
    <row r="12" spans="1:29" x14ac:dyDescent="0.3">
      <c r="A12" s="67">
        <v>18400</v>
      </c>
      <c r="B12" s="85">
        <v>-14.5</v>
      </c>
      <c r="C12" s="85">
        <v>1.4499999999999993</v>
      </c>
      <c r="D12" s="85">
        <v>-229</v>
      </c>
      <c r="E12" s="85">
        <v>-122</v>
      </c>
      <c r="F12" s="85">
        <v>47.500000000000014</v>
      </c>
      <c r="G12" s="85">
        <v>-4</v>
      </c>
      <c r="H12" s="113"/>
      <c r="P12" s="21" t="str">
        <f t="shared" si="17"/>
        <v>A</v>
      </c>
      <c r="Q12" s="85">
        <f>IF($P12="B",B12,0)</f>
        <v>0</v>
      </c>
      <c r="R12" s="85">
        <f t="shared" si="7"/>
        <v>0</v>
      </c>
      <c r="S12" s="85">
        <f t="shared" si="8"/>
        <v>0</v>
      </c>
      <c r="T12" s="85">
        <f t="shared" si="9"/>
        <v>0</v>
      </c>
      <c r="U12" s="85">
        <f t="shared" si="10"/>
        <v>0</v>
      </c>
      <c r="V12" s="85">
        <f t="shared" si="11"/>
        <v>0</v>
      </c>
      <c r="W12" s="33"/>
      <c r="X12" s="85">
        <f t="shared" si="18"/>
        <v>-14.5</v>
      </c>
      <c r="Y12" s="85">
        <f t="shared" si="12"/>
        <v>1.4499999999999993</v>
      </c>
      <c r="Z12" s="85">
        <f t="shared" si="13"/>
        <v>-229</v>
      </c>
      <c r="AA12" s="85">
        <f t="shared" si="14"/>
        <v>-122</v>
      </c>
      <c r="AB12" s="85">
        <f t="shared" si="15"/>
        <v>47.500000000000014</v>
      </c>
      <c r="AC12" s="85">
        <f t="shared" si="16"/>
        <v>-4</v>
      </c>
    </row>
    <row r="13" spans="1:29" x14ac:dyDescent="0.3">
      <c r="A13" s="67">
        <v>18500</v>
      </c>
      <c r="B13" s="85">
        <v>-8.8000000000000007</v>
      </c>
      <c r="C13" s="85">
        <v>2.5299999999999994</v>
      </c>
      <c r="D13" s="85">
        <v>-167</v>
      </c>
      <c r="E13" s="85">
        <v>-91</v>
      </c>
      <c r="F13" s="85">
        <v>23.500000000000014</v>
      </c>
      <c r="G13" s="85">
        <v>-2.5</v>
      </c>
      <c r="H13" s="113"/>
      <c r="P13" s="21" t="str">
        <f t="shared" si="17"/>
        <v>A</v>
      </c>
      <c r="Q13" s="85">
        <f t="shared" ref="Q13:Q22" si="19">IF($P13="B",B13,0)</f>
        <v>0</v>
      </c>
      <c r="R13" s="85">
        <f t="shared" si="7"/>
        <v>0</v>
      </c>
      <c r="S13" s="85">
        <f t="shared" si="8"/>
        <v>0</v>
      </c>
      <c r="T13" s="85">
        <f t="shared" si="9"/>
        <v>0</v>
      </c>
      <c r="U13" s="85">
        <f t="shared" si="10"/>
        <v>0</v>
      </c>
      <c r="V13" s="85">
        <f t="shared" si="11"/>
        <v>0</v>
      </c>
      <c r="W13" s="33"/>
      <c r="X13" s="85">
        <f t="shared" si="18"/>
        <v>-8.8000000000000007</v>
      </c>
      <c r="Y13" s="85">
        <f t="shared" si="12"/>
        <v>2.5299999999999994</v>
      </c>
      <c r="Z13" s="85">
        <f t="shared" si="13"/>
        <v>-167</v>
      </c>
      <c r="AA13" s="85">
        <f t="shared" si="14"/>
        <v>-91</v>
      </c>
      <c r="AB13" s="85">
        <f t="shared" si="15"/>
        <v>23.500000000000014</v>
      </c>
      <c r="AC13" s="85">
        <f t="shared" si="16"/>
        <v>-2.5</v>
      </c>
    </row>
    <row r="14" spans="1:29" x14ac:dyDescent="0.3">
      <c r="A14" s="67">
        <v>18600</v>
      </c>
      <c r="B14" s="85">
        <v>-6.0499999999999989</v>
      </c>
      <c r="C14" s="85">
        <v>3.16</v>
      </c>
      <c r="D14" s="85">
        <v>-128</v>
      </c>
      <c r="E14" s="85">
        <v>-69</v>
      </c>
      <c r="F14" s="85">
        <v>16.5</v>
      </c>
      <c r="G14" s="85">
        <v>-2</v>
      </c>
      <c r="H14" s="113"/>
      <c r="P14" s="21" t="str">
        <f t="shared" si="17"/>
        <v>A</v>
      </c>
      <c r="Q14" s="85">
        <f t="shared" si="19"/>
        <v>0</v>
      </c>
      <c r="R14" s="85">
        <f t="shared" si="7"/>
        <v>0</v>
      </c>
      <c r="S14" s="85">
        <f t="shared" si="8"/>
        <v>0</v>
      </c>
      <c r="T14" s="85">
        <f t="shared" si="9"/>
        <v>0</v>
      </c>
      <c r="U14" s="85">
        <f t="shared" si="10"/>
        <v>0</v>
      </c>
      <c r="V14" s="85">
        <f t="shared" si="11"/>
        <v>0</v>
      </c>
      <c r="W14" s="33"/>
      <c r="X14" s="85">
        <f t="shared" si="18"/>
        <v>-6.0499999999999989</v>
      </c>
      <c r="Y14" s="85">
        <f t="shared" si="12"/>
        <v>3.16</v>
      </c>
      <c r="Z14" s="85">
        <f t="shared" si="13"/>
        <v>-128</v>
      </c>
      <c r="AA14" s="85">
        <f t="shared" si="14"/>
        <v>-69</v>
      </c>
      <c r="AB14" s="85">
        <f t="shared" si="15"/>
        <v>16.5</v>
      </c>
      <c r="AC14" s="85">
        <f t="shared" si="16"/>
        <v>-2</v>
      </c>
    </row>
    <row r="15" spans="1:29" x14ac:dyDescent="0.3">
      <c r="A15" s="67">
        <v>18700</v>
      </c>
      <c r="B15" s="85">
        <v>-3.7499999999999996</v>
      </c>
      <c r="C15" s="85">
        <v>4.17</v>
      </c>
      <c r="D15" s="85">
        <v>-90.5</v>
      </c>
      <c r="E15" s="85">
        <v>-45.000000000000007</v>
      </c>
      <c r="F15" s="85">
        <v>0</v>
      </c>
      <c r="G15" s="85">
        <v>-1</v>
      </c>
      <c r="H15" s="113"/>
      <c r="P15" s="21" t="str">
        <f t="shared" si="17"/>
        <v>A</v>
      </c>
      <c r="Q15" s="85">
        <f t="shared" si="19"/>
        <v>0</v>
      </c>
      <c r="R15" s="85">
        <f t="shared" si="7"/>
        <v>0</v>
      </c>
      <c r="S15" s="85">
        <f t="shared" si="8"/>
        <v>0</v>
      </c>
      <c r="T15" s="85">
        <f t="shared" si="9"/>
        <v>0</v>
      </c>
      <c r="U15" s="85">
        <f t="shared" si="10"/>
        <v>0</v>
      </c>
      <c r="V15" s="85">
        <f t="shared" si="11"/>
        <v>0</v>
      </c>
      <c r="W15" s="33"/>
      <c r="X15" s="85">
        <f t="shared" si="18"/>
        <v>-3.7499999999999996</v>
      </c>
      <c r="Y15" s="85">
        <f t="shared" si="12"/>
        <v>4.17</v>
      </c>
      <c r="Z15" s="85">
        <f t="shared" si="13"/>
        <v>-90.5</v>
      </c>
      <c r="AA15" s="85">
        <f t="shared" si="14"/>
        <v>-45.000000000000007</v>
      </c>
      <c r="AB15" s="85">
        <f t="shared" si="15"/>
        <v>0</v>
      </c>
      <c r="AC15" s="85">
        <f t="shared" si="16"/>
        <v>-1</v>
      </c>
    </row>
    <row r="16" spans="1:29" x14ac:dyDescent="0.3">
      <c r="A16" s="67">
        <v>18800</v>
      </c>
      <c r="B16" s="85">
        <v>-2.4999999999999996</v>
      </c>
      <c r="C16" s="85">
        <v>4.9700000000000006</v>
      </c>
      <c r="D16" s="85">
        <v>-67</v>
      </c>
      <c r="E16" s="85">
        <v>-30.500000000000007</v>
      </c>
      <c r="F16" s="85">
        <v>-8</v>
      </c>
      <c r="G16" s="85">
        <v>-1</v>
      </c>
      <c r="H16" s="113"/>
      <c r="P16" s="21" t="str">
        <f t="shared" si="17"/>
        <v>A</v>
      </c>
      <c r="Q16" s="85">
        <f t="shared" si="19"/>
        <v>0</v>
      </c>
      <c r="R16" s="85">
        <f t="shared" si="7"/>
        <v>0</v>
      </c>
      <c r="S16" s="85">
        <f t="shared" si="8"/>
        <v>0</v>
      </c>
      <c r="T16" s="85">
        <f t="shared" si="9"/>
        <v>0</v>
      </c>
      <c r="U16" s="85">
        <f t="shared" si="10"/>
        <v>0</v>
      </c>
      <c r="V16" s="85">
        <f t="shared" si="11"/>
        <v>0</v>
      </c>
      <c r="W16" s="33"/>
      <c r="X16" s="85">
        <f t="shared" si="18"/>
        <v>-2.4999999999999996</v>
      </c>
      <c r="Y16" s="85">
        <f t="shared" si="12"/>
        <v>4.9700000000000006</v>
      </c>
      <c r="Z16" s="85">
        <f t="shared" si="13"/>
        <v>-67</v>
      </c>
      <c r="AA16" s="85">
        <f t="shared" si="14"/>
        <v>-30.500000000000007</v>
      </c>
      <c r="AB16" s="85">
        <f t="shared" si="15"/>
        <v>-8</v>
      </c>
      <c r="AC16" s="85">
        <f t="shared" si="16"/>
        <v>-1</v>
      </c>
    </row>
    <row r="17" spans="1:29" x14ac:dyDescent="0.3">
      <c r="A17" s="67">
        <v>18900</v>
      </c>
      <c r="B17" s="85">
        <v>-1.9</v>
      </c>
      <c r="C17" s="85">
        <v>5.8600000000000012</v>
      </c>
      <c r="D17" s="85">
        <v>-53</v>
      </c>
      <c r="E17" s="85">
        <v>-20.5</v>
      </c>
      <c r="F17" s="85">
        <v>-16.999999999999993</v>
      </c>
      <c r="G17" s="85">
        <v>-0.5</v>
      </c>
      <c r="H17" s="113"/>
      <c r="P17" s="21" t="str">
        <f t="shared" si="17"/>
        <v>A</v>
      </c>
      <c r="Q17" s="85">
        <f t="shared" si="19"/>
        <v>0</v>
      </c>
      <c r="R17" s="85">
        <f t="shared" si="7"/>
        <v>0</v>
      </c>
      <c r="S17" s="85">
        <f t="shared" si="8"/>
        <v>0</v>
      </c>
      <c r="T17" s="85">
        <f t="shared" si="9"/>
        <v>0</v>
      </c>
      <c r="U17" s="85">
        <f t="shared" si="10"/>
        <v>0</v>
      </c>
      <c r="V17" s="85">
        <f t="shared" si="11"/>
        <v>0</v>
      </c>
      <c r="W17" s="33"/>
      <c r="X17" s="85">
        <f t="shared" si="18"/>
        <v>-1.9</v>
      </c>
      <c r="Y17" s="85">
        <f t="shared" si="12"/>
        <v>5.8600000000000012</v>
      </c>
      <c r="Z17" s="85">
        <f t="shared" si="13"/>
        <v>-53</v>
      </c>
      <c r="AA17" s="85">
        <f t="shared" si="14"/>
        <v>-20.5</v>
      </c>
      <c r="AB17" s="85">
        <f t="shared" si="15"/>
        <v>-16.999999999999993</v>
      </c>
      <c r="AC17" s="85">
        <f t="shared" si="16"/>
        <v>-0.5</v>
      </c>
    </row>
    <row r="18" spans="1:29" x14ac:dyDescent="0.3">
      <c r="A18" s="67">
        <v>19000</v>
      </c>
      <c r="B18" s="85">
        <v>-1.95</v>
      </c>
      <c r="C18" s="85">
        <v>5.9699999999999989</v>
      </c>
      <c r="D18" s="85">
        <v>-50</v>
      </c>
      <c r="E18" s="85">
        <v>-20</v>
      </c>
      <c r="F18" s="85">
        <v>-9</v>
      </c>
      <c r="G18" s="85">
        <v>-0.5</v>
      </c>
      <c r="H18" s="113"/>
      <c r="P18" s="21" t="str">
        <f t="shared" si="17"/>
        <v>A</v>
      </c>
      <c r="Q18" s="85">
        <f t="shared" si="19"/>
        <v>0</v>
      </c>
      <c r="R18" s="85">
        <f t="shared" si="7"/>
        <v>0</v>
      </c>
      <c r="S18" s="85">
        <f t="shared" si="8"/>
        <v>0</v>
      </c>
      <c r="T18" s="85">
        <f t="shared" si="9"/>
        <v>0</v>
      </c>
      <c r="U18" s="85">
        <f t="shared" si="10"/>
        <v>0</v>
      </c>
      <c r="V18" s="85">
        <f t="shared" si="11"/>
        <v>0</v>
      </c>
      <c r="W18" s="33"/>
      <c r="X18" s="85">
        <f t="shared" si="18"/>
        <v>-1.95</v>
      </c>
      <c r="Y18" s="85">
        <f t="shared" si="12"/>
        <v>5.9699999999999989</v>
      </c>
      <c r="Z18" s="85">
        <f t="shared" si="13"/>
        <v>-50</v>
      </c>
      <c r="AA18" s="85">
        <f t="shared" si="14"/>
        <v>-20</v>
      </c>
      <c r="AB18" s="85">
        <f t="shared" si="15"/>
        <v>-9</v>
      </c>
      <c r="AC18" s="85">
        <f t="shared" si="16"/>
        <v>-0.5</v>
      </c>
    </row>
    <row r="19" spans="1:29" x14ac:dyDescent="0.3">
      <c r="A19" s="67">
        <v>19100</v>
      </c>
      <c r="B19" s="85">
        <v>-1.2999999999999998</v>
      </c>
      <c r="C19" s="85">
        <v>6.8299999999999983</v>
      </c>
      <c r="D19" s="85">
        <v>-39.5</v>
      </c>
      <c r="E19" s="85">
        <v>-13.5</v>
      </c>
      <c r="F19" s="85">
        <v>-16</v>
      </c>
      <c r="G19" s="85">
        <v>-0.5</v>
      </c>
      <c r="H19" s="113"/>
      <c r="P19" s="21" t="str">
        <f t="shared" si="17"/>
        <v>A</v>
      </c>
      <c r="Q19" s="85">
        <f t="shared" si="19"/>
        <v>0</v>
      </c>
      <c r="R19" s="85">
        <f t="shared" si="7"/>
        <v>0</v>
      </c>
      <c r="S19" s="85">
        <f t="shared" si="8"/>
        <v>0</v>
      </c>
      <c r="T19" s="85">
        <f t="shared" si="9"/>
        <v>0</v>
      </c>
      <c r="U19" s="85">
        <f t="shared" si="10"/>
        <v>0</v>
      </c>
      <c r="V19" s="85">
        <f t="shared" si="11"/>
        <v>0</v>
      </c>
      <c r="W19" s="33"/>
      <c r="X19" s="85">
        <f t="shared" si="18"/>
        <v>-1.2999999999999998</v>
      </c>
      <c r="Y19" s="85">
        <f t="shared" si="12"/>
        <v>6.8299999999999983</v>
      </c>
      <c r="Z19" s="85">
        <f t="shared" si="13"/>
        <v>-39.5</v>
      </c>
      <c r="AA19" s="85">
        <f t="shared" si="14"/>
        <v>-13.5</v>
      </c>
      <c r="AB19" s="85">
        <f t="shared" si="15"/>
        <v>-16</v>
      </c>
      <c r="AC19" s="85">
        <f t="shared" si="16"/>
        <v>-0.5</v>
      </c>
    </row>
    <row r="20" spans="1:29" x14ac:dyDescent="0.3">
      <c r="A20" s="67">
        <v>19200</v>
      </c>
      <c r="B20" s="85">
        <v>-1.3499999999999999</v>
      </c>
      <c r="C20" s="85">
        <v>7.2399999999999984</v>
      </c>
      <c r="D20" s="85">
        <v>-36.5</v>
      </c>
      <c r="E20" s="85">
        <v>-11.999999999999996</v>
      </c>
      <c r="F20" s="85">
        <v>-15</v>
      </c>
      <c r="G20" s="85">
        <v>-0.5</v>
      </c>
      <c r="H20" s="113"/>
      <c r="P20" s="21" t="str">
        <f t="shared" si="17"/>
        <v>A</v>
      </c>
      <c r="Q20" s="85">
        <f t="shared" si="19"/>
        <v>0</v>
      </c>
      <c r="R20" s="85">
        <f t="shared" si="7"/>
        <v>0</v>
      </c>
      <c r="S20" s="85">
        <f t="shared" si="8"/>
        <v>0</v>
      </c>
      <c r="T20" s="85">
        <f t="shared" si="9"/>
        <v>0</v>
      </c>
      <c r="U20" s="85">
        <f t="shared" si="10"/>
        <v>0</v>
      </c>
      <c r="V20" s="85">
        <f t="shared" si="11"/>
        <v>0</v>
      </c>
      <c r="W20" s="33"/>
      <c r="X20" s="85">
        <f t="shared" si="18"/>
        <v>-1.3499999999999999</v>
      </c>
      <c r="Y20" s="85">
        <f t="shared" si="12"/>
        <v>7.2399999999999984</v>
      </c>
      <c r="Z20" s="85">
        <f t="shared" si="13"/>
        <v>-36.5</v>
      </c>
      <c r="AA20" s="85">
        <f t="shared" si="14"/>
        <v>-11.999999999999996</v>
      </c>
      <c r="AB20" s="85">
        <f t="shared" si="15"/>
        <v>-15</v>
      </c>
      <c r="AC20" s="85">
        <f t="shared" si="16"/>
        <v>-0.5</v>
      </c>
    </row>
    <row r="21" spans="1:29" x14ac:dyDescent="0.3">
      <c r="A21" s="67">
        <v>19300</v>
      </c>
      <c r="B21" s="85">
        <v>-0.64999999999999991</v>
      </c>
      <c r="C21" s="85">
        <v>8.32</v>
      </c>
      <c r="D21" s="85">
        <v>-24.5</v>
      </c>
      <c r="E21" s="85">
        <v>-5.9999999999999964</v>
      </c>
      <c r="F21" s="85">
        <v>-23.5</v>
      </c>
      <c r="G21" s="85">
        <v>0</v>
      </c>
      <c r="H21" s="113"/>
      <c r="P21" s="21" t="str">
        <f t="shared" si="17"/>
        <v>A</v>
      </c>
      <c r="Q21" s="85">
        <f t="shared" si="19"/>
        <v>0</v>
      </c>
      <c r="R21" s="85">
        <f t="shared" si="7"/>
        <v>0</v>
      </c>
      <c r="S21" s="85">
        <f t="shared" si="8"/>
        <v>0</v>
      </c>
      <c r="T21" s="85">
        <f t="shared" si="9"/>
        <v>0</v>
      </c>
      <c r="U21" s="85">
        <f t="shared" si="10"/>
        <v>0</v>
      </c>
      <c r="V21" s="85">
        <f t="shared" si="11"/>
        <v>0</v>
      </c>
      <c r="W21" s="33"/>
      <c r="X21" s="85">
        <f t="shared" si="18"/>
        <v>-0.64999999999999991</v>
      </c>
      <c r="Y21" s="85">
        <f t="shared" si="12"/>
        <v>8.32</v>
      </c>
      <c r="Z21" s="85">
        <f t="shared" si="13"/>
        <v>-24.5</v>
      </c>
      <c r="AA21" s="85">
        <f t="shared" si="14"/>
        <v>-5.9999999999999964</v>
      </c>
      <c r="AB21" s="85">
        <f t="shared" si="15"/>
        <v>-23.5</v>
      </c>
      <c r="AC21" s="85">
        <f t="shared" si="16"/>
        <v>0</v>
      </c>
    </row>
    <row r="22" spans="1:29" x14ac:dyDescent="0.3">
      <c r="A22" s="67">
        <v>19400</v>
      </c>
      <c r="B22" s="85">
        <v>-1.0499999999999998</v>
      </c>
      <c r="C22" s="85">
        <v>8.34</v>
      </c>
      <c r="D22" s="85">
        <v>-28.5</v>
      </c>
      <c r="E22" s="85">
        <v>-8</v>
      </c>
      <c r="F22" s="85">
        <v>-16.999999999999993</v>
      </c>
      <c r="G22" s="85">
        <v>0</v>
      </c>
      <c r="H22" s="113"/>
      <c r="P22" s="21" t="str">
        <f t="shared" si="17"/>
        <v>A</v>
      </c>
      <c r="Q22" s="85">
        <f t="shared" si="19"/>
        <v>0</v>
      </c>
      <c r="R22" s="85">
        <f t="shared" si="7"/>
        <v>0</v>
      </c>
      <c r="S22" s="85">
        <f t="shared" si="8"/>
        <v>0</v>
      </c>
      <c r="T22" s="85">
        <f t="shared" si="9"/>
        <v>0</v>
      </c>
      <c r="U22" s="85">
        <f t="shared" si="10"/>
        <v>0</v>
      </c>
      <c r="V22" s="85">
        <f t="shared" si="11"/>
        <v>0</v>
      </c>
      <c r="W22" s="33"/>
      <c r="X22" s="85">
        <f t="shared" si="18"/>
        <v>-1.0499999999999998</v>
      </c>
      <c r="Y22" s="85">
        <f t="shared" si="12"/>
        <v>8.34</v>
      </c>
      <c r="Z22" s="85">
        <f t="shared" si="13"/>
        <v>-28.5</v>
      </c>
      <c r="AA22" s="85">
        <f t="shared" si="14"/>
        <v>-8</v>
      </c>
      <c r="AB22" s="85">
        <f t="shared" si="15"/>
        <v>-16.999999999999993</v>
      </c>
      <c r="AC22" s="85">
        <f t="shared" si="16"/>
        <v>0</v>
      </c>
    </row>
    <row r="23" spans="1:29" x14ac:dyDescent="0.3">
      <c r="A23" s="68" t="s">
        <v>120</v>
      </c>
      <c r="B23" s="86">
        <v>-290.45</v>
      </c>
      <c r="C23" s="86">
        <v>59.629999999999995</v>
      </c>
      <c r="D23" s="86">
        <v>-2222.5</v>
      </c>
      <c r="E23" s="86">
        <v>327</v>
      </c>
      <c r="F23" s="86">
        <v>-277.50000000000006</v>
      </c>
      <c r="G23" s="86">
        <v>-33.5</v>
      </c>
      <c r="H23" s="89"/>
      <c r="I23" s="105">
        <f>X23</f>
        <v>-290.45</v>
      </c>
      <c r="J23" s="105">
        <f>Y23</f>
        <v>59.629999999999995</v>
      </c>
      <c r="K23" s="105">
        <f>Z23</f>
        <v>-2222.5</v>
      </c>
      <c r="L23" s="105">
        <f>AA23</f>
        <v>327</v>
      </c>
      <c r="M23" s="105">
        <f t="shared" ref="M23" si="20">AB23</f>
        <v>-277.50000000000006</v>
      </c>
      <c r="N23" s="105">
        <f t="shared" ref="N23" si="21">AC23</f>
        <v>-33.5</v>
      </c>
      <c r="P23" s="21"/>
      <c r="Q23" s="33"/>
      <c r="R23" s="33"/>
      <c r="S23" s="33"/>
      <c r="T23" s="33"/>
      <c r="U23" s="33"/>
      <c r="V23" s="33"/>
      <c r="W23" s="33"/>
      <c r="X23" s="106">
        <f>SUM(X7:X22)</f>
        <v>-290.45</v>
      </c>
      <c r="Y23" s="106">
        <f t="shared" ref="Y23" si="22">SUM(Y7:Y22)</f>
        <v>59.629999999999995</v>
      </c>
      <c r="Z23" s="106">
        <f t="shared" ref="Z23" si="23">SUM(Z7:Z22)</f>
        <v>-2222.5</v>
      </c>
      <c r="AA23" s="106">
        <f t="shared" ref="AA23" si="24">SUM(AA7:AA22)</f>
        <v>327</v>
      </c>
      <c r="AB23" s="106">
        <f t="shared" ref="AB23" si="25">SUM(AB7:AB22)</f>
        <v>-277.50000000000006</v>
      </c>
      <c r="AC23" s="106">
        <f t="shared" ref="AC23" si="26">SUM(AC7:AC22)</f>
        <v>-33.5</v>
      </c>
    </row>
    <row r="24" spans="1:29" x14ac:dyDescent="0.3">
      <c r="A24" s="82"/>
      <c r="B24" s="89"/>
      <c r="C24" s="89"/>
      <c r="D24" s="89"/>
      <c r="E24" s="89"/>
      <c r="F24" s="89"/>
      <c r="G24" s="89"/>
      <c r="H24" s="89"/>
      <c r="P24" s="21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</row>
    <row r="25" spans="1:29" x14ac:dyDescent="0.3">
      <c r="A25" s="92" t="s">
        <v>128</v>
      </c>
      <c r="B25" s="92" t="s">
        <v>127</v>
      </c>
      <c r="C25" s="92" t="s">
        <v>129</v>
      </c>
      <c r="D25" s="92" t="s">
        <v>130</v>
      </c>
      <c r="E25" s="92" t="s">
        <v>131</v>
      </c>
      <c r="F25" s="92" t="s">
        <v>132</v>
      </c>
      <c r="G25" s="92" t="s">
        <v>133</v>
      </c>
      <c r="H25" s="92"/>
      <c r="P25" s="21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</row>
    <row r="26" spans="1:29" x14ac:dyDescent="0.3">
      <c r="A26" s="68" t="s">
        <v>44</v>
      </c>
      <c r="B26" s="68" t="s">
        <v>36</v>
      </c>
      <c r="C26" s="68" t="s">
        <v>37</v>
      </c>
      <c r="D26" s="68" t="s">
        <v>118</v>
      </c>
      <c r="E26" s="68" t="s">
        <v>116</v>
      </c>
      <c r="F26" s="68" t="s">
        <v>119</v>
      </c>
      <c r="G26" s="68" t="s">
        <v>117</v>
      </c>
      <c r="H26" s="82"/>
      <c r="P26" s="21"/>
      <c r="Q26" s="33"/>
      <c r="R26" s="33"/>
      <c r="S26" s="33"/>
      <c r="T26" s="33"/>
      <c r="U26" s="33"/>
      <c r="V26" s="33"/>
      <c r="W26" s="33"/>
      <c r="X26" s="106">
        <f t="shared" ref="X26:AC26" si="27">SUM(X27:X42)</f>
        <v>-214.05</v>
      </c>
      <c r="Y26" s="106">
        <f t="shared" si="27"/>
        <v>58.93</v>
      </c>
      <c r="Z26" s="106">
        <f t="shared" si="27"/>
        <v>-1908</v>
      </c>
      <c r="AA26" s="106">
        <f t="shared" si="27"/>
        <v>322.49999999999994</v>
      </c>
      <c r="AB26" s="106">
        <f t="shared" si="27"/>
        <v>-454.5</v>
      </c>
      <c r="AC26" s="106">
        <f t="shared" si="27"/>
        <v>22</v>
      </c>
    </row>
    <row r="27" spans="1:29" x14ac:dyDescent="0.3">
      <c r="A27" s="67">
        <v>16400</v>
      </c>
      <c r="B27" s="85">
        <v>-1.3499999999999999</v>
      </c>
      <c r="C27" s="85">
        <v>8.6300000000000026</v>
      </c>
      <c r="D27" s="85">
        <v>-27</v>
      </c>
      <c r="E27" s="85">
        <v>-6.0000000000000036</v>
      </c>
      <c r="F27" s="85">
        <v>-14.5</v>
      </c>
      <c r="G27" s="85">
        <v>0</v>
      </c>
      <c r="H27" s="113"/>
      <c r="I27" s="105">
        <f>X26</f>
        <v>-214.05</v>
      </c>
      <c r="J27" s="105">
        <f>Y26</f>
        <v>58.93</v>
      </c>
      <c r="K27" s="105">
        <f t="shared" ref="K27" si="28">Z26</f>
        <v>-1908</v>
      </c>
      <c r="L27" s="105">
        <f t="shared" ref="L27" si="29">AA26</f>
        <v>322.49999999999994</v>
      </c>
      <c r="M27" s="105">
        <f t="shared" ref="M27" si="30">AB26</f>
        <v>-454.5</v>
      </c>
      <c r="N27" s="105">
        <f t="shared" ref="N27" si="31">AC26</f>
        <v>22</v>
      </c>
      <c r="P27" s="21" t="str">
        <f>IF(A27&lt;=$B$4,"A","B")</f>
        <v>A</v>
      </c>
      <c r="Q27" s="85">
        <f t="shared" ref="Q27:Q31" si="32">IF($P27="B",B27,0)</f>
        <v>0</v>
      </c>
      <c r="R27" s="85">
        <f t="shared" ref="R27:R42" si="33">IF($P27="B",C27,0)</f>
        <v>0</v>
      </c>
      <c r="S27" s="85">
        <f t="shared" ref="S27:S42" si="34">IF($P27="B",D27,0)</f>
        <v>0</v>
      </c>
      <c r="T27" s="85">
        <f t="shared" ref="T27:T42" si="35">IF($P27="B",E27,0)</f>
        <v>0</v>
      </c>
      <c r="U27" s="85">
        <f t="shared" ref="U27:U42" si="36">IF($P27="B",F27,0)</f>
        <v>0</v>
      </c>
      <c r="V27" s="85">
        <f t="shared" ref="V27:V42" si="37">IF($P27="B",G27,0)</f>
        <v>0</v>
      </c>
      <c r="W27" s="33"/>
      <c r="X27" s="85">
        <f>IF($P27="A",B27,0)</f>
        <v>-1.3499999999999999</v>
      </c>
      <c r="Y27" s="85">
        <f t="shared" ref="Y27:Y42" si="38">IF($P27="A",C27,0)</f>
        <v>8.6300000000000026</v>
      </c>
      <c r="Z27" s="85">
        <f t="shared" ref="Z27:Z42" si="39">IF($P27="A",D27,0)</f>
        <v>-27</v>
      </c>
      <c r="AA27" s="85">
        <f t="shared" ref="AA27:AA42" si="40">IF($P27="A",E27,0)</f>
        <v>-6.0000000000000036</v>
      </c>
      <c r="AB27" s="85">
        <f t="shared" ref="AB27:AB42" si="41">IF($P27="A",F27,0)</f>
        <v>-14.5</v>
      </c>
      <c r="AC27" s="85">
        <f t="shared" ref="AC27:AC42" si="42">IF($P27="A",G27,0)</f>
        <v>0</v>
      </c>
    </row>
    <row r="28" spans="1:29" x14ac:dyDescent="0.3">
      <c r="A28" s="67">
        <v>16500</v>
      </c>
      <c r="B28" s="85">
        <v>-1.7500000000000002</v>
      </c>
      <c r="C28" s="85">
        <v>7.9000000000000021</v>
      </c>
      <c r="D28" s="85">
        <v>-33</v>
      </c>
      <c r="E28" s="85">
        <v>-7.4999999999999982</v>
      </c>
      <c r="F28" s="85">
        <v>-13.499999999999993</v>
      </c>
      <c r="G28" s="85">
        <v>0</v>
      </c>
      <c r="H28" s="113"/>
      <c r="P28" s="21" t="str">
        <f t="shared" ref="P28:P42" si="43">IF(A28&lt;=$B$4,"A","B")</f>
        <v>A</v>
      </c>
      <c r="Q28" s="85">
        <f t="shared" si="32"/>
        <v>0</v>
      </c>
      <c r="R28" s="85">
        <f t="shared" si="33"/>
        <v>0</v>
      </c>
      <c r="S28" s="85">
        <f t="shared" si="34"/>
        <v>0</v>
      </c>
      <c r="T28" s="85">
        <f t="shared" si="35"/>
        <v>0</v>
      </c>
      <c r="U28" s="85">
        <f t="shared" si="36"/>
        <v>0</v>
      </c>
      <c r="V28" s="85">
        <f t="shared" si="37"/>
        <v>0</v>
      </c>
      <c r="W28" s="33"/>
      <c r="X28" s="85">
        <f t="shared" ref="X28:X42" si="44">IF($P28="A",B28,0)</f>
        <v>-1.7500000000000002</v>
      </c>
      <c r="Y28" s="85">
        <f t="shared" si="38"/>
        <v>7.9000000000000021</v>
      </c>
      <c r="Z28" s="85">
        <f t="shared" si="39"/>
        <v>-33</v>
      </c>
      <c r="AA28" s="85">
        <f t="shared" si="40"/>
        <v>-7.4999999999999982</v>
      </c>
      <c r="AB28" s="85">
        <f t="shared" si="41"/>
        <v>-13.499999999999993</v>
      </c>
      <c r="AC28" s="85">
        <f t="shared" si="42"/>
        <v>0</v>
      </c>
    </row>
    <row r="29" spans="1:29" x14ac:dyDescent="0.3">
      <c r="A29" s="67">
        <v>16600</v>
      </c>
      <c r="B29" s="85">
        <v>-1.75</v>
      </c>
      <c r="C29" s="85">
        <v>7.6199999999999974</v>
      </c>
      <c r="D29" s="85">
        <v>-34.5</v>
      </c>
      <c r="E29" s="85">
        <v>-7.4999999999999964</v>
      </c>
      <c r="F29" s="85">
        <v>-17.5</v>
      </c>
      <c r="G29" s="85">
        <v>0</v>
      </c>
      <c r="H29" s="113"/>
      <c r="P29" s="21" t="str">
        <f t="shared" si="43"/>
        <v>A</v>
      </c>
      <c r="Q29" s="85">
        <f t="shared" si="32"/>
        <v>0</v>
      </c>
      <c r="R29" s="85">
        <f t="shared" si="33"/>
        <v>0</v>
      </c>
      <c r="S29" s="85">
        <f t="shared" si="34"/>
        <v>0</v>
      </c>
      <c r="T29" s="85">
        <f t="shared" si="35"/>
        <v>0</v>
      </c>
      <c r="U29" s="85">
        <f t="shared" si="36"/>
        <v>0</v>
      </c>
      <c r="V29" s="85">
        <f t="shared" si="37"/>
        <v>0</v>
      </c>
      <c r="W29" s="33"/>
      <c r="X29" s="85">
        <f t="shared" si="44"/>
        <v>-1.75</v>
      </c>
      <c r="Y29" s="85">
        <f t="shared" si="38"/>
        <v>7.6199999999999974</v>
      </c>
      <c r="Z29" s="85">
        <f t="shared" si="39"/>
        <v>-34.5</v>
      </c>
      <c r="AA29" s="85">
        <f t="shared" si="40"/>
        <v>-7.4999999999999964</v>
      </c>
      <c r="AB29" s="85">
        <f t="shared" si="41"/>
        <v>-17.5</v>
      </c>
      <c r="AC29" s="85">
        <f t="shared" si="42"/>
        <v>0</v>
      </c>
    </row>
    <row r="30" spans="1:29" x14ac:dyDescent="0.3">
      <c r="A30" s="67">
        <v>16700</v>
      </c>
      <c r="B30" s="85">
        <v>-2.1500000000000004</v>
      </c>
      <c r="C30" s="85">
        <v>6.4399999999999977</v>
      </c>
      <c r="D30" s="85">
        <v>-41.5</v>
      </c>
      <c r="E30" s="85">
        <v>-11.5</v>
      </c>
      <c r="F30" s="85">
        <v>-8.5000000000000071</v>
      </c>
      <c r="G30" s="85">
        <v>0.5</v>
      </c>
      <c r="H30" s="113"/>
      <c r="P30" s="21" t="str">
        <f t="shared" si="43"/>
        <v>A</v>
      </c>
      <c r="Q30" s="85">
        <f t="shared" si="32"/>
        <v>0</v>
      </c>
      <c r="R30" s="85">
        <f t="shared" si="33"/>
        <v>0</v>
      </c>
      <c r="S30" s="85">
        <f t="shared" si="34"/>
        <v>0</v>
      </c>
      <c r="T30" s="85">
        <f t="shared" si="35"/>
        <v>0</v>
      </c>
      <c r="U30" s="85">
        <f t="shared" si="36"/>
        <v>0</v>
      </c>
      <c r="V30" s="85">
        <f t="shared" si="37"/>
        <v>0</v>
      </c>
      <c r="W30" s="33"/>
      <c r="X30" s="85">
        <f t="shared" si="44"/>
        <v>-2.1500000000000004</v>
      </c>
      <c r="Y30" s="85">
        <f t="shared" si="38"/>
        <v>6.4399999999999977</v>
      </c>
      <c r="Z30" s="85">
        <f t="shared" si="39"/>
        <v>-41.5</v>
      </c>
      <c r="AA30" s="85">
        <f t="shared" si="40"/>
        <v>-11.5</v>
      </c>
      <c r="AB30" s="85">
        <f t="shared" si="41"/>
        <v>-8.5000000000000071</v>
      </c>
      <c r="AC30" s="85">
        <f t="shared" si="42"/>
        <v>0.5</v>
      </c>
    </row>
    <row r="31" spans="1:29" x14ac:dyDescent="0.3">
      <c r="A31" s="67">
        <v>16800</v>
      </c>
      <c r="B31" s="85">
        <v>-2.2999999999999998</v>
      </c>
      <c r="C31" s="85">
        <v>6.2899999999999991</v>
      </c>
      <c r="D31" s="85">
        <v>-45.5</v>
      </c>
      <c r="E31" s="85">
        <v>-12.000000000000007</v>
      </c>
      <c r="F31" s="85">
        <v>-15.5</v>
      </c>
      <c r="G31" s="85">
        <v>0.5</v>
      </c>
      <c r="H31" s="113"/>
      <c r="P31" s="21" t="str">
        <f t="shared" si="43"/>
        <v>A</v>
      </c>
      <c r="Q31" s="85">
        <f t="shared" si="32"/>
        <v>0</v>
      </c>
      <c r="R31" s="85">
        <f t="shared" si="33"/>
        <v>0</v>
      </c>
      <c r="S31" s="85">
        <f t="shared" si="34"/>
        <v>0</v>
      </c>
      <c r="T31" s="85">
        <f t="shared" si="35"/>
        <v>0</v>
      </c>
      <c r="U31" s="85">
        <f t="shared" si="36"/>
        <v>0</v>
      </c>
      <c r="V31" s="85">
        <f t="shared" si="37"/>
        <v>0</v>
      </c>
      <c r="W31" s="33"/>
      <c r="X31" s="85">
        <f t="shared" si="44"/>
        <v>-2.2999999999999998</v>
      </c>
      <c r="Y31" s="85">
        <f t="shared" si="38"/>
        <v>6.2899999999999991</v>
      </c>
      <c r="Z31" s="85">
        <f t="shared" si="39"/>
        <v>-45.5</v>
      </c>
      <c r="AA31" s="85">
        <f t="shared" si="40"/>
        <v>-12.000000000000007</v>
      </c>
      <c r="AB31" s="85">
        <f t="shared" si="41"/>
        <v>-15.5</v>
      </c>
      <c r="AC31" s="85">
        <f t="shared" si="42"/>
        <v>0.5</v>
      </c>
    </row>
    <row r="32" spans="1:29" x14ac:dyDescent="0.3">
      <c r="A32" s="67">
        <v>16900</v>
      </c>
      <c r="B32" s="85">
        <v>-2.25</v>
      </c>
      <c r="C32" s="85">
        <v>5.9200000000000017</v>
      </c>
      <c r="D32" s="85">
        <v>-48.5</v>
      </c>
      <c r="E32" s="85">
        <v>-12.500000000000004</v>
      </c>
      <c r="F32" s="85">
        <v>-19</v>
      </c>
      <c r="G32" s="85">
        <v>0.5</v>
      </c>
      <c r="H32" s="113"/>
      <c r="P32" s="21" t="str">
        <f t="shared" si="43"/>
        <v>A</v>
      </c>
      <c r="Q32" s="85">
        <f>IF($P32="B",B32,0)</f>
        <v>0</v>
      </c>
      <c r="R32" s="85">
        <f t="shared" si="33"/>
        <v>0</v>
      </c>
      <c r="S32" s="85">
        <f t="shared" si="34"/>
        <v>0</v>
      </c>
      <c r="T32" s="85">
        <f t="shared" si="35"/>
        <v>0</v>
      </c>
      <c r="U32" s="85">
        <f t="shared" si="36"/>
        <v>0</v>
      </c>
      <c r="V32" s="85">
        <f t="shared" si="37"/>
        <v>0</v>
      </c>
      <c r="W32" s="33"/>
      <c r="X32" s="85">
        <f t="shared" si="44"/>
        <v>-2.25</v>
      </c>
      <c r="Y32" s="85">
        <f t="shared" si="38"/>
        <v>5.9200000000000017</v>
      </c>
      <c r="Z32" s="85">
        <f t="shared" si="39"/>
        <v>-48.5</v>
      </c>
      <c r="AA32" s="85">
        <f t="shared" si="40"/>
        <v>-12.500000000000004</v>
      </c>
      <c r="AB32" s="85">
        <f t="shared" si="41"/>
        <v>-19</v>
      </c>
      <c r="AC32" s="85">
        <f t="shared" si="42"/>
        <v>0.5</v>
      </c>
    </row>
    <row r="33" spans="1:29" x14ac:dyDescent="0.3">
      <c r="A33" s="67">
        <v>17000</v>
      </c>
      <c r="B33" s="85">
        <v>-2.35</v>
      </c>
      <c r="C33" s="85">
        <v>5.379999999999999</v>
      </c>
      <c r="D33" s="85">
        <v>-52</v>
      </c>
      <c r="E33" s="85">
        <v>-13.999999999999993</v>
      </c>
      <c r="F33" s="85">
        <v>-20</v>
      </c>
      <c r="G33" s="85">
        <v>0.5</v>
      </c>
      <c r="H33" s="113"/>
      <c r="P33" s="21" t="str">
        <f t="shared" si="43"/>
        <v>A</v>
      </c>
      <c r="Q33" s="85">
        <f t="shared" ref="Q33:Q42" si="45">IF($P33="B",B33,0)</f>
        <v>0</v>
      </c>
      <c r="R33" s="85">
        <f t="shared" si="33"/>
        <v>0</v>
      </c>
      <c r="S33" s="85">
        <f t="shared" si="34"/>
        <v>0</v>
      </c>
      <c r="T33" s="85">
        <f t="shared" si="35"/>
        <v>0</v>
      </c>
      <c r="U33" s="85">
        <f t="shared" si="36"/>
        <v>0</v>
      </c>
      <c r="V33" s="85">
        <f t="shared" si="37"/>
        <v>0</v>
      </c>
      <c r="W33" s="33"/>
      <c r="X33" s="85">
        <f t="shared" si="44"/>
        <v>-2.35</v>
      </c>
      <c r="Y33" s="85">
        <f t="shared" si="38"/>
        <v>5.379999999999999</v>
      </c>
      <c r="Z33" s="85">
        <f t="shared" si="39"/>
        <v>-52</v>
      </c>
      <c r="AA33" s="85">
        <f t="shared" si="40"/>
        <v>-13.999999999999993</v>
      </c>
      <c r="AB33" s="85">
        <f t="shared" si="41"/>
        <v>-20</v>
      </c>
      <c r="AC33" s="85">
        <f t="shared" si="42"/>
        <v>0.5</v>
      </c>
    </row>
    <row r="34" spans="1:29" x14ac:dyDescent="0.3">
      <c r="A34" s="67">
        <v>17100</v>
      </c>
      <c r="B34" s="85">
        <v>-4.1999999999999993</v>
      </c>
      <c r="C34" s="85">
        <v>4.0999999999999979</v>
      </c>
      <c r="D34" s="85">
        <v>-77.5</v>
      </c>
      <c r="E34" s="85">
        <v>-25</v>
      </c>
      <c r="F34" s="85">
        <v>-8</v>
      </c>
      <c r="G34" s="85">
        <v>0.5</v>
      </c>
      <c r="H34" s="113"/>
      <c r="P34" s="21" t="str">
        <f t="shared" si="43"/>
        <v>A</v>
      </c>
      <c r="Q34" s="85">
        <f t="shared" si="45"/>
        <v>0</v>
      </c>
      <c r="R34" s="85">
        <f t="shared" si="33"/>
        <v>0</v>
      </c>
      <c r="S34" s="85">
        <f t="shared" si="34"/>
        <v>0</v>
      </c>
      <c r="T34" s="85">
        <f t="shared" si="35"/>
        <v>0</v>
      </c>
      <c r="U34" s="85">
        <f t="shared" si="36"/>
        <v>0</v>
      </c>
      <c r="V34" s="85">
        <f t="shared" si="37"/>
        <v>0</v>
      </c>
      <c r="W34" s="33"/>
      <c r="X34" s="85">
        <f t="shared" si="44"/>
        <v>-4.1999999999999993</v>
      </c>
      <c r="Y34" s="85">
        <f t="shared" si="38"/>
        <v>4.0999999999999979</v>
      </c>
      <c r="Z34" s="85">
        <f t="shared" si="39"/>
        <v>-77.5</v>
      </c>
      <c r="AA34" s="85">
        <f t="shared" si="40"/>
        <v>-25</v>
      </c>
      <c r="AB34" s="85">
        <f t="shared" si="41"/>
        <v>-8</v>
      </c>
      <c r="AC34" s="85">
        <f t="shared" si="42"/>
        <v>0.5</v>
      </c>
    </row>
    <row r="35" spans="1:29" x14ac:dyDescent="0.3">
      <c r="A35" s="67">
        <v>17200</v>
      </c>
      <c r="B35" s="85">
        <v>-6.1</v>
      </c>
      <c r="C35" s="85">
        <v>3.3899999999999988</v>
      </c>
      <c r="D35" s="85">
        <v>-101</v>
      </c>
      <c r="E35" s="85">
        <v>-32</v>
      </c>
      <c r="F35" s="85">
        <v>-7</v>
      </c>
      <c r="G35" s="85">
        <v>1.5</v>
      </c>
      <c r="H35" s="113"/>
      <c r="P35" s="21" t="str">
        <f t="shared" si="43"/>
        <v>A</v>
      </c>
      <c r="Q35" s="85">
        <f t="shared" si="45"/>
        <v>0</v>
      </c>
      <c r="R35" s="85">
        <f t="shared" si="33"/>
        <v>0</v>
      </c>
      <c r="S35" s="85">
        <f t="shared" si="34"/>
        <v>0</v>
      </c>
      <c r="T35" s="85">
        <f t="shared" si="35"/>
        <v>0</v>
      </c>
      <c r="U35" s="85">
        <f t="shared" si="36"/>
        <v>0</v>
      </c>
      <c r="V35" s="85">
        <f t="shared" si="37"/>
        <v>0</v>
      </c>
      <c r="W35" s="33"/>
      <c r="X35" s="85">
        <f t="shared" si="44"/>
        <v>-6.1</v>
      </c>
      <c r="Y35" s="85">
        <f t="shared" si="38"/>
        <v>3.3899999999999988</v>
      </c>
      <c r="Z35" s="85">
        <f t="shared" si="39"/>
        <v>-101</v>
      </c>
      <c r="AA35" s="85">
        <f t="shared" si="40"/>
        <v>-32</v>
      </c>
      <c r="AB35" s="85">
        <f t="shared" si="41"/>
        <v>-7</v>
      </c>
      <c r="AC35" s="85">
        <f t="shared" si="42"/>
        <v>1.5</v>
      </c>
    </row>
    <row r="36" spans="1:29" x14ac:dyDescent="0.3">
      <c r="A36" s="67">
        <v>17300</v>
      </c>
      <c r="B36" s="85">
        <v>-9.0500000000000007</v>
      </c>
      <c r="C36" s="85">
        <v>2.4299999999999979</v>
      </c>
      <c r="D36" s="85">
        <v>-133.5</v>
      </c>
      <c r="E36" s="85">
        <v>-41.5</v>
      </c>
      <c r="F36" s="85">
        <v>-1</v>
      </c>
      <c r="G36" s="85">
        <v>1.5</v>
      </c>
      <c r="H36" s="113"/>
      <c r="P36" s="21" t="str">
        <f t="shared" si="43"/>
        <v>A</v>
      </c>
      <c r="Q36" s="85">
        <f t="shared" si="45"/>
        <v>0</v>
      </c>
      <c r="R36" s="85">
        <f t="shared" si="33"/>
        <v>0</v>
      </c>
      <c r="S36" s="85">
        <f t="shared" si="34"/>
        <v>0</v>
      </c>
      <c r="T36" s="85">
        <f t="shared" si="35"/>
        <v>0</v>
      </c>
      <c r="U36" s="85">
        <f t="shared" si="36"/>
        <v>0</v>
      </c>
      <c r="V36" s="85">
        <f t="shared" si="37"/>
        <v>0</v>
      </c>
      <c r="W36" s="33"/>
      <c r="X36" s="85">
        <f t="shared" si="44"/>
        <v>-9.0500000000000007</v>
      </c>
      <c r="Y36" s="85">
        <f t="shared" si="38"/>
        <v>2.4299999999999979</v>
      </c>
      <c r="Z36" s="85">
        <f t="shared" si="39"/>
        <v>-133.5</v>
      </c>
      <c r="AA36" s="85">
        <f t="shared" si="40"/>
        <v>-41.5</v>
      </c>
      <c r="AB36" s="85">
        <f t="shared" si="41"/>
        <v>-1</v>
      </c>
      <c r="AC36" s="85">
        <f t="shared" si="42"/>
        <v>1.5</v>
      </c>
    </row>
    <row r="37" spans="1:29" x14ac:dyDescent="0.3">
      <c r="A37" s="67">
        <v>17400</v>
      </c>
      <c r="B37" s="85">
        <v>-12.6</v>
      </c>
      <c r="C37" s="85">
        <v>1.7000000000000011</v>
      </c>
      <c r="D37" s="85">
        <v>-165.5</v>
      </c>
      <c r="E37" s="85">
        <v>-45.499999999999986</v>
      </c>
      <c r="F37" s="85">
        <v>-1.4999999999999858</v>
      </c>
      <c r="G37" s="85">
        <v>2.5</v>
      </c>
      <c r="H37" s="113"/>
      <c r="P37" s="21" t="str">
        <f t="shared" si="43"/>
        <v>A</v>
      </c>
      <c r="Q37" s="85">
        <f t="shared" si="45"/>
        <v>0</v>
      </c>
      <c r="R37" s="85">
        <f t="shared" si="33"/>
        <v>0</v>
      </c>
      <c r="S37" s="85">
        <f t="shared" si="34"/>
        <v>0</v>
      </c>
      <c r="T37" s="85">
        <f t="shared" si="35"/>
        <v>0</v>
      </c>
      <c r="U37" s="85">
        <f t="shared" si="36"/>
        <v>0</v>
      </c>
      <c r="V37" s="85">
        <f t="shared" si="37"/>
        <v>0</v>
      </c>
      <c r="W37" s="33"/>
      <c r="X37" s="85">
        <f t="shared" si="44"/>
        <v>-12.6</v>
      </c>
      <c r="Y37" s="85">
        <f t="shared" si="38"/>
        <v>1.7000000000000011</v>
      </c>
      <c r="Z37" s="85">
        <f t="shared" si="39"/>
        <v>-165.5</v>
      </c>
      <c r="AA37" s="85">
        <f t="shared" si="40"/>
        <v>-45.499999999999986</v>
      </c>
      <c r="AB37" s="85">
        <f t="shared" si="41"/>
        <v>-1.4999999999999858</v>
      </c>
      <c r="AC37" s="85">
        <f t="shared" si="42"/>
        <v>2.5</v>
      </c>
    </row>
    <row r="38" spans="1:29" x14ac:dyDescent="0.3">
      <c r="A38" s="67">
        <v>17500</v>
      </c>
      <c r="B38" s="85">
        <v>-19.7</v>
      </c>
      <c r="C38" s="85">
        <v>0.63000000000000078</v>
      </c>
      <c r="D38" s="85">
        <v>-211</v>
      </c>
      <c r="E38" s="85">
        <v>-40.5</v>
      </c>
      <c r="F38" s="85">
        <v>2</v>
      </c>
      <c r="G38" s="85">
        <v>3</v>
      </c>
      <c r="H38" s="113"/>
      <c r="P38" s="21" t="str">
        <f t="shared" si="43"/>
        <v>A</v>
      </c>
      <c r="Q38" s="85">
        <f t="shared" si="45"/>
        <v>0</v>
      </c>
      <c r="R38" s="85">
        <f t="shared" si="33"/>
        <v>0</v>
      </c>
      <c r="S38" s="85">
        <f t="shared" si="34"/>
        <v>0</v>
      </c>
      <c r="T38" s="85">
        <f t="shared" si="35"/>
        <v>0</v>
      </c>
      <c r="U38" s="85">
        <f t="shared" si="36"/>
        <v>0</v>
      </c>
      <c r="V38" s="85">
        <f t="shared" si="37"/>
        <v>0</v>
      </c>
      <c r="W38" s="33"/>
      <c r="X38" s="85">
        <f t="shared" si="44"/>
        <v>-19.7</v>
      </c>
      <c r="Y38" s="85">
        <f t="shared" si="38"/>
        <v>0.63000000000000078</v>
      </c>
      <c r="Z38" s="85">
        <f t="shared" si="39"/>
        <v>-211</v>
      </c>
      <c r="AA38" s="85">
        <f t="shared" si="40"/>
        <v>-40.5</v>
      </c>
      <c r="AB38" s="85">
        <f t="shared" si="41"/>
        <v>2</v>
      </c>
      <c r="AC38" s="85">
        <f t="shared" si="42"/>
        <v>3</v>
      </c>
    </row>
    <row r="39" spans="1:29" x14ac:dyDescent="0.3">
      <c r="A39" s="67">
        <v>17600</v>
      </c>
      <c r="B39" s="85">
        <v>-27</v>
      </c>
      <c r="C39" s="85">
        <v>-4.9999999999998934E-2</v>
      </c>
      <c r="D39" s="85">
        <v>-240</v>
      </c>
      <c r="E39" s="85">
        <v>-5.5000000000000568</v>
      </c>
      <c r="F39" s="85">
        <v>-14</v>
      </c>
      <c r="G39" s="85">
        <v>4</v>
      </c>
      <c r="H39" s="113"/>
      <c r="P39" s="21" t="str">
        <f t="shared" si="43"/>
        <v>A</v>
      </c>
      <c r="Q39" s="85">
        <f t="shared" si="45"/>
        <v>0</v>
      </c>
      <c r="R39" s="85">
        <f t="shared" si="33"/>
        <v>0</v>
      </c>
      <c r="S39" s="85">
        <f t="shared" si="34"/>
        <v>0</v>
      </c>
      <c r="T39" s="85">
        <f t="shared" si="35"/>
        <v>0</v>
      </c>
      <c r="U39" s="85">
        <f t="shared" si="36"/>
        <v>0</v>
      </c>
      <c r="V39" s="85">
        <f t="shared" si="37"/>
        <v>0</v>
      </c>
      <c r="W39" s="33"/>
      <c r="X39" s="85">
        <f t="shared" si="44"/>
        <v>-27</v>
      </c>
      <c r="Y39" s="85">
        <f t="shared" si="38"/>
        <v>-4.9999999999998934E-2</v>
      </c>
      <c r="Z39" s="85">
        <f t="shared" si="39"/>
        <v>-240</v>
      </c>
      <c r="AA39" s="85">
        <f t="shared" si="40"/>
        <v>-5.5000000000000568</v>
      </c>
      <c r="AB39" s="85">
        <f t="shared" si="41"/>
        <v>-14</v>
      </c>
      <c r="AC39" s="85">
        <f t="shared" si="42"/>
        <v>4</v>
      </c>
    </row>
    <row r="40" spans="1:29" x14ac:dyDescent="0.3">
      <c r="A40" s="67">
        <v>17700</v>
      </c>
      <c r="B40" s="85">
        <v>-33.549999999999997</v>
      </c>
      <c r="C40" s="85">
        <v>-0.14999999999999858</v>
      </c>
      <c r="D40" s="85">
        <v>-242</v>
      </c>
      <c r="E40" s="85">
        <v>78</v>
      </c>
      <c r="F40" s="85">
        <v>-66</v>
      </c>
      <c r="G40" s="85">
        <v>4</v>
      </c>
      <c r="H40" s="113"/>
      <c r="P40" s="21" t="str">
        <f t="shared" si="43"/>
        <v>A</v>
      </c>
      <c r="Q40" s="85">
        <f t="shared" si="45"/>
        <v>0</v>
      </c>
      <c r="R40" s="85">
        <f t="shared" si="33"/>
        <v>0</v>
      </c>
      <c r="S40" s="85">
        <f t="shared" si="34"/>
        <v>0</v>
      </c>
      <c r="T40" s="85">
        <f t="shared" si="35"/>
        <v>0</v>
      </c>
      <c r="U40" s="85">
        <f t="shared" si="36"/>
        <v>0</v>
      </c>
      <c r="V40" s="85">
        <f t="shared" si="37"/>
        <v>0</v>
      </c>
      <c r="W40" s="33"/>
      <c r="X40" s="85">
        <f t="shared" si="44"/>
        <v>-33.549999999999997</v>
      </c>
      <c r="Y40" s="85">
        <f t="shared" si="38"/>
        <v>-0.14999999999999858</v>
      </c>
      <c r="Z40" s="85">
        <f t="shared" si="39"/>
        <v>-242</v>
      </c>
      <c r="AA40" s="85">
        <f t="shared" si="40"/>
        <v>78</v>
      </c>
      <c r="AB40" s="85">
        <f t="shared" si="41"/>
        <v>-66</v>
      </c>
      <c r="AC40" s="85">
        <f t="shared" si="42"/>
        <v>4</v>
      </c>
    </row>
    <row r="41" spans="1:29" x14ac:dyDescent="0.3">
      <c r="A41" s="67">
        <v>17800</v>
      </c>
      <c r="B41" s="85">
        <v>-40</v>
      </c>
      <c r="C41" s="85">
        <v>-0.35999999999999943</v>
      </c>
      <c r="D41" s="85">
        <v>-232.5</v>
      </c>
      <c r="E41" s="85">
        <v>191.5</v>
      </c>
      <c r="F41" s="85">
        <v>-117.50000000000003</v>
      </c>
      <c r="G41" s="85">
        <v>2.5</v>
      </c>
      <c r="H41" s="113"/>
      <c r="P41" s="21" t="str">
        <f t="shared" si="43"/>
        <v>A</v>
      </c>
      <c r="Q41" s="85">
        <f t="shared" si="45"/>
        <v>0</v>
      </c>
      <c r="R41" s="85">
        <f t="shared" si="33"/>
        <v>0</v>
      </c>
      <c r="S41" s="85">
        <f t="shared" si="34"/>
        <v>0</v>
      </c>
      <c r="T41" s="85">
        <f t="shared" si="35"/>
        <v>0</v>
      </c>
      <c r="U41" s="85">
        <f t="shared" si="36"/>
        <v>0</v>
      </c>
      <c r="V41" s="85">
        <f t="shared" si="37"/>
        <v>0</v>
      </c>
      <c r="W41" s="33"/>
      <c r="X41" s="85">
        <f t="shared" si="44"/>
        <v>-40</v>
      </c>
      <c r="Y41" s="85">
        <f t="shared" si="38"/>
        <v>-0.35999999999999943</v>
      </c>
      <c r="Z41" s="85">
        <f t="shared" si="39"/>
        <v>-232.5</v>
      </c>
      <c r="AA41" s="85">
        <f t="shared" si="40"/>
        <v>191.5</v>
      </c>
      <c r="AB41" s="85">
        <f t="shared" si="41"/>
        <v>-117.50000000000003</v>
      </c>
      <c r="AC41" s="85">
        <f t="shared" si="42"/>
        <v>2.5</v>
      </c>
    </row>
    <row r="42" spans="1:29" x14ac:dyDescent="0.3">
      <c r="A42" s="67">
        <v>17900</v>
      </c>
      <c r="B42" s="85">
        <v>-47.95</v>
      </c>
      <c r="C42" s="85">
        <v>-0.9399999999999995</v>
      </c>
      <c r="D42" s="85">
        <v>-223.00000000000006</v>
      </c>
      <c r="E42" s="85">
        <v>314</v>
      </c>
      <c r="F42" s="85">
        <v>-133.00000000000003</v>
      </c>
      <c r="G42" s="85">
        <v>0.5</v>
      </c>
      <c r="H42" s="113"/>
      <c r="P42" s="21" t="str">
        <f t="shared" si="43"/>
        <v>A</v>
      </c>
      <c r="Q42" s="85">
        <f t="shared" si="45"/>
        <v>0</v>
      </c>
      <c r="R42" s="85">
        <f t="shared" si="33"/>
        <v>0</v>
      </c>
      <c r="S42" s="85">
        <f t="shared" si="34"/>
        <v>0</v>
      </c>
      <c r="T42" s="85">
        <f t="shared" si="35"/>
        <v>0</v>
      </c>
      <c r="U42" s="85">
        <f t="shared" si="36"/>
        <v>0</v>
      </c>
      <c r="V42" s="85">
        <f t="shared" si="37"/>
        <v>0</v>
      </c>
      <c r="W42" s="33"/>
      <c r="X42" s="85">
        <f t="shared" si="44"/>
        <v>-47.95</v>
      </c>
      <c r="Y42" s="85">
        <f t="shared" si="38"/>
        <v>-0.9399999999999995</v>
      </c>
      <c r="Z42" s="85">
        <f t="shared" si="39"/>
        <v>-223.00000000000006</v>
      </c>
      <c r="AA42" s="85">
        <f t="shared" si="40"/>
        <v>314</v>
      </c>
      <c r="AB42" s="85">
        <f t="shared" si="41"/>
        <v>-133.00000000000003</v>
      </c>
      <c r="AC42" s="85">
        <f t="shared" si="42"/>
        <v>0.5</v>
      </c>
    </row>
    <row r="43" spans="1:29" x14ac:dyDescent="0.3">
      <c r="A43" s="68" t="s">
        <v>120</v>
      </c>
      <c r="B43" s="87">
        <v>-214.05</v>
      </c>
      <c r="C43" s="87">
        <v>58.93</v>
      </c>
      <c r="D43" s="87">
        <v>-1908</v>
      </c>
      <c r="E43" s="87">
        <v>322.49999999999994</v>
      </c>
      <c r="F43" s="87">
        <v>-454.5</v>
      </c>
      <c r="G43" s="87">
        <v>22</v>
      </c>
      <c r="H43" s="114"/>
      <c r="I43" s="105">
        <f>Q43</f>
        <v>0</v>
      </c>
      <c r="J43" s="105">
        <f>R43</f>
        <v>0</v>
      </c>
      <c r="K43" s="105">
        <f t="shared" ref="K43" si="46">S43</f>
        <v>0</v>
      </c>
      <c r="L43" s="105">
        <f t="shared" ref="L43" si="47">T43</f>
        <v>0</v>
      </c>
      <c r="M43" s="105">
        <f t="shared" ref="M43" si="48">U43</f>
        <v>0</v>
      </c>
      <c r="N43" s="105">
        <f t="shared" ref="N43" si="49">V43</f>
        <v>0</v>
      </c>
      <c r="P43" s="21"/>
      <c r="Q43" s="106">
        <f t="shared" ref="Q43:V43" si="50">+SUM(Q27:Q42)</f>
        <v>0</v>
      </c>
      <c r="R43" s="106">
        <f t="shared" si="50"/>
        <v>0</v>
      </c>
      <c r="S43" s="106">
        <f t="shared" si="50"/>
        <v>0</v>
      </c>
      <c r="T43" s="106">
        <f t="shared" si="50"/>
        <v>0</v>
      </c>
      <c r="U43" s="106">
        <f t="shared" si="50"/>
        <v>0</v>
      </c>
      <c r="V43" s="106">
        <f t="shared" si="50"/>
        <v>0</v>
      </c>
      <c r="W43" s="33"/>
      <c r="X43" s="33"/>
      <c r="Y43" s="33"/>
      <c r="Z43" s="33"/>
      <c r="AA43" s="33"/>
      <c r="AB43" s="33"/>
      <c r="AC43" s="33"/>
    </row>
    <row r="45" spans="1:29" x14ac:dyDescent="0.3">
      <c r="A45" s="69" t="s">
        <v>134</v>
      </c>
      <c r="B45" s="69" t="s">
        <v>135</v>
      </c>
      <c r="C45" s="69"/>
      <c r="D45" s="97"/>
      <c r="E45" s="97"/>
      <c r="F45" s="69"/>
      <c r="G45" s="69" t="s">
        <v>4</v>
      </c>
      <c r="H45" s="82"/>
      <c r="J45" t="s">
        <v>136</v>
      </c>
      <c r="K45" t="s">
        <v>6</v>
      </c>
    </row>
    <row r="46" spans="1:29" x14ac:dyDescent="0.3">
      <c r="A46" s="94">
        <v>17944.2</v>
      </c>
      <c r="B46" s="83">
        <v>17900</v>
      </c>
      <c r="C46" s="95"/>
      <c r="D46" s="95"/>
      <c r="E46" s="33"/>
      <c r="F46" s="98"/>
      <c r="G46" s="96">
        <v>1</v>
      </c>
      <c r="H46" s="112"/>
      <c r="J46" s="163">
        <v>44974</v>
      </c>
      <c r="K46">
        <v>3.0671296296296297E-3</v>
      </c>
    </row>
    <row r="47" spans="1:29" x14ac:dyDescent="0.3">
      <c r="A47" s="91" t="s">
        <v>128</v>
      </c>
      <c r="B47" s="92" t="s">
        <v>121</v>
      </c>
      <c r="C47" s="92"/>
      <c r="D47" s="92"/>
      <c r="E47" s="92"/>
      <c r="F47" s="92"/>
      <c r="G47" s="92" t="s">
        <v>122</v>
      </c>
      <c r="H47" s="92" t="s">
        <v>123</v>
      </c>
      <c r="I47" t="s">
        <v>124</v>
      </c>
      <c r="J47" t="s">
        <v>125</v>
      </c>
      <c r="K47" t="s">
        <v>126</v>
      </c>
    </row>
    <row r="48" spans="1:29" x14ac:dyDescent="0.3">
      <c r="A48" s="68" t="s">
        <v>44</v>
      </c>
      <c r="B48" s="68" t="s">
        <v>29</v>
      </c>
      <c r="C48" s="68" t="s">
        <v>30</v>
      </c>
      <c r="D48" s="68" t="s">
        <v>31</v>
      </c>
      <c r="E48" s="68" t="s">
        <v>112</v>
      </c>
      <c r="F48" s="68" t="s">
        <v>32</v>
      </c>
      <c r="G48" s="68" t="s">
        <v>113</v>
      </c>
      <c r="H48" s="82" t="s">
        <v>33</v>
      </c>
      <c r="I48" t="s">
        <v>155</v>
      </c>
      <c r="J48" t="s">
        <v>114</v>
      </c>
      <c r="K48" t="s">
        <v>115</v>
      </c>
      <c r="P48" s="21"/>
      <c r="Q48" s="106">
        <f>+SUM(Q49:Q64)</f>
        <v>0</v>
      </c>
      <c r="R48" s="106">
        <f t="shared" ref="R48:V48" si="51">+SUM(R49:R64)</f>
        <v>0</v>
      </c>
      <c r="S48" s="106">
        <f t="shared" si="51"/>
        <v>0</v>
      </c>
      <c r="T48" s="106">
        <f t="shared" si="51"/>
        <v>0</v>
      </c>
      <c r="U48" s="106">
        <f t="shared" si="51"/>
        <v>0</v>
      </c>
      <c r="V48" s="106">
        <f t="shared" si="51"/>
        <v>0</v>
      </c>
      <c r="W48" s="33"/>
      <c r="X48" s="33"/>
      <c r="Y48" s="33"/>
      <c r="Z48" s="33"/>
      <c r="AA48" s="33"/>
      <c r="AB48" s="33"/>
      <c r="AC48" s="33"/>
    </row>
    <row r="49" spans="1:29" x14ac:dyDescent="0.3">
      <c r="A49" s="67">
        <v>17900</v>
      </c>
      <c r="B49" s="85">
        <v>5151100</v>
      </c>
      <c r="C49" s="85">
        <v>3979750</v>
      </c>
      <c r="D49" s="85">
        <v>83120300</v>
      </c>
      <c r="E49" s="85">
        <v>-108.00000000000006</v>
      </c>
      <c r="F49" s="85">
        <v>-0.75999999999999979</v>
      </c>
      <c r="G49" s="85">
        <v>-208.5</v>
      </c>
      <c r="H49" s="113">
        <v>-68.349999999999994</v>
      </c>
      <c r="I49" s="105">
        <v>4.0000000000006253E-2</v>
      </c>
      <c r="J49" s="105">
        <v>0.5</v>
      </c>
      <c r="K49" s="105">
        <v>347</v>
      </c>
      <c r="L49" s="105">
        <f t="shared" ref="L49:N49" si="52">T48</f>
        <v>0</v>
      </c>
      <c r="M49" s="105">
        <f t="shared" si="52"/>
        <v>0</v>
      </c>
      <c r="N49" s="105">
        <f t="shared" si="52"/>
        <v>0</v>
      </c>
      <c r="P49" s="21" t="str">
        <f>IF(A49&gt;=$B$46,"A","B")</f>
        <v>A</v>
      </c>
      <c r="Q49" s="85">
        <f t="shared" ref="Q49:Q53" si="53">IF($P49="B",B49,0)</f>
        <v>0</v>
      </c>
      <c r="R49" s="85">
        <f t="shared" ref="R49:R64" si="54">IF($P49="B",C49,0)</f>
        <v>0</v>
      </c>
      <c r="S49" s="85">
        <f t="shared" ref="S49:S64" si="55">IF($P49="B",D49,0)</f>
        <v>0</v>
      </c>
      <c r="T49" s="85">
        <f t="shared" ref="T49:T64" si="56">IF($P49="B",E49,0)</f>
        <v>0</v>
      </c>
      <c r="U49" s="85">
        <f t="shared" ref="U49:U64" si="57">IF($P49="B",F49,0)</f>
        <v>0</v>
      </c>
      <c r="V49" s="85">
        <f t="shared" ref="V49:V64" si="58">IF($P49="B",G49,0)</f>
        <v>0</v>
      </c>
      <c r="W49" s="33"/>
      <c r="X49" s="85">
        <f t="shared" ref="X49:AC49" si="59">IF($P49="A",B49,0)</f>
        <v>5151100</v>
      </c>
      <c r="Y49" s="85">
        <f t="shared" si="59"/>
        <v>3979750</v>
      </c>
      <c r="Z49" s="85">
        <f t="shared" si="59"/>
        <v>83120300</v>
      </c>
      <c r="AA49" s="85">
        <f t="shared" si="59"/>
        <v>-108.00000000000006</v>
      </c>
      <c r="AB49" s="85">
        <f t="shared" si="59"/>
        <v>-0.75999999999999979</v>
      </c>
      <c r="AC49" s="85">
        <f t="shared" si="59"/>
        <v>-208.5</v>
      </c>
    </row>
    <row r="50" spans="1:29" x14ac:dyDescent="0.3">
      <c r="A50" s="67">
        <v>18000</v>
      </c>
      <c r="B50" s="85">
        <v>11452200</v>
      </c>
      <c r="C50" s="85">
        <v>6516550</v>
      </c>
      <c r="D50" s="85">
        <v>178201350</v>
      </c>
      <c r="E50" s="85">
        <v>-109.99999999999994</v>
      </c>
      <c r="F50" s="85">
        <v>-0.4399999999999995</v>
      </c>
      <c r="G50" s="85">
        <v>-218.5</v>
      </c>
      <c r="H50" s="113">
        <v>-63.949999999999989</v>
      </c>
      <c r="I50">
        <v>1.9999999999996021E-2</v>
      </c>
      <c r="J50">
        <v>-3</v>
      </c>
      <c r="K50">
        <v>331</v>
      </c>
      <c r="P50" s="21" t="str">
        <f t="shared" ref="P50:P64" si="60">IF(A50&gt;=$B$46,"A","B")</f>
        <v>A</v>
      </c>
      <c r="Q50" s="85">
        <f t="shared" si="53"/>
        <v>0</v>
      </c>
      <c r="R50" s="85">
        <f t="shared" si="54"/>
        <v>0</v>
      </c>
      <c r="S50" s="85">
        <f t="shared" si="55"/>
        <v>0</v>
      </c>
      <c r="T50" s="85">
        <f t="shared" si="56"/>
        <v>0</v>
      </c>
      <c r="U50" s="85">
        <f t="shared" si="57"/>
        <v>0</v>
      </c>
      <c r="V50" s="85">
        <f t="shared" si="58"/>
        <v>0</v>
      </c>
      <c r="W50" s="33"/>
      <c r="X50" s="85">
        <f t="shared" ref="X50:X64" si="61">IF($P50="A",B50,0)</f>
        <v>11452200</v>
      </c>
      <c r="Y50" s="85">
        <f t="shared" ref="Y50:Y64" si="62">IF($P50="A",C50,0)</f>
        <v>6516550</v>
      </c>
      <c r="Z50" s="85">
        <f t="shared" ref="Z50:Z64" si="63">IF($P50="A",D50,0)</f>
        <v>178201350</v>
      </c>
      <c r="AA50" s="85">
        <f t="shared" ref="AA50:AA64" si="64">IF($P50="A",E50,0)</f>
        <v>-109.99999999999994</v>
      </c>
      <c r="AB50" s="85">
        <f t="shared" ref="AB50:AB64" si="65">IF($P50="A",F50,0)</f>
        <v>-0.4399999999999995</v>
      </c>
      <c r="AC50" s="85">
        <f t="shared" ref="AC50:AC64" si="66">IF($P50="A",G50,0)</f>
        <v>-218.5</v>
      </c>
    </row>
    <row r="51" spans="1:29" x14ac:dyDescent="0.3">
      <c r="A51" s="67">
        <v>18100</v>
      </c>
      <c r="B51" s="85">
        <v>8343400</v>
      </c>
      <c r="C51" s="85">
        <v>2368650</v>
      </c>
      <c r="D51" s="85">
        <v>109232950</v>
      </c>
      <c r="E51" s="85">
        <v>-62.500000000000057</v>
      </c>
      <c r="F51" s="85">
        <v>8.0000000000000071E-2</v>
      </c>
      <c r="G51" s="85">
        <v>-256</v>
      </c>
      <c r="H51" s="113">
        <v>-49.95</v>
      </c>
      <c r="I51">
        <v>4.9999999999997158E-2</v>
      </c>
      <c r="J51">
        <v>-5.4999999999999982</v>
      </c>
      <c r="K51">
        <v>182.5</v>
      </c>
      <c r="P51" s="21" t="str">
        <f t="shared" si="60"/>
        <v>A</v>
      </c>
      <c r="Q51" s="85">
        <f t="shared" si="53"/>
        <v>0</v>
      </c>
      <c r="R51" s="85">
        <f t="shared" si="54"/>
        <v>0</v>
      </c>
      <c r="S51" s="85">
        <f t="shared" si="55"/>
        <v>0</v>
      </c>
      <c r="T51" s="85">
        <f t="shared" si="56"/>
        <v>0</v>
      </c>
      <c r="U51" s="85">
        <f t="shared" si="57"/>
        <v>0</v>
      </c>
      <c r="V51" s="85">
        <f t="shared" si="58"/>
        <v>0</v>
      </c>
      <c r="W51" s="33"/>
      <c r="X51" s="85">
        <f t="shared" si="61"/>
        <v>8343400</v>
      </c>
      <c r="Y51" s="85">
        <f t="shared" si="62"/>
        <v>2368650</v>
      </c>
      <c r="Z51" s="85">
        <f t="shared" si="63"/>
        <v>109232950</v>
      </c>
      <c r="AA51" s="85">
        <f t="shared" si="64"/>
        <v>-62.500000000000057</v>
      </c>
      <c r="AB51" s="85">
        <f t="shared" si="65"/>
        <v>8.0000000000000071E-2</v>
      </c>
      <c r="AC51" s="85">
        <f t="shared" si="66"/>
        <v>-256</v>
      </c>
    </row>
    <row r="52" spans="1:29" x14ac:dyDescent="0.3">
      <c r="A52" s="67">
        <v>18200</v>
      </c>
      <c r="B52" s="85">
        <v>7084050</v>
      </c>
      <c r="C52" s="85">
        <v>3071100</v>
      </c>
      <c r="D52" s="85">
        <v>82782250</v>
      </c>
      <c r="E52" s="85">
        <v>19</v>
      </c>
      <c r="F52" s="85">
        <v>2.9999999999999361E-2</v>
      </c>
      <c r="G52" s="85">
        <v>-290</v>
      </c>
      <c r="H52" s="113">
        <v>-39.349999999999994</v>
      </c>
      <c r="I52">
        <v>2.0000000000003126E-2</v>
      </c>
      <c r="J52">
        <v>-6.5000000000000018</v>
      </c>
      <c r="K52">
        <v>23.000000000000057</v>
      </c>
      <c r="P52" s="21" t="str">
        <f t="shared" si="60"/>
        <v>A</v>
      </c>
      <c r="Q52" s="85">
        <f t="shared" si="53"/>
        <v>0</v>
      </c>
      <c r="R52" s="85">
        <f t="shared" si="54"/>
        <v>0</v>
      </c>
      <c r="S52" s="85">
        <f t="shared" si="55"/>
        <v>0</v>
      </c>
      <c r="T52" s="85">
        <f t="shared" si="56"/>
        <v>0</v>
      </c>
      <c r="U52" s="85">
        <f t="shared" si="57"/>
        <v>0</v>
      </c>
      <c r="V52" s="85">
        <f t="shared" si="58"/>
        <v>0</v>
      </c>
      <c r="W52" s="33"/>
      <c r="X52" s="85">
        <f t="shared" si="61"/>
        <v>7084050</v>
      </c>
      <c r="Y52" s="85">
        <f t="shared" si="62"/>
        <v>3071100</v>
      </c>
      <c r="Z52" s="85">
        <f t="shared" si="63"/>
        <v>82782250</v>
      </c>
      <c r="AA52" s="85">
        <f t="shared" si="64"/>
        <v>19</v>
      </c>
      <c r="AB52" s="85">
        <f t="shared" si="65"/>
        <v>2.9999999999999361E-2</v>
      </c>
      <c r="AC52" s="85">
        <f t="shared" si="66"/>
        <v>-290</v>
      </c>
    </row>
    <row r="53" spans="1:29" x14ac:dyDescent="0.3">
      <c r="A53" s="67">
        <v>18300</v>
      </c>
      <c r="B53" s="85">
        <v>7437100</v>
      </c>
      <c r="C53" s="85">
        <v>3516350</v>
      </c>
      <c r="D53" s="85">
        <v>76628100</v>
      </c>
      <c r="E53" s="85">
        <v>58</v>
      </c>
      <c r="F53" s="85">
        <v>0.46999999999999886</v>
      </c>
      <c r="G53" s="85">
        <v>-277.50000000000006</v>
      </c>
      <c r="H53" s="113">
        <v>-25.049999999999997</v>
      </c>
      <c r="I53">
        <v>-9.9999999999997868E-3</v>
      </c>
      <c r="J53">
        <v>-5.5</v>
      </c>
      <c r="K53">
        <v>-97.5</v>
      </c>
      <c r="P53" s="21" t="str">
        <f t="shared" si="60"/>
        <v>A</v>
      </c>
      <c r="Q53" s="85">
        <f t="shared" si="53"/>
        <v>0</v>
      </c>
      <c r="R53" s="85">
        <f t="shared" si="54"/>
        <v>0</v>
      </c>
      <c r="S53" s="85">
        <f t="shared" si="55"/>
        <v>0</v>
      </c>
      <c r="T53" s="85">
        <f t="shared" si="56"/>
        <v>0</v>
      </c>
      <c r="U53" s="85">
        <f t="shared" si="57"/>
        <v>0</v>
      </c>
      <c r="V53" s="85">
        <f t="shared" si="58"/>
        <v>0</v>
      </c>
      <c r="W53" s="33"/>
      <c r="X53" s="85">
        <f t="shared" si="61"/>
        <v>7437100</v>
      </c>
      <c r="Y53" s="85">
        <f t="shared" si="62"/>
        <v>3516350</v>
      </c>
      <c r="Z53" s="85">
        <f t="shared" si="63"/>
        <v>76628100</v>
      </c>
      <c r="AA53" s="85">
        <f t="shared" si="64"/>
        <v>58</v>
      </c>
      <c r="AB53" s="85">
        <f t="shared" si="65"/>
        <v>0.46999999999999886</v>
      </c>
      <c r="AC53" s="85">
        <f t="shared" si="66"/>
        <v>-277.50000000000006</v>
      </c>
    </row>
    <row r="54" spans="1:29" x14ac:dyDescent="0.3">
      <c r="A54" s="67">
        <v>18400</v>
      </c>
      <c r="B54" s="85">
        <v>4806100</v>
      </c>
      <c r="C54" s="85">
        <v>1696950</v>
      </c>
      <c r="D54" s="85">
        <v>46633550</v>
      </c>
      <c r="E54" s="85">
        <v>53.000000000000014</v>
      </c>
      <c r="F54" s="85">
        <v>1.1999999999999993</v>
      </c>
      <c r="G54" s="85">
        <v>-222</v>
      </c>
      <c r="H54" s="113">
        <v>-14.5</v>
      </c>
      <c r="I54">
        <v>4.9999999999999378E-2</v>
      </c>
      <c r="J54">
        <v>-4</v>
      </c>
      <c r="K54">
        <v>-120</v>
      </c>
      <c r="P54" s="21" t="str">
        <f t="shared" si="60"/>
        <v>A</v>
      </c>
      <c r="Q54" s="85">
        <f>IF($P54="B",B54,0)</f>
        <v>0</v>
      </c>
      <c r="R54" s="85">
        <f t="shared" si="54"/>
        <v>0</v>
      </c>
      <c r="S54" s="85">
        <f t="shared" si="55"/>
        <v>0</v>
      </c>
      <c r="T54" s="85">
        <f t="shared" si="56"/>
        <v>0</v>
      </c>
      <c r="U54" s="85">
        <f t="shared" si="57"/>
        <v>0</v>
      </c>
      <c r="V54" s="85">
        <f t="shared" si="58"/>
        <v>0</v>
      </c>
      <c r="W54" s="33"/>
      <c r="X54" s="85">
        <f t="shared" si="61"/>
        <v>4806100</v>
      </c>
      <c r="Y54" s="85">
        <f t="shared" si="62"/>
        <v>1696950</v>
      </c>
      <c r="Z54" s="85">
        <f t="shared" si="63"/>
        <v>46633550</v>
      </c>
      <c r="AA54" s="85">
        <f t="shared" si="64"/>
        <v>53.000000000000014</v>
      </c>
      <c r="AB54" s="85">
        <f t="shared" si="65"/>
        <v>1.1999999999999993</v>
      </c>
      <c r="AC54" s="85">
        <f t="shared" si="66"/>
        <v>-222</v>
      </c>
    </row>
    <row r="55" spans="1:29" x14ac:dyDescent="0.3">
      <c r="A55" s="67">
        <v>18500</v>
      </c>
      <c r="B55" s="85">
        <v>8934900</v>
      </c>
      <c r="C55" s="85">
        <v>4588250</v>
      </c>
      <c r="D55" s="85">
        <v>43877550</v>
      </c>
      <c r="E55" s="85">
        <v>27.499999999999986</v>
      </c>
      <c r="F55" s="85">
        <v>2.2899999999999991</v>
      </c>
      <c r="G55" s="85">
        <v>-161.5</v>
      </c>
      <c r="H55" s="113">
        <v>-8.8000000000000007</v>
      </c>
      <c r="I55">
        <v>1.0000000000000231E-2</v>
      </c>
      <c r="J55">
        <v>-2.5</v>
      </c>
      <c r="K55">
        <v>-89.499999999999972</v>
      </c>
      <c r="P55" s="21" t="str">
        <f t="shared" si="60"/>
        <v>A</v>
      </c>
      <c r="Q55" s="85">
        <f t="shared" ref="Q55:Q64" si="67">IF($P55="B",B55,0)</f>
        <v>0</v>
      </c>
      <c r="R55" s="85">
        <f t="shared" si="54"/>
        <v>0</v>
      </c>
      <c r="S55" s="85">
        <f t="shared" si="55"/>
        <v>0</v>
      </c>
      <c r="T55" s="85">
        <f t="shared" si="56"/>
        <v>0</v>
      </c>
      <c r="U55" s="85">
        <f t="shared" si="57"/>
        <v>0</v>
      </c>
      <c r="V55" s="85">
        <f t="shared" si="58"/>
        <v>0</v>
      </c>
      <c r="W55" s="33"/>
      <c r="X55" s="85">
        <f t="shared" si="61"/>
        <v>8934900</v>
      </c>
      <c r="Y55" s="85">
        <f t="shared" si="62"/>
        <v>4588250</v>
      </c>
      <c r="Z55" s="85">
        <f t="shared" si="63"/>
        <v>43877550</v>
      </c>
      <c r="AA55" s="85">
        <f t="shared" si="64"/>
        <v>27.499999999999986</v>
      </c>
      <c r="AB55" s="85">
        <f t="shared" si="65"/>
        <v>2.2899999999999991</v>
      </c>
      <c r="AC55" s="85">
        <f t="shared" si="66"/>
        <v>-161.5</v>
      </c>
    </row>
    <row r="56" spans="1:29" x14ac:dyDescent="0.3">
      <c r="A56" s="67">
        <v>18600</v>
      </c>
      <c r="B56" s="85">
        <v>3018550</v>
      </c>
      <c r="C56" s="85">
        <v>1092050</v>
      </c>
      <c r="D56" s="85">
        <v>23973800</v>
      </c>
      <c r="E56" s="85">
        <v>19.999999999999986</v>
      </c>
      <c r="F56" s="85">
        <v>2.8999999999999986</v>
      </c>
      <c r="G56" s="85">
        <v>-124</v>
      </c>
      <c r="H56" s="113">
        <v>-6.0499999999999989</v>
      </c>
      <c r="I56">
        <v>2.9999999999999805E-2</v>
      </c>
      <c r="J56">
        <v>-1.5</v>
      </c>
      <c r="K56">
        <v>-68.5</v>
      </c>
      <c r="P56" s="21" t="str">
        <f t="shared" si="60"/>
        <v>A</v>
      </c>
      <c r="Q56" s="85">
        <f t="shared" si="67"/>
        <v>0</v>
      </c>
      <c r="R56" s="85">
        <f t="shared" si="54"/>
        <v>0</v>
      </c>
      <c r="S56" s="85">
        <f t="shared" si="55"/>
        <v>0</v>
      </c>
      <c r="T56" s="85">
        <f t="shared" si="56"/>
        <v>0</v>
      </c>
      <c r="U56" s="85">
        <f t="shared" si="57"/>
        <v>0</v>
      </c>
      <c r="V56" s="85">
        <f t="shared" si="58"/>
        <v>0</v>
      </c>
      <c r="W56" s="33"/>
      <c r="X56" s="85">
        <f t="shared" si="61"/>
        <v>3018550</v>
      </c>
      <c r="Y56" s="85">
        <f t="shared" si="62"/>
        <v>1092050</v>
      </c>
      <c r="Z56" s="85">
        <f t="shared" si="63"/>
        <v>23973800</v>
      </c>
      <c r="AA56" s="85">
        <f t="shared" si="64"/>
        <v>19.999999999999986</v>
      </c>
      <c r="AB56" s="85">
        <f t="shared" si="65"/>
        <v>2.8999999999999986</v>
      </c>
      <c r="AC56" s="85">
        <f t="shared" si="66"/>
        <v>-124</v>
      </c>
    </row>
    <row r="57" spans="1:29" x14ac:dyDescent="0.3">
      <c r="A57" s="67">
        <v>18700</v>
      </c>
      <c r="B57" s="85">
        <v>2415950</v>
      </c>
      <c r="C57" s="85">
        <v>-684650</v>
      </c>
      <c r="D57" s="85">
        <v>18664750</v>
      </c>
      <c r="E57" s="85">
        <v>3</v>
      </c>
      <c r="F57" s="85">
        <v>3.8999999999999986</v>
      </c>
      <c r="G57" s="85">
        <v>-87.5</v>
      </c>
      <c r="H57" s="113">
        <v>-3.7499999999999996</v>
      </c>
      <c r="I57">
        <v>-9.9999999999997868E-3</v>
      </c>
      <c r="J57">
        <v>-1</v>
      </c>
      <c r="K57">
        <v>-44.500000000000007</v>
      </c>
      <c r="P57" s="21" t="str">
        <f t="shared" si="60"/>
        <v>A</v>
      </c>
      <c r="Q57" s="85">
        <f t="shared" si="67"/>
        <v>0</v>
      </c>
      <c r="R57" s="85">
        <f t="shared" si="54"/>
        <v>0</v>
      </c>
      <c r="S57" s="85">
        <f t="shared" si="55"/>
        <v>0</v>
      </c>
      <c r="T57" s="85">
        <f t="shared" si="56"/>
        <v>0</v>
      </c>
      <c r="U57" s="85">
        <f t="shared" si="57"/>
        <v>0</v>
      </c>
      <c r="V57" s="85">
        <f t="shared" si="58"/>
        <v>0</v>
      </c>
      <c r="W57" s="33"/>
      <c r="X57" s="85">
        <f t="shared" si="61"/>
        <v>2415950</v>
      </c>
      <c r="Y57" s="85">
        <f t="shared" si="62"/>
        <v>-684650</v>
      </c>
      <c r="Z57" s="85">
        <f t="shared" si="63"/>
        <v>18664750</v>
      </c>
      <c r="AA57" s="85">
        <f t="shared" si="64"/>
        <v>3</v>
      </c>
      <c r="AB57" s="85">
        <f t="shared" si="65"/>
        <v>3.8999999999999986</v>
      </c>
      <c r="AC57" s="85">
        <f t="shared" si="66"/>
        <v>-87.5</v>
      </c>
    </row>
    <row r="58" spans="1:29" x14ac:dyDescent="0.3">
      <c r="A58" s="67">
        <v>18800</v>
      </c>
      <c r="B58" s="85">
        <v>2169800</v>
      </c>
      <c r="C58" s="85">
        <v>-1027550</v>
      </c>
      <c r="D58" s="85">
        <v>17561250</v>
      </c>
      <c r="E58" s="85">
        <v>-6</v>
      </c>
      <c r="F58" s="85">
        <v>4.68</v>
      </c>
      <c r="G58" s="85">
        <v>-64.999999999999986</v>
      </c>
      <c r="H58" s="113">
        <v>-2.4999999999999996</v>
      </c>
      <c r="I58">
        <v>0</v>
      </c>
      <c r="J58">
        <v>-1</v>
      </c>
      <c r="K58">
        <v>-29.999999999999993</v>
      </c>
      <c r="P58" s="21" t="str">
        <f t="shared" si="60"/>
        <v>A</v>
      </c>
      <c r="Q58" s="85">
        <f t="shared" si="67"/>
        <v>0</v>
      </c>
      <c r="R58" s="85">
        <f t="shared" si="54"/>
        <v>0</v>
      </c>
      <c r="S58" s="85">
        <f t="shared" si="55"/>
        <v>0</v>
      </c>
      <c r="T58" s="85">
        <f t="shared" si="56"/>
        <v>0</v>
      </c>
      <c r="U58" s="85">
        <f t="shared" si="57"/>
        <v>0</v>
      </c>
      <c r="V58" s="85">
        <f t="shared" si="58"/>
        <v>0</v>
      </c>
      <c r="W58" s="33"/>
      <c r="X58" s="85">
        <f t="shared" si="61"/>
        <v>2169800</v>
      </c>
      <c r="Y58" s="85">
        <f t="shared" si="62"/>
        <v>-1027550</v>
      </c>
      <c r="Z58" s="85">
        <f t="shared" si="63"/>
        <v>17561250</v>
      </c>
      <c r="AA58" s="85">
        <f t="shared" si="64"/>
        <v>-6</v>
      </c>
      <c r="AB58" s="85">
        <f t="shared" si="65"/>
        <v>4.68</v>
      </c>
      <c r="AC58" s="85">
        <f t="shared" si="66"/>
        <v>-64.999999999999986</v>
      </c>
    </row>
    <row r="59" spans="1:29" x14ac:dyDescent="0.3">
      <c r="A59" s="67">
        <v>18900</v>
      </c>
      <c r="B59" s="85">
        <v>3765050</v>
      </c>
      <c r="C59" s="85">
        <v>1997450</v>
      </c>
      <c r="D59" s="85">
        <v>12905200</v>
      </c>
      <c r="E59" s="85">
        <v>-15.000000000000007</v>
      </c>
      <c r="F59" s="85">
        <v>5.5600000000000023</v>
      </c>
      <c r="G59" s="85">
        <v>-51</v>
      </c>
      <c r="H59" s="113">
        <v>-1.9</v>
      </c>
      <c r="I59">
        <v>-5.0000000000000044E-2</v>
      </c>
      <c r="J59">
        <v>-0.5</v>
      </c>
      <c r="K59">
        <v>-20.5</v>
      </c>
      <c r="P59" s="21" t="str">
        <f t="shared" si="60"/>
        <v>A</v>
      </c>
      <c r="Q59" s="85">
        <f t="shared" si="67"/>
        <v>0</v>
      </c>
      <c r="R59" s="85">
        <f t="shared" si="54"/>
        <v>0</v>
      </c>
      <c r="S59" s="85">
        <f t="shared" si="55"/>
        <v>0</v>
      </c>
      <c r="T59" s="85">
        <f t="shared" si="56"/>
        <v>0</v>
      </c>
      <c r="U59" s="85">
        <f t="shared" si="57"/>
        <v>0</v>
      </c>
      <c r="V59" s="85">
        <f t="shared" si="58"/>
        <v>0</v>
      </c>
      <c r="W59" s="33"/>
      <c r="X59" s="85">
        <f t="shared" si="61"/>
        <v>3765050</v>
      </c>
      <c r="Y59" s="85">
        <f t="shared" si="62"/>
        <v>1997450</v>
      </c>
      <c r="Z59" s="85">
        <f t="shared" si="63"/>
        <v>12905200</v>
      </c>
      <c r="AA59" s="85">
        <f t="shared" si="64"/>
        <v>-15.000000000000007</v>
      </c>
      <c r="AB59" s="85">
        <f t="shared" si="65"/>
        <v>5.5600000000000023</v>
      </c>
      <c r="AC59" s="85">
        <f t="shared" si="66"/>
        <v>-51</v>
      </c>
    </row>
    <row r="60" spans="1:29" x14ac:dyDescent="0.3">
      <c r="A60" s="67">
        <v>19000</v>
      </c>
      <c r="B60" s="85">
        <v>4474650</v>
      </c>
      <c r="C60" s="85">
        <v>959500</v>
      </c>
      <c r="D60" s="85">
        <v>18935500</v>
      </c>
      <c r="E60" s="85">
        <v>-5.9999999999999929</v>
      </c>
      <c r="F60" s="85">
        <v>5.5999999999999979</v>
      </c>
      <c r="G60" s="85">
        <v>-49.5</v>
      </c>
      <c r="H60" s="113">
        <v>-1.95</v>
      </c>
      <c r="I60">
        <v>4.9999999999999822E-2</v>
      </c>
      <c r="J60">
        <v>-0.5</v>
      </c>
      <c r="K60">
        <v>-20</v>
      </c>
      <c r="P60" s="21" t="str">
        <f t="shared" si="60"/>
        <v>A</v>
      </c>
      <c r="Q60" s="85">
        <f t="shared" si="67"/>
        <v>0</v>
      </c>
      <c r="R60" s="85">
        <f t="shared" si="54"/>
        <v>0</v>
      </c>
      <c r="S60" s="85">
        <f t="shared" si="55"/>
        <v>0</v>
      </c>
      <c r="T60" s="85">
        <f t="shared" si="56"/>
        <v>0</v>
      </c>
      <c r="U60" s="85">
        <f t="shared" si="57"/>
        <v>0</v>
      </c>
      <c r="V60" s="85">
        <f t="shared" si="58"/>
        <v>0</v>
      </c>
      <c r="W60" s="33"/>
      <c r="X60" s="85">
        <f t="shared" si="61"/>
        <v>4474650</v>
      </c>
      <c r="Y60" s="85">
        <f t="shared" si="62"/>
        <v>959500</v>
      </c>
      <c r="Z60" s="85">
        <f t="shared" si="63"/>
        <v>18935500</v>
      </c>
      <c r="AA60" s="85">
        <f t="shared" si="64"/>
        <v>-5.9999999999999929</v>
      </c>
      <c r="AB60" s="85">
        <f t="shared" si="65"/>
        <v>5.5999999999999979</v>
      </c>
      <c r="AC60" s="85">
        <f t="shared" si="66"/>
        <v>-49.5</v>
      </c>
    </row>
    <row r="61" spans="1:29" x14ac:dyDescent="0.3">
      <c r="A61" s="67">
        <v>19100</v>
      </c>
      <c r="B61" s="85">
        <v>468100</v>
      </c>
      <c r="C61" s="85">
        <v>120850</v>
      </c>
      <c r="D61" s="85">
        <v>2305150</v>
      </c>
      <c r="E61" s="85">
        <v>-15</v>
      </c>
      <c r="F61" s="85">
        <v>6.5299999999999994</v>
      </c>
      <c r="G61" s="85">
        <v>-37.5</v>
      </c>
      <c r="H61" s="113">
        <v>-1.2999999999999998</v>
      </c>
      <c r="I61">
        <v>4.0000000000000258E-2</v>
      </c>
      <c r="J61">
        <v>-0.5</v>
      </c>
      <c r="K61">
        <v>-13</v>
      </c>
      <c r="P61" s="21" t="str">
        <f t="shared" si="60"/>
        <v>A</v>
      </c>
      <c r="Q61" s="85">
        <f t="shared" si="67"/>
        <v>0</v>
      </c>
      <c r="R61" s="85">
        <f t="shared" si="54"/>
        <v>0</v>
      </c>
      <c r="S61" s="85">
        <f t="shared" si="55"/>
        <v>0</v>
      </c>
      <c r="T61" s="85">
        <f t="shared" si="56"/>
        <v>0</v>
      </c>
      <c r="U61" s="85">
        <f t="shared" si="57"/>
        <v>0</v>
      </c>
      <c r="V61" s="85">
        <f t="shared" si="58"/>
        <v>0</v>
      </c>
      <c r="W61" s="33"/>
      <c r="X61" s="85">
        <f t="shared" si="61"/>
        <v>468100</v>
      </c>
      <c r="Y61" s="85">
        <f t="shared" si="62"/>
        <v>120850</v>
      </c>
      <c r="Z61" s="85">
        <f t="shared" si="63"/>
        <v>2305150</v>
      </c>
      <c r="AA61" s="85">
        <f t="shared" si="64"/>
        <v>-15</v>
      </c>
      <c r="AB61" s="85">
        <f t="shared" si="65"/>
        <v>6.5299999999999994</v>
      </c>
      <c r="AC61" s="85">
        <f t="shared" si="66"/>
        <v>-37.5</v>
      </c>
    </row>
    <row r="62" spans="1:29" x14ac:dyDescent="0.3">
      <c r="A62" s="67">
        <v>19200</v>
      </c>
      <c r="B62" s="85">
        <v>837900</v>
      </c>
      <c r="C62" s="85">
        <v>185100</v>
      </c>
      <c r="D62" s="85">
        <v>2253350</v>
      </c>
      <c r="E62" s="85">
        <v>-13</v>
      </c>
      <c r="F62" s="85">
        <v>6.870000000000001</v>
      </c>
      <c r="G62" s="85">
        <v>-35.5</v>
      </c>
      <c r="H62" s="113">
        <v>-1.3499999999999999</v>
      </c>
      <c r="I62">
        <v>2.0000000000000018E-2</v>
      </c>
      <c r="J62">
        <v>-0.5</v>
      </c>
      <c r="K62">
        <v>-11.999999999999996</v>
      </c>
      <c r="P62" s="21" t="str">
        <f t="shared" si="60"/>
        <v>A</v>
      </c>
      <c r="Q62" s="85">
        <f t="shared" si="67"/>
        <v>0</v>
      </c>
      <c r="R62" s="85">
        <f t="shared" si="54"/>
        <v>0</v>
      </c>
      <c r="S62" s="85">
        <f t="shared" si="55"/>
        <v>0</v>
      </c>
      <c r="T62" s="85">
        <f t="shared" si="56"/>
        <v>0</v>
      </c>
      <c r="U62" s="85">
        <f t="shared" si="57"/>
        <v>0</v>
      </c>
      <c r="V62" s="85">
        <f t="shared" si="58"/>
        <v>0</v>
      </c>
      <c r="W62" s="33"/>
      <c r="X62" s="85">
        <f t="shared" si="61"/>
        <v>837900</v>
      </c>
      <c r="Y62" s="85">
        <f t="shared" si="62"/>
        <v>185100</v>
      </c>
      <c r="Z62" s="85">
        <f t="shared" si="63"/>
        <v>2253350</v>
      </c>
      <c r="AA62" s="85">
        <f t="shared" si="64"/>
        <v>-13</v>
      </c>
      <c r="AB62" s="85">
        <f t="shared" si="65"/>
        <v>6.870000000000001</v>
      </c>
      <c r="AC62" s="85">
        <f t="shared" si="66"/>
        <v>-35.5</v>
      </c>
    </row>
    <row r="63" spans="1:29" x14ac:dyDescent="0.3">
      <c r="A63" s="67">
        <v>19300</v>
      </c>
      <c r="B63" s="85">
        <v>422600</v>
      </c>
      <c r="C63" s="85">
        <v>19250</v>
      </c>
      <c r="D63" s="85">
        <v>1310400</v>
      </c>
      <c r="E63" s="85">
        <v>-22</v>
      </c>
      <c r="F63" s="85">
        <v>7.9599999999999973</v>
      </c>
      <c r="G63" s="85">
        <v>-23.5</v>
      </c>
      <c r="H63" s="113">
        <v>-0.64999999999999991</v>
      </c>
      <c r="I63">
        <v>0</v>
      </c>
      <c r="J63">
        <v>0</v>
      </c>
      <c r="K63">
        <v>-5.9999999999999964</v>
      </c>
      <c r="P63" s="21" t="str">
        <f t="shared" si="60"/>
        <v>A</v>
      </c>
      <c r="Q63" s="85">
        <f t="shared" si="67"/>
        <v>0</v>
      </c>
      <c r="R63" s="85">
        <f t="shared" si="54"/>
        <v>0</v>
      </c>
      <c r="S63" s="85">
        <f t="shared" si="55"/>
        <v>0</v>
      </c>
      <c r="T63" s="85">
        <f t="shared" si="56"/>
        <v>0</v>
      </c>
      <c r="U63" s="85">
        <f t="shared" si="57"/>
        <v>0</v>
      </c>
      <c r="V63" s="85">
        <f t="shared" si="58"/>
        <v>0</v>
      </c>
      <c r="W63" s="33"/>
      <c r="X63" s="85">
        <f t="shared" si="61"/>
        <v>422600</v>
      </c>
      <c r="Y63" s="85">
        <f t="shared" si="62"/>
        <v>19250</v>
      </c>
      <c r="Z63" s="85">
        <f t="shared" si="63"/>
        <v>1310400</v>
      </c>
      <c r="AA63" s="85">
        <f t="shared" si="64"/>
        <v>-22</v>
      </c>
      <c r="AB63" s="85">
        <f t="shared" si="65"/>
        <v>7.9599999999999973</v>
      </c>
      <c r="AC63" s="85">
        <f t="shared" si="66"/>
        <v>-23.5</v>
      </c>
    </row>
    <row r="64" spans="1:29" x14ac:dyDescent="0.3">
      <c r="A64" s="67">
        <v>19400</v>
      </c>
      <c r="B64" s="85">
        <v>263450</v>
      </c>
      <c r="C64" s="85">
        <v>229600</v>
      </c>
      <c r="D64" s="85">
        <v>806850</v>
      </c>
      <c r="E64" s="85">
        <v>-14.999999999999993</v>
      </c>
      <c r="F64" s="85">
        <v>7.9200000000000017</v>
      </c>
      <c r="G64" s="85">
        <v>-28</v>
      </c>
      <c r="H64" s="113">
        <v>-1.0499999999999998</v>
      </c>
      <c r="I64">
        <v>3.0000000000000249E-2</v>
      </c>
      <c r="J64">
        <v>0</v>
      </c>
      <c r="K64">
        <v>-8</v>
      </c>
      <c r="P64" s="21" t="str">
        <f t="shared" si="60"/>
        <v>A</v>
      </c>
      <c r="Q64" s="85">
        <f t="shared" si="67"/>
        <v>0</v>
      </c>
      <c r="R64" s="85">
        <f t="shared" si="54"/>
        <v>0</v>
      </c>
      <c r="S64" s="85">
        <f t="shared" si="55"/>
        <v>0</v>
      </c>
      <c r="T64" s="85">
        <f t="shared" si="56"/>
        <v>0</v>
      </c>
      <c r="U64" s="85">
        <f t="shared" si="57"/>
        <v>0</v>
      </c>
      <c r="V64" s="85">
        <f t="shared" si="58"/>
        <v>0</v>
      </c>
      <c r="W64" s="33"/>
      <c r="X64" s="85">
        <f t="shared" si="61"/>
        <v>263450</v>
      </c>
      <c r="Y64" s="85">
        <f t="shared" si="62"/>
        <v>229600</v>
      </c>
      <c r="Z64" s="85">
        <f t="shared" si="63"/>
        <v>806850</v>
      </c>
      <c r="AA64" s="85">
        <f t="shared" si="64"/>
        <v>-14.999999999999993</v>
      </c>
      <c r="AB64" s="85">
        <f t="shared" si="65"/>
        <v>7.9200000000000017</v>
      </c>
      <c r="AC64" s="85">
        <f t="shared" si="66"/>
        <v>-28</v>
      </c>
    </row>
    <row r="65" spans="1:29" x14ac:dyDescent="0.3">
      <c r="A65" s="68" t="s">
        <v>120</v>
      </c>
      <c r="B65" s="86">
        <v>71044900</v>
      </c>
      <c r="C65" s="86">
        <v>28629200</v>
      </c>
      <c r="D65" s="86">
        <v>719192300</v>
      </c>
      <c r="E65" s="86">
        <v>-192.00000000000009</v>
      </c>
      <c r="F65" s="86">
        <v>54.789999999999992</v>
      </c>
      <c r="G65" s="86">
        <v>-2135.5</v>
      </c>
      <c r="H65" s="89">
        <v>-290.45</v>
      </c>
      <c r="I65" s="105">
        <v>0.2900000000000027</v>
      </c>
      <c r="J65" s="105">
        <v>-32</v>
      </c>
      <c r="K65" s="105">
        <v>354</v>
      </c>
      <c r="L65" s="105">
        <f>AA65</f>
        <v>-192.00000000000009</v>
      </c>
      <c r="M65" s="105">
        <f t="shared" ref="M65:N65" si="68">AB65</f>
        <v>54.789999999999992</v>
      </c>
      <c r="N65" s="105">
        <f t="shared" si="68"/>
        <v>-2135.5</v>
      </c>
      <c r="P65" s="21"/>
      <c r="Q65" s="33"/>
      <c r="R65" s="33"/>
      <c r="S65" s="33"/>
      <c r="T65" s="33"/>
      <c r="U65" s="33"/>
      <c r="V65" s="33"/>
      <c r="W65" s="33"/>
      <c r="X65" s="106">
        <f>SUM(X49:X64)</f>
        <v>71044900</v>
      </c>
      <c r="Y65" s="106">
        <f t="shared" ref="Y65:AC65" si="69">SUM(Y49:Y64)</f>
        <v>28629200</v>
      </c>
      <c r="Z65" s="106">
        <f t="shared" si="69"/>
        <v>719192300</v>
      </c>
      <c r="AA65" s="106">
        <f t="shared" si="69"/>
        <v>-192.00000000000009</v>
      </c>
      <c r="AB65" s="106">
        <f t="shared" si="69"/>
        <v>54.789999999999992</v>
      </c>
      <c r="AC65" s="106">
        <f t="shared" si="69"/>
        <v>-2135.5</v>
      </c>
    </row>
    <row r="66" spans="1:29" x14ac:dyDescent="0.3">
      <c r="A66" s="82"/>
      <c r="B66" s="89"/>
      <c r="C66" s="89"/>
      <c r="D66" s="89"/>
      <c r="E66" s="89"/>
      <c r="F66" s="89"/>
      <c r="G66" s="89"/>
      <c r="H66" s="89"/>
      <c r="P66" s="21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</row>
    <row r="67" spans="1:29" x14ac:dyDescent="0.3">
      <c r="A67" s="92" t="s">
        <v>128</v>
      </c>
      <c r="B67" s="92" t="s">
        <v>127</v>
      </c>
      <c r="C67" s="92"/>
      <c r="D67" s="92"/>
      <c r="E67" s="92"/>
      <c r="F67" s="92"/>
      <c r="G67" s="92" t="s">
        <v>129</v>
      </c>
      <c r="H67" s="92" t="s">
        <v>130</v>
      </c>
      <c r="I67" t="s">
        <v>131</v>
      </c>
      <c r="J67" t="s">
        <v>132</v>
      </c>
      <c r="K67" t="s">
        <v>133</v>
      </c>
      <c r="P67" s="21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</row>
    <row r="68" spans="1:29" x14ac:dyDescent="0.3">
      <c r="A68" s="68" t="s">
        <v>44</v>
      </c>
      <c r="B68" s="68" t="s">
        <v>40</v>
      </c>
      <c r="C68" s="68" t="s">
        <v>39</v>
      </c>
      <c r="D68" s="68" t="s">
        <v>38</v>
      </c>
      <c r="E68" s="68" t="s">
        <v>119</v>
      </c>
      <c r="F68" s="68" t="s">
        <v>37</v>
      </c>
      <c r="G68" s="68" t="s">
        <v>118</v>
      </c>
      <c r="H68" s="82" t="s">
        <v>36</v>
      </c>
      <c r="I68" t="s">
        <v>156</v>
      </c>
      <c r="J68" t="s">
        <v>117</v>
      </c>
      <c r="K68" t="s">
        <v>116</v>
      </c>
      <c r="P68" s="21"/>
      <c r="Q68" s="33"/>
      <c r="R68" s="33"/>
      <c r="S68" s="33"/>
      <c r="T68" s="33"/>
      <c r="U68" s="33"/>
      <c r="V68" s="33"/>
      <c r="W68" s="33"/>
      <c r="X68" s="106">
        <f t="shared" ref="X68:AC68" si="70">SUM(X69:X84)</f>
        <v>45135950</v>
      </c>
      <c r="Y68" s="106">
        <f t="shared" si="70"/>
        <v>10219250</v>
      </c>
      <c r="Z68" s="106">
        <f t="shared" si="70"/>
        <v>544658800</v>
      </c>
      <c r="AA68" s="106">
        <f t="shared" si="70"/>
        <v>-374.99999999999994</v>
      </c>
      <c r="AB68" s="106">
        <f t="shared" si="70"/>
        <v>54.31</v>
      </c>
      <c r="AC68" s="106">
        <f t="shared" si="70"/>
        <v>-1841</v>
      </c>
    </row>
    <row r="69" spans="1:29" x14ac:dyDescent="0.3">
      <c r="A69" s="67">
        <v>16400</v>
      </c>
      <c r="B69" s="85">
        <v>375350</v>
      </c>
      <c r="C69" s="85">
        <v>29550</v>
      </c>
      <c r="D69" s="85">
        <v>886250</v>
      </c>
      <c r="E69" s="85">
        <v>-13</v>
      </c>
      <c r="F69" s="85">
        <v>8.2000000000000028</v>
      </c>
      <c r="G69" s="85">
        <v>-26</v>
      </c>
      <c r="H69" s="113">
        <v>-1.3499999999999999</v>
      </c>
      <c r="I69" s="105">
        <v>-1.0000000000000009E-2</v>
      </c>
      <c r="J69" s="105">
        <v>0</v>
      </c>
      <c r="K69" s="105">
        <v>-6.0000000000000036</v>
      </c>
      <c r="L69" s="105">
        <f t="shared" ref="L69" si="71">AA68</f>
        <v>-374.99999999999994</v>
      </c>
      <c r="M69" s="105">
        <f t="shared" ref="M69" si="72">AB68</f>
        <v>54.31</v>
      </c>
      <c r="N69" s="105">
        <f t="shared" ref="N69" si="73">AC68</f>
        <v>-1841</v>
      </c>
      <c r="P69" s="21" t="str">
        <f>IF(A69&lt;=$B$46,"A","B")</f>
        <v>A</v>
      </c>
      <c r="Q69" s="85">
        <f t="shared" ref="Q69:Q73" si="74">IF($P69="B",B69,0)</f>
        <v>0</v>
      </c>
      <c r="R69" s="85">
        <f t="shared" ref="R69:R84" si="75">IF($P69="B",C69,0)</f>
        <v>0</v>
      </c>
      <c r="S69" s="85">
        <f t="shared" ref="S69:S84" si="76">IF($P69="B",D69,0)</f>
        <v>0</v>
      </c>
      <c r="T69" s="85">
        <f t="shared" ref="T69:T84" si="77">IF($P69="B",E69,0)</f>
        <v>0</v>
      </c>
      <c r="U69" s="85">
        <f t="shared" ref="U69:U84" si="78">IF($P69="B",F69,0)</f>
        <v>0</v>
      </c>
      <c r="V69" s="85">
        <f t="shared" ref="V69:V84" si="79">IF($P69="B",G69,0)</f>
        <v>0</v>
      </c>
      <c r="W69" s="33"/>
      <c r="X69" s="85">
        <f>IF($P69="A",B69,0)</f>
        <v>375350</v>
      </c>
      <c r="Y69" s="85">
        <f t="shared" ref="Y69:Y84" si="80">IF($P69="A",C69,0)</f>
        <v>29550</v>
      </c>
      <c r="Z69" s="85">
        <f t="shared" ref="Z69:Z84" si="81">IF($P69="A",D69,0)</f>
        <v>886250</v>
      </c>
      <c r="AA69" s="85">
        <f t="shared" ref="AA69:AA84" si="82">IF($P69="A",E69,0)</f>
        <v>-13</v>
      </c>
      <c r="AB69" s="85">
        <f t="shared" ref="AB69:AB84" si="83">IF($P69="A",F69,0)</f>
        <v>8.2000000000000028</v>
      </c>
      <c r="AC69" s="85">
        <f t="shared" ref="AC69:AC84" si="84">IF($P69="A",G69,0)</f>
        <v>-26</v>
      </c>
    </row>
    <row r="70" spans="1:29" x14ac:dyDescent="0.3">
      <c r="A70" s="67">
        <v>16500</v>
      </c>
      <c r="B70" s="85">
        <v>3118000</v>
      </c>
      <c r="C70" s="85">
        <v>-43400</v>
      </c>
      <c r="D70" s="85">
        <v>5380850</v>
      </c>
      <c r="E70" s="85">
        <v>-10.499999999999993</v>
      </c>
      <c r="F70" s="85">
        <v>7.4200000000000017</v>
      </c>
      <c r="G70" s="85">
        <v>-33</v>
      </c>
      <c r="H70" s="113">
        <v>-1.7500000000000002</v>
      </c>
      <c r="I70">
        <v>4.9999999999999822E-2</v>
      </c>
      <c r="J70">
        <v>0</v>
      </c>
      <c r="K70">
        <v>-7.9999999999999947</v>
      </c>
      <c r="P70" s="21" t="str">
        <f t="shared" ref="P70:P84" si="85">IF(A70&lt;=$B$46,"A","B")</f>
        <v>A</v>
      </c>
      <c r="Q70" s="85">
        <f t="shared" si="74"/>
        <v>0</v>
      </c>
      <c r="R70" s="85">
        <f t="shared" si="75"/>
        <v>0</v>
      </c>
      <c r="S70" s="85">
        <f t="shared" si="76"/>
        <v>0</v>
      </c>
      <c r="T70" s="85">
        <f t="shared" si="77"/>
        <v>0</v>
      </c>
      <c r="U70" s="85">
        <f t="shared" si="78"/>
        <v>0</v>
      </c>
      <c r="V70" s="85">
        <f t="shared" si="79"/>
        <v>0</v>
      </c>
      <c r="W70" s="33"/>
      <c r="X70" s="85">
        <f t="shared" ref="X70:X84" si="86">IF($P70="A",B70,0)</f>
        <v>3118000</v>
      </c>
      <c r="Y70" s="85">
        <f t="shared" si="80"/>
        <v>-43400</v>
      </c>
      <c r="Z70" s="85">
        <f t="shared" si="81"/>
        <v>5380850</v>
      </c>
      <c r="AA70" s="85">
        <f t="shared" si="82"/>
        <v>-10.499999999999993</v>
      </c>
      <c r="AB70" s="85">
        <f t="shared" si="83"/>
        <v>7.4200000000000017</v>
      </c>
      <c r="AC70" s="85">
        <f t="shared" si="84"/>
        <v>-33</v>
      </c>
    </row>
    <row r="71" spans="1:29" x14ac:dyDescent="0.3">
      <c r="A71" s="67">
        <v>16600</v>
      </c>
      <c r="B71" s="85">
        <v>917300</v>
      </c>
      <c r="C71" s="85">
        <v>172650</v>
      </c>
      <c r="D71" s="85">
        <v>2091300</v>
      </c>
      <c r="E71" s="85">
        <v>-15.5</v>
      </c>
      <c r="F71" s="85">
        <v>7.2299999999999969</v>
      </c>
      <c r="G71" s="85">
        <v>-33.499999999999993</v>
      </c>
      <c r="H71" s="113">
        <v>-1.75</v>
      </c>
      <c r="I71">
        <v>-4.9999999999999822E-2</v>
      </c>
      <c r="J71">
        <v>0</v>
      </c>
      <c r="K71">
        <v>-7.9999999999999929</v>
      </c>
      <c r="P71" s="21" t="str">
        <f t="shared" si="85"/>
        <v>A</v>
      </c>
      <c r="Q71" s="85">
        <f t="shared" si="74"/>
        <v>0</v>
      </c>
      <c r="R71" s="85">
        <f t="shared" si="75"/>
        <v>0</v>
      </c>
      <c r="S71" s="85">
        <f t="shared" si="76"/>
        <v>0</v>
      </c>
      <c r="T71" s="85">
        <f t="shared" si="77"/>
        <v>0</v>
      </c>
      <c r="U71" s="85">
        <f t="shared" si="78"/>
        <v>0</v>
      </c>
      <c r="V71" s="85">
        <f t="shared" si="79"/>
        <v>0</v>
      </c>
      <c r="W71" s="33"/>
      <c r="X71" s="85">
        <f t="shared" si="86"/>
        <v>917300</v>
      </c>
      <c r="Y71" s="85">
        <f t="shared" si="80"/>
        <v>172650</v>
      </c>
      <c r="Z71" s="85">
        <f t="shared" si="81"/>
        <v>2091300</v>
      </c>
      <c r="AA71" s="85">
        <f t="shared" si="82"/>
        <v>-15.5</v>
      </c>
      <c r="AB71" s="85">
        <f t="shared" si="83"/>
        <v>7.2299999999999969</v>
      </c>
      <c r="AC71" s="85">
        <f t="shared" si="84"/>
        <v>-33.499999999999993</v>
      </c>
    </row>
    <row r="72" spans="1:29" x14ac:dyDescent="0.3">
      <c r="A72" s="67">
        <v>16700</v>
      </c>
      <c r="B72" s="85">
        <v>1067450</v>
      </c>
      <c r="C72" s="85">
        <v>17750</v>
      </c>
      <c r="D72" s="85">
        <v>3363200</v>
      </c>
      <c r="E72" s="85">
        <v>-6.0000000000000071</v>
      </c>
      <c r="F72" s="85">
        <v>6.0799999999999983</v>
      </c>
      <c r="G72" s="85">
        <v>-40.5</v>
      </c>
      <c r="H72" s="113">
        <v>-2.1500000000000004</v>
      </c>
      <c r="I72">
        <v>9.9999999999997868E-3</v>
      </c>
      <c r="J72">
        <v>0.5</v>
      </c>
      <c r="K72">
        <v>-11.5</v>
      </c>
      <c r="P72" s="21" t="str">
        <f t="shared" si="85"/>
        <v>A</v>
      </c>
      <c r="Q72" s="85">
        <f t="shared" si="74"/>
        <v>0</v>
      </c>
      <c r="R72" s="85">
        <f t="shared" si="75"/>
        <v>0</v>
      </c>
      <c r="S72" s="85">
        <f t="shared" si="76"/>
        <v>0</v>
      </c>
      <c r="T72" s="85">
        <f t="shared" si="77"/>
        <v>0</v>
      </c>
      <c r="U72" s="85">
        <f t="shared" si="78"/>
        <v>0</v>
      </c>
      <c r="V72" s="85">
        <f t="shared" si="79"/>
        <v>0</v>
      </c>
      <c r="W72" s="33"/>
      <c r="X72" s="85">
        <f t="shared" si="86"/>
        <v>1067450</v>
      </c>
      <c r="Y72" s="85">
        <f t="shared" si="80"/>
        <v>17750</v>
      </c>
      <c r="Z72" s="85">
        <f t="shared" si="81"/>
        <v>3363200</v>
      </c>
      <c r="AA72" s="85">
        <f t="shared" si="82"/>
        <v>-6.0000000000000071</v>
      </c>
      <c r="AB72" s="85">
        <f t="shared" si="83"/>
        <v>6.0799999999999983</v>
      </c>
      <c r="AC72" s="85">
        <f t="shared" si="84"/>
        <v>-40.5</v>
      </c>
    </row>
    <row r="73" spans="1:29" x14ac:dyDescent="0.3">
      <c r="A73" s="67">
        <v>16800</v>
      </c>
      <c r="B73" s="85">
        <v>1429850</v>
      </c>
      <c r="C73" s="85">
        <v>332150</v>
      </c>
      <c r="D73" s="85">
        <v>5892300</v>
      </c>
      <c r="E73" s="85">
        <v>-13.5</v>
      </c>
      <c r="F73" s="85">
        <v>5.98</v>
      </c>
      <c r="G73" s="85">
        <v>-43.5</v>
      </c>
      <c r="H73" s="113">
        <v>-2.2999999999999998</v>
      </c>
      <c r="I73">
        <v>-8.9999999999999858E-2</v>
      </c>
      <c r="J73">
        <v>0.5</v>
      </c>
      <c r="K73">
        <v>-11.5</v>
      </c>
      <c r="P73" s="21" t="str">
        <f t="shared" si="85"/>
        <v>A</v>
      </c>
      <c r="Q73" s="85">
        <f t="shared" si="74"/>
        <v>0</v>
      </c>
      <c r="R73" s="85">
        <f t="shared" si="75"/>
        <v>0</v>
      </c>
      <c r="S73" s="85">
        <f t="shared" si="76"/>
        <v>0</v>
      </c>
      <c r="T73" s="85">
        <f t="shared" si="77"/>
        <v>0</v>
      </c>
      <c r="U73" s="85">
        <f t="shared" si="78"/>
        <v>0</v>
      </c>
      <c r="V73" s="85">
        <f t="shared" si="79"/>
        <v>0</v>
      </c>
      <c r="W73" s="33"/>
      <c r="X73" s="85">
        <f t="shared" si="86"/>
        <v>1429850</v>
      </c>
      <c r="Y73" s="85">
        <f t="shared" si="80"/>
        <v>332150</v>
      </c>
      <c r="Z73" s="85">
        <f t="shared" si="81"/>
        <v>5892300</v>
      </c>
      <c r="AA73" s="85">
        <f t="shared" si="82"/>
        <v>-13.5</v>
      </c>
      <c r="AB73" s="85">
        <f t="shared" si="83"/>
        <v>5.98</v>
      </c>
      <c r="AC73" s="85">
        <f t="shared" si="84"/>
        <v>-43.5</v>
      </c>
    </row>
    <row r="74" spans="1:29" x14ac:dyDescent="0.3">
      <c r="A74" s="67">
        <v>16900</v>
      </c>
      <c r="B74" s="85">
        <v>914600</v>
      </c>
      <c r="C74" s="85">
        <v>147350</v>
      </c>
      <c r="D74" s="85">
        <v>5516150</v>
      </c>
      <c r="E74" s="85">
        <v>-16.999999999999993</v>
      </c>
      <c r="F74" s="85">
        <v>5.6099999999999994</v>
      </c>
      <c r="G74" s="85">
        <v>-46.5</v>
      </c>
      <c r="H74" s="113">
        <v>-2.25</v>
      </c>
      <c r="I74">
        <v>0</v>
      </c>
      <c r="J74">
        <v>0.5</v>
      </c>
      <c r="K74">
        <v>-12.500000000000004</v>
      </c>
      <c r="P74" s="21" t="str">
        <f t="shared" si="85"/>
        <v>A</v>
      </c>
      <c r="Q74" s="85">
        <f>IF($P74="B",B74,0)</f>
        <v>0</v>
      </c>
      <c r="R74" s="85">
        <f t="shared" si="75"/>
        <v>0</v>
      </c>
      <c r="S74" s="85">
        <f t="shared" si="76"/>
        <v>0</v>
      </c>
      <c r="T74" s="85">
        <f t="shared" si="77"/>
        <v>0</v>
      </c>
      <c r="U74" s="85">
        <f t="shared" si="78"/>
        <v>0</v>
      </c>
      <c r="V74" s="85">
        <f t="shared" si="79"/>
        <v>0</v>
      </c>
      <c r="W74" s="33"/>
      <c r="X74" s="85">
        <f t="shared" si="86"/>
        <v>914600</v>
      </c>
      <c r="Y74" s="85">
        <f t="shared" si="80"/>
        <v>147350</v>
      </c>
      <c r="Z74" s="85">
        <f t="shared" si="81"/>
        <v>5516150</v>
      </c>
      <c r="AA74" s="85">
        <f t="shared" si="82"/>
        <v>-16.999999999999993</v>
      </c>
      <c r="AB74" s="85">
        <f t="shared" si="83"/>
        <v>5.6099999999999994</v>
      </c>
      <c r="AC74" s="85">
        <f t="shared" si="84"/>
        <v>-46.5</v>
      </c>
    </row>
    <row r="75" spans="1:29" x14ac:dyDescent="0.3">
      <c r="A75" s="67">
        <v>17000</v>
      </c>
      <c r="B75" s="85">
        <v>3575700</v>
      </c>
      <c r="C75" s="85">
        <v>133200</v>
      </c>
      <c r="D75" s="85">
        <v>19554450</v>
      </c>
      <c r="E75" s="85">
        <v>-17.499999999999993</v>
      </c>
      <c r="F75" s="85">
        <v>5.09</v>
      </c>
      <c r="G75" s="85">
        <v>-50</v>
      </c>
      <c r="H75" s="113">
        <v>-2.35</v>
      </c>
      <c r="I75">
        <v>-2.9999999999999805E-2</v>
      </c>
      <c r="J75">
        <v>0.5</v>
      </c>
      <c r="K75">
        <v>-14.499999999999993</v>
      </c>
      <c r="P75" s="21" t="str">
        <f t="shared" si="85"/>
        <v>A</v>
      </c>
      <c r="Q75" s="85">
        <f t="shared" ref="Q75:Q84" si="87">IF($P75="B",B75,0)</f>
        <v>0</v>
      </c>
      <c r="R75" s="85">
        <f t="shared" si="75"/>
        <v>0</v>
      </c>
      <c r="S75" s="85">
        <f t="shared" si="76"/>
        <v>0</v>
      </c>
      <c r="T75" s="85">
        <f t="shared" si="77"/>
        <v>0</v>
      </c>
      <c r="U75" s="85">
        <f t="shared" si="78"/>
        <v>0</v>
      </c>
      <c r="V75" s="85">
        <f t="shared" si="79"/>
        <v>0</v>
      </c>
      <c r="W75" s="33"/>
      <c r="X75" s="85">
        <f t="shared" si="86"/>
        <v>3575700</v>
      </c>
      <c r="Y75" s="85">
        <f t="shared" si="80"/>
        <v>133200</v>
      </c>
      <c r="Z75" s="85">
        <f t="shared" si="81"/>
        <v>19554450</v>
      </c>
      <c r="AA75" s="85">
        <f t="shared" si="82"/>
        <v>-17.499999999999993</v>
      </c>
      <c r="AB75" s="85">
        <f t="shared" si="83"/>
        <v>5.09</v>
      </c>
      <c r="AC75" s="85">
        <f t="shared" si="84"/>
        <v>-50</v>
      </c>
    </row>
    <row r="76" spans="1:29" x14ac:dyDescent="0.3">
      <c r="A76" s="67">
        <v>17100</v>
      </c>
      <c r="B76" s="85">
        <v>1559700</v>
      </c>
      <c r="C76" s="85">
        <v>331050</v>
      </c>
      <c r="D76" s="85">
        <v>8677200</v>
      </c>
      <c r="E76" s="85">
        <v>-5</v>
      </c>
      <c r="F76" s="85">
        <v>3.8199999999999985</v>
      </c>
      <c r="G76" s="85">
        <v>-75.5</v>
      </c>
      <c r="H76" s="113">
        <v>-4.1999999999999993</v>
      </c>
      <c r="I76">
        <v>0</v>
      </c>
      <c r="J76">
        <v>0.5</v>
      </c>
      <c r="K76">
        <v>-25</v>
      </c>
      <c r="P76" s="21" t="str">
        <f t="shared" si="85"/>
        <v>A</v>
      </c>
      <c r="Q76" s="85">
        <f t="shared" si="87"/>
        <v>0</v>
      </c>
      <c r="R76" s="85">
        <f t="shared" si="75"/>
        <v>0</v>
      </c>
      <c r="S76" s="85">
        <f t="shared" si="76"/>
        <v>0</v>
      </c>
      <c r="T76" s="85">
        <f t="shared" si="77"/>
        <v>0</v>
      </c>
      <c r="U76" s="85">
        <f t="shared" si="78"/>
        <v>0</v>
      </c>
      <c r="V76" s="85">
        <f t="shared" si="79"/>
        <v>0</v>
      </c>
      <c r="W76" s="33"/>
      <c r="X76" s="85">
        <f t="shared" si="86"/>
        <v>1559700</v>
      </c>
      <c r="Y76" s="85">
        <f t="shared" si="80"/>
        <v>331050</v>
      </c>
      <c r="Z76" s="85">
        <f t="shared" si="81"/>
        <v>8677200</v>
      </c>
      <c r="AA76" s="85">
        <f t="shared" si="82"/>
        <v>-5</v>
      </c>
      <c r="AB76" s="85">
        <f t="shared" si="83"/>
        <v>3.8199999999999985</v>
      </c>
      <c r="AC76" s="85">
        <f t="shared" si="84"/>
        <v>-75.5</v>
      </c>
    </row>
    <row r="77" spans="1:29" x14ac:dyDescent="0.3">
      <c r="A77" s="67">
        <v>17200</v>
      </c>
      <c r="B77" s="85">
        <v>2666850</v>
      </c>
      <c r="C77" s="85">
        <v>747750</v>
      </c>
      <c r="D77" s="85">
        <v>14401400</v>
      </c>
      <c r="E77" s="85">
        <v>-3</v>
      </c>
      <c r="F77" s="85">
        <v>3.1099999999999994</v>
      </c>
      <c r="G77" s="85">
        <v>-98.5</v>
      </c>
      <c r="H77" s="113">
        <v>-6.1</v>
      </c>
      <c r="I77">
        <v>-9.9999999999993427E-3</v>
      </c>
      <c r="J77">
        <v>1.5</v>
      </c>
      <c r="K77">
        <v>-32.5</v>
      </c>
      <c r="P77" s="21" t="str">
        <f t="shared" si="85"/>
        <v>A</v>
      </c>
      <c r="Q77" s="85">
        <f t="shared" si="87"/>
        <v>0</v>
      </c>
      <c r="R77" s="85">
        <f t="shared" si="75"/>
        <v>0</v>
      </c>
      <c r="S77" s="85">
        <f t="shared" si="76"/>
        <v>0</v>
      </c>
      <c r="T77" s="85">
        <f t="shared" si="77"/>
        <v>0</v>
      </c>
      <c r="U77" s="85">
        <f t="shared" si="78"/>
        <v>0</v>
      </c>
      <c r="V77" s="85">
        <f t="shared" si="79"/>
        <v>0</v>
      </c>
      <c r="W77" s="33"/>
      <c r="X77" s="85">
        <f t="shared" si="86"/>
        <v>2666850</v>
      </c>
      <c r="Y77" s="85">
        <f t="shared" si="80"/>
        <v>747750</v>
      </c>
      <c r="Z77" s="85">
        <f t="shared" si="81"/>
        <v>14401400</v>
      </c>
      <c r="AA77" s="85">
        <f t="shared" si="82"/>
        <v>-3</v>
      </c>
      <c r="AB77" s="85">
        <f t="shared" si="83"/>
        <v>3.1099999999999994</v>
      </c>
      <c r="AC77" s="85">
        <f t="shared" si="84"/>
        <v>-98.5</v>
      </c>
    </row>
    <row r="78" spans="1:29" x14ac:dyDescent="0.3">
      <c r="A78" s="67">
        <v>17300</v>
      </c>
      <c r="B78" s="85">
        <v>2153650</v>
      </c>
      <c r="C78" s="85">
        <v>515150</v>
      </c>
      <c r="D78" s="85">
        <v>15611600</v>
      </c>
      <c r="E78" s="85">
        <v>3.5</v>
      </c>
      <c r="F78" s="85">
        <v>2.1799999999999979</v>
      </c>
      <c r="G78" s="85">
        <v>-129.5</v>
      </c>
      <c r="H78" s="113">
        <v>-9.0500000000000007</v>
      </c>
      <c r="I78">
        <v>0</v>
      </c>
      <c r="J78">
        <v>1.5</v>
      </c>
      <c r="K78">
        <v>-42</v>
      </c>
      <c r="P78" s="21" t="str">
        <f t="shared" si="85"/>
        <v>A</v>
      </c>
      <c r="Q78" s="85">
        <f t="shared" si="87"/>
        <v>0</v>
      </c>
      <c r="R78" s="85">
        <f t="shared" si="75"/>
        <v>0</v>
      </c>
      <c r="S78" s="85">
        <f t="shared" si="76"/>
        <v>0</v>
      </c>
      <c r="T78" s="85">
        <f t="shared" si="77"/>
        <v>0</v>
      </c>
      <c r="U78" s="85">
        <f t="shared" si="78"/>
        <v>0</v>
      </c>
      <c r="V78" s="85">
        <f t="shared" si="79"/>
        <v>0</v>
      </c>
      <c r="W78" s="33"/>
      <c r="X78" s="85">
        <f t="shared" si="86"/>
        <v>2153650</v>
      </c>
      <c r="Y78" s="85">
        <f t="shared" si="80"/>
        <v>515150</v>
      </c>
      <c r="Z78" s="85">
        <f t="shared" si="81"/>
        <v>15611600</v>
      </c>
      <c r="AA78" s="85">
        <f t="shared" si="82"/>
        <v>3.5</v>
      </c>
      <c r="AB78" s="85">
        <f t="shared" si="83"/>
        <v>2.1799999999999979</v>
      </c>
      <c r="AC78" s="85">
        <f t="shared" si="84"/>
        <v>-129.5</v>
      </c>
    </row>
    <row r="79" spans="1:29" x14ac:dyDescent="0.3">
      <c r="A79" s="67">
        <v>17400</v>
      </c>
      <c r="B79" s="85">
        <v>3067250</v>
      </c>
      <c r="C79" s="85">
        <v>1082700</v>
      </c>
      <c r="D79" s="85">
        <v>32266700</v>
      </c>
      <c r="E79" s="85">
        <v>4</v>
      </c>
      <c r="F79" s="85">
        <v>1.4600000000000009</v>
      </c>
      <c r="G79" s="85">
        <v>-161</v>
      </c>
      <c r="H79" s="113">
        <v>-12.6</v>
      </c>
      <c r="I79">
        <v>0</v>
      </c>
      <c r="J79">
        <v>2.5</v>
      </c>
      <c r="K79">
        <v>-45.999999999999957</v>
      </c>
      <c r="P79" s="21" t="str">
        <f t="shared" si="85"/>
        <v>A</v>
      </c>
      <c r="Q79" s="85">
        <f t="shared" si="87"/>
        <v>0</v>
      </c>
      <c r="R79" s="85">
        <f t="shared" si="75"/>
        <v>0</v>
      </c>
      <c r="S79" s="85">
        <f t="shared" si="76"/>
        <v>0</v>
      </c>
      <c r="T79" s="85">
        <f t="shared" si="77"/>
        <v>0</v>
      </c>
      <c r="U79" s="85">
        <f t="shared" si="78"/>
        <v>0</v>
      </c>
      <c r="V79" s="85">
        <f t="shared" si="79"/>
        <v>0</v>
      </c>
      <c r="W79" s="33"/>
      <c r="X79" s="85">
        <f t="shared" si="86"/>
        <v>3067250</v>
      </c>
      <c r="Y79" s="85">
        <f t="shared" si="80"/>
        <v>1082700</v>
      </c>
      <c r="Z79" s="85">
        <f t="shared" si="81"/>
        <v>32266700</v>
      </c>
      <c r="AA79" s="85">
        <f t="shared" si="82"/>
        <v>4</v>
      </c>
      <c r="AB79" s="85">
        <f t="shared" si="83"/>
        <v>1.4600000000000009</v>
      </c>
      <c r="AC79" s="85">
        <f t="shared" si="84"/>
        <v>-161</v>
      </c>
    </row>
    <row r="80" spans="1:29" x14ac:dyDescent="0.3">
      <c r="A80" s="67">
        <v>17500</v>
      </c>
      <c r="B80" s="85">
        <v>5811450</v>
      </c>
      <c r="C80" s="85">
        <v>907450</v>
      </c>
      <c r="D80" s="85">
        <v>54459950</v>
      </c>
      <c r="E80" s="85">
        <v>9.5</v>
      </c>
      <c r="F80" s="85">
        <v>0.40000000000000036</v>
      </c>
      <c r="G80" s="85">
        <v>-205</v>
      </c>
      <c r="H80" s="113">
        <v>-19.7</v>
      </c>
      <c r="I80">
        <v>5.9999999999998721E-2</v>
      </c>
      <c r="J80">
        <v>3</v>
      </c>
      <c r="K80">
        <v>-41.999999999999972</v>
      </c>
      <c r="P80" s="21" t="str">
        <f t="shared" si="85"/>
        <v>A</v>
      </c>
      <c r="Q80" s="85">
        <f t="shared" si="87"/>
        <v>0</v>
      </c>
      <c r="R80" s="85">
        <f t="shared" si="75"/>
        <v>0</v>
      </c>
      <c r="S80" s="85">
        <f t="shared" si="76"/>
        <v>0</v>
      </c>
      <c r="T80" s="85">
        <f t="shared" si="77"/>
        <v>0</v>
      </c>
      <c r="U80" s="85">
        <f t="shared" si="78"/>
        <v>0</v>
      </c>
      <c r="V80" s="85">
        <f t="shared" si="79"/>
        <v>0</v>
      </c>
      <c r="W80" s="33"/>
      <c r="X80" s="85">
        <f t="shared" si="86"/>
        <v>5811450</v>
      </c>
      <c r="Y80" s="85">
        <f t="shared" si="80"/>
        <v>907450</v>
      </c>
      <c r="Z80" s="85">
        <f t="shared" si="81"/>
        <v>54459950</v>
      </c>
      <c r="AA80" s="85">
        <f t="shared" si="82"/>
        <v>9.5</v>
      </c>
      <c r="AB80" s="85">
        <f t="shared" si="83"/>
        <v>0.40000000000000036</v>
      </c>
      <c r="AC80" s="85">
        <f t="shared" si="84"/>
        <v>-205</v>
      </c>
    </row>
    <row r="81" spans="1:29" x14ac:dyDescent="0.3">
      <c r="A81" s="67">
        <v>17600</v>
      </c>
      <c r="B81" s="85">
        <v>4063350</v>
      </c>
      <c r="C81" s="85">
        <v>1256050</v>
      </c>
      <c r="D81" s="85">
        <v>54179500</v>
      </c>
      <c r="E81" s="85">
        <v>-5.5</v>
      </c>
      <c r="F81" s="85">
        <v>-0.25999999999999979</v>
      </c>
      <c r="G81" s="85">
        <v>-232.5</v>
      </c>
      <c r="H81" s="113">
        <v>-27</v>
      </c>
      <c r="I81">
        <v>0</v>
      </c>
      <c r="J81">
        <v>4</v>
      </c>
      <c r="K81">
        <v>-7.5</v>
      </c>
      <c r="P81" s="21" t="str">
        <f t="shared" si="85"/>
        <v>A</v>
      </c>
      <c r="Q81" s="85">
        <f t="shared" si="87"/>
        <v>0</v>
      </c>
      <c r="R81" s="85">
        <f t="shared" si="75"/>
        <v>0</v>
      </c>
      <c r="S81" s="85">
        <f t="shared" si="76"/>
        <v>0</v>
      </c>
      <c r="T81" s="85">
        <f t="shared" si="77"/>
        <v>0</v>
      </c>
      <c r="U81" s="85">
        <f t="shared" si="78"/>
        <v>0</v>
      </c>
      <c r="V81" s="85">
        <f t="shared" si="79"/>
        <v>0</v>
      </c>
      <c r="W81" s="33"/>
      <c r="X81" s="85">
        <f t="shared" si="86"/>
        <v>4063350</v>
      </c>
      <c r="Y81" s="85">
        <f t="shared" si="80"/>
        <v>1256050</v>
      </c>
      <c r="Z81" s="85">
        <f t="shared" si="81"/>
        <v>54179500</v>
      </c>
      <c r="AA81" s="85">
        <f t="shared" si="82"/>
        <v>-5.5</v>
      </c>
      <c r="AB81" s="85">
        <f t="shared" si="83"/>
        <v>-0.25999999999999979</v>
      </c>
      <c r="AC81" s="85">
        <f t="shared" si="84"/>
        <v>-232.5</v>
      </c>
    </row>
    <row r="82" spans="1:29" x14ac:dyDescent="0.3">
      <c r="A82" s="67">
        <v>17700</v>
      </c>
      <c r="B82" s="85">
        <v>4124550</v>
      </c>
      <c r="C82" s="85">
        <v>1131600</v>
      </c>
      <c r="D82" s="85">
        <v>68780300</v>
      </c>
      <c r="E82" s="85">
        <v>-56.5</v>
      </c>
      <c r="F82" s="85">
        <v>-0.34999999999999964</v>
      </c>
      <c r="G82" s="85">
        <v>-233</v>
      </c>
      <c r="H82" s="113">
        <v>-33.549999999999997</v>
      </c>
      <c r="I82">
        <v>-2.0000000000003126E-2</v>
      </c>
      <c r="J82">
        <v>4</v>
      </c>
      <c r="K82">
        <v>75.500000000000114</v>
      </c>
      <c r="P82" s="21" t="str">
        <f t="shared" si="85"/>
        <v>A</v>
      </c>
      <c r="Q82" s="85">
        <f t="shared" si="87"/>
        <v>0</v>
      </c>
      <c r="R82" s="85">
        <f t="shared" si="75"/>
        <v>0</v>
      </c>
      <c r="S82" s="85">
        <f t="shared" si="76"/>
        <v>0</v>
      </c>
      <c r="T82" s="85">
        <f t="shared" si="77"/>
        <v>0</v>
      </c>
      <c r="U82" s="85">
        <f t="shared" si="78"/>
        <v>0</v>
      </c>
      <c r="V82" s="85">
        <f t="shared" si="79"/>
        <v>0</v>
      </c>
      <c r="W82" s="33"/>
      <c r="X82" s="85">
        <f t="shared" si="86"/>
        <v>4124550</v>
      </c>
      <c r="Y82" s="85">
        <f t="shared" si="80"/>
        <v>1131600</v>
      </c>
      <c r="Z82" s="85">
        <f t="shared" si="81"/>
        <v>68780300</v>
      </c>
      <c r="AA82" s="85">
        <f t="shared" si="82"/>
        <v>-56.5</v>
      </c>
      <c r="AB82" s="85">
        <f t="shared" si="83"/>
        <v>-0.34999999999999964</v>
      </c>
      <c r="AC82" s="85">
        <f t="shared" si="84"/>
        <v>-233</v>
      </c>
    </row>
    <row r="83" spans="1:29" x14ac:dyDescent="0.3">
      <c r="A83" s="67">
        <v>17800</v>
      </c>
      <c r="B83" s="85">
        <v>5229850</v>
      </c>
      <c r="C83" s="85">
        <v>1151450</v>
      </c>
      <c r="D83" s="85">
        <v>102895950</v>
      </c>
      <c r="E83" s="85">
        <v>-106.99999999999997</v>
      </c>
      <c r="F83" s="85">
        <v>-0.54000000000000092</v>
      </c>
      <c r="G83" s="85">
        <v>-222</v>
      </c>
      <c r="H83" s="113">
        <v>-40</v>
      </c>
      <c r="I83">
        <v>9.9999999999980105E-3</v>
      </c>
      <c r="J83">
        <v>2.5</v>
      </c>
      <c r="K83">
        <v>188.5</v>
      </c>
      <c r="P83" s="21" t="str">
        <f t="shared" si="85"/>
        <v>A</v>
      </c>
      <c r="Q83" s="85">
        <f t="shared" si="87"/>
        <v>0</v>
      </c>
      <c r="R83" s="85">
        <f t="shared" si="75"/>
        <v>0</v>
      </c>
      <c r="S83" s="85">
        <f t="shared" si="76"/>
        <v>0</v>
      </c>
      <c r="T83" s="85">
        <f t="shared" si="77"/>
        <v>0</v>
      </c>
      <c r="U83" s="85">
        <f t="shared" si="78"/>
        <v>0</v>
      </c>
      <c r="V83" s="85">
        <f t="shared" si="79"/>
        <v>0</v>
      </c>
      <c r="W83" s="33"/>
      <c r="X83" s="85">
        <f t="shared" si="86"/>
        <v>5229850</v>
      </c>
      <c r="Y83" s="85">
        <f t="shared" si="80"/>
        <v>1151450</v>
      </c>
      <c r="Z83" s="85">
        <f t="shared" si="81"/>
        <v>102895950</v>
      </c>
      <c r="AA83" s="85">
        <f t="shared" si="82"/>
        <v>-106.99999999999997</v>
      </c>
      <c r="AB83" s="85">
        <f t="shared" si="83"/>
        <v>-0.54000000000000092</v>
      </c>
      <c r="AC83" s="85">
        <f t="shared" si="84"/>
        <v>-222</v>
      </c>
    </row>
    <row r="84" spans="1:29" x14ac:dyDescent="0.3">
      <c r="A84" s="67">
        <v>17900</v>
      </c>
      <c r="B84" s="85">
        <v>5061050</v>
      </c>
      <c r="C84" s="85">
        <v>2306800</v>
      </c>
      <c r="D84" s="85">
        <v>150701700</v>
      </c>
      <c r="E84" s="85">
        <v>-121.99999999999997</v>
      </c>
      <c r="F84" s="85">
        <v>-1.1199999999999992</v>
      </c>
      <c r="G84" s="85">
        <v>-211.00000000000006</v>
      </c>
      <c r="H84" s="113">
        <v>-47.95</v>
      </c>
      <c r="I84">
        <v>-4.9999999999997158E-2</v>
      </c>
      <c r="J84">
        <v>1</v>
      </c>
      <c r="K84">
        <v>310.50000000000006</v>
      </c>
      <c r="P84" s="21" t="str">
        <f t="shared" si="85"/>
        <v>A</v>
      </c>
      <c r="Q84" s="85">
        <f t="shared" si="87"/>
        <v>0</v>
      </c>
      <c r="R84" s="85">
        <f t="shared" si="75"/>
        <v>0</v>
      </c>
      <c r="S84" s="85">
        <f t="shared" si="76"/>
        <v>0</v>
      </c>
      <c r="T84" s="85">
        <f t="shared" si="77"/>
        <v>0</v>
      </c>
      <c r="U84" s="85">
        <f t="shared" si="78"/>
        <v>0</v>
      </c>
      <c r="V84" s="85">
        <f t="shared" si="79"/>
        <v>0</v>
      </c>
      <c r="W84" s="33"/>
      <c r="X84" s="85">
        <f t="shared" si="86"/>
        <v>5061050</v>
      </c>
      <c r="Y84" s="85">
        <f t="shared" si="80"/>
        <v>2306800</v>
      </c>
      <c r="Z84" s="85">
        <f t="shared" si="81"/>
        <v>150701700</v>
      </c>
      <c r="AA84" s="85">
        <f t="shared" si="82"/>
        <v>-121.99999999999997</v>
      </c>
      <c r="AB84" s="85">
        <f t="shared" si="83"/>
        <v>-1.1199999999999992</v>
      </c>
      <c r="AC84" s="85">
        <f t="shared" si="84"/>
        <v>-211.00000000000006</v>
      </c>
    </row>
    <row r="85" spans="1:29" x14ac:dyDescent="0.3">
      <c r="A85" s="68" t="s">
        <v>120</v>
      </c>
      <c r="B85" s="87">
        <v>45135950</v>
      </c>
      <c r="C85" s="87">
        <v>10219250</v>
      </c>
      <c r="D85" s="87">
        <v>544658800</v>
      </c>
      <c r="E85" s="87">
        <v>-374.99999999999994</v>
      </c>
      <c r="F85" s="87">
        <v>54.31</v>
      </c>
      <c r="G85" s="87">
        <v>-1841</v>
      </c>
      <c r="H85" s="114">
        <v>-214.05</v>
      </c>
      <c r="I85" s="105">
        <v>-0.13000000000000278</v>
      </c>
      <c r="J85" s="105">
        <v>22.5</v>
      </c>
      <c r="K85" s="105">
        <v>307.50000000000028</v>
      </c>
      <c r="L85" s="105">
        <f t="shared" ref="L85" si="88">T85</f>
        <v>0</v>
      </c>
      <c r="M85" s="105">
        <f t="shared" ref="M85" si="89">U85</f>
        <v>0</v>
      </c>
      <c r="N85" s="105">
        <f t="shared" ref="N85" si="90">V85</f>
        <v>0</v>
      </c>
      <c r="P85" s="21"/>
      <c r="Q85" s="106">
        <f t="shared" ref="Q85:V85" si="91">+SUM(Q69:Q84)</f>
        <v>0</v>
      </c>
      <c r="R85" s="106">
        <f t="shared" si="91"/>
        <v>0</v>
      </c>
      <c r="S85" s="106">
        <f t="shared" si="91"/>
        <v>0</v>
      </c>
      <c r="T85" s="106">
        <f t="shared" si="91"/>
        <v>0</v>
      </c>
      <c r="U85" s="106">
        <f t="shared" si="91"/>
        <v>0</v>
      </c>
      <c r="V85" s="106">
        <f t="shared" si="91"/>
        <v>0</v>
      </c>
      <c r="W85" s="33"/>
      <c r="X85" s="33"/>
      <c r="Y85" s="33"/>
      <c r="Z85" s="33"/>
      <c r="AA85" s="33"/>
      <c r="AB85" s="33"/>
      <c r="AC85" s="33"/>
    </row>
    <row r="87" spans="1:29" x14ac:dyDescent="0.3">
      <c r="A87" s="69"/>
      <c r="B87" s="69"/>
      <c r="C87" s="69" t="s">
        <v>4</v>
      </c>
      <c r="D87" s="97"/>
      <c r="E87" s="97"/>
      <c r="F87" s="69" t="s">
        <v>136</v>
      </c>
      <c r="G87" s="69" t="s">
        <v>6</v>
      </c>
      <c r="H87" s="82"/>
    </row>
    <row r="88" spans="1:29" x14ac:dyDescent="0.3">
      <c r="A88" s="94"/>
      <c r="B88" s="83"/>
      <c r="C88" s="95">
        <v>44987</v>
      </c>
      <c r="D88" s="95"/>
      <c r="E88" s="33"/>
      <c r="F88" s="98">
        <v>44984</v>
      </c>
      <c r="G88" s="96">
        <v>0.38547453703703699</v>
      </c>
      <c r="H88" s="112"/>
    </row>
    <row r="89" spans="1:29" x14ac:dyDescent="0.3">
      <c r="A89" s="91"/>
      <c r="B89" s="92"/>
      <c r="C89" s="92" t="s">
        <v>122</v>
      </c>
      <c r="D89" s="92" t="s">
        <v>123</v>
      </c>
      <c r="E89" s="92" t="s">
        <v>124</v>
      </c>
      <c r="F89" s="92" t="s">
        <v>125</v>
      </c>
      <c r="G89" s="92" t="s">
        <v>126</v>
      </c>
      <c r="H89" s="92"/>
    </row>
    <row r="90" spans="1:29" x14ac:dyDescent="0.3">
      <c r="A90" s="68" t="s">
        <v>112</v>
      </c>
      <c r="B90" s="68" t="s">
        <v>32</v>
      </c>
      <c r="C90" s="68" t="s">
        <v>113</v>
      </c>
      <c r="D90" s="68" t="s">
        <v>33</v>
      </c>
      <c r="E90" s="68" t="s">
        <v>155</v>
      </c>
      <c r="F90" s="68" t="s">
        <v>114</v>
      </c>
      <c r="G90" s="68" t="s">
        <v>115</v>
      </c>
      <c r="H90" s="82"/>
      <c r="P90" s="21"/>
      <c r="Q90" s="106">
        <f>+SUM(Q91:Q106)</f>
        <v>356.08</v>
      </c>
      <c r="R90" s="106">
        <f t="shared" ref="R90" si="92">+SUM(R91:R106)</f>
        <v>1637</v>
      </c>
      <c r="S90" s="106">
        <f t="shared" ref="S90" si="93">+SUM(S91:S106)</f>
        <v>291.14999999999998</v>
      </c>
      <c r="T90" s="106">
        <f t="shared" ref="T90" si="94">+SUM(T91:T106)</f>
        <v>6.000000000000516E-2</v>
      </c>
      <c r="U90" s="106">
        <f t="shared" ref="U90" si="95">+SUM(U91:U106)</f>
        <v>84</v>
      </c>
      <c r="V90" s="106">
        <f t="shared" ref="V90" si="96">+SUM(V91:V106)</f>
        <v>3730.5</v>
      </c>
      <c r="W90" s="33"/>
      <c r="X90" s="33"/>
      <c r="Y90" s="33"/>
      <c r="Z90" s="33"/>
      <c r="AA90" s="33"/>
      <c r="AB90" s="33"/>
      <c r="AC90" s="33"/>
    </row>
    <row r="91" spans="1:29" x14ac:dyDescent="0.3">
      <c r="A91" s="67">
        <v>-900.50000000000011</v>
      </c>
      <c r="B91" s="85">
        <v>15.44</v>
      </c>
      <c r="C91" s="85">
        <v>323</v>
      </c>
      <c r="D91" s="85">
        <v>124.95</v>
      </c>
      <c r="E91" s="85">
        <v>0</v>
      </c>
      <c r="F91" s="85">
        <v>28.499999999999996</v>
      </c>
      <c r="G91" s="85">
        <v>771.50000000000011</v>
      </c>
      <c r="H91" s="113"/>
      <c r="I91" s="105">
        <f t="shared" ref="I91:N91" si="97">Q90</f>
        <v>356.08</v>
      </c>
      <c r="J91" s="105">
        <f t="shared" si="97"/>
        <v>1637</v>
      </c>
      <c r="K91" s="105">
        <f t="shared" si="97"/>
        <v>291.14999999999998</v>
      </c>
      <c r="L91" s="105">
        <f t="shared" si="97"/>
        <v>6.000000000000516E-2</v>
      </c>
      <c r="M91" s="105">
        <f t="shared" si="97"/>
        <v>84</v>
      </c>
      <c r="N91" s="105">
        <f t="shared" si="97"/>
        <v>3730.5</v>
      </c>
      <c r="P91" s="21" t="str">
        <f>IF(A91&gt;=$B$88,"A","B")</f>
        <v>B</v>
      </c>
      <c r="Q91" s="85">
        <f t="shared" ref="Q91:Q95" si="98">IF($P91="B",B91,0)</f>
        <v>15.44</v>
      </c>
      <c r="R91" s="85">
        <f t="shared" ref="R91:R106" si="99">IF($P91="B",C91,0)</f>
        <v>323</v>
      </c>
      <c r="S91" s="85">
        <f t="shared" ref="S91:S106" si="100">IF($P91="B",D91,0)</f>
        <v>124.95</v>
      </c>
      <c r="T91" s="85">
        <f t="shared" ref="T91:T106" si="101">IF($P91="B",E91,0)</f>
        <v>0</v>
      </c>
      <c r="U91" s="85">
        <f t="shared" ref="U91:U106" si="102">IF($P91="B",F91,0)</f>
        <v>28.499999999999996</v>
      </c>
      <c r="V91" s="85">
        <f t="shared" ref="V91:V106" si="103">IF($P91="B",G91,0)</f>
        <v>771.50000000000011</v>
      </c>
      <c r="W91" s="33"/>
      <c r="X91" s="85">
        <f>IF($P91="A",B91,0)</f>
        <v>0</v>
      </c>
      <c r="Y91" s="85">
        <f t="shared" ref="Y91:Y106" si="104">IF($P91="A",C91,0)</f>
        <v>0</v>
      </c>
      <c r="Z91" s="85">
        <f t="shared" ref="Z91:Z106" si="105">IF($P91="A",D91,0)</f>
        <v>0</v>
      </c>
      <c r="AA91" s="85">
        <f t="shared" ref="AA91:AA106" si="106">IF($P91="A",E91,0)</f>
        <v>0</v>
      </c>
      <c r="AB91" s="85">
        <f t="shared" ref="AB91:AB106" si="107">IF($P91="A",F91,0)</f>
        <v>0</v>
      </c>
      <c r="AC91" s="85">
        <f t="shared" ref="AC91:AC106" si="108">IF($P91="A",G91,0)</f>
        <v>0</v>
      </c>
    </row>
    <row r="92" spans="1:29" x14ac:dyDescent="0.3">
      <c r="A92" s="67">
        <v>-814</v>
      </c>
      <c r="B92" s="85">
        <v>14.59</v>
      </c>
      <c r="C92" s="85">
        <v>320.5</v>
      </c>
      <c r="D92" s="85">
        <v>70.7</v>
      </c>
      <c r="E92" s="85">
        <v>1.0000000000005116E-2</v>
      </c>
      <c r="F92" s="85">
        <v>20.5</v>
      </c>
      <c r="G92" s="85">
        <v>809.49999999999989</v>
      </c>
      <c r="H92" s="113"/>
      <c r="P92" s="21" t="str">
        <f t="shared" ref="P92:P106" si="109">IF(A92&gt;=$B$88,"A","B")</f>
        <v>B</v>
      </c>
      <c r="Q92" s="85">
        <f t="shared" si="98"/>
        <v>14.59</v>
      </c>
      <c r="R92" s="85">
        <f t="shared" si="99"/>
        <v>320.5</v>
      </c>
      <c r="S92" s="85">
        <f t="shared" si="100"/>
        <v>70.7</v>
      </c>
      <c r="T92" s="85">
        <f t="shared" si="101"/>
        <v>1.0000000000005116E-2</v>
      </c>
      <c r="U92" s="85">
        <f t="shared" si="102"/>
        <v>20.5</v>
      </c>
      <c r="V92" s="85">
        <f t="shared" si="103"/>
        <v>809.49999999999989</v>
      </c>
      <c r="W92" s="33"/>
      <c r="X92" s="85">
        <f t="shared" ref="X92:X106" si="110">IF($P92="A",B92,0)</f>
        <v>0</v>
      </c>
      <c r="Y92" s="85">
        <f t="shared" si="104"/>
        <v>0</v>
      </c>
      <c r="Z92" s="85">
        <f t="shared" si="105"/>
        <v>0</v>
      </c>
      <c r="AA92" s="85">
        <f t="shared" si="106"/>
        <v>0</v>
      </c>
      <c r="AB92" s="85">
        <f t="shared" si="107"/>
        <v>0</v>
      </c>
      <c r="AC92" s="85">
        <f t="shared" si="108"/>
        <v>0</v>
      </c>
    </row>
    <row r="93" spans="1:29" x14ac:dyDescent="0.3">
      <c r="A93" s="67">
        <v>-670</v>
      </c>
      <c r="B93" s="85">
        <v>14.72</v>
      </c>
      <c r="C93" s="85">
        <v>269</v>
      </c>
      <c r="D93" s="85">
        <v>38.549999999999997</v>
      </c>
      <c r="E93" s="85">
        <v>0</v>
      </c>
      <c r="F93" s="85">
        <v>13</v>
      </c>
      <c r="G93" s="85">
        <v>673.50000000000011</v>
      </c>
      <c r="H93" s="113"/>
      <c r="P93" s="21" t="str">
        <f t="shared" si="109"/>
        <v>B</v>
      </c>
      <c r="Q93" s="85">
        <f t="shared" si="98"/>
        <v>14.72</v>
      </c>
      <c r="R93" s="85">
        <f t="shared" si="99"/>
        <v>269</v>
      </c>
      <c r="S93" s="85">
        <f t="shared" si="100"/>
        <v>38.549999999999997</v>
      </c>
      <c r="T93" s="85">
        <f t="shared" si="101"/>
        <v>0</v>
      </c>
      <c r="U93" s="85">
        <f t="shared" si="102"/>
        <v>13</v>
      </c>
      <c r="V93" s="85">
        <f t="shared" si="103"/>
        <v>673.50000000000011</v>
      </c>
      <c r="W93" s="33"/>
      <c r="X93" s="85">
        <f t="shared" si="110"/>
        <v>0</v>
      </c>
      <c r="Y93" s="85">
        <f t="shared" si="104"/>
        <v>0</v>
      </c>
      <c r="Z93" s="85">
        <f t="shared" si="105"/>
        <v>0</v>
      </c>
      <c r="AA93" s="85">
        <f t="shared" si="106"/>
        <v>0</v>
      </c>
      <c r="AB93" s="85">
        <f t="shared" si="107"/>
        <v>0</v>
      </c>
      <c r="AC93" s="85">
        <f t="shared" si="108"/>
        <v>0</v>
      </c>
    </row>
    <row r="94" spans="1:29" x14ac:dyDescent="0.3">
      <c r="A94" s="67">
        <v>-488.5</v>
      </c>
      <c r="B94" s="85">
        <v>15.04</v>
      </c>
      <c r="C94" s="85">
        <v>196</v>
      </c>
      <c r="D94" s="85">
        <v>19.850000000000001</v>
      </c>
      <c r="E94" s="85">
        <v>0</v>
      </c>
      <c r="F94" s="85">
        <v>7.5</v>
      </c>
      <c r="G94" s="85">
        <v>480</v>
      </c>
      <c r="H94" s="113"/>
      <c r="P94" s="21" t="str">
        <f t="shared" si="109"/>
        <v>B</v>
      </c>
      <c r="Q94" s="85">
        <f t="shared" si="98"/>
        <v>15.04</v>
      </c>
      <c r="R94" s="85">
        <f t="shared" si="99"/>
        <v>196</v>
      </c>
      <c r="S94" s="85">
        <f t="shared" si="100"/>
        <v>19.850000000000001</v>
      </c>
      <c r="T94" s="85">
        <f t="shared" si="101"/>
        <v>0</v>
      </c>
      <c r="U94" s="85">
        <f t="shared" si="102"/>
        <v>7.5</v>
      </c>
      <c r="V94" s="85">
        <f t="shared" si="103"/>
        <v>480</v>
      </c>
      <c r="W94" s="33"/>
      <c r="X94" s="85">
        <f t="shared" si="110"/>
        <v>0</v>
      </c>
      <c r="Y94" s="85">
        <f t="shared" si="104"/>
        <v>0</v>
      </c>
      <c r="Z94" s="85">
        <f t="shared" si="105"/>
        <v>0</v>
      </c>
      <c r="AA94" s="85">
        <f t="shared" si="106"/>
        <v>0</v>
      </c>
      <c r="AB94" s="85">
        <f t="shared" si="107"/>
        <v>0</v>
      </c>
      <c r="AC94" s="85">
        <f t="shared" si="108"/>
        <v>0</v>
      </c>
    </row>
    <row r="95" spans="1:29" x14ac:dyDescent="0.3">
      <c r="A95" s="67">
        <v>-305.5</v>
      </c>
      <c r="B95" s="85">
        <v>15.17</v>
      </c>
      <c r="C95" s="85">
        <v>123</v>
      </c>
      <c r="D95" s="85">
        <v>9.1</v>
      </c>
      <c r="E95" s="85">
        <v>1.9999999999999574E-2</v>
      </c>
      <c r="F95" s="85">
        <v>4</v>
      </c>
      <c r="G95" s="85">
        <v>299</v>
      </c>
      <c r="H95" s="113"/>
      <c r="P95" s="21" t="str">
        <f t="shared" si="109"/>
        <v>B</v>
      </c>
      <c r="Q95" s="85">
        <f t="shared" si="98"/>
        <v>15.17</v>
      </c>
      <c r="R95" s="85">
        <f t="shared" si="99"/>
        <v>123</v>
      </c>
      <c r="S95" s="85">
        <f t="shared" si="100"/>
        <v>9.1</v>
      </c>
      <c r="T95" s="85">
        <f t="shared" si="101"/>
        <v>1.9999999999999574E-2</v>
      </c>
      <c r="U95" s="85">
        <f t="shared" si="102"/>
        <v>4</v>
      </c>
      <c r="V95" s="85">
        <f t="shared" si="103"/>
        <v>299</v>
      </c>
      <c r="W95" s="33"/>
      <c r="X95" s="85">
        <f t="shared" si="110"/>
        <v>0</v>
      </c>
      <c r="Y95" s="85">
        <f t="shared" si="104"/>
        <v>0</v>
      </c>
      <c r="Z95" s="85">
        <f t="shared" si="105"/>
        <v>0</v>
      </c>
      <c r="AA95" s="85">
        <f t="shared" si="106"/>
        <v>0</v>
      </c>
      <c r="AB95" s="85">
        <f t="shared" si="107"/>
        <v>0</v>
      </c>
      <c r="AC95" s="85">
        <f t="shared" si="108"/>
        <v>0</v>
      </c>
    </row>
    <row r="96" spans="1:29" x14ac:dyDescent="0.3">
      <c r="A96" s="67">
        <v>-237.5</v>
      </c>
      <c r="B96" s="85">
        <v>16.72</v>
      </c>
      <c r="C96" s="85">
        <v>88</v>
      </c>
      <c r="D96" s="85">
        <v>6</v>
      </c>
      <c r="E96" s="85">
        <v>-9.9999999999997868E-3</v>
      </c>
      <c r="F96" s="85">
        <v>2.5</v>
      </c>
      <c r="G96" s="85">
        <v>193.5</v>
      </c>
      <c r="H96" s="113"/>
      <c r="P96" s="21" t="str">
        <f t="shared" si="109"/>
        <v>B</v>
      </c>
      <c r="Q96" s="85">
        <f>IF($P96="B",B96,0)</f>
        <v>16.72</v>
      </c>
      <c r="R96" s="85">
        <f t="shared" si="99"/>
        <v>88</v>
      </c>
      <c r="S96" s="85">
        <f t="shared" si="100"/>
        <v>6</v>
      </c>
      <c r="T96" s="85">
        <f t="shared" si="101"/>
        <v>-9.9999999999997868E-3</v>
      </c>
      <c r="U96" s="85">
        <f t="shared" si="102"/>
        <v>2.5</v>
      </c>
      <c r="V96" s="85">
        <f t="shared" si="103"/>
        <v>193.5</v>
      </c>
      <c r="W96" s="33"/>
      <c r="X96" s="85">
        <f t="shared" si="110"/>
        <v>0</v>
      </c>
      <c r="Y96" s="85">
        <f t="shared" si="104"/>
        <v>0</v>
      </c>
      <c r="Z96" s="85">
        <f t="shared" si="105"/>
        <v>0</v>
      </c>
      <c r="AA96" s="85">
        <f t="shared" si="106"/>
        <v>0</v>
      </c>
      <c r="AB96" s="85">
        <f t="shared" si="107"/>
        <v>0</v>
      </c>
      <c r="AC96" s="85">
        <f t="shared" si="108"/>
        <v>0</v>
      </c>
    </row>
    <row r="97" spans="1:29" x14ac:dyDescent="0.3">
      <c r="A97" s="67">
        <v>-173</v>
      </c>
      <c r="B97" s="85">
        <v>17.920000000000002</v>
      </c>
      <c r="C97" s="85">
        <v>60</v>
      </c>
      <c r="D97" s="85">
        <v>3.75</v>
      </c>
      <c r="E97" s="85">
        <v>0</v>
      </c>
      <c r="F97" s="85">
        <v>1.5</v>
      </c>
      <c r="G97" s="85">
        <v>123.5</v>
      </c>
      <c r="H97" s="113"/>
      <c r="P97" s="21" t="str">
        <f t="shared" si="109"/>
        <v>B</v>
      </c>
      <c r="Q97" s="85">
        <f t="shared" ref="Q97:Q106" si="111">IF($P97="B",B97,0)</f>
        <v>17.920000000000002</v>
      </c>
      <c r="R97" s="85">
        <f t="shared" si="99"/>
        <v>60</v>
      </c>
      <c r="S97" s="85">
        <f t="shared" si="100"/>
        <v>3.75</v>
      </c>
      <c r="T97" s="85">
        <f t="shared" si="101"/>
        <v>0</v>
      </c>
      <c r="U97" s="85">
        <f t="shared" si="102"/>
        <v>1.5</v>
      </c>
      <c r="V97" s="85">
        <f t="shared" si="103"/>
        <v>123.5</v>
      </c>
      <c r="W97" s="33"/>
      <c r="X97" s="85">
        <f t="shared" si="110"/>
        <v>0</v>
      </c>
      <c r="Y97" s="85">
        <f t="shared" si="104"/>
        <v>0</v>
      </c>
      <c r="Z97" s="85">
        <f t="shared" si="105"/>
        <v>0</v>
      </c>
      <c r="AA97" s="85">
        <f t="shared" si="106"/>
        <v>0</v>
      </c>
      <c r="AB97" s="85">
        <f t="shared" si="107"/>
        <v>0</v>
      </c>
      <c r="AC97" s="85">
        <f t="shared" si="108"/>
        <v>0</v>
      </c>
    </row>
    <row r="98" spans="1:29" x14ac:dyDescent="0.3">
      <c r="A98" s="67">
        <v>-157</v>
      </c>
      <c r="B98" s="85">
        <v>19.96</v>
      </c>
      <c r="C98" s="85">
        <v>49.5</v>
      </c>
      <c r="D98" s="85">
        <v>3.2</v>
      </c>
      <c r="E98" s="85">
        <v>1.0000000000000231E-2</v>
      </c>
      <c r="F98" s="85">
        <v>1.5</v>
      </c>
      <c r="G98" s="85">
        <v>91</v>
      </c>
      <c r="H98" s="113"/>
      <c r="P98" s="21" t="str">
        <f t="shared" si="109"/>
        <v>B</v>
      </c>
      <c r="Q98" s="85">
        <f t="shared" si="111"/>
        <v>19.96</v>
      </c>
      <c r="R98" s="85">
        <f t="shared" si="99"/>
        <v>49.5</v>
      </c>
      <c r="S98" s="85">
        <f t="shared" si="100"/>
        <v>3.2</v>
      </c>
      <c r="T98" s="85">
        <f t="shared" si="101"/>
        <v>1.0000000000000231E-2</v>
      </c>
      <c r="U98" s="85">
        <f t="shared" si="102"/>
        <v>1.5</v>
      </c>
      <c r="V98" s="85">
        <f t="shared" si="103"/>
        <v>91</v>
      </c>
      <c r="W98" s="33"/>
      <c r="X98" s="85">
        <f t="shared" si="110"/>
        <v>0</v>
      </c>
      <c r="Y98" s="85">
        <f t="shared" si="104"/>
        <v>0</v>
      </c>
      <c r="Z98" s="85">
        <f t="shared" si="105"/>
        <v>0</v>
      </c>
      <c r="AA98" s="85">
        <f t="shared" si="106"/>
        <v>0</v>
      </c>
      <c r="AB98" s="85">
        <f t="shared" si="107"/>
        <v>0</v>
      </c>
      <c r="AC98" s="85">
        <f t="shared" si="108"/>
        <v>0</v>
      </c>
    </row>
    <row r="99" spans="1:29" x14ac:dyDescent="0.3">
      <c r="A99" s="67">
        <v>-122.50000000000001</v>
      </c>
      <c r="B99" s="85">
        <v>21.27</v>
      </c>
      <c r="C99" s="85">
        <v>36</v>
      </c>
      <c r="D99" s="85">
        <v>2.25</v>
      </c>
      <c r="E99" s="85">
        <v>0</v>
      </c>
      <c r="F99" s="85">
        <v>1</v>
      </c>
      <c r="G99" s="85">
        <v>63</v>
      </c>
      <c r="H99" s="113"/>
      <c r="P99" s="21" t="str">
        <f t="shared" si="109"/>
        <v>B</v>
      </c>
      <c r="Q99" s="85">
        <f t="shared" si="111"/>
        <v>21.27</v>
      </c>
      <c r="R99" s="85">
        <f t="shared" si="99"/>
        <v>36</v>
      </c>
      <c r="S99" s="85">
        <f t="shared" si="100"/>
        <v>2.25</v>
      </c>
      <c r="T99" s="85">
        <f t="shared" si="101"/>
        <v>0</v>
      </c>
      <c r="U99" s="85">
        <f t="shared" si="102"/>
        <v>1</v>
      </c>
      <c r="V99" s="85">
        <f t="shared" si="103"/>
        <v>63</v>
      </c>
      <c r="W99" s="33"/>
      <c r="X99" s="85">
        <f t="shared" si="110"/>
        <v>0</v>
      </c>
      <c r="Y99" s="85">
        <f t="shared" si="104"/>
        <v>0</v>
      </c>
      <c r="Z99" s="85">
        <f t="shared" si="105"/>
        <v>0</v>
      </c>
      <c r="AA99" s="85">
        <f t="shared" si="106"/>
        <v>0</v>
      </c>
      <c r="AB99" s="85">
        <f t="shared" si="107"/>
        <v>0</v>
      </c>
      <c r="AC99" s="85">
        <f t="shared" si="108"/>
        <v>0</v>
      </c>
    </row>
    <row r="100" spans="1:29" x14ac:dyDescent="0.3">
      <c r="A100" s="67">
        <v>-125</v>
      </c>
      <c r="B100" s="85">
        <v>23.59</v>
      </c>
      <c r="C100" s="85">
        <v>33.5</v>
      </c>
      <c r="D100" s="85">
        <v>2.25</v>
      </c>
      <c r="E100" s="85">
        <v>0</v>
      </c>
      <c r="F100" s="85">
        <v>1</v>
      </c>
      <c r="G100" s="85">
        <v>52.5</v>
      </c>
      <c r="H100" s="113"/>
      <c r="P100" s="21" t="str">
        <f t="shared" si="109"/>
        <v>B</v>
      </c>
      <c r="Q100" s="85">
        <f t="shared" si="111"/>
        <v>23.59</v>
      </c>
      <c r="R100" s="85">
        <f t="shared" si="99"/>
        <v>33.5</v>
      </c>
      <c r="S100" s="85">
        <f t="shared" si="100"/>
        <v>2.25</v>
      </c>
      <c r="T100" s="85">
        <f t="shared" si="101"/>
        <v>0</v>
      </c>
      <c r="U100" s="85">
        <f t="shared" si="102"/>
        <v>1</v>
      </c>
      <c r="V100" s="85">
        <f t="shared" si="103"/>
        <v>52.5</v>
      </c>
      <c r="W100" s="33"/>
      <c r="X100" s="85">
        <f t="shared" si="110"/>
        <v>0</v>
      </c>
      <c r="Y100" s="85">
        <f t="shared" si="104"/>
        <v>0</v>
      </c>
      <c r="Z100" s="85">
        <f t="shared" si="105"/>
        <v>0</v>
      </c>
      <c r="AA100" s="85">
        <f t="shared" si="106"/>
        <v>0</v>
      </c>
      <c r="AB100" s="85">
        <f t="shared" si="107"/>
        <v>0</v>
      </c>
      <c r="AC100" s="85">
        <f t="shared" si="108"/>
        <v>0</v>
      </c>
    </row>
    <row r="101" spans="1:29" x14ac:dyDescent="0.3">
      <c r="A101" s="67">
        <v>-118.5</v>
      </c>
      <c r="B101" s="85">
        <v>25.54</v>
      </c>
      <c r="C101" s="85">
        <v>29.5</v>
      </c>
      <c r="D101" s="85">
        <v>2.0499999999999998</v>
      </c>
      <c r="E101" s="85">
        <v>0</v>
      </c>
      <c r="F101" s="85">
        <v>0.5</v>
      </c>
      <c r="G101" s="85">
        <v>42.5</v>
      </c>
      <c r="H101" s="113"/>
      <c r="P101" s="21" t="str">
        <f t="shared" si="109"/>
        <v>B</v>
      </c>
      <c r="Q101" s="85">
        <f t="shared" si="111"/>
        <v>25.54</v>
      </c>
      <c r="R101" s="85">
        <f t="shared" si="99"/>
        <v>29.5</v>
      </c>
      <c r="S101" s="85">
        <f t="shared" si="100"/>
        <v>2.0499999999999998</v>
      </c>
      <c r="T101" s="85">
        <f t="shared" si="101"/>
        <v>0</v>
      </c>
      <c r="U101" s="85">
        <f t="shared" si="102"/>
        <v>0.5</v>
      </c>
      <c r="V101" s="85">
        <f t="shared" si="103"/>
        <v>42.5</v>
      </c>
      <c r="W101" s="33"/>
      <c r="X101" s="85">
        <f t="shared" si="110"/>
        <v>0</v>
      </c>
      <c r="Y101" s="85">
        <f t="shared" si="104"/>
        <v>0</v>
      </c>
      <c r="Z101" s="85">
        <f t="shared" si="105"/>
        <v>0</v>
      </c>
      <c r="AA101" s="85">
        <f t="shared" si="106"/>
        <v>0</v>
      </c>
      <c r="AB101" s="85">
        <f t="shared" si="107"/>
        <v>0</v>
      </c>
      <c r="AC101" s="85">
        <f t="shared" si="108"/>
        <v>0</v>
      </c>
    </row>
    <row r="102" spans="1:29" x14ac:dyDescent="0.3">
      <c r="A102" s="67">
        <v>-125</v>
      </c>
      <c r="B102" s="85">
        <v>27.94</v>
      </c>
      <c r="C102" s="85">
        <v>28.499999999999996</v>
      </c>
      <c r="D102" s="85">
        <v>2.15</v>
      </c>
      <c r="E102" s="85">
        <v>0</v>
      </c>
      <c r="F102" s="85">
        <v>0.5</v>
      </c>
      <c r="G102" s="85">
        <v>37.5</v>
      </c>
      <c r="H102" s="113"/>
      <c r="P102" s="21" t="str">
        <f t="shared" si="109"/>
        <v>B</v>
      </c>
      <c r="Q102" s="85">
        <f t="shared" si="111"/>
        <v>27.94</v>
      </c>
      <c r="R102" s="85">
        <f t="shared" si="99"/>
        <v>28.499999999999996</v>
      </c>
      <c r="S102" s="85">
        <f t="shared" si="100"/>
        <v>2.15</v>
      </c>
      <c r="T102" s="85">
        <f t="shared" si="101"/>
        <v>0</v>
      </c>
      <c r="U102" s="85">
        <f t="shared" si="102"/>
        <v>0.5</v>
      </c>
      <c r="V102" s="85">
        <f t="shared" si="103"/>
        <v>37.5</v>
      </c>
      <c r="W102" s="33"/>
      <c r="X102" s="85">
        <f t="shared" si="110"/>
        <v>0</v>
      </c>
      <c r="Y102" s="85">
        <f t="shared" si="104"/>
        <v>0</v>
      </c>
      <c r="Z102" s="85">
        <f t="shared" si="105"/>
        <v>0</v>
      </c>
      <c r="AA102" s="85">
        <f t="shared" si="106"/>
        <v>0</v>
      </c>
      <c r="AB102" s="85">
        <f t="shared" si="107"/>
        <v>0</v>
      </c>
      <c r="AC102" s="85">
        <f t="shared" si="108"/>
        <v>0</v>
      </c>
    </row>
    <row r="103" spans="1:29" x14ac:dyDescent="0.3">
      <c r="A103" s="67">
        <v>-109.5</v>
      </c>
      <c r="B103" s="85">
        <v>29.42</v>
      </c>
      <c r="C103" s="85">
        <v>23.5</v>
      </c>
      <c r="D103" s="85">
        <v>1.8</v>
      </c>
      <c r="E103" s="85">
        <v>1.0000000000000009E-2</v>
      </c>
      <c r="F103" s="85">
        <v>0.5</v>
      </c>
      <c r="G103" s="85">
        <v>29.5</v>
      </c>
      <c r="H103" s="113"/>
      <c r="P103" s="21" t="str">
        <f t="shared" si="109"/>
        <v>B</v>
      </c>
      <c r="Q103" s="85">
        <f t="shared" si="111"/>
        <v>29.42</v>
      </c>
      <c r="R103" s="85">
        <f t="shared" si="99"/>
        <v>23.5</v>
      </c>
      <c r="S103" s="85">
        <f t="shared" si="100"/>
        <v>1.8</v>
      </c>
      <c r="T103" s="85">
        <f t="shared" si="101"/>
        <v>1.0000000000000009E-2</v>
      </c>
      <c r="U103" s="85">
        <f t="shared" si="102"/>
        <v>0.5</v>
      </c>
      <c r="V103" s="85">
        <f t="shared" si="103"/>
        <v>29.5</v>
      </c>
      <c r="W103" s="33"/>
      <c r="X103" s="85">
        <f t="shared" si="110"/>
        <v>0</v>
      </c>
      <c r="Y103" s="85">
        <f t="shared" si="104"/>
        <v>0</v>
      </c>
      <c r="Z103" s="85">
        <f t="shared" si="105"/>
        <v>0</v>
      </c>
      <c r="AA103" s="85">
        <f t="shared" si="106"/>
        <v>0</v>
      </c>
      <c r="AB103" s="85">
        <f t="shared" si="107"/>
        <v>0</v>
      </c>
      <c r="AC103" s="85">
        <f t="shared" si="108"/>
        <v>0</v>
      </c>
    </row>
    <row r="104" spans="1:29" x14ac:dyDescent="0.3">
      <c r="A104" s="67">
        <v>-99</v>
      </c>
      <c r="B104" s="85">
        <v>31.01</v>
      </c>
      <c r="C104" s="85">
        <v>20.5</v>
      </c>
      <c r="D104" s="85">
        <v>1.6</v>
      </c>
      <c r="E104" s="85">
        <v>4.0000000000000036E-2</v>
      </c>
      <c r="F104" s="85">
        <v>0.5</v>
      </c>
      <c r="G104" s="85">
        <v>24.000000000000004</v>
      </c>
      <c r="H104" s="113"/>
      <c r="P104" s="21" t="str">
        <f t="shared" si="109"/>
        <v>B</v>
      </c>
      <c r="Q104" s="85">
        <f t="shared" si="111"/>
        <v>31.01</v>
      </c>
      <c r="R104" s="85">
        <f t="shared" si="99"/>
        <v>20.5</v>
      </c>
      <c r="S104" s="85">
        <f t="shared" si="100"/>
        <v>1.6</v>
      </c>
      <c r="T104" s="85">
        <f t="shared" si="101"/>
        <v>4.0000000000000036E-2</v>
      </c>
      <c r="U104" s="85">
        <f t="shared" si="102"/>
        <v>0.5</v>
      </c>
      <c r="V104" s="85">
        <f t="shared" si="103"/>
        <v>24.000000000000004</v>
      </c>
      <c r="W104" s="33"/>
      <c r="X104" s="85">
        <f t="shared" si="110"/>
        <v>0</v>
      </c>
      <c r="Y104" s="85">
        <f t="shared" si="104"/>
        <v>0</v>
      </c>
      <c r="Z104" s="85">
        <f t="shared" si="105"/>
        <v>0</v>
      </c>
      <c r="AA104" s="85">
        <f t="shared" si="106"/>
        <v>0</v>
      </c>
      <c r="AB104" s="85">
        <f t="shared" si="107"/>
        <v>0</v>
      </c>
      <c r="AC104" s="85">
        <f t="shared" si="108"/>
        <v>0</v>
      </c>
    </row>
    <row r="105" spans="1:29" x14ac:dyDescent="0.3">
      <c r="A105" s="67">
        <v>-98</v>
      </c>
      <c r="B105" s="85">
        <v>32.96</v>
      </c>
      <c r="C105" s="85">
        <v>19</v>
      </c>
      <c r="D105" s="85">
        <v>1.5</v>
      </c>
      <c r="E105" s="85">
        <v>-2.0000000000000018E-2</v>
      </c>
      <c r="F105" s="85">
        <v>0.5</v>
      </c>
      <c r="G105" s="85">
        <v>21.5</v>
      </c>
      <c r="H105" s="113"/>
      <c r="P105" s="21" t="str">
        <f t="shared" si="109"/>
        <v>B</v>
      </c>
      <c r="Q105" s="85">
        <f t="shared" si="111"/>
        <v>32.96</v>
      </c>
      <c r="R105" s="85">
        <f t="shared" si="99"/>
        <v>19</v>
      </c>
      <c r="S105" s="85">
        <f t="shared" si="100"/>
        <v>1.5</v>
      </c>
      <c r="T105" s="85">
        <f t="shared" si="101"/>
        <v>-2.0000000000000018E-2</v>
      </c>
      <c r="U105" s="85">
        <f t="shared" si="102"/>
        <v>0.5</v>
      </c>
      <c r="V105" s="85">
        <f t="shared" si="103"/>
        <v>21.5</v>
      </c>
      <c r="W105" s="33"/>
      <c r="X105" s="85">
        <f t="shared" si="110"/>
        <v>0</v>
      </c>
      <c r="Y105" s="85">
        <f t="shared" si="104"/>
        <v>0</v>
      </c>
      <c r="Z105" s="85">
        <f t="shared" si="105"/>
        <v>0</v>
      </c>
      <c r="AA105" s="85">
        <f t="shared" si="106"/>
        <v>0</v>
      </c>
      <c r="AB105" s="85">
        <f t="shared" si="107"/>
        <v>0</v>
      </c>
      <c r="AC105" s="85">
        <f t="shared" si="108"/>
        <v>0</v>
      </c>
    </row>
    <row r="106" spans="1:29" x14ac:dyDescent="0.3">
      <c r="A106" s="67">
        <v>-95.5</v>
      </c>
      <c r="B106" s="85">
        <v>34.79</v>
      </c>
      <c r="C106" s="85">
        <v>17.5</v>
      </c>
      <c r="D106" s="85">
        <v>1.45</v>
      </c>
      <c r="E106" s="85">
        <v>0</v>
      </c>
      <c r="F106" s="85">
        <v>0.5</v>
      </c>
      <c r="G106" s="85">
        <v>18.5</v>
      </c>
      <c r="H106" s="113"/>
      <c r="P106" s="21" t="str">
        <f t="shared" si="109"/>
        <v>B</v>
      </c>
      <c r="Q106" s="85">
        <f t="shared" si="111"/>
        <v>34.79</v>
      </c>
      <c r="R106" s="85">
        <f t="shared" si="99"/>
        <v>17.5</v>
      </c>
      <c r="S106" s="85">
        <f t="shared" si="100"/>
        <v>1.45</v>
      </c>
      <c r="T106" s="85">
        <f t="shared" si="101"/>
        <v>0</v>
      </c>
      <c r="U106" s="85">
        <f t="shared" si="102"/>
        <v>0.5</v>
      </c>
      <c r="V106" s="85">
        <f t="shared" si="103"/>
        <v>18.5</v>
      </c>
      <c r="W106" s="33"/>
      <c r="X106" s="85">
        <f t="shared" si="110"/>
        <v>0</v>
      </c>
      <c r="Y106" s="85">
        <f t="shared" si="104"/>
        <v>0</v>
      </c>
      <c r="Z106" s="85">
        <f t="shared" si="105"/>
        <v>0</v>
      </c>
      <c r="AA106" s="85">
        <f t="shared" si="106"/>
        <v>0</v>
      </c>
      <c r="AB106" s="85">
        <f t="shared" si="107"/>
        <v>0</v>
      </c>
      <c r="AC106" s="85">
        <f t="shared" si="108"/>
        <v>0</v>
      </c>
    </row>
    <row r="107" spans="1:29" x14ac:dyDescent="0.3">
      <c r="A107" s="68">
        <v>-4639</v>
      </c>
      <c r="B107" s="86">
        <v>356.08</v>
      </c>
      <c r="C107" s="86">
        <v>1637</v>
      </c>
      <c r="D107" s="86">
        <v>291.14999999999998</v>
      </c>
      <c r="E107" s="86">
        <v>6.000000000000516E-2</v>
      </c>
      <c r="F107" s="86">
        <v>84</v>
      </c>
      <c r="G107" s="86">
        <v>3730.5</v>
      </c>
      <c r="H107" s="89"/>
      <c r="I107" s="105">
        <f>X107</f>
        <v>0</v>
      </c>
      <c r="J107" s="105">
        <f>Y107</f>
        <v>0</v>
      </c>
      <c r="K107" s="105">
        <f>Z107</f>
        <v>0</v>
      </c>
      <c r="L107" s="105">
        <f>AA107</f>
        <v>0</v>
      </c>
      <c r="M107" s="105">
        <f t="shared" ref="M107" si="112">AB107</f>
        <v>0</v>
      </c>
      <c r="N107" s="105">
        <f t="shared" ref="N107" si="113">AC107</f>
        <v>0</v>
      </c>
      <c r="P107" s="21"/>
      <c r="Q107" s="33"/>
      <c r="R107" s="33"/>
      <c r="S107" s="33"/>
      <c r="T107" s="33"/>
      <c r="U107" s="33"/>
      <c r="V107" s="33"/>
      <c r="W107" s="33"/>
      <c r="X107" s="106">
        <f>SUM(X91:X106)</f>
        <v>0</v>
      </c>
      <c r="Y107" s="106">
        <f t="shared" ref="Y107" si="114">SUM(Y91:Y106)</f>
        <v>0</v>
      </c>
      <c r="Z107" s="106">
        <f t="shared" ref="Z107" si="115">SUM(Z91:Z106)</f>
        <v>0</v>
      </c>
      <c r="AA107" s="106">
        <f t="shared" ref="AA107" si="116">SUM(AA91:AA106)</f>
        <v>0</v>
      </c>
      <c r="AB107" s="106">
        <f t="shared" ref="AB107" si="117">SUM(AB91:AB106)</f>
        <v>0</v>
      </c>
      <c r="AC107" s="106">
        <f t="shared" ref="AC107" si="118">SUM(AC91:AC106)</f>
        <v>0</v>
      </c>
    </row>
    <row r="108" spans="1:29" x14ac:dyDescent="0.3">
      <c r="A108" s="82"/>
      <c r="B108" s="89"/>
      <c r="C108" s="89"/>
      <c r="D108" s="89"/>
      <c r="E108" s="89"/>
      <c r="F108" s="89"/>
      <c r="G108" s="89"/>
      <c r="H108" s="89"/>
      <c r="P108" s="21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</row>
    <row r="109" spans="1:29" x14ac:dyDescent="0.3">
      <c r="A109" s="92"/>
      <c r="B109" s="92"/>
      <c r="C109" s="92" t="s">
        <v>129</v>
      </c>
      <c r="D109" s="92" t="s">
        <v>130</v>
      </c>
      <c r="E109" s="92" t="s">
        <v>131</v>
      </c>
      <c r="F109" s="92" t="s">
        <v>132</v>
      </c>
      <c r="G109" s="92" t="s">
        <v>133</v>
      </c>
      <c r="H109" s="92"/>
      <c r="P109" s="21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</row>
    <row r="110" spans="1:29" x14ac:dyDescent="0.3">
      <c r="A110" s="68" t="s">
        <v>119</v>
      </c>
      <c r="B110" s="68" t="s">
        <v>37</v>
      </c>
      <c r="C110" s="68" t="s">
        <v>118</v>
      </c>
      <c r="D110" s="68" t="s">
        <v>36</v>
      </c>
      <c r="E110" s="68" t="s">
        <v>156</v>
      </c>
      <c r="F110" s="68" t="s">
        <v>117</v>
      </c>
      <c r="G110" s="68" t="s">
        <v>116</v>
      </c>
      <c r="H110" s="82"/>
      <c r="P110" s="21"/>
      <c r="Q110" s="33"/>
      <c r="R110" s="33"/>
      <c r="S110" s="33"/>
      <c r="T110" s="33"/>
      <c r="U110" s="33"/>
      <c r="V110" s="33"/>
      <c r="W110" s="33"/>
      <c r="X110" s="106">
        <f t="shared" ref="X110:AC110" si="119">SUM(X111:X126)</f>
        <v>353.44000000000011</v>
      </c>
      <c r="Y110" s="106">
        <f t="shared" si="119"/>
        <v>1961</v>
      </c>
      <c r="Z110" s="106">
        <f t="shared" si="119"/>
        <v>522.1</v>
      </c>
      <c r="AA110" s="106">
        <f t="shared" si="119"/>
        <v>-4.999999999999849E-2</v>
      </c>
      <c r="AB110" s="106">
        <f t="shared" si="119"/>
        <v>-127</v>
      </c>
      <c r="AC110" s="106">
        <f t="shared" si="119"/>
        <v>4369</v>
      </c>
    </row>
    <row r="111" spans="1:29" x14ac:dyDescent="0.3">
      <c r="A111" s="67">
        <v>-90.5</v>
      </c>
      <c r="B111" s="85">
        <v>35.159999999999997</v>
      </c>
      <c r="C111" s="85">
        <v>17</v>
      </c>
      <c r="D111" s="85">
        <v>1.45</v>
      </c>
      <c r="E111" s="85">
        <v>0</v>
      </c>
      <c r="F111" s="85">
        <v>-0.5</v>
      </c>
      <c r="G111" s="85">
        <v>18</v>
      </c>
      <c r="H111" s="113"/>
      <c r="I111" s="105">
        <f>X110</f>
        <v>353.44000000000011</v>
      </c>
      <c r="J111" s="105">
        <f>Y110</f>
        <v>1961</v>
      </c>
      <c r="K111" s="105">
        <f t="shared" ref="K111" si="120">Z110</f>
        <v>522.1</v>
      </c>
      <c r="L111" s="105">
        <f t="shared" ref="L111" si="121">AA110</f>
        <v>-4.999999999999849E-2</v>
      </c>
      <c r="M111" s="105">
        <f t="shared" ref="M111" si="122">AB110</f>
        <v>-127</v>
      </c>
      <c r="N111" s="105">
        <f t="shared" ref="N111" si="123">AC110</f>
        <v>4369</v>
      </c>
      <c r="P111" s="21" t="str">
        <f>IF(A111&lt;=$B$88,"A","B")</f>
        <v>A</v>
      </c>
      <c r="Q111" s="85">
        <f t="shared" ref="Q111:Q115" si="124">IF($P111="B",B111,0)</f>
        <v>0</v>
      </c>
      <c r="R111" s="85">
        <f t="shared" ref="R111:R126" si="125">IF($P111="B",C111,0)</f>
        <v>0</v>
      </c>
      <c r="S111" s="85">
        <f t="shared" ref="S111:S126" si="126">IF($P111="B",D111,0)</f>
        <v>0</v>
      </c>
      <c r="T111" s="85">
        <f t="shared" ref="T111:T126" si="127">IF($P111="B",E111,0)</f>
        <v>0</v>
      </c>
      <c r="U111" s="85">
        <f t="shared" ref="U111:U126" si="128">IF($P111="B",F111,0)</f>
        <v>0</v>
      </c>
      <c r="V111" s="85">
        <f t="shared" ref="V111:V126" si="129">IF($P111="B",G111,0)</f>
        <v>0</v>
      </c>
      <c r="W111" s="33"/>
      <c r="X111" s="85">
        <f>IF($P111="A",B111,0)</f>
        <v>35.159999999999997</v>
      </c>
      <c r="Y111" s="85">
        <f t="shared" ref="Y111:Y126" si="130">IF($P111="A",C111,0)</f>
        <v>17</v>
      </c>
      <c r="Z111" s="85">
        <f t="shared" ref="Z111:Z126" si="131">IF($P111="A",D111,0)</f>
        <v>1.45</v>
      </c>
      <c r="AA111" s="85">
        <f t="shared" ref="AA111:AA126" si="132">IF($P111="A",E111,0)</f>
        <v>0</v>
      </c>
      <c r="AB111" s="85">
        <f t="shared" ref="AB111:AB126" si="133">IF($P111="A",F111,0)</f>
        <v>-0.5</v>
      </c>
      <c r="AC111" s="85">
        <f t="shared" ref="AC111:AC126" si="134">IF($P111="A",G111,0)</f>
        <v>18</v>
      </c>
    </row>
    <row r="112" spans="1:29" x14ac:dyDescent="0.3">
      <c r="A112" s="67">
        <v>-94</v>
      </c>
      <c r="B112" s="85">
        <v>33</v>
      </c>
      <c r="C112" s="85">
        <v>19</v>
      </c>
      <c r="D112" s="85">
        <v>1.55</v>
      </c>
      <c r="E112" s="85">
        <v>0</v>
      </c>
      <c r="F112" s="85">
        <v>-0.5</v>
      </c>
      <c r="G112" s="85">
        <v>21</v>
      </c>
      <c r="H112" s="113"/>
      <c r="P112" s="21" t="str">
        <f t="shared" ref="P112:P126" si="135">IF(A112&lt;=$B$88,"A","B")</f>
        <v>A</v>
      </c>
      <c r="Q112" s="85">
        <f t="shared" si="124"/>
        <v>0</v>
      </c>
      <c r="R112" s="85">
        <f t="shared" si="125"/>
        <v>0</v>
      </c>
      <c r="S112" s="85">
        <f t="shared" si="126"/>
        <v>0</v>
      </c>
      <c r="T112" s="85">
        <f t="shared" si="127"/>
        <v>0</v>
      </c>
      <c r="U112" s="85">
        <f t="shared" si="128"/>
        <v>0</v>
      </c>
      <c r="V112" s="85">
        <f t="shared" si="129"/>
        <v>0</v>
      </c>
      <c r="W112" s="33"/>
      <c r="X112" s="85">
        <f t="shared" ref="X112:X126" si="136">IF($P112="A",B112,0)</f>
        <v>33</v>
      </c>
      <c r="Y112" s="85">
        <f t="shared" si="130"/>
        <v>19</v>
      </c>
      <c r="Z112" s="85">
        <f t="shared" si="131"/>
        <v>1.55</v>
      </c>
      <c r="AA112" s="85">
        <f t="shared" si="132"/>
        <v>0</v>
      </c>
      <c r="AB112" s="85">
        <f t="shared" si="133"/>
        <v>-0.5</v>
      </c>
      <c r="AC112" s="85">
        <f t="shared" si="134"/>
        <v>21</v>
      </c>
    </row>
    <row r="113" spans="1:29" x14ac:dyDescent="0.3">
      <c r="A113" s="67">
        <v>-97.5</v>
      </c>
      <c r="B113" s="85">
        <v>30.82</v>
      </c>
      <c r="C113" s="85">
        <v>21</v>
      </c>
      <c r="D113" s="85">
        <v>1.65</v>
      </c>
      <c r="E113" s="85">
        <v>0</v>
      </c>
      <c r="F113" s="85">
        <v>-0.5</v>
      </c>
      <c r="G113" s="85">
        <v>25</v>
      </c>
      <c r="H113" s="113"/>
      <c r="P113" s="21" t="str">
        <f t="shared" si="135"/>
        <v>A</v>
      </c>
      <c r="Q113" s="85">
        <f t="shared" si="124"/>
        <v>0</v>
      </c>
      <c r="R113" s="85">
        <f t="shared" si="125"/>
        <v>0</v>
      </c>
      <c r="S113" s="85">
        <f t="shared" si="126"/>
        <v>0</v>
      </c>
      <c r="T113" s="85">
        <f t="shared" si="127"/>
        <v>0</v>
      </c>
      <c r="U113" s="85">
        <f t="shared" si="128"/>
        <v>0</v>
      </c>
      <c r="V113" s="85">
        <f t="shared" si="129"/>
        <v>0</v>
      </c>
      <c r="W113" s="33"/>
      <c r="X113" s="85">
        <f t="shared" si="136"/>
        <v>30.82</v>
      </c>
      <c r="Y113" s="85">
        <f t="shared" si="130"/>
        <v>21</v>
      </c>
      <c r="Z113" s="85">
        <f t="shared" si="131"/>
        <v>1.65</v>
      </c>
      <c r="AA113" s="85">
        <f t="shared" si="132"/>
        <v>0</v>
      </c>
      <c r="AB113" s="85">
        <f t="shared" si="133"/>
        <v>-0.5</v>
      </c>
      <c r="AC113" s="85">
        <f t="shared" si="134"/>
        <v>25</v>
      </c>
    </row>
    <row r="114" spans="1:29" x14ac:dyDescent="0.3">
      <c r="A114" s="67">
        <v>-100.49999999999999</v>
      </c>
      <c r="B114" s="85">
        <v>28.59</v>
      </c>
      <c r="C114" s="85">
        <v>23.5</v>
      </c>
      <c r="D114" s="85">
        <v>1.75</v>
      </c>
      <c r="E114" s="85">
        <v>0</v>
      </c>
      <c r="F114" s="85">
        <v>-0.5</v>
      </c>
      <c r="G114" s="85">
        <v>30</v>
      </c>
      <c r="H114" s="113"/>
      <c r="P114" s="21" t="str">
        <f t="shared" si="135"/>
        <v>A</v>
      </c>
      <c r="Q114" s="85">
        <f t="shared" si="124"/>
        <v>0</v>
      </c>
      <c r="R114" s="85">
        <f t="shared" si="125"/>
        <v>0</v>
      </c>
      <c r="S114" s="85">
        <f t="shared" si="126"/>
        <v>0</v>
      </c>
      <c r="T114" s="85">
        <f t="shared" si="127"/>
        <v>0</v>
      </c>
      <c r="U114" s="85">
        <f t="shared" si="128"/>
        <v>0</v>
      </c>
      <c r="V114" s="85">
        <f t="shared" si="129"/>
        <v>0</v>
      </c>
      <c r="W114" s="33"/>
      <c r="X114" s="85">
        <f t="shared" si="136"/>
        <v>28.59</v>
      </c>
      <c r="Y114" s="85">
        <f t="shared" si="130"/>
        <v>23.5</v>
      </c>
      <c r="Z114" s="85">
        <f t="shared" si="131"/>
        <v>1.75</v>
      </c>
      <c r="AA114" s="85">
        <f t="shared" si="132"/>
        <v>0</v>
      </c>
      <c r="AB114" s="85">
        <f t="shared" si="133"/>
        <v>-0.5</v>
      </c>
      <c r="AC114" s="85">
        <f t="shared" si="134"/>
        <v>30</v>
      </c>
    </row>
    <row r="115" spans="1:29" x14ac:dyDescent="0.3">
      <c r="A115" s="67">
        <v>-109.5</v>
      </c>
      <c r="B115" s="85">
        <v>26.61</v>
      </c>
      <c r="C115" s="85">
        <v>27.500000000000004</v>
      </c>
      <c r="D115" s="85">
        <v>2</v>
      </c>
      <c r="E115" s="85">
        <v>-9.9999999999997868E-3</v>
      </c>
      <c r="F115" s="85">
        <v>-0.5</v>
      </c>
      <c r="G115" s="85">
        <v>38.5</v>
      </c>
      <c r="H115" s="113"/>
      <c r="P115" s="21" t="str">
        <f t="shared" si="135"/>
        <v>A</v>
      </c>
      <c r="Q115" s="85">
        <f t="shared" si="124"/>
        <v>0</v>
      </c>
      <c r="R115" s="85">
        <f t="shared" si="125"/>
        <v>0</v>
      </c>
      <c r="S115" s="85">
        <f t="shared" si="126"/>
        <v>0</v>
      </c>
      <c r="T115" s="85">
        <f t="shared" si="127"/>
        <v>0</v>
      </c>
      <c r="U115" s="85">
        <f t="shared" si="128"/>
        <v>0</v>
      </c>
      <c r="V115" s="85">
        <f t="shared" si="129"/>
        <v>0</v>
      </c>
      <c r="W115" s="33"/>
      <c r="X115" s="85">
        <f t="shared" si="136"/>
        <v>26.61</v>
      </c>
      <c r="Y115" s="85">
        <f t="shared" si="130"/>
        <v>27.500000000000004</v>
      </c>
      <c r="Z115" s="85">
        <f t="shared" si="131"/>
        <v>2</v>
      </c>
      <c r="AA115" s="85">
        <f t="shared" si="132"/>
        <v>-9.9999999999997868E-3</v>
      </c>
      <c r="AB115" s="85">
        <f t="shared" si="133"/>
        <v>-0.5</v>
      </c>
      <c r="AC115" s="85">
        <f t="shared" si="134"/>
        <v>38.5</v>
      </c>
    </row>
    <row r="116" spans="1:29" x14ac:dyDescent="0.3">
      <c r="A116" s="67">
        <v>-122</v>
      </c>
      <c r="B116" s="85">
        <v>24.66</v>
      </c>
      <c r="C116" s="85">
        <v>33.5</v>
      </c>
      <c r="D116" s="85">
        <v>2.4</v>
      </c>
      <c r="E116" s="85">
        <v>2.9999999999999805E-2</v>
      </c>
      <c r="F116" s="85">
        <v>-1</v>
      </c>
      <c r="G116" s="85">
        <v>49.499999999999993</v>
      </c>
      <c r="H116" s="113"/>
      <c r="P116" s="21" t="str">
        <f t="shared" si="135"/>
        <v>A</v>
      </c>
      <c r="Q116" s="85">
        <f>IF($P116="B",B116,0)</f>
        <v>0</v>
      </c>
      <c r="R116" s="85">
        <f t="shared" si="125"/>
        <v>0</v>
      </c>
      <c r="S116" s="85">
        <f t="shared" si="126"/>
        <v>0</v>
      </c>
      <c r="T116" s="85">
        <f t="shared" si="127"/>
        <v>0</v>
      </c>
      <c r="U116" s="85">
        <f t="shared" si="128"/>
        <v>0</v>
      </c>
      <c r="V116" s="85">
        <f t="shared" si="129"/>
        <v>0</v>
      </c>
      <c r="W116" s="33"/>
      <c r="X116" s="85">
        <f t="shared" si="136"/>
        <v>24.66</v>
      </c>
      <c r="Y116" s="85">
        <f t="shared" si="130"/>
        <v>33.5</v>
      </c>
      <c r="Z116" s="85">
        <f t="shared" si="131"/>
        <v>2.4</v>
      </c>
      <c r="AA116" s="85">
        <f t="shared" si="132"/>
        <v>2.9999999999999805E-2</v>
      </c>
      <c r="AB116" s="85">
        <f t="shared" si="133"/>
        <v>-1</v>
      </c>
      <c r="AC116" s="85">
        <f t="shared" si="134"/>
        <v>49.499999999999993</v>
      </c>
    </row>
    <row r="117" spans="1:29" x14ac:dyDescent="0.3">
      <c r="A117" s="67">
        <v>-133.5</v>
      </c>
      <c r="B117" s="85">
        <v>22.58</v>
      </c>
      <c r="C117" s="85">
        <v>40</v>
      </c>
      <c r="D117" s="85">
        <v>2.75</v>
      </c>
      <c r="E117" s="85">
        <v>0</v>
      </c>
      <c r="F117" s="85">
        <v>-1</v>
      </c>
      <c r="G117" s="85">
        <v>65</v>
      </c>
      <c r="H117" s="113"/>
      <c r="P117" s="21" t="str">
        <f t="shared" si="135"/>
        <v>A</v>
      </c>
      <c r="Q117" s="85">
        <f t="shared" ref="Q117:Q126" si="137">IF($P117="B",B117,0)</f>
        <v>0</v>
      </c>
      <c r="R117" s="85">
        <f t="shared" si="125"/>
        <v>0</v>
      </c>
      <c r="S117" s="85">
        <f t="shared" si="126"/>
        <v>0</v>
      </c>
      <c r="T117" s="85">
        <f t="shared" si="127"/>
        <v>0</v>
      </c>
      <c r="U117" s="85">
        <f t="shared" si="128"/>
        <v>0</v>
      </c>
      <c r="V117" s="85">
        <f t="shared" si="129"/>
        <v>0</v>
      </c>
      <c r="W117" s="33"/>
      <c r="X117" s="85">
        <f t="shared" si="136"/>
        <v>22.58</v>
      </c>
      <c r="Y117" s="85">
        <f t="shared" si="130"/>
        <v>40</v>
      </c>
      <c r="Z117" s="85">
        <f t="shared" si="131"/>
        <v>2.75</v>
      </c>
      <c r="AA117" s="85">
        <f t="shared" si="132"/>
        <v>0</v>
      </c>
      <c r="AB117" s="85">
        <f t="shared" si="133"/>
        <v>-1</v>
      </c>
      <c r="AC117" s="85">
        <f t="shared" si="134"/>
        <v>65</v>
      </c>
    </row>
    <row r="118" spans="1:29" x14ac:dyDescent="0.3">
      <c r="A118" s="67">
        <v>-153.5</v>
      </c>
      <c r="B118" s="85">
        <v>20.67</v>
      </c>
      <c r="C118" s="85">
        <v>50.5</v>
      </c>
      <c r="D118" s="85">
        <v>3.45</v>
      </c>
      <c r="E118" s="85">
        <v>0</v>
      </c>
      <c r="F118" s="85">
        <v>-1.5</v>
      </c>
      <c r="G118" s="85">
        <v>90.000000000000014</v>
      </c>
      <c r="H118" s="113"/>
      <c r="P118" s="21" t="str">
        <f t="shared" si="135"/>
        <v>A</v>
      </c>
      <c r="Q118" s="85">
        <f t="shared" si="137"/>
        <v>0</v>
      </c>
      <c r="R118" s="85">
        <f t="shared" si="125"/>
        <v>0</v>
      </c>
      <c r="S118" s="85">
        <f t="shared" si="126"/>
        <v>0</v>
      </c>
      <c r="T118" s="85">
        <f t="shared" si="127"/>
        <v>0</v>
      </c>
      <c r="U118" s="85">
        <f t="shared" si="128"/>
        <v>0</v>
      </c>
      <c r="V118" s="85">
        <f t="shared" si="129"/>
        <v>0</v>
      </c>
      <c r="W118" s="33"/>
      <c r="X118" s="85">
        <f t="shared" si="136"/>
        <v>20.67</v>
      </c>
      <c r="Y118" s="85">
        <f t="shared" si="130"/>
        <v>50.5</v>
      </c>
      <c r="Z118" s="85">
        <f t="shared" si="131"/>
        <v>3.45</v>
      </c>
      <c r="AA118" s="85">
        <f t="shared" si="132"/>
        <v>0</v>
      </c>
      <c r="AB118" s="85">
        <f t="shared" si="133"/>
        <v>-1.5</v>
      </c>
      <c r="AC118" s="85">
        <f t="shared" si="134"/>
        <v>90.000000000000014</v>
      </c>
    </row>
    <row r="119" spans="1:29" x14ac:dyDescent="0.3">
      <c r="A119" s="67">
        <v>-194</v>
      </c>
      <c r="B119" s="85">
        <v>19.11</v>
      </c>
      <c r="C119" s="85">
        <v>69.5</v>
      </c>
      <c r="D119" s="85">
        <v>4.95</v>
      </c>
      <c r="E119" s="85">
        <v>0</v>
      </c>
      <c r="F119" s="85">
        <v>-2</v>
      </c>
      <c r="G119" s="85">
        <v>133.5</v>
      </c>
      <c r="H119" s="113"/>
      <c r="P119" s="21" t="str">
        <f t="shared" si="135"/>
        <v>A</v>
      </c>
      <c r="Q119" s="85">
        <f t="shared" si="137"/>
        <v>0</v>
      </c>
      <c r="R119" s="85">
        <f t="shared" si="125"/>
        <v>0</v>
      </c>
      <c r="S119" s="85">
        <f t="shared" si="126"/>
        <v>0</v>
      </c>
      <c r="T119" s="85">
        <f t="shared" si="127"/>
        <v>0</v>
      </c>
      <c r="U119" s="85">
        <f t="shared" si="128"/>
        <v>0</v>
      </c>
      <c r="V119" s="85">
        <f t="shared" si="129"/>
        <v>0</v>
      </c>
      <c r="W119" s="33"/>
      <c r="X119" s="85">
        <f t="shared" si="136"/>
        <v>19.11</v>
      </c>
      <c r="Y119" s="85">
        <f t="shared" si="130"/>
        <v>69.5</v>
      </c>
      <c r="Z119" s="85">
        <f t="shared" si="131"/>
        <v>4.95</v>
      </c>
      <c r="AA119" s="85">
        <f t="shared" si="132"/>
        <v>0</v>
      </c>
      <c r="AB119" s="85">
        <f t="shared" si="133"/>
        <v>-2</v>
      </c>
      <c r="AC119" s="85">
        <f t="shared" si="134"/>
        <v>133.5</v>
      </c>
    </row>
    <row r="120" spans="1:29" x14ac:dyDescent="0.3">
      <c r="A120" s="67">
        <v>-277.5</v>
      </c>
      <c r="B120" s="85">
        <v>18.18</v>
      </c>
      <c r="C120" s="85">
        <v>105</v>
      </c>
      <c r="D120" s="85">
        <v>8.65</v>
      </c>
      <c r="E120" s="85">
        <v>0</v>
      </c>
      <c r="F120" s="85">
        <v>-3.5000000000000004</v>
      </c>
      <c r="G120" s="85">
        <v>213</v>
      </c>
      <c r="H120" s="113"/>
      <c r="P120" s="21" t="str">
        <f t="shared" si="135"/>
        <v>A</v>
      </c>
      <c r="Q120" s="85">
        <f t="shared" si="137"/>
        <v>0</v>
      </c>
      <c r="R120" s="85">
        <f t="shared" si="125"/>
        <v>0</v>
      </c>
      <c r="S120" s="85">
        <f t="shared" si="126"/>
        <v>0</v>
      </c>
      <c r="T120" s="85">
        <f t="shared" si="127"/>
        <v>0</v>
      </c>
      <c r="U120" s="85">
        <f t="shared" si="128"/>
        <v>0</v>
      </c>
      <c r="V120" s="85">
        <f t="shared" si="129"/>
        <v>0</v>
      </c>
      <c r="W120" s="33"/>
      <c r="X120" s="85">
        <f t="shared" si="136"/>
        <v>18.18</v>
      </c>
      <c r="Y120" s="85">
        <f t="shared" si="130"/>
        <v>105</v>
      </c>
      <c r="Z120" s="85">
        <f t="shared" si="131"/>
        <v>8.65</v>
      </c>
      <c r="AA120" s="85">
        <f t="shared" si="132"/>
        <v>0</v>
      </c>
      <c r="AB120" s="85">
        <f t="shared" si="133"/>
        <v>-3.5000000000000004</v>
      </c>
      <c r="AC120" s="85">
        <f t="shared" si="134"/>
        <v>213</v>
      </c>
    </row>
    <row r="121" spans="1:29" x14ac:dyDescent="0.3">
      <c r="A121" s="67">
        <v>-335.5</v>
      </c>
      <c r="B121" s="85">
        <v>16.420000000000002</v>
      </c>
      <c r="C121" s="85">
        <v>142.5</v>
      </c>
      <c r="D121" s="85">
        <v>12.6</v>
      </c>
      <c r="E121" s="85">
        <v>-9.9999999999997868E-3</v>
      </c>
      <c r="F121" s="85">
        <v>-5</v>
      </c>
      <c r="G121" s="85">
        <v>320</v>
      </c>
      <c r="H121" s="113"/>
      <c r="P121" s="21" t="str">
        <f t="shared" si="135"/>
        <v>A</v>
      </c>
      <c r="Q121" s="85">
        <f t="shared" si="137"/>
        <v>0</v>
      </c>
      <c r="R121" s="85">
        <f t="shared" si="125"/>
        <v>0</v>
      </c>
      <c r="S121" s="85">
        <f t="shared" si="126"/>
        <v>0</v>
      </c>
      <c r="T121" s="85">
        <f t="shared" si="127"/>
        <v>0</v>
      </c>
      <c r="U121" s="85">
        <f t="shared" si="128"/>
        <v>0</v>
      </c>
      <c r="V121" s="85">
        <f t="shared" si="129"/>
        <v>0</v>
      </c>
      <c r="W121" s="33"/>
      <c r="X121" s="85">
        <f t="shared" si="136"/>
        <v>16.420000000000002</v>
      </c>
      <c r="Y121" s="85">
        <f t="shared" si="130"/>
        <v>142.5</v>
      </c>
      <c r="Z121" s="85">
        <f t="shared" si="131"/>
        <v>12.6</v>
      </c>
      <c r="AA121" s="85">
        <f t="shared" si="132"/>
        <v>-9.9999999999997868E-3</v>
      </c>
      <c r="AB121" s="85">
        <f t="shared" si="133"/>
        <v>-5</v>
      </c>
      <c r="AC121" s="85">
        <f t="shared" si="134"/>
        <v>320</v>
      </c>
    </row>
    <row r="122" spans="1:29" x14ac:dyDescent="0.3">
      <c r="A122" s="67">
        <v>-497</v>
      </c>
      <c r="B122" s="85">
        <v>16.36</v>
      </c>
      <c r="C122" s="85">
        <v>215.49999999999997</v>
      </c>
      <c r="D122" s="85">
        <v>26.3</v>
      </c>
      <c r="E122" s="85">
        <v>1.0000000000001563E-2</v>
      </c>
      <c r="F122" s="85">
        <v>-9</v>
      </c>
      <c r="G122" s="85">
        <v>485</v>
      </c>
      <c r="H122" s="113"/>
      <c r="P122" s="21" t="str">
        <f t="shared" si="135"/>
        <v>A</v>
      </c>
      <c r="Q122" s="85">
        <f t="shared" si="137"/>
        <v>0</v>
      </c>
      <c r="R122" s="85">
        <f t="shared" si="125"/>
        <v>0</v>
      </c>
      <c r="S122" s="85">
        <f t="shared" si="126"/>
        <v>0</v>
      </c>
      <c r="T122" s="85">
        <f t="shared" si="127"/>
        <v>0</v>
      </c>
      <c r="U122" s="85">
        <f t="shared" si="128"/>
        <v>0</v>
      </c>
      <c r="V122" s="85">
        <f t="shared" si="129"/>
        <v>0</v>
      </c>
      <c r="W122" s="33"/>
      <c r="X122" s="85">
        <f t="shared" si="136"/>
        <v>16.36</v>
      </c>
      <c r="Y122" s="85">
        <f t="shared" si="130"/>
        <v>215.49999999999997</v>
      </c>
      <c r="Z122" s="85">
        <f t="shared" si="131"/>
        <v>26.3</v>
      </c>
      <c r="AA122" s="85">
        <f t="shared" si="132"/>
        <v>1.0000000000001563E-2</v>
      </c>
      <c r="AB122" s="85">
        <f t="shared" si="133"/>
        <v>-9</v>
      </c>
      <c r="AC122" s="85">
        <f t="shared" si="134"/>
        <v>485</v>
      </c>
    </row>
    <row r="123" spans="1:29" x14ac:dyDescent="0.3">
      <c r="A123" s="67">
        <v>-602.5</v>
      </c>
      <c r="B123" s="85">
        <v>15.66</v>
      </c>
      <c r="C123" s="85">
        <v>279.5</v>
      </c>
      <c r="D123" s="85">
        <v>46.1</v>
      </c>
      <c r="E123" s="85">
        <v>-3.9999999999999147E-2</v>
      </c>
      <c r="F123" s="85">
        <v>-14.000000000000002</v>
      </c>
      <c r="G123" s="85">
        <v>658</v>
      </c>
      <c r="H123" s="113"/>
      <c r="P123" s="21" t="str">
        <f t="shared" si="135"/>
        <v>A</v>
      </c>
      <c r="Q123" s="85">
        <f t="shared" si="137"/>
        <v>0</v>
      </c>
      <c r="R123" s="85">
        <f t="shared" si="125"/>
        <v>0</v>
      </c>
      <c r="S123" s="85">
        <f t="shared" si="126"/>
        <v>0</v>
      </c>
      <c r="T123" s="85">
        <f t="shared" si="127"/>
        <v>0</v>
      </c>
      <c r="U123" s="85">
        <f t="shared" si="128"/>
        <v>0</v>
      </c>
      <c r="V123" s="85">
        <f t="shared" si="129"/>
        <v>0</v>
      </c>
      <c r="W123" s="33"/>
      <c r="X123" s="85">
        <f t="shared" si="136"/>
        <v>15.66</v>
      </c>
      <c r="Y123" s="85">
        <f t="shared" si="130"/>
        <v>279.5</v>
      </c>
      <c r="Z123" s="85">
        <f t="shared" si="131"/>
        <v>46.1</v>
      </c>
      <c r="AA123" s="85">
        <f t="shared" si="132"/>
        <v>-3.9999999999999147E-2</v>
      </c>
      <c r="AB123" s="85">
        <f t="shared" si="133"/>
        <v>-14.000000000000002</v>
      </c>
      <c r="AC123" s="85">
        <f t="shared" si="134"/>
        <v>658</v>
      </c>
    </row>
    <row r="124" spans="1:29" x14ac:dyDescent="0.3">
      <c r="A124" s="67">
        <v>-653</v>
      </c>
      <c r="B124" s="85">
        <v>15.26</v>
      </c>
      <c r="C124" s="85">
        <v>323</v>
      </c>
      <c r="D124" s="85">
        <v>79.650000000000006</v>
      </c>
      <c r="E124" s="85">
        <v>0</v>
      </c>
      <c r="F124" s="85">
        <v>-21.5</v>
      </c>
      <c r="G124" s="85">
        <v>780</v>
      </c>
      <c r="H124" s="113"/>
      <c r="P124" s="21" t="str">
        <f t="shared" si="135"/>
        <v>A</v>
      </c>
      <c r="Q124" s="85">
        <f t="shared" si="137"/>
        <v>0</v>
      </c>
      <c r="R124" s="85">
        <f t="shared" si="125"/>
        <v>0</v>
      </c>
      <c r="S124" s="85">
        <f t="shared" si="126"/>
        <v>0</v>
      </c>
      <c r="T124" s="85">
        <f t="shared" si="127"/>
        <v>0</v>
      </c>
      <c r="U124" s="85">
        <f t="shared" si="128"/>
        <v>0</v>
      </c>
      <c r="V124" s="85">
        <f t="shared" si="129"/>
        <v>0</v>
      </c>
      <c r="W124" s="33"/>
      <c r="X124" s="85">
        <f t="shared" si="136"/>
        <v>15.26</v>
      </c>
      <c r="Y124" s="85">
        <f t="shared" si="130"/>
        <v>323</v>
      </c>
      <c r="Z124" s="85">
        <f t="shared" si="131"/>
        <v>79.650000000000006</v>
      </c>
      <c r="AA124" s="85">
        <f t="shared" si="132"/>
        <v>0</v>
      </c>
      <c r="AB124" s="85">
        <f t="shared" si="133"/>
        <v>-21.5</v>
      </c>
      <c r="AC124" s="85">
        <f t="shared" si="134"/>
        <v>780</v>
      </c>
    </row>
    <row r="125" spans="1:29" x14ac:dyDescent="0.3">
      <c r="A125" s="67">
        <v>-601.5</v>
      </c>
      <c r="B125" s="85">
        <v>15.1</v>
      </c>
      <c r="C125" s="85">
        <v>321</v>
      </c>
      <c r="D125" s="85">
        <v>129.75</v>
      </c>
      <c r="E125" s="85">
        <v>0</v>
      </c>
      <c r="F125" s="85">
        <v>-29.5</v>
      </c>
      <c r="G125" s="85">
        <v>783.5</v>
      </c>
      <c r="H125" s="113"/>
      <c r="P125" s="21" t="str">
        <f t="shared" si="135"/>
        <v>A</v>
      </c>
      <c r="Q125" s="85">
        <f t="shared" si="137"/>
        <v>0</v>
      </c>
      <c r="R125" s="85">
        <f t="shared" si="125"/>
        <v>0</v>
      </c>
      <c r="S125" s="85">
        <f t="shared" si="126"/>
        <v>0</v>
      </c>
      <c r="T125" s="85">
        <f t="shared" si="127"/>
        <v>0</v>
      </c>
      <c r="U125" s="85">
        <f t="shared" si="128"/>
        <v>0</v>
      </c>
      <c r="V125" s="85">
        <f t="shared" si="129"/>
        <v>0</v>
      </c>
      <c r="W125" s="33"/>
      <c r="X125" s="85">
        <f t="shared" si="136"/>
        <v>15.1</v>
      </c>
      <c r="Y125" s="85">
        <f t="shared" si="130"/>
        <v>321</v>
      </c>
      <c r="Z125" s="85">
        <f t="shared" si="131"/>
        <v>129.75</v>
      </c>
      <c r="AA125" s="85">
        <f t="shared" si="132"/>
        <v>0</v>
      </c>
      <c r="AB125" s="85">
        <f t="shared" si="133"/>
        <v>-29.5</v>
      </c>
      <c r="AC125" s="85">
        <f t="shared" si="134"/>
        <v>783.5</v>
      </c>
    </row>
    <row r="126" spans="1:29" x14ac:dyDescent="0.3">
      <c r="A126" s="67">
        <v>-462</v>
      </c>
      <c r="B126" s="85">
        <v>15.26</v>
      </c>
      <c r="C126" s="85">
        <v>273</v>
      </c>
      <c r="D126" s="85">
        <v>197.1</v>
      </c>
      <c r="E126" s="85">
        <v>-3.0000000000001137E-2</v>
      </c>
      <c r="F126" s="85">
        <v>-36.5</v>
      </c>
      <c r="G126" s="85">
        <v>659</v>
      </c>
      <c r="H126" s="113"/>
      <c r="P126" s="21" t="str">
        <f t="shared" si="135"/>
        <v>A</v>
      </c>
      <c r="Q126" s="85">
        <f t="shared" si="137"/>
        <v>0</v>
      </c>
      <c r="R126" s="85">
        <f t="shared" si="125"/>
        <v>0</v>
      </c>
      <c r="S126" s="85">
        <f t="shared" si="126"/>
        <v>0</v>
      </c>
      <c r="T126" s="85">
        <f t="shared" si="127"/>
        <v>0</v>
      </c>
      <c r="U126" s="85">
        <f t="shared" si="128"/>
        <v>0</v>
      </c>
      <c r="V126" s="85">
        <f t="shared" si="129"/>
        <v>0</v>
      </c>
      <c r="W126" s="33"/>
      <c r="X126" s="85">
        <f t="shared" si="136"/>
        <v>15.26</v>
      </c>
      <c r="Y126" s="85">
        <f t="shared" si="130"/>
        <v>273</v>
      </c>
      <c r="Z126" s="85">
        <f t="shared" si="131"/>
        <v>197.1</v>
      </c>
      <c r="AA126" s="85">
        <f t="shared" si="132"/>
        <v>-3.0000000000001137E-2</v>
      </c>
      <c r="AB126" s="85">
        <f t="shared" si="133"/>
        <v>-36.5</v>
      </c>
      <c r="AC126" s="85">
        <f t="shared" si="134"/>
        <v>659</v>
      </c>
    </row>
    <row r="127" spans="1:29" x14ac:dyDescent="0.3">
      <c r="A127" s="68">
        <v>-4524</v>
      </c>
      <c r="B127" s="87">
        <v>353.44000000000011</v>
      </c>
      <c r="C127" s="87">
        <v>1961</v>
      </c>
      <c r="D127" s="87">
        <v>522.1</v>
      </c>
      <c r="E127" s="87">
        <v>-4.999999999999849E-2</v>
      </c>
      <c r="F127" s="87">
        <v>-127</v>
      </c>
      <c r="G127" s="87">
        <v>4369</v>
      </c>
      <c r="H127" s="114"/>
      <c r="I127" s="105">
        <f>Q127</f>
        <v>0</v>
      </c>
      <c r="J127" s="105">
        <f>R127</f>
        <v>0</v>
      </c>
      <c r="K127" s="105">
        <f t="shared" ref="K127" si="138">S127</f>
        <v>0</v>
      </c>
      <c r="L127" s="105">
        <f t="shared" ref="L127" si="139">T127</f>
        <v>0</v>
      </c>
      <c r="M127" s="105">
        <f t="shared" ref="M127" si="140">U127</f>
        <v>0</v>
      </c>
      <c r="N127" s="105">
        <f t="shared" ref="N127" si="141">V127</f>
        <v>0</v>
      </c>
      <c r="P127" s="21"/>
      <c r="Q127" s="106">
        <f t="shared" ref="Q127:V127" si="142">+SUM(Q111:Q126)</f>
        <v>0</v>
      </c>
      <c r="R127" s="106">
        <f t="shared" si="142"/>
        <v>0</v>
      </c>
      <c r="S127" s="106">
        <f t="shared" si="142"/>
        <v>0</v>
      </c>
      <c r="T127" s="106">
        <f t="shared" si="142"/>
        <v>0</v>
      </c>
      <c r="U127" s="106">
        <f t="shared" si="142"/>
        <v>0</v>
      </c>
      <c r="V127" s="106">
        <f t="shared" si="142"/>
        <v>0</v>
      </c>
      <c r="W127" s="33"/>
      <c r="X127" s="33"/>
      <c r="Y127" s="33"/>
      <c r="Z127" s="33"/>
      <c r="AA127" s="33"/>
      <c r="AB127" s="33"/>
      <c r="AC127" s="33"/>
    </row>
    <row r="129" spans="1:29" x14ac:dyDescent="0.3">
      <c r="A129" s="69"/>
      <c r="B129" s="69"/>
      <c r="C129" s="69" t="s">
        <v>4</v>
      </c>
      <c r="D129" s="97"/>
      <c r="E129" s="97"/>
      <c r="F129" s="69" t="s">
        <v>136</v>
      </c>
      <c r="G129" s="69" t="s">
        <v>6</v>
      </c>
      <c r="H129" s="82"/>
    </row>
    <row r="130" spans="1:29" x14ac:dyDescent="0.3">
      <c r="A130" s="94"/>
      <c r="B130" s="83"/>
      <c r="C130" s="95">
        <v>44987</v>
      </c>
      <c r="D130" s="95"/>
      <c r="E130" s="33"/>
      <c r="F130" s="98">
        <v>44984</v>
      </c>
      <c r="G130" s="96">
        <v>0.38912037037037034</v>
      </c>
      <c r="H130" s="112"/>
    </row>
    <row r="131" spans="1:29" x14ac:dyDescent="0.3">
      <c r="A131" s="91"/>
      <c r="B131" s="92"/>
      <c r="C131" s="92" t="s">
        <v>122</v>
      </c>
      <c r="D131" s="92" t="s">
        <v>123</v>
      </c>
      <c r="E131" s="92" t="s">
        <v>124</v>
      </c>
      <c r="F131" s="92" t="s">
        <v>125</v>
      </c>
      <c r="G131" s="92" t="s">
        <v>126</v>
      </c>
      <c r="H131" s="92"/>
    </row>
    <row r="132" spans="1:29" x14ac:dyDescent="0.3">
      <c r="A132" s="68" t="s">
        <v>112</v>
      </c>
      <c r="B132" s="68" t="s">
        <v>32</v>
      </c>
      <c r="C132" s="68" t="s">
        <v>113</v>
      </c>
      <c r="D132" s="68" t="s">
        <v>33</v>
      </c>
      <c r="E132" s="68" t="s">
        <v>155</v>
      </c>
      <c r="F132" s="68" t="s">
        <v>114</v>
      </c>
      <c r="G132" s="68" t="s">
        <v>115</v>
      </c>
      <c r="H132" s="82"/>
      <c r="P132" s="21"/>
      <c r="Q132" s="106">
        <f>+SUM(Q133:Q148)</f>
        <v>372.02</v>
      </c>
      <c r="R132" s="106">
        <f t="shared" ref="R132" si="143">+SUM(R133:R148)</f>
        <v>1458</v>
      </c>
      <c r="S132" s="106">
        <f t="shared" ref="S132" si="144">+SUM(S133:S148)</f>
        <v>217.39999999999998</v>
      </c>
      <c r="T132" s="106">
        <f t="shared" ref="T132" si="145">+SUM(T133:T148)</f>
        <v>0.14999999999999902</v>
      </c>
      <c r="U132" s="106">
        <f t="shared" ref="U132" si="146">+SUM(U133:U148)</f>
        <v>67.5</v>
      </c>
      <c r="V132" s="106">
        <f t="shared" ref="V132" si="147">+SUM(V133:V148)</f>
        <v>3231.5</v>
      </c>
      <c r="W132" s="33"/>
      <c r="X132" s="33"/>
      <c r="Y132" s="33"/>
      <c r="Z132" s="33"/>
      <c r="AA132" s="33"/>
      <c r="AB132" s="33"/>
      <c r="AC132" s="33"/>
    </row>
    <row r="133" spans="1:29" x14ac:dyDescent="0.3">
      <c r="A133" s="67">
        <v>-885.5</v>
      </c>
      <c r="B133" s="85">
        <v>15.43</v>
      </c>
      <c r="C133" s="85">
        <v>326.5</v>
      </c>
      <c r="D133" s="85">
        <v>92.7</v>
      </c>
      <c r="E133" s="85">
        <v>4.9999999999997158E-2</v>
      </c>
      <c r="F133" s="85">
        <v>24</v>
      </c>
      <c r="G133" s="85">
        <v>787.00000000000011</v>
      </c>
      <c r="H133" s="113"/>
      <c r="I133" s="105">
        <f t="shared" ref="I133:N133" si="148">Q132</f>
        <v>372.02</v>
      </c>
      <c r="J133" s="105">
        <f t="shared" si="148"/>
        <v>1458</v>
      </c>
      <c r="K133" s="105">
        <f t="shared" si="148"/>
        <v>217.39999999999998</v>
      </c>
      <c r="L133" s="105">
        <f t="shared" si="148"/>
        <v>0.14999999999999902</v>
      </c>
      <c r="M133" s="105">
        <f t="shared" si="148"/>
        <v>67.5</v>
      </c>
      <c r="N133" s="105">
        <f t="shared" si="148"/>
        <v>3231.5</v>
      </c>
      <c r="P133" s="21" t="str">
        <f>IF(A133&gt;=$B$130,"A","B")</f>
        <v>B</v>
      </c>
      <c r="Q133" s="85">
        <f t="shared" ref="Q133:Q137" si="149">IF($P133="B",B133,0)</f>
        <v>15.43</v>
      </c>
      <c r="R133" s="85">
        <f t="shared" ref="R133:R148" si="150">IF($P133="B",C133,0)</f>
        <v>326.5</v>
      </c>
      <c r="S133" s="85">
        <f t="shared" ref="S133:S148" si="151">IF($P133="B",D133,0)</f>
        <v>92.7</v>
      </c>
      <c r="T133" s="85">
        <f t="shared" ref="T133:T148" si="152">IF($P133="B",E133,0)</f>
        <v>4.9999999999997158E-2</v>
      </c>
      <c r="U133" s="85">
        <f t="shared" ref="U133:U148" si="153">IF($P133="B",F133,0)</f>
        <v>24</v>
      </c>
      <c r="V133" s="85">
        <f t="shared" ref="V133:V148" si="154">IF($P133="B",G133,0)</f>
        <v>787.00000000000011</v>
      </c>
      <c r="W133" s="33"/>
      <c r="X133" s="85">
        <f>IF($P133="A",B133,0)</f>
        <v>0</v>
      </c>
      <c r="Y133" s="85">
        <f t="shared" ref="Y133:Y148" si="155">IF($P133="A",C133,0)</f>
        <v>0</v>
      </c>
      <c r="Z133" s="85">
        <f t="shared" ref="Z133:Z148" si="156">IF($P133="A",D133,0)</f>
        <v>0</v>
      </c>
      <c r="AA133" s="85">
        <f t="shared" ref="AA133:AA148" si="157">IF($P133="A",E133,0)</f>
        <v>0</v>
      </c>
      <c r="AB133" s="85">
        <f t="shared" ref="AB133:AB148" si="158">IF($P133="A",F133,0)</f>
        <v>0</v>
      </c>
      <c r="AC133" s="85">
        <f t="shared" ref="AC133:AC148" si="159">IF($P133="A",G133,0)</f>
        <v>0</v>
      </c>
    </row>
    <row r="134" spans="1:29" x14ac:dyDescent="0.3">
      <c r="A134" s="67">
        <v>-764.5</v>
      </c>
      <c r="B134" s="85">
        <v>15.23</v>
      </c>
      <c r="C134" s="85">
        <v>294.5</v>
      </c>
      <c r="D134" s="85">
        <v>52.2</v>
      </c>
      <c r="E134" s="85">
        <v>3.0000000000001137E-2</v>
      </c>
      <c r="F134" s="85">
        <v>16</v>
      </c>
      <c r="G134" s="85">
        <v>718.5</v>
      </c>
      <c r="H134" s="113"/>
      <c r="P134" s="21" t="str">
        <f t="shared" ref="P134:P148" si="160">IF(A134&gt;=$B$130,"A","B")</f>
        <v>B</v>
      </c>
      <c r="Q134" s="85">
        <f t="shared" si="149"/>
        <v>15.23</v>
      </c>
      <c r="R134" s="85">
        <f t="shared" si="150"/>
        <v>294.5</v>
      </c>
      <c r="S134" s="85">
        <f t="shared" si="151"/>
        <v>52.2</v>
      </c>
      <c r="T134" s="85">
        <f t="shared" si="152"/>
        <v>3.0000000000001137E-2</v>
      </c>
      <c r="U134" s="85">
        <f t="shared" si="153"/>
        <v>16</v>
      </c>
      <c r="V134" s="85">
        <f t="shared" si="154"/>
        <v>718.5</v>
      </c>
      <c r="W134" s="33"/>
      <c r="X134" s="85">
        <f t="shared" ref="X134:X148" si="161">IF($P134="A",B134,0)</f>
        <v>0</v>
      </c>
      <c r="Y134" s="85">
        <f t="shared" si="155"/>
        <v>0</v>
      </c>
      <c r="Z134" s="85">
        <f t="shared" si="156"/>
        <v>0</v>
      </c>
      <c r="AA134" s="85">
        <f t="shared" si="157"/>
        <v>0</v>
      </c>
      <c r="AB134" s="85">
        <f t="shared" si="158"/>
        <v>0</v>
      </c>
      <c r="AC134" s="85">
        <f t="shared" si="159"/>
        <v>0</v>
      </c>
    </row>
    <row r="135" spans="1:29" x14ac:dyDescent="0.3">
      <c r="A135" s="67">
        <v>-579.5</v>
      </c>
      <c r="B135" s="85">
        <v>15.27</v>
      </c>
      <c r="C135" s="85">
        <v>227.5</v>
      </c>
      <c r="D135" s="85">
        <v>27.2</v>
      </c>
      <c r="E135" s="85">
        <v>0</v>
      </c>
      <c r="F135" s="85">
        <v>10</v>
      </c>
      <c r="G135" s="85">
        <v>553</v>
      </c>
      <c r="H135" s="113"/>
      <c r="P135" s="21" t="str">
        <f t="shared" si="160"/>
        <v>B</v>
      </c>
      <c r="Q135" s="85">
        <f t="shared" si="149"/>
        <v>15.27</v>
      </c>
      <c r="R135" s="85">
        <f t="shared" si="150"/>
        <v>227.5</v>
      </c>
      <c r="S135" s="85">
        <f t="shared" si="151"/>
        <v>27.2</v>
      </c>
      <c r="T135" s="85">
        <f t="shared" si="152"/>
        <v>0</v>
      </c>
      <c r="U135" s="85">
        <f t="shared" si="153"/>
        <v>10</v>
      </c>
      <c r="V135" s="85">
        <f t="shared" si="154"/>
        <v>553</v>
      </c>
      <c r="W135" s="33"/>
      <c r="X135" s="85">
        <f t="shared" si="161"/>
        <v>0</v>
      </c>
      <c r="Y135" s="85">
        <f t="shared" si="155"/>
        <v>0</v>
      </c>
      <c r="Z135" s="85">
        <f t="shared" si="156"/>
        <v>0</v>
      </c>
      <c r="AA135" s="85">
        <f t="shared" si="157"/>
        <v>0</v>
      </c>
      <c r="AB135" s="85">
        <f t="shared" si="158"/>
        <v>0</v>
      </c>
      <c r="AC135" s="85">
        <f t="shared" si="159"/>
        <v>0</v>
      </c>
    </row>
    <row r="136" spans="1:29" x14ac:dyDescent="0.3">
      <c r="A136" s="67">
        <v>-396.5</v>
      </c>
      <c r="B136" s="85">
        <v>15.56</v>
      </c>
      <c r="C136" s="85">
        <v>155</v>
      </c>
      <c r="D136" s="85">
        <v>13.6</v>
      </c>
      <c r="E136" s="85">
        <v>9.9999999999997868E-3</v>
      </c>
      <c r="F136" s="85">
        <v>5.5</v>
      </c>
      <c r="G136" s="85">
        <v>370</v>
      </c>
      <c r="H136" s="113"/>
      <c r="P136" s="21" t="str">
        <f t="shared" si="160"/>
        <v>B</v>
      </c>
      <c r="Q136" s="85">
        <f t="shared" si="149"/>
        <v>15.56</v>
      </c>
      <c r="R136" s="85">
        <f t="shared" si="150"/>
        <v>155</v>
      </c>
      <c r="S136" s="85">
        <f t="shared" si="151"/>
        <v>13.6</v>
      </c>
      <c r="T136" s="85">
        <f t="shared" si="152"/>
        <v>9.9999999999997868E-3</v>
      </c>
      <c r="U136" s="85">
        <f t="shared" si="153"/>
        <v>5.5</v>
      </c>
      <c r="V136" s="85">
        <f t="shared" si="154"/>
        <v>370</v>
      </c>
      <c r="W136" s="33"/>
      <c r="X136" s="85">
        <f t="shared" si="161"/>
        <v>0</v>
      </c>
      <c r="Y136" s="85">
        <f t="shared" si="155"/>
        <v>0</v>
      </c>
      <c r="Z136" s="85">
        <f t="shared" si="156"/>
        <v>0</v>
      </c>
      <c r="AA136" s="85">
        <f t="shared" si="157"/>
        <v>0</v>
      </c>
      <c r="AB136" s="85">
        <f t="shared" si="158"/>
        <v>0</v>
      </c>
      <c r="AC136" s="85">
        <f t="shared" si="159"/>
        <v>0</v>
      </c>
    </row>
    <row r="137" spans="1:29" x14ac:dyDescent="0.3">
      <c r="A137" s="67">
        <v>-265.5</v>
      </c>
      <c r="B137" s="85">
        <v>16.260000000000002</v>
      </c>
      <c r="C137" s="85">
        <v>100.49999999999999</v>
      </c>
      <c r="D137" s="85">
        <v>7.15</v>
      </c>
      <c r="E137" s="85">
        <v>0</v>
      </c>
      <c r="F137" s="85">
        <v>3</v>
      </c>
      <c r="G137" s="85">
        <v>229.49999999999997</v>
      </c>
      <c r="H137" s="113"/>
      <c r="P137" s="21" t="str">
        <f t="shared" si="160"/>
        <v>B</v>
      </c>
      <c r="Q137" s="85">
        <f t="shared" si="149"/>
        <v>16.260000000000002</v>
      </c>
      <c r="R137" s="85">
        <f t="shared" si="150"/>
        <v>100.49999999999999</v>
      </c>
      <c r="S137" s="85">
        <f t="shared" si="151"/>
        <v>7.15</v>
      </c>
      <c r="T137" s="85">
        <f t="shared" si="152"/>
        <v>0</v>
      </c>
      <c r="U137" s="85">
        <f t="shared" si="153"/>
        <v>3</v>
      </c>
      <c r="V137" s="85">
        <f t="shared" si="154"/>
        <v>229.49999999999997</v>
      </c>
      <c r="W137" s="33"/>
      <c r="X137" s="85">
        <f t="shared" si="161"/>
        <v>0</v>
      </c>
      <c r="Y137" s="85">
        <f t="shared" si="155"/>
        <v>0</v>
      </c>
      <c r="Z137" s="85">
        <f t="shared" si="156"/>
        <v>0</v>
      </c>
      <c r="AA137" s="85">
        <f t="shared" si="157"/>
        <v>0</v>
      </c>
      <c r="AB137" s="85">
        <f t="shared" si="158"/>
        <v>0</v>
      </c>
      <c r="AC137" s="85">
        <f t="shared" si="159"/>
        <v>0</v>
      </c>
    </row>
    <row r="138" spans="1:29" x14ac:dyDescent="0.3">
      <c r="A138" s="67">
        <v>-186.5</v>
      </c>
      <c r="B138" s="85">
        <v>17.329999999999998</v>
      </c>
      <c r="C138" s="85">
        <v>67</v>
      </c>
      <c r="D138" s="85">
        <v>4.2</v>
      </c>
      <c r="E138" s="85">
        <v>-1.9999999999999574E-2</v>
      </c>
      <c r="F138" s="85">
        <v>2</v>
      </c>
      <c r="G138" s="85">
        <v>143</v>
      </c>
      <c r="H138" s="113"/>
      <c r="P138" s="21" t="str">
        <f t="shared" si="160"/>
        <v>B</v>
      </c>
      <c r="Q138" s="85">
        <f>IF($P138="B",B138,0)</f>
        <v>17.329999999999998</v>
      </c>
      <c r="R138" s="85">
        <f t="shared" si="150"/>
        <v>67</v>
      </c>
      <c r="S138" s="85">
        <f t="shared" si="151"/>
        <v>4.2</v>
      </c>
      <c r="T138" s="85">
        <f t="shared" si="152"/>
        <v>-1.9999999999999574E-2</v>
      </c>
      <c r="U138" s="85">
        <f t="shared" si="153"/>
        <v>2</v>
      </c>
      <c r="V138" s="85">
        <f t="shared" si="154"/>
        <v>143</v>
      </c>
      <c r="W138" s="33"/>
      <c r="X138" s="85">
        <f t="shared" si="161"/>
        <v>0</v>
      </c>
      <c r="Y138" s="85">
        <f t="shared" si="155"/>
        <v>0</v>
      </c>
      <c r="Z138" s="85">
        <f t="shared" si="156"/>
        <v>0</v>
      </c>
      <c r="AA138" s="85">
        <f t="shared" si="157"/>
        <v>0</v>
      </c>
      <c r="AB138" s="85">
        <f t="shared" si="158"/>
        <v>0</v>
      </c>
      <c r="AC138" s="85">
        <f t="shared" si="159"/>
        <v>0</v>
      </c>
    </row>
    <row r="139" spans="1:29" x14ac:dyDescent="0.3">
      <c r="A139" s="67">
        <v>-150</v>
      </c>
      <c r="B139" s="85">
        <v>18.920000000000002</v>
      </c>
      <c r="C139" s="85">
        <v>49.5</v>
      </c>
      <c r="D139" s="85">
        <v>3.05</v>
      </c>
      <c r="E139" s="85">
        <v>0</v>
      </c>
      <c r="F139" s="85">
        <v>1.5</v>
      </c>
      <c r="G139" s="85">
        <v>97.5</v>
      </c>
      <c r="H139" s="113"/>
      <c r="P139" s="21" t="str">
        <f t="shared" si="160"/>
        <v>B</v>
      </c>
      <c r="Q139" s="85">
        <f t="shared" ref="Q139:Q148" si="162">IF($P139="B",B139,0)</f>
        <v>18.920000000000002</v>
      </c>
      <c r="R139" s="85">
        <f t="shared" si="150"/>
        <v>49.5</v>
      </c>
      <c r="S139" s="85">
        <f t="shared" si="151"/>
        <v>3.05</v>
      </c>
      <c r="T139" s="85">
        <f t="shared" si="152"/>
        <v>0</v>
      </c>
      <c r="U139" s="85">
        <f t="shared" si="153"/>
        <v>1.5</v>
      </c>
      <c r="V139" s="85">
        <f t="shared" si="154"/>
        <v>97.5</v>
      </c>
      <c r="W139" s="33"/>
      <c r="X139" s="85">
        <f t="shared" si="161"/>
        <v>0</v>
      </c>
      <c r="Y139" s="85">
        <f t="shared" si="155"/>
        <v>0</v>
      </c>
      <c r="Z139" s="85">
        <f t="shared" si="156"/>
        <v>0</v>
      </c>
      <c r="AA139" s="85">
        <f t="shared" si="157"/>
        <v>0</v>
      </c>
      <c r="AB139" s="85">
        <f t="shared" si="158"/>
        <v>0</v>
      </c>
      <c r="AC139" s="85">
        <f t="shared" si="159"/>
        <v>0</v>
      </c>
    </row>
    <row r="140" spans="1:29" x14ac:dyDescent="0.3">
      <c r="A140" s="67">
        <v>-135.5</v>
      </c>
      <c r="B140" s="85">
        <v>20.87</v>
      </c>
      <c r="C140" s="85">
        <v>41</v>
      </c>
      <c r="D140" s="85">
        <v>2.6</v>
      </c>
      <c r="E140" s="85">
        <v>1.0000000000000231E-2</v>
      </c>
      <c r="F140" s="85">
        <v>1</v>
      </c>
      <c r="G140" s="85">
        <v>72.5</v>
      </c>
      <c r="H140" s="113"/>
      <c r="P140" s="21" t="str">
        <f t="shared" si="160"/>
        <v>B</v>
      </c>
      <c r="Q140" s="85">
        <f t="shared" si="162"/>
        <v>20.87</v>
      </c>
      <c r="R140" s="85">
        <f t="shared" si="150"/>
        <v>41</v>
      </c>
      <c r="S140" s="85">
        <f t="shared" si="151"/>
        <v>2.6</v>
      </c>
      <c r="T140" s="85">
        <f t="shared" si="152"/>
        <v>1.0000000000000231E-2</v>
      </c>
      <c r="U140" s="85">
        <f t="shared" si="153"/>
        <v>1</v>
      </c>
      <c r="V140" s="85">
        <f t="shared" si="154"/>
        <v>72.5</v>
      </c>
      <c r="W140" s="33"/>
      <c r="X140" s="85">
        <f t="shared" si="161"/>
        <v>0</v>
      </c>
      <c r="Y140" s="85">
        <f t="shared" si="155"/>
        <v>0</v>
      </c>
      <c r="Z140" s="85">
        <f t="shared" si="156"/>
        <v>0</v>
      </c>
      <c r="AA140" s="85">
        <f t="shared" si="157"/>
        <v>0</v>
      </c>
      <c r="AB140" s="85">
        <f t="shared" si="158"/>
        <v>0</v>
      </c>
      <c r="AC140" s="85">
        <f t="shared" si="159"/>
        <v>0</v>
      </c>
    </row>
    <row r="141" spans="1:29" x14ac:dyDescent="0.3">
      <c r="A141" s="67">
        <v>-129</v>
      </c>
      <c r="B141" s="85">
        <v>22.95</v>
      </c>
      <c r="C141" s="85">
        <v>35.5</v>
      </c>
      <c r="D141" s="85">
        <v>2.4</v>
      </c>
      <c r="E141" s="85">
        <v>4.0000000000000036E-2</v>
      </c>
      <c r="F141" s="85">
        <v>1</v>
      </c>
      <c r="G141" s="85">
        <v>57.5</v>
      </c>
      <c r="H141" s="113"/>
      <c r="P141" s="21" t="str">
        <f t="shared" si="160"/>
        <v>B</v>
      </c>
      <c r="Q141" s="85">
        <f t="shared" si="162"/>
        <v>22.95</v>
      </c>
      <c r="R141" s="85">
        <f t="shared" si="150"/>
        <v>35.5</v>
      </c>
      <c r="S141" s="85">
        <f t="shared" si="151"/>
        <v>2.4</v>
      </c>
      <c r="T141" s="85">
        <f t="shared" si="152"/>
        <v>4.0000000000000036E-2</v>
      </c>
      <c r="U141" s="85">
        <f t="shared" si="153"/>
        <v>1</v>
      </c>
      <c r="V141" s="85">
        <f t="shared" si="154"/>
        <v>57.5</v>
      </c>
      <c r="W141" s="33"/>
      <c r="X141" s="85">
        <f t="shared" si="161"/>
        <v>0</v>
      </c>
      <c r="Y141" s="85">
        <f t="shared" si="155"/>
        <v>0</v>
      </c>
      <c r="Z141" s="85">
        <f t="shared" si="156"/>
        <v>0</v>
      </c>
      <c r="AA141" s="85">
        <f t="shared" si="157"/>
        <v>0</v>
      </c>
      <c r="AB141" s="85">
        <f t="shared" si="158"/>
        <v>0</v>
      </c>
      <c r="AC141" s="85">
        <f t="shared" si="159"/>
        <v>0</v>
      </c>
    </row>
    <row r="142" spans="1:29" x14ac:dyDescent="0.3">
      <c r="A142" s="67">
        <v>-121</v>
      </c>
      <c r="B142" s="85">
        <v>24.9</v>
      </c>
      <c r="C142" s="85">
        <v>31</v>
      </c>
      <c r="D142" s="85">
        <v>2.1</v>
      </c>
      <c r="E142" s="85">
        <v>-2.9999999999999805E-2</v>
      </c>
      <c r="F142" s="85">
        <v>0.5</v>
      </c>
      <c r="G142" s="85">
        <v>46</v>
      </c>
      <c r="H142" s="113"/>
      <c r="P142" s="21" t="str">
        <f t="shared" si="160"/>
        <v>B</v>
      </c>
      <c r="Q142" s="85">
        <f t="shared" si="162"/>
        <v>24.9</v>
      </c>
      <c r="R142" s="85">
        <f t="shared" si="150"/>
        <v>31</v>
      </c>
      <c r="S142" s="85">
        <f t="shared" si="151"/>
        <v>2.1</v>
      </c>
      <c r="T142" s="85">
        <f t="shared" si="152"/>
        <v>-2.9999999999999805E-2</v>
      </c>
      <c r="U142" s="85">
        <f t="shared" si="153"/>
        <v>0.5</v>
      </c>
      <c r="V142" s="85">
        <f t="shared" si="154"/>
        <v>46</v>
      </c>
      <c r="W142" s="33"/>
      <c r="X142" s="85">
        <f t="shared" si="161"/>
        <v>0</v>
      </c>
      <c r="Y142" s="85">
        <f t="shared" si="155"/>
        <v>0</v>
      </c>
      <c r="Z142" s="85">
        <f t="shared" si="156"/>
        <v>0</v>
      </c>
      <c r="AA142" s="85">
        <f t="shared" si="157"/>
        <v>0</v>
      </c>
      <c r="AB142" s="85">
        <f t="shared" si="158"/>
        <v>0</v>
      </c>
      <c r="AC142" s="85">
        <f t="shared" si="159"/>
        <v>0</v>
      </c>
    </row>
    <row r="143" spans="1:29" x14ac:dyDescent="0.3">
      <c r="A143" s="67">
        <v>-115.5</v>
      </c>
      <c r="B143" s="85">
        <v>26.86</v>
      </c>
      <c r="C143" s="85">
        <v>27.500000000000004</v>
      </c>
      <c r="D143" s="85">
        <v>2</v>
      </c>
      <c r="E143" s="85">
        <v>3.0000000000000027E-2</v>
      </c>
      <c r="F143" s="85">
        <v>0.5</v>
      </c>
      <c r="G143" s="85">
        <v>37.5</v>
      </c>
      <c r="H143" s="113"/>
      <c r="P143" s="21" t="str">
        <f t="shared" si="160"/>
        <v>B</v>
      </c>
      <c r="Q143" s="85">
        <f t="shared" si="162"/>
        <v>26.86</v>
      </c>
      <c r="R143" s="85">
        <f t="shared" si="150"/>
        <v>27.500000000000004</v>
      </c>
      <c r="S143" s="85">
        <f t="shared" si="151"/>
        <v>2</v>
      </c>
      <c r="T143" s="85">
        <f t="shared" si="152"/>
        <v>3.0000000000000027E-2</v>
      </c>
      <c r="U143" s="85">
        <f t="shared" si="153"/>
        <v>0.5</v>
      </c>
      <c r="V143" s="85">
        <f t="shared" si="154"/>
        <v>37.5</v>
      </c>
      <c r="W143" s="33"/>
      <c r="X143" s="85">
        <f t="shared" si="161"/>
        <v>0</v>
      </c>
      <c r="Y143" s="85">
        <f t="shared" si="155"/>
        <v>0</v>
      </c>
      <c r="Z143" s="85">
        <f t="shared" si="156"/>
        <v>0</v>
      </c>
      <c r="AA143" s="85">
        <f t="shared" si="157"/>
        <v>0</v>
      </c>
      <c r="AB143" s="85">
        <f t="shared" si="158"/>
        <v>0</v>
      </c>
      <c r="AC143" s="85">
        <f t="shared" si="159"/>
        <v>0</v>
      </c>
    </row>
    <row r="144" spans="1:29" x14ac:dyDescent="0.3">
      <c r="A144" s="67">
        <v>-117.5</v>
      </c>
      <c r="B144" s="85">
        <v>29.05</v>
      </c>
      <c r="C144" s="85">
        <v>25.5</v>
      </c>
      <c r="D144" s="85">
        <v>2</v>
      </c>
      <c r="E144" s="85">
        <v>3.0000000000000027E-2</v>
      </c>
      <c r="F144" s="85">
        <v>0.5</v>
      </c>
      <c r="G144" s="85">
        <v>33.000000000000007</v>
      </c>
      <c r="H144" s="113"/>
      <c r="P144" s="21" t="str">
        <f t="shared" si="160"/>
        <v>B</v>
      </c>
      <c r="Q144" s="85">
        <f t="shared" si="162"/>
        <v>29.05</v>
      </c>
      <c r="R144" s="85">
        <f t="shared" si="150"/>
        <v>25.5</v>
      </c>
      <c r="S144" s="85">
        <f t="shared" si="151"/>
        <v>2</v>
      </c>
      <c r="T144" s="85">
        <f t="shared" si="152"/>
        <v>3.0000000000000027E-2</v>
      </c>
      <c r="U144" s="85">
        <f t="shared" si="153"/>
        <v>0.5</v>
      </c>
      <c r="V144" s="85">
        <f t="shared" si="154"/>
        <v>33.000000000000007</v>
      </c>
      <c r="W144" s="33"/>
      <c r="X144" s="85">
        <f t="shared" si="161"/>
        <v>0</v>
      </c>
      <c r="Y144" s="85">
        <f t="shared" si="155"/>
        <v>0</v>
      </c>
      <c r="Z144" s="85">
        <f t="shared" si="156"/>
        <v>0</v>
      </c>
      <c r="AA144" s="85">
        <f t="shared" si="157"/>
        <v>0</v>
      </c>
      <c r="AB144" s="85">
        <f t="shared" si="158"/>
        <v>0</v>
      </c>
      <c r="AC144" s="85">
        <f t="shared" si="159"/>
        <v>0</v>
      </c>
    </row>
    <row r="145" spans="1:29" x14ac:dyDescent="0.3">
      <c r="A145" s="67">
        <v>-108.5</v>
      </c>
      <c r="B145" s="85">
        <v>30.76</v>
      </c>
      <c r="C145" s="85">
        <v>22.5</v>
      </c>
      <c r="D145" s="85">
        <v>1.75</v>
      </c>
      <c r="E145" s="85">
        <v>0</v>
      </c>
      <c r="F145" s="85">
        <v>0.5</v>
      </c>
      <c r="G145" s="85">
        <v>26.999999999999996</v>
      </c>
      <c r="H145" s="113"/>
      <c r="P145" s="21" t="str">
        <f t="shared" si="160"/>
        <v>B</v>
      </c>
      <c r="Q145" s="85">
        <f t="shared" si="162"/>
        <v>30.76</v>
      </c>
      <c r="R145" s="85">
        <f t="shared" si="150"/>
        <v>22.5</v>
      </c>
      <c r="S145" s="85">
        <f t="shared" si="151"/>
        <v>1.75</v>
      </c>
      <c r="T145" s="85">
        <f t="shared" si="152"/>
        <v>0</v>
      </c>
      <c r="U145" s="85">
        <f t="shared" si="153"/>
        <v>0.5</v>
      </c>
      <c r="V145" s="85">
        <f t="shared" si="154"/>
        <v>26.999999999999996</v>
      </c>
      <c r="W145" s="33"/>
      <c r="X145" s="85">
        <f t="shared" si="161"/>
        <v>0</v>
      </c>
      <c r="Y145" s="85">
        <f t="shared" si="155"/>
        <v>0</v>
      </c>
      <c r="Z145" s="85">
        <f t="shared" si="156"/>
        <v>0</v>
      </c>
      <c r="AA145" s="85">
        <f t="shared" si="157"/>
        <v>0</v>
      </c>
      <c r="AB145" s="85">
        <f t="shared" si="158"/>
        <v>0</v>
      </c>
      <c r="AC145" s="85">
        <f t="shared" si="159"/>
        <v>0</v>
      </c>
    </row>
    <row r="146" spans="1:29" x14ac:dyDescent="0.3">
      <c r="A146" s="67">
        <v>-104.5</v>
      </c>
      <c r="B146" s="85">
        <v>32.619999999999997</v>
      </c>
      <c r="C146" s="85">
        <v>20.5</v>
      </c>
      <c r="D146" s="85">
        <v>1.65</v>
      </c>
      <c r="E146" s="85">
        <v>0</v>
      </c>
      <c r="F146" s="85">
        <v>0.5</v>
      </c>
      <c r="G146" s="85">
        <v>23.499999999999996</v>
      </c>
      <c r="H146" s="113"/>
      <c r="P146" s="21" t="str">
        <f t="shared" si="160"/>
        <v>B</v>
      </c>
      <c r="Q146" s="85">
        <f t="shared" si="162"/>
        <v>32.619999999999997</v>
      </c>
      <c r="R146" s="85">
        <f t="shared" si="150"/>
        <v>20.5</v>
      </c>
      <c r="S146" s="85">
        <f t="shared" si="151"/>
        <v>1.65</v>
      </c>
      <c r="T146" s="85">
        <f t="shared" si="152"/>
        <v>0</v>
      </c>
      <c r="U146" s="85">
        <f t="shared" si="153"/>
        <v>0.5</v>
      </c>
      <c r="V146" s="85">
        <f t="shared" si="154"/>
        <v>23.499999999999996</v>
      </c>
      <c r="W146" s="33"/>
      <c r="X146" s="85">
        <f t="shared" si="161"/>
        <v>0</v>
      </c>
      <c r="Y146" s="85">
        <f t="shared" si="155"/>
        <v>0</v>
      </c>
      <c r="Z146" s="85">
        <f t="shared" si="156"/>
        <v>0</v>
      </c>
      <c r="AA146" s="85">
        <f t="shared" si="157"/>
        <v>0</v>
      </c>
      <c r="AB146" s="85">
        <f t="shared" si="158"/>
        <v>0</v>
      </c>
      <c r="AC146" s="85">
        <f t="shared" si="159"/>
        <v>0</v>
      </c>
    </row>
    <row r="147" spans="1:29" x14ac:dyDescent="0.3">
      <c r="A147" s="67">
        <v>-95</v>
      </c>
      <c r="B147" s="85">
        <v>34.15</v>
      </c>
      <c r="C147" s="85">
        <v>18</v>
      </c>
      <c r="D147" s="85">
        <v>1.45</v>
      </c>
      <c r="E147" s="85">
        <v>0</v>
      </c>
      <c r="F147" s="85">
        <v>0.5</v>
      </c>
      <c r="G147" s="85">
        <v>19.5</v>
      </c>
      <c r="H147" s="113"/>
      <c r="P147" s="21" t="str">
        <f t="shared" si="160"/>
        <v>B</v>
      </c>
      <c r="Q147" s="85">
        <f t="shared" si="162"/>
        <v>34.15</v>
      </c>
      <c r="R147" s="85">
        <f t="shared" si="150"/>
        <v>18</v>
      </c>
      <c r="S147" s="85">
        <f t="shared" si="151"/>
        <v>1.45</v>
      </c>
      <c r="T147" s="85">
        <f t="shared" si="152"/>
        <v>0</v>
      </c>
      <c r="U147" s="85">
        <f t="shared" si="153"/>
        <v>0.5</v>
      </c>
      <c r="V147" s="85">
        <f t="shared" si="154"/>
        <v>19.5</v>
      </c>
      <c r="W147" s="33"/>
      <c r="X147" s="85">
        <f t="shared" si="161"/>
        <v>0</v>
      </c>
      <c r="Y147" s="85">
        <f t="shared" si="155"/>
        <v>0</v>
      </c>
      <c r="Z147" s="85">
        <f t="shared" si="156"/>
        <v>0</v>
      </c>
      <c r="AA147" s="85">
        <f t="shared" si="157"/>
        <v>0</v>
      </c>
      <c r="AB147" s="85">
        <f t="shared" si="158"/>
        <v>0</v>
      </c>
      <c r="AC147" s="85">
        <f t="shared" si="159"/>
        <v>0</v>
      </c>
    </row>
    <row r="148" spans="1:29" x14ac:dyDescent="0.3">
      <c r="A148" s="67">
        <v>-90.5</v>
      </c>
      <c r="B148" s="85">
        <v>35.86</v>
      </c>
      <c r="C148" s="85">
        <v>16</v>
      </c>
      <c r="D148" s="85">
        <v>1.35</v>
      </c>
      <c r="E148" s="85">
        <v>0</v>
      </c>
      <c r="F148" s="85">
        <v>0.5</v>
      </c>
      <c r="G148" s="85">
        <v>16.500000000000004</v>
      </c>
      <c r="H148" s="113"/>
      <c r="P148" s="21" t="str">
        <f t="shared" si="160"/>
        <v>B</v>
      </c>
      <c r="Q148" s="85">
        <f t="shared" si="162"/>
        <v>35.86</v>
      </c>
      <c r="R148" s="85">
        <f t="shared" si="150"/>
        <v>16</v>
      </c>
      <c r="S148" s="85">
        <f t="shared" si="151"/>
        <v>1.35</v>
      </c>
      <c r="T148" s="85">
        <f t="shared" si="152"/>
        <v>0</v>
      </c>
      <c r="U148" s="85">
        <f t="shared" si="153"/>
        <v>0.5</v>
      </c>
      <c r="V148" s="85">
        <f t="shared" si="154"/>
        <v>16.500000000000004</v>
      </c>
      <c r="W148" s="33"/>
      <c r="X148" s="85">
        <f t="shared" si="161"/>
        <v>0</v>
      </c>
      <c r="Y148" s="85">
        <f t="shared" si="155"/>
        <v>0</v>
      </c>
      <c r="Z148" s="85">
        <f t="shared" si="156"/>
        <v>0</v>
      </c>
      <c r="AA148" s="85">
        <f t="shared" si="157"/>
        <v>0</v>
      </c>
      <c r="AB148" s="85">
        <f t="shared" si="158"/>
        <v>0</v>
      </c>
      <c r="AC148" s="85">
        <f t="shared" si="159"/>
        <v>0</v>
      </c>
    </row>
    <row r="149" spans="1:29" x14ac:dyDescent="0.3">
      <c r="A149" s="68">
        <v>-4245</v>
      </c>
      <c r="B149" s="86">
        <v>372.02</v>
      </c>
      <c r="C149" s="86">
        <v>1458</v>
      </c>
      <c r="D149" s="86">
        <v>217.39999999999998</v>
      </c>
      <c r="E149" s="86">
        <v>0.14999999999999902</v>
      </c>
      <c r="F149" s="86">
        <v>67.5</v>
      </c>
      <c r="G149" s="86">
        <v>3231.5</v>
      </c>
      <c r="H149" s="89"/>
      <c r="I149" s="105">
        <f>X149</f>
        <v>0</v>
      </c>
      <c r="J149" s="105">
        <f>Y149</f>
        <v>0</v>
      </c>
      <c r="K149" s="105">
        <f>Z149</f>
        <v>0</v>
      </c>
      <c r="L149" s="105">
        <f>AA149</f>
        <v>0</v>
      </c>
      <c r="M149" s="105">
        <f t="shared" ref="M149" si="163">AB149</f>
        <v>0</v>
      </c>
      <c r="N149" s="105">
        <f t="shared" ref="N149" si="164">AC149</f>
        <v>0</v>
      </c>
      <c r="P149" s="21"/>
      <c r="Q149" s="33"/>
      <c r="R149" s="33"/>
      <c r="S149" s="33"/>
      <c r="T149" s="33"/>
      <c r="U149" s="33"/>
      <c r="V149" s="33"/>
      <c r="W149" s="33"/>
      <c r="X149" s="106">
        <f>SUM(X133:X148)</f>
        <v>0</v>
      </c>
      <c r="Y149" s="106">
        <f t="shared" ref="Y149" si="165">SUM(Y133:Y148)</f>
        <v>0</v>
      </c>
      <c r="Z149" s="106">
        <f t="shared" ref="Z149" si="166">SUM(Z133:Z148)</f>
        <v>0</v>
      </c>
      <c r="AA149" s="106">
        <f t="shared" ref="AA149" si="167">SUM(AA133:AA148)</f>
        <v>0</v>
      </c>
      <c r="AB149" s="106">
        <f t="shared" ref="AB149" si="168">SUM(AB133:AB148)</f>
        <v>0</v>
      </c>
      <c r="AC149" s="106">
        <f t="shared" ref="AC149" si="169">SUM(AC133:AC148)</f>
        <v>0</v>
      </c>
    </row>
    <row r="150" spans="1:29" x14ac:dyDescent="0.3">
      <c r="A150" s="82"/>
      <c r="B150" s="89"/>
      <c r="C150" s="89"/>
      <c r="D150" s="89"/>
      <c r="E150" s="89"/>
      <c r="F150" s="89"/>
      <c r="G150" s="89"/>
      <c r="H150" s="89"/>
      <c r="P150" s="21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</row>
    <row r="151" spans="1:29" x14ac:dyDescent="0.3">
      <c r="A151" s="92"/>
      <c r="B151" s="92"/>
      <c r="C151" s="92" t="s">
        <v>129</v>
      </c>
      <c r="D151" s="92" t="s">
        <v>130</v>
      </c>
      <c r="E151" s="92" t="s">
        <v>131</v>
      </c>
      <c r="F151" s="92" t="s">
        <v>132</v>
      </c>
      <c r="G151" s="92" t="s">
        <v>133</v>
      </c>
      <c r="H151" s="92"/>
      <c r="P151" s="21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</row>
    <row r="152" spans="1:29" x14ac:dyDescent="0.3">
      <c r="A152" s="68" t="s">
        <v>119</v>
      </c>
      <c r="B152" s="68" t="s">
        <v>37</v>
      </c>
      <c r="C152" s="68" t="s">
        <v>118</v>
      </c>
      <c r="D152" s="68" t="s">
        <v>36</v>
      </c>
      <c r="E152" s="68" t="s">
        <v>156</v>
      </c>
      <c r="F152" s="68" t="s">
        <v>117</v>
      </c>
      <c r="G152" s="68" t="s">
        <v>116</v>
      </c>
      <c r="H152" s="82"/>
      <c r="P152" s="21"/>
      <c r="Q152" s="33"/>
      <c r="R152" s="33"/>
      <c r="S152" s="33"/>
      <c r="T152" s="33"/>
      <c r="U152" s="33"/>
      <c r="V152" s="33"/>
      <c r="W152" s="33"/>
      <c r="X152" s="106">
        <f t="shared" ref="X152:AC152" si="170">SUM(X153:X168)</f>
        <v>338.68</v>
      </c>
      <c r="Y152" s="106">
        <f t="shared" si="170"/>
        <v>2033</v>
      </c>
      <c r="Z152" s="106">
        <f t="shared" si="170"/>
        <v>643.75</v>
      </c>
      <c r="AA152" s="106">
        <f t="shared" si="170"/>
        <v>1.0000000000011333E-2</v>
      </c>
      <c r="AB152" s="106">
        <f t="shared" si="170"/>
        <v>-153</v>
      </c>
      <c r="AC152" s="106">
        <f t="shared" si="170"/>
        <v>4884.5</v>
      </c>
    </row>
    <row r="153" spans="1:29" x14ac:dyDescent="0.3">
      <c r="A153" s="67">
        <v>-105</v>
      </c>
      <c r="B153" s="85">
        <v>34.61</v>
      </c>
      <c r="C153" s="85">
        <v>20</v>
      </c>
      <c r="D153" s="85">
        <v>1.75</v>
      </c>
      <c r="E153" s="85">
        <v>0</v>
      </c>
      <c r="F153" s="85">
        <v>-0.5</v>
      </c>
      <c r="G153" s="85">
        <v>21.5</v>
      </c>
      <c r="H153" s="113"/>
      <c r="I153" s="105">
        <f>X152</f>
        <v>338.68</v>
      </c>
      <c r="J153" s="105">
        <f>Y152</f>
        <v>2033</v>
      </c>
      <c r="K153" s="105">
        <f t="shared" ref="K153" si="171">Z152</f>
        <v>643.75</v>
      </c>
      <c r="L153" s="105">
        <f t="shared" ref="L153" si="172">AA152</f>
        <v>1.0000000000011333E-2</v>
      </c>
      <c r="M153" s="105">
        <f t="shared" ref="M153" si="173">AB152</f>
        <v>-153</v>
      </c>
      <c r="N153" s="105">
        <f t="shared" ref="N153" si="174">AC152</f>
        <v>4884.5</v>
      </c>
      <c r="P153" s="21" t="str">
        <f>IF(A153&lt;=$B$130,"A","B")</f>
        <v>A</v>
      </c>
      <c r="Q153" s="85">
        <f t="shared" ref="Q153:Q157" si="175">IF($P153="B",B153,0)</f>
        <v>0</v>
      </c>
      <c r="R153" s="85">
        <f t="shared" ref="R153:R168" si="176">IF($P153="B",C153,0)</f>
        <v>0</v>
      </c>
      <c r="S153" s="85">
        <f t="shared" ref="S153:S168" si="177">IF($P153="B",D153,0)</f>
        <v>0</v>
      </c>
      <c r="T153" s="85">
        <f t="shared" ref="T153:T168" si="178">IF($P153="B",E153,0)</f>
        <v>0</v>
      </c>
      <c r="U153" s="85">
        <f t="shared" ref="U153:U168" si="179">IF($P153="B",F153,0)</f>
        <v>0</v>
      </c>
      <c r="V153" s="85">
        <f t="shared" ref="V153:V168" si="180">IF($P153="B",G153,0)</f>
        <v>0</v>
      </c>
      <c r="W153" s="33"/>
      <c r="X153" s="85">
        <f>IF($P153="A",B153,0)</f>
        <v>34.61</v>
      </c>
      <c r="Y153" s="85">
        <f t="shared" ref="Y153:Y168" si="181">IF($P153="A",C153,0)</f>
        <v>20</v>
      </c>
      <c r="Z153" s="85">
        <f t="shared" ref="Z153:Z168" si="182">IF($P153="A",D153,0)</f>
        <v>1.75</v>
      </c>
      <c r="AA153" s="85">
        <f t="shared" ref="AA153:AA168" si="183">IF($P153="A",E153,0)</f>
        <v>0</v>
      </c>
      <c r="AB153" s="85">
        <f t="shared" ref="AB153:AB168" si="184">IF($P153="A",F153,0)</f>
        <v>-0.5</v>
      </c>
      <c r="AC153" s="85">
        <f t="shared" ref="AC153:AC168" si="185">IF($P153="A",G153,0)</f>
        <v>21.5</v>
      </c>
    </row>
    <row r="154" spans="1:29" x14ac:dyDescent="0.3">
      <c r="A154" s="67">
        <v>-110.00000000000001</v>
      </c>
      <c r="B154" s="85">
        <v>32.47</v>
      </c>
      <c r="C154" s="85">
        <v>22.5</v>
      </c>
      <c r="D154" s="85">
        <v>1.9</v>
      </c>
      <c r="E154" s="85">
        <v>0</v>
      </c>
      <c r="F154" s="85">
        <v>-0.5</v>
      </c>
      <c r="G154" s="85">
        <v>26</v>
      </c>
      <c r="H154" s="113"/>
      <c r="P154" s="21" t="str">
        <f t="shared" ref="P154:P168" si="186">IF(A154&lt;=$B$130,"A","B")</f>
        <v>A</v>
      </c>
      <c r="Q154" s="85">
        <f t="shared" si="175"/>
        <v>0</v>
      </c>
      <c r="R154" s="85">
        <f t="shared" si="176"/>
        <v>0</v>
      </c>
      <c r="S154" s="85">
        <f t="shared" si="177"/>
        <v>0</v>
      </c>
      <c r="T154" s="85">
        <f t="shared" si="178"/>
        <v>0</v>
      </c>
      <c r="U154" s="85">
        <f t="shared" si="179"/>
        <v>0</v>
      </c>
      <c r="V154" s="85">
        <f t="shared" si="180"/>
        <v>0</v>
      </c>
      <c r="W154" s="33"/>
      <c r="X154" s="85">
        <f t="shared" ref="X154:X168" si="187">IF($P154="A",B154,0)</f>
        <v>32.47</v>
      </c>
      <c r="Y154" s="85">
        <f t="shared" si="181"/>
        <v>22.5</v>
      </c>
      <c r="Z154" s="85">
        <f t="shared" si="182"/>
        <v>1.9</v>
      </c>
      <c r="AA154" s="85">
        <f t="shared" si="183"/>
        <v>0</v>
      </c>
      <c r="AB154" s="85">
        <f t="shared" si="184"/>
        <v>-0.5</v>
      </c>
      <c r="AC154" s="85">
        <f t="shared" si="185"/>
        <v>26</v>
      </c>
    </row>
    <row r="155" spans="1:29" x14ac:dyDescent="0.3">
      <c r="A155" s="67">
        <v>-114.99999999999999</v>
      </c>
      <c r="B155" s="85">
        <v>30.29</v>
      </c>
      <c r="C155" s="85">
        <v>25.5</v>
      </c>
      <c r="D155" s="85">
        <v>2.0499999999999998</v>
      </c>
      <c r="E155" s="85">
        <v>0</v>
      </c>
      <c r="F155" s="85">
        <v>-0.5</v>
      </c>
      <c r="G155" s="85">
        <v>31.000000000000004</v>
      </c>
      <c r="H155" s="113"/>
      <c r="P155" s="21" t="str">
        <f t="shared" si="186"/>
        <v>A</v>
      </c>
      <c r="Q155" s="85">
        <f t="shared" si="175"/>
        <v>0</v>
      </c>
      <c r="R155" s="85">
        <f t="shared" si="176"/>
        <v>0</v>
      </c>
      <c r="S155" s="85">
        <f t="shared" si="177"/>
        <v>0</v>
      </c>
      <c r="T155" s="85">
        <f t="shared" si="178"/>
        <v>0</v>
      </c>
      <c r="U155" s="85">
        <f t="shared" si="179"/>
        <v>0</v>
      </c>
      <c r="V155" s="85">
        <f t="shared" si="180"/>
        <v>0</v>
      </c>
      <c r="W155" s="33"/>
      <c r="X155" s="85">
        <f t="shared" si="187"/>
        <v>30.29</v>
      </c>
      <c r="Y155" s="85">
        <f t="shared" si="181"/>
        <v>25.5</v>
      </c>
      <c r="Z155" s="85">
        <f t="shared" si="182"/>
        <v>2.0499999999999998</v>
      </c>
      <c r="AA155" s="85">
        <f t="shared" si="183"/>
        <v>0</v>
      </c>
      <c r="AB155" s="85">
        <f t="shared" si="184"/>
        <v>-0.5</v>
      </c>
      <c r="AC155" s="85">
        <f t="shared" si="185"/>
        <v>31.000000000000004</v>
      </c>
    </row>
    <row r="156" spans="1:29" x14ac:dyDescent="0.3">
      <c r="A156" s="67">
        <v>-123</v>
      </c>
      <c r="B156" s="85">
        <v>28.2</v>
      </c>
      <c r="C156" s="85">
        <v>28.999999999999996</v>
      </c>
      <c r="D156" s="85">
        <v>2.2999999999999998</v>
      </c>
      <c r="E156" s="85">
        <v>9.9999999999997868E-3</v>
      </c>
      <c r="F156" s="85">
        <v>-0.5</v>
      </c>
      <c r="G156" s="85">
        <v>38.5</v>
      </c>
      <c r="H156" s="113"/>
      <c r="P156" s="21" t="str">
        <f t="shared" si="186"/>
        <v>A</v>
      </c>
      <c r="Q156" s="85">
        <f t="shared" si="175"/>
        <v>0</v>
      </c>
      <c r="R156" s="85">
        <f t="shared" si="176"/>
        <v>0</v>
      </c>
      <c r="S156" s="85">
        <f t="shared" si="177"/>
        <v>0</v>
      </c>
      <c r="T156" s="85">
        <f t="shared" si="178"/>
        <v>0</v>
      </c>
      <c r="U156" s="85">
        <f t="shared" si="179"/>
        <v>0</v>
      </c>
      <c r="V156" s="85">
        <f t="shared" si="180"/>
        <v>0</v>
      </c>
      <c r="W156" s="33"/>
      <c r="X156" s="85">
        <f t="shared" si="187"/>
        <v>28.2</v>
      </c>
      <c r="Y156" s="85">
        <f t="shared" si="181"/>
        <v>28.999999999999996</v>
      </c>
      <c r="Z156" s="85">
        <f t="shared" si="182"/>
        <v>2.2999999999999998</v>
      </c>
      <c r="AA156" s="85">
        <f t="shared" si="183"/>
        <v>9.9999999999997868E-3</v>
      </c>
      <c r="AB156" s="85">
        <f t="shared" si="184"/>
        <v>-0.5</v>
      </c>
      <c r="AC156" s="85">
        <f t="shared" si="185"/>
        <v>38.5</v>
      </c>
    </row>
    <row r="157" spans="1:29" x14ac:dyDescent="0.3">
      <c r="A157" s="67">
        <v>-130</v>
      </c>
      <c r="B157" s="85">
        <v>26</v>
      </c>
      <c r="C157" s="85">
        <v>33.5</v>
      </c>
      <c r="D157" s="85">
        <v>2.5</v>
      </c>
      <c r="E157" s="85">
        <v>-2.9999999999999805E-2</v>
      </c>
      <c r="F157" s="85">
        <v>-1</v>
      </c>
      <c r="G157" s="85">
        <v>48.000000000000007</v>
      </c>
      <c r="H157" s="113"/>
      <c r="P157" s="21" t="str">
        <f t="shared" si="186"/>
        <v>A</v>
      </c>
      <c r="Q157" s="85">
        <f t="shared" si="175"/>
        <v>0</v>
      </c>
      <c r="R157" s="85">
        <f t="shared" si="176"/>
        <v>0</v>
      </c>
      <c r="S157" s="85">
        <f t="shared" si="177"/>
        <v>0</v>
      </c>
      <c r="T157" s="85">
        <f t="shared" si="178"/>
        <v>0</v>
      </c>
      <c r="U157" s="85">
        <f t="shared" si="179"/>
        <v>0</v>
      </c>
      <c r="V157" s="85">
        <f t="shared" si="180"/>
        <v>0</v>
      </c>
      <c r="W157" s="33"/>
      <c r="X157" s="85">
        <f t="shared" si="187"/>
        <v>26</v>
      </c>
      <c r="Y157" s="85">
        <f t="shared" si="181"/>
        <v>33.5</v>
      </c>
      <c r="Z157" s="85">
        <f t="shared" si="182"/>
        <v>2.5</v>
      </c>
      <c r="AA157" s="85">
        <f t="shared" si="183"/>
        <v>-2.9999999999999805E-2</v>
      </c>
      <c r="AB157" s="85">
        <f t="shared" si="184"/>
        <v>-1</v>
      </c>
      <c r="AC157" s="85">
        <f t="shared" si="185"/>
        <v>48.000000000000007</v>
      </c>
    </row>
    <row r="158" spans="1:29" x14ac:dyDescent="0.3">
      <c r="A158" s="67">
        <v>-138.5</v>
      </c>
      <c r="B158" s="85">
        <v>23.8</v>
      </c>
      <c r="C158" s="85">
        <v>39</v>
      </c>
      <c r="D158" s="85">
        <v>2.8</v>
      </c>
      <c r="E158" s="85">
        <v>-4.0000000000000036E-2</v>
      </c>
      <c r="F158" s="85">
        <v>-1</v>
      </c>
      <c r="G158" s="85">
        <v>60.999999999999993</v>
      </c>
      <c r="H158" s="113"/>
      <c r="P158" s="21" t="str">
        <f t="shared" si="186"/>
        <v>A</v>
      </c>
      <c r="Q158" s="85">
        <f>IF($P158="B",B158,0)</f>
        <v>0</v>
      </c>
      <c r="R158" s="85">
        <f t="shared" si="176"/>
        <v>0</v>
      </c>
      <c r="S158" s="85">
        <f t="shared" si="177"/>
        <v>0</v>
      </c>
      <c r="T158" s="85">
        <f t="shared" si="178"/>
        <v>0</v>
      </c>
      <c r="U158" s="85">
        <f t="shared" si="179"/>
        <v>0</v>
      </c>
      <c r="V158" s="85">
        <f t="shared" si="180"/>
        <v>0</v>
      </c>
      <c r="W158" s="33"/>
      <c r="X158" s="85">
        <f t="shared" si="187"/>
        <v>23.8</v>
      </c>
      <c r="Y158" s="85">
        <f t="shared" si="181"/>
        <v>39</v>
      </c>
      <c r="Z158" s="85">
        <f t="shared" si="182"/>
        <v>2.8</v>
      </c>
      <c r="AA158" s="85">
        <f t="shared" si="183"/>
        <v>-4.0000000000000036E-2</v>
      </c>
      <c r="AB158" s="85">
        <f t="shared" si="184"/>
        <v>-1</v>
      </c>
      <c r="AC158" s="85">
        <f t="shared" si="185"/>
        <v>60.999999999999993</v>
      </c>
    </row>
    <row r="159" spans="1:29" x14ac:dyDescent="0.3">
      <c r="A159" s="67">
        <v>-157.5</v>
      </c>
      <c r="B159" s="85">
        <v>21.85</v>
      </c>
      <c r="C159" s="85">
        <v>48.5</v>
      </c>
      <c r="D159" s="85">
        <v>3.5</v>
      </c>
      <c r="E159" s="85">
        <v>2.0000000000000018E-2</v>
      </c>
      <c r="F159" s="85">
        <v>-1.5</v>
      </c>
      <c r="G159" s="85">
        <v>83</v>
      </c>
      <c r="H159" s="113"/>
      <c r="P159" s="21" t="str">
        <f t="shared" si="186"/>
        <v>A</v>
      </c>
      <c r="Q159" s="85">
        <f t="shared" ref="Q159:Q168" si="188">IF($P159="B",B159,0)</f>
        <v>0</v>
      </c>
      <c r="R159" s="85">
        <f t="shared" si="176"/>
        <v>0</v>
      </c>
      <c r="S159" s="85">
        <f t="shared" si="177"/>
        <v>0</v>
      </c>
      <c r="T159" s="85">
        <f t="shared" si="178"/>
        <v>0</v>
      </c>
      <c r="U159" s="85">
        <f t="shared" si="179"/>
        <v>0</v>
      </c>
      <c r="V159" s="85">
        <f t="shared" si="180"/>
        <v>0</v>
      </c>
      <c r="W159" s="33"/>
      <c r="X159" s="85">
        <f t="shared" si="187"/>
        <v>21.85</v>
      </c>
      <c r="Y159" s="85">
        <f t="shared" si="181"/>
        <v>48.5</v>
      </c>
      <c r="Z159" s="85">
        <f t="shared" si="182"/>
        <v>3.5</v>
      </c>
      <c r="AA159" s="85">
        <f t="shared" si="183"/>
        <v>2.0000000000000018E-2</v>
      </c>
      <c r="AB159" s="85">
        <f t="shared" si="184"/>
        <v>-1.5</v>
      </c>
      <c r="AC159" s="85">
        <f t="shared" si="185"/>
        <v>83</v>
      </c>
    </row>
    <row r="160" spans="1:29" x14ac:dyDescent="0.3">
      <c r="A160" s="67">
        <v>-186</v>
      </c>
      <c r="B160" s="85">
        <v>20.02</v>
      </c>
      <c r="C160" s="85">
        <v>63.5</v>
      </c>
      <c r="D160" s="85">
        <v>4.5999999999999996</v>
      </c>
      <c r="E160" s="85">
        <v>2.9999999999999361E-2</v>
      </c>
      <c r="F160" s="85">
        <v>-1.5</v>
      </c>
      <c r="G160" s="85">
        <v>117.5</v>
      </c>
      <c r="H160" s="113"/>
      <c r="P160" s="21" t="str">
        <f t="shared" si="186"/>
        <v>A</v>
      </c>
      <c r="Q160" s="85">
        <f t="shared" si="188"/>
        <v>0</v>
      </c>
      <c r="R160" s="85">
        <f t="shared" si="176"/>
        <v>0</v>
      </c>
      <c r="S160" s="85">
        <f t="shared" si="177"/>
        <v>0</v>
      </c>
      <c r="T160" s="85">
        <f t="shared" si="178"/>
        <v>0</v>
      </c>
      <c r="U160" s="85">
        <f t="shared" si="179"/>
        <v>0</v>
      </c>
      <c r="V160" s="85">
        <f t="shared" si="180"/>
        <v>0</v>
      </c>
      <c r="W160" s="33"/>
      <c r="X160" s="85">
        <f t="shared" si="187"/>
        <v>20.02</v>
      </c>
      <c r="Y160" s="85">
        <f t="shared" si="181"/>
        <v>63.5</v>
      </c>
      <c r="Z160" s="85">
        <f t="shared" si="182"/>
        <v>4.5999999999999996</v>
      </c>
      <c r="AA160" s="85">
        <f t="shared" si="183"/>
        <v>2.9999999999999361E-2</v>
      </c>
      <c r="AB160" s="85">
        <f t="shared" si="184"/>
        <v>-1.5</v>
      </c>
      <c r="AC160" s="85">
        <f t="shared" si="185"/>
        <v>117.5</v>
      </c>
    </row>
    <row r="161" spans="1:29" x14ac:dyDescent="0.3">
      <c r="A161" s="67">
        <v>-224.00000000000003</v>
      </c>
      <c r="B161" s="85">
        <v>18.2</v>
      </c>
      <c r="C161" s="85">
        <v>84.5</v>
      </c>
      <c r="D161" s="85">
        <v>6.25</v>
      </c>
      <c r="E161" s="85">
        <v>0</v>
      </c>
      <c r="F161" s="85">
        <v>-2.5</v>
      </c>
      <c r="G161" s="85">
        <v>172</v>
      </c>
      <c r="H161" s="113"/>
      <c r="P161" s="21" t="str">
        <f t="shared" si="186"/>
        <v>A</v>
      </c>
      <c r="Q161" s="85">
        <f t="shared" si="188"/>
        <v>0</v>
      </c>
      <c r="R161" s="85">
        <f t="shared" si="176"/>
        <v>0</v>
      </c>
      <c r="S161" s="85">
        <f t="shared" si="177"/>
        <v>0</v>
      </c>
      <c r="T161" s="85">
        <f t="shared" si="178"/>
        <v>0</v>
      </c>
      <c r="U161" s="85">
        <f t="shared" si="179"/>
        <v>0</v>
      </c>
      <c r="V161" s="85">
        <f t="shared" si="180"/>
        <v>0</v>
      </c>
      <c r="W161" s="33"/>
      <c r="X161" s="85">
        <f t="shared" si="187"/>
        <v>18.2</v>
      </c>
      <c r="Y161" s="85">
        <f t="shared" si="181"/>
        <v>84.5</v>
      </c>
      <c r="Z161" s="85">
        <f t="shared" si="182"/>
        <v>6.25</v>
      </c>
      <c r="AA161" s="85">
        <f t="shared" si="183"/>
        <v>0</v>
      </c>
      <c r="AB161" s="85">
        <f t="shared" si="184"/>
        <v>-2.5</v>
      </c>
      <c r="AC161" s="85">
        <f t="shared" si="185"/>
        <v>172</v>
      </c>
    </row>
    <row r="162" spans="1:29" x14ac:dyDescent="0.3">
      <c r="A162" s="67">
        <v>-301.5</v>
      </c>
      <c r="B162" s="85">
        <v>16.97</v>
      </c>
      <c r="C162" s="85">
        <v>123.50000000000001</v>
      </c>
      <c r="D162" s="85">
        <v>10.3</v>
      </c>
      <c r="E162" s="85">
        <v>-2.9999999999999361E-2</v>
      </c>
      <c r="F162" s="85">
        <v>-4</v>
      </c>
      <c r="G162" s="85">
        <v>270</v>
      </c>
      <c r="H162" s="113"/>
      <c r="P162" s="21" t="str">
        <f t="shared" si="186"/>
        <v>A</v>
      </c>
      <c r="Q162" s="85">
        <f t="shared" si="188"/>
        <v>0</v>
      </c>
      <c r="R162" s="85">
        <f t="shared" si="176"/>
        <v>0</v>
      </c>
      <c r="S162" s="85">
        <f t="shared" si="177"/>
        <v>0</v>
      </c>
      <c r="T162" s="85">
        <f t="shared" si="178"/>
        <v>0</v>
      </c>
      <c r="U162" s="85">
        <f t="shared" si="179"/>
        <v>0</v>
      </c>
      <c r="V162" s="85">
        <f t="shared" si="180"/>
        <v>0</v>
      </c>
      <c r="W162" s="33"/>
      <c r="X162" s="85">
        <f t="shared" si="187"/>
        <v>16.97</v>
      </c>
      <c r="Y162" s="85">
        <f t="shared" si="181"/>
        <v>123.50000000000001</v>
      </c>
      <c r="Z162" s="85">
        <f t="shared" si="182"/>
        <v>10.3</v>
      </c>
      <c r="AA162" s="85">
        <f t="shared" si="183"/>
        <v>-2.9999999999999361E-2</v>
      </c>
      <c r="AB162" s="85">
        <f t="shared" si="184"/>
        <v>-4</v>
      </c>
      <c r="AC162" s="85">
        <f t="shared" si="185"/>
        <v>270</v>
      </c>
    </row>
    <row r="163" spans="1:29" x14ac:dyDescent="0.3">
      <c r="A163" s="67">
        <v>-399.5</v>
      </c>
      <c r="B163" s="85">
        <v>15.82</v>
      </c>
      <c r="C163" s="85">
        <v>177.5</v>
      </c>
      <c r="D163" s="85">
        <v>17.75</v>
      </c>
      <c r="E163" s="85">
        <v>0</v>
      </c>
      <c r="F163" s="85">
        <v>-6.5</v>
      </c>
      <c r="G163" s="85">
        <v>417.5</v>
      </c>
      <c r="H163" s="113"/>
      <c r="P163" s="21" t="str">
        <f t="shared" si="186"/>
        <v>A</v>
      </c>
      <c r="Q163" s="85">
        <f t="shared" si="188"/>
        <v>0</v>
      </c>
      <c r="R163" s="85">
        <f t="shared" si="176"/>
        <v>0</v>
      </c>
      <c r="S163" s="85">
        <f t="shared" si="177"/>
        <v>0</v>
      </c>
      <c r="T163" s="85">
        <f t="shared" si="178"/>
        <v>0</v>
      </c>
      <c r="U163" s="85">
        <f t="shared" si="179"/>
        <v>0</v>
      </c>
      <c r="V163" s="85">
        <f t="shared" si="180"/>
        <v>0</v>
      </c>
      <c r="W163" s="33"/>
      <c r="X163" s="85">
        <f t="shared" si="187"/>
        <v>15.82</v>
      </c>
      <c r="Y163" s="85">
        <f t="shared" si="181"/>
        <v>177.5</v>
      </c>
      <c r="Z163" s="85">
        <f t="shared" si="182"/>
        <v>17.75</v>
      </c>
      <c r="AA163" s="85">
        <f t="shared" si="183"/>
        <v>0</v>
      </c>
      <c r="AB163" s="85">
        <f t="shared" si="184"/>
        <v>-6.5</v>
      </c>
      <c r="AC163" s="85">
        <f t="shared" si="185"/>
        <v>417.5</v>
      </c>
    </row>
    <row r="164" spans="1:29" x14ac:dyDescent="0.3">
      <c r="A164" s="67">
        <v>-516</v>
      </c>
      <c r="B164" s="85">
        <v>15.05</v>
      </c>
      <c r="C164" s="85">
        <v>247.00000000000003</v>
      </c>
      <c r="D164" s="85">
        <v>32.549999999999997</v>
      </c>
      <c r="E164" s="85">
        <v>0</v>
      </c>
      <c r="F164" s="85">
        <v>-11.5</v>
      </c>
      <c r="G164" s="85">
        <v>609.5</v>
      </c>
      <c r="H164" s="113"/>
      <c r="P164" s="21" t="str">
        <f t="shared" si="186"/>
        <v>A</v>
      </c>
      <c r="Q164" s="85">
        <f t="shared" si="188"/>
        <v>0</v>
      </c>
      <c r="R164" s="85">
        <f t="shared" si="176"/>
        <v>0</v>
      </c>
      <c r="S164" s="85">
        <f t="shared" si="177"/>
        <v>0</v>
      </c>
      <c r="T164" s="85">
        <f t="shared" si="178"/>
        <v>0</v>
      </c>
      <c r="U164" s="85">
        <f t="shared" si="179"/>
        <v>0</v>
      </c>
      <c r="V164" s="85">
        <f t="shared" si="180"/>
        <v>0</v>
      </c>
      <c r="W164" s="33"/>
      <c r="X164" s="85">
        <f t="shared" si="187"/>
        <v>15.05</v>
      </c>
      <c r="Y164" s="85">
        <f t="shared" si="181"/>
        <v>247.00000000000003</v>
      </c>
      <c r="Z164" s="85">
        <f t="shared" si="182"/>
        <v>32.549999999999997</v>
      </c>
      <c r="AA164" s="85">
        <f t="shared" si="183"/>
        <v>0</v>
      </c>
      <c r="AB164" s="85">
        <f t="shared" si="184"/>
        <v>-11.5</v>
      </c>
      <c r="AC164" s="85">
        <f t="shared" si="185"/>
        <v>609.5</v>
      </c>
    </row>
    <row r="165" spans="1:29" x14ac:dyDescent="0.3">
      <c r="A165" s="67">
        <v>-598.5</v>
      </c>
      <c r="B165" s="85">
        <v>14.53</v>
      </c>
      <c r="C165" s="85">
        <v>307.5</v>
      </c>
      <c r="D165" s="85">
        <v>59.2</v>
      </c>
      <c r="E165" s="85">
        <v>4.0000000000006253E-2</v>
      </c>
      <c r="F165" s="85">
        <v>-18</v>
      </c>
      <c r="G165" s="85">
        <v>786</v>
      </c>
      <c r="H165" s="113"/>
      <c r="P165" s="21" t="str">
        <f t="shared" si="186"/>
        <v>A</v>
      </c>
      <c r="Q165" s="85">
        <f t="shared" si="188"/>
        <v>0</v>
      </c>
      <c r="R165" s="85">
        <f t="shared" si="176"/>
        <v>0</v>
      </c>
      <c r="S165" s="85">
        <f t="shared" si="177"/>
        <v>0</v>
      </c>
      <c r="T165" s="85">
        <f t="shared" si="178"/>
        <v>0</v>
      </c>
      <c r="U165" s="85">
        <f t="shared" si="179"/>
        <v>0</v>
      </c>
      <c r="V165" s="85">
        <f t="shared" si="180"/>
        <v>0</v>
      </c>
      <c r="W165" s="33"/>
      <c r="X165" s="85">
        <f t="shared" si="187"/>
        <v>14.53</v>
      </c>
      <c r="Y165" s="85">
        <f t="shared" si="181"/>
        <v>307.5</v>
      </c>
      <c r="Z165" s="85">
        <f t="shared" si="182"/>
        <v>59.2</v>
      </c>
      <c r="AA165" s="85">
        <f t="shared" si="183"/>
        <v>4.0000000000006253E-2</v>
      </c>
      <c r="AB165" s="85">
        <f t="shared" si="184"/>
        <v>-18</v>
      </c>
      <c r="AC165" s="85">
        <f t="shared" si="185"/>
        <v>786</v>
      </c>
    </row>
    <row r="166" spans="1:29" x14ac:dyDescent="0.3">
      <c r="A166" s="67">
        <v>-581.5</v>
      </c>
      <c r="B166" s="85">
        <v>14.13</v>
      </c>
      <c r="C166" s="85">
        <v>326.5</v>
      </c>
      <c r="D166" s="85">
        <v>101.4</v>
      </c>
      <c r="E166" s="85">
        <v>4.0000000000006253E-2</v>
      </c>
      <c r="F166" s="85">
        <v>-26.5</v>
      </c>
      <c r="G166" s="85">
        <v>858.5</v>
      </c>
      <c r="H166" s="113"/>
      <c r="P166" s="21" t="str">
        <f t="shared" si="186"/>
        <v>A</v>
      </c>
      <c r="Q166" s="85">
        <f t="shared" si="188"/>
        <v>0</v>
      </c>
      <c r="R166" s="85">
        <f t="shared" si="176"/>
        <v>0</v>
      </c>
      <c r="S166" s="85">
        <f t="shared" si="177"/>
        <v>0</v>
      </c>
      <c r="T166" s="85">
        <f t="shared" si="178"/>
        <v>0</v>
      </c>
      <c r="U166" s="85">
        <f t="shared" si="179"/>
        <v>0</v>
      </c>
      <c r="V166" s="85">
        <f t="shared" si="180"/>
        <v>0</v>
      </c>
      <c r="W166" s="33"/>
      <c r="X166" s="85">
        <f t="shared" si="187"/>
        <v>14.13</v>
      </c>
      <c r="Y166" s="85">
        <f t="shared" si="181"/>
        <v>326.5</v>
      </c>
      <c r="Z166" s="85">
        <f t="shared" si="182"/>
        <v>101.4</v>
      </c>
      <c r="AA166" s="85">
        <f t="shared" si="183"/>
        <v>4.0000000000006253E-2</v>
      </c>
      <c r="AB166" s="85">
        <f t="shared" si="184"/>
        <v>-26.5</v>
      </c>
      <c r="AC166" s="85">
        <f t="shared" si="185"/>
        <v>858.5</v>
      </c>
    </row>
    <row r="167" spans="1:29" x14ac:dyDescent="0.3">
      <c r="A167" s="67">
        <v>-433</v>
      </c>
      <c r="B167" s="85">
        <v>13.66</v>
      </c>
      <c r="C167" s="85">
        <v>286.5</v>
      </c>
      <c r="D167" s="85">
        <v>160.1</v>
      </c>
      <c r="E167" s="85">
        <v>-2.0000000000010232E-2</v>
      </c>
      <c r="F167" s="85">
        <v>-35</v>
      </c>
      <c r="G167" s="85">
        <v>780</v>
      </c>
      <c r="H167" s="113"/>
      <c r="P167" s="21" t="str">
        <f t="shared" si="186"/>
        <v>A</v>
      </c>
      <c r="Q167" s="85">
        <f t="shared" si="188"/>
        <v>0</v>
      </c>
      <c r="R167" s="85">
        <f t="shared" si="176"/>
        <v>0</v>
      </c>
      <c r="S167" s="85">
        <f t="shared" si="177"/>
        <v>0</v>
      </c>
      <c r="T167" s="85">
        <f t="shared" si="178"/>
        <v>0</v>
      </c>
      <c r="U167" s="85">
        <f t="shared" si="179"/>
        <v>0</v>
      </c>
      <c r="V167" s="85">
        <f t="shared" si="180"/>
        <v>0</v>
      </c>
      <c r="W167" s="33"/>
      <c r="X167" s="85">
        <f t="shared" si="187"/>
        <v>13.66</v>
      </c>
      <c r="Y167" s="85">
        <f t="shared" si="181"/>
        <v>286.5</v>
      </c>
      <c r="Z167" s="85">
        <f t="shared" si="182"/>
        <v>160.1</v>
      </c>
      <c r="AA167" s="85">
        <f t="shared" si="183"/>
        <v>-2.0000000000010232E-2</v>
      </c>
      <c r="AB167" s="85">
        <f t="shared" si="184"/>
        <v>-35</v>
      </c>
      <c r="AC167" s="85">
        <f t="shared" si="185"/>
        <v>780</v>
      </c>
    </row>
    <row r="168" spans="1:29" x14ac:dyDescent="0.3">
      <c r="A168" s="67">
        <v>-195.5</v>
      </c>
      <c r="B168" s="85">
        <v>13.08</v>
      </c>
      <c r="C168" s="85">
        <v>198.5</v>
      </c>
      <c r="D168" s="85">
        <v>234.8</v>
      </c>
      <c r="E168" s="85">
        <v>-9.9999999999909051E-3</v>
      </c>
      <c r="F168" s="85">
        <v>-42</v>
      </c>
      <c r="G168" s="85">
        <v>564.5</v>
      </c>
      <c r="H168" s="113"/>
      <c r="P168" s="21" t="str">
        <f t="shared" si="186"/>
        <v>A</v>
      </c>
      <c r="Q168" s="85">
        <f t="shared" si="188"/>
        <v>0</v>
      </c>
      <c r="R168" s="85">
        <f t="shared" si="176"/>
        <v>0</v>
      </c>
      <c r="S168" s="85">
        <f t="shared" si="177"/>
        <v>0</v>
      </c>
      <c r="T168" s="85">
        <f t="shared" si="178"/>
        <v>0</v>
      </c>
      <c r="U168" s="85">
        <f t="shared" si="179"/>
        <v>0</v>
      </c>
      <c r="V168" s="85">
        <f t="shared" si="180"/>
        <v>0</v>
      </c>
      <c r="W168" s="33"/>
      <c r="X168" s="85">
        <f t="shared" si="187"/>
        <v>13.08</v>
      </c>
      <c r="Y168" s="85">
        <f t="shared" si="181"/>
        <v>198.5</v>
      </c>
      <c r="Z168" s="85">
        <f t="shared" si="182"/>
        <v>234.8</v>
      </c>
      <c r="AA168" s="85">
        <f t="shared" si="183"/>
        <v>-9.9999999999909051E-3</v>
      </c>
      <c r="AB168" s="85">
        <f t="shared" si="184"/>
        <v>-42</v>
      </c>
      <c r="AC168" s="85">
        <f t="shared" si="185"/>
        <v>564.5</v>
      </c>
    </row>
    <row r="169" spans="1:29" x14ac:dyDescent="0.3">
      <c r="A169" s="68">
        <v>-4314.5</v>
      </c>
      <c r="B169" s="87">
        <v>338.68</v>
      </c>
      <c r="C169" s="87">
        <v>2033</v>
      </c>
      <c r="D169" s="87">
        <v>643.75</v>
      </c>
      <c r="E169" s="87">
        <v>1.0000000000011333E-2</v>
      </c>
      <c r="F169" s="87">
        <v>-153</v>
      </c>
      <c r="G169" s="87">
        <v>4884.5</v>
      </c>
      <c r="H169" s="114"/>
      <c r="I169" s="105">
        <f>Q169</f>
        <v>0</v>
      </c>
      <c r="J169" s="105">
        <f>R169</f>
        <v>0</v>
      </c>
      <c r="K169" s="105">
        <f t="shared" ref="K169" si="189">S169</f>
        <v>0</v>
      </c>
      <c r="L169" s="105">
        <f t="shared" ref="L169" si="190">T169</f>
        <v>0</v>
      </c>
      <c r="M169" s="105">
        <f t="shared" ref="M169" si="191">U169</f>
        <v>0</v>
      </c>
      <c r="N169" s="105">
        <f t="shared" ref="N169" si="192">V169</f>
        <v>0</v>
      </c>
      <c r="P169" s="21"/>
      <c r="Q169" s="106">
        <f t="shared" ref="Q169:V169" si="193">+SUM(Q153:Q168)</f>
        <v>0</v>
      </c>
      <c r="R169" s="106">
        <f t="shared" si="193"/>
        <v>0</v>
      </c>
      <c r="S169" s="106">
        <f t="shared" si="193"/>
        <v>0</v>
      </c>
      <c r="T169" s="106">
        <f t="shared" si="193"/>
        <v>0</v>
      </c>
      <c r="U169" s="106">
        <f t="shared" si="193"/>
        <v>0</v>
      </c>
      <c r="V169" s="106">
        <f t="shared" si="193"/>
        <v>0</v>
      </c>
      <c r="W169" s="33"/>
      <c r="X169" s="33"/>
      <c r="Y169" s="33"/>
      <c r="Z169" s="33"/>
      <c r="AA169" s="33"/>
      <c r="AB169" s="33"/>
      <c r="AC169" s="33"/>
    </row>
    <row r="171" spans="1:29" x14ac:dyDescent="0.3">
      <c r="A171" s="69"/>
      <c r="B171" s="69"/>
      <c r="C171" s="69" t="s">
        <v>4</v>
      </c>
      <c r="D171" s="97"/>
      <c r="E171" s="97"/>
      <c r="F171" s="69" t="s">
        <v>136</v>
      </c>
      <c r="G171" s="69" t="s">
        <v>6</v>
      </c>
      <c r="H171" s="82"/>
    </row>
    <row r="172" spans="1:29" x14ac:dyDescent="0.3">
      <c r="A172" s="94"/>
      <c r="B172" s="83"/>
      <c r="C172" s="95">
        <v>45071</v>
      </c>
      <c r="D172" s="95"/>
      <c r="E172" s="33"/>
      <c r="F172" s="98">
        <v>45070</v>
      </c>
      <c r="G172" s="96">
        <v>0.40053240740740742</v>
      </c>
      <c r="H172" s="112"/>
    </row>
    <row r="173" spans="1:29" x14ac:dyDescent="0.3">
      <c r="A173" s="91"/>
      <c r="B173" s="92"/>
      <c r="C173" s="92" t="s">
        <v>122</v>
      </c>
      <c r="D173" s="92" t="s">
        <v>123</v>
      </c>
      <c r="E173" s="92" t="s">
        <v>124</v>
      </c>
      <c r="F173" s="92" t="s">
        <v>125</v>
      </c>
      <c r="G173" s="92" t="s">
        <v>126</v>
      </c>
      <c r="H173" s="92"/>
    </row>
    <row r="174" spans="1:29" x14ac:dyDescent="0.3">
      <c r="A174" s="68" t="s">
        <v>112</v>
      </c>
      <c r="B174" s="68" t="s">
        <v>32</v>
      </c>
      <c r="C174" s="68" t="s">
        <v>113</v>
      </c>
      <c r="D174" s="68" t="s">
        <v>33</v>
      </c>
      <c r="E174" s="68" t="s">
        <v>155</v>
      </c>
      <c r="F174" s="68" t="s">
        <v>114</v>
      </c>
      <c r="G174" s="68" t="s">
        <v>115</v>
      </c>
      <c r="H174" s="82"/>
      <c r="P174" s="21"/>
      <c r="Q174" s="106">
        <f>+SUM(Q175:Q190)</f>
        <v>510.89999999999992</v>
      </c>
      <c r="R174" s="106">
        <f t="shared" ref="R174" si="194">+SUM(R175:R190)</f>
        <v>1259.5</v>
      </c>
      <c r="S174" s="106">
        <f t="shared" ref="S174" si="195">+SUM(S175:S190)</f>
        <v>212.59999999999994</v>
      </c>
      <c r="T174" s="106">
        <f t="shared" ref="T174" si="196">+SUM(T175:T190)</f>
        <v>1.0658141036401503E-14</v>
      </c>
      <c r="U174" s="106">
        <f t="shared" ref="U174" si="197">+SUM(U175:U190)</f>
        <v>104.5</v>
      </c>
      <c r="V174" s="106">
        <f t="shared" ref="V174" si="198">+SUM(V175:V190)</f>
        <v>7932</v>
      </c>
      <c r="W174" s="33"/>
      <c r="X174" s="33"/>
      <c r="Y174" s="33"/>
      <c r="Z174" s="33"/>
      <c r="AA174" s="33"/>
      <c r="AB174" s="33"/>
      <c r="AC174" s="33"/>
    </row>
    <row r="175" spans="1:29" x14ac:dyDescent="0.3">
      <c r="A175" s="67">
        <v>-1252.5</v>
      </c>
      <c r="B175" s="85">
        <v>13.15</v>
      </c>
      <c r="C175" s="85">
        <v>210.5</v>
      </c>
      <c r="D175" s="85">
        <v>68.5</v>
      </c>
      <c r="E175" s="85">
        <v>1.0000000000005116E-2</v>
      </c>
      <c r="F175" s="85">
        <v>28.499999999999996</v>
      </c>
      <c r="G175" s="85">
        <v>1397.5000000000002</v>
      </c>
      <c r="H175" s="113"/>
      <c r="I175" s="105">
        <f t="shared" ref="I175:N175" si="199">Q174</f>
        <v>510.89999999999992</v>
      </c>
      <c r="J175" s="105">
        <f t="shared" si="199"/>
        <v>1259.5</v>
      </c>
      <c r="K175" s="105">
        <f t="shared" si="199"/>
        <v>212.59999999999994</v>
      </c>
      <c r="L175" s="105">
        <f t="shared" si="199"/>
        <v>1.0658141036401503E-14</v>
      </c>
      <c r="M175" s="105">
        <f t="shared" si="199"/>
        <v>104.5</v>
      </c>
      <c r="N175" s="105">
        <f t="shared" si="199"/>
        <v>7932</v>
      </c>
      <c r="P175" s="21" t="str">
        <f>IF(A175&gt;=$B$172,"A","B")</f>
        <v>B</v>
      </c>
      <c r="Q175" s="85">
        <f t="shared" ref="Q175:Q179" si="200">IF($P175="B",B175,0)</f>
        <v>13.15</v>
      </c>
      <c r="R175" s="85">
        <f t="shared" ref="R175:R190" si="201">IF($P175="B",C175,0)</f>
        <v>210.5</v>
      </c>
      <c r="S175" s="85">
        <f t="shared" ref="S175:S190" si="202">IF($P175="B",D175,0)</f>
        <v>68.5</v>
      </c>
      <c r="T175" s="85">
        <f t="shared" ref="T175:T190" si="203">IF($P175="B",E175,0)</f>
        <v>1.0000000000005116E-2</v>
      </c>
      <c r="U175" s="85">
        <f t="shared" ref="U175:U190" si="204">IF($P175="B",F175,0)</f>
        <v>28.499999999999996</v>
      </c>
      <c r="V175" s="85">
        <f t="shared" ref="V175:V190" si="205">IF($P175="B",G175,0)</f>
        <v>1397.5000000000002</v>
      </c>
      <c r="W175" s="33"/>
      <c r="X175" s="85">
        <f>IF($P175="A",B175,0)</f>
        <v>0</v>
      </c>
      <c r="Y175" s="85">
        <f t="shared" ref="Y175:Y190" si="206">IF($P175="A",C175,0)</f>
        <v>0</v>
      </c>
      <c r="Z175" s="85">
        <f t="shared" ref="Z175:Z190" si="207">IF($P175="A",D175,0)</f>
        <v>0</v>
      </c>
      <c r="AA175" s="85">
        <f t="shared" ref="AA175:AA190" si="208">IF($P175="A",E175,0)</f>
        <v>0</v>
      </c>
      <c r="AB175" s="85">
        <f t="shared" ref="AB175:AB190" si="209">IF($P175="A",F175,0)</f>
        <v>0</v>
      </c>
      <c r="AC175" s="85">
        <f t="shared" ref="AC175:AC190" si="210">IF($P175="A",G175,0)</f>
        <v>0</v>
      </c>
    </row>
    <row r="176" spans="1:29" x14ac:dyDescent="0.3">
      <c r="A176" s="67">
        <v>-968</v>
      </c>
      <c r="B176" s="85">
        <v>12.36</v>
      </c>
      <c r="C176" s="85">
        <v>181</v>
      </c>
      <c r="D176" s="85">
        <v>23.1</v>
      </c>
      <c r="E176" s="85">
        <v>-1.9999999999999574E-2</v>
      </c>
      <c r="F176" s="85">
        <v>14.000000000000002</v>
      </c>
      <c r="G176" s="85">
        <v>1278.5</v>
      </c>
      <c r="H176" s="113"/>
      <c r="P176" s="21" t="str">
        <f t="shared" ref="P176:P190" si="211">IF(A176&gt;=$B$172,"A","B")</f>
        <v>B</v>
      </c>
      <c r="Q176" s="85">
        <f t="shared" si="200"/>
        <v>12.36</v>
      </c>
      <c r="R176" s="85">
        <f t="shared" si="201"/>
        <v>181</v>
      </c>
      <c r="S176" s="85">
        <f t="shared" si="202"/>
        <v>23.1</v>
      </c>
      <c r="T176" s="85">
        <f t="shared" si="203"/>
        <v>-1.9999999999999574E-2</v>
      </c>
      <c r="U176" s="85">
        <f t="shared" si="204"/>
        <v>14.000000000000002</v>
      </c>
      <c r="V176" s="85">
        <f t="shared" si="205"/>
        <v>1278.5</v>
      </c>
      <c r="W176" s="33"/>
      <c r="X176" s="85">
        <f t="shared" ref="X176:X190" si="212">IF($P176="A",B176,0)</f>
        <v>0</v>
      </c>
      <c r="Y176" s="85">
        <f t="shared" si="206"/>
        <v>0</v>
      </c>
      <c r="Z176" s="85">
        <f t="shared" si="207"/>
        <v>0</v>
      </c>
      <c r="AA176" s="85">
        <f t="shared" si="208"/>
        <v>0</v>
      </c>
      <c r="AB176" s="85">
        <f t="shared" si="209"/>
        <v>0</v>
      </c>
      <c r="AC176" s="85">
        <f t="shared" si="210"/>
        <v>0</v>
      </c>
    </row>
    <row r="177" spans="1:29" x14ac:dyDescent="0.3">
      <c r="A177" s="67">
        <v>-466</v>
      </c>
      <c r="B177" s="85">
        <v>12.39</v>
      </c>
      <c r="C177" s="85">
        <v>89</v>
      </c>
      <c r="D177" s="85">
        <v>5.7</v>
      </c>
      <c r="E177" s="85">
        <v>-3.0000000000000249E-2</v>
      </c>
      <c r="F177" s="85">
        <v>4.5</v>
      </c>
      <c r="G177" s="85">
        <v>627.5</v>
      </c>
      <c r="H177" s="113"/>
      <c r="P177" s="21" t="str">
        <f t="shared" si="211"/>
        <v>B</v>
      </c>
      <c r="Q177" s="85">
        <f t="shared" si="200"/>
        <v>12.39</v>
      </c>
      <c r="R177" s="85">
        <f t="shared" si="201"/>
        <v>89</v>
      </c>
      <c r="S177" s="85">
        <f t="shared" si="202"/>
        <v>5.7</v>
      </c>
      <c r="T177" s="85">
        <f t="shared" si="203"/>
        <v>-3.0000000000000249E-2</v>
      </c>
      <c r="U177" s="85">
        <f t="shared" si="204"/>
        <v>4.5</v>
      </c>
      <c r="V177" s="85">
        <f t="shared" si="205"/>
        <v>627.5</v>
      </c>
      <c r="W177" s="33"/>
      <c r="X177" s="85">
        <f t="shared" si="212"/>
        <v>0</v>
      </c>
      <c r="Y177" s="85">
        <f t="shared" si="206"/>
        <v>0</v>
      </c>
      <c r="Z177" s="85">
        <f t="shared" si="207"/>
        <v>0</v>
      </c>
      <c r="AA177" s="85">
        <f t="shared" si="208"/>
        <v>0</v>
      </c>
      <c r="AB177" s="85">
        <f t="shared" si="209"/>
        <v>0</v>
      </c>
      <c r="AC177" s="85">
        <f t="shared" si="210"/>
        <v>0</v>
      </c>
    </row>
    <row r="178" spans="1:29" x14ac:dyDescent="0.3">
      <c r="A178" s="67">
        <v>-222.00000000000003</v>
      </c>
      <c r="B178" s="85">
        <v>13.84</v>
      </c>
      <c r="C178" s="85">
        <v>38.5</v>
      </c>
      <c r="D178" s="85">
        <v>1.85</v>
      </c>
      <c r="E178" s="85">
        <v>0</v>
      </c>
      <c r="F178" s="85">
        <v>1.5</v>
      </c>
      <c r="G178" s="85">
        <v>243</v>
      </c>
      <c r="H178" s="113"/>
      <c r="P178" s="21" t="str">
        <f t="shared" si="211"/>
        <v>B</v>
      </c>
      <c r="Q178" s="85">
        <f t="shared" si="200"/>
        <v>13.84</v>
      </c>
      <c r="R178" s="85">
        <f t="shared" si="201"/>
        <v>38.5</v>
      </c>
      <c r="S178" s="85">
        <f t="shared" si="202"/>
        <v>1.85</v>
      </c>
      <c r="T178" s="85">
        <f t="shared" si="203"/>
        <v>0</v>
      </c>
      <c r="U178" s="85">
        <f t="shared" si="204"/>
        <v>1.5</v>
      </c>
      <c r="V178" s="85">
        <f t="shared" si="205"/>
        <v>243</v>
      </c>
      <c r="W178" s="33"/>
      <c r="X178" s="85">
        <f t="shared" si="212"/>
        <v>0</v>
      </c>
      <c r="Y178" s="85">
        <f t="shared" si="206"/>
        <v>0</v>
      </c>
      <c r="Z178" s="85">
        <f t="shared" si="207"/>
        <v>0</v>
      </c>
      <c r="AA178" s="85">
        <f t="shared" si="208"/>
        <v>0</v>
      </c>
      <c r="AB178" s="85">
        <f t="shared" si="209"/>
        <v>0</v>
      </c>
      <c r="AC178" s="85">
        <f t="shared" si="210"/>
        <v>0</v>
      </c>
    </row>
    <row r="179" spans="1:29" x14ac:dyDescent="0.3">
      <c r="A179" s="67">
        <v>-183.5</v>
      </c>
      <c r="B179" s="85">
        <v>16.97</v>
      </c>
      <c r="C179" s="85">
        <v>26</v>
      </c>
      <c r="D179" s="85">
        <v>1.35</v>
      </c>
      <c r="E179" s="85">
        <v>0</v>
      </c>
      <c r="F179" s="85">
        <v>1</v>
      </c>
      <c r="G179" s="85">
        <v>135</v>
      </c>
      <c r="H179" s="113"/>
      <c r="P179" s="21" t="str">
        <f t="shared" si="211"/>
        <v>B</v>
      </c>
      <c r="Q179" s="85">
        <f t="shared" si="200"/>
        <v>16.97</v>
      </c>
      <c r="R179" s="85">
        <f t="shared" si="201"/>
        <v>26</v>
      </c>
      <c r="S179" s="85">
        <f t="shared" si="202"/>
        <v>1.35</v>
      </c>
      <c r="T179" s="85">
        <f t="shared" si="203"/>
        <v>0</v>
      </c>
      <c r="U179" s="85">
        <f t="shared" si="204"/>
        <v>1</v>
      </c>
      <c r="V179" s="85">
        <f t="shared" si="205"/>
        <v>135</v>
      </c>
      <c r="W179" s="33"/>
      <c r="X179" s="85">
        <f t="shared" si="212"/>
        <v>0</v>
      </c>
      <c r="Y179" s="85">
        <f t="shared" si="206"/>
        <v>0</v>
      </c>
      <c r="Z179" s="85">
        <f t="shared" si="207"/>
        <v>0</v>
      </c>
      <c r="AA179" s="85">
        <f t="shared" si="208"/>
        <v>0</v>
      </c>
      <c r="AB179" s="85">
        <f t="shared" si="209"/>
        <v>0</v>
      </c>
      <c r="AC179" s="85">
        <f t="shared" si="210"/>
        <v>0</v>
      </c>
    </row>
    <row r="180" spans="1:29" x14ac:dyDescent="0.3">
      <c r="A180" s="67">
        <v>-159</v>
      </c>
      <c r="B180" s="85">
        <v>20.02</v>
      </c>
      <c r="C180" s="85">
        <v>19.5</v>
      </c>
      <c r="D180" s="85">
        <v>1.1000000000000001</v>
      </c>
      <c r="E180" s="85">
        <v>3.0000000000000027E-2</v>
      </c>
      <c r="F180" s="85">
        <v>0.5</v>
      </c>
      <c r="G180" s="85">
        <v>84.499999999999986</v>
      </c>
      <c r="H180" s="113"/>
      <c r="P180" s="21" t="str">
        <f t="shared" si="211"/>
        <v>B</v>
      </c>
      <c r="Q180" s="85">
        <f>IF($P180="B",B180,0)</f>
        <v>20.02</v>
      </c>
      <c r="R180" s="85">
        <f t="shared" si="201"/>
        <v>19.5</v>
      </c>
      <c r="S180" s="85">
        <f t="shared" si="202"/>
        <v>1.1000000000000001</v>
      </c>
      <c r="T180" s="85">
        <f t="shared" si="203"/>
        <v>3.0000000000000027E-2</v>
      </c>
      <c r="U180" s="85">
        <f t="shared" si="204"/>
        <v>0.5</v>
      </c>
      <c r="V180" s="85">
        <f t="shared" si="205"/>
        <v>84.499999999999986</v>
      </c>
      <c r="W180" s="33"/>
      <c r="X180" s="85">
        <f t="shared" si="212"/>
        <v>0</v>
      </c>
      <c r="Y180" s="85">
        <f t="shared" si="206"/>
        <v>0</v>
      </c>
      <c r="Z180" s="85">
        <f t="shared" si="207"/>
        <v>0</v>
      </c>
      <c r="AA180" s="85">
        <f t="shared" si="208"/>
        <v>0</v>
      </c>
      <c r="AB180" s="85">
        <f t="shared" si="209"/>
        <v>0</v>
      </c>
      <c r="AC180" s="85">
        <f t="shared" si="210"/>
        <v>0</v>
      </c>
    </row>
    <row r="181" spans="1:29" x14ac:dyDescent="0.3">
      <c r="A181" s="67">
        <v>-149</v>
      </c>
      <c r="B181" s="85">
        <v>23.16</v>
      </c>
      <c r="C181" s="85">
        <v>15.5</v>
      </c>
      <c r="D181" s="85">
        <v>0.95</v>
      </c>
      <c r="E181" s="85">
        <v>0</v>
      </c>
      <c r="F181" s="85">
        <v>0.5</v>
      </c>
      <c r="G181" s="85">
        <v>59.500000000000007</v>
      </c>
      <c r="H181" s="113"/>
      <c r="P181" s="21" t="str">
        <f t="shared" si="211"/>
        <v>B</v>
      </c>
      <c r="Q181" s="85">
        <f t="shared" ref="Q181:Q190" si="213">IF($P181="B",B181,0)</f>
        <v>23.16</v>
      </c>
      <c r="R181" s="85">
        <f t="shared" si="201"/>
        <v>15.5</v>
      </c>
      <c r="S181" s="85">
        <f t="shared" si="202"/>
        <v>0.95</v>
      </c>
      <c r="T181" s="85">
        <f t="shared" si="203"/>
        <v>0</v>
      </c>
      <c r="U181" s="85">
        <f t="shared" si="204"/>
        <v>0.5</v>
      </c>
      <c r="V181" s="85">
        <f t="shared" si="205"/>
        <v>59.500000000000007</v>
      </c>
      <c r="W181" s="33"/>
      <c r="X181" s="85">
        <f t="shared" si="212"/>
        <v>0</v>
      </c>
      <c r="Y181" s="85">
        <f t="shared" si="206"/>
        <v>0</v>
      </c>
      <c r="Z181" s="85">
        <f t="shared" si="207"/>
        <v>0</v>
      </c>
      <c r="AA181" s="85">
        <f t="shared" si="208"/>
        <v>0</v>
      </c>
      <c r="AB181" s="85">
        <f t="shared" si="209"/>
        <v>0</v>
      </c>
      <c r="AC181" s="85">
        <f t="shared" si="210"/>
        <v>0</v>
      </c>
    </row>
    <row r="182" spans="1:29" x14ac:dyDescent="0.3">
      <c r="A182" s="67">
        <v>-139.5</v>
      </c>
      <c r="B182" s="85">
        <v>26.18</v>
      </c>
      <c r="C182" s="85">
        <v>13</v>
      </c>
      <c r="D182" s="85">
        <v>0.85</v>
      </c>
      <c r="E182" s="85">
        <v>0</v>
      </c>
      <c r="F182" s="85">
        <v>0.5</v>
      </c>
      <c r="G182" s="85">
        <v>43.5</v>
      </c>
      <c r="H182" s="113"/>
      <c r="P182" s="21" t="str">
        <f t="shared" si="211"/>
        <v>B</v>
      </c>
      <c r="Q182" s="85">
        <f t="shared" si="213"/>
        <v>26.18</v>
      </c>
      <c r="R182" s="85">
        <f t="shared" si="201"/>
        <v>13</v>
      </c>
      <c r="S182" s="85">
        <f t="shared" si="202"/>
        <v>0.85</v>
      </c>
      <c r="T182" s="85">
        <f t="shared" si="203"/>
        <v>0</v>
      </c>
      <c r="U182" s="85">
        <f t="shared" si="204"/>
        <v>0.5</v>
      </c>
      <c r="V182" s="85">
        <f t="shared" si="205"/>
        <v>43.5</v>
      </c>
      <c r="W182" s="33"/>
      <c r="X182" s="85">
        <f t="shared" si="212"/>
        <v>0</v>
      </c>
      <c r="Y182" s="85">
        <f t="shared" si="206"/>
        <v>0</v>
      </c>
      <c r="Z182" s="85">
        <f t="shared" si="207"/>
        <v>0</v>
      </c>
      <c r="AA182" s="85">
        <f t="shared" si="208"/>
        <v>0</v>
      </c>
      <c r="AB182" s="85">
        <f t="shared" si="209"/>
        <v>0</v>
      </c>
      <c r="AC182" s="85">
        <f t="shared" si="210"/>
        <v>0</v>
      </c>
    </row>
    <row r="183" spans="1:29" x14ac:dyDescent="0.3">
      <c r="A183" s="67">
        <v>-143</v>
      </c>
      <c r="B183" s="85">
        <v>29.48</v>
      </c>
      <c r="C183" s="85">
        <v>12</v>
      </c>
      <c r="D183" s="85">
        <v>0.85</v>
      </c>
      <c r="E183" s="85">
        <v>0</v>
      </c>
      <c r="F183" s="85">
        <v>0.5</v>
      </c>
      <c r="G183" s="85">
        <v>35.5</v>
      </c>
      <c r="H183" s="113"/>
      <c r="P183" s="21" t="str">
        <f t="shared" si="211"/>
        <v>B</v>
      </c>
      <c r="Q183" s="85">
        <f t="shared" si="213"/>
        <v>29.48</v>
      </c>
      <c r="R183" s="85">
        <f t="shared" si="201"/>
        <v>12</v>
      </c>
      <c r="S183" s="85">
        <f t="shared" si="202"/>
        <v>0.85</v>
      </c>
      <c r="T183" s="85">
        <f t="shared" si="203"/>
        <v>0</v>
      </c>
      <c r="U183" s="85">
        <f t="shared" si="204"/>
        <v>0.5</v>
      </c>
      <c r="V183" s="85">
        <f t="shared" si="205"/>
        <v>35.5</v>
      </c>
      <c r="W183" s="33"/>
      <c r="X183" s="85">
        <f t="shared" si="212"/>
        <v>0</v>
      </c>
      <c r="Y183" s="85">
        <f t="shared" si="206"/>
        <v>0</v>
      </c>
      <c r="Z183" s="85">
        <f t="shared" si="207"/>
        <v>0</v>
      </c>
      <c r="AA183" s="85">
        <f t="shared" si="208"/>
        <v>0</v>
      </c>
      <c r="AB183" s="85">
        <f t="shared" si="209"/>
        <v>0</v>
      </c>
      <c r="AC183" s="85">
        <f t="shared" si="210"/>
        <v>0</v>
      </c>
    </row>
    <row r="184" spans="1:29" x14ac:dyDescent="0.3">
      <c r="A184" s="67">
        <v>-131</v>
      </c>
      <c r="B184" s="85">
        <v>32.229999999999997</v>
      </c>
      <c r="C184" s="85">
        <v>10</v>
      </c>
      <c r="D184" s="85">
        <v>0.75</v>
      </c>
      <c r="E184" s="85">
        <v>0</v>
      </c>
      <c r="F184" s="85">
        <v>0.5</v>
      </c>
      <c r="G184" s="85">
        <v>26.999999999999996</v>
      </c>
      <c r="H184" s="113"/>
      <c r="P184" s="21" t="str">
        <f t="shared" si="211"/>
        <v>B</v>
      </c>
      <c r="Q184" s="85">
        <f t="shared" si="213"/>
        <v>32.229999999999997</v>
      </c>
      <c r="R184" s="85">
        <f t="shared" si="201"/>
        <v>10</v>
      </c>
      <c r="S184" s="85">
        <f t="shared" si="202"/>
        <v>0.75</v>
      </c>
      <c r="T184" s="85">
        <f t="shared" si="203"/>
        <v>0</v>
      </c>
      <c r="U184" s="85">
        <f t="shared" si="204"/>
        <v>0.5</v>
      </c>
      <c r="V184" s="85">
        <f t="shared" si="205"/>
        <v>26.999999999999996</v>
      </c>
      <c r="W184" s="33"/>
      <c r="X184" s="85">
        <f t="shared" si="212"/>
        <v>0</v>
      </c>
      <c r="Y184" s="85">
        <f t="shared" si="206"/>
        <v>0</v>
      </c>
      <c r="Z184" s="85">
        <f t="shared" si="207"/>
        <v>0</v>
      </c>
      <c r="AA184" s="85">
        <f t="shared" si="208"/>
        <v>0</v>
      </c>
      <c r="AB184" s="85">
        <f t="shared" si="209"/>
        <v>0</v>
      </c>
      <c r="AC184" s="85">
        <f t="shared" si="210"/>
        <v>0</v>
      </c>
    </row>
    <row r="185" spans="1:29" x14ac:dyDescent="0.3">
      <c r="A185" s="67">
        <v>-127.49999999999999</v>
      </c>
      <c r="B185" s="85">
        <v>35.159999999999997</v>
      </c>
      <c r="C185" s="85">
        <v>9</v>
      </c>
      <c r="D185" s="85">
        <v>0.7</v>
      </c>
      <c r="E185" s="85">
        <v>-1.0000000000000009E-2</v>
      </c>
      <c r="F185" s="85">
        <v>0.5</v>
      </c>
      <c r="G185" s="85">
        <v>22</v>
      </c>
      <c r="H185" s="113"/>
      <c r="P185" s="21" t="str">
        <f t="shared" si="211"/>
        <v>B</v>
      </c>
      <c r="Q185" s="85">
        <f t="shared" si="213"/>
        <v>35.159999999999997</v>
      </c>
      <c r="R185" s="85">
        <f t="shared" si="201"/>
        <v>9</v>
      </c>
      <c r="S185" s="85">
        <f t="shared" si="202"/>
        <v>0.7</v>
      </c>
      <c r="T185" s="85">
        <f t="shared" si="203"/>
        <v>-1.0000000000000009E-2</v>
      </c>
      <c r="U185" s="85">
        <f t="shared" si="204"/>
        <v>0.5</v>
      </c>
      <c r="V185" s="85">
        <f t="shared" si="205"/>
        <v>22</v>
      </c>
      <c r="W185" s="33"/>
      <c r="X185" s="85">
        <f t="shared" si="212"/>
        <v>0</v>
      </c>
      <c r="Y185" s="85">
        <f t="shared" si="206"/>
        <v>0</v>
      </c>
      <c r="Z185" s="85">
        <f t="shared" si="207"/>
        <v>0</v>
      </c>
      <c r="AA185" s="85">
        <f t="shared" si="208"/>
        <v>0</v>
      </c>
      <c r="AB185" s="85">
        <f t="shared" si="209"/>
        <v>0</v>
      </c>
      <c r="AC185" s="85">
        <f t="shared" si="210"/>
        <v>0</v>
      </c>
    </row>
    <row r="186" spans="1:29" x14ac:dyDescent="0.3">
      <c r="A186" s="67">
        <v>-3941</v>
      </c>
      <c r="B186" s="85">
        <v>234.93999999999997</v>
      </c>
      <c r="C186" s="85">
        <v>624</v>
      </c>
      <c r="D186" s="85">
        <v>105.69999999999997</v>
      </c>
      <c r="E186" s="85">
        <v>-1.9999999999994689E-2</v>
      </c>
      <c r="F186" s="85">
        <v>52.5</v>
      </c>
      <c r="G186" s="85">
        <v>3953.5</v>
      </c>
      <c r="H186" s="113"/>
      <c r="P186" s="21" t="str">
        <f t="shared" si="211"/>
        <v>B</v>
      </c>
      <c r="Q186" s="85">
        <f t="shared" si="213"/>
        <v>234.93999999999997</v>
      </c>
      <c r="R186" s="85">
        <f t="shared" si="201"/>
        <v>624</v>
      </c>
      <c r="S186" s="85">
        <f t="shared" si="202"/>
        <v>105.69999999999997</v>
      </c>
      <c r="T186" s="85">
        <f t="shared" si="203"/>
        <v>-1.9999999999994689E-2</v>
      </c>
      <c r="U186" s="85">
        <f t="shared" si="204"/>
        <v>52.5</v>
      </c>
      <c r="V186" s="85">
        <f t="shared" si="205"/>
        <v>3953.5</v>
      </c>
      <c r="W186" s="33"/>
      <c r="X186" s="85">
        <f t="shared" si="212"/>
        <v>0</v>
      </c>
      <c r="Y186" s="85">
        <f t="shared" si="206"/>
        <v>0</v>
      </c>
      <c r="Z186" s="85">
        <f t="shared" si="207"/>
        <v>0</v>
      </c>
      <c r="AA186" s="85">
        <f t="shared" si="208"/>
        <v>0</v>
      </c>
      <c r="AB186" s="85">
        <f t="shared" si="209"/>
        <v>0</v>
      </c>
      <c r="AC186" s="85">
        <f t="shared" si="210"/>
        <v>0</v>
      </c>
    </row>
    <row r="187" spans="1:29" x14ac:dyDescent="0.3">
      <c r="A187" s="67"/>
      <c r="B187" s="85"/>
      <c r="C187" s="85"/>
      <c r="D187" s="85"/>
      <c r="E187" s="85"/>
      <c r="F187" s="85"/>
      <c r="G187" s="85"/>
      <c r="H187" s="113"/>
      <c r="P187" s="21" t="str">
        <f t="shared" si="211"/>
        <v>A</v>
      </c>
      <c r="Q187" s="85">
        <f t="shared" si="213"/>
        <v>0</v>
      </c>
      <c r="R187" s="85">
        <f t="shared" si="201"/>
        <v>0</v>
      </c>
      <c r="S187" s="85">
        <f t="shared" si="202"/>
        <v>0</v>
      </c>
      <c r="T187" s="85">
        <f t="shared" si="203"/>
        <v>0</v>
      </c>
      <c r="U187" s="85">
        <f t="shared" si="204"/>
        <v>0</v>
      </c>
      <c r="V187" s="85">
        <f t="shared" si="205"/>
        <v>0</v>
      </c>
      <c r="W187" s="33"/>
      <c r="X187" s="85">
        <f t="shared" si="212"/>
        <v>0</v>
      </c>
      <c r="Y187" s="85">
        <f t="shared" si="206"/>
        <v>0</v>
      </c>
      <c r="Z187" s="85">
        <f t="shared" si="207"/>
        <v>0</v>
      </c>
      <c r="AA187" s="85">
        <f t="shared" si="208"/>
        <v>0</v>
      </c>
      <c r="AB187" s="85">
        <f t="shared" si="209"/>
        <v>0</v>
      </c>
      <c r="AC187" s="85">
        <f t="shared" si="210"/>
        <v>0</v>
      </c>
    </row>
    <row r="188" spans="1:29" x14ac:dyDescent="0.3">
      <c r="A188" s="67"/>
      <c r="B188" s="85"/>
      <c r="C188" s="85" t="s">
        <v>129</v>
      </c>
      <c r="D188" s="85" t="s">
        <v>130</v>
      </c>
      <c r="E188" s="85" t="s">
        <v>131</v>
      </c>
      <c r="F188" s="85" t="s">
        <v>132</v>
      </c>
      <c r="G188" s="85" t="s">
        <v>133</v>
      </c>
      <c r="H188" s="113"/>
      <c r="P188" s="21" t="str">
        <f t="shared" si="211"/>
        <v>A</v>
      </c>
      <c r="Q188" s="85">
        <f t="shared" si="213"/>
        <v>0</v>
      </c>
      <c r="R188" s="85">
        <f t="shared" si="201"/>
        <v>0</v>
      </c>
      <c r="S188" s="85">
        <f t="shared" si="202"/>
        <v>0</v>
      </c>
      <c r="T188" s="85">
        <f t="shared" si="203"/>
        <v>0</v>
      </c>
      <c r="U188" s="85">
        <f t="shared" si="204"/>
        <v>0</v>
      </c>
      <c r="V188" s="85">
        <f t="shared" si="205"/>
        <v>0</v>
      </c>
      <c r="W188" s="33"/>
      <c r="X188" s="85">
        <f t="shared" si="212"/>
        <v>0</v>
      </c>
      <c r="Y188" s="85" t="str">
        <f t="shared" si="206"/>
        <v>T</v>
      </c>
      <c r="Z188" s="85" t="str">
        <f t="shared" si="207"/>
        <v>S</v>
      </c>
      <c r="AA188" s="85" t="str">
        <f t="shared" si="208"/>
        <v>O</v>
      </c>
      <c r="AB188" s="85" t="str">
        <f t="shared" si="209"/>
        <v>U</v>
      </c>
      <c r="AC188" s="85" t="str">
        <f t="shared" si="210"/>
        <v>P</v>
      </c>
    </row>
    <row r="189" spans="1:29" x14ac:dyDescent="0.3">
      <c r="A189" s="67" t="s">
        <v>119</v>
      </c>
      <c r="B189" s="85" t="s">
        <v>37</v>
      </c>
      <c r="C189" s="85" t="s">
        <v>118</v>
      </c>
      <c r="D189" s="85" t="s">
        <v>36</v>
      </c>
      <c r="E189" s="85" t="s">
        <v>156</v>
      </c>
      <c r="F189" s="85" t="s">
        <v>117</v>
      </c>
      <c r="G189" s="85" t="s">
        <v>116</v>
      </c>
      <c r="H189" s="113"/>
      <c r="P189" s="21" t="str">
        <f t="shared" si="211"/>
        <v>A</v>
      </c>
      <c r="Q189" s="85">
        <f t="shared" si="213"/>
        <v>0</v>
      </c>
      <c r="R189" s="85">
        <f t="shared" si="201"/>
        <v>0</v>
      </c>
      <c r="S189" s="85">
        <f t="shared" si="202"/>
        <v>0</v>
      </c>
      <c r="T189" s="85">
        <f t="shared" si="203"/>
        <v>0</v>
      </c>
      <c r="U189" s="85">
        <f t="shared" si="204"/>
        <v>0</v>
      </c>
      <c r="V189" s="85">
        <f t="shared" si="205"/>
        <v>0</v>
      </c>
      <c r="W189" s="33"/>
      <c r="X189" s="85" t="str">
        <f t="shared" si="212"/>
        <v>IV_PE</v>
      </c>
      <c r="Y189" s="85" t="str">
        <f t="shared" si="206"/>
        <v>V_PE</v>
      </c>
      <c r="Z189" s="85" t="str">
        <f t="shared" si="207"/>
        <v>LTP_PE</v>
      </c>
      <c r="AA189" s="85" t="str">
        <f t="shared" si="208"/>
        <v>DIFF_PE</v>
      </c>
      <c r="AB189" s="85" t="str">
        <f t="shared" si="209"/>
        <v>D_PE</v>
      </c>
      <c r="AC189" s="85" t="str">
        <f t="shared" si="210"/>
        <v>G_PE</v>
      </c>
    </row>
    <row r="190" spans="1:29" x14ac:dyDescent="0.3">
      <c r="A190" s="67">
        <v>-190.5</v>
      </c>
      <c r="B190" s="85">
        <v>41.02</v>
      </c>
      <c r="C190" s="85">
        <v>11.5</v>
      </c>
      <c r="D190" s="85">
        <v>1.2</v>
      </c>
      <c r="E190" s="85">
        <v>4.0000000000000036E-2</v>
      </c>
      <c r="F190" s="85">
        <v>-0.5</v>
      </c>
      <c r="G190" s="85">
        <v>25</v>
      </c>
      <c r="H190" s="113"/>
      <c r="P190" s="21" t="str">
        <f t="shared" si="211"/>
        <v>B</v>
      </c>
      <c r="Q190" s="85">
        <f t="shared" si="213"/>
        <v>41.02</v>
      </c>
      <c r="R190" s="85">
        <f t="shared" si="201"/>
        <v>11.5</v>
      </c>
      <c r="S190" s="85">
        <f t="shared" si="202"/>
        <v>1.2</v>
      </c>
      <c r="T190" s="85">
        <f t="shared" si="203"/>
        <v>4.0000000000000036E-2</v>
      </c>
      <c r="U190" s="85">
        <f t="shared" si="204"/>
        <v>-0.5</v>
      </c>
      <c r="V190" s="85">
        <f t="shared" si="205"/>
        <v>25</v>
      </c>
      <c r="W190" s="33"/>
      <c r="X190" s="85">
        <f t="shared" si="212"/>
        <v>0</v>
      </c>
      <c r="Y190" s="85">
        <f t="shared" si="206"/>
        <v>0</v>
      </c>
      <c r="Z190" s="85">
        <f t="shared" si="207"/>
        <v>0</v>
      </c>
      <c r="AA190" s="85">
        <f t="shared" si="208"/>
        <v>0</v>
      </c>
      <c r="AB190" s="85">
        <f t="shared" si="209"/>
        <v>0</v>
      </c>
      <c r="AC190" s="85">
        <f t="shared" si="210"/>
        <v>0</v>
      </c>
    </row>
    <row r="191" spans="1:29" x14ac:dyDescent="0.3">
      <c r="A191" s="68">
        <v>-197.5</v>
      </c>
      <c r="B191" s="86">
        <v>37.69</v>
      </c>
      <c r="C191" s="86">
        <v>13</v>
      </c>
      <c r="D191" s="86">
        <v>1.25</v>
      </c>
      <c r="E191" s="86">
        <v>0</v>
      </c>
      <c r="F191" s="86">
        <v>-0.5</v>
      </c>
      <c r="G191" s="86">
        <v>30.499999999999996</v>
      </c>
      <c r="H191" s="89"/>
      <c r="I191" s="105">
        <f>X191</f>
        <v>0</v>
      </c>
      <c r="J191" s="105">
        <f>Y191</f>
        <v>0</v>
      </c>
      <c r="K191" s="105">
        <f>Z191</f>
        <v>0</v>
      </c>
      <c r="L191" s="105">
        <f>AA191</f>
        <v>0</v>
      </c>
      <c r="M191" s="105">
        <f t="shared" ref="M191" si="214">AB191</f>
        <v>0</v>
      </c>
      <c r="N191" s="105">
        <f t="shared" ref="N191" si="215">AC191</f>
        <v>0</v>
      </c>
      <c r="P191" s="21"/>
      <c r="Q191" s="33"/>
      <c r="R191" s="33"/>
      <c r="S191" s="33"/>
      <c r="T191" s="33"/>
      <c r="U191" s="33"/>
      <c r="V191" s="33"/>
      <c r="W191" s="33"/>
      <c r="X191" s="106">
        <f>SUM(X175:X190)</f>
        <v>0</v>
      </c>
      <c r="Y191" s="106">
        <f t="shared" ref="Y191" si="216">SUM(Y175:Y190)</f>
        <v>0</v>
      </c>
      <c r="Z191" s="106">
        <f t="shared" ref="Z191" si="217">SUM(Z175:Z190)</f>
        <v>0</v>
      </c>
      <c r="AA191" s="106">
        <f t="shared" ref="AA191" si="218">SUM(AA175:AA190)</f>
        <v>0</v>
      </c>
      <c r="AB191" s="106">
        <f t="shared" ref="AB191" si="219">SUM(AB175:AB190)</f>
        <v>0</v>
      </c>
      <c r="AC191" s="106">
        <f t="shared" ref="AC191" si="220">SUM(AC175:AC190)</f>
        <v>0</v>
      </c>
    </row>
    <row r="192" spans="1:29" x14ac:dyDescent="0.3">
      <c r="A192" s="82">
        <v>-218.00000000000003</v>
      </c>
      <c r="B192" s="89">
        <v>34.67</v>
      </c>
      <c r="C192" s="89">
        <v>16</v>
      </c>
      <c r="D192" s="89">
        <v>1.4</v>
      </c>
      <c r="E192" s="89">
        <v>-5.0000000000000044E-2</v>
      </c>
      <c r="F192" s="89">
        <v>-0.5</v>
      </c>
      <c r="G192" s="89">
        <v>40</v>
      </c>
      <c r="H192" s="89"/>
      <c r="P192" s="21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</row>
    <row r="193" spans="1:29" x14ac:dyDescent="0.3">
      <c r="A193" s="92">
        <v>-224.00000000000003</v>
      </c>
      <c r="B193" s="92">
        <v>31.19</v>
      </c>
      <c r="C193" s="92">
        <v>18</v>
      </c>
      <c r="D193" s="92">
        <v>1.55</v>
      </c>
      <c r="E193" s="92">
        <v>0</v>
      </c>
      <c r="F193" s="92">
        <v>-0.5</v>
      </c>
      <c r="G193" s="92">
        <v>51.000000000000007</v>
      </c>
      <c r="H193" s="92"/>
      <c r="P193" s="21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</row>
    <row r="194" spans="1:29" x14ac:dyDescent="0.3">
      <c r="A194" s="68">
        <v>-228.5</v>
      </c>
      <c r="B194" s="68">
        <v>27.6</v>
      </c>
      <c r="C194" s="68">
        <v>21</v>
      </c>
      <c r="D194" s="68">
        <v>1.65</v>
      </c>
      <c r="E194" s="68">
        <v>0</v>
      </c>
      <c r="F194" s="68">
        <v>-1</v>
      </c>
      <c r="G194" s="68">
        <v>66.5</v>
      </c>
      <c r="H194" s="82"/>
      <c r="P194" s="21"/>
      <c r="Q194" s="33"/>
      <c r="R194" s="33"/>
      <c r="S194" s="33"/>
      <c r="T194" s="33"/>
      <c r="U194" s="33"/>
      <c r="V194" s="33"/>
      <c r="W194" s="33"/>
      <c r="X194" s="106">
        <f t="shared" ref="X194:AC194" si="221">SUM(X195:X210)</f>
        <v>434.86</v>
      </c>
      <c r="Y194" s="106">
        <f t="shared" si="221"/>
        <v>46808.5</v>
      </c>
      <c r="Z194" s="106">
        <f t="shared" si="221"/>
        <v>263.89999999999998</v>
      </c>
      <c r="AA194" s="106">
        <f t="shared" si="221"/>
        <v>-5.0000000000004485E-2</v>
      </c>
      <c r="AB194" s="106">
        <f t="shared" si="221"/>
        <v>45037.5</v>
      </c>
      <c r="AC194" s="106">
        <f t="shared" si="221"/>
        <v>10747.90337962963</v>
      </c>
    </row>
    <row r="195" spans="1:29" x14ac:dyDescent="0.3">
      <c r="A195" s="67">
        <v>-256.5</v>
      </c>
      <c r="B195" s="85">
        <v>24.41</v>
      </c>
      <c r="C195" s="85">
        <v>26.5</v>
      </c>
      <c r="D195" s="85">
        <v>2</v>
      </c>
      <c r="E195" s="85">
        <v>-9.9999999999997868E-3</v>
      </c>
      <c r="F195" s="85">
        <v>-1</v>
      </c>
      <c r="G195" s="85">
        <v>95.500000000000014</v>
      </c>
      <c r="H195" s="113"/>
      <c r="I195" s="105">
        <f>X194</f>
        <v>434.86</v>
      </c>
      <c r="J195" s="105">
        <f>Y194</f>
        <v>46808.5</v>
      </c>
      <c r="K195" s="105">
        <f t="shared" ref="K195" si="222">Z194</f>
        <v>263.89999999999998</v>
      </c>
      <c r="L195" s="105">
        <f t="shared" ref="L195" si="223">AA194</f>
        <v>-5.0000000000004485E-2</v>
      </c>
      <c r="M195" s="105">
        <f t="shared" ref="M195" si="224">AB194</f>
        <v>45037.5</v>
      </c>
      <c r="N195" s="105">
        <f t="shared" ref="N195" si="225">AC194</f>
        <v>10747.90337962963</v>
      </c>
      <c r="P195" s="21" t="str">
        <f>IF(A195&lt;=$B$172,"A","B")</f>
        <v>A</v>
      </c>
      <c r="Q195" s="85">
        <f t="shared" ref="Q195:Q199" si="226">IF($P195="B",B195,0)</f>
        <v>0</v>
      </c>
      <c r="R195" s="85">
        <f t="shared" ref="R195:R210" si="227">IF($P195="B",C195,0)</f>
        <v>0</v>
      </c>
      <c r="S195" s="85">
        <f t="shared" ref="S195:S210" si="228">IF($P195="B",D195,0)</f>
        <v>0</v>
      </c>
      <c r="T195" s="85">
        <f t="shared" ref="T195:T210" si="229">IF($P195="B",E195,0)</f>
        <v>0</v>
      </c>
      <c r="U195" s="85">
        <f t="shared" ref="U195:U210" si="230">IF($P195="B",F195,0)</f>
        <v>0</v>
      </c>
      <c r="V195" s="85">
        <f t="shared" ref="V195:V210" si="231">IF($P195="B",G195,0)</f>
        <v>0</v>
      </c>
      <c r="W195" s="33"/>
      <c r="X195" s="85">
        <f>IF($P195="A",B195,0)</f>
        <v>24.41</v>
      </c>
      <c r="Y195" s="85">
        <f t="shared" ref="Y195:Y210" si="232">IF($P195="A",C195,0)</f>
        <v>26.5</v>
      </c>
      <c r="Z195" s="85">
        <f t="shared" ref="Z195:Z210" si="233">IF($P195="A",D195,0)</f>
        <v>2</v>
      </c>
      <c r="AA195" s="85">
        <f t="shared" ref="AA195:AA210" si="234">IF($P195="A",E195,0)</f>
        <v>-9.9999999999997868E-3</v>
      </c>
      <c r="AB195" s="85">
        <f t="shared" ref="AB195:AB210" si="235">IF($P195="A",F195,0)</f>
        <v>-1</v>
      </c>
      <c r="AC195" s="85">
        <f t="shared" ref="AC195:AC210" si="236">IF($P195="A",G195,0)</f>
        <v>95.500000000000014</v>
      </c>
    </row>
    <row r="196" spans="1:29" x14ac:dyDescent="0.3">
      <c r="A196" s="67">
        <v>-303</v>
      </c>
      <c r="B196" s="85">
        <v>21.32</v>
      </c>
      <c r="C196" s="85">
        <v>36.5</v>
      </c>
      <c r="D196" s="85">
        <v>2.65</v>
      </c>
      <c r="E196" s="85">
        <v>0</v>
      </c>
      <c r="F196" s="85">
        <v>-1.5</v>
      </c>
      <c r="G196" s="85">
        <v>148.5</v>
      </c>
      <c r="H196" s="113"/>
      <c r="P196" s="21" t="str">
        <f t="shared" ref="P196:P210" si="237">IF(A196&lt;=$B$172,"A","B")</f>
        <v>A</v>
      </c>
      <c r="Q196" s="85">
        <f t="shared" si="226"/>
        <v>0</v>
      </c>
      <c r="R196" s="85">
        <f t="shared" si="227"/>
        <v>0</v>
      </c>
      <c r="S196" s="85">
        <f t="shared" si="228"/>
        <v>0</v>
      </c>
      <c r="T196" s="85">
        <f t="shared" si="229"/>
        <v>0</v>
      </c>
      <c r="U196" s="85">
        <f t="shared" si="230"/>
        <v>0</v>
      </c>
      <c r="V196" s="85">
        <f t="shared" si="231"/>
        <v>0</v>
      </c>
      <c r="W196" s="33"/>
      <c r="X196" s="85">
        <f t="shared" ref="X196:X210" si="238">IF($P196="A",B196,0)</f>
        <v>21.32</v>
      </c>
      <c r="Y196" s="85">
        <f t="shared" si="232"/>
        <v>36.5</v>
      </c>
      <c r="Z196" s="85">
        <f t="shared" si="233"/>
        <v>2.65</v>
      </c>
      <c r="AA196" s="85">
        <f t="shared" si="234"/>
        <v>0</v>
      </c>
      <c r="AB196" s="85">
        <f t="shared" si="235"/>
        <v>-1.5</v>
      </c>
      <c r="AC196" s="85">
        <f t="shared" si="236"/>
        <v>148.5</v>
      </c>
    </row>
    <row r="197" spans="1:29" x14ac:dyDescent="0.3">
      <c r="A197" s="67">
        <v>-387</v>
      </c>
      <c r="B197" s="85">
        <v>18.43</v>
      </c>
      <c r="C197" s="85">
        <v>54</v>
      </c>
      <c r="D197" s="85">
        <v>4</v>
      </c>
      <c r="E197" s="85">
        <v>0</v>
      </c>
      <c r="F197" s="85">
        <v>-2.5</v>
      </c>
      <c r="G197" s="85">
        <v>255.49999999999997</v>
      </c>
      <c r="H197" s="113"/>
      <c r="P197" s="21" t="str">
        <f t="shared" si="237"/>
        <v>A</v>
      </c>
      <c r="Q197" s="85">
        <f t="shared" si="226"/>
        <v>0</v>
      </c>
      <c r="R197" s="85">
        <f t="shared" si="227"/>
        <v>0</v>
      </c>
      <c r="S197" s="85">
        <f t="shared" si="228"/>
        <v>0</v>
      </c>
      <c r="T197" s="85">
        <f t="shared" si="229"/>
        <v>0</v>
      </c>
      <c r="U197" s="85">
        <f t="shared" si="230"/>
        <v>0</v>
      </c>
      <c r="V197" s="85">
        <f t="shared" si="231"/>
        <v>0</v>
      </c>
      <c r="W197" s="33"/>
      <c r="X197" s="85">
        <f t="shared" si="238"/>
        <v>18.43</v>
      </c>
      <c r="Y197" s="85">
        <f t="shared" si="232"/>
        <v>54</v>
      </c>
      <c r="Z197" s="85">
        <f t="shared" si="233"/>
        <v>4</v>
      </c>
      <c r="AA197" s="85">
        <f t="shared" si="234"/>
        <v>0</v>
      </c>
      <c r="AB197" s="85">
        <f t="shared" si="235"/>
        <v>-2.5</v>
      </c>
      <c r="AC197" s="85">
        <f t="shared" si="236"/>
        <v>255.49999999999997</v>
      </c>
    </row>
    <row r="198" spans="1:29" x14ac:dyDescent="0.3">
      <c r="A198" s="67">
        <v>-520.5</v>
      </c>
      <c r="B198" s="85">
        <v>15.66</v>
      </c>
      <c r="C198" s="85">
        <v>86.5</v>
      </c>
      <c r="D198" s="85">
        <v>6.95</v>
      </c>
      <c r="E198" s="85">
        <v>0</v>
      </c>
      <c r="F198" s="85">
        <v>-4.5</v>
      </c>
      <c r="G198" s="85">
        <v>482</v>
      </c>
      <c r="H198" s="113"/>
      <c r="P198" s="21" t="str">
        <f t="shared" si="237"/>
        <v>A</v>
      </c>
      <c r="Q198" s="85">
        <f t="shared" si="226"/>
        <v>0</v>
      </c>
      <c r="R198" s="85">
        <f t="shared" si="227"/>
        <v>0</v>
      </c>
      <c r="S198" s="85">
        <f t="shared" si="228"/>
        <v>0</v>
      </c>
      <c r="T198" s="85">
        <f t="shared" si="229"/>
        <v>0</v>
      </c>
      <c r="U198" s="85">
        <f t="shared" si="230"/>
        <v>0</v>
      </c>
      <c r="V198" s="85">
        <f t="shared" si="231"/>
        <v>0</v>
      </c>
      <c r="W198" s="33"/>
      <c r="X198" s="85">
        <f t="shared" si="238"/>
        <v>15.66</v>
      </c>
      <c r="Y198" s="85">
        <f t="shared" si="232"/>
        <v>86.5</v>
      </c>
      <c r="Z198" s="85">
        <f t="shared" si="233"/>
        <v>6.95</v>
      </c>
      <c r="AA198" s="85">
        <f t="shared" si="234"/>
        <v>0</v>
      </c>
      <c r="AB198" s="85">
        <f t="shared" si="235"/>
        <v>-4.5</v>
      </c>
      <c r="AC198" s="85">
        <f t="shared" si="236"/>
        <v>482</v>
      </c>
    </row>
    <row r="199" spans="1:29" x14ac:dyDescent="0.3">
      <c r="A199" s="67">
        <v>-764</v>
      </c>
      <c r="B199" s="85">
        <v>13.64</v>
      </c>
      <c r="C199" s="85">
        <v>148.5</v>
      </c>
      <c r="D199" s="85">
        <v>16.100000000000001</v>
      </c>
      <c r="E199" s="85">
        <v>2.0000000000003126E-2</v>
      </c>
      <c r="F199" s="85">
        <v>-10</v>
      </c>
      <c r="G199" s="85">
        <v>951.5</v>
      </c>
      <c r="H199" s="113"/>
      <c r="P199" s="21" t="str">
        <f t="shared" si="237"/>
        <v>A</v>
      </c>
      <c r="Q199" s="85">
        <f t="shared" si="226"/>
        <v>0</v>
      </c>
      <c r="R199" s="85">
        <f t="shared" si="227"/>
        <v>0</v>
      </c>
      <c r="S199" s="85">
        <f t="shared" si="228"/>
        <v>0</v>
      </c>
      <c r="T199" s="85">
        <f t="shared" si="229"/>
        <v>0</v>
      </c>
      <c r="U199" s="85">
        <f t="shared" si="230"/>
        <v>0</v>
      </c>
      <c r="V199" s="85">
        <f t="shared" si="231"/>
        <v>0</v>
      </c>
      <c r="W199" s="33"/>
      <c r="X199" s="85">
        <f t="shared" si="238"/>
        <v>13.64</v>
      </c>
      <c r="Y199" s="85">
        <f t="shared" si="232"/>
        <v>148.5</v>
      </c>
      <c r="Z199" s="85">
        <f t="shared" si="233"/>
        <v>16.100000000000001</v>
      </c>
      <c r="AA199" s="85">
        <f t="shared" si="234"/>
        <v>2.0000000000003126E-2</v>
      </c>
      <c r="AB199" s="85">
        <f t="shared" si="235"/>
        <v>-10</v>
      </c>
      <c r="AC199" s="85">
        <f t="shared" si="236"/>
        <v>951.5</v>
      </c>
    </row>
    <row r="200" spans="1:29" x14ac:dyDescent="0.3">
      <c r="A200" s="67">
        <v>-922.5</v>
      </c>
      <c r="B200" s="85">
        <v>12.23</v>
      </c>
      <c r="C200" s="85">
        <v>210</v>
      </c>
      <c r="D200" s="85">
        <v>41.35</v>
      </c>
      <c r="E200" s="85">
        <v>0</v>
      </c>
      <c r="F200" s="85">
        <v>-21.5</v>
      </c>
      <c r="G200" s="85">
        <v>1500</v>
      </c>
      <c r="H200" s="113"/>
      <c r="P200" s="21" t="str">
        <f t="shared" si="237"/>
        <v>A</v>
      </c>
      <c r="Q200" s="85">
        <f>IF($P200="B",B200,0)</f>
        <v>0</v>
      </c>
      <c r="R200" s="85">
        <f t="shared" si="227"/>
        <v>0</v>
      </c>
      <c r="S200" s="85">
        <f t="shared" si="228"/>
        <v>0</v>
      </c>
      <c r="T200" s="85">
        <f t="shared" si="229"/>
        <v>0</v>
      </c>
      <c r="U200" s="85">
        <f t="shared" si="230"/>
        <v>0</v>
      </c>
      <c r="V200" s="85">
        <f t="shared" si="231"/>
        <v>0</v>
      </c>
      <c r="W200" s="33"/>
      <c r="X200" s="85">
        <f t="shared" si="238"/>
        <v>12.23</v>
      </c>
      <c r="Y200" s="85">
        <f t="shared" si="232"/>
        <v>210</v>
      </c>
      <c r="Z200" s="85">
        <f t="shared" si="233"/>
        <v>41.35</v>
      </c>
      <c r="AA200" s="85">
        <f t="shared" si="234"/>
        <v>0</v>
      </c>
      <c r="AB200" s="85">
        <f t="shared" si="235"/>
        <v>-21.5</v>
      </c>
      <c r="AC200" s="85">
        <f t="shared" si="236"/>
        <v>1500</v>
      </c>
    </row>
    <row r="201" spans="1:29" x14ac:dyDescent="0.3">
      <c r="A201" s="67">
        <v>-4212</v>
      </c>
      <c r="B201" s="85">
        <v>277.86</v>
      </c>
      <c r="C201" s="85">
        <v>641.5</v>
      </c>
      <c r="D201" s="85">
        <v>80.099999999999994</v>
      </c>
      <c r="E201" s="85">
        <v>3.3306690738754696E-15</v>
      </c>
      <c r="F201" s="85">
        <v>-44</v>
      </c>
      <c r="G201" s="85">
        <v>3646</v>
      </c>
      <c r="H201" s="113"/>
      <c r="P201" s="21" t="str">
        <f t="shared" si="237"/>
        <v>A</v>
      </c>
      <c r="Q201" s="85">
        <f t="shared" ref="Q201:Q210" si="239">IF($P201="B",B201,0)</f>
        <v>0</v>
      </c>
      <c r="R201" s="85">
        <f t="shared" si="227"/>
        <v>0</v>
      </c>
      <c r="S201" s="85">
        <f t="shared" si="228"/>
        <v>0</v>
      </c>
      <c r="T201" s="85">
        <f t="shared" si="229"/>
        <v>0</v>
      </c>
      <c r="U201" s="85">
        <f t="shared" si="230"/>
        <v>0</v>
      </c>
      <c r="V201" s="85">
        <f t="shared" si="231"/>
        <v>0</v>
      </c>
      <c r="W201" s="33"/>
      <c r="X201" s="85">
        <f t="shared" si="238"/>
        <v>277.86</v>
      </c>
      <c r="Y201" s="85">
        <f t="shared" si="232"/>
        <v>641.5</v>
      </c>
      <c r="Z201" s="85">
        <f t="shared" si="233"/>
        <v>80.099999999999994</v>
      </c>
      <c r="AA201" s="85">
        <f t="shared" si="234"/>
        <v>3.3306690738754696E-15</v>
      </c>
      <c r="AB201" s="85">
        <f t="shared" si="235"/>
        <v>-44</v>
      </c>
      <c r="AC201" s="85">
        <f t="shared" si="236"/>
        <v>3646</v>
      </c>
    </row>
    <row r="202" spans="1:29" x14ac:dyDescent="0.3">
      <c r="A202" s="67"/>
      <c r="B202" s="85"/>
      <c r="C202" s="85"/>
      <c r="D202" s="85"/>
      <c r="E202" s="85"/>
      <c r="F202" s="85"/>
      <c r="G202" s="85"/>
      <c r="H202" s="113"/>
      <c r="P202" s="21" t="str">
        <f t="shared" si="237"/>
        <v>A</v>
      </c>
      <c r="Q202" s="85">
        <f t="shared" si="239"/>
        <v>0</v>
      </c>
      <c r="R202" s="85">
        <f t="shared" si="227"/>
        <v>0</v>
      </c>
      <c r="S202" s="85">
        <f t="shared" si="228"/>
        <v>0</v>
      </c>
      <c r="T202" s="85">
        <f t="shared" si="229"/>
        <v>0</v>
      </c>
      <c r="U202" s="85">
        <f t="shared" si="230"/>
        <v>0</v>
      </c>
      <c r="V202" s="85">
        <f t="shared" si="231"/>
        <v>0</v>
      </c>
      <c r="W202" s="33"/>
      <c r="X202" s="85">
        <f t="shared" si="238"/>
        <v>0</v>
      </c>
      <c r="Y202" s="85">
        <f t="shared" si="232"/>
        <v>0</v>
      </c>
      <c r="Z202" s="85">
        <f t="shared" si="233"/>
        <v>0</v>
      </c>
      <c r="AA202" s="85">
        <f t="shared" si="234"/>
        <v>0</v>
      </c>
      <c r="AB202" s="85">
        <f t="shared" si="235"/>
        <v>0</v>
      </c>
      <c r="AC202" s="85">
        <f t="shared" si="236"/>
        <v>0</v>
      </c>
    </row>
    <row r="203" spans="1:29" x14ac:dyDescent="0.3">
      <c r="A203" s="67"/>
      <c r="B203" s="85"/>
      <c r="C203" s="85" t="s">
        <v>4</v>
      </c>
      <c r="D203" s="85"/>
      <c r="E203" s="85"/>
      <c r="F203" s="85" t="s">
        <v>136</v>
      </c>
      <c r="G203" s="85" t="s">
        <v>6</v>
      </c>
      <c r="H203" s="113"/>
      <c r="P203" s="21" t="str">
        <f t="shared" si="237"/>
        <v>A</v>
      </c>
      <c r="Q203" s="85">
        <f t="shared" si="239"/>
        <v>0</v>
      </c>
      <c r="R203" s="85">
        <f t="shared" si="227"/>
        <v>0</v>
      </c>
      <c r="S203" s="85">
        <f t="shared" si="228"/>
        <v>0</v>
      </c>
      <c r="T203" s="85">
        <f t="shared" si="229"/>
        <v>0</v>
      </c>
      <c r="U203" s="85">
        <f t="shared" si="230"/>
        <v>0</v>
      </c>
      <c r="V203" s="85">
        <f t="shared" si="231"/>
        <v>0</v>
      </c>
      <c r="W203" s="33"/>
      <c r="X203" s="85">
        <f t="shared" si="238"/>
        <v>0</v>
      </c>
      <c r="Y203" s="85" t="str">
        <f t="shared" si="232"/>
        <v>EXPIRY</v>
      </c>
      <c r="Z203" s="85">
        <f t="shared" si="233"/>
        <v>0</v>
      </c>
      <c r="AA203" s="85">
        <f t="shared" si="234"/>
        <v>0</v>
      </c>
      <c r="AB203" s="85" t="str">
        <f t="shared" si="235"/>
        <v>DATE</v>
      </c>
      <c r="AC203" s="85" t="str">
        <f t="shared" si="236"/>
        <v>TIME</v>
      </c>
    </row>
    <row r="204" spans="1:29" x14ac:dyDescent="0.3">
      <c r="A204" s="67"/>
      <c r="B204" s="85"/>
      <c r="C204" s="220">
        <v>45071</v>
      </c>
      <c r="D204" s="85"/>
      <c r="E204" s="85"/>
      <c r="F204" s="220">
        <v>45070</v>
      </c>
      <c r="G204" s="85">
        <v>0.40337962962962964</v>
      </c>
      <c r="H204" s="113"/>
      <c r="P204" s="21" t="str">
        <f t="shared" si="237"/>
        <v>A</v>
      </c>
      <c r="Q204" s="85">
        <f t="shared" si="239"/>
        <v>0</v>
      </c>
      <c r="R204" s="85">
        <f t="shared" si="227"/>
        <v>0</v>
      </c>
      <c r="S204" s="85">
        <f t="shared" si="228"/>
        <v>0</v>
      </c>
      <c r="T204" s="85">
        <f t="shared" si="229"/>
        <v>0</v>
      </c>
      <c r="U204" s="85">
        <f t="shared" si="230"/>
        <v>0</v>
      </c>
      <c r="V204" s="85">
        <f t="shared" si="231"/>
        <v>0</v>
      </c>
      <c r="W204" s="33"/>
      <c r="X204" s="85">
        <f t="shared" si="238"/>
        <v>0</v>
      </c>
      <c r="Y204" s="85">
        <f t="shared" si="232"/>
        <v>45071</v>
      </c>
      <c r="Z204" s="85">
        <f t="shared" si="233"/>
        <v>0</v>
      </c>
      <c r="AA204" s="85">
        <f t="shared" si="234"/>
        <v>0</v>
      </c>
      <c r="AB204" s="85">
        <f t="shared" si="235"/>
        <v>45070</v>
      </c>
      <c r="AC204" s="85">
        <f t="shared" si="236"/>
        <v>0.40337962962962964</v>
      </c>
    </row>
    <row r="205" spans="1:29" x14ac:dyDescent="0.3">
      <c r="A205" s="67"/>
      <c r="B205" s="85"/>
      <c r="C205" s="85" t="s">
        <v>122</v>
      </c>
      <c r="D205" s="85" t="s">
        <v>123</v>
      </c>
      <c r="E205" s="85" t="s">
        <v>124</v>
      </c>
      <c r="F205" s="85" t="s">
        <v>125</v>
      </c>
      <c r="G205" s="85" t="s">
        <v>126</v>
      </c>
      <c r="H205" s="113"/>
      <c r="P205" s="21" t="str">
        <f t="shared" si="237"/>
        <v>A</v>
      </c>
      <c r="Q205" s="85">
        <f t="shared" si="239"/>
        <v>0</v>
      </c>
      <c r="R205" s="85">
        <f t="shared" si="227"/>
        <v>0</v>
      </c>
      <c r="S205" s="85">
        <f t="shared" si="228"/>
        <v>0</v>
      </c>
      <c r="T205" s="85">
        <f t="shared" si="229"/>
        <v>0</v>
      </c>
      <c r="U205" s="85">
        <f t="shared" si="230"/>
        <v>0</v>
      </c>
      <c r="V205" s="85">
        <f t="shared" si="231"/>
        <v>0</v>
      </c>
      <c r="W205" s="33"/>
      <c r="X205" s="85">
        <f t="shared" si="238"/>
        <v>0</v>
      </c>
      <c r="Y205" s="85" t="str">
        <f t="shared" si="232"/>
        <v>H</v>
      </c>
      <c r="Z205" s="85" t="str">
        <f t="shared" si="233"/>
        <v>I</v>
      </c>
      <c r="AA205" s="85" t="str">
        <f t="shared" si="234"/>
        <v>M</v>
      </c>
      <c r="AB205" s="85" t="str">
        <f t="shared" si="235"/>
        <v>G</v>
      </c>
      <c r="AC205" s="85" t="str">
        <f t="shared" si="236"/>
        <v>L</v>
      </c>
    </row>
    <row r="206" spans="1:29" x14ac:dyDescent="0.3">
      <c r="A206" s="67" t="s">
        <v>112</v>
      </c>
      <c r="B206" s="85" t="s">
        <v>32</v>
      </c>
      <c r="C206" s="85" t="s">
        <v>113</v>
      </c>
      <c r="D206" s="85" t="s">
        <v>33</v>
      </c>
      <c r="E206" s="85" t="s">
        <v>155</v>
      </c>
      <c r="F206" s="85" t="s">
        <v>114</v>
      </c>
      <c r="G206" s="85" t="s">
        <v>115</v>
      </c>
      <c r="H206" s="113"/>
      <c r="P206" s="21" t="str">
        <f t="shared" si="237"/>
        <v>B</v>
      </c>
      <c r="Q206" s="85" t="str">
        <f t="shared" si="239"/>
        <v>IV_CE</v>
      </c>
      <c r="R206" s="85" t="str">
        <f t="shared" si="227"/>
        <v>V_CE</v>
      </c>
      <c r="S206" s="85" t="str">
        <f t="shared" si="228"/>
        <v>LTP_CE</v>
      </c>
      <c r="T206" s="85" t="str">
        <f t="shared" si="229"/>
        <v>DIFF_CE</v>
      </c>
      <c r="U206" s="85" t="str">
        <f t="shared" si="230"/>
        <v>D_CE</v>
      </c>
      <c r="V206" s="85" t="str">
        <f t="shared" si="231"/>
        <v>G_CE</v>
      </c>
      <c r="W206" s="33"/>
      <c r="X206" s="85">
        <f t="shared" si="238"/>
        <v>0</v>
      </c>
      <c r="Y206" s="85">
        <f t="shared" si="232"/>
        <v>0</v>
      </c>
      <c r="Z206" s="85">
        <f t="shared" si="233"/>
        <v>0</v>
      </c>
      <c r="AA206" s="85">
        <f t="shared" si="234"/>
        <v>0</v>
      </c>
      <c r="AB206" s="85">
        <f t="shared" si="235"/>
        <v>0</v>
      </c>
      <c r="AC206" s="85">
        <f t="shared" si="236"/>
        <v>0</v>
      </c>
    </row>
    <row r="207" spans="1:29" x14ac:dyDescent="0.3">
      <c r="A207" s="67">
        <v>-1248</v>
      </c>
      <c r="B207" s="85">
        <v>13.21</v>
      </c>
      <c r="C207" s="85">
        <v>206.5</v>
      </c>
      <c r="D207" s="85">
        <v>75.599999999999994</v>
      </c>
      <c r="E207" s="85">
        <v>-2.0000000000010232E-2</v>
      </c>
      <c r="F207" s="85">
        <v>30</v>
      </c>
      <c r="G207" s="85">
        <v>1367.5</v>
      </c>
      <c r="H207" s="113"/>
      <c r="P207" s="21" t="str">
        <f t="shared" si="237"/>
        <v>A</v>
      </c>
      <c r="Q207" s="85">
        <f t="shared" si="239"/>
        <v>0</v>
      </c>
      <c r="R207" s="85">
        <f t="shared" si="227"/>
        <v>0</v>
      </c>
      <c r="S207" s="85">
        <f t="shared" si="228"/>
        <v>0</v>
      </c>
      <c r="T207" s="85">
        <f t="shared" si="229"/>
        <v>0</v>
      </c>
      <c r="U207" s="85">
        <f t="shared" si="230"/>
        <v>0</v>
      </c>
      <c r="V207" s="85">
        <f t="shared" si="231"/>
        <v>0</v>
      </c>
      <c r="W207" s="33"/>
      <c r="X207" s="85">
        <f t="shared" si="238"/>
        <v>13.21</v>
      </c>
      <c r="Y207" s="85">
        <f t="shared" si="232"/>
        <v>206.5</v>
      </c>
      <c r="Z207" s="85">
        <f t="shared" si="233"/>
        <v>75.599999999999994</v>
      </c>
      <c r="AA207" s="85">
        <f t="shared" si="234"/>
        <v>-2.0000000000010232E-2</v>
      </c>
      <c r="AB207" s="85">
        <f t="shared" si="235"/>
        <v>30</v>
      </c>
      <c r="AC207" s="85">
        <f t="shared" si="236"/>
        <v>1367.5</v>
      </c>
    </row>
    <row r="208" spans="1:29" x14ac:dyDescent="0.3">
      <c r="A208" s="67">
        <v>-1024</v>
      </c>
      <c r="B208" s="85">
        <v>12.39</v>
      </c>
      <c r="C208" s="85">
        <v>189.5</v>
      </c>
      <c r="D208" s="85">
        <v>26.7</v>
      </c>
      <c r="E208" s="85">
        <v>-3.0000000000001137E-2</v>
      </c>
      <c r="F208" s="85">
        <v>15.5</v>
      </c>
      <c r="G208" s="85">
        <v>1338.5</v>
      </c>
      <c r="H208" s="113"/>
      <c r="P208" s="21" t="str">
        <f t="shared" si="237"/>
        <v>A</v>
      </c>
      <c r="Q208" s="85">
        <f t="shared" si="239"/>
        <v>0</v>
      </c>
      <c r="R208" s="85">
        <f t="shared" si="227"/>
        <v>0</v>
      </c>
      <c r="S208" s="85">
        <f t="shared" si="228"/>
        <v>0</v>
      </c>
      <c r="T208" s="85">
        <f t="shared" si="229"/>
        <v>0</v>
      </c>
      <c r="U208" s="85">
        <f t="shared" si="230"/>
        <v>0</v>
      </c>
      <c r="V208" s="85">
        <f t="shared" si="231"/>
        <v>0</v>
      </c>
      <c r="W208" s="33"/>
      <c r="X208" s="85">
        <f t="shared" si="238"/>
        <v>12.39</v>
      </c>
      <c r="Y208" s="85">
        <f t="shared" si="232"/>
        <v>189.5</v>
      </c>
      <c r="Z208" s="85">
        <f t="shared" si="233"/>
        <v>26.7</v>
      </c>
      <c r="AA208" s="85">
        <f t="shared" si="234"/>
        <v>-3.0000000000001137E-2</v>
      </c>
      <c r="AB208" s="85">
        <f t="shared" si="235"/>
        <v>15.5</v>
      </c>
      <c r="AC208" s="85">
        <f t="shared" si="236"/>
        <v>1338.5</v>
      </c>
    </row>
    <row r="209" spans="1:29" x14ac:dyDescent="0.3">
      <c r="A209" s="67">
        <v>-499</v>
      </c>
      <c r="B209" s="85">
        <v>12.16</v>
      </c>
      <c r="C209" s="85">
        <v>96.5</v>
      </c>
      <c r="D209" s="85">
        <v>6.45</v>
      </c>
      <c r="E209" s="85">
        <v>0</v>
      </c>
      <c r="F209" s="85">
        <v>5</v>
      </c>
      <c r="G209" s="85">
        <v>694.99999999999989</v>
      </c>
      <c r="H209" s="113"/>
      <c r="P209" s="21" t="str">
        <f t="shared" si="237"/>
        <v>A</v>
      </c>
      <c r="Q209" s="85">
        <f t="shared" si="239"/>
        <v>0</v>
      </c>
      <c r="R209" s="85">
        <f t="shared" si="227"/>
        <v>0</v>
      </c>
      <c r="S209" s="85">
        <f t="shared" si="228"/>
        <v>0</v>
      </c>
      <c r="T209" s="85">
        <f t="shared" si="229"/>
        <v>0</v>
      </c>
      <c r="U209" s="85">
        <f t="shared" si="230"/>
        <v>0</v>
      </c>
      <c r="V209" s="85">
        <f t="shared" si="231"/>
        <v>0</v>
      </c>
      <c r="W209" s="33"/>
      <c r="X209" s="85">
        <f t="shared" si="238"/>
        <v>12.16</v>
      </c>
      <c r="Y209" s="85">
        <f t="shared" si="232"/>
        <v>96.5</v>
      </c>
      <c r="Z209" s="85">
        <f t="shared" si="233"/>
        <v>6.45</v>
      </c>
      <c r="AA209" s="85">
        <f t="shared" si="234"/>
        <v>0</v>
      </c>
      <c r="AB209" s="85">
        <f t="shared" si="235"/>
        <v>5</v>
      </c>
      <c r="AC209" s="85">
        <f t="shared" si="236"/>
        <v>694.99999999999989</v>
      </c>
    </row>
    <row r="210" spans="1:29" x14ac:dyDescent="0.3">
      <c r="A210" s="67">
        <v>-235</v>
      </c>
      <c r="B210" s="85">
        <v>13.55</v>
      </c>
      <c r="C210" s="85">
        <v>41.5</v>
      </c>
      <c r="D210" s="85">
        <v>2</v>
      </c>
      <c r="E210" s="85">
        <v>-9.9999999999997868E-3</v>
      </c>
      <c r="F210" s="85">
        <v>2</v>
      </c>
      <c r="G210" s="85">
        <v>267.5</v>
      </c>
      <c r="H210" s="113"/>
      <c r="P210" s="21" t="str">
        <f t="shared" si="237"/>
        <v>A</v>
      </c>
      <c r="Q210" s="85">
        <f t="shared" si="239"/>
        <v>0</v>
      </c>
      <c r="R210" s="85">
        <f t="shared" si="227"/>
        <v>0</v>
      </c>
      <c r="S210" s="85">
        <f t="shared" si="228"/>
        <v>0</v>
      </c>
      <c r="T210" s="85">
        <f t="shared" si="229"/>
        <v>0</v>
      </c>
      <c r="U210" s="85">
        <f t="shared" si="230"/>
        <v>0</v>
      </c>
      <c r="V210" s="85">
        <f t="shared" si="231"/>
        <v>0</v>
      </c>
      <c r="W210" s="33"/>
      <c r="X210" s="85">
        <f t="shared" si="238"/>
        <v>13.55</v>
      </c>
      <c r="Y210" s="85">
        <f t="shared" si="232"/>
        <v>41.5</v>
      </c>
      <c r="Z210" s="85">
        <f t="shared" si="233"/>
        <v>2</v>
      </c>
      <c r="AA210" s="85">
        <f t="shared" si="234"/>
        <v>-9.9999999999997868E-3</v>
      </c>
      <c r="AB210" s="85">
        <f t="shared" si="235"/>
        <v>2</v>
      </c>
      <c r="AC210" s="85">
        <f t="shared" si="236"/>
        <v>267.5</v>
      </c>
    </row>
    <row r="211" spans="1:29" x14ac:dyDescent="0.3">
      <c r="A211" s="68">
        <v>-183.5</v>
      </c>
      <c r="B211" s="87">
        <v>16.54</v>
      </c>
      <c r="C211" s="87">
        <v>27</v>
      </c>
      <c r="D211" s="87">
        <v>1.35</v>
      </c>
      <c r="E211" s="87">
        <v>0</v>
      </c>
      <c r="F211" s="87">
        <v>1</v>
      </c>
      <c r="G211" s="87">
        <v>141.5</v>
      </c>
      <c r="H211" s="114"/>
      <c r="I211" s="105">
        <f>Q211</f>
        <v>0</v>
      </c>
      <c r="J211" s="105">
        <f>R211</f>
        <v>0</v>
      </c>
      <c r="K211" s="105">
        <f t="shared" ref="K211" si="240">S211</f>
        <v>0</v>
      </c>
      <c r="L211" s="105">
        <f t="shared" ref="L211" si="241">T211</f>
        <v>0</v>
      </c>
      <c r="M211" s="105">
        <f t="shared" ref="M211" si="242">U211</f>
        <v>0</v>
      </c>
      <c r="N211" s="105">
        <f t="shared" ref="N211" si="243">V211</f>
        <v>0</v>
      </c>
      <c r="P211" s="21"/>
      <c r="Q211" s="106">
        <f t="shared" ref="Q211:V211" si="244">+SUM(Q195:Q210)</f>
        <v>0</v>
      </c>
      <c r="R211" s="106">
        <f t="shared" si="244"/>
        <v>0</v>
      </c>
      <c r="S211" s="106">
        <f t="shared" si="244"/>
        <v>0</v>
      </c>
      <c r="T211" s="106">
        <f t="shared" si="244"/>
        <v>0</v>
      </c>
      <c r="U211" s="106">
        <f t="shared" si="244"/>
        <v>0</v>
      </c>
      <c r="V211" s="106">
        <f t="shared" si="244"/>
        <v>0</v>
      </c>
      <c r="W211" s="33"/>
      <c r="X211" s="33"/>
      <c r="Y211" s="33"/>
      <c r="Z211" s="33"/>
      <c r="AA211" s="33"/>
      <c r="AB211" s="33"/>
      <c r="AC211" s="33"/>
    </row>
    <row r="212" spans="1:29" x14ac:dyDescent="0.3">
      <c r="A212">
        <v>-157</v>
      </c>
      <c r="B212">
        <v>19.559999999999999</v>
      </c>
      <c r="C212">
        <v>19.5</v>
      </c>
      <c r="D212">
        <v>1.05</v>
      </c>
      <c r="E212">
        <v>0</v>
      </c>
      <c r="F212">
        <v>0.5</v>
      </c>
      <c r="G212">
        <v>87</v>
      </c>
    </row>
    <row r="213" spans="1:29" x14ac:dyDescent="0.3">
      <c r="A213" s="69">
        <v>-149</v>
      </c>
      <c r="B213" s="69">
        <v>22.77</v>
      </c>
      <c r="C213" s="69">
        <v>16</v>
      </c>
      <c r="D213" s="97">
        <v>0.95</v>
      </c>
      <c r="E213" s="97">
        <v>0</v>
      </c>
      <c r="F213" s="69">
        <v>0.5</v>
      </c>
      <c r="G213" s="69">
        <v>60.999999999999993</v>
      </c>
      <c r="H213" s="82"/>
    </row>
    <row r="214" spans="1:29" x14ac:dyDescent="0.3">
      <c r="A214" s="94">
        <v>-140</v>
      </c>
      <c r="B214" s="83">
        <v>25.82</v>
      </c>
      <c r="C214" s="95">
        <v>13.5</v>
      </c>
      <c r="D214" s="95">
        <v>0.85</v>
      </c>
      <c r="E214" s="33">
        <v>0</v>
      </c>
      <c r="F214" s="98">
        <v>0.5</v>
      </c>
      <c r="G214" s="96">
        <v>45.000000000000007</v>
      </c>
      <c r="H214" s="112"/>
    </row>
    <row r="215" spans="1:29" x14ac:dyDescent="0.3">
      <c r="A215" s="91">
        <v>-133</v>
      </c>
      <c r="B215" s="92">
        <v>28.81</v>
      </c>
      <c r="C215" s="92">
        <v>11.5</v>
      </c>
      <c r="D215" s="92">
        <v>0.8</v>
      </c>
      <c r="E215" s="92">
        <v>2.0000000000000018E-2</v>
      </c>
      <c r="F215" s="92">
        <v>0.5</v>
      </c>
      <c r="G215" s="92">
        <v>34.5</v>
      </c>
      <c r="H215" s="92"/>
    </row>
    <row r="216" spans="1:29" x14ac:dyDescent="0.3">
      <c r="A216" s="68">
        <v>-132</v>
      </c>
      <c r="B216" s="68">
        <v>31.89</v>
      </c>
      <c r="C216" s="68">
        <v>10</v>
      </c>
      <c r="D216" s="68">
        <v>0.75</v>
      </c>
      <c r="E216" s="68">
        <v>0</v>
      </c>
      <c r="F216" s="68">
        <v>0.5</v>
      </c>
      <c r="G216" s="68">
        <v>28</v>
      </c>
      <c r="H216" s="82"/>
      <c r="P216" s="21"/>
      <c r="Q216" s="106">
        <f>+SUM(Q217:Q232)</f>
        <v>549.58000000000004</v>
      </c>
      <c r="R216" s="106">
        <f t="shared" ref="R216" si="245">+SUM(R217:R232)</f>
        <v>1275</v>
      </c>
      <c r="S216" s="106">
        <f t="shared" ref="S216" si="246">+SUM(S217:S232)</f>
        <v>193.70000000000002</v>
      </c>
      <c r="T216" s="106">
        <f t="shared" ref="T216" si="247">+SUM(T217:T232)</f>
        <v>-5.0000000000010481E-2</v>
      </c>
      <c r="U216" s="106">
        <f t="shared" ref="U216" si="248">+SUM(U217:U232)</f>
        <v>16</v>
      </c>
      <c r="V216" s="106">
        <f t="shared" ref="V216" si="249">+SUM(V217:V232)</f>
        <v>7553.5</v>
      </c>
      <c r="W216" s="33"/>
      <c r="X216" s="33"/>
      <c r="Y216" s="33"/>
      <c r="Z216" s="33"/>
      <c r="AA216" s="33"/>
      <c r="AB216" s="33"/>
      <c r="AC216" s="33"/>
    </row>
    <row r="217" spans="1:29" x14ac:dyDescent="0.3">
      <c r="A217" s="67">
        <v>-124</v>
      </c>
      <c r="B217" s="85">
        <v>34.67</v>
      </c>
      <c r="C217" s="85">
        <v>9</v>
      </c>
      <c r="D217" s="85">
        <v>0.7</v>
      </c>
      <c r="E217" s="85">
        <v>1.9999999999999907E-2</v>
      </c>
      <c r="F217" s="85">
        <v>0.5</v>
      </c>
      <c r="G217" s="85">
        <v>22</v>
      </c>
      <c r="H217" s="113"/>
      <c r="I217" s="105">
        <f t="shared" ref="I217:N217" si="250">Q216</f>
        <v>549.58000000000004</v>
      </c>
      <c r="J217" s="105">
        <f t="shared" si="250"/>
        <v>1275</v>
      </c>
      <c r="K217" s="105">
        <f t="shared" si="250"/>
        <v>193.70000000000002</v>
      </c>
      <c r="L217" s="105">
        <f t="shared" si="250"/>
        <v>-5.0000000000010481E-2</v>
      </c>
      <c r="M217" s="105">
        <f t="shared" si="250"/>
        <v>16</v>
      </c>
      <c r="N217" s="105">
        <f t="shared" si="250"/>
        <v>7553.5</v>
      </c>
      <c r="P217" s="21" t="str">
        <f>IF(A217&gt;=$B$214,"A","B")</f>
        <v>B</v>
      </c>
      <c r="Q217" s="85">
        <f t="shared" ref="Q217:Q221" si="251">IF($P217="B",B217,0)</f>
        <v>34.67</v>
      </c>
      <c r="R217" s="85">
        <f t="shared" ref="R217:R232" si="252">IF($P217="B",C217,0)</f>
        <v>9</v>
      </c>
      <c r="S217" s="85">
        <f t="shared" ref="S217:S232" si="253">IF($P217="B",D217,0)</f>
        <v>0.7</v>
      </c>
      <c r="T217" s="85">
        <f t="shared" ref="T217:T232" si="254">IF($P217="B",E217,0)</f>
        <v>1.9999999999999907E-2</v>
      </c>
      <c r="U217" s="85">
        <f t="shared" ref="U217:U232" si="255">IF($P217="B",F217,0)</f>
        <v>0.5</v>
      </c>
      <c r="V217" s="85">
        <f t="shared" ref="V217:V232" si="256">IF($P217="B",G217,0)</f>
        <v>22</v>
      </c>
      <c r="W217" s="33"/>
      <c r="X217" s="85">
        <f>IF($P217="A",B217,0)</f>
        <v>0</v>
      </c>
      <c r="Y217" s="85">
        <f t="shared" ref="Y217:Y232" si="257">IF($P217="A",C217,0)</f>
        <v>0</v>
      </c>
      <c r="Z217" s="85">
        <f t="shared" ref="Z217:Z232" si="258">IF($P217="A",D217,0)</f>
        <v>0</v>
      </c>
      <c r="AA217" s="85">
        <f t="shared" ref="AA217:AA232" si="259">IF($P217="A",E217,0)</f>
        <v>0</v>
      </c>
      <c r="AB217" s="85">
        <f t="shared" ref="AB217:AB232" si="260">IF($P217="A",F217,0)</f>
        <v>0</v>
      </c>
      <c r="AC217" s="85">
        <f t="shared" ref="AC217:AC232" si="261">IF($P217="A",G217,0)</f>
        <v>0</v>
      </c>
    </row>
    <row r="218" spans="1:29" x14ac:dyDescent="0.3">
      <c r="A218" s="67">
        <v>-4024.5</v>
      </c>
      <c r="B218" s="85">
        <v>231.37</v>
      </c>
      <c r="C218" s="85">
        <v>640.5</v>
      </c>
      <c r="D218" s="85">
        <v>117.19999999999999</v>
      </c>
      <c r="E218" s="85">
        <v>-2.0000000000011231E-2</v>
      </c>
      <c r="F218" s="85">
        <v>56.5</v>
      </c>
      <c r="G218" s="85">
        <v>4087.5</v>
      </c>
      <c r="H218" s="113"/>
      <c r="P218" s="21" t="str">
        <f t="shared" ref="P218:P232" si="262">IF(A218&gt;=$B$214,"A","B")</f>
        <v>B</v>
      </c>
      <c r="Q218" s="85">
        <f t="shared" si="251"/>
        <v>231.37</v>
      </c>
      <c r="R218" s="85">
        <f t="shared" si="252"/>
        <v>640.5</v>
      </c>
      <c r="S218" s="85">
        <f t="shared" si="253"/>
        <v>117.19999999999999</v>
      </c>
      <c r="T218" s="85">
        <f t="shared" si="254"/>
        <v>-2.0000000000011231E-2</v>
      </c>
      <c r="U218" s="85">
        <f t="shared" si="255"/>
        <v>56.5</v>
      </c>
      <c r="V218" s="85">
        <f t="shared" si="256"/>
        <v>4087.5</v>
      </c>
      <c r="W218" s="33"/>
      <c r="X218" s="85">
        <f t="shared" ref="X218:X232" si="263">IF($P218="A",B218,0)</f>
        <v>0</v>
      </c>
      <c r="Y218" s="85">
        <f t="shared" si="257"/>
        <v>0</v>
      </c>
      <c r="Z218" s="85">
        <f t="shared" si="258"/>
        <v>0</v>
      </c>
      <c r="AA218" s="85">
        <f t="shared" si="259"/>
        <v>0</v>
      </c>
      <c r="AB218" s="85">
        <f t="shared" si="260"/>
        <v>0</v>
      </c>
      <c r="AC218" s="85">
        <f t="shared" si="261"/>
        <v>0</v>
      </c>
    </row>
    <row r="219" spans="1:29" x14ac:dyDescent="0.3">
      <c r="A219" s="67"/>
      <c r="B219" s="85"/>
      <c r="C219" s="85"/>
      <c r="D219" s="85"/>
      <c r="E219" s="85"/>
      <c r="F219" s="85"/>
      <c r="G219" s="85"/>
      <c r="H219" s="113"/>
      <c r="P219" s="21" t="str">
        <f t="shared" si="262"/>
        <v>B</v>
      </c>
      <c r="Q219" s="85">
        <f t="shared" si="251"/>
        <v>0</v>
      </c>
      <c r="R219" s="85">
        <f t="shared" si="252"/>
        <v>0</v>
      </c>
      <c r="S219" s="85">
        <f t="shared" si="253"/>
        <v>0</v>
      </c>
      <c r="T219" s="85">
        <f t="shared" si="254"/>
        <v>0</v>
      </c>
      <c r="U219" s="85">
        <f t="shared" si="255"/>
        <v>0</v>
      </c>
      <c r="V219" s="85">
        <f t="shared" si="256"/>
        <v>0</v>
      </c>
      <c r="W219" s="33"/>
      <c r="X219" s="85">
        <f t="shared" si="263"/>
        <v>0</v>
      </c>
      <c r="Y219" s="85">
        <f t="shared" si="257"/>
        <v>0</v>
      </c>
      <c r="Z219" s="85">
        <f t="shared" si="258"/>
        <v>0</v>
      </c>
      <c r="AA219" s="85">
        <f t="shared" si="259"/>
        <v>0</v>
      </c>
      <c r="AB219" s="85">
        <f t="shared" si="260"/>
        <v>0</v>
      </c>
      <c r="AC219" s="85">
        <f t="shared" si="261"/>
        <v>0</v>
      </c>
    </row>
    <row r="220" spans="1:29" x14ac:dyDescent="0.3">
      <c r="A220" s="67"/>
      <c r="B220" s="85"/>
      <c r="C220" s="85" t="s">
        <v>129</v>
      </c>
      <c r="D220" s="85" t="s">
        <v>130</v>
      </c>
      <c r="E220" s="85" t="s">
        <v>131</v>
      </c>
      <c r="F220" s="85" t="s">
        <v>132</v>
      </c>
      <c r="G220" s="85" t="s">
        <v>133</v>
      </c>
      <c r="H220" s="113"/>
      <c r="P220" s="21" t="str">
        <f t="shared" si="262"/>
        <v>B</v>
      </c>
      <c r="Q220" s="85">
        <f t="shared" si="251"/>
        <v>0</v>
      </c>
      <c r="R220" s="85" t="str">
        <f t="shared" si="252"/>
        <v>T</v>
      </c>
      <c r="S220" s="85" t="str">
        <f t="shared" si="253"/>
        <v>S</v>
      </c>
      <c r="T220" s="85" t="str">
        <f t="shared" si="254"/>
        <v>O</v>
      </c>
      <c r="U220" s="85" t="str">
        <f t="shared" si="255"/>
        <v>U</v>
      </c>
      <c r="V220" s="85" t="str">
        <f t="shared" si="256"/>
        <v>P</v>
      </c>
      <c r="W220" s="33"/>
      <c r="X220" s="85">
        <f t="shared" si="263"/>
        <v>0</v>
      </c>
      <c r="Y220" s="85">
        <f t="shared" si="257"/>
        <v>0</v>
      </c>
      <c r="Z220" s="85">
        <f t="shared" si="258"/>
        <v>0</v>
      </c>
      <c r="AA220" s="85">
        <f t="shared" si="259"/>
        <v>0</v>
      </c>
      <c r="AB220" s="85">
        <f t="shared" si="260"/>
        <v>0</v>
      </c>
      <c r="AC220" s="85">
        <f t="shared" si="261"/>
        <v>0</v>
      </c>
    </row>
    <row r="221" spans="1:29" x14ac:dyDescent="0.3">
      <c r="A221" s="67" t="s">
        <v>119</v>
      </c>
      <c r="B221" s="85" t="s">
        <v>37</v>
      </c>
      <c r="C221" s="85" t="s">
        <v>118</v>
      </c>
      <c r="D221" s="85" t="s">
        <v>36</v>
      </c>
      <c r="E221" s="85" t="s">
        <v>156</v>
      </c>
      <c r="F221" s="85" t="s">
        <v>117</v>
      </c>
      <c r="G221" s="85" t="s">
        <v>116</v>
      </c>
      <c r="H221" s="113"/>
      <c r="P221" s="21" t="str">
        <f t="shared" si="262"/>
        <v>A</v>
      </c>
      <c r="Q221" s="85">
        <f t="shared" si="251"/>
        <v>0</v>
      </c>
      <c r="R221" s="85">
        <f t="shared" si="252"/>
        <v>0</v>
      </c>
      <c r="S221" s="85">
        <f t="shared" si="253"/>
        <v>0</v>
      </c>
      <c r="T221" s="85">
        <f t="shared" si="254"/>
        <v>0</v>
      </c>
      <c r="U221" s="85">
        <f t="shared" si="255"/>
        <v>0</v>
      </c>
      <c r="V221" s="85">
        <f t="shared" si="256"/>
        <v>0</v>
      </c>
      <c r="W221" s="33"/>
      <c r="X221" s="85" t="str">
        <f t="shared" si="263"/>
        <v>IV_PE</v>
      </c>
      <c r="Y221" s="85" t="str">
        <f t="shared" si="257"/>
        <v>V_PE</v>
      </c>
      <c r="Z221" s="85" t="str">
        <f t="shared" si="258"/>
        <v>LTP_PE</v>
      </c>
      <c r="AA221" s="85" t="str">
        <f t="shared" si="259"/>
        <v>DIFF_PE</v>
      </c>
      <c r="AB221" s="85" t="str">
        <f t="shared" si="260"/>
        <v>D_PE</v>
      </c>
      <c r="AC221" s="85" t="str">
        <f t="shared" si="261"/>
        <v>G_PE</v>
      </c>
    </row>
    <row r="222" spans="1:29" x14ac:dyDescent="0.3">
      <c r="A222" s="67">
        <v>-202</v>
      </c>
      <c r="B222" s="85">
        <v>41.81</v>
      </c>
      <c r="C222" s="85">
        <v>12</v>
      </c>
      <c r="D222" s="85">
        <v>1.25</v>
      </c>
      <c r="E222" s="85">
        <v>0</v>
      </c>
      <c r="F222" s="85">
        <v>-0.5</v>
      </c>
      <c r="G222" s="85">
        <v>25.500000000000004</v>
      </c>
      <c r="H222" s="113"/>
      <c r="P222" s="21" t="str">
        <f t="shared" si="262"/>
        <v>B</v>
      </c>
      <c r="Q222" s="85">
        <f>IF($P222="B",B222,0)</f>
        <v>41.81</v>
      </c>
      <c r="R222" s="85">
        <f t="shared" si="252"/>
        <v>12</v>
      </c>
      <c r="S222" s="85">
        <f t="shared" si="253"/>
        <v>1.25</v>
      </c>
      <c r="T222" s="85">
        <f t="shared" si="254"/>
        <v>0</v>
      </c>
      <c r="U222" s="85">
        <f t="shared" si="255"/>
        <v>-0.5</v>
      </c>
      <c r="V222" s="85">
        <f t="shared" si="256"/>
        <v>25.500000000000004</v>
      </c>
      <c r="W222" s="33"/>
      <c r="X222" s="85">
        <f t="shared" si="263"/>
        <v>0</v>
      </c>
      <c r="Y222" s="85">
        <f t="shared" si="257"/>
        <v>0</v>
      </c>
      <c r="Z222" s="85">
        <f t="shared" si="258"/>
        <v>0</v>
      </c>
      <c r="AA222" s="85">
        <f t="shared" si="259"/>
        <v>0</v>
      </c>
      <c r="AB222" s="85">
        <f t="shared" si="260"/>
        <v>0</v>
      </c>
      <c r="AC222" s="85">
        <f t="shared" si="261"/>
        <v>0</v>
      </c>
    </row>
    <row r="223" spans="1:29" x14ac:dyDescent="0.3">
      <c r="A223" s="67">
        <v>-204.5</v>
      </c>
      <c r="B223" s="85">
        <v>38.33</v>
      </c>
      <c r="C223" s="85">
        <v>13.5</v>
      </c>
      <c r="D223" s="85">
        <v>1.3</v>
      </c>
      <c r="E223" s="85">
        <v>0</v>
      </c>
      <c r="F223" s="85">
        <v>-0.5</v>
      </c>
      <c r="G223" s="85">
        <v>30.499999999999996</v>
      </c>
      <c r="H223" s="113"/>
      <c r="P223" s="21" t="str">
        <f t="shared" si="262"/>
        <v>B</v>
      </c>
      <c r="Q223" s="85">
        <f t="shared" ref="Q223:Q232" si="264">IF($P223="B",B223,0)</f>
        <v>38.33</v>
      </c>
      <c r="R223" s="85">
        <f t="shared" si="252"/>
        <v>13.5</v>
      </c>
      <c r="S223" s="85">
        <f t="shared" si="253"/>
        <v>1.3</v>
      </c>
      <c r="T223" s="85">
        <f t="shared" si="254"/>
        <v>0</v>
      </c>
      <c r="U223" s="85">
        <f t="shared" si="255"/>
        <v>-0.5</v>
      </c>
      <c r="V223" s="85">
        <f t="shared" si="256"/>
        <v>30.499999999999996</v>
      </c>
      <c r="W223" s="33"/>
      <c r="X223" s="85">
        <f t="shared" si="263"/>
        <v>0</v>
      </c>
      <c r="Y223" s="85">
        <f t="shared" si="257"/>
        <v>0</v>
      </c>
      <c r="Z223" s="85">
        <f t="shared" si="258"/>
        <v>0</v>
      </c>
      <c r="AA223" s="85">
        <f t="shared" si="259"/>
        <v>0</v>
      </c>
      <c r="AB223" s="85">
        <f t="shared" si="260"/>
        <v>0</v>
      </c>
      <c r="AC223" s="85">
        <f t="shared" si="261"/>
        <v>0</v>
      </c>
    </row>
    <row r="224" spans="1:29" x14ac:dyDescent="0.3">
      <c r="A224" s="67">
        <v>-210.5</v>
      </c>
      <c r="B224" s="85">
        <v>34.909999999999997</v>
      </c>
      <c r="C224" s="85">
        <v>15</v>
      </c>
      <c r="D224" s="85">
        <v>1.4</v>
      </c>
      <c r="E224" s="85">
        <v>2.0000000000000018E-2</v>
      </c>
      <c r="F224" s="85">
        <v>-0.5</v>
      </c>
      <c r="G224" s="85">
        <v>38.000000000000007</v>
      </c>
      <c r="H224" s="113"/>
      <c r="P224" s="21" t="str">
        <f t="shared" si="262"/>
        <v>B</v>
      </c>
      <c r="Q224" s="85">
        <f t="shared" si="264"/>
        <v>34.909999999999997</v>
      </c>
      <c r="R224" s="85">
        <f t="shared" si="252"/>
        <v>15</v>
      </c>
      <c r="S224" s="85">
        <f t="shared" si="253"/>
        <v>1.4</v>
      </c>
      <c r="T224" s="85">
        <f t="shared" si="254"/>
        <v>2.0000000000000018E-2</v>
      </c>
      <c r="U224" s="85">
        <f t="shared" si="255"/>
        <v>-0.5</v>
      </c>
      <c r="V224" s="85">
        <f t="shared" si="256"/>
        <v>38.000000000000007</v>
      </c>
      <c r="W224" s="33"/>
      <c r="X224" s="85">
        <f t="shared" si="263"/>
        <v>0</v>
      </c>
      <c r="Y224" s="85">
        <f t="shared" si="257"/>
        <v>0</v>
      </c>
      <c r="Z224" s="85">
        <f t="shared" si="258"/>
        <v>0</v>
      </c>
      <c r="AA224" s="85">
        <f t="shared" si="259"/>
        <v>0</v>
      </c>
      <c r="AB224" s="85">
        <f t="shared" si="260"/>
        <v>0</v>
      </c>
      <c r="AC224" s="85">
        <f t="shared" si="261"/>
        <v>0</v>
      </c>
    </row>
    <row r="225" spans="1:29" x14ac:dyDescent="0.3">
      <c r="A225" s="67">
        <v>-218.5</v>
      </c>
      <c r="B225" s="85">
        <v>31.49</v>
      </c>
      <c r="C225" s="85">
        <v>17.5</v>
      </c>
      <c r="D225" s="85">
        <v>1.5</v>
      </c>
      <c r="E225" s="85">
        <v>1.0000000000000009E-2</v>
      </c>
      <c r="F225" s="85">
        <v>-0.5</v>
      </c>
      <c r="G225" s="85">
        <v>48.5</v>
      </c>
      <c r="H225" s="113"/>
      <c r="P225" s="21" t="str">
        <f t="shared" si="262"/>
        <v>B</v>
      </c>
      <c r="Q225" s="85">
        <f t="shared" si="264"/>
        <v>31.49</v>
      </c>
      <c r="R225" s="85">
        <f t="shared" si="252"/>
        <v>17.5</v>
      </c>
      <c r="S225" s="85">
        <f t="shared" si="253"/>
        <v>1.5</v>
      </c>
      <c r="T225" s="85">
        <f t="shared" si="254"/>
        <v>1.0000000000000009E-2</v>
      </c>
      <c r="U225" s="85">
        <f t="shared" si="255"/>
        <v>-0.5</v>
      </c>
      <c r="V225" s="85">
        <f t="shared" si="256"/>
        <v>48.5</v>
      </c>
      <c r="W225" s="33"/>
      <c r="X225" s="85">
        <f t="shared" si="263"/>
        <v>0</v>
      </c>
      <c r="Y225" s="85">
        <f t="shared" si="257"/>
        <v>0</v>
      </c>
      <c r="Z225" s="85">
        <f t="shared" si="258"/>
        <v>0</v>
      </c>
      <c r="AA225" s="85">
        <f t="shared" si="259"/>
        <v>0</v>
      </c>
      <c r="AB225" s="85">
        <f t="shared" si="260"/>
        <v>0</v>
      </c>
      <c r="AC225" s="85">
        <f t="shared" si="261"/>
        <v>0</v>
      </c>
    </row>
    <row r="226" spans="1:29" x14ac:dyDescent="0.3">
      <c r="A226" s="67">
        <v>-235.5</v>
      </c>
      <c r="B226" s="85">
        <v>28.2</v>
      </c>
      <c r="C226" s="85">
        <v>21</v>
      </c>
      <c r="D226" s="85">
        <v>1.7</v>
      </c>
      <c r="E226" s="85">
        <v>0</v>
      </c>
      <c r="F226" s="85">
        <v>-1</v>
      </c>
      <c r="G226" s="85">
        <v>65.5</v>
      </c>
      <c r="H226" s="113"/>
      <c r="P226" s="21" t="str">
        <f t="shared" si="262"/>
        <v>B</v>
      </c>
      <c r="Q226" s="85">
        <f t="shared" si="264"/>
        <v>28.2</v>
      </c>
      <c r="R226" s="85">
        <f t="shared" si="252"/>
        <v>21</v>
      </c>
      <c r="S226" s="85">
        <f t="shared" si="253"/>
        <v>1.7</v>
      </c>
      <c r="T226" s="85">
        <f t="shared" si="254"/>
        <v>0</v>
      </c>
      <c r="U226" s="85">
        <f t="shared" si="255"/>
        <v>-1</v>
      </c>
      <c r="V226" s="85">
        <f t="shared" si="256"/>
        <v>65.5</v>
      </c>
      <c r="W226" s="33"/>
      <c r="X226" s="85">
        <f t="shared" si="263"/>
        <v>0</v>
      </c>
      <c r="Y226" s="85">
        <f t="shared" si="257"/>
        <v>0</v>
      </c>
      <c r="Z226" s="85">
        <f t="shared" si="258"/>
        <v>0</v>
      </c>
      <c r="AA226" s="85">
        <f t="shared" si="259"/>
        <v>0</v>
      </c>
      <c r="AB226" s="85">
        <f t="shared" si="260"/>
        <v>0</v>
      </c>
      <c r="AC226" s="85">
        <f t="shared" si="261"/>
        <v>0</v>
      </c>
    </row>
    <row r="227" spans="1:29" x14ac:dyDescent="0.3">
      <c r="A227" s="67">
        <v>-258.5</v>
      </c>
      <c r="B227" s="85">
        <v>24.9</v>
      </c>
      <c r="C227" s="85">
        <v>26.5</v>
      </c>
      <c r="D227" s="85">
        <v>2</v>
      </c>
      <c r="E227" s="85">
        <v>-9.9999999999997868E-3</v>
      </c>
      <c r="F227" s="85">
        <v>-1</v>
      </c>
      <c r="G227" s="85">
        <v>92.5</v>
      </c>
      <c r="H227" s="113"/>
      <c r="P227" s="21" t="str">
        <f t="shared" si="262"/>
        <v>B</v>
      </c>
      <c r="Q227" s="85">
        <f t="shared" si="264"/>
        <v>24.9</v>
      </c>
      <c r="R227" s="85">
        <f t="shared" si="252"/>
        <v>26.5</v>
      </c>
      <c r="S227" s="85">
        <f t="shared" si="253"/>
        <v>2</v>
      </c>
      <c r="T227" s="85">
        <f t="shared" si="254"/>
        <v>-9.9999999999997868E-3</v>
      </c>
      <c r="U227" s="85">
        <f t="shared" si="255"/>
        <v>-1</v>
      </c>
      <c r="V227" s="85">
        <f t="shared" si="256"/>
        <v>92.5</v>
      </c>
      <c r="W227" s="33"/>
      <c r="X227" s="85">
        <f t="shared" si="263"/>
        <v>0</v>
      </c>
      <c r="Y227" s="85">
        <f t="shared" si="257"/>
        <v>0</v>
      </c>
      <c r="Z227" s="85">
        <f t="shared" si="258"/>
        <v>0</v>
      </c>
      <c r="AA227" s="85">
        <f t="shared" si="259"/>
        <v>0</v>
      </c>
      <c r="AB227" s="85">
        <f t="shared" si="260"/>
        <v>0</v>
      </c>
      <c r="AC227" s="85">
        <f t="shared" si="261"/>
        <v>0</v>
      </c>
    </row>
    <row r="228" spans="1:29" x14ac:dyDescent="0.3">
      <c r="A228" s="67">
        <v>-314.5</v>
      </c>
      <c r="B228" s="85">
        <v>21.97</v>
      </c>
      <c r="C228" s="85">
        <v>36.5</v>
      </c>
      <c r="D228" s="85">
        <v>2.7</v>
      </c>
      <c r="E228" s="85">
        <v>-4.9999999999999822E-2</v>
      </c>
      <c r="F228" s="85">
        <v>-1.5</v>
      </c>
      <c r="G228" s="85">
        <v>145</v>
      </c>
      <c r="H228" s="113"/>
      <c r="P228" s="21" t="str">
        <f t="shared" si="262"/>
        <v>B</v>
      </c>
      <c r="Q228" s="85">
        <f t="shared" si="264"/>
        <v>21.97</v>
      </c>
      <c r="R228" s="85">
        <f t="shared" si="252"/>
        <v>36.5</v>
      </c>
      <c r="S228" s="85">
        <f t="shared" si="253"/>
        <v>2.7</v>
      </c>
      <c r="T228" s="85">
        <f t="shared" si="254"/>
        <v>-4.9999999999999822E-2</v>
      </c>
      <c r="U228" s="85">
        <f t="shared" si="255"/>
        <v>-1.5</v>
      </c>
      <c r="V228" s="85">
        <f t="shared" si="256"/>
        <v>145</v>
      </c>
      <c r="W228" s="33"/>
      <c r="X228" s="85">
        <f t="shared" si="263"/>
        <v>0</v>
      </c>
      <c r="Y228" s="85">
        <f t="shared" si="257"/>
        <v>0</v>
      </c>
      <c r="Z228" s="85">
        <f t="shared" si="258"/>
        <v>0</v>
      </c>
      <c r="AA228" s="85">
        <f t="shared" si="259"/>
        <v>0</v>
      </c>
      <c r="AB228" s="85">
        <f t="shared" si="260"/>
        <v>0</v>
      </c>
      <c r="AC228" s="85">
        <f t="shared" si="261"/>
        <v>0</v>
      </c>
    </row>
    <row r="229" spans="1:29" x14ac:dyDescent="0.3">
      <c r="A229" s="67">
        <v>-395.5</v>
      </c>
      <c r="B229" s="85">
        <v>19.04</v>
      </c>
      <c r="C229" s="85">
        <v>53</v>
      </c>
      <c r="D229" s="85">
        <v>4.05</v>
      </c>
      <c r="E229" s="85">
        <v>0</v>
      </c>
      <c r="F229" s="85">
        <v>-2.5</v>
      </c>
      <c r="G229" s="85">
        <v>244.5</v>
      </c>
      <c r="H229" s="113"/>
      <c r="P229" s="21" t="str">
        <f t="shared" si="262"/>
        <v>B</v>
      </c>
      <c r="Q229" s="85">
        <f t="shared" si="264"/>
        <v>19.04</v>
      </c>
      <c r="R229" s="85">
        <f t="shared" si="252"/>
        <v>53</v>
      </c>
      <c r="S229" s="85">
        <f t="shared" si="253"/>
        <v>4.05</v>
      </c>
      <c r="T229" s="85">
        <f t="shared" si="254"/>
        <v>0</v>
      </c>
      <c r="U229" s="85">
        <f t="shared" si="255"/>
        <v>-2.5</v>
      </c>
      <c r="V229" s="85">
        <f t="shared" si="256"/>
        <v>244.5</v>
      </c>
      <c r="W229" s="33"/>
      <c r="X229" s="85">
        <f t="shared" si="263"/>
        <v>0</v>
      </c>
      <c r="Y229" s="85">
        <f t="shared" si="257"/>
        <v>0</v>
      </c>
      <c r="Z229" s="85">
        <f t="shared" si="258"/>
        <v>0</v>
      </c>
      <c r="AA229" s="85">
        <f t="shared" si="259"/>
        <v>0</v>
      </c>
      <c r="AB229" s="85">
        <f t="shared" si="260"/>
        <v>0</v>
      </c>
      <c r="AC229" s="85">
        <f t="shared" si="261"/>
        <v>0</v>
      </c>
    </row>
    <row r="230" spans="1:29" x14ac:dyDescent="0.3">
      <c r="A230" s="67">
        <v>-519</v>
      </c>
      <c r="B230" s="85">
        <v>16.170000000000002</v>
      </c>
      <c r="C230" s="85">
        <v>83</v>
      </c>
      <c r="D230" s="85">
        <v>6.75</v>
      </c>
      <c r="E230" s="85">
        <v>0</v>
      </c>
      <c r="F230" s="85">
        <v>-4</v>
      </c>
      <c r="G230" s="85">
        <v>449.49999999999994</v>
      </c>
      <c r="H230" s="113"/>
      <c r="P230" s="21" t="str">
        <f t="shared" si="262"/>
        <v>B</v>
      </c>
      <c r="Q230" s="85">
        <f t="shared" si="264"/>
        <v>16.170000000000002</v>
      </c>
      <c r="R230" s="85">
        <f t="shared" si="252"/>
        <v>83</v>
      </c>
      <c r="S230" s="85">
        <f t="shared" si="253"/>
        <v>6.75</v>
      </c>
      <c r="T230" s="85">
        <f t="shared" si="254"/>
        <v>0</v>
      </c>
      <c r="U230" s="85">
        <f t="shared" si="255"/>
        <v>-4</v>
      </c>
      <c r="V230" s="85">
        <f t="shared" si="256"/>
        <v>449.49999999999994</v>
      </c>
      <c r="W230" s="33"/>
      <c r="X230" s="85">
        <f t="shared" si="263"/>
        <v>0</v>
      </c>
      <c r="Y230" s="85">
        <f t="shared" si="257"/>
        <v>0</v>
      </c>
      <c r="Z230" s="85">
        <f t="shared" si="258"/>
        <v>0</v>
      </c>
      <c r="AA230" s="85">
        <f t="shared" si="259"/>
        <v>0</v>
      </c>
      <c r="AB230" s="85">
        <f t="shared" si="260"/>
        <v>0</v>
      </c>
      <c r="AC230" s="85">
        <f t="shared" si="261"/>
        <v>0</v>
      </c>
    </row>
    <row r="231" spans="1:29" x14ac:dyDescent="0.3">
      <c r="A231" s="67">
        <v>-755.5</v>
      </c>
      <c r="B231" s="85">
        <v>14.07</v>
      </c>
      <c r="C231" s="85">
        <v>141.5</v>
      </c>
      <c r="D231" s="85">
        <v>15</v>
      </c>
      <c r="E231" s="85">
        <v>-1.9999999999999574E-2</v>
      </c>
      <c r="F231" s="85">
        <v>-9</v>
      </c>
      <c r="G231" s="85">
        <v>880.00000000000011</v>
      </c>
      <c r="H231" s="113"/>
      <c r="P231" s="21" t="str">
        <f t="shared" si="262"/>
        <v>B</v>
      </c>
      <c r="Q231" s="85">
        <f t="shared" si="264"/>
        <v>14.07</v>
      </c>
      <c r="R231" s="85">
        <f t="shared" si="252"/>
        <v>141.5</v>
      </c>
      <c r="S231" s="85">
        <f t="shared" si="253"/>
        <v>15</v>
      </c>
      <c r="T231" s="85">
        <f t="shared" si="254"/>
        <v>-1.9999999999999574E-2</v>
      </c>
      <c r="U231" s="85">
        <f t="shared" si="255"/>
        <v>-9</v>
      </c>
      <c r="V231" s="85">
        <f t="shared" si="256"/>
        <v>880.00000000000011</v>
      </c>
      <c r="W231" s="33"/>
      <c r="X231" s="85">
        <f t="shared" si="263"/>
        <v>0</v>
      </c>
      <c r="Y231" s="85">
        <f t="shared" si="257"/>
        <v>0</v>
      </c>
      <c r="Z231" s="85">
        <f t="shared" si="258"/>
        <v>0</v>
      </c>
      <c r="AA231" s="85">
        <f t="shared" si="259"/>
        <v>0</v>
      </c>
      <c r="AB231" s="85">
        <f t="shared" si="260"/>
        <v>0</v>
      </c>
      <c r="AC231" s="85">
        <f t="shared" si="261"/>
        <v>0</v>
      </c>
    </row>
    <row r="232" spans="1:29" x14ac:dyDescent="0.3">
      <c r="A232" s="67">
        <v>-948.5</v>
      </c>
      <c r="B232" s="85">
        <v>12.65</v>
      </c>
      <c r="C232" s="85">
        <v>206</v>
      </c>
      <c r="D232" s="85">
        <v>38.15</v>
      </c>
      <c r="E232" s="85">
        <v>0</v>
      </c>
      <c r="F232" s="85">
        <v>-20</v>
      </c>
      <c r="G232" s="85">
        <v>1424.5</v>
      </c>
      <c r="H232" s="113"/>
      <c r="P232" s="21" t="str">
        <f t="shared" si="262"/>
        <v>B</v>
      </c>
      <c r="Q232" s="85">
        <f t="shared" si="264"/>
        <v>12.65</v>
      </c>
      <c r="R232" s="85">
        <f t="shared" si="252"/>
        <v>206</v>
      </c>
      <c r="S232" s="85">
        <f t="shared" si="253"/>
        <v>38.15</v>
      </c>
      <c r="T232" s="85">
        <f t="shared" si="254"/>
        <v>0</v>
      </c>
      <c r="U232" s="85">
        <f t="shared" si="255"/>
        <v>-20</v>
      </c>
      <c r="V232" s="85">
        <f t="shared" si="256"/>
        <v>1424.5</v>
      </c>
      <c r="W232" s="33"/>
      <c r="X232" s="85">
        <f t="shared" si="263"/>
        <v>0</v>
      </c>
      <c r="Y232" s="85">
        <f t="shared" si="257"/>
        <v>0</v>
      </c>
      <c r="Z232" s="85">
        <f t="shared" si="258"/>
        <v>0</v>
      </c>
      <c r="AA232" s="85">
        <f t="shared" si="259"/>
        <v>0</v>
      </c>
      <c r="AB232" s="85">
        <f t="shared" si="260"/>
        <v>0</v>
      </c>
      <c r="AC232" s="85">
        <f t="shared" si="261"/>
        <v>0</v>
      </c>
    </row>
    <row r="233" spans="1:29" x14ac:dyDescent="0.3">
      <c r="A233" s="68">
        <v>-4262.5</v>
      </c>
      <c r="B233" s="86">
        <v>283.53999999999996</v>
      </c>
      <c r="C233" s="86">
        <v>625.5</v>
      </c>
      <c r="D233" s="86">
        <v>75.8</v>
      </c>
      <c r="E233" s="86">
        <v>-4.9999999999999156E-2</v>
      </c>
      <c r="F233" s="86">
        <v>-41</v>
      </c>
      <c r="G233" s="86">
        <v>3444</v>
      </c>
      <c r="H233" s="89"/>
      <c r="I233" s="105">
        <f>X233</f>
        <v>0</v>
      </c>
      <c r="J233" s="105">
        <f>Y233</f>
        <v>0</v>
      </c>
      <c r="K233" s="105">
        <f>Z233</f>
        <v>0</v>
      </c>
      <c r="L233" s="105">
        <f>AA233</f>
        <v>0</v>
      </c>
      <c r="M233" s="105">
        <f t="shared" ref="M233" si="265">AB233</f>
        <v>0</v>
      </c>
      <c r="N233" s="105">
        <f t="shared" ref="N233" si="266">AC233</f>
        <v>0</v>
      </c>
      <c r="P233" s="21"/>
      <c r="Q233" s="33"/>
      <c r="R233" s="33"/>
      <c r="S233" s="33"/>
      <c r="T233" s="33"/>
      <c r="U233" s="33"/>
      <c r="V233" s="33"/>
      <c r="W233" s="33"/>
      <c r="X233" s="106">
        <f>SUM(X217:X232)</f>
        <v>0</v>
      </c>
      <c r="Y233" s="106">
        <f t="shared" ref="Y233" si="267">SUM(Y217:Y232)</f>
        <v>0</v>
      </c>
      <c r="Z233" s="106">
        <f t="shared" ref="Z233" si="268">SUM(Z217:Z232)</f>
        <v>0</v>
      </c>
      <c r="AA233" s="106">
        <f t="shared" ref="AA233" si="269">SUM(AA217:AA232)</f>
        <v>0</v>
      </c>
      <c r="AB233" s="106">
        <f t="shared" ref="AB233" si="270">SUM(AB217:AB232)</f>
        <v>0</v>
      </c>
      <c r="AC233" s="106">
        <f t="shared" ref="AC233" si="271">SUM(AC217:AC232)</f>
        <v>0</v>
      </c>
    </row>
    <row r="234" spans="1:29" x14ac:dyDescent="0.3">
      <c r="A234" s="82"/>
      <c r="B234" s="89"/>
      <c r="C234" s="89"/>
      <c r="D234" s="89"/>
      <c r="E234" s="89"/>
      <c r="F234" s="89"/>
      <c r="G234" s="89"/>
      <c r="H234" s="89"/>
      <c r="P234" s="21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</row>
    <row r="235" spans="1:29" x14ac:dyDescent="0.3">
      <c r="A235" s="92"/>
      <c r="B235" s="92"/>
      <c r="C235" s="92" t="s">
        <v>4</v>
      </c>
      <c r="D235" s="92"/>
      <c r="E235" s="92"/>
      <c r="F235" s="92" t="s">
        <v>136</v>
      </c>
      <c r="G235" s="92" t="s">
        <v>6</v>
      </c>
      <c r="H235" s="92"/>
      <c r="P235" s="21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</row>
    <row r="236" spans="1:29" x14ac:dyDescent="0.3">
      <c r="A236" s="68"/>
      <c r="B236" s="68"/>
      <c r="C236" s="221">
        <v>45071</v>
      </c>
      <c r="D236" s="68"/>
      <c r="E236" s="68"/>
      <c r="F236" s="221">
        <v>45070</v>
      </c>
      <c r="G236" s="68">
        <v>0.40623842592592596</v>
      </c>
      <c r="H236" s="82"/>
      <c r="P236" s="21"/>
      <c r="Q236" s="33"/>
      <c r="R236" s="33"/>
      <c r="S236" s="33"/>
      <c r="T236" s="33"/>
      <c r="U236" s="33"/>
      <c r="V236" s="33"/>
      <c r="W236" s="33"/>
      <c r="X236" s="106">
        <f t="shared" ref="X236:AC236" si="272">SUM(X237:X252)</f>
        <v>466.32000000000005</v>
      </c>
      <c r="Y236" s="106">
        <f t="shared" si="272"/>
        <v>1287</v>
      </c>
      <c r="Z236" s="106">
        <f t="shared" si="272"/>
        <v>243.6</v>
      </c>
      <c r="AA236" s="106">
        <f t="shared" si="272"/>
        <v>8.0000000000000293E-2</v>
      </c>
      <c r="AB236" s="106">
        <f t="shared" si="272"/>
        <v>114</v>
      </c>
      <c r="AC236" s="106">
        <f t="shared" si="272"/>
        <v>7996</v>
      </c>
    </row>
    <row r="237" spans="1:29" x14ac:dyDescent="0.3">
      <c r="A237" s="67"/>
      <c r="B237" s="85"/>
      <c r="C237" s="85" t="s">
        <v>122</v>
      </c>
      <c r="D237" s="85" t="s">
        <v>123</v>
      </c>
      <c r="E237" s="85" t="s">
        <v>124</v>
      </c>
      <c r="F237" s="85" t="s">
        <v>125</v>
      </c>
      <c r="G237" s="85" t="s">
        <v>126</v>
      </c>
      <c r="H237" s="113"/>
      <c r="I237" s="105">
        <f>X236</f>
        <v>466.32000000000005</v>
      </c>
      <c r="J237" s="105">
        <f>Y236</f>
        <v>1287</v>
      </c>
      <c r="K237" s="105">
        <f t="shared" ref="K237" si="273">Z236</f>
        <v>243.6</v>
      </c>
      <c r="L237" s="105">
        <f t="shared" ref="L237" si="274">AA236</f>
        <v>8.0000000000000293E-2</v>
      </c>
      <c r="M237" s="105">
        <f t="shared" ref="M237" si="275">AB236</f>
        <v>114</v>
      </c>
      <c r="N237" s="105">
        <f t="shared" ref="N237" si="276">AC236</f>
        <v>7996</v>
      </c>
      <c r="P237" s="21" t="str">
        <f>IF(A237&lt;=$B$214,"A","B")</f>
        <v>A</v>
      </c>
      <c r="Q237" s="85">
        <f t="shared" ref="Q237:Q241" si="277">IF($P237="B",B237,0)</f>
        <v>0</v>
      </c>
      <c r="R237" s="85">
        <f t="shared" ref="R237:R252" si="278">IF($P237="B",C237,0)</f>
        <v>0</v>
      </c>
      <c r="S237" s="85">
        <f t="shared" ref="S237:S252" si="279">IF($P237="B",D237,0)</f>
        <v>0</v>
      </c>
      <c r="T237" s="85">
        <f t="shared" ref="T237:T252" si="280">IF($P237="B",E237,0)</f>
        <v>0</v>
      </c>
      <c r="U237" s="85">
        <f t="shared" ref="U237:U252" si="281">IF($P237="B",F237,0)</f>
        <v>0</v>
      </c>
      <c r="V237" s="85">
        <f t="shared" ref="V237:V252" si="282">IF($P237="B",G237,0)</f>
        <v>0</v>
      </c>
      <c r="W237" s="33"/>
      <c r="X237" s="85">
        <f>IF($P237="A",B237,0)</f>
        <v>0</v>
      </c>
      <c r="Y237" s="85" t="str">
        <f t="shared" ref="Y237:Y252" si="283">IF($P237="A",C237,0)</f>
        <v>H</v>
      </c>
      <c r="Z237" s="85" t="str">
        <f t="shared" ref="Z237:Z252" si="284">IF($P237="A",D237,0)</f>
        <v>I</v>
      </c>
      <c r="AA237" s="85" t="str">
        <f t="shared" ref="AA237:AA252" si="285">IF($P237="A",E237,0)</f>
        <v>M</v>
      </c>
      <c r="AB237" s="85" t="str">
        <f t="shared" ref="AB237:AB252" si="286">IF($P237="A",F237,0)</f>
        <v>G</v>
      </c>
      <c r="AC237" s="85" t="str">
        <f t="shared" ref="AC237:AC252" si="287">IF($P237="A",G237,0)</f>
        <v>L</v>
      </c>
    </row>
    <row r="238" spans="1:29" x14ac:dyDescent="0.3">
      <c r="A238" s="67" t="s">
        <v>112</v>
      </c>
      <c r="B238" s="85" t="s">
        <v>32</v>
      </c>
      <c r="C238" s="85" t="s">
        <v>113</v>
      </c>
      <c r="D238" s="85" t="s">
        <v>33</v>
      </c>
      <c r="E238" s="85" t="s">
        <v>155</v>
      </c>
      <c r="F238" s="85" t="s">
        <v>114</v>
      </c>
      <c r="G238" s="85" t="s">
        <v>115</v>
      </c>
      <c r="H238" s="113"/>
      <c r="P238" s="21" t="str">
        <f t="shared" ref="P238:P252" si="288">IF(A238&lt;=$B$214,"A","B")</f>
        <v>B</v>
      </c>
      <c r="Q238" s="85" t="str">
        <f t="shared" si="277"/>
        <v>IV_CE</v>
      </c>
      <c r="R238" s="85" t="str">
        <f t="shared" si="278"/>
        <v>V_CE</v>
      </c>
      <c r="S238" s="85" t="str">
        <f t="shared" si="279"/>
        <v>LTP_CE</v>
      </c>
      <c r="T238" s="85" t="str">
        <f t="shared" si="280"/>
        <v>DIFF_CE</v>
      </c>
      <c r="U238" s="85" t="str">
        <f t="shared" si="281"/>
        <v>D_CE</v>
      </c>
      <c r="V238" s="85" t="str">
        <f t="shared" si="282"/>
        <v>G_CE</v>
      </c>
      <c r="W238" s="33"/>
      <c r="X238" s="85">
        <f t="shared" ref="X238:X252" si="289">IF($P238="A",B238,0)</f>
        <v>0</v>
      </c>
      <c r="Y238" s="85">
        <f t="shared" si="283"/>
        <v>0</v>
      </c>
      <c r="Z238" s="85">
        <f t="shared" si="284"/>
        <v>0</v>
      </c>
      <c r="AA238" s="85">
        <f t="shared" si="285"/>
        <v>0</v>
      </c>
      <c r="AB238" s="85">
        <f t="shared" si="286"/>
        <v>0</v>
      </c>
      <c r="AC238" s="85">
        <f t="shared" si="287"/>
        <v>0</v>
      </c>
    </row>
    <row r="239" spans="1:29" x14ac:dyDescent="0.3">
      <c r="A239" s="67">
        <v>-1310.5</v>
      </c>
      <c r="B239" s="85">
        <v>13.92</v>
      </c>
      <c r="C239" s="85">
        <v>206.99999999999997</v>
      </c>
      <c r="D239" s="85">
        <v>78.3</v>
      </c>
      <c r="E239" s="85">
        <v>0</v>
      </c>
      <c r="F239" s="85">
        <v>29.5</v>
      </c>
      <c r="G239" s="85">
        <v>1304.0000000000002</v>
      </c>
      <c r="H239" s="113"/>
      <c r="P239" s="21" t="str">
        <f t="shared" si="288"/>
        <v>A</v>
      </c>
      <c r="Q239" s="85">
        <f t="shared" si="277"/>
        <v>0</v>
      </c>
      <c r="R239" s="85">
        <f t="shared" si="278"/>
        <v>0</v>
      </c>
      <c r="S239" s="85">
        <f t="shared" si="279"/>
        <v>0</v>
      </c>
      <c r="T239" s="85">
        <f t="shared" si="280"/>
        <v>0</v>
      </c>
      <c r="U239" s="85">
        <f t="shared" si="281"/>
        <v>0</v>
      </c>
      <c r="V239" s="85">
        <f t="shared" si="282"/>
        <v>0</v>
      </c>
      <c r="W239" s="33"/>
      <c r="X239" s="85">
        <f t="shared" si="289"/>
        <v>13.92</v>
      </c>
      <c r="Y239" s="85">
        <f t="shared" si="283"/>
        <v>206.99999999999997</v>
      </c>
      <c r="Z239" s="85">
        <f t="shared" si="284"/>
        <v>78.3</v>
      </c>
      <c r="AA239" s="85">
        <f t="shared" si="285"/>
        <v>0</v>
      </c>
      <c r="AB239" s="85">
        <f t="shared" si="286"/>
        <v>29.5</v>
      </c>
      <c r="AC239" s="85">
        <f t="shared" si="287"/>
        <v>1304.0000000000002</v>
      </c>
    </row>
    <row r="240" spans="1:29" x14ac:dyDescent="0.3">
      <c r="A240" s="67">
        <v>-1062.5</v>
      </c>
      <c r="B240" s="85">
        <v>12.79</v>
      </c>
      <c r="C240" s="85">
        <v>190.5</v>
      </c>
      <c r="D240" s="85">
        <v>28.1</v>
      </c>
      <c r="E240" s="85">
        <v>0</v>
      </c>
      <c r="F240" s="85">
        <v>16</v>
      </c>
      <c r="G240" s="85">
        <v>1306.4999999999998</v>
      </c>
      <c r="H240" s="113"/>
      <c r="P240" s="21" t="str">
        <f t="shared" si="288"/>
        <v>A</v>
      </c>
      <c r="Q240" s="85">
        <f t="shared" si="277"/>
        <v>0</v>
      </c>
      <c r="R240" s="85">
        <f t="shared" si="278"/>
        <v>0</v>
      </c>
      <c r="S240" s="85">
        <f t="shared" si="279"/>
        <v>0</v>
      </c>
      <c r="T240" s="85">
        <f t="shared" si="280"/>
        <v>0</v>
      </c>
      <c r="U240" s="85">
        <f t="shared" si="281"/>
        <v>0</v>
      </c>
      <c r="V240" s="85">
        <f t="shared" si="282"/>
        <v>0</v>
      </c>
      <c r="W240" s="33"/>
      <c r="X240" s="85">
        <f t="shared" si="289"/>
        <v>12.79</v>
      </c>
      <c r="Y240" s="85">
        <f t="shared" si="283"/>
        <v>190.5</v>
      </c>
      <c r="Z240" s="85">
        <f t="shared" si="284"/>
        <v>28.1</v>
      </c>
      <c r="AA240" s="85">
        <f t="shared" si="285"/>
        <v>0</v>
      </c>
      <c r="AB240" s="85">
        <f t="shared" si="286"/>
        <v>16</v>
      </c>
      <c r="AC240" s="85">
        <f t="shared" si="287"/>
        <v>1306.4999999999998</v>
      </c>
    </row>
    <row r="241" spans="1:29" x14ac:dyDescent="0.3">
      <c r="A241" s="67">
        <v>-525</v>
      </c>
      <c r="B241" s="85">
        <v>12.42</v>
      </c>
      <c r="C241" s="85">
        <v>99.5</v>
      </c>
      <c r="D241" s="85">
        <v>6.9</v>
      </c>
      <c r="E241" s="85">
        <v>0</v>
      </c>
      <c r="F241" s="85">
        <v>5.5</v>
      </c>
      <c r="G241" s="85">
        <v>701.5</v>
      </c>
      <c r="H241" s="113"/>
      <c r="P241" s="21" t="str">
        <f t="shared" si="288"/>
        <v>A</v>
      </c>
      <c r="Q241" s="85">
        <f t="shared" si="277"/>
        <v>0</v>
      </c>
      <c r="R241" s="85">
        <f t="shared" si="278"/>
        <v>0</v>
      </c>
      <c r="S241" s="85">
        <f t="shared" si="279"/>
        <v>0</v>
      </c>
      <c r="T241" s="85">
        <f t="shared" si="280"/>
        <v>0</v>
      </c>
      <c r="U241" s="85">
        <f t="shared" si="281"/>
        <v>0</v>
      </c>
      <c r="V241" s="85">
        <f t="shared" si="282"/>
        <v>0</v>
      </c>
      <c r="W241" s="33"/>
      <c r="X241" s="85">
        <f t="shared" si="289"/>
        <v>12.42</v>
      </c>
      <c r="Y241" s="85">
        <f t="shared" si="283"/>
        <v>99.5</v>
      </c>
      <c r="Z241" s="85">
        <f t="shared" si="284"/>
        <v>6.9</v>
      </c>
      <c r="AA241" s="85">
        <f t="shared" si="285"/>
        <v>0</v>
      </c>
      <c r="AB241" s="85">
        <f t="shared" si="286"/>
        <v>5.5</v>
      </c>
      <c r="AC241" s="85">
        <f t="shared" si="287"/>
        <v>701.5</v>
      </c>
    </row>
    <row r="242" spans="1:29" x14ac:dyDescent="0.3">
      <c r="A242" s="67">
        <v>-233.5</v>
      </c>
      <c r="B242" s="85">
        <v>13.55</v>
      </c>
      <c r="C242" s="85">
        <v>41</v>
      </c>
      <c r="D242" s="85">
        <v>2</v>
      </c>
      <c r="E242" s="85">
        <v>1.0000000000000009E-2</v>
      </c>
      <c r="F242" s="85">
        <v>1.5</v>
      </c>
      <c r="G242" s="85">
        <v>266</v>
      </c>
      <c r="H242" s="113"/>
      <c r="P242" s="21" t="str">
        <f t="shared" si="288"/>
        <v>A</v>
      </c>
      <c r="Q242" s="85">
        <f>IF($P242="B",B242,0)</f>
        <v>0</v>
      </c>
      <c r="R242" s="85">
        <f t="shared" si="278"/>
        <v>0</v>
      </c>
      <c r="S242" s="85">
        <f t="shared" si="279"/>
        <v>0</v>
      </c>
      <c r="T242" s="85">
        <f t="shared" si="280"/>
        <v>0</v>
      </c>
      <c r="U242" s="85">
        <f t="shared" si="281"/>
        <v>0</v>
      </c>
      <c r="V242" s="85">
        <f t="shared" si="282"/>
        <v>0</v>
      </c>
      <c r="W242" s="33"/>
      <c r="X242" s="85">
        <f t="shared" si="289"/>
        <v>13.55</v>
      </c>
      <c r="Y242" s="85">
        <f t="shared" si="283"/>
        <v>41</v>
      </c>
      <c r="Z242" s="85">
        <f t="shared" si="284"/>
        <v>2</v>
      </c>
      <c r="AA242" s="85">
        <f t="shared" si="285"/>
        <v>1.0000000000000009E-2</v>
      </c>
      <c r="AB242" s="85">
        <f t="shared" si="286"/>
        <v>1.5</v>
      </c>
      <c r="AC242" s="85">
        <f t="shared" si="287"/>
        <v>266</v>
      </c>
    </row>
    <row r="243" spans="1:29" x14ac:dyDescent="0.3">
      <c r="A243" s="67">
        <v>-183</v>
      </c>
      <c r="B243" s="85">
        <v>16.559999999999999</v>
      </c>
      <c r="C243" s="85">
        <v>26.5</v>
      </c>
      <c r="D243" s="85">
        <v>1.35</v>
      </c>
      <c r="E243" s="85">
        <v>0</v>
      </c>
      <c r="F243" s="85">
        <v>1</v>
      </c>
      <c r="G243" s="85">
        <v>141</v>
      </c>
      <c r="H243" s="113"/>
      <c r="P243" s="21" t="str">
        <f t="shared" si="288"/>
        <v>A</v>
      </c>
      <c r="Q243" s="85">
        <f t="shared" ref="Q243:Q252" si="290">IF($P243="B",B243,0)</f>
        <v>0</v>
      </c>
      <c r="R243" s="85">
        <f t="shared" si="278"/>
        <v>0</v>
      </c>
      <c r="S243" s="85">
        <f t="shared" si="279"/>
        <v>0</v>
      </c>
      <c r="T243" s="85">
        <f t="shared" si="280"/>
        <v>0</v>
      </c>
      <c r="U243" s="85">
        <f t="shared" si="281"/>
        <v>0</v>
      </c>
      <c r="V243" s="85">
        <f t="shared" si="282"/>
        <v>0</v>
      </c>
      <c r="W243" s="33"/>
      <c r="X243" s="85">
        <f t="shared" si="289"/>
        <v>16.559999999999999</v>
      </c>
      <c r="Y243" s="85">
        <f t="shared" si="283"/>
        <v>26.5</v>
      </c>
      <c r="Z243" s="85">
        <f t="shared" si="284"/>
        <v>1.35</v>
      </c>
      <c r="AA243" s="85">
        <f t="shared" si="285"/>
        <v>0</v>
      </c>
      <c r="AB243" s="85">
        <f t="shared" si="286"/>
        <v>1</v>
      </c>
      <c r="AC243" s="85">
        <f t="shared" si="287"/>
        <v>141</v>
      </c>
    </row>
    <row r="244" spans="1:29" x14ac:dyDescent="0.3">
      <c r="A244" s="67">
        <v>-166</v>
      </c>
      <c r="B244" s="85">
        <v>19.78</v>
      </c>
      <c r="C244" s="85">
        <v>20.5</v>
      </c>
      <c r="D244" s="85">
        <v>1.1000000000000001</v>
      </c>
      <c r="E244" s="85">
        <v>-2.9999999999999805E-2</v>
      </c>
      <c r="F244" s="85">
        <v>1</v>
      </c>
      <c r="G244" s="85">
        <v>90.000000000000014</v>
      </c>
      <c r="H244" s="113"/>
      <c r="P244" s="21" t="str">
        <f t="shared" si="288"/>
        <v>A</v>
      </c>
      <c r="Q244" s="85">
        <f t="shared" si="290"/>
        <v>0</v>
      </c>
      <c r="R244" s="85">
        <f t="shared" si="278"/>
        <v>0</v>
      </c>
      <c r="S244" s="85">
        <f t="shared" si="279"/>
        <v>0</v>
      </c>
      <c r="T244" s="85">
        <f t="shared" si="280"/>
        <v>0</v>
      </c>
      <c r="U244" s="85">
        <f t="shared" si="281"/>
        <v>0</v>
      </c>
      <c r="V244" s="85">
        <f t="shared" si="282"/>
        <v>0</v>
      </c>
      <c r="W244" s="33"/>
      <c r="X244" s="85">
        <f t="shared" si="289"/>
        <v>19.78</v>
      </c>
      <c r="Y244" s="85">
        <f t="shared" si="283"/>
        <v>20.5</v>
      </c>
      <c r="Z244" s="85">
        <f t="shared" si="284"/>
        <v>1.1000000000000001</v>
      </c>
      <c r="AA244" s="85">
        <f t="shared" si="285"/>
        <v>-2.9999999999999805E-2</v>
      </c>
      <c r="AB244" s="85">
        <f t="shared" si="286"/>
        <v>1</v>
      </c>
      <c r="AC244" s="85">
        <f t="shared" si="287"/>
        <v>90.000000000000014</v>
      </c>
    </row>
    <row r="245" spans="1:29" x14ac:dyDescent="0.3">
      <c r="A245" s="67">
        <v>-149</v>
      </c>
      <c r="B245" s="85">
        <v>22.8</v>
      </c>
      <c r="C245" s="85">
        <v>16</v>
      </c>
      <c r="D245" s="85">
        <v>0.95</v>
      </c>
      <c r="E245" s="85">
        <v>0</v>
      </c>
      <c r="F245" s="85">
        <v>0.5</v>
      </c>
      <c r="G245" s="85">
        <v>60.999999999999993</v>
      </c>
      <c r="H245" s="113"/>
      <c r="P245" s="21" t="str">
        <f t="shared" si="288"/>
        <v>A</v>
      </c>
      <c r="Q245" s="85">
        <f t="shared" si="290"/>
        <v>0</v>
      </c>
      <c r="R245" s="85">
        <f t="shared" si="278"/>
        <v>0</v>
      </c>
      <c r="S245" s="85">
        <f t="shared" si="279"/>
        <v>0</v>
      </c>
      <c r="T245" s="85">
        <f t="shared" si="280"/>
        <v>0</v>
      </c>
      <c r="U245" s="85">
        <f t="shared" si="281"/>
        <v>0</v>
      </c>
      <c r="V245" s="85">
        <f t="shared" si="282"/>
        <v>0</v>
      </c>
      <c r="W245" s="33"/>
      <c r="X245" s="85">
        <f t="shared" si="289"/>
        <v>22.8</v>
      </c>
      <c r="Y245" s="85">
        <f t="shared" si="283"/>
        <v>16</v>
      </c>
      <c r="Z245" s="85">
        <f t="shared" si="284"/>
        <v>0.95</v>
      </c>
      <c r="AA245" s="85">
        <f t="shared" si="285"/>
        <v>0</v>
      </c>
      <c r="AB245" s="85">
        <f t="shared" si="286"/>
        <v>0.5</v>
      </c>
      <c r="AC245" s="85">
        <f t="shared" si="287"/>
        <v>60.999999999999993</v>
      </c>
    </row>
    <row r="246" spans="1:29" x14ac:dyDescent="0.3">
      <c r="A246" s="67">
        <v>-132.5</v>
      </c>
      <c r="B246" s="85">
        <v>25.63</v>
      </c>
      <c r="C246" s="85">
        <v>12.5</v>
      </c>
      <c r="D246" s="85">
        <v>0.8</v>
      </c>
      <c r="E246" s="85">
        <v>1.0000000000000009E-2</v>
      </c>
      <c r="F246" s="85">
        <v>0.5</v>
      </c>
      <c r="G246" s="85">
        <v>43</v>
      </c>
      <c r="H246" s="113"/>
      <c r="P246" s="21" t="str">
        <f t="shared" si="288"/>
        <v>A</v>
      </c>
      <c r="Q246" s="85">
        <f t="shared" si="290"/>
        <v>0</v>
      </c>
      <c r="R246" s="85">
        <f t="shared" si="278"/>
        <v>0</v>
      </c>
      <c r="S246" s="85">
        <f t="shared" si="279"/>
        <v>0</v>
      </c>
      <c r="T246" s="85">
        <f t="shared" si="280"/>
        <v>0</v>
      </c>
      <c r="U246" s="85">
        <f t="shared" si="281"/>
        <v>0</v>
      </c>
      <c r="V246" s="85">
        <f t="shared" si="282"/>
        <v>0</v>
      </c>
      <c r="W246" s="33"/>
      <c r="X246" s="85">
        <f t="shared" si="289"/>
        <v>25.63</v>
      </c>
      <c r="Y246" s="85">
        <f t="shared" si="283"/>
        <v>12.5</v>
      </c>
      <c r="Z246" s="85">
        <f t="shared" si="284"/>
        <v>0.8</v>
      </c>
      <c r="AA246" s="85">
        <f t="shared" si="285"/>
        <v>1.0000000000000009E-2</v>
      </c>
      <c r="AB246" s="85">
        <f t="shared" si="286"/>
        <v>0.5</v>
      </c>
      <c r="AC246" s="85">
        <f t="shared" si="287"/>
        <v>43</v>
      </c>
    </row>
    <row r="247" spans="1:29" x14ac:dyDescent="0.3">
      <c r="A247" s="67">
        <v>-132</v>
      </c>
      <c r="B247" s="85">
        <v>28.81</v>
      </c>
      <c r="C247" s="85">
        <v>11</v>
      </c>
      <c r="D247" s="85">
        <v>0.8</v>
      </c>
      <c r="E247" s="85">
        <v>3.0000000000000027E-2</v>
      </c>
      <c r="F247" s="85">
        <v>0.5</v>
      </c>
      <c r="G247" s="85">
        <v>34</v>
      </c>
      <c r="H247" s="113"/>
      <c r="P247" s="21" t="str">
        <f t="shared" si="288"/>
        <v>A</v>
      </c>
      <c r="Q247" s="85">
        <f t="shared" si="290"/>
        <v>0</v>
      </c>
      <c r="R247" s="85">
        <f t="shared" si="278"/>
        <v>0</v>
      </c>
      <c r="S247" s="85">
        <f t="shared" si="279"/>
        <v>0</v>
      </c>
      <c r="T247" s="85">
        <f t="shared" si="280"/>
        <v>0</v>
      </c>
      <c r="U247" s="85">
        <f t="shared" si="281"/>
        <v>0</v>
      </c>
      <c r="V247" s="85">
        <f t="shared" si="282"/>
        <v>0</v>
      </c>
      <c r="W247" s="33"/>
      <c r="X247" s="85">
        <f t="shared" si="289"/>
        <v>28.81</v>
      </c>
      <c r="Y247" s="85">
        <f t="shared" si="283"/>
        <v>11</v>
      </c>
      <c r="Z247" s="85">
        <f t="shared" si="284"/>
        <v>0.8</v>
      </c>
      <c r="AA247" s="85">
        <f t="shared" si="285"/>
        <v>3.0000000000000027E-2</v>
      </c>
      <c r="AB247" s="85">
        <f t="shared" si="286"/>
        <v>0.5</v>
      </c>
      <c r="AC247" s="85">
        <f t="shared" si="287"/>
        <v>34</v>
      </c>
    </row>
    <row r="248" spans="1:29" x14ac:dyDescent="0.3">
      <c r="A248" s="67">
        <v>-141</v>
      </c>
      <c r="B248" s="85">
        <v>32.229999999999997</v>
      </c>
      <c r="C248" s="85">
        <v>10.5</v>
      </c>
      <c r="D248" s="85">
        <v>0.8</v>
      </c>
      <c r="E248" s="85">
        <v>-1.0000000000000009E-2</v>
      </c>
      <c r="F248" s="85">
        <v>0.5</v>
      </c>
      <c r="G248" s="85">
        <v>28.999999999999996</v>
      </c>
      <c r="H248" s="113"/>
      <c r="P248" s="21" t="str">
        <f t="shared" si="288"/>
        <v>A</v>
      </c>
      <c r="Q248" s="85">
        <f t="shared" si="290"/>
        <v>0</v>
      </c>
      <c r="R248" s="85">
        <f t="shared" si="278"/>
        <v>0</v>
      </c>
      <c r="S248" s="85">
        <f t="shared" si="279"/>
        <v>0</v>
      </c>
      <c r="T248" s="85">
        <f t="shared" si="280"/>
        <v>0</v>
      </c>
      <c r="U248" s="85">
        <f t="shared" si="281"/>
        <v>0</v>
      </c>
      <c r="V248" s="85">
        <f t="shared" si="282"/>
        <v>0</v>
      </c>
      <c r="W248" s="33"/>
      <c r="X248" s="85">
        <f t="shared" si="289"/>
        <v>32.229999999999997</v>
      </c>
      <c r="Y248" s="85">
        <f t="shared" si="283"/>
        <v>10.5</v>
      </c>
      <c r="Z248" s="85">
        <f t="shared" si="284"/>
        <v>0.8</v>
      </c>
      <c r="AA248" s="85">
        <f t="shared" si="285"/>
        <v>-1.0000000000000009E-2</v>
      </c>
      <c r="AB248" s="85">
        <f t="shared" si="286"/>
        <v>0.5</v>
      </c>
      <c r="AC248" s="85">
        <f t="shared" si="287"/>
        <v>28.999999999999996</v>
      </c>
    </row>
    <row r="249" spans="1:29" x14ac:dyDescent="0.3">
      <c r="A249" s="67">
        <v>-123</v>
      </c>
      <c r="B249" s="85">
        <v>34.67</v>
      </c>
      <c r="C249" s="85">
        <v>8.5</v>
      </c>
      <c r="D249" s="85">
        <v>0.7</v>
      </c>
      <c r="E249" s="85">
        <v>2.9999999999999916E-2</v>
      </c>
      <c r="F249" s="85">
        <v>0.5</v>
      </c>
      <c r="G249" s="85">
        <v>22</v>
      </c>
      <c r="H249" s="113"/>
      <c r="P249" s="21" t="str">
        <f t="shared" si="288"/>
        <v>A</v>
      </c>
      <c r="Q249" s="85">
        <f t="shared" si="290"/>
        <v>0</v>
      </c>
      <c r="R249" s="85">
        <f t="shared" si="278"/>
        <v>0</v>
      </c>
      <c r="S249" s="85">
        <f t="shared" si="279"/>
        <v>0</v>
      </c>
      <c r="T249" s="85">
        <f t="shared" si="280"/>
        <v>0</v>
      </c>
      <c r="U249" s="85">
        <f t="shared" si="281"/>
        <v>0</v>
      </c>
      <c r="V249" s="85">
        <f t="shared" si="282"/>
        <v>0</v>
      </c>
      <c r="W249" s="33"/>
      <c r="X249" s="85">
        <f t="shared" si="289"/>
        <v>34.67</v>
      </c>
      <c r="Y249" s="85">
        <f t="shared" si="283"/>
        <v>8.5</v>
      </c>
      <c r="Z249" s="85">
        <f t="shared" si="284"/>
        <v>0.7</v>
      </c>
      <c r="AA249" s="85">
        <f t="shared" si="285"/>
        <v>2.9999999999999916E-2</v>
      </c>
      <c r="AB249" s="85">
        <f t="shared" si="286"/>
        <v>0.5</v>
      </c>
      <c r="AC249" s="85">
        <f t="shared" si="287"/>
        <v>22</v>
      </c>
    </row>
    <row r="250" spans="1:29" x14ac:dyDescent="0.3">
      <c r="A250" s="67">
        <v>-4158</v>
      </c>
      <c r="B250" s="85">
        <v>233.16000000000003</v>
      </c>
      <c r="C250" s="85">
        <v>643.5</v>
      </c>
      <c r="D250" s="85">
        <v>121.8</v>
      </c>
      <c r="E250" s="85">
        <v>4.0000000000000147E-2</v>
      </c>
      <c r="F250" s="85">
        <v>57</v>
      </c>
      <c r="G250" s="85">
        <v>3998</v>
      </c>
      <c r="H250" s="113"/>
      <c r="P250" s="21" t="str">
        <f t="shared" si="288"/>
        <v>A</v>
      </c>
      <c r="Q250" s="85">
        <f t="shared" si="290"/>
        <v>0</v>
      </c>
      <c r="R250" s="85">
        <f t="shared" si="278"/>
        <v>0</v>
      </c>
      <c r="S250" s="85">
        <f t="shared" si="279"/>
        <v>0</v>
      </c>
      <c r="T250" s="85">
        <f t="shared" si="280"/>
        <v>0</v>
      </c>
      <c r="U250" s="85">
        <f t="shared" si="281"/>
        <v>0</v>
      </c>
      <c r="V250" s="85">
        <f t="shared" si="282"/>
        <v>0</v>
      </c>
      <c r="W250" s="33"/>
      <c r="X250" s="85">
        <f t="shared" si="289"/>
        <v>233.16000000000003</v>
      </c>
      <c r="Y250" s="85">
        <f t="shared" si="283"/>
        <v>643.5</v>
      </c>
      <c r="Z250" s="85">
        <f t="shared" si="284"/>
        <v>121.8</v>
      </c>
      <c r="AA250" s="85">
        <f t="shared" si="285"/>
        <v>4.0000000000000147E-2</v>
      </c>
      <c r="AB250" s="85">
        <f t="shared" si="286"/>
        <v>57</v>
      </c>
      <c r="AC250" s="85">
        <f t="shared" si="287"/>
        <v>3998</v>
      </c>
    </row>
    <row r="251" spans="1:29" x14ac:dyDescent="0.3">
      <c r="A251" s="67"/>
      <c r="B251" s="85"/>
      <c r="C251" s="85"/>
      <c r="D251" s="85"/>
      <c r="E251" s="85"/>
      <c r="F251" s="85"/>
      <c r="G251" s="85"/>
      <c r="H251" s="113"/>
      <c r="P251" s="21" t="str">
        <f t="shared" si="288"/>
        <v>A</v>
      </c>
      <c r="Q251" s="85">
        <f t="shared" si="290"/>
        <v>0</v>
      </c>
      <c r="R251" s="85">
        <f t="shared" si="278"/>
        <v>0</v>
      </c>
      <c r="S251" s="85">
        <f t="shared" si="279"/>
        <v>0</v>
      </c>
      <c r="T251" s="85">
        <f t="shared" si="280"/>
        <v>0</v>
      </c>
      <c r="U251" s="85">
        <f t="shared" si="281"/>
        <v>0</v>
      </c>
      <c r="V251" s="85">
        <f t="shared" si="282"/>
        <v>0</v>
      </c>
      <c r="W251" s="33"/>
      <c r="X251" s="85">
        <f t="shared" si="289"/>
        <v>0</v>
      </c>
      <c r="Y251" s="85">
        <f t="shared" si="283"/>
        <v>0</v>
      </c>
      <c r="Z251" s="85">
        <f t="shared" si="284"/>
        <v>0</v>
      </c>
      <c r="AA251" s="85">
        <f t="shared" si="285"/>
        <v>0</v>
      </c>
      <c r="AB251" s="85">
        <f t="shared" si="286"/>
        <v>0</v>
      </c>
      <c r="AC251" s="85">
        <f t="shared" si="287"/>
        <v>0</v>
      </c>
    </row>
    <row r="252" spans="1:29" x14ac:dyDescent="0.3">
      <c r="A252" s="67"/>
      <c r="B252" s="85"/>
      <c r="C252" s="85" t="s">
        <v>129</v>
      </c>
      <c r="D252" s="85" t="s">
        <v>130</v>
      </c>
      <c r="E252" s="85" t="s">
        <v>131</v>
      </c>
      <c r="F252" s="85" t="s">
        <v>132</v>
      </c>
      <c r="G252" s="85" t="s">
        <v>133</v>
      </c>
      <c r="H252" s="113"/>
      <c r="P252" s="21" t="str">
        <f t="shared" si="288"/>
        <v>A</v>
      </c>
      <c r="Q252" s="85">
        <f t="shared" si="290"/>
        <v>0</v>
      </c>
      <c r="R252" s="85">
        <f t="shared" si="278"/>
        <v>0</v>
      </c>
      <c r="S252" s="85">
        <f t="shared" si="279"/>
        <v>0</v>
      </c>
      <c r="T252" s="85">
        <f t="shared" si="280"/>
        <v>0</v>
      </c>
      <c r="U252" s="85">
        <f t="shared" si="281"/>
        <v>0</v>
      </c>
      <c r="V252" s="85">
        <f t="shared" si="282"/>
        <v>0</v>
      </c>
      <c r="W252" s="33"/>
      <c r="X252" s="85">
        <f t="shared" si="289"/>
        <v>0</v>
      </c>
      <c r="Y252" s="85" t="str">
        <f t="shared" si="283"/>
        <v>T</v>
      </c>
      <c r="Z252" s="85" t="str">
        <f t="shared" si="284"/>
        <v>S</v>
      </c>
      <c r="AA252" s="85" t="str">
        <f t="shared" si="285"/>
        <v>O</v>
      </c>
      <c r="AB252" s="85" t="str">
        <f t="shared" si="286"/>
        <v>U</v>
      </c>
      <c r="AC252" s="85" t="str">
        <f t="shared" si="287"/>
        <v>P</v>
      </c>
    </row>
    <row r="253" spans="1:29" x14ac:dyDescent="0.3">
      <c r="A253" s="68" t="s">
        <v>119</v>
      </c>
      <c r="B253" s="87" t="s">
        <v>37</v>
      </c>
      <c r="C253" s="87" t="s">
        <v>118</v>
      </c>
      <c r="D253" s="87" t="s">
        <v>36</v>
      </c>
      <c r="E253" s="87" t="s">
        <v>156</v>
      </c>
      <c r="F253" s="87" t="s">
        <v>117</v>
      </c>
      <c r="G253" s="87" t="s">
        <v>116</v>
      </c>
      <c r="H253" s="114"/>
      <c r="I253" s="105">
        <f>Q253</f>
        <v>0</v>
      </c>
      <c r="J253" s="105">
        <f>R253</f>
        <v>0</v>
      </c>
      <c r="K253" s="105">
        <f t="shared" ref="K253" si="291">S253</f>
        <v>0</v>
      </c>
      <c r="L253" s="105">
        <f t="shared" ref="L253" si="292">T253</f>
        <v>0</v>
      </c>
      <c r="M253" s="105">
        <f t="shared" ref="M253" si="293">U253</f>
        <v>0</v>
      </c>
      <c r="N253" s="105">
        <f t="shared" ref="N253" si="294">V253</f>
        <v>0</v>
      </c>
      <c r="P253" s="21"/>
      <c r="Q253" s="106">
        <f t="shared" ref="Q253:V253" si="295">+SUM(Q237:Q252)</f>
        <v>0</v>
      </c>
      <c r="R253" s="106">
        <f t="shared" si="295"/>
        <v>0</v>
      </c>
      <c r="S253" s="106">
        <f t="shared" si="295"/>
        <v>0</v>
      </c>
      <c r="T253" s="106">
        <f t="shared" si="295"/>
        <v>0</v>
      </c>
      <c r="U253" s="106">
        <f t="shared" si="295"/>
        <v>0</v>
      </c>
      <c r="V253" s="106">
        <f t="shared" si="295"/>
        <v>0</v>
      </c>
      <c r="W253" s="33"/>
      <c r="X253" s="33"/>
      <c r="Y253" s="33"/>
      <c r="Z253" s="33"/>
      <c r="AA253" s="33"/>
      <c r="AB253" s="33"/>
      <c r="AC253" s="33"/>
    </row>
    <row r="254" spans="1:29" x14ac:dyDescent="0.3">
      <c r="A254">
        <v>-191.5</v>
      </c>
      <c r="B254">
        <v>41.5</v>
      </c>
      <c r="C254">
        <v>11.5</v>
      </c>
      <c r="D254">
        <v>1.2</v>
      </c>
      <c r="E254">
        <v>4.0000000000000036E-2</v>
      </c>
      <c r="F254">
        <v>-0.5</v>
      </c>
      <c r="G254">
        <v>24.5</v>
      </c>
    </row>
    <row r="255" spans="1:29" x14ac:dyDescent="0.3">
      <c r="A255" s="69">
        <v>-199.5</v>
      </c>
      <c r="B255" s="69">
        <v>38.21</v>
      </c>
      <c r="C255" s="69">
        <v>13</v>
      </c>
      <c r="D255" s="97">
        <v>1.25</v>
      </c>
      <c r="E255" s="97">
        <v>0</v>
      </c>
      <c r="F255" s="69">
        <v>-0.5</v>
      </c>
      <c r="G255" s="69">
        <v>30</v>
      </c>
      <c r="H255" s="82"/>
    </row>
    <row r="256" spans="1:29" x14ac:dyDescent="0.3">
      <c r="A256" s="94">
        <v>-219</v>
      </c>
      <c r="B256" s="83">
        <v>35.159999999999997</v>
      </c>
      <c r="C256" s="95">
        <v>15.5</v>
      </c>
      <c r="D256" s="95">
        <v>1.45</v>
      </c>
      <c r="E256" s="33">
        <v>0</v>
      </c>
      <c r="F256" s="98">
        <v>-0.5</v>
      </c>
      <c r="G256" s="96">
        <v>39</v>
      </c>
      <c r="H256" s="112"/>
    </row>
    <row r="257" spans="1:29" x14ac:dyDescent="0.3">
      <c r="A257" s="91">
        <v>-225.5</v>
      </c>
      <c r="B257" s="92">
        <v>31.68</v>
      </c>
      <c r="C257" s="92">
        <v>18</v>
      </c>
      <c r="D257" s="92">
        <v>1.55</v>
      </c>
      <c r="E257" s="92">
        <v>0</v>
      </c>
      <c r="F257" s="92">
        <v>-0.5</v>
      </c>
      <c r="G257" s="92">
        <v>49.499999999999993</v>
      </c>
      <c r="H257" s="92"/>
    </row>
    <row r="258" spans="1:29" x14ac:dyDescent="0.3">
      <c r="A258" s="68">
        <v>-240.49999999999997</v>
      </c>
      <c r="B258" s="68">
        <v>28.32</v>
      </c>
      <c r="C258" s="68">
        <v>21.5</v>
      </c>
      <c r="D258" s="68">
        <v>1.7</v>
      </c>
      <c r="E258" s="68">
        <v>-4.0000000000000036E-2</v>
      </c>
      <c r="F258" s="68">
        <v>-1</v>
      </c>
      <c r="G258" s="68">
        <v>66.5</v>
      </c>
      <c r="H258" s="82"/>
      <c r="P258" s="21"/>
      <c r="Q258" s="106">
        <f>+SUM(Q259:Q274)</f>
        <v>442.26</v>
      </c>
      <c r="R258" s="106">
        <f t="shared" ref="R258" si="296">+SUM(R259:R274)</f>
        <v>46787</v>
      </c>
      <c r="S258" s="106">
        <f t="shared" ref="S258" si="297">+SUM(S259:S274)</f>
        <v>267.00000000000006</v>
      </c>
      <c r="T258" s="106">
        <f t="shared" ref="T258" si="298">+SUM(T259:T274)</f>
        <v>1.3322676295501878E-15</v>
      </c>
      <c r="U258" s="106">
        <f t="shared" ref="U258" si="299">+SUM(U259:U274)</f>
        <v>45050</v>
      </c>
      <c r="V258" s="106">
        <f t="shared" ref="V258" si="300">+SUM(V259:V274)</f>
        <v>10538.409803240742</v>
      </c>
      <c r="W258" s="33"/>
      <c r="X258" s="33"/>
      <c r="Y258" s="33"/>
      <c r="Z258" s="33"/>
      <c r="AA258" s="33"/>
      <c r="AB258" s="33"/>
      <c r="AC258" s="33"/>
    </row>
    <row r="259" spans="1:29" x14ac:dyDescent="0.3">
      <c r="A259" s="67">
        <v>-258</v>
      </c>
      <c r="B259" s="85">
        <v>24.9</v>
      </c>
      <c r="C259" s="85">
        <v>26</v>
      </c>
      <c r="D259" s="85">
        <v>2</v>
      </c>
      <c r="E259" s="85">
        <v>0</v>
      </c>
      <c r="F259" s="85">
        <v>-1</v>
      </c>
      <c r="G259" s="85">
        <v>92</v>
      </c>
      <c r="H259" s="113"/>
      <c r="I259" s="105">
        <f t="shared" ref="I259:N259" si="301">Q258</f>
        <v>442.26</v>
      </c>
      <c r="J259" s="105">
        <f t="shared" si="301"/>
        <v>46787</v>
      </c>
      <c r="K259" s="105">
        <f t="shared" si="301"/>
        <v>267.00000000000006</v>
      </c>
      <c r="L259" s="105">
        <f t="shared" si="301"/>
        <v>1.3322676295501878E-15</v>
      </c>
      <c r="M259" s="105">
        <f t="shared" si="301"/>
        <v>45050</v>
      </c>
      <c r="N259" s="105">
        <f t="shared" si="301"/>
        <v>10538.409803240742</v>
      </c>
      <c r="P259" s="21" t="str">
        <f>IF(A259&gt;=$B$256,"A","B")</f>
        <v>B</v>
      </c>
      <c r="Q259" s="85">
        <f t="shared" ref="Q259:Q263" si="302">IF($P259="B",B259,0)</f>
        <v>24.9</v>
      </c>
      <c r="R259" s="85">
        <f t="shared" ref="R259:R274" si="303">IF($P259="B",C259,0)</f>
        <v>26</v>
      </c>
      <c r="S259" s="85">
        <f t="shared" ref="S259:S274" si="304">IF($P259="B",D259,0)</f>
        <v>2</v>
      </c>
      <c r="T259" s="85">
        <f t="shared" ref="T259:T274" si="305">IF($P259="B",E259,0)</f>
        <v>0</v>
      </c>
      <c r="U259" s="85">
        <f t="shared" ref="U259:U274" si="306">IF($P259="B",F259,0)</f>
        <v>-1</v>
      </c>
      <c r="V259" s="85">
        <f t="shared" ref="V259:V274" si="307">IF($P259="B",G259,0)</f>
        <v>92</v>
      </c>
      <c r="W259" s="33"/>
      <c r="X259" s="85">
        <f>IF($P259="A",B259,0)</f>
        <v>0</v>
      </c>
      <c r="Y259" s="85">
        <f t="shared" ref="Y259:Y274" si="308">IF($P259="A",C259,0)</f>
        <v>0</v>
      </c>
      <c r="Z259" s="85">
        <f t="shared" ref="Z259:Z274" si="309">IF($P259="A",D259,0)</f>
        <v>0</v>
      </c>
      <c r="AA259" s="85">
        <f t="shared" ref="AA259:AA274" si="310">IF($P259="A",E259,0)</f>
        <v>0</v>
      </c>
      <c r="AB259" s="85">
        <f t="shared" ref="AB259:AB274" si="311">IF($P259="A",F259,0)</f>
        <v>0</v>
      </c>
      <c r="AC259" s="85">
        <f t="shared" ref="AC259:AC274" si="312">IF($P259="A",G259,0)</f>
        <v>0</v>
      </c>
    </row>
    <row r="260" spans="1:29" x14ac:dyDescent="0.3">
      <c r="A260" s="67">
        <v>-314.5</v>
      </c>
      <c r="B260" s="85">
        <v>21.97</v>
      </c>
      <c r="C260" s="85">
        <v>36.5</v>
      </c>
      <c r="D260" s="85">
        <v>2.7</v>
      </c>
      <c r="E260" s="85">
        <v>-4.0000000000000036E-2</v>
      </c>
      <c r="F260" s="85">
        <v>-1.5</v>
      </c>
      <c r="G260" s="85">
        <v>145</v>
      </c>
      <c r="H260" s="113"/>
      <c r="P260" s="21" t="str">
        <f t="shared" ref="P260:P274" si="313">IF(A260&gt;=$B$256,"A","B")</f>
        <v>B</v>
      </c>
      <c r="Q260" s="85">
        <f t="shared" si="302"/>
        <v>21.97</v>
      </c>
      <c r="R260" s="85">
        <f t="shared" si="303"/>
        <v>36.5</v>
      </c>
      <c r="S260" s="85">
        <f t="shared" si="304"/>
        <v>2.7</v>
      </c>
      <c r="T260" s="85">
        <f t="shared" si="305"/>
        <v>-4.0000000000000036E-2</v>
      </c>
      <c r="U260" s="85">
        <f t="shared" si="306"/>
        <v>-1.5</v>
      </c>
      <c r="V260" s="85">
        <f t="shared" si="307"/>
        <v>145</v>
      </c>
      <c r="W260" s="33"/>
      <c r="X260" s="85">
        <f t="shared" ref="X260:X274" si="314">IF($P260="A",B260,0)</f>
        <v>0</v>
      </c>
      <c r="Y260" s="85">
        <f t="shared" si="308"/>
        <v>0</v>
      </c>
      <c r="Z260" s="85">
        <f t="shared" si="309"/>
        <v>0</v>
      </c>
      <c r="AA260" s="85">
        <f t="shared" si="310"/>
        <v>0</v>
      </c>
      <c r="AB260" s="85">
        <f t="shared" si="311"/>
        <v>0</v>
      </c>
      <c r="AC260" s="85">
        <f t="shared" si="312"/>
        <v>0</v>
      </c>
    </row>
    <row r="261" spans="1:29" x14ac:dyDescent="0.3">
      <c r="A261" s="67">
        <v>-386.5</v>
      </c>
      <c r="B261" s="85">
        <v>18.920000000000002</v>
      </c>
      <c r="C261" s="85">
        <v>52</v>
      </c>
      <c r="D261" s="85">
        <v>3.9</v>
      </c>
      <c r="E261" s="85">
        <v>-2.0000000000000018E-2</v>
      </c>
      <c r="F261" s="85">
        <v>-2.5</v>
      </c>
      <c r="G261" s="85">
        <v>242</v>
      </c>
      <c r="H261" s="113"/>
      <c r="P261" s="21" t="str">
        <f t="shared" si="313"/>
        <v>B</v>
      </c>
      <c r="Q261" s="85">
        <f t="shared" si="302"/>
        <v>18.920000000000002</v>
      </c>
      <c r="R261" s="85">
        <f t="shared" si="303"/>
        <v>52</v>
      </c>
      <c r="S261" s="85">
        <f t="shared" si="304"/>
        <v>3.9</v>
      </c>
      <c r="T261" s="85">
        <f t="shared" si="305"/>
        <v>-2.0000000000000018E-2</v>
      </c>
      <c r="U261" s="85">
        <f t="shared" si="306"/>
        <v>-2.5</v>
      </c>
      <c r="V261" s="85">
        <f t="shared" si="307"/>
        <v>242</v>
      </c>
      <c r="W261" s="33"/>
      <c r="X261" s="85">
        <f t="shared" si="314"/>
        <v>0</v>
      </c>
      <c r="Y261" s="85">
        <f t="shared" si="308"/>
        <v>0</v>
      </c>
      <c r="Z261" s="85">
        <f t="shared" si="309"/>
        <v>0</v>
      </c>
      <c r="AA261" s="85">
        <f t="shared" si="310"/>
        <v>0</v>
      </c>
      <c r="AB261" s="85">
        <f t="shared" si="311"/>
        <v>0</v>
      </c>
      <c r="AC261" s="85">
        <f t="shared" si="312"/>
        <v>0</v>
      </c>
    </row>
    <row r="262" spans="1:29" x14ac:dyDescent="0.3">
      <c r="A262" s="67">
        <v>-498.00000000000006</v>
      </c>
      <c r="B262" s="85">
        <v>15.93</v>
      </c>
      <c r="C262" s="85">
        <v>80.5</v>
      </c>
      <c r="D262" s="85">
        <v>6.4</v>
      </c>
      <c r="E262" s="85">
        <v>5.0000000000000711E-2</v>
      </c>
      <c r="F262" s="85">
        <v>-4</v>
      </c>
      <c r="G262" s="85">
        <v>444</v>
      </c>
      <c r="H262" s="113"/>
      <c r="P262" s="21" t="str">
        <f t="shared" si="313"/>
        <v>B</v>
      </c>
      <c r="Q262" s="85">
        <f t="shared" si="302"/>
        <v>15.93</v>
      </c>
      <c r="R262" s="85">
        <f t="shared" si="303"/>
        <v>80.5</v>
      </c>
      <c r="S262" s="85">
        <f t="shared" si="304"/>
        <v>6.4</v>
      </c>
      <c r="T262" s="85">
        <f t="shared" si="305"/>
        <v>5.0000000000000711E-2</v>
      </c>
      <c r="U262" s="85">
        <f t="shared" si="306"/>
        <v>-4</v>
      </c>
      <c r="V262" s="85">
        <f t="shared" si="307"/>
        <v>444</v>
      </c>
      <c r="W262" s="33"/>
      <c r="X262" s="85">
        <f t="shared" si="314"/>
        <v>0</v>
      </c>
      <c r="Y262" s="85">
        <f t="shared" si="308"/>
        <v>0</v>
      </c>
      <c r="Z262" s="85">
        <f t="shared" si="309"/>
        <v>0</v>
      </c>
      <c r="AA262" s="85">
        <f t="shared" si="310"/>
        <v>0</v>
      </c>
      <c r="AB262" s="85">
        <f t="shared" si="311"/>
        <v>0</v>
      </c>
      <c r="AC262" s="85">
        <f t="shared" si="312"/>
        <v>0</v>
      </c>
    </row>
    <row r="263" spans="1:29" x14ac:dyDescent="0.3">
      <c r="A263" s="67">
        <v>-733</v>
      </c>
      <c r="B263" s="85">
        <v>13.83</v>
      </c>
      <c r="C263" s="85">
        <v>139.5</v>
      </c>
      <c r="D263" s="85">
        <v>14.35</v>
      </c>
      <c r="E263" s="85">
        <v>0</v>
      </c>
      <c r="F263" s="85">
        <v>-9</v>
      </c>
      <c r="G263" s="85">
        <v>884.5</v>
      </c>
      <c r="H263" s="113"/>
      <c r="P263" s="21" t="str">
        <f t="shared" si="313"/>
        <v>B</v>
      </c>
      <c r="Q263" s="85">
        <f t="shared" si="302"/>
        <v>13.83</v>
      </c>
      <c r="R263" s="85">
        <f t="shared" si="303"/>
        <v>139.5</v>
      </c>
      <c r="S263" s="85">
        <f t="shared" si="304"/>
        <v>14.35</v>
      </c>
      <c r="T263" s="85">
        <f t="shared" si="305"/>
        <v>0</v>
      </c>
      <c r="U263" s="85">
        <f t="shared" si="306"/>
        <v>-9</v>
      </c>
      <c r="V263" s="85">
        <f t="shared" si="307"/>
        <v>884.5</v>
      </c>
      <c r="W263" s="33"/>
      <c r="X263" s="85">
        <f t="shared" si="314"/>
        <v>0</v>
      </c>
      <c r="Y263" s="85">
        <f t="shared" si="308"/>
        <v>0</v>
      </c>
      <c r="Z263" s="85">
        <f t="shared" si="309"/>
        <v>0</v>
      </c>
      <c r="AA263" s="85">
        <f t="shared" si="310"/>
        <v>0</v>
      </c>
      <c r="AB263" s="85">
        <f t="shared" si="311"/>
        <v>0</v>
      </c>
      <c r="AC263" s="85">
        <f t="shared" si="312"/>
        <v>0</v>
      </c>
    </row>
    <row r="264" spans="1:29" x14ac:dyDescent="0.3">
      <c r="A264" s="67">
        <v>-926</v>
      </c>
      <c r="B264" s="85">
        <v>12.37</v>
      </c>
      <c r="C264" s="85">
        <v>205.50000000000003</v>
      </c>
      <c r="D264" s="85">
        <v>37.049999999999997</v>
      </c>
      <c r="E264" s="85">
        <v>0</v>
      </c>
      <c r="F264" s="85">
        <v>-19.5</v>
      </c>
      <c r="G264" s="85">
        <v>1456.5</v>
      </c>
      <c r="H264" s="113"/>
      <c r="P264" s="21" t="str">
        <f t="shared" si="313"/>
        <v>B</v>
      </c>
      <c r="Q264" s="85">
        <f>IF($P264="B",B264,0)</f>
        <v>12.37</v>
      </c>
      <c r="R264" s="85">
        <f t="shared" si="303"/>
        <v>205.50000000000003</v>
      </c>
      <c r="S264" s="85">
        <f t="shared" si="304"/>
        <v>37.049999999999997</v>
      </c>
      <c r="T264" s="85">
        <f t="shared" si="305"/>
        <v>0</v>
      </c>
      <c r="U264" s="85">
        <f t="shared" si="306"/>
        <v>-19.5</v>
      </c>
      <c r="V264" s="85">
        <f t="shared" si="307"/>
        <v>1456.5</v>
      </c>
      <c r="W264" s="33"/>
      <c r="X264" s="85">
        <f t="shared" si="314"/>
        <v>0</v>
      </c>
      <c r="Y264" s="85">
        <f t="shared" si="308"/>
        <v>0</v>
      </c>
      <c r="Z264" s="85">
        <f t="shared" si="309"/>
        <v>0</v>
      </c>
      <c r="AA264" s="85">
        <f t="shared" si="310"/>
        <v>0</v>
      </c>
      <c r="AB264" s="85">
        <f t="shared" si="311"/>
        <v>0</v>
      </c>
      <c r="AC264" s="85">
        <f t="shared" si="312"/>
        <v>0</v>
      </c>
    </row>
    <row r="265" spans="1:29" x14ac:dyDescent="0.3">
      <c r="A265" s="67">
        <v>-4192</v>
      </c>
      <c r="B265" s="85">
        <v>282.79000000000002</v>
      </c>
      <c r="C265" s="85">
        <v>619.5</v>
      </c>
      <c r="D265" s="85">
        <v>73.55</v>
      </c>
      <c r="E265" s="85">
        <v>-9.9999999999993427E-3</v>
      </c>
      <c r="F265" s="85">
        <v>-40.5</v>
      </c>
      <c r="G265" s="85">
        <v>3473.5</v>
      </c>
      <c r="H265" s="113"/>
      <c r="P265" s="21" t="str">
        <f t="shared" si="313"/>
        <v>B</v>
      </c>
      <c r="Q265" s="85">
        <f t="shared" ref="Q265:Q274" si="315">IF($P265="B",B265,0)</f>
        <v>282.79000000000002</v>
      </c>
      <c r="R265" s="85">
        <f t="shared" si="303"/>
        <v>619.5</v>
      </c>
      <c r="S265" s="85">
        <f t="shared" si="304"/>
        <v>73.55</v>
      </c>
      <c r="T265" s="85">
        <f t="shared" si="305"/>
        <v>-9.9999999999993427E-3</v>
      </c>
      <c r="U265" s="85">
        <f t="shared" si="306"/>
        <v>-40.5</v>
      </c>
      <c r="V265" s="85">
        <f t="shared" si="307"/>
        <v>3473.5</v>
      </c>
      <c r="W265" s="33"/>
      <c r="X265" s="85">
        <f t="shared" si="314"/>
        <v>0</v>
      </c>
      <c r="Y265" s="85">
        <f t="shared" si="308"/>
        <v>0</v>
      </c>
      <c r="Z265" s="85">
        <f t="shared" si="309"/>
        <v>0</v>
      </c>
      <c r="AA265" s="85">
        <f t="shared" si="310"/>
        <v>0</v>
      </c>
      <c r="AB265" s="85">
        <f t="shared" si="311"/>
        <v>0</v>
      </c>
      <c r="AC265" s="85">
        <f t="shared" si="312"/>
        <v>0</v>
      </c>
    </row>
    <row r="266" spans="1:29" x14ac:dyDescent="0.3">
      <c r="A266" s="67"/>
      <c r="B266" s="85"/>
      <c r="C266" s="85"/>
      <c r="D266" s="85"/>
      <c r="E266" s="85"/>
      <c r="F266" s="85"/>
      <c r="G266" s="85"/>
      <c r="H266" s="113"/>
      <c r="P266" s="21" t="str">
        <f t="shared" si="313"/>
        <v>B</v>
      </c>
      <c r="Q266" s="85">
        <f t="shared" si="315"/>
        <v>0</v>
      </c>
      <c r="R266" s="85">
        <f t="shared" si="303"/>
        <v>0</v>
      </c>
      <c r="S266" s="85">
        <f t="shared" si="304"/>
        <v>0</v>
      </c>
      <c r="T266" s="85">
        <f t="shared" si="305"/>
        <v>0</v>
      </c>
      <c r="U266" s="85">
        <f t="shared" si="306"/>
        <v>0</v>
      </c>
      <c r="V266" s="85">
        <f t="shared" si="307"/>
        <v>0</v>
      </c>
      <c r="W266" s="33"/>
      <c r="X266" s="85">
        <f t="shared" si="314"/>
        <v>0</v>
      </c>
      <c r="Y266" s="85">
        <f t="shared" si="308"/>
        <v>0</v>
      </c>
      <c r="Z266" s="85">
        <f t="shared" si="309"/>
        <v>0</v>
      </c>
      <c r="AA266" s="85">
        <f t="shared" si="310"/>
        <v>0</v>
      </c>
      <c r="AB266" s="85">
        <f t="shared" si="311"/>
        <v>0</v>
      </c>
      <c r="AC266" s="85">
        <f t="shared" si="312"/>
        <v>0</v>
      </c>
    </row>
    <row r="267" spans="1:29" x14ac:dyDescent="0.3">
      <c r="A267" s="67"/>
      <c r="B267" s="85"/>
      <c r="C267" s="85" t="s">
        <v>4</v>
      </c>
      <c r="D267" s="85"/>
      <c r="E267" s="85"/>
      <c r="F267" s="85" t="s">
        <v>136</v>
      </c>
      <c r="G267" s="85" t="s">
        <v>6</v>
      </c>
      <c r="H267" s="113"/>
      <c r="P267" s="21" t="str">
        <f t="shared" si="313"/>
        <v>B</v>
      </c>
      <c r="Q267" s="85">
        <f t="shared" si="315"/>
        <v>0</v>
      </c>
      <c r="R267" s="85" t="str">
        <f t="shared" si="303"/>
        <v>EXPIRY</v>
      </c>
      <c r="S267" s="85">
        <f t="shared" si="304"/>
        <v>0</v>
      </c>
      <c r="T267" s="85">
        <f t="shared" si="305"/>
        <v>0</v>
      </c>
      <c r="U267" s="85" t="str">
        <f t="shared" si="306"/>
        <v>DATE</v>
      </c>
      <c r="V267" s="85" t="str">
        <f t="shared" si="307"/>
        <v>TIME</v>
      </c>
      <c r="W267" s="33"/>
      <c r="X267" s="85">
        <f t="shared" si="314"/>
        <v>0</v>
      </c>
      <c r="Y267" s="85">
        <f t="shared" si="308"/>
        <v>0</v>
      </c>
      <c r="Z267" s="85">
        <f t="shared" si="309"/>
        <v>0</v>
      </c>
      <c r="AA267" s="85">
        <f t="shared" si="310"/>
        <v>0</v>
      </c>
      <c r="AB267" s="85">
        <f t="shared" si="311"/>
        <v>0</v>
      </c>
      <c r="AC267" s="85">
        <f t="shared" si="312"/>
        <v>0</v>
      </c>
    </row>
    <row r="268" spans="1:29" x14ac:dyDescent="0.3">
      <c r="A268" s="67"/>
      <c r="B268" s="85"/>
      <c r="C268" s="220">
        <v>45071</v>
      </c>
      <c r="D268" s="85"/>
      <c r="E268" s="85"/>
      <c r="F268" s="220">
        <v>45070</v>
      </c>
      <c r="G268" s="85">
        <v>0.40980324074074076</v>
      </c>
      <c r="H268" s="113"/>
      <c r="P268" s="21" t="str">
        <f t="shared" si="313"/>
        <v>B</v>
      </c>
      <c r="Q268" s="85">
        <f t="shared" si="315"/>
        <v>0</v>
      </c>
      <c r="R268" s="85">
        <f t="shared" si="303"/>
        <v>45071</v>
      </c>
      <c r="S268" s="85">
        <f t="shared" si="304"/>
        <v>0</v>
      </c>
      <c r="T268" s="85">
        <f t="shared" si="305"/>
        <v>0</v>
      </c>
      <c r="U268" s="85">
        <f t="shared" si="306"/>
        <v>45070</v>
      </c>
      <c r="V268" s="85">
        <f t="shared" si="307"/>
        <v>0.40980324074074076</v>
      </c>
      <c r="W268" s="33"/>
      <c r="X268" s="85">
        <f t="shared" si="314"/>
        <v>0</v>
      </c>
      <c r="Y268" s="85">
        <f t="shared" si="308"/>
        <v>0</v>
      </c>
      <c r="Z268" s="85">
        <f t="shared" si="309"/>
        <v>0</v>
      </c>
      <c r="AA268" s="85">
        <f t="shared" si="310"/>
        <v>0</v>
      </c>
      <c r="AB268" s="85">
        <f t="shared" si="311"/>
        <v>0</v>
      </c>
      <c r="AC268" s="85">
        <f t="shared" si="312"/>
        <v>0</v>
      </c>
    </row>
    <row r="269" spans="1:29" x14ac:dyDescent="0.3">
      <c r="A269" s="67"/>
      <c r="B269" s="85"/>
      <c r="C269" s="85" t="s">
        <v>122</v>
      </c>
      <c r="D269" s="85" t="s">
        <v>123</v>
      </c>
      <c r="E269" s="85" t="s">
        <v>124</v>
      </c>
      <c r="F269" s="85" t="s">
        <v>125</v>
      </c>
      <c r="G269" s="85" t="s">
        <v>126</v>
      </c>
      <c r="H269" s="113"/>
      <c r="P269" s="21" t="str">
        <f t="shared" si="313"/>
        <v>B</v>
      </c>
      <c r="Q269" s="85">
        <f t="shared" si="315"/>
        <v>0</v>
      </c>
      <c r="R269" s="85" t="str">
        <f t="shared" si="303"/>
        <v>H</v>
      </c>
      <c r="S269" s="85" t="str">
        <f t="shared" si="304"/>
        <v>I</v>
      </c>
      <c r="T269" s="85" t="str">
        <f t="shared" si="305"/>
        <v>M</v>
      </c>
      <c r="U269" s="85" t="str">
        <f t="shared" si="306"/>
        <v>G</v>
      </c>
      <c r="V269" s="85" t="str">
        <f t="shared" si="307"/>
        <v>L</v>
      </c>
      <c r="W269" s="33"/>
      <c r="X269" s="85">
        <f t="shared" si="314"/>
        <v>0</v>
      </c>
      <c r="Y269" s="85">
        <f t="shared" si="308"/>
        <v>0</v>
      </c>
      <c r="Z269" s="85">
        <f t="shared" si="309"/>
        <v>0</v>
      </c>
      <c r="AA269" s="85">
        <f t="shared" si="310"/>
        <v>0</v>
      </c>
      <c r="AB269" s="85">
        <f t="shared" si="311"/>
        <v>0</v>
      </c>
      <c r="AC269" s="85">
        <f t="shared" si="312"/>
        <v>0</v>
      </c>
    </row>
    <row r="270" spans="1:29" x14ac:dyDescent="0.3">
      <c r="A270" s="67" t="s">
        <v>112</v>
      </c>
      <c r="B270" s="85" t="s">
        <v>32</v>
      </c>
      <c r="C270" s="85" t="s">
        <v>113</v>
      </c>
      <c r="D270" s="85" t="s">
        <v>33</v>
      </c>
      <c r="E270" s="85" t="s">
        <v>155</v>
      </c>
      <c r="F270" s="85" t="s">
        <v>114</v>
      </c>
      <c r="G270" s="85" t="s">
        <v>115</v>
      </c>
      <c r="H270" s="113"/>
      <c r="P270" s="21" t="str">
        <f t="shared" si="313"/>
        <v>A</v>
      </c>
      <c r="Q270" s="85">
        <f t="shared" si="315"/>
        <v>0</v>
      </c>
      <c r="R270" s="85">
        <f t="shared" si="303"/>
        <v>0</v>
      </c>
      <c r="S270" s="85">
        <f t="shared" si="304"/>
        <v>0</v>
      </c>
      <c r="T270" s="85">
        <f t="shared" si="305"/>
        <v>0</v>
      </c>
      <c r="U270" s="85">
        <f t="shared" si="306"/>
        <v>0</v>
      </c>
      <c r="V270" s="85">
        <f t="shared" si="307"/>
        <v>0</v>
      </c>
      <c r="W270" s="33"/>
      <c r="X270" s="85" t="str">
        <f t="shared" si="314"/>
        <v>IV_CE</v>
      </c>
      <c r="Y270" s="85" t="str">
        <f t="shared" si="308"/>
        <v>V_CE</v>
      </c>
      <c r="Z270" s="85" t="str">
        <f t="shared" si="309"/>
        <v>LTP_CE</v>
      </c>
      <c r="AA270" s="85" t="str">
        <f t="shared" si="310"/>
        <v>DIFF_CE</v>
      </c>
      <c r="AB270" s="85" t="str">
        <f t="shared" si="311"/>
        <v>D_CE</v>
      </c>
      <c r="AC270" s="85" t="str">
        <f t="shared" si="312"/>
        <v>G_CE</v>
      </c>
    </row>
    <row r="271" spans="1:29" x14ac:dyDescent="0.3">
      <c r="A271" s="67">
        <v>-1243</v>
      </c>
      <c r="B271" s="85">
        <v>13.37</v>
      </c>
      <c r="C271" s="85">
        <v>200.5</v>
      </c>
      <c r="D271" s="85">
        <v>84.65</v>
      </c>
      <c r="E271" s="85">
        <v>0</v>
      </c>
      <c r="F271" s="85">
        <v>32</v>
      </c>
      <c r="G271" s="85">
        <v>1316</v>
      </c>
      <c r="H271" s="113"/>
      <c r="P271" s="21" t="str">
        <f t="shared" si="313"/>
        <v>B</v>
      </c>
      <c r="Q271" s="85">
        <f t="shared" si="315"/>
        <v>13.37</v>
      </c>
      <c r="R271" s="85">
        <f t="shared" si="303"/>
        <v>200.5</v>
      </c>
      <c r="S271" s="85">
        <f t="shared" si="304"/>
        <v>84.65</v>
      </c>
      <c r="T271" s="85">
        <f t="shared" si="305"/>
        <v>0</v>
      </c>
      <c r="U271" s="85">
        <f t="shared" si="306"/>
        <v>32</v>
      </c>
      <c r="V271" s="85">
        <f t="shared" si="307"/>
        <v>1316</v>
      </c>
      <c r="W271" s="33"/>
      <c r="X271" s="85">
        <f t="shared" si="314"/>
        <v>0</v>
      </c>
      <c r="Y271" s="85">
        <f t="shared" si="308"/>
        <v>0</v>
      </c>
      <c r="Z271" s="85">
        <f t="shared" si="309"/>
        <v>0</v>
      </c>
      <c r="AA271" s="85">
        <f t="shared" si="310"/>
        <v>0</v>
      </c>
      <c r="AB271" s="85">
        <f t="shared" si="311"/>
        <v>0</v>
      </c>
      <c r="AC271" s="85">
        <f t="shared" si="312"/>
        <v>0</v>
      </c>
    </row>
    <row r="272" spans="1:29" x14ac:dyDescent="0.3">
      <c r="A272" s="67">
        <v>-1093.5</v>
      </c>
      <c r="B272" s="85">
        <v>12.53</v>
      </c>
      <c r="C272" s="85">
        <v>198.5</v>
      </c>
      <c r="D272" s="85">
        <v>31.75</v>
      </c>
      <c r="E272" s="85">
        <v>0</v>
      </c>
      <c r="F272" s="85">
        <v>17.5</v>
      </c>
      <c r="G272" s="85">
        <v>1389</v>
      </c>
      <c r="H272" s="113"/>
      <c r="P272" s="21" t="str">
        <f t="shared" si="313"/>
        <v>B</v>
      </c>
      <c r="Q272" s="85">
        <f t="shared" si="315"/>
        <v>12.53</v>
      </c>
      <c r="R272" s="85">
        <f t="shared" si="303"/>
        <v>198.5</v>
      </c>
      <c r="S272" s="85">
        <f t="shared" si="304"/>
        <v>31.75</v>
      </c>
      <c r="T272" s="85">
        <f t="shared" si="305"/>
        <v>0</v>
      </c>
      <c r="U272" s="85">
        <f t="shared" si="306"/>
        <v>17.5</v>
      </c>
      <c r="V272" s="85">
        <f t="shared" si="307"/>
        <v>1389</v>
      </c>
      <c r="W272" s="33"/>
      <c r="X272" s="85">
        <f t="shared" si="314"/>
        <v>0</v>
      </c>
      <c r="Y272" s="85">
        <f t="shared" si="308"/>
        <v>0</v>
      </c>
      <c r="Z272" s="85">
        <f t="shared" si="309"/>
        <v>0</v>
      </c>
      <c r="AA272" s="85">
        <f t="shared" si="310"/>
        <v>0</v>
      </c>
      <c r="AB272" s="85">
        <f t="shared" si="311"/>
        <v>0</v>
      </c>
      <c r="AC272" s="85">
        <f t="shared" si="312"/>
        <v>0</v>
      </c>
    </row>
    <row r="273" spans="1:29" x14ac:dyDescent="0.3">
      <c r="A273" s="67">
        <v>-588</v>
      </c>
      <c r="B273" s="85">
        <v>12.34</v>
      </c>
      <c r="C273" s="85">
        <v>111.5</v>
      </c>
      <c r="D273" s="85">
        <v>8.35</v>
      </c>
      <c r="E273" s="85">
        <v>0</v>
      </c>
      <c r="F273" s="85">
        <v>6.5</v>
      </c>
      <c r="G273" s="85">
        <v>792.5</v>
      </c>
      <c r="H273" s="113"/>
      <c r="P273" s="21" t="str">
        <f t="shared" si="313"/>
        <v>B</v>
      </c>
      <c r="Q273" s="85">
        <f t="shared" si="315"/>
        <v>12.34</v>
      </c>
      <c r="R273" s="85">
        <f t="shared" si="303"/>
        <v>111.5</v>
      </c>
      <c r="S273" s="85">
        <f t="shared" si="304"/>
        <v>8.35</v>
      </c>
      <c r="T273" s="85">
        <f t="shared" si="305"/>
        <v>0</v>
      </c>
      <c r="U273" s="85">
        <f t="shared" si="306"/>
        <v>6.5</v>
      </c>
      <c r="V273" s="85">
        <f t="shared" si="307"/>
        <v>792.5</v>
      </c>
      <c r="W273" s="33"/>
      <c r="X273" s="85">
        <f t="shared" si="314"/>
        <v>0</v>
      </c>
      <c r="Y273" s="85">
        <f t="shared" si="308"/>
        <v>0</v>
      </c>
      <c r="Z273" s="85">
        <f t="shared" si="309"/>
        <v>0</v>
      </c>
      <c r="AA273" s="85">
        <f t="shared" si="310"/>
        <v>0</v>
      </c>
      <c r="AB273" s="85">
        <f t="shared" si="311"/>
        <v>0</v>
      </c>
      <c r="AC273" s="85">
        <f t="shared" si="312"/>
        <v>0</v>
      </c>
    </row>
    <row r="274" spans="1:29" x14ac:dyDescent="0.3">
      <c r="A274" s="67">
        <v>-257.5</v>
      </c>
      <c r="B274" s="85">
        <v>13.31</v>
      </c>
      <c r="C274" s="85">
        <v>46</v>
      </c>
      <c r="D274" s="85">
        <v>2.2999999999999998</v>
      </c>
      <c r="E274" s="85">
        <v>2.0000000000000018E-2</v>
      </c>
      <c r="F274" s="85">
        <v>2</v>
      </c>
      <c r="G274" s="85">
        <v>303</v>
      </c>
      <c r="H274" s="113"/>
      <c r="P274" s="21" t="str">
        <f t="shared" si="313"/>
        <v>B</v>
      </c>
      <c r="Q274" s="85">
        <f t="shared" si="315"/>
        <v>13.31</v>
      </c>
      <c r="R274" s="85">
        <f t="shared" si="303"/>
        <v>46</v>
      </c>
      <c r="S274" s="85">
        <f t="shared" si="304"/>
        <v>2.2999999999999998</v>
      </c>
      <c r="T274" s="85">
        <f t="shared" si="305"/>
        <v>2.0000000000000018E-2</v>
      </c>
      <c r="U274" s="85">
        <f t="shared" si="306"/>
        <v>2</v>
      </c>
      <c r="V274" s="85">
        <f t="shared" si="307"/>
        <v>303</v>
      </c>
      <c r="W274" s="33"/>
      <c r="X274" s="85">
        <f t="shared" si="314"/>
        <v>0</v>
      </c>
      <c r="Y274" s="85">
        <f t="shared" si="308"/>
        <v>0</v>
      </c>
      <c r="Z274" s="85">
        <f t="shared" si="309"/>
        <v>0</v>
      </c>
      <c r="AA274" s="85">
        <f t="shared" si="310"/>
        <v>0</v>
      </c>
      <c r="AB274" s="85">
        <f t="shared" si="311"/>
        <v>0</v>
      </c>
      <c r="AC274" s="85">
        <f t="shared" si="312"/>
        <v>0</v>
      </c>
    </row>
    <row r="275" spans="1:29" x14ac:dyDescent="0.3">
      <c r="A275" s="68">
        <v>-173</v>
      </c>
      <c r="B275" s="86">
        <v>15.87</v>
      </c>
      <c r="C275" s="86">
        <v>26</v>
      </c>
      <c r="D275" s="86">
        <v>1.3</v>
      </c>
      <c r="E275" s="86">
        <v>4.0000000000000036E-2</v>
      </c>
      <c r="F275" s="86">
        <v>1</v>
      </c>
      <c r="G275" s="86">
        <v>145</v>
      </c>
      <c r="H275" s="89"/>
      <c r="I275" s="105">
        <f>X275</f>
        <v>0</v>
      </c>
      <c r="J275" s="105">
        <f>Y275</f>
        <v>0</v>
      </c>
      <c r="K275" s="105">
        <f>Z275</f>
        <v>0</v>
      </c>
      <c r="L275" s="105">
        <f>AA275</f>
        <v>0</v>
      </c>
      <c r="M275" s="105">
        <f t="shared" ref="M275" si="316">AB275</f>
        <v>0</v>
      </c>
      <c r="N275" s="105">
        <f t="shared" ref="N275" si="317">AC275</f>
        <v>0</v>
      </c>
      <c r="P275" s="21"/>
      <c r="Q275" s="33"/>
      <c r="R275" s="33"/>
      <c r="S275" s="33"/>
      <c r="T275" s="33"/>
      <c r="U275" s="33"/>
      <c r="V275" s="33"/>
      <c r="W275" s="33"/>
      <c r="X275" s="106">
        <f>SUM(X259:X274)</f>
        <v>0</v>
      </c>
      <c r="Y275" s="106">
        <f t="shared" ref="Y275" si="318">SUM(Y259:Y274)</f>
        <v>0</v>
      </c>
      <c r="Z275" s="106">
        <f t="shared" ref="Z275" si="319">SUM(Z259:Z274)</f>
        <v>0</v>
      </c>
      <c r="AA275" s="106">
        <f t="shared" ref="AA275" si="320">SUM(AA259:AA274)</f>
        <v>0</v>
      </c>
      <c r="AB275" s="106">
        <f t="shared" ref="AB275" si="321">SUM(AB259:AB274)</f>
        <v>0</v>
      </c>
      <c r="AC275" s="106">
        <f t="shared" ref="AC275" si="322">SUM(AC259:AC274)</f>
        <v>0</v>
      </c>
    </row>
    <row r="276" spans="1:29" x14ac:dyDescent="0.3">
      <c r="A276" s="82">
        <v>-165.5</v>
      </c>
      <c r="B276" s="89">
        <v>19.29</v>
      </c>
      <c r="C276" s="89">
        <v>20.5</v>
      </c>
      <c r="D276" s="89">
        <v>1.1000000000000001</v>
      </c>
      <c r="E276" s="89">
        <v>-2.9999999999999805E-2</v>
      </c>
      <c r="F276" s="89">
        <v>1</v>
      </c>
      <c r="G276" s="89">
        <v>94.5</v>
      </c>
      <c r="H276" s="89"/>
      <c r="P276" s="21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</row>
    <row r="277" spans="1:29" x14ac:dyDescent="0.3">
      <c r="A277" s="92">
        <v>-149.5</v>
      </c>
      <c r="B277" s="92">
        <v>22.34</v>
      </c>
      <c r="C277" s="92">
        <v>16</v>
      </c>
      <c r="D277" s="92">
        <v>0.95</v>
      </c>
      <c r="E277" s="92">
        <v>0</v>
      </c>
      <c r="F277" s="92">
        <v>0.5</v>
      </c>
      <c r="G277" s="92">
        <v>63.5</v>
      </c>
      <c r="H277" s="92"/>
      <c r="P277" s="21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</row>
    <row r="278" spans="1:29" x14ac:dyDescent="0.3">
      <c r="A278" s="68">
        <v>-140</v>
      </c>
      <c r="B278" s="68">
        <v>25.39</v>
      </c>
      <c r="C278" s="68">
        <v>13.5</v>
      </c>
      <c r="D278" s="68">
        <v>0.8</v>
      </c>
      <c r="E278" s="68">
        <v>-4.9999999999999933E-2</v>
      </c>
      <c r="F278" s="68">
        <v>0.5</v>
      </c>
      <c r="G278" s="68">
        <v>46.499999999999993</v>
      </c>
      <c r="H278" s="82"/>
      <c r="P278" s="21"/>
      <c r="Q278" s="33"/>
      <c r="R278" s="33"/>
      <c r="S278" s="33"/>
      <c r="T278" s="33"/>
      <c r="U278" s="33"/>
      <c r="V278" s="33"/>
      <c r="W278" s="33"/>
      <c r="X278" s="106">
        <f t="shared" ref="X278:AC278" si="323">SUM(X279:X294)</f>
        <v>584.49000000000012</v>
      </c>
      <c r="Y278" s="106">
        <f t="shared" si="323"/>
        <v>958.5</v>
      </c>
      <c r="Z278" s="106">
        <f t="shared" si="323"/>
        <v>157.19999999999999</v>
      </c>
      <c r="AA278" s="106">
        <f t="shared" si="323"/>
        <v>3.3306690738754696E-16</v>
      </c>
      <c r="AB278" s="106">
        <f t="shared" si="323"/>
        <v>52.5</v>
      </c>
      <c r="AC278" s="106">
        <f t="shared" si="323"/>
        <v>5383</v>
      </c>
    </row>
    <row r="279" spans="1:29" x14ac:dyDescent="0.3">
      <c r="A279" s="67">
        <v>-143.5</v>
      </c>
      <c r="B279" s="85">
        <v>28.72</v>
      </c>
      <c r="C279" s="85">
        <v>12</v>
      </c>
      <c r="D279" s="85">
        <v>0.85</v>
      </c>
      <c r="E279" s="85">
        <v>0</v>
      </c>
      <c r="F279" s="85">
        <v>0.5</v>
      </c>
      <c r="G279" s="85">
        <v>37</v>
      </c>
      <c r="H279" s="113"/>
      <c r="I279" s="105">
        <f>X278</f>
        <v>584.49000000000012</v>
      </c>
      <c r="J279" s="105">
        <f>Y278</f>
        <v>958.5</v>
      </c>
      <c r="K279" s="105">
        <f t="shared" ref="K279" si="324">Z278</f>
        <v>157.19999999999999</v>
      </c>
      <c r="L279" s="105">
        <f t="shared" ref="L279" si="325">AA278</f>
        <v>3.3306690738754696E-16</v>
      </c>
      <c r="M279" s="105">
        <f t="shared" ref="M279" si="326">AB278</f>
        <v>52.5</v>
      </c>
      <c r="N279" s="105">
        <f t="shared" ref="N279" si="327">AC278</f>
        <v>5383</v>
      </c>
      <c r="P279" s="21" t="str">
        <f>IF(A279&lt;=$B$256,"A","B")</f>
        <v>A</v>
      </c>
      <c r="Q279" s="85">
        <f t="shared" ref="Q279:Q283" si="328">IF($P279="B",B279,0)</f>
        <v>0</v>
      </c>
      <c r="R279" s="85">
        <f t="shared" ref="R279:R294" si="329">IF($P279="B",C279,0)</f>
        <v>0</v>
      </c>
      <c r="S279" s="85">
        <f t="shared" ref="S279:S294" si="330">IF($P279="B",D279,0)</f>
        <v>0</v>
      </c>
      <c r="T279" s="85">
        <f t="shared" ref="T279:T294" si="331">IF($P279="B",E279,0)</f>
        <v>0</v>
      </c>
      <c r="U279" s="85">
        <f t="shared" ref="U279:U294" si="332">IF($P279="B",F279,0)</f>
        <v>0</v>
      </c>
      <c r="V279" s="85">
        <f t="shared" ref="V279:V294" si="333">IF($P279="B",G279,0)</f>
        <v>0</v>
      </c>
      <c r="W279" s="33"/>
      <c r="X279" s="85">
        <f>IF($P279="A",B279,0)</f>
        <v>28.72</v>
      </c>
      <c r="Y279" s="85">
        <f t="shared" ref="Y279:Y294" si="334">IF($P279="A",C279,0)</f>
        <v>12</v>
      </c>
      <c r="Z279" s="85">
        <f t="shared" ref="Z279:Z294" si="335">IF($P279="A",D279,0)</f>
        <v>0.85</v>
      </c>
      <c r="AA279" s="85">
        <f t="shared" ref="AA279:AA294" si="336">IF($P279="A",E279,0)</f>
        <v>0</v>
      </c>
      <c r="AB279" s="85">
        <f t="shared" ref="AB279:AB294" si="337">IF($P279="A",F279,0)</f>
        <v>0.5</v>
      </c>
      <c r="AC279" s="85">
        <f t="shared" ref="AC279:AC294" si="338">IF($P279="A",G279,0)</f>
        <v>37</v>
      </c>
    </row>
    <row r="280" spans="1:29" x14ac:dyDescent="0.3">
      <c r="A280" s="67">
        <v>-132</v>
      </c>
      <c r="B280" s="85">
        <v>31.49</v>
      </c>
      <c r="C280" s="85">
        <v>10</v>
      </c>
      <c r="D280" s="85">
        <v>0.75</v>
      </c>
      <c r="E280" s="85">
        <v>0</v>
      </c>
      <c r="F280" s="85">
        <v>0.5</v>
      </c>
      <c r="G280" s="85">
        <v>28.5</v>
      </c>
      <c r="H280" s="113"/>
      <c r="P280" s="21" t="str">
        <f t="shared" ref="P280:P294" si="339">IF(A280&lt;=$B$256,"A","B")</f>
        <v>A</v>
      </c>
      <c r="Q280" s="85">
        <f t="shared" si="328"/>
        <v>0</v>
      </c>
      <c r="R280" s="85">
        <f t="shared" si="329"/>
        <v>0</v>
      </c>
      <c r="S280" s="85">
        <f t="shared" si="330"/>
        <v>0</v>
      </c>
      <c r="T280" s="85">
        <f t="shared" si="331"/>
        <v>0</v>
      </c>
      <c r="U280" s="85">
        <f t="shared" si="332"/>
        <v>0</v>
      </c>
      <c r="V280" s="85">
        <f t="shared" si="333"/>
        <v>0</v>
      </c>
      <c r="W280" s="33"/>
      <c r="X280" s="85">
        <f t="shared" ref="X280:X294" si="340">IF($P280="A",B280,0)</f>
        <v>31.49</v>
      </c>
      <c r="Y280" s="85">
        <f t="shared" si="334"/>
        <v>10</v>
      </c>
      <c r="Z280" s="85">
        <f t="shared" si="335"/>
        <v>0.75</v>
      </c>
      <c r="AA280" s="85">
        <f t="shared" si="336"/>
        <v>0</v>
      </c>
      <c r="AB280" s="85">
        <f t="shared" si="337"/>
        <v>0.5</v>
      </c>
      <c r="AC280" s="85">
        <f t="shared" si="338"/>
        <v>28.5</v>
      </c>
    </row>
    <row r="281" spans="1:29" x14ac:dyDescent="0.3">
      <c r="A281" s="67">
        <v>-121</v>
      </c>
      <c r="B281" s="85">
        <v>34.18</v>
      </c>
      <c r="C281" s="85">
        <v>8.5</v>
      </c>
      <c r="D281" s="85">
        <v>0.7</v>
      </c>
      <c r="E281" s="85">
        <v>3.9999999999999925E-2</v>
      </c>
      <c r="F281" s="85">
        <v>0.5</v>
      </c>
      <c r="G281" s="85">
        <v>22</v>
      </c>
      <c r="H281" s="113"/>
      <c r="P281" s="21" t="str">
        <f t="shared" si="339"/>
        <v>A</v>
      </c>
      <c r="Q281" s="85">
        <f t="shared" si="328"/>
        <v>0</v>
      </c>
      <c r="R281" s="85">
        <f t="shared" si="329"/>
        <v>0</v>
      </c>
      <c r="S281" s="85">
        <f t="shared" si="330"/>
        <v>0</v>
      </c>
      <c r="T281" s="85">
        <f t="shared" si="331"/>
        <v>0</v>
      </c>
      <c r="U281" s="85">
        <f t="shared" si="332"/>
        <v>0</v>
      </c>
      <c r="V281" s="85">
        <f t="shared" si="333"/>
        <v>0</v>
      </c>
      <c r="W281" s="33"/>
      <c r="X281" s="85">
        <f t="shared" si="340"/>
        <v>34.18</v>
      </c>
      <c r="Y281" s="85">
        <f t="shared" si="334"/>
        <v>8.5</v>
      </c>
      <c r="Z281" s="85">
        <f t="shared" si="335"/>
        <v>0.7</v>
      </c>
      <c r="AA281" s="85">
        <f t="shared" si="336"/>
        <v>3.9999999999999925E-2</v>
      </c>
      <c r="AB281" s="85">
        <f t="shared" si="337"/>
        <v>0.5</v>
      </c>
      <c r="AC281" s="85">
        <f t="shared" si="338"/>
        <v>22</v>
      </c>
    </row>
    <row r="282" spans="1:29" x14ac:dyDescent="0.3">
      <c r="A282" s="67">
        <v>-4206.5</v>
      </c>
      <c r="B282" s="85">
        <v>228.83</v>
      </c>
      <c r="C282" s="85">
        <v>663</v>
      </c>
      <c r="D282" s="85">
        <v>133.49999999999997</v>
      </c>
      <c r="E282" s="85">
        <v>2.000000000000024E-2</v>
      </c>
      <c r="F282" s="85">
        <v>62.5</v>
      </c>
      <c r="G282" s="85">
        <v>4237.5</v>
      </c>
      <c r="H282" s="113"/>
      <c r="P282" s="21" t="str">
        <f t="shared" si="339"/>
        <v>A</v>
      </c>
      <c r="Q282" s="85">
        <f t="shared" si="328"/>
        <v>0</v>
      </c>
      <c r="R282" s="85">
        <f t="shared" si="329"/>
        <v>0</v>
      </c>
      <c r="S282" s="85">
        <f t="shared" si="330"/>
        <v>0</v>
      </c>
      <c r="T282" s="85">
        <f t="shared" si="331"/>
        <v>0</v>
      </c>
      <c r="U282" s="85">
        <f t="shared" si="332"/>
        <v>0</v>
      </c>
      <c r="V282" s="85">
        <f t="shared" si="333"/>
        <v>0</v>
      </c>
      <c r="W282" s="33"/>
      <c r="X282" s="85">
        <f t="shared" si="340"/>
        <v>228.83</v>
      </c>
      <c r="Y282" s="85">
        <f t="shared" si="334"/>
        <v>663</v>
      </c>
      <c r="Z282" s="85">
        <f t="shared" si="335"/>
        <v>133.49999999999997</v>
      </c>
      <c r="AA282" s="85">
        <f t="shared" si="336"/>
        <v>2.000000000000024E-2</v>
      </c>
      <c r="AB282" s="85">
        <f t="shared" si="337"/>
        <v>62.5</v>
      </c>
      <c r="AC282" s="85">
        <f t="shared" si="338"/>
        <v>4237.5</v>
      </c>
    </row>
    <row r="283" spans="1:29" x14ac:dyDescent="0.3">
      <c r="A283" s="67"/>
      <c r="B283" s="85"/>
      <c r="C283" s="85"/>
      <c r="D283" s="85"/>
      <c r="E283" s="85"/>
      <c r="F283" s="85"/>
      <c r="G283" s="85"/>
      <c r="H283" s="113"/>
      <c r="P283" s="21" t="str">
        <f t="shared" si="339"/>
        <v>A</v>
      </c>
      <c r="Q283" s="85">
        <f t="shared" si="328"/>
        <v>0</v>
      </c>
      <c r="R283" s="85">
        <f t="shared" si="329"/>
        <v>0</v>
      </c>
      <c r="S283" s="85">
        <f t="shared" si="330"/>
        <v>0</v>
      </c>
      <c r="T283" s="85">
        <f t="shared" si="331"/>
        <v>0</v>
      </c>
      <c r="U283" s="85">
        <f t="shared" si="332"/>
        <v>0</v>
      </c>
      <c r="V283" s="85">
        <f t="shared" si="333"/>
        <v>0</v>
      </c>
      <c r="W283" s="33"/>
      <c r="X283" s="85">
        <f t="shared" si="340"/>
        <v>0</v>
      </c>
      <c r="Y283" s="85">
        <f t="shared" si="334"/>
        <v>0</v>
      </c>
      <c r="Z283" s="85">
        <f t="shared" si="335"/>
        <v>0</v>
      </c>
      <c r="AA283" s="85">
        <f t="shared" si="336"/>
        <v>0</v>
      </c>
      <c r="AB283" s="85">
        <f t="shared" si="337"/>
        <v>0</v>
      </c>
      <c r="AC283" s="85">
        <f t="shared" si="338"/>
        <v>0</v>
      </c>
    </row>
    <row r="284" spans="1:29" x14ac:dyDescent="0.3">
      <c r="A284" s="67"/>
      <c r="B284" s="85"/>
      <c r="C284" s="85" t="s">
        <v>129</v>
      </c>
      <c r="D284" s="85" t="s">
        <v>130</v>
      </c>
      <c r="E284" s="85" t="s">
        <v>131</v>
      </c>
      <c r="F284" s="85" t="s">
        <v>132</v>
      </c>
      <c r="G284" s="85" t="s">
        <v>133</v>
      </c>
      <c r="H284" s="113"/>
      <c r="P284" s="21" t="str">
        <f t="shared" si="339"/>
        <v>A</v>
      </c>
      <c r="Q284" s="85">
        <f>IF($P284="B",B284,0)</f>
        <v>0</v>
      </c>
      <c r="R284" s="85">
        <f t="shared" si="329"/>
        <v>0</v>
      </c>
      <c r="S284" s="85">
        <f t="shared" si="330"/>
        <v>0</v>
      </c>
      <c r="T284" s="85">
        <f t="shared" si="331"/>
        <v>0</v>
      </c>
      <c r="U284" s="85">
        <f t="shared" si="332"/>
        <v>0</v>
      </c>
      <c r="V284" s="85">
        <f t="shared" si="333"/>
        <v>0</v>
      </c>
      <c r="W284" s="33"/>
      <c r="X284" s="85">
        <f t="shared" si="340"/>
        <v>0</v>
      </c>
      <c r="Y284" s="85" t="str">
        <f t="shared" si="334"/>
        <v>T</v>
      </c>
      <c r="Z284" s="85" t="str">
        <f t="shared" si="335"/>
        <v>S</v>
      </c>
      <c r="AA284" s="85" t="str">
        <f t="shared" si="336"/>
        <v>O</v>
      </c>
      <c r="AB284" s="85" t="str">
        <f t="shared" si="337"/>
        <v>U</v>
      </c>
      <c r="AC284" s="85" t="str">
        <f t="shared" si="338"/>
        <v>P</v>
      </c>
    </row>
    <row r="285" spans="1:29" x14ac:dyDescent="0.3">
      <c r="A285" s="67" t="s">
        <v>119</v>
      </c>
      <c r="B285" s="85" t="s">
        <v>37</v>
      </c>
      <c r="C285" s="85" t="s">
        <v>118</v>
      </c>
      <c r="D285" s="85" t="s">
        <v>36</v>
      </c>
      <c r="E285" s="85" t="s">
        <v>156</v>
      </c>
      <c r="F285" s="85" t="s">
        <v>117</v>
      </c>
      <c r="G285" s="85" t="s">
        <v>116</v>
      </c>
      <c r="H285" s="113"/>
      <c r="P285" s="21" t="str">
        <f t="shared" si="339"/>
        <v>B</v>
      </c>
      <c r="Q285" s="85" t="str">
        <f t="shared" ref="Q285:Q294" si="341">IF($P285="B",B285,0)</f>
        <v>IV_PE</v>
      </c>
      <c r="R285" s="85" t="str">
        <f t="shared" si="329"/>
        <v>V_PE</v>
      </c>
      <c r="S285" s="85" t="str">
        <f t="shared" si="330"/>
        <v>LTP_PE</v>
      </c>
      <c r="T285" s="85" t="str">
        <f t="shared" si="331"/>
        <v>DIFF_PE</v>
      </c>
      <c r="U285" s="85" t="str">
        <f t="shared" si="332"/>
        <v>D_PE</v>
      </c>
      <c r="V285" s="85" t="str">
        <f t="shared" si="333"/>
        <v>G_PE</v>
      </c>
      <c r="W285" s="33"/>
      <c r="X285" s="85">
        <f t="shared" si="340"/>
        <v>0</v>
      </c>
      <c r="Y285" s="85">
        <f t="shared" si="334"/>
        <v>0</v>
      </c>
      <c r="Z285" s="85">
        <f t="shared" si="335"/>
        <v>0</v>
      </c>
      <c r="AA285" s="85">
        <f t="shared" si="336"/>
        <v>0</v>
      </c>
      <c r="AB285" s="85">
        <f t="shared" si="337"/>
        <v>0</v>
      </c>
      <c r="AC285" s="85">
        <f t="shared" si="338"/>
        <v>0</v>
      </c>
    </row>
    <row r="286" spans="1:29" x14ac:dyDescent="0.3">
      <c r="A286" s="67">
        <v>-191</v>
      </c>
      <c r="B286" s="85">
        <v>41.99</v>
      </c>
      <c r="C286" s="85">
        <v>11.5</v>
      </c>
      <c r="D286" s="85">
        <v>1.1499999999999999</v>
      </c>
      <c r="E286" s="85">
        <v>0</v>
      </c>
      <c r="F286" s="85">
        <v>-0.5</v>
      </c>
      <c r="G286" s="85">
        <v>23.499999999999996</v>
      </c>
      <c r="H286" s="113"/>
      <c r="P286" s="21" t="str">
        <f t="shared" si="339"/>
        <v>A</v>
      </c>
      <c r="Q286" s="85">
        <f t="shared" si="341"/>
        <v>0</v>
      </c>
      <c r="R286" s="85">
        <f t="shared" si="329"/>
        <v>0</v>
      </c>
      <c r="S286" s="85">
        <f t="shared" si="330"/>
        <v>0</v>
      </c>
      <c r="T286" s="85">
        <f t="shared" si="331"/>
        <v>0</v>
      </c>
      <c r="U286" s="85">
        <f t="shared" si="332"/>
        <v>0</v>
      </c>
      <c r="V286" s="85">
        <f t="shared" si="333"/>
        <v>0</v>
      </c>
      <c r="W286" s="33"/>
      <c r="X286" s="85">
        <f t="shared" si="340"/>
        <v>41.99</v>
      </c>
      <c r="Y286" s="85">
        <f t="shared" si="334"/>
        <v>11.5</v>
      </c>
      <c r="Z286" s="85">
        <f t="shared" si="335"/>
        <v>1.1499999999999999</v>
      </c>
      <c r="AA286" s="85">
        <f t="shared" si="336"/>
        <v>0</v>
      </c>
      <c r="AB286" s="85">
        <f t="shared" si="337"/>
        <v>-0.5</v>
      </c>
      <c r="AC286" s="85">
        <f t="shared" si="338"/>
        <v>23.499999999999996</v>
      </c>
    </row>
    <row r="287" spans="1:29" x14ac:dyDescent="0.3">
      <c r="A287" s="67">
        <v>-200</v>
      </c>
      <c r="B287" s="85">
        <v>38.729999999999997</v>
      </c>
      <c r="C287" s="85">
        <v>13</v>
      </c>
      <c r="D287" s="85">
        <v>1.25</v>
      </c>
      <c r="E287" s="85">
        <v>0</v>
      </c>
      <c r="F287" s="85">
        <v>-0.5</v>
      </c>
      <c r="G287" s="85">
        <v>29.5</v>
      </c>
      <c r="H287" s="113"/>
      <c r="P287" s="21" t="str">
        <f t="shared" si="339"/>
        <v>A</v>
      </c>
      <c r="Q287" s="85">
        <f t="shared" si="341"/>
        <v>0</v>
      </c>
      <c r="R287" s="85">
        <f t="shared" si="329"/>
        <v>0</v>
      </c>
      <c r="S287" s="85">
        <f t="shared" si="330"/>
        <v>0</v>
      </c>
      <c r="T287" s="85">
        <f t="shared" si="331"/>
        <v>0</v>
      </c>
      <c r="U287" s="85">
        <f t="shared" si="332"/>
        <v>0</v>
      </c>
      <c r="V287" s="85">
        <f t="shared" si="333"/>
        <v>0</v>
      </c>
      <c r="W287" s="33"/>
      <c r="X287" s="85">
        <f t="shared" si="340"/>
        <v>38.729999999999997</v>
      </c>
      <c r="Y287" s="85">
        <f t="shared" si="334"/>
        <v>13</v>
      </c>
      <c r="Z287" s="85">
        <f t="shared" si="335"/>
        <v>1.25</v>
      </c>
      <c r="AA287" s="85">
        <f t="shared" si="336"/>
        <v>0</v>
      </c>
      <c r="AB287" s="85">
        <f t="shared" si="337"/>
        <v>-0.5</v>
      </c>
      <c r="AC287" s="85">
        <f t="shared" si="338"/>
        <v>29.5</v>
      </c>
    </row>
    <row r="288" spans="1:29" x14ac:dyDescent="0.3">
      <c r="A288" s="67">
        <v>-227.5</v>
      </c>
      <c r="B288" s="85">
        <v>35.89</v>
      </c>
      <c r="C288" s="85">
        <v>16</v>
      </c>
      <c r="D288" s="85">
        <v>1.5</v>
      </c>
      <c r="E288" s="85">
        <v>0</v>
      </c>
      <c r="F288" s="85">
        <v>-0.5</v>
      </c>
      <c r="G288" s="85">
        <v>39</v>
      </c>
      <c r="H288" s="113"/>
      <c r="P288" s="21" t="str">
        <f t="shared" si="339"/>
        <v>A</v>
      </c>
      <c r="Q288" s="85">
        <f t="shared" si="341"/>
        <v>0</v>
      </c>
      <c r="R288" s="85">
        <f t="shared" si="329"/>
        <v>0</v>
      </c>
      <c r="S288" s="85">
        <f t="shared" si="330"/>
        <v>0</v>
      </c>
      <c r="T288" s="85">
        <f t="shared" si="331"/>
        <v>0</v>
      </c>
      <c r="U288" s="85">
        <f t="shared" si="332"/>
        <v>0</v>
      </c>
      <c r="V288" s="85">
        <f t="shared" si="333"/>
        <v>0</v>
      </c>
      <c r="W288" s="33"/>
      <c r="X288" s="85">
        <f t="shared" si="340"/>
        <v>35.89</v>
      </c>
      <c r="Y288" s="85">
        <f t="shared" si="334"/>
        <v>16</v>
      </c>
      <c r="Z288" s="85">
        <f t="shared" si="335"/>
        <v>1.5</v>
      </c>
      <c r="AA288" s="85">
        <f t="shared" si="336"/>
        <v>0</v>
      </c>
      <c r="AB288" s="85">
        <f t="shared" si="337"/>
        <v>-0.5</v>
      </c>
      <c r="AC288" s="85">
        <f t="shared" si="338"/>
        <v>39</v>
      </c>
    </row>
    <row r="289" spans="1:29" x14ac:dyDescent="0.3">
      <c r="A289" s="67">
        <v>-227</v>
      </c>
      <c r="B289" s="85">
        <v>32.229999999999997</v>
      </c>
      <c r="C289" s="85">
        <v>17.5</v>
      </c>
      <c r="D289" s="85">
        <v>1.55</v>
      </c>
      <c r="E289" s="85">
        <v>0</v>
      </c>
      <c r="F289" s="85">
        <v>-0.5</v>
      </c>
      <c r="G289" s="85">
        <v>48.000000000000007</v>
      </c>
      <c r="H289" s="113"/>
      <c r="P289" s="21" t="str">
        <f t="shared" si="339"/>
        <v>A</v>
      </c>
      <c r="Q289" s="85">
        <f t="shared" si="341"/>
        <v>0</v>
      </c>
      <c r="R289" s="85">
        <f t="shared" si="329"/>
        <v>0</v>
      </c>
      <c r="S289" s="85">
        <f t="shared" si="330"/>
        <v>0</v>
      </c>
      <c r="T289" s="85">
        <f t="shared" si="331"/>
        <v>0</v>
      </c>
      <c r="U289" s="85">
        <f t="shared" si="332"/>
        <v>0</v>
      </c>
      <c r="V289" s="85">
        <f t="shared" si="333"/>
        <v>0</v>
      </c>
      <c r="W289" s="33"/>
      <c r="X289" s="85">
        <f t="shared" si="340"/>
        <v>32.229999999999997</v>
      </c>
      <c r="Y289" s="85">
        <f t="shared" si="334"/>
        <v>17.5</v>
      </c>
      <c r="Z289" s="85">
        <f t="shared" si="335"/>
        <v>1.55</v>
      </c>
      <c r="AA289" s="85">
        <f t="shared" si="336"/>
        <v>0</v>
      </c>
      <c r="AB289" s="85">
        <f t="shared" si="337"/>
        <v>-0.5</v>
      </c>
      <c r="AC289" s="85">
        <f t="shared" si="338"/>
        <v>48.000000000000007</v>
      </c>
    </row>
    <row r="290" spans="1:29" x14ac:dyDescent="0.3">
      <c r="A290" s="67">
        <v>-239</v>
      </c>
      <c r="B290" s="85">
        <v>28.81</v>
      </c>
      <c r="C290" s="85">
        <v>21</v>
      </c>
      <c r="D290" s="85">
        <v>1.7</v>
      </c>
      <c r="E290" s="85">
        <v>-1.0000000000000009E-2</v>
      </c>
      <c r="F290" s="85">
        <v>-1</v>
      </c>
      <c r="G290" s="85">
        <v>63.5</v>
      </c>
      <c r="H290" s="113"/>
      <c r="P290" s="21" t="str">
        <f t="shared" si="339"/>
        <v>A</v>
      </c>
      <c r="Q290" s="85">
        <f t="shared" si="341"/>
        <v>0</v>
      </c>
      <c r="R290" s="85">
        <f t="shared" si="329"/>
        <v>0</v>
      </c>
      <c r="S290" s="85">
        <f t="shared" si="330"/>
        <v>0</v>
      </c>
      <c r="T290" s="85">
        <f t="shared" si="331"/>
        <v>0</v>
      </c>
      <c r="U290" s="85">
        <f t="shared" si="332"/>
        <v>0</v>
      </c>
      <c r="V290" s="85">
        <f t="shared" si="333"/>
        <v>0</v>
      </c>
      <c r="W290" s="33"/>
      <c r="X290" s="85">
        <f t="shared" si="340"/>
        <v>28.81</v>
      </c>
      <c r="Y290" s="85">
        <f t="shared" si="334"/>
        <v>21</v>
      </c>
      <c r="Z290" s="85">
        <f t="shared" si="335"/>
        <v>1.7</v>
      </c>
      <c r="AA290" s="85">
        <f t="shared" si="336"/>
        <v>-1.0000000000000009E-2</v>
      </c>
      <c r="AB290" s="85">
        <f t="shared" si="337"/>
        <v>-1</v>
      </c>
      <c r="AC290" s="85">
        <f t="shared" si="338"/>
        <v>63.5</v>
      </c>
    </row>
    <row r="291" spans="1:29" x14ac:dyDescent="0.3">
      <c r="A291" s="67">
        <v>-255.50000000000003</v>
      </c>
      <c r="B291" s="85">
        <v>25.39</v>
      </c>
      <c r="C291" s="85">
        <v>25.5</v>
      </c>
      <c r="D291" s="85">
        <v>1.95</v>
      </c>
      <c r="E291" s="85">
        <v>0</v>
      </c>
      <c r="F291" s="85">
        <v>-1</v>
      </c>
      <c r="G291" s="85">
        <v>87.499999999999986</v>
      </c>
      <c r="H291" s="113"/>
      <c r="P291" s="21" t="str">
        <f t="shared" si="339"/>
        <v>A</v>
      </c>
      <c r="Q291" s="85">
        <f t="shared" si="341"/>
        <v>0</v>
      </c>
      <c r="R291" s="85">
        <f t="shared" si="329"/>
        <v>0</v>
      </c>
      <c r="S291" s="85">
        <f t="shared" si="330"/>
        <v>0</v>
      </c>
      <c r="T291" s="85">
        <f t="shared" si="331"/>
        <v>0</v>
      </c>
      <c r="U291" s="85">
        <f t="shared" si="332"/>
        <v>0</v>
      </c>
      <c r="V291" s="85">
        <f t="shared" si="333"/>
        <v>0</v>
      </c>
      <c r="W291" s="33"/>
      <c r="X291" s="85">
        <f t="shared" si="340"/>
        <v>25.39</v>
      </c>
      <c r="Y291" s="85">
        <f t="shared" si="334"/>
        <v>25.5</v>
      </c>
      <c r="Z291" s="85">
        <f t="shared" si="335"/>
        <v>1.95</v>
      </c>
      <c r="AA291" s="85">
        <f t="shared" si="336"/>
        <v>0</v>
      </c>
      <c r="AB291" s="85">
        <f t="shared" si="337"/>
        <v>-1</v>
      </c>
      <c r="AC291" s="85">
        <f t="shared" si="338"/>
        <v>87.499999999999986</v>
      </c>
    </row>
    <row r="292" spans="1:29" x14ac:dyDescent="0.3">
      <c r="A292" s="67">
        <v>-310</v>
      </c>
      <c r="B292" s="85">
        <v>22.46</v>
      </c>
      <c r="C292" s="85">
        <v>35</v>
      </c>
      <c r="D292" s="85">
        <v>2.6</v>
      </c>
      <c r="E292" s="85">
        <v>-4.9999999999999822E-2</v>
      </c>
      <c r="F292" s="85">
        <v>-1.5</v>
      </c>
      <c r="G292" s="85">
        <v>136.5</v>
      </c>
      <c r="H292" s="113"/>
      <c r="P292" s="21" t="str">
        <f t="shared" si="339"/>
        <v>A</v>
      </c>
      <c r="Q292" s="85">
        <f t="shared" si="341"/>
        <v>0</v>
      </c>
      <c r="R292" s="85">
        <f t="shared" si="329"/>
        <v>0</v>
      </c>
      <c r="S292" s="85">
        <f t="shared" si="330"/>
        <v>0</v>
      </c>
      <c r="T292" s="85">
        <f t="shared" si="331"/>
        <v>0</v>
      </c>
      <c r="U292" s="85">
        <f t="shared" si="332"/>
        <v>0</v>
      </c>
      <c r="V292" s="85">
        <f t="shared" si="333"/>
        <v>0</v>
      </c>
      <c r="W292" s="33"/>
      <c r="X292" s="85">
        <f t="shared" si="340"/>
        <v>22.46</v>
      </c>
      <c r="Y292" s="85">
        <f t="shared" si="334"/>
        <v>35</v>
      </c>
      <c r="Z292" s="85">
        <f t="shared" si="335"/>
        <v>2.6</v>
      </c>
      <c r="AA292" s="85">
        <f t="shared" si="336"/>
        <v>-4.9999999999999822E-2</v>
      </c>
      <c r="AB292" s="85">
        <f t="shared" si="337"/>
        <v>-1.5</v>
      </c>
      <c r="AC292" s="85">
        <f t="shared" si="338"/>
        <v>136.5</v>
      </c>
    </row>
    <row r="293" spans="1:29" x14ac:dyDescent="0.3">
      <c r="A293" s="67">
        <v>-371</v>
      </c>
      <c r="B293" s="85">
        <v>19.3</v>
      </c>
      <c r="C293" s="85">
        <v>49</v>
      </c>
      <c r="D293" s="85">
        <v>3.65</v>
      </c>
      <c r="E293" s="85">
        <v>0</v>
      </c>
      <c r="F293" s="85">
        <v>-2</v>
      </c>
      <c r="G293" s="85">
        <v>222.5</v>
      </c>
      <c r="H293" s="113"/>
      <c r="P293" s="21" t="str">
        <f t="shared" si="339"/>
        <v>A</v>
      </c>
      <c r="Q293" s="85">
        <f t="shared" si="341"/>
        <v>0</v>
      </c>
      <c r="R293" s="85">
        <f t="shared" si="329"/>
        <v>0</v>
      </c>
      <c r="S293" s="85">
        <f t="shared" si="330"/>
        <v>0</v>
      </c>
      <c r="T293" s="85">
        <f t="shared" si="331"/>
        <v>0</v>
      </c>
      <c r="U293" s="85">
        <f t="shared" si="332"/>
        <v>0</v>
      </c>
      <c r="V293" s="85">
        <f t="shared" si="333"/>
        <v>0</v>
      </c>
      <c r="W293" s="33"/>
      <c r="X293" s="85">
        <f t="shared" si="340"/>
        <v>19.3</v>
      </c>
      <c r="Y293" s="85">
        <f t="shared" si="334"/>
        <v>49</v>
      </c>
      <c r="Z293" s="85">
        <f t="shared" si="335"/>
        <v>3.65</v>
      </c>
      <c r="AA293" s="85">
        <f t="shared" si="336"/>
        <v>0</v>
      </c>
      <c r="AB293" s="85">
        <f t="shared" si="337"/>
        <v>-2</v>
      </c>
      <c r="AC293" s="85">
        <f t="shared" si="338"/>
        <v>222.5</v>
      </c>
    </row>
    <row r="294" spans="1:29" x14ac:dyDescent="0.3">
      <c r="A294" s="67">
        <v>-490.5</v>
      </c>
      <c r="B294" s="85">
        <v>16.47</v>
      </c>
      <c r="C294" s="85">
        <v>76.5</v>
      </c>
      <c r="D294" s="85">
        <v>6.05</v>
      </c>
      <c r="E294" s="85">
        <v>0</v>
      </c>
      <c r="F294" s="85">
        <v>-4</v>
      </c>
      <c r="G294" s="85">
        <v>408.00000000000006</v>
      </c>
      <c r="H294" s="113"/>
      <c r="P294" s="21" t="str">
        <f t="shared" si="339"/>
        <v>A</v>
      </c>
      <c r="Q294" s="85">
        <f t="shared" si="341"/>
        <v>0</v>
      </c>
      <c r="R294" s="85">
        <f t="shared" si="329"/>
        <v>0</v>
      </c>
      <c r="S294" s="85">
        <f t="shared" si="330"/>
        <v>0</v>
      </c>
      <c r="T294" s="85">
        <f t="shared" si="331"/>
        <v>0</v>
      </c>
      <c r="U294" s="85">
        <f t="shared" si="332"/>
        <v>0</v>
      </c>
      <c r="V294" s="85">
        <f t="shared" si="333"/>
        <v>0</v>
      </c>
      <c r="W294" s="33"/>
      <c r="X294" s="85">
        <f t="shared" si="340"/>
        <v>16.47</v>
      </c>
      <c r="Y294" s="85">
        <f t="shared" si="334"/>
        <v>76.5</v>
      </c>
      <c r="Z294" s="85">
        <f t="shared" si="335"/>
        <v>6.05</v>
      </c>
      <c r="AA294" s="85">
        <f t="shared" si="336"/>
        <v>0</v>
      </c>
      <c r="AB294" s="85">
        <f t="shared" si="337"/>
        <v>-4</v>
      </c>
      <c r="AC294" s="85">
        <f t="shared" si="338"/>
        <v>408.00000000000006</v>
      </c>
    </row>
    <row r="295" spans="1:29" x14ac:dyDescent="0.3">
      <c r="A295" s="68">
        <v>-725</v>
      </c>
      <c r="B295" s="87">
        <v>14.37</v>
      </c>
      <c r="C295" s="87">
        <v>132</v>
      </c>
      <c r="D295" s="87">
        <v>13.35</v>
      </c>
      <c r="E295" s="87">
        <v>0</v>
      </c>
      <c r="F295" s="87">
        <v>-8</v>
      </c>
      <c r="G295" s="87">
        <v>805.5</v>
      </c>
      <c r="H295" s="114"/>
      <c r="I295" s="105">
        <f>Q295</f>
        <v>0</v>
      </c>
      <c r="J295" s="105">
        <f>R295</f>
        <v>0</v>
      </c>
      <c r="K295" s="105">
        <f t="shared" ref="K295" si="342">S295</f>
        <v>0</v>
      </c>
      <c r="L295" s="105">
        <f t="shared" ref="L295" si="343">T295</f>
        <v>0</v>
      </c>
      <c r="M295" s="105">
        <f t="shared" ref="M295" si="344">U295</f>
        <v>0</v>
      </c>
      <c r="N295" s="105">
        <f t="shared" ref="N295" si="345">V295</f>
        <v>0</v>
      </c>
      <c r="P295" s="21"/>
      <c r="Q295" s="106">
        <f t="shared" ref="Q295:V295" si="346">+SUM(Q279:Q294)</f>
        <v>0</v>
      </c>
      <c r="R295" s="106">
        <f t="shared" si="346"/>
        <v>0</v>
      </c>
      <c r="S295" s="106">
        <f t="shared" si="346"/>
        <v>0</v>
      </c>
      <c r="T295" s="106">
        <f t="shared" si="346"/>
        <v>0</v>
      </c>
      <c r="U295" s="106">
        <f t="shared" si="346"/>
        <v>0</v>
      </c>
      <c r="V295" s="106">
        <f t="shared" si="346"/>
        <v>0</v>
      </c>
      <c r="W295" s="33"/>
      <c r="X295" s="33"/>
      <c r="Y295" s="33"/>
      <c r="Z295" s="33"/>
      <c r="AA295" s="33"/>
      <c r="AB295" s="33"/>
      <c r="AC295" s="33"/>
    </row>
    <row r="296" spans="1:29" x14ac:dyDescent="0.3">
      <c r="A296">
        <v>-961.99999999999989</v>
      </c>
      <c r="B296">
        <v>13.03</v>
      </c>
      <c r="C296">
        <v>200</v>
      </c>
      <c r="D296">
        <v>34.35</v>
      </c>
      <c r="E296">
        <v>0</v>
      </c>
      <c r="F296">
        <v>-18</v>
      </c>
      <c r="G296">
        <v>1346</v>
      </c>
    </row>
    <row r="297" spans="1:29" x14ac:dyDescent="0.3">
      <c r="A297" s="69">
        <v>-4198.5</v>
      </c>
      <c r="B297" s="69">
        <v>288.67</v>
      </c>
      <c r="C297" s="69">
        <v>597</v>
      </c>
      <c r="D297" s="97">
        <v>69.099999999999994</v>
      </c>
      <c r="E297" s="97">
        <v>-5.9999999999999831E-2</v>
      </c>
      <c r="F297" s="69">
        <v>-37.5</v>
      </c>
      <c r="G297" s="69">
        <v>3209.5</v>
      </c>
      <c r="H297" s="82"/>
    </row>
    <row r="298" spans="1:29" x14ac:dyDescent="0.3">
      <c r="A298" s="94"/>
      <c r="B298" s="83"/>
      <c r="C298" s="95"/>
      <c r="D298" s="95"/>
      <c r="E298" s="33"/>
      <c r="F298" s="98"/>
      <c r="G298" s="96"/>
      <c r="H298" s="112"/>
    </row>
    <row r="299" spans="1:29" x14ac:dyDescent="0.3">
      <c r="A299" s="91"/>
      <c r="B299" s="92"/>
      <c r="C299" s="92" t="s">
        <v>4</v>
      </c>
      <c r="D299" s="92"/>
      <c r="E299" s="92"/>
      <c r="F299" s="92" t="s">
        <v>136</v>
      </c>
      <c r="G299" s="92" t="s">
        <v>6</v>
      </c>
      <c r="H299" s="92"/>
    </row>
    <row r="300" spans="1:29" x14ac:dyDescent="0.3">
      <c r="A300" s="68"/>
      <c r="B300" s="68"/>
      <c r="C300" s="221">
        <v>45078</v>
      </c>
      <c r="D300" s="68"/>
      <c r="E300" s="68"/>
      <c r="F300" s="221">
        <v>45075</v>
      </c>
      <c r="G300" s="68">
        <v>0.38603009259259258</v>
      </c>
      <c r="H300" s="82"/>
      <c r="P300" s="21"/>
      <c r="Q300" s="106">
        <f>+SUM(Q301:Q316)</f>
        <v>315.26</v>
      </c>
      <c r="R300" s="106">
        <f t="shared" ref="R300" si="347">+SUM(R301:R316)</f>
        <v>2581</v>
      </c>
      <c r="S300" s="106">
        <f t="shared" ref="S300" si="348">+SUM(S301:S316)</f>
        <v>343.8</v>
      </c>
      <c r="T300" s="106">
        <f t="shared" ref="T300" si="349">+SUM(T301:T316)</f>
        <v>-0.14000000000000279</v>
      </c>
      <c r="U300" s="106">
        <f t="shared" ref="U300" si="350">+SUM(U301:U316)</f>
        <v>132</v>
      </c>
      <c r="V300" s="106">
        <f t="shared" ref="V300" si="351">+SUM(V301:V316)</f>
        <v>7581</v>
      </c>
      <c r="W300" s="33"/>
      <c r="X300" s="33"/>
      <c r="Y300" s="33"/>
      <c r="Z300" s="33"/>
      <c r="AA300" s="33"/>
      <c r="AB300" s="33"/>
      <c r="AC300" s="33"/>
    </row>
    <row r="301" spans="1:29" x14ac:dyDescent="0.3">
      <c r="A301" s="67"/>
      <c r="B301" s="85"/>
      <c r="C301" s="85" t="s">
        <v>122</v>
      </c>
      <c r="D301" s="85" t="s">
        <v>123</v>
      </c>
      <c r="E301" s="85" t="s">
        <v>124</v>
      </c>
      <c r="F301" s="85" t="s">
        <v>125</v>
      </c>
      <c r="G301" s="85" t="s">
        <v>126</v>
      </c>
      <c r="H301" s="113"/>
      <c r="I301" s="105">
        <f t="shared" ref="I301:N301" si="352">Q300</f>
        <v>315.26</v>
      </c>
      <c r="J301" s="105">
        <f t="shared" si="352"/>
        <v>2581</v>
      </c>
      <c r="K301" s="105">
        <f t="shared" si="352"/>
        <v>343.8</v>
      </c>
      <c r="L301" s="105">
        <f t="shared" si="352"/>
        <v>-0.14000000000000279</v>
      </c>
      <c r="M301" s="105">
        <f t="shared" si="352"/>
        <v>132</v>
      </c>
      <c r="N301" s="105">
        <f t="shared" si="352"/>
        <v>7581</v>
      </c>
      <c r="P301" s="21" t="str">
        <f>IF(A301&gt;=$B$298,"A","B")</f>
        <v>A</v>
      </c>
      <c r="Q301" s="85">
        <f t="shared" ref="Q301:Q305" si="353">IF($P301="B",B301,0)</f>
        <v>0</v>
      </c>
      <c r="R301" s="85">
        <f t="shared" ref="R301:R316" si="354">IF($P301="B",C301,0)</f>
        <v>0</v>
      </c>
      <c r="S301" s="85">
        <f t="shared" ref="S301:S316" si="355">IF($P301="B",D301,0)</f>
        <v>0</v>
      </c>
      <c r="T301" s="85">
        <f t="shared" ref="T301:T316" si="356">IF($P301="B",E301,0)</f>
        <v>0</v>
      </c>
      <c r="U301" s="85">
        <f t="shared" ref="U301:U316" si="357">IF($P301="B",F301,0)</f>
        <v>0</v>
      </c>
      <c r="V301" s="85">
        <f t="shared" ref="V301:V316" si="358">IF($P301="B",G301,0)</f>
        <v>0</v>
      </c>
      <c r="W301" s="33"/>
      <c r="X301" s="85">
        <f>IF($P301="A",B301,0)</f>
        <v>0</v>
      </c>
      <c r="Y301" s="85" t="str">
        <f t="shared" ref="Y301:Y316" si="359">IF($P301="A",C301,0)</f>
        <v>H</v>
      </c>
      <c r="Z301" s="85" t="str">
        <f t="shared" ref="Z301:Z316" si="360">IF($P301="A",D301,0)</f>
        <v>I</v>
      </c>
      <c r="AA301" s="85" t="str">
        <f t="shared" ref="AA301:AA316" si="361">IF($P301="A",E301,0)</f>
        <v>M</v>
      </c>
      <c r="AB301" s="85" t="str">
        <f t="shared" ref="AB301:AB316" si="362">IF($P301="A",F301,0)</f>
        <v>G</v>
      </c>
      <c r="AC301" s="85" t="str">
        <f t="shared" ref="AC301:AC316" si="363">IF($P301="A",G301,0)</f>
        <v>L</v>
      </c>
    </row>
    <row r="302" spans="1:29" x14ac:dyDescent="0.3">
      <c r="A302" s="67" t="s">
        <v>112</v>
      </c>
      <c r="B302" s="85" t="s">
        <v>32</v>
      </c>
      <c r="C302" s="85" t="s">
        <v>113</v>
      </c>
      <c r="D302" s="85" t="s">
        <v>33</v>
      </c>
      <c r="E302" s="85" t="s">
        <v>155</v>
      </c>
      <c r="F302" s="85" t="s">
        <v>114</v>
      </c>
      <c r="G302" s="85" t="s">
        <v>115</v>
      </c>
      <c r="H302" s="113"/>
      <c r="P302" s="21" t="str">
        <f t="shared" ref="P302:P316" si="364">IF(A302&gt;=$B$298,"A","B")</f>
        <v>A</v>
      </c>
      <c r="Q302" s="85">
        <f t="shared" si="353"/>
        <v>0</v>
      </c>
      <c r="R302" s="85">
        <f t="shared" si="354"/>
        <v>0</v>
      </c>
      <c r="S302" s="85">
        <f t="shared" si="355"/>
        <v>0</v>
      </c>
      <c r="T302" s="85">
        <f t="shared" si="356"/>
        <v>0</v>
      </c>
      <c r="U302" s="85">
        <f t="shared" si="357"/>
        <v>0</v>
      </c>
      <c r="V302" s="85">
        <f t="shared" si="358"/>
        <v>0</v>
      </c>
      <c r="W302" s="33"/>
      <c r="X302" s="85" t="str">
        <f t="shared" ref="X302:X316" si="365">IF($P302="A",B302,0)</f>
        <v>IV_CE</v>
      </c>
      <c r="Y302" s="85" t="str">
        <f t="shared" si="359"/>
        <v>V_CE</v>
      </c>
      <c r="Z302" s="85" t="str">
        <f t="shared" si="360"/>
        <v>LTP_CE</v>
      </c>
      <c r="AA302" s="85" t="str">
        <f t="shared" si="361"/>
        <v>DIFF_CE</v>
      </c>
      <c r="AB302" s="85" t="str">
        <f t="shared" si="362"/>
        <v>D_CE</v>
      </c>
      <c r="AC302" s="85" t="str">
        <f t="shared" si="363"/>
        <v>G_CE</v>
      </c>
    </row>
    <row r="303" spans="1:29" x14ac:dyDescent="0.3">
      <c r="A303" s="67">
        <v>-696.5</v>
      </c>
      <c r="B303" s="85">
        <v>10.42</v>
      </c>
      <c r="C303" s="85">
        <v>344.5</v>
      </c>
      <c r="D303" s="85">
        <v>91.25</v>
      </c>
      <c r="E303" s="85">
        <v>0</v>
      </c>
      <c r="F303" s="85">
        <v>28.999999999999996</v>
      </c>
      <c r="G303" s="85">
        <v>1068.5</v>
      </c>
      <c r="H303" s="113"/>
      <c r="P303" s="21" t="str">
        <f t="shared" si="364"/>
        <v>B</v>
      </c>
      <c r="Q303" s="85">
        <f t="shared" si="353"/>
        <v>10.42</v>
      </c>
      <c r="R303" s="85">
        <f t="shared" si="354"/>
        <v>344.5</v>
      </c>
      <c r="S303" s="85">
        <f t="shared" si="355"/>
        <v>91.25</v>
      </c>
      <c r="T303" s="85">
        <f t="shared" si="356"/>
        <v>0</v>
      </c>
      <c r="U303" s="85">
        <f t="shared" si="357"/>
        <v>28.999999999999996</v>
      </c>
      <c r="V303" s="85">
        <f t="shared" si="358"/>
        <v>1068.5</v>
      </c>
      <c r="W303" s="33"/>
      <c r="X303" s="85">
        <f t="shared" si="365"/>
        <v>0</v>
      </c>
      <c r="Y303" s="85">
        <f t="shared" si="359"/>
        <v>0</v>
      </c>
      <c r="Z303" s="85">
        <f t="shared" si="360"/>
        <v>0</v>
      </c>
      <c r="AA303" s="85">
        <f t="shared" si="361"/>
        <v>0</v>
      </c>
      <c r="AB303" s="85">
        <f t="shared" si="362"/>
        <v>0</v>
      </c>
      <c r="AC303" s="85">
        <f t="shared" si="363"/>
        <v>0</v>
      </c>
    </row>
    <row r="304" spans="1:29" x14ac:dyDescent="0.3">
      <c r="A304" s="67">
        <v>-615.5</v>
      </c>
      <c r="B304" s="85">
        <v>10.38</v>
      </c>
      <c r="C304" s="85">
        <v>329.5</v>
      </c>
      <c r="D304" s="85">
        <v>44.6</v>
      </c>
      <c r="E304" s="85">
        <v>-3.9999999999999147E-2</v>
      </c>
      <c r="F304" s="85">
        <v>18</v>
      </c>
      <c r="G304" s="85">
        <v>1025.4999999999998</v>
      </c>
      <c r="H304" s="113"/>
      <c r="P304" s="21" t="str">
        <f t="shared" si="364"/>
        <v>B</v>
      </c>
      <c r="Q304" s="85">
        <f t="shared" si="353"/>
        <v>10.38</v>
      </c>
      <c r="R304" s="85">
        <f t="shared" si="354"/>
        <v>329.5</v>
      </c>
      <c r="S304" s="85">
        <f t="shared" si="355"/>
        <v>44.6</v>
      </c>
      <c r="T304" s="85">
        <f t="shared" si="356"/>
        <v>-3.9999999999999147E-2</v>
      </c>
      <c r="U304" s="85">
        <f t="shared" si="357"/>
        <v>18</v>
      </c>
      <c r="V304" s="85">
        <f t="shared" si="358"/>
        <v>1025.4999999999998</v>
      </c>
      <c r="W304" s="33"/>
      <c r="X304" s="85">
        <f t="shared" si="365"/>
        <v>0</v>
      </c>
      <c r="Y304" s="85">
        <f t="shared" si="359"/>
        <v>0</v>
      </c>
      <c r="Z304" s="85">
        <f t="shared" si="360"/>
        <v>0</v>
      </c>
      <c r="AA304" s="85">
        <f t="shared" si="361"/>
        <v>0</v>
      </c>
      <c r="AB304" s="85">
        <f t="shared" si="362"/>
        <v>0</v>
      </c>
      <c r="AC304" s="85">
        <f t="shared" si="363"/>
        <v>0</v>
      </c>
    </row>
    <row r="305" spans="1:29" x14ac:dyDescent="0.3">
      <c r="A305" s="67">
        <v>-413.5</v>
      </c>
      <c r="B305" s="85">
        <v>10.3</v>
      </c>
      <c r="C305" s="85">
        <v>232.50000000000003</v>
      </c>
      <c r="D305" s="85">
        <v>17.899999999999999</v>
      </c>
      <c r="E305" s="85">
        <v>9.9999999999980105E-3</v>
      </c>
      <c r="F305" s="85">
        <v>9</v>
      </c>
      <c r="G305" s="85">
        <v>729.5</v>
      </c>
      <c r="H305" s="113"/>
      <c r="P305" s="21" t="str">
        <f t="shared" si="364"/>
        <v>B</v>
      </c>
      <c r="Q305" s="85">
        <f t="shared" si="353"/>
        <v>10.3</v>
      </c>
      <c r="R305" s="85">
        <f t="shared" si="354"/>
        <v>232.50000000000003</v>
      </c>
      <c r="S305" s="85">
        <f t="shared" si="355"/>
        <v>17.899999999999999</v>
      </c>
      <c r="T305" s="85">
        <f t="shared" si="356"/>
        <v>9.9999999999980105E-3</v>
      </c>
      <c r="U305" s="85">
        <f t="shared" si="357"/>
        <v>9</v>
      </c>
      <c r="V305" s="85">
        <f t="shared" si="358"/>
        <v>729.5</v>
      </c>
      <c r="W305" s="33"/>
      <c r="X305" s="85">
        <f t="shared" si="365"/>
        <v>0</v>
      </c>
      <c r="Y305" s="85">
        <f t="shared" si="359"/>
        <v>0</v>
      </c>
      <c r="Z305" s="85">
        <f t="shared" si="360"/>
        <v>0</v>
      </c>
      <c r="AA305" s="85">
        <f t="shared" si="361"/>
        <v>0</v>
      </c>
      <c r="AB305" s="85">
        <f t="shared" si="362"/>
        <v>0</v>
      </c>
      <c r="AC305" s="85">
        <f t="shared" si="363"/>
        <v>0</v>
      </c>
    </row>
    <row r="306" spans="1:29" x14ac:dyDescent="0.3">
      <c r="A306" s="67">
        <v>-240.49999999999997</v>
      </c>
      <c r="B306" s="85">
        <v>10.74</v>
      </c>
      <c r="C306" s="85">
        <v>133</v>
      </c>
      <c r="D306" s="85">
        <v>7</v>
      </c>
      <c r="E306" s="85">
        <v>-3.0000000000000249E-2</v>
      </c>
      <c r="F306" s="85">
        <v>4</v>
      </c>
      <c r="G306" s="85">
        <v>400.49999999999994</v>
      </c>
      <c r="H306" s="113"/>
      <c r="P306" s="21" t="str">
        <f t="shared" si="364"/>
        <v>B</v>
      </c>
      <c r="Q306" s="85">
        <f>IF($P306="B",B306,0)</f>
        <v>10.74</v>
      </c>
      <c r="R306" s="85">
        <f t="shared" si="354"/>
        <v>133</v>
      </c>
      <c r="S306" s="85">
        <f t="shared" si="355"/>
        <v>7</v>
      </c>
      <c r="T306" s="85">
        <f t="shared" si="356"/>
        <v>-3.0000000000000249E-2</v>
      </c>
      <c r="U306" s="85">
        <f t="shared" si="357"/>
        <v>4</v>
      </c>
      <c r="V306" s="85">
        <f t="shared" si="358"/>
        <v>400.49999999999994</v>
      </c>
      <c r="W306" s="33"/>
      <c r="X306" s="85">
        <f t="shared" si="365"/>
        <v>0</v>
      </c>
      <c r="Y306" s="85">
        <f t="shared" si="359"/>
        <v>0</v>
      </c>
      <c r="Z306" s="85">
        <f t="shared" si="360"/>
        <v>0</v>
      </c>
      <c r="AA306" s="85">
        <f t="shared" si="361"/>
        <v>0</v>
      </c>
      <c r="AB306" s="85">
        <f t="shared" si="362"/>
        <v>0</v>
      </c>
      <c r="AC306" s="85">
        <f t="shared" si="363"/>
        <v>0</v>
      </c>
    </row>
    <row r="307" spans="1:29" x14ac:dyDescent="0.3">
      <c r="A307" s="67">
        <v>-154</v>
      </c>
      <c r="B307" s="85">
        <v>11.87</v>
      </c>
      <c r="C307" s="85">
        <v>79</v>
      </c>
      <c r="D307" s="85">
        <v>3.55</v>
      </c>
      <c r="E307" s="85">
        <v>0</v>
      </c>
      <c r="F307" s="85">
        <v>2</v>
      </c>
      <c r="G307" s="85">
        <v>214.5</v>
      </c>
      <c r="H307" s="113"/>
      <c r="P307" s="21" t="str">
        <f t="shared" si="364"/>
        <v>B</v>
      </c>
      <c r="Q307" s="85">
        <f t="shared" ref="Q307:Q316" si="366">IF($P307="B",B307,0)</f>
        <v>11.87</v>
      </c>
      <c r="R307" s="85">
        <f t="shared" si="354"/>
        <v>79</v>
      </c>
      <c r="S307" s="85">
        <f t="shared" si="355"/>
        <v>3.55</v>
      </c>
      <c r="T307" s="85">
        <f t="shared" si="356"/>
        <v>0</v>
      </c>
      <c r="U307" s="85">
        <f t="shared" si="357"/>
        <v>2</v>
      </c>
      <c r="V307" s="85">
        <f t="shared" si="358"/>
        <v>214.5</v>
      </c>
      <c r="W307" s="33"/>
      <c r="X307" s="85">
        <f t="shared" si="365"/>
        <v>0</v>
      </c>
      <c r="Y307" s="85">
        <f t="shared" si="359"/>
        <v>0</v>
      </c>
      <c r="Z307" s="85">
        <f t="shared" si="360"/>
        <v>0</v>
      </c>
      <c r="AA307" s="85">
        <f t="shared" si="361"/>
        <v>0</v>
      </c>
      <c r="AB307" s="85">
        <f t="shared" si="362"/>
        <v>0</v>
      </c>
      <c r="AC307" s="85">
        <f t="shared" si="363"/>
        <v>0</v>
      </c>
    </row>
    <row r="308" spans="1:29" x14ac:dyDescent="0.3">
      <c r="A308" s="67">
        <v>-109.00000000000001</v>
      </c>
      <c r="B308" s="85">
        <v>13.24</v>
      </c>
      <c r="C308" s="85">
        <v>50.5</v>
      </c>
      <c r="D308" s="85">
        <v>2.15</v>
      </c>
      <c r="E308" s="85">
        <v>0</v>
      </c>
      <c r="F308" s="85">
        <v>1</v>
      </c>
      <c r="G308" s="85">
        <v>123.5</v>
      </c>
      <c r="H308" s="113"/>
      <c r="P308" s="21" t="str">
        <f t="shared" si="364"/>
        <v>B</v>
      </c>
      <c r="Q308" s="85">
        <f t="shared" si="366"/>
        <v>13.24</v>
      </c>
      <c r="R308" s="85">
        <f t="shared" si="354"/>
        <v>50.5</v>
      </c>
      <c r="S308" s="85">
        <f t="shared" si="355"/>
        <v>2.15</v>
      </c>
      <c r="T308" s="85">
        <f t="shared" si="356"/>
        <v>0</v>
      </c>
      <c r="U308" s="85">
        <f t="shared" si="357"/>
        <v>1</v>
      </c>
      <c r="V308" s="85">
        <f t="shared" si="358"/>
        <v>123.5</v>
      </c>
      <c r="W308" s="33"/>
      <c r="X308" s="85">
        <f t="shared" si="365"/>
        <v>0</v>
      </c>
      <c r="Y308" s="85">
        <f t="shared" si="359"/>
        <v>0</v>
      </c>
      <c r="Z308" s="85">
        <f t="shared" si="360"/>
        <v>0</v>
      </c>
      <c r="AA308" s="85">
        <f t="shared" si="361"/>
        <v>0</v>
      </c>
      <c r="AB308" s="85">
        <f t="shared" si="362"/>
        <v>0</v>
      </c>
      <c r="AC308" s="85">
        <f t="shared" si="363"/>
        <v>0</v>
      </c>
    </row>
    <row r="309" spans="1:29" x14ac:dyDescent="0.3">
      <c r="A309" s="67">
        <v>-85</v>
      </c>
      <c r="B309" s="85">
        <v>14.77</v>
      </c>
      <c r="C309" s="85">
        <v>36</v>
      </c>
      <c r="D309" s="85">
        <v>1.5</v>
      </c>
      <c r="E309" s="85">
        <v>-1.0000000000000009E-2</v>
      </c>
      <c r="F309" s="85">
        <v>1</v>
      </c>
      <c r="G309" s="85">
        <v>78</v>
      </c>
      <c r="H309" s="113"/>
      <c r="P309" s="21" t="str">
        <f t="shared" si="364"/>
        <v>B</v>
      </c>
      <c r="Q309" s="85">
        <f t="shared" si="366"/>
        <v>14.77</v>
      </c>
      <c r="R309" s="85">
        <f t="shared" si="354"/>
        <v>36</v>
      </c>
      <c r="S309" s="85">
        <f t="shared" si="355"/>
        <v>1.5</v>
      </c>
      <c r="T309" s="85">
        <f t="shared" si="356"/>
        <v>-1.0000000000000009E-2</v>
      </c>
      <c r="U309" s="85">
        <f t="shared" si="357"/>
        <v>1</v>
      </c>
      <c r="V309" s="85">
        <f t="shared" si="358"/>
        <v>78</v>
      </c>
      <c r="W309" s="33"/>
      <c r="X309" s="85">
        <f t="shared" si="365"/>
        <v>0</v>
      </c>
      <c r="Y309" s="85">
        <f t="shared" si="359"/>
        <v>0</v>
      </c>
      <c r="Z309" s="85">
        <f t="shared" si="360"/>
        <v>0</v>
      </c>
      <c r="AA309" s="85">
        <f t="shared" si="361"/>
        <v>0</v>
      </c>
      <c r="AB309" s="85">
        <f t="shared" si="362"/>
        <v>0</v>
      </c>
      <c r="AC309" s="85">
        <f t="shared" si="363"/>
        <v>0</v>
      </c>
    </row>
    <row r="310" spans="1:29" x14ac:dyDescent="0.3">
      <c r="A310" s="67">
        <v>-75</v>
      </c>
      <c r="B310" s="85">
        <v>16.510000000000002</v>
      </c>
      <c r="C310" s="85">
        <v>28.499999999999996</v>
      </c>
      <c r="D310" s="85">
        <v>1.25</v>
      </c>
      <c r="E310" s="85">
        <v>0</v>
      </c>
      <c r="F310" s="85">
        <v>0.5</v>
      </c>
      <c r="G310" s="85">
        <v>55.5</v>
      </c>
      <c r="H310" s="113"/>
      <c r="P310" s="21" t="str">
        <f t="shared" si="364"/>
        <v>B</v>
      </c>
      <c r="Q310" s="85">
        <f t="shared" si="366"/>
        <v>16.510000000000002</v>
      </c>
      <c r="R310" s="85">
        <f t="shared" si="354"/>
        <v>28.499999999999996</v>
      </c>
      <c r="S310" s="85">
        <f t="shared" si="355"/>
        <v>1.25</v>
      </c>
      <c r="T310" s="85">
        <f t="shared" si="356"/>
        <v>0</v>
      </c>
      <c r="U310" s="85">
        <f t="shared" si="357"/>
        <v>0.5</v>
      </c>
      <c r="V310" s="85">
        <f t="shared" si="358"/>
        <v>55.5</v>
      </c>
      <c r="W310" s="33"/>
      <c r="X310" s="85">
        <f t="shared" si="365"/>
        <v>0</v>
      </c>
      <c r="Y310" s="85">
        <f t="shared" si="359"/>
        <v>0</v>
      </c>
      <c r="Z310" s="85">
        <f t="shared" si="360"/>
        <v>0</v>
      </c>
      <c r="AA310" s="85">
        <f t="shared" si="361"/>
        <v>0</v>
      </c>
      <c r="AB310" s="85">
        <f t="shared" si="362"/>
        <v>0</v>
      </c>
      <c r="AC310" s="85">
        <f t="shared" si="363"/>
        <v>0</v>
      </c>
    </row>
    <row r="311" spans="1:29" x14ac:dyDescent="0.3">
      <c r="A311" s="67">
        <v>-61</v>
      </c>
      <c r="B311" s="85">
        <v>17.96</v>
      </c>
      <c r="C311" s="85">
        <v>21.5</v>
      </c>
      <c r="D311" s="85">
        <v>0.95</v>
      </c>
      <c r="E311" s="85">
        <v>0</v>
      </c>
      <c r="F311" s="85">
        <v>0.5</v>
      </c>
      <c r="G311" s="85">
        <v>38.5</v>
      </c>
      <c r="H311" s="113"/>
      <c r="P311" s="21" t="str">
        <f t="shared" si="364"/>
        <v>B</v>
      </c>
      <c r="Q311" s="85">
        <f t="shared" si="366"/>
        <v>17.96</v>
      </c>
      <c r="R311" s="85">
        <f t="shared" si="354"/>
        <v>21.5</v>
      </c>
      <c r="S311" s="85">
        <f t="shared" si="355"/>
        <v>0.95</v>
      </c>
      <c r="T311" s="85">
        <f t="shared" si="356"/>
        <v>0</v>
      </c>
      <c r="U311" s="85">
        <f t="shared" si="357"/>
        <v>0.5</v>
      </c>
      <c r="V311" s="85">
        <f t="shared" si="358"/>
        <v>38.5</v>
      </c>
      <c r="W311" s="33"/>
      <c r="X311" s="85">
        <f t="shared" si="365"/>
        <v>0</v>
      </c>
      <c r="Y311" s="85">
        <f t="shared" si="359"/>
        <v>0</v>
      </c>
      <c r="Z311" s="85">
        <f t="shared" si="360"/>
        <v>0</v>
      </c>
      <c r="AA311" s="85">
        <f t="shared" si="361"/>
        <v>0</v>
      </c>
      <c r="AB311" s="85">
        <f t="shared" si="362"/>
        <v>0</v>
      </c>
      <c r="AC311" s="85">
        <f t="shared" si="363"/>
        <v>0</v>
      </c>
    </row>
    <row r="312" spans="1:29" x14ac:dyDescent="0.3">
      <c r="A312" s="67">
        <v>-62.5</v>
      </c>
      <c r="B312" s="85">
        <v>19.96</v>
      </c>
      <c r="C312" s="85">
        <v>19.5</v>
      </c>
      <c r="D312" s="85">
        <v>0.95</v>
      </c>
      <c r="E312" s="85">
        <v>0</v>
      </c>
      <c r="F312" s="85">
        <v>0.5</v>
      </c>
      <c r="G312" s="85">
        <v>31.999999999999996</v>
      </c>
      <c r="H312" s="113"/>
      <c r="P312" s="21" t="str">
        <f t="shared" si="364"/>
        <v>B</v>
      </c>
      <c r="Q312" s="85">
        <f t="shared" si="366"/>
        <v>19.96</v>
      </c>
      <c r="R312" s="85">
        <f t="shared" si="354"/>
        <v>19.5</v>
      </c>
      <c r="S312" s="85">
        <f t="shared" si="355"/>
        <v>0.95</v>
      </c>
      <c r="T312" s="85">
        <f t="shared" si="356"/>
        <v>0</v>
      </c>
      <c r="U312" s="85">
        <f t="shared" si="357"/>
        <v>0.5</v>
      </c>
      <c r="V312" s="85">
        <f t="shared" si="358"/>
        <v>31.999999999999996</v>
      </c>
      <c r="W312" s="33"/>
      <c r="X312" s="85">
        <f t="shared" si="365"/>
        <v>0</v>
      </c>
      <c r="Y312" s="85">
        <f t="shared" si="359"/>
        <v>0</v>
      </c>
      <c r="Z312" s="85">
        <f t="shared" si="360"/>
        <v>0</v>
      </c>
      <c r="AA312" s="85">
        <f t="shared" si="361"/>
        <v>0</v>
      </c>
      <c r="AB312" s="85">
        <f t="shared" si="362"/>
        <v>0</v>
      </c>
      <c r="AC312" s="85">
        <f t="shared" si="363"/>
        <v>0</v>
      </c>
    </row>
    <row r="313" spans="1:29" x14ac:dyDescent="0.3">
      <c r="A313" s="67">
        <v>-55.000000000000007</v>
      </c>
      <c r="B313" s="85">
        <v>21.48</v>
      </c>
      <c r="C313" s="85">
        <v>16</v>
      </c>
      <c r="D313" s="85">
        <v>0.8</v>
      </c>
      <c r="E313" s="85">
        <v>0</v>
      </c>
      <c r="F313" s="85">
        <v>0.5</v>
      </c>
      <c r="G313" s="85">
        <v>24.5</v>
      </c>
      <c r="H313" s="113"/>
      <c r="P313" s="21" t="str">
        <f t="shared" si="364"/>
        <v>B</v>
      </c>
      <c r="Q313" s="85">
        <f t="shared" si="366"/>
        <v>21.48</v>
      </c>
      <c r="R313" s="85">
        <f t="shared" si="354"/>
        <v>16</v>
      </c>
      <c r="S313" s="85">
        <f t="shared" si="355"/>
        <v>0.8</v>
      </c>
      <c r="T313" s="85">
        <f t="shared" si="356"/>
        <v>0</v>
      </c>
      <c r="U313" s="85">
        <f t="shared" si="357"/>
        <v>0.5</v>
      </c>
      <c r="V313" s="85">
        <f t="shared" si="358"/>
        <v>24.5</v>
      </c>
      <c r="W313" s="33"/>
      <c r="X313" s="85">
        <f t="shared" si="365"/>
        <v>0</v>
      </c>
      <c r="Y313" s="85">
        <f t="shared" si="359"/>
        <v>0</v>
      </c>
      <c r="Z313" s="85">
        <f t="shared" si="360"/>
        <v>0</v>
      </c>
      <c r="AA313" s="85">
        <f t="shared" si="361"/>
        <v>0</v>
      </c>
      <c r="AB313" s="85">
        <f t="shared" si="362"/>
        <v>0</v>
      </c>
      <c r="AC313" s="85">
        <f t="shared" si="363"/>
        <v>0</v>
      </c>
    </row>
    <row r="314" spans="1:29" x14ac:dyDescent="0.3">
      <c r="A314" s="67">
        <v>-2567.5</v>
      </c>
      <c r="B314" s="85">
        <v>157.63</v>
      </c>
      <c r="C314" s="85">
        <v>1290.5</v>
      </c>
      <c r="D314" s="85">
        <v>171.9</v>
      </c>
      <c r="E314" s="85">
        <v>-7.0000000000001394E-2</v>
      </c>
      <c r="F314" s="85">
        <v>66</v>
      </c>
      <c r="G314" s="85">
        <v>3790.5</v>
      </c>
      <c r="H314" s="113"/>
      <c r="P314" s="21" t="str">
        <f t="shared" si="364"/>
        <v>B</v>
      </c>
      <c r="Q314" s="85">
        <f t="shared" si="366"/>
        <v>157.63</v>
      </c>
      <c r="R314" s="85">
        <f t="shared" si="354"/>
        <v>1290.5</v>
      </c>
      <c r="S314" s="85">
        <f t="shared" si="355"/>
        <v>171.9</v>
      </c>
      <c r="T314" s="85">
        <f t="shared" si="356"/>
        <v>-7.0000000000001394E-2</v>
      </c>
      <c r="U314" s="85">
        <f t="shared" si="357"/>
        <v>66</v>
      </c>
      <c r="V314" s="85">
        <f t="shared" si="358"/>
        <v>3790.5</v>
      </c>
      <c r="W314" s="33"/>
      <c r="X314" s="85">
        <f t="shared" si="365"/>
        <v>0</v>
      </c>
      <c r="Y314" s="85">
        <f t="shared" si="359"/>
        <v>0</v>
      </c>
      <c r="Z314" s="85">
        <f t="shared" si="360"/>
        <v>0</v>
      </c>
      <c r="AA314" s="85">
        <f t="shared" si="361"/>
        <v>0</v>
      </c>
      <c r="AB314" s="85">
        <f t="shared" si="362"/>
        <v>0</v>
      </c>
      <c r="AC314" s="85">
        <f t="shared" si="363"/>
        <v>0</v>
      </c>
    </row>
    <row r="315" spans="1:29" x14ac:dyDescent="0.3">
      <c r="A315" s="67"/>
      <c r="B315" s="85"/>
      <c r="C315" s="85"/>
      <c r="D315" s="85"/>
      <c r="E315" s="85"/>
      <c r="F315" s="85"/>
      <c r="G315" s="85"/>
      <c r="H315" s="113"/>
      <c r="P315" s="21" t="str">
        <f t="shared" si="364"/>
        <v>A</v>
      </c>
      <c r="Q315" s="85">
        <f t="shared" si="366"/>
        <v>0</v>
      </c>
      <c r="R315" s="85">
        <f t="shared" si="354"/>
        <v>0</v>
      </c>
      <c r="S315" s="85">
        <f t="shared" si="355"/>
        <v>0</v>
      </c>
      <c r="T315" s="85">
        <f t="shared" si="356"/>
        <v>0</v>
      </c>
      <c r="U315" s="85">
        <f t="shared" si="357"/>
        <v>0</v>
      </c>
      <c r="V315" s="85">
        <f t="shared" si="358"/>
        <v>0</v>
      </c>
      <c r="W315" s="33"/>
      <c r="X315" s="85">
        <f t="shared" si="365"/>
        <v>0</v>
      </c>
      <c r="Y315" s="85">
        <f t="shared" si="359"/>
        <v>0</v>
      </c>
      <c r="Z315" s="85">
        <f t="shared" si="360"/>
        <v>0</v>
      </c>
      <c r="AA315" s="85">
        <f t="shared" si="361"/>
        <v>0</v>
      </c>
      <c r="AB315" s="85">
        <f t="shared" si="362"/>
        <v>0</v>
      </c>
      <c r="AC315" s="85">
        <f t="shared" si="363"/>
        <v>0</v>
      </c>
    </row>
    <row r="316" spans="1:29" x14ac:dyDescent="0.3">
      <c r="A316" s="67"/>
      <c r="B316" s="85"/>
      <c r="C316" s="85" t="s">
        <v>129</v>
      </c>
      <c r="D316" s="85" t="s">
        <v>130</v>
      </c>
      <c r="E316" s="85" t="s">
        <v>131</v>
      </c>
      <c r="F316" s="85" t="s">
        <v>132</v>
      </c>
      <c r="G316" s="85" t="s">
        <v>133</v>
      </c>
      <c r="H316" s="113"/>
      <c r="P316" s="21" t="str">
        <f t="shared" si="364"/>
        <v>A</v>
      </c>
      <c r="Q316" s="85">
        <f t="shared" si="366"/>
        <v>0</v>
      </c>
      <c r="R316" s="85">
        <f t="shared" si="354"/>
        <v>0</v>
      </c>
      <c r="S316" s="85">
        <f t="shared" si="355"/>
        <v>0</v>
      </c>
      <c r="T316" s="85">
        <f t="shared" si="356"/>
        <v>0</v>
      </c>
      <c r="U316" s="85">
        <f t="shared" si="357"/>
        <v>0</v>
      </c>
      <c r="V316" s="85">
        <f t="shared" si="358"/>
        <v>0</v>
      </c>
      <c r="W316" s="33"/>
      <c r="X316" s="85">
        <f t="shared" si="365"/>
        <v>0</v>
      </c>
      <c r="Y316" s="85" t="str">
        <f t="shared" si="359"/>
        <v>T</v>
      </c>
      <c r="Z316" s="85" t="str">
        <f t="shared" si="360"/>
        <v>S</v>
      </c>
      <c r="AA316" s="85" t="str">
        <f t="shared" si="361"/>
        <v>O</v>
      </c>
      <c r="AB316" s="85" t="str">
        <f t="shared" si="362"/>
        <v>U</v>
      </c>
      <c r="AC316" s="85" t="str">
        <f t="shared" si="363"/>
        <v>P</v>
      </c>
    </row>
    <row r="317" spans="1:29" x14ac:dyDescent="0.3">
      <c r="A317" s="68" t="s">
        <v>119</v>
      </c>
      <c r="B317" s="86" t="s">
        <v>37</v>
      </c>
      <c r="C317" s="86" t="s">
        <v>118</v>
      </c>
      <c r="D317" s="86" t="s">
        <v>36</v>
      </c>
      <c r="E317" s="86" t="s">
        <v>156</v>
      </c>
      <c r="F317" s="86" t="s">
        <v>117</v>
      </c>
      <c r="G317" s="86" t="s">
        <v>116</v>
      </c>
      <c r="H317" s="89"/>
      <c r="I317" s="105">
        <f>X317</f>
        <v>0</v>
      </c>
      <c r="J317" s="105">
        <f>Y317</f>
        <v>0</v>
      </c>
      <c r="K317" s="105">
        <f>Z317</f>
        <v>0</v>
      </c>
      <c r="L317" s="105">
        <f>AA317</f>
        <v>0</v>
      </c>
      <c r="M317" s="105">
        <f t="shared" ref="M317" si="367">AB317</f>
        <v>0</v>
      </c>
      <c r="N317" s="105">
        <f t="shared" ref="N317" si="368">AC317</f>
        <v>0</v>
      </c>
      <c r="P317" s="21"/>
      <c r="Q317" s="33"/>
      <c r="R317" s="33"/>
      <c r="S317" s="33"/>
      <c r="T317" s="33"/>
      <c r="U317" s="33"/>
      <c r="V317" s="33"/>
      <c r="W317" s="33"/>
      <c r="X317" s="106">
        <f>SUM(X301:X316)</f>
        <v>0</v>
      </c>
      <c r="Y317" s="106">
        <f t="shared" ref="Y317" si="369">SUM(Y301:Y316)</f>
        <v>0</v>
      </c>
      <c r="Z317" s="106">
        <f t="shared" ref="Z317" si="370">SUM(Z301:Z316)</f>
        <v>0</v>
      </c>
      <c r="AA317" s="106">
        <f t="shared" ref="AA317" si="371">SUM(AA301:AA316)</f>
        <v>0</v>
      </c>
      <c r="AB317" s="106">
        <f t="shared" ref="AB317" si="372">SUM(AB301:AB316)</f>
        <v>0</v>
      </c>
      <c r="AC317" s="106">
        <f t="shared" ref="AC317" si="373">SUM(AC301:AC316)</f>
        <v>0</v>
      </c>
    </row>
    <row r="318" spans="1:29" x14ac:dyDescent="0.3">
      <c r="A318" s="82">
        <v>-134.5</v>
      </c>
      <c r="B318" s="89">
        <v>27.83</v>
      </c>
      <c r="C318" s="89">
        <v>32.5</v>
      </c>
      <c r="D318" s="89">
        <v>2.5</v>
      </c>
      <c r="E318" s="89">
        <v>-2.9999999999999805E-2</v>
      </c>
      <c r="F318" s="89">
        <v>-0.5</v>
      </c>
      <c r="G318" s="89">
        <v>37.5</v>
      </c>
      <c r="H318" s="89"/>
      <c r="P318" s="21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</row>
    <row r="319" spans="1:29" x14ac:dyDescent="0.3">
      <c r="A319" s="92">
        <v>-144.5</v>
      </c>
      <c r="B319" s="92">
        <v>25.88</v>
      </c>
      <c r="C319" s="92">
        <v>37.5</v>
      </c>
      <c r="D319" s="92">
        <v>2.9</v>
      </c>
      <c r="E319" s="92">
        <v>4.9999999999999822E-2</v>
      </c>
      <c r="F319" s="92">
        <v>-1</v>
      </c>
      <c r="G319" s="92">
        <v>46.999999999999993</v>
      </c>
      <c r="H319" s="92"/>
      <c r="P319" s="21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</row>
    <row r="320" spans="1:29" x14ac:dyDescent="0.3">
      <c r="A320" s="68">
        <v>-156</v>
      </c>
      <c r="B320" s="68">
        <v>23.91</v>
      </c>
      <c r="C320" s="68">
        <v>44</v>
      </c>
      <c r="D320" s="68">
        <v>3.25</v>
      </c>
      <c r="E320" s="68">
        <v>0</v>
      </c>
      <c r="F320" s="68">
        <v>-1</v>
      </c>
      <c r="G320" s="68">
        <v>59.500000000000007</v>
      </c>
      <c r="H320" s="82"/>
      <c r="P320" s="21"/>
      <c r="Q320" s="33"/>
      <c r="R320" s="33"/>
      <c r="S320" s="33"/>
      <c r="T320" s="33"/>
      <c r="U320" s="33"/>
      <c r="V320" s="33"/>
      <c r="W320" s="33"/>
      <c r="X320" s="106">
        <f t="shared" ref="X320:AC320" si="374">SUM(X321:X336)</f>
        <v>361.76</v>
      </c>
      <c r="Y320" s="106">
        <f t="shared" si="374"/>
        <v>48524</v>
      </c>
      <c r="Z320" s="106">
        <f t="shared" si="374"/>
        <v>480.65</v>
      </c>
      <c r="AA320" s="106">
        <f t="shared" si="374"/>
        <v>0.17999999999999661</v>
      </c>
      <c r="AB320" s="106">
        <f t="shared" si="374"/>
        <v>45002.5</v>
      </c>
      <c r="AC320" s="106">
        <f t="shared" si="374"/>
        <v>8245.4096990740745</v>
      </c>
    </row>
    <row r="321" spans="1:29" x14ac:dyDescent="0.3">
      <c r="A321" s="67">
        <v>-173</v>
      </c>
      <c r="B321" s="85">
        <v>22</v>
      </c>
      <c r="C321" s="85">
        <v>53</v>
      </c>
      <c r="D321" s="85">
        <v>3.85</v>
      </c>
      <c r="E321" s="85">
        <v>0</v>
      </c>
      <c r="F321" s="85">
        <v>-1.5</v>
      </c>
      <c r="G321" s="85">
        <v>78</v>
      </c>
      <c r="H321" s="113"/>
      <c r="I321" s="105">
        <f>X320</f>
        <v>361.76</v>
      </c>
      <c r="J321" s="105">
        <f>Y320</f>
        <v>48524</v>
      </c>
      <c r="K321" s="105">
        <f t="shared" ref="K321" si="375">Z320</f>
        <v>480.65</v>
      </c>
      <c r="L321" s="105">
        <f t="shared" ref="L321" si="376">AA320</f>
        <v>0.17999999999999661</v>
      </c>
      <c r="M321" s="105">
        <f t="shared" ref="M321" si="377">AB320</f>
        <v>45002.5</v>
      </c>
      <c r="N321" s="105">
        <f t="shared" ref="N321" si="378">AC320</f>
        <v>8245.4096990740745</v>
      </c>
      <c r="P321" s="21" t="str">
        <f>IF(A321&lt;=$B$298,"A","B")</f>
        <v>A</v>
      </c>
      <c r="Q321" s="85">
        <f t="shared" ref="Q321:Q325" si="379">IF($P321="B",B321,0)</f>
        <v>0</v>
      </c>
      <c r="R321" s="85">
        <f t="shared" ref="R321:R336" si="380">IF($P321="B",C321,0)</f>
        <v>0</v>
      </c>
      <c r="S321" s="85">
        <f t="shared" ref="S321:S336" si="381">IF($P321="B",D321,0)</f>
        <v>0</v>
      </c>
      <c r="T321" s="85">
        <f t="shared" ref="T321:T336" si="382">IF($P321="B",E321,0)</f>
        <v>0</v>
      </c>
      <c r="U321" s="85">
        <f t="shared" ref="U321:U336" si="383">IF($P321="B",F321,0)</f>
        <v>0</v>
      </c>
      <c r="V321" s="85">
        <f t="shared" ref="V321:V336" si="384">IF($P321="B",G321,0)</f>
        <v>0</v>
      </c>
      <c r="W321" s="33"/>
      <c r="X321" s="85">
        <f>IF($P321="A",B321,0)</f>
        <v>22</v>
      </c>
      <c r="Y321" s="85">
        <f t="shared" ref="Y321:Y336" si="385">IF($P321="A",C321,0)</f>
        <v>53</v>
      </c>
      <c r="Z321" s="85">
        <f t="shared" ref="Z321:Z336" si="386">IF($P321="A",D321,0)</f>
        <v>3.85</v>
      </c>
      <c r="AA321" s="85">
        <f t="shared" ref="AA321:AA336" si="387">IF($P321="A",E321,0)</f>
        <v>0</v>
      </c>
      <c r="AB321" s="85">
        <f t="shared" ref="AB321:AB336" si="388">IF($P321="A",F321,0)</f>
        <v>-1.5</v>
      </c>
      <c r="AC321" s="85">
        <f t="shared" ref="AC321:AC336" si="389">IF($P321="A",G321,0)</f>
        <v>78</v>
      </c>
    </row>
    <row r="322" spans="1:29" x14ac:dyDescent="0.3">
      <c r="A322" s="67">
        <v>-192</v>
      </c>
      <c r="B322" s="85">
        <v>20.07</v>
      </c>
      <c r="C322" s="85">
        <v>65</v>
      </c>
      <c r="D322" s="85">
        <v>4.6500000000000004</v>
      </c>
      <c r="E322" s="85">
        <v>0</v>
      </c>
      <c r="F322" s="85">
        <v>-1.5</v>
      </c>
      <c r="G322" s="85">
        <v>105</v>
      </c>
      <c r="H322" s="113"/>
      <c r="P322" s="21" t="str">
        <f t="shared" ref="P322:P336" si="390">IF(A322&lt;=$B$298,"A","B")</f>
        <v>A</v>
      </c>
      <c r="Q322" s="85">
        <f t="shared" si="379"/>
        <v>0</v>
      </c>
      <c r="R322" s="85">
        <f t="shared" si="380"/>
        <v>0</v>
      </c>
      <c r="S322" s="85">
        <f t="shared" si="381"/>
        <v>0</v>
      </c>
      <c r="T322" s="85">
        <f t="shared" si="382"/>
        <v>0</v>
      </c>
      <c r="U322" s="85">
        <f t="shared" si="383"/>
        <v>0</v>
      </c>
      <c r="V322" s="85">
        <f t="shared" si="384"/>
        <v>0</v>
      </c>
      <c r="W322" s="33"/>
      <c r="X322" s="85">
        <f t="shared" ref="X322:X336" si="391">IF($P322="A",B322,0)</f>
        <v>20.07</v>
      </c>
      <c r="Y322" s="85">
        <f t="shared" si="385"/>
        <v>65</v>
      </c>
      <c r="Z322" s="85">
        <f t="shared" si="386"/>
        <v>4.6500000000000004</v>
      </c>
      <c r="AA322" s="85">
        <f t="shared" si="387"/>
        <v>0</v>
      </c>
      <c r="AB322" s="85">
        <f t="shared" si="388"/>
        <v>-1.5</v>
      </c>
      <c r="AC322" s="85">
        <f t="shared" si="389"/>
        <v>105</v>
      </c>
    </row>
    <row r="323" spans="1:29" x14ac:dyDescent="0.3">
      <c r="A323" s="67">
        <v>-221</v>
      </c>
      <c r="B323" s="85">
        <v>18.22</v>
      </c>
      <c r="C323" s="85">
        <v>83</v>
      </c>
      <c r="D323" s="85">
        <v>5.95</v>
      </c>
      <c r="E323" s="85">
        <v>0</v>
      </c>
      <c r="F323" s="85">
        <v>-2</v>
      </c>
      <c r="G323" s="85">
        <v>147.5</v>
      </c>
      <c r="H323" s="113"/>
      <c r="P323" s="21" t="str">
        <f t="shared" si="390"/>
        <v>A</v>
      </c>
      <c r="Q323" s="85">
        <f t="shared" si="379"/>
        <v>0</v>
      </c>
      <c r="R323" s="85">
        <f t="shared" si="380"/>
        <v>0</v>
      </c>
      <c r="S323" s="85">
        <f t="shared" si="381"/>
        <v>0</v>
      </c>
      <c r="T323" s="85">
        <f t="shared" si="382"/>
        <v>0</v>
      </c>
      <c r="U323" s="85">
        <f t="shared" si="383"/>
        <v>0</v>
      </c>
      <c r="V323" s="85">
        <f t="shared" si="384"/>
        <v>0</v>
      </c>
      <c r="W323" s="33"/>
      <c r="X323" s="85">
        <f t="shared" si="391"/>
        <v>18.22</v>
      </c>
      <c r="Y323" s="85">
        <f t="shared" si="385"/>
        <v>83</v>
      </c>
      <c r="Z323" s="85">
        <f t="shared" si="386"/>
        <v>5.95</v>
      </c>
      <c r="AA323" s="85">
        <f t="shared" si="387"/>
        <v>0</v>
      </c>
      <c r="AB323" s="85">
        <f t="shared" si="388"/>
        <v>-2</v>
      </c>
      <c r="AC323" s="85">
        <f t="shared" si="389"/>
        <v>147.5</v>
      </c>
    </row>
    <row r="324" spans="1:29" x14ac:dyDescent="0.3">
      <c r="A324" s="67">
        <v>-272.5</v>
      </c>
      <c r="B324" s="85">
        <v>16.66</v>
      </c>
      <c r="C324" s="85">
        <v>112.99999999999999</v>
      </c>
      <c r="D324" s="85">
        <v>8.6</v>
      </c>
      <c r="E324" s="85">
        <v>3.9999999999999147E-2</v>
      </c>
      <c r="F324" s="85">
        <v>-3.5000000000000004</v>
      </c>
      <c r="G324" s="85">
        <v>219.5</v>
      </c>
      <c r="H324" s="113"/>
      <c r="P324" s="21" t="str">
        <f t="shared" si="390"/>
        <v>A</v>
      </c>
      <c r="Q324" s="85">
        <f t="shared" si="379"/>
        <v>0</v>
      </c>
      <c r="R324" s="85">
        <f t="shared" si="380"/>
        <v>0</v>
      </c>
      <c r="S324" s="85">
        <f t="shared" si="381"/>
        <v>0</v>
      </c>
      <c r="T324" s="85">
        <f t="shared" si="382"/>
        <v>0</v>
      </c>
      <c r="U324" s="85">
        <f t="shared" si="383"/>
        <v>0</v>
      </c>
      <c r="V324" s="85">
        <f t="shared" si="384"/>
        <v>0</v>
      </c>
      <c r="W324" s="33"/>
      <c r="X324" s="85">
        <f t="shared" si="391"/>
        <v>16.66</v>
      </c>
      <c r="Y324" s="85">
        <f t="shared" si="385"/>
        <v>112.99999999999999</v>
      </c>
      <c r="Z324" s="85">
        <f t="shared" si="386"/>
        <v>8.6</v>
      </c>
      <c r="AA324" s="85">
        <f t="shared" si="387"/>
        <v>3.9999999999999147E-2</v>
      </c>
      <c r="AB324" s="85">
        <f t="shared" si="388"/>
        <v>-3.5000000000000004</v>
      </c>
      <c r="AC324" s="85">
        <f t="shared" si="389"/>
        <v>219.5</v>
      </c>
    </row>
    <row r="325" spans="1:29" x14ac:dyDescent="0.3">
      <c r="A325" s="67">
        <v>-339</v>
      </c>
      <c r="B325" s="85">
        <v>15.17</v>
      </c>
      <c r="C325" s="85">
        <v>157</v>
      </c>
      <c r="D325" s="85">
        <v>13.1</v>
      </c>
      <c r="E325" s="85">
        <v>3.9999999999999147E-2</v>
      </c>
      <c r="F325" s="85">
        <v>-5</v>
      </c>
      <c r="G325" s="85">
        <v>334.5</v>
      </c>
      <c r="H325" s="113"/>
      <c r="P325" s="21" t="str">
        <f t="shared" si="390"/>
        <v>A</v>
      </c>
      <c r="Q325" s="85">
        <f t="shared" si="379"/>
        <v>0</v>
      </c>
      <c r="R325" s="85">
        <f t="shared" si="380"/>
        <v>0</v>
      </c>
      <c r="S325" s="85">
        <f t="shared" si="381"/>
        <v>0</v>
      </c>
      <c r="T325" s="85">
        <f t="shared" si="382"/>
        <v>0</v>
      </c>
      <c r="U325" s="85">
        <f t="shared" si="383"/>
        <v>0</v>
      </c>
      <c r="V325" s="85">
        <f t="shared" si="384"/>
        <v>0</v>
      </c>
      <c r="W325" s="33"/>
      <c r="X325" s="85">
        <f t="shared" si="391"/>
        <v>15.17</v>
      </c>
      <c r="Y325" s="85">
        <f t="shared" si="385"/>
        <v>157</v>
      </c>
      <c r="Z325" s="85">
        <f t="shared" si="386"/>
        <v>13.1</v>
      </c>
      <c r="AA325" s="85">
        <f t="shared" si="387"/>
        <v>3.9999999999999147E-2</v>
      </c>
      <c r="AB325" s="85">
        <f t="shared" si="388"/>
        <v>-5</v>
      </c>
      <c r="AC325" s="85">
        <f t="shared" si="389"/>
        <v>334.5</v>
      </c>
    </row>
    <row r="326" spans="1:29" x14ac:dyDescent="0.3">
      <c r="A326" s="67">
        <v>-424</v>
      </c>
      <c r="B326" s="85">
        <v>13.87</v>
      </c>
      <c r="C326" s="85">
        <v>219</v>
      </c>
      <c r="D326" s="85">
        <v>21.65</v>
      </c>
      <c r="E326" s="85">
        <v>0</v>
      </c>
      <c r="F326" s="85">
        <v>-8.5</v>
      </c>
      <c r="G326" s="85">
        <v>510.5</v>
      </c>
      <c r="H326" s="113"/>
      <c r="P326" s="21" t="str">
        <f t="shared" si="390"/>
        <v>A</v>
      </c>
      <c r="Q326" s="85">
        <f>IF($P326="B",B326,0)</f>
        <v>0</v>
      </c>
      <c r="R326" s="85">
        <f t="shared" si="380"/>
        <v>0</v>
      </c>
      <c r="S326" s="85">
        <f t="shared" si="381"/>
        <v>0</v>
      </c>
      <c r="T326" s="85">
        <f t="shared" si="382"/>
        <v>0</v>
      </c>
      <c r="U326" s="85">
        <f t="shared" si="383"/>
        <v>0</v>
      </c>
      <c r="V326" s="85">
        <f t="shared" si="384"/>
        <v>0</v>
      </c>
      <c r="W326" s="33"/>
      <c r="X326" s="85">
        <f t="shared" si="391"/>
        <v>13.87</v>
      </c>
      <c r="Y326" s="85">
        <f t="shared" si="385"/>
        <v>219</v>
      </c>
      <c r="Z326" s="85">
        <f t="shared" si="386"/>
        <v>21.65</v>
      </c>
      <c r="AA326" s="85">
        <f t="shared" si="387"/>
        <v>0</v>
      </c>
      <c r="AB326" s="85">
        <f t="shared" si="388"/>
        <v>-8.5</v>
      </c>
      <c r="AC326" s="85">
        <f t="shared" si="389"/>
        <v>510.5</v>
      </c>
    </row>
    <row r="327" spans="1:29" x14ac:dyDescent="0.3">
      <c r="A327" s="67">
        <v>-512</v>
      </c>
      <c r="B327" s="85">
        <v>12.93</v>
      </c>
      <c r="C327" s="85">
        <v>294</v>
      </c>
      <c r="D327" s="85">
        <v>38.85</v>
      </c>
      <c r="E327" s="85">
        <v>0</v>
      </c>
      <c r="F327" s="85">
        <v>-14.000000000000002</v>
      </c>
      <c r="G327" s="85">
        <v>733.99999999999989</v>
      </c>
      <c r="H327" s="113"/>
      <c r="P327" s="21" t="str">
        <f t="shared" si="390"/>
        <v>A</v>
      </c>
      <c r="Q327" s="85">
        <f t="shared" ref="Q327:Q336" si="392">IF($P327="B",B327,0)</f>
        <v>0</v>
      </c>
      <c r="R327" s="85">
        <f t="shared" si="380"/>
        <v>0</v>
      </c>
      <c r="S327" s="85">
        <f t="shared" si="381"/>
        <v>0</v>
      </c>
      <c r="T327" s="85">
        <f t="shared" si="382"/>
        <v>0</v>
      </c>
      <c r="U327" s="85">
        <f t="shared" si="383"/>
        <v>0</v>
      </c>
      <c r="V327" s="85">
        <f t="shared" si="384"/>
        <v>0</v>
      </c>
      <c r="W327" s="33"/>
      <c r="X327" s="85">
        <f t="shared" si="391"/>
        <v>12.93</v>
      </c>
      <c r="Y327" s="85">
        <f t="shared" si="385"/>
        <v>294</v>
      </c>
      <c r="Z327" s="85">
        <f t="shared" si="386"/>
        <v>38.85</v>
      </c>
      <c r="AA327" s="85">
        <f t="shared" si="387"/>
        <v>0</v>
      </c>
      <c r="AB327" s="85">
        <f t="shared" si="388"/>
        <v>-14.000000000000002</v>
      </c>
      <c r="AC327" s="85">
        <f t="shared" si="389"/>
        <v>733.99999999999989</v>
      </c>
    </row>
    <row r="328" spans="1:29" x14ac:dyDescent="0.3">
      <c r="A328" s="67">
        <v>-554</v>
      </c>
      <c r="B328" s="85">
        <v>12.54</v>
      </c>
      <c r="C328" s="85">
        <v>346.5</v>
      </c>
      <c r="D328" s="85">
        <v>72.05</v>
      </c>
      <c r="E328" s="85">
        <v>0</v>
      </c>
      <c r="F328" s="85">
        <v>-22</v>
      </c>
      <c r="G328" s="85">
        <v>892.5</v>
      </c>
      <c r="H328" s="113"/>
      <c r="P328" s="21" t="str">
        <f t="shared" si="390"/>
        <v>A</v>
      </c>
      <c r="Q328" s="85">
        <f t="shared" si="392"/>
        <v>0</v>
      </c>
      <c r="R328" s="85">
        <f t="shared" si="380"/>
        <v>0</v>
      </c>
      <c r="S328" s="85">
        <f t="shared" si="381"/>
        <v>0</v>
      </c>
      <c r="T328" s="85">
        <f t="shared" si="382"/>
        <v>0</v>
      </c>
      <c r="U328" s="85">
        <f t="shared" si="383"/>
        <v>0</v>
      </c>
      <c r="V328" s="85">
        <f t="shared" si="384"/>
        <v>0</v>
      </c>
      <c r="W328" s="33"/>
      <c r="X328" s="85">
        <f t="shared" si="391"/>
        <v>12.54</v>
      </c>
      <c r="Y328" s="85">
        <f t="shared" si="385"/>
        <v>346.5</v>
      </c>
      <c r="Z328" s="85">
        <f t="shared" si="386"/>
        <v>72.05</v>
      </c>
      <c r="AA328" s="85">
        <f t="shared" si="387"/>
        <v>0</v>
      </c>
      <c r="AB328" s="85">
        <f t="shared" si="388"/>
        <v>-22</v>
      </c>
      <c r="AC328" s="85">
        <f t="shared" si="389"/>
        <v>892.5</v>
      </c>
    </row>
    <row r="329" spans="1:29" x14ac:dyDescent="0.3">
      <c r="A329" s="67">
        <v>-3122.5</v>
      </c>
      <c r="B329" s="85">
        <v>209.07999999999998</v>
      </c>
      <c r="C329" s="85">
        <v>1444.5</v>
      </c>
      <c r="D329" s="85">
        <v>177.34999999999997</v>
      </c>
      <c r="E329" s="85">
        <v>9.9999999999998312E-2</v>
      </c>
      <c r="F329" s="85">
        <v>-60.5</v>
      </c>
      <c r="G329" s="85">
        <v>3165.5</v>
      </c>
      <c r="H329" s="113"/>
      <c r="P329" s="21" t="str">
        <f t="shared" si="390"/>
        <v>A</v>
      </c>
      <c r="Q329" s="85">
        <f t="shared" si="392"/>
        <v>0</v>
      </c>
      <c r="R329" s="85">
        <f t="shared" si="380"/>
        <v>0</v>
      </c>
      <c r="S329" s="85">
        <f t="shared" si="381"/>
        <v>0</v>
      </c>
      <c r="T329" s="85">
        <f t="shared" si="382"/>
        <v>0</v>
      </c>
      <c r="U329" s="85">
        <f t="shared" si="383"/>
        <v>0</v>
      </c>
      <c r="V329" s="85">
        <f t="shared" si="384"/>
        <v>0</v>
      </c>
      <c r="W329" s="33"/>
      <c r="X329" s="85">
        <f t="shared" si="391"/>
        <v>209.07999999999998</v>
      </c>
      <c r="Y329" s="85">
        <f t="shared" si="385"/>
        <v>1444.5</v>
      </c>
      <c r="Z329" s="85">
        <f t="shared" si="386"/>
        <v>177.34999999999997</v>
      </c>
      <c r="AA329" s="85">
        <f t="shared" si="387"/>
        <v>9.9999999999998312E-2</v>
      </c>
      <c r="AB329" s="85">
        <f t="shared" si="388"/>
        <v>-60.5</v>
      </c>
      <c r="AC329" s="85">
        <f t="shared" si="389"/>
        <v>3165.5</v>
      </c>
    </row>
    <row r="330" spans="1:29" x14ac:dyDescent="0.3">
      <c r="A330" s="67"/>
      <c r="B330" s="85"/>
      <c r="C330" s="85"/>
      <c r="D330" s="85"/>
      <c r="E330" s="85"/>
      <c r="F330" s="85"/>
      <c r="G330" s="85"/>
      <c r="H330" s="113"/>
      <c r="P330" s="21" t="str">
        <f t="shared" si="390"/>
        <v>A</v>
      </c>
      <c r="Q330" s="85">
        <f t="shared" si="392"/>
        <v>0</v>
      </c>
      <c r="R330" s="85">
        <f t="shared" si="380"/>
        <v>0</v>
      </c>
      <c r="S330" s="85">
        <f t="shared" si="381"/>
        <v>0</v>
      </c>
      <c r="T330" s="85">
        <f t="shared" si="382"/>
        <v>0</v>
      </c>
      <c r="U330" s="85">
        <f t="shared" si="383"/>
        <v>0</v>
      </c>
      <c r="V330" s="85">
        <f t="shared" si="384"/>
        <v>0</v>
      </c>
      <c r="W330" s="33"/>
      <c r="X330" s="85">
        <f t="shared" si="391"/>
        <v>0</v>
      </c>
      <c r="Y330" s="85">
        <f t="shared" si="385"/>
        <v>0</v>
      </c>
      <c r="Z330" s="85">
        <f t="shared" si="386"/>
        <v>0</v>
      </c>
      <c r="AA330" s="85">
        <f t="shared" si="387"/>
        <v>0</v>
      </c>
      <c r="AB330" s="85">
        <f t="shared" si="388"/>
        <v>0</v>
      </c>
      <c r="AC330" s="85">
        <f t="shared" si="389"/>
        <v>0</v>
      </c>
    </row>
    <row r="331" spans="1:29" x14ac:dyDescent="0.3">
      <c r="A331" s="67"/>
      <c r="B331" s="85"/>
      <c r="C331" s="85" t="s">
        <v>4</v>
      </c>
      <c r="D331" s="85"/>
      <c r="E331" s="85"/>
      <c r="F331" s="85" t="s">
        <v>136</v>
      </c>
      <c r="G331" s="85" t="s">
        <v>6</v>
      </c>
      <c r="H331" s="113"/>
      <c r="P331" s="21" t="str">
        <f t="shared" si="390"/>
        <v>A</v>
      </c>
      <c r="Q331" s="85">
        <f t="shared" si="392"/>
        <v>0</v>
      </c>
      <c r="R331" s="85">
        <f t="shared" si="380"/>
        <v>0</v>
      </c>
      <c r="S331" s="85">
        <f t="shared" si="381"/>
        <v>0</v>
      </c>
      <c r="T331" s="85">
        <f t="shared" si="382"/>
        <v>0</v>
      </c>
      <c r="U331" s="85">
        <f t="shared" si="383"/>
        <v>0</v>
      </c>
      <c r="V331" s="85">
        <f t="shared" si="384"/>
        <v>0</v>
      </c>
      <c r="W331" s="33"/>
      <c r="X331" s="85">
        <f t="shared" si="391"/>
        <v>0</v>
      </c>
      <c r="Y331" s="85" t="str">
        <f t="shared" si="385"/>
        <v>EXPIRY</v>
      </c>
      <c r="Z331" s="85">
        <f t="shared" si="386"/>
        <v>0</v>
      </c>
      <c r="AA331" s="85">
        <f t="shared" si="387"/>
        <v>0</v>
      </c>
      <c r="AB331" s="85" t="str">
        <f t="shared" si="388"/>
        <v>DATE</v>
      </c>
      <c r="AC331" s="85" t="str">
        <f t="shared" si="389"/>
        <v>TIME</v>
      </c>
    </row>
    <row r="332" spans="1:29" x14ac:dyDescent="0.3">
      <c r="A332" s="67"/>
      <c r="B332" s="85"/>
      <c r="C332" s="220">
        <v>45078</v>
      </c>
      <c r="D332" s="85"/>
      <c r="E332" s="85"/>
      <c r="F332" s="220">
        <v>45075</v>
      </c>
      <c r="G332" s="85">
        <v>0.40969907407407408</v>
      </c>
      <c r="H332" s="113"/>
      <c r="P332" s="21" t="str">
        <f t="shared" si="390"/>
        <v>A</v>
      </c>
      <c r="Q332" s="85">
        <f t="shared" si="392"/>
        <v>0</v>
      </c>
      <c r="R332" s="85">
        <f t="shared" si="380"/>
        <v>0</v>
      </c>
      <c r="S332" s="85">
        <f t="shared" si="381"/>
        <v>0</v>
      </c>
      <c r="T332" s="85">
        <f t="shared" si="382"/>
        <v>0</v>
      </c>
      <c r="U332" s="85">
        <f t="shared" si="383"/>
        <v>0</v>
      </c>
      <c r="V332" s="85">
        <f t="shared" si="384"/>
        <v>0</v>
      </c>
      <c r="W332" s="33"/>
      <c r="X332" s="85">
        <f t="shared" si="391"/>
        <v>0</v>
      </c>
      <c r="Y332" s="85">
        <f t="shared" si="385"/>
        <v>45078</v>
      </c>
      <c r="Z332" s="85">
        <f t="shared" si="386"/>
        <v>0</v>
      </c>
      <c r="AA332" s="85">
        <f t="shared" si="387"/>
        <v>0</v>
      </c>
      <c r="AB332" s="85">
        <f t="shared" si="388"/>
        <v>45075</v>
      </c>
      <c r="AC332" s="85">
        <f t="shared" si="389"/>
        <v>0.40969907407407408</v>
      </c>
    </row>
    <row r="333" spans="1:29" x14ac:dyDescent="0.3">
      <c r="A333" s="67"/>
      <c r="B333" s="85"/>
      <c r="C333" s="85" t="s">
        <v>122</v>
      </c>
      <c r="D333" s="85" t="s">
        <v>123</v>
      </c>
      <c r="E333" s="85" t="s">
        <v>124</v>
      </c>
      <c r="F333" s="85" t="s">
        <v>125</v>
      </c>
      <c r="G333" s="85" t="s">
        <v>126</v>
      </c>
      <c r="H333" s="113"/>
      <c r="P333" s="21" t="str">
        <f t="shared" si="390"/>
        <v>A</v>
      </c>
      <c r="Q333" s="85">
        <f t="shared" si="392"/>
        <v>0</v>
      </c>
      <c r="R333" s="85">
        <f t="shared" si="380"/>
        <v>0</v>
      </c>
      <c r="S333" s="85">
        <f t="shared" si="381"/>
        <v>0</v>
      </c>
      <c r="T333" s="85">
        <f t="shared" si="382"/>
        <v>0</v>
      </c>
      <c r="U333" s="85">
        <f t="shared" si="383"/>
        <v>0</v>
      </c>
      <c r="V333" s="85">
        <f t="shared" si="384"/>
        <v>0</v>
      </c>
      <c r="W333" s="33"/>
      <c r="X333" s="85">
        <f t="shared" si="391"/>
        <v>0</v>
      </c>
      <c r="Y333" s="85" t="str">
        <f t="shared" si="385"/>
        <v>H</v>
      </c>
      <c r="Z333" s="85" t="str">
        <f t="shared" si="386"/>
        <v>I</v>
      </c>
      <c r="AA333" s="85" t="str">
        <f t="shared" si="387"/>
        <v>M</v>
      </c>
      <c r="AB333" s="85" t="str">
        <f t="shared" si="388"/>
        <v>G</v>
      </c>
      <c r="AC333" s="85" t="str">
        <f t="shared" si="389"/>
        <v>L</v>
      </c>
    </row>
    <row r="334" spans="1:29" x14ac:dyDescent="0.3">
      <c r="A334" s="67" t="s">
        <v>112</v>
      </c>
      <c r="B334" s="85" t="s">
        <v>32</v>
      </c>
      <c r="C334" s="85" t="s">
        <v>113</v>
      </c>
      <c r="D334" s="85" t="s">
        <v>33</v>
      </c>
      <c r="E334" s="85" t="s">
        <v>155</v>
      </c>
      <c r="F334" s="85" t="s">
        <v>114</v>
      </c>
      <c r="G334" s="85" t="s">
        <v>115</v>
      </c>
      <c r="H334" s="113"/>
      <c r="P334" s="21" t="str">
        <f t="shared" si="390"/>
        <v>B</v>
      </c>
      <c r="Q334" s="85" t="str">
        <f t="shared" si="392"/>
        <v>IV_CE</v>
      </c>
      <c r="R334" s="85" t="str">
        <f t="shared" si="380"/>
        <v>V_CE</v>
      </c>
      <c r="S334" s="85" t="str">
        <f t="shared" si="381"/>
        <v>LTP_CE</v>
      </c>
      <c r="T334" s="85" t="str">
        <f t="shared" si="382"/>
        <v>DIFF_CE</v>
      </c>
      <c r="U334" s="85" t="str">
        <f t="shared" si="383"/>
        <v>D_CE</v>
      </c>
      <c r="V334" s="85" t="str">
        <f t="shared" si="384"/>
        <v>G_CE</v>
      </c>
      <c r="W334" s="33"/>
      <c r="X334" s="85">
        <f t="shared" si="391"/>
        <v>0</v>
      </c>
      <c r="Y334" s="85">
        <f t="shared" si="385"/>
        <v>0</v>
      </c>
      <c r="Z334" s="85">
        <f t="shared" si="386"/>
        <v>0</v>
      </c>
      <c r="AA334" s="85">
        <f t="shared" si="387"/>
        <v>0</v>
      </c>
      <c r="AB334" s="85">
        <f t="shared" si="388"/>
        <v>0</v>
      </c>
      <c r="AC334" s="85">
        <f t="shared" si="389"/>
        <v>0</v>
      </c>
    </row>
    <row r="335" spans="1:29" x14ac:dyDescent="0.3">
      <c r="A335" s="67">
        <v>-714.5</v>
      </c>
      <c r="B335" s="85">
        <v>10.73</v>
      </c>
      <c r="C335" s="85">
        <v>345</v>
      </c>
      <c r="D335" s="85">
        <v>90.85</v>
      </c>
      <c r="E335" s="85">
        <v>0</v>
      </c>
      <c r="F335" s="85">
        <v>28.499999999999996</v>
      </c>
      <c r="G335" s="85">
        <v>1047</v>
      </c>
      <c r="H335" s="113"/>
      <c r="P335" s="21" t="str">
        <f t="shared" si="390"/>
        <v>A</v>
      </c>
      <c r="Q335" s="85">
        <f t="shared" si="392"/>
        <v>0</v>
      </c>
      <c r="R335" s="85">
        <f t="shared" si="380"/>
        <v>0</v>
      </c>
      <c r="S335" s="85">
        <f t="shared" si="381"/>
        <v>0</v>
      </c>
      <c r="T335" s="85">
        <f t="shared" si="382"/>
        <v>0</v>
      </c>
      <c r="U335" s="85">
        <f t="shared" si="383"/>
        <v>0</v>
      </c>
      <c r="V335" s="85">
        <f t="shared" si="384"/>
        <v>0</v>
      </c>
      <c r="W335" s="33"/>
      <c r="X335" s="85">
        <f t="shared" si="391"/>
        <v>10.73</v>
      </c>
      <c r="Y335" s="85">
        <f t="shared" si="385"/>
        <v>345</v>
      </c>
      <c r="Z335" s="85">
        <f t="shared" si="386"/>
        <v>90.85</v>
      </c>
      <c r="AA335" s="85">
        <f t="shared" si="387"/>
        <v>0</v>
      </c>
      <c r="AB335" s="85">
        <f t="shared" si="388"/>
        <v>28.499999999999996</v>
      </c>
      <c r="AC335" s="85">
        <f t="shared" si="389"/>
        <v>1047</v>
      </c>
    </row>
    <row r="336" spans="1:29" x14ac:dyDescent="0.3">
      <c r="A336" s="67">
        <v>-618</v>
      </c>
      <c r="B336" s="85">
        <v>10.49</v>
      </c>
      <c r="C336" s="85">
        <v>326</v>
      </c>
      <c r="D336" s="85">
        <v>43.75</v>
      </c>
      <c r="E336" s="85">
        <v>0</v>
      </c>
      <c r="F336" s="85">
        <v>17.5</v>
      </c>
      <c r="G336" s="85">
        <v>1011</v>
      </c>
      <c r="H336" s="113"/>
      <c r="P336" s="21" t="str">
        <f t="shared" si="390"/>
        <v>A</v>
      </c>
      <c r="Q336" s="85">
        <f t="shared" si="392"/>
        <v>0</v>
      </c>
      <c r="R336" s="85">
        <f t="shared" si="380"/>
        <v>0</v>
      </c>
      <c r="S336" s="85">
        <f t="shared" si="381"/>
        <v>0</v>
      </c>
      <c r="T336" s="85">
        <f t="shared" si="382"/>
        <v>0</v>
      </c>
      <c r="U336" s="85">
        <f t="shared" si="383"/>
        <v>0</v>
      </c>
      <c r="V336" s="85">
        <f t="shared" si="384"/>
        <v>0</v>
      </c>
      <c r="W336" s="33"/>
      <c r="X336" s="85">
        <f t="shared" si="391"/>
        <v>10.49</v>
      </c>
      <c r="Y336" s="85">
        <f t="shared" si="385"/>
        <v>326</v>
      </c>
      <c r="Z336" s="85">
        <f t="shared" si="386"/>
        <v>43.75</v>
      </c>
      <c r="AA336" s="85">
        <f t="shared" si="387"/>
        <v>0</v>
      </c>
      <c r="AB336" s="85">
        <f t="shared" si="388"/>
        <v>17.5</v>
      </c>
      <c r="AC336" s="85">
        <f t="shared" si="389"/>
        <v>1011</v>
      </c>
    </row>
    <row r="337" spans="1:29" x14ac:dyDescent="0.3">
      <c r="A337" s="68">
        <v>-417</v>
      </c>
      <c r="B337" s="87">
        <v>10.47</v>
      </c>
      <c r="C337" s="87">
        <v>229.5</v>
      </c>
      <c r="D337" s="87">
        <v>17.8</v>
      </c>
      <c r="E337" s="87">
        <v>1.9999999999999574E-2</v>
      </c>
      <c r="F337" s="87">
        <v>9</v>
      </c>
      <c r="G337" s="87">
        <v>714</v>
      </c>
      <c r="H337" s="114"/>
      <c r="I337" s="105">
        <f>Q337</f>
        <v>0</v>
      </c>
      <c r="J337" s="105">
        <f>R337</f>
        <v>0</v>
      </c>
      <c r="K337" s="105">
        <f t="shared" ref="K337" si="393">S337</f>
        <v>0</v>
      </c>
      <c r="L337" s="105">
        <f t="shared" ref="L337" si="394">T337</f>
        <v>0</v>
      </c>
      <c r="M337" s="105">
        <f t="shared" ref="M337" si="395">U337</f>
        <v>0</v>
      </c>
      <c r="N337" s="105">
        <f t="shared" ref="N337" si="396">V337</f>
        <v>0</v>
      </c>
      <c r="P337" s="21"/>
      <c r="Q337" s="106">
        <f t="shared" ref="Q337:V337" si="397">+SUM(Q321:Q336)</f>
        <v>0</v>
      </c>
      <c r="R337" s="106">
        <f t="shared" si="397"/>
        <v>0</v>
      </c>
      <c r="S337" s="106">
        <f t="shared" si="397"/>
        <v>0</v>
      </c>
      <c r="T337" s="106">
        <f t="shared" si="397"/>
        <v>0</v>
      </c>
      <c r="U337" s="106">
        <f t="shared" si="397"/>
        <v>0</v>
      </c>
      <c r="V337" s="106">
        <f t="shared" si="397"/>
        <v>0</v>
      </c>
      <c r="W337" s="33"/>
      <c r="X337" s="33"/>
      <c r="Y337" s="33"/>
      <c r="Z337" s="33"/>
      <c r="AA337" s="33"/>
      <c r="AB337" s="33"/>
      <c r="AC337" s="33"/>
    </row>
    <row r="338" spans="1:29" x14ac:dyDescent="0.3">
      <c r="A338">
        <v>-245.5</v>
      </c>
      <c r="B338">
        <v>10.95</v>
      </c>
      <c r="C338">
        <v>133</v>
      </c>
      <c r="D338">
        <v>7.15</v>
      </c>
      <c r="E338">
        <v>0</v>
      </c>
      <c r="F338">
        <v>4</v>
      </c>
      <c r="G338">
        <v>395</v>
      </c>
    </row>
    <row r="339" spans="1:29" x14ac:dyDescent="0.3">
      <c r="A339" s="69">
        <v>-162</v>
      </c>
      <c r="B339" s="69">
        <v>12.15</v>
      </c>
      <c r="C339" s="69">
        <v>80.5</v>
      </c>
      <c r="D339" s="97">
        <v>3.7</v>
      </c>
      <c r="E339" s="97">
        <v>-4.9999999999999822E-2</v>
      </c>
      <c r="F339" s="69">
        <v>2</v>
      </c>
      <c r="G339" s="69">
        <v>215.5</v>
      </c>
      <c r="H339" s="82"/>
    </row>
    <row r="340" spans="1:29" x14ac:dyDescent="0.3">
      <c r="A340" s="94">
        <v>-116.5</v>
      </c>
      <c r="B340" s="83">
        <v>13.55</v>
      </c>
      <c r="C340" s="95">
        <v>52.5</v>
      </c>
      <c r="D340" s="95">
        <v>2.2999999999999998</v>
      </c>
      <c r="E340" s="33">
        <v>-1.0000000000000231E-2</v>
      </c>
      <c r="F340" s="98">
        <v>1.5</v>
      </c>
      <c r="G340" s="96">
        <v>126.50000000000001</v>
      </c>
      <c r="H340" s="112"/>
    </row>
    <row r="341" spans="1:29" x14ac:dyDescent="0.3">
      <c r="A341" s="91">
        <v>-85</v>
      </c>
      <c r="B341" s="92">
        <v>14.89</v>
      </c>
      <c r="C341" s="92">
        <v>35</v>
      </c>
      <c r="D341" s="92">
        <v>1.5</v>
      </c>
      <c r="E341" s="92">
        <v>1.0000000000000009E-2</v>
      </c>
      <c r="F341" s="92">
        <v>1</v>
      </c>
      <c r="G341" s="92">
        <v>77</v>
      </c>
      <c r="H341" s="92"/>
    </row>
    <row r="342" spans="1:29" x14ac:dyDescent="0.3">
      <c r="A342" s="68">
        <v>-77.5</v>
      </c>
      <c r="B342" s="68">
        <v>16.72</v>
      </c>
      <c r="C342" s="68">
        <v>28.499999999999996</v>
      </c>
      <c r="D342" s="68">
        <v>1.3</v>
      </c>
      <c r="E342" s="68">
        <v>1.0000000000000009E-2</v>
      </c>
      <c r="F342" s="68">
        <v>0.5</v>
      </c>
      <c r="G342" s="68">
        <v>56</v>
      </c>
      <c r="H342" s="82"/>
      <c r="P342" s="21"/>
      <c r="Q342" s="106">
        <f>+SUM(Q343:Q358)</f>
        <v>403.86999999999995</v>
      </c>
      <c r="R342" s="106">
        <f t="shared" ref="R342" si="398">+SUM(R343:R358)</f>
        <v>2156</v>
      </c>
      <c r="S342" s="106">
        <f t="shared" ref="S342" si="399">+SUM(S343:S358)</f>
        <v>240.9</v>
      </c>
      <c r="T342" s="106">
        <f t="shared" ref="T342" si="400">+SUM(T343:T358)</f>
        <v>1.3322676295501878E-15</v>
      </c>
      <c r="U342" s="106">
        <f t="shared" ref="U342" si="401">+SUM(U343:U358)</f>
        <v>41</v>
      </c>
      <c r="V342" s="106">
        <f t="shared" ref="V342" si="402">+SUM(V343:V358)</f>
        <v>5396</v>
      </c>
      <c r="W342" s="33"/>
      <c r="X342" s="33"/>
      <c r="Y342" s="33"/>
      <c r="Z342" s="33"/>
      <c r="AA342" s="33"/>
      <c r="AB342" s="33"/>
      <c r="AC342" s="33"/>
    </row>
    <row r="343" spans="1:29" x14ac:dyDescent="0.3">
      <c r="A343" s="67">
        <v>-66.5</v>
      </c>
      <c r="B343" s="85">
        <v>18.309999999999999</v>
      </c>
      <c r="C343" s="85">
        <v>22.5</v>
      </c>
      <c r="D343" s="85">
        <v>1</v>
      </c>
      <c r="E343" s="85">
        <v>-4.0000000000000036E-2</v>
      </c>
      <c r="F343" s="85">
        <v>0.5</v>
      </c>
      <c r="G343" s="85">
        <v>40</v>
      </c>
      <c r="H343" s="113"/>
      <c r="I343" s="105">
        <f t="shared" ref="I343:N343" si="403">Q342</f>
        <v>403.86999999999995</v>
      </c>
      <c r="J343" s="105">
        <f t="shared" si="403"/>
        <v>2156</v>
      </c>
      <c r="K343" s="105">
        <f t="shared" si="403"/>
        <v>240.9</v>
      </c>
      <c r="L343" s="105">
        <f t="shared" si="403"/>
        <v>1.3322676295501878E-15</v>
      </c>
      <c r="M343" s="105">
        <f t="shared" si="403"/>
        <v>41</v>
      </c>
      <c r="N343" s="105">
        <f t="shared" si="403"/>
        <v>5396</v>
      </c>
      <c r="P343" s="21" t="str">
        <f>IF(A343&gt;=$B$340,"A","B")</f>
        <v>B</v>
      </c>
      <c r="Q343" s="85">
        <f t="shared" ref="Q343:Q347" si="404">IF($P343="B",B343,0)</f>
        <v>18.309999999999999</v>
      </c>
      <c r="R343" s="85">
        <f t="shared" ref="R343:R358" si="405">IF($P343="B",C343,0)</f>
        <v>22.5</v>
      </c>
      <c r="S343" s="85">
        <f t="shared" ref="S343:S358" si="406">IF($P343="B",D343,0)</f>
        <v>1</v>
      </c>
      <c r="T343" s="85">
        <f t="shared" ref="T343:T358" si="407">IF($P343="B",E343,0)</f>
        <v>-4.0000000000000036E-2</v>
      </c>
      <c r="U343" s="85">
        <f t="shared" ref="U343:U358" si="408">IF($P343="B",F343,0)</f>
        <v>0.5</v>
      </c>
      <c r="V343" s="85">
        <f t="shared" ref="V343:V358" si="409">IF($P343="B",G343,0)</f>
        <v>40</v>
      </c>
      <c r="W343" s="33"/>
      <c r="X343" s="85">
        <f>IF($P343="A",B343,0)</f>
        <v>0</v>
      </c>
      <c r="Y343" s="85">
        <f t="shared" ref="Y343:Y358" si="410">IF($P343="A",C343,0)</f>
        <v>0</v>
      </c>
      <c r="Z343" s="85">
        <f t="shared" ref="Z343:Z358" si="411">IF($P343="A",D343,0)</f>
        <v>0</v>
      </c>
      <c r="AA343" s="85">
        <f t="shared" ref="AA343:AA358" si="412">IF($P343="A",E343,0)</f>
        <v>0</v>
      </c>
      <c r="AB343" s="85">
        <f t="shared" ref="AB343:AB358" si="413">IF($P343="A",F343,0)</f>
        <v>0</v>
      </c>
      <c r="AC343" s="85">
        <f t="shared" ref="AC343:AC358" si="414">IF($P343="A",G343,0)</f>
        <v>0</v>
      </c>
    </row>
    <row r="344" spans="1:29" x14ac:dyDescent="0.3">
      <c r="A344" s="67">
        <v>-61</v>
      </c>
      <c r="B344" s="85">
        <v>20.02</v>
      </c>
      <c r="C344" s="85">
        <v>19</v>
      </c>
      <c r="D344" s="85">
        <v>0.9</v>
      </c>
      <c r="E344" s="85">
        <v>-2.0000000000000018E-2</v>
      </c>
      <c r="F344" s="85">
        <v>0.5</v>
      </c>
      <c r="G344" s="85">
        <v>31.000000000000004</v>
      </c>
      <c r="H344" s="113"/>
      <c r="P344" s="21" t="str">
        <f t="shared" ref="P344:P358" si="415">IF(A344&gt;=$B$340,"A","B")</f>
        <v>B</v>
      </c>
      <c r="Q344" s="85">
        <f t="shared" si="404"/>
        <v>20.02</v>
      </c>
      <c r="R344" s="85">
        <f t="shared" si="405"/>
        <v>19</v>
      </c>
      <c r="S344" s="85">
        <f t="shared" si="406"/>
        <v>0.9</v>
      </c>
      <c r="T344" s="85">
        <f t="shared" si="407"/>
        <v>-2.0000000000000018E-2</v>
      </c>
      <c r="U344" s="85">
        <f t="shared" si="408"/>
        <v>0.5</v>
      </c>
      <c r="V344" s="85">
        <f t="shared" si="409"/>
        <v>31.000000000000004</v>
      </c>
      <c r="W344" s="33"/>
      <c r="X344" s="85">
        <f t="shared" ref="X344:X358" si="416">IF($P344="A",B344,0)</f>
        <v>0</v>
      </c>
      <c r="Y344" s="85">
        <f t="shared" si="410"/>
        <v>0</v>
      </c>
      <c r="Z344" s="85">
        <f t="shared" si="411"/>
        <v>0</v>
      </c>
      <c r="AA344" s="85">
        <f t="shared" si="412"/>
        <v>0</v>
      </c>
      <c r="AB344" s="85">
        <f t="shared" si="413"/>
        <v>0</v>
      </c>
      <c r="AC344" s="85">
        <f t="shared" si="414"/>
        <v>0</v>
      </c>
    </row>
    <row r="345" spans="1:29" x14ac:dyDescent="0.3">
      <c r="A345" s="67">
        <v>-52.5</v>
      </c>
      <c r="B345" s="85">
        <v>21.48</v>
      </c>
      <c r="C345" s="85">
        <v>15.5</v>
      </c>
      <c r="D345" s="85">
        <v>0.8</v>
      </c>
      <c r="E345" s="85">
        <v>5.0000000000000044E-2</v>
      </c>
      <c r="F345" s="85">
        <v>0.5</v>
      </c>
      <c r="G345" s="85">
        <v>23.499999999999996</v>
      </c>
      <c r="H345" s="113"/>
      <c r="P345" s="21" t="str">
        <f t="shared" si="415"/>
        <v>B</v>
      </c>
      <c r="Q345" s="85">
        <f t="shared" si="404"/>
        <v>21.48</v>
      </c>
      <c r="R345" s="85">
        <f t="shared" si="405"/>
        <v>15.5</v>
      </c>
      <c r="S345" s="85">
        <f t="shared" si="406"/>
        <v>0.8</v>
      </c>
      <c r="T345" s="85">
        <f t="shared" si="407"/>
        <v>5.0000000000000044E-2</v>
      </c>
      <c r="U345" s="85">
        <f t="shared" si="408"/>
        <v>0.5</v>
      </c>
      <c r="V345" s="85">
        <f t="shared" si="409"/>
        <v>23.499999999999996</v>
      </c>
      <c r="W345" s="33"/>
      <c r="X345" s="85">
        <f t="shared" si="416"/>
        <v>0</v>
      </c>
      <c r="Y345" s="85">
        <f t="shared" si="410"/>
        <v>0</v>
      </c>
      <c r="Z345" s="85">
        <f t="shared" si="411"/>
        <v>0</v>
      </c>
      <c r="AA345" s="85">
        <f t="shared" si="412"/>
        <v>0</v>
      </c>
      <c r="AB345" s="85">
        <f t="shared" si="413"/>
        <v>0</v>
      </c>
      <c r="AC345" s="85">
        <f t="shared" si="414"/>
        <v>0</v>
      </c>
    </row>
    <row r="346" spans="1:29" x14ac:dyDescent="0.3">
      <c r="A346" s="67">
        <v>-2616</v>
      </c>
      <c r="B346" s="85">
        <v>159.76</v>
      </c>
      <c r="C346" s="85">
        <v>1287</v>
      </c>
      <c r="D346" s="85">
        <v>171.05000000000004</v>
      </c>
      <c r="E346" s="85">
        <v>-3.0000000000000471E-2</v>
      </c>
      <c r="F346" s="85">
        <v>65.5</v>
      </c>
      <c r="G346" s="85">
        <v>3736.5</v>
      </c>
      <c r="H346" s="113"/>
      <c r="P346" s="21" t="str">
        <f t="shared" si="415"/>
        <v>B</v>
      </c>
      <c r="Q346" s="85">
        <f t="shared" si="404"/>
        <v>159.76</v>
      </c>
      <c r="R346" s="85">
        <f t="shared" si="405"/>
        <v>1287</v>
      </c>
      <c r="S346" s="85">
        <f t="shared" si="406"/>
        <v>171.05000000000004</v>
      </c>
      <c r="T346" s="85">
        <f t="shared" si="407"/>
        <v>-3.0000000000000471E-2</v>
      </c>
      <c r="U346" s="85">
        <f t="shared" si="408"/>
        <v>65.5</v>
      </c>
      <c r="V346" s="85">
        <f t="shared" si="409"/>
        <v>3736.5</v>
      </c>
      <c r="W346" s="33"/>
      <c r="X346" s="85">
        <f t="shared" si="416"/>
        <v>0</v>
      </c>
      <c r="Y346" s="85">
        <f t="shared" si="410"/>
        <v>0</v>
      </c>
      <c r="Z346" s="85">
        <f t="shared" si="411"/>
        <v>0</v>
      </c>
      <c r="AA346" s="85">
        <f t="shared" si="412"/>
        <v>0</v>
      </c>
      <c r="AB346" s="85">
        <f t="shared" si="413"/>
        <v>0</v>
      </c>
      <c r="AC346" s="85">
        <f t="shared" si="414"/>
        <v>0</v>
      </c>
    </row>
    <row r="347" spans="1:29" x14ac:dyDescent="0.3">
      <c r="A347" s="67"/>
      <c r="B347" s="85"/>
      <c r="C347" s="85"/>
      <c r="D347" s="85"/>
      <c r="E347" s="85"/>
      <c r="F347" s="85"/>
      <c r="G347" s="85"/>
      <c r="H347" s="113"/>
      <c r="P347" s="21" t="str">
        <f t="shared" si="415"/>
        <v>B</v>
      </c>
      <c r="Q347" s="85">
        <f t="shared" si="404"/>
        <v>0</v>
      </c>
      <c r="R347" s="85">
        <f t="shared" si="405"/>
        <v>0</v>
      </c>
      <c r="S347" s="85">
        <f t="shared" si="406"/>
        <v>0</v>
      </c>
      <c r="T347" s="85">
        <f t="shared" si="407"/>
        <v>0</v>
      </c>
      <c r="U347" s="85">
        <f t="shared" si="408"/>
        <v>0</v>
      </c>
      <c r="V347" s="85">
        <f t="shared" si="409"/>
        <v>0</v>
      </c>
      <c r="W347" s="33"/>
      <c r="X347" s="85">
        <f t="shared" si="416"/>
        <v>0</v>
      </c>
      <c r="Y347" s="85">
        <f t="shared" si="410"/>
        <v>0</v>
      </c>
      <c r="Z347" s="85">
        <f t="shared" si="411"/>
        <v>0</v>
      </c>
      <c r="AA347" s="85">
        <f t="shared" si="412"/>
        <v>0</v>
      </c>
      <c r="AB347" s="85">
        <f t="shared" si="413"/>
        <v>0</v>
      </c>
      <c r="AC347" s="85">
        <f t="shared" si="414"/>
        <v>0</v>
      </c>
    </row>
    <row r="348" spans="1:29" x14ac:dyDescent="0.3">
      <c r="A348" s="67"/>
      <c r="B348" s="85"/>
      <c r="C348" s="85" t="s">
        <v>129</v>
      </c>
      <c r="D348" s="85" t="s">
        <v>130</v>
      </c>
      <c r="E348" s="85" t="s">
        <v>131</v>
      </c>
      <c r="F348" s="85" t="s">
        <v>132</v>
      </c>
      <c r="G348" s="85" t="s">
        <v>133</v>
      </c>
      <c r="H348" s="113"/>
      <c r="P348" s="21" t="str">
        <f t="shared" si="415"/>
        <v>B</v>
      </c>
      <c r="Q348" s="85">
        <f>IF($P348="B",B348,0)</f>
        <v>0</v>
      </c>
      <c r="R348" s="85" t="str">
        <f t="shared" si="405"/>
        <v>T</v>
      </c>
      <c r="S348" s="85" t="str">
        <f t="shared" si="406"/>
        <v>S</v>
      </c>
      <c r="T348" s="85" t="str">
        <f t="shared" si="407"/>
        <v>O</v>
      </c>
      <c r="U348" s="85" t="str">
        <f t="shared" si="408"/>
        <v>U</v>
      </c>
      <c r="V348" s="85" t="str">
        <f t="shared" si="409"/>
        <v>P</v>
      </c>
      <c r="W348" s="33"/>
      <c r="X348" s="85">
        <f t="shared" si="416"/>
        <v>0</v>
      </c>
      <c r="Y348" s="85">
        <f t="shared" si="410"/>
        <v>0</v>
      </c>
      <c r="Z348" s="85">
        <f t="shared" si="411"/>
        <v>0</v>
      </c>
      <c r="AA348" s="85">
        <f t="shared" si="412"/>
        <v>0</v>
      </c>
      <c r="AB348" s="85">
        <f t="shared" si="413"/>
        <v>0</v>
      </c>
      <c r="AC348" s="85">
        <f t="shared" si="414"/>
        <v>0</v>
      </c>
    </row>
    <row r="349" spans="1:29" x14ac:dyDescent="0.3">
      <c r="A349" s="67" t="s">
        <v>119</v>
      </c>
      <c r="B349" s="85" t="s">
        <v>37</v>
      </c>
      <c r="C349" s="85" t="s">
        <v>118</v>
      </c>
      <c r="D349" s="85" t="s">
        <v>36</v>
      </c>
      <c r="E349" s="85" t="s">
        <v>156</v>
      </c>
      <c r="F349" s="85" t="s">
        <v>117</v>
      </c>
      <c r="G349" s="85" t="s">
        <v>116</v>
      </c>
      <c r="H349" s="113"/>
      <c r="P349" s="21" t="str">
        <f t="shared" si="415"/>
        <v>A</v>
      </c>
      <c r="Q349" s="85">
        <f t="shared" ref="Q349:Q358" si="417">IF($P349="B",B349,0)</f>
        <v>0</v>
      </c>
      <c r="R349" s="85">
        <f t="shared" si="405"/>
        <v>0</v>
      </c>
      <c r="S349" s="85">
        <f t="shared" si="406"/>
        <v>0</v>
      </c>
      <c r="T349" s="85">
        <f t="shared" si="407"/>
        <v>0</v>
      </c>
      <c r="U349" s="85">
        <f t="shared" si="408"/>
        <v>0</v>
      </c>
      <c r="V349" s="85">
        <f t="shared" si="409"/>
        <v>0</v>
      </c>
      <c r="W349" s="33"/>
      <c r="X349" s="85" t="str">
        <f t="shared" si="416"/>
        <v>IV_PE</v>
      </c>
      <c r="Y349" s="85" t="str">
        <f t="shared" si="410"/>
        <v>V_PE</v>
      </c>
      <c r="Z349" s="85" t="str">
        <f t="shared" si="411"/>
        <v>LTP_PE</v>
      </c>
      <c r="AA349" s="85" t="str">
        <f t="shared" si="412"/>
        <v>DIFF_PE</v>
      </c>
      <c r="AB349" s="85" t="str">
        <f t="shared" si="413"/>
        <v>D_PE</v>
      </c>
      <c r="AC349" s="85" t="str">
        <f t="shared" si="414"/>
        <v>G_PE</v>
      </c>
    </row>
    <row r="350" spans="1:29" x14ac:dyDescent="0.3">
      <c r="A350" s="67">
        <v>-142</v>
      </c>
      <c r="B350" s="85">
        <v>28.08</v>
      </c>
      <c r="C350" s="85">
        <v>33.5</v>
      </c>
      <c r="D350" s="85">
        <v>2.7</v>
      </c>
      <c r="E350" s="85">
        <v>2.0000000000000018E-2</v>
      </c>
      <c r="F350" s="85">
        <v>-1</v>
      </c>
      <c r="G350" s="85">
        <v>39</v>
      </c>
      <c r="H350" s="113"/>
      <c r="P350" s="21" t="str">
        <f t="shared" si="415"/>
        <v>B</v>
      </c>
      <c r="Q350" s="85">
        <f t="shared" si="417"/>
        <v>28.08</v>
      </c>
      <c r="R350" s="85">
        <f t="shared" si="405"/>
        <v>33.5</v>
      </c>
      <c r="S350" s="85">
        <f t="shared" si="406"/>
        <v>2.7</v>
      </c>
      <c r="T350" s="85">
        <f t="shared" si="407"/>
        <v>2.0000000000000018E-2</v>
      </c>
      <c r="U350" s="85">
        <f t="shared" si="408"/>
        <v>-1</v>
      </c>
      <c r="V350" s="85">
        <f t="shared" si="409"/>
        <v>39</v>
      </c>
      <c r="W350" s="33"/>
      <c r="X350" s="85">
        <f t="shared" si="416"/>
        <v>0</v>
      </c>
      <c r="Y350" s="85">
        <f t="shared" si="410"/>
        <v>0</v>
      </c>
      <c r="Z350" s="85">
        <f t="shared" si="411"/>
        <v>0</v>
      </c>
      <c r="AA350" s="85">
        <f t="shared" si="412"/>
        <v>0</v>
      </c>
      <c r="AB350" s="85">
        <f t="shared" si="413"/>
        <v>0</v>
      </c>
      <c r="AC350" s="85">
        <f t="shared" si="414"/>
        <v>0</v>
      </c>
    </row>
    <row r="351" spans="1:29" x14ac:dyDescent="0.3">
      <c r="A351" s="67">
        <v>-153.5</v>
      </c>
      <c r="B351" s="85">
        <v>26.14</v>
      </c>
      <c r="C351" s="85">
        <v>39</v>
      </c>
      <c r="D351" s="85">
        <v>3.05</v>
      </c>
      <c r="E351" s="85">
        <v>0</v>
      </c>
      <c r="F351" s="85">
        <v>-1</v>
      </c>
      <c r="G351" s="85">
        <v>48.5</v>
      </c>
      <c r="H351" s="113"/>
      <c r="P351" s="21" t="str">
        <f t="shared" si="415"/>
        <v>B</v>
      </c>
      <c r="Q351" s="85">
        <f t="shared" si="417"/>
        <v>26.14</v>
      </c>
      <c r="R351" s="85">
        <f t="shared" si="405"/>
        <v>39</v>
      </c>
      <c r="S351" s="85">
        <f t="shared" si="406"/>
        <v>3.05</v>
      </c>
      <c r="T351" s="85">
        <f t="shared" si="407"/>
        <v>0</v>
      </c>
      <c r="U351" s="85">
        <f t="shared" si="408"/>
        <v>-1</v>
      </c>
      <c r="V351" s="85">
        <f t="shared" si="409"/>
        <v>48.5</v>
      </c>
      <c r="W351" s="33"/>
      <c r="X351" s="85">
        <f t="shared" si="416"/>
        <v>0</v>
      </c>
      <c r="Y351" s="85">
        <f t="shared" si="410"/>
        <v>0</v>
      </c>
      <c r="Z351" s="85">
        <f t="shared" si="411"/>
        <v>0</v>
      </c>
      <c r="AA351" s="85">
        <f t="shared" si="412"/>
        <v>0</v>
      </c>
      <c r="AB351" s="85">
        <f t="shared" si="413"/>
        <v>0</v>
      </c>
      <c r="AC351" s="85">
        <f t="shared" si="414"/>
        <v>0</v>
      </c>
    </row>
    <row r="352" spans="1:29" x14ac:dyDescent="0.3">
      <c r="A352" s="67">
        <v>-164.5</v>
      </c>
      <c r="B352" s="85">
        <v>24.12</v>
      </c>
      <c r="C352" s="85">
        <v>45.5</v>
      </c>
      <c r="D352" s="85">
        <v>3.45</v>
      </c>
      <c r="E352" s="85">
        <v>0</v>
      </c>
      <c r="F352" s="85">
        <v>-1</v>
      </c>
      <c r="G352" s="85">
        <v>61.5</v>
      </c>
      <c r="H352" s="113"/>
      <c r="P352" s="21" t="str">
        <f t="shared" si="415"/>
        <v>B</v>
      </c>
      <c r="Q352" s="85">
        <f t="shared" si="417"/>
        <v>24.12</v>
      </c>
      <c r="R352" s="85">
        <f t="shared" si="405"/>
        <v>45.5</v>
      </c>
      <c r="S352" s="85">
        <f t="shared" si="406"/>
        <v>3.45</v>
      </c>
      <c r="T352" s="85">
        <f t="shared" si="407"/>
        <v>0</v>
      </c>
      <c r="U352" s="85">
        <f t="shared" si="408"/>
        <v>-1</v>
      </c>
      <c r="V352" s="85">
        <f t="shared" si="409"/>
        <v>61.5</v>
      </c>
      <c r="W352" s="33"/>
      <c r="X352" s="85">
        <f t="shared" si="416"/>
        <v>0</v>
      </c>
      <c r="Y352" s="85">
        <f t="shared" si="410"/>
        <v>0</v>
      </c>
      <c r="Z352" s="85">
        <f t="shared" si="411"/>
        <v>0</v>
      </c>
      <c r="AA352" s="85">
        <f t="shared" si="412"/>
        <v>0</v>
      </c>
      <c r="AB352" s="85">
        <f t="shared" si="413"/>
        <v>0</v>
      </c>
      <c r="AC352" s="85">
        <f t="shared" si="414"/>
        <v>0</v>
      </c>
    </row>
    <row r="353" spans="1:29" x14ac:dyDescent="0.3">
      <c r="A353" s="67">
        <v>-178</v>
      </c>
      <c r="B353" s="85">
        <v>22.09</v>
      </c>
      <c r="C353" s="85">
        <v>54</v>
      </c>
      <c r="D353" s="85">
        <v>4</v>
      </c>
      <c r="E353" s="85">
        <v>2.9999999999999805E-2</v>
      </c>
      <c r="F353" s="85">
        <v>-1.5</v>
      </c>
      <c r="G353" s="85">
        <v>79.499999999999986</v>
      </c>
      <c r="H353" s="113"/>
      <c r="P353" s="21" t="str">
        <f t="shared" si="415"/>
        <v>B</v>
      </c>
      <c r="Q353" s="85">
        <f t="shared" si="417"/>
        <v>22.09</v>
      </c>
      <c r="R353" s="85">
        <f t="shared" si="405"/>
        <v>54</v>
      </c>
      <c r="S353" s="85">
        <f t="shared" si="406"/>
        <v>4</v>
      </c>
      <c r="T353" s="85">
        <f t="shared" si="407"/>
        <v>2.9999999999999805E-2</v>
      </c>
      <c r="U353" s="85">
        <f t="shared" si="408"/>
        <v>-1.5</v>
      </c>
      <c r="V353" s="85">
        <f t="shared" si="409"/>
        <v>79.499999999999986</v>
      </c>
      <c r="W353" s="33"/>
      <c r="X353" s="85">
        <f t="shared" si="416"/>
        <v>0</v>
      </c>
      <c r="Y353" s="85">
        <f t="shared" si="410"/>
        <v>0</v>
      </c>
      <c r="Z353" s="85">
        <f t="shared" si="411"/>
        <v>0</v>
      </c>
      <c r="AA353" s="85">
        <f t="shared" si="412"/>
        <v>0</v>
      </c>
      <c r="AB353" s="85">
        <f t="shared" si="413"/>
        <v>0</v>
      </c>
      <c r="AC353" s="85">
        <f t="shared" si="414"/>
        <v>0</v>
      </c>
    </row>
    <row r="354" spans="1:29" x14ac:dyDescent="0.3">
      <c r="A354" s="67">
        <v>-205.50000000000003</v>
      </c>
      <c r="B354" s="85">
        <v>20.32</v>
      </c>
      <c r="C354" s="85">
        <v>68.5</v>
      </c>
      <c r="D354" s="85">
        <v>5</v>
      </c>
      <c r="E354" s="85">
        <v>-3.0000000000000249E-2</v>
      </c>
      <c r="F354" s="85">
        <v>-2</v>
      </c>
      <c r="G354" s="85">
        <v>109.50000000000001</v>
      </c>
      <c r="H354" s="113"/>
      <c r="P354" s="21" t="str">
        <f t="shared" si="415"/>
        <v>B</v>
      </c>
      <c r="Q354" s="85">
        <f t="shared" si="417"/>
        <v>20.32</v>
      </c>
      <c r="R354" s="85">
        <f t="shared" si="405"/>
        <v>68.5</v>
      </c>
      <c r="S354" s="85">
        <f t="shared" si="406"/>
        <v>5</v>
      </c>
      <c r="T354" s="85">
        <f t="shared" si="407"/>
        <v>-3.0000000000000249E-2</v>
      </c>
      <c r="U354" s="85">
        <f t="shared" si="408"/>
        <v>-2</v>
      </c>
      <c r="V354" s="85">
        <f t="shared" si="409"/>
        <v>109.50000000000001</v>
      </c>
      <c r="W354" s="33"/>
      <c r="X354" s="85">
        <f t="shared" si="416"/>
        <v>0</v>
      </c>
      <c r="Y354" s="85">
        <f t="shared" si="410"/>
        <v>0</v>
      </c>
      <c r="Z354" s="85">
        <f t="shared" si="411"/>
        <v>0</v>
      </c>
      <c r="AA354" s="85">
        <f t="shared" si="412"/>
        <v>0</v>
      </c>
      <c r="AB354" s="85">
        <f t="shared" si="413"/>
        <v>0</v>
      </c>
      <c r="AC354" s="85">
        <f t="shared" si="414"/>
        <v>0</v>
      </c>
    </row>
    <row r="355" spans="1:29" x14ac:dyDescent="0.3">
      <c r="A355" s="67">
        <v>-225.5</v>
      </c>
      <c r="B355" s="85">
        <v>18.25</v>
      </c>
      <c r="C355" s="85">
        <v>84</v>
      </c>
      <c r="D355" s="85">
        <v>6.1</v>
      </c>
      <c r="E355" s="85">
        <v>4.0000000000000036E-2</v>
      </c>
      <c r="F355" s="85">
        <v>-2.5</v>
      </c>
      <c r="G355" s="85">
        <v>150</v>
      </c>
      <c r="H355" s="113"/>
      <c r="P355" s="21" t="str">
        <f t="shared" si="415"/>
        <v>B</v>
      </c>
      <c r="Q355" s="85">
        <f t="shared" si="417"/>
        <v>18.25</v>
      </c>
      <c r="R355" s="85">
        <f t="shared" si="405"/>
        <v>84</v>
      </c>
      <c r="S355" s="85">
        <f t="shared" si="406"/>
        <v>6.1</v>
      </c>
      <c r="T355" s="85">
        <f t="shared" si="407"/>
        <v>4.0000000000000036E-2</v>
      </c>
      <c r="U355" s="85">
        <f t="shared" si="408"/>
        <v>-2.5</v>
      </c>
      <c r="V355" s="85">
        <f t="shared" si="409"/>
        <v>150</v>
      </c>
      <c r="W355" s="33"/>
      <c r="X355" s="85">
        <f t="shared" si="416"/>
        <v>0</v>
      </c>
      <c r="Y355" s="85">
        <f t="shared" si="410"/>
        <v>0</v>
      </c>
      <c r="Z355" s="85">
        <f t="shared" si="411"/>
        <v>0</v>
      </c>
      <c r="AA355" s="85">
        <f t="shared" si="412"/>
        <v>0</v>
      </c>
      <c r="AB355" s="85">
        <f t="shared" si="413"/>
        <v>0</v>
      </c>
      <c r="AC355" s="85">
        <f t="shared" si="414"/>
        <v>0</v>
      </c>
    </row>
    <row r="356" spans="1:29" x14ac:dyDescent="0.3">
      <c r="A356" s="67">
        <v>-267</v>
      </c>
      <c r="B356" s="85">
        <v>16.48</v>
      </c>
      <c r="C356" s="85">
        <v>111.5</v>
      </c>
      <c r="D356" s="85">
        <v>8.3000000000000007</v>
      </c>
      <c r="E356" s="85">
        <v>2.000000000000135E-2</v>
      </c>
      <c r="F356" s="85">
        <v>-3.5000000000000004</v>
      </c>
      <c r="G356" s="85">
        <v>220.00000000000003</v>
      </c>
      <c r="H356" s="113"/>
      <c r="P356" s="21" t="str">
        <f t="shared" si="415"/>
        <v>B</v>
      </c>
      <c r="Q356" s="85">
        <f t="shared" si="417"/>
        <v>16.48</v>
      </c>
      <c r="R356" s="85">
        <f t="shared" si="405"/>
        <v>111.5</v>
      </c>
      <c r="S356" s="85">
        <f t="shared" si="406"/>
        <v>8.3000000000000007</v>
      </c>
      <c r="T356" s="85">
        <f t="shared" si="407"/>
        <v>2.000000000000135E-2</v>
      </c>
      <c r="U356" s="85">
        <f t="shared" si="408"/>
        <v>-3.5000000000000004</v>
      </c>
      <c r="V356" s="85">
        <f t="shared" si="409"/>
        <v>220.00000000000003</v>
      </c>
      <c r="W356" s="33"/>
      <c r="X356" s="85">
        <f t="shared" si="416"/>
        <v>0</v>
      </c>
      <c r="Y356" s="85">
        <f t="shared" si="410"/>
        <v>0</v>
      </c>
      <c r="Z356" s="85">
        <f t="shared" si="411"/>
        <v>0</v>
      </c>
      <c r="AA356" s="85">
        <f t="shared" si="412"/>
        <v>0</v>
      </c>
      <c r="AB356" s="85">
        <f t="shared" si="413"/>
        <v>0</v>
      </c>
      <c r="AC356" s="85">
        <f t="shared" si="414"/>
        <v>0</v>
      </c>
    </row>
    <row r="357" spans="1:29" x14ac:dyDescent="0.3">
      <c r="A357" s="67">
        <v>-336</v>
      </c>
      <c r="B357" s="85">
        <v>15.03</v>
      </c>
      <c r="C357" s="85">
        <v>156</v>
      </c>
      <c r="D357" s="85">
        <v>12.85</v>
      </c>
      <c r="E357" s="85">
        <v>0</v>
      </c>
      <c r="F357" s="85">
        <v>-5</v>
      </c>
      <c r="G357" s="85">
        <v>337.99999999999994</v>
      </c>
      <c r="H357" s="113"/>
      <c r="P357" s="21" t="str">
        <f t="shared" si="415"/>
        <v>B</v>
      </c>
      <c r="Q357" s="85">
        <f t="shared" si="417"/>
        <v>15.03</v>
      </c>
      <c r="R357" s="85">
        <f t="shared" si="405"/>
        <v>156</v>
      </c>
      <c r="S357" s="85">
        <f t="shared" si="406"/>
        <v>12.85</v>
      </c>
      <c r="T357" s="85">
        <f t="shared" si="407"/>
        <v>0</v>
      </c>
      <c r="U357" s="85">
        <f t="shared" si="408"/>
        <v>-5</v>
      </c>
      <c r="V357" s="85">
        <f t="shared" si="409"/>
        <v>337.99999999999994</v>
      </c>
      <c r="W357" s="33"/>
      <c r="X357" s="85">
        <f t="shared" si="416"/>
        <v>0</v>
      </c>
      <c r="Y357" s="85">
        <f t="shared" si="410"/>
        <v>0</v>
      </c>
      <c r="Z357" s="85">
        <f t="shared" si="411"/>
        <v>0</v>
      </c>
      <c r="AA357" s="85">
        <f t="shared" si="412"/>
        <v>0</v>
      </c>
      <c r="AB357" s="85">
        <f t="shared" si="413"/>
        <v>0</v>
      </c>
      <c r="AC357" s="85">
        <f t="shared" si="414"/>
        <v>0</v>
      </c>
    </row>
    <row r="358" spans="1:29" x14ac:dyDescent="0.3">
      <c r="A358" s="67">
        <v>-425.5</v>
      </c>
      <c r="B358" s="85">
        <v>13.79</v>
      </c>
      <c r="C358" s="85">
        <v>220.00000000000003</v>
      </c>
      <c r="D358" s="85">
        <v>21.7</v>
      </c>
      <c r="E358" s="85">
        <v>-3.9999999999999147E-2</v>
      </c>
      <c r="F358" s="85">
        <v>-8.5</v>
      </c>
      <c r="G358" s="85">
        <v>519</v>
      </c>
      <c r="H358" s="113"/>
      <c r="P358" s="21" t="str">
        <f t="shared" si="415"/>
        <v>B</v>
      </c>
      <c r="Q358" s="85">
        <f t="shared" si="417"/>
        <v>13.79</v>
      </c>
      <c r="R358" s="85">
        <f t="shared" si="405"/>
        <v>220.00000000000003</v>
      </c>
      <c r="S358" s="85">
        <f t="shared" si="406"/>
        <v>21.7</v>
      </c>
      <c r="T358" s="85">
        <f t="shared" si="407"/>
        <v>-3.9999999999999147E-2</v>
      </c>
      <c r="U358" s="85">
        <f t="shared" si="408"/>
        <v>-8.5</v>
      </c>
      <c r="V358" s="85">
        <f t="shared" si="409"/>
        <v>519</v>
      </c>
      <c r="W358" s="33"/>
      <c r="X358" s="85">
        <f t="shared" si="416"/>
        <v>0</v>
      </c>
      <c r="Y358" s="85">
        <f t="shared" si="410"/>
        <v>0</v>
      </c>
      <c r="Z358" s="85">
        <f t="shared" si="411"/>
        <v>0</v>
      </c>
      <c r="AA358" s="85">
        <f t="shared" si="412"/>
        <v>0</v>
      </c>
      <c r="AB358" s="85">
        <f t="shared" si="413"/>
        <v>0</v>
      </c>
      <c r="AC358" s="85">
        <f t="shared" si="414"/>
        <v>0</v>
      </c>
    </row>
    <row r="359" spans="1:29" x14ac:dyDescent="0.3">
      <c r="A359" s="68">
        <v>-505.99999999999994</v>
      </c>
      <c r="B359" s="86">
        <v>12.72</v>
      </c>
      <c r="C359" s="86">
        <v>293.5</v>
      </c>
      <c r="D359" s="86">
        <v>38.450000000000003</v>
      </c>
      <c r="E359" s="86">
        <v>0</v>
      </c>
      <c r="F359" s="86">
        <v>-14.000000000000002</v>
      </c>
      <c r="G359" s="86">
        <v>751.5</v>
      </c>
      <c r="H359" s="89"/>
      <c r="I359" s="105">
        <f>X359</f>
        <v>0</v>
      </c>
      <c r="J359" s="105">
        <f>Y359</f>
        <v>0</v>
      </c>
      <c r="K359" s="105">
        <f>Z359</f>
        <v>0</v>
      </c>
      <c r="L359" s="105">
        <f>AA359</f>
        <v>0</v>
      </c>
      <c r="M359" s="105">
        <f t="shared" ref="M359" si="418">AB359</f>
        <v>0</v>
      </c>
      <c r="N359" s="105">
        <f t="shared" ref="N359" si="419">AC359</f>
        <v>0</v>
      </c>
      <c r="P359" s="21"/>
      <c r="Q359" s="33"/>
      <c r="R359" s="33"/>
      <c r="S359" s="33"/>
      <c r="T359" s="33"/>
      <c r="U359" s="33"/>
      <c r="V359" s="33"/>
      <c r="W359" s="33"/>
      <c r="X359" s="106">
        <f>SUM(X343:X358)</f>
        <v>0</v>
      </c>
      <c r="Y359" s="106">
        <f t="shared" ref="Y359" si="420">SUM(Y343:Y358)</f>
        <v>0</v>
      </c>
      <c r="Z359" s="106">
        <f t="shared" ref="Z359" si="421">SUM(Z343:Z358)</f>
        <v>0</v>
      </c>
      <c r="AA359" s="106">
        <f t="shared" ref="AA359" si="422">SUM(AA343:AA358)</f>
        <v>0</v>
      </c>
      <c r="AB359" s="106">
        <f t="shared" ref="AB359" si="423">SUM(AB343:AB358)</f>
        <v>0</v>
      </c>
      <c r="AC359" s="106">
        <f t="shared" ref="AC359" si="424">SUM(AC343:AC358)</f>
        <v>0</v>
      </c>
    </row>
    <row r="360" spans="1:29" x14ac:dyDescent="0.3">
      <c r="A360" s="82">
        <v>-542</v>
      </c>
      <c r="B360" s="89">
        <v>12.26</v>
      </c>
      <c r="C360" s="89">
        <v>346</v>
      </c>
      <c r="D360" s="89">
        <v>71.55</v>
      </c>
      <c r="E360" s="89">
        <v>0</v>
      </c>
      <c r="F360" s="89">
        <v>-22</v>
      </c>
      <c r="G360" s="89">
        <v>918.5</v>
      </c>
      <c r="H360" s="89"/>
      <c r="P360" s="21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</row>
    <row r="361" spans="1:29" x14ac:dyDescent="0.3">
      <c r="A361" s="92">
        <v>-3145.5</v>
      </c>
      <c r="B361" s="92">
        <v>209.27999999999997</v>
      </c>
      <c r="C361" s="92">
        <v>1451.5</v>
      </c>
      <c r="D361" s="92">
        <v>177.14999999999998</v>
      </c>
      <c r="E361" s="92">
        <v>4.0000000000001812E-2</v>
      </c>
      <c r="F361" s="92">
        <v>-62</v>
      </c>
      <c r="G361" s="92">
        <v>3235</v>
      </c>
      <c r="H361" s="92"/>
      <c r="P361" s="21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</row>
    <row r="362" spans="1:29" x14ac:dyDescent="0.3">
      <c r="A362" s="68"/>
      <c r="B362" s="68"/>
      <c r="C362" s="68"/>
      <c r="D362" s="68"/>
      <c r="E362" s="68"/>
      <c r="F362" s="68"/>
      <c r="G362" s="68"/>
      <c r="H362" s="82"/>
      <c r="P362" s="21"/>
      <c r="Q362" s="33"/>
      <c r="R362" s="33"/>
      <c r="S362" s="33"/>
      <c r="T362" s="33"/>
      <c r="U362" s="33"/>
      <c r="V362" s="33"/>
      <c r="W362" s="33"/>
      <c r="X362" s="106">
        <f t="shared" ref="X362:AC362" si="425">SUM(X363:X378)</f>
        <v>496.94000000000005</v>
      </c>
      <c r="Y362" s="106">
        <f t="shared" si="425"/>
        <v>45963</v>
      </c>
      <c r="Z362" s="106">
        <f t="shared" si="425"/>
        <v>84.600000000000009</v>
      </c>
      <c r="AA362" s="106">
        <f t="shared" si="425"/>
        <v>3.9999999999996927E-2</v>
      </c>
      <c r="AB362" s="106">
        <f t="shared" si="425"/>
        <v>45181</v>
      </c>
      <c r="AC362" s="106">
        <f t="shared" si="425"/>
        <v>6527.372847222221</v>
      </c>
    </row>
    <row r="363" spans="1:29" x14ac:dyDescent="0.3">
      <c r="A363" s="67"/>
      <c r="B363" s="85"/>
      <c r="C363" s="85" t="s">
        <v>4</v>
      </c>
      <c r="D363" s="85"/>
      <c r="E363" s="85"/>
      <c r="F363" s="85" t="s">
        <v>136</v>
      </c>
      <c r="G363" s="85" t="s">
        <v>6</v>
      </c>
      <c r="H363" s="113"/>
      <c r="I363" s="105">
        <f>X362</f>
        <v>496.94000000000005</v>
      </c>
      <c r="J363" s="105">
        <f>Y362</f>
        <v>45963</v>
      </c>
      <c r="K363" s="105">
        <f t="shared" ref="K363" si="426">Z362</f>
        <v>84.600000000000009</v>
      </c>
      <c r="L363" s="105">
        <f t="shared" ref="L363" si="427">AA362</f>
        <v>3.9999999999996927E-2</v>
      </c>
      <c r="M363" s="105">
        <f t="shared" ref="M363" si="428">AB362</f>
        <v>45181</v>
      </c>
      <c r="N363" s="105">
        <f t="shared" ref="N363" si="429">AC362</f>
        <v>6527.372847222221</v>
      </c>
      <c r="P363" s="21" t="str">
        <f>IF(A363&lt;=$B$340,"A","B")</f>
        <v>A</v>
      </c>
      <c r="Q363" s="85">
        <f t="shared" ref="Q363:Q367" si="430">IF($P363="B",B363,0)</f>
        <v>0</v>
      </c>
      <c r="R363" s="85">
        <f t="shared" ref="R363:R378" si="431">IF($P363="B",C363,0)</f>
        <v>0</v>
      </c>
      <c r="S363" s="85">
        <f t="shared" ref="S363:S378" si="432">IF($P363="B",D363,0)</f>
        <v>0</v>
      </c>
      <c r="T363" s="85">
        <f t="shared" ref="T363:T378" si="433">IF($P363="B",E363,0)</f>
        <v>0</v>
      </c>
      <c r="U363" s="85">
        <f t="shared" ref="U363:U378" si="434">IF($P363="B",F363,0)</f>
        <v>0</v>
      </c>
      <c r="V363" s="85">
        <f t="shared" ref="V363:V378" si="435">IF($P363="B",G363,0)</f>
        <v>0</v>
      </c>
      <c r="W363" s="33"/>
      <c r="X363" s="85">
        <f>IF($P363="A",B363,0)</f>
        <v>0</v>
      </c>
      <c r="Y363" s="85" t="str">
        <f t="shared" ref="Y363:Y378" si="436">IF($P363="A",C363,0)</f>
        <v>EXPIRY</v>
      </c>
      <c r="Z363" s="85">
        <f t="shared" ref="Z363:Z378" si="437">IF($P363="A",D363,0)</f>
        <v>0</v>
      </c>
      <c r="AA363" s="85">
        <f t="shared" ref="AA363:AA378" si="438">IF($P363="A",E363,0)</f>
        <v>0</v>
      </c>
      <c r="AB363" s="85" t="str">
        <f t="shared" ref="AB363:AB378" si="439">IF($P363="A",F363,0)</f>
        <v>DATE</v>
      </c>
      <c r="AC363" s="85" t="str">
        <f t="shared" ref="AC363:AC378" si="440">IF($P363="A",G363,0)</f>
        <v>TIME</v>
      </c>
    </row>
    <row r="364" spans="1:29" x14ac:dyDescent="0.3">
      <c r="A364" s="67"/>
      <c r="B364" s="85"/>
      <c r="C364" s="220">
        <v>45099</v>
      </c>
      <c r="D364" s="85"/>
      <c r="E364" s="85"/>
      <c r="F364" s="220">
        <v>45121</v>
      </c>
      <c r="G364" s="85">
        <v>0.37284722222222227</v>
      </c>
      <c r="H364" s="113"/>
      <c r="P364" s="21" t="str">
        <f t="shared" ref="P364:P378" si="441">IF(A364&lt;=$B$340,"A","B")</f>
        <v>A</v>
      </c>
      <c r="Q364" s="85">
        <f t="shared" si="430"/>
        <v>0</v>
      </c>
      <c r="R364" s="85">
        <f t="shared" si="431"/>
        <v>0</v>
      </c>
      <c r="S364" s="85">
        <f t="shared" si="432"/>
        <v>0</v>
      </c>
      <c r="T364" s="85">
        <f t="shared" si="433"/>
        <v>0</v>
      </c>
      <c r="U364" s="85">
        <f t="shared" si="434"/>
        <v>0</v>
      </c>
      <c r="V364" s="85">
        <f t="shared" si="435"/>
        <v>0</v>
      </c>
      <c r="W364" s="33"/>
      <c r="X364" s="85">
        <f t="shared" ref="X364:X378" si="442">IF($P364="A",B364,0)</f>
        <v>0</v>
      </c>
      <c r="Y364" s="85">
        <f t="shared" si="436"/>
        <v>45099</v>
      </c>
      <c r="Z364" s="85">
        <f t="shared" si="437"/>
        <v>0</v>
      </c>
      <c r="AA364" s="85">
        <f t="shared" si="438"/>
        <v>0</v>
      </c>
      <c r="AB364" s="85">
        <f t="shared" si="439"/>
        <v>45121</v>
      </c>
      <c r="AC364" s="85">
        <f t="shared" si="440"/>
        <v>0.37284722222222227</v>
      </c>
    </row>
    <row r="365" spans="1:29" x14ac:dyDescent="0.3">
      <c r="A365" s="67"/>
      <c r="B365" s="85"/>
      <c r="C365" s="85" t="s">
        <v>122</v>
      </c>
      <c r="D365" s="85" t="s">
        <v>123</v>
      </c>
      <c r="E365" s="85" t="s">
        <v>124</v>
      </c>
      <c r="F365" s="85" t="s">
        <v>125</v>
      </c>
      <c r="G365" s="85" t="s">
        <v>126</v>
      </c>
      <c r="H365" s="113"/>
      <c r="P365" s="21" t="str">
        <f t="shared" si="441"/>
        <v>A</v>
      </c>
      <c r="Q365" s="85">
        <f t="shared" si="430"/>
        <v>0</v>
      </c>
      <c r="R365" s="85">
        <f t="shared" si="431"/>
        <v>0</v>
      </c>
      <c r="S365" s="85">
        <f t="shared" si="432"/>
        <v>0</v>
      </c>
      <c r="T365" s="85">
        <f t="shared" si="433"/>
        <v>0</v>
      </c>
      <c r="U365" s="85">
        <f t="shared" si="434"/>
        <v>0</v>
      </c>
      <c r="V365" s="85">
        <f t="shared" si="435"/>
        <v>0</v>
      </c>
      <c r="W365" s="33"/>
      <c r="X365" s="85">
        <f t="shared" si="442"/>
        <v>0</v>
      </c>
      <c r="Y365" s="85" t="str">
        <f t="shared" si="436"/>
        <v>H</v>
      </c>
      <c r="Z365" s="85" t="str">
        <f t="shared" si="437"/>
        <v>I</v>
      </c>
      <c r="AA365" s="85" t="str">
        <f t="shared" si="438"/>
        <v>M</v>
      </c>
      <c r="AB365" s="85" t="str">
        <f t="shared" si="439"/>
        <v>G</v>
      </c>
      <c r="AC365" s="85" t="str">
        <f t="shared" si="440"/>
        <v>L</v>
      </c>
    </row>
    <row r="366" spans="1:29" x14ac:dyDescent="0.3">
      <c r="A366" s="67" t="s">
        <v>112</v>
      </c>
      <c r="B366" s="85" t="s">
        <v>32</v>
      </c>
      <c r="C366" s="85" t="s">
        <v>113</v>
      </c>
      <c r="D366" s="85" t="s">
        <v>33</v>
      </c>
      <c r="E366" s="85" t="s">
        <v>155</v>
      </c>
      <c r="F366" s="85" t="s">
        <v>114</v>
      </c>
      <c r="G366" s="85" t="s">
        <v>115</v>
      </c>
      <c r="H366" s="113"/>
      <c r="P366" s="21" t="str">
        <f t="shared" si="441"/>
        <v>B</v>
      </c>
      <c r="Q366" s="85" t="str">
        <f t="shared" si="430"/>
        <v>IV_CE</v>
      </c>
      <c r="R366" s="85" t="str">
        <f t="shared" si="431"/>
        <v>V_CE</v>
      </c>
      <c r="S366" s="85" t="str">
        <f t="shared" si="432"/>
        <v>LTP_CE</v>
      </c>
      <c r="T366" s="85" t="str">
        <f t="shared" si="433"/>
        <v>DIFF_CE</v>
      </c>
      <c r="U366" s="85" t="str">
        <f t="shared" si="434"/>
        <v>D_CE</v>
      </c>
      <c r="V366" s="85" t="str">
        <f t="shared" si="435"/>
        <v>G_CE</v>
      </c>
      <c r="W366" s="33"/>
      <c r="X366" s="85">
        <f t="shared" si="442"/>
        <v>0</v>
      </c>
      <c r="Y366" s="85">
        <f t="shared" si="436"/>
        <v>0</v>
      </c>
      <c r="Z366" s="85">
        <f t="shared" si="437"/>
        <v>0</v>
      </c>
      <c r="AA366" s="85">
        <f t="shared" si="438"/>
        <v>0</v>
      </c>
      <c r="AB366" s="85">
        <f t="shared" si="439"/>
        <v>0</v>
      </c>
      <c r="AC366" s="85">
        <f t="shared" si="440"/>
        <v>0</v>
      </c>
    </row>
    <row r="367" spans="1:29" x14ac:dyDescent="0.3">
      <c r="A367" s="67">
        <v>-1072</v>
      </c>
      <c r="B367" s="85">
        <v>10.93</v>
      </c>
      <c r="C367" s="85">
        <v>192.5</v>
      </c>
      <c r="D367" s="85">
        <v>28</v>
      </c>
      <c r="E367" s="85">
        <v>-1.0000000000001563E-2</v>
      </c>
      <c r="F367" s="85">
        <v>18.5</v>
      </c>
      <c r="G367" s="85">
        <v>1681.9999999999998</v>
      </c>
      <c r="H367" s="113"/>
      <c r="P367" s="21" t="str">
        <f t="shared" si="441"/>
        <v>A</v>
      </c>
      <c r="Q367" s="85">
        <f t="shared" si="430"/>
        <v>0</v>
      </c>
      <c r="R367" s="85">
        <f t="shared" si="431"/>
        <v>0</v>
      </c>
      <c r="S367" s="85">
        <f t="shared" si="432"/>
        <v>0</v>
      </c>
      <c r="T367" s="85">
        <f t="shared" si="433"/>
        <v>0</v>
      </c>
      <c r="U367" s="85">
        <f t="shared" si="434"/>
        <v>0</v>
      </c>
      <c r="V367" s="85">
        <f t="shared" si="435"/>
        <v>0</v>
      </c>
      <c r="W367" s="33"/>
      <c r="X367" s="85">
        <f t="shared" si="442"/>
        <v>10.93</v>
      </c>
      <c r="Y367" s="85">
        <f t="shared" si="436"/>
        <v>192.5</v>
      </c>
      <c r="Z367" s="85">
        <f t="shared" si="437"/>
        <v>28</v>
      </c>
      <c r="AA367" s="85">
        <f t="shared" si="438"/>
        <v>-1.0000000000001563E-2</v>
      </c>
      <c r="AB367" s="85">
        <f t="shared" si="439"/>
        <v>18.5</v>
      </c>
      <c r="AC367" s="85">
        <f t="shared" si="440"/>
        <v>1681.9999999999998</v>
      </c>
    </row>
    <row r="368" spans="1:29" x14ac:dyDescent="0.3">
      <c r="A368" s="67">
        <v>-561</v>
      </c>
      <c r="B368" s="85">
        <v>11.32</v>
      </c>
      <c r="C368" s="85">
        <v>101</v>
      </c>
      <c r="D368" s="85">
        <v>6.65</v>
      </c>
      <c r="E368" s="85">
        <v>0</v>
      </c>
      <c r="F368" s="85">
        <v>6</v>
      </c>
      <c r="G368" s="85">
        <v>849.99999999999989</v>
      </c>
      <c r="H368" s="113"/>
      <c r="P368" s="21" t="str">
        <f t="shared" si="441"/>
        <v>A</v>
      </c>
      <c r="Q368" s="85">
        <f>IF($P368="B",B368,0)</f>
        <v>0</v>
      </c>
      <c r="R368" s="85">
        <f t="shared" si="431"/>
        <v>0</v>
      </c>
      <c r="S368" s="85">
        <f t="shared" si="432"/>
        <v>0</v>
      </c>
      <c r="T368" s="85">
        <f t="shared" si="433"/>
        <v>0</v>
      </c>
      <c r="U368" s="85">
        <f t="shared" si="434"/>
        <v>0</v>
      </c>
      <c r="V368" s="85">
        <f t="shared" si="435"/>
        <v>0</v>
      </c>
      <c r="W368" s="33"/>
      <c r="X368" s="85">
        <f t="shared" si="442"/>
        <v>11.32</v>
      </c>
      <c r="Y368" s="85">
        <f t="shared" si="436"/>
        <v>101</v>
      </c>
      <c r="Z368" s="85">
        <f t="shared" si="437"/>
        <v>6.65</v>
      </c>
      <c r="AA368" s="85">
        <f t="shared" si="438"/>
        <v>0</v>
      </c>
      <c r="AB368" s="85">
        <f t="shared" si="439"/>
        <v>6</v>
      </c>
      <c r="AC368" s="85">
        <f t="shared" si="440"/>
        <v>849.99999999999989</v>
      </c>
    </row>
    <row r="369" spans="1:29" x14ac:dyDescent="0.3">
      <c r="A369" s="67">
        <v>-268</v>
      </c>
      <c r="B369" s="85">
        <v>13.05</v>
      </c>
      <c r="C369" s="85">
        <v>42.5</v>
      </c>
      <c r="D369" s="85">
        <v>2.0499999999999998</v>
      </c>
      <c r="E369" s="85">
        <v>0</v>
      </c>
      <c r="F369" s="85">
        <v>2</v>
      </c>
      <c r="G369" s="85">
        <v>311</v>
      </c>
      <c r="H369" s="113"/>
      <c r="P369" s="21" t="str">
        <f t="shared" si="441"/>
        <v>A</v>
      </c>
      <c r="Q369" s="85">
        <f t="shared" ref="Q369:Q378" si="443">IF($P369="B",B369,0)</f>
        <v>0</v>
      </c>
      <c r="R369" s="85">
        <f t="shared" si="431"/>
        <v>0</v>
      </c>
      <c r="S369" s="85">
        <f t="shared" si="432"/>
        <v>0</v>
      </c>
      <c r="T369" s="85">
        <f t="shared" si="433"/>
        <v>0</v>
      </c>
      <c r="U369" s="85">
        <f t="shared" si="434"/>
        <v>0</v>
      </c>
      <c r="V369" s="85">
        <f t="shared" si="435"/>
        <v>0</v>
      </c>
      <c r="W369" s="33"/>
      <c r="X369" s="85">
        <f t="shared" si="442"/>
        <v>13.05</v>
      </c>
      <c r="Y369" s="85">
        <f t="shared" si="436"/>
        <v>42.5</v>
      </c>
      <c r="Z369" s="85">
        <f t="shared" si="437"/>
        <v>2.0499999999999998</v>
      </c>
      <c r="AA369" s="85">
        <f t="shared" si="438"/>
        <v>0</v>
      </c>
      <c r="AB369" s="85">
        <f t="shared" si="439"/>
        <v>2</v>
      </c>
      <c r="AC369" s="85">
        <f t="shared" si="440"/>
        <v>311</v>
      </c>
    </row>
    <row r="370" spans="1:29" x14ac:dyDescent="0.3">
      <c r="A370" s="67">
        <v>-185.5</v>
      </c>
      <c r="B370" s="85">
        <v>15.87</v>
      </c>
      <c r="C370" s="85">
        <v>24.5</v>
      </c>
      <c r="D370" s="85">
        <v>1.2</v>
      </c>
      <c r="E370" s="85">
        <v>3.0000000000000027E-2</v>
      </c>
      <c r="F370" s="85">
        <v>1</v>
      </c>
      <c r="G370" s="85">
        <v>147</v>
      </c>
      <c r="H370" s="113"/>
      <c r="P370" s="21" t="str">
        <f t="shared" si="441"/>
        <v>A</v>
      </c>
      <c r="Q370" s="85">
        <f t="shared" si="443"/>
        <v>0</v>
      </c>
      <c r="R370" s="85">
        <f t="shared" si="431"/>
        <v>0</v>
      </c>
      <c r="S370" s="85">
        <f t="shared" si="432"/>
        <v>0</v>
      </c>
      <c r="T370" s="85">
        <f t="shared" si="433"/>
        <v>0</v>
      </c>
      <c r="U370" s="85">
        <f t="shared" si="434"/>
        <v>0</v>
      </c>
      <c r="V370" s="85">
        <f t="shared" si="435"/>
        <v>0</v>
      </c>
      <c r="W370" s="33"/>
      <c r="X370" s="85">
        <f t="shared" si="442"/>
        <v>15.87</v>
      </c>
      <c r="Y370" s="85">
        <f t="shared" si="436"/>
        <v>24.5</v>
      </c>
      <c r="Z370" s="85">
        <f t="shared" si="437"/>
        <v>1.2</v>
      </c>
      <c r="AA370" s="85">
        <f t="shared" si="438"/>
        <v>3.0000000000000027E-2</v>
      </c>
      <c r="AB370" s="85">
        <f t="shared" si="439"/>
        <v>1</v>
      </c>
      <c r="AC370" s="85">
        <f t="shared" si="440"/>
        <v>147</v>
      </c>
    </row>
    <row r="371" spans="1:29" x14ac:dyDescent="0.3">
      <c r="A371" s="67">
        <v>-150.5</v>
      </c>
      <c r="B371" s="85">
        <v>18.89</v>
      </c>
      <c r="C371" s="85">
        <v>17</v>
      </c>
      <c r="D371" s="85">
        <v>0.85</v>
      </c>
      <c r="E371" s="85">
        <v>0</v>
      </c>
      <c r="F371" s="85">
        <v>0.5</v>
      </c>
      <c r="G371" s="85">
        <v>84.499999999999986</v>
      </c>
      <c r="H371" s="113"/>
      <c r="P371" s="21" t="str">
        <f t="shared" si="441"/>
        <v>A</v>
      </c>
      <c r="Q371" s="85">
        <f t="shared" si="443"/>
        <v>0</v>
      </c>
      <c r="R371" s="85">
        <f t="shared" si="431"/>
        <v>0</v>
      </c>
      <c r="S371" s="85">
        <f t="shared" si="432"/>
        <v>0</v>
      </c>
      <c r="T371" s="85">
        <f t="shared" si="433"/>
        <v>0</v>
      </c>
      <c r="U371" s="85">
        <f t="shared" si="434"/>
        <v>0</v>
      </c>
      <c r="V371" s="85">
        <f t="shared" si="435"/>
        <v>0</v>
      </c>
      <c r="W371" s="33"/>
      <c r="X371" s="85">
        <f t="shared" si="442"/>
        <v>18.89</v>
      </c>
      <c r="Y371" s="85">
        <f t="shared" si="436"/>
        <v>17</v>
      </c>
      <c r="Z371" s="85">
        <f t="shared" si="437"/>
        <v>0.85</v>
      </c>
      <c r="AA371" s="85">
        <f t="shared" si="438"/>
        <v>0</v>
      </c>
      <c r="AB371" s="85">
        <f t="shared" si="439"/>
        <v>0.5</v>
      </c>
      <c r="AC371" s="85">
        <f t="shared" si="440"/>
        <v>84.499999999999986</v>
      </c>
    </row>
    <row r="372" spans="1:29" x14ac:dyDescent="0.3">
      <c r="A372" s="67">
        <v>-140.5</v>
      </c>
      <c r="B372" s="85">
        <v>22.16</v>
      </c>
      <c r="C372" s="85">
        <v>13.5</v>
      </c>
      <c r="D372" s="85">
        <v>0.75</v>
      </c>
      <c r="E372" s="85">
        <v>0</v>
      </c>
      <c r="F372" s="85">
        <v>0.5</v>
      </c>
      <c r="G372" s="85">
        <v>57.5</v>
      </c>
      <c r="H372" s="113"/>
      <c r="P372" s="21" t="str">
        <f t="shared" si="441"/>
        <v>A</v>
      </c>
      <c r="Q372" s="85">
        <f t="shared" si="443"/>
        <v>0</v>
      </c>
      <c r="R372" s="85">
        <f t="shared" si="431"/>
        <v>0</v>
      </c>
      <c r="S372" s="85">
        <f t="shared" si="432"/>
        <v>0</v>
      </c>
      <c r="T372" s="85">
        <f t="shared" si="433"/>
        <v>0</v>
      </c>
      <c r="U372" s="85">
        <f t="shared" si="434"/>
        <v>0</v>
      </c>
      <c r="V372" s="85">
        <f t="shared" si="435"/>
        <v>0</v>
      </c>
      <c r="W372" s="33"/>
      <c r="X372" s="85">
        <f t="shared" si="442"/>
        <v>22.16</v>
      </c>
      <c r="Y372" s="85">
        <f t="shared" si="436"/>
        <v>13.5</v>
      </c>
      <c r="Z372" s="85">
        <f t="shared" si="437"/>
        <v>0.75</v>
      </c>
      <c r="AA372" s="85">
        <f t="shared" si="438"/>
        <v>0</v>
      </c>
      <c r="AB372" s="85">
        <f t="shared" si="439"/>
        <v>0.5</v>
      </c>
      <c r="AC372" s="85">
        <f t="shared" si="440"/>
        <v>57.5</v>
      </c>
    </row>
    <row r="373" spans="1:29" x14ac:dyDescent="0.3">
      <c r="A373" s="67">
        <v>-134.5</v>
      </c>
      <c r="B373" s="85">
        <v>25.39</v>
      </c>
      <c r="C373" s="85">
        <v>11</v>
      </c>
      <c r="D373" s="85">
        <v>0.7</v>
      </c>
      <c r="E373" s="85">
        <v>1.0000000000000009E-2</v>
      </c>
      <c r="F373" s="85">
        <v>0.5</v>
      </c>
      <c r="G373" s="85">
        <v>42</v>
      </c>
      <c r="H373" s="113"/>
      <c r="P373" s="21" t="str">
        <f t="shared" si="441"/>
        <v>A</v>
      </c>
      <c r="Q373" s="85">
        <f t="shared" si="443"/>
        <v>0</v>
      </c>
      <c r="R373" s="85">
        <f t="shared" si="431"/>
        <v>0</v>
      </c>
      <c r="S373" s="85">
        <f t="shared" si="432"/>
        <v>0</v>
      </c>
      <c r="T373" s="85">
        <f t="shared" si="433"/>
        <v>0</v>
      </c>
      <c r="U373" s="85">
        <f t="shared" si="434"/>
        <v>0</v>
      </c>
      <c r="V373" s="85">
        <f t="shared" si="435"/>
        <v>0</v>
      </c>
      <c r="W373" s="33"/>
      <c r="X373" s="85">
        <f t="shared" si="442"/>
        <v>25.39</v>
      </c>
      <c r="Y373" s="85">
        <f t="shared" si="436"/>
        <v>11</v>
      </c>
      <c r="Z373" s="85">
        <f t="shared" si="437"/>
        <v>0.7</v>
      </c>
      <c r="AA373" s="85">
        <f t="shared" si="438"/>
        <v>1.0000000000000009E-2</v>
      </c>
      <c r="AB373" s="85">
        <f t="shared" si="439"/>
        <v>0.5</v>
      </c>
      <c r="AC373" s="85">
        <f t="shared" si="440"/>
        <v>42</v>
      </c>
    </row>
    <row r="374" spans="1:29" x14ac:dyDescent="0.3">
      <c r="A374" s="67">
        <v>-122.50000000000001</v>
      </c>
      <c r="B374" s="85">
        <v>28.32</v>
      </c>
      <c r="C374" s="85">
        <v>9</v>
      </c>
      <c r="D374" s="85">
        <v>0.6</v>
      </c>
      <c r="E374" s="85">
        <v>0</v>
      </c>
      <c r="F374" s="85">
        <v>0.5</v>
      </c>
      <c r="G374" s="85">
        <v>31.000000000000004</v>
      </c>
      <c r="H374" s="113"/>
      <c r="P374" s="21" t="str">
        <f t="shared" si="441"/>
        <v>A</v>
      </c>
      <c r="Q374" s="85">
        <f t="shared" si="443"/>
        <v>0</v>
      </c>
      <c r="R374" s="85">
        <f t="shared" si="431"/>
        <v>0</v>
      </c>
      <c r="S374" s="85">
        <f t="shared" si="432"/>
        <v>0</v>
      </c>
      <c r="T374" s="85">
        <f t="shared" si="433"/>
        <v>0</v>
      </c>
      <c r="U374" s="85">
        <f t="shared" si="434"/>
        <v>0</v>
      </c>
      <c r="V374" s="85">
        <f t="shared" si="435"/>
        <v>0</v>
      </c>
      <c r="W374" s="33"/>
      <c r="X374" s="85">
        <f t="shared" si="442"/>
        <v>28.32</v>
      </c>
      <c r="Y374" s="85">
        <f t="shared" si="436"/>
        <v>9</v>
      </c>
      <c r="Z374" s="85">
        <f t="shared" si="437"/>
        <v>0.6</v>
      </c>
      <c r="AA374" s="85">
        <f t="shared" si="438"/>
        <v>0</v>
      </c>
      <c r="AB374" s="85">
        <f t="shared" si="439"/>
        <v>0.5</v>
      </c>
      <c r="AC374" s="85">
        <f t="shared" si="440"/>
        <v>31.000000000000004</v>
      </c>
    </row>
    <row r="375" spans="1:29" x14ac:dyDescent="0.3">
      <c r="A375" s="67">
        <v>-114.5</v>
      </c>
      <c r="B375" s="85">
        <v>31.25</v>
      </c>
      <c r="C375" s="85">
        <v>8</v>
      </c>
      <c r="D375" s="85">
        <v>0.5</v>
      </c>
      <c r="E375" s="85">
        <v>-4.0000000000000036E-2</v>
      </c>
      <c r="F375" s="85">
        <v>0.5</v>
      </c>
      <c r="G375" s="85">
        <v>24.000000000000004</v>
      </c>
      <c r="H375" s="113"/>
      <c r="P375" s="21" t="str">
        <f t="shared" si="441"/>
        <v>A</v>
      </c>
      <c r="Q375" s="85">
        <f t="shared" si="443"/>
        <v>0</v>
      </c>
      <c r="R375" s="85">
        <f t="shared" si="431"/>
        <v>0</v>
      </c>
      <c r="S375" s="85">
        <f t="shared" si="432"/>
        <v>0</v>
      </c>
      <c r="T375" s="85">
        <f t="shared" si="433"/>
        <v>0</v>
      </c>
      <c r="U375" s="85">
        <f t="shared" si="434"/>
        <v>0</v>
      </c>
      <c r="V375" s="85">
        <f t="shared" si="435"/>
        <v>0</v>
      </c>
      <c r="W375" s="33"/>
      <c r="X375" s="85">
        <f t="shared" si="442"/>
        <v>31.25</v>
      </c>
      <c r="Y375" s="85">
        <f t="shared" si="436"/>
        <v>8</v>
      </c>
      <c r="Z375" s="85">
        <f t="shared" si="437"/>
        <v>0.5</v>
      </c>
      <c r="AA375" s="85">
        <f t="shared" si="438"/>
        <v>-4.0000000000000036E-2</v>
      </c>
      <c r="AB375" s="85">
        <f t="shared" si="439"/>
        <v>0.5</v>
      </c>
      <c r="AC375" s="85">
        <f t="shared" si="440"/>
        <v>24.000000000000004</v>
      </c>
    </row>
    <row r="376" spans="1:29" x14ac:dyDescent="0.3">
      <c r="A376" s="67">
        <v>-109.5</v>
      </c>
      <c r="B376" s="85">
        <v>34.18</v>
      </c>
      <c r="C376" s="85">
        <v>7.0000000000000009</v>
      </c>
      <c r="D376" s="85">
        <v>0.5</v>
      </c>
      <c r="E376" s="85">
        <v>0</v>
      </c>
      <c r="F376" s="85">
        <v>0</v>
      </c>
      <c r="G376" s="85">
        <v>19.000000000000004</v>
      </c>
      <c r="H376" s="113"/>
      <c r="P376" s="21" t="str">
        <f t="shared" si="441"/>
        <v>A</v>
      </c>
      <c r="Q376" s="85">
        <f t="shared" si="443"/>
        <v>0</v>
      </c>
      <c r="R376" s="85">
        <f t="shared" si="431"/>
        <v>0</v>
      </c>
      <c r="S376" s="85">
        <f t="shared" si="432"/>
        <v>0</v>
      </c>
      <c r="T376" s="85">
        <f t="shared" si="433"/>
        <v>0</v>
      </c>
      <c r="U376" s="85">
        <f t="shared" si="434"/>
        <v>0</v>
      </c>
      <c r="V376" s="85">
        <f t="shared" si="435"/>
        <v>0</v>
      </c>
      <c r="W376" s="33"/>
      <c r="X376" s="85">
        <f t="shared" si="442"/>
        <v>34.18</v>
      </c>
      <c r="Y376" s="85">
        <f t="shared" si="436"/>
        <v>7.0000000000000009</v>
      </c>
      <c r="Z376" s="85">
        <f t="shared" si="437"/>
        <v>0.5</v>
      </c>
      <c r="AA376" s="85">
        <f t="shared" si="438"/>
        <v>0</v>
      </c>
      <c r="AB376" s="85">
        <f t="shared" si="439"/>
        <v>0</v>
      </c>
      <c r="AC376" s="85">
        <f t="shared" si="440"/>
        <v>19.000000000000004</v>
      </c>
    </row>
    <row r="377" spans="1:29" x14ac:dyDescent="0.3">
      <c r="A377" s="67">
        <v>-106</v>
      </c>
      <c r="B377" s="85">
        <v>37.11</v>
      </c>
      <c r="C377" s="85">
        <v>6</v>
      </c>
      <c r="D377" s="85">
        <v>0.5</v>
      </c>
      <c r="E377" s="85">
        <v>3.0000000000000027E-2</v>
      </c>
      <c r="F377" s="85">
        <v>0</v>
      </c>
      <c r="G377" s="85">
        <v>15.500000000000002</v>
      </c>
      <c r="H377" s="113"/>
      <c r="P377" s="21" t="str">
        <f t="shared" si="441"/>
        <v>A</v>
      </c>
      <c r="Q377" s="85">
        <f t="shared" si="443"/>
        <v>0</v>
      </c>
      <c r="R377" s="85">
        <f t="shared" si="431"/>
        <v>0</v>
      </c>
      <c r="S377" s="85">
        <f t="shared" si="432"/>
        <v>0</v>
      </c>
      <c r="T377" s="85">
        <f t="shared" si="433"/>
        <v>0</v>
      </c>
      <c r="U377" s="85">
        <f t="shared" si="434"/>
        <v>0</v>
      </c>
      <c r="V377" s="85">
        <f t="shared" si="435"/>
        <v>0</v>
      </c>
      <c r="W377" s="33"/>
      <c r="X377" s="85">
        <f t="shared" si="442"/>
        <v>37.11</v>
      </c>
      <c r="Y377" s="85">
        <f t="shared" si="436"/>
        <v>6</v>
      </c>
      <c r="Z377" s="85">
        <f t="shared" si="437"/>
        <v>0.5</v>
      </c>
      <c r="AA377" s="85">
        <f t="shared" si="438"/>
        <v>3.0000000000000027E-2</v>
      </c>
      <c r="AB377" s="85">
        <f t="shared" si="439"/>
        <v>0</v>
      </c>
      <c r="AC377" s="85">
        <f t="shared" si="440"/>
        <v>15.500000000000002</v>
      </c>
    </row>
    <row r="378" spans="1:29" x14ac:dyDescent="0.3">
      <c r="A378" s="67">
        <v>-2964.5</v>
      </c>
      <c r="B378" s="85">
        <v>248.47000000000003</v>
      </c>
      <c r="C378" s="85">
        <v>432</v>
      </c>
      <c r="D378" s="85">
        <v>42.300000000000004</v>
      </c>
      <c r="E378" s="85">
        <v>1.9999999999998463E-2</v>
      </c>
      <c r="F378" s="85">
        <v>30</v>
      </c>
      <c r="G378" s="85">
        <v>3263.4999999999995</v>
      </c>
      <c r="H378" s="113"/>
      <c r="P378" s="21" t="str">
        <f t="shared" si="441"/>
        <v>A</v>
      </c>
      <c r="Q378" s="85">
        <f t="shared" si="443"/>
        <v>0</v>
      </c>
      <c r="R378" s="85">
        <f t="shared" si="431"/>
        <v>0</v>
      </c>
      <c r="S378" s="85">
        <f t="shared" si="432"/>
        <v>0</v>
      </c>
      <c r="T378" s="85">
        <f t="shared" si="433"/>
        <v>0</v>
      </c>
      <c r="U378" s="85">
        <f t="shared" si="434"/>
        <v>0</v>
      </c>
      <c r="V378" s="85">
        <f t="shared" si="435"/>
        <v>0</v>
      </c>
      <c r="W378" s="33"/>
      <c r="X378" s="85">
        <f t="shared" si="442"/>
        <v>248.47000000000003</v>
      </c>
      <c r="Y378" s="85">
        <f t="shared" si="436"/>
        <v>432</v>
      </c>
      <c r="Z378" s="85">
        <f t="shared" si="437"/>
        <v>42.300000000000004</v>
      </c>
      <c r="AA378" s="85">
        <f t="shared" si="438"/>
        <v>1.9999999999998463E-2</v>
      </c>
      <c r="AB378" s="85">
        <f t="shared" si="439"/>
        <v>30</v>
      </c>
      <c r="AC378" s="85">
        <f t="shared" si="440"/>
        <v>3263.4999999999995</v>
      </c>
    </row>
    <row r="379" spans="1:29" x14ac:dyDescent="0.3">
      <c r="A379" s="68"/>
      <c r="B379" s="87"/>
      <c r="C379" s="87"/>
      <c r="D379" s="87"/>
      <c r="E379" s="87"/>
      <c r="F379" s="87"/>
      <c r="G379" s="87"/>
      <c r="H379" s="114"/>
      <c r="I379" s="105">
        <f>Q379</f>
        <v>0</v>
      </c>
      <c r="J379" s="105">
        <f>R379</f>
        <v>0</v>
      </c>
      <c r="K379" s="105">
        <f t="shared" ref="K379" si="444">S379</f>
        <v>0</v>
      </c>
      <c r="L379" s="105">
        <f t="shared" ref="L379" si="445">T379</f>
        <v>0</v>
      </c>
      <c r="M379" s="105">
        <f t="shared" ref="M379" si="446">U379</f>
        <v>0</v>
      </c>
      <c r="N379" s="105">
        <f t="shared" ref="N379" si="447">V379</f>
        <v>0</v>
      </c>
      <c r="P379" s="21"/>
      <c r="Q379" s="106">
        <f t="shared" ref="Q379:V379" si="448">+SUM(Q363:Q378)</f>
        <v>0</v>
      </c>
      <c r="R379" s="106">
        <f t="shared" si="448"/>
        <v>0</v>
      </c>
      <c r="S379" s="106">
        <f t="shared" si="448"/>
        <v>0</v>
      </c>
      <c r="T379" s="106">
        <f t="shared" si="448"/>
        <v>0</v>
      </c>
      <c r="U379" s="106">
        <f t="shared" si="448"/>
        <v>0</v>
      </c>
      <c r="V379" s="106">
        <f t="shared" si="448"/>
        <v>0</v>
      </c>
      <c r="W379" s="33"/>
      <c r="X379" s="33"/>
      <c r="Y379" s="33"/>
      <c r="Z379" s="33"/>
      <c r="AA379" s="33"/>
      <c r="AB379" s="33"/>
      <c r="AC379" s="33"/>
    </row>
    <row r="380" spans="1:29" x14ac:dyDescent="0.3">
      <c r="C380" t="s">
        <v>129</v>
      </c>
      <c r="D380" t="s">
        <v>130</v>
      </c>
      <c r="E380" t="s">
        <v>131</v>
      </c>
      <c r="F380" t="s">
        <v>132</v>
      </c>
      <c r="G380" t="s">
        <v>133</v>
      </c>
    </row>
    <row r="381" spans="1:29" x14ac:dyDescent="0.3">
      <c r="A381" s="69" t="s">
        <v>119</v>
      </c>
      <c r="B381" s="69" t="s">
        <v>37</v>
      </c>
      <c r="C381" s="69" t="s">
        <v>118</v>
      </c>
      <c r="D381" s="97" t="s">
        <v>36</v>
      </c>
      <c r="E381" s="97" t="s">
        <v>156</v>
      </c>
      <c r="F381" s="69" t="s">
        <v>117</v>
      </c>
      <c r="G381" s="69" t="s">
        <v>116</v>
      </c>
      <c r="H381" s="82"/>
    </row>
    <row r="382" spans="1:29" x14ac:dyDescent="0.3">
      <c r="A382" s="94">
        <v>-231</v>
      </c>
      <c r="B382" s="83">
        <v>40.83</v>
      </c>
      <c r="C382" s="95">
        <v>12.5</v>
      </c>
      <c r="D382" s="95">
        <v>1.25</v>
      </c>
      <c r="E382" s="33">
        <v>0</v>
      </c>
      <c r="F382" s="98">
        <v>-0.5</v>
      </c>
      <c r="G382" s="96">
        <v>28.5</v>
      </c>
      <c r="H382" s="112"/>
    </row>
    <row r="383" spans="1:29" x14ac:dyDescent="0.3">
      <c r="A383" s="91">
        <v>-230.50000000000003</v>
      </c>
      <c r="B383" s="92">
        <v>37.11</v>
      </c>
      <c r="C383" s="92">
        <v>13.5</v>
      </c>
      <c r="D383" s="92">
        <v>1.3</v>
      </c>
      <c r="E383" s="92">
        <v>2.0000000000000018E-2</v>
      </c>
      <c r="F383" s="92">
        <v>-0.5</v>
      </c>
      <c r="G383" s="92">
        <v>34.999999999999993</v>
      </c>
      <c r="H383" s="92"/>
    </row>
    <row r="384" spans="1:29" x14ac:dyDescent="0.3">
      <c r="A384" s="68">
        <v>-248.5</v>
      </c>
      <c r="B384" s="68">
        <v>33.78</v>
      </c>
      <c r="C384" s="68">
        <v>16</v>
      </c>
      <c r="D384" s="68">
        <v>1.45</v>
      </c>
      <c r="E384" s="68">
        <v>0</v>
      </c>
      <c r="F384" s="68">
        <v>-0.5</v>
      </c>
      <c r="G384" s="68">
        <v>45.5</v>
      </c>
      <c r="H384" s="82"/>
      <c r="P384" s="21"/>
      <c r="Q384" s="106">
        <f>+SUM(Q385:Q400)</f>
        <v>434.3</v>
      </c>
      <c r="R384" s="106">
        <f t="shared" ref="R384" si="449">+SUM(R385:R400)</f>
        <v>47435.5</v>
      </c>
      <c r="S384" s="106">
        <f t="shared" ref="S384" si="450">+SUM(S385:S400)</f>
        <v>430.3</v>
      </c>
      <c r="T384" s="106">
        <f t="shared" ref="T384" si="451">+SUM(T385:T400)</f>
        <v>-8.0000000000000515E-2</v>
      </c>
      <c r="U384" s="106">
        <f t="shared" ref="U384" si="452">+SUM(U385:U400)</f>
        <v>45051</v>
      </c>
      <c r="V384" s="106">
        <f t="shared" ref="V384" si="453">+SUM(V385:V400)</f>
        <v>10852.373449074074</v>
      </c>
      <c r="W384" s="33"/>
      <c r="X384" s="33"/>
      <c r="Y384" s="33"/>
      <c r="Z384" s="33"/>
      <c r="AA384" s="33"/>
      <c r="AB384" s="33"/>
      <c r="AC384" s="33"/>
    </row>
    <row r="385" spans="1:29" x14ac:dyDescent="0.3">
      <c r="A385" s="67">
        <v>-250.99999999999997</v>
      </c>
      <c r="B385" s="85">
        <v>30.03</v>
      </c>
      <c r="C385" s="85">
        <v>18.5</v>
      </c>
      <c r="D385" s="85">
        <v>1.5</v>
      </c>
      <c r="E385" s="85">
        <v>-2.0000000000000018E-2</v>
      </c>
      <c r="F385" s="85">
        <v>-0.5</v>
      </c>
      <c r="G385" s="85">
        <v>57.999999999999993</v>
      </c>
      <c r="H385" s="113"/>
      <c r="I385" s="105">
        <f t="shared" ref="I385:N385" si="454">Q384</f>
        <v>434.3</v>
      </c>
      <c r="J385" s="105">
        <f t="shared" si="454"/>
        <v>47435.5</v>
      </c>
      <c r="K385" s="105">
        <f t="shared" si="454"/>
        <v>430.3</v>
      </c>
      <c r="L385" s="105">
        <f t="shared" si="454"/>
        <v>-8.0000000000000515E-2</v>
      </c>
      <c r="M385" s="105">
        <f t="shared" si="454"/>
        <v>45051</v>
      </c>
      <c r="N385" s="105">
        <f t="shared" si="454"/>
        <v>10852.373449074074</v>
      </c>
      <c r="P385" s="21" t="str">
        <f>IF(A385&gt;=$B$382,"A","B")</f>
        <v>B</v>
      </c>
      <c r="Q385" s="85">
        <f t="shared" ref="Q385:Q389" si="455">IF($P385="B",B385,0)</f>
        <v>30.03</v>
      </c>
      <c r="R385" s="85">
        <f t="shared" ref="R385:R400" si="456">IF($P385="B",C385,0)</f>
        <v>18.5</v>
      </c>
      <c r="S385" s="85">
        <f t="shared" ref="S385:S400" si="457">IF($P385="B",D385,0)</f>
        <v>1.5</v>
      </c>
      <c r="T385" s="85">
        <f t="shared" ref="T385:T400" si="458">IF($P385="B",E385,0)</f>
        <v>-2.0000000000000018E-2</v>
      </c>
      <c r="U385" s="85">
        <f t="shared" ref="U385:U400" si="459">IF($P385="B",F385,0)</f>
        <v>-0.5</v>
      </c>
      <c r="V385" s="85">
        <f t="shared" ref="V385:V400" si="460">IF($P385="B",G385,0)</f>
        <v>57.999999999999993</v>
      </c>
      <c r="W385" s="33"/>
      <c r="X385" s="85">
        <f>IF($P385="A",B385,0)</f>
        <v>0</v>
      </c>
      <c r="Y385" s="85">
        <f t="shared" ref="Y385:Y400" si="461">IF($P385="A",C385,0)</f>
        <v>0</v>
      </c>
      <c r="Z385" s="85">
        <f t="shared" ref="Z385:Z400" si="462">IF($P385="A",D385,0)</f>
        <v>0</v>
      </c>
      <c r="AA385" s="85">
        <f t="shared" ref="AA385:AA400" si="463">IF($P385="A",E385,0)</f>
        <v>0</v>
      </c>
      <c r="AB385" s="85">
        <f t="shared" ref="AB385:AB400" si="464">IF($P385="A",F385,0)</f>
        <v>0</v>
      </c>
      <c r="AC385" s="85">
        <f t="shared" ref="AC385:AC400" si="465">IF($P385="A",G385,0)</f>
        <v>0</v>
      </c>
    </row>
    <row r="386" spans="1:29" x14ac:dyDescent="0.3">
      <c r="A386" s="67">
        <v>-271.5</v>
      </c>
      <c r="B386" s="85">
        <v>26.55</v>
      </c>
      <c r="C386" s="85">
        <v>22.5</v>
      </c>
      <c r="D386" s="85">
        <v>1.75</v>
      </c>
      <c r="E386" s="85">
        <v>0</v>
      </c>
      <c r="F386" s="85">
        <v>-1</v>
      </c>
      <c r="G386" s="85">
        <v>80.5</v>
      </c>
      <c r="H386" s="113"/>
      <c r="P386" s="21" t="str">
        <f t="shared" ref="P386:P400" si="466">IF(A386&gt;=$B$382,"A","B")</f>
        <v>B</v>
      </c>
      <c r="Q386" s="85">
        <f t="shared" si="455"/>
        <v>26.55</v>
      </c>
      <c r="R386" s="85">
        <f t="shared" si="456"/>
        <v>22.5</v>
      </c>
      <c r="S386" s="85">
        <f t="shared" si="457"/>
        <v>1.75</v>
      </c>
      <c r="T386" s="85">
        <f t="shared" si="458"/>
        <v>0</v>
      </c>
      <c r="U386" s="85">
        <f t="shared" si="459"/>
        <v>-1</v>
      </c>
      <c r="V386" s="85">
        <f t="shared" si="460"/>
        <v>80.5</v>
      </c>
      <c r="W386" s="33"/>
      <c r="X386" s="85">
        <f t="shared" ref="X386:X400" si="467">IF($P386="A",B386,0)</f>
        <v>0</v>
      </c>
      <c r="Y386" s="85">
        <f t="shared" si="461"/>
        <v>0</v>
      </c>
      <c r="Z386" s="85">
        <f t="shared" si="462"/>
        <v>0</v>
      </c>
      <c r="AA386" s="85">
        <f t="shared" si="463"/>
        <v>0</v>
      </c>
      <c r="AB386" s="85">
        <f t="shared" si="464"/>
        <v>0</v>
      </c>
      <c r="AC386" s="85">
        <f t="shared" si="465"/>
        <v>0</v>
      </c>
    </row>
    <row r="387" spans="1:29" x14ac:dyDescent="0.3">
      <c r="A387" s="67">
        <v>-294.5</v>
      </c>
      <c r="B387" s="85">
        <v>22.98</v>
      </c>
      <c r="C387" s="85">
        <v>28.000000000000004</v>
      </c>
      <c r="D387" s="85">
        <v>2.0499999999999998</v>
      </c>
      <c r="E387" s="85">
        <v>0</v>
      </c>
      <c r="F387" s="85">
        <v>-1</v>
      </c>
      <c r="G387" s="85">
        <v>117</v>
      </c>
      <c r="H387" s="113"/>
      <c r="P387" s="21" t="str">
        <f t="shared" si="466"/>
        <v>B</v>
      </c>
      <c r="Q387" s="85">
        <f t="shared" si="455"/>
        <v>22.98</v>
      </c>
      <c r="R387" s="85">
        <f t="shared" si="456"/>
        <v>28.000000000000004</v>
      </c>
      <c r="S387" s="85">
        <f t="shared" si="457"/>
        <v>2.0499999999999998</v>
      </c>
      <c r="T387" s="85">
        <f t="shared" si="458"/>
        <v>0</v>
      </c>
      <c r="U387" s="85">
        <f t="shared" si="459"/>
        <v>-1</v>
      </c>
      <c r="V387" s="85">
        <f t="shared" si="460"/>
        <v>117</v>
      </c>
      <c r="W387" s="33"/>
      <c r="X387" s="85">
        <f t="shared" si="467"/>
        <v>0</v>
      </c>
      <c r="Y387" s="85">
        <f t="shared" si="461"/>
        <v>0</v>
      </c>
      <c r="Z387" s="85">
        <f t="shared" si="462"/>
        <v>0</v>
      </c>
      <c r="AA387" s="85">
        <f t="shared" si="463"/>
        <v>0</v>
      </c>
      <c r="AB387" s="85">
        <f t="shared" si="464"/>
        <v>0</v>
      </c>
      <c r="AC387" s="85">
        <f t="shared" si="465"/>
        <v>0</v>
      </c>
    </row>
    <row r="388" spans="1:29" x14ac:dyDescent="0.3">
      <c r="A388" s="67">
        <v>-329.5</v>
      </c>
      <c r="B388" s="85">
        <v>19.41</v>
      </c>
      <c r="C388" s="85">
        <v>37.5</v>
      </c>
      <c r="D388" s="85">
        <v>2.6</v>
      </c>
      <c r="E388" s="85">
        <v>3.0000000000000249E-2</v>
      </c>
      <c r="F388" s="85">
        <v>-1.5</v>
      </c>
      <c r="G388" s="85">
        <v>184.5</v>
      </c>
      <c r="H388" s="113"/>
      <c r="P388" s="21" t="str">
        <f t="shared" si="466"/>
        <v>B</v>
      </c>
      <c r="Q388" s="85">
        <f t="shared" si="455"/>
        <v>19.41</v>
      </c>
      <c r="R388" s="85">
        <f t="shared" si="456"/>
        <v>37.5</v>
      </c>
      <c r="S388" s="85">
        <f t="shared" si="457"/>
        <v>2.6</v>
      </c>
      <c r="T388" s="85">
        <f t="shared" si="458"/>
        <v>3.0000000000000249E-2</v>
      </c>
      <c r="U388" s="85">
        <f t="shared" si="459"/>
        <v>-1.5</v>
      </c>
      <c r="V388" s="85">
        <f t="shared" si="460"/>
        <v>184.5</v>
      </c>
      <c r="W388" s="33"/>
      <c r="X388" s="85">
        <f t="shared" si="467"/>
        <v>0</v>
      </c>
      <c r="Y388" s="85">
        <f t="shared" si="461"/>
        <v>0</v>
      </c>
      <c r="Z388" s="85">
        <f t="shared" si="462"/>
        <v>0</v>
      </c>
      <c r="AA388" s="85">
        <f t="shared" si="463"/>
        <v>0</v>
      </c>
      <c r="AB388" s="85">
        <f t="shared" si="464"/>
        <v>0</v>
      </c>
      <c r="AC388" s="85">
        <f t="shared" si="465"/>
        <v>0</v>
      </c>
    </row>
    <row r="389" spans="1:29" x14ac:dyDescent="0.3">
      <c r="A389" s="67">
        <v>-394.5</v>
      </c>
      <c r="B389" s="85">
        <v>15.93</v>
      </c>
      <c r="C389" s="85">
        <v>55.000000000000007</v>
      </c>
      <c r="D389" s="85">
        <v>3.65</v>
      </c>
      <c r="E389" s="85">
        <v>0</v>
      </c>
      <c r="F389" s="85">
        <v>-2.5</v>
      </c>
      <c r="G389" s="85">
        <v>330.50000000000006</v>
      </c>
      <c r="H389" s="113"/>
      <c r="P389" s="21" t="str">
        <f t="shared" si="466"/>
        <v>B</v>
      </c>
      <c r="Q389" s="85">
        <f t="shared" si="455"/>
        <v>15.93</v>
      </c>
      <c r="R389" s="85">
        <f t="shared" si="456"/>
        <v>55.000000000000007</v>
      </c>
      <c r="S389" s="85">
        <f t="shared" si="457"/>
        <v>3.65</v>
      </c>
      <c r="T389" s="85">
        <f t="shared" si="458"/>
        <v>0</v>
      </c>
      <c r="U389" s="85">
        <f t="shared" si="459"/>
        <v>-2.5</v>
      </c>
      <c r="V389" s="85">
        <f t="shared" si="460"/>
        <v>330.50000000000006</v>
      </c>
      <c r="W389" s="33"/>
      <c r="X389" s="85">
        <f t="shared" si="467"/>
        <v>0</v>
      </c>
      <c r="Y389" s="85">
        <f t="shared" si="461"/>
        <v>0</v>
      </c>
      <c r="Z389" s="85">
        <f t="shared" si="462"/>
        <v>0</v>
      </c>
      <c r="AA389" s="85">
        <f t="shared" si="463"/>
        <v>0</v>
      </c>
      <c r="AB389" s="85">
        <f t="shared" si="464"/>
        <v>0</v>
      </c>
      <c r="AC389" s="85">
        <f t="shared" si="465"/>
        <v>0</v>
      </c>
    </row>
    <row r="390" spans="1:29" x14ac:dyDescent="0.3">
      <c r="A390" s="67">
        <v>-609</v>
      </c>
      <c r="B390" s="85">
        <v>13.49</v>
      </c>
      <c r="C390" s="85">
        <v>102</v>
      </c>
      <c r="D390" s="85">
        <v>8.1</v>
      </c>
      <c r="E390" s="85">
        <v>-4.0000000000000924E-2</v>
      </c>
      <c r="F390" s="85">
        <v>-6</v>
      </c>
      <c r="G390" s="85">
        <v>722.50000000000011</v>
      </c>
      <c r="H390" s="113"/>
      <c r="P390" s="21" t="str">
        <f t="shared" si="466"/>
        <v>B</v>
      </c>
      <c r="Q390" s="85">
        <f>IF($P390="B",B390,0)</f>
        <v>13.49</v>
      </c>
      <c r="R390" s="85">
        <f t="shared" si="456"/>
        <v>102</v>
      </c>
      <c r="S390" s="85">
        <f t="shared" si="457"/>
        <v>8.1</v>
      </c>
      <c r="T390" s="85">
        <f t="shared" si="458"/>
        <v>-4.0000000000000924E-2</v>
      </c>
      <c r="U390" s="85">
        <f t="shared" si="459"/>
        <v>-6</v>
      </c>
      <c r="V390" s="85">
        <f t="shared" si="460"/>
        <v>722.50000000000011</v>
      </c>
      <c r="W390" s="33"/>
      <c r="X390" s="85">
        <f t="shared" si="467"/>
        <v>0</v>
      </c>
      <c r="Y390" s="85">
        <f t="shared" si="461"/>
        <v>0</v>
      </c>
      <c r="Z390" s="85">
        <f t="shared" si="462"/>
        <v>0</v>
      </c>
      <c r="AA390" s="85">
        <f t="shared" si="463"/>
        <v>0</v>
      </c>
      <c r="AB390" s="85">
        <f t="shared" si="464"/>
        <v>0</v>
      </c>
      <c r="AC390" s="85">
        <f t="shared" si="465"/>
        <v>0</v>
      </c>
    </row>
    <row r="391" spans="1:29" x14ac:dyDescent="0.3">
      <c r="A391" s="67">
        <v>-892</v>
      </c>
      <c r="B391" s="85">
        <v>11.69</v>
      </c>
      <c r="C391" s="85">
        <v>178.5</v>
      </c>
      <c r="D391" s="85">
        <v>23.1</v>
      </c>
      <c r="E391" s="85">
        <v>-1.9999999999999574E-2</v>
      </c>
      <c r="F391" s="85">
        <v>-15</v>
      </c>
      <c r="G391" s="85">
        <v>1458.5</v>
      </c>
      <c r="H391" s="113"/>
      <c r="P391" s="21" t="str">
        <f t="shared" si="466"/>
        <v>B</v>
      </c>
      <c r="Q391" s="85">
        <f t="shared" ref="Q391:Q400" si="468">IF($P391="B",B391,0)</f>
        <v>11.69</v>
      </c>
      <c r="R391" s="85">
        <f t="shared" si="456"/>
        <v>178.5</v>
      </c>
      <c r="S391" s="85">
        <f t="shared" si="457"/>
        <v>23.1</v>
      </c>
      <c r="T391" s="85">
        <f t="shared" si="458"/>
        <v>-1.9999999999999574E-2</v>
      </c>
      <c r="U391" s="85">
        <f t="shared" si="459"/>
        <v>-15</v>
      </c>
      <c r="V391" s="85">
        <f t="shared" si="460"/>
        <v>1458.5</v>
      </c>
      <c r="W391" s="33"/>
      <c r="X391" s="85">
        <f t="shared" si="467"/>
        <v>0</v>
      </c>
      <c r="Y391" s="85">
        <f t="shared" si="461"/>
        <v>0</v>
      </c>
      <c r="Z391" s="85">
        <f t="shared" si="462"/>
        <v>0</v>
      </c>
      <c r="AA391" s="85">
        <f t="shared" si="463"/>
        <v>0</v>
      </c>
      <c r="AB391" s="85">
        <f t="shared" si="464"/>
        <v>0</v>
      </c>
      <c r="AC391" s="85">
        <f t="shared" si="465"/>
        <v>0</v>
      </c>
    </row>
    <row r="392" spans="1:29" x14ac:dyDescent="0.3">
      <c r="A392" s="67">
        <v>-831</v>
      </c>
      <c r="B392" s="85">
        <v>11.1</v>
      </c>
      <c r="C392" s="85">
        <v>193</v>
      </c>
      <c r="D392" s="85">
        <v>67.25</v>
      </c>
      <c r="E392" s="85">
        <v>0</v>
      </c>
      <c r="F392" s="85">
        <v>-31.5</v>
      </c>
      <c r="G392" s="85">
        <v>1659.0000000000002</v>
      </c>
      <c r="H392" s="113"/>
      <c r="P392" s="21" t="str">
        <f t="shared" si="466"/>
        <v>B</v>
      </c>
      <c r="Q392" s="85">
        <f t="shared" si="468"/>
        <v>11.1</v>
      </c>
      <c r="R392" s="85">
        <f t="shared" si="456"/>
        <v>193</v>
      </c>
      <c r="S392" s="85">
        <f t="shared" si="457"/>
        <v>67.25</v>
      </c>
      <c r="T392" s="85">
        <f t="shared" si="458"/>
        <v>0</v>
      </c>
      <c r="U392" s="85">
        <f t="shared" si="459"/>
        <v>-31.5</v>
      </c>
      <c r="V392" s="85">
        <f t="shared" si="460"/>
        <v>1659.0000000000002</v>
      </c>
      <c r="W392" s="33"/>
      <c r="X392" s="85">
        <f t="shared" si="467"/>
        <v>0</v>
      </c>
      <c r="Y392" s="85">
        <f t="shared" si="461"/>
        <v>0</v>
      </c>
      <c r="Z392" s="85">
        <f t="shared" si="462"/>
        <v>0</v>
      </c>
      <c r="AA392" s="85">
        <f t="shared" si="463"/>
        <v>0</v>
      </c>
      <c r="AB392" s="85">
        <f t="shared" si="464"/>
        <v>0</v>
      </c>
      <c r="AC392" s="85">
        <f t="shared" si="465"/>
        <v>0</v>
      </c>
    </row>
    <row r="393" spans="1:29" x14ac:dyDescent="0.3">
      <c r="A393" s="67">
        <v>-4583</v>
      </c>
      <c r="B393" s="85">
        <v>262.90000000000003</v>
      </c>
      <c r="C393" s="85">
        <v>677</v>
      </c>
      <c r="D393" s="85">
        <v>114</v>
      </c>
      <c r="E393" s="85">
        <v>-3.0000000000000249E-2</v>
      </c>
      <c r="F393" s="85">
        <v>-60.5</v>
      </c>
      <c r="G393" s="85">
        <v>4719.5</v>
      </c>
      <c r="H393" s="113"/>
      <c r="P393" s="21" t="str">
        <f t="shared" si="466"/>
        <v>B</v>
      </c>
      <c r="Q393" s="85">
        <f t="shared" si="468"/>
        <v>262.90000000000003</v>
      </c>
      <c r="R393" s="85">
        <f t="shared" si="456"/>
        <v>677</v>
      </c>
      <c r="S393" s="85">
        <f t="shared" si="457"/>
        <v>114</v>
      </c>
      <c r="T393" s="85">
        <f t="shared" si="458"/>
        <v>-3.0000000000000249E-2</v>
      </c>
      <c r="U393" s="85">
        <f t="shared" si="459"/>
        <v>-60.5</v>
      </c>
      <c r="V393" s="85">
        <f t="shared" si="460"/>
        <v>4719.5</v>
      </c>
      <c r="W393" s="33"/>
      <c r="X393" s="85">
        <f t="shared" si="467"/>
        <v>0</v>
      </c>
      <c r="Y393" s="85">
        <f t="shared" si="461"/>
        <v>0</v>
      </c>
      <c r="Z393" s="85">
        <f t="shared" si="462"/>
        <v>0</v>
      </c>
      <c r="AA393" s="85">
        <f t="shared" si="463"/>
        <v>0</v>
      </c>
      <c r="AB393" s="85">
        <f t="shared" si="464"/>
        <v>0</v>
      </c>
      <c r="AC393" s="85">
        <f t="shared" si="465"/>
        <v>0</v>
      </c>
    </row>
    <row r="394" spans="1:29" x14ac:dyDescent="0.3">
      <c r="A394" s="67"/>
      <c r="B394" s="85"/>
      <c r="C394" s="85"/>
      <c r="D394" s="85"/>
      <c r="E394" s="85"/>
      <c r="F394" s="85"/>
      <c r="G394" s="85"/>
      <c r="H394" s="113"/>
      <c r="P394" s="21" t="str">
        <f t="shared" si="466"/>
        <v>B</v>
      </c>
      <c r="Q394" s="85">
        <f t="shared" si="468"/>
        <v>0</v>
      </c>
      <c r="R394" s="85">
        <f t="shared" si="456"/>
        <v>0</v>
      </c>
      <c r="S394" s="85">
        <f t="shared" si="457"/>
        <v>0</v>
      </c>
      <c r="T394" s="85">
        <f t="shared" si="458"/>
        <v>0</v>
      </c>
      <c r="U394" s="85">
        <f t="shared" si="459"/>
        <v>0</v>
      </c>
      <c r="V394" s="85">
        <f t="shared" si="460"/>
        <v>0</v>
      </c>
      <c r="W394" s="33"/>
      <c r="X394" s="85">
        <f t="shared" si="467"/>
        <v>0</v>
      </c>
      <c r="Y394" s="85">
        <f t="shared" si="461"/>
        <v>0</v>
      </c>
      <c r="Z394" s="85">
        <f t="shared" si="462"/>
        <v>0</v>
      </c>
      <c r="AA394" s="85">
        <f t="shared" si="463"/>
        <v>0</v>
      </c>
      <c r="AB394" s="85">
        <f t="shared" si="464"/>
        <v>0</v>
      </c>
      <c r="AC394" s="85">
        <f t="shared" si="465"/>
        <v>0</v>
      </c>
    </row>
    <row r="395" spans="1:29" x14ac:dyDescent="0.3">
      <c r="A395" s="67"/>
      <c r="B395" s="85"/>
      <c r="C395" s="85" t="s">
        <v>4</v>
      </c>
      <c r="D395" s="85"/>
      <c r="E395" s="85"/>
      <c r="F395" s="85" t="s">
        <v>136</v>
      </c>
      <c r="G395" s="85" t="s">
        <v>6</v>
      </c>
      <c r="H395" s="113"/>
      <c r="P395" s="21" t="str">
        <f t="shared" si="466"/>
        <v>B</v>
      </c>
      <c r="Q395" s="85">
        <f t="shared" si="468"/>
        <v>0</v>
      </c>
      <c r="R395" s="85" t="str">
        <f t="shared" si="456"/>
        <v>EXPIRY</v>
      </c>
      <c r="S395" s="85">
        <f t="shared" si="457"/>
        <v>0</v>
      </c>
      <c r="T395" s="85">
        <f t="shared" si="458"/>
        <v>0</v>
      </c>
      <c r="U395" s="85" t="str">
        <f t="shared" si="459"/>
        <v>DATE</v>
      </c>
      <c r="V395" s="85" t="str">
        <f t="shared" si="460"/>
        <v>TIME</v>
      </c>
      <c r="W395" s="33"/>
      <c r="X395" s="85">
        <f t="shared" si="467"/>
        <v>0</v>
      </c>
      <c r="Y395" s="85">
        <f t="shared" si="461"/>
        <v>0</v>
      </c>
      <c r="Z395" s="85">
        <f t="shared" si="462"/>
        <v>0</v>
      </c>
      <c r="AA395" s="85">
        <f t="shared" si="463"/>
        <v>0</v>
      </c>
      <c r="AB395" s="85">
        <f t="shared" si="464"/>
        <v>0</v>
      </c>
      <c r="AC395" s="85">
        <f t="shared" si="465"/>
        <v>0</v>
      </c>
    </row>
    <row r="396" spans="1:29" x14ac:dyDescent="0.3">
      <c r="A396" s="67"/>
      <c r="B396" s="85"/>
      <c r="C396" s="220">
        <v>45127</v>
      </c>
      <c r="D396" s="85"/>
      <c r="E396" s="85"/>
      <c r="F396" s="220">
        <v>45121</v>
      </c>
      <c r="G396" s="85">
        <v>0.37344907407407407</v>
      </c>
      <c r="H396" s="113"/>
      <c r="P396" s="21" t="str">
        <f t="shared" si="466"/>
        <v>B</v>
      </c>
      <c r="Q396" s="85">
        <f t="shared" si="468"/>
        <v>0</v>
      </c>
      <c r="R396" s="85">
        <f t="shared" si="456"/>
        <v>45127</v>
      </c>
      <c r="S396" s="85">
        <f t="shared" si="457"/>
        <v>0</v>
      </c>
      <c r="T396" s="85">
        <f t="shared" si="458"/>
        <v>0</v>
      </c>
      <c r="U396" s="85">
        <f t="shared" si="459"/>
        <v>45121</v>
      </c>
      <c r="V396" s="85">
        <f t="shared" si="460"/>
        <v>0.37344907407407407</v>
      </c>
      <c r="W396" s="33"/>
      <c r="X396" s="85">
        <f t="shared" si="467"/>
        <v>0</v>
      </c>
      <c r="Y396" s="85">
        <f t="shared" si="461"/>
        <v>0</v>
      </c>
      <c r="Z396" s="85">
        <f t="shared" si="462"/>
        <v>0</v>
      </c>
      <c r="AA396" s="85">
        <f t="shared" si="463"/>
        <v>0</v>
      </c>
      <c r="AB396" s="85">
        <f t="shared" si="464"/>
        <v>0</v>
      </c>
      <c r="AC396" s="85">
        <f t="shared" si="465"/>
        <v>0</v>
      </c>
    </row>
    <row r="397" spans="1:29" x14ac:dyDescent="0.3">
      <c r="A397" s="67"/>
      <c r="B397" s="85"/>
      <c r="C397" s="85" t="s">
        <v>122</v>
      </c>
      <c r="D397" s="85" t="s">
        <v>123</v>
      </c>
      <c r="E397" s="85" t="s">
        <v>124</v>
      </c>
      <c r="F397" s="85" t="s">
        <v>125</v>
      </c>
      <c r="G397" s="85" t="s">
        <v>126</v>
      </c>
      <c r="H397" s="113"/>
      <c r="P397" s="21" t="str">
        <f t="shared" si="466"/>
        <v>B</v>
      </c>
      <c r="Q397" s="85">
        <f t="shared" si="468"/>
        <v>0</v>
      </c>
      <c r="R397" s="85" t="str">
        <f t="shared" si="456"/>
        <v>H</v>
      </c>
      <c r="S397" s="85" t="str">
        <f t="shared" si="457"/>
        <v>I</v>
      </c>
      <c r="T397" s="85" t="str">
        <f t="shared" si="458"/>
        <v>M</v>
      </c>
      <c r="U397" s="85" t="str">
        <f t="shared" si="459"/>
        <v>G</v>
      </c>
      <c r="V397" s="85" t="str">
        <f t="shared" si="460"/>
        <v>L</v>
      </c>
      <c r="W397" s="33"/>
      <c r="X397" s="85">
        <f t="shared" si="467"/>
        <v>0</v>
      </c>
      <c r="Y397" s="85">
        <f t="shared" si="461"/>
        <v>0</v>
      </c>
      <c r="Z397" s="85">
        <f t="shared" si="462"/>
        <v>0</v>
      </c>
      <c r="AA397" s="85">
        <f t="shared" si="463"/>
        <v>0</v>
      </c>
      <c r="AB397" s="85">
        <f t="shared" si="464"/>
        <v>0</v>
      </c>
      <c r="AC397" s="85">
        <f t="shared" si="465"/>
        <v>0</v>
      </c>
    </row>
    <row r="398" spans="1:29" x14ac:dyDescent="0.3">
      <c r="A398" s="67" t="s">
        <v>112</v>
      </c>
      <c r="B398" s="85" t="s">
        <v>32</v>
      </c>
      <c r="C398" s="85" t="s">
        <v>113</v>
      </c>
      <c r="D398" s="85" t="s">
        <v>33</v>
      </c>
      <c r="E398" s="85" t="s">
        <v>155</v>
      </c>
      <c r="F398" s="85" t="s">
        <v>114</v>
      </c>
      <c r="G398" s="85" t="s">
        <v>115</v>
      </c>
      <c r="H398" s="113"/>
      <c r="P398" s="21" t="str">
        <f t="shared" si="466"/>
        <v>A</v>
      </c>
      <c r="Q398" s="85">
        <f t="shared" si="468"/>
        <v>0</v>
      </c>
      <c r="R398" s="85">
        <f t="shared" si="456"/>
        <v>0</v>
      </c>
      <c r="S398" s="85">
        <f t="shared" si="457"/>
        <v>0</v>
      </c>
      <c r="T398" s="85">
        <f t="shared" si="458"/>
        <v>0</v>
      </c>
      <c r="U398" s="85">
        <f t="shared" si="459"/>
        <v>0</v>
      </c>
      <c r="V398" s="85">
        <f t="shared" si="460"/>
        <v>0</v>
      </c>
      <c r="W398" s="33"/>
      <c r="X398" s="85" t="str">
        <f t="shared" si="467"/>
        <v>IV_CE</v>
      </c>
      <c r="Y398" s="85" t="str">
        <f t="shared" si="461"/>
        <v>V_CE</v>
      </c>
      <c r="Z398" s="85" t="str">
        <f t="shared" si="462"/>
        <v>LTP_CE</v>
      </c>
      <c r="AA398" s="85" t="str">
        <f t="shared" si="463"/>
        <v>DIFF_CE</v>
      </c>
      <c r="AB398" s="85" t="str">
        <f t="shared" si="464"/>
        <v>D_CE</v>
      </c>
      <c r="AC398" s="85" t="str">
        <f t="shared" si="465"/>
        <v>G_CE</v>
      </c>
    </row>
    <row r="399" spans="1:29" x14ac:dyDescent="0.3">
      <c r="A399" s="67">
        <v>-562</v>
      </c>
      <c r="B399" s="85">
        <v>10.34</v>
      </c>
      <c r="C399" s="85">
        <v>499</v>
      </c>
      <c r="D399" s="85">
        <v>130.05000000000001</v>
      </c>
      <c r="E399" s="85">
        <v>0</v>
      </c>
      <c r="F399" s="85">
        <v>28.499999999999996</v>
      </c>
      <c r="G399" s="85">
        <v>745</v>
      </c>
      <c r="H399" s="113"/>
      <c r="P399" s="21" t="str">
        <f t="shared" si="466"/>
        <v>B</v>
      </c>
      <c r="Q399" s="85">
        <f t="shared" si="468"/>
        <v>10.34</v>
      </c>
      <c r="R399" s="85">
        <f t="shared" si="456"/>
        <v>499</v>
      </c>
      <c r="S399" s="85">
        <f t="shared" si="457"/>
        <v>130.05000000000001</v>
      </c>
      <c r="T399" s="85">
        <f t="shared" si="458"/>
        <v>0</v>
      </c>
      <c r="U399" s="85">
        <f t="shared" si="459"/>
        <v>28.499999999999996</v>
      </c>
      <c r="V399" s="85">
        <f t="shared" si="460"/>
        <v>745</v>
      </c>
      <c r="W399" s="33"/>
      <c r="X399" s="85">
        <f t="shared" si="467"/>
        <v>0</v>
      </c>
      <c r="Y399" s="85">
        <f t="shared" si="461"/>
        <v>0</v>
      </c>
      <c r="Z399" s="85">
        <f t="shared" si="462"/>
        <v>0</v>
      </c>
      <c r="AA399" s="85">
        <f t="shared" si="463"/>
        <v>0</v>
      </c>
      <c r="AB399" s="85">
        <f t="shared" si="464"/>
        <v>0</v>
      </c>
      <c r="AC399" s="85">
        <f t="shared" si="465"/>
        <v>0</v>
      </c>
    </row>
    <row r="400" spans="1:29" x14ac:dyDescent="0.3">
      <c r="A400" s="67">
        <v>-501.99999999999994</v>
      </c>
      <c r="B400" s="85">
        <v>9.8800000000000008</v>
      </c>
      <c r="C400" s="85">
        <v>497.49999999999994</v>
      </c>
      <c r="D400" s="85">
        <v>76.25</v>
      </c>
      <c r="E400" s="85">
        <v>0</v>
      </c>
      <c r="F400" s="85">
        <v>21</v>
      </c>
      <c r="G400" s="85">
        <v>777</v>
      </c>
      <c r="H400" s="113"/>
      <c r="P400" s="21" t="str">
        <f t="shared" si="466"/>
        <v>B</v>
      </c>
      <c r="Q400" s="85">
        <f t="shared" si="468"/>
        <v>9.8800000000000008</v>
      </c>
      <c r="R400" s="85">
        <f t="shared" si="456"/>
        <v>497.49999999999994</v>
      </c>
      <c r="S400" s="85">
        <f t="shared" si="457"/>
        <v>76.25</v>
      </c>
      <c r="T400" s="85">
        <f t="shared" si="458"/>
        <v>0</v>
      </c>
      <c r="U400" s="85">
        <f t="shared" si="459"/>
        <v>21</v>
      </c>
      <c r="V400" s="85">
        <f t="shared" si="460"/>
        <v>777</v>
      </c>
      <c r="W400" s="33"/>
      <c r="X400" s="85">
        <f t="shared" si="467"/>
        <v>0</v>
      </c>
      <c r="Y400" s="85">
        <f t="shared" si="461"/>
        <v>0</v>
      </c>
      <c r="Z400" s="85">
        <f t="shared" si="462"/>
        <v>0</v>
      </c>
      <c r="AA400" s="85">
        <f t="shared" si="463"/>
        <v>0</v>
      </c>
      <c r="AB400" s="85">
        <f t="shared" si="464"/>
        <v>0</v>
      </c>
      <c r="AC400" s="85">
        <f t="shared" si="465"/>
        <v>0</v>
      </c>
    </row>
    <row r="401" spans="1:29" x14ac:dyDescent="0.3">
      <c r="A401" s="68">
        <v>-393</v>
      </c>
      <c r="B401" s="86">
        <v>9.61</v>
      </c>
      <c r="C401" s="86">
        <v>420</v>
      </c>
      <c r="D401" s="86">
        <v>40</v>
      </c>
      <c r="E401" s="86">
        <v>-9.9999999999980105E-3</v>
      </c>
      <c r="F401" s="86">
        <v>13.5</v>
      </c>
      <c r="G401" s="86">
        <v>675</v>
      </c>
      <c r="H401" s="89"/>
      <c r="I401" s="105">
        <f>X401</f>
        <v>0</v>
      </c>
      <c r="J401" s="105">
        <f>Y401</f>
        <v>0</v>
      </c>
      <c r="K401" s="105">
        <f>Z401</f>
        <v>0</v>
      </c>
      <c r="L401" s="105">
        <f>AA401</f>
        <v>0</v>
      </c>
      <c r="M401" s="105">
        <f t="shared" ref="M401" si="469">AB401</f>
        <v>0</v>
      </c>
      <c r="N401" s="105">
        <f t="shared" ref="N401" si="470">AC401</f>
        <v>0</v>
      </c>
      <c r="P401" s="21"/>
      <c r="Q401" s="33"/>
      <c r="R401" s="33"/>
      <c r="S401" s="33"/>
      <c r="T401" s="33"/>
      <c r="U401" s="33"/>
      <c r="V401" s="33"/>
      <c r="W401" s="33"/>
      <c r="X401" s="106">
        <f>SUM(X385:X400)</f>
        <v>0</v>
      </c>
      <c r="Y401" s="106">
        <f t="shared" ref="Y401" si="471">SUM(Y385:Y400)</f>
        <v>0</v>
      </c>
      <c r="Z401" s="106">
        <f t="shared" ref="Z401" si="472">SUM(Z385:Z400)</f>
        <v>0</v>
      </c>
      <c r="AA401" s="106">
        <f t="shared" ref="AA401" si="473">SUM(AA385:AA400)</f>
        <v>0</v>
      </c>
      <c r="AB401" s="106">
        <f t="shared" ref="AB401" si="474">SUM(AB385:AB400)</f>
        <v>0</v>
      </c>
      <c r="AC401" s="106">
        <f t="shared" ref="AC401" si="475">SUM(AC385:AC400)</f>
        <v>0</v>
      </c>
    </row>
    <row r="402" spans="1:29" x14ac:dyDescent="0.3">
      <c r="A402" s="82">
        <v>-270.5</v>
      </c>
      <c r="B402" s="89">
        <v>9.58</v>
      </c>
      <c r="C402" s="89">
        <v>301</v>
      </c>
      <c r="D402" s="89">
        <v>19.399999999999999</v>
      </c>
      <c r="E402" s="89">
        <v>2.9999999999997584E-2</v>
      </c>
      <c r="F402" s="89">
        <v>7.5</v>
      </c>
      <c r="G402" s="89">
        <v>485</v>
      </c>
      <c r="H402" s="89"/>
      <c r="P402" s="21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</row>
    <row r="403" spans="1:29" x14ac:dyDescent="0.3">
      <c r="A403" s="92">
        <v>-176</v>
      </c>
      <c r="B403" s="92">
        <v>9.8800000000000008</v>
      </c>
      <c r="C403" s="92">
        <v>195.5</v>
      </c>
      <c r="D403" s="92">
        <v>9.5500000000000007</v>
      </c>
      <c r="E403" s="92">
        <v>0</v>
      </c>
      <c r="F403" s="92">
        <v>4</v>
      </c>
      <c r="G403" s="92">
        <v>305.5</v>
      </c>
      <c r="H403" s="92"/>
      <c r="P403" s="21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</row>
    <row r="404" spans="1:29" x14ac:dyDescent="0.3">
      <c r="A404" s="68">
        <v>-122.50000000000001</v>
      </c>
      <c r="B404" s="68">
        <v>10.59</v>
      </c>
      <c r="C404" s="68">
        <v>130</v>
      </c>
      <c r="D404" s="68">
        <v>5.5</v>
      </c>
      <c r="E404" s="68">
        <v>-1.9999999999999574E-2</v>
      </c>
      <c r="F404" s="68">
        <v>2.5</v>
      </c>
      <c r="G404" s="68">
        <v>189.50000000000003</v>
      </c>
      <c r="H404" s="82"/>
      <c r="P404" s="21"/>
      <c r="Q404" s="33"/>
      <c r="R404" s="33"/>
      <c r="S404" s="33"/>
      <c r="T404" s="33"/>
      <c r="U404" s="33"/>
      <c r="V404" s="33"/>
      <c r="W404" s="33"/>
      <c r="X404" s="106">
        <f t="shared" ref="X404:AC404" si="476">SUM(X405:X420)</f>
        <v>306.02999999999997</v>
      </c>
      <c r="Y404" s="106">
        <f t="shared" si="476"/>
        <v>3258.5</v>
      </c>
      <c r="Z404" s="106">
        <f t="shared" si="476"/>
        <v>336.25000000000006</v>
      </c>
      <c r="AA404" s="106">
        <f t="shared" si="476"/>
        <v>-4.000000000000048E-2</v>
      </c>
      <c r="AB404" s="106">
        <f t="shared" si="476"/>
        <v>75.5</v>
      </c>
      <c r="AC404" s="106">
        <f t="shared" si="476"/>
        <v>4562</v>
      </c>
    </row>
    <row r="405" spans="1:29" x14ac:dyDescent="0.3">
      <c r="A405" s="67">
        <v>-95.5</v>
      </c>
      <c r="B405" s="85">
        <v>11.6</v>
      </c>
      <c r="C405" s="85">
        <v>94</v>
      </c>
      <c r="D405" s="85">
        <v>3.8</v>
      </c>
      <c r="E405" s="85">
        <v>-2.0000000000000018E-2</v>
      </c>
      <c r="F405" s="85">
        <v>1.5</v>
      </c>
      <c r="G405" s="85">
        <v>125</v>
      </c>
      <c r="H405" s="113"/>
      <c r="I405" s="105">
        <f>X404</f>
        <v>306.02999999999997</v>
      </c>
      <c r="J405" s="105">
        <f>Y404</f>
        <v>3258.5</v>
      </c>
      <c r="K405" s="105">
        <f t="shared" ref="K405" si="477">Z404</f>
        <v>336.25000000000006</v>
      </c>
      <c r="L405" s="105">
        <f t="shared" ref="L405" si="478">AA404</f>
        <v>-4.000000000000048E-2</v>
      </c>
      <c r="M405" s="105">
        <f t="shared" ref="M405" si="479">AB404</f>
        <v>75.5</v>
      </c>
      <c r="N405" s="105">
        <f t="shared" ref="N405" si="480">AC404</f>
        <v>4562</v>
      </c>
      <c r="P405" s="21" t="str">
        <f>IF(A405&lt;=$B$382,"A","B")</f>
        <v>A</v>
      </c>
      <c r="Q405" s="85">
        <f t="shared" ref="Q405:Q409" si="481">IF($P405="B",B405,0)</f>
        <v>0</v>
      </c>
      <c r="R405" s="85">
        <f t="shared" ref="R405:R420" si="482">IF($P405="B",C405,0)</f>
        <v>0</v>
      </c>
      <c r="S405" s="85">
        <f t="shared" ref="S405:S420" si="483">IF($P405="B",D405,0)</f>
        <v>0</v>
      </c>
      <c r="T405" s="85">
        <f t="shared" ref="T405:T420" si="484">IF($P405="B",E405,0)</f>
        <v>0</v>
      </c>
      <c r="U405" s="85">
        <f t="shared" ref="U405:U420" si="485">IF($P405="B",F405,0)</f>
        <v>0</v>
      </c>
      <c r="V405" s="85">
        <f t="shared" ref="V405:V420" si="486">IF($P405="B",G405,0)</f>
        <v>0</v>
      </c>
      <c r="W405" s="33"/>
      <c r="X405" s="85">
        <f>IF($P405="A",B405,0)</f>
        <v>11.6</v>
      </c>
      <c r="Y405" s="85">
        <f t="shared" ref="Y405:Y420" si="487">IF($P405="A",C405,0)</f>
        <v>94</v>
      </c>
      <c r="Z405" s="85">
        <f t="shared" ref="Z405:Z420" si="488">IF($P405="A",D405,0)</f>
        <v>3.8</v>
      </c>
      <c r="AA405" s="85">
        <f t="shared" ref="AA405:AA420" si="489">IF($P405="A",E405,0)</f>
        <v>-2.0000000000000018E-2</v>
      </c>
      <c r="AB405" s="85">
        <f t="shared" ref="AB405:AB420" si="490">IF($P405="A",F405,0)</f>
        <v>1.5</v>
      </c>
      <c r="AC405" s="85">
        <f t="shared" ref="AC405:AC420" si="491">IF($P405="A",G405,0)</f>
        <v>125</v>
      </c>
    </row>
    <row r="406" spans="1:29" x14ac:dyDescent="0.3">
      <c r="A406" s="67">
        <v>-70</v>
      </c>
      <c r="B406" s="85">
        <v>12.39</v>
      </c>
      <c r="C406" s="85">
        <v>65.5</v>
      </c>
      <c r="D406" s="85">
        <v>2.5</v>
      </c>
      <c r="E406" s="85">
        <v>9.9999999999997868E-3</v>
      </c>
      <c r="F406" s="85">
        <v>1</v>
      </c>
      <c r="G406" s="85">
        <v>81.500000000000014</v>
      </c>
      <c r="H406" s="113"/>
      <c r="P406" s="21" t="str">
        <f t="shared" ref="P406:P420" si="492">IF(A406&lt;=$B$382,"A","B")</f>
        <v>A</v>
      </c>
      <c r="Q406" s="85">
        <f t="shared" si="481"/>
        <v>0</v>
      </c>
      <c r="R406" s="85">
        <f t="shared" si="482"/>
        <v>0</v>
      </c>
      <c r="S406" s="85">
        <f t="shared" si="483"/>
        <v>0</v>
      </c>
      <c r="T406" s="85">
        <f t="shared" si="484"/>
        <v>0</v>
      </c>
      <c r="U406" s="85">
        <f t="shared" si="485"/>
        <v>0</v>
      </c>
      <c r="V406" s="85">
        <f t="shared" si="486"/>
        <v>0</v>
      </c>
      <c r="W406" s="33"/>
      <c r="X406" s="85">
        <f t="shared" ref="X406:X420" si="493">IF($P406="A",B406,0)</f>
        <v>12.39</v>
      </c>
      <c r="Y406" s="85">
        <f t="shared" si="487"/>
        <v>65.5</v>
      </c>
      <c r="Z406" s="85">
        <f t="shared" si="488"/>
        <v>2.5</v>
      </c>
      <c r="AA406" s="85">
        <f t="shared" si="489"/>
        <v>9.9999999999997868E-3</v>
      </c>
      <c r="AB406" s="85">
        <f t="shared" si="490"/>
        <v>1</v>
      </c>
      <c r="AC406" s="85">
        <f t="shared" si="491"/>
        <v>81.500000000000014</v>
      </c>
    </row>
    <row r="407" spans="1:29" x14ac:dyDescent="0.3">
      <c r="A407" s="67">
        <v>-68.5</v>
      </c>
      <c r="B407" s="85">
        <v>13.82</v>
      </c>
      <c r="C407" s="85">
        <v>57.499999999999993</v>
      </c>
      <c r="D407" s="85">
        <v>2.35</v>
      </c>
      <c r="E407" s="85">
        <v>0</v>
      </c>
      <c r="F407" s="85">
        <v>1</v>
      </c>
      <c r="G407" s="85">
        <v>64.499999999999986</v>
      </c>
      <c r="H407" s="113"/>
      <c r="P407" s="21" t="str">
        <f t="shared" si="492"/>
        <v>A</v>
      </c>
      <c r="Q407" s="85">
        <f t="shared" si="481"/>
        <v>0</v>
      </c>
      <c r="R407" s="85">
        <f t="shared" si="482"/>
        <v>0</v>
      </c>
      <c r="S407" s="85">
        <f t="shared" si="483"/>
        <v>0</v>
      </c>
      <c r="T407" s="85">
        <f t="shared" si="484"/>
        <v>0</v>
      </c>
      <c r="U407" s="85">
        <f t="shared" si="485"/>
        <v>0</v>
      </c>
      <c r="V407" s="85">
        <f t="shared" si="486"/>
        <v>0</v>
      </c>
      <c r="W407" s="33"/>
      <c r="X407" s="85">
        <f t="shared" si="493"/>
        <v>13.82</v>
      </c>
      <c r="Y407" s="85">
        <f t="shared" si="487"/>
        <v>57.499999999999993</v>
      </c>
      <c r="Z407" s="85">
        <f t="shared" si="488"/>
        <v>2.35</v>
      </c>
      <c r="AA407" s="85">
        <f t="shared" si="489"/>
        <v>0</v>
      </c>
      <c r="AB407" s="85">
        <f t="shared" si="490"/>
        <v>1</v>
      </c>
      <c r="AC407" s="85">
        <f t="shared" si="491"/>
        <v>64.499999999999986</v>
      </c>
    </row>
    <row r="408" spans="1:29" x14ac:dyDescent="0.3">
      <c r="A408" s="67">
        <v>-58.5</v>
      </c>
      <c r="B408" s="85">
        <v>14.89</v>
      </c>
      <c r="C408" s="85">
        <v>46.5</v>
      </c>
      <c r="D408" s="85">
        <v>1.9</v>
      </c>
      <c r="E408" s="85">
        <v>0</v>
      </c>
      <c r="F408" s="85">
        <v>0.5</v>
      </c>
      <c r="G408" s="85">
        <v>48.000000000000007</v>
      </c>
      <c r="H408" s="113"/>
      <c r="P408" s="21" t="str">
        <f t="shared" si="492"/>
        <v>A</v>
      </c>
      <c r="Q408" s="85">
        <f t="shared" si="481"/>
        <v>0</v>
      </c>
      <c r="R408" s="85">
        <f t="shared" si="482"/>
        <v>0</v>
      </c>
      <c r="S408" s="85">
        <f t="shared" si="483"/>
        <v>0</v>
      </c>
      <c r="T408" s="85">
        <f t="shared" si="484"/>
        <v>0</v>
      </c>
      <c r="U408" s="85">
        <f t="shared" si="485"/>
        <v>0</v>
      </c>
      <c r="V408" s="85">
        <f t="shared" si="486"/>
        <v>0</v>
      </c>
      <c r="W408" s="33"/>
      <c r="X408" s="85">
        <f t="shared" si="493"/>
        <v>14.89</v>
      </c>
      <c r="Y408" s="85">
        <f t="shared" si="487"/>
        <v>46.5</v>
      </c>
      <c r="Z408" s="85">
        <f t="shared" si="488"/>
        <v>1.9</v>
      </c>
      <c r="AA408" s="85">
        <f t="shared" si="489"/>
        <v>0</v>
      </c>
      <c r="AB408" s="85">
        <f t="shared" si="490"/>
        <v>0.5</v>
      </c>
      <c r="AC408" s="85">
        <f t="shared" si="491"/>
        <v>48.000000000000007</v>
      </c>
    </row>
    <row r="409" spans="1:29" x14ac:dyDescent="0.3">
      <c r="A409" s="67">
        <v>-56.999999999999993</v>
      </c>
      <c r="B409" s="85">
        <v>16.239999999999998</v>
      </c>
      <c r="C409" s="85">
        <v>41.5</v>
      </c>
      <c r="D409" s="85">
        <v>1.8</v>
      </c>
      <c r="E409" s="85">
        <v>0</v>
      </c>
      <c r="F409" s="85">
        <v>0.5</v>
      </c>
      <c r="G409" s="85">
        <v>39.499999999999993</v>
      </c>
      <c r="H409" s="113"/>
      <c r="P409" s="21" t="str">
        <f t="shared" si="492"/>
        <v>A</v>
      </c>
      <c r="Q409" s="85">
        <f t="shared" si="481"/>
        <v>0</v>
      </c>
      <c r="R409" s="85">
        <f t="shared" si="482"/>
        <v>0</v>
      </c>
      <c r="S409" s="85">
        <f t="shared" si="483"/>
        <v>0</v>
      </c>
      <c r="T409" s="85">
        <f t="shared" si="484"/>
        <v>0</v>
      </c>
      <c r="U409" s="85">
        <f t="shared" si="485"/>
        <v>0</v>
      </c>
      <c r="V409" s="85">
        <f t="shared" si="486"/>
        <v>0</v>
      </c>
      <c r="W409" s="33"/>
      <c r="X409" s="85">
        <f t="shared" si="493"/>
        <v>16.239999999999998</v>
      </c>
      <c r="Y409" s="85">
        <f t="shared" si="487"/>
        <v>41.5</v>
      </c>
      <c r="Z409" s="85">
        <f t="shared" si="488"/>
        <v>1.8</v>
      </c>
      <c r="AA409" s="85">
        <f t="shared" si="489"/>
        <v>0</v>
      </c>
      <c r="AB409" s="85">
        <f t="shared" si="490"/>
        <v>0.5</v>
      </c>
      <c r="AC409" s="85">
        <f t="shared" si="491"/>
        <v>39.499999999999993</v>
      </c>
    </row>
    <row r="410" spans="1:29" x14ac:dyDescent="0.3">
      <c r="A410" s="67">
        <v>-2375.5</v>
      </c>
      <c r="B410" s="85">
        <v>128.82</v>
      </c>
      <c r="C410" s="85">
        <v>2348</v>
      </c>
      <c r="D410" s="85">
        <v>293.10000000000002</v>
      </c>
      <c r="E410" s="85">
        <v>-1.0000000000000231E-2</v>
      </c>
      <c r="F410" s="85">
        <v>81.5</v>
      </c>
      <c r="G410" s="85">
        <v>3535.5</v>
      </c>
      <c r="H410" s="113"/>
      <c r="P410" s="21" t="str">
        <f t="shared" si="492"/>
        <v>A</v>
      </c>
      <c r="Q410" s="85">
        <f>IF($P410="B",B410,0)</f>
        <v>0</v>
      </c>
      <c r="R410" s="85">
        <f t="shared" si="482"/>
        <v>0</v>
      </c>
      <c r="S410" s="85">
        <f t="shared" si="483"/>
        <v>0</v>
      </c>
      <c r="T410" s="85">
        <f t="shared" si="484"/>
        <v>0</v>
      </c>
      <c r="U410" s="85">
        <f t="shared" si="485"/>
        <v>0</v>
      </c>
      <c r="V410" s="85">
        <f t="shared" si="486"/>
        <v>0</v>
      </c>
      <c r="W410" s="33"/>
      <c r="X410" s="85">
        <f t="shared" si="493"/>
        <v>128.82</v>
      </c>
      <c r="Y410" s="85">
        <f t="shared" si="487"/>
        <v>2348</v>
      </c>
      <c r="Z410" s="85">
        <f t="shared" si="488"/>
        <v>293.10000000000002</v>
      </c>
      <c r="AA410" s="85">
        <f t="shared" si="489"/>
        <v>-1.0000000000000231E-2</v>
      </c>
      <c r="AB410" s="85">
        <f t="shared" si="490"/>
        <v>81.5</v>
      </c>
      <c r="AC410" s="85">
        <f t="shared" si="491"/>
        <v>3535.5</v>
      </c>
    </row>
    <row r="411" spans="1:29" x14ac:dyDescent="0.3">
      <c r="A411" s="67"/>
      <c r="B411" s="85"/>
      <c r="C411" s="85"/>
      <c r="D411" s="85"/>
      <c r="E411" s="85"/>
      <c r="F411" s="85"/>
      <c r="G411" s="85"/>
      <c r="H411" s="113"/>
      <c r="P411" s="21" t="str">
        <f t="shared" si="492"/>
        <v>A</v>
      </c>
      <c r="Q411" s="85">
        <f t="shared" ref="Q411:Q420" si="494">IF($P411="B",B411,0)</f>
        <v>0</v>
      </c>
      <c r="R411" s="85">
        <f t="shared" si="482"/>
        <v>0</v>
      </c>
      <c r="S411" s="85">
        <f t="shared" si="483"/>
        <v>0</v>
      </c>
      <c r="T411" s="85">
        <f t="shared" si="484"/>
        <v>0</v>
      </c>
      <c r="U411" s="85">
        <f t="shared" si="485"/>
        <v>0</v>
      </c>
      <c r="V411" s="85">
        <f t="shared" si="486"/>
        <v>0</v>
      </c>
      <c r="W411" s="33"/>
      <c r="X411" s="85">
        <f t="shared" si="493"/>
        <v>0</v>
      </c>
      <c r="Y411" s="85">
        <f t="shared" si="487"/>
        <v>0</v>
      </c>
      <c r="Z411" s="85">
        <f t="shared" si="488"/>
        <v>0</v>
      </c>
      <c r="AA411" s="85">
        <f t="shared" si="489"/>
        <v>0</v>
      </c>
      <c r="AB411" s="85">
        <f t="shared" si="490"/>
        <v>0</v>
      </c>
      <c r="AC411" s="85">
        <f t="shared" si="491"/>
        <v>0</v>
      </c>
    </row>
    <row r="412" spans="1:29" x14ac:dyDescent="0.3">
      <c r="A412" s="67"/>
      <c r="B412" s="85"/>
      <c r="C412" s="85" t="s">
        <v>129</v>
      </c>
      <c r="D412" s="85" t="s">
        <v>130</v>
      </c>
      <c r="E412" s="85" t="s">
        <v>131</v>
      </c>
      <c r="F412" s="85" t="s">
        <v>132</v>
      </c>
      <c r="G412" s="85" t="s">
        <v>133</v>
      </c>
      <c r="H412" s="113"/>
      <c r="P412" s="21" t="str">
        <f t="shared" si="492"/>
        <v>A</v>
      </c>
      <c r="Q412" s="85">
        <f t="shared" si="494"/>
        <v>0</v>
      </c>
      <c r="R412" s="85">
        <f t="shared" si="482"/>
        <v>0</v>
      </c>
      <c r="S412" s="85">
        <f t="shared" si="483"/>
        <v>0</v>
      </c>
      <c r="T412" s="85">
        <f t="shared" si="484"/>
        <v>0</v>
      </c>
      <c r="U412" s="85">
        <f t="shared" si="485"/>
        <v>0</v>
      </c>
      <c r="V412" s="85">
        <f t="shared" si="486"/>
        <v>0</v>
      </c>
      <c r="W412" s="33"/>
      <c r="X412" s="85">
        <f t="shared" si="493"/>
        <v>0</v>
      </c>
      <c r="Y412" s="85" t="str">
        <f t="shared" si="487"/>
        <v>T</v>
      </c>
      <c r="Z412" s="85" t="str">
        <f t="shared" si="488"/>
        <v>S</v>
      </c>
      <c r="AA412" s="85" t="str">
        <f t="shared" si="489"/>
        <v>O</v>
      </c>
      <c r="AB412" s="85" t="str">
        <f t="shared" si="490"/>
        <v>U</v>
      </c>
      <c r="AC412" s="85" t="str">
        <f t="shared" si="491"/>
        <v>P</v>
      </c>
    </row>
    <row r="413" spans="1:29" x14ac:dyDescent="0.3">
      <c r="A413" s="67" t="s">
        <v>119</v>
      </c>
      <c r="B413" s="85" t="s">
        <v>37</v>
      </c>
      <c r="C413" s="85" t="s">
        <v>118</v>
      </c>
      <c r="D413" s="85" t="s">
        <v>36</v>
      </c>
      <c r="E413" s="85" t="s">
        <v>156</v>
      </c>
      <c r="F413" s="85" t="s">
        <v>117</v>
      </c>
      <c r="G413" s="85" t="s">
        <v>116</v>
      </c>
      <c r="H413" s="113"/>
      <c r="P413" s="21" t="str">
        <f t="shared" si="492"/>
        <v>B</v>
      </c>
      <c r="Q413" s="85" t="str">
        <f t="shared" si="494"/>
        <v>IV_PE</v>
      </c>
      <c r="R413" s="85" t="str">
        <f t="shared" si="482"/>
        <v>V_PE</v>
      </c>
      <c r="S413" s="85" t="str">
        <f t="shared" si="483"/>
        <v>LTP_PE</v>
      </c>
      <c r="T413" s="85" t="str">
        <f t="shared" si="484"/>
        <v>DIFF_PE</v>
      </c>
      <c r="U413" s="85" t="str">
        <f t="shared" si="485"/>
        <v>D_PE</v>
      </c>
      <c r="V413" s="85" t="str">
        <f t="shared" si="486"/>
        <v>G_PE</v>
      </c>
      <c r="W413" s="33"/>
      <c r="X413" s="85">
        <f t="shared" si="493"/>
        <v>0</v>
      </c>
      <c r="Y413" s="85">
        <f t="shared" si="487"/>
        <v>0</v>
      </c>
      <c r="Z413" s="85">
        <f t="shared" si="488"/>
        <v>0</v>
      </c>
      <c r="AA413" s="85">
        <f t="shared" si="489"/>
        <v>0</v>
      </c>
      <c r="AB413" s="85">
        <f t="shared" si="490"/>
        <v>0</v>
      </c>
      <c r="AC413" s="85">
        <f t="shared" si="491"/>
        <v>0</v>
      </c>
    </row>
    <row r="414" spans="1:29" x14ac:dyDescent="0.3">
      <c r="A414" s="67">
        <v>-64</v>
      </c>
      <c r="B414" s="85">
        <v>19.23</v>
      </c>
      <c r="C414" s="85">
        <v>44.5</v>
      </c>
      <c r="D414" s="85">
        <v>2.35</v>
      </c>
      <c r="E414" s="85">
        <v>0</v>
      </c>
      <c r="F414" s="85">
        <v>-0.5</v>
      </c>
      <c r="G414" s="85">
        <v>35.5</v>
      </c>
      <c r="H414" s="113"/>
      <c r="P414" s="21" t="str">
        <f t="shared" si="492"/>
        <v>A</v>
      </c>
      <c r="Q414" s="85">
        <f t="shared" si="494"/>
        <v>0</v>
      </c>
      <c r="R414" s="85">
        <f t="shared" si="482"/>
        <v>0</v>
      </c>
      <c r="S414" s="85">
        <f t="shared" si="483"/>
        <v>0</v>
      </c>
      <c r="T414" s="85">
        <f t="shared" si="484"/>
        <v>0</v>
      </c>
      <c r="U414" s="85">
        <f t="shared" si="485"/>
        <v>0</v>
      </c>
      <c r="V414" s="85">
        <f t="shared" si="486"/>
        <v>0</v>
      </c>
      <c r="W414" s="33"/>
      <c r="X414" s="85">
        <f t="shared" si="493"/>
        <v>19.23</v>
      </c>
      <c r="Y414" s="85">
        <f t="shared" si="487"/>
        <v>44.5</v>
      </c>
      <c r="Z414" s="85">
        <f t="shared" si="488"/>
        <v>2.35</v>
      </c>
      <c r="AA414" s="85">
        <f t="shared" si="489"/>
        <v>0</v>
      </c>
      <c r="AB414" s="85">
        <f t="shared" si="490"/>
        <v>-0.5</v>
      </c>
      <c r="AC414" s="85">
        <f t="shared" si="491"/>
        <v>35.5</v>
      </c>
    </row>
    <row r="415" spans="1:29" x14ac:dyDescent="0.3">
      <c r="A415" s="67">
        <v>-79</v>
      </c>
      <c r="B415" s="85">
        <v>18.350000000000001</v>
      </c>
      <c r="C415" s="85">
        <v>57.499999999999993</v>
      </c>
      <c r="D415" s="85">
        <v>3.15</v>
      </c>
      <c r="E415" s="85">
        <v>0</v>
      </c>
      <c r="F415" s="85">
        <v>-1</v>
      </c>
      <c r="G415" s="85">
        <v>48.5</v>
      </c>
      <c r="H415" s="113"/>
      <c r="P415" s="21" t="str">
        <f t="shared" si="492"/>
        <v>A</v>
      </c>
      <c r="Q415" s="85">
        <f t="shared" si="494"/>
        <v>0</v>
      </c>
      <c r="R415" s="85">
        <f t="shared" si="482"/>
        <v>0</v>
      </c>
      <c r="S415" s="85">
        <f t="shared" si="483"/>
        <v>0</v>
      </c>
      <c r="T415" s="85">
        <f t="shared" si="484"/>
        <v>0</v>
      </c>
      <c r="U415" s="85">
        <f t="shared" si="485"/>
        <v>0</v>
      </c>
      <c r="V415" s="85">
        <f t="shared" si="486"/>
        <v>0</v>
      </c>
      <c r="W415" s="33"/>
      <c r="X415" s="85">
        <f t="shared" si="493"/>
        <v>18.350000000000001</v>
      </c>
      <c r="Y415" s="85">
        <f t="shared" si="487"/>
        <v>57.499999999999993</v>
      </c>
      <c r="Z415" s="85">
        <f t="shared" si="488"/>
        <v>3.15</v>
      </c>
      <c r="AA415" s="85">
        <f t="shared" si="489"/>
        <v>0</v>
      </c>
      <c r="AB415" s="85">
        <f t="shared" si="490"/>
        <v>-1</v>
      </c>
      <c r="AC415" s="85">
        <f t="shared" si="491"/>
        <v>48.5</v>
      </c>
    </row>
    <row r="416" spans="1:29" x14ac:dyDescent="0.3">
      <c r="A416" s="67">
        <v>-82.5</v>
      </c>
      <c r="B416" s="85">
        <v>16.88</v>
      </c>
      <c r="C416" s="85">
        <v>65.5</v>
      </c>
      <c r="D416" s="85">
        <v>3.45</v>
      </c>
      <c r="E416" s="85">
        <v>0</v>
      </c>
      <c r="F416" s="85">
        <v>-1</v>
      </c>
      <c r="G416" s="85">
        <v>60</v>
      </c>
      <c r="H416" s="113"/>
      <c r="P416" s="21" t="str">
        <f t="shared" si="492"/>
        <v>A</v>
      </c>
      <c r="Q416" s="85">
        <f t="shared" si="494"/>
        <v>0</v>
      </c>
      <c r="R416" s="85">
        <f t="shared" si="482"/>
        <v>0</v>
      </c>
      <c r="S416" s="85">
        <f t="shared" si="483"/>
        <v>0</v>
      </c>
      <c r="T416" s="85">
        <f t="shared" si="484"/>
        <v>0</v>
      </c>
      <c r="U416" s="85">
        <f t="shared" si="485"/>
        <v>0</v>
      </c>
      <c r="V416" s="85">
        <f t="shared" si="486"/>
        <v>0</v>
      </c>
      <c r="W416" s="33"/>
      <c r="X416" s="85">
        <f t="shared" si="493"/>
        <v>16.88</v>
      </c>
      <c r="Y416" s="85">
        <f t="shared" si="487"/>
        <v>65.5</v>
      </c>
      <c r="Z416" s="85">
        <f t="shared" si="488"/>
        <v>3.45</v>
      </c>
      <c r="AA416" s="85">
        <f t="shared" si="489"/>
        <v>0</v>
      </c>
      <c r="AB416" s="85">
        <f t="shared" si="490"/>
        <v>-1</v>
      </c>
      <c r="AC416" s="85">
        <f t="shared" si="491"/>
        <v>60</v>
      </c>
    </row>
    <row r="417" spans="1:29" x14ac:dyDescent="0.3">
      <c r="A417" s="67">
        <v>-89</v>
      </c>
      <c r="B417" s="85">
        <v>15.5</v>
      </c>
      <c r="C417" s="85">
        <v>77.5</v>
      </c>
      <c r="D417" s="85">
        <v>4</v>
      </c>
      <c r="E417" s="85">
        <v>2.0000000000000018E-2</v>
      </c>
      <c r="F417" s="85">
        <v>-1.5</v>
      </c>
      <c r="G417" s="85">
        <v>77.5</v>
      </c>
      <c r="H417" s="113"/>
      <c r="P417" s="21" t="str">
        <f t="shared" si="492"/>
        <v>A</v>
      </c>
      <c r="Q417" s="85">
        <f t="shared" si="494"/>
        <v>0</v>
      </c>
      <c r="R417" s="85">
        <f t="shared" si="482"/>
        <v>0</v>
      </c>
      <c r="S417" s="85">
        <f t="shared" si="483"/>
        <v>0</v>
      </c>
      <c r="T417" s="85">
        <f t="shared" si="484"/>
        <v>0</v>
      </c>
      <c r="U417" s="85">
        <f t="shared" si="485"/>
        <v>0</v>
      </c>
      <c r="V417" s="85">
        <f t="shared" si="486"/>
        <v>0</v>
      </c>
      <c r="W417" s="33"/>
      <c r="X417" s="85">
        <f t="shared" si="493"/>
        <v>15.5</v>
      </c>
      <c r="Y417" s="85">
        <f t="shared" si="487"/>
        <v>77.5</v>
      </c>
      <c r="Z417" s="85">
        <f t="shared" si="488"/>
        <v>4</v>
      </c>
      <c r="AA417" s="85">
        <f t="shared" si="489"/>
        <v>2.0000000000000018E-2</v>
      </c>
      <c r="AB417" s="85">
        <f t="shared" si="490"/>
        <v>-1.5</v>
      </c>
      <c r="AC417" s="85">
        <f t="shared" si="491"/>
        <v>77.5</v>
      </c>
    </row>
    <row r="418" spans="1:29" x14ac:dyDescent="0.3">
      <c r="A418" s="67">
        <v>-99</v>
      </c>
      <c r="B418" s="85">
        <v>14.2</v>
      </c>
      <c r="C418" s="85">
        <v>95.5</v>
      </c>
      <c r="D418" s="85">
        <v>4.8499999999999996</v>
      </c>
      <c r="E418" s="85">
        <v>0</v>
      </c>
      <c r="F418" s="85">
        <v>-1.5</v>
      </c>
      <c r="G418" s="85">
        <v>104</v>
      </c>
      <c r="H418" s="113"/>
      <c r="P418" s="21" t="str">
        <f t="shared" si="492"/>
        <v>A</v>
      </c>
      <c r="Q418" s="85">
        <f t="shared" si="494"/>
        <v>0</v>
      </c>
      <c r="R418" s="85">
        <f t="shared" si="482"/>
        <v>0</v>
      </c>
      <c r="S418" s="85">
        <f t="shared" si="483"/>
        <v>0</v>
      </c>
      <c r="T418" s="85">
        <f t="shared" si="484"/>
        <v>0</v>
      </c>
      <c r="U418" s="85">
        <f t="shared" si="485"/>
        <v>0</v>
      </c>
      <c r="V418" s="85">
        <f t="shared" si="486"/>
        <v>0</v>
      </c>
      <c r="W418" s="33"/>
      <c r="X418" s="85">
        <f t="shared" si="493"/>
        <v>14.2</v>
      </c>
      <c r="Y418" s="85">
        <f t="shared" si="487"/>
        <v>95.5</v>
      </c>
      <c r="Z418" s="85">
        <f t="shared" si="488"/>
        <v>4.8499999999999996</v>
      </c>
      <c r="AA418" s="85">
        <f t="shared" si="489"/>
        <v>0</v>
      </c>
      <c r="AB418" s="85">
        <f t="shared" si="490"/>
        <v>-1.5</v>
      </c>
      <c r="AC418" s="85">
        <f t="shared" si="491"/>
        <v>104</v>
      </c>
    </row>
    <row r="419" spans="1:29" x14ac:dyDescent="0.3">
      <c r="A419" s="67">
        <v>-105</v>
      </c>
      <c r="B419" s="85">
        <v>12.7</v>
      </c>
      <c r="C419" s="85">
        <v>114.99999999999999</v>
      </c>
      <c r="D419" s="85">
        <v>5.6</v>
      </c>
      <c r="E419" s="85">
        <v>-2.0000000000000462E-2</v>
      </c>
      <c r="F419" s="85">
        <v>-2</v>
      </c>
      <c r="G419" s="85">
        <v>139.99999999999997</v>
      </c>
      <c r="H419" s="113"/>
      <c r="P419" s="21" t="str">
        <f t="shared" si="492"/>
        <v>A</v>
      </c>
      <c r="Q419" s="85">
        <f t="shared" si="494"/>
        <v>0</v>
      </c>
      <c r="R419" s="85">
        <f t="shared" si="482"/>
        <v>0</v>
      </c>
      <c r="S419" s="85">
        <f t="shared" si="483"/>
        <v>0</v>
      </c>
      <c r="T419" s="85">
        <f t="shared" si="484"/>
        <v>0</v>
      </c>
      <c r="U419" s="85">
        <f t="shared" si="485"/>
        <v>0</v>
      </c>
      <c r="V419" s="85">
        <f t="shared" si="486"/>
        <v>0</v>
      </c>
      <c r="W419" s="33"/>
      <c r="X419" s="85">
        <f t="shared" si="493"/>
        <v>12.7</v>
      </c>
      <c r="Y419" s="85">
        <f t="shared" si="487"/>
        <v>114.99999999999999</v>
      </c>
      <c r="Z419" s="85">
        <f t="shared" si="488"/>
        <v>5.6</v>
      </c>
      <c r="AA419" s="85">
        <f t="shared" si="489"/>
        <v>-2.0000000000000462E-2</v>
      </c>
      <c r="AB419" s="85">
        <f t="shared" si="490"/>
        <v>-2</v>
      </c>
      <c r="AC419" s="85">
        <f t="shared" si="491"/>
        <v>139.99999999999997</v>
      </c>
    </row>
    <row r="420" spans="1:29" x14ac:dyDescent="0.3">
      <c r="A420" s="67">
        <v>-120.5</v>
      </c>
      <c r="B420" s="85">
        <v>11.41</v>
      </c>
      <c r="C420" s="85">
        <v>150</v>
      </c>
      <c r="D420" s="85">
        <v>7.4</v>
      </c>
      <c r="E420" s="85">
        <v>-1.9999999999999574E-2</v>
      </c>
      <c r="F420" s="85">
        <v>-3</v>
      </c>
      <c r="G420" s="85">
        <v>202.49999999999997</v>
      </c>
      <c r="H420" s="113"/>
      <c r="P420" s="21" t="str">
        <f t="shared" si="492"/>
        <v>A</v>
      </c>
      <c r="Q420" s="85">
        <f t="shared" si="494"/>
        <v>0</v>
      </c>
      <c r="R420" s="85">
        <f t="shared" si="482"/>
        <v>0</v>
      </c>
      <c r="S420" s="85">
        <f t="shared" si="483"/>
        <v>0</v>
      </c>
      <c r="T420" s="85">
        <f t="shared" si="484"/>
        <v>0</v>
      </c>
      <c r="U420" s="85">
        <f t="shared" si="485"/>
        <v>0</v>
      </c>
      <c r="V420" s="85">
        <f t="shared" si="486"/>
        <v>0</v>
      </c>
      <c r="W420" s="33"/>
      <c r="X420" s="85">
        <f t="shared" si="493"/>
        <v>11.41</v>
      </c>
      <c r="Y420" s="85">
        <f t="shared" si="487"/>
        <v>150</v>
      </c>
      <c r="Z420" s="85">
        <f t="shared" si="488"/>
        <v>7.4</v>
      </c>
      <c r="AA420" s="85">
        <f t="shared" si="489"/>
        <v>-1.9999999999999574E-2</v>
      </c>
      <c r="AB420" s="85">
        <f t="shared" si="490"/>
        <v>-3</v>
      </c>
      <c r="AC420" s="85">
        <f t="shared" si="491"/>
        <v>202.49999999999997</v>
      </c>
    </row>
    <row r="421" spans="1:29" x14ac:dyDescent="0.3">
      <c r="A421" s="68">
        <v>-134</v>
      </c>
      <c r="B421" s="87">
        <v>10.01</v>
      </c>
      <c r="C421" s="87">
        <v>196</v>
      </c>
      <c r="D421" s="87">
        <v>9.8000000000000007</v>
      </c>
      <c r="E421" s="87">
        <v>-2.9999999999999361E-2</v>
      </c>
      <c r="F421" s="87">
        <v>-4</v>
      </c>
      <c r="G421" s="87">
        <v>302.5</v>
      </c>
      <c r="H421" s="114"/>
      <c r="I421" s="105">
        <f>Q421</f>
        <v>0</v>
      </c>
      <c r="J421" s="105">
        <f>R421</f>
        <v>0</v>
      </c>
      <c r="K421" s="105">
        <f t="shared" ref="K421" si="495">S421</f>
        <v>0</v>
      </c>
      <c r="L421" s="105">
        <f t="shared" ref="L421" si="496">T421</f>
        <v>0</v>
      </c>
      <c r="M421" s="105">
        <f t="shared" ref="M421" si="497">U421</f>
        <v>0</v>
      </c>
      <c r="N421" s="105">
        <f t="shared" ref="N421" si="498">V421</f>
        <v>0</v>
      </c>
      <c r="P421" s="21"/>
      <c r="Q421" s="106">
        <f t="shared" ref="Q421:V421" si="499">+SUM(Q405:Q420)</f>
        <v>0</v>
      </c>
      <c r="R421" s="106">
        <f t="shared" si="499"/>
        <v>0</v>
      </c>
      <c r="S421" s="106">
        <f t="shared" si="499"/>
        <v>0</v>
      </c>
      <c r="T421" s="106">
        <f t="shared" si="499"/>
        <v>0</v>
      </c>
      <c r="U421" s="106">
        <f t="shared" si="499"/>
        <v>0</v>
      </c>
      <c r="V421" s="106">
        <f t="shared" si="499"/>
        <v>0</v>
      </c>
      <c r="W421" s="33"/>
      <c r="X421" s="33"/>
      <c r="Y421" s="33"/>
      <c r="Z421" s="33"/>
      <c r="AA421" s="33"/>
      <c r="AB421" s="33"/>
      <c r="AC421" s="33"/>
    </row>
    <row r="422" spans="1:29" x14ac:dyDescent="0.3">
      <c r="A422">
        <v>-174</v>
      </c>
      <c r="B422">
        <v>9.23</v>
      </c>
      <c r="C422">
        <v>288.5</v>
      </c>
      <c r="D422">
        <v>17.399999999999999</v>
      </c>
      <c r="E422">
        <v>-3.0000000000001137E-2</v>
      </c>
      <c r="F422">
        <v>-7.0000000000000009</v>
      </c>
      <c r="G422">
        <v>482.5</v>
      </c>
    </row>
    <row r="423" spans="1:29" x14ac:dyDescent="0.3">
      <c r="A423" s="69">
        <v>-210</v>
      </c>
      <c r="B423" s="69">
        <v>8.61</v>
      </c>
      <c r="C423" s="69">
        <v>403.5</v>
      </c>
      <c r="D423" s="97">
        <v>32.65</v>
      </c>
      <c r="E423" s="97">
        <v>0</v>
      </c>
      <c r="F423" s="69">
        <v>-12.5</v>
      </c>
      <c r="G423" s="69">
        <v>723</v>
      </c>
      <c r="H423" s="82"/>
    </row>
    <row r="424" spans="1:29" x14ac:dyDescent="0.3">
      <c r="A424" s="94">
        <v>-210</v>
      </c>
      <c r="B424" s="83">
        <v>8.1</v>
      </c>
      <c r="C424" s="95">
        <v>494.00000000000006</v>
      </c>
      <c r="D424" s="95">
        <v>60.8</v>
      </c>
      <c r="E424" s="33">
        <v>2.9999999999994031E-2</v>
      </c>
      <c r="F424" s="98">
        <v>-20.5</v>
      </c>
      <c r="G424" s="96">
        <v>941.5</v>
      </c>
      <c r="H424" s="112"/>
    </row>
    <row r="425" spans="1:29" x14ac:dyDescent="0.3">
      <c r="A425" s="91">
        <v>-1367</v>
      </c>
      <c r="B425" s="92">
        <v>144.22</v>
      </c>
      <c r="C425" s="92">
        <v>1987.5</v>
      </c>
      <c r="D425" s="92">
        <v>151.44999999999999</v>
      </c>
      <c r="E425" s="92">
        <v>-5.0000000000006484E-2</v>
      </c>
      <c r="F425" s="92">
        <v>-54.5</v>
      </c>
      <c r="G425" s="92">
        <v>3117.5</v>
      </c>
      <c r="H425" s="92"/>
    </row>
    <row r="426" spans="1:29" x14ac:dyDescent="0.3">
      <c r="A426" s="68"/>
      <c r="B426" s="68"/>
      <c r="C426" s="68"/>
      <c r="D426" s="68"/>
      <c r="E426" s="68"/>
      <c r="F426" s="68"/>
      <c r="G426" s="68"/>
      <c r="H426" s="82"/>
      <c r="P426" s="21"/>
      <c r="Q426" s="106">
        <f>+SUM(Q427:Q442)</f>
        <v>257.65999999999997</v>
      </c>
      <c r="R426" s="106">
        <f t="shared" ref="R426" si="500">+SUM(R427:R442)</f>
        <v>49821</v>
      </c>
      <c r="S426" s="106">
        <f t="shared" ref="S426" si="501">+SUM(S427:S442)</f>
        <v>586.20000000000005</v>
      </c>
      <c r="T426" s="106">
        <f t="shared" ref="T426" si="502">+SUM(T427:T442)</f>
        <v>3.9999999999998259E-2</v>
      </c>
      <c r="U426" s="106">
        <f t="shared" ref="U426" si="503">+SUM(U427:U442)</f>
        <v>45284</v>
      </c>
      <c r="V426" s="106">
        <f t="shared" ref="V426" si="504">+SUM(V427:V442)</f>
        <v>7071.3746412037035</v>
      </c>
      <c r="W426" s="33"/>
      <c r="X426" s="33"/>
      <c r="Y426" s="33"/>
      <c r="Z426" s="33"/>
      <c r="AA426" s="33"/>
      <c r="AB426" s="33"/>
      <c r="AC426" s="33"/>
    </row>
    <row r="427" spans="1:29" x14ac:dyDescent="0.3">
      <c r="A427" s="67"/>
      <c r="B427" s="85"/>
      <c r="C427" s="85" t="s">
        <v>4</v>
      </c>
      <c r="D427" s="85"/>
      <c r="E427" s="85"/>
      <c r="F427" s="85" t="s">
        <v>136</v>
      </c>
      <c r="G427" s="85" t="s">
        <v>6</v>
      </c>
      <c r="H427" s="113"/>
      <c r="I427" s="105">
        <f t="shared" ref="I427:N427" si="505">Q426</f>
        <v>257.65999999999997</v>
      </c>
      <c r="J427" s="105">
        <f t="shared" si="505"/>
        <v>49821</v>
      </c>
      <c r="K427" s="105">
        <f t="shared" si="505"/>
        <v>586.20000000000005</v>
      </c>
      <c r="L427" s="105">
        <f t="shared" si="505"/>
        <v>3.9999999999998259E-2</v>
      </c>
      <c r="M427" s="105">
        <f t="shared" si="505"/>
        <v>45284</v>
      </c>
      <c r="N427" s="105">
        <f t="shared" si="505"/>
        <v>7071.3746412037035</v>
      </c>
      <c r="P427" s="21" t="str">
        <f>IF(A427&gt;=$B$424,"A","B")</f>
        <v>B</v>
      </c>
      <c r="Q427" s="85">
        <f t="shared" ref="Q427:Q431" si="506">IF($P427="B",B427,0)</f>
        <v>0</v>
      </c>
      <c r="R427" s="85" t="str">
        <f t="shared" ref="R427:R442" si="507">IF($P427="B",C427,0)</f>
        <v>EXPIRY</v>
      </c>
      <c r="S427" s="85">
        <f t="shared" ref="S427:S442" si="508">IF($P427="B",D427,0)</f>
        <v>0</v>
      </c>
      <c r="T427" s="85">
        <f t="shared" ref="T427:T442" si="509">IF($P427="B",E427,0)</f>
        <v>0</v>
      </c>
      <c r="U427" s="85" t="str">
        <f t="shared" ref="U427:U442" si="510">IF($P427="B",F427,0)</f>
        <v>DATE</v>
      </c>
      <c r="V427" s="85" t="str">
        <f t="shared" ref="V427:V442" si="511">IF($P427="B",G427,0)</f>
        <v>TIME</v>
      </c>
      <c r="W427" s="33"/>
      <c r="X427" s="85">
        <f>IF($P427="A",B427,0)</f>
        <v>0</v>
      </c>
      <c r="Y427" s="85">
        <f t="shared" ref="Y427:Y442" si="512">IF($P427="A",C427,0)</f>
        <v>0</v>
      </c>
      <c r="Z427" s="85">
        <f t="shared" ref="Z427:Z442" si="513">IF($P427="A",D427,0)</f>
        <v>0</v>
      </c>
      <c r="AA427" s="85">
        <f t="shared" ref="AA427:AA442" si="514">IF($P427="A",E427,0)</f>
        <v>0</v>
      </c>
      <c r="AB427" s="85">
        <f t="shared" ref="AB427:AB442" si="515">IF($P427="A",F427,0)</f>
        <v>0</v>
      </c>
      <c r="AC427" s="85">
        <f t="shared" ref="AC427:AC442" si="516">IF($P427="A",G427,0)</f>
        <v>0</v>
      </c>
    </row>
    <row r="428" spans="1:29" x14ac:dyDescent="0.3">
      <c r="A428" s="67"/>
      <c r="B428" s="85"/>
      <c r="C428" s="220">
        <v>45127</v>
      </c>
      <c r="D428" s="85"/>
      <c r="E428" s="85"/>
      <c r="F428" s="220">
        <v>45121</v>
      </c>
      <c r="G428" s="85">
        <v>0.37464120370370368</v>
      </c>
      <c r="H428" s="113"/>
      <c r="P428" s="21" t="str">
        <f t="shared" ref="P428:P442" si="517">IF(A428&gt;=$B$424,"A","B")</f>
        <v>B</v>
      </c>
      <c r="Q428" s="85">
        <f t="shared" si="506"/>
        <v>0</v>
      </c>
      <c r="R428" s="85">
        <f t="shared" si="507"/>
        <v>45127</v>
      </c>
      <c r="S428" s="85">
        <f t="shared" si="508"/>
        <v>0</v>
      </c>
      <c r="T428" s="85">
        <f t="shared" si="509"/>
        <v>0</v>
      </c>
      <c r="U428" s="85">
        <f t="shared" si="510"/>
        <v>45121</v>
      </c>
      <c r="V428" s="85">
        <f t="shared" si="511"/>
        <v>0.37464120370370368</v>
      </c>
      <c r="W428" s="33"/>
      <c r="X428" s="85">
        <f t="shared" ref="X428:X442" si="518">IF($P428="A",B428,0)</f>
        <v>0</v>
      </c>
      <c r="Y428" s="85">
        <f t="shared" si="512"/>
        <v>0</v>
      </c>
      <c r="Z428" s="85">
        <f t="shared" si="513"/>
        <v>0</v>
      </c>
      <c r="AA428" s="85">
        <f t="shared" si="514"/>
        <v>0</v>
      </c>
      <c r="AB428" s="85">
        <f t="shared" si="515"/>
        <v>0</v>
      </c>
      <c r="AC428" s="85">
        <f t="shared" si="516"/>
        <v>0</v>
      </c>
    </row>
    <row r="429" spans="1:29" x14ac:dyDescent="0.3">
      <c r="A429" s="67"/>
      <c r="B429" s="85"/>
      <c r="C429" s="85" t="s">
        <v>122</v>
      </c>
      <c r="D429" s="85" t="s">
        <v>123</v>
      </c>
      <c r="E429" s="85" t="s">
        <v>124</v>
      </c>
      <c r="F429" s="85" t="s">
        <v>125</v>
      </c>
      <c r="G429" s="85" t="s">
        <v>126</v>
      </c>
      <c r="H429" s="113"/>
      <c r="P429" s="21" t="str">
        <f t="shared" si="517"/>
        <v>B</v>
      </c>
      <c r="Q429" s="85">
        <f t="shared" si="506"/>
        <v>0</v>
      </c>
      <c r="R429" s="85" t="str">
        <f t="shared" si="507"/>
        <v>H</v>
      </c>
      <c r="S429" s="85" t="str">
        <f t="shared" si="508"/>
        <v>I</v>
      </c>
      <c r="T429" s="85" t="str">
        <f t="shared" si="509"/>
        <v>M</v>
      </c>
      <c r="U429" s="85" t="str">
        <f t="shared" si="510"/>
        <v>G</v>
      </c>
      <c r="V429" s="85" t="str">
        <f t="shared" si="511"/>
        <v>L</v>
      </c>
      <c r="W429" s="33"/>
      <c r="X429" s="85">
        <f t="shared" si="518"/>
        <v>0</v>
      </c>
      <c r="Y429" s="85">
        <f t="shared" si="512"/>
        <v>0</v>
      </c>
      <c r="Z429" s="85">
        <f t="shared" si="513"/>
        <v>0</v>
      </c>
      <c r="AA429" s="85">
        <f t="shared" si="514"/>
        <v>0</v>
      </c>
      <c r="AB429" s="85">
        <f t="shared" si="515"/>
        <v>0</v>
      </c>
      <c r="AC429" s="85">
        <f t="shared" si="516"/>
        <v>0</v>
      </c>
    </row>
    <row r="430" spans="1:29" x14ac:dyDescent="0.3">
      <c r="A430" s="67" t="s">
        <v>112</v>
      </c>
      <c r="B430" s="85" t="s">
        <v>32</v>
      </c>
      <c r="C430" s="85" t="s">
        <v>113</v>
      </c>
      <c r="D430" s="85" t="s">
        <v>33</v>
      </c>
      <c r="E430" s="85" t="s">
        <v>155</v>
      </c>
      <c r="F430" s="85" t="s">
        <v>114</v>
      </c>
      <c r="G430" s="85" t="s">
        <v>115</v>
      </c>
      <c r="H430" s="113"/>
      <c r="P430" s="21" t="str">
        <f t="shared" si="517"/>
        <v>A</v>
      </c>
      <c r="Q430" s="85">
        <f t="shared" si="506"/>
        <v>0</v>
      </c>
      <c r="R430" s="85">
        <f t="shared" si="507"/>
        <v>0</v>
      </c>
      <c r="S430" s="85">
        <f t="shared" si="508"/>
        <v>0</v>
      </c>
      <c r="T430" s="85">
        <f t="shared" si="509"/>
        <v>0</v>
      </c>
      <c r="U430" s="85">
        <f t="shared" si="510"/>
        <v>0</v>
      </c>
      <c r="V430" s="85">
        <f t="shared" si="511"/>
        <v>0</v>
      </c>
      <c r="W430" s="33"/>
      <c r="X430" s="85" t="str">
        <f t="shared" si="518"/>
        <v>IV_CE</v>
      </c>
      <c r="Y430" s="85" t="str">
        <f t="shared" si="512"/>
        <v>V_CE</v>
      </c>
      <c r="Z430" s="85" t="str">
        <f t="shared" si="513"/>
        <v>LTP_CE</v>
      </c>
      <c r="AA430" s="85" t="str">
        <f t="shared" si="514"/>
        <v>DIFF_CE</v>
      </c>
      <c r="AB430" s="85" t="str">
        <f t="shared" si="515"/>
        <v>D_CE</v>
      </c>
      <c r="AC430" s="85" t="str">
        <f t="shared" si="516"/>
        <v>G_CE</v>
      </c>
    </row>
    <row r="431" spans="1:29" x14ac:dyDescent="0.3">
      <c r="A431" s="67">
        <v>-562</v>
      </c>
      <c r="B431" s="85">
        <v>10.34</v>
      </c>
      <c r="C431" s="85">
        <v>499</v>
      </c>
      <c r="D431" s="85">
        <v>130.05000000000001</v>
      </c>
      <c r="E431" s="85">
        <v>0</v>
      </c>
      <c r="F431" s="85">
        <v>28.499999999999996</v>
      </c>
      <c r="G431" s="85">
        <v>745</v>
      </c>
      <c r="H431" s="113"/>
      <c r="P431" s="21" t="str">
        <f t="shared" si="517"/>
        <v>B</v>
      </c>
      <c r="Q431" s="85">
        <f t="shared" si="506"/>
        <v>10.34</v>
      </c>
      <c r="R431" s="85">
        <f t="shared" si="507"/>
        <v>499</v>
      </c>
      <c r="S431" s="85">
        <f t="shared" si="508"/>
        <v>130.05000000000001</v>
      </c>
      <c r="T431" s="85">
        <f t="shared" si="509"/>
        <v>0</v>
      </c>
      <c r="U431" s="85">
        <f t="shared" si="510"/>
        <v>28.499999999999996</v>
      </c>
      <c r="V431" s="85">
        <f t="shared" si="511"/>
        <v>745</v>
      </c>
      <c r="W431" s="33"/>
      <c r="X431" s="85">
        <f t="shared" si="518"/>
        <v>0</v>
      </c>
      <c r="Y431" s="85">
        <f t="shared" si="512"/>
        <v>0</v>
      </c>
      <c r="Z431" s="85">
        <f t="shared" si="513"/>
        <v>0</v>
      </c>
      <c r="AA431" s="85">
        <f t="shared" si="514"/>
        <v>0</v>
      </c>
      <c r="AB431" s="85">
        <f t="shared" si="515"/>
        <v>0</v>
      </c>
      <c r="AC431" s="85">
        <f t="shared" si="516"/>
        <v>0</v>
      </c>
    </row>
    <row r="432" spans="1:29" x14ac:dyDescent="0.3">
      <c r="A432" s="67">
        <v>-501.99999999999994</v>
      </c>
      <c r="B432" s="85">
        <v>9.8800000000000008</v>
      </c>
      <c r="C432" s="85">
        <v>497</v>
      </c>
      <c r="D432" s="85">
        <v>76.25</v>
      </c>
      <c r="E432" s="85">
        <v>0</v>
      </c>
      <c r="F432" s="85">
        <v>21</v>
      </c>
      <c r="G432" s="85">
        <v>777</v>
      </c>
      <c r="H432" s="113"/>
      <c r="P432" s="21" t="str">
        <f t="shared" si="517"/>
        <v>B</v>
      </c>
      <c r="Q432" s="85">
        <f>IF($P432="B",B432,0)</f>
        <v>9.8800000000000008</v>
      </c>
      <c r="R432" s="85">
        <f t="shared" si="507"/>
        <v>497</v>
      </c>
      <c r="S432" s="85">
        <f t="shared" si="508"/>
        <v>76.25</v>
      </c>
      <c r="T432" s="85">
        <f t="shared" si="509"/>
        <v>0</v>
      </c>
      <c r="U432" s="85">
        <f t="shared" si="510"/>
        <v>21</v>
      </c>
      <c r="V432" s="85">
        <f t="shared" si="511"/>
        <v>777</v>
      </c>
      <c r="W432" s="33"/>
      <c r="X432" s="85">
        <f t="shared" si="518"/>
        <v>0</v>
      </c>
      <c r="Y432" s="85">
        <f t="shared" si="512"/>
        <v>0</v>
      </c>
      <c r="Z432" s="85">
        <f t="shared" si="513"/>
        <v>0</v>
      </c>
      <c r="AA432" s="85">
        <f t="shared" si="514"/>
        <v>0</v>
      </c>
      <c r="AB432" s="85">
        <f t="shared" si="515"/>
        <v>0</v>
      </c>
      <c r="AC432" s="85">
        <f t="shared" si="516"/>
        <v>0</v>
      </c>
    </row>
    <row r="433" spans="1:29" x14ac:dyDescent="0.3">
      <c r="A433" s="67">
        <v>-393</v>
      </c>
      <c r="B433" s="85">
        <v>9.61</v>
      </c>
      <c r="C433" s="85">
        <v>420</v>
      </c>
      <c r="D433" s="85">
        <v>40</v>
      </c>
      <c r="E433" s="85">
        <v>0</v>
      </c>
      <c r="F433" s="85">
        <v>13.5</v>
      </c>
      <c r="G433" s="85">
        <v>675</v>
      </c>
      <c r="H433" s="113"/>
      <c r="P433" s="21" t="str">
        <f t="shared" si="517"/>
        <v>B</v>
      </c>
      <c r="Q433" s="85">
        <f t="shared" ref="Q433:Q442" si="519">IF($P433="B",B433,0)</f>
        <v>9.61</v>
      </c>
      <c r="R433" s="85">
        <f t="shared" si="507"/>
        <v>420</v>
      </c>
      <c r="S433" s="85">
        <f t="shared" si="508"/>
        <v>40</v>
      </c>
      <c r="T433" s="85">
        <f t="shared" si="509"/>
        <v>0</v>
      </c>
      <c r="U433" s="85">
        <f t="shared" si="510"/>
        <v>13.5</v>
      </c>
      <c r="V433" s="85">
        <f t="shared" si="511"/>
        <v>675</v>
      </c>
      <c r="W433" s="33"/>
      <c r="X433" s="85">
        <f t="shared" si="518"/>
        <v>0</v>
      </c>
      <c r="Y433" s="85">
        <f t="shared" si="512"/>
        <v>0</v>
      </c>
      <c r="Z433" s="85">
        <f t="shared" si="513"/>
        <v>0</v>
      </c>
      <c r="AA433" s="85">
        <f t="shared" si="514"/>
        <v>0</v>
      </c>
      <c r="AB433" s="85">
        <f t="shared" si="515"/>
        <v>0</v>
      </c>
      <c r="AC433" s="85">
        <f t="shared" si="516"/>
        <v>0</v>
      </c>
    </row>
    <row r="434" spans="1:29" x14ac:dyDescent="0.3">
      <c r="A434" s="67">
        <v>-270.5</v>
      </c>
      <c r="B434" s="85">
        <v>9.58</v>
      </c>
      <c r="C434" s="85">
        <v>301</v>
      </c>
      <c r="D434" s="85">
        <v>19.399999999999999</v>
      </c>
      <c r="E434" s="85">
        <v>3.9999999999999147E-2</v>
      </c>
      <c r="F434" s="85">
        <v>7.5</v>
      </c>
      <c r="G434" s="85">
        <v>485</v>
      </c>
      <c r="H434" s="113"/>
      <c r="P434" s="21" t="str">
        <f t="shared" si="517"/>
        <v>B</v>
      </c>
      <c r="Q434" s="85">
        <f t="shared" si="519"/>
        <v>9.58</v>
      </c>
      <c r="R434" s="85">
        <f t="shared" si="507"/>
        <v>301</v>
      </c>
      <c r="S434" s="85">
        <f t="shared" si="508"/>
        <v>19.399999999999999</v>
      </c>
      <c r="T434" s="85">
        <f t="shared" si="509"/>
        <v>3.9999999999999147E-2</v>
      </c>
      <c r="U434" s="85">
        <f t="shared" si="510"/>
        <v>7.5</v>
      </c>
      <c r="V434" s="85">
        <f t="shared" si="511"/>
        <v>485</v>
      </c>
      <c r="W434" s="33"/>
      <c r="X434" s="85">
        <f t="shared" si="518"/>
        <v>0</v>
      </c>
      <c r="Y434" s="85">
        <f t="shared" si="512"/>
        <v>0</v>
      </c>
      <c r="Z434" s="85">
        <f t="shared" si="513"/>
        <v>0</v>
      </c>
      <c r="AA434" s="85">
        <f t="shared" si="514"/>
        <v>0</v>
      </c>
      <c r="AB434" s="85">
        <f t="shared" si="515"/>
        <v>0</v>
      </c>
      <c r="AC434" s="85">
        <f t="shared" si="516"/>
        <v>0</v>
      </c>
    </row>
    <row r="435" spans="1:29" x14ac:dyDescent="0.3">
      <c r="A435" s="67">
        <v>-176</v>
      </c>
      <c r="B435" s="85">
        <v>9.8800000000000008</v>
      </c>
      <c r="C435" s="85">
        <v>195.5</v>
      </c>
      <c r="D435" s="85">
        <v>9.5500000000000007</v>
      </c>
      <c r="E435" s="85">
        <v>0</v>
      </c>
      <c r="F435" s="85">
        <v>4</v>
      </c>
      <c r="G435" s="85">
        <v>305.5</v>
      </c>
      <c r="H435" s="113"/>
      <c r="P435" s="21" t="str">
        <f t="shared" si="517"/>
        <v>B</v>
      </c>
      <c r="Q435" s="85">
        <f t="shared" si="519"/>
        <v>9.8800000000000008</v>
      </c>
      <c r="R435" s="85">
        <f t="shared" si="507"/>
        <v>195.5</v>
      </c>
      <c r="S435" s="85">
        <f t="shared" si="508"/>
        <v>9.5500000000000007</v>
      </c>
      <c r="T435" s="85">
        <f t="shared" si="509"/>
        <v>0</v>
      </c>
      <c r="U435" s="85">
        <f t="shared" si="510"/>
        <v>4</v>
      </c>
      <c r="V435" s="85">
        <f t="shared" si="511"/>
        <v>305.5</v>
      </c>
      <c r="W435" s="33"/>
      <c r="X435" s="85">
        <f t="shared" si="518"/>
        <v>0</v>
      </c>
      <c r="Y435" s="85">
        <f t="shared" si="512"/>
        <v>0</v>
      </c>
      <c r="Z435" s="85">
        <f t="shared" si="513"/>
        <v>0</v>
      </c>
      <c r="AA435" s="85">
        <f t="shared" si="514"/>
        <v>0</v>
      </c>
      <c r="AB435" s="85">
        <f t="shared" si="515"/>
        <v>0</v>
      </c>
      <c r="AC435" s="85">
        <f t="shared" si="516"/>
        <v>0</v>
      </c>
    </row>
    <row r="436" spans="1:29" x14ac:dyDescent="0.3">
      <c r="A436" s="67">
        <v>-122.50000000000001</v>
      </c>
      <c r="B436" s="85">
        <v>10.59</v>
      </c>
      <c r="C436" s="85">
        <v>130</v>
      </c>
      <c r="D436" s="85">
        <v>5.5</v>
      </c>
      <c r="E436" s="85">
        <v>-9.9999999999997868E-3</v>
      </c>
      <c r="F436" s="85">
        <v>2.5</v>
      </c>
      <c r="G436" s="85">
        <v>189.50000000000003</v>
      </c>
      <c r="H436" s="113"/>
      <c r="P436" s="21" t="str">
        <f t="shared" si="517"/>
        <v>B</v>
      </c>
      <c r="Q436" s="85">
        <f t="shared" si="519"/>
        <v>10.59</v>
      </c>
      <c r="R436" s="85">
        <f t="shared" si="507"/>
        <v>130</v>
      </c>
      <c r="S436" s="85">
        <f t="shared" si="508"/>
        <v>5.5</v>
      </c>
      <c r="T436" s="85">
        <f t="shared" si="509"/>
        <v>-9.9999999999997868E-3</v>
      </c>
      <c r="U436" s="85">
        <f t="shared" si="510"/>
        <v>2.5</v>
      </c>
      <c r="V436" s="85">
        <f t="shared" si="511"/>
        <v>189.50000000000003</v>
      </c>
      <c r="W436" s="33"/>
      <c r="X436" s="85">
        <f t="shared" si="518"/>
        <v>0</v>
      </c>
      <c r="Y436" s="85">
        <f t="shared" si="512"/>
        <v>0</v>
      </c>
      <c r="Z436" s="85">
        <f t="shared" si="513"/>
        <v>0</v>
      </c>
      <c r="AA436" s="85">
        <f t="shared" si="514"/>
        <v>0</v>
      </c>
      <c r="AB436" s="85">
        <f t="shared" si="515"/>
        <v>0</v>
      </c>
      <c r="AC436" s="85">
        <f t="shared" si="516"/>
        <v>0</v>
      </c>
    </row>
    <row r="437" spans="1:29" x14ac:dyDescent="0.3">
      <c r="A437" s="67">
        <v>-95.5</v>
      </c>
      <c r="B437" s="85">
        <v>11.6</v>
      </c>
      <c r="C437" s="85">
        <v>94</v>
      </c>
      <c r="D437" s="85">
        <v>3.8</v>
      </c>
      <c r="E437" s="85">
        <v>-2.0000000000000018E-2</v>
      </c>
      <c r="F437" s="85">
        <v>1.5</v>
      </c>
      <c r="G437" s="85">
        <v>125</v>
      </c>
      <c r="H437" s="113"/>
      <c r="P437" s="21" t="str">
        <f t="shared" si="517"/>
        <v>B</v>
      </c>
      <c r="Q437" s="85">
        <f t="shared" si="519"/>
        <v>11.6</v>
      </c>
      <c r="R437" s="85">
        <f t="shared" si="507"/>
        <v>94</v>
      </c>
      <c r="S437" s="85">
        <f t="shared" si="508"/>
        <v>3.8</v>
      </c>
      <c r="T437" s="85">
        <f t="shared" si="509"/>
        <v>-2.0000000000000018E-2</v>
      </c>
      <c r="U437" s="85">
        <f t="shared" si="510"/>
        <v>1.5</v>
      </c>
      <c r="V437" s="85">
        <f t="shared" si="511"/>
        <v>125</v>
      </c>
      <c r="W437" s="33"/>
      <c r="X437" s="85">
        <f t="shared" si="518"/>
        <v>0</v>
      </c>
      <c r="Y437" s="85">
        <f t="shared" si="512"/>
        <v>0</v>
      </c>
      <c r="Z437" s="85">
        <f t="shared" si="513"/>
        <v>0</v>
      </c>
      <c r="AA437" s="85">
        <f t="shared" si="514"/>
        <v>0</v>
      </c>
      <c r="AB437" s="85">
        <f t="shared" si="515"/>
        <v>0</v>
      </c>
      <c r="AC437" s="85">
        <f t="shared" si="516"/>
        <v>0</v>
      </c>
    </row>
    <row r="438" spans="1:29" x14ac:dyDescent="0.3">
      <c r="A438" s="67">
        <v>-70</v>
      </c>
      <c r="B438" s="85">
        <v>12.39</v>
      </c>
      <c r="C438" s="85">
        <v>65.5</v>
      </c>
      <c r="D438" s="85">
        <v>2.5</v>
      </c>
      <c r="E438" s="85">
        <v>9.9999999999997868E-3</v>
      </c>
      <c r="F438" s="85">
        <v>1</v>
      </c>
      <c r="G438" s="85">
        <v>81.500000000000014</v>
      </c>
      <c r="H438" s="113"/>
      <c r="P438" s="21" t="str">
        <f t="shared" si="517"/>
        <v>B</v>
      </c>
      <c r="Q438" s="85">
        <f t="shared" si="519"/>
        <v>12.39</v>
      </c>
      <c r="R438" s="85">
        <f t="shared" si="507"/>
        <v>65.5</v>
      </c>
      <c r="S438" s="85">
        <f t="shared" si="508"/>
        <v>2.5</v>
      </c>
      <c r="T438" s="85">
        <f t="shared" si="509"/>
        <v>9.9999999999997868E-3</v>
      </c>
      <c r="U438" s="85">
        <f t="shared" si="510"/>
        <v>1</v>
      </c>
      <c r="V438" s="85">
        <f t="shared" si="511"/>
        <v>81.500000000000014</v>
      </c>
      <c r="W438" s="33"/>
      <c r="X438" s="85">
        <f t="shared" si="518"/>
        <v>0</v>
      </c>
      <c r="Y438" s="85">
        <f t="shared" si="512"/>
        <v>0</v>
      </c>
      <c r="Z438" s="85">
        <f t="shared" si="513"/>
        <v>0</v>
      </c>
      <c r="AA438" s="85">
        <f t="shared" si="514"/>
        <v>0</v>
      </c>
      <c r="AB438" s="85">
        <f t="shared" si="515"/>
        <v>0</v>
      </c>
      <c r="AC438" s="85">
        <f t="shared" si="516"/>
        <v>0</v>
      </c>
    </row>
    <row r="439" spans="1:29" x14ac:dyDescent="0.3">
      <c r="A439" s="67">
        <v>-68.5</v>
      </c>
      <c r="B439" s="85">
        <v>13.83</v>
      </c>
      <c r="C439" s="85">
        <v>57.499999999999993</v>
      </c>
      <c r="D439" s="85">
        <v>2.35</v>
      </c>
      <c r="E439" s="85">
        <v>0</v>
      </c>
      <c r="F439" s="85">
        <v>1</v>
      </c>
      <c r="G439" s="85">
        <v>64.499999999999986</v>
      </c>
      <c r="H439" s="113"/>
      <c r="P439" s="21" t="str">
        <f t="shared" si="517"/>
        <v>B</v>
      </c>
      <c r="Q439" s="85">
        <f t="shared" si="519"/>
        <v>13.83</v>
      </c>
      <c r="R439" s="85">
        <f t="shared" si="507"/>
        <v>57.499999999999993</v>
      </c>
      <c r="S439" s="85">
        <f t="shared" si="508"/>
        <v>2.35</v>
      </c>
      <c r="T439" s="85">
        <f t="shared" si="509"/>
        <v>0</v>
      </c>
      <c r="U439" s="85">
        <f t="shared" si="510"/>
        <v>1</v>
      </c>
      <c r="V439" s="85">
        <f t="shared" si="511"/>
        <v>64.499999999999986</v>
      </c>
      <c r="W439" s="33"/>
      <c r="X439" s="85">
        <f t="shared" si="518"/>
        <v>0</v>
      </c>
      <c r="Y439" s="85">
        <f t="shared" si="512"/>
        <v>0</v>
      </c>
      <c r="Z439" s="85">
        <f t="shared" si="513"/>
        <v>0</v>
      </c>
      <c r="AA439" s="85">
        <f t="shared" si="514"/>
        <v>0</v>
      </c>
      <c r="AB439" s="85">
        <f t="shared" si="515"/>
        <v>0</v>
      </c>
      <c r="AC439" s="85">
        <f t="shared" si="516"/>
        <v>0</v>
      </c>
    </row>
    <row r="440" spans="1:29" x14ac:dyDescent="0.3">
      <c r="A440" s="67">
        <v>-58.5</v>
      </c>
      <c r="B440" s="85">
        <v>14.89</v>
      </c>
      <c r="C440" s="85">
        <v>46</v>
      </c>
      <c r="D440" s="85">
        <v>1.9</v>
      </c>
      <c r="E440" s="85">
        <v>0</v>
      </c>
      <c r="F440" s="85">
        <v>0.5</v>
      </c>
      <c r="G440" s="85">
        <v>48.000000000000007</v>
      </c>
      <c r="H440" s="113"/>
      <c r="P440" s="21" t="str">
        <f t="shared" si="517"/>
        <v>B</v>
      </c>
      <c r="Q440" s="85">
        <f t="shared" si="519"/>
        <v>14.89</v>
      </c>
      <c r="R440" s="85">
        <f t="shared" si="507"/>
        <v>46</v>
      </c>
      <c r="S440" s="85">
        <f t="shared" si="508"/>
        <v>1.9</v>
      </c>
      <c r="T440" s="85">
        <f t="shared" si="509"/>
        <v>0</v>
      </c>
      <c r="U440" s="85">
        <f t="shared" si="510"/>
        <v>0.5</v>
      </c>
      <c r="V440" s="85">
        <f t="shared" si="511"/>
        <v>48.000000000000007</v>
      </c>
      <c r="W440" s="33"/>
      <c r="X440" s="85">
        <f t="shared" si="518"/>
        <v>0</v>
      </c>
      <c r="Y440" s="85">
        <f t="shared" si="512"/>
        <v>0</v>
      </c>
      <c r="Z440" s="85">
        <f t="shared" si="513"/>
        <v>0</v>
      </c>
      <c r="AA440" s="85">
        <f t="shared" si="514"/>
        <v>0</v>
      </c>
      <c r="AB440" s="85">
        <f t="shared" si="515"/>
        <v>0</v>
      </c>
      <c r="AC440" s="85">
        <f t="shared" si="516"/>
        <v>0</v>
      </c>
    </row>
    <row r="441" spans="1:29" x14ac:dyDescent="0.3">
      <c r="A441" s="67">
        <v>-56.999999999999993</v>
      </c>
      <c r="B441" s="85">
        <v>16.239999999999998</v>
      </c>
      <c r="C441" s="85">
        <v>41.5</v>
      </c>
      <c r="D441" s="85">
        <v>1.8</v>
      </c>
      <c r="E441" s="85">
        <v>0</v>
      </c>
      <c r="F441" s="85">
        <v>0.5</v>
      </c>
      <c r="G441" s="85">
        <v>39.499999999999993</v>
      </c>
      <c r="H441" s="113"/>
      <c r="P441" s="21" t="str">
        <f t="shared" si="517"/>
        <v>B</v>
      </c>
      <c r="Q441" s="85">
        <f t="shared" si="519"/>
        <v>16.239999999999998</v>
      </c>
      <c r="R441" s="85">
        <f t="shared" si="507"/>
        <v>41.5</v>
      </c>
      <c r="S441" s="85">
        <f t="shared" si="508"/>
        <v>1.8</v>
      </c>
      <c r="T441" s="85">
        <f t="shared" si="509"/>
        <v>0</v>
      </c>
      <c r="U441" s="85">
        <f t="shared" si="510"/>
        <v>0.5</v>
      </c>
      <c r="V441" s="85">
        <f t="shared" si="511"/>
        <v>39.499999999999993</v>
      </c>
      <c r="W441" s="33"/>
      <c r="X441" s="85">
        <f t="shared" si="518"/>
        <v>0</v>
      </c>
      <c r="Y441" s="85">
        <f t="shared" si="512"/>
        <v>0</v>
      </c>
      <c r="Z441" s="85">
        <f t="shared" si="513"/>
        <v>0</v>
      </c>
      <c r="AA441" s="85">
        <f t="shared" si="514"/>
        <v>0</v>
      </c>
      <c r="AB441" s="85">
        <f t="shared" si="515"/>
        <v>0</v>
      </c>
      <c r="AC441" s="85">
        <f t="shared" si="516"/>
        <v>0</v>
      </c>
    </row>
    <row r="442" spans="1:29" x14ac:dyDescent="0.3">
      <c r="A442" s="67">
        <v>-2375.5</v>
      </c>
      <c r="B442" s="85">
        <v>128.82999999999998</v>
      </c>
      <c r="C442" s="85">
        <v>2347</v>
      </c>
      <c r="D442" s="85">
        <v>293.10000000000002</v>
      </c>
      <c r="E442" s="85">
        <v>1.999999999999913E-2</v>
      </c>
      <c r="F442" s="85">
        <v>81.5</v>
      </c>
      <c r="G442" s="85">
        <v>3535.5</v>
      </c>
      <c r="H442" s="113"/>
      <c r="P442" s="21" t="str">
        <f t="shared" si="517"/>
        <v>B</v>
      </c>
      <c r="Q442" s="85">
        <f t="shared" si="519"/>
        <v>128.82999999999998</v>
      </c>
      <c r="R442" s="85">
        <f t="shared" si="507"/>
        <v>2347</v>
      </c>
      <c r="S442" s="85">
        <f t="shared" si="508"/>
        <v>293.10000000000002</v>
      </c>
      <c r="T442" s="85">
        <f t="shared" si="509"/>
        <v>1.999999999999913E-2</v>
      </c>
      <c r="U442" s="85">
        <f t="shared" si="510"/>
        <v>81.5</v>
      </c>
      <c r="V442" s="85">
        <f t="shared" si="511"/>
        <v>3535.5</v>
      </c>
      <c r="W442" s="33"/>
      <c r="X442" s="85">
        <f t="shared" si="518"/>
        <v>0</v>
      </c>
      <c r="Y442" s="85">
        <f t="shared" si="512"/>
        <v>0</v>
      </c>
      <c r="Z442" s="85">
        <f t="shared" si="513"/>
        <v>0</v>
      </c>
      <c r="AA442" s="85">
        <f t="shared" si="514"/>
        <v>0</v>
      </c>
      <c r="AB442" s="85">
        <f t="shared" si="515"/>
        <v>0</v>
      </c>
      <c r="AC442" s="85">
        <f t="shared" si="516"/>
        <v>0</v>
      </c>
    </row>
    <row r="443" spans="1:29" x14ac:dyDescent="0.3">
      <c r="A443" s="68"/>
      <c r="B443" s="86"/>
      <c r="C443" s="86"/>
      <c r="D443" s="86"/>
      <c r="E443" s="86"/>
      <c r="F443" s="86"/>
      <c r="G443" s="86"/>
      <c r="H443" s="89"/>
      <c r="I443" s="105">
        <f>X443</f>
        <v>0</v>
      </c>
      <c r="J443" s="105">
        <f>Y443</f>
        <v>0</v>
      </c>
      <c r="K443" s="105">
        <f>Z443</f>
        <v>0</v>
      </c>
      <c r="L443" s="105">
        <f>AA443</f>
        <v>0</v>
      </c>
      <c r="M443" s="105">
        <f t="shared" ref="M443" si="520">AB443</f>
        <v>0</v>
      </c>
      <c r="N443" s="105">
        <f t="shared" ref="N443" si="521">AC443</f>
        <v>0</v>
      </c>
      <c r="P443" s="21"/>
      <c r="Q443" s="33"/>
      <c r="R443" s="33"/>
      <c r="S443" s="33"/>
      <c r="T443" s="33"/>
      <c r="U443" s="33"/>
      <c r="V443" s="33"/>
      <c r="W443" s="33"/>
      <c r="X443" s="106">
        <f>SUM(X427:X442)</f>
        <v>0</v>
      </c>
      <c r="Y443" s="106">
        <f t="shared" ref="Y443" si="522">SUM(Y427:Y442)</f>
        <v>0</v>
      </c>
      <c r="Z443" s="106">
        <f t="shared" ref="Z443" si="523">SUM(Z427:Z442)</f>
        <v>0</v>
      </c>
      <c r="AA443" s="106">
        <f t="shared" ref="AA443" si="524">SUM(AA427:AA442)</f>
        <v>0</v>
      </c>
      <c r="AB443" s="106">
        <f t="shared" ref="AB443" si="525">SUM(AB427:AB442)</f>
        <v>0</v>
      </c>
      <c r="AC443" s="106">
        <f t="shared" ref="AC443" si="526">SUM(AC427:AC442)</f>
        <v>0</v>
      </c>
    </row>
    <row r="444" spans="1:29" x14ac:dyDescent="0.3">
      <c r="A444" s="82"/>
      <c r="B444" s="89"/>
      <c r="C444" s="89" t="s">
        <v>129</v>
      </c>
      <c r="D444" s="89" t="s">
        <v>130</v>
      </c>
      <c r="E444" s="89" t="s">
        <v>131</v>
      </c>
      <c r="F444" s="89" t="s">
        <v>132</v>
      </c>
      <c r="G444" s="89" t="s">
        <v>133</v>
      </c>
      <c r="H444" s="89"/>
      <c r="P444" s="21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</row>
    <row r="445" spans="1:29" x14ac:dyDescent="0.3">
      <c r="A445" s="92" t="s">
        <v>119</v>
      </c>
      <c r="B445" s="92" t="s">
        <v>37</v>
      </c>
      <c r="C445" s="92" t="s">
        <v>118</v>
      </c>
      <c r="D445" s="92" t="s">
        <v>36</v>
      </c>
      <c r="E445" s="92" t="s">
        <v>156</v>
      </c>
      <c r="F445" s="92" t="s">
        <v>117</v>
      </c>
      <c r="G445" s="92" t="s">
        <v>116</v>
      </c>
      <c r="H445" s="92"/>
      <c r="P445" s="21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</row>
    <row r="446" spans="1:29" x14ac:dyDescent="0.3">
      <c r="A446" s="68">
        <v>-64</v>
      </c>
      <c r="B446" s="68">
        <v>19.23</v>
      </c>
      <c r="C446" s="68">
        <v>44.5</v>
      </c>
      <c r="D446" s="68">
        <v>2.35</v>
      </c>
      <c r="E446" s="68">
        <v>0</v>
      </c>
      <c r="F446" s="68">
        <v>-0.5</v>
      </c>
      <c r="G446" s="68">
        <v>35.5</v>
      </c>
      <c r="H446" s="82"/>
      <c r="P446" s="21"/>
      <c r="Q446" s="33"/>
      <c r="R446" s="33"/>
      <c r="S446" s="33"/>
      <c r="T446" s="33"/>
      <c r="U446" s="33"/>
      <c r="V446" s="33"/>
      <c r="W446" s="33"/>
      <c r="X446" s="106">
        <f t="shared" ref="X446:AC446" si="527">SUM(X447:X462)</f>
        <v>269.23</v>
      </c>
      <c r="Y446" s="106">
        <f t="shared" si="527"/>
        <v>49056.5</v>
      </c>
      <c r="Z446" s="106">
        <f t="shared" si="527"/>
        <v>300.54999999999995</v>
      </c>
      <c r="AA446" s="106">
        <f t="shared" si="527"/>
        <v>-8.0000000000002736E-2</v>
      </c>
      <c r="AB446" s="106">
        <f t="shared" si="527"/>
        <v>45012.5</v>
      </c>
      <c r="AC446" s="106">
        <f t="shared" si="527"/>
        <v>6199.8770370370366</v>
      </c>
    </row>
    <row r="447" spans="1:29" x14ac:dyDescent="0.3">
      <c r="A447" s="67">
        <v>-79</v>
      </c>
      <c r="B447" s="85">
        <v>18.350000000000001</v>
      </c>
      <c r="C447" s="85">
        <v>57.499999999999993</v>
      </c>
      <c r="D447" s="85">
        <v>3.15</v>
      </c>
      <c r="E447" s="85">
        <v>0</v>
      </c>
      <c r="F447" s="85">
        <v>-1</v>
      </c>
      <c r="G447" s="85">
        <v>48.5</v>
      </c>
      <c r="H447" s="113"/>
      <c r="I447" s="105">
        <f>X446</f>
        <v>269.23</v>
      </c>
      <c r="J447" s="105">
        <f>Y446</f>
        <v>49056.5</v>
      </c>
      <c r="K447" s="105">
        <f t="shared" ref="K447" si="528">Z446</f>
        <v>300.54999999999995</v>
      </c>
      <c r="L447" s="105">
        <f t="shared" ref="L447" si="529">AA446</f>
        <v>-8.0000000000002736E-2</v>
      </c>
      <c r="M447" s="105">
        <f t="shared" ref="M447" si="530">AB446</f>
        <v>45012.5</v>
      </c>
      <c r="N447" s="105">
        <f t="shared" ref="N447" si="531">AC446</f>
        <v>6199.8770370370366</v>
      </c>
      <c r="P447" s="21" t="str">
        <f>IF(A447&lt;=$B$424,"A","B")</f>
        <v>A</v>
      </c>
      <c r="Q447" s="85">
        <f t="shared" ref="Q447:Q451" si="532">IF($P447="B",B447,0)</f>
        <v>0</v>
      </c>
      <c r="R447" s="85">
        <f t="shared" ref="R447:R462" si="533">IF($P447="B",C447,0)</f>
        <v>0</v>
      </c>
      <c r="S447" s="85">
        <f t="shared" ref="S447:S462" si="534">IF($P447="B",D447,0)</f>
        <v>0</v>
      </c>
      <c r="T447" s="85">
        <f t="shared" ref="T447:T462" si="535">IF($P447="B",E447,0)</f>
        <v>0</v>
      </c>
      <c r="U447" s="85">
        <f t="shared" ref="U447:U462" si="536">IF($P447="B",F447,0)</f>
        <v>0</v>
      </c>
      <c r="V447" s="85">
        <f t="shared" ref="V447:V462" si="537">IF($P447="B",G447,0)</f>
        <v>0</v>
      </c>
      <c r="W447" s="33"/>
      <c r="X447" s="85">
        <f>IF($P447="A",B447,0)</f>
        <v>18.350000000000001</v>
      </c>
      <c r="Y447" s="85">
        <f t="shared" ref="Y447:Y462" si="538">IF($P447="A",C447,0)</f>
        <v>57.499999999999993</v>
      </c>
      <c r="Z447" s="85">
        <f t="shared" ref="Z447:Z462" si="539">IF($P447="A",D447,0)</f>
        <v>3.15</v>
      </c>
      <c r="AA447" s="85">
        <f t="shared" ref="AA447:AA462" si="540">IF($P447="A",E447,0)</f>
        <v>0</v>
      </c>
      <c r="AB447" s="85">
        <f t="shared" ref="AB447:AB462" si="541">IF($P447="A",F447,0)</f>
        <v>-1</v>
      </c>
      <c r="AC447" s="85">
        <f t="shared" ref="AC447:AC462" si="542">IF($P447="A",G447,0)</f>
        <v>48.5</v>
      </c>
    </row>
    <row r="448" spans="1:29" x14ac:dyDescent="0.3">
      <c r="A448" s="67">
        <v>-82.5</v>
      </c>
      <c r="B448" s="85">
        <v>16.88</v>
      </c>
      <c r="C448" s="85">
        <v>65.5</v>
      </c>
      <c r="D448" s="85">
        <v>3.45</v>
      </c>
      <c r="E448" s="85">
        <v>0</v>
      </c>
      <c r="F448" s="85">
        <v>-1</v>
      </c>
      <c r="G448" s="85">
        <v>60</v>
      </c>
      <c r="H448" s="113"/>
      <c r="P448" s="21" t="str">
        <f t="shared" ref="P448:P462" si="543">IF(A448&lt;=$B$424,"A","B")</f>
        <v>A</v>
      </c>
      <c r="Q448" s="85">
        <f t="shared" si="532"/>
        <v>0</v>
      </c>
      <c r="R448" s="85">
        <f t="shared" si="533"/>
        <v>0</v>
      </c>
      <c r="S448" s="85">
        <f t="shared" si="534"/>
        <v>0</v>
      </c>
      <c r="T448" s="85">
        <f t="shared" si="535"/>
        <v>0</v>
      </c>
      <c r="U448" s="85">
        <f t="shared" si="536"/>
        <v>0</v>
      </c>
      <c r="V448" s="85">
        <f t="shared" si="537"/>
        <v>0</v>
      </c>
      <c r="W448" s="33"/>
      <c r="X448" s="85">
        <f t="shared" ref="X448:X462" si="544">IF($P448="A",B448,0)</f>
        <v>16.88</v>
      </c>
      <c r="Y448" s="85">
        <f t="shared" si="538"/>
        <v>65.5</v>
      </c>
      <c r="Z448" s="85">
        <f t="shared" si="539"/>
        <v>3.45</v>
      </c>
      <c r="AA448" s="85">
        <f t="shared" si="540"/>
        <v>0</v>
      </c>
      <c r="AB448" s="85">
        <f t="shared" si="541"/>
        <v>-1</v>
      </c>
      <c r="AC448" s="85">
        <f t="shared" si="542"/>
        <v>60</v>
      </c>
    </row>
    <row r="449" spans="1:29" x14ac:dyDescent="0.3">
      <c r="A449" s="67">
        <v>-89</v>
      </c>
      <c r="B449" s="85">
        <v>15.5</v>
      </c>
      <c r="C449" s="85">
        <v>77.5</v>
      </c>
      <c r="D449" s="85">
        <v>4</v>
      </c>
      <c r="E449" s="85">
        <v>2.0000000000000018E-2</v>
      </c>
      <c r="F449" s="85">
        <v>-1.5</v>
      </c>
      <c r="G449" s="85">
        <v>77.5</v>
      </c>
      <c r="H449" s="113"/>
      <c r="P449" s="21" t="str">
        <f t="shared" si="543"/>
        <v>A</v>
      </c>
      <c r="Q449" s="85">
        <f t="shared" si="532"/>
        <v>0</v>
      </c>
      <c r="R449" s="85">
        <f t="shared" si="533"/>
        <v>0</v>
      </c>
      <c r="S449" s="85">
        <f t="shared" si="534"/>
        <v>0</v>
      </c>
      <c r="T449" s="85">
        <f t="shared" si="535"/>
        <v>0</v>
      </c>
      <c r="U449" s="85">
        <f t="shared" si="536"/>
        <v>0</v>
      </c>
      <c r="V449" s="85">
        <f t="shared" si="537"/>
        <v>0</v>
      </c>
      <c r="W449" s="33"/>
      <c r="X449" s="85">
        <f t="shared" si="544"/>
        <v>15.5</v>
      </c>
      <c r="Y449" s="85">
        <f t="shared" si="538"/>
        <v>77.5</v>
      </c>
      <c r="Z449" s="85">
        <f t="shared" si="539"/>
        <v>4</v>
      </c>
      <c r="AA449" s="85">
        <f t="shared" si="540"/>
        <v>2.0000000000000018E-2</v>
      </c>
      <c r="AB449" s="85">
        <f t="shared" si="541"/>
        <v>-1.5</v>
      </c>
      <c r="AC449" s="85">
        <f t="shared" si="542"/>
        <v>77.5</v>
      </c>
    </row>
    <row r="450" spans="1:29" x14ac:dyDescent="0.3">
      <c r="A450" s="67">
        <v>-99.5</v>
      </c>
      <c r="B450" s="85">
        <v>14.21</v>
      </c>
      <c r="C450" s="85">
        <v>95.5</v>
      </c>
      <c r="D450" s="85">
        <v>4.8499999999999996</v>
      </c>
      <c r="E450" s="85">
        <v>0</v>
      </c>
      <c r="F450" s="85">
        <v>-1.5</v>
      </c>
      <c r="G450" s="85">
        <v>104</v>
      </c>
      <c r="H450" s="113"/>
      <c r="P450" s="21" t="str">
        <f t="shared" si="543"/>
        <v>A</v>
      </c>
      <c r="Q450" s="85">
        <f t="shared" si="532"/>
        <v>0</v>
      </c>
      <c r="R450" s="85">
        <f t="shared" si="533"/>
        <v>0</v>
      </c>
      <c r="S450" s="85">
        <f t="shared" si="534"/>
        <v>0</v>
      </c>
      <c r="T450" s="85">
        <f t="shared" si="535"/>
        <v>0</v>
      </c>
      <c r="U450" s="85">
        <f t="shared" si="536"/>
        <v>0</v>
      </c>
      <c r="V450" s="85">
        <f t="shared" si="537"/>
        <v>0</v>
      </c>
      <c r="W450" s="33"/>
      <c r="X450" s="85">
        <f t="shared" si="544"/>
        <v>14.21</v>
      </c>
      <c r="Y450" s="85">
        <f t="shared" si="538"/>
        <v>95.5</v>
      </c>
      <c r="Z450" s="85">
        <f t="shared" si="539"/>
        <v>4.8499999999999996</v>
      </c>
      <c r="AA450" s="85">
        <f t="shared" si="540"/>
        <v>0</v>
      </c>
      <c r="AB450" s="85">
        <f t="shared" si="541"/>
        <v>-1.5</v>
      </c>
      <c r="AC450" s="85">
        <f t="shared" si="542"/>
        <v>104</v>
      </c>
    </row>
    <row r="451" spans="1:29" x14ac:dyDescent="0.3">
      <c r="A451" s="67">
        <v>-105</v>
      </c>
      <c r="B451" s="85">
        <v>12.7</v>
      </c>
      <c r="C451" s="85">
        <v>114.99999999999999</v>
      </c>
      <c r="D451" s="85">
        <v>5.6</v>
      </c>
      <c r="E451" s="85">
        <v>-2.0000000000000462E-2</v>
      </c>
      <c r="F451" s="85">
        <v>-2</v>
      </c>
      <c r="G451" s="85">
        <v>139.99999999999997</v>
      </c>
      <c r="H451" s="113"/>
      <c r="P451" s="21" t="str">
        <f t="shared" si="543"/>
        <v>A</v>
      </c>
      <c r="Q451" s="85">
        <f t="shared" si="532"/>
        <v>0</v>
      </c>
      <c r="R451" s="85">
        <f t="shared" si="533"/>
        <v>0</v>
      </c>
      <c r="S451" s="85">
        <f t="shared" si="534"/>
        <v>0</v>
      </c>
      <c r="T451" s="85">
        <f t="shared" si="535"/>
        <v>0</v>
      </c>
      <c r="U451" s="85">
        <f t="shared" si="536"/>
        <v>0</v>
      </c>
      <c r="V451" s="85">
        <f t="shared" si="537"/>
        <v>0</v>
      </c>
      <c r="W451" s="33"/>
      <c r="X451" s="85">
        <f t="shared" si="544"/>
        <v>12.7</v>
      </c>
      <c r="Y451" s="85">
        <f t="shared" si="538"/>
        <v>114.99999999999999</v>
      </c>
      <c r="Z451" s="85">
        <f t="shared" si="539"/>
        <v>5.6</v>
      </c>
      <c r="AA451" s="85">
        <f t="shared" si="540"/>
        <v>-2.0000000000000462E-2</v>
      </c>
      <c r="AB451" s="85">
        <f t="shared" si="541"/>
        <v>-2</v>
      </c>
      <c r="AC451" s="85">
        <f t="shared" si="542"/>
        <v>139.99999999999997</v>
      </c>
    </row>
    <row r="452" spans="1:29" x14ac:dyDescent="0.3">
      <c r="A452" s="67">
        <v>-120.5</v>
      </c>
      <c r="B452" s="85">
        <v>11.41</v>
      </c>
      <c r="C452" s="85">
        <v>150</v>
      </c>
      <c r="D452" s="85">
        <v>7.4</v>
      </c>
      <c r="E452" s="85">
        <v>-1.9999999999999574E-2</v>
      </c>
      <c r="F452" s="85">
        <v>-3</v>
      </c>
      <c r="G452" s="85">
        <v>202.49999999999997</v>
      </c>
      <c r="H452" s="113"/>
      <c r="P452" s="21" t="str">
        <f t="shared" si="543"/>
        <v>A</v>
      </c>
      <c r="Q452" s="85">
        <f>IF($P452="B",B452,0)</f>
        <v>0</v>
      </c>
      <c r="R452" s="85">
        <f t="shared" si="533"/>
        <v>0</v>
      </c>
      <c r="S452" s="85">
        <f t="shared" si="534"/>
        <v>0</v>
      </c>
      <c r="T452" s="85">
        <f t="shared" si="535"/>
        <v>0</v>
      </c>
      <c r="U452" s="85">
        <f t="shared" si="536"/>
        <v>0</v>
      </c>
      <c r="V452" s="85">
        <f t="shared" si="537"/>
        <v>0</v>
      </c>
      <c r="W452" s="33"/>
      <c r="X452" s="85">
        <f t="shared" si="544"/>
        <v>11.41</v>
      </c>
      <c r="Y452" s="85">
        <f t="shared" si="538"/>
        <v>150</v>
      </c>
      <c r="Z452" s="85">
        <f t="shared" si="539"/>
        <v>7.4</v>
      </c>
      <c r="AA452" s="85">
        <f t="shared" si="540"/>
        <v>-1.9999999999999574E-2</v>
      </c>
      <c r="AB452" s="85">
        <f t="shared" si="541"/>
        <v>-3</v>
      </c>
      <c r="AC452" s="85">
        <f t="shared" si="542"/>
        <v>202.49999999999997</v>
      </c>
    </row>
    <row r="453" spans="1:29" x14ac:dyDescent="0.3">
      <c r="A453" s="67">
        <v>-134</v>
      </c>
      <c r="B453" s="85">
        <v>10.01</v>
      </c>
      <c r="C453" s="85">
        <v>196</v>
      </c>
      <c r="D453" s="85">
        <v>9.8000000000000007</v>
      </c>
      <c r="E453" s="85">
        <v>-2.9999999999999361E-2</v>
      </c>
      <c r="F453" s="85">
        <v>-4</v>
      </c>
      <c r="G453" s="85">
        <v>302.5</v>
      </c>
      <c r="H453" s="113"/>
      <c r="P453" s="21" t="str">
        <f t="shared" si="543"/>
        <v>A</v>
      </c>
      <c r="Q453" s="85">
        <f t="shared" ref="Q453:Q462" si="545">IF($P453="B",B453,0)</f>
        <v>0</v>
      </c>
      <c r="R453" s="85">
        <f t="shared" si="533"/>
        <v>0</v>
      </c>
      <c r="S453" s="85">
        <f t="shared" si="534"/>
        <v>0</v>
      </c>
      <c r="T453" s="85">
        <f t="shared" si="535"/>
        <v>0</v>
      </c>
      <c r="U453" s="85">
        <f t="shared" si="536"/>
        <v>0</v>
      </c>
      <c r="V453" s="85">
        <f t="shared" si="537"/>
        <v>0</v>
      </c>
      <c r="W453" s="33"/>
      <c r="X453" s="85">
        <f t="shared" si="544"/>
        <v>10.01</v>
      </c>
      <c r="Y453" s="85">
        <f t="shared" si="538"/>
        <v>196</v>
      </c>
      <c r="Z453" s="85">
        <f t="shared" si="539"/>
        <v>9.8000000000000007</v>
      </c>
      <c r="AA453" s="85">
        <f t="shared" si="540"/>
        <v>-2.9999999999999361E-2</v>
      </c>
      <c r="AB453" s="85">
        <f t="shared" si="541"/>
        <v>-4</v>
      </c>
      <c r="AC453" s="85">
        <f t="shared" si="542"/>
        <v>302.5</v>
      </c>
    </row>
    <row r="454" spans="1:29" x14ac:dyDescent="0.3">
      <c r="A454" s="67">
        <v>-174</v>
      </c>
      <c r="B454" s="85">
        <v>9.23</v>
      </c>
      <c r="C454" s="85">
        <v>288.5</v>
      </c>
      <c r="D454" s="85">
        <v>17.399999999999999</v>
      </c>
      <c r="E454" s="85">
        <v>-3.0000000000001137E-2</v>
      </c>
      <c r="F454" s="85">
        <v>-7.0000000000000009</v>
      </c>
      <c r="G454" s="85">
        <v>482.5</v>
      </c>
      <c r="H454" s="113"/>
      <c r="P454" s="21" t="str">
        <f t="shared" si="543"/>
        <v>A</v>
      </c>
      <c r="Q454" s="85">
        <f t="shared" si="545"/>
        <v>0</v>
      </c>
      <c r="R454" s="85">
        <f t="shared" si="533"/>
        <v>0</v>
      </c>
      <c r="S454" s="85">
        <f t="shared" si="534"/>
        <v>0</v>
      </c>
      <c r="T454" s="85">
        <f t="shared" si="535"/>
        <v>0</v>
      </c>
      <c r="U454" s="85">
        <f t="shared" si="536"/>
        <v>0</v>
      </c>
      <c r="V454" s="85">
        <f t="shared" si="537"/>
        <v>0</v>
      </c>
      <c r="W454" s="33"/>
      <c r="X454" s="85">
        <f t="shared" si="544"/>
        <v>9.23</v>
      </c>
      <c r="Y454" s="85">
        <f t="shared" si="538"/>
        <v>288.5</v>
      </c>
      <c r="Z454" s="85">
        <f t="shared" si="539"/>
        <v>17.399999999999999</v>
      </c>
      <c r="AA454" s="85">
        <f t="shared" si="540"/>
        <v>-3.0000000000001137E-2</v>
      </c>
      <c r="AB454" s="85">
        <f t="shared" si="541"/>
        <v>-7.0000000000000009</v>
      </c>
      <c r="AC454" s="85">
        <f t="shared" si="542"/>
        <v>482.5</v>
      </c>
    </row>
    <row r="455" spans="1:29" x14ac:dyDescent="0.3">
      <c r="A455" s="67">
        <v>-210.5</v>
      </c>
      <c r="B455" s="85">
        <v>8.61</v>
      </c>
      <c r="C455" s="85">
        <v>403</v>
      </c>
      <c r="D455" s="85">
        <v>32.65</v>
      </c>
      <c r="E455" s="85">
        <v>0</v>
      </c>
      <c r="F455" s="85">
        <v>-12.5</v>
      </c>
      <c r="G455" s="85">
        <v>723</v>
      </c>
      <c r="H455" s="113"/>
      <c r="P455" s="21" t="str">
        <f t="shared" si="543"/>
        <v>A</v>
      </c>
      <c r="Q455" s="85">
        <f t="shared" si="545"/>
        <v>0</v>
      </c>
      <c r="R455" s="85">
        <f t="shared" si="533"/>
        <v>0</v>
      </c>
      <c r="S455" s="85">
        <f t="shared" si="534"/>
        <v>0</v>
      </c>
      <c r="T455" s="85">
        <f t="shared" si="535"/>
        <v>0</v>
      </c>
      <c r="U455" s="85">
        <f t="shared" si="536"/>
        <v>0</v>
      </c>
      <c r="V455" s="85">
        <f t="shared" si="537"/>
        <v>0</v>
      </c>
      <c r="W455" s="33"/>
      <c r="X455" s="85">
        <f t="shared" si="544"/>
        <v>8.61</v>
      </c>
      <c r="Y455" s="85">
        <f t="shared" si="538"/>
        <v>403</v>
      </c>
      <c r="Z455" s="85">
        <f t="shared" si="539"/>
        <v>32.65</v>
      </c>
      <c r="AA455" s="85">
        <f t="shared" si="540"/>
        <v>0</v>
      </c>
      <c r="AB455" s="85">
        <f t="shared" si="541"/>
        <v>-12.5</v>
      </c>
      <c r="AC455" s="85">
        <f t="shared" si="542"/>
        <v>723</v>
      </c>
    </row>
    <row r="456" spans="1:29" x14ac:dyDescent="0.3">
      <c r="A456" s="67">
        <v>-210</v>
      </c>
      <c r="B456" s="85">
        <v>8.1</v>
      </c>
      <c r="C456" s="85">
        <v>494.00000000000006</v>
      </c>
      <c r="D456" s="85">
        <v>60.8</v>
      </c>
      <c r="E456" s="85">
        <v>3.9999999999999147E-2</v>
      </c>
      <c r="F456" s="85">
        <v>-20.5</v>
      </c>
      <c r="G456" s="85">
        <v>941.5</v>
      </c>
      <c r="H456" s="113"/>
      <c r="P456" s="21" t="str">
        <f t="shared" si="543"/>
        <v>A</v>
      </c>
      <c r="Q456" s="85">
        <f t="shared" si="545"/>
        <v>0</v>
      </c>
      <c r="R456" s="85">
        <f t="shared" si="533"/>
        <v>0</v>
      </c>
      <c r="S456" s="85">
        <f t="shared" si="534"/>
        <v>0</v>
      </c>
      <c r="T456" s="85">
        <f t="shared" si="535"/>
        <v>0</v>
      </c>
      <c r="U456" s="85">
        <f t="shared" si="536"/>
        <v>0</v>
      </c>
      <c r="V456" s="85">
        <f t="shared" si="537"/>
        <v>0</v>
      </c>
      <c r="W456" s="33"/>
      <c r="X456" s="85">
        <f t="shared" si="544"/>
        <v>8.1</v>
      </c>
      <c r="Y456" s="85">
        <f t="shared" si="538"/>
        <v>494.00000000000006</v>
      </c>
      <c r="Z456" s="85">
        <f t="shared" si="539"/>
        <v>60.8</v>
      </c>
      <c r="AA456" s="85">
        <f t="shared" si="540"/>
        <v>3.9999999999999147E-2</v>
      </c>
      <c r="AB456" s="85">
        <f t="shared" si="541"/>
        <v>-20.5</v>
      </c>
      <c r="AC456" s="85">
        <f t="shared" si="542"/>
        <v>941.5</v>
      </c>
    </row>
    <row r="457" spans="1:29" x14ac:dyDescent="0.3">
      <c r="A457" s="67">
        <v>-1368</v>
      </c>
      <c r="B457" s="85">
        <v>144.22999999999999</v>
      </c>
      <c r="C457" s="85">
        <v>1987</v>
      </c>
      <c r="D457" s="85">
        <v>151.44999999999999</v>
      </c>
      <c r="E457" s="85">
        <v>-4.0000000000001368E-2</v>
      </c>
      <c r="F457" s="85">
        <v>-54.5</v>
      </c>
      <c r="G457" s="85">
        <v>3117.5</v>
      </c>
      <c r="H457" s="113"/>
      <c r="P457" s="21" t="str">
        <f t="shared" si="543"/>
        <v>A</v>
      </c>
      <c r="Q457" s="85">
        <f t="shared" si="545"/>
        <v>0</v>
      </c>
      <c r="R457" s="85">
        <f t="shared" si="533"/>
        <v>0</v>
      </c>
      <c r="S457" s="85">
        <f t="shared" si="534"/>
        <v>0</v>
      </c>
      <c r="T457" s="85">
        <f t="shared" si="535"/>
        <v>0</v>
      </c>
      <c r="U457" s="85">
        <f t="shared" si="536"/>
        <v>0</v>
      </c>
      <c r="V457" s="85">
        <f t="shared" si="537"/>
        <v>0</v>
      </c>
      <c r="W457" s="33"/>
      <c r="X457" s="85">
        <f t="shared" si="544"/>
        <v>144.22999999999999</v>
      </c>
      <c r="Y457" s="85">
        <f t="shared" si="538"/>
        <v>1987</v>
      </c>
      <c r="Z457" s="85">
        <f t="shared" si="539"/>
        <v>151.44999999999999</v>
      </c>
      <c r="AA457" s="85">
        <f t="shared" si="540"/>
        <v>-4.0000000000001368E-2</v>
      </c>
      <c r="AB457" s="85">
        <f t="shared" si="541"/>
        <v>-54.5</v>
      </c>
      <c r="AC457" s="85">
        <f t="shared" si="542"/>
        <v>3117.5</v>
      </c>
    </row>
    <row r="458" spans="1:29" x14ac:dyDescent="0.3">
      <c r="A458" s="67"/>
      <c r="B458" s="85"/>
      <c r="C458" s="85"/>
      <c r="D458" s="85"/>
      <c r="E458" s="85"/>
      <c r="F458" s="85"/>
      <c r="G458" s="85"/>
      <c r="H458" s="113"/>
      <c r="P458" s="21" t="str">
        <f t="shared" si="543"/>
        <v>A</v>
      </c>
      <c r="Q458" s="85">
        <f t="shared" si="545"/>
        <v>0</v>
      </c>
      <c r="R458" s="85">
        <f t="shared" si="533"/>
        <v>0</v>
      </c>
      <c r="S458" s="85">
        <f t="shared" si="534"/>
        <v>0</v>
      </c>
      <c r="T458" s="85">
        <f t="shared" si="535"/>
        <v>0</v>
      </c>
      <c r="U458" s="85">
        <f t="shared" si="536"/>
        <v>0</v>
      </c>
      <c r="V458" s="85">
        <f t="shared" si="537"/>
        <v>0</v>
      </c>
      <c r="W458" s="33"/>
      <c r="X458" s="85">
        <f t="shared" si="544"/>
        <v>0</v>
      </c>
      <c r="Y458" s="85">
        <f t="shared" si="538"/>
        <v>0</v>
      </c>
      <c r="Z458" s="85">
        <f t="shared" si="539"/>
        <v>0</v>
      </c>
      <c r="AA458" s="85">
        <f t="shared" si="540"/>
        <v>0</v>
      </c>
      <c r="AB458" s="85">
        <f t="shared" si="541"/>
        <v>0</v>
      </c>
      <c r="AC458" s="85">
        <f t="shared" si="542"/>
        <v>0</v>
      </c>
    </row>
    <row r="459" spans="1:29" x14ac:dyDescent="0.3">
      <c r="A459" s="67"/>
      <c r="B459" s="85"/>
      <c r="C459" s="85" t="s">
        <v>4</v>
      </c>
      <c r="D459" s="85"/>
      <c r="E459" s="85"/>
      <c r="F459" s="85" t="s">
        <v>136</v>
      </c>
      <c r="G459" s="85" t="s">
        <v>6</v>
      </c>
      <c r="H459" s="113"/>
      <c r="P459" s="21" t="str">
        <f t="shared" si="543"/>
        <v>A</v>
      </c>
      <c r="Q459" s="85">
        <f t="shared" si="545"/>
        <v>0</v>
      </c>
      <c r="R459" s="85">
        <f t="shared" si="533"/>
        <v>0</v>
      </c>
      <c r="S459" s="85">
        <f t="shared" si="534"/>
        <v>0</v>
      </c>
      <c r="T459" s="85">
        <f t="shared" si="535"/>
        <v>0</v>
      </c>
      <c r="U459" s="85">
        <f t="shared" si="536"/>
        <v>0</v>
      </c>
      <c r="V459" s="85">
        <f t="shared" si="537"/>
        <v>0</v>
      </c>
      <c r="W459" s="33"/>
      <c r="X459" s="85">
        <f t="shared" si="544"/>
        <v>0</v>
      </c>
      <c r="Y459" s="85" t="str">
        <f t="shared" si="538"/>
        <v>EXPIRY</v>
      </c>
      <c r="Z459" s="85">
        <f t="shared" si="539"/>
        <v>0</v>
      </c>
      <c r="AA459" s="85">
        <f t="shared" si="540"/>
        <v>0</v>
      </c>
      <c r="AB459" s="85" t="str">
        <f t="shared" si="541"/>
        <v>DATE</v>
      </c>
      <c r="AC459" s="85" t="str">
        <f t="shared" si="542"/>
        <v>TIME</v>
      </c>
    </row>
    <row r="460" spans="1:29" x14ac:dyDescent="0.3">
      <c r="A460" s="67"/>
      <c r="B460" s="85"/>
      <c r="C460" s="220">
        <v>45127</v>
      </c>
      <c r="D460" s="85"/>
      <c r="E460" s="85"/>
      <c r="F460" s="220">
        <v>45121</v>
      </c>
      <c r="G460" s="85">
        <v>0.37703703703703706</v>
      </c>
      <c r="H460" s="113"/>
      <c r="P460" s="21" t="str">
        <f t="shared" si="543"/>
        <v>A</v>
      </c>
      <c r="Q460" s="85">
        <f t="shared" si="545"/>
        <v>0</v>
      </c>
      <c r="R460" s="85">
        <f t="shared" si="533"/>
        <v>0</v>
      </c>
      <c r="S460" s="85">
        <f t="shared" si="534"/>
        <v>0</v>
      </c>
      <c r="T460" s="85">
        <f t="shared" si="535"/>
        <v>0</v>
      </c>
      <c r="U460" s="85">
        <f t="shared" si="536"/>
        <v>0</v>
      </c>
      <c r="V460" s="85">
        <f t="shared" si="537"/>
        <v>0</v>
      </c>
      <c r="W460" s="33"/>
      <c r="X460" s="85">
        <f t="shared" si="544"/>
        <v>0</v>
      </c>
      <c r="Y460" s="85">
        <f t="shared" si="538"/>
        <v>45127</v>
      </c>
      <c r="Z460" s="85">
        <f t="shared" si="539"/>
        <v>0</v>
      </c>
      <c r="AA460" s="85">
        <f t="shared" si="540"/>
        <v>0</v>
      </c>
      <c r="AB460" s="85">
        <f t="shared" si="541"/>
        <v>45121</v>
      </c>
      <c r="AC460" s="85">
        <f t="shared" si="542"/>
        <v>0.37703703703703706</v>
      </c>
    </row>
    <row r="461" spans="1:29" x14ac:dyDescent="0.3">
      <c r="A461" s="67"/>
      <c r="B461" s="85"/>
      <c r="C461" s="85" t="s">
        <v>122</v>
      </c>
      <c r="D461" s="85" t="s">
        <v>123</v>
      </c>
      <c r="E461" s="85" t="s">
        <v>124</v>
      </c>
      <c r="F461" s="85" t="s">
        <v>125</v>
      </c>
      <c r="G461" s="85" t="s">
        <v>126</v>
      </c>
      <c r="H461" s="113"/>
      <c r="P461" s="21" t="str">
        <f t="shared" si="543"/>
        <v>A</v>
      </c>
      <c r="Q461" s="85">
        <f t="shared" si="545"/>
        <v>0</v>
      </c>
      <c r="R461" s="85">
        <f t="shared" si="533"/>
        <v>0</v>
      </c>
      <c r="S461" s="85">
        <f t="shared" si="534"/>
        <v>0</v>
      </c>
      <c r="T461" s="85">
        <f t="shared" si="535"/>
        <v>0</v>
      </c>
      <c r="U461" s="85">
        <f t="shared" si="536"/>
        <v>0</v>
      </c>
      <c r="V461" s="85">
        <f t="shared" si="537"/>
        <v>0</v>
      </c>
      <c r="W461" s="33"/>
      <c r="X461" s="85">
        <f t="shared" si="544"/>
        <v>0</v>
      </c>
      <c r="Y461" s="85" t="str">
        <f t="shared" si="538"/>
        <v>H</v>
      </c>
      <c r="Z461" s="85" t="str">
        <f t="shared" si="539"/>
        <v>I</v>
      </c>
      <c r="AA461" s="85" t="str">
        <f t="shared" si="540"/>
        <v>M</v>
      </c>
      <c r="AB461" s="85" t="str">
        <f t="shared" si="541"/>
        <v>G</v>
      </c>
      <c r="AC461" s="85" t="str">
        <f t="shared" si="542"/>
        <v>L</v>
      </c>
    </row>
    <row r="462" spans="1:29" x14ac:dyDescent="0.3">
      <c r="A462" s="67" t="s">
        <v>112</v>
      </c>
      <c r="B462" s="85" t="s">
        <v>32</v>
      </c>
      <c r="C462" s="85" t="s">
        <v>113</v>
      </c>
      <c r="D462" s="85" t="s">
        <v>33</v>
      </c>
      <c r="E462" s="85" t="s">
        <v>155</v>
      </c>
      <c r="F462" s="85" t="s">
        <v>114</v>
      </c>
      <c r="G462" s="85" t="s">
        <v>115</v>
      </c>
      <c r="H462" s="113"/>
      <c r="P462" s="21" t="str">
        <f t="shared" si="543"/>
        <v>B</v>
      </c>
      <c r="Q462" s="85" t="str">
        <f t="shared" si="545"/>
        <v>IV_CE</v>
      </c>
      <c r="R462" s="85" t="str">
        <f t="shared" si="533"/>
        <v>V_CE</v>
      </c>
      <c r="S462" s="85" t="str">
        <f t="shared" si="534"/>
        <v>LTP_CE</v>
      </c>
      <c r="T462" s="85" t="str">
        <f t="shared" si="535"/>
        <v>DIFF_CE</v>
      </c>
      <c r="U462" s="85" t="str">
        <f t="shared" si="536"/>
        <v>D_CE</v>
      </c>
      <c r="V462" s="85" t="str">
        <f t="shared" si="537"/>
        <v>G_CE</v>
      </c>
      <c r="W462" s="33"/>
      <c r="X462" s="85">
        <f t="shared" si="544"/>
        <v>0</v>
      </c>
      <c r="Y462" s="85">
        <f t="shared" si="538"/>
        <v>0</v>
      </c>
      <c r="Z462" s="85">
        <f t="shared" si="539"/>
        <v>0</v>
      </c>
      <c r="AA462" s="85">
        <f t="shared" si="540"/>
        <v>0</v>
      </c>
      <c r="AB462" s="85">
        <f t="shared" si="541"/>
        <v>0</v>
      </c>
      <c r="AC462" s="85">
        <f t="shared" si="542"/>
        <v>0</v>
      </c>
    </row>
    <row r="463" spans="1:29" x14ac:dyDescent="0.3">
      <c r="A463" s="68">
        <v>-420.5</v>
      </c>
      <c r="B463" s="87">
        <v>6.93</v>
      </c>
      <c r="C463" s="87">
        <v>508</v>
      </c>
      <c r="D463" s="87">
        <v>76.25</v>
      </c>
      <c r="E463" s="87">
        <v>0</v>
      </c>
      <c r="F463" s="87">
        <v>26.5</v>
      </c>
      <c r="G463" s="87">
        <v>1125</v>
      </c>
      <c r="H463" s="114"/>
      <c r="I463" s="105">
        <f>Q463</f>
        <v>0</v>
      </c>
      <c r="J463" s="105">
        <f>R463</f>
        <v>0</v>
      </c>
      <c r="K463" s="105">
        <f t="shared" ref="K463" si="546">S463</f>
        <v>0</v>
      </c>
      <c r="L463" s="105">
        <f t="shared" ref="L463" si="547">T463</f>
        <v>0</v>
      </c>
      <c r="M463" s="105">
        <f t="shared" ref="M463" si="548">U463</f>
        <v>0</v>
      </c>
      <c r="N463" s="105">
        <f t="shared" ref="N463" si="549">V463</f>
        <v>0</v>
      </c>
      <c r="P463" s="21"/>
      <c r="Q463" s="106">
        <f t="shared" ref="Q463:V463" si="550">+SUM(Q447:Q462)</f>
        <v>0</v>
      </c>
      <c r="R463" s="106">
        <f t="shared" si="550"/>
        <v>0</v>
      </c>
      <c r="S463" s="106">
        <f t="shared" si="550"/>
        <v>0</v>
      </c>
      <c r="T463" s="106">
        <f t="shared" si="550"/>
        <v>0</v>
      </c>
      <c r="U463" s="106">
        <f t="shared" si="550"/>
        <v>0</v>
      </c>
      <c r="V463" s="106">
        <f t="shared" si="550"/>
        <v>0</v>
      </c>
      <c r="W463" s="33"/>
      <c r="X463" s="33"/>
      <c r="Y463" s="33"/>
      <c r="Z463" s="33"/>
      <c r="AA463" s="33"/>
      <c r="AB463" s="33"/>
      <c r="AC463" s="33"/>
    </row>
    <row r="464" spans="1:29" x14ac:dyDescent="0.3">
      <c r="A464">
        <v>-359</v>
      </c>
      <c r="B464">
        <v>7.48</v>
      </c>
      <c r="C464">
        <v>458.5</v>
      </c>
      <c r="D464">
        <v>40</v>
      </c>
      <c r="E464">
        <v>-2.0000000000003126E-2</v>
      </c>
      <c r="F464">
        <v>16</v>
      </c>
      <c r="G464">
        <v>940.50000000000011</v>
      </c>
    </row>
    <row r="465" spans="1:29" x14ac:dyDescent="0.3">
      <c r="A465" s="69">
        <v>-257.5</v>
      </c>
      <c r="B465" s="69">
        <v>7.92</v>
      </c>
      <c r="C465" s="69">
        <v>332.5</v>
      </c>
      <c r="D465" s="97">
        <v>19.399999999999999</v>
      </c>
      <c r="E465" s="97">
        <v>2.9999999999997584E-2</v>
      </c>
      <c r="F465" s="69">
        <v>9</v>
      </c>
      <c r="G465" s="69">
        <v>644.49999999999989</v>
      </c>
      <c r="H465" s="82"/>
    </row>
    <row r="466" spans="1:29" x14ac:dyDescent="0.3">
      <c r="A466" s="94">
        <v>-171</v>
      </c>
      <c r="B466" s="83">
        <v>8.5</v>
      </c>
      <c r="C466" s="95">
        <v>215</v>
      </c>
      <c r="D466" s="95">
        <v>9.5500000000000007</v>
      </c>
      <c r="E466" s="33">
        <v>0</v>
      </c>
      <c r="F466" s="98">
        <v>4.5</v>
      </c>
      <c r="G466" s="96">
        <v>388</v>
      </c>
      <c r="H466" s="112"/>
    </row>
    <row r="467" spans="1:29" x14ac:dyDescent="0.3">
      <c r="A467" s="91">
        <v>-120</v>
      </c>
      <c r="B467" s="92">
        <v>9.3699999999999992</v>
      </c>
      <c r="C467" s="92">
        <v>141.5</v>
      </c>
      <c r="D467" s="92">
        <v>5.5</v>
      </c>
      <c r="E467" s="92">
        <v>-1.9999999999999574E-2</v>
      </c>
      <c r="F467" s="92">
        <v>2.5</v>
      </c>
      <c r="G467" s="92">
        <v>231.5</v>
      </c>
      <c r="H467" s="92"/>
    </row>
    <row r="468" spans="1:29" x14ac:dyDescent="0.3">
      <c r="A468" s="68">
        <v>-93</v>
      </c>
      <c r="B468" s="68">
        <v>10.44</v>
      </c>
      <c r="C468" s="68">
        <v>100.49999999999999</v>
      </c>
      <c r="D468" s="68">
        <v>3.8</v>
      </c>
      <c r="E468" s="68">
        <v>4.0000000000000036E-2</v>
      </c>
      <c r="F468" s="68">
        <v>2</v>
      </c>
      <c r="G468" s="68">
        <v>147.5</v>
      </c>
      <c r="H468" s="82"/>
      <c r="P468" s="21"/>
      <c r="Q468" s="106">
        <f>+SUM(Q469:Q484)</f>
        <v>297.35000000000008</v>
      </c>
      <c r="R468" s="106">
        <f t="shared" ref="R468" si="551">+SUM(R469:R484)</f>
        <v>2990</v>
      </c>
      <c r="S468" s="106">
        <f t="shared" ref="S468" si="552">+SUM(S469:S484)</f>
        <v>213.05000000000004</v>
      </c>
      <c r="T468" s="106">
        <f t="shared" ref="T468" si="553">+SUM(T469:T484)</f>
        <v>-0.10000000000000364</v>
      </c>
      <c r="U468" s="106">
        <f t="shared" ref="U468" si="554">+SUM(U469:U484)</f>
        <v>55.5</v>
      </c>
      <c r="V468" s="106">
        <f t="shared" ref="V468" si="555">+SUM(V469:V484)</f>
        <v>4869.5</v>
      </c>
      <c r="W468" s="33"/>
      <c r="X468" s="33"/>
      <c r="Y468" s="33"/>
      <c r="Z468" s="33"/>
      <c r="AA468" s="33"/>
      <c r="AB468" s="33"/>
      <c r="AC468" s="33"/>
    </row>
    <row r="469" spans="1:29" x14ac:dyDescent="0.3">
      <c r="A469" s="67">
        <v>-69.5</v>
      </c>
      <c r="B469" s="85">
        <v>11.35</v>
      </c>
      <c r="C469" s="85">
        <v>70</v>
      </c>
      <c r="D469" s="85">
        <v>2.5</v>
      </c>
      <c r="E469" s="85">
        <v>-9.9999999999997868E-3</v>
      </c>
      <c r="F469" s="85">
        <v>1</v>
      </c>
      <c r="G469" s="85">
        <v>95</v>
      </c>
      <c r="H469" s="113"/>
      <c r="I469" s="105">
        <f t="shared" ref="I469:N469" si="556">Q468</f>
        <v>297.35000000000008</v>
      </c>
      <c r="J469" s="105">
        <f t="shared" si="556"/>
        <v>2990</v>
      </c>
      <c r="K469" s="105">
        <f t="shared" si="556"/>
        <v>213.05000000000004</v>
      </c>
      <c r="L469" s="105">
        <f t="shared" si="556"/>
        <v>-0.10000000000000364</v>
      </c>
      <c r="M469" s="105">
        <f t="shared" si="556"/>
        <v>55.5</v>
      </c>
      <c r="N469" s="105">
        <f t="shared" si="556"/>
        <v>4869.5</v>
      </c>
      <c r="P469" s="21" t="str">
        <f>IF(A469&gt;=$B$466,"A","B")</f>
        <v>B</v>
      </c>
      <c r="Q469" s="85">
        <f t="shared" ref="Q469:Q473" si="557">IF($P469="B",B469,0)</f>
        <v>11.35</v>
      </c>
      <c r="R469" s="85">
        <f t="shared" ref="R469:R484" si="558">IF($P469="B",C469,0)</f>
        <v>70</v>
      </c>
      <c r="S469" s="85">
        <f t="shared" ref="S469:S484" si="559">IF($P469="B",D469,0)</f>
        <v>2.5</v>
      </c>
      <c r="T469" s="85">
        <f t="shared" ref="T469:T484" si="560">IF($P469="B",E469,0)</f>
        <v>-9.9999999999997868E-3</v>
      </c>
      <c r="U469" s="85">
        <f t="shared" ref="U469:U484" si="561">IF($P469="B",F469,0)</f>
        <v>1</v>
      </c>
      <c r="V469" s="85">
        <f t="shared" ref="V469:V484" si="562">IF($P469="B",G469,0)</f>
        <v>95</v>
      </c>
      <c r="W469" s="33"/>
      <c r="X469" s="85">
        <f>IF($P469="A",B469,0)</f>
        <v>0</v>
      </c>
      <c r="Y469" s="85">
        <f t="shared" ref="Y469:Y484" si="563">IF($P469="A",C469,0)</f>
        <v>0</v>
      </c>
      <c r="Z469" s="85">
        <f t="shared" ref="Z469:Z484" si="564">IF($P469="A",D469,0)</f>
        <v>0</v>
      </c>
      <c r="AA469" s="85">
        <f t="shared" ref="AA469:AA484" si="565">IF($P469="A",E469,0)</f>
        <v>0</v>
      </c>
      <c r="AB469" s="85">
        <f t="shared" ref="AB469:AB484" si="566">IF($P469="A",F469,0)</f>
        <v>0</v>
      </c>
      <c r="AC469" s="85">
        <f t="shared" ref="AC469:AC484" si="567">IF($P469="A",G469,0)</f>
        <v>0</v>
      </c>
    </row>
    <row r="470" spans="1:29" x14ac:dyDescent="0.3">
      <c r="A470" s="67">
        <v>-67.5</v>
      </c>
      <c r="B470" s="85">
        <v>12.8</v>
      </c>
      <c r="C470" s="85">
        <v>61</v>
      </c>
      <c r="D470" s="85">
        <v>2.35</v>
      </c>
      <c r="E470" s="85">
        <v>0</v>
      </c>
      <c r="F470" s="85">
        <v>1</v>
      </c>
      <c r="G470" s="85">
        <v>73</v>
      </c>
      <c r="H470" s="113"/>
      <c r="P470" s="21" t="str">
        <f t="shared" ref="P470:P484" si="568">IF(A470&gt;=$B$466,"A","B")</f>
        <v>B</v>
      </c>
      <c r="Q470" s="85">
        <f t="shared" si="557"/>
        <v>12.8</v>
      </c>
      <c r="R470" s="85">
        <f t="shared" si="558"/>
        <v>61</v>
      </c>
      <c r="S470" s="85">
        <f t="shared" si="559"/>
        <v>2.35</v>
      </c>
      <c r="T470" s="85">
        <f t="shared" si="560"/>
        <v>0</v>
      </c>
      <c r="U470" s="85">
        <f t="shared" si="561"/>
        <v>1</v>
      </c>
      <c r="V470" s="85">
        <f t="shared" si="562"/>
        <v>73</v>
      </c>
      <c r="W470" s="33"/>
      <c r="X470" s="85">
        <f t="shared" ref="X470:X484" si="569">IF($P470="A",B470,0)</f>
        <v>0</v>
      </c>
      <c r="Y470" s="85">
        <f t="shared" si="563"/>
        <v>0</v>
      </c>
      <c r="Z470" s="85">
        <f t="shared" si="564"/>
        <v>0</v>
      </c>
      <c r="AA470" s="85">
        <f t="shared" si="565"/>
        <v>0</v>
      </c>
      <c r="AB470" s="85">
        <f t="shared" si="566"/>
        <v>0</v>
      </c>
      <c r="AC470" s="85">
        <f t="shared" si="567"/>
        <v>0</v>
      </c>
    </row>
    <row r="471" spans="1:29" x14ac:dyDescent="0.3">
      <c r="A471" s="67">
        <v>-58.5</v>
      </c>
      <c r="B471" s="85">
        <v>13.92</v>
      </c>
      <c r="C471" s="85">
        <v>49</v>
      </c>
      <c r="D471" s="85">
        <v>1.9</v>
      </c>
      <c r="E471" s="85">
        <v>-1.0000000000000009E-2</v>
      </c>
      <c r="F471" s="85">
        <v>1</v>
      </c>
      <c r="G471" s="85">
        <v>53.999999999999993</v>
      </c>
      <c r="H471" s="113"/>
      <c r="P471" s="21" t="str">
        <f t="shared" si="568"/>
        <v>B</v>
      </c>
      <c r="Q471" s="85">
        <f t="shared" si="557"/>
        <v>13.92</v>
      </c>
      <c r="R471" s="85">
        <f t="shared" si="558"/>
        <v>49</v>
      </c>
      <c r="S471" s="85">
        <f t="shared" si="559"/>
        <v>1.9</v>
      </c>
      <c r="T471" s="85">
        <f t="shared" si="560"/>
        <v>-1.0000000000000009E-2</v>
      </c>
      <c r="U471" s="85">
        <f t="shared" si="561"/>
        <v>1</v>
      </c>
      <c r="V471" s="85">
        <f t="shared" si="562"/>
        <v>53.999999999999993</v>
      </c>
      <c r="W471" s="33"/>
      <c r="X471" s="85">
        <f t="shared" si="569"/>
        <v>0</v>
      </c>
      <c r="Y471" s="85">
        <f t="shared" si="563"/>
        <v>0</v>
      </c>
      <c r="Z471" s="85">
        <f t="shared" si="564"/>
        <v>0</v>
      </c>
      <c r="AA471" s="85">
        <f t="shared" si="565"/>
        <v>0</v>
      </c>
      <c r="AB471" s="85">
        <f t="shared" si="566"/>
        <v>0</v>
      </c>
      <c r="AC471" s="85">
        <f t="shared" si="567"/>
        <v>0</v>
      </c>
    </row>
    <row r="472" spans="1:29" x14ac:dyDescent="0.3">
      <c r="A472" s="67">
        <v>-56.499999999999993</v>
      </c>
      <c r="B472" s="85">
        <v>15.26</v>
      </c>
      <c r="C472" s="85">
        <v>43.5</v>
      </c>
      <c r="D472" s="85">
        <v>1.8</v>
      </c>
      <c r="E472" s="85">
        <v>0</v>
      </c>
      <c r="F472" s="85">
        <v>0.5</v>
      </c>
      <c r="G472" s="85">
        <v>44</v>
      </c>
      <c r="H472" s="113"/>
      <c r="P472" s="21" t="str">
        <f t="shared" si="568"/>
        <v>B</v>
      </c>
      <c r="Q472" s="85">
        <f t="shared" si="557"/>
        <v>15.26</v>
      </c>
      <c r="R472" s="85">
        <f t="shared" si="558"/>
        <v>43.5</v>
      </c>
      <c r="S472" s="85">
        <f t="shared" si="559"/>
        <v>1.8</v>
      </c>
      <c r="T472" s="85">
        <f t="shared" si="560"/>
        <v>0</v>
      </c>
      <c r="U472" s="85">
        <f t="shared" si="561"/>
        <v>0.5</v>
      </c>
      <c r="V472" s="85">
        <f t="shared" si="562"/>
        <v>44</v>
      </c>
      <c r="W472" s="33"/>
      <c r="X472" s="85">
        <f t="shared" si="569"/>
        <v>0</v>
      </c>
      <c r="Y472" s="85">
        <f t="shared" si="563"/>
        <v>0</v>
      </c>
      <c r="Z472" s="85">
        <f t="shared" si="564"/>
        <v>0</v>
      </c>
      <c r="AA472" s="85">
        <f t="shared" si="565"/>
        <v>0</v>
      </c>
      <c r="AB472" s="85">
        <f t="shared" si="566"/>
        <v>0</v>
      </c>
      <c r="AC472" s="85">
        <f t="shared" si="567"/>
        <v>0</v>
      </c>
    </row>
    <row r="473" spans="1:29" x14ac:dyDescent="0.3">
      <c r="A473" s="67">
        <v>-53</v>
      </c>
      <c r="B473" s="85">
        <v>16.48</v>
      </c>
      <c r="C473" s="85">
        <v>38</v>
      </c>
      <c r="D473" s="85">
        <v>1.6</v>
      </c>
      <c r="E473" s="85">
        <v>-2.9999999999999805E-2</v>
      </c>
      <c r="F473" s="85">
        <v>0.5</v>
      </c>
      <c r="G473" s="85">
        <v>35.5</v>
      </c>
      <c r="H473" s="113"/>
      <c r="P473" s="21" t="str">
        <f t="shared" si="568"/>
        <v>B</v>
      </c>
      <c r="Q473" s="85">
        <f t="shared" si="557"/>
        <v>16.48</v>
      </c>
      <c r="R473" s="85">
        <f t="shared" si="558"/>
        <v>38</v>
      </c>
      <c r="S473" s="85">
        <f t="shared" si="559"/>
        <v>1.6</v>
      </c>
      <c r="T473" s="85">
        <f t="shared" si="560"/>
        <v>-2.9999999999999805E-2</v>
      </c>
      <c r="U473" s="85">
        <f t="shared" si="561"/>
        <v>0.5</v>
      </c>
      <c r="V473" s="85">
        <f t="shared" si="562"/>
        <v>35.5</v>
      </c>
      <c r="W473" s="33"/>
      <c r="X473" s="85">
        <f t="shared" si="569"/>
        <v>0</v>
      </c>
      <c r="Y473" s="85">
        <f t="shared" si="563"/>
        <v>0</v>
      </c>
      <c r="Z473" s="85">
        <f t="shared" si="564"/>
        <v>0</v>
      </c>
      <c r="AA473" s="85">
        <f t="shared" si="565"/>
        <v>0</v>
      </c>
      <c r="AB473" s="85">
        <f t="shared" si="566"/>
        <v>0</v>
      </c>
      <c r="AC473" s="85">
        <f t="shared" si="567"/>
        <v>0</v>
      </c>
    </row>
    <row r="474" spans="1:29" x14ac:dyDescent="0.3">
      <c r="A474" s="67">
        <v>-1726</v>
      </c>
      <c r="B474" s="85">
        <v>120.45</v>
      </c>
      <c r="C474" s="85">
        <v>2017.5</v>
      </c>
      <c r="D474" s="85">
        <v>164.65000000000003</v>
      </c>
      <c r="E474" s="85">
        <v>-2.0000000000004681E-2</v>
      </c>
      <c r="F474" s="85">
        <v>64.5</v>
      </c>
      <c r="G474" s="85">
        <v>3778.5</v>
      </c>
      <c r="H474" s="113"/>
      <c r="P474" s="21" t="str">
        <f t="shared" si="568"/>
        <v>B</v>
      </c>
      <c r="Q474" s="85">
        <f>IF($P474="B",B474,0)</f>
        <v>120.45</v>
      </c>
      <c r="R474" s="85">
        <f t="shared" si="558"/>
        <v>2017.5</v>
      </c>
      <c r="S474" s="85">
        <f t="shared" si="559"/>
        <v>164.65000000000003</v>
      </c>
      <c r="T474" s="85">
        <f t="shared" si="560"/>
        <v>-2.0000000000004681E-2</v>
      </c>
      <c r="U474" s="85">
        <f t="shared" si="561"/>
        <v>64.5</v>
      </c>
      <c r="V474" s="85">
        <f t="shared" si="562"/>
        <v>3778.5</v>
      </c>
      <c r="W474" s="33"/>
      <c r="X474" s="85">
        <f t="shared" si="569"/>
        <v>0</v>
      </c>
      <c r="Y474" s="85">
        <f t="shared" si="563"/>
        <v>0</v>
      </c>
      <c r="Z474" s="85">
        <f t="shared" si="564"/>
        <v>0</v>
      </c>
      <c r="AA474" s="85">
        <f t="shared" si="565"/>
        <v>0</v>
      </c>
      <c r="AB474" s="85">
        <f t="shared" si="566"/>
        <v>0</v>
      </c>
      <c r="AC474" s="85">
        <f t="shared" si="567"/>
        <v>0</v>
      </c>
    </row>
    <row r="475" spans="1:29" x14ac:dyDescent="0.3">
      <c r="A475" s="67"/>
      <c r="B475" s="85"/>
      <c r="C475" s="85"/>
      <c r="D475" s="85"/>
      <c r="E475" s="85"/>
      <c r="F475" s="85"/>
      <c r="G475" s="85"/>
      <c r="H475" s="113"/>
      <c r="P475" s="21" t="str">
        <f t="shared" si="568"/>
        <v>B</v>
      </c>
      <c r="Q475" s="85">
        <f t="shared" ref="Q475:Q484" si="570">IF($P475="B",B475,0)</f>
        <v>0</v>
      </c>
      <c r="R475" s="85">
        <f t="shared" si="558"/>
        <v>0</v>
      </c>
      <c r="S475" s="85">
        <f t="shared" si="559"/>
        <v>0</v>
      </c>
      <c r="T475" s="85">
        <f t="shared" si="560"/>
        <v>0</v>
      </c>
      <c r="U475" s="85">
        <f t="shared" si="561"/>
        <v>0</v>
      </c>
      <c r="V475" s="85">
        <f t="shared" si="562"/>
        <v>0</v>
      </c>
      <c r="W475" s="33"/>
      <c r="X475" s="85">
        <f t="shared" si="569"/>
        <v>0</v>
      </c>
      <c r="Y475" s="85">
        <f t="shared" si="563"/>
        <v>0</v>
      </c>
      <c r="Z475" s="85">
        <f t="shared" si="564"/>
        <v>0</v>
      </c>
      <c r="AA475" s="85">
        <f t="shared" si="565"/>
        <v>0</v>
      </c>
      <c r="AB475" s="85">
        <f t="shared" si="566"/>
        <v>0</v>
      </c>
      <c r="AC475" s="85">
        <f t="shared" si="567"/>
        <v>0</v>
      </c>
    </row>
    <row r="476" spans="1:29" x14ac:dyDescent="0.3">
      <c r="A476" s="67"/>
      <c r="B476" s="85"/>
      <c r="C476" s="85" t="s">
        <v>129</v>
      </c>
      <c r="D476" s="85" t="s">
        <v>130</v>
      </c>
      <c r="E476" s="85" t="s">
        <v>131</v>
      </c>
      <c r="F476" s="85" t="s">
        <v>132</v>
      </c>
      <c r="G476" s="85" t="s">
        <v>133</v>
      </c>
      <c r="H476" s="113"/>
      <c r="P476" s="21" t="str">
        <f t="shared" si="568"/>
        <v>B</v>
      </c>
      <c r="Q476" s="85">
        <f t="shared" si="570"/>
        <v>0</v>
      </c>
      <c r="R476" s="85" t="str">
        <f t="shared" si="558"/>
        <v>T</v>
      </c>
      <c r="S476" s="85" t="str">
        <f t="shared" si="559"/>
        <v>S</v>
      </c>
      <c r="T476" s="85" t="str">
        <f t="shared" si="560"/>
        <v>O</v>
      </c>
      <c r="U476" s="85" t="str">
        <f t="shared" si="561"/>
        <v>U</v>
      </c>
      <c r="V476" s="85" t="str">
        <f t="shared" si="562"/>
        <v>P</v>
      </c>
      <c r="W476" s="33"/>
      <c r="X476" s="85">
        <f t="shared" si="569"/>
        <v>0</v>
      </c>
      <c r="Y476" s="85">
        <f t="shared" si="563"/>
        <v>0</v>
      </c>
      <c r="Z476" s="85">
        <f t="shared" si="564"/>
        <v>0</v>
      </c>
      <c r="AA476" s="85">
        <f t="shared" si="565"/>
        <v>0</v>
      </c>
      <c r="AB476" s="85">
        <f t="shared" si="566"/>
        <v>0</v>
      </c>
      <c r="AC476" s="85">
        <f t="shared" si="567"/>
        <v>0</v>
      </c>
    </row>
    <row r="477" spans="1:29" x14ac:dyDescent="0.3">
      <c r="A477" s="67" t="s">
        <v>119</v>
      </c>
      <c r="B477" s="85" t="s">
        <v>37</v>
      </c>
      <c r="C477" s="85" t="s">
        <v>118</v>
      </c>
      <c r="D477" s="85" t="s">
        <v>36</v>
      </c>
      <c r="E477" s="85" t="s">
        <v>156</v>
      </c>
      <c r="F477" s="85" t="s">
        <v>117</v>
      </c>
      <c r="G477" s="85" t="s">
        <v>116</v>
      </c>
      <c r="H477" s="113"/>
      <c r="P477" s="21" t="str">
        <f t="shared" si="568"/>
        <v>A</v>
      </c>
      <c r="Q477" s="85">
        <f t="shared" si="570"/>
        <v>0</v>
      </c>
      <c r="R477" s="85">
        <f t="shared" si="558"/>
        <v>0</v>
      </c>
      <c r="S477" s="85">
        <f t="shared" si="559"/>
        <v>0</v>
      </c>
      <c r="T477" s="85">
        <f t="shared" si="560"/>
        <v>0</v>
      </c>
      <c r="U477" s="85">
        <f t="shared" si="561"/>
        <v>0</v>
      </c>
      <c r="V477" s="85">
        <f t="shared" si="562"/>
        <v>0</v>
      </c>
      <c r="W477" s="33"/>
      <c r="X477" s="85" t="str">
        <f t="shared" si="569"/>
        <v>IV_PE</v>
      </c>
      <c r="Y477" s="85" t="str">
        <f t="shared" si="563"/>
        <v>V_PE</v>
      </c>
      <c r="Z477" s="85" t="str">
        <f t="shared" si="564"/>
        <v>LTP_PE</v>
      </c>
      <c r="AA477" s="85" t="str">
        <f t="shared" si="565"/>
        <v>DIFF_PE</v>
      </c>
      <c r="AB477" s="85" t="str">
        <f t="shared" si="566"/>
        <v>D_PE</v>
      </c>
      <c r="AC477" s="85" t="str">
        <f t="shared" si="567"/>
        <v>G_PE</v>
      </c>
    </row>
    <row r="478" spans="1:29" x14ac:dyDescent="0.3">
      <c r="A478" s="67">
        <v>-80.5</v>
      </c>
      <c r="B478" s="85">
        <v>19.37</v>
      </c>
      <c r="C478" s="85">
        <v>55.000000000000007</v>
      </c>
      <c r="D478" s="85">
        <v>3.15</v>
      </c>
      <c r="E478" s="85">
        <v>0</v>
      </c>
      <c r="F478" s="85">
        <v>-1</v>
      </c>
      <c r="G478" s="85">
        <v>43.5</v>
      </c>
      <c r="H478" s="113"/>
      <c r="P478" s="21" t="str">
        <f t="shared" si="568"/>
        <v>B</v>
      </c>
      <c r="Q478" s="85">
        <f t="shared" si="570"/>
        <v>19.37</v>
      </c>
      <c r="R478" s="85">
        <f t="shared" si="558"/>
        <v>55.000000000000007</v>
      </c>
      <c r="S478" s="85">
        <f t="shared" si="559"/>
        <v>3.15</v>
      </c>
      <c r="T478" s="85">
        <f t="shared" si="560"/>
        <v>0</v>
      </c>
      <c r="U478" s="85">
        <f t="shared" si="561"/>
        <v>-1</v>
      </c>
      <c r="V478" s="85">
        <f t="shared" si="562"/>
        <v>43.5</v>
      </c>
      <c r="W478" s="33"/>
      <c r="X478" s="85">
        <f t="shared" si="569"/>
        <v>0</v>
      </c>
      <c r="Y478" s="85">
        <f t="shared" si="563"/>
        <v>0</v>
      </c>
      <c r="Z478" s="85">
        <f t="shared" si="564"/>
        <v>0</v>
      </c>
      <c r="AA478" s="85">
        <f t="shared" si="565"/>
        <v>0</v>
      </c>
      <c r="AB478" s="85">
        <f t="shared" si="566"/>
        <v>0</v>
      </c>
      <c r="AC478" s="85">
        <f t="shared" si="567"/>
        <v>0</v>
      </c>
    </row>
    <row r="479" spans="1:29" x14ac:dyDescent="0.3">
      <c r="A479" s="67">
        <v>-84</v>
      </c>
      <c r="B479" s="85">
        <v>17.93</v>
      </c>
      <c r="C479" s="85">
        <v>62.5</v>
      </c>
      <c r="D479" s="85">
        <v>3.45</v>
      </c>
      <c r="E479" s="85">
        <v>0</v>
      </c>
      <c r="F479" s="85">
        <v>-1</v>
      </c>
      <c r="G479" s="85">
        <v>53.5</v>
      </c>
      <c r="H479" s="113"/>
      <c r="P479" s="21" t="str">
        <f t="shared" si="568"/>
        <v>B</v>
      </c>
      <c r="Q479" s="85">
        <f t="shared" si="570"/>
        <v>17.93</v>
      </c>
      <c r="R479" s="85">
        <f t="shared" si="558"/>
        <v>62.5</v>
      </c>
      <c r="S479" s="85">
        <f t="shared" si="559"/>
        <v>3.45</v>
      </c>
      <c r="T479" s="85">
        <f t="shared" si="560"/>
        <v>0</v>
      </c>
      <c r="U479" s="85">
        <f t="shared" si="561"/>
        <v>-1</v>
      </c>
      <c r="V479" s="85">
        <f t="shared" si="562"/>
        <v>53.5</v>
      </c>
      <c r="W479" s="33"/>
      <c r="X479" s="85">
        <f t="shared" si="569"/>
        <v>0</v>
      </c>
      <c r="Y479" s="85">
        <f t="shared" si="563"/>
        <v>0</v>
      </c>
      <c r="Z479" s="85">
        <f t="shared" si="564"/>
        <v>0</v>
      </c>
      <c r="AA479" s="85">
        <f t="shared" si="565"/>
        <v>0</v>
      </c>
      <c r="AB479" s="85">
        <f t="shared" si="566"/>
        <v>0</v>
      </c>
      <c r="AC479" s="85">
        <f t="shared" si="567"/>
        <v>0</v>
      </c>
    </row>
    <row r="480" spans="1:29" x14ac:dyDescent="0.3">
      <c r="A480" s="67">
        <v>-91.5</v>
      </c>
      <c r="B480" s="85">
        <v>16.600000000000001</v>
      </c>
      <c r="C480" s="85">
        <v>74</v>
      </c>
      <c r="D480" s="85">
        <v>4</v>
      </c>
      <c r="E480" s="85">
        <v>-9.9999999999997868E-3</v>
      </c>
      <c r="F480" s="85">
        <v>-1</v>
      </c>
      <c r="G480" s="85">
        <v>68.5</v>
      </c>
      <c r="H480" s="113"/>
      <c r="P480" s="21" t="str">
        <f t="shared" si="568"/>
        <v>B</v>
      </c>
      <c r="Q480" s="85">
        <f t="shared" si="570"/>
        <v>16.600000000000001</v>
      </c>
      <c r="R480" s="85">
        <f t="shared" si="558"/>
        <v>74</v>
      </c>
      <c r="S480" s="85">
        <f t="shared" si="559"/>
        <v>4</v>
      </c>
      <c r="T480" s="85">
        <f t="shared" si="560"/>
        <v>-9.9999999999997868E-3</v>
      </c>
      <c r="U480" s="85">
        <f t="shared" si="561"/>
        <v>-1</v>
      </c>
      <c r="V480" s="85">
        <f t="shared" si="562"/>
        <v>68.5</v>
      </c>
      <c r="W480" s="33"/>
      <c r="X480" s="85">
        <f t="shared" si="569"/>
        <v>0</v>
      </c>
      <c r="Y480" s="85">
        <f t="shared" si="563"/>
        <v>0</v>
      </c>
      <c r="Z480" s="85">
        <f t="shared" si="564"/>
        <v>0</v>
      </c>
      <c r="AA480" s="85">
        <f t="shared" si="565"/>
        <v>0</v>
      </c>
      <c r="AB480" s="85">
        <f t="shared" si="566"/>
        <v>0</v>
      </c>
      <c r="AC480" s="85">
        <f t="shared" si="567"/>
        <v>0</v>
      </c>
    </row>
    <row r="481" spans="1:29" x14ac:dyDescent="0.3">
      <c r="A481" s="67">
        <v>-102</v>
      </c>
      <c r="B481" s="85">
        <v>15.33</v>
      </c>
      <c r="C481" s="85">
        <v>90.5</v>
      </c>
      <c r="D481" s="85">
        <v>4.8499999999999996</v>
      </c>
      <c r="E481" s="85">
        <v>0</v>
      </c>
      <c r="F481" s="85">
        <v>-1.5</v>
      </c>
      <c r="G481" s="85">
        <v>90.500000000000014</v>
      </c>
      <c r="H481" s="113"/>
      <c r="P481" s="21" t="str">
        <f t="shared" si="568"/>
        <v>B</v>
      </c>
      <c r="Q481" s="85">
        <f t="shared" si="570"/>
        <v>15.33</v>
      </c>
      <c r="R481" s="85">
        <f t="shared" si="558"/>
        <v>90.5</v>
      </c>
      <c r="S481" s="85">
        <f t="shared" si="559"/>
        <v>4.8499999999999996</v>
      </c>
      <c r="T481" s="85">
        <f t="shared" si="560"/>
        <v>0</v>
      </c>
      <c r="U481" s="85">
        <f t="shared" si="561"/>
        <v>-1.5</v>
      </c>
      <c r="V481" s="85">
        <f t="shared" si="562"/>
        <v>90.500000000000014</v>
      </c>
      <c r="W481" s="33"/>
      <c r="X481" s="85">
        <f t="shared" si="569"/>
        <v>0</v>
      </c>
      <c r="Y481" s="85">
        <f t="shared" si="563"/>
        <v>0</v>
      </c>
      <c r="Z481" s="85">
        <f t="shared" si="564"/>
        <v>0</v>
      </c>
      <c r="AA481" s="85">
        <f t="shared" si="565"/>
        <v>0</v>
      </c>
      <c r="AB481" s="85">
        <f t="shared" si="566"/>
        <v>0</v>
      </c>
      <c r="AC481" s="85">
        <f t="shared" si="567"/>
        <v>0</v>
      </c>
    </row>
    <row r="482" spans="1:29" x14ac:dyDescent="0.3">
      <c r="A482" s="67">
        <v>-108.5</v>
      </c>
      <c r="B482" s="85">
        <v>13.85</v>
      </c>
      <c r="C482" s="85">
        <v>108</v>
      </c>
      <c r="D482" s="85">
        <v>5.6</v>
      </c>
      <c r="E482" s="85">
        <v>9.9999999999997868E-3</v>
      </c>
      <c r="F482" s="85">
        <v>-2</v>
      </c>
      <c r="G482" s="85">
        <v>119.5</v>
      </c>
      <c r="H482" s="113"/>
      <c r="P482" s="21" t="str">
        <f t="shared" si="568"/>
        <v>B</v>
      </c>
      <c r="Q482" s="85">
        <f t="shared" si="570"/>
        <v>13.85</v>
      </c>
      <c r="R482" s="85">
        <f t="shared" si="558"/>
        <v>108</v>
      </c>
      <c r="S482" s="85">
        <f t="shared" si="559"/>
        <v>5.6</v>
      </c>
      <c r="T482" s="85">
        <f t="shared" si="560"/>
        <v>9.9999999999997868E-3</v>
      </c>
      <c r="U482" s="85">
        <f t="shared" si="561"/>
        <v>-2</v>
      </c>
      <c r="V482" s="85">
        <f t="shared" si="562"/>
        <v>119.5</v>
      </c>
      <c r="W482" s="33"/>
      <c r="X482" s="85">
        <f t="shared" si="569"/>
        <v>0</v>
      </c>
      <c r="Y482" s="85">
        <f t="shared" si="563"/>
        <v>0</v>
      </c>
      <c r="Z482" s="85">
        <f t="shared" si="564"/>
        <v>0</v>
      </c>
      <c r="AA482" s="85">
        <f t="shared" si="565"/>
        <v>0</v>
      </c>
      <c r="AB482" s="85">
        <f t="shared" si="566"/>
        <v>0</v>
      </c>
      <c r="AC482" s="85">
        <f t="shared" si="567"/>
        <v>0</v>
      </c>
    </row>
    <row r="483" spans="1:29" x14ac:dyDescent="0.3">
      <c r="A483" s="67">
        <v>-127</v>
      </c>
      <c r="B483" s="85">
        <v>12.66</v>
      </c>
      <c r="C483" s="85">
        <v>140</v>
      </c>
      <c r="D483" s="85">
        <v>7.4</v>
      </c>
      <c r="E483" s="85">
        <v>-1.9999999999999574E-2</v>
      </c>
      <c r="F483" s="85">
        <v>-2.5</v>
      </c>
      <c r="G483" s="85">
        <v>169.5</v>
      </c>
      <c r="H483" s="113"/>
      <c r="P483" s="21" t="str">
        <f t="shared" si="568"/>
        <v>B</v>
      </c>
      <c r="Q483" s="85">
        <f t="shared" si="570"/>
        <v>12.66</v>
      </c>
      <c r="R483" s="85">
        <f t="shared" si="558"/>
        <v>140</v>
      </c>
      <c r="S483" s="85">
        <f t="shared" si="559"/>
        <v>7.4</v>
      </c>
      <c r="T483" s="85">
        <f t="shared" si="560"/>
        <v>-1.9999999999999574E-2</v>
      </c>
      <c r="U483" s="85">
        <f t="shared" si="561"/>
        <v>-2.5</v>
      </c>
      <c r="V483" s="85">
        <f t="shared" si="562"/>
        <v>169.5</v>
      </c>
      <c r="W483" s="33"/>
      <c r="X483" s="85">
        <f t="shared" si="569"/>
        <v>0</v>
      </c>
      <c r="Y483" s="85">
        <f t="shared" si="563"/>
        <v>0</v>
      </c>
      <c r="Z483" s="85">
        <f t="shared" si="564"/>
        <v>0</v>
      </c>
      <c r="AA483" s="85">
        <f t="shared" si="565"/>
        <v>0</v>
      </c>
      <c r="AB483" s="85">
        <f t="shared" si="566"/>
        <v>0</v>
      </c>
      <c r="AC483" s="85">
        <f t="shared" si="567"/>
        <v>0</v>
      </c>
    </row>
    <row r="484" spans="1:29" x14ac:dyDescent="0.3">
      <c r="A484" s="67">
        <v>-143.5</v>
      </c>
      <c r="B484" s="85">
        <v>11.35</v>
      </c>
      <c r="C484" s="85">
        <v>181</v>
      </c>
      <c r="D484" s="85">
        <v>9.8000000000000007</v>
      </c>
      <c r="E484" s="85">
        <v>-9.9999999999997868E-3</v>
      </c>
      <c r="F484" s="85">
        <v>-4</v>
      </c>
      <c r="G484" s="85">
        <v>244.5</v>
      </c>
      <c r="H484" s="113"/>
      <c r="P484" s="21" t="str">
        <f t="shared" si="568"/>
        <v>B</v>
      </c>
      <c r="Q484" s="85">
        <f t="shared" si="570"/>
        <v>11.35</v>
      </c>
      <c r="R484" s="85">
        <f t="shared" si="558"/>
        <v>181</v>
      </c>
      <c r="S484" s="85">
        <f t="shared" si="559"/>
        <v>9.8000000000000007</v>
      </c>
      <c r="T484" s="85">
        <f t="shared" si="560"/>
        <v>-9.9999999999997868E-3</v>
      </c>
      <c r="U484" s="85">
        <f t="shared" si="561"/>
        <v>-4</v>
      </c>
      <c r="V484" s="85">
        <f t="shared" si="562"/>
        <v>244.5</v>
      </c>
      <c r="W484" s="33"/>
      <c r="X484" s="85">
        <f t="shared" si="569"/>
        <v>0</v>
      </c>
      <c r="Y484" s="85">
        <f t="shared" si="563"/>
        <v>0</v>
      </c>
      <c r="Z484" s="85">
        <f t="shared" si="564"/>
        <v>0</v>
      </c>
      <c r="AA484" s="85">
        <f t="shared" si="565"/>
        <v>0</v>
      </c>
      <c r="AB484" s="85">
        <f t="shared" si="566"/>
        <v>0</v>
      </c>
      <c r="AC484" s="85">
        <f t="shared" si="567"/>
        <v>0</v>
      </c>
    </row>
    <row r="485" spans="1:29" x14ac:dyDescent="0.3">
      <c r="A485" s="68">
        <v>-194</v>
      </c>
      <c r="B485" s="86">
        <v>10.79</v>
      </c>
      <c r="C485" s="86">
        <v>264.5</v>
      </c>
      <c r="D485" s="86">
        <v>17.399999999999999</v>
      </c>
      <c r="E485" s="86">
        <v>-1.0000000000001563E-2</v>
      </c>
      <c r="F485" s="86">
        <v>-6.5</v>
      </c>
      <c r="G485" s="86">
        <v>376.49999999999994</v>
      </c>
      <c r="H485" s="89"/>
      <c r="I485" s="105">
        <f>X485</f>
        <v>0</v>
      </c>
      <c r="J485" s="105">
        <f>Y485</f>
        <v>0</v>
      </c>
      <c r="K485" s="105">
        <f>Z485</f>
        <v>0</v>
      </c>
      <c r="L485" s="105">
        <f>AA485</f>
        <v>0</v>
      </c>
      <c r="M485" s="105">
        <f t="shared" ref="M485" si="571">AB485</f>
        <v>0</v>
      </c>
      <c r="N485" s="105">
        <f t="shared" ref="N485" si="572">AC485</f>
        <v>0</v>
      </c>
      <c r="P485" s="21"/>
      <c r="Q485" s="33"/>
      <c r="R485" s="33"/>
      <c r="S485" s="33"/>
      <c r="T485" s="33"/>
      <c r="U485" s="33"/>
      <c r="V485" s="33"/>
      <c r="W485" s="33"/>
      <c r="X485" s="106">
        <f>SUM(X469:X484)</f>
        <v>0</v>
      </c>
      <c r="Y485" s="106">
        <f t="shared" ref="Y485" si="573">SUM(Y469:Y484)</f>
        <v>0</v>
      </c>
      <c r="Z485" s="106">
        <f t="shared" ref="Z485" si="574">SUM(Z469:Z484)</f>
        <v>0</v>
      </c>
      <c r="AA485" s="106">
        <f t="shared" ref="AA485" si="575">SUM(AA469:AA484)</f>
        <v>0</v>
      </c>
      <c r="AB485" s="106">
        <f t="shared" ref="AB485" si="576">SUM(AB469:AB484)</f>
        <v>0</v>
      </c>
      <c r="AC485" s="106">
        <f t="shared" ref="AC485" si="577">SUM(AC469:AC484)</f>
        <v>0</v>
      </c>
    </row>
    <row r="486" spans="1:29" x14ac:dyDescent="0.3">
      <c r="A486" s="82">
        <v>-253.5</v>
      </c>
      <c r="B486" s="89">
        <v>10.51</v>
      </c>
      <c r="C486" s="89">
        <v>370.5</v>
      </c>
      <c r="D486" s="89">
        <v>32.65</v>
      </c>
      <c r="E486" s="89">
        <v>0</v>
      </c>
      <c r="F486" s="89">
        <v>-10.5</v>
      </c>
      <c r="G486" s="89">
        <v>541.5</v>
      </c>
      <c r="H486" s="89"/>
      <c r="P486" s="21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</row>
    <row r="487" spans="1:29" x14ac:dyDescent="0.3">
      <c r="A487" s="92">
        <v>-302</v>
      </c>
      <c r="B487" s="92">
        <v>10.56</v>
      </c>
      <c r="C487" s="92">
        <v>466</v>
      </c>
      <c r="D487" s="92">
        <v>60.8</v>
      </c>
      <c r="E487" s="92">
        <v>3.9999999999999147E-2</v>
      </c>
      <c r="F487" s="92">
        <v>-17</v>
      </c>
      <c r="G487" s="92">
        <v>677.5</v>
      </c>
      <c r="H487" s="92"/>
      <c r="P487" s="21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</row>
    <row r="488" spans="1:29" x14ac:dyDescent="0.3">
      <c r="A488" s="68">
        <v>-310.5</v>
      </c>
      <c r="B488" s="68">
        <v>10.85</v>
      </c>
      <c r="C488" s="68">
        <v>508.5</v>
      </c>
      <c r="D488" s="68">
        <v>105</v>
      </c>
      <c r="E488" s="68">
        <v>1.9999999999996021E-2</v>
      </c>
      <c r="F488" s="68">
        <v>-24</v>
      </c>
      <c r="G488" s="68">
        <v>719.5</v>
      </c>
      <c r="H488" s="82"/>
      <c r="P488" s="21"/>
      <c r="Q488" s="33"/>
      <c r="R488" s="33"/>
      <c r="S488" s="33"/>
      <c r="T488" s="33"/>
      <c r="U488" s="33"/>
      <c r="V488" s="33"/>
      <c r="W488" s="33"/>
      <c r="X488" s="106">
        <f t="shared" ref="X488:AC488" si="578">SUM(X489:X504)</f>
        <v>149.79999999999998</v>
      </c>
      <c r="Y488" s="106">
        <f t="shared" si="578"/>
        <v>2320.5</v>
      </c>
      <c r="Z488" s="106">
        <f t="shared" si="578"/>
        <v>254.1</v>
      </c>
      <c r="AA488" s="106">
        <f t="shared" si="578"/>
        <v>1.9999999999994245E-2</v>
      </c>
      <c r="AB488" s="106">
        <f t="shared" si="578"/>
        <v>-71</v>
      </c>
      <c r="AC488" s="106">
        <f t="shared" si="578"/>
        <v>3104.5</v>
      </c>
    </row>
    <row r="489" spans="1:29" x14ac:dyDescent="0.3">
      <c r="A489" s="67">
        <v>-1797</v>
      </c>
      <c r="B489" s="85">
        <v>149.79999999999998</v>
      </c>
      <c r="C489" s="85">
        <v>2320.5</v>
      </c>
      <c r="D489" s="85">
        <v>254.1</v>
      </c>
      <c r="E489" s="85">
        <v>1.9999999999994245E-2</v>
      </c>
      <c r="F489" s="85">
        <v>-71</v>
      </c>
      <c r="G489" s="85">
        <v>3104.5</v>
      </c>
      <c r="H489" s="113"/>
      <c r="I489" s="105">
        <f>X488</f>
        <v>149.79999999999998</v>
      </c>
      <c r="J489" s="105">
        <f>Y488</f>
        <v>2320.5</v>
      </c>
      <c r="K489" s="105">
        <f t="shared" ref="K489" si="579">Z488</f>
        <v>254.1</v>
      </c>
      <c r="L489" s="105">
        <f t="shared" ref="L489" si="580">AA488</f>
        <v>1.9999999999994245E-2</v>
      </c>
      <c r="M489" s="105">
        <f t="shared" ref="M489" si="581">AB488</f>
        <v>-71</v>
      </c>
      <c r="N489" s="105">
        <f t="shared" ref="N489" si="582">AC488</f>
        <v>3104.5</v>
      </c>
      <c r="P489" s="21" t="str">
        <f>IF(A489&lt;=$B$466,"A","B")</f>
        <v>A</v>
      </c>
      <c r="Q489" s="85">
        <f t="shared" ref="Q489:Q493" si="583">IF($P489="B",B489,0)</f>
        <v>0</v>
      </c>
      <c r="R489" s="85">
        <f t="shared" ref="R489:R504" si="584">IF($P489="B",C489,0)</f>
        <v>0</v>
      </c>
      <c r="S489" s="85">
        <f t="shared" ref="S489:S504" si="585">IF($P489="B",D489,0)</f>
        <v>0</v>
      </c>
      <c r="T489" s="85">
        <f t="shared" ref="T489:T504" si="586">IF($P489="B",E489,0)</f>
        <v>0</v>
      </c>
      <c r="U489" s="85">
        <f t="shared" ref="U489:U504" si="587">IF($P489="B",F489,0)</f>
        <v>0</v>
      </c>
      <c r="V489" s="85">
        <f t="shared" ref="V489:V504" si="588">IF($P489="B",G489,0)</f>
        <v>0</v>
      </c>
      <c r="W489" s="33"/>
      <c r="X489" s="85">
        <f>IF($P489="A",B489,0)</f>
        <v>149.79999999999998</v>
      </c>
      <c r="Y489" s="85">
        <f t="shared" ref="Y489:Y504" si="589">IF($P489="A",C489,0)</f>
        <v>2320.5</v>
      </c>
      <c r="Z489" s="85">
        <f t="shared" ref="Z489:Z504" si="590">IF($P489="A",D489,0)</f>
        <v>254.1</v>
      </c>
      <c r="AA489" s="85">
        <f t="shared" ref="AA489:AA504" si="591">IF($P489="A",E489,0)</f>
        <v>1.9999999999994245E-2</v>
      </c>
      <c r="AB489" s="85">
        <f t="shared" ref="AB489:AB504" si="592">IF($P489="A",F489,0)</f>
        <v>-71</v>
      </c>
      <c r="AC489" s="85">
        <f t="shared" ref="AC489:AC504" si="593">IF($P489="A",G489,0)</f>
        <v>3104.5</v>
      </c>
    </row>
    <row r="490" spans="1:29" x14ac:dyDescent="0.3">
      <c r="A490" s="67"/>
      <c r="B490" s="85"/>
      <c r="C490" s="85"/>
      <c r="D490" s="85"/>
      <c r="E490" s="85"/>
      <c r="F490" s="85"/>
      <c r="G490" s="85"/>
      <c r="H490" s="113"/>
      <c r="P490" s="21" t="str">
        <f t="shared" ref="P490:P504" si="594">IF(A490&lt;=$B$466,"A","B")</f>
        <v>A</v>
      </c>
      <c r="Q490" s="85">
        <f t="shared" si="583"/>
        <v>0</v>
      </c>
      <c r="R490" s="85">
        <f t="shared" si="584"/>
        <v>0</v>
      </c>
      <c r="S490" s="85">
        <f t="shared" si="585"/>
        <v>0</v>
      </c>
      <c r="T490" s="85">
        <f t="shared" si="586"/>
        <v>0</v>
      </c>
      <c r="U490" s="85">
        <f t="shared" si="587"/>
        <v>0</v>
      </c>
      <c r="V490" s="85">
        <f t="shared" si="588"/>
        <v>0</v>
      </c>
      <c r="W490" s="33"/>
      <c r="X490" s="85">
        <f t="shared" ref="X490:X504" si="595">IF($P490="A",B490,0)</f>
        <v>0</v>
      </c>
      <c r="Y490" s="85">
        <f t="shared" si="589"/>
        <v>0</v>
      </c>
      <c r="Z490" s="85">
        <f t="shared" si="590"/>
        <v>0</v>
      </c>
      <c r="AA490" s="85">
        <f t="shared" si="591"/>
        <v>0</v>
      </c>
      <c r="AB490" s="85">
        <f t="shared" si="592"/>
        <v>0</v>
      </c>
      <c r="AC490" s="85">
        <f t="shared" si="593"/>
        <v>0</v>
      </c>
    </row>
    <row r="491" spans="1:29" x14ac:dyDescent="0.3">
      <c r="A491" s="67"/>
      <c r="B491" s="85"/>
      <c r="C491" s="85"/>
      <c r="D491" s="85"/>
      <c r="E491" s="85"/>
      <c r="F491" s="85"/>
      <c r="G491" s="85"/>
      <c r="H491" s="113"/>
      <c r="P491" s="21" t="str">
        <f t="shared" si="594"/>
        <v>A</v>
      </c>
      <c r="Q491" s="85">
        <f t="shared" si="583"/>
        <v>0</v>
      </c>
      <c r="R491" s="85">
        <f t="shared" si="584"/>
        <v>0</v>
      </c>
      <c r="S491" s="85">
        <f t="shared" si="585"/>
        <v>0</v>
      </c>
      <c r="T491" s="85">
        <f t="shared" si="586"/>
        <v>0</v>
      </c>
      <c r="U491" s="85">
        <f t="shared" si="587"/>
        <v>0</v>
      </c>
      <c r="V491" s="85">
        <f t="shared" si="588"/>
        <v>0</v>
      </c>
      <c r="W491" s="33"/>
      <c r="X491" s="85">
        <f t="shared" si="595"/>
        <v>0</v>
      </c>
      <c r="Y491" s="85">
        <f t="shared" si="589"/>
        <v>0</v>
      </c>
      <c r="Z491" s="85">
        <f t="shared" si="590"/>
        <v>0</v>
      </c>
      <c r="AA491" s="85">
        <f t="shared" si="591"/>
        <v>0</v>
      </c>
      <c r="AB491" s="85">
        <f t="shared" si="592"/>
        <v>0</v>
      </c>
      <c r="AC491" s="85">
        <f t="shared" si="593"/>
        <v>0</v>
      </c>
    </row>
    <row r="492" spans="1:29" x14ac:dyDescent="0.3">
      <c r="A492" s="67"/>
      <c r="B492" s="85"/>
      <c r="C492" s="85"/>
      <c r="D492" s="85"/>
      <c r="E492" s="85"/>
      <c r="F492" s="85"/>
      <c r="G492" s="85"/>
      <c r="H492" s="113"/>
      <c r="P492" s="21" t="str">
        <f t="shared" si="594"/>
        <v>A</v>
      </c>
      <c r="Q492" s="85">
        <f t="shared" si="583"/>
        <v>0</v>
      </c>
      <c r="R492" s="85">
        <f t="shared" si="584"/>
        <v>0</v>
      </c>
      <c r="S492" s="85">
        <f t="shared" si="585"/>
        <v>0</v>
      </c>
      <c r="T492" s="85">
        <f t="shared" si="586"/>
        <v>0</v>
      </c>
      <c r="U492" s="85">
        <f t="shared" si="587"/>
        <v>0</v>
      </c>
      <c r="V492" s="85">
        <f t="shared" si="588"/>
        <v>0</v>
      </c>
      <c r="W492" s="33"/>
      <c r="X492" s="85">
        <f t="shared" si="595"/>
        <v>0</v>
      </c>
      <c r="Y492" s="85">
        <f t="shared" si="589"/>
        <v>0</v>
      </c>
      <c r="Z492" s="85">
        <f t="shared" si="590"/>
        <v>0</v>
      </c>
      <c r="AA492" s="85">
        <f t="shared" si="591"/>
        <v>0</v>
      </c>
      <c r="AB492" s="85">
        <f t="shared" si="592"/>
        <v>0</v>
      </c>
      <c r="AC492" s="85">
        <f t="shared" si="593"/>
        <v>0</v>
      </c>
    </row>
    <row r="493" spans="1:29" x14ac:dyDescent="0.3">
      <c r="A493" s="67"/>
      <c r="B493" s="85"/>
      <c r="C493" s="85"/>
      <c r="D493" s="85"/>
      <c r="E493" s="85"/>
      <c r="F493" s="85"/>
      <c r="G493" s="85"/>
      <c r="H493" s="113"/>
      <c r="P493" s="21" t="str">
        <f t="shared" si="594"/>
        <v>A</v>
      </c>
      <c r="Q493" s="85">
        <f t="shared" si="583"/>
        <v>0</v>
      </c>
      <c r="R493" s="85">
        <f t="shared" si="584"/>
        <v>0</v>
      </c>
      <c r="S493" s="85">
        <f t="shared" si="585"/>
        <v>0</v>
      </c>
      <c r="T493" s="85">
        <f t="shared" si="586"/>
        <v>0</v>
      </c>
      <c r="U493" s="85">
        <f t="shared" si="587"/>
        <v>0</v>
      </c>
      <c r="V493" s="85">
        <f t="shared" si="588"/>
        <v>0</v>
      </c>
      <c r="W493" s="33"/>
      <c r="X493" s="85">
        <f t="shared" si="595"/>
        <v>0</v>
      </c>
      <c r="Y493" s="85">
        <f t="shared" si="589"/>
        <v>0</v>
      </c>
      <c r="Z493" s="85">
        <f t="shared" si="590"/>
        <v>0</v>
      </c>
      <c r="AA493" s="85">
        <f t="shared" si="591"/>
        <v>0</v>
      </c>
      <c r="AB493" s="85">
        <f t="shared" si="592"/>
        <v>0</v>
      </c>
      <c r="AC493" s="85">
        <f t="shared" si="593"/>
        <v>0</v>
      </c>
    </row>
    <row r="494" spans="1:29" x14ac:dyDescent="0.3">
      <c r="A494" s="67"/>
      <c r="B494" s="85"/>
      <c r="C494" s="85"/>
      <c r="D494" s="85"/>
      <c r="E494" s="85"/>
      <c r="F494" s="85"/>
      <c r="G494" s="85"/>
      <c r="H494" s="113"/>
      <c r="P494" s="21" t="str">
        <f t="shared" si="594"/>
        <v>A</v>
      </c>
      <c r="Q494" s="85">
        <f>IF($P494="B",B494,0)</f>
        <v>0</v>
      </c>
      <c r="R494" s="85">
        <f t="shared" si="584"/>
        <v>0</v>
      </c>
      <c r="S494" s="85">
        <f t="shared" si="585"/>
        <v>0</v>
      </c>
      <c r="T494" s="85">
        <f t="shared" si="586"/>
        <v>0</v>
      </c>
      <c r="U494" s="85">
        <f t="shared" si="587"/>
        <v>0</v>
      </c>
      <c r="V494" s="85">
        <f t="shared" si="588"/>
        <v>0</v>
      </c>
      <c r="W494" s="33"/>
      <c r="X494" s="85">
        <f t="shared" si="595"/>
        <v>0</v>
      </c>
      <c r="Y494" s="85">
        <f t="shared" si="589"/>
        <v>0</v>
      </c>
      <c r="Z494" s="85">
        <f t="shared" si="590"/>
        <v>0</v>
      </c>
      <c r="AA494" s="85">
        <f t="shared" si="591"/>
        <v>0</v>
      </c>
      <c r="AB494" s="85">
        <f t="shared" si="592"/>
        <v>0</v>
      </c>
      <c r="AC494" s="85">
        <f t="shared" si="593"/>
        <v>0</v>
      </c>
    </row>
    <row r="495" spans="1:29" x14ac:dyDescent="0.3">
      <c r="A495" s="67"/>
      <c r="B495" s="85"/>
      <c r="C495" s="85"/>
      <c r="D495" s="85"/>
      <c r="E495" s="85"/>
      <c r="F495" s="85"/>
      <c r="G495" s="85"/>
      <c r="H495" s="113"/>
      <c r="P495" s="21" t="str">
        <f t="shared" si="594"/>
        <v>A</v>
      </c>
      <c r="Q495" s="85">
        <f t="shared" ref="Q495:Q504" si="596">IF($P495="B",B495,0)</f>
        <v>0</v>
      </c>
      <c r="R495" s="85">
        <f t="shared" si="584"/>
        <v>0</v>
      </c>
      <c r="S495" s="85">
        <f t="shared" si="585"/>
        <v>0</v>
      </c>
      <c r="T495" s="85">
        <f t="shared" si="586"/>
        <v>0</v>
      </c>
      <c r="U495" s="85">
        <f t="shared" si="587"/>
        <v>0</v>
      </c>
      <c r="V495" s="85">
        <f t="shared" si="588"/>
        <v>0</v>
      </c>
      <c r="W495" s="33"/>
      <c r="X495" s="85">
        <f t="shared" si="595"/>
        <v>0</v>
      </c>
      <c r="Y495" s="85">
        <f t="shared" si="589"/>
        <v>0</v>
      </c>
      <c r="Z495" s="85">
        <f t="shared" si="590"/>
        <v>0</v>
      </c>
      <c r="AA495" s="85">
        <f t="shared" si="591"/>
        <v>0</v>
      </c>
      <c r="AB495" s="85">
        <f t="shared" si="592"/>
        <v>0</v>
      </c>
      <c r="AC495" s="85">
        <f t="shared" si="593"/>
        <v>0</v>
      </c>
    </row>
    <row r="496" spans="1:29" x14ac:dyDescent="0.3">
      <c r="A496" s="67"/>
      <c r="B496" s="85"/>
      <c r="C496" s="85"/>
      <c r="D496" s="85"/>
      <c r="E496" s="85"/>
      <c r="F496" s="85"/>
      <c r="G496" s="85"/>
      <c r="H496" s="113"/>
      <c r="P496" s="21" t="str">
        <f t="shared" si="594"/>
        <v>A</v>
      </c>
      <c r="Q496" s="85">
        <f t="shared" si="596"/>
        <v>0</v>
      </c>
      <c r="R496" s="85">
        <f t="shared" si="584"/>
        <v>0</v>
      </c>
      <c r="S496" s="85">
        <f t="shared" si="585"/>
        <v>0</v>
      </c>
      <c r="T496" s="85">
        <f t="shared" si="586"/>
        <v>0</v>
      </c>
      <c r="U496" s="85">
        <f t="shared" si="587"/>
        <v>0</v>
      </c>
      <c r="V496" s="85">
        <f t="shared" si="588"/>
        <v>0</v>
      </c>
      <c r="W496" s="33"/>
      <c r="X496" s="85">
        <f t="shared" si="595"/>
        <v>0</v>
      </c>
      <c r="Y496" s="85">
        <f t="shared" si="589"/>
        <v>0</v>
      </c>
      <c r="Z496" s="85">
        <f t="shared" si="590"/>
        <v>0</v>
      </c>
      <c r="AA496" s="85">
        <f t="shared" si="591"/>
        <v>0</v>
      </c>
      <c r="AB496" s="85">
        <f t="shared" si="592"/>
        <v>0</v>
      </c>
      <c r="AC496" s="85">
        <f t="shared" si="593"/>
        <v>0</v>
      </c>
    </row>
    <row r="497" spans="1:29" x14ac:dyDescent="0.3">
      <c r="A497" s="67"/>
      <c r="B497" s="85"/>
      <c r="C497" s="85"/>
      <c r="D497" s="85"/>
      <c r="E497" s="85"/>
      <c r="F497" s="85"/>
      <c r="G497" s="85"/>
      <c r="H497" s="113"/>
      <c r="P497" s="21" t="str">
        <f t="shared" si="594"/>
        <v>A</v>
      </c>
      <c r="Q497" s="85">
        <f t="shared" si="596"/>
        <v>0</v>
      </c>
      <c r="R497" s="85">
        <f t="shared" si="584"/>
        <v>0</v>
      </c>
      <c r="S497" s="85">
        <f t="shared" si="585"/>
        <v>0</v>
      </c>
      <c r="T497" s="85">
        <f t="shared" si="586"/>
        <v>0</v>
      </c>
      <c r="U497" s="85">
        <f t="shared" si="587"/>
        <v>0</v>
      </c>
      <c r="V497" s="85">
        <f t="shared" si="588"/>
        <v>0</v>
      </c>
      <c r="W497" s="33"/>
      <c r="X497" s="85">
        <f t="shared" si="595"/>
        <v>0</v>
      </c>
      <c r="Y497" s="85">
        <f t="shared" si="589"/>
        <v>0</v>
      </c>
      <c r="Z497" s="85">
        <f t="shared" si="590"/>
        <v>0</v>
      </c>
      <c r="AA497" s="85">
        <f t="shared" si="591"/>
        <v>0</v>
      </c>
      <c r="AB497" s="85">
        <f t="shared" si="592"/>
        <v>0</v>
      </c>
      <c r="AC497" s="85">
        <f t="shared" si="593"/>
        <v>0</v>
      </c>
    </row>
    <row r="498" spans="1:29" x14ac:dyDescent="0.3">
      <c r="A498" s="67"/>
      <c r="B498" s="85"/>
      <c r="C498" s="85"/>
      <c r="D498" s="85"/>
      <c r="E498" s="85"/>
      <c r="F498" s="85"/>
      <c r="G498" s="85"/>
      <c r="H498" s="113"/>
      <c r="P498" s="21" t="str">
        <f t="shared" si="594"/>
        <v>A</v>
      </c>
      <c r="Q498" s="85">
        <f t="shared" si="596"/>
        <v>0</v>
      </c>
      <c r="R498" s="85">
        <f t="shared" si="584"/>
        <v>0</v>
      </c>
      <c r="S498" s="85">
        <f t="shared" si="585"/>
        <v>0</v>
      </c>
      <c r="T498" s="85">
        <f t="shared" si="586"/>
        <v>0</v>
      </c>
      <c r="U498" s="85">
        <f t="shared" si="587"/>
        <v>0</v>
      </c>
      <c r="V498" s="85">
        <f t="shared" si="588"/>
        <v>0</v>
      </c>
      <c r="W498" s="33"/>
      <c r="X498" s="85">
        <f t="shared" si="595"/>
        <v>0</v>
      </c>
      <c r="Y498" s="85">
        <f t="shared" si="589"/>
        <v>0</v>
      </c>
      <c r="Z498" s="85">
        <f t="shared" si="590"/>
        <v>0</v>
      </c>
      <c r="AA498" s="85">
        <f t="shared" si="591"/>
        <v>0</v>
      </c>
      <c r="AB498" s="85">
        <f t="shared" si="592"/>
        <v>0</v>
      </c>
      <c r="AC498" s="85">
        <f t="shared" si="593"/>
        <v>0</v>
      </c>
    </row>
    <row r="499" spans="1:29" x14ac:dyDescent="0.3">
      <c r="A499" s="67"/>
      <c r="B499" s="85"/>
      <c r="C499" s="85"/>
      <c r="D499" s="85"/>
      <c r="E499" s="85"/>
      <c r="F499" s="85"/>
      <c r="G499" s="85"/>
      <c r="H499" s="113"/>
      <c r="P499" s="21" t="str">
        <f t="shared" si="594"/>
        <v>A</v>
      </c>
      <c r="Q499" s="85">
        <f t="shared" si="596"/>
        <v>0</v>
      </c>
      <c r="R499" s="85">
        <f t="shared" si="584"/>
        <v>0</v>
      </c>
      <c r="S499" s="85">
        <f t="shared" si="585"/>
        <v>0</v>
      </c>
      <c r="T499" s="85">
        <f t="shared" si="586"/>
        <v>0</v>
      </c>
      <c r="U499" s="85">
        <f t="shared" si="587"/>
        <v>0</v>
      </c>
      <c r="V499" s="85">
        <f t="shared" si="588"/>
        <v>0</v>
      </c>
      <c r="W499" s="33"/>
      <c r="X499" s="85">
        <f t="shared" si="595"/>
        <v>0</v>
      </c>
      <c r="Y499" s="85">
        <f t="shared" si="589"/>
        <v>0</v>
      </c>
      <c r="Z499" s="85">
        <f t="shared" si="590"/>
        <v>0</v>
      </c>
      <c r="AA499" s="85">
        <f t="shared" si="591"/>
        <v>0</v>
      </c>
      <c r="AB499" s="85">
        <f t="shared" si="592"/>
        <v>0</v>
      </c>
      <c r="AC499" s="85">
        <f t="shared" si="593"/>
        <v>0</v>
      </c>
    </row>
    <row r="500" spans="1:29" x14ac:dyDescent="0.3">
      <c r="A500" s="67"/>
      <c r="B500" s="85"/>
      <c r="C500" s="85"/>
      <c r="D500" s="85"/>
      <c r="E500" s="85"/>
      <c r="F500" s="85"/>
      <c r="G500" s="85"/>
      <c r="H500" s="113"/>
      <c r="P500" s="21" t="str">
        <f t="shared" si="594"/>
        <v>A</v>
      </c>
      <c r="Q500" s="85">
        <f t="shared" si="596"/>
        <v>0</v>
      </c>
      <c r="R500" s="85">
        <f t="shared" si="584"/>
        <v>0</v>
      </c>
      <c r="S500" s="85">
        <f t="shared" si="585"/>
        <v>0</v>
      </c>
      <c r="T500" s="85">
        <f t="shared" si="586"/>
        <v>0</v>
      </c>
      <c r="U500" s="85">
        <f t="shared" si="587"/>
        <v>0</v>
      </c>
      <c r="V500" s="85">
        <f t="shared" si="588"/>
        <v>0</v>
      </c>
      <c r="W500" s="33"/>
      <c r="X500" s="85">
        <f t="shared" si="595"/>
        <v>0</v>
      </c>
      <c r="Y500" s="85">
        <f t="shared" si="589"/>
        <v>0</v>
      </c>
      <c r="Z500" s="85">
        <f t="shared" si="590"/>
        <v>0</v>
      </c>
      <c r="AA500" s="85">
        <f t="shared" si="591"/>
        <v>0</v>
      </c>
      <c r="AB500" s="85">
        <f t="shared" si="592"/>
        <v>0</v>
      </c>
      <c r="AC500" s="85">
        <f t="shared" si="593"/>
        <v>0</v>
      </c>
    </row>
    <row r="501" spans="1:29" x14ac:dyDescent="0.3">
      <c r="A501" s="67"/>
      <c r="B501" s="85"/>
      <c r="C501" s="85"/>
      <c r="D501" s="85"/>
      <c r="E501" s="85"/>
      <c r="F501" s="85"/>
      <c r="G501" s="85"/>
      <c r="H501" s="113"/>
      <c r="P501" s="21" t="str">
        <f t="shared" si="594"/>
        <v>A</v>
      </c>
      <c r="Q501" s="85">
        <f t="shared" si="596"/>
        <v>0</v>
      </c>
      <c r="R501" s="85">
        <f t="shared" si="584"/>
        <v>0</v>
      </c>
      <c r="S501" s="85">
        <f t="shared" si="585"/>
        <v>0</v>
      </c>
      <c r="T501" s="85">
        <f t="shared" si="586"/>
        <v>0</v>
      </c>
      <c r="U501" s="85">
        <f t="shared" si="587"/>
        <v>0</v>
      </c>
      <c r="V501" s="85">
        <f t="shared" si="588"/>
        <v>0</v>
      </c>
      <c r="W501" s="33"/>
      <c r="X501" s="85">
        <f t="shared" si="595"/>
        <v>0</v>
      </c>
      <c r="Y501" s="85">
        <f t="shared" si="589"/>
        <v>0</v>
      </c>
      <c r="Z501" s="85">
        <f t="shared" si="590"/>
        <v>0</v>
      </c>
      <c r="AA501" s="85">
        <f t="shared" si="591"/>
        <v>0</v>
      </c>
      <c r="AB501" s="85">
        <f t="shared" si="592"/>
        <v>0</v>
      </c>
      <c r="AC501" s="85">
        <f t="shared" si="593"/>
        <v>0</v>
      </c>
    </row>
    <row r="502" spans="1:29" x14ac:dyDescent="0.3">
      <c r="A502" s="67"/>
      <c r="B502" s="85"/>
      <c r="C502" s="85"/>
      <c r="D502" s="85"/>
      <c r="E502" s="85"/>
      <c r="F502" s="85"/>
      <c r="G502" s="85"/>
      <c r="H502" s="113"/>
      <c r="P502" s="21" t="str">
        <f t="shared" si="594"/>
        <v>A</v>
      </c>
      <c r="Q502" s="85">
        <f t="shared" si="596"/>
        <v>0</v>
      </c>
      <c r="R502" s="85">
        <f t="shared" si="584"/>
        <v>0</v>
      </c>
      <c r="S502" s="85">
        <f t="shared" si="585"/>
        <v>0</v>
      </c>
      <c r="T502" s="85">
        <f t="shared" si="586"/>
        <v>0</v>
      </c>
      <c r="U502" s="85">
        <f t="shared" si="587"/>
        <v>0</v>
      </c>
      <c r="V502" s="85">
        <f t="shared" si="588"/>
        <v>0</v>
      </c>
      <c r="W502" s="33"/>
      <c r="X502" s="85">
        <f t="shared" si="595"/>
        <v>0</v>
      </c>
      <c r="Y502" s="85">
        <f t="shared" si="589"/>
        <v>0</v>
      </c>
      <c r="Z502" s="85">
        <f t="shared" si="590"/>
        <v>0</v>
      </c>
      <c r="AA502" s="85">
        <f t="shared" si="591"/>
        <v>0</v>
      </c>
      <c r="AB502" s="85">
        <f t="shared" si="592"/>
        <v>0</v>
      </c>
      <c r="AC502" s="85">
        <f t="shared" si="593"/>
        <v>0</v>
      </c>
    </row>
    <row r="503" spans="1:29" x14ac:dyDescent="0.3">
      <c r="A503" s="67"/>
      <c r="B503" s="85"/>
      <c r="C503" s="85"/>
      <c r="D503" s="85"/>
      <c r="E503" s="85"/>
      <c r="F503" s="85"/>
      <c r="G503" s="85"/>
      <c r="H503" s="113"/>
      <c r="P503" s="21" t="str">
        <f t="shared" si="594"/>
        <v>A</v>
      </c>
      <c r="Q503" s="85">
        <f t="shared" si="596"/>
        <v>0</v>
      </c>
      <c r="R503" s="85">
        <f t="shared" si="584"/>
        <v>0</v>
      </c>
      <c r="S503" s="85">
        <f t="shared" si="585"/>
        <v>0</v>
      </c>
      <c r="T503" s="85">
        <f t="shared" si="586"/>
        <v>0</v>
      </c>
      <c r="U503" s="85">
        <f t="shared" si="587"/>
        <v>0</v>
      </c>
      <c r="V503" s="85">
        <f t="shared" si="588"/>
        <v>0</v>
      </c>
      <c r="W503" s="33"/>
      <c r="X503" s="85">
        <f t="shared" si="595"/>
        <v>0</v>
      </c>
      <c r="Y503" s="85">
        <f t="shared" si="589"/>
        <v>0</v>
      </c>
      <c r="Z503" s="85">
        <f t="shared" si="590"/>
        <v>0</v>
      </c>
      <c r="AA503" s="85">
        <f t="shared" si="591"/>
        <v>0</v>
      </c>
      <c r="AB503" s="85">
        <f t="shared" si="592"/>
        <v>0</v>
      </c>
      <c r="AC503" s="85">
        <f t="shared" si="593"/>
        <v>0</v>
      </c>
    </row>
    <row r="504" spans="1:29" x14ac:dyDescent="0.3">
      <c r="A504" s="67"/>
      <c r="B504" s="85"/>
      <c r="C504" s="85"/>
      <c r="D504" s="85"/>
      <c r="E504" s="85"/>
      <c r="F504" s="85"/>
      <c r="G504" s="85"/>
      <c r="H504" s="113"/>
      <c r="P504" s="21" t="str">
        <f t="shared" si="594"/>
        <v>A</v>
      </c>
      <c r="Q504" s="85">
        <f t="shared" si="596"/>
        <v>0</v>
      </c>
      <c r="R504" s="85">
        <f t="shared" si="584"/>
        <v>0</v>
      </c>
      <c r="S504" s="85">
        <f t="shared" si="585"/>
        <v>0</v>
      </c>
      <c r="T504" s="85">
        <f t="shared" si="586"/>
        <v>0</v>
      </c>
      <c r="U504" s="85">
        <f t="shared" si="587"/>
        <v>0</v>
      </c>
      <c r="V504" s="85">
        <f t="shared" si="588"/>
        <v>0</v>
      </c>
      <c r="W504" s="33"/>
      <c r="X504" s="85">
        <f t="shared" si="595"/>
        <v>0</v>
      </c>
      <c r="Y504" s="85">
        <f t="shared" si="589"/>
        <v>0</v>
      </c>
      <c r="Z504" s="85">
        <f t="shared" si="590"/>
        <v>0</v>
      </c>
      <c r="AA504" s="85">
        <f t="shared" si="591"/>
        <v>0</v>
      </c>
      <c r="AB504" s="85">
        <f t="shared" si="592"/>
        <v>0</v>
      </c>
      <c r="AC504" s="85">
        <f t="shared" si="593"/>
        <v>0</v>
      </c>
    </row>
    <row r="505" spans="1:29" x14ac:dyDescent="0.3">
      <c r="A505" s="68"/>
      <c r="B505" s="87"/>
      <c r="C505" s="87"/>
      <c r="D505" s="87"/>
      <c r="E505" s="87"/>
      <c r="F505" s="87"/>
      <c r="G505" s="87"/>
      <c r="H505" s="114"/>
      <c r="I505" s="105">
        <f>Q505</f>
        <v>0</v>
      </c>
      <c r="J505" s="105">
        <f>R505</f>
        <v>0</v>
      </c>
      <c r="K505" s="105">
        <f t="shared" ref="K505" si="597">S505</f>
        <v>0</v>
      </c>
      <c r="L505" s="105">
        <f t="shared" ref="L505" si="598">T505</f>
        <v>0</v>
      </c>
      <c r="M505" s="105">
        <f t="shared" ref="M505" si="599">U505</f>
        <v>0</v>
      </c>
      <c r="N505" s="105">
        <f t="shared" ref="N505" si="600">V505</f>
        <v>0</v>
      </c>
      <c r="P505" s="21"/>
      <c r="Q505" s="106">
        <f t="shared" ref="Q505:V505" si="601">+SUM(Q489:Q504)</f>
        <v>0</v>
      </c>
      <c r="R505" s="106">
        <f t="shared" si="601"/>
        <v>0</v>
      </c>
      <c r="S505" s="106">
        <f t="shared" si="601"/>
        <v>0</v>
      </c>
      <c r="T505" s="106">
        <f t="shared" si="601"/>
        <v>0</v>
      </c>
      <c r="U505" s="106">
        <f t="shared" si="601"/>
        <v>0</v>
      </c>
      <c r="V505" s="106">
        <f t="shared" si="601"/>
        <v>0</v>
      </c>
      <c r="W505" s="33"/>
      <c r="X505" s="33"/>
      <c r="Y505" s="33"/>
      <c r="Z505" s="33"/>
      <c r="AA505" s="33"/>
      <c r="AB505" s="33"/>
      <c r="AC505" s="33"/>
    </row>
    <row r="507" spans="1:29" x14ac:dyDescent="0.3">
      <c r="A507" s="69"/>
      <c r="B507" s="69"/>
      <c r="C507" s="69"/>
      <c r="D507" s="97"/>
      <c r="E507" s="97"/>
      <c r="F507" s="69"/>
      <c r="G507" s="69"/>
      <c r="H507" s="82"/>
    </row>
    <row r="508" spans="1:29" x14ac:dyDescent="0.3">
      <c r="A508" s="94"/>
      <c r="B508" s="83"/>
      <c r="C508" s="95"/>
      <c r="D508" s="95"/>
      <c r="E508" s="33"/>
      <c r="F508" s="98"/>
      <c r="G508" s="96"/>
      <c r="H508" s="112"/>
    </row>
    <row r="509" spans="1:29" x14ac:dyDescent="0.3">
      <c r="A509" s="91"/>
      <c r="B509" s="92"/>
      <c r="C509" s="92"/>
      <c r="D509" s="92"/>
      <c r="E509" s="92"/>
      <c r="F509" s="92"/>
      <c r="G509" s="92"/>
      <c r="H509" s="92"/>
    </row>
    <row r="510" spans="1:29" x14ac:dyDescent="0.3">
      <c r="A510" s="68"/>
      <c r="B510" s="68"/>
      <c r="C510" s="68"/>
      <c r="D510" s="68"/>
      <c r="E510" s="68"/>
      <c r="F510" s="68"/>
      <c r="G510" s="68"/>
      <c r="H510" s="82"/>
      <c r="P510" s="21"/>
      <c r="Q510" s="106">
        <f>+SUM(Q511:Q526)</f>
        <v>0</v>
      </c>
      <c r="R510" s="106">
        <f t="shared" ref="R510" si="602">+SUM(R511:R526)</f>
        <v>0</v>
      </c>
      <c r="S510" s="106">
        <f t="shared" ref="S510" si="603">+SUM(S511:S526)</f>
        <v>0</v>
      </c>
      <c r="T510" s="106">
        <f t="shared" ref="T510" si="604">+SUM(T511:T526)</f>
        <v>0</v>
      </c>
      <c r="U510" s="106">
        <f t="shared" ref="U510" si="605">+SUM(U511:U526)</f>
        <v>0</v>
      </c>
      <c r="V510" s="106">
        <f t="shared" ref="V510" si="606">+SUM(V511:V526)</f>
        <v>0</v>
      </c>
      <c r="W510" s="33"/>
      <c r="X510" s="33"/>
      <c r="Y510" s="33"/>
      <c r="Z510" s="33"/>
      <c r="AA510" s="33"/>
      <c r="AB510" s="33"/>
      <c r="AC510" s="33"/>
    </row>
    <row r="511" spans="1:29" x14ac:dyDescent="0.3">
      <c r="A511" s="67"/>
      <c r="B511" s="85"/>
      <c r="C511" s="85"/>
      <c r="D511" s="85"/>
      <c r="E511" s="85"/>
      <c r="F511" s="85"/>
      <c r="G511" s="85"/>
      <c r="H511" s="113"/>
      <c r="I511" s="105">
        <f t="shared" ref="I511:N511" si="607">Q510</f>
        <v>0</v>
      </c>
      <c r="J511" s="105">
        <f t="shared" si="607"/>
        <v>0</v>
      </c>
      <c r="K511" s="105">
        <f t="shared" si="607"/>
        <v>0</v>
      </c>
      <c r="L511" s="105">
        <f t="shared" si="607"/>
        <v>0</v>
      </c>
      <c r="M511" s="105">
        <f t="shared" si="607"/>
        <v>0</v>
      </c>
      <c r="N511" s="105">
        <f t="shared" si="607"/>
        <v>0</v>
      </c>
      <c r="P511" s="21" t="str">
        <f>IF(A511&gt;=$B$508,"A","B")</f>
        <v>A</v>
      </c>
      <c r="Q511" s="85">
        <f t="shared" ref="Q511:Q515" si="608">IF($P511="B",B511,0)</f>
        <v>0</v>
      </c>
      <c r="R511" s="85">
        <f t="shared" ref="R511:R526" si="609">IF($P511="B",C511,0)</f>
        <v>0</v>
      </c>
      <c r="S511" s="85">
        <f t="shared" ref="S511:S526" si="610">IF($P511="B",D511,0)</f>
        <v>0</v>
      </c>
      <c r="T511" s="85">
        <f t="shared" ref="T511:T526" si="611">IF($P511="B",E511,0)</f>
        <v>0</v>
      </c>
      <c r="U511" s="85">
        <f t="shared" ref="U511:U526" si="612">IF($P511="B",F511,0)</f>
        <v>0</v>
      </c>
      <c r="V511" s="85">
        <f t="shared" ref="V511:V526" si="613">IF($P511="B",G511,0)</f>
        <v>0</v>
      </c>
      <c r="W511" s="33"/>
      <c r="X511" s="85">
        <f>IF($P511="A",B511,0)</f>
        <v>0</v>
      </c>
      <c r="Y511" s="85">
        <f t="shared" ref="Y511:Y526" si="614">IF($P511="A",C511,0)</f>
        <v>0</v>
      </c>
      <c r="Z511" s="85">
        <f t="shared" ref="Z511:Z526" si="615">IF($P511="A",D511,0)</f>
        <v>0</v>
      </c>
      <c r="AA511" s="85">
        <f t="shared" ref="AA511:AA526" si="616">IF($P511="A",E511,0)</f>
        <v>0</v>
      </c>
      <c r="AB511" s="85">
        <f t="shared" ref="AB511:AB526" si="617">IF($P511="A",F511,0)</f>
        <v>0</v>
      </c>
      <c r="AC511" s="85">
        <f t="shared" ref="AC511:AC526" si="618">IF($P511="A",G511,0)</f>
        <v>0</v>
      </c>
    </row>
    <row r="512" spans="1:29" x14ac:dyDescent="0.3">
      <c r="A512" s="67"/>
      <c r="B512" s="85"/>
      <c r="C512" s="85"/>
      <c r="D512" s="85"/>
      <c r="E512" s="85"/>
      <c r="F512" s="85"/>
      <c r="G512" s="85"/>
      <c r="H512" s="113"/>
      <c r="P512" s="21" t="str">
        <f t="shared" ref="P512:P526" si="619">IF(A512&gt;=$B$508,"A","B")</f>
        <v>A</v>
      </c>
      <c r="Q512" s="85">
        <f t="shared" si="608"/>
        <v>0</v>
      </c>
      <c r="R512" s="85">
        <f t="shared" si="609"/>
        <v>0</v>
      </c>
      <c r="S512" s="85">
        <f t="shared" si="610"/>
        <v>0</v>
      </c>
      <c r="T512" s="85">
        <f t="shared" si="611"/>
        <v>0</v>
      </c>
      <c r="U512" s="85">
        <f t="shared" si="612"/>
        <v>0</v>
      </c>
      <c r="V512" s="85">
        <f t="shared" si="613"/>
        <v>0</v>
      </c>
      <c r="W512" s="33"/>
      <c r="X512" s="85">
        <f t="shared" ref="X512:X526" si="620">IF($P512="A",B512,0)</f>
        <v>0</v>
      </c>
      <c r="Y512" s="85">
        <f t="shared" si="614"/>
        <v>0</v>
      </c>
      <c r="Z512" s="85">
        <f t="shared" si="615"/>
        <v>0</v>
      </c>
      <c r="AA512" s="85">
        <f t="shared" si="616"/>
        <v>0</v>
      </c>
      <c r="AB512" s="85">
        <f t="shared" si="617"/>
        <v>0</v>
      </c>
      <c r="AC512" s="85">
        <f t="shared" si="618"/>
        <v>0</v>
      </c>
    </row>
    <row r="513" spans="1:29" x14ac:dyDescent="0.3">
      <c r="A513" s="67"/>
      <c r="B513" s="85"/>
      <c r="C513" s="85"/>
      <c r="D513" s="85"/>
      <c r="E513" s="85"/>
      <c r="F513" s="85"/>
      <c r="G513" s="85"/>
      <c r="H513" s="113"/>
      <c r="P513" s="21" t="str">
        <f t="shared" si="619"/>
        <v>A</v>
      </c>
      <c r="Q513" s="85">
        <f t="shared" si="608"/>
        <v>0</v>
      </c>
      <c r="R513" s="85">
        <f t="shared" si="609"/>
        <v>0</v>
      </c>
      <c r="S513" s="85">
        <f t="shared" si="610"/>
        <v>0</v>
      </c>
      <c r="T513" s="85">
        <f t="shared" si="611"/>
        <v>0</v>
      </c>
      <c r="U513" s="85">
        <f t="shared" si="612"/>
        <v>0</v>
      </c>
      <c r="V513" s="85">
        <f t="shared" si="613"/>
        <v>0</v>
      </c>
      <c r="W513" s="33"/>
      <c r="X513" s="85">
        <f t="shared" si="620"/>
        <v>0</v>
      </c>
      <c r="Y513" s="85">
        <f t="shared" si="614"/>
        <v>0</v>
      </c>
      <c r="Z513" s="85">
        <f t="shared" si="615"/>
        <v>0</v>
      </c>
      <c r="AA513" s="85">
        <f t="shared" si="616"/>
        <v>0</v>
      </c>
      <c r="AB513" s="85">
        <f t="shared" si="617"/>
        <v>0</v>
      </c>
      <c r="AC513" s="85">
        <f t="shared" si="618"/>
        <v>0</v>
      </c>
    </row>
    <row r="514" spans="1:29" x14ac:dyDescent="0.3">
      <c r="A514" s="67"/>
      <c r="B514" s="85"/>
      <c r="C514" s="85"/>
      <c r="D514" s="85"/>
      <c r="E514" s="85"/>
      <c r="F514" s="85"/>
      <c r="G514" s="85"/>
      <c r="H514" s="113"/>
      <c r="P514" s="21" t="str">
        <f t="shared" si="619"/>
        <v>A</v>
      </c>
      <c r="Q514" s="85">
        <f t="shared" si="608"/>
        <v>0</v>
      </c>
      <c r="R514" s="85">
        <f t="shared" si="609"/>
        <v>0</v>
      </c>
      <c r="S514" s="85">
        <f t="shared" si="610"/>
        <v>0</v>
      </c>
      <c r="T514" s="85">
        <f t="shared" si="611"/>
        <v>0</v>
      </c>
      <c r="U514" s="85">
        <f t="shared" si="612"/>
        <v>0</v>
      </c>
      <c r="V514" s="85">
        <f t="shared" si="613"/>
        <v>0</v>
      </c>
      <c r="W514" s="33"/>
      <c r="X514" s="85">
        <f t="shared" si="620"/>
        <v>0</v>
      </c>
      <c r="Y514" s="85">
        <f t="shared" si="614"/>
        <v>0</v>
      </c>
      <c r="Z514" s="85">
        <f t="shared" si="615"/>
        <v>0</v>
      </c>
      <c r="AA514" s="85">
        <f t="shared" si="616"/>
        <v>0</v>
      </c>
      <c r="AB514" s="85">
        <f t="shared" si="617"/>
        <v>0</v>
      </c>
      <c r="AC514" s="85">
        <f t="shared" si="618"/>
        <v>0</v>
      </c>
    </row>
    <row r="515" spans="1:29" x14ac:dyDescent="0.3">
      <c r="A515" s="67"/>
      <c r="B515" s="85"/>
      <c r="C515" s="85"/>
      <c r="D515" s="85"/>
      <c r="E515" s="85"/>
      <c r="F515" s="85"/>
      <c r="G515" s="85"/>
      <c r="H515" s="113"/>
      <c r="P515" s="21" t="str">
        <f t="shared" si="619"/>
        <v>A</v>
      </c>
      <c r="Q515" s="85">
        <f t="shared" si="608"/>
        <v>0</v>
      </c>
      <c r="R515" s="85">
        <f t="shared" si="609"/>
        <v>0</v>
      </c>
      <c r="S515" s="85">
        <f t="shared" si="610"/>
        <v>0</v>
      </c>
      <c r="T515" s="85">
        <f t="shared" si="611"/>
        <v>0</v>
      </c>
      <c r="U515" s="85">
        <f t="shared" si="612"/>
        <v>0</v>
      </c>
      <c r="V515" s="85">
        <f t="shared" si="613"/>
        <v>0</v>
      </c>
      <c r="W515" s="33"/>
      <c r="X515" s="85">
        <f t="shared" si="620"/>
        <v>0</v>
      </c>
      <c r="Y515" s="85">
        <f t="shared" si="614"/>
        <v>0</v>
      </c>
      <c r="Z515" s="85">
        <f t="shared" si="615"/>
        <v>0</v>
      </c>
      <c r="AA515" s="85">
        <f t="shared" si="616"/>
        <v>0</v>
      </c>
      <c r="AB515" s="85">
        <f t="shared" si="617"/>
        <v>0</v>
      </c>
      <c r="AC515" s="85">
        <f t="shared" si="618"/>
        <v>0</v>
      </c>
    </row>
    <row r="516" spans="1:29" x14ac:dyDescent="0.3">
      <c r="A516" s="67"/>
      <c r="B516" s="85"/>
      <c r="C516" s="85"/>
      <c r="D516" s="85"/>
      <c r="E516" s="85"/>
      <c r="F516" s="85"/>
      <c r="G516" s="85"/>
      <c r="H516" s="113"/>
      <c r="P516" s="21" t="str">
        <f t="shared" si="619"/>
        <v>A</v>
      </c>
      <c r="Q516" s="85">
        <f>IF($P516="B",B516,0)</f>
        <v>0</v>
      </c>
      <c r="R516" s="85">
        <f t="shared" si="609"/>
        <v>0</v>
      </c>
      <c r="S516" s="85">
        <f t="shared" si="610"/>
        <v>0</v>
      </c>
      <c r="T516" s="85">
        <f t="shared" si="611"/>
        <v>0</v>
      </c>
      <c r="U516" s="85">
        <f t="shared" si="612"/>
        <v>0</v>
      </c>
      <c r="V516" s="85">
        <f t="shared" si="613"/>
        <v>0</v>
      </c>
      <c r="W516" s="33"/>
      <c r="X516" s="85">
        <f t="shared" si="620"/>
        <v>0</v>
      </c>
      <c r="Y516" s="85">
        <f t="shared" si="614"/>
        <v>0</v>
      </c>
      <c r="Z516" s="85">
        <f t="shared" si="615"/>
        <v>0</v>
      </c>
      <c r="AA516" s="85">
        <f t="shared" si="616"/>
        <v>0</v>
      </c>
      <c r="AB516" s="85">
        <f t="shared" si="617"/>
        <v>0</v>
      </c>
      <c r="AC516" s="85">
        <f t="shared" si="618"/>
        <v>0</v>
      </c>
    </row>
    <row r="517" spans="1:29" x14ac:dyDescent="0.3">
      <c r="A517" s="67"/>
      <c r="B517" s="85"/>
      <c r="C517" s="85"/>
      <c r="D517" s="85"/>
      <c r="E517" s="85"/>
      <c r="F517" s="85"/>
      <c r="G517" s="85"/>
      <c r="H517" s="113"/>
      <c r="P517" s="21" t="str">
        <f t="shared" si="619"/>
        <v>A</v>
      </c>
      <c r="Q517" s="85">
        <f t="shared" ref="Q517:Q526" si="621">IF($P517="B",B517,0)</f>
        <v>0</v>
      </c>
      <c r="R517" s="85">
        <f t="shared" si="609"/>
        <v>0</v>
      </c>
      <c r="S517" s="85">
        <f t="shared" si="610"/>
        <v>0</v>
      </c>
      <c r="T517" s="85">
        <f t="shared" si="611"/>
        <v>0</v>
      </c>
      <c r="U517" s="85">
        <f t="shared" si="612"/>
        <v>0</v>
      </c>
      <c r="V517" s="85">
        <f t="shared" si="613"/>
        <v>0</v>
      </c>
      <c r="W517" s="33"/>
      <c r="X517" s="85">
        <f t="shared" si="620"/>
        <v>0</v>
      </c>
      <c r="Y517" s="85">
        <f t="shared" si="614"/>
        <v>0</v>
      </c>
      <c r="Z517" s="85">
        <f t="shared" si="615"/>
        <v>0</v>
      </c>
      <c r="AA517" s="85">
        <f t="shared" si="616"/>
        <v>0</v>
      </c>
      <c r="AB517" s="85">
        <f t="shared" si="617"/>
        <v>0</v>
      </c>
      <c r="AC517" s="85">
        <f t="shared" si="618"/>
        <v>0</v>
      </c>
    </row>
    <row r="518" spans="1:29" x14ac:dyDescent="0.3">
      <c r="A518" s="67"/>
      <c r="B518" s="85"/>
      <c r="C518" s="85"/>
      <c r="D518" s="85"/>
      <c r="E518" s="85"/>
      <c r="F518" s="85"/>
      <c r="G518" s="85"/>
      <c r="H518" s="113"/>
      <c r="P518" s="21" t="str">
        <f t="shared" si="619"/>
        <v>A</v>
      </c>
      <c r="Q518" s="85">
        <f t="shared" si="621"/>
        <v>0</v>
      </c>
      <c r="R518" s="85">
        <f t="shared" si="609"/>
        <v>0</v>
      </c>
      <c r="S518" s="85">
        <f t="shared" si="610"/>
        <v>0</v>
      </c>
      <c r="T518" s="85">
        <f t="shared" si="611"/>
        <v>0</v>
      </c>
      <c r="U518" s="85">
        <f t="shared" si="612"/>
        <v>0</v>
      </c>
      <c r="V518" s="85">
        <f t="shared" si="613"/>
        <v>0</v>
      </c>
      <c r="W518" s="33"/>
      <c r="X518" s="85">
        <f t="shared" si="620"/>
        <v>0</v>
      </c>
      <c r="Y518" s="85">
        <f t="shared" si="614"/>
        <v>0</v>
      </c>
      <c r="Z518" s="85">
        <f t="shared" si="615"/>
        <v>0</v>
      </c>
      <c r="AA518" s="85">
        <f t="shared" si="616"/>
        <v>0</v>
      </c>
      <c r="AB518" s="85">
        <f t="shared" si="617"/>
        <v>0</v>
      </c>
      <c r="AC518" s="85">
        <f t="shared" si="618"/>
        <v>0</v>
      </c>
    </row>
    <row r="519" spans="1:29" x14ac:dyDescent="0.3">
      <c r="A519" s="67"/>
      <c r="B519" s="85"/>
      <c r="C519" s="85"/>
      <c r="D519" s="85"/>
      <c r="E519" s="85"/>
      <c r="F519" s="85"/>
      <c r="G519" s="85"/>
      <c r="H519" s="113"/>
      <c r="P519" s="21" t="str">
        <f t="shared" si="619"/>
        <v>A</v>
      </c>
      <c r="Q519" s="85">
        <f t="shared" si="621"/>
        <v>0</v>
      </c>
      <c r="R519" s="85">
        <f t="shared" si="609"/>
        <v>0</v>
      </c>
      <c r="S519" s="85">
        <f t="shared" si="610"/>
        <v>0</v>
      </c>
      <c r="T519" s="85">
        <f t="shared" si="611"/>
        <v>0</v>
      </c>
      <c r="U519" s="85">
        <f t="shared" si="612"/>
        <v>0</v>
      </c>
      <c r="V519" s="85">
        <f t="shared" si="613"/>
        <v>0</v>
      </c>
      <c r="W519" s="33"/>
      <c r="X519" s="85">
        <f t="shared" si="620"/>
        <v>0</v>
      </c>
      <c r="Y519" s="85">
        <f t="shared" si="614"/>
        <v>0</v>
      </c>
      <c r="Z519" s="85">
        <f t="shared" si="615"/>
        <v>0</v>
      </c>
      <c r="AA519" s="85">
        <f t="shared" si="616"/>
        <v>0</v>
      </c>
      <c r="AB519" s="85">
        <f t="shared" si="617"/>
        <v>0</v>
      </c>
      <c r="AC519" s="85">
        <f t="shared" si="618"/>
        <v>0</v>
      </c>
    </row>
    <row r="520" spans="1:29" x14ac:dyDescent="0.3">
      <c r="A520" s="67"/>
      <c r="B520" s="85"/>
      <c r="C520" s="85"/>
      <c r="D520" s="85"/>
      <c r="E520" s="85"/>
      <c r="F520" s="85"/>
      <c r="G520" s="85"/>
      <c r="H520" s="113"/>
      <c r="P520" s="21" t="str">
        <f t="shared" si="619"/>
        <v>A</v>
      </c>
      <c r="Q520" s="85">
        <f t="shared" si="621"/>
        <v>0</v>
      </c>
      <c r="R520" s="85">
        <f t="shared" si="609"/>
        <v>0</v>
      </c>
      <c r="S520" s="85">
        <f t="shared" si="610"/>
        <v>0</v>
      </c>
      <c r="T520" s="85">
        <f t="shared" si="611"/>
        <v>0</v>
      </c>
      <c r="U520" s="85">
        <f t="shared" si="612"/>
        <v>0</v>
      </c>
      <c r="V520" s="85">
        <f t="shared" si="613"/>
        <v>0</v>
      </c>
      <c r="W520" s="33"/>
      <c r="X520" s="85">
        <f t="shared" si="620"/>
        <v>0</v>
      </c>
      <c r="Y520" s="85">
        <f t="shared" si="614"/>
        <v>0</v>
      </c>
      <c r="Z520" s="85">
        <f t="shared" si="615"/>
        <v>0</v>
      </c>
      <c r="AA520" s="85">
        <f t="shared" si="616"/>
        <v>0</v>
      </c>
      <c r="AB520" s="85">
        <f t="shared" si="617"/>
        <v>0</v>
      </c>
      <c r="AC520" s="85">
        <f t="shared" si="618"/>
        <v>0</v>
      </c>
    </row>
    <row r="521" spans="1:29" x14ac:dyDescent="0.3">
      <c r="A521" s="67"/>
      <c r="B521" s="85"/>
      <c r="C521" s="85"/>
      <c r="D521" s="85"/>
      <c r="E521" s="85"/>
      <c r="F521" s="85"/>
      <c r="G521" s="85"/>
      <c r="H521" s="113"/>
      <c r="P521" s="21" t="str">
        <f t="shared" si="619"/>
        <v>A</v>
      </c>
      <c r="Q521" s="85">
        <f t="shared" si="621"/>
        <v>0</v>
      </c>
      <c r="R521" s="85">
        <f t="shared" si="609"/>
        <v>0</v>
      </c>
      <c r="S521" s="85">
        <f t="shared" si="610"/>
        <v>0</v>
      </c>
      <c r="T521" s="85">
        <f t="shared" si="611"/>
        <v>0</v>
      </c>
      <c r="U521" s="85">
        <f t="shared" si="612"/>
        <v>0</v>
      </c>
      <c r="V521" s="85">
        <f t="shared" si="613"/>
        <v>0</v>
      </c>
      <c r="W521" s="33"/>
      <c r="X521" s="85">
        <f t="shared" si="620"/>
        <v>0</v>
      </c>
      <c r="Y521" s="85">
        <f t="shared" si="614"/>
        <v>0</v>
      </c>
      <c r="Z521" s="85">
        <f t="shared" si="615"/>
        <v>0</v>
      </c>
      <c r="AA521" s="85">
        <f t="shared" si="616"/>
        <v>0</v>
      </c>
      <c r="AB521" s="85">
        <f t="shared" si="617"/>
        <v>0</v>
      </c>
      <c r="AC521" s="85">
        <f t="shared" si="618"/>
        <v>0</v>
      </c>
    </row>
    <row r="522" spans="1:29" x14ac:dyDescent="0.3">
      <c r="A522" s="67"/>
      <c r="B522" s="85"/>
      <c r="C522" s="85"/>
      <c r="D522" s="85"/>
      <c r="E522" s="85"/>
      <c r="F522" s="85"/>
      <c r="G522" s="85"/>
      <c r="H522" s="113"/>
      <c r="P522" s="21" t="str">
        <f t="shared" si="619"/>
        <v>A</v>
      </c>
      <c r="Q522" s="85">
        <f t="shared" si="621"/>
        <v>0</v>
      </c>
      <c r="R522" s="85">
        <f t="shared" si="609"/>
        <v>0</v>
      </c>
      <c r="S522" s="85">
        <f t="shared" si="610"/>
        <v>0</v>
      </c>
      <c r="T522" s="85">
        <f t="shared" si="611"/>
        <v>0</v>
      </c>
      <c r="U522" s="85">
        <f t="shared" si="612"/>
        <v>0</v>
      </c>
      <c r="V522" s="85">
        <f t="shared" si="613"/>
        <v>0</v>
      </c>
      <c r="W522" s="33"/>
      <c r="X522" s="85">
        <f t="shared" si="620"/>
        <v>0</v>
      </c>
      <c r="Y522" s="85">
        <f t="shared" si="614"/>
        <v>0</v>
      </c>
      <c r="Z522" s="85">
        <f t="shared" si="615"/>
        <v>0</v>
      </c>
      <c r="AA522" s="85">
        <f t="shared" si="616"/>
        <v>0</v>
      </c>
      <c r="AB522" s="85">
        <f t="shared" si="617"/>
        <v>0</v>
      </c>
      <c r="AC522" s="85">
        <f t="shared" si="618"/>
        <v>0</v>
      </c>
    </row>
    <row r="523" spans="1:29" x14ac:dyDescent="0.3">
      <c r="A523" s="67"/>
      <c r="B523" s="85"/>
      <c r="C523" s="85"/>
      <c r="D523" s="85"/>
      <c r="E523" s="85"/>
      <c r="F523" s="85"/>
      <c r="G523" s="85"/>
      <c r="H523" s="113"/>
      <c r="P523" s="21" t="str">
        <f t="shared" si="619"/>
        <v>A</v>
      </c>
      <c r="Q523" s="85">
        <f t="shared" si="621"/>
        <v>0</v>
      </c>
      <c r="R523" s="85">
        <f t="shared" si="609"/>
        <v>0</v>
      </c>
      <c r="S523" s="85">
        <f t="shared" si="610"/>
        <v>0</v>
      </c>
      <c r="T523" s="85">
        <f t="shared" si="611"/>
        <v>0</v>
      </c>
      <c r="U523" s="85">
        <f t="shared" si="612"/>
        <v>0</v>
      </c>
      <c r="V523" s="85">
        <f t="shared" si="613"/>
        <v>0</v>
      </c>
      <c r="W523" s="33"/>
      <c r="X523" s="85">
        <f t="shared" si="620"/>
        <v>0</v>
      </c>
      <c r="Y523" s="85">
        <f t="shared" si="614"/>
        <v>0</v>
      </c>
      <c r="Z523" s="85">
        <f t="shared" si="615"/>
        <v>0</v>
      </c>
      <c r="AA523" s="85">
        <f t="shared" si="616"/>
        <v>0</v>
      </c>
      <c r="AB523" s="85">
        <f t="shared" si="617"/>
        <v>0</v>
      </c>
      <c r="AC523" s="85">
        <f t="shared" si="618"/>
        <v>0</v>
      </c>
    </row>
    <row r="524" spans="1:29" x14ac:dyDescent="0.3">
      <c r="A524" s="67"/>
      <c r="B524" s="85"/>
      <c r="C524" s="85"/>
      <c r="D524" s="85"/>
      <c r="E524" s="85"/>
      <c r="F524" s="85"/>
      <c r="G524" s="85"/>
      <c r="H524" s="113"/>
      <c r="P524" s="21" t="str">
        <f t="shared" si="619"/>
        <v>A</v>
      </c>
      <c r="Q524" s="85">
        <f t="shared" si="621"/>
        <v>0</v>
      </c>
      <c r="R524" s="85">
        <f t="shared" si="609"/>
        <v>0</v>
      </c>
      <c r="S524" s="85">
        <f t="shared" si="610"/>
        <v>0</v>
      </c>
      <c r="T524" s="85">
        <f t="shared" si="611"/>
        <v>0</v>
      </c>
      <c r="U524" s="85">
        <f t="shared" si="612"/>
        <v>0</v>
      </c>
      <c r="V524" s="85">
        <f t="shared" si="613"/>
        <v>0</v>
      </c>
      <c r="W524" s="33"/>
      <c r="X524" s="85">
        <f t="shared" si="620"/>
        <v>0</v>
      </c>
      <c r="Y524" s="85">
        <f t="shared" si="614"/>
        <v>0</v>
      </c>
      <c r="Z524" s="85">
        <f t="shared" si="615"/>
        <v>0</v>
      </c>
      <c r="AA524" s="85">
        <f t="shared" si="616"/>
        <v>0</v>
      </c>
      <c r="AB524" s="85">
        <f t="shared" si="617"/>
        <v>0</v>
      </c>
      <c r="AC524" s="85">
        <f t="shared" si="618"/>
        <v>0</v>
      </c>
    </row>
    <row r="525" spans="1:29" x14ac:dyDescent="0.3">
      <c r="A525" s="67"/>
      <c r="B525" s="85"/>
      <c r="C525" s="85"/>
      <c r="D525" s="85"/>
      <c r="E525" s="85"/>
      <c r="F525" s="85"/>
      <c r="G525" s="85"/>
      <c r="H525" s="113"/>
      <c r="P525" s="21" t="str">
        <f t="shared" si="619"/>
        <v>A</v>
      </c>
      <c r="Q525" s="85">
        <f t="shared" si="621"/>
        <v>0</v>
      </c>
      <c r="R525" s="85">
        <f t="shared" si="609"/>
        <v>0</v>
      </c>
      <c r="S525" s="85">
        <f t="shared" si="610"/>
        <v>0</v>
      </c>
      <c r="T525" s="85">
        <f t="shared" si="611"/>
        <v>0</v>
      </c>
      <c r="U525" s="85">
        <f t="shared" si="612"/>
        <v>0</v>
      </c>
      <c r="V525" s="85">
        <f t="shared" si="613"/>
        <v>0</v>
      </c>
      <c r="W525" s="33"/>
      <c r="X525" s="85">
        <f t="shared" si="620"/>
        <v>0</v>
      </c>
      <c r="Y525" s="85">
        <f t="shared" si="614"/>
        <v>0</v>
      </c>
      <c r="Z525" s="85">
        <f t="shared" si="615"/>
        <v>0</v>
      </c>
      <c r="AA525" s="85">
        <f t="shared" si="616"/>
        <v>0</v>
      </c>
      <c r="AB525" s="85">
        <f t="shared" si="617"/>
        <v>0</v>
      </c>
      <c r="AC525" s="85">
        <f t="shared" si="618"/>
        <v>0</v>
      </c>
    </row>
    <row r="526" spans="1:29" x14ac:dyDescent="0.3">
      <c r="A526" s="67"/>
      <c r="B526" s="85"/>
      <c r="C526" s="85"/>
      <c r="D526" s="85"/>
      <c r="E526" s="85"/>
      <c r="F526" s="85"/>
      <c r="G526" s="85"/>
      <c r="H526" s="113"/>
      <c r="P526" s="21" t="str">
        <f t="shared" si="619"/>
        <v>A</v>
      </c>
      <c r="Q526" s="85">
        <f t="shared" si="621"/>
        <v>0</v>
      </c>
      <c r="R526" s="85">
        <f t="shared" si="609"/>
        <v>0</v>
      </c>
      <c r="S526" s="85">
        <f t="shared" si="610"/>
        <v>0</v>
      </c>
      <c r="T526" s="85">
        <f t="shared" si="611"/>
        <v>0</v>
      </c>
      <c r="U526" s="85">
        <f t="shared" si="612"/>
        <v>0</v>
      </c>
      <c r="V526" s="85">
        <f t="shared" si="613"/>
        <v>0</v>
      </c>
      <c r="W526" s="33"/>
      <c r="X526" s="85">
        <f t="shared" si="620"/>
        <v>0</v>
      </c>
      <c r="Y526" s="85">
        <f t="shared" si="614"/>
        <v>0</v>
      </c>
      <c r="Z526" s="85">
        <f t="shared" si="615"/>
        <v>0</v>
      </c>
      <c r="AA526" s="85">
        <f t="shared" si="616"/>
        <v>0</v>
      </c>
      <c r="AB526" s="85">
        <f t="shared" si="617"/>
        <v>0</v>
      </c>
      <c r="AC526" s="85">
        <f t="shared" si="618"/>
        <v>0</v>
      </c>
    </row>
    <row r="527" spans="1:29" x14ac:dyDescent="0.3">
      <c r="A527" s="68"/>
      <c r="B527" s="86"/>
      <c r="C527" s="86"/>
      <c r="D527" s="86"/>
      <c r="E527" s="86"/>
      <c r="F527" s="86"/>
      <c r="G527" s="86"/>
      <c r="H527" s="89"/>
      <c r="I527" s="105">
        <f>X527</f>
        <v>0</v>
      </c>
      <c r="J527" s="105">
        <f>Y527</f>
        <v>0</v>
      </c>
      <c r="K527" s="105">
        <f>Z527</f>
        <v>0</v>
      </c>
      <c r="L527" s="105">
        <f>AA527</f>
        <v>0</v>
      </c>
      <c r="M527" s="105">
        <f t="shared" ref="M527" si="622">AB527</f>
        <v>0</v>
      </c>
      <c r="N527" s="105">
        <f t="shared" ref="N527" si="623">AC527</f>
        <v>0</v>
      </c>
      <c r="P527" s="21"/>
      <c r="Q527" s="33"/>
      <c r="R527" s="33"/>
      <c r="S527" s="33"/>
      <c r="T527" s="33"/>
      <c r="U527" s="33"/>
      <c r="V527" s="33"/>
      <c r="W527" s="33"/>
      <c r="X527" s="106">
        <f>SUM(X511:X526)</f>
        <v>0</v>
      </c>
      <c r="Y527" s="106">
        <f t="shared" ref="Y527" si="624">SUM(Y511:Y526)</f>
        <v>0</v>
      </c>
      <c r="Z527" s="106">
        <f t="shared" ref="Z527" si="625">SUM(Z511:Z526)</f>
        <v>0</v>
      </c>
      <c r="AA527" s="106">
        <f t="shared" ref="AA527" si="626">SUM(AA511:AA526)</f>
        <v>0</v>
      </c>
      <c r="AB527" s="106">
        <f t="shared" ref="AB527" si="627">SUM(AB511:AB526)</f>
        <v>0</v>
      </c>
      <c r="AC527" s="106">
        <f t="shared" ref="AC527" si="628">SUM(AC511:AC526)</f>
        <v>0</v>
      </c>
    </row>
    <row r="528" spans="1:29" x14ac:dyDescent="0.3">
      <c r="A528" s="82"/>
      <c r="B528" s="89"/>
      <c r="C528" s="89"/>
      <c r="D528" s="89"/>
      <c r="E528" s="89"/>
      <c r="F528" s="89"/>
      <c r="G528" s="89"/>
      <c r="H528" s="89"/>
      <c r="P528" s="21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</row>
    <row r="529" spans="1:29" x14ac:dyDescent="0.3">
      <c r="A529" s="92"/>
      <c r="B529" s="92"/>
      <c r="C529" s="92"/>
      <c r="D529" s="92"/>
      <c r="E529" s="92"/>
      <c r="F529" s="92"/>
      <c r="G529" s="92"/>
      <c r="H529" s="92"/>
      <c r="P529" s="21"/>
      <c r="Q529" s="33"/>
      <c r="R529" s="33"/>
      <c r="S529" s="33"/>
      <c r="T529" s="33"/>
      <c r="U529" s="33"/>
      <c r="V529" s="33"/>
      <c r="W529" s="33"/>
      <c r="X529" s="33"/>
      <c r="Y529" s="33"/>
      <c r="Z529" s="33"/>
      <c r="AA529" s="33"/>
      <c r="AB529" s="33"/>
      <c r="AC529" s="33"/>
    </row>
    <row r="530" spans="1:29" x14ac:dyDescent="0.3">
      <c r="A530" s="68"/>
      <c r="B530" s="68"/>
      <c r="C530" s="68"/>
      <c r="D530" s="68"/>
      <c r="E530" s="68"/>
      <c r="F530" s="68"/>
      <c r="G530" s="68"/>
      <c r="H530" s="82"/>
      <c r="P530" s="21"/>
      <c r="Q530" s="33"/>
      <c r="R530" s="33"/>
      <c r="S530" s="33"/>
      <c r="T530" s="33"/>
      <c r="U530" s="33"/>
      <c r="V530" s="33"/>
      <c r="W530" s="33"/>
      <c r="X530" s="106">
        <f t="shared" ref="X530:AC530" si="629">SUM(X531:X546)</f>
        <v>0</v>
      </c>
      <c r="Y530" s="106">
        <f t="shared" si="629"/>
        <v>0</v>
      </c>
      <c r="Z530" s="106">
        <f t="shared" si="629"/>
        <v>0</v>
      </c>
      <c r="AA530" s="106">
        <f t="shared" si="629"/>
        <v>0</v>
      </c>
      <c r="AB530" s="106">
        <f t="shared" si="629"/>
        <v>0</v>
      </c>
      <c r="AC530" s="106">
        <f t="shared" si="629"/>
        <v>0</v>
      </c>
    </row>
    <row r="531" spans="1:29" x14ac:dyDescent="0.3">
      <c r="A531" s="67"/>
      <c r="B531" s="85"/>
      <c r="C531" s="85"/>
      <c r="D531" s="85"/>
      <c r="E531" s="85"/>
      <c r="F531" s="85"/>
      <c r="G531" s="85"/>
      <c r="H531" s="113"/>
      <c r="I531" s="105">
        <f>X530</f>
        <v>0</v>
      </c>
      <c r="J531" s="105">
        <f>Y530</f>
        <v>0</v>
      </c>
      <c r="K531" s="105">
        <f t="shared" ref="K531" si="630">Z530</f>
        <v>0</v>
      </c>
      <c r="L531" s="105">
        <f t="shared" ref="L531" si="631">AA530</f>
        <v>0</v>
      </c>
      <c r="M531" s="105">
        <f t="shared" ref="M531" si="632">AB530</f>
        <v>0</v>
      </c>
      <c r="N531" s="105">
        <f t="shared" ref="N531" si="633">AC530</f>
        <v>0</v>
      </c>
      <c r="P531" s="21" t="str">
        <f>IF(A531&lt;=$B$508,"A","B")</f>
        <v>A</v>
      </c>
      <c r="Q531" s="85">
        <f t="shared" ref="Q531:Q535" si="634">IF($P531="B",B531,0)</f>
        <v>0</v>
      </c>
      <c r="R531" s="85">
        <f t="shared" ref="R531:R546" si="635">IF($P531="B",C531,0)</f>
        <v>0</v>
      </c>
      <c r="S531" s="85">
        <f t="shared" ref="S531:S546" si="636">IF($P531="B",D531,0)</f>
        <v>0</v>
      </c>
      <c r="T531" s="85">
        <f t="shared" ref="T531:T546" si="637">IF($P531="B",E531,0)</f>
        <v>0</v>
      </c>
      <c r="U531" s="85">
        <f t="shared" ref="U531:U546" si="638">IF($P531="B",F531,0)</f>
        <v>0</v>
      </c>
      <c r="V531" s="85">
        <f t="shared" ref="V531:V546" si="639">IF($P531="B",G531,0)</f>
        <v>0</v>
      </c>
      <c r="W531" s="33"/>
      <c r="X531" s="85">
        <f>IF($P531="A",B531,0)</f>
        <v>0</v>
      </c>
      <c r="Y531" s="85">
        <f t="shared" ref="Y531:Y546" si="640">IF($P531="A",C531,0)</f>
        <v>0</v>
      </c>
      <c r="Z531" s="85">
        <f t="shared" ref="Z531:Z546" si="641">IF($P531="A",D531,0)</f>
        <v>0</v>
      </c>
      <c r="AA531" s="85">
        <f t="shared" ref="AA531:AA546" si="642">IF($P531="A",E531,0)</f>
        <v>0</v>
      </c>
      <c r="AB531" s="85">
        <f t="shared" ref="AB531:AB546" si="643">IF($P531="A",F531,0)</f>
        <v>0</v>
      </c>
      <c r="AC531" s="85">
        <f t="shared" ref="AC531:AC546" si="644">IF($P531="A",G531,0)</f>
        <v>0</v>
      </c>
    </row>
    <row r="532" spans="1:29" x14ac:dyDescent="0.3">
      <c r="A532" s="67"/>
      <c r="B532" s="85"/>
      <c r="C532" s="85"/>
      <c r="D532" s="85"/>
      <c r="E532" s="85"/>
      <c r="F532" s="85"/>
      <c r="G532" s="85"/>
      <c r="H532" s="113"/>
      <c r="P532" s="21" t="str">
        <f t="shared" ref="P532:P546" si="645">IF(A532&lt;=$B$508,"A","B")</f>
        <v>A</v>
      </c>
      <c r="Q532" s="85">
        <f t="shared" si="634"/>
        <v>0</v>
      </c>
      <c r="R532" s="85">
        <f t="shared" si="635"/>
        <v>0</v>
      </c>
      <c r="S532" s="85">
        <f t="shared" si="636"/>
        <v>0</v>
      </c>
      <c r="T532" s="85">
        <f t="shared" si="637"/>
        <v>0</v>
      </c>
      <c r="U532" s="85">
        <f t="shared" si="638"/>
        <v>0</v>
      </c>
      <c r="V532" s="85">
        <f t="shared" si="639"/>
        <v>0</v>
      </c>
      <c r="W532" s="33"/>
      <c r="X532" s="85">
        <f t="shared" ref="X532:X546" si="646">IF($P532="A",B532,0)</f>
        <v>0</v>
      </c>
      <c r="Y532" s="85">
        <f t="shared" si="640"/>
        <v>0</v>
      </c>
      <c r="Z532" s="85">
        <f t="shared" si="641"/>
        <v>0</v>
      </c>
      <c r="AA532" s="85">
        <f t="shared" si="642"/>
        <v>0</v>
      </c>
      <c r="AB532" s="85">
        <f t="shared" si="643"/>
        <v>0</v>
      </c>
      <c r="AC532" s="85">
        <f t="shared" si="644"/>
        <v>0</v>
      </c>
    </row>
    <row r="533" spans="1:29" x14ac:dyDescent="0.3">
      <c r="A533" s="67"/>
      <c r="B533" s="85"/>
      <c r="C533" s="85"/>
      <c r="D533" s="85"/>
      <c r="E533" s="85"/>
      <c r="F533" s="85"/>
      <c r="G533" s="85"/>
      <c r="H533" s="113"/>
      <c r="P533" s="21" t="str">
        <f t="shared" si="645"/>
        <v>A</v>
      </c>
      <c r="Q533" s="85">
        <f t="shared" si="634"/>
        <v>0</v>
      </c>
      <c r="R533" s="85">
        <f t="shared" si="635"/>
        <v>0</v>
      </c>
      <c r="S533" s="85">
        <f t="shared" si="636"/>
        <v>0</v>
      </c>
      <c r="T533" s="85">
        <f t="shared" si="637"/>
        <v>0</v>
      </c>
      <c r="U533" s="85">
        <f t="shared" si="638"/>
        <v>0</v>
      </c>
      <c r="V533" s="85">
        <f t="shared" si="639"/>
        <v>0</v>
      </c>
      <c r="W533" s="33"/>
      <c r="X533" s="85">
        <f t="shared" si="646"/>
        <v>0</v>
      </c>
      <c r="Y533" s="85">
        <f t="shared" si="640"/>
        <v>0</v>
      </c>
      <c r="Z533" s="85">
        <f t="shared" si="641"/>
        <v>0</v>
      </c>
      <c r="AA533" s="85">
        <f t="shared" si="642"/>
        <v>0</v>
      </c>
      <c r="AB533" s="85">
        <f t="shared" si="643"/>
        <v>0</v>
      </c>
      <c r="AC533" s="85">
        <f t="shared" si="644"/>
        <v>0</v>
      </c>
    </row>
    <row r="534" spans="1:29" x14ac:dyDescent="0.3">
      <c r="A534" s="67"/>
      <c r="B534" s="85"/>
      <c r="C534" s="85"/>
      <c r="D534" s="85"/>
      <c r="E534" s="85"/>
      <c r="F534" s="85"/>
      <c r="G534" s="85"/>
      <c r="H534" s="113"/>
      <c r="P534" s="21" t="str">
        <f t="shared" si="645"/>
        <v>A</v>
      </c>
      <c r="Q534" s="85">
        <f t="shared" si="634"/>
        <v>0</v>
      </c>
      <c r="R534" s="85">
        <f t="shared" si="635"/>
        <v>0</v>
      </c>
      <c r="S534" s="85">
        <f t="shared" si="636"/>
        <v>0</v>
      </c>
      <c r="T534" s="85">
        <f t="shared" si="637"/>
        <v>0</v>
      </c>
      <c r="U534" s="85">
        <f t="shared" si="638"/>
        <v>0</v>
      </c>
      <c r="V534" s="85">
        <f t="shared" si="639"/>
        <v>0</v>
      </c>
      <c r="W534" s="33"/>
      <c r="X534" s="85">
        <f t="shared" si="646"/>
        <v>0</v>
      </c>
      <c r="Y534" s="85">
        <f t="shared" si="640"/>
        <v>0</v>
      </c>
      <c r="Z534" s="85">
        <f t="shared" si="641"/>
        <v>0</v>
      </c>
      <c r="AA534" s="85">
        <f t="shared" si="642"/>
        <v>0</v>
      </c>
      <c r="AB534" s="85">
        <f t="shared" si="643"/>
        <v>0</v>
      </c>
      <c r="AC534" s="85">
        <f t="shared" si="644"/>
        <v>0</v>
      </c>
    </row>
    <row r="535" spans="1:29" x14ac:dyDescent="0.3">
      <c r="A535" s="67"/>
      <c r="B535" s="85"/>
      <c r="C535" s="85"/>
      <c r="D535" s="85"/>
      <c r="E535" s="85"/>
      <c r="F535" s="85"/>
      <c r="G535" s="85"/>
      <c r="H535" s="113"/>
      <c r="P535" s="21" t="str">
        <f t="shared" si="645"/>
        <v>A</v>
      </c>
      <c r="Q535" s="85">
        <f t="shared" si="634"/>
        <v>0</v>
      </c>
      <c r="R535" s="85">
        <f t="shared" si="635"/>
        <v>0</v>
      </c>
      <c r="S535" s="85">
        <f t="shared" si="636"/>
        <v>0</v>
      </c>
      <c r="T535" s="85">
        <f t="shared" si="637"/>
        <v>0</v>
      </c>
      <c r="U535" s="85">
        <f t="shared" si="638"/>
        <v>0</v>
      </c>
      <c r="V535" s="85">
        <f t="shared" si="639"/>
        <v>0</v>
      </c>
      <c r="W535" s="33"/>
      <c r="X535" s="85">
        <f t="shared" si="646"/>
        <v>0</v>
      </c>
      <c r="Y535" s="85">
        <f t="shared" si="640"/>
        <v>0</v>
      </c>
      <c r="Z535" s="85">
        <f t="shared" si="641"/>
        <v>0</v>
      </c>
      <c r="AA535" s="85">
        <f t="shared" si="642"/>
        <v>0</v>
      </c>
      <c r="AB535" s="85">
        <f t="shared" si="643"/>
        <v>0</v>
      </c>
      <c r="AC535" s="85">
        <f t="shared" si="644"/>
        <v>0</v>
      </c>
    </row>
    <row r="536" spans="1:29" x14ac:dyDescent="0.3">
      <c r="A536" s="67"/>
      <c r="B536" s="85"/>
      <c r="C536" s="85"/>
      <c r="D536" s="85"/>
      <c r="E536" s="85"/>
      <c r="F536" s="85"/>
      <c r="G536" s="85"/>
      <c r="H536" s="113"/>
      <c r="P536" s="21" t="str">
        <f t="shared" si="645"/>
        <v>A</v>
      </c>
      <c r="Q536" s="85">
        <f>IF($P536="B",B536,0)</f>
        <v>0</v>
      </c>
      <c r="R536" s="85">
        <f t="shared" si="635"/>
        <v>0</v>
      </c>
      <c r="S536" s="85">
        <f t="shared" si="636"/>
        <v>0</v>
      </c>
      <c r="T536" s="85">
        <f t="shared" si="637"/>
        <v>0</v>
      </c>
      <c r="U536" s="85">
        <f t="shared" si="638"/>
        <v>0</v>
      </c>
      <c r="V536" s="85">
        <f t="shared" si="639"/>
        <v>0</v>
      </c>
      <c r="W536" s="33"/>
      <c r="X536" s="85">
        <f t="shared" si="646"/>
        <v>0</v>
      </c>
      <c r="Y536" s="85">
        <f t="shared" si="640"/>
        <v>0</v>
      </c>
      <c r="Z536" s="85">
        <f t="shared" si="641"/>
        <v>0</v>
      </c>
      <c r="AA536" s="85">
        <f t="shared" si="642"/>
        <v>0</v>
      </c>
      <c r="AB536" s="85">
        <f t="shared" si="643"/>
        <v>0</v>
      </c>
      <c r="AC536" s="85">
        <f t="shared" si="644"/>
        <v>0</v>
      </c>
    </row>
    <row r="537" spans="1:29" x14ac:dyDescent="0.3">
      <c r="A537" s="67"/>
      <c r="B537" s="85"/>
      <c r="C537" s="85"/>
      <c r="D537" s="85"/>
      <c r="E537" s="85"/>
      <c r="F537" s="85"/>
      <c r="G537" s="85"/>
      <c r="H537" s="113"/>
      <c r="P537" s="21" t="str">
        <f t="shared" si="645"/>
        <v>A</v>
      </c>
      <c r="Q537" s="85">
        <f t="shared" ref="Q537:Q546" si="647">IF($P537="B",B537,0)</f>
        <v>0</v>
      </c>
      <c r="R537" s="85">
        <f t="shared" si="635"/>
        <v>0</v>
      </c>
      <c r="S537" s="85">
        <f t="shared" si="636"/>
        <v>0</v>
      </c>
      <c r="T537" s="85">
        <f t="shared" si="637"/>
        <v>0</v>
      </c>
      <c r="U537" s="85">
        <f t="shared" si="638"/>
        <v>0</v>
      </c>
      <c r="V537" s="85">
        <f t="shared" si="639"/>
        <v>0</v>
      </c>
      <c r="W537" s="33"/>
      <c r="X537" s="85">
        <f t="shared" si="646"/>
        <v>0</v>
      </c>
      <c r="Y537" s="85">
        <f t="shared" si="640"/>
        <v>0</v>
      </c>
      <c r="Z537" s="85">
        <f t="shared" si="641"/>
        <v>0</v>
      </c>
      <c r="AA537" s="85">
        <f t="shared" si="642"/>
        <v>0</v>
      </c>
      <c r="AB537" s="85">
        <f t="shared" si="643"/>
        <v>0</v>
      </c>
      <c r="AC537" s="85">
        <f t="shared" si="644"/>
        <v>0</v>
      </c>
    </row>
    <row r="538" spans="1:29" x14ac:dyDescent="0.3">
      <c r="A538" s="67"/>
      <c r="B538" s="85"/>
      <c r="C538" s="85"/>
      <c r="D538" s="85"/>
      <c r="E538" s="85"/>
      <c r="F538" s="85"/>
      <c r="G538" s="85"/>
      <c r="H538" s="113"/>
      <c r="P538" s="21" t="str">
        <f t="shared" si="645"/>
        <v>A</v>
      </c>
      <c r="Q538" s="85">
        <f t="shared" si="647"/>
        <v>0</v>
      </c>
      <c r="R538" s="85">
        <f t="shared" si="635"/>
        <v>0</v>
      </c>
      <c r="S538" s="85">
        <f t="shared" si="636"/>
        <v>0</v>
      </c>
      <c r="T538" s="85">
        <f t="shared" si="637"/>
        <v>0</v>
      </c>
      <c r="U538" s="85">
        <f t="shared" si="638"/>
        <v>0</v>
      </c>
      <c r="V538" s="85">
        <f t="shared" si="639"/>
        <v>0</v>
      </c>
      <c r="W538" s="33"/>
      <c r="X538" s="85">
        <f t="shared" si="646"/>
        <v>0</v>
      </c>
      <c r="Y538" s="85">
        <f t="shared" si="640"/>
        <v>0</v>
      </c>
      <c r="Z538" s="85">
        <f t="shared" si="641"/>
        <v>0</v>
      </c>
      <c r="AA538" s="85">
        <f t="shared" si="642"/>
        <v>0</v>
      </c>
      <c r="AB538" s="85">
        <f t="shared" si="643"/>
        <v>0</v>
      </c>
      <c r="AC538" s="85">
        <f t="shared" si="644"/>
        <v>0</v>
      </c>
    </row>
    <row r="539" spans="1:29" x14ac:dyDescent="0.3">
      <c r="A539" s="67"/>
      <c r="B539" s="85"/>
      <c r="C539" s="85"/>
      <c r="D539" s="85"/>
      <c r="E539" s="85"/>
      <c r="F539" s="85"/>
      <c r="G539" s="85"/>
      <c r="H539" s="113"/>
      <c r="P539" s="21" t="str">
        <f t="shared" si="645"/>
        <v>A</v>
      </c>
      <c r="Q539" s="85">
        <f t="shared" si="647"/>
        <v>0</v>
      </c>
      <c r="R539" s="85">
        <f t="shared" si="635"/>
        <v>0</v>
      </c>
      <c r="S539" s="85">
        <f t="shared" si="636"/>
        <v>0</v>
      </c>
      <c r="T539" s="85">
        <f t="shared" si="637"/>
        <v>0</v>
      </c>
      <c r="U539" s="85">
        <f t="shared" si="638"/>
        <v>0</v>
      </c>
      <c r="V539" s="85">
        <f t="shared" si="639"/>
        <v>0</v>
      </c>
      <c r="W539" s="33"/>
      <c r="X539" s="85">
        <f t="shared" si="646"/>
        <v>0</v>
      </c>
      <c r="Y539" s="85">
        <f t="shared" si="640"/>
        <v>0</v>
      </c>
      <c r="Z539" s="85">
        <f t="shared" si="641"/>
        <v>0</v>
      </c>
      <c r="AA539" s="85">
        <f t="shared" si="642"/>
        <v>0</v>
      </c>
      <c r="AB539" s="85">
        <f t="shared" si="643"/>
        <v>0</v>
      </c>
      <c r="AC539" s="85">
        <f t="shared" si="644"/>
        <v>0</v>
      </c>
    </row>
    <row r="540" spans="1:29" x14ac:dyDescent="0.3">
      <c r="A540" s="67"/>
      <c r="B540" s="85"/>
      <c r="C540" s="85"/>
      <c r="D540" s="85"/>
      <c r="E540" s="85"/>
      <c r="F540" s="85"/>
      <c r="G540" s="85"/>
      <c r="H540" s="113"/>
      <c r="P540" s="21" t="str">
        <f t="shared" si="645"/>
        <v>A</v>
      </c>
      <c r="Q540" s="85">
        <f t="shared" si="647"/>
        <v>0</v>
      </c>
      <c r="R540" s="85">
        <f t="shared" si="635"/>
        <v>0</v>
      </c>
      <c r="S540" s="85">
        <f t="shared" si="636"/>
        <v>0</v>
      </c>
      <c r="T540" s="85">
        <f t="shared" si="637"/>
        <v>0</v>
      </c>
      <c r="U540" s="85">
        <f t="shared" si="638"/>
        <v>0</v>
      </c>
      <c r="V540" s="85">
        <f t="shared" si="639"/>
        <v>0</v>
      </c>
      <c r="W540" s="33"/>
      <c r="X540" s="85">
        <f t="shared" si="646"/>
        <v>0</v>
      </c>
      <c r="Y540" s="85">
        <f t="shared" si="640"/>
        <v>0</v>
      </c>
      <c r="Z540" s="85">
        <f t="shared" si="641"/>
        <v>0</v>
      </c>
      <c r="AA540" s="85">
        <f t="shared" si="642"/>
        <v>0</v>
      </c>
      <c r="AB540" s="85">
        <f t="shared" si="643"/>
        <v>0</v>
      </c>
      <c r="AC540" s="85">
        <f t="shared" si="644"/>
        <v>0</v>
      </c>
    </row>
    <row r="541" spans="1:29" x14ac:dyDescent="0.3">
      <c r="A541" s="67"/>
      <c r="B541" s="85"/>
      <c r="C541" s="85"/>
      <c r="D541" s="85"/>
      <c r="E541" s="85"/>
      <c r="F541" s="85"/>
      <c r="G541" s="85"/>
      <c r="H541" s="113"/>
      <c r="P541" s="21" t="str">
        <f t="shared" si="645"/>
        <v>A</v>
      </c>
      <c r="Q541" s="85">
        <f t="shared" si="647"/>
        <v>0</v>
      </c>
      <c r="R541" s="85">
        <f t="shared" si="635"/>
        <v>0</v>
      </c>
      <c r="S541" s="85">
        <f t="shared" si="636"/>
        <v>0</v>
      </c>
      <c r="T541" s="85">
        <f t="shared" si="637"/>
        <v>0</v>
      </c>
      <c r="U541" s="85">
        <f t="shared" si="638"/>
        <v>0</v>
      </c>
      <c r="V541" s="85">
        <f t="shared" si="639"/>
        <v>0</v>
      </c>
      <c r="W541" s="33"/>
      <c r="X541" s="85">
        <f t="shared" si="646"/>
        <v>0</v>
      </c>
      <c r="Y541" s="85">
        <f t="shared" si="640"/>
        <v>0</v>
      </c>
      <c r="Z541" s="85">
        <f t="shared" si="641"/>
        <v>0</v>
      </c>
      <c r="AA541" s="85">
        <f t="shared" si="642"/>
        <v>0</v>
      </c>
      <c r="AB541" s="85">
        <f t="shared" si="643"/>
        <v>0</v>
      </c>
      <c r="AC541" s="85">
        <f t="shared" si="644"/>
        <v>0</v>
      </c>
    </row>
    <row r="542" spans="1:29" x14ac:dyDescent="0.3">
      <c r="A542" s="67"/>
      <c r="B542" s="85"/>
      <c r="C542" s="85"/>
      <c r="D542" s="85"/>
      <c r="E542" s="85"/>
      <c r="F542" s="85"/>
      <c r="G542" s="85"/>
      <c r="H542" s="113"/>
      <c r="P542" s="21" t="str">
        <f t="shared" si="645"/>
        <v>A</v>
      </c>
      <c r="Q542" s="85">
        <f t="shared" si="647"/>
        <v>0</v>
      </c>
      <c r="R542" s="85">
        <f t="shared" si="635"/>
        <v>0</v>
      </c>
      <c r="S542" s="85">
        <f t="shared" si="636"/>
        <v>0</v>
      </c>
      <c r="T542" s="85">
        <f t="shared" si="637"/>
        <v>0</v>
      </c>
      <c r="U542" s="85">
        <f t="shared" si="638"/>
        <v>0</v>
      </c>
      <c r="V542" s="85">
        <f t="shared" si="639"/>
        <v>0</v>
      </c>
      <c r="W542" s="33"/>
      <c r="X542" s="85">
        <f t="shared" si="646"/>
        <v>0</v>
      </c>
      <c r="Y542" s="85">
        <f t="shared" si="640"/>
        <v>0</v>
      </c>
      <c r="Z542" s="85">
        <f t="shared" si="641"/>
        <v>0</v>
      </c>
      <c r="AA542" s="85">
        <f t="shared" si="642"/>
        <v>0</v>
      </c>
      <c r="AB542" s="85">
        <f t="shared" si="643"/>
        <v>0</v>
      </c>
      <c r="AC542" s="85">
        <f t="shared" si="644"/>
        <v>0</v>
      </c>
    </row>
    <row r="543" spans="1:29" x14ac:dyDescent="0.3">
      <c r="A543" s="67"/>
      <c r="B543" s="85"/>
      <c r="C543" s="85"/>
      <c r="D543" s="85"/>
      <c r="E543" s="85"/>
      <c r="F543" s="85"/>
      <c r="G543" s="85"/>
      <c r="H543" s="113"/>
      <c r="P543" s="21" t="str">
        <f t="shared" si="645"/>
        <v>A</v>
      </c>
      <c r="Q543" s="85">
        <f t="shared" si="647"/>
        <v>0</v>
      </c>
      <c r="R543" s="85">
        <f t="shared" si="635"/>
        <v>0</v>
      </c>
      <c r="S543" s="85">
        <f t="shared" si="636"/>
        <v>0</v>
      </c>
      <c r="T543" s="85">
        <f t="shared" si="637"/>
        <v>0</v>
      </c>
      <c r="U543" s="85">
        <f t="shared" si="638"/>
        <v>0</v>
      </c>
      <c r="V543" s="85">
        <f t="shared" si="639"/>
        <v>0</v>
      </c>
      <c r="W543" s="33"/>
      <c r="X543" s="85">
        <f t="shared" si="646"/>
        <v>0</v>
      </c>
      <c r="Y543" s="85">
        <f t="shared" si="640"/>
        <v>0</v>
      </c>
      <c r="Z543" s="85">
        <f t="shared" si="641"/>
        <v>0</v>
      </c>
      <c r="AA543" s="85">
        <f t="shared" si="642"/>
        <v>0</v>
      </c>
      <c r="AB543" s="85">
        <f t="shared" si="643"/>
        <v>0</v>
      </c>
      <c r="AC543" s="85">
        <f t="shared" si="644"/>
        <v>0</v>
      </c>
    </row>
    <row r="544" spans="1:29" x14ac:dyDescent="0.3">
      <c r="A544" s="67"/>
      <c r="B544" s="85"/>
      <c r="C544" s="85"/>
      <c r="D544" s="85"/>
      <c r="E544" s="85"/>
      <c r="F544" s="85"/>
      <c r="G544" s="85"/>
      <c r="H544" s="113"/>
      <c r="P544" s="21" t="str">
        <f t="shared" si="645"/>
        <v>A</v>
      </c>
      <c r="Q544" s="85">
        <f t="shared" si="647"/>
        <v>0</v>
      </c>
      <c r="R544" s="85">
        <f t="shared" si="635"/>
        <v>0</v>
      </c>
      <c r="S544" s="85">
        <f t="shared" si="636"/>
        <v>0</v>
      </c>
      <c r="T544" s="85">
        <f t="shared" si="637"/>
        <v>0</v>
      </c>
      <c r="U544" s="85">
        <f t="shared" si="638"/>
        <v>0</v>
      </c>
      <c r="V544" s="85">
        <f t="shared" si="639"/>
        <v>0</v>
      </c>
      <c r="W544" s="33"/>
      <c r="X544" s="85">
        <f t="shared" si="646"/>
        <v>0</v>
      </c>
      <c r="Y544" s="85">
        <f t="shared" si="640"/>
        <v>0</v>
      </c>
      <c r="Z544" s="85">
        <f t="shared" si="641"/>
        <v>0</v>
      </c>
      <c r="AA544" s="85">
        <f t="shared" si="642"/>
        <v>0</v>
      </c>
      <c r="AB544" s="85">
        <f t="shared" si="643"/>
        <v>0</v>
      </c>
      <c r="AC544" s="85">
        <f t="shared" si="644"/>
        <v>0</v>
      </c>
    </row>
    <row r="545" spans="1:29" x14ac:dyDescent="0.3">
      <c r="A545" s="67"/>
      <c r="B545" s="85"/>
      <c r="C545" s="85"/>
      <c r="D545" s="85"/>
      <c r="E545" s="85"/>
      <c r="F545" s="85"/>
      <c r="G545" s="85"/>
      <c r="H545" s="113"/>
      <c r="P545" s="21" t="str">
        <f t="shared" si="645"/>
        <v>A</v>
      </c>
      <c r="Q545" s="85">
        <f t="shared" si="647"/>
        <v>0</v>
      </c>
      <c r="R545" s="85">
        <f t="shared" si="635"/>
        <v>0</v>
      </c>
      <c r="S545" s="85">
        <f t="shared" si="636"/>
        <v>0</v>
      </c>
      <c r="T545" s="85">
        <f t="shared" si="637"/>
        <v>0</v>
      </c>
      <c r="U545" s="85">
        <f t="shared" si="638"/>
        <v>0</v>
      </c>
      <c r="V545" s="85">
        <f t="shared" si="639"/>
        <v>0</v>
      </c>
      <c r="W545" s="33"/>
      <c r="X545" s="85">
        <f t="shared" si="646"/>
        <v>0</v>
      </c>
      <c r="Y545" s="85">
        <f t="shared" si="640"/>
        <v>0</v>
      </c>
      <c r="Z545" s="85">
        <f t="shared" si="641"/>
        <v>0</v>
      </c>
      <c r="AA545" s="85">
        <f t="shared" si="642"/>
        <v>0</v>
      </c>
      <c r="AB545" s="85">
        <f t="shared" si="643"/>
        <v>0</v>
      </c>
      <c r="AC545" s="85">
        <f t="shared" si="644"/>
        <v>0</v>
      </c>
    </row>
    <row r="546" spans="1:29" x14ac:dyDescent="0.3">
      <c r="A546" s="67"/>
      <c r="B546" s="85"/>
      <c r="C546" s="85"/>
      <c r="D546" s="85"/>
      <c r="E546" s="85"/>
      <c r="F546" s="85"/>
      <c r="G546" s="85"/>
      <c r="H546" s="113"/>
      <c r="P546" s="21" t="str">
        <f t="shared" si="645"/>
        <v>A</v>
      </c>
      <c r="Q546" s="85">
        <f t="shared" si="647"/>
        <v>0</v>
      </c>
      <c r="R546" s="85">
        <f t="shared" si="635"/>
        <v>0</v>
      </c>
      <c r="S546" s="85">
        <f t="shared" si="636"/>
        <v>0</v>
      </c>
      <c r="T546" s="85">
        <f t="shared" si="637"/>
        <v>0</v>
      </c>
      <c r="U546" s="85">
        <f t="shared" si="638"/>
        <v>0</v>
      </c>
      <c r="V546" s="85">
        <f t="shared" si="639"/>
        <v>0</v>
      </c>
      <c r="W546" s="33"/>
      <c r="X546" s="85">
        <f t="shared" si="646"/>
        <v>0</v>
      </c>
      <c r="Y546" s="85">
        <f t="shared" si="640"/>
        <v>0</v>
      </c>
      <c r="Z546" s="85">
        <f t="shared" si="641"/>
        <v>0</v>
      </c>
      <c r="AA546" s="85">
        <f t="shared" si="642"/>
        <v>0</v>
      </c>
      <c r="AB546" s="85">
        <f t="shared" si="643"/>
        <v>0</v>
      </c>
      <c r="AC546" s="85">
        <f t="shared" si="644"/>
        <v>0</v>
      </c>
    </row>
    <row r="547" spans="1:29" x14ac:dyDescent="0.3">
      <c r="A547" s="68"/>
      <c r="B547" s="87"/>
      <c r="C547" s="87"/>
      <c r="D547" s="87"/>
      <c r="E547" s="87"/>
      <c r="F547" s="87"/>
      <c r="G547" s="87"/>
      <c r="H547" s="114"/>
      <c r="I547" s="105">
        <f>Q547</f>
        <v>0</v>
      </c>
      <c r="J547" s="105">
        <f>R547</f>
        <v>0</v>
      </c>
      <c r="K547" s="105">
        <f t="shared" ref="K547" si="648">S547</f>
        <v>0</v>
      </c>
      <c r="L547" s="105">
        <f t="shared" ref="L547" si="649">T547</f>
        <v>0</v>
      </c>
      <c r="M547" s="105">
        <f t="shared" ref="M547" si="650">U547</f>
        <v>0</v>
      </c>
      <c r="N547" s="105">
        <f t="shared" ref="N547" si="651">V547</f>
        <v>0</v>
      </c>
      <c r="P547" s="21"/>
      <c r="Q547" s="106">
        <f t="shared" ref="Q547:V547" si="652">+SUM(Q531:Q546)</f>
        <v>0</v>
      </c>
      <c r="R547" s="106">
        <f t="shared" si="652"/>
        <v>0</v>
      </c>
      <c r="S547" s="106">
        <f t="shared" si="652"/>
        <v>0</v>
      </c>
      <c r="T547" s="106">
        <f t="shared" si="652"/>
        <v>0</v>
      </c>
      <c r="U547" s="106">
        <f t="shared" si="652"/>
        <v>0</v>
      </c>
      <c r="V547" s="106">
        <f t="shared" si="652"/>
        <v>0</v>
      </c>
      <c r="W547" s="33"/>
      <c r="X547" s="33"/>
      <c r="Y547" s="33"/>
      <c r="Z547" s="33"/>
      <c r="AA547" s="33"/>
      <c r="AB547" s="33"/>
      <c r="AC547" s="33"/>
    </row>
    <row r="549" spans="1:29" x14ac:dyDescent="0.3">
      <c r="A549" s="69"/>
      <c r="B549" s="69"/>
      <c r="C549" s="69"/>
      <c r="D549" s="97"/>
      <c r="E549" s="97"/>
      <c r="F549" s="69"/>
      <c r="G549" s="69"/>
      <c r="H549" s="82"/>
    </row>
    <row r="550" spans="1:29" x14ac:dyDescent="0.3">
      <c r="A550" s="94"/>
      <c r="B550" s="83"/>
      <c r="C550" s="95"/>
      <c r="D550" s="95"/>
      <c r="E550" s="33"/>
      <c r="F550" s="98"/>
      <c r="G550" s="96"/>
      <c r="H550" s="112"/>
    </row>
    <row r="551" spans="1:29" x14ac:dyDescent="0.3">
      <c r="A551" s="91"/>
      <c r="B551" s="92"/>
      <c r="C551" s="92"/>
      <c r="D551" s="92"/>
      <c r="E551" s="92"/>
      <c r="F551" s="92"/>
      <c r="G551" s="92"/>
      <c r="H551" s="92"/>
    </row>
    <row r="552" spans="1:29" x14ac:dyDescent="0.3">
      <c r="A552" s="68"/>
      <c r="B552" s="68"/>
      <c r="C552" s="68"/>
      <c r="D552" s="68"/>
      <c r="E552" s="68"/>
      <c r="F552" s="68"/>
      <c r="G552" s="68"/>
      <c r="H552" s="82"/>
      <c r="P552" s="21"/>
      <c r="Q552" s="106">
        <f>+SUM(Q553:Q568)</f>
        <v>0</v>
      </c>
      <c r="R552" s="106">
        <f t="shared" ref="R552" si="653">+SUM(R553:R568)</f>
        <v>0</v>
      </c>
      <c r="S552" s="106">
        <f t="shared" ref="S552" si="654">+SUM(S553:S568)</f>
        <v>0</v>
      </c>
      <c r="T552" s="106">
        <f t="shared" ref="T552" si="655">+SUM(T553:T568)</f>
        <v>0</v>
      </c>
      <c r="U552" s="106">
        <f t="shared" ref="U552" si="656">+SUM(U553:U568)</f>
        <v>0</v>
      </c>
      <c r="V552" s="106">
        <f t="shared" ref="V552" si="657">+SUM(V553:V568)</f>
        <v>0</v>
      </c>
      <c r="W552" s="33"/>
      <c r="X552" s="33"/>
      <c r="Y552" s="33"/>
      <c r="Z552" s="33"/>
      <c r="AA552" s="33"/>
      <c r="AB552" s="33"/>
      <c r="AC552" s="33"/>
    </row>
    <row r="553" spans="1:29" x14ac:dyDescent="0.3">
      <c r="A553" s="67"/>
      <c r="B553" s="85"/>
      <c r="C553" s="85"/>
      <c r="D553" s="85"/>
      <c r="E553" s="85"/>
      <c r="F553" s="85"/>
      <c r="G553" s="85"/>
      <c r="H553" s="113"/>
      <c r="I553" s="105">
        <f t="shared" ref="I553:N553" si="658">Q552</f>
        <v>0</v>
      </c>
      <c r="J553" s="105">
        <f t="shared" si="658"/>
        <v>0</v>
      </c>
      <c r="K553" s="105">
        <f t="shared" si="658"/>
        <v>0</v>
      </c>
      <c r="L553" s="105">
        <f t="shared" si="658"/>
        <v>0</v>
      </c>
      <c r="M553" s="105">
        <f t="shared" si="658"/>
        <v>0</v>
      </c>
      <c r="N553" s="105">
        <f t="shared" si="658"/>
        <v>0</v>
      </c>
      <c r="P553" s="21" t="str">
        <f>IF(A553&gt;=$B$550,"A","B")</f>
        <v>A</v>
      </c>
      <c r="Q553" s="85">
        <f t="shared" ref="Q553:Q557" si="659">IF($P553="B",B553,0)</f>
        <v>0</v>
      </c>
      <c r="R553" s="85">
        <f t="shared" ref="R553:R568" si="660">IF($P553="B",C553,0)</f>
        <v>0</v>
      </c>
      <c r="S553" s="85">
        <f t="shared" ref="S553:S568" si="661">IF($P553="B",D553,0)</f>
        <v>0</v>
      </c>
      <c r="T553" s="85">
        <f t="shared" ref="T553:T568" si="662">IF($P553="B",E553,0)</f>
        <v>0</v>
      </c>
      <c r="U553" s="85">
        <f t="shared" ref="U553:U568" si="663">IF($P553="B",F553,0)</f>
        <v>0</v>
      </c>
      <c r="V553" s="85">
        <f t="shared" ref="V553:V568" si="664">IF($P553="B",G553,0)</f>
        <v>0</v>
      </c>
      <c r="W553" s="33"/>
      <c r="X553" s="85">
        <f>IF($P553="A",B553,0)</f>
        <v>0</v>
      </c>
      <c r="Y553" s="85">
        <f t="shared" ref="Y553:Y568" si="665">IF($P553="A",C553,0)</f>
        <v>0</v>
      </c>
      <c r="Z553" s="85">
        <f t="shared" ref="Z553:Z568" si="666">IF($P553="A",D553,0)</f>
        <v>0</v>
      </c>
      <c r="AA553" s="85">
        <f t="shared" ref="AA553:AA568" si="667">IF($P553="A",E553,0)</f>
        <v>0</v>
      </c>
      <c r="AB553" s="85">
        <f t="shared" ref="AB553:AB568" si="668">IF($P553="A",F553,0)</f>
        <v>0</v>
      </c>
      <c r="AC553" s="85">
        <f t="shared" ref="AC553:AC568" si="669">IF($P553="A",G553,0)</f>
        <v>0</v>
      </c>
    </row>
    <row r="554" spans="1:29" x14ac:dyDescent="0.3">
      <c r="A554" s="67"/>
      <c r="B554" s="85"/>
      <c r="C554" s="85"/>
      <c r="D554" s="85"/>
      <c r="E554" s="85"/>
      <c r="F554" s="85"/>
      <c r="G554" s="85"/>
      <c r="H554" s="113"/>
      <c r="P554" s="21" t="str">
        <f t="shared" ref="P554:P568" si="670">IF(A554&gt;=$B$550,"A","B")</f>
        <v>A</v>
      </c>
      <c r="Q554" s="85">
        <f t="shared" si="659"/>
        <v>0</v>
      </c>
      <c r="R554" s="85">
        <f t="shared" si="660"/>
        <v>0</v>
      </c>
      <c r="S554" s="85">
        <f t="shared" si="661"/>
        <v>0</v>
      </c>
      <c r="T554" s="85">
        <f t="shared" si="662"/>
        <v>0</v>
      </c>
      <c r="U554" s="85">
        <f t="shared" si="663"/>
        <v>0</v>
      </c>
      <c r="V554" s="85">
        <f t="shared" si="664"/>
        <v>0</v>
      </c>
      <c r="W554" s="33"/>
      <c r="X554" s="85">
        <f t="shared" ref="X554:X568" si="671">IF($P554="A",B554,0)</f>
        <v>0</v>
      </c>
      <c r="Y554" s="85">
        <f t="shared" si="665"/>
        <v>0</v>
      </c>
      <c r="Z554" s="85">
        <f t="shared" si="666"/>
        <v>0</v>
      </c>
      <c r="AA554" s="85">
        <f t="shared" si="667"/>
        <v>0</v>
      </c>
      <c r="AB554" s="85">
        <f t="shared" si="668"/>
        <v>0</v>
      </c>
      <c r="AC554" s="85">
        <f t="shared" si="669"/>
        <v>0</v>
      </c>
    </row>
    <row r="555" spans="1:29" x14ac:dyDescent="0.3">
      <c r="A555" s="67"/>
      <c r="B555" s="85"/>
      <c r="C555" s="85"/>
      <c r="D555" s="85"/>
      <c r="E555" s="85"/>
      <c r="F555" s="85"/>
      <c r="G555" s="85"/>
      <c r="H555" s="113"/>
      <c r="P555" s="21" t="str">
        <f t="shared" si="670"/>
        <v>A</v>
      </c>
      <c r="Q555" s="85">
        <f t="shared" si="659"/>
        <v>0</v>
      </c>
      <c r="R555" s="85">
        <f t="shared" si="660"/>
        <v>0</v>
      </c>
      <c r="S555" s="85">
        <f t="shared" si="661"/>
        <v>0</v>
      </c>
      <c r="T555" s="85">
        <f t="shared" si="662"/>
        <v>0</v>
      </c>
      <c r="U555" s="85">
        <f t="shared" si="663"/>
        <v>0</v>
      </c>
      <c r="V555" s="85">
        <f t="shared" si="664"/>
        <v>0</v>
      </c>
      <c r="W555" s="33"/>
      <c r="X555" s="85">
        <f t="shared" si="671"/>
        <v>0</v>
      </c>
      <c r="Y555" s="85">
        <f t="shared" si="665"/>
        <v>0</v>
      </c>
      <c r="Z555" s="85">
        <f t="shared" si="666"/>
        <v>0</v>
      </c>
      <c r="AA555" s="85">
        <f t="shared" si="667"/>
        <v>0</v>
      </c>
      <c r="AB555" s="85">
        <f t="shared" si="668"/>
        <v>0</v>
      </c>
      <c r="AC555" s="85">
        <f t="shared" si="669"/>
        <v>0</v>
      </c>
    </row>
    <row r="556" spans="1:29" x14ac:dyDescent="0.3">
      <c r="A556" s="67"/>
      <c r="B556" s="85"/>
      <c r="C556" s="85"/>
      <c r="D556" s="85"/>
      <c r="E556" s="85"/>
      <c r="F556" s="85"/>
      <c r="G556" s="85"/>
      <c r="H556" s="113"/>
      <c r="P556" s="21" t="str">
        <f t="shared" si="670"/>
        <v>A</v>
      </c>
      <c r="Q556" s="85">
        <f t="shared" si="659"/>
        <v>0</v>
      </c>
      <c r="R556" s="85">
        <f t="shared" si="660"/>
        <v>0</v>
      </c>
      <c r="S556" s="85">
        <f t="shared" si="661"/>
        <v>0</v>
      </c>
      <c r="T556" s="85">
        <f t="shared" si="662"/>
        <v>0</v>
      </c>
      <c r="U556" s="85">
        <f t="shared" si="663"/>
        <v>0</v>
      </c>
      <c r="V556" s="85">
        <f t="shared" si="664"/>
        <v>0</v>
      </c>
      <c r="W556" s="33"/>
      <c r="X556" s="85">
        <f t="shared" si="671"/>
        <v>0</v>
      </c>
      <c r="Y556" s="85">
        <f t="shared" si="665"/>
        <v>0</v>
      </c>
      <c r="Z556" s="85">
        <f t="shared" si="666"/>
        <v>0</v>
      </c>
      <c r="AA556" s="85">
        <f t="shared" si="667"/>
        <v>0</v>
      </c>
      <c r="AB556" s="85">
        <f t="shared" si="668"/>
        <v>0</v>
      </c>
      <c r="AC556" s="85">
        <f t="shared" si="669"/>
        <v>0</v>
      </c>
    </row>
    <row r="557" spans="1:29" x14ac:dyDescent="0.3">
      <c r="A557" s="67"/>
      <c r="B557" s="85"/>
      <c r="C557" s="85"/>
      <c r="D557" s="85"/>
      <c r="E557" s="85"/>
      <c r="F557" s="85"/>
      <c r="G557" s="85"/>
      <c r="H557" s="113"/>
      <c r="P557" s="21" t="str">
        <f t="shared" si="670"/>
        <v>A</v>
      </c>
      <c r="Q557" s="85">
        <f t="shared" si="659"/>
        <v>0</v>
      </c>
      <c r="R557" s="85">
        <f t="shared" si="660"/>
        <v>0</v>
      </c>
      <c r="S557" s="85">
        <f t="shared" si="661"/>
        <v>0</v>
      </c>
      <c r="T557" s="85">
        <f t="shared" si="662"/>
        <v>0</v>
      </c>
      <c r="U557" s="85">
        <f t="shared" si="663"/>
        <v>0</v>
      </c>
      <c r="V557" s="85">
        <f t="shared" si="664"/>
        <v>0</v>
      </c>
      <c r="W557" s="33"/>
      <c r="X557" s="85">
        <f t="shared" si="671"/>
        <v>0</v>
      </c>
      <c r="Y557" s="85">
        <f t="shared" si="665"/>
        <v>0</v>
      </c>
      <c r="Z557" s="85">
        <f t="shared" si="666"/>
        <v>0</v>
      </c>
      <c r="AA557" s="85">
        <f t="shared" si="667"/>
        <v>0</v>
      </c>
      <c r="AB557" s="85">
        <f t="shared" si="668"/>
        <v>0</v>
      </c>
      <c r="AC557" s="85">
        <f t="shared" si="669"/>
        <v>0</v>
      </c>
    </row>
    <row r="558" spans="1:29" x14ac:dyDescent="0.3">
      <c r="A558" s="67"/>
      <c r="B558" s="85"/>
      <c r="C558" s="85"/>
      <c r="D558" s="85"/>
      <c r="E558" s="85"/>
      <c r="F558" s="85"/>
      <c r="G558" s="85"/>
      <c r="H558" s="113"/>
      <c r="P558" s="21" t="str">
        <f t="shared" si="670"/>
        <v>A</v>
      </c>
      <c r="Q558" s="85">
        <f>IF($P558="B",B558,0)</f>
        <v>0</v>
      </c>
      <c r="R558" s="85">
        <f t="shared" si="660"/>
        <v>0</v>
      </c>
      <c r="S558" s="85">
        <f t="shared" si="661"/>
        <v>0</v>
      </c>
      <c r="T558" s="85">
        <f t="shared" si="662"/>
        <v>0</v>
      </c>
      <c r="U558" s="85">
        <f t="shared" si="663"/>
        <v>0</v>
      </c>
      <c r="V558" s="85">
        <f t="shared" si="664"/>
        <v>0</v>
      </c>
      <c r="W558" s="33"/>
      <c r="X558" s="85">
        <f t="shared" si="671"/>
        <v>0</v>
      </c>
      <c r="Y558" s="85">
        <f t="shared" si="665"/>
        <v>0</v>
      </c>
      <c r="Z558" s="85">
        <f t="shared" si="666"/>
        <v>0</v>
      </c>
      <c r="AA558" s="85">
        <f t="shared" si="667"/>
        <v>0</v>
      </c>
      <c r="AB558" s="85">
        <f t="shared" si="668"/>
        <v>0</v>
      </c>
      <c r="AC558" s="85">
        <f t="shared" si="669"/>
        <v>0</v>
      </c>
    </row>
    <row r="559" spans="1:29" x14ac:dyDescent="0.3">
      <c r="A559" s="67"/>
      <c r="B559" s="85"/>
      <c r="C559" s="85"/>
      <c r="D559" s="85"/>
      <c r="E559" s="85"/>
      <c r="F559" s="85"/>
      <c r="G559" s="85"/>
      <c r="H559" s="113"/>
      <c r="P559" s="21" t="str">
        <f t="shared" si="670"/>
        <v>A</v>
      </c>
      <c r="Q559" s="85">
        <f t="shared" ref="Q559:Q568" si="672">IF($P559="B",B559,0)</f>
        <v>0</v>
      </c>
      <c r="R559" s="85">
        <f t="shared" si="660"/>
        <v>0</v>
      </c>
      <c r="S559" s="85">
        <f t="shared" si="661"/>
        <v>0</v>
      </c>
      <c r="T559" s="85">
        <f t="shared" si="662"/>
        <v>0</v>
      </c>
      <c r="U559" s="85">
        <f t="shared" si="663"/>
        <v>0</v>
      </c>
      <c r="V559" s="85">
        <f t="shared" si="664"/>
        <v>0</v>
      </c>
      <c r="W559" s="33"/>
      <c r="X559" s="85">
        <f t="shared" si="671"/>
        <v>0</v>
      </c>
      <c r="Y559" s="85">
        <f t="shared" si="665"/>
        <v>0</v>
      </c>
      <c r="Z559" s="85">
        <f t="shared" si="666"/>
        <v>0</v>
      </c>
      <c r="AA559" s="85">
        <f t="shared" si="667"/>
        <v>0</v>
      </c>
      <c r="AB559" s="85">
        <f t="shared" si="668"/>
        <v>0</v>
      </c>
      <c r="AC559" s="85">
        <f t="shared" si="669"/>
        <v>0</v>
      </c>
    </row>
    <row r="560" spans="1:29" x14ac:dyDescent="0.3">
      <c r="A560" s="67"/>
      <c r="B560" s="85"/>
      <c r="C560" s="85"/>
      <c r="D560" s="85"/>
      <c r="E560" s="85"/>
      <c r="F560" s="85"/>
      <c r="G560" s="85"/>
      <c r="H560" s="113"/>
      <c r="P560" s="21" t="str">
        <f t="shared" si="670"/>
        <v>A</v>
      </c>
      <c r="Q560" s="85">
        <f t="shared" si="672"/>
        <v>0</v>
      </c>
      <c r="R560" s="85">
        <f t="shared" si="660"/>
        <v>0</v>
      </c>
      <c r="S560" s="85">
        <f t="shared" si="661"/>
        <v>0</v>
      </c>
      <c r="T560" s="85">
        <f t="shared" si="662"/>
        <v>0</v>
      </c>
      <c r="U560" s="85">
        <f t="shared" si="663"/>
        <v>0</v>
      </c>
      <c r="V560" s="85">
        <f t="shared" si="664"/>
        <v>0</v>
      </c>
      <c r="W560" s="33"/>
      <c r="X560" s="85">
        <f t="shared" si="671"/>
        <v>0</v>
      </c>
      <c r="Y560" s="85">
        <f t="shared" si="665"/>
        <v>0</v>
      </c>
      <c r="Z560" s="85">
        <f t="shared" si="666"/>
        <v>0</v>
      </c>
      <c r="AA560" s="85">
        <f t="shared" si="667"/>
        <v>0</v>
      </c>
      <c r="AB560" s="85">
        <f t="shared" si="668"/>
        <v>0</v>
      </c>
      <c r="AC560" s="85">
        <f t="shared" si="669"/>
        <v>0</v>
      </c>
    </row>
    <row r="561" spans="1:29" x14ac:dyDescent="0.3">
      <c r="A561" s="67"/>
      <c r="B561" s="85"/>
      <c r="C561" s="85"/>
      <c r="D561" s="85"/>
      <c r="E561" s="85"/>
      <c r="F561" s="85"/>
      <c r="G561" s="85"/>
      <c r="H561" s="113"/>
      <c r="P561" s="21" t="str">
        <f t="shared" si="670"/>
        <v>A</v>
      </c>
      <c r="Q561" s="85">
        <f t="shared" si="672"/>
        <v>0</v>
      </c>
      <c r="R561" s="85">
        <f t="shared" si="660"/>
        <v>0</v>
      </c>
      <c r="S561" s="85">
        <f t="shared" si="661"/>
        <v>0</v>
      </c>
      <c r="T561" s="85">
        <f t="shared" si="662"/>
        <v>0</v>
      </c>
      <c r="U561" s="85">
        <f t="shared" si="663"/>
        <v>0</v>
      </c>
      <c r="V561" s="85">
        <f t="shared" si="664"/>
        <v>0</v>
      </c>
      <c r="W561" s="33"/>
      <c r="X561" s="85">
        <f t="shared" si="671"/>
        <v>0</v>
      </c>
      <c r="Y561" s="85">
        <f t="shared" si="665"/>
        <v>0</v>
      </c>
      <c r="Z561" s="85">
        <f t="shared" si="666"/>
        <v>0</v>
      </c>
      <c r="AA561" s="85">
        <f t="shared" si="667"/>
        <v>0</v>
      </c>
      <c r="AB561" s="85">
        <f t="shared" si="668"/>
        <v>0</v>
      </c>
      <c r="AC561" s="85">
        <f t="shared" si="669"/>
        <v>0</v>
      </c>
    </row>
    <row r="562" spans="1:29" x14ac:dyDescent="0.3">
      <c r="A562" s="67"/>
      <c r="B562" s="85"/>
      <c r="C562" s="85"/>
      <c r="D562" s="85"/>
      <c r="E562" s="85"/>
      <c r="F562" s="85"/>
      <c r="G562" s="85"/>
      <c r="H562" s="113"/>
      <c r="P562" s="21" t="str">
        <f t="shared" si="670"/>
        <v>A</v>
      </c>
      <c r="Q562" s="85">
        <f t="shared" si="672"/>
        <v>0</v>
      </c>
      <c r="R562" s="85">
        <f t="shared" si="660"/>
        <v>0</v>
      </c>
      <c r="S562" s="85">
        <f t="shared" si="661"/>
        <v>0</v>
      </c>
      <c r="T562" s="85">
        <f t="shared" si="662"/>
        <v>0</v>
      </c>
      <c r="U562" s="85">
        <f t="shared" si="663"/>
        <v>0</v>
      </c>
      <c r="V562" s="85">
        <f t="shared" si="664"/>
        <v>0</v>
      </c>
      <c r="W562" s="33"/>
      <c r="X562" s="85">
        <f t="shared" si="671"/>
        <v>0</v>
      </c>
      <c r="Y562" s="85">
        <f t="shared" si="665"/>
        <v>0</v>
      </c>
      <c r="Z562" s="85">
        <f t="shared" si="666"/>
        <v>0</v>
      </c>
      <c r="AA562" s="85">
        <f t="shared" si="667"/>
        <v>0</v>
      </c>
      <c r="AB562" s="85">
        <f t="shared" si="668"/>
        <v>0</v>
      </c>
      <c r="AC562" s="85">
        <f t="shared" si="669"/>
        <v>0</v>
      </c>
    </row>
    <row r="563" spans="1:29" x14ac:dyDescent="0.3">
      <c r="A563" s="67"/>
      <c r="B563" s="85"/>
      <c r="C563" s="85"/>
      <c r="D563" s="85"/>
      <c r="E563" s="85"/>
      <c r="F563" s="85"/>
      <c r="G563" s="85"/>
      <c r="H563" s="113"/>
      <c r="P563" s="21" t="str">
        <f t="shared" si="670"/>
        <v>A</v>
      </c>
      <c r="Q563" s="85">
        <f t="shared" si="672"/>
        <v>0</v>
      </c>
      <c r="R563" s="85">
        <f t="shared" si="660"/>
        <v>0</v>
      </c>
      <c r="S563" s="85">
        <f t="shared" si="661"/>
        <v>0</v>
      </c>
      <c r="T563" s="85">
        <f t="shared" si="662"/>
        <v>0</v>
      </c>
      <c r="U563" s="85">
        <f t="shared" si="663"/>
        <v>0</v>
      </c>
      <c r="V563" s="85">
        <f t="shared" si="664"/>
        <v>0</v>
      </c>
      <c r="W563" s="33"/>
      <c r="X563" s="85">
        <f t="shared" si="671"/>
        <v>0</v>
      </c>
      <c r="Y563" s="85">
        <f t="shared" si="665"/>
        <v>0</v>
      </c>
      <c r="Z563" s="85">
        <f t="shared" si="666"/>
        <v>0</v>
      </c>
      <c r="AA563" s="85">
        <f t="shared" si="667"/>
        <v>0</v>
      </c>
      <c r="AB563" s="85">
        <f t="shared" si="668"/>
        <v>0</v>
      </c>
      <c r="AC563" s="85">
        <f t="shared" si="669"/>
        <v>0</v>
      </c>
    </row>
    <row r="564" spans="1:29" x14ac:dyDescent="0.3">
      <c r="A564" s="67"/>
      <c r="B564" s="85"/>
      <c r="C564" s="85"/>
      <c r="D564" s="85"/>
      <c r="E564" s="85"/>
      <c r="F564" s="85"/>
      <c r="G564" s="85"/>
      <c r="H564" s="113"/>
      <c r="P564" s="21" t="str">
        <f t="shared" si="670"/>
        <v>A</v>
      </c>
      <c r="Q564" s="85">
        <f t="shared" si="672"/>
        <v>0</v>
      </c>
      <c r="R564" s="85">
        <f t="shared" si="660"/>
        <v>0</v>
      </c>
      <c r="S564" s="85">
        <f t="shared" si="661"/>
        <v>0</v>
      </c>
      <c r="T564" s="85">
        <f t="shared" si="662"/>
        <v>0</v>
      </c>
      <c r="U564" s="85">
        <f t="shared" si="663"/>
        <v>0</v>
      </c>
      <c r="V564" s="85">
        <f t="shared" si="664"/>
        <v>0</v>
      </c>
      <c r="W564" s="33"/>
      <c r="X564" s="85">
        <f t="shared" si="671"/>
        <v>0</v>
      </c>
      <c r="Y564" s="85">
        <f t="shared" si="665"/>
        <v>0</v>
      </c>
      <c r="Z564" s="85">
        <f t="shared" si="666"/>
        <v>0</v>
      </c>
      <c r="AA564" s="85">
        <f t="shared" si="667"/>
        <v>0</v>
      </c>
      <c r="AB564" s="85">
        <f t="shared" si="668"/>
        <v>0</v>
      </c>
      <c r="AC564" s="85">
        <f t="shared" si="669"/>
        <v>0</v>
      </c>
    </row>
    <row r="565" spans="1:29" x14ac:dyDescent="0.3">
      <c r="A565" s="67"/>
      <c r="B565" s="85"/>
      <c r="C565" s="85"/>
      <c r="D565" s="85"/>
      <c r="E565" s="85"/>
      <c r="F565" s="85"/>
      <c r="G565" s="85"/>
      <c r="H565" s="113"/>
      <c r="P565" s="21" t="str">
        <f t="shared" si="670"/>
        <v>A</v>
      </c>
      <c r="Q565" s="85">
        <f t="shared" si="672"/>
        <v>0</v>
      </c>
      <c r="R565" s="85">
        <f t="shared" si="660"/>
        <v>0</v>
      </c>
      <c r="S565" s="85">
        <f t="shared" si="661"/>
        <v>0</v>
      </c>
      <c r="T565" s="85">
        <f t="shared" si="662"/>
        <v>0</v>
      </c>
      <c r="U565" s="85">
        <f t="shared" si="663"/>
        <v>0</v>
      </c>
      <c r="V565" s="85">
        <f t="shared" si="664"/>
        <v>0</v>
      </c>
      <c r="W565" s="33"/>
      <c r="X565" s="85">
        <f t="shared" si="671"/>
        <v>0</v>
      </c>
      <c r="Y565" s="85">
        <f t="shared" si="665"/>
        <v>0</v>
      </c>
      <c r="Z565" s="85">
        <f t="shared" si="666"/>
        <v>0</v>
      </c>
      <c r="AA565" s="85">
        <f t="shared" si="667"/>
        <v>0</v>
      </c>
      <c r="AB565" s="85">
        <f t="shared" si="668"/>
        <v>0</v>
      </c>
      <c r="AC565" s="85">
        <f t="shared" si="669"/>
        <v>0</v>
      </c>
    </row>
    <row r="566" spans="1:29" x14ac:dyDescent="0.3">
      <c r="A566" s="67"/>
      <c r="B566" s="85"/>
      <c r="C566" s="85"/>
      <c r="D566" s="85"/>
      <c r="E566" s="85"/>
      <c r="F566" s="85"/>
      <c r="G566" s="85"/>
      <c r="H566" s="113"/>
      <c r="P566" s="21" t="str">
        <f t="shared" si="670"/>
        <v>A</v>
      </c>
      <c r="Q566" s="85">
        <f t="shared" si="672"/>
        <v>0</v>
      </c>
      <c r="R566" s="85">
        <f t="shared" si="660"/>
        <v>0</v>
      </c>
      <c r="S566" s="85">
        <f t="shared" si="661"/>
        <v>0</v>
      </c>
      <c r="T566" s="85">
        <f t="shared" si="662"/>
        <v>0</v>
      </c>
      <c r="U566" s="85">
        <f t="shared" si="663"/>
        <v>0</v>
      </c>
      <c r="V566" s="85">
        <f t="shared" si="664"/>
        <v>0</v>
      </c>
      <c r="W566" s="33"/>
      <c r="X566" s="85">
        <f t="shared" si="671"/>
        <v>0</v>
      </c>
      <c r="Y566" s="85">
        <f t="shared" si="665"/>
        <v>0</v>
      </c>
      <c r="Z566" s="85">
        <f t="shared" si="666"/>
        <v>0</v>
      </c>
      <c r="AA566" s="85">
        <f t="shared" si="667"/>
        <v>0</v>
      </c>
      <c r="AB566" s="85">
        <f t="shared" si="668"/>
        <v>0</v>
      </c>
      <c r="AC566" s="85">
        <f t="shared" si="669"/>
        <v>0</v>
      </c>
    </row>
    <row r="567" spans="1:29" x14ac:dyDescent="0.3">
      <c r="A567" s="67"/>
      <c r="B567" s="85"/>
      <c r="C567" s="85"/>
      <c r="D567" s="85"/>
      <c r="E567" s="85"/>
      <c r="F567" s="85"/>
      <c r="G567" s="85"/>
      <c r="H567" s="113"/>
      <c r="P567" s="21" t="str">
        <f t="shared" si="670"/>
        <v>A</v>
      </c>
      <c r="Q567" s="85">
        <f t="shared" si="672"/>
        <v>0</v>
      </c>
      <c r="R567" s="85">
        <f t="shared" si="660"/>
        <v>0</v>
      </c>
      <c r="S567" s="85">
        <f t="shared" si="661"/>
        <v>0</v>
      </c>
      <c r="T567" s="85">
        <f t="shared" si="662"/>
        <v>0</v>
      </c>
      <c r="U567" s="85">
        <f t="shared" si="663"/>
        <v>0</v>
      </c>
      <c r="V567" s="85">
        <f t="shared" si="664"/>
        <v>0</v>
      </c>
      <c r="W567" s="33"/>
      <c r="X567" s="85">
        <f t="shared" si="671"/>
        <v>0</v>
      </c>
      <c r="Y567" s="85">
        <f t="shared" si="665"/>
        <v>0</v>
      </c>
      <c r="Z567" s="85">
        <f t="shared" si="666"/>
        <v>0</v>
      </c>
      <c r="AA567" s="85">
        <f t="shared" si="667"/>
        <v>0</v>
      </c>
      <c r="AB567" s="85">
        <f t="shared" si="668"/>
        <v>0</v>
      </c>
      <c r="AC567" s="85">
        <f t="shared" si="669"/>
        <v>0</v>
      </c>
    </row>
    <row r="568" spans="1:29" x14ac:dyDescent="0.3">
      <c r="A568" s="67"/>
      <c r="B568" s="85"/>
      <c r="C568" s="85"/>
      <c r="D568" s="85"/>
      <c r="E568" s="85"/>
      <c r="F568" s="85"/>
      <c r="G568" s="85"/>
      <c r="H568" s="113"/>
      <c r="P568" s="21" t="str">
        <f t="shared" si="670"/>
        <v>A</v>
      </c>
      <c r="Q568" s="85">
        <f t="shared" si="672"/>
        <v>0</v>
      </c>
      <c r="R568" s="85">
        <f t="shared" si="660"/>
        <v>0</v>
      </c>
      <c r="S568" s="85">
        <f t="shared" si="661"/>
        <v>0</v>
      </c>
      <c r="T568" s="85">
        <f t="shared" si="662"/>
        <v>0</v>
      </c>
      <c r="U568" s="85">
        <f t="shared" si="663"/>
        <v>0</v>
      </c>
      <c r="V568" s="85">
        <f t="shared" si="664"/>
        <v>0</v>
      </c>
      <c r="W568" s="33"/>
      <c r="X568" s="85">
        <f t="shared" si="671"/>
        <v>0</v>
      </c>
      <c r="Y568" s="85">
        <f t="shared" si="665"/>
        <v>0</v>
      </c>
      <c r="Z568" s="85">
        <f t="shared" si="666"/>
        <v>0</v>
      </c>
      <c r="AA568" s="85">
        <f t="shared" si="667"/>
        <v>0</v>
      </c>
      <c r="AB568" s="85">
        <f t="shared" si="668"/>
        <v>0</v>
      </c>
      <c r="AC568" s="85">
        <f t="shared" si="669"/>
        <v>0</v>
      </c>
    </row>
    <row r="569" spans="1:29" x14ac:dyDescent="0.3">
      <c r="A569" s="68"/>
      <c r="B569" s="86"/>
      <c r="C569" s="86"/>
      <c r="D569" s="86"/>
      <c r="E569" s="86"/>
      <c r="F569" s="86"/>
      <c r="G569" s="86"/>
      <c r="H569" s="89"/>
      <c r="I569" s="105">
        <f>X569</f>
        <v>0</v>
      </c>
      <c r="J569" s="105">
        <f>Y569</f>
        <v>0</v>
      </c>
      <c r="K569" s="105">
        <f>Z569</f>
        <v>0</v>
      </c>
      <c r="L569" s="105">
        <f>AA569</f>
        <v>0</v>
      </c>
      <c r="M569" s="105">
        <f t="shared" ref="M569" si="673">AB569</f>
        <v>0</v>
      </c>
      <c r="N569" s="105">
        <f t="shared" ref="N569" si="674">AC569</f>
        <v>0</v>
      </c>
      <c r="P569" s="21"/>
      <c r="Q569" s="33"/>
      <c r="R569" s="33"/>
      <c r="S569" s="33"/>
      <c r="T569" s="33"/>
      <c r="U569" s="33"/>
      <c r="V569" s="33"/>
      <c r="W569" s="33"/>
      <c r="X569" s="106">
        <f>SUM(X553:X568)</f>
        <v>0</v>
      </c>
      <c r="Y569" s="106">
        <f t="shared" ref="Y569" si="675">SUM(Y553:Y568)</f>
        <v>0</v>
      </c>
      <c r="Z569" s="106">
        <f t="shared" ref="Z569" si="676">SUM(Z553:Z568)</f>
        <v>0</v>
      </c>
      <c r="AA569" s="106">
        <f t="shared" ref="AA569" si="677">SUM(AA553:AA568)</f>
        <v>0</v>
      </c>
      <c r="AB569" s="106">
        <f t="shared" ref="AB569" si="678">SUM(AB553:AB568)</f>
        <v>0</v>
      </c>
      <c r="AC569" s="106">
        <f t="shared" ref="AC569" si="679">SUM(AC553:AC568)</f>
        <v>0</v>
      </c>
    </row>
    <row r="570" spans="1:29" x14ac:dyDescent="0.3">
      <c r="A570" s="82"/>
      <c r="B570" s="89"/>
      <c r="C570" s="89"/>
      <c r="D570" s="89"/>
      <c r="E570" s="89"/>
      <c r="F570" s="89"/>
      <c r="G570" s="89"/>
      <c r="H570" s="89"/>
      <c r="P570" s="21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</row>
    <row r="571" spans="1:29" x14ac:dyDescent="0.3">
      <c r="A571" s="92"/>
      <c r="B571" s="92"/>
      <c r="C571" s="92"/>
      <c r="D571" s="92"/>
      <c r="E571" s="92"/>
      <c r="F571" s="92"/>
      <c r="G571" s="92"/>
      <c r="H571" s="92"/>
      <c r="P571" s="21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</row>
    <row r="572" spans="1:29" x14ac:dyDescent="0.3">
      <c r="A572" s="68"/>
      <c r="B572" s="68"/>
      <c r="C572" s="68"/>
      <c r="D572" s="68"/>
      <c r="E572" s="68"/>
      <c r="F572" s="68"/>
      <c r="G572" s="68"/>
      <c r="H572" s="82"/>
      <c r="P572" s="21"/>
      <c r="Q572" s="33"/>
      <c r="R572" s="33"/>
      <c r="S572" s="33"/>
      <c r="T572" s="33"/>
      <c r="U572" s="33"/>
      <c r="V572" s="33"/>
      <c r="W572" s="33"/>
      <c r="X572" s="106">
        <f t="shared" ref="X572:AC572" si="680">SUM(X573:X588)</f>
        <v>0</v>
      </c>
      <c r="Y572" s="106">
        <f t="shared" si="680"/>
        <v>0</v>
      </c>
      <c r="Z572" s="106">
        <f t="shared" si="680"/>
        <v>0</v>
      </c>
      <c r="AA572" s="106">
        <f t="shared" si="680"/>
        <v>0</v>
      </c>
      <c r="AB572" s="106">
        <f t="shared" si="680"/>
        <v>0</v>
      </c>
      <c r="AC572" s="106">
        <f t="shared" si="680"/>
        <v>0</v>
      </c>
    </row>
    <row r="573" spans="1:29" x14ac:dyDescent="0.3">
      <c r="A573" s="67"/>
      <c r="B573" s="85"/>
      <c r="C573" s="85"/>
      <c r="D573" s="85"/>
      <c r="E573" s="85"/>
      <c r="F573" s="85"/>
      <c r="G573" s="85"/>
      <c r="H573" s="113"/>
      <c r="I573" s="105">
        <f>X572</f>
        <v>0</v>
      </c>
      <c r="J573" s="105">
        <f>Y572</f>
        <v>0</v>
      </c>
      <c r="K573" s="105">
        <f t="shared" ref="K573" si="681">Z572</f>
        <v>0</v>
      </c>
      <c r="L573" s="105">
        <f t="shared" ref="L573" si="682">AA572</f>
        <v>0</v>
      </c>
      <c r="M573" s="105">
        <f t="shared" ref="M573" si="683">AB572</f>
        <v>0</v>
      </c>
      <c r="N573" s="105">
        <f t="shared" ref="N573" si="684">AC572</f>
        <v>0</v>
      </c>
      <c r="P573" s="21" t="str">
        <f>IF(A573&lt;=$B$550,"A","B")</f>
        <v>A</v>
      </c>
      <c r="Q573" s="85">
        <f t="shared" ref="Q573:Q577" si="685">IF($P573="B",B573,0)</f>
        <v>0</v>
      </c>
      <c r="R573" s="85">
        <f t="shared" ref="R573:R588" si="686">IF($P573="B",C573,0)</f>
        <v>0</v>
      </c>
      <c r="S573" s="85">
        <f t="shared" ref="S573:S588" si="687">IF($P573="B",D573,0)</f>
        <v>0</v>
      </c>
      <c r="T573" s="85">
        <f t="shared" ref="T573:T588" si="688">IF($P573="B",E573,0)</f>
        <v>0</v>
      </c>
      <c r="U573" s="85">
        <f t="shared" ref="U573:U588" si="689">IF($P573="B",F573,0)</f>
        <v>0</v>
      </c>
      <c r="V573" s="85">
        <f t="shared" ref="V573:V588" si="690">IF($P573="B",G573,0)</f>
        <v>0</v>
      </c>
      <c r="W573" s="33"/>
      <c r="X573" s="85">
        <f>IF($P573="A",B573,0)</f>
        <v>0</v>
      </c>
      <c r="Y573" s="85">
        <f t="shared" ref="Y573:Y588" si="691">IF($P573="A",C573,0)</f>
        <v>0</v>
      </c>
      <c r="Z573" s="85">
        <f t="shared" ref="Z573:Z588" si="692">IF($P573="A",D573,0)</f>
        <v>0</v>
      </c>
      <c r="AA573" s="85">
        <f t="shared" ref="AA573:AA588" si="693">IF($P573="A",E573,0)</f>
        <v>0</v>
      </c>
      <c r="AB573" s="85">
        <f t="shared" ref="AB573:AB588" si="694">IF($P573="A",F573,0)</f>
        <v>0</v>
      </c>
      <c r="AC573" s="85">
        <f t="shared" ref="AC573:AC588" si="695">IF($P573="A",G573,0)</f>
        <v>0</v>
      </c>
    </row>
    <row r="574" spans="1:29" x14ac:dyDescent="0.3">
      <c r="A574" s="67"/>
      <c r="B574" s="85"/>
      <c r="C574" s="85"/>
      <c r="D574" s="85"/>
      <c r="E574" s="85"/>
      <c r="F574" s="85"/>
      <c r="G574" s="85"/>
      <c r="H574" s="113"/>
      <c r="P574" s="21" t="str">
        <f t="shared" ref="P574:P588" si="696">IF(A574&lt;=$B$550,"A","B")</f>
        <v>A</v>
      </c>
      <c r="Q574" s="85">
        <f t="shared" si="685"/>
        <v>0</v>
      </c>
      <c r="R574" s="85">
        <f t="shared" si="686"/>
        <v>0</v>
      </c>
      <c r="S574" s="85">
        <f t="shared" si="687"/>
        <v>0</v>
      </c>
      <c r="T574" s="85">
        <f t="shared" si="688"/>
        <v>0</v>
      </c>
      <c r="U574" s="85">
        <f t="shared" si="689"/>
        <v>0</v>
      </c>
      <c r="V574" s="85">
        <f t="shared" si="690"/>
        <v>0</v>
      </c>
      <c r="W574" s="33"/>
      <c r="X574" s="85">
        <f t="shared" ref="X574:X588" si="697">IF($P574="A",B574,0)</f>
        <v>0</v>
      </c>
      <c r="Y574" s="85">
        <f t="shared" si="691"/>
        <v>0</v>
      </c>
      <c r="Z574" s="85">
        <f t="shared" si="692"/>
        <v>0</v>
      </c>
      <c r="AA574" s="85">
        <f t="shared" si="693"/>
        <v>0</v>
      </c>
      <c r="AB574" s="85">
        <f t="shared" si="694"/>
        <v>0</v>
      </c>
      <c r="AC574" s="85">
        <f t="shared" si="695"/>
        <v>0</v>
      </c>
    </row>
    <row r="575" spans="1:29" x14ac:dyDescent="0.3">
      <c r="A575" s="67"/>
      <c r="B575" s="85"/>
      <c r="C575" s="85"/>
      <c r="D575" s="85"/>
      <c r="E575" s="85"/>
      <c r="F575" s="85"/>
      <c r="G575" s="85"/>
      <c r="H575" s="113"/>
      <c r="P575" s="21" t="str">
        <f t="shared" si="696"/>
        <v>A</v>
      </c>
      <c r="Q575" s="85">
        <f t="shared" si="685"/>
        <v>0</v>
      </c>
      <c r="R575" s="85">
        <f t="shared" si="686"/>
        <v>0</v>
      </c>
      <c r="S575" s="85">
        <f t="shared" si="687"/>
        <v>0</v>
      </c>
      <c r="T575" s="85">
        <f t="shared" si="688"/>
        <v>0</v>
      </c>
      <c r="U575" s="85">
        <f t="shared" si="689"/>
        <v>0</v>
      </c>
      <c r="V575" s="85">
        <f t="shared" si="690"/>
        <v>0</v>
      </c>
      <c r="W575" s="33"/>
      <c r="X575" s="85">
        <f t="shared" si="697"/>
        <v>0</v>
      </c>
      <c r="Y575" s="85">
        <f t="shared" si="691"/>
        <v>0</v>
      </c>
      <c r="Z575" s="85">
        <f t="shared" si="692"/>
        <v>0</v>
      </c>
      <c r="AA575" s="85">
        <f t="shared" si="693"/>
        <v>0</v>
      </c>
      <c r="AB575" s="85">
        <f t="shared" si="694"/>
        <v>0</v>
      </c>
      <c r="AC575" s="85">
        <f t="shared" si="695"/>
        <v>0</v>
      </c>
    </row>
    <row r="576" spans="1:29" x14ac:dyDescent="0.3">
      <c r="A576" s="67"/>
      <c r="B576" s="85"/>
      <c r="C576" s="85"/>
      <c r="D576" s="85"/>
      <c r="E576" s="85"/>
      <c r="F576" s="85"/>
      <c r="G576" s="85"/>
      <c r="H576" s="113"/>
      <c r="P576" s="21" t="str">
        <f t="shared" si="696"/>
        <v>A</v>
      </c>
      <c r="Q576" s="85">
        <f t="shared" si="685"/>
        <v>0</v>
      </c>
      <c r="R576" s="85">
        <f t="shared" si="686"/>
        <v>0</v>
      </c>
      <c r="S576" s="85">
        <f t="shared" si="687"/>
        <v>0</v>
      </c>
      <c r="T576" s="85">
        <f t="shared" si="688"/>
        <v>0</v>
      </c>
      <c r="U576" s="85">
        <f t="shared" si="689"/>
        <v>0</v>
      </c>
      <c r="V576" s="85">
        <f t="shared" si="690"/>
        <v>0</v>
      </c>
      <c r="W576" s="33"/>
      <c r="X576" s="85">
        <f t="shared" si="697"/>
        <v>0</v>
      </c>
      <c r="Y576" s="85">
        <f t="shared" si="691"/>
        <v>0</v>
      </c>
      <c r="Z576" s="85">
        <f t="shared" si="692"/>
        <v>0</v>
      </c>
      <c r="AA576" s="85">
        <f t="shared" si="693"/>
        <v>0</v>
      </c>
      <c r="AB576" s="85">
        <f t="shared" si="694"/>
        <v>0</v>
      </c>
      <c r="AC576" s="85">
        <f t="shared" si="695"/>
        <v>0</v>
      </c>
    </row>
    <row r="577" spans="1:29" x14ac:dyDescent="0.3">
      <c r="A577" s="67"/>
      <c r="B577" s="85"/>
      <c r="C577" s="85"/>
      <c r="D577" s="85"/>
      <c r="E577" s="85"/>
      <c r="F577" s="85"/>
      <c r="G577" s="85"/>
      <c r="H577" s="113"/>
      <c r="P577" s="21" t="str">
        <f t="shared" si="696"/>
        <v>A</v>
      </c>
      <c r="Q577" s="85">
        <f t="shared" si="685"/>
        <v>0</v>
      </c>
      <c r="R577" s="85">
        <f t="shared" si="686"/>
        <v>0</v>
      </c>
      <c r="S577" s="85">
        <f t="shared" si="687"/>
        <v>0</v>
      </c>
      <c r="T577" s="85">
        <f t="shared" si="688"/>
        <v>0</v>
      </c>
      <c r="U577" s="85">
        <f t="shared" si="689"/>
        <v>0</v>
      </c>
      <c r="V577" s="85">
        <f t="shared" si="690"/>
        <v>0</v>
      </c>
      <c r="W577" s="33"/>
      <c r="X577" s="85">
        <f t="shared" si="697"/>
        <v>0</v>
      </c>
      <c r="Y577" s="85">
        <f t="shared" si="691"/>
        <v>0</v>
      </c>
      <c r="Z577" s="85">
        <f t="shared" si="692"/>
        <v>0</v>
      </c>
      <c r="AA577" s="85">
        <f t="shared" si="693"/>
        <v>0</v>
      </c>
      <c r="AB577" s="85">
        <f t="shared" si="694"/>
        <v>0</v>
      </c>
      <c r="AC577" s="85">
        <f t="shared" si="695"/>
        <v>0</v>
      </c>
    </row>
    <row r="578" spans="1:29" x14ac:dyDescent="0.3">
      <c r="A578" s="67"/>
      <c r="B578" s="85"/>
      <c r="C578" s="85"/>
      <c r="D578" s="85"/>
      <c r="E578" s="85"/>
      <c r="F578" s="85"/>
      <c r="G578" s="85"/>
      <c r="H578" s="113"/>
      <c r="P578" s="21" t="str">
        <f t="shared" si="696"/>
        <v>A</v>
      </c>
      <c r="Q578" s="85">
        <f>IF($P578="B",B578,0)</f>
        <v>0</v>
      </c>
      <c r="R578" s="85">
        <f t="shared" si="686"/>
        <v>0</v>
      </c>
      <c r="S578" s="85">
        <f t="shared" si="687"/>
        <v>0</v>
      </c>
      <c r="T578" s="85">
        <f t="shared" si="688"/>
        <v>0</v>
      </c>
      <c r="U578" s="85">
        <f t="shared" si="689"/>
        <v>0</v>
      </c>
      <c r="V578" s="85">
        <f t="shared" si="690"/>
        <v>0</v>
      </c>
      <c r="W578" s="33"/>
      <c r="X578" s="85">
        <f t="shared" si="697"/>
        <v>0</v>
      </c>
      <c r="Y578" s="85">
        <f t="shared" si="691"/>
        <v>0</v>
      </c>
      <c r="Z578" s="85">
        <f t="shared" si="692"/>
        <v>0</v>
      </c>
      <c r="AA578" s="85">
        <f t="shared" si="693"/>
        <v>0</v>
      </c>
      <c r="AB578" s="85">
        <f t="shared" si="694"/>
        <v>0</v>
      </c>
      <c r="AC578" s="85">
        <f t="shared" si="695"/>
        <v>0</v>
      </c>
    </row>
    <row r="579" spans="1:29" x14ac:dyDescent="0.3">
      <c r="A579" s="67"/>
      <c r="B579" s="85"/>
      <c r="C579" s="85"/>
      <c r="D579" s="85"/>
      <c r="E579" s="85"/>
      <c r="F579" s="85"/>
      <c r="G579" s="85"/>
      <c r="H579" s="113"/>
      <c r="P579" s="21" t="str">
        <f t="shared" si="696"/>
        <v>A</v>
      </c>
      <c r="Q579" s="85">
        <f t="shared" ref="Q579:Q588" si="698">IF($P579="B",B579,0)</f>
        <v>0</v>
      </c>
      <c r="R579" s="85">
        <f t="shared" si="686"/>
        <v>0</v>
      </c>
      <c r="S579" s="85">
        <f t="shared" si="687"/>
        <v>0</v>
      </c>
      <c r="T579" s="85">
        <f t="shared" si="688"/>
        <v>0</v>
      </c>
      <c r="U579" s="85">
        <f t="shared" si="689"/>
        <v>0</v>
      </c>
      <c r="V579" s="85">
        <f t="shared" si="690"/>
        <v>0</v>
      </c>
      <c r="W579" s="33"/>
      <c r="X579" s="85">
        <f t="shared" si="697"/>
        <v>0</v>
      </c>
      <c r="Y579" s="85">
        <f t="shared" si="691"/>
        <v>0</v>
      </c>
      <c r="Z579" s="85">
        <f t="shared" si="692"/>
        <v>0</v>
      </c>
      <c r="AA579" s="85">
        <f t="shared" si="693"/>
        <v>0</v>
      </c>
      <c r="AB579" s="85">
        <f t="shared" si="694"/>
        <v>0</v>
      </c>
      <c r="AC579" s="85">
        <f t="shared" si="695"/>
        <v>0</v>
      </c>
    </row>
    <row r="580" spans="1:29" x14ac:dyDescent="0.3">
      <c r="A580" s="67"/>
      <c r="B580" s="85"/>
      <c r="C580" s="85"/>
      <c r="D580" s="85"/>
      <c r="E580" s="85"/>
      <c r="F580" s="85"/>
      <c r="G580" s="85"/>
      <c r="H580" s="113"/>
      <c r="P580" s="21" t="str">
        <f t="shared" si="696"/>
        <v>A</v>
      </c>
      <c r="Q580" s="85">
        <f t="shared" si="698"/>
        <v>0</v>
      </c>
      <c r="R580" s="85">
        <f t="shared" si="686"/>
        <v>0</v>
      </c>
      <c r="S580" s="85">
        <f t="shared" si="687"/>
        <v>0</v>
      </c>
      <c r="T580" s="85">
        <f t="shared" si="688"/>
        <v>0</v>
      </c>
      <c r="U580" s="85">
        <f t="shared" si="689"/>
        <v>0</v>
      </c>
      <c r="V580" s="85">
        <f t="shared" si="690"/>
        <v>0</v>
      </c>
      <c r="W580" s="33"/>
      <c r="X580" s="85">
        <f t="shared" si="697"/>
        <v>0</v>
      </c>
      <c r="Y580" s="85">
        <f t="shared" si="691"/>
        <v>0</v>
      </c>
      <c r="Z580" s="85">
        <f t="shared" si="692"/>
        <v>0</v>
      </c>
      <c r="AA580" s="85">
        <f t="shared" si="693"/>
        <v>0</v>
      </c>
      <c r="AB580" s="85">
        <f t="shared" si="694"/>
        <v>0</v>
      </c>
      <c r="AC580" s="85">
        <f t="shared" si="695"/>
        <v>0</v>
      </c>
    </row>
    <row r="581" spans="1:29" x14ac:dyDescent="0.3">
      <c r="A581" s="67"/>
      <c r="B581" s="85"/>
      <c r="C581" s="85"/>
      <c r="D581" s="85"/>
      <c r="E581" s="85"/>
      <c r="F581" s="85"/>
      <c r="G581" s="85"/>
      <c r="H581" s="113"/>
      <c r="P581" s="21" t="str">
        <f t="shared" si="696"/>
        <v>A</v>
      </c>
      <c r="Q581" s="85">
        <f t="shared" si="698"/>
        <v>0</v>
      </c>
      <c r="R581" s="85">
        <f t="shared" si="686"/>
        <v>0</v>
      </c>
      <c r="S581" s="85">
        <f t="shared" si="687"/>
        <v>0</v>
      </c>
      <c r="T581" s="85">
        <f t="shared" si="688"/>
        <v>0</v>
      </c>
      <c r="U581" s="85">
        <f t="shared" si="689"/>
        <v>0</v>
      </c>
      <c r="V581" s="85">
        <f t="shared" si="690"/>
        <v>0</v>
      </c>
      <c r="W581" s="33"/>
      <c r="X581" s="85">
        <f t="shared" si="697"/>
        <v>0</v>
      </c>
      <c r="Y581" s="85">
        <f t="shared" si="691"/>
        <v>0</v>
      </c>
      <c r="Z581" s="85">
        <f t="shared" si="692"/>
        <v>0</v>
      </c>
      <c r="AA581" s="85">
        <f t="shared" si="693"/>
        <v>0</v>
      </c>
      <c r="AB581" s="85">
        <f t="shared" si="694"/>
        <v>0</v>
      </c>
      <c r="AC581" s="85">
        <f t="shared" si="695"/>
        <v>0</v>
      </c>
    </row>
    <row r="582" spans="1:29" x14ac:dyDescent="0.3">
      <c r="A582" s="67"/>
      <c r="B582" s="85"/>
      <c r="C582" s="85"/>
      <c r="D582" s="85"/>
      <c r="E582" s="85"/>
      <c r="F582" s="85"/>
      <c r="G582" s="85"/>
      <c r="H582" s="113"/>
      <c r="P582" s="21" t="str">
        <f t="shared" si="696"/>
        <v>A</v>
      </c>
      <c r="Q582" s="85">
        <f t="shared" si="698"/>
        <v>0</v>
      </c>
      <c r="R582" s="85">
        <f t="shared" si="686"/>
        <v>0</v>
      </c>
      <c r="S582" s="85">
        <f t="shared" si="687"/>
        <v>0</v>
      </c>
      <c r="T582" s="85">
        <f t="shared" si="688"/>
        <v>0</v>
      </c>
      <c r="U582" s="85">
        <f t="shared" si="689"/>
        <v>0</v>
      </c>
      <c r="V582" s="85">
        <f t="shared" si="690"/>
        <v>0</v>
      </c>
      <c r="W582" s="33"/>
      <c r="X582" s="85">
        <f t="shared" si="697"/>
        <v>0</v>
      </c>
      <c r="Y582" s="85">
        <f t="shared" si="691"/>
        <v>0</v>
      </c>
      <c r="Z582" s="85">
        <f t="shared" si="692"/>
        <v>0</v>
      </c>
      <c r="AA582" s="85">
        <f t="shared" si="693"/>
        <v>0</v>
      </c>
      <c r="AB582" s="85">
        <f t="shared" si="694"/>
        <v>0</v>
      </c>
      <c r="AC582" s="85">
        <f t="shared" si="695"/>
        <v>0</v>
      </c>
    </row>
    <row r="583" spans="1:29" x14ac:dyDescent="0.3">
      <c r="A583" s="67"/>
      <c r="B583" s="85"/>
      <c r="C583" s="85"/>
      <c r="D583" s="85"/>
      <c r="E583" s="85"/>
      <c r="F583" s="85"/>
      <c r="G583" s="85"/>
      <c r="H583" s="113"/>
      <c r="P583" s="21" t="str">
        <f t="shared" si="696"/>
        <v>A</v>
      </c>
      <c r="Q583" s="85">
        <f t="shared" si="698"/>
        <v>0</v>
      </c>
      <c r="R583" s="85">
        <f t="shared" si="686"/>
        <v>0</v>
      </c>
      <c r="S583" s="85">
        <f t="shared" si="687"/>
        <v>0</v>
      </c>
      <c r="T583" s="85">
        <f t="shared" si="688"/>
        <v>0</v>
      </c>
      <c r="U583" s="85">
        <f t="shared" si="689"/>
        <v>0</v>
      </c>
      <c r="V583" s="85">
        <f t="shared" si="690"/>
        <v>0</v>
      </c>
      <c r="W583" s="33"/>
      <c r="X583" s="85">
        <f t="shared" si="697"/>
        <v>0</v>
      </c>
      <c r="Y583" s="85">
        <f t="shared" si="691"/>
        <v>0</v>
      </c>
      <c r="Z583" s="85">
        <f t="shared" si="692"/>
        <v>0</v>
      </c>
      <c r="AA583" s="85">
        <f t="shared" si="693"/>
        <v>0</v>
      </c>
      <c r="AB583" s="85">
        <f t="shared" si="694"/>
        <v>0</v>
      </c>
      <c r="AC583" s="85">
        <f t="shared" si="695"/>
        <v>0</v>
      </c>
    </row>
    <row r="584" spans="1:29" x14ac:dyDescent="0.3">
      <c r="A584" s="67"/>
      <c r="B584" s="85"/>
      <c r="C584" s="85"/>
      <c r="D584" s="85"/>
      <c r="E584" s="85"/>
      <c r="F584" s="85"/>
      <c r="G584" s="85"/>
      <c r="H584" s="113"/>
      <c r="P584" s="21" t="str">
        <f t="shared" si="696"/>
        <v>A</v>
      </c>
      <c r="Q584" s="85">
        <f t="shared" si="698"/>
        <v>0</v>
      </c>
      <c r="R584" s="85">
        <f t="shared" si="686"/>
        <v>0</v>
      </c>
      <c r="S584" s="85">
        <f t="shared" si="687"/>
        <v>0</v>
      </c>
      <c r="T584" s="85">
        <f t="shared" si="688"/>
        <v>0</v>
      </c>
      <c r="U584" s="85">
        <f t="shared" si="689"/>
        <v>0</v>
      </c>
      <c r="V584" s="85">
        <f t="shared" si="690"/>
        <v>0</v>
      </c>
      <c r="W584" s="33"/>
      <c r="X584" s="85">
        <f t="shared" si="697"/>
        <v>0</v>
      </c>
      <c r="Y584" s="85">
        <f t="shared" si="691"/>
        <v>0</v>
      </c>
      <c r="Z584" s="85">
        <f t="shared" si="692"/>
        <v>0</v>
      </c>
      <c r="AA584" s="85">
        <f t="shared" si="693"/>
        <v>0</v>
      </c>
      <c r="AB584" s="85">
        <f t="shared" si="694"/>
        <v>0</v>
      </c>
      <c r="AC584" s="85">
        <f t="shared" si="695"/>
        <v>0</v>
      </c>
    </row>
    <row r="585" spans="1:29" x14ac:dyDescent="0.3">
      <c r="A585" s="67"/>
      <c r="B585" s="85"/>
      <c r="C585" s="85"/>
      <c r="D585" s="85"/>
      <c r="E585" s="85"/>
      <c r="F585" s="85"/>
      <c r="G585" s="85"/>
      <c r="H585" s="113"/>
      <c r="P585" s="21" t="str">
        <f t="shared" si="696"/>
        <v>A</v>
      </c>
      <c r="Q585" s="85">
        <f t="shared" si="698"/>
        <v>0</v>
      </c>
      <c r="R585" s="85">
        <f t="shared" si="686"/>
        <v>0</v>
      </c>
      <c r="S585" s="85">
        <f t="shared" si="687"/>
        <v>0</v>
      </c>
      <c r="T585" s="85">
        <f t="shared" si="688"/>
        <v>0</v>
      </c>
      <c r="U585" s="85">
        <f t="shared" si="689"/>
        <v>0</v>
      </c>
      <c r="V585" s="85">
        <f t="shared" si="690"/>
        <v>0</v>
      </c>
      <c r="W585" s="33"/>
      <c r="X585" s="85">
        <f t="shared" si="697"/>
        <v>0</v>
      </c>
      <c r="Y585" s="85">
        <f t="shared" si="691"/>
        <v>0</v>
      </c>
      <c r="Z585" s="85">
        <f t="shared" si="692"/>
        <v>0</v>
      </c>
      <c r="AA585" s="85">
        <f t="shared" si="693"/>
        <v>0</v>
      </c>
      <c r="AB585" s="85">
        <f t="shared" si="694"/>
        <v>0</v>
      </c>
      <c r="AC585" s="85">
        <f t="shared" si="695"/>
        <v>0</v>
      </c>
    </row>
    <row r="586" spans="1:29" x14ac:dyDescent="0.3">
      <c r="A586" s="67"/>
      <c r="B586" s="85"/>
      <c r="C586" s="85"/>
      <c r="D586" s="85"/>
      <c r="E586" s="85"/>
      <c r="F586" s="85"/>
      <c r="G586" s="85"/>
      <c r="H586" s="113"/>
      <c r="P586" s="21" t="str">
        <f t="shared" si="696"/>
        <v>A</v>
      </c>
      <c r="Q586" s="85">
        <f t="shared" si="698"/>
        <v>0</v>
      </c>
      <c r="R586" s="85">
        <f t="shared" si="686"/>
        <v>0</v>
      </c>
      <c r="S586" s="85">
        <f t="shared" si="687"/>
        <v>0</v>
      </c>
      <c r="T586" s="85">
        <f t="shared" si="688"/>
        <v>0</v>
      </c>
      <c r="U586" s="85">
        <f t="shared" si="689"/>
        <v>0</v>
      </c>
      <c r="V586" s="85">
        <f t="shared" si="690"/>
        <v>0</v>
      </c>
      <c r="W586" s="33"/>
      <c r="X586" s="85">
        <f t="shared" si="697"/>
        <v>0</v>
      </c>
      <c r="Y586" s="85">
        <f t="shared" si="691"/>
        <v>0</v>
      </c>
      <c r="Z586" s="85">
        <f t="shared" si="692"/>
        <v>0</v>
      </c>
      <c r="AA586" s="85">
        <f t="shared" si="693"/>
        <v>0</v>
      </c>
      <c r="AB586" s="85">
        <f t="shared" si="694"/>
        <v>0</v>
      </c>
      <c r="AC586" s="85">
        <f t="shared" si="695"/>
        <v>0</v>
      </c>
    </row>
    <row r="587" spans="1:29" x14ac:dyDescent="0.3">
      <c r="A587" s="67"/>
      <c r="B587" s="85"/>
      <c r="C587" s="85"/>
      <c r="D587" s="85"/>
      <c r="E587" s="85"/>
      <c r="F587" s="85"/>
      <c r="G587" s="85"/>
      <c r="H587" s="113"/>
      <c r="P587" s="21" t="str">
        <f t="shared" si="696"/>
        <v>A</v>
      </c>
      <c r="Q587" s="85">
        <f t="shared" si="698"/>
        <v>0</v>
      </c>
      <c r="R587" s="85">
        <f t="shared" si="686"/>
        <v>0</v>
      </c>
      <c r="S587" s="85">
        <f t="shared" si="687"/>
        <v>0</v>
      </c>
      <c r="T587" s="85">
        <f t="shared" si="688"/>
        <v>0</v>
      </c>
      <c r="U587" s="85">
        <f t="shared" si="689"/>
        <v>0</v>
      </c>
      <c r="V587" s="85">
        <f t="shared" si="690"/>
        <v>0</v>
      </c>
      <c r="W587" s="33"/>
      <c r="X587" s="85">
        <f t="shared" si="697"/>
        <v>0</v>
      </c>
      <c r="Y587" s="85">
        <f t="shared" si="691"/>
        <v>0</v>
      </c>
      <c r="Z587" s="85">
        <f t="shared" si="692"/>
        <v>0</v>
      </c>
      <c r="AA587" s="85">
        <f t="shared" si="693"/>
        <v>0</v>
      </c>
      <c r="AB587" s="85">
        <f t="shared" si="694"/>
        <v>0</v>
      </c>
      <c r="AC587" s="85">
        <f t="shared" si="695"/>
        <v>0</v>
      </c>
    </row>
    <row r="588" spans="1:29" x14ac:dyDescent="0.3">
      <c r="A588" s="67"/>
      <c r="B588" s="85"/>
      <c r="C588" s="85"/>
      <c r="D588" s="85"/>
      <c r="E588" s="85"/>
      <c r="F588" s="85"/>
      <c r="G588" s="85"/>
      <c r="H588" s="113"/>
      <c r="P588" s="21" t="str">
        <f t="shared" si="696"/>
        <v>A</v>
      </c>
      <c r="Q588" s="85">
        <f t="shared" si="698"/>
        <v>0</v>
      </c>
      <c r="R588" s="85">
        <f t="shared" si="686"/>
        <v>0</v>
      </c>
      <c r="S588" s="85">
        <f t="shared" si="687"/>
        <v>0</v>
      </c>
      <c r="T588" s="85">
        <f t="shared" si="688"/>
        <v>0</v>
      </c>
      <c r="U588" s="85">
        <f t="shared" si="689"/>
        <v>0</v>
      </c>
      <c r="V588" s="85">
        <f t="shared" si="690"/>
        <v>0</v>
      </c>
      <c r="W588" s="33"/>
      <c r="X588" s="85">
        <f t="shared" si="697"/>
        <v>0</v>
      </c>
      <c r="Y588" s="85">
        <f t="shared" si="691"/>
        <v>0</v>
      </c>
      <c r="Z588" s="85">
        <f t="shared" si="692"/>
        <v>0</v>
      </c>
      <c r="AA588" s="85">
        <f t="shared" si="693"/>
        <v>0</v>
      </c>
      <c r="AB588" s="85">
        <f t="shared" si="694"/>
        <v>0</v>
      </c>
      <c r="AC588" s="85">
        <f t="shared" si="695"/>
        <v>0</v>
      </c>
    </row>
    <row r="589" spans="1:29" x14ac:dyDescent="0.3">
      <c r="A589" s="68"/>
      <c r="B589" s="87"/>
      <c r="C589" s="87"/>
      <c r="D589" s="87"/>
      <c r="E589" s="87"/>
      <c r="F589" s="87"/>
      <c r="G589" s="87"/>
      <c r="H589" s="114"/>
      <c r="I589" s="105">
        <f>Q589</f>
        <v>0</v>
      </c>
      <c r="J589" s="105">
        <f>R589</f>
        <v>0</v>
      </c>
      <c r="K589" s="105">
        <f t="shared" ref="K589" si="699">S589</f>
        <v>0</v>
      </c>
      <c r="L589" s="105">
        <f t="shared" ref="L589" si="700">T589</f>
        <v>0</v>
      </c>
      <c r="M589" s="105">
        <f t="shared" ref="M589" si="701">U589</f>
        <v>0</v>
      </c>
      <c r="N589" s="105">
        <f t="shared" ref="N589" si="702">V589</f>
        <v>0</v>
      </c>
      <c r="P589" s="21"/>
      <c r="Q589" s="106">
        <f t="shared" ref="Q589:V589" si="703">+SUM(Q573:Q588)</f>
        <v>0</v>
      </c>
      <c r="R589" s="106">
        <f t="shared" si="703"/>
        <v>0</v>
      </c>
      <c r="S589" s="106">
        <f t="shared" si="703"/>
        <v>0</v>
      </c>
      <c r="T589" s="106">
        <f t="shared" si="703"/>
        <v>0</v>
      </c>
      <c r="U589" s="106">
        <f t="shared" si="703"/>
        <v>0</v>
      </c>
      <c r="V589" s="106">
        <f t="shared" si="703"/>
        <v>0</v>
      </c>
      <c r="W589" s="33"/>
      <c r="X589" s="33"/>
      <c r="Y589" s="33"/>
      <c r="Z589" s="33"/>
      <c r="AA589" s="33"/>
      <c r="AB589" s="33"/>
      <c r="AC589" s="33"/>
    </row>
    <row r="591" spans="1:29" x14ac:dyDescent="0.3">
      <c r="A591" s="69"/>
      <c r="B591" s="69"/>
      <c r="C591" s="69"/>
      <c r="D591" s="97"/>
      <c r="E591" s="97"/>
      <c r="F591" s="69"/>
      <c r="G591" s="69"/>
      <c r="H591" s="82"/>
    </row>
    <row r="592" spans="1:29" x14ac:dyDescent="0.3">
      <c r="A592" s="94"/>
      <c r="B592" s="83"/>
      <c r="C592" s="95"/>
      <c r="D592" s="95"/>
      <c r="E592" s="33"/>
      <c r="F592" s="98"/>
      <c r="G592" s="96"/>
      <c r="H592" s="112"/>
    </row>
    <row r="593" spans="1:29" x14ac:dyDescent="0.3">
      <c r="A593" s="91"/>
      <c r="B593" s="92"/>
      <c r="C593" s="92"/>
      <c r="D593" s="92"/>
      <c r="E593" s="92"/>
      <c r="F593" s="92"/>
      <c r="G593" s="92"/>
      <c r="H593" s="92"/>
    </row>
    <row r="594" spans="1:29" x14ac:dyDescent="0.3">
      <c r="A594" s="68"/>
      <c r="B594" s="68"/>
      <c r="C594" s="68"/>
      <c r="D594" s="68"/>
      <c r="E594" s="68"/>
      <c r="F594" s="68"/>
      <c r="G594" s="68"/>
      <c r="H594" s="82"/>
      <c r="P594" s="21"/>
      <c r="Q594" s="106">
        <f>+SUM(Q595:Q610)</f>
        <v>0</v>
      </c>
      <c r="R594" s="106">
        <f t="shared" ref="R594" si="704">+SUM(R595:R610)</f>
        <v>0</v>
      </c>
      <c r="S594" s="106">
        <f t="shared" ref="S594" si="705">+SUM(S595:S610)</f>
        <v>0</v>
      </c>
      <c r="T594" s="106">
        <f t="shared" ref="T594" si="706">+SUM(T595:T610)</f>
        <v>0</v>
      </c>
      <c r="U594" s="106">
        <f t="shared" ref="U594" si="707">+SUM(U595:U610)</f>
        <v>0</v>
      </c>
      <c r="V594" s="106">
        <f t="shared" ref="V594" si="708">+SUM(V595:V610)</f>
        <v>0</v>
      </c>
      <c r="W594" s="33"/>
      <c r="X594" s="33"/>
      <c r="Y594" s="33"/>
      <c r="Z594" s="33"/>
      <c r="AA594" s="33"/>
      <c r="AB594" s="33"/>
      <c r="AC594" s="33"/>
    </row>
    <row r="595" spans="1:29" x14ac:dyDescent="0.3">
      <c r="A595" s="67"/>
      <c r="B595" s="85"/>
      <c r="C595" s="85"/>
      <c r="D595" s="85"/>
      <c r="E595" s="85"/>
      <c r="F595" s="85"/>
      <c r="G595" s="85"/>
      <c r="H595" s="113"/>
      <c r="I595" s="105">
        <f t="shared" ref="I595:N595" si="709">Q594</f>
        <v>0</v>
      </c>
      <c r="J595" s="105">
        <f t="shared" si="709"/>
        <v>0</v>
      </c>
      <c r="K595" s="105">
        <f t="shared" si="709"/>
        <v>0</v>
      </c>
      <c r="L595" s="105">
        <f t="shared" si="709"/>
        <v>0</v>
      </c>
      <c r="M595" s="105">
        <f t="shared" si="709"/>
        <v>0</v>
      </c>
      <c r="N595" s="105">
        <f t="shared" si="709"/>
        <v>0</v>
      </c>
      <c r="P595" s="21" t="str">
        <f>IF(A595&gt;=$B$592,"A","B")</f>
        <v>A</v>
      </c>
      <c r="Q595" s="85">
        <f t="shared" ref="Q595:Q599" si="710">IF($P595="B",B595,0)</f>
        <v>0</v>
      </c>
      <c r="R595" s="85">
        <f t="shared" ref="R595:R610" si="711">IF($P595="B",C595,0)</f>
        <v>0</v>
      </c>
      <c r="S595" s="85">
        <f t="shared" ref="S595:S610" si="712">IF($P595="B",D595,0)</f>
        <v>0</v>
      </c>
      <c r="T595" s="85">
        <f t="shared" ref="T595:T610" si="713">IF($P595="B",E595,0)</f>
        <v>0</v>
      </c>
      <c r="U595" s="85">
        <f t="shared" ref="U595:U610" si="714">IF($P595="B",F595,0)</f>
        <v>0</v>
      </c>
      <c r="V595" s="85">
        <f t="shared" ref="V595:V610" si="715">IF($P595="B",G595,0)</f>
        <v>0</v>
      </c>
      <c r="W595" s="33"/>
      <c r="X595" s="85">
        <f>IF($P595="A",B595,0)</f>
        <v>0</v>
      </c>
      <c r="Y595" s="85">
        <f t="shared" ref="Y595:Y610" si="716">IF($P595="A",C595,0)</f>
        <v>0</v>
      </c>
      <c r="Z595" s="85">
        <f t="shared" ref="Z595:Z610" si="717">IF($P595="A",D595,0)</f>
        <v>0</v>
      </c>
      <c r="AA595" s="85">
        <f t="shared" ref="AA595:AA610" si="718">IF($P595="A",E595,0)</f>
        <v>0</v>
      </c>
      <c r="AB595" s="85">
        <f t="shared" ref="AB595:AB610" si="719">IF($P595="A",F595,0)</f>
        <v>0</v>
      </c>
      <c r="AC595" s="85">
        <f t="shared" ref="AC595:AC610" si="720">IF($P595="A",G595,0)</f>
        <v>0</v>
      </c>
    </row>
    <row r="596" spans="1:29" x14ac:dyDescent="0.3">
      <c r="A596" s="67"/>
      <c r="B596" s="85"/>
      <c r="C596" s="85"/>
      <c r="D596" s="85"/>
      <c r="E596" s="85"/>
      <c r="F596" s="85"/>
      <c r="G596" s="85"/>
      <c r="H596" s="113"/>
      <c r="P596" s="21" t="str">
        <f t="shared" ref="P596:P610" si="721">IF(A596&gt;=$B$592,"A","B")</f>
        <v>A</v>
      </c>
      <c r="Q596" s="85">
        <f t="shared" si="710"/>
        <v>0</v>
      </c>
      <c r="R596" s="85">
        <f t="shared" si="711"/>
        <v>0</v>
      </c>
      <c r="S596" s="85">
        <f t="shared" si="712"/>
        <v>0</v>
      </c>
      <c r="T596" s="85">
        <f t="shared" si="713"/>
        <v>0</v>
      </c>
      <c r="U596" s="85">
        <f t="shared" si="714"/>
        <v>0</v>
      </c>
      <c r="V596" s="85">
        <f t="shared" si="715"/>
        <v>0</v>
      </c>
      <c r="W596" s="33"/>
      <c r="X596" s="85">
        <f t="shared" ref="X596:X610" si="722">IF($P596="A",B596,0)</f>
        <v>0</v>
      </c>
      <c r="Y596" s="85">
        <f t="shared" si="716"/>
        <v>0</v>
      </c>
      <c r="Z596" s="85">
        <f t="shared" si="717"/>
        <v>0</v>
      </c>
      <c r="AA596" s="85">
        <f t="shared" si="718"/>
        <v>0</v>
      </c>
      <c r="AB596" s="85">
        <f t="shared" si="719"/>
        <v>0</v>
      </c>
      <c r="AC596" s="85">
        <f t="shared" si="720"/>
        <v>0</v>
      </c>
    </row>
    <row r="597" spans="1:29" x14ac:dyDescent="0.3">
      <c r="A597" s="67"/>
      <c r="B597" s="85"/>
      <c r="C597" s="85"/>
      <c r="D597" s="85"/>
      <c r="E597" s="85"/>
      <c r="F597" s="85"/>
      <c r="G597" s="85"/>
      <c r="H597" s="113"/>
      <c r="P597" s="21" t="str">
        <f t="shared" si="721"/>
        <v>A</v>
      </c>
      <c r="Q597" s="85">
        <f t="shared" si="710"/>
        <v>0</v>
      </c>
      <c r="R597" s="85">
        <f t="shared" si="711"/>
        <v>0</v>
      </c>
      <c r="S597" s="85">
        <f t="shared" si="712"/>
        <v>0</v>
      </c>
      <c r="T597" s="85">
        <f t="shared" si="713"/>
        <v>0</v>
      </c>
      <c r="U597" s="85">
        <f t="shared" si="714"/>
        <v>0</v>
      </c>
      <c r="V597" s="85">
        <f t="shared" si="715"/>
        <v>0</v>
      </c>
      <c r="W597" s="33"/>
      <c r="X597" s="85">
        <f t="shared" si="722"/>
        <v>0</v>
      </c>
      <c r="Y597" s="85">
        <f t="shared" si="716"/>
        <v>0</v>
      </c>
      <c r="Z597" s="85">
        <f t="shared" si="717"/>
        <v>0</v>
      </c>
      <c r="AA597" s="85">
        <f t="shared" si="718"/>
        <v>0</v>
      </c>
      <c r="AB597" s="85">
        <f t="shared" si="719"/>
        <v>0</v>
      </c>
      <c r="AC597" s="85">
        <f t="shared" si="720"/>
        <v>0</v>
      </c>
    </row>
    <row r="598" spans="1:29" x14ac:dyDescent="0.3">
      <c r="A598" s="67"/>
      <c r="B598" s="85"/>
      <c r="C598" s="85"/>
      <c r="D598" s="85"/>
      <c r="E598" s="85"/>
      <c r="F598" s="85"/>
      <c r="G598" s="85"/>
      <c r="H598" s="113"/>
      <c r="P598" s="21" t="str">
        <f t="shared" si="721"/>
        <v>A</v>
      </c>
      <c r="Q598" s="85">
        <f t="shared" si="710"/>
        <v>0</v>
      </c>
      <c r="R598" s="85">
        <f t="shared" si="711"/>
        <v>0</v>
      </c>
      <c r="S598" s="85">
        <f t="shared" si="712"/>
        <v>0</v>
      </c>
      <c r="T598" s="85">
        <f t="shared" si="713"/>
        <v>0</v>
      </c>
      <c r="U598" s="85">
        <f t="shared" si="714"/>
        <v>0</v>
      </c>
      <c r="V598" s="85">
        <f t="shared" si="715"/>
        <v>0</v>
      </c>
      <c r="W598" s="33"/>
      <c r="X598" s="85">
        <f t="shared" si="722"/>
        <v>0</v>
      </c>
      <c r="Y598" s="85">
        <f t="shared" si="716"/>
        <v>0</v>
      </c>
      <c r="Z598" s="85">
        <f t="shared" si="717"/>
        <v>0</v>
      </c>
      <c r="AA598" s="85">
        <f t="shared" si="718"/>
        <v>0</v>
      </c>
      <c r="AB598" s="85">
        <f t="shared" si="719"/>
        <v>0</v>
      </c>
      <c r="AC598" s="85">
        <f t="shared" si="720"/>
        <v>0</v>
      </c>
    </row>
    <row r="599" spans="1:29" x14ac:dyDescent="0.3">
      <c r="A599" s="67"/>
      <c r="B599" s="85"/>
      <c r="C599" s="85"/>
      <c r="D599" s="85"/>
      <c r="E599" s="85"/>
      <c r="F599" s="85"/>
      <c r="G599" s="85"/>
      <c r="H599" s="113"/>
      <c r="P599" s="21" t="str">
        <f t="shared" si="721"/>
        <v>A</v>
      </c>
      <c r="Q599" s="85">
        <f t="shared" si="710"/>
        <v>0</v>
      </c>
      <c r="R599" s="85">
        <f t="shared" si="711"/>
        <v>0</v>
      </c>
      <c r="S599" s="85">
        <f t="shared" si="712"/>
        <v>0</v>
      </c>
      <c r="T599" s="85">
        <f t="shared" si="713"/>
        <v>0</v>
      </c>
      <c r="U599" s="85">
        <f t="shared" si="714"/>
        <v>0</v>
      </c>
      <c r="V599" s="85">
        <f t="shared" si="715"/>
        <v>0</v>
      </c>
      <c r="W599" s="33"/>
      <c r="X599" s="85">
        <f t="shared" si="722"/>
        <v>0</v>
      </c>
      <c r="Y599" s="85">
        <f t="shared" si="716"/>
        <v>0</v>
      </c>
      <c r="Z599" s="85">
        <f t="shared" si="717"/>
        <v>0</v>
      </c>
      <c r="AA599" s="85">
        <f t="shared" si="718"/>
        <v>0</v>
      </c>
      <c r="AB599" s="85">
        <f t="shared" si="719"/>
        <v>0</v>
      </c>
      <c r="AC599" s="85">
        <f t="shared" si="720"/>
        <v>0</v>
      </c>
    </row>
    <row r="600" spans="1:29" x14ac:dyDescent="0.3">
      <c r="A600" s="67"/>
      <c r="B600" s="85"/>
      <c r="C600" s="85"/>
      <c r="D600" s="85"/>
      <c r="E600" s="85"/>
      <c r="F600" s="85"/>
      <c r="G600" s="85"/>
      <c r="H600" s="113"/>
      <c r="P600" s="21" t="str">
        <f t="shared" si="721"/>
        <v>A</v>
      </c>
      <c r="Q600" s="85">
        <f>IF($P600="B",B600,0)</f>
        <v>0</v>
      </c>
      <c r="R600" s="85">
        <f t="shared" si="711"/>
        <v>0</v>
      </c>
      <c r="S600" s="85">
        <f t="shared" si="712"/>
        <v>0</v>
      </c>
      <c r="T600" s="85">
        <f t="shared" si="713"/>
        <v>0</v>
      </c>
      <c r="U600" s="85">
        <f t="shared" si="714"/>
        <v>0</v>
      </c>
      <c r="V600" s="85">
        <f t="shared" si="715"/>
        <v>0</v>
      </c>
      <c r="W600" s="33"/>
      <c r="X600" s="85">
        <f t="shared" si="722"/>
        <v>0</v>
      </c>
      <c r="Y600" s="85">
        <f t="shared" si="716"/>
        <v>0</v>
      </c>
      <c r="Z600" s="85">
        <f t="shared" si="717"/>
        <v>0</v>
      </c>
      <c r="AA600" s="85">
        <f t="shared" si="718"/>
        <v>0</v>
      </c>
      <c r="AB600" s="85">
        <f t="shared" si="719"/>
        <v>0</v>
      </c>
      <c r="AC600" s="85">
        <f t="shared" si="720"/>
        <v>0</v>
      </c>
    </row>
    <row r="601" spans="1:29" x14ac:dyDescent="0.3">
      <c r="A601" s="67"/>
      <c r="B601" s="85"/>
      <c r="C601" s="85"/>
      <c r="D601" s="85"/>
      <c r="E601" s="85"/>
      <c r="F601" s="85"/>
      <c r="G601" s="85"/>
      <c r="H601" s="113"/>
      <c r="P601" s="21" t="str">
        <f t="shared" si="721"/>
        <v>A</v>
      </c>
      <c r="Q601" s="85">
        <f t="shared" ref="Q601:Q610" si="723">IF($P601="B",B601,0)</f>
        <v>0</v>
      </c>
      <c r="R601" s="85">
        <f t="shared" si="711"/>
        <v>0</v>
      </c>
      <c r="S601" s="85">
        <f t="shared" si="712"/>
        <v>0</v>
      </c>
      <c r="T601" s="85">
        <f t="shared" si="713"/>
        <v>0</v>
      </c>
      <c r="U601" s="85">
        <f t="shared" si="714"/>
        <v>0</v>
      </c>
      <c r="V601" s="85">
        <f t="shared" si="715"/>
        <v>0</v>
      </c>
      <c r="W601" s="33"/>
      <c r="X601" s="85">
        <f t="shared" si="722"/>
        <v>0</v>
      </c>
      <c r="Y601" s="85">
        <f t="shared" si="716"/>
        <v>0</v>
      </c>
      <c r="Z601" s="85">
        <f t="shared" si="717"/>
        <v>0</v>
      </c>
      <c r="AA601" s="85">
        <f t="shared" si="718"/>
        <v>0</v>
      </c>
      <c r="AB601" s="85">
        <f t="shared" si="719"/>
        <v>0</v>
      </c>
      <c r="AC601" s="85">
        <f t="shared" si="720"/>
        <v>0</v>
      </c>
    </row>
    <row r="602" spans="1:29" x14ac:dyDescent="0.3">
      <c r="A602" s="67"/>
      <c r="B602" s="85"/>
      <c r="C602" s="85"/>
      <c r="D602" s="85"/>
      <c r="E602" s="85"/>
      <c r="F602" s="85"/>
      <c r="G602" s="85"/>
      <c r="H602" s="113"/>
      <c r="P602" s="21" t="str">
        <f t="shared" si="721"/>
        <v>A</v>
      </c>
      <c r="Q602" s="85">
        <f t="shared" si="723"/>
        <v>0</v>
      </c>
      <c r="R602" s="85">
        <f t="shared" si="711"/>
        <v>0</v>
      </c>
      <c r="S602" s="85">
        <f t="shared" si="712"/>
        <v>0</v>
      </c>
      <c r="T602" s="85">
        <f t="shared" si="713"/>
        <v>0</v>
      </c>
      <c r="U602" s="85">
        <f t="shared" si="714"/>
        <v>0</v>
      </c>
      <c r="V602" s="85">
        <f t="shared" si="715"/>
        <v>0</v>
      </c>
      <c r="W602" s="33"/>
      <c r="X602" s="85">
        <f t="shared" si="722"/>
        <v>0</v>
      </c>
      <c r="Y602" s="85">
        <f t="shared" si="716"/>
        <v>0</v>
      </c>
      <c r="Z602" s="85">
        <f t="shared" si="717"/>
        <v>0</v>
      </c>
      <c r="AA602" s="85">
        <f t="shared" si="718"/>
        <v>0</v>
      </c>
      <c r="AB602" s="85">
        <f t="shared" si="719"/>
        <v>0</v>
      </c>
      <c r="AC602" s="85">
        <f t="shared" si="720"/>
        <v>0</v>
      </c>
    </row>
    <row r="603" spans="1:29" x14ac:dyDescent="0.3">
      <c r="A603" s="67"/>
      <c r="B603" s="85"/>
      <c r="C603" s="85"/>
      <c r="D603" s="85"/>
      <c r="E603" s="85"/>
      <c r="F603" s="85"/>
      <c r="G603" s="85"/>
      <c r="H603" s="113"/>
      <c r="P603" s="21" t="str">
        <f t="shared" si="721"/>
        <v>A</v>
      </c>
      <c r="Q603" s="85">
        <f t="shared" si="723"/>
        <v>0</v>
      </c>
      <c r="R603" s="85">
        <f t="shared" si="711"/>
        <v>0</v>
      </c>
      <c r="S603" s="85">
        <f t="shared" si="712"/>
        <v>0</v>
      </c>
      <c r="T603" s="85">
        <f t="shared" si="713"/>
        <v>0</v>
      </c>
      <c r="U603" s="85">
        <f t="shared" si="714"/>
        <v>0</v>
      </c>
      <c r="V603" s="85">
        <f t="shared" si="715"/>
        <v>0</v>
      </c>
      <c r="W603" s="33"/>
      <c r="X603" s="85">
        <f t="shared" si="722"/>
        <v>0</v>
      </c>
      <c r="Y603" s="85">
        <f t="shared" si="716"/>
        <v>0</v>
      </c>
      <c r="Z603" s="85">
        <f t="shared" si="717"/>
        <v>0</v>
      </c>
      <c r="AA603" s="85">
        <f t="shared" si="718"/>
        <v>0</v>
      </c>
      <c r="AB603" s="85">
        <f t="shared" si="719"/>
        <v>0</v>
      </c>
      <c r="AC603" s="85">
        <f t="shared" si="720"/>
        <v>0</v>
      </c>
    </row>
    <row r="604" spans="1:29" x14ac:dyDescent="0.3">
      <c r="A604" s="67"/>
      <c r="B604" s="85"/>
      <c r="C604" s="85"/>
      <c r="D604" s="85"/>
      <c r="E604" s="85"/>
      <c r="F604" s="85"/>
      <c r="G604" s="85"/>
      <c r="H604" s="113"/>
      <c r="P604" s="21" t="str">
        <f t="shared" si="721"/>
        <v>A</v>
      </c>
      <c r="Q604" s="85">
        <f t="shared" si="723"/>
        <v>0</v>
      </c>
      <c r="R604" s="85">
        <f t="shared" si="711"/>
        <v>0</v>
      </c>
      <c r="S604" s="85">
        <f t="shared" si="712"/>
        <v>0</v>
      </c>
      <c r="T604" s="85">
        <f t="shared" si="713"/>
        <v>0</v>
      </c>
      <c r="U604" s="85">
        <f t="shared" si="714"/>
        <v>0</v>
      </c>
      <c r="V604" s="85">
        <f t="shared" si="715"/>
        <v>0</v>
      </c>
      <c r="W604" s="33"/>
      <c r="X604" s="85">
        <f t="shared" si="722"/>
        <v>0</v>
      </c>
      <c r="Y604" s="85">
        <f t="shared" si="716"/>
        <v>0</v>
      </c>
      <c r="Z604" s="85">
        <f t="shared" si="717"/>
        <v>0</v>
      </c>
      <c r="AA604" s="85">
        <f t="shared" si="718"/>
        <v>0</v>
      </c>
      <c r="AB604" s="85">
        <f t="shared" si="719"/>
        <v>0</v>
      </c>
      <c r="AC604" s="85">
        <f t="shared" si="720"/>
        <v>0</v>
      </c>
    </row>
    <row r="605" spans="1:29" x14ac:dyDescent="0.3">
      <c r="A605" s="67"/>
      <c r="B605" s="85"/>
      <c r="C605" s="85"/>
      <c r="D605" s="85"/>
      <c r="E605" s="85"/>
      <c r="F605" s="85"/>
      <c r="G605" s="85"/>
      <c r="H605" s="113"/>
      <c r="P605" s="21" t="str">
        <f t="shared" si="721"/>
        <v>A</v>
      </c>
      <c r="Q605" s="85">
        <f t="shared" si="723"/>
        <v>0</v>
      </c>
      <c r="R605" s="85">
        <f t="shared" si="711"/>
        <v>0</v>
      </c>
      <c r="S605" s="85">
        <f t="shared" si="712"/>
        <v>0</v>
      </c>
      <c r="T605" s="85">
        <f t="shared" si="713"/>
        <v>0</v>
      </c>
      <c r="U605" s="85">
        <f t="shared" si="714"/>
        <v>0</v>
      </c>
      <c r="V605" s="85">
        <f t="shared" si="715"/>
        <v>0</v>
      </c>
      <c r="W605" s="33"/>
      <c r="X605" s="85">
        <f t="shared" si="722"/>
        <v>0</v>
      </c>
      <c r="Y605" s="85">
        <f t="shared" si="716"/>
        <v>0</v>
      </c>
      <c r="Z605" s="85">
        <f t="shared" si="717"/>
        <v>0</v>
      </c>
      <c r="AA605" s="85">
        <f t="shared" si="718"/>
        <v>0</v>
      </c>
      <c r="AB605" s="85">
        <f t="shared" si="719"/>
        <v>0</v>
      </c>
      <c r="AC605" s="85">
        <f t="shared" si="720"/>
        <v>0</v>
      </c>
    </row>
    <row r="606" spans="1:29" x14ac:dyDescent="0.3">
      <c r="A606" s="67"/>
      <c r="B606" s="85"/>
      <c r="C606" s="85"/>
      <c r="D606" s="85"/>
      <c r="E606" s="85"/>
      <c r="F606" s="85"/>
      <c r="G606" s="85"/>
      <c r="H606" s="113"/>
      <c r="P606" s="21" t="str">
        <f t="shared" si="721"/>
        <v>A</v>
      </c>
      <c r="Q606" s="85">
        <f t="shared" si="723"/>
        <v>0</v>
      </c>
      <c r="R606" s="85">
        <f t="shared" si="711"/>
        <v>0</v>
      </c>
      <c r="S606" s="85">
        <f t="shared" si="712"/>
        <v>0</v>
      </c>
      <c r="T606" s="85">
        <f t="shared" si="713"/>
        <v>0</v>
      </c>
      <c r="U606" s="85">
        <f t="shared" si="714"/>
        <v>0</v>
      </c>
      <c r="V606" s="85">
        <f t="shared" si="715"/>
        <v>0</v>
      </c>
      <c r="W606" s="33"/>
      <c r="X606" s="85">
        <f t="shared" si="722"/>
        <v>0</v>
      </c>
      <c r="Y606" s="85">
        <f t="shared" si="716"/>
        <v>0</v>
      </c>
      <c r="Z606" s="85">
        <f t="shared" si="717"/>
        <v>0</v>
      </c>
      <c r="AA606" s="85">
        <f t="shared" si="718"/>
        <v>0</v>
      </c>
      <c r="AB606" s="85">
        <f t="shared" si="719"/>
        <v>0</v>
      </c>
      <c r="AC606" s="85">
        <f t="shared" si="720"/>
        <v>0</v>
      </c>
    </row>
    <row r="607" spans="1:29" x14ac:dyDescent="0.3">
      <c r="A607" s="67"/>
      <c r="B607" s="85"/>
      <c r="C607" s="85"/>
      <c r="D607" s="85"/>
      <c r="E607" s="85"/>
      <c r="F607" s="85"/>
      <c r="G607" s="85"/>
      <c r="H607" s="113"/>
      <c r="P607" s="21" t="str">
        <f t="shared" si="721"/>
        <v>A</v>
      </c>
      <c r="Q607" s="85">
        <f t="shared" si="723"/>
        <v>0</v>
      </c>
      <c r="R607" s="85">
        <f t="shared" si="711"/>
        <v>0</v>
      </c>
      <c r="S607" s="85">
        <f t="shared" si="712"/>
        <v>0</v>
      </c>
      <c r="T607" s="85">
        <f t="shared" si="713"/>
        <v>0</v>
      </c>
      <c r="U607" s="85">
        <f t="shared" si="714"/>
        <v>0</v>
      </c>
      <c r="V607" s="85">
        <f t="shared" si="715"/>
        <v>0</v>
      </c>
      <c r="W607" s="33"/>
      <c r="X607" s="85">
        <f t="shared" si="722"/>
        <v>0</v>
      </c>
      <c r="Y607" s="85">
        <f t="shared" si="716"/>
        <v>0</v>
      </c>
      <c r="Z607" s="85">
        <f t="shared" si="717"/>
        <v>0</v>
      </c>
      <c r="AA607" s="85">
        <f t="shared" si="718"/>
        <v>0</v>
      </c>
      <c r="AB607" s="85">
        <f t="shared" si="719"/>
        <v>0</v>
      </c>
      <c r="AC607" s="85">
        <f t="shared" si="720"/>
        <v>0</v>
      </c>
    </row>
    <row r="608" spans="1:29" x14ac:dyDescent="0.3">
      <c r="A608" s="67"/>
      <c r="B608" s="85"/>
      <c r="C608" s="85"/>
      <c r="D608" s="85"/>
      <c r="E608" s="85"/>
      <c r="F608" s="85"/>
      <c r="G608" s="85"/>
      <c r="H608" s="113"/>
      <c r="P608" s="21" t="str">
        <f t="shared" si="721"/>
        <v>A</v>
      </c>
      <c r="Q608" s="85">
        <f t="shared" si="723"/>
        <v>0</v>
      </c>
      <c r="R608" s="85">
        <f t="shared" si="711"/>
        <v>0</v>
      </c>
      <c r="S608" s="85">
        <f t="shared" si="712"/>
        <v>0</v>
      </c>
      <c r="T608" s="85">
        <f t="shared" si="713"/>
        <v>0</v>
      </c>
      <c r="U608" s="85">
        <f t="shared" si="714"/>
        <v>0</v>
      </c>
      <c r="V608" s="85">
        <f t="shared" si="715"/>
        <v>0</v>
      </c>
      <c r="W608" s="33"/>
      <c r="X608" s="85">
        <f t="shared" si="722"/>
        <v>0</v>
      </c>
      <c r="Y608" s="85">
        <f t="shared" si="716"/>
        <v>0</v>
      </c>
      <c r="Z608" s="85">
        <f t="shared" si="717"/>
        <v>0</v>
      </c>
      <c r="AA608" s="85">
        <f t="shared" si="718"/>
        <v>0</v>
      </c>
      <c r="AB608" s="85">
        <f t="shared" si="719"/>
        <v>0</v>
      </c>
      <c r="AC608" s="85">
        <f t="shared" si="720"/>
        <v>0</v>
      </c>
    </row>
    <row r="609" spans="1:29" x14ac:dyDescent="0.3">
      <c r="A609" s="67"/>
      <c r="B609" s="85"/>
      <c r="C609" s="85"/>
      <c r="D609" s="85"/>
      <c r="E609" s="85"/>
      <c r="F609" s="85"/>
      <c r="G609" s="85"/>
      <c r="H609" s="113"/>
      <c r="P609" s="21" t="str">
        <f t="shared" si="721"/>
        <v>A</v>
      </c>
      <c r="Q609" s="85">
        <f t="shared" si="723"/>
        <v>0</v>
      </c>
      <c r="R609" s="85">
        <f t="shared" si="711"/>
        <v>0</v>
      </c>
      <c r="S609" s="85">
        <f t="shared" si="712"/>
        <v>0</v>
      </c>
      <c r="T609" s="85">
        <f t="shared" si="713"/>
        <v>0</v>
      </c>
      <c r="U609" s="85">
        <f t="shared" si="714"/>
        <v>0</v>
      </c>
      <c r="V609" s="85">
        <f t="shared" si="715"/>
        <v>0</v>
      </c>
      <c r="W609" s="33"/>
      <c r="X609" s="85">
        <f t="shared" si="722"/>
        <v>0</v>
      </c>
      <c r="Y609" s="85">
        <f t="shared" si="716"/>
        <v>0</v>
      </c>
      <c r="Z609" s="85">
        <f t="shared" si="717"/>
        <v>0</v>
      </c>
      <c r="AA609" s="85">
        <f t="shared" si="718"/>
        <v>0</v>
      </c>
      <c r="AB609" s="85">
        <f t="shared" si="719"/>
        <v>0</v>
      </c>
      <c r="AC609" s="85">
        <f t="shared" si="720"/>
        <v>0</v>
      </c>
    </row>
    <row r="610" spans="1:29" x14ac:dyDescent="0.3">
      <c r="A610" s="67"/>
      <c r="B610" s="85"/>
      <c r="C610" s="85"/>
      <c r="D610" s="85"/>
      <c r="E610" s="85"/>
      <c r="F610" s="85"/>
      <c r="G610" s="85"/>
      <c r="H610" s="113"/>
      <c r="P610" s="21" t="str">
        <f t="shared" si="721"/>
        <v>A</v>
      </c>
      <c r="Q610" s="85">
        <f t="shared" si="723"/>
        <v>0</v>
      </c>
      <c r="R610" s="85">
        <f t="shared" si="711"/>
        <v>0</v>
      </c>
      <c r="S610" s="85">
        <f t="shared" si="712"/>
        <v>0</v>
      </c>
      <c r="T610" s="85">
        <f t="shared" si="713"/>
        <v>0</v>
      </c>
      <c r="U610" s="85">
        <f t="shared" si="714"/>
        <v>0</v>
      </c>
      <c r="V610" s="85">
        <f t="shared" si="715"/>
        <v>0</v>
      </c>
      <c r="W610" s="33"/>
      <c r="X610" s="85">
        <f t="shared" si="722"/>
        <v>0</v>
      </c>
      <c r="Y610" s="85">
        <f t="shared" si="716"/>
        <v>0</v>
      </c>
      <c r="Z610" s="85">
        <f t="shared" si="717"/>
        <v>0</v>
      </c>
      <c r="AA610" s="85">
        <f t="shared" si="718"/>
        <v>0</v>
      </c>
      <c r="AB610" s="85">
        <f t="shared" si="719"/>
        <v>0</v>
      </c>
      <c r="AC610" s="85">
        <f t="shared" si="720"/>
        <v>0</v>
      </c>
    </row>
    <row r="611" spans="1:29" x14ac:dyDescent="0.3">
      <c r="A611" s="68"/>
      <c r="B611" s="86"/>
      <c r="C611" s="86"/>
      <c r="D611" s="86"/>
      <c r="E611" s="86"/>
      <c r="F611" s="86"/>
      <c r="G611" s="86"/>
      <c r="H611" s="89"/>
      <c r="I611" s="105">
        <f>X611</f>
        <v>0</v>
      </c>
      <c r="J611" s="105">
        <f>Y611</f>
        <v>0</v>
      </c>
      <c r="K611" s="105">
        <f>Z611</f>
        <v>0</v>
      </c>
      <c r="L611" s="105">
        <f>AA611</f>
        <v>0</v>
      </c>
      <c r="M611" s="105">
        <f t="shared" ref="M611" si="724">AB611</f>
        <v>0</v>
      </c>
      <c r="N611" s="105">
        <f t="shared" ref="N611" si="725">AC611</f>
        <v>0</v>
      </c>
      <c r="P611" s="21"/>
      <c r="Q611" s="33"/>
      <c r="R611" s="33"/>
      <c r="S611" s="33"/>
      <c r="T611" s="33"/>
      <c r="U611" s="33"/>
      <c r="V611" s="33"/>
      <c r="W611" s="33"/>
      <c r="X611" s="106">
        <f>SUM(X595:X610)</f>
        <v>0</v>
      </c>
      <c r="Y611" s="106">
        <f t="shared" ref="Y611" si="726">SUM(Y595:Y610)</f>
        <v>0</v>
      </c>
      <c r="Z611" s="106">
        <f t="shared" ref="Z611" si="727">SUM(Z595:Z610)</f>
        <v>0</v>
      </c>
      <c r="AA611" s="106">
        <f t="shared" ref="AA611" si="728">SUM(AA595:AA610)</f>
        <v>0</v>
      </c>
      <c r="AB611" s="106">
        <f t="shared" ref="AB611" si="729">SUM(AB595:AB610)</f>
        <v>0</v>
      </c>
      <c r="AC611" s="106">
        <f t="shared" ref="AC611" si="730">SUM(AC595:AC610)</f>
        <v>0</v>
      </c>
    </row>
    <row r="612" spans="1:29" x14ac:dyDescent="0.3">
      <c r="A612" s="82"/>
      <c r="B612" s="89"/>
      <c r="C612" s="89"/>
      <c r="D612" s="89"/>
      <c r="E612" s="89"/>
      <c r="F612" s="89"/>
      <c r="G612" s="89"/>
      <c r="H612" s="89"/>
      <c r="P612" s="21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</row>
    <row r="613" spans="1:29" x14ac:dyDescent="0.3">
      <c r="A613" s="92"/>
      <c r="B613" s="92"/>
      <c r="C613" s="92"/>
      <c r="D613" s="92"/>
      <c r="E613" s="92"/>
      <c r="F613" s="92"/>
      <c r="G613" s="92"/>
      <c r="H613" s="92"/>
      <c r="P613" s="21"/>
      <c r="Q613" s="33"/>
      <c r="R613" s="33"/>
      <c r="S613" s="33"/>
      <c r="T613" s="33"/>
      <c r="U613" s="33"/>
      <c r="V613" s="33"/>
      <c r="W613" s="33"/>
      <c r="X613" s="33"/>
      <c r="Y613" s="33"/>
      <c r="Z613" s="33"/>
      <c r="AA613" s="33"/>
      <c r="AB613" s="33"/>
      <c r="AC613" s="33"/>
    </row>
    <row r="614" spans="1:29" x14ac:dyDescent="0.3">
      <c r="A614" s="68"/>
      <c r="B614" s="68"/>
      <c r="C614" s="68"/>
      <c r="D614" s="68"/>
      <c r="E614" s="68"/>
      <c r="F614" s="68"/>
      <c r="G614" s="68"/>
      <c r="H614" s="82"/>
      <c r="P614" s="21"/>
      <c r="Q614" s="33"/>
      <c r="R614" s="33"/>
      <c r="S614" s="33"/>
      <c r="T614" s="33"/>
      <c r="U614" s="33"/>
      <c r="V614" s="33"/>
      <c r="W614" s="33"/>
      <c r="X614" s="106">
        <f t="shared" ref="X614:AC614" si="731">SUM(X615:X630)</f>
        <v>0</v>
      </c>
      <c r="Y614" s="106">
        <f t="shared" si="731"/>
        <v>0</v>
      </c>
      <c r="Z614" s="106">
        <f t="shared" si="731"/>
        <v>0</v>
      </c>
      <c r="AA614" s="106">
        <f t="shared" si="731"/>
        <v>0</v>
      </c>
      <c r="AB614" s="106">
        <f t="shared" si="731"/>
        <v>0</v>
      </c>
      <c r="AC614" s="106">
        <f t="shared" si="731"/>
        <v>0</v>
      </c>
    </row>
    <row r="615" spans="1:29" x14ac:dyDescent="0.3">
      <c r="A615" s="67"/>
      <c r="B615" s="85"/>
      <c r="C615" s="85"/>
      <c r="D615" s="85"/>
      <c r="E615" s="85"/>
      <c r="F615" s="85"/>
      <c r="G615" s="85"/>
      <c r="H615" s="113"/>
      <c r="I615" s="105">
        <f>X614</f>
        <v>0</v>
      </c>
      <c r="J615" s="105">
        <f>Y614</f>
        <v>0</v>
      </c>
      <c r="K615" s="105">
        <f t="shared" ref="K615" si="732">Z614</f>
        <v>0</v>
      </c>
      <c r="L615" s="105">
        <f t="shared" ref="L615" si="733">AA614</f>
        <v>0</v>
      </c>
      <c r="M615" s="105">
        <f t="shared" ref="M615" si="734">AB614</f>
        <v>0</v>
      </c>
      <c r="N615" s="105">
        <f t="shared" ref="N615" si="735">AC614</f>
        <v>0</v>
      </c>
      <c r="P615" s="21" t="str">
        <f>IF(A615&lt;=$B$592,"A","B")</f>
        <v>A</v>
      </c>
      <c r="Q615" s="85">
        <f t="shared" ref="Q615:Q619" si="736">IF($P615="B",B615,0)</f>
        <v>0</v>
      </c>
      <c r="R615" s="85">
        <f t="shared" ref="R615:R630" si="737">IF($P615="B",C615,0)</f>
        <v>0</v>
      </c>
      <c r="S615" s="85">
        <f t="shared" ref="S615:S630" si="738">IF($P615="B",D615,0)</f>
        <v>0</v>
      </c>
      <c r="T615" s="85">
        <f t="shared" ref="T615:T630" si="739">IF($P615="B",E615,0)</f>
        <v>0</v>
      </c>
      <c r="U615" s="85">
        <f t="shared" ref="U615:U630" si="740">IF($P615="B",F615,0)</f>
        <v>0</v>
      </c>
      <c r="V615" s="85">
        <f t="shared" ref="V615:V630" si="741">IF($P615="B",G615,0)</f>
        <v>0</v>
      </c>
      <c r="W615" s="33"/>
      <c r="X615" s="85">
        <f>IF($P615="A",B615,0)</f>
        <v>0</v>
      </c>
      <c r="Y615" s="85">
        <f t="shared" ref="Y615:Y630" si="742">IF($P615="A",C615,0)</f>
        <v>0</v>
      </c>
      <c r="Z615" s="85">
        <f t="shared" ref="Z615:Z630" si="743">IF($P615="A",D615,0)</f>
        <v>0</v>
      </c>
      <c r="AA615" s="85">
        <f t="shared" ref="AA615:AA630" si="744">IF($P615="A",E615,0)</f>
        <v>0</v>
      </c>
      <c r="AB615" s="85">
        <f t="shared" ref="AB615:AB630" si="745">IF($P615="A",F615,0)</f>
        <v>0</v>
      </c>
      <c r="AC615" s="85">
        <f t="shared" ref="AC615:AC630" si="746">IF($P615="A",G615,0)</f>
        <v>0</v>
      </c>
    </row>
    <row r="616" spans="1:29" x14ac:dyDescent="0.3">
      <c r="A616" s="67"/>
      <c r="B616" s="85"/>
      <c r="C616" s="85"/>
      <c r="D616" s="85"/>
      <c r="E616" s="85"/>
      <c r="F616" s="85"/>
      <c r="G616" s="85"/>
      <c r="H616" s="113"/>
      <c r="P616" s="21" t="str">
        <f t="shared" ref="P616:P630" si="747">IF(A616&lt;=$B$592,"A","B")</f>
        <v>A</v>
      </c>
      <c r="Q616" s="85">
        <f t="shared" si="736"/>
        <v>0</v>
      </c>
      <c r="R616" s="85">
        <f t="shared" si="737"/>
        <v>0</v>
      </c>
      <c r="S616" s="85">
        <f t="shared" si="738"/>
        <v>0</v>
      </c>
      <c r="T616" s="85">
        <f t="shared" si="739"/>
        <v>0</v>
      </c>
      <c r="U616" s="85">
        <f t="shared" si="740"/>
        <v>0</v>
      </c>
      <c r="V616" s="85">
        <f t="shared" si="741"/>
        <v>0</v>
      </c>
      <c r="W616" s="33"/>
      <c r="X616" s="85">
        <f t="shared" ref="X616:X630" si="748">IF($P616="A",B616,0)</f>
        <v>0</v>
      </c>
      <c r="Y616" s="85">
        <f t="shared" si="742"/>
        <v>0</v>
      </c>
      <c r="Z616" s="85">
        <f t="shared" si="743"/>
        <v>0</v>
      </c>
      <c r="AA616" s="85">
        <f t="shared" si="744"/>
        <v>0</v>
      </c>
      <c r="AB616" s="85">
        <f t="shared" si="745"/>
        <v>0</v>
      </c>
      <c r="AC616" s="85">
        <f t="shared" si="746"/>
        <v>0</v>
      </c>
    </row>
    <row r="617" spans="1:29" x14ac:dyDescent="0.3">
      <c r="A617" s="67"/>
      <c r="B617" s="85"/>
      <c r="C617" s="85"/>
      <c r="D617" s="85"/>
      <c r="E617" s="85"/>
      <c r="F617" s="85"/>
      <c r="G617" s="85"/>
      <c r="H617" s="113"/>
      <c r="P617" s="21" t="str">
        <f t="shared" si="747"/>
        <v>A</v>
      </c>
      <c r="Q617" s="85">
        <f t="shared" si="736"/>
        <v>0</v>
      </c>
      <c r="R617" s="85">
        <f t="shared" si="737"/>
        <v>0</v>
      </c>
      <c r="S617" s="85">
        <f t="shared" si="738"/>
        <v>0</v>
      </c>
      <c r="T617" s="85">
        <f t="shared" si="739"/>
        <v>0</v>
      </c>
      <c r="U617" s="85">
        <f t="shared" si="740"/>
        <v>0</v>
      </c>
      <c r="V617" s="85">
        <f t="shared" si="741"/>
        <v>0</v>
      </c>
      <c r="W617" s="33"/>
      <c r="X617" s="85">
        <f t="shared" si="748"/>
        <v>0</v>
      </c>
      <c r="Y617" s="85">
        <f t="shared" si="742"/>
        <v>0</v>
      </c>
      <c r="Z617" s="85">
        <f t="shared" si="743"/>
        <v>0</v>
      </c>
      <c r="AA617" s="85">
        <f t="shared" si="744"/>
        <v>0</v>
      </c>
      <c r="AB617" s="85">
        <f t="shared" si="745"/>
        <v>0</v>
      </c>
      <c r="AC617" s="85">
        <f t="shared" si="746"/>
        <v>0</v>
      </c>
    </row>
    <row r="618" spans="1:29" x14ac:dyDescent="0.3">
      <c r="A618" s="67"/>
      <c r="B618" s="85"/>
      <c r="C618" s="85"/>
      <c r="D618" s="85"/>
      <c r="E618" s="85"/>
      <c r="F618" s="85"/>
      <c r="G618" s="85"/>
      <c r="H618" s="113"/>
      <c r="P618" s="21" t="str">
        <f t="shared" si="747"/>
        <v>A</v>
      </c>
      <c r="Q618" s="85">
        <f t="shared" si="736"/>
        <v>0</v>
      </c>
      <c r="R618" s="85">
        <f t="shared" si="737"/>
        <v>0</v>
      </c>
      <c r="S618" s="85">
        <f t="shared" si="738"/>
        <v>0</v>
      </c>
      <c r="T618" s="85">
        <f t="shared" si="739"/>
        <v>0</v>
      </c>
      <c r="U618" s="85">
        <f t="shared" si="740"/>
        <v>0</v>
      </c>
      <c r="V618" s="85">
        <f t="shared" si="741"/>
        <v>0</v>
      </c>
      <c r="W618" s="33"/>
      <c r="X618" s="85">
        <f t="shared" si="748"/>
        <v>0</v>
      </c>
      <c r="Y618" s="85">
        <f t="shared" si="742"/>
        <v>0</v>
      </c>
      <c r="Z618" s="85">
        <f t="shared" si="743"/>
        <v>0</v>
      </c>
      <c r="AA618" s="85">
        <f t="shared" si="744"/>
        <v>0</v>
      </c>
      <c r="AB618" s="85">
        <f t="shared" si="745"/>
        <v>0</v>
      </c>
      <c r="AC618" s="85">
        <f t="shared" si="746"/>
        <v>0</v>
      </c>
    </row>
    <row r="619" spans="1:29" x14ac:dyDescent="0.3">
      <c r="A619" s="67"/>
      <c r="B619" s="85"/>
      <c r="C619" s="85"/>
      <c r="D619" s="85"/>
      <c r="E619" s="85"/>
      <c r="F619" s="85"/>
      <c r="G619" s="85"/>
      <c r="H619" s="113"/>
      <c r="P619" s="21" t="str">
        <f t="shared" si="747"/>
        <v>A</v>
      </c>
      <c r="Q619" s="85">
        <f t="shared" si="736"/>
        <v>0</v>
      </c>
      <c r="R619" s="85">
        <f t="shared" si="737"/>
        <v>0</v>
      </c>
      <c r="S619" s="85">
        <f t="shared" si="738"/>
        <v>0</v>
      </c>
      <c r="T619" s="85">
        <f t="shared" si="739"/>
        <v>0</v>
      </c>
      <c r="U619" s="85">
        <f t="shared" si="740"/>
        <v>0</v>
      </c>
      <c r="V619" s="85">
        <f t="shared" si="741"/>
        <v>0</v>
      </c>
      <c r="W619" s="33"/>
      <c r="X619" s="85">
        <f t="shared" si="748"/>
        <v>0</v>
      </c>
      <c r="Y619" s="85">
        <f t="shared" si="742"/>
        <v>0</v>
      </c>
      <c r="Z619" s="85">
        <f t="shared" si="743"/>
        <v>0</v>
      </c>
      <c r="AA619" s="85">
        <f t="shared" si="744"/>
        <v>0</v>
      </c>
      <c r="AB619" s="85">
        <f t="shared" si="745"/>
        <v>0</v>
      </c>
      <c r="AC619" s="85">
        <f t="shared" si="746"/>
        <v>0</v>
      </c>
    </row>
    <row r="620" spans="1:29" x14ac:dyDescent="0.3">
      <c r="A620" s="67"/>
      <c r="B620" s="85"/>
      <c r="C620" s="85"/>
      <c r="D620" s="85"/>
      <c r="E620" s="85"/>
      <c r="F620" s="85"/>
      <c r="G620" s="85"/>
      <c r="H620" s="113"/>
      <c r="P620" s="21" t="str">
        <f t="shared" si="747"/>
        <v>A</v>
      </c>
      <c r="Q620" s="85">
        <f>IF($P620="B",B620,0)</f>
        <v>0</v>
      </c>
      <c r="R620" s="85">
        <f t="shared" si="737"/>
        <v>0</v>
      </c>
      <c r="S620" s="85">
        <f t="shared" si="738"/>
        <v>0</v>
      </c>
      <c r="T620" s="85">
        <f t="shared" si="739"/>
        <v>0</v>
      </c>
      <c r="U620" s="85">
        <f t="shared" si="740"/>
        <v>0</v>
      </c>
      <c r="V620" s="85">
        <f t="shared" si="741"/>
        <v>0</v>
      </c>
      <c r="W620" s="33"/>
      <c r="X620" s="85">
        <f t="shared" si="748"/>
        <v>0</v>
      </c>
      <c r="Y620" s="85">
        <f t="shared" si="742"/>
        <v>0</v>
      </c>
      <c r="Z620" s="85">
        <f t="shared" si="743"/>
        <v>0</v>
      </c>
      <c r="AA620" s="85">
        <f t="shared" si="744"/>
        <v>0</v>
      </c>
      <c r="AB620" s="85">
        <f t="shared" si="745"/>
        <v>0</v>
      </c>
      <c r="AC620" s="85">
        <f t="shared" si="746"/>
        <v>0</v>
      </c>
    </row>
    <row r="621" spans="1:29" x14ac:dyDescent="0.3">
      <c r="A621" s="67"/>
      <c r="B621" s="85"/>
      <c r="C621" s="85"/>
      <c r="D621" s="85"/>
      <c r="E621" s="85"/>
      <c r="F621" s="85"/>
      <c r="G621" s="85"/>
      <c r="H621" s="113"/>
      <c r="P621" s="21" t="str">
        <f t="shared" si="747"/>
        <v>A</v>
      </c>
      <c r="Q621" s="85">
        <f t="shared" ref="Q621:Q630" si="749">IF($P621="B",B621,0)</f>
        <v>0</v>
      </c>
      <c r="R621" s="85">
        <f t="shared" si="737"/>
        <v>0</v>
      </c>
      <c r="S621" s="85">
        <f t="shared" si="738"/>
        <v>0</v>
      </c>
      <c r="T621" s="85">
        <f t="shared" si="739"/>
        <v>0</v>
      </c>
      <c r="U621" s="85">
        <f t="shared" si="740"/>
        <v>0</v>
      </c>
      <c r="V621" s="85">
        <f t="shared" si="741"/>
        <v>0</v>
      </c>
      <c r="W621" s="33"/>
      <c r="X621" s="85">
        <f t="shared" si="748"/>
        <v>0</v>
      </c>
      <c r="Y621" s="85">
        <f t="shared" si="742"/>
        <v>0</v>
      </c>
      <c r="Z621" s="85">
        <f t="shared" si="743"/>
        <v>0</v>
      </c>
      <c r="AA621" s="85">
        <f t="shared" si="744"/>
        <v>0</v>
      </c>
      <c r="AB621" s="85">
        <f t="shared" si="745"/>
        <v>0</v>
      </c>
      <c r="AC621" s="85">
        <f t="shared" si="746"/>
        <v>0</v>
      </c>
    </row>
    <row r="622" spans="1:29" x14ac:dyDescent="0.3">
      <c r="A622" s="67"/>
      <c r="B622" s="85"/>
      <c r="C622" s="85"/>
      <c r="D622" s="85"/>
      <c r="E622" s="85"/>
      <c r="F622" s="85"/>
      <c r="G622" s="85"/>
      <c r="H622" s="113"/>
      <c r="P622" s="21" t="str">
        <f t="shared" si="747"/>
        <v>A</v>
      </c>
      <c r="Q622" s="85">
        <f t="shared" si="749"/>
        <v>0</v>
      </c>
      <c r="R622" s="85">
        <f t="shared" si="737"/>
        <v>0</v>
      </c>
      <c r="S622" s="85">
        <f t="shared" si="738"/>
        <v>0</v>
      </c>
      <c r="T622" s="85">
        <f t="shared" si="739"/>
        <v>0</v>
      </c>
      <c r="U622" s="85">
        <f t="shared" si="740"/>
        <v>0</v>
      </c>
      <c r="V622" s="85">
        <f t="shared" si="741"/>
        <v>0</v>
      </c>
      <c r="W622" s="33"/>
      <c r="X622" s="85">
        <f t="shared" si="748"/>
        <v>0</v>
      </c>
      <c r="Y622" s="85">
        <f t="shared" si="742"/>
        <v>0</v>
      </c>
      <c r="Z622" s="85">
        <f t="shared" si="743"/>
        <v>0</v>
      </c>
      <c r="AA622" s="85">
        <f t="shared" si="744"/>
        <v>0</v>
      </c>
      <c r="AB622" s="85">
        <f t="shared" si="745"/>
        <v>0</v>
      </c>
      <c r="AC622" s="85">
        <f t="shared" si="746"/>
        <v>0</v>
      </c>
    </row>
    <row r="623" spans="1:29" x14ac:dyDescent="0.3">
      <c r="A623" s="67"/>
      <c r="B623" s="85"/>
      <c r="C623" s="85"/>
      <c r="D623" s="85"/>
      <c r="E623" s="85"/>
      <c r="F623" s="85"/>
      <c r="G623" s="85"/>
      <c r="H623" s="113"/>
      <c r="P623" s="21" t="str">
        <f t="shared" si="747"/>
        <v>A</v>
      </c>
      <c r="Q623" s="85">
        <f t="shared" si="749"/>
        <v>0</v>
      </c>
      <c r="R623" s="85">
        <f t="shared" si="737"/>
        <v>0</v>
      </c>
      <c r="S623" s="85">
        <f t="shared" si="738"/>
        <v>0</v>
      </c>
      <c r="T623" s="85">
        <f t="shared" si="739"/>
        <v>0</v>
      </c>
      <c r="U623" s="85">
        <f t="shared" si="740"/>
        <v>0</v>
      </c>
      <c r="V623" s="85">
        <f t="shared" si="741"/>
        <v>0</v>
      </c>
      <c r="W623" s="33"/>
      <c r="X623" s="85">
        <f t="shared" si="748"/>
        <v>0</v>
      </c>
      <c r="Y623" s="85">
        <f t="shared" si="742"/>
        <v>0</v>
      </c>
      <c r="Z623" s="85">
        <f t="shared" si="743"/>
        <v>0</v>
      </c>
      <c r="AA623" s="85">
        <f t="shared" si="744"/>
        <v>0</v>
      </c>
      <c r="AB623" s="85">
        <f t="shared" si="745"/>
        <v>0</v>
      </c>
      <c r="AC623" s="85">
        <f t="shared" si="746"/>
        <v>0</v>
      </c>
    </row>
    <row r="624" spans="1:29" x14ac:dyDescent="0.3">
      <c r="A624" s="67"/>
      <c r="B624" s="85"/>
      <c r="C624" s="85"/>
      <c r="D624" s="85"/>
      <c r="E624" s="85"/>
      <c r="F624" s="85"/>
      <c r="G624" s="85"/>
      <c r="H624" s="113"/>
      <c r="P624" s="21" t="str">
        <f t="shared" si="747"/>
        <v>A</v>
      </c>
      <c r="Q624" s="85">
        <f t="shared" si="749"/>
        <v>0</v>
      </c>
      <c r="R624" s="85">
        <f t="shared" si="737"/>
        <v>0</v>
      </c>
      <c r="S624" s="85">
        <f t="shared" si="738"/>
        <v>0</v>
      </c>
      <c r="T624" s="85">
        <f t="shared" si="739"/>
        <v>0</v>
      </c>
      <c r="U624" s="85">
        <f t="shared" si="740"/>
        <v>0</v>
      </c>
      <c r="V624" s="85">
        <f t="shared" si="741"/>
        <v>0</v>
      </c>
      <c r="W624" s="33"/>
      <c r="X624" s="85">
        <f t="shared" si="748"/>
        <v>0</v>
      </c>
      <c r="Y624" s="85">
        <f t="shared" si="742"/>
        <v>0</v>
      </c>
      <c r="Z624" s="85">
        <f t="shared" si="743"/>
        <v>0</v>
      </c>
      <c r="AA624" s="85">
        <f t="shared" si="744"/>
        <v>0</v>
      </c>
      <c r="AB624" s="85">
        <f t="shared" si="745"/>
        <v>0</v>
      </c>
      <c r="AC624" s="85">
        <f t="shared" si="746"/>
        <v>0</v>
      </c>
    </row>
    <row r="625" spans="1:29" x14ac:dyDescent="0.3">
      <c r="A625" s="67"/>
      <c r="B625" s="85"/>
      <c r="C625" s="85"/>
      <c r="D625" s="85"/>
      <c r="E625" s="85"/>
      <c r="F625" s="85"/>
      <c r="G625" s="85"/>
      <c r="H625" s="113"/>
      <c r="P625" s="21" t="str">
        <f t="shared" si="747"/>
        <v>A</v>
      </c>
      <c r="Q625" s="85">
        <f t="shared" si="749"/>
        <v>0</v>
      </c>
      <c r="R625" s="85">
        <f t="shared" si="737"/>
        <v>0</v>
      </c>
      <c r="S625" s="85">
        <f t="shared" si="738"/>
        <v>0</v>
      </c>
      <c r="T625" s="85">
        <f t="shared" si="739"/>
        <v>0</v>
      </c>
      <c r="U625" s="85">
        <f t="shared" si="740"/>
        <v>0</v>
      </c>
      <c r="V625" s="85">
        <f t="shared" si="741"/>
        <v>0</v>
      </c>
      <c r="W625" s="33"/>
      <c r="X625" s="85">
        <f t="shared" si="748"/>
        <v>0</v>
      </c>
      <c r="Y625" s="85">
        <f t="shared" si="742"/>
        <v>0</v>
      </c>
      <c r="Z625" s="85">
        <f t="shared" si="743"/>
        <v>0</v>
      </c>
      <c r="AA625" s="85">
        <f t="shared" si="744"/>
        <v>0</v>
      </c>
      <c r="AB625" s="85">
        <f t="shared" si="745"/>
        <v>0</v>
      </c>
      <c r="AC625" s="85">
        <f t="shared" si="746"/>
        <v>0</v>
      </c>
    </row>
    <row r="626" spans="1:29" x14ac:dyDescent="0.3">
      <c r="A626" s="67"/>
      <c r="B626" s="85"/>
      <c r="C626" s="85"/>
      <c r="D626" s="85"/>
      <c r="E626" s="85"/>
      <c r="F626" s="85"/>
      <c r="G626" s="85"/>
      <c r="H626" s="113"/>
      <c r="P626" s="21" t="str">
        <f t="shared" si="747"/>
        <v>A</v>
      </c>
      <c r="Q626" s="85">
        <f t="shared" si="749"/>
        <v>0</v>
      </c>
      <c r="R626" s="85">
        <f t="shared" si="737"/>
        <v>0</v>
      </c>
      <c r="S626" s="85">
        <f t="shared" si="738"/>
        <v>0</v>
      </c>
      <c r="T626" s="85">
        <f t="shared" si="739"/>
        <v>0</v>
      </c>
      <c r="U626" s="85">
        <f t="shared" si="740"/>
        <v>0</v>
      </c>
      <c r="V626" s="85">
        <f t="shared" si="741"/>
        <v>0</v>
      </c>
      <c r="W626" s="33"/>
      <c r="X626" s="85">
        <f t="shared" si="748"/>
        <v>0</v>
      </c>
      <c r="Y626" s="85">
        <f t="shared" si="742"/>
        <v>0</v>
      </c>
      <c r="Z626" s="85">
        <f t="shared" si="743"/>
        <v>0</v>
      </c>
      <c r="AA626" s="85">
        <f t="shared" si="744"/>
        <v>0</v>
      </c>
      <c r="AB626" s="85">
        <f t="shared" si="745"/>
        <v>0</v>
      </c>
      <c r="AC626" s="85">
        <f t="shared" si="746"/>
        <v>0</v>
      </c>
    </row>
    <row r="627" spans="1:29" x14ac:dyDescent="0.3">
      <c r="A627" s="67"/>
      <c r="B627" s="85"/>
      <c r="C627" s="85"/>
      <c r="D627" s="85"/>
      <c r="E627" s="85"/>
      <c r="F627" s="85"/>
      <c r="G627" s="85"/>
      <c r="H627" s="113"/>
      <c r="P627" s="21" t="str">
        <f t="shared" si="747"/>
        <v>A</v>
      </c>
      <c r="Q627" s="85">
        <f t="shared" si="749"/>
        <v>0</v>
      </c>
      <c r="R627" s="85">
        <f t="shared" si="737"/>
        <v>0</v>
      </c>
      <c r="S627" s="85">
        <f t="shared" si="738"/>
        <v>0</v>
      </c>
      <c r="T627" s="85">
        <f t="shared" si="739"/>
        <v>0</v>
      </c>
      <c r="U627" s="85">
        <f t="shared" si="740"/>
        <v>0</v>
      </c>
      <c r="V627" s="85">
        <f t="shared" si="741"/>
        <v>0</v>
      </c>
      <c r="W627" s="33"/>
      <c r="X627" s="85">
        <f t="shared" si="748"/>
        <v>0</v>
      </c>
      <c r="Y627" s="85">
        <f t="shared" si="742"/>
        <v>0</v>
      </c>
      <c r="Z627" s="85">
        <f t="shared" si="743"/>
        <v>0</v>
      </c>
      <c r="AA627" s="85">
        <f t="shared" si="744"/>
        <v>0</v>
      </c>
      <c r="AB627" s="85">
        <f t="shared" si="745"/>
        <v>0</v>
      </c>
      <c r="AC627" s="85">
        <f t="shared" si="746"/>
        <v>0</v>
      </c>
    </row>
    <row r="628" spans="1:29" x14ac:dyDescent="0.3">
      <c r="A628" s="67"/>
      <c r="B628" s="85"/>
      <c r="C628" s="85"/>
      <c r="D628" s="85"/>
      <c r="E628" s="85"/>
      <c r="F628" s="85"/>
      <c r="G628" s="85"/>
      <c r="H628" s="113"/>
      <c r="P628" s="21" t="str">
        <f t="shared" si="747"/>
        <v>A</v>
      </c>
      <c r="Q628" s="85">
        <f t="shared" si="749"/>
        <v>0</v>
      </c>
      <c r="R628" s="85">
        <f t="shared" si="737"/>
        <v>0</v>
      </c>
      <c r="S628" s="85">
        <f t="shared" si="738"/>
        <v>0</v>
      </c>
      <c r="T628" s="85">
        <f t="shared" si="739"/>
        <v>0</v>
      </c>
      <c r="U628" s="85">
        <f t="shared" si="740"/>
        <v>0</v>
      </c>
      <c r="V628" s="85">
        <f t="shared" si="741"/>
        <v>0</v>
      </c>
      <c r="W628" s="33"/>
      <c r="X628" s="85">
        <f t="shared" si="748"/>
        <v>0</v>
      </c>
      <c r="Y628" s="85">
        <f t="shared" si="742"/>
        <v>0</v>
      </c>
      <c r="Z628" s="85">
        <f t="shared" si="743"/>
        <v>0</v>
      </c>
      <c r="AA628" s="85">
        <f t="shared" si="744"/>
        <v>0</v>
      </c>
      <c r="AB628" s="85">
        <f t="shared" si="745"/>
        <v>0</v>
      </c>
      <c r="AC628" s="85">
        <f t="shared" si="746"/>
        <v>0</v>
      </c>
    </row>
    <row r="629" spans="1:29" x14ac:dyDescent="0.3">
      <c r="A629" s="67"/>
      <c r="B629" s="85"/>
      <c r="C629" s="85"/>
      <c r="D629" s="85"/>
      <c r="E629" s="85"/>
      <c r="F629" s="85"/>
      <c r="G629" s="85"/>
      <c r="H629" s="113"/>
      <c r="P629" s="21" t="str">
        <f t="shared" si="747"/>
        <v>A</v>
      </c>
      <c r="Q629" s="85">
        <f t="shared" si="749"/>
        <v>0</v>
      </c>
      <c r="R629" s="85">
        <f t="shared" si="737"/>
        <v>0</v>
      </c>
      <c r="S629" s="85">
        <f t="shared" si="738"/>
        <v>0</v>
      </c>
      <c r="T629" s="85">
        <f t="shared" si="739"/>
        <v>0</v>
      </c>
      <c r="U629" s="85">
        <f t="shared" si="740"/>
        <v>0</v>
      </c>
      <c r="V629" s="85">
        <f t="shared" si="741"/>
        <v>0</v>
      </c>
      <c r="W629" s="33"/>
      <c r="X629" s="85">
        <f t="shared" si="748"/>
        <v>0</v>
      </c>
      <c r="Y629" s="85">
        <f t="shared" si="742"/>
        <v>0</v>
      </c>
      <c r="Z629" s="85">
        <f t="shared" si="743"/>
        <v>0</v>
      </c>
      <c r="AA629" s="85">
        <f t="shared" si="744"/>
        <v>0</v>
      </c>
      <c r="AB629" s="85">
        <f t="shared" si="745"/>
        <v>0</v>
      </c>
      <c r="AC629" s="85">
        <f t="shared" si="746"/>
        <v>0</v>
      </c>
    </row>
    <row r="630" spans="1:29" x14ac:dyDescent="0.3">
      <c r="A630" s="67"/>
      <c r="B630" s="85"/>
      <c r="C630" s="85"/>
      <c r="D630" s="85"/>
      <c r="E630" s="85"/>
      <c r="F630" s="85"/>
      <c r="G630" s="85"/>
      <c r="H630" s="113"/>
      <c r="P630" s="21" t="str">
        <f t="shared" si="747"/>
        <v>A</v>
      </c>
      <c r="Q630" s="85">
        <f t="shared" si="749"/>
        <v>0</v>
      </c>
      <c r="R630" s="85">
        <f t="shared" si="737"/>
        <v>0</v>
      </c>
      <c r="S630" s="85">
        <f t="shared" si="738"/>
        <v>0</v>
      </c>
      <c r="T630" s="85">
        <f t="shared" si="739"/>
        <v>0</v>
      </c>
      <c r="U630" s="85">
        <f t="shared" si="740"/>
        <v>0</v>
      </c>
      <c r="V630" s="85">
        <f t="shared" si="741"/>
        <v>0</v>
      </c>
      <c r="W630" s="33"/>
      <c r="X630" s="85">
        <f t="shared" si="748"/>
        <v>0</v>
      </c>
      <c r="Y630" s="85">
        <f t="shared" si="742"/>
        <v>0</v>
      </c>
      <c r="Z630" s="85">
        <f t="shared" si="743"/>
        <v>0</v>
      </c>
      <c r="AA630" s="85">
        <f t="shared" si="744"/>
        <v>0</v>
      </c>
      <c r="AB630" s="85">
        <f t="shared" si="745"/>
        <v>0</v>
      </c>
      <c r="AC630" s="85">
        <f t="shared" si="746"/>
        <v>0</v>
      </c>
    </row>
    <row r="631" spans="1:29" x14ac:dyDescent="0.3">
      <c r="A631" s="68"/>
      <c r="B631" s="87"/>
      <c r="C631" s="87"/>
      <c r="D631" s="87"/>
      <c r="E631" s="87"/>
      <c r="F631" s="87"/>
      <c r="G631" s="87"/>
      <c r="H631" s="114"/>
      <c r="I631" s="105">
        <f>Q631</f>
        <v>0</v>
      </c>
      <c r="J631" s="105">
        <f>R631</f>
        <v>0</v>
      </c>
      <c r="K631" s="105">
        <f t="shared" ref="K631" si="750">S631</f>
        <v>0</v>
      </c>
      <c r="L631" s="105">
        <f t="shared" ref="L631" si="751">T631</f>
        <v>0</v>
      </c>
      <c r="M631" s="105">
        <f t="shared" ref="M631" si="752">U631</f>
        <v>0</v>
      </c>
      <c r="N631" s="105">
        <f t="shared" ref="N631" si="753">V631</f>
        <v>0</v>
      </c>
      <c r="P631" s="21"/>
      <c r="Q631" s="106">
        <f t="shared" ref="Q631:V631" si="754">+SUM(Q615:Q630)</f>
        <v>0</v>
      </c>
      <c r="R631" s="106">
        <f t="shared" si="754"/>
        <v>0</v>
      </c>
      <c r="S631" s="106">
        <f t="shared" si="754"/>
        <v>0</v>
      </c>
      <c r="T631" s="106">
        <f t="shared" si="754"/>
        <v>0</v>
      </c>
      <c r="U631" s="106">
        <f t="shared" si="754"/>
        <v>0</v>
      </c>
      <c r="V631" s="106">
        <f t="shared" si="754"/>
        <v>0</v>
      </c>
      <c r="W631" s="33"/>
      <c r="X631" s="33"/>
      <c r="Y631" s="33"/>
      <c r="Z631" s="33"/>
      <c r="AA631" s="33"/>
      <c r="AB631" s="33"/>
      <c r="AC631" s="33"/>
    </row>
    <row r="633" spans="1:29" x14ac:dyDescent="0.3">
      <c r="A633" s="69"/>
      <c r="B633" s="69"/>
      <c r="C633" s="69"/>
      <c r="D633" s="97"/>
      <c r="E633" s="97"/>
      <c r="F633" s="69"/>
      <c r="G633" s="69"/>
      <c r="H633" s="82"/>
    </row>
    <row r="634" spans="1:29" x14ac:dyDescent="0.3">
      <c r="A634" s="94"/>
      <c r="B634" s="83"/>
      <c r="C634" s="95"/>
      <c r="D634" s="95"/>
      <c r="E634" s="33"/>
      <c r="F634" s="98"/>
      <c r="G634" s="96"/>
      <c r="H634" s="112"/>
    </row>
    <row r="635" spans="1:29" x14ac:dyDescent="0.3">
      <c r="A635" s="91"/>
      <c r="B635" s="92"/>
      <c r="C635" s="92"/>
      <c r="D635" s="92"/>
      <c r="E635" s="92"/>
      <c r="F635" s="92"/>
      <c r="G635" s="92"/>
      <c r="H635" s="92"/>
    </row>
    <row r="636" spans="1:29" x14ac:dyDescent="0.3">
      <c r="A636" s="68"/>
      <c r="B636" s="68"/>
      <c r="C636" s="68"/>
      <c r="D636" s="68"/>
      <c r="E636" s="68"/>
      <c r="F636" s="68"/>
      <c r="G636" s="68"/>
      <c r="H636" s="82"/>
      <c r="P636" s="21"/>
      <c r="Q636" s="106">
        <f>+SUM(Q637:Q652)</f>
        <v>0</v>
      </c>
      <c r="R636" s="106">
        <f t="shared" ref="R636" si="755">+SUM(R637:R652)</f>
        <v>0</v>
      </c>
      <c r="S636" s="106">
        <f t="shared" ref="S636" si="756">+SUM(S637:S652)</f>
        <v>0</v>
      </c>
      <c r="T636" s="106">
        <f t="shared" ref="T636" si="757">+SUM(T637:T652)</f>
        <v>0</v>
      </c>
      <c r="U636" s="106">
        <f t="shared" ref="U636" si="758">+SUM(U637:U652)</f>
        <v>0</v>
      </c>
      <c r="V636" s="106">
        <f t="shared" ref="V636" si="759">+SUM(V637:V652)</f>
        <v>0</v>
      </c>
      <c r="W636" s="33"/>
      <c r="X636" s="33"/>
      <c r="Y636" s="33"/>
      <c r="Z636" s="33"/>
      <c r="AA636" s="33"/>
      <c r="AB636" s="33"/>
      <c r="AC636" s="33"/>
    </row>
    <row r="637" spans="1:29" x14ac:dyDescent="0.3">
      <c r="A637" s="67"/>
      <c r="B637" s="85"/>
      <c r="C637" s="85"/>
      <c r="D637" s="85"/>
      <c r="E637" s="85"/>
      <c r="F637" s="85"/>
      <c r="G637" s="85"/>
      <c r="H637" s="113"/>
      <c r="I637" s="105">
        <f t="shared" ref="I637:N637" si="760">Q636</f>
        <v>0</v>
      </c>
      <c r="J637" s="105">
        <f t="shared" si="760"/>
        <v>0</v>
      </c>
      <c r="K637" s="105">
        <f t="shared" si="760"/>
        <v>0</v>
      </c>
      <c r="L637" s="105">
        <f t="shared" si="760"/>
        <v>0</v>
      </c>
      <c r="M637" s="105">
        <f t="shared" si="760"/>
        <v>0</v>
      </c>
      <c r="N637" s="105">
        <f t="shared" si="760"/>
        <v>0</v>
      </c>
      <c r="P637" s="21" t="str">
        <f>IF(A637&gt;=$B$634,"A","B")</f>
        <v>A</v>
      </c>
      <c r="Q637" s="85">
        <f t="shared" ref="Q637:Q641" si="761">IF($P637="B",B637,0)</f>
        <v>0</v>
      </c>
      <c r="R637" s="85">
        <f t="shared" ref="R637:R652" si="762">IF($P637="B",C637,0)</f>
        <v>0</v>
      </c>
      <c r="S637" s="85">
        <f t="shared" ref="S637:S652" si="763">IF($P637="B",D637,0)</f>
        <v>0</v>
      </c>
      <c r="T637" s="85">
        <f t="shared" ref="T637:T652" si="764">IF($P637="B",E637,0)</f>
        <v>0</v>
      </c>
      <c r="U637" s="85">
        <f t="shared" ref="U637:U652" si="765">IF($P637="B",F637,0)</f>
        <v>0</v>
      </c>
      <c r="V637" s="85">
        <f t="shared" ref="V637:V652" si="766">IF($P637="B",G637,0)</f>
        <v>0</v>
      </c>
      <c r="W637" s="33"/>
      <c r="X637" s="85">
        <f>IF($P637="A",B637,0)</f>
        <v>0</v>
      </c>
      <c r="Y637" s="85">
        <f t="shared" ref="Y637:Y652" si="767">IF($P637="A",C637,0)</f>
        <v>0</v>
      </c>
      <c r="Z637" s="85">
        <f t="shared" ref="Z637:Z652" si="768">IF($P637="A",D637,0)</f>
        <v>0</v>
      </c>
      <c r="AA637" s="85">
        <f t="shared" ref="AA637:AA652" si="769">IF($P637="A",E637,0)</f>
        <v>0</v>
      </c>
      <c r="AB637" s="85">
        <f t="shared" ref="AB637:AB652" si="770">IF($P637="A",F637,0)</f>
        <v>0</v>
      </c>
      <c r="AC637" s="85">
        <f t="shared" ref="AC637:AC652" si="771">IF($P637="A",G637,0)</f>
        <v>0</v>
      </c>
    </row>
    <row r="638" spans="1:29" x14ac:dyDescent="0.3">
      <c r="A638" s="67"/>
      <c r="B638" s="85"/>
      <c r="C638" s="85"/>
      <c r="D638" s="85"/>
      <c r="E638" s="85"/>
      <c r="F638" s="85"/>
      <c r="G638" s="85"/>
      <c r="H638" s="113"/>
      <c r="P638" s="21" t="str">
        <f t="shared" ref="P638:P652" si="772">IF(A638&gt;=$B$634,"A","B")</f>
        <v>A</v>
      </c>
      <c r="Q638" s="85">
        <f t="shared" si="761"/>
        <v>0</v>
      </c>
      <c r="R638" s="85">
        <f t="shared" si="762"/>
        <v>0</v>
      </c>
      <c r="S638" s="85">
        <f t="shared" si="763"/>
        <v>0</v>
      </c>
      <c r="T638" s="85">
        <f t="shared" si="764"/>
        <v>0</v>
      </c>
      <c r="U638" s="85">
        <f t="shared" si="765"/>
        <v>0</v>
      </c>
      <c r="V638" s="85">
        <f t="shared" si="766"/>
        <v>0</v>
      </c>
      <c r="W638" s="33"/>
      <c r="X638" s="85">
        <f t="shared" ref="X638:X652" si="773">IF($P638="A",B638,0)</f>
        <v>0</v>
      </c>
      <c r="Y638" s="85">
        <f t="shared" si="767"/>
        <v>0</v>
      </c>
      <c r="Z638" s="85">
        <f t="shared" si="768"/>
        <v>0</v>
      </c>
      <c r="AA638" s="85">
        <f t="shared" si="769"/>
        <v>0</v>
      </c>
      <c r="AB638" s="85">
        <f t="shared" si="770"/>
        <v>0</v>
      </c>
      <c r="AC638" s="85">
        <f t="shared" si="771"/>
        <v>0</v>
      </c>
    </row>
    <row r="639" spans="1:29" x14ac:dyDescent="0.3">
      <c r="A639" s="67"/>
      <c r="B639" s="85"/>
      <c r="C639" s="85"/>
      <c r="D639" s="85"/>
      <c r="E639" s="85"/>
      <c r="F639" s="85"/>
      <c r="G639" s="85"/>
      <c r="H639" s="113"/>
      <c r="P639" s="21" t="str">
        <f t="shared" si="772"/>
        <v>A</v>
      </c>
      <c r="Q639" s="85">
        <f t="shared" si="761"/>
        <v>0</v>
      </c>
      <c r="R639" s="85">
        <f t="shared" si="762"/>
        <v>0</v>
      </c>
      <c r="S639" s="85">
        <f t="shared" si="763"/>
        <v>0</v>
      </c>
      <c r="T639" s="85">
        <f t="shared" si="764"/>
        <v>0</v>
      </c>
      <c r="U639" s="85">
        <f t="shared" si="765"/>
        <v>0</v>
      </c>
      <c r="V639" s="85">
        <f t="shared" si="766"/>
        <v>0</v>
      </c>
      <c r="W639" s="33"/>
      <c r="X639" s="85">
        <f t="shared" si="773"/>
        <v>0</v>
      </c>
      <c r="Y639" s="85">
        <f t="shared" si="767"/>
        <v>0</v>
      </c>
      <c r="Z639" s="85">
        <f t="shared" si="768"/>
        <v>0</v>
      </c>
      <c r="AA639" s="85">
        <f t="shared" si="769"/>
        <v>0</v>
      </c>
      <c r="AB639" s="85">
        <f t="shared" si="770"/>
        <v>0</v>
      </c>
      <c r="AC639" s="85">
        <f t="shared" si="771"/>
        <v>0</v>
      </c>
    </row>
    <row r="640" spans="1:29" x14ac:dyDescent="0.3">
      <c r="A640" s="67"/>
      <c r="B640" s="85"/>
      <c r="C640" s="85"/>
      <c r="D640" s="85"/>
      <c r="E640" s="85"/>
      <c r="F640" s="85"/>
      <c r="G640" s="85"/>
      <c r="H640" s="113"/>
      <c r="P640" s="21" t="str">
        <f t="shared" si="772"/>
        <v>A</v>
      </c>
      <c r="Q640" s="85">
        <f t="shared" si="761"/>
        <v>0</v>
      </c>
      <c r="R640" s="85">
        <f t="shared" si="762"/>
        <v>0</v>
      </c>
      <c r="S640" s="85">
        <f t="shared" si="763"/>
        <v>0</v>
      </c>
      <c r="T640" s="85">
        <f t="shared" si="764"/>
        <v>0</v>
      </c>
      <c r="U640" s="85">
        <f t="shared" si="765"/>
        <v>0</v>
      </c>
      <c r="V640" s="85">
        <f t="shared" si="766"/>
        <v>0</v>
      </c>
      <c r="W640" s="33"/>
      <c r="X640" s="85">
        <f t="shared" si="773"/>
        <v>0</v>
      </c>
      <c r="Y640" s="85">
        <f t="shared" si="767"/>
        <v>0</v>
      </c>
      <c r="Z640" s="85">
        <f t="shared" si="768"/>
        <v>0</v>
      </c>
      <c r="AA640" s="85">
        <f t="shared" si="769"/>
        <v>0</v>
      </c>
      <c r="AB640" s="85">
        <f t="shared" si="770"/>
        <v>0</v>
      </c>
      <c r="AC640" s="85">
        <f t="shared" si="771"/>
        <v>0</v>
      </c>
    </row>
    <row r="641" spans="1:29" x14ac:dyDescent="0.3">
      <c r="A641" s="67"/>
      <c r="B641" s="85"/>
      <c r="C641" s="85"/>
      <c r="D641" s="85"/>
      <c r="E641" s="85"/>
      <c r="F641" s="85"/>
      <c r="G641" s="85"/>
      <c r="H641" s="113"/>
      <c r="P641" s="21" t="str">
        <f t="shared" si="772"/>
        <v>A</v>
      </c>
      <c r="Q641" s="85">
        <f t="shared" si="761"/>
        <v>0</v>
      </c>
      <c r="R641" s="85">
        <f t="shared" si="762"/>
        <v>0</v>
      </c>
      <c r="S641" s="85">
        <f t="shared" si="763"/>
        <v>0</v>
      </c>
      <c r="T641" s="85">
        <f t="shared" si="764"/>
        <v>0</v>
      </c>
      <c r="U641" s="85">
        <f t="shared" si="765"/>
        <v>0</v>
      </c>
      <c r="V641" s="85">
        <f t="shared" si="766"/>
        <v>0</v>
      </c>
      <c r="W641" s="33"/>
      <c r="X641" s="85">
        <f t="shared" si="773"/>
        <v>0</v>
      </c>
      <c r="Y641" s="85">
        <f t="shared" si="767"/>
        <v>0</v>
      </c>
      <c r="Z641" s="85">
        <f t="shared" si="768"/>
        <v>0</v>
      </c>
      <c r="AA641" s="85">
        <f t="shared" si="769"/>
        <v>0</v>
      </c>
      <c r="AB641" s="85">
        <f t="shared" si="770"/>
        <v>0</v>
      </c>
      <c r="AC641" s="85">
        <f t="shared" si="771"/>
        <v>0</v>
      </c>
    </row>
    <row r="642" spans="1:29" x14ac:dyDescent="0.3">
      <c r="A642" s="67"/>
      <c r="B642" s="85"/>
      <c r="C642" s="85"/>
      <c r="D642" s="85"/>
      <c r="E642" s="85"/>
      <c r="F642" s="85"/>
      <c r="G642" s="85"/>
      <c r="H642" s="113"/>
      <c r="P642" s="21" t="str">
        <f t="shared" si="772"/>
        <v>A</v>
      </c>
      <c r="Q642" s="85">
        <f>IF($P642="B",B642,0)</f>
        <v>0</v>
      </c>
      <c r="R642" s="85">
        <f t="shared" si="762"/>
        <v>0</v>
      </c>
      <c r="S642" s="85">
        <f t="shared" si="763"/>
        <v>0</v>
      </c>
      <c r="T642" s="85">
        <f t="shared" si="764"/>
        <v>0</v>
      </c>
      <c r="U642" s="85">
        <f t="shared" si="765"/>
        <v>0</v>
      </c>
      <c r="V642" s="85">
        <f t="shared" si="766"/>
        <v>0</v>
      </c>
      <c r="W642" s="33"/>
      <c r="X642" s="85">
        <f t="shared" si="773"/>
        <v>0</v>
      </c>
      <c r="Y642" s="85">
        <f t="shared" si="767"/>
        <v>0</v>
      </c>
      <c r="Z642" s="85">
        <f t="shared" si="768"/>
        <v>0</v>
      </c>
      <c r="AA642" s="85">
        <f t="shared" si="769"/>
        <v>0</v>
      </c>
      <c r="AB642" s="85">
        <f t="shared" si="770"/>
        <v>0</v>
      </c>
      <c r="AC642" s="85">
        <f t="shared" si="771"/>
        <v>0</v>
      </c>
    </row>
    <row r="643" spans="1:29" x14ac:dyDescent="0.3">
      <c r="A643" s="67"/>
      <c r="B643" s="85"/>
      <c r="C643" s="85"/>
      <c r="D643" s="85"/>
      <c r="E643" s="85"/>
      <c r="F643" s="85"/>
      <c r="G643" s="85"/>
      <c r="H643" s="113"/>
      <c r="P643" s="21" t="str">
        <f t="shared" si="772"/>
        <v>A</v>
      </c>
      <c r="Q643" s="85">
        <f t="shared" ref="Q643:Q652" si="774">IF($P643="B",B643,0)</f>
        <v>0</v>
      </c>
      <c r="R643" s="85">
        <f t="shared" si="762"/>
        <v>0</v>
      </c>
      <c r="S643" s="85">
        <f t="shared" si="763"/>
        <v>0</v>
      </c>
      <c r="T643" s="85">
        <f t="shared" si="764"/>
        <v>0</v>
      </c>
      <c r="U643" s="85">
        <f t="shared" si="765"/>
        <v>0</v>
      </c>
      <c r="V643" s="85">
        <f t="shared" si="766"/>
        <v>0</v>
      </c>
      <c r="W643" s="33"/>
      <c r="X643" s="85">
        <f t="shared" si="773"/>
        <v>0</v>
      </c>
      <c r="Y643" s="85">
        <f t="shared" si="767"/>
        <v>0</v>
      </c>
      <c r="Z643" s="85">
        <f t="shared" si="768"/>
        <v>0</v>
      </c>
      <c r="AA643" s="85">
        <f t="shared" si="769"/>
        <v>0</v>
      </c>
      <c r="AB643" s="85">
        <f t="shared" si="770"/>
        <v>0</v>
      </c>
      <c r="AC643" s="85">
        <f t="shared" si="771"/>
        <v>0</v>
      </c>
    </row>
    <row r="644" spans="1:29" x14ac:dyDescent="0.3">
      <c r="A644" s="67"/>
      <c r="B644" s="85"/>
      <c r="C644" s="85"/>
      <c r="D644" s="85"/>
      <c r="E644" s="85"/>
      <c r="F644" s="85"/>
      <c r="G644" s="85"/>
      <c r="H644" s="113"/>
      <c r="P644" s="21" t="str">
        <f t="shared" si="772"/>
        <v>A</v>
      </c>
      <c r="Q644" s="85">
        <f t="shared" si="774"/>
        <v>0</v>
      </c>
      <c r="R644" s="85">
        <f t="shared" si="762"/>
        <v>0</v>
      </c>
      <c r="S644" s="85">
        <f t="shared" si="763"/>
        <v>0</v>
      </c>
      <c r="T644" s="85">
        <f t="shared" si="764"/>
        <v>0</v>
      </c>
      <c r="U644" s="85">
        <f t="shared" si="765"/>
        <v>0</v>
      </c>
      <c r="V644" s="85">
        <f t="shared" si="766"/>
        <v>0</v>
      </c>
      <c r="W644" s="33"/>
      <c r="X644" s="85">
        <f t="shared" si="773"/>
        <v>0</v>
      </c>
      <c r="Y644" s="85">
        <f t="shared" si="767"/>
        <v>0</v>
      </c>
      <c r="Z644" s="85">
        <f t="shared" si="768"/>
        <v>0</v>
      </c>
      <c r="AA644" s="85">
        <f t="shared" si="769"/>
        <v>0</v>
      </c>
      <c r="AB644" s="85">
        <f t="shared" si="770"/>
        <v>0</v>
      </c>
      <c r="AC644" s="85">
        <f t="shared" si="771"/>
        <v>0</v>
      </c>
    </row>
    <row r="645" spans="1:29" x14ac:dyDescent="0.3">
      <c r="A645" s="67"/>
      <c r="B645" s="85"/>
      <c r="C645" s="85"/>
      <c r="D645" s="85"/>
      <c r="E645" s="85"/>
      <c r="F645" s="85"/>
      <c r="G645" s="85"/>
      <c r="H645" s="113"/>
      <c r="P645" s="21" t="str">
        <f t="shared" si="772"/>
        <v>A</v>
      </c>
      <c r="Q645" s="85">
        <f t="shared" si="774"/>
        <v>0</v>
      </c>
      <c r="R645" s="85">
        <f t="shared" si="762"/>
        <v>0</v>
      </c>
      <c r="S645" s="85">
        <f t="shared" si="763"/>
        <v>0</v>
      </c>
      <c r="T645" s="85">
        <f t="shared" si="764"/>
        <v>0</v>
      </c>
      <c r="U645" s="85">
        <f t="shared" si="765"/>
        <v>0</v>
      </c>
      <c r="V645" s="85">
        <f t="shared" si="766"/>
        <v>0</v>
      </c>
      <c r="W645" s="33"/>
      <c r="X645" s="85">
        <f t="shared" si="773"/>
        <v>0</v>
      </c>
      <c r="Y645" s="85">
        <f t="shared" si="767"/>
        <v>0</v>
      </c>
      <c r="Z645" s="85">
        <f t="shared" si="768"/>
        <v>0</v>
      </c>
      <c r="AA645" s="85">
        <f t="shared" si="769"/>
        <v>0</v>
      </c>
      <c r="AB645" s="85">
        <f t="shared" si="770"/>
        <v>0</v>
      </c>
      <c r="AC645" s="85">
        <f t="shared" si="771"/>
        <v>0</v>
      </c>
    </row>
    <row r="646" spans="1:29" x14ac:dyDescent="0.3">
      <c r="A646" s="67"/>
      <c r="B646" s="85"/>
      <c r="C646" s="85"/>
      <c r="D646" s="85"/>
      <c r="E646" s="85"/>
      <c r="F646" s="85"/>
      <c r="G646" s="85"/>
      <c r="H646" s="113"/>
      <c r="P646" s="21" t="str">
        <f t="shared" si="772"/>
        <v>A</v>
      </c>
      <c r="Q646" s="85">
        <f t="shared" si="774"/>
        <v>0</v>
      </c>
      <c r="R646" s="85">
        <f t="shared" si="762"/>
        <v>0</v>
      </c>
      <c r="S646" s="85">
        <f t="shared" si="763"/>
        <v>0</v>
      </c>
      <c r="T646" s="85">
        <f t="shared" si="764"/>
        <v>0</v>
      </c>
      <c r="U646" s="85">
        <f t="shared" si="765"/>
        <v>0</v>
      </c>
      <c r="V646" s="85">
        <f t="shared" si="766"/>
        <v>0</v>
      </c>
      <c r="W646" s="33"/>
      <c r="X646" s="85">
        <f t="shared" si="773"/>
        <v>0</v>
      </c>
      <c r="Y646" s="85">
        <f t="shared" si="767"/>
        <v>0</v>
      </c>
      <c r="Z646" s="85">
        <f t="shared" si="768"/>
        <v>0</v>
      </c>
      <c r="AA646" s="85">
        <f t="shared" si="769"/>
        <v>0</v>
      </c>
      <c r="AB646" s="85">
        <f t="shared" si="770"/>
        <v>0</v>
      </c>
      <c r="AC646" s="85">
        <f t="shared" si="771"/>
        <v>0</v>
      </c>
    </row>
    <row r="647" spans="1:29" x14ac:dyDescent="0.3">
      <c r="A647" s="67"/>
      <c r="B647" s="85"/>
      <c r="C647" s="85"/>
      <c r="D647" s="85"/>
      <c r="E647" s="85"/>
      <c r="F647" s="85"/>
      <c r="G647" s="85"/>
      <c r="H647" s="113"/>
      <c r="P647" s="21" t="str">
        <f t="shared" si="772"/>
        <v>A</v>
      </c>
      <c r="Q647" s="85">
        <f t="shared" si="774"/>
        <v>0</v>
      </c>
      <c r="R647" s="85">
        <f t="shared" si="762"/>
        <v>0</v>
      </c>
      <c r="S647" s="85">
        <f t="shared" si="763"/>
        <v>0</v>
      </c>
      <c r="T647" s="85">
        <f t="shared" si="764"/>
        <v>0</v>
      </c>
      <c r="U647" s="85">
        <f t="shared" si="765"/>
        <v>0</v>
      </c>
      <c r="V647" s="85">
        <f t="shared" si="766"/>
        <v>0</v>
      </c>
      <c r="W647" s="33"/>
      <c r="X647" s="85">
        <f t="shared" si="773"/>
        <v>0</v>
      </c>
      <c r="Y647" s="85">
        <f t="shared" si="767"/>
        <v>0</v>
      </c>
      <c r="Z647" s="85">
        <f t="shared" si="768"/>
        <v>0</v>
      </c>
      <c r="AA647" s="85">
        <f t="shared" si="769"/>
        <v>0</v>
      </c>
      <c r="AB647" s="85">
        <f t="shared" si="770"/>
        <v>0</v>
      </c>
      <c r="AC647" s="85">
        <f t="shared" si="771"/>
        <v>0</v>
      </c>
    </row>
    <row r="648" spans="1:29" x14ac:dyDescent="0.3">
      <c r="A648" s="67"/>
      <c r="B648" s="85"/>
      <c r="C648" s="85"/>
      <c r="D648" s="85"/>
      <c r="E648" s="85"/>
      <c r="F648" s="85"/>
      <c r="G648" s="85"/>
      <c r="H648" s="113"/>
      <c r="P648" s="21" t="str">
        <f t="shared" si="772"/>
        <v>A</v>
      </c>
      <c r="Q648" s="85">
        <f t="shared" si="774"/>
        <v>0</v>
      </c>
      <c r="R648" s="85">
        <f t="shared" si="762"/>
        <v>0</v>
      </c>
      <c r="S648" s="85">
        <f t="shared" si="763"/>
        <v>0</v>
      </c>
      <c r="T648" s="85">
        <f t="shared" si="764"/>
        <v>0</v>
      </c>
      <c r="U648" s="85">
        <f t="shared" si="765"/>
        <v>0</v>
      </c>
      <c r="V648" s="85">
        <f t="shared" si="766"/>
        <v>0</v>
      </c>
      <c r="W648" s="33"/>
      <c r="X648" s="85">
        <f t="shared" si="773"/>
        <v>0</v>
      </c>
      <c r="Y648" s="85">
        <f t="shared" si="767"/>
        <v>0</v>
      </c>
      <c r="Z648" s="85">
        <f t="shared" si="768"/>
        <v>0</v>
      </c>
      <c r="AA648" s="85">
        <f t="shared" si="769"/>
        <v>0</v>
      </c>
      <c r="AB648" s="85">
        <f t="shared" si="770"/>
        <v>0</v>
      </c>
      <c r="AC648" s="85">
        <f t="shared" si="771"/>
        <v>0</v>
      </c>
    </row>
    <row r="649" spans="1:29" x14ac:dyDescent="0.3">
      <c r="A649" s="67"/>
      <c r="B649" s="85"/>
      <c r="C649" s="85"/>
      <c r="D649" s="85"/>
      <c r="E649" s="85"/>
      <c r="F649" s="85"/>
      <c r="G649" s="85"/>
      <c r="H649" s="113"/>
      <c r="P649" s="21" t="str">
        <f t="shared" si="772"/>
        <v>A</v>
      </c>
      <c r="Q649" s="85">
        <f t="shared" si="774"/>
        <v>0</v>
      </c>
      <c r="R649" s="85">
        <f t="shared" si="762"/>
        <v>0</v>
      </c>
      <c r="S649" s="85">
        <f t="shared" si="763"/>
        <v>0</v>
      </c>
      <c r="T649" s="85">
        <f t="shared" si="764"/>
        <v>0</v>
      </c>
      <c r="U649" s="85">
        <f t="shared" si="765"/>
        <v>0</v>
      </c>
      <c r="V649" s="85">
        <f t="shared" si="766"/>
        <v>0</v>
      </c>
      <c r="W649" s="33"/>
      <c r="X649" s="85">
        <f t="shared" si="773"/>
        <v>0</v>
      </c>
      <c r="Y649" s="85">
        <f t="shared" si="767"/>
        <v>0</v>
      </c>
      <c r="Z649" s="85">
        <f t="shared" si="768"/>
        <v>0</v>
      </c>
      <c r="AA649" s="85">
        <f t="shared" si="769"/>
        <v>0</v>
      </c>
      <c r="AB649" s="85">
        <f t="shared" si="770"/>
        <v>0</v>
      </c>
      <c r="AC649" s="85">
        <f t="shared" si="771"/>
        <v>0</v>
      </c>
    </row>
    <row r="650" spans="1:29" x14ac:dyDescent="0.3">
      <c r="A650" s="67"/>
      <c r="B650" s="85"/>
      <c r="C650" s="85"/>
      <c r="D650" s="85"/>
      <c r="E650" s="85"/>
      <c r="F650" s="85"/>
      <c r="G650" s="85"/>
      <c r="H650" s="113"/>
      <c r="P650" s="21" t="str">
        <f t="shared" si="772"/>
        <v>A</v>
      </c>
      <c r="Q650" s="85">
        <f t="shared" si="774"/>
        <v>0</v>
      </c>
      <c r="R650" s="85">
        <f t="shared" si="762"/>
        <v>0</v>
      </c>
      <c r="S650" s="85">
        <f t="shared" si="763"/>
        <v>0</v>
      </c>
      <c r="T650" s="85">
        <f t="shared" si="764"/>
        <v>0</v>
      </c>
      <c r="U650" s="85">
        <f t="shared" si="765"/>
        <v>0</v>
      </c>
      <c r="V650" s="85">
        <f t="shared" si="766"/>
        <v>0</v>
      </c>
      <c r="W650" s="33"/>
      <c r="X650" s="85">
        <f t="shared" si="773"/>
        <v>0</v>
      </c>
      <c r="Y650" s="85">
        <f t="shared" si="767"/>
        <v>0</v>
      </c>
      <c r="Z650" s="85">
        <f t="shared" si="768"/>
        <v>0</v>
      </c>
      <c r="AA650" s="85">
        <f t="shared" si="769"/>
        <v>0</v>
      </c>
      <c r="AB650" s="85">
        <f t="shared" si="770"/>
        <v>0</v>
      </c>
      <c r="AC650" s="85">
        <f t="shared" si="771"/>
        <v>0</v>
      </c>
    </row>
    <row r="651" spans="1:29" x14ac:dyDescent="0.3">
      <c r="A651" s="67"/>
      <c r="B651" s="85"/>
      <c r="C651" s="85"/>
      <c r="D651" s="85"/>
      <c r="E651" s="85"/>
      <c r="F651" s="85"/>
      <c r="G651" s="85"/>
      <c r="H651" s="113"/>
      <c r="P651" s="21" t="str">
        <f t="shared" si="772"/>
        <v>A</v>
      </c>
      <c r="Q651" s="85">
        <f t="shared" si="774"/>
        <v>0</v>
      </c>
      <c r="R651" s="85">
        <f t="shared" si="762"/>
        <v>0</v>
      </c>
      <c r="S651" s="85">
        <f t="shared" si="763"/>
        <v>0</v>
      </c>
      <c r="T651" s="85">
        <f t="shared" si="764"/>
        <v>0</v>
      </c>
      <c r="U651" s="85">
        <f t="shared" si="765"/>
        <v>0</v>
      </c>
      <c r="V651" s="85">
        <f t="shared" si="766"/>
        <v>0</v>
      </c>
      <c r="W651" s="33"/>
      <c r="X651" s="85">
        <f t="shared" si="773"/>
        <v>0</v>
      </c>
      <c r="Y651" s="85">
        <f t="shared" si="767"/>
        <v>0</v>
      </c>
      <c r="Z651" s="85">
        <f t="shared" si="768"/>
        <v>0</v>
      </c>
      <c r="AA651" s="85">
        <f t="shared" si="769"/>
        <v>0</v>
      </c>
      <c r="AB651" s="85">
        <f t="shared" si="770"/>
        <v>0</v>
      </c>
      <c r="AC651" s="85">
        <f t="shared" si="771"/>
        <v>0</v>
      </c>
    </row>
    <row r="652" spans="1:29" x14ac:dyDescent="0.3">
      <c r="A652" s="67"/>
      <c r="B652" s="85"/>
      <c r="C652" s="85"/>
      <c r="D652" s="85"/>
      <c r="E652" s="85"/>
      <c r="F652" s="85"/>
      <c r="G652" s="85"/>
      <c r="H652" s="113"/>
      <c r="P652" s="21" t="str">
        <f t="shared" si="772"/>
        <v>A</v>
      </c>
      <c r="Q652" s="85">
        <f t="shared" si="774"/>
        <v>0</v>
      </c>
      <c r="R652" s="85">
        <f t="shared" si="762"/>
        <v>0</v>
      </c>
      <c r="S652" s="85">
        <f t="shared" si="763"/>
        <v>0</v>
      </c>
      <c r="T652" s="85">
        <f t="shared" si="764"/>
        <v>0</v>
      </c>
      <c r="U652" s="85">
        <f t="shared" si="765"/>
        <v>0</v>
      </c>
      <c r="V652" s="85">
        <f t="shared" si="766"/>
        <v>0</v>
      </c>
      <c r="W652" s="33"/>
      <c r="X652" s="85">
        <f t="shared" si="773"/>
        <v>0</v>
      </c>
      <c r="Y652" s="85">
        <f t="shared" si="767"/>
        <v>0</v>
      </c>
      <c r="Z652" s="85">
        <f t="shared" si="768"/>
        <v>0</v>
      </c>
      <c r="AA652" s="85">
        <f t="shared" si="769"/>
        <v>0</v>
      </c>
      <c r="AB652" s="85">
        <f t="shared" si="770"/>
        <v>0</v>
      </c>
      <c r="AC652" s="85">
        <f t="shared" si="771"/>
        <v>0</v>
      </c>
    </row>
    <row r="653" spans="1:29" x14ac:dyDescent="0.3">
      <c r="A653" s="68"/>
      <c r="B653" s="86"/>
      <c r="C653" s="86"/>
      <c r="D653" s="86"/>
      <c r="E653" s="86"/>
      <c r="F653" s="86"/>
      <c r="G653" s="86"/>
      <c r="H653" s="89"/>
      <c r="I653" s="105">
        <f>X653</f>
        <v>0</v>
      </c>
      <c r="J653" s="105">
        <f>Y653</f>
        <v>0</v>
      </c>
      <c r="K653" s="105">
        <f>Z653</f>
        <v>0</v>
      </c>
      <c r="L653" s="105">
        <f>AA653</f>
        <v>0</v>
      </c>
      <c r="M653" s="105">
        <f t="shared" ref="M653" si="775">AB653</f>
        <v>0</v>
      </c>
      <c r="N653" s="105">
        <f t="shared" ref="N653" si="776">AC653</f>
        <v>0</v>
      </c>
      <c r="P653" s="21"/>
      <c r="Q653" s="33"/>
      <c r="R653" s="33"/>
      <c r="S653" s="33"/>
      <c r="T653" s="33"/>
      <c r="U653" s="33"/>
      <c r="V653" s="33"/>
      <c r="W653" s="33"/>
      <c r="X653" s="106">
        <f>SUM(X637:X652)</f>
        <v>0</v>
      </c>
      <c r="Y653" s="106">
        <f t="shared" ref="Y653" si="777">SUM(Y637:Y652)</f>
        <v>0</v>
      </c>
      <c r="Z653" s="106">
        <f t="shared" ref="Z653" si="778">SUM(Z637:Z652)</f>
        <v>0</v>
      </c>
      <c r="AA653" s="106">
        <f t="shared" ref="AA653" si="779">SUM(AA637:AA652)</f>
        <v>0</v>
      </c>
      <c r="AB653" s="106">
        <f t="shared" ref="AB653" si="780">SUM(AB637:AB652)</f>
        <v>0</v>
      </c>
      <c r="AC653" s="106">
        <f t="shared" ref="AC653" si="781">SUM(AC637:AC652)</f>
        <v>0</v>
      </c>
    </row>
    <row r="654" spans="1:29" x14ac:dyDescent="0.3">
      <c r="A654" s="82"/>
      <c r="B654" s="89"/>
      <c r="C654" s="89"/>
      <c r="D654" s="89"/>
      <c r="E654" s="89"/>
      <c r="F654" s="89"/>
      <c r="G654" s="89"/>
      <c r="H654" s="89"/>
      <c r="P654" s="21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</row>
    <row r="655" spans="1:29" x14ac:dyDescent="0.3">
      <c r="A655" s="92"/>
      <c r="B655" s="92"/>
      <c r="C655" s="92"/>
      <c r="D655" s="92"/>
      <c r="E655" s="92"/>
      <c r="F655" s="92"/>
      <c r="G655" s="92"/>
      <c r="H655" s="92"/>
      <c r="P655" s="21"/>
      <c r="Q655" s="33"/>
      <c r="R655" s="33"/>
      <c r="S655" s="33"/>
      <c r="T655" s="33"/>
      <c r="U655" s="33"/>
      <c r="V655" s="33"/>
      <c r="W655" s="33"/>
      <c r="X655" s="33"/>
      <c r="Y655" s="33"/>
      <c r="Z655" s="33"/>
      <c r="AA655" s="33"/>
      <c r="AB655" s="33"/>
      <c r="AC655" s="33"/>
    </row>
    <row r="656" spans="1:29" x14ac:dyDescent="0.3">
      <c r="A656" s="68"/>
      <c r="B656" s="68"/>
      <c r="C656" s="68"/>
      <c r="D656" s="68"/>
      <c r="E656" s="68"/>
      <c r="F656" s="68"/>
      <c r="G656" s="68"/>
      <c r="H656" s="82"/>
      <c r="P656" s="21"/>
      <c r="Q656" s="33"/>
      <c r="R656" s="33"/>
      <c r="S656" s="33"/>
      <c r="T656" s="33"/>
      <c r="U656" s="33"/>
      <c r="V656" s="33"/>
      <c r="W656" s="33"/>
      <c r="X656" s="106">
        <f t="shared" ref="X656:AC656" si="782">SUM(X657:X672)</f>
        <v>0</v>
      </c>
      <c r="Y656" s="106">
        <f t="shared" si="782"/>
        <v>0</v>
      </c>
      <c r="Z656" s="106">
        <f t="shared" si="782"/>
        <v>0</v>
      </c>
      <c r="AA656" s="106">
        <f t="shared" si="782"/>
        <v>0</v>
      </c>
      <c r="AB656" s="106">
        <f t="shared" si="782"/>
        <v>0</v>
      </c>
      <c r="AC656" s="106">
        <f t="shared" si="782"/>
        <v>0</v>
      </c>
    </row>
    <row r="657" spans="1:29" x14ac:dyDescent="0.3">
      <c r="A657" s="67"/>
      <c r="B657" s="85"/>
      <c r="C657" s="85"/>
      <c r="D657" s="85"/>
      <c r="E657" s="85"/>
      <c r="F657" s="85"/>
      <c r="G657" s="85"/>
      <c r="H657" s="113"/>
      <c r="I657" s="105">
        <f>X656</f>
        <v>0</v>
      </c>
      <c r="J657" s="105">
        <f>Y656</f>
        <v>0</v>
      </c>
      <c r="K657" s="105">
        <f t="shared" ref="K657" si="783">Z656</f>
        <v>0</v>
      </c>
      <c r="L657" s="105">
        <f t="shared" ref="L657" si="784">AA656</f>
        <v>0</v>
      </c>
      <c r="M657" s="105">
        <f t="shared" ref="M657" si="785">AB656</f>
        <v>0</v>
      </c>
      <c r="N657" s="105">
        <f t="shared" ref="N657" si="786">AC656</f>
        <v>0</v>
      </c>
      <c r="P657" s="21" t="str">
        <f>IF(A657&lt;=$B$634,"A","B")</f>
        <v>A</v>
      </c>
      <c r="Q657" s="85">
        <f t="shared" ref="Q657:Q661" si="787">IF($P657="B",B657,0)</f>
        <v>0</v>
      </c>
      <c r="R657" s="85">
        <f t="shared" ref="R657:R672" si="788">IF($P657="B",C657,0)</f>
        <v>0</v>
      </c>
      <c r="S657" s="85">
        <f t="shared" ref="S657:S672" si="789">IF($P657="B",D657,0)</f>
        <v>0</v>
      </c>
      <c r="T657" s="85">
        <f t="shared" ref="T657:T672" si="790">IF($P657="B",E657,0)</f>
        <v>0</v>
      </c>
      <c r="U657" s="85">
        <f t="shared" ref="U657:U672" si="791">IF($P657="B",F657,0)</f>
        <v>0</v>
      </c>
      <c r="V657" s="85">
        <f t="shared" ref="V657:V672" si="792">IF($P657="B",G657,0)</f>
        <v>0</v>
      </c>
      <c r="W657" s="33"/>
      <c r="X657" s="85">
        <f>IF($P657="A",B657,0)</f>
        <v>0</v>
      </c>
      <c r="Y657" s="85">
        <f t="shared" ref="Y657:Y672" si="793">IF($P657="A",C657,0)</f>
        <v>0</v>
      </c>
      <c r="Z657" s="85">
        <f t="shared" ref="Z657:Z672" si="794">IF($P657="A",D657,0)</f>
        <v>0</v>
      </c>
      <c r="AA657" s="85">
        <f t="shared" ref="AA657:AA672" si="795">IF($P657="A",E657,0)</f>
        <v>0</v>
      </c>
      <c r="AB657" s="85">
        <f t="shared" ref="AB657:AB672" si="796">IF($P657="A",F657,0)</f>
        <v>0</v>
      </c>
      <c r="AC657" s="85">
        <f t="shared" ref="AC657:AC672" si="797">IF($P657="A",G657,0)</f>
        <v>0</v>
      </c>
    </row>
    <row r="658" spans="1:29" x14ac:dyDescent="0.3">
      <c r="A658" s="67"/>
      <c r="B658" s="85"/>
      <c r="C658" s="85"/>
      <c r="D658" s="85"/>
      <c r="E658" s="85"/>
      <c r="F658" s="85"/>
      <c r="G658" s="85"/>
      <c r="H658" s="113"/>
      <c r="P658" s="21" t="str">
        <f t="shared" ref="P658:P672" si="798">IF(A658&lt;=$B$634,"A","B")</f>
        <v>A</v>
      </c>
      <c r="Q658" s="85">
        <f t="shared" si="787"/>
        <v>0</v>
      </c>
      <c r="R658" s="85">
        <f t="shared" si="788"/>
        <v>0</v>
      </c>
      <c r="S658" s="85">
        <f t="shared" si="789"/>
        <v>0</v>
      </c>
      <c r="T658" s="85">
        <f t="shared" si="790"/>
        <v>0</v>
      </c>
      <c r="U658" s="85">
        <f t="shared" si="791"/>
        <v>0</v>
      </c>
      <c r="V658" s="85">
        <f t="shared" si="792"/>
        <v>0</v>
      </c>
      <c r="W658" s="33"/>
      <c r="X658" s="85">
        <f t="shared" ref="X658:X672" si="799">IF($P658="A",B658,0)</f>
        <v>0</v>
      </c>
      <c r="Y658" s="85">
        <f t="shared" si="793"/>
        <v>0</v>
      </c>
      <c r="Z658" s="85">
        <f t="shared" si="794"/>
        <v>0</v>
      </c>
      <c r="AA658" s="85">
        <f t="shared" si="795"/>
        <v>0</v>
      </c>
      <c r="AB658" s="85">
        <f t="shared" si="796"/>
        <v>0</v>
      </c>
      <c r="AC658" s="85">
        <f t="shared" si="797"/>
        <v>0</v>
      </c>
    </row>
    <row r="659" spans="1:29" x14ac:dyDescent="0.3">
      <c r="A659" s="67"/>
      <c r="B659" s="85"/>
      <c r="C659" s="85"/>
      <c r="D659" s="85"/>
      <c r="E659" s="85"/>
      <c r="F659" s="85"/>
      <c r="G659" s="85"/>
      <c r="H659" s="113"/>
      <c r="P659" s="21" t="str">
        <f t="shared" si="798"/>
        <v>A</v>
      </c>
      <c r="Q659" s="85">
        <f t="shared" si="787"/>
        <v>0</v>
      </c>
      <c r="R659" s="85">
        <f t="shared" si="788"/>
        <v>0</v>
      </c>
      <c r="S659" s="85">
        <f t="shared" si="789"/>
        <v>0</v>
      </c>
      <c r="T659" s="85">
        <f t="shared" si="790"/>
        <v>0</v>
      </c>
      <c r="U659" s="85">
        <f t="shared" si="791"/>
        <v>0</v>
      </c>
      <c r="V659" s="85">
        <f t="shared" si="792"/>
        <v>0</v>
      </c>
      <c r="W659" s="33"/>
      <c r="X659" s="85">
        <f t="shared" si="799"/>
        <v>0</v>
      </c>
      <c r="Y659" s="85">
        <f t="shared" si="793"/>
        <v>0</v>
      </c>
      <c r="Z659" s="85">
        <f t="shared" si="794"/>
        <v>0</v>
      </c>
      <c r="AA659" s="85">
        <f t="shared" si="795"/>
        <v>0</v>
      </c>
      <c r="AB659" s="85">
        <f t="shared" si="796"/>
        <v>0</v>
      </c>
      <c r="AC659" s="85">
        <f t="shared" si="797"/>
        <v>0</v>
      </c>
    </row>
    <row r="660" spans="1:29" x14ac:dyDescent="0.3">
      <c r="A660" s="67"/>
      <c r="B660" s="85"/>
      <c r="C660" s="85"/>
      <c r="D660" s="85"/>
      <c r="E660" s="85"/>
      <c r="F660" s="85"/>
      <c r="G660" s="85"/>
      <c r="H660" s="113"/>
      <c r="P660" s="21" t="str">
        <f t="shared" si="798"/>
        <v>A</v>
      </c>
      <c r="Q660" s="85">
        <f t="shared" si="787"/>
        <v>0</v>
      </c>
      <c r="R660" s="85">
        <f t="shared" si="788"/>
        <v>0</v>
      </c>
      <c r="S660" s="85">
        <f t="shared" si="789"/>
        <v>0</v>
      </c>
      <c r="T660" s="85">
        <f t="shared" si="790"/>
        <v>0</v>
      </c>
      <c r="U660" s="85">
        <f t="shared" si="791"/>
        <v>0</v>
      </c>
      <c r="V660" s="85">
        <f t="shared" si="792"/>
        <v>0</v>
      </c>
      <c r="W660" s="33"/>
      <c r="X660" s="85">
        <f t="shared" si="799"/>
        <v>0</v>
      </c>
      <c r="Y660" s="85">
        <f t="shared" si="793"/>
        <v>0</v>
      </c>
      <c r="Z660" s="85">
        <f t="shared" si="794"/>
        <v>0</v>
      </c>
      <c r="AA660" s="85">
        <f t="shared" si="795"/>
        <v>0</v>
      </c>
      <c r="AB660" s="85">
        <f t="shared" si="796"/>
        <v>0</v>
      </c>
      <c r="AC660" s="85">
        <f t="shared" si="797"/>
        <v>0</v>
      </c>
    </row>
    <row r="661" spans="1:29" x14ac:dyDescent="0.3">
      <c r="A661" s="67"/>
      <c r="B661" s="85"/>
      <c r="C661" s="85"/>
      <c r="D661" s="85"/>
      <c r="E661" s="85"/>
      <c r="F661" s="85"/>
      <c r="G661" s="85"/>
      <c r="H661" s="113"/>
      <c r="P661" s="21" t="str">
        <f t="shared" si="798"/>
        <v>A</v>
      </c>
      <c r="Q661" s="85">
        <f t="shared" si="787"/>
        <v>0</v>
      </c>
      <c r="R661" s="85">
        <f t="shared" si="788"/>
        <v>0</v>
      </c>
      <c r="S661" s="85">
        <f t="shared" si="789"/>
        <v>0</v>
      </c>
      <c r="T661" s="85">
        <f t="shared" si="790"/>
        <v>0</v>
      </c>
      <c r="U661" s="85">
        <f t="shared" si="791"/>
        <v>0</v>
      </c>
      <c r="V661" s="85">
        <f t="shared" si="792"/>
        <v>0</v>
      </c>
      <c r="W661" s="33"/>
      <c r="X661" s="85">
        <f t="shared" si="799"/>
        <v>0</v>
      </c>
      <c r="Y661" s="85">
        <f t="shared" si="793"/>
        <v>0</v>
      </c>
      <c r="Z661" s="85">
        <f t="shared" si="794"/>
        <v>0</v>
      </c>
      <c r="AA661" s="85">
        <f t="shared" si="795"/>
        <v>0</v>
      </c>
      <c r="AB661" s="85">
        <f t="shared" si="796"/>
        <v>0</v>
      </c>
      <c r="AC661" s="85">
        <f t="shared" si="797"/>
        <v>0</v>
      </c>
    </row>
    <row r="662" spans="1:29" x14ac:dyDescent="0.3">
      <c r="A662" s="67"/>
      <c r="B662" s="85"/>
      <c r="C662" s="85"/>
      <c r="D662" s="85"/>
      <c r="E662" s="85"/>
      <c r="F662" s="85"/>
      <c r="G662" s="85"/>
      <c r="H662" s="113"/>
      <c r="P662" s="21" t="str">
        <f t="shared" si="798"/>
        <v>A</v>
      </c>
      <c r="Q662" s="85">
        <f>IF($P662="B",B662,0)</f>
        <v>0</v>
      </c>
      <c r="R662" s="85">
        <f t="shared" si="788"/>
        <v>0</v>
      </c>
      <c r="S662" s="85">
        <f t="shared" si="789"/>
        <v>0</v>
      </c>
      <c r="T662" s="85">
        <f t="shared" si="790"/>
        <v>0</v>
      </c>
      <c r="U662" s="85">
        <f t="shared" si="791"/>
        <v>0</v>
      </c>
      <c r="V662" s="85">
        <f t="shared" si="792"/>
        <v>0</v>
      </c>
      <c r="W662" s="33"/>
      <c r="X662" s="85">
        <f t="shared" si="799"/>
        <v>0</v>
      </c>
      <c r="Y662" s="85">
        <f t="shared" si="793"/>
        <v>0</v>
      </c>
      <c r="Z662" s="85">
        <f t="shared" si="794"/>
        <v>0</v>
      </c>
      <c r="AA662" s="85">
        <f t="shared" si="795"/>
        <v>0</v>
      </c>
      <c r="AB662" s="85">
        <f t="shared" si="796"/>
        <v>0</v>
      </c>
      <c r="AC662" s="85">
        <f t="shared" si="797"/>
        <v>0</v>
      </c>
    </row>
    <row r="663" spans="1:29" x14ac:dyDescent="0.3">
      <c r="A663" s="67"/>
      <c r="B663" s="85"/>
      <c r="C663" s="85"/>
      <c r="D663" s="85"/>
      <c r="E663" s="85"/>
      <c r="F663" s="85"/>
      <c r="G663" s="85"/>
      <c r="H663" s="113"/>
      <c r="P663" s="21" t="str">
        <f t="shared" si="798"/>
        <v>A</v>
      </c>
      <c r="Q663" s="85">
        <f t="shared" ref="Q663:Q672" si="800">IF($P663="B",B663,0)</f>
        <v>0</v>
      </c>
      <c r="R663" s="85">
        <f t="shared" si="788"/>
        <v>0</v>
      </c>
      <c r="S663" s="85">
        <f t="shared" si="789"/>
        <v>0</v>
      </c>
      <c r="T663" s="85">
        <f t="shared" si="790"/>
        <v>0</v>
      </c>
      <c r="U663" s="85">
        <f t="shared" si="791"/>
        <v>0</v>
      </c>
      <c r="V663" s="85">
        <f t="shared" si="792"/>
        <v>0</v>
      </c>
      <c r="W663" s="33"/>
      <c r="X663" s="85">
        <f t="shared" si="799"/>
        <v>0</v>
      </c>
      <c r="Y663" s="85">
        <f t="shared" si="793"/>
        <v>0</v>
      </c>
      <c r="Z663" s="85">
        <f t="shared" si="794"/>
        <v>0</v>
      </c>
      <c r="AA663" s="85">
        <f t="shared" si="795"/>
        <v>0</v>
      </c>
      <c r="AB663" s="85">
        <f t="shared" si="796"/>
        <v>0</v>
      </c>
      <c r="AC663" s="85">
        <f t="shared" si="797"/>
        <v>0</v>
      </c>
    </row>
    <row r="664" spans="1:29" x14ac:dyDescent="0.3">
      <c r="A664" s="67"/>
      <c r="B664" s="85"/>
      <c r="C664" s="85"/>
      <c r="D664" s="85"/>
      <c r="E664" s="85"/>
      <c r="F664" s="85"/>
      <c r="G664" s="85"/>
      <c r="H664" s="113"/>
      <c r="P664" s="21" t="str">
        <f t="shared" si="798"/>
        <v>A</v>
      </c>
      <c r="Q664" s="85">
        <f t="shared" si="800"/>
        <v>0</v>
      </c>
      <c r="R664" s="85">
        <f t="shared" si="788"/>
        <v>0</v>
      </c>
      <c r="S664" s="85">
        <f t="shared" si="789"/>
        <v>0</v>
      </c>
      <c r="T664" s="85">
        <f t="shared" si="790"/>
        <v>0</v>
      </c>
      <c r="U664" s="85">
        <f t="shared" si="791"/>
        <v>0</v>
      </c>
      <c r="V664" s="85">
        <f t="shared" si="792"/>
        <v>0</v>
      </c>
      <c r="W664" s="33"/>
      <c r="X664" s="85">
        <f t="shared" si="799"/>
        <v>0</v>
      </c>
      <c r="Y664" s="85">
        <f t="shared" si="793"/>
        <v>0</v>
      </c>
      <c r="Z664" s="85">
        <f t="shared" si="794"/>
        <v>0</v>
      </c>
      <c r="AA664" s="85">
        <f t="shared" si="795"/>
        <v>0</v>
      </c>
      <c r="AB664" s="85">
        <f t="shared" si="796"/>
        <v>0</v>
      </c>
      <c r="AC664" s="85">
        <f t="shared" si="797"/>
        <v>0</v>
      </c>
    </row>
    <row r="665" spans="1:29" x14ac:dyDescent="0.3">
      <c r="A665" s="67"/>
      <c r="B665" s="85"/>
      <c r="C665" s="85"/>
      <c r="D665" s="85"/>
      <c r="E665" s="85"/>
      <c r="F665" s="85"/>
      <c r="G665" s="85"/>
      <c r="H665" s="113"/>
      <c r="P665" s="21" t="str">
        <f t="shared" si="798"/>
        <v>A</v>
      </c>
      <c r="Q665" s="85">
        <f t="shared" si="800"/>
        <v>0</v>
      </c>
      <c r="R665" s="85">
        <f t="shared" si="788"/>
        <v>0</v>
      </c>
      <c r="S665" s="85">
        <f t="shared" si="789"/>
        <v>0</v>
      </c>
      <c r="T665" s="85">
        <f t="shared" si="790"/>
        <v>0</v>
      </c>
      <c r="U665" s="85">
        <f t="shared" si="791"/>
        <v>0</v>
      </c>
      <c r="V665" s="85">
        <f t="shared" si="792"/>
        <v>0</v>
      </c>
      <c r="W665" s="33"/>
      <c r="X665" s="85">
        <f t="shared" si="799"/>
        <v>0</v>
      </c>
      <c r="Y665" s="85">
        <f t="shared" si="793"/>
        <v>0</v>
      </c>
      <c r="Z665" s="85">
        <f t="shared" si="794"/>
        <v>0</v>
      </c>
      <c r="AA665" s="85">
        <f t="shared" si="795"/>
        <v>0</v>
      </c>
      <c r="AB665" s="85">
        <f t="shared" si="796"/>
        <v>0</v>
      </c>
      <c r="AC665" s="85">
        <f t="shared" si="797"/>
        <v>0</v>
      </c>
    </row>
    <row r="666" spans="1:29" x14ac:dyDescent="0.3">
      <c r="A666" s="67"/>
      <c r="B666" s="85"/>
      <c r="C666" s="85"/>
      <c r="D666" s="85"/>
      <c r="E666" s="85"/>
      <c r="F666" s="85"/>
      <c r="G666" s="85"/>
      <c r="H666" s="113"/>
      <c r="P666" s="21" t="str">
        <f t="shared" si="798"/>
        <v>A</v>
      </c>
      <c r="Q666" s="85">
        <f t="shared" si="800"/>
        <v>0</v>
      </c>
      <c r="R666" s="85">
        <f t="shared" si="788"/>
        <v>0</v>
      </c>
      <c r="S666" s="85">
        <f t="shared" si="789"/>
        <v>0</v>
      </c>
      <c r="T666" s="85">
        <f t="shared" si="790"/>
        <v>0</v>
      </c>
      <c r="U666" s="85">
        <f t="shared" si="791"/>
        <v>0</v>
      </c>
      <c r="V666" s="85">
        <f t="shared" si="792"/>
        <v>0</v>
      </c>
      <c r="W666" s="33"/>
      <c r="X666" s="85">
        <f t="shared" si="799"/>
        <v>0</v>
      </c>
      <c r="Y666" s="85">
        <f t="shared" si="793"/>
        <v>0</v>
      </c>
      <c r="Z666" s="85">
        <f t="shared" si="794"/>
        <v>0</v>
      </c>
      <c r="AA666" s="85">
        <f t="shared" si="795"/>
        <v>0</v>
      </c>
      <c r="AB666" s="85">
        <f t="shared" si="796"/>
        <v>0</v>
      </c>
      <c r="AC666" s="85">
        <f t="shared" si="797"/>
        <v>0</v>
      </c>
    </row>
    <row r="667" spans="1:29" x14ac:dyDescent="0.3">
      <c r="A667" s="67"/>
      <c r="B667" s="85"/>
      <c r="C667" s="85"/>
      <c r="D667" s="85"/>
      <c r="E667" s="85"/>
      <c r="F667" s="85"/>
      <c r="G667" s="85"/>
      <c r="H667" s="113"/>
      <c r="P667" s="21" t="str">
        <f t="shared" si="798"/>
        <v>A</v>
      </c>
      <c r="Q667" s="85">
        <f t="shared" si="800"/>
        <v>0</v>
      </c>
      <c r="R667" s="85">
        <f t="shared" si="788"/>
        <v>0</v>
      </c>
      <c r="S667" s="85">
        <f t="shared" si="789"/>
        <v>0</v>
      </c>
      <c r="T667" s="85">
        <f t="shared" si="790"/>
        <v>0</v>
      </c>
      <c r="U667" s="85">
        <f t="shared" si="791"/>
        <v>0</v>
      </c>
      <c r="V667" s="85">
        <f t="shared" si="792"/>
        <v>0</v>
      </c>
      <c r="W667" s="33"/>
      <c r="X667" s="85">
        <f t="shared" si="799"/>
        <v>0</v>
      </c>
      <c r="Y667" s="85">
        <f t="shared" si="793"/>
        <v>0</v>
      </c>
      <c r="Z667" s="85">
        <f t="shared" si="794"/>
        <v>0</v>
      </c>
      <c r="AA667" s="85">
        <f t="shared" si="795"/>
        <v>0</v>
      </c>
      <c r="AB667" s="85">
        <f t="shared" si="796"/>
        <v>0</v>
      </c>
      <c r="AC667" s="85">
        <f t="shared" si="797"/>
        <v>0</v>
      </c>
    </row>
    <row r="668" spans="1:29" x14ac:dyDescent="0.3">
      <c r="A668" s="67"/>
      <c r="B668" s="85"/>
      <c r="C668" s="85"/>
      <c r="D668" s="85"/>
      <c r="E668" s="85"/>
      <c r="F668" s="85"/>
      <c r="G668" s="85"/>
      <c r="H668" s="113"/>
      <c r="P668" s="21" t="str">
        <f t="shared" si="798"/>
        <v>A</v>
      </c>
      <c r="Q668" s="85">
        <f t="shared" si="800"/>
        <v>0</v>
      </c>
      <c r="R668" s="85">
        <f t="shared" si="788"/>
        <v>0</v>
      </c>
      <c r="S668" s="85">
        <f t="shared" si="789"/>
        <v>0</v>
      </c>
      <c r="T668" s="85">
        <f t="shared" si="790"/>
        <v>0</v>
      </c>
      <c r="U668" s="85">
        <f t="shared" si="791"/>
        <v>0</v>
      </c>
      <c r="V668" s="85">
        <f t="shared" si="792"/>
        <v>0</v>
      </c>
      <c r="W668" s="33"/>
      <c r="X668" s="85">
        <f t="shared" si="799"/>
        <v>0</v>
      </c>
      <c r="Y668" s="85">
        <f t="shared" si="793"/>
        <v>0</v>
      </c>
      <c r="Z668" s="85">
        <f t="shared" si="794"/>
        <v>0</v>
      </c>
      <c r="AA668" s="85">
        <f t="shared" si="795"/>
        <v>0</v>
      </c>
      <c r="AB668" s="85">
        <f t="shared" si="796"/>
        <v>0</v>
      </c>
      <c r="AC668" s="85">
        <f t="shared" si="797"/>
        <v>0</v>
      </c>
    </row>
    <row r="669" spans="1:29" x14ac:dyDescent="0.3">
      <c r="A669" s="67"/>
      <c r="B669" s="85"/>
      <c r="C669" s="85"/>
      <c r="D669" s="85"/>
      <c r="E669" s="85"/>
      <c r="F669" s="85"/>
      <c r="G669" s="85"/>
      <c r="H669" s="113"/>
      <c r="P669" s="21" t="str">
        <f t="shared" si="798"/>
        <v>A</v>
      </c>
      <c r="Q669" s="85">
        <f t="shared" si="800"/>
        <v>0</v>
      </c>
      <c r="R669" s="85">
        <f t="shared" si="788"/>
        <v>0</v>
      </c>
      <c r="S669" s="85">
        <f t="shared" si="789"/>
        <v>0</v>
      </c>
      <c r="T669" s="85">
        <f t="shared" si="790"/>
        <v>0</v>
      </c>
      <c r="U669" s="85">
        <f t="shared" si="791"/>
        <v>0</v>
      </c>
      <c r="V669" s="85">
        <f t="shared" si="792"/>
        <v>0</v>
      </c>
      <c r="W669" s="33"/>
      <c r="X669" s="85">
        <f t="shared" si="799"/>
        <v>0</v>
      </c>
      <c r="Y669" s="85">
        <f t="shared" si="793"/>
        <v>0</v>
      </c>
      <c r="Z669" s="85">
        <f t="shared" si="794"/>
        <v>0</v>
      </c>
      <c r="AA669" s="85">
        <f t="shared" si="795"/>
        <v>0</v>
      </c>
      <c r="AB669" s="85">
        <f t="shared" si="796"/>
        <v>0</v>
      </c>
      <c r="AC669" s="85">
        <f t="shared" si="797"/>
        <v>0</v>
      </c>
    </row>
    <row r="670" spans="1:29" x14ac:dyDescent="0.3">
      <c r="A670" s="67"/>
      <c r="B670" s="85"/>
      <c r="C670" s="85"/>
      <c r="D670" s="85"/>
      <c r="E670" s="85"/>
      <c r="F670" s="85"/>
      <c r="G670" s="85"/>
      <c r="H670" s="113"/>
      <c r="P670" s="21" t="str">
        <f t="shared" si="798"/>
        <v>A</v>
      </c>
      <c r="Q670" s="85">
        <f t="shared" si="800"/>
        <v>0</v>
      </c>
      <c r="R670" s="85">
        <f t="shared" si="788"/>
        <v>0</v>
      </c>
      <c r="S670" s="85">
        <f t="shared" si="789"/>
        <v>0</v>
      </c>
      <c r="T670" s="85">
        <f t="shared" si="790"/>
        <v>0</v>
      </c>
      <c r="U670" s="85">
        <f t="shared" si="791"/>
        <v>0</v>
      </c>
      <c r="V670" s="85">
        <f t="shared" si="792"/>
        <v>0</v>
      </c>
      <c r="W670" s="33"/>
      <c r="X670" s="85">
        <f t="shared" si="799"/>
        <v>0</v>
      </c>
      <c r="Y670" s="85">
        <f t="shared" si="793"/>
        <v>0</v>
      </c>
      <c r="Z670" s="85">
        <f t="shared" si="794"/>
        <v>0</v>
      </c>
      <c r="AA670" s="85">
        <f t="shared" si="795"/>
        <v>0</v>
      </c>
      <c r="AB670" s="85">
        <f t="shared" si="796"/>
        <v>0</v>
      </c>
      <c r="AC670" s="85">
        <f t="shared" si="797"/>
        <v>0</v>
      </c>
    </row>
    <row r="671" spans="1:29" x14ac:dyDescent="0.3">
      <c r="A671" s="67"/>
      <c r="B671" s="85"/>
      <c r="C671" s="85"/>
      <c r="D671" s="85"/>
      <c r="E671" s="85"/>
      <c r="F671" s="85"/>
      <c r="G671" s="85"/>
      <c r="H671" s="113"/>
      <c r="P671" s="21" t="str">
        <f t="shared" si="798"/>
        <v>A</v>
      </c>
      <c r="Q671" s="85">
        <f t="shared" si="800"/>
        <v>0</v>
      </c>
      <c r="R671" s="85">
        <f t="shared" si="788"/>
        <v>0</v>
      </c>
      <c r="S671" s="85">
        <f t="shared" si="789"/>
        <v>0</v>
      </c>
      <c r="T671" s="85">
        <f t="shared" si="790"/>
        <v>0</v>
      </c>
      <c r="U671" s="85">
        <f t="shared" si="791"/>
        <v>0</v>
      </c>
      <c r="V671" s="85">
        <f t="shared" si="792"/>
        <v>0</v>
      </c>
      <c r="W671" s="33"/>
      <c r="X671" s="85">
        <f t="shared" si="799"/>
        <v>0</v>
      </c>
      <c r="Y671" s="85">
        <f t="shared" si="793"/>
        <v>0</v>
      </c>
      <c r="Z671" s="85">
        <f t="shared" si="794"/>
        <v>0</v>
      </c>
      <c r="AA671" s="85">
        <f t="shared" si="795"/>
        <v>0</v>
      </c>
      <c r="AB671" s="85">
        <f t="shared" si="796"/>
        <v>0</v>
      </c>
      <c r="AC671" s="85">
        <f t="shared" si="797"/>
        <v>0</v>
      </c>
    </row>
    <row r="672" spans="1:29" x14ac:dyDescent="0.3">
      <c r="A672" s="67"/>
      <c r="B672" s="85"/>
      <c r="C672" s="85"/>
      <c r="D672" s="85"/>
      <c r="E672" s="85"/>
      <c r="F672" s="85"/>
      <c r="G672" s="85"/>
      <c r="H672" s="113"/>
      <c r="P672" s="21" t="str">
        <f t="shared" si="798"/>
        <v>A</v>
      </c>
      <c r="Q672" s="85">
        <f t="shared" si="800"/>
        <v>0</v>
      </c>
      <c r="R672" s="85">
        <f t="shared" si="788"/>
        <v>0</v>
      </c>
      <c r="S672" s="85">
        <f t="shared" si="789"/>
        <v>0</v>
      </c>
      <c r="T672" s="85">
        <f t="shared" si="790"/>
        <v>0</v>
      </c>
      <c r="U672" s="85">
        <f t="shared" si="791"/>
        <v>0</v>
      </c>
      <c r="V672" s="85">
        <f t="shared" si="792"/>
        <v>0</v>
      </c>
      <c r="W672" s="33"/>
      <c r="X672" s="85">
        <f t="shared" si="799"/>
        <v>0</v>
      </c>
      <c r="Y672" s="85">
        <f t="shared" si="793"/>
        <v>0</v>
      </c>
      <c r="Z672" s="85">
        <f t="shared" si="794"/>
        <v>0</v>
      </c>
      <c r="AA672" s="85">
        <f t="shared" si="795"/>
        <v>0</v>
      </c>
      <c r="AB672" s="85">
        <f t="shared" si="796"/>
        <v>0</v>
      </c>
      <c r="AC672" s="85">
        <f t="shared" si="797"/>
        <v>0</v>
      </c>
    </row>
    <row r="673" spans="1:29" x14ac:dyDescent="0.3">
      <c r="A673" s="68"/>
      <c r="B673" s="87"/>
      <c r="C673" s="87"/>
      <c r="D673" s="87"/>
      <c r="E673" s="87"/>
      <c r="F673" s="87"/>
      <c r="G673" s="87"/>
      <c r="H673" s="114"/>
      <c r="I673" s="105">
        <f>Q673</f>
        <v>0</v>
      </c>
      <c r="J673" s="105">
        <f>R673</f>
        <v>0</v>
      </c>
      <c r="K673" s="105">
        <f t="shared" ref="K673" si="801">S673</f>
        <v>0</v>
      </c>
      <c r="L673" s="105">
        <f t="shared" ref="L673" si="802">T673</f>
        <v>0</v>
      </c>
      <c r="M673" s="105">
        <f t="shared" ref="M673" si="803">U673</f>
        <v>0</v>
      </c>
      <c r="N673" s="105">
        <f t="shared" ref="N673" si="804">V673</f>
        <v>0</v>
      </c>
      <c r="P673" s="21"/>
      <c r="Q673" s="106">
        <f t="shared" ref="Q673:V673" si="805">+SUM(Q657:Q672)</f>
        <v>0</v>
      </c>
      <c r="R673" s="106">
        <f t="shared" si="805"/>
        <v>0</v>
      </c>
      <c r="S673" s="106">
        <f t="shared" si="805"/>
        <v>0</v>
      </c>
      <c r="T673" s="106">
        <f t="shared" si="805"/>
        <v>0</v>
      </c>
      <c r="U673" s="106">
        <f t="shared" si="805"/>
        <v>0</v>
      </c>
      <c r="V673" s="106">
        <f t="shared" si="805"/>
        <v>0</v>
      </c>
      <c r="W673" s="33"/>
      <c r="X673" s="33"/>
      <c r="Y673" s="33"/>
      <c r="Z673" s="33"/>
      <c r="AA673" s="33"/>
      <c r="AB673" s="33"/>
      <c r="AC673" s="33"/>
    </row>
    <row r="675" spans="1:29" x14ac:dyDescent="0.3">
      <c r="A675" s="69"/>
      <c r="B675" s="69"/>
      <c r="C675" s="69"/>
      <c r="D675" s="97"/>
      <c r="E675" s="97"/>
      <c r="F675" s="69"/>
      <c r="G675" s="69"/>
      <c r="H675" s="82"/>
    </row>
    <row r="676" spans="1:29" x14ac:dyDescent="0.3">
      <c r="A676" s="94"/>
      <c r="B676" s="83"/>
      <c r="C676" s="95"/>
      <c r="D676" s="95"/>
      <c r="E676" s="33"/>
      <c r="F676" s="98"/>
      <c r="G676" s="96"/>
      <c r="H676" s="112"/>
    </row>
    <row r="677" spans="1:29" x14ac:dyDescent="0.3">
      <c r="A677" s="91"/>
      <c r="B677" s="92"/>
      <c r="C677" s="92"/>
      <c r="D677" s="92"/>
      <c r="E677" s="92"/>
      <c r="F677" s="92"/>
      <c r="G677" s="92"/>
      <c r="H677" s="92"/>
    </row>
    <row r="678" spans="1:29" x14ac:dyDescent="0.3">
      <c r="A678" s="68"/>
      <c r="B678" s="68"/>
      <c r="C678" s="68"/>
      <c r="D678" s="68"/>
      <c r="E678" s="68"/>
      <c r="F678" s="68"/>
      <c r="G678" s="68"/>
      <c r="H678" s="82"/>
      <c r="P678" s="21"/>
      <c r="Q678" s="106">
        <f>+SUM(Q679:Q694)</f>
        <v>0</v>
      </c>
      <c r="R678" s="106">
        <f t="shared" ref="R678" si="806">+SUM(R679:R694)</f>
        <v>0</v>
      </c>
      <c r="S678" s="106">
        <f t="shared" ref="S678" si="807">+SUM(S679:S694)</f>
        <v>0</v>
      </c>
      <c r="T678" s="106">
        <f t="shared" ref="T678" si="808">+SUM(T679:T694)</f>
        <v>0</v>
      </c>
      <c r="U678" s="106">
        <f t="shared" ref="U678" si="809">+SUM(U679:U694)</f>
        <v>0</v>
      </c>
      <c r="V678" s="106">
        <f t="shared" ref="V678" si="810">+SUM(V679:V694)</f>
        <v>0</v>
      </c>
      <c r="W678" s="33"/>
      <c r="X678" s="33"/>
      <c r="Y678" s="33"/>
      <c r="Z678" s="33"/>
      <c r="AA678" s="33"/>
      <c r="AB678" s="33"/>
      <c r="AC678" s="33"/>
    </row>
    <row r="679" spans="1:29" x14ac:dyDescent="0.3">
      <c r="A679" s="67"/>
      <c r="B679" s="85"/>
      <c r="C679" s="85"/>
      <c r="D679" s="85"/>
      <c r="E679" s="85"/>
      <c r="F679" s="85"/>
      <c r="G679" s="85"/>
      <c r="H679" s="113"/>
      <c r="I679" s="105">
        <f t="shared" ref="I679:N679" si="811">Q678</f>
        <v>0</v>
      </c>
      <c r="J679" s="105">
        <f t="shared" si="811"/>
        <v>0</v>
      </c>
      <c r="K679" s="105">
        <f t="shared" si="811"/>
        <v>0</v>
      </c>
      <c r="L679" s="105">
        <f t="shared" si="811"/>
        <v>0</v>
      </c>
      <c r="M679" s="105">
        <f t="shared" si="811"/>
        <v>0</v>
      </c>
      <c r="N679" s="105">
        <f t="shared" si="811"/>
        <v>0</v>
      </c>
      <c r="P679" s="21" t="str">
        <f>IF(A679&gt;=$B$676,"A","B")</f>
        <v>A</v>
      </c>
      <c r="Q679" s="85">
        <f t="shared" ref="Q679:Q683" si="812">IF($P679="B",B679,0)</f>
        <v>0</v>
      </c>
      <c r="R679" s="85">
        <f t="shared" ref="R679:R694" si="813">IF($P679="B",C679,0)</f>
        <v>0</v>
      </c>
      <c r="S679" s="85">
        <f t="shared" ref="S679:S694" si="814">IF($P679="B",D679,0)</f>
        <v>0</v>
      </c>
      <c r="T679" s="85">
        <f t="shared" ref="T679:T694" si="815">IF($P679="B",E679,0)</f>
        <v>0</v>
      </c>
      <c r="U679" s="85">
        <f t="shared" ref="U679:U694" si="816">IF($P679="B",F679,0)</f>
        <v>0</v>
      </c>
      <c r="V679" s="85">
        <f t="shared" ref="V679:V694" si="817">IF($P679="B",G679,0)</f>
        <v>0</v>
      </c>
      <c r="W679" s="33"/>
      <c r="X679" s="85">
        <f>IF($P679="A",B679,0)</f>
        <v>0</v>
      </c>
      <c r="Y679" s="85">
        <f t="shared" ref="Y679:Y694" si="818">IF($P679="A",C679,0)</f>
        <v>0</v>
      </c>
      <c r="Z679" s="85">
        <f t="shared" ref="Z679:Z694" si="819">IF($P679="A",D679,0)</f>
        <v>0</v>
      </c>
      <c r="AA679" s="85">
        <f t="shared" ref="AA679:AA694" si="820">IF($P679="A",E679,0)</f>
        <v>0</v>
      </c>
      <c r="AB679" s="85">
        <f t="shared" ref="AB679:AB694" si="821">IF($P679="A",F679,0)</f>
        <v>0</v>
      </c>
      <c r="AC679" s="85">
        <f t="shared" ref="AC679:AC694" si="822">IF($P679="A",G679,0)</f>
        <v>0</v>
      </c>
    </row>
    <row r="680" spans="1:29" x14ac:dyDescent="0.3">
      <c r="A680" s="67"/>
      <c r="B680" s="85"/>
      <c r="C680" s="85"/>
      <c r="D680" s="85"/>
      <c r="E680" s="85"/>
      <c r="F680" s="85"/>
      <c r="G680" s="85"/>
      <c r="H680" s="113"/>
      <c r="P680" s="21" t="str">
        <f t="shared" ref="P680:P694" si="823">IF(A680&gt;=$B$676,"A","B")</f>
        <v>A</v>
      </c>
      <c r="Q680" s="85">
        <f t="shared" si="812"/>
        <v>0</v>
      </c>
      <c r="R680" s="85">
        <f t="shared" si="813"/>
        <v>0</v>
      </c>
      <c r="S680" s="85">
        <f t="shared" si="814"/>
        <v>0</v>
      </c>
      <c r="T680" s="85">
        <f t="shared" si="815"/>
        <v>0</v>
      </c>
      <c r="U680" s="85">
        <f t="shared" si="816"/>
        <v>0</v>
      </c>
      <c r="V680" s="85">
        <f t="shared" si="817"/>
        <v>0</v>
      </c>
      <c r="W680" s="33"/>
      <c r="X680" s="85">
        <f t="shared" ref="X680:X694" si="824">IF($P680="A",B680,0)</f>
        <v>0</v>
      </c>
      <c r="Y680" s="85">
        <f t="shared" si="818"/>
        <v>0</v>
      </c>
      <c r="Z680" s="85">
        <f t="shared" si="819"/>
        <v>0</v>
      </c>
      <c r="AA680" s="85">
        <f t="shared" si="820"/>
        <v>0</v>
      </c>
      <c r="AB680" s="85">
        <f t="shared" si="821"/>
        <v>0</v>
      </c>
      <c r="AC680" s="85">
        <f t="shared" si="822"/>
        <v>0</v>
      </c>
    </row>
    <row r="681" spans="1:29" x14ac:dyDescent="0.3">
      <c r="A681" s="67"/>
      <c r="B681" s="85"/>
      <c r="C681" s="85"/>
      <c r="D681" s="85"/>
      <c r="E681" s="85"/>
      <c r="F681" s="85"/>
      <c r="G681" s="85"/>
      <c r="H681" s="113"/>
      <c r="P681" s="21" t="str">
        <f t="shared" si="823"/>
        <v>A</v>
      </c>
      <c r="Q681" s="85">
        <f t="shared" si="812"/>
        <v>0</v>
      </c>
      <c r="R681" s="85">
        <f t="shared" si="813"/>
        <v>0</v>
      </c>
      <c r="S681" s="85">
        <f t="shared" si="814"/>
        <v>0</v>
      </c>
      <c r="T681" s="85">
        <f t="shared" si="815"/>
        <v>0</v>
      </c>
      <c r="U681" s="85">
        <f t="shared" si="816"/>
        <v>0</v>
      </c>
      <c r="V681" s="85">
        <f t="shared" si="817"/>
        <v>0</v>
      </c>
      <c r="W681" s="33"/>
      <c r="X681" s="85">
        <f t="shared" si="824"/>
        <v>0</v>
      </c>
      <c r="Y681" s="85">
        <f t="shared" si="818"/>
        <v>0</v>
      </c>
      <c r="Z681" s="85">
        <f t="shared" si="819"/>
        <v>0</v>
      </c>
      <c r="AA681" s="85">
        <f t="shared" si="820"/>
        <v>0</v>
      </c>
      <c r="AB681" s="85">
        <f t="shared" si="821"/>
        <v>0</v>
      </c>
      <c r="AC681" s="85">
        <f t="shared" si="822"/>
        <v>0</v>
      </c>
    </row>
    <row r="682" spans="1:29" x14ac:dyDescent="0.3">
      <c r="A682" s="67"/>
      <c r="B682" s="85"/>
      <c r="C682" s="85"/>
      <c r="D682" s="85"/>
      <c r="E682" s="85"/>
      <c r="F682" s="85"/>
      <c r="G682" s="85"/>
      <c r="H682" s="113"/>
      <c r="P682" s="21" t="str">
        <f t="shared" si="823"/>
        <v>A</v>
      </c>
      <c r="Q682" s="85">
        <f t="shared" si="812"/>
        <v>0</v>
      </c>
      <c r="R682" s="85">
        <f t="shared" si="813"/>
        <v>0</v>
      </c>
      <c r="S682" s="85">
        <f t="shared" si="814"/>
        <v>0</v>
      </c>
      <c r="T682" s="85">
        <f t="shared" si="815"/>
        <v>0</v>
      </c>
      <c r="U682" s="85">
        <f t="shared" si="816"/>
        <v>0</v>
      </c>
      <c r="V682" s="85">
        <f t="shared" si="817"/>
        <v>0</v>
      </c>
      <c r="W682" s="33"/>
      <c r="X682" s="85">
        <f t="shared" si="824"/>
        <v>0</v>
      </c>
      <c r="Y682" s="85">
        <f t="shared" si="818"/>
        <v>0</v>
      </c>
      <c r="Z682" s="85">
        <f t="shared" si="819"/>
        <v>0</v>
      </c>
      <c r="AA682" s="85">
        <f t="shared" si="820"/>
        <v>0</v>
      </c>
      <c r="AB682" s="85">
        <f t="shared" si="821"/>
        <v>0</v>
      </c>
      <c r="AC682" s="85">
        <f t="shared" si="822"/>
        <v>0</v>
      </c>
    </row>
    <row r="683" spans="1:29" x14ac:dyDescent="0.3">
      <c r="A683" s="67"/>
      <c r="B683" s="85"/>
      <c r="C683" s="85"/>
      <c r="D683" s="85"/>
      <c r="E683" s="85"/>
      <c r="F683" s="85"/>
      <c r="G683" s="85"/>
      <c r="H683" s="113"/>
      <c r="P683" s="21" t="str">
        <f t="shared" si="823"/>
        <v>A</v>
      </c>
      <c r="Q683" s="85">
        <f t="shared" si="812"/>
        <v>0</v>
      </c>
      <c r="R683" s="85">
        <f t="shared" si="813"/>
        <v>0</v>
      </c>
      <c r="S683" s="85">
        <f t="shared" si="814"/>
        <v>0</v>
      </c>
      <c r="T683" s="85">
        <f t="shared" si="815"/>
        <v>0</v>
      </c>
      <c r="U683" s="85">
        <f t="shared" si="816"/>
        <v>0</v>
      </c>
      <c r="V683" s="85">
        <f t="shared" si="817"/>
        <v>0</v>
      </c>
      <c r="W683" s="33"/>
      <c r="X683" s="85">
        <f t="shared" si="824"/>
        <v>0</v>
      </c>
      <c r="Y683" s="85">
        <f t="shared" si="818"/>
        <v>0</v>
      </c>
      <c r="Z683" s="85">
        <f t="shared" si="819"/>
        <v>0</v>
      </c>
      <c r="AA683" s="85">
        <f t="shared" si="820"/>
        <v>0</v>
      </c>
      <c r="AB683" s="85">
        <f t="shared" si="821"/>
        <v>0</v>
      </c>
      <c r="AC683" s="85">
        <f t="shared" si="822"/>
        <v>0</v>
      </c>
    </row>
    <row r="684" spans="1:29" x14ac:dyDescent="0.3">
      <c r="A684" s="67"/>
      <c r="B684" s="85"/>
      <c r="C684" s="85"/>
      <c r="D684" s="85"/>
      <c r="E684" s="85"/>
      <c r="F684" s="85"/>
      <c r="G684" s="85"/>
      <c r="H684" s="113"/>
      <c r="P684" s="21" t="str">
        <f t="shared" si="823"/>
        <v>A</v>
      </c>
      <c r="Q684" s="85">
        <f>IF($P684="B",B684,0)</f>
        <v>0</v>
      </c>
      <c r="R684" s="85">
        <f t="shared" si="813"/>
        <v>0</v>
      </c>
      <c r="S684" s="85">
        <f t="shared" si="814"/>
        <v>0</v>
      </c>
      <c r="T684" s="85">
        <f t="shared" si="815"/>
        <v>0</v>
      </c>
      <c r="U684" s="85">
        <f t="shared" si="816"/>
        <v>0</v>
      </c>
      <c r="V684" s="85">
        <f t="shared" si="817"/>
        <v>0</v>
      </c>
      <c r="W684" s="33"/>
      <c r="X684" s="85">
        <f t="shared" si="824"/>
        <v>0</v>
      </c>
      <c r="Y684" s="85">
        <f t="shared" si="818"/>
        <v>0</v>
      </c>
      <c r="Z684" s="85">
        <f t="shared" si="819"/>
        <v>0</v>
      </c>
      <c r="AA684" s="85">
        <f t="shared" si="820"/>
        <v>0</v>
      </c>
      <c r="AB684" s="85">
        <f t="shared" si="821"/>
        <v>0</v>
      </c>
      <c r="AC684" s="85">
        <f t="shared" si="822"/>
        <v>0</v>
      </c>
    </row>
    <row r="685" spans="1:29" x14ac:dyDescent="0.3">
      <c r="A685" s="67"/>
      <c r="B685" s="85"/>
      <c r="C685" s="85"/>
      <c r="D685" s="85"/>
      <c r="E685" s="85"/>
      <c r="F685" s="85"/>
      <c r="G685" s="85"/>
      <c r="H685" s="113"/>
      <c r="P685" s="21" t="str">
        <f t="shared" si="823"/>
        <v>A</v>
      </c>
      <c r="Q685" s="85">
        <f t="shared" ref="Q685:Q694" si="825">IF($P685="B",B685,0)</f>
        <v>0</v>
      </c>
      <c r="R685" s="85">
        <f t="shared" si="813"/>
        <v>0</v>
      </c>
      <c r="S685" s="85">
        <f t="shared" si="814"/>
        <v>0</v>
      </c>
      <c r="T685" s="85">
        <f t="shared" si="815"/>
        <v>0</v>
      </c>
      <c r="U685" s="85">
        <f t="shared" si="816"/>
        <v>0</v>
      </c>
      <c r="V685" s="85">
        <f t="shared" si="817"/>
        <v>0</v>
      </c>
      <c r="W685" s="33"/>
      <c r="X685" s="85">
        <f t="shared" si="824"/>
        <v>0</v>
      </c>
      <c r="Y685" s="85">
        <f t="shared" si="818"/>
        <v>0</v>
      </c>
      <c r="Z685" s="85">
        <f t="shared" si="819"/>
        <v>0</v>
      </c>
      <c r="AA685" s="85">
        <f t="shared" si="820"/>
        <v>0</v>
      </c>
      <c r="AB685" s="85">
        <f t="shared" si="821"/>
        <v>0</v>
      </c>
      <c r="AC685" s="85">
        <f t="shared" si="822"/>
        <v>0</v>
      </c>
    </row>
    <row r="686" spans="1:29" x14ac:dyDescent="0.3">
      <c r="A686" s="67"/>
      <c r="B686" s="85"/>
      <c r="C686" s="85"/>
      <c r="D686" s="85"/>
      <c r="E686" s="85"/>
      <c r="F686" s="85"/>
      <c r="G686" s="85"/>
      <c r="H686" s="113"/>
      <c r="P686" s="21" t="str">
        <f t="shared" si="823"/>
        <v>A</v>
      </c>
      <c r="Q686" s="85">
        <f t="shared" si="825"/>
        <v>0</v>
      </c>
      <c r="R686" s="85">
        <f t="shared" si="813"/>
        <v>0</v>
      </c>
      <c r="S686" s="85">
        <f t="shared" si="814"/>
        <v>0</v>
      </c>
      <c r="T686" s="85">
        <f t="shared" si="815"/>
        <v>0</v>
      </c>
      <c r="U686" s="85">
        <f t="shared" si="816"/>
        <v>0</v>
      </c>
      <c r="V686" s="85">
        <f t="shared" si="817"/>
        <v>0</v>
      </c>
      <c r="W686" s="33"/>
      <c r="X686" s="85">
        <f t="shared" si="824"/>
        <v>0</v>
      </c>
      <c r="Y686" s="85">
        <f t="shared" si="818"/>
        <v>0</v>
      </c>
      <c r="Z686" s="85">
        <f t="shared" si="819"/>
        <v>0</v>
      </c>
      <c r="AA686" s="85">
        <f t="shared" si="820"/>
        <v>0</v>
      </c>
      <c r="AB686" s="85">
        <f t="shared" si="821"/>
        <v>0</v>
      </c>
      <c r="AC686" s="85">
        <f t="shared" si="822"/>
        <v>0</v>
      </c>
    </row>
    <row r="687" spans="1:29" x14ac:dyDescent="0.3">
      <c r="A687" s="67"/>
      <c r="B687" s="85"/>
      <c r="C687" s="85"/>
      <c r="D687" s="85"/>
      <c r="E687" s="85"/>
      <c r="F687" s="85"/>
      <c r="G687" s="85"/>
      <c r="H687" s="113"/>
      <c r="P687" s="21" t="str">
        <f t="shared" si="823"/>
        <v>A</v>
      </c>
      <c r="Q687" s="85">
        <f t="shared" si="825"/>
        <v>0</v>
      </c>
      <c r="R687" s="85">
        <f t="shared" si="813"/>
        <v>0</v>
      </c>
      <c r="S687" s="85">
        <f t="shared" si="814"/>
        <v>0</v>
      </c>
      <c r="T687" s="85">
        <f t="shared" si="815"/>
        <v>0</v>
      </c>
      <c r="U687" s="85">
        <f t="shared" si="816"/>
        <v>0</v>
      </c>
      <c r="V687" s="85">
        <f t="shared" si="817"/>
        <v>0</v>
      </c>
      <c r="W687" s="33"/>
      <c r="X687" s="85">
        <f t="shared" si="824"/>
        <v>0</v>
      </c>
      <c r="Y687" s="85">
        <f t="shared" si="818"/>
        <v>0</v>
      </c>
      <c r="Z687" s="85">
        <f t="shared" si="819"/>
        <v>0</v>
      </c>
      <c r="AA687" s="85">
        <f t="shared" si="820"/>
        <v>0</v>
      </c>
      <c r="AB687" s="85">
        <f t="shared" si="821"/>
        <v>0</v>
      </c>
      <c r="AC687" s="85">
        <f t="shared" si="822"/>
        <v>0</v>
      </c>
    </row>
    <row r="688" spans="1:29" x14ac:dyDescent="0.3">
      <c r="A688" s="67"/>
      <c r="B688" s="85"/>
      <c r="C688" s="85"/>
      <c r="D688" s="85"/>
      <c r="E688" s="85"/>
      <c r="F688" s="85"/>
      <c r="G688" s="85"/>
      <c r="H688" s="113"/>
      <c r="P688" s="21" t="str">
        <f t="shared" si="823"/>
        <v>A</v>
      </c>
      <c r="Q688" s="85">
        <f t="shared" si="825"/>
        <v>0</v>
      </c>
      <c r="R688" s="85">
        <f t="shared" si="813"/>
        <v>0</v>
      </c>
      <c r="S688" s="85">
        <f t="shared" si="814"/>
        <v>0</v>
      </c>
      <c r="T688" s="85">
        <f t="shared" si="815"/>
        <v>0</v>
      </c>
      <c r="U688" s="85">
        <f t="shared" si="816"/>
        <v>0</v>
      </c>
      <c r="V688" s="85">
        <f t="shared" si="817"/>
        <v>0</v>
      </c>
      <c r="W688" s="33"/>
      <c r="X688" s="85">
        <f t="shared" si="824"/>
        <v>0</v>
      </c>
      <c r="Y688" s="85">
        <f t="shared" si="818"/>
        <v>0</v>
      </c>
      <c r="Z688" s="85">
        <f t="shared" si="819"/>
        <v>0</v>
      </c>
      <c r="AA688" s="85">
        <f t="shared" si="820"/>
        <v>0</v>
      </c>
      <c r="AB688" s="85">
        <f t="shared" si="821"/>
        <v>0</v>
      </c>
      <c r="AC688" s="85">
        <f t="shared" si="822"/>
        <v>0</v>
      </c>
    </row>
    <row r="689" spans="1:29" x14ac:dyDescent="0.3">
      <c r="A689" s="67"/>
      <c r="B689" s="85"/>
      <c r="C689" s="85"/>
      <c r="D689" s="85"/>
      <c r="E689" s="85"/>
      <c r="F689" s="85"/>
      <c r="G689" s="85"/>
      <c r="H689" s="113"/>
      <c r="P689" s="21" t="str">
        <f t="shared" si="823"/>
        <v>A</v>
      </c>
      <c r="Q689" s="85">
        <f t="shared" si="825"/>
        <v>0</v>
      </c>
      <c r="R689" s="85">
        <f t="shared" si="813"/>
        <v>0</v>
      </c>
      <c r="S689" s="85">
        <f t="shared" si="814"/>
        <v>0</v>
      </c>
      <c r="T689" s="85">
        <f t="shared" si="815"/>
        <v>0</v>
      </c>
      <c r="U689" s="85">
        <f t="shared" si="816"/>
        <v>0</v>
      </c>
      <c r="V689" s="85">
        <f t="shared" si="817"/>
        <v>0</v>
      </c>
      <c r="W689" s="33"/>
      <c r="X689" s="85">
        <f t="shared" si="824"/>
        <v>0</v>
      </c>
      <c r="Y689" s="85">
        <f t="shared" si="818"/>
        <v>0</v>
      </c>
      <c r="Z689" s="85">
        <f t="shared" si="819"/>
        <v>0</v>
      </c>
      <c r="AA689" s="85">
        <f t="shared" si="820"/>
        <v>0</v>
      </c>
      <c r="AB689" s="85">
        <f t="shared" si="821"/>
        <v>0</v>
      </c>
      <c r="AC689" s="85">
        <f t="shared" si="822"/>
        <v>0</v>
      </c>
    </row>
    <row r="690" spans="1:29" x14ac:dyDescent="0.3">
      <c r="A690" s="67"/>
      <c r="B690" s="85"/>
      <c r="C690" s="85"/>
      <c r="D690" s="85"/>
      <c r="E690" s="85"/>
      <c r="F690" s="85"/>
      <c r="G690" s="85"/>
      <c r="H690" s="113"/>
      <c r="P690" s="21" t="str">
        <f t="shared" si="823"/>
        <v>A</v>
      </c>
      <c r="Q690" s="85">
        <f t="shared" si="825"/>
        <v>0</v>
      </c>
      <c r="R690" s="85">
        <f t="shared" si="813"/>
        <v>0</v>
      </c>
      <c r="S690" s="85">
        <f t="shared" si="814"/>
        <v>0</v>
      </c>
      <c r="T690" s="85">
        <f t="shared" si="815"/>
        <v>0</v>
      </c>
      <c r="U690" s="85">
        <f t="shared" si="816"/>
        <v>0</v>
      </c>
      <c r="V690" s="85">
        <f t="shared" si="817"/>
        <v>0</v>
      </c>
      <c r="W690" s="33"/>
      <c r="X690" s="85">
        <f t="shared" si="824"/>
        <v>0</v>
      </c>
      <c r="Y690" s="85">
        <f t="shared" si="818"/>
        <v>0</v>
      </c>
      <c r="Z690" s="85">
        <f t="shared" si="819"/>
        <v>0</v>
      </c>
      <c r="AA690" s="85">
        <f t="shared" si="820"/>
        <v>0</v>
      </c>
      <c r="AB690" s="85">
        <f t="shared" si="821"/>
        <v>0</v>
      </c>
      <c r="AC690" s="85">
        <f t="shared" si="822"/>
        <v>0</v>
      </c>
    </row>
    <row r="691" spans="1:29" x14ac:dyDescent="0.3">
      <c r="A691" s="67"/>
      <c r="B691" s="85"/>
      <c r="C691" s="85"/>
      <c r="D691" s="85"/>
      <c r="E691" s="85"/>
      <c r="F691" s="85"/>
      <c r="G691" s="85"/>
      <c r="H691" s="113"/>
      <c r="P691" s="21" t="str">
        <f t="shared" si="823"/>
        <v>A</v>
      </c>
      <c r="Q691" s="85">
        <f t="shared" si="825"/>
        <v>0</v>
      </c>
      <c r="R691" s="85">
        <f t="shared" si="813"/>
        <v>0</v>
      </c>
      <c r="S691" s="85">
        <f t="shared" si="814"/>
        <v>0</v>
      </c>
      <c r="T691" s="85">
        <f t="shared" si="815"/>
        <v>0</v>
      </c>
      <c r="U691" s="85">
        <f t="shared" si="816"/>
        <v>0</v>
      </c>
      <c r="V691" s="85">
        <f t="shared" si="817"/>
        <v>0</v>
      </c>
      <c r="W691" s="33"/>
      <c r="X691" s="85">
        <f t="shared" si="824"/>
        <v>0</v>
      </c>
      <c r="Y691" s="85">
        <f t="shared" si="818"/>
        <v>0</v>
      </c>
      <c r="Z691" s="85">
        <f t="shared" si="819"/>
        <v>0</v>
      </c>
      <c r="AA691" s="85">
        <f t="shared" si="820"/>
        <v>0</v>
      </c>
      <c r="AB691" s="85">
        <f t="shared" si="821"/>
        <v>0</v>
      </c>
      <c r="AC691" s="85">
        <f t="shared" si="822"/>
        <v>0</v>
      </c>
    </row>
    <row r="692" spans="1:29" x14ac:dyDescent="0.3">
      <c r="A692" s="67"/>
      <c r="B692" s="85"/>
      <c r="C692" s="85"/>
      <c r="D692" s="85"/>
      <c r="E692" s="85"/>
      <c r="F692" s="85"/>
      <c r="G692" s="85"/>
      <c r="H692" s="113"/>
      <c r="P692" s="21" t="str">
        <f t="shared" si="823"/>
        <v>A</v>
      </c>
      <c r="Q692" s="85">
        <f t="shared" si="825"/>
        <v>0</v>
      </c>
      <c r="R692" s="85">
        <f t="shared" si="813"/>
        <v>0</v>
      </c>
      <c r="S692" s="85">
        <f t="shared" si="814"/>
        <v>0</v>
      </c>
      <c r="T692" s="85">
        <f t="shared" si="815"/>
        <v>0</v>
      </c>
      <c r="U692" s="85">
        <f t="shared" si="816"/>
        <v>0</v>
      </c>
      <c r="V692" s="85">
        <f t="shared" si="817"/>
        <v>0</v>
      </c>
      <c r="W692" s="33"/>
      <c r="X692" s="85">
        <f t="shared" si="824"/>
        <v>0</v>
      </c>
      <c r="Y692" s="85">
        <f t="shared" si="818"/>
        <v>0</v>
      </c>
      <c r="Z692" s="85">
        <f t="shared" si="819"/>
        <v>0</v>
      </c>
      <c r="AA692" s="85">
        <f t="shared" si="820"/>
        <v>0</v>
      </c>
      <c r="AB692" s="85">
        <f t="shared" si="821"/>
        <v>0</v>
      </c>
      <c r="AC692" s="85">
        <f t="shared" si="822"/>
        <v>0</v>
      </c>
    </row>
    <row r="693" spans="1:29" x14ac:dyDescent="0.3">
      <c r="A693" s="67"/>
      <c r="B693" s="85"/>
      <c r="C693" s="85"/>
      <c r="D693" s="85"/>
      <c r="E693" s="85"/>
      <c r="F693" s="85"/>
      <c r="G693" s="85"/>
      <c r="H693" s="113"/>
      <c r="P693" s="21" t="str">
        <f t="shared" si="823"/>
        <v>A</v>
      </c>
      <c r="Q693" s="85">
        <f t="shared" si="825"/>
        <v>0</v>
      </c>
      <c r="R693" s="85">
        <f t="shared" si="813"/>
        <v>0</v>
      </c>
      <c r="S693" s="85">
        <f t="shared" si="814"/>
        <v>0</v>
      </c>
      <c r="T693" s="85">
        <f t="shared" si="815"/>
        <v>0</v>
      </c>
      <c r="U693" s="85">
        <f t="shared" si="816"/>
        <v>0</v>
      </c>
      <c r="V693" s="85">
        <f t="shared" si="817"/>
        <v>0</v>
      </c>
      <c r="W693" s="33"/>
      <c r="X693" s="85">
        <f t="shared" si="824"/>
        <v>0</v>
      </c>
      <c r="Y693" s="85">
        <f t="shared" si="818"/>
        <v>0</v>
      </c>
      <c r="Z693" s="85">
        <f t="shared" si="819"/>
        <v>0</v>
      </c>
      <c r="AA693" s="85">
        <f t="shared" si="820"/>
        <v>0</v>
      </c>
      <c r="AB693" s="85">
        <f t="shared" si="821"/>
        <v>0</v>
      </c>
      <c r="AC693" s="85">
        <f t="shared" si="822"/>
        <v>0</v>
      </c>
    </row>
    <row r="694" spans="1:29" x14ac:dyDescent="0.3">
      <c r="A694" s="67"/>
      <c r="B694" s="85"/>
      <c r="C694" s="85"/>
      <c r="D694" s="85"/>
      <c r="E694" s="85"/>
      <c r="F694" s="85"/>
      <c r="G694" s="85"/>
      <c r="H694" s="113"/>
      <c r="P694" s="21" t="str">
        <f t="shared" si="823"/>
        <v>A</v>
      </c>
      <c r="Q694" s="85">
        <f t="shared" si="825"/>
        <v>0</v>
      </c>
      <c r="R694" s="85">
        <f t="shared" si="813"/>
        <v>0</v>
      </c>
      <c r="S694" s="85">
        <f t="shared" si="814"/>
        <v>0</v>
      </c>
      <c r="T694" s="85">
        <f t="shared" si="815"/>
        <v>0</v>
      </c>
      <c r="U694" s="85">
        <f t="shared" si="816"/>
        <v>0</v>
      </c>
      <c r="V694" s="85">
        <f t="shared" si="817"/>
        <v>0</v>
      </c>
      <c r="W694" s="33"/>
      <c r="X694" s="85">
        <f t="shared" si="824"/>
        <v>0</v>
      </c>
      <c r="Y694" s="85">
        <f t="shared" si="818"/>
        <v>0</v>
      </c>
      <c r="Z694" s="85">
        <f t="shared" si="819"/>
        <v>0</v>
      </c>
      <c r="AA694" s="85">
        <f t="shared" si="820"/>
        <v>0</v>
      </c>
      <c r="AB694" s="85">
        <f t="shared" si="821"/>
        <v>0</v>
      </c>
      <c r="AC694" s="85">
        <f t="shared" si="822"/>
        <v>0</v>
      </c>
    </row>
    <row r="695" spans="1:29" x14ac:dyDescent="0.3">
      <c r="A695" s="68"/>
      <c r="B695" s="86"/>
      <c r="C695" s="86"/>
      <c r="D695" s="86"/>
      <c r="E695" s="86"/>
      <c r="F695" s="86"/>
      <c r="G695" s="86"/>
      <c r="H695" s="89"/>
      <c r="I695" s="105">
        <f>X695</f>
        <v>0</v>
      </c>
      <c r="J695" s="105">
        <f>Y695</f>
        <v>0</v>
      </c>
      <c r="K695" s="105">
        <f>Z695</f>
        <v>0</v>
      </c>
      <c r="L695" s="105">
        <f>AA695</f>
        <v>0</v>
      </c>
      <c r="M695" s="105">
        <f t="shared" ref="M695" si="826">AB695</f>
        <v>0</v>
      </c>
      <c r="N695" s="105">
        <f t="shared" ref="N695" si="827">AC695</f>
        <v>0</v>
      </c>
      <c r="P695" s="21"/>
      <c r="Q695" s="33"/>
      <c r="R695" s="33"/>
      <c r="S695" s="33"/>
      <c r="T695" s="33"/>
      <c r="U695" s="33"/>
      <c r="V695" s="33"/>
      <c r="W695" s="33"/>
      <c r="X695" s="106">
        <f>SUM(X679:X694)</f>
        <v>0</v>
      </c>
      <c r="Y695" s="106">
        <f t="shared" ref="Y695" si="828">SUM(Y679:Y694)</f>
        <v>0</v>
      </c>
      <c r="Z695" s="106">
        <f t="shared" ref="Z695" si="829">SUM(Z679:Z694)</f>
        <v>0</v>
      </c>
      <c r="AA695" s="106">
        <f t="shared" ref="AA695" si="830">SUM(AA679:AA694)</f>
        <v>0</v>
      </c>
      <c r="AB695" s="106">
        <f t="shared" ref="AB695" si="831">SUM(AB679:AB694)</f>
        <v>0</v>
      </c>
      <c r="AC695" s="106">
        <f t="shared" ref="AC695" si="832">SUM(AC679:AC694)</f>
        <v>0</v>
      </c>
    </row>
    <row r="696" spans="1:29" x14ac:dyDescent="0.3">
      <c r="A696" s="82"/>
      <c r="B696" s="89"/>
      <c r="C696" s="89"/>
      <c r="D696" s="89"/>
      <c r="E696" s="89"/>
      <c r="F696" s="89"/>
      <c r="G696" s="89"/>
      <c r="H696" s="89"/>
      <c r="P696" s="21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</row>
    <row r="697" spans="1:29" x14ac:dyDescent="0.3">
      <c r="A697" s="92"/>
      <c r="B697" s="92"/>
      <c r="C697" s="92"/>
      <c r="D697" s="92"/>
      <c r="E697" s="92"/>
      <c r="F697" s="92"/>
      <c r="G697" s="92"/>
      <c r="H697" s="92"/>
      <c r="P697" s="21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</row>
    <row r="698" spans="1:29" x14ac:dyDescent="0.3">
      <c r="A698" s="68"/>
      <c r="B698" s="68"/>
      <c r="C698" s="68"/>
      <c r="D698" s="68"/>
      <c r="E698" s="68"/>
      <c r="F698" s="68"/>
      <c r="G698" s="68"/>
      <c r="H698" s="82"/>
      <c r="P698" s="21"/>
      <c r="Q698" s="33"/>
      <c r="R698" s="33"/>
      <c r="S698" s="33"/>
      <c r="T698" s="33"/>
      <c r="U698" s="33"/>
      <c r="V698" s="33"/>
      <c r="W698" s="33"/>
      <c r="X698" s="106">
        <f t="shared" ref="X698:AC698" si="833">SUM(X699:X714)</f>
        <v>0</v>
      </c>
      <c r="Y698" s="106">
        <f t="shared" si="833"/>
        <v>0</v>
      </c>
      <c r="Z698" s="106">
        <f t="shared" si="833"/>
        <v>0</v>
      </c>
      <c r="AA698" s="106">
        <f t="shared" si="833"/>
        <v>0</v>
      </c>
      <c r="AB698" s="106">
        <f t="shared" si="833"/>
        <v>0</v>
      </c>
      <c r="AC698" s="106">
        <f t="shared" si="833"/>
        <v>0</v>
      </c>
    </row>
    <row r="699" spans="1:29" x14ac:dyDescent="0.3">
      <c r="A699" s="67"/>
      <c r="B699" s="85"/>
      <c r="C699" s="85"/>
      <c r="D699" s="85"/>
      <c r="E699" s="85"/>
      <c r="F699" s="85"/>
      <c r="G699" s="85"/>
      <c r="H699" s="113"/>
      <c r="I699" s="105">
        <f>X698</f>
        <v>0</v>
      </c>
      <c r="J699" s="105">
        <f>Y698</f>
        <v>0</v>
      </c>
      <c r="K699" s="105">
        <f t="shared" ref="K699" si="834">Z698</f>
        <v>0</v>
      </c>
      <c r="L699" s="105">
        <f t="shared" ref="L699" si="835">AA698</f>
        <v>0</v>
      </c>
      <c r="M699" s="105">
        <f t="shared" ref="M699" si="836">AB698</f>
        <v>0</v>
      </c>
      <c r="N699" s="105">
        <f t="shared" ref="N699" si="837">AC698</f>
        <v>0</v>
      </c>
      <c r="P699" s="21" t="str">
        <f>IF(A699&lt;=$B$676,"A","B")</f>
        <v>A</v>
      </c>
      <c r="Q699" s="85">
        <f t="shared" ref="Q699:Q703" si="838">IF($P699="B",B699,0)</f>
        <v>0</v>
      </c>
      <c r="R699" s="85">
        <f t="shared" ref="R699:R714" si="839">IF($P699="B",C699,0)</f>
        <v>0</v>
      </c>
      <c r="S699" s="85">
        <f t="shared" ref="S699:S714" si="840">IF($P699="B",D699,0)</f>
        <v>0</v>
      </c>
      <c r="T699" s="85">
        <f t="shared" ref="T699:T714" si="841">IF($P699="B",E699,0)</f>
        <v>0</v>
      </c>
      <c r="U699" s="85">
        <f t="shared" ref="U699:U714" si="842">IF($P699="B",F699,0)</f>
        <v>0</v>
      </c>
      <c r="V699" s="85">
        <f t="shared" ref="V699:V714" si="843">IF($P699="B",G699,0)</f>
        <v>0</v>
      </c>
      <c r="W699" s="33"/>
      <c r="X699" s="85">
        <f>IF($P699="A",B699,0)</f>
        <v>0</v>
      </c>
      <c r="Y699" s="85">
        <f t="shared" ref="Y699:Y714" si="844">IF($P699="A",C699,0)</f>
        <v>0</v>
      </c>
      <c r="Z699" s="85">
        <f t="shared" ref="Z699:Z714" si="845">IF($P699="A",D699,0)</f>
        <v>0</v>
      </c>
      <c r="AA699" s="85">
        <f t="shared" ref="AA699:AA714" si="846">IF($P699="A",E699,0)</f>
        <v>0</v>
      </c>
      <c r="AB699" s="85">
        <f t="shared" ref="AB699:AB714" si="847">IF($P699="A",F699,0)</f>
        <v>0</v>
      </c>
      <c r="AC699" s="85">
        <f t="shared" ref="AC699:AC714" si="848">IF($P699="A",G699,0)</f>
        <v>0</v>
      </c>
    </row>
    <row r="700" spans="1:29" x14ac:dyDescent="0.3">
      <c r="A700" s="67"/>
      <c r="B700" s="85"/>
      <c r="C700" s="85"/>
      <c r="D700" s="85"/>
      <c r="E700" s="85"/>
      <c r="F700" s="85"/>
      <c r="G700" s="85"/>
      <c r="H700" s="113"/>
      <c r="P700" s="21" t="str">
        <f t="shared" ref="P700:P714" si="849">IF(A700&lt;=$B$676,"A","B")</f>
        <v>A</v>
      </c>
      <c r="Q700" s="85">
        <f t="shared" si="838"/>
        <v>0</v>
      </c>
      <c r="R700" s="85">
        <f t="shared" si="839"/>
        <v>0</v>
      </c>
      <c r="S700" s="85">
        <f t="shared" si="840"/>
        <v>0</v>
      </c>
      <c r="T700" s="85">
        <f t="shared" si="841"/>
        <v>0</v>
      </c>
      <c r="U700" s="85">
        <f t="shared" si="842"/>
        <v>0</v>
      </c>
      <c r="V700" s="85">
        <f t="shared" si="843"/>
        <v>0</v>
      </c>
      <c r="W700" s="33"/>
      <c r="X700" s="85">
        <f t="shared" ref="X700:X714" si="850">IF($P700="A",B700,0)</f>
        <v>0</v>
      </c>
      <c r="Y700" s="85">
        <f t="shared" si="844"/>
        <v>0</v>
      </c>
      <c r="Z700" s="85">
        <f t="shared" si="845"/>
        <v>0</v>
      </c>
      <c r="AA700" s="85">
        <f t="shared" si="846"/>
        <v>0</v>
      </c>
      <c r="AB700" s="85">
        <f t="shared" si="847"/>
        <v>0</v>
      </c>
      <c r="AC700" s="85">
        <f t="shared" si="848"/>
        <v>0</v>
      </c>
    </row>
    <row r="701" spans="1:29" x14ac:dyDescent="0.3">
      <c r="A701" s="67"/>
      <c r="B701" s="85"/>
      <c r="C701" s="85"/>
      <c r="D701" s="85"/>
      <c r="E701" s="85"/>
      <c r="F701" s="85"/>
      <c r="G701" s="85"/>
      <c r="H701" s="113"/>
      <c r="P701" s="21" t="str">
        <f t="shared" si="849"/>
        <v>A</v>
      </c>
      <c r="Q701" s="85">
        <f t="shared" si="838"/>
        <v>0</v>
      </c>
      <c r="R701" s="85">
        <f t="shared" si="839"/>
        <v>0</v>
      </c>
      <c r="S701" s="85">
        <f t="shared" si="840"/>
        <v>0</v>
      </c>
      <c r="T701" s="85">
        <f t="shared" si="841"/>
        <v>0</v>
      </c>
      <c r="U701" s="85">
        <f t="shared" si="842"/>
        <v>0</v>
      </c>
      <c r="V701" s="85">
        <f t="shared" si="843"/>
        <v>0</v>
      </c>
      <c r="W701" s="33"/>
      <c r="X701" s="85">
        <f t="shared" si="850"/>
        <v>0</v>
      </c>
      <c r="Y701" s="85">
        <f t="shared" si="844"/>
        <v>0</v>
      </c>
      <c r="Z701" s="85">
        <f t="shared" si="845"/>
        <v>0</v>
      </c>
      <c r="AA701" s="85">
        <f t="shared" si="846"/>
        <v>0</v>
      </c>
      <c r="AB701" s="85">
        <f t="shared" si="847"/>
        <v>0</v>
      </c>
      <c r="AC701" s="85">
        <f t="shared" si="848"/>
        <v>0</v>
      </c>
    </row>
    <row r="702" spans="1:29" x14ac:dyDescent="0.3">
      <c r="A702" s="67"/>
      <c r="B702" s="85"/>
      <c r="C702" s="85"/>
      <c r="D702" s="85"/>
      <c r="E702" s="85"/>
      <c r="F702" s="85"/>
      <c r="G702" s="85"/>
      <c r="H702" s="113"/>
      <c r="P702" s="21" t="str">
        <f t="shared" si="849"/>
        <v>A</v>
      </c>
      <c r="Q702" s="85">
        <f t="shared" si="838"/>
        <v>0</v>
      </c>
      <c r="R702" s="85">
        <f t="shared" si="839"/>
        <v>0</v>
      </c>
      <c r="S702" s="85">
        <f t="shared" si="840"/>
        <v>0</v>
      </c>
      <c r="T702" s="85">
        <f t="shared" si="841"/>
        <v>0</v>
      </c>
      <c r="U702" s="85">
        <f t="shared" si="842"/>
        <v>0</v>
      </c>
      <c r="V702" s="85">
        <f t="shared" si="843"/>
        <v>0</v>
      </c>
      <c r="W702" s="33"/>
      <c r="X702" s="85">
        <f t="shared" si="850"/>
        <v>0</v>
      </c>
      <c r="Y702" s="85">
        <f t="shared" si="844"/>
        <v>0</v>
      </c>
      <c r="Z702" s="85">
        <f t="shared" si="845"/>
        <v>0</v>
      </c>
      <c r="AA702" s="85">
        <f t="shared" si="846"/>
        <v>0</v>
      </c>
      <c r="AB702" s="85">
        <f t="shared" si="847"/>
        <v>0</v>
      </c>
      <c r="AC702" s="85">
        <f t="shared" si="848"/>
        <v>0</v>
      </c>
    </row>
    <row r="703" spans="1:29" x14ac:dyDescent="0.3">
      <c r="A703" s="67"/>
      <c r="B703" s="85"/>
      <c r="C703" s="85"/>
      <c r="D703" s="85"/>
      <c r="E703" s="85"/>
      <c r="F703" s="85"/>
      <c r="G703" s="85"/>
      <c r="H703" s="113"/>
      <c r="P703" s="21" t="str">
        <f t="shared" si="849"/>
        <v>A</v>
      </c>
      <c r="Q703" s="85">
        <f t="shared" si="838"/>
        <v>0</v>
      </c>
      <c r="R703" s="85">
        <f t="shared" si="839"/>
        <v>0</v>
      </c>
      <c r="S703" s="85">
        <f t="shared" si="840"/>
        <v>0</v>
      </c>
      <c r="T703" s="85">
        <f t="shared" si="841"/>
        <v>0</v>
      </c>
      <c r="U703" s="85">
        <f t="shared" si="842"/>
        <v>0</v>
      </c>
      <c r="V703" s="85">
        <f t="shared" si="843"/>
        <v>0</v>
      </c>
      <c r="W703" s="33"/>
      <c r="X703" s="85">
        <f t="shared" si="850"/>
        <v>0</v>
      </c>
      <c r="Y703" s="85">
        <f t="shared" si="844"/>
        <v>0</v>
      </c>
      <c r="Z703" s="85">
        <f t="shared" si="845"/>
        <v>0</v>
      </c>
      <c r="AA703" s="85">
        <f t="shared" si="846"/>
        <v>0</v>
      </c>
      <c r="AB703" s="85">
        <f t="shared" si="847"/>
        <v>0</v>
      </c>
      <c r="AC703" s="85">
        <f t="shared" si="848"/>
        <v>0</v>
      </c>
    </row>
    <row r="704" spans="1:29" x14ac:dyDescent="0.3">
      <c r="A704" s="67"/>
      <c r="B704" s="85"/>
      <c r="C704" s="85"/>
      <c r="D704" s="85"/>
      <c r="E704" s="85"/>
      <c r="F704" s="85"/>
      <c r="G704" s="85"/>
      <c r="H704" s="113"/>
      <c r="P704" s="21" t="str">
        <f t="shared" si="849"/>
        <v>A</v>
      </c>
      <c r="Q704" s="85">
        <f>IF($P704="B",B704,0)</f>
        <v>0</v>
      </c>
      <c r="R704" s="85">
        <f t="shared" si="839"/>
        <v>0</v>
      </c>
      <c r="S704" s="85">
        <f t="shared" si="840"/>
        <v>0</v>
      </c>
      <c r="T704" s="85">
        <f t="shared" si="841"/>
        <v>0</v>
      </c>
      <c r="U704" s="85">
        <f t="shared" si="842"/>
        <v>0</v>
      </c>
      <c r="V704" s="85">
        <f t="shared" si="843"/>
        <v>0</v>
      </c>
      <c r="W704" s="33"/>
      <c r="X704" s="85">
        <f t="shared" si="850"/>
        <v>0</v>
      </c>
      <c r="Y704" s="85">
        <f t="shared" si="844"/>
        <v>0</v>
      </c>
      <c r="Z704" s="85">
        <f t="shared" si="845"/>
        <v>0</v>
      </c>
      <c r="AA704" s="85">
        <f t="shared" si="846"/>
        <v>0</v>
      </c>
      <c r="AB704" s="85">
        <f t="shared" si="847"/>
        <v>0</v>
      </c>
      <c r="AC704" s="85">
        <f t="shared" si="848"/>
        <v>0</v>
      </c>
    </row>
    <row r="705" spans="1:29" x14ac:dyDescent="0.3">
      <c r="A705" s="67"/>
      <c r="B705" s="85"/>
      <c r="C705" s="85"/>
      <c r="D705" s="85"/>
      <c r="E705" s="85"/>
      <c r="F705" s="85"/>
      <c r="G705" s="85"/>
      <c r="H705" s="113"/>
      <c r="P705" s="21" t="str">
        <f t="shared" si="849"/>
        <v>A</v>
      </c>
      <c r="Q705" s="85">
        <f t="shared" ref="Q705:Q714" si="851">IF($P705="B",B705,0)</f>
        <v>0</v>
      </c>
      <c r="R705" s="85">
        <f t="shared" si="839"/>
        <v>0</v>
      </c>
      <c r="S705" s="85">
        <f t="shared" si="840"/>
        <v>0</v>
      </c>
      <c r="T705" s="85">
        <f t="shared" si="841"/>
        <v>0</v>
      </c>
      <c r="U705" s="85">
        <f t="shared" si="842"/>
        <v>0</v>
      </c>
      <c r="V705" s="85">
        <f t="shared" si="843"/>
        <v>0</v>
      </c>
      <c r="W705" s="33"/>
      <c r="X705" s="85">
        <f t="shared" si="850"/>
        <v>0</v>
      </c>
      <c r="Y705" s="85">
        <f t="shared" si="844"/>
        <v>0</v>
      </c>
      <c r="Z705" s="85">
        <f t="shared" si="845"/>
        <v>0</v>
      </c>
      <c r="AA705" s="85">
        <f t="shared" si="846"/>
        <v>0</v>
      </c>
      <c r="AB705" s="85">
        <f t="shared" si="847"/>
        <v>0</v>
      </c>
      <c r="AC705" s="85">
        <f t="shared" si="848"/>
        <v>0</v>
      </c>
    </row>
    <row r="706" spans="1:29" x14ac:dyDescent="0.3">
      <c r="A706" s="67"/>
      <c r="B706" s="85"/>
      <c r="C706" s="85"/>
      <c r="D706" s="85"/>
      <c r="E706" s="85"/>
      <c r="F706" s="85"/>
      <c r="G706" s="85"/>
      <c r="H706" s="113"/>
      <c r="P706" s="21" t="str">
        <f t="shared" si="849"/>
        <v>A</v>
      </c>
      <c r="Q706" s="85">
        <f t="shared" si="851"/>
        <v>0</v>
      </c>
      <c r="R706" s="85">
        <f t="shared" si="839"/>
        <v>0</v>
      </c>
      <c r="S706" s="85">
        <f t="shared" si="840"/>
        <v>0</v>
      </c>
      <c r="T706" s="85">
        <f t="shared" si="841"/>
        <v>0</v>
      </c>
      <c r="U706" s="85">
        <f t="shared" si="842"/>
        <v>0</v>
      </c>
      <c r="V706" s="85">
        <f t="shared" si="843"/>
        <v>0</v>
      </c>
      <c r="W706" s="33"/>
      <c r="X706" s="85">
        <f t="shared" si="850"/>
        <v>0</v>
      </c>
      <c r="Y706" s="85">
        <f t="shared" si="844"/>
        <v>0</v>
      </c>
      <c r="Z706" s="85">
        <f t="shared" si="845"/>
        <v>0</v>
      </c>
      <c r="AA706" s="85">
        <f t="shared" si="846"/>
        <v>0</v>
      </c>
      <c r="AB706" s="85">
        <f t="shared" si="847"/>
        <v>0</v>
      </c>
      <c r="AC706" s="85">
        <f t="shared" si="848"/>
        <v>0</v>
      </c>
    </row>
    <row r="707" spans="1:29" x14ac:dyDescent="0.3">
      <c r="A707" s="67"/>
      <c r="B707" s="85"/>
      <c r="C707" s="85"/>
      <c r="D707" s="85"/>
      <c r="E707" s="85"/>
      <c r="F707" s="85"/>
      <c r="G707" s="85"/>
      <c r="H707" s="113"/>
      <c r="P707" s="21" t="str">
        <f t="shared" si="849"/>
        <v>A</v>
      </c>
      <c r="Q707" s="85">
        <f t="shared" si="851"/>
        <v>0</v>
      </c>
      <c r="R707" s="85">
        <f t="shared" si="839"/>
        <v>0</v>
      </c>
      <c r="S707" s="85">
        <f t="shared" si="840"/>
        <v>0</v>
      </c>
      <c r="T707" s="85">
        <f t="shared" si="841"/>
        <v>0</v>
      </c>
      <c r="U707" s="85">
        <f t="shared" si="842"/>
        <v>0</v>
      </c>
      <c r="V707" s="85">
        <f t="shared" si="843"/>
        <v>0</v>
      </c>
      <c r="W707" s="33"/>
      <c r="X707" s="85">
        <f t="shared" si="850"/>
        <v>0</v>
      </c>
      <c r="Y707" s="85">
        <f t="shared" si="844"/>
        <v>0</v>
      </c>
      <c r="Z707" s="85">
        <f t="shared" si="845"/>
        <v>0</v>
      </c>
      <c r="AA707" s="85">
        <f t="shared" si="846"/>
        <v>0</v>
      </c>
      <c r="AB707" s="85">
        <f t="shared" si="847"/>
        <v>0</v>
      </c>
      <c r="AC707" s="85">
        <f t="shared" si="848"/>
        <v>0</v>
      </c>
    </row>
    <row r="708" spans="1:29" x14ac:dyDescent="0.3">
      <c r="A708" s="67"/>
      <c r="B708" s="85"/>
      <c r="C708" s="85"/>
      <c r="D708" s="85"/>
      <c r="E708" s="85"/>
      <c r="F708" s="85"/>
      <c r="G708" s="85"/>
      <c r="H708" s="113"/>
      <c r="P708" s="21" t="str">
        <f t="shared" si="849"/>
        <v>A</v>
      </c>
      <c r="Q708" s="85">
        <f t="shared" si="851"/>
        <v>0</v>
      </c>
      <c r="R708" s="85">
        <f t="shared" si="839"/>
        <v>0</v>
      </c>
      <c r="S708" s="85">
        <f t="shared" si="840"/>
        <v>0</v>
      </c>
      <c r="T708" s="85">
        <f t="shared" si="841"/>
        <v>0</v>
      </c>
      <c r="U708" s="85">
        <f t="shared" si="842"/>
        <v>0</v>
      </c>
      <c r="V708" s="85">
        <f t="shared" si="843"/>
        <v>0</v>
      </c>
      <c r="W708" s="33"/>
      <c r="X708" s="85">
        <f t="shared" si="850"/>
        <v>0</v>
      </c>
      <c r="Y708" s="85">
        <f t="shared" si="844"/>
        <v>0</v>
      </c>
      <c r="Z708" s="85">
        <f t="shared" si="845"/>
        <v>0</v>
      </c>
      <c r="AA708" s="85">
        <f t="shared" si="846"/>
        <v>0</v>
      </c>
      <c r="AB708" s="85">
        <f t="shared" si="847"/>
        <v>0</v>
      </c>
      <c r="AC708" s="85">
        <f t="shared" si="848"/>
        <v>0</v>
      </c>
    </row>
    <row r="709" spans="1:29" x14ac:dyDescent="0.3">
      <c r="A709" s="67"/>
      <c r="B709" s="85"/>
      <c r="C709" s="85"/>
      <c r="D709" s="85"/>
      <c r="E709" s="85"/>
      <c r="F709" s="85"/>
      <c r="G709" s="85"/>
      <c r="H709" s="113"/>
      <c r="P709" s="21" t="str">
        <f t="shared" si="849"/>
        <v>A</v>
      </c>
      <c r="Q709" s="85">
        <f t="shared" si="851"/>
        <v>0</v>
      </c>
      <c r="R709" s="85">
        <f t="shared" si="839"/>
        <v>0</v>
      </c>
      <c r="S709" s="85">
        <f t="shared" si="840"/>
        <v>0</v>
      </c>
      <c r="T709" s="85">
        <f t="shared" si="841"/>
        <v>0</v>
      </c>
      <c r="U709" s="85">
        <f t="shared" si="842"/>
        <v>0</v>
      </c>
      <c r="V709" s="85">
        <f t="shared" si="843"/>
        <v>0</v>
      </c>
      <c r="W709" s="33"/>
      <c r="X709" s="85">
        <f t="shared" si="850"/>
        <v>0</v>
      </c>
      <c r="Y709" s="85">
        <f t="shared" si="844"/>
        <v>0</v>
      </c>
      <c r="Z709" s="85">
        <f t="shared" si="845"/>
        <v>0</v>
      </c>
      <c r="AA709" s="85">
        <f t="shared" si="846"/>
        <v>0</v>
      </c>
      <c r="AB709" s="85">
        <f t="shared" si="847"/>
        <v>0</v>
      </c>
      <c r="AC709" s="85">
        <f t="shared" si="848"/>
        <v>0</v>
      </c>
    </row>
    <row r="710" spans="1:29" x14ac:dyDescent="0.3">
      <c r="A710" s="67"/>
      <c r="B710" s="85"/>
      <c r="C710" s="85"/>
      <c r="D710" s="85"/>
      <c r="E710" s="85"/>
      <c r="F710" s="85"/>
      <c r="G710" s="85"/>
      <c r="H710" s="113"/>
      <c r="P710" s="21" t="str">
        <f t="shared" si="849"/>
        <v>A</v>
      </c>
      <c r="Q710" s="85">
        <f t="shared" si="851"/>
        <v>0</v>
      </c>
      <c r="R710" s="85">
        <f t="shared" si="839"/>
        <v>0</v>
      </c>
      <c r="S710" s="85">
        <f t="shared" si="840"/>
        <v>0</v>
      </c>
      <c r="T710" s="85">
        <f t="shared" si="841"/>
        <v>0</v>
      </c>
      <c r="U710" s="85">
        <f t="shared" si="842"/>
        <v>0</v>
      </c>
      <c r="V710" s="85">
        <f t="shared" si="843"/>
        <v>0</v>
      </c>
      <c r="W710" s="33"/>
      <c r="X710" s="85">
        <f t="shared" si="850"/>
        <v>0</v>
      </c>
      <c r="Y710" s="85">
        <f t="shared" si="844"/>
        <v>0</v>
      </c>
      <c r="Z710" s="85">
        <f t="shared" si="845"/>
        <v>0</v>
      </c>
      <c r="AA710" s="85">
        <f t="shared" si="846"/>
        <v>0</v>
      </c>
      <c r="AB710" s="85">
        <f t="shared" si="847"/>
        <v>0</v>
      </c>
      <c r="AC710" s="85">
        <f t="shared" si="848"/>
        <v>0</v>
      </c>
    </row>
    <row r="711" spans="1:29" x14ac:dyDescent="0.3">
      <c r="A711" s="67"/>
      <c r="B711" s="85"/>
      <c r="C711" s="85"/>
      <c r="D711" s="85"/>
      <c r="E711" s="85"/>
      <c r="F711" s="85"/>
      <c r="G711" s="85"/>
      <c r="H711" s="113"/>
      <c r="P711" s="21" t="str">
        <f t="shared" si="849"/>
        <v>A</v>
      </c>
      <c r="Q711" s="85">
        <f t="shared" si="851"/>
        <v>0</v>
      </c>
      <c r="R711" s="85">
        <f t="shared" si="839"/>
        <v>0</v>
      </c>
      <c r="S711" s="85">
        <f t="shared" si="840"/>
        <v>0</v>
      </c>
      <c r="T711" s="85">
        <f t="shared" si="841"/>
        <v>0</v>
      </c>
      <c r="U711" s="85">
        <f t="shared" si="842"/>
        <v>0</v>
      </c>
      <c r="V711" s="85">
        <f t="shared" si="843"/>
        <v>0</v>
      </c>
      <c r="W711" s="33"/>
      <c r="X711" s="85">
        <f t="shared" si="850"/>
        <v>0</v>
      </c>
      <c r="Y711" s="85">
        <f t="shared" si="844"/>
        <v>0</v>
      </c>
      <c r="Z711" s="85">
        <f t="shared" si="845"/>
        <v>0</v>
      </c>
      <c r="AA711" s="85">
        <f t="shared" si="846"/>
        <v>0</v>
      </c>
      <c r="AB711" s="85">
        <f t="shared" si="847"/>
        <v>0</v>
      </c>
      <c r="AC711" s="85">
        <f t="shared" si="848"/>
        <v>0</v>
      </c>
    </row>
    <row r="712" spans="1:29" x14ac:dyDescent="0.3">
      <c r="A712" s="67"/>
      <c r="B712" s="85"/>
      <c r="C712" s="85"/>
      <c r="D712" s="85"/>
      <c r="E712" s="85"/>
      <c r="F712" s="85"/>
      <c r="G712" s="85"/>
      <c r="H712" s="113"/>
      <c r="P712" s="21" t="str">
        <f t="shared" si="849"/>
        <v>A</v>
      </c>
      <c r="Q712" s="85">
        <f t="shared" si="851"/>
        <v>0</v>
      </c>
      <c r="R712" s="85">
        <f t="shared" si="839"/>
        <v>0</v>
      </c>
      <c r="S712" s="85">
        <f t="shared" si="840"/>
        <v>0</v>
      </c>
      <c r="T712" s="85">
        <f t="shared" si="841"/>
        <v>0</v>
      </c>
      <c r="U712" s="85">
        <f t="shared" si="842"/>
        <v>0</v>
      </c>
      <c r="V712" s="85">
        <f t="shared" si="843"/>
        <v>0</v>
      </c>
      <c r="W712" s="33"/>
      <c r="X712" s="85">
        <f t="shared" si="850"/>
        <v>0</v>
      </c>
      <c r="Y712" s="85">
        <f t="shared" si="844"/>
        <v>0</v>
      </c>
      <c r="Z712" s="85">
        <f t="shared" si="845"/>
        <v>0</v>
      </c>
      <c r="AA712" s="85">
        <f t="shared" si="846"/>
        <v>0</v>
      </c>
      <c r="AB712" s="85">
        <f t="shared" si="847"/>
        <v>0</v>
      </c>
      <c r="AC712" s="85">
        <f t="shared" si="848"/>
        <v>0</v>
      </c>
    </row>
    <row r="713" spans="1:29" x14ac:dyDescent="0.3">
      <c r="A713" s="67"/>
      <c r="B713" s="85"/>
      <c r="C713" s="85"/>
      <c r="D713" s="85"/>
      <c r="E713" s="85"/>
      <c r="F713" s="85"/>
      <c r="G713" s="85"/>
      <c r="H713" s="113"/>
      <c r="P713" s="21" t="str">
        <f t="shared" si="849"/>
        <v>A</v>
      </c>
      <c r="Q713" s="85">
        <f t="shared" si="851"/>
        <v>0</v>
      </c>
      <c r="R713" s="85">
        <f t="shared" si="839"/>
        <v>0</v>
      </c>
      <c r="S713" s="85">
        <f t="shared" si="840"/>
        <v>0</v>
      </c>
      <c r="T713" s="85">
        <f t="shared" si="841"/>
        <v>0</v>
      </c>
      <c r="U713" s="85">
        <f t="shared" si="842"/>
        <v>0</v>
      </c>
      <c r="V713" s="85">
        <f t="shared" si="843"/>
        <v>0</v>
      </c>
      <c r="W713" s="33"/>
      <c r="X713" s="85">
        <f t="shared" si="850"/>
        <v>0</v>
      </c>
      <c r="Y713" s="85">
        <f t="shared" si="844"/>
        <v>0</v>
      </c>
      <c r="Z713" s="85">
        <f t="shared" si="845"/>
        <v>0</v>
      </c>
      <c r="AA713" s="85">
        <f t="shared" si="846"/>
        <v>0</v>
      </c>
      <c r="AB713" s="85">
        <f t="shared" si="847"/>
        <v>0</v>
      </c>
      <c r="AC713" s="85">
        <f t="shared" si="848"/>
        <v>0</v>
      </c>
    </row>
    <row r="714" spans="1:29" x14ac:dyDescent="0.3">
      <c r="A714" s="67"/>
      <c r="B714" s="85"/>
      <c r="C714" s="85"/>
      <c r="D714" s="85"/>
      <c r="E714" s="85"/>
      <c r="F714" s="85"/>
      <c r="G714" s="85"/>
      <c r="H714" s="113"/>
      <c r="P714" s="21" t="str">
        <f t="shared" si="849"/>
        <v>A</v>
      </c>
      <c r="Q714" s="85">
        <f t="shared" si="851"/>
        <v>0</v>
      </c>
      <c r="R714" s="85">
        <f t="shared" si="839"/>
        <v>0</v>
      </c>
      <c r="S714" s="85">
        <f t="shared" si="840"/>
        <v>0</v>
      </c>
      <c r="T714" s="85">
        <f t="shared" si="841"/>
        <v>0</v>
      </c>
      <c r="U714" s="85">
        <f t="shared" si="842"/>
        <v>0</v>
      </c>
      <c r="V714" s="85">
        <f t="shared" si="843"/>
        <v>0</v>
      </c>
      <c r="W714" s="33"/>
      <c r="X714" s="85">
        <f t="shared" si="850"/>
        <v>0</v>
      </c>
      <c r="Y714" s="85">
        <f t="shared" si="844"/>
        <v>0</v>
      </c>
      <c r="Z714" s="85">
        <f t="shared" si="845"/>
        <v>0</v>
      </c>
      <c r="AA714" s="85">
        <f t="shared" si="846"/>
        <v>0</v>
      </c>
      <c r="AB714" s="85">
        <f t="shared" si="847"/>
        <v>0</v>
      </c>
      <c r="AC714" s="85">
        <f t="shared" si="848"/>
        <v>0</v>
      </c>
    </row>
    <row r="715" spans="1:29" x14ac:dyDescent="0.3">
      <c r="A715" s="68"/>
      <c r="B715" s="87"/>
      <c r="C715" s="87"/>
      <c r="D715" s="87"/>
      <c r="E715" s="87"/>
      <c r="F715" s="87"/>
      <c r="G715" s="87"/>
      <c r="H715" s="114"/>
      <c r="I715" s="105">
        <f>Q715</f>
        <v>0</v>
      </c>
      <c r="J715" s="105">
        <f>R715</f>
        <v>0</v>
      </c>
      <c r="K715" s="105">
        <f t="shared" ref="K715" si="852">S715</f>
        <v>0</v>
      </c>
      <c r="L715" s="105">
        <f t="shared" ref="L715" si="853">T715</f>
        <v>0</v>
      </c>
      <c r="M715" s="105">
        <f t="shared" ref="M715" si="854">U715</f>
        <v>0</v>
      </c>
      <c r="N715" s="105">
        <f t="shared" ref="N715" si="855">V715</f>
        <v>0</v>
      </c>
      <c r="P715" s="21"/>
      <c r="Q715" s="106">
        <f t="shared" ref="Q715:V715" si="856">+SUM(Q699:Q714)</f>
        <v>0</v>
      </c>
      <c r="R715" s="106">
        <f t="shared" si="856"/>
        <v>0</v>
      </c>
      <c r="S715" s="106">
        <f t="shared" si="856"/>
        <v>0</v>
      </c>
      <c r="T715" s="106">
        <f t="shared" si="856"/>
        <v>0</v>
      </c>
      <c r="U715" s="106">
        <f t="shared" si="856"/>
        <v>0</v>
      </c>
      <c r="V715" s="106">
        <f t="shared" si="856"/>
        <v>0</v>
      </c>
      <c r="W715" s="33"/>
      <c r="X715" s="33"/>
      <c r="Y715" s="33"/>
      <c r="Z715" s="33"/>
      <c r="AA715" s="33"/>
      <c r="AB715" s="33"/>
      <c r="AC715" s="33"/>
    </row>
    <row r="717" spans="1:29" x14ac:dyDescent="0.3">
      <c r="A717" s="69"/>
      <c r="B717" s="69"/>
      <c r="C717" s="69"/>
      <c r="D717" s="97"/>
      <c r="E717" s="97"/>
      <c r="F717" s="69"/>
      <c r="G717" s="69"/>
      <c r="H717" s="82"/>
    </row>
    <row r="718" spans="1:29" x14ac:dyDescent="0.3">
      <c r="A718" s="94"/>
      <c r="B718" s="83"/>
      <c r="C718" s="95"/>
      <c r="D718" s="95"/>
      <c r="E718" s="33"/>
      <c r="F718" s="98"/>
      <c r="G718" s="96"/>
      <c r="H718" s="112"/>
    </row>
    <row r="719" spans="1:29" x14ac:dyDescent="0.3">
      <c r="A719" s="91"/>
      <c r="B719" s="92"/>
      <c r="C719" s="92"/>
      <c r="D719" s="92"/>
      <c r="E719" s="92"/>
      <c r="F719" s="92"/>
      <c r="G719" s="92"/>
      <c r="H719" s="92"/>
    </row>
    <row r="720" spans="1:29" x14ac:dyDescent="0.3">
      <c r="A720" s="68"/>
      <c r="B720" s="68"/>
      <c r="C720" s="68"/>
      <c r="D720" s="68"/>
      <c r="E720" s="68"/>
      <c r="F720" s="68"/>
      <c r="G720" s="68"/>
      <c r="H720" s="82"/>
      <c r="P720" s="21"/>
      <c r="Q720" s="106">
        <f>+SUM(Q721:Q736)</f>
        <v>0</v>
      </c>
      <c r="R720" s="106">
        <f t="shared" ref="R720" si="857">+SUM(R721:R736)</f>
        <v>0</v>
      </c>
      <c r="S720" s="106">
        <f t="shared" ref="S720" si="858">+SUM(S721:S736)</f>
        <v>0</v>
      </c>
      <c r="T720" s="106">
        <f t="shared" ref="T720" si="859">+SUM(T721:T736)</f>
        <v>0</v>
      </c>
      <c r="U720" s="106">
        <f t="shared" ref="U720" si="860">+SUM(U721:U736)</f>
        <v>0</v>
      </c>
      <c r="V720" s="106">
        <f t="shared" ref="V720" si="861">+SUM(V721:V736)</f>
        <v>0</v>
      </c>
      <c r="W720" s="33"/>
      <c r="X720" s="33"/>
      <c r="Y720" s="33"/>
      <c r="Z720" s="33"/>
      <c r="AA720" s="33"/>
      <c r="AB720" s="33"/>
      <c r="AC720" s="33"/>
    </row>
    <row r="721" spans="1:29" x14ac:dyDescent="0.3">
      <c r="A721" s="67"/>
      <c r="B721" s="85"/>
      <c r="C721" s="85"/>
      <c r="D721" s="85"/>
      <c r="E721" s="85"/>
      <c r="F721" s="85"/>
      <c r="G721" s="85"/>
      <c r="H721" s="113"/>
      <c r="I721" s="105">
        <f t="shared" ref="I721:N721" si="862">Q720</f>
        <v>0</v>
      </c>
      <c r="J721" s="105">
        <f t="shared" si="862"/>
        <v>0</v>
      </c>
      <c r="K721" s="105">
        <f t="shared" si="862"/>
        <v>0</v>
      </c>
      <c r="L721" s="105">
        <f t="shared" si="862"/>
        <v>0</v>
      </c>
      <c r="M721" s="105">
        <f t="shared" si="862"/>
        <v>0</v>
      </c>
      <c r="N721" s="105">
        <f t="shared" si="862"/>
        <v>0</v>
      </c>
      <c r="P721" s="21" t="str">
        <f>IF(A721&gt;=$B$718,"A","B")</f>
        <v>A</v>
      </c>
      <c r="Q721" s="85">
        <f t="shared" ref="Q721:Q725" si="863">IF($P721="B",B721,0)</f>
        <v>0</v>
      </c>
      <c r="R721" s="85">
        <f t="shared" ref="R721:R736" si="864">IF($P721="B",C721,0)</f>
        <v>0</v>
      </c>
      <c r="S721" s="85">
        <f t="shared" ref="S721:S736" si="865">IF($P721="B",D721,0)</f>
        <v>0</v>
      </c>
      <c r="T721" s="85">
        <f t="shared" ref="T721:T736" si="866">IF($P721="B",E721,0)</f>
        <v>0</v>
      </c>
      <c r="U721" s="85">
        <f t="shared" ref="U721:U736" si="867">IF($P721="B",F721,0)</f>
        <v>0</v>
      </c>
      <c r="V721" s="85">
        <f t="shared" ref="V721:V736" si="868">IF($P721="B",G721,0)</f>
        <v>0</v>
      </c>
      <c r="W721" s="33"/>
      <c r="X721" s="85">
        <f>IF($P721="A",B721,0)</f>
        <v>0</v>
      </c>
      <c r="Y721" s="85">
        <f t="shared" ref="Y721:Y736" si="869">IF($P721="A",C721,0)</f>
        <v>0</v>
      </c>
      <c r="Z721" s="85">
        <f t="shared" ref="Z721:Z736" si="870">IF($P721="A",D721,0)</f>
        <v>0</v>
      </c>
      <c r="AA721" s="85">
        <f t="shared" ref="AA721:AA736" si="871">IF($P721="A",E721,0)</f>
        <v>0</v>
      </c>
      <c r="AB721" s="85">
        <f t="shared" ref="AB721:AB736" si="872">IF($P721="A",F721,0)</f>
        <v>0</v>
      </c>
      <c r="AC721" s="85">
        <f t="shared" ref="AC721:AC736" si="873">IF($P721="A",G721,0)</f>
        <v>0</v>
      </c>
    </row>
    <row r="722" spans="1:29" x14ac:dyDescent="0.3">
      <c r="A722" s="67"/>
      <c r="B722" s="85"/>
      <c r="C722" s="85"/>
      <c r="D722" s="85"/>
      <c r="E722" s="85"/>
      <c r="F722" s="85"/>
      <c r="G722" s="85"/>
      <c r="H722" s="113"/>
      <c r="P722" s="21" t="str">
        <f t="shared" ref="P722:P736" si="874">IF(A722&gt;=$B$718,"A","B")</f>
        <v>A</v>
      </c>
      <c r="Q722" s="85">
        <f t="shared" si="863"/>
        <v>0</v>
      </c>
      <c r="R722" s="85">
        <f t="shared" si="864"/>
        <v>0</v>
      </c>
      <c r="S722" s="85">
        <f t="shared" si="865"/>
        <v>0</v>
      </c>
      <c r="T722" s="85">
        <f t="shared" si="866"/>
        <v>0</v>
      </c>
      <c r="U722" s="85">
        <f t="shared" si="867"/>
        <v>0</v>
      </c>
      <c r="V722" s="85">
        <f t="shared" si="868"/>
        <v>0</v>
      </c>
      <c r="W722" s="33"/>
      <c r="X722" s="85">
        <f t="shared" ref="X722:X736" si="875">IF($P722="A",B722,0)</f>
        <v>0</v>
      </c>
      <c r="Y722" s="85">
        <f t="shared" si="869"/>
        <v>0</v>
      </c>
      <c r="Z722" s="85">
        <f t="shared" si="870"/>
        <v>0</v>
      </c>
      <c r="AA722" s="85">
        <f t="shared" si="871"/>
        <v>0</v>
      </c>
      <c r="AB722" s="85">
        <f t="shared" si="872"/>
        <v>0</v>
      </c>
      <c r="AC722" s="85">
        <f t="shared" si="873"/>
        <v>0</v>
      </c>
    </row>
    <row r="723" spans="1:29" x14ac:dyDescent="0.3">
      <c r="A723" s="67"/>
      <c r="B723" s="85"/>
      <c r="C723" s="85"/>
      <c r="D723" s="85"/>
      <c r="E723" s="85"/>
      <c r="F723" s="85"/>
      <c r="G723" s="85"/>
      <c r="H723" s="113"/>
      <c r="P723" s="21" t="str">
        <f t="shared" si="874"/>
        <v>A</v>
      </c>
      <c r="Q723" s="85">
        <f t="shared" si="863"/>
        <v>0</v>
      </c>
      <c r="R723" s="85">
        <f t="shared" si="864"/>
        <v>0</v>
      </c>
      <c r="S723" s="85">
        <f t="shared" si="865"/>
        <v>0</v>
      </c>
      <c r="T723" s="85">
        <f t="shared" si="866"/>
        <v>0</v>
      </c>
      <c r="U723" s="85">
        <f t="shared" si="867"/>
        <v>0</v>
      </c>
      <c r="V723" s="85">
        <f t="shared" si="868"/>
        <v>0</v>
      </c>
      <c r="W723" s="33"/>
      <c r="X723" s="85">
        <f t="shared" si="875"/>
        <v>0</v>
      </c>
      <c r="Y723" s="85">
        <f t="shared" si="869"/>
        <v>0</v>
      </c>
      <c r="Z723" s="85">
        <f t="shared" si="870"/>
        <v>0</v>
      </c>
      <c r="AA723" s="85">
        <f t="shared" si="871"/>
        <v>0</v>
      </c>
      <c r="AB723" s="85">
        <f t="shared" si="872"/>
        <v>0</v>
      </c>
      <c r="AC723" s="85">
        <f t="shared" si="873"/>
        <v>0</v>
      </c>
    </row>
    <row r="724" spans="1:29" x14ac:dyDescent="0.3">
      <c r="A724" s="67"/>
      <c r="B724" s="85"/>
      <c r="C724" s="85"/>
      <c r="D724" s="85"/>
      <c r="E724" s="85"/>
      <c r="F724" s="85"/>
      <c r="G724" s="85"/>
      <c r="H724" s="113"/>
      <c r="P724" s="21" t="str">
        <f t="shared" si="874"/>
        <v>A</v>
      </c>
      <c r="Q724" s="85">
        <f t="shared" si="863"/>
        <v>0</v>
      </c>
      <c r="R724" s="85">
        <f t="shared" si="864"/>
        <v>0</v>
      </c>
      <c r="S724" s="85">
        <f t="shared" si="865"/>
        <v>0</v>
      </c>
      <c r="T724" s="85">
        <f t="shared" si="866"/>
        <v>0</v>
      </c>
      <c r="U724" s="85">
        <f t="shared" si="867"/>
        <v>0</v>
      </c>
      <c r="V724" s="85">
        <f t="shared" si="868"/>
        <v>0</v>
      </c>
      <c r="W724" s="33"/>
      <c r="X724" s="85">
        <f t="shared" si="875"/>
        <v>0</v>
      </c>
      <c r="Y724" s="85">
        <f t="shared" si="869"/>
        <v>0</v>
      </c>
      <c r="Z724" s="85">
        <f t="shared" si="870"/>
        <v>0</v>
      </c>
      <c r="AA724" s="85">
        <f t="shared" si="871"/>
        <v>0</v>
      </c>
      <c r="AB724" s="85">
        <f t="shared" si="872"/>
        <v>0</v>
      </c>
      <c r="AC724" s="85">
        <f t="shared" si="873"/>
        <v>0</v>
      </c>
    </row>
    <row r="725" spans="1:29" x14ac:dyDescent="0.3">
      <c r="A725" s="67"/>
      <c r="B725" s="85"/>
      <c r="C725" s="85"/>
      <c r="D725" s="85"/>
      <c r="E725" s="85"/>
      <c r="F725" s="85"/>
      <c r="G725" s="85"/>
      <c r="H725" s="113"/>
      <c r="P725" s="21" t="str">
        <f t="shared" si="874"/>
        <v>A</v>
      </c>
      <c r="Q725" s="85">
        <f t="shared" si="863"/>
        <v>0</v>
      </c>
      <c r="R725" s="85">
        <f t="shared" si="864"/>
        <v>0</v>
      </c>
      <c r="S725" s="85">
        <f t="shared" si="865"/>
        <v>0</v>
      </c>
      <c r="T725" s="85">
        <f t="shared" si="866"/>
        <v>0</v>
      </c>
      <c r="U725" s="85">
        <f t="shared" si="867"/>
        <v>0</v>
      </c>
      <c r="V725" s="85">
        <f t="shared" si="868"/>
        <v>0</v>
      </c>
      <c r="W725" s="33"/>
      <c r="X725" s="85">
        <f t="shared" si="875"/>
        <v>0</v>
      </c>
      <c r="Y725" s="85">
        <f t="shared" si="869"/>
        <v>0</v>
      </c>
      <c r="Z725" s="85">
        <f t="shared" si="870"/>
        <v>0</v>
      </c>
      <c r="AA725" s="85">
        <f t="shared" si="871"/>
        <v>0</v>
      </c>
      <c r="AB725" s="85">
        <f t="shared" si="872"/>
        <v>0</v>
      </c>
      <c r="AC725" s="85">
        <f t="shared" si="873"/>
        <v>0</v>
      </c>
    </row>
    <row r="726" spans="1:29" x14ac:dyDescent="0.3">
      <c r="A726" s="67"/>
      <c r="B726" s="85"/>
      <c r="C726" s="85"/>
      <c r="D726" s="85"/>
      <c r="E726" s="85"/>
      <c r="F726" s="85"/>
      <c r="G726" s="85"/>
      <c r="H726" s="113"/>
      <c r="P726" s="21" t="str">
        <f t="shared" si="874"/>
        <v>A</v>
      </c>
      <c r="Q726" s="85">
        <f>IF($P726="B",B726,0)</f>
        <v>0</v>
      </c>
      <c r="R726" s="85">
        <f t="shared" si="864"/>
        <v>0</v>
      </c>
      <c r="S726" s="85">
        <f t="shared" si="865"/>
        <v>0</v>
      </c>
      <c r="T726" s="85">
        <f t="shared" si="866"/>
        <v>0</v>
      </c>
      <c r="U726" s="85">
        <f t="shared" si="867"/>
        <v>0</v>
      </c>
      <c r="V726" s="85">
        <f t="shared" si="868"/>
        <v>0</v>
      </c>
      <c r="W726" s="33"/>
      <c r="X726" s="85">
        <f t="shared" si="875"/>
        <v>0</v>
      </c>
      <c r="Y726" s="85">
        <f t="shared" si="869"/>
        <v>0</v>
      </c>
      <c r="Z726" s="85">
        <f t="shared" si="870"/>
        <v>0</v>
      </c>
      <c r="AA726" s="85">
        <f t="shared" si="871"/>
        <v>0</v>
      </c>
      <c r="AB726" s="85">
        <f t="shared" si="872"/>
        <v>0</v>
      </c>
      <c r="AC726" s="85">
        <f t="shared" si="873"/>
        <v>0</v>
      </c>
    </row>
    <row r="727" spans="1:29" x14ac:dyDescent="0.3">
      <c r="A727" s="67"/>
      <c r="B727" s="85"/>
      <c r="C727" s="85"/>
      <c r="D727" s="85"/>
      <c r="E727" s="85"/>
      <c r="F727" s="85"/>
      <c r="G727" s="85"/>
      <c r="H727" s="113"/>
      <c r="P727" s="21" t="str">
        <f t="shared" si="874"/>
        <v>A</v>
      </c>
      <c r="Q727" s="85">
        <f t="shared" ref="Q727:Q736" si="876">IF($P727="B",B727,0)</f>
        <v>0</v>
      </c>
      <c r="R727" s="85">
        <f t="shared" si="864"/>
        <v>0</v>
      </c>
      <c r="S727" s="85">
        <f t="shared" si="865"/>
        <v>0</v>
      </c>
      <c r="T727" s="85">
        <f t="shared" si="866"/>
        <v>0</v>
      </c>
      <c r="U727" s="85">
        <f t="shared" si="867"/>
        <v>0</v>
      </c>
      <c r="V727" s="85">
        <f t="shared" si="868"/>
        <v>0</v>
      </c>
      <c r="W727" s="33"/>
      <c r="X727" s="85">
        <f t="shared" si="875"/>
        <v>0</v>
      </c>
      <c r="Y727" s="85">
        <f t="shared" si="869"/>
        <v>0</v>
      </c>
      <c r="Z727" s="85">
        <f t="shared" si="870"/>
        <v>0</v>
      </c>
      <c r="AA727" s="85">
        <f t="shared" si="871"/>
        <v>0</v>
      </c>
      <c r="AB727" s="85">
        <f t="shared" si="872"/>
        <v>0</v>
      </c>
      <c r="AC727" s="85">
        <f t="shared" si="873"/>
        <v>0</v>
      </c>
    </row>
    <row r="728" spans="1:29" x14ac:dyDescent="0.3">
      <c r="A728" s="67"/>
      <c r="B728" s="85"/>
      <c r="C728" s="85"/>
      <c r="D728" s="85"/>
      <c r="E728" s="85"/>
      <c r="F728" s="85"/>
      <c r="G728" s="85"/>
      <c r="H728" s="113"/>
      <c r="P728" s="21" t="str">
        <f t="shared" si="874"/>
        <v>A</v>
      </c>
      <c r="Q728" s="85">
        <f t="shared" si="876"/>
        <v>0</v>
      </c>
      <c r="R728" s="85">
        <f t="shared" si="864"/>
        <v>0</v>
      </c>
      <c r="S728" s="85">
        <f t="shared" si="865"/>
        <v>0</v>
      </c>
      <c r="T728" s="85">
        <f t="shared" si="866"/>
        <v>0</v>
      </c>
      <c r="U728" s="85">
        <f t="shared" si="867"/>
        <v>0</v>
      </c>
      <c r="V728" s="85">
        <f t="shared" si="868"/>
        <v>0</v>
      </c>
      <c r="W728" s="33"/>
      <c r="X728" s="85">
        <f t="shared" si="875"/>
        <v>0</v>
      </c>
      <c r="Y728" s="85">
        <f t="shared" si="869"/>
        <v>0</v>
      </c>
      <c r="Z728" s="85">
        <f t="shared" si="870"/>
        <v>0</v>
      </c>
      <c r="AA728" s="85">
        <f t="shared" si="871"/>
        <v>0</v>
      </c>
      <c r="AB728" s="85">
        <f t="shared" si="872"/>
        <v>0</v>
      </c>
      <c r="AC728" s="85">
        <f t="shared" si="873"/>
        <v>0</v>
      </c>
    </row>
    <row r="729" spans="1:29" x14ac:dyDescent="0.3">
      <c r="A729" s="67"/>
      <c r="B729" s="85"/>
      <c r="C729" s="85"/>
      <c r="D729" s="85"/>
      <c r="E729" s="85"/>
      <c r="F729" s="85"/>
      <c r="G729" s="85"/>
      <c r="H729" s="113"/>
      <c r="P729" s="21" t="str">
        <f t="shared" si="874"/>
        <v>A</v>
      </c>
      <c r="Q729" s="85">
        <f t="shared" si="876"/>
        <v>0</v>
      </c>
      <c r="R729" s="85">
        <f t="shared" si="864"/>
        <v>0</v>
      </c>
      <c r="S729" s="85">
        <f t="shared" si="865"/>
        <v>0</v>
      </c>
      <c r="T729" s="85">
        <f t="shared" si="866"/>
        <v>0</v>
      </c>
      <c r="U729" s="85">
        <f t="shared" si="867"/>
        <v>0</v>
      </c>
      <c r="V729" s="85">
        <f t="shared" si="868"/>
        <v>0</v>
      </c>
      <c r="W729" s="33"/>
      <c r="X729" s="85">
        <f t="shared" si="875"/>
        <v>0</v>
      </c>
      <c r="Y729" s="85">
        <f t="shared" si="869"/>
        <v>0</v>
      </c>
      <c r="Z729" s="85">
        <f t="shared" si="870"/>
        <v>0</v>
      </c>
      <c r="AA729" s="85">
        <f t="shared" si="871"/>
        <v>0</v>
      </c>
      <c r="AB729" s="85">
        <f t="shared" si="872"/>
        <v>0</v>
      </c>
      <c r="AC729" s="85">
        <f t="shared" si="873"/>
        <v>0</v>
      </c>
    </row>
    <row r="730" spans="1:29" x14ac:dyDescent="0.3">
      <c r="A730" s="67"/>
      <c r="B730" s="85"/>
      <c r="C730" s="85"/>
      <c r="D730" s="85"/>
      <c r="E730" s="85"/>
      <c r="F730" s="85"/>
      <c r="G730" s="85"/>
      <c r="H730" s="113"/>
      <c r="P730" s="21" t="str">
        <f t="shared" si="874"/>
        <v>A</v>
      </c>
      <c r="Q730" s="85">
        <f t="shared" si="876"/>
        <v>0</v>
      </c>
      <c r="R730" s="85">
        <f t="shared" si="864"/>
        <v>0</v>
      </c>
      <c r="S730" s="85">
        <f t="shared" si="865"/>
        <v>0</v>
      </c>
      <c r="T730" s="85">
        <f t="shared" si="866"/>
        <v>0</v>
      </c>
      <c r="U730" s="85">
        <f t="shared" si="867"/>
        <v>0</v>
      </c>
      <c r="V730" s="85">
        <f t="shared" si="868"/>
        <v>0</v>
      </c>
      <c r="W730" s="33"/>
      <c r="X730" s="85">
        <f t="shared" si="875"/>
        <v>0</v>
      </c>
      <c r="Y730" s="85">
        <f t="shared" si="869"/>
        <v>0</v>
      </c>
      <c r="Z730" s="85">
        <f t="shared" si="870"/>
        <v>0</v>
      </c>
      <c r="AA730" s="85">
        <f t="shared" si="871"/>
        <v>0</v>
      </c>
      <c r="AB730" s="85">
        <f t="shared" si="872"/>
        <v>0</v>
      </c>
      <c r="AC730" s="85">
        <f t="shared" si="873"/>
        <v>0</v>
      </c>
    </row>
    <row r="731" spans="1:29" x14ac:dyDescent="0.3">
      <c r="A731" s="67"/>
      <c r="B731" s="85"/>
      <c r="C731" s="85"/>
      <c r="D731" s="85"/>
      <c r="E731" s="85"/>
      <c r="F731" s="85"/>
      <c r="G731" s="85"/>
      <c r="H731" s="113"/>
      <c r="P731" s="21" t="str">
        <f t="shared" si="874"/>
        <v>A</v>
      </c>
      <c r="Q731" s="85">
        <f t="shared" si="876"/>
        <v>0</v>
      </c>
      <c r="R731" s="85">
        <f t="shared" si="864"/>
        <v>0</v>
      </c>
      <c r="S731" s="85">
        <f t="shared" si="865"/>
        <v>0</v>
      </c>
      <c r="T731" s="85">
        <f t="shared" si="866"/>
        <v>0</v>
      </c>
      <c r="U731" s="85">
        <f t="shared" si="867"/>
        <v>0</v>
      </c>
      <c r="V731" s="85">
        <f t="shared" si="868"/>
        <v>0</v>
      </c>
      <c r="W731" s="33"/>
      <c r="X731" s="85">
        <f t="shared" si="875"/>
        <v>0</v>
      </c>
      <c r="Y731" s="85">
        <f t="shared" si="869"/>
        <v>0</v>
      </c>
      <c r="Z731" s="85">
        <f t="shared" si="870"/>
        <v>0</v>
      </c>
      <c r="AA731" s="85">
        <f t="shared" si="871"/>
        <v>0</v>
      </c>
      <c r="AB731" s="85">
        <f t="shared" si="872"/>
        <v>0</v>
      </c>
      <c r="AC731" s="85">
        <f t="shared" si="873"/>
        <v>0</v>
      </c>
    </row>
    <row r="732" spans="1:29" x14ac:dyDescent="0.3">
      <c r="A732" s="67"/>
      <c r="B732" s="85"/>
      <c r="C732" s="85"/>
      <c r="D732" s="85"/>
      <c r="E732" s="85"/>
      <c r="F732" s="85"/>
      <c r="G732" s="85"/>
      <c r="H732" s="113"/>
      <c r="P732" s="21" t="str">
        <f t="shared" si="874"/>
        <v>A</v>
      </c>
      <c r="Q732" s="85">
        <f t="shared" si="876"/>
        <v>0</v>
      </c>
      <c r="R732" s="85">
        <f t="shared" si="864"/>
        <v>0</v>
      </c>
      <c r="S732" s="85">
        <f t="shared" si="865"/>
        <v>0</v>
      </c>
      <c r="T732" s="85">
        <f t="shared" si="866"/>
        <v>0</v>
      </c>
      <c r="U732" s="85">
        <f t="shared" si="867"/>
        <v>0</v>
      </c>
      <c r="V732" s="85">
        <f t="shared" si="868"/>
        <v>0</v>
      </c>
      <c r="W732" s="33"/>
      <c r="X732" s="85">
        <f t="shared" si="875"/>
        <v>0</v>
      </c>
      <c r="Y732" s="85">
        <f t="shared" si="869"/>
        <v>0</v>
      </c>
      <c r="Z732" s="85">
        <f t="shared" si="870"/>
        <v>0</v>
      </c>
      <c r="AA732" s="85">
        <f t="shared" si="871"/>
        <v>0</v>
      </c>
      <c r="AB732" s="85">
        <f t="shared" si="872"/>
        <v>0</v>
      </c>
      <c r="AC732" s="85">
        <f t="shared" si="873"/>
        <v>0</v>
      </c>
    </row>
    <row r="733" spans="1:29" x14ac:dyDescent="0.3">
      <c r="A733" s="67"/>
      <c r="B733" s="85"/>
      <c r="C733" s="85"/>
      <c r="D733" s="85"/>
      <c r="E733" s="85"/>
      <c r="F733" s="85"/>
      <c r="G733" s="85"/>
      <c r="H733" s="113"/>
      <c r="P733" s="21" t="str">
        <f t="shared" si="874"/>
        <v>A</v>
      </c>
      <c r="Q733" s="85">
        <f t="shared" si="876"/>
        <v>0</v>
      </c>
      <c r="R733" s="85">
        <f t="shared" si="864"/>
        <v>0</v>
      </c>
      <c r="S733" s="85">
        <f t="shared" si="865"/>
        <v>0</v>
      </c>
      <c r="T733" s="85">
        <f t="shared" si="866"/>
        <v>0</v>
      </c>
      <c r="U733" s="85">
        <f t="shared" si="867"/>
        <v>0</v>
      </c>
      <c r="V733" s="85">
        <f t="shared" si="868"/>
        <v>0</v>
      </c>
      <c r="W733" s="33"/>
      <c r="X733" s="85">
        <f t="shared" si="875"/>
        <v>0</v>
      </c>
      <c r="Y733" s="85">
        <f t="shared" si="869"/>
        <v>0</v>
      </c>
      <c r="Z733" s="85">
        <f t="shared" si="870"/>
        <v>0</v>
      </c>
      <c r="AA733" s="85">
        <f t="shared" si="871"/>
        <v>0</v>
      </c>
      <c r="AB733" s="85">
        <f t="shared" si="872"/>
        <v>0</v>
      </c>
      <c r="AC733" s="85">
        <f t="shared" si="873"/>
        <v>0</v>
      </c>
    </row>
    <row r="734" spans="1:29" x14ac:dyDescent="0.3">
      <c r="A734" s="67"/>
      <c r="B734" s="85"/>
      <c r="C734" s="85"/>
      <c r="D734" s="85"/>
      <c r="E734" s="85"/>
      <c r="F734" s="85"/>
      <c r="G734" s="85"/>
      <c r="H734" s="113"/>
      <c r="P734" s="21" t="str">
        <f t="shared" si="874"/>
        <v>A</v>
      </c>
      <c r="Q734" s="85">
        <f t="shared" si="876"/>
        <v>0</v>
      </c>
      <c r="R734" s="85">
        <f t="shared" si="864"/>
        <v>0</v>
      </c>
      <c r="S734" s="85">
        <f t="shared" si="865"/>
        <v>0</v>
      </c>
      <c r="T734" s="85">
        <f t="shared" si="866"/>
        <v>0</v>
      </c>
      <c r="U734" s="85">
        <f t="shared" si="867"/>
        <v>0</v>
      </c>
      <c r="V734" s="85">
        <f t="shared" si="868"/>
        <v>0</v>
      </c>
      <c r="W734" s="33"/>
      <c r="X734" s="85">
        <f t="shared" si="875"/>
        <v>0</v>
      </c>
      <c r="Y734" s="85">
        <f t="shared" si="869"/>
        <v>0</v>
      </c>
      <c r="Z734" s="85">
        <f t="shared" si="870"/>
        <v>0</v>
      </c>
      <c r="AA734" s="85">
        <f t="shared" si="871"/>
        <v>0</v>
      </c>
      <c r="AB734" s="85">
        <f t="shared" si="872"/>
        <v>0</v>
      </c>
      <c r="AC734" s="85">
        <f t="shared" si="873"/>
        <v>0</v>
      </c>
    </row>
    <row r="735" spans="1:29" x14ac:dyDescent="0.3">
      <c r="A735" s="67"/>
      <c r="B735" s="85"/>
      <c r="C735" s="85"/>
      <c r="D735" s="85"/>
      <c r="E735" s="85"/>
      <c r="F735" s="85"/>
      <c r="G735" s="85"/>
      <c r="H735" s="113"/>
      <c r="P735" s="21" t="str">
        <f t="shared" si="874"/>
        <v>A</v>
      </c>
      <c r="Q735" s="85">
        <f t="shared" si="876"/>
        <v>0</v>
      </c>
      <c r="R735" s="85">
        <f t="shared" si="864"/>
        <v>0</v>
      </c>
      <c r="S735" s="85">
        <f t="shared" si="865"/>
        <v>0</v>
      </c>
      <c r="T735" s="85">
        <f t="shared" si="866"/>
        <v>0</v>
      </c>
      <c r="U735" s="85">
        <f t="shared" si="867"/>
        <v>0</v>
      </c>
      <c r="V735" s="85">
        <f t="shared" si="868"/>
        <v>0</v>
      </c>
      <c r="W735" s="33"/>
      <c r="X735" s="85">
        <f t="shared" si="875"/>
        <v>0</v>
      </c>
      <c r="Y735" s="85">
        <f t="shared" si="869"/>
        <v>0</v>
      </c>
      <c r="Z735" s="85">
        <f t="shared" si="870"/>
        <v>0</v>
      </c>
      <c r="AA735" s="85">
        <f t="shared" si="871"/>
        <v>0</v>
      </c>
      <c r="AB735" s="85">
        <f t="shared" si="872"/>
        <v>0</v>
      </c>
      <c r="AC735" s="85">
        <f t="shared" si="873"/>
        <v>0</v>
      </c>
    </row>
    <row r="736" spans="1:29" x14ac:dyDescent="0.3">
      <c r="A736" s="67"/>
      <c r="B736" s="85"/>
      <c r="C736" s="85"/>
      <c r="D736" s="85"/>
      <c r="E736" s="85"/>
      <c r="F736" s="85"/>
      <c r="G736" s="85"/>
      <c r="H736" s="113"/>
      <c r="P736" s="21" t="str">
        <f t="shared" si="874"/>
        <v>A</v>
      </c>
      <c r="Q736" s="85">
        <f t="shared" si="876"/>
        <v>0</v>
      </c>
      <c r="R736" s="85">
        <f t="shared" si="864"/>
        <v>0</v>
      </c>
      <c r="S736" s="85">
        <f t="shared" si="865"/>
        <v>0</v>
      </c>
      <c r="T736" s="85">
        <f t="shared" si="866"/>
        <v>0</v>
      </c>
      <c r="U736" s="85">
        <f t="shared" si="867"/>
        <v>0</v>
      </c>
      <c r="V736" s="85">
        <f t="shared" si="868"/>
        <v>0</v>
      </c>
      <c r="W736" s="33"/>
      <c r="X736" s="85">
        <f t="shared" si="875"/>
        <v>0</v>
      </c>
      <c r="Y736" s="85">
        <f t="shared" si="869"/>
        <v>0</v>
      </c>
      <c r="Z736" s="85">
        <f t="shared" si="870"/>
        <v>0</v>
      </c>
      <c r="AA736" s="85">
        <f t="shared" si="871"/>
        <v>0</v>
      </c>
      <c r="AB736" s="85">
        <f t="shared" si="872"/>
        <v>0</v>
      </c>
      <c r="AC736" s="85">
        <f t="shared" si="873"/>
        <v>0</v>
      </c>
    </row>
    <row r="737" spans="1:29" x14ac:dyDescent="0.3">
      <c r="A737" s="68"/>
      <c r="B737" s="86"/>
      <c r="C737" s="86"/>
      <c r="D737" s="86"/>
      <c r="E737" s="86"/>
      <c r="F737" s="86"/>
      <c r="G737" s="86"/>
      <c r="H737" s="89"/>
      <c r="I737" s="105">
        <f>X737</f>
        <v>0</v>
      </c>
      <c r="J737" s="105">
        <f>Y737</f>
        <v>0</v>
      </c>
      <c r="K737" s="105">
        <f>Z737</f>
        <v>0</v>
      </c>
      <c r="L737" s="105">
        <f>AA737</f>
        <v>0</v>
      </c>
      <c r="M737" s="105">
        <f t="shared" ref="M737" si="877">AB737</f>
        <v>0</v>
      </c>
      <c r="N737" s="105">
        <f t="shared" ref="N737" si="878">AC737</f>
        <v>0</v>
      </c>
      <c r="P737" s="21"/>
      <c r="Q737" s="33"/>
      <c r="R737" s="33"/>
      <c r="S737" s="33"/>
      <c r="T737" s="33"/>
      <c r="U737" s="33"/>
      <c r="V737" s="33"/>
      <c r="W737" s="33"/>
      <c r="X737" s="106">
        <f>SUM(X721:X736)</f>
        <v>0</v>
      </c>
      <c r="Y737" s="106">
        <f t="shared" ref="Y737" si="879">SUM(Y721:Y736)</f>
        <v>0</v>
      </c>
      <c r="Z737" s="106">
        <f t="shared" ref="Z737" si="880">SUM(Z721:Z736)</f>
        <v>0</v>
      </c>
      <c r="AA737" s="106">
        <f t="shared" ref="AA737" si="881">SUM(AA721:AA736)</f>
        <v>0</v>
      </c>
      <c r="AB737" s="106">
        <f t="shared" ref="AB737" si="882">SUM(AB721:AB736)</f>
        <v>0</v>
      </c>
      <c r="AC737" s="106">
        <f t="shared" ref="AC737" si="883">SUM(AC721:AC736)</f>
        <v>0</v>
      </c>
    </row>
    <row r="738" spans="1:29" x14ac:dyDescent="0.3">
      <c r="A738" s="82"/>
      <c r="B738" s="89"/>
      <c r="C738" s="89"/>
      <c r="D738" s="89"/>
      <c r="E738" s="89"/>
      <c r="F738" s="89"/>
      <c r="G738" s="89"/>
      <c r="H738" s="89"/>
      <c r="P738" s="21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</row>
    <row r="739" spans="1:29" x14ac:dyDescent="0.3">
      <c r="A739" s="92"/>
      <c r="B739" s="92"/>
      <c r="C739" s="92"/>
      <c r="D739" s="92"/>
      <c r="E739" s="92"/>
      <c r="F739" s="92"/>
      <c r="G739" s="92"/>
      <c r="H739" s="92"/>
      <c r="P739" s="21"/>
      <c r="Q739" s="33"/>
      <c r="R739" s="33"/>
      <c r="S739" s="33"/>
      <c r="T739" s="33"/>
      <c r="U739" s="33"/>
      <c r="V739" s="33"/>
      <c r="W739" s="33"/>
      <c r="X739" s="33"/>
      <c r="Y739" s="33"/>
      <c r="Z739" s="33"/>
      <c r="AA739" s="33"/>
      <c r="AB739" s="33"/>
      <c r="AC739" s="33"/>
    </row>
    <row r="740" spans="1:29" x14ac:dyDescent="0.3">
      <c r="A740" s="68"/>
      <c r="B740" s="68"/>
      <c r="C740" s="68"/>
      <c r="D740" s="68"/>
      <c r="E740" s="68"/>
      <c r="F740" s="68"/>
      <c r="G740" s="68"/>
      <c r="H740" s="82"/>
      <c r="P740" s="21"/>
      <c r="Q740" s="33"/>
      <c r="R740" s="33"/>
      <c r="S740" s="33"/>
      <c r="T740" s="33"/>
      <c r="U740" s="33"/>
      <c r="V740" s="33"/>
      <c r="W740" s="33"/>
      <c r="X740" s="106">
        <f t="shared" ref="X740:AC740" si="884">SUM(X741:X756)</f>
        <v>0</v>
      </c>
      <c r="Y740" s="106">
        <f t="shared" si="884"/>
        <v>0</v>
      </c>
      <c r="Z740" s="106">
        <f t="shared" si="884"/>
        <v>0</v>
      </c>
      <c r="AA740" s="106">
        <f t="shared" si="884"/>
        <v>0</v>
      </c>
      <c r="AB740" s="106">
        <f t="shared" si="884"/>
        <v>0</v>
      </c>
      <c r="AC740" s="106">
        <f t="shared" si="884"/>
        <v>0</v>
      </c>
    </row>
    <row r="741" spans="1:29" x14ac:dyDescent="0.3">
      <c r="A741" s="67"/>
      <c r="B741" s="85"/>
      <c r="C741" s="85"/>
      <c r="D741" s="85"/>
      <c r="E741" s="85"/>
      <c r="F741" s="85"/>
      <c r="G741" s="85"/>
      <c r="H741" s="113"/>
      <c r="I741" s="105">
        <f>X740</f>
        <v>0</v>
      </c>
      <c r="J741" s="105">
        <f>Y740</f>
        <v>0</v>
      </c>
      <c r="K741" s="105">
        <f t="shared" ref="K741" si="885">Z740</f>
        <v>0</v>
      </c>
      <c r="L741" s="105">
        <f t="shared" ref="L741" si="886">AA740</f>
        <v>0</v>
      </c>
      <c r="M741" s="105">
        <f t="shared" ref="M741" si="887">AB740</f>
        <v>0</v>
      </c>
      <c r="N741" s="105">
        <f t="shared" ref="N741" si="888">AC740</f>
        <v>0</v>
      </c>
      <c r="P741" s="21" t="str">
        <f>IF(A741&lt;=$B$718,"A","B")</f>
        <v>A</v>
      </c>
      <c r="Q741" s="85">
        <f t="shared" ref="Q741:Q745" si="889">IF($P741="B",B741,0)</f>
        <v>0</v>
      </c>
      <c r="R741" s="85">
        <f t="shared" ref="R741:R756" si="890">IF($P741="B",C741,0)</f>
        <v>0</v>
      </c>
      <c r="S741" s="85">
        <f t="shared" ref="S741:S756" si="891">IF($P741="B",D741,0)</f>
        <v>0</v>
      </c>
      <c r="T741" s="85">
        <f t="shared" ref="T741:T756" si="892">IF($P741="B",E741,0)</f>
        <v>0</v>
      </c>
      <c r="U741" s="85">
        <f t="shared" ref="U741:U756" si="893">IF($P741="B",F741,0)</f>
        <v>0</v>
      </c>
      <c r="V741" s="85">
        <f t="shared" ref="V741:V756" si="894">IF($P741="B",G741,0)</f>
        <v>0</v>
      </c>
      <c r="W741" s="33"/>
      <c r="X741" s="85">
        <f>IF($P741="A",B741,0)</f>
        <v>0</v>
      </c>
      <c r="Y741" s="85">
        <f t="shared" ref="Y741:Y756" si="895">IF($P741="A",C741,0)</f>
        <v>0</v>
      </c>
      <c r="Z741" s="85">
        <f t="shared" ref="Z741:Z756" si="896">IF($P741="A",D741,0)</f>
        <v>0</v>
      </c>
      <c r="AA741" s="85">
        <f t="shared" ref="AA741:AA756" si="897">IF($P741="A",E741,0)</f>
        <v>0</v>
      </c>
      <c r="AB741" s="85">
        <f t="shared" ref="AB741:AB756" si="898">IF($P741="A",F741,0)</f>
        <v>0</v>
      </c>
      <c r="AC741" s="85">
        <f t="shared" ref="AC741:AC756" si="899">IF($P741="A",G741,0)</f>
        <v>0</v>
      </c>
    </row>
    <row r="742" spans="1:29" x14ac:dyDescent="0.3">
      <c r="A742" s="67"/>
      <c r="B742" s="85"/>
      <c r="C742" s="85"/>
      <c r="D742" s="85"/>
      <c r="E742" s="85"/>
      <c r="F742" s="85"/>
      <c r="G742" s="85"/>
      <c r="H742" s="113"/>
      <c r="P742" s="21" t="str">
        <f t="shared" ref="P742:P756" si="900">IF(A742&lt;=$B$718,"A","B")</f>
        <v>A</v>
      </c>
      <c r="Q742" s="85">
        <f t="shared" si="889"/>
        <v>0</v>
      </c>
      <c r="R742" s="85">
        <f t="shared" si="890"/>
        <v>0</v>
      </c>
      <c r="S742" s="85">
        <f t="shared" si="891"/>
        <v>0</v>
      </c>
      <c r="T742" s="85">
        <f t="shared" si="892"/>
        <v>0</v>
      </c>
      <c r="U742" s="85">
        <f t="shared" si="893"/>
        <v>0</v>
      </c>
      <c r="V742" s="85">
        <f t="shared" si="894"/>
        <v>0</v>
      </c>
      <c r="W742" s="33"/>
      <c r="X742" s="85">
        <f t="shared" ref="X742:X756" si="901">IF($P742="A",B742,0)</f>
        <v>0</v>
      </c>
      <c r="Y742" s="85">
        <f t="shared" si="895"/>
        <v>0</v>
      </c>
      <c r="Z742" s="85">
        <f t="shared" si="896"/>
        <v>0</v>
      </c>
      <c r="AA742" s="85">
        <f t="shared" si="897"/>
        <v>0</v>
      </c>
      <c r="AB742" s="85">
        <f t="shared" si="898"/>
        <v>0</v>
      </c>
      <c r="AC742" s="85">
        <f t="shared" si="899"/>
        <v>0</v>
      </c>
    </row>
    <row r="743" spans="1:29" x14ac:dyDescent="0.3">
      <c r="A743" s="67"/>
      <c r="B743" s="85"/>
      <c r="C743" s="85"/>
      <c r="D743" s="85"/>
      <c r="E743" s="85"/>
      <c r="F743" s="85"/>
      <c r="G743" s="85"/>
      <c r="H743" s="113"/>
      <c r="P743" s="21" t="str">
        <f t="shared" si="900"/>
        <v>A</v>
      </c>
      <c r="Q743" s="85">
        <f t="shared" si="889"/>
        <v>0</v>
      </c>
      <c r="R743" s="85">
        <f t="shared" si="890"/>
        <v>0</v>
      </c>
      <c r="S743" s="85">
        <f t="shared" si="891"/>
        <v>0</v>
      </c>
      <c r="T743" s="85">
        <f t="shared" si="892"/>
        <v>0</v>
      </c>
      <c r="U743" s="85">
        <f t="shared" si="893"/>
        <v>0</v>
      </c>
      <c r="V743" s="85">
        <f t="shared" si="894"/>
        <v>0</v>
      </c>
      <c r="W743" s="33"/>
      <c r="X743" s="85">
        <f t="shared" si="901"/>
        <v>0</v>
      </c>
      <c r="Y743" s="85">
        <f t="shared" si="895"/>
        <v>0</v>
      </c>
      <c r="Z743" s="85">
        <f t="shared" si="896"/>
        <v>0</v>
      </c>
      <c r="AA743" s="85">
        <f t="shared" si="897"/>
        <v>0</v>
      </c>
      <c r="AB743" s="85">
        <f t="shared" si="898"/>
        <v>0</v>
      </c>
      <c r="AC743" s="85">
        <f t="shared" si="899"/>
        <v>0</v>
      </c>
    </row>
    <row r="744" spans="1:29" x14ac:dyDescent="0.3">
      <c r="A744" s="67"/>
      <c r="B744" s="85"/>
      <c r="C744" s="85"/>
      <c r="D744" s="85"/>
      <c r="E744" s="85"/>
      <c r="F744" s="85"/>
      <c r="G744" s="85"/>
      <c r="H744" s="113"/>
      <c r="P744" s="21" t="str">
        <f t="shared" si="900"/>
        <v>A</v>
      </c>
      <c r="Q744" s="85">
        <f t="shared" si="889"/>
        <v>0</v>
      </c>
      <c r="R744" s="85">
        <f t="shared" si="890"/>
        <v>0</v>
      </c>
      <c r="S744" s="85">
        <f t="shared" si="891"/>
        <v>0</v>
      </c>
      <c r="T744" s="85">
        <f t="shared" si="892"/>
        <v>0</v>
      </c>
      <c r="U744" s="85">
        <f t="shared" si="893"/>
        <v>0</v>
      </c>
      <c r="V744" s="85">
        <f t="shared" si="894"/>
        <v>0</v>
      </c>
      <c r="W744" s="33"/>
      <c r="X744" s="85">
        <f t="shared" si="901"/>
        <v>0</v>
      </c>
      <c r="Y744" s="85">
        <f t="shared" si="895"/>
        <v>0</v>
      </c>
      <c r="Z744" s="85">
        <f t="shared" si="896"/>
        <v>0</v>
      </c>
      <c r="AA744" s="85">
        <f t="shared" si="897"/>
        <v>0</v>
      </c>
      <c r="AB744" s="85">
        <f t="shared" si="898"/>
        <v>0</v>
      </c>
      <c r="AC744" s="85">
        <f t="shared" si="899"/>
        <v>0</v>
      </c>
    </row>
    <row r="745" spans="1:29" x14ac:dyDescent="0.3">
      <c r="A745" s="67"/>
      <c r="B745" s="85"/>
      <c r="C745" s="85"/>
      <c r="D745" s="85"/>
      <c r="E745" s="85"/>
      <c r="F745" s="85"/>
      <c r="G745" s="85"/>
      <c r="H745" s="113"/>
      <c r="P745" s="21" t="str">
        <f t="shared" si="900"/>
        <v>A</v>
      </c>
      <c r="Q745" s="85">
        <f t="shared" si="889"/>
        <v>0</v>
      </c>
      <c r="R745" s="85">
        <f t="shared" si="890"/>
        <v>0</v>
      </c>
      <c r="S745" s="85">
        <f t="shared" si="891"/>
        <v>0</v>
      </c>
      <c r="T745" s="85">
        <f t="shared" si="892"/>
        <v>0</v>
      </c>
      <c r="U745" s="85">
        <f t="shared" si="893"/>
        <v>0</v>
      </c>
      <c r="V745" s="85">
        <f t="shared" si="894"/>
        <v>0</v>
      </c>
      <c r="W745" s="33"/>
      <c r="X745" s="85">
        <f t="shared" si="901"/>
        <v>0</v>
      </c>
      <c r="Y745" s="85">
        <f t="shared" si="895"/>
        <v>0</v>
      </c>
      <c r="Z745" s="85">
        <f t="shared" si="896"/>
        <v>0</v>
      </c>
      <c r="AA745" s="85">
        <f t="shared" si="897"/>
        <v>0</v>
      </c>
      <c r="AB745" s="85">
        <f t="shared" si="898"/>
        <v>0</v>
      </c>
      <c r="AC745" s="85">
        <f t="shared" si="899"/>
        <v>0</v>
      </c>
    </row>
    <row r="746" spans="1:29" x14ac:dyDescent="0.3">
      <c r="A746" s="67"/>
      <c r="B746" s="85"/>
      <c r="C746" s="85"/>
      <c r="D746" s="85"/>
      <c r="E746" s="85"/>
      <c r="F746" s="85"/>
      <c r="G746" s="85"/>
      <c r="H746" s="113"/>
      <c r="P746" s="21" t="str">
        <f t="shared" si="900"/>
        <v>A</v>
      </c>
      <c r="Q746" s="85">
        <f>IF($P746="B",B746,0)</f>
        <v>0</v>
      </c>
      <c r="R746" s="85">
        <f t="shared" si="890"/>
        <v>0</v>
      </c>
      <c r="S746" s="85">
        <f t="shared" si="891"/>
        <v>0</v>
      </c>
      <c r="T746" s="85">
        <f t="shared" si="892"/>
        <v>0</v>
      </c>
      <c r="U746" s="85">
        <f t="shared" si="893"/>
        <v>0</v>
      </c>
      <c r="V746" s="85">
        <f t="shared" si="894"/>
        <v>0</v>
      </c>
      <c r="W746" s="33"/>
      <c r="X746" s="85">
        <f t="shared" si="901"/>
        <v>0</v>
      </c>
      <c r="Y746" s="85">
        <f t="shared" si="895"/>
        <v>0</v>
      </c>
      <c r="Z746" s="85">
        <f t="shared" si="896"/>
        <v>0</v>
      </c>
      <c r="AA746" s="85">
        <f t="shared" si="897"/>
        <v>0</v>
      </c>
      <c r="AB746" s="85">
        <f t="shared" si="898"/>
        <v>0</v>
      </c>
      <c r="AC746" s="85">
        <f t="shared" si="899"/>
        <v>0</v>
      </c>
    </row>
    <row r="747" spans="1:29" x14ac:dyDescent="0.3">
      <c r="A747" s="67"/>
      <c r="B747" s="85"/>
      <c r="C747" s="85"/>
      <c r="D747" s="85"/>
      <c r="E747" s="85"/>
      <c r="F747" s="85"/>
      <c r="G747" s="85"/>
      <c r="H747" s="113"/>
      <c r="P747" s="21" t="str">
        <f t="shared" si="900"/>
        <v>A</v>
      </c>
      <c r="Q747" s="85">
        <f t="shared" ref="Q747:Q756" si="902">IF($P747="B",B747,0)</f>
        <v>0</v>
      </c>
      <c r="R747" s="85">
        <f t="shared" si="890"/>
        <v>0</v>
      </c>
      <c r="S747" s="85">
        <f t="shared" si="891"/>
        <v>0</v>
      </c>
      <c r="T747" s="85">
        <f t="shared" si="892"/>
        <v>0</v>
      </c>
      <c r="U747" s="85">
        <f t="shared" si="893"/>
        <v>0</v>
      </c>
      <c r="V747" s="85">
        <f t="shared" si="894"/>
        <v>0</v>
      </c>
      <c r="W747" s="33"/>
      <c r="X747" s="85">
        <f t="shared" si="901"/>
        <v>0</v>
      </c>
      <c r="Y747" s="85">
        <f t="shared" si="895"/>
        <v>0</v>
      </c>
      <c r="Z747" s="85">
        <f t="shared" si="896"/>
        <v>0</v>
      </c>
      <c r="AA747" s="85">
        <f t="shared" si="897"/>
        <v>0</v>
      </c>
      <c r="AB747" s="85">
        <f t="shared" si="898"/>
        <v>0</v>
      </c>
      <c r="AC747" s="85">
        <f t="shared" si="899"/>
        <v>0</v>
      </c>
    </row>
    <row r="748" spans="1:29" x14ac:dyDescent="0.3">
      <c r="A748" s="67"/>
      <c r="B748" s="85"/>
      <c r="C748" s="85"/>
      <c r="D748" s="85"/>
      <c r="E748" s="85"/>
      <c r="F748" s="85"/>
      <c r="G748" s="85"/>
      <c r="H748" s="113"/>
      <c r="P748" s="21" t="str">
        <f t="shared" si="900"/>
        <v>A</v>
      </c>
      <c r="Q748" s="85">
        <f t="shared" si="902"/>
        <v>0</v>
      </c>
      <c r="R748" s="85">
        <f t="shared" si="890"/>
        <v>0</v>
      </c>
      <c r="S748" s="85">
        <f t="shared" si="891"/>
        <v>0</v>
      </c>
      <c r="T748" s="85">
        <f t="shared" si="892"/>
        <v>0</v>
      </c>
      <c r="U748" s="85">
        <f t="shared" si="893"/>
        <v>0</v>
      </c>
      <c r="V748" s="85">
        <f t="shared" si="894"/>
        <v>0</v>
      </c>
      <c r="W748" s="33"/>
      <c r="X748" s="85">
        <f t="shared" si="901"/>
        <v>0</v>
      </c>
      <c r="Y748" s="85">
        <f t="shared" si="895"/>
        <v>0</v>
      </c>
      <c r="Z748" s="85">
        <f t="shared" si="896"/>
        <v>0</v>
      </c>
      <c r="AA748" s="85">
        <f t="shared" si="897"/>
        <v>0</v>
      </c>
      <c r="AB748" s="85">
        <f t="shared" si="898"/>
        <v>0</v>
      </c>
      <c r="AC748" s="85">
        <f t="shared" si="899"/>
        <v>0</v>
      </c>
    </row>
    <row r="749" spans="1:29" x14ac:dyDescent="0.3">
      <c r="A749" s="67"/>
      <c r="B749" s="85"/>
      <c r="C749" s="85"/>
      <c r="D749" s="85"/>
      <c r="E749" s="85"/>
      <c r="F749" s="85"/>
      <c r="G749" s="85"/>
      <c r="H749" s="113"/>
      <c r="P749" s="21" t="str">
        <f t="shared" si="900"/>
        <v>A</v>
      </c>
      <c r="Q749" s="85">
        <f t="shared" si="902"/>
        <v>0</v>
      </c>
      <c r="R749" s="85">
        <f t="shared" si="890"/>
        <v>0</v>
      </c>
      <c r="S749" s="85">
        <f t="shared" si="891"/>
        <v>0</v>
      </c>
      <c r="T749" s="85">
        <f t="shared" si="892"/>
        <v>0</v>
      </c>
      <c r="U749" s="85">
        <f t="shared" si="893"/>
        <v>0</v>
      </c>
      <c r="V749" s="85">
        <f t="shared" si="894"/>
        <v>0</v>
      </c>
      <c r="W749" s="33"/>
      <c r="X749" s="85">
        <f t="shared" si="901"/>
        <v>0</v>
      </c>
      <c r="Y749" s="85">
        <f t="shared" si="895"/>
        <v>0</v>
      </c>
      <c r="Z749" s="85">
        <f t="shared" si="896"/>
        <v>0</v>
      </c>
      <c r="AA749" s="85">
        <f t="shared" si="897"/>
        <v>0</v>
      </c>
      <c r="AB749" s="85">
        <f t="shared" si="898"/>
        <v>0</v>
      </c>
      <c r="AC749" s="85">
        <f t="shared" si="899"/>
        <v>0</v>
      </c>
    </row>
    <row r="750" spans="1:29" x14ac:dyDescent="0.3">
      <c r="A750" s="67"/>
      <c r="B750" s="85"/>
      <c r="C750" s="85"/>
      <c r="D750" s="85"/>
      <c r="E750" s="85"/>
      <c r="F750" s="85"/>
      <c r="G750" s="85"/>
      <c r="H750" s="113"/>
      <c r="P750" s="21" t="str">
        <f t="shared" si="900"/>
        <v>A</v>
      </c>
      <c r="Q750" s="85">
        <f t="shared" si="902"/>
        <v>0</v>
      </c>
      <c r="R750" s="85">
        <f t="shared" si="890"/>
        <v>0</v>
      </c>
      <c r="S750" s="85">
        <f t="shared" si="891"/>
        <v>0</v>
      </c>
      <c r="T750" s="85">
        <f t="shared" si="892"/>
        <v>0</v>
      </c>
      <c r="U750" s="85">
        <f t="shared" si="893"/>
        <v>0</v>
      </c>
      <c r="V750" s="85">
        <f t="shared" si="894"/>
        <v>0</v>
      </c>
      <c r="W750" s="33"/>
      <c r="X750" s="85">
        <f t="shared" si="901"/>
        <v>0</v>
      </c>
      <c r="Y750" s="85">
        <f t="shared" si="895"/>
        <v>0</v>
      </c>
      <c r="Z750" s="85">
        <f t="shared" si="896"/>
        <v>0</v>
      </c>
      <c r="AA750" s="85">
        <f t="shared" si="897"/>
        <v>0</v>
      </c>
      <c r="AB750" s="85">
        <f t="shared" si="898"/>
        <v>0</v>
      </c>
      <c r="AC750" s="85">
        <f t="shared" si="899"/>
        <v>0</v>
      </c>
    </row>
    <row r="751" spans="1:29" x14ac:dyDescent="0.3">
      <c r="A751" s="67"/>
      <c r="B751" s="85"/>
      <c r="C751" s="85"/>
      <c r="D751" s="85"/>
      <c r="E751" s="85"/>
      <c r="F751" s="85"/>
      <c r="G751" s="85"/>
      <c r="H751" s="113"/>
      <c r="P751" s="21" t="str">
        <f t="shared" si="900"/>
        <v>A</v>
      </c>
      <c r="Q751" s="85">
        <f t="shared" si="902"/>
        <v>0</v>
      </c>
      <c r="R751" s="85">
        <f t="shared" si="890"/>
        <v>0</v>
      </c>
      <c r="S751" s="85">
        <f t="shared" si="891"/>
        <v>0</v>
      </c>
      <c r="T751" s="85">
        <f t="shared" si="892"/>
        <v>0</v>
      </c>
      <c r="U751" s="85">
        <f t="shared" si="893"/>
        <v>0</v>
      </c>
      <c r="V751" s="85">
        <f t="shared" si="894"/>
        <v>0</v>
      </c>
      <c r="W751" s="33"/>
      <c r="X751" s="85">
        <f t="shared" si="901"/>
        <v>0</v>
      </c>
      <c r="Y751" s="85">
        <f t="shared" si="895"/>
        <v>0</v>
      </c>
      <c r="Z751" s="85">
        <f t="shared" si="896"/>
        <v>0</v>
      </c>
      <c r="AA751" s="85">
        <f t="shared" si="897"/>
        <v>0</v>
      </c>
      <c r="AB751" s="85">
        <f t="shared" si="898"/>
        <v>0</v>
      </c>
      <c r="AC751" s="85">
        <f t="shared" si="899"/>
        <v>0</v>
      </c>
    </row>
    <row r="752" spans="1:29" x14ac:dyDescent="0.3">
      <c r="A752" s="67"/>
      <c r="B752" s="85"/>
      <c r="C752" s="85"/>
      <c r="D752" s="85"/>
      <c r="E752" s="85"/>
      <c r="F752" s="85"/>
      <c r="G752" s="85"/>
      <c r="H752" s="113"/>
      <c r="P752" s="21" t="str">
        <f t="shared" si="900"/>
        <v>A</v>
      </c>
      <c r="Q752" s="85">
        <f t="shared" si="902"/>
        <v>0</v>
      </c>
      <c r="R752" s="85">
        <f t="shared" si="890"/>
        <v>0</v>
      </c>
      <c r="S752" s="85">
        <f t="shared" si="891"/>
        <v>0</v>
      </c>
      <c r="T752" s="85">
        <f t="shared" si="892"/>
        <v>0</v>
      </c>
      <c r="U752" s="85">
        <f t="shared" si="893"/>
        <v>0</v>
      </c>
      <c r="V752" s="85">
        <f t="shared" si="894"/>
        <v>0</v>
      </c>
      <c r="W752" s="33"/>
      <c r="X752" s="85">
        <f t="shared" si="901"/>
        <v>0</v>
      </c>
      <c r="Y752" s="85">
        <f t="shared" si="895"/>
        <v>0</v>
      </c>
      <c r="Z752" s="85">
        <f t="shared" si="896"/>
        <v>0</v>
      </c>
      <c r="AA752" s="85">
        <f t="shared" si="897"/>
        <v>0</v>
      </c>
      <c r="AB752" s="85">
        <f t="shared" si="898"/>
        <v>0</v>
      </c>
      <c r="AC752" s="85">
        <f t="shared" si="899"/>
        <v>0</v>
      </c>
    </row>
    <row r="753" spans="1:29" x14ac:dyDescent="0.3">
      <c r="A753" s="67"/>
      <c r="B753" s="85"/>
      <c r="C753" s="85"/>
      <c r="D753" s="85"/>
      <c r="E753" s="85"/>
      <c r="F753" s="85"/>
      <c r="G753" s="85"/>
      <c r="H753" s="113"/>
      <c r="P753" s="21" t="str">
        <f t="shared" si="900"/>
        <v>A</v>
      </c>
      <c r="Q753" s="85">
        <f t="shared" si="902"/>
        <v>0</v>
      </c>
      <c r="R753" s="85">
        <f t="shared" si="890"/>
        <v>0</v>
      </c>
      <c r="S753" s="85">
        <f t="shared" si="891"/>
        <v>0</v>
      </c>
      <c r="T753" s="85">
        <f t="shared" si="892"/>
        <v>0</v>
      </c>
      <c r="U753" s="85">
        <f t="shared" si="893"/>
        <v>0</v>
      </c>
      <c r="V753" s="85">
        <f t="shared" si="894"/>
        <v>0</v>
      </c>
      <c r="W753" s="33"/>
      <c r="X753" s="85">
        <f t="shared" si="901"/>
        <v>0</v>
      </c>
      <c r="Y753" s="85">
        <f t="shared" si="895"/>
        <v>0</v>
      </c>
      <c r="Z753" s="85">
        <f t="shared" si="896"/>
        <v>0</v>
      </c>
      <c r="AA753" s="85">
        <f t="shared" si="897"/>
        <v>0</v>
      </c>
      <c r="AB753" s="85">
        <f t="shared" si="898"/>
        <v>0</v>
      </c>
      <c r="AC753" s="85">
        <f t="shared" si="899"/>
        <v>0</v>
      </c>
    </row>
    <row r="754" spans="1:29" x14ac:dyDescent="0.3">
      <c r="A754" s="67"/>
      <c r="B754" s="85"/>
      <c r="C754" s="85"/>
      <c r="D754" s="85"/>
      <c r="E754" s="85"/>
      <c r="F754" s="85"/>
      <c r="G754" s="85"/>
      <c r="H754" s="113"/>
      <c r="P754" s="21" t="str">
        <f t="shared" si="900"/>
        <v>A</v>
      </c>
      <c r="Q754" s="85">
        <f t="shared" si="902"/>
        <v>0</v>
      </c>
      <c r="R754" s="85">
        <f t="shared" si="890"/>
        <v>0</v>
      </c>
      <c r="S754" s="85">
        <f t="shared" si="891"/>
        <v>0</v>
      </c>
      <c r="T754" s="85">
        <f t="shared" si="892"/>
        <v>0</v>
      </c>
      <c r="U754" s="85">
        <f t="shared" si="893"/>
        <v>0</v>
      </c>
      <c r="V754" s="85">
        <f t="shared" si="894"/>
        <v>0</v>
      </c>
      <c r="W754" s="33"/>
      <c r="X754" s="85">
        <f t="shared" si="901"/>
        <v>0</v>
      </c>
      <c r="Y754" s="85">
        <f t="shared" si="895"/>
        <v>0</v>
      </c>
      <c r="Z754" s="85">
        <f t="shared" si="896"/>
        <v>0</v>
      </c>
      <c r="AA754" s="85">
        <f t="shared" si="897"/>
        <v>0</v>
      </c>
      <c r="AB754" s="85">
        <f t="shared" si="898"/>
        <v>0</v>
      </c>
      <c r="AC754" s="85">
        <f t="shared" si="899"/>
        <v>0</v>
      </c>
    </row>
    <row r="755" spans="1:29" x14ac:dyDescent="0.3">
      <c r="A755" s="67"/>
      <c r="B755" s="85"/>
      <c r="C755" s="85"/>
      <c r="D755" s="85"/>
      <c r="E755" s="85"/>
      <c r="F755" s="85"/>
      <c r="G755" s="85"/>
      <c r="H755" s="113"/>
      <c r="P755" s="21" t="str">
        <f t="shared" si="900"/>
        <v>A</v>
      </c>
      <c r="Q755" s="85">
        <f t="shared" si="902"/>
        <v>0</v>
      </c>
      <c r="R755" s="85">
        <f t="shared" si="890"/>
        <v>0</v>
      </c>
      <c r="S755" s="85">
        <f t="shared" si="891"/>
        <v>0</v>
      </c>
      <c r="T755" s="85">
        <f t="shared" si="892"/>
        <v>0</v>
      </c>
      <c r="U755" s="85">
        <f t="shared" si="893"/>
        <v>0</v>
      </c>
      <c r="V755" s="85">
        <f t="shared" si="894"/>
        <v>0</v>
      </c>
      <c r="W755" s="33"/>
      <c r="X755" s="85">
        <f t="shared" si="901"/>
        <v>0</v>
      </c>
      <c r="Y755" s="85">
        <f t="shared" si="895"/>
        <v>0</v>
      </c>
      <c r="Z755" s="85">
        <f t="shared" si="896"/>
        <v>0</v>
      </c>
      <c r="AA755" s="85">
        <f t="shared" si="897"/>
        <v>0</v>
      </c>
      <c r="AB755" s="85">
        <f t="shared" si="898"/>
        <v>0</v>
      </c>
      <c r="AC755" s="85">
        <f t="shared" si="899"/>
        <v>0</v>
      </c>
    </row>
    <row r="756" spans="1:29" x14ac:dyDescent="0.3">
      <c r="A756" s="67"/>
      <c r="B756" s="85"/>
      <c r="C756" s="85"/>
      <c r="D756" s="85"/>
      <c r="E756" s="85"/>
      <c r="F756" s="85"/>
      <c r="G756" s="85"/>
      <c r="H756" s="113"/>
      <c r="P756" s="21" t="str">
        <f t="shared" si="900"/>
        <v>A</v>
      </c>
      <c r="Q756" s="85">
        <f t="shared" si="902"/>
        <v>0</v>
      </c>
      <c r="R756" s="85">
        <f t="shared" si="890"/>
        <v>0</v>
      </c>
      <c r="S756" s="85">
        <f t="shared" si="891"/>
        <v>0</v>
      </c>
      <c r="T756" s="85">
        <f t="shared" si="892"/>
        <v>0</v>
      </c>
      <c r="U756" s="85">
        <f t="shared" si="893"/>
        <v>0</v>
      </c>
      <c r="V756" s="85">
        <f t="shared" si="894"/>
        <v>0</v>
      </c>
      <c r="W756" s="33"/>
      <c r="X756" s="85">
        <f t="shared" si="901"/>
        <v>0</v>
      </c>
      <c r="Y756" s="85">
        <f t="shared" si="895"/>
        <v>0</v>
      </c>
      <c r="Z756" s="85">
        <f t="shared" si="896"/>
        <v>0</v>
      </c>
      <c r="AA756" s="85">
        <f t="shared" si="897"/>
        <v>0</v>
      </c>
      <c r="AB756" s="85">
        <f t="shared" si="898"/>
        <v>0</v>
      </c>
      <c r="AC756" s="85">
        <f t="shared" si="899"/>
        <v>0</v>
      </c>
    </row>
    <row r="757" spans="1:29" x14ac:dyDescent="0.3">
      <c r="A757" s="68"/>
      <c r="B757" s="87"/>
      <c r="C757" s="87"/>
      <c r="D757" s="87"/>
      <c r="E757" s="87"/>
      <c r="F757" s="87"/>
      <c r="G757" s="87"/>
      <c r="H757" s="114"/>
      <c r="I757" s="105">
        <f>Q757</f>
        <v>0</v>
      </c>
      <c r="J757" s="105">
        <f>R757</f>
        <v>0</v>
      </c>
      <c r="K757" s="105">
        <f t="shared" ref="K757" si="903">S757</f>
        <v>0</v>
      </c>
      <c r="L757" s="105">
        <f t="shared" ref="L757" si="904">T757</f>
        <v>0</v>
      </c>
      <c r="M757" s="105">
        <f t="shared" ref="M757" si="905">U757</f>
        <v>0</v>
      </c>
      <c r="N757" s="105">
        <f t="shared" ref="N757" si="906">V757</f>
        <v>0</v>
      </c>
      <c r="P757" s="21"/>
      <c r="Q757" s="106">
        <f t="shared" ref="Q757:V757" si="907">+SUM(Q741:Q756)</f>
        <v>0</v>
      </c>
      <c r="R757" s="106">
        <f t="shared" si="907"/>
        <v>0</v>
      </c>
      <c r="S757" s="106">
        <f t="shared" si="907"/>
        <v>0</v>
      </c>
      <c r="T757" s="106">
        <f t="shared" si="907"/>
        <v>0</v>
      </c>
      <c r="U757" s="106">
        <f t="shared" si="907"/>
        <v>0</v>
      </c>
      <c r="V757" s="106">
        <f t="shared" si="907"/>
        <v>0</v>
      </c>
      <c r="W757" s="33"/>
      <c r="X757" s="33"/>
      <c r="Y757" s="33"/>
      <c r="Z757" s="33"/>
      <c r="AA757" s="33"/>
      <c r="AB757" s="33"/>
      <c r="AC757" s="33"/>
    </row>
    <row r="759" spans="1:29" x14ac:dyDescent="0.3">
      <c r="A759" s="69"/>
      <c r="B759" s="69"/>
      <c r="C759" s="69"/>
      <c r="D759" s="97"/>
      <c r="E759" s="97"/>
      <c r="F759" s="69"/>
      <c r="G759" s="69"/>
      <c r="H759" s="82"/>
    </row>
    <row r="760" spans="1:29" x14ac:dyDescent="0.3">
      <c r="A760" s="94"/>
      <c r="B760" s="83"/>
      <c r="C760" s="95"/>
      <c r="D760" s="95"/>
      <c r="E760" s="33"/>
      <c r="F760" s="98"/>
      <c r="G760" s="96"/>
      <c r="H760" s="112"/>
    </row>
    <row r="761" spans="1:29" x14ac:dyDescent="0.3">
      <c r="A761" s="91"/>
      <c r="B761" s="92"/>
      <c r="C761" s="92"/>
      <c r="D761" s="92"/>
      <c r="E761" s="92"/>
      <c r="F761" s="92"/>
      <c r="G761" s="92"/>
      <c r="H761" s="92"/>
    </row>
    <row r="762" spans="1:29" x14ac:dyDescent="0.3">
      <c r="A762" s="68"/>
      <c r="B762" s="68"/>
      <c r="C762" s="68"/>
      <c r="D762" s="68"/>
      <c r="E762" s="68"/>
      <c r="F762" s="68"/>
      <c r="G762" s="68"/>
      <c r="H762" s="82"/>
      <c r="P762" s="21"/>
      <c r="Q762" s="106">
        <f>+SUM(Q763:Q778)</f>
        <v>0</v>
      </c>
      <c r="R762" s="106">
        <f t="shared" ref="R762" si="908">+SUM(R763:R778)</f>
        <v>0</v>
      </c>
      <c r="S762" s="106">
        <f t="shared" ref="S762" si="909">+SUM(S763:S778)</f>
        <v>0</v>
      </c>
      <c r="T762" s="106">
        <f t="shared" ref="T762" si="910">+SUM(T763:T778)</f>
        <v>0</v>
      </c>
      <c r="U762" s="106">
        <f t="shared" ref="U762" si="911">+SUM(U763:U778)</f>
        <v>0</v>
      </c>
      <c r="V762" s="106">
        <f t="shared" ref="V762" si="912">+SUM(V763:V778)</f>
        <v>0</v>
      </c>
      <c r="W762" s="33"/>
      <c r="X762" s="33"/>
      <c r="Y762" s="33"/>
      <c r="Z762" s="33"/>
      <c r="AA762" s="33"/>
      <c r="AB762" s="33"/>
      <c r="AC762" s="33"/>
    </row>
    <row r="763" spans="1:29" x14ac:dyDescent="0.3">
      <c r="A763" s="67"/>
      <c r="B763" s="85"/>
      <c r="C763" s="85"/>
      <c r="D763" s="85"/>
      <c r="E763" s="85"/>
      <c r="F763" s="85"/>
      <c r="G763" s="85"/>
      <c r="H763" s="113"/>
      <c r="I763" s="105">
        <f t="shared" ref="I763:N763" si="913">Q762</f>
        <v>0</v>
      </c>
      <c r="J763" s="105">
        <f t="shared" si="913"/>
        <v>0</v>
      </c>
      <c r="K763" s="105">
        <f t="shared" si="913"/>
        <v>0</v>
      </c>
      <c r="L763" s="105">
        <f t="shared" si="913"/>
        <v>0</v>
      </c>
      <c r="M763" s="105">
        <f t="shared" si="913"/>
        <v>0</v>
      </c>
      <c r="N763" s="105">
        <f t="shared" si="913"/>
        <v>0</v>
      </c>
      <c r="P763" s="21" t="str">
        <f>IF(A763&gt;=$B$760,"A","B")</f>
        <v>A</v>
      </c>
      <c r="Q763" s="85">
        <f t="shared" ref="Q763:Q767" si="914">IF($P763="B",B763,0)</f>
        <v>0</v>
      </c>
      <c r="R763" s="85">
        <f t="shared" ref="R763:R778" si="915">IF($P763="B",C763,0)</f>
        <v>0</v>
      </c>
      <c r="S763" s="85">
        <f t="shared" ref="S763:S778" si="916">IF($P763="B",D763,0)</f>
        <v>0</v>
      </c>
      <c r="T763" s="85">
        <f t="shared" ref="T763:T778" si="917">IF($P763="B",E763,0)</f>
        <v>0</v>
      </c>
      <c r="U763" s="85">
        <f t="shared" ref="U763:U778" si="918">IF($P763="B",F763,0)</f>
        <v>0</v>
      </c>
      <c r="V763" s="85">
        <f t="shared" ref="V763:V778" si="919">IF($P763="B",G763,0)</f>
        <v>0</v>
      </c>
      <c r="W763" s="33"/>
      <c r="X763" s="85">
        <f>IF($P763="A",B763,0)</f>
        <v>0</v>
      </c>
      <c r="Y763" s="85">
        <f t="shared" ref="Y763:Y778" si="920">IF($P763="A",C763,0)</f>
        <v>0</v>
      </c>
      <c r="Z763" s="85">
        <f t="shared" ref="Z763:Z778" si="921">IF($P763="A",D763,0)</f>
        <v>0</v>
      </c>
      <c r="AA763" s="85">
        <f t="shared" ref="AA763:AA778" si="922">IF($P763="A",E763,0)</f>
        <v>0</v>
      </c>
      <c r="AB763" s="85">
        <f t="shared" ref="AB763:AB778" si="923">IF($P763="A",F763,0)</f>
        <v>0</v>
      </c>
      <c r="AC763" s="85">
        <f t="shared" ref="AC763:AC778" si="924">IF($P763="A",G763,0)</f>
        <v>0</v>
      </c>
    </row>
    <row r="764" spans="1:29" x14ac:dyDescent="0.3">
      <c r="A764" s="67"/>
      <c r="B764" s="85"/>
      <c r="C764" s="85"/>
      <c r="D764" s="85"/>
      <c r="E764" s="85"/>
      <c r="F764" s="85"/>
      <c r="G764" s="85"/>
      <c r="H764" s="113"/>
      <c r="P764" s="21" t="str">
        <f t="shared" ref="P764:P778" si="925">IF(A764&gt;=$B$760,"A","B")</f>
        <v>A</v>
      </c>
      <c r="Q764" s="85">
        <f t="shared" si="914"/>
        <v>0</v>
      </c>
      <c r="R764" s="85">
        <f t="shared" si="915"/>
        <v>0</v>
      </c>
      <c r="S764" s="85">
        <f t="shared" si="916"/>
        <v>0</v>
      </c>
      <c r="T764" s="85">
        <f t="shared" si="917"/>
        <v>0</v>
      </c>
      <c r="U764" s="85">
        <f t="shared" si="918"/>
        <v>0</v>
      </c>
      <c r="V764" s="85">
        <f t="shared" si="919"/>
        <v>0</v>
      </c>
      <c r="W764" s="33"/>
      <c r="X764" s="85">
        <f t="shared" ref="X764:X778" si="926">IF($P764="A",B764,0)</f>
        <v>0</v>
      </c>
      <c r="Y764" s="85">
        <f t="shared" si="920"/>
        <v>0</v>
      </c>
      <c r="Z764" s="85">
        <f t="shared" si="921"/>
        <v>0</v>
      </c>
      <c r="AA764" s="85">
        <f t="shared" si="922"/>
        <v>0</v>
      </c>
      <c r="AB764" s="85">
        <f t="shared" si="923"/>
        <v>0</v>
      </c>
      <c r="AC764" s="85">
        <f t="shared" si="924"/>
        <v>0</v>
      </c>
    </row>
    <row r="765" spans="1:29" x14ac:dyDescent="0.3">
      <c r="A765" s="67"/>
      <c r="B765" s="85"/>
      <c r="C765" s="85"/>
      <c r="D765" s="85"/>
      <c r="E765" s="85"/>
      <c r="F765" s="85"/>
      <c r="G765" s="85"/>
      <c r="H765" s="113"/>
      <c r="P765" s="21" t="str">
        <f t="shared" si="925"/>
        <v>A</v>
      </c>
      <c r="Q765" s="85">
        <f t="shared" si="914"/>
        <v>0</v>
      </c>
      <c r="R765" s="85">
        <f t="shared" si="915"/>
        <v>0</v>
      </c>
      <c r="S765" s="85">
        <f t="shared" si="916"/>
        <v>0</v>
      </c>
      <c r="T765" s="85">
        <f t="shared" si="917"/>
        <v>0</v>
      </c>
      <c r="U765" s="85">
        <f t="shared" si="918"/>
        <v>0</v>
      </c>
      <c r="V765" s="85">
        <f t="shared" si="919"/>
        <v>0</v>
      </c>
      <c r="W765" s="33"/>
      <c r="X765" s="85">
        <f t="shared" si="926"/>
        <v>0</v>
      </c>
      <c r="Y765" s="85">
        <f t="shared" si="920"/>
        <v>0</v>
      </c>
      <c r="Z765" s="85">
        <f t="shared" si="921"/>
        <v>0</v>
      </c>
      <c r="AA765" s="85">
        <f t="shared" si="922"/>
        <v>0</v>
      </c>
      <c r="AB765" s="85">
        <f t="shared" si="923"/>
        <v>0</v>
      </c>
      <c r="AC765" s="85">
        <f t="shared" si="924"/>
        <v>0</v>
      </c>
    </row>
    <row r="766" spans="1:29" x14ac:dyDescent="0.3">
      <c r="A766" s="67"/>
      <c r="B766" s="85"/>
      <c r="C766" s="85"/>
      <c r="D766" s="85"/>
      <c r="E766" s="85"/>
      <c r="F766" s="85"/>
      <c r="G766" s="85"/>
      <c r="H766" s="113"/>
      <c r="P766" s="21" t="str">
        <f t="shared" si="925"/>
        <v>A</v>
      </c>
      <c r="Q766" s="85">
        <f t="shared" si="914"/>
        <v>0</v>
      </c>
      <c r="R766" s="85">
        <f t="shared" si="915"/>
        <v>0</v>
      </c>
      <c r="S766" s="85">
        <f t="shared" si="916"/>
        <v>0</v>
      </c>
      <c r="T766" s="85">
        <f t="shared" si="917"/>
        <v>0</v>
      </c>
      <c r="U766" s="85">
        <f t="shared" si="918"/>
        <v>0</v>
      </c>
      <c r="V766" s="85">
        <f t="shared" si="919"/>
        <v>0</v>
      </c>
      <c r="W766" s="33"/>
      <c r="X766" s="85">
        <f t="shared" si="926"/>
        <v>0</v>
      </c>
      <c r="Y766" s="85">
        <f t="shared" si="920"/>
        <v>0</v>
      </c>
      <c r="Z766" s="85">
        <f t="shared" si="921"/>
        <v>0</v>
      </c>
      <c r="AA766" s="85">
        <f t="shared" si="922"/>
        <v>0</v>
      </c>
      <c r="AB766" s="85">
        <f t="shared" si="923"/>
        <v>0</v>
      </c>
      <c r="AC766" s="85">
        <f t="shared" si="924"/>
        <v>0</v>
      </c>
    </row>
    <row r="767" spans="1:29" x14ac:dyDescent="0.3">
      <c r="A767" s="67"/>
      <c r="B767" s="85"/>
      <c r="C767" s="85"/>
      <c r="D767" s="85"/>
      <c r="E767" s="85"/>
      <c r="F767" s="85"/>
      <c r="G767" s="85"/>
      <c r="H767" s="113"/>
      <c r="P767" s="21" t="str">
        <f t="shared" si="925"/>
        <v>A</v>
      </c>
      <c r="Q767" s="85">
        <f t="shared" si="914"/>
        <v>0</v>
      </c>
      <c r="R767" s="85">
        <f t="shared" si="915"/>
        <v>0</v>
      </c>
      <c r="S767" s="85">
        <f t="shared" si="916"/>
        <v>0</v>
      </c>
      <c r="T767" s="85">
        <f t="shared" si="917"/>
        <v>0</v>
      </c>
      <c r="U767" s="85">
        <f t="shared" si="918"/>
        <v>0</v>
      </c>
      <c r="V767" s="85">
        <f t="shared" si="919"/>
        <v>0</v>
      </c>
      <c r="W767" s="33"/>
      <c r="X767" s="85">
        <f t="shared" si="926"/>
        <v>0</v>
      </c>
      <c r="Y767" s="85">
        <f t="shared" si="920"/>
        <v>0</v>
      </c>
      <c r="Z767" s="85">
        <f t="shared" si="921"/>
        <v>0</v>
      </c>
      <c r="AA767" s="85">
        <f t="shared" si="922"/>
        <v>0</v>
      </c>
      <c r="AB767" s="85">
        <f t="shared" si="923"/>
        <v>0</v>
      </c>
      <c r="AC767" s="85">
        <f t="shared" si="924"/>
        <v>0</v>
      </c>
    </row>
    <row r="768" spans="1:29" x14ac:dyDescent="0.3">
      <c r="A768" s="67"/>
      <c r="B768" s="85"/>
      <c r="C768" s="85"/>
      <c r="D768" s="85"/>
      <c r="E768" s="85"/>
      <c r="F768" s="85"/>
      <c r="G768" s="85"/>
      <c r="H768" s="113"/>
      <c r="P768" s="21" t="str">
        <f t="shared" si="925"/>
        <v>A</v>
      </c>
      <c r="Q768" s="85">
        <f>IF($P768="B",B768,0)</f>
        <v>0</v>
      </c>
      <c r="R768" s="85">
        <f t="shared" si="915"/>
        <v>0</v>
      </c>
      <c r="S768" s="85">
        <f t="shared" si="916"/>
        <v>0</v>
      </c>
      <c r="T768" s="85">
        <f t="shared" si="917"/>
        <v>0</v>
      </c>
      <c r="U768" s="85">
        <f t="shared" si="918"/>
        <v>0</v>
      </c>
      <c r="V768" s="85">
        <f t="shared" si="919"/>
        <v>0</v>
      </c>
      <c r="W768" s="33"/>
      <c r="X768" s="85">
        <f t="shared" si="926"/>
        <v>0</v>
      </c>
      <c r="Y768" s="85">
        <f t="shared" si="920"/>
        <v>0</v>
      </c>
      <c r="Z768" s="85">
        <f t="shared" si="921"/>
        <v>0</v>
      </c>
      <c r="AA768" s="85">
        <f t="shared" si="922"/>
        <v>0</v>
      </c>
      <c r="AB768" s="85">
        <f t="shared" si="923"/>
        <v>0</v>
      </c>
      <c r="AC768" s="85">
        <f t="shared" si="924"/>
        <v>0</v>
      </c>
    </row>
    <row r="769" spans="1:29" x14ac:dyDescent="0.3">
      <c r="A769" s="67"/>
      <c r="B769" s="85"/>
      <c r="C769" s="85"/>
      <c r="D769" s="85"/>
      <c r="E769" s="85"/>
      <c r="F769" s="85"/>
      <c r="G769" s="85"/>
      <c r="H769" s="113"/>
      <c r="P769" s="21" t="str">
        <f t="shared" si="925"/>
        <v>A</v>
      </c>
      <c r="Q769" s="85">
        <f t="shared" ref="Q769:Q778" si="927">IF($P769="B",B769,0)</f>
        <v>0</v>
      </c>
      <c r="R769" s="85">
        <f t="shared" si="915"/>
        <v>0</v>
      </c>
      <c r="S769" s="85">
        <f t="shared" si="916"/>
        <v>0</v>
      </c>
      <c r="T769" s="85">
        <f t="shared" si="917"/>
        <v>0</v>
      </c>
      <c r="U769" s="85">
        <f t="shared" si="918"/>
        <v>0</v>
      </c>
      <c r="V769" s="85">
        <f t="shared" si="919"/>
        <v>0</v>
      </c>
      <c r="W769" s="33"/>
      <c r="X769" s="85">
        <f t="shared" si="926"/>
        <v>0</v>
      </c>
      <c r="Y769" s="85">
        <f t="shared" si="920"/>
        <v>0</v>
      </c>
      <c r="Z769" s="85">
        <f t="shared" si="921"/>
        <v>0</v>
      </c>
      <c r="AA769" s="85">
        <f t="shared" si="922"/>
        <v>0</v>
      </c>
      <c r="AB769" s="85">
        <f t="shared" si="923"/>
        <v>0</v>
      </c>
      <c r="AC769" s="85">
        <f t="shared" si="924"/>
        <v>0</v>
      </c>
    </row>
    <row r="770" spans="1:29" x14ac:dyDescent="0.3">
      <c r="A770" s="67"/>
      <c r="B770" s="85"/>
      <c r="C770" s="85"/>
      <c r="D770" s="85"/>
      <c r="E770" s="85"/>
      <c r="F770" s="85"/>
      <c r="G770" s="85"/>
      <c r="H770" s="113"/>
      <c r="P770" s="21" t="str">
        <f t="shared" si="925"/>
        <v>A</v>
      </c>
      <c r="Q770" s="85">
        <f t="shared" si="927"/>
        <v>0</v>
      </c>
      <c r="R770" s="85">
        <f t="shared" si="915"/>
        <v>0</v>
      </c>
      <c r="S770" s="85">
        <f t="shared" si="916"/>
        <v>0</v>
      </c>
      <c r="T770" s="85">
        <f t="shared" si="917"/>
        <v>0</v>
      </c>
      <c r="U770" s="85">
        <f t="shared" si="918"/>
        <v>0</v>
      </c>
      <c r="V770" s="85">
        <f t="shared" si="919"/>
        <v>0</v>
      </c>
      <c r="W770" s="33"/>
      <c r="X770" s="85">
        <f t="shared" si="926"/>
        <v>0</v>
      </c>
      <c r="Y770" s="85">
        <f t="shared" si="920"/>
        <v>0</v>
      </c>
      <c r="Z770" s="85">
        <f t="shared" si="921"/>
        <v>0</v>
      </c>
      <c r="AA770" s="85">
        <f t="shared" si="922"/>
        <v>0</v>
      </c>
      <c r="AB770" s="85">
        <f t="shared" si="923"/>
        <v>0</v>
      </c>
      <c r="AC770" s="85">
        <f t="shared" si="924"/>
        <v>0</v>
      </c>
    </row>
    <row r="771" spans="1:29" x14ac:dyDescent="0.3">
      <c r="A771" s="67"/>
      <c r="B771" s="85"/>
      <c r="C771" s="85"/>
      <c r="D771" s="85"/>
      <c r="E771" s="85"/>
      <c r="F771" s="85"/>
      <c r="G771" s="85"/>
      <c r="H771" s="113"/>
      <c r="P771" s="21" t="str">
        <f t="shared" si="925"/>
        <v>A</v>
      </c>
      <c r="Q771" s="85">
        <f t="shared" si="927"/>
        <v>0</v>
      </c>
      <c r="R771" s="85">
        <f t="shared" si="915"/>
        <v>0</v>
      </c>
      <c r="S771" s="85">
        <f t="shared" si="916"/>
        <v>0</v>
      </c>
      <c r="T771" s="85">
        <f t="shared" si="917"/>
        <v>0</v>
      </c>
      <c r="U771" s="85">
        <f t="shared" si="918"/>
        <v>0</v>
      </c>
      <c r="V771" s="85">
        <f t="shared" si="919"/>
        <v>0</v>
      </c>
      <c r="W771" s="33"/>
      <c r="X771" s="85">
        <f t="shared" si="926"/>
        <v>0</v>
      </c>
      <c r="Y771" s="85">
        <f t="shared" si="920"/>
        <v>0</v>
      </c>
      <c r="Z771" s="85">
        <f t="shared" si="921"/>
        <v>0</v>
      </c>
      <c r="AA771" s="85">
        <f t="shared" si="922"/>
        <v>0</v>
      </c>
      <c r="AB771" s="85">
        <f t="shared" si="923"/>
        <v>0</v>
      </c>
      <c r="AC771" s="85">
        <f t="shared" si="924"/>
        <v>0</v>
      </c>
    </row>
    <row r="772" spans="1:29" x14ac:dyDescent="0.3">
      <c r="A772" s="67"/>
      <c r="B772" s="85"/>
      <c r="C772" s="85"/>
      <c r="D772" s="85"/>
      <c r="E772" s="85"/>
      <c r="F772" s="85"/>
      <c r="G772" s="85"/>
      <c r="H772" s="113"/>
      <c r="P772" s="21" t="str">
        <f t="shared" si="925"/>
        <v>A</v>
      </c>
      <c r="Q772" s="85">
        <f t="shared" si="927"/>
        <v>0</v>
      </c>
      <c r="R772" s="85">
        <f t="shared" si="915"/>
        <v>0</v>
      </c>
      <c r="S772" s="85">
        <f t="shared" si="916"/>
        <v>0</v>
      </c>
      <c r="T772" s="85">
        <f t="shared" si="917"/>
        <v>0</v>
      </c>
      <c r="U772" s="85">
        <f t="shared" si="918"/>
        <v>0</v>
      </c>
      <c r="V772" s="85">
        <f t="shared" si="919"/>
        <v>0</v>
      </c>
      <c r="W772" s="33"/>
      <c r="X772" s="85">
        <f t="shared" si="926"/>
        <v>0</v>
      </c>
      <c r="Y772" s="85">
        <f t="shared" si="920"/>
        <v>0</v>
      </c>
      <c r="Z772" s="85">
        <f t="shared" si="921"/>
        <v>0</v>
      </c>
      <c r="AA772" s="85">
        <f t="shared" si="922"/>
        <v>0</v>
      </c>
      <c r="AB772" s="85">
        <f t="shared" si="923"/>
        <v>0</v>
      </c>
      <c r="AC772" s="85">
        <f t="shared" si="924"/>
        <v>0</v>
      </c>
    </row>
    <row r="773" spans="1:29" x14ac:dyDescent="0.3">
      <c r="A773" s="67"/>
      <c r="B773" s="85"/>
      <c r="C773" s="85"/>
      <c r="D773" s="85"/>
      <c r="E773" s="85"/>
      <c r="F773" s="85"/>
      <c r="G773" s="85"/>
      <c r="H773" s="113"/>
      <c r="P773" s="21" t="str">
        <f t="shared" si="925"/>
        <v>A</v>
      </c>
      <c r="Q773" s="85">
        <f t="shared" si="927"/>
        <v>0</v>
      </c>
      <c r="R773" s="85">
        <f t="shared" si="915"/>
        <v>0</v>
      </c>
      <c r="S773" s="85">
        <f t="shared" si="916"/>
        <v>0</v>
      </c>
      <c r="T773" s="85">
        <f t="shared" si="917"/>
        <v>0</v>
      </c>
      <c r="U773" s="85">
        <f t="shared" si="918"/>
        <v>0</v>
      </c>
      <c r="V773" s="85">
        <f t="shared" si="919"/>
        <v>0</v>
      </c>
      <c r="W773" s="33"/>
      <c r="X773" s="85">
        <f t="shared" si="926"/>
        <v>0</v>
      </c>
      <c r="Y773" s="85">
        <f t="shared" si="920"/>
        <v>0</v>
      </c>
      <c r="Z773" s="85">
        <f t="shared" si="921"/>
        <v>0</v>
      </c>
      <c r="AA773" s="85">
        <f t="shared" si="922"/>
        <v>0</v>
      </c>
      <c r="AB773" s="85">
        <f t="shared" si="923"/>
        <v>0</v>
      </c>
      <c r="AC773" s="85">
        <f t="shared" si="924"/>
        <v>0</v>
      </c>
    </row>
    <row r="774" spans="1:29" x14ac:dyDescent="0.3">
      <c r="A774" s="67"/>
      <c r="B774" s="85"/>
      <c r="C774" s="85"/>
      <c r="D774" s="85"/>
      <c r="E774" s="85"/>
      <c r="F774" s="85"/>
      <c r="G774" s="85"/>
      <c r="H774" s="113"/>
      <c r="P774" s="21" t="str">
        <f t="shared" si="925"/>
        <v>A</v>
      </c>
      <c r="Q774" s="85">
        <f t="shared" si="927"/>
        <v>0</v>
      </c>
      <c r="R774" s="85">
        <f t="shared" si="915"/>
        <v>0</v>
      </c>
      <c r="S774" s="85">
        <f t="shared" si="916"/>
        <v>0</v>
      </c>
      <c r="T774" s="85">
        <f t="shared" si="917"/>
        <v>0</v>
      </c>
      <c r="U774" s="85">
        <f t="shared" si="918"/>
        <v>0</v>
      </c>
      <c r="V774" s="85">
        <f t="shared" si="919"/>
        <v>0</v>
      </c>
      <c r="W774" s="33"/>
      <c r="X774" s="85">
        <f t="shared" si="926"/>
        <v>0</v>
      </c>
      <c r="Y774" s="85">
        <f t="shared" si="920"/>
        <v>0</v>
      </c>
      <c r="Z774" s="85">
        <f t="shared" si="921"/>
        <v>0</v>
      </c>
      <c r="AA774" s="85">
        <f t="shared" si="922"/>
        <v>0</v>
      </c>
      <c r="AB774" s="85">
        <f t="shared" si="923"/>
        <v>0</v>
      </c>
      <c r="AC774" s="85">
        <f t="shared" si="924"/>
        <v>0</v>
      </c>
    </row>
    <row r="775" spans="1:29" x14ac:dyDescent="0.3">
      <c r="A775" s="67"/>
      <c r="B775" s="85"/>
      <c r="C775" s="85"/>
      <c r="D775" s="85"/>
      <c r="E775" s="85"/>
      <c r="F775" s="85"/>
      <c r="G775" s="85"/>
      <c r="H775" s="113"/>
      <c r="P775" s="21" t="str">
        <f t="shared" si="925"/>
        <v>A</v>
      </c>
      <c r="Q775" s="85">
        <f t="shared" si="927"/>
        <v>0</v>
      </c>
      <c r="R775" s="85">
        <f t="shared" si="915"/>
        <v>0</v>
      </c>
      <c r="S775" s="85">
        <f t="shared" si="916"/>
        <v>0</v>
      </c>
      <c r="T775" s="85">
        <f t="shared" si="917"/>
        <v>0</v>
      </c>
      <c r="U775" s="85">
        <f t="shared" si="918"/>
        <v>0</v>
      </c>
      <c r="V775" s="85">
        <f t="shared" si="919"/>
        <v>0</v>
      </c>
      <c r="W775" s="33"/>
      <c r="X775" s="85">
        <f t="shared" si="926"/>
        <v>0</v>
      </c>
      <c r="Y775" s="85">
        <f t="shared" si="920"/>
        <v>0</v>
      </c>
      <c r="Z775" s="85">
        <f t="shared" si="921"/>
        <v>0</v>
      </c>
      <c r="AA775" s="85">
        <f t="shared" si="922"/>
        <v>0</v>
      </c>
      <c r="AB775" s="85">
        <f t="shared" si="923"/>
        <v>0</v>
      </c>
      <c r="AC775" s="85">
        <f t="shared" si="924"/>
        <v>0</v>
      </c>
    </row>
    <row r="776" spans="1:29" x14ac:dyDescent="0.3">
      <c r="A776" s="67"/>
      <c r="B776" s="85"/>
      <c r="C776" s="85"/>
      <c r="D776" s="85"/>
      <c r="E776" s="85"/>
      <c r="F776" s="85"/>
      <c r="G776" s="85"/>
      <c r="H776" s="113"/>
      <c r="P776" s="21" t="str">
        <f t="shared" si="925"/>
        <v>A</v>
      </c>
      <c r="Q776" s="85">
        <f t="shared" si="927"/>
        <v>0</v>
      </c>
      <c r="R776" s="85">
        <f t="shared" si="915"/>
        <v>0</v>
      </c>
      <c r="S776" s="85">
        <f t="shared" si="916"/>
        <v>0</v>
      </c>
      <c r="T776" s="85">
        <f t="shared" si="917"/>
        <v>0</v>
      </c>
      <c r="U776" s="85">
        <f t="shared" si="918"/>
        <v>0</v>
      </c>
      <c r="V776" s="85">
        <f t="shared" si="919"/>
        <v>0</v>
      </c>
      <c r="W776" s="33"/>
      <c r="X776" s="85">
        <f t="shared" si="926"/>
        <v>0</v>
      </c>
      <c r="Y776" s="85">
        <f t="shared" si="920"/>
        <v>0</v>
      </c>
      <c r="Z776" s="85">
        <f t="shared" si="921"/>
        <v>0</v>
      </c>
      <c r="AA776" s="85">
        <f t="shared" si="922"/>
        <v>0</v>
      </c>
      <c r="AB776" s="85">
        <f t="shared" si="923"/>
        <v>0</v>
      </c>
      <c r="AC776" s="85">
        <f t="shared" si="924"/>
        <v>0</v>
      </c>
    </row>
    <row r="777" spans="1:29" x14ac:dyDescent="0.3">
      <c r="A777" s="67"/>
      <c r="B777" s="85"/>
      <c r="C777" s="85"/>
      <c r="D777" s="85"/>
      <c r="E777" s="85"/>
      <c r="F777" s="85"/>
      <c r="G777" s="85"/>
      <c r="H777" s="113"/>
      <c r="P777" s="21" t="str">
        <f t="shared" si="925"/>
        <v>A</v>
      </c>
      <c r="Q777" s="85">
        <f t="shared" si="927"/>
        <v>0</v>
      </c>
      <c r="R777" s="85">
        <f t="shared" si="915"/>
        <v>0</v>
      </c>
      <c r="S777" s="85">
        <f t="shared" si="916"/>
        <v>0</v>
      </c>
      <c r="T777" s="85">
        <f t="shared" si="917"/>
        <v>0</v>
      </c>
      <c r="U777" s="85">
        <f t="shared" si="918"/>
        <v>0</v>
      </c>
      <c r="V777" s="85">
        <f t="shared" si="919"/>
        <v>0</v>
      </c>
      <c r="W777" s="33"/>
      <c r="X777" s="85">
        <f t="shared" si="926"/>
        <v>0</v>
      </c>
      <c r="Y777" s="85">
        <f t="shared" si="920"/>
        <v>0</v>
      </c>
      <c r="Z777" s="85">
        <f t="shared" si="921"/>
        <v>0</v>
      </c>
      <c r="AA777" s="85">
        <f t="shared" si="922"/>
        <v>0</v>
      </c>
      <c r="AB777" s="85">
        <f t="shared" si="923"/>
        <v>0</v>
      </c>
      <c r="AC777" s="85">
        <f t="shared" si="924"/>
        <v>0</v>
      </c>
    </row>
    <row r="778" spans="1:29" x14ac:dyDescent="0.3">
      <c r="A778" s="67"/>
      <c r="B778" s="85"/>
      <c r="C778" s="85"/>
      <c r="D778" s="85"/>
      <c r="E778" s="85"/>
      <c r="F778" s="85"/>
      <c r="G778" s="85"/>
      <c r="H778" s="113"/>
      <c r="P778" s="21" t="str">
        <f t="shared" si="925"/>
        <v>A</v>
      </c>
      <c r="Q778" s="85">
        <f t="shared" si="927"/>
        <v>0</v>
      </c>
      <c r="R778" s="85">
        <f t="shared" si="915"/>
        <v>0</v>
      </c>
      <c r="S778" s="85">
        <f t="shared" si="916"/>
        <v>0</v>
      </c>
      <c r="T778" s="85">
        <f t="shared" si="917"/>
        <v>0</v>
      </c>
      <c r="U778" s="85">
        <f t="shared" si="918"/>
        <v>0</v>
      </c>
      <c r="V778" s="85">
        <f t="shared" si="919"/>
        <v>0</v>
      </c>
      <c r="W778" s="33"/>
      <c r="X778" s="85">
        <f t="shared" si="926"/>
        <v>0</v>
      </c>
      <c r="Y778" s="85">
        <f t="shared" si="920"/>
        <v>0</v>
      </c>
      <c r="Z778" s="85">
        <f t="shared" si="921"/>
        <v>0</v>
      </c>
      <c r="AA778" s="85">
        <f t="shared" si="922"/>
        <v>0</v>
      </c>
      <c r="AB778" s="85">
        <f t="shared" si="923"/>
        <v>0</v>
      </c>
      <c r="AC778" s="85">
        <f t="shared" si="924"/>
        <v>0</v>
      </c>
    </row>
    <row r="779" spans="1:29" x14ac:dyDescent="0.3">
      <c r="A779" s="68"/>
      <c r="B779" s="86"/>
      <c r="C779" s="86"/>
      <c r="D779" s="86"/>
      <c r="E779" s="86"/>
      <c r="F779" s="86"/>
      <c r="G779" s="86"/>
      <c r="H779" s="89"/>
      <c r="I779" s="105">
        <f>X779</f>
        <v>0</v>
      </c>
      <c r="J779" s="105">
        <f>Y779</f>
        <v>0</v>
      </c>
      <c r="K779" s="105">
        <f>Z779</f>
        <v>0</v>
      </c>
      <c r="L779" s="105">
        <f>AA779</f>
        <v>0</v>
      </c>
      <c r="M779" s="105">
        <f t="shared" ref="M779" si="928">AB779</f>
        <v>0</v>
      </c>
      <c r="N779" s="105">
        <f t="shared" ref="N779" si="929">AC779</f>
        <v>0</v>
      </c>
      <c r="P779" s="21"/>
      <c r="Q779" s="33"/>
      <c r="R779" s="33"/>
      <c r="S779" s="33"/>
      <c r="T779" s="33"/>
      <c r="U779" s="33"/>
      <c r="V779" s="33"/>
      <c r="W779" s="33"/>
      <c r="X779" s="106">
        <f>SUM(X763:X778)</f>
        <v>0</v>
      </c>
      <c r="Y779" s="106">
        <f t="shared" ref="Y779" si="930">SUM(Y763:Y778)</f>
        <v>0</v>
      </c>
      <c r="Z779" s="106">
        <f t="shared" ref="Z779" si="931">SUM(Z763:Z778)</f>
        <v>0</v>
      </c>
      <c r="AA779" s="106">
        <f t="shared" ref="AA779" si="932">SUM(AA763:AA778)</f>
        <v>0</v>
      </c>
      <c r="AB779" s="106">
        <f t="shared" ref="AB779" si="933">SUM(AB763:AB778)</f>
        <v>0</v>
      </c>
      <c r="AC779" s="106">
        <f t="shared" ref="AC779" si="934">SUM(AC763:AC778)</f>
        <v>0</v>
      </c>
    </row>
    <row r="780" spans="1:29" x14ac:dyDescent="0.3">
      <c r="A780" s="82"/>
      <c r="B780" s="89"/>
      <c r="C780" s="89"/>
      <c r="D780" s="89"/>
      <c r="E780" s="89"/>
      <c r="F780" s="89"/>
      <c r="G780" s="89"/>
      <c r="H780" s="89"/>
      <c r="P780" s="21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  <c r="AC780" s="33"/>
    </row>
    <row r="781" spans="1:29" x14ac:dyDescent="0.3">
      <c r="A781" s="92"/>
      <c r="B781" s="92"/>
      <c r="C781" s="92"/>
      <c r="D781" s="92"/>
      <c r="E781" s="92"/>
      <c r="F781" s="92"/>
      <c r="G781" s="92"/>
      <c r="H781" s="92"/>
      <c r="P781" s="21"/>
      <c r="Q781" s="33"/>
      <c r="R781" s="33"/>
      <c r="S781" s="33"/>
      <c r="T781" s="33"/>
      <c r="U781" s="33"/>
      <c r="V781" s="33"/>
      <c r="W781" s="33"/>
      <c r="X781" s="33"/>
      <c r="Y781" s="33"/>
      <c r="Z781" s="33"/>
      <c r="AA781" s="33"/>
      <c r="AB781" s="33"/>
      <c r="AC781" s="33"/>
    </row>
    <row r="782" spans="1:29" x14ac:dyDescent="0.3">
      <c r="A782" s="68"/>
      <c r="B782" s="68"/>
      <c r="C782" s="68"/>
      <c r="D782" s="68"/>
      <c r="E782" s="68"/>
      <c r="F782" s="68"/>
      <c r="G782" s="68"/>
      <c r="H782" s="82"/>
      <c r="P782" s="21"/>
      <c r="Q782" s="33"/>
      <c r="R782" s="33"/>
      <c r="S782" s="33"/>
      <c r="T782" s="33"/>
      <c r="U782" s="33"/>
      <c r="V782" s="33"/>
      <c r="W782" s="33"/>
      <c r="X782" s="106">
        <f t="shared" ref="X782:AC782" si="935">SUM(X783:X798)</f>
        <v>0</v>
      </c>
      <c r="Y782" s="106">
        <f t="shared" si="935"/>
        <v>0</v>
      </c>
      <c r="Z782" s="106">
        <f t="shared" si="935"/>
        <v>0</v>
      </c>
      <c r="AA782" s="106">
        <f t="shared" si="935"/>
        <v>0</v>
      </c>
      <c r="AB782" s="106">
        <f t="shared" si="935"/>
        <v>0</v>
      </c>
      <c r="AC782" s="106">
        <f t="shared" si="935"/>
        <v>0</v>
      </c>
    </row>
    <row r="783" spans="1:29" x14ac:dyDescent="0.3">
      <c r="A783" s="67"/>
      <c r="B783" s="85"/>
      <c r="C783" s="85"/>
      <c r="D783" s="85"/>
      <c r="E783" s="85"/>
      <c r="F783" s="85"/>
      <c r="G783" s="85"/>
      <c r="H783" s="113"/>
      <c r="I783" s="105">
        <f>X782</f>
        <v>0</v>
      </c>
      <c r="J783" s="105">
        <f>Y782</f>
        <v>0</v>
      </c>
      <c r="K783" s="105">
        <f t="shared" ref="K783" si="936">Z782</f>
        <v>0</v>
      </c>
      <c r="L783" s="105">
        <f t="shared" ref="L783" si="937">AA782</f>
        <v>0</v>
      </c>
      <c r="M783" s="105">
        <f t="shared" ref="M783" si="938">AB782</f>
        <v>0</v>
      </c>
      <c r="N783" s="105">
        <f t="shared" ref="N783" si="939">AC782</f>
        <v>0</v>
      </c>
      <c r="P783" s="21" t="str">
        <f>IF(A783&lt;=$B$760,"A","B")</f>
        <v>A</v>
      </c>
      <c r="Q783" s="85">
        <f t="shared" ref="Q783:Q787" si="940">IF($P783="B",B783,0)</f>
        <v>0</v>
      </c>
      <c r="R783" s="85">
        <f t="shared" ref="R783:R798" si="941">IF($P783="B",C783,0)</f>
        <v>0</v>
      </c>
      <c r="S783" s="85">
        <f t="shared" ref="S783:S798" si="942">IF($P783="B",D783,0)</f>
        <v>0</v>
      </c>
      <c r="T783" s="85">
        <f t="shared" ref="T783:T798" si="943">IF($P783="B",E783,0)</f>
        <v>0</v>
      </c>
      <c r="U783" s="85">
        <f t="shared" ref="U783:U798" si="944">IF($P783="B",F783,0)</f>
        <v>0</v>
      </c>
      <c r="V783" s="85">
        <f t="shared" ref="V783:V798" si="945">IF($P783="B",G783,0)</f>
        <v>0</v>
      </c>
      <c r="W783" s="33"/>
      <c r="X783" s="85">
        <f>IF($P783="A",B783,0)</f>
        <v>0</v>
      </c>
      <c r="Y783" s="85">
        <f t="shared" ref="Y783:Y798" si="946">IF($P783="A",C783,0)</f>
        <v>0</v>
      </c>
      <c r="Z783" s="85">
        <f t="shared" ref="Z783:Z798" si="947">IF($P783="A",D783,0)</f>
        <v>0</v>
      </c>
      <c r="AA783" s="85">
        <f t="shared" ref="AA783:AA798" si="948">IF($P783="A",E783,0)</f>
        <v>0</v>
      </c>
      <c r="AB783" s="85">
        <f t="shared" ref="AB783:AB798" si="949">IF($P783="A",F783,0)</f>
        <v>0</v>
      </c>
      <c r="AC783" s="85">
        <f t="shared" ref="AC783:AC798" si="950">IF($P783="A",G783,0)</f>
        <v>0</v>
      </c>
    </row>
    <row r="784" spans="1:29" x14ac:dyDescent="0.3">
      <c r="A784" s="67"/>
      <c r="B784" s="85"/>
      <c r="C784" s="85"/>
      <c r="D784" s="85"/>
      <c r="E784" s="85"/>
      <c r="F784" s="85"/>
      <c r="G784" s="85"/>
      <c r="H784" s="113"/>
      <c r="P784" s="21" t="str">
        <f t="shared" ref="P784:P798" si="951">IF(A784&lt;=$B$760,"A","B")</f>
        <v>A</v>
      </c>
      <c r="Q784" s="85">
        <f t="shared" si="940"/>
        <v>0</v>
      </c>
      <c r="R784" s="85">
        <f t="shared" si="941"/>
        <v>0</v>
      </c>
      <c r="S784" s="85">
        <f t="shared" si="942"/>
        <v>0</v>
      </c>
      <c r="T784" s="85">
        <f t="shared" si="943"/>
        <v>0</v>
      </c>
      <c r="U784" s="85">
        <f t="shared" si="944"/>
        <v>0</v>
      </c>
      <c r="V784" s="85">
        <f t="shared" si="945"/>
        <v>0</v>
      </c>
      <c r="W784" s="33"/>
      <c r="X784" s="85">
        <f t="shared" ref="X784:X798" si="952">IF($P784="A",B784,0)</f>
        <v>0</v>
      </c>
      <c r="Y784" s="85">
        <f t="shared" si="946"/>
        <v>0</v>
      </c>
      <c r="Z784" s="85">
        <f t="shared" si="947"/>
        <v>0</v>
      </c>
      <c r="AA784" s="85">
        <f t="shared" si="948"/>
        <v>0</v>
      </c>
      <c r="AB784" s="85">
        <f t="shared" si="949"/>
        <v>0</v>
      </c>
      <c r="AC784" s="85">
        <f t="shared" si="950"/>
        <v>0</v>
      </c>
    </row>
    <row r="785" spans="1:29" x14ac:dyDescent="0.3">
      <c r="A785" s="67"/>
      <c r="B785" s="85"/>
      <c r="C785" s="85"/>
      <c r="D785" s="85"/>
      <c r="E785" s="85"/>
      <c r="F785" s="85"/>
      <c r="G785" s="85"/>
      <c r="H785" s="113"/>
      <c r="P785" s="21" t="str">
        <f t="shared" si="951"/>
        <v>A</v>
      </c>
      <c r="Q785" s="85">
        <f t="shared" si="940"/>
        <v>0</v>
      </c>
      <c r="R785" s="85">
        <f t="shared" si="941"/>
        <v>0</v>
      </c>
      <c r="S785" s="85">
        <f t="shared" si="942"/>
        <v>0</v>
      </c>
      <c r="T785" s="85">
        <f t="shared" si="943"/>
        <v>0</v>
      </c>
      <c r="U785" s="85">
        <f t="shared" si="944"/>
        <v>0</v>
      </c>
      <c r="V785" s="85">
        <f t="shared" si="945"/>
        <v>0</v>
      </c>
      <c r="W785" s="33"/>
      <c r="X785" s="85">
        <f t="shared" si="952"/>
        <v>0</v>
      </c>
      <c r="Y785" s="85">
        <f t="shared" si="946"/>
        <v>0</v>
      </c>
      <c r="Z785" s="85">
        <f t="shared" si="947"/>
        <v>0</v>
      </c>
      <c r="AA785" s="85">
        <f t="shared" si="948"/>
        <v>0</v>
      </c>
      <c r="AB785" s="85">
        <f t="shared" si="949"/>
        <v>0</v>
      </c>
      <c r="AC785" s="85">
        <f t="shared" si="950"/>
        <v>0</v>
      </c>
    </row>
    <row r="786" spans="1:29" x14ac:dyDescent="0.3">
      <c r="A786" s="67"/>
      <c r="B786" s="85"/>
      <c r="C786" s="85"/>
      <c r="D786" s="85"/>
      <c r="E786" s="85"/>
      <c r="F786" s="85"/>
      <c r="G786" s="85"/>
      <c r="H786" s="113"/>
      <c r="P786" s="21" t="str">
        <f t="shared" si="951"/>
        <v>A</v>
      </c>
      <c r="Q786" s="85">
        <f t="shared" si="940"/>
        <v>0</v>
      </c>
      <c r="R786" s="85">
        <f t="shared" si="941"/>
        <v>0</v>
      </c>
      <c r="S786" s="85">
        <f t="shared" si="942"/>
        <v>0</v>
      </c>
      <c r="T786" s="85">
        <f t="shared" si="943"/>
        <v>0</v>
      </c>
      <c r="U786" s="85">
        <f t="shared" si="944"/>
        <v>0</v>
      </c>
      <c r="V786" s="85">
        <f t="shared" si="945"/>
        <v>0</v>
      </c>
      <c r="W786" s="33"/>
      <c r="X786" s="85">
        <f t="shared" si="952"/>
        <v>0</v>
      </c>
      <c r="Y786" s="85">
        <f t="shared" si="946"/>
        <v>0</v>
      </c>
      <c r="Z786" s="85">
        <f t="shared" si="947"/>
        <v>0</v>
      </c>
      <c r="AA786" s="85">
        <f t="shared" si="948"/>
        <v>0</v>
      </c>
      <c r="AB786" s="85">
        <f t="shared" si="949"/>
        <v>0</v>
      </c>
      <c r="AC786" s="85">
        <f t="shared" si="950"/>
        <v>0</v>
      </c>
    </row>
    <row r="787" spans="1:29" x14ac:dyDescent="0.3">
      <c r="A787" s="67"/>
      <c r="B787" s="85"/>
      <c r="C787" s="85"/>
      <c r="D787" s="85"/>
      <c r="E787" s="85"/>
      <c r="F787" s="85"/>
      <c r="G787" s="85"/>
      <c r="H787" s="113"/>
      <c r="P787" s="21" t="str">
        <f t="shared" si="951"/>
        <v>A</v>
      </c>
      <c r="Q787" s="85">
        <f t="shared" si="940"/>
        <v>0</v>
      </c>
      <c r="R787" s="85">
        <f t="shared" si="941"/>
        <v>0</v>
      </c>
      <c r="S787" s="85">
        <f t="shared" si="942"/>
        <v>0</v>
      </c>
      <c r="T787" s="85">
        <f t="shared" si="943"/>
        <v>0</v>
      </c>
      <c r="U787" s="85">
        <f t="shared" si="944"/>
        <v>0</v>
      </c>
      <c r="V787" s="85">
        <f t="shared" si="945"/>
        <v>0</v>
      </c>
      <c r="W787" s="33"/>
      <c r="X787" s="85">
        <f t="shared" si="952"/>
        <v>0</v>
      </c>
      <c r="Y787" s="85">
        <f t="shared" si="946"/>
        <v>0</v>
      </c>
      <c r="Z787" s="85">
        <f t="shared" si="947"/>
        <v>0</v>
      </c>
      <c r="AA787" s="85">
        <f t="shared" si="948"/>
        <v>0</v>
      </c>
      <c r="AB787" s="85">
        <f t="shared" si="949"/>
        <v>0</v>
      </c>
      <c r="AC787" s="85">
        <f t="shared" si="950"/>
        <v>0</v>
      </c>
    </row>
    <row r="788" spans="1:29" x14ac:dyDescent="0.3">
      <c r="A788" s="67"/>
      <c r="B788" s="85"/>
      <c r="C788" s="85"/>
      <c r="D788" s="85"/>
      <c r="E788" s="85"/>
      <c r="F788" s="85"/>
      <c r="G788" s="85"/>
      <c r="H788" s="113"/>
      <c r="P788" s="21" t="str">
        <f t="shared" si="951"/>
        <v>A</v>
      </c>
      <c r="Q788" s="85">
        <f>IF($P788="B",B788,0)</f>
        <v>0</v>
      </c>
      <c r="R788" s="85">
        <f t="shared" si="941"/>
        <v>0</v>
      </c>
      <c r="S788" s="85">
        <f t="shared" si="942"/>
        <v>0</v>
      </c>
      <c r="T788" s="85">
        <f t="shared" si="943"/>
        <v>0</v>
      </c>
      <c r="U788" s="85">
        <f t="shared" si="944"/>
        <v>0</v>
      </c>
      <c r="V788" s="85">
        <f t="shared" si="945"/>
        <v>0</v>
      </c>
      <c r="W788" s="33"/>
      <c r="X788" s="85">
        <f t="shared" si="952"/>
        <v>0</v>
      </c>
      <c r="Y788" s="85">
        <f t="shared" si="946"/>
        <v>0</v>
      </c>
      <c r="Z788" s="85">
        <f t="shared" si="947"/>
        <v>0</v>
      </c>
      <c r="AA788" s="85">
        <f t="shared" si="948"/>
        <v>0</v>
      </c>
      <c r="AB788" s="85">
        <f t="shared" si="949"/>
        <v>0</v>
      </c>
      <c r="AC788" s="85">
        <f t="shared" si="950"/>
        <v>0</v>
      </c>
    </row>
    <row r="789" spans="1:29" x14ac:dyDescent="0.3">
      <c r="A789" s="67"/>
      <c r="B789" s="85"/>
      <c r="C789" s="85"/>
      <c r="D789" s="85"/>
      <c r="E789" s="85"/>
      <c r="F789" s="85"/>
      <c r="G789" s="85"/>
      <c r="H789" s="113"/>
      <c r="P789" s="21" t="str">
        <f t="shared" si="951"/>
        <v>A</v>
      </c>
      <c r="Q789" s="85">
        <f t="shared" ref="Q789:Q798" si="953">IF($P789="B",B789,0)</f>
        <v>0</v>
      </c>
      <c r="R789" s="85">
        <f t="shared" si="941"/>
        <v>0</v>
      </c>
      <c r="S789" s="85">
        <f t="shared" si="942"/>
        <v>0</v>
      </c>
      <c r="T789" s="85">
        <f t="shared" si="943"/>
        <v>0</v>
      </c>
      <c r="U789" s="85">
        <f t="shared" si="944"/>
        <v>0</v>
      </c>
      <c r="V789" s="85">
        <f t="shared" si="945"/>
        <v>0</v>
      </c>
      <c r="W789" s="33"/>
      <c r="X789" s="85">
        <f t="shared" si="952"/>
        <v>0</v>
      </c>
      <c r="Y789" s="85">
        <f t="shared" si="946"/>
        <v>0</v>
      </c>
      <c r="Z789" s="85">
        <f t="shared" si="947"/>
        <v>0</v>
      </c>
      <c r="AA789" s="85">
        <f t="shared" si="948"/>
        <v>0</v>
      </c>
      <c r="AB789" s="85">
        <f t="shared" si="949"/>
        <v>0</v>
      </c>
      <c r="AC789" s="85">
        <f t="shared" si="950"/>
        <v>0</v>
      </c>
    </row>
    <row r="790" spans="1:29" x14ac:dyDescent="0.3">
      <c r="A790" s="67"/>
      <c r="B790" s="85"/>
      <c r="C790" s="85"/>
      <c r="D790" s="85"/>
      <c r="E790" s="85"/>
      <c r="F790" s="85"/>
      <c r="G790" s="85"/>
      <c r="H790" s="113"/>
      <c r="P790" s="21" t="str">
        <f t="shared" si="951"/>
        <v>A</v>
      </c>
      <c r="Q790" s="85">
        <f t="shared" si="953"/>
        <v>0</v>
      </c>
      <c r="R790" s="85">
        <f t="shared" si="941"/>
        <v>0</v>
      </c>
      <c r="S790" s="85">
        <f t="shared" si="942"/>
        <v>0</v>
      </c>
      <c r="T790" s="85">
        <f t="shared" si="943"/>
        <v>0</v>
      </c>
      <c r="U790" s="85">
        <f t="shared" si="944"/>
        <v>0</v>
      </c>
      <c r="V790" s="85">
        <f t="shared" si="945"/>
        <v>0</v>
      </c>
      <c r="W790" s="33"/>
      <c r="X790" s="85">
        <f t="shared" si="952"/>
        <v>0</v>
      </c>
      <c r="Y790" s="85">
        <f t="shared" si="946"/>
        <v>0</v>
      </c>
      <c r="Z790" s="85">
        <f t="shared" si="947"/>
        <v>0</v>
      </c>
      <c r="AA790" s="85">
        <f t="shared" si="948"/>
        <v>0</v>
      </c>
      <c r="AB790" s="85">
        <f t="shared" si="949"/>
        <v>0</v>
      </c>
      <c r="AC790" s="85">
        <f t="shared" si="950"/>
        <v>0</v>
      </c>
    </row>
    <row r="791" spans="1:29" x14ac:dyDescent="0.3">
      <c r="A791" s="67"/>
      <c r="B791" s="85"/>
      <c r="C791" s="85"/>
      <c r="D791" s="85"/>
      <c r="E791" s="85"/>
      <c r="F791" s="85"/>
      <c r="G791" s="85"/>
      <c r="H791" s="113"/>
      <c r="P791" s="21" t="str">
        <f t="shared" si="951"/>
        <v>A</v>
      </c>
      <c r="Q791" s="85">
        <f t="shared" si="953"/>
        <v>0</v>
      </c>
      <c r="R791" s="85">
        <f t="shared" si="941"/>
        <v>0</v>
      </c>
      <c r="S791" s="85">
        <f t="shared" si="942"/>
        <v>0</v>
      </c>
      <c r="T791" s="85">
        <f t="shared" si="943"/>
        <v>0</v>
      </c>
      <c r="U791" s="85">
        <f t="shared" si="944"/>
        <v>0</v>
      </c>
      <c r="V791" s="85">
        <f t="shared" si="945"/>
        <v>0</v>
      </c>
      <c r="W791" s="33"/>
      <c r="X791" s="85">
        <f t="shared" si="952"/>
        <v>0</v>
      </c>
      <c r="Y791" s="85">
        <f t="shared" si="946"/>
        <v>0</v>
      </c>
      <c r="Z791" s="85">
        <f t="shared" si="947"/>
        <v>0</v>
      </c>
      <c r="AA791" s="85">
        <f t="shared" si="948"/>
        <v>0</v>
      </c>
      <c r="AB791" s="85">
        <f t="shared" si="949"/>
        <v>0</v>
      </c>
      <c r="AC791" s="85">
        <f t="shared" si="950"/>
        <v>0</v>
      </c>
    </row>
    <row r="792" spans="1:29" x14ac:dyDescent="0.3">
      <c r="A792" s="67"/>
      <c r="B792" s="85"/>
      <c r="C792" s="85"/>
      <c r="D792" s="85"/>
      <c r="E792" s="85"/>
      <c r="F792" s="85"/>
      <c r="G792" s="85"/>
      <c r="H792" s="113"/>
      <c r="P792" s="21" t="str">
        <f t="shared" si="951"/>
        <v>A</v>
      </c>
      <c r="Q792" s="85">
        <f t="shared" si="953"/>
        <v>0</v>
      </c>
      <c r="R792" s="85">
        <f t="shared" si="941"/>
        <v>0</v>
      </c>
      <c r="S792" s="85">
        <f t="shared" si="942"/>
        <v>0</v>
      </c>
      <c r="T792" s="85">
        <f t="shared" si="943"/>
        <v>0</v>
      </c>
      <c r="U792" s="85">
        <f t="shared" si="944"/>
        <v>0</v>
      </c>
      <c r="V792" s="85">
        <f t="shared" si="945"/>
        <v>0</v>
      </c>
      <c r="W792" s="33"/>
      <c r="X792" s="85">
        <f t="shared" si="952"/>
        <v>0</v>
      </c>
      <c r="Y792" s="85">
        <f t="shared" si="946"/>
        <v>0</v>
      </c>
      <c r="Z792" s="85">
        <f t="shared" si="947"/>
        <v>0</v>
      </c>
      <c r="AA792" s="85">
        <f t="shared" si="948"/>
        <v>0</v>
      </c>
      <c r="AB792" s="85">
        <f t="shared" si="949"/>
        <v>0</v>
      </c>
      <c r="AC792" s="85">
        <f t="shared" si="950"/>
        <v>0</v>
      </c>
    </row>
    <row r="793" spans="1:29" x14ac:dyDescent="0.3">
      <c r="A793" s="67"/>
      <c r="B793" s="85"/>
      <c r="C793" s="85"/>
      <c r="D793" s="85"/>
      <c r="E793" s="85"/>
      <c r="F793" s="85"/>
      <c r="G793" s="85"/>
      <c r="H793" s="113"/>
      <c r="P793" s="21" t="str">
        <f t="shared" si="951"/>
        <v>A</v>
      </c>
      <c r="Q793" s="85">
        <f t="shared" si="953"/>
        <v>0</v>
      </c>
      <c r="R793" s="85">
        <f t="shared" si="941"/>
        <v>0</v>
      </c>
      <c r="S793" s="85">
        <f t="shared" si="942"/>
        <v>0</v>
      </c>
      <c r="T793" s="85">
        <f t="shared" si="943"/>
        <v>0</v>
      </c>
      <c r="U793" s="85">
        <f t="shared" si="944"/>
        <v>0</v>
      </c>
      <c r="V793" s="85">
        <f t="shared" si="945"/>
        <v>0</v>
      </c>
      <c r="W793" s="33"/>
      <c r="X793" s="85">
        <f t="shared" si="952"/>
        <v>0</v>
      </c>
      <c r="Y793" s="85">
        <f t="shared" si="946"/>
        <v>0</v>
      </c>
      <c r="Z793" s="85">
        <f t="shared" si="947"/>
        <v>0</v>
      </c>
      <c r="AA793" s="85">
        <f t="shared" si="948"/>
        <v>0</v>
      </c>
      <c r="AB793" s="85">
        <f t="shared" si="949"/>
        <v>0</v>
      </c>
      <c r="AC793" s="85">
        <f t="shared" si="950"/>
        <v>0</v>
      </c>
    </row>
    <row r="794" spans="1:29" x14ac:dyDescent="0.3">
      <c r="A794" s="67"/>
      <c r="B794" s="85"/>
      <c r="C794" s="85"/>
      <c r="D794" s="85"/>
      <c r="E794" s="85"/>
      <c r="F794" s="85"/>
      <c r="G794" s="85"/>
      <c r="H794" s="113"/>
      <c r="P794" s="21" t="str">
        <f t="shared" si="951"/>
        <v>A</v>
      </c>
      <c r="Q794" s="85">
        <f t="shared" si="953"/>
        <v>0</v>
      </c>
      <c r="R794" s="85">
        <f t="shared" si="941"/>
        <v>0</v>
      </c>
      <c r="S794" s="85">
        <f t="shared" si="942"/>
        <v>0</v>
      </c>
      <c r="T794" s="85">
        <f t="shared" si="943"/>
        <v>0</v>
      </c>
      <c r="U794" s="85">
        <f t="shared" si="944"/>
        <v>0</v>
      </c>
      <c r="V794" s="85">
        <f t="shared" si="945"/>
        <v>0</v>
      </c>
      <c r="W794" s="33"/>
      <c r="X794" s="85">
        <f t="shared" si="952"/>
        <v>0</v>
      </c>
      <c r="Y794" s="85">
        <f t="shared" si="946"/>
        <v>0</v>
      </c>
      <c r="Z794" s="85">
        <f t="shared" si="947"/>
        <v>0</v>
      </c>
      <c r="AA794" s="85">
        <f t="shared" si="948"/>
        <v>0</v>
      </c>
      <c r="AB794" s="85">
        <f t="shared" si="949"/>
        <v>0</v>
      </c>
      <c r="AC794" s="85">
        <f t="shared" si="950"/>
        <v>0</v>
      </c>
    </row>
    <row r="795" spans="1:29" x14ac:dyDescent="0.3">
      <c r="A795" s="67"/>
      <c r="B795" s="85"/>
      <c r="C795" s="85"/>
      <c r="D795" s="85"/>
      <c r="E795" s="85"/>
      <c r="F795" s="85"/>
      <c r="G795" s="85"/>
      <c r="H795" s="113"/>
      <c r="P795" s="21" t="str">
        <f t="shared" si="951"/>
        <v>A</v>
      </c>
      <c r="Q795" s="85">
        <f t="shared" si="953"/>
        <v>0</v>
      </c>
      <c r="R795" s="85">
        <f t="shared" si="941"/>
        <v>0</v>
      </c>
      <c r="S795" s="85">
        <f t="shared" si="942"/>
        <v>0</v>
      </c>
      <c r="T795" s="85">
        <f t="shared" si="943"/>
        <v>0</v>
      </c>
      <c r="U795" s="85">
        <f t="shared" si="944"/>
        <v>0</v>
      </c>
      <c r="V795" s="85">
        <f t="shared" si="945"/>
        <v>0</v>
      </c>
      <c r="W795" s="33"/>
      <c r="X795" s="85">
        <f t="shared" si="952"/>
        <v>0</v>
      </c>
      <c r="Y795" s="85">
        <f t="shared" si="946"/>
        <v>0</v>
      </c>
      <c r="Z795" s="85">
        <f t="shared" si="947"/>
        <v>0</v>
      </c>
      <c r="AA795" s="85">
        <f t="shared" si="948"/>
        <v>0</v>
      </c>
      <c r="AB795" s="85">
        <f t="shared" si="949"/>
        <v>0</v>
      </c>
      <c r="AC795" s="85">
        <f t="shared" si="950"/>
        <v>0</v>
      </c>
    </row>
    <row r="796" spans="1:29" x14ac:dyDescent="0.3">
      <c r="A796" s="67"/>
      <c r="B796" s="85"/>
      <c r="C796" s="85"/>
      <c r="D796" s="85"/>
      <c r="E796" s="85"/>
      <c r="F796" s="85"/>
      <c r="G796" s="85"/>
      <c r="H796" s="113"/>
      <c r="P796" s="21" t="str">
        <f t="shared" si="951"/>
        <v>A</v>
      </c>
      <c r="Q796" s="85">
        <f t="shared" si="953"/>
        <v>0</v>
      </c>
      <c r="R796" s="85">
        <f t="shared" si="941"/>
        <v>0</v>
      </c>
      <c r="S796" s="85">
        <f t="shared" si="942"/>
        <v>0</v>
      </c>
      <c r="T796" s="85">
        <f t="shared" si="943"/>
        <v>0</v>
      </c>
      <c r="U796" s="85">
        <f t="shared" si="944"/>
        <v>0</v>
      </c>
      <c r="V796" s="85">
        <f t="shared" si="945"/>
        <v>0</v>
      </c>
      <c r="W796" s="33"/>
      <c r="X796" s="85">
        <f t="shared" si="952"/>
        <v>0</v>
      </c>
      <c r="Y796" s="85">
        <f t="shared" si="946"/>
        <v>0</v>
      </c>
      <c r="Z796" s="85">
        <f t="shared" si="947"/>
        <v>0</v>
      </c>
      <c r="AA796" s="85">
        <f t="shared" si="948"/>
        <v>0</v>
      </c>
      <c r="AB796" s="85">
        <f t="shared" si="949"/>
        <v>0</v>
      </c>
      <c r="AC796" s="85">
        <f t="shared" si="950"/>
        <v>0</v>
      </c>
    </row>
    <row r="797" spans="1:29" x14ac:dyDescent="0.3">
      <c r="A797" s="67"/>
      <c r="B797" s="85"/>
      <c r="C797" s="85"/>
      <c r="D797" s="85"/>
      <c r="E797" s="85"/>
      <c r="F797" s="85"/>
      <c r="G797" s="85"/>
      <c r="H797" s="113"/>
      <c r="P797" s="21" t="str">
        <f t="shared" si="951"/>
        <v>A</v>
      </c>
      <c r="Q797" s="85">
        <f t="shared" si="953"/>
        <v>0</v>
      </c>
      <c r="R797" s="85">
        <f t="shared" si="941"/>
        <v>0</v>
      </c>
      <c r="S797" s="85">
        <f t="shared" si="942"/>
        <v>0</v>
      </c>
      <c r="T797" s="85">
        <f t="shared" si="943"/>
        <v>0</v>
      </c>
      <c r="U797" s="85">
        <f t="shared" si="944"/>
        <v>0</v>
      </c>
      <c r="V797" s="85">
        <f t="shared" si="945"/>
        <v>0</v>
      </c>
      <c r="W797" s="33"/>
      <c r="X797" s="85">
        <f t="shared" si="952"/>
        <v>0</v>
      </c>
      <c r="Y797" s="85">
        <f t="shared" si="946"/>
        <v>0</v>
      </c>
      <c r="Z797" s="85">
        <f t="shared" si="947"/>
        <v>0</v>
      </c>
      <c r="AA797" s="85">
        <f t="shared" si="948"/>
        <v>0</v>
      </c>
      <c r="AB797" s="85">
        <f t="shared" si="949"/>
        <v>0</v>
      </c>
      <c r="AC797" s="85">
        <f t="shared" si="950"/>
        <v>0</v>
      </c>
    </row>
    <row r="798" spans="1:29" x14ac:dyDescent="0.3">
      <c r="A798" s="67"/>
      <c r="B798" s="85"/>
      <c r="C798" s="85"/>
      <c r="D798" s="85"/>
      <c r="E798" s="85"/>
      <c r="F798" s="85"/>
      <c r="G798" s="85"/>
      <c r="H798" s="113"/>
      <c r="P798" s="21" t="str">
        <f t="shared" si="951"/>
        <v>A</v>
      </c>
      <c r="Q798" s="85">
        <f t="shared" si="953"/>
        <v>0</v>
      </c>
      <c r="R798" s="85">
        <f t="shared" si="941"/>
        <v>0</v>
      </c>
      <c r="S798" s="85">
        <f t="shared" si="942"/>
        <v>0</v>
      </c>
      <c r="T798" s="85">
        <f t="shared" si="943"/>
        <v>0</v>
      </c>
      <c r="U798" s="85">
        <f t="shared" si="944"/>
        <v>0</v>
      </c>
      <c r="V798" s="85">
        <f t="shared" si="945"/>
        <v>0</v>
      </c>
      <c r="W798" s="33"/>
      <c r="X798" s="85">
        <f t="shared" si="952"/>
        <v>0</v>
      </c>
      <c r="Y798" s="85">
        <f t="shared" si="946"/>
        <v>0</v>
      </c>
      <c r="Z798" s="85">
        <f t="shared" si="947"/>
        <v>0</v>
      </c>
      <c r="AA798" s="85">
        <f t="shared" si="948"/>
        <v>0</v>
      </c>
      <c r="AB798" s="85">
        <f t="shared" si="949"/>
        <v>0</v>
      </c>
      <c r="AC798" s="85">
        <f t="shared" si="950"/>
        <v>0</v>
      </c>
    </row>
    <row r="799" spans="1:29" x14ac:dyDescent="0.3">
      <c r="A799" s="68"/>
      <c r="B799" s="87"/>
      <c r="C799" s="87"/>
      <c r="D799" s="87"/>
      <c r="E799" s="87"/>
      <c r="F799" s="87"/>
      <c r="G799" s="87"/>
      <c r="H799" s="114"/>
      <c r="I799" s="105">
        <f>Q799</f>
        <v>0</v>
      </c>
      <c r="J799" s="105">
        <f>R799</f>
        <v>0</v>
      </c>
      <c r="K799" s="105">
        <f t="shared" ref="K799" si="954">S799</f>
        <v>0</v>
      </c>
      <c r="L799" s="105">
        <f t="shared" ref="L799" si="955">T799</f>
        <v>0</v>
      </c>
      <c r="M799" s="105">
        <f t="shared" ref="M799" si="956">U799</f>
        <v>0</v>
      </c>
      <c r="N799" s="105">
        <f t="shared" ref="N799" si="957">V799</f>
        <v>0</v>
      </c>
      <c r="P799" s="21"/>
      <c r="Q799" s="106">
        <f t="shared" ref="Q799:V799" si="958">+SUM(Q783:Q798)</f>
        <v>0</v>
      </c>
      <c r="R799" s="106">
        <f t="shared" si="958"/>
        <v>0</v>
      </c>
      <c r="S799" s="106">
        <f t="shared" si="958"/>
        <v>0</v>
      </c>
      <c r="T799" s="106">
        <f t="shared" si="958"/>
        <v>0</v>
      </c>
      <c r="U799" s="106">
        <f t="shared" si="958"/>
        <v>0</v>
      </c>
      <c r="V799" s="106">
        <f t="shared" si="958"/>
        <v>0</v>
      </c>
      <c r="W799" s="33"/>
      <c r="X799" s="33"/>
      <c r="Y799" s="33"/>
      <c r="Z799" s="33"/>
      <c r="AA799" s="33"/>
      <c r="AB799" s="33"/>
      <c r="AC799" s="33"/>
    </row>
    <row r="801" spans="1:29" x14ac:dyDescent="0.3">
      <c r="A801" s="69"/>
      <c r="B801" s="69"/>
      <c r="C801" s="69"/>
      <c r="D801" s="97"/>
      <c r="E801" s="97"/>
      <c r="F801" s="69"/>
      <c r="G801" s="69"/>
      <c r="H801" s="82"/>
    </row>
    <row r="802" spans="1:29" x14ac:dyDescent="0.3">
      <c r="A802" s="94"/>
      <c r="B802" s="83"/>
      <c r="C802" s="95"/>
      <c r="D802" s="95"/>
      <c r="E802" s="33"/>
      <c r="F802" s="98"/>
      <c r="G802" s="96"/>
      <c r="H802" s="112"/>
    </row>
    <row r="803" spans="1:29" x14ac:dyDescent="0.3">
      <c r="A803" s="91"/>
      <c r="B803" s="92"/>
      <c r="C803" s="92"/>
      <c r="D803" s="92"/>
      <c r="E803" s="92"/>
      <c r="F803" s="92"/>
      <c r="G803" s="92"/>
      <c r="H803" s="92"/>
    </row>
    <row r="804" spans="1:29" x14ac:dyDescent="0.3">
      <c r="A804" s="68"/>
      <c r="B804" s="68"/>
      <c r="C804" s="68"/>
      <c r="D804" s="68"/>
      <c r="E804" s="68"/>
      <c r="F804" s="68"/>
      <c r="G804" s="68"/>
      <c r="H804" s="82"/>
      <c r="P804" s="21"/>
      <c r="Q804" s="106">
        <f>+SUM(Q805:Q820)</f>
        <v>0</v>
      </c>
      <c r="R804" s="106">
        <f t="shared" ref="R804" si="959">+SUM(R805:R820)</f>
        <v>0</v>
      </c>
      <c r="S804" s="106">
        <f t="shared" ref="S804" si="960">+SUM(S805:S820)</f>
        <v>0</v>
      </c>
      <c r="T804" s="106">
        <f t="shared" ref="T804" si="961">+SUM(T805:T820)</f>
        <v>0</v>
      </c>
      <c r="U804" s="106">
        <f t="shared" ref="U804" si="962">+SUM(U805:U820)</f>
        <v>0</v>
      </c>
      <c r="V804" s="106">
        <f t="shared" ref="V804" si="963">+SUM(V805:V820)</f>
        <v>0</v>
      </c>
      <c r="W804" s="33"/>
      <c r="X804" s="33"/>
      <c r="Y804" s="33"/>
      <c r="Z804" s="33"/>
      <c r="AA804" s="33"/>
      <c r="AB804" s="33"/>
      <c r="AC804" s="33"/>
    </row>
    <row r="805" spans="1:29" x14ac:dyDescent="0.3">
      <c r="A805" s="67"/>
      <c r="B805" s="85"/>
      <c r="C805" s="85"/>
      <c r="D805" s="85"/>
      <c r="E805" s="85"/>
      <c r="F805" s="85"/>
      <c r="G805" s="85"/>
      <c r="H805" s="113"/>
      <c r="I805" s="105">
        <f t="shared" ref="I805:N805" si="964">Q804</f>
        <v>0</v>
      </c>
      <c r="J805" s="105">
        <f t="shared" si="964"/>
        <v>0</v>
      </c>
      <c r="K805" s="105">
        <f t="shared" si="964"/>
        <v>0</v>
      </c>
      <c r="L805" s="105">
        <f t="shared" si="964"/>
        <v>0</v>
      </c>
      <c r="M805" s="105">
        <f t="shared" si="964"/>
        <v>0</v>
      </c>
      <c r="N805" s="105">
        <f t="shared" si="964"/>
        <v>0</v>
      </c>
      <c r="P805" s="21" t="str">
        <f>IF(A805&gt;=$B$802,"A","B")</f>
        <v>A</v>
      </c>
      <c r="Q805" s="85">
        <f t="shared" ref="Q805:Q809" si="965">IF($P805="B",B805,0)</f>
        <v>0</v>
      </c>
      <c r="R805" s="85">
        <f t="shared" ref="R805:R820" si="966">IF($P805="B",C805,0)</f>
        <v>0</v>
      </c>
      <c r="S805" s="85">
        <f t="shared" ref="S805:S820" si="967">IF($P805="B",D805,0)</f>
        <v>0</v>
      </c>
      <c r="T805" s="85">
        <f t="shared" ref="T805:T820" si="968">IF($P805="B",E805,0)</f>
        <v>0</v>
      </c>
      <c r="U805" s="85">
        <f t="shared" ref="U805:U820" si="969">IF($P805="B",F805,0)</f>
        <v>0</v>
      </c>
      <c r="V805" s="85">
        <f t="shared" ref="V805:V820" si="970">IF($P805="B",G805,0)</f>
        <v>0</v>
      </c>
      <c r="W805" s="33"/>
      <c r="X805" s="85">
        <f>IF($P805="A",B805,0)</f>
        <v>0</v>
      </c>
      <c r="Y805" s="85">
        <f t="shared" ref="Y805:Y820" si="971">IF($P805="A",C805,0)</f>
        <v>0</v>
      </c>
      <c r="Z805" s="85">
        <f t="shared" ref="Z805:Z820" si="972">IF($P805="A",D805,0)</f>
        <v>0</v>
      </c>
      <c r="AA805" s="85">
        <f t="shared" ref="AA805:AA820" si="973">IF($P805="A",E805,0)</f>
        <v>0</v>
      </c>
      <c r="AB805" s="85">
        <f t="shared" ref="AB805:AB820" si="974">IF($P805="A",F805,0)</f>
        <v>0</v>
      </c>
      <c r="AC805" s="85">
        <f t="shared" ref="AC805:AC820" si="975">IF($P805="A",G805,0)</f>
        <v>0</v>
      </c>
    </row>
    <row r="806" spans="1:29" x14ac:dyDescent="0.3">
      <c r="A806" s="67"/>
      <c r="B806" s="85"/>
      <c r="C806" s="85"/>
      <c r="D806" s="85"/>
      <c r="E806" s="85"/>
      <c r="F806" s="85"/>
      <c r="G806" s="85"/>
      <c r="H806" s="113"/>
      <c r="P806" s="21" t="str">
        <f t="shared" ref="P806:P820" si="976">IF(A806&gt;=$B$802,"A","B")</f>
        <v>A</v>
      </c>
      <c r="Q806" s="85">
        <f t="shared" si="965"/>
        <v>0</v>
      </c>
      <c r="R806" s="85">
        <f t="shared" si="966"/>
        <v>0</v>
      </c>
      <c r="S806" s="85">
        <f t="shared" si="967"/>
        <v>0</v>
      </c>
      <c r="T806" s="85">
        <f t="shared" si="968"/>
        <v>0</v>
      </c>
      <c r="U806" s="85">
        <f t="shared" si="969"/>
        <v>0</v>
      </c>
      <c r="V806" s="85">
        <f t="shared" si="970"/>
        <v>0</v>
      </c>
      <c r="W806" s="33"/>
      <c r="X806" s="85">
        <f t="shared" ref="X806:X820" si="977">IF($P806="A",B806,0)</f>
        <v>0</v>
      </c>
      <c r="Y806" s="85">
        <f t="shared" si="971"/>
        <v>0</v>
      </c>
      <c r="Z806" s="85">
        <f t="shared" si="972"/>
        <v>0</v>
      </c>
      <c r="AA806" s="85">
        <f t="shared" si="973"/>
        <v>0</v>
      </c>
      <c r="AB806" s="85">
        <f t="shared" si="974"/>
        <v>0</v>
      </c>
      <c r="AC806" s="85">
        <f t="shared" si="975"/>
        <v>0</v>
      </c>
    </row>
    <row r="807" spans="1:29" x14ac:dyDescent="0.3">
      <c r="A807" s="67"/>
      <c r="B807" s="85"/>
      <c r="C807" s="85"/>
      <c r="D807" s="85"/>
      <c r="E807" s="85"/>
      <c r="F807" s="85"/>
      <c r="G807" s="85"/>
      <c r="H807" s="113"/>
      <c r="P807" s="21" t="str">
        <f t="shared" si="976"/>
        <v>A</v>
      </c>
      <c r="Q807" s="85">
        <f t="shared" si="965"/>
        <v>0</v>
      </c>
      <c r="R807" s="85">
        <f t="shared" si="966"/>
        <v>0</v>
      </c>
      <c r="S807" s="85">
        <f t="shared" si="967"/>
        <v>0</v>
      </c>
      <c r="T807" s="85">
        <f t="shared" si="968"/>
        <v>0</v>
      </c>
      <c r="U807" s="85">
        <f t="shared" si="969"/>
        <v>0</v>
      </c>
      <c r="V807" s="85">
        <f t="shared" si="970"/>
        <v>0</v>
      </c>
      <c r="W807" s="33"/>
      <c r="X807" s="85">
        <f t="shared" si="977"/>
        <v>0</v>
      </c>
      <c r="Y807" s="85">
        <f t="shared" si="971"/>
        <v>0</v>
      </c>
      <c r="Z807" s="85">
        <f t="shared" si="972"/>
        <v>0</v>
      </c>
      <c r="AA807" s="85">
        <f t="shared" si="973"/>
        <v>0</v>
      </c>
      <c r="AB807" s="85">
        <f t="shared" si="974"/>
        <v>0</v>
      </c>
      <c r="AC807" s="85">
        <f t="shared" si="975"/>
        <v>0</v>
      </c>
    </row>
    <row r="808" spans="1:29" x14ac:dyDescent="0.3">
      <c r="A808" s="67"/>
      <c r="B808" s="85"/>
      <c r="C808" s="85"/>
      <c r="D808" s="85"/>
      <c r="E808" s="85"/>
      <c r="F808" s="85"/>
      <c r="G808" s="85"/>
      <c r="H808" s="113"/>
      <c r="P808" s="21" t="str">
        <f t="shared" si="976"/>
        <v>A</v>
      </c>
      <c r="Q808" s="85">
        <f t="shared" si="965"/>
        <v>0</v>
      </c>
      <c r="R808" s="85">
        <f t="shared" si="966"/>
        <v>0</v>
      </c>
      <c r="S808" s="85">
        <f t="shared" si="967"/>
        <v>0</v>
      </c>
      <c r="T808" s="85">
        <f t="shared" si="968"/>
        <v>0</v>
      </c>
      <c r="U808" s="85">
        <f t="shared" si="969"/>
        <v>0</v>
      </c>
      <c r="V808" s="85">
        <f t="shared" si="970"/>
        <v>0</v>
      </c>
      <c r="W808" s="33"/>
      <c r="X808" s="85">
        <f t="shared" si="977"/>
        <v>0</v>
      </c>
      <c r="Y808" s="85">
        <f t="shared" si="971"/>
        <v>0</v>
      </c>
      <c r="Z808" s="85">
        <f t="shared" si="972"/>
        <v>0</v>
      </c>
      <c r="AA808" s="85">
        <f t="shared" si="973"/>
        <v>0</v>
      </c>
      <c r="AB808" s="85">
        <f t="shared" si="974"/>
        <v>0</v>
      </c>
      <c r="AC808" s="85">
        <f t="shared" si="975"/>
        <v>0</v>
      </c>
    </row>
    <row r="809" spans="1:29" x14ac:dyDescent="0.3">
      <c r="A809" s="67"/>
      <c r="B809" s="85"/>
      <c r="C809" s="85"/>
      <c r="D809" s="85"/>
      <c r="E809" s="85"/>
      <c r="F809" s="85"/>
      <c r="G809" s="85"/>
      <c r="H809" s="113"/>
      <c r="P809" s="21" t="str">
        <f t="shared" si="976"/>
        <v>A</v>
      </c>
      <c r="Q809" s="85">
        <f t="shared" si="965"/>
        <v>0</v>
      </c>
      <c r="R809" s="85">
        <f t="shared" si="966"/>
        <v>0</v>
      </c>
      <c r="S809" s="85">
        <f t="shared" si="967"/>
        <v>0</v>
      </c>
      <c r="T809" s="85">
        <f t="shared" si="968"/>
        <v>0</v>
      </c>
      <c r="U809" s="85">
        <f t="shared" si="969"/>
        <v>0</v>
      </c>
      <c r="V809" s="85">
        <f t="shared" si="970"/>
        <v>0</v>
      </c>
      <c r="W809" s="33"/>
      <c r="X809" s="85">
        <f t="shared" si="977"/>
        <v>0</v>
      </c>
      <c r="Y809" s="85">
        <f t="shared" si="971"/>
        <v>0</v>
      </c>
      <c r="Z809" s="85">
        <f t="shared" si="972"/>
        <v>0</v>
      </c>
      <c r="AA809" s="85">
        <f t="shared" si="973"/>
        <v>0</v>
      </c>
      <c r="AB809" s="85">
        <f t="shared" si="974"/>
        <v>0</v>
      </c>
      <c r="AC809" s="85">
        <f t="shared" si="975"/>
        <v>0</v>
      </c>
    </row>
    <row r="810" spans="1:29" x14ac:dyDescent="0.3">
      <c r="A810" s="67"/>
      <c r="B810" s="85"/>
      <c r="C810" s="85"/>
      <c r="D810" s="85"/>
      <c r="E810" s="85"/>
      <c r="F810" s="85"/>
      <c r="G810" s="85"/>
      <c r="H810" s="113"/>
      <c r="P810" s="21" t="str">
        <f t="shared" si="976"/>
        <v>A</v>
      </c>
      <c r="Q810" s="85">
        <f>IF($P810="B",B810,0)</f>
        <v>0</v>
      </c>
      <c r="R810" s="85">
        <f t="shared" si="966"/>
        <v>0</v>
      </c>
      <c r="S810" s="85">
        <f t="shared" si="967"/>
        <v>0</v>
      </c>
      <c r="T810" s="85">
        <f t="shared" si="968"/>
        <v>0</v>
      </c>
      <c r="U810" s="85">
        <f t="shared" si="969"/>
        <v>0</v>
      </c>
      <c r="V810" s="85">
        <f t="shared" si="970"/>
        <v>0</v>
      </c>
      <c r="W810" s="33"/>
      <c r="X810" s="85">
        <f t="shared" si="977"/>
        <v>0</v>
      </c>
      <c r="Y810" s="85">
        <f t="shared" si="971"/>
        <v>0</v>
      </c>
      <c r="Z810" s="85">
        <f t="shared" si="972"/>
        <v>0</v>
      </c>
      <c r="AA810" s="85">
        <f t="shared" si="973"/>
        <v>0</v>
      </c>
      <c r="AB810" s="85">
        <f t="shared" si="974"/>
        <v>0</v>
      </c>
      <c r="AC810" s="85">
        <f t="shared" si="975"/>
        <v>0</v>
      </c>
    </row>
    <row r="811" spans="1:29" x14ac:dyDescent="0.3">
      <c r="A811" s="67"/>
      <c r="B811" s="85"/>
      <c r="C811" s="85"/>
      <c r="D811" s="85"/>
      <c r="E811" s="85"/>
      <c r="F811" s="85"/>
      <c r="G811" s="85"/>
      <c r="H811" s="113"/>
      <c r="P811" s="21" t="str">
        <f t="shared" si="976"/>
        <v>A</v>
      </c>
      <c r="Q811" s="85">
        <f t="shared" ref="Q811:Q820" si="978">IF($P811="B",B811,0)</f>
        <v>0</v>
      </c>
      <c r="R811" s="85">
        <f t="shared" si="966"/>
        <v>0</v>
      </c>
      <c r="S811" s="85">
        <f t="shared" si="967"/>
        <v>0</v>
      </c>
      <c r="T811" s="85">
        <f t="shared" si="968"/>
        <v>0</v>
      </c>
      <c r="U811" s="85">
        <f t="shared" si="969"/>
        <v>0</v>
      </c>
      <c r="V811" s="85">
        <f t="shared" si="970"/>
        <v>0</v>
      </c>
      <c r="W811" s="33"/>
      <c r="X811" s="85">
        <f t="shared" si="977"/>
        <v>0</v>
      </c>
      <c r="Y811" s="85">
        <f t="shared" si="971"/>
        <v>0</v>
      </c>
      <c r="Z811" s="85">
        <f t="shared" si="972"/>
        <v>0</v>
      </c>
      <c r="AA811" s="85">
        <f t="shared" si="973"/>
        <v>0</v>
      </c>
      <c r="AB811" s="85">
        <f t="shared" si="974"/>
        <v>0</v>
      </c>
      <c r="AC811" s="85">
        <f t="shared" si="975"/>
        <v>0</v>
      </c>
    </row>
    <row r="812" spans="1:29" x14ac:dyDescent="0.3">
      <c r="A812" s="67"/>
      <c r="B812" s="85"/>
      <c r="C812" s="85"/>
      <c r="D812" s="85"/>
      <c r="E812" s="85"/>
      <c r="F812" s="85"/>
      <c r="G812" s="85"/>
      <c r="H812" s="113"/>
      <c r="P812" s="21" t="str">
        <f t="shared" si="976"/>
        <v>A</v>
      </c>
      <c r="Q812" s="85">
        <f t="shared" si="978"/>
        <v>0</v>
      </c>
      <c r="R812" s="85">
        <f t="shared" si="966"/>
        <v>0</v>
      </c>
      <c r="S812" s="85">
        <f t="shared" si="967"/>
        <v>0</v>
      </c>
      <c r="T812" s="85">
        <f t="shared" si="968"/>
        <v>0</v>
      </c>
      <c r="U812" s="85">
        <f t="shared" si="969"/>
        <v>0</v>
      </c>
      <c r="V812" s="85">
        <f t="shared" si="970"/>
        <v>0</v>
      </c>
      <c r="W812" s="33"/>
      <c r="X812" s="85">
        <f t="shared" si="977"/>
        <v>0</v>
      </c>
      <c r="Y812" s="85">
        <f t="shared" si="971"/>
        <v>0</v>
      </c>
      <c r="Z812" s="85">
        <f t="shared" si="972"/>
        <v>0</v>
      </c>
      <c r="AA812" s="85">
        <f t="shared" si="973"/>
        <v>0</v>
      </c>
      <c r="AB812" s="85">
        <f t="shared" si="974"/>
        <v>0</v>
      </c>
      <c r="AC812" s="85">
        <f t="shared" si="975"/>
        <v>0</v>
      </c>
    </row>
    <row r="813" spans="1:29" x14ac:dyDescent="0.3">
      <c r="A813" s="67"/>
      <c r="B813" s="85"/>
      <c r="C813" s="85"/>
      <c r="D813" s="85"/>
      <c r="E813" s="85"/>
      <c r="F813" s="85"/>
      <c r="G813" s="85"/>
      <c r="H813" s="113"/>
      <c r="P813" s="21" t="str">
        <f t="shared" si="976"/>
        <v>A</v>
      </c>
      <c r="Q813" s="85">
        <f t="shared" si="978"/>
        <v>0</v>
      </c>
      <c r="R813" s="85">
        <f t="shared" si="966"/>
        <v>0</v>
      </c>
      <c r="S813" s="85">
        <f t="shared" si="967"/>
        <v>0</v>
      </c>
      <c r="T813" s="85">
        <f t="shared" si="968"/>
        <v>0</v>
      </c>
      <c r="U813" s="85">
        <f t="shared" si="969"/>
        <v>0</v>
      </c>
      <c r="V813" s="85">
        <f t="shared" si="970"/>
        <v>0</v>
      </c>
      <c r="W813" s="33"/>
      <c r="X813" s="85">
        <f t="shared" si="977"/>
        <v>0</v>
      </c>
      <c r="Y813" s="85">
        <f t="shared" si="971"/>
        <v>0</v>
      </c>
      <c r="Z813" s="85">
        <f t="shared" si="972"/>
        <v>0</v>
      </c>
      <c r="AA813" s="85">
        <f t="shared" si="973"/>
        <v>0</v>
      </c>
      <c r="AB813" s="85">
        <f t="shared" si="974"/>
        <v>0</v>
      </c>
      <c r="AC813" s="85">
        <f t="shared" si="975"/>
        <v>0</v>
      </c>
    </row>
    <row r="814" spans="1:29" x14ac:dyDescent="0.3">
      <c r="A814" s="67"/>
      <c r="B814" s="85"/>
      <c r="C814" s="85"/>
      <c r="D814" s="85"/>
      <c r="E814" s="85"/>
      <c r="F814" s="85"/>
      <c r="G814" s="85"/>
      <c r="H814" s="113"/>
      <c r="P814" s="21" t="str">
        <f t="shared" si="976"/>
        <v>A</v>
      </c>
      <c r="Q814" s="85">
        <f t="shared" si="978"/>
        <v>0</v>
      </c>
      <c r="R814" s="85">
        <f t="shared" si="966"/>
        <v>0</v>
      </c>
      <c r="S814" s="85">
        <f t="shared" si="967"/>
        <v>0</v>
      </c>
      <c r="T814" s="85">
        <f t="shared" si="968"/>
        <v>0</v>
      </c>
      <c r="U814" s="85">
        <f t="shared" si="969"/>
        <v>0</v>
      </c>
      <c r="V814" s="85">
        <f t="shared" si="970"/>
        <v>0</v>
      </c>
      <c r="W814" s="33"/>
      <c r="X814" s="85">
        <f t="shared" si="977"/>
        <v>0</v>
      </c>
      <c r="Y814" s="85">
        <f t="shared" si="971"/>
        <v>0</v>
      </c>
      <c r="Z814" s="85">
        <f t="shared" si="972"/>
        <v>0</v>
      </c>
      <c r="AA814" s="85">
        <f t="shared" si="973"/>
        <v>0</v>
      </c>
      <c r="AB814" s="85">
        <f t="shared" si="974"/>
        <v>0</v>
      </c>
      <c r="AC814" s="85">
        <f t="shared" si="975"/>
        <v>0</v>
      </c>
    </row>
    <row r="815" spans="1:29" x14ac:dyDescent="0.3">
      <c r="A815" s="67"/>
      <c r="B815" s="85"/>
      <c r="C815" s="85"/>
      <c r="D815" s="85"/>
      <c r="E815" s="85"/>
      <c r="F815" s="85"/>
      <c r="G815" s="85"/>
      <c r="H815" s="113"/>
      <c r="P815" s="21" t="str">
        <f t="shared" si="976"/>
        <v>A</v>
      </c>
      <c r="Q815" s="85">
        <f t="shared" si="978"/>
        <v>0</v>
      </c>
      <c r="R815" s="85">
        <f t="shared" si="966"/>
        <v>0</v>
      </c>
      <c r="S815" s="85">
        <f t="shared" si="967"/>
        <v>0</v>
      </c>
      <c r="T815" s="85">
        <f t="shared" si="968"/>
        <v>0</v>
      </c>
      <c r="U815" s="85">
        <f t="shared" si="969"/>
        <v>0</v>
      </c>
      <c r="V815" s="85">
        <f t="shared" si="970"/>
        <v>0</v>
      </c>
      <c r="W815" s="33"/>
      <c r="X815" s="85">
        <f t="shared" si="977"/>
        <v>0</v>
      </c>
      <c r="Y815" s="85">
        <f t="shared" si="971"/>
        <v>0</v>
      </c>
      <c r="Z815" s="85">
        <f t="shared" si="972"/>
        <v>0</v>
      </c>
      <c r="AA815" s="85">
        <f t="shared" si="973"/>
        <v>0</v>
      </c>
      <c r="AB815" s="85">
        <f t="shared" si="974"/>
        <v>0</v>
      </c>
      <c r="AC815" s="85">
        <f t="shared" si="975"/>
        <v>0</v>
      </c>
    </row>
    <row r="816" spans="1:29" x14ac:dyDescent="0.3">
      <c r="A816" s="67"/>
      <c r="B816" s="85"/>
      <c r="C816" s="85"/>
      <c r="D816" s="85"/>
      <c r="E816" s="85"/>
      <c r="F816" s="85"/>
      <c r="G816" s="85"/>
      <c r="H816" s="113"/>
      <c r="P816" s="21" t="str">
        <f t="shared" si="976"/>
        <v>A</v>
      </c>
      <c r="Q816" s="85">
        <f t="shared" si="978"/>
        <v>0</v>
      </c>
      <c r="R816" s="85">
        <f t="shared" si="966"/>
        <v>0</v>
      </c>
      <c r="S816" s="85">
        <f t="shared" si="967"/>
        <v>0</v>
      </c>
      <c r="T816" s="85">
        <f t="shared" si="968"/>
        <v>0</v>
      </c>
      <c r="U816" s="85">
        <f t="shared" si="969"/>
        <v>0</v>
      </c>
      <c r="V816" s="85">
        <f t="shared" si="970"/>
        <v>0</v>
      </c>
      <c r="W816" s="33"/>
      <c r="X816" s="85">
        <f t="shared" si="977"/>
        <v>0</v>
      </c>
      <c r="Y816" s="85">
        <f t="shared" si="971"/>
        <v>0</v>
      </c>
      <c r="Z816" s="85">
        <f t="shared" si="972"/>
        <v>0</v>
      </c>
      <c r="AA816" s="85">
        <f t="shared" si="973"/>
        <v>0</v>
      </c>
      <c r="AB816" s="85">
        <f t="shared" si="974"/>
        <v>0</v>
      </c>
      <c r="AC816" s="85">
        <f t="shared" si="975"/>
        <v>0</v>
      </c>
    </row>
    <row r="817" spans="1:29" x14ac:dyDescent="0.3">
      <c r="A817" s="67"/>
      <c r="B817" s="85"/>
      <c r="C817" s="85"/>
      <c r="D817" s="85"/>
      <c r="E817" s="85"/>
      <c r="F817" s="85"/>
      <c r="G817" s="85"/>
      <c r="H817" s="113"/>
      <c r="P817" s="21" t="str">
        <f t="shared" si="976"/>
        <v>A</v>
      </c>
      <c r="Q817" s="85">
        <f t="shared" si="978"/>
        <v>0</v>
      </c>
      <c r="R817" s="85">
        <f t="shared" si="966"/>
        <v>0</v>
      </c>
      <c r="S817" s="85">
        <f t="shared" si="967"/>
        <v>0</v>
      </c>
      <c r="T817" s="85">
        <f t="shared" si="968"/>
        <v>0</v>
      </c>
      <c r="U817" s="85">
        <f t="shared" si="969"/>
        <v>0</v>
      </c>
      <c r="V817" s="85">
        <f t="shared" si="970"/>
        <v>0</v>
      </c>
      <c r="W817" s="33"/>
      <c r="X817" s="85">
        <f t="shared" si="977"/>
        <v>0</v>
      </c>
      <c r="Y817" s="85">
        <f t="shared" si="971"/>
        <v>0</v>
      </c>
      <c r="Z817" s="85">
        <f t="shared" si="972"/>
        <v>0</v>
      </c>
      <c r="AA817" s="85">
        <f t="shared" si="973"/>
        <v>0</v>
      </c>
      <c r="AB817" s="85">
        <f t="shared" si="974"/>
        <v>0</v>
      </c>
      <c r="AC817" s="85">
        <f t="shared" si="975"/>
        <v>0</v>
      </c>
    </row>
    <row r="818" spans="1:29" x14ac:dyDescent="0.3">
      <c r="A818" s="67"/>
      <c r="B818" s="85"/>
      <c r="C818" s="85"/>
      <c r="D818" s="85"/>
      <c r="E818" s="85"/>
      <c r="F818" s="85"/>
      <c r="G818" s="85"/>
      <c r="H818" s="113"/>
      <c r="P818" s="21" t="str">
        <f t="shared" si="976"/>
        <v>A</v>
      </c>
      <c r="Q818" s="85">
        <f t="shared" si="978"/>
        <v>0</v>
      </c>
      <c r="R818" s="85">
        <f t="shared" si="966"/>
        <v>0</v>
      </c>
      <c r="S818" s="85">
        <f t="shared" si="967"/>
        <v>0</v>
      </c>
      <c r="T818" s="85">
        <f t="shared" si="968"/>
        <v>0</v>
      </c>
      <c r="U818" s="85">
        <f t="shared" si="969"/>
        <v>0</v>
      </c>
      <c r="V818" s="85">
        <f t="shared" si="970"/>
        <v>0</v>
      </c>
      <c r="W818" s="33"/>
      <c r="X818" s="85">
        <f t="shared" si="977"/>
        <v>0</v>
      </c>
      <c r="Y818" s="85">
        <f t="shared" si="971"/>
        <v>0</v>
      </c>
      <c r="Z818" s="85">
        <f t="shared" si="972"/>
        <v>0</v>
      </c>
      <c r="AA818" s="85">
        <f t="shared" si="973"/>
        <v>0</v>
      </c>
      <c r="AB818" s="85">
        <f t="shared" si="974"/>
        <v>0</v>
      </c>
      <c r="AC818" s="85">
        <f t="shared" si="975"/>
        <v>0</v>
      </c>
    </row>
    <row r="819" spans="1:29" x14ac:dyDescent="0.3">
      <c r="A819" s="67"/>
      <c r="B819" s="85"/>
      <c r="C819" s="85"/>
      <c r="D819" s="85"/>
      <c r="E819" s="85"/>
      <c r="F819" s="85"/>
      <c r="G819" s="85"/>
      <c r="H819" s="113"/>
      <c r="P819" s="21" t="str">
        <f t="shared" si="976"/>
        <v>A</v>
      </c>
      <c r="Q819" s="85">
        <f t="shared" si="978"/>
        <v>0</v>
      </c>
      <c r="R819" s="85">
        <f t="shared" si="966"/>
        <v>0</v>
      </c>
      <c r="S819" s="85">
        <f t="shared" si="967"/>
        <v>0</v>
      </c>
      <c r="T819" s="85">
        <f t="shared" si="968"/>
        <v>0</v>
      </c>
      <c r="U819" s="85">
        <f t="shared" si="969"/>
        <v>0</v>
      </c>
      <c r="V819" s="85">
        <f t="shared" si="970"/>
        <v>0</v>
      </c>
      <c r="W819" s="33"/>
      <c r="X819" s="85">
        <f t="shared" si="977"/>
        <v>0</v>
      </c>
      <c r="Y819" s="85">
        <f t="shared" si="971"/>
        <v>0</v>
      </c>
      <c r="Z819" s="85">
        <f t="shared" si="972"/>
        <v>0</v>
      </c>
      <c r="AA819" s="85">
        <f t="shared" si="973"/>
        <v>0</v>
      </c>
      <c r="AB819" s="85">
        <f t="shared" si="974"/>
        <v>0</v>
      </c>
      <c r="AC819" s="85">
        <f t="shared" si="975"/>
        <v>0</v>
      </c>
    </row>
    <row r="820" spans="1:29" x14ac:dyDescent="0.3">
      <c r="A820" s="67"/>
      <c r="B820" s="85"/>
      <c r="C820" s="85"/>
      <c r="D820" s="85"/>
      <c r="E820" s="85"/>
      <c r="F820" s="85"/>
      <c r="G820" s="85"/>
      <c r="H820" s="113"/>
      <c r="P820" s="21" t="str">
        <f t="shared" si="976"/>
        <v>A</v>
      </c>
      <c r="Q820" s="85">
        <f t="shared" si="978"/>
        <v>0</v>
      </c>
      <c r="R820" s="85">
        <f t="shared" si="966"/>
        <v>0</v>
      </c>
      <c r="S820" s="85">
        <f t="shared" si="967"/>
        <v>0</v>
      </c>
      <c r="T820" s="85">
        <f t="shared" si="968"/>
        <v>0</v>
      </c>
      <c r="U820" s="85">
        <f t="shared" si="969"/>
        <v>0</v>
      </c>
      <c r="V820" s="85">
        <f t="shared" si="970"/>
        <v>0</v>
      </c>
      <c r="W820" s="33"/>
      <c r="X820" s="85">
        <f t="shared" si="977"/>
        <v>0</v>
      </c>
      <c r="Y820" s="85">
        <f t="shared" si="971"/>
        <v>0</v>
      </c>
      <c r="Z820" s="85">
        <f t="shared" si="972"/>
        <v>0</v>
      </c>
      <c r="AA820" s="85">
        <f t="shared" si="973"/>
        <v>0</v>
      </c>
      <c r="AB820" s="85">
        <f t="shared" si="974"/>
        <v>0</v>
      </c>
      <c r="AC820" s="85">
        <f t="shared" si="975"/>
        <v>0</v>
      </c>
    </row>
    <row r="821" spans="1:29" x14ac:dyDescent="0.3">
      <c r="A821" s="68"/>
      <c r="B821" s="86"/>
      <c r="C821" s="86"/>
      <c r="D821" s="86"/>
      <c r="E821" s="86"/>
      <c r="F821" s="86"/>
      <c r="G821" s="86"/>
      <c r="H821" s="89"/>
      <c r="I821" s="105">
        <f>X821</f>
        <v>0</v>
      </c>
      <c r="J821" s="105">
        <f>Y821</f>
        <v>0</v>
      </c>
      <c r="K821" s="105">
        <f>Z821</f>
        <v>0</v>
      </c>
      <c r="L821" s="105">
        <f>AA821</f>
        <v>0</v>
      </c>
      <c r="M821" s="105">
        <f t="shared" ref="M821" si="979">AB821</f>
        <v>0</v>
      </c>
      <c r="N821" s="105">
        <f t="shared" ref="N821" si="980">AC821</f>
        <v>0</v>
      </c>
      <c r="P821" s="21"/>
      <c r="Q821" s="33"/>
      <c r="R821" s="33"/>
      <c r="S821" s="33"/>
      <c r="T821" s="33"/>
      <c r="U821" s="33"/>
      <c r="V821" s="33"/>
      <c r="W821" s="33"/>
      <c r="X821" s="106">
        <f>SUM(X805:X820)</f>
        <v>0</v>
      </c>
      <c r="Y821" s="106">
        <f t="shared" ref="Y821" si="981">SUM(Y805:Y820)</f>
        <v>0</v>
      </c>
      <c r="Z821" s="106">
        <f t="shared" ref="Z821" si="982">SUM(Z805:Z820)</f>
        <v>0</v>
      </c>
      <c r="AA821" s="106">
        <f t="shared" ref="AA821" si="983">SUM(AA805:AA820)</f>
        <v>0</v>
      </c>
      <c r="AB821" s="106">
        <f t="shared" ref="AB821" si="984">SUM(AB805:AB820)</f>
        <v>0</v>
      </c>
      <c r="AC821" s="106">
        <f t="shared" ref="AC821" si="985">SUM(AC805:AC820)</f>
        <v>0</v>
      </c>
    </row>
    <row r="822" spans="1:29" x14ac:dyDescent="0.3">
      <c r="A822" s="82"/>
      <c r="B822" s="89"/>
      <c r="C822" s="89"/>
      <c r="D822" s="89"/>
      <c r="E822" s="89"/>
      <c r="F822" s="89"/>
      <c r="G822" s="89"/>
      <c r="H822" s="89"/>
      <c r="P822" s="21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</row>
    <row r="823" spans="1:29" x14ac:dyDescent="0.3">
      <c r="A823" s="92"/>
      <c r="B823" s="92"/>
      <c r="C823" s="92"/>
      <c r="D823" s="92"/>
      <c r="E823" s="92"/>
      <c r="F823" s="92"/>
      <c r="G823" s="92"/>
      <c r="H823" s="92"/>
      <c r="P823" s="21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</row>
    <row r="824" spans="1:29" x14ac:dyDescent="0.3">
      <c r="A824" s="68"/>
      <c r="B824" s="68"/>
      <c r="C824" s="68"/>
      <c r="D824" s="68"/>
      <c r="E824" s="68"/>
      <c r="F824" s="68"/>
      <c r="G824" s="68"/>
      <c r="H824" s="82"/>
      <c r="P824" s="21"/>
      <c r="Q824" s="33"/>
      <c r="R824" s="33"/>
      <c r="S824" s="33"/>
      <c r="T824" s="33"/>
      <c r="U824" s="33"/>
      <c r="V824" s="33"/>
      <c r="W824" s="33"/>
      <c r="X824" s="106">
        <f t="shared" ref="X824:AC824" si="986">SUM(X825:X840)</f>
        <v>0</v>
      </c>
      <c r="Y824" s="106">
        <f t="shared" si="986"/>
        <v>0</v>
      </c>
      <c r="Z824" s="106">
        <f t="shared" si="986"/>
        <v>0</v>
      </c>
      <c r="AA824" s="106">
        <f t="shared" si="986"/>
        <v>0</v>
      </c>
      <c r="AB824" s="106">
        <f t="shared" si="986"/>
        <v>0</v>
      </c>
      <c r="AC824" s="106">
        <f t="shared" si="986"/>
        <v>0</v>
      </c>
    </row>
    <row r="825" spans="1:29" x14ac:dyDescent="0.3">
      <c r="A825" s="67"/>
      <c r="B825" s="85"/>
      <c r="C825" s="85"/>
      <c r="D825" s="85"/>
      <c r="E825" s="85"/>
      <c r="F825" s="85"/>
      <c r="G825" s="85"/>
      <c r="H825" s="113"/>
      <c r="I825" s="105">
        <f>X824</f>
        <v>0</v>
      </c>
      <c r="J825" s="105">
        <f>Y824</f>
        <v>0</v>
      </c>
      <c r="K825" s="105">
        <f t="shared" ref="K825" si="987">Z824</f>
        <v>0</v>
      </c>
      <c r="L825" s="105">
        <f t="shared" ref="L825" si="988">AA824</f>
        <v>0</v>
      </c>
      <c r="M825" s="105">
        <f t="shared" ref="M825" si="989">AB824</f>
        <v>0</v>
      </c>
      <c r="N825" s="105">
        <f t="shared" ref="N825" si="990">AC824</f>
        <v>0</v>
      </c>
      <c r="P825" s="21" t="str">
        <f>IF(A825&lt;=$B$802,"A","B")</f>
        <v>A</v>
      </c>
      <c r="Q825" s="85">
        <f t="shared" ref="Q825:Q829" si="991">IF($P825="B",B825,0)</f>
        <v>0</v>
      </c>
      <c r="R825" s="85">
        <f t="shared" ref="R825:R840" si="992">IF($P825="B",C825,0)</f>
        <v>0</v>
      </c>
      <c r="S825" s="85">
        <f t="shared" ref="S825:S840" si="993">IF($P825="B",D825,0)</f>
        <v>0</v>
      </c>
      <c r="T825" s="85">
        <f t="shared" ref="T825:T840" si="994">IF($P825="B",E825,0)</f>
        <v>0</v>
      </c>
      <c r="U825" s="85">
        <f t="shared" ref="U825:U840" si="995">IF($P825="B",F825,0)</f>
        <v>0</v>
      </c>
      <c r="V825" s="85">
        <f t="shared" ref="V825:V840" si="996">IF($P825="B",G825,0)</f>
        <v>0</v>
      </c>
      <c r="W825" s="33"/>
      <c r="X825" s="85">
        <f>IF($P825="A",B825,0)</f>
        <v>0</v>
      </c>
      <c r="Y825" s="85">
        <f t="shared" ref="Y825:Y840" si="997">IF($P825="A",C825,0)</f>
        <v>0</v>
      </c>
      <c r="Z825" s="85">
        <f t="shared" ref="Z825:Z840" si="998">IF($P825="A",D825,0)</f>
        <v>0</v>
      </c>
      <c r="AA825" s="85">
        <f t="shared" ref="AA825:AA840" si="999">IF($P825="A",E825,0)</f>
        <v>0</v>
      </c>
      <c r="AB825" s="85">
        <f t="shared" ref="AB825:AB840" si="1000">IF($P825="A",F825,0)</f>
        <v>0</v>
      </c>
      <c r="AC825" s="85">
        <f t="shared" ref="AC825:AC840" si="1001">IF($P825="A",G825,0)</f>
        <v>0</v>
      </c>
    </row>
    <row r="826" spans="1:29" x14ac:dyDescent="0.3">
      <c r="A826" s="67"/>
      <c r="B826" s="85"/>
      <c r="C826" s="85"/>
      <c r="D826" s="85"/>
      <c r="E826" s="85"/>
      <c r="F826" s="85"/>
      <c r="G826" s="85"/>
      <c r="H826" s="113"/>
      <c r="P826" s="21" t="str">
        <f t="shared" ref="P826:P840" si="1002">IF(A826&lt;=$B$802,"A","B")</f>
        <v>A</v>
      </c>
      <c r="Q826" s="85">
        <f t="shared" si="991"/>
        <v>0</v>
      </c>
      <c r="R826" s="85">
        <f t="shared" si="992"/>
        <v>0</v>
      </c>
      <c r="S826" s="85">
        <f t="shared" si="993"/>
        <v>0</v>
      </c>
      <c r="T826" s="85">
        <f t="shared" si="994"/>
        <v>0</v>
      </c>
      <c r="U826" s="85">
        <f t="shared" si="995"/>
        <v>0</v>
      </c>
      <c r="V826" s="85">
        <f t="shared" si="996"/>
        <v>0</v>
      </c>
      <c r="W826" s="33"/>
      <c r="X826" s="85">
        <f t="shared" ref="X826:X840" si="1003">IF($P826="A",B826,0)</f>
        <v>0</v>
      </c>
      <c r="Y826" s="85">
        <f t="shared" si="997"/>
        <v>0</v>
      </c>
      <c r="Z826" s="85">
        <f t="shared" si="998"/>
        <v>0</v>
      </c>
      <c r="AA826" s="85">
        <f t="shared" si="999"/>
        <v>0</v>
      </c>
      <c r="AB826" s="85">
        <f t="shared" si="1000"/>
        <v>0</v>
      </c>
      <c r="AC826" s="85">
        <f t="shared" si="1001"/>
        <v>0</v>
      </c>
    </row>
    <row r="827" spans="1:29" x14ac:dyDescent="0.3">
      <c r="A827" s="67"/>
      <c r="B827" s="85"/>
      <c r="C827" s="85"/>
      <c r="D827" s="85"/>
      <c r="E827" s="85"/>
      <c r="F827" s="85"/>
      <c r="G827" s="85"/>
      <c r="H827" s="113"/>
      <c r="P827" s="21" t="str">
        <f t="shared" si="1002"/>
        <v>A</v>
      </c>
      <c r="Q827" s="85">
        <f t="shared" si="991"/>
        <v>0</v>
      </c>
      <c r="R827" s="85">
        <f t="shared" si="992"/>
        <v>0</v>
      </c>
      <c r="S827" s="85">
        <f t="shared" si="993"/>
        <v>0</v>
      </c>
      <c r="T827" s="85">
        <f t="shared" si="994"/>
        <v>0</v>
      </c>
      <c r="U827" s="85">
        <f t="shared" si="995"/>
        <v>0</v>
      </c>
      <c r="V827" s="85">
        <f t="shared" si="996"/>
        <v>0</v>
      </c>
      <c r="W827" s="33"/>
      <c r="X827" s="85">
        <f t="shared" si="1003"/>
        <v>0</v>
      </c>
      <c r="Y827" s="85">
        <f t="shared" si="997"/>
        <v>0</v>
      </c>
      <c r="Z827" s="85">
        <f t="shared" si="998"/>
        <v>0</v>
      </c>
      <c r="AA827" s="85">
        <f t="shared" si="999"/>
        <v>0</v>
      </c>
      <c r="AB827" s="85">
        <f t="shared" si="1000"/>
        <v>0</v>
      </c>
      <c r="AC827" s="85">
        <f t="shared" si="1001"/>
        <v>0</v>
      </c>
    </row>
    <row r="828" spans="1:29" x14ac:dyDescent="0.3">
      <c r="A828" s="67"/>
      <c r="B828" s="85"/>
      <c r="C828" s="85"/>
      <c r="D828" s="85"/>
      <c r="E828" s="85"/>
      <c r="F828" s="85"/>
      <c r="G828" s="85"/>
      <c r="H828" s="113"/>
      <c r="P828" s="21" t="str">
        <f t="shared" si="1002"/>
        <v>A</v>
      </c>
      <c r="Q828" s="85">
        <f t="shared" si="991"/>
        <v>0</v>
      </c>
      <c r="R828" s="85">
        <f t="shared" si="992"/>
        <v>0</v>
      </c>
      <c r="S828" s="85">
        <f t="shared" si="993"/>
        <v>0</v>
      </c>
      <c r="T828" s="85">
        <f t="shared" si="994"/>
        <v>0</v>
      </c>
      <c r="U828" s="85">
        <f t="shared" si="995"/>
        <v>0</v>
      </c>
      <c r="V828" s="85">
        <f t="shared" si="996"/>
        <v>0</v>
      </c>
      <c r="W828" s="33"/>
      <c r="X828" s="85">
        <f t="shared" si="1003"/>
        <v>0</v>
      </c>
      <c r="Y828" s="85">
        <f t="shared" si="997"/>
        <v>0</v>
      </c>
      <c r="Z828" s="85">
        <f t="shared" si="998"/>
        <v>0</v>
      </c>
      <c r="AA828" s="85">
        <f t="shared" si="999"/>
        <v>0</v>
      </c>
      <c r="AB828" s="85">
        <f t="shared" si="1000"/>
        <v>0</v>
      </c>
      <c r="AC828" s="85">
        <f t="shared" si="1001"/>
        <v>0</v>
      </c>
    </row>
    <row r="829" spans="1:29" x14ac:dyDescent="0.3">
      <c r="A829" s="67"/>
      <c r="B829" s="85"/>
      <c r="C829" s="85"/>
      <c r="D829" s="85"/>
      <c r="E829" s="85"/>
      <c r="F829" s="85"/>
      <c r="G829" s="85"/>
      <c r="H829" s="113"/>
      <c r="P829" s="21" t="str">
        <f t="shared" si="1002"/>
        <v>A</v>
      </c>
      <c r="Q829" s="85">
        <f t="shared" si="991"/>
        <v>0</v>
      </c>
      <c r="R829" s="85">
        <f t="shared" si="992"/>
        <v>0</v>
      </c>
      <c r="S829" s="85">
        <f t="shared" si="993"/>
        <v>0</v>
      </c>
      <c r="T829" s="85">
        <f t="shared" si="994"/>
        <v>0</v>
      </c>
      <c r="U829" s="85">
        <f t="shared" si="995"/>
        <v>0</v>
      </c>
      <c r="V829" s="85">
        <f t="shared" si="996"/>
        <v>0</v>
      </c>
      <c r="W829" s="33"/>
      <c r="X829" s="85">
        <f t="shared" si="1003"/>
        <v>0</v>
      </c>
      <c r="Y829" s="85">
        <f t="shared" si="997"/>
        <v>0</v>
      </c>
      <c r="Z829" s="85">
        <f t="shared" si="998"/>
        <v>0</v>
      </c>
      <c r="AA829" s="85">
        <f t="shared" si="999"/>
        <v>0</v>
      </c>
      <c r="AB829" s="85">
        <f t="shared" si="1000"/>
        <v>0</v>
      </c>
      <c r="AC829" s="85">
        <f t="shared" si="1001"/>
        <v>0</v>
      </c>
    </row>
    <row r="830" spans="1:29" x14ac:dyDescent="0.3">
      <c r="A830" s="67"/>
      <c r="B830" s="85"/>
      <c r="C830" s="85"/>
      <c r="D830" s="85"/>
      <c r="E830" s="85"/>
      <c r="F830" s="85"/>
      <c r="G830" s="85"/>
      <c r="H830" s="113"/>
      <c r="P830" s="21" t="str">
        <f t="shared" si="1002"/>
        <v>A</v>
      </c>
      <c r="Q830" s="85">
        <f>IF($P830="B",B830,0)</f>
        <v>0</v>
      </c>
      <c r="R830" s="85">
        <f t="shared" si="992"/>
        <v>0</v>
      </c>
      <c r="S830" s="85">
        <f t="shared" si="993"/>
        <v>0</v>
      </c>
      <c r="T830" s="85">
        <f t="shared" si="994"/>
        <v>0</v>
      </c>
      <c r="U830" s="85">
        <f t="shared" si="995"/>
        <v>0</v>
      </c>
      <c r="V830" s="85">
        <f t="shared" si="996"/>
        <v>0</v>
      </c>
      <c r="W830" s="33"/>
      <c r="X830" s="85">
        <f t="shared" si="1003"/>
        <v>0</v>
      </c>
      <c r="Y830" s="85">
        <f t="shared" si="997"/>
        <v>0</v>
      </c>
      <c r="Z830" s="85">
        <f t="shared" si="998"/>
        <v>0</v>
      </c>
      <c r="AA830" s="85">
        <f t="shared" si="999"/>
        <v>0</v>
      </c>
      <c r="AB830" s="85">
        <f t="shared" si="1000"/>
        <v>0</v>
      </c>
      <c r="AC830" s="85">
        <f t="shared" si="1001"/>
        <v>0</v>
      </c>
    </row>
    <row r="831" spans="1:29" x14ac:dyDescent="0.3">
      <c r="A831" s="67"/>
      <c r="B831" s="85"/>
      <c r="C831" s="85"/>
      <c r="D831" s="85"/>
      <c r="E831" s="85"/>
      <c r="F831" s="85"/>
      <c r="G831" s="85"/>
      <c r="H831" s="113"/>
      <c r="P831" s="21" t="str">
        <f t="shared" si="1002"/>
        <v>A</v>
      </c>
      <c r="Q831" s="85">
        <f t="shared" ref="Q831:Q840" si="1004">IF($P831="B",B831,0)</f>
        <v>0</v>
      </c>
      <c r="R831" s="85">
        <f t="shared" si="992"/>
        <v>0</v>
      </c>
      <c r="S831" s="85">
        <f t="shared" si="993"/>
        <v>0</v>
      </c>
      <c r="T831" s="85">
        <f t="shared" si="994"/>
        <v>0</v>
      </c>
      <c r="U831" s="85">
        <f t="shared" si="995"/>
        <v>0</v>
      </c>
      <c r="V831" s="85">
        <f t="shared" si="996"/>
        <v>0</v>
      </c>
      <c r="W831" s="33"/>
      <c r="X831" s="85">
        <f t="shared" si="1003"/>
        <v>0</v>
      </c>
      <c r="Y831" s="85">
        <f t="shared" si="997"/>
        <v>0</v>
      </c>
      <c r="Z831" s="85">
        <f t="shared" si="998"/>
        <v>0</v>
      </c>
      <c r="AA831" s="85">
        <f t="shared" si="999"/>
        <v>0</v>
      </c>
      <c r="AB831" s="85">
        <f t="shared" si="1000"/>
        <v>0</v>
      </c>
      <c r="AC831" s="85">
        <f t="shared" si="1001"/>
        <v>0</v>
      </c>
    </row>
    <row r="832" spans="1:29" x14ac:dyDescent="0.3">
      <c r="A832" s="67"/>
      <c r="B832" s="85"/>
      <c r="C832" s="85"/>
      <c r="D832" s="85"/>
      <c r="E832" s="85"/>
      <c r="F832" s="85"/>
      <c r="G832" s="85"/>
      <c r="H832" s="113"/>
      <c r="P832" s="21" t="str">
        <f t="shared" si="1002"/>
        <v>A</v>
      </c>
      <c r="Q832" s="85">
        <f t="shared" si="1004"/>
        <v>0</v>
      </c>
      <c r="R832" s="85">
        <f t="shared" si="992"/>
        <v>0</v>
      </c>
      <c r="S832" s="85">
        <f t="shared" si="993"/>
        <v>0</v>
      </c>
      <c r="T832" s="85">
        <f t="shared" si="994"/>
        <v>0</v>
      </c>
      <c r="U832" s="85">
        <f t="shared" si="995"/>
        <v>0</v>
      </c>
      <c r="V832" s="85">
        <f t="shared" si="996"/>
        <v>0</v>
      </c>
      <c r="W832" s="33"/>
      <c r="X832" s="85">
        <f t="shared" si="1003"/>
        <v>0</v>
      </c>
      <c r="Y832" s="85">
        <f t="shared" si="997"/>
        <v>0</v>
      </c>
      <c r="Z832" s="85">
        <f t="shared" si="998"/>
        <v>0</v>
      </c>
      <c r="AA832" s="85">
        <f t="shared" si="999"/>
        <v>0</v>
      </c>
      <c r="AB832" s="85">
        <f t="shared" si="1000"/>
        <v>0</v>
      </c>
      <c r="AC832" s="85">
        <f t="shared" si="1001"/>
        <v>0</v>
      </c>
    </row>
    <row r="833" spans="1:29" x14ac:dyDescent="0.3">
      <c r="A833" s="67"/>
      <c r="B833" s="85"/>
      <c r="C833" s="85"/>
      <c r="D833" s="85"/>
      <c r="E833" s="85"/>
      <c r="F833" s="85"/>
      <c r="G833" s="85"/>
      <c r="H833" s="113"/>
      <c r="P833" s="21" t="str">
        <f t="shared" si="1002"/>
        <v>A</v>
      </c>
      <c r="Q833" s="85">
        <f t="shared" si="1004"/>
        <v>0</v>
      </c>
      <c r="R833" s="85">
        <f t="shared" si="992"/>
        <v>0</v>
      </c>
      <c r="S833" s="85">
        <f t="shared" si="993"/>
        <v>0</v>
      </c>
      <c r="T833" s="85">
        <f t="shared" si="994"/>
        <v>0</v>
      </c>
      <c r="U833" s="85">
        <f t="shared" si="995"/>
        <v>0</v>
      </c>
      <c r="V833" s="85">
        <f t="shared" si="996"/>
        <v>0</v>
      </c>
      <c r="W833" s="33"/>
      <c r="X833" s="85">
        <f t="shared" si="1003"/>
        <v>0</v>
      </c>
      <c r="Y833" s="85">
        <f t="shared" si="997"/>
        <v>0</v>
      </c>
      <c r="Z833" s="85">
        <f t="shared" si="998"/>
        <v>0</v>
      </c>
      <c r="AA833" s="85">
        <f t="shared" si="999"/>
        <v>0</v>
      </c>
      <c r="AB833" s="85">
        <f t="shared" si="1000"/>
        <v>0</v>
      </c>
      <c r="AC833" s="85">
        <f t="shared" si="1001"/>
        <v>0</v>
      </c>
    </row>
    <row r="834" spans="1:29" x14ac:dyDescent="0.3">
      <c r="A834" s="67"/>
      <c r="B834" s="85"/>
      <c r="C834" s="85"/>
      <c r="D834" s="85"/>
      <c r="E834" s="85"/>
      <c r="F834" s="85"/>
      <c r="G834" s="85"/>
      <c r="H834" s="113"/>
      <c r="P834" s="21" t="str">
        <f t="shared" si="1002"/>
        <v>A</v>
      </c>
      <c r="Q834" s="85">
        <f t="shared" si="1004"/>
        <v>0</v>
      </c>
      <c r="R834" s="85">
        <f t="shared" si="992"/>
        <v>0</v>
      </c>
      <c r="S834" s="85">
        <f t="shared" si="993"/>
        <v>0</v>
      </c>
      <c r="T834" s="85">
        <f t="shared" si="994"/>
        <v>0</v>
      </c>
      <c r="U834" s="85">
        <f t="shared" si="995"/>
        <v>0</v>
      </c>
      <c r="V834" s="85">
        <f t="shared" si="996"/>
        <v>0</v>
      </c>
      <c r="W834" s="33"/>
      <c r="X834" s="85">
        <f t="shared" si="1003"/>
        <v>0</v>
      </c>
      <c r="Y834" s="85">
        <f t="shared" si="997"/>
        <v>0</v>
      </c>
      <c r="Z834" s="85">
        <f t="shared" si="998"/>
        <v>0</v>
      </c>
      <c r="AA834" s="85">
        <f t="shared" si="999"/>
        <v>0</v>
      </c>
      <c r="AB834" s="85">
        <f t="shared" si="1000"/>
        <v>0</v>
      </c>
      <c r="AC834" s="85">
        <f t="shared" si="1001"/>
        <v>0</v>
      </c>
    </row>
    <row r="835" spans="1:29" x14ac:dyDescent="0.3">
      <c r="A835" s="67"/>
      <c r="B835" s="85"/>
      <c r="C835" s="85"/>
      <c r="D835" s="85"/>
      <c r="E835" s="85"/>
      <c r="F835" s="85"/>
      <c r="G835" s="85"/>
      <c r="H835" s="113"/>
      <c r="P835" s="21" t="str">
        <f t="shared" si="1002"/>
        <v>A</v>
      </c>
      <c r="Q835" s="85">
        <f t="shared" si="1004"/>
        <v>0</v>
      </c>
      <c r="R835" s="85">
        <f t="shared" si="992"/>
        <v>0</v>
      </c>
      <c r="S835" s="85">
        <f t="shared" si="993"/>
        <v>0</v>
      </c>
      <c r="T835" s="85">
        <f t="shared" si="994"/>
        <v>0</v>
      </c>
      <c r="U835" s="85">
        <f t="shared" si="995"/>
        <v>0</v>
      </c>
      <c r="V835" s="85">
        <f t="shared" si="996"/>
        <v>0</v>
      </c>
      <c r="W835" s="33"/>
      <c r="X835" s="85">
        <f t="shared" si="1003"/>
        <v>0</v>
      </c>
      <c r="Y835" s="85">
        <f t="shared" si="997"/>
        <v>0</v>
      </c>
      <c r="Z835" s="85">
        <f t="shared" si="998"/>
        <v>0</v>
      </c>
      <c r="AA835" s="85">
        <f t="shared" si="999"/>
        <v>0</v>
      </c>
      <c r="AB835" s="85">
        <f t="shared" si="1000"/>
        <v>0</v>
      </c>
      <c r="AC835" s="85">
        <f t="shared" si="1001"/>
        <v>0</v>
      </c>
    </row>
    <row r="836" spans="1:29" x14ac:dyDescent="0.3">
      <c r="A836" s="67"/>
      <c r="B836" s="85"/>
      <c r="C836" s="85"/>
      <c r="D836" s="85"/>
      <c r="E836" s="85"/>
      <c r="F836" s="85"/>
      <c r="G836" s="85"/>
      <c r="H836" s="113"/>
      <c r="P836" s="21" t="str">
        <f t="shared" si="1002"/>
        <v>A</v>
      </c>
      <c r="Q836" s="85">
        <f t="shared" si="1004"/>
        <v>0</v>
      </c>
      <c r="R836" s="85">
        <f t="shared" si="992"/>
        <v>0</v>
      </c>
      <c r="S836" s="85">
        <f t="shared" si="993"/>
        <v>0</v>
      </c>
      <c r="T836" s="85">
        <f t="shared" si="994"/>
        <v>0</v>
      </c>
      <c r="U836" s="85">
        <f t="shared" si="995"/>
        <v>0</v>
      </c>
      <c r="V836" s="85">
        <f t="shared" si="996"/>
        <v>0</v>
      </c>
      <c r="W836" s="33"/>
      <c r="X836" s="85">
        <f t="shared" si="1003"/>
        <v>0</v>
      </c>
      <c r="Y836" s="85">
        <f t="shared" si="997"/>
        <v>0</v>
      </c>
      <c r="Z836" s="85">
        <f t="shared" si="998"/>
        <v>0</v>
      </c>
      <c r="AA836" s="85">
        <f t="shared" si="999"/>
        <v>0</v>
      </c>
      <c r="AB836" s="85">
        <f t="shared" si="1000"/>
        <v>0</v>
      </c>
      <c r="AC836" s="85">
        <f t="shared" si="1001"/>
        <v>0</v>
      </c>
    </row>
    <row r="837" spans="1:29" x14ac:dyDescent="0.3">
      <c r="A837" s="67"/>
      <c r="B837" s="85"/>
      <c r="C837" s="85"/>
      <c r="D837" s="85"/>
      <c r="E837" s="85"/>
      <c r="F837" s="85"/>
      <c r="G837" s="85"/>
      <c r="H837" s="113"/>
      <c r="P837" s="21" t="str">
        <f t="shared" si="1002"/>
        <v>A</v>
      </c>
      <c r="Q837" s="85">
        <f t="shared" si="1004"/>
        <v>0</v>
      </c>
      <c r="R837" s="85">
        <f t="shared" si="992"/>
        <v>0</v>
      </c>
      <c r="S837" s="85">
        <f t="shared" si="993"/>
        <v>0</v>
      </c>
      <c r="T837" s="85">
        <f t="shared" si="994"/>
        <v>0</v>
      </c>
      <c r="U837" s="85">
        <f t="shared" si="995"/>
        <v>0</v>
      </c>
      <c r="V837" s="85">
        <f t="shared" si="996"/>
        <v>0</v>
      </c>
      <c r="W837" s="33"/>
      <c r="X837" s="85">
        <f t="shared" si="1003"/>
        <v>0</v>
      </c>
      <c r="Y837" s="85">
        <f t="shared" si="997"/>
        <v>0</v>
      </c>
      <c r="Z837" s="85">
        <f t="shared" si="998"/>
        <v>0</v>
      </c>
      <c r="AA837" s="85">
        <f t="shared" si="999"/>
        <v>0</v>
      </c>
      <c r="AB837" s="85">
        <f t="shared" si="1000"/>
        <v>0</v>
      </c>
      <c r="AC837" s="85">
        <f t="shared" si="1001"/>
        <v>0</v>
      </c>
    </row>
    <row r="838" spans="1:29" x14ac:dyDescent="0.3">
      <c r="A838" s="67"/>
      <c r="B838" s="85"/>
      <c r="C838" s="85"/>
      <c r="D838" s="85"/>
      <c r="E838" s="85"/>
      <c r="F838" s="85"/>
      <c r="G838" s="85"/>
      <c r="H838" s="113"/>
      <c r="P838" s="21" t="str">
        <f t="shared" si="1002"/>
        <v>A</v>
      </c>
      <c r="Q838" s="85">
        <f t="shared" si="1004"/>
        <v>0</v>
      </c>
      <c r="R838" s="85">
        <f t="shared" si="992"/>
        <v>0</v>
      </c>
      <c r="S838" s="85">
        <f t="shared" si="993"/>
        <v>0</v>
      </c>
      <c r="T838" s="85">
        <f t="shared" si="994"/>
        <v>0</v>
      </c>
      <c r="U838" s="85">
        <f t="shared" si="995"/>
        <v>0</v>
      </c>
      <c r="V838" s="85">
        <f t="shared" si="996"/>
        <v>0</v>
      </c>
      <c r="W838" s="33"/>
      <c r="X838" s="85">
        <f t="shared" si="1003"/>
        <v>0</v>
      </c>
      <c r="Y838" s="85">
        <f t="shared" si="997"/>
        <v>0</v>
      </c>
      <c r="Z838" s="85">
        <f t="shared" si="998"/>
        <v>0</v>
      </c>
      <c r="AA838" s="85">
        <f t="shared" si="999"/>
        <v>0</v>
      </c>
      <c r="AB838" s="85">
        <f t="shared" si="1000"/>
        <v>0</v>
      </c>
      <c r="AC838" s="85">
        <f t="shared" si="1001"/>
        <v>0</v>
      </c>
    </row>
    <row r="839" spans="1:29" x14ac:dyDescent="0.3">
      <c r="A839" s="67"/>
      <c r="B839" s="85"/>
      <c r="C839" s="85"/>
      <c r="D839" s="85"/>
      <c r="E839" s="85"/>
      <c r="F839" s="85"/>
      <c r="G839" s="85"/>
      <c r="H839" s="113"/>
      <c r="P839" s="21" t="str">
        <f t="shared" si="1002"/>
        <v>A</v>
      </c>
      <c r="Q839" s="85">
        <f t="shared" si="1004"/>
        <v>0</v>
      </c>
      <c r="R839" s="85">
        <f t="shared" si="992"/>
        <v>0</v>
      </c>
      <c r="S839" s="85">
        <f t="shared" si="993"/>
        <v>0</v>
      </c>
      <c r="T839" s="85">
        <f t="shared" si="994"/>
        <v>0</v>
      </c>
      <c r="U839" s="85">
        <f t="shared" si="995"/>
        <v>0</v>
      </c>
      <c r="V839" s="85">
        <f t="shared" si="996"/>
        <v>0</v>
      </c>
      <c r="W839" s="33"/>
      <c r="X839" s="85">
        <f t="shared" si="1003"/>
        <v>0</v>
      </c>
      <c r="Y839" s="85">
        <f t="shared" si="997"/>
        <v>0</v>
      </c>
      <c r="Z839" s="85">
        <f t="shared" si="998"/>
        <v>0</v>
      </c>
      <c r="AA839" s="85">
        <f t="shared" si="999"/>
        <v>0</v>
      </c>
      <c r="AB839" s="85">
        <f t="shared" si="1000"/>
        <v>0</v>
      </c>
      <c r="AC839" s="85">
        <f t="shared" si="1001"/>
        <v>0</v>
      </c>
    </row>
    <row r="840" spans="1:29" x14ac:dyDescent="0.3">
      <c r="A840" s="67"/>
      <c r="B840" s="85"/>
      <c r="C840" s="85"/>
      <c r="D840" s="85"/>
      <c r="E840" s="85"/>
      <c r="F840" s="85"/>
      <c r="G840" s="85"/>
      <c r="H840" s="113"/>
      <c r="P840" s="21" t="str">
        <f t="shared" si="1002"/>
        <v>A</v>
      </c>
      <c r="Q840" s="85">
        <f t="shared" si="1004"/>
        <v>0</v>
      </c>
      <c r="R840" s="85">
        <f t="shared" si="992"/>
        <v>0</v>
      </c>
      <c r="S840" s="85">
        <f t="shared" si="993"/>
        <v>0</v>
      </c>
      <c r="T840" s="85">
        <f t="shared" si="994"/>
        <v>0</v>
      </c>
      <c r="U840" s="85">
        <f t="shared" si="995"/>
        <v>0</v>
      </c>
      <c r="V840" s="85">
        <f t="shared" si="996"/>
        <v>0</v>
      </c>
      <c r="W840" s="33"/>
      <c r="X840" s="85">
        <f t="shared" si="1003"/>
        <v>0</v>
      </c>
      <c r="Y840" s="85">
        <f t="shared" si="997"/>
        <v>0</v>
      </c>
      <c r="Z840" s="85">
        <f t="shared" si="998"/>
        <v>0</v>
      </c>
      <c r="AA840" s="85">
        <f t="shared" si="999"/>
        <v>0</v>
      </c>
      <c r="AB840" s="85">
        <f t="shared" si="1000"/>
        <v>0</v>
      </c>
      <c r="AC840" s="85">
        <f t="shared" si="1001"/>
        <v>0</v>
      </c>
    </row>
    <row r="841" spans="1:29" x14ac:dyDescent="0.3">
      <c r="A841" s="68"/>
      <c r="B841" s="87"/>
      <c r="C841" s="87"/>
      <c r="D841" s="87"/>
      <c r="E841" s="87"/>
      <c r="F841" s="87"/>
      <c r="G841" s="87"/>
      <c r="H841" s="114"/>
      <c r="I841" s="105">
        <f>Q841</f>
        <v>0</v>
      </c>
      <c r="J841" s="105">
        <f>R841</f>
        <v>0</v>
      </c>
      <c r="K841" s="105">
        <f t="shared" ref="K841" si="1005">S841</f>
        <v>0</v>
      </c>
      <c r="L841" s="105">
        <f t="shared" ref="L841" si="1006">T841</f>
        <v>0</v>
      </c>
      <c r="M841" s="105">
        <f t="shared" ref="M841" si="1007">U841</f>
        <v>0</v>
      </c>
      <c r="N841" s="105">
        <f t="shared" ref="N841" si="1008">V841</f>
        <v>0</v>
      </c>
      <c r="P841" s="21"/>
      <c r="Q841" s="106">
        <f t="shared" ref="Q841:V841" si="1009">+SUM(Q825:Q840)</f>
        <v>0</v>
      </c>
      <c r="R841" s="106">
        <f t="shared" si="1009"/>
        <v>0</v>
      </c>
      <c r="S841" s="106">
        <f t="shared" si="1009"/>
        <v>0</v>
      </c>
      <c r="T841" s="106">
        <f t="shared" si="1009"/>
        <v>0</v>
      </c>
      <c r="U841" s="106">
        <f t="shared" si="1009"/>
        <v>0</v>
      </c>
      <c r="V841" s="106">
        <f t="shared" si="1009"/>
        <v>0</v>
      </c>
      <c r="W841" s="33"/>
      <c r="X841" s="33"/>
      <c r="Y841" s="33"/>
      <c r="Z841" s="33"/>
      <c r="AA841" s="33"/>
      <c r="AB841" s="33"/>
      <c r="AC841" s="33"/>
    </row>
    <row r="843" spans="1:29" x14ac:dyDescent="0.3">
      <c r="A843" s="69"/>
      <c r="B843" s="69"/>
      <c r="C843" s="69"/>
      <c r="D843" s="97"/>
      <c r="E843" s="97"/>
      <c r="F843" s="69"/>
      <c r="G843" s="69"/>
      <c r="H843" s="82"/>
    </row>
    <row r="844" spans="1:29" x14ac:dyDescent="0.3">
      <c r="A844" s="94"/>
      <c r="B844" s="83"/>
      <c r="C844" s="95"/>
      <c r="D844" s="95"/>
      <c r="E844" s="33"/>
      <c r="F844" s="98"/>
      <c r="G844" s="96"/>
      <c r="H844" s="112"/>
    </row>
    <row r="845" spans="1:29" x14ac:dyDescent="0.3">
      <c r="A845" s="91"/>
      <c r="B845" s="92"/>
      <c r="C845" s="92"/>
      <c r="D845" s="92"/>
      <c r="E845" s="92"/>
      <c r="F845" s="92"/>
      <c r="G845" s="92"/>
      <c r="H845" s="92"/>
    </row>
    <row r="846" spans="1:29" x14ac:dyDescent="0.3">
      <c r="A846" s="68"/>
      <c r="B846" s="68"/>
      <c r="C846" s="68"/>
      <c r="D846" s="68"/>
      <c r="E846" s="68"/>
      <c r="F846" s="68"/>
      <c r="G846" s="68"/>
      <c r="H846" s="82"/>
      <c r="P846" s="21"/>
      <c r="Q846" s="106">
        <f>+SUM(Q847:Q862)</f>
        <v>0</v>
      </c>
      <c r="R846" s="106">
        <f t="shared" ref="R846" si="1010">+SUM(R847:R862)</f>
        <v>0</v>
      </c>
      <c r="S846" s="106">
        <f t="shared" ref="S846" si="1011">+SUM(S847:S862)</f>
        <v>0</v>
      </c>
      <c r="T846" s="106">
        <f t="shared" ref="T846" si="1012">+SUM(T847:T862)</f>
        <v>0</v>
      </c>
      <c r="U846" s="106">
        <f t="shared" ref="U846" si="1013">+SUM(U847:U862)</f>
        <v>0</v>
      </c>
      <c r="V846" s="106">
        <f t="shared" ref="V846" si="1014">+SUM(V847:V862)</f>
        <v>0</v>
      </c>
      <c r="W846" s="33"/>
      <c r="X846" s="33"/>
      <c r="Y846" s="33"/>
      <c r="Z846" s="33"/>
      <c r="AA846" s="33"/>
      <c r="AB846" s="33"/>
      <c r="AC846" s="33"/>
    </row>
    <row r="847" spans="1:29" x14ac:dyDescent="0.3">
      <c r="A847" s="67"/>
      <c r="B847" s="85"/>
      <c r="C847" s="85"/>
      <c r="D847" s="85"/>
      <c r="E847" s="85"/>
      <c r="F847" s="85"/>
      <c r="G847" s="85"/>
      <c r="H847" s="113"/>
      <c r="I847" s="105">
        <f t="shared" ref="I847:N847" si="1015">Q846</f>
        <v>0</v>
      </c>
      <c r="J847" s="105">
        <f t="shared" si="1015"/>
        <v>0</v>
      </c>
      <c r="K847" s="105">
        <f t="shared" si="1015"/>
        <v>0</v>
      </c>
      <c r="L847" s="105">
        <f t="shared" si="1015"/>
        <v>0</v>
      </c>
      <c r="M847" s="105">
        <f t="shared" si="1015"/>
        <v>0</v>
      </c>
      <c r="N847" s="105">
        <f t="shared" si="1015"/>
        <v>0</v>
      </c>
      <c r="P847" s="21" t="str">
        <f>IF(A847&gt;=$B$844,"A","B")</f>
        <v>A</v>
      </c>
      <c r="Q847" s="85">
        <f t="shared" ref="Q847:Q851" si="1016">IF($P847="B",B847,0)</f>
        <v>0</v>
      </c>
      <c r="R847" s="85">
        <f t="shared" ref="R847:R862" si="1017">IF($P847="B",C847,0)</f>
        <v>0</v>
      </c>
      <c r="S847" s="85">
        <f t="shared" ref="S847:S862" si="1018">IF($P847="B",D847,0)</f>
        <v>0</v>
      </c>
      <c r="T847" s="85">
        <f t="shared" ref="T847:T862" si="1019">IF($P847="B",E847,0)</f>
        <v>0</v>
      </c>
      <c r="U847" s="85">
        <f t="shared" ref="U847:U862" si="1020">IF($P847="B",F847,0)</f>
        <v>0</v>
      </c>
      <c r="V847" s="85">
        <f t="shared" ref="V847:V862" si="1021">IF($P847="B",G847,0)</f>
        <v>0</v>
      </c>
      <c r="W847" s="33"/>
      <c r="X847" s="85">
        <f>IF($P847="A",B847,0)</f>
        <v>0</v>
      </c>
      <c r="Y847" s="85">
        <f t="shared" ref="Y847:Y862" si="1022">IF($P847="A",C847,0)</f>
        <v>0</v>
      </c>
      <c r="Z847" s="85">
        <f t="shared" ref="Z847:Z862" si="1023">IF($P847="A",D847,0)</f>
        <v>0</v>
      </c>
      <c r="AA847" s="85">
        <f t="shared" ref="AA847:AA862" si="1024">IF($P847="A",E847,0)</f>
        <v>0</v>
      </c>
      <c r="AB847" s="85">
        <f t="shared" ref="AB847:AB862" si="1025">IF($P847="A",F847,0)</f>
        <v>0</v>
      </c>
      <c r="AC847" s="85">
        <f t="shared" ref="AC847:AC862" si="1026">IF($P847="A",G847,0)</f>
        <v>0</v>
      </c>
    </row>
    <row r="848" spans="1:29" x14ac:dyDescent="0.3">
      <c r="A848" s="67"/>
      <c r="B848" s="85"/>
      <c r="C848" s="85"/>
      <c r="D848" s="85"/>
      <c r="E848" s="85"/>
      <c r="F848" s="85"/>
      <c r="G848" s="85"/>
      <c r="H848" s="113"/>
      <c r="P848" s="21" t="str">
        <f t="shared" ref="P848:P862" si="1027">IF(A848&gt;=$B$844,"A","B")</f>
        <v>A</v>
      </c>
      <c r="Q848" s="85">
        <f t="shared" si="1016"/>
        <v>0</v>
      </c>
      <c r="R848" s="85">
        <f t="shared" si="1017"/>
        <v>0</v>
      </c>
      <c r="S848" s="85">
        <f t="shared" si="1018"/>
        <v>0</v>
      </c>
      <c r="T848" s="85">
        <f t="shared" si="1019"/>
        <v>0</v>
      </c>
      <c r="U848" s="85">
        <f t="shared" si="1020"/>
        <v>0</v>
      </c>
      <c r="V848" s="85">
        <f t="shared" si="1021"/>
        <v>0</v>
      </c>
      <c r="W848" s="33"/>
      <c r="X848" s="85">
        <f t="shared" ref="X848:X862" si="1028">IF($P848="A",B848,0)</f>
        <v>0</v>
      </c>
      <c r="Y848" s="85">
        <f t="shared" si="1022"/>
        <v>0</v>
      </c>
      <c r="Z848" s="85">
        <f t="shared" si="1023"/>
        <v>0</v>
      </c>
      <c r="AA848" s="85">
        <f t="shared" si="1024"/>
        <v>0</v>
      </c>
      <c r="AB848" s="85">
        <f t="shared" si="1025"/>
        <v>0</v>
      </c>
      <c r="AC848" s="85">
        <f t="shared" si="1026"/>
        <v>0</v>
      </c>
    </row>
    <row r="849" spans="1:29" x14ac:dyDescent="0.3">
      <c r="A849" s="67"/>
      <c r="B849" s="85"/>
      <c r="C849" s="85"/>
      <c r="D849" s="85"/>
      <c r="E849" s="85"/>
      <c r="F849" s="85"/>
      <c r="G849" s="85"/>
      <c r="H849" s="113"/>
      <c r="P849" s="21" t="str">
        <f t="shared" si="1027"/>
        <v>A</v>
      </c>
      <c r="Q849" s="85">
        <f t="shared" si="1016"/>
        <v>0</v>
      </c>
      <c r="R849" s="85">
        <f t="shared" si="1017"/>
        <v>0</v>
      </c>
      <c r="S849" s="85">
        <f t="shared" si="1018"/>
        <v>0</v>
      </c>
      <c r="T849" s="85">
        <f t="shared" si="1019"/>
        <v>0</v>
      </c>
      <c r="U849" s="85">
        <f t="shared" si="1020"/>
        <v>0</v>
      </c>
      <c r="V849" s="85">
        <f t="shared" si="1021"/>
        <v>0</v>
      </c>
      <c r="W849" s="33"/>
      <c r="X849" s="85">
        <f t="shared" si="1028"/>
        <v>0</v>
      </c>
      <c r="Y849" s="85">
        <f t="shared" si="1022"/>
        <v>0</v>
      </c>
      <c r="Z849" s="85">
        <f t="shared" si="1023"/>
        <v>0</v>
      </c>
      <c r="AA849" s="85">
        <f t="shared" si="1024"/>
        <v>0</v>
      </c>
      <c r="AB849" s="85">
        <f t="shared" si="1025"/>
        <v>0</v>
      </c>
      <c r="AC849" s="85">
        <f t="shared" si="1026"/>
        <v>0</v>
      </c>
    </row>
    <row r="850" spans="1:29" x14ac:dyDescent="0.3">
      <c r="A850" s="67"/>
      <c r="B850" s="85"/>
      <c r="C850" s="85"/>
      <c r="D850" s="85"/>
      <c r="E850" s="85"/>
      <c r="F850" s="85"/>
      <c r="G850" s="85"/>
      <c r="H850" s="113"/>
      <c r="P850" s="21" t="str">
        <f t="shared" si="1027"/>
        <v>A</v>
      </c>
      <c r="Q850" s="85">
        <f t="shared" si="1016"/>
        <v>0</v>
      </c>
      <c r="R850" s="85">
        <f t="shared" si="1017"/>
        <v>0</v>
      </c>
      <c r="S850" s="85">
        <f t="shared" si="1018"/>
        <v>0</v>
      </c>
      <c r="T850" s="85">
        <f t="shared" si="1019"/>
        <v>0</v>
      </c>
      <c r="U850" s="85">
        <f t="shared" si="1020"/>
        <v>0</v>
      </c>
      <c r="V850" s="85">
        <f t="shared" si="1021"/>
        <v>0</v>
      </c>
      <c r="W850" s="33"/>
      <c r="X850" s="85">
        <f t="shared" si="1028"/>
        <v>0</v>
      </c>
      <c r="Y850" s="85">
        <f t="shared" si="1022"/>
        <v>0</v>
      </c>
      <c r="Z850" s="85">
        <f t="shared" si="1023"/>
        <v>0</v>
      </c>
      <c r="AA850" s="85">
        <f t="shared" si="1024"/>
        <v>0</v>
      </c>
      <c r="AB850" s="85">
        <f t="shared" si="1025"/>
        <v>0</v>
      </c>
      <c r="AC850" s="85">
        <f t="shared" si="1026"/>
        <v>0</v>
      </c>
    </row>
    <row r="851" spans="1:29" x14ac:dyDescent="0.3">
      <c r="A851" s="67"/>
      <c r="B851" s="85"/>
      <c r="C851" s="85"/>
      <c r="D851" s="85"/>
      <c r="E851" s="85"/>
      <c r="F851" s="85"/>
      <c r="G851" s="85"/>
      <c r="H851" s="113"/>
      <c r="P851" s="21" t="str">
        <f t="shared" si="1027"/>
        <v>A</v>
      </c>
      <c r="Q851" s="85">
        <f t="shared" si="1016"/>
        <v>0</v>
      </c>
      <c r="R851" s="85">
        <f t="shared" si="1017"/>
        <v>0</v>
      </c>
      <c r="S851" s="85">
        <f t="shared" si="1018"/>
        <v>0</v>
      </c>
      <c r="T851" s="85">
        <f t="shared" si="1019"/>
        <v>0</v>
      </c>
      <c r="U851" s="85">
        <f t="shared" si="1020"/>
        <v>0</v>
      </c>
      <c r="V851" s="85">
        <f t="shared" si="1021"/>
        <v>0</v>
      </c>
      <c r="W851" s="33"/>
      <c r="X851" s="85">
        <f t="shared" si="1028"/>
        <v>0</v>
      </c>
      <c r="Y851" s="85">
        <f t="shared" si="1022"/>
        <v>0</v>
      </c>
      <c r="Z851" s="85">
        <f t="shared" si="1023"/>
        <v>0</v>
      </c>
      <c r="AA851" s="85">
        <f t="shared" si="1024"/>
        <v>0</v>
      </c>
      <c r="AB851" s="85">
        <f t="shared" si="1025"/>
        <v>0</v>
      </c>
      <c r="AC851" s="85">
        <f t="shared" si="1026"/>
        <v>0</v>
      </c>
    </row>
    <row r="852" spans="1:29" x14ac:dyDescent="0.3">
      <c r="A852" s="67"/>
      <c r="B852" s="85"/>
      <c r="C852" s="85"/>
      <c r="D852" s="85"/>
      <c r="E852" s="85"/>
      <c r="F852" s="85"/>
      <c r="G852" s="85"/>
      <c r="H852" s="113"/>
      <c r="P852" s="21" t="str">
        <f t="shared" si="1027"/>
        <v>A</v>
      </c>
      <c r="Q852" s="85">
        <f>IF($P852="B",B852,0)</f>
        <v>0</v>
      </c>
      <c r="R852" s="85">
        <f t="shared" si="1017"/>
        <v>0</v>
      </c>
      <c r="S852" s="85">
        <f t="shared" si="1018"/>
        <v>0</v>
      </c>
      <c r="T852" s="85">
        <f t="shared" si="1019"/>
        <v>0</v>
      </c>
      <c r="U852" s="85">
        <f t="shared" si="1020"/>
        <v>0</v>
      </c>
      <c r="V852" s="85">
        <f t="shared" si="1021"/>
        <v>0</v>
      </c>
      <c r="W852" s="33"/>
      <c r="X852" s="85">
        <f t="shared" si="1028"/>
        <v>0</v>
      </c>
      <c r="Y852" s="85">
        <f t="shared" si="1022"/>
        <v>0</v>
      </c>
      <c r="Z852" s="85">
        <f t="shared" si="1023"/>
        <v>0</v>
      </c>
      <c r="AA852" s="85">
        <f t="shared" si="1024"/>
        <v>0</v>
      </c>
      <c r="AB852" s="85">
        <f t="shared" si="1025"/>
        <v>0</v>
      </c>
      <c r="AC852" s="85">
        <f t="shared" si="1026"/>
        <v>0</v>
      </c>
    </row>
    <row r="853" spans="1:29" x14ac:dyDescent="0.3">
      <c r="A853" s="67"/>
      <c r="B853" s="85"/>
      <c r="C853" s="85"/>
      <c r="D853" s="85"/>
      <c r="E853" s="85"/>
      <c r="F853" s="85"/>
      <c r="G853" s="85"/>
      <c r="H853" s="113"/>
      <c r="P853" s="21" t="str">
        <f t="shared" si="1027"/>
        <v>A</v>
      </c>
      <c r="Q853" s="85">
        <f t="shared" ref="Q853:Q862" si="1029">IF($P853="B",B853,0)</f>
        <v>0</v>
      </c>
      <c r="R853" s="85">
        <f t="shared" si="1017"/>
        <v>0</v>
      </c>
      <c r="S853" s="85">
        <f t="shared" si="1018"/>
        <v>0</v>
      </c>
      <c r="T853" s="85">
        <f t="shared" si="1019"/>
        <v>0</v>
      </c>
      <c r="U853" s="85">
        <f t="shared" si="1020"/>
        <v>0</v>
      </c>
      <c r="V853" s="85">
        <f t="shared" si="1021"/>
        <v>0</v>
      </c>
      <c r="W853" s="33"/>
      <c r="X853" s="85">
        <f t="shared" si="1028"/>
        <v>0</v>
      </c>
      <c r="Y853" s="85">
        <f t="shared" si="1022"/>
        <v>0</v>
      </c>
      <c r="Z853" s="85">
        <f t="shared" si="1023"/>
        <v>0</v>
      </c>
      <c r="AA853" s="85">
        <f t="shared" si="1024"/>
        <v>0</v>
      </c>
      <c r="AB853" s="85">
        <f t="shared" si="1025"/>
        <v>0</v>
      </c>
      <c r="AC853" s="85">
        <f t="shared" si="1026"/>
        <v>0</v>
      </c>
    </row>
    <row r="854" spans="1:29" x14ac:dyDescent="0.3">
      <c r="A854" s="67"/>
      <c r="B854" s="85"/>
      <c r="C854" s="85"/>
      <c r="D854" s="85"/>
      <c r="E854" s="85"/>
      <c r="F854" s="85"/>
      <c r="G854" s="85"/>
      <c r="H854" s="113"/>
      <c r="P854" s="21" t="str">
        <f t="shared" si="1027"/>
        <v>A</v>
      </c>
      <c r="Q854" s="85">
        <f t="shared" si="1029"/>
        <v>0</v>
      </c>
      <c r="R854" s="85">
        <f t="shared" si="1017"/>
        <v>0</v>
      </c>
      <c r="S854" s="85">
        <f t="shared" si="1018"/>
        <v>0</v>
      </c>
      <c r="T854" s="85">
        <f t="shared" si="1019"/>
        <v>0</v>
      </c>
      <c r="U854" s="85">
        <f t="shared" si="1020"/>
        <v>0</v>
      </c>
      <c r="V854" s="85">
        <f t="shared" si="1021"/>
        <v>0</v>
      </c>
      <c r="W854" s="33"/>
      <c r="X854" s="85">
        <f t="shared" si="1028"/>
        <v>0</v>
      </c>
      <c r="Y854" s="85">
        <f t="shared" si="1022"/>
        <v>0</v>
      </c>
      <c r="Z854" s="85">
        <f t="shared" si="1023"/>
        <v>0</v>
      </c>
      <c r="AA854" s="85">
        <f t="shared" si="1024"/>
        <v>0</v>
      </c>
      <c r="AB854" s="85">
        <f t="shared" si="1025"/>
        <v>0</v>
      </c>
      <c r="AC854" s="85">
        <f t="shared" si="1026"/>
        <v>0</v>
      </c>
    </row>
    <row r="855" spans="1:29" x14ac:dyDescent="0.3">
      <c r="A855" s="67"/>
      <c r="B855" s="85"/>
      <c r="C855" s="85"/>
      <c r="D855" s="85"/>
      <c r="E855" s="85"/>
      <c r="F855" s="85"/>
      <c r="G855" s="85"/>
      <c r="H855" s="113"/>
      <c r="P855" s="21" t="str">
        <f t="shared" si="1027"/>
        <v>A</v>
      </c>
      <c r="Q855" s="85">
        <f t="shared" si="1029"/>
        <v>0</v>
      </c>
      <c r="R855" s="85">
        <f t="shared" si="1017"/>
        <v>0</v>
      </c>
      <c r="S855" s="85">
        <f t="shared" si="1018"/>
        <v>0</v>
      </c>
      <c r="T855" s="85">
        <f t="shared" si="1019"/>
        <v>0</v>
      </c>
      <c r="U855" s="85">
        <f t="shared" si="1020"/>
        <v>0</v>
      </c>
      <c r="V855" s="85">
        <f t="shared" si="1021"/>
        <v>0</v>
      </c>
      <c r="W855" s="33"/>
      <c r="X855" s="85">
        <f t="shared" si="1028"/>
        <v>0</v>
      </c>
      <c r="Y855" s="85">
        <f t="shared" si="1022"/>
        <v>0</v>
      </c>
      <c r="Z855" s="85">
        <f t="shared" si="1023"/>
        <v>0</v>
      </c>
      <c r="AA855" s="85">
        <f t="shared" si="1024"/>
        <v>0</v>
      </c>
      <c r="AB855" s="85">
        <f t="shared" si="1025"/>
        <v>0</v>
      </c>
      <c r="AC855" s="85">
        <f t="shared" si="1026"/>
        <v>0</v>
      </c>
    </row>
    <row r="856" spans="1:29" x14ac:dyDescent="0.3">
      <c r="A856" s="67"/>
      <c r="B856" s="85"/>
      <c r="C856" s="85"/>
      <c r="D856" s="85"/>
      <c r="E856" s="85"/>
      <c r="F856" s="85"/>
      <c r="G856" s="85"/>
      <c r="H856" s="113"/>
      <c r="P856" s="21" t="str">
        <f t="shared" si="1027"/>
        <v>A</v>
      </c>
      <c r="Q856" s="85">
        <f t="shared" si="1029"/>
        <v>0</v>
      </c>
      <c r="R856" s="85">
        <f t="shared" si="1017"/>
        <v>0</v>
      </c>
      <c r="S856" s="85">
        <f t="shared" si="1018"/>
        <v>0</v>
      </c>
      <c r="T856" s="85">
        <f t="shared" si="1019"/>
        <v>0</v>
      </c>
      <c r="U856" s="85">
        <f t="shared" si="1020"/>
        <v>0</v>
      </c>
      <c r="V856" s="85">
        <f t="shared" si="1021"/>
        <v>0</v>
      </c>
      <c r="W856" s="33"/>
      <c r="X856" s="85">
        <f t="shared" si="1028"/>
        <v>0</v>
      </c>
      <c r="Y856" s="85">
        <f t="shared" si="1022"/>
        <v>0</v>
      </c>
      <c r="Z856" s="85">
        <f t="shared" si="1023"/>
        <v>0</v>
      </c>
      <c r="AA856" s="85">
        <f t="shared" si="1024"/>
        <v>0</v>
      </c>
      <c r="AB856" s="85">
        <f t="shared" si="1025"/>
        <v>0</v>
      </c>
      <c r="AC856" s="85">
        <f t="shared" si="1026"/>
        <v>0</v>
      </c>
    </row>
    <row r="857" spans="1:29" x14ac:dyDescent="0.3">
      <c r="A857" s="67"/>
      <c r="B857" s="85"/>
      <c r="C857" s="85"/>
      <c r="D857" s="85"/>
      <c r="E857" s="85"/>
      <c r="F857" s="85"/>
      <c r="G857" s="85"/>
      <c r="H857" s="113"/>
      <c r="P857" s="21" t="str">
        <f t="shared" si="1027"/>
        <v>A</v>
      </c>
      <c r="Q857" s="85">
        <f t="shared" si="1029"/>
        <v>0</v>
      </c>
      <c r="R857" s="85">
        <f t="shared" si="1017"/>
        <v>0</v>
      </c>
      <c r="S857" s="85">
        <f t="shared" si="1018"/>
        <v>0</v>
      </c>
      <c r="T857" s="85">
        <f t="shared" si="1019"/>
        <v>0</v>
      </c>
      <c r="U857" s="85">
        <f t="shared" si="1020"/>
        <v>0</v>
      </c>
      <c r="V857" s="85">
        <f t="shared" si="1021"/>
        <v>0</v>
      </c>
      <c r="W857" s="33"/>
      <c r="X857" s="85">
        <f t="shared" si="1028"/>
        <v>0</v>
      </c>
      <c r="Y857" s="85">
        <f t="shared" si="1022"/>
        <v>0</v>
      </c>
      <c r="Z857" s="85">
        <f t="shared" si="1023"/>
        <v>0</v>
      </c>
      <c r="AA857" s="85">
        <f t="shared" si="1024"/>
        <v>0</v>
      </c>
      <c r="AB857" s="85">
        <f t="shared" si="1025"/>
        <v>0</v>
      </c>
      <c r="AC857" s="85">
        <f t="shared" si="1026"/>
        <v>0</v>
      </c>
    </row>
    <row r="858" spans="1:29" x14ac:dyDescent="0.3">
      <c r="A858" s="67"/>
      <c r="B858" s="85"/>
      <c r="C858" s="85"/>
      <c r="D858" s="85"/>
      <c r="E858" s="85"/>
      <c r="F858" s="85"/>
      <c r="G858" s="85"/>
      <c r="H858" s="113"/>
      <c r="P858" s="21" t="str">
        <f t="shared" si="1027"/>
        <v>A</v>
      </c>
      <c r="Q858" s="85">
        <f t="shared" si="1029"/>
        <v>0</v>
      </c>
      <c r="R858" s="85">
        <f t="shared" si="1017"/>
        <v>0</v>
      </c>
      <c r="S858" s="85">
        <f t="shared" si="1018"/>
        <v>0</v>
      </c>
      <c r="T858" s="85">
        <f t="shared" si="1019"/>
        <v>0</v>
      </c>
      <c r="U858" s="85">
        <f t="shared" si="1020"/>
        <v>0</v>
      </c>
      <c r="V858" s="85">
        <f t="shared" si="1021"/>
        <v>0</v>
      </c>
      <c r="W858" s="33"/>
      <c r="X858" s="85">
        <f t="shared" si="1028"/>
        <v>0</v>
      </c>
      <c r="Y858" s="85">
        <f t="shared" si="1022"/>
        <v>0</v>
      </c>
      <c r="Z858" s="85">
        <f t="shared" si="1023"/>
        <v>0</v>
      </c>
      <c r="AA858" s="85">
        <f t="shared" si="1024"/>
        <v>0</v>
      </c>
      <c r="AB858" s="85">
        <f t="shared" si="1025"/>
        <v>0</v>
      </c>
      <c r="AC858" s="85">
        <f t="shared" si="1026"/>
        <v>0</v>
      </c>
    </row>
    <row r="859" spans="1:29" x14ac:dyDescent="0.3">
      <c r="A859" s="67"/>
      <c r="B859" s="85"/>
      <c r="C859" s="85"/>
      <c r="D859" s="85"/>
      <c r="E859" s="85"/>
      <c r="F859" s="85"/>
      <c r="G859" s="85"/>
      <c r="H859" s="113"/>
      <c r="P859" s="21" t="str">
        <f t="shared" si="1027"/>
        <v>A</v>
      </c>
      <c r="Q859" s="85">
        <f t="shared" si="1029"/>
        <v>0</v>
      </c>
      <c r="R859" s="85">
        <f t="shared" si="1017"/>
        <v>0</v>
      </c>
      <c r="S859" s="85">
        <f t="shared" si="1018"/>
        <v>0</v>
      </c>
      <c r="T859" s="85">
        <f t="shared" si="1019"/>
        <v>0</v>
      </c>
      <c r="U859" s="85">
        <f t="shared" si="1020"/>
        <v>0</v>
      </c>
      <c r="V859" s="85">
        <f t="shared" si="1021"/>
        <v>0</v>
      </c>
      <c r="W859" s="33"/>
      <c r="X859" s="85">
        <f t="shared" si="1028"/>
        <v>0</v>
      </c>
      <c r="Y859" s="85">
        <f t="shared" si="1022"/>
        <v>0</v>
      </c>
      <c r="Z859" s="85">
        <f t="shared" si="1023"/>
        <v>0</v>
      </c>
      <c r="AA859" s="85">
        <f t="shared" si="1024"/>
        <v>0</v>
      </c>
      <c r="AB859" s="85">
        <f t="shared" si="1025"/>
        <v>0</v>
      </c>
      <c r="AC859" s="85">
        <f t="shared" si="1026"/>
        <v>0</v>
      </c>
    </row>
    <row r="860" spans="1:29" x14ac:dyDescent="0.3">
      <c r="A860" s="67"/>
      <c r="B860" s="85"/>
      <c r="C860" s="85"/>
      <c r="D860" s="85"/>
      <c r="E860" s="85"/>
      <c r="F860" s="85"/>
      <c r="G860" s="85"/>
      <c r="H860" s="113"/>
      <c r="P860" s="21" t="str">
        <f t="shared" si="1027"/>
        <v>A</v>
      </c>
      <c r="Q860" s="85">
        <f t="shared" si="1029"/>
        <v>0</v>
      </c>
      <c r="R860" s="85">
        <f t="shared" si="1017"/>
        <v>0</v>
      </c>
      <c r="S860" s="85">
        <f t="shared" si="1018"/>
        <v>0</v>
      </c>
      <c r="T860" s="85">
        <f t="shared" si="1019"/>
        <v>0</v>
      </c>
      <c r="U860" s="85">
        <f t="shared" si="1020"/>
        <v>0</v>
      </c>
      <c r="V860" s="85">
        <f t="shared" si="1021"/>
        <v>0</v>
      </c>
      <c r="W860" s="33"/>
      <c r="X860" s="85">
        <f t="shared" si="1028"/>
        <v>0</v>
      </c>
      <c r="Y860" s="85">
        <f t="shared" si="1022"/>
        <v>0</v>
      </c>
      <c r="Z860" s="85">
        <f t="shared" si="1023"/>
        <v>0</v>
      </c>
      <c r="AA860" s="85">
        <f t="shared" si="1024"/>
        <v>0</v>
      </c>
      <c r="AB860" s="85">
        <f t="shared" si="1025"/>
        <v>0</v>
      </c>
      <c r="AC860" s="85">
        <f t="shared" si="1026"/>
        <v>0</v>
      </c>
    </row>
    <row r="861" spans="1:29" x14ac:dyDescent="0.3">
      <c r="A861" s="67"/>
      <c r="B861" s="85"/>
      <c r="C861" s="85"/>
      <c r="D861" s="85"/>
      <c r="E861" s="85"/>
      <c r="F861" s="85"/>
      <c r="G861" s="85"/>
      <c r="H861" s="113"/>
      <c r="P861" s="21" t="str">
        <f t="shared" si="1027"/>
        <v>A</v>
      </c>
      <c r="Q861" s="85">
        <f t="shared" si="1029"/>
        <v>0</v>
      </c>
      <c r="R861" s="85">
        <f t="shared" si="1017"/>
        <v>0</v>
      </c>
      <c r="S861" s="85">
        <f t="shared" si="1018"/>
        <v>0</v>
      </c>
      <c r="T861" s="85">
        <f t="shared" si="1019"/>
        <v>0</v>
      </c>
      <c r="U861" s="85">
        <f t="shared" si="1020"/>
        <v>0</v>
      </c>
      <c r="V861" s="85">
        <f t="shared" si="1021"/>
        <v>0</v>
      </c>
      <c r="W861" s="33"/>
      <c r="X861" s="85">
        <f t="shared" si="1028"/>
        <v>0</v>
      </c>
      <c r="Y861" s="85">
        <f t="shared" si="1022"/>
        <v>0</v>
      </c>
      <c r="Z861" s="85">
        <f t="shared" si="1023"/>
        <v>0</v>
      </c>
      <c r="AA861" s="85">
        <f t="shared" si="1024"/>
        <v>0</v>
      </c>
      <c r="AB861" s="85">
        <f t="shared" si="1025"/>
        <v>0</v>
      </c>
      <c r="AC861" s="85">
        <f t="shared" si="1026"/>
        <v>0</v>
      </c>
    </row>
    <row r="862" spans="1:29" x14ac:dyDescent="0.3">
      <c r="A862" s="67"/>
      <c r="B862" s="85"/>
      <c r="C862" s="85"/>
      <c r="D862" s="85"/>
      <c r="E862" s="85"/>
      <c r="F862" s="85"/>
      <c r="G862" s="85"/>
      <c r="H862" s="113"/>
      <c r="P862" s="21" t="str">
        <f t="shared" si="1027"/>
        <v>A</v>
      </c>
      <c r="Q862" s="85">
        <f t="shared" si="1029"/>
        <v>0</v>
      </c>
      <c r="R862" s="85">
        <f t="shared" si="1017"/>
        <v>0</v>
      </c>
      <c r="S862" s="85">
        <f t="shared" si="1018"/>
        <v>0</v>
      </c>
      <c r="T862" s="85">
        <f t="shared" si="1019"/>
        <v>0</v>
      </c>
      <c r="U862" s="85">
        <f t="shared" si="1020"/>
        <v>0</v>
      </c>
      <c r="V862" s="85">
        <f t="shared" si="1021"/>
        <v>0</v>
      </c>
      <c r="W862" s="33"/>
      <c r="X862" s="85">
        <f t="shared" si="1028"/>
        <v>0</v>
      </c>
      <c r="Y862" s="85">
        <f t="shared" si="1022"/>
        <v>0</v>
      </c>
      <c r="Z862" s="85">
        <f t="shared" si="1023"/>
        <v>0</v>
      </c>
      <c r="AA862" s="85">
        <f t="shared" si="1024"/>
        <v>0</v>
      </c>
      <c r="AB862" s="85">
        <f t="shared" si="1025"/>
        <v>0</v>
      </c>
      <c r="AC862" s="85">
        <f t="shared" si="1026"/>
        <v>0</v>
      </c>
    </row>
    <row r="863" spans="1:29" x14ac:dyDescent="0.3">
      <c r="A863" s="68"/>
      <c r="B863" s="86"/>
      <c r="C863" s="86"/>
      <c r="D863" s="86"/>
      <c r="E863" s="86"/>
      <c r="F863" s="86"/>
      <c r="G863" s="86"/>
      <c r="H863" s="89"/>
      <c r="I863" s="105">
        <f>X863</f>
        <v>0</v>
      </c>
      <c r="J863" s="105">
        <f>Y863</f>
        <v>0</v>
      </c>
      <c r="K863" s="105">
        <f>Z863</f>
        <v>0</v>
      </c>
      <c r="L863" s="105">
        <f>AA863</f>
        <v>0</v>
      </c>
      <c r="M863" s="105">
        <f t="shared" ref="M863" si="1030">AB863</f>
        <v>0</v>
      </c>
      <c r="N863" s="105">
        <f t="shared" ref="N863" si="1031">AC863</f>
        <v>0</v>
      </c>
      <c r="P863" s="21"/>
      <c r="Q863" s="33"/>
      <c r="R863" s="33"/>
      <c r="S863" s="33"/>
      <c r="T863" s="33"/>
      <c r="U863" s="33"/>
      <c r="V863" s="33"/>
      <c r="W863" s="33"/>
      <c r="X863" s="106">
        <f>SUM(X847:X862)</f>
        <v>0</v>
      </c>
      <c r="Y863" s="106">
        <f t="shared" ref="Y863" si="1032">SUM(Y847:Y862)</f>
        <v>0</v>
      </c>
      <c r="Z863" s="106">
        <f t="shared" ref="Z863" si="1033">SUM(Z847:Z862)</f>
        <v>0</v>
      </c>
      <c r="AA863" s="106">
        <f t="shared" ref="AA863" si="1034">SUM(AA847:AA862)</f>
        <v>0</v>
      </c>
      <c r="AB863" s="106">
        <f t="shared" ref="AB863" si="1035">SUM(AB847:AB862)</f>
        <v>0</v>
      </c>
      <c r="AC863" s="106">
        <f t="shared" ref="AC863" si="1036">SUM(AC847:AC862)</f>
        <v>0</v>
      </c>
    </row>
    <row r="864" spans="1:29" x14ac:dyDescent="0.3">
      <c r="A864" s="82"/>
      <c r="B864" s="89"/>
      <c r="C864" s="89"/>
      <c r="D864" s="89"/>
      <c r="E864" s="89"/>
      <c r="F864" s="89"/>
      <c r="G864" s="89"/>
      <c r="H864" s="89"/>
      <c r="P864" s="21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</row>
    <row r="865" spans="1:29" x14ac:dyDescent="0.3">
      <c r="A865" s="92"/>
      <c r="B865" s="92"/>
      <c r="C865" s="92"/>
      <c r="D865" s="92"/>
      <c r="E865" s="92"/>
      <c r="F865" s="92"/>
      <c r="G865" s="92"/>
      <c r="H865" s="92"/>
      <c r="P865" s="21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</row>
    <row r="866" spans="1:29" x14ac:dyDescent="0.3">
      <c r="A866" s="68"/>
      <c r="B866" s="68"/>
      <c r="C866" s="68"/>
      <c r="D866" s="68"/>
      <c r="E866" s="68"/>
      <c r="F866" s="68"/>
      <c r="G866" s="68"/>
      <c r="H866" s="82"/>
      <c r="P866" s="21"/>
      <c r="Q866" s="33"/>
      <c r="R866" s="33"/>
      <c r="S866" s="33"/>
      <c r="T866" s="33"/>
      <c r="U866" s="33"/>
      <c r="V866" s="33"/>
      <c r="W866" s="33"/>
      <c r="X866" s="106">
        <f t="shared" ref="X866:AC866" si="1037">SUM(X867:X882)</f>
        <v>0</v>
      </c>
      <c r="Y866" s="106">
        <f t="shared" si="1037"/>
        <v>0</v>
      </c>
      <c r="Z866" s="106">
        <f t="shared" si="1037"/>
        <v>0</v>
      </c>
      <c r="AA866" s="106">
        <f t="shared" si="1037"/>
        <v>0</v>
      </c>
      <c r="AB866" s="106">
        <f t="shared" si="1037"/>
        <v>0</v>
      </c>
      <c r="AC866" s="106">
        <f t="shared" si="1037"/>
        <v>0</v>
      </c>
    </row>
    <row r="867" spans="1:29" x14ac:dyDescent="0.3">
      <c r="A867" s="67"/>
      <c r="B867" s="85"/>
      <c r="C867" s="85"/>
      <c r="D867" s="85"/>
      <c r="E867" s="85"/>
      <c r="F867" s="85"/>
      <c r="G867" s="85"/>
      <c r="H867" s="113"/>
      <c r="I867" s="105">
        <f>X866</f>
        <v>0</v>
      </c>
      <c r="J867" s="105">
        <f>Y866</f>
        <v>0</v>
      </c>
      <c r="K867" s="105">
        <f t="shared" ref="K867" si="1038">Z866</f>
        <v>0</v>
      </c>
      <c r="L867" s="105">
        <f t="shared" ref="L867" si="1039">AA866</f>
        <v>0</v>
      </c>
      <c r="M867" s="105">
        <f t="shared" ref="M867" si="1040">AB866</f>
        <v>0</v>
      </c>
      <c r="N867" s="105">
        <f t="shared" ref="N867" si="1041">AC866</f>
        <v>0</v>
      </c>
      <c r="P867" s="21" t="str">
        <f>IF(A867&lt;=$B$844,"A","B")</f>
        <v>A</v>
      </c>
      <c r="Q867" s="85">
        <f t="shared" ref="Q867:Q871" si="1042">IF($P867="B",B867,0)</f>
        <v>0</v>
      </c>
      <c r="R867" s="85">
        <f t="shared" ref="R867:R882" si="1043">IF($P867="B",C867,0)</f>
        <v>0</v>
      </c>
      <c r="S867" s="85">
        <f t="shared" ref="S867:S882" si="1044">IF($P867="B",D867,0)</f>
        <v>0</v>
      </c>
      <c r="T867" s="85">
        <f t="shared" ref="T867:T882" si="1045">IF($P867="B",E867,0)</f>
        <v>0</v>
      </c>
      <c r="U867" s="85">
        <f t="shared" ref="U867:U882" si="1046">IF($P867="B",F867,0)</f>
        <v>0</v>
      </c>
      <c r="V867" s="85">
        <f t="shared" ref="V867:V882" si="1047">IF($P867="B",G867,0)</f>
        <v>0</v>
      </c>
      <c r="W867" s="33"/>
      <c r="X867" s="85">
        <f>IF($P867="A",B867,0)</f>
        <v>0</v>
      </c>
      <c r="Y867" s="85">
        <f t="shared" ref="Y867:Y882" si="1048">IF($P867="A",C867,0)</f>
        <v>0</v>
      </c>
      <c r="Z867" s="85">
        <f t="shared" ref="Z867:Z882" si="1049">IF($P867="A",D867,0)</f>
        <v>0</v>
      </c>
      <c r="AA867" s="85">
        <f t="shared" ref="AA867:AA882" si="1050">IF($P867="A",E867,0)</f>
        <v>0</v>
      </c>
      <c r="AB867" s="85">
        <f t="shared" ref="AB867:AB882" si="1051">IF($P867="A",F867,0)</f>
        <v>0</v>
      </c>
      <c r="AC867" s="85">
        <f t="shared" ref="AC867:AC882" si="1052">IF($P867="A",G867,0)</f>
        <v>0</v>
      </c>
    </row>
    <row r="868" spans="1:29" x14ac:dyDescent="0.3">
      <c r="A868" s="67"/>
      <c r="B868" s="85"/>
      <c r="C868" s="85"/>
      <c r="D868" s="85"/>
      <c r="E868" s="85"/>
      <c r="F868" s="85"/>
      <c r="G868" s="85"/>
      <c r="H868" s="113"/>
      <c r="P868" s="21" t="str">
        <f t="shared" ref="P868:P882" si="1053">IF(A868&lt;=$B$844,"A","B")</f>
        <v>A</v>
      </c>
      <c r="Q868" s="85">
        <f t="shared" si="1042"/>
        <v>0</v>
      </c>
      <c r="R868" s="85">
        <f t="shared" si="1043"/>
        <v>0</v>
      </c>
      <c r="S868" s="85">
        <f t="shared" si="1044"/>
        <v>0</v>
      </c>
      <c r="T868" s="85">
        <f t="shared" si="1045"/>
        <v>0</v>
      </c>
      <c r="U868" s="85">
        <f t="shared" si="1046"/>
        <v>0</v>
      </c>
      <c r="V868" s="85">
        <f t="shared" si="1047"/>
        <v>0</v>
      </c>
      <c r="W868" s="33"/>
      <c r="X868" s="85">
        <f t="shared" ref="X868:X882" si="1054">IF($P868="A",B868,0)</f>
        <v>0</v>
      </c>
      <c r="Y868" s="85">
        <f t="shared" si="1048"/>
        <v>0</v>
      </c>
      <c r="Z868" s="85">
        <f t="shared" si="1049"/>
        <v>0</v>
      </c>
      <c r="AA868" s="85">
        <f t="shared" si="1050"/>
        <v>0</v>
      </c>
      <c r="AB868" s="85">
        <f t="shared" si="1051"/>
        <v>0</v>
      </c>
      <c r="AC868" s="85">
        <f t="shared" si="1052"/>
        <v>0</v>
      </c>
    </row>
    <row r="869" spans="1:29" x14ac:dyDescent="0.3">
      <c r="A869" s="67"/>
      <c r="B869" s="85"/>
      <c r="C869" s="85"/>
      <c r="D869" s="85"/>
      <c r="E869" s="85"/>
      <c r="F869" s="85"/>
      <c r="G869" s="85"/>
      <c r="H869" s="113"/>
      <c r="P869" s="21" t="str">
        <f t="shared" si="1053"/>
        <v>A</v>
      </c>
      <c r="Q869" s="85">
        <f t="shared" si="1042"/>
        <v>0</v>
      </c>
      <c r="R869" s="85">
        <f t="shared" si="1043"/>
        <v>0</v>
      </c>
      <c r="S869" s="85">
        <f t="shared" si="1044"/>
        <v>0</v>
      </c>
      <c r="T869" s="85">
        <f t="shared" si="1045"/>
        <v>0</v>
      </c>
      <c r="U869" s="85">
        <f t="shared" si="1046"/>
        <v>0</v>
      </c>
      <c r="V869" s="85">
        <f t="shared" si="1047"/>
        <v>0</v>
      </c>
      <c r="W869" s="33"/>
      <c r="X869" s="85">
        <f t="shared" si="1054"/>
        <v>0</v>
      </c>
      <c r="Y869" s="85">
        <f t="shared" si="1048"/>
        <v>0</v>
      </c>
      <c r="Z869" s="85">
        <f t="shared" si="1049"/>
        <v>0</v>
      </c>
      <c r="AA869" s="85">
        <f t="shared" si="1050"/>
        <v>0</v>
      </c>
      <c r="AB869" s="85">
        <f t="shared" si="1051"/>
        <v>0</v>
      </c>
      <c r="AC869" s="85">
        <f t="shared" si="1052"/>
        <v>0</v>
      </c>
    </row>
    <row r="870" spans="1:29" x14ac:dyDescent="0.3">
      <c r="A870" s="67"/>
      <c r="B870" s="85"/>
      <c r="C870" s="85"/>
      <c r="D870" s="85"/>
      <c r="E870" s="85"/>
      <c r="F870" s="85"/>
      <c r="G870" s="85"/>
      <c r="H870" s="113"/>
      <c r="P870" s="21" t="str">
        <f t="shared" si="1053"/>
        <v>A</v>
      </c>
      <c r="Q870" s="85">
        <f t="shared" si="1042"/>
        <v>0</v>
      </c>
      <c r="R870" s="85">
        <f t="shared" si="1043"/>
        <v>0</v>
      </c>
      <c r="S870" s="85">
        <f t="shared" si="1044"/>
        <v>0</v>
      </c>
      <c r="T870" s="85">
        <f t="shared" si="1045"/>
        <v>0</v>
      </c>
      <c r="U870" s="85">
        <f t="shared" si="1046"/>
        <v>0</v>
      </c>
      <c r="V870" s="85">
        <f t="shared" si="1047"/>
        <v>0</v>
      </c>
      <c r="W870" s="33"/>
      <c r="X870" s="85">
        <f t="shared" si="1054"/>
        <v>0</v>
      </c>
      <c r="Y870" s="85">
        <f t="shared" si="1048"/>
        <v>0</v>
      </c>
      <c r="Z870" s="85">
        <f t="shared" si="1049"/>
        <v>0</v>
      </c>
      <c r="AA870" s="85">
        <f t="shared" si="1050"/>
        <v>0</v>
      </c>
      <c r="AB870" s="85">
        <f t="shared" si="1051"/>
        <v>0</v>
      </c>
      <c r="AC870" s="85">
        <f t="shared" si="1052"/>
        <v>0</v>
      </c>
    </row>
    <row r="871" spans="1:29" x14ac:dyDescent="0.3">
      <c r="A871" s="67"/>
      <c r="B871" s="85"/>
      <c r="C871" s="85"/>
      <c r="D871" s="85"/>
      <c r="E871" s="85"/>
      <c r="F871" s="85"/>
      <c r="G871" s="85"/>
      <c r="H871" s="113"/>
      <c r="P871" s="21" t="str">
        <f t="shared" si="1053"/>
        <v>A</v>
      </c>
      <c r="Q871" s="85">
        <f t="shared" si="1042"/>
        <v>0</v>
      </c>
      <c r="R871" s="85">
        <f t="shared" si="1043"/>
        <v>0</v>
      </c>
      <c r="S871" s="85">
        <f t="shared" si="1044"/>
        <v>0</v>
      </c>
      <c r="T871" s="85">
        <f t="shared" si="1045"/>
        <v>0</v>
      </c>
      <c r="U871" s="85">
        <f t="shared" si="1046"/>
        <v>0</v>
      </c>
      <c r="V871" s="85">
        <f t="shared" si="1047"/>
        <v>0</v>
      </c>
      <c r="W871" s="33"/>
      <c r="X871" s="85">
        <f t="shared" si="1054"/>
        <v>0</v>
      </c>
      <c r="Y871" s="85">
        <f t="shared" si="1048"/>
        <v>0</v>
      </c>
      <c r="Z871" s="85">
        <f t="shared" si="1049"/>
        <v>0</v>
      </c>
      <c r="AA871" s="85">
        <f t="shared" si="1050"/>
        <v>0</v>
      </c>
      <c r="AB871" s="85">
        <f t="shared" si="1051"/>
        <v>0</v>
      </c>
      <c r="AC871" s="85">
        <f t="shared" si="1052"/>
        <v>0</v>
      </c>
    </row>
    <row r="872" spans="1:29" x14ac:dyDescent="0.3">
      <c r="A872" s="67"/>
      <c r="B872" s="85"/>
      <c r="C872" s="85"/>
      <c r="D872" s="85"/>
      <c r="E872" s="85"/>
      <c r="F872" s="85"/>
      <c r="G872" s="85"/>
      <c r="H872" s="113"/>
      <c r="P872" s="21" t="str">
        <f t="shared" si="1053"/>
        <v>A</v>
      </c>
      <c r="Q872" s="85">
        <f>IF($P872="B",B872,0)</f>
        <v>0</v>
      </c>
      <c r="R872" s="85">
        <f t="shared" si="1043"/>
        <v>0</v>
      </c>
      <c r="S872" s="85">
        <f t="shared" si="1044"/>
        <v>0</v>
      </c>
      <c r="T872" s="85">
        <f t="shared" si="1045"/>
        <v>0</v>
      </c>
      <c r="U872" s="85">
        <f t="shared" si="1046"/>
        <v>0</v>
      </c>
      <c r="V872" s="85">
        <f t="shared" si="1047"/>
        <v>0</v>
      </c>
      <c r="W872" s="33"/>
      <c r="X872" s="85">
        <f t="shared" si="1054"/>
        <v>0</v>
      </c>
      <c r="Y872" s="85">
        <f t="shared" si="1048"/>
        <v>0</v>
      </c>
      <c r="Z872" s="85">
        <f t="shared" si="1049"/>
        <v>0</v>
      </c>
      <c r="AA872" s="85">
        <f t="shared" si="1050"/>
        <v>0</v>
      </c>
      <c r="AB872" s="85">
        <f t="shared" si="1051"/>
        <v>0</v>
      </c>
      <c r="AC872" s="85">
        <f t="shared" si="1052"/>
        <v>0</v>
      </c>
    </row>
    <row r="873" spans="1:29" x14ac:dyDescent="0.3">
      <c r="A873" s="67"/>
      <c r="B873" s="85"/>
      <c r="C873" s="85"/>
      <c r="D873" s="85"/>
      <c r="E873" s="85"/>
      <c r="F873" s="85"/>
      <c r="G873" s="85"/>
      <c r="H873" s="113"/>
      <c r="P873" s="21" t="str">
        <f t="shared" si="1053"/>
        <v>A</v>
      </c>
      <c r="Q873" s="85">
        <f t="shared" ref="Q873:Q882" si="1055">IF($P873="B",B873,0)</f>
        <v>0</v>
      </c>
      <c r="R873" s="85">
        <f t="shared" si="1043"/>
        <v>0</v>
      </c>
      <c r="S873" s="85">
        <f t="shared" si="1044"/>
        <v>0</v>
      </c>
      <c r="T873" s="85">
        <f t="shared" si="1045"/>
        <v>0</v>
      </c>
      <c r="U873" s="85">
        <f t="shared" si="1046"/>
        <v>0</v>
      </c>
      <c r="V873" s="85">
        <f t="shared" si="1047"/>
        <v>0</v>
      </c>
      <c r="W873" s="33"/>
      <c r="X873" s="85">
        <f t="shared" si="1054"/>
        <v>0</v>
      </c>
      <c r="Y873" s="85">
        <f t="shared" si="1048"/>
        <v>0</v>
      </c>
      <c r="Z873" s="85">
        <f t="shared" si="1049"/>
        <v>0</v>
      </c>
      <c r="AA873" s="85">
        <f t="shared" si="1050"/>
        <v>0</v>
      </c>
      <c r="AB873" s="85">
        <f t="shared" si="1051"/>
        <v>0</v>
      </c>
      <c r="AC873" s="85">
        <f t="shared" si="1052"/>
        <v>0</v>
      </c>
    </row>
    <row r="874" spans="1:29" x14ac:dyDescent="0.3">
      <c r="A874" s="67"/>
      <c r="B874" s="85"/>
      <c r="C874" s="85"/>
      <c r="D874" s="85"/>
      <c r="E874" s="85"/>
      <c r="F874" s="85"/>
      <c r="G874" s="85"/>
      <c r="H874" s="113"/>
      <c r="P874" s="21" t="str">
        <f t="shared" si="1053"/>
        <v>A</v>
      </c>
      <c r="Q874" s="85">
        <f t="shared" si="1055"/>
        <v>0</v>
      </c>
      <c r="R874" s="85">
        <f t="shared" si="1043"/>
        <v>0</v>
      </c>
      <c r="S874" s="85">
        <f t="shared" si="1044"/>
        <v>0</v>
      </c>
      <c r="T874" s="85">
        <f t="shared" si="1045"/>
        <v>0</v>
      </c>
      <c r="U874" s="85">
        <f t="shared" si="1046"/>
        <v>0</v>
      </c>
      <c r="V874" s="85">
        <f t="shared" si="1047"/>
        <v>0</v>
      </c>
      <c r="W874" s="33"/>
      <c r="X874" s="85">
        <f t="shared" si="1054"/>
        <v>0</v>
      </c>
      <c r="Y874" s="85">
        <f t="shared" si="1048"/>
        <v>0</v>
      </c>
      <c r="Z874" s="85">
        <f t="shared" si="1049"/>
        <v>0</v>
      </c>
      <c r="AA874" s="85">
        <f t="shared" si="1050"/>
        <v>0</v>
      </c>
      <c r="AB874" s="85">
        <f t="shared" si="1051"/>
        <v>0</v>
      </c>
      <c r="AC874" s="85">
        <f t="shared" si="1052"/>
        <v>0</v>
      </c>
    </row>
    <row r="875" spans="1:29" x14ac:dyDescent="0.3">
      <c r="A875" s="67"/>
      <c r="B875" s="85"/>
      <c r="C875" s="85"/>
      <c r="D875" s="85"/>
      <c r="E875" s="85"/>
      <c r="F875" s="85"/>
      <c r="G875" s="85"/>
      <c r="H875" s="113"/>
      <c r="P875" s="21" t="str">
        <f t="shared" si="1053"/>
        <v>A</v>
      </c>
      <c r="Q875" s="85">
        <f t="shared" si="1055"/>
        <v>0</v>
      </c>
      <c r="R875" s="85">
        <f t="shared" si="1043"/>
        <v>0</v>
      </c>
      <c r="S875" s="85">
        <f t="shared" si="1044"/>
        <v>0</v>
      </c>
      <c r="T875" s="85">
        <f t="shared" si="1045"/>
        <v>0</v>
      </c>
      <c r="U875" s="85">
        <f t="shared" si="1046"/>
        <v>0</v>
      </c>
      <c r="V875" s="85">
        <f t="shared" si="1047"/>
        <v>0</v>
      </c>
      <c r="W875" s="33"/>
      <c r="X875" s="85">
        <f t="shared" si="1054"/>
        <v>0</v>
      </c>
      <c r="Y875" s="85">
        <f t="shared" si="1048"/>
        <v>0</v>
      </c>
      <c r="Z875" s="85">
        <f t="shared" si="1049"/>
        <v>0</v>
      </c>
      <c r="AA875" s="85">
        <f t="shared" si="1050"/>
        <v>0</v>
      </c>
      <c r="AB875" s="85">
        <f t="shared" si="1051"/>
        <v>0</v>
      </c>
      <c r="AC875" s="85">
        <f t="shared" si="1052"/>
        <v>0</v>
      </c>
    </row>
    <row r="876" spans="1:29" x14ac:dyDescent="0.3">
      <c r="A876" s="67"/>
      <c r="B876" s="85"/>
      <c r="C876" s="85"/>
      <c r="D876" s="85"/>
      <c r="E876" s="85"/>
      <c r="F876" s="85"/>
      <c r="G876" s="85"/>
      <c r="H876" s="113"/>
      <c r="P876" s="21" t="str">
        <f t="shared" si="1053"/>
        <v>A</v>
      </c>
      <c r="Q876" s="85">
        <f t="shared" si="1055"/>
        <v>0</v>
      </c>
      <c r="R876" s="85">
        <f t="shared" si="1043"/>
        <v>0</v>
      </c>
      <c r="S876" s="85">
        <f t="shared" si="1044"/>
        <v>0</v>
      </c>
      <c r="T876" s="85">
        <f t="shared" si="1045"/>
        <v>0</v>
      </c>
      <c r="U876" s="85">
        <f t="shared" si="1046"/>
        <v>0</v>
      </c>
      <c r="V876" s="85">
        <f t="shared" si="1047"/>
        <v>0</v>
      </c>
      <c r="W876" s="33"/>
      <c r="X876" s="85">
        <f t="shared" si="1054"/>
        <v>0</v>
      </c>
      <c r="Y876" s="85">
        <f t="shared" si="1048"/>
        <v>0</v>
      </c>
      <c r="Z876" s="85">
        <f t="shared" si="1049"/>
        <v>0</v>
      </c>
      <c r="AA876" s="85">
        <f t="shared" si="1050"/>
        <v>0</v>
      </c>
      <c r="AB876" s="85">
        <f t="shared" si="1051"/>
        <v>0</v>
      </c>
      <c r="AC876" s="85">
        <f t="shared" si="1052"/>
        <v>0</v>
      </c>
    </row>
    <row r="877" spans="1:29" x14ac:dyDescent="0.3">
      <c r="A877" s="67"/>
      <c r="B877" s="85"/>
      <c r="C877" s="85"/>
      <c r="D877" s="85"/>
      <c r="E877" s="85"/>
      <c r="F877" s="85"/>
      <c r="G877" s="85"/>
      <c r="H877" s="113"/>
      <c r="P877" s="21" t="str">
        <f t="shared" si="1053"/>
        <v>A</v>
      </c>
      <c r="Q877" s="85">
        <f t="shared" si="1055"/>
        <v>0</v>
      </c>
      <c r="R877" s="85">
        <f t="shared" si="1043"/>
        <v>0</v>
      </c>
      <c r="S877" s="85">
        <f t="shared" si="1044"/>
        <v>0</v>
      </c>
      <c r="T877" s="85">
        <f t="shared" si="1045"/>
        <v>0</v>
      </c>
      <c r="U877" s="85">
        <f t="shared" si="1046"/>
        <v>0</v>
      </c>
      <c r="V877" s="85">
        <f t="shared" si="1047"/>
        <v>0</v>
      </c>
      <c r="W877" s="33"/>
      <c r="X877" s="85">
        <f t="shared" si="1054"/>
        <v>0</v>
      </c>
      <c r="Y877" s="85">
        <f t="shared" si="1048"/>
        <v>0</v>
      </c>
      <c r="Z877" s="85">
        <f t="shared" si="1049"/>
        <v>0</v>
      </c>
      <c r="AA877" s="85">
        <f t="shared" si="1050"/>
        <v>0</v>
      </c>
      <c r="AB877" s="85">
        <f t="shared" si="1051"/>
        <v>0</v>
      </c>
      <c r="AC877" s="85">
        <f t="shared" si="1052"/>
        <v>0</v>
      </c>
    </row>
    <row r="878" spans="1:29" x14ac:dyDescent="0.3">
      <c r="A878" s="67"/>
      <c r="B878" s="85"/>
      <c r="C878" s="85"/>
      <c r="D878" s="85"/>
      <c r="E878" s="85"/>
      <c r="F878" s="85"/>
      <c r="G878" s="85"/>
      <c r="H878" s="113"/>
      <c r="P878" s="21" t="str">
        <f t="shared" si="1053"/>
        <v>A</v>
      </c>
      <c r="Q878" s="85">
        <f t="shared" si="1055"/>
        <v>0</v>
      </c>
      <c r="R878" s="85">
        <f t="shared" si="1043"/>
        <v>0</v>
      </c>
      <c r="S878" s="85">
        <f t="shared" si="1044"/>
        <v>0</v>
      </c>
      <c r="T878" s="85">
        <f t="shared" si="1045"/>
        <v>0</v>
      </c>
      <c r="U878" s="85">
        <f t="shared" si="1046"/>
        <v>0</v>
      </c>
      <c r="V878" s="85">
        <f t="shared" si="1047"/>
        <v>0</v>
      </c>
      <c r="W878" s="33"/>
      <c r="X878" s="85">
        <f t="shared" si="1054"/>
        <v>0</v>
      </c>
      <c r="Y878" s="85">
        <f t="shared" si="1048"/>
        <v>0</v>
      </c>
      <c r="Z878" s="85">
        <f t="shared" si="1049"/>
        <v>0</v>
      </c>
      <c r="AA878" s="85">
        <f t="shared" si="1050"/>
        <v>0</v>
      </c>
      <c r="AB878" s="85">
        <f t="shared" si="1051"/>
        <v>0</v>
      </c>
      <c r="AC878" s="85">
        <f t="shared" si="1052"/>
        <v>0</v>
      </c>
    </row>
    <row r="879" spans="1:29" x14ac:dyDescent="0.3">
      <c r="A879" s="67"/>
      <c r="B879" s="85"/>
      <c r="C879" s="85"/>
      <c r="D879" s="85"/>
      <c r="E879" s="85"/>
      <c r="F879" s="85"/>
      <c r="G879" s="85"/>
      <c r="H879" s="113"/>
      <c r="P879" s="21" t="str">
        <f t="shared" si="1053"/>
        <v>A</v>
      </c>
      <c r="Q879" s="85">
        <f t="shared" si="1055"/>
        <v>0</v>
      </c>
      <c r="R879" s="85">
        <f t="shared" si="1043"/>
        <v>0</v>
      </c>
      <c r="S879" s="85">
        <f t="shared" si="1044"/>
        <v>0</v>
      </c>
      <c r="T879" s="85">
        <f t="shared" si="1045"/>
        <v>0</v>
      </c>
      <c r="U879" s="85">
        <f t="shared" si="1046"/>
        <v>0</v>
      </c>
      <c r="V879" s="85">
        <f t="shared" si="1047"/>
        <v>0</v>
      </c>
      <c r="W879" s="33"/>
      <c r="X879" s="85">
        <f t="shared" si="1054"/>
        <v>0</v>
      </c>
      <c r="Y879" s="85">
        <f t="shared" si="1048"/>
        <v>0</v>
      </c>
      <c r="Z879" s="85">
        <f t="shared" si="1049"/>
        <v>0</v>
      </c>
      <c r="AA879" s="85">
        <f t="shared" si="1050"/>
        <v>0</v>
      </c>
      <c r="AB879" s="85">
        <f t="shared" si="1051"/>
        <v>0</v>
      </c>
      <c r="AC879" s="85">
        <f t="shared" si="1052"/>
        <v>0</v>
      </c>
    </row>
    <row r="880" spans="1:29" x14ac:dyDescent="0.3">
      <c r="A880" s="67"/>
      <c r="B880" s="85"/>
      <c r="C880" s="85"/>
      <c r="D880" s="85"/>
      <c r="E880" s="85"/>
      <c r="F880" s="85"/>
      <c r="G880" s="85"/>
      <c r="H880" s="113"/>
      <c r="P880" s="21" t="str">
        <f t="shared" si="1053"/>
        <v>A</v>
      </c>
      <c r="Q880" s="85">
        <f t="shared" si="1055"/>
        <v>0</v>
      </c>
      <c r="R880" s="85">
        <f t="shared" si="1043"/>
        <v>0</v>
      </c>
      <c r="S880" s="85">
        <f t="shared" si="1044"/>
        <v>0</v>
      </c>
      <c r="T880" s="85">
        <f t="shared" si="1045"/>
        <v>0</v>
      </c>
      <c r="U880" s="85">
        <f t="shared" si="1046"/>
        <v>0</v>
      </c>
      <c r="V880" s="85">
        <f t="shared" si="1047"/>
        <v>0</v>
      </c>
      <c r="W880" s="33"/>
      <c r="X880" s="85">
        <f t="shared" si="1054"/>
        <v>0</v>
      </c>
      <c r="Y880" s="85">
        <f t="shared" si="1048"/>
        <v>0</v>
      </c>
      <c r="Z880" s="85">
        <f t="shared" si="1049"/>
        <v>0</v>
      </c>
      <c r="AA880" s="85">
        <f t="shared" si="1050"/>
        <v>0</v>
      </c>
      <c r="AB880" s="85">
        <f t="shared" si="1051"/>
        <v>0</v>
      </c>
      <c r="AC880" s="85">
        <f t="shared" si="1052"/>
        <v>0</v>
      </c>
    </row>
    <row r="881" spans="1:29" x14ac:dyDescent="0.3">
      <c r="A881" s="67"/>
      <c r="B881" s="85"/>
      <c r="C881" s="85"/>
      <c r="D881" s="85"/>
      <c r="E881" s="85"/>
      <c r="F881" s="85"/>
      <c r="G881" s="85"/>
      <c r="H881" s="113"/>
      <c r="P881" s="21" t="str">
        <f t="shared" si="1053"/>
        <v>A</v>
      </c>
      <c r="Q881" s="85">
        <f t="shared" si="1055"/>
        <v>0</v>
      </c>
      <c r="R881" s="85">
        <f t="shared" si="1043"/>
        <v>0</v>
      </c>
      <c r="S881" s="85">
        <f t="shared" si="1044"/>
        <v>0</v>
      </c>
      <c r="T881" s="85">
        <f t="shared" si="1045"/>
        <v>0</v>
      </c>
      <c r="U881" s="85">
        <f t="shared" si="1046"/>
        <v>0</v>
      </c>
      <c r="V881" s="85">
        <f t="shared" si="1047"/>
        <v>0</v>
      </c>
      <c r="W881" s="33"/>
      <c r="X881" s="85">
        <f t="shared" si="1054"/>
        <v>0</v>
      </c>
      <c r="Y881" s="85">
        <f t="shared" si="1048"/>
        <v>0</v>
      </c>
      <c r="Z881" s="85">
        <f t="shared" si="1049"/>
        <v>0</v>
      </c>
      <c r="AA881" s="85">
        <f t="shared" si="1050"/>
        <v>0</v>
      </c>
      <c r="AB881" s="85">
        <f t="shared" si="1051"/>
        <v>0</v>
      </c>
      <c r="AC881" s="85">
        <f t="shared" si="1052"/>
        <v>0</v>
      </c>
    </row>
    <row r="882" spans="1:29" x14ac:dyDescent="0.3">
      <c r="A882" s="67"/>
      <c r="B882" s="85"/>
      <c r="C882" s="85"/>
      <c r="D882" s="85"/>
      <c r="E882" s="85"/>
      <c r="F882" s="85"/>
      <c r="G882" s="85"/>
      <c r="H882" s="113"/>
      <c r="P882" s="21" t="str">
        <f t="shared" si="1053"/>
        <v>A</v>
      </c>
      <c r="Q882" s="85">
        <f t="shared" si="1055"/>
        <v>0</v>
      </c>
      <c r="R882" s="85">
        <f t="shared" si="1043"/>
        <v>0</v>
      </c>
      <c r="S882" s="85">
        <f t="shared" si="1044"/>
        <v>0</v>
      </c>
      <c r="T882" s="85">
        <f t="shared" si="1045"/>
        <v>0</v>
      </c>
      <c r="U882" s="85">
        <f t="shared" si="1046"/>
        <v>0</v>
      </c>
      <c r="V882" s="85">
        <f t="shared" si="1047"/>
        <v>0</v>
      </c>
      <c r="W882" s="33"/>
      <c r="X882" s="85">
        <f t="shared" si="1054"/>
        <v>0</v>
      </c>
      <c r="Y882" s="85">
        <f t="shared" si="1048"/>
        <v>0</v>
      </c>
      <c r="Z882" s="85">
        <f t="shared" si="1049"/>
        <v>0</v>
      </c>
      <c r="AA882" s="85">
        <f t="shared" si="1050"/>
        <v>0</v>
      </c>
      <c r="AB882" s="85">
        <f t="shared" si="1051"/>
        <v>0</v>
      </c>
      <c r="AC882" s="85">
        <f t="shared" si="1052"/>
        <v>0</v>
      </c>
    </row>
    <row r="883" spans="1:29" x14ac:dyDescent="0.3">
      <c r="A883" s="68"/>
      <c r="B883" s="87"/>
      <c r="C883" s="87"/>
      <c r="D883" s="87"/>
      <c r="E883" s="87"/>
      <c r="F883" s="87"/>
      <c r="G883" s="87"/>
      <c r="H883" s="114"/>
      <c r="I883" s="105">
        <f>Q883</f>
        <v>0</v>
      </c>
      <c r="J883" s="105">
        <f>R883</f>
        <v>0</v>
      </c>
      <c r="K883" s="105">
        <f t="shared" ref="K883" si="1056">S883</f>
        <v>0</v>
      </c>
      <c r="L883" s="105">
        <f t="shared" ref="L883" si="1057">T883</f>
        <v>0</v>
      </c>
      <c r="M883" s="105">
        <f t="shared" ref="M883" si="1058">U883</f>
        <v>0</v>
      </c>
      <c r="N883" s="105">
        <f t="shared" ref="N883" si="1059">V883</f>
        <v>0</v>
      </c>
      <c r="P883" s="21"/>
      <c r="Q883" s="106">
        <f t="shared" ref="Q883:V883" si="1060">+SUM(Q867:Q882)</f>
        <v>0</v>
      </c>
      <c r="R883" s="106">
        <f t="shared" si="1060"/>
        <v>0</v>
      </c>
      <c r="S883" s="106">
        <f t="shared" si="1060"/>
        <v>0</v>
      </c>
      <c r="T883" s="106">
        <f t="shared" si="1060"/>
        <v>0</v>
      </c>
      <c r="U883" s="106">
        <f t="shared" si="1060"/>
        <v>0</v>
      </c>
      <c r="V883" s="106">
        <f t="shared" si="1060"/>
        <v>0</v>
      </c>
      <c r="W883" s="33"/>
      <c r="X883" s="33"/>
      <c r="Y883" s="33"/>
      <c r="Z883" s="33"/>
      <c r="AA883" s="33"/>
      <c r="AB883" s="33"/>
      <c r="AC883" s="33"/>
    </row>
    <row r="885" spans="1:29" x14ac:dyDescent="0.3">
      <c r="A885" s="69"/>
      <c r="B885" s="69"/>
      <c r="C885" s="69"/>
      <c r="D885" s="97"/>
      <c r="E885" s="97"/>
      <c r="F885" s="69"/>
      <c r="G885" s="69"/>
      <c r="H885" s="82"/>
    </row>
    <row r="886" spans="1:29" x14ac:dyDescent="0.3">
      <c r="A886" s="94"/>
      <c r="B886" s="83"/>
      <c r="C886" s="95"/>
      <c r="D886" s="95"/>
      <c r="E886" s="33"/>
      <c r="F886" s="98"/>
      <c r="G886" s="96"/>
      <c r="H886" s="112"/>
    </row>
    <row r="887" spans="1:29" x14ac:dyDescent="0.3">
      <c r="A887" s="91"/>
      <c r="B887" s="92"/>
      <c r="C887" s="92"/>
      <c r="D887" s="92"/>
      <c r="E887" s="92"/>
      <c r="F887" s="92"/>
      <c r="G887" s="92"/>
      <c r="H887" s="92"/>
    </row>
    <row r="888" spans="1:29" x14ac:dyDescent="0.3">
      <c r="A888" s="68"/>
      <c r="B888" s="68"/>
      <c r="C888" s="68"/>
      <c r="D888" s="68"/>
      <c r="E888" s="68"/>
      <c r="F888" s="68"/>
      <c r="G888" s="68"/>
      <c r="H888" s="82"/>
      <c r="P888" s="21"/>
      <c r="Q888" s="106">
        <f>+SUM(Q889:Q904)</f>
        <v>0</v>
      </c>
      <c r="R888" s="106">
        <f t="shared" ref="R888" si="1061">+SUM(R889:R904)</f>
        <v>0</v>
      </c>
      <c r="S888" s="106">
        <f t="shared" ref="S888" si="1062">+SUM(S889:S904)</f>
        <v>0</v>
      </c>
      <c r="T888" s="106">
        <f t="shared" ref="T888" si="1063">+SUM(T889:T904)</f>
        <v>0</v>
      </c>
      <c r="U888" s="106">
        <f t="shared" ref="U888" si="1064">+SUM(U889:U904)</f>
        <v>0</v>
      </c>
      <c r="V888" s="106">
        <f t="shared" ref="V888" si="1065">+SUM(V889:V904)</f>
        <v>0</v>
      </c>
      <c r="W888" s="33"/>
      <c r="X888" s="33"/>
      <c r="Y888" s="33"/>
      <c r="Z888" s="33"/>
      <c r="AA888" s="33"/>
      <c r="AB888" s="33"/>
      <c r="AC888" s="33"/>
    </row>
    <row r="889" spans="1:29" x14ac:dyDescent="0.3">
      <c r="A889" s="67"/>
      <c r="B889" s="85"/>
      <c r="C889" s="85"/>
      <c r="D889" s="85"/>
      <c r="E889" s="85"/>
      <c r="F889" s="85"/>
      <c r="G889" s="85"/>
      <c r="H889" s="113"/>
      <c r="I889" s="105">
        <f t="shared" ref="I889:N889" si="1066">Q888</f>
        <v>0</v>
      </c>
      <c r="J889" s="105">
        <f t="shared" si="1066"/>
        <v>0</v>
      </c>
      <c r="K889" s="105">
        <f t="shared" si="1066"/>
        <v>0</v>
      </c>
      <c r="L889" s="105">
        <f t="shared" si="1066"/>
        <v>0</v>
      </c>
      <c r="M889" s="105">
        <f t="shared" si="1066"/>
        <v>0</v>
      </c>
      <c r="N889" s="105">
        <f t="shared" si="1066"/>
        <v>0</v>
      </c>
      <c r="P889" s="21" t="str">
        <f>IF(A889&gt;=$B$886,"A","B")</f>
        <v>A</v>
      </c>
      <c r="Q889" s="85">
        <f t="shared" ref="Q889:Q893" si="1067">IF($P889="B",B889,0)</f>
        <v>0</v>
      </c>
      <c r="R889" s="85">
        <f t="shared" ref="R889:R904" si="1068">IF($P889="B",C889,0)</f>
        <v>0</v>
      </c>
      <c r="S889" s="85">
        <f t="shared" ref="S889:S904" si="1069">IF($P889="B",D889,0)</f>
        <v>0</v>
      </c>
      <c r="T889" s="85">
        <f t="shared" ref="T889:T904" si="1070">IF($P889="B",E889,0)</f>
        <v>0</v>
      </c>
      <c r="U889" s="85">
        <f t="shared" ref="U889:U904" si="1071">IF($P889="B",F889,0)</f>
        <v>0</v>
      </c>
      <c r="V889" s="85">
        <f t="shared" ref="V889:V904" si="1072">IF($P889="B",G889,0)</f>
        <v>0</v>
      </c>
      <c r="W889" s="33"/>
      <c r="X889" s="85">
        <f>IF($P889="A",B889,0)</f>
        <v>0</v>
      </c>
      <c r="Y889" s="85">
        <f t="shared" ref="Y889:Y904" si="1073">IF($P889="A",C889,0)</f>
        <v>0</v>
      </c>
      <c r="Z889" s="85">
        <f t="shared" ref="Z889:Z904" si="1074">IF($P889="A",D889,0)</f>
        <v>0</v>
      </c>
      <c r="AA889" s="85">
        <f t="shared" ref="AA889:AA904" si="1075">IF($P889="A",E889,0)</f>
        <v>0</v>
      </c>
      <c r="AB889" s="85">
        <f t="shared" ref="AB889:AB904" si="1076">IF($P889="A",F889,0)</f>
        <v>0</v>
      </c>
      <c r="AC889" s="85">
        <f t="shared" ref="AC889:AC904" si="1077">IF($P889="A",G889,0)</f>
        <v>0</v>
      </c>
    </row>
    <row r="890" spans="1:29" x14ac:dyDescent="0.3">
      <c r="A890" s="67"/>
      <c r="B890" s="85"/>
      <c r="C890" s="85"/>
      <c r="D890" s="85"/>
      <c r="E890" s="85"/>
      <c r="F890" s="85"/>
      <c r="G890" s="85"/>
      <c r="H890" s="113"/>
      <c r="P890" s="21" t="str">
        <f t="shared" ref="P890:P904" si="1078">IF(A890&gt;=$B$886,"A","B")</f>
        <v>A</v>
      </c>
      <c r="Q890" s="85">
        <f t="shared" si="1067"/>
        <v>0</v>
      </c>
      <c r="R890" s="85">
        <f t="shared" si="1068"/>
        <v>0</v>
      </c>
      <c r="S890" s="85">
        <f t="shared" si="1069"/>
        <v>0</v>
      </c>
      <c r="T890" s="85">
        <f t="shared" si="1070"/>
        <v>0</v>
      </c>
      <c r="U890" s="85">
        <f t="shared" si="1071"/>
        <v>0</v>
      </c>
      <c r="V890" s="85">
        <f t="shared" si="1072"/>
        <v>0</v>
      </c>
      <c r="W890" s="33"/>
      <c r="X890" s="85">
        <f t="shared" ref="X890:X904" si="1079">IF($P890="A",B890,0)</f>
        <v>0</v>
      </c>
      <c r="Y890" s="85">
        <f t="shared" si="1073"/>
        <v>0</v>
      </c>
      <c r="Z890" s="85">
        <f t="shared" si="1074"/>
        <v>0</v>
      </c>
      <c r="AA890" s="85">
        <f t="shared" si="1075"/>
        <v>0</v>
      </c>
      <c r="AB890" s="85">
        <f t="shared" si="1076"/>
        <v>0</v>
      </c>
      <c r="AC890" s="85">
        <f t="shared" si="1077"/>
        <v>0</v>
      </c>
    </row>
    <row r="891" spans="1:29" x14ac:dyDescent="0.3">
      <c r="A891" s="67"/>
      <c r="B891" s="85"/>
      <c r="C891" s="85"/>
      <c r="D891" s="85"/>
      <c r="E891" s="85"/>
      <c r="F891" s="85"/>
      <c r="G891" s="85"/>
      <c r="H891" s="113"/>
      <c r="P891" s="21" t="str">
        <f t="shared" si="1078"/>
        <v>A</v>
      </c>
      <c r="Q891" s="85">
        <f t="shared" si="1067"/>
        <v>0</v>
      </c>
      <c r="R891" s="85">
        <f t="shared" si="1068"/>
        <v>0</v>
      </c>
      <c r="S891" s="85">
        <f t="shared" si="1069"/>
        <v>0</v>
      </c>
      <c r="T891" s="85">
        <f t="shared" si="1070"/>
        <v>0</v>
      </c>
      <c r="U891" s="85">
        <f t="shared" si="1071"/>
        <v>0</v>
      </c>
      <c r="V891" s="85">
        <f t="shared" si="1072"/>
        <v>0</v>
      </c>
      <c r="W891" s="33"/>
      <c r="X891" s="85">
        <f t="shared" si="1079"/>
        <v>0</v>
      </c>
      <c r="Y891" s="85">
        <f t="shared" si="1073"/>
        <v>0</v>
      </c>
      <c r="Z891" s="85">
        <f t="shared" si="1074"/>
        <v>0</v>
      </c>
      <c r="AA891" s="85">
        <f t="shared" si="1075"/>
        <v>0</v>
      </c>
      <c r="AB891" s="85">
        <f t="shared" si="1076"/>
        <v>0</v>
      </c>
      <c r="AC891" s="85">
        <f t="shared" si="1077"/>
        <v>0</v>
      </c>
    </row>
    <row r="892" spans="1:29" x14ac:dyDescent="0.3">
      <c r="A892" s="67"/>
      <c r="B892" s="85"/>
      <c r="C892" s="85"/>
      <c r="D892" s="85"/>
      <c r="E892" s="85"/>
      <c r="F892" s="85"/>
      <c r="G892" s="85"/>
      <c r="H892" s="113"/>
      <c r="P892" s="21" t="str">
        <f t="shared" si="1078"/>
        <v>A</v>
      </c>
      <c r="Q892" s="85">
        <f t="shared" si="1067"/>
        <v>0</v>
      </c>
      <c r="R892" s="85">
        <f t="shared" si="1068"/>
        <v>0</v>
      </c>
      <c r="S892" s="85">
        <f t="shared" si="1069"/>
        <v>0</v>
      </c>
      <c r="T892" s="85">
        <f t="shared" si="1070"/>
        <v>0</v>
      </c>
      <c r="U892" s="85">
        <f t="shared" si="1071"/>
        <v>0</v>
      </c>
      <c r="V892" s="85">
        <f t="shared" si="1072"/>
        <v>0</v>
      </c>
      <c r="W892" s="33"/>
      <c r="X892" s="85">
        <f t="shared" si="1079"/>
        <v>0</v>
      </c>
      <c r="Y892" s="85">
        <f t="shared" si="1073"/>
        <v>0</v>
      </c>
      <c r="Z892" s="85">
        <f t="shared" si="1074"/>
        <v>0</v>
      </c>
      <c r="AA892" s="85">
        <f t="shared" si="1075"/>
        <v>0</v>
      </c>
      <c r="AB892" s="85">
        <f t="shared" si="1076"/>
        <v>0</v>
      </c>
      <c r="AC892" s="85">
        <f t="shared" si="1077"/>
        <v>0</v>
      </c>
    </row>
    <row r="893" spans="1:29" x14ac:dyDescent="0.3">
      <c r="A893" s="67"/>
      <c r="B893" s="85"/>
      <c r="C893" s="85"/>
      <c r="D893" s="85"/>
      <c r="E893" s="85"/>
      <c r="F893" s="85"/>
      <c r="G893" s="85"/>
      <c r="H893" s="113"/>
      <c r="P893" s="21" t="str">
        <f t="shared" si="1078"/>
        <v>A</v>
      </c>
      <c r="Q893" s="85">
        <f t="shared" si="1067"/>
        <v>0</v>
      </c>
      <c r="R893" s="85">
        <f t="shared" si="1068"/>
        <v>0</v>
      </c>
      <c r="S893" s="85">
        <f t="shared" si="1069"/>
        <v>0</v>
      </c>
      <c r="T893" s="85">
        <f t="shared" si="1070"/>
        <v>0</v>
      </c>
      <c r="U893" s="85">
        <f t="shared" si="1071"/>
        <v>0</v>
      </c>
      <c r="V893" s="85">
        <f t="shared" si="1072"/>
        <v>0</v>
      </c>
      <c r="W893" s="33"/>
      <c r="X893" s="85">
        <f t="shared" si="1079"/>
        <v>0</v>
      </c>
      <c r="Y893" s="85">
        <f t="shared" si="1073"/>
        <v>0</v>
      </c>
      <c r="Z893" s="85">
        <f t="shared" si="1074"/>
        <v>0</v>
      </c>
      <c r="AA893" s="85">
        <f t="shared" si="1075"/>
        <v>0</v>
      </c>
      <c r="AB893" s="85">
        <f t="shared" si="1076"/>
        <v>0</v>
      </c>
      <c r="AC893" s="85">
        <f t="shared" si="1077"/>
        <v>0</v>
      </c>
    </row>
    <row r="894" spans="1:29" x14ac:dyDescent="0.3">
      <c r="A894" s="67"/>
      <c r="B894" s="85"/>
      <c r="C894" s="85"/>
      <c r="D894" s="85"/>
      <c r="E894" s="85"/>
      <c r="F894" s="85"/>
      <c r="G894" s="85"/>
      <c r="H894" s="113"/>
      <c r="P894" s="21" t="str">
        <f t="shared" si="1078"/>
        <v>A</v>
      </c>
      <c r="Q894" s="85">
        <f>IF($P894="B",B894,0)</f>
        <v>0</v>
      </c>
      <c r="R894" s="85">
        <f t="shared" si="1068"/>
        <v>0</v>
      </c>
      <c r="S894" s="85">
        <f t="shared" si="1069"/>
        <v>0</v>
      </c>
      <c r="T894" s="85">
        <f t="shared" si="1070"/>
        <v>0</v>
      </c>
      <c r="U894" s="85">
        <f t="shared" si="1071"/>
        <v>0</v>
      </c>
      <c r="V894" s="85">
        <f t="shared" si="1072"/>
        <v>0</v>
      </c>
      <c r="W894" s="33"/>
      <c r="X894" s="85">
        <f t="shared" si="1079"/>
        <v>0</v>
      </c>
      <c r="Y894" s="85">
        <f t="shared" si="1073"/>
        <v>0</v>
      </c>
      <c r="Z894" s="85">
        <f t="shared" si="1074"/>
        <v>0</v>
      </c>
      <c r="AA894" s="85">
        <f t="shared" si="1075"/>
        <v>0</v>
      </c>
      <c r="AB894" s="85">
        <f t="shared" si="1076"/>
        <v>0</v>
      </c>
      <c r="AC894" s="85">
        <f t="shared" si="1077"/>
        <v>0</v>
      </c>
    </row>
    <row r="895" spans="1:29" x14ac:dyDescent="0.3">
      <c r="A895" s="67"/>
      <c r="B895" s="85"/>
      <c r="C895" s="85"/>
      <c r="D895" s="85"/>
      <c r="E895" s="85"/>
      <c r="F895" s="85"/>
      <c r="G895" s="85"/>
      <c r="H895" s="113"/>
      <c r="P895" s="21" t="str">
        <f t="shared" si="1078"/>
        <v>A</v>
      </c>
      <c r="Q895" s="85">
        <f t="shared" ref="Q895:Q904" si="1080">IF($P895="B",B895,0)</f>
        <v>0</v>
      </c>
      <c r="R895" s="85">
        <f t="shared" si="1068"/>
        <v>0</v>
      </c>
      <c r="S895" s="85">
        <f t="shared" si="1069"/>
        <v>0</v>
      </c>
      <c r="T895" s="85">
        <f t="shared" si="1070"/>
        <v>0</v>
      </c>
      <c r="U895" s="85">
        <f t="shared" si="1071"/>
        <v>0</v>
      </c>
      <c r="V895" s="85">
        <f t="shared" si="1072"/>
        <v>0</v>
      </c>
      <c r="W895" s="33"/>
      <c r="X895" s="85">
        <f t="shared" si="1079"/>
        <v>0</v>
      </c>
      <c r="Y895" s="85">
        <f t="shared" si="1073"/>
        <v>0</v>
      </c>
      <c r="Z895" s="85">
        <f t="shared" si="1074"/>
        <v>0</v>
      </c>
      <c r="AA895" s="85">
        <f t="shared" si="1075"/>
        <v>0</v>
      </c>
      <c r="AB895" s="85">
        <f t="shared" si="1076"/>
        <v>0</v>
      </c>
      <c r="AC895" s="85">
        <f t="shared" si="1077"/>
        <v>0</v>
      </c>
    </row>
    <row r="896" spans="1:29" x14ac:dyDescent="0.3">
      <c r="A896" s="67"/>
      <c r="B896" s="85"/>
      <c r="C896" s="85"/>
      <c r="D896" s="85"/>
      <c r="E896" s="85"/>
      <c r="F896" s="85"/>
      <c r="G896" s="85"/>
      <c r="H896" s="113"/>
      <c r="P896" s="21" t="str">
        <f t="shared" si="1078"/>
        <v>A</v>
      </c>
      <c r="Q896" s="85">
        <f t="shared" si="1080"/>
        <v>0</v>
      </c>
      <c r="R896" s="85">
        <f t="shared" si="1068"/>
        <v>0</v>
      </c>
      <c r="S896" s="85">
        <f t="shared" si="1069"/>
        <v>0</v>
      </c>
      <c r="T896" s="85">
        <f t="shared" si="1070"/>
        <v>0</v>
      </c>
      <c r="U896" s="85">
        <f t="shared" si="1071"/>
        <v>0</v>
      </c>
      <c r="V896" s="85">
        <f t="shared" si="1072"/>
        <v>0</v>
      </c>
      <c r="W896" s="33"/>
      <c r="X896" s="85">
        <f t="shared" si="1079"/>
        <v>0</v>
      </c>
      <c r="Y896" s="85">
        <f t="shared" si="1073"/>
        <v>0</v>
      </c>
      <c r="Z896" s="85">
        <f t="shared" si="1074"/>
        <v>0</v>
      </c>
      <c r="AA896" s="85">
        <f t="shared" si="1075"/>
        <v>0</v>
      </c>
      <c r="AB896" s="85">
        <f t="shared" si="1076"/>
        <v>0</v>
      </c>
      <c r="AC896" s="85">
        <f t="shared" si="1077"/>
        <v>0</v>
      </c>
    </row>
    <row r="897" spans="1:29" x14ac:dyDescent="0.3">
      <c r="A897" s="67"/>
      <c r="B897" s="85"/>
      <c r="C897" s="85"/>
      <c r="D897" s="85"/>
      <c r="E897" s="85"/>
      <c r="F897" s="85"/>
      <c r="G897" s="85"/>
      <c r="H897" s="113"/>
      <c r="P897" s="21" t="str">
        <f t="shared" si="1078"/>
        <v>A</v>
      </c>
      <c r="Q897" s="85">
        <f t="shared" si="1080"/>
        <v>0</v>
      </c>
      <c r="R897" s="85">
        <f t="shared" si="1068"/>
        <v>0</v>
      </c>
      <c r="S897" s="85">
        <f t="shared" si="1069"/>
        <v>0</v>
      </c>
      <c r="T897" s="85">
        <f t="shared" si="1070"/>
        <v>0</v>
      </c>
      <c r="U897" s="85">
        <f t="shared" si="1071"/>
        <v>0</v>
      </c>
      <c r="V897" s="85">
        <f t="shared" si="1072"/>
        <v>0</v>
      </c>
      <c r="W897" s="33"/>
      <c r="X897" s="85">
        <f t="shared" si="1079"/>
        <v>0</v>
      </c>
      <c r="Y897" s="85">
        <f t="shared" si="1073"/>
        <v>0</v>
      </c>
      <c r="Z897" s="85">
        <f t="shared" si="1074"/>
        <v>0</v>
      </c>
      <c r="AA897" s="85">
        <f t="shared" si="1075"/>
        <v>0</v>
      </c>
      <c r="AB897" s="85">
        <f t="shared" si="1076"/>
        <v>0</v>
      </c>
      <c r="AC897" s="85">
        <f t="shared" si="1077"/>
        <v>0</v>
      </c>
    </row>
    <row r="898" spans="1:29" x14ac:dyDescent="0.3">
      <c r="A898" s="67"/>
      <c r="B898" s="85"/>
      <c r="C898" s="85"/>
      <c r="D898" s="85"/>
      <c r="E898" s="85"/>
      <c r="F898" s="85"/>
      <c r="G898" s="85"/>
      <c r="H898" s="113"/>
      <c r="P898" s="21" t="str">
        <f t="shared" si="1078"/>
        <v>A</v>
      </c>
      <c r="Q898" s="85">
        <f t="shared" si="1080"/>
        <v>0</v>
      </c>
      <c r="R898" s="85">
        <f t="shared" si="1068"/>
        <v>0</v>
      </c>
      <c r="S898" s="85">
        <f t="shared" si="1069"/>
        <v>0</v>
      </c>
      <c r="T898" s="85">
        <f t="shared" si="1070"/>
        <v>0</v>
      </c>
      <c r="U898" s="85">
        <f t="shared" si="1071"/>
        <v>0</v>
      </c>
      <c r="V898" s="85">
        <f t="shared" si="1072"/>
        <v>0</v>
      </c>
      <c r="W898" s="33"/>
      <c r="X898" s="85">
        <f t="shared" si="1079"/>
        <v>0</v>
      </c>
      <c r="Y898" s="85">
        <f t="shared" si="1073"/>
        <v>0</v>
      </c>
      <c r="Z898" s="85">
        <f t="shared" si="1074"/>
        <v>0</v>
      </c>
      <c r="AA898" s="85">
        <f t="shared" si="1075"/>
        <v>0</v>
      </c>
      <c r="AB898" s="85">
        <f t="shared" si="1076"/>
        <v>0</v>
      </c>
      <c r="AC898" s="85">
        <f t="shared" si="1077"/>
        <v>0</v>
      </c>
    </row>
    <row r="899" spans="1:29" x14ac:dyDescent="0.3">
      <c r="A899" s="67"/>
      <c r="B899" s="85"/>
      <c r="C899" s="85"/>
      <c r="D899" s="85"/>
      <c r="E899" s="85"/>
      <c r="F899" s="85"/>
      <c r="G899" s="85"/>
      <c r="H899" s="113"/>
      <c r="P899" s="21" t="str">
        <f t="shared" si="1078"/>
        <v>A</v>
      </c>
      <c r="Q899" s="85">
        <f t="shared" si="1080"/>
        <v>0</v>
      </c>
      <c r="R899" s="85">
        <f t="shared" si="1068"/>
        <v>0</v>
      </c>
      <c r="S899" s="85">
        <f t="shared" si="1069"/>
        <v>0</v>
      </c>
      <c r="T899" s="85">
        <f t="shared" si="1070"/>
        <v>0</v>
      </c>
      <c r="U899" s="85">
        <f t="shared" si="1071"/>
        <v>0</v>
      </c>
      <c r="V899" s="85">
        <f t="shared" si="1072"/>
        <v>0</v>
      </c>
      <c r="W899" s="33"/>
      <c r="X899" s="85">
        <f t="shared" si="1079"/>
        <v>0</v>
      </c>
      <c r="Y899" s="85">
        <f t="shared" si="1073"/>
        <v>0</v>
      </c>
      <c r="Z899" s="85">
        <f t="shared" si="1074"/>
        <v>0</v>
      </c>
      <c r="AA899" s="85">
        <f t="shared" si="1075"/>
        <v>0</v>
      </c>
      <c r="AB899" s="85">
        <f t="shared" si="1076"/>
        <v>0</v>
      </c>
      <c r="AC899" s="85">
        <f t="shared" si="1077"/>
        <v>0</v>
      </c>
    </row>
    <row r="900" spans="1:29" x14ac:dyDescent="0.3">
      <c r="A900" s="67"/>
      <c r="B900" s="85"/>
      <c r="C900" s="85"/>
      <c r="D900" s="85"/>
      <c r="E900" s="85"/>
      <c r="F900" s="85"/>
      <c r="G900" s="85"/>
      <c r="H900" s="113"/>
      <c r="P900" s="21" t="str">
        <f t="shared" si="1078"/>
        <v>A</v>
      </c>
      <c r="Q900" s="85">
        <f t="shared" si="1080"/>
        <v>0</v>
      </c>
      <c r="R900" s="85">
        <f t="shared" si="1068"/>
        <v>0</v>
      </c>
      <c r="S900" s="85">
        <f t="shared" si="1069"/>
        <v>0</v>
      </c>
      <c r="T900" s="85">
        <f t="shared" si="1070"/>
        <v>0</v>
      </c>
      <c r="U900" s="85">
        <f t="shared" si="1071"/>
        <v>0</v>
      </c>
      <c r="V900" s="85">
        <f t="shared" si="1072"/>
        <v>0</v>
      </c>
      <c r="W900" s="33"/>
      <c r="X900" s="85">
        <f t="shared" si="1079"/>
        <v>0</v>
      </c>
      <c r="Y900" s="85">
        <f t="shared" si="1073"/>
        <v>0</v>
      </c>
      <c r="Z900" s="85">
        <f t="shared" si="1074"/>
        <v>0</v>
      </c>
      <c r="AA900" s="85">
        <f t="shared" si="1075"/>
        <v>0</v>
      </c>
      <c r="AB900" s="85">
        <f t="shared" si="1076"/>
        <v>0</v>
      </c>
      <c r="AC900" s="85">
        <f t="shared" si="1077"/>
        <v>0</v>
      </c>
    </row>
    <row r="901" spans="1:29" x14ac:dyDescent="0.3">
      <c r="A901" s="67"/>
      <c r="B901" s="85"/>
      <c r="C901" s="85"/>
      <c r="D901" s="85"/>
      <c r="E901" s="85"/>
      <c r="F901" s="85"/>
      <c r="G901" s="85"/>
      <c r="H901" s="113"/>
      <c r="P901" s="21" t="str">
        <f t="shared" si="1078"/>
        <v>A</v>
      </c>
      <c r="Q901" s="85">
        <f t="shared" si="1080"/>
        <v>0</v>
      </c>
      <c r="R901" s="85">
        <f t="shared" si="1068"/>
        <v>0</v>
      </c>
      <c r="S901" s="85">
        <f t="shared" si="1069"/>
        <v>0</v>
      </c>
      <c r="T901" s="85">
        <f t="shared" si="1070"/>
        <v>0</v>
      </c>
      <c r="U901" s="85">
        <f t="shared" si="1071"/>
        <v>0</v>
      </c>
      <c r="V901" s="85">
        <f t="shared" si="1072"/>
        <v>0</v>
      </c>
      <c r="W901" s="33"/>
      <c r="X901" s="85">
        <f t="shared" si="1079"/>
        <v>0</v>
      </c>
      <c r="Y901" s="85">
        <f t="shared" si="1073"/>
        <v>0</v>
      </c>
      <c r="Z901" s="85">
        <f t="shared" si="1074"/>
        <v>0</v>
      </c>
      <c r="AA901" s="85">
        <f t="shared" si="1075"/>
        <v>0</v>
      </c>
      <c r="AB901" s="85">
        <f t="shared" si="1076"/>
        <v>0</v>
      </c>
      <c r="AC901" s="85">
        <f t="shared" si="1077"/>
        <v>0</v>
      </c>
    </row>
    <row r="902" spans="1:29" x14ac:dyDescent="0.3">
      <c r="A902" s="67"/>
      <c r="B902" s="85"/>
      <c r="C902" s="85"/>
      <c r="D902" s="85"/>
      <c r="E902" s="85"/>
      <c r="F902" s="85"/>
      <c r="G902" s="85"/>
      <c r="H902" s="113"/>
      <c r="P902" s="21" t="str">
        <f t="shared" si="1078"/>
        <v>A</v>
      </c>
      <c r="Q902" s="85">
        <f t="shared" si="1080"/>
        <v>0</v>
      </c>
      <c r="R902" s="85">
        <f t="shared" si="1068"/>
        <v>0</v>
      </c>
      <c r="S902" s="85">
        <f t="shared" si="1069"/>
        <v>0</v>
      </c>
      <c r="T902" s="85">
        <f t="shared" si="1070"/>
        <v>0</v>
      </c>
      <c r="U902" s="85">
        <f t="shared" si="1071"/>
        <v>0</v>
      </c>
      <c r="V902" s="85">
        <f t="shared" si="1072"/>
        <v>0</v>
      </c>
      <c r="W902" s="33"/>
      <c r="X902" s="85">
        <f t="shared" si="1079"/>
        <v>0</v>
      </c>
      <c r="Y902" s="85">
        <f t="shared" si="1073"/>
        <v>0</v>
      </c>
      <c r="Z902" s="85">
        <f t="shared" si="1074"/>
        <v>0</v>
      </c>
      <c r="AA902" s="85">
        <f t="shared" si="1075"/>
        <v>0</v>
      </c>
      <c r="AB902" s="85">
        <f t="shared" si="1076"/>
        <v>0</v>
      </c>
      <c r="AC902" s="85">
        <f t="shared" si="1077"/>
        <v>0</v>
      </c>
    </row>
    <row r="903" spans="1:29" x14ac:dyDescent="0.3">
      <c r="A903" s="67"/>
      <c r="B903" s="85"/>
      <c r="C903" s="85"/>
      <c r="D903" s="85"/>
      <c r="E903" s="85"/>
      <c r="F903" s="85"/>
      <c r="G903" s="85"/>
      <c r="H903" s="113"/>
      <c r="P903" s="21" t="str">
        <f t="shared" si="1078"/>
        <v>A</v>
      </c>
      <c r="Q903" s="85">
        <f t="shared" si="1080"/>
        <v>0</v>
      </c>
      <c r="R903" s="85">
        <f t="shared" si="1068"/>
        <v>0</v>
      </c>
      <c r="S903" s="85">
        <f t="shared" si="1069"/>
        <v>0</v>
      </c>
      <c r="T903" s="85">
        <f t="shared" si="1070"/>
        <v>0</v>
      </c>
      <c r="U903" s="85">
        <f t="shared" si="1071"/>
        <v>0</v>
      </c>
      <c r="V903" s="85">
        <f t="shared" si="1072"/>
        <v>0</v>
      </c>
      <c r="W903" s="33"/>
      <c r="X903" s="85">
        <f t="shared" si="1079"/>
        <v>0</v>
      </c>
      <c r="Y903" s="85">
        <f t="shared" si="1073"/>
        <v>0</v>
      </c>
      <c r="Z903" s="85">
        <f t="shared" si="1074"/>
        <v>0</v>
      </c>
      <c r="AA903" s="85">
        <f t="shared" si="1075"/>
        <v>0</v>
      </c>
      <c r="AB903" s="85">
        <f t="shared" si="1076"/>
        <v>0</v>
      </c>
      <c r="AC903" s="85">
        <f t="shared" si="1077"/>
        <v>0</v>
      </c>
    </row>
    <row r="904" spans="1:29" x14ac:dyDescent="0.3">
      <c r="A904" s="67"/>
      <c r="B904" s="85"/>
      <c r="C904" s="85"/>
      <c r="D904" s="85"/>
      <c r="E904" s="85"/>
      <c r="F904" s="85"/>
      <c r="G904" s="85"/>
      <c r="H904" s="113"/>
      <c r="P904" s="21" t="str">
        <f t="shared" si="1078"/>
        <v>A</v>
      </c>
      <c r="Q904" s="85">
        <f t="shared" si="1080"/>
        <v>0</v>
      </c>
      <c r="R904" s="85">
        <f t="shared" si="1068"/>
        <v>0</v>
      </c>
      <c r="S904" s="85">
        <f t="shared" si="1069"/>
        <v>0</v>
      </c>
      <c r="T904" s="85">
        <f t="shared" si="1070"/>
        <v>0</v>
      </c>
      <c r="U904" s="85">
        <f t="shared" si="1071"/>
        <v>0</v>
      </c>
      <c r="V904" s="85">
        <f t="shared" si="1072"/>
        <v>0</v>
      </c>
      <c r="W904" s="33"/>
      <c r="X904" s="85">
        <f t="shared" si="1079"/>
        <v>0</v>
      </c>
      <c r="Y904" s="85">
        <f t="shared" si="1073"/>
        <v>0</v>
      </c>
      <c r="Z904" s="85">
        <f t="shared" si="1074"/>
        <v>0</v>
      </c>
      <c r="AA904" s="85">
        <f t="shared" si="1075"/>
        <v>0</v>
      </c>
      <c r="AB904" s="85">
        <f t="shared" si="1076"/>
        <v>0</v>
      </c>
      <c r="AC904" s="85">
        <f t="shared" si="1077"/>
        <v>0</v>
      </c>
    </row>
    <row r="905" spans="1:29" x14ac:dyDescent="0.3">
      <c r="A905" s="68"/>
      <c r="B905" s="86"/>
      <c r="C905" s="86"/>
      <c r="D905" s="86"/>
      <c r="E905" s="86"/>
      <c r="F905" s="86"/>
      <c r="G905" s="86"/>
      <c r="H905" s="89"/>
      <c r="I905" s="105">
        <f>X905</f>
        <v>0</v>
      </c>
      <c r="J905" s="105">
        <f>Y905</f>
        <v>0</v>
      </c>
      <c r="K905" s="105">
        <f>Z905</f>
        <v>0</v>
      </c>
      <c r="L905" s="105">
        <f>AA905</f>
        <v>0</v>
      </c>
      <c r="M905" s="105">
        <f t="shared" ref="M905" si="1081">AB905</f>
        <v>0</v>
      </c>
      <c r="N905" s="105">
        <f t="shared" ref="N905" si="1082">AC905</f>
        <v>0</v>
      </c>
      <c r="P905" s="21"/>
      <c r="Q905" s="33"/>
      <c r="R905" s="33"/>
      <c r="S905" s="33"/>
      <c r="T905" s="33"/>
      <c r="U905" s="33"/>
      <c r="V905" s="33"/>
      <c r="W905" s="33"/>
      <c r="X905" s="106">
        <f>SUM(X889:X904)</f>
        <v>0</v>
      </c>
      <c r="Y905" s="106">
        <f t="shared" ref="Y905" si="1083">SUM(Y889:Y904)</f>
        <v>0</v>
      </c>
      <c r="Z905" s="106">
        <f t="shared" ref="Z905" si="1084">SUM(Z889:Z904)</f>
        <v>0</v>
      </c>
      <c r="AA905" s="106">
        <f t="shared" ref="AA905" si="1085">SUM(AA889:AA904)</f>
        <v>0</v>
      </c>
      <c r="AB905" s="106">
        <f t="shared" ref="AB905" si="1086">SUM(AB889:AB904)</f>
        <v>0</v>
      </c>
      <c r="AC905" s="106">
        <f t="shared" ref="AC905" si="1087">SUM(AC889:AC904)</f>
        <v>0</v>
      </c>
    </row>
    <row r="906" spans="1:29" x14ac:dyDescent="0.3">
      <c r="A906" s="82"/>
      <c r="B906" s="89"/>
      <c r="C906" s="89"/>
      <c r="D906" s="89"/>
      <c r="E906" s="89"/>
      <c r="F906" s="89"/>
      <c r="G906" s="89"/>
      <c r="H906" s="89"/>
      <c r="P906" s="21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  <c r="AC906" s="33"/>
    </row>
    <row r="907" spans="1:29" x14ac:dyDescent="0.3">
      <c r="A907" s="92"/>
      <c r="B907" s="92"/>
      <c r="C907" s="92"/>
      <c r="D907" s="92"/>
      <c r="E907" s="92"/>
      <c r="F907" s="92"/>
      <c r="G907" s="92"/>
      <c r="H907" s="92"/>
      <c r="P907" s="21"/>
      <c r="Q907" s="33"/>
      <c r="R907" s="33"/>
      <c r="S907" s="33"/>
      <c r="T907" s="33"/>
      <c r="U907" s="33"/>
      <c r="V907" s="33"/>
      <c r="W907" s="33"/>
      <c r="X907" s="33"/>
      <c r="Y907" s="33"/>
      <c r="Z907" s="33"/>
      <c r="AA907" s="33"/>
      <c r="AB907" s="33"/>
      <c r="AC907" s="33"/>
    </row>
    <row r="908" spans="1:29" x14ac:dyDescent="0.3">
      <c r="A908" s="68"/>
      <c r="B908" s="68"/>
      <c r="C908" s="68"/>
      <c r="D908" s="68"/>
      <c r="E908" s="68"/>
      <c r="F908" s="68"/>
      <c r="G908" s="68"/>
      <c r="H908" s="82"/>
      <c r="P908" s="21"/>
      <c r="Q908" s="33"/>
      <c r="R908" s="33"/>
      <c r="S908" s="33"/>
      <c r="T908" s="33"/>
      <c r="U908" s="33"/>
      <c r="V908" s="33"/>
      <c r="W908" s="33"/>
      <c r="X908" s="106">
        <f t="shared" ref="X908:AC908" si="1088">SUM(X909:X924)</f>
        <v>0</v>
      </c>
      <c r="Y908" s="106">
        <f t="shared" si="1088"/>
        <v>0</v>
      </c>
      <c r="Z908" s="106">
        <f t="shared" si="1088"/>
        <v>0</v>
      </c>
      <c r="AA908" s="106">
        <f t="shared" si="1088"/>
        <v>0</v>
      </c>
      <c r="AB908" s="106">
        <f t="shared" si="1088"/>
        <v>0</v>
      </c>
      <c r="AC908" s="106">
        <f t="shared" si="1088"/>
        <v>0</v>
      </c>
    </row>
    <row r="909" spans="1:29" x14ac:dyDescent="0.3">
      <c r="A909" s="67"/>
      <c r="B909" s="85"/>
      <c r="C909" s="85"/>
      <c r="D909" s="85"/>
      <c r="E909" s="85"/>
      <c r="F909" s="85"/>
      <c r="G909" s="85"/>
      <c r="H909" s="113"/>
      <c r="I909" s="105">
        <f>X908</f>
        <v>0</v>
      </c>
      <c r="J909" s="105">
        <f>Y908</f>
        <v>0</v>
      </c>
      <c r="K909" s="105">
        <f t="shared" ref="K909" si="1089">Z908</f>
        <v>0</v>
      </c>
      <c r="L909" s="105">
        <f t="shared" ref="L909" si="1090">AA908</f>
        <v>0</v>
      </c>
      <c r="M909" s="105">
        <f t="shared" ref="M909" si="1091">AB908</f>
        <v>0</v>
      </c>
      <c r="N909" s="105">
        <f t="shared" ref="N909" si="1092">AC908</f>
        <v>0</v>
      </c>
      <c r="P909" s="21" t="str">
        <f>IF(A909&lt;=$B$886,"A","B")</f>
        <v>A</v>
      </c>
      <c r="Q909" s="85">
        <f t="shared" ref="Q909:Q913" si="1093">IF($P909="B",B909,0)</f>
        <v>0</v>
      </c>
      <c r="R909" s="85">
        <f t="shared" ref="R909:R924" si="1094">IF($P909="B",C909,0)</f>
        <v>0</v>
      </c>
      <c r="S909" s="85">
        <f t="shared" ref="S909:S924" si="1095">IF($P909="B",D909,0)</f>
        <v>0</v>
      </c>
      <c r="T909" s="85">
        <f t="shared" ref="T909:T924" si="1096">IF($P909="B",E909,0)</f>
        <v>0</v>
      </c>
      <c r="U909" s="85">
        <f t="shared" ref="U909:U924" si="1097">IF($P909="B",F909,0)</f>
        <v>0</v>
      </c>
      <c r="V909" s="85">
        <f t="shared" ref="V909:V924" si="1098">IF($P909="B",G909,0)</f>
        <v>0</v>
      </c>
      <c r="W909" s="33"/>
      <c r="X909" s="85">
        <f>IF($P909="A",B909,0)</f>
        <v>0</v>
      </c>
      <c r="Y909" s="85">
        <f t="shared" ref="Y909:Y924" si="1099">IF($P909="A",C909,0)</f>
        <v>0</v>
      </c>
      <c r="Z909" s="85">
        <f t="shared" ref="Z909:Z924" si="1100">IF($P909="A",D909,0)</f>
        <v>0</v>
      </c>
      <c r="AA909" s="85">
        <f t="shared" ref="AA909:AA924" si="1101">IF($P909="A",E909,0)</f>
        <v>0</v>
      </c>
      <c r="AB909" s="85">
        <f t="shared" ref="AB909:AB924" si="1102">IF($P909="A",F909,0)</f>
        <v>0</v>
      </c>
      <c r="AC909" s="85">
        <f t="shared" ref="AC909:AC924" si="1103">IF($P909="A",G909,0)</f>
        <v>0</v>
      </c>
    </row>
    <row r="910" spans="1:29" x14ac:dyDescent="0.3">
      <c r="A910" s="67"/>
      <c r="B910" s="85"/>
      <c r="C910" s="85"/>
      <c r="D910" s="85"/>
      <c r="E910" s="85"/>
      <c r="F910" s="85"/>
      <c r="G910" s="85"/>
      <c r="H910" s="113"/>
      <c r="P910" s="21" t="str">
        <f t="shared" ref="P910:P924" si="1104">IF(A910&lt;=$B$886,"A","B")</f>
        <v>A</v>
      </c>
      <c r="Q910" s="85">
        <f t="shared" si="1093"/>
        <v>0</v>
      </c>
      <c r="R910" s="85">
        <f t="shared" si="1094"/>
        <v>0</v>
      </c>
      <c r="S910" s="85">
        <f t="shared" si="1095"/>
        <v>0</v>
      </c>
      <c r="T910" s="85">
        <f t="shared" si="1096"/>
        <v>0</v>
      </c>
      <c r="U910" s="85">
        <f t="shared" si="1097"/>
        <v>0</v>
      </c>
      <c r="V910" s="85">
        <f t="shared" si="1098"/>
        <v>0</v>
      </c>
      <c r="W910" s="33"/>
      <c r="X910" s="85">
        <f t="shared" ref="X910:X924" si="1105">IF($P910="A",B910,0)</f>
        <v>0</v>
      </c>
      <c r="Y910" s="85">
        <f t="shared" si="1099"/>
        <v>0</v>
      </c>
      <c r="Z910" s="85">
        <f t="shared" si="1100"/>
        <v>0</v>
      </c>
      <c r="AA910" s="85">
        <f t="shared" si="1101"/>
        <v>0</v>
      </c>
      <c r="AB910" s="85">
        <f t="shared" si="1102"/>
        <v>0</v>
      </c>
      <c r="AC910" s="85">
        <f t="shared" si="1103"/>
        <v>0</v>
      </c>
    </row>
    <row r="911" spans="1:29" x14ac:dyDescent="0.3">
      <c r="A911" s="67"/>
      <c r="B911" s="85"/>
      <c r="C911" s="85"/>
      <c r="D911" s="85"/>
      <c r="E911" s="85"/>
      <c r="F911" s="85"/>
      <c r="G911" s="85"/>
      <c r="H911" s="113"/>
      <c r="P911" s="21" t="str">
        <f t="shared" si="1104"/>
        <v>A</v>
      </c>
      <c r="Q911" s="85">
        <f t="shared" si="1093"/>
        <v>0</v>
      </c>
      <c r="R911" s="85">
        <f t="shared" si="1094"/>
        <v>0</v>
      </c>
      <c r="S911" s="85">
        <f t="shared" si="1095"/>
        <v>0</v>
      </c>
      <c r="T911" s="85">
        <f t="shared" si="1096"/>
        <v>0</v>
      </c>
      <c r="U911" s="85">
        <f t="shared" si="1097"/>
        <v>0</v>
      </c>
      <c r="V911" s="85">
        <f t="shared" si="1098"/>
        <v>0</v>
      </c>
      <c r="W911" s="33"/>
      <c r="X911" s="85">
        <f t="shared" si="1105"/>
        <v>0</v>
      </c>
      <c r="Y911" s="85">
        <f t="shared" si="1099"/>
        <v>0</v>
      </c>
      <c r="Z911" s="85">
        <f t="shared" si="1100"/>
        <v>0</v>
      </c>
      <c r="AA911" s="85">
        <f t="shared" si="1101"/>
        <v>0</v>
      </c>
      <c r="AB911" s="85">
        <f t="shared" si="1102"/>
        <v>0</v>
      </c>
      <c r="AC911" s="85">
        <f t="shared" si="1103"/>
        <v>0</v>
      </c>
    </row>
    <row r="912" spans="1:29" x14ac:dyDescent="0.3">
      <c r="A912" s="67"/>
      <c r="B912" s="85"/>
      <c r="C912" s="85"/>
      <c r="D912" s="85"/>
      <c r="E912" s="85"/>
      <c r="F912" s="85"/>
      <c r="G912" s="85"/>
      <c r="H912" s="113"/>
      <c r="P912" s="21" t="str">
        <f t="shared" si="1104"/>
        <v>A</v>
      </c>
      <c r="Q912" s="85">
        <f t="shared" si="1093"/>
        <v>0</v>
      </c>
      <c r="R912" s="85">
        <f t="shared" si="1094"/>
        <v>0</v>
      </c>
      <c r="S912" s="85">
        <f t="shared" si="1095"/>
        <v>0</v>
      </c>
      <c r="T912" s="85">
        <f t="shared" si="1096"/>
        <v>0</v>
      </c>
      <c r="U912" s="85">
        <f t="shared" si="1097"/>
        <v>0</v>
      </c>
      <c r="V912" s="85">
        <f t="shared" si="1098"/>
        <v>0</v>
      </c>
      <c r="W912" s="33"/>
      <c r="X912" s="85">
        <f t="shared" si="1105"/>
        <v>0</v>
      </c>
      <c r="Y912" s="85">
        <f t="shared" si="1099"/>
        <v>0</v>
      </c>
      <c r="Z912" s="85">
        <f t="shared" si="1100"/>
        <v>0</v>
      </c>
      <c r="AA912" s="85">
        <f t="shared" si="1101"/>
        <v>0</v>
      </c>
      <c r="AB912" s="85">
        <f t="shared" si="1102"/>
        <v>0</v>
      </c>
      <c r="AC912" s="85">
        <f t="shared" si="1103"/>
        <v>0</v>
      </c>
    </row>
    <row r="913" spans="1:29" x14ac:dyDescent="0.3">
      <c r="A913" s="67"/>
      <c r="B913" s="85"/>
      <c r="C913" s="85"/>
      <c r="D913" s="85"/>
      <c r="E913" s="85"/>
      <c r="F913" s="85"/>
      <c r="G913" s="85"/>
      <c r="H913" s="113"/>
      <c r="P913" s="21" t="str">
        <f t="shared" si="1104"/>
        <v>A</v>
      </c>
      <c r="Q913" s="85">
        <f t="shared" si="1093"/>
        <v>0</v>
      </c>
      <c r="R913" s="85">
        <f t="shared" si="1094"/>
        <v>0</v>
      </c>
      <c r="S913" s="85">
        <f t="shared" si="1095"/>
        <v>0</v>
      </c>
      <c r="T913" s="85">
        <f t="shared" si="1096"/>
        <v>0</v>
      </c>
      <c r="U913" s="85">
        <f t="shared" si="1097"/>
        <v>0</v>
      </c>
      <c r="V913" s="85">
        <f t="shared" si="1098"/>
        <v>0</v>
      </c>
      <c r="W913" s="33"/>
      <c r="X913" s="85">
        <f t="shared" si="1105"/>
        <v>0</v>
      </c>
      <c r="Y913" s="85">
        <f t="shared" si="1099"/>
        <v>0</v>
      </c>
      <c r="Z913" s="85">
        <f t="shared" si="1100"/>
        <v>0</v>
      </c>
      <c r="AA913" s="85">
        <f t="shared" si="1101"/>
        <v>0</v>
      </c>
      <c r="AB913" s="85">
        <f t="shared" si="1102"/>
        <v>0</v>
      </c>
      <c r="AC913" s="85">
        <f t="shared" si="1103"/>
        <v>0</v>
      </c>
    </row>
    <row r="914" spans="1:29" x14ac:dyDescent="0.3">
      <c r="A914" s="67"/>
      <c r="B914" s="85"/>
      <c r="C914" s="85"/>
      <c r="D914" s="85"/>
      <c r="E914" s="85"/>
      <c r="F914" s="85"/>
      <c r="G914" s="85"/>
      <c r="H914" s="113"/>
      <c r="P914" s="21" t="str">
        <f t="shared" si="1104"/>
        <v>A</v>
      </c>
      <c r="Q914" s="85">
        <f>IF($P914="B",B914,0)</f>
        <v>0</v>
      </c>
      <c r="R914" s="85">
        <f t="shared" si="1094"/>
        <v>0</v>
      </c>
      <c r="S914" s="85">
        <f t="shared" si="1095"/>
        <v>0</v>
      </c>
      <c r="T914" s="85">
        <f t="shared" si="1096"/>
        <v>0</v>
      </c>
      <c r="U914" s="85">
        <f t="shared" si="1097"/>
        <v>0</v>
      </c>
      <c r="V914" s="85">
        <f t="shared" si="1098"/>
        <v>0</v>
      </c>
      <c r="W914" s="33"/>
      <c r="X914" s="85">
        <f t="shared" si="1105"/>
        <v>0</v>
      </c>
      <c r="Y914" s="85">
        <f t="shared" si="1099"/>
        <v>0</v>
      </c>
      <c r="Z914" s="85">
        <f t="shared" si="1100"/>
        <v>0</v>
      </c>
      <c r="AA914" s="85">
        <f t="shared" si="1101"/>
        <v>0</v>
      </c>
      <c r="AB914" s="85">
        <f t="shared" si="1102"/>
        <v>0</v>
      </c>
      <c r="AC914" s="85">
        <f t="shared" si="1103"/>
        <v>0</v>
      </c>
    </row>
    <row r="915" spans="1:29" x14ac:dyDescent="0.3">
      <c r="A915" s="67"/>
      <c r="B915" s="85"/>
      <c r="C915" s="85"/>
      <c r="D915" s="85"/>
      <c r="E915" s="85"/>
      <c r="F915" s="85"/>
      <c r="G915" s="85"/>
      <c r="H915" s="113"/>
      <c r="P915" s="21" t="str">
        <f t="shared" si="1104"/>
        <v>A</v>
      </c>
      <c r="Q915" s="85">
        <f t="shared" ref="Q915:Q924" si="1106">IF($P915="B",B915,0)</f>
        <v>0</v>
      </c>
      <c r="R915" s="85">
        <f t="shared" si="1094"/>
        <v>0</v>
      </c>
      <c r="S915" s="85">
        <f t="shared" si="1095"/>
        <v>0</v>
      </c>
      <c r="T915" s="85">
        <f t="shared" si="1096"/>
        <v>0</v>
      </c>
      <c r="U915" s="85">
        <f t="shared" si="1097"/>
        <v>0</v>
      </c>
      <c r="V915" s="85">
        <f t="shared" si="1098"/>
        <v>0</v>
      </c>
      <c r="W915" s="33"/>
      <c r="X915" s="85">
        <f t="shared" si="1105"/>
        <v>0</v>
      </c>
      <c r="Y915" s="85">
        <f t="shared" si="1099"/>
        <v>0</v>
      </c>
      <c r="Z915" s="85">
        <f t="shared" si="1100"/>
        <v>0</v>
      </c>
      <c r="AA915" s="85">
        <f t="shared" si="1101"/>
        <v>0</v>
      </c>
      <c r="AB915" s="85">
        <f t="shared" si="1102"/>
        <v>0</v>
      </c>
      <c r="AC915" s="85">
        <f t="shared" si="1103"/>
        <v>0</v>
      </c>
    </row>
    <row r="916" spans="1:29" x14ac:dyDescent="0.3">
      <c r="A916" s="67"/>
      <c r="B916" s="85"/>
      <c r="C916" s="85"/>
      <c r="D916" s="85"/>
      <c r="E916" s="85"/>
      <c r="F916" s="85"/>
      <c r="G916" s="85"/>
      <c r="H916" s="113"/>
      <c r="P916" s="21" t="str">
        <f t="shared" si="1104"/>
        <v>A</v>
      </c>
      <c r="Q916" s="85">
        <f t="shared" si="1106"/>
        <v>0</v>
      </c>
      <c r="R916" s="85">
        <f t="shared" si="1094"/>
        <v>0</v>
      </c>
      <c r="S916" s="85">
        <f t="shared" si="1095"/>
        <v>0</v>
      </c>
      <c r="T916" s="85">
        <f t="shared" si="1096"/>
        <v>0</v>
      </c>
      <c r="U916" s="85">
        <f t="shared" si="1097"/>
        <v>0</v>
      </c>
      <c r="V916" s="85">
        <f t="shared" si="1098"/>
        <v>0</v>
      </c>
      <c r="W916" s="33"/>
      <c r="X916" s="85">
        <f t="shared" si="1105"/>
        <v>0</v>
      </c>
      <c r="Y916" s="85">
        <f t="shared" si="1099"/>
        <v>0</v>
      </c>
      <c r="Z916" s="85">
        <f t="shared" si="1100"/>
        <v>0</v>
      </c>
      <c r="AA916" s="85">
        <f t="shared" si="1101"/>
        <v>0</v>
      </c>
      <c r="AB916" s="85">
        <f t="shared" si="1102"/>
        <v>0</v>
      </c>
      <c r="AC916" s="85">
        <f t="shared" si="1103"/>
        <v>0</v>
      </c>
    </row>
    <row r="917" spans="1:29" x14ac:dyDescent="0.3">
      <c r="A917" s="67"/>
      <c r="B917" s="85"/>
      <c r="C917" s="85"/>
      <c r="D917" s="85"/>
      <c r="E917" s="85"/>
      <c r="F917" s="85"/>
      <c r="G917" s="85"/>
      <c r="H917" s="113"/>
      <c r="P917" s="21" t="str">
        <f t="shared" si="1104"/>
        <v>A</v>
      </c>
      <c r="Q917" s="85">
        <f t="shared" si="1106"/>
        <v>0</v>
      </c>
      <c r="R917" s="85">
        <f t="shared" si="1094"/>
        <v>0</v>
      </c>
      <c r="S917" s="85">
        <f t="shared" si="1095"/>
        <v>0</v>
      </c>
      <c r="T917" s="85">
        <f t="shared" si="1096"/>
        <v>0</v>
      </c>
      <c r="U917" s="85">
        <f t="shared" si="1097"/>
        <v>0</v>
      </c>
      <c r="V917" s="85">
        <f t="shared" si="1098"/>
        <v>0</v>
      </c>
      <c r="W917" s="33"/>
      <c r="X917" s="85">
        <f t="shared" si="1105"/>
        <v>0</v>
      </c>
      <c r="Y917" s="85">
        <f t="shared" si="1099"/>
        <v>0</v>
      </c>
      <c r="Z917" s="85">
        <f t="shared" si="1100"/>
        <v>0</v>
      </c>
      <c r="AA917" s="85">
        <f t="shared" si="1101"/>
        <v>0</v>
      </c>
      <c r="AB917" s="85">
        <f t="shared" si="1102"/>
        <v>0</v>
      </c>
      <c r="AC917" s="85">
        <f t="shared" si="1103"/>
        <v>0</v>
      </c>
    </row>
    <row r="918" spans="1:29" x14ac:dyDescent="0.3">
      <c r="A918" s="67"/>
      <c r="B918" s="85"/>
      <c r="C918" s="85"/>
      <c r="D918" s="85"/>
      <c r="E918" s="85"/>
      <c r="F918" s="85"/>
      <c r="G918" s="85"/>
      <c r="H918" s="113"/>
      <c r="P918" s="21" t="str">
        <f t="shared" si="1104"/>
        <v>A</v>
      </c>
      <c r="Q918" s="85">
        <f t="shared" si="1106"/>
        <v>0</v>
      </c>
      <c r="R918" s="85">
        <f t="shared" si="1094"/>
        <v>0</v>
      </c>
      <c r="S918" s="85">
        <f t="shared" si="1095"/>
        <v>0</v>
      </c>
      <c r="T918" s="85">
        <f t="shared" si="1096"/>
        <v>0</v>
      </c>
      <c r="U918" s="85">
        <f t="shared" si="1097"/>
        <v>0</v>
      </c>
      <c r="V918" s="85">
        <f t="shared" si="1098"/>
        <v>0</v>
      </c>
      <c r="W918" s="33"/>
      <c r="X918" s="85">
        <f t="shared" si="1105"/>
        <v>0</v>
      </c>
      <c r="Y918" s="85">
        <f t="shared" si="1099"/>
        <v>0</v>
      </c>
      <c r="Z918" s="85">
        <f t="shared" si="1100"/>
        <v>0</v>
      </c>
      <c r="AA918" s="85">
        <f t="shared" si="1101"/>
        <v>0</v>
      </c>
      <c r="AB918" s="85">
        <f t="shared" si="1102"/>
        <v>0</v>
      </c>
      <c r="AC918" s="85">
        <f t="shared" si="1103"/>
        <v>0</v>
      </c>
    </row>
    <row r="919" spans="1:29" x14ac:dyDescent="0.3">
      <c r="A919" s="67"/>
      <c r="B919" s="85"/>
      <c r="C919" s="85"/>
      <c r="D919" s="85"/>
      <c r="E919" s="85"/>
      <c r="F919" s="85"/>
      <c r="G919" s="85"/>
      <c r="H919" s="113"/>
      <c r="P919" s="21" t="str">
        <f t="shared" si="1104"/>
        <v>A</v>
      </c>
      <c r="Q919" s="85">
        <f t="shared" si="1106"/>
        <v>0</v>
      </c>
      <c r="R919" s="85">
        <f t="shared" si="1094"/>
        <v>0</v>
      </c>
      <c r="S919" s="85">
        <f t="shared" si="1095"/>
        <v>0</v>
      </c>
      <c r="T919" s="85">
        <f t="shared" si="1096"/>
        <v>0</v>
      </c>
      <c r="U919" s="85">
        <f t="shared" si="1097"/>
        <v>0</v>
      </c>
      <c r="V919" s="85">
        <f t="shared" si="1098"/>
        <v>0</v>
      </c>
      <c r="W919" s="33"/>
      <c r="X919" s="85">
        <f t="shared" si="1105"/>
        <v>0</v>
      </c>
      <c r="Y919" s="85">
        <f t="shared" si="1099"/>
        <v>0</v>
      </c>
      <c r="Z919" s="85">
        <f t="shared" si="1100"/>
        <v>0</v>
      </c>
      <c r="AA919" s="85">
        <f t="shared" si="1101"/>
        <v>0</v>
      </c>
      <c r="AB919" s="85">
        <f t="shared" si="1102"/>
        <v>0</v>
      </c>
      <c r="AC919" s="85">
        <f t="shared" si="1103"/>
        <v>0</v>
      </c>
    </row>
    <row r="920" spans="1:29" x14ac:dyDescent="0.3">
      <c r="A920" s="67"/>
      <c r="B920" s="85"/>
      <c r="C920" s="85"/>
      <c r="D920" s="85"/>
      <c r="E920" s="85"/>
      <c r="F920" s="85"/>
      <c r="G920" s="85"/>
      <c r="H920" s="113"/>
      <c r="P920" s="21" t="str">
        <f t="shared" si="1104"/>
        <v>A</v>
      </c>
      <c r="Q920" s="85">
        <f t="shared" si="1106"/>
        <v>0</v>
      </c>
      <c r="R920" s="85">
        <f t="shared" si="1094"/>
        <v>0</v>
      </c>
      <c r="S920" s="85">
        <f t="shared" si="1095"/>
        <v>0</v>
      </c>
      <c r="T920" s="85">
        <f t="shared" si="1096"/>
        <v>0</v>
      </c>
      <c r="U920" s="85">
        <f t="shared" si="1097"/>
        <v>0</v>
      </c>
      <c r="V920" s="85">
        <f t="shared" si="1098"/>
        <v>0</v>
      </c>
      <c r="W920" s="33"/>
      <c r="X920" s="85">
        <f t="shared" si="1105"/>
        <v>0</v>
      </c>
      <c r="Y920" s="85">
        <f t="shared" si="1099"/>
        <v>0</v>
      </c>
      <c r="Z920" s="85">
        <f t="shared" si="1100"/>
        <v>0</v>
      </c>
      <c r="AA920" s="85">
        <f t="shared" si="1101"/>
        <v>0</v>
      </c>
      <c r="AB920" s="85">
        <f t="shared" si="1102"/>
        <v>0</v>
      </c>
      <c r="AC920" s="85">
        <f t="shared" si="1103"/>
        <v>0</v>
      </c>
    </row>
    <row r="921" spans="1:29" x14ac:dyDescent="0.3">
      <c r="A921" s="67"/>
      <c r="B921" s="85"/>
      <c r="C921" s="85"/>
      <c r="D921" s="85"/>
      <c r="E921" s="85"/>
      <c r="F921" s="85"/>
      <c r="G921" s="85"/>
      <c r="H921" s="113"/>
      <c r="P921" s="21" t="str">
        <f t="shared" si="1104"/>
        <v>A</v>
      </c>
      <c r="Q921" s="85">
        <f t="shared" si="1106"/>
        <v>0</v>
      </c>
      <c r="R921" s="85">
        <f t="shared" si="1094"/>
        <v>0</v>
      </c>
      <c r="S921" s="85">
        <f t="shared" si="1095"/>
        <v>0</v>
      </c>
      <c r="T921" s="85">
        <f t="shared" si="1096"/>
        <v>0</v>
      </c>
      <c r="U921" s="85">
        <f t="shared" si="1097"/>
        <v>0</v>
      </c>
      <c r="V921" s="85">
        <f t="shared" si="1098"/>
        <v>0</v>
      </c>
      <c r="W921" s="33"/>
      <c r="X921" s="85">
        <f t="shared" si="1105"/>
        <v>0</v>
      </c>
      <c r="Y921" s="85">
        <f t="shared" si="1099"/>
        <v>0</v>
      </c>
      <c r="Z921" s="85">
        <f t="shared" si="1100"/>
        <v>0</v>
      </c>
      <c r="AA921" s="85">
        <f t="shared" si="1101"/>
        <v>0</v>
      </c>
      <c r="AB921" s="85">
        <f t="shared" si="1102"/>
        <v>0</v>
      </c>
      <c r="AC921" s="85">
        <f t="shared" si="1103"/>
        <v>0</v>
      </c>
    </row>
    <row r="922" spans="1:29" x14ac:dyDescent="0.3">
      <c r="A922" s="67"/>
      <c r="B922" s="85"/>
      <c r="C922" s="85"/>
      <c r="D922" s="85"/>
      <c r="E922" s="85"/>
      <c r="F922" s="85"/>
      <c r="G922" s="85"/>
      <c r="H922" s="113"/>
      <c r="P922" s="21" t="str">
        <f t="shared" si="1104"/>
        <v>A</v>
      </c>
      <c r="Q922" s="85">
        <f t="shared" si="1106"/>
        <v>0</v>
      </c>
      <c r="R922" s="85">
        <f t="shared" si="1094"/>
        <v>0</v>
      </c>
      <c r="S922" s="85">
        <f t="shared" si="1095"/>
        <v>0</v>
      </c>
      <c r="T922" s="85">
        <f t="shared" si="1096"/>
        <v>0</v>
      </c>
      <c r="U922" s="85">
        <f t="shared" si="1097"/>
        <v>0</v>
      </c>
      <c r="V922" s="85">
        <f t="shared" si="1098"/>
        <v>0</v>
      </c>
      <c r="W922" s="33"/>
      <c r="X922" s="85">
        <f t="shared" si="1105"/>
        <v>0</v>
      </c>
      <c r="Y922" s="85">
        <f t="shared" si="1099"/>
        <v>0</v>
      </c>
      <c r="Z922" s="85">
        <f t="shared" si="1100"/>
        <v>0</v>
      </c>
      <c r="AA922" s="85">
        <f t="shared" si="1101"/>
        <v>0</v>
      </c>
      <c r="AB922" s="85">
        <f t="shared" si="1102"/>
        <v>0</v>
      </c>
      <c r="AC922" s="85">
        <f t="shared" si="1103"/>
        <v>0</v>
      </c>
    </row>
    <row r="923" spans="1:29" x14ac:dyDescent="0.3">
      <c r="A923" s="67"/>
      <c r="B923" s="85"/>
      <c r="C923" s="85"/>
      <c r="D923" s="85"/>
      <c r="E923" s="85"/>
      <c r="F923" s="85"/>
      <c r="G923" s="85"/>
      <c r="H923" s="113"/>
      <c r="P923" s="21" t="str">
        <f t="shared" si="1104"/>
        <v>A</v>
      </c>
      <c r="Q923" s="85">
        <f t="shared" si="1106"/>
        <v>0</v>
      </c>
      <c r="R923" s="85">
        <f t="shared" si="1094"/>
        <v>0</v>
      </c>
      <c r="S923" s="85">
        <f t="shared" si="1095"/>
        <v>0</v>
      </c>
      <c r="T923" s="85">
        <f t="shared" si="1096"/>
        <v>0</v>
      </c>
      <c r="U923" s="85">
        <f t="shared" si="1097"/>
        <v>0</v>
      </c>
      <c r="V923" s="85">
        <f t="shared" si="1098"/>
        <v>0</v>
      </c>
      <c r="W923" s="33"/>
      <c r="X923" s="85">
        <f t="shared" si="1105"/>
        <v>0</v>
      </c>
      <c r="Y923" s="85">
        <f t="shared" si="1099"/>
        <v>0</v>
      </c>
      <c r="Z923" s="85">
        <f t="shared" si="1100"/>
        <v>0</v>
      </c>
      <c r="AA923" s="85">
        <f t="shared" si="1101"/>
        <v>0</v>
      </c>
      <c r="AB923" s="85">
        <f t="shared" si="1102"/>
        <v>0</v>
      </c>
      <c r="AC923" s="85">
        <f t="shared" si="1103"/>
        <v>0</v>
      </c>
    </row>
    <row r="924" spans="1:29" x14ac:dyDescent="0.3">
      <c r="A924" s="67"/>
      <c r="B924" s="85"/>
      <c r="C924" s="85"/>
      <c r="D924" s="85"/>
      <c r="E924" s="85"/>
      <c r="F924" s="85"/>
      <c r="G924" s="85"/>
      <c r="H924" s="113"/>
      <c r="P924" s="21" t="str">
        <f t="shared" si="1104"/>
        <v>A</v>
      </c>
      <c r="Q924" s="85">
        <f t="shared" si="1106"/>
        <v>0</v>
      </c>
      <c r="R924" s="85">
        <f t="shared" si="1094"/>
        <v>0</v>
      </c>
      <c r="S924" s="85">
        <f t="shared" si="1095"/>
        <v>0</v>
      </c>
      <c r="T924" s="85">
        <f t="shared" si="1096"/>
        <v>0</v>
      </c>
      <c r="U924" s="85">
        <f t="shared" si="1097"/>
        <v>0</v>
      </c>
      <c r="V924" s="85">
        <f t="shared" si="1098"/>
        <v>0</v>
      </c>
      <c r="W924" s="33"/>
      <c r="X924" s="85">
        <f t="shared" si="1105"/>
        <v>0</v>
      </c>
      <c r="Y924" s="85">
        <f t="shared" si="1099"/>
        <v>0</v>
      </c>
      <c r="Z924" s="85">
        <f t="shared" si="1100"/>
        <v>0</v>
      </c>
      <c r="AA924" s="85">
        <f t="shared" si="1101"/>
        <v>0</v>
      </c>
      <c r="AB924" s="85">
        <f t="shared" si="1102"/>
        <v>0</v>
      </c>
      <c r="AC924" s="85">
        <f t="shared" si="1103"/>
        <v>0</v>
      </c>
    </row>
    <row r="925" spans="1:29" x14ac:dyDescent="0.3">
      <c r="A925" s="68"/>
      <c r="B925" s="87"/>
      <c r="C925" s="87"/>
      <c r="D925" s="87"/>
      <c r="E925" s="87"/>
      <c r="F925" s="87"/>
      <c r="G925" s="87"/>
      <c r="H925" s="114"/>
      <c r="I925" s="105">
        <f>Q925</f>
        <v>0</v>
      </c>
      <c r="J925" s="105">
        <f>R925</f>
        <v>0</v>
      </c>
      <c r="K925" s="105">
        <f t="shared" ref="K925" si="1107">S925</f>
        <v>0</v>
      </c>
      <c r="L925" s="105">
        <f t="shared" ref="L925" si="1108">T925</f>
        <v>0</v>
      </c>
      <c r="M925" s="105">
        <f t="shared" ref="M925" si="1109">U925</f>
        <v>0</v>
      </c>
      <c r="N925" s="105">
        <f t="shared" ref="N925" si="1110">V925</f>
        <v>0</v>
      </c>
      <c r="P925" s="21"/>
      <c r="Q925" s="106">
        <f t="shared" ref="Q925:V925" si="1111">+SUM(Q909:Q924)</f>
        <v>0</v>
      </c>
      <c r="R925" s="106">
        <f t="shared" si="1111"/>
        <v>0</v>
      </c>
      <c r="S925" s="106">
        <f t="shared" si="1111"/>
        <v>0</v>
      </c>
      <c r="T925" s="106">
        <f t="shared" si="1111"/>
        <v>0</v>
      </c>
      <c r="U925" s="106">
        <f t="shared" si="1111"/>
        <v>0</v>
      </c>
      <c r="V925" s="106">
        <f t="shared" si="1111"/>
        <v>0</v>
      </c>
      <c r="W925" s="33"/>
      <c r="X925" s="33"/>
      <c r="Y925" s="33"/>
      <c r="Z925" s="33"/>
      <c r="AA925" s="33"/>
      <c r="AB925" s="33"/>
      <c r="AC925" s="33"/>
    </row>
    <row r="927" spans="1:29" x14ac:dyDescent="0.3">
      <c r="A927" s="69"/>
      <c r="B927" s="69"/>
      <c r="C927" s="69"/>
      <c r="D927" s="97"/>
      <c r="E927" s="97"/>
      <c r="F927" s="69"/>
      <c r="G927" s="69"/>
      <c r="H927" s="82"/>
    </row>
    <row r="928" spans="1:29" x14ac:dyDescent="0.3">
      <c r="A928" s="94"/>
      <c r="B928" s="83"/>
      <c r="C928" s="95"/>
      <c r="D928" s="95"/>
      <c r="E928" s="33"/>
      <c r="F928" s="98"/>
      <c r="G928" s="96"/>
      <c r="H928" s="112"/>
    </row>
    <row r="929" spans="1:29" x14ac:dyDescent="0.3">
      <c r="A929" s="91"/>
      <c r="B929" s="92"/>
      <c r="C929" s="92"/>
      <c r="D929" s="92"/>
      <c r="E929" s="92"/>
      <c r="F929" s="92"/>
      <c r="G929" s="92"/>
      <c r="H929" s="92"/>
    </row>
    <row r="930" spans="1:29" x14ac:dyDescent="0.3">
      <c r="A930" s="68"/>
      <c r="B930" s="68"/>
      <c r="C930" s="68"/>
      <c r="D930" s="68"/>
      <c r="E930" s="68"/>
      <c r="F930" s="68"/>
      <c r="G930" s="68"/>
      <c r="H930" s="82"/>
      <c r="P930" s="21"/>
      <c r="Q930" s="106">
        <f>+SUM(Q931:Q946)</f>
        <v>0</v>
      </c>
      <c r="R930" s="106">
        <f t="shared" ref="R930" si="1112">+SUM(R931:R946)</f>
        <v>0</v>
      </c>
      <c r="S930" s="106">
        <f t="shared" ref="S930" si="1113">+SUM(S931:S946)</f>
        <v>0</v>
      </c>
      <c r="T930" s="106">
        <f t="shared" ref="T930" si="1114">+SUM(T931:T946)</f>
        <v>0</v>
      </c>
      <c r="U930" s="106">
        <f t="shared" ref="U930" si="1115">+SUM(U931:U946)</f>
        <v>0</v>
      </c>
      <c r="V930" s="106">
        <f t="shared" ref="V930" si="1116">+SUM(V931:V946)</f>
        <v>0</v>
      </c>
      <c r="W930" s="33"/>
      <c r="X930" s="33"/>
      <c r="Y930" s="33"/>
      <c r="Z930" s="33"/>
      <c r="AA930" s="33"/>
      <c r="AB930" s="33"/>
      <c r="AC930" s="33"/>
    </row>
    <row r="931" spans="1:29" x14ac:dyDescent="0.3">
      <c r="A931" s="67"/>
      <c r="B931" s="85"/>
      <c r="C931" s="85"/>
      <c r="D931" s="85"/>
      <c r="E931" s="85"/>
      <c r="F931" s="85"/>
      <c r="G931" s="85"/>
      <c r="H931" s="113"/>
      <c r="I931" s="105">
        <f t="shared" ref="I931:N931" si="1117">Q930</f>
        <v>0</v>
      </c>
      <c r="J931" s="105">
        <f t="shared" si="1117"/>
        <v>0</v>
      </c>
      <c r="K931" s="105">
        <f t="shared" si="1117"/>
        <v>0</v>
      </c>
      <c r="L931" s="105">
        <f t="shared" si="1117"/>
        <v>0</v>
      </c>
      <c r="M931" s="105">
        <f t="shared" si="1117"/>
        <v>0</v>
      </c>
      <c r="N931" s="105">
        <f t="shared" si="1117"/>
        <v>0</v>
      </c>
      <c r="P931" s="21" t="str">
        <f>IF(A931&gt;=$B$928,"A","B")</f>
        <v>A</v>
      </c>
      <c r="Q931" s="85">
        <f t="shared" ref="Q931:Q935" si="1118">IF($P931="B",B931,0)</f>
        <v>0</v>
      </c>
      <c r="R931" s="85">
        <f t="shared" ref="R931:R946" si="1119">IF($P931="B",C931,0)</f>
        <v>0</v>
      </c>
      <c r="S931" s="85">
        <f t="shared" ref="S931:S946" si="1120">IF($P931="B",D931,0)</f>
        <v>0</v>
      </c>
      <c r="T931" s="85">
        <f t="shared" ref="T931:T946" si="1121">IF($P931="B",E931,0)</f>
        <v>0</v>
      </c>
      <c r="U931" s="85">
        <f t="shared" ref="U931:U946" si="1122">IF($P931="B",F931,0)</f>
        <v>0</v>
      </c>
      <c r="V931" s="85">
        <f t="shared" ref="V931:V946" si="1123">IF($P931="B",G931,0)</f>
        <v>0</v>
      </c>
      <c r="W931" s="33"/>
      <c r="X931" s="85">
        <f>IF($P931="A",B931,0)</f>
        <v>0</v>
      </c>
      <c r="Y931" s="85">
        <f t="shared" ref="Y931:Y946" si="1124">IF($P931="A",C931,0)</f>
        <v>0</v>
      </c>
      <c r="Z931" s="85">
        <f t="shared" ref="Z931:Z946" si="1125">IF($P931="A",D931,0)</f>
        <v>0</v>
      </c>
      <c r="AA931" s="85">
        <f t="shared" ref="AA931:AA946" si="1126">IF($P931="A",E931,0)</f>
        <v>0</v>
      </c>
      <c r="AB931" s="85">
        <f t="shared" ref="AB931:AB946" si="1127">IF($P931="A",F931,0)</f>
        <v>0</v>
      </c>
      <c r="AC931" s="85">
        <f t="shared" ref="AC931:AC946" si="1128">IF($P931="A",G931,0)</f>
        <v>0</v>
      </c>
    </row>
    <row r="932" spans="1:29" x14ac:dyDescent="0.3">
      <c r="A932" s="67"/>
      <c r="B932" s="85"/>
      <c r="C932" s="85"/>
      <c r="D932" s="85"/>
      <c r="E932" s="85"/>
      <c r="F932" s="85"/>
      <c r="G932" s="85"/>
      <c r="H932" s="113"/>
      <c r="P932" s="21" t="str">
        <f t="shared" ref="P932:P946" si="1129">IF(A932&gt;=$B$928,"A","B")</f>
        <v>A</v>
      </c>
      <c r="Q932" s="85">
        <f t="shared" si="1118"/>
        <v>0</v>
      </c>
      <c r="R932" s="85">
        <f t="shared" si="1119"/>
        <v>0</v>
      </c>
      <c r="S932" s="85">
        <f t="shared" si="1120"/>
        <v>0</v>
      </c>
      <c r="T932" s="85">
        <f t="shared" si="1121"/>
        <v>0</v>
      </c>
      <c r="U932" s="85">
        <f t="shared" si="1122"/>
        <v>0</v>
      </c>
      <c r="V932" s="85">
        <f t="shared" si="1123"/>
        <v>0</v>
      </c>
      <c r="W932" s="33"/>
      <c r="X932" s="85">
        <f t="shared" ref="X932:X946" si="1130">IF($P932="A",B932,0)</f>
        <v>0</v>
      </c>
      <c r="Y932" s="85">
        <f t="shared" si="1124"/>
        <v>0</v>
      </c>
      <c r="Z932" s="85">
        <f t="shared" si="1125"/>
        <v>0</v>
      </c>
      <c r="AA932" s="85">
        <f t="shared" si="1126"/>
        <v>0</v>
      </c>
      <c r="AB932" s="85">
        <f t="shared" si="1127"/>
        <v>0</v>
      </c>
      <c r="AC932" s="85">
        <f t="shared" si="1128"/>
        <v>0</v>
      </c>
    </row>
    <row r="933" spans="1:29" x14ac:dyDescent="0.3">
      <c r="A933" s="67"/>
      <c r="B933" s="85"/>
      <c r="C933" s="85"/>
      <c r="D933" s="85"/>
      <c r="E933" s="85"/>
      <c r="F933" s="85"/>
      <c r="G933" s="85"/>
      <c r="H933" s="113"/>
      <c r="P933" s="21" t="str">
        <f t="shared" si="1129"/>
        <v>A</v>
      </c>
      <c r="Q933" s="85">
        <f t="shared" si="1118"/>
        <v>0</v>
      </c>
      <c r="R933" s="85">
        <f t="shared" si="1119"/>
        <v>0</v>
      </c>
      <c r="S933" s="85">
        <f t="shared" si="1120"/>
        <v>0</v>
      </c>
      <c r="T933" s="85">
        <f t="shared" si="1121"/>
        <v>0</v>
      </c>
      <c r="U933" s="85">
        <f t="shared" si="1122"/>
        <v>0</v>
      </c>
      <c r="V933" s="85">
        <f t="shared" si="1123"/>
        <v>0</v>
      </c>
      <c r="W933" s="33"/>
      <c r="X933" s="85">
        <f t="shared" si="1130"/>
        <v>0</v>
      </c>
      <c r="Y933" s="85">
        <f t="shared" si="1124"/>
        <v>0</v>
      </c>
      <c r="Z933" s="85">
        <f t="shared" si="1125"/>
        <v>0</v>
      </c>
      <c r="AA933" s="85">
        <f t="shared" si="1126"/>
        <v>0</v>
      </c>
      <c r="AB933" s="85">
        <f t="shared" si="1127"/>
        <v>0</v>
      </c>
      <c r="AC933" s="85">
        <f t="shared" si="1128"/>
        <v>0</v>
      </c>
    </row>
    <row r="934" spans="1:29" x14ac:dyDescent="0.3">
      <c r="A934" s="67"/>
      <c r="B934" s="85"/>
      <c r="C934" s="85"/>
      <c r="D934" s="85"/>
      <c r="E934" s="85"/>
      <c r="F934" s="85"/>
      <c r="G934" s="85"/>
      <c r="H934" s="113"/>
      <c r="P934" s="21" t="str">
        <f t="shared" si="1129"/>
        <v>A</v>
      </c>
      <c r="Q934" s="85">
        <f t="shared" si="1118"/>
        <v>0</v>
      </c>
      <c r="R934" s="85">
        <f t="shared" si="1119"/>
        <v>0</v>
      </c>
      <c r="S934" s="85">
        <f t="shared" si="1120"/>
        <v>0</v>
      </c>
      <c r="T934" s="85">
        <f t="shared" si="1121"/>
        <v>0</v>
      </c>
      <c r="U934" s="85">
        <f t="shared" si="1122"/>
        <v>0</v>
      </c>
      <c r="V934" s="85">
        <f t="shared" si="1123"/>
        <v>0</v>
      </c>
      <c r="W934" s="33"/>
      <c r="X934" s="85">
        <f t="shared" si="1130"/>
        <v>0</v>
      </c>
      <c r="Y934" s="85">
        <f t="shared" si="1124"/>
        <v>0</v>
      </c>
      <c r="Z934" s="85">
        <f t="shared" si="1125"/>
        <v>0</v>
      </c>
      <c r="AA934" s="85">
        <f t="shared" si="1126"/>
        <v>0</v>
      </c>
      <c r="AB934" s="85">
        <f t="shared" si="1127"/>
        <v>0</v>
      </c>
      <c r="AC934" s="85">
        <f t="shared" si="1128"/>
        <v>0</v>
      </c>
    </row>
    <row r="935" spans="1:29" x14ac:dyDescent="0.3">
      <c r="A935" s="67"/>
      <c r="B935" s="85"/>
      <c r="C935" s="85"/>
      <c r="D935" s="85"/>
      <c r="E935" s="85"/>
      <c r="F935" s="85"/>
      <c r="G935" s="85"/>
      <c r="H935" s="113"/>
      <c r="P935" s="21" t="str">
        <f t="shared" si="1129"/>
        <v>A</v>
      </c>
      <c r="Q935" s="85">
        <f t="shared" si="1118"/>
        <v>0</v>
      </c>
      <c r="R935" s="85">
        <f t="shared" si="1119"/>
        <v>0</v>
      </c>
      <c r="S935" s="85">
        <f t="shared" si="1120"/>
        <v>0</v>
      </c>
      <c r="T935" s="85">
        <f t="shared" si="1121"/>
        <v>0</v>
      </c>
      <c r="U935" s="85">
        <f t="shared" si="1122"/>
        <v>0</v>
      </c>
      <c r="V935" s="85">
        <f t="shared" si="1123"/>
        <v>0</v>
      </c>
      <c r="W935" s="33"/>
      <c r="X935" s="85">
        <f t="shared" si="1130"/>
        <v>0</v>
      </c>
      <c r="Y935" s="85">
        <f t="shared" si="1124"/>
        <v>0</v>
      </c>
      <c r="Z935" s="85">
        <f t="shared" si="1125"/>
        <v>0</v>
      </c>
      <c r="AA935" s="85">
        <f t="shared" si="1126"/>
        <v>0</v>
      </c>
      <c r="AB935" s="85">
        <f t="shared" si="1127"/>
        <v>0</v>
      </c>
      <c r="AC935" s="85">
        <f t="shared" si="1128"/>
        <v>0</v>
      </c>
    </row>
    <row r="936" spans="1:29" x14ac:dyDescent="0.3">
      <c r="A936" s="67"/>
      <c r="B936" s="85"/>
      <c r="C936" s="85"/>
      <c r="D936" s="85"/>
      <c r="E936" s="85"/>
      <c r="F936" s="85"/>
      <c r="G936" s="85"/>
      <c r="H936" s="113"/>
      <c r="P936" s="21" t="str">
        <f t="shared" si="1129"/>
        <v>A</v>
      </c>
      <c r="Q936" s="85">
        <f>IF($P936="B",B936,0)</f>
        <v>0</v>
      </c>
      <c r="R936" s="85">
        <f t="shared" si="1119"/>
        <v>0</v>
      </c>
      <c r="S936" s="85">
        <f t="shared" si="1120"/>
        <v>0</v>
      </c>
      <c r="T936" s="85">
        <f t="shared" si="1121"/>
        <v>0</v>
      </c>
      <c r="U936" s="85">
        <f t="shared" si="1122"/>
        <v>0</v>
      </c>
      <c r="V936" s="85">
        <f t="shared" si="1123"/>
        <v>0</v>
      </c>
      <c r="W936" s="33"/>
      <c r="X936" s="85">
        <f t="shared" si="1130"/>
        <v>0</v>
      </c>
      <c r="Y936" s="85">
        <f t="shared" si="1124"/>
        <v>0</v>
      </c>
      <c r="Z936" s="85">
        <f t="shared" si="1125"/>
        <v>0</v>
      </c>
      <c r="AA936" s="85">
        <f t="shared" si="1126"/>
        <v>0</v>
      </c>
      <c r="AB936" s="85">
        <f t="shared" si="1127"/>
        <v>0</v>
      </c>
      <c r="AC936" s="85">
        <f t="shared" si="1128"/>
        <v>0</v>
      </c>
    </row>
    <row r="937" spans="1:29" x14ac:dyDescent="0.3">
      <c r="A937" s="67"/>
      <c r="B937" s="85"/>
      <c r="C937" s="85"/>
      <c r="D937" s="85"/>
      <c r="E937" s="85"/>
      <c r="F937" s="85"/>
      <c r="G937" s="85"/>
      <c r="H937" s="113"/>
      <c r="P937" s="21" t="str">
        <f t="shared" si="1129"/>
        <v>A</v>
      </c>
      <c r="Q937" s="85">
        <f t="shared" ref="Q937:Q946" si="1131">IF($P937="B",B937,0)</f>
        <v>0</v>
      </c>
      <c r="R937" s="85">
        <f t="shared" si="1119"/>
        <v>0</v>
      </c>
      <c r="S937" s="85">
        <f t="shared" si="1120"/>
        <v>0</v>
      </c>
      <c r="T937" s="85">
        <f t="shared" si="1121"/>
        <v>0</v>
      </c>
      <c r="U937" s="85">
        <f t="shared" si="1122"/>
        <v>0</v>
      </c>
      <c r="V937" s="85">
        <f t="shared" si="1123"/>
        <v>0</v>
      </c>
      <c r="W937" s="33"/>
      <c r="X937" s="85">
        <f t="shared" si="1130"/>
        <v>0</v>
      </c>
      <c r="Y937" s="85">
        <f t="shared" si="1124"/>
        <v>0</v>
      </c>
      <c r="Z937" s="85">
        <f t="shared" si="1125"/>
        <v>0</v>
      </c>
      <c r="AA937" s="85">
        <f t="shared" si="1126"/>
        <v>0</v>
      </c>
      <c r="AB937" s="85">
        <f t="shared" si="1127"/>
        <v>0</v>
      </c>
      <c r="AC937" s="85">
        <f t="shared" si="1128"/>
        <v>0</v>
      </c>
    </row>
    <row r="938" spans="1:29" x14ac:dyDescent="0.3">
      <c r="A938" s="67"/>
      <c r="B938" s="85"/>
      <c r="C938" s="85"/>
      <c r="D938" s="85"/>
      <c r="E938" s="85"/>
      <c r="F938" s="85"/>
      <c r="G938" s="85"/>
      <c r="H938" s="113"/>
      <c r="P938" s="21" t="str">
        <f t="shared" si="1129"/>
        <v>A</v>
      </c>
      <c r="Q938" s="85">
        <f t="shared" si="1131"/>
        <v>0</v>
      </c>
      <c r="R938" s="85">
        <f t="shared" si="1119"/>
        <v>0</v>
      </c>
      <c r="S938" s="85">
        <f t="shared" si="1120"/>
        <v>0</v>
      </c>
      <c r="T938" s="85">
        <f t="shared" si="1121"/>
        <v>0</v>
      </c>
      <c r="U938" s="85">
        <f t="shared" si="1122"/>
        <v>0</v>
      </c>
      <c r="V938" s="85">
        <f t="shared" si="1123"/>
        <v>0</v>
      </c>
      <c r="W938" s="33"/>
      <c r="X938" s="85">
        <f t="shared" si="1130"/>
        <v>0</v>
      </c>
      <c r="Y938" s="85">
        <f t="shared" si="1124"/>
        <v>0</v>
      </c>
      <c r="Z938" s="85">
        <f t="shared" si="1125"/>
        <v>0</v>
      </c>
      <c r="AA938" s="85">
        <f t="shared" si="1126"/>
        <v>0</v>
      </c>
      <c r="AB938" s="85">
        <f t="shared" si="1127"/>
        <v>0</v>
      </c>
      <c r="AC938" s="85">
        <f t="shared" si="1128"/>
        <v>0</v>
      </c>
    </row>
    <row r="939" spans="1:29" x14ac:dyDescent="0.3">
      <c r="A939" s="67"/>
      <c r="B939" s="85"/>
      <c r="C939" s="85"/>
      <c r="D939" s="85"/>
      <c r="E939" s="85"/>
      <c r="F939" s="85"/>
      <c r="G939" s="85"/>
      <c r="H939" s="113"/>
      <c r="P939" s="21" t="str">
        <f t="shared" si="1129"/>
        <v>A</v>
      </c>
      <c r="Q939" s="85">
        <f t="shared" si="1131"/>
        <v>0</v>
      </c>
      <c r="R939" s="85">
        <f t="shared" si="1119"/>
        <v>0</v>
      </c>
      <c r="S939" s="85">
        <f t="shared" si="1120"/>
        <v>0</v>
      </c>
      <c r="T939" s="85">
        <f t="shared" si="1121"/>
        <v>0</v>
      </c>
      <c r="U939" s="85">
        <f t="shared" si="1122"/>
        <v>0</v>
      </c>
      <c r="V939" s="85">
        <f t="shared" si="1123"/>
        <v>0</v>
      </c>
      <c r="W939" s="33"/>
      <c r="X939" s="85">
        <f t="shared" si="1130"/>
        <v>0</v>
      </c>
      <c r="Y939" s="85">
        <f t="shared" si="1124"/>
        <v>0</v>
      </c>
      <c r="Z939" s="85">
        <f t="shared" si="1125"/>
        <v>0</v>
      </c>
      <c r="AA939" s="85">
        <f t="shared" si="1126"/>
        <v>0</v>
      </c>
      <c r="AB939" s="85">
        <f t="shared" si="1127"/>
        <v>0</v>
      </c>
      <c r="AC939" s="85">
        <f t="shared" si="1128"/>
        <v>0</v>
      </c>
    </row>
    <row r="940" spans="1:29" x14ac:dyDescent="0.3">
      <c r="A940" s="67"/>
      <c r="B940" s="85"/>
      <c r="C940" s="85"/>
      <c r="D940" s="85"/>
      <c r="E940" s="85"/>
      <c r="F940" s="85"/>
      <c r="G940" s="85"/>
      <c r="H940" s="113"/>
      <c r="P940" s="21" t="str">
        <f t="shared" si="1129"/>
        <v>A</v>
      </c>
      <c r="Q940" s="85">
        <f t="shared" si="1131"/>
        <v>0</v>
      </c>
      <c r="R940" s="85">
        <f t="shared" si="1119"/>
        <v>0</v>
      </c>
      <c r="S940" s="85">
        <f t="shared" si="1120"/>
        <v>0</v>
      </c>
      <c r="T940" s="85">
        <f t="shared" si="1121"/>
        <v>0</v>
      </c>
      <c r="U940" s="85">
        <f t="shared" si="1122"/>
        <v>0</v>
      </c>
      <c r="V940" s="85">
        <f t="shared" si="1123"/>
        <v>0</v>
      </c>
      <c r="W940" s="33"/>
      <c r="X940" s="85">
        <f t="shared" si="1130"/>
        <v>0</v>
      </c>
      <c r="Y940" s="85">
        <f t="shared" si="1124"/>
        <v>0</v>
      </c>
      <c r="Z940" s="85">
        <f t="shared" si="1125"/>
        <v>0</v>
      </c>
      <c r="AA940" s="85">
        <f t="shared" si="1126"/>
        <v>0</v>
      </c>
      <c r="AB940" s="85">
        <f t="shared" si="1127"/>
        <v>0</v>
      </c>
      <c r="AC940" s="85">
        <f t="shared" si="1128"/>
        <v>0</v>
      </c>
    </row>
    <row r="941" spans="1:29" x14ac:dyDescent="0.3">
      <c r="A941" s="67"/>
      <c r="B941" s="85"/>
      <c r="C941" s="85"/>
      <c r="D941" s="85"/>
      <c r="E941" s="85"/>
      <c r="F941" s="85"/>
      <c r="G941" s="85"/>
      <c r="H941" s="113"/>
      <c r="P941" s="21" t="str">
        <f t="shared" si="1129"/>
        <v>A</v>
      </c>
      <c r="Q941" s="85">
        <f t="shared" si="1131"/>
        <v>0</v>
      </c>
      <c r="R941" s="85">
        <f t="shared" si="1119"/>
        <v>0</v>
      </c>
      <c r="S941" s="85">
        <f t="shared" si="1120"/>
        <v>0</v>
      </c>
      <c r="T941" s="85">
        <f t="shared" si="1121"/>
        <v>0</v>
      </c>
      <c r="U941" s="85">
        <f t="shared" si="1122"/>
        <v>0</v>
      </c>
      <c r="V941" s="85">
        <f t="shared" si="1123"/>
        <v>0</v>
      </c>
      <c r="W941" s="33"/>
      <c r="X941" s="85">
        <f t="shared" si="1130"/>
        <v>0</v>
      </c>
      <c r="Y941" s="85">
        <f t="shared" si="1124"/>
        <v>0</v>
      </c>
      <c r="Z941" s="85">
        <f t="shared" si="1125"/>
        <v>0</v>
      </c>
      <c r="AA941" s="85">
        <f t="shared" si="1126"/>
        <v>0</v>
      </c>
      <c r="AB941" s="85">
        <f t="shared" si="1127"/>
        <v>0</v>
      </c>
      <c r="AC941" s="85">
        <f t="shared" si="1128"/>
        <v>0</v>
      </c>
    </row>
    <row r="942" spans="1:29" x14ac:dyDescent="0.3">
      <c r="A942" s="67"/>
      <c r="B942" s="85"/>
      <c r="C942" s="85"/>
      <c r="D942" s="85"/>
      <c r="E942" s="85"/>
      <c r="F942" s="85"/>
      <c r="G942" s="85"/>
      <c r="H942" s="113"/>
      <c r="P942" s="21" t="str">
        <f t="shared" si="1129"/>
        <v>A</v>
      </c>
      <c r="Q942" s="85">
        <f t="shared" si="1131"/>
        <v>0</v>
      </c>
      <c r="R942" s="85">
        <f t="shared" si="1119"/>
        <v>0</v>
      </c>
      <c r="S942" s="85">
        <f t="shared" si="1120"/>
        <v>0</v>
      </c>
      <c r="T942" s="85">
        <f t="shared" si="1121"/>
        <v>0</v>
      </c>
      <c r="U942" s="85">
        <f t="shared" si="1122"/>
        <v>0</v>
      </c>
      <c r="V942" s="85">
        <f t="shared" si="1123"/>
        <v>0</v>
      </c>
      <c r="W942" s="33"/>
      <c r="X942" s="85">
        <f t="shared" si="1130"/>
        <v>0</v>
      </c>
      <c r="Y942" s="85">
        <f t="shared" si="1124"/>
        <v>0</v>
      </c>
      <c r="Z942" s="85">
        <f t="shared" si="1125"/>
        <v>0</v>
      </c>
      <c r="AA942" s="85">
        <f t="shared" si="1126"/>
        <v>0</v>
      </c>
      <c r="AB942" s="85">
        <f t="shared" si="1127"/>
        <v>0</v>
      </c>
      <c r="AC942" s="85">
        <f t="shared" si="1128"/>
        <v>0</v>
      </c>
    </row>
    <row r="943" spans="1:29" x14ac:dyDescent="0.3">
      <c r="A943" s="67"/>
      <c r="B943" s="85"/>
      <c r="C943" s="85"/>
      <c r="D943" s="85"/>
      <c r="E943" s="85"/>
      <c r="F943" s="85"/>
      <c r="G943" s="85"/>
      <c r="H943" s="113"/>
      <c r="P943" s="21" t="str">
        <f t="shared" si="1129"/>
        <v>A</v>
      </c>
      <c r="Q943" s="85">
        <f t="shared" si="1131"/>
        <v>0</v>
      </c>
      <c r="R943" s="85">
        <f t="shared" si="1119"/>
        <v>0</v>
      </c>
      <c r="S943" s="85">
        <f t="shared" si="1120"/>
        <v>0</v>
      </c>
      <c r="T943" s="85">
        <f t="shared" si="1121"/>
        <v>0</v>
      </c>
      <c r="U943" s="85">
        <f t="shared" si="1122"/>
        <v>0</v>
      </c>
      <c r="V943" s="85">
        <f t="shared" si="1123"/>
        <v>0</v>
      </c>
      <c r="W943" s="33"/>
      <c r="X943" s="85">
        <f t="shared" si="1130"/>
        <v>0</v>
      </c>
      <c r="Y943" s="85">
        <f t="shared" si="1124"/>
        <v>0</v>
      </c>
      <c r="Z943" s="85">
        <f t="shared" si="1125"/>
        <v>0</v>
      </c>
      <c r="AA943" s="85">
        <f t="shared" si="1126"/>
        <v>0</v>
      </c>
      <c r="AB943" s="85">
        <f t="shared" si="1127"/>
        <v>0</v>
      </c>
      <c r="AC943" s="85">
        <f t="shared" si="1128"/>
        <v>0</v>
      </c>
    </row>
    <row r="944" spans="1:29" x14ac:dyDescent="0.3">
      <c r="A944" s="67"/>
      <c r="B944" s="85"/>
      <c r="C944" s="85"/>
      <c r="D944" s="85"/>
      <c r="E944" s="85"/>
      <c r="F944" s="85"/>
      <c r="G944" s="85"/>
      <c r="H944" s="113"/>
      <c r="P944" s="21" t="str">
        <f t="shared" si="1129"/>
        <v>A</v>
      </c>
      <c r="Q944" s="85">
        <f t="shared" si="1131"/>
        <v>0</v>
      </c>
      <c r="R944" s="85">
        <f t="shared" si="1119"/>
        <v>0</v>
      </c>
      <c r="S944" s="85">
        <f t="shared" si="1120"/>
        <v>0</v>
      </c>
      <c r="T944" s="85">
        <f t="shared" si="1121"/>
        <v>0</v>
      </c>
      <c r="U944" s="85">
        <f t="shared" si="1122"/>
        <v>0</v>
      </c>
      <c r="V944" s="85">
        <f t="shared" si="1123"/>
        <v>0</v>
      </c>
      <c r="W944" s="33"/>
      <c r="X944" s="85">
        <f t="shared" si="1130"/>
        <v>0</v>
      </c>
      <c r="Y944" s="85">
        <f t="shared" si="1124"/>
        <v>0</v>
      </c>
      <c r="Z944" s="85">
        <f t="shared" si="1125"/>
        <v>0</v>
      </c>
      <c r="AA944" s="85">
        <f t="shared" si="1126"/>
        <v>0</v>
      </c>
      <c r="AB944" s="85">
        <f t="shared" si="1127"/>
        <v>0</v>
      </c>
      <c r="AC944" s="85">
        <f t="shared" si="1128"/>
        <v>0</v>
      </c>
    </row>
    <row r="945" spans="1:29" x14ac:dyDescent="0.3">
      <c r="A945" s="67"/>
      <c r="B945" s="85"/>
      <c r="C945" s="85"/>
      <c r="D945" s="85"/>
      <c r="E945" s="85"/>
      <c r="F945" s="85"/>
      <c r="G945" s="85"/>
      <c r="H945" s="113"/>
      <c r="P945" s="21" t="str">
        <f t="shared" si="1129"/>
        <v>A</v>
      </c>
      <c r="Q945" s="85">
        <f t="shared" si="1131"/>
        <v>0</v>
      </c>
      <c r="R945" s="85">
        <f t="shared" si="1119"/>
        <v>0</v>
      </c>
      <c r="S945" s="85">
        <f t="shared" si="1120"/>
        <v>0</v>
      </c>
      <c r="T945" s="85">
        <f t="shared" si="1121"/>
        <v>0</v>
      </c>
      <c r="U945" s="85">
        <f t="shared" si="1122"/>
        <v>0</v>
      </c>
      <c r="V945" s="85">
        <f t="shared" si="1123"/>
        <v>0</v>
      </c>
      <c r="W945" s="33"/>
      <c r="X945" s="85">
        <f t="shared" si="1130"/>
        <v>0</v>
      </c>
      <c r="Y945" s="85">
        <f t="shared" si="1124"/>
        <v>0</v>
      </c>
      <c r="Z945" s="85">
        <f t="shared" si="1125"/>
        <v>0</v>
      </c>
      <c r="AA945" s="85">
        <f t="shared" si="1126"/>
        <v>0</v>
      </c>
      <c r="AB945" s="85">
        <f t="shared" si="1127"/>
        <v>0</v>
      </c>
      <c r="AC945" s="85">
        <f t="shared" si="1128"/>
        <v>0</v>
      </c>
    </row>
    <row r="946" spans="1:29" x14ac:dyDescent="0.3">
      <c r="A946" s="67"/>
      <c r="B946" s="85"/>
      <c r="C946" s="85"/>
      <c r="D946" s="85"/>
      <c r="E946" s="85"/>
      <c r="F946" s="85"/>
      <c r="G946" s="85"/>
      <c r="H946" s="113"/>
      <c r="P946" s="21" t="str">
        <f t="shared" si="1129"/>
        <v>A</v>
      </c>
      <c r="Q946" s="85">
        <f t="shared" si="1131"/>
        <v>0</v>
      </c>
      <c r="R946" s="85">
        <f t="shared" si="1119"/>
        <v>0</v>
      </c>
      <c r="S946" s="85">
        <f t="shared" si="1120"/>
        <v>0</v>
      </c>
      <c r="T946" s="85">
        <f t="shared" si="1121"/>
        <v>0</v>
      </c>
      <c r="U946" s="85">
        <f t="shared" si="1122"/>
        <v>0</v>
      </c>
      <c r="V946" s="85">
        <f t="shared" si="1123"/>
        <v>0</v>
      </c>
      <c r="W946" s="33"/>
      <c r="X946" s="85">
        <f t="shared" si="1130"/>
        <v>0</v>
      </c>
      <c r="Y946" s="85">
        <f t="shared" si="1124"/>
        <v>0</v>
      </c>
      <c r="Z946" s="85">
        <f t="shared" si="1125"/>
        <v>0</v>
      </c>
      <c r="AA946" s="85">
        <f t="shared" si="1126"/>
        <v>0</v>
      </c>
      <c r="AB946" s="85">
        <f t="shared" si="1127"/>
        <v>0</v>
      </c>
      <c r="AC946" s="85">
        <f t="shared" si="1128"/>
        <v>0</v>
      </c>
    </row>
    <row r="947" spans="1:29" x14ac:dyDescent="0.3">
      <c r="A947" s="68"/>
      <c r="B947" s="86"/>
      <c r="C947" s="86"/>
      <c r="D947" s="86"/>
      <c r="E947" s="86"/>
      <c r="F947" s="86"/>
      <c r="G947" s="86"/>
      <c r="H947" s="89"/>
      <c r="I947" s="105">
        <f>X947</f>
        <v>0</v>
      </c>
      <c r="J947" s="105">
        <f>Y947</f>
        <v>0</v>
      </c>
      <c r="K947" s="105">
        <f>Z947</f>
        <v>0</v>
      </c>
      <c r="L947" s="105">
        <f>AA947</f>
        <v>0</v>
      </c>
      <c r="M947" s="105">
        <f t="shared" ref="M947" si="1132">AB947</f>
        <v>0</v>
      </c>
      <c r="N947" s="105">
        <f t="shared" ref="N947" si="1133">AC947</f>
        <v>0</v>
      </c>
      <c r="P947" s="21"/>
      <c r="Q947" s="33"/>
      <c r="R947" s="33"/>
      <c r="S947" s="33"/>
      <c r="T947" s="33"/>
      <c r="U947" s="33"/>
      <c r="V947" s="33"/>
      <c r="W947" s="33"/>
      <c r="X947" s="106">
        <f>SUM(X931:X946)</f>
        <v>0</v>
      </c>
      <c r="Y947" s="106">
        <f t="shared" ref="Y947" si="1134">SUM(Y931:Y946)</f>
        <v>0</v>
      </c>
      <c r="Z947" s="106">
        <f t="shared" ref="Z947" si="1135">SUM(Z931:Z946)</f>
        <v>0</v>
      </c>
      <c r="AA947" s="106">
        <f t="shared" ref="AA947" si="1136">SUM(AA931:AA946)</f>
        <v>0</v>
      </c>
      <c r="AB947" s="106">
        <f t="shared" ref="AB947" si="1137">SUM(AB931:AB946)</f>
        <v>0</v>
      </c>
      <c r="AC947" s="106">
        <f t="shared" ref="AC947" si="1138">SUM(AC931:AC946)</f>
        <v>0</v>
      </c>
    </row>
    <row r="948" spans="1:29" x14ac:dyDescent="0.3">
      <c r="A948" s="82"/>
      <c r="B948" s="89"/>
      <c r="C948" s="89"/>
      <c r="D948" s="89"/>
      <c r="E948" s="89"/>
      <c r="F948" s="89"/>
      <c r="G948" s="89"/>
      <c r="H948" s="89"/>
      <c r="P948" s="21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  <c r="AC948" s="33"/>
    </row>
    <row r="949" spans="1:29" x14ac:dyDescent="0.3">
      <c r="A949" s="92"/>
      <c r="B949" s="92"/>
      <c r="C949" s="92"/>
      <c r="D949" s="92"/>
      <c r="E949" s="92"/>
      <c r="F949" s="92"/>
      <c r="G949" s="92"/>
      <c r="H949" s="92"/>
      <c r="P949" s="21"/>
      <c r="Q949" s="33"/>
      <c r="R949" s="33"/>
      <c r="S949" s="33"/>
      <c r="T949" s="33"/>
      <c r="U949" s="33"/>
      <c r="V949" s="33"/>
      <c r="W949" s="33"/>
      <c r="X949" s="33"/>
      <c r="Y949" s="33"/>
      <c r="Z949" s="33"/>
      <c r="AA949" s="33"/>
      <c r="AB949" s="33"/>
      <c r="AC949" s="33"/>
    </row>
    <row r="950" spans="1:29" x14ac:dyDescent="0.3">
      <c r="A950" s="68"/>
      <c r="B950" s="68"/>
      <c r="C950" s="68"/>
      <c r="D950" s="68"/>
      <c r="E950" s="68"/>
      <c r="F950" s="68"/>
      <c r="G950" s="68"/>
      <c r="H950" s="82"/>
      <c r="P950" s="21"/>
      <c r="Q950" s="33"/>
      <c r="R950" s="33"/>
      <c r="S950" s="33"/>
      <c r="T950" s="33"/>
      <c r="U950" s="33"/>
      <c r="V950" s="33"/>
      <c r="W950" s="33"/>
      <c r="X950" s="106">
        <f t="shared" ref="X950:AC950" si="1139">SUM(X951:X966)</f>
        <v>0</v>
      </c>
      <c r="Y950" s="106">
        <f t="shared" si="1139"/>
        <v>0</v>
      </c>
      <c r="Z950" s="106">
        <f t="shared" si="1139"/>
        <v>0</v>
      </c>
      <c r="AA950" s="106">
        <f t="shared" si="1139"/>
        <v>0</v>
      </c>
      <c r="AB950" s="106">
        <f t="shared" si="1139"/>
        <v>0</v>
      </c>
      <c r="AC950" s="106">
        <f t="shared" si="1139"/>
        <v>0</v>
      </c>
    </row>
    <row r="951" spans="1:29" x14ac:dyDescent="0.3">
      <c r="A951" s="67"/>
      <c r="B951" s="85"/>
      <c r="C951" s="85"/>
      <c r="D951" s="85"/>
      <c r="E951" s="85"/>
      <c r="F951" s="85"/>
      <c r="G951" s="85"/>
      <c r="H951" s="113"/>
      <c r="I951" s="105">
        <f>X950</f>
        <v>0</v>
      </c>
      <c r="J951" s="105">
        <f>Y950</f>
        <v>0</v>
      </c>
      <c r="K951" s="105">
        <f t="shared" ref="K951" si="1140">Z950</f>
        <v>0</v>
      </c>
      <c r="L951" s="105">
        <f t="shared" ref="L951" si="1141">AA950</f>
        <v>0</v>
      </c>
      <c r="M951" s="105">
        <f t="shared" ref="M951" si="1142">AB950</f>
        <v>0</v>
      </c>
      <c r="N951" s="105">
        <f t="shared" ref="N951" si="1143">AC950</f>
        <v>0</v>
      </c>
      <c r="P951" s="21" t="str">
        <f>IF(A951&lt;=$B$928,"A","B")</f>
        <v>A</v>
      </c>
      <c r="Q951" s="85">
        <f t="shared" ref="Q951:Q955" si="1144">IF($P951="B",B951,0)</f>
        <v>0</v>
      </c>
      <c r="R951" s="85">
        <f t="shared" ref="R951:R966" si="1145">IF($P951="B",C951,0)</f>
        <v>0</v>
      </c>
      <c r="S951" s="85">
        <f t="shared" ref="S951:S966" si="1146">IF($P951="B",D951,0)</f>
        <v>0</v>
      </c>
      <c r="T951" s="85">
        <f t="shared" ref="T951:T966" si="1147">IF($P951="B",E951,0)</f>
        <v>0</v>
      </c>
      <c r="U951" s="85">
        <f t="shared" ref="U951:U966" si="1148">IF($P951="B",F951,0)</f>
        <v>0</v>
      </c>
      <c r="V951" s="85">
        <f t="shared" ref="V951:V966" si="1149">IF($P951="B",G951,0)</f>
        <v>0</v>
      </c>
      <c r="W951" s="33"/>
      <c r="X951" s="85">
        <f>IF($P951="A",B951,0)</f>
        <v>0</v>
      </c>
      <c r="Y951" s="85">
        <f t="shared" ref="Y951:Y966" si="1150">IF($P951="A",C951,0)</f>
        <v>0</v>
      </c>
      <c r="Z951" s="85">
        <f t="shared" ref="Z951:Z966" si="1151">IF($P951="A",D951,0)</f>
        <v>0</v>
      </c>
      <c r="AA951" s="85">
        <f t="shared" ref="AA951:AA966" si="1152">IF($P951="A",E951,0)</f>
        <v>0</v>
      </c>
      <c r="AB951" s="85">
        <f t="shared" ref="AB951:AB966" si="1153">IF($P951="A",F951,0)</f>
        <v>0</v>
      </c>
      <c r="AC951" s="85">
        <f t="shared" ref="AC951:AC966" si="1154">IF($P951="A",G951,0)</f>
        <v>0</v>
      </c>
    </row>
    <row r="952" spans="1:29" x14ac:dyDescent="0.3">
      <c r="A952" s="67"/>
      <c r="B952" s="85"/>
      <c r="C952" s="85"/>
      <c r="D952" s="85"/>
      <c r="E952" s="85"/>
      <c r="F952" s="85"/>
      <c r="G952" s="85"/>
      <c r="H952" s="113"/>
      <c r="P952" s="21" t="str">
        <f t="shared" ref="P952:P966" si="1155">IF(A952&lt;=$B$928,"A","B")</f>
        <v>A</v>
      </c>
      <c r="Q952" s="85">
        <f t="shared" si="1144"/>
        <v>0</v>
      </c>
      <c r="R952" s="85">
        <f t="shared" si="1145"/>
        <v>0</v>
      </c>
      <c r="S952" s="85">
        <f t="shared" si="1146"/>
        <v>0</v>
      </c>
      <c r="T952" s="85">
        <f t="shared" si="1147"/>
        <v>0</v>
      </c>
      <c r="U952" s="85">
        <f t="shared" si="1148"/>
        <v>0</v>
      </c>
      <c r="V952" s="85">
        <f t="shared" si="1149"/>
        <v>0</v>
      </c>
      <c r="W952" s="33"/>
      <c r="X952" s="85">
        <f t="shared" ref="X952:X966" si="1156">IF($P952="A",B952,0)</f>
        <v>0</v>
      </c>
      <c r="Y952" s="85">
        <f t="shared" si="1150"/>
        <v>0</v>
      </c>
      <c r="Z952" s="85">
        <f t="shared" si="1151"/>
        <v>0</v>
      </c>
      <c r="AA952" s="85">
        <f t="shared" si="1152"/>
        <v>0</v>
      </c>
      <c r="AB952" s="85">
        <f t="shared" si="1153"/>
        <v>0</v>
      </c>
      <c r="AC952" s="85">
        <f t="shared" si="1154"/>
        <v>0</v>
      </c>
    </row>
    <row r="953" spans="1:29" x14ac:dyDescent="0.3">
      <c r="A953" s="67"/>
      <c r="B953" s="85"/>
      <c r="C953" s="85"/>
      <c r="D953" s="85"/>
      <c r="E953" s="85"/>
      <c r="F953" s="85"/>
      <c r="G953" s="85"/>
      <c r="H953" s="113"/>
      <c r="P953" s="21" t="str">
        <f t="shared" si="1155"/>
        <v>A</v>
      </c>
      <c r="Q953" s="85">
        <f t="shared" si="1144"/>
        <v>0</v>
      </c>
      <c r="R953" s="85">
        <f t="shared" si="1145"/>
        <v>0</v>
      </c>
      <c r="S953" s="85">
        <f t="shared" si="1146"/>
        <v>0</v>
      </c>
      <c r="T953" s="85">
        <f t="shared" si="1147"/>
        <v>0</v>
      </c>
      <c r="U953" s="85">
        <f t="shared" si="1148"/>
        <v>0</v>
      </c>
      <c r="V953" s="85">
        <f t="shared" si="1149"/>
        <v>0</v>
      </c>
      <c r="W953" s="33"/>
      <c r="X953" s="85">
        <f t="shared" si="1156"/>
        <v>0</v>
      </c>
      <c r="Y953" s="85">
        <f t="shared" si="1150"/>
        <v>0</v>
      </c>
      <c r="Z953" s="85">
        <f t="shared" si="1151"/>
        <v>0</v>
      </c>
      <c r="AA953" s="85">
        <f t="shared" si="1152"/>
        <v>0</v>
      </c>
      <c r="AB953" s="85">
        <f t="shared" si="1153"/>
        <v>0</v>
      </c>
      <c r="AC953" s="85">
        <f t="shared" si="1154"/>
        <v>0</v>
      </c>
    </row>
    <row r="954" spans="1:29" x14ac:dyDescent="0.3">
      <c r="A954" s="67"/>
      <c r="B954" s="85"/>
      <c r="C954" s="85"/>
      <c r="D954" s="85"/>
      <c r="E954" s="85"/>
      <c r="F954" s="85"/>
      <c r="G954" s="85"/>
      <c r="H954" s="113"/>
      <c r="P954" s="21" t="str">
        <f t="shared" si="1155"/>
        <v>A</v>
      </c>
      <c r="Q954" s="85">
        <f t="shared" si="1144"/>
        <v>0</v>
      </c>
      <c r="R954" s="85">
        <f t="shared" si="1145"/>
        <v>0</v>
      </c>
      <c r="S954" s="85">
        <f t="shared" si="1146"/>
        <v>0</v>
      </c>
      <c r="T954" s="85">
        <f t="shared" si="1147"/>
        <v>0</v>
      </c>
      <c r="U954" s="85">
        <f t="shared" si="1148"/>
        <v>0</v>
      </c>
      <c r="V954" s="85">
        <f t="shared" si="1149"/>
        <v>0</v>
      </c>
      <c r="W954" s="33"/>
      <c r="X954" s="85">
        <f t="shared" si="1156"/>
        <v>0</v>
      </c>
      <c r="Y954" s="85">
        <f t="shared" si="1150"/>
        <v>0</v>
      </c>
      <c r="Z954" s="85">
        <f t="shared" si="1151"/>
        <v>0</v>
      </c>
      <c r="AA954" s="85">
        <f t="shared" si="1152"/>
        <v>0</v>
      </c>
      <c r="AB954" s="85">
        <f t="shared" si="1153"/>
        <v>0</v>
      </c>
      <c r="AC954" s="85">
        <f t="shared" si="1154"/>
        <v>0</v>
      </c>
    </row>
    <row r="955" spans="1:29" x14ac:dyDescent="0.3">
      <c r="A955" s="67"/>
      <c r="B955" s="85"/>
      <c r="C955" s="85"/>
      <c r="D955" s="85"/>
      <c r="E955" s="85"/>
      <c r="F955" s="85"/>
      <c r="G955" s="85"/>
      <c r="H955" s="113"/>
      <c r="P955" s="21" t="str">
        <f t="shared" si="1155"/>
        <v>A</v>
      </c>
      <c r="Q955" s="85">
        <f t="shared" si="1144"/>
        <v>0</v>
      </c>
      <c r="R955" s="85">
        <f t="shared" si="1145"/>
        <v>0</v>
      </c>
      <c r="S955" s="85">
        <f t="shared" si="1146"/>
        <v>0</v>
      </c>
      <c r="T955" s="85">
        <f t="shared" si="1147"/>
        <v>0</v>
      </c>
      <c r="U955" s="85">
        <f t="shared" si="1148"/>
        <v>0</v>
      </c>
      <c r="V955" s="85">
        <f t="shared" si="1149"/>
        <v>0</v>
      </c>
      <c r="W955" s="33"/>
      <c r="X955" s="85">
        <f t="shared" si="1156"/>
        <v>0</v>
      </c>
      <c r="Y955" s="85">
        <f t="shared" si="1150"/>
        <v>0</v>
      </c>
      <c r="Z955" s="85">
        <f t="shared" si="1151"/>
        <v>0</v>
      </c>
      <c r="AA955" s="85">
        <f t="shared" si="1152"/>
        <v>0</v>
      </c>
      <c r="AB955" s="85">
        <f t="shared" si="1153"/>
        <v>0</v>
      </c>
      <c r="AC955" s="85">
        <f t="shared" si="1154"/>
        <v>0</v>
      </c>
    </row>
    <row r="956" spans="1:29" x14ac:dyDescent="0.3">
      <c r="A956" s="67"/>
      <c r="B956" s="85"/>
      <c r="C956" s="85"/>
      <c r="D956" s="85"/>
      <c r="E956" s="85"/>
      <c r="F956" s="85"/>
      <c r="G956" s="85"/>
      <c r="H956" s="113"/>
      <c r="P956" s="21" t="str">
        <f t="shared" si="1155"/>
        <v>A</v>
      </c>
      <c r="Q956" s="85">
        <f>IF($P956="B",B956,0)</f>
        <v>0</v>
      </c>
      <c r="R956" s="85">
        <f t="shared" si="1145"/>
        <v>0</v>
      </c>
      <c r="S956" s="85">
        <f t="shared" si="1146"/>
        <v>0</v>
      </c>
      <c r="T956" s="85">
        <f t="shared" si="1147"/>
        <v>0</v>
      </c>
      <c r="U956" s="85">
        <f t="shared" si="1148"/>
        <v>0</v>
      </c>
      <c r="V956" s="85">
        <f t="shared" si="1149"/>
        <v>0</v>
      </c>
      <c r="W956" s="33"/>
      <c r="X956" s="85">
        <f t="shared" si="1156"/>
        <v>0</v>
      </c>
      <c r="Y956" s="85">
        <f t="shared" si="1150"/>
        <v>0</v>
      </c>
      <c r="Z956" s="85">
        <f t="shared" si="1151"/>
        <v>0</v>
      </c>
      <c r="AA956" s="85">
        <f t="shared" si="1152"/>
        <v>0</v>
      </c>
      <c r="AB956" s="85">
        <f t="shared" si="1153"/>
        <v>0</v>
      </c>
      <c r="AC956" s="85">
        <f t="shared" si="1154"/>
        <v>0</v>
      </c>
    </row>
    <row r="957" spans="1:29" x14ac:dyDescent="0.3">
      <c r="A957" s="67"/>
      <c r="B957" s="85"/>
      <c r="C957" s="85"/>
      <c r="D957" s="85"/>
      <c r="E957" s="85"/>
      <c r="F957" s="85"/>
      <c r="G957" s="85"/>
      <c r="H957" s="113"/>
      <c r="P957" s="21" t="str">
        <f t="shared" si="1155"/>
        <v>A</v>
      </c>
      <c r="Q957" s="85">
        <f t="shared" ref="Q957:Q966" si="1157">IF($P957="B",B957,0)</f>
        <v>0</v>
      </c>
      <c r="R957" s="85">
        <f t="shared" si="1145"/>
        <v>0</v>
      </c>
      <c r="S957" s="85">
        <f t="shared" si="1146"/>
        <v>0</v>
      </c>
      <c r="T957" s="85">
        <f t="shared" si="1147"/>
        <v>0</v>
      </c>
      <c r="U957" s="85">
        <f t="shared" si="1148"/>
        <v>0</v>
      </c>
      <c r="V957" s="85">
        <f t="shared" si="1149"/>
        <v>0</v>
      </c>
      <c r="W957" s="33"/>
      <c r="X957" s="85">
        <f t="shared" si="1156"/>
        <v>0</v>
      </c>
      <c r="Y957" s="85">
        <f t="shared" si="1150"/>
        <v>0</v>
      </c>
      <c r="Z957" s="85">
        <f t="shared" si="1151"/>
        <v>0</v>
      </c>
      <c r="AA957" s="85">
        <f t="shared" si="1152"/>
        <v>0</v>
      </c>
      <c r="AB957" s="85">
        <f t="shared" si="1153"/>
        <v>0</v>
      </c>
      <c r="AC957" s="85">
        <f t="shared" si="1154"/>
        <v>0</v>
      </c>
    </row>
    <row r="958" spans="1:29" x14ac:dyDescent="0.3">
      <c r="A958" s="67"/>
      <c r="B958" s="85"/>
      <c r="C958" s="85"/>
      <c r="D958" s="85"/>
      <c r="E958" s="85"/>
      <c r="F958" s="85"/>
      <c r="G958" s="85"/>
      <c r="H958" s="113"/>
      <c r="P958" s="21" t="str">
        <f t="shared" si="1155"/>
        <v>A</v>
      </c>
      <c r="Q958" s="85">
        <f t="shared" si="1157"/>
        <v>0</v>
      </c>
      <c r="R958" s="85">
        <f t="shared" si="1145"/>
        <v>0</v>
      </c>
      <c r="S958" s="85">
        <f t="shared" si="1146"/>
        <v>0</v>
      </c>
      <c r="T958" s="85">
        <f t="shared" si="1147"/>
        <v>0</v>
      </c>
      <c r="U958" s="85">
        <f t="shared" si="1148"/>
        <v>0</v>
      </c>
      <c r="V958" s="85">
        <f t="shared" si="1149"/>
        <v>0</v>
      </c>
      <c r="W958" s="33"/>
      <c r="X958" s="85">
        <f t="shared" si="1156"/>
        <v>0</v>
      </c>
      <c r="Y958" s="85">
        <f t="shared" si="1150"/>
        <v>0</v>
      </c>
      <c r="Z958" s="85">
        <f t="shared" si="1151"/>
        <v>0</v>
      </c>
      <c r="AA958" s="85">
        <f t="shared" si="1152"/>
        <v>0</v>
      </c>
      <c r="AB958" s="85">
        <f t="shared" si="1153"/>
        <v>0</v>
      </c>
      <c r="AC958" s="85">
        <f t="shared" si="1154"/>
        <v>0</v>
      </c>
    </row>
    <row r="959" spans="1:29" x14ac:dyDescent="0.3">
      <c r="A959" s="67"/>
      <c r="B959" s="85"/>
      <c r="C959" s="85"/>
      <c r="D959" s="85"/>
      <c r="E959" s="85"/>
      <c r="F959" s="85"/>
      <c r="G959" s="85"/>
      <c r="H959" s="113"/>
      <c r="P959" s="21" t="str">
        <f t="shared" si="1155"/>
        <v>A</v>
      </c>
      <c r="Q959" s="85">
        <f t="shared" si="1157"/>
        <v>0</v>
      </c>
      <c r="R959" s="85">
        <f t="shared" si="1145"/>
        <v>0</v>
      </c>
      <c r="S959" s="85">
        <f t="shared" si="1146"/>
        <v>0</v>
      </c>
      <c r="T959" s="85">
        <f t="shared" si="1147"/>
        <v>0</v>
      </c>
      <c r="U959" s="85">
        <f t="shared" si="1148"/>
        <v>0</v>
      </c>
      <c r="V959" s="85">
        <f t="shared" si="1149"/>
        <v>0</v>
      </c>
      <c r="W959" s="33"/>
      <c r="X959" s="85">
        <f t="shared" si="1156"/>
        <v>0</v>
      </c>
      <c r="Y959" s="85">
        <f t="shared" si="1150"/>
        <v>0</v>
      </c>
      <c r="Z959" s="85">
        <f t="shared" si="1151"/>
        <v>0</v>
      </c>
      <c r="AA959" s="85">
        <f t="shared" si="1152"/>
        <v>0</v>
      </c>
      <c r="AB959" s="85">
        <f t="shared" si="1153"/>
        <v>0</v>
      </c>
      <c r="AC959" s="85">
        <f t="shared" si="1154"/>
        <v>0</v>
      </c>
    </row>
    <row r="960" spans="1:29" x14ac:dyDescent="0.3">
      <c r="A960" s="67"/>
      <c r="B960" s="85"/>
      <c r="C960" s="85"/>
      <c r="D960" s="85"/>
      <c r="E960" s="85"/>
      <c r="F960" s="85"/>
      <c r="G960" s="85"/>
      <c r="H960" s="113"/>
      <c r="P960" s="21" t="str">
        <f t="shared" si="1155"/>
        <v>A</v>
      </c>
      <c r="Q960" s="85">
        <f t="shared" si="1157"/>
        <v>0</v>
      </c>
      <c r="R960" s="85">
        <f t="shared" si="1145"/>
        <v>0</v>
      </c>
      <c r="S960" s="85">
        <f t="shared" si="1146"/>
        <v>0</v>
      </c>
      <c r="T960" s="85">
        <f t="shared" si="1147"/>
        <v>0</v>
      </c>
      <c r="U960" s="85">
        <f t="shared" si="1148"/>
        <v>0</v>
      </c>
      <c r="V960" s="85">
        <f t="shared" si="1149"/>
        <v>0</v>
      </c>
      <c r="W960" s="33"/>
      <c r="X960" s="85">
        <f t="shared" si="1156"/>
        <v>0</v>
      </c>
      <c r="Y960" s="85">
        <f t="shared" si="1150"/>
        <v>0</v>
      </c>
      <c r="Z960" s="85">
        <f t="shared" si="1151"/>
        <v>0</v>
      </c>
      <c r="AA960" s="85">
        <f t="shared" si="1152"/>
        <v>0</v>
      </c>
      <c r="AB960" s="85">
        <f t="shared" si="1153"/>
        <v>0</v>
      </c>
      <c r="AC960" s="85">
        <f t="shared" si="1154"/>
        <v>0</v>
      </c>
    </row>
    <row r="961" spans="1:29" x14ac:dyDescent="0.3">
      <c r="A961" s="67"/>
      <c r="B961" s="85"/>
      <c r="C961" s="85"/>
      <c r="D961" s="85"/>
      <c r="E961" s="85"/>
      <c r="F961" s="85"/>
      <c r="G961" s="85"/>
      <c r="H961" s="113"/>
      <c r="P961" s="21" t="str">
        <f t="shared" si="1155"/>
        <v>A</v>
      </c>
      <c r="Q961" s="85">
        <f t="shared" si="1157"/>
        <v>0</v>
      </c>
      <c r="R961" s="85">
        <f t="shared" si="1145"/>
        <v>0</v>
      </c>
      <c r="S961" s="85">
        <f t="shared" si="1146"/>
        <v>0</v>
      </c>
      <c r="T961" s="85">
        <f t="shared" si="1147"/>
        <v>0</v>
      </c>
      <c r="U961" s="85">
        <f t="shared" si="1148"/>
        <v>0</v>
      </c>
      <c r="V961" s="85">
        <f t="shared" si="1149"/>
        <v>0</v>
      </c>
      <c r="W961" s="33"/>
      <c r="X961" s="85">
        <f t="shared" si="1156"/>
        <v>0</v>
      </c>
      <c r="Y961" s="85">
        <f t="shared" si="1150"/>
        <v>0</v>
      </c>
      <c r="Z961" s="85">
        <f t="shared" si="1151"/>
        <v>0</v>
      </c>
      <c r="AA961" s="85">
        <f t="shared" si="1152"/>
        <v>0</v>
      </c>
      <c r="AB961" s="85">
        <f t="shared" si="1153"/>
        <v>0</v>
      </c>
      <c r="AC961" s="85">
        <f t="shared" si="1154"/>
        <v>0</v>
      </c>
    </row>
    <row r="962" spans="1:29" x14ac:dyDescent="0.3">
      <c r="A962" s="67"/>
      <c r="B962" s="85"/>
      <c r="C962" s="85"/>
      <c r="D962" s="85"/>
      <c r="E962" s="85"/>
      <c r="F962" s="85"/>
      <c r="G962" s="85"/>
      <c r="H962" s="113"/>
      <c r="P962" s="21" t="str">
        <f t="shared" si="1155"/>
        <v>A</v>
      </c>
      <c r="Q962" s="85">
        <f t="shared" si="1157"/>
        <v>0</v>
      </c>
      <c r="R962" s="85">
        <f t="shared" si="1145"/>
        <v>0</v>
      </c>
      <c r="S962" s="85">
        <f t="shared" si="1146"/>
        <v>0</v>
      </c>
      <c r="T962" s="85">
        <f t="shared" si="1147"/>
        <v>0</v>
      </c>
      <c r="U962" s="85">
        <f t="shared" si="1148"/>
        <v>0</v>
      </c>
      <c r="V962" s="85">
        <f t="shared" si="1149"/>
        <v>0</v>
      </c>
      <c r="W962" s="33"/>
      <c r="X962" s="85">
        <f t="shared" si="1156"/>
        <v>0</v>
      </c>
      <c r="Y962" s="85">
        <f t="shared" si="1150"/>
        <v>0</v>
      </c>
      <c r="Z962" s="85">
        <f t="shared" si="1151"/>
        <v>0</v>
      </c>
      <c r="AA962" s="85">
        <f t="shared" si="1152"/>
        <v>0</v>
      </c>
      <c r="AB962" s="85">
        <f t="shared" si="1153"/>
        <v>0</v>
      </c>
      <c r="AC962" s="85">
        <f t="shared" si="1154"/>
        <v>0</v>
      </c>
    </row>
    <row r="963" spans="1:29" x14ac:dyDescent="0.3">
      <c r="A963" s="67"/>
      <c r="B963" s="85"/>
      <c r="C963" s="85"/>
      <c r="D963" s="85"/>
      <c r="E963" s="85"/>
      <c r="F963" s="85"/>
      <c r="G963" s="85"/>
      <c r="H963" s="113"/>
      <c r="P963" s="21" t="str">
        <f t="shared" si="1155"/>
        <v>A</v>
      </c>
      <c r="Q963" s="85">
        <f t="shared" si="1157"/>
        <v>0</v>
      </c>
      <c r="R963" s="85">
        <f t="shared" si="1145"/>
        <v>0</v>
      </c>
      <c r="S963" s="85">
        <f t="shared" si="1146"/>
        <v>0</v>
      </c>
      <c r="T963" s="85">
        <f t="shared" si="1147"/>
        <v>0</v>
      </c>
      <c r="U963" s="85">
        <f t="shared" si="1148"/>
        <v>0</v>
      </c>
      <c r="V963" s="85">
        <f t="shared" si="1149"/>
        <v>0</v>
      </c>
      <c r="W963" s="33"/>
      <c r="X963" s="85">
        <f t="shared" si="1156"/>
        <v>0</v>
      </c>
      <c r="Y963" s="85">
        <f t="shared" si="1150"/>
        <v>0</v>
      </c>
      <c r="Z963" s="85">
        <f t="shared" si="1151"/>
        <v>0</v>
      </c>
      <c r="AA963" s="85">
        <f t="shared" si="1152"/>
        <v>0</v>
      </c>
      <c r="AB963" s="85">
        <f t="shared" si="1153"/>
        <v>0</v>
      </c>
      <c r="AC963" s="85">
        <f t="shared" si="1154"/>
        <v>0</v>
      </c>
    </row>
    <row r="964" spans="1:29" x14ac:dyDescent="0.3">
      <c r="A964" s="67"/>
      <c r="B964" s="85"/>
      <c r="C964" s="85"/>
      <c r="D964" s="85"/>
      <c r="E964" s="85"/>
      <c r="F964" s="85"/>
      <c r="G964" s="85"/>
      <c r="H964" s="113"/>
      <c r="P964" s="21" t="str">
        <f t="shared" si="1155"/>
        <v>A</v>
      </c>
      <c r="Q964" s="85">
        <f t="shared" si="1157"/>
        <v>0</v>
      </c>
      <c r="R964" s="85">
        <f t="shared" si="1145"/>
        <v>0</v>
      </c>
      <c r="S964" s="85">
        <f t="shared" si="1146"/>
        <v>0</v>
      </c>
      <c r="T964" s="85">
        <f t="shared" si="1147"/>
        <v>0</v>
      </c>
      <c r="U964" s="85">
        <f t="shared" si="1148"/>
        <v>0</v>
      </c>
      <c r="V964" s="85">
        <f t="shared" si="1149"/>
        <v>0</v>
      </c>
      <c r="W964" s="33"/>
      <c r="X964" s="85">
        <f t="shared" si="1156"/>
        <v>0</v>
      </c>
      <c r="Y964" s="85">
        <f t="shared" si="1150"/>
        <v>0</v>
      </c>
      <c r="Z964" s="85">
        <f t="shared" si="1151"/>
        <v>0</v>
      </c>
      <c r="AA964" s="85">
        <f t="shared" si="1152"/>
        <v>0</v>
      </c>
      <c r="AB964" s="85">
        <f t="shared" si="1153"/>
        <v>0</v>
      </c>
      <c r="AC964" s="85">
        <f t="shared" si="1154"/>
        <v>0</v>
      </c>
    </row>
    <row r="965" spans="1:29" x14ac:dyDescent="0.3">
      <c r="A965" s="67"/>
      <c r="B965" s="85"/>
      <c r="C965" s="85"/>
      <c r="D965" s="85"/>
      <c r="E965" s="85"/>
      <c r="F965" s="85"/>
      <c r="G965" s="85"/>
      <c r="H965" s="113"/>
      <c r="P965" s="21" t="str">
        <f t="shared" si="1155"/>
        <v>A</v>
      </c>
      <c r="Q965" s="85">
        <f t="shared" si="1157"/>
        <v>0</v>
      </c>
      <c r="R965" s="85">
        <f t="shared" si="1145"/>
        <v>0</v>
      </c>
      <c r="S965" s="85">
        <f t="shared" si="1146"/>
        <v>0</v>
      </c>
      <c r="T965" s="85">
        <f t="shared" si="1147"/>
        <v>0</v>
      </c>
      <c r="U965" s="85">
        <f t="shared" si="1148"/>
        <v>0</v>
      </c>
      <c r="V965" s="85">
        <f t="shared" si="1149"/>
        <v>0</v>
      </c>
      <c r="W965" s="33"/>
      <c r="X965" s="85">
        <f t="shared" si="1156"/>
        <v>0</v>
      </c>
      <c r="Y965" s="85">
        <f t="shared" si="1150"/>
        <v>0</v>
      </c>
      <c r="Z965" s="85">
        <f t="shared" si="1151"/>
        <v>0</v>
      </c>
      <c r="AA965" s="85">
        <f t="shared" si="1152"/>
        <v>0</v>
      </c>
      <c r="AB965" s="85">
        <f t="shared" si="1153"/>
        <v>0</v>
      </c>
      <c r="AC965" s="85">
        <f t="shared" si="1154"/>
        <v>0</v>
      </c>
    </row>
    <row r="966" spans="1:29" x14ac:dyDescent="0.3">
      <c r="A966" s="67"/>
      <c r="B966" s="85"/>
      <c r="C966" s="85"/>
      <c r="D966" s="85"/>
      <c r="E966" s="85"/>
      <c r="F966" s="85"/>
      <c r="G966" s="85"/>
      <c r="H966" s="113"/>
      <c r="P966" s="21" t="str">
        <f t="shared" si="1155"/>
        <v>A</v>
      </c>
      <c r="Q966" s="85">
        <f t="shared" si="1157"/>
        <v>0</v>
      </c>
      <c r="R966" s="85">
        <f t="shared" si="1145"/>
        <v>0</v>
      </c>
      <c r="S966" s="85">
        <f t="shared" si="1146"/>
        <v>0</v>
      </c>
      <c r="T966" s="85">
        <f t="shared" si="1147"/>
        <v>0</v>
      </c>
      <c r="U966" s="85">
        <f t="shared" si="1148"/>
        <v>0</v>
      </c>
      <c r="V966" s="85">
        <f t="shared" si="1149"/>
        <v>0</v>
      </c>
      <c r="W966" s="33"/>
      <c r="X966" s="85">
        <f t="shared" si="1156"/>
        <v>0</v>
      </c>
      <c r="Y966" s="85">
        <f t="shared" si="1150"/>
        <v>0</v>
      </c>
      <c r="Z966" s="85">
        <f t="shared" si="1151"/>
        <v>0</v>
      </c>
      <c r="AA966" s="85">
        <f t="shared" si="1152"/>
        <v>0</v>
      </c>
      <c r="AB966" s="85">
        <f t="shared" si="1153"/>
        <v>0</v>
      </c>
      <c r="AC966" s="85">
        <f t="shared" si="1154"/>
        <v>0</v>
      </c>
    </row>
    <row r="967" spans="1:29" x14ac:dyDescent="0.3">
      <c r="A967" s="68"/>
      <c r="B967" s="87"/>
      <c r="C967" s="87"/>
      <c r="D967" s="87"/>
      <c r="E967" s="87"/>
      <c r="F967" s="87"/>
      <c r="G967" s="87"/>
      <c r="H967" s="114"/>
      <c r="I967" s="105">
        <f>Q967</f>
        <v>0</v>
      </c>
      <c r="J967" s="105">
        <f>R967</f>
        <v>0</v>
      </c>
      <c r="K967" s="105">
        <f t="shared" ref="K967" si="1158">S967</f>
        <v>0</v>
      </c>
      <c r="L967" s="105">
        <f t="shared" ref="L967" si="1159">T967</f>
        <v>0</v>
      </c>
      <c r="M967" s="105">
        <f t="shared" ref="M967" si="1160">U967</f>
        <v>0</v>
      </c>
      <c r="N967" s="105">
        <f t="shared" ref="N967" si="1161">V967</f>
        <v>0</v>
      </c>
      <c r="P967" s="21"/>
      <c r="Q967" s="106">
        <f t="shared" ref="Q967:V967" si="1162">+SUM(Q951:Q966)</f>
        <v>0</v>
      </c>
      <c r="R967" s="106">
        <f t="shared" si="1162"/>
        <v>0</v>
      </c>
      <c r="S967" s="106">
        <f t="shared" si="1162"/>
        <v>0</v>
      </c>
      <c r="T967" s="106">
        <f t="shared" si="1162"/>
        <v>0</v>
      </c>
      <c r="U967" s="106">
        <f t="shared" si="1162"/>
        <v>0</v>
      </c>
      <c r="V967" s="106">
        <f t="shared" si="1162"/>
        <v>0</v>
      </c>
      <c r="W967" s="33"/>
      <c r="X967" s="33"/>
      <c r="Y967" s="33"/>
      <c r="Z967" s="33"/>
      <c r="AA967" s="33"/>
      <c r="AB967" s="33"/>
      <c r="AC967" s="33"/>
    </row>
    <row r="969" spans="1:29" x14ac:dyDescent="0.3">
      <c r="A969" s="69"/>
      <c r="B969" s="69"/>
      <c r="C969" s="69"/>
      <c r="D969" s="97"/>
      <c r="E969" s="97"/>
      <c r="F969" s="69"/>
      <c r="G969" s="69"/>
      <c r="H969" s="82"/>
    </row>
    <row r="970" spans="1:29" x14ac:dyDescent="0.3">
      <c r="A970" s="94"/>
      <c r="B970" s="83"/>
      <c r="C970" s="95"/>
      <c r="D970" s="95"/>
      <c r="E970" s="33"/>
      <c r="F970" s="98"/>
      <c r="G970" s="96"/>
      <c r="H970" s="112"/>
    </row>
    <row r="971" spans="1:29" x14ac:dyDescent="0.3">
      <c r="A971" s="91"/>
      <c r="B971" s="92"/>
      <c r="C971" s="92"/>
      <c r="D971" s="92"/>
      <c r="E971" s="92"/>
      <c r="F971" s="92"/>
      <c r="G971" s="92"/>
      <c r="H971" s="92"/>
    </row>
    <row r="972" spans="1:29" x14ac:dyDescent="0.3">
      <c r="A972" s="68"/>
      <c r="B972" s="68"/>
      <c r="C972" s="68"/>
      <c r="D972" s="68"/>
      <c r="E972" s="68"/>
      <c r="F972" s="68"/>
      <c r="G972" s="68"/>
      <c r="H972" s="82"/>
      <c r="P972" s="21"/>
      <c r="Q972" s="106">
        <f>+SUM(Q973:Q988)</f>
        <v>0</v>
      </c>
      <c r="R972" s="106">
        <f t="shared" ref="R972" si="1163">+SUM(R973:R988)</f>
        <v>0</v>
      </c>
      <c r="S972" s="106">
        <f t="shared" ref="S972" si="1164">+SUM(S973:S988)</f>
        <v>0</v>
      </c>
      <c r="T972" s="106">
        <f t="shared" ref="T972" si="1165">+SUM(T973:T988)</f>
        <v>0</v>
      </c>
      <c r="U972" s="106">
        <f t="shared" ref="U972" si="1166">+SUM(U973:U988)</f>
        <v>0</v>
      </c>
      <c r="V972" s="106">
        <f t="shared" ref="V972" si="1167">+SUM(V973:V988)</f>
        <v>0</v>
      </c>
      <c r="W972" s="33"/>
      <c r="X972" s="33"/>
      <c r="Y972" s="33"/>
      <c r="Z972" s="33"/>
      <c r="AA972" s="33"/>
      <c r="AB972" s="33"/>
      <c r="AC972" s="33"/>
    </row>
    <row r="973" spans="1:29" x14ac:dyDescent="0.3">
      <c r="A973" s="67"/>
      <c r="B973" s="85"/>
      <c r="C973" s="85"/>
      <c r="D973" s="85"/>
      <c r="E973" s="85"/>
      <c r="F973" s="85"/>
      <c r="G973" s="85"/>
      <c r="H973" s="113"/>
      <c r="I973" s="105">
        <f t="shared" ref="I973:N973" si="1168">Q972</f>
        <v>0</v>
      </c>
      <c r="J973" s="105">
        <f t="shared" si="1168"/>
        <v>0</v>
      </c>
      <c r="K973" s="105">
        <f t="shared" si="1168"/>
        <v>0</v>
      </c>
      <c r="L973" s="105">
        <f t="shared" si="1168"/>
        <v>0</v>
      </c>
      <c r="M973" s="105">
        <f t="shared" si="1168"/>
        <v>0</v>
      </c>
      <c r="N973" s="105">
        <f t="shared" si="1168"/>
        <v>0</v>
      </c>
      <c r="P973" s="21" t="str">
        <f>IF(A973&gt;=$B$970,"A","B")</f>
        <v>A</v>
      </c>
      <c r="Q973" s="85">
        <f t="shared" ref="Q973:Q977" si="1169">IF($P973="B",B973,0)</f>
        <v>0</v>
      </c>
      <c r="R973" s="85">
        <f t="shared" ref="R973:R988" si="1170">IF($P973="B",C973,0)</f>
        <v>0</v>
      </c>
      <c r="S973" s="85">
        <f t="shared" ref="S973:S988" si="1171">IF($P973="B",D973,0)</f>
        <v>0</v>
      </c>
      <c r="T973" s="85">
        <f t="shared" ref="T973:T988" si="1172">IF($P973="B",E973,0)</f>
        <v>0</v>
      </c>
      <c r="U973" s="85">
        <f t="shared" ref="U973:U988" si="1173">IF($P973="B",F973,0)</f>
        <v>0</v>
      </c>
      <c r="V973" s="85">
        <f t="shared" ref="V973:V988" si="1174">IF($P973="B",G973,0)</f>
        <v>0</v>
      </c>
      <c r="W973" s="33"/>
      <c r="X973" s="85">
        <f>IF($P973="A",B973,0)</f>
        <v>0</v>
      </c>
      <c r="Y973" s="85">
        <f t="shared" ref="Y973:Y988" si="1175">IF($P973="A",C973,0)</f>
        <v>0</v>
      </c>
      <c r="Z973" s="85">
        <f t="shared" ref="Z973:Z988" si="1176">IF($P973="A",D973,0)</f>
        <v>0</v>
      </c>
      <c r="AA973" s="85">
        <f t="shared" ref="AA973:AA988" si="1177">IF($P973="A",E973,0)</f>
        <v>0</v>
      </c>
      <c r="AB973" s="85">
        <f t="shared" ref="AB973:AB988" si="1178">IF($P973="A",F973,0)</f>
        <v>0</v>
      </c>
      <c r="AC973" s="85">
        <f t="shared" ref="AC973:AC988" si="1179">IF($P973="A",G973,0)</f>
        <v>0</v>
      </c>
    </row>
    <row r="974" spans="1:29" x14ac:dyDescent="0.3">
      <c r="A974" s="67"/>
      <c r="B974" s="85"/>
      <c r="C974" s="85"/>
      <c r="D974" s="85"/>
      <c r="E974" s="85"/>
      <c r="F974" s="85"/>
      <c r="G974" s="85"/>
      <c r="H974" s="113"/>
      <c r="P974" s="21" t="str">
        <f t="shared" ref="P974:P988" si="1180">IF(A974&gt;=$B$970,"A","B")</f>
        <v>A</v>
      </c>
      <c r="Q974" s="85">
        <f t="shared" si="1169"/>
        <v>0</v>
      </c>
      <c r="R974" s="85">
        <f t="shared" si="1170"/>
        <v>0</v>
      </c>
      <c r="S974" s="85">
        <f t="shared" si="1171"/>
        <v>0</v>
      </c>
      <c r="T974" s="85">
        <f t="shared" si="1172"/>
        <v>0</v>
      </c>
      <c r="U974" s="85">
        <f t="shared" si="1173"/>
        <v>0</v>
      </c>
      <c r="V974" s="85">
        <f t="shared" si="1174"/>
        <v>0</v>
      </c>
      <c r="W974" s="33"/>
      <c r="X974" s="85">
        <f t="shared" ref="X974:X988" si="1181">IF($P974="A",B974,0)</f>
        <v>0</v>
      </c>
      <c r="Y974" s="85">
        <f t="shared" si="1175"/>
        <v>0</v>
      </c>
      <c r="Z974" s="85">
        <f t="shared" si="1176"/>
        <v>0</v>
      </c>
      <c r="AA974" s="85">
        <f t="shared" si="1177"/>
        <v>0</v>
      </c>
      <c r="AB974" s="85">
        <f t="shared" si="1178"/>
        <v>0</v>
      </c>
      <c r="AC974" s="85">
        <f t="shared" si="1179"/>
        <v>0</v>
      </c>
    </row>
    <row r="975" spans="1:29" x14ac:dyDescent="0.3">
      <c r="A975" s="67"/>
      <c r="B975" s="85"/>
      <c r="C975" s="85"/>
      <c r="D975" s="85"/>
      <c r="E975" s="85"/>
      <c r="F975" s="85"/>
      <c r="G975" s="85"/>
      <c r="H975" s="113"/>
      <c r="P975" s="21" t="str">
        <f t="shared" si="1180"/>
        <v>A</v>
      </c>
      <c r="Q975" s="85">
        <f t="shared" si="1169"/>
        <v>0</v>
      </c>
      <c r="R975" s="85">
        <f t="shared" si="1170"/>
        <v>0</v>
      </c>
      <c r="S975" s="85">
        <f t="shared" si="1171"/>
        <v>0</v>
      </c>
      <c r="T975" s="85">
        <f t="shared" si="1172"/>
        <v>0</v>
      </c>
      <c r="U975" s="85">
        <f t="shared" si="1173"/>
        <v>0</v>
      </c>
      <c r="V975" s="85">
        <f t="shared" si="1174"/>
        <v>0</v>
      </c>
      <c r="W975" s="33"/>
      <c r="X975" s="85">
        <f t="shared" si="1181"/>
        <v>0</v>
      </c>
      <c r="Y975" s="85">
        <f t="shared" si="1175"/>
        <v>0</v>
      </c>
      <c r="Z975" s="85">
        <f t="shared" si="1176"/>
        <v>0</v>
      </c>
      <c r="AA975" s="85">
        <f t="shared" si="1177"/>
        <v>0</v>
      </c>
      <c r="AB975" s="85">
        <f t="shared" si="1178"/>
        <v>0</v>
      </c>
      <c r="AC975" s="85">
        <f t="shared" si="1179"/>
        <v>0</v>
      </c>
    </row>
    <row r="976" spans="1:29" x14ac:dyDescent="0.3">
      <c r="A976" s="67"/>
      <c r="B976" s="85"/>
      <c r="C976" s="85"/>
      <c r="D976" s="85"/>
      <c r="E976" s="85"/>
      <c r="F976" s="85"/>
      <c r="G976" s="85"/>
      <c r="H976" s="113"/>
      <c r="P976" s="21" t="str">
        <f t="shared" si="1180"/>
        <v>A</v>
      </c>
      <c r="Q976" s="85">
        <f t="shared" si="1169"/>
        <v>0</v>
      </c>
      <c r="R976" s="85">
        <f t="shared" si="1170"/>
        <v>0</v>
      </c>
      <c r="S976" s="85">
        <f t="shared" si="1171"/>
        <v>0</v>
      </c>
      <c r="T976" s="85">
        <f t="shared" si="1172"/>
        <v>0</v>
      </c>
      <c r="U976" s="85">
        <f t="shared" si="1173"/>
        <v>0</v>
      </c>
      <c r="V976" s="85">
        <f t="shared" si="1174"/>
        <v>0</v>
      </c>
      <c r="W976" s="33"/>
      <c r="X976" s="85">
        <f t="shared" si="1181"/>
        <v>0</v>
      </c>
      <c r="Y976" s="85">
        <f t="shared" si="1175"/>
        <v>0</v>
      </c>
      <c r="Z976" s="85">
        <f t="shared" si="1176"/>
        <v>0</v>
      </c>
      <c r="AA976" s="85">
        <f t="shared" si="1177"/>
        <v>0</v>
      </c>
      <c r="AB976" s="85">
        <f t="shared" si="1178"/>
        <v>0</v>
      </c>
      <c r="AC976" s="85">
        <f t="shared" si="1179"/>
        <v>0</v>
      </c>
    </row>
    <row r="977" spans="1:29" x14ac:dyDescent="0.3">
      <c r="A977" s="67"/>
      <c r="B977" s="85"/>
      <c r="C977" s="85"/>
      <c r="D977" s="85"/>
      <c r="E977" s="85"/>
      <c r="F977" s="85"/>
      <c r="G977" s="85"/>
      <c r="H977" s="113"/>
      <c r="P977" s="21" t="str">
        <f t="shared" si="1180"/>
        <v>A</v>
      </c>
      <c r="Q977" s="85">
        <f t="shared" si="1169"/>
        <v>0</v>
      </c>
      <c r="R977" s="85">
        <f t="shared" si="1170"/>
        <v>0</v>
      </c>
      <c r="S977" s="85">
        <f t="shared" si="1171"/>
        <v>0</v>
      </c>
      <c r="T977" s="85">
        <f t="shared" si="1172"/>
        <v>0</v>
      </c>
      <c r="U977" s="85">
        <f t="shared" si="1173"/>
        <v>0</v>
      </c>
      <c r="V977" s="85">
        <f t="shared" si="1174"/>
        <v>0</v>
      </c>
      <c r="W977" s="33"/>
      <c r="X977" s="85">
        <f t="shared" si="1181"/>
        <v>0</v>
      </c>
      <c r="Y977" s="85">
        <f t="shared" si="1175"/>
        <v>0</v>
      </c>
      <c r="Z977" s="85">
        <f t="shared" si="1176"/>
        <v>0</v>
      </c>
      <c r="AA977" s="85">
        <f t="shared" si="1177"/>
        <v>0</v>
      </c>
      <c r="AB977" s="85">
        <f t="shared" si="1178"/>
        <v>0</v>
      </c>
      <c r="AC977" s="85">
        <f t="shared" si="1179"/>
        <v>0</v>
      </c>
    </row>
    <row r="978" spans="1:29" x14ac:dyDescent="0.3">
      <c r="A978" s="67"/>
      <c r="B978" s="85"/>
      <c r="C978" s="85"/>
      <c r="D978" s="85"/>
      <c r="E978" s="85"/>
      <c r="F978" s="85"/>
      <c r="G978" s="85"/>
      <c r="H978" s="113"/>
      <c r="P978" s="21" t="str">
        <f t="shared" si="1180"/>
        <v>A</v>
      </c>
      <c r="Q978" s="85">
        <f>IF($P978="B",B978,0)</f>
        <v>0</v>
      </c>
      <c r="R978" s="85">
        <f t="shared" si="1170"/>
        <v>0</v>
      </c>
      <c r="S978" s="85">
        <f t="shared" si="1171"/>
        <v>0</v>
      </c>
      <c r="T978" s="85">
        <f t="shared" si="1172"/>
        <v>0</v>
      </c>
      <c r="U978" s="85">
        <f t="shared" si="1173"/>
        <v>0</v>
      </c>
      <c r="V978" s="85">
        <f t="shared" si="1174"/>
        <v>0</v>
      </c>
      <c r="W978" s="33"/>
      <c r="X978" s="85">
        <f t="shared" si="1181"/>
        <v>0</v>
      </c>
      <c r="Y978" s="85">
        <f t="shared" si="1175"/>
        <v>0</v>
      </c>
      <c r="Z978" s="85">
        <f t="shared" si="1176"/>
        <v>0</v>
      </c>
      <c r="AA978" s="85">
        <f t="shared" si="1177"/>
        <v>0</v>
      </c>
      <c r="AB978" s="85">
        <f t="shared" si="1178"/>
        <v>0</v>
      </c>
      <c r="AC978" s="85">
        <f t="shared" si="1179"/>
        <v>0</v>
      </c>
    </row>
    <row r="979" spans="1:29" x14ac:dyDescent="0.3">
      <c r="A979" s="67"/>
      <c r="B979" s="85"/>
      <c r="C979" s="85"/>
      <c r="D979" s="85"/>
      <c r="E979" s="85"/>
      <c r="F979" s="85"/>
      <c r="G979" s="85"/>
      <c r="H979" s="113"/>
      <c r="P979" s="21" t="str">
        <f t="shared" si="1180"/>
        <v>A</v>
      </c>
      <c r="Q979" s="85">
        <f t="shared" ref="Q979:Q988" si="1182">IF($P979="B",B979,0)</f>
        <v>0</v>
      </c>
      <c r="R979" s="85">
        <f t="shared" si="1170"/>
        <v>0</v>
      </c>
      <c r="S979" s="85">
        <f t="shared" si="1171"/>
        <v>0</v>
      </c>
      <c r="T979" s="85">
        <f t="shared" si="1172"/>
        <v>0</v>
      </c>
      <c r="U979" s="85">
        <f t="shared" si="1173"/>
        <v>0</v>
      </c>
      <c r="V979" s="85">
        <f t="shared" si="1174"/>
        <v>0</v>
      </c>
      <c r="W979" s="33"/>
      <c r="X979" s="85">
        <f t="shared" si="1181"/>
        <v>0</v>
      </c>
      <c r="Y979" s="85">
        <f t="shared" si="1175"/>
        <v>0</v>
      </c>
      <c r="Z979" s="85">
        <f t="shared" si="1176"/>
        <v>0</v>
      </c>
      <c r="AA979" s="85">
        <f t="shared" si="1177"/>
        <v>0</v>
      </c>
      <c r="AB979" s="85">
        <f t="shared" si="1178"/>
        <v>0</v>
      </c>
      <c r="AC979" s="85">
        <f t="shared" si="1179"/>
        <v>0</v>
      </c>
    </row>
    <row r="980" spans="1:29" x14ac:dyDescent="0.3">
      <c r="A980" s="67"/>
      <c r="B980" s="85"/>
      <c r="C980" s="85"/>
      <c r="D980" s="85"/>
      <c r="E980" s="85"/>
      <c r="F980" s="85"/>
      <c r="G980" s="85"/>
      <c r="H980" s="113"/>
      <c r="P980" s="21" t="str">
        <f t="shared" si="1180"/>
        <v>A</v>
      </c>
      <c r="Q980" s="85">
        <f t="shared" si="1182"/>
        <v>0</v>
      </c>
      <c r="R980" s="85">
        <f t="shared" si="1170"/>
        <v>0</v>
      </c>
      <c r="S980" s="85">
        <f t="shared" si="1171"/>
        <v>0</v>
      </c>
      <c r="T980" s="85">
        <f t="shared" si="1172"/>
        <v>0</v>
      </c>
      <c r="U980" s="85">
        <f t="shared" si="1173"/>
        <v>0</v>
      </c>
      <c r="V980" s="85">
        <f t="shared" si="1174"/>
        <v>0</v>
      </c>
      <c r="W980" s="33"/>
      <c r="X980" s="85">
        <f t="shared" si="1181"/>
        <v>0</v>
      </c>
      <c r="Y980" s="85">
        <f t="shared" si="1175"/>
        <v>0</v>
      </c>
      <c r="Z980" s="85">
        <f t="shared" si="1176"/>
        <v>0</v>
      </c>
      <c r="AA980" s="85">
        <f t="shared" si="1177"/>
        <v>0</v>
      </c>
      <c r="AB980" s="85">
        <f t="shared" si="1178"/>
        <v>0</v>
      </c>
      <c r="AC980" s="85">
        <f t="shared" si="1179"/>
        <v>0</v>
      </c>
    </row>
    <row r="981" spans="1:29" x14ac:dyDescent="0.3">
      <c r="A981" s="67"/>
      <c r="B981" s="85"/>
      <c r="C981" s="85"/>
      <c r="D981" s="85"/>
      <c r="E981" s="85"/>
      <c r="F981" s="85"/>
      <c r="G981" s="85"/>
      <c r="H981" s="113"/>
      <c r="P981" s="21" t="str">
        <f t="shared" si="1180"/>
        <v>A</v>
      </c>
      <c r="Q981" s="85">
        <f t="shared" si="1182"/>
        <v>0</v>
      </c>
      <c r="R981" s="85">
        <f t="shared" si="1170"/>
        <v>0</v>
      </c>
      <c r="S981" s="85">
        <f t="shared" si="1171"/>
        <v>0</v>
      </c>
      <c r="T981" s="85">
        <f t="shared" si="1172"/>
        <v>0</v>
      </c>
      <c r="U981" s="85">
        <f t="shared" si="1173"/>
        <v>0</v>
      </c>
      <c r="V981" s="85">
        <f t="shared" si="1174"/>
        <v>0</v>
      </c>
      <c r="W981" s="33"/>
      <c r="X981" s="85">
        <f t="shared" si="1181"/>
        <v>0</v>
      </c>
      <c r="Y981" s="85">
        <f t="shared" si="1175"/>
        <v>0</v>
      </c>
      <c r="Z981" s="85">
        <f t="shared" si="1176"/>
        <v>0</v>
      </c>
      <c r="AA981" s="85">
        <f t="shared" si="1177"/>
        <v>0</v>
      </c>
      <c r="AB981" s="85">
        <f t="shared" si="1178"/>
        <v>0</v>
      </c>
      <c r="AC981" s="85">
        <f t="shared" si="1179"/>
        <v>0</v>
      </c>
    </row>
    <row r="982" spans="1:29" x14ac:dyDescent="0.3">
      <c r="A982" s="67"/>
      <c r="B982" s="85"/>
      <c r="C982" s="85"/>
      <c r="D982" s="85"/>
      <c r="E982" s="85"/>
      <c r="F982" s="85"/>
      <c r="G982" s="85"/>
      <c r="H982" s="113"/>
      <c r="P982" s="21" t="str">
        <f t="shared" si="1180"/>
        <v>A</v>
      </c>
      <c r="Q982" s="85">
        <f t="shared" si="1182"/>
        <v>0</v>
      </c>
      <c r="R982" s="85">
        <f t="shared" si="1170"/>
        <v>0</v>
      </c>
      <c r="S982" s="85">
        <f t="shared" si="1171"/>
        <v>0</v>
      </c>
      <c r="T982" s="85">
        <f t="shared" si="1172"/>
        <v>0</v>
      </c>
      <c r="U982" s="85">
        <f t="shared" si="1173"/>
        <v>0</v>
      </c>
      <c r="V982" s="85">
        <f t="shared" si="1174"/>
        <v>0</v>
      </c>
      <c r="W982" s="33"/>
      <c r="X982" s="85">
        <f t="shared" si="1181"/>
        <v>0</v>
      </c>
      <c r="Y982" s="85">
        <f t="shared" si="1175"/>
        <v>0</v>
      </c>
      <c r="Z982" s="85">
        <f t="shared" si="1176"/>
        <v>0</v>
      </c>
      <c r="AA982" s="85">
        <f t="shared" si="1177"/>
        <v>0</v>
      </c>
      <c r="AB982" s="85">
        <f t="shared" si="1178"/>
        <v>0</v>
      </c>
      <c r="AC982" s="85">
        <f t="shared" si="1179"/>
        <v>0</v>
      </c>
    </row>
    <row r="983" spans="1:29" x14ac:dyDescent="0.3">
      <c r="A983" s="67"/>
      <c r="B983" s="85"/>
      <c r="C983" s="85"/>
      <c r="D983" s="85"/>
      <c r="E983" s="85"/>
      <c r="F983" s="85"/>
      <c r="G983" s="85"/>
      <c r="H983" s="113"/>
      <c r="P983" s="21" t="str">
        <f t="shared" si="1180"/>
        <v>A</v>
      </c>
      <c r="Q983" s="85">
        <f t="shared" si="1182"/>
        <v>0</v>
      </c>
      <c r="R983" s="85">
        <f t="shared" si="1170"/>
        <v>0</v>
      </c>
      <c r="S983" s="85">
        <f t="shared" si="1171"/>
        <v>0</v>
      </c>
      <c r="T983" s="85">
        <f t="shared" si="1172"/>
        <v>0</v>
      </c>
      <c r="U983" s="85">
        <f t="shared" si="1173"/>
        <v>0</v>
      </c>
      <c r="V983" s="85">
        <f t="shared" si="1174"/>
        <v>0</v>
      </c>
      <c r="W983" s="33"/>
      <c r="X983" s="85">
        <f t="shared" si="1181"/>
        <v>0</v>
      </c>
      <c r="Y983" s="85">
        <f t="shared" si="1175"/>
        <v>0</v>
      </c>
      <c r="Z983" s="85">
        <f t="shared" si="1176"/>
        <v>0</v>
      </c>
      <c r="AA983" s="85">
        <f t="shared" si="1177"/>
        <v>0</v>
      </c>
      <c r="AB983" s="85">
        <f t="shared" si="1178"/>
        <v>0</v>
      </c>
      <c r="AC983" s="85">
        <f t="shared" si="1179"/>
        <v>0</v>
      </c>
    </row>
    <row r="984" spans="1:29" x14ac:dyDescent="0.3">
      <c r="A984" s="67"/>
      <c r="B984" s="85"/>
      <c r="C984" s="85"/>
      <c r="D984" s="85"/>
      <c r="E984" s="85"/>
      <c r="F984" s="85"/>
      <c r="G984" s="85"/>
      <c r="H984" s="113"/>
      <c r="P984" s="21" t="str">
        <f t="shared" si="1180"/>
        <v>A</v>
      </c>
      <c r="Q984" s="85">
        <f t="shared" si="1182"/>
        <v>0</v>
      </c>
      <c r="R984" s="85">
        <f t="shared" si="1170"/>
        <v>0</v>
      </c>
      <c r="S984" s="85">
        <f t="shared" si="1171"/>
        <v>0</v>
      </c>
      <c r="T984" s="85">
        <f t="shared" si="1172"/>
        <v>0</v>
      </c>
      <c r="U984" s="85">
        <f t="shared" si="1173"/>
        <v>0</v>
      </c>
      <c r="V984" s="85">
        <f t="shared" si="1174"/>
        <v>0</v>
      </c>
      <c r="W984" s="33"/>
      <c r="X984" s="85">
        <f t="shared" si="1181"/>
        <v>0</v>
      </c>
      <c r="Y984" s="85">
        <f t="shared" si="1175"/>
        <v>0</v>
      </c>
      <c r="Z984" s="85">
        <f t="shared" si="1176"/>
        <v>0</v>
      </c>
      <c r="AA984" s="85">
        <f t="shared" si="1177"/>
        <v>0</v>
      </c>
      <c r="AB984" s="85">
        <f t="shared" si="1178"/>
        <v>0</v>
      </c>
      <c r="AC984" s="85">
        <f t="shared" si="1179"/>
        <v>0</v>
      </c>
    </row>
    <row r="985" spans="1:29" x14ac:dyDescent="0.3">
      <c r="A985" s="67"/>
      <c r="B985" s="85"/>
      <c r="C985" s="85"/>
      <c r="D985" s="85"/>
      <c r="E985" s="85"/>
      <c r="F985" s="85"/>
      <c r="G985" s="85"/>
      <c r="H985" s="113"/>
      <c r="P985" s="21" t="str">
        <f t="shared" si="1180"/>
        <v>A</v>
      </c>
      <c r="Q985" s="85">
        <f t="shared" si="1182"/>
        <v>0</v>
      </c>
      <c r="R985" s="85">
        <f t="shared" si="1170"/>
        <v>0</v>
      </c>
      <c r="S985" s="85">
        <f t="shared" si="1171"/>
        <v>0</v>
      </c>
      <c r="T985" s="85">
        <f t="shared" si="1172"/>
        <v>0</v>
      </c>
      <c r="U985" s="85">
        <f t="shared" si="1173"/>
        <v>0</v>
      </c>
      <c r="V985" s="85">
        <f t="shared" si="1174"/>
        <v>0</v>
      </c>
      <c r="W985" s="33"/>
      <c r="X985" s="85">
        <f t="shared" si="1181"/>
        <v>0</v>
      </c>
      <c r="Y985" s="85">
        <f t="shared" si="1175"/>
        <v>0</v>
      </c>
      <c r="Z985" s="85">
        <f t="shared" si="1176"/>
        <v>0</v>
      </c>
      <c r="AA985" s="85">
        <f t="shared" si="1177"/>
        <v>0</v>
      </c>
      <c r="AB985" s="85">
        <f t="shared" si="1178"/>
        <v>0</v>
      </c>
      <c r="AC985" s="85">
        <f t="shared" si="1179"/>
        <v>0</v>
      </c>
    </row>
    <row r="986" spans="1:29" x14ac:dyDescent="0.3">
      <c r="A986" s="67"/>
      <c r="B986" s="85"/>
      <c r="C986" s="85"/>
      <c r="D986" s="85"/>
      <c r="E986" s="85"/>
      <c r="F986" s="85"/>
      <c r="G986" s="85"/>
      <c r="H986" s="113"/>
      <c r="P986" s="21" t="str">
        <f t="shared" si="1180"/>
        <v>A</v>
      </c>
      <c r="Q986" s="85">
        <f t="shared" si="1182"/>
        <v>0</v>
      </c>
      <c r="R986" s="85">
        <f t="shared" si="1170"/>
        <v>0</v>
      </c>
      <c r="S986" s="85">
        <f t="shared" si="1171"/>
        <v>0</v>
      </c>
      <c r="T986" s="85">
        <f t="shared" si="1172"/>
        <v>0</v>
      </c>
      <c r="U986" s="85">
        <f t="shared" si="1173"/>
        <v>0</v>
      </c>
      <c r="V986" s="85">
        <f t="shared" si="1174"/>
        <v>0</v>
      </c>
      <c r="W986" s="33"/>
      <c r="X986" s="85">
        <f t="shared" si="1181"/>
        <v>0</v>
      </c>
      <c r="Y986" s="85">
        <f t="shared" si="1175"/>
        <v>0</v>
      </c>
      <c r="Z986" s="85">
        <f t="shared" si="1176"/>
        <v>0</v>
      </c>
      <c r="AA986" s="85">
        <f t="shared" si="1177"/>
        <v>0</v>
      </c>
      <c r="AB986" s="85">
        <f t="shared" si="1178"/>
        <v>0</v>
      </c>
      <c r="AC986" s="85">
        <f t="shared" si="1179"/>
        <v>0</v>
      </c>
    </row>
    <row r="987" spans="1:29" x14ac:dyDescent="0.3">
      <c r="A987" s="67"/>
      <c r="B987" s="85"/>
      <c r="C987" s="85"/>
      <c r="D987" s="85"/>
      <c r="E987" s="85"/>
      <c r="F987" s="85"/>
      <c r="G987" s="85"/>
      <c r="H987" s="113"/>
      <c r="P987" s="21" t="str">
        <f t="shared" si="1180"/>
        <v>A</v>
      </c>
      <c r="Q987" s="85">
        <f t="shared" si="1182"/>
        <v>0</v>
      </c>
      <c r="R987" s="85">
        <f t="shared" si="1170"/>
        <v>0</v>
      </c>
      <c r="S987" s="85">
        <f t="shared" si="1171"/>
        <v>0</v>
      </c>
      <c r="T987" s="85">
        <f t="shared" si="1172"/>
        <v>0</v>
      </c>
      <c r="U987" s="85">
        <f t="shared" si="1173"/>
        <v>0</v>
      </c>
      <c r="V987" s="85">
        <f t="shared" si="1174"/>
        <v>0</v>
      </c>
      <c r="W987" s="33"/>
      <c r="X987" s="85">
        <f t="shared" si="1181"/>
        <v>0</v>
      </c>
      <c r="Y987" s="85">
        <f t="shared" si="1175"/>
        <v>0</v>
      </c>
      <c r="Z987" s="85">
        <f t="shared" si="1176"/>
        <v>0</v>
      </c>
      <c r="AA987" s="85">
        <f t="shared" si="1177"/>
        <v>0</v>
      </c>
      <c r="AB987" s="85">
        <f t="shared" si="1178"/>
        <v>0</v>
      </c>
      <c r="AC987" s="85">
        <f t="shared" si="1179"/>
        <v>0</v>
      </c>
    </row>
    <row r="988" spans="1:29" x14ac:dyDescent="0.3">
      <c r="A988" s="67"/>
      <c r="B988" s="85"/>
      <c r="C988" s="85"/>
      <c r="D988" s="85"/>
      <c r="E988" s="85"/>
      <c r="F988" s="85"/>
      <c r="G988" s="85"/>
      <c r="H988" s="113"/>
      <c r="P988" s="21" t="str">
        <f t="shared" si="1180"/>
        <v>A</v>
      </c>
      <c r="Q988" s="85">
        <f t="shared" si="1182"/>
        <v>0</v>
      </c>
      <c r="R988" s="85">
        <f t="shared" si="1170"/>
        <v>0</v>
      </c>
      <c r="S988" s="85">
        <f t="shared" si="1171"/>
        <v>0</v>
      </c>
      <c r="T988" s="85">
        <f t="shared" si="1172"/>
        <v>0</v>
      </c>
      <c r="U988" s="85">
        <f t="shared" si="1173"/>
        <v>0</v>
      </c>
      <c r="V988" s="85">
        <f t="shared" si="1174"/>
        <v>0</v>
      </c>
      <c r="W988" s="33"/>
      <c r="X988" s="85">
        <f t="shared" si="1181"/>
        <v>0</v>
      </c>
      <c r="Y988" s="85">
        <f t="shared" si="1175"/>
        <v>0</v>
      </c>
      <c r="Z988" s="85">
        <f t="shared" si="1176"/>
        <v>0</v>
      </c>
      <c r="AA988" s="85">
        <f t="shared" si="1177"/>
        <v>0</v>
      </c>
      <c r="AB988" s="85">
        <f t="shared" si="1178"/>
        <v>0</v>
      </c>
      <c r="AC988" s="85">
        <f t="shared" si="1179"/>
        <v>0</v>
      </c>
    </row>
    <row r="989" spans="1:29" x14ac:dyDescent="0.3">
      <c r="A989" s="68"/>
      <c r="B989" s="86"/>
      <c r="C989" s="86"/>
      <c r="D989" s="86"/>
      <c r="E989" s="86"/>
      <c r="F989" s="86"/>
      <c r="G989" s="86"/>
      <c r="H989" s="89"/>
      <c r="I989" s="105">
        <f>X989</f>
        <v>0</v>
      </c>
      <c r="J989" s="105">
        <f>Y989</f>
        <v>0</v>
      </c>
      <c r="K989" s="105">
        <f>Z989</f>
        <v>0</v>
      </c>
      <c r="L989" s="105">
        <f>AA989</f>
        <v>0</v>
      </c>
      <c r="M989" s="105">
        <f t="shared" ref="M989" si="1183">AB989</f>
        <v>0</v>
      </c>
      <c r="N989" s="105">
        <f t="shared" ref="N989" si="1184">AC989</f>
        <v>0</v>
      </c>
      <c r="P989" s="21"/>
      <c r="Q989" s="33"/>
      <c r="R989" s="33"/>
      <c r="S989" s="33"/>
      <c r="T989" s="33"/>
      <c r="U989" s="33"/>
      <c r="V989" s="33"/>
      <c r="W989" s="33"/>
      <c r="X989" s="106">
        <f>SUM(X973:X988)</f>
        <v>0</v>
      </c>
      <c r="Y989" s="106">
        <f t="shared" ref="Y989" si="1185">SUM(Y973:Y988)</f>
        <v>0</v>
      </c>
      <c r="Z989" s="106">
        <f t="shared" ref="Z989" si="1186">SUM(Z973:Z988)</f>
        <v>0</v>
      </c>
      <c r="AA989" s="106">
        <f t="shared" ref="AA989" si="1187">SUM(AA973:AA988)</f>
        <v>0</v>
      </c>
      <c r="AB989" s="106">
        <f t="shared" ref="AB989" si="1188">SUM(AB973:AB988)</f>
        <v>0</v>
      </c>
      <c r="AC989" s="106">
        <f t="shared" ref="AC989" si="1189">SUM(AC973:AC988)</f>
        <v>0</v>
      </c>
    </row>
    <row r="990" spans="1:29" x14ac:dyDescent="0.3">
      <c r="A990" s="82"/>
      <c r="B990" s="89"/>
      <c r="C990" s="89"/>
      <c r="D990" s="89"/>
      <c r="E990" s="89"/>
      <c r="F990" s="89"/>
      <c r="G990" s="89"/>
      <c r="H990" s="89"/>
      <c r="P990" s="21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  <c r="AC990" s="33"/>
    </row>
    <row r="991" spans="1:29" x14ac:dyDescent="0.3">
      <c r="A991" s="92"/>
      <c r="B991" s="92"/>
      <c r="C991" s="92"/>
      <c r="D991" s="92"/>
      <c r="E991" s="92"/>
      <c r="F991" s="92"/>
      <c r="G991" s="92"/>
      <c r="H991" s="92"/>
      <c r="P991" s="21"/>
      <c r="Q991" s="33"/>
      <c r="R991" s="33"/>
      <c r="S991" s="33"/>
      <c r="T991" s="33"/>
      <c r="U991" s="33"/>
      <c r="V991" s="33"/>
      <c r="W991" s="33"/>
      <c r="X991" s="33"/>
      <c r="Y991" s="33"/>
      <c r="Z991" s="33"/>
      <c r="AA991" s="33"/>
      <c r="AB991" s="33"/>
      <c r="AC991" s="33"/>
    </row>
    <row r="992" spans="1:29" x14ac:dyDescent="0.3">
      <c r="A992" s="68"/>
      <c r="B992" s="68"/>
      <c r="C992" s="68"/>
      <c r="D992" s="68"/>
      <c r="E992" s="68"/>
      <c r="F992" s="68"/>
      <c r="G992" s="68"/>
      <c r="H992" s="82"/>
      <c r="P992" s="21"/>
      <c r="Q992" s="33"/>
      <c r="R992" s="33"/>
      <c r="S992" s="33"/>
      <c r="T992" s="33"/>
      <c r="U992" s="33"/>
      <c r="V992" s="33"/>
      <c r="W992" s="33"/>
      <c r="X992" s="106">
        <f t="shared" ref="X992:AC992" si="1190">SUM(X993:X1008)</f>
        <v>0</v>
      </c>
      <c r="Y992" s="106">
        <f t="shared" si="1190"/>
        <v>0</v>
      </c>
      <c r="Z992" s="106">
        <f t="shared" si="1190"/>
        <v>0</v>
      </c>
      <c r="AA992" s="106">
        <f t="shared" si="1190"/>
        <v>0</v>
      </c>
      <c r="AB992" s="106">
        <f t="shared" si="1190"/>
        <v>0</v>
      </c>
      <c r="AC992" s="106">
        <f t="shared" si="1190"/>
        <v>0</v>
      </c>
    </row>
    <row r="993" spans="1:29" x14ac:dyDescent="0.3">
      <c r="A993" s="67"/>
      <c r="B993" s="85"/>
      <c r="C993" s="85"/>
      <c r="D993" s="85"/>
      <c r="E993" s="85"/>
      <c r="F993" s="85"/>
      <c r="G993" s="85"/>
      <c r="H993" s="113"/>
      <c r="I993" s="105">
        <f>X992</f>
        <v>0</v>
      </c>
      <c r="J993" s="105">
        <f>Y992</f>
        <v>0</v>
      </c>
      <c r="K993" s="105">
        <f t="shared" ref="K993" si="1191">Z992</f>
        <v>0</v>
      </c>
      <c r="L993" s="105">
        <f t="shared" ref="L993" si="1192">AA992</f>
        <v>0</v>
      </c>
      <c r="M993" s="105">
        <f t="shared" ref="M993" si="1193">AB992</f>
        <v>0</v>
      </c>
      <c r="N993" s="105">
        <f t="shared" ref="N993" si="1194">AC992</f>
        <v>0</v>
      </c>
      <c r="P993" s="21" t="str">
        <f>IF(A993&lt;=$B$970,"A","B")</f>
        <v>A</v>
      </c>
      <c r="Q993" s="85">
        <f t="shared" ref="Q993:Q997" si="1195">IF($P993="B",B993,0)</f>
        <v>0</v>
      </c>
      <c r="R993" s="85">
        <f t="shared" ref="R993:R1008" si="1196">IF($P993="B",C993,0)</f>
        <v>0</v>
      </c>
      <c r="S993" s="85">
        <f t="shared" ref="S993:S1008" si="1197">IF($P993="B",D993,0)</f>
        <v>0</v>
      </c>
      <c r="T993" s="85">
        <f t="shared" ref="T993:T1008" si="1198">IF($P993="B",E993,0)</f>
        <v>0</v>
      </c>
      <c r="U993" s="85">
        <f t="shared" ref="U993:U1008" si="1199">IF($P993="B",F993,0)</f>
        <v>0</v>
      </c>
      <c r="V993" s="85">
        <f t="shared" ref="V993:V1008" si="1200">IF($P993="B",G993,0)</f>
        <v>0</v>
      </c>
      <c r="W993" s="33"/>
      <c r="X993" s="85">
        <f>IF($P993="A",B993,0)</f>
        <v>0</v>
      </c>
      <c r="Y993" s="85">
        <f t="shared" ref="Y993:Y1008" si="1201">IF($P993="A",C993,0)</f>
        <v>0</v>
      </c>
      <c r="Z993" s="85">
        <f t="shared" ref="Z993:Z1008" si="1202">IF($P993="A",D993,0)</f>
        <v>0</v>
      </c>
      <c r="AA993" s="85">
        <f t="shared" ref="AA993:AA1008" si="1203">IF($P993="A",E993,0)</f>
        <v>0</v>
      </c>
      <c r="AB993" s="85">
        <f t="shared" ref="AB993:AB1008" si="1204">IF($P993="A",F993,0)</f>
        <v>0</v>
      </c>
      <c r="AC993" s="85">
        <f t="shared" ref="AC993:AC1008" si="1205">IF($P993="A",G993,0)</f>
        <v>0</v>
      </c>
    </row>
    <row r="994" spans="1:29" x14ac:dyDescent="0.3">
      <c r="A994" s="67"/>
      <c r="B994" s="85"/>
      <c r="C994" s="85"/>
      <c r="D994" s="85"/>
      <c r="E994" s="85"/>
      <c r="F994" s="85"/>
      <c r="G994" s="85"/>
      <c r="H994" s="113"/>
      <c r="P994" s="21" t="str">
        <f t="shared" ref="P994:P1008" si="1206">IF(A994&lt;=$B$970,"A","B")</f>
        <v>A</v>
      </c>
      <c r="Q994" s="85">
        <f t="shared" si="1195"/>
        <v>0</v>
      </c>
      <c r="R994" s="85">
        <f t="shared" si="1196"/>
        <v>0</v>
      </c>
      <c r="S994" s="85">
        <f t="shared" si="1197"/>
        <v>0</v>
      </c>
      <c r="T994" s="85">
        <f t="shared" si="1198"/>
        <v>0</v>
      </c>
      <c r="U994" s="85">
        <f t="shared" si="1199"/>
        <v>0</v>
      </c>
      <c r="V994" s="85">
        <f t="shared" si="1200"/>
        <v>0</v>
      </c>
      <c r="W994" s="33"/>
      <c r="X994" s="85">
        <f t="shared" ref="X994:X1008" si="1207">IF($P994="A",B994,0)</f>
        <v>0</v>
      </c>
      <c r="Y994" s="85">
        <f t="shared" si="1201"/>
        <v>0</v>
      </c>
      <c r="Z994" s="85">
        <f t="shared" si="1202"/>
        <v>0</v>
      </c>
      <c r="AA994" s="85">
        <f t="shared" si="1203"/>
        <v>0</v>
      </c>
      <c r="AB994" s="85">
        <f t="shared" si="1204"/>
        <v>0</v>
      </c>
      <c r="AC994" s="85">
        <f t="shared" si="1205"/>
        <v>0</v>
      </c>
    </row>
    <row r="995" spans="1:29" x14ac:dyDescent="0.3">
      <c r="A995" s="67"/>
      <c r="B995" s="85"/>
      <c r="C995" s="85"/>
      <c r="D995" s="85"/>
      <c r="E995" s="85"/>
      <c r="F995" s="85"/>
      <c r="G995" s="85"/>
      <c r="H995" s="113"/>
      <c r="P995" s="21" t="str">
        <f t="shared" si="1206"/>
        <v>A</v>
      </c>
      <c r="Q995" s="85">
        <f t="shared" si="1195"/>
        <v>0</v>
      </c>
      <c r="R995" s="85">
        <f t="shared" si="1196"/>
        <v>0</v>
      </c>
      <c r="S995" s="85">
        <f t="shared" si="1197"/>
        <v>0</v>
      </c>
      <c r="T995" s="85">
        <f t="shared" si="1198"/>
        <v>0</v>
      </c>
      <c r="U995" s="85">
        <f t="shared" si="1199"/>
        <v>0</v>
      </c>
      <c r="V995" s="85">
        <f t="shared" si="1200"/>
        <v>0</v>
      </c>
      <c r="W995" s="33"/>
      <c r="X995" s="85">
        <f t="shared" si="1207"/>
        <v>0</v>
      </c>
      <c r="Y995" s="85">
        <f t="shared" si="1201"/>
        <v>0</v>
      </c>
      <c r="Z995" s="85">
        <f t="shared" si="1202"/>
        <v>0</v>
      </c>
      <c r="AA995" s="85">
        <f t="shared" si="1203"/>
        <v>0</v>
      </c>
      <c r="AB995" s="85">
        <f t="shared" si="1204"/>
        <v>0</v>
      </c>
      <c r="AC995" s="85">
        <f t="shared" si="1205"/>
        <v>0</v>
      </c>
    </row>
    <row r="996" spans="1:29" x14ac:dyDescent="0.3">
      <c r="A996" s="67"/>
      <c r="B996" s="85"/>
      <c r="C996" s="85"/>
      <c r="D996" s="85"/>
      <c r="E996" s="85"/>
      <c r="F996" s="85"/>
      <c r="G996" s="85"/>
      <c r="H996" s="113"/>
      <c r="P996" s="21" t="str">
        <f t="shared" si="1206"/>
        <v>A</v>
      </c>
      <c r="Q996" s="85">
        <f t="shared" si="1195"/>
        <v>0</v>
      </c>
      <c r="R996" s="85">
        <f t="shared" si="1196"/>
        <v>0</v>
      </c>
      <c r="S996" s="85">
        <f t="shared" si="1197"/>
        <v>0</v>
      </c>
      <c r="T996" s="85">
        <f t="shared" si="1198"/>
        <v>0</v>
      </c>
      <c r="U996" s="85">
        <f t="shared" si="1199"/>
        <v>0</v>
      </c>
      <c r="V996" s="85">
        <f t="shared" si="1200"/>
        <v>0</v>
      </c>
      <c r="W996" s="33"/>
      <c r="X996" s="85">
        <f t="shared" si="1207"/>
        <v>0</v>
      </c>
      <c r="Y996" s="85">
        <f t="shared" si="1201"/>
        <v>0</v>
      </c>
      <c r="Z996" s="85">
        <f t="shared" si="1202"/>
        <v>0</v>
      </c>
      <c r="AA996" s="85">
        <f t="shared" si="1203"/>
        <v>0</v>
      </c>
      <c r="AB996" s="85">
        <f t="shared" si="1204"/>
        <v>0</v>
      </c>
      <c r="AC996" s="85">
        <f t="shared" si="1205"/>
        <v>0</v>
      </c>
    </row>
    <row r="997" spans="1:29" x14ac:dyDescent="0.3">
      <c r="A997" s="67"/>
      <c r="B997" s="85"/>
      <c r="C997" s="85"/>
      <c r="D997" s="85"/>
      <c r="E997" s="85"/>
      <c r="F997" s="85"/>
      <c r="G997" s="85"/>
      <c r="H997" s="113"/>
      <c r="P997" s="21" t="str">
        <f t="shared" si="1206"/>
        <v>A</v>
      </c>
      <c r="Q997" s="85">
        <f t="shared" si="1195"/>
        <v>0</v>
      </c>
      <c r="R997" s="85">
        <f t="shared" si="1196"/>
        <v>0</v>
      </c>
      <c r="S997" s="85">
        <f t="shared" si="1197"/>
        <v>0</v>
      </c>
      <c r="T997" s="85">
        <f t="shared" si="1198"/>
        <v>0</v>
      </c>
      <c r="U997" s="85">
        <f t="shared" si="1199"/>
        <v>0</v>
      </c>
      <c r="V997" s="85">
        <f t="shared" si="1200"/>
        <v>0</v>
      </c>
      <c r="W997" s="33"/>
      <c r="X997" s="85">
        <f t="shared" si="1207"/>
        <v>0</v>
      </c>
      <c r="Y997" s="85">
        <f t="shared" si="1201"/>
        <v>0</v>
      </c>
      <c r="Z997" s="85">
        <f t="shared" si="1202"/>
        <v>0</v>
      </c>
      <c r="AA997" s="85">
        <f t="shared" si="1203"/>
        <v>0</v>
      </c>
      <c r="AB997" s="85">
        <f t="shared" si="1204"/>
        <v>0</v>
      </c>
      <c r="AC997" s="85">
        <f t="shared" si="1205"/>
        <v>0</v>
      </c>
    </row>
    <row r="998" spans="1:29" x14ac:dyDescent="0.3">
      <c r="A998" s="67"/>
      <c r="B998" s="85"/>
      <c r="C998" s="85"/>
      <c r="D998" s="85"/>
      <c r="E998" s="85"/>
      <c r="F998" s="85"/>
      <c r="G998" s="85"/>
      <c r="H998" s="113"/>
      <c r="P998" s="21" t="str">
        <f t="shared" si="1206"/>
        <v>A</v>
      </c>
      <c r="Q998" s="85">
        <f>IF($P998="B",B998,0)</f>
        <v>0</v>
      </c>
      <c r="R998" s="85">
        <f t="shared" si="1196"/>
        <v>0</v>
      </c>
      <c r="S998" s="85">
        <f t="shared" si="1197"/>
        <v>0</v>
      </c>
      <c r="T998" s="85">
        <f t="shared" si="1198"/>
        <v>0</v>
      </c>
      <c r="U998" s="85">
        <f t="shared" si="1199"/>
        <v>0</v>
      </c>
      <c r="V998" s="85">
        <f t="shared" si="1200"/>
        <v>0</v>
      </c>
      <c r="W998" s="33"/>
      <c r="X998" s="85">
        <f t="shared" si="1207"/>
        <v>0</v>
      </c>
      <c r="Y998" s="85">
        <f t="shared" si="1201"/>
        <v>0</v>
      </c>
      <c r="Z998" s="85">
        <f t="shared" si="1202"/>
        <v>0</v>
      </c>
      <c r="AA998" s="85">
        <f t="shared" si="1203"/>
        <v>0</v>
      </c>
      <c r="AB998" s="85">
        <f t="shared" si="1204"/>
        <v>0</v>
      </c>
      <c r="AC998" s="85">
        <f t="shared" si="1205"/>
        <v>0</v>
      </c>
    </row>
    <row r="999" spans="1:29" x14ac:dyDescent="0.3">
      <c r="A999" s="67"/>
      <c r="B999" s="85"/>
      <c r="C999" s="85"/>
      <c r="D999" s="85"/>
      <c r="E999" s="85"/>
      <c r="F999" s="85"/>
      <c r="G999" s="85"/>
      <c r="H999" s="113"/>
      <c r="P999" s="21" t="str">
        <f t="shared" si="1206"/>
        <v>A</v>
      </c>
      <c r="Q999" s="85">
        <f t="shared" ref="Q999:Q1008" si="1208">IF($P999="B",B999,0)</f>
        <v>0</v>
      </c>
      <c r="R999" s="85">
        <f t="shared" si="1196"/>
        <v>0</v>
      </c>
      <c r="S999" s="85">
        <f t="shared" si="1197"/>
        <v>0</v>
      </c>
      <c r="T999" s="85">
        <f t="shared" si="1198"/>
        <v>0</v>
      </c>
      <c r="U999" s="85">
        <f t="shared" si="1199"/>
        <v>0</v>
      </c>
      <c r="V999" s="85">
        <f t="shared" si="1200"/>
        <v>0</v>
      </c>
      <c r="W999" s="33"/>
      <c r="X999" s="85">
        <f t="shared" si="1207"/>
        <v>0</v>
      </c>
      <c r="Y999" s="85">
        <f t="shared" si="1201"/>
        <v>0</v>
      </c>
      <c r="Z999" s="85">
        <f t="shared" si="1202"/>
        <v>0</v>
      </c>
      <c r="AA999" s="85">
        <f t="shared" si="1203"/>
        <v>0</v>
      </c>
      <c r="AB999" s="85">
        <f t="shared" si="1204"/>
        <v>0</v>
      </c>
      <c r="AC999" s="85">
        <f t="shared" si="1205"/>
        <v>0</v>
      </c>
    </row>
    <row r="1000" spans="1:29" x14ac:dyDescent="0.3">
      <c r="A1000" s="67"/>
      <c r="B1000" s="85"/>
      <c r="C1000" s="85"/>
      <c r="D1000" s="85"/>
      <c r="E1000" s="85"/>
      <c r="F1000" s="85"/>
      <c r="G1000" s="85"/>
      <c r="H1000" s="113"/>
      <c r="P1000" s="21" t="str">
        <f t="shared" si="1206"/>
        <v>A</v>
      </c>
      <c r="Q1000" s="85">
        <f t="shared" si="1208"/>
        <v>0</v>
      </c>
      <c r="R1000" s="85">
        <f t="shared" si="1196"/>
        <v>0</v>
      </c>
      <c r="S1000" s="85">
        <f t="shared" si="1197"/>
        <v>0</v>
      </c>
      <c r="T1000" s="85">
        <f t="shared" si="1198"/>
        <v>0</v>
      </c>
      <c r="U1000" s="85">
        <f t="shared" si="1199"/>
        <v>0</v>
      </c>
      <c r="V1000" s="85">
        <f t="shared" si="1200"/>
        <v>0</v>
      </c>
      <c r="W1000" s="33"/>
      <c r="X1000" s="85">
        <f t="shared" si="1207"/>
        <v>0</v>
      </c>
      <c r="Y1000" s="85">
        <f t="shared" si="1201"/>
        <v>0</v>
      </c>
      <c r="Z1000" s="85">
        <f t="shared" si="1202"/>
        <v>0</v>
      </c>
      <c r="AA1000" s="85">
        <f t="shared" si="1203"/>
        <v>0</v>
      </c>
      <c r="AB1000" s="85">
        <f t="shared" si="1204"/>
        <v>0</v>
      </c>
      <c r="AC1000" s="85">
        <f t="shared" si="1205"/>
        <v>0</v>
      </c>
    </row>
    <row r="1001" spans="1:29" x14ac:dyDescent="0.3">
      <c r="A1001" s="67"/>
      <c r="B1001" s="85"/>
      <c r="C1001" s="85"/>
      <c r="D1001" s="85"/>
      <c r="E1001" s="85"/>
      <c r="F1001" s="85"/>
      <c r="G1001" s="85"/>
      <c r="H1001" s="113"/>
      <c r="P1001" s="21" t="str">
        <f t="shared" si="1206"/>
        <v>A</v>
      </c>
      <c r="Q1001" s="85">
        <f t="shared" si="1208"/>
        <v>0</v>
      </c>
      <c r="R1001" s="85">
        <f t="shared" si="1196"/>
        <v>0</v>
      </c>
      <c r="S1001" s="85">
        <f t="shared" si="1197"/>
        <v>0</v>
      </c>
      <c r="T1001" s="85">
        <f t="shared" si="1198"/>
        <v>0</v>
      </c>
      <c r="U1001" s="85">
        <f t="shared" si="1199"/>
        <v>0</v>
      </c>
      <c r="V1001" s="85">
        <f t="shared" si="1200"/>
        <v>0</v>
      </c>
      <c r="W1001" s="33"/>
      <c r="X1001" s="85">
        <f t="shared" si="1207"/>
        <v>0</v>
      </c>
      <c r="Y1001" s="85">
        <f t="shared" si="1201"/>
        <v>0</v>
      </c>
      <c r="Z1001" s="85">
        <f t="shared" si="1202"/>
        <v>0</v>
      </c>
      <c r="AA1001" s="85">
        <f t="shared" si="1203"/>
        <v>0</v>
      </c>
      <c r="AB1001" s="85">
        <f t="shared" si="1204"/>
        <v>0</v>
      </c>
      <c r="AC1001" s="85">
        <f t="shared" si="1205"/>
        <v>0</v>
      </c>
    </row>
    <row r="1002" spans="1:29" x14ac:dyDescent="0.3">
      <c r="A1002" s="67"/>
      <c r="B1002" s="85"/>
      <c r="C1002" s="85"/>
      <c r="D1002" s="85"/>
      <c r="E1002" s="85"/>
      <c r="F1002" s="85"/>
      <c r="G1002" s="85"/>
      <c r="H1002" s="113"/>
      <c r="P1002" s="21" t="str">
        <f t="shared" si="1206"/>
        <v>A</v>
      </c>
      <c r="Q1002" s="85">
        <f t="shared" si="1208"/>
        <v>0</v>
      </c>
      <c r="R1002" s="85">
        <f t="shared" si="1196"/>
        <v>0</v>
      </c>
      <c r="S1002" s="85">
        <f t="shared" si="1197"/>
        <v>0</v>
      </c>
      <c r="T1002" s="85">
        <f t="shared" si="1198"/>
        <v>0</v>
      </c>
      <c r="U1002" s="85">
        <f t="shared" si="1199"/>
        <v>0</v>
      </c>
      <c r="V1002" s="85">
        <f t="shared" si="1200"/>
        <v>0</v>
      </c>
      <c r="W1002" s="33"/>
      <c r="X1002" s="85">
        <f t="shared" si="1207"/>
        <v>0</v>
      </c>
      <c r="Y1002" s="85">
        <f t="shared" si="1201"/>
        <v>0</v>
      </c>
      <c r="Z1002" s="85">
        <f t="shared" si="1202"/>
        <v>0</v>
      </c>
      <c r="AA1002" s="85">
        <f t="shared" si="1203"/>
        <v>0</v>
      </c>
      <c r="AB1002" s="85">
        <f t="shared" si="1204"/>
        <v>0</v>
      </c>
      <c r="AC1002" s="85">
        <f t="shared" si="1205"/>
        <v>0</v>
      </c>
    </row>
    <row r="1003" spans="1:29" x14ac:dyDescent="0.3">
      <c r="A1003" s="67"/>
      <c r="B1003" s="85"/>
      <c r="C1003" s="85"/>
      <c r="D1003" s="85"/>
      <c r="E1003" s="85"/>
      <c r="F1003" s="85"/>
      <c r="G1003" s="85"/>
      <c r="H1003" s="113"/>
      <c r="P1003" s="21" t="str">
        <f t="shared" si="1206"/>
        <v>A</v>
      </c>
      <c r="Q1003" s="85">
        <f t="shared" si="1208"/>
        <v>0</v>
      </c>
      <c r="R1003" s="85">
        <f t="shared" si="1196"/>
        <v>0</v>
      </c>
      <c r="S1003" s="85">
        <f t="shared" si="1197"/>
        <v>0</v>
      </c>
      <c r="T1003" s="85">
        <f t="shared" si="1198"/>
        <v>0</v>
      </c>
      <c r="U1003" s="85">
        <f t="shared" si="1199"/>
        <v>0</v>
      </c>
      <c r="V1003" s="85">
        <f t="shared" si="1200"/>
        <v>0</v>
      </c>
      <c r="W1003" s="33"/>
      <c r="X1003" s="85">
        <f t="shared" si="1207"/>
        <v>0</v>
      </c>
      <c r="Y1003" s="85">
        <f t="shared" si="1201"/>
        <v>0</v>
      </c>
      <c r="Z1003" s="85">
        <f t="shared" si="1202"/>
        <v>0</v>
      </c>
      <c r="AA1003" s="85">
        <f t="shared" si="1203"/>
        <v>0</v>
      </c>
      <c r="AB1003" s="85">
        <f t="shared" si="1204"/>
        <v>0</v>
      </c>
      <c r="AC1003" s="85">
        <f t="shared" si="1205"/>
        <v>0</v>
      </c>
    </row>
    <row r="1004" spans="1:29" x14ac:dyDescent="0.3">
      <c r="A1004" s="67"/>
      <c r="B1004" s="85"/>
      <c r="C1004" s="85"/>
      <c r="D1004" s="85"/>
      <c r="E1004" s="85"/>
      <c r="F1004" s="85"/>
      <c r="G1004" s="85"/>
      <c r="H1004" s="113"/>
      <c r="P1004" s="21" t="str">
        <f t="shared" si="1206"/>
        <v>A</v>
      </c>
      <c r="Q1004" s="85">
        <f t="shared" si="1208"/>
        <v>0</v>
      </c>
      <c r="R1004" s="85">
        <f t="shared" si="1196"/>
        <v>0</v>
      </c>
      <c r="S1004" s="85">
        <f t="shared" si="1197"/>
        <v>0</v>
      </c>
      <c r="T1004" s="85">
        <f t="shared" si="1198"/>
        <v>0</v>
      </c>
      <c r="U1004" s="85">
        <f t="shared" si="1199"/>
        <v>0</v>
      </c>
      <c r="V1004" s="85">
        <f t="shared" si="1200"/>
        <v>0</v>
      </c>
      <c r="W1004" s="33"/>
      <c r="X1004" s="85">
        <f t="shared" si="1207"/>
        <v>0</v>
      </c>
      <c r="Y1004" s="85">
        <f t="shared" si="1201"/>
        <v>0</v>
      </c>
      <c r="Z1004" s="85">
        <f t="shared" si="1202"/>
        <v>0</v>
      </c>
      <c r="AA1004" s="85">
        <f t="shared" si="1203"/>
        <v>0</v>
      </c>
      <c r="AB1004" s="85">
        <f t="shared" si="1204"/>
        <v>0</v>
      </c>
      <c r="AC1004" s="85">
        <f t="shared" si="1205"/>
        <v>0</v>
      </c>
    </row>
    <row r="1005" spans="1:29" x14ac:dyDescent="0.3">
      <c r="A1005" s="67"/>
      <c r="B1005" s="85"/>
      <c r="C1005" s="85"/>
      <c r="D1005" s="85"/>
      <c r="E1005" s="85"/>
      <c r="F1005" s="85"/>
      <c r="G1005" s="85"/>
      <c r="H1005" s="113"/>
      <c r="P1005" s="21" t="str">
        <f t="shared" si="1206"/>
        <v>A</v>
      </c>
      <c r="Q1005" s="85">
        <f t="shared" si="1208"/>
        <v>0</v>
      </c>
      <c r="R1005" s="85">
        <f t="shared" si="1196"/>
        <v>0</v>
      </c>
      <c r="S1005" s="85">
        <f t="shared" si="1197"/>
        <v>0</v>
      </c>
      <c r="T1005" s="85">
        <f t="shared" si="1198"/>
        <v>0</v>
      </c>
      <c r="U1005" s="85">
        <f t="shared" si="1199"/>
        <v>0</v>
      </c>
      <c r="V1005" s="85">
        <f t="shared" si="1200"/>
        <v>0</v>
      </c>
      <c r="W1005" s="33"/>
      <c r="X1005" s="85">
        <f t="shared" si="1207"/>
        <v>0</v>
      </c>
      <c r="Y1005" s="85">
        <f t="shared" si="1201"/>
        <v>0</v>
      </c>
      <c r="Z1005" s="85">
        <f t="shared" si="1202"/>
        <v>0</v>
      </c>
      <c r="AA1005" s="85">
        <f t="shared" si="1203"/>
        <v>0</v>
      </c>
      <c r="AB1005" s="85">
        <f t="shared" si="1204"/>
        <v>0</v>
      </c>
      <c r="AC1005" s="85">
        <f t="shared" si="1205"/>
        <v>0</v>
      </c>
    </row>
    <row r="1006" spans="1:29" x14ac:dyDescent="0.3">
      <c r="A1006" s="67"/>
      <c r="B1006" s="85"/>
      <c r="C1006" s="85"/>
      <c r="D1006" s="85"/>
      <c r="E1006" s="85"/>
      <c r="F1006" s="85"/>
      <c r="G1006" s="85"/>
      <c r="H1006" s="113"/>
      <c r="P1006" s="21" t="str">
        <f t="shared" si="1206"/>
        <v>A</v>
      </c>
      <c r="Q1006" s="85">
        <f t="shared" si="1208"/>
        <v>0</v>
      </c>
      <c r="R1006" s="85">
        <f t="shared" si="1196"/>
        <v>0</v>
      </c>
      <c r="S1006" s="85">
        <f t="shared" si="1197"/>
        <v>0</v>
      </c>
      <c r="T1006" s="85">
        <f t="shared" si="1198"/>
        <v>0</v>
      </c>
      <c r="U1006" s="85">
        <f t="shared" si="1199"/>
        <v>0</v>
      </c>
      <c r="V1006" s="85">
        <f t="shared" si="1200"/>
        <v>0</v>
      </c>
      <c r="W1006" s="33"/>
      <c r="X1006" s="85">
        <f t="shared" si="1207"/>
        <v>0</v>
      </c>
      <c r="Y1006" s="85">
        <f t="shared" si="1201"/>
        <v>0</v>
      </c>
      <c r="Z1006" s="85">
        <f t="shared" si="1202"/>
        <v>0</v>
      </c>
      <c r="AA1006" s="85">
        <f t="shared" si="1203"/>
        <v>0</v>
      </c>
      <c r="AB1006" s="85">
        <f t="shared" si="1204"/>
        <v>0</v>
      </c>
      <c r="AC1006" s="85">
        <f t="shared" si="1205"/>
        <v>0</v>
      </c>
    </row>
    <row r="1007" spans="1:29" x14ac:dyDescent="0.3">
      <c r="A1007" s="67"/>
      <c r="B1007" s="85"/>
      <c r="C1007" s="85"/>
      <c r="D1007" s="85"/>
      <c r="E1007" s="85"/>
      <c r="F1007" s="85"/>
      <c r="G1007" s="85"/>
      <c r="H1007" s="113"/>
      <c r="P1007" s="21" t="str">
        <f t="shared" si="1206"/>
        <v>A</v>
      </c>
      <c r="Q1007" s="85">
        <f t="shared" si="1208"/>
        <v>0</v>
      </c>
      <c r="R1007" s="85">
        <f t="shared" si="1196"/>
        <v>0</v>
      </c>
      <c r="S1007" s="85">
        <f t="shared" si="1197"/>
        <v>0</v>
      </c>
      <c r="T1007" s="85">
        <f t="shared" si="1198"/>
        <v>0</v>
      </c>
      <c r="U1007" s="85">
        <f t="shared" si="1199"/>
        <v>0</v>
      </c>
      <c r="V1007" s="85">
        <f t="shared" si="1200"/>
        <v>0</v>
      </c>
      <c r="W1007" s="33"/>
      <c r="X1007" s="85">
        <f t="shared" si="1207"/>
        <v>0</v>
      </c>
      <c r="Y1007" s="85">
        <f t="shared" si="1201"/>
        <v>0</v>
      </c>
      <c r="Z1007" s="85">
        <f t="shared" si="1202"/>
        <v>0</v>
      </c>
      <c r="AA1007" s="85">
        <f t="shared" si="1203"/>
        <v>0</v>
      </c>
      <c r="AB1007" s="85">
        <f t="shared" si="1204"/>
        <v>0</v>
      </c>
      <c r="AC1007" s="85">
        <f t="shared" si="1205"/>
        <v>0</v>
      </c>
    </row>
    <row r="1008" spans="1:29" x14ac:dyDescent="0.3">
      <c r="A1008" s="67"/>
      <c r="B1008" s="85"/>
      <c r="C1008" s="85"/>
      <c r="D1008" s="85"/>
      <c r="E1008" s="85"/>
      <c r="F1008" s="85"/>
      <c r="G1008" s="85"/>
      <c r="H1008" s="113"/>
      <c r="P1008" s="21" t="str">
        <f t="shared" si="1206"/>
        <v>A</v>
      </c>
      <c r="Q1008" s="85">
        <f t="shared" si="1208"/>
        <v>0</v>
      </c>
      <c r="R1008" s="85">
        <f t="shared" si="1196"/>
        <v>0</v>
      </c>
      <c r="S1008" s="85">
        <f t="shared" si="1197"/>
        <v>0</v>
      </c>
      <c r="T1008" s="85">
        <f t="shared" si="1198"/>
        <v>0</v>
      </c>
      <c r="U1008" s="85">
        <f t="shared" si="1199"/>
        <v>0</v>
      </c>
      <c r="V1008" s="85">
        <f t="shared" si="1200"/>
        <v>0</v>
      </c>
      <c r="W1008" s="33"/>
      <c r="X1008" s="85">
        <f t="shared" si="1207"/>
        <v>0</v>
      </c>
      <c r="Y1008" s="85">
        <f t="shared" si="1201"/>
        <v>0</v>
      </c>
      <c r="Z1008" s="85">
        <f t="shared" si="1202"/>
        <v>0</v>
      </c>
      <c r="AA1008" s="85">
        <f t="shared" si="1203"/>
        <v>0</v>
      </c>
      <c r="AB1008" s="85">
        <f t="shared" si="1204"/>
        <v>0</v>
      </c>
      <c r="AC1008" s="85">
        <f t="shared" si="1205"/>
        <v>0</v>
      </c>
    </row>
    <row r="1009" spans="1:29" x14ac:dyDescent="0.3">
      <c r="A1009" s="68"/>
      <c r="B1009" s="87"/>
      <c r="C1009" s="87"/>
      <c r="D1009" s="87"/>
      <c r="E1009" s="87"/>
      <c r="F1009" s="87"/>
      <c r="G1009" s="87"/>
      <c r="H1009" s="114"/>
      <c r="I1009" s="105">
        <f>Q1009</f>
        <v>0</v>
      </c>
      <c r="J1009" s="105">
        <f>R1009</f>
        <v>0</v>
      </c>
      <c r="K1009" s="105">
        <f t="shared" ref="K1009" si="1209">S1009</f>
        <v>0</v>
      </c>
      <c r="L1009" s="105">
        <f t="shared" ref="L1009" si="1210">T1009</f>
        <v>0</v>
      </c>
      <c r="M1009" s="105">
        <f t="shared" ref="M1009" si="1211">U1009</f>
        <v>0</v>
      </c>
      <c r="N1009" s="105">
        <f t="shared" ref="N1009" si="1212">V1009</f>
        <v>0</v>
      </c>
      <c r="P1009" s="21"/>
      <c r="Q1009" s="106">
        <f t="shared" ref="Q1009:V1009" si="1213">+SUM(Q993:Q1008)</f>
        <v>0</v>
      </c>
      <c r="R1009" s="106">
        <f t="shared" si="1213"/>
        <v>0</v>
      </c>
      <c r="S1009" s="106">
        <f t="shared" si="1213"/>
        <v>0</v>
      </c>
      <c r="T1009" s="106">
        <f t="shared" si="1213"/>
        <v>0</v>
      </c>
      <c r="U1009" s="106">
        <f t="shared" si="1213"/>
        <v>0</v>
      </c>
      <c r="V1009" s="106">
        <f t="shared" si="1213"/>
        <v>0</v>
      </c>
      <c r="W1009" s="33"/>
      <c r="X1009" s="33"/>
      <c r="Y1009" s="33"/>
      <c r="Z1009" s="33"/>
      <c r="AA1009" s="33"/>
      <c r="AB1009" s="33"/>
      <c r="AC1009" s="33"/>
    </row>
    <row r="1011" spans="1:29" x14ac:dyDescent="0.3">
      <c r="A1011" s="69"/>
      <c r="B1011" s="69"/>
      <c r="C1011" s="69"/>
      <c r="D1011" s="97"/>
      <c r="E1011" s="97"/>
      <c r="F1011" s="69"/>
      <c r="G1011" s="69"/>
      <c r="H1011" s="82"/>
    </row>
    <row r="1012" spans="1:29" x14ac:dyDescent="0.3">
      <c r="A1012" s="94"/>
      <c r="B1012" s="83"/>
      <c r="C1012" s="95"/>
      <c r="D1012" s="95"/>
      <c r="E1012" s="33"/>
      <c r="F1012" s="98"/>
      <c r="G1012" s="96"/>
      <c r="H1012" s="112"/>
    </row>
    <row r="1013" spans="1:29" x14ac:dyDescent="0.3">
      <c r="A1013" s="91"/>
      <c r="B1013" s="92"/>
      <c r="C1013" s="92"/>
      <c r="D1013" s="92"/>
      <c r="E1013" s="92"/>
      <c r="F1013" s="92"/>
      <c r="G1013" s="92"/>
      <c r="H1013" s="92"/>
    </row>
    <row r="1014" spans="1:29" x14ac:dyDescent="0.3">
      <c r="A1014" s="68"/>
      <c r="B1014" s="68"/>
      <c r="C1014" s="68"/>
      <c r="D1014" s="68"/>
      <c r="E1014" s="68"/>
      <c r="F1014" s="68"/>
      <c r="G1014" s="68"/>
      <c r="H1014" s="82"/>
      <c r="P1014" s="21"/>
      <c r="Q1014" s="106">
        <f>+SUM(Q1015:Q1030)</f>
        <v>0</v>
      </c>
      <c r="R1014" s="106">
        <f t="shared" ref="R1014" si="1214">+SUM(R1015:R1030)</f>
        <v>0</v>
      </c>
      <c r="S1014" s="106">
        <f t="shared" ref="S1014" si="1215">+SUM(S1015:S1030)</f>
        <v>0</v>
      </c>
      <c r="T1014" s="106">
        <f t="shared" ref="T1014" si="1216">+SUM(T1015:T1030)</f>
        <v>0</v>
      </c>
      <c r="U1014" s="106">
        <f t="shared" ref="U1014" si="1217">+SUM(U1015:U1030)</f>
        <v>0</v>
      </c>
      <c r="V1014" s="106">
        <f t="shared" ref="V1014" si="1218">+SUM(V1015:V1030)</f>
        <v>0</v>
      </c>
      <c r="W1014" s="33"/>
      <c r="X1014" s="33"/>
      <c r="Y1014" s="33"/>
      <c r="Z1014" s="33"/>
      <c r="AA1014" s="33"/>
      <c r="AB1014" s="33"/>
      <c r="AC1014" s="33"/>
    </row>
    <row r="1015" spans="1:29" x14ac:dyDescent="0.3">
      <c r="A1015" s="67"/>
      <c r="B1015" s="85"/>
      <c r="C1015" s="85"/>
      <c r="D1015" s="85"/>
      <c r="E1015" s="85"/>
      <c r="F1015" s="85"/>
      <c r="G1015" s="85"/>
      <c r="H1015" s="113"/>
      <c r="I1015" s="105">
        <f t="shared" ref="I1015:N1015" si="1219">Q1014</f>
        <v>0</v>
      </c>
      <c r="J1015" s="105">
        <f t="shared" si="1219"/>
        <v>0</v>
      </c>
      <c r="K1015" s="105">
        <f t="shared" si="1219"/>
        <v>0</v>
      </c>
      <c r="L1015" s="105">
        <f t="shared" si="1219"/>
        <v>0</v>
      </c>
      <c r="M1015" s="105">
        <f t="shared" si="1219"/>
        <v>0</v>
      </c>
      <c r="N1015" s="105">
        <f t="shared" si="1219"/>
        <v>0</v>
      </c>
      <c r="P1015" s="21" t="str">
        <f>IF(A1015&gt;=$B$1012,"A","B")</f>
        <v>A</v>
      </c>
      <c r="Q1015" s="85">
        <f t="shared" ref="Q1015:Q1019" si="1220">IF($P1015="B",B1015,0)</f>
        <v>0</v>
      </c>
      <c r="R1015" s="85">
        <f t="shared" ref="R1015:R1030" si="1221">IF($P1015="B",C1015,0)</f>
        <v>0</v>
      </c>
      <c r="S1015" s="85">
        <f t="shared" ref="S1015:S1030" si="1222">IF($P1015="B",D1015,0)</f>
        <v>0</v>
      </c>
      <c r="T1015" s="85">
        <f t="shared" ref="T1015:T1030" si="1223">IF($P1015="B",E1015,0)</f>
        <v>0</v>
      </c>
      <c r="U1015" s="85">
        <f t="shared" ref="U1015:U1030" si="1224">IF($P1015="B",F1015,0)</f>
        <v>0</v>
      </c>
      <c r="V1015" s="85">
        <f t="shared" ref="V1015:V1030" si="1225">IF($P1015="B",G1015,0)</f>
        <v>0</v>
      </c>
      <c r="W1015" s="33"/>
      <c r="X1015" s="85">
        <f>IF($P1015="A",B1015,0)</f>
        <v>0</v>
      </c>
      <c r="Y1015" s="85">
        <f t="shared" ref="Y1015:Y1030" si="1226">IF($P1015="A",C1015,0)</f>
        <v>0</v>
      </c>
      <c r="Z1015" s="85">
        <f t="shared" ref="Z1015:Z1030" si="1227">IF($P1015="A",D1015,0)</f>
        <v>0</v>
      </c>
      <c r="AA1015" s="85">
        <f t="shared" ref="AA1015:AA1030" si="1228">IF($P1015="A",E1015,0)</f>
        <v>0</v>
      </c>
      <c r="AB1015" s="85">
        <f t="shared" ref="AB1015:AB1030" si="1229">IF($P1015="A",F1015,0)</f>
        <v>0</v>
      </c>
      <c r="AC1015" s="85">
        <f t="shared" ref="AC1015:AC1030" si="1230">IF($P1015="A",G1015,0)</f>
        <v>0</v>
      </c>
    </row>
    <row r="1016" spans="1:29" x14ac:dyDescent="0.3">
      <c r="A1016" s="67"/>
      <c r="B1016" s="85"/>
      <c r="C1016" s="85"/>
      <c r="D1016" s="85"/>
      <c r="E1016" s="85"/>
      <c r="F1016" s="85"/>
      <c r="G1016" s="85"/>
      <c r="H1016" s="113"/>
      <c r="P1016" s="21" t="str">
        <f t="shared" ref="P1016:P1030" si="1231">IF(A1016&gt;=$B$1012,"A","B")</f>
        <v>A</v>
      </c>
      <c r="Q1016" s="85">
        <f t="shared" si="1220"/>
        <v>0</v>
      </c>
      <c r="R1016" s="85">
        <f t="shared" si="1221"/>
        <v>0</v>
      </c>
      <c r="S1016" s="85">
        <f t="shared" si="1222"/>
        <v>0</v>
      </c>
      <c r="T1016" s="85">
        <f t="shared" si="1223"/>
        <v>0</v>
      </c>
      <c r="U1016" s="85">
        <f t="shared" si="1224"/>
        <v>0</v>
      </c>
      <c r="V1016" s="85">
        <f t="shared" si="1225"/>
        <v>0</v>
      </c>
      <c r="W1016" s="33"/>
      <c r="X1016" s="85">
        <f t="shared" ref="X1016:X1030" si="1232">IF($P1016="A",B1016,0)</f>
        <v>0</v>
      </c>
      <c r="Y1016" s="85">
        <f t="shared" si="1226"/>
        <v>0</v>
      </c>
      <c r="Z1016" s="85">
        <f t="shared" si="1227"/>
        <v>0</v>
      </c>
      <c r="AA1016" s="85">
        <f t="shared" si="1228"/>
        <v>0</v>
      </c>
      <c r="AB1016" s="85">
        <f t="shared" si="1229"/>
        <v>0</v>
      </c>
      <c r="AC1016" s="85">
        <f t="shared" si="1230"/>
        <v>0</v>
      </c>
    </row>
    <row r="1017" spans="1:29" x14ac:dyDescent="0.3">
      <c r="A1017" s="67"/>
      <c r="B1017" s="85"/>
      <c r="C1017" s="85"/>
      <c r="D1017" s="85"/>
      <c r="E1017" s="85"/>
      <c r="F1017" s="85"/>
      <c r="G1017" s="85"/>
      <c r="H1017" s="113"/>
      <c r="P1017" s="21" t="str">
        <f t="shared" si="1231"/>
        <v>A</v>
      </c>
      <c r="Q1017" s="85">
        <f t="shared" si="1220"/>
        <v>0</v>
      </c>
      <c r="R1017" s="85">
        <f t="shared" si="1221"/>
        <v>0</v>
      </c>
      <c r="S1017" s="85">
        <f t="shared" si="1222"/>
        <v>0</v>
      </c>
      <c r="T1017" s="85">
        <f t="shared" si="1223"/>
        <v>0</v>
      </c>
      <c r="U1017" s="85">
        <f t="shared" si="1224"/>
        <v>0</v>
      </c>
      <c r="V1017" s="85">
        <f t="shared" si="1225"/>
        <v>0</v>
      </c>
      <c r="W1017" s="33"/>
      <c r="X1017" s="85">
        <f t="shared" si="1232"/>
        <v>0</v>
      </c>
      <c r="Y1017" s="85">
        <f t="shared" si="1226"/>
        <v>0</v>
      </c>
      <c r="Z1017" s="85">
        <f t="shared" si="1227"/>
        <v>0</v>
      </c>
      <c r="AA1017" s="85">
        <f t="shared" si="1228"/>
        <v>0</v>
      </c>
      <c r="AB1017" s="85">
        <f t="shared" si="1229"/>
        <v>0</v>
      </c>
      <c r="AC1017" s="85">
        <f t="shared" si="1230"/>
        <v>0</v>
      </c>
    </row>
    <row r="1018" spans="1:29" x14ac:dyDescent="0.3">
      <c r="A1018" s="67"/>
      <c r="B1018" s="85"/>
      <c r="C1018" s="85"/>
      <c r="D1018" s="85"/>
      <c r="E1018" s="85"/>
      <c r="F1018" s="85"/>
      <c r="G1018" s="85"/>
      <c r="H1018" s="113"/>
      <c r="P1018" s="21" t="str">
        <f t="shared" si="1231"/>
        <v>A</v>
      </c>
      <c r="Q1018" s="85">
        <f t="shared" si="1220"/>
        <v>0</v>
      </c>
      <c r="R1018" s="85">
        <f t="shared" si="1221"/>
        <v>0</v>
      </c>
      <c r="S1018" s="85">
        <f t="shared" si="1222"/>
        <v>0</v>
      </c>
      <c r="T1018" s="85">
        <f t="shared" si="1223"/>
        <v>0</v>
      </c>
      <c r="U1018" s="85">
        <f t="shared" si="1224"/>
        <v>0</v>
      </c>
      <c r="V1018" s="85">
        <f t="shared" si="1225"/>
        <v>0</v>
      </c>
      <c r="W1018" s="33"/>
      <c r="X1018" s="85">
        <f t="shared" si="1232"/>
        <v>0</v>
      </c>
      <c r="Y1018" s="85">
        <f t="shared" si="1226"/>
        <v>0</v>
      </c>
      <c r="Z1018" s="85">
        <f t="shared" si="1227"/>
        <v>0</v>
      </c>
      <c r="AA1018" s="85">
        <f t="shared" si="1228"/>
        <v>0</v>
      </c>
      <c r="AB1018" s="85">
        <f t="shared" si="1229"/>
        <v>0</v>
      </c>
      <c r="AC1018" s="85">
        <f t="shared" si="1230"/>
        <v>0</v>
      </c>
    </row>
    <row r="1019" spans="1:29" x14ac:dyDescent="0.3">
      <c r="A1019" s="67"/>
      <c r="B1019" s="85"/>
      <c r="C1019" s="85"/>
      <c r="D1019" s="85"/>
      <c r="E1019" s="85"/>
      <c r="F1019" s="85"/>
      <c r="G1019" s="85"/>
      <c r="H1019" s="113"/>
      <c r="P1019" s="21" t="str">
        <f t="shared" si="1231"/>
        <v>A</v>
      </c>
      <c r="Q1019" s="85">
        <f t="shared" si="1220"/>
        <v>0</v>
      </c>
      <c r="R1019" s="85">
        <f t="shared" si="1221"/>
        <v>0</v>
      </c>
      <c r="S1019" s="85">
        <f t="shared" si="1222"/>
        <v>0</v>
      </c>
      <c r="T1019" s="85">
        <f t="shared" si="1223"/>
        <v>0</v>
      </c>
      <c r="U1019" s="85">
        <f t="shared" si="1224"/>
        <v>0</v>
      </c>
      <c r="V1019" s="85">
        <f t="shared" si="1225"/>
        <v>0</v>
      </c>
      <c r="W1019" s="33"/>
      <c r="X1019" s="85">
        <f t="shared" si="1232"/>
        <v>0</v>
      </c>
      <c r="Y1019" s="85">
        <f t="shared" si="1226"/>
        <v>0</v>
      </c>
      <c r="Z1019" s="85">
        <f t="shared" si="1227"/>
        <v>0</v>
      </c>
      <c r="AA1019" s="85">
        <f t="shared" si="1228"/>
        <v>0</v>
      </c>
      <c r="AB1019" s="85">
        <f t="shared" si="1229"/>
        <v>0</v>
      </c>
      <c r="AC1019" s="85">
        <f t="shared" si="1230"/>
        <v>0</v>
      </c>
    </row>
    <row r="1020" spans="1:29" x14ac:dyDescent="0.3">
      <c r="A1020" s="67"/>
      <c r="B1020" s="85"/>
      <c r="C1020" s="85"/>
      <c r="D1020" s="85"/>
      <c r="E1020" s="85"/>
      <c r="F1020" s="85"/>
      <c r="G1020" s="85"/>
      <c r="H1020" s="113"/>
      <c r="P1020" s="21" t="str">
        <f t="shared" si="1231"/>
        <v>A</v>
      </c>
      <c r="Q1020" s="85">
        <f>IF($P1020="B",B1020,0)</f>
        <v>0</v>
      </c>
      <c r="R1020" s="85">
        <f t="shared" si="1221"/>
        <v>0</v>
      </c>
      <c r="S1020" s="85">
        <f t="shared" si="1222"/>
        <v>0</v>
      </c>
      <c r="T1020" s="85">
        <f t="shared" si="1223"/>
        <v>0</v>
      </c>
      <c r="U1020" s="85">
        <f t="shared" si="1224"/>
        <v>0</v>
      </c>
      <c r="V1020" s="85">
        <f t="shared" si="1225"/>
        <v>0</v>
      </c>
      <c r="W1020" s="33"/>
      <c r="X1020" s="85">
        <f t="shared" si="1232"/>
        <v>0</v>
      </c>
      <c r="Y1020" s="85">
        <f t="shared" si="1226"/>
        <v>0</v>
      </c>
      <c r="Z1020" s="85">
        <f t="shared" si="1227"/>
        <v>0</v>
      </c>
      <c r="AA1020" s="85">
        <f t="shared" si="1228"/>
        <v>0</v>
      </c>
      <c r="AB1020" s="85">
        <f t="shared" si="1229"/>
        <v>0</v>
      </c>
      <c r="AC1020" s="85">
        <f t="shared" si="1230"/>
        <v>0</v>
      </c>
    </row>
    <row r="1021" spans="1:29" x14ac:dyDescent="0.3">
      <c r="A1021" s="67"/>
      <c r="B1021" s="85"/>
      <c r="C1021" s="85"/>
      <c r="D1021" s="85"/>
      <c r="E1021" s="85"/>
      <c r="F1021" s="85"/>
      <c r="G1021" s="85"/>
      <c r="H1021" s="113"/>
      <c r="P1021" s="21" t="str">
        <f t="shared" si="1231"/>
        <v>A</v>
      </c>
      <c r="Q1021" s="85">
        <f t="shared" ref="Q1021:Q1030" si="1233">IF($P1021="B",B1021,0)</f>
        <v>0</v>
      </c>
      <c r="R1021" s="85">
        <f t="shared" si="1221"/>
        <v>0</v>
      </c>
      <c r="S1021" s="85">
        <f t="shared" si="1222"/>
        <v>0</v>
      </c>
      <c r="T1021" s="85">
        <f t="shared" si="1223"/>
        <v>0</v>
      </c>
      <c r="U1021" s="85">
        <f t="shared" si="1224"/>
        <v>0</v>
      </c>
      <c r="V1021" s="85">
        <f t="shared" si="1225"/>
        <v>0</v>
      </c>
      <c r="W1021" s="33"/>
      <c r="X1021" s="85">
        <f t="shared" si="1232"/>
        <v>0</v>
      </c>
      <c r="Y1021" s="85">
        <f t="shared" si="1226"/>
        <v>0</v>
      </c>
      <c r="Z1021" s="85">
        <f t="shared" si="1227"/>
        <v>0</v>
      </c>
      <c r="AA1021" s="85">
        <f t="shared" si="1228"/>
        <v>0</v>
      </c>
      <c r="AB1021" s="85">
        <f t="shared" si="1229"/>
        <v>0</v>
      </c>
      <c r="AC1021" s="85">
        <f t="shared" si="1230"/>
        <v>0</v>
      </c>
    </row>
    <row r="1022" spans="1:29" x14ac:dyDescent="0.3">
      <c r="A1022" s="67"/>
      <c r="B1022" s="85"/>
      <c r="C1022" s="85"/>
      <c r="D1022" s="85"/>
      <c r="E1022" s="85"/>
      <c r="F1022" s="85"/>
      <c r="G1022" s="85"/>
      <c r="H1022" s="113"/>
      <c r="P1022" s="21" t="str">
        <f t="shared" si="1231"/>
        <v>A</v>
      </c>
      <c r="Q1022" s="85">
        <f t="shared" si="1233"/>
        <v>0</v>
      </c>
      <c r="R1022" s="85">
        <f t="shared" si="1221"/>
        <v>0</v>
      </c>
      <c r="S1022" s="85">
        <f t="shared" si="1222"/>
        <v>0</v>
      </c>
      <c r="T1022" s="85">
        <f t="shared" si="1223"/>
        <v>0</v>
      </c>
      <c r="U1022" s="85">
        <f t="shared" si="1224"/>
        <v>0</v>
      </c>
      <c r="V1022" s="85">
        <f t="shared" si="1225"/>
        <v>0</v>
      </c>
      <c r="W1022" s="33"/>
      <c r="X1022" s="85">
        <f t="shared" si="1232"/>
        <v>0</v>
      </c>
      <c r="Y1022" s="85">
        <f t="shared" si="1226"/>
        <v>0</v>
      </c>
      <c r="Z1022" s="85">
        <f t="shared" si="1227"/>
        <v>0</v>
      </c>
      <c r="AA1022" s="85">
        <f t="shared" si="1228"/>
        <v>0</v>
      </c>
      <c r="AB1022" s="85">
        <f t="shared" si="1229"/>
        <v>0</v>
      </c>
      <c r="AC1022" s="85">
        <f t="shared" si="1230"/>
        <v>0</v>
      </c>
    </row>
    <row r="1023" spans="1:29" x14ac:dyDescent="0.3">
      <c r="A1023" s="67"/>
      <c r="B1023" s="85"/>
      <c r="C1023" s="85"/>
      <c r="D1023" s="85"/>
      <c r="E1023" s="85"/>
      <c r="F1023" s="85"/>
      <c r="G1023" s="85"/>
      <c r="H1023" s="113"/>
      <c r="P1023" s="21" t="str">
        <f t="shared" si="1231"/>
        <v>A</v>
      </c>
      <c r="Q1023" s="85">
        <f t="shared" si="1233"/>
        <v>0</v>
      </c>
      <c r="R1023" s="85">
        <f t="shared" si="1221"/>
        <v>0</v>
      </c>
      <c r="S1023" s="85">
        <f t="shared" si="1222"/>
        <v>0</v>
      </c>
      <c r="T1023" s="85">
        <f t="shared" si="1223"/>
        <v>0</v>
      </c>
      <c r="U1023" s="85">
        <f t="shared" si="1224"/>
        <v>0</v>
      </c>
      <c r="V1023" s="85">
        <f t="shared" si="1225"/>
        <v>0</v>
      </c>
      <c r="W1023" s="33"/>
      <c r="X1023" s="85">
        <f t="shared" si="1232"/>
        <v>0</v>
      </c>
      <c r="Y1023" s="85">
        <f t="shared" si="1226"/>
        <v>0</v>
      </c>
      <c r="Z1023" s="85">
        <f t="shared" si="1227"/>
        <v>0</v>
      </c>
      <c r="AA1023" s="85">
        <f t="shared" si="1228"/>
        <v>0</v>
      </c>
      <c r="AB1023" s="85">
        <f t="shared" si="1229"/>
        <v>0</v>
      </c>
      <c r="AC1023" s="85">
        <f t="shared" si="1230"/>
        <v>0</v>
      </c>
    </row>
    <row r="1024" spans="1:29" x14ac:dyDescent="0.3">
      <c r="A1024" s="67"/>
      <c r="B1024" s="85"/>
      <c r="C1024" s="85"/>
      <c r="D1024" s="85"/>
      <c r="E1024" s="85"/>
      <c r="F1024" s="85"/>
      <c r="G1024" s="85"/>
      <c r="H1024" s="113"/>
      <c r="P1024" s="21" t="str">
        <f t="shared" si="1231"/>
        <v>A</v>
      </c>
      <c r="Q1024" s="85">
        <f t="shared" si="1233"/>
        <v>0</v>
      </c>
      <c r="R1024" s="85">
        <f t="shared" si="1221"/>
        <v>0</v>
      </c>
      <c r="S1024" s="85">
        <f t="shared" si="1222"/>
        <v>0</v>
      </c>
      <c r="T1024" s="85">
        <f t="shared" si="1223"/>
        <v>0</v>
      </c>
      <c r="U1024" s="85">
        <f t="shared" si="1224"/>
        <v>0</v>
      </c>
      <c r="V1024" s="85">
        <f t="shared" si="1225"/>
        <v>0</v>
      </c>
      <c r="W1024" s="33"/>
      <c r="X1024" s="85">
        <f t="shared" si="1232"/>
        <v>0</v>
      </c>
      <c r="Y1024" s="85">
        <f t="shared" si="1226"/>
        <v>0</v>
      </c>
      <c r="Z1024" s="85">
        <f t="shared" si="1227"/>
        <v>0</v>
      </c>
      <c r="AA1024" s="85">
        <f t="shared" si="1228"/>
        <v>0</v>
      </c>
      <c r="AB1024" s="85">
        <f t="shared" si="1229"/>
        <v>0</v>
      </c>
      <c r="AC1024" s="85">
        <f t="shared" si="1230"/>
        <v>0</v>
      </c>
    </row>
    <row r="1025" spans="1:29" x14ac:dyDescent="0.3">
      <c r="A1025" s="67"/>
      <c r="B1025" s="85"/>
      <c r="C1025" s="85"/>
      <c r="D1025" s="85"/>
      <c r="E1025" s="85"/>
      <c r="F1025" s="85"/>
      <c r="G1025" s="85"/>
      <c r="H1025" s="113"/>
      <c r="P1025" s="21" t="str">
        <f t="shared" si="1231"/>
        <v>A</v>
      </c>
      <c r="Q1025" s="85">
        <f t="shared" si="1233"/>
        <v>0</v>
      </c>
      <c r="R1025" s="85">
        <f t="shared" si="1221"/>
        <v>0</v>
      </c>
      <c r="S1025" s="85">
        <f t="shared" si="1222"/>
        <v>0</v>
      </c>
      <c r="T1025" s="85">
        <f t="shared" si="1223"/>
        <v>0</v>
      </c>
      <c r="U1025" s="85">
        <f t="shared" si="1224"/>
        <v>0</v>
      </c>
      <c r="V1025" s="85">
        <f t="shared" si="1225"/>
        <v>0</v>
      </c>
      <c r="W1025" s="33"/>
      <c r="X1025" s="85">
        <f t="shared" si="1232"/>
        <v>0</v>
      </c>
      <c r="Y1025" s="85">
        <f t="shared" si="1226"/>
        <v>0</v>
      </c>
      <c r="Z1025" s="85">
        <f t="shared" si="1227"/>
        <v>0</v>
      </c>
      <c r="AA1025" s="85">
        <f t="shared" si="1228"/>
        <v>0</v>
      </c>
      <c r="AB1025" s="85">
        <f t="shared" si="1229"/>
        <v>0</v>
      </c>
      <c r="AC1025" s="85">
        <f t="shared" si="1230"/>
        <v>0</v>
      </c>
    </row>
    <row r="1026" spans="1:29" x14ac:dyDescent="0.3">
      <c r="A1026" s="67"/>
      <c r="B1026" s="85"/>
      <c r="C1026" s="85"/>
      <c r="D1026" s="85"/>
      <c r="E1026" s="85"/>
      <c r="F1026" s="85"/>
      <c r="G1026" s="85"/>
      <c r="H1026" s="113"/>
      <c r="P1026" s="21" t="str">
        <f t="shared" si="1231"/>
        <v>A</v>
      </c>
      <c r="Q1026" s="85">
        <f t="shared" si="1233"/>
        <v>0</v>
      </c>
      <c r="R1026" s="85">
        <f t="shared" si="1221"/>
        <v>0</v>
      </c>
      <c r="S1026" s="85">
        <f t="shared" si="1222"/>
        <v>0</v>
      </c>
      <c r="T1026" s="85">
        <f t="shared" si="1223"/>
        <v>0</v>
      </c>
      <c r="U1026" s="85">
        <f t="shared" si="1224"/>
        <v>0</v>
      </c>
      <c r="V1026" s="85">
        <f t="shared" si="1225"/>
        <v>0</v>
      </c>
      <c r="W1026" s="33"/>
      <c r="X1026" s="85">
        <f t="shared" si="1232"/>
        <v>0</v>
      </c>
      <c r="Y1026" s="85">
        <f t="shared" si="1226"/>
        <v>0</v>
      </c>
      <c r="Z1026" s="85">
        <f t="shared" si="1227"/>
        <v>0</v>
      </c>
      <c r="AA1026" s="85">
        <f t="shared" si="1228"/>
        <v>0</v>
      </c>
      <c r="AB1026" s="85">
        <f t="shared" si="1229"/>
        <v>0</v>
      </c>
      <c r="AC1026" s="85">
        <f t="shared" si="1230"/>
        <v>0</v>
      </c>
    </row>
    <row r="1027" spans="1:29" x14ac:dyDescent="0.3">
      <c r="A1027" s="67"/>
      <c r="B1027" s="85"/>
      <c r="C1027" s="85"/>
      <c r="D1027" s="85"/>
      <c r="E1027" s="85"/>
      <c r="F1027" s="85"/>
      <c r="G1027" s="85"/>
      <c r="H1027" s="113"/>
      <c r="P1027" s="21" t="str">
        <f t="shared" si="1231"/>
        <v>A</v>
      </c>
      <c r="Q1027" s="85">
        <f t="shared" si="1233"/>
        <v>0</v>
      </c>
      <c r="R1027" s="85">
        <f t="shared" si="1221"/>
        <v>0</v>
      </c>
      <c r="S1027" s="85">
        <f t="shared" si="1222"/>
        <v>0</v>
      </c>
      <c r="T1027" s="85">
        <f t="shared" si="1223"/>
        <v>0</v>
      </c>
      <c r="U1027" s="85">
        <f t="shared" si="1224"/>
        <v>0</v>
      </c>
      <c r="V1027" s="85">
        <f t="shared" si="1225"/>
        <v>0</v>
      </c>
      <c r="W1027" s="33"/>
      <c r="X1027" s="85">
        <f t="shared" si="1232"/>
        <v>0</v>
      </c>
      <c r="Y1027" s="85">
        <f t="shared" si="1226"/>
        <v>0</v>
      </c>
      <c r="Z1027" s="85">
        <f t="shared" si="1227"/>
        <v>0</v>
      </c>
      <c r="AA1027" s="85">
        <f t="shared" si="1228"/>
        <v>0</v>
      </c>
      <c r="AB1027" s="85">
        <f t="shared" si="1229"/>
        <v>0</v>
      </c>
      <c r="AC1027" s="85">
        <f t="shared" si="1230"/>
        <v>0</v>
      </c>
    </row>
    <row r="1028" spans="1:29" x14ac:dyDescent="0.3">
      <c r="A1028" s="67"/>
      <c r="B1028" s="85"/>
      <c r="C1028" s="85"/>
      <c r="D1028" s="85"/>
      <c r="E1028" s="85"/>
      <c r="F1028" s="85"/>
      <c r="G1028" s="85"/>
      <c r="H1028" s="113"/>
      <c r="P1028" s="21" t="str">
        <f t="shared" si="1231"/>
        <v>A</v>
      </c>
      <c r="Q1028" s="85">
        <f t="shared" si="1233"/>
        <v>0</v>
      </c>
      <c r="R1028" s="85">
        <f t="shared" si="1221"/>
        <v>0</v>
      </c>
      <c r="S1028" s="85">
        <f t="shared" si="1222"/>
        <v>0</v>
      </c>
      <c r="T1028" s="85">
        <f t="shared" si="1223"/>
        <v>0</v>
      </c>
      <c r="U1028" s="85">
        <f t="shared" si="1224"/>
        <v>0</v>
      </c>
      <c r="V1028" s="85">
        <f t="shared" si="1225"/>
        <v>0</v>
      </c>
      <c r="W1028" s="33"/>
      <c r="X1028" s="85">
        <f t="shared" si="1232"/>
        <v>0</v>
      </c>
      <c r="Y1028" s="85">
        <f t="shared" si="1226"/>
        <v>0</v>
      </c>
      <c r="Z1028" s="85">
        <f t="shared" si="1227"/>
        <v>0</v>
      </c>
      <c r="AA1028" s="85">
        <f t="shared" si="1228"/>
        <v>0</v>
      </c>
      <c r="AB1028" s="85">
        <f t="shared" si="1229"/>
        <v>0</v>
      </c>
      <c r="AC1028" s="85">
        <f t="shared" si="1230"/>
        <v>0</v>
      </c>
    </row>
    <row r="1029" spans="1:29" x14ac:dyDescent="0.3">
      <c r="A1029" s="67"/>
      <c r="B1029" s="85"/>
      <c r="C1029" s="85"/>
      <c r="D1029" s="85"/>
      <c r="E1029" s="85"/>
      <c r="F1029" s="85"/>
      <c r="G1029" s="85"/>
      <c r="H1029" s="113"/>
      <c r="P1029" s="21" t="str">
        <f t="shared" si="1231"/>
        <v>A</v>
      </c>
      <c r="Q1029" s="85">
        <f t="shared" si="1233"/>
        <v>0</v>
      </c>
      <c r="R1029" s="85">
        <f t="shared" si="1221"/>
        <v>0</v>
      </c>
      <c r="S1029" s="85">
        <f t="shared" si="1222"/>
        <v>0</v>
      </c>
      <c r="T1029" s="85">
        <f t="shared" si="1223"/>
        <v>0</v>
      </c>
      <c r="U1029" s="85">
        <f t="shared" si="1224"/>
        <v>0</v>
      </c>
      <c r="V1029" s="85">
        <f t="shared" si="1225"/>
        <v>0</v>
      </c>
      <c r="W1029" s="33"/>
      <c r="X1029" s="85">
        <f t="shared" si="1232"/>
        <v>0</v>
      </c>
      <c r="Y1029" s="85">
        <f t="shared" si="1226"/>
        <v>0</v>
      </c>
      <c r="Z1029" s="85">
        <f t="shared" si="1227"/>
        <v>0</v>
      </c>
      <c r="AA1029" s="85">
        <f t="shared" si="1228"/>
        <v>0</v>
      </c>
      <c r="AB1029" s="85">
        <f t="shared" si="1229"/>
        <v>0</v>
      </c>
      <c r="AC1029" s="85">
        <f t="shared" si="1230"/>
        <v>0</v>
      </c>
    </row>
    <row r="1030" spans="1:29" x14ac:dyDescent="0.3">
      <c r="A1030" s="67"/>
      <c r="B1030" s="85"/>
      <c r="C1030" s="85"/>
      <c r="D1030" s="85"/>
      <c r="E1030" s="85"/>
      <c r="F1030" s="85"/>
      <c r="G1030" s="85"/>
      <c r="H1030" s="113"/>
      <c r="P1030" s="21" t="str">
        <f t="shared" si="1231"/>
        <v>A</v>
      </c>
      <c r="Q1030" s="85">
        <f t="shared" si="1233"/>
        <v>0</v>
      </c>
      <c r="R1030" s="85">
        <f t="shared" si="1221"/>
        <v>0</v>
      </c>
      <c r="S1030" s="85">
        <f t="shared" si="1222"/>
        <v>0</v>
      </c>
      <c r="T1030" s="85">
        <f t="shared" si="1223"/>
        <v>0</v>
      </c>
      <c r="U1030" s="85">
        <f t="shared" si="1224"/>
        <v>0</v>
      </c>
      <c r="V1030" s="85">
        <f t="shared" si="1225"/>
        <v>0</v>
      </c>
      <c r="W1030" s="33"/>
      <c r="X1030" s="85">
        <f t="shared" si="1232"/>
        <v>0</v>
      </c>
      <c r="Y1030" s="85">
        <f t="shared" si="1226"/>
        <v>0</v>
      </c>
      <c r="Z1030" s="85">
        <f t="shared" si="1227"/>
        <v>0</v>
      </c>
      <c r="AA1030" s="85">
        <f t="shared" si="1228"/>
        <v>0</v>
      </c>
      <c r="AB1030" s="85">
        <f t="shared" si="1229"/>
        <v>0</v>
      </c>
      <c r="AC1030" s="85">
        <f t="shared" si="1230"/>
        <v>0</v>
      </c>
    </row>
    <row r="1031" spans="1:29" x14ac:dyDescent="0.3">
      <c r="A1031" s="68"/>
      <c r="B1031" s="86"/>
      <c r="C1031" s="86"/>
      <c r="D1031" s="86"/>
      <c r="E1031" s="86"/>
      <c r="F1031" s="86"/>
      <c r="G1031" s="86"/>
      <c r="H1031" s="89"/>
      <c r="I1031" s="105">
        <f>X1031</f>
        <v>0</v>
      </c>
      <c r="J1031" s="105">
        <f>Y1031</f>
        <v>0</v>
      </c>
      <c r="K1031" s="105">
        <f>Z1031</f>
        <v>0</v>
      </c>
      <c r="L1031" s="105">
        <f>AA1031</f>
        <v>0</v>
      </c>
      <c r="M1031" s="105">
        <f t="shared" ref="M1031" si="1234">AB1031</f>
        <v>0</v>
      </c>
      <c r="N1031" s="105">
        <f t="shared" ref="N1031" si="1235">AC1031</f>
        <v>0</v>
      </c>
      <c r="P1031" s="21"/>
      <c r="Q1031" s="33"/>
      <c r="R1031" s="33"/>
      <c r="S1031" s="33"/>
      <c r="T1031" s="33"/>
      <c r="U1031" s="33"/>
      <c r="V1031" s="33"/>
      <c r="W1031" s="33"/>
      <c r="X1031" s="106">
        <f>SUM(X1015:X1030)</f>
        <v>0</v>
      </c>
      <c r="Y1031" s="106">
        <f t="shared" ref="Y1031" si="1236">SUM(Y1015:Y1030)</f>
        <v>0</v>
      </c>
      <c r="Z1031" s="106">
        <f t="shared" ref="Z1031" si="1237">SUM(Z1015:Z1030)</f>
        <v>0</v>
      </c>
      <c r="AA1031" s="106">
        <f t="shared" ref="AA1031" si="1238">SUM(AA1015:AA1030)</f>
        <v>0</v>
      </c>
      <c r="AB1031" s="106">
        <f t="shared" ref="AB1031" si="1239">SUM(AB1015:AB1030)</f>
        <v>0</v>
      </c>
      <c r="AC1031" s="106">
        <f t="shared" ref="AC1031" si="1240">SUM(AC1015:AC1030)</f>
        <v>0</v>
      </c>
    </row>
    <row r="1032" spans="1:29" x14ac:dyDescent="0.3">
      <c r="A1032" s="82"/>
      <c r="B1032" s="89"/>
      <c r="C1032" s="89"/>
      <c r="D1032" s="89"/>
      <c r="E1032" s="89"/>
      <c r="F1032" s="89"/>
      <c r="G1032" s="89"/>
      <c r="H1032" s="89"/>
      <c r="P1032" s="21"/>
      <c r="Q1032" s="33"/>
      <c r="R1032" s="33"/>
      <c r="S1032" s="33"/>
      <c r="T1032" s="33"/>
      <c r="U1032" s="33"/>
      <c r="V1032" s="33"/>
      <c r="W1032" s="33"/>
      <c r="X1032" s="33"/>
      <c r="Y1032" s="33"/>
      <c r="Z1032" s="33"/>
      <c r="AA1032" s="33"/>
      <c r="AB1032" s="33"/>
      <c r="AC1032" s="33"/>
    </row>
    <row r="1033" spans="1:29" x14ac:dyDescent="0.3">
      <c r="A1033" s="92"/>
      <c r="B1033" s="92"/>
      <c r="C1033" s="92"/>
      <c r="D1033" s="92"/>
      <c r="E1033" s="92"/>
      <c r="F1033" s="92"/>
      <c r="G1033" s="92"/>
      <c r="H1033" s="92"/>
      <c r="P1033" s="21"/>
      <c r="Q1033" s="33"/>
      <c r="R1033" s="33"/>
      <c r="S1033" s="33"/>
      <c r="T1033" s="33"/>
      <c r="U1033" s="33"/>
      <c r="V1033" s="33"/>
      <c r="W1033" s="33"/>
      <c r="X1033" s="33"/>
      <c r="Y1033" s="33"/>
      <c r="Z1033" s="33"/>
      <c r="AA1033" s="33"/>
      <c r="AB1033" s="33"/>
      <c r="AC1033" s="33"/>
    </row>
    <row r="1034" spans="1:29" x14ac:dyDescent="0.3">
      <c r="A1034" s="68"/>
      <c r="B1034" s="68"/>
      <c r="C1034" s="68"/>
      <c r="D1034" s="68"/>
      <c r="E1034" s="68"/>
      <c r="F1034" s="68"/>
      <c r="G1034" s="68"/>
      <c r="H1034" s="82"/>
      <c r="P1034" s="21"/>
      <c r="Q1034" s="33"/>
      <c r="R1034" s="33"/>
      <c r="S1034" s="33"/>
      <c r="T1034" s="33"/>
      <c r="U1034" s="33"/>
      <c r="V1034" s="33"/>
      <c r="W1034" s="33"/>
      <c r="X1034" s="106">
        <f t="shared" ref="X1034:AC1034" si="1241">SUM(X1035:X1050)</f>
        <v>0</v>
      </c>
      <c r="Y1034" s="106">
        <f t="shared" si="1241"/>
        <v>0</v>
      </c>
      <c r="Z1034" s="106">
        <f t="shared" si="1241"/>
        <v>0</v>
      </c>
      <c r="AA1034" s="106">
        <f t="shared" si="1241"/>
        <v>0</v>
      </c>
      <c r="AB1034" s="106">
        <f t="shared" si="1241"/>
        <v>0</v>
      </c>
      <c r="AC1034" s="106">
        <f t="shared" si="1241"/>
        <v>0</v>
      </c>
    </row>
    <row r="1035" spans="1:29" x14ac:dyDescent="0.3">
      <c r="A1035" s="67"/>
      <c r="B1035" s="85"/>
      <c r="C1035" s="85"/>
      <c r="D1035" s="85"/>
      <c r="E1035" s="85"/>
      <c r="F1035" s="85"/>
      <c r="G1035" s="85"/>
      <c r="H1035" s="113"/>
      <c r="I1035" s="105">
        <f>X1034</f>
        <v>0</v>
      </c>
      <c r="J1035" s="105">
        <f>Y1034</f>
        <v>0</v>
      </c>
      <c r="K1035" s="105">
        <f t="shared" ref="K1035" si="1242">Z1034</f>
        <v>0</v>
      </c>
      <c r="L1035" s="105">
        <f t="shared" ref="L1035" si="1243">AA1034</f>
        <v>0</v>
      </c>
      <c r="M1035" s="105">
        <f t="shared" ref="M1035" si="1244">AB1034</f>
        <v>0</v>
      </c>
      <c r="N1035" s="105">
        <f t="shared" ref="N1035" si="1245">AC1034</f>
        <v>0</v>
      </c>
      <c r="P1035" s="21" t="str">
        <f>IF(A1035&lt;=$B$1012,"A","B")</f>
        <v>A</v>
      </c>
      <c r="Q1035" s="85">
        <f t="shared" ref="Q1035:Q1039" si="1246">IF($P1035="B",B1035,0)</f>
        <v>0</v>
      </c>
      <c r="R1035" s="85">
        <f t="shared" ref="R1035:R1050" si="1247">IF($P1035="B",C1035,0)</f>
        <v>0</v>
      </c>
      <c r="S1035" s="85">
        <f t="shared" ref="S1035:S1050" si="1248">IF($P1035="B",D1035,0)</f>
        <v>0</v>
      </c>
      <c r="T1035" s="85">
        <f t="shared" ref="T1035:T1050" si="1249">IF($P1035="B",E1035,0)</f>
        <v>0</v>
      </c>
      <c r="U1035" s="85">
        <f t="shared" ref="U1035:U1050" si="1250">IF($P1035="B",F1035,0)</f>
        <v>0</v>
      </c>
      <c r="V1035" s="85">
        <f t="shared" ref="V1035:V1050" si="1251">IF($P1035="B",G1035,0)</f>
        <v>0</v>
      </c>
      <c r="W1035" s="33"/>
      <c r="X1035" s="85">
        <f>IF($P1035="A",B1035,0)</f>
        <v>0</v>
      </c>
      <c r="Y1035" s="85">
        <f t="shared" ref="Y1035:Y1050" si="1252">IF($P1035="A",C1035,0)</f>
        <v>0</v>
      </c>
      <c r="Z1035" s="85">
        <f t="shared" ref="Z1035:Z1050" si="1253">IF($P1035="A",D1035,0)</f>
        <v>0</v>
      </c>
      <c r="AA1035" s="85">
        <f t="shared" ref="AA1035:AA1050" si="1254">IF($P1035="A",E1035,0)</f>
        <v>0</v>
      </c>
      <c r="AB1035" s="85">
        <f t="shared" ref="AB1035:AB1050" si="1255">IF($P1035="A",F1035,0)</f>
        <v>0</v>
      </c>
      <c r="AC1035" s="85">
        <f t="shared" ref="AC1035:AC1050" si="1256">IF($P1035="A",G1035,0)</f>
        <v>0</v>
      </c>
    </row>
    <row r="1036" spans="1:29" x14ac:dyDescent="0.3">
      <c r="A1036" s="67"/>
      <c r="B1036" s="85"/>
      <c r="C1036" s="85"/>
      <c r="D1036" s="85"/>
      <c r="E1036" s="85"/>
      <c r="F1036" s="85"/>
      <c r="G1036" s="85"/>
      <c r="H1036" s="113"/>
      <c r="P1036" s="21" t="str">
        <f t="shared" ref="P1036:P1050" si="1257">IF(A1036&lt;=$B$1012,"A","B")</f>
        <v>A</v>
      </c>
      <c r="Q1036" s="85">
        <f t="shared" si="1246"/>
        <v>0</v>
      </c>
      <c r="R1036" s="85">
        <f t="shared" si="1247"/>
        <v>0</v>
      </c>
      <c r="S1036" s="85">
        <f t="shared" si="1248"/>
        <v>0</v>
      </c>
      <c r="T1036" s="85">
        <f t="shared" si="1249"/>
        <v>0</v>
      </c>
      <c r="U1036" s="85">
        <f t="shared" si="1250"/>
        <v>0</v>
      </c>
      <c r="V1036" s="85">
        <f t="shared" si="1251"/>
        <v>0</v>
      </c>
      <c r="W1036" s="33"/>
      <c r="X1036" s="85">
        <f t="shared" ref="X1036:X1050" si="1258">IF($P1036="A",B1036,0)</f>
        <v>0</v>
      </c>
      <c r="Y1036" s="85">
        <f t="shared" si="1252"/>
        <v>0</v>
      </c>
      <c r="Z1036" s="85">
        <f t="shared" si="1253"/>
        <v>0</v>
      </c>
      <c r="AA1036" s="85">
        <f t="shared" si="1254"/>
        <v>0</v>
      </c>
      <c r="AB1036" s="85">
        <f t="shared" si="1255"/>
        <v>0</v>
      </c>
      <c r="AC1036" s="85">
        <f t="shared" si="1256"/>
        <v>0</v>
      </c>
    </row>
    <row r="1037" spans="1:29" x14ac:dyDescent="0.3">
      <c r="A1037" s="67"/>
      <c r="B1037" s="85"/>
      <c r="C1037" s="85"/>
      <c r="D1037" s="85"/>
      <c r="E1037" s="85"/>
      <c r="F1037" s="85"/>
      <c r="G1037" s="85"/>
      <c r="H1037" s="113"/>
      <c r="P1037" s="21" t="str">
        <f t="shared" si="1257"/>
        <v>A</v>
      </c>
      <c r="Q1037" s="85">
        <f t="shared" si="1246"/>
        <v>0</v>
      </c>
      <c r="R1037" s="85">
        <f t="shared" si="1247"/>
        <v>0</v>
      </c>
      <c r="S1037" s="85">
        <f t="shared" si="1248"/>
        <v>0</v>
      </c>
      <c r="T1037" s="85">
        <f t="shared" si="1249"/>
        <v>0</v>
      </c>
      <c r="U1037" s="85">
        <f t="shared" si="1250"/>
        <v>0</v>
      </c>
      <c r="V1037" s="85">
        <f t="shared" si="1251"/>
        <v>0</v>
      </c>
      <c r="W1037" s="33"/>
      <c r="X1037" s="85">
        <f t="shared" si="1258"/>
        <v>0</v>
      </c>
      <c r="Y1037" s="85">
        <f t="shared" si="1252"/>
        <v>0</v>
      </c>
      <c r="Z1037" s="85">
        <f t="shared" si="1253"/>
        <v>0</v>
      </c>
      <c r="AA1037" s="85">
        <f t="shared" si="1254"/>
        <v>0</v>
      </c>
      <c r="AB1037" s="85">
        <f t="shared" si="1255"/>
        <v>0</v>
      </c>
      <c r="AC1037" s="85">
        <f t="shared" si="1256"/>
        <v>0</v>
      </c>
    </row>
    <row r="1038" spans="1:29" x14ac:dyDescent="0.3">
      <c r="A1038" s="67"/>
      <c r="B1038" s="85"/>
      <c r="C1038" s="85"/>
      <c r="D1038" s="85"/>
      <c r="E1038" s="85"/>
      <c r="F1038" s="85"/>
      <c r="G1038" s="85"/>
      <c r="H1038" s="113"/>
      <c r="P1038" s="21" t="str">
        <f t="shared" si="1257"/>
        <v>A</v>
      </c>
      <c r="Q1038" s="85">
        <f t="shared" si="1246"/>
        <v>0</v>
      </c>
      <c r="R1038" s="85">
        <f t="shared" si="1247"/>
        <v>0</v>
      </c>
      <c r="S1038" s="85">
        <f t="shared" si="1248"/>
        <v>0</v>
      </c>
      <c r="T1038" s="85">
        <f t="shared" si="1249"/>
        <v>0</v>
      </c>
      <c r="U1038" s="85">
        <f t="shared" si="1250"/>
        <v>0</v>
      </c>
      <c r="V1038" s="85">
        <f t="shared" si="1251"/>
        <v>0</v>
      </c>
      <c r="W1038" s="33"/>
      <c r="X1038" s="85">
        <f t="shared" si="1258"/>
        <v>0</v>
      </c>
      <c r="Y1038" s="85">
        <f t="shared" si="1252"/>
        <v>0</v>
      </c>
      <c r="Z1038" s="85">
        <f t="shared" si="1253"/>
        <v>0</v>
      </c>
      <c r="AA1038" s="85">
        <f t="shared" si="1254"/>
        <v>0</v>
      </c>
      <c r="AB1038" s="85">
        <f t="shared" si="1255"/>
        <v>0</v>
      </c>
      <c r="AC1038" s="85">
        <f t="shared" si="1256"/>
        <v>0</v>
      </c>
    </row>
    <row r="1039" spans="1:29" x14ac:dyDescent="0.3">
      <c r="A1039" s="67"/>
      <c r="B1039" s="85"/>
      <c r="C1039" s="85"/>
      <c r="D1039" s="85"/>
      <c r="E1039" s="85"/>
      <c r="F1039" s="85"/>
      <c r="G1039" s="85"/>
      <c r="H1039" s="113"/>
      <c r="P1039" s="21" t="str">
        <f t="shared" si="1257"/>
        <v>A</v>
      </c>
      <c r="Q1039" s="85">
        <f t="shared" si="1246"/>
        <v>0</v>
      </c>
      <c r="R1039" s="85">
        <f t="shared" si="1247"/>
        <v>0</v>
      </c>
      <c r="S1039" s="85">
        <f t="shared" si="1248"/>
        <v>0</v>
      </c>
      <c r="T1039" s="85">
        <f t="shared" si="1249"/>
        <v>0</v>
      </c>
      <c r="U1039" s="85">
        <f t="shared" si="1250"/>
        <v>0</v>
      </c>
      <c r="V1039" s="85">
        <f t="shared" si="1251"/>
        <v>0</v>
      </c>
      <c r="W1039" s="33"/>
      <c r="X1039" s="85">
        <f t="shared" si="1258"/>
        <v>0</v>
      </c>
      <c r="Y1039" s="85">
        <f t="shared" si="1252"/>
        <v>0</v>
      </c>
      <c r="Z1039" s="85">
        <f t="shared" si="1253"/>
        <v>0</v>
      </c>
      <c r="AA1039" s="85">
        <f t="shared" si="1254"/>
        <v>0</v>
      </c>
      <c r="AB1039" s="85">
        <f t="shared" si="1255"/>
        <v>0</v>
      </c>
      <c r="AC1039" s="85">
        <f t="shared" si="1256"/>
        <v>0</v>
      </c>
    </row>
    <row r="1040" spans="1:29" x14ac:dyDescent="0.3">
      <c r="A1040" s="67"/>
      <c r="B1040" s="85"/>
      <c r="C1040" s="85"/>
      <c r="D1040" s="85"/>
      <c r="E1040" s="85"/>
      <c r="F1040" s="85"/>
      <c r="G1040" s="85"/>
      <c r="H1040" s="113"/>
      <c r="P1040" s="21" t="str">
        <f t="shared" si="1257"/>
        <v>A</v>
      </c>
      <c r="Q1040" s="85">
        <f>IF($P1040="B",B1040,0)</f>
        <v>0</v>
      </c>
      <c r="R1040" s="85">
        <f t="shared" si="1247"/>
        <v>0</v>
      </c>
      <c r="S1040" s="85">
        <f t="shared" si="1248"/>
        <v>0</v>
      </c>
      <c r="T1040" s="85">
        <f t="shared" si="1249"/>
        <v>0</v>
      </c>
      <c r="U1040" s="85">
        <f t="shared" si="1250"/>
        <v>0</v>
      </c>
      <c r="V1040" s="85">
        <f t="shared" si="1251"/>
        <v>0</v>
      </c>
      <c r="W1040" s="33"/>
      <c r="X1040" s="85">
        <f t="shared" si="1258"/>
        <v>0</v>
      </c>
      <c r="Y1040" s="85">
        <f t="shared" si="1252"/>
        <v>0</v>
      </c>
      <c r="Z1040" s="85">
        <f t="shared" si="1253"/>
        <v>0</v>
      </c>
      <c r="AA1040" s="85">
        <f t="shared" si="1254"/>
        <v>0</v>
      </c>
      <c r="AB1040" s="85">
        <f t="shared" si="1255"/>
        <v>0</v>
      </c>
      <c r="AC1040" s="85">
        <f t="shared" si="1256"/>
        <v>0</v>
      </c>
    </row>
    <row r="1041" spans="1:29" x14ac:dyDescent="0.3">
      <c r="A1041" s="67"/>
      <c r="B1041" s="85"/>
      <c r="C1041" s="85"/>
      <c r="D1041" s="85"/>
      <c r="E1041" s="85"/>
      <c r="F1041" s="85"/>
      <c r="G1041" s="85"/>
      <c r="H1041" s="113"/>
      <c r="P1041" s="21" t="str">
        <f t="shared" si="1257"/>
        <v>A</v>
      </c>
      <c r="Q1041" s="85">
        <f t="shared" ref="Q1041:Q1050" si="1259">IF($P1041="B",B1041,0)</f>
        <v>0</v>
      </c>
      <c r="R1041" s="85">
        <f t="shared" si="1247"/>
        <v>0</v>
      </c>
      <c r="S1041" s="85">
        <f t="shared" si="1248"/>
        <v>0</v>
      </c>
      <c r="T1041" s="85">
        <f t="shared" si="1249"/>
        <v>0</v>
      </c>
      <c r="U1041" s="85">
        <f t="shared" si="1250"/>
        <v>0</v>
      </c>
      <c r="V1041" s="85">
        <f t="shared" si="1251"/>
        <v>0</v>
      </c>
      <c r="W1041" s="33"/>
      <c r="X1041" s="85">
        <f t="shared" si="1258"/>
        <v>0</v>
      </c>
      <c r="Y1041" s="85">
        <f t="shared" si="1252"/>
        <v>0</v>
      </c>
      <c r="Z1041" s="85">
        <f t="shared" si="1253"/>
        <v>0</v>
      </c>
      <c r="AA1041" s="85">
        <f t="shared" si="1254"/>
        <v>0</v>
      </c>
      <c r="AB1041" s="85">
        <f t="shared" si="1255"/>
        <v>0</v>
      </c>
      <c r="AC1041" s="85">
        <f t="shared" si="1256"/>
        <v>0</v>
      </c>
    </row>
    <row r="1042" spans="1:29" x14ac:dyDescent="0.3">
      <c r="A1042" s="67"/>
      <c r="B1042" s="85"/>
      <c r="C1042" s="85"/>
      <c r="D1042" s="85"/>
      <c r="E1042" s="85"/>
      <c r="F1042" s="85"/>
      <c r="G1042" s="85"/>
      <c r="H1042" s="113"/>
      <c r="P1042" s="21" t="str">
        <f t="shared" si="1257"/>
        <v>A</v>
      </c>
      <c r="Q1042" s="85">
        <f t="shared" si="1259"/>
        <v>0</v>
      </c>
      <c r="R1042" s="85">
        <f t="shared" si="1247"/>
        <v>0</v>
      </c>
      <c r="S1042" s="85">
        <f t="shared" si="1248"/>
        <v>0</v>
      </c>
      <c r="T1042" s="85">
        <f t="shared" si="1249"/>
        <v>0</v>
      </c>
      <c r="U1042" s="85">
        <f t="shared" si="1250"/>
        <v>0</v>
      </c>
      <c r="V1042" s="85">
        <f t="shared" si="1251"/>
        <v>0</v>
      </c>
      <c r="W1042" s="33"/>
      <c r="X1042" s="85">
        <f t="shared" si="1258"/>
        <v>0</v>
      </c>
      <c r="Y1042" s="85">
        <f t="shared" si="1252"/>
        <v>0</v>
      </c>
      <c r="Z1042" s="85">
        <f t="shared" si="1253"/>
        <v>0</v>
      </c>
      <c r="AA1042" s="85">
        <f t="shared" si="1254"/>
        <v>0</v>
      </c>
      <c r="AB1042" s="85">
        <f t="shared" si="1255"/>
        <v>0</v>
      </c>
      <c r="AC1042" s="85">
        <f t="shared" si="1256"/>
        <v>0</v>
      </c>
    </row>
    <row r="1043" spans="1:29" x14ac:dyDescent="0.3">
      <c r="A1043" s="67"/>
      <c r="B1043" s="85"/>
      <c r="C1043" s="85"/>
      <c r="D1043" s="85"/>
      <c r="E1043" s="85"/>
      <c r="F1043" s="85"/>
      <c r="G1043" s="85"/>
      <c r="H1043" s="113"/>
      <c r="P1043" s="21" t="str">
        <f t="shared" si="1257"/>
        <v>A</v>
      </c>
      <c r="Q1043" s="85">
        <f t="shared" si="1259"/>
        <v>0</v>
      </c>
      <c r="R1043" s="85">
        <f t="shared" si="1247"/>
        <v>0</v>
      </c>
      <c r="S1043" s="85">
        <f t="shared" si="1248"/>
        <v>0</v>
      </c>
      <c r="T1043" s="85">
        <f t="shared" si="1249"/>
        <v>0</v>
      </c>
      <c r="U1043" s="85">
        <f t="shared" si="1250"/>
        <v>0</v>
      </c>
      <c r="V1043" s="85">
        <f t="shared" si="1251"/>
        <v>0</v>
      </c>
      <c r="W1043" s="33"/>
      <c r="X1043" s="85">
        <f t="shared" si="1258"/>
        <v>0</v>
      </c>
      <c r="Y1043" s="85">
        <f t="shared" si="1252"/>
        <v>0</v>
      </c>
      <c r="Z1043" s="85">
        <f t="shared" si="1253"/>
        <v>0</v>
      </c>
      <c r="AA1043" s="85">
        <f t="shared" si="1254"/>
        <v>0</v>
      </c>
      <c r="AB1043" s="85">
        <f t="shared" si="1255"/>
        <v>0</v>
      </c>
      <c r="AC1043" s="85">
        <f t="shared" si="1256"/>
        <v>0</v>
      </c>
    </row>
    <row r="1044" spans="1:29" x14ac:dyDescent="0.3">
      <c r="A1044" s="67"/>
      <c r="B1044" s="85"/>
      <c r="C1044" s="85"/>
      <c r="D1044" s="85"/>
      <c r="E1044" s="85"/>
      <c r="F1044" s="85"/>
      <c r="G1044" s="85"/>
      <c r="H1044" s="113"/>
      <c r="P1044" s="21" t="str">
        <f t="shared" si="1257"/>
        <v>A</v>
      </c>
      <c r="Q1044" s="85">
        <f t="shared" si="1259"/>
        <v>0</v>
      </c>
      <c r="R1044" s="85">
        <f t="shared" si="1247"/>
        <v>0</v>
      </c>
      <c r="S1044" s="85">
        <f t="shared" si="1248"/>
        <v>0</v>
      </c>
      <c r="T1044" s="85">
        <f t="shared" si="1249"/>
        <v>0</v>
      </c>
      <c r="U1044" s="85">
        <f t="shared" si="1250"/>
        <v>0</v>
      </c>
      <c r="V1044" s="85">
        <f t="shared" si="1251"/>
        <v>0</v>
      </c>
      <c r="W1044" s="33"/>
      <c r="X1044" s="85">
        <f t="shared" si="1258"/>
        <v>0</v>
      </c>
      <c r="Y1044" s="85">
        <f t="shared" si="1252"/>
        <v>0</v>
      </c>
      <c r="Z1044" s="85">
        <f t="shared" si="1253"/>
        <v>0</v>
      </c>
      <c r="AA1044" s="85">
        <f t="shared" si="1254"/>
        <v>0</v>
      </c>
      <c r="AB1044" s="85">
        <f t="shared" si="1255"/>
        <v>0</v>
      </c>
      <c r="AC1044" s="85">
        <f t="shared" si="1256"/>
        <v>0</v>
      </c>
    </row>
    <row r="1045" spans="1:29" x14ac:dyDescent="0.3">
      <c r="A1045" s="67"/>
      <c r="B1045" s="85"/>
      <c r="C1045" s="85"/>
      <c r="D1045" s="85"/>
      <c r="E1045" s="85"/>
      <c r="F1045" s="85"/>
      <c r="G1045" s="85"/>
      <c r="H1045" s="113"/>
      <c r="P1045" s="21" t="str">
        <f t="shared" si="1257"/>
        <v>A</v>
      </c>
      <c r="Q1045" s="85">
        <f t="shared" si="1259"/>
        <v>0</v>
      </c>
      <c r="R1045" s="85">
        <f t="shared" si="1247"/>
        <v>0</v>
      </c>
      <c r="S1045" s="85">
        <f t="shared" si="1248"/>
        <v>0</v>
      </c>
      <c r="T1045" s="85">
        <f t="shared" si="1249"/>
        <v>0</v>
      </c>
      <c r="U1045" s="85">
        <f t="shared" si="1250"/>
        <v>0</v>
      </c>
      <c r="V1045" s="85">
        <f t="shared" si="1251"/>
        <v>0</v>
      </c>
      <c r="W1045" s="33"/>
      <c r="X1045" s="85">
        <f t="shared" si="1258"/>
        <v>0</v>
      </c>
      <c r="Y1045" s="85">
        <f t="shared" si="1252"/>
        <v>0</v>
      </c>
      <c r="Z1045" s="85">
        <f t="shared" si="1253"/>
        <v>0</v>
      </c>
      <c r="AA1045" s="85">
        <f t="shared" si="1254"/>
        <v>0</v>
      </c>
      <c r="AB1045" s="85">
        <f t="shared" si="1255"/>
        <v>0</v>
      </c>
      <c r="AC1045" s="85">
        <f t="shared" si="1256"/>
        <v>0</v>
      </c>
    </row>
    <row r="1046" spans="1:29" x14ac:dyDescent="0.3">
      <c r="A1046" s="67"/>
      <c r="B1046" s="85"/>
      <c r="C1046" s="85"/>
      <c r="D1046" s="85"/>
      <c r="E1046" s="85"/>
      <c r="F1046" s="85"/>
      <c r="G1046" s="85"/>
      <c r="H1046" s="113"/>
      <c r="P1046" s="21" t="str">
        <f t="shared" si="1257"/>
        <v>A</v>
      </c>
      <c r="Q1046" s="85">
        <f t="shared" si="1259"/>
        <v>0</v>
      </c>
      <c r="R1046" s="85">
        <f t="shared" si="1247"/>
        <v>0</v>
      </c>
      <c r="S1046" s="85">
        <f t="shared" si="1248"/>
        <v>0</v>
      </c>
      <c r="T1046" s="85">
        <f t="shared" si="1249"/>
        <v>0</v>
      </c>
      <c r="U1046" s="85">
        <f t="shared" si="1250"/>
        <v>0</v>
      </c>
      <c r="V1046" s="85">
        <f t="shared" si="1251"/>
        <v>0</v>
      </c>
      <c r="W1046" s="33"/>
      <c r="X1046" s="85">
        <f t="shared" si="1258"/>
        <v>0</v>
      </c>
      <c r="Y1046" s="85">
        <f t="shared" si="1252"/>
        <v>0</v>
      </c>
      <c r="Z1046" s="85">
        <f t="shared" si="1253"/>
        <v>0</v>
      </c>
      <c r="AA1046" s="85">
        <f t="shared" si="1254"/>
        <v>0</v>
      </c>
      <c r="AB1046" s="85">
        <f t="shared" si="1255"/>
        <v>0</v>
      </c>
      <c r="AC1046" s="85">
        <f t="shared" si="1256"/>
        <v>0</v>
      </c>
    </row>
    <row r="1047" spans="1:29" x14ac:dyDescent="0.3">
      <c r="A1047" s="67"/>
      <c r="B1047" s="85"/>
      <c r="C1047" s="85"/>
      <c r="D1047" s="85"/>
      <c r="E1047" s="85"/>
      <c r="F1047" s="85"/>
      <c r="G1047" s="85"/>
      <c r="H1047" s="113"/>
      <c r="P1047" s="21" t="str">
        <f t="shared" si="1257"/>
        <v>A</v>
      </c>
      <c r="Q1047" s="85">
        <f t="shared" si="1259"/>
        <v>0</v>
      </c>
      <c r="R1047" s="85">
        <f t="shared" si="1247"/>
        <v>0</v>
      </c>
      <c r="S1047" s="85">
        <f t="shared" si="1248"/>
        <v>0</v>
      </c>
      <c r="T1047" s="85">
        <f t="shared" si="1249"/>
        <v>0</v>
      </c>
      <c r="U1047" s="85">
        <f t="shared" si="1250"/>
        <v>0</v>
      </c>
      <c r="V1047" s="85">
        <f t="shared" si="1251"/>
        <v>0</v>
      </c>
      <c r="W1047" s="33"/>
      <c r="X1047" s="85">
        <f t="shared" si="1258"/>
        <v>0</v>
      </c>
      <c r="Y1047" s="85">
        <f t="shared" si="1252"/>
        <v>0</v>
      </c>
      <c r="Z1047" s="85">
        <f t="shared" si="1253"/>
        <v>0</v>
      </c>
      <c r="AA1047" s="85">
        <f t="shared" si="1254"/>
        <v>0</v>
      </c>
      <c r="AB1047" s="85">
        <f t="shared" si="1255"/>
        <v>0</v>
      </c>
      <c r="AC1047" s="85">
        <f t="shared" si="1256"/>
        <v>0</v>
      </c>
    </row>
    <row r="1048" spans="1:29" x14ac:dyDescent="0.3">
      <c r="A1048" s="67"/>
      <c r="B1048" s="85"/>
      <c r="C1048" s="85"/>
      <c r="D1048" s="85"/>
      <c r="E1048" s="85"/>
      <c r="F1048" s="85"/>
      <c r="G1048" s="85"/>
      <c r="H1048" s="113"/>
      <c r="P1048" s="21" t="str">
        <f t="shared" si="1257"/>
        <v>A</v>
      </c>
      <c r="Q1048" s="85">
        <f t="shared" si="1259"/>
        <v>0</v>
      </c>
      <c r="R1048" s="85">
        <f t="shared" si="1247"/>
        <v>0</v>
      </c>
      <c r="S1048" s="85">
        <f t="shared" si="1248"/>
        <v>0</v>
      </c>
      <c r="T1048" s="85">
        <f t="shared" si="1249"/>
        <v>0</v>
      </c>
      <c r="U1048" s="85">
        <f t="shared" si="1250"/>
        <v>0</v>
      </c>
      <c r="V1048" s="85">
        <f t="shared" si="1251"/>
        <v>0</v>
      </c>
      <c r="W1048" s="33"/>
      <c r="X1048" s="85">
        <f t="shared" si="1258"/>
        <v>0</v>
      </c>
      <c r="Y1048" s="85">
        <f t="shared" si="1252"/>
        <v>0</v>
      </c>
      <c r="Z1048" s="85">
        <f t="shared" si="1253"/>
        <v>0</v>
      </c>
      <c r="AA1048" s="85">
        <f t="shared" si="1254"/>
        <v>0</v>
      </c>
      <c r="AB1048" s="85">
        <f t="shared" si="1255"/>
        <v>0</v>
      </c>
      <c r="AC1048" s="85">
        <f t="shared" si="1256"/>
        <v>0</v>
      </c>
    </row>
    <row r="1049" spans="1:29" x14ac:dyDescent="0.3">
      <c r="A1049" s="67"/>
      <c r="B1049" s="85"/>
      <c r="C1049" s="85"/>
      <c r="D1049" s="85"/>
      <c r="E1049" s="85"/>
      <c r="F1049" s="85"/>
      <c r="G1049" s="85"/>
      <c r="H1049" s="113"/>
      <c r="P1049" s="21" t="str">
        <f t="shared" si="1257"/>
        <v>A</v>
      </c>
      <c r="Q1049" s="85">
        <f t="shared" si="1259"/>
        <v>0</v>
      </c>
      <c r="R1049" s="85">
        <f t="shared" si="1247"/>
        <v>0</v>
      </c>
      <c r="S1049" s="85">
        <f t="shared" si="1248"/>
        <v>0</v>
      </c>
      <c r="T1049" s="85">
        <f t="shared" si="1249"/>
        <v>0</v>
      </c>
      <c r="U1049" s="85">
        <f t="shared" si="1250"/>
        <v>0</v>
      </c>
      <c r="V1049" s="85">
        <f t="shared" si="1251"/>
        <v>0</v>
      </c>
      <c r="W1049" s="33"/>
      <c r="X1049" s="85">
        <f t="shared" si="1258"/>
        <v>0</v>
      </c>
      <c r="Y1049" s="85">
        <f t="shared" si="1252"/>
        <v>0</v>
      </c>
      <c r="Z1049" s="85">
        <f t="shared" si="1253"/>
        <v>0</v>
      </c>
      <c r="AA1049" s="85">
        <f t="shared" si="1254"/>
        <v>0</v>
      </c>
      <c r="AB1049" s="85">
        <f t="shared" si="1255"/>
        <v>0</v>
      </c>
      <c r="AC1049" s="85">
        <f t="shared" si="1256"/>
        <v>0</v>
      </c>
    </row>
    <row r="1050" spans="1:29" x14ac:dyDescent="0.3">
      <c r="A1050" s="67"/>
      <c r="B1050" s="85"/>
      <c r="C1050" s="85"/>
      <c r="D1050" s="85"/>
      <c r="E1050" s="85"/>
      <c r="F1050" s="85"/>
      <c r="G1050" s="85"/>
      <c r="H1050" s="113"/>
      <c r="P1050" s="21" t="str">
        <f t="shared" si="1257"/>
        <v>A</v>
      </c>
      <c r="Q1050" s="85">
        <f t="shared" si="1259"/>
        <v>0</v>
      </c>
      <c r="R1050" s="85">
        <f t="shared" si="1247"/>
        <v>0</v>
      </c>
      <c r="S1050" s="85">
        <f t="shared" si="1248"/>
        <v>0</v>
      </c>
      <c r="T1050" s="85">
        <f t="shared" si="1249"/>
        <v>0</v>
      </c>
      <c r="U1050" s="85">
        <f t="shared" si="1250"/>
        <v>0</v>
      </c>
      <c r="V1050" s="85">
        <f t="shared" si="1251"/>
        <v>0</v>
      </c>
      <c r="W1050" s="33"/>
      <c r="X1050" s="85">
        <f t="shared" si="1258"/>
        <v>0</v>
      </c>
      <c r="Y1050" s="85">
        <f t="shared" si="1252"/>
        <v>0</v>
      </c>
      <c r="Z1050" s="85">
        <f t="shared" si="1253"/>
        <v>0</v>
      </c>
      <c r="AA1050" s="85">
        <f t="shared" si="1254"/>
        <v>0</v>
      </c>
      <c r="AB1050" s="85">
        <f t="shared" si="1255"/>
        <v>0</v>
      </c>
      <c r="AC1050" s="85">
        <f t="shared" si="1256"/>
        <v>0</v>
      </c>
    </row>
    <row r="1051" spans="1:29" x14ac:dyDescent="0.3">
      <c r="A1051" s="68"/>
      <c r="B1051" s="87"/>
      <c r="C1051" s="87"/>
      <c r="D1051" s="87"/>
      <c r="E1051" s="87"/>
      <c r="F1051" s="87"/>
      <c r="G1051" s="87"/>
      <c r="H1051" s="114"/>
      <c r="I1051" s="105">
        <f>Q1051</f>
        <v>0</v>
      </c>
      <c r="J1051" s="105">
        <f>R1051</f>
        <v>0</v>
      </c>
      <c r="K1051" s="105">
        <f t="shared" ref="K1051" si="1260">S1051</f>
        <v>0</v>
      </c>
      <c r="L1051" s="105">
        <f t="shared" ref="L1051" si="1261">T1051</f>
        <v>0</v>
      </c>
      <c r="M1051" s="105">
        <f t="shared" ref="M1051" si="1262">U1051</f>
        <v>0</v>
      </c>
      <c r="N1051" s="105">
        <f t="shared" ref="N1051" si="1263">V1051</f>
        <v>0</v>
      </c>
      <c r="P1051" s="21"/>
      <c r="Q1051" s="106">
        <f t="shared" ref="Q1051:V1051" si="1264">+SUM(Q1035:Q1050)</f>
        <v>0</v>
      </c>
      <c r="R1051" s="106">
        <f t="shared" si="1264"/>
        <v>0</v>
      </c>
      <c r="S1051" s="106">
        <f t="shared" si="1264"/>
        <v>0</v>
      </c>
      <c r="T1051" s="106">
        <f t="shared" si="1264"/>
        <v>0</v>
      </c>
      <c r="U1051" s="106">
        <f t="shared" si="1264"/>
        <v>0</v>
      </c>
      <c r="V1051" s="106">
        <f t="shared" si="1264"/>
        <v>0</v>
      </c>
      <c r="W1051" s="33"/>
      <c r="X1051" s="33"/>
      <c r="Y1051" s="33"/>
      <c r="Z1051" s="33"/>
      <c r="AA1051" s="33"/>
      <c r="AB1051" s="33"/>
      <c r="AC1051" s="33"/>
    </row>
    <row r="1053" spans="1:29" x14ac:dyDescent="0.3">
      <c r="A1053" s="69"/>
      <c r="B1053" s="69"/>
      <c r="C1053" s="69"/>
      <c r="D1053" s="97"/>
      <c r="E1053" s="97"/>
      <c r="F1053" s="69"/>
      <c r="G1053" s="69"/>
      <c r="H1053" s="82"/>
    </row>
    <row r="1054" spans="1:29" x14ac:dyDescent="0.3">
      <c r="A1054" s="94"/>
      <c r="B1054" s="83"/>
      <c r="C1054" s="95"/>
      <c r="D1054" s="95"/>
      <c r="E1054" s="33"/>
      <c r="F1054" s="98"/>
      <c r="G1054" s="96"/>
      <c r="H1054" s="112"/>
    </row>
    <row r="1055" spans="1:29" x14ac:dyDescent="0.3">
      <c r="A1055" s="91"/>
      <c r="B1055" s="92"/>
      <c r="C1055" s="92"/>
      <c r="D1055" s="92"/>
      <c r="E1055" s="92"/>
      <c r="F1055" s="92"/>
      <c r="G1055" s="92"/>
      <c r="H1055" s="92"/>
    </row>
    <row r="1056" spans="1:29" x14ac:dyDescent="0.3">
      <c r="A1056" s="68"/>
      <c r="B1056" s="68"/>
      <c r="C1056" s="68"/>
      <c r="D1056" s="68"/>
      <c r="E1056" s="68"/>
      <c r="F1056" s="68"/>
      <c r="G1056" s="68"/>
      <c r="H1056" s="82"/>
      <c r="P1056" s="21"/>
      <c r="Q1056" s="106">
        <f>+SUM(Q1057:Q1072)</f>
        <v>0</v>
      </c>
      <c r="R1056" s="106">
        <f t="shared" ref="R1056" si="1265">+SUM(R1057:R1072)</f>
        <v>0</v>
      </c>
      <c r="S1056" s="106">
        <f t="shared" ref="S1056" si="1266">+SUM(S1057:S1072)</f>
        <v>0</v>
      </c>
      <c r="T1056" s="106">
        <f t="shared" ref="T1056" si="1267">+SUM(T1057:T1072)</f>
        <v>0</v>
      </c>
      <c r="U1056" s="106">
        <f t="shared" ref="U1056" si="1268">+SUM(U1057:U1072)</f>
        <v>0</v>
      </c>
      <c r="V1056" s="106">
        <f t="shared" ref="V1056" si="1269">+SUM(V1057:V1072)</f>
        <v>0</v>
      </c>
      <c r="W1056" s="33"/>
      <c r="X1056" s="33"/>
      <c r="Y1056" s="33"/>
      <c r="Z1056" s="33"/>
      <c r="AA1056" s="33"/>
      <c r="AB1056" s="33"/>
      <c r="AC1056" s="33"/>
    </row>
    <row r="1057" spans="1:29" x14ac:dyDescent="0.3">
      <c r="A1057" s="67"/>
      <c r="B1057" s="85"/>
      <c r="C1057" s="85"/>
      <c r="D1057" s="85"/>
      <c r="E1057" s="85"/>
      <c r="F1057" s="85"/>
      <c r="G1057" s="85"/>
      <c r="H1057" s="113"/>
      <c r="I1057" s="105">
        <f t="shared" ref="I1057:N1057" si="1270">Q1056</f>
        <v>0</v>
      </c>
      <c r="J1057" s="105">
        <f t="shared" si="1270"/>
        <v>0</v>
      </c>
      <c r="K1057" s="105">
        <f t="shared" si="1270"/>
        <v>0</v>
      </c>
      <c r="L1057" s="105">
        <f t="shared" si="1270"/>
        <v>0</v>
      </c>
      <c r="M1057" s="105">
        <f t="shared" si="1270"/>
        <v>0</v>
      </c>
      <c r="N1057" s="105">
        <f t="shared" si="1270"/>
        <v>0</v>
      </c>
      <c r="P1057" s="21" t="str">
        <f>IF(A1057&gt;=$B$1054,"A","B")</f>
        <v>A</v>
      </c>
      <c r="Q1057" s="85">
        <f t="shared" ref="Q1057:Q1061" si="1271">IF($P1057="B",B1057,0)</f>
        <v>0</v>
      </c>
      <c r="R1057" s="85">
        <f t="shared" ref="R1057:R1072" si="1272">IF($P1057="B",C1057,0)</f>
        <v>0</v>
      </c>
      <c r="S1057" s="85">
        <f t="shared" ref="S1057:S1072" si="1273">IF($P1057="B",D1057,0)</f>
        <v>0</v>
      </c>
      <c r="T1057" s="85">
        <f t="shared" ref="T1057:T1072" si="1274">IF($P1057="B",E1057,0)</f>
        <v>0</v>
      </c>
      <c r="U1057" s="85">
        <f t="shared" ref="U1057:U1072" si="1275">IF($P1057="B",F1057,0)</f>
        <v>0</v>
      </c>
      <c r="V1057" s="85">
        <f t="shared" ref="V1057:V1072" si="1276">IF($P1057="B",G1057,0)</f>
        <v>0</v>
      </c>
      <c r="W1057" s="33"/>
      <c r="X1057" s="85">
        <f>IF($P1057="A",B1057,0)</f>
        <v>0</v>
      </c>
      <c r="Y1057" s="85">
        <f t="shared" ref="Y1057:Y1072" si="1277">IF($P1057="A",C1057,0)</f>
        <v>0</v>
      </c>
      <c r="Z1057" s="85">
        <f t="shared" ref="Z1057:Z1072" si="1278">IF($P1057="A",D1057,0)</f>
        <v>0</v>
      </c>
      <c r="AA1057" s="85">
        <f t="shared" ref="AA1057:AA1072" si="1279">IF($P1057="A",E1057,0)</f>
        <v>0</v>
      </c>
      <c r="AB1057" s="85">
        <f t="shared" ref="AB1057:AB1072" si="1280">IF($P1057="A",F1057,0)</f>
        <v>0</v>
      </c>
      <c r="AC1057" s="85">
        <f t="shared" ref="AC1057:AC1072" si="1281">IF($P1057="A",G1057,0)</f>
        <v>0</v>
      </c>
    </row>
    <row r="1058" spans="1:29" x14ac:dyDescent="0.3">
      <c r="A1058" s="67"/>
      <c r="B1058" s="85"/>
      <c r="C1058" s="85"/>
      <c r="D1058" s="85"/>
      <c r="E1058" s="85"/>
      <c r="F1058" s="85"/>
      <c r="G1058" s="85"/>
      <c r="H1058" s="113"/>
      <c r="P1058" s="21" t="str">
        <f t="shared" ref="P1058:P1072" si="1282">IF(A1058&gt;=$B$1054,"A","B")</f>
        <v>A</v>
      </c>
      <c r="Q1058" s="85">
        <f t="shared" si="1271"/>
        <v>0</v>
      </c>
      <c r="R1058" s="85">
        <f t="shared" si="1272"/>
        <v>0</v>
      </c>
      <c r="S1058" s="85">
        <f t="shared" si="1273"/>
        <v>0</v>
      </c>
      <c r="T1058" s="85">
        <f t="shared" si="1274"/>
        <v>0</v>
      </c>
      <c r="U1058" s="85">
        <f t="shared" si="1275"/>
        <v>0</v>
      </c>
      <c r="V1058" s="85">
        <f t="shared" si="1276"/>
        <v>0</v>
      </c>
      <c r="W1058" s="33"/>
      <c r="X1058" s="85">
        <f t="shared" ref="X1058:X1072" si="1283">IF($P1058="A",B1058,0)</f>
        <v>0</v>
      </c>
      <c r="Y1058" s="85">
        <f t="shared" si="1277"/>
        <v>0</v>
      </c>
      <c r="Z1058" s="85">
        <f t="shared" si="1278"/>
        <v>0</v>
      </c>
      <c r="AA1058" s="85">
        <f t="shared" si="1279"/>
        <v>0</v>
      </c>
      <c r="AB1058" s="85">
        <f t="shared" si="1280"/>
        <v>0</v>
      </c>
      <c r="AC1058" s="85">
        <f t="shared" si="1281"/>
        <v>0</v>
      </c>
    </row>
    <row r="1059" spans="1:29" x14ac:dyDescent="0.3">
      <c r="A1059" s="67"/>
      <c r="B1059" s="85"/>
      <c r="C1059" s="85"/>
      <c r="D1059" s="85"/>
      <c r="E1059" s="85"/>
      <c r="F1059" s="85"/>
      <c r="G1059" s="85"/>
      <c r="H1059" s="113"/>
      <c r="P1059" s="21" t="str">
        <f t="shared" si="1282"/>
        <v>A</v>
      </c>
      <c r="Q1059" s="85">
        <f t="shared" si="1271"/>
        <v>0</v>
      </c>
      <c r="R1059" s="85">
        <f t="shared" si="1272"/>
        <v>0</v>
      </c>
      <c r="S1059" s="85">
        <f t="shared" si="1273"/>
        <v>0</v>
      </c>
      <c r="T1059" s="85">
        <f t="shared" si="1274"/>
        <v>0</v>
      </c>
      <c r="U1059" s="85">
        <f t="shared" si="1275"/>
        <v>0</v>
      </c>
      <c r="V1059" s="85">
        <f t="shared" si="1276"/>
        <v>0</v>
      </c>
      <c r="W1059" s="33"/>
      <c r="X1059" s="85">
        <f t="shared" si="1283"/>
        <v>0</v>
      </c>
      <c r="Y1059" s="85">
        <f t="shared" si="1277"/>
        <v>0</v>
      </c>
      <c r="Z1059" s="85">
        <f t="shared" si="1278"/>
        <v>0</v>
      </c>
      <c r="AA1059" s="85">
        <f t="shared" si="1279"/>
        <v>0</v>
      </c>
      <c r="AB1059" s="85">
        <f t="shared" si="1280"/>
        <v>0</v>
      </c>
      <c r="AC1059" s="85">
        <f t="shared" si="1281"/>
        <v>0</v>
      </c>
    </row>
    <row r="1060" spans="1:29" x14ac:dyDescent="0.3">
      <c r="A1060" s="67"/>
      <c r="B1060" s="85"/>
      <c r="C1060" s="85"/>
      <c r="D1060" s="85"/>
      <c r="E1060" s="85"/>
      <c r="F1060" s="85"/>
      <c r="G1060" s="85"/>
      <c r="H1060" s="113"/>
      <c r="P1060" s="21" t="str">
        <f t="shared" si="1282"/>
        <v>A</v>
      </c>
      <c r="Q1060" s="85">
        <f t="shared" si="1271"/>
        <v>0</v>
      </c>
      <c r="R1060" s="85">
        <f t="shared" si="1272"/>
        <v>0</v>
      </c>
      <c r="S1060" s="85">
        <f t="shared" si="1273"/>
        <v>0</v>
      </c>
      <c r="T1060" s="85">
        <f t="shared" si="1274"/>
        <v>0</v>
      </c>
      <c r="U1060" s="85">
        <f t="shared" si="1275"/>
        <v>0</v>
      </c>
      <c r="V1060" s="85">
        <f t="shared" si="1276"/>
        <v>0</v>
      </c>
      <c r="W1060" s="33"/>
      <c r="X1060" s="85">
        <f t="shared" si="1283"/>
        <v>0</v>
      </c>
      <c r="Y1060" s="85">
        <f t="shared" si="1277"/>
        <v>0</v>
      </c>
      <c r="Z1060" s="85">
        <f t="shared" si="1278"/>
        <v>0</v>
      </c>
      <c r="AA1060" s="85">
        <f t="shared" si="1279"/>
        <v>0</v>
      </c>
      <c r="AB1060" s="85">
        <f t="shared" si="1280"/>
        <v>0</v>
      </c>
      <c r="AC1060" s="85">
        <f t="shared" si="1281"/>
        <v>0</v>
      </c>
    </row>
    <row r="1061" spans="1:29" x14ac:dyDescent="0.3">
      <c r="A1061" s="67"/>
      <c r="B1061" s="85"/>
      <c r="C1061" s="85"/>
      <c r="D1061" s="85"/>
      <c r="E1061" s="85"/>
      <c r="F1061" s="85"/>
      <c r="G1061" s="85"/>
      <c r="H1061" s="113"/>
      <c r="P1061" s="21" t="str">
        <f t="shared" si="1282"/>
        <v>A</v>
      </c>
      <c r="Q1061" s="85">
        <f t="shared" si="1271"/>
        <v>0</v>
      </c>
      <c r="R1061" s="85">
        <f t="shared" si="1272"/>
        <v>0</v>
      </c>
      <c r="S1061" s="85">
        <f t="shared" si="1273"/>
        <v>0</v>
      </c>
      <c r="T1061" s="85">
        <f t="shared" si="1274"/>
        <v>0</v>
      </c>
      <c r="U1061" s="85">
        <f t="shared" si="1275"/>
        <v>0</v>
      </c>
      <c r="V1061" s="85">
        <f t="shared" si="1276"/>
        <v>0</v>
      </c>
      <c r="W1061" s="33"/>
      <c r="X1061" s="85">
        <f t="shared" si="1283"/>
        <v>0</v>
      </c>
      <c r="Y1061" s="85">
        <f t="shared" si="1277"/>
        <v>0</v>
      </c>
      <c r="Z1061" s="85">
        <f t="shared" si="1278"/>
        <v>0</v>
      </c>
      <c r="AA1061" s="85">
        <f t="shared" si="1279"/>
        <v>0</v>
      </c>
      <c r="AB1061" s="85">
        <f t="shared" si="1280"/>
        <v>0</v>
      </c>
      <c r="AC1061" s="85">
        <f t="shared" si="1281"/>
        <v>0</v>
      </c>
    </row>
    <row r="1062" spans="1:29" x14ac:dyDescent="0.3">
      <c r="A1062" s="67"/>
      <c r="B1062" s="85"/>
      <c r="C1062" s="85"/>
      <c r="D1062" s="85"/>
      <c r="E1062" s="85"/>
      <c r="F1062" s="85"/>
      <c r="G1062" s="85"/>
      <c r="H1062" s="113"/>
      <c r="P1062" s="21" t="str">
        <f t="shared" si="1282"/>
        <v>A</v>
      </c>
      <c r="Q1062" s="85">
        <f>IF($P1062="B",B1062,0)</f>
        <v>0</v>
      </c>
      <c r="R1062" s="85">
        <f t="shared" si="1272"/>
        <v>0</v>
      </c>
      <c r="S1062" s="85">
        <f t="shared" si="1273"/>
        <v>0</v>
      </c>
      <c r="T1062" s="85">
        <f t="shared" si="1274"/>
        <v>0</v>
      </c>
      <c r="U1062" s="85">
        <f t="shared" si="1275"/>
        <v>0</v>
      </c>
      <c r="V1062" s="85">
        <f t="shared" si="1276"/>
        <v>0</v>
      </c>
      <c r="W1062" s="33"/>
      <c r="X1062" s="85">
        <f t="shared" si="1283"/>
        <v>0</v>
      </c>
      <c r="Y1062" s="85">
        <f t="shared" si="1277"/>
        <v>0</v>
      </c>
      <c r="Z1062" s="85">
        <f t="shared" si="1278"/>
        <v>0</v>
      </c>
      <c r="AA1062" s="85">
        <f t="shared" si="1279"/>
        <v>0</v>
      </c>
      <c r="AB1062" s="85">
        <f t="shared" si="1280"/>
        <v>0</v>
      </c>
      <c r="AC1062" s="85">
        <f t="shared" si="1281"/>
        <v>0</v>
      </c>
    </row>
    <row r="1063" spans="1:29" x14ac:dyDescent="0.3">
      <c r="A1063" s="67"/>
      <c r="B1063" s="85"/>
      <c r="C1063" s="85"/>
      <c r="D1063" s="85"/>
      <c r="E1063" s="85"/>
      <c r="F1063" s="85"/>
      <c r="G1063" s="85"/>
      <c r="H1063" s="113"/>
      <c r="P1063" s="21" t="str">
        <f t="shared" si="1282"/>
        <v>A</v>
      </c>
      <c r="Q1063" s="85">
        <f t="shared" ref="Q1063:Q1072" si="1284">IF($P1063="B",B1063,0)</f>
        <v>0</v>
      </c>
      <c r="R1063" s="85">
        <f t="shared" si="1272"/>
        <v>0</v>
      </c>
      <c r="S1063" s="85">
        <f t="shared" si="1273"/>
        <v>0</v>
      </c>
      <c r="T1063" s="85">
        <f t="shared" si="1274"/>
        <v>0</v>
      </c>
      <c r="U1063" s="85">
        <f t="shared" si="1275"/>
        <v>0</v>
      </c>
      <c r="V1063" s="85">
        <f t="shared" si="1276"/>
        <v>0</v>
      </c>
      <c r="W1063" s="33"/>
      <c r="X1063" s="85">
        <f t="shared" si="1283"/>
        <v>0</v>
      </c>
      <c r="Y1063" s="85">
        <f t="shared" si="1277"/>
        <v>0</v>
      </c>
      <c r="Z1063" s="85">
        <f t="shared" si="1278"/>
        <v>0</v>
      </c>
      <c r="AA1063" s="85">
        <f t="shared" si="1279"/>
        <v>0</v>
      </c>
      <c r="AB1063" s="85">
        <f t="shared" si="1280"/>
        <v>0</v>
      </c>
      <c r="AC1063" s="85">
        <f t="shared" si="1281"/>
        <v>0</v>
      </c>
    </row>
    <row r="1064" spans="1:29" x14ac:dyDescent="0.3">
      <c r="A1064" s="67"/>
      <c r="B1064" s="85"/>
      <c r="C1064" s="85"/>
      <c r="D1064" s="85"/>
      <c r="E1064" s="85"/>
      <c r="F1064" s="85"/>
      <c r="G1064" s="85"/>
      <c r="H1064" s="113"/>
      <c r="P1064" s="21" t="str">
        <f t="shared" si="1282"/>
        <v>A</v>
      </c>
      <c r="Q1064" s="85">
        <f t="shared" si="1284"/>
        <v>0</v>
      </c>
      <c r="R1064" s="85">
        <f t="shared" si="1272"/>
        <v>0</v>
      </c>
      <c r="S1064" s="85">
        <f t="shared" si="1273"/>
        <v>0</v>
      </c>
      <c r="T1064" s="85">
        <f t="shared" si="1274"/>
        <v>0</v>
      </c>
      <c r="U1064" s="85">
        <f t="shared" si="1275"/>
        <v>0</v>
      </c>
      <c r="V1064" s="85">
        <f t="shared" si="1276"/>
        <v>0</v>
      </c>
      <c r="W1064" s="33"/>
      <c r="X1064" s="85">
        <f t="shared" si="1283"/>
        <v>0</v>
      </c>
      <c r="Y1064" s="85">
        <f t="shared" si="1277"/>
        <v>0</v>
      </c>
      <c r="Z1064" s="85">
        <f t="shared" si="1278"/>
        <v>0</v>
      </c>
      <c r="AA1064" s="85">
        <f t="shared" si="1279"/>
        <v>0</v>
      </c>
      <c r="AB1064" s="85">
        <f t="shared" si="1280"/>
        <v>0</v>
      </c>
      <c r="AC1064" s="85">
        <f t="shared" si="1281"/>
        <v>0</v>
      </c>
    </row>
    <row r="1065" spans="1:29" x14ac:dyDescent="0.3">
      <c r="A1065" s="67"/>
      <c r="B1065" s="85"/>
      <c r="C1065" s="85"/>
      <c r="D1065" s="85"/>
      <c r="E1065" s="85"/>
      <c r="F1065" s="85"/>
      <c r="G1065" s="85"/>
      <c r="H1065" s="113"/>
      <c r="P1065" s="21" t="str">
        <f t="shared" si="1282"/>
        <v>A</v>
      </c>
      <c r="Q1065" s="85">
        <f t="shared" si="1284"/>
        <v>0</v>
      </c>
      <c r="R1065" s="85">
        <f t="shared" si="1272"/>
        <v>0</v>
      </c>
      <c r="S1065" s="85">
        <f t="shared" si="1273"/>
        <v>0</v>
      </c>
      <c r="T1065" s="85">
        <f t="shared" si="1274"/>
        <v>0</v>
      </c>
      <c r="U1065" s="85">
        <f t="shared" si="1275"/>
        <v>0</v>
      </c>
      <c r="V1065" s="85">
        <f t="shared" si="1276"/>
        <v>0</v>
      </c>
      <c r="W1065" s="33"/>
      <c r="X1065" s="85">
        <f t="shared" si="1283"/>
        <v>0</v>
      </c>
      <c r="Y1065" s="85">
        <f t="shared" si="1277"/>
        <v>0</v>
      </c>
      <c r="Z1065" s="85">
        <f t="shared" si="1278"/>
        <v>0</v>
      </c>
      <c r="AA1065" s="85">
        <f t="shared" si="1279"/>
        <v>0</v>
      </c>
      <c r="AB1065" s="85">
        <f t="shared" si="1280"/>
        <v>0</v>
      </c>
      <c r="AC1065" s="85">
        <f t="shared" si="1281"/>
        <v>0</v>
      </c>
    </row>
    <row r="1066" spans="1:29" x14ac:dyDescent="0.3">
      <c r="A1066" s="67"/>
      <c r="B1066" s="85"/>
      <c r="C1066" s="85"/>
      <c r="D1066" s="85"/>
      <c r="E1066" s="85"/>
      <c r="F1066" s="85"/>
      <c r="G1066" s="85"/>
      <c r="H1066" s="113"/>
      <c r="P1066" s="21" t="str">
        <f t="shared" si="1282"/>
        <v>A</v>
      </c>
      <c r="Q1066" s="85">
        <f t="shared" si="1284"/>
        <v>0</v>
      </c>
      <c r="R1066" s="85">
        <f t="shared" si="1272"/>
        <v>0</v>
      </c>
      <c r="S1066" s="85">
        <f t="shared" si="1273"/>
        <v>0</v>
      </c>
      <c r="T1066" s="85">
        <f t="shared" si="1274"/>
        <v>0</v>
      </c>
      <c r="U1066" s="85">
        <f t="shared" si="1275"/>
        <v>0</v>
      </c>
      <c r="V1066" s="85">
        <f t="shared" si="1276"/>
        <v>0</v>
      </c>
      <c r="W1066" s="33"/>
      <c r="X1066" s="85">
        <f t="shared" si="1283"/>
        <v>0</v>
      </c>
      <c r="Y1066" s="85">
        <f t="shared" si="1277"/>
        <v>0</v>
      </c>
      <c r="Z1066" s="85">
        <f t="shared" si="1278"/>
        <v>0</v>
      </c>
      <c r="AA1066" s="85">
        <f t="shared" si="1279"/>
        <v>0</v>
      </c>
      <c r="AB1066" s="85">
        <f t="shared" si="1280"/>
        <v>0</v>
      </c>
      <c r="AC1066" s="85">
        <f t="shared" si="1281"/>
        <v>0</v>
      </c>
    </row>
    <row r="1067" spans="1:29" x14ac:dyDescent="0.3">
      <c r="A1067" s="67"/>
      <c r="B1067" s="85"/>
      <c r="C1067" s="85"/>
      <c r="D1067" s="85"/>
      <c r="E1067" s="85"/>
      <c r="F1067" s="85"/>
      <c r="G1067" s="85"/>
      <c r="H1067" s="113"/>
      <c r="P1067" s="21" t="str">
        <f t="shared" si="1282"/>
        <v>A</v>
      </c>
      <c r="Q1067" s="85">
        <f t="shared" si="1284"/>
        <v>0</v>
      </c>
      <c r="R1067" s="85">
        <f t="shared" si="1272"/>
        <v>0</v>
      </c>
      <c r="S1067" s="85">
        <f t="shared" si="1273"/>
        <v>0</v>
      </c>
      <c r="T1067" s="85">
        <f t="shared" si="1274"/>
        <v>0</v>
      </c>
      <c r="U1067" s="85">
        <f t="shared" si="1275"/>
        <v>0</v>
      </c>
      <c r="V1067" s="85">
        <f t="shared" si="1276"/>
        <v>0</v>
      </c>
      <c r="W1067" s="33"/>
      <c r="X1067" s="85">
        <f t="shared" si="1283"/>
        <v>0</v>
      </c>
      <c r="Y1067" s="85">
        <f t="shared" si="1277"/>
        <v>0</v>
      </c>
      <c r="Z1067" s="85">
        <f t="shared" si="1278"/>
        <v>0</v>
      </c>
      <c r="AA1067" s="85">
        <f t="shared" si="1279"/>
        <v>0</v>
      </c>
      <c r="AB1067" s="85">
        <f t="shared" si="1280"/>
        <v>0</v>
      </c>
      <c r="AC1067" s="85">
        <f t="shared" si="1281"/>
        <v>0</v>
      </c>
    </row>
    <row r="1068" spans="1:29" x14ac:dyDescent="0.3">
      <c r="A1068" s="67"/>
      <c r="B1068" s="85"/>
      <c r="C1068" s="85"/>
      <c r="D1068" s="85"/>
      <c r="E1068" s="85"/>
      <c r="F1068" s="85"/>
      <c r="G1068" s="85"/>
      <c r="H1068" s="113"/>
      <c r="P1068" s="21" t="str">
        <f t="shared" si="1282"/>
        <v>A</v>
      </c>
      <c r="Q1068" s="85">
        <f t="shared" si="1284"/>
        <v>0</v>
      </c>
      <c r="R1068" s="85">
        <f t="shared" si="1272"/>
        <v>0</v>
      </c>
      <c r="S1068" s="85">
        <f t="shared" si="1273"/>
        <v>0</v>
      </c>
      <c r="T1068" s="85">
        <f t="shared" si="1274"/>
        <v>0</v>
      </c>
      <c r="U1068" s="85">
        <f t="shared" si="1275"/>
        <v>0</v>
      </c>
      <c r="V1068" s="85">
        <f t="shared" si="1276"/>
        <v>0</v>
      </c>
      <c r="W1068" s="33"/>
      <c r="X1068" s="85">
        <f t="shared" si="1283"/>
        <v>0</v>
      </c>
      <c r="Y1068" s="85">
        <f t="shared" si="1277"/>
        <v>0</v>
      </c>
      <c r="Z1068" s="85">
        <f t="shared" si="1278"/>
        <v>0</v>
      </c>
      <c r="AA1068" s="85">
        <f t="shared" si="1279"/>
        <v>0</v>
      </c>
      <c r="AB1068" s="85">
        <f t="shared" si="1280"/>
        <v>0</v>
      </c>
      <c r="AC1068" s="85">
        <f t="shared" si="1281"/>
        <v>0</v>
      </c>
    </row>
    <row r="1069" spans="1:29" x14ac:dyDescent="0.3">
      <c r="A1069" s="67"/>
      <c r="B1069" s="85"/>
      <c r="C1069" s="85"/>
      <c r="D1069" s="85"/>
      <c r="E1069" s="85"/>
      <c r="F1069" s="85"/>
      <c r="G1069" s="85"/>
      <c r="H1069" s="113"/>
      <c r="P1069" s="21" t="str">
        <f t="shared" si="1282"/>
        <v>A</v>
      </c>
      <c r="Q1069" s="85">
        <f t="shared" si="1284"/>
        <v>0</v>
      </c>
      <c r="R1069" s="85">
        <f t="shared" si="1272"/>
        <v>0</v>
      </c>
      <c r="S1069" s="85">
        <f t="shared" si="1273"/>
        <v>0</v>
      </c>
      <c r="T1069" s="85">
        <f t="shared" si="1274"/>
        <v>0</v>
      </c>
      <c r="U1069" s="85">
        <f t="shared" si="1275"/>
        <v>0</v>
      </c>
      <c r="V1069" s="85">
        <f t="shared" si="1276"/>
        <v>0</v>
      </c>
      <c r="W1069" s="33"/>
      <c r="X1069" s="85">
        <f t="shared" si="1283"/>
        <v>0</v>
      </c>
      <c r="Y1069" s="85">
        <f t="shared" si="1277"/>
        <v>0</v>
      </c>
      <c r="Z1069" s="85">
        <f t="shared" si="1278"/>
        <v>0</v>
      </c>
      <c r="AA1069" s="85">
        <f t="shared" si="1279"/>
        <v>0</v>
      </c>
      <c r="AB1069" s="85">
        <f t="shared" si="1280"/>
        <v>0</v>
      </c>
      <c r="AC1069" s="85">
        <f t="shared" si="1281"/>
        <v>0</v>
      </c>
    </row>
    <row r="1070" spans="1:29" x14ac:dyDescent="0.3">
      <c r="A1070" s="67"/>
      <c r="B1070" s="85"/>
      <c r="C1070" s="85"/>
      <c r="D1070" s="85"/>
      <c r="E1070" s="85"/>
      <c r="F1070" s="85"/>
      <c r="G1070" s="85"/>
      <c r="H1070" s="113"/>
      <c r="P1070" s="21" t="str">
        <f t="shared" si="1282"/>
        <v>A</v>
      </c>
      <c r="Q1070" s="85">
        <f t="shared" si="1284"/>
        <v>0</v>
      </c>
      <c r="R1070" s="85">
        <f t="shared" si="1272"/>
        <v>0</v>
      </c>
      <c r="S1070" s="85">
        <f t="shared" si="1273"/>
        <v>0</v>
      </c>
      <c r="T1070" s="85">
        <f t="shared" si="1274"/>
        <v>0</v>
      </c>
      <c r="U1070" s="85">
        <f t="shared" si="1275"/>
        <v>0</v>
      </c>
      <c r="V1070" s="85">
        <f t="shared" si="1276"/>
        <v>0</v>
      </c>
      <c r="W1070" s="33"/>
      <c r="X1070" s="85">
        <f t="shared" si="1283"/>
        <v>0</v>
      </c>
      <c r="Y1070" s="85">
        <f t="shared" si="1277"/>
        <v>0</v>
      </c>
      <c r="Z1070" s="85">
        <f t="shared" si="1278"/>
        <v>0</v>
      </c>
      <c r="AA1070" s="85">
        <f t="shared" si="1279"/>
        <v>0</v>
      </c>
      <c r="AB1070" s="85">
        <f t="shared" si="1280"/>
        <v>0</v>
      </c>
      <c r="AC1070" s="85">
        <f t="shared" si="1281"/>
        <v>0</v>
      </c>
    </row>
    <row r="1071" spans="1:29" x14ac:dyDescent="0.3">
      <c r="A1071" s="67"/>
      <c r="B1071" s="85"/>
      <c r="C1071" s="85"/>
      <c r="D1071" s="85"/>
      <c r="E1071" s="85"/>
      <c r="F1071" s="85"/>
      <c r="G1071" s="85"/>
      <c r="H1071" s="113"/>
      <c r="P1071" s="21" t="str">
        <f t="shared" si="1282"/>
        <v>A</v>
      </c>
      <c r="Q1071" s="85">
        <f t="shared" si="1284"/>
        <v>0</v>
      </c>
      <c r="R1071" s="85">
        <f t="shared" si="1272"/>
        <v>0</v>
      </c>
      <c r="S1071" s="85">
        <f t="shared" si="1273"/>
        <v>0</v>
      </c>
      <c r="T1071" s="85">
        <f t="shared" si="1274"/>
        <v>0</v>
      </c>
      <c r="U1071" s="85">
        <f t="shared" si="1275"/>
        <v>0</v>
      </c>
      <c r="V1071" s="85">
        <f t="shared" si="1276"/>
        <v>0</v>
      </c>
      <c r="W1071" s="33"/>
      <c r="X1071" s="85">
        <f t="shared" si="1283"/>
        <v>0</v>
      </c>
      <c r="Y1071" s="85">
        <f t="shared" si="1277"/>
        <v>0</v>
      </c>
      <c r="Z1071" s="85">
        <f t="shared" si="1278"/>
        <v>0</v>
      </c>
      <c r="AA1071" s="85">
        <f t="shared" si="1279"/>
        <v>0</v>
      </c>
      <c r="AB1071" s="85">
        <f t="shared" si="1280"/>
        <v>0</v>
      </c>
      <c r="AC1071" s="85">
        <f t="shared" si="1281"/>
        <v>0</v>
      </c>
    </row>
    <row r="1072" spans="1:29" x14ac:dyDescent="0.3">
      <c r="A1072" s="67"/>
      <c r="B1072" s="85"/>
      <c r="C1072" s="85"/>
      <c r="D1072" s="85"/>
      <c r="E1072" s="85"/>
      <c r="F1072" s="85"/>
      <c r="G1072" s="85"/>
      <c r="H1072" s="113"/>
      <c r="P1072" s="21" t="str">
        <f t="shared" si="1282"/>
        <v>A</v>
      </c>
      <c r="Q1072" s="85">
        <f t="shared" si="1284"/>
        <v>0</v>
      </c>
      <c r="R1072" s="85">
        <f t="shared" si="1272"/>
        <v>0</v>
      </c>
      <c r="S1072" s="85">
        <f t="shared" si="1273"/>
        <v>0</v>
      </c>
      <c r="T1072" s="85">
        <f t="shared" si="1274"/>
        <v>0</v>
      </c>
      <c r="U1072" s="85">
        <f t="shared" si="1275"/>
        <v>0</v>
      </c>
      <c r="V1072" s="85">
        <f t="shared" si="1276"/>
        <v>0</v>
      </c>
      <c r="W1072" s="33"/>
      <c r="X1072" s="85">
        <f t="shared" si="1283"/>
        <v>0</v>
      </c>
      <c r="Y1072" s="85">
        <f t="shared" si="1277"/>
        <v>0</v>
      </c>
      <c r="Z1072" s="85">
        <f t="shared" si="1278"/>
        <v>0</v>
      </c>
      <c r="AA1072" s="85">
        <f t="shared" si="1279"/>
        <v>0</v>
      </c>
      <c r="AB1072" s="85">
        <f t="shared" si="1280"/>
        <v>0</v>
      </c>
      <c r="AC1072" s="85">
        <f t="shared" si="1281"/>
        <v>0</v>
      </c>
    </row>
    <row r="1073" spans="1:29" x14ac:dyDescent="0.3">
      <c r="A1073" s="68"/>
      <c r="B1073" s="86"/>
      <c r="C1073" s="86"/>
      <c r="D1073" s="86"/>
      <c r="E1073" s="86"/>
      <c r="F1073" s="86"/>
      <c r="G1073" s="86"/>
      <c r="H1073" s="89"/>
      <c r="I1073" s="105">
        <f>X1073</f>
        <v>0</v>
      </c>
      <c r="J1073" s="105">
        <f>Y1073</f>
        <v>0</v>
      </c>
      <c r="K1073" s="105">
        <f>Z1073</f>
        <v>0</v>
      </c>
      <c r="L1073" s="105">
        <f>AA1073</f>
        <v>0</v>
      </c>
      <c r="M1073" s="105">
        <f t="shared" ref="M1073" si="1285">AB1073</f>
        <v>0</v>
      </c>
      <c r="N1073" s="105">
        <f t="shared" ref="N1073" si="1286">AC1073</f>
        <v>0</v>
      </c>
      <c r="P1073" s="21"/>
      <c r="Q1073" s="33"/>
      <c r="R1073" s="33"/>
      <c r="S1073" s="33"/>
      <c r="T1073" s="33"/>
      <c r="U1073" s="33"/>
      <c r="V1073" s="33"/>
      <c r="W1073" s="33"/>
      <c r="X1073" s="106">
        <f>SUM(X1057:X1072)</f>
        <v>0</v>
      </c>
      <c r="Y1073" s="106">
        <f t="shared" ref="Y1073" si="1287">SUM(Y1057:Y1072)</f>
        <v>0</v>
      </c>
      <c r="Z1073" s="106">
        <f t="shared" ref="Z1073" si="1288">SUM(Z1057:Z1072)</f>
        <v>0</v>
      </c>
      <c r="AA1073" s="106">
        <f t="shared" ref="AA1073" si="1289">SUM(AA1057:AA1072)</f>
        <v>0</v>
      </c>
      <c r="AB1073" s="106">
        <f t="shared" ref="AB1073" si="1290">SUM(AB1057:AB1072)</f>
        <v>0</v>
      </c>
      <c r="AC1073" s="106">
        <f t="shared" ref="AC1073" si="1291">SUM(AC1057:AC1072)</f>
        <v>0</v>
      </c>
    </row>
    <row r="1074" spans="1:29" x14ac:dyDescent="0.3">
      <c r="A1074" s="82"/>
      <c r="B1074" s="89"/>
      <c r="C1074" s="89"/>
      <c r="D1074" s="89"/>
      <c r="E1074" s="89"/>
      <c r="F1074" s="89"/>
      <c r="G1074" s="89"/>
      <c r="H1074" s="89"/>
      <c r="P1074" s="21"/>
      <c r="Q1074" s="33"/>
      <c r="R1074" s="33"/>
      <c r="S1074" s="33"/>
      <c r="T1074" s="33"/>
      <c r="U1074" s="33"/>
      <c r="V1074" s="33"/>
      <c r="W1074" s="33"/>
      <c r="X1074" s="33"/>
      <c r="Y1074" s="33"/>
      <c r="Z1074" s="33"/>
      <c r="AA1074" s="33"/>
      <c r="AB1074" s="33"/>
      <c r="AC1074" s="33"/>
    </row>
    <row r="1075" spans="1:29" x14ac:dyDescent="0.3">
      <c r="A1075" s="92"/>
      <c r="B1075" s="92"/>
      <c r="C1075" s="92"/>
      <c r="D1075" s="92"/>
      <c r="E1075" s="92"/>
      <c r="F1075" s="92"/>
      <c r="G1075" s="92"/>
      <c r="H1075" s="92"/>
      <c r="P1075" s="21"/>
      <c r="Q1075" s="33"/>
      <c r="R1075" s="33"/>
      <c r="S1075" s="33"/>
      <c r="T1075" s="33"/>
      <c r="U1075" s="33"/>
      <c r="V1075" s="33"/>
      <c r="W1075" s="33"/>
      <c r="X1075" s="33"/>
      <c r="Y1075" s="33"/>
      <c r="Z1075" s="33"/>
      <c r="AA1075" s="33"/>
      <c r="AB1075" s="33"/>
      <c r="AC1075" s="33"/>
    </row>
    <row r="1076" spans="1:29" x14ac:dyDescent="0.3">
      <c r="A1076" s="68"/>
      <c r="B1076" s="68"/>
      <c r="C1076" s="68"/>
      <c r="D1076" s="68"/>
      <c r="E1076" s="68"/>
      <c r="F1076" s="68"/>
      <c r="G1076" s="68"/>
      <c r="H1076" s="82"/>
      <c r="P1076" s="21"/>
      <c r="Q1076" s="33"/>
      <c r="R1076" s="33"/>
      <c r="S1076" s="33"/>
      <c r="T1076" s="33"/>
      <c r="U1076" s="33"/>
      <c r="V1076" s="33"/>
      <c r="W1076" s="33"/>
      <c r="X1076" s="106">
        <f t="shared" ref="X1076:AC1076" si="1292">SUM(X1077:X1092)</f>
        <v>0</v>
      </c>
      <c r="Y1076" s="106">
        <f t="shared" si="1292"/>
        <v>0</v>
      </c>
      <c r="Z1076" s="106">
        <f t="shared" si="1292"/>
        <v>0</v>
      </c>
      <c r="AA1076" s="106">
        <f t="shared" si="1292"/>
        <v>0</v>
      </c>
      <c r="AB1076" s="106">
        <f t="shared" si="1292"/>
        <v>0</v>
      </c>
      <c r="AC1076" s="106">
        <f t="shared" si="1292"/>
        <v>0</v>
      </c>
    </row>
    <row r="1077" spans="1:29" x14ac:dyDescent="0.3">
      <c r="A1077" s="67"/>
      <c r="B1077" s="85"/>
      <c r="C1077" s="85"/>
      <c r="D1077" s="85"/>
      <c r="E1077" s="85"/>
      <c r="F1077" s="85"/>
      <c r="G1077" s="85"/>
      <c r="H1077" s="113"/>
      <c r="I1077" s="105">
        <f>X1076</f>
        <v>0</v>
      </c>
      <c r="J1077" s="105">
        <f>Y1076</f>
        <v>0</v>
      </c>
      <c r="K1077" s="105">
        <f t="shared" ref="K1077" si="1293">Z1076</f>
        <v>0</v>
      </c>
      <c r="L1077" s="105">
        <f t="shared" ref="L1077" si="1294">AA1076</f>
        <v>0</v>
      </c>
      <c r="M1077" s="105">
        <f t="shared" ref="M1077" si="1295">AB1076</f>
        <v>0</v>
      </c>
      <c r="N1077" s="105">
        <f t="shared" ref="N1077" si="1296">AC1076</f>
        <v>0</v>
      </c>
      <c r="P1077" s="21" t="str">
        <f>IF(A1077&lt;=$B$1054,"A","B")</f>
        <v>A</v>
      </c>
      <c r="Q1077" s="85">
        <f t="shared" ref="Q1077:Q1081" si="1297">IF($P1077="B",B1077,0)</f>
        <v>0</v>
      </c>
      <c r="R1077" s="85">
        <f t="shared" ref="R1077:R1092" si="1298">IF($P1077="B",C1077,0)</f>
        <v>0</v>
      </c>
      <c r="S1077" s="85">
        <f t="shared" ref="S1077:S1092" si="1299">IF($P1077="B",D1077,0)</f>
        <v>0</v>
      </c>
      <c r="T1077" s="85">
        <f t="shared" ref="T1077:T1092" si="1300">IF($P1077="B",E1077,0)</f>
        <v>0</v>
      </c>
      <c r="U1077" s="85">
        <f t="shared" ref="U1077:U1092" si="1301">IF($P1077="B",F1077,0)</f>
        <v>0</v>
      </c>
      <c r="V1077" s="85">
        <f t="shared" ref="V1077:V1092" si="1302">IF($P1077="B",G1077,0)</f>
        <v>0</v>
      </c>
      <c r="W1077" s="33"/>
      <c r="X1077" s="85">
        <f>IF($P1077="A",B1077,0)</f>
        <v>0</v>
      </c>
      <c r="Y1077" s="85">
        <f t="shared" ref="Y1077:Y1092" si="1303">IF($P1077="A",C1077,0)</f>
        <v>0</v>
      </c>
      <c r="Z1077" s="85">
        <f t="shared" ref="Z1077:Z1092" si="1304">IF($P1077="A",D1077,0)</f>
        <v>0</v>
      </c>
      <c r="AA1077" s="85">
        <f t="shared" ref="AA1077:AA1092" si="1305">IF($P1077="A",E1077,0)</f>
        <v>0</v>
      </c>
      <c r="AB1077" s="85">
        <f t="shared" ref="AB1077:AB1092" si="1306">IF($P1077="A",F1077,0)</f>
        <v>0</v>
      </c>
      <c r="AC1077" s="85">
        <f t="shared" ref="AC1077:AC1092" si="1307">IF($P1077="A",G1077,0)</f>
        <v>0</v>
      </c>
    </row>
    <row r="1078" spans="1:29" x14ac:dyDescent="0.3">
      <c r="A1078" s="67"/>
      <c r="B1078" s="85"/>
      <c r="C1078" s="85"/>
      <c r="D1078" s="85"/>
      <c r="E1078" s="85"/>
      <c r="F1078" s="85"/>
      <c r="G1078" s="85"/>
      <c r="H1078" s="113"/>
      <c r="P1078" s="21" t="str">
        <f t="shared" ref="P1078:P1092" si="1308">IF(A1078&lt;=$B$1054,"A","B")</f>
        <v>A</v>
      </c>
      <c r="Q1078" s="85">
        <f t="shared" si="1297"/>
        <v>0</v>
      </c>
      <c r="R1078" s="85">
        <f t="shared" si="1298"/>
        <v>0</v>
      </c>
      <c r="S1078" s="85">
        <f t="shared" si="1299"/>
        <v>0</v>
      </c>
      <c r="T1078" s="85">
        <f t="shared" si="1300"/>
        <v>0</v>
      </c>
      <c r="U1078" s="85">
        <f t="shared" si="1301"/>
        <v>0</v>
      </c>
      <c r="V1078" s="85">
        <f t="shared" si="1302"/>
        <v>0</v>
      </c>
      <c r="W1078" s="33"/>
      <c r="X1078" s="85">
        <f t="shared" ref="X1078:X1092" si="1309">IF($P1078="A",B1078,0)</f>
        <v>0</v>
      </c>
      <c r="Y1078" s="85">
        <f t="shared" si="1303"/>
        <v>0</v>
      </c>
      <c r="Z1078" s="85">
        <f t="shared" si="1304"/>
        <v>0</v>
      </c>
      <c r="AA1078" s="85">
        <f t="shared" si="1305"/>
        <v>0</v>
      </c>
      <c r="AB1078" s="85">
        <f t="shared" si="1306"/>
        <v>0</v>
      </c>
      <c r="AC1078" s="85">
        <f t="shared" si="1307"/>
        <v>0</v>
      </c>
    </row>
    <row r="1079" spans="1:29" x14ac:dyDescent="0.3">
      <c r="A1079" s="67"/>
      <c r="B1079" s="85"/>
      <c r="C1079" s="85"/>
      <c r="D1079" s="85"/>
      <c r="E1079" s="85"/>
      <c r="F1079" s="85"/>
      <c r="G1079" s="85"/>
      <c r="H1079" s="113"/>
      <c r="P1079" s="21" t="str">
        <f t="shared" si="1308"/>
        <v>A</v>
      </c>
      <c r="Q1079" s="85">
        <f t="shared" si="1297"/>
        <v>0</v>
      </c>
      <c r="R1079" s="85">
        <f t="shared" si="1298"/>
        <v>0</v>
      </c>
      <c r="S1079" s="85">
        <f t="shared" si="1299"/>
        <v>0</v>
      </c>
      <c r="T1079" s="85">
        <f t="shared" si="1300"/>
        <v>0</v>
      </c>
      <c r="U1079" s="85">
        <f t="shared" si="1301"/>
        <v>0</v>
      </c>
      <c r="V1079" s="85">
        <f t="shared" si="1302"/>
        <v>0</v>
      </c>
      <c r="W1079" s="33"/>
      <c r="X1079" s="85">
        <f t="shared" si="1309"/>
        <v>0</v>
      </c>
      <c r="Y1079" s="85">
        <f t="shared" si="1303"/>
        <v>0</v>
      </c>
      <c r="Z1079" s="85">
        <f t="shared" si="1304"/>
        <v>0</v>
      </c>
      <c r="AA1079" s="85">
        <f t="shared" si="1305"/>
        <v>0</v>
      </c>
      <c r="AB1079" s="85">
        <f t="shared" si="1306"/>
        <v>0</v>
      </c>
      <c r="AC1079" s="85">
        <f t="shared" si="1307"/>
        <v>0</v>
      </c>
    </row>
    <row r="1080" spans="1:29" x14ac:dyDescent="0.3">
      <c r="A1080" s="67"/>
      <c r="B1080" s="85"/>
      <c r="C1080" s="85"/>
      <c r="D1080" s="85"/>
      <c r="E1080" s="85"/>
      <c r="F1080" s="85"/>
      <c r="G1080" s="85"/>
      <c r="H1080" s="113"/>
      <c r="P1080" s="21" t="str">
        <f t="shared" si="1308"/>
        <v>A</v>
      </c>
      <c r="Q1080" s="85">
        <f t="shared" si="1297"/>
        <v>0</v>
      </c>
      <c r="R1080" s="85">
        <f t="shared" si="1298"/>
        <v>0</v>
      </c>
      <c r="S1080" s="85">
        <f t="shared" si="1299"/>
        <v>0</v>
      </c>
      <c r="T1080" s="85">
        <f t="shared" si="1300"/>
        <v>0</v>
      </c>
      <c r="U1080" s="85">
        <f t="shared" si="1301"/>
        <v>0</v>
      </c>
      <c r="V1080" s="85">
        <f t="shared" si="1302"/>
        <v>0</v>
      </c>
      <c r="W1080" s="33"/>
      <c r="X1080" s="85">
        <f t="shared" si="1309"/>
        <v>0</v>
      </c>
      <c r="Y1080" s="85">
        <f t="shared" si="1303"/>
        <v>0</v>
      </c>
      <c r="Z1080" s="85">
        <f t="shared" si="1304"/>
        <v>0</v>
      </c>
      <c r="AA1080" s="85">
        <f t="shared" si="1305"/>
        <v>0</v>
      </c>
      <c r="AB1080" s="85">
        <f t="shared" si="1306"/>
        <v>0</v>
      </c>
      <c r="AC1080" s="85">
        <f t="shared" si="1307"/>
        <v>0</v>
      </c>
    </row>
    <row r="1081" spans="1:29" x14ac:dyDescent="0.3">
      <c r="A1081" s="67"/>
      <c r="B1081" s="85"/>
      <c r="C1081" s="85"/>
      <c r="D1081" s="85"/>
      <c r="E1081" s="85"/>
      <c r="F1081" s="85"/>
      <c r="G1081" s="85"/>
      <c r="H1081" s="113"/>
      <c r="P1081" s="21" t="str">
        <f t="shared" si="1308"/>
        <v>A</v>
      </c>
      <c r="Q1081" s="85">
        <f t="shared" si="1297"/>
        <v>0</v>
      </c>
      <c r="R1081" s="85">
        <f t="shared" si="1298"/>
        <v>0</v>
      </c>
      <c r="S1081" s="85">
        <f t="shared" si="1299"/>
        <v>0</v>
      </c>
      <c r="T1081" s="85">
        <f t="shared" si="1300"/>
        <v>0</v>
      </c>
      <c r="U1081" s="85">
        <f t="shared" si="1301"/>
        <v>0</v>
      </c>
      <c r="V1081" s="85">
        <f t="shared" si="1302"/>
        <v>0</v>
      </c>
      <c r="W1081" s="33"/>
      <c r="X1081" s="85">
        <f t="shared" si="1309"/>
        <v>0</v>
      </c>
      <c r="Y1081" s="85">
        <f t="shared" si="1303"/>
        <v>0</v>
      </c>
      <c r="Z1081" s="85">
        <f t="shared" si="1304"/>
        <v>0</v>
      </c>
      <c r="AA1081" s="85">
        <f t="shared" si="1305"/>
        <v>0</v>
      </c>
      <c r="AB1081" s="85">
        <f t="shared" si="1306"/>
        <v>0</v>
      </c>
      <c r="AC1081" s="85">
        <f t="shared" si="1307"/>
        <v>0</v>
      </c>
    </row>
    <row r="1082" spans="1:29" x14ac:dyDescent="0.3">
      <c r="A1082" s="67"/>
      <c r="B1082" s="85"/>
      <c r="C1082" s="85"/>
      <c r="D1082" s="85"/>
      <c r="E1082" s="85"/>
      <c r="F1082" s="85"/>
      <c r="G1082" s="85"/>
      <c r="H1082" s="113"/>
      <c r="P1082" s="21" t="str">
        <f t="shared" si="1308"/>
        <v>A</v>
      </c>
      <c r="Q1082" s="85">
        <f>IF($P1082="B",B1082,0)</f>
        <v>0</v>
      </c>
      <c r="R1082" s="85">
        <f t="shared" si="1298"/>
        <v>0</v>
      </c>
      <c r="S1082" s="85">
        <f t="shared" si="1299"/>
        <v>0</v>
      </c>
      <c r="T1082" s="85">
        <f t="shared" si="1300"/>
        <v>0</v>
      </c>
      <c r="U1082" s="85">
        <f t="shared" si="1301"/>
        <v>0</v>
      </c>
      <c r="V1082" s="85">
        <f t="shared" si="1302"/>
        <v>0</v>
      </c>
      <c r="W1082" s="33"/>
      <c r="X1082" s="85">
        <f t="shared" si="1309"/>
        <v>0</v>
      </c>
      <c r="Y1082" s="85">
        <f t="shared" si="1303"/>
        <v>0</v>
      </c>
      <c r="Z1082" s="85">
        <f t="shared" si="1304"/>
        <v>0</v>
      </c>
      <c r="AA1082" s="85">
        <f t="shared" si="1305"/>
        <v>0</v>
      </c>
      <c r="AB1082" s="85">
        <f t="shared" si="1306"/>
        <v>0</v>
      </c>
      <c r="AC1082" s="85">
        <f t="shared" si="1307"/>
        <v>0</v>
      </c>
    </row>
    <row r="1083" spans="1:29" x14ac:dyDescent="0.3">
      <c r="A1083" s="67"/>
      <c r="B1083" s="85"/>
      <c r="C1083" s="85"/>
      <c r="D1083" s="85"/>
      <c r="E1083" s="85"/>
      <c r="F1083" s="85"/>
      <c r="G1083" s="85"/>
      <c r="H1083" s="113"/>
      <c r="P1083" s="21" t="str">
        <f t="shared" si="1308"/>
        <v>A</v>
      </c>
      <c r="Q1083" s="85">
        <f t="shared" ref="Q1083:Q1092" si="1310">IF($P1083="B",B1083,0)</f>
        <v>0</v>
      </c>
      <c r="R1083" s="85">
        <f t="shared" si="1298"/>
        <v>0</v>
      </c>
      <c r="S1083" s="85">
        <f t="shared" si="1299"/>
        <v>0</v>
      </c>
      <c r="T1083" s="85">
        <f t="shared" si="1300"/>
        <v>0</v>
      </c>
      <c r="U1083" s="85">
        <f t="shared" si="1301"/>
        <v>0</v>
      </c>
      <c r="V1083" s="85">
        <f t="shared" si="1302"/>
        <v>0</v>
      </c>
      <c r="W1083" s="33"/>
      <c r="X1083" s="85">
        <f t="shared" si="1309"/>
        <v>0</v>
      </c>
      <c r="Y1083" s="85">
        <f t="shared" si="1303"/>
        <v>0</v>
      </c>
      <c r="Z1083" s="85">
        <f t="shared" si="1304"/>
        <v>0</v>
      </c>
      <c r="AA1083" s="85">
        <f t="shared" si="1305"/>
        <v>0</v>
      </c>
      <c r="AB1083" s="85">
        <f t="shared" si="1306"/>
        <v>0</v>
      </c>
      <c r="AC1083" s="85">
        <f t="shared" si="1307"/>
        <v>0</v>
      </c>
    </row>
    <row r="1084" spans="1:29" x14ac:dyDescent="0.3">
      <c r="A1084" s="67"/>
      <c r="B1084" s="85"/>
      <c r="C1084" s="85"/>
      <c r="D1084" s="85"/>
      <c r="E1084" s="85"/>
      <c r="F1084" s="85"/>
      <c r="G1084" s="85"/>
      <c r="H1084" s="113"/>
      <c r="P1084" s="21" t="str">
        <f t="shared" si="1308"/>
        <v>A</v>
      </c>
      <c r="Q1084" s="85">
        <f t="shared" si="1310"/>
        <v>0</v>
      </c>
      <c r="R1084" s="85">
        <f t="shared" si="1298"/>
        <v>0</v>
      </c>
      <c r="S1084" s="85">
        <f t="shared" si="1299"/>
        <v>0</v>
      </c>
      <c r="T1084" s="85">
        <f t="shared" si="1300"/>
        <v>0</v>
      </c>
      <c r="U1084" s="85">
        <f t="shared" si="1301"/>
        <v>0</v>
      </c>
      <c r="V1084" s="85">
        <f t="shared" si="1302"/>
        <v>0</v>
      </c>
      <c r="W1084" s="33"/>
      <c r="X1084" s="85">
        <f t="shared" si="1309"/>
        <v>0</v>
      </c>
      <c r="Y1084" s="85">
        <f t="shared" si="1303"/>
        <v>0</v>
      </c>
      <c r="Z1084" s="85">
        <f t="shared" si="1304"/>
        <v>0</v>
      </c>
      <c r="AA1084" s="85">
        <f t="shared" si="1305"/>
        <v>0</v>
      </c>
      <c r="AB1084" s="85">
        <f t="shared" si="1306"/>
        <v>0</v>
      </c>
      <c r="AC1084" s="85">
        <f t="shared" si="1307"/>
        <v>0</v>
      </c>
    </row>
    <row r="1085" spans="1:29" x14ac:dyDescent="0.3">
      <c r="A1085" s="67"/>
      <c r="B1085" s="85"/>
      <c r="C1085" s="85"/>
      <c r="D1085" s="85"/>
      <c r="E1085" s="85"/>
      <c r="F1085" s="85"/>
      <c r="G1085" s="85"/>
      <c r="H1085" s="113"/>
      <c r="P1085" s="21" t="str">
        <f t="shared" si="1308"/>
        <v>A</v>
      </c>
      <c r="Q1085" s="85">
        <f t="shared" si="1310"/>
        <v>0</v>
      </c>
      <c r="R1085" s="85">
        <f t="shared" si="1298"/>
        <v>0</v>
      </c>
      <c r="S1085" s="85">
        <f t="shared" si="1299"/>
        <v>0</v>
      </c>
      <c r="T1085" s="85">
        <f t="shared" si="1300"/>
        <v>0</v>
      </c>
      <c r="U1085" s="85">
        <f t="shared" si="1301"/>
        <v>0</v>
      </c>
      <c r="V1085" s="85">
        <f t="shared" si="1302"/>
        <v>0</v>
      </c>
      <c r="W1085" s="33"/>
      <c r="X1085" s="85">
        <f t="shared" si="1309"/>
        <v>0</v>
      </c>
      <c r="Y1085" s="85">
        <f t="shared" si="1303"/>
        <v>0</v>
      </c>
      <c r="Z1085" s="85">
        <f t="shared" si="1304"/>
        <v>0</v>
      </c>
      <c r="AA1085" s="85">
        <f t="shared" si="1305"/>
        <v>0</v>
      </c>
      <c r="AB1085" s="85">
        <f t="shared" si="1306"/>
        <v>0</v>
      </c>
      <c r="AC1085" s="85">
        <f t="shared" si="1307"/>
        <v>0</v>
      </c>
    </row>
    <row r="1086" spans="1:29" x14ac:dyDescent="0.3">
      <c r="A1086" s="67"/>
      <c r="B1086" s="85"/>
      <c r="C1086" s="85"/>
      <c r="D1086" s="85"/>
      <c r="E1086" s="85"/>
      <c r="F1086" s="85"/>
      <c r="G1086" s="85"/>
      <c r="H1086" s="113"/>
      <c r="P1086" s="21" t="str">
        <f t="shared" si="1308"/>
        <v>A</v>
      </c>
      <c r="Q1086" s="85">
        <f t="shared" si="1310"/>
        <v>0</v>
      </c>
      <c r="R1086" s="85">
        <f t="shared" si="1298"/>
        <v>0</v>
      </c>
      <c r="S1086" s="85">
        <f t="shared" si="1299"/>
        <v>0</v>
      </c>
      <c r="T1086" s="85">
        <f t="shared" si="1300"/>
        <v>0</v>
      </c>
      <c r="U1086" s="85">
        <f t="shared" si="1301"/>
        <v>0</v>
      </c>
      <c r="V1086" s="85">
        <f t="shared" si="1302"/>
        <v>0</v>
      </c>
      <c r="W1086" s="33"/>
      <c r="X1086" s="85">
        <f t="shared" si="1309"/>
        <v>0</v>
      </c>
      <c r="Y1086" s="85">
        <f t="shared" si="1303"/>
        <v>0</v>
      </c>
      <c r="Z1086" s="85">
        <f t="shared" si="1304"/>
        <v>0</v>
      </c>
      <c r="AA1086" s="85">
        <f t="shared" si="1305"/>
        <v>0</v>
      </c>
      <c r="AB1086" s="85">
        <f t="shared" si="1306"/>
        <v>0</v>
      </c>
      <c r="AC1086" s="85">
        <f t="shared" si="1307"/>
        <v>0</v>
      </c>
    </row>
    <row r="1087" spans="1:29" x14ac:dyDescent="0.3">
      <c r="A1087" s="67"/>
      <c r="B1087" s="85"/>
      <c r="C1087" s="85"/>
      <c r="D1087" s="85"/>
      <c r="E1087" s="85"/>
      <c r="F1087" s="85"/>
      <c r="G1087" s="85"/>
      <c r="H1087" s="113"/>
      <c r="P1087" s="21" t="str">
        <f t="shared" si="1308"/>
        <v>A</v>
      </c>
      <c r="Q1087" s="85">
        <f t="shared" si="1310"/>
        <v>0</v>
      </c>
      <c r="R1087" s="85">
        <f t="shared" si="1298"/>
        <v>0</v>
      </c>
      <c r="S1087" s="85">
        <f t="shared" si="1299"/>
        <v>0</v>
      </c>
      <c r="T1087" s="85">
        <f t="shared" si="1300"/>
        <v>0</v>
      </c>
      <c r="U1087" s="85">
        <f t="shared" si="1301"/>
        <v>0</v>
      </c>
      <c r="V1087" s="85">
        <f t="shared" si="1302"/>
        <v>0</v>
      </c>
      <c r="W1087" s="33"/>
      <c r="X1087" s="85">
        <f t="shared" si="1309"/>
        <v>0</v>
      </c>
      <c r="Y1087" s="85">
        <f t="shared" si="1303"/>
        <v>0</v>
      </c>
      <c r="Z1087" s="85">
        <f t="shared" si="1304"/>
        <v>0</v>
      </c>
      <c r="AA1087" s="85">
        <f t="shared" si="1305"/>
        <v>0</v>
      </c>
      <c r="AB1087" s="85">
        <f t="shared" si="1306"/>
        <v>0</v>
      </c>
      <c r="AC1087" s="85">
        <f t="shared" si="1307"/>
        <v>0</v>
      </c>
    </row>
    <row r="1088" spans="1:29" x14ac:dyDescent="0.3">
      <c r="A1088" s="67"/>
      <c r="B1088" s="85"/>
      <c r="C1088" s="85"/>
      <c r="D1088" s="85"/>
      <c r="E1088" s="85"/>
      <c r="F1088" s="85"/>
      <c r="G1088" s="85"/>
      <c r="H1088" s="113"/>
      <c r="P1088" s="21" t="str">
        <f t="shared" si="1308"/>
        <v>A</v>
      </c>
      <c r="Q1088" s="85">
        <f t="shared" si="1310"/>
        <v>0</v>
      </c>
      <c r="R1088" s="85">
        <f t="shared" si="1298"/>
        <v>0</v>
      </c>
      <c r="S1088" s="85">
        <f t="shared" si="1299"/>
        <v>0</v>
      </c>
      <c r="T1088" s="85">
        <f t="shared" si="1300"/>
        <v>0</v>
      </c>
      <c r="U1088" s="85">
        <f t="shared" si="1301"/>
        <v>0</v>
      </c>
      <c r="V1088" s="85">
        <f t="shared" si="1302"/>
        <v>0</v>
      </c>
      <c r="W1088" s="33"/>
      <c r="X1088" s="85">
        <f t="shared" si="1309"/>
        <v>0</v>
      </c>
      <c r="Y1088" s="85">
        <f t="shared" si="1303"/>
        <v>0</v>
      </c>
      <c r="Z1088" s="85">
        <f t="shared" si="1304"/>
        <v>0</v>
      </c>
      <c r="AA1088" s="85">
        <f t="shared" si="1305"/>
        <v>0</v>
      </c>
      <c r="AB1088" s="85">
        <f t="shared" si="1306"/>
        <v>0</v>
      </c>
      <c r="AC1088" s="85">
        <f t="shared" si="1307"/>
        <v>0</v>
      </c>
    </row>
    <row r="1089" spans="1:29" x14ac:dyDescent="0.3">
      <c r="A1089" s="67"/>
      <c r="B1089" s="85"/>
      <c r="C1089" s="85"/>
      <c r="D1089" s="85"/>
      <c r="E1089" s="85"/>
      <c r="F1089" s="85"/>
      <c r="G1089" s="85"/>
      <c r="H1089" s="113"/>
      <c r="P1089" s="21" t="str">
        <f t="shared" si="1308"/>
        <v>A</v>
      </c>
      <c r="Q1089" s="85">
        <f t="shared" si="1310"/>
        <v>0</v>
      </c>
      <c r="R1089" s="85">
        <f t="shared" si="1298"/>
        <v>0</v>
      </c>
      <c r="S1089" s="85">
        <f t="shared" si="1299"/>
        <v>0</v>
      </c>
      <c r="T1089" s="85">
        <f t="shared" si="1300"/>
        <v>0</v>
      </c>
      <c r="U1089" s="85">
        <f t="shared" si="1301"/>
        <v>0</v>
      </c>
      <c r="V1089" s="85">
        <f t="shared" si="1302"/>
        <v>0</v>
      </c>
      <c r="W1089" s="33"/>
      <c r="X1089" s="85">
        <f t="shared" si="1309"/>
        <v>0</v>
      </c>
      <c r="Y1089" s="85">
        <f t="shared" si="1303"/>
        <v>0</v>
      </c>
      <c r="Z1089" s="85">
        <f t="shared" si="1304"/>
        <v>0</v>
      </c>
      <c r="AA1089" s="85">
        <f t="shared" si="1305"/>
        <v>0</v>
      </c>
      <c r="AB1089" s="85">
        <f t="shared" si="1306"/>
        <v>0</v>
      </c>
      <c r="AC1089" s="85">
        <f t="shared" si="1307"/>
        <v>0</v>
      </c>
    </row>
    <row r="1090" spans="1:29" x14ac:dyDescent="0.3">
      <c r="A1090" s="67"/>
      <c r="B1090" s="85"/>
      <c r="C1090" s="85"/>
      <c r="D1090" s="85"/>
      <c r="E1090" s="85"/>
      <c r="F1090" s="85"/>
      <c r="G1090" s="85"/>
      <c r="H1090" s="113"/>
      <c r="P1090" s="21" t="str">
        <f t="shared" si="1308"/>
        <v>A</v>
      </c>
      <c r="Q1090" s="85">
        <f t="shared" si="1310"/>
        <v>0</v>
      </c>
      <c r="R1090" s="85">
        <f t="shared" si="1298"/>
        <v>0</v>
      </c>
      <c r="S1090" s="85">
        <f t="shared" si="1299"/>
        <v>0</v>
      </c>
      <c r="T1090" s="85">
        <f t="shared" si="1300"/>
        <v>0</v>
      </c>
      <c r="U1090" s="85">
        <f t="shared" si="1301"/>
        <v>0</v>
      </c>
      <c r="V1090" s="85">
        <f t="shared" si="1302"/>
        <v>0</v>
      </c>
      <c r="W1090" s="33"/>
      <c r="X1090" s="85">
        <f t="shared" si="1309"/>
        <v>0</v>
      </c>
      <c r="Y1090" s="85">
        <f t="shared" si="1303"/>
        <v>0</v>
      </c>
      <c r="Z1090" s="85">
        <f t="shared" si="1304"/>
        <v>0</v>
      </c>
      <c r="AA1090" s="85">
        <f t="shared" si="1305"/>
        <v>0</v>
      </c>
      <c r="AB1090" s="85">
        <f t="shared" si="1306"/>
        <v>0</v>
      </c>
      <c r="AC1090" s="85">
        <f t="shared" si="1307"/>
        <v>0</v>
      </c>
    </row>
    <row r="1091" spans="1:29" x14ac:dyDescent="0.3">
      <c r="A1091" s="67"/>
      <c r="B1091" s="85"/>
      <c r="C1091" s="85"/>
      <c r="D1091" s="85"/>
      <c r="E1091" s="85"/>
      <c r="F1091" s="85"/>
      <c r="G1091" s="85"/>
      <c r="H1091" s="113"/>
      <c r="P1091" s="21" t="str">
        <f t="shared" si="1308"/>
        <v>A</v>
      </c>
      <c r="Q1091" s="85">
        <f t="shared" si="1310"/>
        <v>0</v>
      </c>
      <c r="R1091" s="85">
        <f t="shared" si="1298"/>
        <v>0</v>
      </c>
      <c r="S1091" s="85">
        <f t="shared" si="1299"/>
        <v>0</v>
      </c>
      <c r="T1091" s="85">
        <f t="shared" si="1300"/>
        <v>0</v>
      </c>
      <c r="U1091" s="85">
        <f t="shared" si="1301"/>
        <v>0</v>
      </c>
      <c r="V1091" s="85">
        <f t="shared" si="1302"/>
        <v>0</v>
      </c>
      <c r="W1091" s="33"/>
      <c r="X1091" s="85">
        <f t="shared" si="1309"/>
        <v>0</v>
      </c>
      <c r="Y1091" s="85">
        <f t="shared" si="1303"/>
        <v>0</v>
      </c>
      <c r="Z1091" s="85">
        <f t="shared" si="1304"/>
        <v>0</v>
      </c>
      <c r="AA1091" s="85">
        <f t="shared" si="1305"/>
        <v>0</v>
      </c>
      <c r="AB1091" s="85">
        <f t="shared" si="1306"/>
        <v>0</v>
      </c>
      <c r="AC1091" s="85">
        <f t="shared" si="1307"/>
        <v>0</v>
      </c>
    </row>
    <row r="1092" spans="1:29" x14ac:dyDescent="0.3">
      <c r="A1092" s="67"/>
      <c r="B1092" s="85"/>
      <c r="C1092" s="85"/>
      <c r="D1092" s="85"/>
      <c r="E1092" s="85"/>
      <c r="F1092" s="85"/>
      <c r="G1092" s="85"/>
      <c r="H1092" s="113"/>
      <c r="P1092" s="21" t="str">
        <f t="shared" si="1308"/>
        <v>A</v>
      </c>
      <c r="Q1092" s="85">
        <f t="shared" si="1310"/>
        <v>0</v>
      </c>
      <c r="R1092" s="85">
        <f t="shared" si="1298"/>
        <v>0</v>
      </c>
      <c r="S1092" s="85">
        <f t="shared" si="1299"/>
        <v>0</v>
      </c>
      <c r="T1092" s="85">
        <f t="shared" si="1300"/>
        <v>0</v>
      </c>
      <c r="U1092" s="85">
        <f t="shared" si="1301"/>
        <v>0</v>
      </c>
      <c r="V1092" s="85">
        <f t="shared" si="1302"/>
        <v>0</v>
      </c>
      <c r="W1092" s="33"/>
      <c r="X1092" s="85">
        <f t="shared" si="1309"/>
        <v>0</v>
      </c>
      <c r="Y1092" s="85">
        <f t="shared" si="1303"/>
        <v>0</v>
      </c>
      <c r="Z1092" s="85">
        <f t="shared" si="1304"/>
        <v>0</v>
      </c>
      <c r="AA1092" s="85">
        <f t="shared" si="1305"/>
        <v>0</v>
      </c>
      <c r="AB1092" s="85">
        <f t="shared" si="1306"/>
        <v>0</v>
      </c>
      <c r="AC1092" s="85">
        <f t="shared" si="1307"/>
        <v>0</v>
      </c>
    </row>
    <row r="1093" spans="1:29" x14ac:dyDescent="0.3">
      <c r="A1093" s="68"/>
      <c r="B1093" s="87"/>
      <c r="C1093" s="87"/>
      <c r="D1093" s="87"/>
      <c r="E1093" s="87"/>
      <c r="F1093" s="87"/>
      <c r="G1093" s="87"/>
      <c r="H1093" s="114"/>
      <c r="I1093" s="105">
        <f>Q1093</f>
        <v>0</v>
      </c>
      <c r="J1093" s="105">
        <f>R1093</f>
        <v>0</v>
      </c>
      <c r="K1093" s="105">
        <f t="shared" ref="K1093" si="1311">S1093</f>
        <v>0</v>
      </c>
      <c r="L1093" s="105">
        <f t="shared" ref="L1093" si="1312">T1093</f>
        <v>0</v>
      </c>
      <c r="M1093" s="105">
        <f t="shared" ref="M1093" si="1313">U1093</f>
        <v>0</v>
      </c>
      <c r="N1093" s="105">
        <f t="shared" ref="N1093" si="1314">V1093</f>
        <v>0</v>
      </c>
      <c r="P1093" s="21"/>
      <c r="Q1093" s="106">
        <f t="shared" ref="Q1093:V1093" si="1315">+SUM(Q1077:Q1092)</f>
        <v>0</v>
      </c>
      <c r="R1093" s="106">
        <f t="shared" si="1315"/>
        <v>0</v>
      </c>
      <c r="S1093" s="106">
        <f t="shared" si="1315"/>
        <v>0</v>
      </c>
      <c r="T1093" s="106">
        <f t="shared" si="1315"/>
        <v>0</v>
      </c>
      <c r="U1093" s="106">
        <f t="shared" si="1315"/>
        <v>0</v>
      </c>
      <c r="V1093" s="106">
        <f t="shared" si="1315"/>
        <v>0</v>
      </c>
      <c r="W1093" s="33"/>
      <c r="X1093" s="33"/>
      <c r="Y1093" s="33"/>
      <c r="Z1093" s="33"/>
      <c r="AA1093" s="33"/>
      <c r="AB1093" s="33"/>
      <c r="AC1093" s="33"/>
    </row>
    <row r="1095" spans="1:29" x14ac:dyDescent="0.3">
      <c r="A1095" s="69"/>
      <c r="B1095" s="69"/>
      <c r="C1095" s="69"/>
      <c r="D1095" s="97"/>
      <c r="E1095" s="97"/>
      <c r="F1095" s="69"/>
      <c r="G1095" s="69"/>
      <c r="H1095" s="82"/>
    </row>
    <row r="1096" spans="1:29" x14ac:dyDescent="0.3">
      <c r="A1096" s="94"/>
      <c r="B1096" s="83"/>
      <c r="C1096" s="95"/>
      <c r="D1096" s="95"/>
      <c r="E1096" s="33"/>
      <c r="F1096" s="98"/>
      <c r="G1096" s="96"/>
      <c r="H1096" s="112"/>
    </row>
    <row r="1097" spans="1:29" x14ac:dyDescent="0.3">
      <c r="A1097" s="91"/>
      <c r="B1097" s="92"/>
      <c r="C1097" s="92"/>
      <c r="D1097" s="92"/>
      <c r="E1097" s="92"/>
      <c r="F1097" s="92"/>
      <c r="G1097" s="92"/>
      <c r="H1097" s="92"/>
    </row>
    <row r="1098" spans="1:29" x14ac:dyDescent="0.3">
      <c r="A1098" s="68"/>
      <c r="B1098" s="68"/>
      <c r="C1098" s="68"/>
      <c r="D1098" s="68"/>
      <c r="E1098" s="68"/>
      <c r="F1098" s="68"/>
      <c r="G1098" s="68"/>
      <c r="H1098" s="82"/>
      <c r="P1098" s="21"/>
      <c r="Q1098" s="106">
        <f>+SUM(Q1099:Q1114)</f>
        <v>0</v>
      </c>
      <c r="R1098" s="106">
        <f t="shared" ref="R1098" si="1316">+SUM(R1099:R1114)</f>
        <v>0</v>
      </c>
      <c r="S1098" s="106">
        <f t="shared" ref="S1098" si="1317">+SUM(S1099:S1114)</f>
        <v>0</v>
      </c>
      <c r="T1098" s="106">
        <f t="shared" ref="T1098" si="1318">+SUM(T1099:T1114)</f>
        <v>0</v>
      </c>
      <c r="U1098" s="106">
        <f t="shared" ref="U1098" si="1319">+SUM(U1099:U1114)</f>
        <v>0</v>
      </c>
      <c r="V1098" s="106">
        <f t="shared" ref="V1098" si="1320">+SUM(V1099:V1114)</f>
        <v>0</v>
      </c>
      <c r="W1098" s="33"/>
      <c r="X1098" s="33"/>
      <c r="Y1098" s="33"/>
      <c r="Z1098" s="33"/>
      <c r="AA1098" s="33"/>
      <c r="AB1098" s="33"/>
      <c r="AC1098" s="33"/>
    </row>
    <row r="1099" spans="1:29" x14ac:dyDescent="0.3">
      <c r="A1099" s="67"/>
      <c r="B1099" s="85"/>
      <c r="C1099" s="85"/>
      <c r="D1099" s="85"/>
      <c r="E1099" s="85"/>
      <c r="F1099" s="85"/>
      <c r="G1099" s="85"/>
      <c r="H1099" s="113"/>
      <c r="I1099" s="105">
        <f t="shared" ref="I1099:N1099" si="1321">Q1098</f>
        <v>0</v>
      </c>
      <c r="J1099" s="105">
        <f t="shared" si="1321"/>
        <v>0</v>
      </c>
      <c r="K1099" s="105">
        <f t="shared" si="1321"/>
        <v>0</v>
      </c>
      <c r="L1099" s="105">
        <f t="shared" si="1321"/>
        <v>0</v>
      </c>
      <c r="M1099" s="105">
        <f t="shared" si="1321"/>
        <v>0</v>
      </c>
      <c r="N1099" s="105">
        <f t="shared" si="1321"/>
        <v>0</v>
      </c>
      <c r="P1099" s="21" t="str">
        <f>IF(A1099&gt;=$B$1096,"A","B")</f>
        <v>A</v>
      </c>
      <c r="Q1099" s="85">
        <f t="shared" ref="Q1099:Q1103" si="1322">IF($P1099="B",B1099,0)</f>
        <v>0</v>
      </c>
      <c r="R1099" s="85">
        <f t="shared" ref="R1099:R1114" si="1323">IF($P1099="B",C1099,0)</f>
        <v>0</v>
      </c>
      <c r="S1099" s="85">
        <f t="shared" ref="S1099:S1114" si="1324">IF($P1099="B",D1099,0)</f>
        <v>0</v>
      </c>
      <c r="T1099" s="85">
        <f t="shared" ref="T1099:T1114" si="1325">IF($P1099="B",E1099,0)</f>
        <v>0</v>
      </c>
      <c r="U1099" s="85">
        <f t="shared" ref="U1099:U1114" si="1326">IF($P1099="B",F1099,0)</f>
        <v>0</v>
      </c>
      <c r="V1099" s="85">
        <f t="shared" ref="V1099:V1114" si="1327">IF($P1099="B",G1099,0)</f>
        <v>0</v>
      </c>
      <c r="W1099" s="33"/>
      <c r="X1099" s="85">
        <f>IF($P1099="A",B1099,0)</f>
        <v>0</v>
      </c>
      <c r="Y1099" s="85">
        <f t="shared" ref="Y1099:Y1114" si="1328">IF($P1099="A",C1099,0)</f>
        <v>0</v>
      </c>
      <c r="Z1099" s="85">
        <f t="shared" ref="Z1099:Z1114" si="1329">IF($P1099="A",D1099,0)</f>
        <v>0</v>
      </c>
      <c r="AA1099" s="85">
        <f t="shared" ref="AA1099:AA1114" si="1330">IF($P1099="A",E1099,0)</f>
        <v>0</v>
      </c>
      <c r="AB1099" s="85">
        <f t="shared" ref="AB1099:AB1114" si="1331">IF($P1099="A",F1099,0)</f>
        <v>0</v>
      </c>
      <c r="AC1099" s="85">
        <f t="shared" ref="AC1099:AC1114" si="1332">IF($P1099="A",G1099,0)</f>
        <v>0</v>
      </c>
    </row>
    <row r="1100" spans="1:29" x14ac:dyDescent="0.3">
      <c r="A1100" s="67"/>
      <c r="B1100" s="85"/>
      <c r="C1100" s="85"/>
      <c r="D1100" s="85"/>
      <c r="E1100" s="85"/>
      <c r="F1100" s="85"/>
      <c r="G1100" s="85"/>
      <c r="H1100" s="113"/>
      <c r="P1100" s="21" t="str">
        <f t="shared" ref="P1100:P1114" si="1333">IF(A1100&gt;=$B$1096,"A","B")</f>
        <v>A</v>
      </c>
      <c r="Q1100" s="85">
        <f t="shared" si="1322"/>
        <v>0</v>
      </c>
      <c r="R1100" s="85">
        <f t="shared" si="1323"/>
        <v>0</v>
      </c>
      <c r="S1100" s="85">
        <f t="shared" si="1324"/>
        <v>0</v>
      </c>
      <c r="T1100" s="85">
        <f t="shared" si="1325"/>
        <v>0</v>
      </c>
      <c r="U1100" s="85">
        <f t="shared" si="1326"/>
        <v>0</v>
      </c>
      <c r="V1100" s="85">
        <f t="shared" si="1327"/>
        <v>0</v>
      </c>
      <c r="W1100" s="33"/>
      <c r="X1100" s="85">
        <f t="shared" ref="X1100:X1114" si="1334">IF($P1100="A",B1100,0)</f>
        <v>0</v>
      </c>
      <c r="Y1100" s="85">
        <f t="shared" si="1328"/>
        <v>0</v>
      </c>
      <c r="Z1100" s="85">
        <f t="shared" si="1329"/>
        <v>0</v>
      </c>
      <c r="AA1100" s="85">
        <f t="shared" si="1330"/>
        <v>0</v>
      </c>
      <c r="AB1100" s="85">
        <f t="shared" si="1331"/>
        <v>0</v>
      </c>
      <c r="AC1100" s="85">
        <f t="shared" si="1332"/>
        <v>0</v>
      </c>
    </row>
    <row r="1101" spans="1:29" x14ac:dyDescent="0.3">
      <c r="A1101" s="67"/>
      <c r="B1101" s="85"/>
      <c r="C1101" s="85"/>
      <c r="D1101" s="85"/>
      <c r="E1101" s="85"/>
      <c r="F1101" s="85"/>
      <c r="G1101" s="85"/>
      <c r="H1101" s="113"/>
      <c r="P1101" s="21" t="str">
        <f t="shared" si="1333"/>
        <v>A</v>
      </c>
      <c r="Q1101" s="85">
        <f t="shared" si="1322"/>
        <v>0</v>
      </c>
      <c r="R1101" s="85">
        <f t="shared" si="1323"/>
        <v>0</v>
      </c>
      <c r="S1101" s="85">
        <f t="shared" si="1324"/>
        <v>0</v>
      </c>
      <c r="T1101" s="85">
        <f t="shared" si="1325"/>
        <v>0</v>
      </c>
      <c r="U1101" s="85">
        <f t="shared" si="1326"/>
        <v>0</v>
      </c>
      <c r="V1101" s="85">
        <f t="shared" si="1327"/>
        <v>0</v>
      </c>
      <c r="W1101" s="33"/>
      <c r="X1101" s="85">
        <f t="shared" si="1334"/>
        <v>0</v>
      </c>
      <c r="Y1101" s="85">
        <f t="shared" si="1328"/>
        <v>0</v>
      </c>
      <c r="Z1101" s="85">
        <f t="shared" si="1329"/>
        <v>0</v>
      </c>
      <c r="AA1101" s="85">
        <f t="shared" si="1330"/>
        <v>0</v>
      </c>
      <c r="AB1101" s="85">
        <f t="shared" si="1331"/>
        <v>0</v>
      </c>
      <c r="AC1101" s="85">
        <f t="shared" si="1332"/>
        <v>0</v>
      </c>
    </row>
    <row r="1102" spans="1:29" x14ac:dyDescent="0.3">
      <c r="A1102" s="67"/>
      <c r="B1102" s="85"/>
      <c r="C1102" s="85"/>
      <c r="D1102" s="85"/>
      <c r="E1102" s="85"/>
      <c r="F1102" s="85"/>
      <c r="G1102" s="85"/>
      <c r="H1102" s="113"/>
      <c r="P1102" s="21" t="str">
        <f t="shared" si="1333"/>
        <v>A</v>
      </c>
      <c r="Q1102" s="85">
        <f t="shared" si="1322"/>
        <v>0</v>
      </c>
      <c r="R1102" s="85">
        <f t="shared" si="1323"/>
        <v>0</v>
      </c>
      <c r="S1102" s="85">
        <f t="shared" si="1324"/>
        <v>0</v>
      </c>
      <c r="T1102" s="85">
        <f t="shared" si="1325"/>
        <v>0</v>
      </c>
      <c r="U1102" s="85">
        <f t="shared" si="1326"/>
        <v>0</v>
      </c>
      <c r="V1102" s="85">
        <f t="shared" si="1327"/>
        <v>0</v>
      </c>
      <c r="W1102" s="33"/>
      <c r="X1102" s="85">
        <f t="shared" si="1334"/>
        <v>0</v>
      </c>
      <c r="Y1102" s="85">
        <f t="shared" si="1328"/>
        <v>0</v>
      </c>
      <c r="Z1102" s="85">
        <f t="shared" si="1329"/>
        <v>0</v>
      </c>
      <c r="AA1102" s="85">
        <f t="shared" si="1330"/>
        <v>0</v>
      </c>
      <c r="AB1102" s="85">
        <f t="shared" si="1331"/>
        <v>0</v>
      </c>
      <c r="AC1102" s="85">
        <f t="shared" si="1332"/>
        <v>0</v>
      </c>
    </row>
    <row r="1103" spans="1:29" x14ac:dyDescent="0.3">
      <c r="A1103" s="67"/>
      <c r="B1103" s="85"/>
      <c r="C1103" s="85"/>
      <c r="D1103" s="85"/>
      <c r="E1103" s="85"/>
      <c r="F1103" s="85"/>
      <c r="G1103" s="85"/>
      <c r="H1103" s="113"/>
      <c r="P1103" s="21" t="str">
        <f t="shared" si="1333"/>
        <v>A</v>
      </c>
      <c r="Q1103" s="85">
        <f t="shared" si="1322"/>
        <v>0</v>
      </c>
      <c r="R1103" s="85">
        <f t="shared" si="1323"/>
        <v>0</v>
      </c>
      <c r="S1103" s="85">
        <f t="shared" si="1324"/>
        <v>0</v>
      </c>
      <c r="T1103" s="85">
        <f t="shared" si="1325"/>
        <v>0</v>
      </c>
      <c r="U1103" s="85">
        <f t="shared" si="1326"/>
        <v>0</v>
      </c>
      <c r="V1103" s="85">
        <f t="shared" si="1327"/>
        <v>0</v>
      </c>
      <c r="W1103" s="33"/>
      <c r="X1103" s="85">
        <f t="shared" si="1334"/>
        <v>0</v>
      </c>
      <c r="Y1103" s="85">
        <f t="shared" si="1328"/>
        <v>0</v>
      </c>
      <c r="Z1103" s="85">
        <f t="shared" si="1329"/>
        <v>0</v>
      </c>
      <c r="AA1103" s="85">
        <f t="shared" si="1330"/>
        <v>0</v>
      </c>
      <c r="AB1103" s="85">
        <f t="shared" si="1331"/>
        <v>0</v>
      </c>
      <c r="AC1103" s="85">
        <f t="shared" si="1332"/>
        <v>0</v>
      </c>
    </row>
    <row r="1104" spans="1:29" x14ac:dyDescent="0.3">
      <c r="A1104" s="67"/>
      <c r="B1104" s="85"/>
      <c r="C1104" s="85"/>
      <c r="D1104" s="85"/>
      <c r="E1104" s="85"/>
      <c r="F1104" s="85"/>
      <c r="G1104" s="85"/>
      <c r="H1104" s="113"/>
      <c r="P1104" s="21" t="str">
        <f t="shared" si="1333"/>
        <v>A</v>
      </c>
      <c r="Q1104" s="85">
        <f>IF($P1104="B",B1104,0)</f>
        <v>0</v>
      </c>
      <c r="R1104" s="85">
        <f t="shared" si="1323"/>
        <v>0</v>
      </c>
      <c r="S1104" s="85">
        <f t="shared" si="1324"/>
        <v>0</v>
      </c>
      <c r="T1104" s="85">
        <f t="shared" si="1325"/>
        <v>0</v>
      </c>
      <c r="U1104" s="85">
        <f t="shared" si="1326"/>
        <v>0</v>
      </c>
      <c r="V1104" s="85">
        <f t="shared" si="1327"/>
        <v>0</v>
      </c>
      <c r="W1104" s="33"/>
      <c r="X1104" s="85">
        <f t="shared" si="1334"/>
        <v>0</v>
      </c>
      <c r="Y1104" s="85">
        <f t="shared" si="1328"/>
        <v>0</v>
      </c>
      <c r="Z1104" s="85">
        <f t="shared" si="1329"/>
        <v>0</v>
      </c>
      <c r="AA1104" s="85">
        <f t="shared" si="1330"/>
        <v>0</v>
      </c>
      <c r="AB1104" s="85">
        <f t="shared" si="1331"/>
        <v>0</v>
      </c>
      <c r="AC1104" s="85">
        <f t="shared" si="1332"/>
        <v>0</v>
      </c>
    </row>
    <row r="1105" spans="1:29" x14ac:dyDescent="0.3">
      <c r="A1105" s="67"/>
      <c r="B1105" s="85"/>
      <c r="C1105" s="85"/>
      <c r="D1105" s="85"/>
      <c r="E1105" s="85"/>
      <c r="F1105" s="85"/>
      <c r="G1105" s="85"/>
      <c r="H1105" s="113"/>
      <c r="P1105" s="21" t="str">
        <f t="shared" si="1333"/>
        <v>A</v>
      </c>
      <c r="Q1105" s="85">
        <f t="shared" ref="Q1105:Q1114" si="1335">IF($P1105="B",B1105,0)</f>
        <v>0</v>
      </c>
      <c r="R1105" s="85">
        <f t="shared" si="1323"/>
        <v>0</v>
      </c>
      <c r="S1105" s="85">
        <f t="shared" si="1324"/>
        <v>0</v>
      </c>
      <c r="T1105" s="85">
        <f t="shared" si="1325"/>
        <v>0</v>
      </c>
      <c r="U1105" s="85">
        <f t="shared" si="1326"/>
        <v>0</v>
      </c>
      <c r="V1105" s="85">
        <f t="shared" si="1327"/>
        <v>0</v>
      </c>
      <c r="W1105" s="33"/>
      <c r="X1105" s="85">
        <f t="shared" si="1334"/>
        <v>0</v>
      </c>
      <c r="Y1105" s="85">
        <f t="shared" si="1328"/>
        <v>0</v>
      </c>
      <c r="Z1105" s="85">
        <f t="shared" si="1329"/>
        <v>0</v>
      </c>
      <c r="AA1105" s="85">
        <f t="shared" si="1330"/>
        <v>0</v>
      </c>
      <c r="AB1105" s="85">
        <f t="shared" si="1331"/>
        <v>0</v>
      </c>
      <c r="AC1105" s="85">
        <f t="shared" si="1332"/>
        <v>0</v>
      </c>
    </row>
    <row r="1106" spans="1:29" x14ac:dyDescent="0.3">
      <c r="A1106" s="67"/>
      <c r="B1106" s="85"/>
      <c r="C1106" s="85"/>
      <c r="D1106" s="85"/>
      <c r="E1106" s="85"/>
      <c r="F1106" s="85"/>
      <c r="G1106" s="85"/>
      <c r="H1106" s="113"/>
      <c r="P1106" s="21" t="str">
        <f t="shared" si="1333"/>
        <v>A</v>
      </c>
      <c r="Q1106" s="85">
        <f t="shared" si="1335"/>
        <v>0</v>
      </c>
      <c r="R1106" s="85">
        <f t="shared" si="1323"/>
        <v>0</v>
      </c>
      <c r="S1106" s="85">
        <f t="shared" si="1324"/>
        <v>0</v>
      </c>
      <c r="T1106" s="85">
        <f t="shared" si="1325"/>
        <v>0</v>
      </c>
      <c r="U1106" s="85">
        <f t="shared" si="1326"/>
        <v>0</v>
      </c>
      <c r="V1106" s="85">
        <f t="shared" si="1327"/>
        <v>0</v>
      </c>
      <c r="W1106" s="33"/>
      <c r="X1106" s="85">
        <f t="shared" si="1334"/>
        <v>0</v>
      </c>
      <c r="Y1106" s="85">
        <f t="shared" si="1328"/>
        <v>0</v>
      </c>
      <c r="Z1106" s="85">
        <f t="shared" si="1329"/>
        <v>0</v>
      </c>
      <c r="AA1106" s="85">
        <f t="shared" si="1330"/>
        <v>0</v>
      </c>
      <c r="AB1106" s="85">
        <f t="shared" si="1331"/>
        <v>0</v>
      </c>
      <c r="AC1106" s="85">
        <f t="shared" si="1332"/>
        <v>0</v>
      </c>
    </row>
    <row r="1107" spans="1:29" x14ac:dyDescent="0.3">
      <c r="A1107" s="67"/>
      <c r="B1107" s="85"/>
      <c r="C1107" s="85"/>
      <c r="D1107" s="85"/>
      <c r="E1107" s="85"/>
      <c r="F1107" s="85"/>
      <c r="G1107" s="85"/>
      <c r="H1107" s="113"/>
      <c r="P1107" s="21" t="str">
        <f t="shared" si="1333"/>
        <v>A</v>
      </c>
      <c r="Q1107" s="85">
        <f t="shared" si="1335"/>
        <v>0</v>
      </c>
      <c r="R1107" s="85">
        <f t="shared" si="1323"/>
        <v>0</v>
      </c>
      <c r="S1107" s="85">
        <f t="shared" si="1324"/>
        <v>0</v>
      </c>
      <c r="T1107" s="85">
        <f t="shared" si="1325"/>
        <v>0</v>
      </c>
      <c r="U1107" s="85">
        <f t="shared" si="1326"/>
        <v>0</v>
      </c>
      <c r="V1107" s="85">
        <f t="shared" si="1327"/>
        <v>0</v>
      </c>
      <c r="W1107" s="33"/>
      <c r="X1107" s="85">
        <f t="shared" si="1334"/>
        <v>0</v>
      </c>
      <c r="Y1107" s="85">
        <f t="shared" si="1328"/>
        <v>0</v>
      </c>
      <c r="Z1107" s="85">
        <f t="shared" si="1329"/>
        <v>0</v>
      </c>
      <c r="AA1107" s="85">
        <f t="shared" si="1330"/>
        <v>0</v>
      </c>
      <c r="AB1107" s="85">
        <f t="shared" si="1331"/>
        <v>0</v>
      </c>
      <c r="AC1107" s="85">
        <f t="shared" si="1332"/>
        <v>0</v>
      </c>
    </row>
    <row r="1108" spans="1:29" x14ac:dyDescent="0.3">
      <c r="A1108" s="67"/>
      <c r="B1108" s="85"/>
      <c r="C1108" s="85"/>
      <c r="D1108" s="85"/>
      <c r="E1108" s="85"/>
      <c r="F1108" s="85"/>
      <c r="G1108" s="85"/>
      <c r="H1108" s="113"/>
      <c r="P1108" s="21" t="str">
        <f t="shared" si="1333"/>
        <v>A</v>
      </c>
      <c r="Q1108" s="85">
        <f t="shared" si="1335"/>
        <v>0</v>
      </c>
      <c r="R1108" s="85">
        <f t="shared" si="1323"/>
        <v>0</v>
      </c>
      <c r="S1108" s="85">
        <f t="shared" si="1324"/>
        <v>0</v>
      </c>
      <c r="T1108" s="85">
        <f t="shared" si="1325"/>
        <v>0</v>
      </c>
      <c r="U1108" s="85">
        <f t="shared" si="1326"/>
        <v>0</v>
      </c>
      <c r="V1108" s="85">
        <f t="shared" si="1327"/>
        <v>0</v>
      </c>
      <c r="W1108" s="33"/>
      <c r="X1108" s="85">
        <f t="shared" si="1334"/>
        <v>0</v>
      </c>
      <c r="Y1108" s="85">
        <f t="shared" si="1328"/>
        <v>0</v>
      </c>
      <c r="Z1108" s="85">
        <f t="shared" si="1329"/>
        <v>0</v>
      </c>
      <c r="AA1108" s="85">
        <f t="shared" si="1330"/>
        <v>0</v>
      </c>
      <c r="AB1108" s="85">
        <f t="shared" si="1331"/>
        <v>0</v>
      </c>
      <c r="AC1108" s="85">
        <f t="shared" si="1332"/>
        <v>0</v>
      </c>
    </row>
    <row r="1109" spans="1:29" x14ac:dyDescent="0.3">
      <c r="A1109" s="67"/>
      <c r="B1109" s="85"/>
      <c r="C1109" s="85"/>
      <c r="D1109" s="85"/>
      <c r="E1109" s="85"/>
      <c r="F1109" s="85"/>
      <c r="G1109" s="85"/>
      <c r="H1109" s="113"/>
      <c r="P1109" s="21" t="str">
        <f t="shared" si="1333"/>
        <v>A</v>
      </c>
      <c r="Q1109" s="85">
        <f t="shared" si="1335"/>
        <v>0</v>
      </c>
      <c r="R1109" s="85">
        <f t="shared" si="1323"/>
        <v>0</v>
      </c>
      <c r="S1109" s="85">
        <f t="shared" si="1324"/>
        <v>0</v>
      </c>
      <c r="T1109" s="85">
        <f t="shared" si="1325"/>
        <v>0</v>
      </c>
      <c r="U1109" s="85">
        <f t="shared" si="1326"/>
        <v>0</v>
      </c>
      <c r="V1109" s="85">
        <f t="shared" si="1327"/>
        <v>0</v>
      </c>
      <c r="W1109" s="33"/>
      <c r="X1109" s="85">
        <f t="shared" si="1334"/>
        <v>0</v>
      </c>
      <c r="Y1109" s="85">
        <f t="shared" si="1328"/>
        <v>0</v>
      </c>
      <c r="Z1109" s="85">
        <f t="shared" si="1329"/>
        <v>0</v>
      </c>
      <c r="AA1109" s="85">
        <f t="shared" si="1330"/>
        <v>0</v>
      </c>
      <c r="AB1109" s="85">
        <f t="shared" si="1331"/>
        <v>0</v>
      </c>
      <c r="AC1109" s="85">
        <f t="shared" si="1332"/>
        <v>0</v>
      </c>
    </row>
    <row r="1110" spans="1:29" x14ac:dyDescent="0.3">
      <c r="A1110" s="67"/>
      <c r="B1110" s="85"/>
      <c r="C1110" s="85"/>
      <c r="D1110" s="85"/>
      <c r="E1110" s="85"/>
      <c r="F1110" s="85"/>
      <c r="G1110" s="85"/>
      <c r="H1110" s="113"/>
      <c r="P1110" s="21" t="str">
        <f t="shared" si="1333"/>
        <v>A</v>
      </c>
      <c r="Q1110" s="85">
        <f t="shared" si="1335"/>
        <v>0</v>
      </c>
      <c r="R1110" s="85">
        <f t="shared" si="1323"/>
        <v>0</v>
      </c>
      <c r="S1110" s="85">
        <f t="shared" si="1324"/>
        <v>0</v>
      </c>
      <c r="T1110" s="85">
        <f t="shared" si="1325"/>
        <v>0</v>
      </c>
      <c r="U1110" s="85">
        <f t="shared" si="1326"/>
        <v>0</v>
      </c>
      <c r="V1110" s="85">
        <f t="shared" si="1327"/>
        <v>0</v>
      </c>
      <c r="W1110" s="33"/>
      <c r="X1110" s="85">
        <f t="shared" si="1334"/>
        <v>0</v>
      </c>
      <c r="Y1110" s="85">
        <f t="shared" si="1328"/>
        <v>0</v>
      </c>
      <c r="Z1110" s="85">
        <f t="shared" si="1329"/>
        <v>0</v>
      </c>
      <c r="AA1110" s="85">
        <f t="shared" si="1330"/>
        <v>0</v>
      </c>
      <c r="AB1110" s="85">
        <f t="shared" si="1331"/>
        <v>0</v>
      </c>
      <c r="AC1110" s="85">
        <f t="shared" si="1332"/>
        <v>0</v>
      </c>
    </row>
    <row r="1111" spans="1:29" x14ac:dyDescent="0.3">
      <c r="A1111" s="67"/>
      <c r="B1111" s="85"/>
      <c r="C1111" s="85"/>
      <c r="D1111" s="85"/>
      <c r="E1111" s="85"/>
      <c r="F1111" s="85"/>
      <c r="G1111" s="85"/>
      <c r="H1111" s="113"/>
      <c r="P1111" s="21" t="str">
        <f t="shared" si="1333"/>
        <v>A</v>
      </c>
      <c r="Q1111" s="85">
        <f t="shared" si="1335"/>
        <v>0</v>
      </c>
      <c r="R1111" s="85">
        <f t="shared" si="1323"/>
        <v>0</v>
      </c>
      <c r="S1111" s="85">
        <f t="shared" si="1324"/>
        <v>0</v>
      </c>
      <c r="T1111" s="85">
        <f t="shared" si="1325"/>
        <v>0</v>
      </c>
      <c r="U1111" s="85">
        <f t="shared" si="1326"/>
        <v>0</v>
      </c>
      <c r="V1111" s="85">
        <f t="shared" si="1327"/>
        <v>0</v>
      </c>
      <c r="W1111" s="33"/>
      <c r="X1111" s="85">
        <f t="shared" si="1334"/>
        <v>0</v>
      </c>
      <c r="Y1111" s="85">
        <f t="shared" si="1328"/>
        <v>0</v>
      </c>
      <c r="Z1111" s="85">
        <f t="shared" si="1329"/>
        <v>0</v>
      </c>
      <c r="AA1111" s="85">
        <f t="shared" si="1330"/>
        <v>0</v>
      </c>
      <c r="AB1111" s="85">
        <f t="shared" si="1331"/>
        <v>0</v>
      </c>
      <c r="AC1111" s="85">
        <f t="shared" si="1332"/>
        <v>0</v>
      </c>
    </row>
    <row r="1112" spans="1:29" x14ac:dyDescent="0.3">
      <c r="A1112" s="67"/>
      <c r="B1112" s="85"/>
      <c r="C1112" s="85"/>
      <c r="D1112" s="85"/>
      <c r="E1112" s="85"/>
      <c r="F1112" s="85"/>
      <c r="G1112" s="85"/>
      <c r="H1112" s="113"/>
      <c r="P1112" s="21" t="str">
        <f t="shared" si="1333"/>
        <v>A</v>
      </c>
      <c r="Q1112" s="85">
        <f t="shared" si="1335"/>
        <v>0</v>
      </c>
      <c r="R1112" s="85">
        <f t="shared" si="1323"/>
        <v>0</v>
      </c>
      <c r="S1112" s="85">
        <f t="shared" si="1324"/>
        <v>0</v>
      </c>
      <c r="T1112" s="85">
        <f t="shared" si="1325"/>
        <v>0</v>
      </c>
      <c r="U1112" s="85">
        <f t="shared" si="1326"/>
        <v>0</v>
      </c>
      <c r="V1112" s="85">
        <f t="shared" si="1327"/>
        <v>0</v>
      </c>
      <c r="W1112" s="33"/>
      <c r="X1112" s="85">
        <f t="shared" si="1334"/>
        <v>0</v>
      </c>
      <c r="Y1112" s="85">
        <f t="shared" si="1328"/>
        <v>0</v>
      </c>
      <c r="Z1112" s="85">
        <f t="shared" si="1329"/>
        <v>0</v>
      </c>
      <c r="AA1112" s="85">
        <f t="shared" si="1330"/>
        <v>0</v>
      </c>
      <c r="AB1112" s="85">
        <f t="shared" si="1331"/>
        <v>0</v>
      </c>
      <c r="AC1112" s="85">
        <f t="shared" si="1332"/>
        <v>0</v>
      </c>
    </row>
    <row r="1113" spans="1:29" x14ac:dyDescent="0.3">
      <c r="A1113" s="67"/>
      <c r="B1113" s="85"/>
      <c r="C1113" s="85"/>
      <c r="D1113" s="85"/>
      <c r="E1113" s="85"/>
      <c r="F1113" s="85"/>
      <c r="G1113" s="85"/>
      <c r="H1113" s="113"/>
      <c r="P1113" s="21" t="str">
        <f t="shared" si="1333"/>
        <v>A</v>
      </c>
      <c r="Q1113" s="85">
        <f t="shared" si="1335"/>
        <v>0</v>
      </c>
      <c r="R1113" s="85">
        <f t="shared" si="1323"/>
        <v>0</v>
      </c>
      <c r="S1113" s="85">
        <f t="shared" si="1324"/>
        <v>0</v>
      </c>
      <c r="T1113" s="85">
        <f t="shared" si="1325"/>
        <v>0</v>
      </c>
      <c r="U1113" s="85">
        <f t="shared" si="1326"/>
        <v>0</v>
      </c>
      <c r="V1113" s="85">
        <f t="shared" si="1327"/>
        <v>0</v>
      </c>
      <c r="W1113" s="33"/>
      <c r="X1113" s="85">
        <f t="shared" si="1334"/>
        <v>0</v>
      </c>
      <c r="Y1113" s="85">
        <f t="shared" si="1328"/>
        <v>0</v>
      </c>
      <c r="Z1113" s="85">
        <f t="shared" si="1329"/>
        <v>0</v>
      </c>
      <c r="AA1113" s="85">
        <f t="shared" si="1330"/>
        <v>0</v>
      </c>
      <c r="AB1113" s="85">
        <f t="shared" si="1331"/>
        <v>0</v>
      </c>
      <c r="AC1113" s="85">
        <f t="shared" si="1332"/>
        <v>0</v>
      </c>
    </row>
    <row r="1114" spans="1:29" x14ac:dyDescent="0.3">
      <c r="A1114" s="67"/>
      <c r="B1114" s="85"/>
      <c r="C1114" s="85"/>
      <c r="D1114" s="85"/>
      <c r="E1114" s="85"/>
      <c r="F1114" s="85"/>
      <c r="G1114" s="85"/>
      <c r="H1114" s="113"/>
      <c r="P1114" s="21" t="str">
        <f t="shared" si="1333"/>
        <v>A</v>
      </c>
      <c r="Q1114" s="85">
        <f t="shared" si="1335"/>
        <v>0</v>
      </c>
      <c r="R1114" s="85">
        <f t="shared" si="1323"/>
        <v>0</v>
      </c>
      <c r="S1114" s="85">
        <f t="shared" si="1324"/>
        <v>0</v>
      </c>
      <c r="T1114" s="85">
        <f t="shared" si="1325"/>
        <v>0</v>
      </c>
      <c r="U1114" s="85">
        <f t="shared" si="1326"/>
        <v>0</v>
      </c>
      <c r="V1114" s="85">
        <f t="shared" si="1327"/>
        <v>0</v>
      </c>
      <c r="W1114" s="33"/>
      <c r="X1114" s="85">
        <f t="shared" si="1334"/>
        <v>0</v>
      </c>
      <c r="Y1114" s="85">
        <f t="shared" si="1328"/>
        <v>0</v>
      </c>
      <c r="Z1114" s="85">
        <f t="shared" si="1329"/>
        <v>0</v>
      </c>
      <c r="AA1114" s="85">
        <f t="shared" si="1330"/>
        <v>0</v>
      </c>
      <c r="AB1114" s="85">
        <f t="shared" si="1331"/>
        <v>0</v>
      </c>
      <c r="AC1114" s="85">
        <f t="shared" si="1332"/>
        <v>0</v>
      </c>
    </row>
    <row r="1115" spans="1:29" x14ac:dyDescent="0.3">
      <c r="A1115" s="68"/>
      <c r="B1115" s="86"/>
      <c r="C1115" s="86"/>
      <c r="D1115" s="86"/>
      <c r="E1115" s="86"/>
      <c r="F1115" s="86"/>
      <c r="G1115" s="86"/>
      <c r="H1115" s="89"/>
      <c r="I1115" s="105">
        <f>X1115</f>
        <v>0</v>
      </c>
      <c r="J1115" s="105">
        <f>Y1115</f>
        <v>0</v>
      </c>
      <c r="K1115" s="105">
        <f>Z1115</f>
        <v>0</v>
      </c>
      <c r="L1115" s="105">
        <f>AA1115</f>
        <v>0</v>
      </c>
      <c r="M1115" s="105">
        <f t="shared" ref="M1115" si="1336">AB1115</f>
        <v>0</v>
      </c>
      <c r="N1115" s="105">
        <f t="shared" ref="N1115" si="1337">AC1115</f>
        <v>0</v>
      </c>
      <c r="P1115" s="21"/>
      <c r="Q1115" s="33"/>
      <c r="R1115" s="33"/>
      <c r="S1115" s="33"/>
      <c r="T1115" s="33"/>
      <c r="U1115" s="33"/>
      <c r="V1115" s="33"/>
      <c r="W1115" s="33"/>
      <c r="X1115" s="106">
        <f>SUM(X1099:X1114)</f>
        <v>0</v>
      </c>
      <c r="Y1115" s="106">
        <f t="shared" ref="Y1115" si="1338">SUM(Y1099:Y1114)</f>
        <v>0</v>
      </c>
      <c r="Z1115" s="106">
        <f t="shared" ref="Z1115" si="1339">SUM(Z1099:Z1114)</f>
        <v>0</v>
      </c>
      <c r="AA1115" s="106">
        <f t="shared" ref="AA1115" si="1340">SUM(AA1099:AA1114)</f>
        <v>0</v>
      </c>
      <c r="AB1115" s="106">
        <f t="shared" ref="AB1115" si="1341">SUM(AB1099:AB1114)</f>
        <v>0</v>
      </c>
      <c r="AC1115" s="106">
        <f t="shared" ref="AC1115" si="1342">SUM(AC1099:AC1114)</f>
        <v>0</v>
      </c>
    </row>
    <row r="1116" spans="1:29" x14ac:dyDescent="0.3">
      <c r="A1116" s="82"/>
      <c r="B1116" s="89"/>
      <c r="C1116" s="89"/>
      <c r="D1116" s="89"/>
      <c r="E1116" s="89"/>
      <c r="F1116" s="89"/>
      <c r="G1116" s="89"/>
      <c r="H1116" s="89"/>
      <c r="P1116" s="21"/>
      <c r="Q1116" s="33"/>
      <c r="R1116" s="33"/>
      <c r="S1116" s="33"/>
      <c r="T1116" s="33"/>
      <c r="U1116" s="33"/>
      <c r="V1116" s="33"/>
      <c r="W1116" s="33"/>
      <c r="X1116" s="33"/>
      <c r="Y1116" s="33"/>
      <c r="Z1116" s="33"/>
      <c r="AA1116" s="33"/>
      <c r="AB1116" s="33"/>
      <c r="AC1116" s="33"/>
    </row>
    <row r="1117" spans="1:29" x14ac:dyDescent="0.3">
      <c r="A1117" s="92"/>
      <c r="B1117" s="92"/>
      <c r="C1117" s="92"/>
      <c r="D1117" s="92"/>
      <c r="E1117" s="92"/>
      <c r="F1117" s="92"/>
      <c r="G1117" s="92"/>
      <c r="H1117" s="92"/>
      <c r="P1117" s="21"/>
      <c r="Q1117" s="33"/>
      <c r="R1117" s="33"/>
      <c r="S1117" s="33"/>
      <c r="T1117" s="33"/>
      <c r="U1117" s="33"/>
      <c r="V1117" s="33"/>
      <c r="W1117" s="33"/>
      <c r="X1117" s="33"/>
      <c r="Y1117" s="33"/>
      <c r="Z1117" s="33"/>
      <c r="AA1117" s="33"/>
      <c r="AB1117" s="33"/>
      <c r="AC1117" s="33"/>
    </row>
    <row r="1118" spans="1:29" x14ac:dyDescent="0.3">
      <c r="A1118" s="68"/>
      <c r="B1118" s="68"/>
      <c r="C1118" s="68"/>
      <c r="D1118" s="68"/>
      <c r="E1118" s="68"/>
      <c r="F1118" s="68"/>
      <c r="G1118" s="68"/>
      <c r="H1118" s="82"/>
      <c r="P1118" s="21"/>
      <c r="Q1118" s="33"/>
      <c r="R1118" s="33"/>
      <c r="S1118" s="33"/>
      <c r="T1118" s="33"/>
      <c r="U1118" s="33"/>
      <c r="V1118" s="33"/>
      <c r="W1118" s="33"/>
      <c r="X1118" s="106">
        <f t="shared" ref="X1118:AC1118" si="1343">SUM(X1119:X1134)</f>
        <v>0</v>
      </c>
      <c r="Y1118" s="106">
        <f t="shared" si="1343"/>
        <v>0</v>
      </c>
      <c r="Z1118" s="106">
        <f t="shared" si="1343"/>
        <v>0</v>
      </c>
      <c r="AA1118" s="106">
        <f t="shared" si="1343"/>
        <v>0</v>
      </c>
      <c r="AB1118" s="106">
        <f t="shared" si="1343"/>
        <v>0</v>
      </c>
      <c r="AC1118" s="106">
        <f t="shared" si="1343"/>
        <v>0</v>
      </c>
    </row>
    <row r="1119" spans="1:29" x14ac:dyDescent="0.3">
      <c r="A1119" s="67"/>
      <c r="B1119" s="85"/>
      <c r="C1119" s="85"/>
      <c r="D1119" s="85"/>
      <c r="E1119" s="85"/>
      <c r="F1119" s="85"/>
      <c r="G1119" s="85"/>
      <c r="H1119" s="113"/>
      <c r="I1119" s="105">
        <f>X1118</f>
        <v>0</v>
      </c>
      <c r="J1119" s="105">
        <f>Y1118</f>
        <v>0</v>
      </c>
      <c r="K1119" s="105">
        <f t="shared" ref="K1119" si="1344">Z1118</f>
        <v>0</v>
      </c>
      <c r="L1119" s="105">
        <f t="shared" ref="L1119" si="1345">AA1118</f>
        <v>0</v>
      </c>
      <c r="M1119" s="105">
        <f t="shared" ref="M1119" si="1346">AB1118</f>
        <v>0</v>
      </c>
      <c r="N1119" s="105">
        <f t="shared" ref="N1119" si="1347">AC1118</f>
        <v>0</v>
      </c>
      <c r="P1119" s="21" t="str">
        <f>IF(A1119&lt;=$B$1096,"A","B")</f>
        <v>A</v>
      </c>
      <c r="Q1119" s="85">
        <f t="shared" ref="Q1119:Q1123" si="1348">IF($P1119="B",B1119,0)</f>
        <v>0</v>
      </c>
      <c r="R1119" s="85">
        <f t="shared" ref="R1119:R1134" si="1349">IF($P1119="B",C1119,0)</f>
        <v>0</v>
      </c>
      <c r="S1119" s="85">
        <f t="shared" ref="S1119:S1134" si="1350">IF($P1119="B",D1119,0)</f>
        <v>0</v>
      </c>
      <c r="T1119" s="85">
        <f t="shared" ref="T1119:T1134" si="1351">IF($P1119="B",E1119,0)</f>
        <v>0</v>
      </c>
      <c r="U1119" s="85">
        <f t="shared" ref="U1119:U1134" si="1352">IF($P1119="B",F1119,0)</f>
        <v>0</v>
      </c>
      <c r="V1119" s="85">
        <f t="shared" ref="V1119:V1134" si="1353">IF($P1119="B",G1119,0)</f>
        <v>0</v>
      </c>
      <c r="W1119" s="33"/>
      <c r="X1119" s="85">
        <f>IF($P1119="A",B1119,0)</f>
        <v>0</v>
      </c>
      <c r="Y1119" s="85">
        <f t="shared" ref="Y1119:Y1134" si="1354">IF($P1119="A",C1119,0)</f>
        <v>0</v>
      </c>
      <c r="Z1119" s="85">
        <f t="shared" ref="Z1119:Z1134" si="1355">IF($P1119="A",D1119,0)</f>
        <v>0</v>
      </c>
      <c r="AA1119" s="85">
        <f t="shared" ref="AA1119:AA1134" si="1356">IF($P1119="A",E1119,0)</f>
        <v>0</v>
      </c>
      <c r="AB1119" s="85">
        <f t="shared" ref="AB1119:AB1134" si="1357">IF($P1119="A",F1119,0)</f>
        <v>0</v>
      </c>
      <c r="AC1119" s="85">
        <f t="shared" ref="AC1119:AC1134" si="1358">IF($P1119="A",G1119,0)</f>
        <v>0</v>
      </c>
    </row>
    <row r="1120" spans="1:29" x14ac:dyDescent="0.3">
      <c r="A1120" s="67"/>
      <c r="B1120" s="85"/>
      <c r="C1120" s="85"/>
      <c r="D1120" s="85"/>
      <c r="E1120" s="85"/>
      <c r="F1120" s="85"/>
      <c r="G1120" s="85"/>
      <c r="H1120" s="113"/>
      <c r="P1120" s="21" t="str">
        <f t="shared" ref="P1120:P1134" si="1359">IF(A1120&lt;=$B$1096,"A","B")</f>
        <v>A</v>
      </c>
      <c r="Q1120" s="85">
        <f t="shared" si="1348"/>
        <v>0</v>
      </c>
      <c r="R1120" s="85">
        <f t="shared" si="1349"/>
        <v>0</v>
      </c>
      <c r="S1120" s="85">
        <f t="shared" si="1350"/>
        <v>0</v>
      </c>
      <c r="T1120" s="85">
        <f t="shared" si="1351"/>
        <v>0</v>
      </c>
      <c r="U1120" s="85">
        <f t="shared" si="1352"/>
        <v>0</v>
      </c>
      <c r="V1120" s="85">
        <f t="shared" si="1353"/>
        <v>0</v>
      </c>
      <c r="W1120" s="33"/>
      <c r="X1120" s="85">
        <f t="shared" ref="X1120:X1134" si="1360">IF($P1120="A",B1120,0)</f>
        <v>0</v>
      </c>
      <c r="Y1120" s="85">
        <f t="shared" si="1354"/>
        <v>0</v>
      </c>
      <c r="Z1120" s="85">
        <f t="shared" si="1355"/>
        <v>0</v>
      </c>
      <c r="AA1120" s="85">
        <f t="shared" si="1356"/>
        <v>0</v>
      </c>
      <c r="AB1120" s="85">
        <f t="shared" si="1357"/>
        <v>0</v>
      </c>
      <c r="AC1120" s="85">
        <f t="shared" si="1358"/>
        <v>0</v>
      </c>
    </row>
    <row r="1121" spans="1:29" x14ac:dyDescent="0.3">
      <c r="A1121" s="67"/>
      <c r="B1121" s="85"/>
      <c r="C1121" s="85"/>
      <c r="D1121" s="85"/>
      <c r="E1121" s="85"/>
      <c r="F1121" s="85"/>
      <c r="G1121" s="85"/>
      <c r="H1121" s="113"/>
      <c r="P1121" s="21" t="str">
        <f t="shared" si="1359"/>
        <v>A</v>
      </c>
      <c r="Q1121" s="85">
        <f t="shared" si="1348"/>
        <v>0</v>
      </c>
      <c r="R1121" s="85">
        <f t="shared" si="1349"/>
        <v>0</v>
      </c>
      <c r="S1121" s="85">
        <f t="shared" si="1350"/>
        <v>0</v>
      </c>
      <c r="T1121" s="85">
        <f t="shared" si="1351"/>
        <v>0</v>
      </c>
      <c r="U1121" s="85">
        <f t="shared" si="1352"/>
        <v>0</v>
      </c>
      <c r="V1121" s="85">
        <f t="shared" si="1353"/>
        <v>0</v>
      </c>
      <c r="W1121" s="33"/>
      <c r="X1121" s="85">
        <f t="shared" si="1360"/>
        <v>0</v>
      </c>
      <c r="Y1121" s="85">
        <f t="shared" si="1354"/>
        <v>0</v>
      </c>
      <c r="Z1121" s="85">
        <f t="shared" si="1355"/>
        <v>0</v>
      </c>
      <c r="AA1121" s="85">
        <f t="shared" si="1356"/>
        <v>0</v>
      </c>
      <c r="AB1121" s="85">
        <f t="shared" si="1357"/>
        <v>0</v>
      </c>
      <c r="AC1121" s="85">
        <f t="shared" si="1358"/>
        <v>0</v>
      </c>
    </row>
    <row r="1122" spans="1:29" x14ac:dyDescent="0.3">
      <c r="A1122" s="67"/>
      <c r="B1122" s="85"/>
      <c r="C1122" s="85"/>
      <c r="D1122" s="85"/>
      <c r="E1122" s="85"/>
      <c r="F1122" s="85"/>
      <c r="G1122" s="85"/>
      <c r="H1122" s="113"/>
      <c r="P1122" s="21" t="str">
        <f t="shared" si="1359"/>
        <v>A</v>
      </c>
      <c r="Q1122" s="85">
        <f t="shared" si="1348"/>
        <v>0</v>
      </c>
      <c r="R1122" s="85">
        <f t="shared" si="1349"/>
        <v>0</v>
      </c>
      <c r="S1122" s="85">
        <f t="shared" si="1350"/>
        <v>0</v>
      </c>
      <c r="T1122" s="85">
        <f t="shared" si="1351"/>
        <v>0</v>
      </c>
      <c r="U1122" s="85">
        <f t="shared" si="1352"/>
        <v>0</v>
      </c>
      <c r="V1122" s="85">
        <f t="shared" si="1353"/>
        <v>0</v>
      </c>
      <c r="W1122" s="33"/>
      <c r="X1122" s="85">
        <f t="shared" si="1360"/>
        <v>0</v>
      </c>
      <c r="Y1122" s="85">
        <f t="shared" si="1354"/>
        <v>0</v>
      </c>
      <c r="Z1122" s="85">
        <f t="shared" si="1355"/>
        <v>0</v>
      </c>
      <c r="AA1122" s="85">
        <f t="shared" si="1356"/>
        <v>0</v>
      </c>
      <c r="AB1122" s="85">
        <f t="shared" si="1357"/>
        <v>0</v>
      </c>
      <c r="AC1122" s="85">
        <f t="shared" si="1358"/>
        <v>0</v>
      </c>
    </row>
    <row r="1123" spans="1:29" x14ac:dyDescent="0.3">
      <c r="A1123" s="67"/>
      <c r="B1123" s="85"/>
      <c r="C1123" s="85"/>
      <c r="D1123" s="85"/>
      <c r="E1123" s="85"/>
      <c r="F1123" s="85"/>
      <c r="G1123" s="85"/>
      <c r="H1123" s="113"/>
      <c r="P1123" s="21" t="str">
        <f t="shared" si="1359"/>
        <v>A</v>
      </c>
      <c r="Q1123" s="85">
        <f t="shared" si="1348"/>
        <v>0</v>
      </c>
      <c r="R1123" s="85">
        <f t="shared" si="1349"/>
        <v>0</v>
      </c>
      <c r="S1123" s="85">
        <f t="shared" si="1350"/>
        <v>0</v>
      </c>
      <c r="T1123" s="85">
        <f t="shared" si="1351"/>
        <v>0</v>
      </c>
      <c r="U1123" s="85">
        <f t="shared" si="1352"/>
        <v>0</v>
      </c>
      <c r="V1123" s="85">
        <f t="shared" si="1353"/>
        <v>0</v>
      </c>
      <c r="W1123" s="33"/>
      <c r="X1123" s="85">
        <f t="shared" si="1360"/>
        <v>0</v>
      </c>
      <c r="Y1123" s="85">
        <f t="shared" si="1354"/>
        <v>0</v>
      </c>
      <c r="Z1123" s="85">
        <f t="shared" si="1355"/>
        <v>0</v>
      </c>
      <c r="AA1123" s="85">
        <f t="shared" si="1356"/>
        <v>0</v>
      </c>
      <c r="AB1123" s="85">
        <f t="shared" si="1357"/>
        <v>0</v>
      </c>
      <c r="AC1123" s="85">
        <f t="shared" si="1358"/>
        <v>0</v>
      </c>
    </row>
    <row r="1124" spans="1:29" x14ac:dyDescent="0.3">
      <c r="A1124" s="67"/>
      <c r="B1124" s="85"/>
      <c r="C1124" s="85"/>
      <c r="D1124" s="85"/>
      <c r="E1124" s="85"/>
      <c r="F1124" s="85"/>
      <c r="G1124" s="85"/>
      <c r="H1124" s="113"/>
      <c r="P1124" s="21" t="str">
        <f t="shared" si="1359"/>
        <v>A</v>
      </c>
      <c r="Q1124" s="85">
        <f>IF($P1124="B",B1124,0)</f>
        <v>0</v>
      </c>
      <c r="R1124" s="85">
        <f t="shared" si="1349"/>
        <v>0</v>
      </c>
      <c r="S1124" s="85">
        <f t="shared" si="1350"/>
        <v>0</v>
      </c>
      <c r="T1124" s="85">
        <f t="shared" si="1351"/>
        <v>0</v>
      </c>
      <c r="U1124" s="85">
        <f t="shared" si="1352"/>
        <v>0</v>
      </c>
      <c r="V1124" s="85">
        <f t="shared" si="1353"/>
        <v>0</v>
      </c>
      <c r="W1124" s="33"/>
      <c r="X1124" s="85">
        <f t="shared" si="1360"/>
        <v>0</v>
      </c>
      <c r="Y1124" s="85">
        <f t="shared" si="1354"/>
        <v>0</v>
      </c>
      <c r="Z1124" s="85">
        <f t="shared" si="1355"/>
        <v>0</v>
      </c>
      <c r="AA1124" s="85">
        <f t="shared" si="1356"/>
        <v>0</v>
      </c>
      <c r="AB1124" s="85">
        <f t="shared" si="1357"/>
        <v>0</v>
      </c>
      <c r="AC1124" s="85">
        <f t="shared" si="1358"/>
        <v>0</v>
      </c>
    </row>
    <row r="1125" spans="1:29" x14ac:dyDescent="0.3">
      <c r="A1125" s="67"/>
      <c r="B1125" s="85"/>
      <c r="C1125" s="85"/>
      <c r="D1125" s="85"/>
      <c r="E1125" s="85"/>
      <c r="F1125" s="85"/>
      <c r="G1125" s="85"/>
      <c r="H1125" s="113"/>
      <c r="P1125" s="21" t="str">
        <f t="shared" si="1359"/>
        <v>A</v>
      </c>
      <c r="Q1125" s="85">
        <f t="shared" ref="Q1125:Q1134" si="1361">IF($P1125="B",B1125,0)</f>
        <v>0</v>
      </c>
      <c r="R1125" s="85">
        <f t="shared" si="1349"/>
        <v>0</v>
      </c>
      <c r="S1125" s="85">
        <f t="shared" si="1350"/>
        <v>0</v>
      </c>
      <c r="T1125" s="85">
        <f t="shared" si="1351"/>
        <v>0</v>
      </c>
      <c r="U1125" s="85">
        <f t="shared" si="1352"/>
        <v>0</v>
      </c>
      <c r="V1125" s="85">
        <f t="shared" si="1353"/>
        <v>0</v>
      </c>
      <c r="W1125" s="33"/>
      <c r="X1125" s="85">
        <f t="shared" si="1360"/>
        <v>0</v>
      </c>
      <c r="Y1125" s="85">
        <f t="shared" si="1354"/>
        <v>0</v>
      </c>
      <c r="Z1125" s="85">
        <f t="shared" si="1355"/>
        <v>0</v>
      </c>
      <c r="AA1125" s="85">
        <f t="shared" si="1356"/>
        <v>0</v>
      </c>
      <c r="AB1125" s="85">
        <f t="shared" si="1357"/>
        <v>0</v>
      </c>
      <c r="AC1125" s="85">
        <f t="shared" si="1358"/>
        <v>0</v>
      </c>
    </row>
    <row r="1126" spans="1:29" x14ac:dyDescent="0.3">
      <c r="A1126" s="67"/>
      <c r="B1126" s="85"/>
      <c r="C1126" s="85"/>
      <c r="D1126" s="85"/>
      <c r="E1126" s="85"/>
      <c r="F1126" s="85"/>
      <c r="G1126" s="85"/>
      <c r="H1126" s="113"/>
      <c r="P1126" s="21" t="str">
        <f t="shared" si="1359"/>
        <v>A</v>
      </c>
      <c r="Q1126" s="85">
        <f t="shared" si="1361"/>
        <v>0</v>
      </c>
      <c r="R1126" s="85">
        <f t="shared" si="1349"/>
        <v>0</v>
      </c>
      <c r="S1126" s="85">
        <f t="shared" si="1350"/>
        <v>0</v>
      </c>
      <c r="T1126" s="85">
        <f t="shared" si="1351"/>
        <v>0</v>
      </c>
      <c r="U1126" s="85">
        <f t="shared" si="1352"/>
        <v>0</v>
      </c>
      <c r="V1126" s="85">
        <f t="shared" si="1353"/>
        <v>0</v>
      </c>
      <c r="W1126" s="33"/>
      <c r="X1126" s="85">
        <f t="shared" si="1360"/>
        <v>0</v>
      </c>
      <c r="Y1126" s="85">
        <f t="shared" si="1354"/>
        <v>0</v>
      </c>
      <c r="Z1126" s="85">
        <f t="shared" si="1355"/>
        <v>0</v>
      </c>
      <c r="AA1126" s="85">
        <f t="shared" si="1356"/>
        <v>0</v>
      </c>
      <c r="AB1126" s="85">
        <f t="shared" si="1357"/>
        <v>0</v>
      </c>
      <c r="AC1126" s="85">
        <f t="shared" si="1358"/>
        <v>0</v>
      </c>
    </row>
    <row r="1127" spans="1:29" x14ac:dyDescent="0.3">
      <c r="A1127" s="67"/>
      <c r="B1127" s="85"/>
      <c r="C1127" s="85"/>
      <c r="D1127" s="85"/>
      <c r="E1127" s="85"/>
      <c r="F1127" s="85"/>
      <c r="G1127" s="85"/>
      <c r="H1127" s="113"/>
      <c r="P1127" s="21" t="str">
        <f t="shared" si="1359"/>
        <v>A</v>
      </c>
      <c r="Q1127" s="85">
        <f t="shared" si="1361"/>
        <v>0</v>
      </c>
      <c r="R1127" s="85">
        <f t="shared" si="1349"/>
        <v>0</v>
      </c>
      <c r="S1127" s="85">
        <f t="shared" si="1350"/>
        <v>0</v>
      </c>
      <c r="T1127" s="85">
        <f t="shared" si="1351"/>
        <v>0</v>
      </c>
      <c r="U1127" s="85">
        <f t="shared" si="1352"/>
        <v>0</v>
      </c>
      <c r="V1127" s="85">
        <f t="shared" si="1353"/>
        <v>0</v>
      </c>
      <c r="W1127" s="33"/>
      <c r="X1127" s="85">
        <f t="shared" si="1360"/>
        <v>0</v>
      </c>
      <c r="Y1127" s="85">
        <f t="shared" si="1354"/>
        <v>0</v>
      </c>
      <c r="Z1127" s="85">
        <f t="shared" si="1355"/>
        <v>0</v>
      </c>
      <c r="AA1127" s="85">
        <f t="shared" si="1356"/>
        <v>0</v>
      </c>
      <c r="AB1127" s="85">
        <f t="shared" si="1357"/>
        <v>0</v>
      </c>
      <c r="AC1127" s="85">
        <f t="shared" si="1358"/>
        <v>0</v>
      </c>
    </row>
    <row r="1128" spans="1:29" x14ac:dyDescent="0.3">
      <c r="A1128" s="67"/>
      <c r="B1128" s="85"/>
      <c r="C1128" s="85"/>
      <c r="D1128" s="85"/>
      <c r="E1128" s="85"/>
      <c r="F1128" s="85"/>
      <c r="G1128" s="85"/>
      <c r="H1128" s="113"/>
      <c r="P1128" s="21" t="str">
        <f t="shared" si="1359"/>
        <v>A</v>
      </c>
      <c r="Q1128" s="85">
        <f t="shared" si="1361"/>
        <v>0</v>
      </c>
      <c r="R1128" s="85">
        <f t="shared" si="1349"/>
        <v>0</v>
      </c>
      <c r="S1128" s="85">
        <f t="shared" si="1350"/>
        <v>0</v>
      </c>
      <c r="T1128" s="85">
        <f t="shared" si="1351"/>
        <v>0</v>
      </c>
      <c r="U1128" s="85">
        <f t="shared" si="1352"/>
        <v>0</v>
      </c>
      <c r="V1128" s="85">
        <f t="shared" si="1353"/>
        <v>0</v>
      </c>
      <c r="W1128" s="33"/>
      <c r="X1128" s="85">
        <f t="shared" si="1360"/>
        <v>0</v>
      </c>
      <c r="Y1128" s="85">
        <f t="shared" si="1354"/>
        <v>0</v>
      </c>
      <c r="Z1128" s="85">
        <f t="shared" si="1355"/>
        <v>0</v>
      </c>
      <c r="AA1128" s="85">
        <f t="shared" si="1356"/>
        <v>0</v>
      </c>
      <c r="AB1128" s="85">
        <f t="shared" si="1357"/>
        <v>0</v>
      </c>
      <c r="AC1128" s="85">
        <f t="shared" si="1358"/>
        <v>0</v>
      </c>
    </row>
    <row r="1129" spans="1:29" x14ac:dyDescent="0.3">
      <c r="A1129" s="67"/>
      <c r="B1129" s="85"/>
      <c r="C1129" s="85"/>
      <c r="D1129" s="85"/>
      <c r="E1129" s="85"/>
      <c r="F1129" s="85"/>
      <c r="G1129" s="85"/>
      <c r="H1129" s="113"/>
      <c r="P1129" s="21" t="str">
        <f t="shared" si="1359"/>
        <v>A</v>
      </c>
      <c r="Q1129" s="85">
        <f t="shared" si="1361"/>
        <v>0</v>
      </c>
      <c r="R1129" s="85">
        <f t="shared" si="1349"/>
        <v>0</v>
      </c>
      <c r="S1129" s="85">
        <f t="shared" si="1350"/>
        <v>0</v>
      </c>
      <c r="T1129" s="85">
        <f t="shared" si="1351"/>
        <v>0</v>
      </c>
      <c r="U1129" s="85">
        <f t="shared" si="1352"/>
        <v>0</v>
      </c>
      <c r="V1129" s="85">
        <f t="shared" si="1353"/>
        <v>0</v>
      </c>
      <c r="W1129" s="33"/>
      <c r="X1129" s="85">
        <f t="shared" si="1360"/>
        <v>0</v>
      </c>
      <c r="Y1129" s="85">
        <f t="shared" si="1354"/>
        <v>0</v>
      </c>
      <c r="Z1129" s="85">
        <f t="shared" si="1355"/>
        <v>0</v>
      </c>
      <c r="AA1129" s="85">
        <f t="shared" si="1356"/>
        <v>0</v>
      </c>
      <c r="AB1129" s="85">
        <f t="shared" si="1357"/>
        <v>0</v>
      </c>
      <c r="AC1129" s="85">
        <f t="shared" si="1358"/>
        <v>0</v>
      </c>
    </row>
    <row r="1130" spans="1:29" x14ac:dyDescent="0.3">
      <c r="A1130" s="67"/>
      <c r="B1130" s="85"/>
      <c r="C1130" s="85"/>
      <c r="D1130" s="85"/>
      <c r="E1130" s="85"/>
      <c r="F1130" s="85"/>
      <c r="G1130" s="85"/>
      <c r="H1130" s="113"/>
      <c r="P1130" s="21" t="str">
        <f t="shared" si="1359"/>
        <v>A</v>
      </c>
      <c r="Q1130" s="85">
        <f t="shared" si="1361"/>
        <v>0</v>
      </c>
      <c r="R1130" s="85">
        <f t="shared" si="1349"/>
        <v>0</v>
      </c>
      <c r="S1130" s="85">
        <f t="shared" si="1350"/>
        <v>0</v>
      </c>
      <c r="T1130" s="85">
        <f t="shared" si="1351"/>
        <v>0</v>
      </c>
      <c r="U1130" s="85">
        <f t="shared" si="1352"/>
        <v>0</v>
      </c>
      <c r="V1130" s="85">
        <f t="shared" si="1353"/>
        <v>0</v>
      </c>
      <c r="W1130" s="33"/>
      <c r="X1130" s="85">
        <f t="shared" si="1360"/>
        <v>0</v>
      </c>
      <c r="Y1130" s="85">
        <f t="shared" si="1354"/>
        <v>0</v>
      </c>
      <c r="Z1130" s="85">
        <f t="shared" si="1355"/>
        <v>0</v>
      </c>
      <c r="AA1130" s="85">
        <f t="shared" si="1356"/>
        <v>0</v>
      </c>
      <c r="AB1130" s="85">
        <f t="shared" si="1357"/>
        <v>0</v>
      </c>
      <c r="AC1130" s="85">
        <f t="shared" si="1358"/>
        <v>0</v>
      </c>
    </row>
    <row r="1131" spans="1:29" x14ac:dyDescent="0.3">
      <c r="A1131" s="67"/>
      <c r="B1131" s="85"/>
      <c r="C1131" s="85"/>
      <c r="D1131" s="85"/>
      <c r="E1131" s="85"/>
      <c r="F1131" s="85"/>
      <c r="G1131" s="85"/>
      <c r="H1131" s="113"/>
      <c r="P1131" s="21" t="str">
        <f t="shared" si="1359"/>
        <v>A</v>
      </c>
      <c r="Q1131" s="85">
        <f t="shared" si="1361"/>
        <v>0</v>
      </c>
      <c r="R1131" s="85">
        <f t="shared" si="1349"/>
        <v>0</v>
      </c>
      <c r="S1131" s="85">
        <f t="shared" si="1350"/>
        <v>0</v>
      </c>
      <c r="T1131" s="85">
        <f t="shared" si="1351"/>
        <v>0</v>
      </c>
      <c r="U1131" s="85">
        <f t="shared" si="1352"/>
        <v>0</v>
      </c>
      <c r="V1131" s="85">
        <f t="shared" si="1353"/>
        <v>0</v>
      </c>
      <c r="W1131" s="33"/>
      <c r="X1131" s="85">
        <f t="shared" si="1360"/>
        <v>0</v>
      </c>
      <c r="Y1131" s="85">
        <f t="shared" si="1354"/>
        <v>0</v>
      </c>
      <c r="Z1131" s="85">
        <f t="shared" si="1355"/>
        <v>0</v>
      </c>
      <c r="AA1131" s="85">
        <f t="shared" si="1356"/>
        <v>0</v>
      </c>
      <c r="AB1131" s="85">
        <f t="shared" si="1357"/>
        <v>0</v>
      </c>
      <c r="AC1131" s="85">
        <f t="shared" si="1358"/>
        <v>0</v>
      </c>
    </row>
    <row r="1132" spans="1:29" x14ac:dyDescent="0.3">
      <c r="A1132" s="67"/>
      <c r="B1132" s="85"/>
      <c r="C1132" s="85"/>
      <c r="D1132" s="85"/>
      <c r="E1132" s="85"/>
      <c r="F1132" s="85"/>
      <c r="G1132" s="85"/>
      <c r="H1132" s="113"/>
      <c r="P1132" s="21" t="str">
        <f t="shared" si="1359"/>
        <v>A</v>
      </c>
      <c r="Q1132" s="85">
        <f t="shared" si="1361"/>
        <v>0</v>
      </c>
      <c r="R1132" s="85">
        <f t="shared" si="1349"/>
        <v>0</v>
      </c>
      <c r="S1132" s="85">
        <f t="shared" si="1350"/>
        <v>0</v>
      </c>
      <c r="T1132" s="85">
        <f t="shared" si="1351"/>
        <v>0</v>
      </c>
      <c r="U1132" s="85">
        <f t="shared" si="1352"/>
        <v>0</v>
      </c>
      <c r="V1132" s="85">
        <f t="shared" si="1353"/>
        <v>0</v>
      </c>
      <c r="W1132" s="33"/>
      <c r="X1132" s="85">
        <f t="shared" si="1360"/>
        <v>0</v>
      </c>
      <c r="Y1132" s="85">
        <f t="shared" si="1354"/>
        <v>0</v>
      </c>
      <c r="Z1132" s="85">
        <f t="shared" si="1355"/>
        <v>0</v>
      </c>
      <c r="AA1132" s="85">
        <f t="shared" si="1356"/>
        <v>0</v>
      </c>
      <c r="AB1132" s="85">
        <f t="shared" si="1357"/>
        <v>0</v>
      </c>
      <c r="AC1132" s="85">
        <f t="shared" si="1358"/>
        <v>0</v>
      </c>
    </row>
    <row r="1133" spans="1:29" x14ac:dyDescent="0.3">
      <c r="A1133" s="67"/>
      <c r="B1133" s="85"/>
      <c r="C1133" s="85"/>
      <c r="D1133" s="85"/>
      <c r="E1133" s="85"/>
      <c r="F1133" s="85"/>
      <c r="G1133" s="85"/>
      <c r="H1133" s="113"/>
      <c r="P1133" s="21" t="str">
        <f t="shared" si="1359"/>
        <v>A</v>
      </c>
      <c r="Q1133" s="85">
        <f t="shared" si="1361"/>
        <v>0</v>
      </c>
      <c r="R1133" s="85">
        <f t="shared" si="1349"/>
        <v>0</v>
      </c>
      <c r="S1133" s="85">
        <f t="shared" si="1350"/>
        <v>0</v>
      </c>
      <c r="T1133" s="85">
        <f t="shared" si="1351"/>
        <v>0</v>
      </c>
      <c r="U1133" s="85">
        <f t="shared" si="1352"/>
        <v>0</v>
      </c>
      <c r="V1133" s="85">
        <f t="shared" si="1353"/>
        <v>0</v>
      </c>
      <c r="W1133" s="33"/>
      <c r="X1133" s="85">
        <f t="shared" si="1360"/>
        <v>0</v>
      </c>
      <c r="Y1133" s="85">
        <f t="shared" si="1354"/>
        <v>0</v>
      </c>
      <c r="Z1133" s="85">
        <f t="shared" si="1355"/>
        <v>0</v>
      </c>
      <c r="AA1133" s="85">
        <f t="shared" si="1356"/>
        <v>0</v>
      </c>
      <c r="AB1133" s="85">
        <f t="shared" si="1357"/>
        <v>0</v>
      </c>
      <c r="AC1133" s="85">
        <f t="shared" si="1358"/>
        <v>0</v>
      </c>
    </row>
    <row r="1134" spans="1:29" x14ac:dyDescent="0.3">
      <c r="A1134" s="67"/>
      <c r="B1134" s="85"/>
      <c r="C1134" s="85"/>
      <c r="D1134" s="85"/>
      <c r="E1134" s="85"/>
      <c r="F1134" s="85"/>
      <c r="G1134" s="85"/>
      <c r="H1134" s="113"/>
      <c r="P1134" s="21" t="str">
        <f t="shared" si="1359"/>
        <v>A</v>
      </c>
      <c r="Q1134" s="85">
        <f t="shared" si="1361"/>
        <v>0</v>
      </c>
      <c r="R1134" s="85">
        <f t="shared" si="1349"/>
        <v>0</v>
      </c>
      <c r="S1134" s="85">
        <f t="shared" si="1350"/>
        <v>0</v>
      </c>
      <c r="T1134" s="85">
        <f t="shared" si="1351"/>
        <v>0</v>
      </c>
      <c r="U1134" s="85">
        <f t="shared" si="1352"/>
        <v>0</v>
      </c>
      <c r="V1134" s="85">
        <f t="shared" si="1353"/>
        <v>0</v>
      </c>
      <c r="W1134" s="33"/>
      <c r="X1134" s="85">
        <f t="shared" si="1360"/>
        <v>0</v>
      </c>
      <c r="Y1134" s="85">
        <f t="shared" si="1354"/>
        <v>0</v>
      </c>
      <c r="Z1134" s="85">
        <f t="shared" si="1355"/>
        <v>0</v>
      </c>
      <c r="AA1134" s="85">
        <f t="shared" si="1356"/>
        <v>0</v>
      </c>
      <c r="AB1134" s="85">
        <f t="shared" si="1357"/>
        <v>0</v>
      </c>
      <c r="AC1134" s="85">
        <f t="shared" si="1358"/>
        <v>0</v>
      </c>
    </row>
    <row r="1135" spans="1:29" x14ac:dyDescent="0.3">
      <c r="A1135" s="68"/>
      <c r="B1135" s="87"/>
      <c r="C1135" s="87"/>
      <c r="D1135" s="87"/>
      <c r="E1135" s="87"/>
      <c r="F1135" s="87"/>
      <c r="G1135" s="87"/>
      <c r="H1135" s="114"/>
      <c r="I1135" s="105">
        <f>Q1135</f>
        <v>0</v>
      </c>
      <c r="J1135" s="105">
        <f>R1135</f>
        <v>0</v>
      </c>
      <c r="K1135" s="105">
        <f t="shared" ref="K1135" si="1362">S1135</f>
        <v>0</v>
      </c>
      <c r="L1135" s="105">
        <f t="shared" ref="L1135" si="1363">T1135</f>
        <v>0</v>
      </c>
      <c r="M1135" s="105">
        <f t="shared" ref="M1135" si="1364">U1135</f>
        <v>0</v>
      </c>
      <c r="N1135" s="105">
        <f t="shared" ref="N1135" si="1365">V1135</f>
        <v>0</v>
      </c>
      <c r="P1135" s="21"/>
      <c r="Q1135" s="106">
        <f t="shared" ref="Q1135:V1135" si="1366">+SUM(Q1119:Q1134)</f>
        <v>0</v>
      </c>
      <c r="R1135" s="106">
        <f t="shared" si="1366"/>
        <v>0</v>
      </c>
      <c r="S1135" s="106">
        <f t="shared" si="1366"/>
        <v>0</v>
      </c>
      <c r="T1135" s="106">
        <f t="shared" si="1366"/>
        <v>0</v>
      </c>
      <c r="U1135" s="106">
        <f t="shared" si="1366"/>
        <v>0</v>
      </c>
      <c r="V1135" s="106">
        <f t="shared" si="1366"/>
        <v>0</v>
      </c>
      <c r="W1135" s="33"/>
      <c r="X1135" s="33"/>
      <c r="Y1135" s="33"/>
      <c r="Z1135" s="33"/>
      <c r="AA1135" s="33"/>
      <c r="AB1135" s="33"/>
      <c r="AC1135" s="33"/>
    </row>
    <row r="1137" spans="1:29" x14ac:dyDescent="0.3">
      <c r="A1137" s="69"/>
      <c r="B1137" s="69"/>
      <c r="C1137" s="69"/>
      <c r="D1137" s="97"/>
      <c r="E1137" s="97"/>
      <c r="F1137" s="69"/>
      <c r="G1137" s="69"/>
      <c r="H1137" s="82"/>
    </row>
    <row r="1138" spans="1:29" x14ac:dyDescent="0.3">
      <c r="A1138" s="94"/>
      <c r="B1138" s="83"/>
      <c r="C1138" s="95"/>
      <c r="D1138" s="95"/>
      <c r="E1138" s="33"/>
      <c r="F1138" s="98"/>
      <c r="G1138" s="96"/>
      <c r="H1138" s="112"/>
    </row>
    <row r="1139" spans="1:29" x14ac:dyDescent="0.3">
      <c r="A1139" s="91"/>
      <c r="B1139" s="92"/>
      <c r="C1139" s="92"/>
      <c r="D1139" s="92"/>
      <c r="E1139" s="92"/>
      <c r="F1139" s="92"/>
      <c r="G1139" s="92"/>
      <c r="H1139" s="92"/>
    </row>
    <row r="1140" spans="1:29" x14ac:dyDescent="0.3">
      <c r="A1140" s="68"/>
      <c r="B1140" s="68"/>
      <c r="C1140" s="68"/>
      <c r="D1140" s="68"/>
      <c r="E1140" s="68"/>
      <c r="F1140" s="68"/>
      <c r="G1140" s="68"/>
      <c r="H1140" s="82"/>
      <c r="P1140" s="21"/>
      <c r="Q1140" s="106">
        <f>+SUM(Q1141:Q1156)</f>
        <v>0</v>
      </c>
      <c r="R1140" s="106">
        <f t="shared" ref="R1140" si="1367">+SUM(R1141:R1156)</f>
        <v>0</v>
      </c>
      <c r="S1140" s="106">
        <f t="shared" ref="S1140" si="1368">+SUM(S1141:S1156)</f>
        <v>0</v>
      </c>
      <c r="T1140" s="106">
        <f t="shared" ref="T1140" si="1369">+SUM(T1141:T1156)</f>
        <v>0</v>
      </c>
      <c r="U1140" s="106">
        <f t="shared" ref="U1140" si="1370">+SUM(U1141:U1156)</f>
        <v>0</v>
      </c>
      <c r="V1140" s="106">
        <f t="shared" ref="V1140" si="1371">+SUM(V1141:V1156)</f>
        <v>0</v>
      </c>
      <c r="W1140" s="33"/>
      <c r="X1140" s="33"/>
      <c r="Y1140" s="33"/>
      <c r="Z1140" s="33"/>
      <c r="AA1140" s="33"/>
      <c r="AB1140" s="33"/>
      <c r="AC1140" s="33"/>
    </row>
    <row r="1141" spans="1:29" x14ac:dyDescent="0.3">
      <c r="A1141" s="67"/>
      <c r="B1141" s="85"/>
      <c r="C1141" s="85"/>
      <c r="D1141" s="85"/>
      <c r="E1141" s="85"/>
      <c r="F1141" s="85"/>
      <c r="G1141" s="85"/>
      <c r="H1141" s="113"/>
      <c r="I1141" s="105">
        <f t="shared" ref="I1141:N1141" si="1372">Q1140</f>
        <v>0</v>
      </c>
      <c r="J1141" s="105">
        <f t="shared" si="1372"/>
        <v>0</v>
      </c>
      <c r="K1141" s="105">
        <f t="shared" si="1372"/>
        <v>0</v>
      </c>
      <c r="L1141" s="105">
        <f t="shared" si="1372"/>
        <v>0</v>
      </c>
      <c r="M1141" s="105">
        <f t="shared" si="1372"/>
        <v>0</v>
      </c>
      <c r="N1141" s="105">
        <f t="shared" si="1372"/>
        <v>0</v>
      </c>
      <c r="P1141" s="21" t="str">
        <f>IF(A1141&gt;=$B$1138,"A","B")</f>
        <v>A</v>
      </c>
      <c r="Q1141" s="85">
        <f t="shared" ref="Q1141:Q1145" si="1373">IF($P1141="B",B1141,0)</f>
        <v>0</v>
      </c>
      <c r="R1141" s="85">
        <f t="shared" ref="R1141:R1156" si="1374">IF($P1141="B",C1141,0)</f>
        <v>0</v>
      </c>
      <c r="S1141" s="85">
        <f t="shared" ref="S1141:S1156" si="1375">IF($P1141="B",D1141,0)</f>
        <v>0</v>
      </c>
      <c r="T1141" s="85">
        <f t="shared" ref="T1141:T1156" si="1376">IF($P1141="B",E1141,0)</f>
        <v>0</v>
      </c>
      <c r="U1141" s="85">
        <f t="shared" ref="U1141:U1156" si="1377">IF($P1141="B",F1141,0)</f>
        <v>0</v>
      </c>
      <c r="V1141" s="85">
        <f t="shared" ref="V1141:V1156" si="1378">IF($P1141="B",G1141,0)</f>
        <v>0</v>
      </c>
      <c r="W1141" s="33"/>
      <c r="X1141" s="85">
        <f>IF($P1141="A",B1141,0)</f>
        <v>0</v>
      </c>
      <c r="Y1141" s="85">
        <f t="shared" ref="Y1141:Y1156" si="1379">IF($P1141="A",C1141,0)</f>
        <v>0</v>
      </c>
      <c r="Z1141" s="85">
        <f t="shared" ref="Z1141:Z1156" si="1380">IF($P1141="A",D1141,0)</f>
        <v>0</v>
      </c>
      <c r="AA1141" s="85">
        <f t="shared" ref="AA1141:AA1156" si="1381">IF($P1141="A",E1141,0)</f>
        <v>0</v>
      </c>
      <c r="AB1141" s="85">
        <f t="shared" ref="AB1141:AB1156" si="1382">IF($P1141="A",F1141,0)</f>
        <v>0</v>
      </c>
      <c r="AC1141" s="85">
        <f t="shared" ref="AC1141:AC1156" si="1383">IF($P1141="A",G1141,0)</f>
        <v>0</v>
      </c>
    </row>
    <row r="1142" spans="1:29" x14ac:dyDescent="0.3">
      <c r="A1142" s="67"/>
      <c r="B1142" s="85"/>
      <c r="C1142" s="85"/>
      <c r="D1142" s="85"/>
      <c r="E1142" s="85"/>
      <c r="F1142" s="85"/>
      <c r="G1142" s="85"/>
      <c r="H1142" s="113"/>
      <c r="P1142" s="21" t="str">
        <f t="shared" ref="P1142:P1156" si="1384">IF(A1142&gt;=$B$1138,"A","B")</f>
        <v>A</v>
      </c>
      <c r="Q1142" s="85">
        <f t="shared" si="1373"/>
        <v>0</v>
      </c>
      <c r="R1142" s="85">
        <f t="shared" si="1374"/>
        <v>0</v>
      </c>
      <c r="S1142" s="85">
        <f t="shared" si="1375"/>
        <v>0</v>
      </c>
      <c r="T1142" s="85">
        <f t="shared" si="1376"/>
        <v>0</v>
      </c>
      <c r="U1142" s="85">
        <f t="shared" si="1377"/>
        <v>0</v>
      </c>
      <c r="V1142" s="85">
        <f t="shared" si="1378"/>
        <v>0</v>
      </c>
      <c r="W1142" s="33"/>
      <c r="X1142" s="85">
        <f t="shared" ref="X1142:X1156" si="1385">IF($P1142="A",B1142,0)</f>
        <v>0</v>
      </c>
      <c r="Y1142" s="85">
        <f t="shared" si="1379"/>
        <v>0</v>
      </c>
      <c r="Z1142" s="85">
        <f t="shared" si="1380"/>
        <v>0</v>
      </c>
      <c r="AA1142" s="85">
        <f t="shared" si="1381"/>
        <v>0</v>
      </c>
      <c r="AB1142" s="85">
        <f t="shared" si="1382"/>
        <v>0</v>
      </c>
      <c r="AC1142" s="85">
        <f t="shared" si="1383"/>
        <v>0</v>
      </c>
    </row>
    <row r="1143" spans="1:29" x14ac:dyDescent="0.3">
      <c r="A1143" s="67"/>
      <c r="B1143" s="85"/>
      <c r="C1143" s="85"/>
      <c r="D1143" s="85"/>
      <c r="E1143" s="85"/>
      <c r="F1143" s="85"/>
      <c r="G1143" s="85"/>
      <c r="H1143" s="113"/>
      <c r="P1143" s="21" t="str">
        <f t="shared" si="1384"/>
        <v>A</v>
      </c>
      <c r="Q1143" s="85">
        <f t="shared" si="1373"/>
        <v>0</v>
      </c>
      <c r="R1143" s="85">
        <f t="shared" si="1374"/>
        <v>0</v>
      </c>
      <c r="S1143" s="85">
        <f t="shared" si="1375"/>
        <v>0</v>
      </c>
      <c r="T1143" s="85">
        <f t="shared" si="1376"/>
        <v>0</v>
      </c>
      <c r="U1143" s="85">
        <f t="shared" si="1377"/>
        <v>0</v>
      </c>
      <c r="V1143" s="85">
        <f t="shared" si="1378"/>
        <v>0</v>
      </c>
      <c r="W1143" s="33"/>
      <c r="X1143" s="85">
        <f t="shared" si="1385"/>
        <v>0</v>
      </c>
      <c r="Y1143" s="85">
        <f t="shared" si="1379"/>
        <v>0</v>
      </c>
      <c r="Z1143" s="85">
        <f t="shared" si="1380"/>
        <v>0</v>
      </c>
      <c r="AA1143" s="85">
        <f t="shared" si="1381"/>
        <v>0</v>
      </c>
      <c r="AB1143" s="85">
        <f t="shared" si="1382"/>
        <v>0</v>
      </c>
      <c r="AC1143" s="85">
        <f t="shared" si="1383"/>
        <v>0</v>
      </c>
    </row>
    <row r="1144" spans="1:29" x14ac:dyDescent="0.3">
      <c r="A1144" s="67"/>
      <c r="B1144" s="85"/>
      <c r="C1144" s="85"/>
      <c r="D1144" s="85"/>
      <c r="E1144" s="85"/>
      <c r="F1144" s="85"/>
      <c r="G1144" s="85"/>
      <c r="H1144" s="113"/>
      <c r="P1144" s="21" t="str">
        <f t="shared" si="1384"/>
        <v>A</v>
      </c>
      <c r="Q1144" s="85">
        <f t="shared" si="1373"/>
        <v>0</v>
      </c>
      <c r="R1144" s="85">
        <f t="shared" si="1374"/>
        <v>0</v>
      </c>
      <c r="S1144" s="85">
        <f t="shared" si="1375"/>
        <v>0</v>
      </c>
      <c r="T1144" s="85">
        <f t="shared" si="1376"/>
        <v>0</v>
      </c>
      <c r="U1144" s="85">
        <f t="shared" si="1377"/>
        <v>0</v>
      </c>
      <c r="V1144" s="85">
        <f t="shared" si="1378"/>
        <v>0</v>
      </c>
      <c r="W1144" s="33"/>
      <c r="X1144" s="85">
        <f t="shared" si="1385"/>
        <v>0</v>
      </c>
      <c r="Y1144" s="85">
        <f t="shared" si="1379"/>
        <v>0</v>
      </c>
      <c r="Z1144" s="85">
        <f t="shared" si="1380"/>
        <v>0</v>
      </c>
      <c r="AA1144" s="85">
        <f t="shared" si="1381"/>
        <v>0</v>
      </c>
      <c r="AB1144" s="85">
        <f t="shared" si="1382"/>
        <v>0</v>
      </c>
      <c r="AC1144" s="85">
        <f t="shared" si="1383"/>
        <v>0</v>
      </c>
    </row>
    <row r="1145" spans="1:29" x14ac:dyDescent="0.3">
      <c r="A1145" s="67"/>
      <c r="B1145" s="85"/>
      <c r="C1145" s="85"/>
      <c r="D1145" s="85"/>
      <c r="E1145" s="85"/>
      <c r="F1145" s="85"/>
      <c r="G1145" s="85"/>
      <c r="H1145" s="113"/>
      <c r="P1145" s="21" t="str">
        <f t="shared" si="1384"/>
        <v>A</v>
      </c>
      <c r="Q1145" s="85">
        <f t="shared" si="1373"/>
        <v>0</v>
      </c>
      <c r="R1145" s="85">
        <f t="shared" si="1374"/>
        <v>0</v>
      </c>
      <c r="S1145" s="85">
        <f t="shared" si="1375"/>
        <v>0</v>
      </c>
      <c r="T1145" s="85">
        <f t="shared" si="1376"/>
        <v>0</v>
      </c>
      <c r="U1145" s="85">
        <f t="shared" si="1377"/>
        <v>0</v>
      </c>
      <c r="V1145" s="85">
        <f t="shared" si="1378"/>
        <v>0</v>
      </c>
      <c r="W1145" s="33"/>
      <c r="X1145" s="85">
        <f t="shared" si="1385"/>
        <v>0</v>
      </c>
      <c r="Y1145" s="85">
        <f t="shared" si="1379"/>
        <v>0</v>
      </c>
      <c r="Z1145" s="85">
        <f t="shared" si="1380"/>
        <v>0</v>
      </c>
      <c r="AA1145" s="85">
        <f t="shared" si="1381"/>
        <v>0</v>
      </c>
      <c r="AB1145" s="85">
        <f t="shared" si="1382"/>
        <v>0</v>
      </c>
      <c r="AC1145" s="85">
        <f t="shared" si="1383"/>
        <v>0</v>
      </c>
    </row>
    <row r="1146" spans="1:29" x14ac:dyDescent="0.3">
      <c r="A1146" s="67"/>
      <c r="B1146" s="85"/>
      <c r="C1146" s="85"/>
      <c r="D1146" s="85"/>
      <c r="E1146" s="85"/>
      <c r="F1146" s="85"/>
      <c r="G1146" s="85"/>
      <c r="H1146" s="113"/>
      <c r="P1146" s="21" t="str">
        <f t="shared" si="1384"/>
        <v>A</v>
      </c>
      <c r="Q1146" s="85">
        <f>IF($P1146="B",B1146,0)</f>
        <v>0</v>
      </c>
      <c r="R1146" s="85">
        <f t="shared" si="1374"/>
        <v>0</v>
      </c>
      <c r="S1146" s="85">
        <f t="shared" si="1375"/>
        <v>0</v>
      </c>
      <c r="T1146" s="85">
        <f t="shared" si="1376"/>
        <v>0</v>
      </c>
      <c r="U1146" s="85">
        <f t="shared" si="1377"/>
        <v>0</v>
      </c>
      <c r="V1146" s="85">
        <f t="shared" si="1378"/>
        <v>0</v>
      </c>
      <c r="W1146" s="33"/>
      <c r="X1146" s="85">
        <f t="shared" si="1385"/>
        <v>0</v>
      </c>
      <c r="Y1146" s="85">
        <f t="shared" si="1379"/>
        <v>0</v>
      </c>
      <c r="Z1146" s="85">
        <f t="shared" si="1380"/>
        <v>0</v>
      </c>
      <c r="AA1146" s="85">
        <f t="shared" si="1381"/>
        <v>0</v>
      </c>
      <c r="AB1146" s="85">
        <f t="shared" si="1382"/>
        <v>0</v>
      </c>
      <c r="AC1146" s="85">
        <f t="shared" si="1383"/>
        <v>0</v>
      </c>
    </row>
    <row r="1147" spans="1:29" x14ac:dyDescent="0.3">
      <c r="A1147" s="67"/>
      <c r="B1147" s="85"/>
      <c r="C1147" s="85"/>
      <c r="D1147" s="85"/>
      <c r="E1147" s="85"/>
      <c r="F1147" s="85"/>
      <c r="G1147" s="85"/>
      <c r="H1147" s="113"/>
      <c r="P1147" s="21" t="str">
        <f t="shared" si="1384"/>
        <v>A</v>
      </c>
      <c r="Q1147" s="85">
        <f t="shared" ref="Q1147:Q1156" si="1386">IF($P1147="B",B1147,0)</f>
        <v>0</v>
      </c>
      <c r="R1147" s="85">
        <f t="shared" si="1374"/>
        <v>0</v>
      </c>
      <c r="S1147" s="85">
        <f t="shared" si="1375"/>
        <v>0</v>
      </c>
      <c r="T1147" s="85">
        <f t="shared" si="1376"/>
        <v>0</v>
      </c>
      <c r="U1147" s="85">
        <f t="shared" si="1377"/>
        <v>0</v>
      </c>
      <c r="V1147" s="85">
        <f t="shared" si="1378"/>
        <v>0</v>
      </c>
      <c r="W1147" s="33"/>
      <c r="X1147" s="85">
        <f t="shared" si="1385"/>
        <v>0</v>
      </c>
      <c r="Y1147" s="85">
        <f t="shared" si="1379"/>
        <v>0</v>
      </c>
      <c r="Z1147" s="85">
        <f t="shared" si="1380"/>
        <v>0</v>
      </c>
      <c r="AA1147" s="85">
        <f t="shared" si="1381"/>
        <v>0</v>
      </c>
      <c r="AB1147" s="85">
        <f t="shared" si="1382"/>
        <v>0</v>
      </c>
      <c r="AC1147" s="85">
        <f t="shared" si="1383"/>
        <v>0</v>
      </c>
    </row>
    <row r="1148" spans="1:29" x14ac:dyDescent="0.3">
      <c r="A1148" s="67"/>
      <c r="B1148" s="85"/>
      <c r="C1148" s="85"/>
      <c r="D1148" s="85"/>
      <c r="E1148" s="85"/>
      <c r="F1148" s="85"/>
      <c r="G1148" s="85"/>
      <c r="H1148" s="113"/>
      <c r="P1148" s="21" t="str">
        <f t="shared" si="1384"/>
        <v>A</v>
      </c>
      <c r="Q1148" s="85">
        <f t="shared" si="1386"/>
        <v>0</v>
      </c>
      <c r="R1148" s="85">
        <f t="shared" si="1374"/>
        <v>0</v>
      </c>
      <c r="S1148" s="85">
        <f t="shared" si="1375"/>
        <v>0</v>
      </c>
      <c r="T1148" s="85">
        <f t="shared" si="1376"/>
        <v>0</v>
      </c>
      <c r="U1148" s="85">
        <f t="shared" si="1377"/>
        <v>0</v>
      </c>
      <c r="V1148" s="85">
        <f t="shared" si="1378"/>
        <v>0</v>
      </c>
      <c r="W1148" s="33"/>
      <c r="X1148" s="85">
        <f t="shared" si="1385"/>
        <v>0</v>
      </c>
      <c r="Y1148" s="85">
        <f t="shared" si="1379"/>
        <v>0</v>
      </c>
      <c r="Z1148" s="85">
        <f t="shared" si="1380"/>
        <v>0</v>
      </c>
      <c r="AA1148" s="85">
        <f t="shared" si="1381"/>
        <v>0</v>
      </c>
      <c r="AB1148" s="85">
        <f t="shared" si="1382"/>
        <v>0</v>
      </c>
      <c r="AC1148" s="85">
        <f t="shared" si="1383"/>
        <v>0</v>
      </c>
    </row>
    <row r="1149" spans="1:29" x14ac:dyDescent="0.3">
      <c r="A1149" s="67"/>
      <c r="B1149" s="85"/>
      <c r="C1149" s="85"/>
      <c r="D1149" s="85"/>
      <c r="E1149" s="85"/>
      <c r="F1149" s="85"/>
      <c r="G1149" s="85"/>
      <c r="H1149" s="113"/>
      <c r="P1149" s="21" t="str">
        <f t="shared" si="1384"/>
        <v>A</v>
      </c>
      <c r="Q1149" s="85">
        <f t="shared" si="1386"/>
        <v>0</v>
      </c>
      <c r="R1149" s="85">
        <f t="shared" si="1374"/>
        <v>0</v>
      </c>
      <c r="S1149" s="85">
        <f t="shared" si="1375"/>
        <v>0</v>
      </c>
      <c r="T1149" s="85">
        <f t="shared" si="1376"/>
        <v>0</v>
      </c>
      <c r="U1149" s="85">
        <f t="shared" si="1377"/>
        <v>0</v>
      </c>
      <c r="V1149" s="85">
        <f t="shared" si="1378"/>
        <v>0</v>
      </c>
      <c r="W1149" s="33"/>
      <c r="X1149" s="85">
        <f t="shared" si="1385"/>
        <v>0</v>
      </c>
      <c r="Y1149" s="85">
        <f t="shared" si="1379"/>
        <v>0</v>
      </c>
      <c r="Z1149" s="85">
        <f t="shared" si="1380"/>
        <v>0</v>
      </c>
      <c r="AA1149" s="85">
        <f t="shared" si="1381"/>
        <v>0</v>
      </c>
      <c r="AB1149" s="85">
        <f t="shared" si="1382"/>
        <v>0</v>
      </c>
      <c r="AC1149" s="85">
        <f t="shared" si="1383"/>
        <v>0</v>
      </c>
    </row>
    <row r="1150" spans="1:29" x14ac:dyDescent="0.3">
      <c r="A1150" s="67"/>
      <c r="B1150" s="85"/>
      <c r="C1150" s="85"/>
      <c r="D1150" s="85"/>
      <c r="E1150" s="85"/>
      <c r="F1150" s="85"/>
      <c r="G1150" s="85"/>
      <c r="H1150" s="113"/>
      <c r="P1150" s="21" t="str">
        <f t="shared" si="1384"/>
        <v>A</v>
      </c>
      <c r="Q1150" s="85">
        <f t="shared" si="1386"/>
        <v>0</v>
      </c>
      <c r="R1150" s="85">
        <f t="shared" si="1374"/>
        <v>0</v>
      </c>
      <c r="S1150" s="85">
        <f t="shared" si="1375"/>
        <v>0</v>
      </c>
      <c r="T1150" s="85">
        <f t="shared" si="1376"/>
        <v>0</v>
      </c>
      <c r="U1150" s="85">
        <f t="shared" si="1377"/>
        <v>0</v>
      </c>
      <c r="V1150" s="85">
        <f t="shared" si="1378"/>
        <v>0</v>
      </c>
      <c r="W1150" s="33"/>
      <c r="X1150" s="85">
        <f t="shared" si="1385"/>
        <v>0</v>
      </c>
      <c r="Y1150" s="85">
        <f t="shared" si="1379"/>
        <v>0</v>
      </c>
      <c r="Z1150" s="85">
        <f t="shared" si="1380"/>
        <v>0</v>
      </c>
      <c r="AA1150" s="85">
        <f t="shared" si="1381"/>
        <v>0</v>
      </c>
      <c r="AB1150" s="85">
        <f t="shared" si="1382"/>
        <v>0</v>
      </c>
      <c r="AC1150" s="85">
        <f t="shared" si="1383"/>
        <v>0</v>
      </c>
    </row>
    <row r="1151" spans="1:29" x14ac:dyDescent="0.3">
      <c r="A1151" s="67"/>
      <c r="B1151" s="85"/>
      <c r="C1151" s="85"/>
      <c r="D1151" s="85"/>
      <c r="E1151" s="85"/>
      <c r="F1151" s="85"/>
      <c r="G1151" s="85"/>
      <c r="H1151" s="113"/>
      <c r="P1151" s="21" t="str">
        <f t="shared" si="1384"/>
        <v>A</v>
      </c>
      <c r="Q1151" s="85">
        <f t="shared" si="1386"/>
        <v>0</v>
      </c>
      <c r="R1151" s="85">
        <f t="shared" si="1374"/>
        <v>0</v>
      </c>
      <c r="S1151" s="85">
        <f t="shared" si="1375"/>
        <v>0</v>
      </c>
      <c r="T1151" s="85">
        <f t="shared" si="1376"/>
        <v>0</v>
      </c>
      <c r="U1151" s="85">
        <f t="shared" si="1377"/>
        <v>0</v>
      </c>
      <c r="V1151" s="85">
        <f t="shared" si="1378"/>
        <v>0</v>
      </c>
      <c r="W1151" s="33"/>
      <c r="X1151" s="85">
        <f t="shared" si="1385"/>
        <v>0</v>
      </c>
      <c r="Y1151" s="85">
        <f t="shared" si="1379"/>
        <v>0</v>
      </c>
      <c r="Z1151" s="85">
        <f t="shared" si="1380"/>
        <v>0</v>
      </c>
      <c r="AA1151" s="85">
        <f t="shared" si="1381"/>
        <v>0</v>
      </c>
      <c r="AB1151" s="85">
        <f t="shared" si="1382"/>
        <v>0</v>
      </c>
      <c r="AC1151" s="85">
        <f t="shared" si="1383"/>
        <v>0</v>
      </c>
    </row>
    <row r="1152" spans="1:29" x14ac:dyDescent="0.3">
      <c r="A1152" s="67"/>
      <c r="B1152" s="85"/>
      <c r="C1152" s="85"/>
      <c r="D1152" s="85"/>
      <c r="E1152" s="85"/>
      <c r="F1152" s="85"/>
      <c r="G1152" s="85"/>
      <c r="H1152" s="113"/>
      <c r="P1152" s="21" t="str">
        <f t="shared" si="1384"/>
        <v>A</v>
      </c>
      <c r="Q1152" s="85">
        <f t="shared" si="1386"/>
        <v>0</v>
      </c>
      <c r="R1152" s="85">
        <f t="shared" si="1374"/>
        <v>0</v>
      </c>
      <c r="S1152" s="85">
        <f t="shared" si="1375"/>
        <v>0</v>
      </c>
      <c r="T1152" s="85">
        <f t="shared" si="1376"/>
        <v>0</v>
      </c>
      <c r="U1152" s="85">
        <f t="shared" si="1377"/>
        <v>0</v>
      </c>
      <c r="V1152" s="85">
        <f t="shared" si="1378"/>
        <v>0</v>
      </c>
      <c r="W1152" s="33"/>
      <c r="X1152" s="85">
        <f t="shared" si="1385"/>
        <v>0</v>
      </c>
      <c r="Y1152" s="85">
        <f t="shared" si="1379"/>
        <v>0</v>
      </c>
      <c r="Z1152" s="85">
        <f t="shared" si="1380"/>
        <v>0</v>
      </c>
      <c r="AA1152" s="85">
        <f t="shared" si="1381"/>
        <v>0</v>
      </c>
      <c r="AB1152" s="85">
        <f t="shared" si="1382"/>
        <v>0</v>
      </c>
      <c r="AC1152" s="85">
        <f t="shared" si="1383"/>
        <v>0</v>
      </c>
    </row>
    <row r="1153" spans="1:29" x14ac:dyDescent="0.3">
      <c r="A1153" s="67"/>
      <c r="B1153" s="85"/>
      <c r="C1153" s="85"/>
      <c r="D1153" s="85"/>
      <c r="E1153" s="85"/>
      <c r="F1153" s="85"/>
      <c r="G1153" s="85"/>
      <c r="H1153" s="113"/>
      <c r="P1153" s="21" t="str">
        <f t="shared" si="1384"/>
        <v>A</v>
      </c>
      <c r="Q1153" s="85">
        <f t="shared" si="1386"/>
        <v>0</v>
      </c>
      <c r="R1153" s="85">
        <f t="shared" si="1374"/>
        <v>0</v>
      </c>
      <c r="S1153" s="85">
        <f t="shared" si="1375"/>
        <v>0</v>
      </c>
      <c r="T1153" s="85">
        <f t="shared" si="1376"/>
        <v>0</v>
      </c>
      <c r="U1153" s="85">
        <f t="shared" si="1377"/>
        <v>0</v>
      </c>
      <c r="V1153" s="85">
        <f t="shared" si="1378"/>
        <v>0</v>
      </c>
      <c r="W1153" s="33"/>
      <c r="X1153" s="85">
        <f t="shared" si="1385"/>
        <v>0</v>
      </c>
      <c r="Y1153" s="85">
        <f t="shared" si="1379"/>
        <v>0</v>
      </c>
      <c r="Z1153" s="85">
        <f t="shared" si="1380"/>
        <v>0</v>
      </c>
      <c r="AA1153" s="85">
        <f t="shared" si="1381"/>
        <v>0</v>
      </c>
      <c r="AB1153" s="85">
        <f t="shared" si="1382"/>
        <v>0</v>
      </c>
      <c r="AC1153" s="85">
        <f t="shared" si="1383"/>
        <v>0</v>
      </c>
    </row>
    <row r="1154" spans="1:29" x14ac:dyDescent="0.3">
      <c r="A1154" s="67"/>
      <c r="B1154" s="85"/>
      <c r="C1154" s="85"/>
      <c r="D1154" s="85"/>
      <c r="E1154" s="85"/>
      <c r="F1154" s="85"/>
      <c r="G1154" s="85"/>
      <c r="H1154" s="113"/>
      <c r="P1154" s="21" t="str">
        <f t="shared" si="1384"/>
        <v>A</v>
      </c>
      <c r="Q1154" s="85">
        <f t="shared" si="1386"/>
        <v>0</v>
      </c>
      <c r="R1154" s="85">
        <f t="shared" si="1374"/>
        <v>0</v>
      </c>
      <c r="S1154" s="85">
        <f t="shared" si="1375"/>
        <v>0</v>
      </c>
      <c r="T1154" s="85">
        <f t="shared" si="1376"/>
        <v>0</v>
      </c>
      <c r="U1154" s="85">
        <f t="shared" si="1377"/>
        <v>0</v>
      </c>
      <c r="V1154" s="85">
        <f t="shared" si="1378"/>
        <v>0</v>
      </c>
      <c r="W1154" s="33"/>
      <c r="X1154" s="85">
        <f t="shared" si="1385"/>
        <v>0</v>
      </c>
      <c r="Y1154" s="85">
        <f t="shared" si="1379"/>
        <v>0</v>
      </c>
      <c r="Z1154" s="85">
        <f t="shared" si="1380"/>
        <v>0</v>
      </c>
      <c r="AA1154" s="85">
        <f t="shared" si="1381"/>
        <v>0</v>
      </c>
      <c r="AB1154" s="85">
        <f t="shared" si="1382"/>
        <v>0</v>
      </c>
      <c r="AC1154" s="85">
        <f t="shared" si="1383"/>
        <v>0</v>
      </c>
    </row>
    <row r="1155" spans="1:29" x14ac:dyDescent="0.3">
      <c r="A1155" s="67"/>
      <c r="B1155" s="85"/>
      <c r="C1155" s="85"/>
      <c r="D1155" s="85"/>
      <c r="E1155" s="85"/>
      <c r="F1155" s="85"/>
      <c r="G1155" s="85"/>
      <c r="H1155" s="113"/>
      <c r="P1155" s="21" t="str">
        <f t="shared" si="1384"/>
        <v>A</v>
      </c>
      <c r="Q1155" s="85">
        <f t="shared" si="1386"/>
        <v>0</v>
      </c>
      <c r="R1155" s="85">
        <f t="shared" si="1374"/>
        <v>0</v>
      </c>
      <c r="S1155" s="85">
        <f t="shared" si="1375"/>
        <v>0</v>
      </c>
      <c r="T1155" s="85">
        <f t="shared" si="1376"/>
        <v>0</v>
      </c>
      <c r="U1155" s="85">
        <f t="shared" si="1377"/>
        <v>0</v>
      </c>
      <c r="V1155" s="85">
        <f t="shared" si="1378"/>
        <v>0</v>
      </c>
      <c r="W1155" s="33"/>
      <c r="X1155" s="85">
        <f t="shared" si="1385"/>
        <v>0</v>
      </c>
      <c r="Y1155" s="85">
        <f t="shared" si="1379"/>
        <v>0</v>
      </c>
      <c r="Z1155" s="85">
        <f t="shared" si="1380"/>
        <v>0</v>
      </c>
      <c r="AA1155" s="85">
        <f t="shared" si="1381"/>
        <v>0</v>
      </c>
      <c r="AB1155" s="85">
        <f t="shared" si="1382"/>
        <v>0</v>
      </c>
      <c r="AC1155" s="85">
        <f t="shared" si="1383"/>
        <v>0</v>
      </c>
    </row>
    <row r="1156" spans="1:29" x14ac:dyDescent="0.3">
      <c r="A1156" s="67"/>
      <c r="B1156" s="85"/>
      <c r="C1156" s="85"/>
      <c r="D1156" s="85"/>
      <c r="E1156" s="85"/>
      <c r="F1156" s="85"/>
      <c r="G1156" s="85"/>
      <c r="H1156" s="113"/>
      <c r="P1156" s="21" t="str">
        <f t="shared" si="1384"/>
        <v>A</v>
      </c>
      <c r="Q1156" s="85">
        <f t="shared" si="1386"/>
        <v>0</v>
      </c>
      <c r="R1156" s="85">
        <f t="shared" si="1374"/>
        <v>0</v>
      </c>
      <c r="S1156" s="85">
        <f t="shared" si="1375"/>
        <v>0</v>
      </c>
      <c r="T1156" s="85">
        <f t="shared" si="1376"/>
        <v>0</v>
      </c>
      <c r="U1156" s="85">
        <f t="shared" si="1377"/>
        <v>0</v>
      </c>
      <c r="V1156" s="85">
        <f t="shared" si="1378"/>
        <v>0</v>
      </c>
      <c r="W1156" s="33"/>
      <c r="X1156" s="85">
        <f t="shared" si="1385"/>
        <v>0</v>
      </c>
      <c r="Y1156" s="85">
        <f t="shared" si="1379"/>
        <v>0</v>
      </c>
      <c r="Z1156" s="85">
        <f t="shared" si="1380"/>
        <v>0</v>
      </c>
      <c r="AA1156" s="85">
        <f t="shared" si="1381"/>
        <v>0</v>
      </c>
      <c r="AB1156" s="85">
        <f t="shared" si="1382"/>
        <v>0</v>
      </c>
      <c r="AC1156" s="85">
        <f t="shared" si="1383"/>
        <v>0</v>
      </c>
    </row>
    <row r="1157" spans="1:29" x14ac:dyDescent="0.3">
      <c r="A1157" s="68"/>
      <c r="B1157" s="86"/>
      <c r="C1157" s="86"/>
      <c r="D1157" s="86"/>
      <c r="E1157" s="86"/>
      <c r="F1157" s="86"/>
      <c r="G1157" s="86"/>
      <c r="H1157" s="89"/>
      <c r="I1157" s="105">
        <f>X1157</f>
        <v>0</v>
      </c>
      <c r="J1157" s="105">
        <f>Y1157</f>
        <v>0</v>
      </c>
      <c r="K1157" s="105">
        <f>Z1157</f>
        <v>0</v>
      </c>
      <c r="L1157" s="105">
        <f>AA1157</f>
        <v>0</v>
      </c>
      <c r="M1157" s="105">
        <f t="shared" ref="M1157" si="1387">AB1157</f>
        <v>0</v>
      </c>
      <c r="N1157" s="105">
        <f t="shared" ref="N1157" si="1388">AC1157</f>
        <v>0</v>
      </c>
      <c r="P1157" s="21"/>
      <c r="Q1157" s="33"/>
      <c r="R1157" s="33"/>
      <c r="S1157" s="33"/>
      <c r="T1157" s="33"/>
      <c r="U1157" s="33"/>
      <c r="V1157" s="33"/>
      <c r="W1157" s="33"/>
      <c r="X1157" s="106">
        <f>SUM(X1141:X1156)</f>
        <v>0</v>
      </c>
      <c r="Y1157" s="106">
        <f t="shared" ref="Y1157" si="1389">SUM(Y1141:Y1156)</f>
        <v>0</v>
      </c>
      <c r="Z1157" s="106">
        <f t="shared" ref="Z1157" si="1390">SUM(Z1141:Z1156)</f>
        <v>0</v>
      </c>
      <c r="AA1157" s="106">
        <f t="shared" ref="AA1157" si="1391">SUM(AA1141:AA1156)</f>
        <v>0</v>
      </c>
      <c r="AB1157" s="106">
        <f t="shared" ref="AB1157" si="1392">SUM(AB1141:AB1156)</f>
        <v>0</v>
      </c>
      <c r="AC1157" s="106">
        <f t="shared" ref="AC1157" si="1393">SUM(AC1141:AC1156)</f>
        <v>0</v>
      </c>
    </row>
    <row r="1158" spans="1:29" x14ac:dyDescent="0.3">
      <c r="A1158" s="82"/>
      <c r="B1158" s="89"/>
      <c r="C1158" s="89"/>
      <c r="D1158" s="89"/>
      <c r="E1158" s="89"/>
      <c r="F1158" s="89"/>
      <c r="G1158" s="89"/>
      <c r="H1158" s="89"/>
      <c r="P1158" s="21"/>
      <c r="Q1158" s="33"/>
      <c r="R1158" s="33"/>
      <c r="S1158" s="33"/>
      <c r="T1158" s="33"/>
      <c r="U1158" s="33"/>
      <c r="V1158" s="33"/>
      <c r="W1158" s="33"/>
      <c r="X1158" s="33"/>
      <c r="Y1158" s="33"/>
      <c r="Z1158" s="33"/>
      <c r="AA1158" s="33"/>
      <c r="AB1158" s="33"/>
      <c r="AC1158" s="33"/>
    </row>
    <row r="1159" spans="1:29" x14ac:dyDescent="0.3">
      <c r="A1159" s="92"/>
      <c r="B1159" s="92"/>
      <c r="C1159" s="92"/>
      <c r="D1159" s="92"/>
      <c r="E1159" s="92"/>
      <c r="F1159" s="92"/>
      <c r="G1159" s="92"/>
      <c r="H1159" s="92"/>
      <c r="P1159" s="21"/>
      <c r="Q1159" s="33"/>
      <c r="R1159" s="33"/>
      <c r="S1159" s="33"/>
      <c r="T1159" s="33"/>
      <c r="U1159" s="33"/>
      <c r="V1159" s="33"/>
      <c r="W1159" s="33"/>
      <c r="X1159" s="33"/>
      <c r="Y1159" s="33"/>
      <c r="Z1159" s="33"/>
      <c r="AA1159" s="33"/>
      <c r="AB1159" s="33"/>
      <c r="AC1159" s="33"/>
    </row>
    <row r="1160" spans="1:29" x14ac:dyDescent="0.3">
      <c r="A1160" s="68"/>
      <c r="B1160" s="68"/>
      <c r="C1160" s="68"/>
      <c r="D1160" s="68"/>
      <c r="E1160" s="68"/>
      <c r="F1160" s="68"/>
      <c r="G1160" s="68"/>
      <c r="H1160" s="82"/>
      <c r="P1160" s="21"/>
      <c r="Q1160" s="33"/>
      <c r="R1160" s="33"/>
      <c r="S1160" s="33"/>
      <c r="T1160" s="33"/>
      <c r="U1160" s="33"/>
      <c r="V1160" s="33"/>
      <c r="W1160" s="33"/>
      <c r="X1160" s="106">
        <f t="shared" ref="X1160:AC1160" si="1394">SUM(X1161:X1176)</f>
        <v>0</v>
      </c>
      <c r="Y1160" s="106">
        <f t="shared" si="1394"/>
        <v>0</v>
      </c>
      <c r="Z1160" s="106">
        <f t="shared" si="1394"/>
        <v>0</v>
      </c>
      <c r="AA1160" s="106">
        <f t="shared" si="1394"/>
        <v>0</v>
      </c>
      <c r="AB1160" s="106">
        <f t="shared" si="1394"/>
        <v>0</v>
      </c>
      <c r="AC1160" s="106">
        <f t="shared" si="1394"/>
        <v>0</v>
      </c>
    </row>
    <row r="1161" spans="1:29" x14ac:dyDescent="0.3">
      <c r="A1161" s="67"/>
      <c r="B1161" s="85"/>
      <c r="C1161" s="85"/>
      <c r="D1161" s="85"/>
      <c r="E1161" s="85"/>
      <c r="F1161" s="85"/>
      <c r="G1161" s="85"/>
      <c r="H1161" s="113"/>
      <c r="I1161" s="105">
        <f>X1160</f>
        <v>0</v>
      </c>
      <c r="J1161" s="105">
        <f>Y1160</f>
        <v>0</v>
      </c>
      <c r="K1161" s="105">
        <f t="shared" ref="K1161" si="1395">Z1160</f>
        <v>0</v>
      </c>
      <c r="L1161" s="105">
        <f t="shared" ref="L1161" si="1396">AA1160</f>
        <v>0</v>
      </c>
      <c r="M1161" s="105">
        <f t="shared" ref="M1161" si="1397">AB1160</f>
        <v>0</v>
      </c>
      <c r="N1161" s="105">
        <f t="shared" ref="N1161" si="1398">AC1160</f>
        <v>0</v>
      </c>
      <c r="P1161" s="21" t="str">
        <f>IF(A1161&lt;=$B$1138,"A","B")</f>
        <v>A</v>
      </c>
      <c r="Q1161" s="85">
        <f t="shared" ref="Q1161:Q1165" si="1399">IF($P1161="B",B1161,0)</f>
        <v>0</v>
      </c>
      <c r="R1161" s="85">
        <f t="shared" ref="R1161:R1176" si="1400">IF($P1161="B",C1161,0)</f>
        <v>0</v>
      </c>
      <c r="S1161" s="85">
        <f t="shared" ref="S1161:S1176" si="1401">IF($P1161="B",D1161,0)</f>
        <v>0</v>
      </c>
      <c r="T1161" s="85">
        <f t="shared" ref="T1161:T1176" si="1402">IF($P1161="B",E1161,0)</f>
        <v>0</v>
      </c>
      <c r="U1161" s="85">
        <f t="shared" ref="U1161:U1176" si="1403">IF($P1161="B",F1161,0)</f>
        <v>0</v>
      </c>
      <c r="V1161" s="85">
        <f t="shared" ref="V1161:V1176" si="1404">IF($P1161="B",G1161,0)</f>
        <v>0</v>
      </c>
      <c r="W1161" s="33"/>
      <c r="X1161" s="85">
        <f>IF($P1161="A",B1161,0)</f>
        <v>0</v>
      </c>
      <c r="Y1161" s="85">
        <f t="shared" ref="Y1161:Y1176" si="1405">IF($P1161="A",C1161,0)</f>
        <v>0</v>
      </c>
      <c r="Z1161" s="85">
        <f t="shared" ref="Z1161:Z1176" si="1406">IF($P1161="A",D1161,0)</f>
        <v>0</v>
      </c>
      <c r="AA1161" s="85">
        <f t="shared" ref="AA1161:AA1176" si="1407">IF($P1161="A",E1161,0)</f>
        <v>0</v>
      </c>
      <c r="AB1161" s="85">
        <f t="shared" ref="AB1161:AB1176" si="1408">IF($P1161="A",F1161,0)</f>
        <v>0</v>
      </c>
      <c r="AC1161" s="85">
        <f t="shared" ref="AC1161:AC1176" si="1409">IF($P1161="A",G1161,0)</f>
        <v>0</v>
      </c>
    </row>
    <row r="1162" spans="1:29" x14ac:dyDescent="0.3">
      <c r="A1162" s="67"/>
      <c r="B1162" s="85"/>
      <c r="C1162" s="85"/>
      <c r="D1162" s="85"/>
      <c r="E1162" s="85"/>
      <c r="F1162" s="85"/>
      <c r="G1162" s="85"/>
      <c r="H1162" s="113"/>
      <c r="P1162" s="21" t="str">
        <f t="shared" ref="P1162:P1176" si="1410">IF(A1162&lt;=$B$1138,"A","B")</f>
        <v>A</v>
      </c>
      <c r="Q1162" s="85">
        <f t="shared" si="1399"/>
        <v>0</v>
      </c>
      <c r="R1162" s="85">
        <f t="shared" si="1400"/>
        <v>0</v>
      </c>
      <c r="S1162" s="85">
        <f t="shared" si="1401"/>
        <v>0</v>
      </c>
      <c r="T1162" s="85">
        <f t="shared" si="1402"/>
        <v>0</v>
      </c>
      <c r="U1162" s="85">
        <f t="shared" si="1403"/>
        <v>0</v>
      </c>
      <c r="V1162" s="85">
        <f t="shared" si="1404"/>
        <v>0</v>
      </c>
      <c r="W1162" s="33"/>
      <c r="X1162" s="85">
        <f t="shared" ref="X1162:X1176" si="1411">IF($P1162="A",B1162,0)</f>
        <v>0</v>
      </c>
      <c r="Y1162" s="85">
        <f t="shared" si="1405"/>
        <v>0</v>
      </c>
      <c r="Z1162" s="85">
        <f t="shared" si="1406"/>
        <v>0</v>
      </c>
      <c r="AA1162" s="85">
        <f t="shared" si="1407"/>
        <v>0</v>
      </c>
      <c r="AB1162" s="85">
        <f t="shared" si="1408"/>
        <v>0</v>
      </c>
      <c r="AC1162" s="85">
        <f t="shared" si="1409"/>
        <v>0</v>
      </c>
    </row>
    <row r="1163" spans="1:29" x14ac:dyDescent="0.3">
      <c r="A1163" s="67"/>
      <c r="B1163" s="85"/>
      <c r="C1163" s="85"/>
      <c r="D1163" s="85"/>
      <c r="E1163" s="85"/>
      <c r="F1163" s="85"/>
      <c r="G1163" s="85"/>
      <c r="H1163" s="113"/>
      <c r="P1163" s="21" t="str">
        <f t="shared" si="1410"/>
        <v>A</v>
      </c>
      <c r="Q1163" s="85">
        <f t="shared" si="1399"/>
        <v>0</v>
      </c>
      <c r="R1163" s="85">
        <f t="shared" si="1400"/>
        <v>0</v>
      </c>
      <c r="S1163" s="85">
        <f t="shared" si="1401"/>
        <v>0</v>
      </c>
      <c r="T1163" s="85">
        <f t="shared" si="1402"/>
        <v>0</v>
      </c>
      <c r="U1163" s="85">
        <f t="shared" si="1403"/>
        <v>0</v>
      </c>
      <c r="V1163" s="85">
        <f t="shared" si="1404"/>
        <v>0</v>
      </c>
      <c r="W1163" s="33"/>
      <c r="X1163" s="85">
        <f t="shared" si="1411"/>
        <v>0</v>
      </c>
      <c r="Y1163" s="85">
        <f t="shared" si="1405"/>
        <v>0</v>
      </c>
      <c r="Z1163" s="85">
        <f t="shared" si="1406"/>
        <v>0</v>
      </c>
      <c r="AA1163" s="85">
        <f t="shared" si="1407"/>
        <v>0</v>
      </c>
      <c r="AB1163" s="85">
        <f t="shared" si="1408"/>
        <v>0</v>
      </c>
      <c r="AC1163" s="85">
        <f t="shared" si="1409"/>
        <v>0</v>
      </c>
    </row>
    <row r="1164" spans="1:29" x14ac:dyDescent="0.3">
      <c r="A1164" s="67"/>
      <c r="B1164" s="85"/>
      <c r="C1164" s="85"/>
      <c r="D1164" s="85"/>
      <c r="E1164" s="85"/>
      <c r="F1164" s="85"/>
      <c r="G1164" s="85"/>
      <c r="H1164" s="113"/>
      <c r="P1164" s="21" t="str">
        <f t="shared" si="1410"/>
        <v>A</v>
      </c>
      <c r="Q1164" s="85">
        <f t="shared" si="1399"/>
        <v>0</v>
      </c>
      <c r="R1164" s="85">
        <f t="shared" si="1400"/>
        <v>0</v>
      </c>
      <c r="S1164" s="85">
        <f t="shared" si="1401"/>
        <v>0</v>
      </c>
      <c r="T1164" s="85">
        <f t="shared" si="1402"/>
        <v>0</v>
      </c>
      <c r="U1164" s="85">
        <f t="shared" si="1403"/>
        <v>0</v>
      </c>
      <c r="V1164" s="85">
        <f t="shared" si="1404"/>
        <v>0</v>
      </c>
      <c r="W1164" s="33"/>
      <c r="X1164" s="85">
        <f t="shared" si="1411"/>
        <v>0</v>
      </c>
      <c r="Y1164" s="85">
        <f t="shared" si="1405"/>
        <v>0</v>
      </c>
      <c r="Z1164" s="85">
        <f t="shared" si="1406"/>
        <v>0</v>
      </c>
      <c r="AA1164" s="85">
        <f t="shared" si="1407"/>
        <v>0</v>
      </c>
      <c r="AB1164" s="85">
        <f t="shared" si="1408"/>
        <v>0</v>
      </c>
      <c r="AC1164" s="85">
        <f t="shared" si="1409"/>
        <v>0</v>
      </c>
    </row>
    <row r="1165" spans="1:29" x14ac:dyDescent="0.3">
      <c r="A1165" s="67"/>
      <c r="B1165" s="85"/>
      <c r="C1165" s="85"/>
      <c r="D1165" s="85"/>
      <c r="E1165" s="85"/>
      <c r="F1165" s="85"/>
      <c r="G1165" s="85"/>
      <c r="H1165" s="113"/>
      <c r="P1165" s="21" t="str">
        <f t="shared" si="1410"/>
        <v>A</v>
      </c>
      <c r="Q1165" s="85">
        <f t="shared" si="1399"/>
        <v>0</v>
      </c>
      <c r="R1165" s="85">
        <f t="shared" si="1400"/>
        <v>0</v>
      </c>
      <c r="S1165" s="85">
        <f t="shared" si="1401"/>
        <v>0</v>
      </c>
      <c r="T1165" s="85">
        <f t="shared" si="1402"/>
        <v>0</v>
      </c>
      <c r="U1165" s="85">
        <f t="shared" si="1403"/>
        <v>0</v>
      </c>
      <c r="V1165" s="85">
        <f t="shared" si="1404"/>
        <v>0</v>
      </c>
      <c r="W1165" s="33"/>
      <c r="X1165" s="85">
        <f t="shared" si="1411"/>
        <v>0</v>
      </c>
      <c r="Y1165" s="85">
        <f t="shared" si="1405"/>
        <v>0</v>
      </c>
      <c r="Z1165" s="85">
        <f t="shared" si="1406"/>
        <v>0</v>
      </c>
      <c r="AA1165" s="85">
        <f t="shared" si="1407"/>
        <v>0</v>
      </c>
      <c r="AB1165" s="85">
        <f t="shared" si="1408"/>
        <v>0</v>
      </c>
      <c r="AC1165" s="85">
        <f t="shared" si="1409"/>
        <v>0</v>
      </c>
    </row>
    <row r="1166" spans="1:29" x14ac:dyDescent="0.3">
      <c r="A1166" s="67"/>
      <c r="B1166" s="85"/>
      <c r="C1166" s="85"/>
      <c r="D1166" s="85"/>
      <c r="E1166" s="85"/>
      <c r="F1166" s="85"/>
      <c r="G1166" s="85"/>
      <c r="H1166" s="113"/>
      <c r="P1166" s="21" t="str">
        <f t="shared" si="1410"/>
        <v>A</v>
      </c>
      <c r="Q1166" s="85">
        <f>IF($P1166="B",B1166,0)</f>
        <v>0</v>
      </c>
      <c r="R1166" s="85">
        <f t="shared" si="1400"/>
        <v>0</v>
      </c>
      <c r="S1166" s="85">
        <f t="shared" si="1401"/>
        <v>0</v>
      </c>
      <c r="T1166" s="85">
        <f t="shared" si="1402"/>
        <v>0</v>
      </c>
      <c r="U1166" s="85">
        <f t="shared" si="1403"/>
        <v>0</v>
      </c>
      <c r="V1166" s="85">
        <f t="shared" si="1404"/>
        <v>0</v>
      </c>
      <c r="W1166" s="33"/>
      <c r="X1166" s="85">
        <f t="shared" si="1411"/>
        <v>0</v>
      </c>
      <c r="Y1166" s="85">
        <f t="shared" si="1405"/>
        <v>0</v>
      </c>
      <c r="Z1166" s="85">
        <f t="shared" si="1406"/>
        <v>0</v>
      </c>
      <c r="AA1166" s="85">
        <f t="shared" si="1407"/>
        <v>0</v>
      </c>
      <c r="AB1166" s="85">
        <f t="shared" si="1408"/>
        <v>0</v>
      </c>
      <c r="AC1166" s="85">
        <f t="shared" si="1409"/>
        <v>0</v>
      </c>
    </row>
    <row r="1167" spans="1:29" x14ac:dyDescent="0.3">
      <c r="A1167" s="67"/>
      <c r="B1167" s="85"/>
      <c r="C1167" s="85"/>
      <c r="D1167" s="85"/>
      <c r="E1167" s="85"/>
      <c r="F1167" s="85"/>
      <c r="G1167" s="85"/>
      <c r="H1167" s="113"/>
      <c r="P1167" s="21" t="str">
        <f t="shared" si="1410"/>
        <v>A</v>
      </c>
      <c r="Q1167" s="85">
        <f t="shared" ref="Q1167:Q1176" si="1412">IF($P1167="B",B1167,0)</f>
        <v>0</v>
      </c>
      <c r="R1167" s="85">
        <f t="shared" si="1400"/>
        <v>0</v>
      </c>
      <c r="S1167" s="85">
        <f t="shared" si="1401"/>
        <v>0</v>
      </c>
      <c r="T1167" s="85">
        <f t="shared" si="1402"/>
        <v>0</v>
      </c>
      <c r="U1167" s="85">
        <f t="shared" si="1403"/>
        <v>0</v>
      </c>
      <c r="V1167" s="85">
        <f t="shared" si="1404"/>
        <v>0</v>
      </c>
      <c r="W1167" s="33"/>
      <c r="X1167" s="85">
        <f t="shared" si="1411"/>
        <v>0</v>
      </c>
      <c r="Y1167" s="85">
        <f t="shared" si="1405"/>
        <v>0</v>
      </c>
      <c r="Z1167" s="85">
        <f t="shared" si="1406"/>
        <v>0</v>
      </c>
      <c r="AA1167" s="85">
        <f t="shared" si="1407"/>
        <v>0</v>
      </c>
      <c r="AB1167" s="85">
        <f t="shared" si="1408"/>
        <v>0</v>
      </c>
      <c r="AC1167" s="85">
        <f t="shared" si="1409"/>
        <v>0</v>
      </c>
    </row>
    <row r="1168" spans="1:29" x14ac:dyDescent="0.3">
      <c r="A1168" s="67"/>
      <c r="B1168" s="85"/>
      <c r="C1168" s="85"/>
      <c r="D1168" s="85"/>
      <c r="E1168" s="85"/>
      <c r="F1168" s="85"/>
      <c r="G1168" s="85"/>
      <c r="H1168" s="113"/>
      <c r="P1168" s="21" t="str">
        <f t="shared" si="1410"/>
        <v>A</v>
      </c>
      <c r="Q1168" s="85">
        <f t="shared" si="1412"/>
        <v>0</v>
      </c>
      <c r="R1168" s="85">
        <f t="shared" si="1400"/>
        <v>0</v>
      </c>
      <c r="S1168" s="85">
        <f t="shared" si="1401"/>
        <v>0</v>
      </c>
      <c r="T1168" s="85">
        <f t="shared" si="1402"/>
        <v>0</v>
      </c>
      <c r="U1168" s="85">
        <f t="shared" si="1403"/>
        <v>0</v>
      </c>
      <c r="V1168" s="85">
        <f t="shared" si="1404"/>
        <v>0</v>
      </c>
      <c r="W1168" s="33"/>
      <c r="X1168" s="85">
        <f t="shared" si="1411"/>
        <v>0</v>
      </c>
      <c r="Y1168" s="85">
        <f t="shared" si="1405"/>
        <v>0</v>
      </c>
      <c r="Z1168" s="85">
        <f t="shared" si="1406"/>
        <v>0</v>
      </c>
      <c r="AA1168" s="85">
        <f t="shared" si="1407"/>
        <v>0</v>
      </c>
      <c r="AB1168" s="85">
        <f t="shared" si="1408"/>
        <v>0</v>
      </c>
      <c r="AC1168" s="85">
        <f t="shared" si="1409"/>
        <v>0</v>
      </c>
    </row>
    <row r="1169" spans="1:29" x14ac:dyDescent="0.3">
      <c r="A1169" s="67"/>
      <c r="B1169" s="85"/>
      <c r="C1169" s="85"/>
      <c r="D1169" s="85"/>
      <c r="E1169" s="85"/>
      <c r="F1169" s="85"/>
      <c r="G1169" s="85"/>
      <c r="H1169" s="113"/>
      <c r="P1169" s="21" t="str">
        <f t="shared" si="1410"/>
        <v>A</v>
      </c>
      <c r="Q1169" s="85">
        <f t="shared" si="1412"/>
        <v>0</v>
      </c>
      <c r="R1169" s="85">
        <f t="shared" si="1400"/>
        <v>0</v>
      </c>
      <c r="S1169" s="85">
        <f t="shared" si="1401"/>
        <v>0</v>
      </c>
      <c r="T1169" s="85">
        <f t="shared" si="1402"/>
        <v>0</v>
      </c>
      <c r="U1169" s="85">
        <f t="shared" si="1403"/>
        <v>0</v>
      </c>
      <c r="V1169" s="85">
        <f t="shared" si="1404"/>
        <v>0</v>
      </c>
      <c r="W1169" s="33"/>
      <c r="X1169" s="85">
        <f t="shared" si="1411"/>
        <v>0</v>
      </c>
      <c r="Y1169" s="85">
        <f t="shared" si="1405"/>
        <v>0</v>
      </c>
      <c r="Z1169" s="85">
        <f t="shared" si="1406"/>
        <v>0</v>
      </c>
      <c r="AA1169" s="85">
        <f t="shared" si="1407"/>
        <v>0</v>
      </c>
      <c r="AB1169" s="85">
        <f t="shared" si="1408"/>
        <v>0</v>
      </c>
      <c r="AC1169" s="85">
        <f t="shared" si="1409"/>
        <v>0</v>
      </c>
    </row>
    <row r="1170" spans="1:29" x14ac:dyDescent="0.3">
      <c r="A1170" s="67"/>
      <c r="B1170" s="85"/>
      <c r="C1170" s="85"/>
      <c r="D1170" s="85"/>
      <c r="E1170" s="85"/>
      <c r="F1170" s="85"/>
      <c r="G1170" s="85"/>
      <c r="H1170" s="113"/>
      <c r="P1170" s="21" t="str">
        <f t="shared" si="1410"/>
        <v>A</v>
      </c>
      <c r="Q1170" s="85">
        <f t="shared" si="1412"/>
        <v>0</v>
      </c>
      <c r="R1170" s="85">
        <f t="shared" si="1400"/>
        <v>0</v>
      </c>
      <c r="S1170" s="85">
        <f t="shared" si="1401"/>
        <v>0</v>
      </c>
      <c r="T1170" s="85">
        <f t="shared" si="1402"/>
        <v>0</v>
      </c>
      <c r="U1170" s="85">
        <f t="shared" si="1403"/>
        <v>0</v>
      </c>
      <c r="V1170" s="85">
        <f t="shared" si="1404"/>
        <v>0</v>
      </c>
      <c r="W1170" s="33"/>
      <c r="X1170" s="85">
        <f t="shared" si="1411"/>
        <v>0</v>
      </c>
      <c r="Y1170" s="85">
        <f t="shared" si="1405"/>
        <v>0</v>
      </c>
      <c r="Z1170" s="85">
        <f t="shared" si="1406"/>
        <v>0</v>
      </c>
      <c r="AA1170" s="85">
        <f t="shared" si="1407"/>
        <v>0</v>
      </c>
      <c r="AB1170" s="85">
        <f t="shared" si="1408"/>
        <v>0</v>
      </c>
      <c r="AC1170" s="85">
        <f t="shared" si="1409"/>
        <v>0</v>
      </c>
    </row>
    <row r="1171" spans="1:29" x14ac:dyDescent="0.3">
      <c r="A1171" s="67"/>
      <c r="B1171" s="85"/>
      <c r="C1171" s="85"/>
      <c r="D1171" s="85"/>
      <c r="E1171" s="85"/>
      <c r="F1171" s="85"/>
      <c r="G1171" s="85"/>
      <c r="H1171" s="113"/>
      <c r="P1171" s="21" t="str">
        <f t="shared" si="1410"/>
        <v>A</v>
      </c>
      <c r="Q1171" s="85">
        <f t="shared" si="1412"/>
        <v>0</v>
      </c>
      <c r="R1171" s="85">
        <f t="shared" si="1400"/>
        <v>0</v>
      </c>
      <c r="S1171" s="85">
        <f t="shared" si="1401"/>
        <v>0</v>
      </c>
      <c r="T1171" s="85">
        <f t="shared" si="1402"/>
        <v>0</v>
      </c>
      <c r="U1171" s="85">
        <f t="shared" si="1403"/>
        <v>0</v>
      </c>
      <c r="V1171" s="85">
        <f t="shared" si="1404"/>
        <v>0</v>
      </c>
      <c r="W1171" s="33"/>
      <c r="X1171" s="85">
        <f t="shared" si="1411"/>
        <v>0</v>
      </c>
      <c r="Y1171" s="85">
        <f t="shared" si="1405"/>
        <v>0</v>
      </c>
      <c r="Z1171" s="85">
        <f t="shared" si="1406"/>
        <v>0</v>
      </c>
      <c r="AA1171" s="85">
        <f t="shared" si="1407"/>
        <v>0</v>
      </c>
      <c r="AB1171" s="85">
        <f t="shared" si="1408"/>
        <v>0</v>
      </c>
      <c r="AC1171" s="85">
        <f t="shared" si="1409"/>
        <v>0</v>
      </c>
    </row>
    <row r="1172" spans="1:29" x14ac:dyDescent="0.3">
      <c r="A1172" s="67"/>
      <c r="B1172" s="85"/>
      <c r="C1172" s="85"/>
      <c r="D1172" s="85"/>
      <c r="E1172" s="85"/>
      <c r="F1172" s="85"/>
      <c r="G1172" s="85"/>
      <c r="H1172" s="113"/>
      <c r="P1172" s="21" t="str">
        <f t="shared" si="1410"/>
        <v>A</v>
      </c>
      <c r="Q1172" s="85">
        <f t="shared" si="1412"/>
        <v>0</v>
      </c>
      <c r="R1172" s="85">
        <f t="shared" si="1400"/>
        <v>0</v>
      </c>
      <c r="S1172" s="85">
        <f t="shared" si="1401"/>
        <v>0</v>
      </c>
      <c r="T1172" s="85">
        <f t="shared" si="1402"/>
        <v>0</v>
      </c>
      <c r="U1172" s="85">
        <f t="shared" si="1403"/>
        <v>0</v>
      </c>
      <c r="V1172" s="85">
        <f t="shared" si="1404"/>
        <v>0</v>
      </c>
      <c r="W1172" s="33"/>
      <c r="X1172" s="85">
        <f t="shared" si="1411"/>
        <v>0</v>
      </c>
      <c r="Y1172" s="85">
        <f t="shared" si="1405"/>
        <v>0</v>
      </c>
      <c r="Z1172" s="85">
        <f t="shared" si="1406"/>
        <v>0</v>
      </c>
      <c r="AA1172" s="85">
        <f t="shared" si="1407"/>
        <v>0</v>
      </c>
      <c r="AB1172" s="85">
        <f t="shared" si="1408"/>
        <v>0</v>
      </c>
      <c r="AC1172" s="85">
        <f t="shared" si="1409"/>
        <v>0</v>
      </c>
    </row>
    <row r="1173" spans="1:29" x14ac:dyDescent="0.3">
      <c r="A1173" s="67"/>
      <c r="B1173" s="85"/>
      <c r="C1173" s="85"/>
      <c r="D1173" s="85"/>
      <c r="E1173" s="85"/>
      <c r="F1173" s="85"/>
      <c r="G1173" s="85"/>
      <c r="H1173" s="113"/>
      <c r="P1173" s="21" t="str">
        <f t="shared" si="1410"/>
        <v>A</v>
      </c>
      <c r="Q1173" s="85">
        <f t="shared" si="1412"/>
        <v>0</v>
      </c>
      <c r="R1173" s="85">
        <f t="shared" si="1400"/>
        <v>0</v>
      </c>
      <c r="S1173" s="85">
        <f t="shared" si="1401"/>
        <v>0</v>
      </c>
      <c r="T1173" s="85">
        <f t="shared" si="1402"/>
        <v>0</v>
      </c>
      <c r="U1173" s="85">
        <f t="shared" si="1403"/>
        <v>0</v>
      </c>
      <c r="V1173" s="85">
        <f t="shared" si="1404"/>
        <v>0</v>
      </c>
      <c r="W1173" s="33"/>
      <c r="X1173" s="85">
        <f t="shared" si="1411"/>
        <v>0</v>
      </c>
      <c r="Y1173" s="85">
        <f t="shared" si="1405"/>
        <v>0</v>
      </c>
      <c r="Z1173" s="85">
        <f t="shared" si="1406"/>
        <v>0</v>
      </c>
      <c r="AA1173" s="85">
        <f t="shared" si="1407"/>
        <v>0</v>
      </c>
      <c r="AB1173" s="85">
        <f t="shared" si="1408"/>
        <v>0</v>
      </c>
      <c r="AC1173" s="85">
        <f t="shared" si="1409"/>
        <v>0</v>
      </c>
    </row>
    <row r="1174" spans="1:29" x14ac:dyDescent="0.3">
      <c r="A1174" s="67"/>
      <c r="B1174" s="85"/>
      <c r="C1174" s="85"/>
      <c r="D1174" s="85"/>
      <c r="E1174" s="85"/>
      <c r="F1174" s="85"/>
      <c r="G1174" s="85"/>
      <c r="H1174" s="113"/>
      <c r="P1174" s="21" t="str">
        <f t="shared" si="1410"/>
        <v>A</v>
      </c>
      <c r="Q1174" s="85">
        <f t="shared" si="1412"/>
        <v>0</v>
      </c>
      <c r="R1174" s="85">
        <f t="shared" si="1400"/>
        <v>0</v>
      </c>
      <c r="S1174" s="85">
        <f t="shared" si="1401"/>
        <v>0</v>
      </c>
      <c r="T1174" s="85">
        <f t="shared" si="1402"/>
        <v>0</v>
      </c>
      <c r="U1174" s="85">
        <f t="shared" si="1403"/>
        <v>0</v>
      </c>
      <c r="V1174" s="85">
        <f t="shared" si="1404"/>
        <v>0</v>
      </c>
      <c r="W1174" s="33"/>
      <c r="X1174" s="85">
        <f t="shared" si="1411"/>
        <v>0</v>
      </c>
      <c r="Y1174" s="85">
        <f t="shared" si="1405"/>
        <v>0</v>
      </c>
      <c r="Z1174" s="85">
        <f t="shared" si="1406"/>
        <v>0</v>
      </c>
      <c r="AA1174" s="85">
        <f t="shared" si="1407"/>
        <v>0</v>
      </c>
      <c r="AB1174" s="85">
        <f t="shared" si="1408"/>
        <v>0</v>
      </c>
      <c r="AC1174" s="85">
        <f t="shared" si="1409"/>
        <v>0</v>
      </c>
    </row>
    <row r="1175" spans="1:29" x14ac:dyDescent="0.3">
      <c r="A1175" s="67"/>
      <c r="B1175" s="85"/>
      <c r="C1175" s="85"/>
      <c r="D1175" s="85"/>
      <c r="E1175" s="85"/>
      <c r="F1175" s="85"/>
      <c r="G1175" s="85"/>
      <c r="H1175" s="113"/>
      <c r="P1175" s="21" t="str">
        <f t="shared" si="1410"/>
        <v>A</v>
      </c>
      <c r="Q1175" s="85">
        <f t="shared" si="1412"/>
        <v>0</v>
      </c>
      <c r="R1175" s="85">
        <f t="shared" si="1400"/>
        <v>0</v>
      </c>
      <c r="S1175" s="85">
        <f t="shared" si="1401"/>
        <v>0</v>
      </c>
      <c r="T1175" s="85">
        <f t="shared" si="1402"/>
        <v>0</v>
      </c>
      <c r="U1175" s="85">
        <f t="shared" si="1403"/>
        <v>0</v>
      </c>
      <c r="V1175" s="85">
        <f t="shared" si="1404"/>
        <v>0</v>
      </c>
      <c r="W1175" s="33"/>
      <c r="X1175" s="85">
        <f t="shared" si="1411"/>
        <v>0</v>
      </c>
      <c r="Y1175" s="85">
        <f t="shared" si="1405"/>
        <v>0</v>
      </c>
      <c r="Z1175" s="85">
        <f t="shared" si="1406"/>
        <v>0</v>
      </c>
      <c r="AA1175" s="85">
        <f t="shared" si="1407"/>
        <v>0</v>
      </c>
      <c r="AB1175" s="85">
        <f t="shared" si="1408"/>
        <v>0</v>
      </c>
      <c r="AC1175" s="85">
        <f t="shared" si="1409"/>
        <v>0</v>
      </c>
    </row>
    <row r="1176" spans="1:29" x14ac:dyDescent="0.3">
      <c r="A1176" s="67"/>
      <c r="B1176" s="85"/>
      <c r="C1176" s="85"/>
      <c r="D1176" s="85"/>
      <c r="E1176" s="85"/>
      <c r="F1176" s="85"/>
      <c r="G1176" s="85"/>
      <c r="H1176" s="113"/>
      <c r="P1176" s="21" t="str">
        <f t="shared" si="1410"/>
        <v>A</v>
      </c>
      <c r="Q1176" s="85">
        <f t="shared" si="1412"/>
        <v>0</v>
      </c>
      <c r="R1176" s="85">
        <f t="shared" si="1400"/>
        <v>0</v>
      </c>
      <c r="S1176" s="85">
        <f t="shared" si="1401"/>
        <v>0</v>
      </c>
      <c r="T1176" s="85">
        <f t="shared" si="1402"/>
        <v>0</v>
      </c>
      <c r="U1176" s="85">
        <f t="shared" si="1403"/>
        <v>0</v>
      </c>
      <c r="V1176" s="85">
        <f t="shared" si="1404"/>
        <v>0</v>
      </c>
      <c r="W1176" s="33"/>
      <c r="X1176" s="85">
        <f t="shared" si="1411"/>
        <v>0</v>
      </c>
      <c r="Y1176" s="85">
        <f t="shared" si="1405"/>
        <v>0</v>
      </c>
      <c r="Z1176" s="85">
        <f t="shared" si="1406"/>
        <v>0</v>
      </c>
      <c r="AA1176" s="85">
        <f t="shared" si="1407"/>
        <v>0</v>
      </c>
      <c r="AB1176" s="85">
        <f t="shared" si="1408"/>
        <v>0</v>
      </c>
      <c r="AC1176" s="85">
        <f t="shared" si="1409"/>
        <v>0</v>
      </c>
    </row>
    <row r="1177" spans="1:29" x14ac:dyDescent="0.3">
      <c r="A1177" s="68"/>
      <c r="B1177" s="87"/>
      <c r="C1177" s="87"/>
      <c r="D1177" s="87"/>
      <c r="E1177" s="87"/>
      <c r="F1177" s="87"/>
      <c r="G1177" s="87"/>
      <c r="H1177" s="114"/>
      <c r="I1177" s="105">
        <f>Q1177</f>
        <v>0</v>
      </c>
      <c r="J1177" s="105">
        <f>R1177</f>
        <v>0</v>
      </c>
      <c r="K1177" s="105">
        <f t="shared" ref="K1177" si="1413">S1177</f>
        <v>0</v>
      </c>
      <c r="L1177" s="105">
        <f t="shared" ref="L1177" si="1414">T1177</f>
        <v>0</v>
      </c>
      <c r="M1177" s="105">
        <f t="shared" ref="M1177" si="1415">U1177</f>
        <v>0</v>
      </c>
      <c r="N1177" s="105">
        <f t="shared" ref="N1177" si="1416">V1177</f>
        <v>0</v>
      </c>
      <c r="P1177" s="21"/>
      <c r="Q1177" s="106">
        <f t="shared" ref="Q1177:V1177" si="1417">+SUM(Q1161:Q1176)</f>
        <v>0</v>
      </c>
      <c r="R1177" s="106">
        <f t="shared" si="1417"/>
        <v>0</v>
      </c>
      <c r="S1177" s="106">
        <f t="shared" si="1417"/>
        <v>0</v>
      </c>
      <c r="T1177" s="106">
        <f t="shared" si="1417"/>
        <v>0</v>
      </c>
      <c r="U1177" s="106">
        <f t="shared" si="1417"/>
        <v>0</v>
      </c>
      <c r="V1177" s="106">
        <f t="shared" si="1417"/>
        <v>0</v>
      </c>
      <c r="W1177" s="33"/>
      <c r="X1177" s="33"/>
      <c r="Y1177" s="33"/>
      <c r="Z1177" s="33"/>
      <c r="AA1177" s="33"/>
      <c r="AB1177" s="33"/>
      <c r="AC1177" s="33"/>
    </row>
    <row r="1179" spans="1:29" x14ac:dyDescent="0.3">
      <c r="A1179" s="69"/>
      <c r="B1179" s="69"/>
      <c r="C1179" s="69"/>
      <c r="D1179" s="97"/>
      <c r="E1179" s="97"/>
      <c r="F1179" s="69"/>
      <c r="G1179" s="69"/>
      <c r="H1179" s="82"/>
    </row>
    <row r="1180" spans="1:29" x14ac:dyDescent="0.3">
      <c r="A1180" s="94"/>
      <c r="B1180" s="83"/>
      <c r="C1180" s="95"/>
      <c r="D1180" s="95"/>
      <c r="E1180" s="33"/>
      <c r="F1180" s="98"/>
      <c r="G1180" s="96"/>
      <c r="H1180" s="112"/>
    </row>
    <row r="1181" spans="1:29" x14ac:dyDescent="0.3">
      <c r="A1181" s="91"/>
      <c r="B1181" s="92"/>
      <c r="C1181" s="92"/>
      <c r="D1181" s="92"/>
      <c r="E1181" s="92"/>
      <c r="F1181" s="92"/>
      <c r="G1181" s="92"/>
      <c r="H1181" s="92"/>
    </row>
    <row r="1182" spans="1:29" x14ac:dyDescent="0.3">
      <c r="A1182" s="68"/>
      <c r="B1182" s="68"/>
      <c r="C1182" s="68"/>
      <c r="D1182" s="68"/>
      <c r="E1182" s="68"/>
      <c r="F1182" s="68"/>
      <c r="G1182" s="68"/>
      <c r="H1182" s="82"/>
      <c r="P1182" s="21"/>
      <c r="Q1182" s="106">
        <f>+SUM(Q1183:Q1198)</f>
        <v>0</v>
      </c>
      <c r="R1182" s="106">
        <f t="shared" ref="R1182" si="1418">+SUM(R1183:R1198)</f>
        <v>0</v>
      </c>
      <c r="S1182" s="106">
        <f t="shared" ref="S1182" si="1419">+SUM(S1183:S1198)</f>
        <v>0</v>
      </c>
      <c r="T1182" s="106">
        <f t="shared" ref="T1182" si="1420">+SUM(T1183:T1198)</f>
        <v>0</v>
      </c>
      <c r="U1182" s="106">
        <f t="shared" ref="U1182" si="1421">+SUM(U1183:U1198)</f>
        <v>0</v>
      </c>
      <c r="V1182" s="106">
        <f t="shared" ref="V1182" si="1422">+SUM(V1183:V1198)</f>
        <v>0</v>
      </c>
      <c r="W1182" s="33"/>
      <c r="X1182" s="33"/>
      <c r="Y1182" s="33"/>
      <c r="Z1182" s="33"/>
      <c r="AA1182" s="33"/>
      <c r="AB1182" s="33"/>
      <c r="AC1182" s="33"/>
    </row>
    <row r="1183" spans="1:29" x14ac:dyDescent="0.3">
      <c r="A1183" s="67"/>
      <c r="B1183" s="85"/>
      <c r="C1183" s="85"/>
      <c r="D1183" s="85"/>
      <c r="E1183" s="85"/>
      <c r="F1183" s="85"/>
      <c r="G1183" s="85"/>
      <c r="H1183" s="113"/>
      <c r="I1183" s="105">
        <f t="shared" ref="I1183:N1183" si="1423">Q1182</f>
        <v>0</v>
      </c>
      <c r="J1183" s="105">
        <f t="shared" si="1423"/>
        <v>0</v>
      </c>
      <c r="K1183" s="105">
        <f t="shared" si="1423"/>
        <v>0</v>
      </c>
      <c r="L1183" s="105">
        <f t="shared" si="1423"/>
        <v>0</v>
      </c>
      <c r="M1183" s="105">
        <f t="shared" si="1423"/>
        <v>0</v>
      </c>
      <c r="N1183" s="105">
        <f t="shared" si="1423"/>
        <v>0</v>
      </c>
      <c r="P1183" s="21" t="str">
        <f>IF(A1183&gt;=$B$1180,"A","B")</f>
        <v>A</v>
      </c>
      <c r="Q1183" s="85">
        <f t="shared" ref="Q1183:Q1187" si="1424">IF($P1183="B",B1183,0)</f>
        <v>0</v>
      </c>
      <c r="R1183" s="85">
        <f t="shared" ref="R1183:R1198" si="1425">IF($P1183="B",C1183,0)</f>
        <v>0</v>
      </c>
      <c r="S1183" s="85">
        <f t="shared" ref="S1183:S1198" si="1426">IF($P1183="B",D1183,0)</f>
        <v>0</v>
      </c>
      <c r="T1183" s="85">
        <f t="shared" ref="T1183:T1198" si="1427">IF($P1183="B",E1183,0)</f>
        <v>0</v>
      </c>
      <c r="U1183" s="85">
        <f t="shared" ref="U1183:U1198" si="1428">IF($P1183="B",F1183,0)</f>
        <v>0</v>
      </c>
      <c r="V1183" s="85">
        <f t="shared" ref="V1183:V1198" si="1429">IF($P1183="B",G1183,0)</f>
        <v>0</v>
      </c>
      <c r="W1183" s="33"/>
      <c r="X1183" s="85">
        <f>IF($P1183="A",B1183,0)</f>
        <v>0</v>
      </c>
      <c r="Y1183" s="85">
        <f t="shared" ref="Y1183:Y1198" si="1430">IF($P1183="A",C1183,0)</f>
        <v>0</v>
      </c>
      <c r="Z1183" s="85">
        <f t="shared" ref="Z1183:Z1198" si="1431">IF($P1183="A",D1183,0)</f>
        <v>0</v>
      </c>
      <c r="AA1183" s="85">
        <f t="shared" ref="AA1183:AA1198" si="1432">IF($P1183="A",E1183,0)</f>
        <v>0</v>
      </c>
      <c r="AB1183" s="85">
        <f t="shared" ref="AB1183:AB1198" si="1433">IF($P1183="A",F1183,0)</f>
        <v>0</v>
      </c>
      <c r="AC1183" s="85">
        <f t="shared" ref="AC1183:AC1198" si="1434">IF($P1183="A",G1183,0)</f>
        <v>0</v>
      </c>
    </row>
    <row r="1184" spans="1:29" x14ac:dyDescent="0.3">
      <c r="A1184" s="67"/>
      <c r="B1184" s="85"/>
      <c r="C1184" s="85"/>
      <c r="D1184" s="85"/>
      <c r="E1184" s="85"/>
      <c r="F1184" s="85"/>
      <c r="G1184" s="85"/>
      <c r="H1184" s="113"/>
      <c r="P1184" s="21" t="str">
        <f t="shared" ref="P1184:P1198" si="1435">IF(A1184&gt;=$B$1180,"A","B")</f>
        <v>A</v>
      </c>
      <c r="Q1184" s="85">
        <f t="shared" si="1424"/>
        <v>0</v>
      </c>
      <c r="R1184" s="85">
        <f t="shared" si="1425"/>
        <v>0</v>
      </c>
      <c r="S1184" s="85">
        <f t="shared" si="1426"/>
        <v>0</v>
      </c>
      <c r="T1184" s="85">
        <f t="shared" si="1427"/>
        <v>0</v>
      </c>
      <c r="U1184" s="85">
        <f t="shared" si="1428"/>
        <v>0</v>
      </c>
      <c r="V1184" s="85">
        <f t="shared" si="1429"/>
        <v>0</v>
      </c>
      <c r="W1184" s="33"/>
      <c r="X1184" s="85">
        <f t="shared" ref="X1184:X1198" si="1436">IF($P1184="A",B1184,0)</f>
        <v>0</v>
      </c>
      <c r="Y1184" s="85">
        <f t="shared" si="1430"/>
        <v>0</v>
      </c>
      <c r="Z1184" s="85">
        <f t="shared" si="1431"/>
        <v>0</v>
      </c>
      <c r="AA1184" s="85">
        <f t="shared" si="1432"/>
        <v>0</v>
      </c>
      <c r="AB1184" s="85">
        <f t="shared" si="1433"/>
        <v>0</v>
      </c>
      <c r="AC1184" s="85">
        <f t="shared" si="1434"/>
        <v>0</v>
      </c>
    </row>
    <row r="1185" spans="1:29" x14ac:dyDescent="0.3">
      <c r="A1185" s="67"/>
      <c r="B1185" s="85"/>
      <c r="C1185" s="85"/>
      <c r="D1185" s="85"/>
      <c r="E1185" s="85"/>
      <c r="F1185" s="85"/>
      <c r="G1185" s="85"/>
      <c r="H1185" s="113"/>
      <c r="P1185" s="21" t="str">
        <f t="shared" si="1435"/>
        <v>A</v>
      </c>
      <c r="Q1185" s="85">
        <f t="shared" si="1424"/>
        <v>0</v>
      </c>
      <c r="R1185" s="85">
        <f t="shared" si="1425"/>
        <v>0</v>
      </c>
      <c r="S1185" s="85">
        <f t="shared" si="1426"/>
        <v>0</v>
      </c>
      <c r="T1185" s="85">
        <f t="shared" si="1427"/>
        <v>0</v>
      </c>
      <c r="U1185" s="85">
        <f t="shared" si="1428"/>
        <v>0</v>
      </c>
      <c r="V1185" s="85">
        <f t="shared" si="1429"/>
        <v>0</v>
      </c>
      <c r="W1185" s="33"/>
      <c r="X1185" s="85">
        <f t="shared" si="1436"/>
        <v>0</v>
      </c>
      <c r="Y1185" s="85">
        <f t="shared" si="1430"/>
        <v>0</v>
      </c>
      <c r="Z1185" s="85">
        <f t="shared" si="1431"/>
        <v>0</v>
      </c>
      <c r="AA1185" s="85">
        <f t="shared" si="1432"/>
        <v>0</v>
      </c>
      <c r="AB1185" s="85">
        <f t="shared" si="1433"/>
        <v>0</v>
      </c>
      <c r="AC1185" s="85">
        <f t="shared" si="1434"/>
        <v>0</v>
      </c>
    </row>
    <row r="1186" spans="1:29" x14ac:dyDescent="0.3">
      <c r="A1186" s="67"/>
      <c r="B1186" s="85"/>
      <c r="C1186" s="85"/>
      <c r="D1186" s="85"/>
      <c r="E1186" s="85"/>
      <c r="F1186" s="85"/>
      <c r="G1186" s="85"/>
      <c r="H1186" s="113"/>
      <c r="P1186" s="21" t="str">
        <f t="shared" si="1435"/>
        <v>A</v>
      </c>
      <c r="Q1186" s="85">
        <f t="shared" si="1424"/>
        <v>0</v>
      </c>
      <c r="R1186" s="85">
        <f t="shared" si="1425"/>
        <v>0</v>
      </c>
      <c r="S1186" s="85">
        <f t="shared" si="1426"/>
        <v>0</v>
      </c>
      <c r="T1186" s="85">
        <f t="shared" si="1427"/>
        <v>0</v>
      </c>
      <c r="U1186" s="85">
        <f t="shared" si="1428"/>
        <v>0</v>
      </c>
      <c r="V1186" s="85">
        <f t="shared" si="1429"/>
        <v>0</v>
      </c>
      <c r="W1186" s="33"/>
      <c r="X1186" s="85">
        <f t="shared" si="1436"/>
        <v>0</v>
      </c>
      <c r="Y1186" s="85">
        <f t="shared" si="1430"/>
        <v>0</v>
      </c>
      <c r="Z1186" s="85">
        <f t="shared" si="1431"/>
        <v>0</v>
      </c>
      <c r="AA1186" s="85">
        <f t="shared" si="1432"/>
        <v>0</v>
      </c>
      <c r="AB1186" s="85">
        <f t="shared" si="1433"/>
        <v>0</v>
      </c>
      <c r="AC1186" s="85">
        <f t="shared" si="1434"/>
        <v>0</v>
      </c>
    </row>
    <row r="1187" spans="1:29" x14ac:dyDescent="0.3">
      <c r="A1187" s="67"/>
      <c r="B1187" s="85"/>
      <c r="C1187" s="85"/>
      <c r="D1187" s="85"/>
      <c r="E1187" s="85"/>
      <c r="F1187" s="85"/>
      <c r="G1187" s="85"/>
      <c r="H1187" s="113"/>
      <c r="P1187" s="21" t="str">
        <f t="shared" si="1435"/>
        <v>A</v>
      </c>
      <c r="Q1187" s="85">
        <f t="shared" si="1424"/>
        <v>0</v>
      </c>
      <c r="R1187" s="85">
        <f t="shared" si="1425"/>
        <v>0</v>
      </c>
      <c r="S1187" s="85">
        <f t="shared" si="1426"/>
        <v>0</v>
      </c>
      <c r="T1187" s="85">
        <f t="shared" si="1427"/>
        <v>0</v>
      </c>
      <c r="U1187" s="85">
        <f t="shared" si="1428"/>
        <v>0</v>
      </c>
      <c r="V1187" s="85">
        <f t="shared" si="1429"/>
        <v>0</v>
      </c>
      <c r="W1187" s="33"/>
      <c r="X1187" s="85">
        <f t="shared" si="1436"/>
        <v>0</v>
      </c>
      <c r="Y1187" s="85">
        <f t="shared" si="1430"/>
        <v>0</v>
      </c>
      <c r="Z1187" s="85">
        <f t="shared" si="1431"/>
        <v>0</v>
      </c>
      <c r="AA1187" s="85">
        <f t="shared" si="1432"/>
        <v>0</v>
      </c>
      <c r="AB1187" s="85">
        <f t="shared" si="1433"/>
        <v>0</v>
      </c>
      <c r="AC1187" s="85">
        <f t="shared" si="1434"/>
        <v>0</v>
      </c>
    </row>
    <row r="1188" spans="1:29" x14ac:dyDescent="0.3">
      <c r="A1188" s="67"/>
      <c r="B1188" s="85"/>
      <c r="C1188" s="85"/>
      <c r="D1188" s="85"/>
      <c r="E1188" s="85"/>
      <c r="F1188" s="85"/>
      <c r="G1188" s="85"/>
      <c r="H1188" s="113"/>
      <c r="P1188" s="21" t="str">
        <f t="shared" si="1435"/>
        <v>A</v>
      </c>
      <c r="Q1188" s="85">
        <f>IF($P1188="B",B1188,0)</f>
        <v>0</v>
      </c>
      <c r="R1188" s="85">
        <f t="shared" si="1425"/>
        <v>0</v>
      </c>
      <c r="S1188" s="85">
        <f t="shared" si="1426"/>
        <v>0</v>
      </c>
      <c r="T1188" s="85">
        <f t="shared" si="1427"/>
        <v>0</v>
      </c>
      <c r="U1188" s="85">
        <f t="shared" si="1428"/>
        <v>0</v>
      </c>
      <c r="V1188" s="85">
        <f t="shared" si="1429"/>
        <v>0</v>
      </c>
      <c r="W1188" s="33"/>
      <c r="X1188" s="85">
        <f t="shared" si="1436"/>
        <v>0</v>
      </c>
      <c r="Y1188" s="85">
        <f t="shared" si="1430"/>
        <v>0</v>
      </c>
      <c r="Z1188" s="85">
        <f t="shared" si="1431"/>
        <v>0</v>
      </c>
      <c r="AA1188" s="85">
        <f t="shared" si="1432"/>
        <v>0</v>
      </c>
      <c r="AB1188" s="85">
        <f t="shared" si="1433"/>
        <v>0</v>
      </c>
      <c r="AC1188" s="85">
        <f t="shared" si="1434"/>
        <v>0</v>
      </c>
    </row>
    <row r="1189" spans="1:29" x14ac:dyDescent="0.3">
      <c r="A1189" s="67"/>
      <c r="B1189" s="85"/>
      <c r="C1189" s="85"/>
      <c r="D1189" s="85"/>
      <c r="E1189" s="85"/>
      <c r="F1189" s="85"/>
      <c r="G1189" s="85"/>
      <c r="H1189" s="113"/>
      <c r="P1189" s="21" t="str">
        <f t="shared" si="1435"/>
        <v>A</v>
      </c>
      <c r="Q1189" s="85">
        <f t="shared" ref="Q1189:Q1198" si="1437">IF($P1189="B",B1189,0)</f>
        <v>0</v>
      </c>
      <c r="R1189" s="85">
        <f t="shared" si="1425"/>
        <v>0</v>
      </c>
      <c r="S1189" s="85">
        <f t="shared" si="1426"/>
        <v>0</v>
      </c>
      <c r="T1189" s="85">
        <f t="shared" si="1427"/>
        <v>0</v>
      </c>
      <c r="U1189" s="85">
        <f t="shared" si="1428"/>
        <v>0</v>
      </c>
      <c r="V1189" s="85">
        <f t="shared" si="1429"/>
        <v>0</v>
      </c>
      <c r="W1189" s="33"/>
      <c r="X1189" s="85">
        <f t="shared" si="1436"/>
        <v>0</v>
      </c>
      <c r="Y1189" s="85">
        <f t="shared" si="1430"/>
        <v>0</v>
      </c>
      <c r="Z1189" s="85">
        <f t="shared" si="1431"/>
        <v>0</v>
      </c>
      <c r="AA1189" s="85">
        <f t="shared" si="1432"/>
        <v>0</v>
      </c>
      <c r="AB1189" s="85">
        <f t="shared" si="1433"/>
        <v>0</v>
      </c>
      <c r="AC1189" s="85">
        <f t="shared" si="1434"/>
        <v>0</v>
      </c>
    </row>
    <row r="1190" spans="1:29" x14ac:dyDescent="0.3">
      <c r="A1190" s="67"/>
      <c r="B1190" s="85"/>
      <c r="C1190" s="85"/>
      <c r="D1190" s="85"/>
      <c r="E1190" s="85"/>
      <c r="F1190" s="85"/>
      <c r="G1190" s="85"/>
      <c r="H1190" s="113"/>
      <c r="P1190" s="21" t="str">
        <f t="shared" si="1435"/>
        <v>A</v>
      </c>
      <c r="Q1190" s="85">
        <f t="shared" si="1437"/>
        <v>0</v>
      </c>
      <c r="R1190" s="85">
        <f t="shared" si="1425"/>
        <v>0</v>
      </c>
      <c r="S1190" s="85">
        <f t="shared" si="1426"/>
        <v>0</v>
      </c>
      <c r="T1190" s="85">
        <f t="shared" si="1427"/>
        <v>0</v>
      </c>
      <c r="U1190" s="85">
        <f t="shared" si="1428"/>
        <v>0</v>
      </c>
      <c r="V1190" s="85">
        <f t="shared" si="1429"/>
        <v>0</v>
      </c>
      <c r="W1190" s="33"/>
      <c r="X1190" s="85">
        <f t="shared" si="1436"/>
        <v>0</v>
      </c>
      <c r="Y1190" s="85">
        <f t="shared" si="1430"/>
        <v>0</v>
      </c>
      <c r="Z1190" s="85">
        <f t="shared" si="1431"/>
        <v>0</v>
      </c>
      <c r="AA1190" s="85">
        <f t="shared" si="1432"/>
        <v>0</v>
      </c>
      <c r="AB1190" s="85">
        <f t="shared" si="1433"/>
        <v>0</v>
      </c>
      <c r="AC1190" s="85">
        <f t="shared" si="1434"/>
        <v>0</v>
      </c>
    </row>
    <row r="1191" spans="1:29" x14ac:dyDescent="0.3">
      <c r="A1191" s="67"/>
      <c r="B1191" s="85"/>
      <c r="C1191" s="85"/>
      <c r="D1191" s="85"/>
      <c r="E1191" s="85"/>
      <c r="F1191" s="85"/>
      <c r="G1191" s="85"/>
      <c r="H1191" s="113"/>
      <c r="P1191" s="21" t="str">
        <f t="shared" si="1435"/>
        <v>A</v>
      </c>
      <c r="Q1191" s="85">
        <f t="shared" si="1437"/>
        <v>0</v>
      </c>
      <c r="R1191" s="85">
        <f t="shared" si="1425"/>
        <v>0</v>
      </c>
      <c r="S1191" s="85">
        <f t="shared" si="1426"/>
        <v>0</v>
      </c>
      <c r="T1191" s="85">
        <f t="shared" si="1427"/>
        <v>0</v>
      </c>
      <c r="U1191" s="85">
        <f t="shared" si="1428"/>
        <v>0</v>
      </c>
      <c r="V1191" s="85">
        <f t="shared" si="1429"/>
        <v>0</v>
      </c>
      <c r="W1191" s="33"/>
      <c r="X1191" s="85">
        <f t="shared" si="1436"/>
        <v>0</v>
      </c>
      <c r="Y1191" s="85">
        <f t="shared" si="1430"/>
        <v>0</v>
      </c>
      <c r="Z1191" s="85">
        <f t="shared" si="1431"/>
        <v>0</v>
      </c>
      <c r="AA1191" s="85">
        <f t="shared" si="1432"/>
        <v>0</v>
      </c>
      <c r="AB1191" s="85">
        <f t="shared" si="1433"/>
        <v>0</v>
      </c>
      <c r="AC1191" s="85">
        <f t="shared" si="1434"/>
        <v>0</v>
      </c>
    </row>
    <row r="1192" spans="1:29" x14ac:dyDescent="0.3">
      <c r="A1192" s="67"/>
      <c r="B1192" s="85"/>
      <c r="C1192" s="85"/>
      <c r="D1192" s="85"/>
      <c r="E1192" s="85"/>
      <c r="F1192" s="85"/>
      <c r="G1192" s="85"/>
      <c r="H1192" s="113"/>
      <c r="P1192" s="21" t="str">
        <f t="shared" si="1435"/>
        <v>A</v>
      </c>
      <c r="Q1192" s="85">
        <f t="shared" si="1437"/>
        <v>0</v>
      </c>
      <c r="R1192" s="85">
        <f t="shared" si="1425"/>
        <v>0</v>
      </c>
      <c r="S1192" s="85">
        <f t="shared" si="1426"/>
        <v>0</v>
      </c>
      <c r="T1192" s="85">
        <f t="shared" si="1427"/>
        <v>0</v>
      </c>
      <c r="U1192" s="85">
        <f t="shared" si="1428"/>
        <v>0</v>
      </c>
      <c r="V1192" s="85">
        <f t="shared" si="1429"/>
        <v>0</v>
      </c>
      <c r="W1192" s="33"/>
      <c r="X1192" s="85">
        <f t="shared" si="1436"/>
        <v>0</v>
      </c>
      <c r="Y1192" s="85">
        <f t="shared" si="1430"/>
        <v>0</v>
      </c>
      <c r="Z1192" s="85">
        <f t="shared" si="1431"/>
        <v>0</v>
      </c>
      <c r="AA1192" s="85">
        <f t="shared" si="1432"/>
        <v>0</v>
      </c>
      <c r="AB1192" s="85">
        <f t="shared" si="1433"/>
        <v>0</v>
      </c>
      <c r="AC1192" s="85">
        <f t="shared" si="1434"/>
        <v>0</v>
      </c>
    </row>
    <row r="1193" spans="1:29" x14ac:dyDescent="0.3">
      <c r="A1193" s="67"/>
      <c r="B1193" s="85"/>
      <c r="C1193" s="85"/>
      <c r="D1193" s="85"/>
      <c r="E1193" s="85"/>
      <c r="F1193" s="85"/>
      <c r="G1193" s="85"/>
      <c r="H1193" s="113"/>
      <c r="P1193" s="21" t="str">
        <f t="shared" si="1435"/>
        <v>A</v>
      </c>
      <c r="Q1193" s="85">
        <f t="shared" si="1437"/>
        <v>0</v>
      </c>
      <c r="R1193" s="85">
        <f t="shared" si="1425"/>
        <v>0</v>
      </c>
      <c r="S1193" s="85">
        <f t="shared" si="1426"/>
        <v>0</v>
      </c>
      <c r="T1193" s="85">
        <f t="shared" si="1427"/>
        <v>0</v>
      </c>
      <c r="U1193" s="85">
        <f t="shared" si="1428"/>
        <v>0</v>
      </c>
      <c r="V1193" s="85">
        <f t="shared" si="1429"/>
        <v>0</v>
      </c>
      <c r="W1193" s="33"/>
      <c r="X1193" s="85">
        <f t="shared" si="1436"/>
        <v>0</v>
      </c>
      <c r="Y1193" s="85">
        <f t="shared" si="1430"/>
        <v>0</v>
      </c>
      <c r="Z1193" s="85">
        <f t="shared" si="1431"/>
        <v>0</v>
      </c>
      <c r="AA1193" s="85">
        <f t="shared" si="1432"/>
        <v>0</v>
      </c>
      <c r="AB1193" s="85">
        <f t="shared" si="1433"/>
        <v>0</v>
      </c>
      <c r="AC1193" s="85">
        <f t="shared" si="1434"/>
        <v>0</v>
      </c>
    </row>
    <row r="1194" spans="1:29" x14ac:dyDescent="0.3">
      <c r="A1194" s="67"/>
      <c r="B1194" s="85"/>
      <c r="C1194" s="85"/>
      <c r="D1194" s="85"/>
      <c r="E1194" s="85"/>
      <c r="F1194" s="85"/>
      <c r="G1194" s="85"/>
      <c r="H1194" s="113"/>
      <c r="P1194" s="21" t="str">
        <f t="shared" si="1435"/>
        <v>A</v>
      </c>
      <c r="Q1194" s="85">
        <f t="shared" si="1437"/>
        <v>0</v>
      </c>
      <c r="R1194" s="85">
        <f t="shared" si="1425"/>
        <v>0</v>
      </c>
      <c r="S1194" s="85">
        <f t="shared" si="1426"/>
        <v>0</v>
      </c>
      <c r="T1194" s="85">
        <f t="shared" si="1427"/>
        <v>0</v>
      </c>
      <c r="U1194" s="85">
        <f t="shared" si="1428"/>
        <v>0</v>
      </c>
      <c r="V1194" s="85">
        <f t="shared" si="1429"/>
        <v>0</v>
      </c>
      <c r="W1194" s="33"/>
      <c r="X1194" s="85">
        <f t="shared" si="1436"/>
        <v>0</v>
      </c>
      <c r="Y1194" s="85">
        <f t="shared" si="1430"/>
        <v>0</v>
      </c>
      <c r="Z1194" s="85">
        <f t="shared" si="1431"/>
        <v>0</v>
      </c>
      <c r="AA1194" s="85">
        <f t="shared" si="1432"/>
        <v>0</v>
      </c>
      <c r="AB1194" s="85">
        <f t="shared" si="1433"/>
        <v>0</v>
      </c>
      <c r="AC1194" s="85">
        <f t="shared" si="1434"/>
        <v>0</v>
      </c>
    </row>
    <row r="1195" spans="1:29" x14ac:dyDescent="0.3">
      <c r="A1195" s="67"/>
      <c r="B1195" s="85"/>
      <c r="C1195" s="85"/>
      <c r="D1195" s="85"/>
      <c r="E1195" s="85"/>
      <c r="F1195" s="85"/>
      <c r="G1195" s="85"/>
      <c r="H1195" s="113"/>
      <c r="P1195" s="21" t="str">
        <f t="shared" si="1435"/>
        <v>A</v>
      </c>
      <c r="Q1195" s="85">
        <f t="shared" si="1437"/>
        <v>0</v>
      </c>
      <c r="R1195" s="85">
        <f t="shared" si="1425"/>
        <v>0</v>
      </c>
      <c r="S1195" s="85">
        <f t="shared" si="1426"/>
        <v>0</v>
      </c>
      <c r="T1195" s="85">
        <f t="shared" si="1427"/>
        <v>0</v>
      </c>
      <c r="U1195" s="85">
        <f t="shared" si="1428"/>
        <v>0</v>
      </c>
      <c r="V1195" s="85">
        <f t="shared" si="1429"/>
        <v>0</v>
      </c>
      <c r="W1195" s="33"/>
      <c r="X1195" s="85">
        <f t="shared" si="1436"/>
        <v>0</v>
      </c>
      <c r="Y1195" s="85">
        <f t="shared" si="1430"/>
        <v>0</v>
      </c>
      <c r="Z1195" s="85">
        <f t="shared" si="1431"/>
        <v>0</v>
      </c>
      <c r="AA1195" s="85">
        <f t="shared" si="1432"/>
        <v>0</v>
      </c>
      <c r="AB1195" s="85">
        <f t="shared" si="1433"/>
        <v>0</v>
      </c>
      <c r="AC1195" s="85">
        <f t="shared" si="1434"/>
        <v>0</v>
      </c>
    </row>
    <row r="1196" spans="1:29" x14ac:dyDescent="0.3">
      <c r="A1196" s="67"/>
      <c r="B1196" s="85"/>
      <c r="C1196" s="85"/>
      <c r="D1196" s="85"/>
      <c r="E1196" s="85"/>
      <c r="F1196" s="85"/>
      <c r="G1196" s="85"/>
      <c r="H1196" s="113"/>
      <c r="P1196" s="21" t="str">
        <f t="shared" si="1435"/>
        <v>A</v>
      </c>
      <c r="Q1196" s="85">
        <f t="shared" si="1437"/>
        <v>0</v>
      </c>
      <c r="R1196" s="85">
        <f t="shared" si="1425"/>
        <v>0</v>
      </c>
      <c r="S1196" s="85">
        <f t="shared" si="1426"/>
        <v>0</v>
      </c>
      <c r="T1196" s="85">
        <f t="shared" si="1427"/>
        <v>0</v>
      </c>
      <c r="U1196" s="85">
        <f t="shared" si="1428"/>
        <v>0</v>
      </c>
      <c r="V1196" s="85">
        <f t="shared" si="1429"/>
        <v>0</v>
      </c>
      <c r="W1196" s="33"/>
      <c r="X1196" s="85">
        <f t="shared" si="1436"/>
        <v>0</v>
      </c>
      <c r="Y1196" s="85">
        <f t="shared" si="1430"/>
        <v>0</v>
      </c>
      <c r="Z1196" s="85">
        <f t="shared" si="1431"/>
        <v>0</v>
      </c>
      <c r="AA1196" s="85">
        <f t="shared" si="1432"/>
        <v>0</v>
      </c>
      <c r="AB1196" s="85">
        <f t="shared" si="1433"/>
        <v>0</v>
      </c>
      <c r="AC1196" s="85">
        <f t="shared" si="1434"/>
        <v>0</v>
      </c>
    </row>
    <row r="1197" spans="1:29" x14ac:dyDescent="0.3">
      <c r="A1197" s="67"/>
      <c r="B1197" s="85"/>
      <c r="C1197" s="85"/>
      <c r="D1197" s="85"/>
      <c r="E1197" s="85"/>
      <c r="F1197" s="85"/>
      <c r="G1197" s="85"/>
      <c r="H1197" s="113"/>
      <c r="P1197" s="21" t="str">
        <f t="shared" si="1435"/>
        <v>A</v>
      </c>
      <c r="Q1197" s="85">
        <f t="shared" si="1437"/>
        <v>0</v>
      </c>
      <c r="R1197" s="85">
        <f t="shared" si="1425"/>
        <v>0</v>
      </c>
      <c r="S1197" s="85">
        <f t="shared" si="1426"/>
        <v>0</v>
      </c>
      <c r="T1197" s="85">
        <f t="shared" si="1427"/>
        <v>0</v>
      </c>
      <c r="U1197" s="85">
        <f t="shared" si="1428"/>
        <v>0</v>
      </c>
      <c r="V1197" s="85">
        <f t="shared" si="1429"/>
        <v>0</v>
      </c>
      <c r="W1197" s="33"/>
      <c r="X1197" s="85">
        <f t="shared" si="1436"/>
        <v>0</v>
      </c>
      <c r="Y1197" s="85">
        <f t="shared" si="1430"/>
        <v>0</v>
      </c>
      <c r="Z1197" s="85">
        <f t="shared" si="1431"/>
        <v>0</v>
      </c>
      <c r="AA1197" s="85">
        <f t="shared" si="1432"/>
        <v>0</v>
      </c>
      <c r="AB1197" s="85">
        <f t="shared" si="1433"/>
        <v>0</v>
      </c>
      <c r="AC1197" s="85">
        <f t="shared" si="1434"/>
        <v>0</v>
      </c>
    </row>
    <row r="1198" spans="1:29" x14ac:dyDescent="0.3">
      <c r="A1198" s="67"/>
      <c r="B1198" s="85"/>
      <c r="C1198" s="85"/>
      <c r="D1198" s="85"/>
      <c r="E1198" s="85"/>
      <c r="F1198" s="85"/>
      <c r="G1198" s="85"/>
      <c r="H1198" s="113"/>
      <c r="P1198" s="21" t="str">
        <f t="shared" si="1435"/>
        <v>A</v>
      </c>
      <c r="Q1198" s="85">
        <f t="shared" si="1437"/>
        <v>0</v>
      </c>
      <c r="R1198" s="85">
        <f t="shared" si="1425"/>
        <v>0</v>
      </c>
      <c r="S1198" s="85">
        <f t="shared" si="1426"/>
        <v>0</v>
      </c>
      <c r="T1198" s="85">
        <f t="shared" si="1427"/>
        <v>0</v>
      </c>
      <c r="U1198" s="85">
        <f t="shared" si="1428"/>
        <v>0</v>
      </c>
      <c r="V1198" s="85">
        <f t="shared" si="1429"/>
        <v>0</v>
      </c>
      <c r="W1198" s="33"/>
      <c r="X1198" s="85">
        <f t="shared" si="1436"/>
        <v>0</v>
      </c>
      <c r="Y1198" s="85">
        <f t="shared" si="1430"/>
        <v>0</v>
      </c>
      <c r="Z1198" s="85">
        <f t="shared" si="1431"/>
        <v>0</v>
      </c>
      <c r="AA1198" s="85">
        <f t="shared" si="1432"/>
        <v>0</v>
      </c>
      <c r="AB1198" s="85">
        <f t="shared" si="1433"/>
        <v>0</v>
      </c>
      <c r="AC1198" s="85">
        <f t="shared" si="1434"/>
        <v>0</v>
      </c>
    </row>
    <row r="1199" spans="1:29" x14ac:dyDescent="0.3">
      <c r="A1199" s="68"/>
      <c r="B1199" s="86"/>
      <c r="C1199" s="86"/>
      <c r="D1199" s="86"/>
      <c r="E1199" s="86"/>
      <c r="F1199" s="86"/>
      <c r="G1199" s="86"/>
      <c r="H1199" s="89"/>
      <c r="I1199" s="105">
        <f>X1199</f>
        <v>0</v>
      </c>
      <c r="J1199" s="105">
        <f>Y1199</f>
        <v>0</v>
      </c>
      <c r="K1199" s="105">
        <f>Z1199</f>
        <v>0</v>
      </c>
      <c r="L1199" s="105">
        <f>AA1199</f>
        <v>0</v>
      </c>
      <c r="M1199" s="105">
        <f t="shared" ref="M1199" si="1438">AB1199</f>
        <v>0</v>
      </c>
      <c r="N1199" s="105">
        <f t="shared" ref="N1199" si="1439">AC1199</f>
        <v>0</v>
      </c>
      <c r="P1199" s="21"/>
      <c r="Q1199" s="33"/>
      <c r="R1199" s="33"/>
      <c r="S1199" s="33"/>
      <c r="T1199" s="33"/>
      <c r="U1199" s="33"/>
      <c r="V1199" s="33"/>
      <c r="W1199" s="33"/>
      <c r="X1199" s="106">
        <f>SUM(X1183:X1198)</f>
        <v>0</v>
      </c>
      <c r="Y1199" s="106">
        <f t="shared" ref="Y1199" si="1440">SUM(Y1183:Y1198)</f>
        <v>0</v>
      </c>
      <c r="Z1199" s="106">
        <f t="shared" ref="Z1199" si="1441">SUM(Z1183:Z1198)</f>
        <v>0</v>
      </c>
      <c r="AA1199" s="106">
        <f t="shared" ref="AA1199" si="1442">SUM(AA1183:AA1198)</f>
        <v>0</v>
      </c>
      <c r="AB1199" s="106">
        <f t="shared" ref="AB1199" si="1443">SUM(AB1183:AB1198)</f>
        <v>0</v>
      </c>
      <c r="AC1199" s="106">
        <f t="shared" ref="AC1199" si="1444">SUM(AC1183:AC1198)</f>
        <v>0</v>
      </c>
    </row>
    <row r="1200" spans="1:29" x14ac:dyDescent="0.3">
      <c r="A1200" s="82"/>
      <c r="B1200" s="89"/>
      <c r="C1200" s="89"/>
      <c r="D1200" s="89"/>
      <c r="E1200" s="89"/>
      <c r="F1200" s="89"/>
      <c r="G1200" s="89"/>
      <c r="H1200" s="89"/>
      <c r="P1200" s="21"/>
      <c r="Q1200" s="33"/>
      <c r="R1200" s="33"/>
      <c r="S1200" s="33"/>
      <c r="T1200" s="33"/>
      <c r="U1200" s="33"/>
      <c r="V1200" s="33"/>
      <c r="W1200" s="33"/>
      <c r="X1200" s="33"/>
      <c r="Y1200" s="33"/>
      <c r="Z1200" s="33"/>
      <c r="AA1200" s="33"/>
      <c r="AB1200" s="33"/>
      <c r="AC1200" s="33"/>
    </row>
    <row r="1201" spans="1:29" x14ac:dyDescent="0.3">
      <c r="A1201" s="92"/>
      <c r="B1201" s="92"/>
      <c r="C1201" s="92"/>
      <c r="D1201" s="92"/>
      <c r="E1201" s="92"/>
      <c r="F1201" s="92"/>
      <c r="G1201" s="92"/>
      <c r="H1201" s="92"/>
      <c r="P1201" s="21"/>
      <c r="Q1201" s="33"/>
      <c r="R1201" s="33"/>
      <c r="S1201" s="33"/>
      <c r="T1201" s="33"/>
      <c r="U1201" s="33"/>
      <c r="V1201" s="33"/>
      <c r="W1201" s="33"/>
      <c r="X1201" s="33"/>
      <c r="Y1201" s="33"/>
      <c r="Z1201" s="33"/>
      <c r="AA1201" s="33"/>
      <c r="AB1201" s="33"/>
      <c r="AC1201" s="33"/>
    </row>
    <row r="1202" spans="1:29" x14ac:dyDescent="0.3">
      <c r="A1202" s="68"/>
      <c r="B1202" s="68"/>
      <c r="C1202" s="68"/>
      <c r="D1202" s="68"/>
      <c r="E1202" s="68"/>
      <c r="F1202" s="68"/>
      <c r="G1202" s="68"/>
      <c r="H1202" s="82"/>
      <c r="P1202" s="21"/>
      <c r="Q1202" s="33"/>
      <c r="R1202" s="33"/>
      <c r="S1202" s="33"/>
      <c r="T1202" s="33"/>
      <c r="U1202" s="33"/>
      <c r="V1202" s="33"/>
      <c r="W1202" s="33"/>
      <c r="X1202" s="106">
        <f t="shared" ref="X1202:AC1202" si="1445">SUM(X1203:X1218)</f>
        <v>0</v>
      </c>
      <c r="Y1202" s="106">
        <f t="shared" si="1445"/>
        <v>0</v>
      </c>
      <c r="Z1202" s="106">
        <f t="shared" si="1445"/>
        <v>0</v>
      </c>
      <c r="AA1202" s="106">
        <f t="shared" si="1445"/>
        <v>0</v>
      </c>
      <c r="AB1202" s="106">
        <f t="shared" si="1445"/>
        <v>0</v>
      </c>
      <c r="AC1202" s="106">
        <f t="shared" si="1445"/>
        <v>0</v>
      </c>
    </row>
    <row r="1203" spans="1:29" x14ac:dyDescent="0.3">
      <c r="A1203" s="67"/>
      <c r="B1203" s="85"/>
      <c r="C1203" s="85"/>
      <c r="D1203" s="85"/>
      <c r="E1203" s="85"/>
      <c r="F1203" s="85"/>
      <c r="G1203" s="85"/>
      <c r="H1203" s="113"/>
      <c r="I1203" s="105">
        <f>X1202</f>
        <v>0</v>
      </c>
      <c r="J1203" s="105">
        <f>Y1202</f>
        <v>0</v>
      </c>
      <c r="K1203" s="105">
        <f t="shared" ref="K1203" si="1446">Z1202</f>
        <v>0</v>
      </c>
      <c r="L1203" s="105">
        <f t="shared" ref="L1203" si="1447">AA1202</f>
        <v>0</v>
      </c>
      <c r="M1203" s="105">
        <f t="shared" ref="M1203" si="1448">AB1202</f>
        <v>0</v>
      </c>
      <c r="N1203" s="105">
        <f t="shared" ref="N1203" si="1449">AC1202</f>
        <v>0</v>
      </c>
      <c r="P1203" s="21" t="str">
        <f>IF(A1203&lt;=$B$1180,"A","B")</f>
        <v>A</v>
      </c>
      <c r="Q1203" s="85">
        <f t="shared" ref="Q1203:Q1207" si="1450">IF($P1203="B",B1203,0)</f>
        <v>0</v>
      </c>
      <c r="R1203" s="85">
        <f t="shared" ref="R1203:R1218" si="1451">IF($P1203="B",C1203,0)</f>
        <v>0</v>
      </c>
      <c r="S1203" s="85">
        <f t="shared" ref="S1203:S1218" si="1452">IF($P1203="B",D1203,0)</f>
        <v>0</v>
      </c>
      <c r="T1203" s="85">
        <f t="shared" ref="T1203:T1218" si="1453">IF($P1203="B",E1203,0)</f>
        <v>0</v>
      </c>
      <c r="U1203" s="85">
        <f t="shared" ref="U1203:U1218" si="1454">IF($P1203="B",F1203,0)</f>
        <v>0</v>
      </c>
      <c r="V1203" s="85">
        <f t="shared" ref="V1203:V1218" si="1455">IF($P1203="B",G1203,0)</f>
        <v>0</v>
      </c>
      <c r="W1203" s="33"/>
      <c r="X1203" s="85">
        <f>IF($P1203="A",B1203,0)</f>
        <v>0</v>
      </c>
      <c r="Y1203" s="85">
        <f t="shared" ref="Y1203:Y1218" si="1456">IF($P1203="A",C1203,0)</f>
        <v>0</v>
      </c>
      <c r="Z1203" s="85">
        <f t="shared" ref="Z1203:Z1218" si="1457">IF($P1203="A",D1203,0)</f>
        <v>0</v>
      </c>
      <c r="AA1203" s="85">
        <f t="shared" ref="AA1203:AA1218" si="1458">IF($P1203="A",E1203,0)</f>
        <v>0</v>
      </c>
      <c r="AB1203" s="85">
        <f t="shared" ref="AB1203:AB1218" si="1459">IF($P1203="A",F1203,0)</f>
        <v>0</v>
      </c>
      <c r="AC1203" s="85">
        <f t="shared" ref="AC1203:AC1218" si="1460">IF($P1203="A",G1203,0)</f>
        <v>0</v>
      </c>
    </row>
    <row r="1204" spans="1:29" x14ac:dyDescent="0.3">
      <c r="A1204" s="67"/>
      <c r="B1204" s="85"/>
      <c r="C1204" s="85"/>
      <c r="D1204" s="85"/>
      <c r="E1204" s="85"/>
      <c r="F1204" s="85"/>
      <c r="G1204" s="85"/>
      <c r="H1204" s="113"/>
      <c r="P1204" s="21" t="str">
        <f t="shared" ref="P1204:P1218" si="1461">IF(A1204&lt;=$B$1180,"A","B")</f>
        <v>A</v>
      </c>
      <c r="Q1204" s="85">
        <f t="shared" si="1450"/>
        <v>0</v>
      </c>
      <c r="R1204" s="85">
        <f t="shared" si="1451"/>
        <v>0</v>
      </c>
      <c r="S1204" s="85">
        <f t="shared" si="1452"/>
        <v>0</v>
      </c>
      <c r="T1204" s="85">
        <f t="shared" si="1453"/>
        <v>0</v>
      </c>
      <c r="U1204" s="85">
        <f t="shared" si="1454"/>
        <v>0</v>
      </c>
      <c r="V1204" s="85">
        <f t="shared" si="1455"/>
        <v>0</v>
      </c>
      <c r="W1204" s="33"/>
      <c r="X1204" s="85">
        <f t="shared" ref="X1204:X1218" si="1462">IF($P1204="A",B1204,0)</f>
        <v>0</v>
      </c>
      <c r="Y1204" s="85">
        <f t="shared" si="1456"/>
        <v>0</v>
      </c>
      <c r="Z1204" s="85">
        <f t="shared" si="1457"/>
        <v>0</v>
      </c>
      <c r="AA1204" s="85">
        <f t="shared" si="1458"/>
        <v>0</v>
      </c>
      <c r="AB1204" s="85">
        <f t="shared" si="1459"/>
        <v>0</v>
      </c>
      <c r="AC1204" s="85">
        <f t="shared" si="1460"/>
        <v>0</v>
      </c>
    </row>
    <row r="1205" spans="1:29" x14ac:dyDescent="0.3">
      <c r="A1205" s="67"/>
      <c r="B1205" s="85"/>
      <c r="C1205" s="85"/>
      <c r="D1205" s="85"/>
      <c r="E1205" s="85"/>
      <c r="F1205" s="85"/>
      <c r="G1205" s="85"/>
      <c r="H1205" s="113"/>
      <c r="P1205" s="21" t="str">
        <f t="shared" si="1461"/>
        <v>A</v>
      </c>
      <c r="Q1205" s="85">
        <f t="shared" si="1450"/>
        <v>0</v>
      </c>
      <c r="R1205" s="85">
        <f t="shared" si="1451"/>
        <v>0</v>
      </c>
      <c r="S1205" s="85">
        <f t="shared" si="1452"/>
        <v>0</v>
      </c>
      <c r="T1205" s="85">
        <f t="shared" si="1453"/>
        <v>0</v>
      </c>
      <c r="U1205" s="85">
        <f t="shared" si="1454"/>
        <v>0</v>
      </c>
      <c r="V1205" s="85">
        <f t="shared" si="1455"/>
        <v>0</v>
      </c>
      <c r="W1205" s="33"/>
      <c r="X1205" s="85">
        <f t="shared" si="1462"/>
        <v>0</v>
      </c>
      <c r="Y1205" s="85">
        <f t="shared" si="1456"/>
        <v>0</v>
      </c>
      <c r="Z1205" s="85">
        <f t="shared" si="1457"/>
        <v>0</v>
      </c>
      <c r="AA1205" s="85">
        <f t="shared" si="1458"/>
        <v>0</v>
      </c>
      <c r="AB1205" s="85">
        <f t="shared" si="1459"/>
        <v>0</v>
      </c>
      <c r="AC1205" s="85">
        <f t="shared" si="1460"/>
        <v>0</v>
      </c>
    </row>
    <row r="1206" spans="1:29" x14ac:dyDescent="0.3">
      <c r="A1206" s="67"/>
      <c r="B1206" s="85"/>
      <c r="C1206" s="85"/>
      <c r="D1206" s="85"/>
      <c r="E1206" s="85"/>
      <c r="F1206" s="85"/>
      <c r="G1206" s="85"/>
      <c r="H1206" s="113"/>
      <c r="P1206" s="21" t="str">
        <f t="shared" si="1461"/>
        <v>A</v>
      </c>
      <c r="Q1206" s="85">
        <f t="shared" si="1450"/>
        <v>0</v>
      </c>
      <c r="R1206" s="85">
        <f t="shared" si="1451"/>
        <v>0</v>
      </c>
      <c r="S1206" s="85">
        <f t="shared" si="1452"/>
        <v>0</v>
      </c>
      <c r="T1206" s="85">
        <f t="shared" si="1453"/>
        <v>0</v>
      </c>
      <c r="U1206" s="85">
        <f t="shared" si="1454"/>
        <v>0</v>
      </c>
      <c r="V1206" s="85">
        <f t="shared" si="1455"/>
        <v>0</v>
      </c>
      <c r="W1206" s="33"/>
      <c r="X1206" s="85">
        <f t="shared" si="1462"/>
        <v>0</v>
      </c>
      <c r="Y1206" s="85">
        <f t="shared" si="1456"/>
        <v>0</v>
      </c>
      <c r="Z1206" s="85">
        <f t="shared" si="1457"/>
        <v>0</v>
      </c>
      <c r="AA1206" s="85">
        <f t="shared" si="1458"/>
        <v>0</v>
      </c>
      <c r="AB1206" s="85">
        <f t="shared" si="1459"/>
        <v>0</v>
      </c>
      <c r="AC1206" s="85">
        <f t="shared" si="1460"/>
        <v>0</v>
      </c>
    </row>
    <row r="1207" spans="1:29" x14ac:dyDescent="0.3">
      <c r="A1207" s="67"/>
      <c r="B1207" s="85"/>
      <c r="C1207" s="85"/>
      <c r="D1207" s="85"/>
      <c r="E1207" s="85"/>
      <c r="F1207" s="85"/>
      <c r="G1207" s="85"/>
      <c r="H1207" s="113"/>
      <c r="P1207" s="21" t="str">
        <f t="shared" si="1461"/>
        <v>A</v>
      </c>
      <c r="Q1207" s="85">
        <f t="shared" si="1450"/>
        <v>0</v>
      </c>
      <c r="R1207" s="85">
        <f t="shared" si="1451"/>
        <v>0</v>
      </c>
      <c r="S1207" s="85">
        <f t="shared" si="1452"/>
        <v>0</v>
      </c>
      <c r="T1207" s="85">
        <f t="shared" si="1453"/>
        <v>0</v>
      </c>
      <c r="U1207" s="85">
        <f t="shared" si="1454"/>
        <v>0</v>
      </c>
      <c r="V1207" s="85">
        <f t="shared" si="1455"/>
        <v>0</v>
      </c>
      <c r="W1207" s="33"/>
      <c r="X1207" s="85">
        <f t="shared" si="1462"/>
        <v>0</v>
      </c>
      <c r="Y1207" s="85">
        <f t="shared" si="1456"/>
        <v>0</v>
      </c>
      <c r="Z1207" s="85">
        <f t="shared" si="1457"/>
        <v>0</v>
      </c>
      <c r="AA1207" s="85">
        <f t="shared" si="1458"/>
        <v>0</v>
      </c>
      <c r="AB1207" s="85">
        <f t="shared" si="1459"/>
        <v>0</v>
      </c>
      <c r="AC1207" s="85">
        <f t="shared" si="1460"/>
        <v>0</v>
      </c>
    </row>
    <row r="1208" spans="1:29" x14ac:dyDescent="0.3">
      <c r="A1208" s="67"/>
      <c r="B1208" s="85"/>
      <c r="C1208" s="85"/>
      <c r="D1208" s="85"/>
      <c r="E1208" s="85"/>
      <c r="F1208" s="85"/>
      <c r="G1208" s="85"/>
      <c r="H1208" s="113"/>
      <c r="P1208" s="21" t="str">
        <f t="shared" si="1461"/>
        <v>A</v>
      </c>
      <c r="Q1208" s="85">
        <f>IF($P1208="B",B1208,0)</f>
        <v>0</v>
      </c>
      <c r="R1208" s="85">
        <f t="shared" si="1451"/>
        <v>0</v>
      </c>
      <c r="S1208" s="85">
        <f t="shared" si="1452"/>
        <v>0</v>
      </c>
      <c r="T1208" s="85">
        <f t="shared" si="1453"/>
        <v>0</v>
      </c>
      <c r="U1208" s="85">
        <f t="shared" si="1454"/>
        <v>0</v>
      </c>
      <c r="V1208" s="85">
        <f t="shared" si="1455"/>
        <v>0</v>
      </c>
      <c r="W1208" s="33"/>
      <c r="X1208" s="85">
        <f t="shared" si="1462"/>
        <v>0</v>
      </c>
      <c r="Y1208" s="85">
        <f t="shared" si="1456"/>
        <v>0</v>
      </c>
      <c r="Z1208" s="85">
        <f t="shared" si="1457"/>
        <v>0</v>
      </c>
      <c r="AA1208" s="85">
        <f t="shared" si="1458"/>
        <v>0</v>
      </c>
      <c r="AB1208" s="85">
        <f t="shared" si="1459"/>
        <v>0</v>
      </c>
      <c r="AC1208" s="85">
        <f t="shared" si="1460"/>
        <v>0</v>
      </c>
    </row>
    <row r="1209" spans="1:29" x14ac:dyDescent="0.3">
      <c r="A1209" s="67"/>
      <c r="B1209" s="85"/>
      <c r="C1209" s="85"/>
      <c r="D1209" s="85"/>
      <c r="E1209" s="85"/>
      <c r="F1209" s="85"/>
      <c r="G1209" s="85"/>
      <c r="H1209" s="113"/>
      <c r="P1209" s="21" t="str">
        <f t="shared" si="1461"/>
        <v>A</v>
      </c>
      <c r="Q1209" s="85">
        <f t="shared" ref="Q1209:Q1218" si="1463">IF($P1209="B",B1209,0)</f>
        <v>0</v>
      </c>
      <c r="R1209" s="85">
        <f t="shared" si="1451"/>
        <v>0</v>
      </c>
      <c r="S1209" s="85">
        <f t="shared" si="1452"/>
        <v>0</v>
      </c>
      <c r="T1209" s="85">
        <f t="shared" si="1453"/>
        <v>0</v>
      </c>
      <c r="U1209" s="85">
        <f t="shared" si="1454"/>
        <v>0</v>
      </c>
      <c r="V1209" s="85">
        <f t="shared" si="1455"/>
        <v>0</v>
      </c>
      <c r="W1209" s="33"/>
      <c r="X1209" s="85">
        <f t="shared" si="1462"/>
        <v>0</v>
      </c>
      <c r="Y1209" s="85">
        <f t="shared" si="1456"/>
        <v>0</v>
      </c>
      <c r="Z1209" s="85">
        <f t="shared" si="1457"/>
        <v>0</v>
      </c>
      <c r="AA1209" s="85">
        <f t="shared" si="1458"/>
        <v>0</v>
      </c>
      <c r="AB1209" s="85">
        <f t="shared" si="1459"/>
        <v>0</v>
      </c>
      <c r="AC1209" s="85">
        <f t="shared" si="1460"/>
        <v>0</v>
      </c>
    </row>
    <row r="1210" spans="1:29" x14ac:dyDescent="0.3">
      <c r="A1210" s="67"/>
      <c r="B1210" s="85"/>
      <c r="C1210" s="85"/>
      <c r="D1210" s="85"/>
      <c r="E1210" s="85"/>
      <c r="F1210" s="85"/>
      <c r="G1210" s="85"/>
      <c r="H1210" s="113"/>
      <c r="P1210" s="21" t="str">
        <f t="shared" si="1461"/>
        <v>A</v>
      </c>
      <c r="Q1210" s="85">
        <f t="shared" si="1463"/>
        <v>0</v>
      </c>
      <c r="R1210" s="85">
        <f t="shared" si="1451"/>
        <v>0</v>
      </c>
      <c r="S1210" s="85">
        <f t="shared" si="1452"/>
        <v>0</v>
      </c>
      <c r="T1210" s="85">
        <f t="shared" si="1453"/>
        <v>0</v>
      </c>
      <c r="U1210" s="85">
        <f t="shared" si="1454"/>
        <v>0</v>
      </c>
      <c r="V1210" s="85">
        <f t="shared" si="1455"/>
        <v>0</v>
      </c>
      <c r="W1210" s="33"/>
      <c r="X1210" s="85">
        <f t="shared" si="1462"/>
        <v>0</v>
      </c>
      <c r="Y1210" s="85">
        <f t="shared" si="1456"/>
        <v>0</v>
      </c>
      <c r="Z1210" s="85">
        <f t="shared" si="1457"/>
        <v>0</v>
      </c>
      <c r="AA1210" s="85">
        <f t="shared" si="1458"/>
        <v>0</v>
      </c>
      <c r="AB1210" s="85">
        <f t="shared" si="1459"/>
        <v>0</v>
      </c>
      <c r="AC1210" s="85">
        <f t="shared" si="1460"/>
        <v>0</v>
      </c>
    </row>
    <row r="1211" spans="1:29" x14ac:dyDescent="0.3">
      <c r="A1211" s="67"/>
      <c r="B1211" s="85"/>
      <c r="C1211" s="85"/>
      <c r="D1211" s="85"/>
      <c r="E1211" s="85"/>
      <c r="F1211" s="85"/>
      <c r="G1211" s="85"/>
      <c r="H1211" s="113"/>
      <c r="P1211" s="21" t="str">
        <f t="shared" si="1461"/>
        <v>A</v>
      </c>
      <c r="Q1211" s="85">
        <f t="shared" si="1463"/>
        <v>0</v>
      </c>
      <c r="R1211" s="85">
        <f t="shared" si="1451"/>
        <v>0</v>
      </c>
      <c r="S1211" s="85">
        <f t="shared" si="1452"/>
        <v>0</v>
      </c>
      <c r="T1211" s="85">
        <f t="shared" si="1453"/>
        <v>0</v>
      </c>
      <c r="U1211" s="85">
        <f t="shared" si="1454"/>
        <v>0</v>
      </c>
      <c r="V1211" s="85">
        <f t="shared" si="1455"/>
        <v>0</v>
      </c>
      <c r="W1211" s="33"/>
      <c r="X1211" s="85">
        <f t="shared" si="1462"/>
        <v>0</v>
      </c>
      <c r="Y1211" s="85">
        <f t="shared" si="1456"/>
        <v>0</v>
      </c>
      <c r="Z1211" s="85">
        <f t="shared" si="1457"/>
        <v>0</v>
      </c>
      <c r="AA1211" s="85">
        <f t="shared" si="1458"/>
        <v>0</v>
      </c>
      <c r="AB1211" s="85">
        <f t="shared" si="1459"/>
        <v>0</v>
      </c>
      <c r="AC1211" s="85">
        <f t="shared" si="1460"/>
        <v>0</v>
      </c>
    </row>
    <row r="1212" spans="1:29" x14ac:dyDescent="0.3">
      <c r="A1212" s="67"/>
      <c r="B1212" s="85"/>
      <c r="C1212" s="85"/>
      <c r="D1212" s="85"/>
      <c r="E1212" s="85"/>
      <c r="F1212" s="85"/>
      <c r="G1212" s="85"/>
      <c r="H1212" s="113"/>
      <c r="P1212" s="21" t="str">
        <f t="shared" si="1461"/>
        <v>A</v>
      </c>
      <c r="Q1212" s="85">
        <f t="shared" si="1463"/>
        <v>0</v>
      </c>
      <c r="R1212" s="85">
        <f t="shared" si="1451"/>
        <v>0</v>
      </c>
      <c r="S1212" s="85">
        <f t="shared" si="1452"/>
        <v>0</v>
      </c>
      <c r="T1212" s="85">
        <f t="shared" si="1453"/>
        <v>0</v>
      </c>
      <c r="U1212" s="85">
        <f t="shared" si="1454"/>
        <v>0</v>
      </c>
      <c r="V1212" s="85">
        <f t="shared" si="1455"/>
        <v>0</v>
      </c>
      <c r="W1212" s="33"/>
      <c r="X1212" s="85">
        <f t="shared" si="1462"/>
        <v>0</v>
      </c>
      <c r="Y1212" s="85">
        <f t="shared" si="1456"/>
        <v>0</v>
      </c>
      <c r="Z1212" s="85">
        <f t="shared" si="1457"/>
        <v>0</v>
      </c>
      <c r="AA1212" s="85">
        <f t="shared" si="1458"/>
        <v>0</v>
      </c>
      <c r="AB1212" s="85">
        <f t="shared" si="1459"/>
        <v>0</v>
      </c>
      <c r="AC1212" s="85">
        <f t="shared" si="1460"/>
        <v>0</v>
      </c>
    </row>
    <row r="1213" spans="1:29" x14ac:dyDescent="0.3">
      <c r="A1213" s="67"/>
      <c r="B1213" s="85"/>
      <c r="C1213" s="85"/>
      <c r="D1213" s="85"/>
      <c r="E1213" s="85"/>
      <c r="F1213" s="85"/>
      <c r="G1213" s="85"/>
      <c r="H1213" s="113"/>
      <c r="P1213" s="21" t="str">
        <f t="shared" si="1461"/>
        <v>A</v>
      </c>
      <c r="Q1213" s="85">
        <f t="shared" si="1463"/>
        <v>0</v>
      </c>
      <c r="R1213" s="85">
        <f t="shared" si="1451"/>
        <v>0</v>
      </c>
      <c r="S1213" s="85">
        <f t="shared" si="1452"/>
        <v>0</v>
      </c>
      <c r="T1213" s="85">
        <f t="shared" si="1453"/>
        <v>0</v>
      </c>
      <c r="U1213" s="85">
        <f t="shared" si="1454"/>
        <v>0</v>
      </c>
      <c r="V1213" s="85">
        <f t="shared" si="1455"/>
        <v>0</v>
      </c>
      <c r="W1213" s="33"/>
      <c r="X1213" s="85">
        <f t="shared" si="1462"/>
        <v>0</v>
      </c>
      <c r="Y1213" s="85">
        <f t="shared" si="1456"/>
        <v>0</v>
      </c>
      <c r="Z1213" s="85">
        <f t="shared" si="1457"/>
        <v>0</v>
      </c>
      <c r="AA1213" s="85">
        <f t="shared" si="1458"/>
        <v>0</v>
      </c>
      <c r="AB1213" s="85">
        <f t="shared" si="1459"/>
        <v>0</v>
      </c>
      <c r="AC1213" s="85">
        <f t="shared" si="1460"/>
        <v>0</v>
      </c>
    </row>
    <row r="1214" spans="1:29" x14ac:dyDescent="0.3">
      <c r="A1214" s="67"/>
      <c r="B1214" s="85"/>
      <c r="C1214" s="85"/>
      <c r="D1214" s="85"/>
      <c r="E1214" s="85"/>
      <c r="F1214" s="85"/>
      <c r="G1214" s="85"/>
      <c r="H1214" s="113"/>
      <c r="P1214" s="21" t="str">
        <f t="shared" si="1461"/>
        <v>A</v>
      </c>
      <c r="Q1214" s="85">
        <f t="shared" si="1463"/>
        <v>0</v>
      </c>
      <c r="R1214" s="85">
        <f t="shared" si="1451"/>
        <v>0</v>
      </c>
      <c r="S1214" s="85">
        <f t="shared" si="1452"/>
        <v>0</v>
      </c>
      <c r="T1214" s="85">
        <f t="shared" si="1453"/>
        <v>0</v>
      </c>
      <c r="U1214" s="85">
        <f t="shared" si="1454"/>
        <v>0</v>
      </c>
      <c r="V1214" s="85">
        <f t="shared" si="1455"/>
        <v>0</v>
      </c>
      <c r="W1214" s="33"/>
      <c r="X1214" s="85">
        <f t="shared" si="1462"/>
        <v>0</v>
      </c>
      <c r="Y1214" s="85">
        <f t="shared" si="1456"/>
        <v>0</v>
      </c>
      <c r="Z1214" s="85">
        <f t="shared" si="1457"/>
        <v>0</v>
      </c>
      <c r="AA1214" s="85">
        <f t="shared" si="1458"/>
        <v>0</v>
      </c>
      <c r="AB1214" s="85">
        <f t="shared" si="1459"/>
        <v>0</v>
      </c>
      <c r="AC1214" s="85">
        <f t="shared" si="1460"/>
        <v>0</v>
      </c>
    </row>
    <row r="1215" spans="1:29" x14ac:dyDescent="0.3">
      <c r="A1215" s="67"/>
      <c r="B1215" s="85"/>
      <c r="C1215" s="85"/>
      <c r="D1215" s="85"/>
      <c r="E1215" s="85"/>
      <c r="F1215" s="85"/>
      <c r="G1215" s="85"/>
      <c r="H1215" s="113"/>
      <c r="P1215" s="21" t="str">
        <f t="shared" si="1461"/>
        <v>A</v>
      </c>
      <c r="Q1215" s="85">
        <f t="shared" si="1463"/>
        <v>0</v>
      </c>
      <c r="R1215" s="85">
        <f t="shared" si="1451"/>
        <v>0</v>
      </c>
      <c r="S1215" s="85">
        <f t="shared" si="1452"/>
        <v>0</v>
      </c>
      <c r="T1215" s="85">
        <f t="shared" si="1453"/>
        <v>0</v>
      </c>
      <c r="U1215" s="85">
        <f t="shared" si="1454"/>
        <v>0</v>
      </c>
      <c r="V1215" s="85">
        <f t="shared" si="1455"/>
        <v>0</v>
      </c>
      <c r="W1215" s="33"/>
      <c r="X1215" s="85">
        <f t="shared" si="1462"/>
        <v>0</v>
      </c>
      <c r="Y1215" s="85">
        <f t="shared" si="1456"/>
        <v>0</v>
      </c>
      <c r="Z1215" s="85">
        <f t="shared" si="1457"/>
        <v>0</v>
      </c>
      <c r="AA1215" s="85">
        <f t="shared" si="1458"/>
        <v>0</v>
      </c>
      <c r="AB1215" s="85">
        <f t="shared" si="1459"/>
        <v>0</v>
      </c>
      <c r="AC1215" s="85">
        <f t="shared" si="1460"/>
        <v>0</v>
      </c>
    </row>
    <row r="1216" spans="1:29" x14ac:dyDescent="0.3">
      <c r="A1216" s="67"/>
      <c r="B1216" s="85"/>
      <c r="C1216" s="85"/>
      <c r="D1216" s="85"/>
      <c r="E1216" s="85"/>
      <c r="F1216" s="85"/>
      <c r="G1216" s="85"/>
      <c r="H1216" s="113"/>
      <c r="P1216" s="21" t="str">
        <f t="shared" si="1461"/>
        <v>A</v>
      </c>
      <c r="Q1216" s="85">
        <f t="shared" si="1463"/>
        <v>0</v>
      </c>
      <c r="R1216" s="85">
        <f t="shared" si="1451"/>
        <v>0</v>
      </c>
      <c r="S1216" s="85">
        <f t="shared" si="1452"/>
        <v>0</v>
      </c>
      <c r="T1216" s="85">
        <f t="shared" si="1453"/>
        <v>0</v>
      </c>
      <c r="U1216" s="85">
        <f t="shared" si="1454"/>
        <v>0</v>
      </c>
      <c r="V1216" s="85">
        <f t="shared" si="1455"/>
        <v>0</v>
      </c>
      <c r="W1216" s="33"/>
      <c r="X1216" s="85">
        <f t="shared" si="1462"/>
        <v>0</v>
      </c>
      <c r="Y1216" s="85">
        <f t="shared" si="1456"/>
        <v>0</v>
      </c>
      <c r="Z1216" s="85">
        <f t="shared" si="1457"/>
        <v>0</v>
      </c>
      <c r="AA1216" s="85">
        <f t="shared" si="1458"/>
        <v>0</v>
      </c>
      <c r="AB1216" s="85">
        <f t="shared" si="1459"/>
        <v>0</v>
      </c>
      <c r="AC1216" s="85">
        <f t="shared" si="1460"/>
        <v>0</v>
      </c>
    </row>
    <row r="1217" spans="1:29" x14ac:dyDescent="0.3">
      <c r="A1217" s="67"/>
      <c r="B1217" s="85"/>
      <c r="C1217" s="85"/>
      <c r="D1217" s="85"/>
      <c r="E1217" s="85"/>
      <c r="F1217" s="85"/>
      <c r="G1217" s="85"/>
      <c r="H1217" s="113"/>
      <c r="P1217" s="21" t="str">
        <f t="shared" si="1461"/>
        <v>A</v>
      </c>
      <c r="Q1217" s="85">
        <f t="shared" si="1463"/>
        <v>0</v>
      </c>
      <c r="R1217" s="85">
        <f t="shared" si="1451"/>
        <v>0</v>
      </c>
      <c r="S1217" s="85">
        <f t="shared" si="1452"/>
        <v>0</v>
      </c>
      <c r="T1217" s="85">
        <f t="shared" si="1453"/>
        <v>0</v>
      </c>
      <c r="U1217" s="85">
        <f t="shared" si="1454"/>
        <v>0</v>
      </c>
      <c r="V1217" s="85">
        <f t="shared" si="1455"/>
        <v>0</v>
      </c>
      <c r="W1217" s="33"/>
      <c r="X1217" s="85">
        <f t="shared" si="1462"/>
        <v>0</v>
      </c>
      <c r="Y1217" s="85">
        <f t="shared" si="1456"/>
        <v>0</v>
      </c>
      <c r="Z1217" s="85">
        <f t="shared" si="1457"/>
        <v>0</v>
      </c>
      <c r="AA1217" s="85">
        <f t="shared" si="1458"/>
        <v>0</v>
      </c>
      <c r="AB1217" s="85">
        <f t="shared" si="1459"/>
        <v>0</v>
      </c>
      <c r="AC1217" s="85">
        <f t="shared" si="1460"/>
        <v>0</v>
      </c>
    </row>
    <row r="1218" spans="1:29" x14ac:dyDescent="0.3">
      <c r="A1218" s="67"/>
      <c r="B1218" s="85"/>
      <c r="C1218" s="85"/>
      <c r="D1218" s="85"/>
      <c r="E1218" s="85"/>
      <c r="F1218" s="85"/>
      <c r="G1218" s="85"/>
      <c r="H1218" s="113"/>
      <c r="P1218" s="21" t="str">
        <f t="shared" si="1461"/>
        <v>A</v>
      </c>
      <c r="Q1218" s="85">
        <f t="shared" si="1463"/>
        <v>0</v>
      </c>
      <c r="R1218" s="85">
        <f t="shared" si="1451"/>
        <v>0</v>
      </c>
      <c r="S1218" s="85">
        <f t="shared" si="1452"/>
        <v>0</v>
      </c>
      <c r="T1218" s="85">
        <f t="shared" si="1453"/>
        <v>0</v>
      </c>
      <c r="U1218" s="85">
        <f t="shared" si="1454"/>
        <v>0</v>
      </c>
      <c r="V1218" s="85">
        <f t="shared" si="1455"/>
        <v>0</v>
      </c>
      <c r="W1218" s="33"/>
      <c r="X1218" s="85">
        <f t="shared" si="1462"/>
        <v>0</v>
      </c>
      <c r="Y1218" s="85">
        <f t="shared" si="1456"/>
        <v>0</v>
      </c>
      <c r="Z1218" s="85">
        <f t="shared" si="1457"/>
        <v>0</v>
      </c>
      <c r="AA1218" s="85">
        <f t="shared" si="1458"/>
        <v>0</v>
      </c>
      <c r="AB1218" s="85">
        <f t="shared" si="1459"/>
        <v>0</v>
      </c>
      <c r="AC1218" s="85">
        <f t="shared" si="1460"/>
        <v>0</v>
      </c>
    </row>
    <row r="1219" spans="1:29" x14ac:dyDescent="0.3">
      <c r="A1219" s="68"/>
      <c r="B1219" s="87"/>
      <c r="C1219" s="87"/>
      <c r="D1219" s="87"/>
      <c r="E1219" s="87"/>
      <c r="F1219" s="87"/>
      <c r="G1219" s="87"/>
      <c r="H1219" s="114"/>
      <c r="I1219" s="105">
        <f>Q1219</f>
        <v>0</v>
      </c>
      <c r="J1219" s="105">
        <f>R1219</f>
        <v>0</v>
      </c>
      <c r="K1219" s="105">
        <f t="shared" ref="K1219" si="1464">S1219</f>
        <v>0</v>
      </c>
      <c r="L1219" s="105">
        <f t="shared" ref="L1219" si="1465">T1219</f>
        <v>0</v>
      </c>
      <c r="M1219" s="105">
        <f t="shared" ref="M1219" si="1466">U1219</f>
        <v>0</v>
      </c>
      <c r="N1219" s="105">
        <f t="shared" ref="N1219" si="1467">V1219</f>
        <v>0</v>
      </c>
      <c r="P1219" s="21"/>
      <c r="Q1219" s="106">
        <f t="shared" ref="Q1219:V1219" si="1468">+SUM(Q1203:Q1218)</f>
        <v>0</v>
      </c>
      <c r="R1219" s="106">
        <f t="shared" si="1468"/>
        <v>0</v>
      </c>
      <c r="S1219" s="106">
        <f t="shared" si="1468"/>
        <v>0</v>
      </c>
      <c r="T1219" s="106">
        <f t="shared" si="1468"/>
        <v>0</v>
      </c>
      <c r="U1219" s="106">
        <f t="shared" si="1468"/>
        <v>0</v>
      </c>
      <c r="V1219" s="106">
        <f t="shared" si="1468"/>
        <v>0</v>
      </c>
      <c r="W1219" s="33"/>
      <c r="X1219" s="33"/>
      <c r="Y1219" s="33"/>
      <c r="Z1219" s="33"/>
      <c r="AA1219" s="33"/>
      <c r="AB1219" s="33"/>
      <c r="AC1219" s="33"/>
    </row>
    <row r="1221" spans="1:29" x14ac:dyDescent="0.3">
      <c r="A1221" s="69"/>
      <c r="B1221" s="69"/>
      <c r="C1221" s="69"/>
      <c r="D1221" s="97"/>
      <c r="E1221" s="97"/>
      <c r="F1221" s="69"/>
      <c r="G1221" s="69"/>
      <c r="H1221" s="82"/>
    </row>
    <row r="1222" spans="1:29" x14ac:dyDescent="0.3">
      <c r="A1222" s="94"/>
      <c r="B1222" s="83"/>
      <c r="C1222" s="95"/>
      <c r="D1222" s="95"/>
      <c r="E1222" s="33"/>
      <c r="F1222" s="98"/>
      <c r="G1222" s="96"/>
      <c r="H1222" s="112"/>
    </row>
    <row r="1223" spans="1:29" x14ac:dyDescent="0.3">
      <c r="A1223" s="91"/>
      <c r="B1223" s="92"/>
      <c r="C1223" s="92"/>
      <c r="D1223" s="92"/>
      <c r="E1223" s="92"/>
      <c r="F1223" s="92"/>
      <c r="G1223" s="92"/>
      <c r="H1223" s="92"/>
    </row>
    <row r="1224" spans="1:29" x14ac:dyDescent="0.3">
      <c r="A1224" s="68"/>
      <c r="B1224" s="68"/>
      <c r="C1224" s="68"/>
      <c r="D1224" s="68"/>
      <c r="E1224" s="68"/>
      <c r="F1224" s="68"/>
      <c r="G1224" s="68"/>
      <c r="H1224" s="82"/>
      <c r="P1224" s="21"/>
      <c r="Q1224" s="106">
        <f>+SUM(Q1225:Q1240)</f>
        <v>0</v>
      </c>
      <c r="R1224" s="106">
        <f t="shared" ref="R1224" si="1469">+SUM(R1225:R1240)</f>
        <v>0</v>
      </c>
      <c r="S1224" s="106">
        <f t="shared" ref="S1224" si="1470">+SUM(S1225:S1240)</f>
        <v>0</v>
      </c>
      <c r="T1224" s="106">
        <f t="shared" ref="T1224" si="1471">+SUM(T1225:T1240)</f>
        <v>0</v>
      </c>
      <c r="U1224" s="106">
        <f t="shared" ref="U1224" si="1472">+SUM(U1225:U1240)</f>
        <v>0</v>
      </c>
      <c r="V1224" s="106">
        <f t="shared" ref="V1224" si="1473">+SUM(V1225:V1240)</f>
        <v>0</v>
      </c>
      <c r="W1224" s="33"/>
      <c r="X1224" s="33"/>
      <c r="Y1224" s="33"/>
      <c r="Z1224" s="33"/>
      <c r="AA1224" s="33"/>
      <c r="AB1224" s="33"/>
      <c r="AC1224" s="33"/>
    </row>
    <row r="1225" spans="1:29" x14ac:dyDescent="0.3">
      <c r="A1225" s="67"/>
      <c r="B1225" s="85"/>
      <c r="C1225" s="85"/>
      <c r="D1225" s="85"/>
      <c r="E1225" s="85"/>
      <c r="F1225" s="85"/>
      <c r="G1225" s="85"/>
      <c r="H1225" s="113"/>
      <c r="I1225" s="105">
        <f t="shared" ref="I1225:N1225" si="1474">Q1224</f>
        <v>0</v>
      </c>
      <c r="J1225" s="105">
        <f t="shared" si="1474"/>
        <v>0</v>
      </c>
      <c r="K1225" s="105">
        <f t="shared" si="1474"/>
        <v>0</v>
      </c>
      <c r="L1225" s="105">
        <f t="shared" si="1474"/>
        <v>0</v>
      </c>
      <c r="M1225" s="105">
        <f t="shared" si="1474"/>
        <v>0</v>
      </c>
      <c r="N1225" s="105">
        <f t="shared" si="1474"/>
        <v>0</v>
      </c>
      <c r="P1225" s="21" t="str">
        <f>IF(A1225&gt;=$B$1222,"A","B")</f>
        <v>A</v>
      </c>
      <c r="Q1225" s="85">
        <f t="shared" ref="Q1225:Q1229" si="1475">IF($P1225="B",B1225,0)</f>
        <v>0</v>
      </c>
      <c r="R1225" s="85">
        <f t="shared" ref="R1225:R1240" si="1476">IF($P1225="B",C1225,0)</f>
        <v>0</v>
      </c>
      <c r="S1225" s="85">
        <f t="shared" ref="S1225:S1240" si="1477">IF($P1225="B",D1225,0)</f>
        <v>0</v>
      </c>
      <c r="T1225" s="85">
        <f t="shared" ref="T1225:T1240" si="1478">IF($P1225="B",E1225,0)</f>
        <v>0</v>
      </c>
      <c r="U1225" s="85">
        <f t="shared" ref="U1225:U1240" si="1479">IF($P1225="B",F1225,0)</f>
        <v>0</v>
      </c>
      <c r="V1225" s="85">
        <f t="shared" ref="V1225:V1240" si="1480">IF($P1225="B",G1225,0)</f>
        <v>0</v>
      </c>
      <c r="W1225" s="33"/>
      <c r="X1225" s="85">
        <f>IF($P1225="A",B1225,0)</f>
        <v>0</v>
      </c>
      <c r="Y1225" s="85">
        <f t="shared" ref="Y1225:Y1240" si="1481">IF($P1225="A",C1225,0)</f>
        <v>0</v>
      </c>
      <c r="Z1225" s="85">
        <f t="shared" ref="Z1225:Z1240" si="1482">IF($P1225="A",D1225,0)</f>
        <v>0</v>
      </c>
      <c r="AA1225" s="85">
        <f t="shared" ref="AA1225:AA1240" si="1483">IF($P1225="A",E1225,0)</f>
        <v>0</v>
      </c>
      <c r="AB1225" s="85">
        <f t="shared" ref="AB1225:AB1240" si="1484">IF($P1225="A",F1225,0)</f>
        <v>0</v>
      </c>
      <c r="AC1225" s="85">
        <f t="shared" ref="AC1225:AC1240" si="1485">IF($P1225="A",G1225,0)</f>
        <v>0</v>
      </c>
    </row>
    <row r="1226" spans="1:29" x14ac:dyDescent="0.3">
      <c r="A1226" s="67"/>
      <c r="B1226" s="85"/>
      <c r="C1226" s="85"/>
      <c r="D1226" s="85"/>
      <c r="E1226" s="85"/>
      <c r="F1226" s="85"/>
      <c r="G1226" s="85"/>
      <c r="H1226" s="113"/>
      <c r="P1226" s="21" t="str">
        <f t="shared" ref="P1226:P1240" si="1486">IF(A1226&gt;=$B$1222,"A","B")</f>
        <v>A</v>
      </c>
      <c r="Q1226" s="85">
        <f t="shared" si="1475"/>
        <v>0</v>
      </c>
      <c r="R1226" s="85">
        <f t="shared" si="1476"/>
        <v>0</v>
      </c>
      <c r="S1226" s="85">
        <f t="shared" si="1477"/>
        <v>0</v>
      </c>
      <c r="T1226" s="85">
        <f t="shared" si="1478"/>
        <v>0</v>
      </c>
      <c r="U1226" s="85">
        <f t="shared" si="1479"/>
        <v>0</v>
      </c>
      <c r="V1226" s="85">
        <f t="shared" si="1480"/>
        <v>0</v>
      </c>
      <c r="W1226" s="33"/>
      <c r="X1226" s="85">
        <f t="shared" ref="X1226:X1240" si="1487">IF($P1226="A",B1226,0)</f>
        <v>0</v>
      </c>
      <c r="Y1226" s="85">
        <f t="shared" si="1481"/>
        <v>0</v>
      </c>
      <c r="Z1226" s="85">
        <f t="shared" si="1482"/>
        <v>0</v>
      </c>
      <c r="AA1226" s="85">
        <f t="shared" si="1483"/>
        <v>0</v>
      </c>
      <c r="AB1226" s="85">
        <f t="shared" si="1484"/>
        <v>0</v>
      </c>
      <c r="AC1226" s="85">
        <f t="shared" si="1485"/>
        <v>0</v>
      </c>
    </row>
    <row r="1227" spans="1:29" x14ac:dyDescent="0.3">
      <c r="A1227" s="67"/>
      <c r="B1227" s="85"/>
      <c r="C1227" s="85"/>
      <c r="D1227" s="85"/>
      <c r="E1227" s="85"/>
      <c r="F1227" s="85"/>
      <c r="G1227" s="85"/>
      <c r="H1227" s="113"/>
      <c r="P1227" s="21" t="str">
        <f t="shared" si="1486"/>
        <v>A</v>
      </c>
      <c r="Q1227" s="85">
        <f t="shared" si="1475"/>
        <v>0</v>
      </c>
      <c r="R1227" s="85">
        <f t="shared" si="1476"/>
        <v>0</v>
      </c>
      <c r="S1227" s="85">
        <f t="shared" si="1477"/>
        <v>0</v>
      </c>
      <c r="T1227" s="85">
        <f t="shared" si="1478"/>
        <v>0</v>
      </c>
      <c r="U1227" s="85">
        <f t="shared" si="1479"/>
        <v>0</v>
      </c>
      <c r="V1227" s="85">
        <f t="shared" si="1480"/>
        <v>0</v>
      </c>
      <c r="W1227" s="33"/>
      <c r="X1227" s="85">
        <f t="shared" si="1487"/>
        <v>0</v>
      </c>
      <c r="Y1227" s="85">
        <f t="shared" si="1481"/>
        <v>0</v>
      </c>
      <c r="Z1227" s="85">
        <f t="shared" si="1482"/>
        <v>0</v>
      </c>
      <c r="AA1227" s="85">
        <f t="shared" si="1483"/>
        <v>0</v>
      </c>
      <c r="AB1227" s="85">
        <f t="shared" si="1484"/>
        <v>0</v>
      </c>
      <c r="AC1227" s="85">
        <f t="shared" si="1485"/>
        <v>0</v>
      </c>
    </row>
    <row r="1228" spans="1:29" x14ac:dyDescent="0.3">
      <c r="A1228" s="67"/>
      <c r="B1228" s="85"/>
      <c r="C1228" s="85"/>
      <c r="D1228" s="85"/>
      <c r="E1228" s="85"/>
      <c r="F1228" s="85"/>
      <c r="G1228" s="85"/>
      <c r="H1228" s="113"/>
      <c r="P1228" s="21" t="str">
        <f t="shared" si="1486"/>
        <v>A</v>
      </c>
      <c r="Q1228" s="85">
        <f t="shared" si="1475"/>
        <v>0</v>
      </c>
      <c r="R1228" s="85">
        <f t="shared" si="1476"/>
        <v>0</v>
      </c>
      <c r="S1228" s="85">
        <f t="shared" si="1477"/>
        <v>0</v>
      </c>
      <c r="T1228" s="85">
        <f t="shared" si="1478"/>
        <v>0</v>
      </c>
      <c r="U1228" s="85">
        <f t="shared" si="1479"/>
        <v>0</v>
      </c>
      <c r="V1228" s="85">
        <f t="shared" si="1480"/>
        <v>0</v>
      </c>
      <c r="W1228" s="33"/>
      <c r="X1228" s="85">
        <f t="shared" si="1487"/>
        <v>0</v>
      </c>
      <c r="Y1228" s="85">
        <f t="shared" si="1481"/>
        <v>0</v>
      </c>
      <c r="Z1228" s="85">
        <f t="shared" si="1482"/>
        <v>0</v>
      </c>
      <c r="AA1228" s="85">
        <f t="shared" si="1483"/>
        <v>0</v>
      </c>
      <c r="AB1228" s="85">
        <f t="shared" si="1484"/>
        <v>0</v>
      </c>
      <c r="AC1228" s="85">
        <f t="shared" si="1485"/>
        <v>0</v>
      </c>
    </row>
    <row r="1229" spans="1:29" x14ac:dyDescent="0.3">
      <c r="A1229" s="67"/>
      <c r="B1229" s="85"/>
      <c r="C1229" s="85"/>
      <c r="D1229" s="85"/>
      <c r="E1229" s="85"/>
      <c r="F1229" s="85"/>
      <c r="G1229" s="85"/>
      <c r="H1229" s="113"/>
      <c r="P1229" s="21" t="str">
        <f t="shared" si="1486"/>
        <v>A</v>
      </c>
      <c r="Q1229" s="85">
        <f t="shared" si="1475"/>
        <v>0</v>
      </c>
      <c r="R1229" s="85">
        <f t="shared" si="1476"/>
        <v>0</v>
      </c>
      <c r="S1229" s="85">
        <f t="shared" si="1477"/>
        <v>0</v>
      </c>
      <c r="T1229" s="85">
        <f t="shared" si="1478"/>
        <v>0</v>
      </c>
      <c r="U1229" s="85">
        <f t="shared" si="1479"/>
        <v>0</v>
      </c>
      <c r="V1229" s="85">
        <f t="shared" si="1480"/>
        <v>0</v>
      </c>
      <c r="W1229" s="33"/>
      <c r="X1229" s="85">
        <f t="shared" si="1487"/>
        <v>0</v>
      </c>
      <c r="Y1229" s="85">
        <f t="shared" si="1481"/>
        <v>0</v>
      </c>
      <c r="Z1229" s="85">
        <f t="shared" si="1482"/>
        <v>0</v>
      </c>
      <c r="AA1229" s="85">
        <f t="shared" si="1483"/>
        <v>0</v>
      </c>
      <c r="AB1229" s="85">
        <f t="shared" si="1484"/>
        <v>0</v>
      </c>
      <c r="AC1229" s="85">
        <f t="shared" si="1485"/>
        <v>0</v>
      </c>
    </row>
    <row r="1230" spans="1:29" x14ac:dyDescent="0.3">
      <c r="A1230" s="67"/>
      <c r="B1230" s="85"/>
      <c r="C1230" s="85"/>
      <c r="D1230" s="85"/>
      <c r="E1230" s="85"/>
      <c r="F1230" s="85"/>
      <c r="G1230" s="85"/>
      <c r="H1230" s="113"/>
      <c r="P1230" s="21" t="str">
        <f t="shared" si="1486"/>
        <v>A</v>
      </c>
      <c r="Q1230" s="85">
        <f>IF($P1230="B",B1230,0)</f>
        <v>0</v>
      </c>
      <c r="R1230" s="85">
        <f t="shared" si="1476"/>
        <v>0</v>
      </c>
      <c r="S1230" s="85">
        <f t="shared" si="1477"/>
        <v>0</v>
      </c>
      <c r="T1230" s="85">
        <f t="shared" si="1478"/>
        <v>0</v>
      </c>
      <c r="U1230" s="85">
        <f t="shared" si="1479"/>
        <v>0</v>
      </c>
      <c r="V1230" s="85">
        <f t="shared" si="1480"/>
        <v>0</v>
      </c>
      <c r="W1230" s="33"/>
      <c r="X1230" s="85">
        <f t="shared" si="1487"/>
        <v>0</v>
      </c>
      <c r="Y1230" s="85">
        <f t="shared" si="1481"/>
        <v>0</v>
      </c>
      <c r="Z1230" s="85">
        <f t="shared" si="1482"/>
        <v>0</v>
      </c>
      <c r="AA1230" s="85">
        <f t="shared" si="1483"/>
        <v>0</v>
      </c>
      <c r="AB1230" s="85">
        <f t="shared" si="1484"/>
        <v>0</v>
      </c>
      <c r="AC1230" s="85">
        <f t="shared" si="1485"/>
        <v>0</v>
      </c>
    </row>
    <row r="1231" spans="1:29" x14ac:dyDescent="0.3">
      <c r="A1231" s="67"/>
      <c r="B1231" s="85"/>
      <c r="C1231" s="85"/>
      <c r="D1231" s="85"/>
      <c r="E1231" s="85"/>
      <c r="F1231" s="85"/>
      <c r="G1231" s="85"/>
      <c r="H1231" s="113"/>
      <c r="P1231" s="21" t="str">
        <f t="shared" si="1486"/>
        <v>A</v>
      </c>
      <c r="Q1231" s="85">
        <f t="shared" ref="Q1231:Q1240" si="1488">IF($P1231="B",B1231,0)</f>
        <v>0</v>
      </c>
      <c r="R1231" s="85">
        <f t="shared" si="1476"/>
        <v>0</v>
      </c>
      <c r="S1231" s="85">
        <f t="shared" si="1477"/>
        <v>0</v>
      </c>
      <c r="T1231" s="85">
        <f t="shared" si="1478"/>
        <v>0</v>
      </c>
      <c r="U1231" s="85">
        <f t="shared" si="1479"/>
        <v>0</v>
      </c>
      <c r="V1231" s="85">
        <f t="shared" si="1480"/>
        <v>0</v>
      </c>
      <c r="W1231" s="33"/>
      <c r="X1231" s="85">
        <f t="shared" si="1487"/>
        <v>0</v>
      </c>
      <c r="Y1231" s="85">
        <f t="shared" si="1481"/>
        <v>0</v>
      </c>
      <c r="Z1231" s="85">
        <f t="shared" si="1482"/>
        <v>0</v>
      </c>
      <c r="AA1231" s="85">
        <f t="shared" si="1483"/>
        <v>0</v>
      </c>
      <c r="AB1231" s="85">
        <f t="shared" si="1484"/>
        <v>0</v>
      </c>
      <c r="AC1231" s="85">
        <f t="shared" si="1485"/>
        <v>0</v>
      </c>
    </row>
    <row r="1232" spans="1:29" x14ac:dyDescent="0.3">
      <c r="A1232" s="67"/>
      <c r="B1232" s="85"/>
      <c r="C1232" s="85"/>
      <c r="D1232" s="85"/>
      <c r="E1232" s="85"/>
      <c r="F1232" s="85"/>
      <c r="G1232" s="85"/>
      <c r="H1232" s="113"/>
      <c r="P1232" s="21" t="str">
        <f t="shared" si="1486"/>
        <v>A</v>
      </c>
      <c r="Q1232" s="85">
        <f t="shared" si="1488"/>
        <v>0</v>
      </c>
      <c r="R1232" s="85">
        <f t="shared" si="1476"/>
        <v>0</v>
      </c>
      <c r="S1232" s="85">
        <f t="shared" si="1477"/>
        <v>0</v>
      </c>
      <c r="T1232" s="85">
        <f t="shared" si="1478"/>
        <v>0</v>
      </c>
      <c r="U1232" s="85">
        <f t="shared" si="1479"/>
        <v>0</v>
      </c>
      <c r="V1232" s="85">
        <f t="shared" si="1480"/>
        <v>0</v>
      </c>
      <c r="W1232" s="33"/>
      <c r="X1232" s="85">
        <f t="shared" si="1487"/>
        <v>0</v>
      </c>
      <c r="Y1232" s="85">
        <f t="shared" si="1481"/>
        <v>0</v>
      </c>
      <c r="Z1232" s="85">
        <f t="shared" si="1482"/>
        <v>0</v>
      </c>
      <c r="AA1232" s="85">
        <f t="shared" si="1483"/>
        <v>0</v>
      </c>
      <c r="AB1232" s="85">
        <f t="shared" si="1484"/>
        <v>0</v>
      </c>
      <c r="AC1232" s="85">
        <f t="shared" si="1485"/>
        <v>0</v>
      </c>
    </row>
    <row r="1233" spans="1:29" x14ac:dyDescent="0.3">
      <c r="A1233" s="67"/>
      <c r="B1233" s="85"/>
      <c r="C1233" s="85"/>
      <c r="D1233" s="85"/>
      <c r="E1233" s="85"/>
      <c r="F1233" s="85"/>
      <c r="G1233" s="85"/>
      <c r="H1233" s="113"/>
      <c r="P1233" s="21" t="str">
        <f t="shared" si="1486"/>
        <v>A</v>
      </c>
      <c r="Q1233" s="85">
        <f t="shared" si="1488"/>
        <v>0</v>
      </c>
      <c r="R1233" s="85">
        <f t="shared" si="1476"/>
        <v>0</v>
      </c>
      <c r="S1233" s="85">
        <f t="shared" si="1477"/>
        <v>0</v>
      </c>
      <c r="T1233" s="85">
        <f t="shared" si="1478"/>
        <v>0</v>
      </c>
      <c r="U1233" s="85">
        <f t="shared" si="1479"/>
        <v>0</v>
      </c>
      <c r="V1233" s="85">
        <f t="shared" si="1480"/>
        <v>0</v>
      </c>
      <c r="W1233" s="33"/>
      <c r="X1233" s="85">
        <f t="shared" si="1487"/>
        <v>0</v>
      </c>
      <c r="Y1233" s="85">
        <f t="shared" si="1481"/>
        <v>0</v>
      </c>
      <c r="Z1233" s="85">
        <f t="shared" si="1482"/>
        <v>0</v>
      </c>
      <c r="AA1233" s="85">
        <f t="shared" si="1483"/>
        <v>0</v>
      </c>
      <c r="AB1233" s="85">
        <f t="shared" si="1484"/>
        <v>0</v>
      </c>
      <c r="AC1233" s="85">
        <f t="shared" si="1485"/>
        <v>0</v>
      </c>
    </row>
    <row r="1234" spans="1:29" x14ac:dyDescent="0.3">
      <c r="A1234" s="67"/>
      <c r="B1234" s="85"/>
      <c r="C1234" s="85"/>
      <c r="D1234" s="85"/>
      <c r="E1234" s="85"/>
      <c r="F1234" s="85"/>
      <c r="G1234" s="85"/>
      <c r="H1234" s="113"/>
      <c r="P1234" s="21" t="str">
        <f t="shared" si="1486"/>
        <v>A</v>
      </c>
      <c r="Q1234" s="85">
        <f t="shared" si="1488"/>
        <v>0</v>
      </c>
      <c r="R1234" s="85">
        <f t="shared" si="1476"/>
        <v>0</v>
      </c>
      <c r="S1234" s="85">
        <f t="shared" si="1477"/>
        <v>0</v>
      </c>
      <c r="T1234" s="85">
        <f t="shared" si="1478"/>
        <v>0</v>
      </c>
      <c r="U1234" s="85">
        <f t="shared" si="1479"/>
        <v>0</v>
      </c>
      <c r="V1234" s="85">
        <f t="shared" si="1480"/>
        <v>0</v>
      </c>
      <c r="W1234" s="33"/>
      <c r="X1234" s="85">
        <f t="shared" si="1487"/>
        <v>0</v>
      </c>
      <c r="Y1234" s="85">
        <f t="shared" si="1481"/>
        <v>0</v>
      </c>
      <c r="Z1234" s="85">
        <f t="shared" si="1482"/>
        <v>0</v>
      </c>
      <c r="AA1234" s="85">
        <f t="shared" si="1483"/>
        <v>0</v>
      </c>
      <c r="AB1234" s="85">
        <f t="shared" si="1484"/>
        <v>0</v>
      </c>
      <c r="AC1234" s="85">
        <f t="shared" si="1485"/>
        <v>0</v>
      </c>
    </row>
    <row r="1235" spans="1:29" x14ac:dyDescent="0.3">
      <c r="A1235" s="67"/>
      <c r="B1235" s="85"/>
      <c r="C1235" s="85"/>
      <c r="D1235" s="85"/>
      <c r="E1235" s="85"/>
      <c r="F1235" s="85"/>
      <c r="G1235" s="85"/>
      <c r="H1235" s="113"/>
      <c r="P1235" s="21" t="str">
        <f t="shared" si="1486"/>
        <v>A</v>
      </c>
      <c r="Q1235" s="85">
        <f t="shared" si="1488"/>
        <v>0</v>
      </c>
      <c r="R1235" s="85">
        <f t="shared" si="1476"/>
        <v>0</v>
      </c>
      <c r="S1235" s="85">
        <f t="shared" si="1477"/>
        <v>0</v>
      </c>
      <c r="T1235" s="85">
        <f t="shared" si="1478"/>
        <v>0</v>
      </c>
      <c r="U1235" s="85">
        <f t="shared" si="1479"/>
        <v>0</v>
      </c>
      <c r="V1235" s="85">
        <f t="shared" si="1480"/>
        <v>0</v>
      </c>
      <c r="W1235" s="33"/>
      <c r="X1235" s="85">
        <f t="shared" si="1487"/>
        <v>0</v>
      </c>
      <c r="Y1235" s="85">
        <f t="shared" si="1481"/>
        <v>0</v>
      </c>
      <c r="Z1235" s="85">
        <f t="shared" si="1482"/>
        <v>0</v>
      </c>
      <c r="AA1235" s="85">
        <f t="shared" si="1483"/>
        <v>0</v>
      </c>
      <c r="AB1235" s="85">
        <f t="shared" si="1484"/>
        <v>0</v>
      </c>
      <c r="AC1235" s="85">
        <f t="shared" si="1485"/>
        <v>0</v>
      </c>
    </row>
    <row r="1236" spans="1:29" x14ac:dyDescent="0.3">
      <c r="A1236" s="67"/>
      <c r="B1236" s="85"/>
      <c r="C1236" s="85"/>
      <c r="D1236" s="85"/>
      <c r="E1236" s="85"/>
      <c r="F1236" s="85"/>
      <c r="G1236" s="85"/>
      <c r="H1236" s="113"/>
      <c r="P1236" s="21" t="str">
        <f t="shared" si="1486"/>
        <v>A</v>
      </c>
      <c r="Q1236" s="85">
        <f t="shared" si="1488"/>
        <v>0</v>
      </c>
      <c r="R1236" s="85">
        <f t="shared" si="1476"/>
        <v>0</v>
      </c>
      <c r="S1236" s="85">
        <f t="shared" si="1477"/>
        <v>0</v>
      </c>
      <c r="T1236" s="85">
        <f t="shared" si="1478"/>
        <v>0</v>
      </c>
      <c r="U1236" s="85">
        <f t="shared" si="1479"/>
        <v>0</v>
      </c>
      <c r="V1236" s="85">
        <f t="shared" si="1480"/>
        <v>0</v>
      </c>
      <c r="W1236" s="33"/>
      <c r="X1236" s="85">
        <f t="shared" si="1487"/>
        <v>0</v>
      </c>
      <c r="Y1236" s="85">
        <f t="shared" si="1481"/>
        <v>0</v>
      </c>
      <c r="Z1236" s="85">
        <f t="shared" si="1482"/>
        <v>0</v>
      </c>
      <c r="AA1236" s="85">
        <f t="shared" si="1483"/>
        <v>0</v>
      </c>
      <c r="AB1236" s="85">
        <f t="shared" si="1484"/>
        <v>0</v>
      </c>
      <c r="AC1236" s="85">
        <f t="shared" si="1485"/>
        <v>0</v>
      </c>
    </row>
    <row r="1237" spans="1:29" x14ac:dyDescent="0.3">
      <c r="A1237" s="67"/>
      <c r="B1237" s="85"/>
      <c r="C1237" s="85"/>
      <c r="D1237" s="85"/>
      <c r="E1237" s="85"/>
      <c r="F1237" s="85"/>
      <c r="G1237" s="85"/>
      <c r="H1237" s="113"/>
      <c r="P1237" s="21" t="str">
        <f t="shared" si="1486"/>
        <v>A</v>
      </c>
      <c r="Q1237" s="85">
        <f t="shared" si="1488"/>
        <v>0</v>
      </c>
      <c r="R1237" s="85">
        <f t="shared" si="1476"/>
        <v>0</v>
      </c>
      <c r="S1237" s="85">
        <f t="shared" si="1477"/>
        <v>0</v>
      </c>
      <c r="T1237" s="85">
        <f t="shared" si="1478"/>
        <v>0</v>
      </c>
      <c r="U1237" s="85">
        <f t="shared" si="1479"/>
        <v>0</v>
      </c>
      <c r="V1237" s="85">
        <f t="shared" si="1480"/>
        <v>0</v>
      </c>
      <c r="W1237" s="33"/>
      <c r="X1237" s="85">
        <f t="shared" si="1487"/>
        <v>0</v>
      </c>
      <c r="Y1237" s="85">
        <f t="shared" si="1481"/>
        <v>0</v>
      </c>
      <c r="Z1237" s="85">
        <f t="shared" si="1482"/>
        <v>0</v>
      </c>
      <c r="AA1237" s="85">
        <f t="shared" si="1483"/>
        <v>0</v>
      </c>
      <c r="AB1237" s="85">
        <f t="shared" si="1484"/>
        <v>0</v>
      </c>
      <c r="AC1237" s="85">
        <f t="shared" si="1485"/>
        <v>0</v>
      </c>
    </row>
    <row r="1238" spans="1:29" x14ac:dyDescent="0.3">
      <c r="A1238" s="67"/>
      <c r="B1238" s="85"/>
      <c r="C1238" s="85"/>
      <c r="D1238" s="85"/>
      <c r="E1238" s="85"/>
      <c r="F1238" s="85"/>
      <c r="G1238" s="85"/>
      <c r="H1238" s="113"/>
      <c r="P1238" s="21" t="str">
        <f t="shared" si="1486"/>
        <v>A</v>
      </c>
      <c r="Q1238" s="85">
        <f t="shared" si="1488"/>
        <v>0</v>
      </c>
      <c r="R1238" s="85">
        <f t="shared" si="1476"/>
        <v>0</v>
      </c>
      <c r="S1238" s="85">
        <f t="shared" si="1477"/>
        <v>0</v>
      </c>
      <c r="T1238" s="85">
        <f t="shared" si="1478"/>
        <v>0</v>
      </c>
      <c r="U1238" s="85">
        <f t="shared" si="1479"/>
        <v>0</v>
      </c>
      <c r="V1238" s="85">
        <f t="shared" si="1480"/>
        <v>0</v>
      </c>
      <c r="W1238" s="33"/>
      <c r="X1238" s="85">
        <f t="shared" si="1487"/>
        <v>0</v>
      </c>
      <c r="Y1238" s="85">
        <f t="shared" si="1481"/>
        <v>0</v>
      </c>
      <c r="Z1238" s="85">
        <f t="shared" si="1482"/>
        <v>0</v>
      </c>
      <c r="AA1238" s="85">
        <f t="shared" si="1483"/>
        <v>0</v>
      </c>
      <c r="AB1238" s="85">
        <f t="shared" si="1484"/>
        <v>0</v>
      </c>
      <c r="AC1238" s="85">
        <f t="shared" si="1485"/>
        <v>0</v>
      </c>
    </row>
    <row r="1239" spans="1:29" x14ac:dyDescent="0.3">
      <c r="A1239" s="67"/>
      <c r="B1239" s="85"/>
      <c r="C1239" s="85"/>
      <c r="D1239" s="85"/>
      <c r="E1239" s="85"/>
      <c r="F1239" s="85"/>
      <c r="G1239" s="85"/>
      <c r="H1239" s="113"/>
      <c r="P1239" s="21" t="str">
        <f t="shared" si="1486"/>
        <v>A</v>
      </c>
      <c r="Q1239" s="85">
        <f t="shared" si="1488"/>
        <v>0</v>
      </c>
      <c r="R1239" s="85">
        <f t="shared" si="1476"/>
        <v>0</v>
      </c>
      <c r="S1239" s="85">
        <f t="shared" si="1477"/>
        <v>0</v>
      </c>
      <c r="T1239" s="85">
        <f t="shared" si="1478"/>
        <v>0</v>
      </c>
      <c r="U1239" s="85">
        <f t="shared" si="1479"/>
        <v>0</v>
      </c>
      <c r="V1239" s="85">
        <f t="shared" si="1480"/>
        <v>0</v>
      </c>
      <c r="W1239" s="33"/>
      <c r="X1239" s="85">
        <f t="shared" si="1487"/>
        <v>0</v>
      </c>
      <c r="Y1239" s="85">
        <f t="shared" si="1481"/>
        <v>0</v>
      </c>
      <c r="Z1239" s="85">
        <f t="shared" si="1482"/>
        <v>0</v>
      </c>
      <c r="AA1239" s="85">
        <f t="shared" si="1483"/>
        <v>0</v>
      </c>
      <c r="AB1239" s="85">
        <f t="shared" si="1484"/>
        <v>0</v>
      </c>
      <c r="AC1239" s="85">
        <f t="shared" si="1485"/>
        <v>0</v>
      </c>
    </row>
    <row r="1240" spans="1:29" x14ac:dyDescent="0.3">
      <c r="A1240" s="67"/>
      <c r="B1240" s="85"/>
      <c r="C1240" s="85"/>
      <c r="D1240" s="85"/>
      <c r="E1240" s="85"/>
      <c r="F1240" s="85"/>
      <c r="G1240" s="85"/>
      <c r="H1240" s="113"/>
      <c r="P1240" s="21" t="str">
        <f t="shared" si="1486"/>
        <v>A</v>
      </c>
      <c r="Q1240" s="85">
        <f t="shared" si="1488"/>
        <v>0</v>
      </c>
      <c r="R1240" s="85">
        <f t="shared" si="1476"/>
        <v>0</v>
      </c>
      <c r="S1240" s="85">
        <f t="shared" si="1477"/>
        <v>0</v>
      </c>
      <c r="T1240" s="85">
        <f t="shared" si="1478"/>
        <v>0</v>
      </c>
      <c r="U1240" s="85">
        <f t="shared" si="1479"/>
        <v>0</v>
      </c>
      <c r="V1240" s="85">
        <f t="shared" si="1480"/>
        <v>0</v>
      </c>
      <c r="W1240" s="33"/>
      <c r="X1240" s="85">
        <f t="shared" si="1487"/>
        <v>0</v>
      </c>
      <c r="Y1240" s="85">
        <f t="shared" si="1481"/>
        <v>0</v>
      </c>
      <c r="Z1240" s="85">
        <f t="shared" si="1482"/>
        <v>0</v>
      </c>
      <c r="AA1240" s="85">
        <f t="shared" si="1483"/>
        <v>0</v>
      </c>
      <c r="AB1240" s="85">
        <f t="shared" si="1484"/>
        <v>0</v>
      </c>
      <c r="AC1240" s="85">
        <f t="shared" si="1485"/>
        <v>0</v>
      </c>
    </row>
    <row r="1241" spans="1:29" x14ac:dyDescent="0.3">
      <c r="A1241" s="68"/>
      <c r="B1241" s="86"/>
      <c r="C1241" s="86"/>
      <c r="D1241" s="86"/>
      <c r="E1241" s="86"/>
      <c r="F1241" s="86"/>
      <c r="G1241" s="86"/>
      <c r="H1241" s="89"/>
      <c r="I1241" s="105">
        <f>X1241</f>
        <v>0</v>
      </c>
      <c r="J1241" s="105">
        <f>Y1241</f>
        <v>0</v>
      </c>
      <c r="K1241" s="105">
        <f>Z1241</f>
        <v>0</v>
      </c>
      <c r="L1241" s="105">
        <f>AA1241</f>
        <v>0</v>
      </c>
      <c r="M1241" s="105">
        <f t="shared" ref="M1241" si="1489">AB1241</f>
        <v>0</v>
      </c>
      <c r="N1241" s="105">
        <f t="shared" ref="N1241" si="1490">AC1241</f>
        <v>0</v>
      </c>
      <c r="P1241" s="21"/>
      <c r="Q1241" s="33"/>
      <c r="R1241" s="33"/>
      <c r="S1241" s="33"/>
      <c r="T1241" s="33"/>
      <c r="U1241" s="33"/>
      <c r="V1241" s="33"/>
      <c r="W1241" s="33"/>
      <c r="X1241" s="106">
        <f>SUM(X1225:X1240)</f>
        <v>0</v>
      </c>
      <c r="Y1241" s="106">
        <f t="shared" ref="Y1241" si="1491">SUM(Y1225:Y1240)</f>
        <v>0</v>
      </c>
      <c r="Z1241" s="106">
        <f t="shared" ref="Z1241" si="1492">SUM(Z1225:Z1240)</f>
        <v>0</v>
      </c>
      <c r="AA1241" s="106">
        <f t="shared" ref="AA1241" si="1493">SUM(AA1225:AA1240)</f>
        <v>0</v>
      </c>
      <c r="AB1241" s="106">
        <f t="shared" ref="AB1241" si="1494">SUM(AB1225:AB1240)</f>
        <v>0</v>
      </c>
      <c r="AC1241" s="106">
        <f t="shared" ref="AC1241" si="1495">SUM(AC1225:AC1240)</f>
        <v>0</v>
      </c>
    </row>
    <row r="1242" spans="1:29" x14ac:dyDescent="0.3">
      <c r="A1242" s="82"/>
      <c r="B1242" s="89"/>
      <c r="C1242" s="89"/>
      <c r="D1242" s="89"/>
      <c r="E1242" s="89"/>
      <c r="F1242" s="89"/>
      <c r="G1242" s="89"/>
      <c r="H1242" s="89"/>
      <c r="P1242" s="21"/>
      <c r="Q1242" s="33"/>
      <c r="R1242" s="33"/>
      <c r="S1242" s="33"/>
      <c r="T1242" s="33"/>
      <c r="U1242" s="33"/>
      <c r="V1242" s="33"/>
      <c r="W1242" s="33"/>
      <c r="X1242" s="33"/>
      <c r="Y1242" s="33"/>
      <c r="Z1242" s="33"/>
      <c r="AA1242" s="33"/>
      <c r="AB1242" s="33"/>
      <c r="AC1242" s="33"/>
    </row>
    <row r="1243" spans="1:29" x14ac:dyDescent="0.3">
      <c r="A1243" s="92"/>
      <c r="B1243" s="92"/>
      <c r="C1243" s="92"/>
      <c r="D1243" s="92"/>
      <c r="E1243" s="92"/>
      <c r="F1243" s="92"/>
      <c r="G1243" s="92"/>
      <c r="H1243" s="92"/>
      <c r="P1243" s="21"/>
      <c r="Q1243" s="33"/>
      <c r="R1243" s="33"/>
      <c r="S1243" s="33"/>
      <c r="T1243" s="33"/>
      <c r="U1243" s="33"/>
      <c r="V1243" s="33"/>
      <c r="W1243" s="33"/>
      <c r="X1243" s="33"/>
      <c r="Y1243" s="33"/>
      <c r="Z1243" s="33"/>
      <c r="AA1243" s="33"/>
      <c r="AB1243" s="33"/>
      <c r="AC1243" s="33"/>
    </row>
    <row r="1244" spans="1:29" x14ac:dyDescent="0.3">
      <c r="A1244" s="68"/>
      <c r="B1244" s="68"/>
      <c r="C1244" s="68"/>
      <c r="D1244" s="68"/>
      <c r="E1244" s="68"/>
      <c r="F1244" s="68"/>
      <c r="G1244" s="68"/>
      <c r="H1244" s="82"/>
      <c r="P1244" s="21"/>
      <c r="Q1244" s="33"/>
      <c r="R1244" s="33"/>
      <c r="S1244" s="33"/>
      <c r="T1244" s="33"/>
      <c r="U1244" s="33"/>
      <c r="V1244" s="33"/>
      <c r="W1244" s="33"/>
      <c r="X1244" s="106">
        <f t="shared" ref="X1244:AC1244" si="1496">SUM(X1245:X1260)</f>
        <v>0</v>
      </c>
      <c r="Y1244" s="106">
        <f t="shared" si="1496"/>
        <v>0</v>
      </c>
      <c r="Z1244" s="106">
        <f t="shared" si="1496"/>
        <v>0</v>
      </c>
      <c r="AA1244" s="106">
        <f t="shared" si="1496"/>
        <v>0</v>
      </c>
      <c r="AB1244" s="106">
        <f t="shared" si="1496"/>
        <v>0</v>
      </c>
      <c r="AC1244" s="106">
        <f t="shared" si="1496"/>
        <v>0</v>
      </c>
    </row>
    <row r="1245" spans="1:29" x14ac:dyDescent="0.3">
      <c r="A1245" s="67"/>
      <c r="B1245" s="85"/>
      <c r="C1245" s="85"/>
      <c r="D1245" s="85"/>
      <c r="E1245" s="85"/>
      <c r="F1245" s="85"/>
      <c r="G1245" s="85"/>
      <c r="H1245" s="113"/>
      <c r="I1245" s="105">
        <f>X1244</f>
        <v>0</v>
      </c>
      <c r="J1245" s="105">
        <f>Y1244</f>
        <v>0</v>
      </c>
      <c r="K1245" s="105">
        <f t="shared" ref="K1245" si="1497">Z1244</f>
        <v>0</v>
      </c>
      <c r="L1245" s="105">
        <f t="shared" ref="L1245" si="1498">AA1244</f>
        <v>0</v>
      </c>
      <c r="M1245" s="105">
        <f t="shared" ref="M1245" si="1499">AB1244</f>
        <v>0</v>
      </c>
      <c r="N1245" s="105">
        <f t="shared" ref="N1245" si="1500">AC1244</f>
        <v>0</v>
      </c>
      <c r="P1245" s="21" t="str">
        <f>IF(A1245&lt;=$B$1222,"A","B")</f>
        <v>A</v>
      </c>
      <c r="Q1245" s="85">
        <f t="shared" ref="Q1245:Q1249" si="1501">IF($P1245="B",B1245,0)</f>
        <v>0</v>
      </c>
      <c r="R1245" s="85">
        <f t="shared" ref="R1245:R1260" si="1502">IF($P1245="B",C1245,0)</f>
        <v>0</v>
      </c>
      <c r="S1245" s="85">
        <f t="shared" ref="S1245:S1260" si="1503">IF($P1245="B",D1245,0)</f>
        <v>0</v>
      </c>
      <c r="T1245" s="85">
        <f t="shared" ref="T1245:T1260" si="1504">IF($P1245="B",E1245,0)</f>
        <v>0</v>
      </c>
      <c r="U1245" s="85">
        <f t="shared" ref="U1245:U1260" si="1505">IF($P1245="B",F1245,0)</f>
        <v>0</v>
      </c>
      <c r="V1245" s="85">
        <f t="shared" ref="V1245:V1260" si="1506">IF($P1245="B",G1245,0)</f>
        <v>0</v>
      </c>
      <c r="W1245" s="33"/>
      <c r="X1245" s="85">
        <f>IF($P1245="A",B1245,0)</f>
        <v>0</v>
      </c>
      <c r="Y1245" s="85">
        <f t="shared" ref="Y1245:Y1260" si="1507">IF($P1245="A",C1245,0)</f>
        <v>0</v>
      </c>
      <c r="Z1245" s="85">
        <f t="shared" ref="Z1245:Z1260" si="1508">IF($P1245="A",D1245,0)</f>
        <v>0</v>
      </c>
      <c r="AA1245" s="85">
        <f t="shared" ref="AA1245:AA1260" si="1509">IF($P1245="A",E1245,0)</f>
        <v>0</v>
      </c>
      <c r="AB1245" s="85">
        <f t="shared" ref="AB1245:AB1260" si="1510">IF($P1245="A",F1245,0)</f>
        <v>0</v>
      </c>
      <c r="AC1245" s="85">
        <f t="shared" ref="AC1245:AC1260" si="1511">IF($P1245="A",G1245,0)</f>
        <v>0</v>
      </c>
    </row>
    <row r="1246" spans="1:29" x14ac:dyDescent="0.3">
      <c r="A1246" s="67"/>
      <c r="B1246" s="85"/>
      <c r="C1246" s="85"/>
      <c r="D1246" s="85"/>
      <c r="E1246" s="85"/>
      <c r="F1246" s="85"/>
      <c r="G1246" s="85"/>
      <c r="H1246" s="113"/>
      <c r="P1246" s="21" t="str">
        <f t="shared" ref="P1246:P1260" si="1512">IF(A1246&lt;=$B$1222,"A","B")</f>
        <v>A</v>
      </c>
      <c r="Q1246" s="85">
        <f t="shared" si="1501"/>
        <v>0</v>
      </c>
      <c r="R1246" s="85">
        <f t="shared" si="1502"/>
        <v>0</v>
      </c>
      <c r="S1246" s="85">
        <f t="shared" si="1503"/>
        <v>0</v>
      </c>
      <c r="T1246" s="85">
        <f t="shared" si="1504"/>
        <v>0</v>
      </c>
      <c r="U1246" s="85">
        <f t="shared" si="1505"/>
        <v>0</v>
      </c>
      <c r="V1246" s="85">
        <f t="shared" si="1506"/>
        <v>0</v>
      </c>
      <c r="W1246" s="33"/>
      <c r="X1246" s="85">
        <f t="shared" ref="X1246:X1260" si="1513">IF($P1246="A",B1246,0)</f>
        <v>0</v>
      </c>
      <c r="Y1246" s="85">
        <f t="shared" si="1507"/>
        <v>0</v>
      </c>
      <c r="Z1246" s="85">
        <f t="shared" si="1508"/>
        <v>0</v>
      </c>
      <c r="AA1246" s="85">
        <f t="shared" si="1509"/>
        <v>0</v>
      </c>
      <c r="AB1246" s="85">
        <f t="shared" si="1510"/>
        <v>0</v>
      </c>
      <c r="AC1246" s="85">
        <f t="shared" si="1511"/>
        <v>0</v>
      </c>
    </row>
    <row r="1247" spans="1:29" x14ac:dyDescent="0.3">
      <c r="A1247" s="67"/>
      <c r="B1247" s="85"/>
      <c r="C1247" s="85"/>
      <c r="D1247" s="85"/>
      <c r="E1247" s="85"/>
      <c r="F1247" s="85"/>
      <c r="G1247" s="85"/>
      <c r="H1247" s="113"/>
      <c r="P1247" s="21" t="str">
        <f t="shared" si="1512"/>
        <v>A</v>
      </c>
      <c r="Q1247" s="85">
        <f t="shared" si="1501"/>
        <v>0</v>
      </c>
      <c r="R1247" s="85">
        <f t="shared" si="1502"/>
        <v>0</v>
      </c>
      <c r="S1247" s="85">
        <f t="shared" si="1503"/>
        <v>0</v>
      </c>
      <c r="T1247" s="85">
        <f t="shared" si="1504"/>
        <v>0</v>
      </c>
      <c r="U1247" s="85">
        <f t="shared" si="1505"/>
        <v>0</v>
      </c>
      <c r="V1247" s="85">
        <f t="shared" si="1506"/>
        <v>0</v>
      </c>
      <c r="W1247" s="33"/>
      <c r="X1247" s="85">
        <f t="shared" si="1513"/>
        <v>0</v>
      </c>
      <c r="Y1247" s="85">
        <f t="shared" si="1507"/>
        <v>0</v>
      </c>
      <c r="Z1247" s="85">
        <f t="shared" si="1508"/>
        <v>0</v>
      </c>
      <c r="AA1247" s="85">
        <f t="shared" si="1509"/>
        <v>0</v>
      </c>
      <c r="AB1247" s="85">
        <f t="shared" si="1510"/>
        <v>0</v>
      </c>
      <c r="AC1247" s="85">
        <f t="shared" si="1511"/>
        <v>0</v>
      </c>
    </row>
    <row r="1248" spans="1:29" x14ac:dyDescent="0.3">
      <c r="A1248" s="67"/>
      <c r="B1248" s="85"/>
      <c r="C1248" s="85"/>
      <c r="D1248" s="85"/>
      <c r="E1248" s="85"/>
      <c r="F1248" s="85"/>
      <c r="G1248" s="85"/>
      <c r="H1248" s="113"/>
      <c r="P1248" s="21" t="str">
        <f t="shared" si="1512"/>
        <v>A</v>
      </c>
      <c r="Q1248" s="85">
        <f t="shared" si="1501"/>
        <v>0</v>
      </c>
      <c r="R1248" s="85">
        <f t="shared" si="1502"/>
        <v>0</v>
      </c>
      <c r="S1248" s="85">
        <f t="shared" si="1503"/>
        <v>0</v>
      </c>
      <c r="T1248" s="85">
        <f t="shared" si="1504"/>
        <v>0</v>
      </c>
      <c r="U1248" s="85">
        <f t="shared" si="1505"/>
        <v>0</v>
      </c>
      <c r="V1248" s="85">
        <f t="shared" si="1506"/>
        <v>0</v>
      </c>
      <c r="W1248" s="33"/>
      <c r="X1248" s="85">
        <f t="shared" si="1513"/>
        <v>0</v>
      </c>
      <c r="Y1248" s="85">
        <f t="shared" si="1507"/>
        <v>0</v>
      </c>
      <c r="Z1248" s="85">
        <f t="shared" si="1508"/>
        <v>0</v>
      </c>
      <c r="AA1248" s="85">
        <f t="shared" si="1509"/>
        <v>0</v>
      </c>
      <c r="AB1248" s="85">
        <f t="shared" si="1510"/>
        <v>0</v>
      </c>
      <c r="AC1248" s="85">
        <f t="shared" si="1511"/>
        <v>0</v>
      </c>
    </row>
    <row r="1249" spans="1:29" x14ac:dyDescent="0.3">
      <c r="A1249" s="67"/>
      <c r="B1249" s="85"/>
      <c r="C1249" s="85"/>
      <c r="D1249" s="85"/>
      <c r="E1249" s="85"/>
      <c r="F1249" s="85"/>
      <c r="G1249" s="85"/>
      <c r="H1249" s="113"/>
      <c r="P1249" s="21" t="str">
        <f t="shared" si="1512"/>
        <v>A</v>
      </c>
      <c r="Q1249" s="85">
        <f t="shared" si="1501"/>
        <v>0</v>
      </c>
      <c r="R1249" s="85">
        <f t="shared" si="1502"/>
        <v>0</v>
      </c>
      <c r="S1249" s="85">
        <f t="shared" si="1503"/>
        <v>0</v>
      </c>
      <c r="T1249" s="85">
        <f t="shared" si="1504"/>
        <v>0</v>
      </c>
      <c r="U1249" s="85">
        <f t="shared" si="1505"/>
        <v>0</v>
      </c>
      <c r="V1249" s="85">
        <f t="shared" si="1506"/>
        <v>0</v>
      </c>
      <c r="W1249" s="33"/>
      <c r="X1249" s="85">
        <f t="shared" si="1513"/>
        <v>0</v>
      </c>
      <c r="Y1249" s="85">
        <f t="shared" si="1507"/>
        <v>0</v>
      </c>
      <c r="Z1249" s="85">
        <f t="shared" si="1508"/>
        <v>0</v>
      </c>
      <c r="AA1249" s="85">
        <f t="shared" si="1509"/>
        <v>0</v>
      </c>
      <c r="AB1249" s="85">
        <f t="shared" si="1510"/>
        <v>0</v>
      </c>
      <c r="AC1249" s="85">
        <f t="shared" si="1511"/>
        <v>0</v>
      </c>
    </row>
    <row r="1250" spans="1:29" x14ac:dyDescent="0.3">
      <c r="A1250" s="67"/>
      <c r="B1250" s="85"/>
      <c r="C1250" s="85"/>
      <c r="D1250" s="85"/>
      <c r="E1250" s="85"/>
      <c r="F1250" s="85"/>
      <c r="G1250" s="85"/>
      <c r="H1250" s="113"/>
      <c r="P1250" s="21" t="str">
        <f t="shared" si="1512"/>
        <v>A</v>
      </c>
      <c r="Q1250" s="85">
        <f>IF($P1250="B",B1250,0)</f>
        <v>0</v>
      </c>
      <c r="R1250" s="85">
        <f t="shared" si="1502"/>
        <v>0</v>
      </c>
      <c r="S1250" s="85">
        <f t="shared" si="1503"/>
        <v>0</v>
      </c>
      <c r="T1250" s="85">
        <f t="shared" si="1504"/>
        <v>0</v>
      </c>
      <c r="U1250" s="85">
        <f t="shared" si="1505"/>
        <v>0</v>
      </c>
      <c r="V1250" s="85">
        <f t="shared" si="1506"/>
        <v>0</v>
      </c>
      <c r="W1250" s="33"/>
      <c r="X1250" s="85">
        <f t="shared" si="1513"/>
        <v>0</v>
      </c>
      <c r="Y1250" s="85">
        <f t="shared" si="1507"/>
        <v>0</v>
      </c>
      <c r="Z1250" s="85">
        <f t="shared" si="1508"/>
        <v>0</v>
      </c>
      <c r="AA1250" s="85">
        <f t="shared" si="1509"/>
        <v>0</v>
      </c>
      <c r="AB1250" s="85">
        <f t="shared" si="1510"/>
        <v>0</v>
      </c>
      <c r="AC1250" s="85">
        <f t="shared" si="1511"/>
        <v>0</v>
      </c>
    </row>
    <row r="1251" spans="1:29" x14ac:dyDescent="0.3">
      <c r="A1251" s="67"/>
      <c r="B1251" s="85"/>
      <c r="C1251" s="85"/>
      <c r="D1251" s="85"/>
      <c r="E1251" s="85"/>
      <c r="F1251" s="85"/>
      <c r="G1251" s="85"/>
      <c r="H1251" s="113"/>
      <c r="P1251" s="21" t="str">
        <f t="shared" si="1512"/>
        <v>A</v>
      </c>
      <c r="Q1251" s="85">
        <f t="shared" ref="Q1251:Q1260" si="1514">IF($P1251="B",B1251,0)</f>
        <v>0</v>
      </c>
      <c r="R1251" s="85">
        <f t="shared" si="1502"/>
        <v>0</v>
      </c>
      <c r="S1251" s="85">
        <f t="shared" si="1503"/>
        <v>0</v>
      </c>
      <c r="T1251" s="85">
        <f t="shared" si="1504"/>
        <v>0</v>
      </c>
      <c r="U1251" s="85">
        <f t="shared" si="1505"/>
        <v>0</v>
      </c>
      <c r="V1251" s="85">
        <f t="shared" si="1506"/>
        <v>0</v>
      </c>
      <c r="W1251" s="33"/>
      <c r="X1251" s="85">
        <f t="shared" si="1513"/>
        <v>0</v>
      </c>
      <c r="Y1251" s="85">
        <f t="shared" si="1507"/>
        <v>0</v>
      </c>
      <c r="Z1251" s="85">
        <f t="shared" si="1508"/>
        <v>0</v>
      </c>
      <c r="AA1251" s="85">
        <f t="shared" si="1509"/>
        <v>0</v>
      </c>
      <c r="AB1251" s="85">
        <f t="shared" si="1510"/>
        <v>0</v>
      </c>
      <c r="AC1251" s="85">
        <f t="shared" si="1511"/>
        <v>0</v>
      </c>
    </row>
    <row r="1252" spans="1:29" x14ac:dyDescent="0.3">
      <c r="A1252" s="67"/>
      <c r="B1252" s="85"/>
      <c r="C1252" s="85"/>
      <c r="D1252" s="85"/>
      <c r="E1252" s="85"/>
      <c r="F1252" s="85"/>
      <c r="G1252" s="85"/>
      <c r="H1252" s="113"/>
      <c r="P1252" s="21" t="str">
        <f t="shared" si="1512"/>
        <v>A</v>
      </c>
      <c r="Q1252" s="85">
        <f t="shared" si="1514"/>
        <v>0</v>
      </c>
      <c r="R1252" s="85">
        <f t="shared" si="1502"/>
        <v>0</v>
      </c>
      <c r="S1252" s="85">
        <f t="shared" si="1503"/>
        <v>0</v>
      </c>
      <c r="T1252" s="85">
        <f t="shared" si="1504"/>
        <v>0</v>
      </c>
      <c r="U1252" s="85">
        <f t="shared" si="1505"/>
        <v>0</v>
      </c>
      <c r="V1252" s="85">
        <f t="shared" si="1506"/>
        <v>0</v>
      </c>
      <c r="W1252" s="33"/>
      <c r="X1252" s="85">
        <f t="shared" si="1513"/>
        <v>0</v>
      </c>
      <c r="Y1252" s="85">
        <f t="shared" si="1507"/>
        <v>0</v>
      </c>
      <c r="Z1252" s="85">
        <f t="shared" si="1508"/>
        <v>0</v>
      </c>
      <c r="AA1252" s="85">
        <f t="shared" si="1509"/>
        <v>0</v>
      </c>
      <c r="AB1252" s="85">
        <f t="shared" si="1510"/>
        <v>0</v>
      </c>
      <c r="AC1252" s="85">
        <f t="shared" si="1511"/>
        <v>0</v>
      </c>
    </row>
    <row r="1253" spans="1:29" x14ac:dyDescent="0.3">
      <c r="A1253" s="67"/>
      <c r="B1253" s="85"/>
      <c r="C1253" s="85"/>
      <c r="D1253" s="85"/>
      <c r="E1253" s="85"/>
      <c r="F1253" s="85"/>
      <c r="G1253" s="85"/>
      <c r="H1253" s="113"/>
      <c r="P1253" s="21" t="str">
        <f t="shared" si="1512"/>
        <v>A</v>
      </c>
      <c r="Q1253" s="85">
        <f t="shared" si="1514"/>
        <v>0</v>
      </c>
      <c r="R1253" s="85">
        <f t="shared" si="1502"/>
        <v>0</v>
      </c>
      <c r="S1253" s="85">
        <f t="shared" si="1503"/>
        <v>0</v>
      </c>
      <c r="T1253" s="85">
        <f t="shared" si="1504"/>
        <v>0</v>
      </c>
      <c r="U1253" s="85">
        <f t="shared" si="1505"/>
        <v>0</v>
      </c>
      <c r="V1253" s="85">
        <f t="shared" si="1506"/>
        <v>0</v>
      </c>
      <c r="W1253" s="33"/>
      <c r="X1253" s="85">
        <f t="shared" si="1513"/>
        <v>0</v>
      </c>
      <c r="Y1253" s="85">
        <f t="shared" si="1507"/>
        <v>0</v>
      </c>
      <c r="Z1253" s="85">
        <f t="shared" si="1508"/>
        <v>0</v>
      </c>
      <c r="AA1253" s="85">
        <f t="shared" si="1509"/>
        <v>0</v>
      </c>
      <c r="AB1253" s="85">
        <f t="shared" si="1510"/>
        <v>0</v>
      </c>
      <c r="AC1253" s="85">
        <f t="shared" si="1511"/>
        <v>0</v>
      </c>
    </row>
    <row r="1254" spans="1:29" x14ac:dyDescent="0.3">
      <c r="A1254" s="67"/>
      <c r="B1254" s="85"/>
      <c r="C1254" s="85"/>
      <c r="D1254" s="85"/>
      <c r="E1254" s="85"/>
      <c r="F1254" s="85"/>
      <c r="G1254" s="85"/>
      <c r="H1254" s="113"/>
      <c r="P1254" s="21" t="str">
        <f t="shared" si="1512"/>
        <v>A</v>
      </c>
      <c r="Q1254" s="85">
        <f t="shared" si="1514"/>
        <v>0</v>
      </c>
      <c r="R1254" s="85">
        <f t="shared" si="1502"/>
        <v>0</v>
      </c>
      <c r="S1254" s="85">
        <f t="shared" si="1503"/>
        <v>0</v>
      </c>
      <c r="T1254" s="85">
        <f t="shared" si="1504"/>
        <v>0</v>
      </c>
      <c r="U1254" s="85">
        <f t="shared" si="1505"/>
        <v>0</v>
      </c>
      <c r="V1254" s="85">
        <f t="shared" si="1506"/>
        <v>0</v>
      </c>
      <c r="W1254" s="33"/>
      <c r="X1254" s="85">
        <f t="shared" si="1513"/>
        <v>0</v>
      </c>
      <c r="Y1254" s="85">
        <f t="shared" si="1507"/>
        <v>0</v>
      </c>
      <c r="Z1254" s="85">
        <f t="shared" si="1508"/>
        <v>0</v>
      </c>
      <c r="AA1254" s="85">
        <f t="shared" si="1509"/>
        <v>0</v>
      </c>
      <c r="AB1254" s="85">
        <f t="shared" si="1510"/>
        <v>0</v>
      </c>
      <c r="AC1254" s="85">
        <f t="shared" si="1511"/>
        <v>0</v>
      </c>
    </row>
    <row r="1255" spans="1:29" x14ac:dyDescent="0.3">
      <c r="A1255" s="67"/>
      <c r="B1255" s="85"/>
      <c r="C1255" s="85"/>
      <c r="D1255" s="85"/>
      <c r="E1255" s="85"/>
      <c r="F1255" s="85"/>
      <c r="G1255" s="85"/>
      <c r="H1255" s="113"/>
      <c r="P1255" s="21" t="str">
        <f t="shared" si="1512"/>
        <v>A</v>
      </c>
      <c r="Q1255" s="85">
        <f t="shared" si="1514"/>
        <v>0</v>
      </c>
      <c r="R1255" s="85">
        <f t="shared" si="1502"/>
        <v>0</v>
      </c>
      <c r="S1255" s="85">
        <f t="shared" si="1503"/>
        <v>0</v>
      </c>
      <c r="T1255" s="85">
        <f t="shared" si="1504"/>
        <v>0</v>
      </c>
      <c r="U1255" s="85">
        <f t="shared" si="1505"/>
        <v>0</v>
      </c>
      <c r="V1255" s="85">
        <f t="shared" si="1506"/>
        <v>0</v>
      </c>
      <c r="W1255" s="33"/>
      <c r="X1255" s="85">
        <f t="shared" si="1513"/>
        <v>0</v>
      </c>
      <c r="Y1255" s="85">
        <f t="shared" si="1507"/>
        <v>0</v>
      </c>
      <c r="Z1255" s="85">
        <f t="shared" si="1508"/>
        <v>0</v>
      </c>
      <c r="AA1255" s="85">
        <f t="shared" si="1509"/>
        <v>0</v>
      </c>
      <c r="AB1255" s="85">
        <f t="shared" si="1510"/>
        <v>0</v>
      </c>
      <c r="AC1255" s="85">
        <f t="shared" si="1511"/>
        <v>0</v>
      </c>
    </row>
    <row r="1256" spans="1:29" x14ac:dyDescent="0.3">
      <c r="A1256" s="67"/>
      <c r="B1256" s="85"/>
      <c r="C1256" s="85"/>
      <c r="D1256" s="85"/>
      <c r="E1256" s="85"/>
      <c r="F1256" s="85"/>
      <c r="G1256" s="85"/>
      <c r="H1256" s="113"/>
      <c r="P1256" s="21" t="str">
        <f t="shared" si="1512"/>
        <v>A</v>
      </c>
      <c r="Q1256" s="85">
        <f t="shared" si="1514"/>
        <v>0</v>
      </c>
      <c r="R1256" s="85">
        <f t="shared" si="1502"/>
        <v>0</v>
      </c>
      <c r="S1256" s="85">
        <f t="shared" si="1503"/>
        <v>0</v>
      </c>
      <c r="T1256" s="85">
        <f t="shared" si="1504"/>
        <v>0</v>
      </c>
      <c r="U1256" s="85">
        <f t="shared" si="1505"/>
        <v>0</v>
      </c>
      <c r="V1256" s="85">
        <f t="shared" si="1506"/>
        <v>0</v>
      </c>
      <c r="W1256" s="33"/>
      <c r="X1256" s="85">
        <f t="shared" si="1513"/>
        <v>0</v>
      </c>
      <c r="Y1256" s="85">
        <f t="shared" si="1507"/>
        <v>0</v>
      </c>
      <c r="Z1256" s="85">
        <f t="shared" si="1508"/>
        <v>0</v>
      </c>
      <c r="AA1256" s="85">
        <f t="shared" si="1509"/>
        <v>0</v>
      </c>
      <c r="AB1256" s="85">
        <f t="shared" si="1510"/>
        <v>0</v>
      </c>
      <c r="AC1256" s="85">
        <f t="shared" si="1511"/>
        <v>0</v>
      </c>
    </row>
    <row r="1257" spans="1:29" x14ac:dyDescent="0.3">
      <c r="A1257" s="67"/>
      <c r="B1257" s="85"/>
      <c r="C1257" s="85"/>
      <c r="D1257" s="85"/>
      <c r="E1257" s="85"/>
      <c r="F1257" s="85"/>
      <c r="G1257" s="85"/>
      <c r="H1257" s="113"/>
      <c r="P1257" s="21" t="str">
        <f t="shared" si="1512"/>
        <v>A</v>
      </c>
      <c r="Q1257" s="85">
        <f t="shared" si="1514"/>
        <v>0</v>
      </c>
      <c r="R1257" s="85">
        <f t="shared" si="1502"/>
        <v>0</v>
      </c>
      <c r="S1257" s="85">
        <f t="shared" si="1503"/>
        <v>0</v>
      </c>
      <c r="T1257" s="85">
        <f t="shared" si="1504"/>
        <v>0</v>
      </c>
      <c r="U1257" s="85">
        <f t="shared" si="1505"/>
        <v>0</v>
      </c>
      <c r="V1257" s="85">
        <f t="shared" si="1506"/>
        <v>0</v>
      </c>
      <c r="W1257" s="33"/>
      <c r="X1257" s="85">
        <f t="shared" si="1513"/>
        <v>0</v>
      </c>
      <c r="Y1257" s="85">
        <f t="shared" si="1507"/>
        <v>0</v>
      </c>
      <c r="Z1257" s="85">
        <f t="shared" si="1508"/>
        <v>0</v>
      </c>
      <c r="AA1257" s="85">
        <f t="shared" si="1509"/>
        <v>0</v>
      </c>
      <c r="AB1257" s="85">
        <f t="shared" si="1510"/>
        <v>0</v>
      </c>
      <c r="AC1257" s="85">
        <f t="shared" si="1511"/>
        <v>0</v>
      </c>
    </row>
    <row r="1258" spans="1:29" x14ac:dyDescent="0.3">
      <c r="A1258" s="67"/>
      <c r="B1258" s="85"/>
      <c r="C1258" s="85"/>
      <c r="D1258" s="85"/>
      <c r="E1258" s="85"/>
      <c r="F1258" s="85"/>
      <c r="G1258" s="85"/>
      <c r="H1258" s="113"/>
      <c r="P1258" s="21" t="str">
        <f t="shared" si="1512"/>
        <v>A</v>
      </c>
      <c r="Q1258" s="85">
        <f t="shared" si="1514"/>
        <v>0</v>
      </c>
      <c r="R1258" s="85">
        <f t="shared" si="1502"/>
        <v>0</v>
      </c>
      <c r="S1258" s="85">
        <f t="shared" si="1503"/>
        <v>0</v>
      </c>
      <c r="T1258" s="85">
        <f t="shared" si="1504"/>
        <v>0</v>
      </c>
      <c r="U1258" s="85">
        <f t="shared" si="1505"/>
        <v>0</v>
      </c>
      <c r="V1258" s="85">
        <f t="shared" si="1506"/>
        <v>0</v>
      </c>
      <c r="W1258" s="33"/>
      <c r="X1258" s="85">
        <f t="shared" si="1513"/>
        <v>0</v>
      </c>
      <c r="Y1258" s="85">
        <f t="shared" si="1507"/>
        <v>0</v>
      </c>
      <c r="Z1258" s="85">
        <f t="shared" si="1508"/>
        <v>0</v>
      </c>
      <c r="AA1258" s="85">
        <f t="shared" si="1509"/>
        <v>0</v>
      </c>
      <c r="AB1258" s="85">
        <f t="shared" si="1510"/>
        <v>0</v>
      </c>
      <c r="AC1258" s="85">
        <f t="shared" si="1511"/>
        <v>0</v>
      </c>
    </row>
    <row r="1259" spans="1:29" x14ac:dyDescent="0.3">
      <c r="A1259" s="67"/>
      <c r="B1259" s="85"/>
      <c r="C1259" s="85"/>
      <c r="D1259" s="85"/>
      <c r="E1259" s="85"/>
      <c r="F1259" s="85"/>
      <c r="G1259" s="85"/>
      <c r="H1259" s="113"/>
      <c r="P1259" s="21" t="str">
        <f t="shared" si="1512"/>
        <v>A</v>
      </c>
      <c r="Q1259" s="85">
        <f t="shared" si="1514"/>
        <v>0</v>
      </c>
      <c r="R1259" s="85">
        <f t="shared" si="1502"/>
        <v>0</v>
      </c>
      <c r="S1259" s="85">
        <f t="shared" si="1503"/>
        <v>0</v>
      </c>
      <c r="T1259" s="85">
        <f t="shared" si="1504"/>
        <v>0</v>
      </c>
      <c r="U1259" s="85">
        <f t="shared" si="1505"/>
        <v>0</v>
      </c>
      <c r="V1259" s="85">
        <f t="shared" si="1506"/>
        <v>0</v>
      </c>
      <c r="W1259" s="33"/>
      <c r="X1259" s="85">
        <f t="shared" si="1513"/>
        <v>0</v>
      </c>
      <c r="Y1259" s="85">
        <f t="shared" si="1507"/>
        <v>0</v>
      </c>
      <c r="Z1259" s="85">
        <f t="shared" si="1508"/>
        <v>0</v>
      </c>
      <c r="AA1259" s="85">
        <f t="shared" si="1509"/>
        <v>0</v>
      </c>
      <c r="AB1259" s="85">
        <f t="shared" si="1510"/>
        <v>0</v>
      </c>
      <c r="AC1259" s="85">
        <f t="shared" si="1511"/>
        <v>0</v>
      </c>
    </row>
    <row r="1260" spans="1:29" x14ac:dyDescent="0.3">
      <c r="A1260" s="67"/>
      <c r="B1260" s="85"/>
      <c r="C1260" s="85"/>
      <c r="D1260" s="85"/>
      <c r="E1260" s="85"/>
      <c r="F1260" s="85"/>
      <c r="G1260" s="85"/>
      <c r="H1260" s="113"/>
      <c r="P1260" s="21" t="str">
        <f t="shared" si="1512"/>
        <v>A</v>
      </c>
      <c r="Q1260" s="85">
        <f t="shared" si="1514"/>
        <v>0</v>
      </c>
      <c r="R1260" s="85">
        <f t="shared" si="1502"/>
        <v>0</v>
      </c>
      <c r="S1260" s="85">
        <f t="shared" si="1503"/>
        <v>0</v>
      </c>
      <c r="T1260" s="85">
        <f t="shared" si="1504"/>
        <v>0</v>
      </c>
      <c r="U1260" s="85">
        <f t="shared" si="1505"/>
        <v>0</v>
      </c>
      <c r="V1260" s="85">
        <f t="shared" si="1506"/>
        <v>0</v>
      </c>
      <c r="W1260" s="33"/>
      <c r="X1260" s="85">
        <f t="shared" si="1513"/>
        <v>0</v>
      </c>
      <c r="Y1260" s="85">
        <f t="shared" si="1507"/>
        <v>0</v>
      </c>
      <c r="Z1260" s="85">
        <f t="shared" si="1508"/>
        <v>0</v>
      </c>
      <c r="AA1260" s="85">
        <f t="shared" si="1509"/>
        <v>0</v>
      </c>
      <c r="AB1260" s="85">
        <f t="shared" si="1510"/>
        <v>0</v>
      </c>
      <c r="AC1260" s="85">
        <f t="shared" si="1511"/>
        <v>0</v>
      </c>
    </row>
    <row r="1261" spans="1:29" x14ac:dyDescent="0.3">
      <c r="A1261" s="68"/>
      <c r="B1261" s="87"/>
      <c r="C1261" s="87"/>
      <c r="D1261" s="87"/>
      <c r="E1261" s="87"/>
      <c r="F1261" s="87"/>
      <c r="G1261" s="87"/>
      <c r="H1261" s="114"/>
      <c r="I1261" s="105">
        <f>Q1261</f>
        <v>0</v>
      </c>
      <c r="J1261" s="105">
        <f>R1261</f>
        <v>0</v>
      </c>
      <c r="K1261" s="105">
        <f t="shared" ref="K1261" si="1515">S1261</f>
        <v>0</v>
      </c>
      <c r="L1261" s="105">
        <f t="shared" ref="L1261" si="1516">T1261</f>
        <v>0</v>
      </c>
      <c r="M1261" s="105">
        <f t="shared" ref="M1261" si="1517">U1261</f>
        <v>0</v>
      </c>
      <c r="N1261" s="105">
        <f t="shared" ref="N1261" si="1518">V1261</f>
        <v>0</v>
      </c>
      <c r="P1261" s="21"/>
      <c r="Q1261" s="106">
        <f t="shared" ref="Q1261:V1261" si="1519">+SUM(Q1245:Q1260)</f>
        <v>0</v>
      </c>
      <c r="R1261" s="106">
        <f t="shared" si="1519"/>
        <v>0</v>
      </c>
      <c r="S1261" s="106">
        <f t="shared" si="1519"/>
        <v>0</v>
      </c>
      <c r="T1261" s="106">
        <f t="shared" si="1519"/>
        <v>0</v>
      </c>
      <c r="U1261" s="106">
        <f t="shared" si="1519"/>
        <v>0</v>
      </c>
      <c r="V1261" s="106">
        <f t="shared" si="1519"/>
        <v>0</v>
      </c>
      <c r="W1261" s="33"/>
      <c r="X1261" s="33"/>
      <c r="Y1261" s="33"/>
      <c r="Z1261" s="33"/>
      <c r="AA1261" s="33"/>
      <c r="AB1261" s="33"/>
      <c r="AC1261" s="33"/>
    </row>
    <row r="1263" spans="1:29" x14ac:dyDescent="0.3">
      <c r="A1263" s="69"/>
      <c r="B1263" s="69"/>
      <c r="C1263" s="69"/>
      <c r="D1263" s="97"/>
      <c r="E1263" s="97"/>
      <c r="F1263" s="69"/>
      <c r="G1263" s="69"/>
      <c r="H1263" s="82"/>
    </row>
    <row r="1264" spans="1:29" x14ac:dyDescent="0.3">
      <c r="A1264" s="94"/>
      <c r="B1264" s="83"/>
      <c r="C1264" s="95"/>
      <c r="D1264" s="95"/>
      <c r="E1264" s="33"/>
      <c r="F1264" s="98"/>
      <c r="G1264" s="96"/>
      <c r="H1264" s="112"/>
    </row>
    <row r="1265" spans="1:29" x14ac:dyDescent="0.3">
      <c r="A1265" s="91"/>
      <c r="B1265" s="92"/>
      <c r="C1265" s="92"/>
      <c r="D1265" s="92"/>
      <c r="E1265" s="92"/>
      <c r="F1265" s="92"/>
      <c r="G1265" s="92"/>
      <c r="H1265" s="92"/>
    </row>
    <row r="1266" spans="1:29" x14ac:dyDescent="0.3">
      <c r="A1266" s="68"/>
      <c r="B1266" s="68"/>
      <c r="C1266" s="68"/>
      <c r="D1266" s="68"/>
      <c r="E1266" s="68"/>
      <c r="F1266" s="68"/>
      <c r="G1266" s="68"/>
      <c r="H1266" s="82"/>
      <c r="P1266" s="21"/>
      <c r="Q1266" s="106">
        <f>+SUM(Q1267:Q1282)</f>
        <v>0</v>
      </c>
      <c r="R1266" s="106">
        <f t="shared" ref="R1266" si="1520">+SUM(R1267:R1282)</f>
        <v>0</v>
      </c>
      <c r="S1266" s="106">
        <f t="shared" ref="S1266" si="1521">+SUM(S1267:S1282)</f>
        <v>0</v>
      </c>
      <c r="T1266" s="106">
        <f t="shared" ref="T1266" si="1522">+SUM(T1267:T1282)</f>
        <v>0</v>
      </c>
      <c r="U1266" s="106">
        <f t="shared" ref="U1266" si="1523">+SUM(U1267:U1282)</f>
        <v>0</v>
      </c>
      <c r="V1266" s="106">
        <f t="shared" ref="V1266" si="1524">+SUM(V1267:V1282)</f>
        <v>0</v>
      </c>
      <c r="W1266" s="33"/>
      <c r="X1266" s="33"/>
      <c r="Y1266" s="33"/>
      <c r="Z1266" s="33"/>
      <c r="AA1266" s="33"/>
      <c r="AB1266" s="33"/>
      <c r="AC1266" s="33"/>
    </row>
    <row r="1267" spans="1:29" x14ac:dyDescent="0.3">
      <c r="A1267" s="67"/>
      <c r="B1267" s="85"/>
      <c r="C1267" s="85"/>
      <c r="D1267" s="85"/>
      <c r="E1267" s="85"/>
      <c r="F1267" s="85"/>
      <c r="G1267" s="85"/>
      <c r="H1267" s="113"/>
      <c r="I1267" s="105">
        <f t="shared" ref="I1267:N1267" si="1525">Q1266</f>
        <v>0</v>
      </c>
      <c r="J1267" s="105">
        <f t="shared" si="1525"/>
        <v>0</v>
      </c>
      <c r="K1267" s="105">
        <f t="shared" si="1525"/>
        <v>0</v>
      </c>
      <c r="L1267" s="105">
        <f t="shared" si="1525"/>
        <v>0</v>
      </c>
      <c r="M1267" s="105">
        <f t="shared" si="1525"/>
        <v>0</v>
      </c>
      <c r="N1267" s="105">
        <f t="shared" si="1525"/>
        <v>0</v>
      </c>
      <c r="P1267" s="21" t="str">
        <f>IF(A1267&gt;=$B$1264,"A","B")</f>
        <v>A</v>
      </c>
      <c r="Q1267" s="85">
        <f t="shared" ref="Q1267:Q1271" si="1526">IF($P1267="B",B1267,0)</f>
        <v>0</v>
      </c>
      <c r="R1267" s="85">
        <f t="shared" ref="R1267:R1282" si="1527">IF($P1267="B",C1267,0)</f>
        <v>0</v>
      </c>
      <c r="S1267" s="85">
        <f t="shared" ref="S1267:S1282" si="1528">IF($P1267="B",D1267,0)</f>
        <v>0</v>
      </c>
      <c r="T1267" s="85">
        <f t="shared" ref="T1267:T1282" si="1529">IF($P1267="B",E1267,0)</f>
        <v>0</v>
      </c>
      <c r="U1267" s="85">
        <f t="shared" ref="U1267:U1282" si="1530">IF($P1267="B",F1267,0)</f>
        <v>0</v>
      </c>
      <c r="V1267" s="85">
        <f t="shared" ref="V1267:V1282" si="1531">IF($P1267="B",G1267,0)</f>
        <v>0</v>
      </c>
      <c r="W1267" s="33"/>
      <c r="X1267" s="85">
        <f>IF($P1267="A",B1267,0)</f>
        <v>0</v>
      </c>
      <c r="Y1267" s="85">
        <f t="shared" ref="Y1267:Y1282" si="1532">IF($P1267="A",C1267,0)</f>
        <v>0</v>
      </c>
      <c r="Z1267" s="85">
        <f t="shared" ref="Z1267:Z1282" si="1533">IF($P1267="A",D1267,0)</f>
        <v>0</v>
      </c>
      <c r="AA1267" s="85">
        <f t="shared" ref="AA1267:AA1282" si="1534">IF($P1267="A",E1267,0)</f>
        <v>0</v>
      </c>
      <c r="AB1267" s="85">
        <f t="shared" ref="AB1267:AB1282" si="1535">IF($P1267="A",F1267,0)</f>
        <v>0</v>
      </c>
      <c r="AC1267" s="85">
        <f t="shared" ref="AC1267:AC1282" si="1536">IF($P1267="A",G1267,0)</f>
        <v>0</v>
      </c>
    </row>
    <row r="1268" spans="1:29" x14ac:dyDescent="0.3">
      <c r="A1268" s="67"/>
      <c r="B1268" s="85"/>
      <c r="C1268" s="85"/>
      <c r="D1268" s="85"/>
      <c r="E1268" s="85"/>
      <c r="F1268" s="85"/>
      <c r="G1268" s="85"/>
      <c r="H1268" s="113"/>
      <c r="P1268" s="21" t="str">
        <f t="shared" ref="P1268:P1282" si="1537">IF(A1268&gt;=$B$1264,"A","B")</f>
        <v>A</v>
      </c>
      <c r="Q1268" s="85">
        <f t="shared" si="1526"/>
        <v>0</v>
      </c>
      <c r="R1268" s="85">
        <f t="shared" si="1527"/>
        <v>0</v>
      </c>
      <c r="S1268" s="85">
        <f t="shared" si="1528"/>
        <v>0</v>
      </c>
      <c r="T1268" s="85">
        <f t="shared" si="1529"/>
        <v>0</v>
      </c>
      <c r="U1268" s="85">
        <f t="shared" si="1530"/>
        <v>0</v>
      </c>
      <c r="V1268" s="85">
        <f t="shared" si="1531"/>
        <v>0</v>
      </c>
      <c r="W1268" s="33"/>
      <c r="X1268" s="85">
        <f t="shared" ref="X1268:X1282" si="1538">IF($P1268="A",B1268,0)</f>
        <v>0</v>
      </c>
      <c r="Y1268" s="85">
        <f t="shared" si="1532"/>
        <v>0</v>
      </c>
      <c r="Z1268" s="85">
        <f t="shared" si="1533"/>
        <v>0</v>
      </c>
      <c r="AA1268" s="85">
        <f t="shared" si="1534"/>
        <v>0</v>
      </c>
      <c r="AB1268" s="85">
        <f t="shared" si="1535"/>
        <v>0</v>
      </c>
      <c r="AC1268" s="85">
        <f t="shared" si="1536"/>
        <v>0</v>
      </c>
    </row>
    <row r="1269" spans="1:29" x14ac:dyDescent="0.3">
      <c r="A1269" s="67"/>
      <c r="B1269" s="85"/>
      <c r="C1269" s="85"/>
      <c r="D1269" s="85"/>
      <c r="E1269" s="85"/>
      <c r="F1269" s="85"/>
      <c r="G1269" s="85"/>
      <c r="H1269" s="113"/>
      <c r="P1269" s="21" t="str">
        <f t="shared" si="1537"/>
        <v>A</v>
      </c>
      <c r="Q1269" s="85">
        <f t="shared" si="1526"/>
        <v>0</v>
      </c>
      <c r="R1269" s="85">
        <f t="shared" si="1527"/>
        <v>0</v>
      </c>
      <c r="S1269" s="85">
        <f t="shared" si="1528"/>
        <v>0</v>
      </c>
      <c r="T1269" s="85">
        <f t="shared" si="1529"/>
        <v>0</v>
      </c>
      <c r="U1269" s="85">
        <f t="shared" si="1530"/>
        <v>0</v>
      </c>
      <c r="V1269" s="85">
        <f t="shared" si="1531"/>
        <v>0</v>
      </c>
      <c r="W1269" s="33"/>
      <c r="X1269" s="85">
        <f t="shared" si="1538"/>
        <v>0</v>
      </c>
      <c r="Y1269" s="85">
        <f t="shared" si="1532"/>
        <v>0</v>
      </c>
      <c r="Z1269" s="85">
        <f t="shared" si="1533"/>
        <v>0</v>
      </c>
      <c r="AA1269" s="85">
        <f t="shared" si="1534"/>
        <v>0</v>
      </c>
      <c r="AB1269" s="85">
        <f t="shared" si="1535"/>
        <v>0</v>
      </c>
      <c r="AC1269" s="85">
        <f t="shared" si="1536"/>
        <v>0</v>
      </c>
    </row>
    <row r="1270" spans="1:29" x14ac:dyDescent="0.3">
      <c r="A1270" s="67"/>
      <c r="B1270" s="85"/>
      <c r="C1270" s="85"/>
      <c r="D1270" s="85"/>
      <c r="E1270" s="85"/>
      <c r="F1270" s="85"/>
      <c r="G1270" s="85"/>
      <c r="H1270" s="113"/>
      <c r="P1270" s="21" t="str">
        <f t="shared" si="1537"/>
        <v>A</v>
      </c>
      <c r="Q1270" s="85">
        <f t="shared" si="1526"/>
        <v>0</v>
      </c>
      <c r="R1270" s="85">
        <f t="shared" si="1527"/>
        <v>0</v>
      </c>
      <c r="S1270" s="85">
        <f t="shared" si="1528"/>
        <v>0</v>
      </c>
      <c r="T1270" s="85">
        <f t="shared" si="1529"/>
        <v>0</v>
      </c>
      <c r="U1270" s="85">
        <f t="shared" si="1530"/>
        <v>0</v>
      </c>
      <c r="V1270" s="85">
        <f t="shared" si="1531"/>
        <v>0</v>
      </c>
      <c r="W1270" s="33"/>
      <c r="X1270" s="85">
        <f t="shared" si="1538"/>
        <v>0</v>
      </c>
      <c r="Y1270" s="85">
        <f t="shared" si="1532"/>
        <v>0</v>
      </c>
      <c r="Z1270" s="85">
        <f t="shared" si="1533"/>
        <v>0</v>
      </c>
      <c r="AA1270" s="85">
        <f t="shared" si="1534"/>
        <v>0</v>
      </c>
      <c r="AB1270" s="85">
        <f t="shared" si="1535"/>
        <v>0</v>
      </c>
      <c r="AC1270" s="85">
        <f t="shared" si="1536"/>
        <v>0</v>
      </c>
    </row>
    <row r="1271" spans="1:29" x14ac:dyDescent="0.3">
      <c r="A1271" s="67"/>
      <c r="B1271" s="85"/>
      <c r="C1271" s="85"/>
      <c r="D1271" s="85"/>
      <c r="E1271" s="85"/>
      <c r="F1271" s="85"/>
      <c r="G1271" s="85"/>
      <c r="H1271" s="113"/>
      <c r="P1271" s="21" t="str">
        <f t="shared" si="1537"/>
        <v>A</v>
      </c>
      <c r="Q1271" s="85">
        <f t="shared" si="1526"/>
        <v>0</v>
      </c>
      <c r="R1271" s="85">
        <f t="shared" si="1527"/>
        <v>0</v>
      </c>
      <c r="S1271" s="85">
        <f t="shared" si="1528"/>
        <v>0</v>
      </c>
      <c r="T1271" s="85">
        <f t="shared" si="1529"/>
        <v>0</v>
      </c>
      <c r="U1271" s="85">
        <f t="shared" si="1530"/>
        <v>0</v>
      </c>
      <c r="V1271" s="85">
        <f t="shared" si="1531"/>
        <v>0</v>
      </c>
      <c r="W1271" s="33"/>
      <c r="X1271" s="85">
        <f t="shared" si="1538"/>
        <v>0</v>
      </c>
      <c r="Y1271" s="85">
        <f t="shared" si="1532"/>
        <v>0</v>
      </c>
      <c r="Z1271" s="85">
        <f t="shared" si="1533"/>
        <v>0</v>
      </c>
      <c r="AA1271" s="85">
        <f t="shared" si="1534"/>
        <v>0</v>
      </c>
      <c r="AB1271" s="85">
        <f t="shared" si="1535"/>
        <v>0</v>
      </c>
      <c r="AC1271" s="85">
        <f t="shared" si="1536"/>
        <v>0</v>
      </c>
    </row>
    <row r="1272" spans="1:29" x14ac:dyDescent="0.3">
      <c r="A1272" s="67"/>
      <c r="B1272" s="85"/>
      <c r="C1272" s="85"/>
      <c r="D1272" s="85"/>
      <c r="E1272" s="85"/>
      <c r="F1272" s="85"/>
      <c r="G1272" s="85"/>
      <c r="H1272" s="113"/>
      <c r="P1272" s="21" t="str">
        <f t="shared" si="1537"/>
        <v>A</v>
      </c>
      <c r="Q1272" s="85">
        <f>IF($P1272="B",B1272,0)</f>
        <v>0</v>
      </c>
      <c r="R1272" s="85">
        <f t="shared" si="1527"/>
        <v>0</v>
      </c>
      <c r="S1272" s="85">
        <f t="shared" si="1528"/>
        <v>0</v>
      </c>
      <c r="T1272" s="85">
        <f t="shared" si="1529"/>
        <v>0</v>
      </c>
      <c r="U1272" s="85">
        <f t="shared" si="1530"/>
        <v>0</v>
      </c>
      <c r="V1272" s="85">
        <f t="shared" si="1531"/>
        <v>0</v>
      </c>
      <c r="W1272" s="33"/>
      <c r="X1272" s="85">
        <f t="shared" si="1538"/>
        <v>0</v>
      </c>
      <c r="Y1272" s="85">
        <f t="shared" si="1532"/>
        <v>0</v>
      </c>
      <c r="Z1272" s="85">
        <f t="shared" si="1533"/>
        <v>0</v>
      </c>
      <c r="AA1272" s="85">
        <f t="shared" si="1534"/>
        <v>0</v>
      </c>
      <c r="AB1272" s="85">
        <f t="shared" si="1535"/>
        <v>0</v>
      </c>
      <c r="AC1272" s="85">
        <f t="shared" si="1536"/>
        <v>0</v>
      </c>
    </row>
    <row r="1273" spans="1:29" x14ac:dyDescent="0.3">
      <c r="A1273" s="67"/>
      <c r="B1273" s="85"/>
      <c r="C1273" s="85"/>
      <c r="D1273" s="85"/>
      <c r="E1273" s="85"/>
      <c r="F1273" s="85"/>
      <c r="G1273" s="85"/>
      <c r="H1273" s="113"/>
      <c r="P1273" s="21" t="str">
        <f t="shared" si="1537"/>
        <v>A</v>
      </c>
      <c r="Q1273" s="85">
        <f t="shared" ref="Q1273:Q1282" si="1539">IF($P1273="B",B1273,0)</f>
        <v>0</v>
      </c>
      <c r="R1273" s="85">
        <f t="shared" si="1527"/>
        <v>0</v>
      </c>
      <c r="S1273" s="85">
        <f t="shared" si="1528"/>
        <v>0</v>
      </c>
      <c r="T1273" s="85">
        <f t="shared" si="1529"/>
        <v>0</v>
      </c>
      <c r="U1273" s="85">
        <f t="shared" si="1530"/>
        <v>0</v>
      </c>
      <c r="V1273" s="85">
        <f t="shared" si="1531"/>
        <v>0</v>
      </c>
      <c r="W1273" s="33"/>
      <c r="X1273" s="85">
        <f t="shared" si="1538"/>
        <v>0</v>
      </c>
      <c r="Y1273" s="85">
        <f t="shared" si="1532"/>
        <v>0</v>
      </c>
      <c r="Z1273" s="85">
        <f t="shared" si="1533"/>
        <v>0</v>
      </c>
      <c r="AA1273" s="85">
        <f t="shared" si="1534"/>
        <v>0</v>
      </c>
      <c r="AB1273" s="85">
        <f t="shared" si="1535"/>
        <v>0</v>
      </c>
      <c r="AC1273" s="85">
        <f t="shared" si="1536"/>
        <v>0</v>
      </c>
    </row>
    <row r="1274" spans="1:29" x14ac:dyDescent="0.3">
      <c r="A1274" s="67"/>
      <c r="B1274" s="85"/>
      <c r="C1274" s="85"/>
      <c r="D1274" s="85"/>
      <c r="E1274" s="85"/>
      <c r="F1274" s="85"/>
      <c r="G1274" s="85"/>
      <c r="H1274" s="113"/>
      <c r="P1274" s="21" t="str">
        <f t="shared" si="1537"/>
        <v>A</v>
      </c>
      <c r="Q1274" s="85">
        <f t="shared" si="1539"/>
        <v>0</v>
      </c>
      <c r="R1274" s="85">
        <f t="shared" si="1527"/>
        <v>0</v>
      </c>
      <c r="S1274" s="85">
        <f t="shared" si="1528"/>
        <v>0</v>
      </c>
      <c r="T1274" s="85">
        <f t="shared" si="1529"/>
        <v>0</v>
      </c>
      <c r="U1274" s="85">
        <f t="shared" si="1530"/>
        <v>0</v>
      </c>
      <c r="V1274" s="85">
        <f t="shared" si="1531"/>
        <v>0</v>
      </c>
      <c r="W1274" s="33"/>
      <c r="X1274" s="85">
        <f t="shared" si="1538"/>
        <v>0</v>
      </c>
      <c r="Y1274" s="85">
        <f t="shared" si="1532"/>
        <v>0</v>
      </c>
      <c r="Z1274" s="85">
        <f t="shared" si="1533"/>
        <v>0</v>
      </c>
      <c r="AA1274" s="85">
        <f t="shared" si="1534"/>
        <v>0</v>
      </c>
      <c r="AB1274" s="85">
        <f t="shared" si="1535"/>
        <v>0</v>
      </c>
      <c r="AC1274" s="85">
        <f t="shared" si="1536"/>
        <v>0</v>
      </c>
    </row>
    <row r="1275" spans="1:29" x14ac:dyDescent="0.3">
      <c r="A1275" s="67"/>
      <c r="B1275" s="85"/>
      <c r="C1275" s="85"/>
      <c r="D1275" s="85"/>
      <c r="E1275" s="85"/>
      <c r="F1275" s="85"/>
      <c r="G1275" s="85"/>
      <c r="H1275" s="113"/>
      <c r="P1275" s="21" t="str">
        <f t="shared" si="1537"/>
        <v>A</v>
      </c>
      <c r="Q1275" s="85">
        <f t="shared" si="1539"/>
        <v>0</v>
      </c>
      <c r="R1275" s="85">
        <f t="shared" si="1527"/>
        <v>0</v>
      </c>
      <c r="S1275" s="85">
        <f t="shared" si="1528"/>
        <v>0</v>
      </c>
      <c r="T1275" s="85">
        <f t="shared" si="1529"/>
        <v>0</v>
      </c>
      <c r="U1275" s="85">
        <f t="shared" si="1530"/>
        <v>0</v>
      </c>
      <c r="V1275" s="85">
        <f t="shared" si="1531"/>
        <v>0</v>
      </c>
      <c r="W1275" s="33"/>
      <c r="X1275" s="85">
        <f t="shared" si="1538"/>
        <v>0</v>
      </c>
      <c r="Y1275" s="85">
        <f t="shared" si="1532"/>
        <v>0</v>
      </c>
      <c r="Z1275" s="85">
        <f t="shared" si="1533"/>
        <v>0</v>
      </c>
      <c r="AA1275" s="85">
        <f t="shared" si="1534"/>
        <v>0</v>
      </c>
      <c r="AB1275" s="85">
        <f t="shared" si="1535"/>
        <v>0</v>
      </c>
      <c r="AC1275" s="85">
        <f t="shared" si="1536"/>
        <v>0</v>
      </c>
    </row>
    <row r="1276" spans="1:29" x14ac:dyDescent="0.3">
      <c r="A1276" s="67"/>
      <c r="B1276" s="85"/>
      <c r="C1276" s="85"/>
      <c r="D1276" s="85"/>
      <c r="E1276" s="85"/>
      <c r="F1276" s="85"/>
      <c r="G1276" s="85"/>
      <c r="H1276" s="113"/>
      <c r="P1276" s="21" t="str">
        <f t="shared" si="1537"/>
        <v>A</v>
      </c>
      <c r="Q1276" s="85">
        <f t="shared" si="1539"/>
        <v>0</v>
      </c>
      <c r="R1276" s="85">
        <f t="shared" si="1527"/>
        <v>0</v>
      </c>
      <c r="S1276" s="85">
        <f t="shared" si="1528"/>
        <v>0</v>
      </c>
      <c r="T1276" s="85">
        <f t="shared" si="1529"/>
        <v>0</v>
      </c>
      <c r="U1276" s="85">
        <f t="shared" si="1530"/>
        <v>0</v>
      </c>
      <c r="V1276" s="85">
        <f t="shared" si="1531"/>
        <v>0</v>
      </c>
      <c r="W1276" s="33"/>
      <c r="X1276" s="85">
        <f t="shared" si="1538"/>
        <v>0</v>
      </c>
      <c r="Y1276" s="85">
        <f t="shared" si="1532"/>
        <v>0</v>
      </c>
      <c r="Z1276" s="85">
        <f t="shared" si="1533"/>
        <v>0</v>
      </c>
      <c r="AA1276" s="85">
        <f t="shared" si="1534"/>
        <v>0</v>
      </c>
      <c r="AB1276" s="85">
        <f t="shared" si="1535"/>
        <v>0</v>
      </c>
      <c r="AC1276" s="85">
        <f t="shared" si="1536"/>
        <v>0</v>
      </c>
    </row>
    <row r="1277" spans="1:29" x14ac:dyDescent="0.3">
      <c r="A1277" s="67"/>
      <c r="B1277" s="85"/>
      <c r="C1277" s="85"/>
      <c r="D1277" s="85"/>
      <c r="E1277" s="85"/>
      <c r="F1277" s="85"/>
      <c r="G1277" s="85"/>
      <c r="H1277" s="113"/>
      <c r="P1277" s="21" t="str">
        <f t="shared" si="1537"/>
        <v>A</v>
      </c>
      <c r="Q1277" s="85">
        <f t="shared" si="1539"/>
        <v>0</v>
      </c>
      <c r="R1277" s="85">
        <f t="shared" si="1527"/>
        <v>0</v>
      </c>
      <c r="S1277" s="85">
        <f t="shared" si="1528"/>
        <v>0</v>
      </c>
      <c r="T1277" s="85">
        <f t="shared" si="1529"/>
        <v>0</v>
      </c>
      <c r="U1277" s="85">
        <f t="shared" si="1530"/>
        <v>0</v>
      </c>
      <c r="V1277" s="85">
        <f t="shared" si="1531"/>
        <v>0</v>
      </c>
      <c r="W1277" s="33"/>
      <c r="X1277" s="85">
        <f t="shared" si="1538"/>
        <v>0</v>
      </c>
      <c r="Y1277" s="85">
        <f t="shared" si="1532"/>
        <v>0</v>
      </c>
      <c r="Z1277" s="85">
        <f t="shared" si="1533"/>
        <v>0</v>
      </c>
      <c r="AA1277" s="85">
        <f t="shared" si="1534"/>
        <v>0</v>
      </c>
      <c r="AB1277" s="85">
        <f t="shared" si="1535"/>
        <v>0</v>
      </c>
      <c r="AC1277" s="85">
        <f t="shared" si="1536"/>
        <v>0</v>
      </c>
    </row>
    <row r="1278" spans="1:29" x14ac:dyDescent="0.3">
      <c r="A1278" s="67"/>
      <c r="B1278" s="85"/>
      <c r="C1278" s="85"/>
      <c r="D1278" s="85"/>
      <c r="E1278" s="85"/>
      <c r="F1278" s="85"/>
      <c r="G1278" s="85"/>
      <c r="H1278" s="113"/>
      <c r="P1278" s="21" t="str">
        <f t="shared" si="1537"/>
        <v>A</v>
      </c>
      <c r="Q1278" s="85">
        <f t="shared" si="1539"/>
        <v>0</v>
      </c>
      <c r="R1278" s="85">
        <f t="shared" si="1527"/>
        <v>0</v>
      </c>
      <c r="S1278" s="85">
        <f t="shared" si="1528"/>
        <v>0</v>
      </c>
      <c r="T1278" s="85">
        <f t="shared" si="1529"/>
        <v>0</v>
      </c>
      <c r="U1278" s="85">
        <f t="shared" si="1530"/>
        <v>0</v>
      </c>
      <c r="V1278" s="85">
        <f t="shared" si="1531"/>
        <v>0</v>
      </c>
      <c r="W1278" s="33"/>
      <c r="X1278" s="85">
        <f t="shared" si="1538"/>
        <v>0</v>
      </c>
      <c r="Y1278" s="85">
        <f t="shared" si="1532"/>
        <v>0</v>
      </c>
      <c r="Z1278" s="85">
        <f t="shared" si="1533"/>
        <v>0</v>
      </c>
      <c r="AA1278" s="85">
        <f t="shared" si="1534"/>
        <v>0</v>
      </c>
      <c r="AB1278" s="85">
        <f t="shared" si="1535"/>
        <v>0</v>
      </c>
      <c r="AC1278" s="85">
        <f t="shared" si="1536"/>
        <v>0</v>
      </c>
    </row>
    <row r="1279" spans="1:29" x14ac:dyDescent="0.3">
      <c r="A1279" s="67"/>
      <c r="B1279" s="85"/>
      <c r="C1279" s="85"/>
      <c r="D1279" s="85"/>
      <c r="E1279" s="85"/>
      <c r="F1279" s="85"/>
      <c r="G1279" s="85"/>
      <c r="H1279" s="113"/>
      <c r="P1279" s="21" t="str">
        <f t="shared" si="1537"/>
        <v>A</v>
      </c>
      <c r="Q1279" s="85">
        <f t="shared" si="1539"/>
        <v>0</v>
      </c>
      <c r="R1279" s="85">
        <f t="shared" si="1527"/>
        <v>0</v>
      </c>
      <c r="S1279" s="85">
        <f t="shared" si="1528"/>
        <v>0</v>
      </c>
      <c r="T1279" s="85">
        <f t="shared" si="1529"/>
        <v>0</v>
      </c>
      <c r="U1279" s="85">
        <f t="shared" si="1530"/>
        <v>0</v>
      </c>
      <c r="V1279" s="85">
        <f t="shared" si="1531"/>
        <v>0</v>
      </c>
      <c r="W1279" s="33"/>
      <c r="X1279" s="85">
        <f t="shared" si="1538"/>
        <v>0</v>
      </c>
      <c r="Y1279" s="85">
        <f t="shared" si="1532"/>
        <v>0</v>
      </c>
      <c r="Z1279" s="85">
        <f t="shared" si="1533"/>
        <v>0</v>
      </c>
      <c r="AA1279" s="85">
        <f t="shared" si="1534"/>
        <v>0</v>
      </c>
      <c r="AB1279" s="85">
        <f t="shared" si="1535"/>
        <v>0</v>
      </c>
      <c r="AC1279" s="85">
        <f t="shared" si="1536"/>
        <v>0</v>
      </c>
    </row>
    <row r="1280" spans="1:29" x14ac:dyDescent="0.3">
      <c r="A1280" s="67"/>
      <c r="B1280" s="85"/>
      <c r="C1280" s="85"/>
      <c r="D1280" s="85"/>
      <c r="E1280" s="85"/>
      <c r="F1280" s="85"/>
      <c r="G1280" s="85"/>
      <c r="H1280" s="113"/>
      <c r="P1280" s="21" t="str">
        <f t="shared" si="1537"/>
        <v>A</v>
      </c>
      <c r="Q1280" s="85">
        <f t="shared" si="1539"/>
        <v>0</v>
      </c>
      <c r="R1280" s="85">
        <f t="shared" si="1527"/>
        <v>0</v>
      </c>
      <c r="S1280" s="85">
        <f t="shared" si="1528"/>
        <v>0</v>
      </c>
      <c r="T1280" s="85">
        <f t="shared" si="1529"/>
        <v>0</v>
      </c>
      <c r="U1280" s="85">
        <f t="shared" si="1530"/>
        <v>0</v>
      </c>
      <c r="V1280" s="85">
        <f t="shared" si="1531"/>
        <v>0</v>
      </c>
      <c r="W1280" s="33"/>
      <c r="X1280" s="85">
        <f t="shared" si="1538"/>
        <v>0</v>
      </c>
      <c r="Y1280" s="85">
        <f t="shared" si="1532"/>
        <v>0</v>
      </c>
      <c r="Z1280" s="85">
        <f t="shared" si="1533"/>
        <v>0</v>
      </c>
      <c r="AA1280" s="85">
        <f t="shared" si="1534"/>
        <v>0</v>
      </c>
      <c r="AB1280" s="85">
        <f t="shared" si="1535"/>
        <v>0</v>
      </c>
      <c r="AC1280" s="85">
        <f t="shared" si="1536"/>
        <v>0</v>
      </c>
    </row>
    <row r="1281" spans="1:29" x14ac:dyDescent="0.3">
      <c r="A1281" s="67"/>
      <c r="B1281" s="85"/>
      <c r="C1281" s="85"/>
      <c r="D1281" s="85"/>
      <c r="E1281" s="85"/>
      <c r="F1281" s="85"/>
      <c r="G1281" s="85"/>
      <c r="H1281" s="113"/>
      <c r="P1281" s="21" t="str">
        <f t="shared" si="1537"/>
        <v>A</v>
      </c>
      <c r="Q1281" s="85">
        <f t="shared" si="1539"/>
        <v>0</v>
      </c>
      <c r="R1281" s="85">
        <f t="shared" si="1527"/>
        <v>0</v>
      </c>
      <c r="S1281" s="85">
        <f t="shared" si="1528"/>
        <v>0</v>
      </c>
      <c r="T1281" s="85">
        <f t="shared" si="1529"/>
        <v>0</v>
      </c>
      <c r="U1281" s="85">
        <f t="shared" si="1530"/>
        <v>0</v>
      </c>
      <c r="V1281" s="85">
        <f t="shared" si="1531"/>
        <v>0</v>
      </c>
      <c r="W1281" s="33"/>
      <c r="X1281" s="85">
        <f t="shared" si="1538"/>
        <v>0</v>
      </c>
      <c r="Y1281" s="85">
        <f t="shared" si="1532"/>
        <v>0</v>
      </c>
      <c r="Z1281" s="85">
        <f t="shared" si="1533"/>
        <v>0</v>
      </c>
      <c r="AA1281" s="85">
        <f t="shared" si="1534"/>
        <v>0</v>
      </c>
      <c r="AB1281" s="85">
        <f t="shared" si="1535"/>
        <v>0</v>
      </c>
      <c r="AC1281" s="85">
        <f t="shared" si="1536"/>
        <v>0</v>
      </c>
    </row>
    <row r="1282" spans="1:29" x14ac:dyDescent="0.3">
      <c r="A1282" s="67"/>
      <c r="B1282" s="85"/>
      <c r="C1282" s="85"/>
      <c r="D1282" s="85"/>
      <c r="E1282" s="85"/>
      <c r="F1282" s="85"/>
      <c r="G1282" s="85"/>
      <c r="H1282" s="113"/>
      <c r="P1282" s="21" t="str">
        <f t="shared" si="1537"/>
        <v>A</v>
      </c>
      <c r="Q1282" s="85">
        <f t="shared" si="1539"/>
        <v>0</v>
      </c>
      <c r="R1282" s="85">
        <f t="shared" si="1527"/>
        <v>0</v>
      </c>
      <c r="S1282" s="85">
        <f t="shared" si="1528"/>
        <v>0</v>
      </c>
      <c r="T1282" s="85">
        <f t="shared" si="1529"/>
        <v>0</v>
      </c>
      <c r="U1282" s="85">
        <f t="shared" si="1530"/>
        <v>0</v>
      </c>
      <c r="V1282" s="85">
        <f t="shared" si="1531"/>
        <v>0</v>
      </c>
      <c r="W1282" s="33"/>
      <c r="X1282" s="85">
        <f t="shared" si="1538"/>
        <v>0</v>
      </c>
      <c r="Y1282" s="85">
        <f t="shared" si="1532"/>
        <v>0</v>
      </c>
      <c r="Z1282" s="85">
        <f t="shared" si="1533"/>
        <v>0</v>
      </c>
      <c r="AA1282" s="85">
        <f t="shared" si="1534"/>
        <v>0</v>
      </c>
      <c r="AB1282" s="85">
        <f t="shared" si="1535"/>
        <v>0</v>
      </c>
      <c r="AC1282" s="85">
        <f t="shared" si="1536"/>
        <v>0</v>
      </c>
    </row>
    <row r="1283" spans="1:29" x14ac:dyDescent="0.3">
      <c r="A1283" s="68"/>
      <c r="B1283" s="86"/>
      <c r="C1283" s="86"/>
      <c r="D1283" s="86"/>
      <c r="E1283" s="86"/>
      <c r="F1283" s="86"/>
      <c r="G1283" s="86"/>
      <c r="H1283" s="89"/>
      <c r="I1283" s="105">
        <f>X1283</f>
        <v>0</v>
      </c>
      <c r="J1283" s="105">
        <f>Y1283</f>
        <v>0</v>
      </c>
      <c r="K1283" s="105">
        <f>Z1283</f>
        <v>0</v>
      </c>
      <c r="L1283" s="105">
        <f>AA1283</f>
        <v>0</v>
      </c>
      <c r="M1283" s="105">
        <f t="shared" ref="M1283" si="1540">AB1283</f>
        <v>0</v>
      </c>
      <c r="N1283" s="105">
        <f t="shared" ref="N1283" si="1541">AC1283</f>
        <v>0</v>
      </c>
      <c r="P1283" s="21"/>
      <c r="Q1283" s="33"/>
      <c r="R1283" s="33"/>
      <c r="S1283" s="33"/>
      <c r="T1283" s="33"/>
      <c r="U1283" s="33"/>
      <c r="V1283" s="33"/>
      <c r="W1283" s="33"/>
      <c r="X1283" s="106">
        <f>SUM(X1267:X1282)</f>
        <v>0</v>
      </c>
      <c r="Y1283" s="106">
        <f t="shared" ref="Y1283" si="1542">SUM(Y1267:Y1282)</f>
        <v>0</v>
      </c>
      <c r="Z1283" s="106">
        <f t="shared" ref="Z1283" si="1543">SUM(Z1267:Z1282)</f>
        <v>0</v>
      </c>
      <c r="AA1283" s="106">
        <f t="shared" ref="AA1283" si="1544">SUM(AA1267:AA1282)</f>
        <v>0</v>
      </c>
      <c r="AB1283" s="106">
        <f t="shared" ref="AB1283" si="1545">SUM(AB1267:AB1282)</f>
        <v>0</v>
      </c>
      <c r="AC1283" s="106">
        <f t="shared" ref="AC1283" si="1546">SUM(AC1267:AC1282)</f>
        <v>0</v>
      </c>
    </row>
    <row r="1284" spans="1:29" x14ac:dyDescent="0.3">
      <c r="A1284" s="82"/>
      <c r="B1284" s="89"/>
      <c r="C1284" s="89"/>
      <c r="D1284" s="89"/>
      <c r="E1284" s="89"/>
      <c r="F1284" s="89"/>
      <c r="G1284" s="89"/>
      <c r="H1284" s="89"/>
      <c r="P1284" s="21"/>
      <c r="Q1284" s="33"/>
      <c r="R1284" s="33"/>
      <c r="S1284" s="33"/>
      <c r="T1284" s="33"/>
      <c r="U1284" s="33"/>
      <c r="V1284" s="33"/>
      <c r="W1284" s="33"/>
      <c r="X1284" s="33"/>
      <c r="Y1284" s="33"/>
      <c r="Z1284" s="33"/>
      <c r="AA1284" s="33"/>
      <c r="AB1284" s="33"/>
      <c r="AC1284" s="33"/>
    </row>
    <row r="1285" spans="1:29" x14ac:dyDescent="0.3">
      <c r="A1285" s="92"/>
      <c r="B1285" s="92"/>
      <c r="C1285" s="92"/>
      <c r="D1285" s="92"/>
      <c r="E1285" s="92"/>
      <c r="F1285" s="92"/>
      <c r="G1285" s="92"/>
      <c r="H1285" s="92"/>
      <c r="P1285" s="21"/>
      <c r="Q1285" s="33"/>
      <c r="R1285" s="33"/>
      <c r="S1285" s="33"/>
      <c r="T1285" s="33"/>
      <c r="U1285" s="33"/>
      <c r="V1285" s="33"/>
      <c r="W1285" s="33"/>
      <c r="X1285" s="33"/>
      <c r="Y1285" s="33"/>
      <c r="Z1285" s="33"/>
      <c r="AA1285" s="33"/>
      <c r="AB1285" s="33"/>
      <c r="AC1285" s="33"/>
    </row>
    <row r="1286" spans="1:29" x14ac:dyDescent="0.3">
      <c r="A1286" s="68"/>
      <c r="B1286" s="68"/>
      <c r="C1286" s="68"/>
      <c r="D1286" s="68"/>
      <c r="E1286" s="68"/>
      <c r="F1286" s="68"/>
      <c r="G1286" s="68"/>
      <c r="H1286" s="82"/>
      <c r="P1286" s="21"/>
      <c r="Q1286" s="33"/>
      <c r="R1286" s="33"/>
      <c r="S1286" s="33"/>
      <c r="T1286" s="33"/>
      <c r="U1286" s="33"/>
      <c r="V1286" s="33"/>
      <c r="W1286" s="33"/>
      <c r="X1286" s="106">
        <f t="shared" ref="X1286:AC1286" si="1547">SUM(X1287:X1302)</f>
        <v>0</v>
      </c>
      <c r="Y1286" s="106">
        <f t="shared" si="1547"/>
        <v>0</v>
      </c>
      <c r="Z1286" s="106">
        <f t="shared" si="1547"/>
        <v>0</v>
      </c>
      <c r="AA1286" s="106">
        <f t="shared" si="1547"/>
        <v>0</v>
      </c>
      <c r="AB1286" s="106">
        <f t="shared" si="1547"/>
        <v>0</v>
      </c>
      <c r="AC1286" s="106">
        <f t="shared" si="1547"/>
        <v>0</v>
      </c>
    </row>
    <row r="1287" spans="1:29" x14ac:dyDescent="0.3">
      <c r="A1287" s="67"/>
      <c r="B1287" s="85"/>
      <c r="C1287" s="85"/>
      <c r="D1287" s="85"/>
      <c r="E1287" s="85"/>
      <c r="F1287" s="85"/>
      <c r="G1287" s="85"/>
      <c r="H1287" s="113"/>
      <c r="I1287" s="105">
        <f>X1286</f>
        <v>0</v>
      </c>
      <c r="J1287" s="105">
        <f>Y1286</f>
        <v>0</v>
      </c>
      <c r="K1287" s="105">
        <f t="shared" ref="K1287" si="1548">Z1286</f>
        <v>0</v>
      </c>
      <c r="L1287" s="105">
        <f t="shared" ref="L1287" si="1549">AA1286</f>
        <v>0</v>
      </c>
      <c r="M1287" s="105">
        <f t="shared" ref="M1287" si="1550">AB1286</f>
        <v>0</v>
      </c>
      <c r="N1287" s="105">
        <f t="shared" ref="N1287" si="1551">AC1286</f>
        <v>0</v>
      </c>
      <c r="P1287" s="21" t="str">
        <f>IF(A1287&lt;=$B$1264,"A","B")</f>
        <v>A</v>
      </c>
      <c r="Q1287" s="85">
        <f t="shared" ref="Q1287:Q1291" si="1552">IF($P1287="B",B1287,0)</f>
        <v>0</v>
      </c>
      <c r="R1287" s="85">
        <f t="shared" ref="R1287:R1302" si="1553">IF($P1287="B",C1287,0)</f>
        <v>0</v>
      </c>
      <c r="S1287" s="85">
        <f t="shared" ref="S1287:S1302" si="1554">IF($P1287="B",D1287,0)</f>
        <v>0</v>
      </c>
      <c r="T1287" s="85">
        <f t="shared" ref="T1287:T1302" si="1555">IF($P1287="B",E1287,0)</f>
        <v>0</v>
      </c>
      <c r="U1287" s="85">
        <f t="shared" ref="U1287:U1302" si="1556">IF($P1287="B",F1287,0)</f>
        <v>0</v>
      </c>
      <c r="V1287" s="85">
        <f t="shared" ref="V1287:V1302" si="1557">IF($P1287="B",G1287,0)</f>
        <v>0</v>
      </c>
      <c r="W1287" s="33"/>
      <c r="X1287" s="85">
        <f>IF($P1287="A",B1287,0)</f>
        <v>0</v>
      </c>
      <c r="Y1287" s="85">
        <f t="shared" ref="Y1287:Y1302" si="1558">IF($P1287="A",C1287,0)</f>
        <v>0</v>
      </c>
      <c r="Z1287" s="85">
        <f t="shared" ref="Z1287:Z1302" si="1559">IF($P1287="A",D1287,0)</f>
        <v>0</v>
      </c>
      <c r="AA1287" s="85">
        <f t="shared" ref="AA1287:AA1302" si="1560">IF($P1287="A",E1287,0)</f>
        <v>0</v>
      </c>
      <c r="AB1287" s="85">
        <f t="shared" ref="AB1287:AB1302" si="1561">IF($P1287="A",F1287,0)</f>
        <v>0</v>
      </c>
      <c r="AC1287" s="85">
        <f t="shared" ref="AC1287:AC1302" si="1562">IF($P1287="A",G1287,0)</f>
        <v>0</v>
      </c>
    </row>
    <row r="1288" spans="1:29" x14ac:dyDescent="0.3">
      <c r="A1288" s="67"/>
      <c r="B1288" s="85"/>
      <c r="C1288" s="85"/>
      <c r="D1288" s="85"/>
      <c r="E1288" s="85"/>
      <c r="F1288" s="85"/>
      <c r="G1288" s="85"/>
      <c r="H1288" s="113"/>
      <c r="P1288" s="21" t="str">
        <f t="shared" ref="P1288:P1302" si="1563">IF(A1288&lt;=$B$1264,"A","B")</f>
        <v>A</v>
      </c>
      <c r="Q1288" s="85">
        <f t="shared" si="1552"/>
        <v>0</v>
      </c>
      <c r="R1288" s="85">
        <f t="shared" si="1553"/>
        <v>0</v>
      </c>
      <c r="S1288" s="85">
        <f t="shared" si="1554"/>
        <v>0</v>
      </c>
      <c r="T1288" s="85">
        <f t="shared" si="1555"/>
        <v>0</v>
      </c>
      <c r="U1288" s="85">
        <f t="shared" si="1556"/>
        <v>0</v>
      </c>
      <c r="V1288" s="85">
        <f t="shared" si="1557"/>
        <v>0</v>
      </c>
      <c r="W1288" s="33"/>
      <c r="X1288" s="85">
        <f t="shared" ref="X1288:X1302" si="1564">IF($P1288="A",B1288,0)</f>
        <v>0</v>
      </c>
      <c r="Y1288" s="85">
        <f t="shared" si="1558"/>
        <v>0</v>
      </c>
      <c r="Z1288" s="85">
        <f t="shared" si="1559"/>
        <v>0</v>
      </c>
      <c r="AA1288" s="85">
        <f t="shared" si="1560"/>
        <v>0</v>
      </c>
      <c r="AB1288" s="85">
        <f t="shared" si="1561"/>
        <v>0</v>
      </c>
      <c r="AC1288" s="85">
        <f t="shared" si="1562"/>
        <v>0</v>
      </c>
    </row>
    <row r="1289" spans="1:29" x14ac:dyDescent="0.3">
      <c r="A1289" s="67"/>
      <c r="B1289" s="85"/>
      <c r="C1289" s="85"/>
      <c r="D1289" s="85"/>
      <c r="E1289" s="85"/>
      <c r="F1289" s="85"/>
      <c r="G1289" s="85"/>
      <c r="H1289" s="113"/>
      <c r="P1289" s="21" t="str">
        <f t="shared" si="1563"/>
        <v>A</v>
      </c>
      <c r="Q1289" s="85">
        <f t="shared" si="1552"/>
        <v>0</v>
      </c>
      <c r="R1289" s="85">
        <f t="shared" si="1553"/>
        <v>0</v>
      </c>
      <c r="S1289" s="85">
        <f t="shared" si="1554"/>
        <v>0</v>
      </c>
      <c r="T1289" s="85">
        <f t="shared" si="1555"/>
        <v>0</v>
      </c>
      <c r="U1289" s="85">
        <f t="shared" si="1556"/>
        <v>0</v>
      </c>
      <c r="V1289" s="85">
        <f t="shared" si="1557"/>
        <v>0</v>
      </c>
      <c r="W1289" s="33"/>
      <c r="X1289" s="85">
        <f t="shared" si="1564"/>
        <v>0</v>
      </c>
      <c r="Y1289" s="85">
        <f t="shared" si="1558"/>
        <v>0</v>
      </c>
      <c r="Z1289" s="85">
        <f t="shared" si="1559"/>
        <v>0</v>
      </c>
      <c r="AA1289" s="85">
        <f t="shared" si="1560"/>
        <v>0</v>
      </c>
      <c r="AB1289" s="85">
        <f t="shared" si="1561"/>
        <v>0</v>
      </c>
      <c r="AC1289" s="85">
        <f t="shared" si="1562"/>
        <v>0</v>
      </c>
    </row>
    <row r="1290" spans="1:29" x14ac:dyDescent="0.3">
      <c r="A1290" s="67"/>
      <c r="B1290" s="85"/>
      <c r="C1290" s="85"/>
      <c r="D1290" s="85"/>
      <c r="E1290" s="85"/>
      <c r="F1290" s="85"/>
      <c r="G1290" s="85"/>
      <c r="H1290" s="113"/>
      <c r="P1290" s="21" t="str">
        <f t="shared" si="1563"/>
        <v>A</v>
      </c>
      <c r="Q1290" s="85">
        <f t="shared" si="1552"/>
        <v>0</v>
      </c>
      <c r="R1290" s="85">
        <f t="shared" si="1553"/>
        <v>0</v>
      </c>
      <c r="S1290" s="85">
        <f t="shared" si="1554"/>
        <v>0</v>
      </c>
      <c r="T1290" s="85">
        <f t="shared" si="1555"/>
        <v>0</v>
      </c>
      <c r="U1290" s="85">
        <f t="shared" si="1556"/>
        <v>0</v>
      </c>
      <c r="V1290" s="85">
        <f t="shared" si="1557"/>
        <v>0</v>
      </c>
      <c r="W1290" s="33"/>
      <c r="X1290" s="85">
        <f t="shared" si="1564"/>
        <v>0</v>
      </c>
      <c r="Y1290" s="85">
        <f t="shared" si="1558"/>
        <v>0</v>
      </c>
      <c r="Z1290" s="85">
        <f t="shared" si="1559"/>
        <v>0</v>
      </c>
      <c r="AA1290" s="85">
        <f t="shared" si="1560"/>
        <v>0</v>
      </c>
      <c r="AB1290" s="85">
        <f t="shared" si="1561"/>
        <v>0</v>
      </c>
      <c r="AC1290" s="85">
        <f t="shared" si="1562"/>
        <v>0</v>
      </c>
    </row>
    <row r="1291" spans="1:29" x14ac:dyDescent="0.3">
      <c r="A1291" s="67"/>
      <c r="B1291" s="85"/>
      <c r="C1291" s="85"/>
      <c r="D1291" s="85"/>
      <c r="E1291" s="85"/>
      <c r="F1291" s="85"/>
      <c r="G1291" s="85"/>
      <c r="H1291" s="113"/>
      <c r="P1291" s="21" t="str">
        <f t="shared" si="1563"/>
        <v>A</v>
      </c>
      <c r="Q1291" s="85">
        <f t="shared" si="1552"/>
        <v>0</v>
      </c>
      <c r="R1291" s="85">
        <f t="shared" si="1553"/>
        <v>0</v>
      </c>
      <c r="S1291" s="85">
        <f t="shared" si="1554"/>
        <v>0</v>
      </c>
      <c r="T1291" s="85">
        <f t="shared" si="1555"/>
        <v>0</v>
      </c>
      <c r="U1291" s="85">
        <f t="shared" si="1556"/>
        <v>0</v>
      </c>
      <c r="V1291" s="85">
        <f t="shared" si="1557"/>
        <v>0</v>
      </c>
      <c r="W1291" s="33"/>
      <c r="X1291" s="85">
        <f t="shared" si="1564"/>
        <v>0</v>
      </c>
      <c r="Y1291" s="85">
        <f t="shared" si="1558"/>
        <v>0</v>
      </c>
      <c r="Z1291" s="85">
        <f t="shared" si="1559"/>
        <v>0</v>
      </c>
      <c r="AA1291" s="85">
        <f t="shared" si="1560"/>
        <v>0</v>
      </c>
      <c r="AB1291" s="85">
        <f t="shared" si="1561"/>
        <v>0</v>
      </c>
      <c r="AC1291" s="85">
        <f t="shared" si="1562"/>
        <v>0</v>
      </c>
    </row>
    <row r="1292" spans="1:29" x14ac:dyDescent="0.3">
      <c r="A1292" s="67"/>
      <c r="B1292" s="85"/>
      <c r="C1292" s="85"/>
      <c r="D1292" s="85"/>
      <c r="E1292" s="85"/>
      <c r="F1292" s="85"/>
      <c r="G1292" s="85"/>
      <c r="H1292" s="113"/>
      <c r="P1292" s="21" t="str">
        <f t="shared" si="1563"/>
        <v>A</v>
      </c>
      <c r="Q1292" s="85">
        <f>IF($P1292="B",B1292,0)</f>
        <v>0</v>
      </c>
      <c r="R1292" s="85">
        <f t="shared" si="1553"/>
        <v>0</v>
      </c>
      <c r="S1292" s="85">
        <f t="shared" si="1554"/>
        <v>0</v>
      </c>
      <c r="T1292" s="85">
        <f t="shared" si="1555"/>
        <v>0</v>
      </c>
      <c r="U1292" s="85">
        <f t="shared" si="1556"/>
        <v>0</v>
      </c>
      <c r="V1292" s="85">
        <f t="shared" si="1557"/>
        <v>0</v>
      </c>
      <c r="W1292" s="33"/>
      <c r="X1292" s="85">
        <f t="shared" si="1564"/>
        <v>0</v>
      </c>
      <c r="Y1292" s="85">
        <f t="shared" si="1558"/>
        <v>0</v>
      </c>
      <c r="Z1292" s="85">
        <f t="shared" si="1559"/>
        <v>0</v>
      </c>
      <c r="AA1292" s="85">
        <f t="shared" si="1560"/>
        <v>0</v>
      </c>
      <c r="AB1292" s="85">
        <f t="shared" si="1561"/>
        <v>0</v>
      </c>
      <c r="AC1292" s="85">
        <f t="shared" si="1562"/>
        <v>0</v>
      </c>
    </row>
    <row r="1293" spans="1:29" x14ac:dyDescent="0.3">
      <c r="A1293" s="67"/>
      <c r="B1293" s="85"/>
      <c r="C1293" s="85"/>
      <c r="D1293" s="85"/>
      <c r="E1293" s="85"/>
      <c r="F1293" s="85"/>
      <c r="G1293" s="85"/>
      <c r="H1293" s="113"/>
      <c r="P1293" s="21" t="str">
        <f t="shared" si="1563"/>
        <v>A</v>
      </c>
      <c r="Q1293" s="85">
        <f t="shared" ref="Q1293:Q1302" si="1565">IF($P1293="B",B1293,0)</f>
        <v>0</v>
      </c>
      <c r="R1293" s="85">
        <f t="shared" si="1553"/>
        <v>0</v>
      </c>
      <c r="S1293" s="85">
        <f t="shared" si="1554"/>
        <v>0</v>
      </c>
      <c r="T1293" s="85">
        <f t="shared" si="1555"/>
        <v>0</v>
      </c>
      <c r="U1293" s="85">
        <f t="shared" si="1556"/>
        <v>0</v>
      </c>
      <c r="V1293" s="85">
        <f t="shared" si="1557"/>
        <v>0</v>
      </c>
      <c r="W1293" s="33"/>
      <c r="X1293" s="85">
        <f t="shared" si="1564"/>
        <v>0</v>
      </c>
      <c r="Y1293" s="85">
        <f t="shared" si="1558"/>
        <v>0</v>
      </c>
      <c r="Z1293" s="85">
        <f t="shared" si="1559"/>
        <v>0</v>
      </c>
      <c r="AA1293" s="85">
        <f t="shared" si="1560"/>
        <v>0</v>
      </c>
      <c r="AB1293" s="85">
        <f t="shared" si="1561"/>
        <v>0</v>
      </c>
      <c r="AC1293" s="85">
        <f t="shared" si="1562"/>
        <v>0</v>
      </c>
    </row>
    <row r="1294" spans="1:29" x14ac:dyDescent="0.3">
      <c r="A1294" s="67"/>
      <c r="B1294" s="85"/>
      <c r="C1294" s="85"/>
      <c r="D1294" s="85"/>
      <c r="E1294" s="85"/>
      <c r="F1294" s="85"/>
      <c r="G1294" s="85"/>
      <c r="H1294" s="113"/>
      <c r="P1294" s="21" t="str">
        <f t="shared" si="1563"/>
        <v>A</v>
      </c>
      <c r="Q1294" s="85">
        <f t="shared" si="1565"/>
        <v>0</v>
      </c>
      <c r="R1294" s="85">
        <f t="shared" si="1553"/>
        <v>0</v>
      </c>
      <c r="S1294" s="85">
        <f t="shared" si="1554"/>
        <v>0</v>
      </c>
      <c r="T1294" s="85">
        <f t="shared" si="1555"/>
        <v>0</v>
      </c>
      <c r="U1294" s="85">
        <f t="shared" si="1556"/>
        <v>0</v>
      </c>
      <c r="V1294" s="85">
        <f t="shared" si="1557"/>
        <v>0</v>
      </c>
      <c r="W1294" s="33"/>
      <c r="X1294" s="85">
        <f t="shared" si="1564"/>
        <v>0</v>
      </c>
      <c r="Y1294" s="85">
        <f t="shared" si="1558"/>
        <v>0</v>
      </c>
      <c r="Z1294" s="85">
        <f t="shared" si="1559"/>
        <v>0</v>
      </c>
      <c r="AA1294" s="85">
        <f t="shared" si="1560"/>
        <v>0</v>
      </c>
      <c r="AB1294" s="85">
        <f t="shared" si="1561"/>
        <v>0</v>
      </c>
      <c r="AC1294" s="85">
        <f t="shared" si="1562"/>
        <v>0</v>
      </c>
    </row>
    <row r="1295" spans="1:29" x14ac:dyDescent="0.3">
      <c r="A1295" s="67"/>
      <c r="B1295" s="85"/>
      <c r="C1295" s="85"/>
      <c r="D1295" s="85"/>
      <c r="E1295" s="85"/>
      <c r="F1295" s="85"/>
      <c r="G1295" s="85"/>
      <c r="H1295" s="113"/>
      <c r="P1295" s="21" t="str">
        <f t="shared" si="1563"/>
        <v>A</v>
      </c>
      <c r="Q1295" s="85">
        <f t="shared" si="1565"/>
        <v>0</v>
      </c>
      <c r="R1295" s="85">
        <f t="shared" si="1553"/>
        <v>0</v>
      </c>
      <c r="S1295" s="85">
        <f t="shared" si="1554"/>
        <v>0</v>
      </c>
      <c r="T1295" s="85">
        <f t="shared" si="1555"/>
        <v>0</v>
      </c>
      <c r="U1295" s="85">
        <f t="shared" si="1556"/>
        <v>0</v>
      </c>
      <c r="V1295" s="85">
        <f t="shared" si="1557"/>
        <v>0</v>
      </c>
      <c r="W1295" s="33"/>
      <c r="X1295" s="85">
        <f t="shared" si="1564"/>
        <v>0</v>
      </c>
      <c r="Y1295" s="85">
        <f t="shared" si="1558"/>
        <v>0</v>
      </c>
      <c r="Z1295" s="85">
        <f t="shared" si="1559"/>
        <v>0</v>
      </c>
      <c r="AA1295" s="85">
        <f t="shared" si="1560"/>
        <v>0</v>
      </c>
      <c r="AB1295" s="85">
        <f t="shared" si="1561"/>
        <v>0</v>
      </c>
      <c r="AC1295" s="85">
        <f t="shared" si="1562"/>
        <v>0</v>
      </c>
    </row>
    <row r="1296" spans="1:29" x14ac:dyDescent="0.3">
      <c r="A1296" s="67"/>
      <c r="B1296" s="85"/>
      <c r="C1296" s="85"/>
      <c r="D1296" s="85"/>
      <c r="E1296" s="85"/>
      <c r="F1296" s="85"/>
      <c r="G1296" s="85"/>
      <c r="H1296" s="113"/>
      <c r="P1296" s="21" t="str">
        <f t="shared" si="1563"/>
        <v>A</v>
      </c>
      <c r="Q1296" s="85">
        <f t="shared" si="1565"/>
        <v>0</v>
      </c>
      <c r="R1296" s="85">
        <f t="shared" si="1553"/>
        <v>0</v>
      </c>
      <c r="S1296" s="85">
        <f t="shared" si="1554"/>
        <v>0</v>
      </c>
      <c r="T1296" s="85">
        <f t="shared" si="1555"/>
        <v>0</v>
      </c>
      <c r="U1296" s="85">
        <f t="shared" si="1556"/>
        <v>0</v>
      </c>
      <c r="V1296" s="85">
        <f t="shared" si="1557"/>
        <v>0</v>
      </c>
      <c r="W1296" s="33"/>
      <c r="X1296" s="85">
        <f t="shared" si="1564"/>
        <v>0</v>
      </c>
      <c r="Y1296" s="85">
        <f t="shared" si="1558"/>
        <v>0</v>
      </c>
      <c r="Z1296" s="85">
        <f t="shared" si="1559"/>
        <v>0</v>
      </c>
      <c r="AA1296" s="85">
        <f t="shared" si="1560"/>
        <v>0</v>
      </c>
      <c r="AB1296" s="85">
        <f t="shared" si="1561"/>
        <v>0</v>
      </c>
      <c r="AC1296" s="85">
        <f t="shared" si="1562"/>
        <v>0</v>
      </c>
    </row>
    <row r="1297" spans="1:29" x14ac:dyDescent="0.3">
      <c r="A1297" s="67"/>
      <c r="B1297" s="85"/>
      <c r="C1297" s="85"/>
      <c r="D1297" s="85"/>
      <c r="E1297" s="85"/>
      <c r="F1297" s="85"/>
      <c r="G1297" s="85"/>
      <c r="H1297" s="113"/>
      <c r="P1297" s="21" t="str">
        <f t="shared" si="1563"/>
        <v>A</v>
      </c>
      <c r="Q1297" s="85">
        <f t="shared" si="1565"/>
        <v>0</v>
      </c>
      <c r="R1297" s="85">
        <f t="shared" si="1553"/>
        <v>0</v>
      </c>
      <c r="S1297" s="85">
        <f t="shared" si="1554"/>
        <v>0</v>
      </c>
      <c r="T1297" s="85">
        <f t="shared" si="1555"/>
        <v>0</v>
      </c>
      <c r="U1297" s="85">
        <f t="shared" si="1556"/>
        <v>0</v>
      </c>
      <c r="V1297" s="85">
        <f t="shared" si="1557"/>
        <v>0</v>
      </c>
      <c r="W1297" s="33"/>
      <c r="X1297" s="85">
        <f t="shared" si="1564"/>
        <v>0</v>
      </c>
      <c r="Y1297" s="85">
        <f t="shared" si="1558"/>
        <v>0</v>
      </c>
      <c r="Z1297" s="85">
        <f t="shared" si="1559"/>
        <v>0</v>
      </c>
      <c r="AA1297" s="85">
        <f t="shared" si="1560"/>
        <v>0</v>
      </c>
      <c r="AB1297" s="85">
        <f t="shared" si="1561"/>
        <v>0</v>
      </c>
      <c r="AC1297" s="85">
        <f t="shared" si="1562"/>
        <v>0</v>
      </c>
    </row>
    <row r="1298" spans="1:29" x14ac:dyDescent="0.3">
      <c r="A1298" s="67"/>
      <c r="B1298" s="85"/>
      <c r="C1298" s="85"/>
      <c r="D1298" s="85"/>
      <c r="E1298" s="85"/>
      <c r="F1298" s="85"/>
      <c r="G1298" s="85"/>
      <c r="H1298" s="113"/>
      <c r="P1298" s="21" t="str">
        <f t="shared" si="1563"/>
        <v>A</v>
      </c>
      <c r="Q1298" s="85">
        <f t="shared" si="1565"/>
        <v>0</v>
      </c>
      <c r="R1298" s="85">
        <f t="shared" si="1553"/>
        <v>0</v>
      </c>
      <c r="S1298" s="85">
        <f t="shared" si="1554"/>
        <v>0</v>
      </c>
      <c r="T1298" s="85">
        <f t="shared" si="1555"/>
        <v>0</v>
      </c>
      <c r="U1298" s="85">
        <f t="shared" si="1556"/>
        <v>0</v>
      </c>
      <c r="V1298" s="85">
        <f t="shared" si="1557"/>
        <v>0</v>
      </c>
      <c r="W1298" s="33"/>
      <c r="X1298" s="85">
        <f t="shared" si="1564"/>
        <v>0</v>
      </c>
      <c r="Y1298" s="85">
        <f t="shared" si="1558"/>
        <v>0</v>
      </c>
      <c r="Z1298" s="85">
        <f t="shared" si="1559"/>
        <v>0</v>
      </c>
      <c r="AA1298" s="85">
        <f t="shared" si="1560"/>
        <v>0</v>
      </c>
      <c r="AB1298" s="85">
        <f t="shared" si="1561"/>
        <v>0</v>
      </c>
      <c r="AC1298" s="85">
        <f t="shared" si="1562"/>
        <v>0</v>
      </c>
    </row>
    <row r="1299" spans="1:29" x14ac:dyDescent="0.3">
      <c r="A1299" s="67"/>
      <c r="B1299" s="85"/>
      <c r="C1299" s="85"/>
      <c r="D1299" s="85"/>
      <c r="E1299" s="85"/>
      <c r="F1299" s="85"/>
      <c r="G1299" s="85"/>
      <c r="H1299" s="113"/>
      <c r="P1299" s="21" t="str">
        <f t="shared" si="1563"/>
        <v>A</v>
      </c>
      <c r="Q1299" s="85">
        <f t="shared" si="1565"/>
        <v>0</v>
      </c>
      <c r="R1299" s="85">
        <f t="shared" si="1553"/>
        <v>0</v>
      </c>
      <c r="S1299" s="85">
        <f t="shared" si="1554"/>
        <v>0</v>
      </c>
      <c r="T1299" s="85">
        <f t="shared" si="1555"/>
        <v>0</v>
      </c>
      <c r="U1299" s="85">
        <f t="shared" si="1556"/>
        <v>0</v>
      </c>
      <c r="V1299" s="85">
        <f t="shared" si="1557"/>
        <v>0</v>
      </c>
      <c r="W1299" s="33"/>
      <c r="X1299" s="85">
        <f t="shared" si="1564"/>
        <v>0</v>
      </c>
      <c r="Y1299" s="85">
        <f t="shared" si="1558"/>
        <v>0</v>
      </c>
      <c r="Z1299" s="85">
        <f t="shared" si="1559"/>
        <v>0</v>
      </c>
      <c r="AA1299" s="85">
        <f t="shared" si="1560"/>
        <v>0</v>
      </c>
      <c r="AB1299" s="85">
        <f t="shared" si="1561"/>
        <v>0</v>
      </c>
      <c r="AC1299" s="85">
        <f t="shared" si="1562"/>
        <v>0</v>
      </c>
    </row>
    <row r="1300" spans="1:29" x14ac:dyDescent="0.3">
      <c r="A1300" s="67"/>
      <c r="B1300" s="85"/>
      <c r="C1300" s="85"/>
      <c r="D1300" s="85"/>
      <c r="E1300" s="85"/>
      <c r="F1300" s="85"/>
      <c r="G1300" s="85"/>
      <c r="H1300" s="113"/>
      <c r="P1300" s="21" t="str">
        <f t="shared" si="1563"/>
        <v>A</v>
      </c>
      <c r="Q1300" s="85">
        <f t="shared" si="1565"/>
        <v>0</v>
      </c>
      <c r="R1300" s="85">
        <f t="shared" si="1553"/>
        <v>0</v>
      </c>
      <c r="S1300" s="85">
        <f t="shared" si="1554"/>
        <v>0</v>
      </c>
      <c r="T1300" s="85">
        <f t="shared" si="1555"/>
        <v>0</v>
      </c>
      <c r="U1300" s="85">
        <f t="shared" si="1556"/>
        <v>0</v>
      </c>
      <c r="V1300" s="85">
        <f t="shared" si="1557"/>
        <v>0</v>
      </c>
      <c r="W1300" s="33"/>
      <c r="X1300" s="85">
        <f t="shared" si="1564"/>
        <v>0</v>
      </c>
      <c r="Y1300" s="85">
        <f t="shared" si="1558"/>
        <v>0</v>
      </c>
      <c r="Z1300" s="85">
        <f t="shared" si="1559"/>
        <v>0</v>
      </c>
      <c r="AA1300" s="85">
        <f t="shared" si="1560"/>
        <v>0</v>
      </c>
      <c r="AB1300" s="85">
        <f t="shared" si="1561"/>
        <v>0</v>
      </c>
      <c r="AC1300" s="85">
        <f t="shared" si="1562"/>
        <v>0</v>
      </c>
    </row>
    <row r="1301" spans="1:29" x14ac:dyDescent="0.3">
      <c r="A1301" s="67"/>
      <c r="B1301" s="85"/>
      <c r="C1301" s="85"/>
      <c r="D1301" s="85"/>
      <c r="E1301" s="85"/>
      <c r="F1301" s="85"/>
      <c r="G1301" s="85"/>
      <c r="H1301" s="113"/>
      <c r="P1301" s="21" t="str">
        <f t="shared" si="1563"/>
        <v>A</v>
      </c>
      <c r="Q1301" s="85">
        <f t="shared" si="1565"/>
        <v>0</v>
      </c>
      <c r="R1301" s="85">
        <f t="shared" si="1553"/>
        <v>0</v>
      </c>
      <c r="S1301" s="85">
        <f t="shared" si="1554"/>
        <v>0</v>
      </c>
      <c r="T1301" s="85">
        <f t="shared" si="1555"/>
        <v>0</v>
      </c>
      <c r="U1301" s="85">
        <f t="shared" si="1556"/>
        <v>0</v>
      </c>
      <c r="V1301" s="85">
        <f t="shared" si="1557"/>
        <v>0</v>
      </c>
      <c r="W1301" s="33"/>
      <c r="X1301" s="85">
        <f t="shared" si="1564"/>
        <v>0</v>
      </c>
      <c r="Y1301" s="85">
        <f t="shared" si="1558"/>
        <v>0</v>
      </c>
      <c r="Z1301" s="85">
        <f t="shared" si="1559"/>
        <v>0</v>
      </c>
      <c r="AA1301" s="85">
        <f t="shared" si="1560"/>
        <v>0</v>
      </c>
      <c r="AB1301" s="85">
        <f t="shared" si="1561"/>
        <v>0</v>
      </c>
      <c r="AC1301" s="85">
        <f t="shared" si="1562"/>
        <v>0</v>
      </c>
    </row>
    <row r="1302" spans="1:29" x14ac:dyDescent="0.3">
      <c r="A1302" s="67"/>
      <c r="B1302" s="85"/>
      <c r="C1302" s="85"/>
      <c r="D1302" s="85"/>
      <c r="E1302" s="85"/>
      <c r="F1302" s="85"/>
      <c r="G1302" s="85"/>
      <c r="H1302" s="113"/>
      <c r="P1302" s="21" t="str">
        <f t="shared" si="1563"/>
        <v>A</v>
      </c>
      <c r="Q1302" s="85">
        <f t="shared" si="1565"/>
        <v>0</v>
      </c>
      <c r="R1302" s="85">
        <f t="shared" si="1553"/>
        <v>0</v>
      </c>
      <c r="S1302" s="85">
        <f t="shared" si="1554"/>
        <v>0</v>
      </c>
      <c r="T1302" s="85">
        <f t="shared" si="1555"/>
        <v>0</v>
      </c>
      <c r="U1302" s="85">
        <f t="shared" si="1556"/>
        <v>0</v>
      </c>
      <c r="V1302" s="85">
        <f t="shared" si="1557"/>
        <v>0</v>
      </c>
      <c r="W1302" s="33"/>
      <c r="X1302" s="85">
        <f t="shared" si="1564"/>
        <v>0</v>
      </c>
      <c r="Y1302" s="85">
        <f t="shared" si="1558"/>
        <v>0</v>
      </c>
      <c r="Z1302" s="85">
        <f t="shared" si="1559"/>
        <v>0</v>
      </c>
      <c r="AA1302" s="85">
        <f t="shared" si="1560"/>
        <v>0</v>
      </c>
      <c r="AB1302" s="85">
        <f t="shared" si="1561"/>
        <v>0</v>
      </c>
      <c r="AC1302" s="85">
        <f t="shared" si="1562"/>
        <v>0</v>
      </c>
    </row>
    <row r="1303" spans="1:29" x14ac:dyDescent="0.3">
      <c r="A1303" s="68"/>
      <c r="B1303" s="87"/>
      <c r="C1303" s="87"/>
      <c r="D1303" s="87"/>
      <c r="E1303" s="87"/>
      <c r="F1303" s="87"/>
      <c r="G1303" s="87"/>
      <c r="H1303" s="114"/>
      <c r="I1303" s="105">
        <f>Q1303</f>
        <v>0</v>
      </c>
      <c r="J1303" s="105">
        <f>R1303</f>
        <v>0</v>
      </c>
      <c r="K1303" s="105">
        <f t="shared" ref="K1303" si="1566">S1303</f>
        <v>0</v>
      </c>
      <c r="L1303" s="105">
        <f t="shared" ref="L1303" si="1567">T1303</f>
        <v>0</v>
      </c>
      <c r="M1303" s="105">
        <f t="shared" ref="M1303" si="1568">U1303</f>
        <v>0</v>
      </c>
      <c r="N1303" s="105">
        <f t="shared" ref="N1303" si="1569">V1303</f>
        <v>0</v>
      </c>
      <c r="P1303" s="21"/>
      <c r="Q1303" s="106">
        <f t="shared" ref="Q1303:V1303" si="1570">+SUM(Q1287:Q1302)</f>
        <v>0</v>
      </c>
      <c r="R1303" s="106">
        <f t="shared" si="1570"/>
        <v>0</v>
      </c>
      <c r="S1303" s="106">
        <f t="shared" si="1570"/>
        <v>0</v>
      </c>
      <c r="T1303" s="106">
        <f t="shared" si="1570"/>
        <v>0</v>
      </c>
      <c r="U1303" s="106">
        <f t="shared" si="1570"/>
        <v>0</v>
      </c>
      <c r="V1303" s="106">
        <f t="shared" si="1570"/>
        <v>0</v>
      </c>
      <c r="W1303" s="33"/>
      <c r="X1303" s="33"/>
      <c r="Y1303" s="33"/>
      <c r="Z1303" s="33"/>
      <c r="AA1303" s="33"/>
      <c r="AB1303" s="33"/>
      <c r="AC1303" s="33"/>
    </row>
    <row r="1305" spans="1:29" x14ac:dyDescent="0.3">
      <c r="A1305" s="69"/>
      <c r="B1305" s="69"/>
      <c r="C1305" s="69"/>
      <c r="D1305" s="97"/>
      <c r="E1305" s="97"/>
      <c r="F1305" s="69"/>
      <c r="G1305" s="69"/>
      <c r="H1305" s="82"/>
    </row>
    <row r="1306" spans="1:29" x14ac:dyDescent="0.3">
      <c r="A1306" s="94"/>
      <c r="B1306" s="83"/>
      <c r="C1306" s="95"/>
      <c r="D1306" s="95"/>
      <c r="E1306" s="33"/>
      <c r="F1306" s="98"/>
      <c r="G1306" s="96"/>
      <c r="H1306" s="112"/>
    </row>
    <row r="1307" spans="1:29" x14ac:dyDescent="0.3">
      <c r="A1307" s="91"/>
      <c r="B1307" s="92"/>
      <c r="C1307" s="92"/>
      <c r="D1307" s="92"/>
      <c r="E1307" s="92"/>
      <c r="F1307" s="92"/>
      <c r="G1307" s="92"/>
      <c r="H1307" s="92"/>
    </row>
    <row r="1308" spans="1:29" x14ac:dyDescent="0.3">
      <c r="A1308" s="68"/>
      <c r="B1308" s="68"/>
      <c r="C1308" s="68"/>
      <c r="D1308" s="68"/>
      <c r="E1308" s="68"/>
      <c r="F1308" s="68"/>
      <c r="G1308" s="68"/>
      <c r="H1308" s="82"/>
      <c r="P1308" s="21"/>
      <c r="Q1308" s="106">
        <f>+SUM(Q1309:Q1324)</f>
        <v>0</v>
      </c>
      <c r="R1308" s="106">
        <f t="shared" ref="R1308" si="1571">+SUM(R1309:R1324)</f>
        <v>0</v>
      </c>
      <c r="S1308" s="106">
        <f t="shared" ref="S1308" si="1572">+SUM(S1309:S1324)</f>
        <v>0</v>
      </c>
      <c r="T1308" s="106">
        <f t="shared" ref="T1308" si="1573">+SUM(T1309:T1324)</f>
        <v>0</v>
      </c>
      <c r="U1308" s="106">
        <f t="shared" ref="U1308" si="1574">+SUM(U1309:U1324)</f>
        <v>0</v>
      </c>
      <c r="V1308" s="106">
        <f t="shared" ref="V1308" si="1575">+SUM(V1309:V1324)</f>
        <v>0</v>
      </c>
      <c r="W1308" s="33"/>
      <c r="X1308" s="33"/>
      <c r="Y1308" s="33"/>
      <c r="Z1308" s="33"/>
      <c r="AA1308" s="33"/>
      <c r="AB1308" s="33"/>
      <c r="AC1308" s="33"/>
    </row>
    <row r="1309" spans="1:29" x14ac:dyDescent="0.3">
      <c r="A1309" s="67"/>
      <c r="B1309" s="85"/>
      <c r="C1309" s="85"/>
      <c r="D1309" s="85"/>
      <c r="E1309" s="85"/>
      <c r="F1309" s="85"/>
      <c r="G1309" s="85"/>
      <c r="H1309" s="113"/>
      <c r="I1309" s="105">
        <f t="shared" ref="I1309:N1309" si="1576">Q1308</f>
        <v>0</v>
      </c>
      <c r="J1309" s="105">
        <f t="shared" si="1576"/>
        <v>0</v>
      </c>
      <c r="K1309" s="105">
        <f t="shared" si="1576"/>
        <v>0</v>
      </c>
      <c r="L1309" s="105">
        <f t="shared" si="1576"/>
        <v>0</v>
      </c>
      <c r="M1309" s="105">
        <f t="shared" si="1576"/>
        <v>0</v>
      </c>
      <c r="N1309" s="105">
        <f t="shared" si="1576"/>
        <v>0</v>
      </c>
      <c r="P1309" s="21" t="str">
        <f>IF(A1309&gt;=$B$1306,"A","B")</f>
        <v>A</v>
      </c>
      <c r="Q1309" s="85">
        <f t="shared" ref="Q1309:Q1313" si="1577">IF($P1309="B",B1309,0)</f>
        <v>0</v>
      </c>
      <c r="R1309" s="85">
        <f t="shared" ref="R1309:R1324" si="1578">IF($P1309="B",C1309,0)</f>
        <v>0</v>
      </c>
      <c r="S1309" s="85">
        <f t="shared" ref="S1309:S1324" si="1579">IF($P1309="B",D1309,0)</f>
        <v>0</v>
      </c>
      <c r="T1309" s="85">
        <f t="shared" ref="T1309:T1324" si="1580">IF($P1309="B",E1309,0)</f>
        <v>0</v>
      </c>
      <c r="U1309" s="85">
        <f t="shared" ref="U1309:U1324" si="1581">IF($P1309="B",F1309,0)</f>
        <v>0</v>
      </c>
      <c r="V1309" s="85">
        <f t="shared" ref="V1309:V1324" si="1582">IF($P1309="B",G1309,0)</f>
        <v>0</v>
      </c>
      <c r="W1309" s="33"/>
      <c r="X1309" s="85">
        <f>IF($P1309="A",B1309,0)</f>
        <v>0</v>
      </c>
      <c r="Y1309" s="85">
        <f t="shared" ref="Y1309:Y1324" si="1583">IF($P1309="A",C1309,0)</f>
        <v>0</v>
      </c>
      <c r="Z1309" s="85">
        <f t="shared" ref="Z1309:Z1324" si="1584">IF($P1309="A",D1309,0)</f>
        <v>0</v>
      </c>
      <c r="AA1309" s="85">
        <f t="shared" ref="AA1309:AA1324" si="1585">IF($P1309="A",E1309,0)</f>
        <v>0</v>
      </c>
      <c r="AB1309" s="85">
        <f t="shared" ref="AB1309:AB1324" si="1586">IF($P1309="A",F1309,0)</f>
        <v>0</v>
      </c>
      <c r="AC1309" s="85">
        <f t="shared" ref="AC1309:AC1324" si="1587">IF($P1309="A",G1309,0)</f>
        <v>0</v>
      </c>
    </row>
    <row r="1310" spans="1:29" x14ac:dyDescent="0.3">
      <c r="A1310" s="67"/>
      <c r="B1310" s="85"/>
      <c r="C1310" s="85"/>
      <c r="D1310" s="85"/>
      <c r="E1310" s="85"/>
      <c r="F1310" s="85"/>
      <c r="G1310" s="85"/>
      <c r="H1310" s="113"/>
      <c r="P1310" s="21" t="str">
        <f t="shared" ref="P1310:P1324" si="1588">IF(A1310&gt;=$B$1306,"A","B")</f>
        <v>A</v>
      </c>
      <c r="Q1310" s="85">
        <f t="shared" si="1577"/>
        <v>0</v>
      </c>
      <c r="R1310" s="85">
        <f t="shared" si="1578"/>
        <v>0</v>
      </c>
      <c r="S1310" s="85">
        <f t="shared" si="1579"/>
        <v>0</v>
      </c>
      <c r="T1310" s="85">
        <f t="shared" si="1580"/>
        <v>0</v>
      </c>
      <c r="U1310" s="85">
        <f t="shared" si="1581"/>
        <v>0</v>
      </c>
      <c r="V1310" s="85">
        <f t="shared" si="1582"/>
        <v>0</v>
      </c>
      <c r="W1310" s="33"/>
      <c r="X1310" s="85">
        <f t="shared" ref="X1310:X1324" si="1589">IF($P1310="A",B1310,0)</f>
        <v>0</v>
      </c>
      <c r="Y1310" s="85">
        <f t="shared" si="1583"/>
        <v>0</v>
      </c>
      <c r="Z1310" s="85">
        <f t="shared" si="1584"/>
        <v>0</v>
      </c>
      <c r="AA1310" s="85">
        <f t="shared" si="1585"/>
        <v>0</v>
      </c>
      <c r="AB1310" s="85">
        <f t="shared" si="1586"/>
        <v>0</v>
      </c>
      <c r="AC1310" s="85">
        <f t="shared" si="1587"/>
        <v>0</v>
      </c>
    </row>
    <row r="1311" spans="1:29" x14ac:dyDescent="0.3">
      <c r="A1311" s="67"/>
      <c r="B1311" s="85"/>
      <c r="C1311" s="85"/>
      <c r="D1311" s="85"/>
      <c r="E1311" s="85"/>
      <c r="F1311" s="85"/>
      <c r="G1311" s="85"/>
      <c r="H1311" s="113"/>
      <c r="P1311" s="21" t="str">
        <f t="shared" si="1588"/>
        <v>A</v>
      </c>
      <c r="Q1311" s="85">
        <f t="shared" si="1577"/>
        <v>0</v>
      </c>
      <c r="R1311" s="85">
        <f t="shared" si="1578"/>
        <v>0</v>
      </c>
      <c r="S1311" s="85">
        <f t="shared" si="1579"/>
        <v>0</v>
      </c>
      <c r="T1311" s="85">
        <f t="shared" si="1580"/>
        <v>0</v>
      </c>
      <c r="U1311" s="85">
        <f t="shared" si="1581"/>
        <v>0</v>
      </c>
      <c r="V1311" s="85">
        <f t="shared" si="1582"/>
        <v>0</v>
      </c>
      <c r="W1311" s="33"/>
      <c r="X1311" s="85">
        <f t="shared" si="1589"/>
        <v>0</v>
      </c>
      <c r="Y1311" s="85">
        <f t="shared" si="1583"/>
        <v>0</v>
      </c>
      <c r="Z1311" s="85">
        <f t="shared" si="1584"/>
        <v>0</v>
      </c>
      <c r="AA1311" s="85">
        <f t="shared" si="1585"/>
        <v>0</v>
      </c>
      <c r="AB1311" s="85">
        <f t="shared" si="1586"/>
        <v>0</v>
      </c>
      <c r="AC1311" s="85">
        <f t="shared" si="1587"/>
        <v>0</v>
      </c>
    </row>
    <row r="1312" spans="1:29" x14ac:dyDescent="0.3">
      <c r="A1312" s="67"/>
      <c r="B1312" s="85"/>
      <c r="C1312" s="85"/>
      <c r="D1312" s="85"/>
      <c r="E1312" s="85"/>
      <c r="F1312" s="85"/>
      <c r="G1312" s="85"/>
      <c r="H1312" s="113"/>
      <c r="P1312" s="21" t="str">
        <f t="shared" si="1588"/>
        <v>A</v>
      </c>
      <c r="Q1312" s="85">
        <f t="shared" si="1577"/>
        <v>0</v>
      </c>
      <c r="R1312" s="85">
        <f t="shared" si="1578"/>
        <v>0</v>
      </c>
      <c r="S1312" s="85">
        <f t="shared" si="1579"/>
        <v>0</v>
      </c>
      <c r="T1312" s="85">
        <f t="shared" si="1580"/>
        <v>0</v>
      </c>
      <c r="U1312" s="85">
        <f t="shared" si="1581"/>
        <v>0</v>
      </c>
      <c r="V1312" s="85">
        <f t="shared" si="1582"/>
        <v>0</v>
      </c>
      <c r="W1312" s="33"/>
      <c r="X1312" s="85">
        <f t="shared" si="1589"/>
        <v>0</v>
      </c>
      <c r="Y1312" s="85">
        <f t="shared" si="1583"/>
        <v>0</v>
      </c>
      <c r="Z1312" s="85">
        <f t="shared" si="1584"/>
        <v>0</v>
      </c>
      <c r="AA1312" s="85">
        <f t="shared" si="1585"/>
        <v>0</v>
      </c>
      <c r="AB1312" s="85">
        <f t="shared" si="1586"/>
        <v>0</v>
      </c>
      <c r="AC1312" s="85">
        <f t="shared" si="1587"/>
        <v>0</v>
      </c>
    </row>
    <row r="1313" spans="1:29" x14ac:dyDescent="0.3">
      <c r="A1313" s="67"/>
      <c r="B1313" s="85"/>
      <c r="C1313" s="85"/>
      <c r="D1313" s="85"/>
      <c r="E1313" s="85"/>
      <c r="F1313" s="85"/>
      <c r="G1313" s="85"/>
      <c r="H1313" s="113"/>
      <c r="P1313" s="21" t="str">
        <f t="shared" si="1588"/>
        <v>A</v>
      </c>
      <c r="Q1313" s="85">
        <f t="shared" si="1577"/>
        <v>0</v>
      </c>
      <c r="R1313" s="85">
        <f t="shared" si="1578"/>
        <v>0</v>
      </c>
      <c r="S1313" s="85">
        <f t="shared" si="1579"/>
        <v>0</v>
      </c>
      <c r="T1313" s="85">
        <f t="shared" si="1580"/>
        <v>0</v>
      </c>
      <c r="U1313" s="85">
        <f t="shared" si="1581"/>
        <v>0</v>
      </c>
      <c r="V1313" s="85">
        <f t="shared" si="1582"/>
        <v>0</v>
      </c>
      <c r="W1313" s="33"/>
      <c r="X1313" s="85">
        <f t="shared" si="1589"/>
        <v>0</v>
      </c>
      <c r="Y1313" s="85">
        <f t="shared" si="1583"/>
        <v>0</v>
      </c>
      <c r="Z1313" s="85">
        <f t="shared" si="1584"/>
        <v>0</v>
      </c>
      <c r="AA1313" s="85">
        <f t="shared" si="1585"/>
        <v>0</v>
      </c>
      <c r="AB1313" s="85">
        <f t="shared" si="1586"/>
        <v>0</v>
      </c>
      <c r="AC1313" s="85">
        <f t="shared" si="1587"/>
        <v>0</v>
      </c>
    </row>
    <row r="1314" spans="1:29" x14ac:dyDescent="0.3">
      <c r="A1314" s="67"/>
      <c r="B1314" s="85"/>
      <c r="C1314" s="85"/>
      <c r="D1314" s="85"/>
      <c r="E1314" s="85"/>
      <c r="F1314" s="85"/>
      <c r="G1314" s="85"/>
      <c r="H1314" s="113"/>
      <c r="P1314" s="21" t="str">
        <f t="shared" si="1588"/>
        <v>A</v>
      </c>
      <c r="Q1314" s="85">
        <f>IF($P1314="B",B1314,0)</f>
        <v>0</v>
      </c>
      <c r="R1314" s="85">
        <f t="shared" si="1578"/>
        <v>0</v>
      </c>
      <c r="S1314" s="85">
        <f t="shared" si="1579"/>
        <v>0</v>
      </c>
      <c r="T1314" s="85">
        <f t="shared" si="1580"/>
        <v>0</v>
      </c>
      <c r="U1314" s="85">
        <f t="shared" si="1581"/>
        <v>0</v>
      </c>
      <c r="V1314" s="85">
        <f t="shared" si="1582"/>
        <v>0</v>
      </c>
      <c r="W1314" s="33"/>
      <c r="X1314" s="85">
        <f t="shared" si="1589"/>
        <v>0</v>
      </c>
      <c r="Y1314" s="85">
        <f t="shared" si="1583"/>
        <v>0</v>
      </c>
      <c r="Z1314" s="85">
        <f t="shared" si="1584"/>
        <v>0</v>
      </c>
      <c r="AA1314" s="85">
        <f t="shared" si="1585"/>
        <v>0</v>
      </c>
      <c r="AB1314" s="85">
        <f t="shared" si="1586"/>
        <v>0</v>
      </c>
      <c r="AC1314" s="85">
        <f t="shared" si="1587"/>
        <v>0</v>
      </c>
    </row>
    <row r="1315" spans="1:29" x14ac:dyDescent="0.3">
      <c r="A1315" s="67"/>
      <c r="B1315" s="85"/>
      <c r="C1315" s="85"/>
      <c r="D1315" s="85"/>
      <c r="E1315" s="85"/>
      <c r="F1315" s="85"/>
      <c r="G1315" s="85"/>
      <c r="H1315" s="113"/>
      <c r="P1315" s="21" t="str">
        <f t="shared" si="1588"/>
        <v>A</v>
      </c>
      <c r="Q1315" s="85">
        <f t="shared" ref="Q1315:Q1324" si="1590">IF($P1315="B",B1315,0)</f>
        <v>0</v>
      </c>
      <c r="R1315" s="85">
        <f t="shared" si="1578"/>
        <v>0</v>
      </c>
      <c r="S1315" s="85">
        <f t="shared" si="1579"/>
        <v>0</v>
      </c>
      <c r="T1315" s="85">
        <f t="shared" si="1580"/>
        <v>0</v>
      </c>
      <c r="U1315" s="85">
        <f t="shared" si="1581"/>
        <v>0</v>
      </c>
      <c r="V1315" s="85">
        <f t="shared" si="1582"/>
        <v>0</v>
      </c>
      <c r="W1315" s="33"/>
      <c r="X1315" s="85">
        <f t="shared" si="1589"/>
        <v>0</v>
      </c>
      <c r="Y1315" s="85">
        <f t="shared" si="1583"/>
        <v>0</v>
      </c>
      <c r="Z1315" s="85">
        <f t="shared" si="1584"/>
        <v>0</v>
      </c>
      <c r="AA1315" s="85">
        <f t="shared" si="1585"/>
        <v>0</v>
      </c>
      <c r="AB1315" s="85">
        <f t="shared" si="1586"/>
        <v>0</v>
      </c>
      <c r="AC1315" s="85">
        <f t="shared" si="1587"/>
        <v>0</v>
      </c>
    </row>
    <row r="1316" spans="1:29" x14ac:dyDescent="0.3">
      <c r="A1316" s="67"/>
      <c r="B1316" s="85"/>
      <c r="C1316" s="85"/>
      <c r="D1316" s="85"/>
      <c r="E1316" s="85"/>
      <c r="F1316" s="85"/>
      <c r="G1316" s="85"/>
      <c r="H1316" s="113"/>
      <c r="P1316" s="21" t="str">
        <f t="shared" si="1588"/>
        <v>A</v>
      </c>
      <c r="Q1316" s="85">
        <f t="shared" si="1590"/>
        <v>0</v>
      </c>
      <c r="R1316" s="85">
        <f t="shared" si="1578"/>
        <v>0</v>
      </c>
      <c r="S1316" s="85">
        <f t="shared" si="1579"/>
        <v>0</v>
      </c>
      <c r="T1316" s="85">
        <f t="shared" si="1580"/>
        <v>0</v>
      </c>
      <c r="U1316" s="85">
        <f t="shared" si="1581"/>
        <v>0</v>
      </c>
      <c r="V1316" s="85">
        <f t="shared" si="1582"/>
        <v>0</v>
      </c>
      <c r="W1316" s="33"/>
      <c r="X1316" s="85">
        <f t="shared" si="1589"/>
        <v>0</v>
      </c>
      <c r="Y1316" s="85">
        <f t="shared" si="1583"/>
        <v>0</v>
      </c>
      <c r="Z1316" s="85">
        <f t="shared" si="1584"/>
        <v>0</v>
      </c>
      <c r="AA1316" s="85">
        <f t="shared" si="1585"/>
        <v>0</v>
      </c>
      <c r="AB1316" s="85">
        <f t="shared" si="1586"/>
        <v>0</v>
      </c>
      <c r="AC1316" s="85">
        <f t="shared" si="1587"/>
        <v>0</v>
      </c>
    </row>
    <row r="1317" spans="1:29" x14ac:dyDescent="0.3">
      <c r="A1317" s="67"/>
      <c r="B1317" s="85"/>
      <c r="C1317" s="85"/>
      <c r="D1317" s="85"/>
      <c r="E1317" s="85"/>
      <c r="F1317" s="85"/>
      <c r="G1317" s="85"/>
      <c r="H1317" s="113"/>
      <c r="P1317" s="21" t="str">
        <f t="shared" si="1588"/>
        <v>A</v>
      </c>
      <c r="Q1317" s="85">
        <f t="shared" si="1590"/>
        <v>0</v>
      </c>
      <c r="R1317" s="85">
        <f t="shared" si="1578"/>
        <v>0</v>
      </c>
      <c r="S1317" s="85">
        <f t="shared" si="1579"/>
        <v>0</v>
      </c>
      <c r="T1317" s="85">
        <f t="shared" si="1580"/>
        <v>0</v>
      </c>
      <c r="U1317" s="85">
        <f t="shared" si="1581"/>
        <v>0</v>
      </c>
      <c r="V1317" s="85">
        <f t="shared" si="1582"/>
        <v>0</v>
      </c>
      <c r="W1317" s="33"/>
      <c r="X1317" s="85">
        <f t="shared" si="1589"/>
        <v>0</v>
      </c>
      <c r="Y1317" s="85">
        <f t="shared" si="1583"/>
        <v>0</v>
      </c>
      <c r="Z1317" s="85">
        <f t="shared" si="1584"/>
        <v>0</v>
      </c>
      <c r="AA1317" s="85">
        <f t="shared" si="1585"/>
        <v>0</v>
      </c>
      <c r="AB1317" s="85">
        <f t="shared" si="1586"/>
        <v>0</v>
      </c>
      <c r="AC1317" s="85">
        <f t="shared" si="1587"/>
        <v>0</v>
      </c>
    </row>
    <row r="1318" spans="1:29" x14ac:dyDescent="0.3">
      <c r="A1318" s="67"/>
      <c r="B1318" s="85"/>
      <c r="C1318" s="85"/>
      <c r="D1318" s="85"/>
      <c r="E1318" s="85"/>
      <c r="F1318" s="85"/>
      <c r="G1318" s="85"/>
      <c r="H1318" s="113"/>
      <c r="P1318" s="21" t="str">
        <f t="shared" si="1588"/>
        <v>A</v>
      </c>
      <c r="Q1318" s="85">
        <f t="shared" si="1590"/>
        <v>0</v>
      </c>
      <c r="R1318" s="85">
        <f t="shared" si="1578"/>
        <v>0</v>
      </c>
      <c r="S1318" s="85">
        <f t="shared" si="1579"/>
        <v>0</v>
      </c>
      <c r="T1318" s="85">
        <f t="shared" si="1580"/>
        <v>0</v>
      </c>
      <c r="U1318" s="85">
        <f t="shared" si="1581"/>
        <v>0</v>
      </c>
      <c r="V1318" s="85">
        <f t="shared" si="1582"/>
        <v>0</v>
      </c>
      <c r="W1318" s="33"/>
      <c r="X1318" s="85">
        <f t="shared" si="1589"/>
        <v>0</v>
      </c>
      <c r="Y1318" s="85">
        <f t="shared" si="1583"/>
        <v>0</v>
      </c>
      <c r="Z1318" s="85">
        <f t="shared" si="1584"/>
        <v>0</v>
      </c>
      <c r="AA1318" s="85">
        <f t="shared" si="1585"/>
        <v>0</v>
      </c>
      <c r="AB1318" s="85">
        <f t="shared" si="1586"/>
        <v>0</v>
      </c>
      <c r="AC1318" s="85">
        <f t="shared" si="1587"/>
        <v>0</v>
      </c>
    </row>
    <row r="1319" spans="1:29" x14ac:dyDescent="0.3">
      <c r="A1319" s="67"/>
      <c r="B1319" s="85"/>
      <c r="C1319" s="85"/>
      <c r="D1319" s="85"/>
      <c r="E1319" s="85"/>
      <c r="F1319" s="85"/>
      <c r="G1319" s="85"/>
      <c r="H1319" s="113"/>
      <c r="P1319" s="21" t="str">
        <f t="shared" si="1588"/>
        <v>A</v>
      </c>
      <c r="Q1319" s="85">
        <f t="shared" si="1590"/>
        <v>0</v>
      </c>
      <c r="R1319" s="85">
        <f t="shared" si="1578"/>
        <v>0</v>
      </c>
      <c r="S1319" s="85">
        <f t="shared" si="1579"/>
        <v>0</v>
      </c>
      <c r="T1319" s="85">
        <f t="shared" si="1580"/>
        <v>0</v>
      </c>
      <c r="U1319" s="85">
        <f t="shared" si="1581"/>
        <v>0</v>
      </c>
      <c r="V1319" s="85">
        <f t="shared" si="1582"/>
        <v>0</v>
      </c>
      <c r="W1319" s="33"/>
      <c r="X1319" s="85">
        <f t="shared" si="1589"/>
        <v>0</v>
      </c>
      <c r="Y1319" s="85">
        <f t="shared" si="1583"/>
        <v>0</v>
      </c>
      <c r="Z1319" s="85">
        <f t="shared" si="1584"/>
        <v>0</v>
      </c>
      <c r="AA1319" s="85">
        <f t="shared" si="1585"/>
        <v>0</v>
      </c>
      <c r="AB1319" s="85">
        <f t="shared" si="1586"/>
        <v>0</v>
      </c>
      <c r="AC1319" s="85">
        <f t="shared" si="1587"/>
        <v>0</v>
      </c>
    </row>
    <row r="1320" spans="1:29" x14ac:dyDescent="0.3">
      <c r="A1320" s="67"/>
      <c r="B1320" s="85"/>
      <c r="C1320" s="85"/>
      <c r="D1320" s="85"/>
      <c r="E1320" s="85"/>
      <c r="F1320" s="85"/>
      <c r="G1320" s="85"/>
      <c r="H1320" s="113"/>
      <c r="P1320" s="21" t="str">
        <f t="shared" si="1588"/>
        <v>A</v>
      </c>
      <c r="Q1320" s="85">
        <f t="shared" si="1590"/>
        <v>0</v>
      </c>
      <c r="R1320" s="85">
        <f t="shared" si="1578"/>
        <v>0</v>
      </c>
      <c r="S1320" s="85">
        <f t="shared" si="1579"/>
        <v>0</v>
      </c>
      <c r="T1320" s="85">
        <f t="shared" si="1580"/>
        <v>0</v>
      </c>
      <c r="U1320" s="85">
        <f t="shared" si="1581"/>
        <v>0</v>
      </c>
      <c r="V1320" s="85">
        <f t="shared" si="1582"/>
        <v>0</v>
      </c>
      <c r="W1320" s="33"/>
      <c r="X1320" s="85">
        <f t="shared" si="1589"/>
        <v>0</v>
      </c>
      <c r="Y1320" s="85">
        <f t="shared" si="1583"/>
        <v>0</v>
      </c>
      <c r="Z1320" s="85">
        <f t="shared" si="1584"/>
        <v>0</v>
      </c>
      <c r="AA1320" s="85">
        <f t="shared" si="1585"/>
        <v>0</v>
      </c>
      <c r="AB1320" s="85">
        <f t="shared" si="1586"/>
        <v>0</v>
      </c>
      <c r="AC1320" s="85">
        <f t="shared" si="1587"/>
        <v>0</v>
      </c>
    </row>
    <row r="1321" spans="1:29" x14ac:dyDescent="0.3">
      <c r="A1321" s="67"/>
      <c r="B1321" s="85"/>
      <c r="C1321" s="85"/>
      <c r="D1321" s="85"/>
      <c r="E1321" s="85"/>
      <c r="F1321" s="85"/>
      <c r="G1321" s="85"/>
      <c r="H1321" s="113"/>
      <c r="P1321" s="21" t="str">
        <f t="shared" si="1588"/>
        <v>A</v>
      </c>
      <c r="Q1321" s="85">
        <f t="shared" si="1590"/>
        <v>0</v>
      </c>
      <c r="R1321" s="85">
        <f t="shared" si="1578"/>
        <v>0</v>
      </c>
      <c r="S1321" s="85">
        <f t="shared" si="1579"/>
        <v>0</v>
      </c>
      <c r="T1321" s="85">
        <f t="shared" si="1580"/>
        <v>0</v>
      </c>
      <c r="U1321" s="85">
        <f t="shared" si="1581"/>
        <v>0</v>
      </c>
      <c r="V1321" s="85">
        <f t="shared" si="1582"/>
        <v>0</v>
      </c>
      <c r="W1321" s="33"/>
      <c r="X1321" s="85">
        <f t="shared" si="1589"/>
        <v>0</v>
      </c>
      <c r="Y1321" s="85">
        <f t="shared" si="1583"/>
        <v>0</v>
      </c>
      <c r="Z1321" s="85">
        <f t="shared" si="1584"/>
        <v>0</v>
      </c>
      <c r="AA1321" s="85">
        <f t="shared" si="1585"/>
        <v>0</v>
      </c>
      <c r="AB1321" s="85">
        <f t="shared" si="1586"/>
        <v>0</v>
      </c>
      <c r="AC1321" s="85">
        <f t="shared" si="1587"/>
        <v>0</v>
      </c>
    </row>
    <row r="1322" spans="1:29" x14ac:dyDescent="0.3">
      <c r="A1322" s="67"/>
      <c r="B1322" s="85"/>
      <c r="C1322" s="85"/>
      <c r="D1322" s="85"/>
      <c r="E1322" s="85"/>
      <c r="F1322" s="85"/>
      <c r="G1322" s="85"/>
      <c r="H1322" s="113"/>
      <c r="P1322" s="21" t="str">
        <f t="shared" si="1588"/>
        <v>A</v>
      </c>
      <c r="Q1322" s="85">
        <f t="shared" si="1590"/>
        <v>0</v>
      </c>
      <c r="R1322" s="85">
        <f t="shared" si="1578"/>
        <v>0</v>
      </c>
      <c r="S1322" s="85">
        <f t="shared" si="1579"/>
        <v>0</v>
      </c>
      <c r="T1322" s="85">
        <f t="shared" si="1580"/>
        <v>0</v>
      </c>
      <c r="U1322" s="85">
        <f t="shared" si="1581"/>
        <v>0</v>
      </c>
      <c r="V1322" s="85">
        <f t="shared" si="1582"/>
        <v>0</v>
      </c>
      <c r="W1322" s="33"/>
      <c r="X1322" s="85">
        <f t="shared" si="1589"/>
        <v>0</v>
      </c>
      <c r="Y1322" s="85">
        <f t="shared" si="1583"/>
        <v>0</v>
      </c>
      <c r="Z1322" s="85">
        <f t="shared" si="1584"/>
        <v>0</v>
      </c>
      <c r="AA1322" s="85">
        <f t="shared" si="1585"/>
        <v>0</v>
      </c>
      <c r="AB1322" s="85">
        <f t="shared" si="1586"/>
        <v>0</v>
      </c>
      <c r="AC1322" s="85">
        <f t="shared" si="1587"/>
        <v>0</v>
      </c>
    </row>
    <row r="1323" spans="1:29" x14ac:dyDescent="0.3">
      <c r="A1323" s="67"/>
      <c r="B1323" s="85"/>
      <c r="C1323" s="85"/>
      <c r="D1323" s="85"/>
      <c r="E1323" s="85"/>
      <c r="F1323" s="85"/>
      <c r="G1323" s="85"/>
      <c r="H1323" s="113"/>
      <c r="P1323" s="21" t="str">
        <f t="shared" si="1588"/>
        <v>A</v>
      </c>
      <c r="Q1323" s="85">
        <f t="shared" si="1590"/>
        <v>0</v>
      </c>
      <c r="R1323" s="85">
        <f t="shared" si="1578"/>
        <v>0</v>
      </c>
      <c r="S1323" s="85">
        <f t="shared" si="1579"/>
        <v>0</v>
      </c>
      <c r="T1323" s="85">
        <f t="shared" si="1580"/>
        <v>0</v>
      </c>
      <c r="U1323" s="85">
        <f t="shared" si="1581"/>
        <v>0</v>
      </c>
      <c r="V1323" s="85">
        <f t="shared" si="1582"/>
        <v>0</v>
      </c>
      <c r="W1323" s="33"/>
      <c r="X1323" s="85">
        <f t="shared" si="1589"/>
        <v>0</v>
      </c>
      <c r="Y1323" s="85">
        <f t="shared" si="1583"/>
        <v>0</v>
      </c>
      <c r="Z1323" s="85">
        <f t="shared" si="1584"/>
        <v>0</v>
      </c>
      <c r="AA1323" s="85">
        <f t="shared" si="1585"/>
        <v>0</v>
      </c>
      <c r="AB1323" s="85">
        <f t="shared" si="1586"/>
        <v>0</v>
      </c>
      <c r="AC1323" s="85">
        <f t="shared" si="1587"/>
        <v>0</v>
      </c>
    </row>
    <row r="1324" spans="1:29" x14ac:dyDescent="0.3">
      <c r="A1324" s="67"/>
      <c r="B1324" s="85"/>
      <c r="C1324" s="85"/>
      <c r="D1324" s="85"/>
      <c r="E1324" s="85"/>
      <c r="F1324" s="85"/>
      <c r="G1324" s="85"/>
      <c r="H1324" s="113"/>
      <c r="P1324" s="21" t="str">
        <f t="shared" si="1588"/>
        <v>A</v>
      </c>
      <c r="Q1324" s="85">
        <f t="shared" si="1590"/>
        <v>0</v>
      </c>
      <c r="R1324" s="85">
        <f t="shared" si="1578"/>
        <v>0</v>
      </c>
      <c r="S1324" s="85">
        <f t="shared" si="1579"/>
        <v>0</v>
      </c>
      <c r="T1324" s="85">
        <f t="shared" si="1580"/>
        <v>0</v>
      </c>
      <c r="U1324" s="85">
        <f t="shared" si="1581"/>
        <v>0</v>
      </c>
      <c r="V1324" s="85">
        <f t="shared" si="1582"/>
        <v>0</v>
      </c>
      <c r="W1324" s="33"/>
      <c r="X1324" s="85">
        <f t="shared" si="1589"/>
        <v>0</v>
      </c>
      <c r="Y1324" s="85">
        <f t="shared" si="1583"/>
        <v>0</v>
      </c>
      <c r="Z1324" s="85">
        <f t="shared" si="1584"/>
        <v>0</v>
      </c>
      <c r="AA1324" s="85">
        <f t="shared" si="1585"/>
        <v>0</v>
      </c>
      <c r="AB1324" s="85">
        <f t="shared" si="1586"/>
        <v>0</v>
      </c>
      <c r="AC1324" s="85">
        <f t="shared" si="1587"/>
        <v>0</v>
      </c>
    </row>
    <row r="1325" spans="1:29" x14ac:dyDescent="0.3">
      <c r="A1325" s="68"/>
      <c r="B1325" s="86"/>
      <c r="C1325" s="86"/>
      <c r="D1325" s="86"/>
      <c r="E1325" s="86"/>
      <c r="F1325" s="86"/>
      <c r="G1325" s="86"/>
      <c r="H1325" s="89"/>
      <c r="I1325" s="105">
        <f>X1325</f>
        <v>0</v>
      </c>
      <c r="J1325" s="105">
        <f>Y1325</f>
        <v>0</v>
      </c>
      <c r="K1325" s="105">
        <f>Z1325</f>
        <v>0</v>
      </c>
      <c r="L1325" s="105">
        <f>AA1325</f>
        <v>0</v>
      </c>
      <c r="M1325" s="105">
        <f t="shared" ref="M1325" si="1591">AB1325</f>
        <v>0</v>
      </c>
      <c r="N1325" s="105">
        <f t="shared" ref="N1325" si="1592">AC1325</f>
        <v>0</v>
      </c>
      <c r="P1325" s="21"/>
      <c r="Q1325" s="33"/>
      <c r="R1325" s="33"/>
      <c r="S1325" s="33"/>
      <c r="T1325" s="33"/>
      <c r="U1325" s="33"/>
      <c r="V1325" s="33"/>
      <c r="W1325" s="33"/>
      <c r="X1325" s="106">
        <f>SUM(X1309:X1324)</f>
        <v>0</v>
      </c>
      <c r="Y1325" s="106">
        <f t="shared" ref="Y1325" si="1593">SUM(Y1309:Y1324)</f>
        <v>0</v>
      </c>
      <c r="Z1325" s="106">
        <f t="shared" ref="Z1325" si="1594">SUM(Z1309:Z1324)</f>
        <v>0</v>
      </c>
      <c r="AA1325" s="106">
        <f t="shared" ref="AA1325" si="1595">SUM(AA1309:AA1324)</f>
        <v>0</v>
      </c>
      <c r="AB1325" s="106">
        <f t="shared" ref="AB1325" si="1596">SUM(AB1309:AB1324)</f>
        <v>0</v>
      </c>
      <c r="AC1325" s="106">
        <f t="shared" ref="AC1325" si="1597">SUM(AC1309:AC1324)</f>
        <v>0</v>
      </c>
    </row>
    <row r="1326" spans="1:29" x14ac:dyDescent="0.3">
      <c r="A1326" s="82"/>
      <c r="B1326" s="89"/>
      <c r="C1326" s="89"/>
      <c r="D1326" s="89"/>
      <c r="E1326" s="89"/>
      <c r="F1326" s="89"/>
      <c r="G1326" s="89"/>
      <c r="H1326" s="89"/>
      <c r="P1326" s="21"/>
      <c r="Q1326" s="33"/>
      <c r="R1326" s="33"/>
      <c r="S1326" s="33"/>
      <c r="T1326" s="33"/>
      <c r="U1326" s="33"/>
      <c r="V1326" s="33"/>
      <c r="W1326" s="33"/>
      <c r="X1326" s="33"/>
      <c r="Y1326" s="33"/>
      <c r="Z1326" s="33"/>
      <c r="AA1326" s="33"/>
      <c r="AB1326" s="33"/>
      <c r="AC1326" s="33"/>
    </row>
    <row r="1327" spans="1:29" x14ac:dyDescent="0.3">
      <c r="A1327" s="92"/>
      <c r="B1327" s="92"/>
      <c r="C1327" s="92"/>
      <c r="D1327" s="92"/>
      <c r="E1327" s="92"/>
      <c r="F1327" s="92"/>
      <c r="G1327" s="92"/>
      <c r="H1327" s="92"/>
      <c r="P1327" s="21"/>
      <c r="Q1327" s="33"/>
      <c r="R1327" s="33"/>
      <c r="S1327" s="33"/>
      <c r="T1327" s="33"/>
      <c r="U1327" s="33"/>
      <c r="V1327" s="33"/>
      <c r="W1327" s="33"/>
      <c r="X1327" s="33"/>
      <c r="Y1327" s="33"/>
      <c r="Z1327" s="33"/>
      <c r="AA1327" s="33"/>
      <c r="AB1327" s="33"/>
      <c r="AC1327" s="33"/>
    </row>
    <row r="1328" spans="1:29" x14ac:dyDescent="0.3">
      <c r="A1328" s="68"/>
      <c r="B1328" s="68"/>
      <c r="C1328" s="68"/>
      <c r="D1328" s="68"/>
      <c r="E1328" s="68"/>
      <c r="F1328" s="68"/>
      <c r="G1328" s="68"/>
      <c r="H1328" s="82"/>
      <c r="P1328" s="21"/>
      <c r="Q1328" s="33"/>
      <c r="R1328" s="33"/>
      <c r="S1328" s="33"/>
      <c r="T1328" s="33"/>
      <c r="U1328" s="33"/>
      <c r="V1328" s="33"/>
      <c r="W1328" s="33"/>
      <c r="X1328" s="106">
        <f t="shared" ref="X1328:AC1328" si="1598">SUM(X1329:X1344)</f>
        <v>0</v>
      </c>
      <c r="Y1328" s="106">
        <f t="shared" si="1598"/>
        <v>0</v>
      </c>
      <c r="Z1328" s="106">
        <f t="shared" si="1598"/>
        <v>0</v>
      </c>
      <c r="AA1328" s="106">
        <f t="shared" si="1598"/>
        <v>0</v>
      </c>
      <c r="AB1328" s="106">
        <f t="shared" si="1598"/>
        <v>0</v>
      </c>
      <c r="AC1328" s="106">
        <f t="shared" si="1598"/>
        <v>0</v>
      </c>
    </row>
    <row r="1329" spans="1:29" x14ac:dyDescent="0.3">
      <c r="A1329" s="67"/>
      <c r="B1329" s="85"/>
      <c r="C1329" s="85"/>
      <c r="D1329" s="85"/>
      <c r="E1329" s="85"/>
      <c r="F1329" s="85"/>
      <c r="G1329" s="85"/>
      <c r="H1329" s="113"/>
      <c r="I1329" s="105">
        <f>X1328</f>
        <v>0</v>
      </c>
      <c r="J1329" s="105">
        <f>Y1328</f>
        <v>0</v>
      </c>
      <c r="K1329" s="105">
        <f t="shared" ref="K1329" si="1599">Z1328</f>
        <v>0</v>
      </c>
      <c r="L1329" s="105">
        <f t="shared" ref="L1329" si="1600">AA1328</f>
        <v>0</v>
      </c>
      <c r="M1329" s="105">
        <f t="shared" ref="M1329" si="1601">AB1328</f>
        <v>0</v>
      </c>
      <c r="N1329" s="105">
        <f t="shared" ref="N1329" si="1602">AC1328</f>
        <v>0</v>
      </c>
      <c r="P1329" s="21" t="str">
        <f>IF(A1329&lt;=$B$1306,"A","B")</f>
        <v>A</v>
      </c>
      <c r="Q1329" s="85">
        <f t="shared" ref="Q1329:Q1333" si="1603">IF($P1329="B",B1329,0)</f>
        <v>0</v>
      </c>
      <c r="R1329" s="85">
        <f t="shared" ref="R1329:R1344" si="1604">IF($P1329="B",C1329,0)</f>
        <v>0</v>
      </c>
      <c r="S1329" s="85">
        <f t="shared" ref="S1329:S1344" si="1605">IF($P1329="B",D1329,0)</f>
        <v>0</v>
      </c>
      <c r="T1329" s="85">
        <f t="shared" ref="T1329:T1344" si="1606">IF($P1329="B",E1329,0)</f>
        <v>0</v>
      </c>
      <c r="U1329" s="85">
        <f t="shared" ref="U1329:U1344" si="1607">IF($P1329="B",F1329,0)</f>
        <v>0</v>
      </c>
      <c r="V1329" s="85">
        <f t="shared" ref="V1329:V1344" si="1608">IF($P1329="B",G1329,0)</f>
        <v>0</v>
      </c>
      <c r="W1329" s="33"/>
      <c r="X1329" s="85">
        <f>IF($P1329="A",B1329,0)</f>
        <v>0</v>
      </c>
      <c r="Y1329" s="85">
        <f t="shared" ref="Y1329:Y1344" si="1609">IF($P1329="A",C1329,0)</f>
        <v>0</v>
      </c>
      <c r="Z1329" s="85">
        <f t="shared" ref="Z1329:Z1344" si="1610">IF($P1329="A",D1329,0)</f>
        <v>0</v>
      </c>
      <c r="AA1329" s="85">
        <f t="shared" ref="AA1329:AA1344" si="1611">IF($P1329="A",E1329,0)</f>
        <v>0</v>
      </c>
      <c r="AB1329" s="85">
        <f t="shared" ref="AB1329:AB1344" si="1612">IF($P1329="A",F1329,0)</f>
        <v>0</v>
      </c>
      <c r="AC1329" s="85">
        <f t="shared" ref="AC1329:AC1344" si="1613">IF($P1329="A",G1329,0)</f>
        <v>0</v>
      </c>
    </row>
    <row r="1330" spans="1:29" x14ac:dyDescent="0.3">
      <c r="A1330" s="67"/>
      <c r="B1330" s="85"/>
      <c r="C1330" s="85"/>
      <c r="D1330" s="85"/>
      <c r="E1330" s="85"/>
      <c r="F1330" s="85"/>
      <c r="G1330" s="85"/>
      <c r="H1330" s="113"/>
      <c r="P1330" s="21" t="str">
        <f t="shared" ref="P1330:P1344" si="1614">IF(A1330&lt;=$B$1306,"A","B")</f>
        <v>A</v>
      </c>
      <c r="Q1330" s="85">
        <f t="shared" si="1603"/>
        <v>0</v>
      </c>
      <c r="R1330" s="85">
        <f t="shared" si="1604"/>
        <v>0</v>
      </c>
      <c r="S1330" s="85">
        <f t="shared" si="1605"/>
        <v>0</v>
      </c>
      <c r="T1330" s="85">
        <f t="shared" si="1606"/>
        <v>0</v>
      </c>
      <c r="U1330" s="85">
        <f t="shared" si="1607"/>
        <v>0</v>
      </c>
      <c r="V1330" s="85">
        <f t="shared" si="1608"/>
        <v>0</v>
      </c>
      <c r="W1330" s="33"/>
      <c r="X1330" s="85">
        <f t="shared" ref="X1330:X1344" si="1615">IF($P1330="A",B1330,0)</f>
        <v>0</v>
      </c>
      <c r="Y1330" s="85">
        <f t="shared" si="1609"/>
        <v>0</v>
      </c>
      <c r="Z1330" s="85">
        <f t="shared" si="1610"/>
        <v>0</v>
      </c>
      <c r="AA1330" s="85">
        <f t="shared" si="1611"/>
        <v>0</v>
      </c>
      <c r="AB1330" s="85">
        <f t="shared" si="1612"/>
        <v>0</v>
      </c>
      <c r="AC1330" s="85">
        <f t="shared" si="1613"/>
        <v>0</v>
      </c>
    </row>
    <row r="1331" spans="1:29" x14ac:dyDescent="0.3">
      <c r="A1331" s="67"/>
      <c r="B1331" s="85"/>
      <c r="C1331" s="85"/>
      <c r="D1331" s="85"/>
      <c r="E1331" s="85"/>
      <c r="F1331" s="85"/>
      <c r="G1331" s="85"/>
      <c r="H1331" s="113"/>
      <c r="P1331" s="21" t="str">
        <f t="shared" si="1614"/>
        <v>A</v>
      </c>
      <c r="Q1331" s="85">
        <f t="shared" si="1603"/>
        <v>0</v>
      </c>
      <c r="R1331" s="85">
        <f t="shared" si="1604"/>
        <v>0</v>
      </c>
      <c r="S1331" s="85">
        <f t="shared" si="1605"/>
        <v>0</v>
      </c>
      <c r="T1331" s="85">
        <f t="shared" si="1606"/>
        <v>0</v>
      </c>
      <c r="U1331" s="85">
        <f t="shared" si="1607"/>
        <v>0</v>
      </c>
      <c r="V1331" s="85">
        <f t="shared" si="1608"/>
        <v>0</v>
      </c>
      <c r="W1331" s="33"/>
      <c r="X1331" s="85">
        <f t="shared" si="1615"/>
        <v>0</v>
      </c>
      <c r="Y1331" s="85">
        <f t="shared" si="1609"/>
        <v>0</v>
      </c>
      <c r="Z1331" s="85">
        <f t="shared" si="1610"/>
        <v>0</v>
      </c>
      <c r="AA1331" s="85">
        <f t="shared" si="1611"/>
        <v>0</v>
      </c>
      <c r="AB1331" s="85">
        <f t="shared" si="1612"/>
        <v>0</v>
      </c>
      <c r="AC1331" s="85">
        <f t="shared" si="1613"/>
        <v>0</v>
      </c>
    </row>
    <row r="1332" spans="1:29" x14ac:dyDescent="0.3">
      <c r="A1332" s="67"/>
      <c r="B1332" s="85"/>
      <c r="C1332" s="85"/>
      <c r="D1332" s="85"/>
      <c r="E1332" s="85"/>
      <c r="F1332" s="85"/>
      <c r="G1332" s="85"/>
      <c r="H1332" s="113"/>
      <c r="P1332" s="21" t="str">
        <f t="shared" si="1614"/>
        <v>A</v>
      </c>
      <c r="Q1332" s="85">
        <f t="shared" si="1603"/>
        <v>0</v>
      </c>
      <c r="R1332" s="85">
        <f t="shared" si="1604"/>
        <v>0</v>
      </c>
      <c r="S1332" s="85">
        <f t="shared" si="1605"/>
        <v>0</v>
      </c>
      <c r="T1332" s="85">
        <f t="shared" si="1606"/>
        <v>0</v>
      </c>
      <c r="U1332" s="85">
        <f t="shared" si="1607"/>
        <v>0</v>
      </c>
      <c r="V1332" s="85">
        <f t="shared" si="1608"/>
        <v>0</v>
      </c>
      <c r="W1332" s="33"/>
      <c r="X1332" s="85">
        <f t="shared" si="1615"/>
        <v>0</v>
      </c>
      <c r="Y1332" s="85">
        <f t="shared" si="1609"/>
        <v>0</v>
      </c>
      <c r="Z1332" s="85">
        <f t="shared" si="1610"/>
        <v>0</v>
      </c>
      <c r="AA1332" s="85">
        <f t="shared" si="1611"/>
        <v>0</v>
      </c>
      <c r="AB1332" s="85">
        <f t="shared" si="1612"/>
        <v>0</v>
      </c>
      <c r="AC1332" s="85">
        <f t="shared" si="1613"/>
        <v>0</v>
      </c>
    </row>
    <row r="1333" spans="1:29" x14ac:dyDescent="0.3">
      <c r="A1333" s="67"/>
      <c r="B1333" s="85"/>
      <c r="C1333" s="85"/>
      <c r="D1333" s="85"/>
      <c r="E1333" s="85"/>
      <c r="F1333" s="85"/>
      <c r="G1333" s="85"/>
      <c r="H1333" s="113"/>
      <c r="P1333" s="21" t="str">
        <f t="shared" si="1614"/>
        <v>A</v>
      </c>
      <c r="Q1333" s="85">
        <f t="shared" si="1603"/>
        <v>0</v>
      </c>
      <c r="R1333" s="85">
        <f t="shared" si="1604"/>
        <v>0</v>
      </c>
      <c r="S1333" s="85">
        <f t="shared" si="1605"/>
        <v>0</v>
      </c>
      <c r="T1333" s="85">
        <f t="shared" si="1606"/>
        <v>0</v>
      </c>
      <c r="U1333" s="85">
        <f t="shared" si="1607"/>
        <v>0</v>
      </c>
      <c r="V1333" s="85">
        <f t="shared" si="1608"/>
        <v>0</v>
      </c>
      <c r="W1333" s="33"/>
      <c r="X1333" s="85">
        <f t="shared" si="1615"/>
        <v>0</v>
      </c>
      <c r="Y1333" s="85">
        <f t="shared" si="1609"/>
        <v>0</v>
      </c>
      <c r="Z1333" s="85">
        <f t="shared" si="1610"/>
        <v>0</v>
      </c>
      <c r="AA1333" s="85">
        <f t="shared" si="1611"/>
        <v>0</v>
      </c>
      <c r="AB1333" s="85">
        <f t="shared" si="1612"/>
        <v>0</v>
      </c>
      <c r="AC1333" s="85">
        <f t="shared" si="1613"/>
        <v>0</v>
      </c>
    </row>
    <row r="1334" spans="1:29" x14ac:dyDescent="0.3">
      <c r="A1334" s="67"/>
      <c r="B1334" s="85"/>
      <c r="C1334" s="85"/>
      <c r="D1334" s="85"/>
      <c r="E1334" s="85"/>
      <c r="F1334" s="85"/>
      <c r="G1334" s="85"/>
      <c r="H1334" s="113"/>
      <c r="P1334" s="21" t="str">
        <f t="shared" si="1614"/>
        <v>A</v>
      </c>
      <c r="Q1334" s="85">
        <f>IF($P1334="B",B1334,0)</f>
        <v>0</v>
      </c>
      <c r="R1334" s="85">
        <f t="shared" si="1604"/>
        <v>0</v>
      </c>
      <c r="S1334" s="85">
        <f t="shared" si="1605"/>
        <v>0</v>
      </c>
      <c r="T1334" s="85">
        <f t="shared" si="1606"/>
        <v>0</v>
      </c>
      <c r="U1334" s="85">
        <f t="shared" si="1607"/>
        <v>0</v>
      </c>
      <c r="V1334" s="85">
        <f t="shared" si="1608"/>
        <v>0</v>
      </c>
      <c r="W1334" s="33"/>
      <c r="X1334" s="85">
        <f t="shared" si="1615"/>
        <v>0</v>
      </c>
      <c r="Y1334" s="85">
        <f t="shared" si="1609"/>
        <v>0</v>
      </c>
      <c r="Z1334" s="85">
        <f t="shared" si="1610"/>
        <v>0</v>
      </c>
      <c r="AA1334" s="85">
        <f t="shared" si="1611"/>
        <v>0</v>
      </c>
      <c r="AB1334" s="85">
        <f t="shared" si="1612"/>
        <v>0</v>
      </c>
      <c r="AC1334" s="85">
        <f t="shared" si="1613"/>
        <v>0</v>
      </c>
    </row>
    <row r="1335" spans="1:29" x14ac:dyDescent="0.3">
      <c r="A1335" s="67"/>
      <c r="B1335" s="85"/>
      <c r="C1335" s="85"/>
      <c r="D1335" s="85"/>
      <c r="E1335" s="85"/>
      <c r="F1335" s="85"/>
      <c r="G1335" s="85"/>
      <c r="H1335" s="113"/>
      <c r="P1335" s="21" t="str">
        <f t="shared" si="1614"/>
        <v>A</v>
      </c>
      <c r="Q1335" s="85">
        <f t="shared" ref="Q1335:Q1344" si="1616">IF($P1335="B",B1335,0)</f>
        <v>0</v>
      </c>
      <c r="R1335" s="85">
        <f t="shared" si="1604"/>
        <v>0</v>
      </c>
      <c r="S1335" s="85">
        <f t="shared" si="1605"/>
        <v>0</v>
      </c>
      <c r="T1335" s="85">
        <f t="shared" si="1606"/>
        <v>0</v>
      </c>
      <c r="U1335" s="85">
        <f t="shared" si="1607"/>
        <v>0</v>
      </c>
      <c r="V1335" s="85">
        <f t="shared" si="1608"/>
        <v>0</v>
      </c>
      <c r="W1335" s="33"/>
      <c r="X1335" s="85">
        <f t="shared" si="1615"/>
        <v>0</v>
      </c>
      <c r="Y1335" s="85">
        <f t="shared" si="1609"/>
        <v>0</v>
      </c>
      <c r="Z1335" s="85">
        <f t="shared" si="1610"/>
        <v>0</v>
      </c>
      <c r="AA1335" s="85">
        <f t="shared" si="1611"/>
        <v>0</v>
      </c>
      <c r="AB1335" s="85">
        <f t="shared" si="1612"/>
        <v>0</v>
      </c>
      <c r="AC1335" s="85">
        <f t="shared" si="1613"/>
        <v>0</v>
      </c>
    </row>
    <row r="1336" spans="1:29" x14ac:dyDescent="0.3">
      <c r="A1336" s="67"/>
      <c r="B1336" s="85"/>
      <c r="C1336" s="85"/>
      <c r="D1336" s="85"/>
      <c r="E1336" s="85"/>
      <c r="F1336" s="85"/>
      <c r="G1336" s="85"/>
      <c r="H1336" s="113"/>
      <c r="P1336" s="21" t="str">
        <f t="shared" si="1614"/>
        <v>A</v>
      </c>
      <c r="Q1336" s="85">
        <f t="shared" si="1616"/>
        <v>0</v>
      </c>
      <c r="R1336" s="85">
        <f t="shared" si="1604"/>
        <v>0</v>
      </c>
      <c r="S1336" s="85">
        <f t="shared" si="1605"/>
        <v>0</v>
      </c>
      <c r="T1336" s="85">
        <f t="shared" si="1606"/>
        <v>0</v>
      </c>
      <c r="U1336" s="85">
        <f t="shared" si="1607"/>
        <v>0</v>
      </c>
      <c r="V1336" s="85">
        <f t="shared" si="1608"/>
        <v>0</v>
      </c>
      <c r="W1336" s="33"/>
      <c r="X1336" s="85">
        <f t="shared" si="1615"/>
        <v>0</v>
      </c>
      <c r="Y1336" s="85">
        <f t="shared" si="1609"/>
        <v>0</v>
      </c>
      <c r="Z1336" s="85">
        <f t="shared" si="1610"/>
        <v>0</v>
      </c>
      <c r="AA1336" s="85">
        <f t="shared" si="1611"/>
        <v>0</v>
      </c>
      <c r="AB1336" s="85">
        <f t="shared" si="1612"/>
        <v>0</v>
      </c>
      <c r="AC1336" s="85">
        <f t="shared" si="1613"/>
        <v>0</v>
      </c>
    </row>
    <row r="1337" spans="1:29" x14ac:dyDescent="0.3">
      <c r="A1337" s="67"/>
      <c r="B1337" s="85"/>
      <c r="C1337" s="85"/>
      <c r="D1337" s="85"/>
      <c r="E1337" s="85"/>
      <c r="F1337" s="85"/>
      <c r="G1337" s="85"/>
      <c r="H1337" s="113"/>
      <c r="P1337" s="21" t="str">
        <f t="shared" si="1614"/>
        <v>A</v>
      </c>
      <c r="Q1337" s="85">
        <f t="shared" si="1616"/>
        <v>0</v>
      </c>
      <c r="R1337" s="85">
        <f t="shared" si="1604"/>
        <v>0</v>
      </c>
      <c r="S1337" s="85">
        <f t="shared" si="1605"/>
        <v>0</v>
      </c>
      <c r="T1337" s="85">
        <f t="shared" si="1606"/>
        <v>0</v>
      </c>
      <c r="U1337" s="85">
        <f t="shared" si="1607"/>
        <v>0</v>
      </c>
      <c r="V1337" s="85">
        <f t="shared" si="1608"/>
        <v>0</v>
      </c>
      <c r="W1337" s="33"/>
      <c r="X1337" s="85">
        <f t="shared" si="1615"/>
        <v>0</v>
      </c>
      <c r="Y1337" s="85">
        <f t="shared" si="1609"/>
        <v>0</v>
      </c>
      <c r="Z1337" s="85">
        <f t="shared" si="1610"/>
        <v>0</v>
      </c>
      <c r="AA1337" s="85">
        <f t="shared" si="1611"/>
        <v>0</v>
      </c>
      <c r="AB1337" s="85">
        <f t="shared" si="1612"/>
        <v>0</v>
      </c>
      <c r="AC1337" s="85">
        <f t="shared" si="1613"/>
        <v>0</v>
      </c>
    </row>
    <row r="1338" spans="1:29" x14ac:dyDescent="0.3">
      <c r="A1338" s="67"/>
      <c r="B1338" s="85"/>
      <c r="C1338" s="85"/>
      <c r="D1338" s="85"/>
      <c r="E1338" s="85"/>
      <c r="F1338" s="85"/>
      <c r="G1338" s="85"/>
      <c r="H1338" s="113"/>
      <c r="P1338" s="21" t="str">
        <f t="shared" si="1614"/>
        <v>A</v>
      </c>
      <c r="Q1338" s="85">
        <f t="shared" si="1616"/>
        <v>0</v>
      </c>
      <c r="R1338" s="85">
        <f t="shared" si="1604"/>
        <v>0</v>
      </c>
      <c r="S1338" s="85">
        <f t="shared" si="1605"/>
        <v>0</v>
      </c>
      <c r="T1338" s="85">
        <f t="shared" si="1606"/>
        <v>0</v>
      </c>
      <c r="U1338" s="85">
        <f t="shared" si="1607"/>
        <v>0</v>
      </c>
      <c r="V1338" s="85">
        <f t="shared" si="1608"/>
        <v>0</v>
      </c>
      <c r="W1338" s="33"/>
      <c r="X1338" s="85">
        <f t="shared" si="1615"/>
        <v>0</v>
      </c>
      <c r="Y1338" s="85">
        <f t="shared" si="1609"/>
        <v>0</v>
      </c>
      <c r="Z1338" s="85">
        <f t="shared" si="1610"/>
        <v>0</v>
      </c>
      <c r="AA1338" s="85">
        <f t="shared" si="1611"/>
        <v>0</v>
      </c>
      <c r="AB1338" s="85">
        <f t="shared" si="1612"/>
        <v>0</v>
      </c>
      <c r="AC1338" s="85">
        <f t="shared" si="1613"/>
        <v>0</v>
      </c>
    </row>
    <row r="1339" spans="1:29" x14ac:dyDescent="0.3">
      <c r="A1339" s="67"/>
      <c r="B1339" s="85"/>
      <c r="C1339" s="85"/>
      <c r="D1339" s="85"/>
      <c r="E1339" s="85"/>
      <c r="F1339" s="85"/>
      <c r="G1339" s="85"/>
      <c r="H1339" s="113"/>
      <c r="P1339" s="21" t="str">
        <f t="shared" si="1614"/>
        <v>A</v>
      </c>
      <c r="Q1339" s="85">
        <f t="shared" si="1616"/>
        <v>0</v>
      </c>
      <c r="R1339" s="85">
        <f t="shared" si="1604"/>
        <v>0</v>
      </c>
      <c r="S1339" s="85">
        <f t="shared" si="1605"/>
        <v>0</v>
      </c>
      <c r="T1339" s="85">
        <f t="shared" si="1606"/>
        <v>0</v>
      </c>
      <c r="U1339" s="85">
        <f t="shared" si="1607"/>
        <v>0</v>
      </c>
      <c r="V1339" s="85">
        <f t="shared" si="1608"/>
        <v>0</v>
      </c>
      <c r="W1339" s="33"/>
      <c r="X1339" s="85">
        <f t="shared" si="1615"/>
        <v>0</v>
      </c>
      <c r="Y1339" s="85">
        <f t="shared" si="1609"/>
        <v>0</v>
      </c>
      <c r="Z1339" s="85">
        <f t="shared" si="1610"/>
        <v>0</v>
      </c>
      <c r="AA1339" s="85">
        <f t="shared" si="1611"/>
        <v>0</v>
      </c>
      <c r="AB1339" s="85">
        <f t="shared" si="1612"/>
        <v>0</v>
      </c>
      <c r="AC1339" s="85">
        <f t="shared" si="1613"/>
        <v>0</v>
      </c>
    </row>
    <row r="1340" spans="1:29" x14ac:dyDescent="0.3">
      <c r="A1340" s="67"/>
      <c r="B1340" s="85"/>
      <c r="C1340" s="85"/>
      <c r="D1340" s="85"/>
      <c r="E1340" s="85"/>
      <c r="F1340" s="85"/>
      <c r="G1340" s="85"/>
      <c r="H1340" s="113"/>
      <c r="P1340" s="21" t="str">
        <f t="shared" si="1614"/>
        <v>A</v>
      </c>
      <c r="Q1340" s="85">
        <f t="shared" si="1616"/>
        <v>0</v>
      </c>
      <c r="R1340" s="85">
        <f t="shared" si="1604"/>
        <v>0</v>
      </c>
      <c r="S1340" s="85">
        <f t="shared" si="1605"/>
        <v>0</v>
      </c>
      <c r="T1340" s="85">
        <f t="shared" si="1606"/>
        <v>0</v>
      </c>
      <c r="U1340" s="85">
        <f t="shared" si="1607"/>
        <v>0</v>
      </c>
      <c r="V1340" s="85">
        <f t="shared" si="1608"/>
        <v>0</v>
      </c>
      <c r="W1340" s="33"/>
      <c r="X1340" s="85">
        <f t="shared" si="1615"/>
        <v>0</v>
      </c>
      <c r="Y1340" s="85">
        <f t="shared" si="1609"/>
        <v>0</v>
      </c>
      <c r="Z1340" s="85">
        <f t="shared" si="1610"/>
        <v>0</v>
      </c>
      <c r="AA1340" s="85">
        <f t="shared" si="1611"/>
        <v>0</v>
      </c>
      <c r="AB1340" s="85">
        <f t="shared" si="1612"/>
        <v>0</v>
      </c>
      <c r="AC1340" s="85">
        <f t="shared" si="1613"/>
        <v>0</v>
      </c>
    </row>
    <row r="1341" spans="1:29" x14ac:dyDescent="0.3">
      <c r="A1341" s="67"/>
      <c r="B1341" s="85"/>
      <c r="C1341" s="85"/>
      <c r="D1341" s="85"/>
      <c r="E1341" s="85"/>
      <c r="F1341" s="85"/>
      <c r="G1341" s="85"/>
      <c r="H1341" s="113"/>
      <c r="P1341" s="21" t="str">
        <f t="shared" si="1614"/>
        <v>A</v>
      </c>
      <c r="Q1341" s="85">
        <f t="shared" si="1616"/>
        <v>0</v>
      </c>
      <c r="R1341" s="85">
        <f t="shared" si="1604"/>
        <v>0</v>
      </c>
      <c r="S1341" s="85">
        <f t="shared" si="1605"/>
        <v>0</v>
      </c>
      <c r="T1341" s="85">
        <f t="shared" si="1606"/>
        <v>0</v>
      </c>
      <c r="U1341" s="85">
        <f t="shared" si="1607"/>
        <v>0</v>
      </c>
      <c r="V1341" s="85">
        <f t="shared" si="1608"/>
        <v>0</v>
      </c>
      <c r="W1341" s="33"/>
      <c r="X1341" s="85">
        <f t="shared" si="1615"/>
        <v>0</v>
      </c>
      <c r="Y1341" s="85">
        <f t="shared" si="1609"/>
        <v>0</v>
      </c>
      <c r="Z1341" s="85">
        <f t="shared" si="1610"/>
        <v>0</v>
      </c>
      <c r="AA1341" s="85">
        <f t="shared" si="1611"/>
        <v>0</v>
      </c>
      <c r="AB1341" s="85">
        <f t="shared" si="1612"/>
        <v>0</v>
      </c>
      <c r="AC1341" s="85">
        <f t="shared" si="1613"/>
        <v>0</v>
      </c>
    </row>
    <row r="1342" spans="1:29" x14ac:dyDescent="0.3">
      <c r="A1342" s="67"/>
      <c r="B1342" s="85"/>
      <c r="C1342" s="85"/>
      <c r="D1342" s="85"/>
      <c r="E1342" s="85"/>
      <c r="F1342" s="85"/>
      <c r="G1342" s="85"/>
      <c r="H1342" s="113"/>
      <c r="P1342" s="21" t="str">
        <f t="shared" si="1614"/>
        <v>A</v>
      </c>
      <c r="Q1342" s="85">
        <f t="shared" si="1616"/>
        <v>0</v>
      </c>
      <c r="R1342" s="85">
        <f t="shared" si="1604"/>
        <v>0</v>
      </c>
      <c r="S1342" s="85">
        <f t="shared" si="1605"/>
        <v>0</v>
      </c>
      <c r="T1342" s="85">
        <f t="shared" si="1606"/>
        <v>0</v>
      </c>
      <c r="U1342" s="85">
        <f t="shared" si="1607"/>
        <v>0</v>
      </c>
      <c r="V1342" s="85">
        <f t="shared" si="1608"/>
        <v>0</v>
      </c>
      <c r="W1342" s="33"/>
      <c r="X1342" s="85">
        <f t="shared" si="1615"/>
        <v>0</v>
      </c>
      <c r="Y1342" s="85">
        <f t="shared" si="1609"/>
        <v>0</v>
      </c>
      <c r="Z1342" s="85">
        <f t="shared" si="1610"/>
        <v>0</v>
      </c>
      <c r="AA1342" s="85">
        <f t="shared" si="1611"/>
        <v>0</v>
      </c>
      <c r="AB1342" s="85">
        <f t="shared" si="1612"/>
        <v>0</v>
      </c>
      <c r="AC1342" s="85">
        <f t="shared" si="1613"/>
        <v>0</v>
      </c>
    </row>
    <row r="1343" spans="1:29" x14ac:dyDescent="0.3">
      <c r="A1343" s="67"/>
      <c r="B1343" s="85"/>
      <c r="C1343" s="85"/>
      <c r="D1343" s="85"/>
      <c r="E1343" s="85"/>
      <c r="F1343" s="85"/>
      <c r="G1343" s="85"/>
      <c r="H1343" s="113"/>
      <c r="P1343" s="21" t="str">
        <f t="shared" si="1614"/>
        <v>A</v>
      </c>
      <c r="Q1343" s="85">
        <f t="shared" si="1616"/>
        <v>0</v>
      </c>
      <c r="R1343" s="85">
        <f t="shared" si="1604"/>
        <v>0</v>
      </c>
      <c r="S1343" s="85">
        <f t="shared" si="1605"/>
        <v>0</v>
      </c>
      <c r="T1343" s="85">
        <f t="shared" si="1606"/>
        <v>0</v>
      </c>
      <c r="U1343" s="85">
        <f t="shared" si="1607"/>
        <v>0</v>
      </c>
      <c r="V1343" s="85">
        <f t="shared" si="1608"/>
        <v>0</v>
      </c>
      <c r="W1343" s="33"/>
      <c r="X1343" s="85">
        <f t="shared" si="1615"/>
        <v>0</v>
      </c>
      <c r="Y1343" s="85">
        <f t="shared" si="1609"/>
        <v>0</v>
      </c>
      <c r="Z1343" s="85">
        <f t="shared" si="1610"/>
        <v>0</v>
      </c>
      <c r="AA1343" s="85">
        <f t="shared" si="1611"/>
        <v>0</v>
      </c>
      <c r="AB1343" s="85">
        <f t="shared" si="1612"/>
        <v>0</v>
      </c>
      <c r="AC1343" s="85">
        <f t="shared" si="1613"/>
        <v>0</v>
      </c>
    </row>
    <row r="1344" spans="1:29" x14ac:dyDescent="0.3">
      <c r="A1344" s="67"/>
      <c r="B1344" s="85"/>
      <c r="C1344" s="85"/>
      <c r="D1344" s="85"/>
      <c r="E1344" s="85"/>
      <c r="F1344" s="85"/>
      <c r="G1344" s="85"/>
      <c r="H1344" s="113"/>
      <c r="P1344" s="21" t="str">
        <f t="shared" si="1614"/>
        <v>A</v>
      </c>
      <c r="Q1344" s="85">
        <f t="shared" si="1616"/>
        <v>0</v>
      </c>
      <c r="R1344" s="85">
        <f t="shared" si="1604"/>
        <v>0</v>
      </c>
      <c r="S1344" s="85">
        <f t="shared" si="1605"/>
        <v>0</v>
      </c>
      <c r="T1344" s="85">
        <f t="shared" si="1606"/>
        <v>0</v>
      </c>
      <c r="U1344" s="85">
        <f t="shared" si="1607"/>
        <v>0</v>
      </c>
      <c r="V1344" s="85">
        <f t="shared" si="1608"/>
        <v>0</v>
      </c>
      <c r="W1344" s="33"/>
      <c r="X1344" s="85">
        <f t="shared" si="1615"/>
        <v>0</v>
      </c>
      <c r="Y1344" s="85">
        <f t="shared" si="1609"/>
        <v>0</v>
      </c>
      <c r="Z1344" s="85">
        <f t="shared" si="1610"/>
        <v>0</v>
      </c>
      <c r="AA1344" s="85">
        <f t="shared" si="1611"/>
        <v>0</v>
      </c>
      <c r="AB1344" s="85">
        <f t="shared" si="1612"/>
        <v>0</v>
      </c>
      <c r="AC1344" s="85">
        <f t="shared" si="1613"/>
        <v>0</v>
      </c>
    </row>
    <row r="1345" spans="1:29" x14ac:dyDescent="0.3">
      <c r="A1345" s="68"/>
      <c r="B1345" s="87"/>
      <c r="C1345" s="87"/>
      <c r="D1345" s="87"/>
      <c r="E1345" s="87"/>
      <c r="F1345" s="87"/>
      <c r="G1345" s="87"/>
      <c r="H1345" s="114"/>
      <c r="I1345" s="105">
        <f>Q1345</f>
        <v>0</v>
      </c>
      <c r="J1345" s="105">
        <f>R1345</f>
        <v>0</v>
      </c>
      <c r="K1345" s="105">
        <f t="shared" ref="K1345" si="1617">S1345</f>
        <v>0</v>
      </c>
      <c r="L1345" s="105">
        <f t="shared" ref="L1345" si="1618">T1345</f>
        <v>0</v>
      </c>
      <c r="M1345" s="105">
        <f t="shared" ref="M1345" si="1619">U1345</f>
        <v>0</v>
      </c>
      <c r="N1345" s="105">
        <f t="shared" ref="N1345" si="1620">V1345</f>
        <v>0</v>
      </c>
      <c r="P1345" s="21"/>
      <c r="Q1345" s="106">
        <f t="shared" ref="Q1345:V1345" si="1621">+SUM(Q1329:Q1344)</f>
        <v>0</v>
      </c>
      <c r="R1345" s="106">
        <f t="shared" si="1621"/>
        <v>0</v>
      </c>
      <c r="S1345" s="106">
        <f t="shared" si="1621"/>
        <v>0</v>
      </c>
      <c r="T1345" s="106">
        <f t="shared" si="1621"/>
        <v>0</v>
      </c>
      <c r="U1345" s="106">
        <f t="shared" si="1621"/>
        <v>0</v>
      </c>
      <c r="V1345" s="106">
        <f t="shared" si="1621"/>
        <v>0</v>
      </c>
      <c r="W1345" s="33"/>
      <c r="X1345" s="33"/>
      <c r="Y1345" s="33"/>
      <c r="Z1345" s="33"/>
      <c r="AA1345" s="33"/>
      <c r="AB1345" s="33"/>
      <c r="AC1345" s="33"/>
    </row>
    <row r="1347" spans="1:29" x14ac:dyDescent="0.3">
      <c r="A1347" s="69"/>
      <c r="B1347" s="69"/>
      <c r="C1347" s="69"/>
      <c r="D1347" s="97"/>
      <c r="E1347" s="97"/>
      <c r="F1347" s="69"/>
      <c r="G1347" s="69"/>
      <c r="H1347" s="82"/>
    </row>
    <row r="1348" spans="1:29" x14ac:dyDescent="0.3">
      <c r="A1348" s="94"/>
      <c r="B1348" s="83"/>
      <c r="C1348" s="95"/>
      <c r="D1348" s="95"/>
      <c r="E1348" s="33"/>
      <c r="F1348" s="98"/>
      <c r="G1348" s="96"/>
      <c r="H1348" s="112"/>
    </row>
    <row r="1349" spans="1:29" x14ac:dyDescent="0.3">
      <c r="A1349" s="91"/>
      <c r="B1349" s="92"/>
      <c r="C1349" s="92"/>
      <c r="D1349" s="92"/>
      <c r="E1349" s="92"/>
      <c r="F1349" s="92"/>
      <c r="G1349" s="92"/>
      <c r="H1349" s="92"/>
    </row>
    <row r="1350" spans="1:29" x14ac:dyDescent="0.3">
      <c r="A1350" s="68"/>
      <c r="B1350" s="68"/>
      <c r="C1350" s="68"/>
      <c r="D1350" s="68"/>
      <c r="E1350" s="68"/>
      <c r="F1350" s="68"/>
      <c r="G1350" s="68"/>
      <c r="H1350" s="82"/>
      <c r="P1350" s="21"/>
      <c r="Q1350" s="106">
        <f>+SUM(Q1351:Q1366)</f>
        <v>0</v>
      </c>
      <c r="R1350" s="106">
        <f t="shared" ref="R1350" si="1622">+SUM(R1351:R1366)</f>
        <v>0</v>
      </c>
      <c r="S1350" s="106">
        <f t="shared" ref="S1350" si="1623">+SUM(S1351:S1366)</f>
        <v>0</v>
      </c>
      <c r="T1350" s="106">
        <f t="shared" ref="T1350" si="1624">+SUM(T1351:T1366)</f>
        <v>0</v>
      </c>
      <c r="U1350" s="106">
        <f t="shared" ref="U1350" si="1625">+SUM(U1351:U1366)</f>
        <v>0</v>
      </c>
      <c r="V1350" s="106">
        <f t="shared" ref="V1350" si="1626">+SUM(V1351:V1366)</f>
        <v>0</v>
      </c>
      <c r="W1350" s="33"/>
      <c r="X1350" s="33"/>
      <c r="Y1350" s="33"/>
      <c r="Z1350" s="33"/>
      <c r="AA1350" s="33"/>
      <c r="AB1350" s="33"/>
      <c r="AC1350" s="33"/>
    </row>
    <row r="1351" spans="1:29" x14ac:dyDescent="0.3">
      <c r="A1351" s="67"/>
      <c r="B1351" s="85"/>
      <c r="C1351" s="85"/>
      <c r="D1351" s="85"/>
      <c r="E1351" s="85"/>
      <c r="F1351" s="85"/>
      <c r="G1351" s="85"/>
      <c r="H1351" s="113"/>
      <c r="I1351" s="105">
        <f t="shared" ref="I1351:N1351" si="1627">Q1350</f>
        <v>0</v>
      </c>
      <c r="J1351" s="105">
        <f t="shared" si="1627"/>
        <v>0</v>
      </c>
      <c r="K1351" s="105">
        <f t="shared" si="1627"/>
        <v>0</v>
      </c>
      <c r="L1351" s="105">
        <f t="shared" si="1627"/>
        <v>0</v>
      </c>
      <c r="M1351" s="105">
        <f t="shared" si="1627"/>
        <v>0</v>
      </c>
      <c r="N1351" s="105">
        <f t="shared" si="1627"/>
        <v>0</v>
      </c>
      <c r="P1351" s="21" t="str">
        <f>IF(A1351&gt;=$B$1348,"A","B")</f>
        <v>A</v>
      </c>
      <c r="Q1351" s="85">
        <f t="shared" ref="Q1351:Q1355" si="1628">IF($P1351="B",B1351,0)</f>
        <v>0</v>
      </c>
      <c r="R1351" s="85">
        <f t="shared" ref="R1351:R1366" si="1629">IF($P1351="B",C1351,0)</f>
        <v>0</v>
      </c>
      <c r="S1351" s="85">
        <f t="shared" ref="S1351:S1366" si="1630">IF($P1351="B",D1351,0)</f>
        <v>0</v>
      </c>
      <c r="T1351" s="85">
        <f t="shared" ref="T1351:T1366" si="1631">IF($P1351="B",E1351,0)</f>
        <v>0</v>
      </c>
      <c r="U1351" s="85">
        <f t="shared" ref="U1351:U1366" si="1632">IF($P1351="B",F1351,0)</f>
        <v>0</v>
      </c>
      <c r="V1351" s="85">
        <f t="shared" ref="V1351:V1366" si="1633">IF($P1351="B",G1351,0)</f>
        <v>0</v>
      </c>
      <c r="W1351" s="33"/>
      <c r="X1351" s="85">
        <f>IF($P1351="A",B1351,0)</f>
        <v>0</v>
      </c>
      <c r="Y1351" s="85">
        <f t="shared" ref="Y1351:Y1366" si="1634">IF($P1351="A",C1351,0)</f>
        <v>0</v>
      </c>
      <c r="Z1351" s="85">
        <f t="shared" ref="Z1351:Z1366" si="1635">IF($P1351="A",D1351,0)</f>
        <v>0</v>
      </c>
      <c r="AA1351" s="85">
        <f t="shared" ref="AA1351:AA1366" si="1636">IF($P1351="A",E1351,0)</f>
        <v>0</v>
      </c>
      <c r="AB1351" s="85">
        <f t="shared" ref="AB1351:AB1366" si="1637">IF($P1351="A",F1351,0)</f>
        <v>0</v>
      </c>
      <c r="AC1351" s="85">
        <f t="shared" ref="AC1351:AC1366" si="1638">IF($P1351="A",G1351,0)</f>
        <v>0</v>
      </c>
    </row>
    <row r="1352" spans="1:29" x14ac:dyDescent="0.3">
      <c r="A1352" s="67"/>
      <c r="B1352" s="85"/>
      <c r="C1352" s="85"/>
      <c r="D1352" s="85"/>
      <c r="E1352" s="85"/>
      <c r="F1352" s="85"/>
      <c r="G1352" s="85"/>
      <c r="H1352" s="113"/>
      <c r="P1352" s="21" t="str">
        <f t="shared" ref="P1352:P1366" si="1639">IF(A1352&gt;=$B$1348,"A","B")</f>
        <v>A</v>
      </c>
      <c r="Q1352" s="85">
        <f t="shared" si="1628"/>
        <v>0</v>
      </c>
      <c r="R1352" s="85">
        <f t="shared" si="1629"/>
        <v>0</v>
      </c>
      <c r="S1352" s="85">
        <f t="shared" si="1630"/>
        <v>0</v>
      </c>
      <c r="T1352" s="85">
        <f t="shared" si="1631"/>
        <v>0</v>
      </c>
      <c r="U1352" s="85">
        <f t="shared" si="1632"/>
        <v>0</v>
      </c>
      <c r="V1352" s="85">
        <f t="shared" si="1633"/>
        <v>0</v>
      </c>
      <c r="W1352" s="33"/>
      <c r="X1352" s="85">
        <f t="shared" ref="X1352:X1366" si="1640">IF($P1352="A",B1352,0)</f>
        <v>0</v>
      </c>
      <c r="Y1352" s="85">
        <f t="shared" si="1634"/>
        <v>0</v>
      </c>
      <c r="Z1352" s="85">
        <f t="shared" si="1635"/>
        <v>0</v>
      </c>
      <c r="AA1352" s="85">
        <f t="shared" si="1636"/>
        <v>0</v>
      </c>
      <c r="AB1352" s="85">
        <f t="shared" si="1637"/>
        <v>0</v>
      </c>
      <c r="AC1352" s="85">
        <f t="shared" si="1638"/>
        <v>0</v>
      </c>
    </row>
    <row r="1353" spans="1:29" x14ac:dyDescent="0.3">
      <c r="A1353" s="67"/>
      <c r="B1353" s="85"/>
      <c r="C1353" s="85"/>
      <c r="D1353" s="85"/>
      <c r="E1353" s="85"/>
      <c r="F1353" s="85"/>
      <c r="G1353" s="85"/>
      <c r="H1353" s="113"/>
      <c r="P1353" s="21" t="str">
        <f t="shared" si="1639"/>
        <v>A</v>
      </c>
      <c r="Q1353" s="85">
        <f t="shared" si="1628"/>
        <v>0</v>
      </c>
      <c r="R1353" s="85">
        <f t="shared" si="1629"/>
        <v>0</v>
      </c>
      <c r="S1353" s="85">
        <f t="shared" si="1630"/>
        <v>0</v>
      </c>
      <c r="T1353" s="85">
        <f t="shared" si="1631"/>
        <v>0</v>
      </c>
      <c r="U1353" s="85">
        <f t="shared" si="1632"/>
        <v>0</v>
      </c>
      <c r="V1353" s="85">
        <f t="shared" si="1633"/>
        <v>0</v>
      </c>
      <c r="W1353" s="33"/>
      <c r="X1353" s="85">
        <f t="shared" si="1640"/>
        <v>0</v>
      </c>
      <c r="Y1353" s="85">
        <f t="shared" si="1634"/>
        <v>0</v>
      </c>
      <c r="Z1353" s="85">
        <f t="shared" si="1635"/>
        <v>0</v>
      </c>
      <c r="AA1353" s="85">
        <f t="shared" si="1636"/>
        <v>0</v>
      </c>
      <c r="AB1353" s="85">
        <f t="shared" si="1637"/>
        <v>0</v>
      </c>
      <c r="AC1353" s="85">
        <f t="shared" si="1638"/>
        <v>0</v>
      </c>
    </row>
    <row r="1354" spans="1:29" x14ac:dyDescent="0.3">
      <c r="A1354" s="67"/>
      <c r="B1354" s="85"/>
      <c r="C1354" s="85"/>
      <c r="D1354" s="85"/>
      <c r="E1354" s="85"/>
      <c r="F1354" s="85"/>
      <c r="G1354" s="85"/>
      <c r="H1354" s="113"/>
      <c r="P1354" s="21" t="str">
        <f t="shared" si="1639"/>
        <v>A</v>
      </c>
      <c r="Q1354" s="85">
        <f t="shared" si="1628"/>
        <v>0</v>
      </c>
      <c r="R1354" s="85">
        <f t="shared" si="1629"/>
        <v>0</v>
      </c>
      <c r="S1354" s="85">
        <f t="shared" si="1630"/>
        <v>0</v>
      </c>
      <c r="T1354" s="85">
        <f t="shared" si="1631"/>
        <v>0</v>
      </c>
      <c r="U1354" s="85">
        <f t="shared" si="1632"/>
        <v>0</v>
      </c>
      <c r="V1354" s="85">
        <f t="shared" si="1633"/>
        <v>0</v>
      </c>
      <c r="W1354" s="33"/>
      <c r="X1354" s="85">
        <f t="shared" si="1640"/>
        <v>0</v>
      </c>
      <c r="Y1354" s="85">
        <f t="shared" si="1634"/>
        <v>0</v>
      </c>
      <c r="Z1354" s="85">
        <f t="shared" si="1635"/>
        <v>0</v>
      </c>
      <c r="AA1354" s="85">
        <f t="shared" si="1636"/>
        <v>0</v>
      </c>
      <c r="AB1354" s="85">
        <f t="shared" si="1637"/>
        <v>0</v>
      </c>
      <c r="AC1354" s="85">
        <f t="shared" si="1638"/>
        <v>0</v>
      </c>
    </row>
    <row r="1355" spans="1:29" x14ac:dyDescent="0.3">
      <c r="A1355" s="67"/>
      <c r="B1355" s="85"/>
      <c r="C1355" s="85"/>
      <c r="D1355" s="85"/>
      <c r="E1355" s="85"/>
      <c r="F1355" s="85"/>
      <c r="G1355" s="85"/>
      <c r="H1355" s="113"/>
      <c r="P1355" s="21" t="str">
        <f t="shared" si="1639"/>
        <v>A</v>
      </c>
      <c r="Q1355" s="85">
        <f t="shared" si="1628"/>
        <v>0</v>
      </c>
      <c r="R1355" s="85">
        <f t="shared" si="1629"/>
        <v>0</v>
      </c>
      <c r="S1355" s="85">
        <f t="shared" si="1630"/>
        <v>0</v>
      </c>
      <c r="T1355" s="85">
        <f t="shared" si="1631"/>
        <v>0</v>
      </c>
      <c r="U1355" s="85">
        <f t="shared" si="1632"/>
        <v>0</v>
      </c>
      <c r="V1355" s="85">
        <f t="shared" si="1633"/>
        <v>0</v>
      </c>
      <c r="W1355" s="33"/>
      <c r="X1355" s="85">
        <f t="shared" si="1640"/>
        <v>0</v>
      </c>
      <c r="Y1355" s="85">
        <f t="shared" si="1634"/>
        <v>0</v>
      </c>
      <c r="Z1355" s="85">
        <f t="shared" si="1635"/>
        <v>0</v>
      </c>
      <c r="AA1355" s="85">
        <f t="shared" si="1636"/>
        <v>0</v>
      </c>
      <c r="AB1355" s="85">
        <f t="shared" si="1637"/>
        <v>0</v>
      </c>
      <c r="AC1355" s="85">
        <f t="shared" si="1638"/>
        <v>0</v>
      </c>
    </row>
    <row r="1356" spans="1:29" x14ac:dyDescent="0.3">
      <c r="A1356" s="67"/>
      <c r="B1356" s="85"/>
      <c r="C1356" s="85"/>
      <c r="D1356" s="85"/>
      <c r="E1356" s="85"/>
      <c r="F1356" s="85"/>
      <c r="G1356" s="85"/>
      <c r="H1356" s="113"/>
      <c r="P1356" s="21" t="str">
        <f t="shared" si="1639"/>
        <v>A</v>
      </c>
      <c r="Q1356" s="85">
        <f>IF($P1356="B",B1356,0)</f>
        <v>0</v>
      </c>
      <c r="R1356" s="85">
        <f t="shared" si="1629"/>
        <v>0</v>
      </c>
      <c r="S1356" s="85">
        <f t="shared" si="1630"/>
        <v>0</v>
      </c>
      <c r="T1356" s="85">
        <f t="shared" si="1631"/>
        <v>0</v>
      </c>
      <c r="U1356" s="85">
        <f t="shared" si="1632"/>
        <v>0</v>
      </c>
      <c r="V1356" s="85">
        <f t="shared" si="1633"/>
        <v>0</v>
      </c>
      <c r="W1356" s="33"/>
      <c r="X1356" s="85">
        <f t="shared" si="1640"/>
        <v>0</v>
      </c>
      <c r="Y1356" s="85">
        <f t="shared" si="1634"/>
        <v>0</v>
      </c>
      <c r="Z1356" s="85">
        <f t="shared" si="1635"/>
        <v>0</v>
      </c>
      <c r="AA1356" s="85">
        <f t="shared" si="1636"/>
        <v>0</v>
      </c>
      <c r="AB1356" s="85">
        <f t="shared" si="1637"/>
        <v>0</v>
      </c>
      <c r="AC1356" s="85">
        <f t="shared" si="1638"/>
        <v>0</v>
      </c>
    </row>
    <row r="1357" spans="1:29" x14ac:dyDescent="0.3">
      <c r="A1357" s="67"/>
      <c r="B1357" s="85"/>
      <c r="C1357" s="85"/>
      <c r="D1357" s="85"/>
      <c r="E1357" s="85"/>
      <c r="F1357" s="85"/>
      <c r="G1357" s="85"/>
      <c r="H1357" s="113"/>
      <c r="P1357" s="21" t="str">
        <f t="shared" si="1639"/>
        <v>A</v>
      </c>
      <c r="Q1357" s="85">
        <f t="shared" ref="Q1357:Q1366" si="1641">IF($P1357="B",B1357,0)</f>
        <v>0</v>
      </c>
      <c r="R1357" s="85">
        <f t="shared" si="1629"/>
        <v>0</v>
      </c>
      <c r="S1357" s="85">
        <f t="shared" si="1630"/>
        <v>0</v>
      </c>
      <c r="T1357" s="85">
        <f t="shared" si="1631"/>
        <v>0</v>
      </c>
      <c r="U1357" s="85">
        <f t="shared" si="1632"/>
        <v>0</v>
      </c>
      <c r="V1357" s="85">
        <f t="shared" si="1633"/>
        <v>0</v>
      </c>
      <c r="W1357" s="33"/>
      <c r="X1357" s="85">
        <f t="shared" si="1640"/>
        <v>0</v>
      </c>
      <c r="Y1357" s="85">
        <f t="shared" si="1634"/>
        <v>0</v>
      </c>
      <c r="Z1357" s="85">
        <f t="shared" si="1635"/>
        <v>0</v>
      </c>
      <c r="AA1357" s="85">
        <f t="shared" si="1636"/>
        <v>0</v>
      </c>
      <c r="AB1357" s="85">
        <f t="shared" si="1637"/>
        <v>0</v>
      </c>
      <c r="AC1357" s="85">
        <f t="shared" si="1638"/>
        <v>0</v>
      </c>
    </row>
    <row r="1358" spans="1:29" x14ac:dyDescent="0.3">
      <c r="A1358" s="67"/>
      <c r="B1358" s="85"/>
      <c r="C1358" s="85"/>
      <c r="D1358" s="85"/>
      <c r="E1358" s="85"/>
      <c r="F1358" s="85"/>
      <c r="G1358" s="85"/>
      <c r="H1358" s="113"/>
      <c r="P1358" s="21" t="str">
        <f t="shared" si="1639"/>
        <v>A</v>
      </c>
      <c r="Q1358" s="85">
        <f t="shared" si="1641"/>
        <v>0</v>
      </c>
      <c r="R1358" s="85">
        <f t="shared" si="1629"/>
        <v>0</v>
      </c>
      <c r="S1358" s="85">
        <f t="shared" si="1630"/>
        <v>0</v>
      </c>
      <c r="T1358" s="85">
        <f t="shared" si="1631"/>
        <v>0</v>
      </c>
      <c r="U1358" s="85">
        <f t="shared" si="1632"/>
        <v>0</v>
      </c>
      <c r="V1358" s="85">
        <f t="shared" si="1633"/>
        <v>0</v>
      </c>
      <c r="W1358" s="33"/>
      <c r="X1358" s="85">
        <f t="shared" si="1640"/>
        <v>0</v>
      </c>
      <c r="Y1358" s="85">
        <f t="shared" si="1634"/>
        <v>0</v>
      </c>
      <c r="Z1358" s="85">
        <f t="shared" si="1635"/>
        <v>0</v>
      </c>
      <c r="AA1358" s="85">
        <f t="shared" si="1636"/>
        <v>0</v>
      </c>
      <c r="AB1358" s="85">
        <f t="shared" si="1637"/>
        <v>0</v>
      </c>
      <c r="AC1358" s="85">
        <f t="shared" si="1638"/>
        <v>0</v>
      </c>
    </row>
    <row r="1359" spans="1:29" x14ac:dyDescent="0.3">
      <c r="A1359" s="67"/>
      <c r="B1359" s="85"/>
      <c r="C1359" s="85"/>
      <c r="D1359" s="85"/>
      <c r="E1359" s="85"/>
      <c r="F1359" s="85"/>
      <c r="G1359" s="85"/>
      <c r="H1359" s="113"/>
      <c r="P1359" s="21" t="str">
        <f t="shared" si="1639"/>
        <v>A</v>
      </c>
      <c r="Q1359" s="85">
        <f t="shared" si="1641"/>
        <v>0</v>
      </c>
      <c r="R1359" s="85">
        <f t="shared" si="1629"/>
        <v>0</v>
      </c>
      <c r="S1359" s="85">
        <f t="shared" si="1630"/>
        <v>0</v>
      </c>
      <c r="T1359" s="85">
        <f t="shared" si="1631"/>
        <v>0</v>
      </c>
      <c r="U1359" s="85">
        <f t="shared" si="1632"/>
        <v>0</v>
      </c>
      <c r="V1359" s="85">
        <f t="shared" si="1633"/>
        <v>0</v>
      </c>
      <c r="W1359" s="33"/>
      <c r="X1359" s="85">
        <f t="shared" si="1640"/>
        <v>0</v>
      </c>
      <c r="Y1359" s="85">
        <f t="shared" si="1634"/>
        <v>0</v>
      </c>
      <c r="Z1359" s="85">
        <f t="shared" si="1635"/>
        <v>0</v>
      </c>
      <c r="AA1359" s="85">
        <f t="shared" si="1636"/>
        <v>0</v>
      </c>
      <c r="AB1359" s="85">
        <f t="shared" si="1637"/>
        <v>0</v>
      </c>
      <c r="AC1359" s="85">
        <f t="shared" si="1638"/>
        <v>0</v>
      </c>
    </row>
    <row r="1360" spans="1:29" x14ac:dyDescent="0.3">
      <c r="A1360" s="67"/>
      <c r="B1360" s="85"/>
      <c r="C1360" s="85"/>
      <c r="D1360" s="85"/>
      <c r="E1360" s="85"/>
      <c r="F1360" s="85"/>
      <c r="G1360" s="85"/>
      <c r="H1360" s="113"/>
      <c r="P1360" s="21" t="str">
        <f t="shared" si="1639"/>
        <v>A</v>
      </c>
      <c r="Q1360" s="85">
        <f t="shared" si="1641"/>
        <v>0</v>
      </c>
      <c r="R1360" s="85">
        <f t="shared" si="1629"/>
        <v>0</v>
      </c>
      <c r="S1360" s="85">
        <f t="shared" si="1630"/>
        <v>0</v>
      </c>
      <c r="T1360" s="85">
        <f t="shared" si="1631"/>
        <v>0</v>
      </c>
      <c r="U1360" s="85">
        <f t="shared" si="1632"/>
        <v>0</v>
      </c>
      <c r="V1360" s="85">
        <f t="shared" si="1633"/>
        <v>0</v>
      </c>
      <c r="W1360" s="33"/>
      <c r="X1360" s="85">
        <f t="shared" si="1640"/>
        <v>0</v>
      </c>
      <c r="Y1360" s="85">
        <f t="shared" si="1634"/>
        <v>0</v>
      </c>
      <c r="Z1360" s="85">
        <f t="shared" si="1635"/>
        <v>0</v>
      </c>
      <c r="AA1360" s="85">
        <f t="shared" si="1636"/>
        <v>0</v>
      </c>
      <c r="AB1360" s="85">
        <f t="shared" si="1637"/>
        <v>0</v>
      </c>
      <c r="AC1360" s="85">
        <f t="shared" si="1638"/>
        <v>0</v>
      </c>
    </row>
    <row r="1361" spans="1:29" x14ac:dyDescent="0.3">
      <c r="A1361" s="67"/>
      <c r="B1361" s="85"/>
      <c r="C1361" s="85"/>
      <c r="D1361" s="85"/>
      <c r="E1361" s="85"/>
      <c r="F1361" s="85"/>
      <c r="G1361" s="85"/>
      <c r="H1361" s="113"/>
      <c r="P1361" s="21" t="str">
        <f t="shared" si="1639"/>
        <v>A</v>
      </c>
      <c r="Q1361" s="85">
        <f t="shared" si="1641"/>
        <v>0</v>
      </c>
      <c r="R1361" s="85">
        <f t="shared" si="1629"/>
        <v>0</v>
      </c>
      <c r="S1361" s="85">
        <f t="shared" si="1630"/>
        <v>0</v>
      </c>
      <c r="T1361" s="85">
        <f t="shared" si="1631"/>
        <v>0</v>
      </c>
      <c r="U1361" s="85">
        <f t="shared" si="1632"/>
        <v>0</v>
      </c>
      <c r="V1361" s="85">
        <f t="shared" si="1633"/>
        <v>0</v>
      </c>
      <c r="W1361" s="33"/>
      <c r="X1361" s="85">
        <f t="shared" si="1640"/>
        <v>0</v>
      </c>
      <c r="Y1361" s="85">
        <f t="shared" si="1634"/>
        <v>0</v>
      </c>
      <c r="Z1361" s="85">
        <f t="shared" si="1635"/>
        <v>0</v>
      </c>
      <c r="AA1361" s="85">
        <f t="shared" si="1636"/>
        <v>0</v>
      </c>
      <c r="AB1361" s="85">
        <f t="shared" si="1637"/>
        <v>0</v>
      </c>
      <c r="AC1361" s="85">
        <f t="shared" si="1638"/>
        <v>0</v>
      </c>
    </row>
    <row r="1362" spans="1:29" x14ac:dyDescent="0.3">
      <c r="A1362" s="67"/>
      <c r="B1362" s="85"/>
      <c r="C1362" s="85"/>
      <c r="D1362" s="85"/>
      <c r="E1362" s="85"/>
      <c r="F1362" s="85"/>
      <c r="G1362" s="85"/>
      <c r="H1362" s="113"/>
      <c r="P1362" s="21" t="str">
        <f t="shared" si="1639"/>
        <v>A</v>
      </c>
      <c r="Q1362" s="85">
        <f t="shared" si="1641"/>
        <v>0</v>
      </c>
      <c r="R1362" s="85">
        <f t="shared" si="1629"/>
        <v>0</v>
      </c>
      <c r="S1362" s="85">
        <f t="shared" si="1630"/>
        <v>0</v>
      </c>
      <c r="T1362" s="85">
        <f t="shared" si="1631"/>
        <v>0</v>
      </c>
      <c r="U1362" s="85">
        <f t="shared" si="1632"/>
        <v>0</v>
      </c>
      <c r="V1362" s="85">
        <f t="shared" si="1633"/>
        <v>0</v>
      </c>
      <c r="W1362" s="33"/>
      <c r="X1362" s="85">
        <f t="shared" si="1640"/>
        <v>0</v>
      </c>
      <c r="Y1362" s="85">
        <f t="shared" si="1634"/>
        <v>0</v>
      </c>
      <c r="Z1362" s="85">
        <f t="shared" si="1635"/>
        <v>0</v>
      </c>
      <c r="AA1362" s="85">
        <f t="shared" si="1636"/>
        <v>0</v>
      </c>
      <c r="AB1362" s="85">
        <f t="shared" si="1637"/>
        <v>0</v>
      </c>
      <c r="AC1362" s="85">
        <f t="shared" si="1638"/>
        <v>0</v>
      </c>
    </row>
    <row r="1363" spans="1:29" x14ac:dyDescent="0.3">
      <c r="A1363" s="67"/>
      <c r="B1363" s="85"/>
      <c r="C1363" s="85"/>
      <c r="D1363" s="85"/>
      <c r="E1363" s="85"/>
      <c r="F1363" s="85"/>
      <c r="G1363" s="85"/>
      <c r="H1363" s="113"/>
      <c r="P1363" s="21" t="str">
        <f t="shared" si="1639"/>
        <v>A</v>
      </c>
      <c r="Q1363" s="85">
        <f t="shared" si="1641"/>
        <v>0</v>
      </c>
      <c r="R1363" s="85">
        <f t="shared" si="1629"/>
        <v>0</v>
      </c>
      <c r="S1363" s="85">
        <f t="shared" si="1630"/>
        <v>0</v>
      </c>
      <c r="T1363" s="85">
        <f t="shared" si="1631"/>
        <v>0</v>
      </c>
      <c r="U1363" s="85">
        <f t="shared" si="1632"/>
        <v>0</v>
      </c>
      <c r="V1363" s="85">
        <f t="shared" si="1633"/>
        <v>0</v>
      </c>
      <c r="W1363" s="33"/>
      <c r="X1363" s="85">
        <f t="shared" si="1640"/>
        <v>0</v>
      </c>
      <c r="Y1363" s="85">
        <f t="shared" si="1634"/>
        <v>0</v>
      </c>
      <c r="Z1363" s="85">
        <f t="shared" si="1635"/>
        <v>0</v>
      </c>
      <c r="AA1363" s="85">
        <f t="shared" si="1636"/>
        <v>0</v>
      </c>
      <c r="AB1363" s="85">
        <f t="shared" si="1637"/>
        <v>0</v>
      </c>
      <c r="AC1363" s="85">
        <f t="shared" si="1638"/>
        <v>0</v>
      </c>
    </row>
    <row r="1364" spans="1:29" x14ac:dyDescent="0.3">
      <c r="A1364" s="67"/>
      <c r="B1364" s="85"/>
      <c r="C1364" s="85"/>
      <c r="D1364" s="85"/>
      <c r="E1364" s="85"/>
      <c r="F1364" s="85"/>
      <c r="G1364" s="85"/>
      <c r="H1364" s="113"/>
      <c r="P1364" s="21" t="str">
        <f t="shared" si="1639"/>
        <v>A</v>
      </c>
      <c r="Q1364" s="85">
        <f t="shared" si="1641"/>
        <v>0</v>
      </c>
      <c r="R1364" s="85">
        <f t="shared" si="1629"/>
        <v>0</v>
      </c>
      <c r="S1364" s="85">
        <f t="shared" si="1630"/>
        <v>0</v>
      </c>
      <c r="T1364" s="85">
        <f t="shared" si="1631"/>
        <v>0</v>
      </c>
      <c r="U1364" s="85">
        <f t="shared" si="1632"/>
        <v>0</v>
      </c>
      <c r="V1364" s="85">
        <f t="shared" si="1633"/>
        <v>0</v>
      </c>
      <c r="W1364" s="33"/>
      <c r="X1364" s="85">
        <f t="shared" si="1640"/>
        <v>0</v>
      </c>
      <c r="Y1364" s="85">
        <f t="shared" si="1634"/>
        <v>0</v>
      </c>
      <c r="Z1364" s="85">
        <f t="shared" si="1635"/>
        <v>0</v>
      </c>
      <c r="AA1364" s="85">
        <f t="shared" si="1636"/>
        <v>0</v>
      </c>
      <c r="AB1364" s="85">
        <f t="shared" si="1637"/>
        <v>0</v>
      </c>
      <c r="AC1364" s="85">
        <f t="shared" si="1638"/>
        <v>0</v>
      </c>
    </row>
    <row r="1365" spans="1:29" x14ac:dyDescent="0.3">
      <c r="A1365" s="67"/>
      <c r="B1365" s="85"/>
      <c r="C1365" s="85"/>
      <c r="D1365" s="85"/>
      <c r="E1365" s="85"/>
      <c r="F1365" s="85"/>
      <c r="G1365" s="85"/>
      <c r="H1365" s="113"/>
      <c r="P1365" s="21" t="str">
        <f t="shared" si="1639"/>
        <v>A</v>
      </c>
      <c r="Q1365" s="85">
        <f t="shared" si="1641"/>
        <v>0</v>
      </c>
      <c r="R1365" s="85">
        <f t="shared" si="1629"/>
        <v>0</v>
      </c>
      <c r="S1365" s="85">
        <f t="shared" si="1630"/>
        <v>0</v>
      </c>
      <c r="T1365" s="85">
        <f t="shared" si="1631"/>
        <v>0</v>
      </c>
      <c r="U1365" s="85">
        <f t="shared" si="1632"/>
        <v>0</v>
      </c>
      <c r="V1365" s="85">
        <f t="shared" si="1633"/>
        <v>0</v>
      </c>
      <c r="W1365" s="33"/>
      <c r="X1365" s="85">
        <f t="shared" si="1640"/>
        <v>0</v>
      </c>
      <c r="Y1365" s="85">
        <f t="shared" si="1634"/>
        <v>0</v>
      </c>
      <c r="Z1365" s="85">
        <f t="shared" si="1635"/>
        <v>0</v>
      </c>
      <c r="AA1365" s="85">
        <f t="shared" si="1636"/>
        <v>0</v>
      </c>
      <c r="AB1365" s="85">
        <f t="shared" si="1637"/>
        <v>0</v>
      </c>
      <c r="AC1365" s="85">
        <f t="shared" si="1638"/>
        <v>0</v>
      </c>
    </row>
    <row r="1366" spans="1:29" x14ac:dyDescent="0.3">
      <c r="A1366" s="67"/>
      <c r="B1366" s="85"/>
      <c r="C1366" s="85"/>
      <c r="D1366" s="85"/>
      <c r="E1366" s="85"/>
      <c r="F1366" s="85"/>
      <c r="G1366" s="85"/>
      <c r="H1366" s="113"/>
      <c r="P1366" s="21" t="str">
        <f t="shared" si="1639"/>
        <v>A</v>
      </c>
      <c r="Q1366" s="85">
        <f t="shared" si="1641"/>
        <v>0</v>
      </c>
      <c r="R1366" s="85">
        <f t="shared" si="1629"/>
        <v>0</v>
      </c>
      <c r="S1366" s="85">
        <f t="shared" si="1630"/>
        <v>0</v>
      </c>
      <c r="T1366" s="85">
        <f t="shared" si="1631"/>
        <v>0</v>
      </c>
      <c r="U1366" s="85">
        <f t="shared" si="1632"/>
        <v>0</v>
      </c>
      <c r="V1366" s="85">
        <f t="shared" si="1633"/>
        <v>0</v>
      </c>
      <c r="W1366" s="33"/>
      <c r="X1366" s="85">
        <f t="shared" si="1640"/>
        <v>0</v>
      </c>
      <c r="Y1366" s="85">
        <f t="shared" si="1634"/>
        <v>0</v>
      </c>
      <c r="Z1366" s="85">
        <f t="shared" si="1635"/>
        <v>0</v>
      </c>
      <c r="AA1366" s="85">
        <f t="shared" si="1636"/>
        <v>0</v>
      </c>
      <c r="AB1366" s="85">
        <f t="shared" si="1637"/>
        <v>0</v>
      </c>
      <c r="AC1366" s="85">
        <f t="shared" si="1638"/>
        <v>0</v>
      </c>
    </row>
    <row r="1367" spans="1:29" x14ac:dyDescent="0.3">
      <c r="A1367" s="68"/>
      <c r="B1367" s="86"/>
      <c r="C1367" s="86"/>
      <c r="D1367" s="86"/>
      <c r="E1367" s="86"/>
      <c r="F1367" s="86"/>
      <c r="G1367" s="86"/>
      <c r="H1367" s="89"/>
      <c r="I1367" s="105">
        <f>X1367</f>
        <v>0</v>
      </c>
      <c r="J1367" s="105">
        <f>Y1367</f>
        <v>0</v>
      </c>
      <c r="K1367" s="105">
        <f>Z1367</f>
        <v>0</v>
      </c>
      <c r="L1367" s="105">
        <f>AA1367</f>
        <v>0</v>
      </c>
      <c r="M1367" s="105">
        <f t="shared" ref="M1367" si="1642">AB1367</f>
        <v>0</v>
      </c>
      <c r="N1367" s="105">
        <f t="shared" ref="N1367" si="1643">AC1367</f>
        <v>0</v>
      </c>
      <c r="P1367" s="21"/>
      <c r="Q1367" s="33"/>
      <c r="R1367" s="33"/>
      <c r="S1367" s="33"/>
      <c r="T1367" s="33"/>
      <c r="U1367" s="33"/>
      <c r="V1367" s="33"/>
      <c r="W1367" s="33"/>
      <c r="X1367" s="106">
        <f>SUM(X1351:X1366)</f>
        <v>0</v>
      </c>
      <c r="Y1367" s="106">
        <f t="shared" ref="Y1367" si="1644">SUM(Y1351:Y1366)</f>
        <v>0</v>
      </c>
      <c r="Z1367" s="106">
        <f t="shared" ref="Z1367" si="1645">SUM(Z1351:Z1366)</f>
        <v>0</v>
      </c>
      <c r="AA1367" s="106">
        <f t="shared" ref="AA1367" si="1646">SUM(AA1351:AA1366)</f>
        <v>0</v>
      </c>
      <c r="AB1367" s="106">
        <f t="shared" ref="AB1367" si="1647">SUM(AB1351:AB1366)</f>
        <v>0</v>
      </c>
      <c r="AC1367" s="106">
        <f t="shared" ref="AC1367" si="1648">SUM(AC1351:AC1366)</f>
        <v>0</v>
      </c>
    </row>
    <row r="1368" spans="1:29" x14ac:dyDescent="0.3">
      <c r="A1368" s="82"/>
      <c r="B1368" s="89"/>
      <c r="C1368" s="89"/>
      <c r="D1368" s="89"/>
      <c r="E1368" s="89"/>
      <c r="F1368" s="89"/>
      <c r="G1368" s="89"/>
      <c r="H1368" s="89"/>
      <c r="P1368" s="21"/>
      <c r="Q1368" s="33"/>
      <c r="R1368" s="33"/>
      <c r="S1368" s="33"/>
      <c r="T1368" s="33"/>
      <c r="U1368" s="33"/>
      <c r="V1368" s="33"/>
      <c r="W1368" s="33"/>
      <c r="X1368" s="33"/>
      <c r="Y1368" s="33"/>
      <c r="Z1368" s="33"/>
      <c r="AA1368" s="33"/>
      <c r="AB1368" s="33"/>
      <c r="AC1368" s="33"/>
    </row>
    <row r="1369" spans="1:29" x14ac:dyDescent="0.3">
      <c r="A1369" s="92"/>
      <c r="B1369" s="92"/>
      <c r="C1369" s="92"/>
      <c r="D1369" s="92"/>
      <c r="E1369" s="92"/>
      <c r="F1369" s="92"/>
      <c r="G1369" s="92"/>
      <c r="H1369" s="92"/>
      <c r="P1369" s="21"/>
      <c r="Q1369" s="33"/>
      <c r="R1369" s="33"/>
      <c r="S1369" s="33"/>
      <c r="T1369" s="33"/>
      <c r="U1369" s="33"/>
      <c r="V1369" s="33"/>
      <c r="W1369" s="33"/>
      <c r="X1369" s="33"/>
      <c r="Y1369" s="33"/>
      <c r="Z1369" s="33"/>
      <c r="AA1369" s="33"/>
      <c r="AB1369" s="33"/>
      <c r="AC1369" s="33"/>
    </row>
    <row r="1370" spans="1:29" x14ac:dyDescent="0.3">
      <c r="A1370" s="68"/>
      <c r="B1370" s="68"/>
      <c r="C1370" s="68"/>
      <c r="D1370" s="68"/>
      <c r="E1370" s="68"/>
      <c r="F1370" s="68"/>
      <c r="G1370" s="68"/>
      <c r="H1370" s="82"/>
      <c r="P1370" s="21"/>
      <c r="Q1370" s="33"/>
      <c r="R1370" s="33"/>
      <c r="S1370" s="33"/>
      <c r="T1370" s="33"/>
      <c r="U1370" s="33"/>
      <c r="V1370" s="33"/>
      <c r="W1370" s="33"/>
      <c r="X1370" s="106">
        <f t="shared" ref="X1370:AC1370" si="1649">SUM(X1371:X1386)</f>
        <v>0</v>
      </c>
      <c r="Y1370" s="106">
        <f t="shared" si="1649"/>
        <v>0</v>
      </c>
      <c r="Z1370" s="106">
        <f t="shared" si="1649"/>
        <v>0</v>
      </c>
      <c r="AA1370" s="106">
        <f t="shared" si="1649"/>
        <v>0</v>
      </c>
      <c r="AB1370" s="106">
        <f t="shared" si="1649"/>
        <v>0</v>
      </c>
      <c r="AC1370" s="106">
        <f t="shared" si="1649"/>
        <v>0</v>
      </c>
    </row>
    <row r="1371" spans="1:29" x14ac:dyDescent="0.3">
      <c r="A1371" s="67"/>
      <c r="B1371" s="85"/>
      <c r="C1371" s="85"/>
      <c r="D1371" s="85"/>
      <c r="E1371" s="85"/>
      <c r="F1371" s="85"/>
      <c r="G1371" s="85"/>
      <c r="H1371" s="113"/>
      <c r="I1371" s="105">
        <f>X1370</f>
        <v>0</v>
      </c>
      <c r="J1371" s="105">
        <f>Y1370</f>
        <v>0</v>
      </c>
      <c r="K1371" s="105">
        <f t="shared" ref="K1371" si="1650">Z1370</f>
        <v>0</v>
      </c>
      <c r="L1371" s="105">
        <f t="shared" ref="L1371" si="1651">AA1370</f>
        <v>0</v>
      </c>
      <c r="M1371" s="105">
        <f t="shared" ref="M1371" si="1652">AB1370</f>
        <v>0</v>
      </c>
      <c r="N1371" s="105">
        <f t="shared" ref="N1371" si="1653">AC1370</f>
        <v>0</v>
      </c>
      <c r="P1371" s="21" t="str">
        <f>IF(A1371&lt;=$B$1348,"A","B")</f>
        <v>A</v>
      </c>
      <c r="Q1371" s="85">
        <f t="shared" ref="Q1371:Q1375" si="1654">IF($P1371="B",B1371,0)</f>
        <v>0</v>
      </c>
      <c r="R1371" s="85">
        <f t="shared" ref="R1371:R1386" si="1655">IF($P1371="B",C1371,0)</f>
        <v>0</v>
      </c>
      <c r="S1371" s="85">
        <f t="shared" ref="S1371:S1386" si="1656">IF($P1371="B",D1371,0)</f>
        <v>0</v>
      </c>
      <c r="T1371" s="85">
        <f t="shared" ref="T1371:T1386" si="1657">IF($P1371="B",E1371,0)</f>
        <v>0</v>
      </c>
      <c r="U1371" s="85">
        <f t="shared" ref="U1371:U1386" si="1658">IF($P1371="B",F1371,0)</f>
        <v>0</v>
      </c>
      <c r="V1371" s="85">
        <f t="shared" ref="V1371:V1386" si="1659">IF($P1371="B",G1371,0)</f>
        <v>0</v>
      </c>
      <c r="W1371" s="33"/>
      <c r="X1371" s="85">
        <f>IF($P1371="A",B1371,0)</f>
        <v>0</v>
      </c>
      <c r="Y1371" s="85">
        <f t="shared" ref="Y1371:Y1386" si="1660">IF($P1371="A",C1371,0)</f>
        <v>0</v>
      </c>
      <c r="Z1371" s="85">
        <f t="shared" ref="Z1371:Z1386" si="1661">IF($P1371="A",D1371,0)</f>
        <v>0</v>
      </c>
      <c r="AA1371" s="85">
        <f t="shared" ref="AA1371:AA1386" si="1662">IF($P1371="A",E1371,0)</f>
        <v>0</v>
      </c>
      <c r="AB1371" s="85">
        <f t="shared" ref="AB1371:AB1386" si="1663">IF($P1371="A",F1371,0)</f>
        <v>0</v>
      </c>
      <c r="AC1371" s="85">
        <f t="shared" ref="AC1371:AC1386" si="1664">IF($P1371="A",G1371,0)</f>
        <v>0</v>
      </c>
    </row>
    <row r="1372" spans="1:29" x14ac:dyDescent="0.3">
      <c r="A1372" s="67"/>
      <c r="B1372" s="85"/>
      <c r="C1372" s="85"/>
      <c r="D1372" s="85"/>
      <c r="E1372" s="85"/>
      <c r="F1372" s="85"/>
      <c r="G1372" s="85"/>
      <c r="H1372" s="113"/>
      <c r="P1372" s="21" t="str">
        <f t="shared" ref="P1372:P1386" si="1665">IF(A1372&lt;=$B$1348,"A","B")</f>
        <v>A</v>
      </c>
      <c r="Q1372" s="85">
        <f t="shared" si="1654"/>
        <v>0</v>
      </c>
      <c r="R1372" s="85">
        <f t="shared" si="1655"/>
        <v>0</v>
      </c>
      <c r="S1372" s="85">
        <f t="shared" si="1656"/>
        <v>0</v>
      </c>
      <c r="T1372" s="85">
        <f t="shared" si="1657"/>
        <v>0</v>
      </c>
      <c r="U1372" s="85">
        <f t="shared" si="1658"/>
        <v>0</v>
      </c>
      <c r="V1372" s="85">
        <f t="shared" si="1659"/>
        <v>0</v>
      </c>
      <c r="W1372" s="33"/>
      <c r="X1372" s="85">
        <f t="shared" ref="X1372:X1386" si="1666">IF($P1372="A",B1372,0)</f>
        <v>0</v>
      </c>
      <c r="Y1372" s="85">
        <f t="shared" si="1660"/>
        <v>0</v>
      </c>
      <c r="Z1372" s="85">
        <f t="shared" si="1661"/>
        <v>0</v>
      </c>
      <c r="AA1372" s="85">
        <f t="shared" si="1662"/>
        <v>0</v>
      </c>
      <c r="AB1372" s="85">
        <f t="shared" si="1663"/>
        <v>0</v>
      </c>
      <c r="AC1372" s="85">
        <f t="shared" si="1664"/>
        <v>0</v>
      </c>
    </row>
    <row r="1373" spans="1:29" x14ac:dyDescent="0.3">
      <c r="A1373" s="67"/>
      <c r="B1373" s="85"/>
      <c r="C1373" s="85"/>
      <c r="D1373" s="85"/>
      <c r="E1373" s="85"/>
      <c r="F1373" s="85"/>
      <c r="G1373" s="85"/>
      <c r="H1373" s="113"/>
      <c r="P1373" s="21" t="str">
        <f t="shared" si="1665"/>
        <v>A</v>
      </c>
      <c r="Q1373" s="85">
        <f t="shared" si="1654"/>
        <v>0</v>
      </c>
      <c r="R1373" s="85">
        <f t="shared" si="1655"/>
        <v>0</v>
      </c>
      <c r="S1373" s="85">
        <f t="shared" si="1656"/>
        <v>0</v>
      </c>
      <c r="T1373" s="85">
        <f t="shared" si="1657"/>
        <v>0</v>
      </c>
      <c r="U1373" s="85">
        <f t="shared" si="1658"/>
        <v>0</v>
      </c>
      <c r="V1373" s="85">
        <f t="shared" si="1659"/>
        <v>0</v>
      </c>
      <c r="W1373" s="33"/>
      <c r="X1373" s="85">
        <f t="shared" si="1666"/>
        <v>0</v>
      </c>
      <c r="Y1373" s="85">
        <f t="shared" si="1660"/>
        <v>0</v>
      </c>
      <c r="Z1373" s="85">
        <f t="shared" si="1661"/>
        <v>0</v>
      </c>
      <c r="AA1373" s="85">
        <f t="shared" si="1662"/>
        <v>0</v>
      </c>
      <c r="AB1373" s="85">
        <f t="shared" si="1663"/>
        <v>0</v>
      </c>
      <c r="AC1373" s="85">
        <f t="shared" si="1664"/>
        <v>0</v>
      </c>
    </row>
    <row r="1374" spans="1:29" x14ac:dyDescent="0.3">
      <c r="A1374" s="67"/>
      <c r="B1374" s="85"/>
      <c r="C1374" s="85"/>
      <c r="D1374" s="85"/>
      <c r="E1374" s="85"/>
      <c r="F1374" s="85"/>
      <c r="G1374" s="85"/>
      <c r="H1374" s="113"/>
      <c r="P1374" s="21" t="str">
        <f t="shared" si="1665"/>
        <v>A</v>
      </c>
      <c r="Q1374" s="85">
        <f t="shared" si="1654"/>
        <v>0</v>
      </c>
      <c r="R1374" s="85">
        <f t="shared" si="1655"/>
        <v>0</v>
      </c>
      <c r="S1374" s="85">
        <f t="shared" si="1656"/>
        <v>0</v>
      </c>
      <c r="T1374" s="85">
        <f t="shared" si="1657"/>
        <v>0</v>
      </c>
      <c r="U1374" s="85">
        <f t="shared" si="1658"/>
        <v>0</v>
      </c>
      <c r="V1374" s="85">
        <f t="shared" si="1659"/>
        <v>0</v>
      </c>
      <c r="W1374" s="33"/>
      <c r="X1374" s="85">
        <f t="shared" si="1666"/>
        <v>0</v>
      </c>
      <c r="Y1374" s="85">
        <f t="shared" si="1660"/>
        <v>0</v>
      </c>
      <c r="Z1374" s="85">
        <f t="shared" si="1661"/>
        <v>0</v>
      </c>
      <c r="AA1374" s="85">
        <f t="shared" si="1662"/>
        <v>0</v>
      </c>
      <c r="AB1374" s="85">
        <f t="shared" si="1663"/>
        <v>0</v>
      </c>
      <c r="AC1374" s="85">
        <f t="shared" si="1664"/>
        <v>0</v>
      </c>
    </row>
    <row r="1375" spans="1:29" x14ac:dyDescent="0.3">
      <c r="A1375" s="67"/>
      <c r="B1375" s="85"/>
      <c r="C1375" s="85"/>
      <c r="D1375" s="85"/>
      <c r="E1375" s="85"/>
      <c r="F1375" s="85"/>
      <c r="G1375" s="85"/>
      <c r="H1375" s="113"/>
      <c r="P1375" s="21" t="str">
        <f t="shared" si="1665"/>
        <v>A</v>
      </c>
      <c r="Q1375" s="85">
        <f t="shared" si="1654"/>
        <v>0</v>
      </c>
      <c r="R1375" s="85">
        <f t="shared" si="1655"/>
        <v>0</v>
      </c>
      <c r="S1375" s="85">
        <f t="shared" si="1656"/>
        <v>0</v>
      </c>
      <c r="T1375" s="85">
        <f t="shared" si="1657"/>
        <v>0</v>
      </c>
      <c r="U1375" s="85">
        <f t="shared" si="1658"/>
        <v>0</v>
      </c>
      <c r="V1375" s="85">
        <f t="shared" si="1659"/>
        <v>0</v>
      </c>
      <c r="W1375" s="33"/>
      <c r="X1375" s="85">
        <f t="shared" si="1666"/>
        <v>0</v>
      </c>
      <c r="Y1375" s="85">
        <f t="shared" si="1660"/>
        <v>0</v>
      </c>
      <c r="Z1375" s="85">
        <f t="shared" si="1661"/>
        <v>0</v>
      </c>
      <c r="AA1375" s="85">
        <f t="shared" si="1662"/>
        <v>0</v>
      </c>
      <c r="AB1375" s="85">
        <f t="shared" si="1663"/>
        <v>0</v>
      </c>
      <c r="AC1375" s="85">
        <f t="shared" si="1664"/>
        <v>0</v>
      </c>
    </row>
    <row r="1376" spans="1:29" x14ac:dyDescent="0.3">
      <c r="A1376" s="67"/>
      <c r="B1376" s="85"/>
      <c r="C1376" s="85"/>
      <c r="D1376" s="85"/>
      <c r="E1376" s="85"/>
      <c r="F1376" s="85"/>
      <c r="G1376" s="85"/>
      <c r="H1376" s="113"/>
      <c r="P1376" s="21" t="str">
        <f t="shared" si="1665"/>
        <v>A</v>
      </c>
      <c r="Q1376" s="85">
        <f>IF($P1376="B",B1376,0)</f>
        <v>0</v>
      </c>
      <c r="R1376" s="85">
        <f t="shared" si="1655"/>
        <v>0</v>
      </c>
      <c r="S1376" s="85">
        <f t="shared" si="1656"/>
        <v>0</v>
      </c>
      <c r="T1376" s="85">
        <f t="shared" si="1657"/>
        <v>0</v>
      </c>
      <c r="U1376" s="85">
        <f t="shared" si="1658"/>
        <v>0</v>
      </c>
      <c r="V1376" s="85">
        <f t="shared" si="1659"/>
        <v>0</v>
      </c>
      <c r="W1376" s="33"/>
      <c r="X1376" s="85">
        <f t="shared" si="1666"/>
        <v>0</v>
      </c>
      <c r="Y1376" s="85">
        <f t="shared" si="1660"/>
        <v>0</v>
      </c>
      <c r="Z1376" s="85">
        <f t="shared" si="1661"/>
        <v>0</v>
      </c>
      <c r="AA1376" s="85">
        <f t="shared" si="1662"/>
        <v>0</v>
      </c>
      <c r="AB1376" s="85">
        <f t="shared" si="1663"/>
        <v>0</v>
      </c>
      <c r="AC1376" s="85">
        <f t="shared" si="1664"/>
        <v>0</v>
      </c>
    </row>
    <row r="1377" spans="1:29" x14ac:dyDescent="0.3">
      <c r="A1377" s="67"/>
      <c r="B1377" s="85"/>
      <c r="C1377" s="85"/>
      <c r="D1377" s="85"/>
      <c r="E1377" s="85"/>
      <c r="F1377" s="85"/>
      <c r="G1377" s="85"/>
      <c r="H1377" s="113"/>
      <c r="P1377" s="21" t="str">
        <f t="shared" si="1665"/>
        <v>A</v>
      </c>
      <c r="Q1377" s="85">
        <f t="shared" ref="Q1377:Q1386" si="1667">IF($P1377="B",B1377,0)</f>
        <v>0</v>
      </c>
      <c r="R1377" s="85">
        <f t="shared" si="1655"/>
        <v>0</v>
      </c>
      <c r="S1377" s="85">
        <f t="shared" si="1656"/>
        <v>0</v>
      </c>
      <c r="T1377" s="85">
        <f t="shared" si="1657"/>
        <v>0</v>
      </c>
      <c r="U1377" s="85">
        <f t="shared" si="1658"/>
        <v>0</v>
      </c>
      <c r="V1377" s="85">
        <f t="shared" si="1659"/>
        <v>0</v>
      </c>
      <c r="W1377" s="33"/>
      <c r="X1377" s="85">
        <f t="shared" si="1666"/>
        <v>0</v>
      </c>
      <c r="Y1377" s="85">
        <f t="shared" si="1660"/>
        <v>0</v>
      </c>
      <c r="Z1377" s="85">
        <f t="shared" si="1661"/>
        <v>0</v>
      </c>
      <c r="AA1377" s="85">
        <f t="shared" si="1662"/>
        <v>0</v>
      </c>
      <c r="AB1377" s="85">
        <f t="shared" si="1663"/>
        <v>0</v>
      </c>
      <c r="AC1377" s="85">
        <f t="shared" si="1664"/>
        <v>0</v>
      </c>
    </row>
    <row r="1378" spans="1:29" x14ac:dyDescent="0.3">
      <c r="A1378" s="67"/>
      <c r="B1378" s="85"/>
      <c r="C1378" s="85"/>
      <c r="D1378" s="85"/>
      <c r="E1378" s="85"/>
      <c r="F1378" s="85"/>
      <c r="G1378" s="85"/>
      <c r="H1378" s="113"/>
      <c r="P1378" s="21" t="str">
        <f t="shared" si="1665"/>
        <v>A</v>
      </c>
      <c r="Q1378" s="85">
        <f t="shared" si="1667"/>
        <v>0</v>
      </c>
      <c r="R1378" s="85">
        <f t="shared" si="1655"/>
        <v>0</v>
      </c>
      <c r="S1378" s="85">
        <f t="shared" si="1656"/>
        <v>0</v>
      </c>
      <c r="T1378" s="85">
        <f t="shared" si="1657"/>
        <v>0</v>
      </c>
      <c r="U1378" s="85">
        <f t="shared" si="1658"/>
        <v>0</v>
      </c>
      <c r="V1378" s="85">
        <f t="shared" si="1659"/>
        <v>0</v>
      </c>
      <c r="W1378" s="33"/>
      <c r="X1378" s="85">
        <f t="shared" si="1666"/>
        <v>0</v>
      </c>
      <c r="Y1378" s="85">
        <f t="shared" si="1660"/>
        <v>0</v>
      </c>
      <c r="Z1378" s="85">
        <f t="shared" si="1661"/>
        <v>0</v>
      </c>
      <c r="AA1378" s="85">
        <f t="shared" si="1662"/>
        <v>0</v>
      </c>
      <c r="AB1378" s="85">
        <f t="shared" si="1663"/>
        <v>0</v>
      </c>
      <c r="AC1378" s="85">
        <f t="shared" si="1664"/>
        <v>0</v>
      </c>
    </row>
    <row r="1379" spans="1:29" x14ac:dyDescent="0.3">
      <c r="A1379" s="67"/>
      <c r="B1379" s="85"/>
      <c r="C1379" s="85"/>
      <c r="D1379" s="85"/>
      <c r="E1379" s="85"/>
      <c r="F1379" s="85"/>
      <c r="G1379" s="85"/>
      <c r="H1379" s="113"/>
      <c r="P1379" s="21" t="str">
        <f t="shared" si="1665"/>
        <v>A</v>
      </c>
      <c r="Q1379" s="85">
        <f t="shared" si="1667"/>
        <v>0</v>
      </c>
      <c r="R1379" s="85">
        <f t="shared" si="1655"/>
        <v>0</v>
      </c>
      <c r="S1379" s="85">
        <f t="shared" si="1656"/>
        <v>0</v>
      </c>
      <c r="T1379" s="85">
        <f t="shared" si="1657"/>
        <v>0</v>
      </c>
      <c r="U1379" s="85">
        <f t="shared" si="1658"/>
        <v>0</v>
      </c>
      <c r="V1379" s="85">
        <f t="shared" si="1659"/>
        <v>0</v>
      </c>
      <c r="W1379" s="33"/>
      <c r="X1379" s="85">
        <f t="shared" si="1666"/>
        <v>0</v>
      </c>
      <c r="Y1379" s="85">
        <f t="shared" si="1660"/>
        <v>0</v>
      </c>
      <c r="Z1379" s="85">
        <f t="shared" si="1661"/>
        <v>0</v>
      </c>
      <c r="AA1379" s="85">
        <f t="shared" si="1662"/>
        <v>0</v>
      </c>
      <c r="AB1379" s="85">
        <f t="shared" si="1663"/>
        <v>0</v>
      </c>
      <c r="AC1379" s="85">
        <f t="shared" si="1664"/>
        <v>0</v>
      </c>
    </row>
    <row r="1380" spans="1:29" x14ac:dyDescent="0.3">
      <c r="A1380" s="67"/>
      <c r="B1380" s="85"/>
      <c r="C1380" s="85"/>
      <c r="D1380" s="85"/>
      <c r="E1380" s="85"/>
      <c r="F1380" s="85"/>
      <c r="G1380" s="85"/>
      <c r="H1380" s="113"/>
      <c r="P1380" s="21" t="str">
        <f t="shared" si="1665"/>
        <v>A</v>
      </c>
      <c r="Q1380" s="85">
        <f t="shared" si="1667"/>
        <v>0</v>
      </c>
      <c r="R1380" s="85">
        <f t="shared" si="1655"/>
        <v>0</v>
      </c>
      <c r="S1380" s="85">
        <f t="shared" si="1656"/>
        <v>0</v>
      </c>
      <c r="T1380" s="85">
        <f t="shared" si="1657"/>
        <v>0</v>
      </c>
      <c r="U1380" s="85">
        <f t="shared" si="1658"/>
        <v>0</v>
      </c>
      <c r="V1380" s="85">
        <f t="shared" si="1659"/>
        <v>0</v>
      </c>
      <c r="W1380" s="33"/>
      <c r="X1380" s="85">
        <f t="shared" si="1666"/>
        <v>0</v>
      </c>
      <c r="Y1380" s="85">
        <f t="shared" si="1660"/>
        <v>0</v>
      </c>
      <c r="Z1380" s="85">
        <f t="shared" si="1661"/>
        <v>0</v>
      </c>
      <c r="AA1380" s="85">
        <f t="shared" si="1662"/>
        <v>0</v>
      </c>
      <c r="AB1380" s="85">
        <f t="shared" si="1663"/>
        <v>0</v>
      </c>
      <c r="AC1380" s="85">
        <f t="shared" si="1664"/>
        <v>0</v>
      </c>
    </row>
    <row r="1381" spans="1:29" x14ac:dyDescent="0.3">
      <c r="A1381" s="67"/>
      <c r="B1381" s="85"/>
      <c r="C1381" s="85"/>
      <c r="D1381" s="85"/>
      <c r="E1381" s="85"/>
      <c r="F1381" s="85"/>
      <c r="G1381" s="85"/>
      <c r="H1381" s="113"/>
      <c r="P1381" s="21" t="str">
        <f t="shared" si="1665"/>
        <v>A</v>
      </c>
      <c r="Q1381" s="85">
        <f t="shared" si="1667"/>
        <v>0</v>
      </c>
      <c r="R1381" s="85">
        <f t="shared" si="1655"/>
        <v>0</v>
      </c>
      <c r="S1381" s="85">
        <f t="shared" si="1656"/>
        <v>0</v>
      </c>
      <c r="T1381" s="85">
        <f t="shared" si="1657"/>
        <v>0</v>
      </c>
      <c r="U1381" s="85">
        <f t="shared" si="1658"/>
        <v>0</v>
      </c>
      <c r="V1381" s="85">
        <f t="shared" si="1659"/>
        <v>0</v>
      </c>
      <c r="W1381" s="33"/>
      <c r="X1381" s="85">
        <f t="shared" si="1666"/>
        <v>0</v>
      </c>
      <c r="Y1381" s="85">
        <f t="shared" si="1660"/>
        <v>0</v>
      </c>
      <c r="Z1381" s="85">
        <f t="shared" si="1661"/>
        <v>0</v>
      </c>
      <c r="AA1381" s="85">
        <f t="shared" si="1662"/>
        <v>0</v>
      </c>
      <c r="AB1381" s="85">
        <f t="shared" si="1663"/>
        <v>0</v>
      </c>
      <c r="AC1381" s="85">
        <f t="shared" si="1664"/>
        <v>0</v>
      </c>
    </row>
    <row r="1382" spans="1:29" x14ac:dyDescent="0.3">
      <c r="A1382" s="67"/>
      <c r="B1382" s="85"/>
      <c r="C1382" s="85"/>
      <c r="D1382" s="85"/>
      <c r="E1382" s="85"/>
      <c r="F1382" s="85"/>
      <c r="G1382" s="85"/>
      <c r="H1382" s="113"/>
      <c r="P1382" s="21" t="str">
        <f t="shared" si="1665"/>
        <v>A</v>
      </c>
      <c r="Q1382" s="85">
        <f t="shared" si="1667"/>
        <v>0</v>
      </c>
      <c r="R1382" s="85">
        <f t="shared" si="1655"/>
        <v>0</v>
      </c>
      <c r="S1382" s="85">
        <f t="shared" si="1656"/>
        <v>0</v>
      </c>
      <c r="T1382" s="85">
        <f t="shared" si="1657"/>
        <v>0</v>
      </c>
      <c r="U1382" s="85">
        <f t="shared" si="1658"/>
        <v>0</v>
      </c>
      <c r="V1382" s="85">
        <f t="shared" si="1659"/>
        <v>0</v>
      </c>
      <c r="W1382" s="33"/>
      <c r="X1382" s="85">
        <f t="shared" si="1666"/>
        <v>0</v>
      </c>
      <c r="Y1382" s="85">
        <f t="shared" si="1660"/>
        <v>0</v>
      </c>
      <c r="Z1382" s="85">
        <f t="shared" si="1661"/>
        <v>0</v>
      </c>
      <c r="AA1382" s="85">
        <f t="shared" si="1662"/>
        <v>0</v>
      </c>
      <c r="AB1382" s="85">
        <f t="shared" si="1663"/>
        <v>0</v>
      </c>
      <c r="AC1382" s="85">
        <f t="shared" si="1664"/>
        <v>0</v>
      </c>
    </row>
    <row r="1383" spans="1:29" x14ac:dyDescent="0.3">
      <c r="A1383" s="67"/>
      <c r="B1383" s="85"/>
      <c r="C1383" s="85"/>
      <c r="D1383" s="85"/>
      <c r="E1383" s="85"/>
      <c r="F1383" s="85"/>
      <c r="G1383" s="85"/>
      <c r="H1383" s="113"/>
      <c r="P1383" s="21" t="str">
        <f t="shared" si="1665"/>
        <v>A</v>
      </c>
      <c r="Q1383" s="85">
        <f t="shared" si="1667"/>
        <v>0</v>
      </c>
      <c r="R1383" s="85">
        <f t="shared" si="1655"/>
        <v>0</v>
      </c>
      <c r="S1383" s="85">
        <f t="shared" si="1656"/>
        <v>0</v>
      </c>
      <c r="T1383" s="85">
        <f t="shared" si="1657"/>
        <v>0</v>
      </c>
      <c r="U1383" s="85">
        <f t="shared" si="1658"/>
        <v>0</v>
      </c>
      <c r="V1383" s="85">
        <f t="shared" si="1659"/>
        <v>0</v>
      </c>
      <c r="W1383" s="33"/>
      <c r="X1383" s="85">
        <f t="shared" si="1666"/>
        <v>0</v>
      </c>
      <c r="Y1383" s="85">
        <f t="shared" si="1660"/>
        <v>0</v>
      </c>
      <c r="Z1383" s="85">
        <f t="shared" si="1661"/>
        <v>0</v>
      </c>
      <c r="AA1383" s="85">
        <f t="shared" si="1662"/>
        <v>0</v>
      </c>
      <c r="AB1383" s="85">
        <f t="shared" si="1663"/>
        <v>0</v>
      </c>
      <c r="AC1383" s="85">
        <f t="shared" si="1664"/>
        <v>0</v>
      </c>
    </row>
    <row r="1384" spans="1:29" x14ac:dyDescent="0.3">
      <c r="A1384" s="67"/>
      <c r="B1384" s="85"/>
      <c r="C1384" s="85"/>
      <c r="D1384" s="85"/>
      <c r="E1384" s="85"/>
      <c r="F1384" s="85"/>
      <c r="G1384" s="85"/>
      <c r="H1384" s="113"/>
      <c r="P1384" s="21" t="str">
        <f t="shared" si="1665"/>
        <v>A</v>
      </c>
      <c r="Q1384" s="85">
        <f t="shared" si="1667"/>
        <v>0</v>
      </c>
      <c r="R1384" s="85">
        <f t="shared" si="1655"/>
        <v>0</v>
      </c>
      <c r="S1384" s="85">
        <f t="shared" si="1656"/>
        <v>0</v>
      </c>
      <c r="T1384" s="85">
        <f t="shared" si="1657"/>
        <v>0</v>
      </c>
      <c r="U1384" s="85">
        <f t="shared" si="1658"/>
        <v>0</v>
      </c>
      <c r="V1384" s="85">
        <f t="shared" si="1659"/>
        <v>0</v>
      </c>
      <c r="W1384" s="33"/>
      <c r="X1384" s="85">
        <f t="shared" si="1666"/>
        <v>0</v>
      </c>
      <c r="Y1384" s="85">
        <f t="shared" si="1660"/>
        <v>0</v>
      </c>
      <c r="Z1384" s="85">
        <f t="shared" si="1661"/>
        <v>0</v>
      </c>
      <c r="AA1384" s="85">
        <f t="shared" si="1662"/>
        <v>0</v>
      </c>
      <c r="AB1384" s="85">
        <f t="shared" si="1663"/>
        <v>0</v>
      </c>
      <c r="AC1384" s="85">
        <f t="shared" si="1664"/>
        <v>0</v>
      </c>
    </row>
    <row r="1385" spans="1:29" x14ac:dyDescent="0.3">
      <c r="A1385" s="67"/>
      <c r="B1385" s="85"/>
      <c r="C1385" s="85"/>
      <c r="D1385" s="85"/>
      <c r="E1385" s="85"/>
      <c r="F1385" s="85"/>
      <c r="G1385" s="85"/>
      <c r="H1385" s="113"/>
      <c r="P1385" s="21" t="str">
        <f t="shared" si="1665"/>
        <v>A</v>
      </c>
      <c r="Q1385" s="85">
        <f t="shared" si="1667"/>
        <v>0</v>
      </c>
      <c r="R1385" s="85">
        <f t="shared" si="1655"/>
        <v>0</v>
      </c>
      <c r="S1385" s="85">
        <f t="shared" si="1656"/>
        <v>0</v>
      </c>
      <c r="T1385" s="85">
        <f t="shared" si="1657"/>
        <v>0</v>
      </c>
      <c r="U1385" s="85">
        <f t="shared" si="1658"/>
        <v>0</v>
      </c>
      <c r="V1385" s="85">
        <f t="shared" si="1659"/>
        <v>0</v>
      </c>
      <c r="W1385" s="33"/>
      <c r="X1385" s="85">
        <f t="shared" si="1666"/>
        <v>0</v>
      </c>
      <c r="Y1385" s="85">
        <f t="shared" si="1660"/>
        <v>0</v>
      </c>
      <c r="Z1385" s="85">
        <f t="shared" si="1661"/>
        <v>0</v>
      </c>
      <c r="AA1385" s="85">
        <f t="shared" si="1662"/>
        <v>0</v>
      </c>
      <c r="AB1385" s="85">
        <f t="shared" si="1663"/>
        <v>0</v>
      </c>
      <c r="AC1385" s="85">
        <f t="shared" si="1664"/>
        <v>0</v>
      </c>
    </row>
    <row r="1386" spans="1:29" x14ac:dyDescent="0.3">
      <c r="A1386" s="67"/>
      <c r="B1386" s="85"/>
      <c r="C1386" s="85"/>
      <c r="D1386" s="85"/>
      <c r="E1386" s="85"/>
      <c r="F1386" s="85"/>
      <c r="G1386" s="85"/>
      <c r="H1386" s="113"/>
      <c r="P1386" s="21" t="str">
        <f t="shared" si="1665"/>
        <v>A</v>
      </c>
      <c r="Q1386" s="85">
        <f t="shared" si="1667"/>
        <v>0</v>
      </c>
      <c r="R1386" s="85">
        <f t="shared" si="1655"/>
        <v>0</v>
      </c>
      <c r="S1386" s="85">
        <f t="shared" si="1656"/>
        <v>0</v>
      </c>
      <c r="T1386" s="85">
        <f t="shared" si="1657"/>
        <v>0</v>
      </c>
      <c r="U1386" s="85">
        <f t="shared" si="1658"/>
        <v>0</v>
      </c>
      <c r="V1386" s="85">
        <f t="shared" si="1659"/>
        <v>0</v>
      </c>
      <c r="W1386" s="33"/>
      <c r="X1386" s="85">
        <f t="shared" si="1666"/>
        <v>0</v>
      </c>
      <c r="Y1386" s="85">
        <f t="shared" si="1660"/>
        <v>0</v>
      </c>
      <c r="Z1386" s="85">
        <f t="shared" si="1661"/>
        <v>0</v>
      </c>
      <c r="AA1386" s="85">
        <f t="shared" si="1662"/>
        <v>0</v>
      </c>
      <c r="AB1386" s="85">
        <f t="shared" si="1663"/>
        <v>0</v>
      </c>
      <c r="AC1386" s="85">
        <f t="shared" si="1664"/>
        <v>0</v>
      </c>
    </row>
    <row r="1387" spans="1:29" x14ac:dyDescent="0.3">
      <c r="A1387" s="68"/>
      <c r="B1387" s="87"/>
      <c r="C1387" s="87"/>
      <c r="D1387" s="87"/>
      <c r="E1387" s="87"/>
      <c r="F1387" s="87"/>
      <c r="G1387" s="87"/>
      <c r="H1387" s="114"/>
      <c r="I1387" s="105">
        <f>Q1387</f>
        <v>0</v>
      </c>
      <c r="J1387" s="105">
        <f>R1387</f>
        <v>0</v>
      </c>
      <c r="K1387" s="105">
        <f t="shared" ref="K1387" si="1668">S1387</f>
        <v>0</v>
      </c>
      <c r="L1387" s="105">
        <f t="shared" ref="L1387" si="1669">T1387</f>
        <v>0</v>
      </c>
      <c r="M1387" s="105">
        <f t="shared" ref="M1387" si="1670">U1387</f>
        <v>0</v>
      </c>
      <c r="N1387" s="105">
        <f t="shared" ref="N1387" si="1671">V1387</f>
        <v>0</v>
      </c>
      <c r="P1387" s="21"/>
      <c r="Q1387" s="106">
        <f t="shared" ref="Q1387:V1387" si="1672">+SUM(Q1371:Q1386)</f>
        <v>0</v>
      </c>
      <c r="R1387" s="106">
        <f t="shared" si="1672"/>
        <v>0</v>
      </c>
      <c r="S1387" s="106">
        <f t="shared" si="1672"/>
        <v>0</v>
      </c>
      <c r="T1387" s="106">
        <f t="shared" si="1672"/>
        <v>0</v>
      </c>
      <c r="U1387" s="106">
        <f t="shared" si="1672"/>
        <v>0</v>
      </c>
      <c r="V1387" s="106">
        <f t="shared" si="1672"/>
        <v>0</v>
      </c>
      <c r="W1387" s="33"/>
      <c r="X1387" s="33"/>
      <c r="Y1387" s="33"/>
      <c r="Z1387" s="33"/>
      <c r="AA1387" s="33"/>
      <c r="AB1387" s="33"/>
      <c r="AC1387" s="33"/>
    </row>
    <row r="1389" spans="1:29" x14ac:dyDescent="0.3">
      <c r="A1389" s="69"/>
      <c r="B1389" s="69"/>
      <c r="C1389" s="69"/>
      <c r="D1389" s="97"/>
      <c r="E1389" s="97"/>
      <c r="F1389" s="69"/>
      <c r="G1389" s="69"/>
      <c r="H1389" s="82"/>
    </row>
    <row r="1390" spans="1:29" x14ac:dyDescent="0.3">
      <c r="A1390" s="94"/>
      <c r="B1390" s="83"/>
      <c r="C1390" s="95"/>
      <c r="D1390" s="95"/>
      <c r="E1390" s="33"/>
      <c r="F1390" s="98"/>
      <c r="G1390" s="96"/>
      <c r="H1390" s="112"/>
    </row>
    <row r="1391" spans="1:29" x14ac:dyDescent="0.3">
      <c r="A1391" s="91"/>
      <c r="B1391" s="92"/>
      <c r="C1391" s="92"/>
      <c r="D1391" s="92"/>
      <c r="E1391" s="92"/>
      <c r="F1391" s="92"/>
      <c r="G1391" s="92"/>
      <c r="H1391" s="92"/>
    </row>
    <row r="1392" spans="1:29" x14ac:dyDescent="0.3">
      <c r="A1392" s="68"/>
      <c r="B1392" s="68"/>
      <c r="C1392" s="68"/>
      <c r="D1392" s="68"/>
      <c r="E1392" s="68"/>
      <c r="F1392" s="68"/>
      <c r="G1392" s="68"/>
      <c r="H1392" s="82"/>
      <c r="P1392" s="21"/>
      <c r="Q1392" s="106">
        <f>+SUM(Q1393:Q1408)</f>
        <v>0</v>
      </c>
      <c r="R1392" s="106">
        <f t="shared" ref="R1392" si="1673">+SUM(R1393:R1408)</f>
        <v>0</v>
      </c>
      <c r="S1392" s="106">
        <f t="shared" ref="S1392" si="1674">+SUM(S1393:S1408)</f>
        <v>0</v>
      </c>
      <c r="T1392" s="106">
        <f t="shared" ref="T1392" si="1675">+SUM(T1393:T1408)</f>
        <v>0</v>
      </c>
      <c r="U1392" s="106">
        <f t="shared" ref="U1392" si="1676">+SUM(U1393:U1408)</f>
        <v>0</v>
      </c>
      <c r="V1392" s="106">
        <f t="shared" ref="V1392" si="1677">+SUM(V1393:V1408)</f>
        <v>0</v>
      </c>
      <c r="W1392" s="33"/>
      <c r="X1392" s="33"/>
      <c r="Y1392" s="33"/>
      <c r="Z1392" s="33"/>
      <c r="AA1392" s="33"/>
      <c r="AB1392" s="33"/>
      <c r="AC1392" s="33"/>
    </row>
    <row r="1393" spans="1:29" x14ac:dyDescent="0.3">
      <c r="A1393" s="67"/>
      <c r="B1393" s="85"/>
      <c r="C1393" s="85"/>
      <c r="D1393" s="85"/>
      <c r="E1393" s="85"/>
      <c r="F1393" s="85"/>
      <c r="G1393" s="85"/>
      <c r="H1393" s="113"/>
      <c r="I1393" s="105">
        <f t="shared" ref="I1393:N1393" si="1678">Q1392</f>
        <v>0</v>
      </c>
      <c r="J1393" s="105">
        <f t="shared" si="1678"/>
        <v>0</v>
      </c>
      <c r="K1393" s="105">
        <f t="shared" si="1678"/>
        <v>0</v>
      </c>
      <c r="L1393" s="105">
        <f t="shared" si="1678"/>
        <v>0</v>
      </c>
      <c r="M1393" s="105">
        <f t="shared" si="1678"/>
        <v>0</v>
      </c>
      <c r="N1393" s="105">
        <f t="shared" si="1678"/>
        <v>0</v>
      </c>
      <c r="P1393" s="21" t="str">
        <f>IF(A1393&gt;=$B$1390,"A","B")</f>
        <v>A</v>
      </c>
      <c r="Q1393" s="85">
        <f t="shared" ref="Q1393:Q1397" si="1679">IF($P1393="B",B1393,0)</f>
        <v>0</v>
      </c>
      <c r="R1393" s="85">
        <f t="shared" ref="R1393:R1408" si="1680">IF($P1393="B",C1393,0)</f>
        <v>0</v>
      </c>
      <c r="S1393" s="85">
        <f t="shared" ref="S1393:S1408" si="1681">IF($P1393="B",D1393,0)</f>
        <v>0</v>
      </c>
      <c r="T1393" s="85">
        <f t="shared" ref="T1393:T1408" si="1682">IF($P1393="B",E1393,0)</f>
        <v>0</v>
      </c>
      <c r="U1393" s="85">
        <f t="shared" ref="U1393:U1408" si="1683">IF($P1393="B",F1393,0)</f>
        <v>0</v>
      </c>
      <c r="V1393" s="85">
        <f t="shared" ref="V1393:V1408" si="1684">IF($P1393="B",G1393,0)</f>
        <v>0</v>
      </c>
      <c r="W1393" s="33"/>
      <c r="X1393" s="85">
        <f>IF($P1393="A",B1393,0)</f>
        <v>0</v>
      </c>
      <c r="Y1393" s="85">
        <f t="shared" ref="Y1393:Y1408" si="1685">IF($P1393="A",C1393,0)</f>
        <v>0</v>
      </c>
      <c r="Z1393" s="85">
        <f t="shared" ref="Z1393:Z1408" si="1686">IF($P1393="A",D1393,0)</f>
        <v>0</v>
      </c>
      <c r="AA1393" s="85">
        <f t="shared" ref="AA1393:AA1408" si="1687">IF($P1393="A",E1393,0)</f>
        <v>0</v>
      </c>
      <c r="AB1393" s="85">
        <f t="shared" ref="AB1393:AB1408" si="1688">IF($P1393="A",F1393,0)</f>
        <v>0</v>
      </c>
      <c r="AC1393" s="85">
        <f t="shared" ref="AC1393:AC1408" si="1689">IF($P1393="A",G1393,0)</f>
        <v>0</v>
      </c>
    </row>
    <row r="1394" spans="1:29" x14ac:dyDescent="0.3">
      <c r="A1394" s="67"/>
      <c r="B1394" s="85"/>
      <c r="C1394" s="85"/>
      <c r="D1394" s="85"/>
      <c r="E1394" s="85"/>
      <c r="F1394" s="85"/>
      <c r="G1394" s="85"/>
      <c r="H1394" s="113"/>
      <c r="P1394" s="21" t="str">
        <f t="shared" ref="P1394:P1408" si="1690">IF(A1394&gt;=$B$1390,"A","B")</f>
        <v>A</v>
      </c>
      <c r="Q1394" s="85">
        <f t="shared" si="1679"/>
        <v>0</v>
      </c>
      <c r="R1394" s="85">
        <f t="shared" si="1680"/>
        <v>0</v>
      </c>
      <c r="S1394" s="85">
        <f t="shared" si="1681"/>
        <v>0</v>
      </c>
      <c r="T1394" s="85">
        <f t="shared" si="1682"/>
        <v>0</v>
      </c>
      <c r="U1394" s="85">
        <f t="shared" si="1683"/>
        <v>0</v>
      </c>
      <c r="V1394" s="85">
        <f t="shared" si="1684"/>
        <v>0</v>
      </c>
      <c r="W1394" s="33"/>
      <c r="X1394" s="85">
        <f t="shared" ref="X1394:X1408" si="1691">IF($P1394="A",B1394,0)</f>
        <v>0</v>
      </c>
      <c r="Y1394" s="85">
        <f t="shared" si="1685"/>
        <v>0</v>
      </c>
      <c r="Z1394" s="85">
        <f t="shared" si="1686"/>
        <v>0</v>
      </c>
      <c r="AA1394" s="85">
        <f t="shared" si="1687"/>
        <v>0</v>
      </c>
      <c r="AB1394" s="85">
        <f t="shared" si="1688"/>
        <v>0</v>
      </c>
      <c r="AC1394" s="85">
        <f t="shared" si="1689"/>
        <v>0</v>
      </c>
    </row>
    <row r="1395" spans="1:29" x14ac:dyDescent="0.3">
      <c r="A1395" s="67"/>
      <c r="B1395" s="85"/>
      <c r="C1395" s="85"/>
      <c r="D1395" s="85"/>
      <c r="E1395" s="85"/>
      <c r="F1395" s="85"/>
      <c r="G1395" s="85"/>
      <c r="H1395" s="113"/>
      <c r="P1395" s="21" t="str">
        <f t="shared" si="1690"/>
        <v>A</v>
      </c>
      <c r="Q1395" s="85">
        <f t="shared" si="1679"/>
        <v>0</v>
      </c>
      <c r="R1395" s="85">
        <f t="shared" si="1680"/>
        <v>0</v>
      </c>
      <c r="S1395" s="85">
        <f t="shared" si="1681"/>
        <v>0</v>
      </c>
      <c r="T1395" s="85">
        <f t="shared" si="1682"/>
        <v>0</v>
      </c>
      <c r="U1395" s="85">
        <f t="shared" si="1683"/>
        <v>0</v>
      </c>
      <c r="V1395" s="85">
        <f t="shared" si="1684"/>
        <v>0</v>
      </c>
      <c r="W1395" s="33"/>
      <c r="X1395" s="85">
        <f t="shared" si="1691"/>
        <v>0</v>
      </c>
      <c r="Y1395" s="85">
        <f t="shared" si="1685"/>
        <v>0</v>
      </c>
      <c r="Z1395" s="85">
        <f t="shared" si="1686"/>
        <v>0</v>
      </c>
      <c r="AA1395" s="85">
        <f t="shared" si="1687"/>
        <v>0</v>
      </c>
      <c r="AB1395" s="85">
        <f t="shared" si="1688"/>
        <v>0</v>
      </c>
      <c r="AC1395" s="85">
        <f t="shared" si="1689"/>
        <v>0</v>
      </c>
    </row>
    <row r="1396" spans="1:29" x14ac:dyDescent="0.3">
      <c r="A1396" s="67"/>
      <c r="B1396" s="85"/>
      <c r="C1396" s="85"/>
      <c r="D1396" s="85"/>
      <c r="E1396" s="85"/>
      <c r="F1396" s="85"/>
      <c r="G1396" s="85"/>
      <c r="H1396" s="113"/>
      <c r="P1396" s="21" t="str">
        <f t="shared" si="1690"/>
        <v>A</v>
      </c>
      <c r="Q1396" s="85">
        <f t="shared" si="1679"/>
        <v>0</v>
      </c>
      <c r="R1396" s="85">
        <f t="shared" si="1680"/>
        <v>0</v>
      </c>
      <c r="S1396" s="85">
        <f t="shared" si="1681"/>
        <v>0</v>
      </c>
      <c r="T1396" s="85">
        <f t="shared" si="1682"/>
        <v>0</v>
      </c>
      <c r="U1396" s="85">
        <f t="shared" si="1683"/>
        <v>0</v>
      </c>
      <c r="V1396" s="85">
        <f t="shared" si="1684"/>
        <v>0</v>
      </c>
      <c r="W1396" s="33"/>
      <c r="X1396" s="85">
        <f t="shared" si="1691"/>
        <v>0</v>
      </c>
      <c r="Y1396" s="85">
        <f t="shared" si="1685"/>
        <v>0</v>
      </c>
      <c r="Z1396" s="85">
        <f t="shared" si="1686"/>
        <v>0</v>
      </c>
      <c r="AA1396" s="85">
        <f t="shared" si="1687"/>
        <v>0</v>
      </c>
      <c r="AB1396" s="85">
        <f t="shared" si="1688"/>
        <v>0</v>
      </c>
      <c r="AC1396" s="85">
        <f t="shared" si="1689"/>
        <v>0</v>
      </c>
    </row>
    <row r="1397" spans="1:29" x14ac:dyDescent="0.3">
      <c r="A1397" s="67"/>
      <c r="B1397" s="85"/>
      <c r="C1397" s="85"/>
      <c r="D1397" s="85"/>
      <c r="E1397" s="85"/>
      <c r="F1397" s="85"/>
      <c r="G1397" s="85"/>
      <c r="H1397" s="113"/>
      <c r="P1397" s="21" t="str">
        <f t="shared" si="1690"/>
        <v>A</v>
      </c>
      <c r="Q1397" s="85">
        <f t="shared" si="1679"/>
        <v>0</v>
      </c>
      <c r="R1397" s="85">
        <f t="shared" si="1680"/>
        <v>0</v>
      </c>
      <c r="S1397" s="85">
        <f t="shared" si="1681"/>
        <v>0</v>
      </c>
      <c r="T1397" s="85">
        <f t="shared" si="1682"/>
        <v>0</v>
      </c>
      <c r="U1397" s="85">
        <f t="shared" si="1683"/>
        <v>0</v>
      </c>
      <c r="V1397" s="85">
        <f t="shared" si="1684"/>
        <v>0</v>
      </c>
      <c r="W1397" s="33"/>
      <c r="X1397" s="85">
        <f t="shared" si="1691"/>
        <v>0</v>
      </c>
      <c r="Y1397" s="85">
        <f t="shared" si="1685"/>
        <v>0</v>
      </c>
      <c r="Z1397" s="85">
        <f t="shared" si="1686"/>
        <v>0</v>
      </c>
      <c r="AA1397" s="85">
        <f t="shared" si="1687"/>
        <v>0</v>
      </c>
      <c r="AB1397" s="85">
        <f t="shared" si="1688"/>
        <v>0</v>
      </c>
      <c r="AC1397" s="85">
        <f t="shared" si="1689"/>
        <v>0</v>
      </c>
    </row>
    <row r="1398" spans="1:29" x14ac:dyDescent="0.3">
      <c r="A1398" s="67"/>
      <c r="B1398" s="85"/>
      <c r="C1398" s="85"/>
      <c r="D1398" s="85"/>
      <c r="E1398" s="85"/>
      <c r="F1398" s="85"/>
      <c r="G1398" s="85"/>
      <c r="H1398" s="113"/>
      <c r="P1398" s="21" t="str">
        <f t="shared" si="1690"/>
        <v>A</v>
      </c>
      <c r="Q1398" s="85">
        <f>IF($P1398="B",B1398,0)</f>
        <v>0</v>
      </c>
      <c r="R1398" s="85">
        <f t="shared" si="1680"/>
        <v>0</v>
      </c>
      <c r="S1398" s="85">
        <f t="shared" si="1681"/>
        <v>0</v>
      </c>
      <c r="T1398" s="85">
        <f t="shared" si="1682"/>
        <v>0</v>
      </c>
      <c r="U1398" s="85">
        <f t="shared" si="1683"/>
        <v>0</v>
      </c>
      <c r="V1398" s="85">
        <f t="shared" si="1684"/>
        <v>0</v>
      </c>
      <c r="W1398" s="33"/>
      <c r="X1398" s="85">
        <f t="shared" si="1691"/>
        <v>0</v>
      </c>
      <c r="Y1398" s="85">
        <f t="shared" si="1685"/>
        <v>0</v>
      </c>
      <c r="Z1398" s="85">
        <f t="shared" si="1686"/>
        <v>0</v>
      </c>
      <c r="AA1398" s="85">
        <f t="shared" si="1687"/>
        <v>0</v>
      </c>
      <c r="AB1398" s="85">
        <f t="shared" si="1688"/>
        <v>0</v>
      </c>
      <c r="AC1398" s="85">
        <f t="shared" si="1689"/>
        <v>0</v>
      </c>
    </row>
    <row r="1399" spans="1:29" x14ac:dyDescent="0.3">
      <c r="A1399" s="67"/>
      <c r="B1399" s="85"/>
      <c r="C1399" s="85"/>
      <c r="D1399" s="85"/>
      <c r="E1399" s="85"/>
      <c r="F1399" s="85"/>
      <c r="G1399" s="85"/>
      <c r="H1399" s="113"/>
      <c r="P1399" s="21" t="str">
        <f t="shared" si="1690"/>
        <v>A</v>
      </c>
      <c r="Q1399" s="85">
        <f t="shared" ref="Q1399:Q1408" si="1692">IF($P1399="B",B1399,0)</f>
        <v>0</v>
      </c>
      <c r="R1399" s="85">
        <f t="shared" si="1680"/>
        <v>0</v>
      </c>
      <c r="S1399" s="85">
        <f t="shared" si="1681"/>
        <v>0</v>
      </c>
      <c r="T1399" s="85">
        <f t="shared" si="1682"/>
        <v>0</v>
      </c>
      <c r="U1399" s="85">
        <f t="shared" si="1683"/>
        <v>0</v>
      </c>
      <c r="V1399" s="85">
        <f t="shared" si="1684"/>
        <v>0</v>
      </c>
      <c r="W1399" s="33"/>
      <c r="X1399" s="85">
        <f t="shared" si="1691"/>
        <v>0</v>
      </c>
      <c r="Y1399" s="85">
        <f t="shared" si="1685"/>
        <v>0</v>
      </c>
      <c r="Z1399" s="85">
        <f t="shared" si="1686"/>
        <v>0</v>
      </c>
      <c r="AA1399" s="85">
        <f t="shared" si="1687"/>
        <v>0</v>
      </c>
      <c r="AB1399" s="85">
        <f t="shared" si="1688"/>
        <v>0</v>
      </c>
      <c r="AC1399" s="85">
        <f t="shared" si="1689"/>
        <v>0</v>
      </c>
    </row>
    <row r="1400" spans="1:29" x14ac:dyDescent="0.3">
      <c r="A1400" s="67"/>
      <c r="B1400" s="85"/>
      <c r="C1400" s="85"/>
      <c r="D1400" s="85"/>
      <c r="E1400" s="85"/>
      <c r="F1400" s="85"/>
      <c r="G1400" s="85"/>
      <c r="H1400" s="113"/>
      <c r="P1400" s="21" t="str">
        <f t="shared" si="1690"/>
        <v>A</v>
      </c>
      <c r="Q1400" s="85">
        <f t="shared" si="1692"/>
        <v>0</v>
      </c>
      <c r="R1400" s="85">
        <f t="shared" si="1680"/>
        <v>0</v>
      </c>
      <c r="S1400" s="85">
        <f t="shared" si="1681"/>
        <v>0</v>
      </c>
      <c r="T1400" s="85">
        <f t="shared" si="1682"/>
        <v>0</v>
      </c>
      <c r="U1400" s="85">
        <f t="shared" si="1683"/>
        <v>0</v>
      </c>
      <c r="V1400" s="85">
        <f t="shared" si="1684"/>
        <v>0</v>
      </c>
      <c r="W1400" s="33"/>
      <c r="X1400" s="85">
        <f t="shared" si="1691"/>
        <v>0</v>
      </c>
      <c r="Y1400" s="85">
        <f t="shared" si="1685"/>
        <v>0</v>
      </c>
      <c r="Z1400" s="85">
        <f t="shared" si="1686"/>
        <v>0</v>
      </c>
      <c r="AA1400" s="85">
        <f t="shared" si="1687"/>
        <v>0</v>
      </c>
      <c r="AB1400" s="85">
        <f t="shared" si="1688"/>
        <v>0</v>
      </c>
      <c r="AC1400" s="85">
        <f t="shared" si="1689"/>
        <v>0</v>
      </c>
    </row>
    <row r="1401" spans="1:29" x14ac:dyDescent="0.3">
      <c r="A1401" s="67"/>
      <c r="B1401" s="85"/>
      <c r="C1401" s="85"/>
      <c r="D1401" s="85"/>
      <c r="E1401" s="85"/>
      <c r="F1401" s="85"/>
      <c r="G1401" s="85"/>
      <c r="H1401" s="113"/>
      <c r="P1401" s="21" t="str">
        <f t="shared" si="1690"/>
        <v>A</v>
      </c>
      <c r="Q1401" s="85">
        <f t="shared" si="1692"/>
        <v>0</v>
      </c>
      <c r="R1401" s="85">
        <f t="shared" si="1680"/>
        <v>0</v>
      </c>
      <c r="S1401" s="85">
        <f t="shared" si="1681"/>
        <v>0</v>
      </c>
      <c r="T1401" s="85">
        <f t="shared" si="1682"/>
        <v>0</v>
      </c>
      <c r="U1401" s="85">
        <f t="shared" si="1683"/>
        <v>0</v>
      </c>
      <c r="V1401" s="85">
        <f t="shared" si="1684"/>
        <v>0</v>
      </c>
      <c r="W1401" s="33"/>
      <c r="X1401" s="85">
        <f t="shared" si="1691"/>
        <v>0</v>
      </c>
      <c r="Y1401" s="85">
        <f t="shared" si="1685"/>
        <v>0</v>
      </c>
      <c r="Z1401" s="85">
        <f t="shared" si="1686"/>
        <v>0</v>
      </c>
      <c r="AA1401" s="85">
        <f t="shared" si="1687"/>
        <v>0</v>
      </c>
      <c r="AB1401" s="85">
        <f t="shared" si="1688"/>
        <v>0</v>
      </c>
      <c r="AC1401" s="85">
        <f t="shared" si="1689"/>
        <v>0</v>
      </c>
    </row>
    <row r="1402" spans="1:29" x14ac:dyDescent="0.3">
      <c r="A1402" s="67"/>
      <c r="B1402" s="85"/>
      <c r="C1402" s="85"/>
      <c r="D1402" s="85"/>
      <c r="E1402" s="85"/>
      <c r="F1402" s="85"/>
      <c r="G1402" s="85"/>
      <c r="H1402" s="113"/>
      <c r="P1402" s="21" t="str">
        <f t="shared" si="1690"/>
        <v>A</v>
      </c>
      <c r="Q1402" s="85">
        <f t="shared" si="1692"/>
        <v>0</v>
      </c>
      <c r="R1402" s="85">
        <f t="shared" si="1680"/>
        <v>0</v>
      </c>
      <c r="S1402" s="85">
        <f t="shared" si="1681"/>
        <v>0</v>
      </c>
      <c r="T1402" s="85">
        <f t="shared" si="1682"/>
        <v>0</v>
      </c>
      <c r="U1402" s="85">
        <f t="shared" si="1683"/>
        <v>0</v>
      </c>
      <c r="V1402" s="85">
        <f t="shared" si="1684"/>
        <v>0</v>
      </c>
      <c r="W1402" s="33"/>
      <c r="X1402" s="85">
        <f t="shared" si="1691"/>
        <v>0</v>
      </c>
      <c r="Y1402" s="85">
        <f t="shared" si="1685"/>
        <v>0</v>
      </c>
      <c r="Z1402" s="85">
        <f t="shared" si="1686"/>
        <v>0</v>
      </c>
      <c r="AA1402" s="85">
        <f t="shared" si="1687"/>
        <v>0</v>
      </c>
      <c r="AB1402" s="85">
        <f t="shared" si="1688"/>
        <v>0</v>
      </c>
      <c r="AC1402" s="85">
        <f t="shared" si="1689"/>
        <v>0</v>
      </c>
    </row>
    <row r="1403" spans="1:29" x14ac:dyDescent="0.3">
      <c r="A1403" s="67"/>
      <c r="B1403" s="85"/>
      <c r="C1403" s="85"/>
      <c r="D1403" s="85"/>
      <c r="E1403" s="85"/>
      <c r="F1403" s="85"/>
      <c r="G1403" s="85"/>
      <c r="H1403" s="113"/>
      <c r="P1403" s="21" t="str">
        <f t="shared" si="1690"/>
        <v>A</v>
      </c>
      <c r="Q1403" s="85">
        <f t="shared" si="1692"/>
        <v>0</v>
      </c>
      <c r="R1403" s="85">
        <f t="shared" si="1680"/>
        <v>0</v>
      </c>
      <c r="S1403" s="85">
        <f t="shared" si="1681"/>
        <v>0</v>
      </c>
      <c r="T1403" s="85">
        <f t="shared" si="1682"/>
        <v>0</v>
      </c>
      <c r="U1403" s="85">
        <f t="shared" si="1683"/>
        <v>0</v>
      </c>
      <c r="V1403" s="85">
        <f t="shared" si="1684"/>
        <v>0</v>
      </c>
      <c r="W1403" s="33"/>
      <c r="X1403" s="85">
        <f t="shared" si="1691"/>
        <v>0</v>
      </c>
      <c r="Y1403" s="85">
        <f t="shared" si="1685"/>
        <v>0</v>
      </c>
      <c r="Z1403" s="85">
        <f t="shared" si="1686"/>
        <v>0</v>
      </c>
      <c r="AA1403" s="85">
        <f t="shared" si="1687"/>
        <v>0</v>
      </c>
      <c r="AB1403" s="85">
        <f t="shared" si="1688"/>
        <v>0</v>
      </c>
      <c r="AC1403" s="85">
        <f t="shared" si="1689"/>
        <v>0</v>
      </c>
    </row>
    <row r="1404" spans="1:29" x14ac:dyDescent="0.3">
      <c r="A1404" s="67"/>
      <c r="B1404" s="85"/>
      <c r="C1404" s="85"/>
      <c r="D1404" s="85"/>
      <c r="E1404" s="85"/>
      <c r="F1404" s="85"/>
      <c r="G1404" s="85"/>
      <c r="H1404" s="113"/>
      <c r="P1404" s="21" t="str">
        <f t="shared" si="1690"/>
        <v>A</v>
      </c>
      <c r="Q1404" s="85">
        <f t="shared" si="1692"/>
        <v>0</v>
      </c>
      <c r="R1404" s="85">
        <f t="shared" si="1680"/>
        <v>0</v>
      </c>
      <c r="S1404" s="85">
        <f t="shared" si="1681"/>
        <v>0</v>
      </c>
      <c r="T1404" s="85">
        <f t="shared" si="1682"/>
        <v>0</v>
      </c>
      <c r="U1404" s="85">
        <f t="shared" si="1683"/>
        <v>0</v>
      </c>
      <c r="V1404" s="85">
        <f t="shared" si="1684"/>
        <v>0</v>
      </c>
      <c r="W1404" s="33"/>
      <c r="X1404" s="85">
        <f t="shared" si="1691"/>
        <v>0</v>
      </c>
      <c r="Y1404" s="85">
        <f t="shared" si="1685"/>
        <v>0</v>
      </c>
      <c r="Z1404" s="85">
        <f t="shared" si="1686"/>
        <v>0</v>
      </c>
      <c r="AA1404" s="85">
        <f t="shared" si="1687"/>
        <v>0</v>
      </c>
      <c r="AB1404" s="85">
        <f t="shared" si="1688"/>
        <v>0</v>
      </c>
      <c r="AC1404" s="85">
        <f t="shared" si="1689"/>
        <v>0</v>
      </c>
    </row>
    <row r="1405" spans="1:29" x14ac:dyDescent="0.3">
      <c r="A1405" s="67"/>
      <c r="B1405" s="85"/>
      <c r="C1405" s="85"/>
      <c r="D1405" s="85"/>
      <c r="E1405" s="85"/>
      <c r="F1405" s="85"/>
      <c r="G1405" s="85"/>
      <c r="H1405" s="113"/>
      <c r="P1405" s="21" t="str">
        <f t="shared" si="1690"/>
        <v>A</v>
      </c>
      <c r="Q1405" s="85">
        <f t="shared" si="1692"/>
        <v>0</v>
      </c>
      <c r="R1405" s="85">
        <f t="shared" si="1680"/>
        <v>0</v>
      </c>
      <c r="S1405" s="85">
        <f t="shared" si="1681"/>
        <v>0</v>
      </c>
      <c r="T1405" s="85">
        <f t="shared" si="1682"/>
        <v>0</v>
      </c>
      <c r="U1405" s="85">
        <f t="shared" si="1683"/>
        <v>0</v>
      </c>
      <c r="V1405" s="85">
        <f t="shared" si="1684"/>
        <v>0</v>
      </c>
      <c r="W1405" s="33"/>
      <c r="X1405" s="85">
        <f t="shared" si="1691"/>
        <v>0</v>
      </c>
      <c r="Y1405" s="85">
        <f t="shared" si="1685"/>
        <v>0</v>
      </c>
      <c r="Z1405" s="85">
        <f t="shared" si="1686"/>
        <v>0</v>
      </c>
      <c r="AA1405" s="85">
        <f t="shared" si="1687"/>
        <v>0</v>
      </c>
      <c r="AB1405" s="85">
        <f t="shared" si="1688"/>
        <v>0</v>
      </c>
      <c r="AC1405" s="85">
        <f t="shared" si="1689"/>
        <v>0</v>
      </c>
    </row>
    <row r="1406" spans="1:29" x14ac:dyDescent="0.3">
      <c r="A1406" s="67"/>
      <c r="B1406" s="85"/>
      <c r="C1406" s="85"/>
      <c r="D1406" s="85"/>
      <c r="E1406" s="85"/>
      <c r="F1406" s="85"/>
      <c r="G1406" s="85"/>
      <c r="H1406" s="113"/>
      <c r="P1406" s="21" t="str">
        <f t="shared" si="1690"/>
        <v>A</v>
      </c>
      <c r="Q1406" s="85">
        <f t="shared" si="1692"/>
        <v>0</v>
      </c>
      <c r="R1406" s="85">
        <f t="shared" si="1680"/>
        <v>0</v>
      </c>
      <c r="S1406" s="85">
        <f t="shared" si="1681"/>
        <v>0</v>
      </c>
      <c r="T1406" s="85">
        <f t="shared" si="1682"/>
        <v>0</v>
      </c>
      <c r="U1406" s="85">
        <f t="shared" si="1683"/>
        <v>0</v>
      </c>
      <c r="V1406" s="85">
        <f t="shared" si="1684"/>
        <v>0</v>
      </c>
      <c r="W1406" s="33"/>
      <c r="X1406" s="85">
        <f t="shared" si="1691"/>
        <v>0</v>
      </c>
      <c r="Y1406" s="85">
        <f t="shared" si="1685"/>
        <v>0</v>
      </c>
      <c r="Z1406" s="85">
        <f t="shared" si="1686"/>
        <v>0</v>
      </c>
      <c r="AA1406" s="85">
        <f t="shared" si="1687"/>
        <v>0</v>
      </c>
      <c r="AB1406" s="85">
        <f t="shared" si="1688"/>
        <v>0</v>
      </c>
      <c r="AC1406" s="85">
        <f t="shared" si="1689"/>
        <v>0</v>
      </c>
    </row>
    <row r="1407" spans="1:29" x14ac:dyDescent="0.3">
      <c r="A1407" s="67"/>
      <c r="B1407" s="85"/>
      <c r="C1407" s="85"/>
      <c r="D1407" s="85"/>
      <c r="E1407" s="85"/>
      <c r="F1407" s="85"/>
      <c r="G1407" s="85"/>
      <c r="H1407" s="113"/>
      <c r="P1407" s="21" t="str">
        <f t="shared" si="1690"/>
        <v>A</v>
      </c>
      <c r="Q1407" s="85">
        <f t="shared" si="1692"/>
        <v>0</v>
      </c>
      <c r="R1407" s="85">
        <f t="shared" si="1680"/>
        <v>0</v>
      </c>
      <c r="S1407" s="85">
        <f t="shared" si="1681"/>
        <v>0</v>
      </c>
      <c r="T1407" s="85">
        <f t="shared" si="1682"/>
        <v>0</v>
      </c>
      <c r="U1407" s="85">
        <f t="shared" si="1683"/>
        <v>0</v>
      </c>
      <c r="V1407" s="85">
        <f t="shared" si="1684"/>
        <v>0</v>
      </c>
      <c r="W1407" s="33"/>
      <c r="X1407" s="85">
        <f t="shared" si="1691"/>
        <v>0</v>
      </c>
      <c r="Y1407" s="85">
        <f t="shared" si="1685"/>
        <v>0</v>
      </c>
      <c r="Z1407" s="85">
        <f t="shared" si="1686"/>
        <v>0</v>
      </c>
      <c r="AA1407" s="85">
        <f t="shared" si="1687"/>
        <v>0</v>
      </c>
      <c r="AB1407" s="85">
        <f t="shared" si="1688"/>
        <v>0</v>
      </c>
      <c r="AC1407" s="85">
        <f t="shared" si="1689"/>
        <v>0</v>
      </c>
    </row>
    <row r="1408" spans="1:29" x14ac:dyDescent="0.3">
      <c r="A1408" s="67"/>
      <c r="B1408" s="85"/>
      <c r="C1408" s="85"/>
      <c r="D1408" s="85"/>
      <c r="E1408" s="85"/>
      <c r="F1408" s="85"/>
      <c r="G1408" s="85"/>
      <c r="H1408" s="113"/>
      <c r="P1408" s="21" t="str">
        <f t="shared" si="1690"/>
        <v>A</v>
      </c>
      <c r="Q1408" s="85">
        <f t="shared" si="1692"/>
        <v>0</v>
      </c>
      <c r="R1408" s="85">
        <f t="shared" si="1680"/>
        <v>0</v>
      </c>
      <c r="S1408" s="85">
        <f t="shared" si="1681"/>
        <v>0</v>
      </c>
      <c r="T1408" s="85">
        <f t="shared" si="1682"/>
        <v>0</v>
      </c>
      <c r="U1408" s="85">
        <f t="shared" si="1683"/>
        <v>0</v>
      </c>
      <c r="V1408" s="85">
        <f t="shared" si="1684"/>
        <v>0</v>
      </c>
      <c r="W1408" s="33"/>
      <c r="X1408" s="85">
        <f t="shared" si="1691"/>
        <v>0</v>
      </c>
      <c r="Y1408" s="85">
        <f t="shared" si="1685"/>
        <v>0</v>
      </c>
      <c r="Z1408" s="85">
        <f t="shared" si="1686"/>
        <v>0</v>
      </c>
      <c r="AA1408" s="85">
        <f t="shared" si="1687"/>
        <v>0</v>
      </c>
      <c r="AB1408" s="85">
        <f t="shared" si="1688"/>
        <v>0</v>
      </c>
      <c r="AC1408" s="85">
        <f t="shared" si="1689"/>
        <v>0</v>
      </c>
    </row>
    <row r="1409" spans="1:29" x14ac:dyDescent="0.3">
      <c r="A1409" s="68"/>
      <c r="B1409" s="86"/>
      <c r="C1409" s="86"/>
      <c r="D1409" s="86"/>
      <c r="E1409" s="86"/>
      <c r="F1409" s="86"/>
      <c r="G1409" s="86"/>
      <c r="H1409" s="89"/>
      <c r="I1409" s="105">
        <f>X1409</f>
        <v>0</v>
      </c>
      <c r="J1409" s="105">
        <f>Y1409</f>
        <v>0</v>
      </c>
      <c r="K1409" s="105">
        <f>Z1409</f>
        <v>0</v>
      </c>
      <c r="L1409" s="105">
        <f>AA1409</f>
        <v>0</v>
      </c>
      <c r="M1409" s="105">
        <f t="shared" ref="M1409" si="1693">AB1409</f>
        <v>0</v>
      </c>
      <c r="N1409" s="105">
        <f t="shared" ref="N1409" si="1694">AC1409</f>
        <v>0</v>
      </c>
      <c r="P1409" s="21"/>
      <c r="Q1409" s="33"/>
      <c r="R1409" s="33"/>
      <c r="S1409" s="33"/>
      <c r="T1409" s="33"/>
      <c r="U1409" s="33"/>
      <c r="V1409" s="33"/>
      <c r="W1409" s="33"/>
      <c r="X1409" s="106">
        <f>SUM(X1393:X1408)</f>
        <v>0</v>
      </c>
      <c r="Y1409" s="106">
        <f t="shared" ref="Y1409" si="1695">SUM(Y1393:Y1408)</f>
        <v>0</v>
      </c>
      <c r="Z1409" s="106">
        <f t="shared" ref="Z1409" si="1696">SUM(Z1393:Z1408)</f>
        <v>0</v>
      </c>
      <c r="AA1409" s="106">
        <f t="shared" ref="AA1409" si="1697">SUM(AA1393:AA1408)</f>
        <v>0</v>
      </c>
      <c r="AB1409" s="106">
        <f t="shared" ref="AB1409" si="1698">SUM(AB1393:AB1408)</f>
        <v>0</v>
      </c>
      <c r="AC1409" s="106">
        <f t="shared" ref="AC1409" si="1699">SUM(AC1393:AC1408)</f>
        <v>0</v>
      </c>
    </row>
    <row r="1410" spans="1:29" x14ac:dyDescent="0.3">
      <c r="A1410" s="82"/>
      <c r="B1410" s="89"/>
      <c r="C1410" s="89"/>
      <c r="D1410" s="89"/>
      <c r="E1410" s="89"/>
      <c r="F1410" s="89"/>
      <c r="G1410" s="89"/>
      <c r="H1410" s="89"/>
      <c r="P1410" s="21"/>
      <c r="Q1410" s="33"/>
      <c r="R1410" s="33"/>
      <c r="S1410" s="33"/>
      <c r="T1410" s="33"/>
      <c r="U1410" s="33"/>
      <c r="V1410" s="33"/>
      <c r="W1410" s="33"/>
      <c r="X1410" s="33"/>
      <c r="Y1410" s="33"/>
      <c r="Z1410" s="33"/>
      <c r="AA1410" s="33"/>
      <c r="AB1410" s="33"/>
      <c r="AC1410" s="33"/>
    </row>
    <row r="1411" spans="1:29" x14ac:dyDescent="0.3">
      <c r="A1411" s="92"/>
      <c r="B1411" s="92"/>
      <c r="C1411" s="92"/>
      <c r="D1411" s="92"/>
      <c r="E1411" s="92"/>
      <c r="F1411" s="92"/>
      <c r="G1411" s="92"/>
      <c r="H1411" s="92"/>
      <c r="P1411" s="21"/>
      <c r="Q1411" s="33"/>
      <c r="R1411" s="33"/>
      <c r="S1411" s="33"/>
      <c r="T1411" s="33"/>
      <c r="U1411" s="33"/>
      <c r="V1411" s="33"/>
      <c r="W1411" s="33"/>
      <c r="X1411" s="33"/>
      <c r="Y1411" s="33"/>
      <c r="Z1411" s="33"/>
      <c r="AA1411" s="33"/>
      <c r="AB1411" s="33"/>
      <c r="AC1411" s="33"/>
    </row>
    <row r="1412" spans="1:29" x14ac:dyDescent="0.3">
      <c r="A1412" s="68"/>
      <c r="B1412" s="68"/>
      <c r="C1412" s="68"/>
      <c r="D1412" s="68"/>
      <c r="E1412" s="68"/>
      <c r="F1412" s="68"/>
      <c r="G1412" s="68"/>
      <c r="H1412" s="82"/>
      <c r="P1412" s="21"/>
      <c r="Q1412" s="33"/>
      <c r="R1412" s="33"/>
      <c r="S1412" s="33"/>
      <c r="T1412" s="33"/>
      <c r="U1412" s="33"/>
      <c r="V1412" s="33"/>
      <c r="W1412" s="33"/>
      <c r="X1412" s="106">
        <f t="shared" ref="X1412:AC1412" si="1700">SUM(X1413:X1428)</f>
        <v>0</v>
      </c>
      <c r="Y1412" s="106">
        <f t="shared" si="1700"/>
        <v>0</v>
      </c>
      <c r="Z1412" s="106">
        <f t="shared" si="1700"/>
        <v>0</v>
      </c>
      <c r="AA1412" s="106">
        <f t="shared" si="1700"/>
        <v>0</v>
      </c>
      <c r="AB1412" s="106">
        <f t="shared" si="1700"/>
        <v>0</v>
      </c>
      <c r="AC1412" s="106">
        <f t="shared" si="1700"/>
        <v>0</v>
      </c>
    </row>
    <row r="1413" spans="1:29" x14ac:dyDescent="0.3">
      <c r="A1413" s="67"/>
      <c r="B1413" s="85"/>
      <c r="C1413" s="85"/>
      <c r="D1413" s="85"/>
      <c r="E1413" s="85"/>
      <c r="F1413" s="85"/>
      <c r="G1413" s="85"/>
      <c r="H1413" s="113"/>
      <c r="I1413" s="105">
        <f>X1412</f>
        <v>0</v>
      </c>
      <c r="J1413" s="105">
        <f>Y1412</f>
        <v>0</v>
      </c>
      <c r="K1413" s="105">
        <f t="shared" ref="K1413" si="1701">Z1412</f>
        <v>0</v>
      </c>
      <c r="L1413" s="105">
        <f t="shared" ref="L1413" si="1702">AA1412</f>
        <v>0</v>
      </c>
      <c r="M1413" s="105">
        <f t="shared" ref="M1413" si="1703">AB1412</f>
        <v>0</v>
      </c>
      <c r="N1413" s="105">
        <f t="shared" ref="N1413" si="1704">AC1412</f>
        <v>0</v>
      </c>
      <c r="P1413" s="21" t="str">
        <f>IF(A1413&lt;=$B$1390,"A","B")</f>
        <v>A</v>
      </c>
      <c r="Q1413" s="85">
        <f t="shared" ref="Q1413:Q1417" si="1705">IF($P1413="B",B1413,0)</f>
        <v>0</v>
      </c>
      <c r="R1413" s="85">
        <f t="shared" ref="R1413:R1428" si="1706">IF($P1413="B",C1413,0)</f>
        <v>0</v>
      </c>
      <c r="S1413" s="85">
        <f t="shared" ref="S1413:S1428" si="1707">IF($P1413="B",D1413,0)</f>
        <v>0</v>
      </c>
      <c r="T1413" s="85">
        <f t="shared" ref="T1413:T1428" si="1708">IF($P1413="B",E1413,0)</f>
        <v>0</v>
      </c>
      <c r="U1413" s="85">
        <f t="shared" ref="U1413:U1428" si="1709">IF($P1413="B",F1413,0)</f>
        <v>0</v>
      </c>
      <c r="V1413" s="85">
        <f t="shared" ref="V1413:V1428" si="1710">IF($P1413="B",G1413,0)</f>
        <v>0</v>
      </c>
      <c r="W1413" s="33"/>
      <c r="X1413" s="85">
        <f>IF($P1413="A",B1413,0)</f>
        <v>0</v>
      </c>
      <c r="Y1413" s="85">
        <f t="shared" ref="Y1413:Y1428" si="1711">IF($P1413="A",C1413,0)</f>
        <v>0</v>
      </c>
      <c r="Z1413" s="85">
        <f t="shared" ref="Z1413:Z1428" si="1712">IF($P1413="A",D1413,0)</f>
        <v>0</v>
      </c>
      <c r="AA1413" s="85">
        <f t="shared" ref="AA1413:AA1428" si="1713">IF($P1413="A",E1413,0)</f>
        <v>0</v>
      </c>
      <c r="AB1413" s="85">
        <f t="shared" ref="AB1413:AB1428" si="1714">IF($P1413="A",F1413,0)</f>
        <v>0</v>
      </c>
      <c r="AC1413" s="85">
        <f t="shared" ref="AC1413:AC1428" si="1715">IF($P1413="A",G1413,0)</f>
        <v>0</v>
      </c>
    </row>
    <row r="1414" spans="1:29" x14ac:dyDescent="0.3">
      <c r="A1414" s="67"/>
      <c r="B1414" s="85"/>
      <c r="C1414" s="85"/>
      <c r="D1414" s="85"/>
      <c r="E1414" s="85"/>
      <c r="F1414" s="85"/>
      <c r="G1414" s="85"/>
      <c r="H1414" s="113"/>
      <c r="P1414" s="21" t="str">
        <f t="shared" ref="P1414:P1428" si="1716">IF(A1414&lt;=$B$1390,"A","B")</f>
        <v>A</v>
      </c>
      <c r="Q1414" s="85">
        <f t="shared" si="1705"/>
        <v>0</v>
      </c>
      <c r="R1414" s="85">
        <f t="shared" si="1706"/>
        <v>0</v>
      </c>
      <c r="S1414" s="85">
        <f t="shared" si="1707"/>
        <v>0</v>
      </c>
      <c r="T1414" s="85">
        <f t="shared" si="1708"/>
        <v>0</v>
      </c>
      <c r="U1414" s="85">
        <f t="shared" si="1709"/>
        <v>0</v>
      </c>
      <c r="V1414" s="85">
        <f t="shared" si="1710"/>
        <v>0</v>
      </c>
      <c r="W1414" s="33"/>
      <c r="X1414" s="85">
        <f t="shared" ref="X1414:X1428" si="1717">IF($P1414="A",B1414,0)</f>
        <v>0</v>
      </c>
      <c r="Y1414" s="85">
        <f t="shared" si="1711"/>
        <v>0</v>
      </c>
      <c r="Z1414" s="85">
        <f t="shared" si="1712"/>
        <v>0</v>
      </c>
      <c r="AA1414" s="85">
        <f t="shared" si="1713"/>
        <v>0</v>
      </c>
      <c r="AB1414" s="85">
        <f t="shared" si="1714"/>
        <v>0</v>
      </c>
      <c r="AC1414" s="85">
        <f t="shared" si="1715"/>
        <v>0</v>
      </c>
    </row>
    <row r="1415" spans="1:29" x14ac:dyDescent="0.3">
      <c r="A1415" s="67"/>
      <c r="B1415" s="85"/>
      <c r="C1415" s="85"/>
      <c r="D1415" s="85"/>
      <c r="E1415" s="85"/>
      <c r="F1415" s="85"/>
      <c r="G1415" s="85"/>
      <c r="H1415" s="113"/>
      <c r="P1415" s="21" t="str">
        <f t="shared" si="1716"/>
        <v>A</v>
      </c>
      <c r="Q1415" s="85">
        <f t="shared" si="1705"/>
        <v>0</v>
      </c>
      <c r="R1415" s="85">
        <f t="shared" si="1706"/>
        <v>0</v>
      </c>
      <c r="S1415" s="85">
        <f t="shared" si="1707"/>
        <v>0</v>
      </c>
      <c r="T1415" s="85">
        <f t="shared" si="1708"/>
        <v>0</v>
      </c>
      <c r="U1415" s="85">
        <f t="shared" si="1709"/>
        <v>0</v>
      </c>
      <c r="V1415" s="85">
        <f t="shared" si="1710"/>
        <v>0</v>
      </c>
      <c r="W1415" s="33"/>
      <c r="X1415" s="85">
        <f t="shared" si="1717"/>
        <v>0</v>
      </c>
      <c r="Y1415" s="85">
        <f t="shared" si="1711"/>
        <v>0</v>
      </c>
      <c r="Z1415" s="85">
        <f t="shared" si="1712"/>
        <v>0</v>
      </c>
      <c r="AA1415" s="85">
        <f t="shared" si="1713"/>
        <v>0</v>
      </c>
      <c r="AB1415" s="85">
        <f t="shared" si="1714"/>
        <v>0</v>
      </c>
      <c r="AC1415" s="85">
        <f t="shared" si="1715"/>
        <v>0</v>
      </c>
    </row>
    <row r="1416" spans="1:29" x14ac:dyDescent="0.3">
      <c r="A1416" s="67"/>
      <c r="B1416" s="85"/>
      <c r="C1416" s="85"/>
      <c r="D1416" s="85"/>
      <c r="E1416" s="85"/>
      <c r="F1416" s="85"/>
      <c r="G1416" s="85"/>
      <c r="H1416" s="113"/>
      <c r="P1416" s="21" t="str">
        <f t="shared" si="1716"/>
        <v>A</v>
      </c>
      <c r="Q1416" s="85">
        <f t="shared" si="1705"/>
        <v>0</v>
      </c>
      <c r="R1416" s="85">
        <f t="shared" si="1706"/>
        <v>0</v>
      </c>
      <c r="S1416" s="85">
        <f t="shared" si="1707"/>
        <v>0</v>
      </c>
      <c r="T1416" s="85">
        <f t="shared" si="1708"/>
        <v>0</v>
      </c>
      <c r="U1416" s="85">
        <f t="shared" si="1709"/>
        <v>0</v>
      </c>
      <c r="V1416" s="85">
        <f t="shared" si="1710"/>
        <v>0</v>
      </c>
      <c r="W1416" s="33"/>
      <c r="X1416" s="85">
        <f t="shared" si="1717"/>
        <v>0</v>
      </c>
      <c r="Y1416" s="85">
        <f t="shared" si="1711"/>
        <v>0</v>
      </c>
      <c r="Z1416" s="85">
        <f t="shared" si="1712"/>
        <v>0</v>
      </c>
      <c r="AA1416" s="85">
        <f t="shared" si="1713"/>
        <v>0</v>
      </c>
      <c r="AB1416" s="85">
        <f t="shared" si="1714"/>
        <v>0</v>
      </c>
      <c r="AC1416" s="85">
        <f t="shared" si="1715"/>
        <v>0</v>
      </c>
    </row>
    <row r="1417" spans="1:29" x14ac:dyDescent="0.3">
      <c r="A1417" s="67"/>
      <c r="B1417" s="85"/>
      <c r="C1417" s="85"/>
      <c r="D1417" s="85"/>
      <c r="E1417" s="85"/>
      <c r="F1417" s="85"/>
      <c r="G1417" s="85"/>
      <c r="H1417" s="113"/>
      <c r="P1417" s="21" t="str">
        <f t="shared" si="1716"/>
        <v>A</v>
      </c>
      <c r="Q1417" s="85">
        <f t="shared" si="1705"/>
        <v>0</v>
      </c>
      <c r="R1417" s="85">
        <f t="shared" si="1706"/>
        <v>0</v>
      </c>
      <c r="S1417" s="85">
        <f t="shared" si="1707"/>
        <v>0</v>
      </c>
      <c r="T1417" s="85">
        <f t="shared" si="1708"/>
        <v>0</v>
      </c>
      <c r="U1417" s="85">
        <f t="shared" si="1709"/>
        <v>0</v>
      </c>
      <c r="V1417" s="85">
        <f t="shared" si="1710"/>
        <v>0</v>
      </c>
      <c r="W1417" s="33"/>
      <c r="X1417" s="85">
        <f t="shared" si="1717"/>
        <v>0</v>
      </c>
      <c r="Y1417" s="85">
        <f t="shared" si="1711"/>
        <v>0</v>
      </c>
      <c r="Z1417" s="85">
        <f t="shared" si="1712"/>
        <v>0</v>
      </c>
      <c r="AA1417" s="85">
        <f t="shared" si="1713"/>
        <v>0</v>
      </c>
      <c r="AB1417" s="85">
        <f t="shared" si="1714"/>
        <v>0</v>
      </c>
      <c r="AC1417" s="85">
        <f t="shared" si="1715"/>
        <v>0</v>
      </c>
    </row>
    <row r="1418" spans="1:29" x14ac:dyDescent="0.3">
      <c r="A1418" s="67"/>
      <c r="B1418" s="85"/>
      <c r="C1418" s="85"/>
      <c r="D1418" s="85"/>
      <c r="E1418" s="85"/>
      <c r="F1418" s="85"/>
      <c r="G1418" s="85"/>
      <c r="H1418" s="113"/>
      <c r="P1418" s="21" t="str">
        <f t="shared" si="1716"/>
        <v>A</v>
      </c>
      <c r="Q1418" s="85">
        <f>IF($P1418="B",B1418,0)</f>
        <v>0</v>
      </c>
      <c r="R1418" s="85">
        <f t="shared" si="1706"/>
        <v>0</v>
      </c>
      <c r="S1418" s="85">
        <f t="shared" si="1707"/>
        <v>0</v>
      </c>
      <c r="T1418" s="85">
        <f t="shared" si="1708"/>
        <v>0</v>
      </c>
      <c r="U1418" s="85">
        <f t="shared" si="1709"/>
        <v>0</v>
      </c>
      <c r="V1418" s="85">
        <f t="shared" si="1710"/>
        <v>0</v>
      </c>
      <c r="W1418" s="33"/>
      <c r="X1418" s="85">
        <f t="shared" si="1717"/>
        <v>0</v>
      </c>
      <c r="Y1418" s="85">
        <f t="shared" si="1711"/>
        <v>0</v>
      </c>
      <c r="Z1418" s="85">
        <f t="shared" si="1712"/>
        <v>0</v>
      </c>
      <c r="AA1418" s="85">
        <f t="shared" si="1713"/>
        <v>0</v>
      </c>
      <c r="AB1418" s="85">
        <f t="shared" si="1714"/>
        <v>0</v>
      </c>
      <c r="AC1418" s="85">
        <f t="shared" si="1715"/>
        <v>0</v>
      </c>
    </row>
    <row r="1419" spans="1:29" x14ac:dyDescent="0.3">
      <c r="A1419" s="67"/>
      <c r="B1419" s="85"/>
      <c r="C1419" s="85"/>
      <c r="D1419" s="85"/>
      <c r="E1419" s="85"/>
      <c r="F1419" s="85"/>
      <c r="G1419" s="85"/>
      <c r="H1419" s="113"/>
      <c r="P1419" s="21" t="str">
        <f t="shared" si="1716"/>
        <v>A</v>
      </c>
      <c r="Q1419" s="85">
        <f t="shared" ref="Q1419:Q1428" si="1718">IF($P1419="B",B1419,0)</f>
        <v>0</v>
      </c>
      <c r="R1419" s="85">
        <f t="shared" si="1706"/>
        <v>0</v>
      </c>
      <c r="S1419" s="85">
        <f t="shared" si="1707"/>
        <v>0</v>
      </c>
      <c r="T1419" s="85">
        <f t="shared" si="1708"/>
        <v>0</v>
      </c>
      <c r="U1419" s="85">
        <f t="shared" si="1709"/>
        <v>0</v>
      </c>
      <c r="V1419" s="85">
        <f t="shared" si="1710"/>
        <v>0</v>
      </c>
      <c r="W1419" s="33"/>
      <c r="X1419" s="85">
        <f t="shared" si="1717"/>
        <v>0</v>
      </c>
      <c r="Y1419" s="85">
        <f t="shared" si="1711"/>
        <v>0</v>
      </c>
      <c r="Z1419" s="85">
        <f t="shared" si="1712"/>
        <v>0</v>
      </c>
      <c r="AA1419" s="85">
        <f t="shared" si="1713"/>
        <v>0</v>
      </c>
      <c r="AB1419" s="85">
        <f t="shared" si="1714"/>
        <v>0</v>
      </c>
      <c r="AC1419" s="85">
        <f t="shared" si="1715"/>
        <v>0</v>
      </c>
    </row>
    <row r="1420" spans="1:29" x14ac:dyDescent="0.3">
      <c r="A1420" s="67"/>
      <c r="B1420" s="85"/>
      <c r="C1420" s="85"/>
      <c r="D1420" s="85"/>
      <c r="E1420" s="85"/>
      <c r="F1420" s="85"/>
      <c r="G1420" s="85"/>
      <c r="H1420" s="113"/>
      <c r="P1420" s="21" t="str">
        <f t="shared" si="1716"/>
        <v>A</v>
      </c>
      <c r="Q1420" s="85">
        <f t="shared" si="1718"/>
        <v>0</v>
      </c>
      <c r="R1420" s="85">
        <f t="shared" si="1706"/>
        <v>0</v>
      </c>
      <c r="S1420" s="85">
        <f t="shared" si="1707"/>
        <v>0</v>
      </c>
      <c r="T1420" s="85">
        <f t="shared" si="1708"/>
        <v>0</v>
      </c>
      <c r="U1420" s="85">
        <f t="shared" si="1709"/>
        <v>0</v>
      </c>
      <c r="V1420" s="85">
        <f t="shared" si="1710"/>
        <v>0</v>
      </c>
      <c r="W1420" s="33"/>
      <c r="X1420" s="85">
        <f t="shared" si="1717"/>
        <v>0</v>
      </c>
      <c r="Y1420" s="85">
        <f t="shared" si="1711"/>
        <v>0</v>
      </c>
      <c r="Z1420" s="85">
        <f t="shared" si="1712"/>
        <v>0</v>
      </c>
      <c r="AA1420" s="85">
        <f t="shared" si="1713"/>
        <v>0</v>
      </c>
      <c r="AB1420" s="85">
        <f t="shared" si="1714"/>
        <v>0</v>
      </c>
      <c r="AC1420" s="85">
        <f t="shared" si="1715"/>
        <v>0</v>
      </c>
    </row>
    <row r="1421" spans="1:29" x14ac:dyDescent="0.3">
      <c r="A1421" s="67"/>
      <c r="B1421" s="85"/>
      <c r="C1421" s="85"/>
      <c r="D1421" s="85"/>
      <c r="E1421" s="85"/>
      <c r="F1421" s="85"/>
      <c r="G1421" s="85"/>
      <c r="H1421" s="113"/>
      <c r="P1421" s="21" t="str">
        <f t="shared" si="1716"/>
        <v>A</v>
      </c>
      <c r="Q1421" s="85">
        <f t="shared" si="1718"/>
        <v>0</v>
      </c>
      <c r="R1421" s="85">
        <f t="shared" si="1706"/>
        <v>0</v>
      </c>
      <c r="S1421" s="85">
        <f t="shared" si="1707"/>
        <v>0</v>
      </c>
      <c r="T1421" s="85">
        <f t="shared" si="1708"/>
        <v>0</v>
      </c>
      <c r="U1421" s="85">
        <f t="shared" si="1709"/>
        <v>0</v>
      </c>
      <c r="V1421" s="85">
        <f t="shared" si="1710"/>
        <v>0</v>
      </c>
      <c r="W1421" s="33"/>
      <c r="X1421" s="85">
        <f t="shared" si="1717"/>
        <v>0</v>
      </c>
      <c r="Y1421" s="85">
        <f t="shared" si="1711"/>
        <v>0</v>
      </c>
      <c r="Z1421" s="85">
        <f t="shared" si="1712"/>
        <v>0</v>
      </c>
      <c r="AA1421" s="85">
        <f t="shared" si="1713"/>
        <v>0</v>
      </c>
      <c r="AB1421" s="85">
        <f t="shared" si="1714"/>
        <v>0</v>
      </c>
      <c r="AC1421" s="85">
        <f t="shared" si="1715"/>
        <v>0</v>
      </c>
    </row>
    <row r="1422" spans="1:29" x14ac:dyDescent="0.3">
      <c r="A1422" s="67"/>
      <c r="B1422" s="85"/>
      <c r="C1422" s="85"/>
      <c r="D1422" s="85"/>
      <c r="E1422" s="85"/>
      <c r="F1422" s="85"/>
      <c r="G1422" s="85"/>
      <c r="H1422" s="113"/>
      <c r="P1422" s="21" t="str">
        <f t="shared" si="1716"/>
        <v>A</v>
      </c>
      <c r="Q1422" s="85">
        <f t="shared" si="1718"/>
        <v>0</v>
      </c>
      <c r="R1422" s="85">
        <f t="shared" si="1706"/>
        <v>0</v>
      </c>
      <c r="S1422" s="85">
        <f t="shared" si="1707"/>
        <v>0</v>
      </c>
      <c r="T1422" s="85">
        <f t="shared" si="1708"/>
        <v>0</v>
      </c>
      <c r="U1422" s="85">
        <f t="shared" si="1709"/>
        <v>0</v>
      </c>
      <c r="V1422" s="85">
        <f t="shared" si="1710"/>
        <v>0</v>
      </c>
      <c r="W1422" s="33"/>
      <c r="X1422" s="85">
        <f t="shared" si="1717"/>
        <v>0</v>
      </c>
      <c r="Y1422" s="85">
        <f t="shared" si="1711"/>
        <v>0</v>
      </c>
      <c r="Z1422" s="85">
        <f t="shared" si="1712"/>
        <v>0</v>
      </c>
      <c r="AA1422" s="85">
        <f t="shared" si="1713"/>
        <v>0</v>
      </c>
      <c r="AB1422" s="85">
        <f t="shared" si="1714"/>
        <v>0</v>
      </c>
      <c r="AC1422" s="85">
        <f t="shared" si="1715"/>
        <v>0</v>
      </c>
    </row>
    <row r="1423" spans="1:29" x14ac:dyDescent="0.3">
      <c r="A1423" s="67"/>
      <c r="B1423" s="85"/>
      <c r="C1423" s="85"/>
      <c r="D1423" s="85"/>
      <c r="E1423" s="85"/>
      <c r="F1423" s="85"/>
      <c r="G1423" s="85"/>
      <c r="H1423" s="113"/>
      <c r="P1423" s="21" t="str">
        <f t="shared" si="1716"/>
        <v>A</v>
      </c>
      <c r="Q1423" s="85">
        <f t="shared" si="1718"/>
        <v>0</v>
      </c>
      <c r="R1423" s="85">
        <f t="shared" si="1706"/>
        <v>0</v>
      </c>
      <c r="S1423" s="85">
        <f t="shared" si="1707"/>
        <v>0</v>
      </c>
      <c r="T1423" s="85">
        <f t="shared" si="1708"/>
        <v>0</v>
      </c>
      <c r="U1423" s="85">
        <f t="shared" si="1709"/>
        <v>0</v>
      </c>
      <c r="V1423" s="85">
        <f t="shared" si="1710"/>
        <v>0</v>
      </c>
      <c r="W1423" s="33"/>
      <c r="X1423" s="85">
        <f t="shared" si="1717"/>
        <v>0</v>
      </c>
      <c r="Y1423" s="85">
        <f t="shared" si="1711"/>
        <v>0</v>
      </c>
      <c r="Z1423" s="85">
        <f t="shared" si="1712"/>
        <v>0</v>
      </c>
      <c r="AA1423" s="85">
        <f t="shared" si="1713"/>
        <v>0</v>
      </c>
      <c r="AB1423" s="85">
        <f t="shared" si="1714"/>
        <v>0</v>
      </c>
      <c r="AC1423" s="85">
        <f t="shared" si="1715"/>
        <v>0</v>
      </c>
    </row>
    <row r="1424" spans="1:29" x14ac:dyDescent="0.3">
      <c r="A1424" s="67"/>
      <c r="B1424" s="85"/>
      <c r="C1424" s="85"/>
      <c r="D1424" s="85"/>
      <c r="E1424" s="85"/>
      <c r="F1424" s="85"/>
      <c r="G1424" s="85"/>
      <c r="H1424" s="113"/>
      <c r="P1424" s="21" t="str">
        <f t="shared" si="1716"/>
        <v>A</v>
      </c>
      <c r="Q1424" s="85">
        <f t="shared" si="1718"/>
        <v>0</v>
      </c>
      <c r="R1424" s="85">
        <f t="shared" si="1706"/>
        <v>0</v>
      </c>
      <c r="S1424" s="85">
        <f t="shared" si="1707"/>
        <v>0</v>
      </c>
      <c r="T1424" s="85">
        <f t="shared" si="1708"/>
        <v>0</v>
      </c>
      <c r="U1424" s="85">
        <f t="shared" si="1709"/>
        <v>0</v>
      </c>
      <c r="V1424" s="85">
        <f t="shared" si="1710"/>
        <v>0</v>
      </c>
      <c r="W1424" s="33"/>
      <c r="X1424" s="85">
        <f t="shared" si="1717"/>
        <v>0</v>
      </c>
      <c r="Y1424" s="85">
        <f t="shared" si="1711"/>
        <v>0</v>
      </c>
      <c r="Z1424" s="85">
        <f t="shared" si="1712"/>
        <v>0</v>
      </c>
      <c r="AA1424" s="85">
        <f t="shared" si="1713"/>
        <v>0</v>
      </c>
      <c r="AB1424" s="85">
        <f t="shared" si="1714"/>
        <v>0</v>
      </c>
      <c r="AC1424" s="85">
        <f t="shared" si="1715"/>
        <v>0</v>
      </c>
    </row>
    <row r="1425" spans="1:29" x14ac:dyDescent="0.3">
      <c r="A1425" s="67"/>
      <c r="B1425" s="85"/>
      <c r="C1425" s="85"/>
      <c r="D1425" s="85"/>
      <c r="E1425" s="85"/>
      <c r="F1425" s="85"/>
      <c r="G1425" s="85"/>
      <c r="H1425" s="113"/>
      <c r="P1425" s="21" t="str">
        <f t="shared" si="1716"/>
        <v>A</v>
      </c>
      <c r="Q1425" s="85">
        <f t="shared" si="1718"/>
        <v>0</v>
      </c>
      <c r="R1425" s="85">
        <f t="shared" si="1706"/>
        <v>0</v>
      </c>
      <c r="S1425" s="85">
        <f t="shared" si="1707"/>
        <v>0</v>
      </c>
      <c r="T1425" s="85">
        <f t="shared" si="1708"/>
        <v>0</v>
      </c>
      <c r="U1425" s="85">
        <f t="shared" si="1709"/>
        <v>0</v>
      </c>
      <c r="V1425" s="85">
        <f t="shared" si="1710"/>
        <v>0</v>
      </c>
      <c r="W1425" s="33"/>
      <c r="X1425" s="85">
        <f t="shared" si="1717"/>
        <v>0</v>
      </c>
      <c r="Y1425" s="85">
        <f t="shared" si="1711"/>
        <v>0</v>
      </c>
      <c r="Z1425" s="85">
        <f t="shared" si="1712"/>
        <v>0</v>
      </c>
      <c r="AA1425" s="85">
        <f t="shared" si="1713"/>
        <v>0</v>
      </c>
      <c r="AB1425" s="85">
        <f t="shared" si="1714"/>
        <v>0</v>
      </c>
      <c r="AC1425" s="85">
        <f t="shared" si="1715"/>
        <v>0</v>
      </c>
    </row>
    <row r="1426" spans="1:29" x14ac:dyDescent="0.3">
      <c r="A1426" s="67"/>
      <c r="B1426" s="85"/>
      <c r="C1426" s="85"/>
      <c r="D1426" s="85"/>
      <c r="E1426" s="85"/>
      <c r="F1426" s="85"/>
      <c r="G1426" s="85"/>
      <c r="H1426" s="113"/>
      <c r="P1426" s="21" t="str">
        <f t="shared" si="1716"/>
        <v>A</v>
      </c>
      <c r="Q1426" s="85">
        <f t="shared" si="1718"/>
        <v>0</v>
      </c>
      <c r="R1426" s="85">
        <f t="shared" si="1706"/>
        <v>0</v>
      </c>
      <c r="S1426" s="85">
        <f t="shared" si="1707"/>
        <v>0</v>
      </c>
      <c r="T1426" s="85">
        <f t="shared" si="1708"/>
        <v>0</v>
      </c>
      <c r="U1426" s="85">
        <f t="shared" si="1709"/>
        <v>0</v>
      </c>
      <c r="V1426" s="85">
        <f t="shared" si="1710"/>
        <v>0</v>
      </c>
      <c r="W1426" s="33"/>
      <c r="X1426" s="85">
        <f t="shared" si="1717"/>
        <v>0</v>
      </c>
      <c r="Y1426" s="85">
        <f t="shared" si="1711"/>
        <v>0</v>
      </c>
      <c r="Z1426" s="85">
        <f t="shared" si="1712"/>
        <v>0</v>
      </c>
      <c r="AA1426" s="85">
        <f t="shared" si="1713"/>
        <v>0</v>
      </c>
      <c r="AB1426" s="85">
        <f t="shared" si="1714"/>
        <v>0</v>
      </c>
      <c r="AC1426" s="85">
        <f t="shared" si="1715"/>
        <v>0</v>
      </c>
    </row>
    <row r="1427" spans="1:29" x14ac:dyDescent="0.3">
      <c r="A1427" s="67"/>
      <c r="B1427" s="85"/>
      <c r="C1427" s="85"/>
      <c r="D1427" s="85"/>
      <c r="E1427" s="85"/>
      <c r="F1427" s="85"/>
      <c r="G1427" s="85"/>
      <c r="H1427" s="113"/>
      <c r="P1427" s="21" t="str">
        <f t="shared" si="1716"/>
        <v>A</v>
      </c>
      <c r="Q1427" s="85">
        <f t="shared" si="1718"/>
        <v>0</v>
      </c>
      <c r="R1427" s="85">
        <f t="shared" si="1706"/>
        <v>0</v>
      </c>
      <c r="S1427" s="85">
        <f t="shared" si="1707"/>
        <v>0</v>
      </c>
      <c r="T1427" s="85">
        <f t="shared" si="1708"/>
        <v>0</v>
      </c>
      <c r="U1427" s="85">
        <f t="shared" si="1709"/>
        <v>0</v>
      </c>
      <c r="V1427" s="85">
        <f t="shared" si="1710"/>
        <v>0</v>
      </c>
      <c r="W1427" s="33"/>
      <c r="X1427" s="85">
        <f t="shared" si="1717"/>
        <v>0</v>
      </c>
      <c r="Y1427" s="85">
        <f t="shared" si="1711"/>
        <v>0</v>
      </c>
      <c r="Z1427" s="85">
        <f t="shared" si="1712"/>
        <v>0</v>
      </c>
      <c r="AA1427" s="85">
        <f t="shared" si="1713"/>
        <v>0</v>
      </c>
      <c r="AB1427" s="85">
        <f t="shared" si="1714"/>
        <v>0</v>
      </c>
      <c r="AC1427" s="85">
        <f t="shared" si="1715"/>
        <v>0</v>
      </c>
    </row>
    <row r="1428" spans="1:29" x14ac:dyDescent="0.3">
      <c r="A1428" s="67"/>
      <c r="B1428" s="85"/>
      <c r="C1428" s="85"/>
      <c r="D1428" s="85"/>
      <c r="E1428" s="85"/>
      <c r="F1428" s="85"/>
      <c r="G1428" s="85"/>
      <c r="H1428" s="113"/>
      <c r="P1428" s="21" t="str">
        <f t="shared" si="1716"/>
        <v>A</v>
      </c>
      <c r="Q1428" s="85">
        <f t="shared" si="1718"/>
        <v>0</v>
      </c>
      <c r="R1428" s="85">
        <f t="shared" si="1706"/>
        <v>0</v>
      </c>
      <c r="S1428" s="85">
        <f t="shared" si="1707"/>
        <v>0</v>
      </c>
      <c r="T1428" s="85">
        <f t="shared" si="1708"/>
        <v>0</v>
      </c>
      <c r="U1428" s="85">
        <f t="shared" si="1709"/>
        <v>0</v>
      </c>
      <c r="V1428" s="85">
        <f t="shared" si="1710"/>
        <v>0</v>
      </c>
      <c r="W1428" s="33"/>
      <c r="X1428" s="85">
        <f t="shared" si="1717"/>
        <v>0</v>
      </c>
      <c r="Y1428" s="85">
        <f t="shared" si="1711"/>
        <v>0</v>
      </c>
      <c r="Z1428" s="85">
        <f t="shared" si="1712"/>
        <v>0</v>
      </c>
      <c r="AA1428" s="85">
        <f t="shared" si="1713"/>
        <v>0</v>
      </c>
      <c r="AB1428" s="85">
        <f t="shared" si="1714"/>
        <v>0</v>
      </c>
      <c r="AC1428" s="85">
        <f t="shared" si="1715"/>
        <v>0</v>
      </c>
    </row>
    <row r="1429" spans="1:29" x14ac:dyDescent="0.3">
      <c r="A1429" s="68"/>
      <c r="B1429" s="87"/>
      <c r="C1429" s="87"/>
      <c r="D1429" s="87"/>
      <c r="E1429" s="87"/>
      <c r="F1429" s="87"/>
      <c r="G1429" s="87"/>
      <c r="H1429" s="114"/>
      <c r="I1429" s="105">
        <f>Q1429</f>
        <v>0</v>
      </c>
      <c r="J1429" s="105">
        <f>R1429</f>
        <v>0</v>
      </c>
      <c r="K1429" s="105">
        <f t="shared" ref="K1429" si="1719">S1429</f>
        <v>0</v>
      </c>
      <c r="L1429" s="105">
        <f t="shared" ref="L1429" si="1720">T1429</f>
        <v>0</v>
      </c>
      <c r="M1429" s="105">
        <f t="shared" ref="M1429" si="1721">U1429</f>
        <v>0</v>
      </c>
      <c r="N1429" s="105">
        <f t="shared" ref="N1429" si="1722">V1429</f>
        <v>0</v>
      </c>
      <c r="P1429" s="21"/>
      <c r="Q1429" s="106">
        <f t="shared" ref="Q1429:V1429" si="1723">+SUM(Q1413:Q1428)</f>
        <v>0</v>
      </c>
      <c r="R1429" s="106">
        <f t="shared" si="1723"/>
        <v>0</v>
      </c>
      <c r="S1429" s="106">
        <f t="shared" si="1723"/>
        <v>0</v>
      </c>
      <c r="T1429" s="106">
        <f t="shared" si="1723"/>
        <v>0</v>
      </c>
      <c r="U1429" s="106">
        <f t="shared" si="1723"/>
        <v>0</v>
      </c>
      <c r="V1429" s="106">
        <f t="shared" si="1723"/>
        <v>0</v>
      </c>
      <c r="W1429" s="33"/>
      <c r="X1429" s="33"/>
      <c r="Y1429" s="33"/>
      <c r="Z1429" s="33"/>
      <c r="AA1429" s="33"/>
      <c r="AB1429" s="33"/>
      <c r="AC1429" s="33"/>
    </row>
    <row r="1431" spans="1:29" x14ac:dyDescent="0.3">
      <c r="A1431" s="69"/>
      <c r="B1431" s="69"/>
      <c r="C1431" s="69"/>
      <c r="D1431" s="97"/>
      <c r="E1431" s="97"/>
      <c r="F1431" s="69"/>
      <c r="G1431" s="69"/>
      <c r="H1431" s="82"/>
    </row>
    <row r="1432" spans="1:29" x14ac:dyDescent="0.3">
      <c r="A1432" s="94"/>
      <c r="B1432" s="83"/>
      <c r="C1432" s="95"/>
      <c r="D1432" s="95"/>
      <c r="E1432" s="33"/>
      <c r="F1432" s="98"/>
      <c r="G1432" s="96"/>
      <c r="H1432" s="112"/>
    </row>
    <row r="1433" spans="1:29" x14ac:dyDescent="0.3">
      <c r="A1433" s="91"/>
      <c r="B1433" s="92"/>
      <c r="C1433" s="92"/>
      <c r="D1433" s="92"/>
      <c r="E1433" s="92"/>
      <c r="F1433" s="92"/>
      <c r="G1433" s="92"/>
      <c r="H1433" s="92"/>
    </row>
    <row r="1434" spans="1:29" x14ac:dyDescent="0.3">
      <c r="A1434" s="68"/>
      <c r="B1434" s="68"/>
      <c r="C1434" s="68"/>
      <c r="D1434" s="68"/>
      <c r="E1434" s="68"/>
      <c r="F1434" s="68"/>
      <c r="G1434" s="68"/>
      <c r="H1434" s="82"/>
      <c r="P1434" s="21"/>
      <c r="Q1434" s="106">
        <f>+SUM(Q1435:Q1450)</f>
        <v>0</v>
      </c>
      <c r="R1434" s="106">
        <f t="shared" ref="R1434" si="1724">+SUM(R1435:R1450)</f>
        <v>0</v>
      </c>
      <c r="S1434" s="106">
        <f t="shared" ref="S1434" si="1725">+SUM(S1435:S1450)</f>
        <v>0</v>
      </c>
      <c r="T1434" s="106">
        <f t="shared" ref="T1434" si="1726">+SUM(T1435:T1450)</f>
        <v>0</v>
      </c>
      <c r="U1434" s="106">
        <f t="shared" ref="U1434" si="1727">+SUM(U1435:U1450)</f>
        <v>0</v>
      </c>
      <c r="V1434" s="106">
        <f t="shared" ref="V1434" si="1728">+SUM(V1435:V1450)</f>
        <v>0</v>
      </c>
      <c r="W1434" s="33"/>
      <c r="X1434" s="33"/>
      <c r="Y1434" s="33"/>
      <c r="Z1434" s="33"/>
      <c r="AA1434" s="33"/>
      <c r="AB1434" s="33"/>
      <c r="AC1434" s="33"/>
    </row>
    <row r="1435" spans="1:29" x14ac:dyDescent="0.3">
      <c r="A1435" s="67"/>
      <c r="B1435" s="85"/>
      <c r="C1435" s="85"/>
      <c r="D1435" s="85"/>
      <c r="E1435" s="85"/>
      <c r="F1435" s="85"/>
      <c r="G1435" s="85"/>
      <c r="H1435" s="113"/>
      <c r="I1435" s="105">
        <f t="shared" ref="I1435:N1435" si="1729">Q1434</f>
        <v>0</v>
      </c>
      <c r="J1435" s="105">
        <f t="shared" si="1729"/>
        <v>0</v>
      </c>
      <c r="K1435" s="105">
        <f t="shared" si="1729"/>
        <v>0</v>
      </c>
      <c r="L1435" s="105">
        <f t="shared" si="1729"/>
        <v>0</v>
      </c>
      <c r="M1435" s="105">
        <f t="shared" si="1729"/>
        <v>0</v>
      </c>
      <c r="N1435" s="105">
        <f t="shared" si="1729"/>
        <v>0</v>
      </c>
      <c r="P1435" s="21" t="str">
        <f>IF(A1435&gt;=$B$1432,"A","B")</f>
        <v>A</v>
      </c>
      <c r="Q1435" s="85">
        <f t="shared" ref="Q1435:Q1439" si="1730">IF($P1435="B",B1435,0)</f>
        <v>0</v>
      </c>
      <c r="R1435" s="85">
        <f t="shared" ref="R1435:R1450" si="1731">IF($P1435="B",C1435,0)</f>
        <v>0</v>
      </c>
      <c r="S1435" s="85">
        <f t="shared" ref="S1435:S1450" si="1732">IF($P1435="B",D1435,0)</f>
        <v>0</v>
      </c>
      <c r="T1435" s="85">
        <f t="shared" ref="T1435:T1450" si="1733">IF($P1435="B",E1435,0)</f>
        <v>0</v>
      </c>
      <c r="U1435" s="85">
        <f t="shared" ref="U1435:U1450" si="1734">IF($P1435="B",F1435,0)</f>
        <v>0</v>
      </c>
      <c r="V1435" s="85">
        <f t="shared" ref="V1435:V1450" si="1735">IF($P1435="B",G1435,0)</f>
        <v>0</v>
      </c>
      <c r="W1435" s="33"/>
      <c r="X1435" s="85">
        <f>IF($P1435="A",B1435,0)</f>
        <v>0</v>
      </c>
      <c r="Y1435" s="85">
        <f t="shared" ref="Y1435:Y1450" si="1736">IF($P1435="A",C1435,0)</f>
        <v>0</v>
      </c>
      <c r="Z1435" s="85">
        <f t="shared" ref="Z1435:Z1450" si="1737">IF($P1435="A",D1435,0)</f>
        <v>0</v>
      </c>
      <c r="AA1435" s="85">
        <f t="shared" ref="AA1435:AA1450" si="1738">IF($P1435="A",E1435,0)</f>
        <v>0</v>
      </c>
      <c r="AB1435" s="85">
        <f t="shared" ref="AB1435:AB1450" si="1739">IF($P1435="A",F1435,0)</f>
        <v>0</v>
      </c>
      <c r="AC1435" s="85">
        <f t="shared" ref="AC1435:AC1450" si="1740">IF($P1435="A",G1435,0)</f>
        <v>0</v>
      </c>
    </row>
    <row r="1436" spans="1:29" x14ac:dyDescent="0.3">
      <c r="A1436" s="67"/>
      <c r="B1436" s="85"/>
      <c r="C1436" s="85"/>
      <c r="D1436" s="85"/>
      <c r="E1436" s="85"/>
      <c r="F1436" s="85"/>
      <c r="G1436" s="85"/>
      <c r="H1436" s="113"/>
      <c r="P1436" s="21" t="str">
        <f t="shared" ref="P1436:P1450" si="1741">IF(A1436&gt;=$B$1432,"A","B")</f>
        <v>A</v>
      </c>
      <c r="Q1436" s="85">
        <f t="shared" si="1730"/>
        <v>0</v>
      </c>
      <c r="R1436" s="85">
        <f t="shared" si="1731"/>
        <v>0</v>
      </c>
      <c r="S1436" s="85">
        <f t="shared" si="1732"/>
        <v>0</v>
      </c>
      <c r="T1436" s="85">
        <f t="shared" si="1733"/>
        <v>0</v>
      </c>
      <c r="U1436" s="85">
        <f t="shared" si="1734"/>
        <v>0</v>
      </c>
      <c r="V1436" s="85">
        <f t="shared" si="1735"/>
        <v>0</v>
      </c>
      <c r="W1436" s="33"/>
      <c r="X1436" s="85">
        <f t="shared" ref="X1436:X1450" si="1742">IF($P1436="A",B1436,0)</f>
        <v>0</v>
      </c>
      <c r="Y1436" s="85">
        <f t="shared" si="1736"/>
        <v>0</v>
      </c>
      <c r="Z1436" s="85">
        <f t="shared" si="1737"/>
        <v>0</v>
      </c>
      <c r="AA1436" s="85">
        <f t="shared" si="1738"/>
        <v>0</v>
      </c>
      <c r="AB1436" s="85">
        <f t="shared" si="1739"/>
        <v>0</v>
      </c>
      <c r="AC1436" s="85">
        <f t="shared" si="1740"/>
        <v>0</v>
      </c>
    </row>
    <row r="1437" spans="1:29" x14ac:dyDescent="0.3">
      <c r="A1437" s="67"/>
      <c r="B1437" s="85"/>
      <c r="C1437" s="85"/>
      <c r="D1437" s="85"/>
      <c r="E1437" s="85"/>
      <c r="F1437" s="85"/>
      <c r="G1437" s="85"/>
      <c r="H1437" s="113"/>
      <c r="P1437" s="21" t="str">
        <f t="shared" si="1741"/>
        <v>A</v>
      </c>
      <c r="Q1437" s="85">
        <f t="shared" si="1730"/>
        <v>0</v>
      </c>
      <c r="R1437" s="85">
        <f t="shared" si="1731"/>
        <v>0</v>
      </c>
      <c r="S1437" s="85">
        <f t="shared" si="1732"/>
        <v>0</v>
      </c>
      <c r="T1437" s="85">
        <f t="shared" si="1733"/>
        <v>0</v>
      </c>
      <c r="U1437" s="85">
        <f t="shared" si="1734"/>
        <v>0</v>
      </c>
      <c r="V1437" s="85">
        <f t="shared" si="1735"/>
        <v>0</v>
      </c>
      <c r="W1437" s="33"/>
      <c r="X1437" s="85">
        <f t="shared" si="1742"/>
        <v>0</v>
      </c>
      <c r="Y1437" s="85">
        <f t="shared" si="1736"/>
        <v>0</v>
      </c>
      <c r="Z1437" s="85">
        <f t="shared" si="1737"/>
        <v>0</v>
      </c>
      <c r="AA1437" s="85">
        <f t="shared" si="1738"/>
        <v>0</v>
      </c>
      <c r="AB1437" s="85">
        <f t="shared" si="1739"/>
        <v>0</v>
      </c>
      <c r="AC1437" s="85">
        <f t="shared" si="1740"/>
        <v>0</v>
      </c>
    </row>
    <row r="1438" spans="1:29" x14ac:dyDescent="0.3">
      <c r="A1438" s="67"/>
      <c r="B1438" s="85"/>
      <c r="C1438" s="85"/>
      <c r="D1438" s="85"/>
      <c r="E1438" s="85"/>
      <c r="F1438" s="85"/>
      <c r="G1438" s="85"/>
      <c r="H1438" s="113"/>
      <c r="P1438" s="21" t="str">
        <f t="shared" si="1741"/>
        <v>A</v>
      </c>
      <c r="Q1438" s="85">
        <f t="shared" si="1730"/>
        <v>0</v>
      </c>
      <c r="R1438" s="85">
        <f t="shared" si="1731"/>
        <v>0</v>
      </c>
      <c r="S1438" s="85">
        <f t="shared" si="1732"/>
        <v>0</v>
      </c>
      <c r="T1438" s="85">
        <f t="shared" si="1733"/>
        <v>0</v>
      </c>
      <c r="U1438" s="85">
        <f t="shared" si="1734"/>
        <v>0</v>
      </c>
      <c r="V1438" s="85">
        <f t="shared" si="1735"/>
        <v>0</v>
      </c>
      <c r="W1438" s="33"/>
      <c r="X1438" s="85">
        <f t="shared" si="1742"/>
        <v>0</v>
      </c>
      <c r="Y1438" s="85">
        <f t="shared" si="1736"/>
        <v>0</v>
      </c>
      <c r="Z1438" s="85">
        <f t="shared" si="1737"/>
        <v>0</v>
      </c>
      <c r="AA1438" s="85">
        <f t="shared" si="1738"/>
        <v>0</v>
      </c>
      <c r="AB1438" s="85">
        <f t="shared" si="1739"/>
        <v>0</v>
      </c>
      <c r="AC1438" s="85">
        <f t="shared" si="1740"/>
        <v>0</v>
      </c>
    </row>
    <row r="1439" spans="1:29" x14ac:dyDescent="0.3">
      <c r="A1439" s="67"/>
      <c r="B1439" s="85"/>
      <c r="C1439" s="85"/>
      <c r="D1439" s="85"/>
      <c r="E1439" s="85"/>
      <c r="F1439" s="85"/>
      <c r="G1439" s="85"/>
      <c r="H1439" s="113"/>
      <c r="P1439" s="21" t="str">
        <f t="shared" si="1741"/>
        <v>A</v>
      </c>
      <c r="Q1439" s="85">
        <f t="shared" si="1730"/>
        <v>0</v>
      </c>
      <c r="R1439" s="85">
        <f t="shared" si="1731"/>
        <v>0</v>
      </c>
      <c r="S1439" s="85">
        <f t="shared" si="1732"/>
        <v>0</v>
      </c>
      <c r="T1439" s="85">
        <f t="shared" si="1733"/>
        <v>0</v>
      </c>
      <c r="U1439" s="85">
        <f t="shared" si="1734"/>
        <v>0</v>
      </c>
      <c r="V1439" s="85">
        <f t="shared" si="1735"/>
        <v>0</v>
      </c>
      <c r="W1439" s="33"/>
      <c r="X1439" s="85">
        <f t="shared" si="1742"/>
        <v>0</v>
      </c>
      <c r="Y1439" s="85">
        <f t="shared" si="1736"/>
        <v>0</v>
      </c>
      <c r="Z1439" s="85">
        <f t="shared" si="1737"/>
        <v>0</v>
      </c>
      <c r="AA1439" s="85">
        <f t="shared" si="1738"/>
        <v>0</v>
      </c>
      <c r="AB1439" s="85">
        <f t="shared" si="1739"/>
        <v>0</v>
      </c>
      <c r="AC1439" s="85">
        <f t="shared" si="1740"/>
        <v>0</v>
      </c>
    </row>
    <row r="1440" spans="1:29" x14ac:dyDescent="0.3">
      <c r="A1440" s="67"/>
      <c r="B1440" s="85"/>
      <c r="C1440" s="85"/>
      <c r="D1440" s="85"/>
      <c r="E1440" s="85"/>
      <c r="F1440" s="85"/>
      <c r="G1440" s="85"/>
      <c r="H1440" s="113"/>
      <c r="P1440" s="21" t="str">
        <f t="shared" si="1741"/>
        <v>A</v>
      </c>
      <c r="Q1440" s="85">
        <f>IF($P1440="B",B1440,0)</f>
        <v>0</v>
      </c>
      <c r="R1440" s="85">
        <f t="shared" si="1731"/>
        <v>0</v>
      </c>
      <c r="S1440" s="85">
        <f t="shared" si="1732"/>
        <v>0</v>
      </c>
      <c r="T1440" s="85">
        <f t="shared" si="1733"/>
        <v>0</v>
      </c>
      <c r="U1440" s="85">
        <f t="shared" si="1734"/>
        <v>0</v>
      </c>
      <c r="V1440" s="85">
        <f t="shared" si="1735"/>
        <v>0</v>
      </c>
      <c r="W1440" s="33"/>
      <c r="X1440" s="85">
        <f t="shared" si="1742"/>
        <v>0</v>
      </c>
      <c r="Y1440" s="85">
        <f t="shared" si="1736"/>
        <v>0</v>
      </c>
      <c r="Z1440" s="85">
        <f t="shared" si="1737"/>
        <v>0</v>
      </c>
      <c r="AA1440" s="85">
        <f t="shared" si="1738"/>
        <v>0</v>
      </c>
      <c r="AB1440" s="85">
        <f t="shared" si="1739"/>
        <v>0</v>
      </c>
      <c r="AC1440" s="85">
        <f t="shared" si="1740"/>
        <v>0</v>
      </c>
    </row>
    <row r="1441" spans="1:29" x14ac:dyDescent="0.3">
      <c r="A1441" s="67"/>
      <c r="B1441" s="85"/>
      <c r="C1441" s="85"/>
      <c r="D1441" s="85"/>
      <c r="E1441" s="85"/>
      <c r="F1441" s="85"/>
      <c r="G1441" s="85"/>
      <c r="H1441" s="113"/>
      <c r="P1441" s="21" t="str">
        <f t="shared" si="1741"/>
        <v>A</v>
      </c>
      <c r="Q1441" s="85">
        <f t="shared" ref="Q1441:Q1450" si="1743">IF($P1441="B",B1441,0)</f>
        <v>0</v>
      </c>
      <c r="R1441" s="85">
        <f t="shared" si="1731"/>
        <v>0</v>
      </c>
      <c r="S1441" s="85">
        <f t="shared" si="1732"/>
        <v>0</v>
      </c>
      <c r="T1441" s="85">
        <f t="shared" si="1733"/>
        <v>0</v>
      </c>
      <c r="U1441" s="85">
        <f t="shared" si="1734"/>
        <v>0</v>
      </c>
      <c r="V1441" s="85">
        <f t="shared" si="1735"/>
        <v>0</v>
      </c>
      <c r="W1441" s="33"/>
      <c r="X1441" s="85">
        <f t="shared" si="1742"/>
        <v>0</v>
      </c>
      <c r="Y1441" s="85">
        <f t="shared" si="1736"/>
        <v>0</v>
      </c>
      <c r="Z1441" s="85">
        <f t="shared" si="1737"/>
        <v>0</v>
      </c>
      <c r="AA1441" s="85">
        <f t="shared" si="1738"/>
        <v>0</v>
      </c>
      <c r="AB1441" s="85">
        <f t="shared" si="1739"/>
        <v>0</v>
      </c>
      <c r="AC1441" s="85">
        <f t="shared" si="1740"/>
        <v>0</v>
      </c>
    </row>
    <row r="1442" spans="1:29" x14ac:dyDescent="0.3">
      <c r="A1442" s="67"/>
      <c r="B1442" s="85"/>
      <c r="C1442" s="85"/>
      <c r="D1442" s="85"/>
      <c r="E1442" s="85"/>
      <c r="F1442" s="85"/>
      <c r="G1442" s="85"/>
      <c r="H1442" s="113"/>
      <c r="P1442" s="21" t="str">
        <f t="shared" si="1741"/>
        <v>A</v>
      </c>
      <c r="Q1442" s="85">
        <f t="shared" si="1743"/>
        <v>0</v>
      </c>
      <c r="R1442" s="85">
        <f t="shared" si="1731"/>
        <v>0</v>
      </c>
      <c r="S1442" s="85">
        <f t="shared" si="1732"/>
        <v>0</v>
      </c>
      <c r="T1442" s="85">
        <f t="shared" si="1733"/>
        <v>0</v>
      </c>
      <c r="U1442" s="85">
        <f t="shared" si="1734"/>
        <v>0</v>
      </c>
      <c r="V1442" s="85">
        <f t="shared" si="1735"/>
        <v>0</v>
      </c>
      <c r="W1442" s="33"/>
      <c r="X1442" s="85">
        <f t="shared" si="1742"/>
        <v>0</v>
      </c>
      <c r="Y1442" s="85">
        <f t="shared" si="1736"/>
        <v>0</v>
      </c>
      <c r="Z1442" s="85">
        <f t="shared" si="1737"/>
        <v>0</v>
      </c>
      <c r="AA1442" s="85">
        <f t="shared" si="1738"/>
        <v>0</v>
      </c>
      <c r="AB1442" s="85">
        <f t="shared" si="1739"/>
        <v>0</v>
      </c>
      <c r="AC1442" s="85">
        <f t="shared" si="1740"/>
        <v>0</v>
      </c>
    </row>
    <row r="1443" spans="1:29" x14ac:dyDescent="0.3">
      <c r="A1443" s="67"/>
      <c r="B1443" s="85"/>
      <c r="C1443" s="85"/>
      <c r="D1443" s="85"/>
      <c r="E1443" s="85"/>
      <c r="F1443" s="85"/>
      <c r="G1443" s="85"/>
      <c r="H1443" s="113"/>
      <c r="P1443" s="21" t="str">
        <f t="shared" si="1741"/>
        <v>A</v>
      </c>
      <c r="Q1443" s="85">
        <f t="shared" si="1743"/>
        <v>0</v>
      </c>
      <c r="R1443" s="85">
        <f t="shared" si="1731"/>
        <v>0</v>
      </c>
      <c r="S1443" s="85">
        <f t="shared" si="1732"/>
        <v>0</v>
      </c>
      <c r="T1443" s="85">
        <f t="shared" si="1733"/>
        <v>0</v>
      </c>
      <c r="U1443" s="85">
        <f t="shared" si="1734"/>
        <v>0</v>
      </c>
      <c r="V1443" s="85">
        <f t="shared" si="1735"/>
        <v>0</v>
      </c>
      <c r="W1443" s="33"/>
      <c r="X1443" s="85">
        <f t="shared" si="1742"/>
        <v>0</v>
      </c>
      <c r="Y1443" s="85">
        <f t="shared" si="1736"/>
        <v>0</v>
      </c>
      <c r="Z1443" s="85">
        <f t="shared" si="1737"/>
        <v>0</v>
      </c>
      <c r="AA1443" s="85">
        <f t="shared" si="1738"/>
        <v>0</v>
      </c>
      <c r="AB1443" s="85">
        <f t="shared" si="1739"/>
        <v>0</v>
      </c>
      <c r="AC1443" s="85">
        <f t="shared" si="1740"/>
        <v>0</v>
      </c>
    </row>
    <row r="1444" spans="1:29" x14ac:dyDescent="0.3">
      <c r="A1444" s="67"/>
      <c r="B1444" s="85"/>
      <c r="C1444" s="85"/>
      <c r="D1444" s="85"/>
      <c r="E1444" s="85"/>
      <c r="F1444" s="85"/>
      <c r="G1444" s="85"/>
      <c r="H1444" s="113"/>
      <c r="P1444" s="21" t="str">
        <f t="shared" si="1741"/>
        <v>A</v>
      </c>
      <c r="Q1444" s="85">
        <f t="shared" si="1743"/>
        <v>0</v>
      </c>
      <c r="R1444" s="85">
        <f t="shared" si="1731"/>
        <v>0</v>
      </c>
      <c r="S1444" s="85">
        <f t="shared" si="1732"/>
        <v>0</v>
      </c>
      <c r="T1444" s="85">
        <f t="shared" si="1733"/>
        <v>0</v>
      </c>
      <c r="U1444" s="85">
        <f t="shared" si="1734"/>
        <v>0</v>
      </c>
      <c r="V1444" s="85">
        <f t="shared" si="1735"/>
        <v>0</v>
      </c>
      <c r="W1444" s="33"/>
      <c r="X1444" s="85">
        <f t="shared" si="1742"/>
        <v>0</v>
      </c>
      <c r="Y1444" s="85">
        <f t="shared" si="1736"/>
        <v>0</v>
      </c>
      <c r="Z1444" s="85">
        <f t="shared" si="1737"/>
        <v>0</v>
      </c>
      <c r="AA1444" s="85">
        <f t="shared" si="1738"/>
        <v>0</v>
      </c>
      <c r="AB1444" s="85">
        <f t="shared" si="1739"/>
        <v>0</v>
      </c>
      <c r="AC1444" s="85">
        <f t="shared" si="1740"/>
        <v>0</v>
      </c>
    </row>
    <row r="1445" spans="1:29" x14ac:dyDescent="0.3">
      <c r="A1445" s="67"/>
      <c r="B1445" s="85"/>
      <c r="C1445" s="85"/>
      <c r="D1445" s="85"/>
      <c r="E1445" s="85"/>
      <c r="F1445" s="85"/>
      <c r="G1445" s="85"/>
      <c r="H1445" s="113"/>
      <c r="P1445" s="21" t="str">
        <f t="shared" si="1741"/>
        <v>A</v>
      </c>
      <c r="Q1445" s="85">
        <f t="shared" si="1743"/>
        <v>0</v>
      </c>
      <c r="R1445" s="85">
        <f t="shared" si="1731"/>
        <v>0</v>
      </c>
      <c r="S1445" s="85">
        <f t="shared" si="1732"/>
        <v>0</v>
      </c>
      <c r="T1445" s="85">
        <f t="shared" si="1733"/>
        <v>0</v>
      </c>
      <c r="U1445" s="85">
        <f t="shared" si="1734"/>
        <v>0</v>
      </c>
      <c r="V1445" s="85">
        <f t="shared" si="1735"/>
        <v>0</v>
      </c>
      <c r="W1445" s="33"/>
      <c r="X1445" s="85">
        <f t="shared" si="1742"/>
        <v>0</v>
      </c>
      <c r="Y1445" s="85">
        <f t="shared" si="1736"/>
        <v>0</v>
      </c>
      <c r="Z1445" s="85">
        <f t="shared" si="1737"/>
        <v>0</v>
      </c>
      <c r="AA1445" s="85">
        <f t="shared" si="1738"/>
        <v>0</v>
      </c>
      <c r="AB1445" s="85">
        <f t="shared" si="1739"/>
        <v>0</v>
      </c>
      <c r="AC1445" s="85">
        <f t="shared" si="1740"/>
        <v>0</v>
      </c>
    </row>
    <row r="1446" spans="1:29" x14ac:dyDescent="0.3">
      <c r="A1446" s="67"/>
      <c r="B1446" s="85"/>
      <c r="C1446" s="85"/>
      <c r="D1446" s="85"/>
      <c r="E1446" s="85"/>
      <c r="F1446" s="85"/>
      <c r="G1446" s="85"/>
      <c r="H1446" s="113"/>
      <c r="P1446" s="21" t="str">
        <f t="shared" si="1741"/>
        <v>A</v>
      </c>
      <c r="Q1446" s="85">
        <f t="shared" si="1743"/>
        <v>0</v>
      </c>
      <c r="R1446" s="85">
        <f t="shared" si="1731"/>
        <v>0</v>
      </c>
      <c r="S1446" s="85">
        <f t="shared" si="1732"/>
        <v>0</v>
      </c>
      <c r="T1446" s="85">
        <f t="shared" si="1733"/>
        <v>0</v>
      </c>
      <c r="U1446" s="85">
        <f t="shared" si="1734"/>
        <v>0</v>
      </c>
      <c r="V1446" s="85">
        <f t="shared" si="1735"/>
        <v>0</v>
      </c>
      <c r="W1446" s="33"/>
      <c r="X1446" s="85">
        <f t="shared" si="1742"/>
        <v>0</v>
      </c>
      <c r="Y1446" s="85">
        <f t="shared" si="1736"/>
        <v>0</v>
      </c>
      <c r="Z1446" s="85">
        <f t="shared" si="1737"/>
        <v>0</v>
      </c>
      <c r="AA1446" s="85">
        <f t="shared" si="1738"/>
        <v>0</v>
      </c>
      <c r="AB1446" s="85">
        <f t="shared" si="1739"/>
        <v>0</v>
      </c>
      <c r="AC1446" s="85">
        <f t="shared" si="1740"/>
        <v>0</v>
      </c>
    </row>
    <row r="1447" spans="1:29" x14ac:dyDescent="0.3">
      <c r="A1447" s="67"/>
      <c r="B1447" s="85"/>
      <c r="C1447" s="85"/>
      <c r="D1447" s="85"/>
      <c r="E1447" s="85"/>
      <c r="F1447" s="85"/>
      <c r="G1447" s="85"/>
      <c r="H1447" s="113"/>
      <c r="P1447" s="21" t="str">
        <f t="shared" si="1741"/>
        <v>A</v>
      </c>
      <c r="Q1447" s="85">
        <f t="shared" si="1743"/>
        <v>0</v>
      </c>
      <c r="R1447" s="85">
        <f t="shared" si="1731"/>
        <v>0</v>
      </c>
      <c r="S1447" s="85">
        <f t="shared" si="1732"/>
        <v>0</v>
      </c>
      <c r="T1447" s="85">
        <f t="shared" si="1733"/>
        <v>0</v>
      </c>
      <c r="U1447" s="85">
        <f t="shared" si="1734"/>
        <v>0</v>
      </c>
      <c r="V1447" s="85">
        <f t="shared" si="1735"/>
        <v>0</v>
      </c>
      <c r="W1447" s="33"/>
      <c r="X1447" s="85">
        <f t="shared" si="1742"/>
        <v>0</v>
      </c>
      <c r="Y1447" s="85">
        <f t="shared" si="1736"/>
        <v>0</v>
      </c>
      <c r="Z1447" s="85">
        <f t="shared" si="1737"/>
        <v>0</v>
      </c>
      <c r="AA1447" s="85">
        <f t="shared" si="1738"/>
        <v>0</v>
      </c>
      <c r="AB1447" s="85">
        <f t="shared" si="1739"/>
        <v>0</v>
      </c>
      <c r="AC1447" s="85">
        <f t="shared" si="1740"/>
        <v>0</v>
      </c>
    </row>
    <row r="1448" spans="1:29" x14ac:dyDescent="0.3">
      <c r="A1448" s="67"/>
      <c r="B1448" s="85"/>
      <c r="C1448" s="85"/>
      <c r="D1448" s="85"/>
      <c r="E1448" s="85"/>
      <c r="F1448" s="85"/>
      <c r="G1448" s="85"/>
      <c r="H1448" s="113"/>
      <c r="P1448" s="21" t="str">
        <f t="shared" si="1741"/>
        <v>A</v>
      </c>
      <c r="Q1448" s="85">
        <f t="shared" si="1743"/>
        <v>0</v>
      </c>
      <c r="R1448" s="85">
        <f t="shared" si="1731"/>
        <v>0</v>
      </c>
      <c r="S1448" s="85">
        <f t="shared" si="1732"/>
        <v>0</v>
      </c>
      <c r="T1448" s="85">
        <f t="shared" si="1733"/>
        <v>0</v>
      </c>
      <c r="U1448" s="85">
        <f t="shared" si="1734"/>
        <v>0</v>
      </c>
      <c r="V1448" s="85">
        <f t="shared" si="1735"/>
        <v>0</v>
      </c>
      <c r="W1448" s="33"/>
      <c r="X1448" s="85">
        <f t="shared" si="1742"/>
        <v>0</v>
      </c>
      <c r="Y1448" s="85">
        <f t="shared" si="1736"/>
        <v>0</v>
      </c>
      <c r="Z1448" s="85">
        <f t="shared" si="1737"/>
        <v>0</v>
      </c>
      <c r="AA1448" s="85">
        <f t="shared" si="1738"/>
        <v>0</v>
      </c>
      <c r="AB1448" s="85">
        <f t="shared" si="1739"/>
        <v>0</v>
      </c>
      <c r="AC1448" s="85">
        <f t="shared" si="1740"/>
        <v>0</v>
      </c>
    </row>
    <row r="1449" spans="1:29" x14ac:dyDescent="0.3">
      <c r="A1449" s="67"/>
      <c r="B1449" s="85"/>
      <c r="C1449" s="85"/>
      <c r="D1449" s="85"/>
      <c r="E1449" s="85"/>
      <c r="F1449" s="85"/>
      <c r="G1449" s="85"/>
      <c r="H1449" s="113"/>
      <c r="P1449" s="21" t="str">
        <f t="shared" si="1741"/>
        <v>A</v>
      </c>
      <c r="Q1449" s="85">
        <f t="shared" si="1743"/>
        <v>0</v>
      </c>
      <c r="R1449" s="85">
        <f t="shared" si="1731"/>
        <v>0</v>
      </c>
      <c r="S1449" s="85">
        <f t="shared" si="1732"/>
        <v>0</v>
      </c>
      <c r="T1449" s="85">
        <f t="shared" si="1733"/>
        <v>0</v>
      </c>
      <c r="U1449" s="85">
        <f t="shared" si="1734"/>
        <v>0</v>
      </c>
      <c r="V1449" s="85">
        <f t="shared" si="1735"/>
        <v>0</v>
      </c>
      <c r="W1449" s="33"/>
      <c r="X1449" s="85">
        <f t="shared" si="1742"/>
        <v>0</v>
      </c>
      <c r="Y1449" s="85">
        <f t="shared" si="1736"/>
        <v>0</v>
      </c>
      <c r="Z1449" s="85">
        <f t="shared" si="1737"/>
        <v>0</v>
      </c>
      <c r="AA1449" s="85">
        <f t="shared" si="1738"/>
        <v>0</v>
      </c>
      <c r="AB1449" s="85">
        <f t="shared" si="1739"/>
        <v>0</v>
      </c>
      <c r="AC1449" s="85">
        <f t="shared" si="1740"/>
        <v>0</v>
      </c>
    </row>
    <row r="1450" spans="1:29" x14ac:dyDescent="0.3">
      <c r="A1450" s="67"/>
      <c r="B1450" s="85"/>
      <c r="C1450" s="85"/>
      <c r="D1450" s="85"/>
      <c r="E1450" s="85"/>
      <c r="F1450" s="85"/>
      <c r="G1450" s="85"/>
      <c r="H1450" s="113"/>
      <c r="P1450" s="21" t="str">
        <f t="shared" si="1741"/>
        <v>A</v>
      </c>
      <c r="Q1450" s="85">
        <f t="shared" si="1743"/>
        <v>0</v>
      </c>
      <c r="R1450" s="85">
        <f t="shared" si="1731"/>
        <v>0</v>
      </c>
      <c r="S1450" s="85">
        <f t="shared" si="1732"/>
        <v>0</v>
      </c>
      <c r="T1450" s="85">
        <f t="shared" si="1733"/>
        <v>0</v>
      </c>
      <c r="U1450" s="85">
        <f t="shared" si="1734"/>
        <v>0</v>
      </c>
      <c r="V1450" s="85">
        <f t="shared" si="1735"/>
        <v>0</v>
      </c>
      <c r="W1450" s="33"/>
      <c r="X1450" s="85">
        <f t="shared" si="1742"/>
        <v>0</v>
      </c>
      <c r="Y1450" s="85">
        <f t="shared" si="1736"/>
        <v>0</v>
      </c>
      <c r="Z1450" s="85">
        <f t="shared" si="1737"/>
        <v>0</v>
      </c>
      <c r="AA1450" s="85">
        <f t="shared" si="1738"/>
        <v>0</v>
      </c>
      <c r="AB1450" s="85">
        <f t="shared" si="1739"/>
        <v>0</v>
      </c>
      <c r="AC1450" s="85">
        <f t="shared" si="1740"/>
        <v>0</v>
      </c>
    </row>
    <row r="1451" spans="1:29" x14ac:dyDescent="0.3">
      <c r="A1451" s="68"/>
      <c r="B1451" s="86"/>
      <c r="C1451" s="86"/>
      <c r="D1451" s="86"/>
      <c r="E1451" s="86"/>
      <c r="F1451" s="86"/>
      <c r="G1451" s="86"/>
      <c r="H1451" s="89"/>
      <c r="I1451" s="105">
        <f>X1451</f>
        <v>0</v>
      </c>
      <c r="J1451" s="105">
        <f>Y1451</f>
        <v>0</v>
      </c>
      <c r="K1451" s="105">
        <f>Z1451</f>
        <v>0</v>
      </c>
      <c r="L1451" s="105">
        <f>AA1451</f>
        <v>0</v>
      </c>
      <c r="M1451" s="105">
        <f t="shared" ref="M1451" si="1744">AB1451</f>
        <v>0</v>
      </c>
      <c r="N1451" s="105">
        <f t="shared" ref="N1451" si="1745">AC1451</f>
        <v>0</v>
      </c>
      <c r="P1451" s="21"/>
      <c r="Q1451" s="33"/>
      <c r="R1451" s="33"/>
      <c r="S1451" s="33"/>
      <c r="T1451" s="33"/>
      <c r="U1451" s="33"/>
      <c r="V1451" s="33"/>
      <c r="W1451" s="33"/>
      <c r="X1451" s="106">
        <f>SUM(X1435:X1450)</f>
        <v>0</v>
      </c>
      <c r="Y1451" s="106">
        <f t="shared" ref="Y1451" si="1746">SUM(Y1435:Y1450)</f>
        <v>0</v>
      </c>
      <c r="Z1451" s="106">
        <f t="shared" ref="Z1451" si="1747">SUM(Z1435:Z1450)</f>
        <v>0</v>
      </c>
      <c r="AA1451" s="106">
        <f t="shared" ref="AA1451" si="1748">SUM(AA1435:AA1450)</f>
        <v>0</v>
      </c>
      <c r="AB1451" s="106">
        <f t="shared" ref="AB1451" si="1749">SUM(AB1435:AB1450)</f>
        <v>0</v>
      </c>
      <c r="AC1451" s="106">
        <f t="shared" ref="AC1451" si="1750">SUM(AC1435:AC1450)</f>
        <v>0</v>
      </c>
    </row>
    <row r="1452" spans="1:29" x14ac:dyDescent="0.3">
      <c r="A1452" s="82"/>
      <c r="B1452" s="89"/>
      <c r="C1452" s="89"/>
      <c r="D1452" s="89"/>
      <c r="E1452" s="89"/>
      <c r="F1452" s="89"/>
      <c r="G1452" s="89"/>
      <c r="H1452" s="89"/>
      <c r="P1452" s="21"/>
      <c r="Q1452" s="33"/>
      <c r="R1452" s="33"/>
      <c r="S1452" s="33"/>
      <c r="T1452" s="33"/>
      <c r="U1452" s="33"/>
      <c r="V1452" s="33"/>
      <c r="W1452" s="33"/>
      <c r="X1452" s="33"/>
      <c r="Y1452" s="33"/>
      <c r="Z1452" s="33"/>
      <c r="AA1452" s="33"/>
      <c r="AB1452" s="33"/>
      <c r="AC1452" s="33"/>
    </row>
    <row r="1453" spans="1:29" x14ac:dyDescent="0.3">
      <c r="A1453" s="92"/>
      <c r="B1453" s="92"/>
      <c r="C1453" s="92"/>
      <c r="D1453" s="92"/>
      <c r="E1453" s="92"/>
      <c r="F1453" s="92"/>
      <c r="G1453" s="92"/>
      <c r="H1453" s="92"/>
      <c r="P1453" s="21"/>
      <c r="Q1453" s="33"/>
      <c r="R1453" s="33"/>
      <c r="S1453" s="33"/>
      <c r="T1453" s="33"/>
      <c r="U1453" s="33"/>
      <c r="V1453" s="33"/>
      <c r="W1453" s="33"/>
      <c r="X1453" s="33"/>
      <c r="Y1453" s="33"/>
      <c r="Z1453" s="33"/>
      <c r="AA1453" s="33"/>
      <c r="AB1453" s="33"/>
      <c r="AC1453" s="33"/>
    </row>
    <row r="1454" spans="1:29" x14ac:dyDescent="0.3">
      <c r="A1454" s="68"/>
      <c r="B1454" s="68"/>
      <c r="C1454" s="68"/>
      <c r="D1454" s="68"/>
      <c r="E1454" s="68"/>
      <c r="F1454" s="68"/>
      <c r="G1454" s="68"/>
      <c r="H1454" s="82"/>
      <c r="P1454" s="21"/>
      <c r="Q1454" s="33"/>
      <c r="R1454" s="33"/>
      <c r="S1454" s="33"/>
      <c r="T1454" s="33"/>
      <c r="U1454" s="33"/>
      <c r="V1454" s="33"/>
      <c r="W1454" s="33"/>
      <c r="X1454" s="106">
        <f t="shared" ref="X1454:AC1454" si="1751">SUM(X1455:X1470)</f>
        <v>0</v>
      </c>
      <c r="Y1454" s="106">
        <f t="shared" si="1751"/>
        <v>0</v>
      </c>
      <c r="Z1454" s="106">
        <f t="shared" si="1751"/>
        <v>0</v>
      </c>
      <c r="AA1454" s="106">
        <f t="shared" si="1751"/>
        <v>0</v>
      </c>
      <c r="AB1454" s="106">
        <f t="shared" si="1751"/>
        <v>0</v>
      </c>
      <c r="AC1454" s="106">
        <f t="shared" si="1751"/>
        <v>0</v>
      </c>
    </row>
    <row r="1455" spans="1:29" x14ac:dyDescent="0.3">
      <c r="A1455" s="67"/>
      <c r="B1455" s="85"/>
      <c r="C1455" s="85"/>
      <c r="D1455" s="85"/>
      <c r="E1455" s="85"/>
      <c r="F1455" s="85"/>
      <c r="G1455" s="85"/>
      <c r="H1455" s="113"/>
      <c r="I1455" s="105">
        <f>X1454</f>
        <v>0</v>
      </c>
      <c r="J1455" s="105">
        <f>Y1454</f>
        <v>0</v>
      </c>
      <c r="K1455" s="105">
        <f t="shared" ref="K1455" si="1752">Z1454</f>
        <v>0</v>
      </c>
      <c r="L1455" s="105">
        <f t="shared" ref="L1455" si="1753">AA1454</f>
        <v>0</v>
      </c>
      <c r="M1455" s="105">
        <f t="shared" ref="M1455" si="1754">AB1454</f>
        <v>0</v>
      </c>
      <c r="N1455" s="105">
        <f t="shared" ref="N1455" si="1755">AC1454</f>
        <v>0</v>
      </c>
      <c r="P1455" s="21" t="str">
        <f>IF(A1455&lt;=$B$1432,"A","B")</f>
        <v>A</v>
      </c>
      <c r="Q1455" s="85">
        <f t="shared" ref="Q1455:Q1459" si="1756">IF($P1455="B",B1455,0)</f>
        <v>0</v>
      </c>
      <c r="R1455" s="85">
        <f t="shared" ref="R1455:R1470" si="1757">IF($P1455="B",C1455,0)</f>
        <v>0</v>
      </c>
      <c r="S1455" s="85">
        <f t="shared" ref="S1455:S1470" si="1758">IF($P1455="B",D1455,0)</f>
        <v>0</v>
      </c>
      <c r="T1455" s="85">
        <f t="shared" ref="T1455:T1470" si="1759">IF($P1455="B",E1455,0)</f>
        <v>0</v>
      </c>
      <c r="U1455" s="85">
        <f t="shared" ref="U1455:U1470" si="1760">IF($P1455="B",F1455,0)</f>
        <v>0</v>
      </c>
      <c r="V1455" s="85">
        <f t="shared" ref="V1455:V1470" si="1761">IF($P1455="B",G1455,0)</f>
        <v>0</v>
      </c>
      <c r="W1455" s="33"/>
      <c r="X1455" s="85">
        <f>IF($P1455="A",B1455,0)</f>
        <v>0</v>
      </c>
      <c r="Y1455" s="85">
        <f t="shared" ref="Y1455:Y1470" si="1762">IF($P1455="A",C1455,0)</f>
        <v>0</v>
      </c>
      <c r="Z1455" s="85">
        <f t="shared" ref="Z1455:Z1470" si="1763">IF($P1455="A",D1455,0)</f>
        <v>0</v>
      </c>
      <c r="AA1455" s="85">
        <f t="shared" ref="AA1455:AA1470" si="1764">IF($P1455="A",E1455,0)</f>
        <v>0</v>
      </c>
      <c r="AB1455" s="85">
        <f t="shared" ref="AB1455:AB1470" si="1765">IF($P1455="A",F1455,0)</f>
        <v>0</v>
      </c>
      <c r="AC1455" s="85">
        <f t="shared" ref="AC1455:AC1470" si="1766">IF($P1455="A",G1455,0)</f>
        <v>0</v>
      </c>
    </row>
    <row r="1456" spans="1:29" x14ac:dyDescent="0.3">
      <c r="A1456" s="67"/>
      <c r="B1456" s="85"/>
      <c r="C1456" s="85"/>
      <c r="D1456" s="85"/>
      <c r="E1456" s="85"/>
      <c r="F1456" s="85"/>
      <c r="G1456" s="85"/>
      <c r="H1456" s="113"/>
      <c r="P1456" s="21" t="str">
        <f t="shared" ref="P1456:P1470" si="1767">IF(A1456&lt;=$B$1432,"A","B")</f>
        <v>A</v>
      </c>
      <c r="Q1456" s="85">
        <f t="shared" si="1756"/>
        <v>0</v>
      </c>
      <c r="R1456" s="85">
        <f t="shared" si="1757"/>
        <v>0</v>
      </c>
      <c r="S1456" s="85">
        <f t="shared" si="1758"/>
        <v>0</v>
      </c>
      <c r="T1456" s="85">
        <f t="shared" si="1759"/>
        <v>0</v>
      </c>
      <c r="U1456" s="85">
        <f t="shared" si="1760"/>
        <v>0</v>
      </c>
      <c r="V1456" s="85">
        <f t="shared" si="1761"/>
        <v>0</v>
      </c>
      <c r="W1456" s="33"/>
      <c r="X1456" s="85">
        <f t="shared" ref="X1456:X1470" si="1768">IF($P1456="A",B1456,0)</f>
        <v>0</v>
      </c>
      <c r="Y1456" s="85">
        <f t="shared" si="1762"/>
        <v>0</v>
      </c>
      <c r="Z1456" s="85">
        <f t="shared" si="1763"/>
        <v>0</v>
      </c>
      <c r="AA1456" s="85">
        <f t="shared" si="1764"/>
        <v>0</v>
      </c>
      <c r="AB1456" s="85">
        <f t="shared" si="1765"/>
        <v>0</v>
      </c>
      <c r="AC1456" s="85">
        <f t="shared" si="1766"/>
        <v>0</v>
      </c>
    </row>
    <row r="1457" spans="1:29" x14ac:dyDescent="0.3">
      <c r="A1457" s="67"/>
      <c r="B1457" s="85"/>
      <c r="C1457" s="85"/>
      <c r="D1457" s="85"/>
      <c r="E1457" s="85"/>
      <c r="F1457" s="85"/>
      <c r="G1457" s="85"/>
      <c r="H1457" s="113"/>
      <c r="P1457" s="21" t="str">
        <f t="shared" si="1767"/>
        <v>A</v>
      </c>
      <c r="Q1457" s="85">
        <f t="shared" si="1756"/>
        <v>0</v>
      </c>
      <c r="R1457" s="85">
        <f t="shared" si="1757"/>
        <v>0</v>
      </c>
      <c r="S1457" s="85">
        <f t="shared" si="1758"/>
        <v>0</v>
      </c>
      <c r="T1457" s="85">
        <f t="shared" si="1759"/>
        <v>0</v>
      </c>
      <c r="U1457" s="85">
        <f t="shared" si="1760"/>
        <v>0</v>
      </c>
      <c r="V1457" s="85">
        <f t="shared" si="1761"/>
        <v>0</v>
      </c>
      <c r="W1457" s="33"/>
      <c r="X1457" s="85">
        <f t="shared" si="1768"/>
        <v>0</v>
      </c>
      <c r="Y1457" s="85">
        <f t="shared" si="1762"/>
        <v>0</v>
      </c>
      <c r="Z1457" s="85">
        <f t="shared" si="1763"/>
        <v>0</v>
      </c>
      <c r="AA1457" s="85">
        <f t="shared" si="1764"/>
        <v>0</v>
      </c>
      <c r="AB1457" s="85">
        <f t="shared" si="1765"/>
        <v>0</v>
      </c>
      <c r="AC1457" s="85">
        <f t="shared" si="1766"/>
        <v>0</v>
      </c>
    </row>
    <row r="1458" spans="1:29" x14ac:dyDescent="0.3">
      <c r="A1458" s="67"/>
      <c r="B1458" s="85"/>
      <c r="C1458" s="85"/>
      <c r="D1458" s="85"/>
      <c r="E1458" s="85"/>
      <c r="F1458" s="85"/>
      <c r="G1458" s="85"/>
      <c r="H1458" s="113"/>
      <c r="P1458" s="21" t="str">
        <f t="shared" si="1767"/>
        <v>A</v>
      </c>
      <c r="Q1458" s="85">
        <f t="shared" si="1756"/>
        <v>0</v>
      </c>
      <c r="R1458" s="85">
        <f t="shared" si="1757"/>
        <v>0</v>
      </c>
      <c r="S1458" s="85">
        <f t="shared" si="1758"/>
        <v>0</v>
      </c>
      <c r="T1458" s="85">
        <f t="shared" si="1759"/>
        <v>0</v>
      </c>
      <c r="U1458" s="85">
        <f t="shared" si="1760"/>
        <v>0</v>
      </c>
      <c r="V1458" s="85">
        <f t="shared" si="1761"/>
        <v>0</v>
      </c>
      <c r="W1458" s="33"/>
      <c r="X1458" s="85">
        <f t="shared" si="1768"/>
        <v>0</v>
      </c>
      <c r="Y1458" s="85">
        <f t="shared" si="1762"/>
        <v>0</v>
      </c>
      <c r="Z1458" s="85">
        <f t="shared" si="1763"/>
        <v>0</v>
      </c>
      <c r="AA1458" s="85">
        <f t="shared" si="1764"/>
        <v>0</v>
      </c>
      <c r="AB1458" s="85">
        <f t="shared" si="1765"/>
        <v>0</v>
      </c>
      <c r="AC1458" s="85">
        <f t="shared" si="1766"/>
        <v>0</v>
      </c>
    </row>
    <row r="1459" spans="1:29" x14ac:dyDescent="0.3">
      <c r="A1459" s="67"/>
      <c r="B1459" s="85"/>
      <c r="C1459" s="85"/>
      <c r="D1459" s="85"/>
      <c r="E1459" s="85"/>
      <c r="F1459" s="85"/>
      <c r="G1459" s="85"/>
      <c r="H1459" s="113"/>
      <c r="P1459" s="21" t="str">
        <f t="shared" si="1767"/>
        <v>A</v>
      </c>
      <c r="Q1459" s="85">
        <f t="shared" si="1756"/>
        <v>0</v>
      </c>
      <c r="R1459" s="85">
        <f t="shared" si="1757"/>
        <v>0</v>
      </c>
      <c r="S1459" s="85">
        <f t="shared" si="1758"/>
        <v>0</v>
      </c>
      <c r="T1459" s="85">
        <f t="shared" si="1759"/>
        <v>0</v>
      </c>
      <c r="U1459" s="85">
        <f t="shared" si="1760"/>
        <v>0</v>
      </c>
      <c r="V1459" s="85">
        <f t="shared" si="1761"/>
        <v>0</v>
      </c>
      <c r="W1459" s="33"/>
      <c r="X1459" s="85">
        <f t="shared" si="1768"/>
        <v>0</v>
      </c>
      <c r="Y1459" s="85">
        <f t="shared" si="1762"/>
        <v>0</v>
      </c>
      <c r="Z1459" s="85">
        <f t="shared" si="1763"/>
        <v>0</v>
      </c>
      <c r="AA1459" s="85">
        <f t="shared" si="1764"/>
        <v>0</v>
      </c>
      <c r="AB1459" s="85">
        <f t="shared" si="1765"/>
        <v>0</v>
      </c>
      <c r="AC1459" s="85">
        <f t="shared" si="1766"/>
        <v>0</v>
      </c>
    </row>
    <row r="1460" spans="1:29" x14ac:dyDescent="0.3">
      <c r="A1460" s="67"/>
      <c r="B1460" s="85"/>
      <c r="C1460" s="85"/>
      <c r="D1460" s="85"/>
      <c r="E1460" s="85"/>
      <c r="F1460" s="85"/>
      <c r="G1460" s="85"/>
      <c r="H1460" s="113"/>
      <c r="P1460" s="21" t="str">
        <f t="shared" si="1767"/>
        <v>A</v>
      </c>
      <c r="Q1460" s="85">
        <f>IF($P1460="B",B1460,0)</f>
        <v>0</v>
      </c>
      <c r="R1460" s="85">
        <f t="shared" si="1757"/>
        <v>0</v>
      </c>
      <c r="S1460" s="85">
        <f t="shared" si="1758"/>
        <v>0</v>
      </c>
      <c r="T1460" s="85">
        <f t="shared" si="1759"/>
        <v>0</v>
      </c>
      <c r="U1460" s="85">
        <f t="shared" si="1760"/>
        <v>0</v>
      </c>
      <c r="V1460" s="85">
        <f t="shared" si="1761"/>
        <v>0</v>
      </c>
      <c r="W1460" s="33"/>
      <c r="X1460" s="85">
        <f t="shared" si="1768"/>
        <v>0</v>
      </c>
      <c r="Y1460" s="85">
        <f t="shared" si="1762"/>
        <v>0</v>
      </c>
      <c r="Z1460" s="85">
        <f t="shared" si="1763"/>
        <v>0</v>
      </c>
      <c r="AA1460" s="85">
        <f t="shared" si="1764"/>
        <v>0</v>
      </c>
      <c r="AB1460" s="85">
        <f t="shared" si="1765"/>
        <v>0</v>
      </c>
      <c r="AC1460" s="85">
        <f t="shared" si="1766"/>
        <v>0</v>
      </c>
    </row>
    <row r="1461" spans="1:29" x14ac:dyDescent="0.3">
      <c r="A1461" s="67"/>
      <c r="B1461" s="85"/>
      <c r="C1461" s="85"/>
      <c r="D1461" s="85"/>
      <c r="E1461" s="85"/>
      <c r="F1461" s="85"/>
      <c r="G1461" s="85"/>
      <c r="H1461" s="113"/>
      <c r="P1461" s="21" t="str">
        <f t="shared" si="1767"/>
        <v>A</v>
      </c>
      <c r="Q1461" s="85">
        <f t="shared" ref="Q1461:Q1470" si="1769">IF($P1461="B",B1461,0)</f>
        <v>0</v>
      </c>
      <c r="R1461" s="85">
        <f t="shared" si="1757"/>
        <v>0</v>
      </c>
      <c r="S1461" s="85">
        <f t="shared" si="1758"/>
        <v>0</v>
      </c>
      <c r="T1461" s="85">
        <f t="shared" si="1759"/>
        <v>0</v>
      </c>
      <c r="U1461" s="85">
        <f t="shared" si="1760"/>
        <v>0</v>
      </c>
      <c r="V1461" s="85">
        <f t="shared" si="1761"/>
        <v>0</v>
      </c>
      <c r="W1461" s="33"/>
      <c r="X1461" s="85">
        <f t="shared" si="1768"/>
        <v>0</v>
      </c>
      <c r="Y1461" s="85">
        <f t="shared" si="1762"/>
        <v>0</v>
      </c>
      <c r="Z1461" s="85">
        <f t="shared" si="1763"/>
        <v>0</v>
      </c>
      <c r="AA1461" s="85">
        <f t="shared" si="1764"/>
        <v>0</v>
      </c>
      <c r="AB1461" s="85">
        <f t="shared" si="1765"/>
        <v>0</v>
      </c>
      <c r="AC1461" s="85">
        <f t="shared" si="1766"/>
        <v>0</v>
      </c>
    </row>
    <row r="1462" spans="1:29" x14ac:dyDescent="0.3">
      <c r="A1462" s="67"/>
      <c r="B1462" s="85"/>
      <c r="C1462" s="85"/>
      <c r="D1462" s="85"/>
      <c r="E1462" s="85"/>
      <c r="F1462" s="85"/>
      <c r="G1462" s="85"/>
      <c r="H1462" s="113"/>
      <c r="P1462" s="21" t="str">
        <f t="shared" si="1767"/>
        <v>A</v>
      </c>
      <c r="Q1462" s="85">
        <f t="shared" si="1769"/>
        <v>0</v>
      </c>
      <c r="R1462" s="85">
        <f t="shared" si="1757"/>
        <v>0</v>
      </c>
      <c r="S1462" s="85">
        <f t="shared" si="1758"/>
        <v>0</v>
      </c>
      <c r="T1462" s="85">
        <f t="shared" si="1759"/>
        <v>0</v>
      </c>
      <c r="U1462" s="85">
        <f t="shared" si="1760"/>
        <v>0</v>
      </c>
      <c r="V1462" s="85">
        <f t="shared" si="1761"/>
        <v>0</v>
      </c>
      <c r="W1462" s="33"/>
      <c r="X1462" s="85">
        <f t="shared" si="1768"/>
        <v>0</v>
      </c>
      <c r="Y1462" s="85">
        <f t="shared" si="1762"/>
        <v>0</v>
      </c>
      <c r="Z1462" s="85">
        <f t="shared" si="1763"/>
        <v>0</v>
      </c>
      <c r="AA1462" s="85">
        <f t="shared" si="1764"/>
        <v>0</v>
      </c>
      <c r="AB1462" s="85">
        <f t="shared" si="1765"/>
        <v>0</v>
      </c>
      <c r="AC1462" s="85">
        <f t="shared" si="1766"/>
        <v>0</v>
      </c>
    </row>
    <row r="1463" spans="1:29" x14ac:dyDescent="0.3">
      <c r="A1463" s="67"/>
      <c r="B1463" s="85"/>
      <c r="C1463" s="85"/>
      <c r="D1463" s="85"/>
      <c r="E1463" s="85"/>
      <c r="F1463" s="85"/>
      <c r="G1463" s="85"/>
      <c r="H1463" s="113"/>
      <c r="P1463" s="21" t="str">
        <f t="shared" si="1767"/>
        <v>A</v>
      </c>
      <c r="Q1463" s="85">
        <f t="shared" si="1769"/>
        <v>0</v>
      </c>
      <c r="R1463" s="85">
        <f t="shared" si="1757"/>
        <v>0</v>
      </c>
      <c r="S1463" s="85">
        <f t="shared" si="1758"/>
        <v>0</v>
      </c>
      <c r="T1463" s="85">
        <f t="shared" si="1759"/>
        <v>0</v>
      </c>
      <c r="U1463" s="85">
        <f t="shared" si="1760"/>
        <v>0</v>
      </c>
      <c r="V1463" s="85">
        <f t="shared" si="1761"/>
        <v>0</v>
      </c>
      <c r="W1463" s="33"/>
      <c r="X1463" s="85">
        <f t="shared" si="1768"/>
        <v>0</v>
      </c>
      <c r="Y1463" s="85">
        <f t="shared" si="1762"/>
        <v>0</v>
      </c>
      <c r="Z1463" s="85">
        <f t="shared" si="1763"/>
        <v>0</v>
      </c>
      <c r="AA1463" s="85">
        <f t="shared" si="1764"/>
        <v>0</v>
      </c>
      <c r="AB1463" s="85">
        <f t="shared" si="1765"/>
        <v>0</v>
      </c>
      <c r="AC1463" s="85">
        <f t="shared" si="1766"/>
        <v>0</v>
      </c>
    </row>
    <row r="1464" spans="1:29" x14ac:dyDescent="0.3">
      <c r="A1464" s="67"/>
      <c r="B1464" s="85"/>
      <c r="C1464" s="85"/>
      <c r="D1464" s="85"/>
      <c r="E1464" s="85"/>
      <c r="F1464" s="85"/>
      <c r="G1464" s="85"/>
      <c r="H1464" s="113"/>
      <c r="P1464" s="21" t="str">
        <f t="shared" si="1767"/>
        <v>A</v>
      </c>
      <c r="Q1464" s="85">
        <f t="shared" si="1769"/>
        <v>0</v>
      </c>
      <c r="R1464" s="85">
        <f t="shared" si="1757"/>
        <v>0</v>
      </c>
      <c r="S1464" s="85">
        <f t="shared" si="1758"/>
        <v>0</v>
      </c>
      <c r="T1464" s="85">
        <f t="shared" si="1759"/>
        <v>0</v>
      </c>
      <c r="U1464" s="85">
        <f t="shared" si="1760"/>
        <v>0</v>
      </c>
      <c r="V1464" s="85">
        <f t="shared" si="1761"/>
        <v>0</v>
      </c>
      <c r="W1464" s="33"/>
      <c r="X1464" s="85">
        <f t="shared" si="1768"/>
        <v>0</v>
      </c>
      <c r="Y1464" s="85">
        <f t="shared" si="1762"/>
        <v>0</v>
      </c>
      <c r="Z1464" s="85">
        <f t="shared" si="1763"/>
        <v>0</v>
      </c>
      <c r="AA1464" s="85">
        <f t="shared" si="1764"/>
        <v>0</v>
      </c>
      <c r="AB1464" s="85">
        <f t="shared" si="1765"/>
        <v>0</v>
      </c>
      <c r="AC1464" s="85">
        <f t="shared" si="1766"/>
        <v>0</v>
      </c>
    </row>
    <row r="1465" spans="1:29" x14ac:dyDescent="0.3">
      <c r="A1465" s="67"/>
      <c r="B1465" s="85"/>
      <c r="C1465" s="85"/>
      <c r="D1465" s="85"/>
      <c r="E1465" s="85"/>
      <c r="F1465" s="85"/>
      <c r="G1465" s="85"/>
      <c r="H1465" s="113"/>
      <c r="P1465" s="21" t="str">
        <f t="shared" si="1767"/>
        <v>A</v>
      </c>
      <c r="Q1465" s="85">
        <f t="shared" si="1769"/>
        <v>0</v>
      </c>
      <c r="R1465" s="85">
        <f t="shared" si="1757"/>
        <v>0</v>
      </c>
      <c r="S1465" s="85">
        <f t="shared" si="1758"/>
        <v>0</v>
      </c>
      <c r="T1465" s="85">
        <f t="shared" si="1759"/>
        <v>0</v>
      </c>
      <c r="U1465" s="85">
        <f t="shared" si="1760"/>
        <v>0</v>
      </c>
      <c r="V1465" s="85">
        <f t="shared" si="1761"/>
        <v>0</v>
      </c>
      <c r="W1465" s="33"/>
      <c r="X1465" s="85">
        <f t="shared" si="1768"/>
        <v>0</v>
      </c>
      <c r="Y1465" s="85">
        <f t="shared" si="1762"/>
        <v>0</v>
      </c>
      <c r="Z1465" s="85">
        <f t="shared" si="1763"/>
        <v>0</v>
      </c>
      <c r="AA1465" s="85">
        <f t="shared" si="1764"/>
        <v>0</v>
      </c>
      <c r="AB1465" s="85">
        <f t="shared" si="1765"/>
        <v>0</v>
      </c>
      <c r="AC1465" s="85">
        <f t="shared" si="1766"/>
        <v>0</v>
      </c>
    </row>
    <row r="1466" spans="1:29" x14ac:dyDescent="0.3">
      <c r="A1466" s="67"/>
      <c r="B1466" s="85"/>
      <c r="C1466" s="85"/>
      <c r="D1466" s="85"/>
      <c r="E1466" s="85"/>
      <c r="F1466" s="85"/>
      <c r="G1466" s="85"/>
      <c r="H1466" s="113"/>
      <c r="P1466" s="21" t="str">
        <f t="shared" si="1767"/>
        <v>A</v>
      </c>
      <c r="Q1466" s="85">
        <f t="shared" si="1769"/>
        <v>0</v>
      </c>
      <c r="R1466" s="85">
        <f t="shared" si="1757"/>
        <v>0</v>
      </c>
      <c r="S1466" s="85">
        <f t="shared" si="1758"/>
        <v>0</v>
      </c>
      <c r="T1466" s="85">
        <f t="shared" si="1759"/>
        <v>0</v>
      </c>
      <c r="U1466" s="85">
        <f t="shared" si="1760"/>
        <v>0</v>
      </c>
      <c r="V1466" s="85">
        <f t="shared" si="1761"/>
        <v>0</v>
      </c>
      <c r="W1466" s="33"/>
      <c r="X1466" s="85">
        <f t="shared" si="1768"/>
        <v>0</v>
      </c>
      <c r="Y1466" s="85">
        <f t="shared" si="1762"/>
        <v>0</v>
      </c>
      <c r="Z1466" s="85">
        <f t="shared" si="1763"/>
        <v>0</v>
      </c>
      <c r="AA1466" s="85">
        <f t="shared" si="1764"/>
        <v>0</v>
      </c>
      <c r="AB1466" s="85">
        <f t="shared" si="1765"/>
        <v>0</v>
      </c>
      <c r="AC1466" s="85">
        <f t="shared" si="1766"/>
        <v>0</v>
      </c>
    </row>
    <row r="1467" spans="1:29" x14ac:dyDescent="0.3">
      <c r="A1467" s="67"/>
      <c r="B1467" s="85"/>
      <c r="C1467" s="85"/>
      <c r="D1467" s="85"/>
      <c r="E1467" s="85"/>
      <c r="F1467" s="85"/>
      <c r="G1467" s="85"/>
      <c r="H1467" s="113"/>
      <c r="P1467" s="21" t="str">
        <f t="shared" si="1767"/>
        <v>A</v>
      </c>
      <c r="Q1467" s="85">
        <f t="shared" si="1769"/>
        <v>0</v>
      </c>
      <c r="R1467" s="85">
        <f t="shared" si="1757"/>
        <v>0</v>
      </c>
      <c r="S1467" s="85">
        <f t="shared" si="1758"/>
        <v>0</v>
      </c>
      <c r="T1467" s="85">
        <f t="shared" si="1759"/>
        <v>0</v>
      </c>
      <c r="U1467" s="85">
        <f t="shared" si="1760"/>
        <v>0</v>
      </c>
      <c r="V1467" s="85">
        <f t="shared" si="1761"/>
        <v>0</v>
      </c>
      <c r="W1467" s="33"/>
      <c r="X1467" s="85">
        <f t="shared" si="1768"/>
        <v>0</v>
      </c>
      <c r="Y1467" s="85">
        <f t="shared" si="1762"/>
        <v>0</v>
      </c>
      <c r="Z1467" s="85">
        <f t="shared" si="1763"/>
        <v>0</v>
      </c>
      <c r="AA1467" s="85">
        <f t="shared" si="1764"/>
        <v>0</v>
      </c>
      <c r="AB1467" s="85">
        <f t="shared" si="1765"/>
        <v>0</v>
      </c>
      <c r="AC1467" s="85">
        <f t="shared" si="1766"/>
        <v>0</v>
      </c>
    </row>
    <row r="1468" spans="1:29" x14ac:dyDescent="0.3">
      <c r="A1468" s="67"/>
      <c r="B1468" s="85"/>
      <c r="C1468" s="85"/>
      <c r="D1468" s="85"/>
      <c r="E1468" s="85"/>
      <c r="F1468" s="85"/>
      <c r="G1468" s="85"/>
      <c r="H1468" s="113"/>
      <c r="P1468" s="21" t="str">
        <f t="shared" si="1767"/>
        <v>A</v>
      </c>
      <c r="Q1468" s="85">
        <f t="shared" si="1769"/>
        <v>0</v>
      </c>
      <c r="R1468" s="85">
        <f t="shared" si="1757"/>
        <v>0</v>
      </c>
      <c r="S1468" s="85">
        <f t="shared" si="1758"/>
        <v>0</v>
      </c>
      <c r="T1468" s="85">
        <f t="shared" si="1759"/>
        <v>0</v>
      </c>
      <c r="U1468" s="85">
        <f t="shared" si="1760"/>
        <v>0</v>
      </c>
      <c r="V1468" s="85">
        <f t="shared" si="1761"/>
        <v>0</v>
      </c>
      <c r="W1468" s="33"/>
      <c r="X1468" s="85">
        <f t="shared" si="1768"/>
        <v>0</v>
      </c>
      <c r="Y1468" s="85">
        <f t="shared" si="1762"/>
        <v>0</v>
      </c>
      <c r="Z1468" s="85">
        <f t="shared" si="1763"/>
        <v>0</v>
      </c>
      <c r="AA1468" s="85">
        <f t="shared" si="1764"/>
        <v>0</v>
      </c>
      <c r="AB1468" s="85">
        <f t="shared" si="1765"/>
        <v>0</v>
      </c>
      <c r="AC1468" s="85">
        <f t="shared" si="1766"/>
        <v>0</v>
      </c>
    </row>
    <row r="1469" spans="1:29" x14ac:dyDescent="0.3">
      <c r="A1469" s="67"/>
      <c r="B1469" s="85"/>
      <c r="C1469" s="85"/>
      <c r="D1469" s="85"/>
      <c r="E1469" s="85"/>
      <c r="F1469" s="85"/>
      <c r="G1469" s="85"/>
      <c r="H1469" s="113"/>
      <c r="P1469" s="21" t="str">
        <f t="shared" si="1767"/>
        <v>A</v>
      </c>
      <c r="Q1469" s="85">
        <f t="shared" si="1769"/>
        <v>0</v>
      </c>
      <c r="R1469" s="85">
        <f t="shared" si="1757"/>
        <v>0</v>
      </c>
      <c r="S1469" s="85">
        <f t="shared" si="1758"/>
        <v>0</v>
      </c>
      <c r="T1469" s="85">
        <f t="shared" si="1759"/>
        <v>0</v>
      </c>
      <c r="U1469" s="85">
        <f t="shared" si="1760"/>
        <v>0</v>
      </c>
      <c r="V1469" s="85">
        <f t="shared" si="1761"/>
        <v>0</v>
      </c>
      <c r="W1469" s="33"/>
      <c r="X1469" s="85">
        <f t="shared" si="1768"/>
        <v>0</v>
      </c>
      <c r="Y1469" s="85">
        <f t="shared" si="1762"/>
        <v>0</v>
      </c>
      <c r="Z1469" s="85">
        <f t="shared" si="1763"/>
        <v>0</v>
      </c>
      <c r="AA1469" s="85">
        <f t="shared" si="1764"/>
        <v>0</v>
      </c>
      <c r="AB1469" s="85">
        <f t="shared" si="1765"/>
        <v>0</v>
      </c>
      <c r="AC1469" s="85">
        <f t="shared" si="1766"/>
        <v>0</v>
      </c>
    </row>
    <row r="1470" spans="1:29" x14ac:dyDescent="0.3">
      <c r="A1470" s="67"/>
      <c r="B1470" s="85"/>
      <c r="C1470" s="85"/>
      <c r="D1470" s="85"/>
      <c r="E1470" s="85"/>
      <c r="F1470" s="85"/>
      <c r="G1470" s="85"/>
      <c r="H1470" s="113"/>
      <c r="P1470" s="21" t="str">
        <f t="shared" si="1767"/>
        <v>A</v>
      </c>
      <c r="Q1470" s="85">
        <f t="shared" si="1769"/>
        <v>0</v>
      </c>
      <c r="R1470" s="85">
        <f t="shared" si="1757"/>
        <v>0</v>
      </c>
      <c r="S1470" s="85">
        <f t="shared" si="1758"/>
        <v>0</v>
      </c>
      <c r="T1470" s="85">
        <f t="shared" si="1759"/>
        <v>0</v>
      </c>
      <c r="U1470" s="85">
        <f t="shared" si="1760"/>
        <v>0</v>
      </c>
      <c r="V1470" s="85">
        <f t="shared" si="1761"/>
        <v>0</v>
      </c>
      <c r="W1470" s="33"/>
      <c r="X1470" s="85">
        <f t="shared" si="1768"/>
        <v>0</v>
      </c>
      <c r="Y1470" s="85">
        <f t="shared" si="1762"/>
        <v>0</v>
      </c>
      <c r="Z1470" s="85">
        <f t="shared" si="1763"/>
        <v>0</v>
      </c>
      <c r="AA1470" s="85">
        <f t="shared" si="1764"/>
        <v>0</v>
      </c>
      <c r="AB1470" s="85">
        <f t="shared" si="1765"/>
        <v>0</v>
      </c>
      <c r="AC1470" s="85">
        <f t="shared" si="1766"/>
        <v>0</v>
      </c>
    </row>
    <row r="1471" spans="1:29" x14ac:dyDescent="0.3">
      <c r="A1471" s="68"/>
      <c r="B1471" s="87"/>
      <c r="C1471" s="87"/>
      <c r="D1471" s="87"/>
      <c r="E1471" s="87"/>
      <c r="F1471" s="87"/>
      <c r="G1471" s="87"/>
      <c r="H1471" s="114"/>
      <c r="I1471" s="105">
        <f>Q1471</f>
        <v>0</v>
      </c>
      <c r="J1471" s="105">
        <f>R1471</f>
        <v>0</v>
      </c>
      <c r="K1471" s="105">
        <f t="shared" ref="K1471" si="1770">S1471</f>
        <v>0</v>
      </c>
      <c r="L1471" s="105">
        <f t="shared" ref="L1471" si="1771">T1471</f>
        <v>0</v>
      </c>
      <c r="M1471" s="105">
        <f t="shared" ref="M1471" si="1772">U1471</f>
        <v>0</v>
      </c>
      <c r="N1471" s="105">
        <f t="shared" ref="N1471" si="1773">V1471</f>
        <v>0</v>
      </c>
      <c r="P1471" s="21"/>
      <c r="Q1471" s="106">
        <f t="shared" ref="Q1471:V1471" si="1774">+SUM(Q1455:Q1470)</f>
        <v>0</v>
      </c>
      <c r="R1471" s="106">
        <f t="shared" si="1774"/>
        <v>0</v>
      </c>
      <c r="S1471" s="106">
        <f t="shared" si="1774"/>
        <v>0</v>
      </c>
      <c r="T1471" s="106">
        <f t="shared" si="1774"/>
        <v>0</v>
      </c>
      <c r="U1471" s="106">
        <f t="shared" si="1774"/>
        <v>0</v>
      </c>
      <c r="V1471" s="106">
        <f t="shared" si="1774"/>
        <v>0</v>
      </c>
      <c r="W1471" s="33"/>
      <c r="X1471" s="33"/>
      <c r="Y1471" s="33"/>
      <c r="Z1471" s="33"/>
      <c r="AA1471" s="33"/>
      <c r="AB1471" s="33"/>
      <c r="AC1471" s="33"/>
    </row>
    <row r="1473" spans="1:29" x14ac:dyDescent="0.3">
      <c r="A1473" s="69"/>
      <c r="B1473" s="69"/>
      <c r="C1473" s="69"/>
      <c r="D1473" s="97"/>
      <c r="E1473" s="97"/>
      <c r="F1473" s="69"/>
      <c r="G1473" s="69"/>
      <c r="H1473" s="82"/>
    </row>
    <row r="1474" spans="1:29" x14ac:dyDescent="0.3">
      <c r="A1474" s="94"/>
      <c r="B1474" s="83"/>
      <c r="C1474" s="95"/>
      <c r="D1474" s="95"/>
      <c r="E1474" s="33"/>
      <c r="F1474" s="98"/>
      <c r="G1474" s="96"/>
      <c r="H1474" s="112"/>
    </row>
    <row r="1475" spans="1:29" x14ac:dyDescent="0.3">
      <c r="A1475" s="91"/>
      <c r="B1475" s="92"/>
      <c r="C1475" s="92"/>
      <c r="D1475" s="92"/>
      <c r="E1475" s="92"/>
      <c r="F1475" s="92"/>
      <c r="G1475" s="92"/>
      <c r="H1475" s="92"/>
    </row>
    <row r="1476" spans="1:29" x14ac:dyDescent="0.3">
      <c r="A1476" s="68"/>
      <c r="B1476" s="68"/>
      <c r="C1476" s="68"/>
      <c r="D1476" s="68"/>
      <c r="E1476" s="68"/>
      <c r="F1476" s="68"/>
      <c r="G1476" s="68"/>
      <c r="H1476" s="82"/>
      <c r="P1476" s="21"/>
      <c r="Q1476" s="106">
        <f>+SUM(Q1477:Q1492)</f>
        <v>0</v>
      </c>
      <c r="R1476" s="106">
        <f t="shared" ref="R1476" si="1775">+SUM(R1477:R1492)</f>
        <v>0</v>
      </c>
      <c r="S1476" s="106">
        <f t="shared" ref="S1476" si="1776">+SUM(S1477:S1492)</f>
        <v>0</v>
      </c>
      <c r="T1476" s="106">
        <f t="shared" ref="T1476" si="1777">+SUM(T1477:T1492)</f>
        <v>0</v>
      </c>
      <c r="U1476" s="106">
        <f t="shared" ref="U1476" si="1778">+SUM(U1477:U1492)</f>
        <v>0</v>
      </c>
      <c r="V1476" s="106">
        <f t="shared" ref="V1476" si="1779">+SUM(V1477:V1492)</f>
        <v>0</v>
      </c>
      <c r="W1476" s="33"/>
      <c r="X1476" s="33"/>
      <c r="Y1476" s="33"/>
      <c r="Z1476" s="33"/>
      <c r="AA1476" s="33"/>
      <c r="AB1476" s="33"/>
      <c r="AC1476" s="33"/>
    </row>
    <row r="1477" spans="1:29" x14ac:dyDescent="0.3">
      <c r="A1477" s="67"/>
      <c r="B1477" s="85"/>
      <c r="C1477" s="85"/>
      <c r="D1477" s="85"/>
      <c r="E1477" s="85"/>
      <c r="F1477" s="85"/>
      <c r="G1477" s="85"/>
      <c r="H1477" s="113"/>
      <c r="I1477" s="105">
        <f t="shared" ref="I1477:N1477" si="1780">Q1476</f>
        <v>0</v>
      </c>
      <c r="J1477" s="105">
        <f t="shared" si="1780"/>
        <v>0</v>
      </c>
      <c r="K1477" s="105">
        <f t="shared" si="1780"/>
        <v>0</v>
      </c>
      <c r="L1477" s="105">
        <f t="shared" si="1780"/>
        <v>0</v>
      </c>
      <c r="M1477" s="105">
        <f t="shared" si="1780"/>
        <v>0</v>
      </c>
      <c r="N1477" s="105">
        <f t="shared" si="1780"/>
        <v>0</v>
      </c>
      <c r="P1477" s="21" t="str">
        <f>IF(A1477&gt;=$B$1474,"A","B")</f>
        <v>A</v>
      </c>
      <c r="Q1477" s="85">
        <f t="shared" ref="Q1477:Q1481" si="1781">IF($P1477="B",B1477,0)</f>
        <v>0</v>
      </c>
      <c r="R1477" s="85">
        <f t="shared" ref="R1477:R1492" si="1782">IF($P1477="B",C1477,0)</f>
        <v>0</v>
      </c>
      <c r="S1477" s="85">
        <f t="shared" ref="S1477:S1492" si="1783">IF($P1477="B",D1477,0)</f>
        <v>0</v>
      </c>
      <c r="T1477" s="85">
        <f t="shared" ref="T1477:T1492" si="1784">IF($P1477="B",E1477,0)</f>
        <v>0</v>
      </c>
      <c r="U1477" s="85">
        <f t="shared" ref="U1477:U1492" si="1785">IF($P1477="B",F1477,0)</f>
        <v>0</v>
      </c>
      <c r="V1477" s="85">
        <f t="shared" ref="V1477:V1492" si="1786">IF($P1477="B",G1477,0)</f>
        <v>0</v>
      </c>
      <c r="W1477" s="33"/>
      <c r="X1477" s="85">
        <f>IF($P1477="A",B1477,0)</f>
        <v>0</v>
      </c>
      <c r="Y1477" s="85">
        <f t="shared" ref="Y1477:Y1492" si="1787">IF($P1477="A",C1477,0)</f>
        <v>0</v>
      </c>
      <c r="Z1477" s="85">
        <f t="shared" ref="Z1477:Z1492" si="1788">IF($P1477="A",D1477,0)</f>
        <v>0</v>
      </c>
      <c r="AA1477" s="85">
        <f t="shared" ref="AA1477:AA1492" si="1789">IF($P1477="A",E1477,0)</f>
        <v>0</v>
      </c>
      <c r="AB1477" s="85">
        <f t="shared" ref="AB1477:AB1492" si="1790">IF($P1477="A",F1477,0)</f>
        <v>0</v>
      </c>
      <c r="AC1477" s="85">
        <f t="shared" ref="AC1477:AC1492" si="1791">IF($P1477="A",G1477,0)</f>
        <v>0</v>
      </c>
    </row>
    <row r="1478" spans="1:29" x14ac:dyDescent="0.3">
      <c r="A1478" s="67"/>
      <c r="B1478" s="85"/>
      <c r="C1478" s="85"/>
      <c r="D1478" s="85"/>
      <c r="E1478" s="85"/>
      <c r="F1478" s="85"/>
      <c r="G1478" s="85"/>
      <c r="H1478" s="113"/>
      <c r="P1478" s="21" t="str">
        <f t="shared" ref="P1478:P1492" si="1792">IF(A1478&gt;=$B$1474,"A","B")</f>
        <v>A</v>
      </c>
      <c r="Q1478" s="85">
        <f t="shared" si="1781"/>
        <v>0</v>
      </c>
      <c r="R1478" s="85">
        <f t="shared" si="1782"/>
        <v>0</v>
      </c>
      <c r="S1478" s="85">
        <f t="shared" si="1783"/>
        <v>0</v>
      </c>
      <c r="T1478" s="85">
        <f t="shared" si="1784"/>
        <v>0</v>
      </c>
      <c r="U1478" s="85">
        <f t="shared" si="1785"/>
        <v>0</v>
      </c>
      <c r="V1478" s="85">
        <f t="shared" si="1786"/>
        <v>0</v>
      </c>
      <c r="W1478" s="33"/>
      <c r="X1478" s="85">
        <f t="shared" ref="X1478:X1492" si="1793">IF($P1478="A",B1478,0)</f>
        <v>0</v>
      </c>
      <c r="Y1478" s="85">
        <f t="shared" si="1787"/>
        <v>0</v>
      </c>
      <c r="Z1478" s="85">
        <f t="shared" si="1788"/>
        <v>0</v>
      </c>
      <c r="AA1478" s="85">
        <f t="shared" si="1789"/>
        <v>0</v>
      </c>
      <c r="AB1478" s="85">
        <f t="shared" si="1790"/>
        <v>0</v>
      </c>
      <c r="AC1478" s="85">
        <f t="shared" si="1791"/>
        <v>0</v>
      </c>
    </row>
    <row r="1479" spans="1:29" x14ac:dyDescent="0.3">
      <c r="A1479" s="67"/>
      <c r="B1479" s="85"/>
      <c r="C1479" s="85"/>
      <c r="D1479" s="85"/>
      <c r="E1479" s="85"/>
      <c r="F1479" s="85"/>
      <c r="G1479" s="85"/>
      <c r="H1479" s="113"/>
      <c r="P1479" s="21" t="str">
        <f t="shared" si="1792"/>
        <v>A</v>
      </c>
      <c r="Q1479" s="85">
        <f t="shared" si="1781"/>
        <v>0</v>
      </c>
      <c r="R1479" s="85">
        <f t="shared" si="1782"/>
        <v>0</v>
      </c>
      <c r="S1479" s="85">
        <f t="shared" si="1783"/>
        <v>0</v>
      </c>
      <c r="T1479" s="85">
        <f t="shared" si="1784"/>
        <v>0</v>
      </c>
      <c r="U1479" s="85">
        <f t="shared" si="1785"/>
        <v>0</v>
      </c>
      <c r="V1479" s="85">
        <f t="shared" si="1786"/>
        <v>0</v>
      </c>
      <c r="W1479" s="33"/>
      <c r="X1479" s="85">
        <f t="shared" si="1793"/>
        <v>0</v>
      </c>
      <c r="Y1479" s="85">
        <f t="shared" si="1787"/>
        <v>0</v>
      </c>
      <c r="Z1479" s="85">
        <f t="shared" si="1788"/>
        <v>0</v>
      </c>
      <c r="AA1479" s="85">
        <f t="shared" si="1789"/>
        <v>0</v>
      </c>
      <c r="AB1479" s="85">
        <f t="shared" si="1790"/>
        <v>0</v>
      </c>
      <c r="AC1479" s="85">
        <f t="shared" si="1791"/>
        <v>0</v>
      </c>
    </row>
    <row r="1480" spans="1:29" x14ac:dyDescent="0.3">
      <c r="A1480" s="67"/>
      <c r="B1480" s="85"/>
      <c r="C1480" s="85"/>
      <c r="D1480" s="85"/>
      <c r="E1480" s="85"/>
      <c r="F1480" s="85"/>
      <c r="G1480" s="85"/>
      <c r="H1480" s="113"/>
      <c r="P1480" s="21" t="str">
        <f t="shared" si="1792"/>
        <v>A</v>
      </c>
      <c r="Q1480" s="85">
        <f t="shared" si="1781"/>
        <v>0</v>
      </c>
      <c r="R1480" s="85">
        <f t="shared" si="1782"/>
        <v>0</v>
      </c>
      <c r="S1480" s="85">
        <f t="shared" si="1783"/>
        <v>0</v>
      </c>
      <c r="T1480" s="85">
        <f t="shared" si="1784"/>
        <v>0</v>
      </c>
      <c r="U1480" s="85">
        <f t="shared" si="1785"/>
        <v>0</v>
      </c>
      <c r="V1480" s="85">
        <f t="shared" si="1786"/>
        <v>0</v>
      </c>
      <c r="W1480" s="33"/>
      <c r="X1480" s="85">
        <f t="shared" si="1793"/>
        <v>0</v>
      </c>
      <c r="Y1480" s="85">
        <f t="shared" si="1787"/>
        <v>0</v>
      </c>
      <c r="Z1480" s="85">
        <f t="shared" si="1788"/>
        <v>0</v>
      </c>
      <c r="AA1480" s="85">
        <f t="shared" si="1789"/>
        <v>0</v>
      </c>
      <c r="AB1480" s="85">
        <f t="shared" si="1790"/>
        <v>0</v>
      </c>
      <c r="AC1480" s="85">
        <f t="shared" si="1791"/>
        <v>0</v>
      </c>
    </row>
    <row r="1481" spans="1:29" x14ac:dyDescent="0.3">
      <c r="A1481" s="67"/>
      <c r="B1481" s="85"/>
      <c r="C1481" s="85"/>
      <c r="D1481" s="85"/>
      <c r="E1481" s="85"/>
      <c r="F1481" s="85"/>
      <c r="G1481" s="85"/>
      <c r="H1481" s="113"/>
      <c r="P1481" s="21" t="str">
        <f t="shared" si="1792"/>
        <v>A</v>
      </c>
      <c r="Q1481" s="85">
        <f t="shared" si="1781"/>
        <v>0</v>
      </c>
      <c r="R1481" s="85">
        <f t="shared" si="1782"/>
        <v>0</v>
      </c>
      <c r="S1481" s="85">
        <f t="shared" si="1783"/>
        <v>0</v>
      </c>
      <c r="T1481" s="85">
        <f t="shared" si="1784"/>
        <v>0</v>
      </c>
      <c r="U1481" s="85">
        <f t="shared" si="1785"/>
        <v>0</v>
      </c>
      <c r="V1481" s="85">
        <f t="shared" si="1786"/>
        <v>0</v>
      </c>
      <c r="W1481" s="33"/>
      <c r="X1481" s="85">
        <f t="shared" si="1793"/>
        <v>0</v>
      </c>
      <c r="Y1481" s="85">
        <f t="shared" si="1787"/>
        <v>0</v>
      </c>
      <c r="Z1481" s="85">
        <f t="shared" si="1788"/>
        <v>0</v>
      </c>
      <c r="AA1481" s="85">
        <f t="shared" si="1789"/>
        <v>0</v>
      </c>
      <c r="AB1481" s="85">
        <f t="shared" si="1790"/>
        <v>0</v>
      </c>
      <c r="AC1481" s="85">
        <f t="shared" si="1791"/>
        <v>0</v>
      </c>
    </row>
    <row r="1482" spans="1:29" x14ac:dyDescent="0.3">
      <c r="A1482" s="67"/>
      <c r="B1482" s="85"/>
      <c r="C1482" s="85"/>
      <c r="D1482" s="85"/>
      <c r="E1482" s="85"/>
      <c r="F1482" s="85"/>
      <c r="G1482" s="85"/>
      <c r="H1482" s="113"/>
      <c r="P1482" s="21" t="str">
        <f t="shared" si="1792"/>
        <v>A</v>
      </c>
      <c r="Q1482" s="85">
        <f>IF($P1482="B",B1482,0)</f>
        <v>0</v>
      </c>
      <c r="R1482" s="85">
        <f t="shared" si="1782"/>
        <v>0</v>
      </c>
      <c r="S1482" s="85">
        <f t="shared" si="1783"/>
        <v>0</v>
      </c>
      <c r="T1482" s="85">
        <f t="shared" si="1784"/>
        <v>0</v>
      </c>
      <c r="U1482" s="85">
        <f t="shared" si="1785"/>
        <v>0</v>
      </c>
      <c r="V1482" s="85">
        <f t="shared" si="1786"/>
        <v>0</v>
      </c>
      <c r="W1482" s="33"/>
      <c r="X1482" s="85">
        <f t="shared" si="1793"/>
        <v>0</v>
      </c>
      <c r="Y1482" s="85">
        <f t="shared" si="1787"/>
        <v>0</v>
      </c>
      <c r="Z1482" s="85">
        <f t="shared" si="1788"/>
        <v>0</v>
      </c>
      <c r="AA1482" s="85">
        <f t="shared" si="1789"/>
        <v>0</v>
      </c>
      <c r="AB1482" s="85">
        <f t="shared" si="1790"/>
        <v>0</v>
      </c>
      <c r="AC1482" s="85">
        <f t="shared" si="1791"/>
        <v>0</v>
      </c>
    </row>
    <row r="1483" spans="1:29" x14ac:dyDescent="0.3">
      <c r="A1483" s="67"/>
      <c r="B1483" s="85"/>
      <c r="C1483" s="85"/>
      <c r="D1483" s="85"/>
      <c r="E1483" s="85"/>
      <c r="F1483" s="85"/>
      <c r="G1483" s="85"/>
      <c r="H1483" s="113"/>
      <c r="P1483" s="21" t="str">
        <f t="shared" si="1792"/>
        <v>A</v>
      </c>
      <c r="Q1483" s="85">
        <f t="shared" ref="Q1483:Q1492" si="1794">IF($P1483="B",B1483,0)</f>
        <v>0</v>
      </c>
      <c r="R1483" s="85">
        <f t="shared" si="1782"/>
        <v>0</v>
      </c>
      <c r="S1483" s="85">
        <f t="shared" si="1783"/>
        <v>0</v>
      </c>
      <c r="T1483" s="85">
        <f t="shared" si="1784"/>
        <v>0</v>
      </c>
      <c r="U1483" s="85">
        <f t="shared" si="1785"/>
        <v>0</v>
      </c>
      <c r="V1483" s="85">
        <f t="shared" si="1786"/>
        <v>0</v>
      </c>
      <c r="W1483" s="33"/>
      <c r="X1483" s="85">
        <f t="shared" si="1793"/>
        <v>0</v>
      </c>
      <c r="Y1483" s="85">
        <f t="shared" si="1787"/>
        <v>0</v>
      </c>
      <c r="Z1483" s="85">
        <f t="shared" si="1788"/>
        <v>0</v>
      </c>
      <c r="AA1483" s="85">
        <f t="shared" si="1789"/>
        <v>0</v>
      </c>
      <c r="AB1483" s="85">
        <f t="shared" si="1790"/>
        <v>0</v>
      </c>
      <c r="AC1483" s="85">
        <f t="shared" si="1791"/>
        <v>0</v>
      </c>
    </row>
    <row r="1484" spans="1:29" x14ac:dyDescent="0.3">
      <c r="A1484" s="67"/>
      <c r="B1484" s="85"/>
      <c r="C1484" s="85"/>
      <c r="D1484" s="85"/>
      <c r="E1484" s="85"/>
      <c r="F1484" s="85"/>
      <c r="G1484" s="85"/>
      <c r="H1484" s="113"/>
      <c r="P1484" s="21" t="str">
        <f t="shared" si="1792"/>
        <v>A</v>
      </c>
      <c r="Q1484" s="85">
        <f t="shared" si="1794"/>
        <v>0</v>
      </c>
      <c r="R1484" s="85">
        <f t="shared" si="1782"/>
        <v>0</v>
      </c>
      <c r="S1484" s="85">
        <f t="shared" si="1783"/>
        <v>0</v>
      </c>
      <c r="T1484" s="85">
        <f t="shared" si="1784"/>
        <v>0</v>
      </c>
      <c r="U1484" s="85">
        <f t="shared" si="1785"/>
        <v>0</v>
      </c>
      <c r="V1484" s="85">
        <f t="shared" si="1786"/>
        <v>0</v>
      </c>
      <c r="W1484" s="33"/>
      <c r="X1484" s="85">
        <f t="shared" si="1793"/>
        <v>0</v>
      </c>
      <c r="Y1484" s="85">
        <f t="shared" si="1787"/>
        <v>0</v>
      </c>
      <c r="Z1484" s="85">
        <f t="shared" si="1788"/>
        <v>0</v>
      </c>
      <c r="AA1484" s="85">
        <f t="shared" si="1789"/>
        <v>0</v>
      </c>
      <c r="AB1484" s="85">
        <f t="shared" si="1790"/>
        <v>0</v>
      </c>
      <c r="AC1484" s="85">
        <f t="shared" si="1791"/>
        <v>0</v>
      </c>
    </row>
    <row r="1485" spans="1:29" x14ac:dyDescent="0.3">
      <c r="A1485" s="67"/>
      <c r="B1485" s="85"/>
      <c r="C1485" s="85"/>
      <c r="D1485" s="85"/>
      <c r="E1485" s="85"/>
      <c r="F1485" s="85"/>
      <c r="G1485" s="85"/>
      <c r="H1485" s="113"/>
      <c r="P1485" s="21" t="str">
        <f t="shared" si="1792"/>
        <v>A</v>
      </c>
      <c r="Q1485" s="85">
        <f t="shared" si="1794"/>
        <v>0</v>
      </c>
      <c r="R1485" s="85">
        <f t="shared" si="1782"/>
        <v>0</v>
      </c>
      <c r="S1485" s="85">
        <f t="shared" si="1783"/>
        <v>0</v>
      </c>
      <c r="T1485" s="85">
        <f t="shared" si="1784"/>
        <v>0</v>
      </c>
      <c r="U1485" s="85">
        <f t="shared" si="1785"/>
        <v>0</v>
      </c>
      <c r="V1485" s="85">
        <f t="shared" si="1786"/>
        <v>0</v>
      </c>
      <c r="W1485" s="33"/>
      <c r="X1485" s="85">
        <f t="shared" si="1793"/>
        <v>0</v>
      </c>
      <c r="Y1485" s="85">
        <f t="shared" si="1787"/>
        <v>0</v>
      </c>
      <c r="Z1485" s="85">
        <f t="shared" si="1788"/>
        <v>0</v>
      </c>
      <c r="AA1485" s="85">
        <f t="shared" si="1789"/>
        <v>0</v>
      </c>
      <c r="AB1485" s="85">
        <f t="shared" si="1790"/>
        <v>0</v>
      </c>
      <c r="AC1485" s="85">
        <f t="shared" si="1791"/>
        <v>0</v>
      </c>
    </row>
    <row r="1486" spans="1:29" x14ac:dyDescent="0.3">
      <c r="A1486" s="67"/>
      <c r="B1486" s="85"/>
      <c r="C1486" s="85"/>
      <c r="D1486" s="85"/>
      <c r="E1486" s="85"/>
      <c r="F1486" s="85"/>
      <c r="G1486" s="85"/>
      <c r="H1486" s="113"/>
      <c r="P1486" s="21" t="str">
        <f t="shared" si="1792"/>
        <v>A</v>
      </c>
      <c r="Q1486" s="85">
        <f t="shared" si="1794"/>
        <v>0</v>
      </c>
      <c r="R1486" s="85">
        <f t="shared" si="1782"/>
        <v>0</v>
      </c>
      <c r="S1486" s="85">
        <f t="shared" si="1783"/>
        <v>0</v>
      </c>
      <c r="T1486" s="85">
        <f t="shared" si="1784"/>
        <v>0</v>
      </c>
      <c r="U1486" s="85">
        <f t="shared" si="1785"/>
        <v>0</v>
      </c>
      <c r="V1486" s="85">
        <f t="shared" si="1786"/>
        <v>0</v>
      </c>
      <c r="W1486" s="33"/>
      <c r="X1486" s="85">
        <f t="shared" si="1793"/>
        <v>0</v>
      </c>
      <c r="Y1486" s="85">
        <f t="shared" si="1787"/>
        <v>0</v>
      </c>
      <c r="Z1486" s="85">
        <f t="shared" si="1788"/>
        <v>0</v>
      </c>
      <c r="AA1486" s="85">
        <f t="shared" si="1789"/>
        <v>0</v>
      </c>
      <c r="AB1486" s="85">
        <f t="shared" si="1790"/>
        <v>0</v>
      </c>
      <c r="AC1486" s="85">
        <f t="shared" si="1791"/>
        <v>0</v>
      </c>
    </row>
    <row r="1487" spans="1:29" x14ac:dyDescent="0.3">
      <c r="A1487" s="67"/>
      <c r="B1487" s="85"/>
      <c r="C1487" s="85"/>
      <c r="D1487" s="85"/>
      <c r="E1487" s="85"/>
      <c r="F1487" s="85"/>
      <c r="G1487" s="85"/>
      <c r="H1487" s="113"/>
      <c r="P1487" s="21" t="str">
        <f t="shared" si="1792"/>
        <v>A</v>
      </c>
      <c r="Q1487" s="85">
        <f t="shared" si="1794"/>
        <v>0</v>
      </c>
      <c r="R1487" s="85">
        <f t="shared" si="1782"/>
        <v>0</v>
      </c>
      <c r="S1487" s="85">
        <f t="shared" si="1783"/>
        <v>0</v>
      </c>
      <c r="T1487" s="85">
        <f t="shared" si="1784"/>
        <v>0</v>
      </c>
      <c r="U1487" s="85">
        <f t="shared" si="1785"/>
        <v>0</v>
      </c>
      <c r="V1487" s="85">
        <f t="shared" si="1786"/>
        <v>0</v>
      </c>
      <c r="W1487" s="33"/>
      <c r="X1487" s="85">
        <f t="shared" si="1793"/>
        <v>0</v>
      </c>
      <c r="Y1487" s="85">
        <f t="shared" si="1787"/>
        <v>0</v>
      </c>
      <c r="Z1487" s="85">
        <f t="shared" si="1788"/>
        <v>0</v>
      </c>
      <c r="AA1487" s="85">
        <f t="shared" si="1789"/>
        <v>0</v>
      </c>
      <c r="AB1487" s="85">
        <f t="shared" si="1790"/>
        <v>0</v>
      </c>
      <c r="AC1487" s="85">
        <f t="shared" si="1791"/>
        <v>0</v>
      </c>
    </row>
    <row r="1488" spans="1:29" x14ac:dyDescent="0.3">
      <c r="A1488" s="67"/>
      <c r="B1488" s="85"/>
      <c r="C1488" s="85"/>
      <c r="D1488" s="85"/>
      <c r="E1488" s="85"/>
      <c r="F1488" s="85"/>
      <c r="G1488" s="85"/>
      <c r="H1488" s="113"/>
      <c r="P1488" s="21" t="str">
        <f t="shared" si="1792"/>
        <v>A</v>
      </c>
      <c r="Q1488" s="85">
        <f t="shared" si="1794"/>
        <v>0</v>
      </c>
      <c r="R1488" s="85">
        <f t="shared" si="1782"/>
        <v>0</v>
      </c>
      <c r="S1488" s="85">
        <f t="shared" si="1783"/>
        <v>0</v>
      </c>
      <c r="T1488" s="85">
        <f t="shared" si="1784"/>
        <v>0</v>
      </c>
      <c r="U1488" s="85">
        <f t="shared" si="1785"/>
        <v>0</v>
      </c>
      <c r="V1488" s="85">
        <f t="shared" si="1786"/>
        <v>0</v>
      </c>
      <c r="W1488" s="33"/>
      <c r="X1488" s="85">
        <f t="shared" si="1793"/>
        <v>0</v>
      </c>
      <c r="Y1488" s="85">
        <f t="shared" si="1787"/>
        <v>0</v>
      </c>
      <c r="Z1488" s="85">
        <f t="shared" si="1788"/>
        <v>0</v>
      </c>
      <c r="AA1488" s="85">
        <f t="shared" si="1789"/>
        <v>0</v>
      </c>
      <c r="AB1488" s="85">
        <f t="shared" si="1790"/>
        <v>0</v>
      </c>
      <c r="AC1488" s="85">
        <f t="shared" si="1791"/>
        <v>0</v>
      </c>
    </row>
    <row r="1489" spans="1:29" x14ac:dyDescent="0.3">
      <c r="A1489" s="67"/>
      <c r="B1489" s="85"/>
      <c r="C1489" s="85"/>
      <c r="D1489" s="85"/>
      <c r="E1489" s="85"/>
      <c r="F1489" s="85"/>
      <c r="G1489" s="85"/>
      <c r="H1489" s="113"/>
      <c r="P1489" s="21" t="str">
        <f t="shared" si="1792"/>
        <v>A</v>
      </c>
      <c r="Q1489" s="85">
        <f t="shared" si="1794"/>
        <v>0</v>
      </c>
      <c r="R1489" s="85">
        <f t="shared" si="1782"/>
        <v>0</v>
      </c>
      <c r="S1489" s="85">
        <f t="shared" si="1783"/>
        <v>0</v>
      </c>
      <c r="T1489" s="85">
        <f t="shared" si="1784"/>
        <v>0</v>
      </c>
      <c r="U1489" s="85">
        <f t="shared" si="1785"/>
        <v>0</v>
      </c>
      <c r="V1489" s="85">
        <f t="shared" si="1786"/>
        <v>0</v>
      </c>
      <c r="W1489" s="33"/>
      <c r="X1489" s="85">
        <f t="shared" si="1793"/>
        <v>0</v>
      </c>
      <c r="Y1489" s="85">
        <f t="shared" si="1787"/>
        <v>0</v>
      </c>
      <c r="Z1489" s="85">
        <f t="shared" si="1788"/>
        <v>0</v>
      </c>
      <c r="AA1489" s="85">
        <f t="shared" si="1789"/>
        <v>0</v>
      </c>
      <c r="AB1489" s="85">
        <f t="shared" si="1790"/>
        <v>0</v>
      </c>
      <c r="AC1489" s="85">
        <f t="shared" si="1791"/>
        <v>0</v>
      </c>
    </row>
    <row r="1490" spans="1:29" x14ac:dyDescent="0.3">
      <c r="A1490" s="67"/>
      <c r="B1490" s="85"/>
      <c r="C1490" s="85"/>
      <c r="D1490" s="85"/>
      <c r="E1490" s="85"/>
      <c r="F1490" s="85"/>
      <c r="G1490" s="85"/>
      <c r="H1490" s="113"/>
      <c r="P1490" s="21" t="str">
        <f t="shared" si="1792"/>
        <v>A</v>
      </c>
      <c r="Q1490" s="85">
        <f t="shared" si="1794"/>
        <v>0</v>
      </c>
      <c r="R1490" s="85">
        <f t="shared" si="1782"/>
        <v>0</v>
      </c>
      <c r="S1490" s="85">
        <f t="shared" si="1783"/>
        <v>0</v>
      </c>
      <c r="T1490" s="85">
        <f t="shared" si="1784"/>
        <v>0</v>
      </c>
      <c r="U1490" s="85">
        <f t="shared" si="1785"/>
        <v>0</v>
      </c>
      <c r="V1490" s="85">
        <f t="shared" si="1786"/>
        <v>0</v>
      </c>
      <c r="W1490" s="33"/>
      <c r="X1490" s="85">
        <f t="shared" si="1793"/>
        <v>0</v>
      </c>
      <c r="Y1490" s="85">
        <f t="shared" si="1787"/>
        <v>0</v>
      </c>
      <c r="Z1490" s="85">
        <f t="shared" si="1788"/>
        <v>0</v>
      </c>
      <c r="AA1490" s="85">
        <f t="shared" si="1789"/>
        <v>0</v>
      </c>
      <c r="AB1490" s="85">
        <f t="shared" si="1790"/>
        <v>0</v>
      </c>
      <c r="AC1490" s="85">
        <f t="shared" si="1791"/>
        <v>0</v>
      </c>
    </row>
    <row r="1491" spans="1:29" x14ac:dyDescent="0.3">
      <c r="A1491" s="67"/>
      <c r="B1491" s="85"/>
      <c r="C1491" s="85"/>
      <c r="D1491" s="85"/>
      <c r="E1491" s="85"/>
      <c r="F1491" s="85"/>
      <c r="G1491" s="85"/>
      <c r="H1491" s="113"/>
      <c r="P1491" s="21" t="str">
        <f t="shared" si="1792"/>
        <v>A</v>
      </c>
      <c r="Q1491" s="85">
        <f t="shared" si="1794"/>
        <v>0</v>
      </c>
      <c r="R1491" s="85">
        <f t="shared" si="1782"/>
        <v>0</v>
      </c>
      <c r="S1491" s="85">
        <f t="shared" si="1783"/>
        <v>0</v>
      </c>
      <c r="T1491" s="85">
        <f t="shared" si="1784"/>
        <v>0</v>
      </c>
      <c r="U1491" s="85">
        <f t="shared" si="1785"/>
        <v>0</v>
      </c>
      <c r="V1491" s="85">
        <f t="shared" si="1786"/>
        <v>0</v>
      </c>
      <c r="W1491" s="33"/>
      <c r="X1491" s="85">
        <f t="shared" si="1793"/>
        <v>0</v>
      </c>
      <c r="Y1491" s="85">
        <f t="shared" si="1787"/>
        <v>0</v>
      </c>
      <c r="Z1491" s="85">
        <f t="shared" si="1788"/>
        <v>0</v>
      </c>
      <c r="AA1491" s="85">
        <f t="shared" si="1789"/>
        <v>0</v>
      </c>
      <c r="AB1491" s="85">
        <f t="shared" si="1790"/>
        <v>0</v>
      </c>
      <c r="AC1491" s="85">
        <f t="shared" si="1791"/>
        <v>0</v>
      </c>
    </row>
    <row r="1492" spans="1:29" x14ac:dyDescent="0.3">
      <c r="A1492" s="67"/>
      <c r="B1492" s="85"/>
      <c r="C1492" s="85"/>
      <c r="D1492" s="85"/>
      <c r="E1492" s="85"/>
      <c r="F1492" s="85"/>
      <c r="G1492" s="85"/>
      <c r="H1492" s="113"/>
      <c r="P1492" s="21" t="str">
        <f t="shared" si="1792"/>
        <v>A</v>
      </c>
      <c r="Q1492" s="85">
        <f t="shared" si="1794"/>
        <v>0</v>
      </c>
      <c r="R1492" s="85">
        <f t="shared" si="1782"/>
        <v>0</v>
      </c>
      <c r="S1492" s="85">
        <f t="shared" si="1783"/>
        <v>0</v>
      </c>
      <c r="T1492" s="85">
        <f t="shared" si="1784"/>
        <v>0</v>
      </c>
      <c r="U1492" s="85">
        <f t="shared" si="1785"/>
        <v>0</v>
      </c>
      <c r="V1492" s="85">
        <f t="shared" si="1786"/>
        <v>0</v>
      </c>
      <c r="W1492" s="33"/>
      <c r="X1492" s="85">
        <f t="shared" si="1793"/>
        <v>0</v>
      </c>
      <c r="Y1492" s="85">
        <f t="shared" si="1787"/>
        <v>0</v>
      </c>
      <c r="Z1492" s="85">
        <f t="shared" si="1788"/>
        <v>0</v>
      </c>
      <c r="AA1492" s="85">
        <f t="shared" si="1789"/>
        <v>0</v>
      </c>
      <c r="AB1492" s="85">
        <f t="shared" si="1790"/>
        <v>0</v>
      </c>
      <c r="AC1492" s="85">
        <f t="shared" si="1791"/>
        <v>0</v>
      </c>
    </row>
    <row r="1493" spans="1:29" x14ac:dyDescent="0.3">
      <c r="A1493" s="68"/>
      <c r="B1493" s="86"/>
      <c r="C1493" s="86"/>
      <c r="D1493" s="86"/>
      <c r="E1493" s="86"/>
      <c r="F1493" s="86"/>
      <c r="G1493" s="86"/>
      <c r="H1493" s="89"/>
      <c r="I1493" s="105">
        <f>X1493</f>
        <v>0</v>
      </c>
      <c r="J1493" s="105">
        <f>Y1493</f>
        <v>0</v>
      </c>
      <c r="K1493" s="105">
        <f>Z1493</f>
        <v>0</v>
      </c>
      <c r="L1493" s="105">
        <f>AA1493</f>
        <v>0</v>
      </c>
      <c r="M1493" s="105">
        <f t="shared" ref="M1493" si="1795">AB1493</f>
        <v>0</v>
      </c>
      <c r="N1493" s="105">
        <f t="shared" ref="N1493" si="1796">AC1493</f>
        <v>0</v>
      </c>
      <c r="P1493" s="21"/>
      <c r="Q1493" s="33"/>
      <c r="R1493" s="33"/>
      <c r="S1493" s="33"/>
      <c r="T1493" s="33"/>
      <c r="U1493" s="33"/>
      <c r="V1493" s="33"/>
      <c r="W1493" s="33"/>
      <c r="X1493" s="106">
        <f>SUM(X1477:X1492)</f>
        <v>0</v>
      </c>
      <c r="Y1493" s="106">
        <f t="shared" ref="Y1493" si="1797">SUM(Y1477:Y1492)</f>
        <v>0</v>
      </c>
      <c r="Z1493" s="106">
        <f t="shared" ref="Z1493" si="1798">SUM(Z1477:Z1492)</f>
        <v>0</v>
      </c>
      <c r="AA1493" s="106">
        <f t="shared" ref="AA1493" si="1799">SUM(AA1477:AA1492)</f>
        <v>0</v>
      </c>
      <c r="AB1493" s="106">
        <f t="shared" ref="AB1493" si="1800">SUM(AB1477:AB1492)</f>
        <v>0</v>
      </c>
      <c r="AC1493" s="106">
        <f t="shared" ref="AC1493" si="1801">SUM(AC1477:AC1492)</f>
        <v>0</v>
      </c>
    </row>
    <row r="1494" spans="1:29" x14ac:dyDescent="0.3">
      <c r="A1494" s="82"/>
      <c r="B1494" s="89"/>
      <c r="C1494" s="89"/>
      <c r="D1494" s="89"/>
      <c r="E1494" s="89"/>
      <c r="F1494" s="89"/>
      <c r="G1494" s="89"/>
      <c r="H1494" s="89"/>
      <c r="P1494" s="21"/>
      <c r="Q1494" s="33"/>
      <c r="R1494" s="33"/>
      <c r="S1494" s="33"/>
      <c r="T1494" s="33"/>
      <c r="U1494" s="33"/>
      <c r="V1494" s="33"/>
      <c r="W1494" s="33"/>
      <c r="X1494" s="33"/>
      <c r="Y1494" s="33"/>
      <c r="Z1494" s="33"/>
      <c r="AA1494" s="33"/>
      <c r="AB1494" s="33"/>
      <c r="AC1494" s="33"/>
    </row>
    <row r="1495" spans="1:29" x14ac:dyDescent="0.3">
      <c r="A1495" s="92"/>
      <c r="B1495" s="92"/>
      <c r="C1495" s="92"/>
      <c r="D1495" s="92"/>
      <c r="E1495" s="92"/>
      <c r="F1495" s="92"/>
      <c r="G1495" s="92"/>
      <c r="H1495" s="92"/>
      <c r="P1495" s="21"/>
      <c r="Q1495" s="33"/>
      <c r="R1495" s="33"/>
      <c r="S1495" s="33"/>
      <c r="T1495" s="33"/>
      <c r="U1495" s="33"/>
      <c r="V1495" s="33"/>
      <c r="W1495" s="33"/>
      <c r="X1495" s="33"/>
      <c r="Y1495" s="33"/>
      <c r="Z1495" s="33"/>
      <c r="AA1495" s="33"/>
      <c r="AB1495" s="33"/>
      <c r="AC1495" s="33"/>
    </row>
    <row r="1496" spans="1:29" x14ac:dyDescent="0.3">
      <c r="A1496" s="68"/>
      <c r="B1496" s="68"/>
      <c r="C1496" s="68"/>
      <c r="D1496" s="68"/>
      <c r="E1496" s="68"/>
      <c r="F1496" s="68"/>
      <c r="G1496" s="68"/>
      <c r="H1496" s="82"/>
      <c r="P1496" s="21"/>
      <c r="Q1496" s="33"/>
      <c r="R1496" s="33"/>
      <c r="S1496" s="33"/>
      <c r="T1496" s="33"/>
      <c r="U1496" s="33"/>
      <c r="V1496" s="33"/>
      <c r="W1496" s="33"/>
      <c r="X1496" s="106">
        <f t="shared" ref="X1496:AC1496" si="1802">SUM(X1497:X1512)</f>
        <v>0</v>
      </c>
      <c r="Y1496" s="106">
        <f t="shared" si="1802"/>
        <v>0</v>
      </c>
      <c r="Z1496" s="106">
        <f t="shared" si="1802"/>
        <v>0</v>
      </c>
      <c r="AA1496" s="106">
        <f t="shared" si="1802"/>
        <v>0</v>
      </c>
      <c r="AB1496" s="106">
        <f t="shared" si="1802"/>
        <v>0</v>
      </c>
      <c r="AC1496" s="106">
        <f t="shared" si="1802"/>
        <v>0</v>
      </c>
    </row>
    <row r="1497" spans="1:29" x14ac:dyDescent="0.3">
      <c r="A1497" s="67"/>
      <c r="B1497" s="85"/>
      <c r="C1497" s="85"/>
      <c r="D1497" s="85"/>
      <c r="E1497" s="85"/>
      <c r="F1497" s="85"/>
      <c r="G1497" s="85"/>
      <c r="H1497" s="113"/>
      <c r="I1497" s="105">
        <f>X1496</f>
        <v>0</v>
      </c>
      <c r="J1497" s="105">
        <f>Y1496</f>
        <v>0</v>
      </c>
      <c r="K1497" s="105">
        <f t="shared" ref="K1497" si="1803">Z1496</f>
        <v>0</v>
      </c>
      <c r="L1497" s="105">
        <f t="shared" ref="L1497" si="1804">AA1496</f>
        <v>0</v>
      </c>
      <c r="M1497" s="105">
        <f t="shared" ref="M1497" si="1805">AB1496</f>
        <v>0</v>
      </c>
      <c r="N1497" s="105">
        <f t="shared" ref="N1497" si="1806">AC1496</f>
        <v>0</v>
      </c>
      <c r="P1497" s="21" t="str">
        <f>IF(A1497&lt;=$B$1474,"A","B")</f>
        <v>A</v>
      </c>
      <c r="Q1497" s="85">
        <f t="shared" ref="Q1497:Q1501" si="1807">IF($P1497="B",B1497,0)</f>
        <v>0</v>
      </c>
      <c r="R1497" s="85">
        <f t="shared" ref="R1497:R1512" si="1808">IF($P1497="B",C1497,0)</f>
        <v>0</v>
      </c>
      <c r="S1497" s="85">
        <f t="shared" ref="S1497:S1512" si="1809">IF($P1497="B",D1497,0)</f>
        <v>0</v>
      </c>
      <c r="T1497" s="85">
        <f t="shared" ref="T1497:T1512" si="1810">IF($P1497="B",E1497,0)</f>
        <v>0</v>
      </c>
      <c r="U1497" s="85">
        <f t="shared" ref="U1497:U1512" si="1811">IF($P1497="B",F1497,0)</f>
        <v>0</v>
      </c>
      <c r="V1497" s="85">
        <f t="shared" ref="V1497:V1512" si="1812">IF($P1497="B",G1497,0)</f>
        <v>0</v>
      </c>
      <c r="W1497" s="33"/>
      <c r="X1497" s="85">
        <f>IF($P1497="A",B1497,0)</f>
        <v>0</v>
      </c>
      <c r="Y1497" s="85">
        <f t="shared" ref="Y1497:Y1512" si="1813">IF($P1497="A",C1497,0)</f>
        <v>0</v>
      </c>
      <c r="Z1497" s="85">
        <f t="shared" ref="Z1497:Z1512" si="1814">IF($P1497="A",D1497,0)</f>
        <v>0</v>
      </c>
      <c r="AA1497" s="85">
        <f t="shared" ref="AA1497:AA1512" si="1815">IF($P1497="A",E1497,0)</f>
        <v>0</v>
      </c>
      <c r="AB1497" s="85">
        <f t="shared" ref="AB1497:AB1512" si="1816">IF($P1497="A",F1497,0)</f>
        <v>0</v>
      </c>
      <c r="AC1497" s="85">
        <f t="shared" ref="AC1497:AC1512" si="1817">IF($P1497="A",G1497,0)</f>
        <v>0</v>
      </c>
    </row>
    <row r="1498" spans="1:29" x14ac:dyDescent="0.3">
      <c r="A1498" s="67"/>
      <c r="B1498" s="85"/>
      <c r="C1498" s="85"/>
      <c r="D1498" s="85"/>
      <c r="E1498" s="85"/>
      <c r="F1498" s="85"/>
      <c r="G1498" s="85"/>
      <c r="H1498" s="113"/>
      <c r="P1498" s="21" t="str">
        <f t="shared" ref="P1498:P1512" si="1818">IF(A1498&lt;=$B$1474,"A","B")</f>
        <v>A</v>
      </c>
      <c r="Q1498" s="85">
        <f t="shared" si="1807"/>
        <v>0</v>
      </c>
      <c r="R1498" s="85">
        <f t="shared" si="1808"/>
        <v>0</v>
      </c>
      <c r="S1498" s="85">
        <f t="shared" si="1809"/>
        <v>0</v>
      </c>
      <c r="T1498" s="85">
        <f t="shared" si="1810"/>
        <v>0</v>
      </c>
      <c r="U1498" s="85">
        <f t="shared" si="1811"/>
        <v>0</v>
      </c>
      <c r="V1498" s="85">
        <f t="shared" si="1812"/>
        <v>0</v>
      </c>
      <c r="W1498" s="33"/>
      <c r="X1498" s="85">
        <f t="shared" ref="X1498:X1512" si="1819">IF($P1498="A",B1498,0)</f>
        <v>0</v>
      </c>
      <c r="Y1498" s="85">
        <f t="shared" si="1813"/>
        <v>0</v>
      </c>
      <c r="Z1498" s="85">
        <f t="shared" si="1814"/>
        <v>0</v>
      </c>
      <c r="AA1498" s="85">
        <f t="shared" si="1815"/>
        <v>0</v>
      </c>
      <c r="AB1498" s="85">
        <f t="shared" si="1816"/>
        <v>0</v>
      </c>
      <c r="AC1498" s="85">
        <f t="shared" si="1817"/>
        <v>0</v>
      </c>
    </row>
    <row r="1499" spans="1:29" x14ac:dyDescent="0.3">
      <c r="A1499" s="67"/>
      <c r="B1499" s="85"/>
      <c r="C1499" s="85"/>
      <c r="D1499" s="85"/>
      <c r="E1499" s="85"/>
      <c r="F1499" s="85"/>
      <c r="G1499" s="85"/>
      <c r="H1499" s="113"/>
      <c r="P1499" s="21" t="str">
        <f t="shared" si="1818"/>
        <v>A</v>
      </c>
      <c r="Q1499" s="85">
        <f t="shared" si="1807"/>
        <v>0</v>
      </c>
      <c r="R1499" s="85">
        <f t="shared" si="1808"/>
        <v>0</v>
      </c>
      <c r="S1499" s="85">
        <f t="shared" si="1809"/>
        <v>0</v>
      </c>
      <c r="T1499" s="85">
        <f t="shared" si="1810"/>
        <v>0</v>
      </c>
      <c r="U1499" s="85">
        <f t="shared" si="1811"/>
        <v>0</v>
      </c>
      <c r="V1499" s="85">
        <f t="shared" si="1812"/>
        <v>0</v>
      </c>
      <c r="W1499" s="33"/>
      <c r="X1499" s="85">
        <f t="shared" si="1819"/>
        <v>0</v>
      </c>
      <c r="Y1499" s="85">
        <f t="shared" si="1813"/>
        <v>0</v>
      </c>
      <c r="Z1499" s="85">
        <f t="shared" si="1814"/>
        <v>0</v>
      </c>
      <c r="AA1499" s="85">
        <f t="shared" si="1815"/>
        <v>0</v>
      </c>
      <c r="AB1499" s="85">
        <f t="shared" si="1816"/>
        <v>0</v>
      </c>
      <c r="AC1499" s="85">
        <f t="shared" si="1817"/>
        <v>0</v>
      </c>
    </row>
    <row r="1500" spans="1:29" x14ac:dyDescent="0.3">
      <c r="A1500" s="67"/>
      <c r="B1500" s="85"/>
      <c r="C1500" s="85"/>
      <c r="D1500" s="85"/>
      <c r="E1500" s="85"/>
      <c r="F1500" s="85"/>
      <c r="G1500" s="85"/>
      <c r="H1500" s="113"/>
      <c r="P1500" s="21" t="str">
        <f t="shared" si="1818"/>
        <v>A</v>
      </c>
      <c r="Q1500" s="85">
        <f t="shared" si="1807"/>
        <v>0</v>
      </c>
      <c r="R1500" s="85">
        <f t="shared" si="1808"/>
        <v>0</v>
      </c>
      <c r="S1500" s="85">
        <f t="shared" si="1809"/>
        <v>0</v>
      </c>
      <c r="T1500" s="85">
        <f t="shared" si="1810"/>
        <v>0</v>
      </c>
      <c r="U1500" s="85">
        <f t="shared" si="1811"/>
        <v>0</v>
      </c>
      <c r="V1500" s="85">
        <f t="shared" si="1812"/>
        <v>0</v>
      </c>
      <c r="W1500" s="33"/>
      <c r="X1500" s="85">
        <f t="shared" si="1819"/>
        <v>0</v>
      </c>
      <c r="Y1500" s="85">
        <f t="shared" si="1813"/>
        <v>0</v>
      </c>
      <c r="Z1500" s="85">
        <f t="shared" si="1814"/>
        <v>0</v>
      </c>
      <c r="AA1500" s="85">
        <f t="shared" si="1815"/>
        <v>0</v>
      </c>
      <c r="AB1500" s="85">
        <f t="shared" si="1816"/>
        <v>0</v>
      </c>
      <c r="AC1500" s="85">
        <f t="shared" si="1817"/>
        <v>0</v>
      </c>
    </row>
    <row r="1501" spans="1:29" x14ac:dyDescent="0.3">
      <c r="A1501" s="67"/>
      <c r="B1501" s="85"/>
      <c r="C1501" s="85"/>
      <c r="D1501" s="85"/>
      <c r="E1501" s="85"/>
      <c r="F1501" s="85"/>
      <c r="G1501" s="85"/>
      <c r="H1501" s="113"/>
      <c r="P1501" s="21" t="str">
        <f t="shared" si="1818"/>
        <v>A</v>
      </c>
      <c r="Q1501" s="85">
        <f t="shared" si="1807"/>
        <v>0</v>
      </c>
      <c r="R1501" s="85">
        <f t="shared" si="1808"/>
        <v>0</v>
      </c>
      <c r="S1501" s="85">
        <f t="shared" si="1809"/>
        <v>0</v>
      </c>
      <c r="T1501" s="85">
        <f t="shared" si="1810"/>
        <v>0</v>
      </c>
      <c r="U1501" s="85">
        <f t="shared" si="1811"/>
        <v>0</v>
      </c>
      <c r="V1501" s="85">
        <f t="shared" si="1812"/>
        <v>0</v>
      </c>
      <c r="W1501" s="33"/>
      <c r="X1501" s="85">
        <f t="shared" si="1819"/>
        <v>0</v>
      </c>
      <c r="Y1501" s="85">
        <f t="shared" si="1813"/>
        <v>0</v>
      </c>
      <c r="Z1501" s="85">
        <f t="shared" si="1814"/>
        <v>0</v>
      </c>
      <c r="AA1501" s="85">
        <f t="shared" si="1815"/>
        <v>0</v>
      </c>
      <c r="AB1501" s="85">
        <f t="shared" si="1816"/>
        <v>0</v>
      </c>
      <c r="AC1501" s="85">
        <f t="shared" si="1817"/>
        <v>0</v>
      </c>
    </row>
    <row r="1502" spans="1:29" x14ac:dyDescent="0.3">
      <c r="A1502" s="67"/>
      <c r="B1502" s="85"/>
      <c r="C1502" s="85"/>
      <c r="D1502" s="85"/>
      <c r="E1502" s="85"/>
      <c r="F1502" s="85"/>
      <c r="G1502" s="85"/>
      <c r="H1502" s="113"/>
      <c r="P1502" s="21" t="str">
        <f t="shared" si="1818"/>
        <v>A</v>
      </c>
      <c r="Q1502" s="85">
        <f>IF($P1502="B",B1502,0)</f>
        <v>0</v>
      </c>
      <c r="R1502" s="85">
        <f t="shared" si="1808"/>
        <v>0</v>
      </c>
      <c r="S1502" s="85">
        <f t="shared" si="1809"/>
        <v>0</v>
      </c>
      <c r="T1502" s="85">
        <f t="shared" si="1810"/>
        <v>0</v>
      </c>
      <c r="U1502" s="85">
        <f t="shared" si="1811"/>
        <v>0</v>
      </c>
      <c r="V1502" s="85">
        <f t="shared" si="1812"/>
        <v>0</v>
      </c>
      <c r="W1502" s="33"/>
      <c r="X1502" s="85">
        <f t="shared" si="1819"/>
        <v>0</v>
      </c>
      <c r="Y1502" s="85">
        <f t="shared" si="1813"/>
        <v>0</v>
      </c>
      <c r="Z1502" s="85">
        <f t="shared" si="1814"/>
        <v>0</v>
      </c>
      <c r="AA1502" s="85">
        <f t="shared" si="1815"/>
        <v>0</v>
      </c>
      <c r="AB1502" s="85">
        <f t="shared" si="1816"/>
        <v>0</v>
      </c>
      <c r="AC1502" s="85">
        <f t="shared" si="1817"/>
        <v>0</v>
      </c>
    </row>
    <row r="1503" spans="1:29" x14ac:dyDescent="0.3">
      <c r="A1503" s="67"/>
      <c r="B1503" s="85"/>
      <c r="C1503" s="85"/>
      <c r="D1503" s="85"/>
      <c r="E1503" s="85"/>
      <c r="F1503" s="85"/>
      <c r="G1503" s="85"/>
      <c r="H1503" s="113"/>
      <c r="P1503" s="21" t="str">
        <f t="shared" si="1818"/>
        <v>A</v>
      </c>
      <c r="Q1503" s="85">
        <f t="shared" ref="Q1503:Q1512" si="1820">IF($P1503="B",B1503,0)</f>
        <v>0</v>
      </c>
      <c r="R1503" s="85">
        <f t="shared" si="1808"/>
        <v>0</v>
      </c>
      <c r="S1503" s="85">
        <f t="shared" si="1809"/>
        <v>0</v>
      </c>
      <c r="T1503" s="85">
        <f t="shared" si="1810"/>
        <v>0</v>
      </c>
      <c r="U1503" s="85">
        <f t="shared" si="1811"/>
        <v>0</v>
      </c>
      <c r="V1503" s="85">
        <f t="shared" si="1812"/>
        <v>0</v>
      </c>
      <c r="W1503" s="33"/>
      <c r="X1503" s="85">
        <f t="shared" si="1819"/>
        <v>0</v>
      </c>
      <c r="Y1503" s="85">
        <f t="shared" si="1813"/>
        <v>0</v>
      </c>
      <c r="Z1503" s="85">
        <f t="shared" si="1814"/>
        <v>0</v>
      </c>
      <c r="AA1503" s="85">
        <f t="shared" si="1815"/>
        <v>0</v>
      </c>
      <c r="AB1503" s="85">
        <f t="shared" si="1816"/>
        <v>0</v>
      </c>
      <c r="AC1503" s="85">
        <f t="shared" si="1817"/>
        <v>0</v>
      </c>
    </row>
    <row r="1504" spans="1:29" x14ac:dyDescent="0.3">
      <c r="A1504" s="67"/>
      <c r="B1504" s="85"/>
      <c r="C1504" s="85"/>
      <c r="D1504" s="85"/>
      <c r="E1504" s="85"/>
      <c r="F1504" s="85"/>
      <c r="G1504" s="85"/>
      <c r="H1504" s="113"/>
      <c r="P1504" s="21" t="str">
        <f t="shared" si="1818"/>
        <v>A</v>
      </c>
      <c r="Q1504" s="85">
        <f t="shared" si="1820"/>
        <v>0</v>
      </c>
      <c r="R1504" s="85">
        <f t="shared" si="1808"/>
        <v>0</v>
      </c>
      <c r="S1504" s="85">
        <f t="shared" si="1809"/>
        <v>0</v>
      </c>
      <c r="T1504" s="85">
        <f t="shared" si="1810"/>
        <v>0</v>
      </c>
      <c r="U1504" s="85">
        <f t="shared" si="1811"/>
        <v>0</v>
      </c>
      <c r="V1504" s="85">
        <f t="shared" si="1812"/>
        <v>0</v>
      </c>
      <c r="W1504" s="33"/>
      <c r="X1504" s="85">
        <f t="shared" si="1819"/>
        <v>0</v>
      </c>
      <c r="Y1504" s="85">
        <f t="shared" si="1813"/>
        <v>0</v>
      </c>
      <c r="Z1504" s="85">
        <f t="shared" si="1814"/>
        <v>0</v>
      </c>
      <c r="AA1504" s="85">
        <f t="shared" si="1815"/>
        <v>0</v>
      </c>
      <c r="AB1504" s="85">
        <f t="shared" si="1816"/>
        <v>0</v>
      </c>
      <c r="AC1504" s="85">
        <f t="shared" si="1817"/>
        <v>0</v>
      </c>
    </row>
    <row r="1505" spans="1:29" x14ac:dyDescent="0.3">
      <c r="A1505" s="67"/>
      <c r="B1505" s="85"/>
      <c r="C1505" s="85"/>
      <c r="D1505" s="85"/>
      <c r="E1505" s="85"/>
      <c r="F1505" s="85"/>
      <c r="G1505" s="85"/>
      <c r="H1505" s="113"/>
      <c r="P1505" s="21" t="str">
        <f t="shared" si="1818"/>
        <v>A</v>
      </c>
      <c r="Q1505" s="85">
        <f t="shared" si="1820"/>
        <v>0</v>
      </c>
      <c r="R1505" s="85">
        <f t="shared" si="1808"/>
        <v>0</v>
      </c>
      <c r="S1505" s="85">
        <f t="shared" si="1809"/>
        <v>0</v>
      </c>
      <c r="T1505" s="85">
        <f t="shared" si="1810"/>
        <v>0</v>
      </c>
      <c r="U1505" s="85">
        <f t="shared" si="1811"/>
        <v>0</v>
      </c>
      <c r="V1505" s="85">
        <f t="shared" si="1812"/>
        <v>0</v>
      </c>
      <c r="W1505" s="33"/>
      <c r="X1505" s="85">
        <f t="shared" si="1819"/>
        <v>0</v>
      </c>
      <c r="Y1505" s="85">
        <f t="shared" si="1813"/>
        <v>0</v>
      </c>
      <c r="Z1505" s="85">
        <f t="shared" si="1814"/>
        <v>0</v>
      </c>
      <c r="AA1505" s="85">
        <f t="shared" si="1815"/>
        <v>0</v>
      </c>
      <c r="AB1505" s="85">
        <f t="shared" si="1816"/>
        <v>0</v>
      </c>
      <c r="AC1505" s="85">
        <f t="shared" si="1817"/>
        <v>0</v>
      </c>
    </row>
    <row r="1506" spans="1:29" x14ac:dyDescent="0.3">
      <c r="A1506" s="67"/>
      <c r="B1506" s="85"/>
      <c r="C1506" s="85"/>
      <c r="D1506" s="85"/>
      <c r="E1506" s="85"/>
      <c r="F1506" s="85"/>
      <c r="G1506" s="85"/>
      <c r="H1506" s="113"/>
      <c r="P1506" s="21" t="str">
        <f t="shared" si="1818"/>
        <v>A</v>
      </c>
      <c r="Q1506" s="85">
        <f t="shared" si="1820"/>
        <v>0</v>
      </c>
      <c r="R1506" s="85">
        <f t="shared" si="1808"/>
        <v>0</v>
      </c>
      <c r="S1506" s="85">
        <f t="shared" si="1809"/>
        <v>0</v>
      </c>
      <c r="T1506" s="85">
        <f t="shared" si="1810"/>
        <v>0</v>
      </c>
      <c r="U1506" s="85">
        <f t="shared" si="1811"/>
        <v>0</v>
      </c>
      <c r="V1506" s="85">
        <f t="shared" si="1812"/>
        <v>0</v>
      </c>
      <c r="W1506" s="33"/>
      <c r="X1506" s="85">
        <f t="shared" si="1819"/>
        <v>0</v>
      </c>
      <c r="Y1506" s="85">
        <f t="shared" si="1813"/>
        <v>0</v>
      </c>
      <c r="Z1506" s="85">
        <f t="shared" si="1814"/>
        <v>0</v>
      </c>
      <c r="AA1506" s="85">
        <f t="shared" si="1815"/>
        <v>0</v>
      </c>
      <c r="AB1506" s="85">
        <f t="shared" si="1816"/>
        <v>0</v>
      </c>
      <c r="AC1506" s="85">
        <f t="shared" si="1817"/>
        <v>0</v>
      </c>
    </row>
    <row r="1507" spans="1:29" x14ac:dyDescent="0.3">
      <c r="A1507" s="67"/>
      <c r="B1507" s="85"/>
      <c r="C1507" s="85"/>
      <c r="D1507" s="85"/>
      <c r="E1507" s="85"/>
      <c r="F1507" s="85"/>
      <c r="G1507" s="85"/>
      <c r="H1507" s="113"/>
      <c r="P1507" s="21" t="str">
        <f t="shared" si="1818"/>
        <v>A</v>
      </c>
      <c r="Q1507" s="85">
        <f t="shared" si="1820"/>
        <v>0</v>
      </c>
      <c r="R1507" s="85">
        <f t="shared" si="1808"/>
        <v>0</v>
      </c>
      <c r="S1507" s="85">
        <f t="shared" si="1809"/>
        <v>0</v>
      </c>
      <c r="T1507" s="85">
        <f t="shared" si="1810"/>
        <v>0</v>
      </c>
      <c r="U1507" s="85">
        <f t="shared" si="1811"/>
        <v>0</v>
      </c>
      <c r="V1507" s="85">
        <f t="shared" si="1812"/>
        <v>0</v>
      </c>
      <c r="W1507" s="33"/>
      <c r="X1507" s="85">
        <f t="shared" si="1819"/>
        <v>0</v>
      </c>
      <c r="Y1507" s="85">
        <f t="shared" si="1813"/>
        <v>0</v>
      </c>
      <c r="Z1507" s="85">
        <f t="shared" si="1814"/>
        <v>0</v>
      </c>
      <c r="AA1507" s="85">
        <f t="shared" si="1815"/>
        <v>0</v>
      </c>
      <c r="AB1507" s="85">
        <f t="shared" si="1816"/>
        <v>0</v>
      </c>
      <c r="AC1507" s="85">
        <f t="shared" si="1817"/>
        <v>0</v>
      </c>
    </row>
    <row r="1508" spans="1:29" x14ac:dyDescent="0.3">
      <c r="A1508" s="67"/>
      <c r="B1508" s="85"/>
      <c r="C1508" s="85"/>
      <c r="D1508" s="85"/>
      <c r="E1508" s="85"/>
      <c r="F1508" s="85"/>
      <c r="G1508" s="85"/>
      <c r="H1508" s="113"/>
      <c r="P1508" s="21" t="str">
        <f t="shared" si="1818"/>
        <v>A</v>
      </c>
      <c r="Q1508" s="85">
        <f t="shared" si="1820"/>
        <v>0</v>
      </c>
      <c r="R1508" s="85">
        <f t="shared" si="1808"/>
        <v>0</v>
      </c>
      <c r="S1508" s="85">
        <f t="shared" si="1809"/>
        <v>0</v>
      </c>
      <c r="T1508" s="85">
        <f t="shared" si="1810"/>
        <v>0</v>
      </c>
      <c r="U1508" s="85">
        <f t="shared" si="1811"/>
        <v>0</v>
      </c>
      <c r="V1508" s="85">
        <f t="shared" si="1812"/>
        <v>0</v>
      </c>
      <c r="W1508" s="33"/>
      <c r="X1508" s="85">
        <f t="shared" si="1819"/>
        <v>0</v>
      </c>
      <c r="Y1508" s="85">
        <f t="shared" si="1813"/>
        <v>0</v>
      </c>
      <c r="Z1508" s="85">
        <f t="shared" si="1814"/>
        <v>0</v>
      </c>
      <c r="AA1508" s="85">
        <f t="shared" si="1815"/>
        <v>0</v>
      </c>
      <c r="AB1508" s="85">
        <f t="shared" si="1816"/>
        <v>0</v>
      </c>
      <c r="AC1508" s="85">
        <f t="shared" si="1817"/>
        <v>0</v>
      </c>
    </row>
    <row r="1509" spans="1:29" x14ac:dyDescent="0.3">
      <c r="A1509" s="67"/>
      <c r="B1509" s="85"/>
      <c r="C1509" s="85"/>
      <c r="D1509" s="85"/>
      <c r="E1509" s="85"/>
      <c r="F1509" s="85"/>
      <c r="G1509" s="85"/>
      <c r="H1509" s="113"/>
      <c r="P1509" s="21" t="str">
        <f t="shared" si="1818"/>
        <v>A</v>
      </c>
      <c r="Q1509" s="85">
        <f t="shared" si="1820"/>
        <v>0</v>
      </c>
      <c r="R1509" s="85">
        <f t="shared" si="1808"/>
        <v>0</v>
      </c>
      <c r="S1509" s="85">
        <f t="shared" si="1809"/>
        <v>0</v>
      </c>
      <c r="T1509" s="85">
        <f t="shared" si="1810"/>
        <v>0</v>
      </c>
      <c r="U1509" s="85">
        <f t="shared" si="1811"/>
        <v>0</v>
      </c>
      <c r="V1509" s="85">
        <f t="shared" si="1812"/>
        <v>0</v>
      </c>
      <c r="W1509" s="33"/>
      <c r="X1509" s="85">
        <f t="shared" si="1819"/>
        <v>0</v>
      </c>
      <c r="Y1509" s="85">
        <f t="shared" si="1813"/>
        <v>0</v>
      </c>
      <c r="Z1509" s="85">
        <f t="shared" si="1814"/>
        <v>0</v>
      </c>
      <c r="AA1509" s="85">
        <f t="shared" si="1815"/>
        <v>0</v>
      </c>
      <c r="AB1509" s="85">
        <f t="shared" si="1816"/>
        <v>0</v>
      </c>
      <c r="AC1509" s="85">
        <f t="shared" si="1817"/>
        <v>0</v>
      </c>
    </row>
    <row r="1510" spans="1:29" x14ac:dyDescent="0.3">
      <c r="A1510" s="67"/>
      <c r="B1510" s="85"/>
      <c r="C1510" s="85"/>
      <c r="D1510" s="85"/>
      <c r="E1510" s="85"/>
      <c r="F1510" s="85"/>
      <c r="G1510" s="85"/>
      <c r="H1510" s="113"/>
      <c r="P1510" s="21" t="str">
        <f t="shared" si="1818"/>
        <v>A</v>
      </c>
      <c r="Q1510" s="85">
        <f t="shared" si="1820"/>
        <v>0</v>
      </c>
      <c r="R1510" s="85">
        <f t="shared" si="1808"/>
        <v>0</v>
      </c>
      <c r="S1510" s="85">
        <f t="shared" si="1809"/>
        <v>0</v>
      </c>
      <c r="T1510" s="85">
        <f t="shared" si="1810"/>
        <v>0</v>
      </c>
      <c r="U1510" s="85">
        <f t="shared" si="1811"/>
        <v>0</v>
      </c>
      <c r="V1510" s="85">
        <f t="shared" si="1812"/>
        <v>0</v>
      </c>
      <c r="W1510" s="33"/>
      <c r="X1510" s="85">
        <f t="shared" si="1819"/>
        <v>0</v>
      </c>
      <c r="Y1510" s="85">
        <f t="shared" si="1813"/>
        <v>0</v>
      </c>
      <c r="Z1510" s="85">
        <f t="shared" si="1814"/>
        <v>0</v>
      </c>
      <c r="AA1510" s="85">
        <f t="shared" si="1815"/>
        <v>0</v>
      </c>
      <c r="AB1510" s="85">
        <f t="shared" si="1816"/>
        <v>0</v>
      </c>
      <c r="AC1510" s="85">
        <f t="shared" si="1817"/>
        <v>0</v>
      </c>
    </row>
    <row r="1511" spans="1:29" x14ac:dyDescent="0.3">
      <c r="A1511" s="67"/>
      <c r="B1511" s="85"/>
      <c r="C1511" s="85"/>
      <c r="D1511" s="85"/>
      <c r="E1511" s="85"/>
      <c r="F1511" s="85"/>
      <c r="G1511" s="85"/>
      <c r="H1511" s="113"/>
      <c r="P1511" s="21" t="str">
        <f t="shared" si="1818"/>
        <v>A</v>
      </c>
      <c r="Q1511" s="85">
        <f t="shared" si="1820"/>
        <v>0</v>
      </c>
      <c r="R1511" s="85">
        <f t="shared" si="1808"/>
        <v>0</v>
      </c>
      <c r="S1511" s="85">
        <f t="shared" si="1809"/>
        <v>0</v>
      </c>
      <c r="T1511" s="85">
        <f t="shared" si="1810"/>
        <v>0</v>
      </c>
      <c r="U1511" s="85">
        <f t="shared" si="1811"/>
        <v>0</v>
      </c>
      <c r="V1511" s="85">
        <f t="shared" si="1812"/>
        <v>0</v>
      </c>
      <c r="W1511" s="33"/>
      <c r="X1511" s="85">
        <f t="shared" si="1819"/>
        <v>0</v>
      </c>
      <c r="Y1511" s="85">
        <f t="shared" si="1813"/>
        <v>0</v>
      </c>
      <c r="Z1511" s="85">
        <f t="shared" si="1814"/>
        <v>0</v>
      </c>
      <c r="AA1511" s="85">
        <f t="shared" si="1815"/>
        <v>0</v>
      </c>
      <c r="AB1511" s="85">
        <f t="shared" si="1816"/>
        <v>0</v>
      </c>
      <c r="AC1511" s="85">
        <f t="shared" si="1817"/>
        <v>0</v>
      </c>
    </row>
    <row r="1512" spans="1:29" x14ac:dyDescent="0.3">
      <c r="A1512" s="67"/>
      <c r="B1512" s="85"/>
      <c r="C1512" s="85"/>
      <c r="D1512" s="85"/>
      <c r="E1512" s="85"/>
      <c r="F1512" s="85"/>
      <c r="G1512" s="85"/>
      <c r="H1512" s="113"/>
      <c r="P1512" s="21" t="str">
        <f t="shared" si="1818"/>
        <v>A</v>
      </c>
      <c r="Q1512" s="85">
        <f t="shared" si="1820"/>
        <v>0</v>
      </c>
      <c r="R1512" s="85">
        <f t="shared" si="1808"/>
        <v>0</v>
      </c>
      <c r="S1512" s="85">
        <f t="shared" si="1809"/>
        <v>0</v>
      </c>
      <c r="T1512" s="85">
        <f t="shared" si="1810"/>
        <v>0</v>
      </c>
      <c r="U1512" s="85">
        <f t="shared" si="1811"/>
        <v>0</v>
      </c>
      <c r="V1512" s="85">
        <f t="shared" si="1812"/>
        <v>0</v>
      </c>
      <c r="W1512" s="33"/>
      <c r="X1512" s="85">
        <f t="shared" si="1819"/>
        <v>0</v>
      </c>
      <c r="Y1512" s="85">
        <f t="shared" si="1813"/>
        <v>0</v>
      </c>
      <c r="Z1512" s="85">
        <f t="shared" si="1814"/>
        <v>0</v>
      </c>
      <c r="AA1512" s="85">
        <f t="shared" si="1815"/>
        <v>0</v>
      </c>
      <c r="AB1512" s="85">
        <f t="shared" si="1816"/>
        <v>0</v>
      </c>
      <c r="AC1512" s="85">
        <f t="shared" si="1817"/>
        <v>0</v>
      </c>
    </row>
    <row r="1513" spans="1:29" x14ac:dyDescent="0.3">
      <c r="A1513" s="68"/>
      <c r="B1513" s="87"/>
      <c r="C1513" s="87"/>
      <c r="D1513" s="87"/>
      <c r="E1513" s="87"/>
      <c r="F1513" s="87"/>
      <c r="G1513" s="87"/>
      <c r="H1513" s="114"/>
      <c r="I1513" s="105">
        <f>Q1513</f>
        <v>0</v>
      </c>
      <c r="J1513" s="105">
        <f>R1513</f>
        <v>0</v>
      </c>
      <c r="K1513" s="105">
        <f t="shared" ref="K1513" si="1821">S1513</f>
        <v>0</v>
      </c>
      <c r="L1513" s="105">
        <f t="shared" ref="L1513" si="1822">T1513</f>
        <v>0</v>
      </c>
      <c r="M1513" s="105">
        <f t="shared" ref="M1513" si="1823">U1513</f>
        <v>0</v>
      </c>
      <c r="N1513" s="105">
        <f t="shared" ref="N1513" si="1824">V1513</f>
        <v>0</v>
      </c>
      <c r="P1513" s="21"/>
      <c r="Q1513" s="106">
        <f t="shared" ref="Q1513:V1513" si="1825">+SUM(Q1497:Q1512)</f>
        <v>0</v>
      </c>
      <c r="R1513" s="106">
        <f t="shared" si="1825"/>
        <v>0</v>
      </c>
      <c r="S1513" s="106">
        <f t="shared" si="1825"/>
        <v>0</v>
      </c>
      <c r="T1513" s="106">
        <f t="shared" si="1825"/>
        <v>0</v>
      </c>
      <c r="U1513" s="106">
        <f t="shared" si="1825"/>
        <v>0</v>
      </c>
      <c r="V1513" s="106">
        <f t="shared" si="1825"/>
        <v>0</v>
      </c>
      <c r="W1513" s="33"/>
      <c r="X1513" s="33"/>
      <c r="Y1513" s="33"/>
      <c r="Z1513" s="33"/>
      <c r="AA1513" s="33"/>
      <c r="AB1513" s="33"/>
      <c r="AC1513" s="33"/>
    </row>
    <row r="1515" spans="1:29" x14ac:dyDescent="0.3">
      <c r="A1515" s="69"/>
      <c r="B1515" s="69"/>
      <c r="C1515" s="69"/>
      <c r="D1515" s="97"/>
      <c r="E1515" s="97"/>
      <c r="F1515" s="69"/>
      <c r="G1515" s="69"/>
      <c r="H1515" s="82"/>
    </row>
    <row r="1516" spans="1:29" x14ac:dyDescent="0.3">
      <c r="A1516" s="94"/>
      <c r="B1516" s="83"/>
      <c r="C1516" s="95"/>
      <c r="D1516" s="95"/>
      <c r="E1516" s="33"/>
      <c r="F1516" s="98"/>
      <c r="G1516" s="96"/>
      <c r="H1516" s="112"/>
    </row>
    <row r="1517" spans="1:29" x14ac:dyDescent="0.3">
      <c r="A1517" s="91"/>
      <c r="B1517" s="92"/>
      <c r="C1517" s="92"/>
      <c r="D1517" s="92"/>
      <c r="E1517" s="92"/>
      <c r="F1517" s="92"/>
      <c r="G1517" s="92"/>
      <c r="H1517" s="92"/>
    </row>
    <row r="1518" spans="1:29" x14ac:dyDescent="0.3">
      <c r="A1518" s="68"/>
      <c r="B1518" s="68"/>
      <c r="C1518" s="68"/>
      <c r="D1518" s="68"/>
      <c r="E1518" s="68"/>
      <c r="F1518" s="68"/>
      <c r="G1518" s="68"/>
      <c r="H1518" s="82"/>
      <c r="P1518" s="21"/>
      <c r="Q1518" s="106">
        <f>+SUM(Q1519:Q1534)</f>
        <v>0</v>
      </c>
      <c r="R1518" s="106">
        <f t="shared" ref="R1518" si="1826">+SUM(R1519:R1534)</f>
        <v>0</v>
      </c>
      <c r="S1518" s="106">
        <f t="shared" ref="S1518" si="1827">+SUM(S1519:S1534)</f>
        <v>0</v>
      </c>
      <c r="T1518" s="106">
        <f t="shared" ref="T1518" si="1828">+SUM(T1519:T1534)</f>
        <v>0</v>
      </c>
      <c r="U1518" s="106">
        <f t="shared" ref="U1518" si="1829">+SUM(U1519:U1534)</f>
        <v>0</v>
      </c>
      <c r="V1518" s="106">
        <f t="shared" ref="V1518" si="1830">+SUM(V1519:V1534)</f>
        <v>0</v>
      </c>
      <c r="W1518" s="33"/>
      <c r="X1518" s="33"/>
      <c r="Y1518" s="33"/>
      <c r="Z1518" s="33"/>
      <c r="AA1518" s="33"/>
      <c r="AB1518" s="33"/>
      <c r="AC1518" s="33"/>
    </row>
    <row r="1519" spans="1:29" x14ac:dyDescent="0.3">
      <c r="A1519" s="67"/>
      <c r="B1519" s="85"/>
      <c r="C1519" s="85"/>
      <c r="D1519" s="85"/>
      <c r="E1519" s="85"/>
      <c r="F1519" s="85"/>
      <c r="G1519" s="85"/>
      <c r="H1519" s="113"/>
      <c r="I1519" s="105">
        <f t="shared" ref="I1519:N1519" si="1831">Q1518</f>
        <v>0</v>
      </c>
      <c r="J1519" s="105">
        <f t="shared" si="1831"/>
        <v>0</v>
      </c>
      <c r="K1519" s="105">
        <f t="shared" si="1831"/>
        <v>0</v>
      </c>
      <c r="L1519" s="105">
        <f t="shared" si="1831"/>
        <v>0</v>
      </c>
      <c r="M1519" s="105">
        <f t="shared" si="1831"/>
        <v>0</v>
      </c>
      <c r="N1519" s="105">
        <f t="shared" si="1831"/>
        <v>0</v>
      </c>
      <c r="P1519" s="21" t="str">
        <f>IF(A1519&gt;=$B$1516,"A","B")</f>
        <v>A</v>
      </c>
      <c r="Q1519" s="85">
        <f t="shared" ref="Q1519:Q1523" si="1832">IF($P1519="B",B1519,0)</f>
        <v>0</v>
      </c>
      <c r="R1519" s="85">
        <f t="shared" ref="R1519:R1534" si="1833">IF($P1519="B",C1519,0)</f>
        <v>0</v>
      </c>
      <c r="S1519" s="85">
        <f t="shared" ref="S1519:S1534" si="1834">IF($P1519="B",D1519,0)</f>
        <v>0</v>
      </c>
      <c r="T1519" s="85">
        <f t="shared" ref="T1519:T1534" si="1835">IF($P1519="B",E1519,0)</f>
        <v>0</v>
      </c>
      <c r="U1519" s="85">
        <f t="shared" ref="U1519:U1534" si="1836">IF($P1519="B",F1519,0)</f>
        <v>0</v>
      </c>
      <c r="V1519" s="85">
        <f t="shared" ref="V1519:V1534" si="1837">IF($P1519="B",G1519,0)</f>
        <v>0</v>
      </c>
      <c r="W1519" s="33"/>
      <c r="X1519" s="85">
        <f>IF($P1519="A",B1519,0)</f>
        <v>0</v>
      </c>
      <c r="Y1519" s="85">
        <f t="shared" ref="Y1519:Y1534" si="1838">IF($P1519="A",C1519,0)</f>
        <v>0</v>
      </c>
      <c r="Z1519" s="85">
        <f t="shared" ref="Z1519:Z1534" si="1839">IF($P1519="A",D1519,0)</f>
        <v>0</v>
      </c>
      <c r="AA1519" s="85">
        <f t="shared" ref="AA1519:AA1534" si="1840">IF($P1519="A",E1519,0)</f>
        <v>0</v>
      </c>
      <c r="AB1519" s="85">
        <f t="shared" ref="AB1519:AB1534" si="1841">IF($P1519="A",F1519,0)</f>
        <v>0</v>
      </c>
      <c r="AC1519" s="85">
        <f t="shared" ref="AC1519:AC1534" si="1842">IF($P1519="A",G1519,0)</f>
        <v>0</v>
      </c>
    </row>
    <row r="1520" spans="1:29" x14ac:dyDescent="0.3">
      <c r="A1520" s="67"/>
      <c r="B1520" s="85"/>
      <c r="C1520" s="85"/>
      <c r="D1520" s="85"/>
      <c r="E1520" s="85"/>
      <c r="F1520" s="85"/>
      <c r="G1520" s="85"/>
      <c r="H1520" s="113"/>
      <c r="P1520" s="21" t="str">
        <f t="shared" ref="P1520:P1534" si="1843">IF(A1520&gt;=$B$1516,"A","B")</f>
        <v>A</v>
      </c>
      <c r="Q1520" s="85">
        <f t="shared" si="1832"/>
        <v>0</v>
      </c>
      <c r="R1520" s="85">
        <f t="shared" si="1833"/>
        <v>0</v>
      </c>
      <c r="S1520" s="85">
        <f t="shared" si="1834"/>
        <v>0</v>
      </c>
      <c r="T1520" s="85">
        <f t="shared" si="1835"/>
        <v>0</v>
      </c>
      <c r="U1520" s="85">
        <f t="shared" si="1836"/>
        <v>0</v>
      </c>
      <c r="V1520" s="85">
        <f t="shared" si="1837"/>
        <v>0</v>
      </c>
      <c r="W1520" s="33"/>
      <c r="X1520" s="85">
        <f t="shared" ref="X1520:X1534" si="1844">IF($P1520="A",B1520,0)</f>
        <v>0</v>
      </c>
      <c r="Y1520" s="85">
        <f t="shared" si="1838"/>
        <v>0</v>
      </c>
      <c r="Z1520" s="85">
        <f t="shared" si="1839"/>
        <v>0</v>
      </c>
      <c r="AA1520" s="85">
        <f t="shared" si="1840"/>
        <v>0</v>
      </c>
      <c r="AB1520" s="85">
        <f t="shared" si="1841"/>
        <v>0</v>
      </c>
      <c r="AC1520" s="85">
        <f t="shared" si="1842"/>
        <v>0</v>
      </c>
    </row>
    <row r="1521" spans="1:29" x14ac:dyDescent="0.3">
      <c r="A1521" s="67"/>
      <c r="B1521" s="85"/>
      <c r="C1521" s="85"/>
      <c r="D1521" s="85"/>
      <c r="E1521" s="85"/>
      <c r="F1521" s="85"/>
      <c r="G1521" s="85"/>
      <c r="H1521" s="113"/>
      <c r="P1521" s="21" t="str">
        <f t="shared" si="1843"/>
        <v>A</v>
      </c>
      <c r="Q1521" s="85">
        <f t="shared" si="1832"/>
        <v>0</v>
      </c>
      <c r="R1521" s="85">
        <f t="shared" si="1833"/>
        <v>0</v>
      </c>
      <c r="S1521" s="85">
        <f t="shared" si="1834"/>
        <v>0</v>
      </c>
      <c r="T1521" s="85">
        <f t="shared" si="1835"/>
        <v>0</v>
      </c>
      <c r="U1521" s="85">
        <f t="shared" si="1836"/>
        <v>0</v>
      </c>
      <c r="V1521" s="85">
        <f t="shared" si="1837"/>
        <v>0</v>
      </c>
      <c r="W1521" s="33"/>
      <c r="X1521" s="85">
        <f t="shared" si="1844"/>
        <v>0</v>
      </c>
      <c r="Y1521" s="85">
        <f t="shared" si="1838"/>
        <v>0</v>
      </c>
      <c r="Z1521" s="85">
        <f t="shared" si="1839"/>
        <v>0</v>
      </c>
      <c r="AA1521" s="85">
        <f t="shared" si="1840"/>
        <v>0</v>
      </c>
      <c r="AB1521" s="85">
        <f t="shared" si="1841"/>
        <v>0</v>
      </c>
      <c r="AC1521" s="85">
        <f t="shared" si="1842"/>
        <v>0</v>
      </c>
    </row>
    <row r="1522" spans="1:29" x14ac:dyDescent="0.3">
      <c r="A1522" s="67"/>
      <c r="B1522" s="85"/>
      <c r="C1522" s="85"/>
      <c r="D1522" s="85"/>
      <c r="E1522" s="85"/>
      <c r="F1522" s="85"/>
      <c r="G1522" s="85"/>
      <c r="H1522" s="113"/>
      <c r="P1522" s="21" t="str">
        <f t="shared" si="1843"/>
        <v>A</v>
      </c>
      <c r="Q1522" s="85">
        <f t="shared" si="1832"/>
        <v>0</v>
      </c>
      <c r="R1522" s="85">
        <f t="shared" si="1833"/>
        <v>0</v>
      </c>
      <c r="S1522" s="85">
        <f t="shared" si="1834"/>
        <v>0</v>
      </c>
      <c r="T1522" s="85">
        <f t="shared" si="1835"/>
        <v>0</v>
      </c>
      <c r="U1522" s="85">
        <f t="shared" si="1836"/>
        <v>0</v>
      </c>
      <c r="V1522" s="85">
        <f t="shared" si="1837"/>
        <v>0</v>
      </c>
      <c r="W1522" s="33"/>
      <c r="X1522" s="85">
        <f t="shared" si="1844"/>
        <v>0</v>
      </c>
      <c r="Y1522" s="85">
        <f t="shared" si="1838"/>
        <v>0</v>
      </c>
      <c r="Z1522" s="85">
        <f t="shared" si="1839"/>
        <v>0</v>
      </c>
      <c r="AA1522" s="85">
        <f t="shared" si="1840"/>
        <v>0</v>
      </c>
      <c r="AB1522" s="85">
        <f t="shared" si="1841"/>
        <v>0</v>
      </c>
      <c r="AC1522" s="85">
        <f t="shared" si="1842"/>
        <v>0</v>
      </c>
    </row>
    <row r="1523" spans="1:29" x14ac:dyDescent="0.3">
      <c r="A1523" s="67"/>
      <c r="B1523" s="85"/>
      <c r="C1523" s="85"/>
      <c r="D1523" s="85"/>
      <c r="E1523" s="85"/>
      <c r="F1523" s="85"/>
      <c r="G1523" s="85"/>
      <c r="H1523" s="113"/>
      <c r="P1523" s="21" t="str">
        <f t="shared" si="1843"/>
        <v>A</v>
      </c>
      <c r="Q1523" s="85">
        <f t="shared" si="1832"/>
        <v>0</v>
      </c>
      <c r="R1523" s="85">
        <f t="shared" si="1833"/>
        <v>0</v>
      </c>
      <c r="S1523" s="85">
        <f t="shared" si="1834"/>
        <v>0</v>
      </c>
      <c r="T1523" s="85">
        <f t="shared" si="1835"/>
        <v>0</v>
      </c>
      <c r="U1523" s="85">
        <f t="shared" si="1836"/>
        <v>0</v>
      </c>
      <c r="V1523" s="85">
        <f t="shared" si="1837"/>
        <v>0</v>
      </c>
      <c r="W1523" s="33"/>
      <c r="X1523" s="85">
        <f t="shared" si="1844"/>
        <v>0</v>
      </c>
      <c r="Y1523" s="85">
        <f t="shared" si="1838"/>
        <v>0</v>
      </c>
      <c r="Z1523" s="85">
        <f t="shared" si="1839"/>
        <v>0</v>
      </c>
      <c r="AA1523" s="85">
        <f t="shared" si="1840"/>
        <v>0</v>
      </c>
      <c r="AB1523" s="85">
        <f t="shared" si="1841"/>
        <v>0</v>
      </c>
      <c r="AC1523" s="85">
        <f t="shared" si="1842"/>
        <v>0</v>
      </c>
    </row>
    <row r="1524" spans="1:29" x14ac:dyDescent="0.3">
      <c r="A1524" s="67"/>
      <c r="B1524" s="85"/>
      <c r="C1524" s="85"/>
      <c r="D1524" s="85"/>
      <c r="E1524" s="85"/>
      <c r="F1524" s="85"/>
      <c r="G1524" s="85"/>
      <c r="H1524" s="113"/>
      <c r="P1524" s="21" t="str">
        <f t="shared" si="1843"/>
        <v>A</v>
      </c>
      <c r="Q1524" s="85">
        <f>IF($P1524="B",B1524,0)</f>
        <v>0</v>
      </c>
      <c r="R1524" s="85">
        <f t="shared" si="1833"/>
        <v>0</v>
      </c>
      <c r="S1524" s="85">
        <f t="shared" si="1834"/>
        <v>0</v>
      </c>
      <c r="T1524" s="85">
        <f t="shared" si="1835"/>
        <v>0</v>
      </c>
      <c r="U1524" s="85">
        <f t="shared" si="1836"/>
        <v>0</v>
      </c>
      <c r="V1524" s="85">
        <f t="shared" si="1837"/>
        <v>0</v>
      </c>
      <c r="W1524" s="33"/>
      <c r="X1524" s="85">
        <f t="shared" si="1844"/>
        <v>0</v>
      </c>
      <c r="Y1524" s="85">
        <f t="shared" si="1838"/>
        <v>0</v>
      </c>
      <c r="Z1524" s="85">
        <f t="shared" si="1839"/>
        <v>0</v>
      </c>
      <c r="AA1524" s="85">
        <f t="shared" si="1840"/>
        <v>0</v>
      </c>
      <c r="AB1524" s="85">
        <f t="shared" si="1841"/>
        <v>0</v>
      </c>
      <c r="AC1524" s="85">
        <f t="shared" si="1842"/>
        <v>0</v>
      </c>
    </row>
    <row r="1525" spans="1:29" x14ac:dyDescent="0.3">
      <c r="A1525" s="67"/>
      <c r="B1525" s="85"/>
      <c r="C1525" s="85"/>
      <c r="D1525" s="85"/>
      <c r="E1525" s="85"/>
      <c r="F1525" s="85"/>
      <c r="G1525" s="85"/>
      <c r="H1525" s="113"/>
      <c r="P1525" s="21" t="str">
        <f t="shared" si="1843"/>
        <v>A</v>
      </c>
      <c r="Q1525" s="85">
        <f t="shared" ref="Q1525:Q1534" si="1845">IF($P1525="B",B1525,0)</f>
        <v>0</v>
      </c>
      <c r="R1525" s="85">
        <f t="shared" si="1833"/>
        <v>0</v>
      </c>
      <c r="S1525" s="85">
        <f t="shared" si="1834"/>
        <v>0</v>
      </c>
      <c r="T1525" s="85">
        <f t="shared" si="1835"/>
        <v>0</v>
      </c>
      <c r="U1525" s="85">
        <f t="shared" si="1836"/>
        <v>0</v>
      </c>
      <c r="V1525" s="85">
        <f t="shared" si="1837"/>
        <v>0</v>
      </c>
      <c r="W1525" s="33"/>
      <c r="X1525" s="85">
        <f t="shared" si="1844"/>
        <v>0</v>
      </c>
      <c r="Y1525" s="85">
        <f t="shared" si="1838"/>
        <v>0</v>
      </c>
      <c r="Z1525" s="85">
        <f t="shared" si="1839"/>
        <v>0</v>
      </c>
      <c r="AA1525" s="85">
        <f t="shared" si="1840"/>
        <v>0</v>
      </c>
      <c r="AB1525" s="85">
        <f t="shared" si="1841"/>
        <v>0</v>
      </c>
      <c r="AC1525" s="85">
        <f t="shared" si="1842"/>
        <v>0</v>
      </c>
    </row>
    <row r="1526" spans="1:29" x14ac:dyDescent="0.3">
      <c r="A1526" s="67"/>
      <c r="B1526" s="85"/>
      <c r="C1526" s="85"/>
      <c r="D1526" s="85"/>
      <c r="E1526" s="85"/>
      <c r="F1526" s="85"/>
      <c r="G1526" s="85"/>
      <c r="H1526" s="113"/>
      <c r="P1526" s="21" t="str">
        <f t="shared" si="1843"/>
        <v>A</v>
      </c>
      <c r="Q1526" s="85">
        <f t="shared" si="1845"/>
        <v>0</v>
      </c>
      <c r="R1526" s="85">
        <f t="shared" si="1833"/>
        <v>0</v>
      </c>
      <c r="S1526" s="85">
        <f t="shared" si="1834"/>
        <v>0</v>
      </c>
      <c r="T1526" s="85">
        <f t="shared" si="1835"/>
        <v>0</v>
      </c>
      <c r="U1526" s="85">
        <f t="shared" si="1836"/>
        <v>0</v>
      </c>
      <c r="V1526" s="85">
        <f t="shared" si="1837"/>
        <v>0</v>
      </c>
      <c r="W1526" s="33"/>
      <c r="X1526" s="85">
        <f t="shared" si="1844"/>
        <v>0</v>
      </c>
      <c r="Y1526" s="85">
        <f t="shared" si="1838"/>
        <v>0</v>
      </c>
      <c r="Z1526" s="85">
        <f t="shared" si="1839"/>
        <v>0</v>
      </c>
      <c r="AA1526" s="85">
        <f t="shared" si="1840"/>
        <v>0</v>
      </c>
      <c r="AB1526" s="85">
        <f t="shared" si="1841"/>
        <v>0</v>
      </c>
      <c r="AC1526" s="85">
        <f t="shared" si="1842"/>
        <v>0</v>
      </c>
    </row>
    <row r="1527" spans="1:29" x14ac:dyDescent="0.3">
      <c r="A1527" s="67"/>
      <c r="B1527" s="85"/>
      <c r="C1527" s="85"/>
      <c r="D1527" s="85"/>
      <c r="E1527" s="85"/>
      <c r="F1527" s="85"/>
      <c r="G1527" s="85"/>
      <c r="H1527" s="113"/>
      <c r="P1527" s="21" t="str">
        <f t="shared" si="1843"/>
        <v>A</v>
      </c>
      <c r="Q1527" s="85">
        <f t="shared" si="1845"/>
        <v>0</v>
      </c>
      <c r="R1527" s="85">
        <f t="shared" si="1833"/>
        <v>0</v>
      </c>
      <c r="S1527" s="85">
        <f t="shared" si="1834"/>
        <v>0</v>
      </c>
      <c r="T1527" s="85">
        <f t="shared" si="1835"/>
        <v>0</v>
      </c>
      <c r="U1527" s="85">
        <f t="shared" si="1836"/>
        <v>0</v>
      </c>
      <c r="V1527" s="85">
        <f t="shared" si="1837"/>
        <v>0</v>
      </c>
      <c r="W1527" s="33"/>
      <c r="X1527" s="85">
        <f t="shared" si="1844"/>
        <v>0</v>
      </c>
      <c r="Y1527" s="85">
        <f t="shared" si="1838"/>
        <v>0</v>
      </c>
      <c r="Z1527" s="85">
        <f t="shared" si="1839"/>
        <v>0</v>
      </c>
      <c r="AA1527" s="85">
        <f t="shared" si="1840"/>
        <v>0</v>
      </c>
      <c r="AB1527" s="85">
        <f t="shared" si="1841"/>
        <v>0</v>
      </c>
      <c r="AC1527" s="85">
        <f t="shared" si="1842"/>
        <v>0</v>
      </c>
    </row>
    <row r="1528" spans="1:29" x14ac:dyDescent="0.3">
      <c r="A1528" s="67"/>
      <c r="B1528" s="85"/>
      <c r="C1528" s="85"/>
      <c r="D1528" s="85"/>
      <c r="E1528" s="85"/>
      <c r="F1528" s="85"/>
      <c r="G1528" s="85"/>
      <c r="H1528" s="113"/>
      <c r="P1528" s="21" t="str">
        <f t="shared" si="1843"/>
        <v>A</v>
      </c>
      <c r="Q1528" s="85">
        <f t="shared" si="1845"/>
        <v>0</v>
      </c>
      <c r="R1528" s="85">
        <f t="shared" si="1833"/>
        <v>0</v>
      </c>
      <c r="S1528" s="85">
        <f t="shared" si="1834"/>
        <v>0</v>
      </c>
      <c r="T1528" s="85">
        <f t="shared" si="1835"/>
        <v>0</v>
      </c>
      <c r="U1528" s="85">
        <f t="shared" si="1836"/>
        <v>0</v>
      </c>
      <c r="V1528" s="85">
        <f t="shared" si="1837"/>
        <v>0</v>
      </c>
      <c r="W1528" s="33"/>
      <c r="X1528" s="85">
        <f t="shared" si="1844"/>
        <v>0</v>
      </c>
      <c r="Y1528" s="85">
        <f t="shared" si="1838"/>
        <v>0</v>
      </c>
      <c r="Z1528" s="85">
        <f t="shared" si="1839"/>
        <v>0</v>
      </c>
      <c r="AA1528" s="85">
        <f t="shared" si="1840"/>
        <v>0</v>
      </c>
      <c r="AB1528" s="85">
        <f t="shared" si="1841"/>
        <v>0</v>
      </c>
      <c r="AC1528" s="85">
        <f t="shared" si="1842"/>
        <v>0</v>
      </c>
    </row>
    <row r="1529" spans="1:29" x14ac:dyDescent="0.3">
      <c r="A1529" s="67"/>
      <c r="B1529" s="85"/>
      <c r="C1529" s="85"/>
      <c r="D1529" s="85"/>
      <c r="E1529" s="85"/>
      <c r="F1529" s="85"/>
      <c r="G1529" s="85"/>
      <c r="H1529" s="113"/>
      <c r="P1529" s="21" t="str">
        <f t="shared" si="1843"/>
        <v>A</v>
      </c>
      <c r="Q1529" s="85">
        <f t="shared" si="1845"/>
        <v>0</v>
      </c>
      <c r="R1529" s="85">
        <f t="shared" si="1833"/>
        <v>0</v>
      </c>
      <c r="S1529" s="85">
        <f t="shared" si="1834"/>
        <v>0</v>
      </c>
      <c r="T1529" s="85">
        <f t="shared" si="1835"/>
        <v>0</v>
      </c>
      <c r="U1529" s="85">
        <f t="shared" si="1836"/>
        <v>0</v>
      </c>
      <c r="V1529" s="85">
        <f t="shared" si="1837"/>
        <v>0</v>
      </c>
      <c r="W1529" s="33"/>
      <c r="X1529" s="85">
        <f t="shared" si="1844"/>
        <v>0</v>
      </c>
      <c r="Y1529" s="85">
        <f t="shared" si="1838"/>
        <v>0</v>
      </c>
      <c r="Z1529" s="85">
        <f t="shared" si="1839"/>
        <v>0</v>
      </c>
      <c r="AA1529" s="85">
        <f t="shared" si="1840"/>
        <v>0</v>
      </c>
      <c r="AB1529" s="85">
        <f t="shared" si="1841"/>
        <v>0</v>
      </c>
      <c r="AC1529" s="85">
        <f t="shared" si="1842"/>
        <v>0</v>
      </c>
    </row>
    <row r="1530" spans="1:29" x14ac:dyDescent="0.3">
      <c r="A1530" s="67"/>
      <c r="B1530" s="85"/>
      <c r="C1530" s="85"/>
      <c r="D1530" s="85"/>
      <c r="E1530" s="85"/>
      <c r="F1530" s="85"/>
      <c r="G1530" s="85"/>
      <c r="H1530" s="113"/>
      <c r="P1530" s="21" t="str">
        <f t="shared" si="1843"/>
        <v>A</v>
      </c>
      <c r="Q1530" s="85">
        <f t="shared" si="1845"/>
        <v>0</v>
      </c>
      <c r="R1530" s="85">
        <f t="shared" si="1833"/>
        <v>0</v>
      </c>
      <c r="S1530" s="85">
        <f t="shared" si="1834"/>
        <v>0</v>
      </c>
      <c r="T1530" s="85">
        <f t="shared" si="1835"/>
        <v>0</v>
      </c>
      <c r="U1530" s="85">
        <f t="shared" si="1836"/>
        <v>0</v>
      </c>
      <c r="V1530" s="85">
        <f t="shared" si="1837"/>
        <v>0</v>
      </c>
      <c r="W1530" s="33"/>
      <c r="X1530" s="85">
        <f t="shared" si="1844"/>
        <v>0</v>
      </c>
      <c r="Y1530" s="85">
        <f t="shared" si="1838"/>
        <v>0</v>
      </c>
      <c r="Z1530" s="85">
        <f t="shared" si="1839"/>
        <v>0</v>
      </c>
      <c r="AA1530" s="85">
        <f t="shared" si="1840"/>
        <v>0</v>
      </c>
      <c r="AB1530" s="85">
        <f t="shared" si="1841"/>
        <v>0</v>
      </c>
      <c r="AC1530" s="85">
        <f t="shared" si="1842"/>
        <v>0</v>
      </c>
    </row>
    <row r="1531" spans="1:29" x14ac:dyDescent="0.3">
      <c r="A1531" s="67"/>
      <c r="B1531" s="85"/>
      <c r="C1531" s="85"/>
      <c r="D1531" s="85"/>
      <c r="E1531" s="85"/>
      <c r="F1531" s="85"/>
      <c r="G1531" s="85"/>
      <c r="H1531" s="113"/>
      <c r="P1531" s="21" t="str">
        <f t="shared" si="1843"/>
        <v>A</v>
      </c>
      <c r="Q1531" s="85">
        <f t="shared" si="1845"/>
        <v>0</v>
      </c>
      <c r="R1531" s="85">
        <f t="shared" si="1833"/>
        <v>0</v>
      </c>
      <c r="S1531" s="85">
        <f t="shared" si="1834"/>
        <v>0</v>
      </c>
      <c r="T1531" s="85">
        <f t="shared" si="1835"/>
        <v>0</v>
      </c>
      <c r="U1531" s="85">
        <f t="shared" si="1836"/>
        <v>0</v>
      </c>
      <c r="V1531" s="85">
        <f t="shared" si="1837"/>
        <v>0</v>
      </c>
      <c r="W1531" s="33"/>
      <c r="X1531" s="85">
        <f t="shared" si="1844"/>
        <v>0</v>
      </c>
      <c r="Y1531" s="85">
        <f t="shared" si="1838"/>
        <v>0</v>
      </c>
      <c r="Z1531" s="85">
        <f t="shared" si="1839"/>
        <v>0</v>
      </c>
      <c r="AA1531" s="85">
        <f t="shared" si="1840"/>
        <v>0</v>
      </c>
      <c r="AB1531" s="85">
        <f t="shared" si="1841"/>
        <v>0</v>
      </c>
      <c r="AC1531" s="85">
        <f t="shared" si="1842"/>
        <v>0</v>
      </c>
    </row>
    <row r="1532" spans="1:29" x14ac:dyDescent="0.3">
      <c r="A1532" s="67"/>
      <c r="B1532" s="85"/>
      <c r="C1532" s="85"/>
      <c r="D1532" s="85"/>
      <c r="E1532" s="85"/>
      <c r="F1532" s="85"/>
      <c r="G1532" s="85"/>
      <c r="H1532" s="113"/>
      <c r="P1532" s="21" t="str">
        <f t="shared" si="1843"/>
        <v>A</v>
      </c>
      <c r="Q1532" s="85">
        <f t="shared" si="1845"/>
        <v>0</v>
      </c>
      <c r="R1532" s="85">
        <f t="shared" si="1833"/>
        <v>0</v>
      </c>
      <c r="S1532" s="85">
        <f t="shared" si="1834"/>
        <v>0</v>
      </c>
      <c r="T1532" s="85">
        <f t="shared" si="1835"/>
        <v>0</v>
      </c>
      <c r="U1532" s="85">
        <f t="shared" si="1836"/>
        <v>0</v>
      </c>
      <c r="V1532" s="85">
        <f t="shared" si="1837"/>
        <v>0</v>
      </c>
      <c r="W1532" s="33"/>
      <c r="X1532" s="85">
        <f t="shared" si="1844"/>
        <v>0</v>
      </c>
      <c r="Y1532" s="85">
        <f t="shared" si="1838"/>
        <v>0</v>
      </c>
      <c r="Z1532" s="85">
        <f t="shared" si="1839"/>
        <v>0</v>
      </c>
      <c r="AA1532" s="85">
        <f t="shared" si="1840"/>
        <v>0</v>
      </c>
      <c r="AB1532" s="85">
        <f t="shared" si="1841"/>
        <v>0</v>
      </c>
      <c r="AC1532" s="85">
        <f t="shared" si="1842"/>
        <v>0</v>
      </c>
    </row>
    <row r="1533" spans="1:29" x14ac:dyDescent="0.3">
      <c r="A1533" s="67"/>
      <c r="B1533" s="85"/>
      <c r="C1533" s="85"/>
      <c r="D1533" s="85"/>
      <c r="E1533" s="85"/>
      <c r="F1533" s="85"/>
      <c r="G1533" s="85"/>
      <c r="H1533" s="113"/>
      <c r="P1533" s="21" t="str">
        <f t="shared" si="1843"/>
        <v>A</v>
      </c>
      <c r="Q1533" s="85">
        <f t="shared" si="1845"/>
        <v>0</v>
      </c>
      <c r="R1533" s="85">
        <f t="shared" si="1833"/>
        <v>0</v>
      </c>
      <c r="S1533" s="85">
        <f t="shared" si="1834"/>
        <v>0</v>
      </c>
      <c r="T1533" s="85">
        <f t="shared" si="1835"/>
        <v>0</v>
      </c>
      <c r="U1533" s="85">
        <f t="shared" si="1836"/>
        <v>0</v>
      </c>
      <c r="V1533" s="85">
        <f t="shared" si="1837"/>
        <v>0</v>
      </c>
      <c r="W1533" s="33"/>
      <c r="X1533" s="85">
        <f t="shared" si="1844"/>
        <v>0</v>
      </c>
      <c r="Y1533" s="85">
        <f t="shared" si="1838"/>
        <v>0</v>
      </c>
      <c r="Z1533" s="85">
        <f t="shared" si="1839"/>
        <v>0</v>
      </c>
      <c r="AA1533" s="85">
        <f t="shared" si="1840"/>
        <v>0</v>
      </c>
      <c r="AB1533" s="85">
        <f t="shared" si="1841"/>
        <v>0</v>
      </c>
      <c r="AC1533" s="85">
        <f t="shared" si="1842"/>
        <v>0</v>
      </c>
    </row>
    <row r="1534" spans="1:29" x14ac:dyDescent="0.3">
      <c r="A1534" s="67"/>
      <c r="B1534" s="85"/>
      <c r="C1534" s="85"/>
      <c r="D1534" s="85"/>
      <c r="E1534" s="85"/>
      <c r="F1534" s="85"/>
      <c r="G1534" s="85"/>
      <c r="H1534" s="113"/>
      <c r="P1534" s="21" t="str">
        <f t="shared" si="1843"/>
        <v>A</v>
      </c>
      <c r="Q1534" s="85">
        <f t="shared" si="1845"/>
        <v>0</v>
      </c>
      <c r="R1534" s="85">
        <f t="shared" si="1833"/>
        <v>0</v>
      </c>
      <c r="S1534" s="85">
        <f t="shared" si="1834"/>
        <v>0</v>
      </c>
      <c r="T1534" s="85">
        <f t="shared" si="1835"/>
        <v>0</v>
      </c>
      <c r="U1534" s="85">
        <f t="shared" si="1836"/>
        <v>0</v>
      </c>
      <c r="V1534" s="85">
        <f t="shared" si="1837"/>
        <v>0</v>
      </c>
      <c r="W1534" s="33"/>
      <c r="X1534" s="85">
        <f t="shared" si="1844"/>
        <v>0</v>
      </c>
      <c r="Y1534" s="85">
        <f t="shared" si="1838"/>
        <v>0</v>
      </c>
      <c r="Z1534" s="85">
        <f t="shared" si="1839"/>
        <v>0</v>
      </c>
      <c r="AA1534" s="85">
        <f t="shared" si="1840"/>
        <v>0</v>
      </c>
      <c r="AB1534" s="85">
        <f t="shared" si="1841"/>
        <v>0</v>
      </c>
      <c r="AC1534" s="85">
        <f t="shared" si="1842"/>
        <v>0</v>
      </c>
    </row>
    <row r="1535" spans="1:29" x14ac:dyDescent="0.3">
      <c r="A1535" s="68"/>
      <c r="B1535" s="86"/>
      <c r="C1535" s="86"/>
      <c r="D1535" s="86"/>
      <c r="E1535" s="86"/>
      <c r="F1535" s="86"/>
      <c r="G1535" s="86"/>
      <c r="H1535" s="89"/>
      <c r="I1535" s="105">
        <f>X1535</f>
        <v>0</v>
      </c>
      <c r="J1535" s="105">
        <f>Y1535</f>
        <v>0</v>
      </c>
      <c r="K1535" s="105">
        <f>Z1535</f>
        <v>0</v>
      </c>
      <c r="L1535" s="105">
        <f>AA1535</f>
        <v>0</v>
      </c>
      <c r="M1535" s="105">
        <f t="shared" ref="M1535" si="1846">AB1535</f>
        <v>0</v>
      </c>
      <c r="N1535" s="105">
        <f t="shared" ref="N1535" si="1847">AC1535</f>
        <v>0</v>
      </c>
      <c r="P1535" s="21"/>
      <c r="Q1535" s="33"/>
      <c r="R1535" s="33"/>
      <c r="S1535" s="33"/>
      <c r="T1535" s="33"/>
      <c r="U1535" s="33"/>
      <c r="V1535" s="33"/>
      <c r="W1535" s="33"/>
      <c r="X1535" s="106">
        <f>SUM(X1519:X1534)</f>
        <v>0</v>
      </c>
      <c r="Y1535" s="106">
        <f t="shared" ref="Y1535" si="1848">SUM(Y1519:Y1534)</f>
        <v>0</v>
      </c>
      <c r="Z1535" s="106">
        <f t="shared" ref="Z1535" si="1849">SUM(Z1519:Z1534)</f>
        <v>0</v>
      </c>
      <c r="AA1535" s="106">
        <f t="shared" ref="AA1535" si="1850">SUM(AA1519:AA1534)</f>
        <v>0</v>
      </c>
      <c r="AB1535" s="106">
        <f t="shared" ref="AB1535" si="1851">SUM(AB1519:AB1534)</f>
        <v>0</v>
      </c>
      <c r="AC1535" s="106">
        <f t="shared" ref="AC1535" si="1852">SUM(AC1519:AC1534)</f>
        <v>0</v>
      </c>
    </row>
    <row r="1536" spans="1:29" x14ac:dyDescent="0.3">
      <c r="A1536" s="82"/>
      <c r="B1536" s="89"/>
      <c r="C1536" s="89"/>
      <c r="D1536" s="89"/>
      <c r="E1536" s="89"/>
      <c r="F1536" s="89"/>
      <c r="G1536" s="89"/>
      <c r="H1536" s="89"/>
      <c r="P1536" s="21"/>
      <c r="Q1536" s="33"/>
      <c r="R1536" s="33"/>
      <c r="S1536" s="33"/>
      <c r="T1536" s="33"/>
      <c r="U1536" s="33"/>
      <c r="V1536" s="33"/>
      <c r="W1536" s="33"/>
      <c r="X1536" s="33"/>
      <c r="Y1536" s="33"/>
      <c r="Z1536" s="33"/>
      <c r="AA1536" s="33"/>
      <c r="AB1536" s="33"/>
      <c r="AC1536" s="33"/>
    </row>
    <row r="1537" spans="1:29" x14ac:dyDescent="0.3">
      <c r="A1537" s="92"/>
      <c r="B1537" s="92"/>
      <c r="C1537" s="92"/>
      <c r="D1537" s="92"/>
      <c r="E1537" s="92"/>
      <c r="F1537" s="92"/>
      <c r="G1537" s="92"/>
      <c r="H1537" s="92"/>
      <c r="P1537" s="21"/>
      <c r="Q1537" s="33"/>
      <c r="R1537" s="33"/>
      <c r="S1537" s="33"/>
      <c r="T1537" s="33"/>
      <c r="U1537" s="33"/>
      <c r="V1537" s="33"/>
      <c r="W1537" s="33"/>
      <c r="X1537" s="33"/>
      <c r="Y1537" s="33"/>
      <c r="Z1537" s="33"/>
      <c r="AA1537" s="33"/>
      <c r="AB1537" s="33"/>
      <c r="AC1537" s="33"/>
    </row>
    <row r="1538" spans="1:29" x14ac:dyDescent="0.3">
      <c r="A1538" s="68"/>
      <c r="B1538" s="68"/>
      <c r="C1538" s="68"/>
      <c r="D1538" s="68"/>
      <c r="E1538" s="68"/>
      <c r="F1538" s="68"/>
      <c r="G1538" s="68"/>
      <c r="H1538" s="82"/>
      <c r="P1538" s="21"/>
      <c r="Q1538" s="33"/>
      <c r="R1538" s="33"/>
      <c r="S1538" s="33"/>
      <c r="T1538" s="33"/>
      <c r="U1538" s="33"/>
      <c r="V1538" s="33"/>
      <c r="W1538" s="33"/>
      <c r="X1538" s="106">
        <f t="shared" ref="X1538:AC1538" si="1853">SUM(X1539:X1554)</f>
        <v>0</v>
      </c>
      <c r="Y1538" s="106">
        <f t="shared" si="1853"/>
        <v>0</v>
      </c>
      <c r="Z1538" s="106">
        <f t="shared" si="1853"/>
        <v>0</v>
      </c>
      <c r="AA1538" s="106">
        <f t="shared" si="1853"/>
        <v>0</v>
      </c>
      <c r="AB1538" s="106">
        <f t="shared" si="1853"/>
        <v>0</v>
      </c>
      <c r="AC1538" s="106">
        <f t="shared" si="1853"/>
        <v>0</v>
      </c>
    </row>
    <row r="1539" spans="1:29" x14ac:dyDescent="0.3">
      <c r="A1539" s="67"/>
      <c r="B1539" s="85"/>
      <c r="C1539" s="85"/>
      <c r="D1539" s="85"/>
      <c r="E1539" s="85"/>
      <c r="F1539" s="85"/>
      <c r="G1539" s="85"/>
      <c r="H1539" s="113"/>
      <c r="I1539" s="105">
        <f>X1538</f>
        <v>0</v>
      </c>
      <c r="J1539" s="105">
        <f>Y1538</f>
        <v>0</v>
      </c>
      <c r="K1539" s="105">
        <f t="shared" ref="K1539" si="1854">Z1538</f>
        <v>0</v>
      </c>
      <c r="L1539" s="105">
        <f t="shared" ref="L1539" si="1855">AA1538</f>
        <v>0</v>
      </c>
      <c r="M1539" s="105">
        <f t="shared" ref="M1539" si="1856">AB1538</f>
        <v>0</v>
      </c>
      <c r="N1539" s="105">
        <f t="shared" ref="N1539" si="1857">AC1538</f>
        <v>0</v>
      </c>
      <c r="P1539" s="21" t="str">
        <f>IF(A1539&lt;=$B$1516,"A","B")</f>
        <v>A</v>
      </c>
      <c r="Q1539" s="85">
        <f t="shared" ref="Q1539:Q1543" si="1858">IF($P1539="B",B1539,0)</f>
        <v>0</v>
      </c>
      <c r="R1539" s="85">
        <f t="shared" ref="R1539:R1554" si="1859">IF($P1539="B",C1539,0)</f>
        <v>0</v>
      </c>
      <c r="S1539" s="85">
        <f t="shared" ref="S1539:S1554" si="1860">IF($P1539="B",D1539,0)</f>
        <v>0</v>
      </c>
      <c r="T1539" s="85">
        <f t="shared" ref="T1539:T1554" si="1861">IF($P1539="B",E1539,0)</f>
        <v>0</v>
      </c>
      <c r="U1539" s="85">
        <f t="shared" ref="U1539:U1554" si="1862">IF($P1539="B",F1539,0)</f>
        <v>0</v>
      </c>
      <c r="V1539" s="85">
        <f t="shared" ref="V1539:V1554" si="1863">IF($P1539="B",G1539,0)</f>
        <v>0</v>
      </c>
      <c r="W1539" s="33"/>
      <c r="X1539" s="85">
        <f>IF($P1539="A",B1539,0)</f>
        <v>0</v>
      </c>
      <c r="Y1539" s="85">
        <f t="shared" ref="Y1539:Y1554" si="1864">IF($P1539="A",C1539,0)</f>
        <v>0</v>
      </c>
      <c r="Z1539" s="85">
        <f t="shared" ref="Z1539:Z1554" si="1865">IF($P1539="A",D1539,0)</f>
        <v>0</v>
      </c>
      <c r="AA1539" s="85">
        <f t="shared" ref="AA1539:AA1554" si="1866">IF($P1539="A",E1539,0)</f>
        <v>0</v>
      </c>
      <c r="AB1539" s="85">
        <f t="shared" ref="AB1539:AB1554" si="1867">IF($P1539="A",F1539,0)</f>
        <v>0</v>
      </c>
      <c r="AC1539" s="85">
        <f t="shared" ref="AC1539:AC1554" si="1868">IF($P1539="A",G1539,0)</f>
        <v>0</v>
      </c>
    </row>
    <row r="1540" spans="1:29" x14ac:dyDescent="0.3">
      <c r="A1540" s="67"/>
      <c r="B1540" s="85"/>
      <c r="C1540" s="85"/>
      <c r="D1540" s="85"/>
      <c r="E1540" s="85"/>
      <c r="F1540" s="85"/>
      <c r="G1540" s="85"/>
      <c r="H1540" s="113"/>
      <c r="P1540" s="21" t="str">
        <f t="shared" ref="P1540:P1554" si="1869">IF(A1540&lt;=$B$1516,"A","B")</f>
        <v>A</v>
      </c>
      <c r="Q1540" s="85">
        <f t="shared" si="1858"/>
        <v>0</v>
      </c>
      <c r="R1540" s="85">
        <f t="shared" si="1859"/>
        <v>0</v>
      </c>
      <c r="S1540" s="85">
        <f t="shared" si="1860"/>
        <v>0</v>
      </c>
      <c r="T1540" s="85">
        <f t="shared" si="1861"/>
        <v>0</v>
      </c>
      <c r="U1540" s="85">
        <f t="shared" si="1862"/>
        <v>0</v>
      </c>
      <c r="V1540" s="85">
        <f t="shared" si="1863"/>
        <v>0</v>
      </c>
      <c r="W1540" s="33"/>
      <c r="X1540" s="85">
        <f t="shared" ref="X1540:X1554" si="1870">IF($P1540="A",B1540,0)</f>
        <v>0</v>
      </c>
      <c r="Y1540" s="85">
        <f t="shared" si="1864"/>
        <v>0</v>
      </c>
      <c r="Z1540" s="85">
        <f t="shared" si="1865"/>
        <v>0</v>
      </c>
      <c r="AA1540" s="85">
        <f t="shared" si="1866"/>
        <v>0</v>
      </c>
      <c r="AB1540" s="85">
        <f t="shared" si="1867"/>
        <v>0</v>
      </c>
      <c r="AC1540" s="85">
        <f t="shared" si="1868"/>
        <v>0</v>
      </c>
    </row>
    <row r="1541" spans="1:29" x14ac:dyDescent="0.3">
      <c r="A1541" s="67"/>
      <c r="B1541" s="85"/>
      <c r="C1541" s="85"/>
      <c r="D1541" s="85"/>
      <c r="E1541" s="85"/>
      <c r="F1541" s="85"/>
      <c r="G1541" s="85"/>
      <c r="H1541" s="113"/>
      <c r="P1541" s="21" t="str">
        <f t="shared" si="1869"/>
        <v>A</v>
      </c>
      <c r="Q1541" s="85">
        <f t="shared" si="1858"/>
        <v>0</v>
      </c>
      <c r="R1541" s="85">
        <f t="shared" si="1859"/>
        <v>0</v>
      </c>
      <c r="S1541" s="85">
        <f t="shared" si="1860"/>
        <v>0</v>
      </c>
      <c r="T1541" s="85">
        <f t="shared" si="1861"/>
        <v>0</v>
      </c>
      <c r="U1541" s="85">
        <f t="shared" si="1862"/>
        <v>0</v>
      </c>
      <c r="V1541" s="85">
        <f t="shared" si="1863"/>
        <v>0</v>
      </c>
      <c r="W1541" s="33"/>
      <c r="X1541" s="85">
        <f t="shared" si="1870"/>
        <v>0</v>
      </c>
      <c r="Y1541" s="85">
        <f t="shared" si="1864"/>
        <v>0</v>
      </c>
      <c r="Z1541" s="85">
        <f t="shared" si="1865"/>
        <v>0</v>
      </c>
      <c r="AA1541" s="85">
        <f t="shared" si="1866"/>
        <v>0</v>
      </c>
      <c r="AB1541" s="85">
        <f t="shared" si="1867"/>
        <v>0</v>
      </c>
      <c r="AC1541" s="85">
        <f t="shared" si="1868"/>
        <v>0</v>
      </c>
    </row>
    <row r="1542" spans="1:29" x14ac:dyDescent="0.3">
      <c r="A1542" s="67"/>
      <c r="B1542" s="85"/>
      <c r="C1542" s="85"/>
      <c r="D1542" s="85"/>
      <c r="E1542" s="85"/>
      <c r="F1542" s="85"/>
      <c r="G1542" s="85"/>
      <c r="H1542" s="113"/>
      <c r="P1542" s="21" t="str">
        <f t="shared" si="1869"/>
        <v>A</v>
      </c>
      <c r="Q1542" s="85">
        <f t="shared" si="1858"/>
        <v>0</v>
      </c>
      <c r="R1542" s="85">
        <f t="shared" si="1859"/>
        <v>0</v>
      </c>
      <c r="S1542" s="85">
        <f t="shared" si="1860"/>
        <v>0</v>
      </c>
      <c r="T1542" s="85">
        <f t="shared" si="1861"/>
        <v>0</v>
      </c>
      <c r="U1542" s="85">
        <f t="shared" si="1862"/>
        <v>0</v>
      </c>
      <c r="V1542" s="85">
        <f t="shared" si="1863"/>
        <v>0</v>
      </c>
      <c r="W1542" s="33"/>
      <c r="X1542" s="85">
        <f t="shared" si="1870"/>
        <v>0</v>
      </c>
      <c r="Y1542" s="85">
        <f t="shared" si="1864"/>
        <v>0</v>
      </c>
      <c r="Z1542" s="85">
        <f t="shared" si="1865"/>
        <v>0</v>
      </c>
      <c r="AA1542" s="85">
        <f t="shared" si="1866"/>
        <v>0</v>
      </c>
      <c r="AB1542" s="85">
        <f t="shared" si="1867"/>
        <v>0</v>
      </c>
      <c r="AC1542" s="85">
        <f t="shared" si="1868"/>
        <v>0</v>
      </c>
    </row>
    <row r="1543" spans="1:29" x14ac:dyDescent="0.3">
      <c r="A1543" s="67"/>
      <c r="B1543" s="85"/>
      <c r="C1543" s="85"/>
      <c r="D1543" s="85"/>
      <c r="E1543" s="85"/>
      <c r="F1543" s="85"/>
      <c r="G1543" s="85"/>
      <c r="H1543" s="113"/>
      <c r="P1543" s="21" t="str">
        <f t="shared" si="1869"/>
        <v>A</v>
      </c>
      <c r="Q1543" s="85">
        <f t="shared" si="1858"/>
        <v>0</v>
      </c>
      <c r="R1543" s="85">
        <f t="shared" si="1859"/>
        <v>0</v>
      </c>
      <c r="S1543" s="85">
        <f t="shared" si="1860"/>
        <v>0</v>
      </c>
      <c r="T1543" s="85">
        <f t="shared" si="1861"/>
        <v>0</v>
      </c>
      <c r="U1543" s="85">
        <f t="shared" si="1862"/>
        <v>0</v>
      </c>
      <c r="V1543" s="85">
        <f t="shared" si="1863"/>
        <v>0</v>
      </c>
      <c r="W1543" s="33"/>
      <c r="X1543" s="85">
        <f t="shared" si="1870"/>
        <v>0</v>
      </c>
      <c r="Y1543" s="85">
        <f t="shared" si="1864"/>
        <v>0</v>
      </c>
      <c r="Z1543" s="85">
        <f t="shared" si="1865"/>
        <v>0</v>
      </c>
      <c r="AA1543" s="85">
        <f t="shared" si="1866"/>
        <v>0</v>
      </c>
      <c r="AB1543" s="85">
        <f t="shared" si="1867"/>
        <v>0</v>
      </c>
      <c r="AC1543" s="85">
        <f t="shared" si="1868"/>
        <v>0</v>
      </c>
    </row>
    <row r="1544" spans="1:29" x14ac:dyDescent="0.3">
      <c r="A1544" s="67"/>
      <c r="B1544" s="85"/>
      <c r="C1544" s="85"/>
      <c r="D1544" s="85"/>
      <c r="E1544" s="85"/>
      <c r="F1544" s="85"/>
      <c r="G1544" s="85"/>
      <c r="H1544" s="113"/>
      <c r="P1544" s="21" t="str">
        <f t="shared" si="1869"/>
        <v>A</v>
      </c>
      <c r="Q1544" s="85">
        <f>IF($P1544="B",B1544,0)</f>
        <v>0</v>
      </c>
      <c r="R1544" s="85">
        <f t="shared" si="1859"/>
        <v>0</v>
      </c>
      <c r="S1544" s="85">
        <f t="shared" si="1860"/>
        <v>0</v>
      </c>
      <c r="T1544" s="85">
        <f t="shared" si="1861"/>
        <v>0</v>
      </c>
      <c r="U1544" s="85">
        <f t="shared" si="1862"/>
        <v>0</v>
      </c>
      <c r="V1544" s="85">
        <f t="shared" si="1863"/>
        <v>0</v>
      </c>
      <c r="W1544" s="33"/>
      <c r="X1544" s="85">
        <f t="shared" si="1870"/>
        <v>0</v>
      </c>
      <c r="Y1544" s="85">
        <f t="shared" si="1864"/>
        <v>0</v>
      </c>
      <c r="Z1544" s="85">
        <f t="shared" si="1865"/>
        <v>0</v>
      </c>
      <c r="AA1544" s="85">
        <f t="shared" si="1866"/>
        <v>0</v>
      </c>
      <c r="AB1544" s="85">
        <f t="shared" si="1867"/>
        <v>0</v>
      </c>
      <c r="AC1544" s="85">
        <f t="shared" si="1868"/>
        <v>0</v>
      </c>
    </row>
    <row r="1545" spans="1:29" x14ac:dyDescent="0.3">
      <c r="A1545" s="67"/>
      <c r="B1545" s="85"/>
      <c r="C1545" s="85"/>
      <c r="D1545" s="85"/>
      <c r="E1545" s="85"/>
      <c r="F1545" s="85"/>
      <c r="G1545" s="85"/>
      <c r="H1545" s="113"/>
      <c r="P1545" s="21" t="str">
        <f t="shared" si="1869"/>
        <v>A</v>
      </c>
      <c r="Q1545" s="85">
        <f t="shared" ref="Q1545:Q1554" si="1871">IF($P1545="B",B1545,0)</f>
        <v>0</v>
      </c>
      <c r="R1545" s="85">
        <f t="shared" si="1859"/>
        <v>0</v>
      </c>
      <c r="S1545" s="85">
        <f t="shared" si="1860"/>
        <v>0</v>
      </c>
      <c r="T1545" s="85">
        <f t="shared" si="1861"/>
        <v>0</v>
      </c>
      <c r="U1545" s="85">
        <f t="shared" si="1862"/>
        <v>0</v>
      </c>
      <c r="V1545" s="85">
        <f t="shared" si="1863"/>
        <v>0</v>
      </c>
      <c r="W1545" s="33"/>
      <c r="X1545" s="85">
        <f t="shared" si="1870"/>
        <v>0</v>
      </c>
      <c r="Y1545" s="85">
        <f t="shared" si="1864"/>
        <v>0</v>
      </c>
      <c r="Z1545" s="85">
        <f t="shared" si="1865"/>
        <v>0</v>
      </c>
      <c r="AA1545" s="85">
        <f t="shared" si="1866"/>
        <v>0</v>
      </c>
      <c r="AB1545" s="85">
        <f t="shared" si="1867"/>
        <v>0</v>
      </c>
      <c r="AC1545" s="85">
        <f t="shared" si="1868"/>
        <v>0</v>
      </c>
    </row>
    <row r="1546" spans="1:29" x14ac:dyDescent="0.3">
      <c r="A1546" s="67"/>
      <c r="B1546" s="85"/>
      <c r="C1546" s="85"/>
      <c r="D1546" s="85"/>
      <c r="E1546" s="85"/>
      <c r="F1546" s="85"/>
      <c r="G1546" s="85"/>
      <c r="H1546" s="113"/>
      <c r="P1546" s="21" t="str">
        <f t="shared" si="1869"/>
        <v>A</v>
      </c>
      <c r="Q1546" s="85">
        <f t="shared" si="1871"/>
        <v>0</v>
      </c>
      <c r="R1546" s="85">
        <f t="shared" si="1859"/>
        <v>0</v>
      </c>
      <c r="S1546" s="85">
        <f t="shared" si="1860"/>
        <v>0</v>
      </c>
      <c r="T1546" s="85">
        <f t="shared" si="1861"/>
        <v>0</v>
      </c>
      <c r="U1546" s="85">
        <f t="shared" si="1862"/>
        <v>0</v>
      </c>
      <c r="V1546" s="85">
        <f t="shared" si="1863"/>
        <v>0</v>
      </c>
      <c r="W1546" s="33"/>
      <c r="X1546" s="85">
        <f t="shared" si="1870"/>
        <v>0</v>
      </c>
      <c r="Y1546" s="85">
        <f t="shared" si="1864"/>
        <v>0</v>
      </c>
      <c r="Z1546" s="85">
        <f t="shared" si="1865"/>
        <v>0</v>
      </c>
      <c r="AA1546" s="85">
        <f t="shared" si="1866"/>
        <v>0</v>
      </c>
      <c r="AB1546" s="85">
        <f t="shared" si="1867"/>
        <v>0</v>
      </c>
      <c r="AC1546" s="85">
        <f t="shared" si="1868"/>
        <v>0</v>
      </c>
    </row>
    <row r="1547" spans="1:29" x14ac:dyDescent="0.3">
      <c r="A1547" s="67"/>
      <c r="B1547" s="85"/>
      <c r="C1547" s="85"/>
      <c r="D1547" s="85"/>
      <c r="E1547" s="85"/>
      <c r="F1547" s="85"/>
      <c r="G1547" s="85"/>
      <c r="H1547" s="113"/>
      <c r="P1547" s="21" t="str">
        <f t="shared" si="1869"/>
        <v>A</v>
      </c>
      <c r="Q1547" s="85">
        <f t="shared" si="1871"/>
        <v>0</v>
      </c>
      <c r="R1547" s="85">
        <f t="shared" si="1859"/>
        <v>0</v>
      </c>
      <c r="S1547" s="85">
        <f t="shared" si="1860"/>
        <v>0</v>
      </c>
      <c r="T1547" s="85">
        <f t="shared" si="1861"/>
        <v>0</v>
      </c>
      <c r="U1547" s="85">
        <f t="shared" si="1862"/>
        <v>0</v>
      </c>
      <c r="V1547" s="85">
        <f t="shared" si="1863"/>
        <v>0</v>
      </c>
      <c r="W1547" s="33"/>
      <c r="X1547" s="85">
        <f t="shared" si="1870"/>
        <v>0</v>
      </c>
      <c r="Y1547" s="85">
        <f t="shared" si="1864"/>
        <v>0</v>
      </c>
      <c r="Z1547" s="85">
        <f t="shared" si="1865"/>
        <v>0</v>
      </c>
      <c r="AA1547" s="85">
        <f t="shared" si="1866"/>
        <v>0</v>
      </c>
      <c r="AB1547" s="85">
        <f t="shared" si="1867"/>
        <v>0</v>
      </c>
      <c r="AC1547" s="85">
        <f t="shared" si="1868"/>
        <v>0</v>
      </c>
    </row>
    <row r="1548" spans="1:29" x14ac:dyDescent="0.3">
      <c r="A1548" s="67"/>
      <c r="B1548" s="85"/>
      <c r="C1548" s="85"/>
      <c r="D1548" s="85"/>
      <c r="E1548" s="85"/>
      <c r="F1548" s="85"/>
      <c r="G1548" s="85"/>
      <c r="H1548" s="113"/>
      <c r="P1548" s="21" t="str">
        <f t="shared" si="1869"/>
        <v>A</v>
      </c>
      <c r="Q1548" s="85">
        <f t="shared" si="1871"/>
        <v>0</v>
      </c>
      <c r="R1548" s="85">
        <f t="shared" si="1859"/>
        <v>0</v>
      </c>
      <c r="S1548" s="85">
        <f t="shared" si="1860"/>
        <v>0</v>
      </c>
      <c r="T1548" s="85">
        <f t="shared" si="1861"/>
        <v>0</v>
      </c>
      <c r="U1548" s="85">
        <f t="shared" si="1862"/>
        <v>0</v>
      </c>
      <c r="V1548" s="85">
        <f t="shared" si="1863"/>
        <v>0</v>
      </c>
      <c r="W1548" s="33"/>
      <c r="X1548" s="85">
        <f t="shared" si="1870"/>
        <v>0</v>
      </c>
      <c r="Y1548" s="85">
        <f t="shared" si="1864"/>
        <v>0</v>
      </c>
      <c r="Z1548" s="85">
        <f t="shared" si="1865"/>
        <v>0</v>
      </c>
      <c r="AA1548" s="85">
        <f t="shared" si="1866"/>
        <v>0</v>
      </c>
      <c r="AB1548" s="85">
        <f t="shared" si="1867"/>
        <v>0</v>
      </c>
      <c r="AC1548" s="85">
        <f t="shared" si="1868"/>
        <v>0</v>
      </c>
    </row>
    <row r="1549" spans="1:29" x14ac:dyDescent="0.3">
      <c r="A1549" s="67"/>
      <c r="B1549" s="85"/>
      <c r="C1549" s="85"/>
      <c r="D1549" s="85"/>
      <c r="E1549" s="85"/>
      <c r="F1549" s="85"/>
      <c r="G1549" s="85"/>
      <c r="H1549" s="113"/>
      <c r="P1549" s="21" t="str">
        <f t="shared" si="1869"/>
        <v>A</v>
      </c>
      <c r="Q1549" s="85">
        <f t="shared" si="1871"/>
        <v>0</v>
      </c>
      <c r="R1549" s="85">
        <f t="shared" si="1859"/>
        <v>0</v>
      </c>
      <c r="S1549" s="85">
        <f t="shared" si="1860"/>
        <v>0</v>
      </c>
      <c r="T1549" s="85">
        <f t="shared" si="1861"/>
        <v>0</v>
      </c>
      <c r="U1549" s="85">
        <f t="shared" si="1862"/>
        <v>0</v>
      </c>
      <c r="V1549" s="85">
        <f t="shared" si="1863"/>
        <v>0</v>
      </c>
      <c r="W1549" s="33"/>
      <c r="X1549" s="85">
        <f t="shared" si="1870"/>
        <v>0</v>
      </c>
      <c r="Y1549" s="85">
        <f t="shared" si="1864"/>
        <v>0</v>
      </c>
      <c r="Z1549" s="85">
        <f t="shared" si="1865"/>
        <v>0</v>
      </c>
      <c r="AA1549" s="85">
        <f t="shared" si="1866"/>
        <v>0</v>
      </c>
      <c r="AB1549" s="85">
        <f t="shared" si="1867"/>
        <v>0</v>
      </c>
      <c r="AC1549" s="85">
        <f t="shared" si="1868"/>
        <v>0</v>
      </c>
    </row>
    <row r="1550" spans="1:29" x14ac:dyDescent="0.3">
      <c r="A1550" s="67"/>
      <c r="B1550" s="85"/>
      <c r="C1550" s="85"/>
      <c r="D1550" s="85"/>
      <c r="E1550" s="85"/>
      <c r="F1550" s="85"/>
      <c r="G1550" s="85"/>
      <c r="H1550" s="113"/>
      <c r="P1550" s="21" t="str">
        <f t="shared" si="1869"/>
        <v>A</v>
      </c>
      <c r="Q1550" s="85">
        <f t="shared" si="1871"/>
        <v>0</v>
      </c>
      <c r="R1550" s="85">
        <f t="shared" si="1859"/>
        <v>0</v>
      </c>
      <c r="S1550" s="85">
        <f t="shared" si="1860"/>
        <v>0</v>
      </c>
      <c r="T1550" s="85">
        <f t="shared" si="1861"/>
        <v>0</v>
      </c>
      <c r="U1550" s="85">
        <f t="shared" si="1862"/>
        <v>0</v>
      </c>
      <c r="V1550" s="85">
        <f t="shared" si="1863"/>
        <v>0</v>
      </c>
      <c r="W1550" s="33"/>
      <c r="X1550" s="85">
        <f t="shared" si="1870"/>
        <v>0</v>
      </c>
      <c r="Y1550" s="85">
        <f t="shared" si="1864"/>
        <v>0</v>
      </c>
      <c r="Z1550" s="85">
        <f t="shared" si="1865"/>
        <v>0</v>
      </c>
      <c r="AA1550" s="85">
        <f t="shared" si="1866"/>
        <v>0</v>
      </c>
      <c r="AB1550" s="85">
        <f t="shared" si="1867"/>
        <v>0</v>
      </c>
      <c r="AC1550" s="85">
        <f t="shared" si="1868"/>
        <v>0</v>
      </c>
    </row>
    <row r="1551" spans="1:29" x14ac:dyDescent="0.3">
      <c r="A1551" s="67"/>
      <c r="B1551" s="85"/>
      <c r="C1551" s="85"/>
      <c r="D1551" s="85"/>
      <c r="E1551" s="85"/>
      <c r="F1551" s="85"/>
      <c r="G1551" s="85"/>
      <c r="H1551" s="113"/>
      <c r="P1551" s="21" t="str">
        <f t="shared" si="1869"/>
        <v>A</v>
      </c>
      <c r="Q1551" s="85">
        <f t="shared" si="1871"/>
        <v>0</v>
      </c>
      <c r="R1551" s="85">
        <f t="shared" si="1859"/>
        <v>0</v>
      </c>
      <c r="S1551" s="85">
        <f t="shared" si="1860"/>
        <v>0</v>
      </c>
      <c r="T1551" s="85">
        <f t="shared" si="1861"/>
        <v>0</v>
      </c>
      <c r="U1551" s="85">
        <f t="shared" si="1862"/>
        <v>0</v>
      </c>
      <c r="V1551" s="85">
        <f t="shared" si="1863"/>
        <v>0</v>
      </c>
      <c r="W1551" s="33"/>
      <c r="X1551" s="85">
        <f t="shared" si="1870"/>
        <v>0</v>
      </c>
      <c r="Y1551" s="85">
        <f t="shared" si="1864"/>
        <v>0</v>
      </c>
      <c r="Z1551" s="85">
        <f t="shared" si="1865"/>
        <v>0</v>
      </c>
      <c r="AA1551" s="85">
        <f t="shared" si="1866"/>
        <v>0</v>
      </c>
      <c r="AB1551" s="85">
        <f t="shared" si="1867"/>
        <v>0</v>
      </c>
      <c r="AC1551" s="85">
        <f t="shared" si="1868"/>
        <v>0</v>
      </c>
    </row>
    <row r="1552" spans="1:29" x14ac:dyDescent="0.3">
      <c r="A1552" s="67"/>
      <c r="B1552" s="85"/>
      <c r="C1552" s="85"/>
      <c r="D1552" s="85"/>
      <c r="E1552" s="85"/>
      <c r="F1552" s="85"/>
      <c r="G1552" s="85"/>
      <c r="H1552" s="113"/>
      <c r="P1552" s="21" t="str">
        <f t="shared" si="1869"/>
        <v>A</v>
      </c>
      <c r="Q1552" s="85">
        <f t="shared" si="1871"/>
        <v>0</v>
      </c>
      <c r="R1552" s="85">
        <f t="shared" si="1859"/>
        <v>0</v>
      </c>
      <c r="S1552" s="85">
        <f t="shared" si="1860"/>
        <v>0</v>
      </c>
      <c r="T1552" s="85">
        <f t="shared" si="1861"/>
        <v>0</v>
      </c>
      <c r="U1552" s="85">
        <f t="shared" si="1862"/>
        <v>0</v>
      </c>
      <c r="V1552" s="85">
        <f t="shared" si="1863"/>
        <v>0</v>
      </c>
      <c r="W1552" s="33"/>
      <c r="X1552" s="85">
        <f t="shared" si="1870"/>
        <v>0</v>
      </c>
      <c r="Y1552" s="85">
        <f t="shared" si="1864"/>
        <v>0</v>
      </c>
      <c r="Z1552" s="85">
        <f t="shared" si="1865"/>
        <v>0</v>
      </c>
      <c r="AA1552" s="85">
        <f t="shared" si="1866"/>
        <v>0</v>
      </c>
      <c r="AB1552" s="85">
        <f t="shared" si="1867"/>
        <v>0</v>
      </c>
      <c r="AC1552" s="85">
        <f t="shared" si="1868"/>
        <v>0</v>
      </c>
    </row>
    <row r="1553" spans="1:29" x14ac:dyDescent="0.3">
      <c r="A1553" s="67"/>
      <c r="B1553" s="85"/>
      <c r="C1553" s="85"/>
      <c r="D1553" s="85"/>
      <c r="E1553" s="85"/>
      <c r="F1553" s="85"/>
      <c r="G1553" s="85"/>
      <c r="H1553" s="113"/>
      <c r="P1553" s="21" t="str">
        <f t="shared" si="1869"/>
        <v>A</v>
      </c>
      <c r="Q1553" s="85">
        <f t="shared" si="1871"/>
        <v>0</v>
      </c>
      <c r="R1553" s="85">
        <f t="shared" si="1859"/>
        <v>0</v>
      </c>
      <c r="S1553" s="85">
        <f t="shared" si="1860"/>
        <v>0</v>
      </c>
      <c r="T1553" s="85">
        <f t="shared" si="1861"/>
        <v>0</v>
      </c>
      <c r="U1553" s="85">
        <f t="shared" si="1862"/>
        <v>0</v>
      </c>
      <c r="V1553" s="85">
        <f t="shared" si="1863"/>
        <v>0</v>
      </c>
      <c r="W1553" s="33"/>
      <c r="X1553" s="85">
        <f t="shared" si="1870"/>
        <v>0</v>
      </c>
      <c r="Y1553" s="85">
        <f t="shared" si="1864"/>
        <v>0</v>
      </c>
      <c r="Z1553" s="85">
        <f t="shared" si="1865"/>
        <v>0</v>
      </c>
      <c r="AA1553" s="85">
        <f t="shared" si="1866"/>
        <v>0</v>
      </c>
      <c r="AB1553" s="85">
        <f t="shared" si="1867"/>
        <v>0</v>
      </c>
      <c r="AC1553" s="85">
        <f t="shared" si="1868"/>
        <v>0</v>
      </c>
    </row>
    <row r="1554" spans="1:29" x14ac:dyDescent="0.3">
      <c r="A1554" s="67"/>
      <c r="B1554" s="85"/>
      <c r="C1554" s="85"/>
      <c r="D1554" s="85"/>
      <c r="E1554" s="85"/>
      <c r="F1554" s="85"/>
      <c r="G1554" s="85"/>
      <c r="H1554" s="113"/>
      <c r="P1554" s="21" t="str">
        <f t="shared" si="1869"/>
        <v>A</v>
      </c>
      <c r="Q1554" s="85">
        <f t="shared" si="1871"/>
        <v>0</v>
      </c>
      <c r="R1554" s="85">
        <f t="shared" si="1859"/>
        <v>0</v>
      </c>
      <c r="S1554" s="85">
        <f t="shared" si="1860"/>
        <v>0</v>
      </c>
      <c r="T1554" s="85">
        <f t="shared" si="1861"/>
        <v>0</v>
      </c>
      <c r="U1554" s="85">
        <f t="shared" si="1862"/>
        <v>0</v>
      </c>
      <c r="V1554" s="85">
        <f t="shared" si="1863"/>
        <v>0</v>
      </c>
      <c r="W1554" s="33"/>
      <c r="X1554" s="85">
        <f t="shared" si="1870"/>
        <v>0</v>
      </c>
      <c r="Y1554" s="85">
        <f t="shared" si="1864"/>
        <v>0</v>
      </c>
      <c r="Z1554" s="85">
        <f t="shared" si="1865"/>
        <v>0</v>
      </c>
      <c r="AA1554" s="85">
        <f t="shared" si="1866"/>
        <v>0</v>
      </c>
      <c r="AB1554" s="85">
        <f t="shared" si="1867"/>
        <v>0</v>
      </c>
      <c r="AC1554" s="85">
        <f t="shared" si="1868"/>
        <v>0</v>
      </c>
    </row>
    <row r="1555" spans="1:29" x14ac:dyDescent="0.3">
      <c r="A1555" s="68"/>
      <c r="B1555" s="87"/>
      <c r="C1555" s="87"/>
      <c r="D1555" s="87"/>
      <c r="E1555" s="87"/>
      <c r="F1555" s="87"/>
      <c r="G1555" s="87"/>
      <c r="H1555" s="114"/>
      <c r="I1555" s="105">
        <f>Q1555</f>
        <v>0</v>
      </c>
      <c r="J1555" s="105">
        <f>R1555</f>
        <v>0</v>
      </c>
      <c r="K1555" s="105">
        <f t="shared" ref="K1555" si="1872">S1555</f>
        <v>0</v>
      </c>
      <c r="L1555" s="105">
        <f t="shared" ref="L1555" si="1873">T1555</f>
        <v>0</v>
      </c>
      <c r="M1555" s="105">
        <f t="shared" ref="M1555" si="1874">U1555</f>
        <v>0</v>
      </c>
      <c r="N1555" s="105">
        <f t="shared" ref="N1555" si="1875">V1555</f>
        <v>0</v>
      </c>
      <c r="P1555" s="21"/>
      <c r="Q1555" s="106">
        <f t="shared" ref="Q1555:V1555" si="1876">+SUM(Q1539:Q1554)</f>
        <v>0</v>
      </c>
      <c r="R1555" s="106">
        <f t="shared" si="1876"/>
        <v>0</v>
      </c>
      <c r="S1555" s="106">
        <f t="shared" si="1876"/>
        <v>0</v>
      </c>
      <c r="T1555" s="106">
        <f t="shared" si="1876"/>
        <v>0</v>
      </c>
      <c r="U1555" s="106">
        <f t="shared" si="1876"/>
        <v>0</v>
      </c>
      <c r="V1555" s="106">
        <f t="shared" si="1876"/>
        <v>0</v>
      </c>
      <c r="W1555" s="33"/>
      <c r="X1555" s="33"/>
      <c r="Y1555" s="33"/>
      <c r="Z1555" s="33"/>
      <c r="AA1555" s="33"/>
      <c r="AB1555" s="33"/>
      <c r="AC1555" s="33"/>
    </row>
    <row r="1557" spans="1:29" x14ac:dyDescent="0.3">
      <c r="A1557" s="69"/>
      <c r="B1557" s="69"/>
      <c r="C1557" s="69"/>
      <c r="D1557" s="97"/>
      <c r="E1557" s="97"/>
      <c r="F1557" s="69"/>
      <c r="G1557" s="69"/>
      <c r="H1557" s="82"/>
    </row>
    <row r="1558" spans="1:29" x14ac:dyDescent="0.3">
      <c r="A1558" s="94"/>
      <c r="B1558" s="83"/>
      <c r="C1558" s="95"/>
      <c r="D1558" s="95"/>
      <c r="E1558" s="33"/>
      <c r="F1558" s="98"/>
      <c r="G1558" s="96"/>
      <c r="H1558" s="112"/>
    </row>
    <row r="1559" spans="1:29" x14ac:dyDescent="0.3">
      <c r="A1559" s="91"/>
      <c r="B1559" s="92"/>
      <c r="C1559" s="92"/>
      <c r="D1559" s="92"/>
      <c r="E1559" s="92"/>
      <c r="F1559" s="92"/>
      <c r="G1559" s="92"/>
      <c r="H1559" s="92"/>
    </row>
    <row r="1560" spans="1:29" x14ac:dyDescent="0.3">
      <c r="A1560" s="68"/>
      <c r="B1560" s="68"/>
      <c r="C1560" s="68"/>
      <c r="D1560" s="68"/>
      <c r="E1560" s="68"/>
      <c r="F1560" s="68"/>
      <c r="G1560" s="68"/>
      <c r="H1560" s="82"/>
      <c r="P1560" s="21"/>
      <c r="Q1560" s="106">
        <f>+SUM(Q1561:Q1576)</f>
        <v>0</v>
      </c>
      <c r="R1560" s="106">
        <f t="shared" ref="R1560" si="1877">+SUM(R1561:R1576)</f>
        <v>0</v>
      </c>
      <c r="S1560" s="106">
        <f t="shared" ref="S1560" si="1878">+SUM(S1561:S1576)</f>
        <v>0</v>
      </c>
      <c r="T1560" s="106">
        <f t="shared" ref="T1560" si="1879">+SUM(T1561:T1576)</f>
        <v>0</v>
      </c>
      <c r="U1560" s="106">
        <f t="shared" ref="U1560" si="1880">+SUM(U1561:U1576)</f>
        <v>0</v>
      </c>
      <c r="V1560" s="106">
        <f t="shared" ref="V1560" si="1881">+SUM(V1561:V1576)</f>
        <v>0</v>
      </c>
      <c r="W1560" s="33"/>
      <c r="X1560" s="33"/>
      <c r="Y1560" s="33"/>
      <c r="Z1560" s="33"/>
      <c r="AA1560" s="33"/>
      <c r="AB1560" s="33"/>
      <c r="AC1560" s="33"/>
    </row>
    <row r="1561" spans="1:29" x14ac:dyDescent="0.3">
      <c r="A1561" s="67"/>
      <c r="B1561" s="85"/>
      <c r="C1561" s="85"/>
      <c r="D1561" s="85"/>
      <c r="E1561" s="85"/>
      <c r="F1561" s="85"/>
      <c r="G1561" s="85"/>
      <c r="H1561" s="113"/>
      <c r="I1561" s="105">
        <f t="shared" ref="I1561:N1561" si="1882">Q1560</f>
        <v>0</v>
      </c>
      <c r="J1561" s="105">
        <f t="shared" si="1882"/>
        <v>0</v>
      </c>
      <c r="K1561" s="105">
        <f t="shared" si="1882"/>
        <v>0</v>
      </c>
      <c r="L1561" s="105">
        <f t="shared" si="1882"/>
        <v>0</v>
      </c>
      <c r="M1561" s="105">
        <f t="shared" si="1882"/>
        <v>0</v>
      </c>
      <c r="N1561" s="105">
        <f t="shared" si="1882"/>
        <v>0</v>
      </c>
      <c r="P1561" s="21" t="str">
        <f>IF(A1561&gt;=$B$1558,"A","B")</f>
        <v>A</v>
      </c>
      <c r="Q1561" s="85">
        <f t="shared" ref="Q1561:Q1565" si="1883">IF($P1561="B",B1561,0)</f>
        <v>0</v>
      </c>
      <c r="R1561" s="85">
        <f t="shared" ref="R1561:R1576" si="1884">IF($P1561="B",C1561,0)</f>
        <v>0</v>
      </c>
      <c r="S1561" s="85">
        <f t="shared" ref="S1561:S1576" si="1885">IF($P1561="B",D1561,0)</f>
        <v>0</v>
      </c>
      <c r="T1561" s="85">
        <f t="shared" ref="T1561:T1576" si="1886">IF($P1561="B",E1561,0)</f>
        <v>0</v>
      </c>
      <c r="U1561" s="85">
        <f t="shared" ref="U1561:U1576" si="1887">IF($P1561="B",F1561,0)</f>
        <v>0</v>
      </c>
      <c r="V1561" s="85">
        <f t="shared" ref="V1561:V1576" si="1888">IF($P1561="B",G1561,0)</f>
        <v>0</v>
      </c>
      <c r="W1561" s="33"/>
      <c r="X1561" s="85">
        <f>IF($P1561="A",B1561,0)</f>
        <v>0</v>
      </c>
      <c r="Y1561" s="85">
        <f t="shared" ref="Y1561:Y1576" si="1889">IF($P1561="A",C1561,0)</f>
        <v>0</v>
      </c>
      <c r="Z1561" s="85">
        <f t="shared" ref="Z1561:Z1576" si="1890">IF($P1561="A",D1561,0)</f>
        <v>0</v>
      </c>
      <c r="AA1561" s="85">
        <f t="shared" ref="AA1561:AA1576" si="1891">IF($P1561="A",E1561,0)</f>
        <v>0</v>
      </c>
      <c r="AB1561" s="85">
        <f t="shared" ref="AB1561:AB1576" si="1892">IF($P1561="A",F1561,0)</f>
        <v>0</v>
      </c>
      <c r="AC1561" s="85">
        <f t="shared" ref="AC1561:AC1576" si="1893">IF($P1561="A",G1561,0)</f>
        <v>0</v>
      </c>
    </row>
    <row r="1562" spans="1:29" x14ac:dyDescent="0.3">
      <c r="A1562" s="67"/>
      <c r="B1562" s="85"/>
      <c r="C1562" s="85"/>
      <c r="D1562" s="85"/>
      <c r="E1562" s="85"/>
      <c r="F1562" s="85"/>
      <c r="G1562" s="85"/>
      <c r="H1562" s="113"/>
      <c r="P1562" s="21" t="str">
        <f t="shared" ref="P1562:P1576" si="1894">IF(A1562&gt;=$B$1558,"A","B")</f>
        <v>A</v>
      </c>
      <c r="Q1562" s="85">
        <f t="shared" si="1883"/>
        <v>0</v>
      </c>
      <c r="R1562" s="85">
        <f t="shared" si="1884"/>
        <v>0</v>
      </c>
      <c r="S1562" s="85">
        <f t="shared" si="1885"/>
        <v>0</v>
      </c>
      <c r="T1562" s="85">
        <f t="shared" si="1886"/>
        <v>0</v>
      </c>
      <c r="U1562" s="85">
        <f t="shared" si="1887"/>
        <v>0</v>
      </c>
      <c r="V1562" s="85">
        <f t="shared" si="1888"/>
        <v>0</v>
      </c>
      <c r="W1562" s="33"/>
      <c r="X1562" s="85">
        <f t="shared" ref="X1562:X1576" si="1895">IF($P1562="A",B1562,0)</f>
        <v>0</v>
      </c>
      <c r="Y1562" s="85">
        <f t="shared" si="1889"/>
        <v>0</v>
      </c>
      <c r="Z1562" s="85">
        <f t="shared" si="1890"/>
        <v>0</v>
      </c>
      <c r="AA1562" s="85">
        <f t="shared" si="1891"/>
        <v>0</v>
      </c>
      <c r="AB1562" s="85">
        <f t="shared" si="1892"/>
        <v>0</v>
      </c>
      <c r="AC1562" s="85">
        <f t="shared" si="1893"/>
        <v>0</v>
      </c>
    </row>
    <row r="1563" spans="1:29" x14ac:dyDescent="0.3">
      <c r="A1563" s="67"/>
      <c r="B1563" s="85"/>
      <c r="C1563" s="85"/>
      <c r="D1563" s="85"/>
      <c r="E1563" s="85"/>
      <c r="F1563" s="85"/>
      <c r="G1563" s="85"/>
      <c r="H1563" s="113"/>
      <c r="P1563" s="21" t="str">
        <f t="shared" si="1894"/>
        <v>A</v>
      </c>
      <c r="Q1563" s="85">
        <f t="shared" si="1883"/>
        <v>0</v>
      </c>
      <c r="R1563" s="85">
        <f t="shared" si="1884"/>
        <v>0</v>
      </c>
      <c r="S1563" s="85">
        <f t="shared" si="1885"/>
        <v>0</v>
      </c>
      <c r="T1563" s="85">
        <f t="shared" si="1886"/>
        <v>0</v>
      </c>
      <c r="U1563" s="85">
        <f t="shared" si="1887"/>
        <v>0</v>
      </c>
      <c r="V1563" s="85">
        <f t="shared" si="1888"/>
        <v>0</v>
      </c>
      <c r="W1563" s="33"/>
      <c r="X1563" s="85">
        <f t="shared" si="1895"/>
        <v>0</v>
      </c>
      <c r="Y1563" s="85">
        <f t="shared" si="1889"/>
        <v>0</v>
      </c>
      <c r="Z1563" s="85">
        <f t="shared" si="1890"/>
        <v>0</v>
      </c>
      <c r="AA1563" s="85">
        <f t="shared" si="1891"/>
        <v>0</v>
      </c>
      <c r="AB1563" s="85">
        <f t="shared" si="1892"/>
        <v>0</v>
      </c>
      <c r="AC1563" s="85">
        <f t="shared" si="1893"/>
        <v>0</v>
      </c>
    </row>
    <row r="1564" spans="1:29" x14ac:dyDescent="0.3">
      <c r="A1564" s="67"/>
      <c r="B1564" s="85"/>
      <c r="C1564" s="85"/>
      <c r="D1564" s="85"/>
      <c r="E1564" s="85"/>
      <c r="F1564" s="85"/>
      <c r="G1564" s="85"/>
      <c r="H1564" s="113"/>
      <c r="P1564" s="21" t="str">
        <f t="shared" si="1894"/>
        <v>A</v>
      </c>
      <c r="Q1564" s="85">
        <f t="shared" si="1883"/>
        <v>0</v>
      </c>
      <c r="R1564" s="85">
        <f t="shared" si="1884"/>
        <v>0</v>
      </c>
      <c r="S1564" s="85">
        <f t="shared" si="1885"/>
        <v>0</v>
      </c>
      <c r="T1564" s="85">
        <f t="shared" si="1886"/>
        <v>0</v>
      </c>
      <c r="U1564" s="85">
        <f t="shared" si="1887"/>
        <v>0</v>
      </c>
      <c r="V1564" s="85">
        <f t="shared" si="1888"/>
        <v>0</v>
      </c>
      <c r="W1564" s="33"/>
      <c r="X1564" s="85">
        <f t="shared" si="1895"/>
        <v>0</v>
      </c>
      <c r="Y1564" s="85">
        <f t="shared" si="1889"/>
        <v>0</v>
      </c>
      <c r="Z1564" s="85">
        <f t="shared" si="1890"/>
        <v>0</v>
      </c>
      <c r="AA1564" s="85">
        <f t="shared" si="1891"/>
        <v>0</v>
      </c>
      <c r="AB1564" s="85">
        <f t="shared" si="1892"/>
        <v>0</v>
      </c>
      <c r="AC1564" s="85">
        <f t="shared" si="1893"/>
        <v>0</v>
      </c>
    </row>
    <row r="1565" spans="1:29" x14ac:dyDescent="0.3">
      <c r="A1565" s="67"/>
      <c r="B1565" s="85"/>
      <c r="C1565" s="85"/>
      <c r="D1565" s="85"/>
      <c r="E1565" s="85"/>
      <c r="F1565" s="85"/>
      <c r="G1565" s="85"/>
      <c r="H1565" s="113"/>
      <c r="P1565" s="21" t="str">
        <f t="shared" si="1894"/>
        <v>A</v>
      </c>
      <c r="Q1565" s="85">
        <f t="shared" si="1883"/>
        <v>0</v>
      </c>
      <c r="R1565" s="85">
        <f t="shared" si="1884"/>
        <v>0</v>
      </c>
      <c r="S1565" s="85">
        <f t="shared" si="1885"/>
        <v>0</v>
      </c>
      <c r="T1565" s="85">
        <f t="shared" si="1886"/>
        <v>0</v>
      </c>
      <c r="U1565" s="85">
        <f t="shared" si="1887"/>
        <v>0</v>
      </c>
      <c r="V1565" s="85">
        <f t="shared" si="1888"/>
        <v>0</v>
      </c>
      <c r="W1565" s="33"/>
      <c r="X1565" s="85">
        <f t="shared" si="1895"/>
        <v>0</v>
      </c>
      <c r="Y1565" s="85">
        <f t="shared" si="1889"/>
        <v>0</v>
      </c>
      <c r="Z1565" s="85">
        <f t="shared" si="1890"/>
        <v>0</v>
      </c>
      <c r="AA1565" s="85">
        <f t="shared" si="1891"/>
        <v>0</v>
      </c>
      <c r="AB1565" s="85">
        <f t="shared" si="1892"/>
        <v>0</v>
      </c>
      <c r="AC1565" s="85">
        <f t="shared" si="1893"/>
        <v>0</v>
      </c>
    </row>
    <row r="1566" spans="1:29" x14ac:dyDescent="0.3">
      <c r="A1566" s="67"/>
      <c r="B1566" s="85"/>
      <c r="C1566" s="85"/>
      <c r="D1566" s="85"/>
      <c r="E1566" s="85"/>
      <c r="F1566" s="85"/>
      <c r="G1566" s="85"/>
      <c r="H1566" s="113"/>
      <c r="P1566" s="21" t="str">
        <f t="shared" si="1894"/>
        <v>A</v>
      </c>
      <c r="Q1566" s="85">
        <f>IF($P1566="B",B1566,0)</f>
        <v>0</v>
      </c>
      <c r="R1566" s="85">
        <f t="shared" si="1884"/>
        <v>0</v>
      </c>
      <c r="S1566" s="85">
        <f t="shared" si="1885"/>
        <v>0</v>
      </c>
      <c r="T1566" s="85">
        <f t="shared" si="1886"/>
        <v>0</v>
      </c>
      <c r="U1566" s="85">
        <f t="shared" si="1887"/>
        <v>0</v>
      </c>
      <c r="V1566" s="85">
        <f t="shared" si="1888"/>
        <v>0</v>
      </c>
      <c r="W1566" s="33"/>
      <c r="X1566" s="85">
        <f t="shared" si="1895"/>
        <v>0</v>
      </c>
      <c r="Y1566" s="85">
        <f t="shared" si="1889"/>
        <v>0</v>
      </c>
      <c r="Z1566" s="85">
        <f t="shared" si="1890"/>
        <v>0</v>
      </c>
      <c r="AA1566" s="85">
        <f t="shared" si="1891"/>
        <v>0</v>
      </c>
      <c r="AB1566" s="85">
        <f t="shared" si="1892"/>
        <v>0</v>
      </c>
      <c r="AC1566" s="85">
        <f t="shared" si="1893"/>
        <v>0</v>
      </c>
    </row>
    <row r="1567" spans="1:29" x14ac:dyDescent="0.3">
      <c r="A1567" s="67"/>
      <c r="B1567" s="85"/>
      <c r="C1567" s="85"/>
      <c r="D1567" s="85"/>
      <c r="E1567" s="85"/>
      <c r="F1567" s="85"/>
      <c r="G1567" s="85"/>
      <c r="H1567" s="113"/>
      <c r="P1567" s="21" t="str">
        <f t="shared" si="1894"/>
        <v>A</v>
      </c>
      <c r="Q1567" s="85">
        <f t="shared" ref="Q1567:Q1576" si="1896">IF($P1567="B",B1567,0)</f>
        <v>0</v>
      </c>
      <c r="R1567" s="85">
        <f t="shared" si="1884"/>
        <v>0</v>
      </c>
      <c r="S1567" s="85">
        <f t="shared" si="1885"/>
        <v>0</v>
      </c>
      <c r="T1567" s="85">
        <f t="shared" si="1886"/>
        <v>0</v>
      </c>
      <c r="U1567" s="85">
        <f t="shared" si="1887"/>
        <v>0</v>
      </c>
      <c r="V1567" s="85">
        <f t="shared" si="1888"/>
        <v>0</v>
      </c>
      <c r="W1567" s="33"/>
      <c r="X1567" s="85">
        <f t="shared" si="1895"/>
        <v>0</v>
      </c>
      <c r="Y1567" s="85">
        <f t="shared" si="1889"/>
        <v>0</v>
      </c>
      <c r="Z1567" s="85">
        <f t="shared" si="1890"/>
        <v>0</v>
      </c>
      <c r="AA1567" s="85">
        <f t="shared" si="1891"/>
        <v>0</v>
      </c>
      <c r="AB1567" s="85">
        <f t="shared" si="1892"/>
        <v>0</v>
      </c>
      <c r="AC1567" s="85">
        <f t="shared" si="1893"/>
        <v>0</v>
      </c>
    </row>
    <row r="1568" spans="1:29" x14ac:dyDescent="0.3">
      <c r="A1568" s="67"/>
      <c r="B1568" s="85"/>
      <c r="C1568" s="85"/>
      <c r="D1568" s="85"/>
      <c r="E1568" s="85"/>
      <c r="F1568" s="85"/>
      <c r="G1568" s="85"/>
      <c r="H1568" s="113"/>
      <c r="P1568" s="21" t="str">
        <f t="shared" si="1894"/>
        <v>A</v>
      </c>
      <c r="Q1568" s="85">
        <f t="shared" si="1896"/>
        <v>0</v>
      </c>
      <c r="R1568" s="85">
        <f t="shared" si="1884"/>
        <v>0</v>
      </c>
      <c r="S1568" s="85">
        <f t="shared" si="1885"/>
        <v>0</v>
      </c>
      <c r="T1568" s="85">
        <f t="shared" si="1886"/>
        <v>0</v>
      </c>
      <c r="U1568" s="85">
        <f t="shared" si="1887"/>
        <v>0</v>
      </c>
      <c r="V1568" s="85">
        <f t="shared" si="1888"/>
        <v>0</v>
      </c>
      <c r="W1568" s="33"/>
      <c r="X1568" s="85">
        <f t="shared" si="1895"/>
        <v>0</v>
      </c>
      <c r="Y1568" s="85">
        <f t="shared" si="1889"/>
        <v>0</v>
      </c>
      <c r="Z1568" s="85">
        <f t="shared" si="1890"/>
        <v>0</v>
      </c>
      <c r="AA1568" s="85">
        <f t="shared" si="1891"/>
        <v>0</v>
      </c>
      <c r="AB1568" s="85">
        <f t="shared" si="1892"/>
        <v>0</v>
      </c>
      <c r="AC1568" s="85">
        <f t="shared" si="1893"/>
        <v>0</v>
      </c>
    </row>
    <row r="1569" spans="1:29" x14ac:dyDescent="0.3">
      <c r="A1569" s="67"/>
      <c r="B1569" s="85"/>
      <c r="C1569" s="85"/>
      <c r="D1569" s="85"/>
      <c r="E1569" s="85"/>
      <c r="F1569" s="85"/>
      <c r="G1569" s="85"/>
      <c r="H1569" s="113"/>
      <c r="P1569" s="21" t="str">
        <f t="shared" si="1894"/>
        <v>A</v>
      </c>
      <c r="Q1569" s="85">
        <f t="shared" si="1896"/>
        <v>0</v>
      </c>
      <c r="R1569" s="85">
        <f t="shared" si="1884"/>
        <v>0</v>
      </c>
      <c r="S1569" s="85">
        <f t="shared" si="1885"/>
        <v>0</v>
      </c>
      <c r="T1569" s="85">
        <f t="shared" si="1886"/>
        <v>0</v>
      </c>
      <c r="U1569" s="85">
        <f t="shared" si="1887"/>
        <v>0</v>
      </c>
      <c r="V1569" s="85">
        <f t="shared" si="1888"/>
        <v>0</v>
      </c>
      <c r="W1569" s="33"/>
      <c r="X1569" s="85">
        <f t="shared" si="1895"/>
        <v>0</v>
      </c>
      <c r="Y1569" s="85">
        <f t="shared" si="1889"/>
        <v>0</v>
      </c>
      <c r="Z1569" s="85">
        <f t="shared" si="1890"/>
        <v>0</v>
      </c>
      <c r="AA1569" s="85">
        <f t="shared" si="1891"/>
        <v>0</v>
      </c>
      <c r="AB1569" s="85">
        <f t="shared" si="1892"/>
        <v>0</v>
      </c>
      <c r="AC1569" s="85">
        <f t="shared" si="1893"/>
        <v>0</v>
      </c>
    </row>
    <row r="1570" spans="1:29" x14ac:dyDescent="0.3">
      <c r="A1570" s="67"/>
      <c r="B1570" s="85"/>
      <c r="C1570" s="85"/>
      <c r="D1570" s="85"/>
      <c r="E1570" s="85"/>
      <c r="F1570" s="85"/>
      <c r="G1570" s="85"/>
      <c r="H1570" s="113"/>
      <c r="P1570" s="21" t="str">
        <f t="shared" si="1894"/>
        <v>A</v>
      </c>
      <c r="Q1570" s="85">
        <f t="shared" si="1896"/>
        <v>0</v>
      </c>
      <c r="R1570" s="85">
        <f t="shared" si="1884"/>
        <v>0</v>
      </c>
      <c r="S1570" s="85">
        <f t="shared" si="1885"/>
        <v>0</v>
      </c>
      <c r="T1570" s="85">
        <f t="shared" si="1886"/>
        <v>0</v>
      </c>
      <c r="U1570" s="85">
        <f t="shared" si="1887"/>
        <v>0</v>
      </c>
      <c r="V1570" s="85">
        <f t="shared" si="1888"/>
        <v>0</v>
      </c>
      <c r="W1570" s="33"/>
      <c r="X1570" s="85">
        <f t="shared" si="1895"/>
        <v>0</v>
      </c>
      <c r="Y1570" s="85">
        <f t="shared" si="1889"/>
        <v>0</v>
      </c>
      <c r="Z1570" s="85">
        <f t="shared" si="1890"/>
        <v>0</v>
      </c>
      <c r="AA1570" s="85">
        <f t="shared" si="1891"/>
        <v>0</v>
      </c>
      <c r="AB1570" s="85">
        <f t="shared" si="1892"/>
        <v>0</v>
      </c>
      <c r="AC1570" s="85">
        <f t="shared" si="1893"/>
        <v>0</v>
      </c>
    </row>
    <row r="1571" spans="1:29" x14ac:dyDescent="0.3">
      <c r="A1571" s="67"/>
      <c r="B1571" s="85"/>
      <c r="C1571" s="85"/>
      <c r="D1571" s="85"/>
      <c r="E1571" s="85"/>
      <c r="F1571" s="85"/>
      <c r="G1571" s="85"/>
      <c r="H1571" s="113"/>
      <c r="P1571" s="21" t="str">
        <f t="shared" si="1894"/>
        <v>A</v>
      </c>
      <c r="Q1571" s="85">
        <f t="shared" si="1896"/>
        <v>0</v>
      </c>
      <c r="R1571" s="85">
        <f t="shared" si="1884"/>
        <v>0</v>
      </c>
      <c r="S1571" s="85">
        <f t="shared" si="1885"/>
        <v>0</v>
      </c>
      <c r="T1571" s="85">
        <f t="shared" si="1886"/>
        <v>0</v>
      </c>
      <c r="U1571" s="85">
        <f t="shared" si="1887"/>
        <v>0</v>
      </c>
      <c r="V1571" s="85">
        <f t="shared" si="1888"/>
        <v>0</v>
      </c>
      <c r="W1571" s="33"/>
      <c r="X1571" s="85">
        <f t="shared" si="1895"/>
        <v>0</v>
      </c>
      <c r="Y1571" s="85">
        <f t="shared" si="1889"/>
        <v>0</v>
      </c>
      <c r="Z1571" s="85">
        <f t="shared" si="1890"/>
        <v>0</v>
      </c>
      <c r="AA1571" s="85">
        <f t="shared" si="1891"/>
        <v>0</v>
      </c>
      <c r="AB1571" s="85">
        <f t="shared" si="1892"/>
        <v>0</v>
      </c>
      <c r="AC1571" s="85">
        <f t="shared" si="1893"/>
        <v>0</v>
      </c>
    </row>
    <row r="1572" spans="1:29" x14ac:dyDescent="0.3">
      <c r="A1572" s="67"/>
      <c r="B1572" s="85"/>
      <c r="C1572" s="85"/>
      <c r="D1572" s="85"/>
      <c r="E1572" s="85"/>
      <c r="F1572" s="85"/>
      <c r="G1572" s="85"/>
      <c r="H1572" s="113"/>
      <c r="P1572" s="21" t="str">
        <f t="shared" si="1894"/>
        <v>A</v>
      </c>
      <c r="Q1572" s="85">
        <f t="shared" si="1896"/>
        <v>0</v>
      </c>
      <c r="R1572" s="85">
        <f t="shared" si="1884"/>
        <v>0</v>
      </c>
      <c r="S1572" s="85">
        <f t="shared" si="1885"/>
        <v>0</v>
      </c>
      <c r="T1572" s="85">
        <f t="shared" si="1886"/>
        <v>0</v>
      </c>
      <c r="U1572" s="85">
        <f t="shared" si="1887"/>
        <v>0</v>
      </c>
      <c r="V1572" s="85">
        <f t="shared" si="1888"/>
        <v>0</v>
      </c>
      <c r="W1572" s="33"/>
      <c r="X1572" s="85">
        <f t="shared" si="1895"/>
        <v>0</v>
      </c>
      <c r="Y1572" s="85">
        <f t="shared" si="1889"/>
        <v>0</v>
      </c>
      <c r="Z1572" s="85">
        <f t="shared" si="1890"/>
        <v>0</v>
      </c>
      <c r="AA1572" s="85">
        <f t="shared" si="1891"/>
        <v>0</v>
      </c>
      <c r="AB1572" s="85">
        <f t="shared" si="1892"/>
        <v>0</v>
      </c>
      <c r="AC1572" s="85">
        <f t="shared" si="1893"/>
        <v>0</v>
      </c>
    </row>
    <row r="1573" spans="1:29" x14ac:dyDescent="0.3">
      <c r="A1573" s="67"/>
      <c r="B1573" s="85"/>
      <c r="C1573" s="85"/>
      <c r="D1573" s="85"/>
      <c r="E1573" s="85"/>
      <c r="F1573" s="85"/>
      <c r="G1573" s="85"/>
      <c r="H1573" s="113"/>
      <c r="P1573" s="21" t="str">
        <f t="shared" si="1894"/>
        <v>A</v>
      </c>
      <c r="Q1573" s="85">
        <f t="shared" si="1896"/>
        <v>0</v>
      </c>
      <c r="R1573" s="85">
        <f t="shared" si="1884"/>
        <v>0</v>
      </c>
      <c r="S1573" s="85">
        <f t="shared" si="1885"/>
        <v>0</v>
      </c>
      <c r="T1573" s="85">
        <f t="shared" si="1886"/>
        <v>0</v>
      </c>
      <c r="U1573" s="85">
        <f t="shared" si="1887"/>
        <v>0</v>
      </c>
      <c r="V1573" s="85">
        <f t="shared" si="1888"/>
        <v>0</v>
      </c>
      <c r="W1573" s="33"/>
      <c r="X1573" s="85">
        <f t="shared" si="1895"/>
        <v>0</v>
      </c>
      <c r="Y1573" s="85">
        <f t="shared" si="1889"/>
        <v>0</v>
      </c>
      <c r="Z1573" s="85">
        <f t="shared" si="1890"/>
        <v>0</v>
      </c>
      <c r="AA1573" s="85">
        <f t="shared" si="1891"/>
        <v>0</v>
      </c>
      <c r="AB1573" s="85">
        <f t="shared" si="1892"/>
        <v>0</v>
      </c>
      <c r="AC1573" s="85">
        <f t="shared" si="1893"/>
        <v>0</v>
      </c>
    </row>
    <row r="1574" spans="1:29" x14ac:dyDescent="0.3">
      <c r="A1574" s="67"/>
      <c r="B1574" s="85"/>
      <c r="C1574" s="85"/>
      <c r="D1574" s="85"/>
      <c r="E1574" s="85"/>
      <c r="F1574" s="85"/>
      <c r="G1574" s="85"/>
      <c r="H1574" s="113"/>
      <c r="P1574" s="21" t="str">
        <f t="shared" si="1894"/>
        <v>A</v>
      </c>
      <c r="Q1574" s="85">
        <f t="shared" si="1896"/>
        <v>0</v>
      </c>
      <c r="R1574" s="85">
        <f t="shared" si="1884"/>
        <v>0</v>
      </c>
      <c r="S1574" s="85">
        <f t="shared" si="1885"/>
        <v>0</v>
      </c>
      <c r="T1574" s="85">
        <f t="shared" si="1886"/>
        <v>0</v>
      </c>
      <c r="U1574" s="85">
        <f t="shared" si="1887"/>
        <v>0</v>
      </c>
      <c r="V1574" s="85">
        <f t="shared" si="1888"/>
        <v>0</v>
      </c>
      <c r="W1574" s="33"/>
      <c r="X1574" s="85">
        <f t="shared" si="1895"/>
        <v>0</v>
      </c>
      <c r="Y1574" s="85">
        <f t="shared" si="1889"/>
        <v>0</v>
      </c>
      <c r="Z1574" s="85">
        <f t="shared" si="1890"/>
        <v>0</v>
      </c>
      <c r="AA1574" s="85">
        <f t="shared" si="1891"/>
        <v>0</v>
      </c>
      <c r="AB1574" s="85">
        <f t="shared" si="1892"/>
        <v>0</v>
      </c>
      <c r="AC1574" s="85">
        <f t="shared" si="1893"/>
        <v>0</v>
      </c>
    </row>
    <row r="1575" spans="1:29" x14ac:dyDescent="0.3">
      <c r="A1575" s="67"/>
      <c r="B1575" s="85"/>
      <c r="C1575" s="85"/>
      <c r="D1575" s="85"/>
      <c r="E1575" s="85"/>
      <c r="F1575" s="85"/>
      <c r="G1575" s="85"/>
      <c r="H1575" s="113"/>
      <c r="P1575" s="21" t="str">
        <f t="shared" si="1894"/>
        <v>A</v>
      </c>
      <c r="Q1575" s="85">
        <f t="shared" si="1896"/>
        <v>0</v>
      </c>
      <c r="R1575" s="85">
        <f t="shared" si="1884"/>
        <v>0</v>
      </c>
      <c r="S1575" s="85">
        <f t="shared" si="1885"/>
        <v>0</v>
      </c>
      <c r="T1575" s="85">
        <f t="shared" si="1886"/>
        <v>0</v>
      </c>
      <c r="U1575" s="85">
        <f t="shared" si="1887"/>
        <v>0</v>
      </c>
      <c r="V1575" s="85">
        <f t="shared" si="1888"/>
        <v>0</v>
      </c>
      <c r="W1575" s="33"/>
      <c r="X1575" s="85">
        <f t="shared" si="1895"/>
        <v>0</v>
      </c>
      <c r="Y1575" s="85">
        <f t="shared" si="1889"/>
        <v>0</v>
      </c>
      <c r="Z1575" s="85">
        <f t="shared" si="1890"/>
        <v>0</v>
      </c>
      <c r="AA1575" s="85">
        <f t="shared" si="1891"/>
        <v>0</v>
      </c>
      <c r="AB1575" s="85">
        <f t="shared" si="1892"/>
        <v>0</v>
      </c>
      <c r="AC1575" s="85">
        <f t="shared" si="1893"/>
        <v>0</v>
      </c>
    </row>
    <row r="1576" spans="1:29" x14ac:dyDescent="0.3">
      <c r="A1576" s="67"/>
      <c r="B1576" s="85"/>
      <c r="C1576" s="85"/>
      <c r="D1576" s="85"/>
      <c r="E1576" s="85"/>
      <c r="F1576" s="85"/>
      <c r="G1576" s="85"/>
      <c r="H1576" s="113"/>
      <c r="P1576" s="21" t="str">
        <f t="shared" si="1894"/>
        <v>A</v>
      </c>
      <c r="Q1576" s="85">
        <f t="shared" si="1896"/>
        <v>0</v>
      </c>
      <c r="R1576" s="85">
        <f t="shared" si="1884"/>
        <v>0</v>
      </c>
      <c r="S1576" s="85">
        <f t="shared" si="1885"/>
        <v>0</v>
      </c>
      <c r="T1576" s="85">
        <f t="shared" si="1886"/>
        <v>0</v>
      </c>
      <c r="U1576" s="85">
        <f t="shared" si="1887"/>
        <v>0</v>
      </c>
      <c r="V1576" s="85">
        <f t="shared" si="1888"/>
        <v>0</v>
      </c>
      <c r="W1576" s="33"/>
      <c r="X1576" s="85">
        <f t="shared" si="1895"/>
        <v>0</v>
      </c>
      <c r="Y1576" s="85">
        <f t="shared" si="1889"/>
        <v>0</v>
      </c>
      <c r="Z1576" s="85">
        <f t="shared" si="1890"/>
        <v>0</v>
      </c>
      <c r="AA1576" s="85">
        <f t="shared" si="1891"/>
        <v>0</v>
      </c>
      <c r="AB1576" s="85">
        <f t="shared" si="1892"/>
        <v>0</v>
      </c>
      <c r="AC1576" s="85">
        <f t="shared" si="1893"/>
        <v>0</v>
      </c>
    </row>
    <row r="1577" spans="1:29" x14ac:dyDescent="0.3">
      <c r="A1577" s="68"/>
      <c r="B1577" s="86"/>
      <c r="C1577" s="86"/>
      <c r="D1577" s="86"/>
      <c r="E1577" s="86"/>
      <c r="F1577" s="86"/>
      <c r="G1577" s="86"/>
      <c r="H1577" s="89"/>
      <c r="I1577" s="105">
        <f>X1577</f>
        <v>0</v>
      </c>
      <c r="J1577" s="105">
        <f>Y1577</f>
        <v>0</v>
      </c>
      <c r="K1577" s="105">
        <f>Z1577</f>
        <v>0</v>
      </c>
      <c r="L1577" s="105">
        <f>AA1577</f>
        <v>0</v>
      </c>
      <c r="M1577" s="105">
        <f t="shared" ref="M1577" si="1897">AB1577</f>
        <v>0</v>
      </c>
      <c r="N1577" s="105">
        <f t="shared" ref="N1577" si="1898">AC1577</f>
        <v>0</v>
      </c>
      <c r="P1577" s="21"/>
      <c r="Q1577" s="33"/>
      <c r="R1577" s="33"/>
      <c r="S1577" s="33"/>
      <c r="T1577" s="33"/>
      <c r="U1577" s="33"/>
      <c r="V1577" s="33"/>
      <c r="W1577" s="33"/>
      <c r="X1577" s="106">
        <f>SUM(X1561:X1576)</f>
        <v>0</v>
      </c>
      <c r="Y1577" s="106">
        <f t="shared" ref="Y1577" si="1899">SUM(Y1561:Y1576)</f>
        <v>0</v>
      </c>
      <c r="Z1577" s="106">
        <f t="shared" ref="Z1577" si="1900">SUM(Z1561:Z1576)</f>
        <v>0</v>
      </c>
      <c r="AA1577" s="106">
        <f t="shared" ref="AA1577" si="1901">SUM(AA1561:AA1576)</f>
        <v>0</v>
      </c>
      <c r="AB1577" s="106">
        <f t="shared" ref="AB1577" si="1902">SUM(AB1561:AB1576)</f>
        <v>0</v>
      </c>
      <c r="AC1577" s="106">
        <f t="shared" ref="AC1577" si="1903">SUM(AC1561:AC1576)</f>
        <v>0</v>
      </c>
    </row>
    <row r="1578" spans="1:29" x14ac:dyDescent="0.3">
      <c r="A1578" s="82"/>
      <c r="B1578" s="89"/>
      <c r="C1578" s="89"/>
      <c r="D1578" s="89"/>
      <c r="E1578" s="89"/>
      <c r="F1578" s="89"/>
      <c r="G1578" s="89"/>
      <c r="H1578" s="89"/>
      <c r="P1578" s="21"/>
      <c r="Q1578" s="33"/>
      <c r="R1578" s="33"/>
      <c r="S1578" s="33"/>
      <c r="T1578" s="33"/>
      <c r="U1578" s="33"/>
      <c r="V1578" s="33"/>
      <c r="W1578" s="33"/>
      <c r="X1578" s="33"/>
      <c r="Y1578" s="33"/>
      <c r="Z1578" s="33"/>
      <c r="AA1578" s="33"/>
      <c r="AB1578" s="33"/>
      <c r="AC1578" s="33"/>
    </row>
    <row r="1579" spans="1:29" x14ac:dyDescent="0.3">
      <c r="A1579" s="92"/>
      <c r="B1579" s="92"/>
      <c r="C1579" s="92"/>
      <c r="D1579" s="92"/>
      <c r="E1579" s="92"/>
      <c r="F1579" s="92"/>
      <c r="G1579" s="92"/>
      <c r="H1579" s="92"/>
      <c r="P1579" s="21"/>
      <c r="Q1579" s="33"/>
      <c r="R1579" s="33"/>
      <c r="S1579" s="33"/>
      <c r="T1579" s="33"/>
      <c r="U1579" s="33"/>
      <c r="V1579" s="33"/>
      <c r="W1579" s="33"/>
      <c r="X1579" s="33"/>
      <c r="Y1579" s="33"/>
      <c r="Z1579" s="33"/>
      <c r="AA1579" s="33"/>
      <c r="AB1579" s="33"/>
      <c r="AC1579" s="33"/>
    </row>
    <row r="1580" spans="1:29" x14ac:dyDescent="0.3">
      <c r="A1580" s="68"/>
      <c r="B1580" s="68"/>
      <c r="C1580" s="68"/>
      <c r="D1580" s="68"/>
      <c r="E1580" s="68"/>
      <c r="F1580" s="68"/>
      <c r="G1580" s="68"/>
      <c r="H1580" s="82"/>
      <c r="P1580" s="21"/>
      <c r="Q1580" s="33"/>
      <c r="R1580" s="33"/>
      <c r="S1580" s="33"/>
      <c r="T1580" s="33"/>
      <c r="U1580" s="33"/>
      <c r="V1580" s="33"/>
      <c r="W1580" s="33"/>
      <c r="X1580" s="106">
        <f t="shared" ref="X1580:AC1580" si="1904">SUM(X1581:X1596)</f>
        <v>0</v>
      </c>
      <c r="Y1580" s="106">
        <f t="shared" si="1904"/>
        <v>0</v>
      </c>
      <c r="Z1580" s="106">
        <f t="shared" si="1904"/>
        <v>0</v>
      </c>
      <c r="AA1580" s="106">
        <f t="shared" si="1904"/>
        <v>0</v>
      </c>
      <c r="AB1580" s="106">
        <f t="shared" si="1904"/>
        <v>0</v>
      </c>
      <c r="AC1580" s="106">
        <f t="shared" si="1904"/>
        <v>0</v>
      </c>
    </row>
    <row r="1581" spans="1:29" x14ac:dyDescent="0.3">
      <c r="A1581" s="67"/>
      <c r="B1581" s="85"/>
      <c r="C1581" s="85"/>
      <c r="D1581" s="85"/>
      <c r="E1581" s="85"/>
      <c r="F1581" s="85"/>
      <c r="G1581" s="85"/>
      <c r="H1581" s="113"/>
      <c r="I1581" s="105">
        <f>X1580</f>
        <v>0</v>
      </c>
      <c r="J1581" s="105">
        <f>Y1580</f>
        <v>0</v>
      </c>
      <c r="K1581" s="105">
        <f t="shared" ref="K1581" si="1905">Z1580</f>
        <v>0</v>
      </c>
      <c r="L1581" s="105">
        <f t="shared" ref="L1581" si="1906">AA1580</f>
        <v>0</v>
      </c>
      <c r="M1581" s="105">
        <f t="shared" ref="M1581" si="1907">AB1580</f>
        <v>0</v>
      </c>
      <c r="N1581" s="105">
        <f t="shared" ref="N1581" si="1908">AC1580</f>
        <v>0</v>
      </c>
      <c r="P1581" s="21" t="str">
        <f>IF(A1581&lt;=$B$1558,"A","B")</f>
        <v>A</v>
      </c>
      <c r="Q1581" s="85">
        <f t="shared" ref="Q1581:Q1585" si="1909">IF($P1581="B",B1581,0)</f>
        <v>0</v>
      </c>
      <c r="R1581" s="85">
        <f t="shared" ref="R1581:R1596" si="1910">IF($P1581="B",C1581,0)</f>
        <v>0</v>
      </c>
      <c r="S1581" s="85">
        <f t="shared" ref="S1581:S1596" si="1911">IF($P1581="B",D1581,0)</f>
        <v>0</v>
      </c>
      <c r="T1581" s="85">
        <f t="shared" ref="T1581:T1596" si="1912">IF($P1581="B",E1581,0)</f>
        <v>0</v>
      </c>
      <c r="U1581" s="85">
        <f t="shared" ref="U1581:U1596" si="1913">IF($P1581="B",F1581,0)</f>
        <v>0</v>
      </c>
      <c r="V1581" s="85">
        <f t="shared" ref="V1581:V1596" si="1914">IF($P1581="B",G1581,0)</f>
        <v>0</v>
      </c>
      <c r="W1581" s="33"/>
      <c r="X1581" s="85">
        <f>IF($P1581="A",B1581,0)</f>
        <v>0</v>
      </c>
      <c r="Y1581" s="85">
        <f t="shared" ref="Y1581:Y1596" si="1915">IF($P1581="A",C1581,0)</f>
        <v>0</v>
      </c>
      <c r="Z1581" s="85">
        <f t="shared" ref="Z1581:Z1596" si="1916">IF($P1581="A",D1581,0)</f>
        <v>0</v>
      </c>
      <c r="AA1581" s="85">
        <f t="shared" ref="AA1581:AA1596" si="1917">IF($P1581="A",E1581,0)</f>
        <v>0</v>
      </c>
      <c r="AB1581" s="85">
        <f t="shared" ref="AB1581:AB1596" si="1918">IF($P1581="A",F1581,0)</f>
        <v>0</v>
      </c>
      <c r="AC1581" s="85">
        <f t="shared" ref="AC1581:AC1596" si="1919">IF($P1581="A",G1581,0)</f>
        <v>0</v>
      </c>
    </row>
    <row r="1582" spans="1:29" x14ac:dyDescent="0.3">
      <c r="A1582" s="67"/>
      <c r="B1582" s="85"/>
      <c r="C1582" s="85"/>
      <c r="D1582" s="85"/>
      <c r="E1582" s="85"/>
      <c r="F1582" s="85"/>
      <c r="G1582" s="85"/>
      <c r="H1582" s="113"/>
      <c r="P1582" s="21" t="str">
        <f t="shared" ref="P1582:P1596" si="1920">IF(A1582&lt;=$B$1558,"A","B")</f>
        <v>A</v>
      </c>
      <c r="Q1582" s="85">
        <f t="shared" si="1909"/>
        <v>0</v>
      </c>
      <c r="R1582" s="85">
        <f t="shared" si="1910"/>
        <v>0</v>
      </c>
      <c r="S1582" s="85">
        <f t="shared" si="1911"/>
        <v>0</v>
      </c>
      <c r="T1582" s="85">
        <f t="shared" si="1912"/>
        <v>0</v>
      </c>
      <c r="U1582" s="85">
        <f t="shared" si="1913"/>
        <v>0</v>
      </c>
      <c r="V1582" s="85">
        <f t="shared" si="1914"/>
        <v>0</v>
      </c>
      <c r="W1582" s="33"/>
      <c r="X1582" s="85">
        <f t="shared" ref="X1582:X1596" si="1921">IF($P1582="A",B1582,0)</f>
        <v>0</v>
      </c>
      <c r="Y1582" s="85">
        <f t="shared" si="1915"/>
        <v>0</v>
      </c>
      <c r="Z1582" s="85">
        <f t="shared" si="1916"/>
        <v>0</v>
      </c>
      <c r="AA1582" s="85">
        <f t="shared" si="1917"/>
        <v>0</v>
      </c>
      <c r="AB1582" s="85">
        <f t="shared" si="1918"/>
        <v>0</v>
      </c>
      <c r="AC1582" s="85">
        <f t="shared" si="1919"/>
        <v>0</v>
      </c>
    </row>
    <row r="1583" spans="1:29" x14ac:dyDescent="0.3">
      <c r="A1583" s="67"/>
      <c r="B1583" s="85"/>
      <c r="C1583" s="85"/>
      <c r="D1583" s="85"/>
      <c r="E1583" s="85"/>
      <c r="F1583" s="85"/>
      <c r="G1583" s="85"/>
      <c r="H1583" s="113"/>
      <c r="P1583" s="21" t="str">
        <f t="shared" si="1920"/>
        <v>A</v>
      </c>
      <c r="Q1583" s="85">
        <f t="shared" si="1909"/>
        <v>0</v>
      </c>
      <c r="R1583" s="85">
        <f t="shared" si="1910"/>
        <v>0</v>
      </c>
      <c r="S1583" s="85">
        <f t="shared" si="1911"/>
        <v>0</v>
      </c>
      <c r="T1583" s="85">
        <f t="shared" si="1912"/>
        <v>0</v>
      </c>
      <c r="U1583" s="85">
        <f t="shared" si="1913"/>
        <v>0</v>
      </c>
      <c r="V1583" s="85">
        <f t="shared" si="1914"/>
        <v>0</v>
      </c>
      <c r="W1583" s="33"/>
      <c r="X1583" s="85">
        <f t="shared" si="1921"/>
        <v>0</v>
      </c>
      <c r="Y1583" s="85">
        <f t="shared" si="1915"/>
        <v>0</v>
      </c>
      <c r="Z1583" s="85">
        <f t="shared" si="1916"/>
        <v>0</v>
      </c>
      <c r="AA1583" s="85">
        <f t="shared" si="1917"/>
        <v>0</v>
      </c>
      <c r="AB1583" s="85">
        <f t="shared" si="1918"/>
        <v>0</v>
      </c>
      <c r="AC1583" s="85">
        <f t="shared" si="1919"/>
        <v>0</v>
      </c>
    </row>
    <row r="1584" spans="1:29" x14ac:dyDescent="0.3">
      <c r="A1584" s="67"/>
      <c r="B1584" s="85"/>
      <c r="C1584" s="85"/>
      <c r="D1584" s="85"/>
      <c r="E1584" s="85"/>
      <c r="F1584" s="85"/>
      <c r="G1584" s="85"/>
      <c r="H1584" s="113"/>
      <c r="P1584" s="21" t="str">
        <f t="shared" si="1920"/>
        <v>A</v>
      </c>
      <c r="Q1584" s="85">
        <f t="shared" si="1909"/>
        <v>0</v>
      </c>
      <c r="R1584" s="85">
        <f t="shared" si="1910"/>
        <v>0</v>
      </c>
      <c r="S1584" s="85">
        <f t="shared" si="1911"/>
        <v>0</v>
      </c>
      <c r="T1584" s="85">
        <f t="shared" si="1912"/>
        <v>0</v>
      </c>
      <c r="U1584" s="85">
        <f t="shared" si="1913"/>
        <v>0</v>
      </c>
      <c r="V1584" s="85">
        <f t="shared" si="1914"/>
        <v>0</v>
      </c>
      <c r="W1584" s="33"/>
      <c r="X1584" s="85">
        <f t="shared" si="1921"/>
        <v>0</v>
      </c>
      <c r="Y1584" s="85">
        <f t="shared" si="1915"/>
        <v>0</v>
      </c>
      <c r="Z1584" s="85">
        <f t="shared" si="1916"/>
        <v>0</v>
      </c>
      <c r="AA1584" s="85">
        <f t="shared" si="1917"/>
        <v>0</v>
      </c>
      <c r="AB1584" s="85">
        <f t="shared" si="1918"/>
        <v>0</v>
      </c>
      <c r="AC1584" s="85">
        <f t="shared" si="1919"/>
        <v>0</v>
      </c>
    </row>
    <row r="1585" spans="1:29" x14ac:dyDescent="0.3">
      <c r="A1585" s="67"/>
      <c r="B1585" s="85"/>
      <c r="C1585" s="85"/>
      <c r="D1585" s="85"/>
      <c r="E1585" s="85"/>
      <c r="F1585" s="85"/>
      <c r="G1585" s="85"/>
      <c r="H1585" s="113"/>
      <c r="P1585" s="21" t="str">
        <f t="shared" si="1920"/>
        <v>A</v>
      </c>
      <c r="Q1585" s="85">
        <f t="shared" si="1909"/>
        <v>0</v>
      </c>
      <c r="R1585" s="85">
        <f t="shared" si="1910"/>
        <v>0</v>
      </c>
      <c r="S1585" s="85">
        <f t="shared" si="1911"/>
        <v>0</v>
      </c>
      <c r="T1585" s="85">
        <f t="shared" si="1912"/>
        <v>0</v>
      </c>
      <c r="U1585" s="85">
        <f t="shared" si="1913"/>
        <v>0</v>
      </c>
      <c r="V1585" s="85">
        <f t="shared" si="1914"/>
        <v>0</v>
      </c>
      <c r="W1585" s="33"/>
      <c r="X1585" s="85">
        <f t="shared" si="1921"/>
        <v>0</v>
      </c>
      <c r="Y1585" s="85">
        <f t="shared" si="1915"/>
        <v>0</v>
      </c>
      <c r="Z1585" s="85">
        <f t="shared" si="1916"/>
        <v>0</v>
      </c>
      <c r="AA1585" s="85">
        <f t="shared" si="1917"/>
        <v>0</v>
      </c>
      <c r="AB1585" s="85">
        <f t="shared" si="1918"/>
        <v>0</v>
      </c>
      <c r="AC1585" s="85">
        <f t="shared" si="1919"/>
        <v>0</v>
      </c>
    </row>
    <row r="1586" spans="1:29" x14ac:dyDescent="0.3">
      <c r="A1586" s="67"/>
      <c r="B1586" s="85"/>
      <c r="C1586" s="85"/>
      <c r="D1586" s="85"/>
      <c r="E1586" s="85"/>
      <c r="F1586" s="85"/>
      <c r="G1586" s="85"/>
      <c r="H1586" s="113"/>
      <c r="P1586" s="21" t="str">
        <f t="shared" si="1920"/>
        <v>A</v>
      </c>
      <c r="Q1586" s="85">
        <f>IF($P1586="B",B1586,0)</f>
        <v>0</v>
      </c>
      <c r="R1586" s="85">
        <f t="shared" si="1910"/>
        <v>0</v>
      </c>
      <c r="S1586" s="85">
        <f t="shared" si="1911"/>
        <v>0</v>
      </c>
      <c r="T1586" s="85">
        <f t="shared" si="1912"/>
        <v>0</v>
      </c>
      <c r="U1586" s="85">
        <f t="shared" si="1913"/>
        <v>0</v>
      </c>
      <c r="V1586" s="85">
        <f t="shared" si="1914"/>
        <v>0</v>
      </c>
      <c r="W1586" s="33"/>
      <c r="X1586" s="85">
        <f t="shared" si="1921"/>
        <v>0</v>
      </c>
      <c r="Y1586" s="85">
        <f t="shared" si="1915"/>
        <v>0</v>
      </c>
      <c r="Z1586" s="85">
        <f t="shared" si="1916"/>
        <v>0</v>
      </c>
      <c r="AA1586" s="85">
        <f t="shared" si="1917"/>
        <v>0</v>
      </c>
      <c r="AB1586" s="85">
        <f t="shared" si="1918"/>
        <v>0</v>
      </c>
      <c r="AC1586" s="85">
        <f t="shared" si="1919"/>
        <v>0</v>
      </c>
    </row>
    <row r="1587" spans="1:29" x14ac:dyDescent="0.3">
      <c r="A1587" s="67"/>
      <c r="B1587" s="85"/>
      <c r="C1587" s="85"/>
      <c r="D1587" s="85"/>
      <c r="E1587" s="85"/>
      <c r="F1587" s="85"/>
      <c r="G1587" s="85"/>
      <c r="H1587" s="113"/>
      <c r="P1587" s="21" t="str">
        <f t="shared" si="1920"/>
        <v>A</v>
      </c>
      <c r="Q1587" s="85">
        <f t="shared" ref="Q1587:Q1596" si="1922">IF($P1587="B",B1587,0)</f>
        <v>0</v>
      </c>
      <c r="R1587" s="85">
        <f t="shared" si="1910"/>
        <v>0</v>
      </c>
      <c r="S1587" s="85">
        <f t="shared" si="1911"/>
        <v>0</v>
      </c>
      <c r="T1587" s="85">
        <f t="shared" si="1912"/>
        <v>0</v>
      </c>
      <c r="U1587" s="85">
        <f t="shared" si="1913"/>
        <v>0</v>
      </c>
      <c r="V1587" s="85">
        <f t="shared" si="1914"/>
        <v>0</v>
      </c>
      <c r="W1587" s="33"/>
      <c r="X1587" s="85">
        <f t="shared" si="1921"/>
        <v>0</v>
      </c>
      <c r="Y1587" s="85">
        <f t="shared" si="1915"/>
        <v>0</v>
      </c>
      <c r="Z1587" s="85">
        <f t="shared" si="1916"/>
        <v>0</v>
      </c>
      <c r="AA1587" s="85">
        <f t="shared" si="1917"/>
        <v>0</v>
      </c>
      <c r="AB1587" s="85">
        <f t="shared" si="1918"/>
        <v>0</v>
      </c>
      <c r="AC1587" s="85">
        <f t="shared" si="1919"/>
        <v>0</v>
      </c>
    </row>
    <row r="1588" spans="1:29" x14ac:dyDescent="0.3">
      <c r="A1588" s="67"/>
      <c r="B1588" s="85"/>
      <c r="C1588" s="85"/>
      <c r="D1588" s="85"/>
      <c r="E1588" s="85"/>
      <c r="F1588" s="85"/>
      <c r="G1588" s="85"/>
      <c r="H1588" s="113"/>
      <c r="P1588" s="21" t="str">
        <f t="shared" si="1920"/>
        <v>A</v>
      </c>
      <c r="Q1588" s="85">
        <f t="shared" si="1922"/>
        <v>0</v>
      </c>
      <c r="R1588" s="85">
        <f t="shared" si="1910"/>
        <v>0</v>
      </c>
      <c r="S1588" s="85">
        <f t="shared" si="1911"/>
        <v>0</v>
      </c>
      <c r="T1588" s="85">
        <f t="shared" si="1912"/>
        <v>0</v>
      </c>
      <c r="U1588" s="85">
        <f t="shared" si="1913"/>
        <v>0</v>
      </c>
      <c r="V1588" s="85">
        <f t="shared" si="1914"/>
        <v>0</v>
      </c>
      <c r="W1588" s="33"/>
      <c r="X1588" s="85">
        <f t="shared" si="1921"/>
        <v>0</v>
      </c>
      <c r="Y1588" s="85">
        <f t="shared" si="1915"/>
        <v>0</v>
      </c>
      <c r="Z1588" s="85">
        <f t="shared" si="1916"/>
        <v>0</v>
      </c>
      <c r="AA1588" s="85">
        <f t="shared" si="1917"/>
        <v>0</v>
      </c>
      <c r="AB1588" s="85">
        <f t="shared" si="1918"/>
        <v>0</v>
      </c>
      <c r="AC1588" s="85">
        <f t="shared" si="1919"/>
        <v>0</v>
      </c>
    </row>
    <row r="1589" spans="1:29" x14ac:dyDescent="0.3">
      <c r="A1589" s="67"/>
      <c r="B1589" s="85"/>
      <c r="C1589" s="85"/>
      <c r="D1589" s="85"/>
      <c r="E1589" s="85"/>
      <c r="F1589" s="85"/>
      <c r="G1589" s="85"/>
      <c r="H1589" s="113"/>
      <c r="P1589" s="21" t="str">
        <f t="shared" si="1920"/>
        <v>A</v>
      </c>
      <c r="Q1589" s="85">
        <f t="shared" si="1922"/>
        <v>0</v>
      </c>
      <c r="R1589" s="85">
        <f t="shared" si="1910"/>
        <v>0</v>
      </c>
      <c r="S1589" s="85">
        <f t="shared" si="1911"/>
        <v>0</v>
      </c>
      <c r="T1589" s="85">
        <f t="shared" si="1912"/>
        <v>0</v>
      </c>
      <c r="U1589" s="85">
        <f t="shared" si="1913"/>
        <v>0</v>
      </c>
      <c r="V1589" s="85">
        <f t="shared" si="1914"/>
        <v>0</v>
      </c>
      <c r="W1589" s="33"/>
      <c r="X1589" s="85">
        <f t="shared" si="1921"/>
        <v>0</v>
      </c>
      <c r="Y1589" s="85">
        <f t="shared" si="1915"/>
        <v>0</v>
      </c>
      <c r="Z1589" s="85">
        <f t="shared" si="1916"/>
        <v>0</v>
      </c>
      <c r="AA1589" s="85">
        <f t="shared" si="1917"/>
        <v>0</v>
      </c>
      <c r="AB1589" s="85">
        <f t="shared" si="1918"/>
        <v>0</v>
      </c>
      <c r="AC1589" s="85">
        <f t="shared" si="1919"/>
        <v>0</v>
      </c>
    </row>
    <row r="1590" spans="1:29" x14ac:dyDescent="0.3">
      <c r="A1590" s="67"/>
      <c r="B1590" s="85"/>
      <c r="C1590" s="85"/>
      <c r="D1590" s="85"/>
      <c r="E1590" s="85"/>
      <c r="F1590" s="85"/>
      <c r="G1590" s="85"/>
      <c r="H1590" s="113"/>
      <c r="P1590" s="21" t="str">
        <f t="shared" si="1920"/>
        <v>A</v>
      </c>
      <c r="Q1590" s="85">
        <f t="shared" si="1922"/>
        <v>0</v>
      </c>
      <c r="R1590" s="85">
        <f t="shared" si="1910"/>
        <v>0</v>
      </c>
      <c r="S1590" s="85">
        <f t="shared" si="1911"/>
        <v>0</v>
      </c>
      <c r="T1590" s="85">
        <f t="shared" si="1912"/>
        <v>0</v>
      </c>
      <c r="U1590" s="85">
        <f t="shared" si="1913"/>
        <v>0</v>
      </c>
      <c r="V1590" s="85">
        <f t="shared" si="1914"/>
        <v>0</v>
      </c>
      <c r="W1590" s="33"/>
      <c r="X1590" s="85">
        <f t="shared" si="1921"/>
        <v>0</v>
      </c>
      <c r="Y1590" s="85">
        <f t="shared" si="1915"/>
        <v>0</v>
      </c>
      <c r="Z1590" s="85">
        <f t="shared" si="1916"/>
        <v>0</v>
      </c>
      <c r="AA1590" s="85">
        <f t="shared" si="1917"/>
        <v>0</v>
      </c>
      <c r="AB1590" s="85">
        <f t="shared" si="1918"/>
        <v>0</v>
      </c>
      <c r="AC1590" s="85">
        <f t="shared" si="1919"/>
        <v>0</v>
      </c>
    </row>
    <row r="1591" spans="1:29" x14ac:dyDescent="0.3">
      <c r="A1591" s="67"/>
      <c r="B1591" s="85"/>
      <c r="C1591" s="85"/>
      <c r="D1591" s="85"/>
      <c r="E1591" s="85"/>
      <c r="F1591" s="85"/>
      <c r="G1591" s="85"/>
      <c r="H1591" s="113"/>
      <c r="P1591" s="21" t="str">
        <f t="shared" si="1920"/>
        <v>A</v>
      </c>
      <c r="Q1591" s="85">
        <f t="shared" si="1922"/>
        <v>0</v>
      </c>
      <c r="R1591" s="85">
        <f t="shared" si="1910"/>
        <v>0</v>
      </c>
      <c r="S1591" s="85">
        <f t="shared" si="1911"/>
        <v>0</v>
      </c>
      <c r="T1591" s="85">
        <f t="shared" si="1912"/>
        <v>0</v>
      </c>
      <c r="U1591" s="85">
        <f t="shared" si="1913"/>
        <v>0</v>
      </c>
      <c r="V1591" s="85">
        <f t="shared" si="1914"/>
        <v>0</v>
      </c>
      <c r="W1591" s="33"/>
      <c r="X1591" s="85">
        <f t="shared" si="1921"/>
        <v>0</v>
      </c>
      <c r="Y1591" s="85">
        <f t="shared" si="1915"/>
        <v>0</v>
      </c>
      <c r="Z1591" s="85">
        <f t="shared" si="1916"/>
        <v>0</v>
      </c>
      <c r="AA1591" s="85">
        <f t="shared" si="1917"/>
        <v>0</v>
      </c>
      <c r="AB1591" s="85">
        <f t="shared" si="1918"/>
        <v>0</v>
      </c>
      <c r="AC1591" s="85">
        <f t="shared" si="1919"/>
        <v>0</v>
      </c>
    </row>
    <row r="1592" spans="1:29" x14ac:dyDescent="0.3">
      <c r="A1592" s="67"/>
      <c r="B1592" s="85"/>
      <c r="C1592" s="85"/>
      <c r="D1592" s="85"/>
      <c r="E1592" s="85"/>
      <c r="F1592" s="85"/>
      <c r="G1592" s="85"/>
      <c r="H1592" s="113"/>
      <c r="P1592" s="21" t="str">
        <f t="shared" si="1920"/>
        <v>A</v>
      </c>
      <c r="Q1592" s="85">
        <f t="shared" si="1922"/>
        <v>0</v>
      </c>
      <c r="R1592" s="85">
        <f t="shared" si="1910"/>
        <v>0</v>
      </c>
      <c r="S1592" s="85">
        <f t="shared" si="1911"/>
        <v>0</v>
      </c>
      <c r="T1592" s="85">
        <f t="shared" si="1912"/>
        <v>0</v>
      </c>
      <c r="U1592" s="85">
        <f t="shared" si="1913"/>
        <v>0</v>
      </c>
      <c r="V1592" s="85">
        <f t="shared" si="1914"/>
        <v>0</v>
      </c>
      <c r="W1592" s="33"/>
      <c r="X1592" s="85">
        <f t="shared" si="1921"/>
        <v>0</v>
      </c>
      <c r="Y1592" s="85">
        <f t="shared" si="1915"/>
        <v>0</v>
      </c>
      <c r="Z1592" s="85">
        <f t="shared" si="1916"/>
        <v>0</v>
      </c>
      <c r="AA1592" s="85">
        <f t="shared" si="1917"/>
        <v>0</v>
      </c>
      <c r="AB1592" s="85">
        <f t="shared" si="1918"/>
        <v>0</v>
      </c>
      <c r="AC1592" s="85">
        <f t="shared" si="1919"/>
        <v>0</v>
      </c>
    </row>
    <row r="1593" spans="1:29" x14ac:dyDescent="0.3">
      <c r="A1593" s="67"/>
      <c r="B1593" s="85"/>
      <c r="C1593" s="85"/>
      <c r="D1593" s="85"/>
      <c r="E1593" s="85"/>
      <c r="F1593" s="85"/>
      <c r="G1593" s="85"/>
      <c r="H1593" s="113"/>
      <c r="P1593" s="21" t="str">
        <f t="shared" si="1920"/>
        <v>A</v>
      </c>
      <c r="Q1593" s="85">
        <f t="shared" si="1922"/>
        <v>0</v>
      </c>
      <c r="R1593" s="85">
        <f t="shared" si="1910"/>
        <v>0</v>
      </c>
      <c r="S1593" s="85">
        <f t="shared" si="1911"/>
        <v>0</v>
      </c>
      <c r="T1593" s="85">
        <f t="shared" si="1912"/>
        <v>0</v>
      </c>
      <c r="U1593" s="85">
        <f t="shared" si="1913"/>
        <v>0</v>
      </c>
      <c r="V1593" s="85">
        <f t="shared" si="1914"/>
        <v>0</v>
      </c>
      <c r="W1593" s="33"/>
      <c r="X1593" s="85">
        <f t="shared" si="1921"/>
        <v>0</v>
      </c>
      <c r="Y1593" s="85">
        <f t="shared" si="1915"/>
        <v>0</v>
      </c>
      <c r="Z1593" s="85">
        <f t="shared" si="1916"/>
        <v>0</v>
      </c>
      <c r="AA1593" s="85">
        <f t="shared" si="1917"/>
        <v>0</v>
      </c>
      <c r="AB1593" s="85">
        <f t="shared" si="1918"/>
        <v>0</v>
      </c>
      <c r="AC1593" s="85">
        <f t="shared" si="1919"/>
        <v>0</v>
      </c>
    </row>
    <row r="1594" spans="1:29" x14ac:dyDescent="0.3">
      <c r="A1594" s="67"/>
      <c r="B1594" s="85"/>
      <c r="C1594" s="85"/>
      <c r="D1594" s="85"/>
      <c r="E1594" s="85"/>
      <c r="F1594" s="85"/>
      <c r="G1594" s="85"/>
      <c r="H1594" s="113"/>
      <c r="P1594" s="21" t="str">
        <f t="shared" si="1920"/>
        <v>A</v>
      </c>
      <c r="Q1594" s="85">
        <f t="shared" si="1922"/>
        <v>0</v>
      </c>
      <c r="R1594" s="85">
        <f t="shared" si="1910"/>
        <v>0</v>
      </c>
      <c r="S1594" s="85">
        <f t="shared" si="1911"/>
        <v>0</v>
      </c>
      <c r="T1594" s="85">
        <f t="shared" si="1912"/>
        <v>0</v>
      </c>
      <c r="U1594" s="85">
        <f t="shared" si="1913"/>
        <v>0</v>
      </c>
      <c r="V1594" s="85">
        <f t="shared" si="1914"/>
        <v>0</v>
      </c>
      <c r="W1594" s="33"/>
      <c r="X1594" s="85">
        <f t="shared" si="1921"/>
        <v>0</v>
      </c>
      <c r="Y1594" s="85">
        <f t="shared" si="1915"/>
        <v>0</v>
      </c>
      <c r="Z1594" s="85">
        <f t="shared" si="1916"/>
        <v>0</v>
      </c>
      <c r="AA1594" s="85">
        <f t="shared" si="1917"/>
        <v>0</v>
      </c>
      <c r="AB1594" s="85">
        <f t="shared" si="1918"/>
        <v>0</v>
      </c>
      <c r="AC1594" s="85">
        <f t="shared" si="1919"/>
        <v>0</v>
      </c>
    </row>
    <row r="1595" spans="1:29" x14ac:dyDescent="0.3">
      <c r="A1595" s="67"/>
      <c r="B1595" s="85"/>
      <c r="C1595" s="85"/>
      <c r="D1595" s="85"/>
      <c r="E1595" s="85"/>
      <c r="F1595" s="85"/>
      <c r="G1595" s="85"/>
      <c r="H1595" s="113"/>
      <c r="P1595" s="21" t="str">
        <f t="shared" si="1920"/>
        <v>A</v>
      </c>
      <c r="Q1595" s="85">
        <f t="shared" si="1922"/>
        <v>0</v>
      </c>
      <c r="R1595" s="85">
        <f t="shared" si="1910"/>
        <v>0</v>
      </c>
      <c r="S1595" s="85">
        <f t="shared" si="1911"/>
        <v>0</v>
      </c>
      <c r="T1595" s="85">
        <f t="shared" si="1912"/>
        <v>0</v>
      </c>
      <c r="U1595" s="85">
        <f t="shared" si="1913"/>
        <v>0</v>
      </c>
      <c r="V1595" s="85">
        <f t="shared" si="1914"/>
        <v>0</v>
      </c>
      <c r="W1595" s="33"/>
      <c r="X1595" s="85">
        <f t="shared" si="1921"/>
        <v>0</v>
      </c>
      <c r="Y1595" s="85">
        <f t="shared" si="1915"/>
        <v>0</v>
      </c>
      <c r="Z1595" s="85">
        <f t="shared" si="1916"/>
        <v>0</v>
      </c>
      <c r="AA1595" s="85">
        <f t="shared" si="1917"/>
        <v>0</v>
      </c>
      <c r="AB1595" s="85">
        <f t="shared" si="1918"/>
        <v>0</v>
      </c>
      <c r="AC1595" s="85">
        <f t="shared" si="1919"/>
        <v>0</v>
      </c>
    </row>
    <row r="1596" spans="1:29" x14ac:dyDescent="0.3">
      <c r="A1596" s="67"/>
      <c r="B1596" s="85"/>
      <c r="C1596" s="85"/>
      <c r="D1596" s="85"/>
      <c r="E1596" s="85"/>
      <c r="F1596" s="85"/>
      <c r="G1596" s="85"/>
      <c r="H1596" s="113"/>
      <c r="P1596" s="21" t="str">
        <f t="shared" si="1920"/>
        <v>A</v>
      </c>
      <c r="Q1596" s="85">
        <f t="shared" si="1922"/>
        <v>0</v>
      </c>
      <c r="R1596" s="85">
        <f t="shared" si="1910"/>
        <v>0</v>
      </c>
      <c r="S1596" s="85">
        <f t="shared" si="1911"/>
        <v>0</v>
      </c>
      <c r="T1596" s="85">
        <f t="shared" si="1912"/>
        <v>0</v>
      </c>
      <c r="U1596" s="85">
        <f t="shared" si="1913"/>
        <v>0</v>
      </c>
      <c r="V1596" s="85">
        <f t="shared" si="1914"/>
        <v>0</v>
      </c>
      <c r="W1596" s="33"/>
      <c r="X1596" s="85">
        <f t="shared" si="1921"/>
        <v>0</v>
      </c>
      <c r="Y1596" s="85">
        <f t="shared" si="1915"/>
        <v>0</v>
      </c>
      <c r="Z1596" s="85">
        <f t="shared" si="1916"/>
        <v>0</v>
      </c>
      <c r="AA1596" s="85">
        <f t="shared" si="1917"/>
        <v>0</v>
      </c>
      <c r="AB1596" s="85">
        <f t="shared" si="1918"/>
        <v>0</v>
      </c>
      <c r="AC1596" s="85">
        <f t="shared" si="1919"/>
        <v>0</v>
      </c>
    </row>
    <row r="1597" spans="1:29" x14ac:dyDescent="0.3">
      <c r="A1597" s="68"/>
      <c r="B1597" s="87"/>
      <c r="C1597" s="87"/>
      <c r="D1597" s="87"/>
      <c r="E1597" s="87"/>
      <c r="F1597" s="87"/>
      <c r="G1597" s="87"/>
      <c r="H1597" s="114"/>
      <c r="I1597" s="105">
        <f>Q1597</f>
        <v>0</v>
      </c>
      <c r="J1597" s="105">
        <f>R1597</f>
        <v>0</v>
      </c>
      <c r="K1597" s="105">
        <f t="shared" ref="K1597" si="1923">S1597</f>
        <v>0</v>
      </c>
      <c r="L1597" s="105">
        <f t="shared" ref="L1597" si="1924">T1597</f>
        <v>0</v>
      </c>
      <c r="M1597" s="105">
        <f t="shared" ref="M1597" si="1925">U1597</f>
        <v>0</v>
      </c>
      <c r="N1597" s="105">
        <f t="shared" ref="N1597" si="1926">V1597</f>
        <v>0</v>
      </c>
      <c r="P1597" s="21"/>
      <c r="Q1597" s="106">
        <f t="shared" ref="Q1597:V1597" si="1927">+SUM(Q1581:Q1596)</f>
        <v>0</v>
      </c>
      <c r="R1597" s="106">
        <f t="shared" si="1927"/>
        <v>0</v>
      </c>
      <c r="S1597" s="106">
        <f t="shared" si="1927"/>
        <v>0</v>
      </c>
      <c r="T1597" s="106">
        <f t="shared" si="1927"/>
        <v>0</v>
      </c>
      <c r="U1597" s="106">
        <f t="shared" si="1927"/>
        <v>0</v>
      </c>
      <c r="V1597" s="106">
        <f t="shared" si="1927"/>
        <v>0</v>
      </c>
      <c r="W1597" s="33"/>
      <c r="X1597" s="33"/>
      <c r="Y1597" s="33"/>
      <c r="Z1597" s="33"/>
      <c r="AA1597" s="33"/>
      <c r="AB1597" s="33"/>
      <c r="AC1597" s="33"/>
    </row>
    <row r="1599" spans="1:29" x14ac:dyDescent="0.3">
      <c r="A1599" s="69"/>
      <c r="B1599" s="69"/>
      <c r="C1599" s="69"/>
      <c r="D1599" s="97"/>
      <c r="E1599" s="97"/>
      <c r="F1599" s="69"/>
      <c r="G1599" s="69"/>
      <c r="H1599" s="82"/>
    </row>
    <row r="1600" spans="1:29" x14ac:dyDescent="0.3">
      <c r="A1600" s="94"/>
      <c r="B1600" s="83"/>
      <c r="C1600" s="95"/>
      <c r="D1600" s="95"/>
      <c r="E1600" s="33"/>
      <c r="F1600" s="98"/>
      <c r="G1600" s="96"/>
      <c r="H1600" s="112"/>
    </row>
    <row r="1601" spans="1:29" x14ac:dyDescent="0.3">
      <c r="A1601" s="91"/>
      <c r="B1601" s="92"/>
      <c r="C1601" s="92"/>
      <c r="D1601" s="92"/>
      <c r="E1601" s="92"/>
      <c r="F1601" s="92"/>
      <c r="G1601" s="92"/>
      <c r="H1601" s="92"/>
    </row>
    <row r="1602" spans="1:29" x14ac:dyDescent="0.3">
      <c r="A1602" s="68"/>
      <c r="B1602" s="68"/>
      <c r="C1602" s="68"/>
      <c r="D1602" s="68"/>
      <c r="E1602" s="68"/>
      <c r="F1602" s="68"/>
      <c r="G1602" s="68"/>
      <c r="H1602" s="82"/>
      <c r="P1602" s="21"/>
      <c r="Q1602" s="106">
        <f>+SUM(Q1603:Q1618)</f>
        <v>0</v>
      </c>
      <c r="R1602" s="106">
        <f t="shared" ref="R1602" si="1928">+SUM(R1603:R1618)</f>
        <v>0</v>
      </c>
      <c r="S1602" s="106">
        <f t="shared" ref="S1602" si="1929">+SUM(S1603:S1618)</f>
        <v>0</v>
      </c>
      <c r="T1602" s="106">
        <f t="shared" ref="T1602" si="1930">+SUM(T1603:T1618)</f>
        <v>0</v>
      </c>
      <c r="U1602" s="106">
        <f t="shared" ref="U1602" si="1931">+SUM(U1603:U1618)</f>
        <v>0</v>
      </c>
      <c r="V1602" s="106">
        <f t="shared" ref="V1602" si="1932">+SUM(V1603:V1618)</f>
        <v>0</v>
      </c>
      <c r="W1602" s="33"/>
      <c r="X1602" s="33"/>
      <c r="Y1602" s="33"/>
      <c r="Z1602" s="33"/>
      <c r="AA1602" s="33"/>
      <c r="AB1602" s="33"/>
      <c r="AC1602" s="33"/>
    </row>
    <row r="1603" spans="1:29" x14ac:dyDescent="0.3">
      <c r="A1603" s="67"/>
      <c r="B1603" s="85"/>
      <c r="C1603" s="85"/>
      <c r="D1603" s="85"/>
      <c r="E1603" s="85"/>
      <c r="F1603" s="85"/>
      <c r="G1603" s="85"/>
      <c r="H1603" s="113"/>
      <c r="I1603" s="105">
        <f t="shared" ref="I1603:N1603" si="1933">Q1602</f>
        <v>0</v>
      </c>
      <c r="J1603" s="105">
        <f t="shared" si="1933"/>
        <v>0</v>
      </c>
      <c r="K1603" s="105">
        <f t="shared" si="1933"/>
        <v>0</v>
      </c>
      <c r="L1603" s="105">
        <f t="shared" si="1933"/>
        <v>0</v>
      </c>
      <c r="M1603" s="105">
        <f t="shared" si="1933"/>
        <v>0</v>
      </c>
      <c r="N1603" s="105">
        <f t="shared" si="1933"/>
        <v>0</v>
      </c>
      <c r="P1603" s="21" t="str">
        <f>IF(A1603&gt;=$B$1600,"A","B")</f>
        <v>A</v>
      </c>
      <c r="Q1603" s="85">
        <f t="shared" ref="Q1603:Q1607" si="1934">IF($P1603="B",B1603,0)</f>
        <v>0</v>
      </c>
      <c r="R1603" s="85">
        <f t="shared" ref="R1603:R1618" si="1935">IF($P1603="B",C1603,0)</f>
        <v>0</v>
      </c>
      <c r="S1603" s="85">
        <f t="shared" ref="S1603:S1618" si="1936">IF($P1603="B",D1603,0)</f>
        <v>0</v>
      </c>
      <c r="T1603" s="85">
        <f t="shared" ref="T1603:T1618" si="1937">IF($P1603="B",E1603,0)</f>
        <v>0</v>
      </c>
      <c r="U1603" s="85">
        <f t="shared" ref="U1603:U1618" si="1938">IF($P1603="B",F1603,0)</f>
        <v>0</v>
      </c>
      <c r="V1603" s="85">
        <f t="shared" ref="V1603:V1618" si="1939">IF($P1603="B",G1603,0)</f>
        <v>0</v>
      </c>
      <c r="W1603" s="33"/>
      <c r="X1603" s="85">
        <f>IF($P1603="A",B1603,0)</f>
        <v>0</v>
      </c>
      <c r="Y1603" s="85">
        <f t="shared" ref="Y1603:Y1618" si="1940">IF($P1603="A",C1603,0)</f>
        <v>0</v>
      </c>
      <c r="Z1603" s="85">
        <f t="shared" ref="Z1603:Z1618" si="1941">IF($P1603="A",D1603,0)</f>
        <v>0</v>
      </c>
      <c r="AA1603" s="85">
        <f t="shared" ref="AA1603:AA1618" si="1942">IF($P1603="A",E1603,0)</f>
        <v>0</v>
      </c>
      <c r="AB1603" s="85">
        <f t="shared" ref="AB1603:AB1618" si="1943">IF($P1603="A",F1603,0)</f>
        <v>0</v>
      </c>
      <c r="AC1603" s="85">
        <f t="shared" ref="AC1603:AC1618" si="1944">IF($P1603="A",G1603,0)</f>
        <v>0</v>
      </c>
    </row>
    <row r="1604" spans="1:29" x14ac:dyDescent="0.3">
      <c r="A1604" s="67"/>
      <c r="B1604" s="85"/>
      <c r="C1604" s="85"/>
      <c r="D1604" s="85"/>
      <c r="E1604" s="85"/>
      <c r="F1604" s="85"/>
      <c r="G1604" s="85"/>
      <c r="H1604" s="113"/>
      <c r="P1604" s="21" t="str">
        <f t="shared" ref="P1604:P1618" si="1945">IF(A1604&gt;=$B$1600,"A","B")</f>
        <v>A</v>
      </c>
      <c r="Q1604" s="85">
        <f t="shared" si="1934"/>
        <v>0</v>
      </c>
      <c r="R1604" s="85">
        <f t="shared" si="1935"/>
        <v>0</v>
      </c>
      <c r="S1604" s="85">
        <f t="shared" si="1936"/>
        <v>0</v>
      </c>
      <c r="T1604" s="85">
        <f t="shared" si="1937"/>
        <v>0</v>
      </c>
      <c r="U1604" s="85">
        <f t="shared" si="1938"/>
        <v>0</v>
      </c>
      <c r="V1604" s="85">
        <f t="shared" si="1939"/>
        <v>0</v>
      </c>
      <c r="W1604" s="33"/>
      <c r="X1604" s="85">
        <f t="shared" ref="X1604:X1618" si="1946">IF($P1604="A",B1604,0)</f>
        <v>0</v>
      </c>
      <c r="Y1604" s="85">
        <f t="shared" si="1940"/>
        <v>0</v>
      </c>
      <c r="Z1604" s="85">
        <f t="shared" si="1941"/>
        <v>0</v>
      </c>
      <c r="AA1604" s="85">
        <f t="shared" si="1942"/>
        <v>0</v>
      </c>
      <c r="AB1604" s="85">
        <f t="shared" si="1943"/>
        <v>0</v>
      </c>
      <c r="AC1604" s="85">
        <f t="shared" si="1944"/>
        <v>0</v>
      </c>
    </row>
    <row r="1605" spans="1:29" x14ac:dyDescent="0.3">
      <c r="A1605" s="67"/>
      <c r="B1605" s="85"/>
      <c r="C1605" s="85"/>
      <c r="D1605" s="85"/>
      <c r="E1605" s="85"/>
      <c r="F1605" s="85"/>
      <c r="G1605" s="85"/>
      <c r="H1605" s="113"/>
      <c r="P1605" s="21" t="str">
        <f t="shared" si="1945"/>
        <v>A</v>
      </c>
      <c r="Q1605" s="85">
        <f t="shared" si="1934"/>
        <v>0</v>
      </c>
      <c r="R1605" s="85">
        <f t="shared" si="1935"/>
        <v>0</v>
      </c>
      <c r="S1605" s="85">
        <f t="shared" si="1936"/>
        <v>0</v>
      </c>
      <c r="T1605" s="85">
        <f t="shared" si="1937"/>
        <v>0</v>
      </c>
      <c r="U1605" s="85">
        <f t="shared" si="1938"/>
        <v>0</v>
      </c>
      <c r="V1605" s="85">
        <f t="shared" si="1939"/>
        <v>0</v>
      </c>
      <c r="W1605" s="33"/>
      <c r="X1605" s="85">
        <f t="shared" si="1946"/>
        <v>0</v>
      </c>
      <c r="Y1605" s="85">
        <f t="shared" si="1940"/>
        <v>0</v>
      </c>
      <c r="Z1605" s="85">
        <f t="shared" si="1941"/>
        <v>0</v>
      </c>
      <c r="AA1605" s="85">
        <f t="shared" si="1942"/>
        <v>0</v>
      </c>
      <c r="AB1605" s="85">
        <f t="shared" si="1943"/>
        <v>0</v>
      </c>
      <c r="AC1605" s="85">
        <f t="shared" si="1944"/>
        <v>0</v>
      </c>
    </row>
    <row r="1606" spans="1:29" x14ac:dyDescent="0.3">
      <c r="A1606" s="67"/>
      <c r="B1606" s="85"/>
      <c r="C1606" s="85"/>
      <c r="D1606" s="85"/>
      <c r="E1606" s="85"/>
      <c r="F1606" s="85"/>
      <c r="G1606" s="85"/>
      <c r="H1606" s="113"/>
      <c r="P1606" s="21" t="str">
        <f t="shared" si="1945"/>
        <v>A</v>
      </c>
      <c r="Q1606" s="85">
        <f t="shared" si="1934"/>
        <v>0</v>
      </c>
      <c r="R1606" s="85">
        <f t="shared" si="1935"/>
        <v>0</v>
      </c>
      <c r="S1606" s="85">
        <f t="shared" si="1936"/>
        <v>0</v>
      </c>
      <c r="T1606" s="85">
        <f t="shared" si="1937"/>
        <v>0</v>
      </c>
      <c r="U1606" s="85">
        <f t="shared" si="1938"/>
        <v>0</v>
      </c>
      <c r="V1606" s="85">
        <f t="shared" si="1939"/>
        <v>0</v>
      </c>
      <c r="W1606" s="33"/>
      <c r="X1606" s="85">
        <f t="shared" si="1946"/>
        <v>0</v>
      </c>
      <c r="Y1606" s="85">
        <f t="shared" si="1940"/>
        <v>0</v>
      </c>
      <c r="Z1606" s="85">
        <f t="shared" si="1941"/>
        <v>0</v>
      </c>
      <c r="AA1606" s="85">
        <f t="shared" si="1942"/>
        <v>0</v>
      </c>
      <c r="AB1606" s="85">
        <f t="shared" si="1943"/>
        <v>0</v>
      </c>
      <c r="AC1606" s="85">
        <f t="shared" si="1944"/>
        <v>0</v>
      </c>
    </row>
    <row r="1607" spans="1:29" x14ac:dyDescent="0.3">
      <c r="A1607" s="67"/>
      <c r="B1607" s="85"/>
      <c r="C1607" s="85"/>
      <c r="D1607" s="85"/>
      <c r="E1607" s="85"/>
      <c r="F1607" s="85"/>
      <c r="G1607" s="85"/>
      <c r="H1607" s="113"/>
      <c r="P1607" s="21" t="str">
        <f t="shared" si="1945"/>
        <v>A</v>
      </c>
      <c r="Q1607" s="85">
        <f t="shared" si="1934"/>
        <v>0</v>
      </c>
      <c r="R1607" s="85">
        <f t="shared" si="1935"/>
        <v>0</v>
      </c>
      <c r="S1607" s="85">
        <f t="shared" si="1936"/>
        <v>0</v>
      </c>
      <c r="T1607" s="85">
        <f t="shared" si="1937"/>
        <v>0</v>
      </c>
      <c r="U1607" s="85">
        <f t="shared" si="1938"/>
        <v>0</v>
      </c>
      <c r="V1607" s="85">
        <f t="shared" si="1939"/>
        <v>0</v>
      </c>
      <c r="W1607" s="33"/>
      <c r="X1607" s="85">
        <f t="shared" si="1946"/>
        <v>0</v>
      </c>
      <c r="Y1607" s="85">
        <f t="shared" si="1940"/>
        <v>0</v>
      </c>
      <c r="Z1607" s="85">
        <f t="shared" si="1941"/>
        <v>0</v>
      </c>
      <c r="AA1607" s="85">
        <f t="shared" si="1942"/>
        <v>0</v>
      </c>
      <c r="AB1607" s="85">
        <f t="shared" si="1943"/>
        <v>0</v>
      </c>
      <c r="AC1607" s="85">
        <f t="shared" si="1944"/>
        <v>0</v>
      </c>
    </row>
    <row r="1608" spans="1:29" x14ac:dyDescent="0.3">
      <c r="A1608" s="67"/>
      <c r="B1608" s="85"/>
      <c r="C1608" s="85"/>
      <c r="D1608" s="85"/>
      <c r="E1608" s="85"/>
      <c r="F1608" s="85"/>
      <c r="G1608" s="85"/>
      <c r="H1608" s="113"/>
      <c r="P1608" s="21" t="str">
        <f t="shared" si="1945"/>
        <v>A</v>
      </c>
      <c r="Q1608" s="85">
        <f>IF($P1608="B",B1608,0)</f>
        <v>0</v>
      </c>
      <c r="R1608" s="85">
        <f t="shared" si="1935"/>
        <v>0</v>
      </c>
      <c r="S1608" s="85">
        <f t="shared" si="1936"/>
        <v>0</v>
      </c>
      <c r="T1608" s="85">
        <f t="shared" si="1937"/>
        <v>0</v>
      </c>
      <c r="U1608" s="85">
        <f t="shared" si="1938"/>
        <v>0</v>
      </c>
      <c r="V1608" s="85">
        <f t="shared" si="1939"/>
        <v>0</v>
      </c>
      <c r="W1608" s="33"/>
      <c r="X1608" s="85">
        <f t="shared" si="1946"/>
        <v>0</v>
      </c>
      <c r="Y1608" s="85">
        <f t="shared" si="1940"/>
        <v>0</v>
      </c>
      <c r="Z1608" s="85">
        <f t="shared" si="1941"/>
        <v>0</v>
      </c>
      <c r="AA1608" s="85">
        <f t="shared" si="1942"/>
        <v>0</v>
      </c>
      <c r="AB1608" s="85">
        <f t="shared" si="1943"/>
        <v>0</v>
      </c>
      <c r="AC1608" s="85">
        <f t="shared" si="1944"/>
        <v>0</v>
      </c>
    </row>
    <row r="1609" spans="1:29" x14ac:dyDescent="0.3">
      <c r="A1609" s="67"/>
      <c r="B1609" s="85"/>
      <c r="C1609" s="85"/>
      <c r="D1609" s="85"/>
      <c r="E1609" s="85"/>
      <c r="F1609" s="85"/>
      <c r="G1609" s="85"/>
      <c r="H1609" s="113"/>
      <c r="P1609" s="21" t="str">
        <f t="shared" si="1945"/>
        <v>A</v>
      </c>
      <c r="Q1609" s="85">
        <f t="shared" ref="Q1609:Q1618" si="1947">IF($P1609="B",B1609,0)</f>
        <v>0</v>
      </c>
      <c r="R1609" s="85">
        <f t="shared" si="1935"/>
        <v>0</v>
      </c>
      <c r="S1609" s="85">
        <f t="shared" si="1936"/>
        <v>0</v>
      </c>
      <c r="T1609" s="85">
        <f t="shared" si="1937"/>
        <v>0</v>
      </c>
      <c r="U1609" s="85">
        <f t="shared" si="1938"/>
        <v>0</v>
      </c>
      <c r="V1609" s="85">
        <f t="shared" si="1939"/>
        <v>0</v>
      </c>
      <c r="W1609" s="33"/>
      <c r="X1609" s="85">
        <f t="shared" si="1946"/>
        <v>0</v>
      </c>
      <c r="Y1609" s="85">
        <f t="shared" si="1940"/>
        <v>0</v>
      </c>
      <c r="Z1609" s="85">
        <f t="shared" si="1941"/>
        <v>0</v>
      </c>
      <c r="AA1609" s="85">
        <f t="shared" si="1942"/>
        <v>0</v>
      </c>
      <c r="AB1609" s="85">
        <f t="shared" si="1943"/>
        <v>0</v>
      </c>
      <c r="AC1609" s="85">
        <f t="shared" si="1944"/>
        <v>0</v>
      </c>
    </row>
    <row r="1610" spans="1:29" x14ac:dyDescent="0.3">
      <c r="A1610" s="67"/>
      <c r="B1610" s="85"/>
      <c r="C1610" s="85"/>
      <c r="D1610" s="85"/>
      <c r="E1610" s="85"/>
      <c r="F1610" s="85"/>
      <c r="G1610" s="85"/>
      <c r="H1610" s="113"/>
      <c r="P1610" s="21" t="str">
        <f t="shared" si="1945"/>
        <v>A</v>
      </c>
      <c r="Q1610" s="85">
        <f t="shared" si="1947"/>
        <v>0</v>
      </c>
      <c r="R1610" s="85">
        <f t="shared" si="1935"/>
        <v>0</v>
      </c>
      <c r="S1610" s="85">
        <f t="shared" si="1936"/>
        <v>0</v>
      </c>
      <c r="T1610" s="85">
        <f t="shared" si="1937"/>
        <v>0</v>
      </c>
      <c r="U1610" s="85">
        <f t="shared" si="1938"/>
        <v>0</v>
      </c>
      <c r="V1610" s="85">
        <f t="shared" si="1939"/>
        <v>0</v>
      </c>
      <c r="W1610" s="33"/>
      <c r="X1610" s="85">
        <f t="shared" si="1946"/>
        <v>0</v>
      </c>
      <c r="Y1610" s="85">
        <f t="shared" si="1940"/>
        <v>0</v>
      </c>
      <c r="Z1610" s="85">
        <f t="shared" si="1941"/>
        <v>0</v>
      </c>
      <c r="AA1610" s="85">
        <f t="shared" si="1942"/>
        <v>0</v>
      </c>
      <c r="AB1610" s="85">
        <f t="shared" si="1943"/>
        <v>0</v>
      </c>
      <c r="AC1610" s="85">
        <f t="shared" si="1944"/>
        <v>0</v>
      </c>
    </row>
    <row r="1611" spans="1:29" x14ac:dyDescent="0.3">
      <c r="A1611" s="67"/>
      <c r="B1611" s="85"/>
      <c r="C1611" s="85"/>
      <c r="D1611" s="85"/>
      <c r="E1611" s="85"/>
      <c r="F1611" s="85"/>
      <c r="G1611" s="85"/>
      <c r="H1611" s="113"/>
      <c r="P1611" s="21" t="str">
        <f t="shared" si="1945"/>
        <v>A</v>
      </c>
      <c r="Q1611" s="85">
        <f t="shared" si="1947"/>
        <v>0</v>
      </c>
      <c r="R1611" s="85">
        <f t="shared" si="1935"/>
        <v>0</v>
      </c>
      <c r="S1611" s="85">
        <f t="shared" si="1936"/>
        <v>0</v>
      </c>
      <c r="T1611" s="85">
        <f t="shared" si="1937"/>
        <v>0</v>
      </c>
      <c r="U1611" s="85">
        <f t="shared" si="1938"/>
        <v>0</v>
      </c>
      <c r="V1611" s="85">
        <f t="shared" si="1939"/>
        <v>0</v>
      </c>
      <c r="W1611" s="33"/>
      <c r="X1611" s="85">
        <f t="shared" si="1946"/>
        <v>0</v>
      </c>
      <c r="Y1611" s="85">
        <f t="shared" si="1940"/>
        <v>0</v>
      </c>
      <c r="Z1611" s="85">
        <f t="shared" si="1941"/>
        <v>0</v>
      </c>
      <c r="AA1611" s="85">
        <f t="shared" si="1942"/>
        <v>0</v>
      </c>
      <c r="AB1611" s="85">
        <f t="shared" si="1943"/>
        <v>0</v>
      </c>
      <c r="AC1611" s="85">
        <f t="shared" si="1944"/>
        <v>0</v>
      </c>
    </row>
    <row r="1612" spans="1:29" x14ac:dyDescent="0.3">
      <c r="A1612" s="67"/>
      <c r="B1612" s="85"/>
      <c r="C1612" s="85"/>
      <c r="D1612" s="85"/>
      <c r="E1612" s="85"/>
      <c r="F1612" s="85"/>
      <c r="G1612" s="85"/>
      <c r="H1612" s="113"/>
      <c r="P1612" s="21" t="str">
        <f t="shared" si="1945"/>
        <v>A</v>
      </c>
      <c r="Q1612" s="85">
        <f t="shared" si="1947"/>
        <v>0</v>
      </c>
      <c r="R1612" s="85">
        <f t="shared" si="1935"/>
        <v>0</v>
      </c>
      <c r="S1612" s="85">
        <f t="shared" si="1936"/>
        <v>0</v>
      </c>
      <c r="T1612" s="85">
        <f t="shared" si="1937"/>
        <v>0</v>
      </c>
      <c r="U1612" s="85">
        <f t="shared" si="1938"/>
        <v>0</v>
      </c>
      <c r="V1612" s="85">
        <f t="shared" si="1939"/>
        <v>0</v>
      </c>
      <c r="W1612" s="33"/>
      <c r="X1612" s="85">
        <f t="shared" si="1946"/>
        <v>0</v>
      </c>
      <c r="Y1612" s="85">
        <f t="shared" si="1940"/>
        <v>0</v>
      </c>
      <c r="Z1612" s="85">
        <f t="shared" si="1941"/>
        <v>0</v>
      </c>
      <c r="AA1612" s="85">
        <f t="shared" si="1942"/>
        <v>0</v>
      </c>
      <c r="AB1612" s="85">
        <f t="shared" si="1943"/>
        <v>0</v>
      </c>
      <c r="AC1612" s="85">
        <f t="shared" si="1944"/>
        <v>0</v>
      </c>
    </row>
    <row r="1613" spans="1:29" x14ac:dyDescent="0.3">
      <c r="A1613" s="67"/>
      <c r="B1613" s="85"/>
      <c r="C1613" s="85"/>
      <c r="D1613" s="85"/>
      <c r="E1613" s="85"/>
      <c r="F1613" s="85"/>
      <c r="G1613" s="85"/>
      <c r="H1613" s="113"/>
      <c r="P1613" s="21" t="str">
        <f t="shared" si="1945"/>
        <v>A</v>
      </c>
      <c r="Q1613" s="85">
        <f t="shared" si="1947"/>
        <v>0</v>
      </c>
      <c r="R1613" s="85">
        <f t="shared" si="1935"/>
        <v>0</v>
      </c>
      <c r="S1613" s="85">
        <f t="shared" si="1936"/>
        <v>0</v>
      </c>
      <c r="T1613" s="85">
        <f t="shared" si="1937"/>
        <v>0</v>
      </c>
      <c r="U1613" s="85">
        <f t="shared" si="1938"/>
        <v>0</v>
      </c>
      <c r="V1613" s="85">
        <f t="shared" si="1939"/>
        <v>0</v>
      </c>
      <c r="W1613" s="33"/>
      <c r="X1613" s="85">
        <f t="shared" si="1946"/>
        <v>0</v>
      </c>
      <c r="Y1613" s="85">
        <f t="shared" si="1940"/>
        <v>0</v>
      </c>
      <c r="Z1613" s="85">
        <f t="shared" si="1941"/>
        <v>0</v>
      </c>
      <c r="AA1613" s="85">
        <f t="shared" si="1942"/>
        <v>0</v>
      </c>
      <c r="AB1613" s="85">
        <f t="shared" si="1943"/>
        <v>0</v>
      </c>
      <c r="AC1613" s="85">
        <f t="shared" si="1944"/>
        <v>0</v>
      </c>
    </row>
    <row r="1614" spans="1:29" x14ac:dyDescent="0.3">
      <c r="A1614" s="67"/>
      <c r="B1614" s="85"/>
      <c r="C1614" s="85"/>
      <c r="D1614" s="85"/>
      <c r="E1614" s="85"/>
      <c r="F1614" s="85"/>
      <c r="G1614" s="85"/>
      <c r="H1614" s="113"/>
      <c r="P1614" s="21" t="str">
        <f t="shared" si="1945"/>
        <v>A</v>
      </c>
      <c r="Q1614" s="85">
        <f t="shared" si="1947"/>
        <v>0</v>
      </c>
      <c r="R1614" s="85">
        <f t="shared" si="1935"/>
        <v>0</v>
      </c>
      <c r="S1614" s="85">
        <f t="shared" si="1936"/>
        <v>0</v>
      </c>
      <c r="T1614" s="85">
        <f t="shared" si="1937"/>
        <v>0</v>
      </c>
      <c r="U1614" s="85">
        <f t="shared" si="1938"/>
        <v>0</v>
      </c>
      <c r="V1614" s="85">
        <f t="shared" si="1939"/>
        <v>0</v>
      </c>
      <c r="W1614" s="33"/>
      <c r="X1614" s="85">
        <f t="shared" si="1946"/>
        <v>0</v>
      </c>
      <c r="Y1614" s="85">
        <f t="shared" si="1940"/>
        <v>0</v>
      </c>
      <c r="Z1614" s="85">
        <f t="shared" si="1941"/>
        <v>0</v>
      </c>
      <c r="AA1614" s="85">
        <f t="shared" si="1942"/>
        <v>0</v>
      </c>
      <c r="AB1614" s="85">
        <f t="shared" si="1943"/>
        <v>0</v>
      </c>
      <c r="AC1614" s="85">
        <f t="shared" si="1944"/>
        <v>0</v>
      </c>
    </row>
    <row r="1615" spans="1:29" x14ac:dyDescent="0.3">
      <c r="A1615" s="67"/>
      <c r="B1615" s="85"/>
      <c r="C1615" s="85"/>
      <c r="D1615" s="85"/>
      <c r="E1615" s="85"/>
      <c r="F1615" s="85"/>
      <c r="G1615" s="85"/>
      <c r="H1615" s="113"/>
      <c r="P1615" s="21" t="str">
        <f t="shared" si="1945"/>
        <v>A</v>
      </c>
      <c r="Q1615" s="85">
        <f t="shared" si="1947"/>
        <v>0</v>
      </c>
      <c r="R1615" s="85">
        <f t="shared" si="1935"/>
        <v>0</v>
      </c>
      <c r="S1615" s="85">
        <f t="shared" si="1936"/>
        <v>0</v>
      </c>
      <c r="T1615" s="85">
        <f t="shared" si="1937"/>
        <v>0</v>
      </c>
      <c r="U1615" s="85">
        <f t="shared" si="1938"/>
        <v>0</v>
      </c>
      <c r="V1615" s="85">
        <f t="shared" si="1939"/>
        <v>0</v>
      </c>
      <c r="W1615" s="33"/>
      <c r="X1615" s="85">
        <f t="shared" si="1946"/>
        <v>0</v>
      </c>
      <c r="Y1615" s="85">
        <f t="shared" si="1940"/>
        <v>0</v>
      </c>
      <c r="Z1615" s="85">
        <f t="shared" si="1941"/>
        <v>0</v>
      </c>
      <c r="AA1615" s="85">
        <f t="shared" si="1942"/>
        <v>0</v>
      </c>
      <c r="AB1615" s="85">
        <f t="shared" si="1943"/>
        <v>0</v>
      </c>
      <c r="AC1615" s="85">
        <f t="shared" si="1944"/>
        <v>0</v>
      </c>
    </row>
    <row r="1616" spans="1:29" x14ac:dyDescent="0.3">
      <c r="A1616" s="67"/>
      <c r="B1616" s="85"/>
      <c r="C1616" s="85"/>
      <c r="D1616" s="85"/>
      <c r="E1616" s="85"/>
      <c r="F1616" s="85"/>
      <c r="G1616" s="85"/>
      <c r="H1616" s="113"/>
      <c r="P1616" s="21" t="str">
        <f t="shared" si="1945"/>
        <v>A</v>
      </c>
      <c r="Q1616" s="85">
        <f t="shared" si="1947"/>
        <v>0</v>
      </c>
      <c r="R1616" s="85">
        <f t="shared" si="1935"/>
        <v>0</v>
      </c>
      <c r="S1616" s="85">
        <f t="shared" si="1936"/>
        <v>0</v>
      </c>
      <c r="T1616" s="85">
        <f t="shared" si="1937"/>
        <v>0</v>
      </c>
      <c r="U1616" s="85">
        <f t="shared" si="1938"/>
        <v>0</v>
      </c>
      <c r="V1616" s="85">
        <f t="shared" si="1939"/>
        <v>0</v>
      </c>
      <c r="W1616" s="33"/>
      <c r="X1616" s="85">
        <f t="shared" si="1946"/>
        <v>0</v>
      </c>
      <c r="Y1616" s="85">
        <f t="shared" si="1940"/>
        <v>0</v>
      </c>
      <c r="Z1616" s="85">
        <f t="shared" si="1941"/>
        <v>0</v>
      </c>
      <c r="AA1616" s="85">
        <f t="shared" si="1942"/>
        <v>0</v>
      </c>
      <c r="AB1616" s="85">
        <f t="shared" si="1943"/>
        <v>0</v>
      </c>
      <c r="AC1616" s="85">
        <f t="shared" si="1944"/>
        <v>0</v>
      </c>
    </row>
    <row r="1617" spans="1:29" x14ac:dyDescent="0.3">
      <c r="A1617" s="67"/>
      <c r="B1617" s="85"/>
      <c r="C1617" s="85"/>
      <c r="D1617" s="85"/>
      <c r="E1617" s="85"/>
      <c r="F1617" s="85"/>
      <c r="G1617" s="85"/>
      <c r="H1617" s="113"/>
      <c r="P1617" s="21" t="str">
        <f t="shared" si="1945"/>
        <v>A</v>
      </c>
      <c r="Q1617" s="85">
        <f t="shared" si="1947"/>
        <v>0</v>
      </c>
      <c r="R1617" s="85">
        <f t="shared" si="1935"/>
        <v>0</v>
      </c>
      <c r="S1617" s="85">
        <f t="shared" si="1936"/>
        <v>0</v>
      </c>
      <c r="T1617" s="85">
        <f t="shared" si="1937"/>
        <v>0</v>
      </c>
      <c r="U1617" s="85">
        <f t="shared" si="1938"/>
        <v>0</v>
      </c>
      <c r="V1617" s="85">
        <f t="shared" si="1939"/>
        <v>0</v>
      </c>
      <c r="W1617" s="33"/>
      <c r="X1617" s="85">
        <f t="shared" si="1946"/>
        <v>0</v>
      </c>
      <c r="Y1617" s="85">
        <f t="shared" si="1940"/>
        <v>0</v>
      </c>
      <c r="Z1617" s="85">
        <f t="shared" si="1941"/>
        <v>0</v>
      </c>
      <c r="AA1617" s="85">
        <f t="shared" si="1942"/>
        <v>0</v>
      </c>
      <c r="AB1617" s="85">
        <f t="shared" si="1943"/>
        <v>0</v>
      </c>
      <c r="AC1617" s="85">
        <f t="shared" si="1944"/>
        <v>0</v>
      </c>
    </row>
    <row r="1618" spans="1:29" x14ac:dyDescent="0.3">
      <c r="A1618" s="67"/>
      <c r="B1618" s="85"/>
      <c r="C1618" s="85"/>
      <c r="D1618" s="85"/>
      <c r="E1618" s="85"/>
      <c r="F1618" s="85"/>
      <c r="G1618" s="85"/>
      <c r="H1618" s="113"/>
      <c r="P1618" s="21" t="str">
        <f t="shared" si="1945"/>
        <v>A</v>
      </c>
      <c r="Q1618" s="85">
        <f t="shared" si="1947"/>
        <v>0</v>
      </c>
      <c r="R1618" s="85">
        <f t="shared" si="1935"/>
        <v>0</v>
      </c>
      <c r="S1618" s="85">
        <f t="shared" si="1936"/>
        <v>0</v>
      </c>
      <c r="T1618" s="85">
        <f t="shared" si="1937"/>
        <v>0</v>
      </c>
      <c r="U1618" s="85">
        <f t="shared" si="1938"/>
        <v>0</v>
      </c>
      <c r="V1618" s="85">
        <f t="shared" si="1939"/>
        <v>0</v>
      </c>
      <c r="W1618" s="33"/>
      <c r="X1618" s="85">
        <f t="shared" si="1946"/>
        <v>0</v>
      </c>
      <c r="Y1618" s="85">
        <f t="shared" si="1940"/>
        <v>0</v>
      </c>
      <c r="Z1618" s="85">
        <f t="shared" si="1941"/>
        <v>0</v>
      </c>
      <c r="AA1618" s="85">
        <f t="shared" si="1942"/>
        <v>0</v>
      </c>
      <c r="AB1618" s="85">
        <f t="shared" si="1943"/>
        <v>0</v>
      </c>
      <c r="AC1618" s="85">
        <f t="shared" si="1944"/>
        <v>0</v>
      </c>
    </row>
    <row r="1619" spans="1:29" x14ac:dyDescent="0.3">
      <c r="A1619" s="68"/>
      <c r="B1619" s="86"/>
      <c r="C1619" s="86"/>
      <c r="D1619" s="86"/>
      <c r="E1619" s="86"/>
      <c r="F1619" s="86"/>
      <c r="G1619" s="86"/>
      <c r="H1619" s="89"/>
      <c r="I1619" s="105">
        <f>X1619</f>
        <v>0</v>
      </c>
      <c r="J1619" s="105">
        <f>Y1619</f>
        <v>0</v>
      </c>
      <c r="K1619" s="105">
        <f>Z1619</f>
        <v>0</v>
      </c>
      <c r="L1619" s="105">
        <f>AA1619</f>
        <v>0</v>
      </c>
      <c r="M1619" s="105">
        <f t="shared" ref="M1619" si="1948">AB1619</f>
        <v>0</v>
      </c>
      <c r="N1619" s="105">
        <f t="shared" ref="N1619" si="1949">AC1619</f>
        <v>0</v>
      </c>
      <c r="P1619" s="21"/>
      <c r="Q1619" s="33"/>
      <c r="R1619" s="33"/>
      <c r="S1619" s="33"/>
      <c r="T1619" s="33"/>
      <c r="U1619" s="33"/>
      <c r="V1619" s="33"/>
      <c r="W1619" s="33"/>
      <c r="X1619" s="106">
        <f>SUM(X1603:X1618)</f>
        <v>0</v>
      </c>
      <c r="Y1619" s="106">
        <f t="shared" ref="Y1619" si="1950">SUM(Y1603:Y1618)</f>
        <v>0</v>
      </c>
      <c r="Z1619" s="106">
        <f t="shared" ref="Z1619" si="1951">SUM(Z1603:Z1618)</f>
        <v>0</v>
      </c>
      <c r="AA1619" s="106">
        <f t="shared" ref="AA1619" si="1952">SUM(AA1603:AA1618)</f>
        <v>0</v>
      </c>
      <c r="AB1619" s="106">
        <f t="shared" ref="AB1619" si="1953">SUM(AB1603:AB1618)</f>
        <v>0</v>
      </c>
      <c r="AC1619" s="106">
        <f t="shared" ref="AC1619" si="1954">SUM(AC1603:AC1618)</f>
        <v>0</v>
      </c>
    </row>
    <row r="1620" spans="1:29" x14ac:dyDescent="0.3">
      <c r="A1620" s="82"/>
      <c r="B1620" s="89"/>
      <c r="C1620" s="89"/>
      <c r="D1620" s="89"/>
      <c r="E1620" s="89"/>
      <c r="F1620" s="89"/>
      <c r="G1620" s="89"/>
      <c r="H1620" s="89"/>
      <c r="P1620" s="21"/>
      <c r="Q1620" s="33"/>
      <c r="R1620" s="33"/>
      <c r="S1620" s="33"/>
      <c r="T1620" s="33"/>
      <c r="U1620" s="33"/>
      <c r="V1620" s="33"/>
      <c r="W1620" s="33"/>
      <c r="X1620" s="33"/>
      <c r="Y1620" s="33"/>
      <c r="Z1620" s="33"/>
      <c r="AA1620" s="33"/>
      <c r="AB1620" s="33"/>
      <c r="AC1620" s="33"/>
    </row>
    <row r="1621" spans="1:29" x14ac:dyDescent="0.3">
      <c r="A1621" s="92"/>
      <c r="B1621" s="92"/>
      <c r="C1621" s="92"/>
      <c r="D1621" s="92"/>
      <c r="E1621" s="92"/>
      <c r="F1621" s="92"/>
      <c r="G1621" s="92"/>
      <c r="H1621" s="92"/>
      <c r="P1621" s="21"/>
      <c r="Q1621" s="33"/>
      <c r="R1621" s="33"/>
      <c r="S1621" s="33"/>
      <c r="T1621" s="33"/>
      <c r="U1621" s="33"/>
      <c r="V1621" s="33"/>
      <c r="W1621" s="33"/>
      <c r="X1621" s="33"/>
      <c r="Y1621" s="33"/>
      <c r="Z1621" s="33"/>
      <c r="AA1621" s="33"/>
      <c r="AB1621" s="33"/>
      <c r="AC1621" s="33"/>
    </row>
    <row r="1622" spans="1:29" x14ac:dyDescent="0.3">
      <c r="A1622" s="68"/>
      <c r="B1622" s="68"/>
      <c r="C1622" s="68"/>
      <c r="D1622" s="68"/>
      <c r="E1622" s="68"/>
      <c r="F1622" s="68"/>
      <c r="G1622" s="68"/>
      <c r="H1622" s="82"/>
      <c r="P1622" s="21"/>
      <c r="Q1622" s="33"/>
      <c r="R1622" s="33"/>
      <c r="S1622" s="33"/>
      <c r="T1622" s="33"/>
      <c r="U1622" s="33"/>
      <c r="V1622" s="33"/>
      <c r="W1622" s="33"/>
      <c r="X1622" s="106">
        <f t="shared" ref="X1622:AC1622" si="1955">SUM(X1623:X1638)</f>
        <v>0</v>
      </c>
      <c r="Y1622" s="106">
        <f t="shared" si="1955"/>
        <v>0</v>
      </c>
      <c r="Z1622" s="106">
        <f t="shared" si="1955"/>
        <v>0</v>
      </c>
      <c r="AA1622" s="106">
        <f t="shared" si="1955"/>
        <v>0</v>
      </c>
      <c r="AB1622" s="106">
        <f t="shared" si="1955"/>
        <v>0</v>
      </c>
      <c r="AC1622" s="106">
        <f t="shared" si="1955"/>
        <v>0</v>
      </c>
    </row>
    <row r="1623" spans="1:29" x14ac:dyDescent="0.3">
      <c r="A1623" s="67"/>
      <c r="B1623" s="85"/>
      <c r="C1623" s="85"/>
      <c r="D1623" s="85"/>
      <c r="E1623" s="85"/>
      <c r="F1623" s="85"/>
      <c r="G1623" s="85"/>
      <c r="H1623" s="113"/>
      <c r="I1623" s="105">
        <f>X1622</f>
        <v>0</v>
      </c>
      <c r="J1623" s="105">
        <f>Y1622</f>
        <v>0</v>
      </c>
      <c r="K1623" s="105">
        <f t="shared" ref="K1623" si="1956">Z1622</f>
        <v>0</v>
      </c>
      <c r="L1623" s="105">
        <f t="shared" ref="L1623" si="1957">AA1622</f>
        <v>0</v>
      </c>
      <c r="M1623" s="105">
        <f t="shared" ref="M1623" si="1958">AB1622</f>
        <v>0</v>
      </c>
      <c r="N1623" s="105">
        <f t="shared" ref="N1623" si="1959">AC1622</f>
        <v>0</v>
      </c>
      <c r="P1623" s="21" t="str">
        <f>IF(A1623&lt;=$B$1600,"A","B")</f>
        <v>A</v>
      </c>
      <c r="Q1623" s="85">
        <f t="shared" ref="Q1623:Q1627" si="1960">IF($P1623="B",B1623,0)</f>
        <v>0</v>
      </c>
      <c r="R1623" s="85">
        <f t="shared" ref="R1623:R1638" si="1961">IF($P1623="B",C1623,0)</f>
        <v>0</v>
      </c>
      <c r="S1623" s="85">
        <f t="shared" ref="S1623:S1638" si="1962">IF($P1623="B",D1623,0)</f>
        <v>0</v>
      </c>
      <c r="T1623" s="85">
        <f t="shared" ref="T1623:T1638" si="1963">IF($P1623="B",E1623,0)</f>
        <v>0</v>
      </c>
      <c r="U1623" s="85">
        <f t="shared" ref="U1623:U1638" si="1964">IF($P1623="B",F1623,0)</f>
        <v>0</v>
      </c>
      <c r="V1623" s="85">
        <f t="shared" ref="V1623:V1638" si="1965">IF($P1623="B",G1623,0)</f>
        <v>0</v>
      </c>
      <c r="W1623" s="33"/>
      <c r="X1623" s="85">
        <f>IF($P1623="A",B1623,0)</f>
        <v>0</v>
      </c>
      <c r="Y1623" s="85">
        <f t="shared" ref="Y1623:Y1638" si="1966">IF($P1623="A",C1623,0)</f>
        <v>0</v>
      </c>
      <c r="Z1623" s="85">
        <f t="shared" ref="Z1623:Z1638" si="1967">IF($P1623="A",D1623,0)</f>
        <v>0</v>
      </c>
      <c r="AA1623" s="85">
        <f t="shared" ref="AA1623:AA1638" si="1968">IF($P1623="A",E1623,0)</f>
        <v>0</v>
      </c>
      <c r="AB1623" s="85">
        <f t="shared" ref="AB1623:AB1638" si="1969">IF($P1623="A",F1623,0)</f>
        <v>0</v>
      </c>
      <c r="AC1623" s="85">
        <f t="shared" ref="AC1623:AC1638" si="1970">IF($P1623="A",G1623,0)</f>
        <v>0</v>
      </c>
    </row>
    <row r="1624" spans="1:29" x14ac:dyDescent="0.3">
      <c r="A1624" s="67"/>
      <c r="B1624" s="85"/>
      <c r="C1624" s="85"/>
      <c r="D1624" s="85"/>
      <c r="E1624" s="85"/>
      <c r="F1624" s="85"/>
      <c r="G1624" s="85"/>
      <c r="H1624" s="113"/>
      <c r="P1624" s="21" t="str">
        <f t="shared" ref="P1624:P1638" si="1971">IF(A1624&lt;=$B$1600,"A","B")</f>
        <v>A</v>
      </c>
      <c r="Q1624" s="85">
        <f t="shared" si="1960"/>
        <v>0</v>
      </c>
      <c r="R1624" s="85">
        <f t="shared" si="1961"/>
        <v>0</v>
      </c>
      <c r="S1624" s="85">
        <f t="shared" si="1962"/>
        <v>0</v>
      </c>
      <c r="T1624" s="85">
        <f t="shared" si="1963"/>
        <v>0</v>
      </c>
      <c r="U1624" s="85">
        <f t="shared" si="1964"/>
        <v>0</v>
      </c>
      <c r="V1624" s="85">
        <f t="shared" si="1965"/>
        <v>0</v>
      </c>
      <c r="W1624" s="33"/>
      <c r="X1624" s="85">
        <f t="shared" ref="X1624:X1638" si="1972">IF($P1624="A",B1624,0)</f>
        <v>0</v>
      </c>
      <c r="Y1624" s="85">
        <f t="shared" si="1966"/>
        <v>0</v>
      </c>
      <c r="Z1624" s="85">
        <f t="shared" si="1967"/>
        <v>0</v>
      </c>
      <c r="AA1624" s="85">
        <f t="shared" si="1968"/>
        <v>0</v>
      </c>
      <c r="AB1624" s="85">
        <f t="shared" si="1969"/>
        <v>0</v>
      </c>
      <c r="AC1624" s="85">
        <f t="shared" si="1970"/>
        <v>0</v>
      </c>
    </row>
    <row r="1625" spans="1:29" x14ac:dyDescent="0.3">
      <c r="A1625" s="67"/>
      <c r="B1625" s="85"/>
      <c r="C1625" s="85"/>
      <c r="D1625" s="85"/>
      <c r="E1625" s="85"/>
      <c r="F1625" s="85"/>
      <c r="G1625" s="85"/>
      <c r="H1625" s="113"/>
      <c r="P1625" s="21" t="str">
        <f t="shared" si="1971"/>
        <v>A</v>
      </c>
      <c r="Q1625" s="85">
        <f t="shared" si="1960"/>
        <v>0</v>
      </c>
      <c r="R1625" s="85">
        <f t="shared" si="1961"/>
        <v>0</v>
      </c>
      <c r="S1625" s="85">
        <f t="shared" si="1962"/>
        <v>0</v>
      </c>
      <c r="T1625" s="85">
        <f t="shared" si="1963"/>
        <v>0</v>
      </c>
      <c r="U1625" s="85">
        <f t="shared" si="1964"/>
        <v>0</v>
      </c>
      <c r="V1625" s="85">
        <f t="shared" si="1965"/>
        <v>0</v>
      </c>
      <c r="W1625" s="33"/>
      <c r="X1625" s="85">
        <f t="shared" si="1972"/>
        <v>0</v>
      </c>
      <c r="Y1625" s="85">
        <f t="shared" si="1966"/>
        <v>0</v>
      </c>
      <c r="Z1625" s="85">
        <f t="shared" si="1967"/>
        <v>0</v>
      </c>
      <c r="AA1625" s="85">
        <f t="shared" si="1968"/>
        <v>0</v>
      </c>
      <c r="AB1625" s="85">
        <f t="shared" si="1969"/>
        <v>0</v>
      </c>
      <c r="AC1625" s="85">
        <f t="shared" si="1970"/>
        <v>0</v>
      </c>
    </row>
    <row r="1626" spans="1:29" x14ac:dyDescent="0.3">
      <c r="A1626" s="67"/>
      <c r="B1626" s="85"/>
      <c r="C1626" s="85"/>
      <c r="D1626" s="85"/>
      <c r="E1626" s="85"/>
      <c r="F1626" s="85"/>
      <c r="G1626" s="85"/>
      <c r="H1626" s="113"/>
      <c r="P1626" s="21" t="str">
        <f t="shared" si="1971"/>
        <v>A</v>
      </c>
      <c r="Q1626" s="85">
        <f t="shared" si="1960"/>
        <v>0</v>
      </c>
      <c r="R1626" s="85">
        <f t="shared" si="1961"/>
        <v>0</v>
      </c>
      <c r="S1626" s="85">
        <f t="shared" si="1962"/>
        <v>0</v>
      </c>
      <c r="T1626" s="85">
        <f t="shared" si="1963"/>
        <v>0</v>
      </c>
      <c r="U1626" s="85">
        <f t="shared" si="1964"/>
        <v>0</v>
      </c>
      <c r="V1626" s="85">
        <f t="shared" si="1965"/>
        <v>0</v>
      </c>
      <c r="W1626" s="33"/>
      <c r="X1626" s="85">
        <f t="shared" si="1972"/>
        <v>0</v>
      </c>
      <c r="Y1626" s="85">
        <f t="shared" si="1966"/>
        <v>0</v>
      </c>
      <c r="Z1626" s="85">
        <f t="shared" si="1967"/>
        <v>0</v>
      </c>
      <c r="AA1626" s="85">
        <f t="shared" si="1968"/>
        <v>0</v>
      </c>
      <c r="AB1626" s="85">
        <f t="shared" si="1969"/>
        <v>0</v>
      </c>
      <c r="AC1626" s="85">
        <f t="shared" si="1970"/>
        <v>0</v>
      </c>
    </row>
    <row r="1627" spans="1:29" x14ac:dyDescent="0.3">
      <c r="A1627" s="67"/>
      <c r="B1627" s="85"/>
      <c r="C1627" s="85"/>
      <c r="D1627" s="85"/>
      <c r="E1627" s="85"/>
      <c r="F1627" s="85"/>
      <c r="G1627" s="85"/>
      <c r="H1627" s="113"/>
      <c r="P1627" s="21" t="str">
        <f t="shared" si="1971"/>
        <v>A</v>
      </c>
      <c r="Q1627" s="85">
        <f t="shared" si="1960"/>
        <v>0</v>
      </c>
      <c r="R1627" s="85">
        <f t="shared" si="1961"/>
        <v>0</v>
      </c>
      <c r="S1627" s="85">
        <f t="shared" si="1962"/>
        <v>0</v>
      </c>
      <c r="T1627" s="85">
        <f t="shared" si="1963"/>
        <v>0</v>
      </c>
      <c r="U1627" s="85">
        <f t="shared" si="1964"/>
        <v>0</v>
      </c>
      <c r="V1627" s="85">
        <f t="shared" si="1965"/>
        <v>0</v>
      </c>
      <c r="W1627" s="33"/>
      <c r="X1627" s="85">
        <f t="shared" si="1972"/>
        <v>0</v>
      </c>
      <c r="Y1627" s="85">
        <f t="shared" si="1966"/>
        <v>0</v>
      </c>
      <c r="Z1627" s="85">
        <f t="shared" si="1967"/>
        <v>0</v>
      </c>
      <c r="AA1627" s="85">
        <f t="shared" si="1968"/>
        <v>0</v>
      </c>
      <c r="AB1627" s="85">
        <f t="shared" si="1969"/>
        <v>0</v>
      </c>
      <c r="AC1627" s="85">
        <f t="shared" si="1970"/>
        <v>0</v>
      </c>
    </row>
    <row r="1628" spans="1:29" x14ac:dyDescent="0.3">
      <c r="A1628" s="67"/>
      <c r="B1628" s="85"/>
      <c r="C1628" s="85"/>
      <c r="D1628" s="85"/>
      <c r="E1628" s="85"/>
      <c r="F1628" s="85"/>
      <c r="G1628" s="85"/>
      <c r="H1628" s="113"/>
      <c r="P1628" s="21" t="str">
        <f t="shared" si="1971"/>
        <v>A</v>
      </c>
      <c r="Q1628" s="85">
        <f>IF($P1628="B",B1628,0)</f>
        <v>0</v>
      </c>
      <c r="R1628" s="85">
        <f t="shared" si="1961"/>
        <v>0</v>
      </c>
      <c r="S1628" s="85">
        <f t="shared" si="1962"/>
        <v>0</v>
      </c>
      <c r="T1628" s="85">
        <f t="shared" si="1963"/>
        <v>0</v>
      </c>
      <c r="U1628" s="85">
        <f t="shared" si="1964"/>
        <v>0</v>
      </c>
      <c r="V1628" s="85">
        <f t="shared" si="1965"/>
        <v>0</v>
      </c>
      <c r="W1628" s="33"/>
      <c r="X1628" s="85">
        <f t="shared" si="1972"/>
        <v>0</v>
      </c>
      <c r="Y1628" s="85">
        <f t="shared" si="1966"/>
        <v>0</v>
      </c>
      <c r="Z1628" s="85">
        <f t="shared" si="1967"/>
        <v>0</v>
      </c>
      <c r="AA1628" s="85">
        <f t="shared" si="1968"/>
        <v>0</v>
      </c>
      <c r="AB1628" s="85">
        <f t="shared" si="1969"/>
        <v>0</v>
      </c>
      <c r="AC1628" s="85">
        <f t="shared" si="1970"/>
        <v>0</v>
      </c>
    </row>
    <row r="1629" spans="1:29" x14ac:dyDescent="0.3">
      <c r="A1629" s="67"/>
      <c r="B1629" s="85"/>
      <c r="C1629" s="85"/>
      <c r="D1629" s="85"/>
      <c r="E1629" s="85"/>
      <c r="F1629" s="85"/>
      <c r="G1629" s="85"/>
      <c r="H1629" s="113"/>
      <c r="P1629" s="21" t="str">
        <f t="shared" si="1971"/>
        <v>A</v>
      </c>
      <c r="Q1629" s="85">
        <f t="shared" ref="Q1629:Q1638" si="1973">IF($P1629="B",B1629,0)</f>
        <v>0</v>
      </c>
      <c r="R1629" s="85">
        <f t="shared" si="1961"/>
        <v>0</v>
      </c>
      <c r="S1629" s="85">
        <f t="shared" si="1962"/>
        <v>0</v>
      </c>
      <c r="T1629" s="85">
        <f t="shared" si="1963"/>
        <v>0</v>
      </c>
      <c r="U1629" s="85">
        <f t="shared" si="1964"/>
        <v>0</v>
      </c>
      <c r="V1629" s="85">
        <f t="shared" si="1965"/>
        <v>0</v>
      </c>
      <c r="W1629" s="33"/>
      <c r="X1629" s="85">
        <f t="shared" si="1972"/>
        <v>0</v>
      </c>
      <c r="Y1629" s="85">
        <f t="shared" si="1966"/>
        <v>0</v>
      </c>
      <c r="Z1629" s="85">
        <f t="shared" si="1967"/>
        <v>0</v>
      </c>
      <c r="AA1629" s="85">
        <f t="shared" si="1968"/>
        <v>0</v>
      </c>
      <c r="AB1629" s="85">
        <f t="shared" si="1969"/>
        <v>0</v>
      </c>
      <c r="AC1629" s="85">
        <f t="shared" si="1970"/>
        <v>0</v>
      </c>
    </row>
    <row r="1630" spans="1:29" x14ac:dyDescent="0.3">
      <c r="A1630" s="67"/>
      <c r="B1630" s="85"/>
      <c r="C1630" s="85"/>
      <c r="D1630" s="85"/>
      <c r="E1630" s="85"/>
      <c r="F1630" s="85"/>
      <c r="G1630" s="85"/>
      <c r="H1630" s="113"/>
      <c r="P1630" s="21" t="str">
        <f t="shared" si="1971"/>
        <v>A</v>
      </c>
      <c r="Q1630" s="85">
        <f t="shared" si="1973"/>
        <v>0</v>
      </c>
      <c r="R1630" s="85">
        <f t="shared" si="1961"/>
        <v>0</v>
      </c>
      <c r="S1630" s="85">
        <f t="shared" si="1962"/>
        <v>0</v>
      </c>
      <c r="T1630" s="85">
        <f t="shared" si="1963"/>
        <v>0</v>
      </c>
      <c r="U1630" s="85">
        <f t="shared" si="1964"/>
        <v>0</v>
      </c>
      <c r="V1630" s="85">
        <f t="shared" si="1965"/>
        <v>0</v>
      </c>
      <c r="W1630" s="33"/>
      <c r="X1630" s="85">
        <f t="shared" si="1972"/>
        <v>0</v>
      </c>
      <c r="Y1630" s="85">
        <f t="shared" si="1966"/>
        <v>0</v>
      </c>
      <c r="Z1630" s="85">
        <f t="shared" si="1967"/>
        <v>0</v>
      </c>
      <c r="AA1630" s="85">
        <f t="shared" si="1968"/>
        <v>0</v>
      </c>
      <c r="AB1630" s="85">
        <f t="shared" si="1969"/>
        <v>0</v>
      </c>
      <c r="AC1630" s="85">
        <f t="shared" si="1970"/>
        <v>0</v>
      </c>
    </row>
    <row r="1631" spans="1:29" x14ac:dyDescent="0.3">
      <c r="A1631" s="67"/>
      <c r="B1631" s="85"/>
      <c r="C1631" s="85"/>
      <c r="D1631" s="85"/>
      <c r="E1631" s="85"/>
      <c r="F1631" s="85"/>
      <c r="G1631" s="85"/>
      <c r="H1631" s="113"/>
      <c r="P1631" s="21" t="str">
        <f t="shared" si="1971"/>
        <v>A</v>
      </c>
      <c r="Q1631" s="85">
        <f t="shared" si="1973"/>
        <v>0</v>
      </c>
      <c r="R1631" s="85">
        <f t="shared" si="1961"/>
        <v>0</v>
      </c>
      <c r="S1631" s="85">
        <f t="shared" si="1962"/>
        <v>0</v>
      </c>
      <c r="T1631" s="85">
        <f t="shared" si="1963"/>
        <v>0</v>
      </c>
      <c r="U1631" s="85">
        <f t="shared" si="1964"/>
        <v>0</v>
      </c>
      <c r="V1631" s="85">
        <f t="shared" si="1965"/>
        <v>0</v>
      </c>
      <c r="W1631" s="33"/>
      <c r="X1631" s="85">
        <f t="shared" si="1972"/>
        <v>0</v>
      </c>
      <c r="Y1631" s="85">
        <f t="shared" si="1966"/>
        <v>0</v>
      </c>
      <c r="Z1631" s="85">
        <f t="shared" si="1967"/>
        <v>0</v>
      </c>
      <c r="AA1631" s="85">
        <f t="shared" si="1968"/>
        <v>0</v>
      </c>
      <c r="AB1631" s="85">
        <f t="shared" si="1969"/>
        <v>0</v>
      </c>
      <c r="AC1631" s="85">
        <f t="shared" si="1970"/>
        <v>0</v>
      </c>
    </row>
    <row r="1632" spans="1:29" x14ac:dyDescent="0.3">
      <c r="A1632" s="67"/>
      <c r="B1632" s="85"/>
      <c r="C1632" s="85"/>
      <c r="D1632" s="85"/>
      <c r="E1632" s="85"/>
      <c r="F1632" s="85"/>
      <c r="G1632" s="85"/>
      <c r="H1632" s="113"/>
      <c r="P1632" s="21" t="str">
        <f t="shared" si="1971"/>
        <v>A</v>
      </c>
      <c r="Q1632" s="85">
        <f t="shared" si="1973"/>
        <v>0</v>
      </c>
      <c r="R1632" s="85">
        <f t="shared" si="1961"/>
        <v>0</v>
      </c>
      <c r="S1632" s="85">
        <f t="shared" si="1962"/>
        <v>0</v>
      </c>
      <c r="T1632" s="85">
        <f t="shared" si="1963"/>
        <v>0</v>
      </c>
      <c r="U1632" s="85">
        <f t="shared" si="1964"/>
        <v>0</v>
      </c>
      <c r="V1632" s="85">
        <f t="shared" si="1965"/>
        <v>0</v>
      </c>
      <c r="W1632" s="33"/>
      <c r="X1632" s="85">
        <f t="shared" si="1972"/>
        <v>0</v>
      </c>
      <c r="Y1632" s="85">
        <f t="shared" si="1966"/>
        <v>0</v>
      </c>
      <c r="Z1632" s="85">
        <f t="shared" si="1967"/>
        <v>0</v>
      </c>
      <c r="AA1632" s="85">
        <f t="shared" si="1968"/>
        <v>0</v>
      </c>
      <c r="AB1632" s="85">
        <f t="shared" si="1969"/>
        <v>0</v>
      </c>
      <c r="AC1632" s="85">
        <f t="shared" si="1970"/>
        <v>0</v>
      </c>
    </row>
    <row r="1633" spans="1:29" x14ac:dyDescent="0.3">
      <c r="A1633" s="67"/>
      <c r="B1633" s="85"/>
      <c r="C1633" s="85"/>
      <c r="D1633" s="85"/>
      <c r="E1633" s="85"/>
      <c r="F1633" s="85"/>
      <c r="G1633" s="85"/>
      <c r="H1633" s="113"/>
      <c r="P1633" s="21" t="str">
        <f t="shared" si="1971"/>
        <v>A</v>
      </c>
      <c r="Q1633" s="85">
        <f t="shared" si="1973"/>
        <v>0</v>
      </c>
      <c r="R1633" s="85">
        <f t="shared" si="1961"/>
        <v>0</v>
      </c>
      <c r="S1633" s="85">
        <f t="shared" si="1962"/>
        <v>0</v>
      </c>
      <c r="T1633" s="85">
        <f t="shared" si="1963"/>
        <v>0</v>
      </c>
      <c r="U1633" s="85">
        <f t="shared" si="1964"/>
        <v>0</v>
      </c>
      <c r="V1633" s="85">
        <f t="shared" si="1965"/>
        <v>0</v>
      </c>
      <c r="W1633" s="33"/>
      <c r="X1633" s="85">
        <f t="shared" si="1972"/>
        <v>0</v>
      </c>
      <c r="Y1633" s="85">
        <f t="shared" si="1966"/>
        <v>0</v>
      </c>
      <c r="Z1633" s="85">
        <f t="shared" si="1967"/>
        <v>0</v>
      </c>
      <c r="AA1633" s="85">
        <f t="shared" si="1968"/>
        <v>0</v>
      </c>
      <c r="AB1633" s="85">
        <f t="shared" si="1969"/>
        <v>0</v>
      </c>
      <c r="AC1633" s="85">
        <f t="shared" si="1970"/>
        <v>0</v>
      </c>
    </row>
    <row r="1634" spans="1:29" x14ac:dyDescent="0.3">
      <c r="A1634" s="67"/>
      <c r="B1634" s="85"/>
      <c r="C1634" s="85"/>
      <c r="D1634" s="85"/>
      <c r="E1634" s="85"/>
      <c r="F1634" s="85"/>
      <c r="G1634" s="85"/>
      <c r="H1634" s="113"/>
      <c r="P1634" s="21" t="str">
        <f t="shared" si="1971"/>
        <v>A</v>
      </c>
      <c r="Q1634" s="85">
        <f t="shared" si="1973"/>
        <v>0</v>
      </c>
      <c r="R1634" s="85">
        <f t="shared" si="1961"/>
        <v>0</v>
      </c>
      <c r="S1634" s="85">
        <f t="shared" si="1962"/>
        <v>0</v>
      </c>
      <c r="T1634" s="85">
        <f t="shared" si="1963"/>
        <v>0</v>
      </c>
      <c r="U1634" s="85">
        <f t="shared" si="1964"/>
        <v>0</v>
      </c>
      <c r="V1634" s="85">
        <f t="shared" si="1965"/>
        <v>0</v>
      </c>
      <c r="W1634" s="33"/>
      <c r="X1634" s="85">
        <f t="shared" si="1972"/>
        <v>0</v>
      </c>
      <c r="Y1634" s="85">
        <f t="shared" si="1966"/>
        <v>0</v>
      </c>
      <c r="Z1634" s="85">
        <f t="shared" si="1967"/>
        <v>0</v>
      </c>
      <c r="AA1634" s="85">
        <f t="shared" si="1968"/>
        <v>0</v>
      </c>
      <c r="AB1634" s="85">
        <f t="shared" si="1969"/>
        <v>0</v>
      </c>
      <c r="AC1634" s="85">
        <f t="shared" si="1970"/>
        <v>0</v>
      </c>
    </row>
    <row r="1635" spans="1:29" x14ac:dyDescent="0.3">
      <c r="A1635" s="67"/>
      <c r="B1635" s="85"/>
      <c r="C1635" s="85"/>
      <c r="D1635" s="85"/>
      <c r="E1635" s="85"/>
      <c r="F1635" s="85"/>
      <c r="G1635" s="85"/>
      <c r="H1635" s="113"/>
      <c r="P1635" s="21" t="str">
        <f t="shared" si="1971"/>
        <v>A</v>
      </c>
      <c r="Q1635" s="85">
        <f t="shared" si="1973"/>
        <v>0</v>
      </c>
      <c r="R1635" s="85">
        <f t="shared" si="1961"/>
        <v>0</v>
      </c>
      <c r="S1635" s="85">
        <f t="shared" si="1962"/>
        <v>0</v>
      </c>
      <c r="T1635" s="85">
        <f t="shared" si="1963"/>
        <v>0</v>
      </c>
      <c r="U1635" s="85">
        <f t="shared" si="1964"/>
        <v>0</v>
      </c>
      <c r="V1635" s="85">
        <f t="shared" si="1965"/>
        <v>0</v>
      </c>
      <c r="W1635" s="33"/>
      <c r="X1635" s="85">
        <f t="shared" si="1972"/>
        <v>0</v>
      </c>
      <c r="Y1635" s="85">
        <f t="shared" si="1966"/>
        <v>0</v>
      </c>
      <c r="Z1635" s="85">
        <f t="shared" si="1967"/>
        <v>0</v>
      </c>
      <c r="AA1635" s="85">
        <f t="shared" si="1968"/>
        <v>0</v>
      </c>
      <c r="AB1635" s="85">
        <f t="shared" si="1969"/>
        <v>0</v>
      </c>
      <c r="AC1635" s="85">
        <f t="shared" si="1970"/>
        <v>0</v>
      </c>
    </row>
    <row r="1636" spans="1:29" x14ac:dyDescent="0.3">
      <c r="A1636" s="67"/>
      <c r="B1636" s="85"/>
      <c r="C1636" s="85"/>
      <c r="D1636" s="85"/>
      <c r="E1636" s="85"/>
      <c r="F1636" s="85"/>
      <c r="G1636" s="85"/>
      <c r="H1636" s="113"/>
      <c r="P1636" s="21" t="str">
        <f t="shared" si="1971"/>
        <v>A</v>
      </c>
      <c r="Q1636" s="85">
        <f t="shared" si="1973"/>
        <v>0</v>
      </c>
      <c r="R1636" s="85">
        <f t="shared" si="1961"/>
        <v>0</v>
      </c>
      <c r="S1636" s="85">
        <f t="shared" si="1962"/>
        <v>0</v>
      </c>
      <c r="T1636" s="85">
        <f t="shared" si="1963"/>
        <v>0</v>
      </c>
      <c r="U1636" s="85">
        <f t="shared" si="1964"/>
        <v>0</v>
      </c>
      <c r="V1636" s="85">
        <f t="shared" si="1965"/>
        <v>0</v>
      </c>
      <c r="W1636" s="33"/>
      <c r="X1636" s="85">
        <f t="shared" si="1972"/>
        <v>0</v>
      </c>
      <c r="Y1636" s="85">
        <f t="shared" si="1966"/>
        <v>0</v>
      </c>
      <c r="Z1636" s="85">
        <f t="shared" si="1967"/>
        <v>0</v>
      </c>
      <c r="AA1636" s="85">
        <f t="shared" si="1968"/>
        <v>0</v>
      </c>
      <c r="AB1636" s="85">
        <f t="shared" si="1969"/>
        <v>0</v>
      </c>
      <c r="AC1636" s="85">
        <f t="shared" si="1970"/>
        <v>0</v>
      </c>
    </row>
    <row r="1637" spans="1:29" x14ac:dyDescent="0.3">
      <c r="A1637" s="67"/>
      <c r="B1637" s="85"/>
      <c r="C1637" s="85"/>
      <c r="D1637" s="85"/>
      <c r="E1637" s="85"/>
      <c r="F1637" s="85"/>
      <c r="G1637" s="85"/>
      <c r="H1637" s="113"/>
      <c r="P1637" s="21" t="str">
        <f t="shared" si="1971"/>
        <v>A</v>
      </c>
      <c r="Q1637" s="85">
        <f t="shared" si="1973"/>
        <v>0</v>
      </c>
      <c r="R1637" s="85">
        <f t="shared" si="1961"/>
        <v>0</v>
      </c>
      <c r="S1637" s="85">
        <f t="shared" si="1962"/>
        <v>0</v>
      </c>
      <c r="T1637" s="85">
        <f t="shared" si="1963"/>
        <v>0</v>
      </c>
      <c r="U1637" s="85">
        <f t="shared" si="1964"/>
        <v>0</v>
      </c>
      <c r="V1637" s="85">
        <f t="shared" si="1965"/>
        <v>0</v>
      </c>
      <c r="W1637" s="33"/>
      <c r="X1637" s="85">
        <f t="shared" si="1972"/>
        <v>0</v>
      </c>
      <c r="Y1637" s="85">
        <f t="shared" si="1966"/>
        <v>0</v>
      </c>
      <c r="Z1637" s="85">
        <f t="shared" si="1967"/>
        <v>0</v>
      </c>
      <c r="AA1637" s="85">
        <f t="shared" si="1968"/>
        <v>0</v>
      </c>
      <c r="AB1637" s="85">
        <f t="shared" si="1969"/>
        <v>0</v>
      </c>
      <c r="AC1637" s="85">
        <f t="shared" si="1970"/>
        <v>0</v>
      </c>
    </row>
    <row r="1638" spans="1:29" x14ac:dyDescent="0.3">
      <c r="A1638" s="67"/>
      <c r="B1638" s="85"/>
      <c r="C1638" s="85"/>
      <c r="D1638" s="85"/>
      <c r="E1638" s="85"/>
      <c r="F1638" s="85"/>
      <c r="G1638" s="85"/>
      <c r="H1638" s="113"/>
      <c r="P1638" s="21" t="str">
        <f t="shared" si="1971"/>
        <v>A</v>
      </c>
      <c r="Q1638" s="85">
        <f t="shared" si="1973"/>
        <v>0</v>
      </c>
      <c r="R1638" s="85">
        <f t="shared" si="1961"/>
        <v>0</v>
      </c>
      <c r="S1638" s="85">
        <f t="shared" si="1962"/>
        <v>0</v>
      </c>
      <c r="T1638" s="85">
        <f t="shared" si="1963"/>
        <v>0</v>
      </c>
      <c r="U1638" s="85">
        <f t="shared" si="1964"/>
        <v>0</v>
      </c>
      <c r="V1638" s="85">
        <f t="shared" si="1965"/>
        <v>0</v>
      </c>
      <c r="W1638" s="33"/>
      <c r="X1638" s="85">
        <f t="shared" si="1972"/>
        <v>0</v>
      </c>
      <c r="Y1638" s="85">
        <f t="shared" si="1966"/>
        <v>0</v>
      </c>
      <c r="Z1638" s="85">
        <f t="shared" si="1967"/>
        <v>0</v>
      </c>
      <c r="AA1638" s="85">
        <f t="shared" si="1968"/>
        <v>0</v>
      </c>
      <c r="AB1638" s="85">
        <f t="shared" si="1969"/>
        <v>0</v>
      </c>
      <c r="AC1638" s="85">
        <f t="shared" si="1970"/>
        <v>0</v>
      </c>
    </row>
    <row r="1639" spans="1:29" x14ac:dyDescent="0.3">
      <c r="A1639" s="68"/>
      <c r="B1639" s="87"/>
      <c r="C1639" s="87"/>
      <c r="D1639" s="87"/>
      <c r="E1639" s="87"/>
      <c r="F1639" s="87"/>
      <c r="G1639" s="87"/>
      <c r="H1639" s="114"/>
      <c r="I1639" s="105">
        <f>Q1639</f>
        <v>0</v>
      </c>
      <c r="J1639" s="105">
        <f>R1639</f>
        <v>0</v>
      </c>
      <c r="K1639" s="105">
        <f t="shared" ref="K1639" si="1974">S1639</f>
        <v>0</v>
      </c>
      <c r="L1639" s="105">
        <f t="shared" ref="L1639" si="1975">T1639</f>
        <v>0</v>
      </c>
      <c r="M1639" s="105">
        <f t="shared" ref="M1639" si="1976">U1639</f>
        <v>0</v>
      </c>
      <c r="N1639" s="105">
        <f t="shared" ref="N1639" si="1977">V1639</f>
        <v>0</v>
      </c>
      <c r="P1639" s="21"/>
      <c r="Q1639" s="106">
        <f t="shared" ref="Q1639:V1639" si="1978">+SUM(Q1623:Q1638)</f>
        <v>0</v>
      </c>
      <c r="R1639" s="106">
        <f t="shared" si="1978"/>
        <v>0</v>
      </c>
      <c r="S1639" s="106">
        <f t="shared" si="1978"/>
        <v>0</v>
      </c>
      <c r="T1639" s="106">
        <f t="shared" si="1978"/>
        <v>0</v>
      </c>
      <c r="U1639" s="106">
        <f t="shared" si="1978"/>
        <v>0</v>
      </c>
      <c r="V1639" s="106">
        <f t="shared" si="1978"/>
        <v>0</v>
      </c>
      <c r="W1639" s="33"/>
      <c r="X1639" s="33"/>
      <c r="Y1639" s="33"/>
      <c r="Z1639" s="33"/>
      <c r="AA1639" s="33"/>
      <c r="AB1639" s="33"/>
      <c r="AC1639" s="33"/>
    </row>
    <row r="1641" spans="1:29" x14ac:dyDescent="0.3">
      <c r="A1641" s="69"/>
      <c r="B1641" s="69"/>
      <c r="C1641" s="69"/>
      <c r="D1641" s="97"/>
      <c r="E1641" s="97"/>
      <c r="F1641" s="69"/>
      <c r="G1641" s="69"/>
      <c r="H1641" s="82"/>
    </row>
    <row r="1642" spans="1:29" x14ac:dyDescent="0.3">
      <c r="A1642" s="94"/>
      <c r="B1642" s="83"/>
      <c r="C1642" s="95"/>
      <c r="D1642" s="95"/>
      <c r="E1642" s="33"/>
      <c r="F1642" s="98"/>
      <c r="G1642" s="96"/>
      <c r="H1642" s="112"/>
    </row>
    <row r="1643" spans="1:29" x14ac:dyDescent="0.3">
      <c r="A1643" s="91"/>
      <c r="B1643" s="92"/>
      <c r="C1643" s="92"/>
      <c r="D1643" s="92"/>
      <c r="E1643" s="92"/>
      <c r="F1643" s="92"/>
      <c r="G1643" s="92"/>
      <c r="H1643" s="92"/>
    </row>
    <row r="1644" spans="1:29" x14ac:dyDescent="0.3">
      <c r="A1644" s="68"/>
      <c r="B1644" s="68"/>
      <c r="C1644" s="68"/>
      <c r="D1644" s="68"/>
      <c r="E1644" s="68"/>
      <c r="F1644" s="68"/>
      <c r="G1644" s="68"/>
      <c r="H1644" s="82"/>
      <c r="P1644" s="21"/>
      <c r="Q1644" s="106">
        <f>+SUM(Q1645:Q1660)</f>
        <v>0</v>
      </c>
      <c r="R1644" s="106">
        <f t="shared" ref="R1644" si="1979">+SUM(R1645:R1660)</f>
        <v>0</v>
      </c>
      <c r="S1644" s="106">
        <f t="shared" ref="S1644" si="1980">+SUM(S1645:S1660)</f>
        <v>0</v>
      </c>
      <c r="T1644" s="106">
        <f t="shared" ref="T1644" si="1981">+SUM(T1645:T1660)</f>
        <v>0</v>
      </c>
      <c r="U1644" s="106">
        <f t="shared" ref="U1644" si="1982">+SUM(U1645:U1660)</f>
        <v>0</v>
      </c>
      <c r="V1644" s="106">
        <f t="shared" ref="V1644" si="1983">+SUM(V1645:V1660)</f>
        <v>0</v>
      </c>
      <c r="W1644" s="33"/>
      <c r="X1644" s="33"/>
      <c r="Y1644" s="33"/>
      <c r="Z1644" s="33"/>
      <c r="AA1644" s="33"/>
      <c r="AB1644" s="33"/>
      <c r="AC1644" s="33"/>
    </row>
    <row r="1645" spans="1:29" x14ac:dyDescent="0.3">
      <c r="A1645" s="67"/>
      <c r="B1645" s="85"/>
      <c r="C1645" s="85"/>
      <c r="D1645" s="85"/>
      <c r="E1645" s="85"/>
      <c r="F1645" s="85"/>
      <c r="G1645" s="85"/>
      <c r="H1645" s="113"/>
      <c r="I1645" s="105">
        <f t="shared" ref="I1645:N1645" si="1984">Q1644</f>
        <v>0</v>
      </c>
      <c r="J1645" s="105">
        <f t="shared" si="1984"/>
        <v>0</v>
      </c>
      <c r="K1645" s="105">
        <f t="shared" si="1984"/>
        <v>0</v>
      </c>
      <c r="L1645" s="105">
        <f t="shared" si="1984"/>
        <v>0</v>
      </c>
      <c r="M1645" s="105">
        <f t="shared" si="1984"/>
        <v>0</v>
      </c>
      <c r="N1645" s="105">
        <f t="shared" si="1984"/>
        <v>0</v>
      </c>
      <c r="P1645" s="21" t="str">
        <f>IF(A1645&gt;=$B$1642,"A","B")</f>
        <v>A</v>
      </c>
      <c r="Q1645" s="85">
        <f t="shared" ref="Q1645:Q1649" si="1985">IF($P1645="B",B1645,0)</f>
        <v>0</v>
      </c>
      <c r="R1645" s="85">
        <f t="shared" ref="R1645:R1660" si="1986">IF($P1645="B",C1645,0)</f>
        <v>0</v>
      </c>
      <c r="S1645" s="85">
        <f t="shared" ref="S1645:S1660" si="1987">IF($P1645="B",D1645,0)</f>
        <v>0</v>
      </c>
      <c r="T1645" s="85">
        <f t="shared" ref="T1645:T1660" si="1988">IF($P1645="B",E1645,0)</f>
        <v>0</v>
      </c>
      <c r="U1645" s="85">
        <f t="shared" ref="U1645:U1660" si="1989">IF($P1645="B",F1645,0)</f>
        <v>0</v>
      </c>
      <c r="V1645" s="85">
        <f t="shared" ref="V1645:V1660" si="1990">IF($P1645="B",G1645,0)</f>
        <v>0</v>
      </c>
      <c r="W1645" s="33"/>
      <c r="X1645" s="85">
        <f>IF($P1645="A",B1645,0)</f>
        <v>0</v>
      </c>
      <c r="Y1645" s="85">
        <f t="shared" ref="Y1645:Y1660" si="1991">IF($P1645="A",C1645,0)</f>
        <v>0</v>
      </c>
      <c r="Z1645" s="85">
        <f t="shared" ref="Z1645:Z1660" si="1992">IF($P1645="A",D1645,0)</f>
        <v>0</v>
      </c>
      <c r="AA1645" s="85">
        <f t="shared" ref="AA1645:AA1660" si="1993">IF($P1645="A",E1645,0)</f>
        <v>0</v>
      </c>
      <c r="AB1645" s="85">
        <f t="shared" ref="AB1645:AB1660" si="1994">IF($P1645="A",F1645,0)</f>
        <v>0</v>
      </c>
      <c r="AC1645" s="85">
        <f t="shared" ref="AC1645:AC1660" si="1995">IF($P1645="A",G1645,0)</f>
        <v>0</v>
      </c>
    </row>
    <row r="1646" spans="1:29" x14ac:dyDescent="0.3">
      <c r="A1646" s="67"/>
      <c r="B1646" s="85"/>
      <c r="C1646" s="85"/>
      <c r="D1646" s="85"/>
      <c r="E1646" s="85"/>
      <c r="F1646" s="85"/>
      <c r="G1646" s="85"/>
      <c r="H1646" s="113"/>
      <c r="P1646" s="21" t="str">
        <f t="shared" ref="P1646:P1660" si="1996">IF(A1646&gt;=$B$1642,"A","B")</f>
        <v>A</v>
      </c>
      <c r="Q1646" s="85">
        <f t="shared" si="1985"/>
        <v>0</v>
      </c>
      <c r="R1646" s="85">
        <f t="shared" si="1986"/>
        <v>0</v>
      </c>
      <c r="S1646" s="85">
        <f t="shared" si="1987"/>
        <v>0</v>
      </c>
      <c r="T1646" s="85">
        <f t="shared" si="1988"/>
        <v>0</v>
      </c>
      <c r="U1646" s="85">
        <f t="shared" si="1989"/>
        <v>0</v>
      </c>
      <c r="V1646" s="85">
        <f t="shared" si="1990"/>
        <v>0</v>
      </c>
      <c r="W1646" s="33"/>
      <c r="X1646" s="85">
        <f t="shared" ref="X1646:X1660" si="1997">IF($P1646="A",B1646,0)</f>
        <v>0</v>
      </c>
      <c r="Y1646" s="85">
        <f t="shared" si="1991"/>
        <v>0</v>
      </c>
      <c r="Z1646" s="85">
        <f t="shared" si="1992"/>
        <v>0</v>
      </c>
      <c r="AA1646" s="85">
        <f t="shared" si="1993"/>
        <v>0</v>
      </c>
      <c r="AB1646" s="85">
        <f t="shared" si="1994"/>
        <v>0</v>
      </c>
      <c r="AC1646" s="85">
        <f t="shared" si="1995"/>
        <v>0</v>
      </c>
    </row>
    <row r="1647" spans="1:29" x14ac:dyDescent="0.3">
      <c r="A1647" s="67"/>
      <c r="B1647" s="85"/>
      <c r="C1647" s="85"/>
      <c r="D1647" s="85"/>
      <c r="E1647" s="85"/>
      <c r="F1647" s="85"/>
      <c r="G1647" s="85"/>
      <c r="H1647" s="113"/>
      <c r="P1647" s="21" t="str">
        <f t="shared" si="1996"/>
        <v>A</v>
      </c>
      <c r="Q1647" s="85">
        <f t="shared" si="1985"/>
        <v>0</v>
      </c>
      <c r="R1647" s="85">
        <f t="shared" si="1986"/>
        <v>0</v>
      </c>
      <c r="S1647" s="85">
        <f t="shared" si="1987"/>
        <v>0</v>
      </c>
      <c r="T1647" s="85">
        <f t="shared" si="1988"/>
        <v>0</v>
      </c>
      <c r="U1647" s="85">
        <f t="shared" si="1989"/>
        <v>0</v>
      </c>
      <c r="V1647" s="85">
        <f t="shared" si="1990"/>
        <v>0</v>
      </c>
      <c r="W1647" s="33"/>
      <c r="X1647" s="85">
        <f t="shared" si="1997"/>
        <v>0</v>
      </c>
      <c r="Y1647" s="85">
        <f t="shared" si="1991"/>
        <v>0</v>
      </c>
      <c r="Z1647" s="85">
        <f t="shared" si="1992"/>
        <v>0</v>
      </c>
      <c r="AA1647" s="85">
        <f t="shared" si="1993"/>
        <v>0</v>
      </c>
      <c r="AB1647" s="85">
        <f t="shared" si="1994"/>
        <v>0</v>
      </c>
      <c r="AC1647" s="85">
        <f t="shared" si="1995"/>
        <v>0</v>
      </c>
    </row>
    <row r="1648" spans="1:29" x14ac:dyDescent="0.3">
      <c r="A1648" s="67"/>
      <c r="B1648" s="85"/>
      <c r="C1648" s="85"/>
      <c r="D1648" s="85"/>
      <c r="E1648" s="85"/>
      <c r="F1648" s="85"/>
      <c r="G1648" s="85"/>
      <c r="H1648" s="113"/>
      <c r="P1648" s="21" t="str">
        <f t="shared" si="1996"/>
        <v>A</v>
      </c>
      <c r="Q1648" s="85">
        <f t="shared" si="1985"/>
        <v>0</v>
      </c>
      <c r="R1648" s="85">
        <f t="shared" si="1986"/>
        <v>0</v>
      </c>
      <c r="S1648" s="85">
        <f t="shared" si="1987"/>
        <v>0</v>
      </c>
      <c r="T1648" s="85">
        <f t="shared" si="1988"/>
        <v>0</v>
      </c>
      <c r="U1648" s="85">
        <f t="shared" si="1989"/>
        <v>0</v>
      </c>
      <c r="V1648" s="85">
        <f t="shared" si="1990"/>
        <v>0</v>
      </c>
      <c r="W1648" s="33"/>
      <c r="X1648" s="85">
        <f t="shared" si="1997"/>
        <v>0</v>
      </c>
      <c r="Y1648" s="85">
        <f t="shared" si="1991"/>
        <v>0</v>
      </c>
      <c r="Z1648" s="85">
        <f t="shared" si="1992"/>
        <v>0</v>
      </c>
      <c r="AA1648" s="85">
        <f t="shared" si="1993"/>
        <v>0</v>
      </c>
      <c r="AB1648" s="85">
        <f t="shared" si="1994"/>
        <v>0</v>
      </c>
      <c r="AC1648" s="85">
        <f t="shared" si="1995"/>
        <v>0</v>
      </c>
    </row>
    <row r="1649" spans="1:29" x14ac:dyDescent="0.3">
      <c r="A1649" s="67"/>
      <c r="B1649" s="85"/>
      <c r="C1649" s="85"/>
      <c r="D1649" s="85"/>
      <c r="E1649" s="85"/>
      <c r="F1649" s="85"/>
      <c r="G1649" s="85"/>
      <c r="H1649" s="113"/>
      <c r="P1649" s="21" t="str">
        <f t="shared" si="1996"/>
        <v>A</v>
      </c>
      <c r="Q1649" s="85">
        <f t="shared" si="1985"/>
        <v>0</v>
      </c>
      <c r="R1649" s="85">
        <f t="shared" si="1986"/>
        <v>0</v>
      </c>
      <c r="S1649" s="85">
        <f t="shared" si="1987"/>
        <v>0</v>
      </c>
      <c r="T1649" s="85">
        <f t="shared" si="1988"/>
        <v>0</v>
      </c>
      <c r="U1649" s="85">
        <f t="shared" si="1989"/>
        <v>0</v>
      </c>
      <c r="V1649" s="85">
        <f t="shared" si="1990"/>
        <v>0</v>
      </c>
      <c r="W1649" s="33"/>
      <c r="X1649" s="85">
        <f t="shared" si="1997"/>
        <v>0</v>
      </c>
      <c r="Y1649" s="85">
        <f t="shared" si="1991"/>
        <v>0</v>
      </c>
      <c r="Z1649" s="85">
        <f t="shared" si="1992"/>
        <v>0</v>
      </c>
      <c r="AA1649" s="85">
        <f t="shared" si="1993"/>
        <v>0</v>
      </c>
      <c r="AB1649" s="85">
        <f t="shared" si="1994"/>
        <v>0</v>
      </c>
      <c r="AC1649" s="85">
        <f t="shared" si="1995"/>
        <v>0</v>
      </c>
    </row>
    <row r="1650" spans="1:29" x14ac:dyDescent="0.3">
      <c r="A1650" s="67"/>
      <c r="B1650" s="85"/>
      <c r="C1650" s="85"/>
      <c r="D1650" s="85"/>
      <c r="E1650" s="85"/>
      <c r="F1650" s="85"/>
      <c r="G1650" s="85"/>
      <c r="H1650" s="113"/>
      <c r="P1650" s="21" t="str">
        <f t="shared" si="1996"/>
        <v>A</v>
      </c>
      <c r="Q1650" s="85">
        <f>IF($P1650="B",B1650,0)</f>
        <v>0</v>
      </c>
      <c r="R1650" s="85">
        <f t="shared" si="1986"/>
        <v>0</v>
      </c>
      <c r="S1650" s="85">
        <f t="shared" si="1987"/>
        <v>0</v>
      </c>
      <c r="T1650" s="85">
        <f t="shared" si="1988"/>
        <v>0</v>
      </c>
      <c r="U1650" s="85">
        <f t="shared" si="1989"/>
        <v>0</v>
      </c>
      <c r="V1650" s="85">
        <f t="shared" si="1990"/>
        <v>0</v>
      </c>
      <c r="W1650" s="33"/>
      <c r="X1650" s="85">
        <f t="shared" si="1997"/>
        <v>0</v>
      </c>
      <c r="Y1650" s="85">
        <f t="shared" si="1991"/>
        <v>0</v>
      </c>
      <c r="Z1650" s="85">
        <f t="shared" si="1992"/>
        <v>0</v>
      </c>
      <c r="AA1650" s="85">
        <f t="shared" si="1993"/>
        <v>0</v>
      </c>
      <c r="AB1650" s="85">
        <f t="shared" si="1994"/>
        <v>0</v>
      </c>
      <c r="AC1650" s="85">
        <f t="shared" si="1995"/>
        <v>0</v>
      </c>
    </row>
    <row r="1651" spans="1:29" x14ac:dyDescent="0.3">
      <c r="A1651" s="67"/>
      <c r="B1651" s="85"/>
      <c r="C1651" s="85"/>
      <c r="D1651" s="85"/>
      <c r="E1651" s="85"/>
      <c r="F1651" s="85"/>
      <c r="G1651" s="85"/>
      <c r="H1651" s="113"/>
      <c r="P1651" s="21" t="str">
        <f t="shared" si="1996"/>
        <v>A</v>
      </c>
      <c r="Q1651" s="85">
        <f t="shared" ref="Q1651:Q1660" si="1998">IF($P1651="B",B1651,0)</f>
        <v>0</v>
      </c>
      <c r="R1651" s="85">
        <f t="shared" si="1986"/>
        <v>0</v>
      </c>
      <c r="S1651" s="85">
        <f t="shared" si="1987"/>
        <v>0</v>
      </c>
      <c r="T1651" s="85">
        <f t="shared" si="1988"/>
        <v>0</v>
      </c>
      <c r="U1651" s="85">
        <f t="shared" si="1989"/>
        <v>0</v>
      </c>
      <c r="V1651" s="85">
        <f t="shared" si="1990"/>
        <v>0</v>
      </c>
      <c r="W1651" s="33"/>
      <c r="X1651" s="85">
        <f t="shared" si="1997"/>
        <v>0</v>
      </c>
      <c r="Y1651" s="85">
        <f t="shared" si="1991"/>
        <v>0</v>
      </c>
      <c r="Z1651" s="85">
        <f t="shared" si="1992"/>
        <v>0</v>
      </c>
      <c r="AA1651" s="85">
        <f t="shared" si="1993"/>
        <v>0</v>
      </c>
      <c r="AB1651" s="85">
        <f t="shared" si="1994"/>
        <v>0</v>
      </c>
      <c r="AC1651" s="85">
        <f t="shared" si="1995"/>
        <v>0</v>
      </c>
    </row>
    <row r="1652" spans="1:29" x14ac:dyDescent="0.3">
      <c r="A1652" s="67"/>
      <c r="B1652" s="85"/>
      <c r="C1652" s="85"/>
      <c r="D1652" s="85"/>
      <c r="E1652" s="85"/>
      <c r="F1652" s="85"/>
      <c r="G1652" s="85"/>
      <c r="H1652" s="113"/>
      <c r="P1652" s="21" t="str">
        <f t="shared" si="1996"/>
        <v>A</v>
      </c>
      <c r="Q1652" s="85">
        <f t="shared" si="1998"/>
        <v>0</v>
      </c>
      <c r="R1652" s="85">
        <f t="shared" si="1986"/>
        <v>0</v>
      </c>
      <c r="S1652" s="85">
        <f t="shared" si="1987"/>
        <v>0</v>
      </c>
      <c r="T1652" s="85">
        <f t="shared" si="1988"/>
        <v>0</v>
      </c>
      <c r="U1652" s="85">
        <f t="shared" si="1989"/>
        <v>0</v>
      </c>
      <c r="V1652" s="85">
        <f t="shared" si="1990"/>
        <v>0</v>
      </c>
      <c r="W1652" s="33"/>
      <c r="X1652" s="85">
        <f t="shared" si="1997"/>
        <v>0</v>
      </c>
      <c r="Y1652" s="85">
        <f t="shared" si="1991"/>
        <v>0</v>
      </c>
      <c r="Z1652" s="85">
        <f t="shared" si="1992"/>
        <v>0</v>
      </c>
      <c r="AA1652" s="85">
        <f t="shared" si="1993"/>
        <v>0</v>
      </c>
      <c r="AB1652" s="85">
        <f t="shared" si="1994"/>
        <v>0</v>
      </c>
      <c r="AC1652" s="85">
        <f t="shared" si="1995"/>
        <v>0</v>
      </c>
    </row>
    <row r="1653" spans="1:29" x14ac:dyDescent="0.3">
      <c r="A1653" s="67"/>
      <c r="B1653" s="85"/>
      <c r="C1653" s="85"/>
      <c r="D1653" s="85"/>
      <c r="E1653" s="85"/>
      <c r="F1653" s="85"/>
      <c r="G1653" s="85"/>
      <c r="H1653" s="113"/>
      <c r="P1653" s="21" t="str">
        <f t="shared" si="1996"/>
        <v>A</v>
      </c>
      <c r="Q1653" s="85">
        <f t="shared" si="1998"/>
        <v>0</v>
      </c>
      <c r="R1653" s="85">
        <f t="shared" si="1986"/>
        <v>0</v>
      </c>
      <c r="S1653" s="85">
        <f t="shared" si="1987"/>
        <v>0</v>
      </c>
      <c r="T1653" s="85">
        <f t="shared" si="1988"/>
        <v>0</v>
      </c>
      <c r="U1653" s="85">
        <f t="shared" si="1989"/>
        <v>0</v>
      </c>
      <c r="V1653" s="85">
        <f t="shared" si="1990"/>
        <v>0</v>
      </c>
      <c r="W1653" s="33"/>
      <c r="X1653" s="85">
        <f t="shared" si="1997"/>
        <v>0</v>
      </c>
      <c r="Y1653" s="85">
        <f t="shared" si="1991"/>
        <v>0</v>
      </c>
      <c r="Z1653" s="85">
        <f t="shared" si="1992"/>
        <v>0</v>
      </c>
      <c r="AA1653" s="85">
        <f t="shared" si="1993"/>
        <v>0</v>
      </c>
      <c r="AB1653" s="85">
        <f t="shared" si="1994"/>
        <v>0</v>
      </c>
      <c r="AC1653" s="85">
        <f t="shared" si="1995"/>
        <v>0</v>
      </c>
    </row>
    <row r="1654" spans="1:29" x14ac:dyDescent="0.3">
      <c r="A1654" s="67"/>
      <c r="B1654" s="85"/>
      <c r="C1654" s="85"/>
      <c r="D1654" s="85"/>
      <c r="E1654" s="85"/>
      <c r="F1654" s="85"/>
      <c r="G1654" s="85"/>
      <c r="H1654" s="113"/>
      <c r="P1654" s="21" t="str">
        <f t="shared" si="1996"/>
        <v>A</v>
      </c>
      <c r="Q1654" s="85">
        <f t="shared" si="1998"/>
        <v>0</v>
      </c>
      <c r="R1654" s="85">
        <f t="shared" si="1986"/>
        <v>0</v>
      </c>
      <c r="S1654" s="85">
        <f t="shared" si="1987"/>
        <v>0</v>
      </c>
      <c r="T1654" s="85">
        <f t="shared" si="1988"/>
        <v>0</v>
      </c>
      <c r="U1654" s="85">
        <f t="shared" si="1989"/>
        <v>0</v>
      </c>
      <c r="V1654" s="85">
        <f t="shared" si="1990"/>
        <v>0</v>
      </c>
      <c r="W1654" s="33"/>
      <c r="X1654" s="85">
        <f t="shared" si="1997"/>
        <v>0</v>
      </c>
      <c r="Y1654" s="85">
        <f t="shared" si="1991"/>
        <v>0</v>
      </c>
      <c r="Z1654" s="85">
        <f t="shared" si="1992"/>
        <v>0</v>
      </c>
      <c r="AA1654" s="85">
        <f t="shared" si="1993"/>
        <v>0</v>
      </c>
      <c r="AB1654" s="85">
        <f t="shared" si="1994"/>
        <v>0</v>
      </c>
      <c r="AC1654" s="85">
        <f t="shared" si="1995"/>
        <v>0</v>
      </c>
    </row>
    <row r="1655" spans="1:29" x14ac:dyDescent="0.3">
      <c r="A1655" s="67"/>
      <c r="B1655" s="85"/>
      <c r="C1655" s="85"/>
      <c r="D1655" s="85"/>
      <c r="E1655" s="85"/>
      <c r="F1655" s="85"/>
      <c r="G1655" s="85"/>
      <c r="H1655" s="113"/>
      <c r="P1655" s="21" t="str">
        <f t="shared" si="1996"/>
        <v>A</v>
      </c>
      <c r="Q1655" s="85">
        <f t="shared" si="1998"/>
        <v>0</v>
      </c>
      <c r="R1655" s="85">
        <f t="shared" si="1986"/>
        <v>0</v>
      </c>
      <c r="S1655" s="85">
        <f t="shared" si="1987"/>
        <v>0</v>
      </c>
      <c r="T1655" s="85">
        <f t="shared" si="1988"/>
        <v>0</v>
      </c>
      <c r="U1655" s="85">
        <f t="shared" si="1989"/>
        <v>0</v>
      </c>
      <c r="V1655" s="85">
        <f t="shared" si="1990"/>
        <v>0</v>
      </c>
      <c r="W1655" s="33"/>
      <c r="X1655" s="85">
        <f t="shared" si="1997"/>
        <v>0</v>
      </c>
      <c r="Y1655" s="85">
        <f t="shared" si="1991"/>
        <v>0</v>
      </c>
      <c r="Z1655" s="85">
        <f t="shared" si="1992"/>
        <v>0</v>
      </c>
      <c r="AA1655" s="85">
        <f t="shared" si="1993"/>
        <v>0</v>
      </c>
      <c r="AB1655" s="85">
        <f t="shared" si="1994"/>
        <v>0</v>
      </c>
      <c r="AC1655" s="85">
        <f t="shared" si="1995"/>
        <v>0</v>
      </c>
    </row>
    <row r="1656" spans="1:29" x14ac:dyDescent="0.3">
      <c r="A1656" s="67"/>
      <c r="B1656" s="85"/>
      <c r="C1656" s="85"/>
      <c r="D1656" s="85"/>
      <c r="E1656" s="85"/>
      <c r="F1656" s="85"/>
      <c r="G1656" s="85"/>
      <c r="H1656" s="113"/>
      <c r="P1656" s="21" t="str">
        <f t="shared" si="1996"/>
        <v>A</v>
      </c>
      <c r="Q1656" s="85">
        <f t="shared" si="1998"/>
        <v>0</v>
      </c>
      <c r="R1656" s="85">
        <f t="shared" si="1986"/>
        <v>0</v>
      </c>
      <c r="S1656" s="85">
        <f t="shared" si="1987"/>
        <v>0</v>
      </c>
      <c r="T1656" s="85">
        <f t="shared" si="1988"/>
        <v>0</v>
      </c>
      <c r="U1656" s="85">
        <f t="shared" si="1989"/>
        <v>0</v>
      </c>
      <c r="V1656" s="85">
        <f t="shared" si="1990"/>
        <v>0</v>
      </c>
      <c r="W1656" s="33"/>
      <c r="X1656" s="85">
        <f t="shared" si="1997"/>
        <v>0</v>
      </c>
      <c r="Y1656" s="85">
        <f t="shared" si="1991"/>
        <v>0</v>
      </c>
      <c r="Z1656" s="85">
        <f t="shared" si="1992"/>
        <v>0</v>
      </c>
      <c r="AA1656" s="85">
        <f t="shared" si="1993"/>
        <v>0</v>
      </c>
      <c r="AB1656" s="85">
        <f t="shared" si="1994"/>
        <v>0</v>
      </c>
      <c r="AC1656" s="85">
        <f t="shared" si="1995"/>
        <v>0</v>
      </c>
    </row>
    <row r="1657" spans="1:29" x14ac:dyDescent="0.3">
      <c r="A1657" s="67"/>
      <c r="B1657" s="85"/>
      <c r="C1657" s="85"/>
      <c r="D1657" s="85"/>
      <c r="E1657" s="85"/>
      <c r="F1657" s="85"/>
      <c r="G1657" s="85"/>
      <c r="H1657" s="113"/>
      <c r="P1657" s="21" t="str">
        <f t="shared" si="1996"/>
        <v>A</v>
      </c>
      <c r="Q1657" s="85">
        <f t="shared" si="1998"/>
        <v>0</v>
      </c>
      <c r="R1657" s="85">
        <f t="shared" si="1986"/>
        <v>0</v>
      </c>
      <c r="S1657" s="85">
        <f t="shared" si="1987"/>
        <v>0</v>
      </c>
      <c r="T1657" s="85">
        <f t="shared" si="1988"/>
        <v>0</v>
      </c>
      <c r="U1657" s="85">
        <f t="shared" si="1989"/>
        <v>0</v>
      </c>
      <c r="V1657" s="85">
        <f t="shared" si="1990"/>
        <v>0</v>
      </c>
      <c r="W1657" s="33"/>
      <c r="X1657" s="85">
        <f t="shared" si="1997"/>
        <v>0</v>
      </c>
      <c r="Y1657" s="85">
        <f t="shared" si="1991"/>
        <v>0</v>
      </c>
      <c r="Z1657" s="85">
        <f t="shared" si="1992"/>
        <v>0</v>
      </c>
      <c r="AA1657" s="85">
        <f t="shared" si="1993"/>
        <v>0</v>
      </c>
      <c r="AB1657" s="85">
        <f t="shared" si="1994"/>
        <v>0</v>
      </c>
      <c r="AC1657" s="85">
        <f t="shared" si="1995"/>
        <v>0</v>
      </c>
    </row>
    <row r="1658" spans="1:29" x14ac:dyDescent="0.3">
      <c r="A1658" s="67"/>
      <c r="B1658" s="85"/>
      <c r="C1658" s="85"/>
      <c r="D1658" s="85"/>
      <c r="E1658" s="85"/>
      <c r="F1658" s="85"/>
      <c r="G1658" s="85"/>
      <c r="H1658" s="113"/>
      <c r="P1658" s="21" t="str">
        <f t="shared" si="1996"/>
        <v>A</v>
      </c>
      <c r="Q1658" s="85">
        <f t="shared" si="1998"/>
        <v>0</v>
      </c>
      <c r="R1658" s="85">
        <f t="shared" si="1986"/>
        <v>0</v>
      </c>
      <c r="S1658" s="85">
        <f t="shared" si="1987"/>
        <v>0</v>
      </c>
      <c r="T1658" s="85">
        <f t="shared" si="1988"/>
        <v>0</v>
      </c>
      <c r="U1658" s="85">
        <f t="shared" si="1989"/>
        <v>0</v>
      </c>
      <c r="V1658" s="85">
        <f t="shared" si="1990"/>
        <v>0</v>
      </c>
      <c r="W1658" s="33"/>
      <c r="X1658" s="85">
        <f t="shared" si="1997"/>
        <v>0</v>
      </c>
      <c r="Y1658" s="85">
        <f t="shared" si="1991"/>
        <v>0</v>
      </c>
      <c r="Z1658" s="85">
        <f t="shared" si="1992"/>
        <v>0</v>
      </c>
      <c r="AA1658" s="85">
        <f t="shared" si="1993"/>
        <v>0</v>
      </c>
      <c r="AB1658" s="85">
        <f t="shared" si="1994"/>
        <v>0</v>
      </c>
      <c r="AC1658" s="85">
        <f t="shared" si="1995"/>
        <v>0</v>
      </c>
    </row>
    <row r="1659" spans="1:29" x14ac:dyDescent="0.3">
      <c r="A1659" s="67"/>
      <c r="B1659" s="85"/>
      <c r="C1659" s="85"/>
      <c r="D1659" s="85"/>
      <c r="E1659" s="85"/>
      <c r="F1659" s="85"/>
      <c r="G1659" s="85"/>
      <c r="H1659" s="113"/>
      <c r="P1659" s="21" t="str">
        <f t="shared" si="1996"/>
        <v>A</v>
      </c>
      <c r="Q1659" s="85">
        <f t="shared" si="1998"/>
        <v>0</v>
      </c>
      <c r="R1659" s="85">
        <f t="shared" si="1986"/>
        <v>0</v>
      </c>
      <c r="S1659" s="85">
        <f t="shared" si="1987"/>
        <v>0</v>
      </c>
      <c r="T1659" s="85">
        <f t="shared" si="1988"/>
        <v>0</v>
      </c>
      <c r="U1659" s="85">
        <f t="shared" si="1989"/>
        <v>0</v>
      </c>
      <c r="V1659" s="85">
        <f t="shared" si="1990"/>
        <v>0</v>
      </c>
      <c r="W1659" s="33"/>
      <c r="X1659" s="85">
        <f t="shared" si="1997"/>
        <v>0</v>
      </c>
      <c r="Y1659" s="85">
        <f t="shared" si="1991"/>
        <v>0</v>
      </c>
      <c r="Z1659" s="85">
        <f t="shared" si="1992"/>
        <v>0</v>
      </c>
      <c r="AA1659" s="85">
        <f t="shared" si="1993"/>
        <v>0</v>
      </c>
      <c r="AB1659" s="85">
        <f t="shared" si="1994"/>
        <v>0</v>
      </c>
      <c r="AC1659" s="85">
        <f t="shared" si="1995"/>
        <v>0</v>
      </c>
    </row>
    <row r="1660" spans="1:29" x14ac:dyDescent="0.3">
      <c r="A1660" s="67"/>
      <c r="B1660" s="85"/>
      <c r="C1660" s="85"/>
      <c r="D1660" s="85"/>
      <c r="E1660" s="85"/>
      <c r="F1660" s="85"/>
      <c r="G1660" s="85"/>
      <c r="H1660" s="113"/>
      <c r="P1660" s="21" t="str">
        <f t="shared" si="1996"/>
        <v>A</v>
      </c>
      <c r="Q1660" s="85">
        <f t="shared" si="1998"/>
        <v>0</v>
      </c>
      <c r="R1660" s="85">
        <f t="shared" si="1986"/>
        <v>0</v>
      </c>
      <c r="S1660" s="85">
        <f t="shared" si="1987"/>
        <v>0</v>
      </c>
      <c r="T1660" s="85">
        <f t="shared" si="1988"/>
        <v>0</v>
      </c>
      <c r="U1660" s="85">
        <f t="shared" si="1989"/>
        <v>0</v>
      </c>
      <c r="V1660" s="85">
        <f t="shared" si="1990"/>
        <v>0</v>
      </c>
      <c r="W1660" s="33"/>
      <c r="X1660" s="85">
        <f t="shared" si="1997"/>
        <v>0</v>
      </c>
      <c r="Y1660" s="85">
        <f t="shared" si="1991"/>
        <v>0</v>
      </c>
      <c r="Z1660" s="85">
        <f t="shared" si="1992"/>
        <v>0</v>
      </c>
      <c r="AA1660" s="85">
        <f t="shared" si="1993"/>
        <v>0</v>
      </c>
      <c r="AB1660" s="85">
        <f t="shared" si="1994"/>
        <v>0</v>
      </c>
      <c r="AC1660" s="85">
        <f t="shared" si="1995"/>
        <v>0</v>
      </c>
    </row>
    <row r="1661" spans="1:29" x14ac:dyDescent="0.3">
      <c r="A1661" s="68"/>
      <c r="B1661" s="86"/>
      <c r="C1661" s="86"/>
      <c r="D1661" s="86"/>
      <c r="E1661" s="86"/>
      <c r="F1661" s="86"/>
      <c r="G1661" s="86"/>
      <c r="H1661" s="89"/>
      <c r="I1661" s="105">
        <f>X1661</f>
        <v>0</v>
      </c>
      <c r="J1661" s="105">
        <f>Y1661</f>
        <v>0</v>
      </c>
      <c r="K1661" s="105">
        <f>Z1661</f>
        <v>0</v>
      </c>
      <c r="L1661" s="105">
        <f>AA1661</f>
        <v>0</v>
      </c>
      <c r="M1661" s="105">
        <f t="shared" ref="M1661" si="1999">AB1661</f>
        <v>0</v>
      </c>
      <c r="N1661" s="105">
        <f t="shared" ref="N1661" si="2000">AC1661</f>
        <v>0</v>
      </c>
      <c r="P1661" s="21"/>
      <c r="Q1661" s="33"/>
      <c r="R1661" s="33"/>
      <c r="S1661" s="33"/>
      <c r="T1661" s="33"/>
      <c r="U1661" s="33"/>
      <c r="V1661" s="33"/>
      <c r="W1661" s="33"/>
      <c r="X1661" s="106">
        <f>SUM(X1645:X1660)</f>
        <v>0</v>
      </c>
      <c r="Y1661" s="106">
        <f t="shared" ref="Y1661" si="2001">SUM(Y1645:Y1660)</f>
        <v>0</v>
      </c>
      <c r="Z1661" s="106">
        <f t="shared" ref="Z1661" si="2002">SUM(Z1645:Z1660)</f>
        <v>0</v>
      </c>
      <c r="AA1661" s="106">
        <f t="shared" ref="AA1661" si="2003">SUM(AA1645:AA1660)</f>
        <v>0</v>
      </c>
      <c r="AB1661" s="106">
        <f t="shared" ref="AB1661" si="2004">SUM(AB1645:AB1660)</f>
        <v>0</v>
      </c>
      <c r="AC1661" s="106">
        <f t="shared" ref="AC1661" si="2005">SUM(AC1645:AC1660)</f>
        <v>0</v>
      </c>
    </row>
    <row r="1662" spans="1:29" x14ac:dyDescent="0.3">
      <c r="A1662" s="82"/>
      <c r="B1662" s="89"/>
      <c r="C1662" s="89"/>
      <c r="D1662" s="89"/>
      <c r="E1662" s="89"/>
      <c r="F1662" s="89"/>
      <c r="G1662" s="89"/>
      <c r="H1662" s="89"/>
      <c r="P1662" s="21"/>
      <c r="Q1662" s="33"/>
      <c r="R1662" s="33"/>
      <c r="S1662" s="33"/>
      <c r="T1662" s="33"/>
      <c r="U1662" s="33"/>
      <c r="V1662" s="33"/>
      <c r="W1662" s="33"/>
      <c r="X1662" s="33"/>
      <c r="Y1662" s="33"/>
      <c r="Z1662" s="33"/>
      <c r="AA1662" s="33"/>
      <c r="AB1662" s="33"/>
      <c r="AC1662" s="33"/>
    </row>
    <row r="1663" spans="1:29" x14ac:dyDescent="0.3">
      <c r="A1663" s="92"/>
      <c r="B1663" s="92"/>
      <c r="C1663" s="92"/>
      <c r="D1663" s="92"/>
      <c r="E1663" s="92"/>
      <c r="F1663" s="92"/>
      <c r="G1663" s="92"/>
      <c r="H1663" s="92"/>
      <c r="P1663" s="21"/>
      <c r="Q1663" s="33"/>
      <c r="R1663" s="33"/>
      <c r="S1663" s="33"/>
      <c r="T1663" s="33"/>
      <c r="U1663" s="33"/>
      <c r="V1663" s="33"/>
      <c r="W1663" s="33"/>
      <c r="X1663" s="33"/>
      <c r="Y1663" s="33"/>
      <c r="Z1663" s="33"/>
      <c r="AA1663" s="33"/>
      <c r="AB1663" s="33"/>
      <c r="AC1663" s="33"/>
    </row>
    <row r="1664" spans="1:29" x14ac:dyDescent="0.3">
      <c r="A1664" s="68"/>
      <c r="B1664" s="68"/>
      <c r="C1664" s="68"/>
      <c r="D1664" s="68"/>
      <c r="E1664" s="68"/>
      <c r="F1664" s="68"/>
      <c r="G1664" s="68"/>
      <c r="H1664" s="82"/>
      <c r="P1664" s="21"/>
      <c r="Q1664" s="33"/>
      <c r="R1664" s="33"/>
      <c r="S1664" s="33"/>
      <c r="T1664" s="33"/>
      <c r="U1664" s="33"/>
      <c r="V1664" s="33"/>
      <c r="W1664" s="33"/>
      <c r="X1664" s="106">
        <f t="shared" ref="X1664:AC1664" si="2006">SUM(X1665:X1680)</f>
        <v>0</v>
      </c>
      <c r="Y1664" s="106">
        <f t="shared" si="2006"/>
        <v>0</v>
      </c>
      <c r="Z1664" s="106">
        <f t="shared" si="2006"/>
        <v>0</v>
      </c>
      <c r="AA1664" s="106">
        <f t="shared" si="2006"/>
        <v>0</v>
      </c>
      <c r="AB1664" s="106">
        <f t="shared" si="2006"/>
        <v>0</v>
      </c>
      <c r="AC1664" s="106">
        <f t="shared" si="2006"/>
        <v>0</v>
      </c>
    </row>
    <row r="1665" spans="1:29" x14ac:dyDescent="0.3">
      <c r="A1665" s="67"/>
      <c r="B1665" s="85"/>
      <c r="C1665" s="85"/>
      <c r="D1665" s="85"/>
      <c r="E1665" s="85"/>
      <c r="F1665" s="85"/>
      <c r="G1665" s="85"/>
      <c r="H1665" s="113"/>
      <c r="I1665" s="105">
        <f>X1664</f>
        <v>0</v>
      </c>
      <c r="J1665" s="105">
        <f>Y1664</f>
        <v>0</v>
      </c>
      <c r="K1665" s="105">
        <f t="shared" ref="K1665" si="2007">Z1664</f>
        <v>0</v>
      </c>
      <c r="L1665" s="105">
        <f t="shared" ref="L1665" si="2008">AA1664</f>
        <v>0</v>
      </c>
      <c r="M1665" s="105">
        <f t="shared" ref="M1665" si="2009">AB1664</f>
        <v>0</v>
      </c>
      <c r="N1665" s="105">
        <f t="shared" ref="N1665" si="2010">AC1664</f>
        <v>0</v>
      </c>
      <c r="P1665" s="21" t="str">
        <f>IF(A1665&lt;=$B$1642,"A","B")</f>
        <v>A</v>
      </c>
      <c r="Q1665" s="85">
        <f t="shared" ref="Q1665:Q1669" si="2011">IF($P1665="B",B1665,0)</f>
        <v>0</v>
      </c>
      <c r="R1665" s="85">
        <f t="shared" ref="R1665:R1680" si="2012">IF($P1665="B",C1665,0)</f>
        <v>0</v>
      </c>
      <c r="S1665" s="85">
        <f t="shared" ref="S1665:S1680" si="2013">IF($P1665="B",D1665,0)</f>
        <v>0</v>
      </c>
      <c r="T1665" s="85">
        <f t="shared" ref="T1665:T1680" si="2014">IF($P1665="B",E1665,0)</f>
        <v>0</v>
      </c>
      <c r="U1665" s="85">
        <f t="shared" ref="U1665:U1680" si="2015">IF($P1665="B",F1665,0)</f>
        <v>0</v>
      </c>
      <c r="V1665" s="85">
        <f t="shared" ref="V1665:V1680" si="2016">IF($P1665="B",G1665,0)</f>
        <v>0</v>
      </c>
      <c r="W1665" s="33"/>
      <c r="X1665" s="85">
        <f>IF($P1665="A",B1665,0)</f>
        <v>0</v>
      </c>
      <c r="Y1665" s="85">
        <f t="shared" ref="Y1665:Y1680" si="2017">IF($P1665="A",C1665,0)</f>
        <v>0</v>
      </c>
      <c r="Z1665" s="85">
        <f t="shared" ref="Z1665:Z1680" si="2018">IF($P1665="A",D1665,0)</f>
        <v>0</v>
      </c>
      <c r="AA1665" s="85">
        <f t="shared" ref="AA1665:AA1680" si="2019">IF($P1665="A",E1665,0)</f>
        <v>0</v>
      </c>
      <c r="AB1665" s="85">
        <f t="shared" ref="AB1665:AB1680" si="2020">IF($P1665="A",F1665,0)</f>
        <v>0</v>
      </c>
      <c r="AC1665" s="85">
        <f t="shared" ref="AC1665:AC1680" si="2021">IF($P1665="A",G1665,0)</f>
        <v>0</v>
      </c>
    </row>
    <row r="1666" spans="1:29" x14ac:dyDescent="0.3">
      <c r="A1666" s="67"/>
      <c r="B1666" s="85"/>
      <c r="C1666" s="85"/>
      <c r="D1666" s="85"/>
      <c r="E1666" s="85"/>
      <c r="F1666" s="85"/>
      <c r="G1666" s="85"/>
      <c r="H1666" s="113"/>
      <c r="P1666" s="21" t="str">
        <f t="shared" ref="P1666:P1680" si="2022">IF(A1666&lt;=$B$1642,"A","B")</f>
        <v>A</v>
      </c>
      <c r="Q1666" s="85">
        <f t="shared" si="2011"/>
        <v>0</v>
      </c>
      <c r="R1666" s="85">
        <f t="shared" si="2012"/>
        <v>0</v>
      </c>
      <c r="S1666" s="85">
        <f t="shared" si="2013"/>
        <v>0</v>
      </c>
      <c r="T1666" s="85">
        <f t="shared" si="2014"/>
        <v>0</v>
      </c>
      <c r="U1666" s="85">
        <f t="shared" si="2015"/>
        <v>0</v>
      </c>
      <c r="V1666" s="85">
        <f t="shared" si="2016"/>
        <v>0</v>
      </c>
      <c r="W1666" s="33"/>
      <c r="X1666" s="85">
        <f t="shared" ref="X1666:X1680" si="2023">IF($P1666="A",B1666,0)</f>
        <v>0</v>
      </c>
      <c r="Y1666" s="85">
        <f t="shared" si="2017"/>
        <v>0</v>
      </c>
      <c r="Z1666" s="85">
        <f t="shared" si="2018"/>
        <v>0</v>
      </c>
      <c r="AA1666" s="85">
        <f t="shared" si="2019"/>
        <v>0</v>
      </c>
      <c r="AB1666" s="85">
        <f t="shared" si="2020"/>
        <v>0</v>
      </c>
      <c r="AC1666" s="85">
        <f t="shared" si="2021"/>
        <v>0</v>
      </c>
    </row>
    <row r="1667" spans="1:29" x14ac:dyDescent="0.3">
      <c r="A1667" s="67"/>
      <c r="B1667" s="85"/>
      <c r="C1667" s="85"/>
      <c r="D1667" s="85"/>
      <c r="E1667" s="85"/>
      <c r="F1667" s="85"/>
      <c r="G1667" s="85"/>
      <c r="H1667" s="113"/>
      <c r="P1667" s="21" t="str">
        <f t="shared" si="2022"/>
        <v>A</v>
      </c>
      <c r="Q1667" s="85">
        <f t="shared" si="2011"/>
        <v>0</v>
      </c>
      <c r="R1667" s="85">
        <f t="shared" si="2012"/>
        <v>0</v>
      </c>
      <c r="S1667" s="85">
        <f t="shared" si="2013"/>
        <v>0</v>
      </c>
      <c r="T1667" s="85">
        <f t="shared" si="2014"/>
        <v>0</v>
      </c>
      <c r="U1667" s="85">
        <f t="shared" si="2015"/>
        <v>0</v>
      </c>
      <c r="V1667" s="85">
        <f t="shared" si="2016"/>
        <v>0</v>
      </c>
      <c r="W1667" s="33"/>
      <c r="X1667" s="85">
        <f t="shared" si="2023"/>
        <v>0</v>
      </c>
      <c r="Y1667" s="85">
        <f t="shared" si="2017"/>
        <v>0</v>
      </c>
      <c r="Z1667" s="85">
        <f t="shared" si="2018"/>
        <v>0</v>
      </c>
      <c r="AA1667" s="85">
        <f t="shared" si="2019"/>
        <v>0</v>
      </c>
      <c r="AB1667" s="85">
        <f t="shared" si="2020"/>
        <v>0</v>
      </c>
      <c r="AC1667" s="85">
        <f t="shared" si="2021"/>
        <v>0</v>
      </c>
    </row>
    <row r="1668" spans="1:29" x14ac:dyDescent="0.3">
      <c r="A1668" s="67"/>
      <c r="B1668" s="85"/>
      <c r="C1668" s="85"/>
      <c r="D1668" s="85"/>
      <c r="E1668" s="85"/>
      <c r="F1668" s="85"/>
      <c r="G1668" s="85"/>
      <c r="H1668" s="113"/>
      <c r="P1668" s="21" t="str">
        <f t="shared" si="2022"/>
        <v>A</v>
      </c>
      <c r="Q1668" s="85">
        <f t="shared" si="2011"/>
        <v>0</v>
      </c>
      <c r="R1668" s="85">
        <f t="shared" si="2012"/>
        <v>0</v>
      </c>
      <c r="S1668" s="85">
        <f t="shared" si="2013"/>
        <v>0</v>
      </c>
      <c r="T1668" s="85">
        <f t="shared" si="2014"/>
        <v>0</v>
      </c>
      <c r="U1668" s="85">
        <f t="shared" si="2015"/>
        <v>0</v>
      </c>
      <c r="V1668" s="85">
        <f t="shared" si="2016"/>
        <v>0</v>
      </c>
      <c r="W1668" s="33"/>
      <c r="X1668" s="85">
        <f t="shared" si="2023"/>
        <v>0</v>
      </c>
      <c r="Y1668" s="85">
        <f t="shared" si="2017"/>
        <v>0</v>
      </c>
      <c r="Z1668" s="85">
        <f t="shared" si="2018"/>
        <v>0</v>
      </c>
      <c r="AA1668" s="85">
        <f t="shared" si="2019"/>
        <v>0</v>
      </c>
      <c r="AB1668" s="85">
        <f t="shared" si="2020"/>
        <v>0</v>
      </c>
      <c r="AC1668" s="85">
        <f t="shared" si="2021"/>
        <v>0</v>
      </c>
    </row>
    <row r="1669" spans="1:29" x14ac:dyDescent="0.3">
      <c r="A1669" s="67"/>
      <c r="B1669" s="85"/>
      <c r="C1669" s="85"/>
      <c r="D1669" s="85"/>
      <c r="E1669" s="85"/>
      <c r="F1669" s="85"/>
      <c r="G1669" s="85"/>
      <c r="H1669" s="113"/>
      <c r="P1669" s="21" t="str">
        <f t="shared" si="2022"/>
        <v>A</v>
      </c>
      <c r="Q1669" s="85">
        <f t="shared" si="2011"/>
        <v>0</v>
      </c>
      <c r="R1669" s="85">
        <f t="shared" si="2012"/>
        <v>0</v>
      </c>
      <c r="S1669" s="85">
        <f t="shared" si="2013"/>
        <v>0</v>
      </c>
      <c r="T1669" s="85">
        <f t="shared" si="2014"/>
        <v>0</v>
      </c>
      <c r="U1669" s="85">
        <f t="shared" si="2015"/>
        <v>0</v>
      </c>
      <c r="V1669" s="85">
        <f t="shared" si="2016"/>
        <v>0</v>
      </c>
      <c r="W1669" s="33"/>
      <c r="X1669" s="85">
        <f t="shared" si="2023"/>
        <v>0</v>
      </c>
      <c r="Y1669" s="85">
        <f t="shared" si="2017"/>
        <v>0</v>
      </c>
      <c r="Z1669" s="85">
        <f t="shared" si="2018"/>
        <v>0</v>
      </c>
      <c r="AA1669" s="85">
        <f t="shared" si="2019"/>
        <v>0</v>
      </c>
      <c r="AB1669" s="85">
        <f t="shared" si="2020"/>
        <v>0</v>
      </c>
      <c r="AC1669" s="85">
        <f t="shared" si="2021"/>
        <v>0</v>
      </c>
    </row>
    <row r="1670" spans="1:29" x14ac:dyDescent="0.3">
      <c r="A1670" s="67"/>
      <c r="B1670" s="85"/>
      <c r="C1670" s="85"/>
      <c r="D1670" s="85"/>
      <c r="E1670" s="85"/>
      <c r="F1670" s="85"/>
      <c r="G1670" s="85"/>
      <c r="H1670" s="113"/>
      <c r="P1670" s="21" t="str">
        <f t="shared" si="2022"/>
        <v>A</v>
      </c>
      <c r="Q1670" s="85">
        <f>IF($P1670="B",B1670,0)</f>
        <v>0</v>
      </c>
      <c r="R1670" s="85">
        <f t="shared" si="2012"/>
        <v>0</v>
      </c>
      <c r="S1670" s="85">
        <f t="shared" si="2013"/>
        <v>0</v>
      </c>
      <c r="T1670" s="85">
        <f t="shared" si="2014"/>
        <v>0</v>
      </c>
      <c r="U1670" s="85">
        <f t="shared" si="2015"/>
        <v>0</v>
      </c>
      <c r="V1670" s="85">
        <f t="shared" si="2016"/>
        <v>0</v>
      </c>
      <c r="W1670" s="33"/>
      <c r="X1670" s="85">
        <f t="shared" si="2023"/>
        <v>0</v>
      </c>
      <c r="Y1670" s="85">
        <f t="shared" si="2017"/>
        <v>0</v>
      </c>
      <c r="Z1670" s="85">
        <f t="shared" si="2018"/>
        <v>0</v>
      </c>
      <c r="AA1670" s="85">
        <f t="shared" si="2019"/>
        <v>0</v>
      </c>
      <c r="AB1670" s="85">
        <f t="shared" si="2020"/>
        <v>0</v>
      </c>
      <c r="AC1670" s="85">
        <f t="shared" si="2021"/>
        <v>0</v>
      </c>
    </row>
    <row r="1671" spans="1:29" x14ac:dyDescent="0.3">
      <c r="A1671" s="67"/>
      <c r="B1671" s="85"/>
      <c r="C1671" s="85"/>
      <c r="D1671" s="85"/>
      <c r="E1671" s="85"/>
      <c r="F1671" s="85"/>
      <c r="G1671" s="85"/>
      <c r="H1671" s="113"/>
      <c r="P1671" s="21" t="str">
        <f t="shared" si="2022"/>
        <v>A</v>
      </c>
      <c r="Q1671" s="85">
        <f t="shared" ref="Q1671:Q1680" si="2024">IF($P1671="B",B1671,0)</f>
        <v>0</v>
      </c>
      <c r="R1671" s="85">
        <f t="shared" si="2012"/>
        <v>0</v>
      </c>
      <c r="S1671" s="85">
        <f t="shared" si="2013"/>
        <v>0</v>
      </c>
      <c r="T1671" s="85">
        <f t="shared" si="2014"/>
        <v>0</v>
      </c>
      <c r="U1671" s="85">
        <f t="shared" si="2015"/>
        <v>0</v>
      </c>
      <c r="V1671" s="85">
        <f t="shared" si="2016"/>
        <v>0</v>
      </c>
      <c r="W1671" s="33"/>
      <c r="X1671" s="85">
        <f t="shared" si="2023"/>
        <v>0</v>
      </c>
      <c r="Y1671" s="85">
        <f t="shared" si="2017"/>
        <v>0</v>
      </c>
      <c r="Z1671" s="85">
        <f t="shared" si="2018"/>
        <v>0</v>
      </c>
      <c r="AA1671" s="85">
        <f t="shared" si="2019"/>
        <v>0</v>
      </c>
      <c r="AB1671" s="85">
        <f t="shared" si="2020"/>
        <v>0</v>
      </c>
      <c r="AC1671" s="85">
        <f t="shared" si="2021"/>
        <v>0</v>
      </c>
    </row>
    <row r="1672" spans="1:29" x14ac:dyDescent="0.3">
      <c r="A1672" s="67"/>
      <c r="B1672" s="85"/>
      <c r="C1672" s="85"/>
      <c r="D1672" s="85"/>
      <c r="E1672" s="85"/>
      <c r="F1672" s="85"/>
      <c r="G1672" s="85"/>
      <c r="H1672" s="113"/>
      <c r="P1672" s="21" t="str">
        <f t="shared" si="2022"/>
        <v>A</v>
      </c>
      <c r="Q1672" s="85">
        <f t="shared" si="2024"/>
        <v>0</v>
      </c>
      <c r="R1672" s="85">
        <f t="shared" si="2012"/>
        <v>0</v>
      </c>
      <c r="S1672" s="85">
        <f t="shared" si="2013"/>
        <v>0</v>
      </c>
      <c r="T1672" s="85">
        <f t="shared" si="2014"/>
        <v>0</v>
      </c>
      <c r="U1672" s="85">
        <f t="shared" si="2015"/>
        <v>0</v>
      </c>
      <c r="V1672" s="85">
        <f t="shared" si="2016"/>
        <v>0</v>
      </c>
      <c r="W1672" s="33"/>
      <c r="X1672" s="85">
        <f t="shared" si="2023"/>
        <v>0</v>
      </c>
      <c r="Y1672" s="85">
        <f t="shared" si="2017"/>
        <v>0</v>
      </c>
      <c r="Z1672" s="85">
        <f t="shared" si="2018"/>
        <v>0</v>
      </c>
      <c r="AA1672" s="85">
        <f t="shared" si="2019"/>
        <v>0</v>
      </c>
      <c r="AB1672" s="85">
        <f t="shared" si="2020"/>
        <v>0</v>
      </c>
      <c r="AC1672" s="85">
        <f t="shared" si="2021"/>
        <v>0</v>
      </c>
    </row>
    <row r="1673" spans="1:29" x14ac:dyDescent="0.3">
      <c r="A1673" s="67"/>
      <c r="B1673" s="85"/>
      <c r="C1673" s="85"/>
      <c r="D1673" s="85"/>
      <c r="E1673" s="85"/>
      <c r="F1673" s="85"/>
      <c r="G1673" s="85"/>
      <c r="H1673" s="113"/>
      <c r="P1673" s="21" t="str">
        <f t="shared" si="2022"/>
        <v>A</v>
      </c>
      <c r="Q1673" s="85">
        <f t="shared" si="2024"/>
        <v>0</v>
      </c>
      <c r="R1673" s="85">
        <f t="shared" si="2012"/>
        <v>0</v>
      </c>
      <c r="S1673" s="85">
        <f t="shared" si="2013"/>
        <v>0</v>
      </c>
      <c r="T1673" s="85">
        <f t="shared" si="2014"/>
        <v>0</v>
      </c>
      <c r="U1673" s="85">
        <f t="shared" si="2015"/>
        <v>0</v>
      </c>
      <c r="V1673" s="85">
        <f t="shared" si="2016"/>
        <v>0</v>
      </c>
      <c r="W1673" s="33"/>
      <c r="X1673" s="85">
        <f t="shared" si="2023"/>
        <v>0</v>
      </c>
      <c r="Y1673" s="85">
        <f t="shared" si="2017"/>
        <v>0</v>
      </c>
      <c r="Z1673" s="85">
        <f t="shared" si="2018"/>
        <v>0</v>
      </c>
      <c r="AA1673" s="85">
        <f t="shared" si="2019"/>
        <v>0</v>
      </c>
      <c r="AB1673" s="85">
        <f t="shared" si="2020"/>
        <v>0</v>
      </c>
      <c r="AC1673" s="85">
        <f t="shared" si="2021"/>
        <v>0</v>
      </c>
    </row>
    <row r="1674" spans="1:29" x14ac:dyDescent="0.3">
      <c r="A1674" s="67"/>
      <c r="B1674" s="85"/>
      <c r="C1674" s="85"/>
      <c r="D1674" s="85"/>
      <c r="E1674" s="85"/>
      <c r="F1674" s="85"/>
      <c r="G1674" s="85"/>
      <c r="H1674" s="113"/>
      <c r="P1674" s="21" t="str">
        <f t="shared" si="2022"/>
        <v>A</v>
      </c>
      <c r="Q1674" s="85">
        <f t="shared" si="2024"/>
        <v>0</v>
      </c>
      <c r="R1674" s="85">
        <f t="shared" si="2012"/>
        <v>0</v>
      </c>
      <c r="S1674" s="85">
        <f t="shared" si="2013"/>
        <v>0</v>
      </c>
      <c r="T1674" s="85">
        <f t="shared" si="2014"/>
        <v>0</v>
      </c>
      <c r="U1674" s="85">
        <f t="shared" si="2015"/>
        <v>0</v>
      </c>
      <c r="V1674" s="85">
        <f t="shared" si="2016"/>
        <v>0</v>
      </c>
      <c r="W1674" s="33"/>
      <c r="X1674" s="85">
        <f t="shared" si="2023"/>
        <v>0</v>
      </c>
      <c r="Y1674" s="85">
        <f t="shared" si="2017"/>
        <v>0</v>
      </c>
      <c r="Z1674" s="85">
        <f t="shared" si="2018"/>
        <v>0</v>
      </c>
      <c r="AA1674" s="85">
        <f t="shared" si="2019"/>
        <v>0</v>
      </c>
      <c r="AB1674" s="85">
        <f t="shared" si="2020"/>
        <v>0</v>
      </c>
      <c r="AC1674" s="85">
        <f t="shared" si="2021"/>
        <v>0</v>
      </c>
    </row>
    <row r="1675" spans="1:29" x14ac:dyDescent="0.3">
      <c r="A1675" s="67"/>
      <c r="B1675" s="85"/>
      <c r="C1675" s="85"/>
      <c r="D1675" s="85"/>
      <c r="E1675" s="85"/>
      <c r="F1675" s="85"/>
      <c r="G1675" s="85"/>
      <c r="H1675" s="113"/>
      <c r="P1675" s="21" t="str">
        <f t="shared" si="2022"/>
        <v>A</v>
      </c>
      <c r="Q1675" s="85">
        <f t="shared" si="2024"/>
        <v>0</v>
      </c>
      <c r="R1675" s="85">
        <f t="shared" si="2012"/>
        <v>0</v>
      </c>
      <c r="S1675" s="85">
        <f t="shared" si="2013"/>
        <v>0</v>
      </c>
      <c r="T1675" s="85">
        <f t="shared" si="2014"/>
        <v>0</v>
      </c>
      <c r="U1675" s="85">
        <f t="shared" si="2015"/>
        <v>0</v>
      </c>
      <c r="V1675" s="85">
        <f t="shared" si="2016"/>
        <v>0</v>
      </c>
      <c r="W1675" s="33"/>
      <c r="X1675" s="85">
        <f t="shared" si="2023"/>
        <v>0</v>
      </c>
      <c r="Y1675" s="85">
        <f t="shared" si="2017"/>
        <v>0</v>
      </c>
      <c r="Z1675" s="85">
        <f t="shared" si="2018"/>
        <v>0</v>
      </c>
      <c r="AA1675" s="85">
        <f t="shared" si="2019"/>
        <v>0</v>
      </c>
      <c r="AB1675" s="85">
        <f t="shared" si="2020"/>
        <v>0</v>
      </c>
      <c r="AC1675" s="85">
        <f t="shared" si="2021"/>
        <v>0</v>
      </c>
    </row>
    <row r="1676" spans="1:29" x14ac:dyDescent="0.3">
      <c r="A1676" s="67"/>
      <c r="B1676" s="85"/>
      <c r="C1676" s="85"/>
      <c r="D1676" s="85"/>
      <c r="E1676" s="85"/>
      <c r="F1676" s="85"/>
      <c r="G1676" s="85"/>
      <c r="H1676" s="113"/>
      <c r="P1676" s="21" t="str">
        <f t="shared" si="2022"/>
        <v>A</v>
      </c>
      <c r="Q1676" s="85">
        <f t="shared" si="2024"/>
        <v>0</v>
      </c>
      <c r="R1676" s="85">
        <f t="shared" si="2012"/>
        <v>0</v>
      </c>
      <c r="S1676" s="85">
        <f t="shared" si="2013"/>
        <v>0</v>
      </c>
      <c r="T1676" s="85">
        <f t="shared" si="2014"/>
        <v>0</v>
      </c>
      <c r="U1676" s="85">
        <f t="shared" si="2015"/>
        <v>0</v>
      </c>
      <c r="V1676" s="85">
        <f t="shared" si="2016"/>
        <v>0</v>
      </c>
      <c r="W1676" s="33"/>
      <c r="X1676" s="85">
        <f t="shared" si="2023"/>
        <v>0</v>
      </c>
      <c r="Y1676" s="85">
        <f t="shared" si="2017"/>
        <v>0</v>
      </c>
      <c r="Z1676" s="85">
        <f t="shared" si="2018"/>
        <v>0</v>
      </c>
      <c r="AA1676" s="85">
        <f t="shared" si="2019"/>
        <v>0</v>
      </c>
      <c r="AB1676" s="85">
        <f t="shared" si="2020"/>
        <v>0</v>
      </c>
      <c r="AC1676" s="85">
        <f t="shared" si="2021"/>
        <v>0</v>
      </c>
    </row>
    <row r="1677" spans="1:29" x14ac:dyDescent="0.3">
      <c r="A1677" s="67"/>
      <c r="B1677" s="85"/>
      <c r="C1677" s="85"/>
      <c r="D1677" s="85"/>
      <c r="E1677" s="85"/>
      <c r="F1677" s="85"/>
      <c r="G1677" s="85"/>
      <c r="H1677" s="113"/>
      <c r="P1677" s="21" t="str">
        <f t="shared" si="2022"/>
        <v>A</v>
      </c>
      <c r="Q1677" s="85">
        <f t="shared" si="2024"/>
        <v>0</v>
      </c>
      <c r="R1677" s="85">
        <f t="shared" si="2012"/>
        <v>0</v>
      </c>
      <c r="S1677" s="85">
        <f t="shared" si="2013"/>
        <v>0</v>
      </c>
      <c r="T1677" s="85">
        <f t="shared" si="2014"/>
        <v>0</v>
      </c>
      <c r="U1677" s="85">
        <f t="shared" si="2015"/>
        <v>0</v>
      </c>
      <c r="V1677" s="85">
        <f t="shared" si="2016"/>
        <v>0</v>
      </c>
      <c r="W1677" s="33"/>
      <c r="X1677" s="85">
        <f t="shared" si="2023"/>
        <v>0</v>
      </c>
      <c r="Y1677" s="85">
        <f t="shared" si="2017"/>
        <v>0</v>
      </c>
      <c r="Z1677" s="85">
        <f t="shared" si="2018"/>
        <v>0</v>
      </c>
      <c r="AA1677" s="85">
        <f t="shared" si="2019"/>
        <v>0</v>
      </c>
      <c r="AB1677" s="85">
        <f t="shared" si="2020"/>
        <v>0</v>
      </c>
      <c r="AC1677" s="85">
        <f t="shared" si="2021"/>
        <v>0</v>
      </c>
    </row>
    <row r="1678" spans="1:29" x14ac:dyDescent="0.3">
      <c r="A1678" s="67"/>
      <c r="B1678" s="85"/>
      <c r="C1678" s="85"/>
      <c r="D1678" s="85"/>
      <c r="E1678" s="85"/>
      <c r="F1678" s="85"/>
      <c r="G1678" s="85"/>
      <c r="H1678" s="113"/>
      <c r="P1678" s="21" t="str">
        <f t="shared" si="2022"/>
        <v>A</v>
      </c>
      <c r="Q1678" s="85">
        <f t="shared" si="2024"/>
        <v>0</v>
      </c>
      <c r="R1678" s="85">
        <f t="shared" si="2012"/>
        <v>0</v>
      </c>
      <c r="S1678" s="85">
        <f t="shared" si="2013"/>
        <v>0</v>
      </c>
      <c r="T1678" s="85">
        <f t="shared" si="2014"/>
        <v>0</v>
      </c>
      <c r="U1678" s="85">
        <f t="shared" si="2015"/>
        <v>0</v>
      </c>
      <c r="V1678" s="85">
        <f t="shared" si="2016"/>
        <v>0</v>
      </c>
      <c r="W1678" s="33"/>
      <c r="X1678" s="85">
        <f t="shared" si="2023"/>
        <v>0</v>
      </c>
      <c r="Y1678" s="85">
        <f t="shared" si="2017"/>
        <v>0</v>
      </c>
      <c r="Z1678" s="85">
        <f t="shared" si="2018"/>
        <v>0</v>
      </c>
      <c r="AA1678" s="85">
        <f t="shared" si="2019"/>
        <v>0</v>
      </c>
      <c r="AB1678" s="85">
        <f t="shared" si="2020"/>
        <v>0</v>
      </c>
      <c r="AC1678" s="85">
        <f t="shared" si="2021"/>
        <v>0</v>
      </c>
    </row>
    <row r="1679" spans="1:29" x14ac:dyDescent="0.3">
      <c r="A1679" s="67"/>
      <c r="B1679" s="85"/>
      <c r="C1679" s="85"/>
      <c r="D1679" s="85"/>
      <c r="E1679" s="85"/>
      <c r="F1679" s="85"/>
      <c r="G1679" s="85"/>
      <c r="H1679" s="113"/>
      <c r="P1679" s="21" t="str">
        <f t="shared" si="2022"/>
        <v>A</v>
      </c>
      <c r="Q1679" s="85">
        <f t="shared" si="2024"/>
        <v>0</v>
      </c>
      <c r="R1679" s="85">
        <f t="shared" si="2012"/>
        <v>0</v>
      </c>
      <c r="S1679" s="85">
        <f t="shared" si="2013"/>
        <v>0</v>
      </c>
      <c r="T1679" s="85">
        <f t="shared" si="2014"/>
        <v>0</v>
      </c>
      <c r="U1679" s="85">
        <f t="shared" si="2015"/>
        <v>0</v>
      </c>
      <c r="V1679" s="85">
        <f t="shared" si="2016"/>
        <v>0</v>
      </c>
      <c r="W1679" s="33"/>
      <c r="X1679" s="85">
        <f t="shared" si="2023"/>
        <v>0</v>
      </c>
      <c r="Y1679" s="85">
        <f t="shared" si="2017"/>
        <v>0</v>
      </c>
      <c r="Z1679" s="85">
        <f t="shared" si="2018"/>
        <v>0</v>
      </c>
      <c r="AA1679" s="85">
        <f t="shared" si="2019"/>
        <v>0</v>
      </c>
      <c r="AB1679" s="85">
        <f t="shared" si="2020"/>
        <v>0</v>
      </c>
      <c r="AC1679" s="85">
        <f t="shared" si="2021"/>
        <v>0</v>
      </c>
    </row>
    <row r="1680" spans="1:29" x14ac:dyDescent="0.3">
      <c r="A1680" s="67"/>
      <c r="B1680" s="85"/>
      <c r="C1680" s="85"/>
      <c r="D1680" s="85"/>
      <c r="E1680" s="85"/>
      <c r="F1680" s="85"/>
      <c r="G1680" s="85"/>
      <c r="H1680" s="113"/>
      <c r="P1680" s="21" t="str">
        <f t="shared" si="2022"/>
        <v>A</v>
      </c>
      <c r="Q1680" s="85">
        <f t="shared" si="2024"/>
        <v>0</v>
      </c>
      <c r="R1680" s="85">
        <f t="shared" si="2012"/>
        <v>0</v>
      </c>
      <c r="S1680" s="85">
        <f t="shared" si="2013"/>
        <v>0</v>
      </c>
      <c r="T1680" s="85">
        <f t="shared" si="2014"/>
        <v>0</v>
      </c>
      <c r="U1680" s="85">
        <f t="shared" si="2015"/>
        <v>0</v>
      </c>
      <c r="V1680" s="85">
        <f t="shared" si="2016"/>
        <v>0</v>
      </c>
      <c r="W1680" s="33"/>
      <c r="X1680" s="85">
        <f t="shared" si="2023"/>
        <v>0</v>
      </c>
      <c r="Y1680" s="85">
        <f t="shared" si="2017"/>
        <v>0</v>
      </c>
      <c r="Z1680" s="85">
        <f t="shared" si="2018"/>
        <v>0</v>
      </c>
      <c r="AA1680" s="85">
        <f t="shared" si="2019"/>
        <v>0</v>
      </c>
      <c r="AB1680" s="85">
        <f t="shared" si="2020"/>
        <v>0</v>
      </c>
      <c r="AC1680" s="85">
        <f t="shared" si="2021"/>
        <v>0</v>
      </c>
    </row>
    <row r="1681" spans="1:29" x14ac:dyDescent="0.3">
      <c r="A1681" s="68"/>
      <c r="B1681" s="87"/>
      <c r="C1681" s="87"/>
      <c r="D1681" s="87"/>
      <c r="E1681" s="87"/>
      <c r="F1681" s="87"/>
      <c r="G1681" s="87"/>
      <c r="H1681" s="114"/>
      <c r="I1681" s="105">
        <f>Q1681</f>
        <v>0</v>
      </c>
      <c r="J1681" s="105">
        <f>R1681</f>
        <v>0</v>
      </c>
      <c r="K1681" s="105">
        <f t="shared" ref="K1681" si="2025">S1681</f>
        <v>0</v>
      </c>
      <c r="L1681" s="105">
        <f t="shared" ref="L1681" si="2026">T1681</f>
        <v>0</v>
      </c>
      <c r="M1681" s="105">
        <f t="shared" ref="M1681" si="2027">U1681</f>
        <v>0</v>
      </c>
      <c r="N1681" s="105">
        <f t="shared" ref="N1681" si="2028">V1681</f>
        <v>0</v>
      </c>
      <c r="P1681" s="21"/>
      <c r="Q1681" s="106">
        <f t="shared" ref="Q1681:V1681" si="2029">+SUM(Q1665:Q1680)</f>
        <v>0</v>
      </c>
      <c r="R1681" s="106">
        <f t="shared" si="2029"/>
        <v>0</v>
      </c>
      <c r="S1681" s="106">
        <f t="shared" si="2029"/>
        <v>0</v>
      </c>
      <c r="T1681" s="106">
        <f t="shared" si="2029"/>
        <v>0</v>
      </c>
      <c r="U1681" s="106">
        <f t="shared" si="2029"/>
        <v>0</v>
      </c>
      <c r="V1681" s="106">
        <f t="shared" si="2029"/>
        <v>0</v>
      </c>
      <c r="W1681" s="33"/>
      <c r="X1681" s="33"/>
      <c r="Y1681" s="33"/>
      <c r="Z1681" s="33"/>
      <c r="AA1681" s="33"/>
      <c r="AB1681" s="33"/>
      <c r="AC1681" s="33"/>
    </row>
    <row r="1683" spans="1:29" x14ac:dyDescent="0.3">
      <c r="A1683" s="69"/>
      <c r="B1683" s="69"/>
      <c r="C1683" s="69"/>
      <c r="D1683" s="97"/>
      <c r="E1683" s="97"/>
      <c r="F1683" s="69"/>
      <c r="G1683" s="69"/>
      <c r="H1683" s="82"/>
    </row>
    <row r="1684" spans="1:29" x14ac:dyDescent="0.3">
      <c r="A1684" s="94"/>
      <c r="B1684" s="83"/>
      <c r="C1684" s="95"/>
      <c r="D1684" s="95"/>
      <c r="E1684" s="33"/>
      <c r="F1684" s="98"/>
      <c r="G1684" s="96"/>
      <c r="H1684" s="112"/>
    </row>
    <row r="1685" spans="1:29" x14ac:dyDescent="0.3">
      <c r="A1685" s="91"/>
      <c r="B1685" s="92"/>
      <c r="C1685" s="92"/>
      <c r="D1685" s="92"/>
      <c r="E1685" s="92"/>
      <c r="F1685" s="92"/>
      <c r="G1685" s="92"/>
      <c r="H1685" s="92"/>
    </row>
    <row r="1686" spans="1:29" x14ac:dyDescent="0.3">
      <c r="A1686" s="68"/>
      <c r="B1686" s="68"/>
      <c r="C1686" s="68"/>
      <c r="D1686" s="68"/>
      <c r="E1686" s="68"/>
      <c r="F1686" s="68"/>
      <c r="G1686" s="68"/>
      <c r="H1686" s="82"/>
      <c r="P1686" s="21"/>
      <c r="Q1686" s="106">
        <f>+SUM(Q1687:Q1702)</f>
        <v>0</v>
      </c>
      <c r="R1686" s="106">
        <f t="shared" ref="R1686" si="2030">+SUM(R1687:R1702)</f>
        <v>0</v>
      </c>
      <c r="S1686" s="106">
        <f t="shared" ref="S1686" si="2031">+SUM(S1687:S1702)</f>
        <v>0</v>
      </c>
      <c r="T1686" s="106">
        <f t="shared" ref="T1686" si="2032">+SUM(T1687:T1702)</f>
        <v>0</v>
      </c>
      <c r="U1686" s="106">
        <f t="shared" ref="U1686" si="2033">+SUM(U1687:U1702)</f>
        <v>0</v>
      </c>
      <c r="V1686" s="106">
        <f t="shared" ref="V1686" si="2034">+SUM(V1687:V1702)</f>
        <v>0</v>
      </c>
      <c r="W1686" s="33"/>
      <c r="X1686" s="33"/>
      <c r="Y1686" s="33"/>
      <c r="Z1686" s="33"/>
      <c r="AA1686" s="33"/>
      <c r="AB1686" s="33"/>
      <c r="AC1686" s="33"/>
    </row>
    <row r="1687" spans="1:29" x14ac:dyDescent="0.3">
      <c r="A1687" s="67"/>
      <c r="B1687" s="85"/>
      <c r="C1687" s="85"/>
      <c r="D1687" s="85"/>
      <c r="E1687" s="85"/>
      <c r="F1687" s="85"/>
      <c r="G1687" s="85"/>
      <c r="H1687" s="113"/>
      <c r="I1687" s="105">
        <f t="shared" ref="I1687:N1687" si="2035">Q1686</f>
        <v>0</v>
      </c>
      <c r="J1687" s="105">
        <f t="shared" si="2035"/>
        <v>0</v>
      </c>
      <c r="K1687" s="105">
        <f t="shared" si="2035"/>
        <v>0</v>
      </c>
      <c r="L1687" s="105">
        <f t="shared" si="2035"/>
        <v>0</v>
      </c>
      <c r="M1687" s="105">
        <f t="shared" si="2035"/>
        <v>0</v>
      </c>
      <c r="N1687" s="105">
        <f t="shared" si="2035"/>
        <v>0</v>
      </c>
      <c r="P1687" s="21" t="str">
        <f>IF(A1687&gt;=$B$1684,"A","B")</f>
        <v>A</v>
      </c>
      <c r="Q1687" s="85">
        <f t="shared" ref="Q1687:Q1691" si="2036">IF($P1687="B",B1687,0)</f>
        <v>0</v>
      </c>
      <c r="R1687" s="85">
        <f t="shared" ref="R1687:R1702" si="2037">IF($P1687="B",C1687,0)</f>
        <v>0</v>
      </c>
      <c r="S1687" s="85">
        <f t="shared" ref="S1687:S1702" si="2038">IF($P1687="B",D1687,0)</f>
        <v>0</v>
      </c>
      <c r="T1687" s="85">
        <f t="shared" ref="T1687:T1702" si="2039">IF($P1687="B",E1687,0)</f>
        <v>0</v>
      </c>
      <c r="U1687" s="85">
        <f t="shared" ref="U1687:U1702" si="2040">IF($P1687="B",F1687,0)</f>
        <v>0</v>
      </c>
      <c r="V1687" s="85">
        <f t="shared" ref="V1687:V1702" si="2041">IF($P1687="B",G1687,0)</f>
        <v>0</v>
      </c>
      <c r="W1687" s="33"/>
      <c r="X1687" s="85">
        <f>IF($P1687="A",B1687,0)</f>
        <v>0</v>
      </c>
      <c r="Y1687" s="85">
        <f t="shared" ref="Y1687:Y1702" si="2042">IF($P1687="A",C1687,0)</f>
        <v>0</v>
      </c>
      <c r="Z1687" s="85">
        <f t="shared" ref="Z1687:Z1702" si="2043">IF($P1687="A",D1687,0)</f>
        <v>0</v>
      </c>
      <c r="AA1687" s="85">
        <f t="shared" ref="AA1687:AA1702" si="2044">IF($P1687="A",E1687,0)</f>
        <v>0</v>
      </c>
      <c r="AB1687" s="85">
        <f t="shared" ref="AB1687:AB1702" si="2045">IF($P1687="A",F1687,0)</f>
        <v>0</v>
      </c>
      <c r="AC1687" s="85">
        <f t="shared" ref="AC1687:AC1702" si="2046">IF($P1687="A",G1687,0)</f>
        <v>0</v>
      </c>
    </row>
    <row r="1688" spans="1:29" x14ac:dyDescent="0.3">
      <c r="A1688" s="67"/>
      <c r="B1688" s="85"/>
      <c r="C1688" s="85"/>
      <c r="D1688" s="85"/>
      <c r="E1688" s="85"/>
      <c r="F1688" s="85"/>
      <c r="G1688" s="85"/>
      <c r="H1688" s="113"/>
      <c r="P1688" s="21" t="str">
        <f t="shared" ref="P1688:P1702" si="2047">IF(A1688&gt;=$B$1684,"A","B")</f>
        <v>A</v>
      </c>
      <c r="Q1688" s="85">
        <f t="shared" si="2036"/>
        <v>0</v>
      </c>
      <c r="R1688" s="85">
        <f t="shared" si="2037"/>
        <v>0</v>
      </c>
      <c r="S1688" s="85">
        <f t="shared" si="2038"/>
        <v>0</v>
      </c>
      <c r="T1688" s="85">
        <f t="shared" si="2039"/>
        <v>0</v>
      </c>
      <c r="U1688" s="85">
        <f t="shared" si="2040"/>
        <v>0</v>
      </c>
      <c r="V1688" s="85">
        <f t="shared" si="2041"/>
        <v>0</v>
      </c>
      <c r="W1688" s="33"/>
      <c r="X1688" s="85">
        <f t="shared" ref="X1688:X1702" si="2048">IF($P1688="A",B1688,0)</f>
        <v>0</v>
      </c>
      <c r="Y1688" s="85">
        <f t="shared" si="2042"/>
        <v>0</v>
      </c>
      <c r="Z1688" s="85">
        <f t="shared" si="2043"/>
        <v>0</v>
      </c>
      <c r="AA1688" s="85">
        <f t="shared" si="2044"/>
        <v>0</v>
      </c>
      <c r="AB1688" s="85">
        <f t="shared" si="2045"/>
        <v>0</v>
      </c>
      <c r="AC1688" s="85">
        <f t="shared" si="2046"/>
        <v>0</v>
      </c>
    </row>
    <row r="1689" spans="1:29" x14ac:dyDescent="0.3">
      <c r="A1689" s="67"/>
      <c r="B1689" s="85"/>
      <c r="C1689" s="85"/>
      <c r="D1689" s="85"/>
      <c r="E1689" s="85"/>
      <c r="F1689" s="85"/>
      <c r="G1689" s="85"/>
      <c r="H1689" s="113"/>
      <c r="P1689" s="21" t="str">
        <f t="shared" si="2047"/>
        <v>A</v>
      </c>
      <c r="Q1689" s="85">
        <f t="shared" si="2036"/>
        <v>0</v>
      </c>
      <c r="R1689" s="85">
        <f t="shared" si="2037"/>
        <v>0</v>
      </c>
      <c r="S1689" s="85">
        <f t="shared" si="2038"/>
        <v>0</v>
      </c>
      <c r="T1689" s="85">
        <f t="shared" si="2039"/>
        <v>0</v>
      </c>
      <c r="U1689" s="85">
        <f t="shared" si="2040"/>
        <v>0</v>
      </c>
      <c r="V1689" s="85">
        <f t="shared" si="2041"/>
        <v>0</v>
      </c>
      <c r="W1689" s="33"/>
      <c r="X1689" s="85">
        <f t="shared" si="2048"/>
        <v>0</v>
      </c>
      <c r="Y1689" s="85">
        <f t="shared" si="2042"/>
        <v>0</v>
      </c>
      <c r="Z1689" s="85">
        <f t="shared" si="2043"/>
        <v>0</v>
      </c>
      <c r="AA1689" s="85">
        <f t="shared" si="2044"/>
        <v>0</v>
      </c>
      <c r="AB1689" s="85">
        <f t="shared" si="2045"/>
        <v>0</v>
      </c>
      <c r="AC1689" s="85">
        <f t="shared" si="2046"/>
        <v>0</v>
      </c>
    </row>
    <row r="1690" spans="1:29" x14ac:dyDescent="0.3">
      <c r="A1690" s="67"/>
      <c r="B1690" s="85"/>
      <c r="C1690" s="85"/>
      <c r="D1690" s="85"/>
      <c r="E1690" s="85"/>
      <c r="F1690" s="85"/>
      <c r="G1690" s="85"/>
      <c r="H1690" s="113"/>
      <c r="P1690" s="21" t="str">
        <f t="shared" si="2047"/>
        <v>A</v>
      </c>
      <c r="Q1690" s="85">
        <f t="shared" si="2036"/>
        <v>0</v>
      </c>
      <c r="R1690" s="85">
        <f t="shared" si="2037"/>
        <v>0</v>
      </c>
      <c r="S1690" s="85">
        <f t="shared" si="2038"/>
        <v>0</v>
      </c>
      <c r="T1690" s="85">
        <f t="shared" si="2039"/>
        <v>0</v>
      </c>
      <c r="U1690" s="85">
        <f t="shared" si="2040"/>
        <v>0</v>
      </c>
      <c r="V1690" s="85">
        <f t="shared" si="2041"/>
        <v>0</v>
      </c>
      <c r="W1690" s="33"/>
      <c r="X1690" s="85">
        <f t="shared" si="2048"/>
        <v>0</v>
      </c>
      <c r="Y1690" s="85">
        <f t="shared" si="2042"/>
        <v>0</v>
      </c>
      <c r="Z1690" s="85">
        <f t="shared" si="2043"/>
        <v>0</v>
      </c>
      <c r="AA1690" s="85">
        <f t="shared" si="2044"/>
        <v>0</v>
      </c>
      <c r="AB1690" s="85">
        <f t="shared" si="2045"/>
        <v>0</v>
      </c>
      <c r="AC1690" s="85">
        <f t="shared" si="2046"/>
        <v>0</v>
      </c>
    </row>
    <row r="1691" spans="1:29" x14ac:dyDescent="0.3">
      <c r="A1691" s="67"/>
      <c r="B1691" s="85"/>
      <c r="C1691" s="85"/>
      <c r="D1691" s="85"/>
      <c r="E1691" s="85"/>
      <c r="F1691" s="85"/>
      <c r="G1691" s="85"/>
      <c r="H1691" s="113"/>
      <c r="P1691" s="21" t="str">
        <f t="shared" si="2047"/>
        <v>A</v>
      </c>
      <c r="Q1691" s="85">
        <f t="shared" si="2036"/>
        <v>0</v>
      </c>
      <c r="R1691" s="85">
        <f t="shared" si="2037"/>
        <v>0</v>
      </c>
      <c r="S1691" s="85">
        <f t="shared" si="2038"/>
        <v>0</v>
      </c>
      <c r="T1691" s="85">
        <f t="shared" si="2039"/>
        <v>0</v>
      </c>
      <c r="U1691" s="85">
        <f t="shared" si="2040"/>
        <v>0</v>
      </c>
      <c r="V1691" s="85">
        <f t="shared" si="2041"/>
        <v>0</v>
      </c>
      <c r="W1691" s="33"/>
      <c r="X1691" s="85">
        <f t="shared" si="2048"/>
        <v>0</v>
      </c>
      <c r="Y1691" s="85">
        <f t="shared" si="2042"/>
        <v>0</v>
      </c>
      <c r="Z1691" s="85">
        <f t="shared" si="2043"/>
        <v>0</v>
      </c>
      <c r="AA1691" s="85">
        <f t="shared" si="2044"/>
        <v>0</v>
      </c>
      <c r="AB1691" s="85">
        <f t="shared" si="2045"/>
        <v>0</v>
      </c>
      <c r="AC1691" s="85">
        <f t="shared" si="2046"/>
        <v>0</v>
      </c>
    </row>
    <row r="1692" spans="1:29" x14ac:dyDescent="0.3">
      <c r="A1692" s="67"/>
      <c r="B1692" s="85"/>
      <c r="C1692" s="85"/>
      <c r="D1692" s="85"/>
      <c r="E1692" s="85"/>
      <c r="F1692" s="85"/>
      <c r="G1692" s="85"/>
      <c r="H1692" s="113"/>
      <c r="P1692" s="21" t="str">
        <f t="shared" si="2047"/>
        <v>A</v>
      </c>
      <c r="Q1692" s="85">
        <f>IF($P1692="B",B1692,0)</f>
        <v>0</v>
      </c>
      <c r="R1692" s="85">
        <f t="shared" si="2037"/>
        <v>0</v>
      </c>
      <c r="S1692" s="85">
        <f t="shared" si="2038"/>
        <v>0</v>
      </c>
      <c r="T1692" s="85">
        <f t="shared" si="2039"/>
        <v>0</v>
      </c>
      <c r="U1692" s="85">
        <f t="shared" si="2040"/>
        <v>0</v>
      </c>
      <c r="V1692" s="85">
        <f t="shared" si="2041"/>
        <v>0</v>
      </c>
      <c r="W1692" s="33"/>
      <c r="X1692" s="85">
        <f t="shared" si="2048"/>
        <v>0</v>
      </c>
      <c r="Y1692" s="85">
        <f t="shared" si="2042"/>
        <v>0</v>
      </c>
      <c r="Z1692" s="85">
        <f t="shared" si="2043"/>
        <v>0</v>
      </c>
      <c r="AA1692" s="85">
        <f t="shared" si="2044"/>
        <v>0</v>
      </c>
      <c r="AB1692" s="85">
        <f t="shared" si="2045"/>
        <v>0</v>
      </c>
      <c r="AC1692" s="85">
        <f t="shared" si="2046"/>
        <v>0</v>
      </c>
    </row>
    <row r="1693" spans="1:29" x14ac:dyDescent="0.3">
      <c r="A1693" s="67"/>
      <c r="B1693" s="85"/>
      <c r="C1693" s="85"/>
      <c r="D1693" s="85"/>
      <c r="E1693" s="85"/>
      <c r="F1693" s="85"/>
      <c r="G1693" s="85"/>
      <c r="H1693" s="113"/>
      <c r="P1693" s="21" t="str">
        <f t="shared" si="2047"/>
        <v>A</v>
      </c>
      <c r="Q1693" s="85">
        <f t="shared" ref="Q1693:Q1702" si="2049">IF($P1693="B",B1693,0)</f>
        <v>0</v>
      </c>
      <c r="R1693" s="85">
        <f t="shared" si="2037"/>
        <v>0</v>
      </c>
      <c r="S1693" s="85">
        <f t="shared" si="2038"/>
        <v>0</v>
      </c>
      <c r="T1693" s="85">
        <f t="shared" si="2039"/>
        <v>0</v>
      </c>
      <c r="U1693" s="85">
        <f t="shared" si="2040"/>
        <v>0</v>
      </c>
      <c r="V1693" s="85">
        <f t="shared" si="2041"/>
        <v>0</v>
      </c>
      <c r="W1693" s="33"/>
      <c r="X1693" s="85">
        <f t="shared" si="2048"/>
        <v>0</v>
      </c>
      <c r="Y1693" s="85">
        <f t="shared" si="2042"/>
        <v>0</v>
      </c>
      <c r="Z1693" s="85">
        <f t="shared" si="2043"/>
        <v>0</v>
      </c>
      <c r="AA1693" s="85">
        <f t="shared" si="2044"/>
        <v>0</v>
      </c>
      <c r="AB1693" s="85">
        <f t="shared" si="2045"/>
        <v>0</v>
      </c>
      <c r="AC1693" s="85">
        <f t="shared" si="2046"/>
        <v>0</v>
      </c>
    </row>
    <row r="1694" spans="1:29" x14ac:dyDescent="0.3">
      <c r="A1694" s="67"/>
      <c r="B1694" s="85"/>
      <c r="C1694" s="85"/>
      <c r="D1694" s="85"/>
      <c r="E1694" s="85"/>
      <c r="F1694" s="85"/>
      <c r="G1694" s="85"/>
      <c r="H1694" s="113"/>
      <c r="P1694" s="21" t="str">
        <f t="shared" si="2047"/>
        <v>A</v>
      </c>
      <c r="Q1694" s="85">
        <f t="shared" si="2049"/>
        <v>0</v>
      </c>
      <c r="R1694" s="85">
        <f t="shared" si="2037"/>
        <v>0</v>
      </c>
      <c r="S1694" s="85">
        <f t="shared" si="2038"/>
        <v>0</v>
      </c>
      <c r="T1694" s="85">
        <f t="shared" si="2039"/>
        <v>0</v>
      </c>
      <c r="U1694" s="85">
        <f t="shared" si="2040"/>
        <v>0</v>
      </c>
      <c r="V1694" s="85">
        <f t="shared" si="2041"/>
        <v>0</v>
      </c>
      <c r="W1694" s="33"/>
      <c r="X1694" s="85">
        <f t="shared" si="2048"/>
        <v>0</v>
      </c>
      <c r="Y1694" s="85">
        <f t="shared" si="2042"/>
        <v>0</v>
      </c>
      <c r="Z1694" s="85">
        <f t="shared" si="2043"/>
        <v>0</v>
      </c>
      <c r="AA1694" s="85">
        <f t="shared" si="2044"/>
        <v>0</v>
      </c>
      <c r="AB1694" s="85">
        <f t="shared" si="2045"/>
        <v>0</v>
      </c>
      <c r="AC1694" s="85">
        <f t="shared" si="2046"/>
        <v>0</v>
      </c>
    </row>
    <row r="1695" spans="1:29" x14ac:dyDescent="0.3">
      <c r="A1695" s="67"/>
      <c r="B1695" s="85"/>
      <c r="C1695" s="85"/>
      <c r="D1695" s="85"/>
      <c r="E1695" s="85"/>
      <c r="F1695" s="85"/>
      <c r="G1695" s="85"/>
      <c r="H1695" s="113"/>
      <c r="P1695" s="21" t="str">
        <f t="shared" si="2047"/>
        <v>A</v>
      </c>
      <c r="Q1695" s="85">
        <f t="shared" si="2049"/>
        <v>0</v>
      </c>
      <c r="R1695" s="85">
        <f t="shared" si="2037"/>
        <v>0</v>
      </c>
      <c r="S1695" s="85">
        <f t="shared" si="2038"/>
        <v>0</v>
      </c>
      <c r="T1695" s="85">
        <f t="shared" si="2039"/>
        <v>0</v>
      </c>
      <c r="U1695" s="85">
        <f t="shared" si="2040"/>
        <v>0</v>
      </c>
      <c r="V1695" s="85">
        <f t="shared" si="2041"/>
        <v>0</v>
      </c>
      <c r="W1695" s="33"/>
      <c r="X1695" s="85">
        <f t="shared" si="2048"/>
        <v>0</v>
      </c>
      <c r="Y1695" s="85">
        <f t="shared" si="2042"/>
        <v>0</v>
      </c>
      <c r="Z1695" s="85">
        <f t="shared" si="2043"/>
        <v>0</v>
      </c>
      <c r="AA1695" s="85">
        <f t="shared" si="2044"/>
        <v>0</v>
      </c>
      <c r="AB1695" s="85">
        <f t="shared" si="2045"/>
        <v>0</v>
      </c>
      <c r="AC1695" s="85">
        <f t="shared" si="2046"/>
        <v>0</v>
      </c>
    </row>
    <row r="1696" spans="1:29" x14ac:dyDescent="0.3">
      <c r="A1696" s="67"/>
      <c r="B1696" s="85"/>
      <c r="C1696" s="85"/>
      <c r="D1696" s="85"/>
      <c r="E1696" s="85"/>
      <c r="F1696" s="85"/>
      <c r="G1696" s="85"/>
      <c r="H1696" s="113"/>
      <c r="P1696" s="21" t="str">
        <f t="shared" si="2047"/>
        <v>A</v>
      </c>
      <c r="Q1696" s="85">
        <f t="shared" si="2049"/>
        <v>0</v>
      </c>
      <c r="R1696" s="85">
        <f t="shared" si="2037"/>
        <v>0</v>
      </c>
      <c r="S1696" s="85">
        <f t="shared" si="2038"/>
        <v>0</v>
      </c>
      <c r="T1696" s="85">
        <f t="shared" si="2039"/>
        <v>0</v>
      </c>
      <c r="U1696" s="85">
        <f t="shared" si="2040"/>
        <v>0</v>
      </c>
      <c r="V1696" s="85">
        <f t="shared" si="2041"/>
        <v>0</v>
      </c>
      <c r="W1696" s="33"/>
      <c r="X1696" s="85">
        <f t="shared" si="2048"/>
        <v>0</v>
      </c>
      <c r="Y1696" s="85">
        <f t="shared" si="2042"/>
        <v>0</v>
      </c>
      <c r="Z1696" s="85">
        <f t="shared" si="2043"/>
        <v>0</v>
      </c>
      <c r="AA1696" s="85">
        <f t="shared" si="2044"/>
        <v>0</v>
      </c>
      <c r="AB1696" s="85">
        <f t="shared" si="2045"/>
        <v>0</v>
      </c>
      <c r="AC1696" s="85">
        <f t="shared" si="2046"/>
        <v>0</v>
      </c>
    </row>
    <row r="1697" spans="1:29" x14ac:dyDescent="0.3">
      <c r="A1697" s="67"/>
      <c r="B1697" s="85"/>
      <c r="C1697" s="85"/>
      <c r="D1697" s="85"/>
      <c r="E1697" s="85"/>
      <c r="F1697" s="85"/>
      <c r="G1697" s="85"/>
      <c r="H1697" s="113"/>
      <c r="P1697" s="21" t="str">
        <f t="shared" si="2047"/>
        <v>A</v>
      </c>
      <c r="Q1697" s="85">
        <f t="shared" si="2049"/>
        <v>0</v>
      </c>
      <c r="R1697" s="85">
        <f t="shared" si="2037"/>
        <v>0</v>
      </c>
      <c r="S1697" s="85">
        <f t="shared" si="2038"/>
        <v>0</v>
      </c>
      <c r="T1697" s="85">
        <f t="shared" si="2039"/>
        <v>0</v>
      </c>
      <c r="U1697" s="85">
        <f t="shared" si="2040"/>
        <v>0</v>
      </c>
      <c r="V1697" s="85">
        <f t="shared" si="2041"/>
        <v>0</v>
      </c>
      <c r="W1697" s="33"/>
      <c r="X1697" s="85">
        <f t="shared" si="2048"/>
        <v>0</v>
      </c>
      <c r="Y1697" s="85">
        <f t="shared" si="2042"/>
        <v>0</v>
      </c>
      <c r="Z1697" s="85">
        <f t="shared" si="2043"/>
        <v>0</v>
      </c>
      <c r="AA1697" s="85">
        <f t="shared" si="2044"/>
        <v>0</v>
      </c>
      <c r="AB1697" s="85">
        <f t="shared" si="2045"/>
        <v>0</v>
      </c>
      <c r="AC1697" s="85">
        <f t="shared" si="2046"/>
        <v>0</v>
      </c>
    </row>
    <row r="1698" spans="1:29" x14ac:dyDescent="0.3">
      <c r="A1698" s="67"/>
      <c r="B1698" s="85"/>
      <c r="C1698" s="85"/>
      <c r="D1698" s="85"/>
      <c r="E1698" s="85"/>
      <c r="F1698" s="85"/>
      <c r="G1698" s="85"/>
      <c r="H1698" s="113"/>
      <c r="P1698" s="21" t="str">
        <f t="shared" si="2047"/>
        <v>A</v>
      </c>
      <c r="Q1698" s="85">
        <f t="shared" si="2049"/>
        <v>0</v>
      </c>
      <c r="R1698" s="85">
        <f t="shared" si="2037"/>
        <v>0</v>
      </c>
      <c r="S1698" s="85">
        <f t="shared" si="2038"/>
        <v>0</v>
      </c>
      <c r="T1698" s="85">
        <f t="shared" si="2039"/>
        <v>0</v>
      </c>
      <c r="U1698" s="85">
        <f t="shared" si="2040"/>
        <v>0</v>
      </c>
      <c r="V1698" s="85">
        <f t="shared" si="2041"/>
        <v>0</v>
      </c>
      <c r="W1698" s="33"/>
      <c r="X1698" s="85">
        <f t="shared" si="2048"/>
        <v>0</v>
      </c>
      <c r="Y1698" s="85">
        <f t="shared" si="2042"/>
        <v>0</v>
      </c>
      <c r="Z1698" s="85">
        <f t="shared" si="2043"/>
        <v>0</v>
      </c>
      <c r="AA1698" s="85">
        <f t="shared" si="2044"/>
        <v>0</v>
      </c>
      <c r="AB1698" s="85">
        <f t="shared" si="2045"/>
        <v>0</v>
      </c>
      <c r="AC1698" s="85">
        <f t="shared" si="2046"/>
        <v>0</v>
      </c>
    </row>
    <row r="1699" spans="1:29" x14ac:dyDescent="0.3">
      <c r="A1699" s="67"/>
      <c r="B1699" s="85"/>
      <c r="C1699" s="85"/>
      <c r="D1699" s="85"/>
      <c r="E1699" s="85"/>
      <c r="F1699" s="85"/>
      <c r="G1699" s="85"/>
      <c r="H1699" s="113"/>
      <c r="P1699" s="21" t="str">
        <f t="shared" si="2047"/>
        <v>A</v>
      </c>
      <c r="Q1699" s="85">
        <f t="shared" si="2049"/>
        <v>0</v>
      </c>
      <c r="R1699" s="85">
        <f t="shared" si="2037"/>
        <v>0</v>
      </c>
      <c r="S1699" s="85">
        <f t="shared" si="2038"/>
        <v>0</v>
      </c>
      <c r="T1699" s="85">
        <f t="shared" si="2039"/>
        <v>0</v>
      </c>
      <c r="U1699" s="85">
        <f t="shared" si="2040"/>
        <v>0</v>
      </c>
      <c r="V1699" s="85">
        <f t="shared" si="2041"/>
        <v>0</v>
      </c>
      <c r="W1699" s="33"/>
      <c r="X1699" s="85">
        <f t="shared" si="2048"/>
        <v>0</v>
      </c>
      <c r="Y1699" s="85">
        <f t="shared" si="2042"/>
        <v>0</v>
      </c>
      <c r="Z1699" s="85">
        <f t="shared" si="2043"/>
        <v>0</v>
      </c>
      <c r="AA1699" s="85">
        <f t="shared" si="2044"/>
        <v>0</v>
      </c>
      <c r="AB1699" s="85">
        <f t="shared" si="2045"/>
        <v>0</v>
      </c>
      <c r="AC1699" s="85">
        <f t="shared" si="2046"/>
        <v>0</v>
      </c>
    </row>
    <row r="1700" spans="1:29" x14ac:dyDescent="0.3">
      <c r="A1700" s="67"/>
      <c r="B1700" s="85"/>
      <c r="C1700" s="85"/>
      <c r="D1700" s="85"/>
      <c r="E1700" s="85"/>
      <c r="F1700" s="85"/>
      <c r="G1700" s="85"/>
      <c r="H1700" s="113"/>
      <c r="P1700" s="21" t="str">
        <f t="shared" si="2047"/>
        <v>A</v>
      </c>
      <c r="Q1700" s="85">
        <f t="shared" si="2049"/>
        <v>0</v>
      </c>
      <c r="R1700" s="85">
        <f t="shared" si="2037"/>
        <v>0</v>
      </c>
      <c r="S1700" s="85">
        <f t="shared" si="2038"/>
        <v>0</v>
      </c>
      <c r="T1700" s="85">
        <f t="shared" si="2039"/>
        <v>0</v>
      </c>
      <c r="U1700" s="85">
        <f t="shared" si="2040"/>
        <v>0</v>
      </c>
      <c r="V1700" s="85">
        <f t="shared" si="2041"/>
        <v>0</v>
      </c>
      <c r="W1700" s="33"/>
      <c r="X1700" s="85">
        <f t="shared" si="2048"/>
        <v>0</v>
      </c>
      <c r="Y1700" s="85">
        <f t="shared" si="2042"/>
        <v>0</v>
      </c>
      <c r="Z1700" s="85">
        <f t="shared" si="2043"/>
        <v>0</v>
      </c>
      <c r="AA1700" s="85">
        <f t="shared" si="2044"/>
        <v>0</v>
      </c>
      <c r="AB1700" s="85">
        <f t="shared" si="2045"/>
        <v>0</v>
      </c>
      <c r="AC1700" s="85">
        <f t="shared" si="2046"/>
        <v>0</v>
      </c>
    </row>
    <row r="1701" spans="1:29" x14ac:dyDescent="0.3">
      <c r="A1701" s="67"/>
      <c r="B1701" s="85"/>
      <c r="C1701" s="85"/>
      <c r="D1701" s="85"/>
      <c r="E1701" s="85"/>
      <c r="F1701" s="85"/>
      <c r="G1701" s="85"/>
      <c r="H1701" s="113"/>
      <c r="P1701" s="21" t="str">
        <f t="shared" si="2047"/>
        <v>A</v>
      </c>
      <c r="Q1701" s="85">
        <f t="shared" si="2049"/>
        <v>0</v>
      </c>
      <c r="R1701" s="85">
        <f t="shared" si="2037"/>
        <v>0</v>
      </c>
      <c r="S1701" s="85">
        <f t="shared" si="2038"/>
        <v>0</v>
      </c>
      <c r="T1701" s="85">
        <f t="shared" si="2039"/>
        <v>0</v>
      </c>
      <c r="U1701" s="85">
        <f t="shared" si="2040"/>
        <v>0</v>
      </c>
      <c r="V1701" s="85">
        <f t="shared" si="2041"/>
        <v>0</v>
      </c>
      <c r="W1701" s="33"/>
      <c r="X1701" s="85">
        <f t="shared" si="2048"/>
        <v>0</v>
      </c>
      <c r="Y1701" s="85">
        <f t="shared" si="2042"/>
        <v>0</v>
      </c>
      <c r="Z1701" s="85">
        <f t="shared" si="2043"/>
        <v>0</v>
      </c>
      <c r="AA1701" s="85">
        <f t="shared" si="2044"/>
        <v>0</v>
      </c>
      <c r="AB1701" s="85">
        <f t="shared" si="2045"/>
        <v>0</v>
      </c>
      <c r="AC1701" s="85">
        <f t="shared" si="2046"/>
        <v>0</v>
      </c>
    </row>
    <row r="1702" spans="1:29" x14ac:dyDescent="0.3">
      <c r="A1702" s="67"/>
      <c r="B1702" s="85"/>
      <c r="C1702" s="85"/>
      <c r="D1702" s="85"/>
      <c r="E1702" s="85"/>
      <c r="F1702" s="85"/>
      <c r="G1702" s="85"/>
      <c r="H1702" s="113"/>
      <c r="P1702" s="21" t="str">
        <f t="shared" si="2047"/>
        <v>A</v>
      </c>
      <c r="Q1702" s="85">
        <f t="shared" si="2049"/>
        <v>0</v>
      </c>
      <c r="R1702" s="85">
        <f t="shared" si="2037"/>
        <v>0</v>
      </c>
      <c r="S1702" s="85">
        <f t="shared" si="2038"/>
        <v>0</v>
      </c>
      <c r="T1702" s="85">
        <f t="shared" si="2039"/>
        <v>0</v>
      </c>
      <c r="U1702" s="85">
        <f t="shared" si="2040"/>
        <v>0</v>
      </c>
      <c r="V1702" s="85">
        <f t="shared" si="2041"/>
        <v>0</v>
      </c>
      <c r="W1702" s="33"/>
      <c r="X1702" s="85">
        <f t="shared" si="2048"/>
        <v>0</v>
      </c>
      <c r="Y1702" s="85">
        <f t="shared" si="2042"/>
        <v>0</v>
      </c>
      <c r="Z1702" s="85">
        <f t="shared" si="2043"/>
        <v>0</v>
      </c>
      <c r="AA1702" s="85">
        <f t="shared" si="2044"/>
        <v>0</v>
      </c>
      <c r="AB1702" s="85">
        <f t="shared" si="2045"/>
        <v>0</v>
      </c>
      <c r="AC1702" s="85">
        <f t="shared" si="2046"/>
        <v>0</v>
      </c>
    </row>
    <row r="1703" spans="1:29" x14ac:dyDescent="0.3">
      <c r="A1703" s="68"/>
      <c r="B1703" s="86"/>
      <c r="C1703" s="86"/>
      <c r="D1703" s="86"/>
      <c r="E1703" s="86"/>
      <c r="F1703" s="86"/>
      <c r="G1703" s="86"/>
      <c r="H1703" s="89"/>
      <c r="I1703" s="105">
        <f>X1703</f>
        <v>0</v>
      </c>
      <c r="J1703" s="105">
        <f>Y1703</f>
        <v>0</v>
      </c>
      <c r="K1703" s="105">
        <f>Z1703</f>
        <v>0</v>
      </c>
      <c r="L1703" s="105">
        <f>AA1703</f>
        <v>0</v>
      </c>
      <c r="M1703" s="105">
        <f t="shared" ref="M1703" si="2050">AB1703</f>
        <v>0</v>
      </c>
      <c r="N1703" s="105">
        <f t="shared" ref="N1703" si="2051">AC1703</f>
        <v>0</v>
      </c>
      <c r="P1703" s="21"/>
      <c r="Q1703" s="33"/>
      <c r="R1703" s="33"/>
      <c r="S1703" s="33"/>
      <c r="T1703" s="33"/>
      <c r="U1703" s="33"/>
      <c r="V1703" s="33"/>
      <c r="W1703" s="33"/>
      <c r="X1703" s="106">
        <f>SUM(X1687:X1702)</f>
        <v>0</v>
      </c>
      <c r="Y1703" s="106">
        <f t="shared" ref="Y1703" si="2052">SUM(Y1687:Y1702)</f>
        <v>0</v>
      </c>
      <c r="Z1703" s="106">
        <f t="shared" ref="Z1703" si="2053">SUM(Z1687:Z1702)</f>
        <v>0</v>
      </c>
      <c r="AA1703" s="106">
        <f t="shared" ref="AA1703" si="2054">SUM(AA1687:AA1702)</f>
        <v>0</v>
      </c>
      <c r="AB1703" s="106">
        <f t="shared" ref="AB1703" si="2055">SUM(AB1687:AB1702)</f>
        <v>0</v>
      </c>
      <c r="AC1703" s="106">
        <f t="shared" ref="AC1703" si="2056">SUM(AC1687:AC1702)</f>
        <v>0</v>
      </c>
    </row>
    <row r="1704" spans="1:29" x14ac:dyDescent="0.3">
      <c r="A1704" s="82"/>
      <c r="B1704" s="89"/>
      <c r="C1704" s="89"/>
      <c r="D1704" s="89"/>
      <c r="E1704" s="89"/>
      <c r="F1704" s="89"/>
      <c r="G1704" s="89"/>
      <c r="H1704" s="89"/>
      <c r="P1704" s="21"/>
      <c r="Q1704" s="33"/>
      <c r="R1704" s="33"/>
      <c r="S1704" s="33"/>
      <c r="T1704" s="33"/>
      <c r="U1704" s="33"/>
      <c r="V1704" s="33"/>
      <c r="W1704" s="33"/>
      <c r="X1704" s="33"/>
      <c r="Y1704" s="33"/>
      <c r="Z1704" s="33"/>
      <c r="AA1704" s="33"/>
      <c r="AB1704" s="33"/>
      <c r="AC1704" s="33"/>
    </row>
    <row r="1705" spans="1:29" x14ac:dyDescent="0.3">
      <c r="A1705" s="92"/>
      <c r="B1705" s="92"/>
      <c r="C1705" s="92"/>
      <c r="D1705" s="92"/>
      <c r="E1705" s="92"/>
      <c r="F1705" s="92"/>
      <c r="G1705" s="92"/>
      <c r="H1705" s="92"/>
      <c r="P1705" s="21"/>
      <c r="Q1705" s="33"/>
      <c r="R1705" s="33"/>
      <c r="S1705" s="33"/>
      <c r="T1705" s="33"/>
      <c r="U1705" s="33"/>
      <c r="V1705" s="33"/>
      <c r="W1705" s="33"/>
      <c r="X1705" s="33"/>
      <c r="Y1705" s="33"/>
      <c r="Z1705" s="33"/>
      <c r="AA1705" s="33"/>
      <c r="AB1705" s="33"/>
      <c r="AC1705" s="33"/>
    </row>
    <row r="1706" spans="1:29" x14ac:dyDescent="0.3">
      <c r="A1706" s="68"/>
      <c r="B1706" s="68"/>
      <c r="C1706" s="68"/>
      <c r="D1706" s="68"/>
      <c r="E1706" s="68"/>
      <c r="F1706" s="68"/>
      <c r="G1706" s="68"/>
      <c r="H1706" s="82"/>
      <c r="P1706" s="21"/>
      <c r="Q1706" s="33"/>
      <c r="R1706" s="33"/>
      <c r="S1706" s="33"/>
      <c r="T1706" s="33"/>
      <c r="U1706" s="33"/>
      <c r="V1706" s="33"/>
      <c r="W1706" s="33"/>
      <c r="X1706" s="106">
        <f t="shared" ref="X1706:AC1706" si="2057">SUM(X1707:X1722)</f>
        <v>0</v>
      </c>
      <c r="Y1706" s="106">
        <f t="shared" si="2057"/>
        <v>0</v>
      </c>
      <c r="Z1706" s="106">
        <f t="shared" si="2057"/>
        <v>0</v>
      </c>
      <c r="AA1706" s="106">
        <f t="shared" si="2057"/>
        <v>0</v>
      </c>
      <c r="AB1706" s="106">
        <f t="shared" si="2057"/>
        <v>0</v>
      </c>
      <c r="AC1706" s="106">
        <f t="shared" si="2057"/>
        <v>0</v>
      </c>
    </row>
    <row r="1707" spans="1:29" x14ac:dyDescent="0.3">
      <c r="A1707" s="67"/>
      <c r="B1707" s="85"/>
      <c r="C1707" s="85"/>
      <c r="D1707" s="85"/>
      <c r="E1707" s="85"/>
      <c r="F1707" s="85"/>
      <c r="G1707" s="85"/>
      <c r="H1707" s="113"/>
      <c r="I1707" s="105">
        <f>X1706</f>
        <v>0</v>
      </c>
      <c r="J1707" s="105">
        <f>Y1706</f>
        <v>0</v>
      </c>
      <c r="K1707" s="105">
        <f t="shared" ref="K1707" si="2058">Z1706</f>
        <v>0</v>
      </c>
      <c r="L1707" s="105">
        <f t="shared" ref="L1707" si="2059">AA1706</f>
        <v>0</v>
      </c>
      <c r="M1707" s="105">
        <f t="shared" ref="M1707" si="2060">AB1706</f>
        <v>0</v>
      </c>
      <c r="N1707" s="105">
        <f t="shared" ref="N1707" si="2061">AC1706</f>
        <v>0</v>
      </c>
      <c r="P1707" s="21" t="str">
        <f>IF(A1707&lt;=$B$1684,"A","B")</f>
        <v>A</v>
      </c>
      <c r="Q1707" s="85">
        <f t="shared" ref="Q1707:Q1711" si="2062">IF($P1707="B",B1707,0)</f>
        <v>0</v>
      </c>
      <c r="R1707" s="85">
        <f t="shared" ref="R1707:R1722" si="2063">IF($P1707="B",C1707,0)</f>
        <v>0</v>
      </c>
      <c r="S1707" s="85">
        <f t="shared" ref="S1707:S1722" si="2064">IF($P1707="B",D1707,0)</f>
        <v>0</v>
      </c>
      <c r="T1707" s="85">
        <f t="shared" ref="T1707:T1722" si="2065">IF($P1707="B",E1707,0)</f>
        <v>0</v>
      </c>
      <c r="U1707" s="85">
        <f t="shared" ref="U1707:U1722" si="2066">IF($P1707="B",F1707,0)</f>
        <v>0</v>
      </c>
      <c r="V1707" s="85">
        <f t="shared" ref="V1707:V1722" si="2067">IF($P1707="B",G1707,0)</f>
        <v>0</v>
      </c>
      <c r="W1707" s="33"/>
      <c r="X1707" s="85">
        <f>IF($P1707="A",B1707,0)</f>
        <v>0</v>
      </c>
      <c r="Y1707" s="85">
        <f t="shared" ref="Y1707:Y1722" si="2068">IF($P1707="A",C1707,0)</f>
        <v>0</v>
      </c>
      <c r="Z1707" s="85">
        <f t="shared" ref="Z1707:Z1722" si="2069">IF($P1707="A",D1707,0)</f>
        <v>0</v>
      </c>
      <c r="AA1707" s="85">
        <f t="shared" ref="AA1707:AA1722" si="2070">IF($P1707="A",E1707,0)</f>
        <v>0</v>
      </c>
      <c r="AB1707" s="85">
        <f t="shared" ref="AB1707:AB1722" si="2071">IF($P1707="A",F1707,0)</f>
        <v>0</v>
      </c>
      <c r="AC1707" s="85">
        <f t="shared" ref="AC1707:AC1722" si="2072">IF($P1707="A",G1707,0)</f>
        <v>0</v>
      </c>
    </row>
    <row r="1708" spans="1:29" x14ac:dyDescent="0.3">
      <c r="A1708" s="67"/>
      <c r="B1708" s="85"/>
      <c r="C1708" s="85"/>
      <c r="D1708" s="85"/>
      <c r="E1708" s="85"/>
      <c r="F1708" s="85"/>
      <c r="G1708" s="85"/>
      <c r="H1708" s="113"/>
      <c r="P1708" s="21" t="str">
        <f t="shared" ref="P1708:P1722" si="2073">IF(A1708&lt;=$B$1684,"A","B")</f>
        <v>A</v>
      </c>
      <c r="Q1708" s="85">
        <f t="shared" si="2062"/>
        <v>0</v>
      </c>
      <c r="R1708" s="85">
        <f t="shared" si="2063"/>
        <v>0</v>
      </c>
      <c r="S1708" s="85">
        <f t="shared" si="2064"/>
        <v>0</v>
      </c>
      <c r="T1708" s="85">
        <f t="shared" si="2065"/>
        <v>0</v>
      </c>
      <c r="U1708" s="85">
        <f t="shared" si="2066"/>
        <v>0</v>
      </c>
      <c r="V1708" s="85">
        <f t="shared" si="2067"/>
        <v>0</v>
      </c>
      <c r="W1708" s="33"/>
      <c r="X1708" s="85">
        <f t="shared" ref="X1708:X1722" si="2074">IF($P1708="A",B1708,0)</f>
        <v>0</v>
      </c>
      <c r="Y1708" s="85">
        <f t="shared" si="2068"/>
        <v>0</v>
      </c>
      <c r="Z1708" s="85">
        <f t="shared" si="2069"/>
        <v>0</v>
      </c>
      <c r="AA1708" s="85">
        <f t="shared" si="2070"/>
        <v>0</v>
      </c>
      <c r="AB1708" s="85">
        <f t="shared" si="2071"/>
        <v>0</v>
      </c>
      <c r="AC1708" s="85">
        <f t="shared" si="2072"/>
        <v>0</v>
      </c>
    </row>
    <row r="1709" spans="1:29" x14ac:dyDescent="0.3">
      <c r="A1709" s="67"/>
      <c r="B1709" s="85"/>
      <c r="C1709" s="85"/>
      <c r="D1709" s="85"/>
      <c r="E1709" s="85"/>
      <c r="F1709" s="85"/>
      <c r="G1709" s="85"/>
      <c r="H1709" s="113"/>
      <c r="P1709" s="21" t="str">
        <f t="shared" si="2073"/>
        <v>A</v>
      </c>
      <c r="Q1709" s="85">
        <f t="shared" si="2062"/>
        <v>0</v>
      </c>
      <c r="R1709" s="85">
        <f t="shared" si="2063"/>
        <v>0</v>
      </c>
      <c r="S1709" s="85">
        <f t="shared" si="2064"/>
        <v>0</v>
      </c>
      <c r="T1709" s="85">
        <f t="shared" si="2065"/>
        <v>0</v>
      </c>
      <c r="U1709" s="85">
        <f t="shared" si="2066"/>
        <v>0</v>
      </c>
      <c r="V1709" s="85">
        <f t="shared" si="2067"/>
        <v>0</v>
      </c>
      <c r="W1709" s="33"/>
      <c r="X1709" s="85">
        <f t="shared" si="2074"/>
        <v>0</v>
      </c>
      <c r="Y1709" s="85">
        <f t="shared" si="2068"/>
        <v>0</v>
      </c>
      <c r="Z1709" s="85">
        <f t="shared" si="2069"/>
        <v>0</v>
      </c>
      <c r="AA1709" s="85">
        <f t="shared" si="2070"/>
        <v>0</v>
      </c>
      <c r="AB1709" s="85">
        <f t="shared" si="2071"/>
        <v>0</v>
      </c>
      <c r="AC1709" s="85">
        <f t="shared" si="2072"/>
        <v>0</v>
      </c>
    </row>
    <row r="1710" spans="1:29" x14ac:dyDescent="0.3">
      <c r="A1710" s="67"/>
      <c r="B1710" s="85"/>
      <c r="C1710" s="85"/>
      <c r="D1710" s="85"/>
      <c r="E1710" s="85"/>
      <c r="F1710" s="85"/>
      <c r="G1710" s="85"/>
      <c r="H1710" s="113"/>
      <c r="P1710" s="21" t="str">
        <f t="shared" si="2073"/>
        <v>A</v>
      </c>
      <c r="Q1710" s="85">
        <f t="shared" si="2062"/>
        <v>0</v>
      </c>
      <c r="R1710" s="85">
        <f t="shared" si="2063"/>
        <v>0</v>
      </c>
      <c r="S1710" s="85">
        <f t="shared" si="2064"/>
        <v>0</v>
      </c>
      <c r="T1710" s="85">
        <f t="shared" si="2065"/>
        <v>0</v>
      </c>
      <c r="U1710" s="85">
        <f t="shared" si="2066"/>
        <v>0</v>
      </c>
      <c r="V1710" s="85">
        <f t="shared" si="2067"/>
        <v>0</v>
      </c>
      <c r="W1710" s="33"/>
      <c r="X1710" s="85">
        <f t="shared" si="2074"/>
        <v>0</v>
      </c>
      <c r="Y1710" s="85">
        <f t="shared" si="2068"/>
        <v>0</v>
      </c>
      <c r="Z1710" s="85">
        <f t="shared" si="2069"/>
        <v>0</v>
      </c>
      <c r="AA1710" s="85">
        <f t="shared" si="2070"/>
        <v>0</v>
      </c>
      <c r="AB1710" s="85">
        <f t="shared" si="2071"/>
        <v>0</v>
      </c>
      <c r="AC1710" s="85">
        <f t="shared" si="2072"/>
        <v>0</v>
      </c>
    </row>
    <row r="1711" spans="1:29" x14ac:dyDescent="0.3">
      <c r="A1711" s="67"/>
      <c r="B1711" s="85"/>
      <c r="C1711" s="85"/>
      <c r="D1711" s="85"/>
      <c r="E1711" s="85"/>
      <c r="F1711" s="85"/>
      <c r="G1711" s="85"/>
      <c r="H1711" s="113"/>
      <c r="P1711" s="21" t="str">
        <f t="shared" si="2073"/>
        <v>A</v>
      </c>
      <c r="Q1711" s="85">
        <f t="shared" si="2062"/>
        <v>0</v>
      </c>
      <c r="R1711" s="85">
        <f t="shared" si="2063"/>
        <v>0</v>
      </c>
      <c r="S1711" s="85">
        <f t="shared" si="2064"/>
        <v>0</v>
      </c>
      <c r="T1711" s="85">
        <f t="shared" si="2065"/>
        <v>0</v>
      </c>
      <c r="U1711" s="85">
        <f t="shared" si="2066"/>
        <v>0</v>
      </c>
      <c r="V1711" s="85">
        <f t="shared" si="2067"/>
        <v>0</v>
      </c>
      <c r="W1711" s="33"/>
      <c r="X1711" s="85">
        <f t="shared" si="2074"/>
        <v>0</v>
      </c>
      <c r="Y1711" s="85">
        <f t="shared" si="2068"/>
        <v>0</v>
      </c>
      <c r="Z1711" s="85">
        <f t="shared" si="2069"/>
        <v>0</v>
      </c>
      <c r="AA1711" s="85">
        <f t="shared" si="2070"/>
        <v>0</v>
      </c>
      <c r="AB1711" s="85">
        <f t="shared" si="2071"/>
        <v>0</v>
      </c>
      <c r="AC1711" s="85">
        <f t="shared" si="2072"/>
        <v>0</v>
      </c>
    </row>
    <row r="1712" spans="1:29" x14ac:dyDescent="0.3">
      <c r="A1712" s="67"/>
      <c r="B1712" s="85"/>
      <c r="C1712" s="85"/>
      <c r="D1712" s="85"/>
      <c r="E1712" s="85"/>
      <c r="F1712" s="85"/>
      <c r="G1712" s="85"/>
      <c r="H1712" s="113"/>
      <c r="P1712" s="21" t="str">
        <f t="shared" si="2073"/>
        <v>A</v>
      </c>
      <c r="Q1712" s="85">
        <f>IF($P1712="B",B1712,0)</f>
        <v>0</v>
      </c>
      <c r="R1712" s="85">
        <f t="shared" si="2063"/>
        <v>0</v>
      </c>
      <c r="S1712" s="85">
        <f t="shared" si="2064"/>
        <v>0</v>
      </c>
      <c r="T1712" s="85">
        <f t="shared" si="2065"/>
        <v>0</v>
      </c>
      <c r="U1712" s="85">
        <f t="shared" si="2066"/>
        <v>0</v>
      </c>
      <c r="V1712" s="85">
        <f t="shared" si="2067"/>
        <v>0</v>
      </c>
      <c r="W1712" s="33"/>
      <c r="X1712" s="85">
        <f t="shared" si="2074"/>
        <v>0</v>
      </c>
      <c r="Y1712" s="85">
        <f t="shared" si="2068"/>
        <v>0</v>
      </c>
      <c r="Z1712" s="85">
        <f t="shared" si="2069"/>
        <v>0</v>
      </c>
      <c r="AA1712" s="85">
        <f t="shared" si="2070"/>
        <v>0</v>
      </c>
      <c r="AB1712" s="85">
        <f t="shared" si="2071"/>
        <v>0</v>
      </c>
      <c r="AC1712" s="85">
        <f t="shared" si="2072"/>
        <v>0</v>
      </c>
    </row>
    <row r="1713" spans="1:29" x14ac:dyDescent="0.3">
      <c r="A1713" s="67"/>
      <c r="B1713" s="85"/>
      <c r="C1713" s="85"/>
      <c r="D1713" s="85"/>
      <c r="E1713" s="85"/>
      <c r="F1713" s="85"/>
      <c r="G1713" s="85"/>
      <c r="H1713" s="113"/>
      <c r="P1713" s="21" t="str">
        <f t="shared" si="2073"/>
        <v>A</v>
      </c>
      <c r="Q1713" s="85">
        <f t="shared" ref="Q1713:Q1722" si="2075">IF($P1713="B",B1713,0)</f>
        <v>0</v>
      </c>
      <c r="R1713" s="85">
        <f t="shared" si="2063"/>
        <v>0</v>
      </c>
      <c r="S1713" s="85">
        <f t="shared" si="2064"/>
        <v>0</v>
      </c>
      <c r="T1713" s="85">
        <f t="shared" si="2065"/>
        <v>0</v>
      </c>
      <c r="U1713" s="85">
        <f t="shared" si="2066"/>
        <v>0</v>
      </c>
      <c r="V1713" s="85">
        <f t="shared" si="2067"/>
        <v>0</v>
      </c>
      <c r="W1713" s="33"/>
      <c r="X1713" s="85">
        <f t="shared" si="2074"/>
        <v>0</v>
      </c>
      <c r="Y1713" s="85">
        <f t="shared" si="2068"/>
        <v>0</v>
      </c>
      <c r="Z1713" s="85">
        <f t="shared" si="2069"/>
        <v>0</v>
      </c>
      <c r="AA1713" s="85">
        <f t="shared" si="2070"/>
        <v>0</v>
      </c>
      <c r="AB1713" s="85">
        <f t="shared" si="2071"/>
        <v>0</v>
      </c>
      <c r="AC1713" s="85">
        <f t="shared" si="2072"/>
        <v>0</v>
      </c>
    </row>
    <row r="1714" spans="1:29" x14ac:dyDescent="0.3">
      <c r="A1714" s="67"/>
      <c r="B1714" s="85"/>
      <c r="C1714" s="85"/>
      <c r="D1714" s="85"/>
      <c r="E1714" s="85"/>
      <c r="F1714" s="85"/>
      <c r="G1714" s="85"/>
      <c r="H1714" s="113"/>
      <c r="P1714" s="21" t="str">
        <f t="shared" si="2073"/>
        <v>A</v>
      </c>
      <c r="Q1714" s="85">
        <f t="shared" si="2075"/>
        <v>0</v>
      </c>
      <c r="R1714" s="85">
        <f t="shared" si="2063"/>
        <v>0</v>
      </c>
      <c r="S1714" s="85">
        <f t="shared" si="2064"/>
        <v>0</v>
      </c>
      <c r="T1714" s="85">
        <f t="shared" si="2065"/>
        <v>0</v>
      </c>
      <c r="U1714" s="85">
        <f t="shared" si="2066"/>
        <v>0</v>
      </c>
      <c r="V1714" s="85">
        <f t="shared" si="2067"/>
        <v>0</v>
      </c>
      <c r="W1714" s="33"/>
      <c r="X1714" s="85">
        <f t="shared" si="2074"/>
        <v>0</v>
      </c>
      <c r="Y1714" s="85">
        <f t="shared" si="2068"/>
        <v>0</v>
      </c>
      <c r="Z1714" s="85">
        <f t="shared" si="2069"/>
        <v>0</v>
      </c>
      <c r="AA1714" s="85">
        <f t="shared" si="2070"/>
        <v>0</v>
      </c>
      <c r="AB1714" s="85">
        <f t="shared" si="2071"/>
        <v>0</v>
      </c>
      <c r="AC1714" s="85">
        <f t="shared" si="2072"/>
        <v>0</v>
      </c>
    </row>
    <row r="1715" spans="1:29" x14ac:dyDescent="0.3">
      <c r="A1715" s="67"/>
      <c r="B1715" s="85"/>
      <c r="C1715" s="85"/>
      <c r="D1715" s="85"/>
      <c r="E1715" s="85"/>
      <c r="F1715" s="85"/>
      <c r="G1715" s="85"/>
      <c r="H1715" s="113"/>
      <c r="P1715" s="21" t="str">
        <f t="shared" si="2073"/>
        <v>A</v>
      </c>
      <c r="Q1715" s="85">
        <f t="shared" si="2075"/>
        <v>0</v>
      </c>
      <c r="R1715" s="85">
        <f t="shared" si="2063"/>
        <v>0</v>
      </c>
      <c r="S1715" s="85">
        <f t="shared" si="2064"/>
        <v>0</v>
      </c>
      <c r="T1715" s="85">
        <f t="shared" si="2065"/>
        <v>0</v>
      </c>
      <c r="U1715" s="85">
        <f t="shared" si="2066"/>
        <v>0</v>
      </c>
      <c r="V1715" s="85">
        <f t="shared" si="2067"/>
        <v>0</v>
      </c>
      <c r="W1715" s="33"/>
      <c r="X1715" s="85">
        <f t="shared" si="2074"/>
        <v>0</v>
      </c>
      <c r="Y1715" s="85">
        <f t="shared" si="2068"/>
        <v>0</v>
      </c>
      <c r="Z1715" s="85">
        <f t="shared" si="2069"/>
        <v>0</v>
      </c>
      <c r="AA1715" s="85">
        <f t="shared" si="2070"/>
        <v>0</v>
      </c>
      <c r="AB1715" s="85">
        <f t="shared" si="2071"/>
        <v>0</v>
      </c>
      <c r="AC1715" s="85">
        <f t="shared" si="2072"/>
        <v>0</v>
      </c>
    </row>
    <row r="1716" spans="1:29" x14ac:dyDescent="0.3">
      <c r="A1716" s="67"/>
      <c r="B1716" s="85"/>
      <c r="C1716" s="85"/>
      <c r="D1716" s="85"/>
      <c r="E1716" s="85"/>
      <c r="F1716" s="85"/>
      <c r="G1716" s="85"/>
      <c r="H1716" s="113"/>
      <c r="P1716" s="21" t="str">
        <f t="shared" si="2073"/>
        <v>A</v>
      </c>
      <c r="Q1716" s="85">
        <f t="shared" si="2075"/>
        <v>0</v>
      </c>
      <c r="R1716" s="85">
        <f t="shared" si="2063"/>
        <v>0</v>
      </c>
      <c r="S1716" s="85">
        <f t="shared" si="2064"/>
        <v>0</v>
      </c>
      <c r="T1716" s="85">
        <f t="shared" si="2065"/>
        <v>0</v>
      </c>
      <c r="U1716" s="85">
        <f t="shared" si="2066"/>
        <v>0</v>
      </c>
      <c r="V1716" s="85">
        <f t="shared" si="2067"/>
        <v>0</v>
      </c>
      <c r="W1716" s="33"/>
      <c r="X1716" s="85">
        <f t="shared" si="2074"/>
        <v>0</v>
      </c>
      <c r="Y1716" s="85">
        <f t="shared" si="2068"/>
        <v>0</v>
      </c>
      <c r="Z1716" s="85">
        <f t="shared" si="2069"/>
        <v>0</v>
      </c>
      <c r="AA1716" s="85">
        <f t="shared" si="2070"/>
        <v>0</v>
      </c>
      <c r="AB1716" s="85">
        <f t="shared" si="2071"/>
        <v>0</v>
      </c>
      <c r="AC1716" s="85">
        <f t="shared" si="2072"/>
        <v>0</v>
      </c>
    </row>
    <row r="1717" spans="1:29" x14ac:dyDescent="0.3">
      <c r="A1717" s="67"/>
      <c r="B1717" s="85"/>
      <c r="C1717" s="85"/>
      <c r="D1717" s="85"/>
      <c r="E1717" s="85"/>
      <c r="F1717" s="85"/>
      <c r="G1717" s="85"/>
      <c r="H1717" s="113"/>
      <c r="P1717" s="21" t="str">
        <f t="shared" si="2073"/>
        <v>A</v>
      </c>
      <c r="Q1717" s="85">
        <f t="shared" si="2075"/>
        <v>0</v>
      </c>
      <c r="R1717" s="85">
        <f t="shared" si="2063"/>
        <v>0</v>
      </c>
      <c r="S1717" s="85">
        <f t="shared" si="2064"/>
        <v>0</v>
      </c>
      <c r="T1717" s="85">
        <f t="shared" si="2065"/>
        <v>0</v>
      </c>
      <c r="U1717" s="85">
        <f t="shared" si="2066"/>
        <v>0</v>
      </c>
      <c r="V1717" s="85">
        <f t="shared" si="2067"/>
        <v>0</v>
      </c>
      <c r="W1717" s="33"/>
      <c r="X1717" s="85">
        <f t="shared" si="2074"/>
        <v>0</v>
      </c>
      <c r="Y1717" s="85">
        <f t="shared" si="2068"/>
        <v>0</v>
      </c>
      <c r="Z1717" s="85">
        <f t="shared" si="2069"/>
        <v>0</v>
      </c>
      <c r="AA1717" s="85">
        <f t="shared" si="2070"/>
        <v>0</v>
      </c>
      <c r="AB1717" s="85">
        <f t="shared" si="2071"/>
        <v>0</v>
      </c>
      <c r="AC1717" s="85">
        <f t="shared" si="2072"/>
        <v>0</v>
      </c>
    </row>
    <row r="1718" spans="1:29" x14ac:dyDescent="0.3">
      <c r="A1718" s="67"/>
      <c r="B1718" s="85"/>
      <c r="C1718" s="85"/>
      <c r="D1718" s="85"/>
      <c r="E1718" s="85"/>
      <c r="F1718" s="85"/>
      <c r="G1718" s="85"/>
      <c r="H1718" s="113"/>
      <c r="P1718" s="21" t="str">
        <f t="shared" si="2073"/>
        <v>A</v>
      </c>
      <c r="Q1718" s="85">
        <f t="shared" si="2075"/>
        <v>0</v>
      </c>
      <c r="R1718" s="85">
        <f t="shared" si="2063"/>
        <v>0</v>
      </c>
      <c r="S1718" s="85">
        <f t="shared" si="2064"/>
        <v>0</v>
      </c>
      <c r="T1718" s="85">
        <f t="shared" si="2065"/>
        <v>0</v>
      </c>
      <c r="U1718" s="85">
        <f t="shared" si="2066"/>
        <v>0</v>
      </c>
      <c r="V1718" s="85">
        <f t="shared" si="2067"/>
        <v>0</v>
      </c>
      <c r="W1718" s="33"/>
      <c r="X1718" s="85">
        <f t="shared" si="2074"/>
        <v>0</v>
      </c>
      <c r="Y1718" s="85">
        <f t="shared" si="2068"/>
        <v>0</v>
      </c>
      <c r="Z1718" s="85">
        <f t="shared" si="2069"/>
        <v>0</v>
      </c>
      <c r="AA1718" s="85">
        <f t="shared" si="2070"/>
        <v>0</v>
      </c>
      <c r="AB1718" s="85">
        <f t="shared" si="2071"/>
        <v>0</v>
      </c>
      <c r="AC1718" s="85">
        <f t="shared" si="2072"/>
        <v>0</v>
      </c>
    </row>
    <row r="1719" spans="1:29" x14ac:dyDescent="0.3">
      <c r="A1719" s="67"/>
      <c r="B1719" s="85"/>
      <c r="C1719" s="85"/>
      <c r="D1719" s="85"/>
      <c r="E1719" s="85"/>
      <c r="F1719" s="85"/>
      <c r="G1719" s="85"/>
      <c r="H1719" s="113"/>
      <c r="P1719" s="21" t="str">
        <f t="shared" si="2073"/>
        <v>A</v>
      </c>
      <c r="Q1719" s="85">
        <f t="shared" si="2075"/>
        <v>0</v>
      </c>
      <c r="R1719" s="85">
        <f t="shared" si="2063"/>
        <v>0</v>
      </c>
      <c r="S1719" s="85">
        <f t="shared" si="2064"/>
        <v>0</v>
      </c>
      <c r="T1719" s="85">
        <f t="shared" si="2065"/>
        <v>0</v>
      </c>
      <c r="U1719" s="85">
        <f t="shared" si="2066"/>
        <v>0</v>
      </c>
      <c r="V1719" s="85">
        <f t="shared" si="2067"/>
        <v>0</v>
      </c>
      <c r="W1719" s="33"/>
      <c r="X1719" s="85">
        <f t="shared" si="2074"/>
        <v>0</v>
      </c>
      <c r="Y1719" s="85">
        <f t="shared" si="2068"/>
        <v>0</v>
      </c>
      <c r="Z1719" s="85">
        <f t="shared" si="2069"/>
        <v>0</v>
      </c>
      <c r="AA1719" s="85">
        <f t="shared" si="2070"/>
        <v>0</v>
      </c>
      <c r="AB1719" s="85">
        <f t="shared" si="2071"/>
        <v>0</v>
      </c>
      <c r="AC1719" s="85">
        <f t="shared" si="2072"/>
        <v>0</v>
      </c>
    </row>
    <row r="1720" spans="1:29" x14ac:dyDescent="0.3">
      <c r="A1720" s="67"/>
      <c r="B1720" s="85"/>
      <c r="C1720" s="85"/>
      <c r="D1720" s="85"/>
      <c r="E1720" s="85"/>
      <c r="F1720" s="85"/>
      <c r="G1720" s="85"/>
      <c r="H1720" s="113"/>
      <c r="P1720" s="21" t="str">
        <f t="shared" si="2073"/>
        <v>A</v>
      </c>
      <c r="Q1720" s="85">
        <f t="shared" si="2075"/>
        <v>0</v>
      </c>
      <c r="R1720" s="85">
        <f t="shared" si="2063"/>
        <v>0</v>
      </c>
      <c r="S1720" s="85">
        <f t="shared" si="2064"/>
        <v>0</v>
      </c>
      <c r="T1720" s="85">
        <f t="shared" si="2065"/>
        <v>0</v>
      </c>
      <c r="U1720" s="85">
        <f t="shared" si="2066"/>
        <v>0</v>
      </c>
      <c r="V1720" s="85">
        <f t="shared" si="2067"/>
        <v>0</v>
      </c>
      <c r="W1720" s="33"/>
      <c r="X1720" s="85">
        <f t="shared" si="2074"/>
        <v>0</v>
      </c>
      <c r="Y1720" s="85">
        <f t="shared" si="2068"/>
        <v>0</v>
      </c>
      <c r="Z1720" s="85">
        <f t="shared" si="2069"/>
        <v>0</v>
      </c>
      <c r="AA1720" s="85">
        <f t="shared" si="2070"/>
        <v>0</v>
      </c>
      <c r="AB1720" s="85">
        <f t="shared" si="2071"/>
        <v>0</v>
      </c>
      <c r="AC1720" s="85">
        <f t="shared" si="2072"/>
        <v>0</v>
      </c>
    </row>
    <row r="1721" spans="1:29" x14ac:dyDescent="0.3">
      <c r="A1721" s="67"/>
      <c r="B1721" s="85"/>
      <c r="C1721" s="85"/>
      <c r="D1721" s="85"/>
      <c r="E1721" s="85"/>
      <c r="F1721" s="85"/>
      <c r="G1721" s="85"/>
      <c r="H1721" s="113"/>
      <c r="P1721" s="21" t="str">
        <f t="shared" si="2073"/>
        <v>A</v>
      </c>
      <c r="Q1721" s="85">
        <f t="shared" si="2075"/>
        <v>0</v>
      </c>
      <c r="R1721" s="85">
        <f t="shared" si="2063"/>
        <v>0</v>
      </c>
      <c r="S1721" s="85">
        <f t="shared" si="2064"/>
        <v>0</v>
      </c>
      <c r="T1721" s="85">
        <f t="shared" si="2065"/>
        <v>0</v>
      </c>
      <c r="U1721" s="85">
        <f t="shared" si="2066"/>
        <v>0</v>
      </c>
      <c r="V1721" s="85">
        <f t="shared" si="2067"/>
        <v>0</v>
      </c>
      <c r="W1721" s="33"/>
      <c r="X1721" s="85">
        <f t="shared" si="2074"/>
        <v>0</v>
      </c>
      <c r="Y1721" s="85">
        <f t="shared" si="2068"/>
        <v>0</v>
      </c>
      <c r="Z1721" s="85">
        <f t="shared" si="2069"/>
        <v>0</v>
      </c>
      <c r="AA1721" s="85">
        <f t="shared" si="2070"/>
        <v>0</v>
      </c>
      <c r="AB1721" s="85">
        <f t="shared" si="2071"/>
        <v>0</v>
      </c>
      <c r="AC1721" s="85">
        <f t="shared" si="2072"/>
        <v>0</v>
      </c>
    </row>
    <row r="1722" spans="1:29" x14ac:dyDescent="0.3">
      <c r="A1722" s="67"/>
      <c r="B1722" s="85"/>
      <c r="C1722" s="85"/>
      <c r="D1722" s="85"/>
      <c r="E1722" s="85"/>
      <c r="F1722" s="85"/>
      <c r="G1722" s="85"/>
      <c r="H1722" s="113"/>
      <c r="P1722" s="21" t="str">
        <f t="shared" si="2073"/>
        <v>A</v>
      </c>
      <c r="Q1722" s="85">
        <f t="shared" si="2075"/>
        <v>0</v>
      </c>
      <c r="R1722" s="85">
        <f t="shared" si="2063"/>
        <v>0</v>
      </c>
      <c r="S1722" s="85">
        <f t="shared" si="2064"/>
        <v>0</v>
      </c>
      <c r="T1722" s="85">
        <f t="shared" si="2065"/>
        <v>0</v>
      </c>
      <c r="U1722" s="85">
        <f t="shared" si="2066"/>
        <v>0</v>
      </c>
      <c r="V1722" s="85">
        <f t="shared" si="2067"/>
        <v>0</v>
      </c>
      <c r="W1722" s="33"/>
      <c r="X1722" s="85">
        <f t="shared" si="2074"/>
        <v>0</v>
      </c>
      <c r="Y1722" s="85">
        <f t="shared" si="2068"/>
        <v>0</v>
      </c>
      <c r="Z1722" s="85">
        <f t="shared" si="2069"/>
        <v>0</v>
      </c>
      <c r="AA1722" s="85">
        <f t="shared" si="2070"/>
        <v>0</v>
      </c>
      <c r="AB1722" s="85">
        <f t="shared" si="2071"/>
        <v>0</v>
      </c>
      <c r="AC1722" s="85">
        <f t="shared" si="2072"/>
        <v>0</v>
      </c>
    </row>
    <row r="1723" spans="1:29" x14ac:dyDescent="0.3">
      <c r="A1723" s="68"/>
      <c r="B1723" s="87"/>
      <c r="C1723" s="87"/>
      <c r="D1723" s="87"/>
      <c r="E1723" s="87"/>
      <c r="F1723" s="87"/>
      <c r="G1723" s="87"/>
      <c r="H1723" s="114"/>
      <c r="I1723" s="105">
        <f>Q1723</f>
        <v>0</v>
      </c>
      <c r="J1723" s="105">
        <f>R1723</f>
        <v>0</v>
      </c>
      <c r="K1723" s="105">
        <f t="shared" ref="K1723" si="2076">S1723</f>
        <v>0</v>
      </c>
      <c r="L1723" s="105">
        <f t="shared" ref="L1723" si="2077">T1723</f>
        <v>0</v>
      </c>
      <c r="M1723" s="105">
        <f t="shared" ref="M1723" si="2078">U1723</f>
        <v>0</v>
      </c>
      <c r="N1723" s="105">
        <f t="shared" ref="N1723" si="2079">V1723</f>
        <v>0</v>
      </c>
      <c r="P1723" s="21"/>
      <c r="Q1723" s="106">
        <f t="shared" ref="Q1723:V1723" si="2080">+SUM(Q1707:Q1722)</f>
        <v>0</v>
      </c>
      <c r="R1723" s="106">
        <f t="shared" si="2080"/>
        <v>0</v>
      </c>
      <c r="S1723" s="106">
        <f t="shared" si="2080"/>
        <v>0</v>
      </c>
      <c r="T1723" s="106">
        <f t="shared" si="2080"/>
        <v>0</v>
      </c>
      <c r="U1723" s="106">
        <f t="shared" si="2080"/>
        <v>0</v>
      </c>
      <c r="V1723" s="106">
        <f t="shared" si="2080"/>
        <v>0</v>
      </c>
      <c r="W1723" s="33"/>
      <c r="X1723" s="33"/>
      <c r="Y1723" s="33"/>
      <c r="Z1723" s="33"/>
      <c r="AA1723" s="33"/>
      <c r="AB1723" s="33"/>
      <c r="AC1723" s="33"/>
    </row>
    <row r="1725" spans="1:29" x14ac:dyDescent="0.3">
      <c r="A1725" s="69"/>
      <c r="B1725" s="69"/>
      <c r="C1725" s="69"/>
      <c r="D1725" s="97"/>
      <c r="E1725" s="97"/>
      <c r="F1725" s="69"/>
      <c r="G1725" s="69"/>
      <c r="H1725" s="82"/>
    </row>
    <row r="1726" spans="1:29" x14ac:dyDescent="0.3">
      <c r="A1726" s="94"/>
      <c r="B1726" s="83"/>
      <c r="C1726" s="95"/>
      <c r="D1726" s="95"/>
      <c r="E1726" s="33"/>
      <c r="F1726" s="98"/>
      <c r="G1726" s="96"/>
      <c r="H1726" s="112"/>
    </row>
    <row r="1727" spans="1:29" x14ac:dyDescent="0.3">
      <c r="A1727" s="91"/>
      <c r="B1727" s="92"/>
      <c r="C1727" s="92"/>
      <c r="D1727" s="92"/>
      <c r="E1727" s="92"/>
      <c r="F1727" s="92"/>
      <c r="G1727" s="92"/>
      <c r="H1727" s="92"/>
    </row>
    <row r="1728" spans="1:29" x14ac:dyDescent="0.3">
      <c r="A1728" s="68"/>
      <c r="B1728" s="68"/>
      <c r="C1728" s="68"/>
      <c r="D1728" s="68"/>
      <c r="E1728" s="68"/>
      <c r="F1728" s="68"/>
      <c r="G1728" s="68"/>
      <c r="H1728" s="82"/>
      <c r="P1728" s="21"/>
      <c r="Q1728" s="106">
        <f>+SUM(Q1729:Q1744)</f>
        <v>0</v>
      </c>
      <c r="R1728" s="106">
        <f t="shared" ref="R1728" si="2081">+SUM(R1729:R1744)</f>
        <v>0</v>
      </c>
      <c r="S1728" s="106">
        <f t="shared" ref="S1728" si="2082">+SUM(S1729:S1744)</f>
        <v>0</v>
      </c>
      <c r="T1728" s="106">
        <f t="shared" ref="T1728" si="2083">+SUM(T1729:T1744)</f>
        <v>0</v>
      </c>
      <c r="U1728" s="106">
        <f t="shared" ref="U1728" si="2084">+SUM(U1729:U1744)</f>
        <v>0</v>
      </c>
      <c r="V1728" s="106">
        <f t="shared" ref="V1728" si="2085">+SUM(V1729:V1744)</f>
        <v>0</v>
      </c>
      <c r="W1728" s="33"/>
      <c r="X1728" s="33"/>
      <c r="Y1728" s="33"/>
      <c r="Z1728" s="33"/>
      <c r="AA1728" s="33"/>
      <c r="AB1728" s="33"/>
      <c r="AC1728" s="33"/>
    </row>
    <row r="1729" spans="1:29" x14ac:dyDescent="0.3">
      <c r="A1729" s="67"/>
      <c r="B1729" s="85"/>
      <c r="C1729" s="85"/>
      <c r="D1729" s="85"/>
      <c r="E1729" s="85"/>
      <c r="F1729" s="85"/>
      <c r="G1729" s="85"/>
      <c r="H1729" s="113"/>
      <c r="I1729" s="105">
        <f t="shared" ref="I1729:N1729" si="2086">Q1728</f>
        <v>0</v>
      </c>
      <c r="J1729" s="105">
        <f t="shared" si="2086"/>
        <v>0</v>
      </c>
      <c r="K1729" s="105">
        <f t="shared" si="2086"/>
        <v>0</v>
      </c>
      <c r="L1729" s="105">
        <f t="shared" si="2086"/>
        <v>0</v>
      </c>
      <c r="M1729" s="105">
        <f t="shared" si="2086"/>
        <v>0</v>
      </c>
      <c r="N1729" s="105">
        <f t="shared" si="2086"/>
        <v>0</v>
      </c>
      <c r="P1729" s="21" t="str">
        <f>IF(A1729&gt;=$B$1726,"A","B")</f>
        <v>A</v>
      </c>
      <c r="Q1729" s="85">
        <f t="shared" ref="Q1729:Q1733" si="2087">IF($P1729="B",B1729,0)</f>
        <v>0</v>
      </c>
      <c r="R1729" s="85">
        <f t="shared" ref="R1729:R1744" si="2088">IF($P1729="B",C1729,0)</f>
        <v>0</v>
      </c>
      <c r="S1729" s="85">
        <f t="shared" ref="S1729:S1744" si="2089">IF($P1729="B",D1729,0)</f>
        <v>0</v>
      </c>
      <c r="T1729" s="85">
        <f t="shared" ref="T1729:T1744" si="2090">IF($P1729="B",E1729,0)</f>
        <v>0</v>
      </c>
      <c r="U1729" s="85">
        <f t="shared" ref="U1729:U1744" si="2091">IF($P1729="B",F1729,0)</f>
        <v>0</v>
      </c>
      <c r="V1729" s="85">
        <f t="shared" ref="V1729:V1744" si="2092">IF($P1729="B",G1729,0)</f>
        <v>0</v>
      </c>
      <c r="W1729" s="33"/>
      <c r="X1729" s="85">
        <f>IF($P1729="A",B1729,0)</f>
        <v>0</v>
      </c>
      <c r="Y1729" s="85">
        <f t="shared" ref="Y1729:Y1744" si="2093">IF($P1729="A",C1729,0)</f>
        <v>0</v>
      </c>
      <c r="Z1729" s="85">
        <f t="shared" ref="Z1729:Z1744" si="2094">IF($P1729="A",D1729,0)</f>
        <v>0</v>
      </c>
      <c r="AA1729" s="85">
        <f t="shared" ref="AA1729:AA1744" si="2095">IF($P1729="A",E1729,0)</f>
        <v>0</v>
      </c>
      <c r="AB1729" s="85">
        <f t="shared" ref="AB1729:AB1744" si="2096">IF($P1729="A",F1729,0)</f>
        <v>0</v>
      </c>
      <c r="AC1729" s="85">
        <f t="shared" ref="AC1729:AC1744" si="2097">IF($P1729="A",G1729,0)</f>
        <v>0</v>
      </c>
    </row>
    <row r="1730" spans="1:29" x14ac:dyDescent="0.3">
      <c r="A1730" s="67"/>
      <c r="B1730" s="85"/>
      <c r="C1730" s="85"/>
      <c r="D1730" s="85"/>
      <c r="E1730" s="85"/>
      <c r="F1730" s="85"/>
      <c r="G1730" s="85"/>
      <c r="H1730" s="113"/>
      <c r="P1730" s="21" t="str">
        <f t="shared" ref="P1730:P1744" si="2098">IF(A1730&gt;=$B$1726,"A","B")</f>
        <v>A</v>
      </c>
      <c r="Q1730" s="85">
        <f t="shared" si="2087"/>
        <v>0</v>
      </c>
      <c r="R1730" s="85">
        <f t="shared" si="2088"/>
        <v>0</v>
      </c>
      <c r="S1730" s="85">
        <f t="shared" si="2089"/>
        <v>0</v>
      </c>
      <c r="T1730" s="85">
        <f t="shared" si="2090"/>
        <v>0</v>
      </c>
      <c r="U1730" s="85">
        <f t="shared" si="2091"/>
        <v>0</v>
      </c>
      <c r="V1730" s="85">
        <f t="shared" si="2092"/>
        <v>0</v>
      </c>
      <c r="W1730" s="33"/>
      <c r="X1730" s="85">
        <f t="shared" ref="X1730:X1744" si="2099">IF($P1730="A",B1730,0)</f>
        <v>0</v>
      </c>
      <c r="Y1730" s="85">
        <f t="shared" si="2093"/>
        <v>0</v>
      </c>
      <c r="Z1730" s="85">
        <f t="shared" si="2094"/>
        <v>0</v>
      </c>
      <c r="AA1730" s="85">
        <f t="shared" si="2095"/>
        <v>0</v>
      </c>
      <c r="AB1730" s="85">
        <f t="shared" si="2096"/>
        <v>0</v>
      </c>
      <c r="AC1730" s="85">
        <f t="shared" si="2097"/>
        <v>0</v>
      </c>
    </row>
    <row r="1731" spans="1:29" x14ac:dyDescent="0.3">
      <c r="A1731" s="67"/>
      <c r="B1731" s="85"/>
      <c r="C1731" s="85"/>
      <c r="D1731" s="85"/>
      <c r="E1731" s="85"/>
      <c r="F1731" s="85"/>
      <c r="G1731" s="85"/>
      <c r="H1731" s="113"/>
      <c r="P1731" s="21" t="str">
        <f t="shared" si="2098"/>
        <v>A</v>
      </c>
      <c r="Q1731" s="85">
        <f t="shared" si="2087"/>
        <v>0</v>
      </c>
      <c r="R1731" s="85">
        <f t="shared" si="2088"/>
        <v>0</v>
      </c>
      <c r="S1731" s="85">
        <f t="shared" si="2089"/>
        <v>0</v>
      </c>
      <c r="T1731" s="85">
        <f t="shared" si="2090"/>
        <v>0</v>
      </c>
      <c r="U1731" s="85">
        <f t="shared" si="2091"/>
        <v>0</v>
      </c>
      <c r="V1731" s="85">
        <f t="shared" si="2092"/>
        <v>0</v>
      </c>
      <c r="W1731" s="33"/>
      <c r="X1731" s="85">
        <f t="shared" si="2099"/>
        <v>0</v>
      </c>
      <c r="Y1731" s="85">
        <f t="shared" si="2093"/>
        <v>0</v>
      </c>
      <c r="Z1731" s="85">
        <f t="shared" si="2094"/>
        <v>0</v>
      </c>
      <c r="AA1731" s="85">
        <f t="shared" si="2095"/>
        <v>0</v>
      </c>
      <c r="AB1731" s="85">
        <f t="shared" si="2096"/>
        <v>0</v>
      </c>
      <c r="AC1731" s="85">
        <f t="shared" si="2097"/>
        <v>0</v>
      </c>
    </row>
    <row r="1732" spans="1:29" x14ac:dyDescent="0.3">
      <c r="A1732" s="67"/>
      <c r="B1732" s="85"/>
      <c r="C1732" s="85"/>
      <c r="D1732" s="85"/>
      <c r="E1732" s="85"/>
      <c r="F1732" s="85"/>
      <c r="G1732" s="85"/>
      <c r="H1732" s="113"/>
      <c r="P1732" s="21" t="str">
        <f t="shared" si="2098"/>
        <v>A</v>
      </c>
      <c r="Q1732" s="85">
        <f t="shared" si="2087"/>
        <v>0</v>
      </c>
      <c r="R1732" s="85">
        <f t="shared" si="2088"/>
        <v>0</v>
      </c>
      <c r="S1732" s="85">
        <f t="shared" si="2089"/>
        <v>0</v>
      </c>
      <c r="T1732" s="85">
        <f t="shared" si="2090"/>
        <v>0</v>
      </c>
      <c r="U1732" s="85">
        <f t="shared" si="2091"/>
        <v>0</v>
      </c>
      <c r="V1732" s="85">
        <f t="shared" si="2092"/>
        <v>0</v>
      </c>
      <c r="W1732" s="33"/>
      <c r="X1732" s="85">
        <f t="shared" si="2099"/>
        <v>0</v>
      </c>
      <c r="Y1732" s="85">
        <f t="shared" si="2093"/>
        <v>0</v>
      </c>
      <c r="Z1732" s="85">
        <f t="shared" si="2094"/>
        <v>0</v>
      </c>
      <c r="AA1732" s="85">
        <f t="shared" si="2095"/>
        <v>0</v>
      </c>
      <c r="AB1732" s="85">
        <f t="shared" si="2096"/>
        <v>0</v>
      </c>
      <c r="AC1732" s="85">
        <f t="shared" si="2097"/>
        <v>0</v>
      </c>
    </row>
    <row r="1733" spans="1:29" x14ac:dyDescent="0.3">
      <c r="A1733" s="67"/>
      <c r="B1733" s="85"/>
      <c r="C1733" s="85"/>
      <c r="D1733" s="85"/>
      <c r="E1733" s="85"/>
      <c r="F1733" s="85"/>
      <c r="G1733" s="85"/>
      <c r="H1733" s="113"/>
      <c r="P1733" s="21" t="str">
        <f t="shared" si="2098"/>
        <v>A</v>
      </c>
      <c r="Q1733" s="85">
        <f t="shared" si="2087"/>
        <v>0</v>
      </c>
      <c r="R1733" s="85">
        <f t="shared" si="2088"/>
        <v>0</v>
      </c>
      <c r="S1733" s="85">
        <f t="shared" si="2089"/>
        <v>0</v>
      </c>
      <c r="T1733" s="85">
        <f t="shared" si="2090"/>
        <v>0</v>
      </c>
      <c r="U1733" s="85">
        <f t="shared" si="2091"/>
        <v>0</v>
      </c>
      <c r="V1733" s="85">
        <f t="shared" si="2092"/>
        <v>0</v>
      </c>
      <c r="W1733" s="33"/>
      <c r="X1733" s="85">
        <f t="shared" si="2099"/>
        <v>0</v>
      </c>
      <c r="Y1733" s="85">
        <f t="shared" si="2093"/>
        <v>0</v>
      </c>
      <c r="Z1733" s="85">
        <f t="shared" si="2094"/>
        <v>0</v>
      </c>
      <c r="AA1733" s="85">
        <f t="shared" si="2095"/>
        <v>0</v>
      </c>
      <c r="AB1733" s="85">
        <f t="shared" si="2096"/>
        <v>0</v>
      </c>
      <c r="AC1733" s="85">
        <f t="shared" si="2097"/>
        <v>0</v>
      </c>
    </row>
    <row r="1734" spans="1:29" x14ac:dyDescent="0.3">
      <c r="A1734" s="67"/>
      <c r="B1734" s="85"/>
      <c r="C1734" s="85"/>
      <c r="D1734" s="85"/>
      <c r="E1734" s="85"/>
      <c r="F1734" s="85"/>
      <c r="G1734" s="85"/>
      <c r="H1734" s="113"/>
      <c r="P1734" s="21" t="str">
        <f t="shared" si="2098"/>
        <v>A</v>
      </c>
      <c r="Q1734" s="85">
        <f>IF($P1734="B",B1734,0)</f>
        <v>0</v>
      </c>
      <c r="R1734" s="85">
        <f t="shared" si="2088"/>
        <v>0</v>
      </c>
      <c r="S1734" s="85">
        <f t="shared" si="2089"/>
        <v>0</v>
      </c>
      <c r="T1734" s="85">
        <f t="shared" si="2090"/>
        <v>0</v>
      </c>
      <c r="U1734" s="85">
        <f t="shared" si="2091"/>
        <v>0</v>
      </c>
      <c r="V1734" s="85">
        <f t="shared" si="2092"/>
        <v>0</v>
      </c>
      <c r="W1734" s="33"/>
      <c r="X1734" s="85">
        <f t="shared" si="2099"/>
        <v>0</v>
      </c>
      <c r="Y1734" s="85">
        <f t="shared" si="2093"/>
        <v>0</v>
      </c>
      <c r="Z1734" s="85">
        <f t="shared" si="2094"/>
        <v>0</v>
      </c>
      <c r="AA1734" s="85">
        <f t="shared" si="2095"/>
        <v>0</v>
      </c>
      <c r="AB1734" s="85">
        <f t="shared" si="2096"/>
        <v>0</v>
      </c>
      <c r="AC1734" s="85">
        <f t="shared" si="2097"/>
        <v>0</v>
      </c>
    </row>
    <row r="1735" spans="1:29" x14ac:dyDescent="0.3">
      <c r="A1735" s="67"/>
      <c r="B1735" s="85"/>
      <c r="C1735" s="85"/>
      <c r="D1735" s="85"/>
      <c r="E1735" s="85"/>
      <c r="F1735" s="85"/>
      <c r="G1735" s="85"/>
      <c r="H1735" s="113"/>
      <c r="P1735" s="21" t="str">
        <f t="shared" si="2098"/>
        <v>A</v>
      </c>
      <c r="Q1735" s="85">
        <f t="shared" ref="Q1735:Q1744" si="2100">IF($P1735="B",B1735,0)</f>
        <v>0</v>
      </c>
      <c r="R1735" s="85">
        <f t="shared" si="2088"/>
        <v>0</v>
      </c>
      <c r="S1735" s="85">
        <f t="shared" si="2089"/>
        <v>0</v>
      </c>
      <c r="T1735" s="85">
        <f t="shared" si="2090"/>
        <v>0</v>
      </c>
      <c r="U1735" s="85">
        <f t="shared" si="2091"/>
        <v>0</v>
      </c>
      <c r="V1735" s="85">
        <f t="shared" si="2092"/>
        <v>0</v>
      </c>
      <c r="W1735" s="33"/>
      <c r="X1735" s="85">
        <f t="shared" si="2099"/>
        <v>0</v>
      </c>
      <c r="Y1735" s="85">
        <f t="shared" si="2093"/>
        <v>0</v>
      </c>
      <c r="Z1735" s="85">
        <f t="shared" si="2094"/>
        <v>0</v>
      </c>
      <c r="AA1735" s="85">
        <f t="shared" si="2095"/>
        <v>0</v>
      </c>
      <c r="AB1735" s="85">
        <f t="shared" si="2096"/>
        <v>0</v>
      </c>
      <c r="AC1735" s="85">
        <f t="shared" si="2097"/>
        <v>0</v>
      </c>
    </row>
    <row r="1736" spans="1:29" x14ac:dyDescent="0.3">
      <c r="A1736" s="67"/>
      <c r="B1736" s="85"/>
      <c r="C1736" s="85"/>
      <c r="D1736" s="85"/>
      <c r="E1736" s="85"/>
      <c r="F1736" s="85"/>
      <c r="G1736" s="85"/>
      <c r="H1736" s="113"/>
      <c r="P1736" s="21" t="str">
        <f t="shared" si="2098"/>
        <v>A</v>
      </c>
      <c r="Q1736" s="85">
        <f t="shared" si="2100"/>
        <v>0</v>
      </c>
      <c r="R1736" s="85">
        <f t="shared" si="2088"/>
        <v>0</v>
      </c>
      <c r="S1736" s="85">
        <f t="shared" si="2089"/>
        <v>0</v>
      </c>
      <c r="T1736" s="85">
        <f t="shared" si="2090"/>
        <v>0</v>
      </c>
      <c r="U1736" s="85">
        <f t="shared" si="2091"/>
        <v>0</v>
      </c>
      <c r="V1736" s="85">
        <f t="shared" si="2092"/>
        <v>0</v>
      </c>
      <c r="W1736" s="33"/>
      <c r="X1736" s="85">
        <f t="shared" si="2099"/>
        <v>0</v>
      </c>
      <c r="Y1736" s="85">
        <f t="shared" si="2093"/>
        <v>0</v>
      </c>
      <c r="Z1736" s="85">
        <f t="shared" si="2094"/>
        <v>0</v>
      </c>
      <c r="AA1736" s="85">
        <f t="shared" si="2095"/>
        <v>0</v>
      </c>
      <c r="AB1736" s="85">
        <f t="shared" si="2096"/>
        <v>0</v>
      </c>
      <c r="AC1736" s="85">
        <f t="shared" si="2097"/>
        <v>0</v>
      </c>
    </row>
    <row r="1737" spans="1:29" x14ac:dyDescent="0.3">
      <c r="A1737" s="67"/>
      <c r="B1737" s="85"/>
      <c r="C1737" s="85"/>
      <c r="D1737" s="85"/>
      <c r="E1737" s="85"/>
      <c r="F1737" s="85"/>
      <c r="G1737" s="85"/>
      <c r="H1737" s="113"/>
      <c r="P1737" s="21" t="str">
        <f t="shared" si="2098"/>
        <v>A</v>
      </c>
      <c r="Q1737" s="85">
        <f t="shared" si="2100"/>
        <v>0</v>
      </c>
      <c r="R1737" s="85">
        <f t="shared" si="2088"/>
        <v>0</v>
      </c>
      <c r="S1737" s="85">
        <f t="shared" si="2089"/>
        <v>0</v>
      </c>
      <c r="T1737" s="85">
        <f t="shared" si="2090"/>
        <v>0</v>
      </c>
      <c r="U1737" s="85">
        <f t="shared" si="2091"/>
        <v>0</v>
      </c>
      <c r="V1737" s="85">
        <f t="shared" si="2092"/>
        <v>0</v>
      </c>
      <c r="W1737" s="33"/>
      <c r="X1737" s="85">
        <f t="shared" si="2099"/>
        <v>0</v>
      </c>
      <c r="Y1737" s="85">
        <f t="shared" si="2093"/>
        <v>0</v>
      </c>
      <c r="Z1737" s="85">
        <f t="shared" si="2094"/>
        <v>0</v>
      </c>
      <c r="AA1737" s="85">
        <f t="shared" si="2095"/>
        <v>0</v>
      </c>
      <c r="AB1737" s="85">
        <f t="shared" si="2096"/>
        <v>0</v>
      </c>
      <c r="AC1737" s="85">
        <f t="shared" si="2097"/>
        <v>0</v>
      </c>
    </row>
    <row r="1738" spans="1:29" x14ac:dyDescent="0.3">
      <c r="A1738" s="67"/>
      <c r="B1738" s="85"/>
      <c r="C1738" s="85"/>
      <c r="D1738" s="85"/>
      <c r="E1738" s="85"/>
      <c r="F1738" s="85"/>
      <c r="G1738" s="85"/>
      <c r="H1738" s="113"/>
      <c r="P1738" s="21" t="str">
        <f t="shared" si="2098"/>
        <v>A</v>
      </c>
      <c r="Q1738" s="85">
        <f t="shared" si="2100"/>
        <v>0</v>
      </c>
      <c r="R1738" s="85">
        <f t="shared" si="2088"/>
        <v>0</v>
      </c>
      <c r="S1738" s="85">
        <f t="shared" si="2089"/>
        <v>0</v>
      </c>
      <c r="T1738" s="85">
        <f t="shared" si="2090"/>
        <v>0</v>
      </c>
      <c r="U1738" s="85">
        <f t="shared" si="2091"/>
        <v>0</v>
      </c>
      <c r="V1738" s="85">
        <f t="shared" si="2092"/>
        <v>0</v>
      </c>
      <c r="W1738" s="33"/>
      <c r="X1738" s="85">
        <f t="shared" si="2099"/>
        <v>0</v>
      </c>
      <c r="Y1738" s="85">
        <f t="shared" si="2093"/>
        <v>0</v>
      </c>
      <c r="Z1738" s="85">
        <f t="shared" si="2094"/>
        <v>0</v>
      </c>
      <c r="AA1738" s="85">
        <f t="shared" si="2095"/>
        <v>0</v>
      </c>
      <c r="AB1738" s="85">
        <f t="shared" si="2096"/>
        <v>0</v>
      </c>
      <c r="AC1738" s="85">
        <f t="shared" si="2097"/>
        <v>0</v>
      </c>
    </row>
    <row r="1739" spans="1:29" x14ac:dyDescent="0.3">
      <c r="A1739" s="67"/>
      <c r="B1739" s="85"/>
      <c r="C1739" s="85"/>
      <c r="D1739" s="85"/>
      <c r="E1739" s="85"/>
      <c r="F1739" s="85"/>
      <c r="G1739" s="85"/>
      <c r="H1739" s="113"/>
      <c r="P1739" s="21" t="str">
        <f t="shared" si="2098"/>
        <v>A</v>
      </c>
      <c r="Q1739" s="85">
        <f t="shared" si="2100"/>
        <v>0</v>
      </c>
      <c r="R1739" s="85">
        <f t="shared" si="2088"/>
        <v>0</v>
      </c>
      <c r="S1739" s="85">
        <f t="shared" si="2089"/>
        <v>0</v>
      </c>
      <c r="T1739" s="85">
        <f t="shared" si="2090"/>
        <v>0</v>
      </c>
      <c r="U1739" s="85">
        <f t="shared" si="2091"/>
        <v>0</v>
      </c>
      <c r="V1739" s="85">
        <f t="shared" si="2092"/>
        <v>0</v>
      </c>
      <c r="W1739" s="33"/>
      <c r="X1739" s="85">
        <f t="shared" si="2099"/>
        <v>0</v>
      </c>
      <c r="Y1739" s="85">
        <f t="shared" si="2093"/>
        <v>0</v>
      </c>
      <c r="Z1739" s="85">
        <f t="shared" si="2094"/>
        <v>0</v>
      </c>
      <c r="AA1739" s="85">
        <f t="shared" si="2095"/>
        <v>0</v>
      </c>
      <c r="AB1739" s="85">
        <f t="shared" si="2096"/>
        <v>0</v>
      </c>
      <c r="AC1739" s="85">
        <f t="shared" si="2097"/>
        <v>0</v>
      </c>
    </row>
    <row r="1740" spans="1:29" x14ac:dyDescent="0.3">
      <c r="A1740" s="67"/>
      <c r="B1740" s="85"/>
      <c r="C1740" s="85"/>
      <c r="D1740" s="85"/>
      <c r="E1740" s="85"/>
      <c r="F1740" s="85"/>
      <c r="G1740" s="85"/>
      <c r="H1740" s="113"/>
      <c r="P1740" s="21" t="str">
        <f t="shared" si="2098"/>
        <v>A</v>
      </c>
      <c r="Q1740" s="85">
        <f t="shared" si="2100"/>
        <v>0</v>
      </c>
      <c r="R1740" s="85">
        <f t="shared" si="2088"/>
        <v>0</v>
      </c>
      <c r="S1740" s="85">
        <f t="shared" si="2089"/>
        <v>0</v>
      </c>
      <c r="T1740" s="85">
        <f t="shared" si="2090"/>
        <v>0</v>
      </c>
      <c r="U1740" s="85">
        <f t="shared" si="2091"/>
        <v>0</v>
      </c>
      <c r="V1740" s="85">
        <f t="shared" si="2092"/>
        <v>0</v>
      </c>
      <c r="W1740" s="33"/>
      <c r="X1740" s="85">
        <f t="shared" si="2099"/>
        <v>0</v>
      </c>
      <c r="Y1740" s="85">
        <f t="shared" si="2093"/>
        <v>0</v>
      </c>
      <c r="Z1740" s="85">
        <f t="shared" si="2094"/>
        <v>0</v>
      </c>
      <c r="AA1740" s="85">
        <f t="shared" si="2095"/>
        <v>0</v>
      </c>
      <c r="AB1740" s="85">
        <f t="shared" si="2096"/>
        <v>0</v>
      </c>
      <c r="AC1740" s="85">
        <f t="shared" si="2097"/>
        <v>0</v>
      </c>
    </row>
    <row r="1741" spans="1:29" x14ac:dyDescent="0.3">
      <c r="A1741" s="67"/>
      <c r="B1741" s="85"/>
      <c r="C1741" s="85"/>
      <c r="D1741" s="85"/>
      <c r="E1741" s="85"/>
      <c r="F1741" s="85"/>
      <c r="G1741" s="85"/>
      <c r="H1741" s="113"/>
      <c r="P1741" s="21" t="str">
        <f t="shared" si="2098"/>
        <v>A</v>
      </c>
      <c r="Q1741" s="85">
        <f t="shared" si="2100"/>
        <v>0</v>
      </c>
      <c r="R1741" s="85">
        <f t="shared" si="2088"/>
        <v>0</v>
      </c>
      <c r="S1741" s="85">
        <f t="shared" si="2089"/>
        <v>0</v>
      </c>
      <c r="T1741" s="85">
        <f t="shared" si="2090"/>
        <v>0</v>
      </c>
      <c r="U1741" s="85">
        <f t="shared" si="2091"/>
        <v>0</v>
      </c>
      <c r="V1741" s="85">
        <f t="shared" si="2092"/>
        <v>0</v>
      </c>
      <c r="W1741" s="33"/>
      <c r="X1741" s="85">
        <f t="shared" si="2099"/>
        <v>0</v>
      </c>
      <c r="Y1741" s="85">
        <f t="shared" si="2093"/>
        <v>0</v>
      </c>
      <c r="Z1741" s="85">
        <f t="shared" si="2094"/>
        <v>0</v>
      </c>
      <c r="AA1741" s="85">
        <f t="shared" si="2095"/>
        <v>0</v>
      </c>
      <c r="AB1741" s="85">
        <f t="shared" si="2096"/>
        <v>0</v>
      </c>
      <c r="AC1741" s="85">
        <f t="shared" si="2097"/>
        <v>0</v>
      </c>
    </row>
    <row r="1742" spans="1:29" x14ac:dyDescent="0.3">
      <c r="A1742" s="67"/>
      <c r="B1742" s="85"/>
      <c r="C1742" s="85"/>
      <c r="D1742" s="85"/>
      <c r="E1742" s="85"/>
      <c r="F1742" s="85"/>
      <c r="G1742" s="85"/>
      <c r="H1742" s="113"/>
      <c r="P1742" s="21" t="str">
        <f t="shared" si="2098"/>
        <v>A</v>
      </c>
      <c r="Q1742" s="85">
        <f t="shared" si="2100"/>
        <v>0</v>
      </c>
      <c r="R1742" s="85">
        <f t="shared" si="2088"/>
        <v>0</v>
      </c>
      <c r="S1742" s="85">
        <f t="shared" si="2089"/>
        <v>0</v>
      </c>
      <c r="T1742" s="85">
        <f t="shared" si="2090"/>
        <v>0</v>
      </c>
      <c r="U1742" s="85">
        <f t="shared" si="2091"/>
        <v>0</v>
      </c>
      <c r="V1742" s="85">
        <f t="shared" si="2092"/>
        <v>0</v>
      </c>
      <c r="W1742" s="33"/>
      <c r="X1742" s="85">
        <f t="shared" si="2099"/>
        <v>0</v>
      </c>
      <c r="Y1742" s="85">
        <f t="shared" si="2093"/>
        <v>0</v>
      </c>
      <c r="Z1742" s="85">
        <f t="shared" si="2094"/>
        <v>0</v>
      </c>
      <c r="AA1742" s="85">
        <f t="shared" si="2095"/>
        <v>0</v>
      </c>
      <c r="AB1742" s="85">
        <f t="shared" si="2096"/>
        <v>0</v>
      </c>
      <c r="AC1742" s="85">
        <f t="shared" si="2097"/>
        <v>0</v>
      </c>
    </row>
    <row r="1743" spans="1:29" x14ac:dyDescent="0.3">
      <c r="A1743" s="67"/>
      <c r="B1743" s="85"/>
      <c r="C1743" s="85"/>
      <c r="D1743" s="85"/>
      <c r="E1743" s="85"/>
      <c r="F1743" s="85"/>
      <c r="G1743" s="85"/>
      <c r="H1743" s="113"/>
      <c r="P1743" s="21" t="str">
        <f t="shared" si="2098"/>
        <v>A</v>
      </c>
      <c r="Q1743" s="85">
        <f t="shared" si="2100"/>
        <v>0</v>
      </c>
      <c r="R1743" s="85">
        <f t="shared" si="2088"/>
        <v>0</v>
      </c>
      <c r="S1743" s="85">
        <f t="shared" si="2089"/>
        <v>0</v>
      </c>
      <c r="T1743" s="85">
        <f t="shared" si="2090"/>
        <v>0</v>
      </c>
      <c r="U1743" s="85">
        <f t="shared" si="2091"/>
        <v>0</v>
      </c>
      <c r="V1743" s="85">
        <f t="shared" si="2092"/>
        <v>0</v>
      </c>
      <c r="W1743" s="33"/>
      <c r="X1743" s="85">
        <f t="shared" si="2099"/>
        <v>0</v>
      </c>
      <c r="Y1743" s="85">
        <f t="shared" si="2093"/>
        <v>0</v>
      </c>
      <c r="Z1743" s="85">
        <f t="shared" si="2094"/>
        <v>0</v>
      </c>
      <c r="AA1743" s="85">
        <f t="shared" si="2095"/>
        <v>0</v>
      </c>
      <c r="AB1743" s="85">
        <f t="shared" si="2096"/>
        <v>0</v>
      </c>
      <c r="AC1743" s="85">
        <f t="shared" si="2097"/>
        <v>0</v>
      </c>
    </row>
    <row r="1744" spans="1:29" x14ac:dyDescent="0.3">
      <c r="A1744" s="67"/>
      <c r="B1744" s="85"/>
      <c r="C1744" s="85"/>
      <c r="D1744" s="85"/>
      <c r="E1744" s="85"/>
      <c r="F1744" s="85"/>
      <c r="G1744" s="85"/>
      <c r="H1744" s="113"/>
      <c r="P1744" s="21" t="str">
        <f t="shared" si="2098"/>
        <v>A</v>
      </c>
      <c r="Q1744" s="85">
        <f t="shared" si="2100"/>
        <v>0</v>
      </c>
      <c r="R1744" s="85">
        <f t="shared" si="2088"/>
        <v>0</v>
      </c>
      <c r="S1744" s="85">
        <f t="shared" si="2089"/>
        <v>0</v>
      </c>
      <c r="T1744" s="85">
        <f t="shared" si="2090"/>
        <v>0</v>
      </c>
      <c r="U1744" s="85">
        <f t="shared" si="2091"/>
        <v>0</v>
      </c>
      <c r="V1744" s="85">
        <f t="shared" si="2092"/>
        <v>0</v>
      </c>
      <c r="W1744" s="33"/>
      <c r="X1744" s="85">
        <f t="shared" si="2099"/>
        <v>0</v>
      </c>
      <c r="Y1744" s="85">
        <f t="shared" si="2093"/>
        <v>0</v>
      </c>
      <c r="Z1744" s="85">
        <f t="shared" si="2094"/>
        <v>0</v>
      </c>
      <c r="AA1744" s="85">
        <f t="shared" si="2095"/>
        <v>0</v>
      </c>
      <c r="AB1744" s="85">
        <f t="shared" si="2096"/>
        <v>0</v>
      </c>
      <c r="AC1744" s="85">
        <f t="shared" si="2097"/>
        <v>0</v>
      </c>
    </row>
    <row r="1745" spans="1:29" x14ac:dyDescent="0.3">
      <c r="A1745" s="68"/>
      <c r="B1745" s="86"/>
      <c r="C1745" s="86"/>
      <c r="D1745" s="86"/>
      <c r="E1745" s="86"/>
      <c r="F1745" s="86"/>
      <c r="G1745" s="86"/>
      <c r="H1745" s="89"/>
      <c r="I1745" s="105">
        <f>X1745</f>
        <v>0</v>
      </c>
      <c r="J1745" s="105">
        <f>Y1745</f>
        <v>0</v>
      </c>
      <c r="K1745" s="105">
        <f>Z1745</f>
        <v>0</v>
      </c>
      <c r="L1745" s="105">
        <f>AA1745</f>
        <v>0</v>
      </c>
      <c r="M1745" s="105">
        <f t="shared" ref="M1745" si="2101">AB1745</f>
        <v>0</v>
      </c>
      <c r="N1745" s="105">
        <f t="shared" ref="N1745" si="2102">AC1745</f>
        <v>0</v>
      </c>
      <c r="P1745" s="21"/>
      <c r="Q1745" s="33"/>
      <c r="R1745" s="33"/>
      <c r="S1745" s="33"/>
      <c r="T1745" s="33"/>
      <c r="U1745" s="33"/>
      <c r="V1745" s="33"/>
      <c r="W1745" s="33"/>
      <c r="X1745" s="106">
        <f>SUM(X1729:X1744)</f>
        <v>0</v>
      </c>
      <c r="Y1745" s="106">
        <f t="shared" ref="Y1745" si="2103">SUM(Y1729:Y1744)</f>
        <v>0</v>
      </c>
      <c r="Z1745" s="106">
        <f t="shared" ref="Z1745" si="2104">SUM(Z1729:Z1744)</f>
        <v>0</v>
      </c>
      <c r="AA1745" s="106">
        <f t="shared" ref="AA1745" si="2105">SUM(AA1729:AA1744)</f>
        <v>0</v>
      </c>
      <c r="AB1745" s="106">
        <f t="shared" ref="AB1745" si="2106">SUM(AB1729:AB1744)</f>
        <v>0</v>
      </c>
      <c r="AC1745" s="106">
        <f t="shared" ref="AC1745" si="2107">SUM(AC1729:AC1744)</f>
        <v>0</v>
      </c>
    </row>
    <row r="1746" spans="1:29" x14ac:dyDescent="0.3">
      <c r="A1746" s="82"/>
      <c r="B1746" s="89"/>
      <c r="C1746" s="89"/>
      <c r="D1746" s="89"/>
      <c r="E1746" s="89"/>
      <c r="F1746" s="89"/>
      <c r="G1746" s="89"/>
      <c r="H1746" s="89"/>
      <c r="P1746" s="21"/>
      <c r="Q1746" s="33"/>
      <c r="R1746" s="33"/>
      <c r="S1746" s="33"/>
      <c r="T1746" s="33"/>
      <c r="U1746" s="33"/>
      <c r="V1746" s="33"/>
      <c r="W1746" s="33"/>
      <c r="X1746" s="33"/>
      <c r="Y1746" s="33"/>
      <c r="Z1746" s="33"/>
      <c r="AA1746" s="33"/>
      <c r="AB1746" s="33"/>
      <c r="AC1746" s="33"/>
    </row>
    <row r="1747" spans="1:29" x14ac:dyDescent="0.3">
      <c r="A1747" s="92"/>
      <c r="B1747" s="92"/>
      <c r="C1747" s="92"/>
      <c r="D1747" s="92"/>
      <c r="E1747" s="92"/>
      <c r="F1747" s="92"/>
      <c r="G1747" s="92"/>
      <c r="H1747" s="92"/>
      <c r="P1747" s="21"/>
      <c r="Q1747" s="33"/>
      <c r="R1747" s="33"/>
      <c r="S1747" s="33"/>
      <c r="T1747" s="33"/>
      <c r="U1747" s="33"/>
      <c r="V1747" s="33"/>
      <c r="W1747" s="33"/>
      <c r="X1747" s="33"/>
      <c r="Y1747" s="33"/>
      <c r="Z1747" s="33"/>
      <c r="AA1747" s="33"/>
      <c r="AB1747" s="33"/>
      <c r="AC1747" s="33"/>
    </row>
    <row r="1748" spans="1:29" x14ac:dyDescent="0.3">
      <c r="A1748" s="68"/>
      <c r="B1748" s="68"/>
      <c r="C1748" s="68"/>
      <c r="D1748" s="68"/>
      <c r="E1748" s="68"/>
      <c r="F1748" s="68"/>
      <c r="G1748" s="68"/>
      <c r="H1748" s="82"/>
      <c r="P1748" s="21"/>
      <c r="Q1748" s="33"/>
      <c r="R1748" s="33"/>
      <c r="S1748" s="33"/>
      <c r="T1748" s="33"/>
      <c r="U1748" s="33"/>
      <c r="V1748" s="33"/>
      <c r="W1748" s="33"/>
      <c r="X1748" s="106">
        <f t="shared" ref="X1748:AC1748" si="2108">SUM(X1749:X1764)</f>
        <v>0</v>
      </c>
      <c r="Y1748" s="106">
        <f t="shared" si="2108"/>
        <v>0</v>
      </c>
      <c r="Z1748" s="106">
        <f t="shared" si="2108"/>
        <v>0</v>
      </c>
      <c r="AA1748" s="106">
        <f t="shared" si="2108"/>
        <v>0</v>
      </c>
      <c r="AB1748" s="106">
        <f t="shared" si="2108"/>
        <v>0</v>
      </c>
      <c r="AC1748" s="106">
        <f t="shared" si="2108"/>
        <v>0</v>
      </c>
    </row>
    <row r="1749" spans="1:29" x14ac:dyDescent="0.3">
      <c r="A1749" s="67"/>
      <c r="B1749" s="85"/>
      <c r="C1749" s="85"/>
      <c r="D1749" s="85"/>
      <c r="E1749" s="85"/>
      <c r="F1749" s="85"/>
      <c r="G1749" s="85"/>
      <c r="H1749" s="113"/>
      <c r="I1749" s="105">
        <f>X1748</f>
        <v>0</v>
      </c>
      <c r="J1749" s="105">
        <f>Y1748</f>
        <v>0</v>
      </c>
      <c r="K1749" s="105">
        <f t="shared" ref="K1749" si="2109">Z1748</f>
        <v>0</v>
      </c>
      <c r="L1749" s="105">
        <f t="shared" ref="L1749" si="2110">AA1748</f>
        <v>0</v>
      </c>
      <c r="M1749" s="105">
        <f t="shared" ref="M1749" si="2111">AB1748</f>
        <v>0</v>
      </c>
      <c r="N1749" s="105">
        <f t="shared" ref="N1749" si="2112">AC1748</f>
        <v>0</v>
      </c>
      <c r="P1749" s="21" t="str">
        <f>IF(A1749&lt;=$B$1726,"A","B")</f>
        <v>A</v>
      </c>
      <c r="Q1749" s="85">
        <f t="shared" ref="Q1749:Q1753" si="2113">IF($P1749="B",B1749,0)</f>
        <v>0</v>
      </c>
      <c r="R1749" s="85">
        <f t="shared" ref="R1749:R1764" si="2114">IF($P1749="B",C1749,0)</f>
        <v>0</v>
      </c>
      <c r="S1749" s="85">
        <f t="shared" ref="S1749:S1764" si="2115">IF($P1749="B",D1749,0)</f>
        <v>0</v>
      </c>
      <c r="T1749" s="85">
        <f t="shared" ref="T1749:T1764" si="2116">IF($P1749="B",E1749,0)</f>
        <v>0</v>
      </c>
      <c r="U1749" s="85">
        <f t="shared" ref="U1749:U1764" si="2117">IF($P1749="B",F1749,0)</f>
        <v>0</v>
      </c>
      <c r="V1749" s="85">
        <f t="shared" ref="V1749:V1764" si="2118">IF($P1749="B",G1749,0)</f>
        <v>0</v>
      </c>
      <c r="W1749" s="33"/>
      <c r="X1749" s="85">
        <f>IF($P1749="A",B1749,0)</f>
        <v>0</v>
      </c>
      <c r="Y1749" s="85">
        <f t="shared" ref="Y1749:Y1764" si="2119">IF($P1749="A",C1749,0)</f>
        <v>0</v>
      </c>
      <c r="Z1749" s="85">
        <f t="shared" ref="Z1749:Z1764" si="2120">IF($P1749="A",D1749,0)</f>
        <v>0</v>
      </c>
      <c r="AA1749" s="85">
        <f t="shared" ref="AA1749:AA1764" si="2121">IF($P1749="A",E1749,0)</f>
        <v>0</v>
      </c>
      <c r="AB1749" s="85">
        <f t="shared" ref="AB1749:AB1764" si="2122">IF($P1749="A",F1749,0)</f>
        <v>0</v>
      </c>
      <c r="AC1749" s="85">
        <f t="shared" ref="AC1749:AC1764" si="2123">IF($P1749="A",G1749,0)</f>
        <v>0</v>
      </c>
    </row>
    <row r="1750" spans="1:29" x14ac:dyDescent="0.3">
      <c r="A1750" s="67"/>
      <c r="B1750" s="85"/>
      <c r="C1750" s="85"/>
      <c r="D1750" s="85"/>
      <c r="E1750" s="85"/>
      <c r="F1750" s="85"/>
      <c r="G1750" s="85"/>
      <c r="H1750" s="113"/>
      <c r="P1750" s="21" t="str">
        <f t="shared" ref="P1750:P1764" si="2124">IF(A1750&lt;=$B$1726,"A","B")</f>
        <v>A</v>
      </c>
      <c r="Q1750" s="85">
        <f t="shared" si="2113"/>
        <v>0</v>
      </c>
      <c r="R1750" s="85">
        <f t="shared" si="2114"/>
        <v>0</v>
      </c>
      <c r="S1750" s="85">
        <f t="shared" si="2115"/>
        <v>0</v>
      </c>
      <c r="T1750" s="85">
        <f t="shared" si="2116"/>
        <v>0</v>
      </c>
      <c r="U1750" s="85">
        <f t="shared" si="2117"/>
        <v>0</v>
      </c>
      <c r="V1750" s="85">
        <f t="shared" si="2118"/>
        <v>0</v>
      </c>
      <c r="W1750" s="33"/>
      <c r="X1750" s="85">
        <f t="shared" ref="X1750:X1764" si="2125">IF($P1750="A",B1750,0)</f>
        <v>0</v>
      </c>
      <c r="Y1750" s="85">
        <f t="shared" si="2119"/>
        <v>0</v>
      </c>
      <c r="Z1750" s="85">
        <f t="shared" si="2120"/>
        <v>0</v>
      </c>
      <c r="AA1750" s="85">
        <f t="shared" si="2121"/>
        <v>0</v>
      </c>
      <c r="AB1750" s="85">
        <f t="shared" si="2122"/>
        <v>0</v>
      </c>
      <c r="AC1750" s="85">
        <f t="shared" si="2123"/>
        <v>0</v>
      </c>
    </row>
    <row r="1751" spans="1:29" x14ac:dyDescent="0.3">
      <c r="A1751" s="67"/>
      <c r="B1751" s="85"/>
      <c r="C1751" s="85"/>
      <c r="D1751" s="85"/>
      <c r="E1751" s="85"/>
      <c r="F1751" s="85"/>
      <c r="G1751" s="85"/>
      <c r="H1751" s="113"/>
      <c r="P1751" s="21" t="str">
        <f t="shared" si="2124"/>
        <v>A</v>
      </c>
      <c r="Q1751" s="85">
        <f t="shared" si="2113"/>
        <v>0</v>
      </c>
      <c r="R1751" s="85">
        <f t="shared" si="2114"/>
        <v>0</v>
      </c>
      <c r="S1751" s="85">
        <f t="shared" si="2115"/>
        <v>0</v>
      </c>
      <c r="T1751" s="85">
        <f t="shared" si="2116"/>
        <v>0</v>
      </c>
      <c r="U1751" s="85">
        <f t="shared" si="2117"/>
        <v>0</v>
      </c>
      <c r="V1751" s="85">
        <f t="shared" si="2118"/>
        <v>0</v>
      </c>
      <c r="W1751" s="33"/>
      <c r="X1751" s="85">
        <f t="shared" si="2125"/>
        <v>0</v>
      </c>
      <c r="Y1751" s="85">
        <f t="shared" si="2119"/>
        <v>0</v>
      </c>
      <c r="Z1751" s="85">
        <f t="shared" si="2120"/>
        <v>0</v>
      </c>
      <c r="AA1751" s="85">
        <f t="shared" si="2121"/>
        <v>0</v>
      </c>
      <c r="AB1751" s="85">
        <f t="shared" si="2122"/>
        <v>0</v>
      </c>
      <c r="AC1751" s="85">
        <f t="shared" si="2123"/>
        <v>0</v>
      </c>
    </row>
    <row r="1752" spans="1:29" x14ac:dyDescent="0.3">
      <c r="A1752" s="67"/>
      <c r="B1752" s="85"/>
      <c r="C1752" s="85"/>
      <c r="D1752" s="85"/>
      <c r="E1752" s="85"/>
      <c r="F1752" s="85"/>
      <c r="G1752" s="85"/>
      <c r="H1752" s="113"/>
      <c r="P1752" s="21" t="str">
        <f t="shared" si="2124"/>
        <v>A</v>
      </c>
      <c r="Q1752" s="85">
        <f t="shared" si="2113"/>
        <v>0</v>
      </c>
      <c r="R1752" s="85">
        <f t="shared" si="2114"/>
        <v>0</v>
      </c>
      <c r="S1752" s="85">
        <f t="shared" si="2115"/>
        <v>0</v>
      </c>
      <c r="T1752" s="85">
        <f t="shared" si="2116"/>
        <v>0</v>
      </c>
      <c r="U1752" s="85">
        <f t="shared" si="2117"/>
        <v>0</v>
      </c>
      <c r="V1752" s="85">
        <f t="shared" si="2118"/>
        <v>0</v>
      </c>
      <c r="W1752" s="33"/>
      <c r="X1752" s="85">
        <f t="shared" si="2125"/>
        <v>0</v>
      </c>
      <c r="Y1752" s="85">
        <f t="shared" si="2119"/>
        <v>0</v>
      </c>
      <c r="Z1752" s="85">
        <f t="shared" si="2120"/>
        <v>0</v>
      </c>
      <c r="AA1752" s="85">
        <f t="shared" si="2121"/>
        <v>0</v>
      </c>
      <c r="AB1752" s="85">
        <f t="shared" si="2122"/>
        <v>0</v>
      </c>
      <c r="AC1752" s="85">
        <f t="shared" si="2123"/>
        <v>0</v>
      </c>
    </row>
    <row r="1753" spans="1:29" x14ac:dyDescent="0.3">
      <c r="A1753" s="67"/>
      <c r="B1753" s="85"/>
      <c r="C1753" s="85"/>
      <c r="D1753" s="85"/>
      <c r="E1753" s="85"/>
      <c r="F1753" s="85"/>
      <c r="G1753" s="85"/>
      <c r="H1753" s="113"/>
      <c r="P1753" s="21" t="str">
        <f t="shared" si="2124"/>
        <v>A</v>
      </c>
      <c r="Q1753" s="85">
        <f t="shared" si="2113"/>
        <v>0</v>
      </c>
      <c r="R1753" s="85">
        <f t="shared" si="2114"/>
        <v>0</v>
      </c>
      <c r="S1753" s="85">
        <f t="shared" si="2115"/>
        <v>0</v>
      </c>
      <c r="T1753" s="85">
        <f t="shared" si="2116"/>
        <v>0</v>
      </c>
      <c r="U1753" s="85">
        <f t="shared" si="2117"/>
        <v>0</v>
      </c>
      <c r="V1753" s="85">
        <f t="shared" si="2118"/>
        <v>0</v>
      </c>
      <c r="W1753" s="33"/>
      <c r="X1753" s="85">
        <f t="shared" si="2125"/>
        <v>0</v>
      </c>
      <c r="Y1753" s="85">
        <f t="shared" si="2119"/>
        <v>0</v>
      </c>
      <c r="Z1753" s="85">
        <f t="shared" si="2120"/>
        <v>0</v>
      </c>
      <c r="AA1753" s="85">
        <f t="shared" si="2121"/>
        <v>0</v>
      </c>
      <c r="AB1753" s="85">
        <f t="shared" si="2122"/>
        <v>0</v>
      </c>
      <c r="AC1753" s="85">
        <f t="shared" si="2123"/>
        <v>0</v>
      </c>
    </row>
    <row r="1754" spans="1:29" x14ac:dyDescent="0.3">
      <c r="A1754" s="67"/>
      <c r="B1754" s="85"/>
      <c r="C1754" s="85"/>
      <c r="D1754" s="85"/>
      <c r="E1754" s="85"/>
      <c r="F1754" s="85"/>
      <c r="G1754" s="85"/>
      <c r="H1754" s="113"/>
      <c r="P1754" s="21" t="str">
        <f t="shared" si="2124"/>
        <v>A</v>
      </c>
      <c r="Q1754" s="85">
        <f>IF($P1754="B",B1754,0)</f>
        <v>0</v>
      </c>
      <c r="R1754" s="85">
        <f t="shared" si="2114"/>
        <v>0</v>
      </c>
      <c r="S1754" s="85">
        <f t="shared" si="2115"/>
        <v>0</v>
      </c>
      <c r="T1754" s="85">
        <f t="shared" si="2116"/>
        <v>0</v>
      </c>
      <c r="U1754" s="85">
        <f t="shared" si="2117"/>
        <v>0</v>
      </c>
      <c r="V1754" s="85">
        <f t="shared" si="2118"/>
        <v>0</v>
      </c>
      <c r="W1754" s="33"/>
      <c r="X1754" s="85">
        <f t="shared" si="2125"/>
        <v>0</v>
      </c>
      <c r="Y1754" s="85">
        <f t="shared" si="2119"/>
        <v>0</v>
      </c>
      <c r="Z1754" s="85">
        <f t="shared" si="2120"/>
        <v>0</v>
      </c>
      <c r="AA1754" s="85">
        <f t="shared" si="2121"/>
        <v>0</v>
      </c>
      <c r="AB1754" s="85">
        <f t="shared" si="2122"/>
        <v>0</v>
      </c>
      <c r="AC1754" s="85">
        <f t="shared" si="2123"/>
        <v>0</v>
      </c>
    </row>
    <row r="1755" spans="1:29" x14ac:dyDescent="0.3">
      <c r="A1755" s="67"/>
      <c r="B1755" s="85"/>
      <c r="C1755" s="85"/>
      <c r="D1755" s="85"/>
      <c r="E1755" s="85"/>
      <c r="F1755" s="85"/>
      <c r="G1755" s="85"/>
      <c r="H1755" s="113"/>
      <c r="P1755" s="21" t="str">
        <f t="shared" si="2124"/>
        <v>A</v>
      </c>
      <c r="Q1755" s="85">
        <f t="shared" ref="Q1755:Q1764" si="2126">IF($P1755="B",B1755,0)</f>
        <v>0</v>
      </c>
      <c r="R1755" s="85">
        <f t="shared" si="2114"/>
        <v>0</v>
      </c>
      <c r="S1755" s="85">
        <f t="shared" si="2115"/>
        <v>0</v>
      </c>
      <c r="T1755" s="85">
        <f t="shared" si="2116"/>
        <v>0</v>
      </c>
      <c r="U1755" s="85">
        <f t="shared" si="2117"/>
        <v>0</v>
      </c>
      <c r="V1755" s="85">
        <f t="shared" si="2118"/>
        <v>0</v>
      </c>
      <c r="W1755" s="33"/>
      <c r="X1755" s="85">
        <f t="shared" si="2125"/>
        <v>0</v>
      </c>
      <c r="Y1755" s="85">
        <f t="shared" si="2119"/>
        <v>0</v>
      </c>
      <c r="Z1755" s="85">
        <f t="shared" si="2120"/>
        <v>0</v>
      </c>
      <c r="AA1755" s="85">
        <f t="shared" si="2121"/>
        <v>0</v>
      </c>
      <c r="AB1755" s="85">
        <f t="shared" si="2122"/>
        <v>0</v>
      </c>
      <c r="AC1755" s="85">
        <f t="shared" si="2123"/>
        <v>0</v>
      </c>
    </row>
    <row r="1756" spans="1:29" x14ac:dyDescent="0.3">
      <c r="A1756" s="67"/>
      <c r="B1756" s="85"/>
      <c r="C1756" s="85"/>
      <c r="D1756" s="85"/>
      <c r="E1756" s="85"/>
      <c r="F1756" s="85"/>
      <c r="G1756" s="85"/>
      <c r="H1756" s="113"/>
      <c r="P1756" s="21" t="str">
        <f t="shared" si="2124"/>
        <v>A</v>
      </c>
      <c r="Q1756" s="85">
        <f t="shared" si="2126"/>
        <v>0</v>
      </c>
      <c r="R1756" s="85">
        <f t="shared" si="2114"/>
        <v>0</v>
      </c>
      <c r="S1756" s="85">
        <f t="shared" si="2115"/>
        <v>0</v>
      </c>
      <c r="T1756" s="85">
        <f t="shared" si="2116"/>
        <v>0</v>
      </c>
      <c r="U1756" s="85">
        <f t="shared" si="2117"/>
        <v>0</v>
      </c>
      <c r="V1756" s="85">
        <f t="shared" si="2118"/>
        <v>0</v>
      </c>
      <c r="W1756" s="33"/>
      <c r="X1756" s="85">
        <f t="shared" si="2125"/>
        <v>0</v>
      </c>
      <c r="Y1756" s="85">
        <f t="shared" si="2119"/>
        <v>0</v>
      </c>
      <c r="Z1756" s="85">
        <f t="shared" si="2120"/>
        <v>0</v>
      </c>
      <c r="AA1756" s="85">
        <f t="shared" si="2121"/>
        <v>0</v>
      </c>
      <c r="AB1756" s="85">
        <f t="shared" si="2122"/>
        <v>0</v>
      </c>
      <c r="AC1756" s="85">
        <f t="shared" si="2123"/>
        <v>0</v>
      </c>
    </row>
    <row r="1757" spans="1:29" x14ac:dyDescent="0.3">
      <c r="A1757" s="67"/>
      <c r="B1757" s="85"/>
      <c r="C1757" s="85"/>
      <c r="D1757" s="85"/>
      <c r="E1757" s="85"/>
      <c r="F1757" s="85"/>
      <c r="G1757" s="85"/>
      <c r="H1757" s="113"/>
      <c r="P1757" s="21" t="str">
        <f t="shared" si="2124"/>
        <v>A</v>
      </c>
      <c r="Q1757" s="85">
        <f t="shared" si="2126"/>
        <v>0</v>
      </c>
      <c r="R1757" s="85">
        <f t="shared" si="2114"/>
        <v>0</v>
      </c>
      <c r="S1757" s="85">
        <f t="shared" si="2115"/>
        <v>0</v>
      </c>
      <c r="T1757" s="85">
        <f t="shared" si="2116"/>
        <v>0</v>
      </c>
      <c r="U1757" s="85">
        <f t="shared" si="2117"/>
        <v>0</v>
      </c>
      <c r="V1757" s="85">
        <f t="shared" si="2118"/>
        <v>0</v>
      </c>
      <c r="W1757" s="33"/>
      <c r="X1757" s="85">
        <f t="shared" si="2125"/>
        <v>0</v>
      </c>
      <c r="Y1757" s="85">
        <f t="shared" si="2119"/>
        <v>0</v>
      </c>
      <c r="Z1757" s="85">
        <f t="shared" si="2120"/>
        <v>0</v>
      </c>
      <c r="AA1757" s="85">
        <f t="shared" si="2121"/>
        <v>0</v>
      </c>
      <c r="AB1757" s="85">
        <f t="shared" si="2122"/>
        <v>0</v>
      </c>
      <c r="AC1757" s="85">
        <f t="shared" si="2123"/>
        <v>0</v>
      </c>
    </row>
    <row r="1758" spans="1:29" x14ac:dyDescent="0.3">
      <c r="A1758" s="67"/>
      <c r="B1758" s="85"/>
      <c r="C1758" s="85"/>
      <c r="D1758" s="85"/>
      <c r="E1758" s="85"/>
      <c r="F1758" s="85"/>
      <c r="G1758" s="85"/>
      <c r="H1758" s="113"/>
      <c r="P1758" s="21" t="str">
        <f t="shared" si="2124"/>
        <v>A</v>
      </c>
      <c r="Q1758" s="85">
        <f t="shared" si="2126"/>
        <v>0</v>
      </c>
      <c r="R1758" s="85">
        <f t="shared" si="2114"/>
        <v>0</v>
      </c>
      <c r="S1758" s="85">
        <f t="shared" si="2115"/>
        <v>0</v>
      </c>
      <c r="T1758" s="85">
        <f t="shared" si="2116"/>
        <v>0</v>
      </c>
      <c r="U1758" s="85">
        <f t="shared" si="2117"/>
        <v>0</v>
      </c>
      <c r="V1758" s="85">
        <f t="shared" si="2118"/>
        <v>0</v>
      </c>
      <c r="W1758" s="33"/>
      <c r="X1758" s="85">
        <f t="shared" si="2125"/>
        <v>0</v>
      </c>
      <c r="Y1758" s="85">
        <f t="shared" si="2119"/>
        <v>0</v>
      </c>
      <c r="Z1758" s="85">
        <f t="shared" si="2120"/>
        <v>0</v>
      </c>
      <c r="AA1758" s="85">
        <f t="shared" si="2121"/>
        <v>0</v>
      </c>
      <c r="AB1758" s="85">
        <f t="shared" si="2122"/>
        <v>0</v>
      </c>
      <c r="AC1758" s="85">
        <f t="shared" si="2123"/>
        <v>0</v>
      </c>
    </row>
    <row r="1759" spans="1:29" x14ac:dyDescent="0.3">
      <c r="A1759" s="67"/>
      <c r="B1759" s="85"/>
      <c r="C1759" s="85"/>
      <c r="D1759" s="85"/>
      <c r="E1759" s="85"/>
      <c r="F1759" s="85"/>
      <c r="G1759" s="85"/>
      <c r="H1759" s="113"/>
      <c r="P1759" s="21" t="str">
        <f t="shared" si="2124"/>
        <v>A</v>
      </c>
      <c r="Q1759" s="85">
        <f t="shared" si="2126"/>
        <v>0</v>
      </c>
      <c r="R1759" s="85">
        <f t="shared" si="2114"/>
        <v>0</v>
      </c>
      <c r="S1759" s="85">
        <f t="shared" si="2115"/>
        <v>0</v>
      </c>
      <c r="T1759" s="85">
        <f t="shared" si="2116"/>
        <v>0</v>
      </c>
      <c r="U1759" s="85">
        <f t="shared" si="2117"/>
        <v>0</v>
      </c>
      <c r="V1759" s="85">
        <f t="shared" si="2118"/>
        <v>0</v>
      </c>
      <c r="W1759" s="33"/>
      <c r="X1759" s="85">
        <f t="shared" si="2125"/>
        <v>0</v>
      </c>
      <c r="Y1759" s="85">
        <f t="shared" si="2119"/>
        <v>0</v>
      </c>
      <c r="Z1759" s="85">
        <f t="shared" si="2120"/>
        <v>0</v>
      </c>
      <c r="AA1759" s="85">
        <f t="shared" si="2121"/>
        <v>0</v>
      </c>
      <c r="AB1759" s="85">
        <f t="shared" si="2122"/>
        <v>0</v>
      </c>
      <c r="AC1759" s="85">
        <f t="shared" si="2123"/>
        <v>0</v>
      </c>
    </row>
    <row r="1760" spans="1:29" x14ac:dyDescent="0.3">
      <c r="A1760" s="67"/>
      <c r="B1760" s="85"/>
      <c r="C1760" s="85"/>
      <c r="D1760" s="85"/>
      <c r="E1760" s="85"/>
      <c r="F1760" s="85"/>
      <c r="G1760" s="85"/>
      <c r="H1760" s="113"/>
      <c r="P1760" s="21" t="str">
        <f t="shared" si="2124"/>
        <v>A</v>
      </c>
      <c r="Q1760" s="85">
        <f t="shared" si="2126"/>
        <v>0</v>
      </c>
      <c r="R1760" s="85">
        <f t="shared" si="2114"/>
        <v>0</v>
      </c>
      <c r="S1760" s="85">
        <f t="shared" si="2115"/>
        <v>0</v>
      </c>
      <c r="T1760" s="85">
        <f t="shared" si="2116"/>
        <v>0</v>
      </c>
      <c r="U1760" s="85">
        <f t="shared" si="2117"/>
        <v>0</v>
      </c>
      <c r="V1760" s="85">
        <f t="shared" si="2118"/>
        <v>0</v>
      </c>
      <c r="W1760" s="33"/>
      <c r="X1760" s="85">
        <f t="shared" si="2125"/>
        <v>0</v>
      </c>
      <c r="Y1760" s="85">
        <f t="shared" si="2119"/>
        <v>0</v>
      </c>
      <c r="Z1760" s="85">
        <f t="shared" si="2120"/>
        <v>0</v>
      </c>
      <c r="AA1760" s="85">
        <f t="shared" si="2121"/>
        <v>0</v>
      </c>
      <c r="AB1760" s="85">
        <f t="shared" si="2122"/>
        <v>0</v>
      </c>
      <c r="AC1760" s="85">
        <f t="shared" si="2123"/>
        <v>0</v>
      </c>
    </row>
    <row r="1761" spans="1:29" x14ac:dyDescent="0.3">
      <c r="A1761" s="67"/>
      <c r="B1761" s="85"/>
      <c r="C1761" s="85"/>
      <c r="D1761" s="85"/>
      <c r="E1761" s="85"/>
      <c r="F1761" s="85"/>
      <c r="G1761" s="85"/>
      <c r="H1761" s="113"/>
      <c r="P1761" s="21" t="str">
        <f t="shared" si="2124"/>
        <v>A</v>
      </c>
      <c r="Q1761" s="85">
        <f t="shared" si="2126"/>
        <v>0</v>
      </c>
      <c r="R1761" s="85">
        <f t="shared" si="2114"/>
        <v>0</v>
      </c>
      <c r="S1761" s="85">
        <f t="shared" si="2115"/>
        <v>0</v>
      </c>
      <c r="T1761" s="85">
        <f t="shared" si="2116"/>
        <v>0</v>
      </c>
      <c r="U1761" s="85">
        <f t="shared" si="2117"/>
        <v>0</v>
      </c>
      <c r="V1761" s="85">
        <f t="shared" si="2118"/>
        <v>0</v>
      </c>
      <c r="W1761" s="33"/>
      <c r="X1761" s="85">
        <f t="shared" si="2125"/>
        <v>0</v>
      </c>
      <c r="Y1761" s="85">
        <f t="shared" si="2119"/>
        <v>0</v>
      </c>
      <c r="Z1761" s="85">
        <f t="shared" si="2120"/>
        <v>0</v>
      </c>
      <c r="AA1761" s="85">
        <f t="shared" si="2121"/>
        <v>0</v>
      </c>
      <c r="AB1761" s="85">
        <f t="shared" si="2122"/>
        <v>0</v>
      </c>
      <c r="AC1761" s="85">
        <f t="shared" si="2123"/>
        <v>0</v>
      </c>
    </row>
    <row r="1762" spans="1:29" x14ac:dyDescent="0.3">
      <c r="A1762" s="67"/>
      <c r="B1762" s="85"/>
      <c r="C1762" s="85"/>
      <c r="D1762" s="85"/>
      <c r="E1762" s="85"/>
      <c r="F1762" s="85"/>
      <c r="G1762" s="85"/>
      <c r="H1762" s="113"/>
      <c r="P1762" s="21" t="str">
        <f t="shared" si="2124"/>
        <v>A</v>
      </c>
      <c r="Q1762" s="85">
        <f t="shared" si="2126"/>
        <v>0</v>
      </c>
      <c r="R1762" s="85">
        <f t="shared" si="2114"/>
        <v>0</v>
      </c>
      <c r="S1762" s="85">
        <f t="shared" si="2115"/>
        <v>0</v>
      </c>
      <c r="T1762" s="85">
        <f t="shared" si="2116"/>
        <v>0</v>
      </c>
      <c r="U1762" s="85">
        <f t="shared" si="2117"/>
        <v>0</v>
      </c>
      <c r="V1762" s="85">
        <f t="shared" si="2118"/>
        <v>0</v>
      </c>
      <c r="W1762" s="33"/>
      <c r="X1762" s="85">
        <f t="shared" si="2125"/>
        <v>0</v>
      </c>
      <c r="Y1762" s="85">
        <f t="shared" si="2119"/>
        <v>0</v>
      </c>
      <c r="Z1762" s="85">
        <f t="shared" si="2120"/>
        <v>0</v>
      </c>
      <c r="AA1762" s="85">
        <f t="shared" si="2121"/>
        <v>0</v>
      </c>
      <c r="AB1762" s="85">
        <f t="shared" si="2122"/>
        <v>0</v>
      </c>
      <c r="AC1762" s="85">
        <f t="shared" si="2123"/>
        <v>0</v>
      </c>
    </row>
    <row r="1763" spans="1:29" x14ac:dyDescent="0.3">
      <c r="A1763" s="67"/>
      <c r="B1763" s="85"/>
      <c r="C1763" s="85"/>
      <c r="D1763" s="85"/>
      <c r="E1763" s="85"/>
      <c r="F1763" s="85"/>
      <c r="G1763" s="85"/>
      <c r="H1763" s="113"/>
      <c r="P1763" s="21" t="str">
        <f t="shared" si="2124"/>
        <v>A</v>
      </c>
      <c r="Q1763" s="85">
        <f t="shared" si="2126"/>
        <v>0</v>
      </c>
      <c r="R1763" s="85">
        <f t="shared" si="2114"/>
        <v>0</v>
      </c>
      <c r="S1763" s="85">
        <f t="shared" si="2115"/>
        <v>0</v>
      </c>
      <c r="T1763" s="85">
        <f t="shared" si="2116"/>
        <v>0</v>
      </c>
      <c r="U1763" s="85">
        <f t="shared" si="2117"/>
        <v>0</v>
      </c>
      <c r="V1763" s="85">
        <f t="shared" si="2118"/>
        <v>0</v>
      </c>
      <c r="W1763" s="33"/>
      <c r="X1763" s="85">
        <f t="shared" si="2125"/>
        <v>0</v>
      </c>
      <c r="Y1763" s="85">
        <f t="shared" si="2119"/>
        <v>0</v>
      </c>
      <c r="Z1763" s="85">
        <f t="shared" si="2120"/>
        <v>0</v>
      </c>
      <c r="AA1763" s="85">
        <f t="shared" si="2121"/>
        <v>0</v>
      </c>
      <c r="AB1763" s="85">
        <f t="shared" si="2122"/>
        <v>0</v>
      </c>
      <c r="AC1763" s="85">
        <f t="shared" si="2123"/>
        <v>0</v>
      </c>
    </row>
    <row r="1764" spans="1:29" x14ac:dyDescent="0.3">
      <c r="A1764" s="67"/>
      <c r="B1764" s="85"/>
      <c r="C1764" s="85"/>
      <c r="D1764" s="85"/>
      <c r="E1764" s="85"/>
      <c r="F1764" s="85"/>
      <c r="G1764" s="85"/>
      <c r="H1764" s="113"/>
      <c r="P1764" s="21" t="str">
        <f t="shared" si="2124"/>
        <v>A</v>
      </c>
      <c r="Q1764" s="85">
        <f t="shared" si="2126"/>
        <v>0</v>
      </c>
      <c r="R1764" s="85">
        <f t="shared" si="2114"/>
        <v>0</v>
      </c>
      <c r="S1764" s="85">
        <f t="shared" si="2115"/>
        <v>0</v>
      </c>
      <c r="T1764" s="85">
        <f t="shared" si="2116"/>
        <v>0</v>
      </c>
      <c r="U1764" s="85">
        <f t="shared" si="2117"/>
        <v>0</v>
      </c>
      <c r="V1764" s="85">
        <f t="shared" si="2118"/>
        <v>0</v>
      </c>
      <c r="W1764" s="33"/>
      <c r="X1764" s="85">
        <f t="shared" si="2125"/>
        <v>0</v>
      </c>
      <c r="Y1764" s="85">
        <f t="shared" si="2119"/>
        <v>0</v>
      </c>
      <c r="Z1764" s="85">
        <f t="shared" si="2120"/>
        <v>0</v>
      </c>
      <c r="AA1764" s="85">
        <f t="shared" si="2121"/>
        <v>0</v>
      </c>
      <c r="AB1764" s="85">
        <f t="shared" si="2122"/>
        <v>0</v>
      </c>
      <c r="AC1764" s="85">
        <f t="shared" si="2123"/>
        <v>0</v>
      </c>
    </row>
    <row r="1765" spans="1:29" x14ac:dyDescent="0.3">
      <c r="A1765" s="68"/>
      <c r="B1765" s="87"/>
      <c r="C1765" s="87"/>
      <c r="D1765" s="87"/>
      <c r="E1765" s="87"/>
      <c r="F1765" s="87"/>
      <c r="G1765" s="87"/>
      <c r="H1765" s="114"/>
      <c r="I1765" s="105">
        <f>Q1765</f>
        <v>0</v>
      </c>
      <c r="J1765" s="105">
        <f>R1765</f>
        <v>0</v>
      </c>
      <c r="K1765" s="105">
        <f t="shared" ref="K1765" si="2127">S1765</f>
        <v>0</v>
      </c>
      <c r="L1765" s="105">
        <f t="shared" ref="L1765" si="2128">T1765</f>
        <v>0</v>
      </c>
      <c r="M1765" s="105">
        <f t="shared" ref="M1765" si="2129">U1765</f>
        <v>0</v>
      </c>
      <c r="N1765" s="105">
        <f t="shared" ref="N1765" si="2130">V1765</f>
        <v>0</v>
      </c>
      <c r="P1765" s="21"/>
      <c r="Q1765" s="106">
        <f t="shared" ref="Q1765:V1765" si="2131">+SUM(Q1749:Q1764)</f>
        <v>0</v>
      </c>
      <c r="R1765" s="106">
        <f t="shared" si="2131"/>
        <v>0</v>
      </c>
      <c r="S1765" s="106">
        <f t="shared" si="2131"/>
        <v>0</v>
      </c>
      <c r="T1765" s="106">
        <f t="shared" si="2131"/>
        <v>0</v>
      </c>
      <c r="U1765" s="106">
        <f t="shared" si="2131"/>
        <v>0</v>
      </c>
      <c r="V1765" s="106">
        <f t="shared" si="2131"/>
        <v>0</v>
      </c>
      <c r="W1765" s="33"/>
      <c r="X1765" s="33"/>
      <c r="Y1765" s="33"/>
      <c r="Z1765" s="33"/>
      <c r="AA1765" s="33"/>
      <c r="AB1765" s="33"/>
      <c r="AC1765" s="33"/>
    </row>
    <row r="1767" spans="1:29" x14ac:dyDescent="0.3">
      <c r="A1767" s="69"/>
      <c r="B1767" s="69"/>
      <c r="C1767" s="69"/>
      <c r="D1767" s="97"/>
      <c r="E1767" s="97"/>
      <c r="F1767" s="69"/>
      <c r="G1767" s="69"/>
      <c r="H1767" s="82"/>
    </row>
    <row r="1768" spans="1:29" x14ac:dyDescent="0.3">
      <c r="A1768" s="94"/>
      <c r="B1768" s="83"/>
      <c r="C1768" s="95"/>
      <c r="D1768" s="95"/>
      <c r="E1768" s="33"/>
      <c r="F1768" s="98"/>
      <c r="G1768" s="96"/>
      <c r="H1768" s="112"/>
    </row>
    <row r="1769" spans="1:29" x14ac:dyDescent="0.3">
      <c r="A1769" s="91"/>
      <c r="B1769" s="92"/>
      <c r="C1769" s="92"/>
      <c r="D1769" s="92"/>
      <c r="E1769" s="92"/>
      <c r="F1769" s="92"/>
      <c r="G1769" s="92"/>
      <c r="H1769" s="92"/>
    </row>
    <row r="1770" spans="1:29" x14ac:dyDescent="0.3">
      <c r="A1770" s="68"/>
      <c r="B1770" s="68"/>
      <c r="C1770" s="68"/>
      <c r="D1770" s="68"/>
      <c r="E1770" s="68"/>
      <c r="F1770" s="68"/>
      <c r="G1770" s="68"/>
      <c r="H1770" s="82"/>
      <c r="P1770" s="21"/>
      <c r="Q1770" s="106">
        <f>+SUM(Q1771:Q1786)</f>
        <v>0</v>
      </c>
      <c r="R1770" s="106">
        <f t="shared" ref="R1770" si="2132">+SUM(R1771:R1786)</f>
        <v>0</v>
      </c>
      <c r="S1770" s="106">
        <f t="shared" ref="S1770" si="2133">+SUM(S1771:S1786)</f>
        <v>0</v>
      </c>
      <c r="T1770" s="106">
        <f t="shared" ref="T1770" si="2134">+SUM(T1771:T1786)</f>
        <v>0</v>
      </c>
      <c r="U1770" s="106">
        <f t="shared" ref="U1770" si="2135">+SUM(U1771:U1786)</f>
        <v>0</v>
      </c>
      <c r="V1770" s="106">
        <f t="shared" ref="V1770" si="2136">+SUM(V1771:V1786)</f>
        <v>0</v>
      </c>
      <c r="W1770" s="33"/>
      <c r="X1770" s="33"/>
      <c r="Y1770" s="33"/>
      <c r="Z1770" s="33"/>
      <c r="AA1770" s="33"/>
      <c r="AB1770" s="33"/>
      <c r="AC1770" s="33"/>
    </row>
    <row r="1771" spans="1:29" x14ac:dyDescent="0.3">
      <c r="A1771" s="67"/>
      <c r="B1771" s="85"/>
      <c r="C1771" s="85"/>
      <c r="D1771" s="85"/>
      <c r="E1771" s="85"/>
      <c r="F1771" s="85"/>
      <c r="G1771" s="85"/>
      <c r="H1771" s="113"/>
      <c r="I1771" s="105">
        <f t="shared" ref="I1771:N1771" si="2137">Q1770</f>
        <v>0</v>
      </c>
      <c r="J1771" s="105">
        <f t="shared" si="2137"/>
        <v>0</v>
      </c>
      <c r="K1771" s="105">
        <f t="shared" si="2137"/>
        <v>0</v>
      </c>
      <c r="L1771" s="105">
        <f t="shared" si="2137"/>
        <v>0</v>
      </c>
      <c r="M1771" s="105">
        <f t="shared" si="2137"/>
        <v>0</v>
      </c>
      <c r="N1771" s="105">
        <f t="shared" si="2137"/>
        <v>0</v>
      </c>
      <c r="P1771" s="21" t="str">
        <f>IF(A1771&gt;=$B$1768,"A","B")</f>
        <v>A</v>
      </c>
      <c r="Q1771" s="85">
        <f t="shared" ref="Q1771:Q1775" si="2138">IF($P1771="B",B1771,0)</f>
        <v>0</v>
      </c>
      <c r="R1771" s="85">
        <f t="shared" ref="R1771:R1786" si="2139">IF($P1771="B",C1771,0)</f>
        <v>0</v>
      </c>
      <c r="S1771" s="85">
        <f t="shared" ref="S1771:S1786" si="2140">IF($P1771="B",D1771,0)</f>
        <v>0</v>
      </c>
      <c r="T1771" s="85">
        <f t="shared" ref="T1771:T1786" si="2141">IF($P1771="B",E1771,0)</f>
        <v>0</v>
      </c>
      <c r="U1771" s="85">
        <f t="shared" ref="U1771:U1786" si="2142">IF($P1771="B",F1771,0)</f>
        <v>0</v>
      </c>
      <c r="V1771" s="85">
        <f t="shared" ref="V1771:V1786" si="2143">IF($P1771="B",G1771,0)</f>
        <v>0</v>
      </c>
      <c r="W1771" s="33"/>
      <c r="X1771" s="85">
        <f>IF($P1771="A",B1771,0)</f>
        <v>0</v>
      </c>
      <c r="Y1771" s="85">
        <f t="shared" ref="Y1771:Y1786" si="2144">IF($P1771="A",C1771,0)</f>
        <v>0</v>
      </c>
      <c r="Z1771" s="85">
        <f t="shared" ref="Z1771:Z1786" si="2145">IF($P1771="A",D1771,0)</f>
        <v>0</v>
      </c>
      <c r="AA1771" s="85">
        <f t="shared" ref="AA1771:AA1786" si="2146">IF($P1771="A",E1771,0)</f>
        <v>0</v>
      </c>
      <c r="AB1771" s="85">
        <f t="shared" ref="AB1771:AB1786" si="2147">IF($P1771="A",F1771,0)</f>
        <v>0</v>
      </c>
      <c r="AC1771" s="85">
        <f t="shared" ref="AC1771:AC1786" si="2148">IF($P1771="A",G1771,0)</f>
        <v>0</v>
      </c>
    </row>
    <row r="1772" spans="1:29" x14ac:dyDescent="0.3">
      <c r="A1772" s="67"/>
      <c r="B1772" s="85"/>
      <c r="C1772" s="85"/>
      <c r="D1772" s="85"/>
      <c r="E1772" s="85"/>
      <c r="F1772" s="85"/>
      <c r="G1772" s="85"/>
      <c r="H1772" s="113"/>
      <c r="P1772" s="21" t="str">
        <f t="shared" ref="P1772:P1786" si="2149">IF(A1772&gt;=$B$1768,"A","B")</f>
        <v>A</v>
      </c>
      <c r="Q1772" s="85">
        <f t="shared" si="2138"/>
        <v>0</v>
      </c>
      <c r="R1772" s="85">
        <f t="shared" si="2139"/>
        <v>0</v>
      </c>
      <c r="S1772" s="85">
        <f t="shared" si="2140"/>
        <v>0</v>
      </c>
      <c r="T1772" s="85">
        <f t="shared" si="2141"/>
        <v>0</v>
      </c>
      <c r="U1772" s="85">
        <f t="shared" si="2142"/>
        <v>0</v>
      </c>
      <c r="V1772" s="85">
        <f t="shared" si="2143"/>
        <v>0</v>
      </c>
      <c r="W1772" s="33"/>
      <c r="X1772" s="85">
        <f t="shared" ref="X1772:X1786" si="2150">IF($P1772="A",B1772,0)</f>
        <v>0</v>
      </c>
      <c r="Y1772" s="85">
        <f t="shared" si="2144"/>
        <v>0</v>
      </c>
      <c r="Z1772" s="85">
        <f t="shared" si="2145"/>
        <v>0</v>
      </c>
      <c r="AA1772" s="85">
        <f t="shared" si="2146"/>
        <v>0</v>
      </c>
      <c r="AB1772" s="85">
        <f t="shared" si="2147"/>
        <v>0</v>
      </c>
      <c r="AC1772" s="85">
        <f t="shared" si="2148"/>
        <v>0</v>
      </c>
    </row>
    <row r="1773" spans="1:29" x14ac:dyDescent="0.3">
      <c r="A1773" s="67"/>
      <c r="B1773" s="85"/>
      <c r="C1773" s="85"/>
      <c r="D1773" s="85"/>
      <c r="E1773" s="85"/>
      <c r="F1773" s="85"/>
      <c r="G1773" s="85"/>
      <c r="H1773" s="113"/>
      <c r="P1773" s="21" t="str">
        <f t="shared" si="2149"/>
        <v>A</v>
      </c>
      <c r="Q1773" s="85">
        <f t="shared" si="2138"/>
        <v>0</v>
      </c>
      <c r="R1773" s="85">
        <f t="shared" si="2139"/>
        <v>0</v>
      </c>
      <c r="S1773" s="85">
        <f t="shared" si="2140"/>
        <v>0</v>
      </c>
      <c r="T1773" s="85">
        <f t="shared" si="2141"/>
        <v>0</v>
      </c>
      <c r="U1773" s="85">
        <f t="shared" si="2142"/>
        <v>0</v>
      </c>
      <c r="V1773" s="85">
        <f t="shared" si="2143"/>
        <v>0</v>
      </c>
      <c r="W1773" s="33"/>
      <c r="X1773" s="85">
        <f t="shared" si="2150"/>
        <v>0</v>
      </c>
      <c r="Y1773" s="85">
        <f t="shared" si="2144"/>
        <v>0</v>
      </c>
      <c r="Z1773" s="85">
        <f t="shared" si="2145"/>
        <v>0</v>
      </c>
      <c r="AA1773" s="85">
        <f t="shared" si="2146"/>
        <v>0</v>
      </c>
      <c r="AB1773" s="85">
        <f t="shared" si="2147"/>
        <v>0</v>
      </c>
      <c r="AC1773" s="85">
        <f t="shared" si="2148"/>
        <v>0</v>
      </c>
    </row>
    <row r="1774" spans="1:29" x14ac:dyDescent="0.3">
      <c r="A1774" s="67"/>
      <c r="B1774" s="85"/>
      <c r="C1774" s="85"/>
      <c r="D1774" s="85"/>
      <c r="E1774" s="85"/>
      <c r="F1774" s="85"/>
      <c r="G1774" s="85"/>
      <c r="H1774" s="113"/>
      <c r="P1774" s="21" t="str">
        <f t="shared" si="2149"/>
        <v>A</v>
      </c>
      <c r="Q1774" s="85">
        <f t="shared" si="2138"/>
        <v>0</v>
      </c>
      <c r="R1774" s="85">
        <f t="shared" si="2139"/>
        <v>0</v>
      </c>
      <c r="S1774" s="85">
        <f t="shared" si="2140"/>
        <v>0</v>
      </c>
      <c r="T1774" s="85">
        <f t="shared" si="2141"/>
        <v>0</v>
      </c>
      <c r="U1774" s="85">
        <f t="shared" si="2142"/>
        <v>0</v>
      </c>
      <c r="V1774" s="85">
        <f t="shared" si="2143"/>
        <v>0</v>
      </c>
      <c r="W1774" s="33"/>
      <c r="X1774" s="85">
        <f t="shared" si="2150"/>
        <v>0</v>
      </c>
      <c r="Y1774" s="85">
        <f t="shared" si="2144"/>
        <v>0</v>
      </c>
      <c r="Z1774" s="85">
        <f t="shared" si="2145"/>
        <v>0</v>
      </c>
      <c r="AA1774" s="85">
        <f t="shared" si="2146"/>
        <v>0</v>
      </c>
      <c r="AB1774" s="85">
        <f t="shared" si="2147"/>
        <v>0</v>
      </c>
      <c r="AC1774" s="85">
        <f t="shared" si="2148"/>
        <v>0</v>
      </c>
    </row>
    <row r="1775" spans="1:29" x14ac:dyDescent="0.3">
      <c r="A1775" s="67"/>
      <c r="B1775" s="85"/>
      <c r="C1775" s="85"/>
      <c r="D1775" s="85"/>
      <c r="E1775" s="85"/>
      <c r="F1775" s="85"/>
      <c r="G1775" s="85"/>
      <c r="H1775" s="113"/>
      <c r="P1775" s="21" t="str">
        <f t="shared" si="2149"/>
        <v>A</v>
      </c>
      <c r="Q1775" s="85">
        <f t="shared" si="2138"/>
        <v>0</v>
      </c>
      <c r="R1775" s="85">
        <f t="shared" si="2139"/>
        <v>0</v>
      </c>
      <c r="S1775" s="85">
        <f t="shared" si="2140"/>
        <v>0</v>
      </c>
      <c r="T1775" s="85">
        <f t="shared" si="2141"/>
        <v>0</v>
      </c>
      <c r="U1775" s="85">
        <f t="shared" si="2142"/>
        <v>0</v>
      </c>
      <c r="V1775" s="85">
        <f t="shared" si="2143"/>
        <v>0</v>
      </c>
      <c r="W1775" s="33"/>
      <c r="X1775" s="85">
        <f t="shared" si="2150"/>
        <v>0</v>
      </c>
      <c r="Y1775" s="85">
        <f t="shared" si="2144"/>
        <v>0</v>
      </c>
      <c r="Z1775" s="85">
        <f t="shared" si="2145"/>
        <v>0</v>
      </c>
      <c r="AA1775" s="85">
        <f t="shared" si="2146"/>
        <v>0</v>
      </c>
      <c r="AB1775" s="85">
        <f t="shared" si="2147"/>
        <v>0</v>
      </c>
      <c r="AC1775" s="85">
        <f t="shared" si="2148"/>
        <v>0</v>
      </c>
    </row>
    <row r="1776" spans="1:29" x14ac:dyDescent="0.3">
      <c r="A1776" s="67"/>
      <c r="B1776" s="85"/>
      <c r="C1776" s="85"/>
      <c r="D1776" s="85"/>
      <c r="E1776" s="85"/>
      <c r="F1776" s="85"/>
      <c r="G1776" s="85"/>
      <c r="H1776" s="113"/>
      <c r="P1776" s="21" t="str">
        <f t="shared" si="2149"/>
        <v>A</v>
      </c>
      <c r="Q1776" s="85">
        <f>IF($P1776="B",B1776,0)</f>
        <v>0</v>
      </c>
      <c r="R1776" s="85">
        <f t="shared" si="2139"/>
        <v>0</v>
      </c>
      <c r="S1776" s="85">
        <f t="shared" si="2140"/>
        <v>0</v>
      </c>
      <c r="T1776" s="85">
        <f t="shared" si="2141"/>
        <v>0</v>
      </c>
      <c r="U1776" s="85">
        <f t="shared" si="2142"/>
        <v>0</v>
      </c>
      <c r="V1776" s="85">
        <f t="shared" si="2143"/>
        <v>0</v>
      </c>
      <c r="W1776" s="33"/>
      <c r="X1776" s="85">
        <f t="shared" si="2150"/>
        <v>0</v>
      </c>
      <c r="Y1776" s="85">
        <f t="shared" si="2144"/>
        <v>0</v>
      </c>
      <c r="Z1776" s="85">
        <f t="shared" si="2145"/>
        <v>0</v>
      </c>
      <c r="AA1776" s="85">
        <f t="shared" si="2146"/>
        <v>0</v>
      </c>
      <c r="AB1776" s="85">
        <f t="shared" si="2147"/>
        <v>0</v>
      </c>
      <c r="AC1776" s="85">
        <f t="shared" si="2148"/>
        <v>0</v>
      </c>
    </row>
    <row r="1777" spans="1:29" x14ac:dyDescent="0.3">
      <c r="A1777" s="67"/>
      <c r="B1777" s="85"/>
      <c r="C1777" s="85"/>
      <c r="D1777" s="85"/>
      <c r="E1777" s="85"/>
      <c r="F1777" s="85"/>
      <c r="G1777" s="85"/>
      <c r="H1777" s="113"/>
      <c r="P1777" s="21" t="str">
        <f t="shared" si="2149"/>
        <v>A</v>
      </c>
      <c r="Q1777" s="85">
        <f t="shared" ref="Q1777:Q1786" si="2151">IF($P1777="B",B1777,0)</f>
        <v>0</v>
      </c>
      <c r="R1777" s="85">
        <f t="shared" si="2139"/>
        <v>0</v>
      </c>
      <c r="S1777" s="85">
        <f t="shared" si="2140"/>
        <v>0</v>
      </c>
      <c r="T1777" s="85">
        <f t="shared" si="2141"/>
        <v>0</v>
      </c>
      <c r="U1777" s="85">
        <f t="shared" si="2142"/>
        <v>0</v>
      </c>
      <c r="V1777" s="85">
        <f t="shared" si="2143"/>
        <v>0</v>
      </c>
      <c r="W1777" s="33"/>
      <c r="X1777" s="85">
        <f t="shared" si="2150"/>
        <v>0</v>
      </c>
      <c r="Y1777" s="85">
        <f t="shared" si="2144"/>
        <v>0</v>
      </c>
      <c r="Z1777" s="85">
        <f t="shared" si="2145"/>
        <v>0</v>
      </c>
      <c r="AA1777" s="85">
        <f t="shared" si="2146"/>
        <v>0</v>
      </c>
      <c r="AB1777" s="85">
        <f t="shared" si="2147"/>
        <v>0</v>
      </c>
      <c r="AC1777" s="85">
        <f t="shared" si="2148"/>
        <v>0</v>
      </c>
    </row>
    <row r="1778" spans="1:29" x14ac:dyDescent="0.3">
      <c r="A1778" s="67"/>
      <c r="B1778" s="85"/>
      <c r="C1778" s="85"/>
      <c r="D1778" s="85"/>
      <c r="E1778" s="85"/>
      <c r="F1778" s="85"/>
      <c r="G1778" s="85"/>
      <c r="H1778" s="113"/>
      <c r="P1778" s="21" t="str">
        <f t="shared" si="2149"/>
        <v>A</v>
      </c>
      <c r="Q1778" s="85">
        <f t="shared" si="2151"/>
        <v>0</v>
      </c>
      <c r="R1778" s="85">
        <f t="shared" si="2139"/>
        <v>0</v>
      </c>
      <c r="S1778" s="85">
        <f t="shared" si="2140"/>
        <v>0</v>
      </c>
      <c r="T1778" s="85">
        <f t="shared" si="2141"/>
        <v>0</v>
      </c>
      <c r="U1778" s="85">
        <f t="shared" si="2142"/>
        <v>0</v>
      </c>
      <c r="V1778" s="85">
        <f t="shared" si="2143"/>
        <v>0</v>
      </c>
      <c r="W1778" s="33"/>
      <c r="X1778" s="85">
        <f t="shared" si="2150"/>
        <v>0</v>
      </c>
      <c r="Y1778" s="85">
        <f t="shared" si="2144"/>
        <v>0</v>
      </c>
      <c r="Z1778" s="85">
        <f t="shared" si="2145"/>
        <v>0</v>
      </c>
      <c r="AA1778" s="85">
        <f t="shared" si="2146"/>
        <v>0</v>
      </c>
      <c r="AB1778" s="85">
        <f t="shared" si="2147"/>
        <v>0</v>
      </c>
      <c r="AC1778" s="85">
        <f t="shared" si="2148"/>
        <v>0</v>
      </c>
    </row>
    <row r="1779" spans="1:29" x14ac:dyDescent="0.3">
      <c r="A1779" s="67"/>
      <c r="B1779" s="85"/>
      <c r="C1779" s="85"/>
      <c r="D1779" s="85"/>
      <c r="E1779" s="85"/>
      <c r="F1779" s="85"/>
      <c r="G1779" s="85"/>
      <c r="H1779" s="113"/>
      <c r="P1779" s="21" t="str">
        <f t="shared" si="2149"/>
        <v>A</v>
      </c>
      <c r="Q1779" s="85">
        <f t="shared" si="2151"/>
        <v>0</v>
      </c>
      <c r="R1779" s="85">
        <f t="shared" si="2139"/>
        <v>0</v>
      </c>
      <c r="S1779" s="85">
        <f t="shared" si="2140"/>
        <v>0</v>
      </c>
      <c r="T1779" s="85">
        <f t="shared" si="2141"/>
        <v>0</v>
      </c>
      <c r="U1779" s="85">
        <f t="shared" si="2142"/>
        <v>0</v>
      </c>
      <c r="V1779" s="85">
        <f t="shared" si="2143"/>
        <v>0</v>
      </c>
      <c r="W1779" s="33"/>
      <c r="X1779" s="85">
        <f t="shared" si="2150"/>
        <v>0</v>
      </c>
      <c r="Y1779" s="85">
        <f t="shared" si="2144"/>
        <v>0</v>
      </c>
      <c r="Z1779" s="85">
        <f t="shared" si="2145"/>
        <v>0</v>
      </c>
      <c r="AA1779" s="85">
        <f t="shared" si="2146"/>
        <v>0</v>
      </c>
      <c r="AB1779" s="85">
        <f t="shared" si="2147"/>
        <v>0</v>
      </c>
      <c r="AC1779" s="85">
        <f t="shared" si="2148"/>
        <v>0</v>
      </c>
    </row>
    <row r="1780" spans="1:29" x14ac:dyDescent="0.3">
      <c r="A1780" s="67"/>
      <c r="B1780" s="85"/>
      <c r="C1780" s="85"/>
      <c r="D1780" s="85"/>
      <c r="E1780" s="85"/>
      <c r="F1780" s="85"/>
      <c r="G1780" s="85"/>
      <c r="H1780" s="113"/>
      <c r="P1780" s="21" t="str">
        <f t="shared" si="2149"/>
        <v>A</v>
      </c>
      <c r="Q1780" s="85">
        <f t="shared" si="2151"/>
        <v>0</v>
      </c>
      <c r="R1780" s="85">
        <f t="shared" si="2139"/>
        <v>0</v>
      </c>
      <c r="S1780" s="85">
        <f t="shared" si="2140"/>
        <v>0</v>
      </c>
      <c r="T1780" s="85">
        <f t="shared" si="2141"/>
        <v>0</v>
      </c>
      <c r="U1780" s="85">
        <f t="shared" si="2142"/>
        <v>0</v>
      </c>
      <c r="V1780" s="85">
        <f t="shared" si="2143"/>
        <v>0</v>
      </c>
      <c r="W1780" s="33"/>
      <c r="X1780" s="85">
        <f t="shared" si="2150"/>
        <v>0</v>
      </c>
      <c r="Y1780" s="85">
        <f t="shared" si="2144"/>
        <v>0</v>
      </c>
      <c r="Z1780" s="85">
        <f t="shared" si="2145"/>
        <v>0</v>
      </c>
      <c r="AA1780" s="85">
        <f t="shared" si="2146"/>
        <v>0</v>
      </c>
      <c r="AB1780" s="85">
        <f t="shared" si="2147"/>
        <v>0</v>
      </c>
      <c r="AC1780" s="85">
        <f t="shared" si="2148"/>
        <v>0</v>
      </c>
    </row>
    <row r="1781" spans="1:29" x14ac:dyDescent="0.3">
      <c r="A1781" s="67"/>
      <c r="B1781" s="85"/>
      <c r="C1781" s="85"/>
      <c r="D1781" s="85"/>
      <c r="E1781" s="85"/>
      <c r="F1781" s="85"/>
      <c r="G1781" s="85"/>
      <c r="H1781" s="113"/>
      <c r="P1781" s="21" t="str">
        <f t="shared" si="2149"/>
        <v>A</v>
      </c>
      <c r="Q1781" s="85">
        <f t="shared" si="2151"/>
        <v>0</v>
      </c>
      <c r="R1781" s="85">
        <f t="shared" si="2139"/>
        <v>0</v>
      </c>
      <c r="S1781" s="85">
        <f t="shared" si="2140"/>
        <v>0</v>
      </c>
      <c r="T1781" s="85">
        <f t="shared" si="2141"/>
        <v>0</v>
      </c>
      <c r="U1781" s="85">
        <f t="shared" si="2142"/>
        <v>0</v>
      </c>
      <c r="V1781" s="85">
        <f t="shared" si="2143"/>
        <v>0</v>
      </c>
      <c r="W1781" s="33"/>
      <c r="X1781" s="85">
        <f t="shared" si="2150"/>
        <v>0</v>
      </c>
      <c r="Y1781" s="85">
        <f t="shared" si="2144"/>
        <v>0</v>
      </c>
      <c r="Z1781" s="85">
        <f t="shared" si="2145"/>
        <v>0</v>
      </c>
      <c r="AA1781" s="85">
        <f t="shared" si="2146"/>
        <v>0</v>
      </c>
      <c r="AB1781" s="85">
        <f t="shared" si="2147"/>
        <v>0</v>
      </c>
      <c r="AC1781" s="85">
        <f t="shared" si="2148"/>
        <v>0</v>
      </c>
    </row>
    <row r="1782" spans="1:29" x14ac:dyDescent="0.3">
      <c r="A1782" s="67"/>
      <c r="B1782" s="85"/>
      <c r="C1782" s="85"/>
      <c r="D1782" s="85"/>
      <c r="E1782" s="85"/>
      <c r="F1782" s="85"/>
      <c r="G1782" s="85"/>
      <c r="H1782" s="113"/>
      <c r="P1782" s="21" t="str">
        <f t="shared" si="2149"/>
        <v>A</v>
      </c>
      <c r="Q1782" s="85">
        <f t="shared" si="2151"/>
        <v>0</v>
      </c>
      <c r="R1782" s="85">
        <f t="shared" si="2139"/>
        <v>0</v>
      </c>
      <c r="S1782" s="85">
        <f t="shared" si="2140"/>
        <v>0</v>
      </c>
      <c r="T1782" s="85">
        <f t="shared" si="2141"/>
        <v>0</v>
      </c>
      <c r="U1782" s="85">
        <f t="shared" si="2142"/>
        <v>0</v>
      </c>
      <c r="V1782" s="85">
        <f t="shared" si="2143"/>
        <v>0</v>
      </c>
      <c r="W1782" s="33"/>
      <c r="X1782" s="85">
        <f t="shared" si="2150"/>
        <v>0</v>
      </c>
      <c r="Y1782" s="85">
        <f t="shared" si="2144"/>
        <v>0</v>
      </c>
      <c r="Z1782" s="85">
        <f t="shared" si="2145"/>
        <v>0</v>
      </c>
      <c r="AA1782" s="85">
        <f t="shared" si="2146"/>
        <v>0</v>
      </c>
      <c r="AB1782" s="85">
        <f t="shared" si="2147"/>
        <v>0</v>
      </c>
      <c r="AC1782" s="85">
        <f t="shared" si="2148"/>
        <v>0</v>
      </c>
    </row>
    <row r="1783" spans="1:29" x14ac:dyDescent="0.3">
      <c r="A1783" s="67"/>
      <c r="B1783" s="85"/>
      <c r="C1783" s="85"/>
      <c r="D1783" s="85"/>
      <c r="E1783" s="85"/>
      <c r="F1783" s="85"/>
      <c r="G1783" s="85"/>
      <c r="H1783" s="113"/>
      <c r="P1783" s="21" t="str">
        <f t="shared" si="2149"/>
        <v>A</v>
      </c>
      <c r="Q1783" s="85">
        <f t="shared" si="2151"/>
        <v>0</v>
      </c>
      <c r="R1783" s="85">
        <f t="shared" si="2139"/>
        <v>0</v>
      </c>
      <c r="S1783" s="85">
        <f t="shared" si="2140"/>
        <v>0</v>
      </c>
      <c r="T1783" s="85">
        <f t="shared" si="2141"/>
        <v>0</v>
      </c>
      <c r="U1783" s="85">
        <f t="shared" si="2142"/>
        <v>0</v>
      </c>
      <c r="V1783" s="85">
        <f t="shared" si="2143"/>
        <v>0</v>
      </c>
      <c r="W1783" s="33"/>
      <c r="X1783" s="85">
        <f t="shared" si="2150"/>
        <v>0</v>
      </c>
      <c r="Y1783" s="85">
        <f t="shared" si="2144"/>
        <v>0</v>
      </c>
      <c r="Z1783" s="85">
        <f t="shared" si="2145"/>
        <v>0</v>
      </c>
      <c r="AA1783" s="85">
        <f t="shared" si="2146"/>
        <v>0</v>
      </c>
      <c r="AB1783" s="85">
        <f t="shared" si="2147"/>
        <v>0</v>
      </c>
      <c r="AC1783" s="85">
        <f t="shared" si="2148"/>
        <v>0</v>
      </c>
    </row>
    <row r="1784" spans="1:29" x14ac:dyDescent="0.3">
      <c r="A1784" s="67"/>
      <c r="B1784" s="85"/>
      <c r="C1784" s="85"/>
      <c r="D1784" s="85"/>
      <c r="E1784" s="85"/>
      <c r="F1784" s="85"/>
      <c r="G1784" s="85"/>
      <c r="H1784" s="113"/>
      <c r="P1784" s="21" t="str">
        <f t="shared" si="2149"/>
        <v>A</v>
      </c>
      <c r="Q1784" s="85">
        <f t="shared" si="2151"/>
        <v>0</v>
      </c>
      <c r="R1784" s="85">
        <f t="shared" si="2139"/>
        <v>0</v>
      </c>
      <c r="S1784" s="85">
        <f t="shared" si="2140"/>
        <v>0</v>
      </c>
      <c r="T1784" s="85">
        <f t="shared" si="2141"/>
        <v>0</v>
      </c>
      <c r="U1784" s="85">
        <f t="shared" si="2142"/>
        <v>0</v>
      </c>
      <c r="V1784" s="85">
        <f t="shared" si="2143"/>
        <v>0</v>
      </c>
      <c r="W1784" s="33"/>
      <c r="X1784" s="85">
        <f t="shared" si="2150"/>
        <v>0</v>
      </c>
      <c r="Y1784" s="85">
        <f t="shared" si="2144"/>
        <v>0</v>
      </c>
      <c r="Z1784" s="85">
        <f t="shared" si="2145"/>
        <v>0</v>
      </c>
      <c r="AA1784" s="85">
        <f t="shared" si="2146"/>
        <v>0</v>
      </c>
      <c r="AB1784" s="85">
        <f t="shared" si="2147"/>
        <v>0</v>
      </c>
      <c r="AC1784" s="85">
        <f t="shared" si="2148"/>
        <v>0</v>
      </c>
    </row>
    <row r="1785" spans="1:29" x14ac:dyDescent="0.3">
      <c r="A1785" s="67"/>
      <c r="B1785" s="85"/>
      <c r="C1785" s="85"/>
      <c r="D1785" s="85"/>
      <c r="E1785" s="85"/>
      <c r="F1785" s="85"/>
      <c r="G1785" s="85"/>
      <c r="H1785" s="113"/>
      <c r="P1785" s="21" t="str">
        <f t="shared" si="2149"/>
        <v>A</v>
      </c>
      <c r="Q1785" s="85">
        <f t="shared" si="2151"/>
        <v>0</v>
      </c>
      <c r="R1785" s="85">
        <f t="shared" si="2139"/>
        <v>0</v>
      </c>
      <c r="S1785" s="85">
        <f t="shared" si="2140"/>
        <v>0</v>
      </c>
      <c r="T1785" s="85">
        <f t="shared" si="2141"/>
        <v>0</v>
      </c>
      <c r="U1785" s="85">
        <f t="shared" si="2142"/>
        <v>0</v>
      </c>
      <c r="V1785" s="85">
        <f t="shared" si="2143"/>
        <v>0</v>
      </c>
      <c r="W1785" s="33"/>
      <c r="X1785" s="85">
        <f t="shared" si="2150"/>
        <v>0</v>
      </c>
      <c r="Y1785" s="85">
        <f t="shared" si="2144"/>
        <v>0</v>
      </c>
      <c r="Z1785" s="85">
        <f t="shared" si="2145"/>
        <v>0</v>
      </c>
      <c r="AA1785" s="85">
        <f t="shared" si="2146"/>
        <v>0</v>
      </c>
      <c r="AB1785" s="85">
        <f t="shared" si="2147"/>
        <v>0</v>
      </c>
      <c r="AC1785" s="85">
        <f t="shared" si="2148"/>
        <v>0</v>
      </c>
    </row>
    <row r="1786" spans="1:29" x14ac:dyDescent="0.3">
      <c r="A1786" s="67"/>
      <c r="B1786" s="85"/>
      <c r="C1786" s="85"/>
      <c r="D1786" s="85"/>
      <c r="E1786" s="85"/>
      <c r="F1786" s="85"/>
      <c r="G1786" s="85"/>
      <c r="H1786" s="113"/>
      <c r="P1786" s="21" t="str">
        <f t="shared" si="2149"/>
        <v>A</v>
      </c>
      <c r="Q1786" s="85">
        <f t="shared" si="2151"/>
        <v>0</v>
      </c>
      <c r="R1786" s="85">
        <f t="shared" si="2139"/>
        <v>0</v>
      </c>
      <c r="S1786" s="85">
        <f t="shared" si="2140"/>
        <v>0</v>
      </c>
      <c r="T1786" s="85">
        <f t="shared" si="2141"/>
        <v>0</v>
      </c>
      <c r="U1786" s="85">
        <f t="shared" si="2142"/>
        <v>0</v>
      </c>
      <c r="V1786" s="85">
        <f t="shared" si="2143"/>
        <v>0</v>
      </c>
      <c r="W1786" s="33"/>
      <c r="X1786" s="85">
        <f t="shared" si="2150"/>
        <v>0</v>
      </c>
      <c r="Y1786" s="85">
        <f t="shared" si="2144"/>
        <v>0</v>
      </c>
      <c r="Z1786" s="85">
        <f t="shared" si="2145"/>
        <v>0</v>
      </c>
      <c r="AA1786" s="85">
        <f t="shared" si="2146"/>
        <v>0</v>
      </c>
      <c r="AB1786" s="85">
        <f t="shared" si="2147"/>
        <v>0</v>
      </c>
      <c r="AC1786" s="85">
        <f t="shared" si="2148"/>
        <v>0</v>
      </c>
    </row>
    <row r="1787" spans="1:29" x14ac:dyDescent="0.3">
      <c r="A1787" s="68"/>
      <c r="B1787" s="86"/>
      <c r="C1787" s="86"/>
      <c r="D1787" s="86"/>
      <c r="E1787" s="86"/>
      <c r="F1787" s="86"/>
      <c r="G1787" s="86"/>
      <c r="H1787" s="89"/>
      <c r="I1787" s="105">
        <f>X1787</f>
        <v>0</v>
      </c>
      <c r="J1787" s="105">
        <f>Y1787</f>
        <v>0</v>
      </c>
      <c r="K1787" s="105">
        <f>Z1787</f>
        <v>0</v>
      </c>
      <c r="L1787" s="105">
        <f>AA1787</f>
        <v>0</v>
      </c>
      <c r="M1787" s="105">
        <f t="shared" ref="M1787" si="2152">AB1787</f>
        <v>0</v>
      </c>
      <c r="N1787" s="105">
        <f t="shared" ref="N1787" si="2153">AC1787</f>
        <v>0</v>
      </c>
      <c r="P1787" s="21"/>
      <c r="Q1787" s="33"/>
      <c r="R1787" s="33"/>
      <c r="S1787" s="33"/>
      <c r="T1787" s="33"/>
      <c r="U1787" s="33"/>
      <c r="V1787" s="33"/>
      <c r="W1787" s="33"/>
      <c r="X1787" s="106">
        <f>SUM(X1771:X1786)</f>
        <v>0</v>
      </c>
      <c r="Y1787" s="106">
        <f t="shared" ref="Y1787" si="2154">SUM(Y1771:Y1786)</f>
        <v>0</v>
      </c>
      <c r="Z1787" s="106">
        <f t="shared" ref="Z1787" si="2155">SUM(Z1771:Z1786)</f>
        <v>0</v>
      </c>
      <c r="AA1787" s="106">
        <f t="shared" ref="AA1787" si="2156">SUM(AA1771:AA1786)</f>
        <v>0</v>
      </c>
      <c r="AB1787" s="106">
        <f t="shared" ref="AB1787" si="2157">SUM(AB1771:AB1786)</f>
        <v>0</v>
      </c>
      <c r="AC1787" s="106">
        <f t="shared" ref="AC1787" si="2158">SUM(AC1771:AC1786)</f>
        <v>0</v>
      </c>
    </row>
    <row r="1788" spans="1:29" x14ac:dyDescent="0.3">
      <c r="A1788" s="82"/>
      <c r="B1788" s="89"/>
      <c r="C1788" s="89"/>
      <c r="D1788" s="89"/>
      <c r="E1788" s="89"/>
      <c r="F1788" s="89"/>
      <c r="G1788" s="89"/>
      <c r="H1788" s="89"/>
      <c r="P1788" s="21"/>
      <c r="Q1788" s="33"/>
      <c r="R1788" s="33"/>
      <c r="S1788" s="33"/>
      <c r="T1788" s="33"/>
      <c r="U1788" s="33"/>
      <c r="V1788" s="33"/>
      <c r="W1788" s="33"/>
      <c r="X1788" s="33"/>
      <c r="Y1788" s="33"/>
      <c r="Z1788" s="33"/>
      <c r="AA1788" s="33"/>
      <c r="AB1788" s="33"/>
      <c r="AC1788" s="33"/>
    </row>
    <row r="1789" spans="1:29" x14ac:dyDescent="0.3">
      <c r="A1789" s="92"/>
      <c r="B1789" s="92"/>
      <c r="C1789" s="92"/>
      <c r="D1789" s="92"/>
      <c r="E1789" s="92"/>
      <c r="F1789" s="92"/>
      <c r="G1789" s="92"/>
      <c r="H1789" s="92"/>
      <c r="P1789" s="21"/>
      <c r="Q1789" s="33"/>
      <c r="R1789" s="33"/>
      <c r="S1789" s="33"/>
      <c r="T1789" s="33"/>
      <c r="U1789" s="33"/>
      <c r="V1789" s="33"/>
      <c r="W1789" s="33"/>
      <c r="X1789" s="33"/>
      <c r="Y1789" s="33"/>
      <c r="Z1789" s="33"/>
      <c r="AA1789" s="33"/>
      <c r="AB1789" s="33"/>
      <c r="AC1789" s="33"/>
    </row>
    <row r="1790" spans="1:29" x14ac:dyDescent="0.3">
      <c r="A1790" s="68"/>
      <c r="B1790" s="68"/>
      <c r="C1790" s="68"/>
      <c r="D1790" s="68"/>
      <c r="E1790" s="68"/>
      <c r="F1790" s="68"/>
      <c r="G1790" s="68"/>
      <c r="H1790" s="82"/>
      <c r="P1790" s="21"/>
      <c r="Q1790" s="33"/>
      <c r="R1790" s="33"/>
      <c r="S1790" s="33"/>
      <c r="T1790" s="33"/>
      <c r="U1790" s="33"/>
      <c r="V1790" s="33"/>
      <c r="W1790" s="33"/>
      <c r="X1790" s="106">
        <f t="shared" ref="X1790:AC1790" si="2159">SUM(X1791:X1806)</f>
        <v>0</v>
      </c>
      <c r="Y1790" s="106">
        <f t="shared" si="2159"/>
        <v>0</v>
      </c>
      <c r="Z1790" s="106">
        <f t="shared" si="2159"/>
        <v>0</v>
      </c>
      <c r="AA1790" s="106">
        <f t="shared" si="2159"/>
        <v>0</v>
      </c>
      <c r="AB1790" s="106">
        <f t="shared" si="2159"/>
        <v>0</v>
      </c>
      <c r="AC1790" s="106">
        <f t="shared" si="2159"/>
        <v>0</v>
      </c>
    </row>
    <row r="1791" spans="1:29" x14ac:dyDescent="0.3">
      <c r="A1791" s="67"/>
      <c r="B1791" s="85"/>
      <c r="C1791" s="85"/>
      <c r="D1791" s="85"/>
      <c r="E1791" s="85"/>
      <c r="F1791" s="85"/>
      <c r="G1791" s="85"/>
      <c r="H1791" s="113"/>
      <c r="I1791" s="105">
        <f>X1790</f>
        <v>0</v>
      </c>
      <c r="J1791" s="105">
        <f>Y1790</f>
        <v>0</v>
      </c>
      <c r="K1791" s="105">
        <f t="shared" ref="K1791" si="2160">Z1790</f>
        <v>0</v>
      </c>
      <c r="L1791" s="105">
        <f t="shared" ref="L1791" si="2161">AA1790</f>
        <v>0</v>
      </c>
      <c r="M1791" s="105">
        <f t="shared" ref="M1791" si="2162">AB1790</f>
        <v>0</v>
      </c>
      <c r="N1791" s="105">
        <f t="shared" ref="N1791" si="2163">AC1790</f>
        <v>0</v>
      </c>
      <c r="P1791" s="21" t="str">
        <f>IF(A1791&lt;=$B$1768,"A","B")</f>
        <v>A</v>
      </c>
      <c r="Q1791" s="85">
        <f t="shared" ref="Q1791:Q1795" si="2164">IF($P1791="B",B1791,0)</f>
        <v>0</v>
      </c>
      <c r="R1791" s="85">
        <f t="shared" ref="R1791:R1806" si="2165">IF($P1791="B",C1791,0)</f>
        <v>0</v>
      </c>
      <c r="S1791" s="85">
        <f t="shared" ref="S1791:S1806" si="2166">IF($P1791="B",D1791,0)</f>
        <v>0</v>
      </c>
      <c r="T1791" s="85">
        <f t="shared" ref="T1791:T1806" si="2167">IF($P1791="B",E1791,0)</f>
        <v>0</v>
      </c>
      <c r="U1791" s="85">
        <f t="shared" ref="U1791:U1806" si="2168">IF($P1791="B",F1791,0)</f>
        <v>0</v>
      </c>
      <c r="V1791" s="85">
        <f t="shared" ref="V1791:V1806" si="2169">IF($P1791="B",G1791,0)</f>
        <v>0</v>
      </c>
      <c r="W1791" s="33"/>
      <c r="X1791" s="85">
        <f>IF($P1791="A",B1791,0)</f>
        <v>0</v>
      </c>
      <c r="Y1791" s="85">
        <f t="shared" ref="Y1791:Y1806" si="2170">IF($P1791="A",C1791,0)</f>
        <v>0</v>
      </c>
      <c r="Z1791" s="85">
        <f t="shared" ref="Z1791:Z1806" si="2171">IF($P1791="A",D1791,0)</f>
        <v>0</v>
      </c>
      <c r="AA1791" s="85">
        <f t="shared" ref="AA1791:AA1806" si="2172">IF($P1791="A",E1791,0)</f>
        <v>0</v>
      </c>
      <c r="AB1791" s="85">
        <f t="shared" ref="AB1791:AB1806" si="2173">IF($P1791="A",F1791,0)</f>
        <v>0</v>
      </c>
      <c r="AC1791" s="85">
        <f t="shared" ref="AC1791:AC1806" si="2174">IF($P1791="A",G1791,0)</f>
        <v>0</v>
      </c>
    </row>
    <row r="1792" spans="1:29" x14ac:dyDescent="0.3">
      <c r="A1792" s="67"/>
      <c r="B1792" s="85"/>
      <c r="C1792" s="85"/>
      <c r="D1792" s="85"/>
      <c r="E1792" s="85"/>
      <c r="F1792" s="85"/>
      <c r="G1792" s="85"/>
      <c r="H1792" s="113"/>
      <c r="P1792" s="21" t="str">
        <f t="shared" ref="P1792:P1806" si="2175">IF(A1792&lt;=$B$1768,"A","B")</f>
        <v>A</v>
      </c>
      <c r="Q1792" s="85">
        <f t="shared" si="2164"/>
        <v>0</v>
      </c>
      <c r="R1792" s="85">
        <f t="shared" si="2165"/>
        <v>0</v>
      </c>
      <c r="S1792" s="85">
        <f t="shared" si="2166"/>
        <v>0</v>
      </c>
      <c r="T1792" s="85">
        <f t="shared" si="2167"/>
        <v>0</v>
      </c>
      <c r="U1792" s="85">
        <f t="shared" si="2168"/>
        <v>0</v>
      </c>
      <c r="V1792" s="85">
        <f t="shared" si="2169"/>
        <v>0</v>
      </c>
      <c r="W1792" s="33"/>
      <c r="X1792" s="85">
        <f t="shared" ref="X1792:X1806" si="2176">IF($P1792="A",B1792,0)</f>
        <v>0</v>
      </c>
      <c r="Y1792" s="85">
        <f t="shared" si="2170"/>
        <v>0</v>
      </c>
      <c r="Z1792" s="85">
        <f t="shared" si="2171"/>
        <v>0</v>
      </c>
      <c r="AA1792" s="85">
        <f t="shared" si="2172"/>
        <v>0</v>
      </c>
      <c r="AB1792" s="85">
        <f t="shared" si="2173"/>
        <v>0</v>
      </c>
      <c r="AC1792" s="85">
        <f t="shared" si="2174"/>
        <v>0</v>
      </c>
    </row>
    <row r="1793" spans="1:29" x14ac:dyDescent="0.3">
      <c r="A1793" s="67"/>
      <c r="B1793" s="85"/>
      <c r="C1793" s="85"/>
      <c r="D1793" s="85"/>
      <c r="E1793" s="85"/>
      <c r="F1793" s="85"/>
      <c r="G1793" s="85"/>
      <c r="H1793" s="113"/>
      <c r="P1793" s="21" t="str">
        <f t="shared" si="2175"/>
        <v>A</v>
      </c>
      <c r="Q1793" s="85">
        <f t="shared" si="2164"/>
        <v>0</v>
      </c>
      <c r="R1793" s="85">
        <f t="shared" si="2165"/>
        <v>0</v>
      </c>
      <c r="S1793" s="85">
        <f t="shared" si="2166"/>
        <v>0</v>
      </c>
      <c r="T1793" s="85">
        <f t="shared" si="2167"/>
        <v>0</v>
      </c>
      <c r="U1793" s="85">
        <f t="shared" si="2168"/>
        <v>0</v>
      </c>
      <c r="V1793" s="85">
        <f t="shared" si="2169"/>
        <v>0</v>
      </c>
      <c r="W1793" s="33"/>
      <c r="X1793" s="85">
        <f t="shared" si="2176"/>
        <v>0</v>
      </c>
      <c r="Y1793" s="85">
        <f t="shared" si="2170"/>
        <v>0</v>
      </c>
      <c r="Z1793" s="85">
        <f t="shared" si="2171"/>
        <v>0</v>
      </c>
      <c r="AA1793" s="85">
        <f t="shared" si="2172"/>
        <v>0</v>
      </c>
      <c r="AB1793" s="85">
        <f t="shared" si="2173"/>
        <v>0</v>
      </c>
      <c r="AC1793" s="85">
        <f t="shared" si="2174"/>
        <v>0</v>
      </c>
    </row>
    <row r="1794" spans="1:29" x14ac:dyDescent="0.3">
      <c r="A1794" s="67"/>
      <c r="B1794" s="85"/>
      <c r="C1794" s="85"/>
      <c r="D1794" s="85"/>
      <c r="E1794" s="85"/>
      <c r="F1794" s="85"/>
      <c r="G1794" s="85"/>
      <c r="H1794" s="113"/>
      <c r="P1794" s="21" t="str">
        <f t="shared" si="2175"/>
        <v>A</v>
      </c>
      <c r="Q1794" s="85">
        <f t="shared" si="2164"/>
        <v>0</v>
      </c>
      <c r="R1794" s="85">
        <f t="shared" si="2165"/>
        <v>0</v>
      </c>
      <c r="S1794" s="85">
        <f t="shared" si="2166"/>
        <v>0</v>
      </c>
      <c r="T1794" s="85">
        <f t="shared" si="2167"/>
        <v>0</v>
      </c>
      <c r="U1794" s="85">
        <f t="shared" si="2168"/>
        <v>0</v>
      </c>
      <c r="V1794" s="85">
        <f t="shared" si="2169"/>
        <v>0</v>
      </c>
      <c r="W1794" s="33"/>
      <c r="X1794" s="85">
        <f t="shared" si="2176"/>
        <v>0</v>
      </c>
      <c r="Y1794" s="85">
        <f t="shared" si="2170"/>
        <v>0</v>
      </c>
      <c r="Z1794" s="85">
        <f t="shared" si="2171"/>
        <v>0</v>
      </c>
      <c r="AA1794" s="85">
        <f t="shared" si="2172"/>
        <v>0</v>
      </c>
      <c r="AB1794" s="85">
        <f t="shared" si="2173"/>
        <v>0</v>
      </c>
      <c r="AC1794" s="85">
        <f t="shared" si="2174"/>
        <v>0</v>
      </c>
    </row>
    <row r="1795" spans="1:29" x14ac:dyDescent="0.3">
      <c r="A1795" s="67"/>
      <c r="B1795" s="85"/>
      <c r="C1795" s="85"/>
      <c r="D1795" s="85"/>
      <c r="E1795" s="85"/>
      <c r="F1795" s="85"/>
      <c r="G1795" s="85"/>
      <c r="H1795" s="113"/>
      <c r="P1795" s="21" t="str">
        <f t="shared" si="2175"/>
        <v>A</v>
      </c>
      <c r="Q1795" s="85">
        <f t="shared" si="2164"/>
        <v>0</v>
      </c>
      <c r="R1795" s="85">
        <f t="shared" si="2165"/>
        <v>0</v>
      </c>
      <c r="S1795" s="85">
        <f t="shared" si="2166"/>
        <v>0</v>
      </c>
      <c r="T1795" s="85">
        <f t="shared" si="2167"/>
        <v>0</v>
      </c>
      <c r="U1795" s="85">
        <f t="shared" si="2168"/>
        <v>0</v>
      </c>
      <c r="V1795" s="85">
        <f t="shared" si="2169"/>
        <v>0</v>
      </c>
      <c r="W1795" s="33"/>
      <c r="X1795" s="85">
        <f t="shared" si="2176"/>
        <v>0</v>
      </c>
      <c r="Y1795" s="85">
        <f t="shared" si="2170"/>
        <v>0</v>
      </c>
      <c r="Z1795" s="85">
        <f t="shared" si="2171"/>
        <v>0</v>
      </c>
      <c r="AA1795" s="85">
        <f t="shared" si="2172"/>
        <v>0</v>
      </c>
      <c r="AB1795" s="85">
        <f t="shared" si="2173"/>
        <v>0</v>
      </c>
      <c r="AC1795" s="85">
        <f t="shared" si="2174"/>
        <v>0</v>
      </c>
    </row>
    <row r="1796" spans="1:29" x14ac:dyDescent="0.3">
      <c r="A1796" s="67"/>
      <c r="B1796" s="85"/>
      <c r="C1796" s="85"/>
      <c r="D1796" s="85"/>
      <c r="E1796" s="85"/>
      <c r="F1796" s="85"/>
      <c r="G1796" s="85"/>
      <c r="H1796" s="113"/>
      <c r="P1796" s="21" t="str">
        <f t="shared" si="2175"/>
        <v>A</v>
      </c>
      <c r="Q1796" s="85">
        <f>IF($P1796="B",B1796,0)</f>
        <v>0</v>
      </c>
      <c r="R1796" s="85">
        <f t="shared" si="2165"/>
        <v>0</v>
      </c>
      <c r="S1796" s="85">
        <f t="shared" si="2166"/>
        <v>0</v>
      </c>
      <c r="T1796" s="85">
        <f t="shared" si="2167"/>
        <v>0</v>
      </c>
      <c r="U1796" s="85">
        <f t="shared" si="2168"/>
        <v>0</v>
      </c>
      <c r="V1796" s="85">
        <f t="shared" si="2169"/>
        <v>0</v>
      </c>
      <c r="W1796" s="33"/>
      <c r="X1796" s="85">
        <f t="shared" si="2176"/>
        <v>0</v>
      </c>
      <c r="Y1796" s="85">
        <f t="shared" si="2170"/>
        <v>0</v>
      </c>
      <c r="Z1796" s="85">
        <f t="shared" si="2171"/>
        <v>0</v>
      </c>
      <c r="AA1796" s="85">
        <f t="shared" si="2172"/>
        <v>0</v>
      </c>
      <c r="AB1796" s="85">
        <f t="shared" si="2173"/>
        <v>0</v>
      </c>
      <c r="AC1796" s="85">
        <f t="shared" si="2174"/>
        <v>0</v>
      </c>
    </row>
    <row r="1797" spans="1:29" x14ac:dyDescent="0.3">
      <c r="A1797" s="67"/>
      <c r="B1797" s="85"/>
      <c r="C1797" s="85"/>
      <c r="D1797" s="85"/>
      <c r="E1797" s="85"/>
      <c r="F1797" s="85"/>
      <c r="G1797" s="85"/>
      <c r="H1797" s="113"/>
      <c r="P1797" s="21" t="str">
        <f t="shared" si="2175"/>
        <v>A</v>
      </c>
      <c r="Q1797" s="85">
        <f t="shared" ref="Q1797:Q1806" si="2177">IF($P1797="B",B1797,0)</f>
        <v>0</v>
      </c>
      <c r="R1797" s="85">
        <f t="shared" si="2165"/>
        <v>0</v>
      </c>
      <c r="S1797" s="85">
        <f t="shared" si="2166"/>
        <v>0</v>
      </c>
      <c r="T1797" s="85">
        <f t="shared" si="2167"/>
        <v>0</v>
      </c>
      <c r="U1797" s="85">
        <f t="shared" si="2168"/>
        <v>0</v>
      </c>
      <c r="V1797" s="85">
        <f t="shared" si="2169"/>
        <v>0</v>
      </c>
      <c r="W1797" s="33"/>
      <c r="X1797" s="85">
        <f t="shared" si="2176"/>
        <v>0</v>
      </c>
      <c r="Y1797" s="85">
        <f t="shared" si="2170"/>
        <v>0</v>
      </c>
      <c r="Z1797" s="85">
        <f t="shared" si="2171"/>
        <v>0</v>
      </c>
      <c r="AA1797" s="85">
        <f t="shared" si="2172"/>
        <v>0</v>
      </c>
      <c r="AB1797" s="85">
        <f t="shared" si="2173"/>
        <v>0</v>
      </c>
      <c r="AC1797" s="85">
        <f t="shared" si="2174"/>
        <v>0</v>
      </c>
    </row>
    <row r="1798" spans="1:29" x14ac:dyDescent="0.3">
      <c r="A1798" s="67"/>
      <c r="B1798" s="85"/>
      <c r="C1798" s="85"/>
      <c r="D1798" s="85"/>
      <c r="E1798" s="85"/>
      <c r="F1798" s="85"/>
      <c r="G1798" s="85"/>
      <c r="H1798" s="113"/>
      <c r="P1798" s="21" t="str">
        <f t="shared" si="2175"/>
        <v>A</v>
      </c>
      <c r="Q1798" s="85">
        <f t="shared" si="2177"/>
        <v>0</v>
      </c>
      <c r="R1798" s="85">
        <f t="shared" si="2165"/>
        <v>0</v>
      </c>
      <c r="S1798" s="85">
        <f t="shared" si="2166"/>
        <v>0</v>
      </c>
      <c r="T1798" s="85">
        <f t="shared" si="2167"/>
        <v>0</v>
      </c>
      <c r="U1798" s="85">
        <f t="shared" si="2168"/>
        <v>0</v>
      </c>
      <c r="V1798" s="85">
        <f t="shared" si="2169"/>
        <v>0</v>
      </c>
      <c r="W1798" s="33"/>
      <c r="X1798" s="85">
        <f t="shared" si="2176"/>
        <v>0</v>
      </c>
      <c r="Y1798" s="85">
        <f t="shared" si="2170"/>
        <v>0</v>
      </c>
      <c r="Z1798" s="85">
        <f t="shared" si="2171"/>
        <v>0</v>
      </c>
      <c r="AA1798" s="85">
        <f t="shared" si="2172"/>
        <v>0</v>
      </c>
      <c r="AB1798" s="85">
        <f t="shared" si="2173"/>
        <v>0</v>
      </c>
      <c r="AC1798" s="85">
        <f t="shared" si="2174"/>
        <v>0</v>
      </c>
    </row>
    <row r="1799" spans="1:29" x14ac:dyDescent="0.3">
      <c r="A1799" s="67"/>
      <c r="B1799" s="85"/>
      <c r="C1799" s="85"/>
      <c r="D1799" s="85"/>
      <c r="E1799" s="85"/>
      <c r="F1799" s="85"/>
      <c r="G1799" s="85"/>
      <c r="H1799" s="113"/>
      <c r="P1799" s="21" t="str">
        <f t="shared" si="2175"/>
        <v>A</v>
      </c>
      <c r="Q1799" s="85">
        <f t="shared" si="2177"/>
        <v>0</v>
      </c>
      <c r="R1799" s="85">
        <f t="shared" si="2165"/>
        <v>0</v>
      </c>
      <c r="S1799" s="85">
        <f t="shared" si="2166"/>
        <v>0</v>
      </c>
      <c r="T1799" s="85">
        <f t="shared" si="2167"/>
        <v>0</v>
      </c>
      <c r="U1799" s="85">
        <f t="shared" si="2168"/>
        <v>0</v>
      </c>
      <c r="V1799" s="85">
        <f t="shared" si="2169"/>
        <v>0</v>
      </c>
      <c r="W1799" s="33"/>
      <c r="X1799" s="85">
        <f t="shared" si="2176"/>
        <v>0</v>
      </c>
      <c r="Y1799" s="85">
        <f t="shared" si="2170"/>
        <v>0</v>
      </c>
      <c r="Z1799" s="85">
        <f t="shared" si="2171"/>
        <v>0</v>
      </c>
      <c r="AA1799" s="85">
        <f t="shared" si="2172"/>
        <v>0</v>
      </c>
      <c r="AB1799" s="85">
        <f t="shared" si="2173"/>
        <v>0</v>
      </c>
      <c r="AC1799" s="85">
        <f t="shared" si="2174"/>
        <v>0</v>
      </c>
    </row>
    <row r="1800" spans="1:29" x14ac:dyDescent="0.3">
      <c r="A1800" s="67"/>
      <c r="B1800" s="85"/>
      <c r="C1800" s="85"/>
      <c r="D1800" s="85"/>
      <c r="E1800" s="85"/>
      <c r="F1800" s="85"/>
      <c r="G1800" s="85"/>
      <c r="H1800" s="113"/>
      <c r="P1800" s="21" t="str">
        <f t="shared" si="2175"/>
        <v>A</v>
      </c>
      <c r="Q1800" s="85">
        <f t="shared" si="2177"/>
        <v>0</v>
      </c>
      <c r="R1800" s="85">
        <f t="shared" si="2165"/>
        <v>0</v>
      </c>
      <c r="S1800" s="85">
        <f t="shared" si="2166"/>
        <v>0</v>
      </c>
      <c r="T1800" s="85">
        <f t="shared" si="2167"/>
        <v>0</v>
      </c>
      <c r="U1800" s="85">
        <f t="shared" si="2168"/>
        <v>0</v>
      </c>
      <c r="V1800" s="85">
        <f t="shared" si="2169"/>
        <v>0</v>
      </c>
      <c r="W1800" s="33"/>
      <c r="X1800" s="85">
        <f t="shared" si="2176"/>
        <v>0</v>
      </c>
      <c r="Y1800" s="85">
        <f t="shared" si="2170"/>
        <v>0</v>
      </c>
      <c r="Z1800" s="85">
        <f t="shared" si="2171"/>
        <v>0</v>
      </c>
      <c r="AA1800" s="85">
        <f t="shared" si="2172"/>
        <v>0</v>
      </c>
      <c r="AB1800" s="85">
        <f t="shared" si="2173"/>
        <v>0</v>
      </c>
      <c r="AC1800" s="85">
        <f t="shared" si="2174"/>
        <v>0</v>
      </c>
    </row>
    <row r="1801" spans="1:29" x14ac:dyDescent="0.3">
      <c r="A1801" s="67"/>
      <c r="B1801" s="85"/>
      <c r="C1801" s="85"/>
      <c r="D1801" s="85"/>
      <c r="E1801" s="85"/>
      <c r="F1801" s="85"/>
      <c r="G1801" s="85"/>
      <c r="H1801" s="113"/>
      <c r="P1801" s="21" t="str">
        <f t="shared" si="2175"/>
        <v>A</v>
      </c>
      <c r="Q1801" s="85">
        <f t="shared" si="2177"/>
        <v>0</v>
      </c>
      <c r="R1801" s="85">
        <f t="shared" si="2165"/>
        <v>0</v>
      </c>
      <c r="S1801" s="85">
        <f t="shared" si="2166"/>
        <v>0</v>
      </c>
      <c r="T1801" s="85">
        <f t="shared" si="2167"/>
        <v>0</v>
      </c>
      <c r="U1801" s="85">
        <f t="shared" si="2168"/>
        <v>0</v>
      </c>
      <c r="V1801" s="85">
        <f t="shared" si="2169"/>
        <v>0</v>
      </c>
      <c r="W1801" s="33"/>
      <c r="X1801" s="85">
        <f t="shared" si="2176"/>
        <v>0</v>
      </c>
      <c r="Y1801" s="85">
        <f t="shared" si="2170"/>
        <v>0</v>
      </c>
      <c r="Z1801" s="85">
        <f t="shared" si="2171"/>
        <v>0</v>
      </c>
      <c r="AA1801" s="85">
        <f t="shared" si="2172"/>
        <v>0</v>
      </c>
      <c r="AB1801" s="85">
        <f t="shared" si="2173"/>
        <v>0</v>
      </c>
      <c r="AC1801" s="85">
        <f t="shared" si="2174"/>
        <v>0</v>
      </c>
    </row>
    <row r="1802" spans="1:29" x14ac:dyDescent="0.3">
      <c r="A1802" s="67"/>
      <c r="B1802" s="85"/>
      <c r="C1802" s="85"/>
      <c r="D1802" s="85"/>
      <c r="E1802" s="85"/>
      <c r="F1802" s="85"/>
      <c r="G1802" s="85"/>
      <c r="H1802" s="113"/>
      <c r="P1802" s="21" t="str">
        <f t="shared" si="2175"/>
        <v>A</v>
      </c>
      <c r="Q1802" s="85">
        <f t="shared" si="2177"/>
        <v>0</v>
      </c>
      <c r="R1802" s="85">
        <f t="shared" si="2165"/>
        <v>0</v>
      </c>
      <c r="S1802" s="85">
        <f t="shared" si="2166"/>
        <v>0</v>
      </c>
      <c r="T1802" s="85">
        <f t="shared" si="2167"/>
        <v>0</v>
      </c>
      <c r="U1802" s="85">
        <f t="shared" si="2168"/>
        <v>0</v>
      </c>
      <c r="V1802" s="85">
        <f t="shared" si="2169"/>
        <v>0</v>
      </c>
      <c r="W1802" s="33"/>
      <c r="X1802" s="85">
        <f t="shared" si="2176"/>
        <v>0</v>
      </c>
      <c r="Y1802" s="85">
        <f t="shared" si="2170"/>
        <v>0</v>
      </c>
      <c r="Z1802" s="85">
        <f t="shared" si="2171"/>
        <v>0</v>
      </c>
      <c r="AA1802" s="85">
        <f t="shared" si="2172"/>
        <v>0</v>
      </c>
      <c r="AB1802" s="85">
        <f t="shared" si="2173"/>
        <v>0</v>
      </c>
      <c r="AC1802" s="85">
        <f t="shared" si="2174"/>
        <v>0</v>
      </c>
    </row>
    <row r="1803" spans="1:29" x14ac:dyDescent="0.3">
      <c r="A1803" s="67"/>
      <c r="B1803" s="85"/>
      <c r="C1803" s="85"/>
      <c r="D1803" s="85"/>
      <c r="E1803" s="85"/>
      <c r="F1803" s="85"/>
      <c r="G1803" s="85"/>
      <c r="H1803" s="113"/>
      <c r="P1803" s="21" t="str">
        <f t="shared" si="2175"/>
        <v>A</v>
      </c>
      <c r="Q1803" s="85">
        <f t="shared" si="2177"/>
        <v>0</v>
      </c>
      <c r="R1803" s="85">
        <f t="shared" si="2165"/>
        <v>0</v>
      </c>
      <c r="S1803" s="85">
        <f t="shared" si="2166"/>
        <v>0</v>
      </c>
      <c r="T1803" s="85">
        <f t="shared" si="2167"/>
        <v>0</v>
      </c>
      <c r="U1803" s="85">
        <f t="shared" si="2168"/>
        <v>0</v>
      </c>
      <c r="V1803" s="85">
        <f t="shared" si="2169"/>
        <v>0</v>
      </c>
      <c r="W1803" s="33"/>
      <c r="X1803" s="85">
        <f t="shared" si="2176"/>
        <v>0</v>
      </c>
      <c r="Y1803" s="85">
        <f t="shared" si="2170"/>
        <v>0</v>
      </c>
      <c r="Z1803" s="85">
        <f t="shared" si="2171"/>
        <v>0</v>
      </c>
      <c r="AA1803" s="85">
        <f t="shared" si="2172"/>
        <v>0</v>
      </c>
      <c r="AB1803" s="85">
        <f t="shared" si="2173"/>
        <v>0</v>
      </c>
      <c r="AC1803" s="85">
        <f t="shared" si="2174"/>
        <v>0</v>
      </c>
    </row>
    <row r="1804" spans="1:29" x14ac:dyDescent="0.3">
      <c r="A1804" s="67"/>
      <c r="B1804" s="85"/>
      <c r="C1804" s="85"/>
      <c r="D1804" s="85"/>
      <c r="E1804" s="85"/>
      <c r="F1804" s="85"/>
      <c r="G1804" s="85"/>
      <c r="H1804" s="113"/>
      <c r="P1804" s="21" t="str">
        <f t="shared" si="2175"/>
        <v>A</v>
      </c>
      <c r="Q1804" s="85">
        <f t="shared" si="2177"/>
        <v>0</v>
      </c>
      <c r="R1804" s="85">
        <f t="shared" si="2165"/>
        <v>0</v>
      </c>
      <c r="S1804" s="85">
        <f t="shared" si="2166"/>
        <v>0</v>
      </c>
      <c r="T1804" s="85">
        <f t="shared" si="2167"/>
        <v>0</v>
      </c>
      <c r="U1804" s="85">
        <f t="shared" si="2168"/>
        <v>0</v>
      </c>
      <c r="V1804" s="85">
        <f t="shared" si="2169"/>
        <v>0</v>
      </c>
      <c r="W1804" s="33"/>
      <c r="X1804" s="85">
        <f t="shared" si="2176"/>
        <v>0</v>
      </c>
      <c r="Y1804" s="85">
        <f t="shared" si="2170"/>
        <v>0</v>
      </c>
      <c r="Z1804" s="85">
        <f t="shared" si="2171"/>
        <v>0</v>
      </c>
      <c r="AA1804" s="85">
        <f t="shared" si="2172"/>
        <v>0</v>
      </c>
      <c r="AB1804" s="85">
        <f t="shared" si="2173"/>
        <v>0</v>
      </c>
      <c r="AC1804" s="85">
        <f t="shared" si="2174"/>
        <v>0</v>
      </c>
    </row>
    <row r="1805" spans="1:29" x14ac:dyDescent="0.3">
      <c r="A1805" s="67"/>
      <c r="B1805" s="85"/>
      <c r="C1805" s="85"/>
      <c r="D1805" s="85"/>
      <c r="E1805" s="85"/>
      <c r="F1805" s="85"/>
      <c r="G1805" s="85"/>
      <c r="H1805" s="113"/>
      <c r="P1805" s="21" t="str">
        <f t="shared" si="2175"/>
        <v>A</v>
      </c>
      <c r="Q1805" s="85">
        <f t="shared" si="2177"/>
        <v>0</v>
      </c>
      <c r="R1805" s="85">
        <f t="shared" si="2165"/>
        <v>0</v>
      </c>
      <c r="S1805" s="85">
        <f t="shared" si="2166"/>
        <v>0</v>
      </c>
      <c r="T1805" s="85">
        <f t="shared" si="2167"/>
        <v>0</v>
      </c>
      <c r="U1805" s="85">
        <f t="shared" si="2168"/>
        <v>0</v>
      </c>
      <c r="V1805" s="85">
        <f t="shared" si="2169"/>
        <v>0</v>
      </c>
      <c r="W1805" s="33"/>
      <c r="X1805" s="85">
        <f t="shared" si="2176"/>
        <v>0</v>
      </c>
      <c r="Y1805" s="85">
        <f t="shared" si="2170"/>
        <v>0</v>
      </c>
      <c r="Z1805" s="85">
        <f t="shared" si="2171"/>
        <v>0</v>
      </c>
      <c r="AA1805" s="85">
        <f t="shared" si="2172"/>
        <v>0</v>
      </c>
      <c r="AB1805" s="85">
        <f t="shared" si="2173"/>
        <v>0</v>
      </c>
      <c r="AC1805" s="85">
        <f t="shared" si="2174"/>
        <v>0</v>
      </c>
    </row>
    <row r="1806" spans="1:29" x14ac:dyDescent="0.3">
      <c r="A1806" s="67"/>
      <c r="B1806" s="85"/>
      <c r="C1806" s="85"/>
      <c r="D1806" s="85"/>
      <c r="E1806" s="85"/>
      <c r="F1806" s="85"/>
      <c r="G1806" s="85"/>
      <c r="H1806" s="113"/>
      <c r="P1806" s="21" t="str">
        <f t="shared" si="2175"/>
        <v>A</v>
      </c>
      <c r="Q1806" s="85">
        <f t="shared" si="2177"/>
        <v>0</v>
      </c>
      <c r="R1806" s="85">
        <f t="shared" si="2165"/>
        <v>0</v>
      </c>
      <c r="S1806" s="85">
        <f t="shared" si="2166"/>
        <v>0</v>
      </c>
      <c r="T1806" s="85">
        <f t="shared" si="2167"/>
        <v>0</v>
      </c>
      <c r="U1806" s="85">
        <f t="shared" si="2168"/>
        <v>0</v>
      </c>
      <c r="V1806" s="85">
        <f t="shared" si="2169"/>
        <v>0</v>
      </c>
      <c r="W1806" s="33"/>
      <c r="X1806" s="85">
        <f t="shared" si="2176"/>
        <v>0</v>
      </c>
      <c r="Y1806" s="85">
        <f t="shared" si="2170"/>
        <v>0</v>
      </c>
      <c r="Z1806" s="85">
        <f t="shared" si="2171"/>
        <v>0</v>
      </c>
      <c r="AA1806" s="85">
        <f t="shared" si="2172"/>
        <v>0</v>
      </c>
      <c r="AB1806" s="85">
        <f t="shared" si="2173"/>
        <v>0</v>
      </c>
      <c r="AC1806" s="85">
        <f t="shared" si="2174"/>
        <v>0</v>
      </c>
    </row>
    <row r="1807" spans="1:29" x14ac:dyDescent="0.3">
      <c r="A1807" s="68"/>
      <c r="B1807" s="87"/>
      <c r="C1807" s="87"/>
      <c r="D1807" s="87"/>
      <c r="E1807" s="87"/>
      <c r="F1807" s="87"/>
      <c r="G1807" s="87"/>
      <c r="H1807" s="114"/>
      <c r="I1807" s="105">
        <f>Q1807</f>
        <v>0</v>
      </c>
      <c r="J1807" s="105">
        <f>R1807</f>
        <v>0</v>
      </c>
      <c r="K1807" s="105">
        <f t="shared" ref="K1807" si="2178">S1807</f>
        <v>0</v>
      </c>
      <c r="L1807" s="105">
        <f t="shared" ref="L1807" si="2179">T1807</f>
        <v>0</v>
      </c>
      <c r="M1807" s="105">
        <f t="shared" ref="M1807" si="2180">U1807</f>
        <v>0</v>
      </c>
      <c r="N1807" s="105">
        <f t="shared" ref="N1807" si="2181">V1807</f>
        <v>0</v>
      </c>
      <c r="P1807" s="21"/>
      <c r="Q1807" s="106">
        <f t="shared" ref="Q1807:V1807" si="2182">+SUM(Q1791:Q1806)</f>
        <v>0</v>
      </c>
      <c r="R1807" s="106">
        <f t="shared" si="2182"/>
        <v>0</v>
      </c>
      <c r="S1807" s="106">
        <f t="shared" si="2182"/>
        <v>0</v>
      </c>
      <c r="T1807" s="106">
        <f t="shared" si="2182"/>
        <v>0</v>
      </c>
      <c r="U1807" s="106">
        <f t="shared" si="2182"/>
        <v>0</v>
      </c>
      <c r="V1807" s="106">
        <f t="shared" si="2182"/>
        <v>0</v>
      </c>
      <c r="W1807" s="33"/>
      <c r="X1807" s="33"/>
      <c r="Y1807" s="33"/>
      <c r="Z1807" s="33"/>
      <c r="AA1807" s="33"/>
      <c r="AB1807" s="33"/>
      <c r="AC1807" s="33"/>
    </row>
    <row r="1809" spans="1:29" x14ac:dyDescent="0.3">
      <c r="A1809" s="69"/>
      <c r="B1809" s="69"/>
      <c r="C1809" s="69"/>
      <c r="D1809" s="97"/>
      <c r="E1809" s="97"/>
      <c r="F1809" s="69"/>
      <c r="G1809" s="69"/>
      <c r="H1809" s="82"/>
    </row>
    <row r="1810" spans="1:29" x14ac:dyDescent="0.3">
      <c r="A1810" s="94"/>
      <c r="B1810" s="83"/>
      <c r="C1810" s="95"/>
      <c r="D1810" s="95"/>
      <c r="E1810" s="33"/>
      <c r="F1810" s="98"/>
      <c r="G1810" s="96"/>
      <c r="H1810" s="112"/>
    </row>
    <row r="1811" spans="1:29" x14ac:dyDescent="0.3">
      <c r="A1811" s="91"/>
      <c r="B1811" s="92"/>
      <c r="C1811" s="92"/>
      <c r="D1811" s="92"/>
      <c r="E1811" s="92"/>
      <c r="F1811" s="92"/>
      <c r="G1811" s="92"/>
      <c r="H1811" s="92"/>
    </row>
    <row r="1812" spans="1:29" x14ac:dyDescent="0.3">
      <c r="A1812" s="68"/>
      <c r="B1812" s="68"/>
      <c r="C1812" s="68"/>
      <c r="D1812" s="68"/>
      <c r="E1812" s="68"/>
      <c r="F1812" s="68"/>
      <c r="G1812" s="68"/>
      <c r="H1812" s="82"/>
      <c r="P1812" s="21"/>
      <c r="Q1812" s="106">
        <f>+SUM(Q1813:Q1828)</f>
        <v>0</v>
      </c>
      <c r="R1812" s="106">
        <f t="shared" ref="R1812" si="2183">+SUM(R1813:R1828)</f>
        <v>0</v>
      </c>
      <c r="S1812" s="106">
        <f t="shared" ref="S1812" si="2184">+SUM(S1813:S1828)</f>
        <v>0</v>
      </c>
      <c r="T1812" s="106">
        <f t="shared" ref="T1812" si="2185">+SUM(T1813:T1828)</f>
        <v>0</v>
      </c>
      <c r="U1812" s="106">
        <f t="shared" ref="U1812" si="2186">+SUM(U1813:U1828)</f>
        <v>0</v>
      </c>
      <c r="V1812" s="106">
        <f t="shared" ref="V1812" si="2187">+SUM(V1813:V1828)</f>
        <v>0</v>
      </c>
      <c r="W1812" s="33"/>
      <c r="X1812" s="33"/>
      <c r="Y1812" s="33"/>
      <c r="Z1812" s="33"/>
      <c r="AA1812" s="33"/>
      <c r="AB1812" s="33"/>
      <c r="AC1812" s="33"/>
    </row>
    <row r="1813" spans="1:29" x14ac:dyDescent="0.3">
      <c r="A1813" s="67"/>
      <c r="B1813" s="85"/>
      <c r="C1813" s="85"/>
      <c r="D1813" s="85"/>
      <c r="E1813" s="85"/>
      <c r="F1813" s="85"/>
      <c r="G1813" s="85"/>
      <c r="H1813" s="113"/>
      <c r="I1813" s="105">
        <f t="shared" ref="I1813:N1813" si="2188">Q1812</f>
        <v>0</v>
      </c>
      <c r="J1813" s="105">
        <f t="shared" si="2188"/>
        <v>0</v>
      </c>
      <c r="K1813" s="105">
        <f t="shared" si="2188"/>
        <v>0</v>
      </c>
      <c r="L1813" s="105">
        <f t="shared" si="2188"/>
        <v>0</v>
      </c>
      <c r="M1813" s="105">
        <f t="shared" si="2188"/>
        <v>0</v>
      </c>
      <c r="N1813" s="105">
        <f t="shared" si="2188"/>
        <v>0</v>
      </c>
      <c r="P1813" s="21" t="str">
        <f>IF(A1813&gt;=$B$1810,"A","B")</f>
        <v>A</v>
      </c>
      <c r="Q1813" s="85">
        <f t="shared" ref="Q1813:Q1817" si="2189">IF($P1813="B",B1813,0)</f>
        <v>0</v>
      </c>
      <c r="R1813" s="85">
        <f t="shared" ref="R1813:R1828" si="2190">IF($P1813="B",C1813,0)</f>
        <v>0</v>
      </c>
      <c r="S1813" s="85">
        <f t="shared" ref="S1813:S1828" si="2191">IF($P1813="B",D1813,0)</f>
        <v>0</v>
      </c>
      <c r="T1813" s="85">
        <f t="shared" ref="T1813:T1828" si="2192">IF($P1813="B",E1813,0)</f>
        <v>0</v>
      </c>
      <c r="U1813" s="85">
        <f t="shared" ref="U1813:U1828" si="2193">IF($P1813="B",F1813,0)</f>
        <v>0</v>
      </c>
      <c r="V1813" s="85">
        <f t="shared" ref="V1813:V1828" si="2194">IF($P1813="B",G1813,0)</f>
        <v>0</v>
      </c>
      <c r="W1813" s="33"/>
      <c r="X1813" s="85">
        <f>IF($P1813="A",B1813,0)</f>
        <v>0</v>
      </c>
      <c r="Y1813" s="85">
        <f t="shared" ref="Y1813:Y1828" si="2195">IF($P1813="A",C1813,0)</f>
        <v>0</v>
      </c>
      <c r="Z1813" s="85">
        <f t="shared" ref="Z1813:Z1828" si="2196">IF($P1813="A",D1813,0)</f>
        <v>0</v>
      </c>
      <c r="AA1813" s="85">
        <f t="shared" ref="AA1813:AA1828" si="2197">IF($P1813="A",E1813,0)</f>
        <v>0</v>
      </c>
      <c r="AB1813" s="85">
        <f t="shared" ref="AB1813:AB1828" si="2198">IF($P1813="A",F1813,0)</f>
        <v>0</v>
      </c>
      <c r="AC1813" s="85">
        <f t="shared" ref="AC1813:AC1828" si="2199">IF($P1813="A",G1813,0)</f>
        <v>0</v>
      </c>
    </row>
    <row r="1814" spans="1:29" x14ac:dyDescent="0.3">
      <c r="A1814" s="67"/>
      <c r="B1814" s="85"/>
      <c r="C1814" s="85"/>
      <c r="D1814" s="85"/>
      <c r="E1814" s="85"/>
      <c r="F1814" s="85"/>
      <c r="G1814" s="85"/>
      <c r="H1814" s="113"/>
      <c r="P1814" s="21" t="str">
        <f t="shared" ref="P1814:P1828" si="2200">IF(A1814&gt;=$B$1810,"A","B")</f>
        <v>A</v>
      </c>
      <c r="Q1814" s="85">
        <f t="shared" si="2189"/>
        <v>0</v>
      </c>
      <c r="R1814" s="85">
        <f t="shared" si="2190"/>
        <v>0</v>
      </c>
      <c r="S1814" s="85">
        <f t="shared" si="2191"/>
        <v>0</v>
      </c>
      <c r="T1814" s="85">
        <f t="shared" si="2192"/>
        <v>0</v>
      </c>
      <c r="U1814" s="85">
        <f t="shared" si="2193"/>
        <v>0</v>
      </c>
      <c r="V1814" s="85">
        <f t="shared" si="2194"/>
        <v>0</v>
      </c>
      <c r="W1814" s="33"/>
      <c r="X1814" s="85">
        <f t="shared" ref="X1814:X1828" si="2201">IF($P1814="A",B1814,0)</f>
        <v>0</v>
      </c>
      <c r="Y1814" s="85">
        <f t="shared" si="2195"/>
        <v>0</v>
      </c>
      <c r="Z1814" s="85">
        <f t="shared" si="2196"/>
        <v>0</v>
      </c>
      <c r="AA1814" s="85">
        <f t="shared" si="2197"/>
        <v>0</v>
      </c>
      <c r="AB1814" s="85">
        <f t="shared" si="2198"/>
        <v>0</v>
      </c>
      <c r="AC1814" s="85">
        <f t="shared" si="2199"/>
        <v>0</v>
      </c>
    </row>
    <row r="1815" spans="1:29" x14ac:dyDescent="0.3">
      <c r="A1815" s="67"/>
      <c r="B1815" s="85"/>
      <c r="C1815" s="85"/>
      <c r="D1815" s="85"/>
      <c r="E1815" s="85"/>
      <c r="F1815" s="85"/>
      <c r="G1815" s="85"/>
      <c r="H1815" s="113"/>
      <c r="P1815" s="21" t="str">
        <f t="shared" si="2200"/>
        <v>A</v>
      </c>
      <c r="Q1815" s="85">
        <f t="shared" si="2189"/>
        <v>0</v>
      </c>
      <c r="R1815" s="85">
        <f t="shared" si="2190"/>
        <v>0</v>
      </c>
      <c r="S1815" s="85">
        <f t="shared" si="2191"/>
        <v>0</v>
      </c>
      <c r="T1815" s="85">
        <f t="shared" si="2192"/>
        <v>0</v>
      </c>
      <c r="U1815" s="85">
        <f t="shared" si="2193"/>
        <v>0</v>
      </c>
      <c r="V1815" s="85">
        <f t="shared" si="2194"/>
        <v>0</v>
      </c>
      <c r="W1815" s="33"/>
      <c r="X1815" s="85">
        <f t="shared" si="2201"/>
        <v>0</v>
      </c>
      <c r="Y1815" s="85">
        <f t="shared" si="2195"/>
        <v>0</v>
      </c>
      <c r="Z1815" s="85">
        <f t="shared" si="2196"/>
        <v>0</v>
      </c>
      <c r="AA1815" s="85">
        <f t="shared" si="2197"/>
        <v>0</v>
      </c>
      <c r="AB1815" s="85">
        <f t="shared" si="2198"/>
        <v>0</v>
      </c>
      <c r="AC1815" s="85">
        <f t="shared" si="2199"/>
        <v>0</v>
      </c>
    </row>
    <row r="1816" spans="1:29" x14ac:dyDescent="0.3">
      <c r="A1816" s="67"/>
      <c r="B1816" s="85"/>
      <c r="C1816" s="85"/>
      <c r="D1816" s="85"/>
      <c r="E1816" s="85"/>
      <c r="F1816" s="85"/>
      <c r="G1816" s="85"/>
      <c r="H1816" s="113"/>
      <c r="P1816" s="21" t="str">
        <f t="shared" si="2200"/>
        <v>A</v>
      </c>
      <c r="Q1816" s="85">
        <f t="shared" si="2189"/>
        <v>0</v>
      </c>
      <c r="R1816" s="85">
        <f t="shared" si="2190"/>
        <v>0</v>
      </c>
      <c r="S1816" s="85">
        <f t="shared" si="2191"/>
        <v>0</v>
      </c>
      <c r="T1816" s="85">
        <f t="shared" si="2192"/>
        <v>0</v>
      </c>
      <c r="U1816" s="85">
        <f t="shared" si="2193"/>
        <v>0</v>
      </c>
      <c r="V1816" s="85">
        <f t="shared" si="2194"/>
        <v>0</v>
      </c>
      <c r="W1816" s="33"/>
      <c r="X1816" s="85">
        <f t="shared" si="2201"/>
        <v>0</v>
      </c>
      <c r="Y1816" s="85">
        <f t="shared" si="2195"/>
        <v>0</v>
      </c>
      <c r="Z1816" s="85">
        <f t="shared" si="2196"/>
        <v>0</v>
      </c>
      <c r="AA1816" s="85">
        <f t="shared" si="2197"/>
        <v>0</v>
      </c>
      <c r="AB1816" s="85">
        <f t="shared" si="2198"/>
        <v>0</v>
      </c>
      <c r="AC1816" s="85">
        <f t="shared" si="2199"/>
        <v>0</v>
      </c>
    </row>
    <row r="1817" spans="1:29" x14ac:dyDescent="0.3">
      <c r="A1817" s="67"/>
      <c r="B1817" s="85"/>
      <c r="C1817" s="85"/>
      <c r="D1817" s="85"/>
      <c r="E1817" s="85"/>
      <c r="F1817" s="85"/>
      <c r="G1817" s="85"/>
      <c r="H1817" s="113"/>
      <c r="P1817" s="21" t="str">
        <f t="shared" si="2200"/>
        <v>A</v>
      </c>
      <c r="Q1817" s="85">
        <f t="shared" si="2189"/>
        <v>0</v>
      </c>
      <c r="R1817" s="85">
        <f t="shared" si="2190"/>
        <v>0</v>
      </c>
      <c r="S1817" s="85">
        <f t="shared" si="2191"/>
        <v>0</v>
      </c>
      <c r="T1817" s="85">
        <f t="shared" si="2192"/>
        <v>0</v>
      </c>
      <c r="U1817" s="85">
        <f t="shared" si="2193"/>
        <v>0</v>
      </c>
      <c r="V1817" s="85">
        <f t="shared" si="2194"/>
        <v>0</v>
      </c>
      <c r="W1817" s="33"/>
      <c r="X1817" s="85">
        <f t="shared" si="2201"/>
        <v>0</v>
      </c>
      <c r="Y1817" s="85">
        <f t="shared" si="2195"/>
        <v>0</v>
      </c>
      <c r="Z1817" s="85">
        <f t="shared" si="2196"/>
        <v>0</v>
      </c>
      <c r="AA1817" s="85">
        <f t="shared" si="2197"/>
        <v>0</v>
      </c>
      <c r="AB1817" s="85">
        <f t="shared" si="2198"/>
        <v>0</v>
      </c>
      <c r="AC1817" s="85">
        <f t="shared" si="2199"/>
        <v>0</v>
      </c>
    </row>
    <row r="1818" spans="1:29" x14ac:dyDescent="0.3">
      <c r="A1818" s="67"/>
      <c r="B1818" s="85"/>
      <c r="C1818" s="85"/>
      <c r="D1818" s="85"/>
      <c r="E1818" s="85"/>
      <c r="F1818" s="85"/>
      <c r="G1818" s="85"/>
      <c r="H1818" s="113"/>
      <c r="P1818" s="21" t="str">
        <f t="shared" si="2200"/>
        <v>A</v>
      </c>
      <c r="Q1818" s="85">
        <f>IF($P1818="B",B1818,0)</f>
        <v>0</v>
      </c>
      <c r="R1818" s="85">
        <f t="shared" si="2190"/>
        <v>0</v>
      </c>
      <c r="S1818" s="85">
        <f t="shared" si="2191"/>
        <v>0</v>
      </c>
      <c r="T1818" s="85">
        <f t="shared" si="2192"/>
        <v>0</v>
      </c>
      <c r="U1818" s="85">
        <f t="shared" si="2193"/>
        <v>0</v>
      </c>
      <c r="V1818" s="85">
        <f t="shared" si="2194"/>
        <v>0</v>
      </c>
      <c r="W1818" s="33"/>
      <c r="X1818" s="85">
        <f t="shared" si="2201"/>
        <v>0</v>
      </c>
      <c r="Y1818" s="85">
        <f t="shared" si="2195"/>
        <v>0</v>
      </c>
      <c r="Z1818" s="85">
        <f t="shared" si="2196"/>
        <v>0</v>
      </c>
      <c r="AA1818" s="85">
        <f t="shared" si="2197"/>
        <v>0</v>
      </c>
      <c r="AB1818" s="85">
        <f t="shared" si="2198"/>
        <v>0</v>
      </c>
      <c r="AC1818" s="85">
        <f t="shared" si="2199"/>
        <v>0</v>
      </c>
    </row>
    <row r="1819" spans="1:29" x14ac:dyDescent="0.3">
      <c r="A1819" s="67"/>
      <c r="B1819" s="85"/>
      <c r="C1819" s="85"/>
      <c r="D1819" s="85"/>
      <c r="E1819" s="85"/>
      <c r="F1819" s="85"/>
      <c r="G1819" s="85"/>
      <c r="H1819" s="113"/>
      <c r="P1819" s="21" t="str">
        <f t="shared" si="2200"/>
        <v>A</v>
      </c>
      <c r="Q1819" s="85">
        <f t="shared" ref="Q1819:Q1828" si="2202">IF($P1819="B",B1819,0)</f>
        <v>0</v>
      </c>
      <c r="R1819" s="85">
        <f t="shared" si="2190"/>
        <v>0</v>
      </c>
      <c r="S1819" s="85">
        <f t="shared" si="2191"/>
        <v>0</v>
      </c>
      <c r="T1819" s="85">
        <f t="shared" si="2192"/>
        <v>0</v>
      </c>
      <c r="U1819" s="85">
        <f t="shared" si="2193"/>
        <v>0</v>
      </c>
      <c r="V1819" s="85">
        <f t="shared" si="2194"/>
        <v>0</v>
      </c>
      <c r="W1819" s="33"/>
      <c r="X1819" s="85">
        <f t="shared" si="2201"/>
        <v>0</v>
      </c>
      <c r="Y1819" s="85">
        <f t="shared" si="2195"/>
        <v>0</v>
      </c>
      <c r="Z1819" s="85">
        <f t="shared" si="2196"/>
        <v>0</v>
      </c>
      <c r="AA1819" s="85">
        <f t="shared" si="2197"/>
        <v>0</v>
      </c>
      <c r="AB1819" s="85">
        <f t="shared" si="2198"/>
        <v>0</v>
      </c>
      <c r="AC1819" s="85">
        <f t="shared" si="2199"/>
        <v>0</v>
      </c>
    </row>
    <row r="1820" spans="1:29" x14ac:dyDescent="0.3">
      <c r="A1820" s="67"/>
      <c r="B1820" s="85"/>
      <c r="C1820" s="85"/>
      <c r="D1820" s="85"/>
      <c r="E1820" s="85"/>
      <c r="F1820" s="85"/>
      <c r="G1820" s="85"/>
      <c r="H1820" s="113"/>
      <c r="P1820" s="21" t="str">
        <f t="shared" si="2200"/>
        <v>A</v>
      </c>
      <c r="Q1820" s="85">
        <f t="shared" si="2202"/>
        <v>0</v>
      </c>
      <c r="R1820" s="85">
        <f t="shared" si="2190"/>
        <v>0</v>
      </c>
      <c r="S1820" s="85">
        <f t="shared" si="2191"/>
        <v>0</v>
      </c>
      <c r="T1820" s="85">
        <f t="shared" si="2192"/>
        <v>0</v>
      </c>
      <c r="U1820" s="85">
        <f t="shared" si="2193"/>
        <v>0</v>
      </c>
      <c r="V1820" s="85">
        <f t="shared" si="2194"/>
        <v>0</v>
      </c>
      <c r="W1820" s="33"/>
      <c r="X1820" s="85">
        <f t="shared" si="2201"/>
        <v>0</v>
      </c>
      <c r="Y1820" s="85">
        <f t="shared" si="2195"/>
        <v>0</v>
      </c>
      <c r="Z1820" s="85">
        <f t="shared" si="2196"/>
        <v>0</v>
      </c>
      <c r="AA1820" s="85">
        <f t="shared" si="2197"/>
        <v>0</v>
      </c>
      <c r="AB1820" s="85">
        <f t="shared" si="2198"/>
        <v>0</v>
      </c>
      <c r="AC1820" s="85">
        <f t="shared" si="2199"/>
        <v>0</v>
      </c>
    </row>
    <row r="1821" spans="1:29" x14ac:dyDescent="0.3">
      <c r="A1821" s="67"/>
      <c r="B1821" s="85"/>
      <c r="C1821" s="85"/>
      <c r="D1821" s="85"/>
      <c r="E1821" s="85"/>
      <c r="F1821" s="85"/>
      <c r="G1821" s="85"/>
      <c r="H1821" s="113"/>
      <c r="P1821" s="21" t="str">
        <f t="shared" si="2200"/>
        <v>A</v>
      </c>
      <c r="Q1821" s="85">
        <f t="shared" si="2202"/>
        <v>0</v>
      </c>
      <c r="R1821" s="85">
        <f t="shared" si="2190"/>
        <v>0</v>
      </c>
      <c r="S1821" s="85">
        <f t="shared" si="2191"/>
        <v>0</v>
      </c>
      <c r="T1821" s="85">
        <f t="shared" si="2192"/>
        <v>0</v>
      </c>
      <c r="U1821" s="85">
        <f t="shared" si="2193"/>
        <v>0</v>
      </c>
      <c r="V1821" s="85">
        <f t="shared" si="2194"/>
        <v>0</v>
      </c>
      <c r="W1821" s="33"/>
      <c r="X1821" s="85">
        <f t="shared" si="2201"/>
        <v>0</v>
      </c>
      <c r="Y1821" s="85">
        <f t="shared" si="2195"/>
        <v>0</v>
      </c>
      <c r="Z1821" s="85">
        <f t="shared" si="2196"/>
        <v>0</v>
      </c>
      <c r="AA1821" s="85">
        <f t="shared" si="2197"/>
        <v>0</v>
      </c>
      <c r="AB1821" s="85">
        <f t="shared" si="2198"/>
        <v>0</v>
      </c>
      <c r="AC1821" s="85">
        <f t="shared" si="2199"/>
        <v>0</v>
      </c>
    </row>
    <row r="1822" spans="1:29" x14ac:dyDescent="0.3">
      <c r="A1822" s="67"/>
      <c r="B1822" s="85"/>
      <c r="C1822" s="85"/>
      <c r="D1822" s="85"/>
      <c r="E1822" s="85"/>
      <c r="F1822" s="85"/>
      <c r="G1822" s="85"/>
      <c r="H1822" s="113"/>
      <c r="P1822" s="21" t="str">
        <f t="shared" si="2200"/>
        <v>A</v>
      </c>
      <c r="Q1822" s="85">
        <f t="shared" si="2202"/>
        <v>0</v>
      </c>
      <c r="R1822" s="85">
        <f t="shared" si="2190"/>
        <v>0</v>
      </c>
      <c r="S1822" s="85">
        <f t="shared" si="2191"/>
        <v>0</v>
      </c>
      <c r="T1822" s="85">
        <f t="shared" si="2192"/>
        <v>0</v>
      </c>
      <c r="U1822" s="85">
        <f t="shared" si="2193"/>
        <v>0</v>
      </c>
      <c r="V1822" s="85">
        <f t="shared" si="2194"/>
        <v>0</v>
      </c>
      <c r="W1822" s="33"/>
      <c r="X1822" s="85">
        <f t="shared" si="2201"/>
        <v>0</v>
      </c>
      <c r="Y1822" s="85">
        <f t="shared" si="2195"/>
        <v>0</v>
      </c>
      <c r="Z1822" s="85">
        <f t="shared" si="2196"/>
        <v>0</v>
      </c>
      <c r="AA1822" s="85">
        <f t="shared" si="2197"/>
        <v>0</v>
      </c>
      <c r="AB1822" s="85">
        <f t="shared" si="2198"/>
        <v>0</v>
      </c>
      <c r="AC1822" s="85">
        <f t="shared" si="2199"/>
        <v>0</v>
      </c>
    </row>
    <row r="1823" spans="1:29" x14ac:dyDescent="0.3">
      <c r="A1823" s="67"/>
      <c r="B1823" s="85"/>
      <c r="C1823" s="85"/>
      <c r="D1823" s="85"/>
      <c r="E1823" s="85"/>
      <c r="F1823" s="85"/>
      <c r="G1823" s="85"/>
      <c r="H1823" s="113"/>
      <c r="P1823" s="21" t="str">
        <f t="shared" si="2200"/>
        <v>A</v>
      </c>
      <c r="Q1823" s="85">
        <f t="shared" si="2202"/>
        <v>0</v>
      </c>
      <c r="R1823" s="85">
        <f t="shared" si="2190"/>
        <v>0</v>
      </c>
      <c r="S1823" s="85">
        <f t="shared" si="2191"/>
        <v>0</v>
      </c>
      <c r="T1823" s="85">
        <f t="shared" si="2192"/>
        <v>0</v>
      </c>
      <c r="U1823" s="85">
        <f t="shared" si="2193"/>
        <v>0</v>
      </c>
      <c r="V1823" s="85">
        <f t="shared" si="2194"/>
        <v>0</v>
      </c>
      <c r="W1823" s="33"/>
      <c r="X1823" s="85">
        <f t="shared" si="2201"/>
        <v>0</v>
      </c>
      <c r="Y1823" s="85">
        <f t="shared" si="2195"/>
        <v>0</v>
      </c>
      <c r="Z1823" s="85">
        <f t="shared" si="2196"/>
        <v>0</v>
      </c>
      <c r="AA1823" s="85">
        <f t="shared" si="2197"/>
        <v>0</v>
      </c>
      <c r="AB1823" s="85">
        <f t="shared" si="2198"/>
        <v>0</v>
      </c>
      <c r="AC1823" s="85">
        <f t="shared" si="2199"/>
        <v>0</v>
      </c>
    </row>
    <row r="1824" spans="1:29" x14ac:dyDescent="0.3">
      <c r="A1824" s="67"/>
      <c r="B1824" s="85"/>
      <c r="C1824" s="85"/>
      <c r="D1824" s="85"/>
      <c r="E1824" s="85"/>
      <c r="F1824" s="85"/>
      <c r="G1824" s="85"/>
      <c r="H1824" s="113"/>
      <c r="P1824" s="21" t="str">
        <f t="shared" si="2200"/>
        <v>A</v>
      </c>
      <c r="Q1824" s="85">
        <f t="shared" si="2202"/>
        <v>0</v>
      </c>
      <c r="R1824" s="85">
        <f t="shared" si="2190"/>
        <v>0</v>
      </c>
      <c r="S1824" s="85">
        <f t="shared" si="2191"/>
        <v>0</v>
      </c>
      <c r="T1824" s="85">
        <f t="shared" si="2192"/>
        <v>0</v>
      </c>
      <c r="U1824" s="85">
        <f t="shared" si="2193"/>
        <v>0</v>
      </c>
      <c r="V1824" s="85">
        <f t="shared" si="2194"/>
        <v>0</v>
      </c>
      <c r="W1824" s="33"/>
      <c r="X1824" s="85">
        <f t="shared" si="2201"/>
        <v>0</v>
      </c>
      <c r="Y1824" s="85">
        <f t="shared" si="2195"/>
        <v>0</v>
      </c>
      <c r="Z1824" s="85">
        <f t="shared" si="2196"/>
        <v>0</v>
      </c>
      <c r="AA1824" s="85">
        <f t="shared" si="2197"/>
        <v>0</v>
      </c>
      <c r="AB1824" s="85">
        <f t="shared" si="2198"/>
        <v>0</v>
      </c>
      <c r="AC1824" s="85">
        <f t="shared" si="2199"/>
        <v>0</v>
      </c>
    </row>
    <row r="1825" spans="1:29" x14ac:dyDescent="0.3">
      <c r="A1825" s="67"/>
      <c r="B1825" s="85"/>
      <c r="C1825" s="85"/>
      <c r="D1825" s="85"/>
      <c r="E1825" s="85"/>
      <c r="F1825" s="85"/>
      <c r="G1825" s="85"/>
      <c r="H1825" s="113"/>
      <c r="P1825" s="21" t="str">
        <f t="shared" si="2200"/>
        <v>A</v>
      </c>
      <c r="Q1825" s="85">
        <f t="shared" si="2202"/>
        <v>0</v>
      </c>
      <c r="R1825" s="85">
        <f t="shared" si="2190"/>
        <v>0</v>
      </c>
      <c r="S1825" s="85">
        <f t="shared" si="2191"/>
        <v>0</v>
      </c>
      <c r="T1825" s="85">
        <f t="shared" si="2192"/>
        <v>0</v>
      </c>
      <c r="U1825" s="85">
        <f t="shared" si="2193"/>
        <v>0</v>
      </c>
      <c r="V1825" s="85">
        <f t="shared" si="2194"/>
        <v>0</v>
      </c>
      <c r="W1825" s="33"/>
      <c r="X1825" s="85">
        <f t="shared" si="2201"/>
        <v>0</v>
      </c>
      <c r="Y1825" s="85">
        <f t="shared" si="2195"/>
        <v>0</v>
      </c>
      <c r="Z1825" s="85">
        <f t="shared" si="2196"/>
        <v>0</v>
      </c>
      <c r="AA1825" s="85">
        <f t="shared" si="2197"/>
        <v>0</v>
      </c>
      <c r="AB1825" s="85">
        <f t="shared" si="2198"/>
        <v>0</v>
      </c>
      <c r="AC1825" s="85">
        <f t="shared" si="2199"/>
        <v>0</v>
      </c>
    </row>
    <row r="1826" spans="1:29" x14ac:dyDescent="0.3">
      <c r="A1826" s="67"/>
      <c r="B1826" s="85"/>
      <c r="C1826" s="85"/>
      <c r="D1826" s="85"/>
      <c r="E1826" s="85"/>
      <c r="F1826" s="85"/>
      <c r="G1826" s="85"/>
      <c r="H1826" s="113"/>
      <c r="P1826" s="21" t="str">
        <f t="shared" si="2200"/>
        <v>A</v>
      </c>
      <c r="Q1826" s="85">
        <f t="shared" si="2202"/>
        <v>0</v>
      </c>
      <c r="R1826" s="85">
        <f t="shared" si="2190"/>
        <v>0</v>
      </c>
      <c r="S1826" s="85">
        <f t="shared" si="2191"/>
        <v>0</v>
      </c>
      <c r="T1826" s="85">
        <f t="shared" si="2192"/>
        <v>0</v>
      </c>
      <c r="U1826" s="85">
        <f t="shared" si="2193"/>
        <v>0</v>
      </c>
      <c r="V1826" s="85">
        <f t="shared" si="2194"/>
        <v>0</v>
      </c>
      <c r="W1826" s="33"/>
      <c r="X1826" s="85">
        <f t="shared" si="2201"/>
        <v>0</v>
      </c>
      <c r="Y1826" s="85">
        <f t="shared" si="2195"/>
        <v>0</v>
      </c>
      <c r="Z1826" s="85">
        <f t="shared" si="2196"/>
        <v>0</v>
      </c>
      <c r="AA1826" s="85">
        <f t="shared" si="2197"/>
        <v>0</v>
      </c>
      <c r="AB1826" s="85">
        <f t="shared" si="2198"/>
        <v>0</v>
      </c>
      <c r="AC1826" s="85">
        <f t="shared" si="2199"/>
        <v>0</v>
      </c>
    </row>
    <row r="1827" spans="1:29" x14ac:dyDescent="0.3">
      <c r="A1827" s="67"/>
      <c r="B1827" s="85"/>
      <c r="C1827" s="85"/>
      <c r="D1827" s="85"/>
      <c r="E1827" s="85"/>
      <c r="F1827" s="85"/>
      <c r="G1827" s="85"/>
      <c r="H1827" s="113"/>
      <c r="P1827" s="21" t="str">
        <f t="shared" si="2200"/>
        <v>A</v>
      </c>
      <c r="Q1827" s="85">
        <f t="shared" si="2202"/>
        <v>0</v>
      </c>
      <c r="R1827" s="85">
        <f t="shared" si="2190"/>
        <v>0</v>
      </c>
      <c r="S1827" s="85">
        <f t="shared" si="2191"/>
        <v>0</v>
      </c>
      <c r="T1827" s="85">
        <f t="shared" si="2192"/>
        <v>0</v>
      </c>
      <c r="U1827" s="85">
        <f t="shared" si="2193"/>
        <v>0</v>
      </c>
      <c r="V1827" s="85">
        <f t="shared" si="2194"/>
        <v>0</v>
      </c>
      <c r="W1827" s="33"/>
      <c r="X1827" s="85">
        <f t="shared" si="2201"/>
        <v>0</v>
      </c>
      <c r="Y1827" s="85">
        <f t="shared" si="2195"/>
        <v>0</v>
      </c>
      <c r="Z1827" s="85">
        <f t="shared" si="2196"/>
        <v>0</v>
      </c>
      <c r="AA1827" s="85">
        <f t="shared" si="2197"/>
        <v>0</v>
      </c>
      <c r="AB1827" s="85">
        <f t="shared" si="2198"/>
        <v>0</v>
      </c>
      <c r="AC1827" s="85">
        <f t="shared" si="2199"/>
        <v>0</v>
      </c>
    </row>
    <row r="1828" spans="1:29" x14ac:dyDescent="0.3">
      <c r="A1828" s="67"/>
      <c r="B1828" s="85"/>
      <c r="C1828" s="85"/>
      <c r="D1828" s="85"/>
      <c r="E1828" s="85"/>
      <c r="F1828" s="85"/>
      <c r="G1828" s="85"/>
      <c r="H1828" s="113"/>
      <c r="P1828" s="21" t="str">
        <f t="shared" si="2200"/>
        <v>A</v>
      </c>
      <c r="Q1828" s="85">
        <f t="shared" si="2202"/>
        <v>0</v>
      </c>
      <c r="R1828" s="85">
        <f t="shared" si="2190"/>
        <v>0</v>
      </c>
      <c r="S1828" s="85">
        <f t="shared" si="2191"/>
        <v>0</v>
      </c>
      <c r="T1828" s="85">
        <f t="shared" si="2192"/>
        <v>0</v>
      </c>
      <c r="U1828" s="85">
        <f t="shared" si="2193"/>
        <v>0</v>
      </c>
      <c r="V1828" s="85">
        <f t="shared" si="2194"/>
        <v>0</v>
      </c>
      <c r="W1828" s="33"/>
      <c r="X1828" s="85">
        <f t="shared" si="2201"/>
        <v>0</v>
      </c>
      <c r="Y1828" s="85">
        <f t="shared" si="2195"/>
        <v>0</v>
      </c>
      <c r="Z1828" s="85">
        <f t="shared" si="2196"/>
        <v>0</v>
      </c>
      <c r="AA1828" s="85">
        <f t="shared" si="2197"/>
        <v>0</v>
      </c>
      <c r="AB1828" s="85">
        <f t="shared" si="2198"/>
        <v>0</v>
      </c>
      <c r="AC1828" s="85">
        <f t="shared" si="2199"/>
        <v>0</v>
      </c>
    </row>
    <row r="1829" spans="1:29" x14ac:dyDescent="0.3">
      <c r="A1829" s="68"/>
      <c r="B1829" s="86"/>
      <c r="C1829" s="86"/>
      <c r="D1829" s="86"/>
      <c r="E1829" s="86"/>
      <c r="F1829" s="86"/>
      <c r="G1829" s="86"/>
      <c r="H1829" s="89"/>
      <c r="I1829" s="105">
        <f>X1829</f>
        <v>0</v>
      </c>
      <c r="J1829" s="105">
        <f>Y1829</f>
        <v>0</v>
      </c>
      <c r="K1829" s="105">
        <f>Z1829</f>
        <v>0</v>
      </c>
      <c r="L1829" s="105">
        <f>AA1829</f>
        <v>0</v>
      </c>
      <c r="M1829" s="105">
        <f t="shared" ref="M1829" si="2203">AB1829</f>
        <v>0</v>
      </c>
      <c r="N1829" s="105">
        <f t="shared" ref="N1829" si="2204">AC1829</f>
        <v>0</v>
      </c>
      <c r="P1829" s="21"/>
      <c r="Q1829" s="33"/>
      <c r="R1829" s="33"/>
      <c r="S1829" s="33"/>
      <c r="T1829" s="33"/>
      <c r="U1829" s="33"/>
      <c r="V1829" s="33"/>
      <c r="W1829" s="33"/>
      <c r="X1829" s="106">
        <f>SUM(X1813:X1828)</f>
        <v>0</v>
      </c>
      <c r="Y1829" s="106">
        <f t="shared" ref="Y1829" si="2205">SUM(Y1813:Y1828)</f>
        <v>0</v>
      </c>
      <c r="Z1829" s="106">
        <f t="shared" ref="Z1829" si="2206">SUM(Z1813:Z1828)</f>
        <v>0</v>
      </c>
      <c r="AA1829" s="106">
        <f t="shared" ref="AA1829" si="2207">SUM(AA1813:AA1828)</f>
        <v>0</v>
      </c>
      <c r="AB1829" s="106">
        <f t="shared" ref="AB1829" si="2208">SUM(AB1813:AB1828)</f>
        <v>0</v>
      </c>
      <c r="AC1829" s="106">
        <f t="shared" ref="AC1829" si="2209">SUM(AC1813:AC1828)</f>
        <v>0</v>
      </c>
    </row>
    <row r="1830" spans="1:29" x14ac:dyDescent="0.3">
      <c r="A1830" s="82"/>
      <c r="B1830" s="89"/>
      <c r="C1830" s="89"/>
      <c r="D1830" s="89"/>
      <c r="E1830" s="89"/>
      <c r="F1830" s="89"/>
      <c r="G1830" s="89"/>
      <c r="H1830" s="89"/>
      <c r="P1830" s="21"/>
      <c r="Q1830" s="33"/>
      <c r="R1830" s="33"/>
      <c r="S1830" s="33"/>
      <c r="T1830" s="33"/>
      <c r="U1830" s="33"/>
      <c r="V1830" s="33"/>
      <c r="W1830" s="33"/>
      <c r="X1830" s="33"/>
      <c r="Y1830" s="33"/>
      <c r="Z1830" s="33"/>
      <c r="AA1830" s="33"/>
      <c r="AB1830" s="33"/>
      <c r="AC1830" s="33"/>
    </row>
    <row r="1831" spans="1:29" x14ac:dyDescent="0.3">
      <c r="A1831" s="92"/>
      <c r="B1831" s="92"/>
      <c r="C1831" s="92"/>
      <c r="D1831" s="92"/>
      <c r="E1831" s="92"/>
      <c r="F1831" s="92"/>
      <c r="G1831" s="92"/>
      <c r="H1831" s="92"/>
      <c r="P1831" s="21"/>
      <c r="Q1831" s="33"/>
      <c r="R1831" s="33"/>
      <c r="S1831" s="33"/>
      <c r="T1831" s="33"/>
      <c r="U1831" s="33"/>
      <c r="V1831" s="33"/>
      <c r="W1831" s="33"/>
      <c r="X1831" s="33"/>
      <c r="Y1831" s="33"/>
      <c r="Z1831" s="33"/>
      <c r="AA1831" s="33"/>
      <c r="AB1831" s="33"/>
      <c r="AC1831" s="33"/>
    </row>
    <row r="1832" spans="1:29" x14ac:dyDescent="0.3">
      <c r="A1832" s="68"/>
      <c r="B1832" s="68"/>
      <c r="C1832" s="68"/>
      <c r="D1832" s="68"/>
      <c r="E1832" s="68"/>
      <c r="F1832" s="68"/>
      <c r="G1832" s="68"/>
      <c r="H1832" s="82"/>
      <c r="P1832" s="21"/>
      <c r="Q1832" s="33"/>
      <c r="R1832" s="33"/>
      <c r="S1832" s="33"/>
      <c r="T1832" s="33"/>
      <c r="U1832" s="33"/>
      <c r="V1832" s="33"/>
      <c r="W1832" s="33"/>
      <c r="X1832" s="106">
        <f t="shared" ref="X1832:AC1832" si="2210">SUM(X1833:X1848)</f>
        <v>0</v>
      </c>
      <c r="Y1832" s="106">
        <f t="shared" si="2210"/>
        <v>0</v>
      </c>
      <c r="Z1832" s="106">
        <f t="shared" si="2210"/>
        <v>0</v>
      </c>
      <c r="AA1832" s="106">
        <f t="shared" si="2210"/>
        <v>0</v>
      </c>
      <c r="AB1832" s="106">
        <f t="shared" si="2210"/>
        <v>0</v>
      </c>
      <c r="AC1832" s="106">
        <f t="shared" si="2210"/>
        <v>0</v>
      </c>
    </row>
    <row r="1833" spans="1:29" x14ac:dyDescent="0.3">
      <c r="A1833" s="67"/>
      <c r="B1833" s="85"/>
      <c r="C1833" s="85"/>
      <c r="D1833" s="85"/>
      <c r="E1833" s="85"/>
      <c r="F1833" s="85"/>
      <c r="G1833" s="85"/>
      <c r="H1833" s="113"/>
      <c r="I1833" s="105">
        <f>X1832</f>
        <v>0</v>
      </c>
      <c r="J1833" s="105">
        <f>Y1832</f>
        <v>0</v>
      </c>
      <c r="K1833" s="105">
        <f t="shared" ref="K1833" si="2211">Z1832</f>
        <v>0</v>
      </c>
      <c r="L1833" s="105">
        <f t="shared" ref="L1833" si="2212">AA1832</f>
        <v>0</v>
      </c>
      <c r="M1833" s="105">
        <f t="shared" ref="M1833" si="2213">AB1832</f>
        <v>0</v>
      </c>
      <c r="N1833" s="105">
        <f t="shared" ref="N1833" si="2214">AC1832</f>
        <v>0</v>
      </c>
      <c r="P1833" s="21" t="str">
        <f>IF(A1833&lt;=$B$1810,"A","B")</f>
        <v>A</v>
      </c>
      <c r="Q1833" s="85">
        <f t="shared" ref="Q1833:Q1837" si="2215">IF($P1833="B",B1833,0)</f>
        <v>0</v>
      </c>
      <c r="R1833" s="85">
        <f t="shared" ref="R1833:R1848" si="2216">IF($P1833="B",C1833,0)</f>
        <v>0</v>
      </c>
      <c r="S1833" s="85">
        <f t="shared" ref="S1833:S1848" si="2217">IF($P1833="B",D1833,0)</f>
        <v>0</v>
      </c>
      <c r="T1833" s="85">
        <f t="shared" ref="T1833:T1848" si="2218">IF($P1833="B",E1833,0)</f>
        <v>0</v>
      </c>
      <c r="U1833" s="85">
        <f t="shared" ref="U1833:U1848" si="2219">IF($P1833="B",F1833,0)</f>
        <v>0</v>
      </c>
      <c r="V1833" s="85">
        <f t="shared" ref="V1833:V1848" si="2220">IF($P1833="B",G1833,0)</f>
        <v>0</v>
      </c>
      <c r="W1833" s="33"/>
      <c r="X1833" s="85">
        <f>IF($P1833="A",B1833,0)</f>
        <v>0</v>
      </c>
      <c r="Y1833" s="85">
        <f t="shared" ref="Y1833:Y1848" si="2221">IF($P1833="A",C1833,0)</f>
        <v>0</v>
      </c>
      <c r="Z1833" s="85">
        <f t="shared" ref="Z1833:Z1848" si="2222">IF($P1833="A",D1833,0)</f>
        <v>0</v>
      </c>
      <c r="AA1833" s="85">
        <f t="shared" ref="AA1833:AA1848" si="2223">IF($P1833="A",E1833,0)</f>
        <v>0</v>
      </c>
      <c r="AB1833" s="85">
        <f t="shared" ref="AB1833:AB1848" si="2224">IF($P1833="A",F1833,0)</f>
        <v>0</v>
      </c>
      <c r="AC1833" s="85">
        <f t="shared" ref="AC1833:AC1848" si="2225">IF($P1833="A",G1833,0)</f>
        <v>0</v>
      </c>
    </row>
    <row r="1834" spans="1:29" x14ac:dyDescent="0.3">
      <c r="A1834" s="67"/>
      <c r="B1834" s="85"/>
      <c r="C1834" s="85"/>
      <c r="D1834" s="85"/>
      <c r="E1834" s="85"/>
      <c r="F1834" s="85"/>
      <c r="G1834" s="85"/>
      <c r="H1834" s="113"/>
      <c r="P1834" s="21" t="str">
        <f t="shared" ref="P1834:P1848" si="2226">IF(A1834&lt;=$B$1810,"A","B")</f>
        <v>A</v>
      </c>
      <c r="Q1834" s="85">
        <f t="shared" si="2215"/>
        <v>0</v>
      </c>
      <c r="R1834" s="85">
        <f t="shared" si="2216"/>
        <v>0</v>
      </c>
      <c r="S1834" s="85">
        <f t="shared" si="2217"/>
        <v>0</v>
      </c>
      <c r="T1834" s="85">
        <f t="shared" si="2218"/>
        <v>0</v>
      </c>
      <c r="U1834" s="85">
        <f t="shared" si="2219"/>
        <v>0</v>
      </c>
      <c r="V1834" s="85">
        <f t="shared" si="2220"/>
        <v>0</v>
      </c>
      <c r="W1834" s="33"/>
      <c r="X1834" s="85">
        <f t="shared" ref="X1834:X1848" si="2227">IF($P1834="A",B1834,0)</f>
        <v>0</v>
      </c>
      <c r="Y1834" s="85">
        <f t="shared" si="2221"/>
        <v>0</v>
      </c>
      <c r="Z1834" s="85">
        <f t="shared" si="2222"/>
        <v>0</v>
      </c>
      <c r="AA1834" s="85">
        <f t="shared" si="2223"/>
        <v>0</v>
      </c>
      <c r="AB1834" s="85">
        <f t="shared" si="2224"/>
        <v>0</v>
      </c>
      <c r="AC1834" s="85">
        <f t="shared" si="2225"/>
        <v>0</v>
      </c>
    </row>
    <row r="1835" spans="1:29" x14ac:dyDescent="0.3">
      <c r="A1835" s="67"/>
      <c r="B1835" s="85"/>
      <c r="C1835" s="85"/>
      <c r="D1835" s="85"/>
      <c r="E1835" s="85"/>
      <c r="F1835" s="85"/>
      <c r="G1835" s="85"/>
      <c r="H1835" s="113"/>
      <c r="P1835" s="21" t="str">
        <f t="shared" si="2226"/>
        <v>A</v>
      </c>
      <c r="Q1835" s="85">
        <f t="shared" si="2215"/>
        <v>0</v>
      </c>
      <c r="R1835" s="85">
        <f t="shared" si="2216"/>
        <v>0</v>
      </c>
      <c r="S1835" s="85">
        <f t="shared" si="2217"/>
        <v>0</v>
      </c>
      <c r="T1835" s="85">
        <f t="shared" si="2218"/>
        <v>0</v>
      </c>
      <c r="U1835" s="85">
        <f t="shared" si="2219"/>
        <v>0</v>
      </c>
      <c r="V1835" s="85">
        <f t="shared" si="2220"/>
        <v>0</v>
      </c>
      <c r="W1835" s="33"/>
      <c r="X1835" s="85">
        <f t="shared" si="2227"/>
        <v>0</v>
      </c>
      <c r="Y1835" s="85">
        <f t="shared" si="2221"/>
        <v>0</v>
      </c>
      <c r="Z1835" s="85">
        <f t="shared" si="2222"/>
        <v>0</v>
      </c>
      <c r="AA1835" s="85">
        <f t="shared" si="2223"/>
        <v>0</v>
      </c>
      <c r="AB1835" s="85">
        <f t="shared" si="2224"/>
        <v>0</v>
      </c>
      <c r="AC1835" s="85">
        <f t="shared" si="2225"/>
        <v>0</v>
      </c>
    </row>
    <row r="1836" spans="1:29" x14ac:dyDescent="0.3">
      <c r="A1836" s="67"/>
      <c r="B1836" s="85"/>
      <c r="C1836" s="85"/>
      <c r="D1836" s="85"/>
      <c r="E1836" s="85"/>
      <c r="F1836" s="85"/>
      <c r="G1836" s="85"/>
      <c r="H1836" s="113"/>
      <c r="P1836" s="21" t="str">
        <f t="shared" si="2226"/>
        <v>A</v>
      </c>
      <c r="Q1836" s="85">
        <f t="shared" si="2215"/>
        <v>0</v>
      </c>
      <c r="R1836" s="85">
        <f t="shared" si="2216"/>
        <v>0</v>
      </c>
      <c r="S1836" s="85">
        <f t="shared" si="2217"/>
        <v>0</v>
      </c>
      <c r="T1836" s="85">
        <f t="shared" si="2218"/>
        <v>0</v>
      </c>
      <c r="U1836" s="85">
        <f t="shared" si="2219"/>
        <v>0</v>
      </c>
      <c r="V1836" s="85">
        <f t="shared" si="2220"/>
        <v>0</v>
      </c>
      <c r="W1836" s="33"/>
      <c r="X1836" s="85">
        <f t="shared" si="2227"/>
        <v>0</v>
      </c>
      <c r="Y1836" s="85">
        <f t="shared" si="2221"/>
        <v>0</v>
      </c>
      <c r="Z1836" s="85">
        <f t="shared" si="2222"/>
        <v>0</v>
      </c>
      <c r="AA1836" s="85">
        <f t="shared" si="2223"/>
        <v>0</v>
      </c>
      <c r="AB1836" s="85">
        <f t="shared" si="2224"/>
        <v>0</v>
      </c>
      <c r="AC1836" s="85">
        <f t="shared" si="2225"/>
        <v>0</v>
      </c>
    </row>
    <row r="1837" spans="1:29" x14ac:dyDescent="0.3">
      <c r="A1837" s="67"/>
      <c r="B1837" s="85"/>
      <c r="C1837" s="85"/>
      <c r="D1837" s="85"/>
      <c r="E1837" s="85"/>
      <c r="F1837" s="85"/>
      <c r="G1837" s="85"/>
      <c r="H1837" s="113"/>
      <c r="P1837" s="21" t="str">
        <f t="shared" si="2226"/>
        <v>A</v>
      </c>
      <c r="Q1837" s="85">
        <f t="shared" si="2215"/>
        <v>0</v>
      </c>
      <c r="R1837" s="85">
        <f t="shared" si="2216"/>
        <v>0</v>
      </c>
      <c r="S1837" s="85">
        <f t="shared" si="2217"/>
        <v>0</v>
      </c>
      <c r="T1837" s="85">
        <f t="shared" si="2218"/>
        <v>0</v>
      </c>
      <c r="U1837" s="85">
        <f t="shared" si="2219"/>
        <v>0</v>
      </c>
      <c r="V1837" s="85">
        <f t="shared" si="2220"/>
        <v>0</v>
      </c>
      <c r="W1837" s="33"/>
      <c r="X1837" s="85">
        <f t="shared" si="2227"/>
        <v>0</v>
      </c>
      <c r="Y1837" s="85">
        <f t="shared" si="2221"/>
        <v>0</v>
      </c>
      <c r="Z1837" s="85">
        <f t="shared" si="2222"/>
        <v>0</v>
      </c>
      <c r="AA1837" s="85">
        <f t="shared" si="2223"/>
        <v>0</v>
      </c>
      <c r="AB1837" s="85">
        <f t="shared" si="2224"/>
        <v>0</v>
      </c>
      <c r="AC1837" s="85">
        <f t="shared" si="2225"/>
        <v>0</v>
      </c>
    </row>
    <row r="1838" spans="1:29" x14ac:dyDescent="0.3">
      <c r="A1838" s="67"/>
      <c r="B1838" s="85"/>
      <c r="C1838" s="85"/>
      <c r="D1838" s="85"/>
      <c r="E1838" s="85"/>
      <c r="F1838" s="85"/>
      <c r="G1838" s="85"/>
      <c r="H1838" s="113"/>
      <c r="P1838" s="21" t="str">
        <f t="shared" si="2226"/>
        <v>A</v>
      </c>
      <c r="Q1838" s="85">
        <f>IF($P1838="B",B1838,0)</f>
        <v>0</v>
      </c>
      <c r="R1838" s="85">
        <f t="shared" si="2216"/>
        <v>0</v>
      </c>
      <c r="S1838" s="85">
        <f t="shared" si="2217"/>
        <v>0</v>
      </c>
      <c r="T1838" s="85">
        <f t="shared" si="2218"/>
        <v>0</v>
      </c>
      <c r="U1838" s="85">
        <f t="shared" si="2219"/>
        <v>0</v>
      </c>
      <c r="V1838" s="85">
        <f t="shared" si="2220"/>
        <v>0</v>
      </c>
      <c r="W1838" s="33"/>
      <c r="X1838" s="85">
        <f t="shared" si="2227"/>
        <v>0</v>
      </c>
      <c r="Y1838" s="85">
        <f t="shared" si="2221"/>
        <v>0</v>
      </c>
      <c r="Z1838" s="85">
        <f t="shared" si="2222"/>
        <v>0</v>
      </c>
      <c r="AA1838" s="85">
        <f t="shared" si="2223"/>
        <v>0</v>
      </c>
      <c r="AB1838" s="85">
        <f t="shared" si="2224"/>
        <v>0</v>
      </c>
      <c r="AC1838" s="85">
        <f t="shared" si="2225"/>
        <v>0</v>
      </c>
    </row>
    <row r="1839" spans="1:29" x14ac:dyDescent="0.3">
      <c r="A1839" s="67"/>
      <c r="B1839" s="85"/>
      <c r="C1839" s="85"/>
      <c r="D1839" s="85"/>
      <c r="E1839" s="85"/>
      <c r="F1839" s="85"/>
      <c r="G1839" s="85"/>
      <c r="H1839" s="113"/>
      <c r="P1839" s="21" t="str">
        <f t="shared" si="2226"/>
        <v>A</v>
      </c>
      <c r="Q1839" s="85">
        <f t="shared" ref="Q1839:Q1848" si="2228">IF($P1839="B",B1839,0)</f>
        <v>0</v>
      </c>
      <c r="R1839" s="85">
        <f t="shared" si="2216"/>
        <v>0</v>
      </c>
      <c r="S1839" s="85">
        <f t="shared" si="2217"/>
        <v>0</v>
      </c>
      <c r="T1839" s="85">
        <f t="shared" si="2218"/>
        <v>0</v>
      </c>
      <c r="U1839" s="85">
        <f t="shared" si="2219"/>
        <v>0</v>
      </c>
      <c r="V1839" s="85">
        <f t="shared" si="2220"/>
        <v>0</v>
      </c>
      <c r="W1839" s="33"/>
      <c r="X1839" s="85">
        <f t="shared" si="2227"/>
        <v>0</v>
      </c>
      <c r="Y1839" s="85">
        <f t="shared" si="2221"/>
        <v>0</v>
      </c>
      <c r="Z1839" s="85">
        <f t="shared" si="2222"/>
        <v>0</v>
      </c>
      <c r="AA1839" s="85">
        <f t="shared" si="2223"/>
        <v>0</v>
      </c>
      <c r="AB1839" s="85">
        <f t="shared" si="2224"/>
        <v>0</v>
      </c>
      <c r="AC1839" s="85">
        <f t="shared" si="2225"/>
        <v>0</v>
      </c>
    </row>
    <row r="1840" spans="1:29" x14ac:dyDescent="0.3">
      <c r="A1840" s="67"/>
      <c r="B1840" s="85"/>
      <c r="C1840" s="85"/>
      <c r="D1840" s="85"/>
      <c r="E1840" s="85"/>
      <c r="F1840" s="85"/>
      <c r="G1840" s="85"/>
      <c r="H1840" s="113"/>
      <c r="P1840" s="21" t="str">
        <f t="shared" si="2226"/>
        <v>A</v>
      </c>
      <c r="Q1840" s="85">
        <f t="shared" si="2228"/>
        <v>0</v>
      </c>
      <c r="R1840" s="85">
        <f t="shared" si="2216"/>
        <v>0</v>
      </c>
      <c r="S1840" s="85">
        <f t="shared" si="2217"/>
        <v>0</v>
      </c>
      <c r="T1840" s="85">
        <f t="shared" si="2218"/>
        <v>0</v>
      </c>
      <c r="U1840" s="85">
        <f t="shared" si="2219"/>
        <v>0</v>
      </c>
      <c r="V1840" s="85">
        <f t="shared" si="2220"/>
        <v>0</v>
      </c>
      <c r="W1840" s="33"/>
      <c r="X1840" s="85">
        <f t="shared" si="2227"/>
        <v>0</v>
      </c>
      <c r="Y1840" s="85">
        <f t="shared" si="2221"/>
        <v>0</v>
      </c>
      <c r="Z1840" s="85">
        <f t="shared" si="2222"/>
        <v>0</v>
      </c>
      <c r="AA1840" s="85">
        <f t="shared" si="2223"/>
        <v>0</v>
      </c>
      <c r="AB1840" s="85">
        <f t="shared" si="2224"/>
        <v>0</v>
      </c>
      <c r="AC1840" s="85">
        <f t="shared" si="2225"/>
        <v>0</v>
      </c>
    </row>
    <row r="1841" spans="1:29" x14ac:dyDescent="0.3">
      <c r="A1841" s="67"/>
      <c r="B1841" s="85"/>
      <c r="C1841" s="85"/>
      <c r="D1841" s="85"/>
      <c r="E1841" s="85"/>
      <c r="F1841" s="85"/>
      <c r="G1841" s="85"/>
      <c r="H1841" s="113"/>
      <c r="P1841" s="21" t="str">
        <f t="shared" si="2226"/>
        <v>A</v>
      </c>
      <c r="Q1841" s="85">
        <f t="shared" si="2228"/>
        <v>0</v>
      </c>
      <c r="R1841" s="85">
        <f t="shared" si="2216"/>
        <v>0</v>
      </c>
      <c r="S1841" s="85">
        <f t="shared" si="2217"/>
        <v>0</v>
      </c>
      <c r="T1841" s="85">
        <f t="shared" si="2218"/>
        <v>0</v>
      </c>
      <c r="U1841" s="85">
        <f t="shared" si="2219"/>
        <v>0</v>
      </c>
      <c r="V1841" s="85">
        <f t="shared" si="2220"/>
        <v>0</v>
      </c>
      <c r="W1841" s="33"/>
      <c r="X1841" s="85">
        <f t="shared" si="2227"/>
        <v>0</v>
      </c>
      <c r="Y1841" s="85">
        <f t="shared" si="2221"/>
        <v>0</v>
      </c>
      <c r="Z1841" s="85">
        <f t="shared" si="2222"/>
        <v>0</v>
      </c>
      <c r="AA1841" s="85">
        <f t="shared" si="2223"/>
        <v>0</v>
      </c>
      <c r="AB1841" s="85">
        <f t="shared" si="2224"/>
        <v>0</v>
      </c>
      <c r="AC1841" s="85">
        <f t="shared" si="2225"/>
        <v>0</v>
      </c>
    </row>
    <row r="1842" spans="1:29" x14ac:dyDescent="0.3">
      <c r="A1842" s="67"/>
      <c r="B1842" s="85"/>
      <c r="C1842" s="85"/>
      <c r="D1842" s="85"/>
      <c r="E1842" s="85"/>
      <c r="F1842" s="85"/>
      <c r="G1842" s="85"/>
      <c r="H1842" s="113"/>
      <c r="P1842" s="21" t="str">
        <f t="shared" si="2226"/>
        <v>A</v>
      </c>
      <c r="Q1842" s="85">
        <f t="shared" si="2228"/>
        <v>0</v>
      </c>
      <c r="R1842" s="85">
        <f t="shared" si="2216"/>
        <v>0</v>
      </c>
      <c r="S1842" s="85">
        <f t="shared" si="2217"/>
        <v>0</v>
      </c>
      <c r="T1842" s="85">
        <f t="shared" si="2218"/>
        <v>0</v>
      </c>
      <c r="U1842" s="85">
        <f t="shared" si="2219"/>
        <v>0</v>
      </c>
      <c r="V1842" s="85">
        <f t="shared" si="2220"/>
        <v>0</v>
      </c>
      <c r="W1842" s="33"/>
      <c r="X1842" s="85">
        <f t="shared" si="2227"/>
        <v>0</v>
      </c>
      <c r="Y1842" s="85">
        <f t="shared" si="2221"/>
        <v>0</v>
      </c>
      <c r="Z1842" s="85">
        <f t="shared" si="2222"/>
        <v>0</v>
      </c>
      <c r="AA1842" s="85">
        <f t="shared" si="2223"/>
        <v>0</v>
      </c>
      <c r="AB1842" s="85">
        <f t="shared" si="2224"/>
        <v>0</v>
      </c>
      <c r="AC1842" s="85">
        <f t="shared" si="2225"/>
        <v>0</v>
      </c>
    </row>
    <row r="1843" spans="1:29" x14ac:dyDescent="0.3">
      <c r="A1843" s="67"/>
      <c r="B1843" s="85"/>
      <c r="C1843" s="85"/>
      <c r="D1843" s="85"/>
      <c r="E1843" s="85"/>
      <c r="F1843" s="85"/>
      <c r="G1843" s="85"/>
      <c r="H1843" s="113"/>
      <c r="P1843" s="21" t="str">
        <f t="shared" si="2226"/>
        <v>A</v>
      </c>
      <c r="Q1843" s="85">
        <f t="shared" si="2228"/>
        <v>0</v>
      </c>
      <c r="R1843" s="85">
        <f t="shared" si="2216"/>
        <v>0</v>
      </c>
      <c r="S1843" s="85">
        <f t="shared" si="2217"/>
        <v>0</v>
      </c>
      <c r="T1843" s="85">
        <f t="shared" si="2218"/>
        <v>0</v>
      </c>
      <c r="U1843" s="85">
        <f t="shared" si="2219"/>
        <v>0</v>
      </c>
      <c r="V1843" s="85">
        <f t="shared" si="2220"/>
        <v>0</v>
      </c>
      <c r="W1843" s="33"/>
      <c r="X1843" s="85">
        <f t="shared" si="2227"/>
        <v>0</v>
      </c>
      <c r="Y1843" s="85">
        <f t="shared" si="2221"/>
        <v>0</v>
      </c>
      <c r="Z1843" s="85">
        <f t="shared" si="2222"/>
        <v>0</v>
      </c>
      <c r="AA1843" s="85">
        <f t="shared" si="2223"/>
        <v>0</v>
      </c>
      <c r="AB1843" s="85">
        <f t="shared" si="2224"/>
        <v>0</v>
      </c>
      <c r="AC1843" s="85">
        <f t="shared" si="2225"/>
        <v>0</v>
      </c>
    </row>
    <row r="1844" spans="1:29" x14ac:dyDescent="0.3">
      <c r="A1844" s="67"/>
      <c r="B1844" s="85"/>
      <c r="C1844" s="85"/>
      <c r="D1844" s="85"/>
      <c r="E1844" s="85"/>
      <c r="F1844" s="85"/>
      <c r="G1844" s="85"/>
      <c r="H1844" s="113"/>
      <c r="P1844" s="21" t="str">
        <f t="shared" si="2226"/>
        <v>A</v>
      </c>
      <c r="Q1844" s="85">
        <f t="shared" si="2228"/>
        <v>0</v>
      </c>
      <c r="R1844" s="85">
        <f t="shared" si="2216"/>
        <v>0</v>
      </c>
      <c r="S1844" s="85">
        <f t="shared" si="2217"/>
        <v>0</v>
      </c>
      <c r="T1844" s="85">
        <f t="shared" si="2218"/>
        <v>0</v>
      </c>
      <c r="U1844" s="85">
        <f t="shared" si="2219"/>
        <v>0</v>
      </c>
      <c r="V1844" s="85">
        <f t="shared" si="2220"/>
        <v>0</v>
      </c>
      <c r="W1844" s="33"/>
      <c r="X1844" s="85">
        <f t="shared" si="2227"/>
        <v>0</v>
      </c>
      <c r="Y1844" s="85">
        <f t="shared" si="2221"/>
        <v>0</v>
      </c>
      <c r="Z1844" s="85">
        <f t="shared" si="2222"/>
        <v>0</v>
      </c>
      <c r="AA1844" s="85">
        <f t="shared" si="2223"/>
        <v>0</v>
      </c>
      <c r="AB1844" s="85">
        <f t="shared" si="2224"/>
        <v>0</v>
      </c>
      <c r="AC1844" s="85">
        <f t="shared" si="2225"/>
        <v>0</v>
      </c>
    </row>
    <row r="1845" spans="1:29" x14ac:dyDescent="0.3">
      <c r="A1845" s="67"/>
      <c r="B1845" s="85"/>
      <c r="C1845" s="85"/>
      <c r="D1845" s="85"/>
      <c r="E1845" s="85"/>
      <c r="F1845" s="85"/>
      <c r="G1845" s="85"/>
      <c r="H1845" s="113"/>
      <c r="P1845" s="21" t="str">
        <f t="shared" si="2226"/>
        <v>A</v>
      </c>
      <c r="Q1845" s="85">
        <f t="shared" si="2228"/>
        <v>0</v>
      </c>
      <c r="R1845" s="85">
        <f t="shared" si="2216"/>
        <v>0</v>
      </c>
      <c r="S1845" s="85">
        <f t="shared" si="2217"/>
        <v>0</v>
      </c>
      <c r="T1845" s="85">
        <f t="shared" si="2218"/>
        <v>0</v>
      </c>
      <c r="U1845" s="85">
        <f t="shared" si="2219"/>
        <v>0</v>
      </c>
      <c r="V1845" s="85">
        <f t="shared" si="2220"/>
        <v>0</v>
      </c>
      <c r="W1845" s="33"/>
      <c r="X1845" s="85">
        <f t="shared" si="2227"/>
        <v>0</v>
      </c>
      <c r="Y1845" s="85">
        <f t="shared" si="2221"/>
        <v>0</v>
      </c>
      <c r="Z1845" s="85">
        <f t="shared" si="2222"/>
        <v>0</v>
      </c>
      <c r="AA1845" s="85">
        <f t="shared" si="2223"/>
        <v>0</v>
      </c>
      <c r="AB1845" s="85">
        <f t="shared" si="2224"/>
        <v>0</v>
      </c>
      <c r="AC1845" s="85">
        <f t="shared" si="2225"/>
        <v>0</v>
      </c>
    </row>
    <row r="1846" spans="1:29" x14ac:dyDescent="0.3">
      <c r="A1846" s="67"/>
      <c r="B1846" s="85"/>
      <c r="C1846" s="85"/>
      <c r="D1846" s="85"/>
      <c r="E1846" s="85"/>
      <c r="F1846" s="85"/>
      <c r="G1846" s="85"/>
      <c r="H1846" s="113"/>
      <c r="P1846" s="21" t="str">
        <f t="shared" si="2226"/>
        <v>A</v>
      </c>
      <c r="Q1846" s="85">
        <f t="shared" si="2228"/>
        <v>0</v>
      </c>
      <c r="R1846" s="85">
        <f t="shared" si="2216"/>
        <v>0</v>
      </c>
      <c r="S1846" s="85">
        <f t="shared" si="2217"/>
        <v>0</v>
      </c>
      <c r="T1846" s="85">
        <f t="shared" si="2218"/>
        <v>0</v>
      </c>
      <c r="U1846" s="85">
        <f t="shared" si="2219"/>
        <v>0</v>
      </c>
      <c r="V1846" s="85">
        <f t="shared" si="2220"/>
        <v>0</v>
      </c>
      <c r="W1846" s="33"/>
      <c r="X1846" s="85">
        <f t="shared" si="2227"/>
        <v>0</v>
      </c>
      <c r="Y1846" s="85">
        <f t="shared" si="2221"/>
        <v>0</v>
      </c>
      <c r="Z1846" s="85">
        <f t="shared" si="2222"/>
        <v>0</v>
      </c>
      <c r="AA1846" s="85">
        <f t="shared" si="2223"/>
        <v>0</v>
      </c>
      <c r="AB1846" s="85">
        <f t="shared" si="2224"/>
        <v>0</v>
      </c>
      <c r="AC1846" s="85">
        <f t="shared" si="2225"/>
        <v>0</v>
      </c>
    </row>
    <row r="1847" spans="1:29" x14ac:dyDescent="0.3">
      <c r="A1847" s="67"/>
      <c r="B1847" s="85"/>
      <c r="C1847" s="85"/>
      <c r="D1847" s="85"/>
      <c r="E1847" s="85"/>
      <c r="F1847" s="85"/>
      <c r="G1847" s="85"/>
      <c r="H1847" s="113"/>
      <c r="P1847" s="21" t="str">
        <f t="shared" si="2226"/>
        <v>A</v>
      </c>
      <c r="Q1847" s="85">
        <f t="shared" si="2228"/>
        <v>0</v>
      </c>
      <c r="R1847" s="85">
        <f t="shared" si="2216"/>
        <v>0</v>
      </c>
      <c r="S1847" s="85">
        <f t="shared" si="2217"/>
        <v>0</v>
      </c>
      <c r="T1847" s="85">
        <f t="shared" si="2218"/>
        <v>0</v>
      </c>
      <c r="U1847" s="85">
        <f t="shared" si="2219"/>
        <v>0</v>
      </c>
      <c r="V1847" s="85">
        <f t="shared" si="2220"/>
        <v>0</v>
      </c>
      <c r="W1847" s="33"/>
      <c r="X1847" s="85">
        <f t="shared" si="2227"/>
        <v>0</v>
      </c>
      <c r="Y1847" s="85">
        <f t="shared" si="2221"/>
        <v>0</v>
      </c>
      <c r="Z1847" s="85">
        <f t="shared" si="2222"/>
        <v>0</v>
      </c>
      <c r="AA1847" s="85">
        <f t="shared" si="2223"/>
        <v>0</v>
      </c>
      <c r="AB1847" s="85">
        <f t="shared" si="2224"/>
        <v>0</v>
      </c>
      <c r="AC1847" s="85">
        <f t="shared" si="2225"/>
        <v>0</v>
      </c>
    </row>
    <row r="1848" spans="1:29" x14ac:dyDescent="0.3">
      <c r="A1848" s="67"/>
      <c r="B1848" s="85"/>
      <c r="C1848" s="85"/>
      <c r="D1848" s="85"/>
      <c r="E1848" s="85"/>
      <c r="F1848" s="85"/>
      <c r="G1848" s="85"/>
      <c r="H1848" s="113"/>
      <c r="P1848" s="21" t="str">
        <f t="shared" si="2226"/>
        <v>A</v>
      </c>
      <c r="Q1848" s="85">
        <f t="shared" si="2228"/>
        <v>0</v>
      </c>
      <c r="R1848" s="85">
        <f t="shared" si="2216"/>
        <v>0</v>
      </c>
      <c r="S1848" s="85">
        <f t="shared" si="2217"/>
        <v>0</v>
      </c>
      <c r="T1848" s="85">
        <f t="shared" si="2218"/>
        <v>0</v>
      </c>
      <c r="U1848" s="85">
        <f t="shared" si="2219"/>
        <v>0</v>
      </c>
      <c r="V1848" s="85">
        <f t="shared" si="2220"/>
        <v>0</v>
      </c>
      <c r="W1848" s="33"/>
      <c r="X1848" s="85">
        <f t="shared" si="2227"/>
        <v>0</v>
      </c>
      <c r="Y1848" s="85">
        <f t="shared" si="2221"/>
        <v>0</v>
      </c>
      <c r="Z1848" s="85">
        <f t="shared" si="2222"/>
        <v>0</v>
      </c>
      <c r="AA1848" s="85">
        <f t="shared" si="2223"/>
        <v>0</v>
      </c>
      <c r="AB1848" s="85">
        <f t="shared" si="2224"/>
        <v>0</v>
      </c>
      <c r="AC1848" s="85">
        <f t="shared" si="2225"/>
        <v>0</v>
      </c>
    </row>
    <row r="1849" spans="1:29" x14ac:dyDescent="0.3">
      <c r="A1849" s="68"/>
      <c r="B1849" s="87"/>
      <c r="C1849" s="87"/>
      <c r="D1849" s="87"/>
      <c r="E1849" s="87"/>
      <c r="F1849" s="87"/>
      <c r="G1849" s="87"/>
      <c r="H1849" s="114"/>
      <c r="I1849" s="105">
        <f>Q1849</f>
        <v>0</v>
      </c>
      <c r="J1849" s="105">
        <f>R1849</f>
        <v>0</v>
      </c>
      <c r="K1849" s="105">
        <f t="shared" ref="K1849" si="2229">S1849</f>
        <v>0</v>
      </c>
      <c r="L1849" s="105">
        <f t="shared" ref="L1849" si="2230">T1849</f>
        <v>0</v>
      </c>
      <c r="M1849" s="105">
        <f t="shared" ref="M1849" si="2231">U1849</f>
        <v>0</v>
      </c>
      <c r="N1849" s="105">
        <f t="shared" ref="N1849" si="2232">V1849</f>
        <v>0</v>
      </c>
      <c r="P1849" s="21"/>
      <c r="Q1849" s="106">
        <f t="shared" ref="Q1849:V1849" si="2233">+SUM(Q1833:Q1848)</f>
        <v>0</v>
      </c>
      <c r="R1849" s="106">
        <f t="shared" si="2233"/>
        <v>0</v>
      </c>
      <c r="S1849" s="106">
        <f t="shared" si="2233"/>
        <v>0</v>
      </c>
      <c r="T1849" s="106">
        <f t="shared" si="2233"/>
        <v>0</v>
      </c>
      <c r="U1849" s="106">
        <f t="shared" si="2233"/>
        <v>0</v>
      </c>
      <c r="V1849" s="106">
        <f t="shared" si="2233"/>
        <v>0</v>
      </c>
      <c r="W1849" s="33"/>
      <c r="X1849" s="33"/>
      <c r="Y1849" s="33"/>
      <c r="Z1849" s="33"/>
      <c r="AA1849" s="33"/>
      <c r="AB1849" s="33"/>
      <c r="AC1849" s="33"/>
    </row>
    <row r="1851" spans="1:29" x14ac:dyDescent="0.3">
      <c r="A1851" s="69"/>
      <c r="B1851" s="69"/>
      <c r="C1851" s="69"/>
      <c r="D1851" s="97"/>
      <c r="E1851" s="97"/>
      <c r="F1851" s="69"/>
      <c r="G1851" s="69"/>
      <c r="H1851" s="82"/>
    </row>
    <row r="1852" spans="1:29" x14ac:dyDescent="0.3">
      <c r="A1852" s="94"/>
      <c r="B1852" s="83"/>
      <c r="C1852" s="95"/>
      <c r="D1852" s="95"/>
      <c r="E1852" s="33"/>
      <c r="F1852" s="98"/>
      <c r="G1852" s="96"/>
      <c r="H1852" s="112"/>
    </row>
    <row r="1853" spans="1:29" x14ac:dyDescent="0.3">
      <c r="A1853" s="91"/>
      <c r="B1853" s="92"/>
      <c r="C1853" s="92"/>
      <c r="D1853" s="92"/>
      <c r="E1853" s="92"/>
      <c r="F1853" s="92"/>
      <c r="G1853" s="92"/>
      <c r="H1853" s="92"/>
    </row>
    <row r="1854" spans="1:29" x14ac:dyDescent="0.3">
      <c r="A1854" s="68"/>
      <c r="B1854" s="68"/>
      <c r="C1854" s="68"/>
      <c r="D1854" s="68"/>
      <c r="E1854" s="68"/>
      <c r="F1854" s="68"/>
      <c r="G1854" s="68"/>
      <c r="H1854" s="82"/>
      <c r="P1854" s="21"/>
      <c r="Q1854" s="106">
        <f>+SUM(Q1855:Q1870)</f>
        <v>0</v>
      </c>
      <c r="R1854" s="106">
        <f t="shared" ref="R1854" si="2234">+SUM(R1855:R1870)</f>
        <v>0</v>
      </c>
      <c r="S1854" s="106">
        <f t="shared" ref="S1854" si="2235">+SUM(S1855:S1870)</f>
        <v>0</v>
      </c>
      <c r="T1854" s="106">
        <f t="shared" ref="T1854" si="2236">+SUM(T1855:T1870)</f>
        <v>0</v>
      </c>
      <c r="U1854" s="106">
        <f t="shared" ref="U1854" si="2237">+SUM(U1855:U1870)</f>
        <v>0</v>
      </c>
      <c r="V1854" s="106">
        <f t="shared" ref="V1854" si="2238">+SUM(V1855:V1870)</f>
        <v>0</v>
      </c>
      <c r="W1854" s="33"/>
      <c r="X1854" s="33"/>
      <c r="Y1854" s="33"/>
      <c r="Z1854" s="33"/>
      <c r="AA1854" s="33"/>
      <c r="AB1854" s="33"/>
      <c r="AC1854" s="33"/>
    </row>
    <row r="1855" spans="1:29" x14ac:dyDescent="0.3">
      <c r="A1855" s="67"/>
      <c r="B1855" s="85"/>
      <c r="C1855" s="85"/>
      <c r="D1855" s="85"/>
      <c r="E1855" s="85"/>
      <c r="F1855" s="85"/>
      <c r="G1855" s="85"/>
      <c r="H1855" s="113"/>
      <c r="I1855" s="105">
        <f t="shared" ref="I1855:N1855" si="2239">Q1854</f>
        <v>0</v>
      </c>
      <c r="J1855" s="105">
        <f t="shared" si="2239"/>
        <v>0</v>
      </c>
      <c r="K1855" s="105">
        <f t="shared" si="2239"/>
        <v>0</v>
      </c>
      <c r="L1855" s="105">
        <f t="shared" si="2239"/>
        <v>0</v>
      </c>
      <c r="M1855" s="105">
        <f t="shared" si="2239"/>
        <v>0</v>
      </c>
      <c r="N1855" s="105">
        <f t="shared" si="2239"/>
        <v>0</v>
      </c>
      <c r="P1855" s="21" t="str">
        <f>IF(A1855&gt;=$B$1852,"A","B")</f>
        <v>A</v>
      </c>
      <c r="Q1855" s="85">
        <f t="shared" ref="Q1855:Q1859" si="2240">IF($P1855="B",B1855,0)</f>
        <v>0</v>
      </c>
      <c r="R1855" s="85">
        <f t="shared" ref="R1855:R1870" si="2241">IF($P1855="B",C1855,0)</f>
        <v>0</v>
      </c>
      <c r="S1855" s="85">
        <f t="shared" ref="S1855:S1870" si="2242">IF($P1855="B",D1855,0)</f>
        <v>0</v>
      </c>
      <c r="T1855" s="85">
        <f t="shared" ref="T1855:T1870" si="2243">IF($P1855="B",E1855,0)</f>
        <v>0</v>
      </c>
      <c r="U1855" s="85">
        <f t="shared" ref="U1855:U1870" si="2244">IF($P1855="B",F1855,0)</f>
        <v>0</v>
      </c>
      <c r="V1855" s="85">
        <f t="shared" ref="V1855:V1870" si="2245">IF($P1855="B",G1855,0)</f>
        <v>0</v>
      </c>
      <c r="W1855" s="33"/>
      <c r="X1855" s="85">
        <f>IF($P1855="A",B1855,0)</f>
        <v>0</v>
      </c>
      <c r="Y1855" s="85">
        <f t="shared" ref="Y1855:Y1870" si="2246">IF($P1855="A",C1855,0)</f>
        <v>0</v>
      </c>
      <c r="Z1855" s="85">
        <f t="shared" ref="Z1855:Z1870" si="2247">IF($P1855="A",D1855,0)</f>
        <v>0</v>
      </c>
      <c r="AA1855" s="85">
        <f t="shared" ref="AA1855:AA1870" si="2248">IF($P1855="A",E1855,0)</f>
        <v>0</v>
      </c>
      <c r="AB1855" s="85">
        <f t="shared" ref="AB1855:AB1870" si="2249">IF($P1855="A",F1855,0)</f>
        <v>0</v>
      </c>
      <c r="AC1855" s="85">
        <f t="shared" ref="AC1855:AC1870" si="2250">IF($P1855="A",G1855,0)</f>
        <v>0</v>
      </c>
    </row>
    <row r="1856" spans="1:29" x14ac:dyDescent="0.3">
      <c r="A1856" s="67"/>
      <c r="B1856" s="85"/>
      <c r="C1856" s="85"/>
      <c r="D1856" s="85"/>
      <c r="E1856" s="85"/>
      <c r="F1856" s="85"/>
      <c r="G1856" s="85"/>
      <c r="H1856" s="113"/>
      <c r="P1856" s="21" t="str">
        <f t="shared" ref="P1856:P1870" si="2251">IF(A1856&gt;=$B$1852,"A","B")</f>
        <v>A</v>
      </c>
      <c r="Q1856" s="85">
        <f t="shared" si="2240"/>
        <v>0</v>
      </c>
      <c r="R1856" s="85">
        <f t="shared" si="2241"/>
        <v>0</v>
      </c>
      <c r="S1856" s="85">
        <f t="shared" si="2242"/>
        <v>0</v>
      </c>
      <c r="T1856" s="85">
        <f t="shared" si="2243"/>
        <v>0</v>
      </c>
      <c r="U1856" s="85">
        <f t="shared" si="2244"/>
        <v>0</v>
      </c>
      <c r="V1856" s="85">
        <f t="shared" si="2245"/>
        <v>0</v>
      </c>
      <c r="W1856" s="33"/>
      <c r="X1856" s="85">
        <f t="shared" ref="X1856:X1870" si="2252">IF($P1856="A",B1856,0)</f>
        <v>0</v>
      </c>
      <c r="Y1856" s="85">
        <f t="shared" si="2246"/>
        <v>0</v>
      </c>
      <c r="Z1856" s="85">
        <f t="shared" si="2247"/>
        <v>0</v>
      </c>
      <c r="AA1856" s="85">
        <f t="shared" si="2248"/>
        <v>0</v>
      </c>
      <c r="AB1856" s="85">
        <f t="shared" si="2249"/>
        <v>0</v>
      </c>
      <c r="AC1856" s="85">
        <f t="shared" si="2250"/>
        <v>0</v>
      </c>
    </row>
    <row r="1857" spans="1:29" x14ac:dyDescent="0.3">
      <c r="A1857" s="67"/>
      <c r="B1857" s="85"/>
      <c r="C1857" s="85"/>
      <c r="D1857" s="85"/>
      <c r="E1857" s="85"/>
      <c r="F1857" s="85"/>
      <c r="G1857" s="85"/>
      <c r="H1857" s="113"/>
      <c r="P1857" s="21" t="str">
        <f t="shared" si="2251"/>
        <v>A</v>
      </c>
      <c r="Q1857" s="85">
        <f t="shared" si="2240"/>
        <v>0</v>
      </c>
      <c r="R1857" s="85">
        <f t="shared" si="2241"/>
        <v>0</v>
      </c>
      <c r="S1857" s="85">
        <f t="shared" si="2242"/>
        <v>0</v>
      </c>
      <c r="T1857" s="85">
        <f t="shared" si="2243"/>
        <v>0</v>
      </c>
      <c r="U1857" s="85">
        <f t="shared" si="2244"/>
        <v>0</v>
      </c>
      <c r="V1857" s="85">
        <f t="shared" si="2245"/>
        <v>0</v>
      </c>
      <c r="W1857" s="33"/>
      <c r="X1857" s="85">
        <f t="shared" si="2252"/>
        <v>0</v>
      </c>
      <c r="Y1857" s="85">
        <f t="shared" si="2246"/>
        <v>0</v>
      </c>
      <c r="Z1857" s="85">
        <f t="shared" si="2247"/>
        <v>0</v>
      </c>
      <c r="AA1857" s="85">
        <f t="shared" si="2248"/>
        <v>0</v>
      </c>
      <c r="AB1857" s="85">
        <f t="shared" si="2249"/>
        <v>0</v>
      </c>
      <c r="AC1857" s="85">
        <f t="shared" si="2250"/>
        <v>0</v>
      </c>
    </row>
    <row r="1858" spans="1:29" x14ac:dyDescent="0.3">
      <c r="A1858" s="67"/>
      <c r="B1858" s="85"/>
      <c r="C1858" s="85"/>
      <c r="D1858" s="85"/>
      <c r="E1858" s="85"/>
      <c r="F1858" s="85"/>
      <c r="G1858" s="85"/>
      <c r="H1858" s="113"/>
      <c r="P1858" s="21" t="str">
        <f t="shared" si="2251"/>
        <v>A</v>
      </c>
      <c r="Q1858" s="85">
        <f t="shared" si="2240"/>
        <v>0</v>
      </c>
      <c r="R1858" s="85">
        <f t="shared" si="2241"/>
        <v>0</v>
      </c>
      <c r="S1858" s="85">
        <f t="shared" si="2242"/>
        <v>0</v>
      </c>
      <c r="T1858" s="85">
        <f t="shared" si="2243"/>
        <v>0</v>
      </c>
      <c r="U1858" s="85">
        <f t="shared" si="2244"/>
        <v>0</v>
      </c>
      <c r="V1858" s="85">
        <f t="shared" si="2245"/>
        <v>0</v>
      </c>
      <c r="W1858" s="33"/>
      <c r="X1858" s="85">
        <f t="shared" si="2252"/>
        <v>0</v>
      </c>
      <c r="Y1858" s="85">
        <f t="shared" si="2246"/>
        <v>0</v>
      </c>
      <c r="Z1858" s="85">
        <f t="shared" si="2247"/>
        <v>0</v>
      </c>
      <c r="AA1858" s="85">
        <f t="shared" si="2248"/>
        <v>0</v>
      </c>
      <c r="AB1858" s="85">
        <f t="shared" si="2249"/>
        <v>0</v>
      </c>
      <c r="AC1858" s="85">
        <f t="shared" si="2250"/>
        <v>0</v>
      </c>
    </row>
    <row r="1859" spans="1:29" x14ac:dyDescent="0.3">
      <c r="A1859" s="67"/>
      <c r="B1859" s="85"/>
      <c r="C1859" s="85"/>
      <c r="D1859" s="85"/>
      <c r="E1859" s="85"/>
      <c r="F1859" s="85"/>
      <c r="G1859" s="85"/>
      <c r="H1859" s="113"/>
      <c r="P1859" s="21" t="str">
        <f t="shared" si="2251"/>
        <v>A</v>
      </c>
      <c r="Q1859" s="85">
        <f t="shared" si="2240"/>
        <v>0</v>
      </c>
      <c r="R1859" s="85">
        <f t="shared" si="2241"/>
        <v>0</v>
      </c>
      <c r="S1859" s="85">
        <f t="shared" si="2242"/>
        <v>0</v>
      </c>
      <c r="T1859" s="85">
        <f t="shared" si="2243"/>
        <v>0</v>
      </c>
      <c r="U1859" s="85">
        <f t="shared" si="2244"/>
        <v>0</v>
      </c>
      <c r="V1859" s="85">
        <f t="shared" si="2245"/>
        <v>0</v>
      </c>
      <c r="W1859" s="33"/>
      <c r="X1859" s="85">
        <f t="shared" si="2252"/>
        <v>0</v>
      </c>
      <c r="Y1859" s="85">
        <f t="shared" si="2246"/>
        <v>0</v>
      </c>
      <c r="Z1859" s="85">
        <f t="shared" si="2247"/>
        <v>0</v>
      </c>
      <c r="AA1859" s="85">
        <f t="shared" si="2248"/>
        <v>0</v>
      </c>
      <c r="AB1859" s="85">
        <f t="shared" si="2249"/>
        <v>0</v>
      </c>
      <c r="AC1859" s="85">
        <f t="shared" si="2250"/>
        <v>0</v>
      </c>
    </row>
    <row r="1860" spans="1:29" x14ac:dyDescent="0.3">
      <c r="A1860" s="67"/>
      <c r="B1860" s="85"/>
      <c r="C1860" s="85"/>
      <c r="D1860" s="85"/>
      <c r="E1860" s="85"/>
      <c r="F1860" s="85"/>
      <c r="G1860" s="85"/>
      <c r="H1860" s="113"/>
      <c r="P1860" s="21" t="str">
        <f t="shared" si="2251"/>
        <v>A</v>
      </c>
      <c r="Q1860" s="85">
        <f>IF($P1860="B",B1860,0)</f>
        <v>0</v>
      </c>
      <c r="R1860" s="85">
        <f t="shared" si="2241"/>
        <v>0</v>
      </c>
      <c r="S1860" s="85">
        <f t="shared" si="2242"/>
        <v>0</v>
      </c>
      <c r="T1860" s="85">
        <f t="shared" si="2243"/>
        <v>0</v>
      </c>
      <c r="U1860" s="85">
        <f t="shared" si="2244"/>
        <v>0</v>
      </c>
      <c r="V1860" s="85">
        <f t="shared" si="2245"/>
        <v>0</v>
      </c>
      <c r="W1860" s="33"/>
      <c r="X1860" s="85">
        <f t="shared" si="2252"/>
        <v>0</v>
      </c>
      <c r="Y1860" s="85">
        <f t="shared" si="2246"/>
        <v>0</v>
      </c>
      <c r="Z1860" s="85">
        <f t="shared" si="2247"/>
        <v>0</v>
      </c>
      <c r="AA1860" s="85">
        <f t="shared" si="2248"/>
        <v>0</v>
      </c>
      <c r="AB1860" s="85">
        <f t="shared" si="2249"/>
        <v>0</v>
      </c>
      <c r="AC1860" s="85">
        <f t="shared" si="2250"/>
        <v>0</v>
      </c>
    </row>
    <row r="1861" spans="1:29" x14ac:dyDescent="0.3">
      <c r="A1861" s="67"/>
      <c r="B1861" s="85"/>
      <c r="C1861" s="85"/>
      <c r="D1861" s="85"/>
      <c r="E1861" s="85"/>
      <c r="F1861" s="85"/>
      <c r="G1861" s="85"/>
      <c r="H1861" s="113"/>
      <c r="P1861" s="21" t="str">
        <f t="shared" si="2251"/>
        <v>A</v>
      </c>
      <c r="Q1861" s="85">
        <f t="shared" ref="Q1861:Q1870" si="2253">IF($P1861="B",B1861,0)</f>
        <v>0</v>
      </c>
      <c r="R1861" s="85">
        <f t="shared" si="2241"/>
        <v>0</v>
      </c>
      <c r="S1861" s="85">
        <f t="shared" si="2242"/>
        <v>0</v>
      </c>
      <c r="T1861" s="85">
        <f t="shared" si="2243"/>
        <v>0</v>
      </c>
      <c r="U1861" s="85">
        <f t="shared" si="2244"/>
        <v>0</v>
      </c>
      <c r="V1861" s="85">
        <f t="shared" si="2245"/>
        <v>0</v>
      </c>
      <c r="W1861" s="33"/>
      <c r="X1861" s="85">
        <f t="shared" si="2252"/>
        <v>0</v>
      </c>
      <c r="Y1861" s="85">
        <f t="shared" si="2246"/>
        <v>0</v>
      </c>
      <c r="Z1861" s="85">
        <f t="shared" si="2247"/>
        <v>0</v>
      </c>
      <c r="AA1861" s="85">
        <f t="shared" si="2248"/>
        <v>0</v>
      </c>
      <c r="AB1861" s="85">
        <f t="shared" si="2249"/>
        <v>0</v>
      </c>
      <c r="AC1861" s="85">
        <f t="shared" si="2250"/>
        <v>0</v>
      </c>
    </row>
    <row r="1862" spans="1:29" x14ac:dyDescent="0.3">
      <c r="A1862" s="67"/>
      <c r="B1862" s="85"/>
      <c r="C1862" s="85"/>
      <c r="D1862" s="85"/>
      <c r="E1862" s="85"/>
      <c r="F1862" s="85"/>
      <c r="G1862" s="85"/>
      <c r="H1862" s="113"/>
      <c r="P1862" s="21" t="str">
        <f t="shared" si="2251"/>
        <v>A</v>
      </c>
      <c r="Q1862" s="85">
        <f t="shared" si="2253"/>
        <v>0</v>
      </c>
      <c r="R1862" s="85">
        <f t="shared" si="2241"/>
        <v>0</v>
      </c>
      <c r="S1862" s="85">
        <f t="shared" si="2242"/>
        <v>0</v>
      </c>
      <c r="T1862" s="85">
        <f t="shared" si="2243"/>
        <v>0</v>
      </c>
      <c r="U1862" s="85">
        <f t="shared" si="2244"/>
        <v>0</v>
      </c>
      <c r="V1862" s="85">
        <f t="shared" si="2245"/>
        <v>0</v>
      </c>
      <c r="W1862" s="33"/>
      <c r="X1862" s="85">
        <f t="shared" si="2252"/>
        <v>0</v>
      </c>
      <c r="Y1862" s="85">
        <f t="shared" si="2246"/>
        <v>0</v>
      </c>
      <c r="Z1862" s="85">
        <f t="shared" si="2247"/>
        <v>0</v>
      </c>
      <c r="AA1862" s="85">
        <f t="shared" si="2248"/>
        <v>0</v>
      </c>
      <c r="AB1862" s="85">
        <f t="shared" si="2249"/>
        <v>0</v>
      </c>
      <c r="AC1862" s="85">
        <f t="shared" si="2250"/>
        <v>0</v>
      </c>
    </row>
    <row r="1863" spans="1:29" x14ac:dyDescent="0.3">
      <c r="A1863" s="67"/>
      <c r="B1863" s="85"/>
      <c r="C1863" s="85"/>
      <c r="D1863" s="85"/>
      <c r="E1863" s="85"/>
      <c r="F1863" s="85"/>
      <c r="G1863" s="85"/>
      <c r="H1863" s="113"/>
      <c r="P1863" s="21" t="str">
        <f t="shared" si="2251"/>
        <v>A</v>
      </c>
      <c r="Q1863" s="85">
        <f t="shared" si="2253"/>
        <v>0</v>
      </c>
      <c r="R1863" s="85">
        <f t="shared" si="2241"/>
        <v>0</v>
      </c>
      <c r="S1863" s="85">
        <f t="shared" si="2242"/>
        <v>0</v>
      </c>
      <c r="T1863" s="85">
        <f t="shared" si="2243"/>
        <v>0</v>
      </c>
      <c r="U1863" s="85">
        <f t="shared" si="2244"/>
        <v>0</v>
      </c>
      <c r="V1863" s="85">
        <f t="shared" si="2245"/>
        <v>0</v>
      </c>
      <c r="W1863" s="33"/>
      <c r="X1863" s="85">
        <f t="shared" si="2252"/>
        <v>0</v>
      </c>
      <c r="Y1863" s="85">
        <f t="shared" si="2246"/>
        <v>0</v>
      </c>
      <c r="Z1863" s="85">
        <f t="shared" si="2247"/>
        <v>0</v>
      </c>
      <c r="AA1863" s="85">
        <f t="shared" si="2248"/>
        <v>0</v>
      </c>
      <c r="AB1863" s="85">
        <f t="shared" si="2249"/>
        <v>0</v>
      </c>
      <c r="AC1863" s="85">
        <f t="shared" si="2250"/>
        <v>0</v>
      </c>
    </row>
    <row r="1864" spans="1:29" x14ac:dyDescent="0.3">
      <c r="A1864" s="67"/>
      <c r="B1864" s="85"/>
      <c r="C1864" s="85"/>
      <c r="D1864" s="85"/>
      <c r="E1864" s="85"/>
      <c r="F1864" s="85"/>
      <c r="G1864" s="85"/>
      <c r="H1864" s="113"/>
      <c r="P1864" s="21" t="str">
        <f t="shared" si="2251"/>
        <v>A</v>
      </c>
      <c r="Q1864" s="85">
        <f t="shared" si="2253"/>
        <v>0</v>
      </c>
      <c r="R1864" s="85">
        <f t="shared" si="2241"/>
        <v>0</v>
      </c>
      <c r="S1864" s="85">
        <f t="shared" si="2242"/>
        <v>0</v>
      </c>
      <c r="T1864" s="85">
        <f t="shared" si="2243"/>
        <v>0</v>
      </c>
      <c r="U1864" s="85">
        <f t="shared" si="2244"/>
        <v>0</v>
      </c>
      <c r="V1864" s="85">
        <f t="shared" si="2245"/>
        <v>0</v>
      </c>
      <c r="W1864" s="33"/>
      <c r="X1864" s="85">
        <f t="shared" si="2252"/>
        <v>0</v>
      </c>
      <c r="Y1864" s="85">
        <f t="shared" si="2246"/>
        <v>0</v>
      </c>
      <c r="Z1864" s="85">
        <f t="shared" si="2247"/>
        <v>0</v>
      </c>
      <c r="AA1864" s="85">
        <f t="shared" si="2248"/>
        <v>0</v>
      </c>
      <c r="AB1864" s="85">
        <f t="shared" si="2249"/>
        <v>0</v>
      </c>
      <c r="AC1864" s="85">
        <f t="shared" si="2250"/>
        <v>0</v>
      </c>
    </row>
    <row r="1865" spans="1:29" x14ac:dyDescent="0.3">
      <c r="A1865" s="67"/>
      <c r="B1865" s="85"/>
      <c r="C1865" s="85"/>
      <c r="D1865" s="85"/>
      <c r="E1865" s="85"/>
      <c r="F1865" s="85"/>
      <c r="G1865" s="85"/>
      <c r="H1865" s="113"/>
      <c r="P1865" s="21" t="str">
        <f t="shared" si="2251"/>
        <v>A</v>
      </c>
      <c r="Q1865" s="85">
        <f t="shared" si="2253"/>
        <v>0</v>
      </c>
      <c r="R1865" s="85">
        <f t="shared" si="2241"/>
        <v>0</v>
      </c>
      <c r="S1865" s="85">
        <f t="shared" si="2242"/>
        <v>0</v>
      </c>
      <c r="T1865" s="85">
        <f t="shared" si="2243"/>
        <v>0</v>
      </c>
      <c r="U1865" s="85">
        <f t="shared" si="2244"/>
        <v>0</v>
      </c>
      <c r="V1865" s="85">
        <f t="shared" si="2245"/>
        <v>0</v>
      </c>
      <c r="W1865" s="33"/>
      <c r="X1865" s="85">
        <f t="shared" si="2252"/>
        <v>0</v>
      </c>
      <c r="Y1865" s="85">
        <f t="shared" si="2246"/>
        <v>0</v>
      </c>
      <c r="Z1865" s="85">
        <f t="shared" si="2247"/>
        <v>0</v>
      </c>
      <c r="AA1865" s="85">
        <f t="shared" si="2248"/>
        <v>0</v>
      </c>
      <c r="AB1865" s="85">
        <f t="shared" si="2249"/>
        <v>0</v>
      </c>
      <c r="AC1865" s="85">
        <f t="shared" si="2250"/>
        <v>0</v>
      </c>
    </row>
    <row r="1866" spans="1:29" x14ac:dyDescent="0.3">
      <c r="A1866" s="67"/>
      <c r="B1866" s="85"/>
      <c r="C1866" s="85"/>
      <c r="D1866" s="85"/>
      <c r="E1866" s="85"/>
      <c r="F1866" s="85"/>
      <c r="G1866" s="85"/>
      <c r="H1866" s="113"/>
      <c r="P1866" s="21" t="str">
        <f t="shared" si="2251"/>
        <v>A</v>
      </c>
      <c r="Q1866" s="85">
        <f t="shared" si="2253"/>
        <v>0</v>
      </c>
      <c r="R1866" s="85">
        <f t="shared" si="2241"/>
        <v>0</v>
      </c>
      <c r="S1866" s="85">
        <f t="shared" si="2242"/>
        <v>0</v>
      </c>
      <c r="T1866" s="85">
        <f t="shared" si="2243"/>
        <v>0</v>
      </c>
      <c r="U1866" s="85">
        <f t="shared" si="2244"/>
        <v>0</v>
      </c>
      <c r="V1866" s="85">
        <f t="shared" si="2245"/>
        <v>0</v>
      </c>
      <c r="W1866" s="33"/>
      <c r="X1866" s="85">
        <f t="shared" si="2252"/>
        <v>0</v>
      </c>
      <c r="Y1866" s="85">
        <f t="shared" si="2246"/>
        <v>0</v>
      </c>
      <c r="Z1866" s="85">
        <f t="shared" si="2247"/>
        <v>0</v>
      </c>
      <c r="AA1866" s="85">
        <f t="shared" si="2248"/>
        <v>0</v>
      </c>
      <c r="AB1866" s="85">
        <f t="shared" si="2249"/>
        <v>0</v>
      </c>
      <c r="AC1866" s="85">
        <f t="shared" si="2250"/>
        <v>0</v>
      </c>
    </row>
    <row r="1867" spans="1:29" x14ac:dyDescent="0.3">
      <c r="A1867" s="67"/>
      <c r="B1867" s="85"/>
      <c r="C1867" s="85"/>
      <c r="D1867" s="85"/>
      <c r="E1867" s="85"/>
      <c r="F1867" s="85"/>
      <c r="G1867" s="85"/>
      <c r="H1867" s="113"/>
      <c r="P1867" s="21" t="str">
        <f t="shared" si="2251"/>
        <v>A</v>
      </c>
      <c r="Q1867" s="85">
        <f t="shared" si="2253"/>
        <v>0</v>
      </c>
      <c r="R1867" s="85">
        <f t="shared" si="2241"/>
        <v>0</v>
      </c>
      <c r="S1867" s="85">
        <f t="shared" si="2242"/>
        <v>0</v>
      </c>
      <c r="T1867" s="85">
        <f t="shared" si="2243"/>
        <v>0</v>
      </c>
      <c r="U1867" s="85">
        <f t="shared" si="2244"/>
        <v>0</v>
      </c>
      <c r="V1867" s="85">
        <f t="shared" si="2245"/>
        <v>0</v>
      </c>
      <c r="W1867" s="33"/>
      <c r="X1867" s="85">
        <f t="shared" si="2252"/>
        <v>0</v>
      </c>
      <c r="Y1867" s="85">
        <f t="shared" si="2246"/>
        <v>0</v>
      </c>
      <c r="Z1867" s="85">
        <f t="shared" si="2247"/>
        <v>0</v>
      </c>
      <c r="AA1867" s="85">
        <f t="shared" si="2248"/>
        <v>0</v>
      </c>
      <c r="AB1867" s="85">
        <f t="shared" si="2249"/>
        <v>0</v>
      </c>
      <c r="AC1867" s="85">
        <f t="shared" si="2250"/>
        <v>0</v>
      </c>
    </row>
    <row r="1868" spans="1:29" x14ac:dyDescent="0.3">
      <c r="A1868" s="67"/>
      <c r="B1868" s="85"/>
      <c r="C1868" s="85"/>
      <c r="D1868" s="85"/>
      <c r="E1868" s="85"/>
      <c r="F1868" s="85"/>
      <c r="G1868" s="85"/>
      <c r="H1868" s="113"/>
      <c r="P1868" s="21" t="str">
        <f t="shared" si="2251"/>
        <v>A</v>
      </c>
      <c r="Q1868" s="85">
        <f t="shared" si="2253"/>
        <v>0</v>
      </c>
      <c r="R1868" s="85">
        <f t="shared" si="2241"/>
        <v>0</v>
      </c>
      <c r="S1868" s="85">
        <f t="shared" si="2242"/>
        <v>0</v>
      </c>
      <c r="T1868" s="85">
        <f t="shared" si="2243"/>
        <v>0</v>
      </c>
      <c r="U1868" s="85">
        <f t="shared" si="2244"/>
        <v>0</v>
      </c>
      <c r="V1868" s="85">
        <f t="shared" si="2245"/>
        <v>0</v>
      </c>
      <c r="W1868" s="33"/>
      <c r="X1868" s="85">
        <f t="shared" si="2252"/>
        <v>0</v>
      </c>
      <c r="Y1868" s="85">
        <f t="shared" si="2246"/>
        <v>0</v>
      </c>
      <c r="Z1868" s="85">
        <f t="shared" si="2247"/>
        <v>0</v>
      </c>
      <c r="AA1868" s="85">
        <f t="shared" si="2248"/>
        <v>0</v>
      </c>
      <c r="AB1868" s="85">
        <f t="shared" si="2249"/>
        <v>0</v>
      </c>
      <c r="AC1868" s="85">
        <f t="shared" si="2250"/>
        <v>0</v>
      </c>
    </row>
    <row r="1869" spans="1:29" x14ac:dyDescent="0.3">
      <c r="A1869" s="67"/>
      <c r="B1869" s="85"/>
      <c r="C1869" s="85"/>
      <c r="D1869" s="85"/>
      <c r="E1869" s="85"/>
      <c r="F1869" s="85"/>
      <c r="G1869" s="85"/>
      <c r="H1869" s="113"/>
      <c r="P1869" s="21" t="str">
        <f t="shared" si="2251"/>
        <v>A</v>
      </c>
      <c r="Q1869" s="85">
        <f t="shared" si="2253"/>
        <v>0</v>
      </c>
      <c r="R1869" s="85">
        <f t="shared" si="2241"/>
        <v>0</v>
      </c>
      <c r="S1869" s="85">
        <f t="shared" si="2242"/>
        <v>0</v>
      </c>
      <c r="T1869" s="85">
        <f t="shared" si="2243"/>
        <v>0</v>
      </c>
      <c r="U1869" s="85">
        <f t="shared" si="2244"/>
        <v>0</v>
      </c>
      <c r="V1869" s="85">
        <f t="shared" si="2245"/>
        <v>0</v>
      </c>
      <c r="W1869" s="33"/>
      <c r="X1869" s="85">
        <f t="shared" si="2252"/>
        <v>0</v>
      </c>
      <c r="Y1869" s="85">
        <f t="shared" si="2246"/>
        <v>0</v>
      </c>
      <c r="Z1869" s="85">
        <f t="shared" si="2247"/>
        <v>0</v>
      </c>
      <c r="AA1869" s="85">
        <f t="shared" si="2248"/>
        <v>0</v>
      </c>
      <c r="AB1869" s="85">
        <f t="shared" si="2249"/>
        <v>0</v>
      </c>
      <c r="AC1869" s="85">
        <f t="shared" si="2250"/>
        <v>0</v>
      </c>
    </row>
    <row r="1870" spans="1:29" x14ac:dyDescent="0.3">
      <c r="A1870" s="67"/>
      <c r="B1870" s="85"/>
      <c r="C1870" s="85"/>
      <c r="D1870" s="85"/>
      <c r="E1870" s="85"/>
      <c r="F1870" s="85"/>
      <c r="G1870" s="85"/>
      <c r="H1870" s="113"/>
      <c r="P1870" s="21" t="str">
        <f t="shared" si="2251"/>
        <v>A</v>
      </c>
      <c r="Q1870" s="85">
        <f t="shared" si="2253"/>
        <v>0</v>
      </c>
      <c r="R1870" s="85">
        <f t="shared" si="2241"/>
        <v>0</v>
      </c>
      <c r="S1870" s="85">
        <f t="shared" si="2242"/>
        <v>0</v>
      </c>
      <c r="T1870" s="85">
        <f t="shared" si="2243"/>
        <v>0</v>
      </c>
      <c r="U1870" s="85">
        <f t="shared" si="2244"/>
        <v>0</v>
      </c>
      <c r="V1870" s="85">
        <f t="shared" si="2245"/>
        <v>0</v>
      </c>
      <c r="W1870" s="33"/>
      <c r="X1870" s="85">
        <f t="shared" si="2252"/>
        <v>0</v>
      </c>
      <c r="Y1870" s="85">
        <f t="shared" si="2246"/>
        <v>0</v>
      </c>
      <c r="Z1870" s="85">
        <f t="shared" si="2247"/>
        <v>0</v>
      </c>
      <c r="AA1870" s="85">
        <f t="shared" si="2248"/>
        <v>0</v>
      </c>
      <c r="AB1870" s="85">
        <f t="shared" si="2249"/>
        <v>0</v>
      </c>
      <c r="AC1870" s="85">
        <f t="shared" si="2250"/>
        <v>0</v>
      </c>
    </row>
    <row r="1871" spans="1:29" x14ac:dyDescent="0.3">
      <c r="A1871" s="68"/>
      <c r="B1871" s="86"/>
      <c r="C1871" s="86"/>
      <c r="D1871" s="86"/>
      <c r="E1871" s="86"/>
      <c r="F1871" s="86"/>
      <c r="G1871" s="86"/>
      <c r="H1871" s="89"/>
      <c r="I1871" s="105">
        <f>X1871</f>
        <v>0</v>
      </c>
      <c r="J1871" s="105">
        <f>Y1871</f>
        <v>0</v>
      </c>
      <c r="K1871" s="105">
        <f>Z1871</f>
        <v>0</v>
      </c>
      <c r="L1871" s="105">
        <f>AA1871</f>
        <v>0</v>
      </c>
      <c r="M1871" s="105">
        <f t="shared" ref="M1871" si="2254">AB1871</f>
        <v>0</v>
      </c>
      <c r="N1871" s="105">
        <f t="shared" ref="N1871" si="2255">AC1871</f>
        <v>0</v>
      </c>
      <c r="P1871" s="21"/>
      <c r="Q1871" s="33"/>
      <c r="R1871" s="33"/>
      <c r="S1871" s="33"/>
      <c r="T1871" s="33"/>
      <c r="U1871" s="33"/>
      <c r="V1871" s="33"/>
      <c r="W1871" s="33"/>
      <c r="X1871" s="106">
        <f>SUM(X1855:X1870)</f>
        <v>0</v>
      </c>
      <c r="Y1871" s="106">
        <f t="shared" ref="Y1871" si="2256">SUM(Y1855:Y1870)</f>
        <v>0</v>
      </c>
      <c r="Z1871" s="106">
        <f t="shared" ref="Z1871" si="2257">SUM(Z1855:Z1870)</f>
        <v>0</v>
      </c>
      <c r="AA1871" s="106">
        <f t="shared" ref="AA1871" si="2258">SUM(AA1855:AA1870)</f>
        <v>0</v>
      </c>
      <c r="AB1871" s="106">
        <f t="shared" ref="AB1871" si="2259">SUM(AB1855:AB1870)</f>
        <v>0</v>
      </c>
      <c r="AC1871" s="106">
        <f t="shared" ref="AC1871" si="2260">SUM(AC1855:AC1870)</f>
        <v>0</v>
      </c>
    </row>
    <row r="1872" spans="1:29" x14ac:dyDescent="0.3">
      <c r="A1872" s="82"/>
      <c r="B1872" s="89"/>
      <c r="C1872" s="89"/>
      <c r="D1872" s="89"/>
      <c r="E1872" s="89"/>
      <c r="F1872" s="89"/>
      <c r="G1872" s="89"/>
      <c r="H1872" s="89"/>
      <c r="P1872" s="21"/>
      <c r="Q1872" s="33"/>
      <c r="R1872" s="33"/>
      <c r="S1872" s="33"/>
      <c r="T1872" s="33"/>
      <c r="U1872" s="33"/>
      <c r="V1872" s="33"/>
      <c r="W1872" s="33"/>
      <c r="X1872" s="33"/>
      <c r="Y1872" s="33"/>
      <c r="Z1872" s="33"/>
      <c r="AA1872" s="33"/>
      <c r="AB1872" s="33"/>
      <c r="AC1872" s="33"/>
    </row>
    <row r="1873" spans="1:29" x14ac:dyDescent="0.3">
      <c r="A1873" s="92"/>
      <c r="B1873" s="92"/>
      <c r="C1873" s="92"/>
      <c r="D1873" s="92"/>
      <c r="E1873" s="92"/>
      <c r="F1873" s="92"/>
      <c r="G1873" s="92"/>
      <c r="H1873" s="92"/>
      <c r="P1873" s="21"/>
      <c r="Q1873" s="33"/>
      <c r="R1873" s="33"/>
      <c r="S1873" s="33"/>
      <c r="T1873" s="33"/>
      <c r="U1873" s="33"/>
      <c r="V1873" s="33"/>
      <c r="W1873" s="33"/>
      <c r="X1873" s="33"/>
      <c r="Y1873" s="33"/>
      <c r="Z1873" s="33"/>
      <c r="AA1873" s="33"/>
      <c r="AB1873" s="33"/>
      <c r="AC1873" s="33"/>
    </row>
    <row r="1874" spans="1:29" x14ac:dyDescent="0.3">
      <c r="A1874" s="68"/>
      <c r="B1874" s="68"/>
      <c r="C1874" s="68"/>
      <c r="D1874" s="68"/>
      <c r="E1874" s="68"/>
      <c r="F1874" s="68"/>
      <c r="G1874" s="68"/>
      <c r="H1874" s="82"/>
      <c r="P1874" s="21"/>
      <c r="Q1874" s="33"/>
      <c r="R1874" s="33"/>
      <c r="S1874" s="33"/>
      <c r="T1874" s="33"/>
      <c r="U1874" s="33"/>
      <c r="V1874" s="33"/>
      <c r="W1874" s="33"/>
      <c r="X1874" s="106">
        <f t="shared" ref="X1874:AC1874" si="2261">SUM(X1875:X1890)</f>
        <v>0</v>
      </c>
      <c r="Y1874" s="106">
        <f t="shared" si="2261"/>
        <v>0</v>
      </c>
      <c r="Z1874" s="106">
        <f t="shared" si="2261"/>
        <v>0</v>
      </c>
      <c r="AA1874" s="106">
        <f t="shared" si="2261"/>
        <v>0</v>
      </c>
      <c r="AB1874" s="106">
        <f t="shared" si="2261"/>
        <v>0</v>
      </c>
      <c r="AC1874" s="106">
        <f t="shared" si="2261"/>
        <v>0</v>
      </c>
    </row>
    <row r="1875" spans="1:29" x14ac:dyDescent="0.3">
      <c r="A1875" s="67"/>
      <c r="B1875" s="85"/>
      <c r="C1875" s="85"/>
      <c r="D1875" s="85"/>
      <c r="E1875" s="85"/>
      <c r="F1875" s="85"/>
      <c r="G1875" s="85"/>
      <c r="H1875" s="113"/>
      <c r="I1875" s="105">
        <f>X1874</f>
        <v>0</v>
      </c>
      <c r="J1875" s="105">
        <f>Y1874</f>
        <v>0</v>
      </c>
      <c r="K1875" s="105">
        <f t="shared" ref="K1875" si="2262">Z1874</f>
        <v>0</v>
      </c>
      <c r="L1875" s="105">
        <f t="shared" ref="L1875" si="2263">AA1874</f>
        <v>0</v>
      </c>
      <c r="M1875" s="105">
        <f t="shared" ref="M1875" si="2264">AB1874</f>
        <v>0</v>
      </c>
      <c r="N1875" s="105">
        <f t="shared" ref="N1875" si="2265">AC1874</f>
        <v>0</v>
      </c>
      <c r="P1875" s="21" t="str">
        <f>IF(A1875&lt;=$B$1852,"A","B")</f>
        <v>A</v>
      </c>
      <c r="Q1875" s="85">
        <f t="shared" ref="Q1875:Q1879" si="2266">IF($P1875="B",B1875,0)</f>
        <v>0</v>
      </c>
      <c r="R1875" s="85">
        <f t="shared" ref="R1875:R1890" si="2267">IF($P1875="B",C1875,0)</f>
        <v>0</v>
      </c>
      <c r="S1875" s="85">
        <f t="shared" ref="S1875:S1890" si="2268">IF($P1875="B",D1875,0)</f>
        <v>0</v>
      </c>
      <c r="T1875" s="85">
        <f t="shared" ref="T1875:T1890" si="2269">IF($P1875="B",E1875,0)</f>
        <v>0</v>
      </c>
      <c r="U1875" s="85">
        <f t="shared" ref="U1875:U1890" si="2270">IF($P1875="B",F1875,0)</f>
        <v>0</v>
      </c>
      <c r="V1875" s="85">
        <f t="shared" ref="V1875:V1890" si="2271">IF($P1875="B",G1875,0)</f>
        <v>0</v>
      </c>
      <c r="W1875" s="33"/>
      <c r="X1875" s="85">
        <f>IF($P1875="A",B1875,0)</f>
        <v>0</v>
      </c>
      <c r="Y1875" s="85">
        <f t="shared" ref="Y1875:Y1890" si="2272">IF($P1875="A",C1875,0)</f>
        <v>0</v>
      </c>
      <c r="Z1875" s="85">
        <f t="shared" ref="Z1875:Z1890" si="2273">IF($P1875="A",D1875,0)</f>
        <v>0</v>
      </c>
      <c r="AA1875" s="85">
        <f t="shared" ref="AA1875:AA1890" si="2274">IF($P1875="A",E1875,0)</f>
        <v>0</v>
      </c>
      <c r="AB1875" s="85">
        <f t="shared" ref="AB1875:AB1890" si="2275">IF($P1875="A",F1875,0)</f>
        <v>0</v>
      </c>
      <c r="AC1875" s="85">
        <f t="shared" ref="AC1875:AC1890" si="2276">IF($P1875="A",G1875,0)</f>
        <v>0</v>
      </c>
    </row>
    <row r="1876" spans="1:29" x14ac:dyDescent="0.3">
      <c r="A1876" s="67"/>
      <c r="B1876" s="85"/>
      <c r="C1876" s="85"/>
      <c r="D1876" s="85"/>
      <c r="E1876" s="85"/>
      <c r="F1876" s="85"/>
      <c r="G1876" s="85"/>
      <c r="H1876" s="113"/>
      <c r="P1876" s="21" t="str">
        <f t="shared" ref="P1876:P1890" si="2277">IF(A1876&lt;=$B$1852,"A","B")</f>
        <v>A</v>
      </c>
      <c r="Q1876" s="85">
        <f t="shared" si="2266"/>
        <v>0</v>
      </c>
      <c r="R1876" s="85">
        <f t="shared" si="2267"/>
        <v>0</v>
      </c>
      <c r="S1876" s="85">
        <f t="shared" si="2268"/>
        <v>0</v>
      </c>
      <c r="T1876" s="85">
        <f t="shared" si="2269"/>
        <v>0</v>
      </c>
      <c r="U1876" s="85">
        <f t="shared" si="2270"/>
        <v>0</v>
      </c>
      <c r="V1876" s="85">
        <f t="shared" si="2271"/>
        <v>0</v>
      </c>
      <c r="W1876" s="33"/>
      <c r="X1876" s="85">
        <f t="shared" ref="X1876:X1890" si="2278">IF($P1876="A",B1876,0)</f>
        <v>0</v>
      </c>
      <c r="Y1876" s="85">
        <f t="shared" si="2272"/>
        <v>0</v>
      </c>
      <c r="Z1876" s="85">
        <f t="shared" si="2273"/>
        <v>0</v>
      </c>
      <c r="AA1876" s="85">
        <f t="shared" si="2274"/>
        <v>0</v>
      </c>
      <c r="AB1876" s="85">
        <f t="shared" si="2275"/>
        <v>0</v>
      </c>
      <c r="AC1876" s="85">
        <f t="shared" si="2276"/>
        <v>0</v>
      </c>
    </row>
    <row r="1877" spans="1:29" x14ac:dyDescent="0.3">
      <c r="A1877" s="67"/>
      <c r="B1877" s="85"/>
      <c r="C1877" s="85"/>
      <c r="D1877" s="85"/>
      <c r="E1877" s="85"/>
      <c r="F1877" s="85"/>
      <c r="G1877" s="85"/>
      <c r="H1877" s="113"/>
      <c r="P1877" s="21" t="str">
        <f t="shared" si="2277"/>
        <v>A</v>
      </c>
      <c r="Q1877" s="85">
        <f t="shared" si="2266"/>
        <v>0</v>
      </c>
      <c r="R1877" s="85">
        <f t="shared" si="2267"/>
        <v>0</v>
      </c>
      <c r="S1877" s="85">
        <f t="shared" si="2268"/>
        <v>0</v>
      </c>
      <c r="T1877" s="85">
        <f t="shared" si="2269"/>
        <v>0</v>
      </c>
      <c r="U1877" s="85">
        <f t="shared" si="2270"/>
        <v>0</v>
      </c>
      <c r="V1877" s="85">
        <f t="shared" si="2271"/>
        <v>0</v>
      </c>
      <c r="W1877" s="33"/>
      <c r="X1877" s="85">
        <f t="shared" si="2278"/>
        <v>0</v>
      </c>
      <c r="Y1877" s="85">
        <f t="shared" si="2272"/>
        <v>0</v>
      </c>
      <c r="Z1877" s="85">
        <f t="shared" si="2273"/>
        <v>0</v>
      </c>
      <c r="AA1877" s="85">
        <f t="shared" si="2274"/>
        <v>0</v>
      </c>
      <c r="AB1877" s="85">
        <f t="shared" si="2275"/>
        <v>0</v>
      </c>
      <c r="AC1877" s="85">
        <f t="shared" si="2276"/>
        <v>0</v>
      </c>
    </row>
    <row r="1878" spans="1:29" x14ac:dyDescent="0.3">
      <c r="A1878" s="67"/>
      <c r="B1878" s="85"/>
      <c r="C1878" s="85"/>
      <c r="D1878" s="85"/>
      <c r="E1878" s="85"/>
      <c r="F1878" s="85"/>
      <c r="G1878" s="85"/>
      <c r="H1878" s="113"/>
      <c r="P1878" s="21" t="str">
        <f t="shared" si="2277"/>
        <v>A</v>
      </c>
      <c r="Q1878" s="85">
        <f t="shared" si="2266"/>
        <v>0</v>
      </c>
      <c r="R1878" s="85">
        <f t="shared" si="2267"/>
        <v>0</v>
      </c>
      <c r="S1878" s="85">
        <f t="shared" si="2268"/>
        <v>0</v>
      </c>
      <c r="T1878" s="85">
        <f t="shared" si="2269"/>
        <v>0</v>
      </c>
      <c r="U1878" s="85">
        <f t="shared" si="2270"/>
        <v>0</v>
      </c>
      <c r="V1878" s="85">
        <f t="shared" si="2271"/>
        <v>0</v>
      </c>
      <c r="W1878" s="33"/>
      <c r="X1878" s="85">
        <f t="shared" si="2278"/>
        <v>0</v>
      </c>
      <c r="Y1878" s="85">
        <f t="shared" si="2272"/>
        <v>0</v>
      </c>
      <c r="Z1878" s="85">
        <f t="shared" si="2273"/>
        <v>0</v>
      </c>
      <c r="AA1878" s="85">
        <f t="shared" si="2274"/>
        <v>0</v>
      </c>
      <c r="AB1878" s="85">
        <f t="shared" si="2275"/>
        <v>0</v>
      </c>
      <c r="AC1878" s="85">
        <f t="shared" si="2276"/>
        <v>0</v>
      </c>
    </row>
    <row r="1879" spans="1:29" x14ac:dyDescent="0.3">
      <c r="A1879" s="67"/>
      <c r="B1879" s="85"/>
      <c r="C1879" s="85"/>
      <c r="D1879" s="85"/>
      <c r="E1879" s="85"/>
      <c r="F1879" s="85"/>
      <c r="G1879" s="85"/>
      <c r="H1879" s="113"/>
      <c r="P1879" s="21" t="str">
        <f t="shared" si="2277"/>
        <v>A</v>
      </c>
      <c r="Q1879" s="85">
        <f t="shared" si="2266"/>
        <v>0</v>
      </c>
      <c r="R1879" s="85">
        <f t="shared" si="2267"/>
        <v>0</v>
      </c>
      <c r="S1879" s="85">
        <f t="shared" si="2268"/>
        <v>0</v>
      </c>
      <c r="T1879" s="85">
        <f t="shared" si="2269"/>
        <v>0</v>
      </c>
      <c r="U1879" s="85">
        <f t="shared" si="2270"/>
        <v>0</v>
      </c>
      <c r="V1879" s="85">
        <f t="shared" si="2271"/>
        <v>0</v>
      </c>
      <c r="W1879" s="33"/>
      <c r="X1879" s="85">
        <f t="shared" si="2278"/>
        <v>0</v>
      </c>
      <c r="Y1879" s="85">
        <f t="shared" si="2272"/>
        <v>0</v>
      </c>
      <c r="Z1879" s="85">
        <f t="shared" si="2273"/>
        <v>0</v>
      </c>
      <c r="AA1879" s="85">
        <f t="shared" si="2274"/>
        <v>0</v>
      </c>
      <c r="AB1879" s="85">
        <f t="shared" si="2275"/>
        <v>0</v>
      </c>
      <c r="AC1879" s="85">
        <f t="shared" si="2276"/>
        <v>0</v>
      </c>
    </row>
    <row r="1880" spans="1:29" x14ac:dyDescent="0.3">
      <c r="A1880" s="67"/>
      <c r="B1880" s="85"/>
      <c r="C1880" s="85"/>
      <c r="D1880" s="85"/>
      <c r="E1880" s="85"/>
      <c r="F1880" s="85"/>
      <c r="G1880" s="85"/>
      <c r="H1880" s="113"/>
      <c r="P1880" s="21" t="str">
        <f t="shared" si="2277"/>
        <v>A</v>
      </c>
      <c r="Q1880" s="85">
        <f>IF($P1880="B",B1880,0)</f>
        <v>0</v>
      </c>
      <c r="R1880" s="85">
        <f t="shared" si="2267"/>
        <v>0</v>
      </c>
      <c r="S1880" s="85">
        <f t="shared" si="2268"/>
        <v>0</v>
      </c>
      <c r="T1880" s="85">
        <f t="shared" si="2269"/>
        <v>0</v>
      </c>
      <c r="U1880" s="85">
        <f t="shared" si="2270"/>
        <v>0</v>
      </c>
      <c r="V1880" s="85">
        <f t="shared" si="2271"/>
        <v>0</v>
      </c>
      <c r="W1880" s="33"/>
      <c r="X1880" s="85">
        <f t="shared" si="2278"/>
        <v>0</v>
      </c>
      <c r="Y1880" s="85">
        <f t="shared" si="2272"/>
        <v>0</v>
      </c>
      <c r="Z1880" s="85">
        <f t="shared" si="2273"/>
        <v>0</v>
      </c>
      <c r="AA1880" s="85">
        <f t="shared" si="2274"/>
        <v>0</v>
      </c>
      <c r="AB1880" s="85">
        <f t="shared" si="2275"/>
        <v>0</v>
      </c>
      <c r="AC1880" s="85">
        <f t="shared" si="2276"/>
        <v>0</v>
      </c>
    </row>
    <row r="1881" spans="1:29" x14ac:dyDescent="0.3">
      <c r="A1881" s="67"/>
      <c r="B1881" s="85"/>
      <c r="C1881" s="85"/>
      <c r="D1881" s="85"/>
      <c r="E1881" s="85"/>
      <c r="F1881" s="85"/>
      <c r="G1881" s="85"/>
      <c r="H1881" s="113"/>
      <c r="P1881" s="21" t="str">
        <f t="shared" si="2277"/>
        <v>A</v>
      </c>
      <c r="Q1881" s="85">
        <f t="shared" ref="Q1881:Q1890" si="2279">IF($P1881="B",B1881,0)</f>
        <v>0</v>
      </c>
      <c r="R1881" s="85">
        <f t="shared" si="2267"/>
        <v>0</v>
      </c>
      <c r="S1881" s="85">
        <f t="shared" si="2268"/>
        <v>0</v>
      </c>
      <c r="T1881" s="85">
        <f t="shared" si="2269"/>
        <v>0</v>
      </c>
      <c r="U1881" s="85">
        <f t="shared" si="2270"/>
        <v>0</v>
      </c>
      <c r="V1881" s="85">
        <f t="shared" si="2271"/>
        <v>0</v>
      </c>
      <c r="W1881" s="33"/>
      <c r="X1881" s="85">
        <f t="shared" si="2278"/>
        <v>0</v>
      </c>
      <c r="Y1881" s="85">
        <f t="shared" si="2272"/>
        <v>0</v>
      </c>
      <c r="Z1881" s="85">
        <f t="shared" si="2273"/>
        <v>0</v>
      </c>
      <c r="AA1881" s="85">
        <f t="shared" si="2274"/>
        <v>0</v>
      </c>
      <c r="AB1881" s="85">
        <f t="shared" si="2275"/>
        <v>0</v>
      </c>
      <c r="AC1881" s="85">
        <f t="shared" si="2276"/>
        <v>0</v>
      </c>
    </row>
    <row r="1882" spans="1:29" x14ac:dyDescent="0.3">
      <c r="A1882" s="67"/>
      <c r="B1882" s="85"/>
      <c r="C1882" s="85"/>
      <c r="D1882" s="85"/>
      <c r="E1882" s="85"/>
      <c r="F1882" s="85"/>
      <c r="G1882" s="85"/>
      <c r="H1882" s="113"/>
      <c r="P1882" s="21" t="str">
        <f t="shared" si="2277"/>
        <v>A</v>
      </c>
      <c r="Q1882" s="85">
        <f t="shared" si="2279"/>
        <v>0</v>
      </c>
      <c r="R1882" s="85">
        <f t="shared" si="2267"/>
        <v>0</v>
      </c>
      <c r="S1882" s="85">
        <f t="shared" si="2268"/>
        <v>0</v>
      </c>
      <c r="T1882" s="85">
        <f t="shared" si="2269"/>
        <v>0</v>
      </c>
      <c r="U1882" s="85">
        <f t="shared" si="2270"/>
        <v>0</v>
      </c>
      <c r="V1882" s="85">
        <f t="shared" si="2271"/>
        <v>0</v>
      </c>
      <c r="W1882" s="33"/>
      <c r="X1882" s="85">
        <f t="shared" si="2278"/>
        <v>0</v>
      </c>
      <c r="Y1882" s="85">
        <f t="shared" si="2272"/>
        <v>0</v>
      </c>
      <c r="Z1882" s="85">
        <f t="shared" si="2273"/>
        <v>0</v>
      </c>
      <c r="AA1882" s="85">
        <f t="shared" si="2274"/>
        <v>0</v>
      </c>
      <c r="AB1882" s="85">
        <f t="shared" si="2275"/>
        <v>0</v>
      </c>
      <c r="AC1882" s="85">
        <f t="shared" si="2276"/>
        <v>0</v>
      </c>
    </row>
    <row r="1883" spans="1:29" x14ac:dyDescent="0.3">
      <c r="A1883" s="67"/>
      <c r="B1883" s="85"/>
      <c r="C1883" s="85"/>
      <c r="D1883" s="85"/>
      <c r="E1883" s="85"/>
      <c r="F1883" s="85"/>
      <c r="G1883" s="85"/>
      <c r="H1883" s="113"/>
      <c r="P1883" s="21" t="str">
        <f t="shared" si="2277"/>
        <v>A</v>
      </c>
      <c r="Q1883" s="85">
        <f t="shared" si="2279"/>
        <v>0</v>
      </c>
      <c r="R1883" s="85">
        <f t="shared" si="2267"/>
        <v>0</v>
      </c>
      <c r="S1883" s="85">
        <f t="shared" si="2268"/>
        <v>0</v>
      </c>
      <c r="T1883" s="85">
        <f t="shared" si="2269"/>
        <v>0</v>
      </c>
      <c r="U1883" s="85">
        <f t="shared" si="2270"/>
        <v>0</v>
      </c>
      <c r="V1883" s="85">
        <f t="shared" si="2271"/>
        <v>0</v>
      </c>
      <c r="W1883" s="33"/>
      <c r="X1883" s="85">
        <f t="shared" si="2278"/>
        <v>0</v>
      </c>
      <c r="Y1883" s="85">
        <f t="shared" si="2272"/>
        <v>0</v>
      </c>
      <c r="Z1883" s="85">
        <f t="shared" si="2273"/>
        <v>0</v>
      </c>
      <c r="AA1883" s="85">
        <f t="shared" si="2274"/>
        <v>0</v>
      </c>
      <c r="AB1883" s="85">
        <f t="shared" si="2275"/>
        <v>0</v>
      </c>
      <c r="AC1883" s="85">
        <f t="shared" si="2276"/>
        <v>0</v>
      </c>
    </row>
    <row r="1884" spans="1:29" x14ac:dyDescent="0.3">
      <c r="A1884" s="67"/>
      <c r="B1884" s="85"/>
      <c r="C1884" s="85"/>
      <c r="D1884" s="85"/>
      <c r="E1884" s="85"/>
      <c r="F1884" s="85"/>
      <c r="G1884" s="85"/>
      <c r="H1884" s="113"/>
      <c r="P1884" s="21" t="str">
        <f t="shared" si="2277"/>
        <v>A</v>
      </c>
      <c r="Q1884" s="85">
        <f t="shared" si="2279"/>
        <v>0</v>
      </c>
      <c r="R1884" s="85">
        <f t="shared" si="2267"/>
        <v>0</v>
      </c>
      <c r="S1884" s="85">
        <f t="shared" si="2268"/>
        <v>0</v>
      </c>
      <c r="T1884" s="85">
        <f t="shared" si="2269"/>
        <v>0</v>
      </c>
      <c r="U1884" s="85">
        <f t="shared" si="2270"/>
        <v>0</v>
      </c>
      <c r="V1884" s="85">
        <f t="shared" si="2271"/>
        <v>0</v>
      </c>
      <c r="W1884" s="33"/>
      <c r="X1884" s="85">
        <f t="shared" si="2278"/>
        <v>0</v>
      </c>
      <c r="Y1884" s="85">
        <f t="shared" si="2272"/>
        <v>0</v>
      </c>
      <c r="Z1884" s="85">
        <f t="shared" si="2273"/>
        <v>0</v>
      </c>
      <c r="AA1884" s="85">
        <f t="shared" si="2274"/>
        <v>0</v>
      </c>
      <c r="AB1884" s="85">
        <f t="shared" si="2275"/>
        <v>0</v>
      </c>
      <c r="AC1884" s="85">
        <f t="shared" si="2276"/>
        <v>0</v>
      </c>
    </row>
    <row r="1885" spans="1:29" x14ac:dyDescent="0.3">
      <c r="A1885" s="67"/>
      <c r="B1885" s="85"/>
      <c r="C1885" s="85"/>
      <c r="D1885" s="85"/>
      <c r="E1885" s="85"/>
      <c r="F1885" s="85"/>
      <c r="G1885" s="85"/>
      <c r="H1885" s="113"/>
      <c r="P1885" s="21" t="str">
        <f t="shared" si="2277"/>
        <v>A</v>
      </c>
      <c r="Q1885" s="85">
        <f t="shared" si="2279"/>
        <v>0</v>
      </c>
      <c r="R1885" s="85">
        <f t="shared" si="2267"/>
        <v>0</v>
      </c>
      <c r="S1885" s="85">
        <f t="shared" si="2268"/>
        <v>0</v>
      </c>
      <c r="T1885" s="85">
        <f t="shared" si="2269"/>
        <v>0</v>
      </c>
      <c r="U1885" s="85">
        <f t="shared" si="2270"/>
        <v>0</v>
      </c>
      <c r="V1885" s="85">
        <f t="shared" si="2271"/>
        <v>0</v>
      </c>
      <c r="W1885" s="33"/>
      <c r="X1885" s="85">
        <f t="shared" si="2278"/>
        <v>0</v>
      </c>
      <c r="Y1885" s="85">
        <f t="shared" si="2272"/>
        <v>0</v>
      </c>
      <c r="Z1885" s="85">
        <f t="shared" si="2273"/>
        <v>0</v>
      </c>
      <c r="AA1885" s="85">
        <f t="shared" si="2274"/>
        <v>0</v>
      </c>
      <c r="AB1885" s="85">
        <f t="shared" si="2275"/>
        <v>0</v>
      </c>
      <c r="AC1885" s="85">
        <f t="shared" si="2276"/>
        <v>0</v>
      </c>
    </row>
    <row r="1886" spans="1:29" x14ac:dyDescent="0.3">
      <c r="A1886" s="67"/>
      <c r="B1886" s="85"/>
      <c r="C1886" s="85"/>
      <c r="D1886" s="85"/>
      <c r="E1886" s="85"/>
      <c r="F1886" s="85"/>
      <c r="G1886" s="85"/>
      <c r="H1886" s="113"/>
      <c r="P1886" s="21" t="str">
        <f t="shared" si="2277"/>
        <v>A</v>
      </c>
      <c r="Q1886" s="85">
        <f t="shared" si="2279"/>
        <v>0</v>
      </c>
      <c r="R1886" s="85">
        <f t="shared" si="2267"/>
        <v>0</v>
      </c>
      <c r="S1886" s="85">
        <f t="shared" si="2268"/>
        <v>0</v>
      </c>
      <c r="T1886" s="85">
        <f t="shared" si="2269"/>
        <v>0</v>
      </c>
      <c r="U1886" s="85">
        <f t="shared" si="2270"/>
        <v>0</v>
      </c>
      <c r="V1886" s="85">
        <f t="shared" si="2271"/>
        <v>0</v>
      </c>
      <c r="W1886" s="33"/>
      <c r="X1886" s="85">
        <f t="shared" si="2278"/>
        <v>0</v>
      </c>
      <c r="Y1886" s="85">
        <f t="shared" si="2272"/>
        <v>0</v>
      </c>
      <c r="Z1886" s="85">
        <f t="shared" si="2273"/>
        <v>0</v>
      </c>
      <c r="AA1886" s="85">
        <f t="shared" si="2274"/>
        <v>0</v>
      </c>
      <c r="AB1886" s="85">
        <f t="shared" si="2275"/>
        <v>0</v>
      </c>
      <c r="AC1886" s="85">
        <f t="shared" si="2276"/>
        <v>0</v>
      </c>
    </row>
    <row r="1887" spans="1:29" x14ac:dyDescent="0.3">
      <c r="A1887" s="67"/>
      <c r="B1887" s="85"/>
      <c r="C1887" s="85"/>
      <c r="D1887" s="85"/>
      <c r="E1887" s="85"/>
      <c r="F1887" s="85"/>
      <c r="G1887" s="85"/>
      <c r="H1887" s="113"/>
      <c r="P1887" s="21" t="str">
        <f t="shared" si="2277"/>
        <v>A</v>
      </c>
      <c r="Q1887" s="85">
        <f t="shared" si="2279"/>
        <v>0</v>
      </c>
      <c r="R1887" s="85">
        <f t="shared" si="2267"/>
        <v>0</v>
      </c>
      <c r="S1887" s="85">
        <f t="shared" si="2268"/>
        <v>0</v>
      </c>
      <c r="T1887" s="85">
        <f t="shared" si="2269"/>
        <v>0</v>
      </c>
      <c r="U1887" s="85">
        <f t="shared" si="2270"/>
        <v>0</v>
      </c>
      <c r="V1887" s="85">
        <f t="shared" si="2271"/>
        <v>0</v>
      </c>
      <c r="W1887" s="33"/>
      <c r="X1887" s="85">
        <f t="shared" si="2278"/>
        <v>0</v>
      </c>
      <c r="Y1887" s="85">
        <f t="shared" si="2272"/>
        <v>0</v>
      </c>
      <c r="Z1887" s="85">
        <f t="shared" si="2273"/>
        <v>0</v>
      </c>
      <c r="AA1887" s="85">
        <f t="shared" si="2274"/>
        <v>0</v>
      </c>
      <c r="AB1887" s="85">
        <f t="shared" si="2275"/>
        <v>0</v>
      </c>
      <c r="AC1887" s="85">
        <f t="shared" si="2276"/>
        <v>0</v>
      </c>
    </row>
    <row r="1888" spans="1:29" x14ac:dyDescent="0.3">
      <c r="A1888" s="67"/>
      <c r="B1888" s="85"/>
      <c r="C1888" s="85"/>
      <c r="D1888" s="85"/>
      <c r="E1888" s="85"/>
      <c r="F1888" s="85"/>
      <c r="G1888" s="85"/>
      <c r="H1888" s="113"/>
      <c r="P1888" s="21" t="str">
        <f t="shared" si="2277"/>
        <v>A</v>
      </c>
      <c r="Q1888" s="85">
        <f t="shared" si="2279"/>
        <v>0</v>
      </c>
      <c r="R1888" s="85">
        <f t="shared" si="2267"/>
        <v>0</v>
      </c>
      <c r="S1888" s="85">
        <f t="shared" si="2268"/>
        <v>0</v>
      </c>
      <c r="T1888" s="85">
        <f t="shared" si="2269"/>
        <v>0</v>
      </c>
      <c r="U1888" s="85">
        <f t="shared" si="2270"/>
        <v>0</v>
      </c>
      <c r="V1888" s="85">
        <f t="shared" si="2271"/>
        <v>0</v>
      </c>
      <c r="W1888" s="33"/>
      <c r="X1888" s="85">
        <f t="shared" si="2278"/>
        <v>0</v>
      </c>
      <c r="Y1888" s="85">
        <f t="shared" si="2272"/>
        <v>0</v>
      </c>
      <c r="Z1888" s="85">
        <f t="shared" si="2273"/>
        <v>0</v>
      </c>
      <c r="AA1888" s="85">
        <f t="shared" si="2274"/>
        <v>0</v>
      </c>
      <c r="AB1888" s="85">
        <f t="shared" si="2275"/>
        <v>0</v>
      </c>
      <c r="AC1888" s="85">
        <f t="shared" si="2276"/>
        <v>0</v>
      </c>
    </row>
    <row r="1889" spans="1:29" x14ac:dyDescent="0.3">
      <c r="A1889" s="67"/>
      <c r="B1889" s="85"/>
      <c r="C1889" s="85"/>
      <c r="D1889" s="85"/>
      <c r="E1889" s="85"/>
      <c r="F1889" s="85"/>
      <c r="G1889" s="85"/>
      <c r="H1889" s="113"/>
      <c r="P1889" s="21" t="str">
        <f t="shared" si="2277"/>
        <v>A</v>
      </c>
      <c r="Q1889" s="85">
        <f t="shared" si="2279"/>
        <v>0</v>
      </c>
      <c r="R1889" s="85">
        <f t="shared" si="2267"/>
        <v>0</v>
      </c>
      <c r="S1889" s="85">
        <f t="shared" si="2268"/>
        <v>0</v>
      </c>
      <c r="T1889" s="85">
        <f t="shared" si="2269"/>
        <v>0</v>
      </c>
      <c r="U1889" s="85">
        <f t="shared" si="2270"/>
        <v>0</v>
      </c>
      <c r="V1889" s="85">
        <f t="shared" si="2271"/>
        <v>0</v>
      </c>
      <c r="W1889" s="33"/>
      <c r="X1889" s="85">
        <f t="shared" si="2278"/>
        <v>0</v>
      </c>
      <c r="Y1889" s="85">
        <f t="shared" si="2272"/>
        <v>0</v>
      </c>
      <c r="Z1889" s="85">
        <f t="shared" si="2273"/>
        <v>0</v>
      </c>
      <c r="AA1889" s="85">
        <f t="shared" si="2274"/>
        <v>0</v>
      </c>
      <c r="AB1889" s="85">
        <f t="shared" si="2275"/>
        <v>0</v>
      </c>
      <c r="AC1889" s="85">
        <f t="shared" si="2276"/>
        <v>0</v>
      </c>
    </row>
    <row r="1890" spans="1:29" x14ac:dyDescent="0.3">
      <c r="A1890" s="67"/>
      <c r="B1890" s="85"/>
      <c r="C1890" s="85"/>
      <c r="D1890" s="85"/>
      <c r="E1890" s="85"/>
      <c r="F1890" s="85"/>
      <c r="G1890" s="85"/>
      <c r="H1890" s="113"/>
      <c r="P1890" s="21" t="str">
        <f t="shared" si="2277"/>
        <v>A</v>
      </c>
      <c r="Q1890" s="85">
        <f t="shared" si="2279"/>
        <v>0</v>
      </c>
      <c r="R1890" s="85">
        <f t="shared" si="2267"/>
        <v>0</v>
      </c>
      <c r="S1890" s="85">
        <f t="shared" si="2268"/>
        <v>0</v>
      </c>
      <c r="T1890" s="85">
        <f t="shared" si="2269"/>
        <v>0</v>
      </c>
      <c r="U1890" s="85">
        <f t="shared" si="2270"/>
        <v>0</v>
      </c>
      <c r="V1890" s="85">
        <f t="shared" si="2271"/>
        <v>0</v>
      </c>
      <c r="W1890" s="33"/>
      <c r="X1890" s="85">
        <f t="shared" si="2278"/>
        <v>0</v>
      </c>
      <c r="Y1890" s="85">
        <f t="shared" si="2272"/>
        <v>0</v>
      </c>
      <c r="Z1890" s="85">
        <f t="shared" si="2273"/>
        <v>0</v>
      </c>
      <c r="AA1890" s="85">
        <f t="shared" si="2274"/>
        <v>0</v>
      </c>
      <c r="AB1890" s="85">
        <f t="shared" si="2275"/>
        <v>0</v>
      </c>
      <c r="AC1890" s="85">
        <f t="shared" si="2276"/>
        <v>0</v>
      </c>
    </row>
    <row r="1891" spans="1:29" x14ac:dyDescent="0.3">
      <c r="A1891" s="68"/>
      <c r="B1891" s="87"/>
      <c r="C1891" s="87"/>
      <c r="D1891" s="87"/>
      <c r="E1891" s="87"/>
      <c r="F1891" s="87"/>
      <c r="G1891" s="87"/>
      <c r="H1891" s="114"/>
      <c r="I1891" s="105">
        <f>Q1891</f>
        <v>0</v>
      </c>
      <c r="J1891" s="105">
        <f>R1891</f>
        <v>0</v>
      </c>
      <c r="K1891" s="105">
        <f t="shared" ref="K1891" si="2280">S1891</f>
        <v>0</v>
      </c>
      <c r="L1891" s="105">
        <f t="shared" ref="L1891" si="2281">T1891</f>
        <v>0</v>
      </c>
      <c r="M1891" s="105">
        <f t="shared" ref="M1891" si="2282">U1891</f>
        <v>0</v>
      </c>
      <c r="N1891" s="105">
        <f t="shared" ref="N1891" si="2283">V1891</f>
        <v>0</v>
      </c>
      <c r="P1891" s="21"/>
      <c r="Q1891" s="106">
        <f t="shared" ref="Q1891:V1891" si="2284">+SUM(Q1875:Q1890)</f>
        <v>0</v>
      </c>
      <c r="R1891" s="106">
        <f t="shared" si="2284"/>
        <v>0</v>
      </c>
      <c r="S1891" s="106">
        <f t="shared" si="2284"/>
        <v>0</v>
      </c>
      <c r="T1891" s="106">
        <f t="shared" si="2284"/>
        <v>0</v>
      </c>
      <c r="U1891" s="106">
        <f t="shared" si="2284"/>
        <v>0</v>
      </c>
      <c r="V1891" s="106">
        <f t="shared" si="2284"/>
        <v>0</v>
      </c>
      <c r="W1891" s="33"/>
      <c r="X1891" s="33"/>
      <c r="Y1891" s="33"/>
      <c r="Z1891" s="33"/>
      <c r="AA1891" s="33"/>
      <c r="AB1891" s="33"/>
      <c r="AC1891" s="33"/>
    </row>
    <row r="1893" spans="1:29" x14ac:dyDescent="0.3">
      <c r="A1893" s="69"/>
      <c r="B1893" s="69"/>
      <c r="C1893" s="69"/>
      <c r="D1893" s="97"/>
      <c r="E1893" s="97"/>
      <c r="F1893" s="69"/>
      <c r="G1893" s="69"/>
      <c r="H1893" s="82"/>
    </row>
    <row r="1894" spans="1:29" x14ac:dyDescent="0.3">
      <c r="A1894" s="94"/>
      <c r="B1894" s="83"/>
      <c r="C1894" s="95"/>
      <c r="D1894" s="95"/>
      <c r="E1894" s="33"/>
      <c r="F1894" s="98"/>
      <c r="G1894" s="96"/>
      <c r="H1894" s="112"/>
    </row>
    <row r="1895" spans="1:29" x14ac:dyDescent="0.3">
      <c r="A1895" s="91"/>
      <c r="B1895" s="92"/>
      <c r="C1895" s="92"/>
      <c r="D1895" s="92"/>
      <c r="E1895" s="92"/>
      <c r="F1895" s="92"/>
      <c r="G1895" s="92"/>
      <c r="H1895" s="92"/>
    </row>
    <row r="1896" spans="1:29" x14ac:dyDescent="0.3">
      <c r="A1896" s="68"/>
      <c r="B1896" s="68"/>
      <c r="C1896" s="68"/>
      <c r="D1896" s="68"/>
      <c r="E1896" s="68"/>
      <c r="F1896" s="68"/>
      <c r="G1896" s="68"/>
      <c r="H1896" s="82"/>
      <c r="P1896" s="21"/>
      <c r="Q1896" s="106">
        <f>+SUM(Q1897:Q1912)</f>
        <v>0</v>
      </c>
      <c r="R1896" s="106">
        <f t="shared" ref="R1896" si="2285">+SUM(R1897:R1912)</f>
        <v>0</v>
      </c>
      <c r="S1896" s="106">
        <f t="shared" ref="S1896" si="2286">+SUM(S1897:S1912)</f>
        <v>0</v>
      </c>
      <c r="T1896" s="106">
        <f t="shared" ref="T1896" si="2287">+SUM(T1897:T1912)</f>
        <v>0</v>
      </c>
      <c r="U1896" s="106">
        <f t="shared" ref="U1896" si="2288">+SUM(U1897:U1912)</f>
        <v>0</v>
      </c>
      <c r="V1896" s="106">
        <f t="shared" ref="V1896" si="2289">+SUM(V1897:V1912)</f>
        <v>0</v>
      </c>
      <c r="W1896" s="33"/>
      <c r="X1896" s="33"/>
      <c r="Y1896" s="33"/>
      <c r="Z1896" s="33"/>
      <c r="AA1896" s="33"/>
      <c r="AB1896" s="33"/>
      <c r="AC1896" s="33"/>
    </row>
    <row r="1897" spans="1:29" x14ac:dyDescent="0.3">
      <c r="A1897" s="67"/>
      <c r="B1897" s="85"/>
      <c r="C1897" s="85"/>
      <c r="D1897" s="85"/>
      <c r="E1897" s="85"/>
      <c r="F1897" s="85"/>
      <c r="G1897" s="85"/>
      <c r="H1897" s="113"/>
      <c r="I1897" s="105">
        <f t="shared" ref="I1897:N1897" si="2290">Q1896</f>
        <v>0</v>
      </c>
      <c r="J1897" s="105">
        <f t="shared" si="2290"/>
        <v>0</v>
      </c>
      <c r="K1897" s="105">
        <f t="shared" si="2290"/>
        <v>0</v>
      </c>
      <c r="L1897" s="105">
        <f t="shared" si="2290"/>
        <v>0</v>
      </c>
      <c r="M1897" s="105">
        <f t="shared" si="2290"/>
        <v>0</v>
      </c>
      <c r="N1897" s="105">
        <f t="shared" si="2290"/>
        <v>0</v>
      </c>
      <c r="P1897" s="21" t="str">
        <f>IF(A1897&gt;=$B$1894,"A","B")</f>
        <v>A</v>
      </c>
      <c r="Q1897" s="85">
        <f t="shared" ref="Q1897:Q1901" si="2291">IF($P1897="B",B1897,0)</f>
        <v>0</v>
      </c>
      <c r="R1897" s="85">
        <f t="shared" ref="R1897:R1912" si="2292">IF($P1897="B",C1897,0)</f>
        <v>0</v>
      </c>
      <c r="S1897" s="85">
        <f t="shared" ref="S1897:S1912" si="2293">IF($P1897="B",D1897,0)</f>
        <v>0</v>
      </c>
      <c r="T1897" s="85">
        <f t="shared" ref="T1897:T1912" si="2294">IF($P1897="B",E1897,0)</f>
        <v>0</v>
      </c>
      <c r="U1897" s="85">
        <f t="shared" ref="U1897:U1912" si="2295">IF($P1897="B",F1897,0)</f>
        <v>0</v>
      </c>
      <c r="V1897" s="85">
        <f t="shared" ref="V1897:V1912" si="2296">IF($P1897="B",G1897,0)</f>
        <v>0</v>
      </c>
      <c r="W1897" s="33"/>
      <c r="X1897" s="85">
        <f>IF($P1897="A",B1897,0)</f>
        <v>0</v>
      </c>
      <c r="Y1897" s="85">
        <f t="shared" ref="Y1897:Y1912" si="2297">IF($P1897="A",C1897,0)</f>
        <v>0</v>
      </c>
      <c r="Z1897" s="85">
        <f t="shared" ref="Z1897:Z1912" si="2298">IF($P1897="A",D1897,0)</f>
        <v>0</v>
      </c>
      <c r="AA1897" s="85">
        <f t="shared" ref="AA1897:AA1912" si="2299">IF($P1897="A",E1897,0)</f>
        <v>0</v>
      </c>
      <c r="AB1897" s="85">
        <f t="shared" ref="AB1897:AB1912" si="2300">IF($P1897="A",F1897,0)</f>
        <v>0</v>
      </c>
      <c r="AC1897" s="85">
        <f t="shared" ref="AC1897:AC1912" si="2301">IF($P1897="A",G1897,0)</f>
        <v>0</v>
      </c>
    </row>
    <row r="1898" spans="1:29" x14ac:dyDescent="0.3">
      <c r="A1898" s="67"/>
      <c r="B1898" s="85"/>
      <c r="C1898" s="85"/>
      <c r="D1898" s="85"/>
      <c r="E1898" s="85"/>
      <c r="F1898" s="85"/>
      <c r="G1898" s="85"/>
      <c r="H1898" s="113"/>
      <c r="P1898" s="21" t="str">
        <f t="shared" ref="P1898:P1912" si="2302">IF(A1898&gt;=$B$1894,"A","B")</f>
        <v>A</v>
      </c>
      <c r="Q1898" s="85">
        <f t="shared" si="2291"/>
        <v>0</v>
      </c>
      <c r="R1898" s="85">
        <f t="shared" si="2292"/>
        <v>0</v>
      </c>
      <c r="S1898" s="85">
        <f t="shared" si="2293"/>
        <v>0</v>
      </c>
      <c r="T1898" s="85">
        <f t="shared" si="2294"/>
        <v>0</v>
      </c>
      <c r="U1898" s="85">
        <f t="shared" si="2295"/>
        <v>0</v>
      </c>
      <c r="V1898" s="85">
        <f t="shared" si="2296"/>
        <v>0</v>
      </c>
      <c r="W1898" s="33"/>
      <c r="X1898" s="85">
        <f t="shared" ref="X1898:X1912" si="2303">IF($P1898="A",B1898,0)</f>
        <v>0</v>
      </c>
      <c r="Y1898" s="85">
        <f t="shared" si="2297"/>
        <v>0</v>
      </c>
      <c r="Z1898" s="85">
        <f t="shared" si="2298"/>
        <v>0</v>
      </c>
      <c r="AA1898" s="85">
        <f t="shared" si="2299"/>
        <v>0</v>
      </c>
      <c r="AB1898" s="85">
        <f t="shared" si="2300"/>
        <v>0</v>
      </c>
      <c r="AC1898" s="85">
        <f t="shared" si="2301"/>
        <v>0</v>
      </c>
    </row>
    <row r="1899" spans="1:29" x14ac:dyDescent="0.3">
      <c r="A1899" s="67"/>
      <c r="B1899" s="85"/>
      <c r="C1899" s="85"/>
      <c r="D1899" s="85"/>
      <c r="E1899" s="85"/>
      <c r="F1899" s="85"/>
      <c r="G1899" s="85"/>
      <c r="H1899" s="113"/>
      <c r="P1899" s="21" t="str">
        <f t="shared" si="2302"/>
        <v>A</v>
      </c>
      <c r="Q1899" s="85">
        <f t="shared" si="2291"/>
        <v>0</v>
      </c>
      <c r="R1899" s="85">
        <f t="shared" si="2292"/>
        <v>0</v>
      </c>
      <c r="S1899" s="85">
        <f t="shared" si="2293"/>
        <v>0</v>
      </c>
      <c r="T1899" s="85">
        <f t="shared" si="2294"/>
        <v>0</v>
      </c>
      <c r="U1899" s="85">
        <f t="shared" si="2295"/>
        <v>0</v>
      </c>
      <c r="V1899" s="85">
        <f t="shared" si="2296"/>
        <v>0</v>
      </c>
      <c r="W1899" s="33"/>
      <c r="X1899" s="85">
        <f t="shared" si="2303"/>
        <v>0</v>
      </c>
      <c r="Y1899" s="85">
        <f t="shared" si="2297"/>
        <v>0</v>
      </c>
      <c r="Z1899" s="85">
        <f t="shared" si="2298"/>
        <v>0</v>
      </c>
      <c r="AA1899" s="85">
        <f t="shared" si="2299"/>
        <v>0</v>
      </c>
      <c r="AB1899" s="85">
        <f t="shared" si="2300"/>
        <v>0</v>
      </c>
      <c r="AC1899" s="85">
        <f t="shared" si="2301"/>
        <v>0</v>
      </c>
    </row>
    <row r="1900" spans="1:29" x14ac:dyDescent="0.3">
      <c r="A1900" s="67"/>
      <c r="B1900" s="85"/>
      <c r="C1900" s="85"/>
      <c r="D1900" s="85"/>
      <c r="E1900" s="85"/>
      <c r="F1900" s="85"/>
      <c r="G1900" s="85"/>
      <c r="H1900" s="113"/>
      <c r="P1900" s="21" t="str">
        <f t="shared" si="2302"/>
        <v>A</v>
      </c>
      <c r="Q1900" s="85">
        <f t="shared" si="2291"/>
        <v>0</v>
      </c>
      <c r="R1900" s="85">
        <f t="shared" si="2292"/>
        <v>0</v>
      </c>
      <c r="S1900" s="85">
        <f t="shared" si="2293"/>
        <v>0</v>
      </c>
      <c r="T1900" s="85">
        <f t="shared" si="2294"/>
        <v>0</v>
      </c>
      <c r="U1900" s="85">
        <f t="shared" si="2295"/>
        <v>0</v>
      </c>
      <c r="V1900" s="85">
        <f t="shared" si="2296"/>
        <v>0</v>
      </c>
      <c r="W1900" s="33"/>
      <c r="X1900" s="85">
        <f t="shared" si="2303"/>
        <v>0</v>
      </c>
      <c r="Y1900" s="85">
        <f t="shared" si="2297"/>
        <v>0</v>
      </c>
      <c r="Z1900" s="85">
        <f t="shared" si="2298"/>
        <v>0</v>
      </c>
      <c r="AA1900" s="85">
        <f t="shared" si="2299"/>
        <v>0</v>
      </c>
      <c r="AB1900" s="85">
        <f t="shared" si="2300"/>
        <v>0</v>
      </c>
      <c r="AC1900" s="85">
        <f t="shared" si="2301"/>
        <v>0</v>
      </c>
    </row>
    <row r="1901" spans="1:29" x14ac:dyDescent="0.3">
      <c r="A1901" s="67"/>
      <c r="B1901" s="85"/>
      <c r="C1901" s="85"/>
      <c r="D1901" s="85"/>
      <c r="E1901" s="85"/>
      <c r="F1901" s="85"/>
      <c r="G1901" s="85"/>
      <c r="H1901" s="113"/>
      <c r="P1901" s="21" t="str">
        <f t="shared" si="2302"/>
        <v>A</v>
      </c>
      <c r="Q1901" s="85">
        <f t="shared" si="2291"/>
        <v>0</v>
      </c>
      <c r="R1901" s="85">
        <f t="shared" si="2292"/>
        <v>0</v>
      </c>
      <c r="S1901" s="85">
        <f t="shared" si="2293"/>
        <v>0</v>
      </c>
      <c r="T1901" s="85">
        <f t="shared" si="2294"/>
        <v>0</v>
      </c>
      <c r="U1901" s="85">
        <f t="shared" si="2295"/>
        <v>0</v>
      </c>
      <c r="V1901" s="85">
        <f t="shared" si="2296"/>
        <v>0</v>
      </c>
      <c r="W1901" s="33"/>
      <c r="X1901" s="85">
        <f t="shared" si="2303"/>
        <v>0</v>
      </c>
      <c r="Y1901" s="85">
        <f t="shared" si="2297"/>
        <v>0</v>
      </c>
      <c r="Z1901" s="85">
        <f t="shared" si="2298"/>
        <v>0</v>
      </c>
      <c r="AA1901" s="85">
        <f t="shared" si="2299"/>
        <v>0</v>
      </c>
      <c r="AB1901" s="85">
        <f t="shared" si="2300"/>
        <v>0</v>
      </c>
      <c r="AC1901" s="85">
        <f t="shared" si="2301"/>
        <v>0</v>
      </c>
    </row>
    <row r="1902" spans="1:29" x14ac:dyDescent="0.3">
      <c r="A1902" s="67"/>
      <c r="B1902" s="85"/>
      <c r="C1902" s="85"/>
      <c r="D1902" s="85"/>
      <c r="E1902" s="85"/>
      <c r="F1902" s="85"/>
      <c r="G1902" s="85"/>
      <c r="H1902" s="113"/>
      <c r="P1902" s="21" t="str">
        <f t="shared" si="2302"/>
        <v>A</v>
      </c>
      <c r="Q1902" s="85">
        <f>IF($P1902="B",B1902,0)</f>
        <v>0</v>
      </c>
      <c r="R1902" s="85">
        <f t="shared" si="2292"/>
        <v>0</v>
      </c>
      <c r="S1902" s="85">
        <f t="shared" si="2293"/>
        <v>0</v>
      </c>
      <c r="T1902" s="85">
        <f t="shared" si="2294"/>
        <v>0</v>
      </c>
      <c r="U1902" s="85">
        <f t="shared" si="2295"/>
        <v>0</v>
      </c>
      <c r="V1902" s="85">
        <f t="shared" si="2296"/>
        <v>0</v>
      </c>
      <c r="W1902" s="33"/>
      <c r="X1902" s="85">
        <f t="shared" si="2303"/>
        <v>0</v>
      </c>
      <c r="Y1902" s="85">
        <f t="shared" si="2297"/>
        <v>0</v>
      </c>
      <c r="Z1902" s="85">
        <f t="shared" si="2298"/>
        <v>0</v>
      </c>
      <c r="AA1902" s="85">
        <f t="shared" si="2299"/>
        <v>0</v>
      </c>
      <c r="AB1902" s="85">
        <f t="shared" si="2300"/>
        <v>0</v>
      </c>
      <c r="AC1902" s="85">
        <f t="shared" si="2301"/>
        <v>0</v>
      </c>
    </row>
    <row r="1903" spans="1:29" x14ac:dyDescent="0.3">
      <c r="A1903" s="67"/>
      <c r="B1903" s="85"/>
      <c r="C1903" s="85"/>
      <c r="D1903" s="85"/>
      <c r="E1903" s="85"/>
      <c r="F1903" s="85"/>
      <c r="G1903" s="85"/>
      <c r="H1903" s="113"/>
      <c r="P1903" s="21" t="str">
        <f t="shared" si="2302"/>
        <v>A</v>
      </c>
      <c r="Q1903" s="85">
        <f t="shared" ref="Q1903:Q1912" si="2304">IF($P1903="B",B1903,0)</f>
        <v>0</v>
      </c>
      <c r="R1903" s="85">
        <f t="shared" si="2292"/>
        <v>0</v>
      </c>
      <c r="S1903" s="85">
        <f t="shared" si="2293"/>
        <v>0</v>
      </c>
      <c r="T1903" s="85">
        <f t="shared" si="2294"/>
        <v>0</v>
      </c>
      <c r="U1903" s="85">
        <f t="shared" si="2295"/>
        <v>0</v>
      </c>
      <c r="V1903" s="85">
        <f t="shared" si="2296"/>
        <v>0</v>
      </c>
      <c r="W1903" s="33"/>
      <c r="X1903" s="85">
        <f t="shared" si="2303"/>
        <v>0</v>
      </c>
      <c r="Y1903" s="85">
        <f t="shared" si="2297"/>
        <v>0</v>
      </c>
      <c r="Z1903" s="85">
        <f t="shared" si="2298"/>
        <v>0</v>
      </c>
      <c r="AA1903" s="85">
        <f t="shared" si="2299"/>
        <v>0</v>
      </c>
      <c r="AB1903" s="85">
        <f t="shared" si="2300"/>
        <v>0</v>
      </c>
      <c r="AC1903" s="85">
        <f t="shared" si="2301"/>
        <v>0</v>
      </c>
    </row>
    <row r="1904" spans="1:29" x14ac:dyDescent="0.3">
      <c r="A1904" s="67"/>
      <c r="B1904" s="85"/>
      <c r="C1904" s="85"/>
      <c r="D1904" s="85"/>
      <c r="E1904" s="85"/>
      <c r="F1904" s="85"/>
      <c r="G1904" s="85"/>
      <c r="H1904" s="113"/>
      <c r="P1904" s="21" t="str">
        <f t="shared" si="2302"/>
        <v>A</v>
      </c>
      <c r="Q1904" s="85">
        <f t="shared" si="2304"/>
        <v>0</v>
      </c>
      <c r="R1904" s="85">
        <f t="shared" si="2292"/>
        <v>0</v>
      </c>
      <c r="S1904" s="85">
        <f t="shared" si="2293"/>
        <v>0</v>
      </c>
      <c r="T1904" s="85">
        <f t="shared" si="2294"/>
        <v>0</v>
      </c>
      <c r="U1904" s="85">
        <f t="shared" si="2295"/>
        <v>0</v>
      </c>
      <c r="V1904" s="85">
        <f t="shared" si="2296"/>
        <v>0</v>
      </c>
      <c r="W1904" s="33"/>
      <c r="X1904" s="85">
        <f t="shared" si="2303"/>
        <v>0</v>
      </c>
      <c r="Y1904" s="85">
        <f t="shared" si="2297"/>
        <v>0</v>
      </c>
      <c r="Z1904" s="85">
        <f t="shared" si="2298"/>
        <v>0</v>
      </c>
      <c r="AA1904" s="85">
        <f t="shared" si="2299"/>
        <v>0</v>
      </c>
      <c r="AB1904" s="85">
        <f t="shared" si="2300"/>
        <v>0</v>
      </c>
      <c r="AC1904" s="85">
        <f t="shared" si="2301"/>
        <v>0</v>
      </c>
    </row>
    <row r="1905" spans="1:29" x14ac:dyDescent="0.3">
      <c r="A1905" s="67"/>
      <c r="B1905" s="85"/>
      <c r="C1905" s="85"/>
      <c r="D1905" s="85"/>
      <c r="E1905" s="85"/>
      <c r="F1905" s="85"/>
      <c r="G1905" s="85"/>
      <c r="H1905" s="113"/>
      <c r="P1905" s="21" t="str">
        <f t="shared" si="2302"/>
        <v>A</v>
      </c>
      <c r="Q1905" s="85">
        <f t="shared" si="2304"/>
        <v>0</v>
      </c>
      <c r="R1905" s="85">
        <f t="shared" si="2292"/>
        <v>0</v>
      </c>
      <c r="S1905" s="85">
        <f t="shared" si="2293"/>
        <v>0</v>
      </c>
      <c r="T1905" s="85">
        <f t="shared" si="2294"/>
        <v>0</v>
      </c>
      <c r="U1905" s="85">
        <f t="shared" si="2295"/>
        <v>0</v>
      </c>
      <c r="V1905" s="85">
        <f t="shared" si="2296"/>
        <v>0</v>
      </c>
      <c r="W1905" s="33"/>
      <c r="X1905" s="85">
        <f t="shared" si="2303"/>
        <v>0</v>
      </c>
      <c r="Y1905" s="85">
        <f t="shared" si="2297"/>
        <v>0</v>
      </c>
      <c r="Z1905" s="85">
        <f t="shared" si="2298"/>
        <v>0</v>
      </c>
      <c r="AA1905" s="85">
        <f t="shared" si="2299"/>
        <v>0</v>
      </c>
      <c r="AB1905" s="85">
        <f t="shared" si="2300"/>
        <v>0</v>
      </c>
      <c r="AC1905" s="85">
        <f t="shared" si="2301"/>
        <v>0</v>
      </c>
    </row>
    <row r="1906" spans="1:29" x14ac:dyDescent="0.3">
      <c r="A1906" s="67"/>
      <c r="B1906" s="85"/>
      <c r="C1906" s="85"/>
      <c r="D1906" s="85"/>
      <c r="E1906" s="85"/>
      <c r="F1906" s="85"/>
      <c r="G1906" s="85"/>
      <c r="H1906" s="113"/>
      <c r="P1906" s="21" t="str">
        <f t="shared" si="2302"/>
        <v>A</v>
      </c>
      <c r="Q1906" s="85">
        <f t="shared" si="2304"/>
        <v>0</v>
      </c>
      <c r="R1906" s="85">
        <f t="shared" si="2292"/>
        <v>0</v>
      </c>
      <c r="S1906" s="85">
        <f t="shared" si="2293"/>
        <v>0</v>
      </c>
      <c r="T1906" s="85">
        <f t="shared" si="2294"/>
        <v>0</v>
      </c>
      <c r="U1906" s="85">
        <f t="shared" si="2295"/>
        <v>0</v>
      </c>
      <c r="V1906" s="85">
        <f t="shared" si="2296"/>
        <v>0</v>
      </c>
      <c r="W1906" s="33"/>
      <c r="X1906" s="85">
        <f t="shared" si="2303"/>
        <v>0</v>
      </c>
      <c r="Y1906" s="85">
        <f t="shared" si="2297"/>
        <v>0</v>
      </c>
      <c r="Z1906" s="85">
        <f t="shared" si="2298"/>
        <v>0</v>
      </c>
      <c r="AA1906" s="85">
        <f t="shared" si="2299"/>
        <v>0</v>
      </c>
      <c r="AB1906" s="85">
        <f t="shared" si="2300"/>
        <v>0</v>
      </c>
      <c r="AC1906" s="85">
        <f t="shared" si="2301"/>
        <v>0</v>
      </c>
    </row>
    <row r="1907" spans="1:29" x14ac:dyDescent="0.3">
      <c r="A1907" s="67"/>
      <c r="B1907" s="85"/>
      <c r="C1907" s="85"/>
      <c r="D1907" s="85"/>
      <c r="E1907" s="85"/>
      <c r="F1907" s="85"/>
      <c r="G1907" s="85"/>
      <c r="H1907" s="113"/>
      <c r="P1907" s="21" t="str">
        <f t="shared" si="2302"/>
        <v>A</v>
      </c>
      <c r="Q1907" s="85">
        <f t="shared" si="2304"/>
        <v>0</v>
      </c>
      <c r="R1907" s="85">
        <f t="shared" si="2292"/>
        <v>0</v>
      </c>
      <c r="S1907" s="85">
        <f t="shared" si="2293"/>
        <v>0</v>
      </c>
      <c r="T1907" s="85">
        <f t="shared" si="2294"/>
        <v>0</v>
      </c>
      <c r="U1907" s="85">
        <f t="shared" si="2295"/>
        <v>0</v>
      </c>
      <c r="V1907" s="85">
        <f t="shared" si="2296"/>
        <v>0</v>
      </c>
      <c r="W1907" s="33"/>
      <c r="X1907" s="85">
        <f t="shared" si="2303"/>
        <v>0</v>
      </c>
      <c r="Y1907" s="85">
        <f t="shared" si="2297"/>
        <v>0</v>
      </c>
      <c r="Z1907" s="85">
        <f t="shared" si="2298"/>
        <v>0</v>
      </c>
      <c r="AA1907" s="85">
        <f t="shared" si="2299"/>
        <v>0</v>
      </c>
      <c r="AB1907" s="85">
        <f t="shared" si="2300"/>
        <v>0</v>
      </c>
      <c r="AC1907" s="85">
        <f t="shared" si="2301"/>
        <v>0</v>
      </c>
    </row>
    <row r="1908" spans="1:29" x14ac:dyDescent="0.3">
      <c r="A1908" s="67"/>
      <c r="B1908" s="85"/>
      <c r="C1908" s="85"/>
      <c r="D1908" s="85"/>
      <c r="E1908" s="85"/>
      <c r="F1908" s="85"/>
      <c r="G1908" s="85"/>
      <c r="H1908" s="113"/>
      <c r="P1908" s="21" t="str">
        <f t="shared" si="2302"/>
        <v>A</v>
      </c>
      <c r="Q1908" s="85">
        <f t="shared" si="2304"/>
        <v>0</v>
      </c>
      <c r="R1908" s="85">
        <f t="shared" si="2292"/>
        <v>0</v>
      </c>
      <c r="S1908" s="85">
        <f t="shared" si="2293"/>
        <v>0</v>
      </c>
      <c r="T1908" s="85">
        <f t="shared" si="2294"/>
        <v>0</v>
      </c>
      <c r="U1908" s="85">
        <f t="shared" si="2295"/>
        <v>0</v>
      </c>
      <c r="V1908" s="85">
        <f t="shared" si="2296"/>
        <v>0</v>
      </c>
      <c r="W1908" s="33"/>
      <c r="X1908" s="85">
        <f t="shared" si="2303"/>
        <v>0</v>
      </c>
      <c r="Y1908" s="85">
        <f t="shared" si="2297"/>
        <v>0</v>
      </c>
      <c r="Z1908" s="85">
        <f t="shared" si="2298"/>
        <v>0</v>
      </c>
      <c r="AA1908" s="85">
        <f t="shared" si="2299"/>
        <v>0</v>
      </c>
      <c r="AB1908" s="85">
        <f t="shared" si="2300"/>
        <v>0</v>
      </c>
      <c r="AC1908" s="85">
        <f t="shared" si="2301"/>
        <v>0</v>
      </c>
    </row>
    <row r="1909" spans="1:29" x14ac:dyDescent="0.3">
      <c r="A1909" s="67"/>
      <c r="B1909" s="85"/>
      <c r="C1909" s="85"/>
      <c r="D1909" s="85"/>
      <c r="E1909" s="85"/>
      <c r="F1909" s="85"/>
      <c r="G1909" s="85"/>
      <c r="H1909" s="113"/>
      <c r="P1909" s="21" t="str">
        <f t="shared" si="2302"/>
        <v>A</v>
      </c>
      <c r="Q1909" s="85">
        <f t="shared" si="2304"/>
        <v>0</v>
      </c>
      <c r="R1909" s="85">
        <f t="shared" si="2292"/>
        <v>0</v>
      </c>
      <c r="S1909" s="85">
        <f t="shared" si="2293"/>
        <v>0</v>
      </c>
      <c r="T1909" s="85">
        <f t="shared" si="2294"/>
        <v>0</v>
      </c>
      <c r="U1909" s="85">
        <f t="shared" si="2295"/>
        <v>0</v>
      </c>
      <c r="V1909" s="85">
        <f t="shared" si="2296"/>
        <v>0</v>
      </c>
      <c r="W1909" s="33"/>
      <c r="X1909" s="85">
        <f t="shared" si="2303"/>
        <v>0</v>
      </c>
      <c r="Y1909" s="85">
        <f t="shared" si="2297"/>
        <v>0</v>
      </c>
      <c r="Z1909" s="85">
        <f t="shared" si="2298"/>
        <v>0</v>
      </c>
      <c r="AA1909" s="85">
        <f t="shared" si="2299"/>
        <v>0</v>
      </c>
      <c r="AB1909" s="85">
        <f t="shared" si="2300"/>
        <v>0</v>
      </c>
      <c r="AC1909" s="85">
        <f t="shared" si="2301"/>
        <v>0</v>
      </c>
    </row>
    <row r="1910" spans="1:29" x14ac:dyDescent="0.3">
      <c r="A1910" s="67"/>
      <c r="B1910" s="85"/>
      <c r="C1910" s="85"/>
      <c r="D1910" s="85"/>
      <c r="E1910" s="85"/>
      <c r="F1910" s="85"/>
      <c r="G1910" s="85"/>
      <c r="H1910" s="113"/>
      <c r="P1910" s="21" t="str">
        <f t="shared" si="2302"/>
        <v>A</v>
      </c>
      <c r="Q1910" s="85">
        <f t="shared" si="2304"/>
        <v>0</v>
      </c>
      <c r="R1910" s="85">
        <f t="shared" si="2292"/>
        <v>0</v>
      </c>
      <c r="S1910" s="85">
        <f t="shared" si="2293"/>
        <v>0</v>
      </c>
      <c r="T1910" s="85">
        <f t="shared" si="2294"/>
        <v>0</v>
      </c>
      <c r="U1910" s="85">
        <f t="shared" si="2295"/>
        <v>0</v>
      </c>
      <c r="V1910" s="85">
        <f t="shared" si="2296"/>
        <v>0</v>
      </c>
      <c r="W1910" s="33"/>
      <c r="X1910" s="85">
        <f t="shared" si="2303"/>
        <v>0</v>
      </c>
      <c r="Y1910" s="85">
        <f t="shared" si="2297"/>
        <v>0</v>
      </c>
      <c r="Z1910" s="85">
        <f t="shared" si="2298"/>
        <v>0</v>
      </c>
      <c r="AA1910" s="85">
        <f t="shared" si="2299"/>
        <v>0</v>
      </c>
      <c r="AB1910" s="85">
        <f t="shared" si="2300"/>
        <v>0</v>
      </c>
      <c r="AC1910" s="85">
        <f t="shared" si="2301"/>
        <v>0</v>
      </c>
    </row>
    <row r="1911" spans="1:29" x14ac:dyDescent="0.3">
      <c r="A1911" s="67"/>
      <c r="B1911" s="85"/>
      <c r="C1911" s="85"/>
      <c r="D1911" s="85"/>
      <c r="E1911" s="85"/>
      <c r="F1911" s="85"/>
      <c r="G1911" s="85"/>
      <c r="H1911" s="113"/>
      <c r="P1911" s="21" t="str">
        <f t="shared" si="2302"/>
        <v>A</v>
      </c>
      <c r="Q1911" s="85">
        <f t="shared" si="2304"/>
        <v>0</v>
      </c>
      <c r="R1911" s="85">
        <f t="shared" si="2292"/>
        <v>0</v>
      </c>
      <c r="S1911" s="85">
        <f t="shared" si="2293"/>
        <v>0</v>
      </c>
      <c r="T1911" s="85">
        <f t="shared" si="2294"/>
        <v>0</v>
      </c>
      <c r="U1911" s="85">
        <f t="shared" si="2295"/>
        <v>0</v>
      </c>
      <c r="V1911" s="85">
        <f t="shared" si="2296"/>
        <v>0</v>
      </c>
      <c r="W1911" s="33"/>
      <c r="X1911" s="85">
        <f t="shared" si="2303"/>
        <v>0</v>
      </c>
      <c r="Y1911" s="85">
        <f t="shared" si="2297"/>
        <v>0</v>
      </c>
      <c r="Z1911" s="85">
        <f t="shared" si="2298"/>
        <v>0</v>
      </c>
      <c r="AA1911" s="85">
        <f t="shared" si="2299"/>
        <v>0</v>
      </c>
      <c r="AB1911" s="85">
        <f t="shared" si="2300"/>
        <v>0</v>
      </c>
      <c r="AC1911" s="85">
        <f t="shared" si="2301"/>
        <v>0</v>
      </c>
    </row>
    <row r="1912" spans="1:29" x14ac:dyDescent="0.3">
      <c r="A1912" s="67"/>
      <c r="B1912" s="85"/>
      <c r="C1912" s="85"/>
      <c r="D1912" s="85"/>
      <c r="E1912" s="85"/>
      <c r="F1912" s="85"/>
      <c r="G1912" s="85"/>
      <c r="H1912" s="113"/>
      <c r="P1912" s="21" t="str">
        <f t="shared" si="2302"/>
        <v>A</v>
      </c>
      <c r="Q1912" s="85">
        <f t="shared" si="2304"/>
        <v>0</v>
      </c>
      <c r="R1912" s="85">
        <f t="shared" si="2292"/>
        <v>0</v>
      </c>
      <c r="S1912" s="85">
        <f t="shared" si="2293"/>
        <v>0</v>
      </c>
      <c r="T1912" s="85">
        <f t="shared" si="2294"/>
        <v>0</v>
      </c>
      <c r="U1912" s="85">
        <f t="shared" si="2295"/>
        <v>0</v>
      </c>
      <c r="V1912" s="85">
        <f t="shared" si="2296"/>
        <v>0</v>
      </c>
      <c r="W1912" s="33"/>
      <c r="X1912" s="85">
        <f t="shared" si="2303"/>
        <v>0</v>
      </c>
      <c r="Y1912" s="85">
        <f t="shared" si="2297"/>
        <v>0</v>
      </c>
      <c r="Z1912" s="85">
        <f t="shared" si="2298"/>
        <v>0</v>
      </c>
      <c r="AA1912" s="85">
        <f t="shared" si="2299"/>
        <v>0</v>
      </c>
      <c r="AB1912" s="85">
        <f t="shared" si="2300"/>
        <v>0</v>
      </c>
      <c r="AC1912" s="85">
        <f t="shared" si="2301"/>
        <v>0</v>
      </c>
    </row>
    <row r="1913" spans="1:29" x14ac:dyDescent="0.3">
      <c r="A1913" s="68"/>
      <c r="B1913" s="86"/>
      <c r="C1913" s="86"/>
      <c r="D1913" s="86"/>
      <c r="E1913" s="86"/>
      <c r="F1913" s="86"/>
      <c r="G1913" s="86"/>
      <c r="H1913" s="89"/>
      <c r="I1913" s="105">
        <f>X1913</f>
        <v>0</v>
      </c>
      <c r="J1913" s="105">
        <f>Y1913</f>
        <v>0</v>
      </c>
      <c r="K1913" s="105">
        <f>Z1913</f>
        <v>0</v>
      </c>
      <c r="L1913" s="105">
        <f>AA1913</f>
        <v>0</v>
      </c>
      <c r="M1913" s="105">
        <f t="shared" ref="M1913" si="2305">AB1913</f>
        <v>0</v>
      </c>
      <c r="N1913" s="105">
        <f t="shared" ref="N1913" si="2306">AC1913</f>
        <v>0</v>
      </c>
      <c r="P1913" s="21"/>
      <c r="Q1913" s="33"/>
      <c r="R1913" s="33"/>
      <c r="S1913" s="33"/>
      <c r="T1913" s="33"/>
      <c r="U1913" s="33"/>
      <c r="V1913" s="33"/>
      <c r="W1913" s="33"/>
      <c r="X1913" s="106">
        <f>SUM(X1897:X1912)</f>
        <v>0</v>
      </c>
      <c r="Y1913" s="106">
        <f t="shared" ref="Y1913" si="2307">SUM(Y1897:Y1912)</f>
        <v>0</v>
      </c>
      <c r="Z1913" s="106">
        <f t="shared" ref="Z1913" si="2308">SUM(Z1897:Z1912)</f>
        <v>0</v>
      </c>
      <c r="AA1913" s="106">
        <f t="shared" ref="AA1913" si="2309">SUM(AA1897:AA1912)</f>
        <v>0</v>
      </c>
      <c r="AB1913" s="106">
        <f t="shared" ref="AB1913" si="2310">SUM(AB1897:AB1912)</f>
        <v>0</v>
      </c>
      <c r="AC1913" s="106">
        <f t="shared" ref="AC1913" si="2311">SUM(AC1897:AC1912)</f>
        <v>0</v>
      </c>
    </row>
    <row r="1914" spans="1:29" x14ac:dyDescent="0.3">
      <c r="A1914" s="82"/>
      <c r="B1914" s="89"/>
      <c r="C1914" s="89"/>
      <c r="D1914" s="89"/>
      <c r="E1914" s="89"/>
      <c r="F1914" s="89"/>
      <c r="G1914" s="89"/>
      <c r="H1914" s="89"/>
      <c r="P1914" s="21"/>
      <c r="Q1914" s="33"/>
      <c r="R1914" s="33"/>
      <c r="S1914" s="33"/>
      <c r="T1914" s="33"/>
      <c r="U1914" s="33"/>
      <c r="V1914" s="33"/>
      <c r="W1914" s="33"/>
      <c r="X1914" s="33"/>
      <c r="Y1914" s="33"/>
      <c r="Z1914" s="33"/>
      <c r="AA1914" s="33"/>
      <c r="AB1914" s="33"/>
      <c r="AC1914" s="33"/>
    </row>
    <row r="1915" spans="1:29" x14ac:dyDescent="0.3">
      <c r="A1915" s="92"/>
      <c r="B1915" s="92"/>
      <c r="C1915" s="92"/>
      <c r="D1915" s="92"/>
      <c r="E1915" s="92"/>
      <c r="F1915" s="92"/>
      <c r="G1915" s="92"/>
      <c r="H1915" s="92"/>
      <c r="P1915" s="21"/>
      <c r="Q1915" s="33"/>
      <c r="R1915" s="33"/>
      <c r="S1915" s="33"/>
      <c r="T1915" s="33"/>
      <c r="U1915" s="33"/>
      <c r="V1915" s="33"/>
      <c r="W1915" s="33"/>
      <c r="X1915" s="33"/>
      <c r="Y1915" s="33"/>
      <c r="Z1915" s="33"/>
      <c r="AA1915" s="33"/>
      <c r="AB1915" s="33"/>
      <c r="AC1915" s="33"/>
    </row>
    <row r="1916" spans="1:29" x14ac:dyDescent="0.3">
      <c r="A1916" s="68"/>
      <c r="B1916" s="68"/>
      <c r="C1916" s="68"/>
      <c r="D1916" s="68"/>
      <c r="E1916" s="68"/>
      <c r="F1916" s="68"/>
      <c r="G1916" s="68"/>
      <c r="H1916" s="82"/>
      <c r="P1916" s="21"/>
      <c r="Q1916" s="33"/>
      <c r="R1916" s="33"/>
      <c r="S1916" s="33"/>
      <c r="T1916" s="33"/>
      <c r="U1916" s="33"/>
      <c r="V1916" s="33"/>
      <c r="W1916" s="33"/>
      <c r="X1916" s="106">
        <f t="shared" ref="X1916:AC1916" si="2312">SUM(X1917:X1932)</f>
        <v>0</v>
      </c>
      <c r="Y1916" s="106">
        <f t="shared" si="2312"/>
        <v>0</v>
      </c>
      <c r="Z1916" s="106">
        <f t="shared" si="2312"/>
        <v>0</v>
      </c>
      <c r="AA1916" s="106">
        <f t="shared" si="2312"/>
        <v>0</v>
      </c>
      <c r="AB1916" s="106">
        <f t="shared" si="2312"/>
        <v>0</v>
      </c>
      <c r="AC1916" s="106">
        <f t="shared" si="2312"/>
        <v>0</v>
      </c>
    </row>
    <row r="1917" spans="1:29" x14ac:dyDescent="0.3">
      <c r="A1917" s="67"/>
      <c r="B1917" s="85"/>
      <c r="C1917" s="85"/>
      <c r="D1917" s="85"/>
      <c r="E1917" s="85"/>
      <c r="F1917" s="85"/>
      <c r="G1917" s="85"/>
      <c r="H1917" s="113"/>
      <c r="I1917" s="105">
        <f>X1916</f>
        <v>0</v>
      </c>
      <c r="J1917" s="105">
        <f>Y1916</f>
        <v>0</v>
      </c>
      <c r="K1917" s="105">
        <f t="shared" ref="K1917" si="2313">Z1916</f>
        <v>0</v>
      </c>
      <c r="L1917" s="105">
        <f t="shared" ref="L1917" si="2314">AA1916</f>
        <v>0</v>
      </c>
      <c r="M1917" s="105">
        <f t="shared" ref="M1917" si="2315">AB1916</f>
        <v>0</v>
      </c>
      <c r="N1917" s="105">
        <f t="shared" ref="N1917" si="2316">AC1916</f>
        <v>0</v>
      </c>
      <c r="P1917" s="21" t="str">
        <f>IF(A1917&lt;=$B$1894,"A","B")</f>
        <v>A</v>
      </c>
      <c r="Q1917" s="85">
        <f t="shared" ref="Q1917:Q1921" si="2317">IF($P1917="B",B1917,0)</f>
        <v>0</v>
      </c>
      <c r="R1917" s="85">
        <f t="shared" ref="R1917:R1932" si="2318">IF($P1917="B",C1917,0)</f>
        <v>0</v>
      </c>
      <c r="S1917" s="85">
        <f t="shared" ref="S1917:S1932" si="2319">IF($P1917="B",D1917,0)</f>
        <v>0</v>
      </c>
      <c r="T1917" s="85">
        <f t="shared" ref="T1917:T1932" si="2320">IF($P1917="B",E1917,0)</f>
        <v>0</v>
      </c>
      <c r="U1917" s="85">
        <f t="shared" ref="U1917:U1932" si="2321">IF($P1917="B",F1917,0)</f>
        <v>0</v>
      </c>
      <c r="V1917" s="85">
        <f t="shared" ref="V1917:V1932" si="2322">IF($P1917="B",G1917,0)</f>
        <v>0</v>
      </c>
      <c r="W1917" s="33"/>
      <c r="X1917" s="85">
        <f>IF($P1917="A",B1917,0)</f>
        <v>0</v>
      </c>
      <c r="Y1917" s="85">
        <f t="shared" ref="Y1917:Y1932" si="2323">IF($P1917="A",C1917,0)</f>
        <v>0</v>
      </c>
      <c r="Z1917" s="85">
        <f t="shared" ref="Z1917:Z1932" si="2324">IF($P1917="A",D1917,0)</f>
        <v>0</v>
      </c>
      <c r="AA1917" s="85">
        <f t="shared" ref="AA1917:AA1932" si="2325">IF($P1917="A",E1917,0)</f>
        <v>0</v>
      </c>
      <c r="AB1917" s="85">
        <f t="shared" ref="AB1917:AB1932" si="2326">IF($P1917="A",F1917,0)</f>
        <v>0</v>
      </c>
      <c r="AC1917" s="85">
        <f t="shared" ref="AC1917:AC1932" si="2327">IF($P1917="A",G1917,0)</f>
        <v>0</v>
      </c>
    </row>
    <row r="1918" spans="1:29" x14ac:dyDescent="0.3">
      <c r="A1918" s="67"/>
      <c r="B1918" s="85"/>
      <c r="C1918" s="85"/>
      <c r="D1918" s="85"/>
      <c r="E1918" s="85"/>
      <c r="F1918" s="85"/>
      <c r="G1918" s="85"/>
      <c r="H1918" s="113"/>
      <c r="P1918" s="21" t="str">
        <f t="shared" ref="P1918:P1932" si="2328">IF(A1918&lt;=$B$1894,"A","B")</f>
        <v>A</v>
      </c>
      <c r="Q1918" s="85">
        <f t="shared" si="2317"/>
        <v>0</v>
      </c>
      <c r="R1918" s="85">
        <f t="shared" si="2318"/>
        <v>0</v>
      </c>
      <c r="S1918" s="85">
        <f t="shared" si="2319"/>
        <v>0</v>
      </c>
      <c r="T1918" s="85">
        <f t="shared" si="2320"/>
        <v>0</v>
      </c>
      <c r="U1918" s="85">
        <f t="shared" si="2321"/>
        <v>0</v>
      </c>
      <c r="V1918" s="85">
        <f t="shared" si="2322"/>
        <v>0</v>
      </c>
      <c r="W1918" s="33"/>
      <c r="X1918" s="85">
        <f t="shared" ref="X1918:X1932" si="2329">IF($P1918="A",B1918,0)</f>
        <v>0</v>
      </c>
      <c r="Y1918" s="85">
        <f t="shared" si="2323"/>
        <v>0</v>
      </c>
      <c r="Z1918" s="85">
        <f t="shared" si="2324"/>
        <v>0</v>
      </c>
      <c r="AA1918" s="85">
        <f t="shared" si="2325"/>
        <v>0</v>
      </c>
      <c r="AB1918" s="85">
        <f t="shared" si="2326"/>
        <v>0</v>
      </c>
      <c r="AC1918" s="85">
        <f t="shared" si="2327"/>
        <v>0</v>
      </c>
    </row>
    <row r="1919" spans="1:29" x14ac:dyDescent="0.3">
      <c r="A1919" s="67"/>
      <c r="B1919" s="85"/>
      <c r="C1919" s="85"/>
      <c r="D1919" s="85"/>
      <c r="E1919" s="85"/>
      <c r="F1919" s="85"/>
      <c r="G1919" s="85"/>
      <c r="H1919" s="113"/>
      <c r="P1919" s="21" t="str">
        <f t="shared" si="2328"/>
        <v>A</v>
      </c>
      <c r="Q1919" s="85">
        <f t="shared" si="2317"/>
        <v>0</v>
      </c>
      <c r="R1919" s="85">
        <f t="shared" si="2318"/>
        <v>0</v>
      </c>
      <c r="S1919" s="85">
        <f t="shared" si="2319"/>
        <v>0</v>
      </c>
      <c r="T1919" s="85">
        <f t="shared" si="2320"/>
        <v>0</v>
      </c>
      <c r="U1919" s="85">
        <f t="shared" si="2321"/>
        <v>0</v>
      </c>
      <c r="V1919" s="85">
        <f t="shared" si="2322"/>
        <v>0</v>
      </c>
      <c r="W1919" s="33"/>
      <c r="X1919" s="85">
        <f t="shared" si="2329"/>
        <v>0</v>
      </c>
      <c r="Y1919" s="85">
        <f t="shared" si="2323"/>
        <v>0</v>
      </c>
      <c r="Z1919" s="85">
        <f t="shared" si="2324"/>
        <v>0</v>
      </c>
      <c r="AA1919" s="85">
        <f t="shared" si="2325"/>
        <v>0</v>
      </c>
      <c r="AB1919" s="85">
        <f t="shared" si="2326"/>
        <v>0</v>
      </c>
      <c r="AC1919" s="85">
        <f t="shared" si="2327"/>
        <v>0</v>
      </c>
    </row>
    <row r="1920" spans="1:29" x14ac:dyDescent="0.3">
      <c r="A1920" s="67"/>
      <c r="B1920" s="85"/>
      <c r="C1920" s="85"/>
      <c r="D1920" s="85"/>
      <c r="E1920" s="85"/>
      <c r="F1920" s="85"/>
      <c r="G1920" s="85"/>
      <c r="H1920" s="113"/>
      <c r="P1920" s="21" t="str">
        <f t="shared" si="2328"/>
        <v>A</v>
      </c>
      <c r="Q1920" s="85">
        <f t="shared" si="2317"/>
        <v>0</v>
      </c>
      <c r="R1920" s="85">
        <f t="shared" si="2318"/>
        <v>0</v>
      </c>
      <c r="S1920" s="85">
        <f t="shared" si="2319"/>
        <v>0</v>
      </c>
      <c r="T1920" s="85">
        <f t="shared" si="2320"/>
        <v>0</v>
      </c>
      <c r="U1920" s="85">
        <f t="shared" si="2321"/>
        <v>0</v>
      </c>
      <c r="V1920" s="85">
        <f t="shared" si="2322"/>
        <v>0</v>
      </c>
      <c r="W1920" s="33"/>
      <c r="X1920" s="85">
        <f t="shared" si="2329"/>
        <v>0</v>
      </c>
      <c r="Y1920" s="85">
        <f t="shared" si="2323"/>
        <v>0</v>
      </c>
      <c r="Z1920" s="85">
        <f t="shared" si="2324"/>
        <v>0</v>
      </c>
      <c r="AA1920" s="85">
        <f t="shared" si="2325"/>
        <v>0</v>
      </c>
      <c r="AB1920" s="85">
        <f t="shared" si="2326"/>
        <v>0</v>
      </c>
      <c r="AC1920" s="85">
        <f t="shared" si="2327"/>
        <v>0</v>
      </c>
    </row>
    <row r="1921" spans="1:29" x14ac:dyDescent="0.3">
      <c r="A1921" s="67"/>
      <c r="B1921" s="85"/>
      <c r="C1921" s="85"/>
      <c r="D1921" s="85"/>
      <c r="E1921" s="85"/>
      <c r="F1921" s="85"/>
      <c r="G1921" s="85"/>
      <c r="H1921" s="113"/>
      <c r="P1921" s="21" t="str">
        <f t="shared" si="2328"/>
        <v>A</v>
      </c>
      <c r="Q1921" s="85">
        <f t="shared" si="2317"/>
        <v>0</v>
      </c>
      <c r="R1921" s="85">
        <f t="shared" si="2318"/>
        <v>0</v>
      </c>
      <c r="S1921" s="85">
        <f t="shared" si="2319"/>
        <v>0</v>
      </c>
      <c r="T1921" s="85">
        <f t="shared" si="2320"/>
        <v>0</v>
      </c>
      <c r="U1921" s="85">
        <f t="shared" si="2321"/>
        <v>0</v>
      </c>
      <c r="V1921" s="85">
        <f t="shared" si="2322"/>
        <v>0</v>
      </c>
      <c r="W1921" s="33"/>
      <c r="X1921" s="85">
        <f t="shared" si="2329"/>
        <v>0</v>
      </c>
      <c r="Y1921" s="85">
        <f t="shared" si="2323"/>
        <v>0</v>
      </c>
      <c r="Z1921" s="85">
        <f t="shared" si="2324"/>
        <v>0</v>
      </c>
      <c r="AA1921" s="85">
        <f t="shared" si="2325"/>
        <v>0</v>
      </c>
      <c r="AB1921" s="85">
        <f t="shared" si="2326"/>
        <v>0</v>
      </c>
      <c r="AC1921" s="85">
        <f t="shared" si="2327"/>
        <v>0</v>
      </c>
    </row>
    <row r="1922" spans="1:29" x14ac:dyDescent="0.3">
      <c r="A1922" s="67"/>
      <c r="B1922" s="85"/>
      <c r="C1922" s="85"/>
      <c r="D1922" s="85"/>
      <c r="E1922" s="85"/>
      <c r="F1922" s="85"/>
      <c r="G1922" s="85"/>
      <c r="H1922" s="113"/>
      <c r="P1922" s="21" t="str">
        <f t="shared" si="2328"/>
        <v>A</v>
      </c>
      <c r="Q1922" s="85">
        <f>IF($P1922="B",B1922,0)</f>
        <v>0</v>
      </c>
      <c r="R1922" s="85">
        <f t="shared" si="2318"/>
        <v>0</v>
      </c>
      <c r="S1922" s="85">
        <f t="shared" si="2319"/>
        <v>0</v>
      </c>
      <c r="T1922" s="85">
        <f t="shared" si="2320"/>
        <v>0</v>
      </c>
      <c r="U1922" s="85">
        <f t="shared" si="2321"/>
        <v>0</v>
      </c>
      <c r="V1922" s="85">
        <f t="shared" si="2322"/>
        <v>0</v>
      </c>
      <c r="W1922" s="33"/>
      <c r="X1922" s="85">
        <f t="shared" si="2329"/>
        <v>0</v>
      </c>
      <c r="Y1922" s="85">
        <f t="shared" si="2323"/>
        <v>0</v>
      </c>
      <c r="Z1922" s="85">
        <f t="shared" si="2324"/>
        <v>0</v>
      </c>
      <c r="AA1922" s="85">
        <f t="shared" si="2325"/>
        <v>0</v>
      </c>
      <c r="AB1922" s="85">
        <f t="shared" si="2326"/>
        <v>0</v>
      </c>
      <c r="AC1922" s="85">
        <f t="shared" si="2327"/>
        <v>0</v>
      </c>
    </row>
    <row r="1923" spans="1:29" x14ac:dyDescent="0.3">
      <c r="A1923" s="67"/>
      <c r="B1923" s="85"/>
      <c r="C1923" s="85"/>
      <c r="D1923" s="85"/>
      <c r="E1923" s="85"/>
      <c r="F1923" s="85"/>
      <c r="G1923" s="85"/>
      <c r="H1923" s="113"/>
      <c r="P1923" s="21" t="str">
        <f t="shared" si="2328"/>
        <v>A</v>
      </c>
      <c r="Q1923" s="85">
        <f t="shared" ref="Q1923:Q1932" si="2330">IF($P1923="B",B1923,0)</f>
        <v>0</v>
      </c>
      <c r="R1923" s="85">
        <f t="shared" si="2318"/>
        <v>0</v>
      </c>
      <c r="S1923" s="85">
        <f t="shared" si="2319"/>
        <v>0</v>
      </c>
      <c r="T1923" s="85">
        <f t="shared" si="2320"/>
        <v>0</v>
      </c>
      <c r="U1923" s="85">
        <f t="shared" si="2321"/>
        <v>0</v>
      </c>
      <c r="V1923" s="85">
        <f t="shared" si="2322"/>
        <v>0</v>
      </c>
      <c r="W1923" s="33"/>
      <c r="X1923" s="85">
        <f t="shared" si="2329"/>
        <v>0</v>
      </c>
      <c r="Y1923" s="85">
        <f t="shared" si="2323"/>
        <v>0</v>
      </c>
      <c r="Z1923" s="85">
        <f t="shared" si="2324"/>
        <v>0</v>
      </c>
      <c r="AA1923" s="85">
        <f t="shared" si="2325"/>
        <v>0</v>
      </c>
      <c r="AB1923" s="85">
        <f t="shared" si="2326"/>
        <v>0</v>
      </c>
      <c r="AC1923" s="85">
        <f t="shared" si="2327"/>
        <v>0</v>
      </c>
    </row>
    <row r="1924" spans="1:29" x14ac:dyDescent="0.3">
      <c r="A1924" s="67"/>
      <c r="B1924" s="85"/>
      <c r="C1924" s="85"/>
      <c r="D1924" s="85"/>
      <c r="E1924" s="85"/>
      <c r="F1924" s="85"/>
      <c r="G1924" s="85"/>
      <c r="H1924" s="113"/>
      <c r="P1924" s="21" t="str">
        <f t="shared" si="2328"/>
        <v>A</v>
      </c>
      <c r="Q1924" s="85">
        <f t="shared" si="2330"/>
        <v>0</v>
      </c>
      <c r="R1924" s="85">
        <f t="shared" si="2318"/>
        <v>0</v>
      </c>
      <c r="S1924" s="85">
        <f t="shared" si="2319"/>
        <v>0</v>
      </c>
      <c r="T1924" s="85">
        <f t="shared" si="2320"/>
        <v>0</v>
      </c>
      <c r="U1924" s="85">
        <f t="shared" si="2321"/>
        <v>0</v>
      </c>
      <c r="V1924" s="85">
        <f t="shared" si="2322"/>
        <v>0</v>
      </c>
      <c r="W1924" s="33"/>
      <c r="X1924" s="85">
        <f t="shared" si="2329"/>
        <v>0</v>
      </c>
      <c r="Y1924" s="85">
        <f t="shared" si="2323"/>
        <v>0</v>
      </c>
      <c r="Z1924" s="85">
        <f t="shared" si="2324"/>
        <v>0</v>
      </c>
      <c r="AA1924" s="85">
        <f t="shared" si="2325"/>
        <v>0</v>
      </c>
      <c r="AB1924" s="85">
        <f t="shared" si="2326"/>
        <v>0</v>
      </c>
      <c r="AC1924" s="85">
        <f t="shared" si="2327"/>
        <v>0</v>
      </c>
    </row>
    <row r="1925" spans="1:29" x14ac:dyDescent="0.3">
      <c r="A1925" s="67"/>
      <c r="B1925" s="85"/>
      <c r="C1925" s="85"/>
      <c r="D1925" s="85"/>
      <c r="E1925" s="85"/>
      <c r="F1925" s="85"/>
      <c r="G1925" s="85"/>
      <c r="H1925" s="113"/>
      <c r="P1925" s="21" t="str">
        <f t="shared" si="2328"/>
        <v>A</v>
      </c>
      <c r="Q1925" s="85">
        <f t="shared" si="2330"/>
        <v>0</v>
      </c>
      <c r="R1925" s="85">
        <f t="shared" si="2318"/>
        <v>0</v>
      </c>
      <c r="S1925" s="85">
        <f t="shared" si="2319"/>
        <v>0</v>
      </c>
      <c r="T1925" s="85">
        <f t="shared" si="2320"/>
        <v>0</v>
      </c>
      <c r="U1925" s="85">
        <f t="shared" si="2321"/>
        <v>0</v>
      </c>
      <c r="V1925" s="85">
        <f t="shared" si="2322"/>
        <v>0</v>
      </c>
      <c r="W1925" s="33"/>
      <c r="X1925" s="85">
        <f t="shared" si="2329"/>
        <v>0</v>
      </c>
      <c r="Y1925" s="85">
        <f t="shared" si="2323"/>
        <v>0</v>
      </c>
      <c r="Z1925" s="85">
        <f t="shared" si="2324"/>
        <v>0</v>
      </c>
      <c r="AA1925" s="85">
        <f t="shared" si="2325"/>
        <v>0</v>
      </c>
      <c r="AB1925" s="85">
        <f t="shared" si="2326"/>
        <v>0</v>
      </c>
      <c r="AC1925" s="85">
        <f t="shared" si="2327"/>
        <v>0</v>
      </c>
    </row>
    <row r="1926" spans="1:29" x14ac:dyDescent="0.3">
      <c r="A1926" s="67"/>
      <c r="B1926" s="85"/>
      <c r="C1926" s="85"/>
      <c r="D1926" s="85"/>
      <c r="E1926" s="85"/>
      <c r="F1926" s="85"/>
      <c r="G1926" s="85"/>
      <c r="H1926" s="113"/>
      <c r="P1926" s="21" t="str">
        <f t="shared" si="2328"/>
        <v>A</v>
      </c>
      <c r="Q1926" s="85">
        <f t="shared" si="2330"/>
        <v>0</v>
      </c>
      <c r="R1926" s="85">
        <f t="shared" si="2318"/>
        <v>0</v>
      </c>
      <c r="S1926" s="85">
        <f t="shared" si="2319"/>
        <v>0</v>
      </c>
      <c r="T1926" s="85">
        <f t="shared" si="2320"/>
        <v>0</v>
      </c>
      <c r="U1926" s="85">
        <f t="shared" si="2321"/>
        <v>0</v>
      </c>
      <c r="V1926" s="85">
        <f t="shared" si="2322"/>
        <v>0</v>
      </c>
      <c r="W1926" s="33"/>
      <c r="X1926" s="85">
        <f t="shared" si="2329"/>
        <v>0</v>
      </c>
      <c r="Y1926" s="85">
        <f t="shared" si="2323"/>
        <v>0</v>
      </c>
      <c r="Z1926" s="85">
        <f t="shared" si="2324"/>
        <v>0</v>
      </c>
      <c r="AA1926" s="85">
        <f t="shared" si="2325"/>
        <v>0</v>
      </c>
      <c r="AB1926" s="85">
        <f t="shared" si="2326"/>
        <v>0</v>
      </c>
      <c r="AC1926" s="85">
        <f t="shared" si="2327"/>
        <v>0</v>
      </c>
    </row>
    <row r="1927" spans="1:29" x14ac:dyDescent="0.3">
      <c r="A1927" s="67"/>
      <c r="B1927" s="85"/>
      <c r="C1927" s="85"/>
      <c r="D1927" s="85"/>
      <c r="E1927" s="85"/>
      <c r="F1927" s="85"/>
      <c r="G1927" s="85"/>
      <c r="H1927" s="113"/>
      <c r="P1927" s="21" t="str">
        <f t="shared" si="2328"/>
        <v>A</v>
      </c>
      <c r="Q1927" s="85">
        <f t="shared" si="2330"/>
        <v>0</v>
      </c>
      <c r="R1927" s="85">
        <f t="shared" si="2318"/>
        <v>0</v>
      </c>
      <c r="S1927" s="85">
        <f t="shared" si="2319"/>
        <v>0</v>
      </c>
      <c r="T1927" s="85">
        <f t="shared" si="2320"/>
        <v>0</v>
      </c>
      <c r="U1927" s="85">
        <f t="shared" si="2321"/>
        <v>0</v>
      </c>
      <c r="V1927" s="85">
        <f t="shared" si="2322"/>
        <v>0</v>
      </c>
      <c r="W1927" s="33"/>
      <c r="X1927" s="85">
        <f t="shared" si="2329"/>
        <v>0</v>
      </c>
      <c r="Y1927" s="85">
        <f t="shared" si="2323"/>
        <v>0</v>
      </c>
      <c r="Z1927" s="85">
        <f t="shared" si="2324"/>
        <v>0</v>
      </c>
      <c r="AA1927" s="85">
        <f t="shared" si="2325"/>
        <v>0</v>
      </c>
      <c r="AB1927" s="85">
        <f t="shared" si="2326"/>
        <v>0</v>
      </c>
      <c r="AC1927" s="85">
        <f t="shared" si="2327"/>
        <v>0</v>
      </c>
    </row>
    <row r="1928" spans="1:29" x14ac:dyDescent="0.3">
      <c r="A1928" s="67"/>
      <c r="B1928" s="85"/>
      <c r="C1928" s="85"/>
      <c r="D1928" s="85"/>
      <c r="E1928" s="85"/>
      <c r="F1928" s="85"/>
      <c r="G1928" s="85"/>
      <c r="H1928" s="113"/>
      <c r="P1928" s="21" t="str">
        <f t="shared" si="2328"/>
        <v>A</v>
      </c>
      <c r="Q1928" s="85">
        <f t="shared" si="2330"/>
        <v>0</v>
      </c>
      <c r="R1928" s="85">
        <f t="shared" si="2318"/>
        <v>0</v>
      </c>
      <c r="S1928" s="85">
        <f t="shared" si="2319"/>
        <v>0</v>
      </c>
      <c r="T1928" s="85">
        <f t="shared" si="2320"/>
        <v>0</v>
      </c>
      <c r="U1928" s="85">
        <f t="shared" si="2321"/>
        <v>0</v>
      </c>
      <c r="V1928" s="85">
        <f t="shared" si="2322"/>
        <v>0</v>
      </c>
      <c r="W1928" s="33"/>
      <c r="X1928" s="85">
        <f t="shared" si="2329"/>
        <v>0</v>
      </c>
      <c r="Y1928" s="85">
        <f t="shared" si="2323"/>
        <v>0</v>
      </c>
      <c r="Z1928" s="85">
        <f t="shared" si="2324"/>
        <v>0</v>
      </c>
      <c r="AA1928" s="85">
        <f t="shared" si="2325"/>
        <v>0</v>
      </c>
      <c r="AB1928" s="85">
        <f t="shared" si="2326"/>
        <v>0</v>
      </c>
      <c r="AC1928" s="85">
        <f t="shared" si="2327"/>
        <v>0</v>
      </c>
    </row>
    <row r="1929" spans="1:29" x14ac:dyDescent="0.3">
      <c r="A1929" s="67"/>
      <c r="B1929" s="85"/>
      <c r="C1929" s="85"/>
      <c r="D1929" s="85"/>
      <c r="E1929" s="85"/>
      <c r="F1929" s="85"/>
      <c r="G1929" s="85"/>
      <c r="H1929" s="113"/>
      <c r="P1929" s="21" t="str">
        <f t="shared" si="2328"/>
        <v>A</v>
      </c>
      <c r="Q1929" s="85">
        <f t="shared" si="2330"/>
        <v>0</v>
      </c>
      <c r="R1929" s="85">
        <f t="shared" si="2318"/>
        <v>0</v>
      </c>
      <c r="S1929" s="85">
        <f t="shared" si="2319"/>
        <v>0</v>
      </c>
      <c r="T1929" s="85">
        <f t="shared" si="2320"/>
        <v>0</v>
      </c>
      <c r="U1929" s="85">
        <f t="shared" si="2321"/>
        <v>0</v>
      </c>
      <c r="V1929" s="85">
        <f t="shared" si="2322"/>
        <v>0</v>
      </c>
      <c r="W1929" s="33"/>
      <c r="X1929" s="85">
        <f t="shared" si="2329"/>
        <v>0</v>
      </c>
      <c r="Y1929" s="85">
        <f t="shared" si="2323"/>
        <v>0</v>
      </c>
      <c r="Z1929" s="85">
        <f t="shared" si="2324"/>
        <v>0</v>
      </c>
      <c r="AA1929" s="85">
        <f t="shared" si="2325"/>
        <v>0</v>
      </c>
      <c r="AB1929" s="85">
        <f t="shared" si="2326"/>
        <v>0</v>
      </c>
      <c r="AC1929" s="85">
        <f t="shared" si="2327"/>
        <v>0</v>
      </c>
    </row>
    <row r="1930" spans="1:29" x14ac:dyDescent="0.3">
      <c r="A1930" s="67"/>
      <c r="B1930" s="85"/>
      <c r="C1930" s="85"/>
      <c r="D1930" s="85"/>
      <c r="E1930" s="85"/>
      <c r="F1930" s="85"/>
      <c r="G1930" s="85"/>
      <c r="H1930" s="113"/>
      <c r="P1930" s="21" t="str">
        <f t="shared" si="2328"/>
        <v>A</v>
      </c>
      <c r="Q1930" s="85">
        <f t="shared" si="2330"/>
        <v>0</v>
      </c>
      <c r="R1930" s="85">
        <f t="shared" si="2318"/>
        <v>0</v>
      </c>
      <c r="S1930" s="85">
        <f t="shared" si="2319"/>
        <v>0</v>
      </c>
      <c r="T1930" s="85">
        <f t="shared" si="2320"/>
        <v>0</v>
      </c>
      <c r="U1930" s="85">
        <f t="shared" si="2321"/>
        <v>0</v>
      </c>
      <c r="V1930" s="85">
        <f t="shared" si="2322"/>
        <v>0</v>
      </c>
      <c r="W1930" s="33"/>
      <c r="X1930" s="85">
        <f t="shared" si="2329"/>
        <v>0</v>
      </c>
      <c r="Y1930" s="85">
        <f t="shared" si="2323"/>
        <v>0</v>
      </c>
      <c r="Z1930" s="85">
        <f t="shared" si="2324"/>
        <v>0</v>
      </c>
      <c r="AA1930" s="85">
        <f t="shared" si="2325"/>
        <v>0</v>
      </c>
      <c r="AB1930" s="85">
        <f t="shared" si="2326"/>
        <v>0</v>
      </c>
      <c r="AC1930" s="85">
        <f t="shared" si="2327"/>
        <v>0</v>
      </c>
    </row>
    <row r="1931" spans="1:29" x14ac:dyDescent="0.3">
      <c r="A1931" s="67"/>
      <c r="B1931" s="85"/>
      <c r="C1931" s="85"/>
      <c r="D1931" s="85"/>
      <c r="E1931" s="85"/>
      <c r="F1931" s="85"/>
      <c r="G1931" s="85"/>
      <c r="H1931" s="113"/>
      <c r="P1931" s="21" t="str">
        <f t="shared" si="2328"/>
        <v>A</v>
      </c>
      <c r="Q1931" s="85">
        <f t="shared" si="2330"/>
        <v>0</v>
      </c>
      <c r="R1931" s="85">
        <f t="shared" si="2318"/>
        <v>0</v>
      </c>
      <c r="S1931" s="85">
        <f t="shared" si="2319"/>
        <v>0</v>
      </c>
      <c r="T1931" s="85">
        <f t="shared" si="2320"/>
        <v>0</v>
      </c>
      <c r="U1931" s="85">
        <f t="shared" si="2321"/>
        <v>0</v>
      </c>
      <c r="V1931" s="85">
        <f t="shared" si="2322"/>
        <v>0</v>
      </c>
      <c r="W1931" s="33"/>
      <c r="X1931" s="85">
        <f t="shared" si="2329"/>
        <v>0</v>
      </c>
      <c r="Y1931" s="85">
        <f t="shared" si="2323"/>
        <v>0</v>
      </c>
      <c r="Z1931" s="85">
        <f t="shared" si="2324"/>
        <v>0</v>
      </c>
      <c r="AA1931" s="85">
        <f t="shared" si="2325"/>
        <v>0</v>
      </c>
      <c r="AB1931" s="85">
        <f t="shared" si="2326"/>
        <v>0</v>
      </c>
      <c r="AC1931" s="85">
        <f t="shared" si="2327"/>
        <v>0</v>
      </c>
    </row>
    <row r="1932" spans="1:29" x14ac:dyDescent="0.3">
      <c r="A1932" s="67"/>
      <c r="B1932" s="85"/>
      <c r="C1932" s="85"/>
      <c r="D1932" s="85"/>
      <c r="E1932" s="85"/>
      <c r="F1932" s="85"/>
      <c r="G1932" s="85"/>
      <c r="H1932" s="113"/>
      <c r="P1932" s="21" t="str">
        <f t="shared" si="2328"/>
        <v>A</v>
      </c>
      <c r="Q1932" s="85">
        <f t="shared" si="2330"/>
        <v>0</v>
      </c>
      <c r="R1932" s="85">
        <f t="shared" si="2318"/>
        <v>0</v>
      </c>
      <c r="S1932" s="85">
        <f t="shared" si="2319"/>
        <v>0</v>
      </c>
      <c r="T1932" s="85">
        <f t="shared" si="2320"/>
        <v>0</v>
      </c>
      <c r="U1932" s="85">
        <f t="shared" si="2321"/>
        <v>0</v>
      </c>
      <c r="V1932" s="85">
        <f t="shared" si="2322"/>
        <v>0</v>
      </c>
      <c r="W1932" s="33"/>
      <c r="X1932" s="85">
        <f t="shared" si="2329"/>
        <v>0</v>
      </c>
      <c r="Y1932" s="85">
        <f t="shared" si="2323"/>
        <v>0</v>
      </c>
      <c r="Z1932" s="85">
        <f t="shared" si="2324"/>
        <v>0</v>
      </c>
      <c r="AA1932" s="85">
        <f t="shared" si="2325"/>
        <v>0</v>
      </c>
      <c r="AB1932" s="85">
        <f t="shared" si="2326"/>
        <v>0</v>
      </c>
      <c r="AC1932" s="85">
        <f t="shared" si="2327"/>
        <v>0</v>
      </c>
    </row>
    <row r="1933" spans="1:29" x14ac:dyDescent="0.3">
      <c r="A1933" s="68"/>
      <c r="B1933" s="87"/>
      <c r="C1933" s="87"/>
      <c r="D1933" s="87"/>
      <c r="E1933" s="87"/>
      <c r="F1933" s="87"/>
      <c r="G1933" s="87"/>
      <c r="H1933" s="114"/>
      <c r="I1933" s="105">
        <f>Q1933</f>
        <v>0</v>
      </c>
      <c r="J1933" s="105">
        <f>R1933</f>
        <v>0</v>
      </c>
      <c r="K1933" s="105">
        <f t="shared" ref="K1933" si="2331">S1933</f>
        <v>0</v>
      </c>
      <c r="L1933" s="105">
        <f t="shared" ref="L1933" si="2332">T1933</f>
        <v>0</v>
      </c>
      <c r="M1933" s="105">
        <f t="shared" ref="M1933" si="2333">U1933</f>
        <v>0</v>
      </c>
      <c r="N1933" s="105">
        <f t="shared" ref="N1933" si="2334">V1933</f>
        <v>0</v>
      </c>
      <c r="P1933" s="21"/>
      <c r="Q1933" s="106">
        <f t="shared" ref="Q1933:V1933" si="2335">+SUM(Q1917:Q1932)</f>
        <v>0</v>
      </c>
      <c r="R1933" s="106">
        <f t="shared" si="2335"/>
        <v>0</v>
      </c>
      <c r="S1933" s="106">
        <f t="shared" si="2335"/>
        <v>0</v>
      </c>
      <c r="T1933" s="106">
        <f t="shared" si="2335"/>
        <v>0</v>
      </c>
      <c r="U1933" s="106">
        <f t="shared" si="2335"/>
        <v>0</v>
      </c>
      <c r="V1933" s="106">
        <f t="shared" si="2335"/>
        <v>0</v>
      </c>
      <c r="W1933" s="33"/>
      <c r="X1933" s="33"/>
      <c r="Y1933" s="33"/>
      <c r="Z1933" s="33"/>
      <c r="AA1933" s="33"/>
      <c r="AB1933" s="33"/>
      <c r="AC1933" s="33"/>
    </row>
    <row r="1935" spans="1:29" x14ac:dyDescent="0.3">
      <c r="A1935" s="69"/>
      <c r="B1935" s="69"/>
      <c r="C1935" s="69"/>
      <c r="D1935" s="97"/>
      <c r="E1935" s="97"/>
      <c r="F1935" s="69"/>
      <c r="G1935" s="69"/>
      <c r="H1935" s="82"/>
    </row>
    <row r="1936" spans="1:29" x14ac:dyDescent="0.3">
      <c r="A1936" s="94"/>
      <c r="B1936" s="83"/>
      <c r="C1936" s="95"/>
      <c r="D1936" s="95"/>
      <c r="E1936" s="33"/>
      <c r="F1936" s="98"/>
      <c r="G1936" s="96"/>
      <c r="H1936" s="112"/>
    </row>
    <row r="1937" spans="1:29" x14ac:dyDescent="0.3">
      <c r="A1937" s="91"/>
      <c r="B1937" s="92"/>
      <c r="C1937" s="92"/>
      <c r="D1937" s="92"/>
      <c r="E1937" s="92"/>
      <c r="F1937" s="92"/>
      <c r="G1937" s="92"/>
      <c r="H1937" s="92"/>
    </row>
    <row r="1938" spans="1:29" x14ac:dyDescent="0.3">
      <c r="A1938" s="68"/>
      <c r="B1938" s="68"/>
      <c r="C1938" s="68"/>
      <c r="D1938" s="68"/>
      <c r="E1938" s="68"/>
      <c r="F1938" s="68"/>
      <c r="G1938" s="68"/>
      <c r="H1938" s="82"/>
      <c r="P1938" s="21"/>
      <c r="Q1938" s="106">
        <f>+SUM(Q1939:Q1954)</f>
        <v>0</v>
      </c>
      <c r="R1938" s="106">
        <f t="shared" ref="R1938" si="2336">+SUM(R1939:R1954)</f>
        <v>0</v>
      </c>
      <c r="S1938" s="106">
        <f t="shared" ref="S1938" si="2337">+SUM(S1939:S1954)</f>
        <v>0</v>
      </c>
      <c r="T1938" s="106">
        <f t="shared" ref="T1938" si="2338">+SUM(T1939:T1954)</f>
        <v>0</v>
      </c>
      <c r="U1938" s="106">
        <f t="shared" ref="U1938" si="2339">+SUM(U1939:U1954)</f>
        <v>0</v>
      </c>
      <c r="V1938" s="106">
        <f t="shared" ref="V1938" si="2340">+SUM(V1939:V1954)</f>
        <v>0</v>
      </c>
      <c r="W1938" s="33"/>
      <c r="X1938" s="33"/>
      <c r="Y1938" s="33"/>
      <c r="Z1938" s="33"/>
      <c r="AA1938" s="33"/>
      <c r="AB1938" s="33"/>
      <c r="AC1938" s="33"/>
    </row>
    <row r="1939" spans="1:29" x14ac:dyDescent="0.3">
      <c r="A1939" s="67"/>
      <c r="B1939" s="85"/>
      <c r="C1939" s="85"/>
      <c r="D1939" s="85"/>
      <c r="E1939" s="85"/>
      <c r="F1939" s="85"/>
      <c r="G1939" s="85"/>
      <c r="H1939" s="113"/>
      <c r="I1939" s="105">
        <f t="shared" ref="I1939:N1939" si="2341">Q1938</f>
        <v>0</v>
      </c>
      <c r="J1939" s="105">
        <f t="shared" si="2341"/>
        <v>0</v>
      </c>
      <c r="K1939" s="105">
        <f t="shared" si="2341"/>
        <v>0</v>
      </c>
      <c r="L1939" s="105">
        <f t="shared" si="2341"/>
        <v>0</v>
      </c>
      <c r="M1939" s="105">
        <f t="shared" si="2341"/>
        <v>0</v>
      </c>
      <c r="N1939" s="105">
        <f t="shared" si="2341"/>
        <v>0</v>
      </c>
      <c r="P1939" s="21" t="str">
        <f>IF(A1939&gt;=$B$1936,"A","B")</f>
        <v>A</v>
      </c>
      <c r="Q1939" s="85">
        <f t="shared" ref="Q1939:Q1943" si="2342">IF($P1939="B",B1939,0)</f>
        <v>0</v>
      </c>
      <c r="R1939" s="85">
        <f t="shared" ref="R1939:R1954" si="2343">IF($P1939="B",C1939,0)</f>
        <v>0</v>
      </c>
      <c r="S1939" s="85">
        <f t="shared" ref="S1939:S1954" si="2344">IF($P1939="B",D1939,0)</f>
        <v>0</v>
      </c>
      <c r="T1939" s="85">
        <f t="shared" ref="T1939:T1954" si="2345">IF($P1939="B",E1939,0)</f>
        <v>0</v>
      </c>
      <c r="U1939" s="85">
        <f t="shared" ref="U1939:U1954" si="2346">IF($P1939="B",F1939,0)</f>
        <v>0</v>
      </c>
      <c r="V1939" s="85">
        <f t="shared" ref="V1939:V1954" si="2347">IF($P1939="B",G1939,0)</f>
        <v>0</v>
      </c>
      <c r="W1939" s="33"/>
      <c r="X1939" s="85">
        <f>IF($P1939="A",B1939,0)</f>
        <v>0</v>
      </c>
      <c r="Y1939" s="85">
        <f t="shared" ref="Y1939:Y1954" si="2348">IF($P1939="A",C1939,0)</f>
        <v>0</v>
      </c>
      <c r="Z1939" s="85">
        <f t="shared" ref="Z1939:Z1954" si="2349">IF($P1939="A",D1939,0)</f>
        <v>0</v>
      </c>
      <c r="AA1939" s="85">
        <f t="shared" ref="AA1939:AA1954" si="2350">IF($P1939="A",E1939,0)</f>
        <v>0</v>
      </c>
      <c r="AB1939" s="85">
        <f t="shared" ref="AB1939:AB1954" si="2351">IF($P1939="A",F1939,0)</f>
        <v>0</v>
      </c>
      <c r="AC1939" s="85">
        <f t="shared" ref="AC1939:AC1954" si="2352">IF($P1939="A",G1939,0)</f>
        <v>0</v>
      </c>
    </row>
    <row r="1940" spans="1:29" x14ac:dyDescent="0.3">
      <c r="A1940" s="67"/>
      <c r="B1940" s="85"/>
      <c r="C1940" s="85"/>
      <c r="D1940" s="85"/>
      <c r="E1940" s="85"/>
      <c r="F1940" s="85"/>
      <c r="G1940" s="85"/>
      <c r="H1940" s="113"/>
      <c r="P1940" s="21" t="str">
        <f t="shared" ref="P1940:P1954" si="2353">IF(A1940&gt;=$B$1936,"A","B")</f>
        <v>A</v>
      </c>
      <c r="Q1940" s="85">
        <f t="shared" si="2342"/>
        <v>0</v>
      </c>
      <c r="R1940" s="85">
        <f t="shared" si="2343"/>
        <v>0</v>
      </c>
      <c r="S1940" s="85">
        <f t="shared" si="2344"/>
        <v>0</v>
      </c>
      <c r="T1940" s="85">
        <f t="shared" si="2345"/>
        <v>0</v>
      </c>
      <c r="U1940" s="85">
        <f t="shared" si="2346"/>
        <v>0</v>
      </c>
      <c r="V1940" s="85">
        <f t="shared" si="2347"/>
        <v>0</v>
      </c>
      <c r="W1940" s="33"/>
      <c r="X1940" s="85">
        <f t="shared" ref="X1940:X1954" si="2354">IF($P1940="A",B1940,0)</f>
        <v>0</v>
      </c>
      <c r="Y1940" s="85">
        <f t="shared" si="2348"/>
        <v>0</v>
      </c>
      <c r="Z1940" s="85">
        <f t="shared" si="2349"/>
        <v>0</v>
      </c>
      <c r="AA1940" s="85">
        <f t="shared" si="2350"/>
        <v>0</v>
      </c>
      <c r="AB1940" s="85">
        <f t="shared" si="2351"/>
        <v>0</v>
      </c>
      <c r="AC1940" s="85">
        <f t="shared" si="2352"/>
        <v>0</v>
      </c>
    </row>
    <row r="1941" spans="1:29" x14ac:dyDescent="0.3">
      <c r="A1941" s="67"/>
      <c r="B1941" s="85"/>
      <c r="C1941" s="85"/>
      <c r="D1941" s="85"/>
      <c r="E1941" s="85"/>
      <c r="F1941" s="85"/>
      <c r="G1941" s="85"/>
      <c r="H1941" s="113"/>
      <c r="P1941" s="21" t="str">
        <f t="shared" si="2353"/>
        <v>A</v>
      </c>
      <c r="Q1941" s="85">
        <f t="shared" si="2342"/>
        <v>0</v>
      </c>
      <c r="R1941" s="85">
        <f t="shared" si="2343"/>
        <v>0</v>
      </c>
      <c r="S1941" s="85">
        <f t="shared" si="2344"/>
        <v>0</v>
      </c>
      <c r="T1941" s="85">
        <f t="shared" si="2345"/>
        <v>0</v>
      </c>
      <c r="U1941" s="85">
        <f t="shared" si="2346"/>
        <v>0</v>
      </c>
      <c r="V1941" s="85">
        <f t="shared" si="2347"/>
        <v>0</v>
      </c>
      <c r="W1941" s="33"/>
      <c r="X1941" s="85">
        <f t="shared" si="2354"/>
        <v>0</v>
      </c>
      <c r="Y1941" s="85">
        <f t="shared" si="2348"/>
        <v>0</v>
      </c>
      <c r="Z1941" s="85">
        <f t="shared" si="2349"/>
        <v>0</v>
      </c>
      <c r="AA1941" s="85">
        <f t="shared" si="2350"/>
        <v>0</v>
      </c>
      <c r="AB1941" s="85">
        <f t="shared" si="2351"/>
        <v>0</v>
      </c>
      <c r="AC1941" s="85">
        <f t="shared" si="2352"/>
        <v>0</v>
      </c>
    </row>
    <row r="1942" spans="1:29" x14ac:dyDescent="0.3">
      <c r="A1942" s="67"/>
      <c r="B1942" s="85"/>
      <c r="C1942" s="85"/>
      <c r="D1942" s="85"/>
      <c r="E1942" s="85"/>
      <c r="F1942" s="85"/>
      <c r="G1942" s="85"/>
      <c r="H1942" s="113"/>
      <c r="P1942" s="21" t="str">
        <f t="shared" si="2353"/>
        <v>A</v>
      </c>
      <c r="Q1942" s="85">
        <f t="shared" si="2342"/>
        <v>0</v>
      </c>
      <c r="R1942" s="85">
        <f t="shared" si="2343"/>
        <v>0</v>
      </c>
      <c r="S1942" s="85">
        <f t="shared" si="2344"/>
        <v>0</v>
      </c>
      <c r="T1942" s="85">
        <f t="shared" si="2345"/>
        <v>0</v>
      </c>
      <c r="U1942" s="85">
        <f t="shared" si="2346"/>
        <v>0</v>
      </c>
      <c r="V1942" s="85">
        <f t="shared" si="2347"/>
        <v>0</v>
      </c>
      <c r="W1942" s="33"/>
      <c r="X1942" s="85">
        <f t="shared" si="2354"/>
        <v>0</v>
      </c>
      <c r="Y1942" s="85">
        <f t="shared" si="2348"/>
        <v>0</v>
      </c>
      <c r="Z1942" s="85">
        <f t="shared" si="2349"/>
        <v>0</v>
      </c>
      <c r="AA1942" s="85">
        <f t="shared" si="2350"/>
        <v>0</v>
      </c>
      <c r="AB1942" s="85">
        <f t="shared" si="2351"/>
        <v>0</v>
      </c>
      <c r="AC1942" s="85">
        <f t="shared" si="2352"/>
        <v>0</v>
      </c>
    </row>
    <row r="1943" spans="1:29" x14ac:dyDescent="0.3">
      <c r="A1943" s="67"/>
      <c r="B1943" s="85"/>
      <c r="C1943" s="85"/>
      <c r="D1943" s="85"/>
      <c r="E1943" s="85"/>
      <c r="F1943" s="85"/>
      <c r="G1943" s="85"/>
      <c r="H1943" s="113"/>
      <c r="P1943" s="21" t="str">
        <f t="shared" si="2353"/>
        <v>A</v>
      </c>
      <c r="Q1943" s="85">
        <f t="shared" si="2342"/>
        <v>0</v>
      </c>
      <c r="R1943" s="85">
        <f t="shared" si="2343"/>
        <v>0</v>
      </c>
      <c r="S1943" s="85">
        <f t="shared" si="2344"/>
        <v>0</v>
      </c>
      <c r="T1943" s="85">
        <f t="shared" si="2345"/>
        <v>0</v>
      </c>
      <c r="U1943" s="85">
        <f t="shared" si="2346"/>
        <v>0</v>
      </c>
      <c r="V1943" s="85">
        <f t="shared" si="2347"/>
        <v>0</v>
      </c>
      <c r="W1943" s="33"/>
      <c r="X1943" s="85">
        <f t="shared" si="2354"/>
        <v>0</v>
      </c>
      <c r="Y1943" s="85">
        <f t="shared" si="2348"/>
        <v>0</v>
      </c>
      <c r="Z1943" s="85">
        <f t="shared" si="2349"/>
        <v>0</v>
      </c>
      <c r="AA1943" s="85">
        <f t="shared" si="2350"/>
        <v>0</v>
      </c>
      <c r="AB1943" s="85">
        <f t="shared" si="2351"/>
        <v>0</v>
      </c>
      <c r="AC1943" s="85">
        <f t="shared" si="2352"/>
        <v>0</v>
      </c>
    </row>
    <row r="1944" spans="1:29" x14ac:dyDescent="0.3">
      <c r="A1944" s="67"/>
      <c r="B1944" s="85"/>
      <c r="C1944" s="85"/>
      <c r="D1944" s="85"/>
      <c r="E1944" s="85"/>
      <c r="F1944" s="85"/>
      <c r="G1944" s="85"/>
      <c r="H1944" s="113"/>
      <c r="P1944" s="21" t="str">
        <f t="shared" si="2353"/>
        <v>A</v>
      </c>
      <c r="Q1944" s="85">
        <f>IF($P1944="B",B1944,0)</f>
        <v>0</v>
      </c>
      <c r="R1944" s="85">
        <f t="shared" si="2343"/>
        <v>0</v>
      </c>
      <c r="S1944" s="85">
        <f t="shared" si="2344"/>
        <v>0</v>
      </c>
      <c r="T1944" s="85">
        <f t="shared" si="2345"/>
        <v>0</v>
      </c>
      <c r="U1944" s="85">
        <f t="shared" si="2346"/>
        <v>0</v>
      </c>
      <c r="V1944" s="85">
        <f t="shared" si="2347"/>
        <v>0</v>
      </c>
      <c r="W1944" s="33"/>
      <c r="X1944" s="85">
        <f t="shared" si="2354"/>
        <v>0</v>
      </c>
      <c r="Y1944" s="85">
        <f t="shared" si="2348"/>
        <v>0</v>
      </c>
      <c r="Z1944" s="85">
        <f t="shared" si="2349"/>
        <v>0</v>
      </c>
      <c r="AA1944" s="85">
        <f t="shared" si="2350"/>
        <v>0</v>
      </c>
      <c r="AB1944" s="85">
        <f t="shared" si="2351"/>
        <v>0</v>
      </c>
      <c r="AC1944" s="85">
        <f t="shared" si="2352"/>
        <v>0</v>
      </c>
    </row>
    <row r="1945" spans="1:29" x14ac:dyDescent="0.3">
      <c r="A1945" s="67"/>
      <c r="B1945" s="85"/>
      <c r="C1945" s="85"/>
      <c r="D1945" s="85"/>
      <c r="E1945" s="85"/>
      <c r="F1945" s="85"/>
      <c r="G1945" s="85"/>
      <c r="H1945" s="113"/>
      <c r="P1945" s="21" t="str">
        <f t="shared" si="2353"/>
        <v>A</v>
      </c>
      <c r="Q1945" s="85">
        <f t="shared" ref="Q1945:Q1954" si="2355">IF($P1945="B",B1945,0)</f>
        <v>0</v>
      </c>
      <c r="R1945" s="85">
        <f t="shared" si="2343"/>
        <v>0</v>
      </c>
      <c r="S1945" s="85">
        <f t="shared" si="2344"/>
        <v>0</v>
      </c>
      <c r="T1945" s="85">
        <f t="shared" si="2345"/>
        <v>0</v>
      </c>
      <c r="U1945" s="85">
        <f t="shared" si="2346"/>
        <v>0</v>
      </c>
      <c r="V1945" s="85">
        <f t="shared" si="2347"/>
        <v>0</v>
      </c>
      <c r="W1945" s="33"/>
      <c r="X1945" s="85">
        <f t="shared" si="2354"/>
        <v>0</v>
      </c>
      <c r="Y1945" s="85">
        <f t="shared" si="2348"/>
        <v>0</v>
      </c>
      <c r="Z1945" s="85">
        <f t="shared" si="2349"/>
        <v>0</v>
      </c>
      <c r="AA1945" s="85">
        <f t="shared" si="2350"/>
        <v>0</v>
      </c>
      <c r="AB1945" s="85">
        <f t="shared" si="2351"/>
        <v>0</v>
      </c>
      <c r="AC1945" s="85">
        <f t="shared" si="2352"/>
        <v>0</v>
      </c>
    </row>
    <row r="1946" spans="1:29" x14ac:dyDescent="0.3">
      <c r="A1946" s="67"/>
      <c r="B1946" s="85"/>
      <c r="C1946" s="85"/>
      <c r="D1946" s="85"/>
      <c r="E1946" s="85"/>
      <c r="F1946" s="85"/>
      <c r="G1946" s="85"/>
      <c r="H1946" s="113"/>
      <c r="P1946" s="21" t="str">
        <f t="shared" si="2353"/>
        <v>A</v>
      </c>
      <c r="Q1946" s="85">
        <f t="shared" si="2355"/>
        <v>0</v>
      </c>
      <c r="R1946" s="85">
        <f t="shared" si="2343"/>
        <v>0</v>
      </c>
      <c r="S1946" s="85">
        <f t="shared" si="2344"/>
        <v>0</v>
      </c>
      <c r="T1946" s="85">
        <f t="shared" si="2345"/>
        <v>0</v>
      </c>
      <c r="U1946" s="85">
        <f t="shared" si="2346"/>
        <v>0</v>
      </c>
      <c r="V1946" s="85">
        <f t="shared" si="2347"/>
        <v>0</v>
      </c>
      <c r="W1946" s="33"/>
      <c r="X1946" s="85">
        <f t="shared" si="2354"/>
        <v>0</v>
      </c>
      <c r="Y1946" s="85">
        <f t="shared" si="2348"/>
        <v>0</v>
      </c>
      <c r="Z1946" s="85">
        <f t="shared" si="2349"/>
        <v>0</v>
      </c>
      <c r="AA1946" s="85">
        <f t="shared" si="2350"/>
        <v>0</v>
      </c>
      <c r="AB1946" s="85">
        <f t="shared" si="2351"/>
        <v>0</v>
      </c>
      <c r="AC1946" s="85">
        <f t="shared" si="2352"/>
        <v>0</v>
      </c>
    </row>
    <row r="1947" spans="1:29" x14ac:dyDescent="0.3">
      <c r="A1947" s="67"/>
      <c r="B1947" s="85"/>
      <c r="C1947" s="85"/>
      <c r="D1947" s="85"/>
      <c r="E1947" s="85"/>
      <c r="F1947" s="85"/>
      <c r="G1947" s="85"/>
      <c r="H1947" s="113"/>
      <c r="P1947" s="21" t="str">
        <f t="shared" si="2353"/>
        <v>A</v>
      </c>
      <c r="Q1947" s="85">
        <f t="shared" si="2355"/>
        <v>0</v>
      </c>
      <c r="R1947" s="85">
        <f t="shared" si="2343"/>
        <v>0</v>
      </c>
      <c r="S1947" s="85">
        <f t="shared" si="2344"/>
        <v>0</v>
      </c>
      <c r="T1947" s="85">
        <f t="shared" si="2345"/>
        <v>0</v>
      </c>
      <c r="U1947" s="85">
        <f t="shared" si="2346"/>
        <v>0</v>
      </c>
      <c r="V1947" s="85">
        <f t="shared" si="2347"/>
        <v>0</v>
      </c>
      <c r="W1947" s="33"/>
      <c r="X1947" s="85">
        <f t="shared" si="2354"/>
        <v>0</v>
      </c>
      <c r="Y1947" s="85">
        <f t="shared" si="2348"/>
        <v>0</v>
      </c>
      <c r="Z1947" s="85">
        <f t="shared" si="2349"/>
        <v>0</v>
      </c>
      <c r="AA1947" s="85">
        <f t="shared" si="2350"/>
        <v>0</v>
      </c>
      <c r="AB1947" s="85">
        <f t="shared" si="2351"/>
        <v>0</v>
      </c>
      <c r="AC1947" s="85">
        <f t="shared" si="2352"/>
        <v>0</v>
      </c>
    </row>
    <row r="1948" spans="1:29" x14ac:dyDescent="0.3">
      <c r="A1948" s="67"/>
      <c r="B1948" s="85"/>
      <c r="C1948" s="85"/>
      <c r="D1948" s="85"/>
      <c r="E1948" s="85"/>
      <c r="F1948" s="85"/>
      <c r="G1948" s="85"/>
      <c r="H1948" s="113"/>
      <c r="P1948" s="21" t="str">
        <f t="shared" si="2353"/>
        <v>A</v>
      </c>
      <c r="Q1948" s="85">
        <f t="shared" si="2355"/>
        <v>0</v>
      </c>
      <c r="R1948" s="85">
        <f t="shared" si="2343"/>
        <v>0</v>
      </c>
      <c r="S1948" s="85">
        <f t="shared" si="2344"/>
        <v>0</v>
      </c>
      <c r="T1948" s="85">
        <f t="shared" si="2345"/>
        <v>0</v>
      </c>
      <c r="U1948" s="85">
        <f t="shared" si="2346"/>
        <v>0</v>
      </c>
      <c r="V1948" s="85">
        <f t="shared" si="2347"/>
        <v>0</v>
      </c>
      <c r="W1948" s="33"/>
      <c r="X1948" s="85">
        <f t="shared" si="2354"/>
        <v>0</v>
      </c>
      <c r="Y1948" s="85">
        <f t="shared" si="2348"/>
        <v>0</v>
      </c>
      <c r="Z1948" s="85">
        <f t="shared" si="2349"/>
        <v>0</v>
      </c>
      <c r="AA1948" s="85">
        <f t="shared" si="2350"/>
        <v>0</v>
      </c>
      <c r="AB1948" s="85">
        <f t="shared" si="2351"/>
        <v>0</v>
      </c>
      <c r="AC1948" s="85">
        <f t="shared" si="2352"/>
        <v>0</v>
      </c>
    </row>
    <row r="1949" spans="1:29" x14ac:dyDescent="0.3">
      <c r="A1949" s="67"/>
      <c r="B1949" s="85"/>
      <c r="C1949" s="85"/>
      <c r="D1949" s="85"/>
      <c r="E1949" s="85"/>
      <c r="F1949" s="85"/>
      <c r="G1949" s="85"/>
      <c r="H1949" s="113"/>
      <c r="P1949" s="21" t="str">
        <f t="shared" si="2353"/>
        <v>A</v>
      </c>
      <c r="Q1949" s="85">
        <f t="shared" si="2355"/>
        <v>0</v>
      </c>
      <c r="R1949" s="85">
        <f t="shared" si="2343"/>
        <v>0</v>
      </c>
      <c r="S1949" s="85">
        <f t="shared" si="2344"/>
        <v>0</v>
      </c>
      <c r="T1949" s="85">
        <f t="shared" si="2345"/>
        <v>0</v>
      </c>
      <c r="U1949" s="85">
        <f t="shared" si="2346"/>
        <v>0</v>
      </c>
      <c r="V1949" s="85">
        <f t="shared" si="2347"/>
        <v>0</v>
      </c>
      <c r="W1949" s="33"/>
      <c r="X1949" s="85">
        <f t="shared" si="2354"/>
        <v>0</v>
      </c>
      <c r="Y1949" s="85">
        <f t="shared" si="2348"/>
        <v>0</v>
      </c>
      <c r="Z1949" s="85">
        <f t="shared" si="2349"/>
        <v>0</v>
      </c>
      <c r="AA1949" s="85">
        <f t="shared" si="2350"/>
        <v>0</v>
      </c>
      <c r="AB1949" s="85">
        <f t="shared" si="2351"/>
        <v>0</v>
      </c>
      <c r="AC1949" s="85">
        <f t="shared" si="2352"/>
        <v>0</v>
      </c>
    </row>
    <row r="1950" spans="1:29" x14ac:dyDescent="0.3">
      <c r="A1950" s="67"/>
      <c r="B1950" s="85"/>
      <c r="C1950" s="85"/>
      <c r="D1950" s="85"/>
      <c r="E1950" s="85"/>
      <c r="F1950" s="85"/>
      <c r="G1950" s="85"/>
      <c r="H1950" s="113"/>
      <c r="P1950" s="21" t="str">
        <f t="shared" si="2353"/>
        <v>A</v>
      </c>
      <c r="Q1950" s="85">
        <f t="shared" si="2355"/>
        <v>0</v>
      </c>
      <c r="R1950" s="85">
        <f t="shared" si="2343"/>
        <v>0</v>
      </c>
      <c r="S1950" s="85">
        <f t="shared" si="2344"/>
        <v>0</v>
      </c>
      <c r="T1950" s="85">
        <f t="shared" si="2345"/>
        <v>0</v>
      </c>
      <c r="U1950" s="85">
        <f t="shared" si="2346"/>
        <v>0</v>
      </c>
      <c r="V1950" s="85">
        <f t="shared" si="2347"/>
        <v>0</v>
      </c>
      <c r="W1950" s="33"/>
      <c r="X1950" s="85">
        <f t="shared" si="2354"/>
        <v>0</v>
      </c>
      <c r="Y1950" s="85">
        <f t="shared" si="2348"/>
        <v>0</v>
      </c>
      <c r="Z1950" s="85">
        <f t="shared" si="2349"/>
        <v>0</v>
      </c>
      <c r="AA1950" s="85">
        <f t="shared" si="2350"/>
        <v>0</v>
      </c>
      <c r="AB1950" s="85">
        <f t="shared" si="2351"/>
        <v>0</v>
      </c>
      <c r="AC1950" s="85">
        <f t="shared" si="2352"/>
        <v>0</v>
      </c>
    </row>
    <row r="1951" spans="1:29" x14ac:dyDescent="0.3">
      <c r="A1951" s="67"/>
      <c r="B1951" s="85"/>
      <c r="C1951" s="85"/>
      <c r="D1951" s="85"/>
      <c r="E1951" s="85"/>
      <c r="F1951" s="85"/>
      <c r="G1951" s="85"/>
      <c r="H1951" s="113"/>
      <c r="P1951" s="21" t="str">
        <f t="shared" si="2353"/>
        <v>A</v>
      </c>
      <c r="Q1951" s="85">
        <f t="shared" si="2355"/>
        <v>0</v>
      </c>
      <c r="R1951" s="85">
        <f t="shared" si="2343"/>
        <v>0</v>
      </c>
      <c r="S1951" s="85">
        <f t="shared" si="2344"/>
        <v>0</v>
      </c>
      <c r="T1951" s="85">
        <f t="shared" si="2345"/>
        <v>0</v>
      </c>
      <c r="U1951" s="85">
        <f t="shared" si="2346"/>
        <v>0</v>
      </c>
      <c r="V1951" s="85">
        <f t="shared" si="2347"/>
        <v>0</v>
      </c>
      <c r="W1951" s="33"/>
      <c r="X1951" s="85">
        <f t="shared" si="2354"/>
        <v>0</v>
      </c>
      <c r="Y1951" s="85">
        <f t="shared" si="2348"/>
        <v>0</v>
      </c>
      <c r="Z1951" s="85">
        <f t="shared" si="2349"/>
        <v>0</v>
      </c>
      <c r="AA1951" s="85">
        <f t="shared" si="2350"/>
        <v>0</v>
      </c>
      <c r="AB1951" s="85">
        <f t="shared" si="2351"/>
        <v>0</v>
      </c>
      <c r="AC1951" s="85">
        <f t="shared" si="2352"/>
        <v>0</v>
      </c>
    </row>
    <row r="1952" spans="1:29" x14ac:dyDescent="0.3">
      <c r="A1952" s="67"/>
      <c r="B1952" s="85"/>
      <c r="C1952" s="85"/>
      <c r="D1952" s="85"/>
      <c r="E1952" s="85"/>
      <c r="F1952" s="85"/>
      <c r="G1952" s="85"/>
      <c r="H1952" s="113"/>
      <c r="P1952" s="21" t="str">
        <f t="shared" si="2353"/>
        <v>A</v>
      </c>
      <c r="Q1952" s="85">
        <f t="shared" si="2355"/>
        <v>0</v>
      </c>
      <c r="R1952" s="85">
        <f t="shared" si="2343"/>
        <v>0</v>
      </c>
      <c r="S1952" s="85">
        <f t="shared" si="2344"/>
        <v>0</v>
      </c>
      <c r="T1952" s="85">
        <f t="shared" si="2345"/>
        <v>0</v>
      </c>
      <c r="U1952" s="85">
        <f t="shared" si="2346"/>
        <v>0</v>
      </c>
      <c r="V1952" s="85">
        <f t="shared" si="2347"/>
        <v>0</v>
      </c>
      <c r="W1952" s="33"/>
      <c r="X1952" s="85">
        <f t="shared" si="2354"/>
        <v>0</v>
      </c>
      <c r="Y1952" s="85">
        <f t="shared" si="2348"/>
        <v>0</v>
      </c>
      <c r="Z1952" s="85">
        <f t="shared" si="2349"/>
        <v>0</v>
      </c>
      <c r="AA1952" s="85">
        <f t="shared" si="2350"/>
        <v>0</v>
      </c>
      <c r="AB1952" s="85">
        <f t="shared" si="2351"/>
        <v>0</v>
      </c>
      <c r="AC1952" s="85">
        <f t="shared" si="2352"/>
        <v>0</v>
      </c>
    </row>
    <row r="1953" spans="1:29" x14ac:dyDescent="0.3">
      <c r="A1953" s="67"/>
      <c r="B1953" s="85"/>
      <c r="C1953" s="85"/>
      <c r="D1953" s="85"/>
      <c r="E1953" s="85"/>
      <c r="F1953" s="85"/>
      <c r="G1953" s="85"/>
      <c r="H1953" s="113"/>
      <c r="P1953" s="21" t="str">
        <f t="shared" si="2353"/>
        <v>A</v>
      </c>
      <c r="Q1953" s="85">
        <f t="shared" si="2355"/>
        <v>0</v>
      </c>
      <c r="R1953" s="85">
        <f t="shared" si="2343"/>
        <v>0</v>
      </c>
      <c r="S1953" s="85">
        <f t="shared" si="2344"/>
        <v>0</v>
      </c>
      <c r="T1953" s="85">
        <f t="shared" si="2345"/>
        <v>0</v>
      </c>
      <c r="U1953" s="85">
        <f t="shared" si="2346"/>
        <v>0</v>
      </c>
      <c r="V1953" s="85">
        <f t="shared" si="2347"/>
        <v>0</v>
      </c>
      <c r="W1953" s="33"/>
      <c r="X1953" s="85">
        <f t="shared" si="2354"/>
        <v>0</v>
      </c>
      <c r="Y1953" s="85">
        <f t="shared" si="2348"/>
        <v>0</v>
      </c>
      <c r="Z1953" s="85">
        <f t="shared" si="2349"/>
        <v>0</v>
      </c>
      <c r="AA1953" s="85">
        <f t="shared" si="2350"/>
        <v>0</v>
      </c>
      <c r="AB1953" s="85">
        <f t="shared" si="2351"/>
        <v>0</v>
      </c>
      <c r="AC1953" s="85">
        <f t="shared" si="2352"/>
        <v>0</v>
      </c>
    </row>
    <row r="1954" spans="1:29" x14ac:dyDescent="0.3">
      <c r="A1954" s="67"/>
      <c r="B1954" s="85"/>
      <c r="C1954" s="85"/>
      <c r="D1954" s="85"/>
      <c r="E1954" s="85"/>
      <c r="F1954" s="85"/>
      <c r="G1954" s="85"/>
      <c r="H1954" s="113"/>
      <c r="P1954" s="21" t="str">
        <f t="shared" si="2353"/>
        <v>A</v>
      </c>
      <c r="Q1954" s="85">
        <f t="shared" si="2355"/>
        <v>0</v>
      </c>
      <c r="R1954" s="85">
        <f t="shared" si="2343"/>
        <v>0</v>
      </c>
      <c r="S1954" s="85">
        <f t="shared" si="2344"/>
        <v>0</v>
      </c>
      <c r="T1954" s="85">
        <f t="shared" si="2345"/>
        <v>0</v>
      </c>
      <c r="U1954" s="85">
        <f t="shared" si="2346"/>
        <v>0</v>
      </c>
      <c r="V1954" s="85">
        <f t="shared" si="2347"/>
        <v>0</v>
      </c>
      <c r="W1954" s="33"/>
      <c r="X1954" s="85">
        <f t="shared" si="2354"/>
        <v>0</v>
      </c>
      <c r="Y1954" s="85">
        <f t="shared" si="2348"/>
        <v>0</v>
      </c>
      <c r="Z1954" s="85">
        <f t="shared" si="2349"/>
        <v>0</v>
      </c>
      <c r="AA1954" s="85">
        <f t="shared" si="2350"/>
        <v>0</v>
      </c>
      <c r="AB1954" s="85">
        <f t="shared" si="2351"/>
        <v>0</v>
      </c>
      <c r="AC1954" s="85">
        <f t="shared" si="2352"/>
        <v>0</v>
      </c>
    </row>
    <row r="1955" spans="1:29" x14ac:dyDescent="0.3">
      <c r="A1955" s="68"/>
      <c r="B1955" s="86"/>
      <c r="C1955" s="86"/>
      <c r="D1955" s="86"/>
      <c r="E1955" s="86"/>
      <c r="F1955" s="86"/>
      <c r="G1955" s="86"/>
      <c r="H1955" s="89"/>
      <c r="I1955" s="105">
        <f>X1955</f>
        <v>0</v>
      </c>
      <c r="J1955" s="105">
        <f>Y1955</f>
        <v>0</v>
      </c>
      <c r="K1955" s="105">
        <f>Z1955</f>
        <v>0</v>
      </c>
      <c r="L1955" s="105">
        <f>AA1955</f>
        <v>0</v>
      </c>
      <c r="M1955" s="105">
        <f t="shared" ref="M1955" si="2356">AB1955</f>
        <v>0</v>
      </c>
      <c r="N1955" s="105">
        <f t="shared" ref="N1955" si="2357">AC1955</f>
        <v>0</v>
      </c>
      <c r="P1955" s="21"/>
      <c r="Q1955" s="33"/>
      <c r="R1955" s="33"/>
      <c r="S1955" s="33"/>
      <c r="T1955" s="33"/>
      <c r="U1955" s="33"/>
      <c r="V1955" s="33"/>
      <c r="W1955" s="33"/>
      <c r="X1955" s="106">
        <f>SUM(X1939:X1954)</f>
        <v>0</v>
      </c>
      <c r="Y1955" s="106">
        <f t="shared" ref="Y1955" si="2358">SUM(Y1939:Y1954)</f>
        <v>0</v>
      </c>
      <c r="Z1955" s="106">
        <f t="shared" ref="Z1955" si="2359">SUM(Z1939:Z1954)</f>
        <v>0</v>
      </c>
      <c r="AA1955" s="106">
        <f t="shared" ref="AA1955" si="2360">SUM(AA1939:AA1954)</f>
        <v>0</v>
      </c>
      <c r="AB1955" s="106">
        <f t="shared" ref="AB1955" si="2361">SUM(AB1939:AB1954)</f>
        <v>0</v>
      </c>
      <c r="AC1955" s="106">
        <f t="shared" ref="AC1955" si="2362">SUM(AC1939:AC1954)</f>
        <v>0</v>
      </c>
    </row>
    <row r="1956" spans="1:29" x14ac:dyDescent="0.3">
      <c r="A1956" s="82"/>
      <c r="B1956" s="89"/>
      <c r="C1956" s="89"/>
      <c r="D1956" s="89"/>
      <c r="E1956" s="89"/>
      <c r="F1956" s="89"/>
      <c r="G1956" s="89"/>
      <c r="H1956" s="89"/>
      <c r="P1956" s="21"/>
      <c r="Q1956" s="33"/>
      <c r="R1956" s="33"/>
      <c r="S1956" s="33"/>
      <c r="T1956" s="33"/>
      <c r="U1956" s="33"/>
      <c r="V1956" s="33"/>
      <c r="W1956" s="33"/>
      <c r="X1956" s="33"/>
      <c r="Y1956" s="33"/>
      <c r="Z1956" s="33"/>
      <c r="AA1956" s="33"/>
      <c r="AB1956" s="33"/>
      <c r="AC1956" s="33"/>
    </row>
    <row r="1957" spans="1:29" x14ac:dyDescent="0.3">
      <c r="A1957" s="92"/>
      <c r="B1957" s="92"/>
      <c r="C1957" s="92"/>
      <c r="D1957" s="92"/>
      <c r="E1957" s="92"/>
      <c r="F1957" s="92"/>
      <c r="G1957" s="92"/>
      <c r="H1957" s="92"/>
      <c r="P1957" s="21"/>
      <c r="Q1957" s="33"/>
      <c r="R1957" s="33"/>
      <c r="S1957" s="33"/>
      <c r="T1957" s="33"/>
      <c r="U1957" s="33"/>
      <c r="V1957" s="33"/>
      <c r="W1957" s="33"/>
      <c r="X1957" s="33"/>
      <c r="Y1957" s="33"/>
      <c r="Z1957" s="33"/>
      <c r="AA1957" s="33"/>
      <c r="AB1957" s="33"/>
      <c r="AC1957" s="33"/>
    </row>
    <row r="1958" spans="1:29" x14ac:dyDescent="0.3">
      <c r="A1958" s="68"/>
      <c r="B1958" s="68"/>
      <c r="C1958" s="68"/>
      <c r="D1958" s="68"/>
      <c r="E1958" s="68"/>
      <c r="F1958" s="68"/>
      <c r="G1958" s="68"/>
      <c r="H1958" s="82"/>
      <c r="P1958" s="21"/>
      <c r="Q1958" s="33"/>
      <c r="R1958" s="33"/>
      <c r="S1958" s="33"/>
      <c r="T1958" s="33"/>
      <c r="U1958" s="33"/>
      <c r="V1958" s="33"/>
      <c r="W1958" s="33"/>
      <c r="X1958" s="106">
        <f t="shared" ref="X1958:AC1958" si="2363">SUM(X1959:X1974)</f>
        <v>0</v>
      </c>
      <c r="Y1958" s="106">
        <f t="shared" si="2363"/>
        <v>0</v>
      </c>
      <c r="Z1958" s="106">
        <f t="shared" si="2363"/>
        <v>0</v>
      </c>
      <c r="AA1958" s="106">
        <f t="shared" si="2363"/>
        <v>0</v>
      </c>
      <c r="AB1958" s="106">
        <f t="shared" si="2363"/>
        <v>0</v>
      </c>
      <c r="AC1958" s="106">
        <f t="shared" si="2363"/>
        <v>0</v>
      </c>
    </row>
    <row r="1959" spans="1:29" x14ac:dyDescent="0.3">
      <c r="A1959" s="67"/>
      <c r="B1959" s="85"/>
      <c r="C1959" s="85"/>
      <c r="D1959" s="85"/>
      <c r="E1959" s="85"/>
      <c r="F1959" s="85"/>
      <c r="G1959" s="85"/>
      <c r="H1959" s="113"/>
      <c r="I1959" s="105">
        <f>X1958</f>
        <v>0</v>
      </c>
      <c r="J1959" s="105">
        <f>Y1958</f>
        <v>0</v>
      </c>
      <c r="K1959" s="105">
        <f t="shared" ref="K1959" si="2364">Z1958</f>
        <v>0</v>
      </c>
      <c r="L1959" s="105">
        <f t="shared" ref="L1959" si="2365">AA1958</f>
        <v>0</v>
      </c>
      <c r="M1959" s="105">
        <f t="shared" ref="M1959" si="2366">AB1958</f>
        <v>0</v>
      </c>
      <c r="N1959" s="105">
        <f t="shared" ref="N1959" si="2367">AC1958</f>
        <v>0</v>
      </c>
      <c r="P1959" s="21" t="str">
        <f>IF(A1959&lt;=$B$1936,"A","B")</f>
        <v>A</v>
      </c>
      <c r="Q1959" s="85">
        <f t="shared" ref="Q1959:Q1963" si="2368">IF($P1959="B",B1959,0)</f>
        <v>0</v>
      </c>
      <c r="R1959" s="85">
        <f t="shared" ref="R1959:R1974" si="2369">IF($P1959="B",C1959,0)</f>
        <v>0</v>
      </c>
      <c r="S1959" s="85">
        <f t="shared" ref="S1959:S1974" si="2370">IF($P1959="B",D1959,0)</f>
        <v>0</v>
      </c>
      <c r="T1959" s="85">
        <f t="shared" ref="T1959:T1974" si="2371">IF($P1959="B",E1959,0)</f>
        <v>0</v>
      </c>
      <c r="U1959" s="85">
        <f t="shared" ref="U1959:U1974" si="2372">IF($P1959="B",F1959,0)</f>
        <v>0</v>
      </c>
      <c r="V1959" s="85">
        <f t="shared" ref="V1959:V1974" si="2373">IF($P1959="B",G1959,0)</f>
        <v>0</v>
      </c>
      <c r="W1959" s="33"/>
      <c r="X1959" s="85">
        <f>IF($P1959="A",B1959,0)</f>
        <v>0</v>
      </c>
      <c r="Y1959" s="85">
        <f t="shared" ref="Y1959:Y1974" si="2374">IF($P1959="A",C1959,0)</f>
        <v>0</v>
      </c>
      <c r="Z1959" s="85">
        <f t="shared" ref="Z1959:Z1974" si="2375">IF($P1959="A",D1959,0)</f>
        <v>0</v>
      </c>
      <c r="AA1959" s="85">
        <f t="shared" ref="AA1959:AA1974" si="2376">IF($P1959="A",E1959,0)</f>
        <v>0</v>
      </c>
      <c r="AB1959" s="85">
        <f t="shared" ref="AB1959:AB1974" si="2377">IF($P1959="A",F1959,0)</f>
        <v>0</v>
      </c>
      <c r="AC1959" s="85">
        <f t="shared" ref="AC1959:AC1974" si="2378">IF($P1959="A",G1959,0)</f>
        <v>0</v>
      </c>
    </row>
    <row r="1960" spans="1:29" x14ac:dyDescent="0.3">
      <c r="A1960" s="67"/>
      <c r="B1960" s="85"/>
      <c r="C1960" s="85"/>
      <c r="D1960" s="85"/>
      <c r="E1960" s="85"/>
      <c r="F1960" s="85"/>
      <c r="G1960" s="85"/>
      <c r="H1960" s="113"/>
      <c r="P1960" s="21" t="str">
        <f t="shared" ref="P1960:P1974" si="2379">IF(A1960&lt;=$B$1936,"A","B")</f>
        <v>A</v>
      </c>
      <c r="Q1960" s="85">
        <f t="shared" si="2368"/>
        <v>0</v>
      </c>
      <c r="R1960" s="85">
        <f t="shared" si="2369"/>
        <v>0</v>
      </c>
      <c r="S1960" s="85">
        <f t="shared" si="2370"/>
        <v>0</v>
      </c>
      <c r="T1960" s="85">
        <f t="shared" si="2371"/>
        <v>0</v>
      </c>
      <c r="U1960" s="85">
        <f t="shared" si="2372"/>
        <v>0</v>
      </c>
      <c r="V1960" s="85">
        <f t="shared" si="2373"/>
        <v>0</v>
      </c>
      <c r="W1960" s="33"/>
      <c r="X1960" s="85">
        <f t="shared" ref="X1960:X1974" si="2380">IF($P1960="A",B1960,0)</f>
        <v>0</v>
      </c>
      <c r="Y1960" s="85">
        <f t="shared" si="2374"/>
        <v>0</v>
      </c>
      <c r="Z1960" s="85">
        <f t="shared" si="2375"/>
        <v>0</v>
      </c>
      <c r="AA1960" s="85">
        <f t="shared" si="2376"/>
        <v>0</v>
      </c>
      <c r="AB1960" s="85">
        <f t="shared" si="2377"/>
        <v>0</v>
      </c>
      <c r="AC1960" s="85">
        <f t="shared" si="2378"/>
        <v>0</v>
      </c>
    </row>
    <row r="1961" spans="1:29" x14ac:dyDescent="0.3">
      <c r="A1961" s="67"/>
      <c r="B1961" s="85"/>
      <c r="C1961" s="85"/>
      <c r="D1961" s="85"/>
      <c r="E1961" s="85"/>
      <c r="F1961" s="85"/>
      <c r="G1961" s="85"/>
      <c r="H1961" s="113"/>
      <c r="P1961" s="21" t="str">
        <f t="shared" si="2379"/>
        <v>A</v>
      </c>
      <c r="Q1961" s="85">
        <f t="shared" si="2368"/>
        <v>0</v>
      </c>
      <c r="R1961" s="85">
        <f t="shared" si="2369"/>
        <v>0</v>
      </c>
      <c r="S1961" s="85">
        <f t="shared" si="2370"/>
        <v>0</v>
      </c>
      <c r="T1961" s="85">
        <f t="shared" si="2371"/>
        <v>0</v>
      </c>
      <c r="U1961" s="85">
        <f t="shared" si="2372"/>
        <v>0</v>
      </c>
      <c r="V1961" s="85">
        <f t="shared" si="2373"/>
        <v>0</v>
      </c>
      <c r="W1961" s="33"/>
      <c r="X1961" s="85">
        <f t="shared" si="2380"/>
        <v>0</v>
      </c>
      <c r="Y1961" s="85">
        <f t="shared" si="2374"/>
        <v>0</v>
      </c>
      <c r="Z1961" s="85">
        <f t="shared" si="2375"/>
        <v>0</v>
      </c>
      <c r="AA1961" s="85">
        <f t="shared" si="2376"/>
        <v>0</v>
      </c>
      <c r="AB1961" s="85">
        <f t="shared" si="2377"/>
        <v>0</v>
      </c>
      <c r="AC1961" s="85">
        <f t="shared" si="2378"/>
        <v>0</v>
      </c>
    </row>
    <row r="1962" spans="1:29" x14ac:dyDescent="0.3">
      <c r="A1962" s="67"/>
      <c r="B1962" s="85"/>
      <c r="C1962" s="85"/>
      <c r="D1962" s="85"/>
      <c r="E1962" s="85"/>
      <c r="F1962" s="85"/>
      <c r="G1962" s="85"/>
      <c r="H1962" s="113"/>
      <c r="P1962" s="21" t="str">
        <f t="shared" si="2379"/>
        <v>A</v>
      </c>
      <c r="Q1962" s="85">
        <f t="shared" si="2368"/>
        <v>0</v>
      </c>
      <c r="R1962" s="85">
        <f t="shared" si="2369"/>
        <v>0</v>
      </c>
      <c r="S1962" s="85">
        <f t="shared" si="2370"/>
        <v>0</v>
      </c>
      <c r="T1962" s="85">
        <f t="shared" si="2371"/>
        <v>0</v>
      </c>
      <c r="U1962" s="85">
        <f t="shared" si="2372"/>
        <v>0</v>
      </c>
      <c r="V1962" s="85">
        <f t="shared" si="2373"/>
        <v>0</v>
      </c>
      <c r="W1962" s="33"/>
      <c r="X1962" s="85">
        <f t="shared" si="2380"/>
        <v>0</v>
      </c>
      <c r="Y1962" s="85">
        <f t="shared" si="2374"/>
        <v>0</v>
      </c>
      <c r="Z1962" s="85">
        <f t="shared" si="2375"/>
        <v>0</v>
      </c>
      <c r="AA1962" s="85">
        <f t="shared" si="2376"/>
        <v>0</v>
      </c>
      <c r="AB1962" s="85">
        <f t="shared" si="2377"/>
        <v>0</v>
      </c>
      <c r="AC1962" s="85">
        <f t="shared" si="2378"/>
        <v>0</v>
      </c>
    </row>
    <row r="1963" spans="1:29" x14ac:dyDescent="0.3">
      <c r="A1963" s="67"/>
      <c r="B1963" s="85"/>
      <c r="C1963" s="85"/>
      <c r="D1963" s="85"/>
      <c r="E1963" s="85"/>
      <c r="F1963" s="85"/>
      <c r="G1963" s="85"/>
      <c r="H1963" s="113"/>
      <c r="P1963" s="21" t="str">
        <f t="shared" si="2379"/>
        <v>A</v>
      </c>
      <c r="Q1963" s="85">
        <f t="shared" si="2368"/>
        <v>0</v>
      </c>
      <c r="R1963" s="85">
        <f t="shared" si="2369"/>
        <v>0</v>
      </c>
      <c r="S1963" s="85">
        <f t="shared" si="2370"/>
        <v>0</v>
      </c>
      <c r="T1963" s="85">
        <f t="shared" si="2371"/>
        <v>0</v>
      </c>
      <c r="U1963" s="85">
        <f t="shared" si="2372"/>
        <v>0</v>
      </c>
      <c r="V1963" s="85">
        <f t="shared" si="2373"/>
        <v>0</v>
      </c>
      <c r="W1963" s="33"/>
      <c r="X1963" s="85">
        <f t="shared" si="2380"/>
        <v>0</v>
      </c>
      <c r="Y1963" s="85">
        <f t="shared" si="2374"/>
        <v>0</v>
      </c>
      <c r="Z1963" s="85">
        <f t="shared" si="2375"/>
        <v>0</v>
      </c>
      <c r="AA1963" s="85">
        <f t="shared" si="2376"/>
        <v>0</v>
      </c>
      <c r="AB1963" s="85">
        <f t="shared" si="2377"/>
        <v>0</v>
      </c>
      <c r="AC1963" s="85">
        <f t="shared" si="2378"/>
        <v>0</v>
      </c>
    </row>
    <row r="1964" spans="1:29" x14ac:dyDescent="0.3">
      <c r="A1964" s="67"/>
      <c r="B1964" s="85"/>
      <c r="C1964" s="85"/>
      <c r="D1964" s="85"/>
      <c r="E1964" s="85"/>
      <c r="F1964" s="85"/>
      <c r="G1964" s="85"/>
      <c r="H1964" s="113"/>
      <c r="P1964" s="21" t="str">
        <f t="shared" si="2379"/>
        <v>A</v>
      </c>
      <c r="Q1964" s="85">
        <f>IF($P1964="B",B1964,0)</f>
        <v>0</v>
      </c>
      <c r="R1964" s="85">
        <f t="shared" si="2369"/>
        <v>0</v>
      </c>
      <c r="S1964" s="85">
        <f t="shared" si="2370"/>
        <v>0</v>
      </c>
      <c r="T1964" s="85">
        <f t="shared" si="2371"/>
        <v>0</v>
      </c>
      <c r="U1964" s="85">
        <f t="shared" si="2372"/>
        <v>0</v>
      </c>
      <c r="V1964" s="85">
        <f t="shared" si="2373"/>
        <v>0</v>
      </c>
      <c r="W1964" s="33"/>
      <c r="X1964" s="85">
        <f t="shared" si="2380"/>
        <v>0</v>
      </c>
      <c r="Y1964" s="85">
        <f t="shared" si="2374"/>
        <v>0</v>
      </c>
      <c r="Z1964" s="85">
        <f t="shared" si="2375"/>
        <v>0</v>
      </c>
      <c r="AA1964" s="85">
        <f t="shared" si="2376"/>
        <v>0</v>
      </c>
      <c r="AB1964" s="85">
        <f t="shared" si="2377"/>
        <v>0</v>
      </c>
      <c r="AC1964" s="85">
        <f t="shared" si="2378"/>
        <v>0</v>
      </c>
    </row>
    <row r="1965" spans="1:29" x14ac:dyDescent="0.3">
      <c r="A1965" s="67"/>
      <c r="B1965" s="85"/>
      <c r="C1965" s="85"/>
      <c r="D1965" s="85"/>
      <c r="E1965" s="85"/>
      <c r="F1965" s="85"/>
      <c r="G1965" s="85"/>
      <c r="H1965" s="113"/>
      <c r="P1965" s="21" t="str">
        <f t="shared" si="2379"/>
        <v>A</v>
      </c>
      <c r="Q1965" s="85">
        <f t="shared" ref="Q1965:Q1974" si="2381">IF($P1965="B",B1965,0)</f>
        <v>0</v>
      </c>
      <c r="R1965" s="85">
        <f t="shared" si="2369"/>
        <v>0</v>
      </c>
      <c r="S1965" s="85">
        <f t="shared" si="2370"/>
        <v>0</v>
      </c>
      <c r="T1965" s="85">
        <f t="shared" si="2371"/>
        <v>0</v>
      </c>
      <c r="U1965" s="85">
        <f t="shared" si="2372"/>
        <v>0</v>
      </c>
      <c r="V1965" s="85">
        <f t="shared" si="2373"/>
        <v>0</v>
      </c>
      <c r="W1965" s="33"/>
      <c r="X1965" s="85">
        <f t="shared" si="2380"/>
        <v>0</v>
      </c>
      <c r="Y1965" s="85">
        <f t="shared" si="2374"/>
        <v>0</v>
      </c>
      <c r="Z1965" s="85">
        <f t="shared" si="2375"/>
        <v>0</v>
      </c>
      <c r="AA1965" s="85">
        <f t="shared" si="2376"/>
        <v>0</v>
      </c>
      <c r="AB1965" s="85">
        <f t="shared" si="2377"/>
        <v>0</v>
      </c>
      <c r="AC1965" s="85">
        <f t="shared" si="2378"/>
        <v>0</v>
      </c>
    </row>
    <row r="1966" spans="1:29" x14ac:dyDescent="0.3">
      <c r="A1966" s="67"/>
      <c r="B1966" s="85"/>
      <c r="C1966" s="85"/>
      <c r="D1966" s="85"/>
      <c r="E1966" s="85"/>
      <c r="F1966" s="85"/>
      <c r="G1966" s="85"/>
      <c r="H1966" s="113"/>
      <c r="P1966" s="21" t="str">
        <f t="shared" si="2379"/>
        <v>A</v>
      </c>
      <c r="Q1966" s="85">
        <f t="shared" si="2381"/>
        <v>0</v>
      </c>
      <c r="R1966" s="85">
        <f t="shared" si="2369"/>
        <v>0</v>
      </c>
      <c r="S1966" s="85">
        <f t="shared" si="2370"/>
        <v>0</v>
      </c>
      <c r="T1966" s="85">
        <f t="shared" si="2371"/>
        <v>0</v>
      </c>
      <c r="U1966" s="85">
        <f t="shared" si="2372"/>
        <v>0</v>
      </c>
      <c r="V1966" s="85">
        <f t="shared" si="2373"/>
        <v>0</v>
      </c>
      <c r="W1966" s="33"/>
      <c r="X1966" s="85">
        <f t="shared" si="2380"/>
        <v>0</v>
      </c>
      <c r="Y1966" s="85">
        <f t="shared" si="2374"/>
        <v>0</v>
      </c>
      <c r="Z1966" s="85">
        <f t="shared" si="2375"/>
        <v>0</v>
      </c>
      <c r="AA1966" s="85">
        <f t="shared" si="2376"/>
        <v>0</v>
      </c>
      <c r="AB1966" s="85">
        <f t="shared" si="2377"/>
        <v>0</v>
      </c>
      <c r="AC1966" s="85">
        <f t="shared" si="2378"/>
        <v>0</v>
      </c>
    </row>
    <row r="1967" spans="1:29" x14ac:dyDescent="0.3">
      <c r="A1967" s="67"/>
      <c r="B1967" s="85"/>
      <c r="C1967" s="85"/>
      <c r="D1967" s="85"/>
      <c r="E1967" s="85"/>
      <c r="F1967" s="85"/>
      <c r="G1967" s="85"/>
      <c r="H1967" s="113"/>
      <c r="P1967" s="21" t="str">
        <f t="shared" si="2379"/>
        <v>A</v>
      </c>
      <c r="Q1967" s="85">
        <f t="shared" si="2381"/>
        <v>0</v>
      </c>
      <c r="R1967" s="85">
        <f t="shared" si="2369"/>
        <v>0</v>
      </c>
      <c r="S1967" s="85">
        <f t="shared" si="2370"/>
        <v>0</v>
      </c>
      <c r="T1967" s="85">
        <f t="shared" si="2371"/>
        <v>0</v>
      </c>
      <c r="U1967" s="85">
        <f t="shared" si="2372"/>
        <v>0</v>
      </c>
      <c r="V1967" s="85">
        <f t="shared" si="2373"/>
        <v>0</v>
      </c>
      <c r="W1967" s="33"/>
      <c r="X1967" s="85">
        <f t="shared" si="2380"/>
        <v>0</v>
      </c>
      <c r="Y1967" s="85">
        <f t="shared" si="2374"/>
        <v>0</v>
      </c>
      <c r="Z1967" s="85">
        <f t="shared" si="2375"/>
        <v>0</v>
      </c>
      <c r="AA1967" s="85">
        <f t="shared" si="2376"/>
        <v>0</v>
      </c>
      <c r="AB1967" s="85">
        <f t="shared" si="2377"/>
        <v>0</v>
      </c>
      <c r="AC1967" s="85">
        <f t="shared" si="2378"/>
        <v>0</v>
      </c>
    </row>
    <row r="1968" spans="1:29" x14ac:dyDescent="0.3">
      <c r="A1968" s="67"/>
      <c r="B1968" s="85"/>
      <c r="C1968" s="85"/>
      <c r="D1968" s="85"/>
      <c r="E1968" s="85"/>
      <c r="F1968" s="85"/>
      <c r="G1968" s="85"/>
      <c r="H1968" s="113"/>
      <c r="P1968" s="21" t="str">
        <f t="shared" si="2379"/>
        <v>A</v>
      </c>
      <c r="Q1968" s="85">
        <f t="shared" si="2381"/>
        <v>0</v>
      </c>
      <c r="R1968" s="85">
        <f t="shared" si="2369"/>
        <v>0</v>
      </c>
      <c r="S1968" s="85">
        <f t="shared" si="2370"/>
        <v>0</v>
      </c>
      <c r="T1968" s="85">
        <f t="shared" si="2371"/>
        <v>0</v>
      </c>
      <c r="U1968" s="85">
        <f t="shared" si="2372"/>
        <v>0</v>
      </c>
      <c r="V1968" s="85">
        <f t="shared" si="2373"/>
        <v>0</v>
      </c>
      <c r="W1968" s="33"/>
      <c r="X1968" s="85">
        <f t="shared" si="2380"/>
        <v>0</v>
      </c>
      <c r="Y1968" s="85">
        <f t="shared" si="2374"/>
        <v>0</v>
      </c>
      <c r="Z1968" s="85">
        <f t="shared" si="2375"/>
        <v>0</v>
      </c>
      <c r="AA1968" s="85">
        <f t="shared" si="2376"/>
        <v>0</v>
      </c>
      <c r="AB1968" s="85">
        <f t="shared" si="2377"/>
        <v>0</v>
      </c>
      <c r="AC1968" s="85">
        <f t="shared" si="2378"/>
        <v>0</v>
      </c>
    </row>
    <row r="1969" spans="1:29" x14ac:dyDescent="0.3">
      <c r="A1969" s="67"/>
      <c r="B1969" s="85"/>
      <c r="C1969" s="85"/>
      <c r="D1969" s="85"/>
      <c r="E1969" s="85"/>
      <c r="F1969" s="85"/>
      <c r="G1969" s="85"/>
      <c r="H1969" s="113"/>
      <c r="P1969" s="21" t="str">
        <f t="shared" si="2379"/>
        <v>A</v>
      </c>
      <c r="Q1969" s="85">
        <f t="shared" si="2381"/>
        <v>0</v>
      </c>
      <c r="R1969" s="85">
        <f t="shared" si="2369"/>
        <v>0</v>
      </c>
      <c r="S1969" s="85">
        <f t="shared" si="2370"/>
        <v>0</v>
      </c>
      <c r="T1969" s="85">
        <f t="shared" si="2371"/>
        <v>0</v>
      </c>
      <c r="U1969" s="85">
        <f t="shared" si="2372"/>
        <v>0</v>
      </c>
      <c r="V1969" s="85">
        <f t="shared" si="2373"/>
        <v>0</v>
      </c>
      <c r="W1969" s="33"/>
      <c r="X1969" s="85">
        <f t="shared" si="2380"/>
        <v>0</v>
      </c>
      <c r="Y1969" s="85">
        <f t="shared" si="2374"/>
        <v>0</v>
      </c>
      <c r="Z1969" s="85">
        <f t="shared" si="2375"/>
        <v>0</v>
      </c>
      <c r="AA1969" s="85">
        <f t="shared" si="2376"/>
        <v>0</v>
      </c>
      <c r="AB1969" s="85">
        <f t="shared" si="2377"/>
        <v>0</v>
      </c>
      <c r="AC1969" s="85">
        <f t="shared" si="2378"/>
        <v>0</v>
      </c>
    </row>
    <row r="1970" spans="1:29" x14ac:dyDescent="0.3">
      <c r="A1970" s="67"/>
      <c r="B1970" s="85"/>
      <c r="C1970" s="85"/>
      <c r="D1970" s="85"/>
      <c r="E1970" s="85"/>
      <c r="F1970" s="85"/>
      <c r="G1970" s="85"/>
      <c r="H1970" s="113"/>
      <c r="P1970" s="21" t="str">
        <f t="shared" si="2379"/>
        <v>A</v>
      </c>
      <c r="Q1970" s="85">
        <f t="shared" si="2381"/>
        <v>0</v>
      </c>
      <c r="R1970" s="85">
        <f t="shared" si="2369"/>
        <v>0</v>
      </c>
      <c r="S1970" s="85">
        <f t="shared" si="2370"/>
        <v>0</v>
      </c>
      <c r="T1970" s="85">
        <f t="shared" si="2371"/>
        <v>0</v>
      </c>
      <c r="U1970" s="85">
        <f t="shared" si="2372"/>
        <v>0</v>
      </c>
      <c r="V1970" s="85">
        <f t="shared" si="2373"/>
        <v>0</v>
      </c>
      <c r="W1970" s="33"/>
      <c r="X1970" s="85">
        <f t="shared" si="2380"/>
        <v>0</v>
      </c>
      <c r="Y1970" s="85">
        <f t="shared" si="2374"/>
        <v>0</v>
      </c>
      <c r="Z1970" s="85">
        <f t="shared" si="2375"/>
        <v>0</v>
      </c>
      <c r="AA1970" s="85">
        <f t="shared" si="2376"/>
        <v>0</v>
      </c>
      <c r="AB1970" s="85">
        <f t="shared" si="2377"/>
        <v>0</v>
      </c>
      <c r="AC1970" s="85">
        <f t="shared" si="2378"/>
        <v>0</v>
      </c>
    </row>
    <row r="1971" spans="1:29" x14ac:dyDescent="0.3">
      <c r="A1971" s="67"/>
      <c r="B1971" s="85"/>
      <c r="C1971" s="85"/>
      <c r="D1971" s="85"/>
      <c r="E1971" s="85"/>
      <c r="F1971" s="85"/>
      <c r="G1971" s="85"/>
      <c r="H1971" s="113"/>
      <c r="P1971" s="21" t="str">
        <f t="shared" si="2379"/>
        <v>A</v>
      </c>
      <c r="Q1971" s="85">
        <f t="shared" si="2381"/>
        <v>0</v>
      </c>
      <c r="R1971" s="85">
        <f t="shared" si="2369"/>
        <v>0</v>
      </c>
      <c r="S1971" s="85">
        <f t="shared" si="2370"/>
        <v>0</v>
      </c>
      <c r="T1971" s="85">
        <f t="shared" si="2371"/>
        <v>0</v>
      </c>
      <c r="U1971" s="85">
        <f t="shared" si="2372"/>
        <v>0</v>
      </c>
      <c r="V1971" s="85">
        <f t="shared" si="2373"/>
        <v>0</v>
      </c>
      <c r="W1971" s="33"/>
      <c r="X1971" s="85">
        <f t="shared" si="2380"/>
        <v>0</v>
      </c>
      <c r="Y1971" s="85">
        <f t="shared" si="2374"/>
        <v>0</v>
      </c>
      <c r="Z1971" s="85">
        <f t="shared" si="2375"/>
        <v>0</v>
      </c>
      <c r="AA1971" s="85">
        <f t="shared" si="2376"/>
        <v>0</v>
      </c>
      <c r="AB1971" s="85">
        <f t="shared" si="2377"/>
        <v>0</v>
      </c>
      <c r="AC1971" s="85">
        <f t="shared" si="2378"/>
        <v>0</v>
      </c>
    </row>
    <row r="1972" spans="1:29" x14ac:dyDescent="0.3">
      <c r="A1972" s="67"/>
      <c r="B1972" s="85"/>
      <c r="C1972" s="85"/>
      <c r="D1972" s="85"/>
      <c r="E1972" s="85"/>
      <c r="F1972" s="85"/>
      <c r="G1972" s="85"/>
      <c r="H1972" s="113"/>
      <c r="P1972" s="21" t="str">
        <f t="shared" si="2379"/>
        <v>A</v>
      </c>
      <c r="Q1972" s="85">
        <f t="shared" si="2381"/>
        <v>0</v>
      </c>
      <c r="R1972" s="85">
        <f t="shared" si="2369"/>
        <v>0</v>
      </c>
      <c r="S1972" s="85">
        <f t="shared" si="2370"/>
        <v>0</v>
      </c>
      <c r="T1972" s="85">
        <f t="shared" si="2371"/>
        <v>0</v>
      </c>
      <c r="U1972" s="85">
        <f t="shared" si="2372"/>
        <v>0</v>
      </c>
      <c r="V1972" s="85">
        <f t="shared" si="2373"/>
        <v>0</v>
      </c>
      <c r="W1972" s="33"/>
      <c r="X1972" s="85">
        <f t="shared" si="2380"/>
        <v>0</v>
      </c>
      <c r="Y1972" s="85">
        <f t="shared" si="2374"/>
        <v>0</v>
      </c>
      <c r="Z1972" s="85">
        <f t="shared" si="2375"/>
        <v>0</v>
      </c>
      <c r="AA1972" s="85">
        <f t="shared" si="2376"/>
        <v>0</v>
      </c>
      <c r="AB1972" s="85">
        <f t="shared" si="2377"/>
        <v>0</v>
      </c>
      <c r="AC1972" s="85">
        <f t="shared" si="2378"/>
        <v>0</v>
      </c>
    </row>
    <row r="1973" spans="1:29" x14ac:dyDescent="0.3">
      <c r="A1973" s="67"/>
      <c r="B1973" s="85"/>
      <c r="C1973" s="85"/>
      <c r="D1973" s="85"/>
      <c r="E1973" s="85"/>
      <c r="F1973" s="85"/>
      <c r="G1973" s="85"/>
      <c r="H1973" s="113"/>
      <c r="P1973" s="21" t="str">
        <f t="shared" si="2379"/>
        <v>A</v>
      </c>
      <c r="Q1973" s="85">
        <f t="shared" si="2381"/>
        <v>0</v>
      </c>
      <c r="R1973" s="85">
        <f t="shared" si="2369"/>
        <v>0</v>
      </c>
      <c r="S1973" s="85">
        <f t="shared" si="2370"/>
        <v>0</v>
      </c>
      <c r="T1973" s="85">
        <f t="shared" si="2371"/>
        <v>0</v>
      </c>
      <c r="U1973" s="85">
        <f t="shared" si="2372"/>
        <v>0</v>
      </c>
      <c r="V1973" s="85">
        <f t="shared" si="2373"/>
        <v>0</v>
      </c>
      <c r="W1973" s="33"/>
      <c r="X1973" s="85">
        <f t="shared" si="2380"/>
        <v>0</v>
      </c>
      <c r="Y1973" s="85">
        <f t="shared" si="2374"/>
        <v>0</v>
      </c>
      <c r="Z1973" s="85">
        <f t="shared" si="2375"/>
        <v>0</v>
      </c>
      <c r="AA1973" s="85">
        <f t="shared" si="2376"/>
        <v>0</v>
      </c>
      <c r="AB1973" s="85">
        <f t="shared" si="2377"/>
        <v>0</v>
      </c>
      <c r="AC1973" s="85">
        <f t="shared" si="2378"/>
        <v>0</v>
      </c>
    </row>
    <row r="1974" spans="1:29" x14ac:dyDescent="0.3">
      <c r="A1974" s="67"/>
      <c r="B1974" s="85"/>
      <c r="C1974" s="85"/>
      <c r="D1974" s="85"/>
      <c r="E1974" s="85"/>
      <c r="F1974" s="85"/>
      <c r="G1974" s="85"/>
      <c r="H1974" s="113"/>
      <c r="P1974" s="21" t="str">
        <f t="shared" si="2379"/>
        <v>A</v>
      </c>
      <c r="Q1974" s="85">
        <f t="shared" si="2381"/>
        <v>0</v>
      </c>
      <c r="R1974" s="85">
        <f t="shared" si="2369"/>
        <v>0</v>
      </c>
      <c r="S1974" s="85">
        <f t="shared" si="2370"/>
        <v>0</v>
      </c>
      <c r="T1974" s="85">
        <f t="shared" si="2371"/>
        <v>0</v>
      </c>
      <c r="U1974" s="85">
        <f t="shared" si="2372"/>
        <v>0</v>
      </c>
      <c r="V1974" s="85">
        <f t="shared" si="2373"/>
        <v>0</v>
      </c>
      <c r="W1974" s="33"/>
      <c r="X1974" s="85">
        <f t="shared" si="2380"/>
        <v>0</v>
      </c>
      <c r="Y1974" s="85">
        <f t="shared" si="2374"/>
        <v>0</v>
      </c>
      <c r="Z1974" s="85">
        <f t="shared" si="2375"/>
        <v>0</v>
      </c>
      <c r="AA1974" s="85">
        <f t="shared" si="2376"/>
        <v>0</v>
      </c>
      <c r="AB1974" s="85">
        <f t="shared" si="2377"/>
        <v>0</v>
      </c>
      <c r="AC1974" s="85">
        <f t="shared" si="2378"/>
        <v>0</v>
      </c>
    </row>
    <row r="1975" spans="1:29" x14ac:dyDescent="0.3">
      <c r="A1975" s="68"/>
      <c r="B1975" s="87"/>
      <c r="C1975" s="87"/>
      <c r="D1975" s="87"/>
      <c r="E1975" s="87"/>
      <c r="F1975" s="87"/>
      <c r="G1975" s="87"/>
      <c r="H1975" s="114"/>
      <c r="I1975" s="105">
        <f>Q1975</f>
        <v>0</v>
      </c>
      <c r="J1975" s="105">
        <f>R1975</f>
        <v>0</v>
      </c>
      <c r="K1975" s="105">
        <f t="shared" ref="K1975" si="2382">S1975</f>
        <v>0</v>
      </c>
      <c r="L1975" s="105">
        <f t="shared" ref="L1975" si="2383">T1975</f>
        <v>0</v>
      </c>
      <c r="M1975" s="105">
        <f t="shared" ref="M1975" si="2384">U1975</f>
        <v>0</v>
      </c>
      <c r="N1975" s="105">
        <f t="shared" ref="N1975" si="2385">V1975</f>
        <v>0</v>
      </c>
      <c r="P1975" s="21"/>
      <c r="Q1975" s="106">
        <f t="shared" ref="Q1975:V1975" si="2386">+SUM(Q1959:Q1974)</f>
        <v>0</v>
      </c>
      <c r="R1975" s="106">
        <f t="shared" si="2386"/>
        <v>0</v>
      </c>
      <c r="S1975" s="106">
        <f t="shared" si="2386"/>
        <v>0</v>
      </c>
      <c r="T1975" s="106">
        <f t="shared" si="2386"/>
        <v>0</v>
      </c>
      <c r="U1975" s="106">
        <f t="shared" si="2386"/>
        <v>0</v>
      </c>
      <c r="V1975" s="106">
        <f t="shared" si="2386"/>
        <v>0</v>
      </c>
      <c r="W1975" s="33"/>
      <c r="X1975" s="33"/>
      <c r="Y1975" s="33"/>
      <c r="Z1975" s="33"/>
      <c r="AA1975" s="33"/>
      <c r="AB1975" s="33"/>
      <c r="AC1975" s="33"/>
    </row>
    <row r="1977" spans="1:29" x14ac:dyDescent="0.3">
      <c r="A1977" s="69"/>
      <c r="B1977" s="69"/>
      <c r="C1977" s="69"/>
      <c r="D1977" s="97"/>
      <c r="E1977" s="97"/>
      <c r="F1977" s="69"/>
      <c r="G1977" s="69"/>
      <c r="H1977" s="82"/>
    </row>
    <row r="1978" spans="1:29" x14ac:dyDescent="0.3">
      <c r="A1978" s="94"/>
      <c r="B1978" s="83"/>
      <c r="C1978" s="95"/>
      <c r="D1978" s="95"/>
      <c r="E1978" s="33"/>
      <c r="F1978" s="98"/>
      <c r="G1978" s="96"/>
      <c r="H1978" s="112"/>
    </row>
    <row r="1979" spans="1:29" x14ac:dyDescent="0.3">
      <c r="A1979" s="91"/>
      <c r="B1979" s="92"/>
      <c r="C1979" s="92"/>
      <c r="D1979" s="92"/>
      <c r="E1979" s="92"/>
      <c r="F1979" s="92"/>
      <c r="G1979" s="92"/>
      <c r="H1979" s="92"/>
    </row>
    <row r="1980" spans="1:29" x14ac:dyDescent="0.3">
      <c r="A1980" s="68"/>
      <c r="B1980" s="68"/>
      <c r="C1980" s="68"/>
      <c r="D1980" s="68"/>
      <c r="E1980" s="68"/>
      <c r="F1980" s="68"/>
      <c r="G1980" s="68"/>
      <c r="H1980" s="82"/>
      <c r="P1980" s="21"/>
      <c r="Q1980" s="106">
        <f>+SUM(Q1981:Q1996)</f>
        <v>0</v>
      </c>
      <c r="R1980" s="106">
        <f t="shared" ref="R1980" si="2387">+SUM(R1981:R1996)</f>
        <v>0</v>
      </c>
      <c r="S1980" s="106">
        <f t="shared" ref="S1980" si="2388">+SUM(S1981:S1996)</f>
        <v>0</v>
      </c>
      <c r="T1980" s="106">
        <f t="shared" ref="T1980" si="2389">+SUM(T1981:T1996)</f>
        <v>0</v>
      </c>
      <c r="U1980" s="106">
        <f t="shared" ref="U1980" si="2390">+SUM(U1981:U1996)</f>
        <v>0</v>
      </c>
      <c r="V1980" s="106">
        <f t="shared" ref="V1980" si="2391">+SUM(V1981:V1996)</f>
        <v>0</v>
      </c>
      <c r="W1980" s="33"/>
      <c r="X1980" s="33"/>
      <c r="Y1980" s="33"/>
      <c r="Z1980" s="33"/>
      <c r="AA1980" s="33"/>
      <c r="AB1980" s="33"/>
      <c r="AC1980" s="33"/>
    </row>
    <row r="1981" spans="1:29" x14ac:dyDescent="0.3">
      <c r="A1981" s="67"/>
      <c r="B1981" s="85"/>
      <c r="C1981" s="85"/>
      <c r="D1981" s="85"/>
      <c r="E1981" s="85"/>
      <c r="F1981" s="85"/>
      <c r="G1981" s="85"/>
      <c r="H1981" s="113"/>
      <c r="I1981" s="105">
        <f t="shared" ref="I1981:N1981" si="2392">Q1980</f>
        <v>0</v>
      </c>
      <c r="J1981" s="105">
        <f t="shared" si="2392"/>
        <v>0</v>
      </c>
      <c r="K1981" s="105">
        <f t="shared" si="2392"/>
        <v>0</v>
      </c>
      <c r="L1981" s="105">
        <f t="shared" si="2392"/>
        <v>0</v>
      </c>
      <c r="M1981" s="105">
        <f t="shared" si="2392"/>
        <v>0</v>
      </c>
      <c r="N1981" s="105">
        <f t="shared" si="2392"/>
        <v>0</v>
      </c>
      <c r="P1981" s="21" t="str">
        <f>IF(A1981&gt;=$B$1978,"A","B")</f>
        <v>A</v>
      </c>
      <c r="Q1981" s="85">
        <f t="shared" ref="Q1981:Q1985" si="2393">IF($P1981="B",B1981,0)</f>
        <v>0</v>
      </c>
      <c r="R1981" s="85">
        <f t="shared" ref="R1981:R1996" si="2394">IF($P1981="B",C1981,0)</f>
        <v>0</v>
      </c>
      <c r="S1981" s="85">
        <f t="shared" ref="S1981:S1996" si="2395">IF($P1981="B",D1981,0)</f>
        <v>0</v>
      </c>
      <c r="T1981" s="85">
        <f t="shared" ref="T1981:T1996" si="2396">IF($P1981="B",E1981,0)</f>
        <v>0</v>
      </c>
      <c r="U1981" s="85">
        <f t="shared" ref="U1981:U1996" si="2397">IF($P1981="B",F1981,0)</f>
        <v>0</v>
      </c>
      <c r="V1981" s="85">
        <f t="shared" ref="V1981:V1996" si="2398">IF($P1981="B",G1981,0)</f>
        <v>0</v>
      </c>
      <c r="W1981" s="33"/>
      <c r="X1981" s="85">
        <f>IF($P1981="A",B1981,0)</f>
        <v>0</v>
      </c>
      <c r="Y1981" s="85">
        <f t="shared" ref="Y1981:Y1996" si="2399">IF($P1981="A",C1981,0)</f>
        <v>0</v>
      </c>
      <c r="Z1981" s="85">
        <f t="shared" ref="Z1981:Z1996" si="2400">IF($P1981="A",D1981,0)</f>
        <v>0</v>
      </c>
      <c r="AA1981" s="85">
        <f t="shared" ref="AA1981:AA1996" si="2401">IF($P1981="A",E1981,0)</f>
        <v>0</v>
      </c>
      <c r="AB1981" s="85">
        <f t="shared" ref="AB1981:AB1996" si="2402">IF($P1981="A",F1981,0)</f>
        <v>0</v>
      </c>
      <c r="AC1981" s="85">
        <f t="shared" ref="AC1981:AC1996" si="2403">IF($P1981="A",G1981,0)</f>
        <v>0</v>
      </c>
    </row>
    <row r="1982" spans="1:29" x14ac:dyDescent="0.3">
      <c r="A1982" s="67"/>
      <c r="B1982" s="85"/>
      <c r="C1982" s="85"/>
      <c r="D1982" s="85"/>
      <c r="E1982" s="85"/>
      <c r="F1982" s="85"/>
      <c r="G1982" s="85"/>
      <c r="H1982" s="113"/>
      <c r="P1982" s="21" t="str">
        <f t="shared" ref="P1982:P1996" si="2404">IF(A1982&gt;=$B$1978,"A","B")</f>
        <v>A</v>
      </c>
      <c r="Q1982" s="85">
        <f t="shared" si="2393"/>
        <v>0</v>
      </c>
      <c r="R1982" s="85">
        <f t="shared" si="2394"/>
        <v>0</v>
      </c>
      <c r="S1982" s="85">
        <f t="shared" si="2395"/>
        <v>0</v>
      </c>
      <c r="T1982" s="85">
        <f t="shared" si="2396"/>
        <v>0</v>
      </c>
      <c r="U1982" s="85">
        <f t="shared" si="2397"/>
        <v>0</v>
      </c>
      <c r="V1982" s="85">
        <f t="shared" si="2398"/>
        <v>0</v>
      </c>
      <c r="W1982" s="33"/>
      <c r="X1982" s="85">
        <f t="shared" ref="X1982:X1996" si="2405">IF($P1982="A",B1982,0)</f>
        <v>0</v>
      </c>
      <c r="Y1982" s="85">
        <f t="shared" si="2399"/>
        <v>0</v>
      </c>
      <c r="Z1982" s="85">
        <f t="shared" si="2400"/>
        <v>0</v>
      </c>
      <c r="AA1982" s="85">
        <f t="shared" si="2401"/>
        <v>0</v>
      </c>
      <c r="AB1982" s="85">
        <f t="shared" si="2402"/>
        <v>0</v>
      </c>
      <c r="AC1982" s="85">
        <f t="shared" si="2403"/>
        <v>0</v>
      </c>
    </row>
    <row r="1983" spans="1:29" x14ac:dyDescent="0.3">
      <c r="A1983" s="67"/>
      <c r="B1983" s="85"/>
      <c r="C1983" s="85"/>
      <c r="D1983" s="85"/>
      <c r="E1983" s="85"/>
      <c r="F1983" s="85"/>
      <c r="G1983" s="85"/>
      <c r="H1983" s="113"/>
      <c r="P1983" s="21" t="str">
        <f t="shared" si="2404"/>
        <v>A</v>
      </c>
      <c r="Q1983" s="85">
        <f t="shared" si="2393"/>
        <v>0</v>
      </c>
      <c r="R1983" s="85">
        <f t="shared" si="2394"/>
        <v>0</v>
      </c>
      <c r="S1983" s="85">
        <f t="shared" si="2395"/>
        <v>0</v>
      </c>
      <c r="T1983" s="85">
        <f t="shared" si="2396"/>
        <v>0</v>
      </c>
      <c r="U1983" s="85">
        <f t="shared" si="2397"/>
        <v>0</v>
      </c>
      <c r="V1983" s="85">
        <f t="shared" si="2398"/>
        <v>0</v>
      </c>
      <c r="W1983" s="33"/>
      <c r="X1983" s="85">
        <f t="shared" si="2405"/>
        <v>0</v>
      </c>
      <c r="Y1983" s="85">
        <f t="shared" si="2399"/>
        <v>0</v>
      </c>
      <c r="Z1983" s="85">
        <f t="shared" si="2400"/>
        <v>0</v>
      </c>
      <c r="AA1983" s="85">
        <f t="shared" si="2401"/>
        <v>0</v>
      </c>
      <c r="AB1983" s="85">
        <f t="shared" si="2402"/>
        <v>0</v>
      </c>
      <c r="AC1983" s="85">
        <f t="shared" si="2403"/>
        <v>0</v>
      </c>
    </row>
    <row r="1984" spans="1:29" x14ac:dyDescent="0.3">
      <c r="A1984" s="67"/>
      <c r="B1984" s="85"/>
      <c r="C1984" s="85"/>
      <c r="D1984" s="85"/>
      <c r="E1984" s="85"/>
      <c r="F1984" s="85"/>
      <c r="G1984" s="85"/>
      <c r="H1984" s="113"/>
      <c r="P1984" s="21" t="str">
        <f t="shared" si="2404"/>
        <v>A</v>
      </c>
      <c r="Q1984" s="85">
        <f t="shared" si="2393"/>
        <v>0</v>
      </c>
      <c r="R1984" s="85">
        <f t="shared" si="2394"/>
        <v>0</v>
      </c>
      <c r="S1984" s="85">
        <f t="shared" si="2395"/>
        <v>0</v>
      </c>
      <c r="T1984" s="85">
        <f t="shared" si="2396"/>
        <v>0</v>
      </c>
      <c r="U1984" s="85">
        <f t="shared" si="2397"/>
        <v>0</v>
      </c>
      <c r="V1984" s="85">
        <f t="shared" si="2398"/>
        <v>0</v>
      </c>
      <c r="W1984" s="33"/>
      <c r="X1984" s="85">
        <f t="shared" si="2405"/>
        <v>0</v>
      </c>
      <c r="Y1984" s="85">
        <f t="shared" si="2399"/>
        <v>0</v>
      </c>
      <c r="Z1984" s="85">
        <f t="shared" si="2400"/>
        <v>0</v>
      </c>
      <c r="AA1984" s="85">
        <f t="shared" si="2401"/>
        <v>0</v>
      </c>
      <c r="AB1984" s="85">
        <f t="shared" si="2402"/>
        <v>0</v>
      </c>
      <c r="AC1984" s="85">
        <f t="shared" si="2403"/>
        <v>0</v>
      </c>
    </row>
    <row r="1985" spans="1:29" x14ac:dyDescent="0.3">
      <c r="A1985" s="67"/>
      <c r="B1985" s="85"/>
      <c r="C1985" s="85"/>
      <c r="D1985" s="85"/>
      <c r="E1985" s="85"/>
      <c r="F1985" s="85"/>
      <c r="G1985" s="85"/>
      <c r="H1985" s="113"/>
      <c r="P1985" s="21" t="str">
        <f t="shared" si="2404"/>
        <v>A</v>
      </c>
      <c r="Q1985" s="85">
        <f t="shared" si="2393"/>
        <v>0</v>
      </c>
      <c r="R1985" s="85">
        <f t="shared" si="2394"/>
        <v>0</v>
      </c>
      <c r="S1985" s="85">
        <f t="shared" si="2395"/>
        <v>0</v>
      </c>
      <c r="T1985" s="85">
        <f t="shared" si="2396"/>
        <v>0</v>
      </c>
      <c r="U1985" s="85">
        <f t="shared" si="2397"/>
        <v>0</v>
      </c>
      <c r="V1985" s="85">
        <f t="shared" si="2398"/>
        <v>0</v>
      </c>
      <c r="W1985" s="33"/>
      <c r="X1985" s="85">
        <f t="shared" si="2405"/>
        <v>0</v>
      </c>
      <c r="Y1985" s="85">
        <f t="shared" si="2399"/>
        <v>0</v>
      </c>
      <c r="Z1985" s="85">
        <f t="shared" si="2400"/>
        <v>0</v>
      </c>
      <c r="AA1985" s="85">
        <f t="shared" si="2401"/>
        <v>0</v>
      </c>
      <c r="AB1985" s="85">
        <f t="shared" si="2402"/>
        <v>0</v>
      </c>
      <c r="AC1985" s="85">
        <f t="shared" si="2403"/>
        <v>0</v>
      </c>
    </row>
    <row r="1986" spans="1:29" x14ac:dyDescent="0.3">
      <c r="A1986" s="67"/>
      <c r="B1986" s="85"/>
      <c r="C1986" s="85"/>
      <c r="D1986" s="85"/>
      <c r="E1986" s="85"/>
      <c r="F1986" s="85"/>
      <c r="G1986" s="85"/>
      <c r="H1986" s="113"/>
      <c r="P1986" s="21" t="str">
        <f t="shared" si="2404"/>
        <v>A</v>
      </c>
      <c r="Q1986" s="85">
        <f>IF($P1986="B",B1986,0)</f>
        <v>0</v>
      </c>
      <c r="R1986" s="85">
        <f t="shared" si="2394"/>
        <v>0</v>
      </c>
      <c r="S1986" s="85">
        <f t="shared" si="2395"/>
        <v>0</v>
      </c>
      <c r="T1986" s="85">
        <f t="shared" si="2396"/>
        <v>0</v>
      </c>
      <c r="U1986" s="85">
        <f t="shared" si="2397"/>
        <v>0</v>
      </c>
      <c r="V1986" s="85">
        <f t="shared" si="2398"/>
        <v>0</v>
      </c>
      <c r="W1986" s="33"/>
      <c r="X1986" s="85">
        <f t="shared" si="2405"/>
        <v>0</v>
      </c>
      <c r="Y1986" s="85">
        <f t="shared" si="2399"/>
        <v>0</v>
      </c>
      <c r="Z1986" s="85">
        <f t="shared" si="2400"/>
        <v>0</v>
      </c>
      <c r="AA1986" s="85">
        <f t="shared" si="2401"/>
        <v>0</v>
      </c>
      <c r="AB1986" s="85">
        <f t="shared" si="2402"/>
        <v>0</v>
      </c>
      <c r="AC1986" s="85">
        <f t="shared" si="2403"/>
        <v>0</v>
      </c>
    </row>
    <row r="1987" spans="1:29" x14ac:dyDescent="0.3">
      <c r="A1987" s="67"/>
      <c r="B1987" s="85"/>
      <c r="C1987" s="85"/>
      <c r="D1987" s="85"/>
      <c r="E1987" s="85"/>
      <c r="F1987" s="85"/>
      <c r="G1987" s="85"/>
      <c r="H1987" s="113"/>
      <c r="P1987" s="21" t="str">
        <f t="shared" si="2404"/>
        <v>A</v>
      </c>
      <c r="Q1987" s="85">
        <f t="shared" ref="Q1987:Q1996" si="2406">IF($P1987="B",B1987,0)</f>
        <v>0</v>
      </c>
      <c r="R1987" s="85">
        <f t="shared" si="2394"/>
        <v>0</v>
      </c>
      <c r="S1987" s="85">
        <f t="shared" si="2395"/>
        <v>0</v>
      </c>
      <c r="T1987" s="85">
        <f t="shared" si="2396"/>
        <v>0</v>
      </c>
      <c r="U1987" s="85">
        <f t="shared" si="2397"/>
        <v>0</v>
      </c>
      <c r="V1987" s="85">
        <f t="shared" si="2398"/>
        <v>0</v>
      </c>
      <c r="W1987" s="33"/>
      <c r="X1987" s="85">
        <f t="shared" si="2405"/>
        <v>0</v>
      </c>
      <c r="Y1987" s="85">
        <f t="shared" si="2399"/>
        <v>0</v>
      </c>
      <c r="Z1987" s="85">
        <f t="shared" si="2400"/>
        <v>0</v>
      </c>
      <c r="AA1987" s="85">
        <f t="shared" si="2401"/>
        <v>0</v>
      </c>
      <c r="AB1987" s="85">
        <f t="shared" si="2402"/>
        <v>0</v>
      </c>
      <c r="AC1987" s="85">
        <f t="shared" si="2403"/>
        <v>0</v>
      </c>
    </row>
    <row r="1988" spans="1:29" x14ac:dyDescent="0.3">
      <c r="A1988" s="67"/>
      <c r="B1988" s="85"/>
      <c r="C1988" s="85"/>
      <c r="D1988" s="85"/>
      <c r="E1988" s="85"/>
      <c r="F1988" s="85"/>
      <c r="G1988" s="85"/>
      <c r="H1988" s="113"/>
      <c r="P1988" s="21" t="str">
        <f t="shared" si="2404"/>
        <v>A</v>
      </c>
      <c r="Q1988" s="85">
        <f t="shared" si="2406"/>
        <v>0</v>
      </c>
      <c r="R1988" s="85">
        <f t="shared" si="2394"/>
        <v>0</v>
      </c>
      <c r="S1988" s="85">
        <f t="shared" si="2395"/>
        <v>0</v>
      </c>
      <c r="T1988" s="85">
        <f t="shared" si="2396"/>
        <v>0</v>
      </c>
      <c r="U1988" s="85">
        <f t="shared" si="2397"/>
        <v>0</v>
      </c>
      <c r="V1988" s="85">
        <f t="shared" si="2398"/>
        <v>0</v>
      </c>
      <c r="W1988" s="33"/>
      <c r="X1988" s="85">
        <f t="shared" si="2405"/>
        <v>0</v>
      </c>
      <c r="Y1988" s="85">
        <f t="shared" si="2399"/>
        <v>0</v>
      </c>
      <c r="Z1988" s="85">
        <f t="shared" si="2400"/>
        <v>0</v>
      </c>
      <c r="AA1988" s="85">
        <f t="shared" si="2401"/>
        <v>0</v>
      </c>
      <c r="AB1988" s="85">
        <f t="shared" si="2402"/>
        <v>0</v>
      </c>
      <c r="AC1988" s="85">
        <f t="shared" si="2403"/>
        <v>0</v>
      </c>
    </row>
    <row r="1989" spans="1:29" x14ac:dyDescent="0.3">
      <c r="A1989" s="67"/>
      <c r="B1989" s="85"/>
      <c r="C1989" s="85"/>
      <c r="D1989" s="85"/>
      <c r="E1989" s="85"/>
      <c r="F1989" s="85"/>
      <c r="G1989" s="85"/>
      <c r="H1989" s="113"/>
      <c r="P1989" s="21" t="str">
        <f t="shared" si="2404"/>
        <v>A</v>
      </c>
      <c r="Q1989" s="85">
        <f t="shared" si="2406"/>
        <v>0</v>
      </c>
      <c r="R1989" s="85">
        <f t="shared" si="2394"/>
        <v>0</v>
      </c>
      <c r="S1989" s="85">
        <f t="shared" si="2395"/>
        <v>0</v>
      </c>
      <c r="T1989" s="85">
        <f t="shared" si="2396"/>
        <v>0</v>
      </c>
      <c r="U1989" s="85">
        <f t="shared" si="2397"/>
        <v>0</v>
      </c>
      <c r="V1989" s="85">
        <f t="shared" si="2398"/>
        <v>0</v>
      </c>
      <c r="W1989" s="33"/>
      <c r="X1989" s="85">
        <f t="shared" si="2405"/>
        <v>0</v>
      </c>
      <c r="Y1989" s="85">
        <f t="shared" si="2399"/>
        <v>0</v>
      </c>
      <c r="Z1989" s="85">
        <f t="shared" si="2400"/>
        <v>0</v>
      </c>
      <c r="AA1989" s="85">
        <f t="shared" si="2401"/>
        <v>0</v>
      </c>
      <c r="AB1989" s="85">
        <f t="shared" si="2402"/>
        <v>0</v>
      </c>
      <c r="AC1989" s="85">
        <f t="shared" si="2403"/>
        <v>0</v>
      </c>
    </row>
    <row r="1990" spans="1:29" x14ac:dyDescent="0.3">
      <c r="A1990" s="67"/>
      <c r="B1990" s="85"/>
      <c r="C1990" s="85"/>
      <c r="D1990" s="85"/>
      <c r="E1990" s="85"/>
      <c r="F1990" s="85"/>
      <c r="G1990" s="85"/>
      <c r="H1990" s="113"/>
      <c r="P1990" s="21" t="str">
        <f t="shared" si="2404"/>
        <v>A</v>
      </c>
      <c r="Q1990" s="85">
        <f t="shared" si="2406"/>
        <v>0</v>
      </c>
      <c r="R1990" s="85">
        <f t="shared" si="2394"/>
        <v>0</v>
      </c>
      <c r="S1990" s="85">
        <f t="shared" si="2395"/>
        <v>0</v>
      </c>
      <c r="T1990" s="85">
        <f t="shared" si="2396"/>
        <v>0</v>
      </c>
      <c r="U1990" s="85">
        <f t="shared" si="2397"/>
        <v>0</v>
      </c>
      <c r="V1990" s="85">
        <f t="shared" si="2398"/>
        <v>0</v>
      </c>
      <c r="W1990" s="33"/>
      <c r="X1990" s="85">
        <f t="shared" si="2405"/>
        <v>0</v>
      </c>
      <c r="Y1990" s="85">
        <f t="shared" si="2399"/>
        <v>0</v>
      </c>
      <c r="Z1990" s="85">
        <f t="shared" si="2400"/>
        <v>0</v>
      </c>
      <c r="AA1990" s="85">
        <f t="shared" si="2401"/>
        <v>0</v>
      </c>
      <c r="AB1990" s="85">
        <f t="shared" si="2402"/>
        <v>0</v>
      </c>
      <c r="AC1990" s="85">
        <f t="shared" si="2403"/>
        <v>0</v>
      </c>
    </row>
    <row r="1991" spans="1:29" x14ac:dyDescent="0.3">
      <c r="A1991" s="67"/>
      <c r="B1991" s="85"/>
      <c r="C1991" s="85"/>
      <c r="D1991" s="85"/>
      <c r="E1991" s="85"/>
      <c r="F1991" s="85"/>
      <c r="G1991" s="85"/>
      <c r="H1991" s="113"/>
      <c r="P1991" s="21" t="str">
        <f t="shared" si="2404"/>
        <v>A</v>
      </c>
      <c r="Q1991" s="85">
        <f t="shared" si="2406"/>
        <v>0</v>
      </c>
      <c r="R1991" s="85">
        <f t="shared" si="2394"/>
        <v>0</v>
      </c>
      <c r="S1991" s="85">
        <f t="shared" si="2395"/>
        <v>0</v>
      </c>
      <c r="T1991" s="85">
        <f t="shared" si="2396"/>
        <v>0</v>
      </c>
      <c r="U1991" s="85">
        <f t="shared" si="2397"/>
        <v>0</v>
      </c>
      <c r="V1991" s="85">
        <f t="shared" si="2398"/>
        <v>0</v>
      </c>
      <c r="W1991" s="33"/>
      <c r="X1991" s="85">
        <f t="shared" si="2405"/>
        <v>0</v>
      </c>
      <c r="Y1991" s="85">
        <f t="shared" si="2399"/>
        <v>0</v>
      </c>
      <c r="Z1991" s="85">
        <f t="shared" si="2400"/>
        <v>0</v>
      </c>
      <c r="AA1991" s="85">
        <f t="shared" si="2401"/>
        <v>0</v>
      </c>
      <c r="AB1991" s="85">
        <f t="shared" si="2402"/>
        <v>0</v>
      </c>
      <c r="AC1991" s="85">
        <f t="shared" si="2403"/>
        <v>0</v>
      </c>
    </row>
    <row r="1992" spans="1:29" x14ac:dyDescent="0.3">
      <c r="A1992" s="67"/>
      <c r="B1992" s="85"/>
      <c r="C1992" s="85"/>
      <c r="D1992" s="85"/>
      <c r="E1992" s="85"/>
      <c r="F1992" s="85"/>
      <c r="G1992" s="85"/>
      <c r="H1992" s="113"/>
      <c r="P1992" s="21" t="str">
        <f t="shared" si="2404"/>
        <v>A</v>
      </c>
      <c r="Q1992" s="85">
        <f t="shared" si="2406"/>
        <v>0</v>
      </c>
      <c r="R1992" s="85">
        <f t="shared" si="2394"/>
        <v>0</v>
      </c>
      <c r="S1992" s="85">
        <f t="shared" si="2395"/>
        <v>0</v>
      </c>
      <c r="T1992" s="85">
        <f t="shared" si="2396"/>
        <v>0</v>
      </c>
      <c r="U1992" s="85">
        <f t="shared" si="2397"/>
        <v>0</v>
      </c>
      <c r="V1992" s="85">
        <f t="shared" si="2398"/>
        <v>0</v>
      </c>
      <c r="W1992" s="33"/>
      <c r="X1992" s="85">
        <f t="shared" si="2405"/>
        <v>0</v>
      </c>
      <c r="Y1992" s="85">
        <f t="shared" si="2399"/>
        <v>0</v>
      </c>
      <c r="Z1992" s="85">
        <f t="shared" si="2400"/>
        <v>0</v>
      </c>
      <c r="AA1992" s="85">
        <f t="shared" si="2401"/>
        <v>0</v>
      </c>
      <c r="AB1992" s="85">
        <f t="shared" si="2402"/>
        <v>0</v>
      </c>
      <c r="AC1992" s="85">
        <f t="shared" si="2403"/>
        <v>0</v>
      </c>
    </row>
    <row r="1993" spans="1:29" x14ac:dyDescent="0.3">
      <c r="A1993" s="67"/>
      <c r="B1993" s="85"/>
      <c r="C1993" s="85"/>
      <c r="D1993" s="85"/>
      <c r="E1993" s="85"/>
      <c r="F1993" s="85"/>
      <c r="G1993" s="85"/>
      <c r="H1993" s="113"/>
      <c r="P1993" s="21" t="str">
        <f t="shared" si="2404"/>
        <v>A</v>
      </c>
      <c r="Q1993" s="85">
        <f t="shared" si="2406"/>
        <v>0</v>
      </c>
      <c r="R1993" s="85">
        <f t="shared" si="2394"/>
        <v>0</v>
      </c>
      <c r="S1993" s="85">
        <f t="shared" si="2395"/>
        <v>0</v>
      </c>
      <c r="T1993" s="85">
        <f t="shared" si="2396"/>
        <v>0</v>
      </c>
      <c r="U1993" s="85">
        <f t="shared" si="2397"/>
        <v>0</v>
      </c>
      <c r="V1993" s="85">
        <f t="shared" si="2398"/>
        <v>0</v>
      </c>
      <c r="W1993" s="33"/>
      <c r="X1993" s="85">
        <f t="shared" si="2405"/>
        <v>0</v>
      </c>
      <c r="Y1993" s="85">
        <f t="shared" si="2399"/>
        <v>0</v>
      </c>
      <c r="Z1993" s="85">
        <f t="shared" si="2400"/>
        <v>0</v>
      </c>
      <c r="AA1993" s="85">
        <f t="shared" si="2401"/>
        <v>0</v>
      </c>
      <c r="AB1993" s="85">
        <f t="shared" si="2402"/>
        <v>0</v>
      </c>
      <c r="AC1993" s="85">
        <f t="shared" si="2403"/>
        <v>0</v>
      </c>
    </row>
    <row r="1994" spans="1:29" x14ac:dyDescent="0.3">
      <c r="A1994" s="67"/>
      <c r="B1994" s="85"/>
      <c r="C1994" s="85"/>
      <c r="D1994" s="85"/>
      <c r="E1994" s="85"/>
      <c r="F1994" s="85"/>
      <c r="G1994" s="85"/>
      <c r="H1994" s="113"/>
      <c r="P1994" s="21" t="str">
        <f t="shared" si="2404"/>
        <v>A</v>
      </c>
      <c r="Q1994" s="85">
        <f t="shared" si="2406"/>
        <v>0</v>
      </c>
      <c r="R1994" s="85">
        <f t="shared" si="2394"/>
        <v>0</v>
      </c>
      <c r="S1994" s="85">
        <f t="shared" si="2395"/>
        <v>0</v>
      </c>
      <c r="T1994" s="85">
        <f t="shared" si="2396"/>
        <v>0</v>
      </c>
      <c r="U1994" s="85">
        <f t="shared" si="2397"/>
        <v>0</v>
      </c>
      <c r="V1994" s="85">
        <f t="shared" si="2398"/>
        <v>0</v>
      </c>
      <c r="W1994" s="33"/>
      <c r="X1994" s="85">
        <f t="shared" si="2405"/>
        <v>0</v>
      </c>
      <c r="Y1994" s="85">
        <f t="shared" si="2399"/>
        <v>0</v>
      </c>
      <c r="Z1994" s="85">
        <f t="shared" si="2400"/>
        <v>0</v>
      </c>
      <c r="AA1994" s="85">
        <f t="shared" si="2401"/>
        <v>0</v>
      </c>
      <c r="AB1994" s="85">
        <f t="shared" si="2402"/>
        <v>0</v>
      </c>
      <c r="AC1994" s="85">
        <f t="shared" si="2403"/>
        <v>0</v>
      </c>
    </row>
    <row r="1995" spans="1:29" x14ac:dyDescent="0.3">
      <c r="A1995" s="67"/>
      <c r="B1995" s="85"/>
      <c r="C1995" s="85"/>
      <c r="D1995" s="85"/>
      <c r="E1995" s="85"/>
      <c r="F1995" s="85"/>
      <c r="G1995" s="85"/>
      <c r="H1995" s="113"/>
      <c r="P1995" s="21" t="str">
        <f t="shared" si="2404"/>
        <v>A</v>
      </c>
      <c r="Q1995" s="85">
        <f t="shared" si="2406"/>
        <v>0</v>
      </c>
      <c r="R1995" s="85">
        <f t="shared" si="2394"/>
        <v>0</v>
      </c>
      <c r="S1995" s="85">
        <f t="shared" si="2395"/>
        <v>0</v>
      </c>
      <c r="T1995" s="85">
        <f t="shared" si="2396"/>
        <v>0</v>
      </c>
      <c r="U1995" s="85">
        <f t="shared" si="2397"/>
        <v>0</v>
      </c>
      <c r="V1995" s="85">
        <f t="shared" si="2398"/>
        <v>0</v>
      </c>
      <c r="W1995" s="33"/>
      <c r="X1995" s="85">
        <f t="shared" si="2405"/>
        <v>0</v>
      </c>
      <c r="Y1995" s="85">
        <f t="shared" si="2399"/>
        <v>0</v>
      </c>
      <c r="Z1995" s="85">
        <f t="shared" si="2400"/>
        <v>0</v>
      </c>
      <c r="AA1995" s="85">
        <f t="shared" si="2401"/>
        <v>0</v>
      </c>
      <c r="AB1995" s="85">
        <f t="shared" si="2402"/>
        <v>0</v>
      </c>
      <c r="AC1995" s="85">
        <f t="shared" si="2403"/>
        <v>0</v>
      </c>
    </row>
    <row r="1996" spans="1:29" x14ac:dyDescent="0.3">
      <c r="A1996" s="67"/>
      <c r="B1996" s="85"/>
      <c r="C1996" s="85"/>
      <c r="D1996" s="85"/>
      <c r="E1996" s="85"/>
      <c r="F1996" s="85"/>
      <c r="G1996" s="85"/>
      <c r="H1996" s="113"/>
      <c r="P1996" s="21" t="str">
        <f t="shared" si="2404"/>
        <v>A</v>
      </c>
      <c r="Q1996" s="85">
        <f t="shared" si="2406"/>
        <v>0</v>
      </c>
      <c r="R1996" s="85">
        <f t="shared" si="2394"/>
        <v>0</v>
      </c>
      <c r="S1996" s="85">
        <f t="shared" si="2395"/>
        <v>0</v>
      </c>
      <c r="T1996" s="85">
        <f t="shared" si="2396"/>
        <v>0</v>
      </c>
      <c r="U1996" s="85">
        <f t="shared" si="2397"/>
        <v>0</v>
      </c>
      <c r="V1996" s="85">
        <f t="shared" si="2398"/>
        <v>0</v>
      </c>
      <c r="W1996" s="33"/>
      <c r="X1996" s="85">
        <f t="shared" si="2405"/>
        <v>0</v>
      </c>
      <c r="Y1996" s="85">
        <f t="shared" si="2399"/>
        <v>0</v>
      </c>
      <c r="Z1996" s="85">
        <f t="shared" si="2400"/>
        <v>0</v>
      </c>
      <c r="AA1996" s="85">
        <f t="shared" si="2401"/>
        <v>0</v>
      </c>
      <c r="AB1996" s="85">
        <f t="shared" si="2402"/>
        <v>0</v>
      </c>
      <c r="AC1996" s="85">
        <f t="shared" si="2403"/>
        <v>0</v>
      </c>
    </row>
    <row r="1997" spans="1:29" x14ac:dyDescent="0.3">
      <c r="A1997" s="68"/>
      <c r="B1997" s="86"/>
      <c r="C1997" s="86"/>
      <c r="D1997" s="86"/>
      <c r="E1997" s="86"/>
      <c r="F1997" s="86"/>
      <c r="G1997" s="86"/>
      <c r="H1997" s="89"/>
      <c r="I1997" s="105">
        <f>X1997</f>
        <v>0</v>
      </c>
      <c r="J1997" s="105">
        <f>Y1997</f>
        <v>0</v>
      </c>
      <c r="K1997" s="105">
        <f>Z1997</f>
        <v>0</v>
      </c>
      <c r="L1997" s="105">
        <f>AA1997</f>
        <v>0</v>
      </c>
      <c r="M1997" s="105">
        <f t="shared" ref="M1997" si="2407">AB1997</f>
        <v>0</v>
      </c>
      <c r="N1997" s="105">
        <f t="shared" ref="N1997" si="2408">AC1997</f>
        <v>0</v>
      </c>
      <c r="P1997" s="21"/>
      <c r="Q1997" s="33"/>
      <c r="R1997" s="33"/>
      <c r="S1997" s="33"/>
      <c r="T1997" s="33"/>
      <c r="U1997" s="33"/>
      <c r="V1997" s="33"/>
      <c r="W1997" s="33"/>
      <c r="X1997" s="106">
        <f>SUM(X1981:X1996)</f>
        <v>0</v>
      </c>
      <c r="Y1997" s="106">
        <f t="shared" ref="Y1997" si="2409">SUM(Y1981:Y1996)</f>
        <v>0</v>
      </c>
      <c r="Z1997" s="106">
        <f t="shared" ref="Z1997" si="2410">SUM(Z1981:Z1996)</f>
        <v>0</v>
      </c>
      <c r="AA1997" s="106">
        <f t="shared" ref="AA1997" si="2411">SUM(AA1981:AA1996)</f>
        <v>0</v>
      </c>
      <c r="AB1997" s="106">
        <f t="shared" ref="AB1997" si="2412">SUM(AB1981:AB1996)</f>
        <v>0</v>
      </c>
      <c r="AC1997" s="106">
        <f t="shared" ref="AC1997" si="2413">SUM(AC1981:AC1996)</f>
        <v>0</v>
      </c>
    </row>
    <row r="1998" spans="1:29" x14ac:dyDescent="0.3">
      <c r="A1998" s="82"/>
      <c r="B1998" s="89"/>
      <c r="C1998" s="89"/>
      <c r="D1998" s="89"/>
      <c r="E1998" s="89"/>
      <c r="F1998" s="89"/>
      <c r="G1998" s="89"/>
      <c r="H1998" s="89"/>
      <c r="P1998" s="21"/>
      <c r="Q1998" s="33"/>
      <c r="R1998" s="33"/>
      <c r="S1998" s="33"/>
      <c r="T1998" s="33"/>
      <c r="U1998" s="33"/>
      <c r="V1998" s="33"/>
      <c r="W1998" s="33"/>
      <c r="X1998" s="33"/>
      <c r="Y1998" s="33"/>
      <c r="Z1998" s="33"/>
      <c r="AA1998" s="33"/>
      <c r="AB1998" s="33"/>
      <c r="AC1998" s="33"/>
    </row>
    <row r="1999" spans="1:29" x14ac:dyDescent="0.3">
      <c r="A1999" s="92"/>
      <c r="B1999" s="92"/>
      <c r="C1999" s="92"/>
      <c r="D1999" s="92"/>
      <c r="E1999" s="92"/>
      <c r="F1999" s="92"/>
      <c r="G1999" s="92"/>
      <c r="H1999" s="92"/>
      <c r="P1999" s="21"/>
      <c r="Q1999" s="33"/>
      <c r="R1999" s="33"/>
      <c r="S1999" s="33"/>
      <c r="T1999" s="33"/>
      <c r="U1999" s="33"/>
      <c r="V1999" s="33"/>
      <c r="W1999" s="33"/>
      <c r="X1999" s="33"/>
      <c r="Y1999" s="33"/>
      <c r="Z1999" s="33"/>
      <c r="AA1999" s="33"/>
      <c r="AB1999" s="33"/>
      <c r="AC1999" s="33"/>
    </row>
    <row r="2000" spans="1:29" x14ac:dyDescent="0.3">
      <c r="A2000" s="68"/>
      <c r="B2000" s="68"/>
      <c r="C2000" s="68"/>
      <c r="D2000" s="68"/>
      <c r="E2000" s="68"/>
      <c r="F2000" s="68"/>
      <c r="G2000" s="68"/>
      <c r="H2000" s="82"/>
      <c r="P2000" s="21"/>
      <c r="Q2000" s="33"/>
      <c r="R2000" s="33"/>
      <c r="S2000" s="33"/>
      <c r="T2000" s="33"/>
      <c r="U2000" s="33"/>
      <c r="V2000" s="33"/>
      <c r="W2000" s="33"/>
      <c r="X2000" s="106">
        <f t="shared" ref="X2000:AC2000" si="2414">SUM(X2001:X2016)</f>
        <v>0</v>
      </c>
      <c r="Y2000" s="106">
        <f t="shared" si="2414"/>
        <v>0</v>
      </c>
      <c r="Z2000" s="106">
        <f t="shared" si="2414"/>
        <v>0</v>
      </c>
      <c r="AA2000" s="106">
        <f t="shared" si="2414"/>
        <v>0</v>
      </c>
      <c r="AB2000" s="106">
        <f t="shared" si="2414"/>
        <v>0</v>
      </c>
      <c r="AC2000" s="106">
        <f t="shared" si="2414"/>
        <v>0</v>
      </c>
    </row>
    <row r="2001" spans="1:29" x14ac:dyDescent="0.3">
      <c r="A2001" s="67"/>
      <c r="B2001" s="85"/>
      <c r="C2001" s="85"/>
      <c r="D2001" s="85"/>
      <c r="E2001" s="85"/>
      <c r="F2001" s="85"/>
      <c r="G2001" s="85"/>
      <c r="H2001" s="113"/>
      <c r="I2001" s="105">
        <f>X2000</f>
        <v>0</v>
      </c>
      <c r="J2001" s="105">
        <f>Y2000</f>
        <v>0</v>
      </c>
      <c r="K2001" s="105">
        <f t="shared" ref="K2001" si="2415">Z2000</f>
        <v>0</v>
      </c>
      <c r="L2001" s="105">
        <f t="shared" ref="L2001" si="2416">AA2000</f>
        <v>0</v>
      </c>
      <c r="M2001" s="105">
        <f t="shared" ref="M2001" si="2417">AB2000</f>
        <v>0</v>
      </c>
      <c r="N2001" s="105">
        <f t="shared" ref="N2001" si="2418">AC2000</f>
        <v>0</v>
      </c>
      <c r="P2001" s="21" t="str">
        <f>IF(A2001&lt;=$B$1978,"A","B")</f>
        <v>A</v>
      </c>
      <c r="Q2001" s="85">
        <f t="shared" ref="Q2001:Q2005" si="2419">IF($P2001="B",B2001,0)</f>
        <v>0</v>
      </c>
      <c r="R2001" s="85">
        <f t="shared" ref="R2001:R2016" si="2420">IF($P2001="B",C2001,0)</f>
        <v>0</v>
      </c>
      <c r="S2001" s="85">
        <f t="shared" ref="S2001:S2016" si="2421">IF($P2001="B",D2001,0)</f>
        <v>0</v>
      </c>
      <c r="T2001" s="85">
        <f t="shared" ref="T2001:T2016" si="2422">IF($P2001="B",E2001,0)</f>
        <v>0</v>
      </c>
      <c r="U2001" s="85">
        <f t="shared" ref="U2001:U2016" si="2423">IF($P2001="B",F2001,0)</f>
        <v>0</v>
      </c>
      <c r="V2001" s="85">
        <f t="shared" ref="V2001:V2016" si="2424">IF($P2001="B",G2001,0)</f>
        <v>0</v>
      </c>
      <c r="W2001" s="33"/>
      <c r="X2001" s="85">
        <f>IF($P2001="A",B2001,0)</f>
        <v>0</v>
      </c>
      <c r="Y2001" s="85">
        <f t="shared" ref="Y2001:Y2016" si="2425">IF($P2001="A",C2001,0)</f>
        <v>0</v>
      </c>
      <c r="Z2001" s="85">
        <f t="shared" ref="Z2001:Z2016" si="2426">IF($P2001="A",D2001,0)</f>
        <v>0</v>
      </c>
      <c r="AA2001" s="85">
        <f t="shared" ref="AA2001:AA2016" si="2427">IF($P2001="A",E2001,0)</f>
        <v>0</v>
      </c>
      <c r="AB2001" s="85">
        <f t="shared" ref="AB2001:AB2016" si="2428">IF($P2001="A",F2001,0)</f>
        <v>0</v>
      </c>
      <c r="AC2001" s="85">
        <f t="shared" ref="AC2001:AC2016" si="2429">IF($P2001="A",G2001,0)</f>
        <v>0</v>
      </c>
    </row>
    <row r="2002" spans="1:29" x14ac:dyDescent="0.3">
      <c r="A2002" s="67"/>
      <c r="B2002" s="85"/>
      <c r="C2002" s="85"/>
      <c r="D2002" s="85"/>
      <c r="E2002" s="85"/>
      <c r="F2002" s="85"/>
      <c r="G2002" s="85"/>
      <c r="H2002" s="113"/>
      <c r="P2002" s="21" t="str">
        <f t="shared" ref="P2002:P2016" si="2430">IF(A2002&lt;=$B$1978,"A","B")</f>
        <v>A</v>
      </c>
      <c r="Q2002" s="85">
        <f t="shared" si="2419"/>
        <v>0</v>
      </c>
      <c r="R2002" s="85">
        <f t="shared" si="2420"/>
        <v>0</v>
      </c>
      <c r="S2002" s="85">
        <f t="shared" si="2421"/>
        <v>0</v>
      </c>
      <c r="T2002" s="85">
        <f t="shared" si="2422"/>
        <v>0</v>
      </c>
      <c r="U2002" s="85">
        <f t="shared" si="2423"/>
        <v>0</v>
      </c>
      <c r="V2002" s="85">
        <f t="shared" si="2424"/>
        <v>0</v>
      </c>
      <c r="W2002" s="33"/>
      <c r="X2002" s="85">
        <f t="shared" ref="X2002:X2016" si="2431">IF($P2002="A",B2002,0)</f>
        <v>0</v>
      </c>
      <c r="Y2002" s="85">
        <f t="shared" si="2425"/>
        <v>0</v>
      </c>
      <c r="Z2002" s="85">
        <f t="shared" si="2426"/>
        <v>0</v>
      </c>
      <c r="AA2002" s="85">
        <f t="shared" si="2427"/>
        <v>0</v>
      </c>
      <c r="AB2002" s="85">
        <f t="shared" si="2428"/>
        <v>0</v>
      </c>
      <c r="AC2002" s="85">
        <f t="shared" si="2429"/>
        <v>0</v>
      </c>
    </row>
    <row r="2003" spans="1:29" x14ac:dyDescent="0.3">
      <c r="A2003" s="67"/>
      <c r="B2003" s="85"/>
      <c r="C2003" s="85"/>
      <c r="D2003" s="85"/>
      <c r="E2003" s="85"/>
      <c r="F2003" s="85"/>
      <c r="G2003" s="85"/>
      <c r="H2003" s="113"/>
      <c r="P2003" s="21" t="str">
        <f t="shared" si="2430"/>
        <v>A</v>
      </c>
      <c r="Q2003" s="85">
        <f t="shared" si="2419"/>
        <v>0</v>
      </c>
      <c r="R2003" s="85">
        <f t="shared" si="2420"/>
        <v>0</v>
      </c>
      <c r="S2003" s="85">
        <f t="shared" si="2421"/>
        <v>0</v>
      </c>
      <c r="T2003" s="85">
        <f t="shared" si="2422"/>
        <v>0</v>
      </c>
      <c r="U2003" s="85">
        <f t="shared" si="2423"/>
        <v>0</v>
      </c>
      <c r="V2003" s="85">
        <f t="shared" si="2424"/>
        <v>0</v>
      </c>
      <c r="W2003" s="33"/>
      <c r="X2003" s="85">
        <f t="shared" si="2431"/>
        <v>0</v>
      </c>
      <c r="Y2003" s="85">
        <f t="shared" si="2425"/>
        <v>0</v>
      </c>
      <c r="Z2003" s="85">
        <f t="shared" si="2426"/>
        <v>0</v>
      </c>
      <c r="AA2003" s="85">
        <f t="shared" si="2427"/>
        <v>0</v>
      </c>
      <c r="AB2003" s="85">
        <f t="shared" si="2428"/>
        <v>0</v>
      </c>
      <c r="AC2003" s="85">
        <f t="shared" si="2429"/>
        <v>0</v>
      </c>
    </row>
    <row r="2004" spans="1:29" x14ac:dyDescent="0.3">
      <c r="A2004" s="67"/>
      <c r="B2004" s="85"/>
      <c r="C2004" s="85"/>
      <c r="D2004" s="85"/>
      <c r="E2004" s="85"/>
      <c r="F2004" s="85"/>
      <c r="G2004" s="85"/>
      <c r="H2004" s="113"/>
      <c r="P2004" s="21" t="str">
        <f t="shared" si="2430"/>
        <v>A</v>
      </c>
      <c r="Q2004" s="85">
        <f t="shared" si="2419"/>
        <v>0</v>
      </c>
      <c r="R2004" s="85">
        <f t="shared" si="2420"/>
        <v>0</v>
      </c>
      <c r="S2004" s="85">
        <f t="shared" si="2421"/>
        <v>0</v>
      </c>
      <c r="T2004" s="85">
        <f t="shared" si="2422"/>
        <v>0</v>
      </c>
      <c r="U2004" s="85">
        <f t="shared" si="2423"/>
        <v>0</v>
      </c>
      <c r="V2004" s="85">
        <f t="shared" si="2424"/>
        <v>0</v>
      </c>
      <c r="W2004" s="33"/>
      <c r="X2004" s="85">
        <f t="shared" si="2431"/>
        <v>0</v>
      </c>
      <c r="Y2004" s="85">
        <f t="shared" si="2425"/>
        <v>0</v>
      </c>
      <c r="Z2004" s="85">
        <f t="shared" si="2426"/>
        <v>0</v>
      </c>
      <c r="AA2004" s="85">
        <f t="shared" si="2427"/>
        <v>0</v>
      </c>
      <c r="AB2004" s="85">
        <f t="shared" si="2428"/>
        <v>0</v>
      </c>
      <c r="AC2004" s="85">
        <f t="shared" si="2429"/>
        <v>0</v>
      </c>
    </row>
    <row r="2005" spans="1:29" x14ac:dyDescent="0.3">
      <c r="A2005" s="67"/>
      <c r="B2005" s="85"/>
      <c r="C2005" s="85"/>
      <c r="D2005" s="85"/>
      <c r="E2005" s="85"/>
      <c r="F2005" s="85"/>
      <c r="G2005" s="85"/>
      <c r="H2005" s="113"/>
      <c r="P2005" s="21" t="str">
        <f t="shared" si="2430"/>
        <v>A</v>
      </c>
      <c r="Q2005" s="85">
        <f t="shared" si="2419"/>
        <v>0</v>
      </c>
      <c r="R2005" s="85">
        <f t="shared" si="2420"/>
        <v>0</v>
      </c>
      <c r="S2005" s="85">
        <f t="shared" si="2421"/>
        <v>0</v>
      </c>
      <c r="T2005" s="85">
        <f t="shared" si="2422"/>
        <v>0</v>
      </c>
      <c r="U2005" s="85">
        <f t="shared" si="2423"/>
        <v>0</v>
      </c>
      <c r="V2005" s="85">
        <f t="shared" si="2424"/>
        <v>0</v>
      </c>
      <c r="W2005" s="33"/>
      <c r="X2005" s="85">
        <f t="shared" si="2431"/>
        <v>0</v>
      </c>
      <c r="Y2005" s="85">
        <f t="shared" si="2425"/>
        <v>0</v>
      </c>
      <c r="Z2005" s="85">
        <f t="shared" si="2426"/>
        <v>0</v>
      </c>
      <c r="AA2005" s="85">
        <f t="shared" si="2427"/>
        <v>0</v>
      </c>
      <c r="AB2005" s="85">
        <f t="shared" si="2428"/>
        <v>0</v>
      </c>
      <c r="AC2005" s="85">
        <f t="shared" si="2429"/>
        <v>0</v>
      </c>
    </row>
    <row r="2006" spans="1:29" x14ac:dyDescent="0.3">
      <c r="A2006" s="67"/>
      <c r="B2006" s="85"/>
      <c r="C2006" s="85"/>
      <c r="D2006" s="85"/>
      <c r="E2006" s="85"/>
      <c r="F2006" s="85"/>
      <c r="G2006" s="85"/>
      <c r="H2006" s="113"/>
      <c r="P2006" s="21" t="str">
        <f t="shared" si="2430"/>
        <v>A</v>
      </c>
      <c r="Q2006" s="85">
        <f>IF($P2006="B",B2006,0)</f>
        <v>0</v>
      </c>
      <c r="R2006" s="85">
        <f t="shared" si="2420"/>
        <v>0</v>
      </c>
      <c r="S2006" s="85">
        <f t="shared" si="2421"/>
        <v>0</v>
      </c>
      <c r="T2006" s="85">
        <f t="shared" si="2422"/>
        <v>0</v>
      </c>
      <c r="U2006" s="85">
        <f t="shared" si="2423"/>
        <v>0</v>
      </c>
      <c r="V2006" s="85">
        <f t="shared" si="2424"/>
        <v>0</v>
      </c>
      <c r="W2006" s="33"/>
      <c r="X2006" s="85">
        <f t="shared" si="2431"/>
        <v>0</v>
      </c>
      <c r="Y2006" s="85">
        <f t="shared" si="2425"/>
        <v>0</v>
      </c>
      <c r="Z2006" s="85">
        <f t="shared" si="2426"/>
        <v>0</v>
      </c>
      <c r="AA2006" s="85">
        <f t="shared" si="2427"/>
        <v>0</v>
      </c>
      <c r="AB2006" s="85">
        <f t="shared" si="2428"/>
        <v>0</v>
      </c>
      <c r="AC2006" s="85">
        <f t="shared" si="2429"/>
        <v>0</v>
      </c>
    </row>
    <row r="2007" spans="1:29" x14ac:dyDescent="0.3">
      <c r="A2007" s="67"/>
      <c r="B2007" s="85"/>
      <c r="C2007" s="85"/>
      <c r="D2007" s="85"/>
      <c r="E2007" s="85"/>
      <c r="F2007" s="85"/>
      <c r="G2007" s="85"/>
      <c r="H2007" s="113"/>
      <c r="P2007" s="21" t="str">
        <f t="shared" si="2430"/>
        <v>A</v>
      </c>
      <c r="Q2007" s="85">
        <f t="shared" ref="Q2007:Q2016" si="2432">IF($P2007="B",B2007,0)</f>
        <v>0</v>
      </c>
      <c r="R2007" s="85">
        <f t="shared" si="2420"/>
        <v>0</v>
      </c>
      <c r="S2007" s="85">
        <f t="shared" si="2421"/>
        <v>0</v>
      </c>
      <c r="T2007" s="85">
        <f t="shared" si="2422"/>
        <v>0</v>
      </c>
      <c r="U2007" s="85">
        <f t="shared" si="2423"/>
        <v>0</v>
      </c>
      <c r="V2007" s="85">
        <f t="shared" si="2424"/>
        <v>0</v>
      </c>
      <c r="W2007" s="33"/>
      <c r="X2007" s="85">
        <f t="shared" si="2431"/>
        <v>0</v>
      </c>
      <c r="Y2007" s="85">
        <f t="shared" si="2425"/>
        <v>0</v>
      </c>
      <c r="Z2007" s="85">
        <f t="shared" si="2426"/>
        <v>0</v>
      </c>
      <c r="AA2007" s="85">
        <f t="shared" si="2427"/>
        <v>0</v>
      </c>
      <c r="AB2007" s="85">
        <f t="shared" si="2428"/>
        <v>0</v>
      </c>
      <c r="AC2007" s="85">
        <f t="shared" si="2429"/>
        <v>0</v>
      </c>
    </row>
    <row r="2008" spans="1:29" x14ac:dyDescent="0.3">
      <c r="A2008" s="67"/>
      <c r="B2008" s="85"/>
      <c r="C2008" s="85"/>
      <c r="D2008" s="85"/>
      <c r="E2008" s="85"/>
      <c r="F2008" s="85"/>
      <c r="G2008" s="85"/>
      <c r="H2008" s="113"/>
      <c r="P2008" s="21" t="str">
        <f t="shared" si="2430"/>
        <v>A</v>
      </c>
      <c r="Q2008" s="85">
        <f t="shared" si="2432"/>
        <v>0</v>
      </c>
      <c r="R2008" s="85">
        <f t="shared" si="2420"/>
        <v>0</v>
      </c>
      <c r="S2008" s="85">
        <f t="shared" si="2421"/>
        <v>0</v>
      </c>
      <c r="T2008" s="85">
        <f t="shared" si="2422"/>
        <v>0</v>
      </c>
      <c r="U2008" s="85">
        <f t="shared" si="2423"/>
        <v>0</v>
      </c>
      <c r="V2008" s="85">
        <f t="shared" si="2424"/>
        <v>0</v>
      </c>
      <c r="W2008" s="33"/>
      <c r="X2008" s="85">
        <f t="shared" si="2431"/>
        <v>0</v>
      </c>
      <c r="Y2008" s="85">
        <f t="shared" si="2425"/>
        <v>0</v>
      </c>
      <c r="Z2008" s="85">
        <f t="shared" si="2426"/>
        <v>0</v>
      </c>
      <c r="AA2008" s="85">
        <f t="shared" si="2427"/>
        <v>0</v>
      </c>
      <c r="AB2008" s="85">
        <f t="shared" si="2428"/>
        <v>0</v>
      </c>
      <c r="AC2008" s="85">
        <f t="shared" si="2429"/>
        <v>0</v>
      </c>
    </row>
    <row r="2009" spans="1:29" x14ac:dyDescent="0.3">
      <c r="A2009" s="67"/>
      <c r="B2009" s="85"/>
      <c r="C2009" s="85"/>
      <c r="D2009" s="85"/>
      <c r="E2009" s="85"/>
      <c r="F2009" s="85"/>
      <c r="G2009" s="85"/>
      <c r="H2009" s="113"/>
      <c r="P2009" s="21" t="str">
        <f t="shared" si="2430"/>
        <v>A</v>
      </c>
      <c r="Q2009" s="85">
        <f t="shared" si="2432"/>
        <v>0</v>
      </c>
      <c r="R2009" s="85">
        <f t="shared" si="2420"/>
        <v>0</v>
      </c>
      <c r="S2009" s="85">
        <f t="shared" si="2421"/>
        <v>0</v>
      </c>
      <c r="T2009" s="85">
        <f t="shared" si="2422"/>
        <v>0</v>
      </c>
      <c r="U2009" s="85">
        <f t="shared" si="2423"/>
        <v>0</v>
      </c>
      <c r="V2009" s="85">
        <f t="shared" si="2424"/>
        <v>0</v>
      </c>
      <c r="W2009" s="33"/>
      <c r="X2009" s="85">
        <f t="shared" si="2431"/>
        <v>0</v>
      </c>
      <c r="Y2009" s="85">
        <f t="shared" si="2425"/>
        <v>0</v>
      </c>
      <c r="Z2009" s="85">
        <f t="shared" si="2426"/>
        <v>0</v>
      </c>
      <c r="AA2009" s="85">
        <f t="shared" si="2427"/>
        <v>0</v>
      </c>
      <c r="AB2009" s="85">
        <f t="shared" si="2428"/>
        <v>0</v>
      </c>
      <c r="AC2009" s="85">
        <f t="shared" si="2429"/>
        <v>0</v>
      </c>
    </row>
    <row r="2010" spans="1:29" x14ac:dyDescent="0.3">
      <c r="A2010" s="67"/>
      <c r="B2010" s="85"/>
      <c r="C2010" s="85"/>
      <c r="D2010" s="85"/>
      <c r="E2010" s="85"/>
      <c r="F2010" s="85"/>
      <c r="G2010" s="85"/>
      <c r="H2010" s="113"/>
      <c r="P2010" s="21" t="str">
        <f t="shared" si="2430"/>
        <v>A</v>
      </c>
      <c r="Q2010" s="85">
        <f t="shared" si="2432"/>
        <v>0</v>
      </c>
      <c r="R2010" s="85">
        <f t="shared" si="2420"/>
        <v>0</v>
      </c>
      <c r="S2010" s="85">
        <f t="shared" si="2421"/>
        <v>0</v>
      </c>
      <c r="T2010" s="85">
        <f t="shared" si="2422"/>
        <v>0</v>
      </c>
      <c r="U2010" s="85">
        <f t="shared" si="2423"/>
        <v>0</v>
      </c>
      <c r="V2010" s="85">
        <f t="shared" si="2424"/>
        <v>0</v>
      </c>
      <c r="W2010" s="33"/>
      <c r="X2010" s="85">
        <f t="shared" si="2431"/>
        <v>0</v>
      </c>
      <c r="Y2010" s="85">
        <f t="shared" si="2425"/>
        <v>0</v>
      </c>
      <c r="Z2010" s="85">
        <f t="shared" si="2426"/>
        <v>0</v>
      </c>
      <c r="AA2010" s="85">
        <f t="shared" si="2427"/>
        <v>0</v>
      </c>
      <c r="AB2010" s="85">
        <f t="shared" si="2428"/>
        <v>0</v>
      </c>
      <c r="AC2010" s="85">
        <f t="shared" si="2429"/>
        <v>0</v>
      </c>
    </row>
    <row r="2011" spans="1:29" x14ac:dyDescent="0.3">
      <c r="A2011" s="67"/>
      <c r="B2011" s="85"/>
      <c r="C2011" s="85"/>
      <c r="D2011" s="85"/>
      <c r="E2011" s="85"/>
      <c r="F2011" s="85"/>
      <c r="G2011" s="85"/>
      <c r="H2011" s="113"/>
      <c r="P2011" s="21" t="str">
        <f t="shared" si="2430"/>
        <v>A</v>
      </c>
      <c r="Q2011" s="85">
        <f t="shared" si="2432"/>
        <v>0</v>
      </c>
      <c r="R2011" s="85">
        <f t="shared" si="2420"/>
        <v>0</v>
      </c>
      <c r="S2011" s="85">
        <f t="shared" si="2421"/>
        <v>0</v>
      </c>
      <c r="T2011" s="85">
        <f t="shared" si="2422"/>
        <v>0</v>
      </c>
      <c r="U2011" s="85">
        <f t="shared" si="2423"/>
        <v>0</v>
      </c>
      <c r="V2011" s="85">
        <f t="shared" si="2424"/>
        <v>0</v>
      </c>
      <c r="W2011" s="33"/>
      <c r="X2011" s="85">
        <f t="shared" si="2431"/>
        <v>0</v>
      </c>
      <c r="Y2011" s="85">
        <f t="shared" si="2425"/>
        <v>0</v>
      </c>
      <c r="Z2011" s="85">
        <f t="shared" si="2426"/>
        <v>0</v>
      </c>
      <c r="AA2011" s="85">
        <f t="shared" si="2427"/>
        <v>0</v>
      </c>
      <c r="AB2011" s="85">
        <f t="shared" si="2428"/>
        <v>0</v>
      </c>
      <c r="AC2011" s="85">
        <f t="shared" si="2429"/>
        <v>0</v>
      </c>
    </row>
    <row r="2012" spans="1:29" x14ac:dyDescent="0.3">
      <c r="A2012" s="67"/>
      <c r="B2012" s="85"/>
      <c r="C2012" s="85"/>
      <c r="D2012" s="85"/>
      <c r="E2012" s="85"/>
      <c r="F2012" s="85"/>
      <c r="G2012" s="85"/>
      <c r="H2012" s="113"/>
      <c r="P2012" s="21" t="str">
        <f t="shared" si="2430"/>
        <v>A</v>
      </c>
      <c r="Q2012" s="85">
        <f t="shared" si="2432"/>
        <v>0</v>
      </c>
      <c r="R2012" s="85">
        <f t="shared" si="2420"/>
        <v>0</v>
      </c>
      <c r="S2012" s="85">
        <f t="shared" si="2421"/>
        <v>0</v>
      </c>
      <c r="T2012" s="85">
        <f t="shared" si="2422"/>
        <v>0</v>
      </c>
      <c r="U2012" s="85">
        <f t="shared" si="2423"/>
        <v>0</v>
      </c>
      <c r="V2012" s="85">
        <f t="shared" si="2424"/>
        <v>0</v>
      </c>
      <c r="W2012" s="33"/>
      <c r="X2012" s="85">
        <f t="shared" si="2431"/>
        <v>0</v>
      </c>
      <c r="Y2012" s="85">
        <f t="shared" si="2425"/>
        <v>0</v>
      </c>
      <c r="Z2012" s="85">
        <f t="shared" si="2426"/>
        <v>0</v>
      </c>
      <c r="AA2012" s="85">
        <f t="shared" si="2427"/>
        <v>0</v>
      </c>
      <c r="AB2012" s="85">
        <f t="shared" si="2428"/>
        <v>0</v>
      </c>
      <c r="AC2012" s="85">
        <f t="shared" si="2429"/>
        <v>0</v>
      </c>
    </row>
    <row r="2013" spans="1:29" x14ac:dyDescent="0.3">
      <c r="A2013" s="67"/>
      <c r="B2013" s="85"/>
      <c r="C2013" s="85"/>
      <c r="D2013" s="85"/>
      <c r="E2013" s="85"/>
      <c r="F2013" s="85"/>
      <c r="G2013" s="85"/>
      <c r="H2013" s="113"/>
      <c r="P2013" s="21" t="str">
        <f t="shared" si="2430"/>
        <v>A</v>
      </c>
      <c r="Q2013" s="85">
        <f t="shared" si="2432"/>
        <v>0</v>
      </c>
      <c r="R2013" s="85">
        <f t="shared" si="2420"/>
        <v>0</v>
      </c>
      <c r="S2013" s="85">
        <f t="shared" si="2421"/>
        <v>0</v>
      </c>
      <c r="T2013" s="85">
        <f t="shared" si="2422"/>
        <v>0</v>
      </c>
      <c r="U2013" s="85">
        <f t="shared" si="2423"/>
        <v>0</v>
      </c>
      <c r="V2013" s="85">
        <f t="shared" si="2424"/>
        <v>0</v>
      </c>
      <c r="W2013" s="33"/>
      <c r="X2013" s="85">
        <f t="shared" si="2431"/>
        <v>0</v>
      </c>
      <c r="Y2013" s="85">
        <f t="shared" si="2425"/>
        <v>0</v>
      </c>
      <c r="Z2013" s="85">
        <f t="shared" si="2426"/>
        <v>0</v>
      </c>
      <c r="AA2013" s="85">
        <f t="shared" si="2427"/>
        <v>0</v>
      </c>
      <c r="AB2013" s="85">
        <f t="shared" si="2428"/>
        <v>0</v>
      </c>
      <c r="AC2013" s="85">
        <f t="shared" si="2429"/>
        <v>0</v>
      </c>
    </row>
    <row r="2014" spans="1:29" x14ac:dyDescent="0.3">
      <c r="A2014" s="67"/>
      <c r="B2014" s="85"/>
      <c r="C2014" s="85"/>
      <c r="D2014" s="85"/>
      <c r="E2014" s="85"/>
      <c r="F2014" s="85"/>
      <c r="G2014" s="85"/>
      <c r="H2014" s="113"/>
      <c r="P2014" s="21" t="str">
        <f t="shared" si="2430"/>
        <v>A</v>
      </c>
      <c r="Q2014" s="85">
        <f t="shared" si="2432"/>
        <v>0</v>
      </c>
      <c r="R2014" s="85">
        <f t="shared" si="2420"/>
        <v>0</v>
      </c>
      <c r="S2014" s="85">
        <f t="shared" si="2421"/>
        <v>0</v>
      </c>
      <c r="T2014" s="85">
        <f t="shared" si="2422"/>
        <v>0</v>
      </c>
      <c r="U2014" s="85">
        <f t="shared" si="2423"/>
        <v>0</v>
      </c>
      <c r="V2014" s="85">
        <f t="shared" si="2424"/>
        <v>0</v>
      </c>
      <c r="W2014" s="33"/>
      <c r="X2014" s="85">
        <f t="shared" si="2431"/>
        <v>0</v>
      </c>
      <c r="Y2014" s="85">
        <f t="shared" si="2425"/>
        <v>0</v>
      </c>
      <c r="Z2014" s="85">
        <f t="shared" si="2426"/>
        <v>0</v>
      </c>
      <c r="AA2014" s="85">
        <f t="shared" si="2427"/>
        <v>0</v>
      </c>
      <c r="AB2014" s="85">
        <f t="shared" si="2428"/>
        <v>0</v>
      </c>
      <c r="AC2014" s="85">
        <f t="shared" si="2429"/>
        <v>0</v>
      </c>
    </row>
    <row r="2015" spans="1:29" x14ac:dyDescent="0.3">
      <c r="A2015" s="67"/>
      <c r="B2015" s="85"/>
      <c r="C2015" s="85"/>
      <c r="D2015" s="85"/>
      <c r="E2015" s="85"/>
      <c r="F2015" s="85"/>
      <c r="G2015" s="85"/>
      <c r="H2015" s="113"/>
      <c r="P2015" s="21" t="str">
        <f t="shared" si="2430"/>
        <v>A</v>
      </c>
      <c r="Q2015" s="85">
        <f t="shared" si="2432"/>
        <v>0</v>
      </c>
      <c r="R2015" s="85">
        <f t="shared" si="2420"/>
        <v>0</v>
      </c>
      <c r="S2015" s="85">
        <f t="shared" si="2421"/>
        <v>0</v>
      </c>
      <c r="T2015" s="85">
        <f t="shared" si="2422"/>
        <v>0</v>
      </c>
      <c r="U2015" s="85">
        <f t="shared" si="2423"/>
        <v>0</v>
      </c>
      <c r="V2015" s="85">
        <f t="shared" si="2424"/>
        <v>0</v>
      </c>
      <c r="W2015" s="33"/>
      <c r="X2015" s="85">
        <f t="shared" si="2431"/>
        <v>0</v>
      </c>
      <c r="Y2015" s="85">
        <f t="shared" si="2425"/>
        <v>0</v>
      </c>
      <c r="Z2015" s="85">
        <f t="shared" si="2426"/>
        <v>0</v>
      </c>
      <c r="AA2015" s="85">
        <f t="shared" si="2427"/>
        <v>0</v>
      </c>
      <c r="AB2015" s="85">
        <f t="shared" si="2428"/>
        <v>0</v>
      </c>
      <c r="AC2015" s="85">
        <f t="shared" si="2429"/>
        <v>0</v>
      </c>
    </row>
    <row r="2016" spans="1:29" x14ac:dyDescent="0.3">
      <c r="A2016" s="67"/>
      <c r="B2016" s="85"/>
      <c r="C2016" s="85"/>
      <c r="D2016" s="85"/>
      <c r="E2016" s="85"/>
      <c r="F2016" s="85"/>
      <c r="G2016" s="85"/>
      <c r="H2016" s="113"/>
      <c r="P2016" s="21" t="str">
        <f t="shared" si="2430"/>
        <v>A</v>
      </c>
      <c r="Q2016" s="85">
        <f t="shared" si="2432"/>
        <v>0</v>
      </c>
      <c r="R2016" s="85">
        <f t="shared" si="2420"/>
        <v>0</v>
      </c>
      <c r="S2016" s="85">
        <f t="shared" si="2421"/>
        <v>0</v>
      </c>
      <c r="T2016" s="85">
        <f t="shared" si="2422"/>
        <v>0</v>
      </c>
      <c r="U2016" s="85">
        <f t="shared" si="2423"/>
        <v>0</v>
      </c>
      <c r="V2016" s="85">
        <f t="shared" si="2424"/>
        <v>0</v>
      </c>
      <c r="W2016" s="33"/>
      <c r="X2016" s="85">
        <f t="shared" si="2431"/>
        <v>0</v>
      </c>
      <c r="Y2016" s="85">
        <f t="shared" si="2425"/>
        <v>0</v>
      </c>
      <c r="Z2016" s="85">
        <f t="shared" si="2426"/>
        <v>0</v>
      </c>
      <c r="AA2016" s="85">
        <f t="shared" si="2427"/>
        <v>0</v>
      </c>
      <c r="AB2016" s="85">
        <f t="shared" si="2428"/>
        <v>0</v>
      </c>
      <c r="AC2016" s="85">
        <f t="shared" si="2429"/>
        <v>0</v>
      </c>
    </row>
    <row r="2017" spans="1:29" x14ac:dyDescent="0.3">
      <c r="A2017" s="68"/>
      <c r="B2017" s="87"/>
      <c r="C2017" s="87"/>
      <c r="D2017" s="87"/>
      <c r="E2017" s="87"/>
      <c r="F2017" s="87"/>
      <c r="G2017" s="87"/>
      <c r="H2017" s="114"/>
      <c r="I2017" s="105">
        <f>Q2017</f>
        <v>0</v>
      </c>
      <c r="J2017" s="105">
        <f>R2017</f>
        <v>0</v>
      </c>
      <c r="K2017" s="105">
        <f t="shared" ref="K2017" si="2433">S2017</f>
        <v>0</v>
      </c>
      <c r="L2017" s="105">
        <f t="shared" ref="L2017" si="2434">T2017</f>
        <v>0</v>
      </c>
      <c r="M2017" s="105">
        <f t="shared" ref="M2017" si="2435">U2017</f>
        <v>0</v>
      </c>
      <c r="N2017" s="105">
        <f t="shared" ref="N2017" si="2436">V2017</f>
        <v>0</v>
      </c>
      <c r="P2017" s="21"/>
      <c r="Q2017" s="106">
        <f t="shared" ref="Q2017:V2017" si="2437">+SUM(Q2001:Q2016)</f>
        <v>0</v>
      </c>
      <c r="R2017" s="106">
        <f t="shared" si="2437"/>
        <v>0</v>
      </c>
      <c r="S2017" s="106">
        <f t="shared" si="2437"/>
        <v>0</v>
      </c>
      <c r="T2017" s="106">
        <f t="shared" si="2437"/>
        <v>0</v>
      </c>
      <c r="U2017" s="106">
        <f t="shared" si="2437"/>
        <v>0</v>
      </c>
      <c r="V2017" s="106">
        <f t="shared" si="2437"/>
        <v>0</v>
      </c>
      <c r="W2017" s="33"/>
      <c r="X2017" s="33"/>
      <c r="Y2017" s="33"/>
      <c r="Z2017" s="33"/>
      <c r="AA2017" s="33"/>
      <c r="AB2017" s="33"/>
      <c r="AC2017" s="33"/>
    </row>
    <row r="2019" spans="1:29" x14ac:dyDescent="0.3">
      <c r="A2019" s="69"/>
      <c r="B2019" s="69"/>
      <c r="C2019" s="69"/>
      <c r="D2019" s="97"/>
      <c r="E2019" s="97"/>
      <c r="F2019" s="69"/>
      <c r="G2019" s="69"/>
      <c r="H2019" s="82"/>
    </row>
    <row r="2020" spans="1:29" x14ac:dyDescent="0.3">
      <c r="A2020" s="94"/>
      <c r="B2020" s="83"/>
      <c r="C2020" s="95"/>
      <c r="D2020" s="95"/>
      <c r="E2020" s="33"/>
      <c r="F2020" s="98"/>
      <c r="G2020" s="96"/>
      <c r="H2020" s="112"/>
    </row>
    <row r="2021" spans="1:29" x14ac:dyDescent="0.3">
      <c r="A2021" s="91"/>
      <c r="B2021" s="92"/>
      <c r="C2021" s="92"/>
      <c r="D2021" s="92"/>
      <c r="E2021" s="92"/>
      <c r="F2021" s="92"/>
      <c r="G2021" s="92"/>
      <c r="H2021" s="92"/>
    </row>
    <row r="2022" spans="1:29" x14ac:dyDescent="0.3">
      <c r="A2022" s="68"/>
      <c r="B2022" s="68"/>
      <c r="C2022" s="68"/>
      <c r="D2022" s="68"/>
      <c r="E2022" s="68"/>
      <c r="F2022" s="68"/>
      <c r="G2022" s="68"/>
      <c r="H2022" s="82"/>
      <c r="P2022" s="21"/>
      <c r="Q2022" s="106">
        <f>+SUM(Q2023:Q2038)</f>
        <v>0</v>
      </c>
      <c r="R2022" s="106">
        <f t="shared" ref="R2022" si="2438">+SUM(R2023:R2038)</f>
        <v>0</v>
      </c>
      <c r="S2022" s="106">
        <f t="shared" ref="S2022" si="2439">+SUM(S2023:S2038)</f>
        <v>0</v>
      </c>
      <c r="T2022" s="106">
        <f t="shared" ref="T2022" si="2440">+SUM(T2023:T2038)</f>
        <v>0</v>
      </c>
      <c r="U2022" s="106">
        <f t="shared" ref="U2022" si="2441">+SUM(U2023:U2038)</f>
        <v>0</v>
      </c>
      <c r="V2022" s="106">
        <f t="shared" ref="V2022" si="2442">+SUM(V2023:V2038)</f>
        <v>0</v>
      </c>
      <c r="W2022" s="33"/>
      <c r="X2022" s="33"/>
      <c r="Y2022" s="33"/>
      <c r="Z2022" s="33"/>
      <c r="AA2022" s="33"/>
      <c r="AB2022" s="33"/>
      <c r="AC2022" s="33"/>
    </row>
    <row r="2023" spans="1:29" x14ac:dyDescent="0.3">
      <c r="A2023" s="67"/>
      <c r="B2023" s="85"/>
      <c r="C2023" s="85"/>
      <c r="D2023" s="85"/>
      <c r="E2023" s="85"/>
      <c r="F2023" s="85"/>
      <c r="G2023" s="85"/>
      <c r="H2023" s="113"/>
      <c r="I2023" s="105">
        <f t="shared" ref="I2023:N2023" si="2443">Q2022</f>
        <v>0</v>
      </c>
      <c r="J2023" s="105">
        <f t="shared" si="2443"/>
        <v>0</v>
      </c>
      <c r="K2023" s="105">
        <f t="shared" si="2443"/>
        <v>0</v>
      </c>
      <c r="L2023" s="105">
        <f t="shared" si="2443"/>
        <v>0</v>
      </c>
      <c r="M2023" s="105">
        <f t="shared" si="2443"/>
        <v>0</v>
      </c>
      <c r="N2023" s="105">
        <f t="shared" si="2443"/>
        <v>0</v>
      </c>
      <c r="P2023" s="21" t="str">
        <f>IF(A2023&gt;=$B$2020,"A","B")</f>
        <v>A</v>
      </c>
      <c r="Q2023" s="85">
        <f t="shared" ref="Q2023:Q2027" si="2444">IF($P2023="B",B2023,0)</f>
        <v>0</v>
      </c>
      <c r="R2023" s="85">
        <f t="shared" ref="R2023:R2038" si="2445">IF($P2023="B",C2023,0)</f>
        <v>0</v>
      </c>
      <c r="S2023" s="85">
        <f t="shared" ref="S2023:S2038" si="2446">IF($P2023="B",D2023,0)</f>
        <v>0</v>
      </c>
      <c r="T2023" s="85">
        <f t="shared" ref="T2023:T2038" si="2447">IF($P2023="B",E2023,0)</f>
        <v>0</v>
      </c>
      <c r="U2023" s="85">
        <f t="shared" ref="U2023:U2038" si="2448">IF($P2023="B",F2023,0)</f>
        <v>0</v>
      </c>
      <c r="V2023" s="85">
        <f t="shared" ref="V2023:V2038" si="2449">IF($P2023="B",G2023,0)</f>
        <v>0</v>
      </c>
      <c r="W2023" s="33"/>
      <c r="X2023" s="85">
        <f>IF($P2023="A",B2023,0)</f>
        <v>0</v>
      </c>
      <c r="Y2023" s="85">
        <f t="shared" ref="Y2023:Y2038" si="2450">IF($P2023="A",C2023,0)</f>
        <v>0</v>
      </c>
      <c r="Z2023" s="85">
        <f t="shared" ref="Z2023:Z2038" si="2451">IF($P2023="A",D2023,0)</f>
        <v>0</v>
      </c>
      <c r="AA2023" s="85">
        <f t="shared" ref="AA2023:AA2038" si="2452">IF($P2023="A",E2023,0)</f>
        <v>0</v>
      </c>
      <c r="AB2023" s="85">
        <f t="shared" ref="AB2023:AB2038" si="2453">IF($P2023="A",F2023,0)</f>
        <v>0</v>
      </c>
      <c r="AC2023" s="85">
        <f t="shared" ref="AC2023:AC2038" si="2454">IF($P2023="A",G2023,0)</f>
        <v>0</v>
      </c>
    </row>
    <row r="2024" spans="1:29" x14ac:dyDescent="0.3">
      <c r="A2024" s="67"/>
      <c r="B2024" s="85"/>
      <c r="C2024" s="85"/>
      <c r="D2024" s="85"/>
      <c r="E2024" s="85"/>
      <c r="F2024" s="85"/>
      <c r="G2024" s="85"/>
      <c r="H2024" s="113"/>
      <c r="P2024" s="21" t="str">
        <f t="shared" ref="P2024:P2038" si="2455">IF(A2024&gt;=$B$2020,"A","B")</f>
        <v>A</v>
      </c>
      <c r="Q2024" s="85">
        <f t="shared" si="2444"/>
        <v>0</v>
      </c>
      <c r="R2024" s="85">
        <f t="shared" si="2445"/>
        <v>0</v>
      </c>
      <c r="S2024" s="85">
        <f t="shared" si="2446"/>
        <v>0</v>
      </c>
      <c r="T2024" s="85">
        <f t="shared" si="2447"/>
        <v>0</v>
      </c>
      <c r="U2024" s="85">
        <f t="shared" si="2448"/>
        <v>0</v>
      </c>
      <c r="V2024" s="85">
        <f t="shared" si="2449"/>
        <v>0</v>
      </c>
      <c r="W2024" s="33"/>
      <c r="X2024" s="85">
        <f t="shared" ref="X2024:X2038" si="2456">IF($P2024="A",B2024,0)</f>
        <v>0</v>
      </c>
      <c r="Y2024" s="85">
        <f t="shared" si="2450"/>
        <v>0</v>
      </c>
      <c r="Z2024" s="85">
        <f t="shared" si="2451"/>
        <v>0</v>
      </c>
      <c r="AA2024" s="85">
        <f t="shared" si="2452"/>
        <v>0</v>
      </c>
      <c r="AB2024" s="85">
        <f t="shared" si="2453"/>
        <v>0</v>
      </c>
      <c r="AC2024" s="85">
        <f t="shared" si="2454"/>
        <v>0</v>
      </c>
    </row>
    <row r="2025" spans="1:29" x14ac:dyDescent="0.3">
      <c r="A2025" s="67"/>
      <c r="B2025" s="85"/>
      <c r="C2025" s="85"/>
      <c r="D2025" s="85"/>
      <c r="E2025" s="85"/>
      <c r="F2025" s="85"/>
      <c r="G2025" s="85"/>
      <c r="H2025" s="113"/>
      <c r="P2025" s="21" t="str">
        <f t="shared" si="2455"/>
        <v>A</v>
      </c>
      <c r="Q2025" s="85">
        <f t="shared" si="2444"/>
        <v>0</v>
      </c>
      <c r="R2025" s="85">
        <f t="shared" si="2445"/>
        <v>0</v>
      </c>
      <c r="S2025" s="85">
        <f t="shared" si="2446"/>
        <v>0</v>
      </c>
      <c r="T2025" s="85">
        <f t="shared" si="2447"/>
        <v>0</v>
      </c>
      <c r="U2025" s="85">
        <f t="shared" si="2448"/>
        <v>0</v>
      </c>
      <c r="V2025" s="85">
        <f t="shared" si="2449"/>
        <v>0</v>
      </c>
      <c r="W2025" s="33"/>
      <c r="X2025" s="85">
        <f t="shared" si="2456"/>
        <v>0</v>
      </c>
      <c r="Y2025" s="85">
        <f t="shared" si="2450"/>
        <v>0</v>
      </c>
      <c r="Z2025" s="85">
        <f t="shared" si="2451"/>
        <v>0</v>
      </c>
      <c r="AA2025" s="85">
        <f t="shared" si="2452"/>
        <v>0</v>
      </c>
      <c r="AB2025" s="85">
        <f t="shared" si="2453"/>
        <v>0</v>
      </c>
      <c r="AC2025" s="85">
        <f t="shared" si="2454"/>
        <v>0</v>
      </c>
    </row>
    <row r="2026" spans="1:29" x14ac:dyDescent="0.3">
      <c r="A2026" s="67"/>
      <c r="B2026" s="85"/>
      <c r="C2026" s="85"/>
      <c r="D2026" s="85"/>
      <c r="E2026" s="85"/>
      <c r="F2026" s="85"/>
      <c r="G2026" s="85"/>
      <c r="H2026" s="113"/>
      <c r="P2026" s="21" t="str">
        <f t="shared" si="2455"/>
        <v>A</v>
      </c>
      <c r="Q2026" s="85">
        <f t="shared" si="2444"/>
        <v>0</v>
      </c>
      <c r="R2026" s="85">
        <f t="shared" si="2445"/>
        <v>0</v>
      </c>
      <c r="S2026" s="85">
        <f t="shared" si="2446"/>
        <v>0</v>
      </c>
      <c r="T2026" s="85">
        <f t="shared" si="2447"/>
        <v>0</v>
      </c>
      <c r="U2026" s="85">
        <f t="shared" si="2448"/>
        <v>0</v>
      </c>
      <c r="V2026" s="85">
        <f t="shared" si="2449"/>
        <v>0</v>
      </c>
      <c r="W2026" s="33"/>
      <c r="X2026" s="85">
        <f t="shared" si="2456"/>
        <v>0</v>
      </c>
      <c r="Y2026" s="85">
        <f t="shared" si="2450"/>
        <v>0</v>
      </c>
      <c r="Z2026" s="85">
        <f t="shared" si="2451"/>
        <v>0</v>
      </c>
      <c r="AA2026" s="85">
        <f t="shared" si="2452"/>
        <v>0</v>
      </c>
      <c r="AB2026" s="85">
        <f t="shared" si="2453"/>
        <v>0</v>
      </c>
      <c r="AC2026" s="85">
        <f t="shared" si="2454"/>
        <v>0</v>
      </c>
    </row>
    <row r="2027" spans="1:29" x14ac:dyDescent="0.3">
      <c r="A2027" s="67"/>
      <c r="B2027" s="85"/>
      <c r="C2027" s="85"/>
      <c r="D2027" s="85"/>
      <c r="E2027" s="85"/>
      <c r="F2027" s="85"/>
      <c r="G2027" s="85"/>
      <c r="H2027" s="113"/>
      <c r="P2027" s="21" t="str">
        <f t="shared" si="2455"/>
        <v>A</v>
      </c>
      <c r="Q2027" s="85">
        <f t="shared" si="2444"/>
        <v>0</v>
      </c>
      <c r="R2027" s="85">
        <f t="shared" si="2445"/>
        <v>0</v>
      </c>
      <c r="S2027" s="85">
        <f t="shared" si="2446"/>
        <v>0</v>
      </c>
      <c r="T2027" s="85">
        <f t="shared" si="2447"/>
        <v>0</v>
      </c>
      <c r="U2027" s="85">
        <f t="shared" si="2448"/>
        <v>0</v>
      </c>
      <c r="V2027" s="85">
        <f t="shared" si="2449"/>
        <v>0</v>
      </c>
      <c r="W2027" s="33"/>
      <c r="X2027" s="85">
        <f t="shared" si="2456"/>
        <v>0</v>
      </c>
      <c r="Y2027" s="85">
        <f t="shared" si="2450"/>
        <v>0</v>
      </c>
      <c r="Z2027" s="85">
        <f t="shared" si="2451"/>
        <v>0</v>
      </c>
      <c r="AA2027" s="85">
        <f t="shared" si="2452"/>
        <v>0</v>
      </c>
      <c r="AB2027" s="85">
        <f t="shared" si="2453"/>
        <v>0</v>
      </c>
      <c r="AC2027" s="85">
        <f t="shared" si="2454"/>
        <v>0</v>
      </c>
    </row>
    <row r="2028" spans="1:29" x14ac:dyDescent="0.3">
      <c r="A2028" s="67"/>
      <c r="B2028" s="85"/>
      <c r="C2028" s="85"/>
      <c r="D2028" s="85"/>
      <c r="E2028" s="85"/>
      <c r="F2028" s="85"/>
      <c r="G2028" s="85"/>
      <c r="H2028" s="113"/>
      <c r="P2028" s="21" t="str">
        <f t="shared" si="2455"/>
        <v>A</v>
      </c>
      <c r="Q2028" s="85">
        <f>IF($P2028="B",B2028,0)</f>
        <v>0</v>
      </c>
      <c r="R2028" s="85">
        <f t="shared" si="2445"/>
        <v>0</v>
      </c>
      <c r="S2028" s="85">
        <f t="shared" si="2446"/>
        <v>0</v>
      </c>
      <c r="T2028" s="85">
        <f t="shared" si="2447"/>
        <v>0</v>
      </c>
      <c r="U2028" s="85">
        <f t="shared" si="2448"/>
        <v>0</v>
      </c>
      <c r="V2028" s="85">
        <f t="shared" si="2449"/>
        <v>0</v>
      </c>
      <c r="W2028" s="33"/>
      <c r="X2028" s="85">
        <f t="shared" si="2456"/>
        <v>0</v>
      </c>
      <c r="Y2028" s="85">
        <f t="shared" si="2450"/>
        <v>0</v>
      </c>
      <c r="Z2028" s="85">
        <f t="shared" si="2451"/>
        <v>0</v>
      </c>
      <c r="AA2028" s="85">
        <f t="shared" si="2452"/>
        <v>0</v>
      </c>
      <c r="AB2028" s="85">
        <f t="shared" si="2453"/>
        <v>0</v>
      </c>
      <c r="AC2028" s="85">
        <f t="shared" si="2454"/>
        <v>0</v>
      </c>
    </row>
    <row r="2029" spans="1:29" x14ac:dyDescent="0.3">
      <c r="A2029" s="67"/>
      <c r="B2029" s="85"/>
      <c r="C2029" s="85"/>
      <c r="D2029" s="85"/>
      <c r="E2029" s="85"/>
      <c r="F2029" s="85"/>
      <c r="G2029" s="85"/>
      <c r="H2029" s="113"/>
      <c r="P2029" s="21" t="str">
        <f t="shared" si="2455"/>
        <v>A</v>
      </c>
      <c r="Q2029" s="85">
        <f t="shared" ref="Q2029:Q2038" si="2457">IF($P2029="B",B2029,0)</f>
        <v>0</v>
      </c>
      <c r="R2029" s="85">
        <f t="shared" si="2445"/>
        <v>0</v>
      </c>
      <c r="S2029" s="85">
        <f t="shared" si="2446"/>
        <v>0</v>
      </c>
      <c r="T2029" s="85">
        <f t="shared" si="2447"/>
        <v>0</v>
      </c>
      <c r="U2029" s="85">
        <f t="shared" si="2448"/>
        <v>0</v>
      </c>
      <c r="V2029" s="85">
        <f t="shared" si="2449"/>
        <v>0</v>
      </c>
      <c r="W2029" s="33"/>
      <c r="X2029" s="85">
        <f t="shared" si="2456"/>
        <v>0</v>
      </c>
      <c r="Y2029" s="85">
        <f t="shared" si="2450"/>
        <v>0</v>
      </c>
      <c r="Z2029" s="85">
        <f t="shared" si="2451"/>
        <v>0</v>
      </c>
      <c r="AA2029" s="85">
        <f t="shared" si="2452"/>
        <v>0</v>
      </c>
      <c r="AB2029" s="85">
        <f t="shared" si="2453"/>
        <v>0</v>
      </c>
      <c r="AC2029" s="85">
        <f t="shared" si="2454"/>
        <v>0</v>
      </c>
    </row>
    <row r="2030" spans="1:29" x14ac:dyDescent="0.3">
      <c r="A2030" s="67"/>
      <c r="B2030" s="85"/>
      <c r="C2030" s="85"/>
      <c r="D2030" s="85"/>
      <c r="E2030" s="85"/>
      <c r="F2030" s="85"/>
      <c r="G2030" s="85"/>
      <c r="H2030" s="113"/>
      <c r="P2030" s="21" t="str">
        <f t="shared" si="2455"/>
        <v>A</v>
      </c>
      <c r="Q2030" s="85">
        <f t="shared" si="2457"/>
        <v>0</v>
      </c>
      <c r="R2030" s="85">
        <f t="shared" si="2445"/>
        <v>0</v>
      </c>
      <c r="S2030" s="85">
        <f t="shared" si="2446"/>
        <v>0</v>
      </c>
      <c r="T2030" s="85">
        <f t="shared" si="2447"/>
        <v>0</v>
      </c>
      <c r="U2030" s="85">
        <f t="shared" si="2448"/>
        <v>0</v>
      </c>
      <c r="V2030" s="85">
        <f t="shared" si="2449"/>
        <v>0</v>
      </c>
      <c r="W2030" s="33"/>
      <c r="X2030" s="85">
        <f t="shared" si="2456"/>
        <v>0</v>
      </c>
      <c r="Y2030" s="85">
        <f t="shared" si="2450"/>
        <v>0</v>
      </c>
      <c r="Z2030" s="85">
        <f t="shared" si="2451"/>
        <v>0</v>
      </c>
      <c r="AA2030" s="85">
        <f t="shared" si="2452"/>
        <v>0</v>
      </c>
      <c r="AB2030" s="85">
        <f t="shared" si="2453"/>
        <v>0</v>
      </c>
      <c r="AC2030" s="85">
        <f t="shared" si="2454"/>
        <v>0</v>
      </c>
    </row>
    <row r="2031" spans="1:29" x14ac:dyDescent="0.3">
      <c r="A2031" s="67"/>
      <c r="B2031" s="85"/>
      <c r="C2031" s="85"/>
      <c r="D2031" s="85"/>
      <c r="E2031" s="85"/>
      <c r="F2031" s="85"/>
      <c r="G2031" s="85"/>
      <c r="H2031" s="113"/>
      <c r="P2031" s="21" t="str">
        <f t="shared" si="2455"/>
        <v>A</v>
      </c>
      <c r="Q2031" s="85">
        <f t="shared" si="2457"/>
        <v>0</v>
      </c>
      <c r="R2031" s="85">
        <f t="shared" si="2445"/>
        <v>0</v>
      </c>
      <c r="S2031" s="85">
        <f t="shared" si="2446"/>
        <v>0</v>
      </c>
      <c r="T2031" s="85">
        <f t="shared" si="2447"/>
        <v>0</v>
      </c>
      <c r="U2031" s="85">
        <f t="shared" si="2448"/>
        <v>0</v>
      </c>
      <c r="V2031" s="85">
        <f t="shared" si="2449"/>
        <v>0</v>
      </c>
      <c r="W2031" s="33"/>
      <c r="X2031" s="85">
        <f t="shared" si="2456"/>
        <v>0</v>
      </c>
      <c r="Y2031" s="85">
        <f t="shared" si="2450"/>
        <v>0</v>
      </c>
      <c r="Z2031" s="85">
        <f t="shared" si="2451"/>
        <v>0</v>
      </c>
      <c r="AA2031" s="85">
        <f t="shared" si="2452"/>
        <v>0</v>
      </c>
      <c r="AB2031" s="85">
        <f t="shared" si="2453"/>
        <v>0</v>
      </c>
      <c r="AC2031" s="85">
        <f t="shared" si="2454"/>
        <v>0</v>
      </c>
    </row>
    <row r="2032" spans="1:29" x14ac:dyDescent="0.3">
      <c r="A2032" s="67"/>
      <c r="B2032" s="85"/>
      <c r="C2032" s="85"/>
      <c r="D2032" s="85"/>
      <c r="E2032" s="85"/>
      <c r="F2032" s="85"/>
      <c r="G2032" s="85"/>
      <c r="H2032" s="113"/>
      <c r="P2032" s="21" t="str">
        <f t="shared" si="2455"/>
        <v>A</v>
      </c>
      <c r="Q2032" s="85">
        <f t="shared" si="2457"/>
        <v>0</v>
      </c>
      <c r="R2032" s="85">
        <f t="shared" si="2445"/>
        <v>0</v>
      </c>
      <c r="S2032" s="85">
        <f t="shared" si="2446"/>
        <v>0</v>
      </c>
      <c r="T2032" s="85">
        <f t="shared" si="2447"/>
        <v>0</v>
      </c>
      <c r="U2032" s="85">
        <f t="shared" si="2448"/>
        <v>0</v>
      </c>
      <c r="V2032" s="85">
        <f t="shared" si="2449"/>
        <v>0</v>
      </c>
      <c r="W2032" s="33"/>
      <c r="X2032" s="85">
        <f t="shared" si="2456"/>
        <v>0</v>
      </c>
      <c r="Y2032" s="85">
        <f t="shared" si="2450"/>
        <v>0</v>
      </c>
      <c r="Z2032" s="85">
        <f t="shared" si="2451"/>
        <v>0</v>
      </c>
      <c r="AA2032" s="85">
        <f t="shared" si="2452"/>
        <v>0</v>
      </c>
      <c r="AB2032" s="85">
        <f t="shared" si="2453"/>
        <v>0</v>
      </c>
      <c r="AC2032" s="85">
        <f t="shared" si="2454"/>
        <v>0</v>
      </c>
    </row>
    <row r="2033" spans="1:29" x14ac:dyDescent="0.3">
      <c r="A2033" s="67"/>
      <c r="B2033" s="85"/>
      <c r="C2033" s="85"/>
      <c r="D2033" s="85"/>
      <c r="E2033" s="85"/>
      <c r="F2033" s="85"/>
      <c r="G2033" s="85"/>
      <c r="H2033" s="113"/>
      <c r="P2033" s="21" t="str">
        <f t="shared" si="2455"/>
        <v>A</v>
      </c>
      <c r="Q2033" s="85">
        <f t="shared" si="2457"/>
        <v>0</v>
      </c>
      <c r="R2033" s="85">
        <f t="shared" si="2445"/>
        <v>0</v>
      </c>
      <c r="S2033" s="85">
        <f t="shared" si="2446"/>
        <v>0</v>
      </c>
      <c r="T2033" s="85">
        <f t="shared" si="2447"/>
        <v>0</v>
      </c>
      <c r="U2033" s="85">
        <f t="shared" si="2448"/>
        <v>0</v>
      </c>
      <c r="V2033" s="85">
        <f t="shared" si="2449"/>
        <v>0</v>
      </c>
      <c r="W2033" s="33"/>
      <c r="X2033" s="85">
        <f t="shared" si="2456"/>
        <v>0</v>
      </c>
      <c r="Y2033" s="85">
        <f t="shared" si="2450"/>
        <v>0</v>
      </c>
      <c r="Z2033" s="85">
        <f t="shared" si="2451"/>
        <v>0</v>
      </c>
      <c r="AA2033" s="85">
        <f t="shared" si="2452"/>
        <v>0</v>
      </c>
      <c r="AB2033" s="85">
        <f t="shared" si="2453"/>
        <v>0</v>
      </c>
      <c r="AC2033" s="85">
        <f t="shared" si="2454"/>
        <v>0</v>
      </c>
    </row>
    <row r="2034" spans="1:29" x14ac:dyDescent="0.3">
      <c r="A2034" s="67"/>
      <c r="B2034" s="85"/>
      <c r="C2034" s="85"/>
      <c r="D2034" s="85"/>
      <c r="E2034" s="85"/>
      <c r="F2034" s="85"/>
      <c r="G2034" s="85"/>
      <c r="H2034" s="113"/>
      <c r="P2034" s="21" t="str">
        <f t="shared" si="2455"/>
        <v>A</v>
      </c>
      <c r="Q2034" s="85">
        <f t="shared" si="2457"/>
        <v>0</v>
      </c>
      <c r="R2034" s="85">
        <f t="shared" si="2445"/>
        <v>0</v>
      </c>
      <c r="S2034" s="85">
        <f t="shared" si="2446"/>
        <v>0</v>
      </c>
      <c r="T2034" s="85">
        <f t="shared" si="2447"/>
        <v>0</v>
      </c>
      <c r="U2034" s="85">
        <f t="shared" si="2448"/>
        <v>0</v>
      </c>
      <c r="V2034" s="85">
        <f t="shared" si="2449"/>
        <v>0</v>
      </c>
      <c r="W2034" s="33"/>
      <c r="X2034" s="85">
        <f t="shared" si="2456"/>
        <v>0</v>
      </c>
      <c r="Y2034" s="85">
        <f t="shared" si="2450"/>
        <v>0</v>
      </c>
      <c r="Z2034" s="85">
        <f t="shared" si="2451"/>
        <v>0</v>
      </c>
      <c r="AA2034" s="85">
        <f t="shared" si="2452"/>
        <v>0</v>
      </c>
      <c r="AB2034" s="85">
        <f t="shared" si="2453"/>
        <v>0</v>
      </c>
      <c r="AC2034" s="85">
        <f t="shared" si="2454"/>
        <v>0</v>
      </c>
    </row>
    <row r="2035" spans="1:29" x14ac:dyDescent="0.3">
      <c r="A2035" s="67"/>
      <c r="B2035" s="85"/>
      <c r="C2035" s="85"/>
      <c r="D2035" s="85"/>
      <c r="E2035" s="85"/>
      <c r="F2035" s="85"/>
      <c r="G2035" s="85"/>
      <c r="H2035" s="113"/>
      <c r="P2035" s="21" t="str">
        <f t="shared" si="2455"/>
        <v>A</v>
      </c>
      <c r="Q2035" s="85">
        <f t="shared" si="2457"/>
        <v>0</v>
      </c>
      <c r="R2035" s="85">
        <f t="shared" si="2445"/>
        <v>0</v>
      </c>
      <c r="S2035" s="85">
        <f t="shared" si="2446"/>
        <v>0</v>
      </c>
      <c r="T2035" s="85">
        <f t="shared" si="2447"/>
        <v>0</v>
      </c>
      <c r="U2035" s="85">
        <f t="shared" si="2448"/>
        <v>0</v>
      </c>
      <c r="V2035" s="85">
        <f t="shared" si="2449"/>
        <v>0</v>
      </c>
      <c r="W2035" s="33"/>
      <c r="X2035" s="85">
        <f t="shared" si="2456"/>
        <v>0</v>
      </c>
      <c r="Y2035" s="85">
        <f t="shared" si="2450"/>
        <v>0</v>
      </c>
      <c r="Z2035" s="85">
        <f t="shared" si="2451"/>
        <v>0</v>
      </c>
      <c r="AA2035" s="85">
        <f t="shared" si="2452"/>
        <v>0</v>
      </c>
      <c r="AB2035" s="85">
        <f t="shared" si="2453"/>
        <v>0</v>
      </c>
      <c r="AC2035" s="85">
        <f t="shared" si="2454"/>
        <v>0</v>
      </c>
    </row>
    <row r="2036" spans="1:29" x14ac:dyDescent="0.3">
      <c r="A2036" s="67"/>
      <c r="B2036" s="85"/>
      <c r="C2036" s="85"/>
      <c r="D2036" s="85"/>
      <c r="E2036" s="85"/>
      <c r="F2036" s="85"/>
      <c r="G2036" s="85"/>
      <c r="H2036" s="113"/>
      <c r="P2036" s="21" t="str">
        <f t="shared" si="2455"/>
        <v>A</v>
      </c>
      <c r="Q2036" s="85">
        <f t="shared" si="2457"/>
        <v>0</v>
      </c>
      <c r="R2036" s="85">
        <f t="shared" si="2445"/>
        <v>0</v>
      </c>
      <c r="S2036" s="85">
        <f t="shared" si="2446"/>
        <v>0</v>
      </c>
      <c r="T2036" s="85">
        <f t="shared" si="2447"/>
        <v>0</v>
      </c>
      <c r="U2036" s="85">
        <f t="shared" si="2448"/>
        <v>0</v>
      </c>
      <c r="V2036" s="85">
        <f t="shared" si="2449"/>
        <v>0</v>
      </c>
      <c r="W2036" s="33"/>
      <c r="X2036" s="85">
        <f t="shared" si="2456"/>
        <v>0</v>
      </c>
      <c r="Y2036" s="85">
        <f t="shared" si="2450"/>
        <v>0</v>
      </c>
      <c r="Z2036" s="85">
        <f t="shared" si="2451"/>
        <v>0</v>
      </c>
      <c r="AA2036" s="85">
        <f t="shared" si="2452"/>
        <v>0</v>
      </c>
      <c r="AB2036" s="85">
        <f t="shared" si="2453"/>
        <v>0</v>
      </c>
      <c r="AC2036" s="85">
        <f t="shared" si="2454"/>
        <v>0</v>
      </c>
    </row>
    <row r="2037" spans="1:29" x14ac:dyDescent="0.3">
      <c r="A2037" s="67"/>
      <c r="B2037" s="85"/>
      <c r="C2037" s="85"/>
      <c r="D2037" s="85"/>
      <c r="E2037" s="85"/>
      <c r="F2037" s="85"/>
      <c r="G2037" s="85"/>
      <c r="H2037" s="113"/>
      <c r="P2037" s="21" t="str">
        <f t="shared" si="2455"/>
        <v>A</v>
      </c>
      <c r="Q2037" s="85">
        <f t="shared" si="2457"/>
        <v>0</v>
      </c>
      <c r="R2037" s="85">
        <f t="shared" si="2445"/>
        <v>0</v>
      </c>
      <c r="S2037" s="85">
        <f t="shared" si="2446"/>
        <v>0</v>
      </c>
      <c r="T2037" s="85">
        <f t="shared" si="2447"/>
        <v>0</v>
      </c>
      <c r="U2037" s="85">
        <f t="shared" si="2448"/>
        <v>0</v>
      </c>
      <c r="V2037" s="85">
        <f t="shared" si="2449"/>
        <v>0</v>
      </c>
      <c r="W2037" s="33"/>
      <c r="X2037" s="85">
        <f t="shared" si="2456"/>
        <v>0</v>
      </c>
      <c r="Y2037" s="85">
        <f t="shared" si="2450"/>
        <v>0</v>
      </c>
      <c r="Z2037" s="85">
        <f t="shared" si="2451"/>
        <v>0</v>
      </c>
      <c r="AA2037" s="85">
        <f t="shared" si="2452"/>
        <v>0</v>
      </c>
      <c r="AB2037" s="85">
        <f t="shared" si="2453"/>
        <v>0</v>
      </c>
      <c r="AC2037" s="85">
        <f t="shared" si="2454"/>
        <v>0</v>
      </c>
    </row>
    <row r="2038" spans="1:29" x14ac:dyDescent="0.3">
      <c r="A2038" s="67"/>
      <c r="B2038" s="85"/>
      <c r="C2038" s="85"/>
      <c r="D2038" s="85"/>
      <c r="E2038" s="85"/>
      <c r="F2038" s="85"/>
      <c r="G2038" s="85"/>
      <c r="H2038" s="113"/>
      <c r="P2038" s="21" t="str">
        <f t="shared" si="2455"/>
        <v>A</v>
      </c>
      <c r="Q2038" s="85">
        <f t="shared" si="2457"/>
        <v>0</v>
      </c>
      <c r="R2038" s="85">
        <f t="shared" si="2445"/>
        <v>0</v>
      </c>
      <c r="S2038" s="85">
        <f t="shared" si="2446"/>
        <v>0</v>
      </c>
      <c r="T2038" s="85">
        <f t="shared" si="2447"/>
        <v>0</v>
      </c>
      <c r="U2038" s="85">
        <f t="shared" si="2448"/>
        <v>0</v>
      </c>
      <c r="V2038" s="85">
        <f t="shared" si="2449"/>
        <v>0</v>
      </c>
      <c r="W2038" s="33"/>
      <c r="X2038" s="85">
        <f t="shared" si="2456"/>
        <v>0</v>
      </c>
      <c r="Y2038" s="85">
        <f t="shared" si="2450"/>
        <v>0</v>
      </c>
      <c r="Z2038" s="85">
        <f t="shared" si="2451"/>
        <v>0</v>
      </c>
      <c r="AA2038" s="85">
        <f t="shared" si="2452"/>
        <v>0</v>
      </c>
      <c r="AB2038" s="85">
        <f t="shared" si="2453"/>
        <v>0</v>
      </c>
      <c r="AC2038" s="85">
        <f t="shared" si="2454"/>
        <v>0</v>
      </c>
    </row>
    <row r="2039" spans="1:29" x14ac:dyDescent="0.3">
      <c r="A2039" s="68"/>
      <c r="B2039" s="86"/>
      <c r="C2039" s="86"/>
      <c r="D2039" s="86"/>
      <c r="E2039" s="86"/>
      <c r="F2039" s="86"/>
      <c r="G2039" s="86"/>
      <c r="H2039" s="89"/>
      <c r="I2039" s="105">
        <f>X2039</f>
        <v>0</v>
      </c>
      <c r="J2039" s="105">
        <f>Y2039</f>
        <v>0</v>
      </c>
      <c r="K2039" s="105">
        <f>Z2039</f>
        <v>0</v>
      </c>
      <c r="L2039" s="105">
        <f>AA2039</f>
        <v>0</v>
      </c>
      <c r="M2039" s="105">
        <f t="shared" ref="M2039" si="2458">AB2039</f>
        <v>0</v>
      </c>
      <c r="N2039" s="105">
        <f t="shared" ref="N2039" si="2459">AC2039</f>
        <v>0</v>
      </c>
      <c r="P2039" s="21"/>
      <c r="Q2039" s="33"/>
      <c r="R2039" s="33"/>
      <c r="S2039" s="33"/>
      <c r="T2039" s="33"/>
      <c r="U2039" s="33"/>
      <c r="V2039" s="33"/>
      <c r="W2039" s="33"/>
      <c r="X2039" s="106">
        <f>SUM(X2023:X2038)</f>
        <v>0</v>
      </c>
      <c r="Y2039" s="106">
        <f t="shared" ref="Y2039" si="2460">SUM(Y2023:Y2038)</f>
        <v>0</v>
      </c>
      <c r="Z2039" s="106">
        <f t="shared" ref="Z2039" si="2461">SUM(Z2023:Z2038)</f>
        <v>0</v>
      </c>
      <c r="AA2039" s="106">
        <f t="shared" ref="AA2039" si="2462">SUM(AA2023:AA2038)</f>
        <v>0</v>
      </c>
      <c r="AB2039" s="106">
        <f t="shared" ref="AB2039" si="2463">SUM(AB2023:AB2038)</f>
        <v>0</v>
      </c>
      <c r="AC2039" s="106">
        <f t="shared" ref="AC2039" si="2464">SUM(AC2023:AC2038)</f>
        <v>0</v>
      </c>
    </row>
    <row r="2040" spans="1:29" x14ac:dyDescent="0.3">
      <c r="A2040" s="82"/>
      <c r="B2040" s="89"/>
      <c r="C2040" s="89"/>
      <c r="D2040" s="89"/>
      <c r="E2040" s="89"/>
      <c r="F2040" s="89"/>
      <c r="G2040" s="89"/>
      <c r="H2040" s="89"/>
      <c r="P2040" s="21"/>
      <c r="Q2040" s="33"/>
      <c r="R2040" s="33"/>
      <c r="S2040" s="33"/>
      <c r="T2040" s="33"/>
      <c r="U2040" s="33"/>
      <c r="V2040" s="33"/>
      <c r="W2040" s="33"/>
      <c r="X2040" s="33"/>
      <c r="Y2040" s="33"/>
      <c r="Z2040" s="33"/>
      <c r="AA2040" s="33"/>
      <c r="AB2040" s="33"/>
      <c r="AC2040" s="33"/>
    </row>
    <row r="2041" spans="1:29" x14ac:dyDescent="0.3">
      <c r="A2041" s="92"/>
      <c r="B2041" s="92"/>
      <c r="C2041" s="92"/>
      <c r="D2041" s="92"/>
      <c r="E2041" s="92"/>
      <c r="F2041" s="92"/>
      <c r="G2041" s="92"/>
      <c r="H2041" s="92"/>
      <c r="P2041" s="21"/>
      <c r="Q2041" s="33"/>
      <c r="R2041" s="33"/>
      <c r="S2041" s="33"/>
      <c r="T2041" s="33"/>
      <c r="U2041" s="33"/>
      <c r="V2041" s="33"/>
      <c r="W2041" s="33"/>
      <c r="X2041" s="33"/>
      <c r="Y2041" s="33"/>
      <c r="Z2041" s="33"/>
      <c r="AA2041" s="33"/>
      <c r="AB2041" s="33"/>
      <c r="AC2041" s="33"/>
    </row>
    <row r="2042" spans="1:29" x14ac:dyDescent="0.3">
      <c r="A2042" s="68"/>
      <c r="B2042" s="68"/>
      <c r="C2042" s="68"/>
      <c r="D2042" s="68"/>
      <c r="E2042" s="68"/>
      <c r="F2042" s="68"/>
      <c r="G2042" s="68"/>
      <c r="H2042" s="82"/>
      <c r="P2042" s="21"/>
      <c r="Q2042" s="33"/>
      <c r="R2042" s="33"/>
      <c r="S2042" s="33"/>
      <c r="T2042" s="33"/>
      <c r="U2042" s="33"/>
      <c r="V2042" s="33"/>
      <c r="W2042" s="33"/>
      <c r="X2042" s="106">
        <f t="shared" ref="X2042:AC2042" si="2465">SUM(X2043:X2058)</f>
        <v>0</v>
      </c>
      <c r="Y2042" s="106">
        <f t="shared" si="2465"/>
        <v>0</v>
      </c>
      <c r="Z2042" s="106">
        <f t="shared" si="2465"/>
        <v>0</v>
      </c>
      <c r="AA2042" s="106">
        <f t="shared" si="2465"/>
        <v>0</v>
      </c>
      <c r="AB2042" s="106">
        <f t="shared" si="2465"/>
        <v>0</v>
      </c>
      <c r="AC2042" s="106">
        <f t="shared" si="2465"/>
        <v>0</v>
      </c>
    </row>
    <row r="2043" spans="1:29" x14ac:dyDescent="0.3">
      <c r="A2043" s="67"/>
      <c r="B2043" s="85"/>
      <c r="C2043" s="85"/>
      <c r="D2043" s="85"/>
      <c r="E2043" s="85"/>
      <c r="F2043" s="85"/>
      <c r="G2043" s="85"/>
      <c r="H2043" s="113"/>
      <c r="I2043" s="105">
        <f>X2042</f>
        <v>0</v>
      </c>
      <c r="J2043" s="105">
        <f>Y2042</f>
        <v>0</v>
      </c>
      <c r="K2043" s="105">
        <f t="shared" ref="K2043" si="2466">Z2042</f>
        <v>0</v>
      </c>
      <c r="L2043" s="105">
        <f t="shared" ref="L2043" si="2467">AA2042</f>
        <v>0</v>
      </c>
      <c r="M2043" s="105">
        <f t="shared" ref="M2043" si="2468">AB2042</f>
        <v>0</v>
      </c>
      <c r="N2043" s="105">
        <f t="shared" ref="N2043" si="2469">AC2042</f>
        <v>0</v>
      </c>
      <c r="P2043" s="21" t="str">
        <f>IF(A2043&lt;=$B$2020,"A","B")</f>
        <v>A</v>
      </c>
      <c r="Q2043" s="85">
        <f t="shared" ref="Q2043:Q2047" si="2470">IF($P2043="B",B2043,0)</f>
        <v>0</v>
      </c>
      <c r="R2043" s="85">
        <f t="shared" ref="R2043:R2058" si="2471">IF($P2043="B",C2043,0)</f>
        <v>0</v>
      </c>
      <c r="S2043" s="85">
        <f t="shared" ref="S2043:S2058" si="2472">IF($P2043="B",D2043,0)</f>
        <v>0</v>
      </c>
      <c r="T2043" s="85">
        <f t="shared" ref="T2043:T2058" si="2473">IF($P2043="B",E2043,0)</f>
        <v>0</v>
      </c>
      <c r="U2043" s="85">
        <f t="shared" ref="U2043:U2058" si="2474">IF($P2043="B",F2043,0)</f>
        <v>0</v>
      </c>
      <c r="V2043" s="85">
        <f t="shared" ref="V2043:V2058" si="2475">IF($P2043="B",G2043,0)</f>
        <v>0</v>
      </c>
      <c r="W2043" s="33"/>
      <c r="X2043" s="85">
        <f>IF($P2043="A",B2043,0)</f>
        <v>0</v>
      </c>
      <c r="Y2043" s="85">
        <f t="shared" ref="Y2043:Y2058" si="2476">IF($P2043="A",C2043,0)</f>
        <v>0</v>
      </c>
      <c r="Z2043" s="85">
        <f t="shared" ref="Z2043:Z2058" si="2477">IF($P2043="A",D2043,0)</f>
        <v>0</v>
      </c>
      <c r="AA2043" s="85">
        <f t="shared" ref="AA2043:AA2058" si="2478">IF($P2043="A",E2043,0)</f>
        <v>0</v>
      </c>
      <c r="AB2043" s="85">
        <f t="shared" ref="AB2043:AB2058" si="2479">IF($P2043="A",F2043,0)</f>
        <v>0</v>
      </c>
      <c r="AC2043" s="85">
        <f t="shared" ref="AC2043:AC2058" si="2480">IF($P2043="A",G2043,0)</f>
        <v>0</v>
      </c>
    </row>
    <row r="2044" spans="1:29" x14ac:dyDescent="0.3">
      <c r="A2044" s="67"/>
      <c r="B2044" s="85"/>
      <c r="C2044" s="85"/>
      <c r="D2044" s="85"/>
      <c r="E2044" s="85"/>
      <c r="F2044" s="85"/>
      <c r="G2044" s="85"/>
      <c r="H2044" s="113"/>
      <c r="P2044" s="21" t="str">
        <f t="shared" ref="P2044:P2058" si="2481">IF(A2044&lt;=$B$2020,"A","B")</f>
        <v>A</v>
      </c>
      <c r="Q2044" s="85">
        <f t="shared" si="2470"/>
        <v>0</v>
      </c>
      <c r="R2044" s="85">
        <f t="shared" si="2471"/>
        <v>0</v>
      </c>
      <c r="S2044" s="85">
        <f t="shared" si="2472"/>
        <v>0</v>
      </c>
      <c r="T2044" s="85">
        <f t="shared" si="2473"/>
        <v>0</v>
      </c>
      <c r="U2044" s="85">
        <f t="shared" si="2474"/>
        <v>0</v>
      </c>
      <c r="V2044" s="85">
        <f t="shared" si="2475"/>
        <v>0</v>
      </c>
      <c r="W2044" s="33"/>
      <c r="X2044" s="85">
        <f t="shared" ref="X2044:X2058" si="2482">IF($P2044="A",B2044,0)</f>
        <v>0</v>
      </c>
      <c r="Y2044" s="85">
        <f t="shared" si="2476"/>
        <v>0</v>
      </c>
      <c r="Z2044" s="85">
        <f t="shared" si="2477"/>
        <v>0</v>
      </c>
      <c r="AA2044" s="85">
        <f t="shared" si="2478"/>
        <v>0</v>
      </c>
      <c r="AB2044" s="85">
        <f t="shared" si="2479"/>
        <v>0</v>
      </c>
      <c r="AC2044" s="85">
        <f t="shared" si="2480"/>
        <v>0</v>
      </c>
    </row>
    <row r="2045" spans="1:29" x14ac:dyDescent="0.3">
      <c r="A2045" s="67"/>
      <c r="B2045" s="85"/>
      <c r="C2045" s="85"/>
      <c r="D2045" s="85"/>
      <c r="E2045" s="85"/>
      <c r="F2045" s="85"/>
      <c r="G2045" s="85"/>
      <c r="H2045" s="113"/>
      <c r="P2045" s="21" t="str">
        <f t="shared" si="2481"/>
        <v>A</v>
      </c>
      <c r="Q2045" s="85">
        <f t="shared" si="2470"/>
        <v>0</v>
      </c>
      <c r="R2045" s="85">
        <f t="shared" si="2471"/>
        <v>0</v>
      </c>
      <c r="S2045" s="85">
        <f t="shared" si="2472"/>
        <v>0</v>
      </c>
      <c r="T2045" s="85">
        <f t="shared" si="2473"/>
        <v>0</v>
      </c>
      <c r="U2045" s="85">
        <f t="shared" si="2474"/>
        <v>0</v>
      </c>
      <c r="V2045" s="85">
        <f t="shared" si="2475"/>
        <v>0</v>
      </c>
      <c r="W2045" s="33"/>
      <c r="X2045" s="85">
        <f t="shared" si="2482"/>
        <v>0</v>
      </c>
      <c r="Y2045" s="85">
        <f t="shared" si="2476"/>
        <v>0</v>
      </c>
      <c r="Z2045" s="85">
        <f t="shared" si="2477"/>
        <v>0</v>
      </c>
      <c r="AA2045" s="85">
        <f t="shared" si="2478"/>
        <v>0</v>
      </c>
      <c r="AB2045" s="85">
        <f t="shared" si="2479"/>
        <v>0</v>
      </c>
      <c r="AC2045" s="85">
        <f t="shared" si="2480"/>
        <v>0</v>
      </c>
    </row>
    <row r="2046" spans="1:29" x14ac:dyDescent="0.3">
      <c r="A2046" s="67"/>
      <c r="B2046" s="85"/>
      <c r="C2046" s="85"/>
      <c r="D2046" s="85"/>
      <c r="E2046" s="85"/>
      <c r="F2046" s="85"/>
      <c r="G2046" s="85"/>
      <c r="H2046" s="113"/>
      <c r="P2046" s="21" t="str">
        <f t="shared" si="2481"/>
        <v>A</v>
      </c>
      <c r="Q2046" s="85">
        <f t="shared" si="2470"/>
        <v>0</v>
      </c>
      <c r="R2046" s="85">
        <f t="shared" si="2471"/>
        <v>0</v>
      </c>
      <c r="S2046" s="85">
        <f t="shared" si="2472"/>
        <v>0</v>
      </c>
      <c r="T2046" s="85">
        <f t="shared" si="2473"/>
        <v>0</v>
      </c>
      <c r="U2046" s="85">
        <f t="shared" si="2474"/>
        <v>0</v>
      </c>
      <c r="V2046" s="85">
        <f t="shared" si="2475"/>
        <v>0</v>
      </c>
      <c r="W2046" s="33"/>
      <c r="X2046" s="85">
        <f t="shared" si="2482"/>
        <v>0</v>
      </c>
      <c r="Y2046" s="85">
        <f t="shared" si="2476"/>
        <v>0</v>
      </c>
      <c r="Z2046" s="85">
        <f t="shared" si="2477"/>
        <v>0</v>
      </c>
      <c r="AA2046" s="85">
        <f t="shared" si="2478"/>
        <v>0</v>
      </c>
      <c r="AB2046" s="85">
        <f t="shared" si="2479"/>
        <v>0</v>
      </c>
      <c r="AC2046" s="85">
        <f t="shared" si="2480"/>
        <v>0</v>
      </c>
    </row>
    <row r="2047" spans="1:29" x14ac:dyDescent="0.3">
      <c r="A2047" s="67"/>
      <c r="B2047" s="85"/>
      <c r="C2047" s="85"/>
      <c r="D2047" s="85"/>
      <c r="E2047" s="85"/>
      <c r="F2047" s="85"/>
      <c r="G2047" s="85"/>
      <c r="H2047" s="113"/>
      <c r="P2047" s="21" t="str">
        <f t="shared" si="2481"/>
        <v>A</v>
      </c>
      <c r="Q2047" s="85">
        <f t="shared" si="2470"/>
        <v>0</v>
      </c>
      <c r="R2047" s="85">
        <f t="shared" si="2471"/>
        <v>0</v>
      </c>
      <c r="S2047" s="85">
        <f t="shared" si="2472"/>
        <v>0</v>
      </c>
      <c r="T2047" s="85">
        <f t="shared" si="2473"/>
        <v>0</v>
      </c>
      <c r="U2047" s="85">
        <f t="shared" si="2474"/>
        <v>0</v>
      </c>
      <c r="V2047" s="85">
        <f t="shared" si="2475"/>
        <v>0</v>
      </c>
      <c r="W2047" s="33"/>
      <c r="X2047" s="85">
        <f t="shared" si="2482"/>
        <v>0</v>
      </c>
      <c r="Y2047" s="85">
        <f t="shared" si="2476"/>
        <v>0</v>
      </c>
      <c r="Z2047" s="85">
        <f t="shared" si="2477"/>
        <v>0</v>
      </c>
      <c r="AA2047" s="85">
        <f t="shared" si="2478"/>
        <v>0</v>
      </c>
      <c r="AB2047" s="85">
        <f t="shared" si="2479"/>
        <v>0</v>
      </c>
      <c r="AC2047" s="85">
        <f t="shared" si="2480"/>
        <v>0</v>
      </c>
    </row>
    <row r="2048" spans="1:29" x14ac:dyDescent="0.3">
      <c r="A2048" s="67"/>
      <c r="B2048" s="85"/>
      <c r="C2048" s="85"/>
      <c r="D2048" s="85"/>
      <c r="E2048" s="85"/>
      <c r="F2048" s="85"/>
      <c r="G2048" s="85"/>
      <c r="H2048" s="113"/>
      <c r="P2048" s="21" t="str">
        <f t="shared" si="2481"/>
        <v>A</v>
      </c>
      <c r="Q2048" s="85">
        <f>IF($P2048="B",B2048,0)</f>
        <v>0</v>
      </c>
      <c r="R2048" s="85">
        <f t="shared" si="2471"/>
        <v>0</v>
      </c>
      <c r="S2048" s="85">
        <f t="shared" si="2472"/>
        <v>0</v>
      </c>
      <c r="T2048" s="85">
        <f t="shared" si="2473"/>
        <v>0</v>
      </c>
      <c r="U2048" s="85">
        <f t="shared" si="2474"/>
        <v>0</v>
      </c>
      <c r="V2048" s="85">
        <f t="shared" si="2475"/>
        <v>0</v>
      </c>
      <c r="W2048" s="33"/>
      <c r="X2048" s="85">
        <f t="shared" si="2482"/>
        <v>0</v>
      </c>
      <c r="Y2048" s="85">
        <f t="shared" si="2476"/>
        <v>0</v>
      </c>
      <c r="Z2048" s="85">
        <f t="shared" si="2477"/>
        <v>0</v>
      </c>
      <c r="AA2048" s="85">
        <f t="shared" si="2478"/>
        <v>0</v>
      </c>
      <c r="AB2048" s="85">
        <f t="shared" si="2479"/>
        <v>0</v>
      </c>
      <c r="AC2048" s="85">
        <f t="shared" si="2480"/>
        <v>0</v>
      </c>
    </row>
    <row r="2049" spans="1:29" x14ac:dyDescent="0.3">
      <c r="A2049" s="67"/>
      <c r="B2049" s="85"/>
      <c r="C2049" s="85"/>
      <c r="D2049" s="85"/>
      <c r="E2049" s="85"/>
      <c r="F2049" s="85"/>
      <c r="G2049" s="85"/>
      <c r="H2049" s="113"/>
      <c r="P2049" s="21" t="str">
        <f t="shared" si="2481"/>
        <v>A</v>
      </c>
      <c r="Q2049" s="85">
        <f t="shared" ref="Q2049:Q2058" si="2483">IF($P2049="B",B2049,0)</f>
        <v>0</v>
      </c>
      <c r="R2049" s="85">
        <f t="shared" si="2471"/>
        <v>0</v>
      </c>
      <c r="S2049" s="85">
        <f t="shared" si="2472"/>
        <v>0</v>
      </c>
      <c r="T2049" s="85">
        <f t="shared" si="2473"/>
        <v>0</v>
      </c>
      <c r="U2049" s="85">
        <f t="shared" si="2474"/>
        <v>0</v>
      </c>
      <c r="V2049" s="85">
        <f t="shared" si="2475"/>
        <v>0</v>
      </c>
      <c r="W2049" s="33"/>
      <c r="X2049" s="85">
        <f t="shared" si="2482"/>
        <v>0</v>
      </c>
      <c r="Y2049" s="85">
        <f t="shared" si="2476"/>
        <v>0</v>
      </c>
      <c r="Z2049" s="85">
        <f t="shared" si="2477"/>
        <v>0</v>
      </c>
      <c r="AA2049" s="85">
        <f t="shared" si="2478"/>
        <v>0</v>
      </c>
      <c r="AB2049" s="85">
        <f t="shared" si="2479"/>
        <v>0</v>
      </c>
      <c r="AC2049" s="85">
        <f t="shared" si="2480"/>
        <v>0</v>
      </c>
    </row>
    <row r="2050" spans="1:29" x14ac:dyDescent="0.3">
      <c r="A2050" s="67"/>
      <c r="B2050" s="85"/>
      <c r="C2050" s="85"/>
      <c r="D2050" s="85"/>
      <c r="E2050" s="85"/>
      <c r="F2050" s="85"/>
      <c r="G2050" s="85"/>
      <c r="H2050" s="113"/>
      <c r="P2050" s="21" t="str">
        <f t="shared" si="2481"/>
        <v>A</v>
      </c>
      <c r="Q2050" s="85">
        <f t="shared" si="2483"/>
        <v>0</v>
      </c>
      <c r="R2050" s="85">
        <f t="shared" si="2471"/>
        <v>0</v>
      </c>
      <c r="S2050" s="85">
        <f t="shared" si="2472"/>
        <v>0</v>
      </c>
      <c r="T2050" s="85">
        <f t="shared" si="2473"/>
        <v>0</v>
      </c>
      <c r="U2050" s="85">
        <f t="shared" si="2474"/>
        <v>0</v>
      </c>
      <c r="V2050" s="85">
        <f t="shared" si="2475"/>
        <v>0</v>
      </c>
      <c r="W2050" s="33"/>
      <c r="X2050" s="85">
        <f t="shared" si="2482"/>
        <v>0</v>
      </c>
      <c r="Y2050" s="85">
        <f t="shared" si="2476"/>
        <v>0</v>
      </c>
      <c r="Z2050" s="85">
        <f t="shared" si="2477"/>
        <v>0</v>
      </c>
      <c r="AA2050" s="85">
        <f t="shared" si="2478"/>
        <v>0</v>
      </c>
      <c r="AB2050" s="85">
        <f t="shared" si="2479"/>
        <v>0</v>
      </c>
      <c r="AC2050" s="85">
        <f t="shared" si="2480"/>
        <v>0</v>
      </c>
    </row>
    <row r="2051" spans="1:29" x14ac:dyDescent="0.3">
      <c r="A2051" s="67"/>
      <c r="B2051" s="85"/>
      <c r="C2051" s="85"/>
      <c r="D2051" s="85"/>
      <c r="E2051" s="85"/>
      <c r="F2051" s="85"/>
      <c r="G2051" s="85"/>
      <c r="H2051" s="113"/>
      <c r="P2051" s="21" t="str">
        <f t="shared" si="2481"/>
        <v>A</v>
      </c>
      <c r="Q2051" s="85">
        <f t="shared" si="2483"/>
        <v>0</v>
      </c>
      <c r="R2051" s="85">
        <f t="shared" si="2471"/>
        <v>0</v>
      </c>
      <c r="S2051" s="85">
        <f t="shared" si="2472"/>
        <v>0</v>
      </c>
      <c r="T2051" s="85">
        <f t="shared" si="2473"/>
        <v>0</v>
      </c>
      <c r="U2051" s="85">
        <f t="shared" si="2474"/>
        <v>0</v>
      </c>
      <c r="V2051" s="85">
        <f t="shared" si="2475"/>
        <v>0</v>
      </c>
      <c r="W2051" s="33"/>
      <c r="X2051" s="85">
        <f t="shared" si="2482"/>
        <v>0</v>
      </c>
      <c r="Y2051" s="85">
        <f t="shared" si="2476"/>
        <v>0</v>
      </c>
      <c r="Z2051" s="85">
        <f t="shared" si="2477"/>
        <v>0</v>
      </c>
      <c r="AA2051" s="85">
        <f t="shared" si="2478"/>
        <v>0</v>
      </c>
      <c r="AB2051" s="85">
        <f t="shared" si="2479"/>
        <v>0</v>
      </c>
      <c r="AC2051" s="85">
        <f t="shared" si="2480"/>
        <v>0</v>
      </c>
    </row>
    <row r="2052" spans="1:29" x14ac:dyDescent="0.3">
      <c r="A2052" s="67"/>
      <c r="B2052" s="85"/>
      <c r="C2052" s="85"/>
      <c r="D2052" s="85"/>
      <c r="E2052" s="85"/>
      <c r="F2052" s="85"/>
      <c r="G2052" s="85"/>
      <c r="H2052" s="113"/>
      <c r="P2052" s="21" t="str">
        <f t="shared" si="2481"/>
        <v>A</v>
      </c>
      <c r="Q2052" s="85">
        <f t="shared" si="2483"/>
        <v>0</v>
      </c>
      <c r="R2052" s="85">
        <f t="shared" si="2471"/>
        <v>0</v>
      </c>
      <c r="S2052" s="85">
        <f t="shared" si="2472"/>
        <v>0</v>
      </c>
      <c r="T2052" s="85">
        <f t="shared" si="2473"/>
        <v>0</v>
      </c>
      <c r="U2052" s="85">
        <f t="shared" si="2474"/>
        <v>0</v>
      </c>
      <c r="V2052" s="85">
        <f t="shared" si="2475"/>
        <v>0</v>
      </c>
      <c r="W2052" s="33"/>
      <c r="X2052" s="85">
        <f t="shared" si="2482"/>
        <v>0</v>
      </c>
      <c r="Y2052" s="85">
        <f t="shared" si="2476"/>
        <v>0</v>
      </c>
      <c r="Z2052" s="85">
        <f t="shared" si="2477"/>
        <v>0</v>
      </c>
      <c r="AA2052" s="85">
        <f t="shared" si="2478"/>
        <v>0</v>
      </c>
      <c r="AB2052" s="85">
        <f t="shared" si="2479"/>
        <v>0</v>
      </c>
      <c r="AC2052" s="85">
        <f t="shared" si="2480"/>
        <v>0</v>
      </c>
    </row>
    <row r="2053" spans="1:29" x14ac:dyDescent="0.3">
      <c r="A2053" s="67"/>
      <c r="B2053" s="85"/>
      <c r="C2053" s="85"/>
      <c r="D2053" s="85"/>
      <c r="E2053" s="85"/>
      <c r="F2053" s="85"/>
      <c r="G2053" s="85"/>
      <c r="H2053" s="113"/>
      <c r="P2053" s="21" t="str">
        <f t="shared" si="2481"/>
        <v>A</v>
      </c>
      <c r="Q2053" s="85">
        <f t="shared" si="2483"/>
        <v>0</v>
      </c>
      <c r="R2053" s="85">
        <f t="shared" si="2471"/>
        <v>0</v>
      </c>
      <c r="S2053" s="85">
        <f t="shared" si="2472"/>
        <v>0</v>
      </c>
      <c r="T2053" s="85">
        <f t="shared" si="2473"/>
        <v>0</v>
      </c>
      <c r="U2053" s="85">
        <f t="shared" si="2474"/>
        <v>0</v>
      </c>
      <c r="V2053" s="85">
        <f t="shared" si="2475"/>
        <v>0</v>
      </c>
      <c r="W2053" s="33"/>
      <c r="X2053" s="85">
        <f t="shared" si="2482"/>
        <v>0</v>
      </c>
      <c r="Y2053" s="85">
        <f t="shared" si="2476"/>
        <v>0</v>
      </c>
      <c r="Z2053" s="85">
        <f t="shared" si="2477"/>
        <v>0</v>
      </c>
      <c r="AA2053" s="85">
        <f t="shared" si="2478"/>
        <v>0</v>
      </c>
      <c r="AB2053" s="85">
        <f t="shared" si="2479"/>
        <v>0</v>
      </c>
      <c r="AC2053" s="85">
        <f t="shared" si="2480"/>
        <v>0</v>
      </c>
    </row>
    <row r="2054" spans="1:29" x14ac:dyDescent="0.3">
      <c r="A2054" s="67"/>
      <c r="B2054" s="85"/>
      <c r="C2054" s="85"/>
      <c r="D2054" s="85"/>
      <c r="E2054" s="85"/>
      <c r="F2054" s="85"/>
      <c r="G2054" s="85"/>
      <c r="H2054" s="113"/>
      <c r="P2054" s="21" t="str">
        <f t="shared" si="2481"/>
        <v>A</v>
      </c>
      <c r="Q2054" s="85">
        <f t="shared" si="2483"/>
        <v>0</v>
      </c>
      <c r="R2054" s="85">
        <f t="shared" si="2471"/>
        <v>0</v>
      </c>
      <c r="S2054" s="85">
        <f t="shared" si="2472"/>
        <v>0</v>
      </c>
      <c r="T2054" s="85">
        <f t="shared" si="2473"/>
        <v>0</v>
      </c>
      <c r="U2054" s="85">
        <f t="shared" si="2474"/>
        <v>0</v>
      </c>
      <c r="V2054" s="85">
        <f t="shared" si="2475"/>
        <v>0</v>
      </c>
      <c r="W2054" s="33"/>
      <c r="X2054" s="85">
        <f t="shared" si="2482"/>
        <v>0</v>
      </c>
      <c r="Y2054" s="85">
        <f t="shared" si="2476"/>
        <v>0</v>
      </c>
      <c r="Z2054" s="85">
        <f t="shared" si="2477"/>
        <v>0</v>
      </c>
      <c r="AA2054" s="85">
        <f t="shared" si="2478"/>
        <v>0</v>
      </c>
      <c r="AB2054" s="85">
        <f t="shared" si="2479"/>
        <v>0</v>
      </c>
      <c r="AC2054" s="85">
        <f t="shared" si="2480"/>
        <v>0</v>
      </c>
    </row>
    <row r="2055" spans="1:29" x14ac:dyDescent="0.3">
      <c r="A2055" s="67"/>
      <c r="B2055" s="85"/>
      <c r="C2055" s="85"/>
      <c r="D2055" s="85"/>
      <c r="E2055" s="85"/>
      <c r="F2055" s="85"/>
      <c r="G2055" s="85"/>
      <c r="H2055" s="113"/>
      <c r="P2055" s="21" t="str">
        <f t="shared" si="2481"/>
        <v>A</v>
      </c>
      <c r="Q2055" s="85">
        <f t="shared" si="2483"/>
        <v>0</v>
      </c>
      <c r="R2055" s="85">
        <f t="shared" si="2471"/>
        <v>0</v>
      </c>
      <c r="S2055" s="85">
        <f t="shared" si="2472"/>
        <v>0</v>
      </c>
      <c r="T2055" s="85">
        <f t="shared" si="2473"/>
        <v>0</v>
      </c>
      <c r="U2055" s="85">
        <f t="shared" si="2474"/>
        <v>0</v>
      </c>
      <c r="V2055" s="85">
        <f t="shared" si="2475"/>
        <v>0</v>
      </c>
      <c r="W2055" s="33"/>
      <c r="X2055" s="85">
        <f t="shared" si="2482"/>
        <v>0</v>
      </c>
      <c r="Y2055" s="85">
        <f t="shared" si="2476"/>
        <v>0</v>
      </c>
      <c r="Z2055" s="85">
        <f t="shared" si="2477"/>
        <v>0</v>
      </c>
      <c r="AA2055" s="85">
        <f t="shared" si="2478"/>
        <v>0</v>
      </c>
      <c r="AB2055" s="85">
        <f t="shared" si="2479"/>
        <v>0</v>
      </c>
      <c r="AC2055" s="85">
        <f t="shared" si="2480"/>
        <v>0</v>
      </c>
    </row>
    <row r="2056" spans="1:29" x14ac:dyDescent="0.3">
      <c r="A2056" s="67"/>
      <c r="B2056" s="85"/>
      <c r="C2056" s="85"/>
      <c r="D2056" s="85"/>
      <c r="E2056" s="85"/>
      <c r="F2056" s="85"/>
      <c r="G2056" s="85"/>
      <c r="H2056" s="113"/>
      <c r="P2056" s="21" t="str">
        <f t="shared" si="2481"/>
        <v>A</v>
      </c>
      <c r="Q2056" s="85">
        <f t="shared" si="2483"/>
        <v>0</v>
      </c>
      <c r="R2056" s="85">
        <f t="shared" si="2471"/>
        <v>0</v>
      </c>
      <c r="S2056" s="85">
        <f t="shared" si="2472"/>
        <v>0</v>
      </c>
      <c r="T2056" s="85">
        <f t="shared" si="2473"/>
        <v>0</v>
      </c>
      <c r="U2056" s="85">
        <f t="shared" si="2474"/>
        <v>0</v>
      </c>
      <c r="V2056" s="85">
        <f t="shared" si="2475"/>
        <v>0</v>
      </c>
      <c r="W2056" s="33"/>
      <c r="X2056" s="85">
        <f t="shared" si="2482"/>
        <v>0</v>
      </c>
      <c r="Y2056" s="85">
        <f t="shared" si="2476"/>
        <v>0</v>
      </c>
      <c r="Z2056" s="85">
        <f t="shared" si="2477"/>
        <v>0</v>
      </c>
      <c r="AA2056" s="85">
        <f t="shared" si="2478"/>
        <v>0</v>
      </c>
      <c r="AB2056" s="85">
        <f t="shared" si="2479"/>
        <v>0</v>
      </c>
      <c r="AC2056" s="85">
        <f t="shared" si="2480"/>
        <v>0</v>
      </c>
    </row>
    <row r="2057" spans="1:29" x14ac:dyDescent="0.3">
      <c r="A2057" s="67"/>
      <c r="B2057" s="85"/>
      <c r="C2057" s="85"/>
      <c r="D2057" s="85"/>
      <c r="E2057" s="85"/>
      <c r="F2057" s="85"/>
      <c r="G2057" s="85"/>
      <c r="H2057" s="113"/>
      <c r="P2057" s="21" t="str">
        <f t="shared" si="2481"/>
        <v>A</v>
      </c>
      <c r="Q2057" s="85">
        <f t="shared" si="2483"/>
        <v>0</v>
      </c>
      <c r="R2057" s="85">
        <f t="shared" si="2471"/>
        <v>0</v>
      </c>
      <c r="S2057" s="85">
        <f t="shared" si="2472"/>
        <v>0</v>
      </c>
      <c r="T2057" s="85">
        <f t="shared" si="2473"/>
        <v>0</v>
      </c>
      <c r="U2057" s="85">
        <f t="shared" si="2474"/>
        <v>0</v>
      </c>
      <c r="V2057" s="85">
        <f t="shared" si="2475"/>
        <v>0</v>
      </c>
      <c r="W2057" s="33"/>
      <c r="X2057" s="85">
        <f t="shared" si="2482"/>
        <v>0</v>
      </c>
      <c r="Y2057" s="85">
        <f t="shared" si="2476"/>
        <v>0</v>
      </c>
      <c r="Z2057" s="85">
        <f t="shared" si="2477"/>
        <v>0</v>
      </c>
      <c r="AA2057" s="85">
        <f t="shared" si="2478"/>
        <v>0</v>
      </c>
      <c r="AB2057" s="85">
        <f t="shared" si="2479"/>
        <v>0</v>
      </c>
      <c r="AC2057" s="85">
        <f t="shared" si="2480"/>
        <v>0</v>
      </c>
    </row>
    <row r="2058" spans="1:29" x14ac:dyDescent="0.3">
      <c r="A2058" s="67"/>
      <c r="B2058" s="85"/>
      <c r="C2058" s="85"/>
      <c r="D2058" s="85"/>
      <c r="E2058" s="85"/>
      <c r="F2058" s="85"/>
      <c r="G2058" s="85"/>
      <c r="H2058" s="113"/>
      <c r="P2058" s="21" t="str">
        <f t="shared" si="2481"/>
        <v>A</v>
      </c>
      <c r="Q2058" s="85">
        <f t="shared" si="2483"/>
        <v>0</v>
      </c>
      <c r="R2058" s="85">
        <f t="shared" si="2471"/>
        <v>0</v>
      </c>
      <c r="S2058" s="85">
        <f t="shared" si="2472"/>
        <v>0</v>
      </c>
      <c r="T2058" s="85">
        <f t="shared" si="2473"/>
        <v>0</v>
      </c>
      <c r="U2058" s="85">
        <f t="shared" si="2474"/>
        <v>0</v>
      </c>
      <c r="V2058" s="85">
        <f t="shared" si="2475"/>
        <v>0</v>
      </c>
      <c r="W2058" s="33"/>
      <c r="X2058" s="85">
        <f t="shared" si="2482"/>
        <v>0</v>
      </c>
      <c r="Y2058" s="85">
        <f t="shared" si="2476"/>
        <v>0</v>
      </c>
      <c r="Z2058" s="85">
        <f t="shared" si="2477"/>
        <v>0</v>
      </c>
      <c r="AA2058" s="85">
        <f t="shared" si="2478"/>
        <v>0</v>
      </c>
      <c r="AB2058" s="85">
        <f t="shared" si="2479"/>
        <v>0</v>
      </c>
      <c r="AC2058" s="85">
        <f t="shared" si="2480"/>
        <v>0</v>
      </c>
    </row>
    <row r="2059" spans="1:29" x14ac:dyDescent="0.3">
      <c r="A2059" s="68"/>
      <c r="B2059" s="87"/>
      <c r="C2059" s="87"/>
      <c r="D2059" s="87"/>
      <c r="E2059" s="87"/>
      <c r="F2059" s="87"/>
      <c r="G2059" s="87"/>
      <c r="H2059" s="114"/>
      <c r="I2059" s="105">
        <f>Q2059</f>
        <v>0</v>
      </c>
      <c r="J2059" s="105">
        <f>R2059</f>
        <v>0</v>
      </c>
      <c r="K2059" s="105">
        <f t="shared" ref="K2059" si="2484">S2059</f>
        <v>0</v>
      </c>
      <c r="L2059" s="105">
        <f t="shared" ref="L2059" si="2485">T2059</f>
        <v>0</v>
      </c>
      <c r="M2059" s="105">
        <f t="shared" ref="M2059" si="2486">U2059</f>
        <v>0</v>
      </c>
      <c r="N2059" s="105">
        <f t="shared" ref="N2059" si="2487">V2059</f>
        <v>0</v>
      </c>
      <c r="P2059" s="21"/>
      <c r="Q2059" s="106">
        <f t="shared" ref="Q2059:V2059" si="2488">+SUM(Q2043:Q2058)</f>
        <v>0</v>
      </c>
      <c r="R2059" s="106">
        <f t="shared" si="2488"/>
        <v>0</v>
      </c>
      <c r="S2059" s="106">
        <f t="shared" si="2488"/>
        <v>0</v>
      </c>
      <c r="T2059" s="106">
        <f t="shared" si="2488"/>
        <v>0</v>
      </c>
      <c r="U2059" s="106">
        <f t="shared" si="2488"/>
        <v>0</v>
      </c>
      <c r="V2059" s="106">
        <f t="shared" si="2488"/>
        <v>0</v>
      </c>
      <c r="W2059" s="33"/>
      <c r="X2059" s="33"/>
      <c r="Y2059" s="33"/>
      <c r="Z2059" s="33"/>
      <c r="AA2059" s="33"/>
      <c r="AB2059" s="33"/>
      <c r="AC2059" s="33"/>
    </row>
    <row r="2061" spans="1:29" x14ac:dyDescent="0.3">
      <c r="A2061" s="69"/>
      <c r="B2061" s="69"/>
      <c r="C2061" s="69"/>
      <c r="D2061" s="97"/>
      <c r="E2061" s="97"/>
      <c r="F2061" s="69"/>
      <c r="G2061" s="69"/>
      <c r="H2061" s="82"/>
    </row>
    <row r="2062" spans="1:29" x14ac:dyDescent="0.3">
      <c r="A2062" s="94"/>
      <c r="B2062" s="83"/>
      <c r="C2062" s="95"/>
      <c r="D2062" s="95"/>
      <c r="E2062" s="33"/>
      <c r="F2062" s="98"/>
      <c r="G2062" s="96"/>
      <c r="H2062" s="112"/>
    </row>
    <row r="2063" spans="1:29" x14ac:dyDescent="0.3">
      <c r="A2063" s="91"/>
      <c r="B2063" s="92"/>
      <c r="C2063" s="92"/>
      <c r="D2063" s="92"/>
      <c r="E2063" s="92"/>
      <c r="F2063" s="92"/>
      <c r="G2063" s="92"/>
      <c r="H2063" s="92"/>
    </row>
    <row r="2064" spans="1:29" x14ac:dyDescent="0.3">
      <c r="A2064" s="68"/>
      <c r="B2064" s="68"/>
      <c r="C2064" s="68"/>
      <c r="D2064" s="68"/>
      <c r="E2064" s="68"/>
      <c r="F2064" s="68"/>
      <c r="G2064" s="68"/>
      <c r="H2064" s="82"/>
      <c r="P2064" s="21"/>
      <c r="Q2064" s="106">
        <f>+SUM(Q2065:Q2080)</f>
        <v>0</v>
      </c>
      <c r="R2064" s="106">
        <f t="shared" ref="R2064" si="2489">+SUM(R2065:R2080)</f>
        <v>0</v>
      </c>
      <c r="S2064" s="106">
        <f t="shared" ref="S2064" si="2490">+SUM(S2065:S2080)</f>
        <v>0</v>
      </c>
      <c r="T2064" s="106">
        <f t="shared" ref="T2064" si="2491">+SUM(T2065:T2080)</f>
        <v>0</v>
      </c>
      <c r="U2064" s="106">
        <f t="shared" ref="U2064" si="2492">+SUM(U2065:U2080)</f>
        <v>0</v>
      </c>
      <c r="V2064" s="106">
        <f t="shared" ref="V2064" si="2493">+SUM(V2065:V2080)</f>
        <v>0</v>
      </c>
      <c r="W2064" s="33"/>
      <c r="X2064" s="33"/>
      <c r="Y2064" s="33"/>
      <c r="Z2064" s="33"/>
      <c r="AA2064" s="33"/>
      <c r="AB2064" s="33"/>
      <c r="AC2064" s="33"/>
    </row>
    <row r="2065" spans="1:29" x14ac:dyDescent="0.3">
      <c r="A2065" s="67"/>
      <c r="B2065" s="85"/>
      <c r="C2065" s="85"/>
      <c r="D2065" s="85"/>
      <c r="E2065" s="85"/>
      <c r="F2065" s="85"/>
      <c r="G2065" s="85"/>
      <c r="H2065" s="113"/>
      <c r="I2065" s="105">
        <f t="shared" ref="I2065:N2065" si="2494">Q2064</f>
        <v>0</v>
      </c>
      <c r="J2065" s="105">
        <f t="shared" si="2494"/>
        <v>0</v>
      </c>
      <c r="K2065" s="105">
        <f t="shared" si="2494"/>
        <v>0</v>
      </c>
      <c r="L2065" s="105">
        <f t="shared" si="2494"/>
        <v>0</v>
      </c>
      <c r="M2065" s="105">
        <f t="shared" si="2494"/>
        <v>0</v>
      </c>
      <c r="N2065" s="105">
        <f t="shared" si="2494"/>
        <v>0</v>
      </c>
      <c r="P2065" s="21" t="str">
        <f>IF(A2065&gt;=$B$2062,"A","B")</f>
        <v>A</v>
      </c>
      <c r="Q2065" s="85">
        <f t="shared" ref="Q2065:Q2069" si="2495">IF($P2065="B",B2065,0)</f>
        <v>0</v>
      </c>
      <c r="R2065" s="85">
        <f t="shared" ref="R2065:R2080" si="2496">IF($P2065="B",C2065,0)</f>
        <v>0</v>
      </c>
      <c r="S2065" s="85">
        <f t="shared" ref="S2065:S2080" si="2497">IF($P2065="B",D2065,0)</f>
        <v>0</v>
      </c>
      <c r="T2065" s="85">
        <f t="shared" ref="T2065:T2080" si="2498">IF($P2065="B",E2065,0)</f>
        <v>0</v>
      </c>
      <c r="U2065" s="85">
        <f t="shared" ref="U2065:U2080" si="2499">IF($P2065="B",F2065,0)</f>
        <v>0</v>
      </c>
      <c r="V2065" s="85">
        <f t="shared" ref="V2065:V2080" si="2500">IF($P2065="B",G2065,0)</f>
        <v>0</v>
      </c>
      <c r="W2065" s="33"/>
      <c r="X2065" s="85">
        <f>IF($P2065="A",B2065,0)</f>
        <v>0</v>
      </c>
      <c r="Y2065" s="85">
        <f t="shared" ref="Y2065:Y2080" si="2501">IF($P2065="A",C2065,0)</f>
        <v>0</v>
      </c>
      <c r="Z2065" s="85">
        <f t="shared" ref="Z2065:Z2080" si="2502">IF($P2065="A",D2065,0)</f>
        <v>0</v>
      </c>
      <c r="AA2065" s="85">
        <f t="shared" ref="AA2065:AA2080" si="2503">IF($P2065="A",E2065,0)</f>
        <v>0</v>
      </c>
      <c r="AB2065" s="85">
        <f t="shared" ref="AB2065:AB2080" si="2504">IF($P2065="A",F2065,0)</f>
        <v>0</v>
      </c>
      <c r="AC2065" s="85">
        <f t="shared" ref="AC2065:AC2080" si="2505">IF($P2065="A",G2065,0)</f>
        <v>0</v>
      </c>
    </row>
    <row r="2066" spans="1:29" x14ac:dyDescent="0.3">
      <c r="A2066" s="67"/>
      <c r="B2066" s="85"/>
      <c r="C2066" s="85"/>
      <c r="D2066" s="85"/>
      <c r="E2066" s="85"/>
      <c r="F2066" s="85"/>
      <c r="G2066" s="85"/>
      <c r="H2066" s="113"/>
      <c r="P2066" s="21" t="str">
        <f t="shared" ref="P2066:P2080" si="2506">IF(A2066&gt;=$B$2062,"A","B")</f>
        <v>A</v>
      </c>
      <c r="Q2066" s="85">
        <f t="shared" si="2495"/>
        <v>0</v>
      </c>
      <c r="R2066" s="85">
        <f t="shared" si="2496"/>
        <v>0</v>
      </c>
      <c r="S2066" s="85">
        <f t="shared" si="2497"/>
        <v>0</v>
      </c>
      <c r="T2066" s="85">
        <f t="shared" si="2498"/>
        <v>0</v>
      </c>
      <c r="U2066" s="85">
        <f t="shared" si="2499"/>
        <v>0</v>
      </c>
      <c r="V2066" s="85">
        <f t="shared" si="2500"/>
        <v>0</v>
      </c>
      <c r="W2066" s="33"/>
      <c r="X2066" s="85">
        <f t="shared" ref="X2066:X2080" si="2507">IF($P2066="A",B2066,0)</f>
        <v>0</v>
      </c>
      <c r="Y2066" s="85">
        <f t="shared" si="2501"/>
        <v>0</v>
      </c>
      <c r="Z2066" s="85">
        <f t="shared" si="2502"/>
        <v>0</v>
      </c>
      <c r="AA2066" s="85">
        <f t="shared" si="2503"/>
        <v>0</v>
      </c>
      <c r="AB2066" s="85">
        <f t="shared" si="2504"/>
        <v>0</v>
      </c>
      <c r="AC2066" s="85">
        <f t="shared" si="2505"/>
        <v>0</v>
      </c>
    </row>
    <row r="2067" spans="1:29" x14ac:dyDescent="0.3">
      <c r="A2067" s="67"/>
      <c r="B2067" s="85"/>
      <c r="C2067" s="85"/>
      <c r="D2067" s="85"/>
      <c r="E2067" s="85"/>
      <c r="F2067" s="85"/>
      <c r="G2067" s="85"/>
      <c r="H2067" s="113"/>
      <c r="P2067" s="21" t="str">
        <f t="shared" si="2506"/>
        <v>A</v>
      </c>
      <c r="Q2067" s="85">
        <f t="shared" si="2495"/>
        <v>0</v>
      </c>
      <c r="R2067" s="85">
        <f t="shared" si="2496"/>
        <v>0</v>
      </c>
      <c r="S2067" s="85">
        <f t="shared" si="2497"/>
        <v>0</v>
      </c>
      <c r="T2067" s="85">
        <f t="shared" si="2498"/>
        <v>0</v>
      </c>
      <c r="U2067" s="85">
        <f t="shared" si="2499"/>
        <v>0</v>
      </c>
      <c r="V2067" s="85">
        <f t="shared" si="2500"/>
        <v>0</v>
      </c>
      <c r="W2067" s="33"/>
      <c r="X2067" s="85">
        <f t="shared" si="2507"/>
        <v>0</v>
      </c>
      <c r="Y2067" s="85">
        <f t="shared" si="2501"/>
        <v>0</v>
      </c>
      <c r="Z2067" s="85">
        <f t="shared" si="2502"/>
        <v>0</v>
      </c>
      <c r="AA2067" s="85">
        <f t="shared" si="2503"/>
        <v>0</v>
      </c>
      <c r="AB2067" s="85">
        <f t="shared" si="2504"/>
        <v>0</v>
      </c>
      <c r="AC2067" s="85">
        <f t="shared" si="2505"/>
        <v>0</v>
      </c>
    </row>
    <row r="2068" spans="1:29" x14ac:dyDescent="0.3">
      <c r="A2068" s="67"/>
      <c r="B2068" s="85"/>
      <c r="C2068" s="85"/>
      <c r="D2068" s="85"/>
      <c r="E2068" s="85"/>
      <c r="F2068" s="85"/>
      <c r="G2068" s="85"/>
      <c r="H2068" s="113"/>
      <c r="P2068" s="21" t="str">
        <f t="shared" si="2506"/>
        <v>A</v>
      </c>
      <c r="Q2068" s="85">
        <f t="shared" si="2495"/>
        <v>0</v>
      </c>
      <c r="R2068" s="85">
        <f t="shared" si="2496"/>
        <v>0</v>
      </c>
      <c r="S2068" s="85">
        <f t="shared" si="2497"/>
        <v>0</v>
      </c>
      <c r="T2068" s="85">
        <f t="shared" si="2498"/>
        <v>0</v>
      </c>
      <c r="U2068" s="85">
        <f t="shared" si="2499"/>
        <v>0</v>
      </c>
      <c r="V2068" s="85">
        <f t="shared" si="2500"/>
        <v>0</v>
      </c>
      <c r="W2068" s="33"/>
      <c r="X2068" s="85">
        <f t="shared" si="2507"/>
        <v>0</v>
      </c>
      <c r="Y2068" s="85">
        <f t="shared" si="2501"/>
        <v>0</v>
      </c>
      <c r="Z2068" s="85">
        <f t="shared" si="2502"/>
        <v>0</v>
      </c>
      <c r="AA2068" s="85">
        <f t="shared" si="2503"/>
        <v>0</v>
      </c>
      <c r="AB2068" s="85">
        <f t="shared" si="2504"/>
        <v>0</v>
      </c>
      <c r="AC2068" s="85">
        <f t="shared" si="2505"/>
        <v>0</v>
      </c>
    </row>
    <row r="2069" spans="1:29" x14ac:dyDescent="0.3">
      <c r="A2069" s="67"/>
      <c r="B2069" s="85"/>
      <c r="C2069" s="85"/>
      <c r="D2069" s="85"/>
      <c r="E2069" s="85"/>
      <c r="F2069" s="85"/>
      <c r="G2069" s="85"/>
      <c r="H2069" s="113"/>
      <c r="P2069" s="21" t="str">
        <f t="shared" si="2506"/>
        <v>A</v>
      </c>
      <c r="Q2069" s="85">
        <f t="shared" si="2495"/>
        <v>0</v>
      </c>
      <c r="R2069" s="85">
        <f t="shared" si="2496"/>
        <v>0</v>
      </c>
      <c r="S2069" s="85">
        <f t="shared" si="2497"/>
        <v>0</v>
      </c>
      <c r="T2069" s="85">
        <f t="shared" si="2498"/>
        <v>0</v>
      </c>
      <c r="U2069" s="85">
        <f t="shared" si="2499"/>
        <v>0</v>
      </c>
      <c r="V2069" s="85">
        <f t="shared" si="2500"/>
        <v>0</v>
      </c>
      <c r="W2069" s="33"/>
      <c r="X2069" s="85">
        <f t="shared" si="2507"/>
        <v>0</v>
      </c>
      <c r="Y2069" s="85">
        <f t="shared" si="2501"/>
        <v>0</v>
      </c>
      <c r="Z2069" s="85">
        <f t="shared" si="2502"/>
        <v>0</v>
      </c>
      <c r="AA2069" s="85">
        <f t="shared" si="2503"/>
        <v>0</v>
      </c>
      <c r="AB2069" s="85">
        <f t="shared" si="2504"/>
        <v>0</v>
      </c>
      <c r="AC2069" s="85">
        <f t="shared" si="2505"/>
        <v>0</v>
      </c>
    </row>
    <row r="2070" spans="1:29" x14ac:dyDescent="0.3">
      <c r="A2070" s="67"/>
      <c r="B2070" s="85"/>
      <c r="C2070" s="85"/>
      <c r="D2070" s="85"/>
      <c r="E2070" s="85"/>
      <c r="F2070" s="85"/>
      <c r="G2070" s="85"/>
      <c r="H2070" s="113"/>
      <c r="P2070" s="21" t="str">
        <f t="shared" si="2506"/>
        <v>A</v>
      </c>
      <c r="Q2070" s="85">
        <f>IF($P2070="B",B2070,0)</f>
        <v>0</v>
      </c>
      <c r="R2070" s="85">
        <f t="shared" si="2496"/>
        <v>0</v>
      </c>
      <c r="S2070" s="85">
        <f t="shared" si="2497"/>
        <v>0</v>
      </c>
      <c r="T2070" s="85">
        <f t="shared" si="2498"/>
        <v>0</v>
      </c>
      <c r="U2070" s="85">
        <f t="shared" si="2499"/>
        <v>0</v>
      </c>
      <c r="V2070" s="85">
        <f t="shared" si="2500"/>
        <v>0</v>
      </c>
      <c r="W2070" s="33"/>
      <c r="X2070" s="85">
        <f t="shared" si="2507"/>
        <v>0</v>
      </c>
      <c r="Y2070" s="85">
        <f t="shared" si="2501"/>
        <v>0</v>
      </c>
      <c r="Z2070" s="85">
        <f t="shared" si="2502"/>
        <v>0</v>
      </c>
      <c r="AA2070" s="85">
        <f t="shared" si="2503"/>
        <v>0</v>
      </c>
      <c r="AB2070" s="85">
        <f t="shared" si="2504"/>
        <v>0</v>
      </c>
      <c r="AC2070" s="85">
        <f t="shared" si="2505"/>
        <v>0</v>
      </c>
    </row>
    <row r="2071" spans="1:29" x14ac:dyDescent="0.3">
      <c r="A2071" s="67"/>
      <c r="B2071" s="85"/>
      <c r="C2071" s="85"/>
      <c r="D2071" s="85"/>
      <c r="E2071" s="85"/>
      <c r="F2071" s="85"/>
      <c r="G2071" s="85"/>
      <c r="H2071" s="113"/>
      <c r="P2071" s="21" t="str">
        <f t="shared" si="2506"/>
        <v>A</v>
      </c>
      <c r="Q2071" s="85">
        <f t="shared" ref="Q2071:Q2080" si="2508">IF($P2071="B",B2071,0)</f>
        <v>0</v>
      </c>
      <c r="R2071" s="85">
        <f t="shared" si="2496"/>
        <v>0</v>
      </c>
      <c r="S2071" s="85">
        <f t="shared" si="2497"/>
        <v>0</v>
      </c>
      <c r="T2071" s="85">
        <f t="shared" si="2498"/>
        <v>0</v>
      </c>
      <c r="U2071" s="85">
        <f t="shared" si="2499"/>
        <v>0</v>
      </c>
      <c r="V2071" s="85">
        <f t="shared" si="2500"/>
        <v>0</v>
      </c>
      <c r="W2071" s="33"/>
      <c r="X2071" s="85">
        <f t="shared" si="2507"/>
        <v>0</v>
      </c>
      <c r="Y2071" s="85">
        <f t="shared" si="2501"/>
        <v>0</v>
      </c>
      <c r="Z2071" s="85">
        <f t="shared" si="2502"/>
        <v>0</v>
      </c>
      <c r="AA2071" s="85">
        <f t="shared" si="2503"/>
        <v>0</v>
      </c>
      <c r="AB2071" s="85">
        <f t="shared" si="2504"/>
        <v>0</v>
      </c>
      <c r="AC2071" s="85">
        <f t="shared" si="2505"/>
        <v>0</v>
      </c>
    </row>
    <row r="2072" spans="1:29" x14ac:dyDescent="0.3">
      <c r="A2072" s="67"/>
      <c r="B2072" s="85"/>
      <c r="C2072" s="85"/>
      <c r="D2072" s="85"/>
      <c r="E2072" s="85"/>
      <c r="F2072" s="85"/>
      <c r="G2072" s="85"/>
      <c r="H2072" s="113"/>
      <c r="P2072" s="21" t="str">
        <f t="shared" si="2506"/>
        <v>A</v>
      </c>
      <c r="Q2072" s="85">
        <f t="shared" si="2508"/>
        <v>0</v>
      </c>
      <c r="R2072" s="85">
        <f t="shared" si="2496"/>
        <v>0</v>
      </c>
      <c r="S2072" s="85">
        <f t="shared" si="2497"/>
        <v>0</v>
      </c>
      <c r="T2072" s="85">
        <f t="shared" si="2498"/>
        <v>0</v>
      </c>
      <c r="U2072" s="85">
        <f t="shared" si="2499"/>
        <v>0</v>
      </c>
      <c r="V2072" s="85">
        <f t="shared" si="2500"/>
        <v>0</v>
      </c>
      <c r="W2072" s="33"/>
      <c r="X2072" s="85">
        <f t="shared" si="2507"/>
        <v>0</v>
      </c>
      <c r="Y2072" s="85">
        <f t="shared" si="2501"/>
        <v>0</v>
      </c>
      <c r="Z2072" s="85">
        <f t="shared" si="2502"/>
        <v>0</v>
      </c>
      <c r="AA2072" s="85">
        <f t="shared" si="2503"/>
        <v>0</v>
      </c>
      <c r="AB2072" s="85">
        <f t="shared" si="2504"/>
        <v>0</v>
      </c>
      <c r="AC2072" s="85">
        <f t="shared" si="2505"/>
        <v>0</v>
      </c>
    </row>
    <row r="2073" spans="1:29" x14ac:dyDescent="0.3">
      <c r="A2073" s="67"/>
      <c r="B2073" s="85"/>
      <c r="C2073" s="85"/>
      <c r="D2073" s="85"/>
      <c r="E2073" s="85"/>
      <c r="F2073" s="85"/>
      <c r="G2073" s="85"/>
      <c r="H2073" s="113"/>
      <c r="P2073" s="21" t="str">
        <f t="shared" si="2506"/>
        <v>A</v>
      </c>
      <c r="Q2073" s="85">
        <f t="shared" si="2508"/>
        <v>0</v>
      </c>
      <c r="R2073" s="85">
        <f t="shared" si="2496"/>
        <v>0</v>
      </c>
      <c r="S2073" s="85">
        <f t="shared" si="2497"/>
        <v>0</v>
      </c>
      <c r="T2073" s="85">
        <f t="shared" si="2498"/>
        <v>0</v>
      </c>
      <c r="U2073" s="85">
        <f t="shared" si="2499"/>
        <v>0</v>
      </c>
      <c r="V2073" s="85">
        <f t="shared" si="2500"/>
        <v>0</v>
      </c>
      <c r="W2073" s="33"/>
      <c r="X2073" s="85">
        <f t="shared" si="2507"/>
        <v>0</v>
      </c>
      <c r="Y2073" s="85">
        <f t="shared" si="2501"/>
        <v>0</v>
      </c>
      <c r="Z2073" s="85">
        <f t="shared" si="2502"/>
        <v>0</v>
      </c>
      <c r="AA2073" s="85">
        <f t="shared" si="2503"/>
        <v>0</v>
      </c>
      <c r="AB2073" s="85">
        <f t="shared" si="2504"/>
        <v>0</v>
      </c>
      <c r="AC2073" s="85">
        <f t="shared" si="2505"/>
        <v>0</v>
      </c>
    </row>
    <row r="2074" spans="1:29" x14ac:dyDescent="0.3">
      <c r="A2074" s="67"/>
      <c r="B2074" s="85"/>
      <c r="C2074" s="85"/>
      <c r="D2074" s="85"/>
      <c r="E2074" s="85"/>
      <c r="F2074" s="85"/>
      <c r="G2074" s="85"/>
      <c r="H2074" s="113"/>
      <c r="P2074" s="21" t="str">
        <f t="shared" si="2506"/>
        <v>A</v>
      </c>
      <c r="Q2074" s="85">
        <f t="shared" si="2508"/>
        <v>0</v>
      </c>
      <c r="R2074" s="85">
        <f t="shared" si="2496"/>
        <v>0</v>
      </c>
      <c r="S2074" s="85">
        <f t="shared" si="2497"/>
        <v>0</v>
      </c>
      <c r="T2074" s="85">
        <f t="shared" si="2498"/>
        <v>0</v>
      </c>
      <c r="U2074" s="85">
        <f t="shared" si="2499"/>
        <v>0</v>
      </c>
      <c r="V2074" s="85">
        <f t="shared" si="2500"/>
        <v>0</v>
      </c>
      <c r="W2074" s="33"/>
      <c r="X2074" s="85">
        <f t="shared" si="2507"/>
        <v>0</v>
      </c>
      <c r="Y2074" s="85">
        <f t="shared" si="2501"/>
        <v>0</v>
      </c>
      <c r="Z2074" s="85">
        <f t="shared" si="2502"/>
        <v>0</v>
      </c>
      <c r="AA2074" s="85">
        <f t="shared" si="2503"/>
        <v>0</v>
      </c>
      <c r="AB2074" s="85">
        <f t="shared" si="2504"/>
        <v>0</v>
      </c>
      <c r="AC2074" s="85">
        <f t="shared" si="2505"/>
        <v>0</v>
      </c>
    </row>
    <row r="2075" spans="1:29" x14ac:dyDescent="0.3">
      <c r="A2075" s="67"/>
      <c r="B2075" s="85"/>
      <c r="C2075" s="85"/>
      <c r="D2075" s="85"/>
      <c r="E2075" s="85"/>
      <c r="F2075" s="85"/>
      <c r="G2075" s="85"/>
      <c r="H2075" s="113"/>
      <c r="P2075" s="21" t="str">
        <f t="shared" si="2506"/>
        <v>A</v>
      </c>
      <c r="Q2075" s="85">
        <f t="shared" si="2508"/>
        <v>0</v>
      </c>
      <c r="R2075" s="85">
        <f t="shared" si="2496"/>
        <v>0</v>
      </c>
      <c r="S2075" s="85">
        <f t="shared" si="2497"/>
        <v>0</v>
      </c>
      <c r="T2075" s="85">
        <f t="shared" si="2498"/>
        <v>0</v>
      </c>
      <c r="U2075" s="85">
        <f t="shared" si="2499"/>
        <v>0</v>
      </c>
      <c r="V2075" s="85">
        <f t="shared" si="2500"/>
        <v>0</v>
      </c>
      <c r="W2075" s="33"/>
      <c r="X2075" s="85">
        <f t="shared" si="2507"/>
        <v>0</v>
      </c>
      <c r="Y2075" s="85">
        <f t="shared" si="2501"/>
        <v>0</v>
      </c>
      <c r="Z2075" s="85">
        <f t="shared" si="2502"/>
        <v>0</v>
      </c>
      <c r="AA2075" s="85">
        <f t="shared" si="2503"/>
        <v>0</v>
      </c>
      <c r="AB2075" s="85">
        <f t="shared" si="2504"/>
        <v>0</v>
      </c>
      <c r="AC2075" s="85">
        <f t="shared" si="2505"/>
        <v>0</v>
      </c>
    </row>
    <row r="2076" spans="1:29" x14ac:dyDescent="0.3">
      <c r="A2076" s="67"/>
      <c r="B2076" s="85"/>
      <c r="C2076" s="85"/>
      <c r="D2076" s="85"/>
      <c r="E2076" s="85"/>
      <c r="F2076" s="85"/>
      <c r="G2076" s="85"/>
      <c r="H2076" s="113"/>
      <c r="P2076" s="21" t="str">
        <f t="shared" si="2506"/>
        <v>A</v>
      </c>
      <c r="Q2076" s="85">
        <f t="shared" si="2508"/>
        <v>0</v>
      </c>
      <c r="R2076" s="85">
        <f t="shared" si="2496"/>
        <v>0</v>
      </c>
      <c r="S2076" s="85">
        <f t="shared" si="2497"/>
        <v>0</v>
      </c>
      <c r="T2076" s="85">
        <f t="shared" si="2498"/>
        <v>0</v>
      </c>
      <c r="U2076" s="85">
        <f t="shared" si="2499"/>
        <v>0</v>
      </c>
      <c r="V2076" s="85">
        <f t="shared" si="2500"/>
        <v>0</v>
      </c>
      <c r="W2076" s="33"/>
      <c r="X2076" s="85">
        <f t="shared" si="2507"/>
        <v>0</v>
      </c>
      <c r="Y2076" s="85">
        <f t="shared" si="2501"/>
        <v>0</v>
      </c>
      <c r="Z2076" s="85">
        <f t="shared" si="2502"/>
        <v>0</v>
      </c>
      <c r="AA2076" s="85">
        <f t="shared" si="2503"/>
        <v>0</v>
      </c>
      <c r="AB2076" s="85">
        <f t="shared" si="2504"/>
        <v>0</v>
      </c>
      <c r="AC2076" s="85">
        <f t="shared" si="2505"/>
        <v>0</v>
      </c>
    </row>
    <row r="2077" spans="1:29" x14ac:dyDescent="0.3">
      <c r="A2077" s="67"/>
      <c r="B2077" s="85"/>
      <c r="C2077" s="85"/>
      <c r="D2077" s="85"/>
      <c r="E2077" s="85"/>
      <c r="F2077" s="85"/>
      <c r="G2077" s="85"/>
      <c r="H2077" s="113"/>
      <c r="P2077" s="21" t="str">
        <f t="shared" si="2506"/>
        <v>A</v>
      </c>
      <c r="Q2077" s="85">
        <f t="shared" si="2508"/>
        <v>0</v>
      </c>
      <c r="R2077" s="85">
        <f t="shared" si="2496"/>
        <v>0</v>
      </c>
      <c r="S2077" s="85">
        <f t="shared" si="2497"/>
        <v>0</v>
      </c>
      <c r="T2077" s="85">
        <f t="shared" si="2498"/>
        <v>0</v>
      </c>
      <c r="U2077" s="85">
        <f t="shared" si="2499"/>
        <v>0</v>
      </c>
      <c r="V2077" s="85">
        <f t="shared" si="2500"/>
        <v>0</v>
      </c>
      <c r="W2077" s="33"/>
      <c r="X2077" s="85">
        <f t="shared" si="2507"/>
        <v>0</v>
      </c>
      <c r="Y2077" s="85">
        <f t="shared" si="2501"/>
        <v>0</v>
      </c>
      <c r="Z2077" s="85">
        <f t="shared" si="2502"/>
        <v>0</v>
      </c>
      <c r="AA2077" s="85">
        <f t="shared" si="2503"/>
        <v>0</v>
      </c>
      <c r="AB2077" s="85">
        <f t="shared" si="2504"/>
        <v>0</v>
      </c>
      <c r="AC2077" s="85">
        <f t="shared" si="2505"/>
        <v>0</v>
      </c>
    </row>
    <row r="2078" spans="1:29" x14ac:dyDescent="0.3">
      <c r="A2078" s="67"/>
      <c r="B2078" s="85"/>
      <c r="C2078" s="85"/>
      <c r="D2078" s="85"/>
      <c r="E2078" s="85"/>
      <c r="F2078" s="85"/>
      <c r="G2078" s="85"/>
      <c r="H2078" s="113"/>
      <c r="P2078" s="21" t="str">
        <f t="shared" si="2506"/>
        <v>A</v>
      </c>
      <c r="Q2078" s="85">
        <f t="shared" si="2508"/>
        <v>0</v>
      </c>
      <c r="R2078" s="85">
        <f t="shared" si="2496"/>
        <v>0</v>
      </c>
      <c r="S2078" s="85">
        <f t="shared" si="2497"/>
        <v>0</v>
      </c>
      <c r="T2078" s="85">
        <f t="shared" si="2498"/>
        <v>0</v>
      </c>
      <c r="U2078" s="85">
        <f t="shared" si="2499"/>
        <v>0</v>
      </c>
      <c r="V2078" s="85">
        <f t="shared" si="2500"/>
        <v>0</v>
      </c>
      <c r="W2078" s="33"/>
      <c r="X2078" s="85">
        <f t="shared" si="2507"/>
        <v>0</v>
      </c>
      <c r="Y2078" s="85">
        <f t="shared" si="2501"/>
        <v>0</v>
      </c>
      <c r="Z2078" s="85">
        <f t="shared" si="2502"/>
        <v>0</v>
      </c>
      <c r="AA2078" s="85">
        <f t="shared" si="2503"/>
        <v>0</v>
      </c>
      <c r="AB2078" s="85">
        <f t="shared" si="2504"/>
        <v>0</v>
      </c>
      <c r="AC2078" s="85">
        <f t="shared" si="2505"/>
        <v>0</v>
      </c>
    </row>
    <row r="2079" spans="1:29" x14ac:dyDescent="0.3">
      <c r="A2079" s="67"/>
      <c r="B2079" s="85"/>
      <c r="C2079" s="85"/>
      <c r="D2079" s="85"/>
      <c r="E2079" s="85"/>
      <c r="F2079" s="85"/>
      <c r="G2079" s="85"/>
      <c r="H2079" s="113"/>
      <c r="P2079" s="21" t="str">
        <f t="shared" si="2506"/>
        <v>A</v>
      </c>
      <c r="Q2079" s="85">
        <f t="shared" si="2508"/>
        <v>0</v>
      </c>
      <c r="R2079" s="85">
        <f t="shared" si="2496"/>
        <v>0</v>
      </c>
      <c r="S2079" s="85">
        <f t="shared" si="2497"/>
        <v>0</v>
      </c>
      <c r="T2079" s="85">
        <f t="shared" si="2498"/>
        <v>0</v>
      </c>
      <c r="U2079" s="85">
        <f t="shared" si="2499"/>
        <v>0</v>
      </c>
      <c r="V2079" s="85">
        <f t="shared" si="2500"/>
        <v>0</v>
      </c>
      <c r="W2079" s="33"/>
      <c r="X2079" s="85">
        <f t="shared" si="2507"/>
        <v>0</v>
      </c>
      <c r="Y2079" s="85">
        <f t="shared" si="2501"/>
        <v>0</v>
      </c>
      <c r="Z2079" s="85">
        <f t="shared" si="2502"/>
        <v>0</v>
      </c>
      <c r="AA2079" s="85">
        <f t="shared" si="2503"/>
        <v>0</v>
      </c>
      <c r="AB2079" s="85">
        <f t="shared" si="2504"/>
        <v>0</v>
      </c>
      <c r="AC2079" s="85">
        <f t="shared" si="2505"/>
        <v>0</v>
      </c>
    </row>
    <row r="2080" spans="1:29" x14ac:dyDescent="0.3">
      <c r="A2080" s="67"/>
      <c r="B2080" s="85"/>
      <c r="C2080" s="85"/>
      <c r="D2080" s="85"/>
      <c r="E2080" s="85"/>
      <c r="F2080" s="85"/>
      <c r="G2080" s="85"/>
      <c r="H2080" s="113"/>
      <c r="P2080" s="21" t="str">
        <f t="shared" si="2506"/>
        <v>A</v>
      </c>
      <c r="Q2080" s="85">
        <f t="shared" si="2508"/>
        <v>0</v>
      </c>
      <c r="R2080" s="85">
        <f t="shared" si="2496"/>
        <v>0</v>
      </c>
      <c r="S2080" s="85">
        <f t="shared" si="2497"/>
        <v>0</v>
      </c>
      <c r="T2080" s="85">
        <f t="shared" si="2498"/>
        <v>0</v>
      </c>
      <c r="U2080" s="85">
        <f t="shared" si="2499"/>
        <v>0</v>
      </c>
      <c r="V2080" s="85">
        <f t="shared" si="2500"/>
        <v>0</v>
      </c>
      <c r="W2080" s="33"/>
      <c r="X2080" s="85">
        <f t="shared" si="2507"/>
        <v>0</v>
      </c>
      <c r="Y2080" s="85">
        <f t="shared" si="2501"/>
        <v>0</v>
      </c>
      <c r="Z2080" s="85">
        <f t="shared" si="2502"/>
        <v>0</v>
      </c>
      <c r="AA2080" s="85">
        <f t="shared" si="2503"/>
        <v>0</v>
      </c>
      <c r="AB2080" s="85">
        <f t="shared" si="2504"/>
        <v>0</v>
      </c>
      <c r="AC2080" s="85">
        <f t="shared" si="2505"/>
        <v>0</v>
      </c>
    </row>
    <row r="2081" spans="1:29" x14ac:dyDescent="0.3">
      <c r="A2081" s="68"/>
      <c r="B2081" s="86"/>
      <c r="C2081" s="86"/>
      <c r="D2081" s="86"/>
      <c r="E2081" s="86"/>
      <c r="F2081" s="86"/>
      <c r="G2081" s="86"/>
      <c r="H2081" s="89"/>
      <c r="I2081" s="105">
        <f>X2081</f>
        <v>0</v>
      </c>
      <c r="J2081" s="105">
        <f>Y2081</f>
        <v>0</v>
      </c>
      <c r="K2081" s="105">
        <f>Z2081</f>
        <v>0</v>
      </c>
      <c r="L2081" s="105">
        <f>AA2081</f>
        <v>0</v>
      </c>
      <c r="M2081" s="105">
        <f t="shared" ref="M2081" si="2509">AB2081</f>
        <v>0</v>
      </c>
      <c r="N2081" s="105">
        <f t="shared" ref="N2081" si="2510">AC2081</f>
        <v>0</v>
      </c>
      <c r="P2081" s="21"/>
      <c r="Q2081" s="33"/>
      <c r="R2081" s="33"/>
      <c r="S2081" s="33"/>
      <c r="T2081" s="33"/>
      <c r="U2081" s="33"/>
      <c r="V2081" s="33"/>
      <c r="W2081" s="33"/>
      <c r="X2081" s="106">
        <f>SUM(X2065:X2080)</f>
        <v>0</v>
      </c>
      <c r="Y2081" s="106">
        <f t="shared" ref="Y2081" si="2511">SUM(Y2065:Y2080)</f>
        <v>0</v>
      </c>
      <c r="Z2081" s="106">
        <f t="shared" ref="Z2081" si="2512">SUM(Z2065:Z2080)</f>
        <v>0</v>
      </c>
      <c r="AA2081" s="106">
        <f t="shared" ref="AA2081" si="2513">SUM(AA2065:AA2080)</f>
        <v>0</v>
      </c>
      <c r="AB2081" s="106">
        <f t="shared" ref="AB2081" si="2514">SUM(AB2065:AB2080)</f>
        <v>0</v>
      </c>
      <c r="AC2081" s="106">
        <f t="shared" ref="AC2081" si="2515">SUM(AC2065:AC2080)</f>
        <v>0</v>
      </c>
    </row>
    <row r="2082" spans="1:29" x14ac:dyDescent="0.3">
      <c r="A2082" s="82"/>
      <c r="B2082" s="89"/>
      <c r="C2082" s="89"/>
      <c r="D2082" s="89"/>
      <c r="E2082" s="89"/>
      <c r="F2082" s="89"/>
      <c r="G2082" s="89"/>
      <c r="H2082" s="89"/>
      <c r="P2082" s="21"/>
      <c r="Q2082" s="33"/>
      <c r="R2082" s="33"/>
      <c r="S2082" s="33"/>
      <c r="T2082" s="33"/>
      <c r="U2082" s="33"/>
      <c r="V2082" s="33"/>
      <c r="W2082" s="33"/>
      <c r="X2082" s="33"/>
      <c r="Y2082" s="33"/>
      <c r="Z2082" s="33"/>
      <c r="AA2082" s="33"/>
      <c r="AB2082" s="33"/>
      <c r="AC2082" s="33"/>
    </row>
    <row r="2083" spans="1:29" x14ac:dyDescent="0.3">
      <c r="A2083" s="92"/>
      <c r="B2083" s="92"/>
      <c r="C2083" s="92"/>
      <c r="D2083" s="92"/>
      <c r="E2083" s="92"/>
      <c r="F2083" s="92"/>
      <c r="G2083" s="92"/>
      <c r="H2083" s="92"/>
      <c r="P2083" s="21"/>
      <c r="Q2083" s="33"/>
      <c r="R2083" s="33"/>
      <c r="S2083" s="33"/>
      <c r="T2083" s="33"/>
      <c r="U2083" s="33"/>
      <c r="V2083" s="33"/>
      <c r="W2083" s="33"/>
      <c r="X2083" s="33"/>
      <c r="Y2083" s="33"/>
      <c r="Z2083" s="33"/>
      <c r="AA2083" s="33"/>
      <c r="AB2083" s="33"/>
      <c r="AC2083" s="33"/>
    </row>
    <row r="2084" spans="1:29" x14ac:dyDescent="0.3">
      <c r="A2084" s="68"/>
      <c r="B2084" s="68"/>
      <c r="C2084" s="68"/>
      <c r="D2084" s="68"/>
      <c r="E2084" s="68"/>
      <c r="F2084" s="68"/>
      <c r="G2084" s="68"/>
      <c r="H2084" s="82"/>
      <c r="P2084" s="21"/>
      <c r="Q2084" s="33"/>
      <c r="R2084" s="33"/>
      <c r="S2084" s="33"/>
      <c r="T2084" s="33"/>
      <c r="U2084" s="33"/>
      <c r="V2084" s="33"/>
      <c r="W2084" s="33"/>
      <c r="X2084" s="106">
        <f t="shared" ref="X2084:AC2084" si="2516">SUM(X2085:X2100)</f>
        <v>0</v>
      </c>
      <c r="Y2084" s="106">
        <f t="shared" si="2516"/>
        <v>0</v>
      </c>
      <c r="Z2084" s="106">
        <f t="shared" si="2516"/>
        <v>0</v>
      </c>
      <c r="AA2084" s="106">
        <f t="shared" si="2516"/>
        <v>0</v>
      </c>
      <c r="AB2084" s="106">
        <f t="shared" si="2516"/>
        <v>0</v>
      </c>
      <c r="AC2084" s="106">
        <f t="shared" si="2516"/>
        <v>0</v>
      </c>
    </row>
    <row r="2085" spans="1:29" x14ac:dyDescent="0.3">
      <c r="A2085" s="67"/>
      <c r="B2085" s="85"/>
      <c r="C2085" s="85"/>
      <c r="D2085" s="85"/>
      <c r="E2085" s="85"/>
      <c r="F2085" s="85"/>
      <c r="G2085" s="85"/>
      <c r="H2085" s="113"/>
      <c r="I2085" s="105">
        <f>X2084</f>
        <v>0</v>
      </c>
      <c r="J2085" s="105">
        <f>Y2084</f>
        <v>0</v>
      </c>
      <c r="K2085" s="105">
        <f t="shared" ref="K2085" si="2517">Z2084</f>
        <v>0</v>
      </c>
      <c r="L2085" s="105">
        <f t="shared" ref="L2085" si="2518">AA2084</f>
        <v>0</v>
      </c>
      <c r="M2085" s="105">
        <f t="shared" ref="M2085" si="2519">AB2084</f>
        <v>0</v>
      </c>
      <c r="N2085" s="105">
        <f t="shared" ref="N2085" si="2520">AC2084</f>
        <v>0</v>
      </c>
      <c r="P2085" s="21" t="str">
        <f>IF(A2085&lt;=$B$2062,"A","B")</f>
        <v>A</v>
      </c>
      <c r="Q2085" s="85">
        <f t="shared" ref="Q2085:Q2089" si="2521">IF($P2085="B",B2085,0)</f>
        <v>0</v>
      </c>
      <c r="R2085" s="85">
        <f t="shared" ref="R2085:R2100" si="2522">IF($P2085="B",C2085,0)</f>
        <v>0</v>
      </c>
      <c r="S2085" s="85">
        <f t="shared" ref="S2085:S2100" si="2523">IF($P2085="B",D2085,0)</f>
        <v>0</v>
      </c>
      <c r="T2085" s="85">
        <f t="shared" ref="T2085:T2100" si="2524">IF($P2085="B",E2085,0)</f>
        <v>0</v>
      </c>
      <c r="U2085" s="85">
        <f t="shared" ref="U2085:U2100" si="2525">IF($P2085="B",F2085,0)</f>
        <v>0</v>
      </c>
      <c r="V2085" s="85">
        <f t="shared" ref="V2085:V2100" si="2526">IF($P2085="B",G2085,0)</f>
        <v>0</v>
      </c>
      <c r="W2085" s="33"/>
      <c r="X2085" s="85">
        <f>IF($P2085="A",B2085,0)</f>
        <v>0</v>
      </c>
      <c r="Y2085" s="85">
        <f t="shared" ref="Y2085:Y2100" si="2527">IF($P2085="A",C2085,0)</f>
        <v>0</v>
      </c>
      <c r="Z2085" s="85">
        <f t="shared" ref="Z2085:Z2100" si="2528">IF($P2085="A",D2085,0)</f>
        <v>0</v>
      </c>
      <c r="AA2085" s="85">
        <f t="shared" ref="AA2085:AA2100" si="2529">IF($P2085="A",E2085,0)</f>
        <v>0</v>
      </c>
      <c r="AB2085" s="85">
        <f t="shared" ref="AB2085:AB2100" si="2530">IF($P2085="A",F2085,0)</f>
        <v>0</v>
      </c>
      <c r="AC2085" s="85">
        <f t="shared" ref="AC2085:AC2100" si="2531">IF($P2085="A",G2085,0)</f>
        <v>0</v>
      </c>
    </row>
    <row r="2086" spans="1:29" x14ac:dyDescent="0.3">
      <c r="A2086" s="67"/>
      <c r="B2086" s="85"/>
      <c r="C2086" s="85"/>
      <c r="D2086" s="85"/>
      <c r="E2086" s="85"/>
      <c r="F2086" s="85"/>
      <c r="G2086" s="85"/>
      <c r="H2086" s="113"/>
      <c r="P2086" s="21" t="str">
        <f t="shared" ref="P2086:P2100" si="2532">IF(A2086&lt;=$B$2062,"A","B")</f>
        <v>A</v>
      </c>
      <c r="Q2086" s="85">
        <f t="shared" si="2521"/>
        <v>0</v>
      </c>
      <c r="R2086" s="85">
        <f t="shared" si="2522"/>
        <v>0</v>
      </c>
      <c r="S2086" s="85">
        <f t="shared" si="2523"/>
        <v>0</v>
      </c>
      <c r="T2086" s="85">
        <f t="shared" si="2524"/>
        <v>0</v>
      </c>
      <c r="U2086" s="85">
        <f t="shared" si="2525"/>
        <v>0</v>
      </c>
      <c r="V2086" s="85">
        <f t="shared" si="2526"/>
        <v>0</v>
      </c>
      <c r="W2086" s="33"/>
      <c r="X2086" s="85">
        <f t="shared" ref="X2086:X2100" si="2533">IF($P2086="A",B2086,0)</f>
        <v>0</v>
      </c>
      <c r="Y2086" s="85">
        <f t="shared" si="2527"/>
        <v>0</v>
      </c>
      <c r="Z2086" s="85">
        <f t="shared" si="2528"/>
        <v>0</v>
      </c>
      <c r="AA2086" s="85">
        <f t="shared" si="2529"/>
        <v>0</v>
      </c>
      <c r="AB2086" s="85">
        <f t="shared" si="2530"/>
        <v>0</v>
      </c>
      <c r="AC2086" s="85">
        <f t="shared" si="2531"/>
        <v>0</v>
      </c>
    </row>
    <row r="2087" spans="1:29" x14ac:dyDescent="0.3">
      <c r="A2087" s="67"/>
      <c r="B2087" s="85"/>
      <c r="C2087" s="85"/>
      <c r="D2087" s="85"/>
      <c r="E2087" s="85"/>
      <c r="F2087" s="85"/>
      <c r="G2087" s="85"/>
      <c r="H2087" s="113"/>
      <c r="P2087" s="21" t="str">
        <f t="shared" si="2532"/>
        <v>A</v>
      </c>
      <c r="Q2087" s="85">
        <f t="shared" si="2521"/>
        <v>0</v>
      </c>
      <c r="R2087" s="85">
        <f t="shared" si="2522"/>
        <v>0</v>
      </c>
      <c r="S2087" s="85">
        <f t="shared" si="2523"/>
        <v>0</v>
      </c>
      <c r="T2087" s="85">
        <f t="shared" si="2524"/>
        <v>0</v>
      </c>
      <c r="U2087" s="85">
        <f t="shared" si="2525"/>
        <v>0</v>
      </c>
      <c r="V2087" s="85">
        <f t="shared" si="2526"/>
        <v>0</v>
      </c>
      <c r="W2087" s="33"/>
      <c r="X2087" s="85">
        <f t="shared" si="2533"/>
        <v>0</v>
      </c>
      <c r="Y2087" s="85">
        <f t="shared" si="2527"/>
        <v>0</v>
      </c>
      <c r="Z2087" s="85">
        <f t="shared" si="2528"/>
        <v>0</v>
      </c>
      <c r="AA2087" s="85">
        <f t="shared" si="2529"/>
        <v>0</v>
      </c>
      <c r="AB2087" s="85">
        <f t="shared" si="2530"/>
        <v>0</v>
      </c>
      <c r="AC2087" s="85">
        <f t="shared" si="2531"/>
        <v>0</v>
      </c>
    </row>
    <row r="2088" spans="1:29" x14ac:dyDescent="0.3">
      <c r="A2088" s="67"/>
      <c r="B2088" s="85"/>
      <c r="C2088" s="85"/>
      <c r="D2088" s="85"/>
      <c r="E2088" s="85"/>
      <c r="F2088" s="85"/>
      <c r="G2088" s="85"/>
      <c r="H2088" s="113"/>
      <c r="P2088" s="21" t="str">
        <f t="shared" si="2532"/>
        <v>A</v>
      </c>
      <c r="Q2088" s="85">
        <f t="shared" si="2521"/>
        <v>0</v>
      </c>
      <c r="R2088" s="85">
        <f t="shared" si="2522"/>
        <v>0</v>
      </c>
      <c r="S2088" s="85">
        <f t="shared" si="2523"/>
        <v>0</v>
      </c>
      <c r="T2088" s="85">
        <f t="shared" si="2524"/>
        <v>0</v>
      </c>
      <c r="U2088" s="85">
        <f t="shared" si="2525"/>
        <v>0</v>
      </c>
      <c r="V2088" s="85">
        <f t="shared" si="2526"/>
        <v>0</v>
      </c>
      <c r="W2088" s="33"/>
      <c r="X2088" s="85">
        <f t="shared" si="2533"/>
        <v>0</v>
      </c>
      <c r="Y2088" s="85">
        <f t="shared" si="2527"/>
        <v>0</v>
      </c>
      <c r="Z2088" s="85">
        <f t="shared" si="2528"/>
        <v>0</v>
      </c>
      <c r="AA2088" s="85">
        <f t="shared" si="2529"/>
        <v>0</v>
      </c>
      <c r="AB2088" s="85">
        <f t="shared" si="2530"/>
        <v>0</v>
      </c>
      <c r="AC2088" s="85">
        <f t="shared" si="2531"/>
        <v>0</v>
      </c>
    </row>
    <row r="2089" spans="1:29" x14ac:dyDescent="0.3">
      <c r="A2089" s="67"/>
      <c r="B2089" s="85"/>
      <c r="C2089" s="85"/>
      <c r="D2089" s="85"/>
      <c r="E2089" s="85"/>
      <c r="F2089" s="85"/>
      <c r="G2089" s="85"/>
      <c r="H2089" s="113"/>
      <c r="P2089" s="21" t="str">
        <f t="shared" si="2532"/>
        <v>A</v>
      </c>
      <c r="Q2089" s="85">
        <f t="shared" si="2521"/>
        <v>0</v>
      </c>
      <c r="R2089" s="85">
        <f t="shared" si="2522"/>
        <v>0</v>
      </c>
      <c r="S2089" s="85">
        <f t="shared" si="2523"/>
        <v>0</v>
      </c>
      <c r="T2089" s="85">
        <f t="shared" si="2524"/>
        <v>0</v>
      </c>
      <c r="U2089" s="85">
        <f t="shared" si="2525"/>
        <v>0</v>
      </c>
      <c r="V2089" s="85">
        <f t="shared" si="2526"/>
        <v>0</v>
      </c>
      <c r="W2089" s="33"/>
      <c r="X2089" s="85">
        <f t="shared" si="2533"/>
        <v>0</v>
      </c>
      <c r="Y2089" s="85">
        <f t="shared" si="2527"/>
        <v>0</v>
      </c>
      <c r="Z2089" s="85">
        <f t="shared" si="2528"/>
        <v>0</v>
      </c>
      <c r="AA2089" s="85">
        <f t="shared" si="2529"/>
        <v>0</v>
      </c>
      <c r="AB2089" s="85">
        <f t="shared" si="2530"/>
        <v>0</v>
      </c>
      <c r="AC2089" s="85">
        <f t="shared" si="2531"/>
        <v>0</v>
      </c>
    </row>
    <row r="2090" spans="1:29" x14ac:dyDescent="0.3">
      <c r="A2090" s="67"/>
      <c r="B2090" s="85"/>
      <c r="C2090" s="85"/>
      <c r="D2090" s="85"/>
      <c r="E2090" s="85"/>
      <c r="F2090" s="85"/>
      <c r="G2090" s="85"/>
      <c r="H2090" s="113"/>
      <c r="P2090" s="21" t="str">
        <f t="shared" si="2532"/>
        <v>A</v>
      </c>
      <c r="Q2090" s="85">
        <f>IF($P2090="B",B2090,0)</f>
        <v>0</v>
      </c>
      <c r="R2090" s="85">
        <f t="shared" si="2522"/>
        <v>0</v>
      </c>
      <c r="S2090" s="85">
        <f t="shared" si="2523"/>
        <v>0</v>
      </c>
      <c r="T2090" s="85">
        <f t="shared" si="2524"/>
        <v>0</v>
      </c>
      <c r="U2090" s="85">
        <f t="shared" si="2525"/>
        <v>0</v>
      </c>
      <c r="V2090" s="85">
        <f t="shared" si="2526"/>
        <v>0</v>
      </c>
      <c r="W2090" s="33"/>
      <c r="X2090" s="85">
        <f t="shared" si="2533"/>
        <v>0</v>
      </c>
      <c r="Y2090" s="85">
        <f t="shared" si="2527"/>
        <v>0</v>
      </c>
      <c r="Z2090" s="85">
        <f t="shared" si="2528"/>
        <v>0</v>
      </c>
      <c r="AA2090" s="85">
        <f t="shared" si="2529"/>
        <v>0</v>
      </c>
      <c r="AB2090" s="85">
        <f t="shared" si="2530"/>
        <v>0</v>
      </c>
      <c r="AC2090" s="85">
        <f t="shared" si="2531"/>
        <v>0</v>
      </c>
    </row>
    <row r="2091" spans="1:29" x14ac:dyDescent="0.3">
      <c r="A2091" s="67"/>
      <c r="B2091" s="85"/>
      <c r="C2091" s="85"/>
      <c r="D2091" s="85"/>
      <c r="E2091" s="85"/>
      <c r="F2091" s="85"/>
      <c r="G2091" s="85"/>
      <c r="H2091" s="113"/>
      <c r="P2091" s="21" t="str">
        <f t="shared" si="2532"/>
        <v>A</v>
      </c>
      <c r="Q2091" s="85">
        <f t="shared" ref="Q2091:Q2100" si="2534">IF($P2091="B",B2091,0)</f>
        <v>0</v>
      </c>
      <c r="R2091" s="85">
        <f t="shared" si="2522"/>
        <v>0</v>
      </c>
      <c r="S2091" s="85">
        <f t="shared" si="2523"/>
        <v>0</v>
      </c>
      <c r="T2091" s="85">
        <f t="shared" si="2524"/>
        <v>0</v>
      </c>
      <c r="U2091" s="85">
        <f t="shared" si="2525"/>
        <v>0</v>
      </c>
      <c r="V2091" s="85">
        <f t="shared" si="2526"/>
        <v>0</v>
      </c>
      <c r="W2091" s="33"/>
      <c r="X2091" s="85">
        <f t="shared" si="2533"/>
        <v>0</v>
      </c>
      <c r="Y2091" s="85">
        <f t="shared" si="2527"/>
        <v>0</v>
      </c>
      <c r="Z2091" s="85">
        <f t="shared" si="2528"/>
        <v>0</v>
      </c>
      <c r="AA2091" s="85">
        <f t="shared" si="2529"/>
        <v>0</v>
      </c>
      <c r="AB2091" s="85">
        <f t="shared" si="2530"/>
        <v>0</v>
      </c>
      <c r="AC2091" s="85">
        <f t="shared" si="2531"/>
        <v>0</v>
      </c>
    </row>
    <row r="2092" spans="1:29" x14ac:dyDescent="0.3">
      <c r="A2092" s="67"/>
      <c r="B2092" s="85"/>
      <c r="C2092" s="85"/>
      <c r="D2092" s="85"/>
      <c r="E2092" s="85"/>
      <c r="F2092" s="85"/>
      <c r="G2092" s="85"/>
      <c r="H2092" s="113"/>
      <c r="P2092" s="21" t="str">
        <f t="shared" si="2532"/>
        <v>A</v>
      </c>
      <c r="Q2092" s="85">
        <f t="shared" si="2534"/>
        <v>0</v>
      </c>
      <c r="R2092" s="85">
        <f t="shared" si="2522"/>
        <v>0</v>
      </c>
      <c r="S2092" s="85">
        <f t="shared" si="2523"/>
        <v>0</v>
      </c>
      <c r="T2092" s="85">
        <f t="shared" si="2524"/>
        <v>0</v>
      </c>
      <c r="U2092" s="85">
        <f t="shared" si="2525"/>
        <v>0</v>
      </c>
      <c r="V2092" s="85">
        <f t="shared" si="2526"/>
        <v>0</v>
      </c>
      <c r="W2092" s="33"/>
      <c r="X2092" s="85">
        <f t="shared" si="2533"/>
        <v>0</v>
      </c>
      <c r="Y2092" s="85">
        <f t="shared" si="2527"/>
        <v>0</v>
      </c>
      <c r="Z2092" s="85">
        <f t="shared" si="2528"/>
        <v>0</v>
      </c>
      <c r="AA2092" s="85">
        <f t="shared" si="2529"/>
        <v>0</v>
      </c>
      <c r="AB2092" s="85">
        <f t="shared" si="2530"/>
        <v>0</v>
      </c>
      <c r="AC2092" s="85">
        <f t="shared" si="2531"/>
        <v>0</v>
      </c>
    </row>
    <row r="2093" spans="1:29" x14ac:dyDescent="0.3">
      <c r="A2093" s="67"/>
      <c r="B2093" s="85"/>
      <c r="C2093" s="85"/>
      <c r="D2093" s="85"/>
      <c r="E2093" s="85"/>
      <c r="F2093" s="85"/>
      <c r="G2093" s="85"/>
      <c r="H2093" s="113"/>
      <c r="P2093" s="21" t="str">
        <f t="shared" si="2532"/>
        <v>A</v>
      </c>
      <c r="Q2093" s="85">
        <f t="shared" si="2534"/>
        <v>0</v>
      </c>
      <c r="R2093" s="85">
        <f t="shared" si="2522"/>
        <v>0</v>
      </c>
      <c r="S2093" s="85">
        <f t="shared" si="2523"/>
        <v>0</v>
      </c>
      <c r="T2093" s="85">
        <f t="shared" si="2524"/>
        <v>0</v>
      </c>
      <c r="U2093" s="85">
        <f t="shared" si="2525"/>
        <v>0</v>
      </c>
      <c r="V2093" s="85">
        <f t="shared" si="2526"/>
        <v>0</v>
      </c>
      <c r="W2093" s="33"/>
      <c r="X2093" s="85">
        <f t="shared" si="2533"/>
        <v>0</v>
      </c>
      <c r="Y2093" s="85">
        <f t="shared" si="2527"/>
        <v>0</v>
      </c>
      <c r="Z2093" s="85">
        <f t="shared" si="2528"/>
        <v>0</v>
      </c>
      <c r="AA2093" s="85">
        <f t="shared" si="2529"/>
        <v>0</v>
      </c>
      <c r="AB2093" s="85">
        <f t="shared" si="2530"/>
        <v>0</v>
      </c>
      <c r="AC2093" s="85">
        <f t="shared" si="2531"/>
        <v>0</v>
      </c>
    </row>
    <row r="2094" spans="1:29" x14ac:dyDescent="0.3">
      <c r="A2094" s="67"/>
      <c r="B2094" s="85"/>
      <c r="C2094" s="85"/>
      <c r="D2094" s="85"/>
      <c r="E2094" s="85"/>
      <c r="F2094" s="85"/>
      <c r="G2094" s="85"/>
      <c r="H2094" s="113"/>
      <c r="P2094" s="21" t="str">
        <f t="shared" si="2532"/>
        <v>A</v>
      </c>
      <c r="Q2094" s="85">
        <f t="shared" si="2534"/>
        <v>0</v>
      </c>
      <c r="R2094" s="85">
        <f t="shared" si="2522"/>
        <v>0</v>
      </c>
      <c r="S2094" s="85">
        <f t="shared" si="2523"/>
        <v>0</v>
      </c>
      <c r="T2094" s="85">
        <f t="shared" si="2524"/>
        <v>0</v>
      </c>
      <c r="U2094" s="85">
        <f t="shared" si="2525"/>
        <v>0</v>
      </c>
      <c r="V2094" s="85">
        <f t="shared" si="2526"/>
        <v>0</v>
      </c>
      <c r="W2094" s="33"/>
      <c r="X2094" s="85">
        <f t="shared" si="2533"/>
        <v>0</v>
      </c>
      <c r="Y2094" s="85">
        <f t="shared" si="2527"/>
        <v>0</v>
      </c>
      <c r="Z2094" s="85">
        <f t="shared" si="2528"/>
        <v>0</v>
      </c>
      <c r="AA2094" s="85">
        <f t="shared" si="2529"/>
        <v>0</v>
      </c>
      <c r="AB2094" s="85">
        <f t="shared" si="2530"/>
        <v>0</v>
      </c>
      <c r="AC2094" s="85">
        <f t="shared" si="2531"/>
        <v>0</v>
      </c>
    </row>
    <row r="2095" spans="1:29" x14ac:dyDescent="0.3">
      <c r="A2095" s="67"/>
      <c r="B2095" s="85"/>
      <c r="C2095" s="85"/>
      <c r="D2095" s="85"/>
      <c r="E2095" s="85"/>
      <c r="F2095" s="85"/>
      <c r="G2095" s="85"/>
      <c r="H2095" s="113"/>
      <c r="P2095" s="21" t="str">
        <f t="shared" si="2532"/>
        <v>A</v>
      </c>
      <c r="Q2095" s="85">
        <f t="shared" si="2534"/>
        <v>0</v>
      </c>
      <c r="R2095" s="85">
        <f t="shared" si="2522"/>
        <v>0</v>
      </c>
      <c r="S2095" s="85">
        <f t="shared" si="2523"/>
        <v>0</v>
      </c>
      <c r="T2095" s="85">
        <f t="shared" si="2524"/>
        <v>0</v>
      </c>
      <c r="U2095" s="85">
        <f t="shared" si="2525"/>
        <v>0</v>
      </c>
      <c r="V2095" s="85">
        <f t="shared" si="2526"/>
        <v>0</v>
      </c>
      <c r="W2095" s="33"/>
      <c r="X2095" s="85">
        <f t="shared" si="2533"/>
        <v>0</v>
      </c>
      <c r="Y2095" s="85">
        <f t="shared" si="2527"/>
        <v>0</v>
      </c>
      <c r="Z2095" s="85">
        <f t="shared" si="2528"/>
        <v>0</v>
      </c>
      <c r="AA2095" s="85">
        <f t="shared" si="2529"/>
        <v>0</v>
      </c>
      <c r="AB2095" s="85">
        <f t="shared" si="2530"/>
        <v>0</v>
      </c>
      <c r="AC2095" s="85">
        <f t="shared" si="2531"/>
        <v>0</v>
      </c>
    </row>
    <row r="2096" spans="1:29" x14ac:dyDescent="0.3">
      <c r="A2096" s="67"/>
      <c r="B2096" s="85"/>
      <c r="C2096" s="85"/>
      <c r="D2096" s="85"/>
      <c r="E2096" s="85"/>
      <c r="F2096" s="85"/>
      <c r="G2096" s="85"/>
      <c r="H2096" s="113"/>
      <c r="P2096" s="21" t="str">
        <f t="shared" si="2532"/>
        <v>A</v>
      </c>
      <c r="Q2096" s="85">
        <f t="shared" si="2534"/>
        <v>0</v>
      </c>
      <c r="R2096" s="85">
        <f t="shared" si="2522"/>
        <v>0</v>
      </c>
      <c r="S2096" s="85">
        <f t="shared" si="2523"/>
        <v>0</v>
      </c>
      <c r="T2096" s="85">
        <f t="shared" si="2524"/>
        <v>0</v>
      </c>
      <c r="U2096" s="85">
        <f t="shared" si="2525"/>
        <v>0</v>
      </c>
      <c r="V2096" s="85">
        <f t="shared" si="2526"/>
        <v>0</v>
      </c>
      <c r="W2096" s="33"/>
      <c r="X2096" s="85">
        <f t="shared" si="2533"/>
        <v>0</v>
      </c>
      <c r="Y2096" s="85">
        <f t="shared" si="2527"/>
        <v>0</v>
      </c>
      <c r="Z2096" s="85">
        <f t="shared" si="2528"/>
        <v>0</v>
      </c>
      <c r="AA2096" s="85">
        <f t="shared" si="2529"/>
        <v>0</v>
      </c>
      <c r="AB2096" s="85">
        <f t="shared" si="2530"/>
        <v>0</v>
      </c>
      <c r="AC2096" s="85">
        <f t="shared" si="2531"/>
        <v>0</v>
      </c>
    </row>
    <row r="2097" spans="1:29" x14ac:dyDescent="0.3">
      <c r="A2097" s="67"/>
      <c r="B2097" s="85"/>
      <c r="C2097" s="85"/>
      <c r="D2097" s="85"/>
      <c r="E2097" s="85"/>
      <c r="F2097" s="85"/>
      <c r="G2097" s="85"/>
      <c r="H2097" s="113"/>
      <c r="P2097" s="21" t="str">
        <f t="shared" si="2532"/>
        <v>A</v>
      </c>
      <c r="Q2097" s="85">
        <f t="shared" si="2534"/>
        <v>0</v>
      </c>
      <c r="R2097" s="85">
        <f t="shared" si="2522"/>
        <v>0</v>
      </c>
      <c r="S2097" s="85">
        <f t="shared" si="2523"/>
        <v>0</v>
      </c>
      <c r="T2097" s="85">
        <f t="shared" si="2524"/>
        <v>0</v>
      </c>
      <c r="U2097" s="85">
        <f t="shared" si="2525"/>
        <v>0</v>
      </c>
      <c r="V2097" s="85">
        <f t="shared" si="2526"/>
        <v>0</v>
      </c>
      <c r="W2097" s="33"/>
      <c r="X2097" s="85">
        <f t="shared" si="2533"/>
        <v>0</v>
      </c>
      <c r="Y2097" s="85">
        <f t="shared" si="2527"/>
        <v>0</v>
      </c>
      <c r="Z2097" s="85">
        <f t="shared" si="2528"/>
        <v>0</v>
      </c>
      <c r="AA2097" s="85">
        <f t="shared" si="2529"/>
        <v>0</v>
      </c>
      <c r="AB2097" s="85">
        <f t="shared" si="2530"/>
        <v>0</v>
      </c>
      <c r="AC2097" s="85">
        <f t="shared" si="2531"/>
        <v>0</v>
      </c>
    </row>
    <row r="2098" spans="1:29" x14ac:dyDescent="0.3">
      <c r="A2098" s="67"/>
      <c r="B2098" s="85"/>
      <c r="C2098" s="85"/>
      <c r="D2098" s="85"/>
      <c r="E2098" s="85"/>
      <c r="F2098" s="85"/>
      <c r="G2098" s="85"/>
      <c r="H2098" s="113"/>
      <c r="P2098" s="21" t="str">
        <f t="shared" si="2532"/>
        <v>A</v>
      </c>
      <c r="Q2098" s="85">
        <f t="shared" si="2534"/>
        <v>0</v>
      </c>
      <c r="R2098" s="85">
        <f t="shared" si="2522"/>
        <v>0</v>
      </c>
      <c r="S2098" s="85">
        <f t="shared" si="2523"/>
        <v>0</v>
      </c>
      <c r="T2098" s="85">
        <f t="shared" si="2524"/>
        <v>0</v>
      </c>
      <c r="U2098" s="85">
        <f t="shared" si="2525"/>
        <v>0</v>
      </c>
      <c r="V2098" s="85">
        <f t="shared" si="2526"/>
        <v>0</v>
      </c>
      <c r="W2098" s="33"/>
      <c r="X2098" s="85">
        <f t="shared" si="2533"/>
        <v>0</v>
      </c>
      <c r="Y2098" s="85">
        <f t="shared" si="2527"/>
        <v>0</v>
      </c>
      <c r="Z2098" s="85">
        <f t="shared" si="2528"/>
        <v>0</v>
      </c>
      <c r="AA2098" s="85">
        <f t="shared" si="2529"/>
        <v>0</v>
      </c>
      <c r="AB2098" s="85">
        <f t="shared" si="2530"/>
        <v>0</v>
      </c>
      <c r="AC2098" s="85">
        <f t="shared" si="2531"/>
        <v>0</v>
      </c>
    </row>
    <row r="2099" spans="1:29" x14ac:dyDescent="0.3">
      <c r="A2099" s="67"/>
      <c r="B2099" s="85"/>
      <c r="C2099" s="85"/>
      <c r="D2099" s="85"/>
      <c r="E2099" s="85"/>
      <c r="F2099" s="85"/>
      <c r="G2099" s="85"/>
      <c r="H2099" s="113"/>
      <c r="P2099" s="21" t="str">
        <f t="shared" si="2532"/>
        <v>A</v>
      </c>
      <c r="Q2099" s="85">
        <f t="shared" si="2534"/>
        <v>0</v>
      </c>
      <c r="R2099" s="85">
        <f t="shared" si="2522"/>
        <v>0</v>
      </c>
      <c r="S2099" s="85">
        <f t="shared" si="2523"/>
        <v>0</v>
      </c>
      <c r="T2099" s="85">
        <f t="shared" si="2524"/>
        <v>0</v>
      </c>
      <c r="U2099" s="85">
        <f t="shared" si="2525"/>
        <v>0</v>
      </c>
      <c r="V2099" s="85">
        <f t="shared" si="2526"/>
        <v>0</v>
      </c>
      <c r="W2099" s="33"/>
      <c r="X2099" s="85">
        <f t="shared" si="2533"/>
        <v>0</v>
      </c>
      <c r="Y2099" s="85">
        <f t="shared" si="2527"/>
        <v>0</v>
      </c>
      <c r="Z2099" s="85">
        <f t="shared" si="2528"/>
        <v>0</v>
      </c>
      <c r="AA2099" s="85">
        <f t="shared" si="2529"/>
        <v>0</v>
      </c>
      <c r="AB2099" s="85">
        <f t="shared" si="2530"/>
        <v>0</v>
      </c>
      <c r="AC2099" s="85">
        <f t="shared" si="2531"/>
        <v>0</v>
      </c>
    </row>
    <row r="2100" spans="1:29" x14ac:dyDescent="0.3">
      <c r="A2100" s="67"/>
      <c r="B2100" s="85"/>
      <c r="C2100" s="85"/>
      <c r="D2100" s="85"/>
      <c r="E2100" s="85"/>
      <c r="F2100" s="85"/>
      <c r="G2100" s="85"/>
      <c r="H2100" s="113"/>
      <c r="P2100" s="21" t="str">
        <f t="shared" si="2532"/>
        <v>A</v>
      </c>
      <c r="Q2100" s="85">
        <f t="shared" si="2534"/>
        <v>0</v>
      </c>
      <c r="R2100" s="85">
        <f t="shared" si="2522"/>
        <v>0</v>
      </c>
      <c r="S2100" s="85">
        <f t="shared" si="2523"/>
        <v>0</v>
      </c>
      <c r="T2100" s="85">
        <f t="shared" si="2524"/>
        <v>0</v>
      </c>
      <c r="U2100" s="85">
        <f t="shared" si="2525"/>
        <v>0</v>
      </c>
      <c r="V2100" s="85">
        <f t="shared" si="2526"/>
        <v>0</v>
      </c>
      <c r="W2100" s="33"/>
      <c r="X2100" s="85">
        <f t="shared" si="2533"/>
        <v>0</v>
      </c>
      <c r="Y2100" s="85">
        <f t="shared" si="2527"/>
        <v>0</v>
      </c>
      <c r="Z2100" s="85">
        <f t="shared" si="2528"/>
        <v>0</v>
      </c>
      <c r="AA2100" s="85">
        <f t="shared" si="2529"/>
        <v>0</v>
      </c>
      <c r="AB2100" s="85">
        <f t="shared" si="2530"/>
        <v>0</v>
      </c>
      <c r="AC2100" s="85">
        <f t="shared" si="2531"/>
        <v>0</v>
      </c>
    </row>
    <row r="2101" spans="1:29" x14ac:dyDescent="0.3">
      <c r="A2101" s="68"/>
      <c r="B2101" s="87"/>
      <c r="C2101" s="87"/>
      <c r="D2101" s="87"/>
      <c r="E2101" s="87"/>
      <c r="F2101" s="87"/>
      <c r="G2101" s="87"/>
      <c r="H2101" s="114"/>
      <c r="I2101" s="105">
        <f>Q2101</f>
        <v>0</v>
      </c>
      <c r="J2101" s="105">
        <f>R2101</f>
        <v>0</v>
      </c>
      <c r="K2101" s="105">
        <f t="shared" ref="K2101" si="2535">S2101</f>
        <v>0</v>
      </c>
      <c r="L2101" s="105">
        <f t="shared" ref="L2101" si="2536">T2101</f>
        <v>0</v>
      </c>
      <c r="M2101" s="105">
        <f t="shared" ref="M2101" si="2537">U2101</f>
        <v>0</v>
      </c>
      <c r="N2101" s="105">
        <f t="shared" ref="N2101" si="2538">V2101</f>
        <v>0</v>
      </c>
      <c r="P2101" s="21"/>
      <c r="Q2101" s="106">
        <f t="shared" ref="Q2101:V2101" si="2539">+SUM(Q2085:Q2100)</f>
        <v>0</v>
      </c>
      <c r="R2101" s="106">
        <f t="shared" si="2539"/>
        <v>0</v>
      </c>
      <c r="S2101" s="106">
        <f t="shared" si="2539"/>
        <v>0</v>
      </c>
      <c r="T2101" s="106">
        <f t="shared" si="2539"/>
        <v>0</v>
      </c>
      <c r="U2101" s="106">
        <f t="shared" si="2539"/>
        <v>0</v>
      </c>
      <c r="V2101" s="106">
        <f t="shared" si="2539"/>
        <v>0</v>
      </c>
      <c r="W2101" s="33"/>
      <c r="X2101" s="33"/>
      <c r="Y2101" s="33"/>
      <c r="Z2101" s="33"/>
      <c r="AA2101" s="33"/>
      <c r="AB2101" s="33"/>
      <c r="AC2101" s="33"/>
    </row>
    <row r="2103" spans="1:29" x14ac:dyDescent="0.3">
      <c r="A2103" s="69"/>
      <c r="B2103" s="69"/>
      <c r="C2103" s="69"/>
      <c r="D2103" s="97"/>
      <c r="E2103" s="97"/>
      <c r="F2103" s="69"/>
      <c r="G2103" s="69"/>
      <c r="H2103" s="82"/>
    </row>
    <row r="2104" spans="1:29" x14ac:dyDescent="0.3">
      <c r="A2104" s="94"/>
      <c r="B2104" s="83"/>
      <c r="C2104" s="95"/>
      <c r="D2104" s="95"/>
      <c r="E2104" s="33"/>
      <c r="F2104" s="98"/>
      <c r="G2104" s="96"/>
      <c r="H2104" s="112"/>
    </row>
    <row r="2105" spans="1:29" x14ac:dyDescent="0.3">
      <c r="A2105" s="91"/>
      <c r="B2105" s="92"/>
      <c r="C2105" s="92"/>
      <c r="D2105" s="92"/>
      <c r="E2105" s="92"/>
      <c r="F2105" s="92"/>
      <c r="G2105" s="92"/>
      <c r="H2105" s="92"/>
    </row>
    <row r="2106" spans="1:29" x14ac:dyDescent="0.3">
      <c r="A2106" s="68"/>
      <c r="B2106" s="68"/>
      <c r="C2106" s="68"/>
      <c r="D2106" s="68"/>
      <c r="E2106" s="68"/>
      <c r="F2106" s="68"/>
      <c r="G2106" s="68"/>
      <c r="H2106" s="82"/>
      <c r="P2106" s="21"/>
      <c r="Q2106" s="106">
        <f>+SUM(Q2107:Q2122)</f>
        <v>0</v>
      </c>
      <c r="R2106" s="106">
        <f t="shared" ref="R2106" si="2540">+SUM(R2107:R2122)</f>
        <v>0</v>
      </c>
      <c r="S2106" s="106">
        <f t="shared" ref="S2106" si="2541">+SUM(S2107:S2122)</f>
        <v>0</v>
      </c>
      <c r="T2106" s="106">
        <f t="shared" ref="T2106" si="2542">+SUM(T2107:T2122)</f>
        <v>0</v>
      </c>
      <c r="U2106" s="106">
        <f t="shared" ref="U2106" si="2543">+SUM(U2107:U2122)</f>
        <v>0</v>
      </c>
      <c r="V2106" s="106">
        <f t="shared" ref="V2106" si="2544">+SUM(V2107:V2122)</f>
        <v>0</v>
      </c>
      <c r="W2106" s="33"/>
      <c r="X2106" s="33"/>
      <c r="Y2106" s="33"/>
      <c r="Z2106" s="33"/>
      <c r="AA2106" s="33"/>
      <c r="AB2106" s="33"/>
      <c r="AC2106" s="33"/>
    </row>
    <row r="2107" spans="1:29" x14ac:dyDescent="0.3">
      <c r="A2107" s="67"/>
      <c r="B2107" s="85"/>
      <c r="C2107" s="85"/>
      <c r="D2107" s="85"/>
      <c r="E2107" s="85"/>
      <c r="F2107" s="85"/>
      <c r="G2107" s="85"/>
      <c r="H2107" s="113"/>
      <c r="I2107" s="105">
        <f t="shared" ref="I2107:N2107" si="2545">Q2106</f>
        <v>0</v>
      </c>
      <c r="J2107" s="105">
        <f t="shared" si="2545"/>
        <v>0</v>
      </c>
      <c r="K2107" s="105">
        <f t="shared" si="2545"/>
        <v>0</v>
      </c>
      <c r="L2107" s="105">
        <f t="shared" si="2545"/>
        <v>0</v>
      </c>
      <c r="M2107" s="105">
        <f t="shared" si="2545"/>
        <v>0</v>
      </c>
      <c r="N2107" s="105">
        <f t="shared" si="2545"/>
        <v>0</v>
      </c>
      <c r="P2107" s="21" t="str">
        <f>IF(A2107&gt;=$B$2104,"A","B")</f>
        <v>A</v>
      </c>
      <c r="Q2107" s="85">
        <f t="shared" ref="Q2107:Q2111" si="2546">IF($P2107="B",B2107,0)</f>
        <v>0</v>
      </c>
      <c r="R2107" s="85">
        <f t="shared" ref="R2107:R2122" si="2547">IF($P2107="B",C2107,0)</f>
        <v>0</v>
      </c>
      <c r="S2107" s="85">
        <f t="shared" ref="S2107:S2122" si="2548">IF($P2107="B",D2107,0)</f>
        <v>0</v>
      </c>
      <c r="T2107" s="85">
        <f t="shared" ref="T2107:T2122" si="2549">IF($P2107="B",E2107,0)</f>
        <v>0</v>
      </c>
      <c r="U2107" s="85">
        <f t="shared" ref="U2107:U2122" si="2550">IF($P2107="B",F2107,0)</f>
        <v>0</v>
      </c>
      <c r="V2107" s="85">
        <f t="shared" ref="V2107:V2122" si="2551">IF($P2107="B",G2107,0)</f>
        <v>0</v>
      </c>
      <c r="W2107" s="33"/>
      <c r="X2107" s="85">
        <f>IF($P2107="A",B2107,0)</f>
        <v>0</v>
      </c>
      <c r="Y2107" s="85">
        <f t="shared" ref="Y2107:Y2122" si="2552">IF($P2107="A",C2107,0)</f>
        <v>0</v>
      </c>
      <c r="Z2107" s="85">
        <f t="shared" ref="Z2107:Z2122" si="2553">IF($P2107="A",D2107,0)</f>
        <v>0</v>
      </c>
      <c r="AA2107" s="85">
        <f t="shared" ref="AA2107:AA2122" si="2554">IF($P2107="A",E2107,0)</f>
        <v>0</v>
      </c>
      <c r="AB2107" s="85">
        <f t="shared" ref="AB2107:AB2122" si="2555">IF($P2107="A",F2107,0)</f>
        <v>0</v>
      </c>
      <c r="AC2107" s="85">
        <f t="shared" ref="AC2107:AC2122" si="2556">IF($P2107="A",G2107,0)</f>
        <v>0</v>
      </c>
    </row>
    <row r="2108" spans="1:29" x14ac:dyDescent="0.3">
      <c r="A2108" s="67"/>
      <c r="B2108" s="85"/>
      <c r="C2108" s="85"/>
      <c r="D2108" s="85"/>
      <c r="E2108" s="85"/>
      <c r="F2108" s="85"/>
      <c r="G2108" s="85"/>
      <c r="H2108" s="113"/>
      <c r="P2108" s="21" t="str">
        <f t="shared" ref="P2108:P2122" si="2557">IF(A2108&gt;=$B$2104,"A","B")</f>
        <v>A</v>
      </c>
      <c r="Q2108" s="85">
        <f t="shared" si="2546"/>
        <v>0</v>
      </c>
      <c r="R2108" s="85">
        <f t="shared" si="2547"/>
        <v>0</v>
      </c>
      <c r="S2108" s="85">
        <f t="shared" si="2548"/>
        <v>0</v>
      </c>
      <c r="T2108" s="85">
        <f t="shared" si="2549"/>
        <v>0</v>
      </c>
      <c r="U2108" s="85">
        <f t="shared" si="2550"/>
        <v>0</v>
      </c>
      <c r="V2108" s="85">
        <f t="shared" si="2551"/>
        <v>0</v>
      </c>
      <c r="W2108" s="33"/>
      <c r="X2108" s="85">
        <f t="shared" ref="X2108:X2122" si="2558">IF($P2108="A",B2108,0)</f>
        <v>0</v>
      </c>
      <c r="Y2108" s="85">
        <f t="shared" si="2552"/>
        <v>0</v>
      </c>
      <c r="Z2108" s="85">
        <f t="shared" si="2553"/>
        <v>0</v>
      </c>
      <c r="AA2108" s="85">
        <f t="shared" si="2554"/>
        <v>0</v>
      </c>
      <c r="AB2108" s="85">
        <f t="shared" si="2555"/>
        <v>0</v>
      </c>
      <c r="AC2108" s="85">
        <f t="shared" si="2556"/>
        <v>0</v>
      </c>
    </row>
    <row r="2109" spans="1:29" x14ac:dyDescent="0.3">
      <c r="A2109" s="67"/>
      <c r="B2109" s="85"/>
      <c r="C2109" s="85"/>
      <c r="D2109" s="85"/>
      <c r="E2109" s="85"/>
      <c r="F2109" s="85"/>
      <c r="G2109" s="85"/>
      <c r="H2109" s="113"/>
      <c r="P2109" s="21" t="str">
        <f t="shared" si="2557"/>
        <v>A</v>
      </c>
      <c r="Q2109" s="85">
        <f t="shared" si="2546"/>
        <v>0</v>
      </c>
      <c r="R2109" s="85">
        <f t="shared" si="2547"/>
        <v>0</v>
      </c>
      <c r="S2109" s="85">
        <f t="shared" si="2548"/>
        <v>0</v>
      </c>
      <c r="T2109" s="85">
        <f t="shared" si="2549"/>
        <v>0</v>
      </c>
      <c r="U2109" s="85">
        <f t="shared" si="2550"/>
        <v>0</v>
      </c>
      <c r="V2109" s="85">
        <f t="shared" si="2551"/>
        <v>0</v>
      </c>
      <c r="W2109" s="33"/>
      <c r="X2109" s="85">
        <f t="shared" si="2558"/>
        <v>0</v>
      </c>
      <c r="Y2109" s="85">
        <f t="shared" si="2552"/>
        <v>0</v>
      </c>
      <c r="Z2109" s="85">
        <f t="shared" si="2553"/>
        <v>0</v>
      </c>
      <c r="AA2109" s="85">
        <f t="shared" si="2554"/>
        <v>0</v>
      </c>
      <c r="AB2109" s="85">
        <f t="shared" si="2555"/>
        <v>0</v>
      </c>
      <c r="AC2109" s="85">
        <f t="shared" si="2556"/>
        <v>0</v>
      </c>
    </row>
    <row r="2110" spans="1:29" x14ac:dyDescent="0.3">
      <c r="A2110" s="67"/>
      <c r="B2110" s="85"/>
      <c r="C2110" s="85"/>
      <c r="D2110" s="85"/>
      <c r="E2110" s="85"/>
      <c r="F2110" s="85"/>
      <c r="G2110" s="85"/>
      <c r="H2110" s="113"/>
      <c r="P2110" s="21" t="str">
        <f t="shared" si="2557"/>
        <v>A</v>
      </c>
      <c r="Q2110" s="85">
        <f t="shared" si="2546"/>
        <v>0</v>
      </c>
      <c r="R2110" s="85">
        <f t="shared" si="2547"/>
        <v>0</v>
      </c>
      <c r="S2110" s="85">
        <f t="shared" si="2548"/>
        <v>0</v>
      </c>
      <c r="T2110" s="85">
        <f t="shared" si="2549"/>
        <v>0</v>
      </c>
      <c r="U2110" s="85">
        <f t="shared" si="2550"/>
        <v>0</v>
      </c>
      <c r="V2110" s="85">
        <f t="shared" si="2551"/>
        <v>0</v>
      </c>
      <c r="W2110" s="33"/>
      <c r="X2110" s="85">
        <f t="shared" si="2558"/>
        <v>0</v>
      </c>
      <c r="Y2110" s="85">
        <f t="shared" si="2552"/>
        <v>0</v>
      </c>
      <c r="Z2110" s="85">
        <f t="shared" si="2553"/>
        <v>0</v>
      </c>
      <c r="AA2110" s="85">
        <f t="shared" si="2554"/>
        <v>0</v>
      </c>
      <c r="AB2110" s="85">
        <f t="shared" si="2555"/>
        <v>0</v>
      </c>
      <c r="AC2110" s="85">
        <f t="shared" si="2556"/>
        <v>0</v>
      </c>
    </row>
    <row r="2111" spans="1:29" x14ac:dyDescent="0.3">
      <c r="A2111" s="67"/>
      <c r="B2111" s="85"/>
      <c r="C2111" s="85"/>
      <c r="D2111" s="85"/>
      <c r="E2111" s="85"/>
      <c r="F2111" s="85"/>
      <c r="G2111" s="85"/>
      <c r="H2111" s="113"/>
      <c r="P2111" s="21" t="str">
        <f t="shared" si="2557"/>
        <v>A</v>
      </c>
      <c r="Q2111" s="85">
        <f t="shared" si="2546"/>
        <v>0</v>
      </c>
      <c r="R2111" s="85">
        <f t="shared" si="2547"/>
        <v>0</v>
      </c>
      <c r="S2111" s="85">
        <f t="shared" si="2548"/>
        <v>0</v>
      </c>
      <c r="T2111" s="85">
        <f t="shared" si="2549"/>
        <v>0</v>
      </c>
      <c r="U2111" s="85">
        <f t="shared" si="2550"/>
        <v>0</v>
      </c>
      <c r="V2111" s="85">
        <f t="shared" si="2551"/>
        <v>0</v>
      </c>
      <c r="W2111" s="33"/>
      <c r="X2111" s="85">
        <f t="shared" si="2558"/>
        <v>0</v>
      </c>
      <c r="Y2111" s="85">
        <f t="shared" si="2552"/>
        <v>0</v>
      </c>
      <c r="Z2111" s="85">
        <f t="shared" si="2553"/>
        <v>0</v>
      </c>
      <c r="AA2111" s="85">
        <f t="shared" si="2554"/>
        <v>0</v>
      </c>
      <c r="AB2111" s="85">
        <f t="shared" si="2555"/>
        <v>0</v>
      </c>
      <c r="AC2111" s="85">
        <f t="shared" si="2556"/>
        <v>0</v>
      </c>
    </row>
    <row r="2112" spans="1:29" x14ac:dyDescent="0.3">
      <c r="A2112" s="67"/>
      <c r="B2112" s="85"/>
      <c r="C2112" s="85"/>
      <c r="D2112" s="85"/>
      <c r="E2112" s="85"/>
      <c r="F2112" s="85"/>
      <c r="G2112" s="85"/>
      <c r="H2112" s="113"/>
      <c r="P2112" s="21" t="str">
        <f t="shared" si="2557"/>
        <v>A</v>
      </c>
      <c r="Q2112" s="85">
        <f>IF($P2112="B",B2112,0)</f>
        <v>0</v>
      </c>
      <c r="R2112" s="85">
        <f t="shared" si="2547"/>
        <v>0</v>
      </c>
      <c r="S2112" s="85">
        <f t="shared" si="2548"/>
        <v>0</v>
      </c>
      <c r="T2112" s="85">
        <f t="shared" si="2549"/>
        <v>0</v>
      </c>
      <c r="U2112" s="85">
        <f t="shared" si="2550"/>
        <v>0</v>
      </c>
      <c r="V2112" s="85">
        <f t="shared" si="2551"/>
        <v>0</v>
      </c>
      <c r="W2112" s="33"/>
      <c r="X2112" s="85">
        <f t="shared" si="2558"/>
        <v>0</v>
      </c>
      <c r="Y2112" s="85">
        <f t="shared" si="2552"/>
        <v>0</v>
      </c>
      <c r="Z2112" s="85">
        <f t="shared" si="2553"/>
        <v>0</v>
      </c>
      <c r="AA2112" s="85">
        <f t="shared" si="2554"/>
        <v>0</v>
      </c>
      <c r="AB2112" s="85">
        <f t="shared" si="2555"/>
        <v>0</v>
      </c>
      <c r="AC2112" s="85">
        <f t="shared" si="2556"/>
        <v>0</v>
      </c>
    </row>
    <row r="2113" spans="1:29" x14ac:dyDescent="0.3">
      <c r="A2113" s="67"/>
      <c r="B2113" s="85"/>
      <c r="C2113" s="85"/>
      <c r="D2113" s="85"/>
      <c r="E2113" s="85"/>
      <c r="F2113" s="85"/>
      <c r="G2113" s="85"/>
      <c r="H2113" s="113"/>
      <c r="P2113" s="21" t="str">
        <f t="shared" si="2557"/>
        <v>A</v>
      </c>
      <c r="Q2113" s="85">
        <f t="shared" ref="Q2113:Q2122" si="2559">IF($P2113="B",B2113,0)</f>
        <v>0</v>
      </c>
      <c r="R2113" s="85">
        <f t="shared" si="2547"/>
        <v>0</v>
      </c>
      <c r="S2113" s="85">
        <f t="shared" si="2548"/>
        <v>0</v>
      </c>
      <c r="T2113" s="85">
        <f t="shared" si="2549"/>
        <v>0</v>
      </c>
      <c r="U2113" s="85">
        <f t="shared" si="2550"/>
        <v>0</v>
      </c>
      <c r="V2113" s="85">
        <f t="shared" si="2551"/>
        <v>0</v>
      </c>
      <c r="W2113" s="33"/>
      <c r="X2113" s="85">
        <f t="shared" si="2558"/>
        <v>0</v>
      </c>
      <c r="Y2113" s="85">
        <f t="shared" si="2552"/>
        <v>0</v>
      </c>
      <c r="Z2113" s="85">
        <f t="shared" si="2553"/>
        <v>0</v>
      </c>
      <c r="AA2113" s="85">
        <f t="shared" si="2554"/>
        <v>0</v>
      </c>
      <c r="AB2113" s="85">
        <f t="shared" si="2555"/>
        <v>0</v>
      </c>
      <c r="AC2113" s="85">
        <f t="shared" si="2556"/>
        <v>0</v>
      </c>
    </row>
    <row r="2114" spans="1:29" x14ac:dyDescent="0.3">
      <c r="A2114" s="67"/>
      <c r="B2114" s="85"/>
      <c r="C2114" s="85"/>
      <c r="D2114" s="85"/>
      <c r="E2114" s="85"/>
      <c r="F2114" s="85"/>
      <c r="G2114" s="85"/>
      <c r="H2114" s="113"/>
      <c r="P2114" s="21" t="str">
        <f t="shared" si="2557"/>
        <v>A</v>
      </c>
      <c r="Q2114" s="85">
        <f t="shared" si="2559"/>
        <v>0</v>
      </c>
      <c r="R2114" s="85">
        <f t="shared" si="2547"/>
        <v>0</v>
      </c>
      <c r="S2114" s="85">
        <f t="shared" si="2548"/>
        <v>0</v>
      </c>
      <c r="T2114" s="85">
        <f t="shared" si="2549"/>
        <v>0</v>
      </c>
      <c r="U2114" s="85">
        <f t="shared" si="2550"/>
        <v>0</v>
      </c>
      <c r="V2114" s="85">
        <f t="shared" si="2551"/>
        <v>0</v>
      </c>
      <c r="W2114" s="33"/>
      <c r="X2114" s="85">
        <f t="shared" si="2558"/>
        <v>0</v>
      </c>
      <c r="Y2114" s="85">
        <f t="shared" si="2552"/>
        <v>0</v>
      </c>
      <c r="Z2114" s="85">
        <f t="shared" si="2553"/>
        <v>0</v>
      </c>
      <c r="AA2114" s="85">
        <f t="shared" si="2554"/>
        <v>0</v>
      </c>
      <c r="AB2114" s="85">
        <f t="shared" si="2555"/>
        <v>0</v>
      </c>
      <c r="AC2114" s="85">
        <f t="shared" si="2556"/>
        <v>0</v>
      </c>
    </row>
    <row r="2115" spans="1:29" x14ac:dyDescent="0.3">
      <c r="A2115" s="67"/>
      <c r="B2115" s="85"/>
      <c r="C2115" s="85"/>
      <c r="D2115" s="85"/>
      <c r="E2115" s="85"/>
      <c r="F2115" s="85"/>
      <c r="G2115" s="85"/>
      <c r="H2115" s="113"/>
      <c r="P2115" s="21" t="str">
        <f t="shared" si="2557"/>
        <v>A</v>
      </c>
      <c r="Q2115" s="85">
        <f t="shared" si="2559"/>
        <v>0</v>
      </c>
      <c r="R2115" s="85">
        <f t="shared" si="2547"/>
        <v>0</v>
      </c>
      <c r="S2115" s="85">
        <f t="shared" si="2548"/>
        <v>0</v>
      </c>
      <c r="T2115" s="85">
        <f t="shared" si="2549"/>
        <v>0</v>
      </c>
      <c r="U2115" s="85">
        <f t="shared" si="2550"/>
        <v>0</v>
      </c>
      <c r="V2115" s="85">
        <f t="shared" si="2551"/>
        <v>0</v>
      </c>
      <c r="W2115" s="33"/>
      <c r="X2115" s="85">
        <f t="shared" si="2558"/>
        <v>0</v>
      </c>
      <c r="Y2115" s="85">
        <f t="shared" si="2552"/>
        <v>0</v>
      </c>
      <c r="Z2115" s="85">
        <f t="shared" si="2553"/>
        <v>0</v>
      </c>
      <c r="AA2115" s="85">
        <f t="shared" si="2554"/>
        <v>0</v>
      </c>
      <c r="AB2115" s="85">
        <f t="shared" si="2555"/>
        <v>0</v>
      </c>
      <c r="AC2115" s="85">
        <f t="shared" si="2556"/>
        <v>0</v>
      </c>
    </row>
    <row r="2116" spans="1:29" x14ac:dyDescent="0.3">
      <c r="A2116" s="67"/>
      <c r="B2116" s="85"/>
      <c r="C2116" s="85"/>
      <c r="D2116" s="85"/>
      <c r="E2116" s="85"/>
      <c r="F2116" s="85"/>
      <c r="G2116" s="85"/>
      <c r="H2116" s="113"/>
      <c r="P2116" s="21" t="str">
        <f t="shared" si="2557"/>
        <v>A</v>
      </c>
      <c r="Q2116" s="85">
        <f t="shared" si="2559"/>
        <v>0</v>
      </c>
      <c r="R2116" s="85">
        <f t="shared" si="2547"/>
        <v>0</v>
      </c>
      <c r="S2116" s="85">
        <f t="shared" si="2548"/>
        <v>0</v>
      </c>
      <c r="T2116" s="85">
        <f t="shared" si="2549"/>
        <v>0</v>
      </c>
      <c r="U2116" s="85">
        <f t="shared" si="2550"/>
        <v>0</v>
      </c>
      <c r="V2116" s="85">
        <f t="shared" si="2551"/>
        <v>0</v>
      </c>
      <c r="W2116" s="33"/>
      <c r="X2116" s="85">
        <f t="shared" si="2558"/>
        <v>0</v>
      </c>
      <c r="Y2116" s="85">
        <f t="shared" si="2552"/>
        <v>0</v>
      </c>
      <c r="Z2116" s="85">
        <f t="shared" si="2553"/>
        <v>0</v>
      </c>
      <c r="AA2116" s="85">
        <f t="shared" si="2554"/>
        <v>0</v>
      </c>
      <c r="AB2116" s="85">
        <f t="shared" si="2555"/>
        <v>0</v>
      </c>
      <c r="AC2116" s="85">
        <f t="shared" si="2556"/>
        <v>0</v>
      </c>
    </row>
    <row r="2117" spans="1:29" x14ac:dyDescent="0.3">
      <c r="A2117" s="67"/>
      <c r="B2117" s="85"/>
      <c r="C2117" s="85"/>
      <c r="D2117" s="85"/>
      <c r="E2117" s="85"/>
      <c r="F2117" s="85"/>
      <c r="G2117" s="85"/>
      <c r="H2117" s="113"/>
      <c r="P2117" s="21" t="str">
        <f t="shared" si="2557"/>
        <v>A</v>
      </c>
      <c r="Q2117" s="85">
        <f t="shared" si="2559"/>
        <v>0</v>
      </c>
      <c r="R2117" s="85">
        <f t="shared" si="2547"/>
        <v>0</v>
      </c>
      <c r="S2117" s="85">
        <f t="shared" si="2548"/>
        <v>0</v>
      </c>
      <c r="T2117" s="85">
        <f t="shared" si="2549"/>
        <v>0</v>
      </c>
      <c r="U2117" s="85">
        <f t="shared" si="2550"/>
        <v>0</v>
      </c>
      <c r="V2117" s="85">
        <f t="shared" si="2551"/>
        <v>0</v>
      </c>
      <c r="W2117" s="33"/>
      <c r="X2117" s="85">
        <f t="shared" si="2558"/>
        <v>0</v>
      </c>
      <c r="Y2117" s="85">
        <f t="shared" si="2552"/>
        <v>0</v>
      </c>
      <c r="Z2117" s="85">
        <f t="shared" si="2553"/>
        <v>0</v>
      </c>
      <c r="AA2117" s="85">
        <f t="shared" si="2554"/>
        <v>0</v>
      </c>
      <c r="AB2117" s="85">
        <f t="shared" si="2555"/>
        <v>0</v>
      </c>
      <c r="AC2117" s="85">
        <f t="shared" si="2556"/>
        <v>0</v>
      </c>
    </row>
    <row r="2118" spans="1:29" x14ac:dyDescent="0.3">
      <c r="A2118" s="67"/>
      <c r="B2118" s="85"/>
      <c r="C2118" s="85"/>
      <c r="D2118" s="85"/>
      <c r="E2118" s="85"/>
      <c r="F2118" s="85"/>
      <c r="G2118" s="85"/>
      <c r="H2118" s="113"/>
      <c r="P2118" s="21" t="str">
        <f t="shared" si="2557"/>
        <v>A</v>
      </c>
      <c r="Q2118" s="85">
        <f t="shared" si="2559"/>
        <v>0</v>
      </c>
      <c r="R2118" s="85">
        <f t="shared" si="2547"/>
        <v>0</v>
      </c>
      <c r="S2118" s="85">
        <f t="shared" si="2548"/>
        <v>0</v>
      </c>
      <c r="T2118" s="85">
        <f t="shared" si="2549"/>
        <v>0</v>
      </c>
      <c r="U2118" s="85">
        <f t="shared" si="2550"/>
        <v>0</v>
      </c>
      <c r="V2118" s="85">
        <f t="shared" si="2551"/>
        <v>0</v>
      </c>
      <c r="W2118" s="33"/>
      <c r="X2118" s="85">
        <f t="shared" si="2558"/>
        <v>0</v>
      </c>
      <c r="Y2118" s="85">
        <f t="shared" si="2552"/>
        <v>0</v>
      </c>
      <c r="Z2118" s="85">
        <f t="shared" si="2553"/>
        <v>0</v>
      </c>
      <c r="AA2118" s="85">
        <f t="shared" si="2554"/>
        <v>0</v>
      </c>
      <c r="AB2118" s="85">
        <f t="shared" si="2555"/>
        <v>0</v>
      </c>
      <c r="AC2118" s="85">
        <f t="shared" si="2556"/>
        <v>0</v>
      </c>
    </row>
    <row r="2119" spans="1:29" x14ac:dyDescent="0.3">
      <c r="A2119" s="67"/>
      <c r="B2119" s="85"/>
      <c r="C2119" s="85"/>
      <c r="D2119" s="85"/>
      <c r="E2119" s="85"/>
      <c r="F2119" s="85"/>
      <c r="G2119" s="85"/>
      <c r="H2119" s="113"/>
      <c r="P2119" s="21" t="str">
        <f t="shared" si="2557"/>
        <v>A</v>
      </c>
      <c r="Q2119" s="85">
        <f t="shared" si="2559"/>
        <v>0</v>
      </c>
      <c r="R2119" s="85">
        <f t="shared" si="2547"/>
        <v>0</v>
      </c>
      <c r="S2119" s="85">
        <f t="shared" si="2548"/>
        <v>0</v>
      </c>
      <c r="T2119" s="85">
        <f t="shared" si="2549"/>
        <v>0</v>
      </c>
      <c r="U2119" s="85">
        <f t="shared" si="2550"/>
        <v>0</v>
      </c>
      <c r="V2119" s="85">
        <f t="shared" si="2551"/>
        <v>0</v>
      </c>
      <c r="W2119" s="33"/>
      <c r="X2119" s="85">
        <f t="shared" si="2558"/>
        <v>0</v>
      </c>
      <c r="Y2119" s="85">
        <f t="shared" si="2552"/>
        <v>0</v>
      </c>
      <c r="Z2119" s="85">
        <f t="shared" si="2553"/>
        <v>0</v>
      </c>
      <c r="AA2119" s="85">
        <f t="shared" si="2554"/>
        <v>0</v>
      </c>
      <c r="AB2119" s="85">
        <f t="shared" si="2555"/>
        <v>0</v>
      </c>
      <c r="AC2119" s="85">
        <f t="shared" si="2556"/>
        <v>0</v>
      </c>
    </row>
    <row r="2120" spans="1:29" x14ac:dyDescent="0.3">
      <c r="A2120" s="67"/>
      <c r="B2120" s="85"/>
      <c r="C2120" s="85"/>
      <c r="D2120" s="85"/>
      <c r="E2120" s="85"/>
      <c r="F2120" s="85"/>
      <c r="G2120" s="85"/>
      <c r="H2120" s="113"/>
      <c r="P2120" s="21" t="str">
        <f t="shared" si="2557"/>
        <v>A</v>
      </c>
      <c r="Q2120" s="85">
        <f t="shared" si="2559"/>
        <v>0</v>
      </c>
      <c r="R2120" s="85">
        <f t="shared" si="2547"/>
        <v>0</v>
      </c>
      <c r="S2120" s="85">
        <f t="shared" si="2548"/>
        <v>0</v>
      </c>
      <c r="T2120" s="85">
        <f t="shared" si="2549"/>
        <v>0</v>
      </c>
      <c r="U2120" s="85">
        <f t="shared" si="2550"/>
        <v>0</v>
      </c>
      <c r="V2120" s="85">
        <f t="shared" si="2551"/>
        <v>0</v>
      </c>
      <c r="W2120" s="33"/>
      <c r="X2120" s="85">
        <f t="shared" si="2558"/>
        <v>0</v>
      </c>
      <c r="Y2120" s="85">
        <f t="shared" si="2552"/>
        <v>0</v>
      </c>
      <c r="Z2120" s="85">
        <f t="shared" si="2553"/>
        <v>0</v>
      </c>
      <c r="AA2120" s="85">
        <f t="shared" si="2554"/>
        <v>0</v>
      </c>
      <c r="AB2120" s="85">
        <f t="shared" si="2555"/>
        <v>0</v>
      </c>
      <c r="AC2120" s="85">
        <f t="shared" si="2556"/>
        <v>0</v>
      </c>
    </row>
    <row r="2121" spans="1:29" x14ac:dyDescent="0.3">
      <c r="A2121" s="67"/>
      <c r="B2121" s="85"/>
      <c r="C2121" s="85"/>
      <c r="D2121" s="85"/>
      <c r="E2121" s="85"/>
      <c r="F2121" s="85"/>
      <c r="G2121" s="85"/>
      <c r="H2121" s="113"/>
      <c r="P2121" s="21" t="str">
        <f t="shared" si="2557"/>
        <v>A</v>
      </c>
      <c r="Q2121" s="85">
        <f t="shared" si="2559"/>
        <v>0</v>
      </c>
      <c r="R2121" s="85">
        <f t="shared" si="2547"/>
        <v>0</v>
      </c>
      <c r="S2121" s="85">
        <f t="shared" si="2548"/>
        <v>0</v>
      </c>
      <c r="T2121" s="85">
        <f t="shared" si="2549"/>
        <v>0</v>
      </c>
      <c r="U2121" s="85">
        <f t="shared" si="2550"/>
        <v>0</v>
      </c>
      <c r="V2121" s="85">
        <f t="shared" si="2551"/>
        <v>0</v>
      </c>
      <c r="W2121" s="33"/>
      <c r="X2121" s="85">
        <f t="shared" si="2558"/>
        <v>0</v>
      </c>
      <c r="Y2121" s="85">
        <f t="shared" si="2552"/>
        <v>0</v>
      </c>
      <c r="Z2121" s="85">
        <f t="shared" si="2553"/>
        <v>0</v>
      </c>
      <c r="AA2121" s="85">
        <f t="shared" si="2554"/>
        <v>0</v>
      </c>
      <c r="AB2121" s="85">
        <f t="shared" si="2555"/>
        <v>0</v>
      </c>
      <c r="AC2121" s="85">
        <f t="shared" si="2556"/>
        <v>0</v>
      </c>
    </row>
    <row r="2122" spans="1:29" x14ac:dyDescent="0.3">
      <c r="A2122" s="67"/>
      <c r="B2122" s="85"/>
      <c r="C2122" s="85"/>
      <c r="D2122" s="85"/>
      <c r="E2122" s="85"/>
      <c r="F2122" s="85"/>
      <c r="G2122" s="85"/>
      <c r="H2122" s="113"/>
      <c r="P2122" s="21" t="str">
        <f t="shared" si="2557"/>
        <v>A</v>
      </c>
      <c r="Q2122" s="85">
        <f t="shared" si="2559"/>
        <v>0</v>
      </c>
      <c r="R2122" s="85">
        <f t="shared" si="2547"/>
        <v>0</v>
      </c>
      <c r="S2122" s="85">
        <f t="shared" si="2548"/>
        <v>0</v>
      </c>
      <c r="T2122" s="85">
        <f t="shared" si="2549"/>
        <v>0</v>
      </c>
      <c r="U2122" s="85">
        <f t="shared" si="2550"/>
        <v>0</v>
      </c>
      <c r="V2122" s="85">
        <f t="shared" si="2551"/>
        <v>0</v>
      </c>
      <c r="W2122" s="33"/>
      <c r="X2122" s="85">
        <f t="shared" si="2558"/>
        <v>0</v>
      </c>
      <c r="Y2122" s="85">
        <f t="shared" si="2552"/>
        <v>0</v>
      </c>
      <c r="Z2122" s="85">
        <f t="shared" si="2553"/>
        <v>0</v>
      </c>
      <c r="AA2122" s="85">
        <f t="shared" si="2554"/>
        <v>0</v>
      </c>
      <c r="AB2122" s="85">
        <f t="shared" si="2555"/>
        <v>0</v>
      </c>
      <c r="AC2122" s="85">
        <f t="shared" si="2556"/>
        <v>0</v>
      </c>
    </row>
    <row r="2123" spans="1:29" x14ac:dyDescent="0.3">
      <c r="A2123" s="68"/>
      <c r="B2123" s="86"/>
      <c r="C2123" s="86"/>
      <c r="D2123" s="86"/>
      <c r="E2123" s="86"/>
      <c r="F2123" s="86"/>
      <c r="G2123" s="86"/>
      <c r="H2123" s="89"/>
      <c r="I2123" s="105">
        <f>X2123</f>
        <v>0</v>
      </c>
      <c r="J2123" s="105">
        <f>Y2123</f>
        <v>0</v>
      </c>
      <c r="K2123" s="105">
        <f>Z2123</f>
        <v>0</v>
      </c>
      <c r="L2123" s="105">
        <f>AA2123</f>
        <v>0</v>
      </c>
      <c r="M2123" s="105">
        <f t="shared" ref="M2123" si="2560">AB2123</f>
        <v>0</v>
      </c>
      <c r="N2123" s="105">
        <f t="shared" ref="N2123" si="2561">AC2123</f>
        <v>0</v>
      </c>
      <c r="P2123" s="21"/>
      <c r="Q2123" s="33"/>
      <c r="R2123" s="33"/>
      <c r="S2123" s="33"/>
      <c r="T2123" s="33"/>
      <c r="U2123" s="33"/>
      <c r="V2123" s="33"/>
      <c r="W2123" s="33"/>
      <c r="X2123" s="106">
        <f>SUM(X2107:X2122)</f>
        <v>0</v>
      </c>
      <c r="Y2123" s="106">
        <f t="shared" ref="Y2123" si="2562">SUM(Y2107:Y2122)</f>
        <v>0</v>
      </c>
      <c r="Z2123" s="106">
        <f t="shared" ref="Z2123" si="2563">SUM(Z2107:Z2122)</f>
        <v>0</v>
      </c>
      <c r="AA2123" s="106">
        <f t="shared" ref="AA2123" si="2564">SUM(AA2107:AA2122)</f>
        <v>0</v>
      </c>
      <c r="AB2123" s="106">
        <f t="shared" ref="AB2123" si="2565">SUM(AB2107:AB2122)</f>
        <v>0</v>
      </c>
      <c r="AC2123" s="106">
        <f t="shared" ref="AC2123" si="2566">SUM(AC2107:AC2122)</f>
        <v>0</v>
      </c>
    </row>
    <row r="2124" spans="1:29" x14ac:dyDescent="0.3">
      <c r="A2124" s="82"/>
      <c r="B2124" s="89"/>
      <c r="C2124" s="89"/>
      <c r="D2124" s="89"/>
      <c r="E2124" s="89"/>
      <c r="F2124" s="89"/>
      <c r="G2124" s="89"/>
      <c r="H2124" s="89"/>
      <c r="P2124" s="21"/>
      <c r="Q2124" s="33"/>
      <c r="R2124" s="33"/>
      <c r="S2124" s="33"/>
      <c r="T2124" s="33"/>
      <c r="U2124" s="33"/>
      <c r="V2124" s="33"/>
      <c r="W2124" s="33"/>
      <c r="X2124" s="33"/>
      <c r="Y2124" s="33"/>
      <c r="Z2124" s="33"/>
      <c r="AA2124" s="33"/>
      <c r="AB2124" s="33"/>
      <c r="AC2124" s="33"/>
    </row>
    <row r="2125" spans="1:29" x14ac:dyDescent="0.3">
      <c r="A2125" s="92"/>
      <c r="B2125" s="92"/>
      <c r="C2125" s="92"/>
      <c r="D2125" s="92"/>
      <c r="E2125" s="92"/>
      <c r="F2125" s="92"/>
      <c r="G2125" s="92"/>
      <c r="H2125" s="92"/>
      <c r="P2125" s="21"/>
      <c r="Q2125" s="33"/>
      <c r="R2125" s="33"/>
      <c r="S2125" s="33"/>
      <c r="T2125" s="33"/>
      <c r="U2125" s="33"/>
      <c r="V2125" s="33"/>
      <c r="W2125" s="33"/>
      <c r="X2125" s="33"/>
      <c r="Y2125" s="33"/>
      <c r="Z2125" s="33"/>
      <c r="AA2125" s="33"/>
      <c r="AB2125" s="33"/>
      <c r="AC2125" s="33"/>
    </row>
    <row r="2126" spans="1:29" x14ac:dyDescent="0.3">
      <c r="A2126" s="68"/>
      <c r="B2126" s="68"/>
      <c r="C2126" s="68"/>
      <c r="D2126" s="68"/>
      <c r="E2126" s="68"/>
      <c r="F2126" s="68"/>
      <c r="G2126" s="68"/>
      <c r="H2126" s="82"/>
      <c r="P2126" s="21"/>
      <c r="Q2126" s="33"/>
      <c r="R2126" s="33"/>
      <c r="S2126" s="33"/>
      <c r="T2126" s="33"/>
      <c r="U2126" s="33"/>
      <c r="V2126" s="33"/>
      <c r="W2126" s="33"/>
      <c r="X2126" s="106">
        <f t="shared" ref="X2126:AC2126" si="2567">SUM(X2127:X2142)</f>
        <v>0</v>
      </c>
      <c r="Y2126" s="106">
        <f t="shared" si="2567"/>
        <v>0</v>
      </c>
      <c r="Z2126" s="106">
        <f t="shared" si="2567"/>
        <v>0</v>
      </c>
      <c r="AA2126" s="106">
        <f t="shared" si="2567"/>
        <v>0</v>
      </c>
      <c r="AB2126" s="106">
        <f t="shared" si="2567"/>
        <v>0</v>
      </c>
      <c r="AC2126" s="106">
        <f t="shared" si="2567"/>
        <v>0</v>
      </c>
    </row>
    <row r="2127" spans="1:29" x14ac:dyDescent="0.3">
      <c r="A2127" s="67"/>
      <c r="B2127" s="85"/>
      <c r="C2127" s="85"/>
      <c r="D2127" s="85"/>
      <c r="E2127" s="85"/>
      <c r="F2127" s="85"/>
      <c r="G2127" s="85"/>
      <c r="H2127" s="113"/>
      <c r="I2127" s="105">
        <f>X2126</f>
        <v>0</v>
      </c>
      <c r="J2127" s="105">
        <f>Y2126</f>
        <v>0</v>
      </c>
      <c r="K2127" s="105">
        <f t="shared" ref="K2127" si="2568">Z2126</f>
        <v>0</v>
      </c>
      <c r="L2127" s="105">
        <f t="shared" ref="L2127" si="2569">AA2126</f>
        <v>0</v>
      </c>
      <c r="M2127" s="105">
        <f t="shared" ref="M2127" si="2570">AB2126</f>
        <v>0</v>
      </c>
      <c r="N2127" s="105">
        <f t="shared" ref="N2127" si="2571">AC2126</f>
        <v>0</v>
      </c>
      <c r="P2127" s="21" t="str">
        <f>IF(A2127&lt;=$B$2104,"A","B")</f>
        <v>A</v>
      </c>
      <c r="Q2127" s="85">
        <f t="shared" ref="Q2127:Q2131" si="2572">IF($P2127="B",B2127,0)</f>
        <v>0</v>
      </c>
      <c r="R2127" s="85">
        <f t="shared" ref="R2127:R2142" si="2573">IF($P2127="B",C2127,0)</f>
        <v>0</v>
      </c>
      <c r="S2127" s="85">
        <f t="shared" ref="S2127:S2142" si="2574">IF($P2127="B",D2127,0)</f>
        <v>0</v>
      </c>
      <c r="T2127" s="85">
        <f t="shared" ref="T2127:T2142" si="2575">IF($P2127="B",E2127,0)</f>
        <v>0</v>
      </c>
      <c r="U2127" s="85">
        <f t="shared" ref="U2127:U2142" si="2576">IF($P2127="B",F2127,0)</f>
        <v>0</v>
      </c>
      <c r="V2127" s="85">
        <f t="shared" ref="V2127:V2142" si="2577">IF($P2127="B",G2127,0)</f>
        <v>0</v>
      </c>
      <c r="W2127" s="33"/>
      <c r="X2127" s="85">
        <f>IF($P2127="A",B2127,0)</f>
        <v>0</v>
      </c>
      <c r="Y2127" s="85">
        <f t="shared" ref="Y2127:Y2142" si="2578">IF($P2127="A",C2127,0)</f>
        <v>0</v>
      </c>
      <c r="Z2127" s="85">
        <f t="shared" ref="Z2127:Z2142" si="2579">IF($P2127="A",D2127,0)</f>
        <v>0</v>
      </c>
      <c r="AA2127" s="85">
        <f t="shared" ref="AA2127:AA2142" si="2580">IF($P2127="A",E2127,0)</f>
        <v>0</v>
      </c>
      <c r="AB2127" s="85">
        <f t="shared" ref="AB2127:AB2142" si="2581">IF($P2127="A",F2127,0)</f>
        <v>0</v>
      </c>
      <c r="AC2127" s="85">
        <f t="shared" ref="AC2127:AC2142" si="2582">IF($P2127="A",G2127,0)</f>
        <v>0</v>
      </c>
    </row>
    <row r="2128" spans="1:29" x14ac:dyDescent="0.3">
      <c r="A2128" s="67"/>
      <c r="B2128" s="85"/>
      <c r="C2128" s="85"/>
      <c r="D2128" s="85"/>
      <c r="E2128" s="85"/>
      <c r="F2128" s="85"/>
      <c r="G2128" s="85"/>
      <c r="H2128" s="113"/>
      <c r="P2128" s="21" t="str">
        <f t="shared" ref="P2128:P2142" si="2583">IF(A2128&lt;=$B$2104,"A","B")</f>
        <v>A</v>
      </c>
      <c r="Q2128" s="85">
        <f t="shared" si="2572"/>
        <v>0</v>
      </c>
      <c r="R2128" s="85">
        <f t="shared" si="2573"/>
        <v>0</v>
      </c>
      <c r="S2128" s="85">
        <f t="shared" si="2574"/>
        <v>0</v>
      </c>
      <c r="T2128" s="85">
        <f t="shared" si="2575"/>
        <v>0</v>
      </c>
      <c r="U2128" s="85">
        <f t="shared" si="2576"/>
        <v>0</v>
      </c>
      <c r="V2128" s="85">
        <f t="shared" si="2577"/>
        <v>0</v>
      </c>
      <c r="W2128" s="33"/>
      <c r="X2128" s="85">
        <f t="shared" ref="X2128:X2142" si="2584">IF($P2128="A",B2128,0)</f>
        <v>0</v>
      </c>
      <c r="Y2128" s="85">
        <f t="shared" si="2578"/>
        <v>0</v>
      </c>
      <c r="Z2128" s="85">
        <f t="shared" si="2579"/>
        <v>0</v>
      </c>
      <c r="AA2128" s="85">
        <f t="shared" si="2580"/>
        <v>0</v>
      </c>
      <c r="AB2128" s="85">
        <f t="shared" si="2581"/>
        <v>0</v>
      </c>
      <c r="AC2128" s="85">
        <f t="shared" si="2582"/>
        <v>0</v>
      </c>
    </row>
    <row r="2129" spans="1:29" x14ac:dyDescent="0.3">
      <c r="A2129" s="67"/>
      <c r="B2129" s="85"/>
      <c r="C2129" s="85"/>
      <c r="D2129" s="85"/>
      <c r="E2129" s="85"/>
      <c r="F2129" s="85"/>
      <c r="G2129" s="85"/>
      <c r="H2129" s="113"/>
      <c r="P2129" s="21" t="str">
        <f t="shared" si="2583"/>
        <v>A</v>
      </c>
      <c r="Q2129" s="85">
        <f t="shared" si="2572"/>
        <v>0</v>
      </c>
      <c r="R2129" s="85">
        <f t="shared" si="2573"/>
        <v>0</v>
      </c>
      <c r="S2129" s="85">
        <f t="shared" si="2574"/>
        <v>0</v>
      </c>
      <c r="T2129" s="85">
        <f t="shared" si="2575"/>
        <v>0</v>
      </c>
      <c r="U2129" s="85">
        <f t="shared" si="2576"/>
        <v>0</v>
      </c>
      <c r="V2129" s="85">
        <f t="shared" si="2577"/>
        <v>0</v>
      </c>
      <c r="W2129" s="33"/>
      <c r="X2129" s="85">
        <f t="shared" si="2584"/>
        <v>0</v>
      </c>
      <c r="Y2129" s="85">
        <f t="shared" si="2578"/>
        <v>0</v>
      </c>
      <c r="Z2129" s="85">
        <f t="shared" si="2579"/>
        <v>0</v>
      </c>
      <c r="AA2129" s="85">
        <f t="shared" si="2580"/>
        <v>0</v>
      </c>
      <c r="AB2129" s="85">
        <f t="shared" si="2581"/>
        <v>0</v>
      </c>
      <c r="AC2129" s="85">
        <f t="shared" si="2582"/>
        <v>0</v>
      </c>
    </row>
    <row r="2130" spans="1:29" x14ac:dyDescent="0.3">
      <c r="A2130" s="67"/>
      <c r="B2130" s="85"/>
      <c r="C2130" s="85"/>
      <c r="D2130" s="85"/>
      <c r="E2130" s="85"/>
      <c r="F2130" s="85"/>
      <c r="G2130" s="85"/>
      <c r="H2130" s="113"/>
      <c r="P2130" s="21" t="str">
        <f t="shared" si="2583"/>
        <v>A</v>
      </c>
      <c r="Q2130" s="85">
        <f t="shared" si="2572"/>
        <v>0</v>
      </c>
      <c r="R2130" s="85">
        <f t="shared" si="2573"/>
        <v>0</v>
      </c>
      <c r="S2130" s="85">
        <f t="shared" si="2574"/>
        <v>0</v>
      </c>
      <c r="T2130" s="85">
        <f t="shared" si="2575"/>
        <v>0</v>
      </c>
      <c r="U2130" s="85">
        <f t="shared" si="2576"/>
        <v>0</v>
      </c>
      <c r="V2130" s="85">
        <f t="shared" si="2577"/>
        <v>0</v>
      </c>
      <c r="W2130" s="33"/>
      <c r="X2130" s="85">
        <f t="shared" si="2584"/>
        <v>0</v>
      </c>
      <c r="Y2130" s="85">
        <f t="shared" si="2578"/>
        <v>0</v>
      </c>
      <c r="Z2130" s="85">
        <f t="shared" si="2579"/>
        <v>0</v>
      </c>
      <c r="AA2130" s="85">
        <f t="shared" si="2580"/>
        <v>0</v>
      </c>
      <c r="AB2130" s="85">
        <f t="shared" si="2581"/>
        <v>0</v>
      </c>
      <c r="AC2130" s="85">
        <f t="shared" si="2582"/>
        <v>0</v>
      </c>
    </row>
    <row r="2131" spans="1:29" x14ac:dyDescent="0.3">
      <c r="A2131" s="67"/>
      <c r="B2131" s="85"/>
      <c r="C2131" s="85"/>
      <c r="D2131" s="85"/>
      <c r="E2131" s="85"/>
      <c r="F2131" s="85"/>
      <c r="G2131" s="85"/>
      <c r="H2131" s="113"/>
      <c r="P2131" s="21" t="str">
        <f t="shared" si="2583"/>
        <v>A</v>
      </c>
      <c r="Q2131" s="85">
        <f t="shared" si="2572"/>
        <v>0</v>
      </c>
      <c r="R2131" s="85">
        <f t="shared" si="2573"/>
        <v>0</v>
      </c>
      <c r="S2131" s="85">
        <f t="shared" si="2574"/>
        <v>0</v>
      </c>
      <c r="T2131" s="85">
        <f t="shared" si="2575"/>
        <v>0</v>
      </c>
      <c r="U2131" s="85">
        <f t="shared" si="2576"/>
        <v>0</v>
      </c>
      <c r="V2131" s="85">
        <f t="shared" si="2577"/>
        <v>0</v>
      </c>
      <c r="W2131" s="33"/>
      <c r="X2131" s="85">
        <f t="shared" si="2584"/>
        <v>0</v>
      </c>
      <c r="Y2131" s="85">
        <f t="shared" si="2578"/>
        <v>0</v>
      </c>
      <c r="Z2131" s="85">
        <f t="shared" si="2579"/>
        <v>0</v>
      </c>
      <c r="AA2131" s="85">
        <f t="shared" si="2580"/>
        <v>0</v>
      </c>
      <c r="AB2131" s="85">
        <f t="shared" si="2581"/>
        <v>0</v>
      </c>
      <c r="AC2131" s="85">
        <f t="shared" si="2582"/>
        <v>0</v>
      </c>
    </row>
    <row r="2132" spans="1:29" x14ac:dyDescent="0.3">
      <c r="A2132" s="67"/>
      <c r="B2132" s="85"/>
      <c r="C2132" s="85"/>
      <c r="D2132" s="85"/>
      <c r="E2132" s="85"/>
      <c r="F2132" s="85"/>
      <c r="G2132" s="85"/>
      <c r="H2132" s="113"/>
      <c r="P2132" s="21" t="str">
        <f t="shared" si="2583"/>
        <v>A</v>
      </c>
      <c r="Q2132" s="85">
        <f>IF($P2132="B",B2132,0)</f>
        <v>0</v>
      </c>
      <c r="R2132" s="85">
        <f t="shared" si="2573"/>
        <v>0</v>
      </c>
      <c r="S2132" s="85">
        <f t="shared" si="2574"/>
        <v>0</v>
      </c>
      <c r="T2132" s="85">
        <f t="shared" si="2575"/>
        <v>0</v>
      </c>
      <c r="U2132" s="85">
        <f t="shared" si="2576"/>
        <v>0</v>
      </c>
      <c r="V2132" s="85">
        <f t="shared" si="2577"/>
        <v>0</v>
      </c>
      <c r="W2132" s="33"/>
      <c r="X2132" s="85">
        <f t="shared" si="2584"/>
        <v>0</v>
      </c>
      <c r="Y2132" s="85">
        <f t="shared" si="2578"/>
        <v>0</v>
      </c>
      <c r="Z2132" s="85">
        <f t="shared" si="2579"/>
        <v>0</v>
      </c>
      <c r="AA2132" s="85">
        <f t="shared" si="2580"/>
        <v>0</v>
      </c>
      <c r="AB2132" s="85">
        <f t="shared" si="2581"/>
        <v>0</v>
      </c>
      <c r="AC2132" s="85">
        <f t="shared" si="2582"/>
        <v>0</v>
      </c>
    </row>
    <row r="2133" spans="1:29" x14ac:dyDescent="0.3">
      <c r="A2133" s="67"/>
      <c r="B2133" s="85"/>
      <c r="C2133" s="85"/>
      <c r="D2133" s="85"/>
      <c r="E2133" s="85"/>
      <c r="F2133" s="85"/>
      <c r="G2133" s="85"/>
      <c r="H2133" s="113"/>
      <c r="P2133" s="21" t="str">
        <f t="shared" si="2583"/>
        <v>A</v>
      </c>
      <c r="Q2133" s="85">
        <f t="shared" ref="Q2133:Q2142" si="2585">IF($P2133="B",B2133,0)</f>
        <v>0</v>
      </c>
      <c r="R2133" s="85">
        <f t="shared" si="2573"/>
        <v>0</v>
      </c>
      <c r="S2133" s="85">
        <f t="shared" si="2574"/>
        <v>0</v>
      </c>
      <c r="T2133" s="85">
        <f t="shared" si="2575"/>
        <v>0</v>
      </c>
      <c r="U2133" s="85">
        <f t="shared" si="2576"/>
        <v>0</v>
      </c>
      <c r="V2133" s="85">
        <f t="shared" si="2577"/>
        <v>0</v>
      </c>
      <c r="W2133" s="33"/>
      <c r="X2133" s="85">
        <f t="shared" si="2584"/>
        <v>0</v>
      </c>
      <c r="Y2133" s="85">
        <f t="shared" si="2578"/>
        <v>0</v>
      </c>
      <c r="Z2133" s="85">
        <f t="shared" si="2579"/>
        <v>0</v>
      </c>
      <c r="AA2133" s="85">
        <f t="shared" si="2580"/>
        <v>0</v>
      </c>
      <c r="AB2133" s="85">
        <f t="shared" si="2581"/>
        <v>0</v>
      </c>
      <c r="AC2133" s="85">
        <f t="shared" si="2582"/>
        <v>0</v>
      </c>
    </row>
    <row r="2134" spans="1:29" x14ac:dyDescent="0.3">
      <c r="A2134" s="67"/>
      <c r="B2134" s="85"/>
      <c r="C2134" s="85"/>
      <c r="D2134" s="85"/>
      <c r="E2134" s="85"/>
      <c r="F2134" s="85"/>
      <c r="G2134" s="85"/>
      <c r="H2134" s="113"/>
      <c r="P2134" s="21" t="str">
        <f t="shared" si="2583"/>
        <v>A</v>
      </c>
      <c r="Q2134" s="85">
        <f t="shared" si="2585"/>
        <v>0</v>
      </c>
      <c r="R2134" s="85">
        <f t="shared" si="2573"/>
        <v>0</v>
      </c>
      <c r="S2134" s="85">
        <f t="shared" si="2574"/>
        <v>0</v>
      </c>
      <c r="T2134" s="85">
        <f t="shared" si="2575"/>
        <v>0</v>
      </c>
      <c r="U2134" s="85">
        <f t="shared" si="2576"/>
        <v>0</v>
      </c>
      <c r="V2134" s="85">
        <f t="shared" si="2577"/>
        <v>0</v>
      </c>
      <c r="W2134" s="33"/>
      <c r="X2134" s="85">
        <f t="shared" si="2584"/>
        <v>0</v>
      </c>
      <c r="Y2134" s="85">
        <f t="shared" si="2578"/>
        <v>0</v>
      </c>
      <c r="Z2134" s="85">
        <f t="shared" si="2579"/>
        <v>0</v>
      </c>
      <c r="AA2134" s="85">
        <f t="shared" si="2580"/>
        <v>0</v>
      </c>
      <c r="AB2134" s="85">
        <f t="shared" si="2581"/>
        <v>0</v>
      </c>
      <c r="AC2134" s="85">
        <f t="shared" si="2582"/>
        <v>0</v>
      </c>
    </row>
    <row r="2135" spans="1:29" x14ac:dyDescent="0.3">
      <c r="A2135" s="67"/>
      <c r="B2135" s="85"/>
      <c r="C2135" s="85"/>
      <c r="D2135" s="85"/>
      <c r="E2135" s="85"/>
      <c r="F2135" s="85"/>
      <c r="G2135" s="85"/>
      <c r="H2135" s="113"/>
      <c r="P2135" s="21" t="str">
        <f t="shared" si="2583"/>
        <v>A</v>
      </c>
      <c r="Q2135" s="85">
        <f t="shared" si="2585"/>
        <v>0</v>
      </c>
      <c r="R2135" s="85">
        <f t="shared" si="2573"/>
        <v>0</v>
      </c>
      <c r="S2135" s="85">
        <f t="shared" si="2574"/>
        <v>0</v>
      </c>
      <c r="T2135" s="85">
        <f t="shared" si="2575"/>
        <v>0</v>
      </c>
      <c r="U2135" s="85">
        <f t="shared" si="2576"/>
        <v>0</v>
      </c>
      <c r="V2135" s="85">
        <f t="shared" si="2577"/>
        <v>0</v>
      </c>
      <c r="W2135" s="33"/>
      <c r="X2135" s="85">
        <f t="shared" si="2584"/>
        <v>0</v>
      </c>
      <c r="Y2135" s="85">
        <f t="shared" si="2578"/>
        <v>0</v>
      </c>
      <c r="Z2135" s="85">
        <f t="shared" si="2579"/>
        <v>0</v>
      </c>
      <c r="AA2135" s="85">
        <f t="shared" si="2580"/>
        <v>0</v>
      </c>
      <c r="AB2135" s="85">
        <f t="shared" si="2581"/>
        <v>0</v>
      </c>
      <c r="AC2135" s="85">
        <f t="shared" si="2582"/>
        <v>0</v>
      </c>
    </row>
    <row r="2136" spans="1:29" x14ac:dyDescent="0.3">
      <c r="A2136" s="67"/>
      <c r="B2136" s="85"/>
      <c r="C2136" s="85"/>
      <c r="D2136" s="85"/>
      <c r="E2136" s="85"/>
      <c r="F2136" s="85"/>
      <c r="G2136" s="85"/>
      <c r="H2136" s="113"/>
      <c r="P2136" s="21" t="str">
        <f t="shared" si="2583"/>
        <v>A</v>
      </c>
      <c r="Q2136" s="85">
        <f t="shared" si="2585"/>
        <v>0</v>
      </c>
      <c r="R2136" s="85">
        <f t="shared" si="2573"/>
        <v>0</v>
      </c>
      <c r="S2136" s="85">
        <f t="shared" si="2574"/>
        <v>0</v>
      </c>
      <c r="T2136" s="85">
        <f t="shared" si="2575"/>
        <v>0</v>
      </c>
      <c r="U2136" s="85">
        <f t="shared" si="2576"/>
        <v>0</v>
      </c>
      <c r="V2136" s="85">
        <f t="shared" si="2577"/>
        <v>0</v>
      </c>
      <c r="W2136" s="33"/>
      <c r="X2136" s="85">
        <f t="shared" si="2584"/>
        <v>0</v>
      </c>
      <c r="Y2136" s="85">
        <f t="shared" si="2578"/>
        <v>0</v>
      </c>
      <c r="Z2136" s="85">
        <f t="shared" si="2579"/>
        <v>0</v>
      </c>
      <c r="AA2136" s="85">
        <f t="shared" si="2580"/>
        <v>0</v>
      </c>
      <c r="AB2136" s="85">
        <f t="shared" si="2581"/>
        <v>0</v>
      </c>
      <c r="AC2136" s="85">
        <f t="shared" si="2582"/>
        <v>0</v>
      </c>
    </row>
    <row r="2137" spans="1:29" x14ac:dyDescent="0.3">
      <c r="A2137" s="67"/>
      <c r="B2137" s="85"/>
      <c r="C2137" s="85"/>
      <c r="D2137" s="85"/>
      <c r="E2137" s="85"/>
      <c r="F2137" s="85"/>
      <c r="G2137" s="85"/>
      <c r="H2137" s="113"/>
      <c r="P2137" s="21" t="str">
        <f t="shared" si="2583"/>
        <v>A</v>
      </c>
      <c r="Q2137" s="85">
        <f t="shared" si="2585"/>
        <v>0</v>
      </c>
      <c r="R2137" s="85">
        <f t="shared" si="2573"/>
        <v>0</v>
      </c>
      <c r="S2137" s="85">
        <f t="shared" si="2574"/>
        <v>0</v>
      </c>
      <c r="T2137" s="85">
        <f t="shared" si="2575"/>
        <v>0</v>
      </c>
      <c r="U2137" s="85">
        <f t="shared" si="2576"/>
        <v>0</v>
      </c>
      <c r="V2137" s="85">
        <f t="shared" si="2577"/>
        <v>0</v>
      </c>
      <c r="W2137" s="33"/>
      <c r="X2137" s="85">
        <f t="shared" si="2584"/>
        <v>0</v>
      </c>
      <c r="Y2137" s="85">
        <f t="shared" si="2578"/>
        <v>0</v>
      </c>
      <c r="Z2137" s="85">
        <f t="shared" si="2579"/>
        <v>0</v>
      </c>
      <c r="AA2137" s="85">
        <f t="shared" si="2580"/>
        <v>0</v>
      </c>
      <c r="AB2137" s="85">
        <f t="shared" si="2581"/>
        <v>0</v>
      </c>
      <c r="AC2137" s="85">
        <f t="shared" si="2582"/>
        <v>0</v>
      </c>
    </row>
    <row r="2138" spans="1:29" x14ac:dyDescent="0.3">
      <c r="A2138" s="67"/>
      <c r="B2138" s="85"/>
      <c r="C2138" s="85"/>
      <c r="D2138" s="85"/>
      <c r="E2138" s="85"/>
      <c r="F2138" s="85"/>
      <c r="G2138" s="85"/>
      <c r="H2138" s="113"/>
      <c r="P2138" s="21" t="str">
        <f t="shared" si="2583"/>
        <v>A</v>
      </c>
      <c r="Q2138" s="85">
        <f t="shared" si="2585"/>
        <v>0</v>
      </c>
      <c r="R2138" s="85">
        <f t="shared" si="2573"/>
        <v>0</v>
      </c>
      <c r="S2138" s="85">
        <f t="shared" si="2574"/>
        <v>0</v>
      </c>
      <c r="T2138" s="85">
        <f t="shared" si="2575"/>
        <v>0</v>
      </c>
      <c r="U2138" s="85">
        <f t="shared" si="2576"/>
        <v>0</v>
      </c>
      <c r="V2138" s="85">
        <f t="shared" si="2577"/>
        <v>0</v>
      </c>
      <c r="W2138" s="33"/>
      <c r="X2138" s="85">
        <f t="shared" si="2584"/>
        <v>0</v>
      </c>
      <c r="Y2138" s="85">
        <f t="shared" si="2578"/>
        <v>0</v>
      </c>
      <c r="Z2138" s="85">
        <f t="shared" si="2579"/>
        <v>0</v>
      </c>
      <c r="AA2138" s="85">
        <f t="shared" si="2580"/>
        <v>0</v>
      </c>
      <c r="AB2138" s="85">
        <f t="shared" si="2581"/>
        <v>0</v>
      </c>
      <c r="AC2138" s="85">
        <f t="shared" si="2582"/>
        <v>0</v>
      </c>
    </row>
    <row r="2139" spans="1:29" x14ac:dyDescent="0.3">
      <c r="A2139" s="67"/>
      <c r="B2139" s="85"/>
      <c r="C2139" s="85"/>
      <c r="D2139" s="85"/>
      <c r="E2139" s="85"/>
      <c r="F2139" s="85"/>
      <c r="G2139" s="85"/>
      <c r="H2139" s="113"/>
      <c r="P2139" s="21" t="str">
        <f t="shared" si="2583"/>
        <v>A</v>
      </c>
      <c r="Q2139" s="85">
        <f t="shared" si="2585"/>
        <v>0</v>
      </c>
      <c r="R2139" s="85">
        <f t="shared" si="2573"/>
        <v>0</v>
      </c>
      <c r="S2139" s="85">
        <f t="shared" si="2574"/>
        <v>0</v>
      </c>
      <c r="T2139" s="85">
        <f t="shared" si="2575"/>
        <v>0</v>
      </c>
      <c r="U2139" s="85">
        <f t="shared" si="2576"/>
        <v>0</v>
      </c>
      <c r="V2139" s="85">
        <f t="shared" si="2577"/>
        <v>0</v>
      </c>
      <c r="W2139" s="33"/>
      <c r="X2139" s="85">
        <f t="shared" si="2584"/>
        <v>0</v>
      </c>
      <c r="Y2139" s="85">
        <f t="shared" si="2578"/>
        <v>0</v>
      </c>
      <c r="Z2139" s="85">
        <f t="shared" si="2579"/>
        <v>0</v>
      </c>
      <c r="AA2139" s="85">
        <f t="shared" si="2580"/>
        <v>0</v>
      </c>
      <c r="AB2139" s="85">
        <f t="shared" si="2581"/>
        <v>0</v>
      </c>
      <c r="AC2139" s="85">
        <f t="shared" si="2582"/>
        <v>0</v>
      </c>
    </row>
    <row r="2140" spans="1:29" x14ac:dyDescent="0.3">
      <c r="A2140" s="67"/>
      <c r="B2140" s="85"/>
      <c r="C2140" s="85"/>
      <c r="D2140" s="85"/>
      <c r="E2140" s="85"/>
      <c r="F2140" s="85"/>
      <c r="G2140" s="85"/>
      <c r="H2140" s="113"/>
      <c r="P2140" s="21" t="str">
        <f t="shared" si="2583"/>
        <v>A</v>
      </c>
      <c r="Q2140" s="85">
        <f t="shared" si="2585"/>
        <v>0</v>
      </c>
      <c r="R2140" s="85">
        <f t="shared" si="2573"/>
        <v>0</v>
      </c>
      <c r="S2140" s="85">
        <f t="shared" si="2574"/>
        <v>0</v>
      </c>
      <c r="T2140" s="85">
        <f t="shared" si="2575"/>
        <v>0</v>
      </c>
      <c r="U2140" s="85">
        <f t="shared" si="2576"/>
        <v>0</v>
      </c>
      <c r="V2140" s="85">
        <f t="shared" si="2577"/>
        <v>0</v>
      </c>
      <c r="W2140" s="33"/>
      <c r="X2140" s="85">
        <f t="shared" si="2584"/>
        <v>0</v>
      </c>
      <c r="Y2140" s="85">
        <f t="shared" si="2578"/>
        <v>0</v>
      </c>
      <c r="Z2140" s="85">
        <f t="shared" si="2579"/>
        <v>0</v>
      </c>
      <c r="AA2140" s="85">
        <f t="shared" si="2580"/>
        <v>0</v>
      </c>
      <c r="AB2140" s="85">
        <f t="shared" si="2581"/>
        <v>0</v>
      </c>
      <c r="AC2140" s="85">
        <f t="shared" si="2582"/>
        <v>0</v>
      </c>
    </row>
    <row r="2141" spans="1:29" x14ac:dyDescent="0.3">
      <c r="A2141" s="67"/>
      <c r="B2141" s="85"/>
      <c r="C2141" s="85"/>
      <c r="D2141" s="85"/>
      <c r="E2141" s="85"/>
      <c r="F2141" s="85"/>
      <c r="G2141" s="85"/>
      <c r="H2141" s="113"/>
      <c r="P2141" s="21" t="str">
        <f t="shared" si="2583"/>
        <v>A</v>
      </c>
      <c r="Q2141" s="85">
        <f t="shared" si="2585"/>
        <v>0</v>
      </c>
      <c r="R2141" s="85">
        <f t="shared" si="2573"/>
        <v>0</v>
      </c>
      <c r="S2141" s="85">
        <f t="shared" si="2574"/>
        <v>0</v>
      </c>
      <c r="T2141" s="85">
        <f t="shared" si="2575"/>
        <v>0</v>
      </c>
      <c r="U2141" s="85">
        <f t="shared" si="2576"/>
        <v>0</v>
      </c>
      <c r="V2141" s="85">
        <f t="shared" si="2577"/>
        <v>0</v>
      </c>
      <c r="W2141" s="33"/>
      <c r="X2141" s="85">
        <f t="shared" si="2584"/>
        <v>0</v>
      </c>
      <c r="Y2141" s="85">
        <f t="shared" si="2578"/>
        <v>0</v>
      </c>
      <c r="Z2141" s="85">
        <f t="shared" si="2579"/>
        <v>0</v>
      </c>
      <c r="AA2141" s="85">
        <f t="shared" si="2580"/>
        <v>0</v>
      </c>
      <c r="AB2141" s="85">
        <f t="shared" si="2581"/>
        <v>0</v>
      </c>
      <c r="AC2141" s="85">
        <f t="shared" si="2582"/>
        <v>0</v>
      </c>
    </row>
    <row r="2142" spans="1:29" x14ac:dyDescent="0.3">
      <c r="A2142" s="67"/>
      <c r="B2142" s="85"/>
      <c r="C2142" s="85"/>
      <c r="D2142" s="85"/>
      <c r="E2142" s="85"/>
      <c r="F2142" s="85"/>
      <c r="G2142" s="85"/>
      <c r="H2142" s="113"/>
      <c r="P2142" s="21" t="str">
        <f t="shared" si="2583"/>
        <v>A</v>
      </c>
      <c r="Q2142" s="85">
        <f t="shared" si="2585"/>
        <v>0</v>
      </c>
      <c r="R2142" s="85">
        <f t="shared" si="2573"/>
        <v>0</v>
      </c>
      <c r="S2142" s="85">
        <f t="shared" si="2574"/>
        <v>0</v>
      </c>
      <c r="T2142" s="85">
        <f t="shared" si="2575"/>
        <v>0</v>
      </c>
      <c r="U2142" s="85">
        <f t="shared" si="2576"/>
        <v>0</v>
      </c>
      <c r="V2142" s="85">
        <f t="shared" si="2577"/>
        <v>0</v>
      </c>
      <c r="W2142" s="33"/>
      <c r="X2142" s="85">
        <f t="shared" si="2584"/>
        <v>0</v>
      </c>
      <c r="Y2142" s="85">
        <f t="shared" si="2578"/>
        <v>0</v>
      </c>
      <c r="Z2142" s="85">
        <f t="shared" si="2579"/>
        <v>0</v>
      </c>
      <c r="AA2142" s="85">
        <f t="shared" si="2580"/>
        <v>0</v>
      </c>
      <c r="AB2142" s="85">
        <f t="shared" si="2581"/>
        <v>0</v>
      </c>
      <c r="AC2142" s="85">
        <f t="shared" si="2582"/>
        <v>0</v>
      </c>
    </row>
    <row r="2143" spans="1:29" x14ac:dyDescent="0.3">
      <c r="A2143" s="68"/>
      <c r="B2143" s="87"/>
      <c r="C2143" s="87"/>
      <c r="D2143" s="87"/>
      <c r="E2143" s="87"/>
      <c r="F2143" s="87"/>
      <c r="G2143" s="87"/>
      <c r="H2143" s="114"/>
      <c r="I2143" s="105">
        <f>Q2143</f>
        <v>0</v>
      </c>
      <c r="J2143" s="105">
        <f>R2143</f>
        <v>0</v>
      </c>
      <c r="K2143" s="105">
        <f t="shared" ref="K2143" si="2586">S2143</f>
        <v>0</v>
      </c>
      <c r="L2143" s="105">
        <f t="shared" ref="L2143" si="2587">T2143</f>
        <v>0</v>
      </c>
      <c r="M2143" s="105">
        <f t="shared" ref="M2143" si="2588">U2143</f>
        <v>0</v>
      </c>
      <c r="N2143" s="105">
        <f t="shared" ref="N2143" si="2589">V2143</f>
        <v>0</v>
      </c>
      <c r="P2143" s="21"/>
      <c r="Q2143" s="106">
        <f t="shared" ref="Q2143:V2143" si="2590">+SUM(Q2127:Q2142)</f>
        <v>0</v>
      </c>
      <c r="R2143" s="106">
        <f t="shared" si="2590"/>
        <v>0</v>
      </c>
      <c r="S2143" s="106">
        <f t="shared" si="2590"/>
        <v>0</v>
      </c>
      <c r="T2143" s="106">
        <f t="shared" si="2590"/>
        <v>0</v>
      </c>
      <c r="U2143" s="106">
        <f t="shared" si="2590"/>
        <v>0</v>
      </c>
      <c r="V2143" s="106">
        <f t="shared" si="2590"/>
        <v>0</v>
      </c>
      <c r="W2143" s="33"/>
      <c r="X2143" s="33"/>
      <c r="Y2143" s="33"/>
      <c r="Z2143" s="33"/>
      <c r="AA2143" s="33"/>
      <c r="AB2143" s="33"/>
      <c r="AC2143" s="33"/>
    </row>
    <row r="2145" spans="1:29" x14ac:dyDescent="0.3">
      <c r="A2145" s="69"/>
      <c r="B2145" s="69"/>
      <c r="C2145" s="69"/>
      <c r="D2145" s="97"/>
      <c r="E2145" s="97"/>
      <c r="F2145" s="69"/>
      <c r="G2145" s="69"/>
      <c r="H2145" s="82"/>
    </row>
    <row r="2146" spans="1:29" x14ac:dyDescent="0.3">
      <c r="A2146" s="94"/>
      <c r="B2146" s="83"/>
      <c r="C2146" s="95"/>
      <c r="D2146" s="95"/>
      <c r="E2146" s="33"/>
      <c r="F2146" s="98"/>
      <c r="G2146" s="96"/>
      <c r="H2146" s="112"/>
    </row>
    <row r="2147" spans="1:29" x14ac:dyDescent="0.3">
      <c r="A2147" s="91"/>
      <c r="B2147" s="92"/>
      <c r="C2147" s="92"/>
      <c r="D2147" s="92"/>
      <c r="E2147" s="92"/>
      <c r="F2147" s="92"/>
      <c r="G2147" s="92"/>
      <c r="H2147" s="92"/>
    </row>
    <row r="2148" spans="1:29" x14ac:dyDescent="0.3">
      <c r="A2148" s="68"/>
      <c r="B2148" s="68"/>
      <c r="C2148" s="68"/>
      <c r="D2148" s="68"/>
      <c r="E2148" s="68"/>
      <c r="F2148" s="68"/>
      <c r="G2148" s="68"/>
      <c r="H2148" s="82"/>
      <c r="P2148" s="21"/>
      <c r="Q2148" s="106">
        <f>+SUM(Q2149:Q2164)</f>
        <v>0</v>
      </c>
      <c r="R2148" s="106">
        <f t="shared" ref="R2148:V2148" si="2591">+SUM(R2149:R2164)</f>
        <v>0</v>
      </c>
      <c r="S2148" s="106">
        <f t="shared" si="2591"/>
        <v>0</v>
      </c>
      <c r="T2148" s="106">
        <f t="shared" si="2591"/>
        <v>0</v>
      </c>
      <c r="U2148" s="106">
        <f t="shared" si="2591"/>
        <v>0</v>
      </c>
      <c r="V2148" s="106">
        <f t="shared" si="2591"/>
        <v>0</v>
      </c>
      <c r="W2148" s="33"/>
      <c r="X2148" s="33"/>
      <c r="Y2148" s="33"/>
      <c r="Z2148" s="33"/>
      <c r="AA2148" s="33"/>
      <c r="AB2148" s="33"/>
      <c r="AC2148" s="33"/>
    </row>
    <row r="2149" spans="1:29" x14ac:dyDescent="0.3">
      <c r="A2149" s="67"/>
      <c r="B2149" s="85"/>
      <c r="C2149" s="85"/>
      <c r="D2149" s="85"/>
      <c r="E2149" s="85"/>
      <c r="F2149" s="85"/>
      <c r="G2149" s="85"/>
      <c r="H2149" s="113"/>
      <c r="I2149" s="105">
        <f t="shared" ref="I2149" si="2592">Q2148</f>
        <v>0</v>
      </c>
      <c r="J2149" s="105">
        <f t="shared" ref="J2149" si="2593">R2148</f>
        <v>0</v>
      </c>
      <c r="K2149" s="105">
        <f t="shared" ref="K2149" si="2594">S2148</f>
        <v>0</v>
      </c>
      <c r="L2149" s="105">
        <f t="shared" ref="L2149" si="2595">T2148</f>
        <v>0</v>
      </c>
      <c r="M2149" s="105">
        <f t="shared" ref="M2149" si="2596">U2148</f>
        <v>0</v>
      </c>
      <c r="N2149" s="105">
        <f t="shared" ref="N2149" si="2597">V2148</f>
        <v>0</v>
      </c>
      <c r="P2149" s="21" t="str">
        <f>IF(A2149&gt;=$B$2104,"A","B")</f>
        <v>A</v>
      </c>
      <c r="Q2149" s="85">
        <f t="shared" ref="Q2149:Q2153" si="2598">IF($P2149="B",B2149,0)</f>
        <v>0</v>
      </c>
      <c r="R2149" s="85">
        <f t="shared" ref="R2149:R2164" si="2599">IF($P2149="B",C2149,0)</f>
        <v>0</v>
      </c>
      <c r="S2149" s="85">
        <f t="shared" ref="S2149:S2164" si="2600">IF($P2149="B",D2149,0)</f>
        <v>0</v>
      </c>
      <c r="T2149" s="85">
        <f t="shared" ref="T2149:T2164" si="2601">IF($P2149="B",E2149,0)</f>
        <v>0</v>
      </c>
      <c r="U2149" s="85">
        <f t="shared" ref="U2149:U2164" si="2602">IF($P2149="B",F2149,0)</f>
        <v>0</v>
      </c>
      <c r="V2149" s="85">
        <f t="shared" ref="V2149:V2164" si="2603">IF($P2149="B",G2149,0)</f>
        <v>0</v>
      </c>
      <c r="W2149" s="33"/>
      <c r="X2149" s="85">
        <f>IF($P2149="A",B2149,0)</f>
        <v>0</v>
      </c>
      <c r="Y2149" s="85">
        <f t="shared" ref="Y2149:Y2164" si="2604">IF($P2149="A",C2149,0)</f>
        <v>0</v>
      </c>
      <c r="Z2149" s="85">
        <f t="shared" ref="Z2149:Z2164" si="2605">IF($P2149="A",D2149,0)</f>
        <v>0</v>
      </c>
      <c r="AA2149" s="85">
        <f t="shared" ref="AA2149:AA2164" si="2606">IF($P2149="A",E2149,0)</f>
        <v>0</v>
      </c>
      <c r="AB2149" s="85">
        <f t="shared" ref="AB2149:AB2164" si="2607">IF($P2149="A",F2149,0)</f>
        <v>0</v>
      </c>
      <c r="AC2149" s="85">
        <f t="shared" ref="AC2149:AC2164" si="2608">IF($P2149="A",G2149,0)</f>
        <v>0</v>
      </c>
    </row>
    <row r="2150" spans="1:29" x14ac:dyDescent="0.3">
      <c r="A2150" s="67"/>
      <c r="B2150" s="85"/>
      <c r="C2150" s="85"/>
      <c r="D2150" s="85"/>
      <c r="E2150" s="85"/>
      <c r="F2150" s="85"/>
      <c r="G2150" s="85"/>
      <c r="H2150" s="113"/>
      <c r="P2150" s="21" t="str">
        <f t="shared" ref="P2150:P2164" si="2609">IF(A2150&gt;=$B$2104,"A","B")</f>
        <v>A</v>
      </c>
      <c r="Q2150" s="85">
        <f t="shared" si="2598"/>
        <v>0</v>
      </c>
      <c r="R2150" s="85">
        <f t="shared" si="2599"/>
        <v>0</v>
      </c>
      <c r="S2150" s="85">
        <f t="shared" si="2600"/>
        <v>0</v>
      </c>
      <c r="T2150" s="85">
        <f t="shared" si="2601"/>
        <v>0</v>
      </c>
      <c r="U2150" s="85">
        <f t="shared" si="2602"/>
        <v>0</v>
      </c>
      <c r="V2150" s="85">
        <f t="shared" si="2603"/>
        <v>0</v>
      </c>
      <c r="W2150" s="33"/>
      <c r="X2150" s="85">
        <f t="shared" ref="X2150:X2164" si="2610">IF($P2150="A",B2150,0)</f>
        <v>0</v>
      </c>
      <c r="Y2150" s="85">
        <f t="shared" si="2604"/>
        <v>0</v>
      </c>
      <c r="Z2150" s="85">
        <f t="shared" si="2605"/>
        <v>0</v>
      </c>
      <c r="AA2150" s="85">
        <f t="shared" si="2606"/>
        <v>0</v>
      </c>
      <c r="AB2150" s="85">
        <f t="shared" si="2607"/>
        <v>0</v>
      </c>
      <c r="AC2150" s="85">
        <f t="shared" si="2608"/>
        <v>0</v>
      </c>
    </row>
    <row r="2151" spans="1:29" x14ac:dyDescent="0.3">
      <c r="A2151" s="67"/>
      <c r="B2151" s="85"/>
      <c r="C2151" s="85"/>
      <c r="D2151" s="85"/>
      <c r="E2151" s="85"/>
      <c r="F2151" s="85"/>
      <c r="G2151" s="85"/>
      <c r="H2151" s="113"/>
      <c r="P2151" s="21" t="str">
        <f t="shared" si="2609"/>
        <v>A</v>
      </c>
      <c r="Q2151" s="85">
        <f t="shared" si="2598"/>
        <v>0</v>
      </c>
      <c r="R2151" s="85">
        <f t="shared" si="2599"/>
        <v>0</v>
      </c>
      <c r="S2151" s="85">
        <f t="shared" si="2600"/>
        <v>0</v>
      </c>
      <c r="T2151" s="85">
        <f t="shared" si="2601"/>
        <v>0</v>
      </c>
      <c r="U2151" s="85">
        <f t="shared" si="2602"/>
        <v>0</v>
      </c>
      <c r="V2151" s="85">
        <f t="shared" si="2603"/>
        <v>0</v>
      </c>
      <c r="W2151" s="33"/>
      <c r="X2151" s="85">
        <f t="shared" si="2610"/>
        <v>0</v>
      </c>
      <c r="Y2151" s="85">
        <f t="shared" si="2604"/>
        <v>0</v>
      </c>
      <c r="Z2151" s="85">
        <f t="shared" si="2605"/>
        <v>0</v>
      </c>
      <c r="AA2151" s="85">
        <f t="shared" si="2606"/>
        <v>0</v>
      </c>
      <c r="AB2151" s="85">
        <f t="shared" si="2607"/>
        <v>0</v>
      </c>
      <c r="AC2151" s="85">
        <f t="shared" si="2608"/>
        <v>0</v>
      </c>
    </row>
    <row r="2152" spans="1:29" x14ac:dyDescent="0.3">
      <c r="A2152" s="67"/>
      <c r="B2152" s="85"/>
      <c r="C2152" s="85"/>
      <c r="D2152" s="85"/>
      <c r="E2152" s="85"/>
      <c r="F2152" s="85"/>
      <c r="G2152" s="85"/>
      <c r="H2152" s="113"/>
      <c r="P2152" s="21" t="str">
        <f t="shared" si="2609"/>
        <v>A</v>
      </c>
      <c r="Q2152" s="85">
        <f t="shared" si="2598"/>
        <v>0</v>
      </c>
      <c r="R2152" s="85">
        <f t="shared" si="2599"/>
        <v>0</v>
      </c>
      <c r="S2152" s="85">
        <f t="shared" si="2600"/>
        <v>0</v>
      </c>
      <c r="T2152" s="85">
        <f t="shared" si="2601"/>
        <v>0</v>
      </c>
      <c r="U2152" s="85">
        <f t="shared" si="2602"/>
        <v>0</v>
      </c>
      <c r="V2152" s="85">
        <f t="shared" si="2603"/>
        <v>0</v>
      </c>
      <c r="W2152" s="33"/>
      <c r="X2152" s="85">
        <f t="shared" si="2610"/>
        <v>0</v>
      </c>
      <c r="Y2152" s="85">
        <f t="shared" si="2604"/>
        <v>0</v>
      </c>
      <c r="Z2152" s="85">
        <f t="shared" si="2605"/>
        <v>0</v>
      </c>
      <c r="AA2152" s="85">
        <f t="shared" si="2606"/>
        <v>0</v>
      </c>
      <c r="AB2152" s="85">
        <f t="shared" si="2607"/>
        <v>0</v>
      </c>
      <c r="AC2152" s="85">
        <f t="shared" si="2608"/>
        <v>0</v>
      </c>
    </row>
    <row r="2153" spans="1:29" x14ac:dyDescent="0.3">
      <c r="A2153" s="67"/>
      <c r="B2153" s="85"/>
      <c r="C2153" s="85"/>
      <c r="D2153" s="85"/>
      <c r="E2153" s="85"/>
      <c r="F2153" s="85"/>
      <c r="G2153" s="85"/>
      <c r="H2153" s="113"/>
      <c r="P2153" s="21" t="str">
        <f t="shared" si="2609"/>
        <v>A</v>
      </c>
      <c r="Q2153" s="85">
        <f t="shared" si="2598"/>
        <v>0</v>
      </c>
      <c r="R2153" s="85">
        <f t="shared" si="2599"/>
        <v>0</v>
      </c>
      <c r="S2153" s="85">
        <f t="shared" si="2600"/>
        <v>0</v>
      </c>
      <c r="T2153" s="85">
        <f t="shared" si="2601"/>
        <v>0</v>
      </c>
      <c r="U2153" s="85">
        <f t="shared" si="2602"/>
        <v>0</v>
      </c>
      <c r="V2153" s="85">
        <f t="shared" si="2603"/>
        <v>0</v>
      </c>
      <c r="W2153" s="33"/>
      <c r="X2153" s="85">
        <f t="shared" si="2610"/>
        <v>0</v>
      </c>
      <c r="Y2153" s="85">
        <f t="shared" si="2604"/>
        <v>0</v>
      </c>
      <c r="Z2153" s="85">
        <f t="shared" si="2605"/>
        <v>0</v>
      </c>
      <c r="AA2153" s="85">
        <f t="shared" si="2606"/>
        <v>0</v>
      </c>
      <c r="AB2153" s="85">
        <f t="shared" si="2607"/>
        <v>0</v>
      </c>
      <c r="AC2153" s="85">
        <f t="shared" si="2608"/>
        <v>0</v>
      </c>
    </row>
    <row r="2154" spans="1:29" x14ac:dyDescent="0.3">
      <c r="A2154" s="67"/>
      <c r="B2154" s="85"/>
      <c r="C2154" s="85"/>
      <c r="D2154" s="85"/>
      <c r="E2154" s="85"/>
      <c r="F2154" s="85"/>
      <c r="G2154" s="85"/>
      <c r="H2154" s="113"/>
      <c r="P2154" s="21" t="str">
        <f t="shared" si="2609"/>
        <v>A</v>
      </c>
      <c r="Q2154" s="85">
        <f>IF($P2154="B",B2154,0)</f>
        <v>0</v>
      </c>
      <c r="R2154" s="85">
        <f t="shared" si="2599"/>
        <v>0</v>
      </c>
      <c r="S2154" s="85">
        <f t="shared" si="2600"/>
        <v>0</v>
      </c>
      <c r="T2154" s="85">
        <f t="shared" si="2601"/>
        <v>0</v>
      </c>
      <c r="U2154" s="85">
        <f t="shared" si="2602"/>
        <v>0</v>
      </c>
      <c r="V2154" s="85">
        <f t="shared" si="2603"/>
        <v>0</v>
      </c>
      <c r="W2154" s="33"/>
      <c r="X2154" s="85">
        <f t="shared" si="2610"/>
        <v>0</v>
      </c>
      <c r="Y2154" s="85">
        <f t="shared" si="2604"/>
        <v>0</v>
      </c>
      <c r="Z2154" s="85">
        <f t="shared" si="2605"/>
        <v>0</v>
      </c>
      <c r="AA2154" s="85">
        <f t="shared" si="2606"/>
        <v>0</v>
      </c>
      <c r="AB2154" s="85">
        <f t="shared" si="2607"/>
        <v>0</v>
      </c>
      <c r="AC2154" s="85">
        <f t="shared" si="2608"/>
        <v>0</v>
      </c>
    </row>
    <row r="2155" spans="1:29" x14ac:dyDescent="0.3">
      <c r="A2155" s="67"/>
      <c r="B2155" s="85"/>
      <c r="C2155" s="85"/>
      <c r="D2155" s="85"/>
      <c r="E2155" s="85"/>
      <c r="F2155" s="85"/>
      <c r="G2155" s="85"/>
      <c r="H2155" s="113"/>
      <c r="P2155" s="21" t="str">
        <f t="shared" si="2609"/>
        <v>A</v>
      </c>
      <c r="Q2155" s="85">
        <f t="shared" ref="Q2155:Q2164" si="2611">IF($P2155="B",B2155,0)</f>
        <v>0</v>
      </c>
      <c r="R2155" s="85">
        <f t="shared" si="2599"/>
        <v>0</v>
      </c>
      <c r="S2155" s="85">
        <f t="shared" si="2600"/>
        <v>0</v>
      </c>
      <c r="T2155" s="85">
        <f t="shared" si="2601"/>
        <v>0</v>
      </c>
      <c r="U2155" s="85">
        <f t="shared" si="2602"/>
        <v>0</v>
      </c>
      <c r="V2155" s="85">
        <f t="shared" si="2603"/>
        <v>0</v>
      </c>
      <c r="W2155" s="33"/>
      <c r="X2155" s="85">
        <f t="shared" si="2610"/>
        <v>0</v>
      </c>
      <c r="Y2155" s="85">
        <f t="shared" si="2604"/>
        <v>0</v>
      </c>
      <c r="Z2155" s="85">
        <f t="shared" si="2605"/>
        <v>0</v>
      </c>
      <c r="AA2155" s="85">
        <f t="shared" si="2606"/>
        <v>0</v>
      </c>
      <c r="AB2155" s="85">
        <f t="shared" si="2607"/>
        <v>0</v>
      </c>
      <c r="AC2155" s="85">
        <f t="shared" si="2608"/>
        <v>0</v>
      </c>
    </row>
    <row r="2156" spans="1:29" x14ac:dyDescent="0.3">
      <c r="A2156" s="67"/>
      <c r="B2156" s="85"/>
      <c r="C2156" s="85"/>
      <c r="D2156" s="85"/>
      <c r="E2156" s="85"/>
      <c r="F2156" s="85"/>
      <c r="G2156" s="85"/>
      <c r="H2156" s="113"/>
      <c r="P2156" s="21" t="str">
        <f t="shared" si="2609"/>
        <v>A</v>
      </c>
      <c r="Q2156" s="85">
        <f t="shared" si="2611"/>
        <v>0</v>
      </c>
      <c r="R2156" s="85">
        <f t="shared" si="2599"/>
        <v>0</v>
      </c>
      <c r="S2156" s="85">
        <f t="shared" si="2600"/>
        <v>0</v>
      </c>
      <c r="T2156" s="85">
        <f t="shared" si="2601"/>
        <v>0</v>
      </c>
      <c r="U2156" s="85">
        <f t="shared" si="2602"/>
        <v>0</v>
      </c>
      <c r="V2156" s="85">
        <f t="shared" si="2603"/>
        <v>0</v>
      </c>
      <c r="W2156" s="33"/>
      <c r="X2156" s="85">
        <f t="shared" si="2610"/>
        <v>0</v>
      </c>
      <c r="Y2156" s="85">
        <f t="shared" si="2604"/>
        <v>0</v>
      </c>
      <c r="Z2156" s="85">
        <f t="shared" si="2605"/>
        <v>0</v>
      </c>
      <c r="AA2156" s="85">
        <f t="shared" si="2606"/>
        <v>0</v>
      </c>
      <c r="AB2156" s="85">
        <f t="shared" si="2607"/>
        <v>0</v>
      </c>
      <c r="AC2156" s="85">
        <f t="shared" si="2608"/>
        <v>0</v>
      </c>
    </row>
    <row r="2157" spans="1:29" x14ac:dyDescent="0.3">
      <c r="A2157" s="67"/>
      <c r="B2157" s="85"/>
      <c r="C2157" s="85"/>
      <c r="D2157" s="85"/>
      <c r="E2157" s="85"/>
      <c r="F2157" s="85"/>
      <c r="G2157" s="85"/>
      <c r="H2157" s="113"/>
      <c r="P2157" s="21" t="str">
        <f t="shared" si="2609"/>
        <v>A</v>
      </c>
      <c r="Q2157" s="85">
        <f t="shared" si="2611"/>
        <v>0</v>
      </c>
      <c r="R2157" s="85">
        <f t="shared" si="2599"/>
        <v>0</v>
      </c>
      <c r="S2157" s="85">
        <f t="shared" si="2600"/>
        <v>0</v>
      </c>
      <c r="T2157" s="85">
        <f t="shared" si="2601"/>
        <v>0</v>
      </c>
      <c r="U2157" s="85">
        <f t="shared" si="2602"/>
        <v>0</v>
      </c>
      <c r="V2157" s="85">
        <f t="shared" si="2603"/>
        <v>0</v>
      </c>
      <c r="W2157" s="33"/>
      <c r="X2157" s="85">
        <f t="shared" si="2610"/>
        <v>0</v>
      </c>
      <c r="Y2157" s="85">
        <f t="shared" si="2604"/>
        <v>0</v>
      </c>
      <c r="Z2157" s="85">
        <f t="shared" si="2605"/>
        <v>0</v>
      </c>
      <c r="AA2157" s="85">
        <f t="shared" si="2606"/>
        <v>0</v>
      </c>
      <c r="AB2157" s="85">
        <f t="shared" si="2607"/>
        <v>0</v>
      </c>
      <c r="AC2157" s="85">
        <f t="shared" si="2608"/>
        <v>0</v>
      </c>
    </row>
    <row r="2158" spans="1:29" x14ac:dyDescent="0.3">
      <c r="A2158" s="67"/>
      <c r="B2158" s="85"/>
      <c r="C2158" s="85"/>
      <c r="D2158" s="85"/>
      <c r="E2158" s="85"/>
      <c r="F2158" s="85"/>
      <c r="G2158" s="85"/>
      <c r="H2158" s="113"/>
      <c r="P2158" s="21" t="str">
        <f t="shared" si="2609"/>
        <v>A</v>
      </c>
      <c r="Q2158" s="85">
        <f t="shared" si="2611"/>
        <v>0</v>
      </c>
      <c r="R2158" s="85">
        <f t="shared" si="2599"/>
        <v>0</v>
      </c>
      <c r="S2158" s="85">
        <f t="shared" si="2600"/>
        <v>0</v>
      </c>
      <c r="T2158" s="85">
        <f t="shared" si="2601"/>
        <v>0</v>
      </c>
      <c r="U2158" s="85">
        <f t="shared" si="2602"/>
        <v>0</v>
      </c>
      <c r="V2158" s="85">
        <f t="shared" si="2603"/>
        <v>0</v>
      </c>
      <c r="W2158" s="33"/>
      <c r="X2158" s="85">
        <f t="shared" si="2610"/>
        <v>0</v>
      </c>
      <c r="Y2158" s="85">
        <f t="shared" si="2604"/>
        <v>0</v>
      </c>
      <c r="Z2158" s="85">
        <f t="shared" si="2605"/>
        <v>0</v>
      </c>
      <c r="AA2158" s="85">
        <f t="shared" si="2606"/>
        <v>0</v>
      </c>
      <c r="AB2158" s="85">
        <f t="shared" si="2607"/>
        <v>0</v>
      </c>
      <c r="AC2158" s="85">
        <f t="shared" si="2608"/>
        <v>0</v>
      </c>
    </row>
    <row r="2159" spans="1:29" x14ac:dyDescent="0.3">
      <c r="A2159" s="67"/>
      <c r="B2159" s="85"/>
      <c r="C2159" s="85"/>
      <c r="D2159" s="85"/>
      <c r="E2159" s="85"/>
      <c r="F2159" s="85"/>
      <c r="G2159" s="85"/>
      <c r="H2159" s="113"/>
      <c r="P2159" s="21" t="str">
        <f t="shared" si="2609"/>
        <v>A</v>
      </c>
      <c r="Q2159" s="85">
        <f t="shared" si="2611"/>
        <v>0</v>
      </c>
      <c r="R2159" s="85">
        <f t="shared" si="2599"/>
        <v>0</v>
      </c>
      <c r="S2159" s="85">
        <f t="shared" si="2600"/>
        <v>0</v>
      </c>
      <c r="T2159" s="85">
        <f t="shared" si="2601"/>
        <v>0</v>
      </c>
      <c r="U2159" s="85">
        <f t="shared" si="2602"/>
        <v>0</v>
      </c>
      <c r="V2159" s="85">
        <f t="shared" si="2603"/>
        <v>0</v>
      </c>
      <c r="W2159" s="33"/>
      <c r="X2159" s="85">
        <f t="shared" si="2610"/>
        <v>0</v>
      </c>
      <c r="Y2159" s="85">
        <f t="shared" si="2604"/>
        <v>0</v>
      </c>
      <c r="Z2159" s="85">
        <f t="shared" si="2605"/>
        <v>0</v>
      </c>
      <c r="AA2159" s="85">
        <f t="shared" si="2606"/>
        <v>0</v>
      </c>
      <c r="AB2159" s="85">
        <f t="shared" si="2607"/>
        <v>0</v>
      </c>
      <c r="AC2159" s="85">
        <f t="shared" si="2608"/>
        <v>0</v>
      </c>
    </row>
    <row r="2160" spans="1:29" x14ac:dyDescent="0.3">
      <c r="A2160" s="67"/>
      <c r="B2160" s="85"/>
      <c r="C2160" s="85"/>
      <c r="D2160" s="85"/>
      <c r="E2160" s="85"/>
      <c r="F2160" s="85"/>
      <c r="G2160" s="85"/>
      <c r="H2160" s="113"/>
      <c r="P2160" s="21" t="str">
        <f t="shared" si="2609"/>
        <v>A</v>
      </c>
      <c r="Q2160" s="85">
        <f t="shared" si="2611"/>
        <v>0</v>
      </c>
      <c r="R2160" s="85">
        <f t="shared" si="2599"/>
        <v>0</v>
      </c>
      <c r="S2160" s="85">
        <f t="shared" si="2600"/>
        <v>0</v>
      </c>
      <c r="T2160" s="85">
        <f t="shared" si="2601"/>
        <v>0</v>
      </c>
      <c r="U2160" s="85">
        <f t="shared" si="2602"/>
        <v>0</v>
      </c>
      <c r="V2160" s="85">
        <f t="shared" si="2603"/>
        <v>0</v>
      </c>
      <c r="W2160" s="33"/>
      <c r="X2160" s="85">
        <f t="shared" si="2610"/>
        <v>0</v>
      </c>
      <c r="Y2160" s="85">
        <f t="shared" si="2604"/>
        <v>0</v>
      </c>
      <c r="Z2160" s="85">
        <f t="shared" si="2605"/>
        <v>0</v>
      </c>
      <c r="AA2160" s="85">
        <f t="shared" si="2606"/>
        <v>0</v>
      </c>
      <c r="AB2160" s="85">
        <f t="shared" si="2607"/>
        <v>0</v>
      </c>
      <c r="AC2160" s="85">
        <f t="shared" si="2608"/>
        <v>0</v>
      </c>
    </row>
    <row r="2161" spans="1:29" x14ac:dyDescent="0.3">
      <c r="A2161" s="67"/>
      <c r="B2161" s="85"/>
      <c r="C2161" s="85"/>
      <c r="D2161" s="85"/>
      <c r="E2161" s="85"/>
      <c r="F2161" s="85"/>
      <c r="G2161" s="85"/>
      <c r="H2161" s="113"/>
      <c r="P2161" s="21" t="str">
        <f t="shared" si="2609"/>
        <v>A</v>
      </c>
      <c r="Q2161" s="85">
        <f t="shared" si="2611"/>
        <v>0</v>
      </c>
      <c r="R2161" s="85">
        <f t="shared" si="2599"/>
        <v>0</v>
      </c>
      <c r="S2161" s="85">
        <f t="shared" si="2600"/>
        <v>0</v>
      </c>
      <c r="T2161" s="85">
        <f t="shared" si="2601"/>
        <v>0</v>
      </c>
      <c r="U2161" s="85">
        <f t="shared" si="2602"/>
        <v>0</v>
      </c>
      <c r="V2161" s="85">
        <f t="shared" si="2603"/>
        <v>0</v>
      </c>
      <c r="W2161" s="33"/>
      <c r="X2161" s="85">
        <f t="shared" si="2610"/>
        <v>0</v>
      </c>
      <c r="Y2161" s="85">
        <f t="shared" si="2604"/>
        <v>0</v>
      </c>
      <c r="Z2161" s="85">
        <f t="shared" si="2605"/>
        <v>0</v>
      </c>
      <c r="AA2161" s="85">
        <f t="shared" si="2606"/>
        <v>0</v>
      </c>
      <c r="AB2161" s="85">
        <f t="shared" si="2607"/>
        <v>0</v>
      </c>
      <c r="AC2161" s="85">
        <f t="shared" si="2608"/>
        <v>0</v>
      </c>
    </row>
    <row r="2162" spans="1:29" x14ac:dyDescent="0.3">
      <c r="A2162" s="67"/>
      <c r="B2162" s="85"/>
      <c r="C2162" s="85"/>
      <c r="D2162" s="85"/>
      <c r="E2162" s="85"/>
      <c r="F2162" s="85"/>
      <c r="G2162" s="85"/>
      <c r="H2162" s="113"/>
      <c r="P2162" s="21" t="str">
        <f t="shared" si="2609"/>
        <v>A</v>
      </c>
      <c r="Q2162" s="85">
        <f t="shared" si="2611"/>
        <v>0</v>
      </c>
      <c r="R2162" s="85">
        <f t="shared" si="2599"/>
        <v>0</v>
      </c>
      <c r="S2162" s="85">
        <f t="shared" si="2600"/>
        <v>0</v>
      </c>
      <c r="T2162" s="85">
        <f t="shared" si="2601"/>
        <v>0</v>
      </c>
      <c r="U2162" s="85">
        <f t="shared" si="2602"/>
        <v>0</v>
      </c>
      <c r="V2162" s="85">
        <f t="shared" si="2603"/>
        <v>0</v>
      </c>
      <c r="W2162" s="33"/>
      <c r="X2162" s="85">
        <f t="shared" si="2610"/>
        <v>0</v>
      </c>
      <c r="Y2162" s="85">
        <f t="shared" si="2604"/>
        <v>0</v>
      </c>
      <c r="Z2162" s="85">
        <f t="shared" si="2605"/>
        <v>0</v>
      </c>
      <c r="AA2162" s="85">
        <f t="shared" si="2606"/>
        <v>0</v>
      </c>
      <c r="AB2162" s="85">
        <f t="shared" si="2607"/>
        <v>0</v>
      </c>
      <c r="AC2162" s="85">
        <f t="shared" si="2608"/>
        <v>0</v>
      </c>
    </row>
    <row r="2163" spans="1:29" x14ac:dyDescent="0.3">
      <c r="A2163" s="67"/>
      <c r="B2163" s="85"/>
      <c r="C2163" s="85"/>
      <c r="D2163" s="85"/>
      <c r="E2163" s="85"/>
      <c r="F2163" s="85"/>
      <c r="G2163" s="85"/>
      <c r="H2163" s="113"/>
      <c r="P2163" s="21" t="str">
        <f t="shared" si="2609"/>
        <v>A</v>
      </c>
      <c r="Q2163" s="85">
        <f t="shared" si="2611"/>
        <v>0</v>
      </c>
      <c r="R2163" s="85">
        <f t="shared" si="2599"/>
        <v>0</v>
      </c>
      <c r="S2163" s="85">
        <f t="shared" si="2600"/>
        <v>0</v>
      </c>
      <c r="T2163" s="85">
        <f t="shared" si="2601"/>
        <v>0</v>
      </c>
      <c r="U2163" s="85">
        <f t="shared" si="2602"/>
        <v>0</v>
      </c>
      <c r="V2163" s="85">
        <f t="shared" si="2603"/>
        <v>0</v>
      </c>
      <c r="W2163" s="33"/>
      <c r="X2163" s="85">
        <f t="shared" si="2610"/>
        <v>0</v>
      </c>
      <c r="Y2163" s="85">
        <f t="shared" si="2604"/>
        <v>0</v>
      </c>
      <c r="Z2163" s="85">
        <f t="shared" si="2605"/>
        <v>0</v>
      </c>
      <c r="AA2163" s="85">
        <f t="shared" si="2606"/>
        <v>0</v>
      </c>
      <c r="AB2163" s="85">
        <f t="shared" si="2607"/>
        <v>0</v>
      </c>
      <c r="AC2163" s="85">
        <f t="shared" si="2608"/>
        <v>0</v>
      </c>
    </row>
    <row r="2164" spans="1:29" x14ac:dyDescent="0.3">
      <c r="A2164" s="67"/>
      <c r="B2164" s="85"/>
      <c r="C2164" s="85"/>
      <c r="D2164" s="85"/>
      <c r="E2164" s="85"/>
      <c r="F2164" s="85"/>
      <c r="G2164" s="85"/>
      <c r="H2164" s="113"/>
      <c r="P2164" s="21" t="str">
        <f t="shared" si="2609"/>
        <v>A</v>
      </c>
      <c r="Q2164" s="85">
        <f t="shared" si="2611"/>
        <v>0</v>
      </c>
      <c r="R2164" s="85">
        <f t="shared" si="2599"/>
        <v>0</v>
      </c>
      <c r="S2164" s="85">
        <f t="shared" si="2600"/>
        <v>0</v>
      </c>
      <c r="T2164" s="85">
        <f t="shared" si="2601"/>
        <v>0</v>
      </c>
      <c r="U2164" s="85">
        <f t="shared" si="2602"/>
        <v>0</v>
      </c>
      <c r="V2164" s="85">
        <f t="shared" si="2603"/>
        <v>0</v>
      </c>
      <c r="W2164" s="33"/>
      <c r="X2164" s="85">
        <f t="shared" si="2610"/>
        <v>0</v>
      </c>
      <c r="Y2164" s="85">
        <f t="shared" si="2604"/>
        <v>0</v>
      </c>
      <c r="Z2164" s="85">
        <f t="shared" si="2605"/>
        <v>0</v>
      </c>
      <c r="AA2164" s="85">
        <f t="shared" si="2606"/>
        <v>0</v>
      </c>
      <c r="AB2164" s="85">
        <f t="shared" si="2607"/>
        <v>0</v>
      </c>
      <c r="AC2164" s="85">
        <f t="shared" si="2608"/>
        <v>0</v>
      </c>
    </row>
    <row r="2165" spans="1:29" x14ac:dyDescent="0.3">
      <c r="A2165" s="68"/>
      <c r="B2165" s="86"/>
      <c r="C2165" s="86"/>
      <c r="D2165" s="86"/>
      <c r="E2165" s="86"/>
      <c r="F2165" s="86"/>
      <c r="G2165" s="86"/>
      <c r="H2165" s="89"/>
      <c r="I2165" s="105">
        <f>X2165</f>
        <v>0</v>
      </c>
      <c r="J2165" s="105">
        <f>Y2165</f>
        <v>0</v>
      </c>
      <c r="K2165" s="105">
        <f>Z2165</f>
        <v>0</v>
      </c>
      <c r="L2165" s="105">
        <f>AA2165</f>
        <v>0</v>
      </c>
      <c r="M2165" s="105">
        <f t="shared" ref="M2165" si="2612">AB2165</f>
        <v>0</v>
      </c>
      <c r="N2165" s="105">
        <f t="shared" ref="N2165" si="2613">AC2165</f>
        <v>0</v>
      </c>
      <c r="P2165" s="21"/>
      <c r="Q2165" s="33"/>
      <c r="R2165" s="33"/>
      <c r="S2165" s="33"/>
      <c r="T2165" s="33"/>
      <c r="U2165" s="33"/>
      <c r="V2165" s="33"/>
      <c r="W2165" s="33"/>
      <c r="X2165" s="106">
        <f>SUM(X2149:X2164)</f>
        <v>0</v>
      </c>
      <c r="Y2165" s="106">
        <f t="shared" ref="Y2165:AC2165" si="2614">SUM(Y2149:Y2164)</f>
        <v>0</v>
      </c>
      <c r="Z2165" s="106">
        <f t="shared" si="2614"/>
        <v>0</v>
      </c>
      <c r="AA2165" s="106">
        <f t="shared" si="2614"/>
        <v>0</v>
      </c>
      <c r="AB2165" s="106">
        <f t="shared" si="2614"/>
        <v>0</v>
      </c>
      <c r="AC2165" s="106">
        <f t="shared" si="2614"/>
        <v>0</v>
      </c>
    </row>
    <row r="2166" spans="1:29" x14ac:dyDescent="0.3">
      <c r="A2166" s="82"/>
      <c r="B2166" s="89"/>
      <c r="C2166" s="89"/>
      <c r="D2166" s="89"/>
      <c r="E2166" s="89"/>
      <c r="F2166" s="89"/>
      <c r="G2166" s="89"/>
      <c r="H2166" s="89"/>
      <c r="P2166" s="21"/>
      <c r="Q2166" s="33"/>
      <c r="R2166" s="33"/>
      <c r="S2166" s="33"/>
      <c r="T2166" s="33"/>
      <c r="U2166" s="33"/>
      <c r="V2166" s="33"/>
      <c r="W2166" s="33"/>
      <c r="X2166" s="33"/>
      <c r="Y2166" s="33"/>
      <c r="Z2166" s="33"/>
      <c r="AA2166" s="33"/>
      <c r="AB2166" s="33"/>
      <c r="AC2166" s="33"/>
    </row>
    <row r="2167" spans="1:29" x14ac:dyDescent="0.3">
      <c r="A2167" s="92"/>
      <c r="B2167" s="92"/>
      <c r="C2167" s="92"/>
      <c r="D2167" s="92"/>
      <c r="E2167" s="92"/>
      <c r="F2167" s="92"/>
      <c r="G2167" s="92"/>
      <c r="H2167" s="92"/>
      <c r="P2167" s="21"/>
      <c r="Q2167" s="33"/>
      <c r="R2167" s="33"/>
      <c r="S2167" s="33"/>
      <c r="T2167" s="33"/>
      <c r="U2167" s="33"/>
      <c r="V2167" s="33"/>
      <c r="W2167" s="33"/>
      <c r="X2167" s="33"/>
      <c r="Y2167" s="33"/>
      <c r="Z2167" s="33"/>
      <c r="AA2167" s="33"/>
      <c r="AB2167" s="33"/>
      <c r="AC2167" s="33"/>
    </row>
    <row r="2168" spans="1:29" x14ac:dyDescent="0.3">
      <c r="A2168" s="68"/>
      <c r="B2168" s="68"/>
      <c r="C2168" s="68"/>
      <c r="D2168" s="68"/>
      <c r="E2168" s="68"/>
      <c r="F2168" s="68"/>
      <c r="G2168" s="68"/>
      <c r="H2168" s="82"/>
      <c r="P2168" s="21"/>
      <c r="Q2168" s="33"/>
      <c r="R2168" s="33"/>
      <c r="S2168" s="33"/>
      <c r="T2168" s="33"/>
      <c r="U2168" s="33"/>
      <c r="V2168" s="33"/>
      <c r="W2168" s="33"/>
      <c r="X2168" s="106">
        <f t="shared" ref="X2168:AC2168" si="2615">SUM(X2169:X2184)</f>
        <v>0</v>
      </c>
      <c r="Y2168" s="106">
        <f t="shared" si="2615"/>
        <v>0</v>
      </c>
      <c r="Z2168" s="106">
        <f t="shared" si="2615"/>
        <v>0</v>
      </c>
      <c r="AA2168" s="106">
        <f t="shared" si="2615"/>
        <v>0</v>
      </c>
      <c r="AB2168" s="106">
        <f t="shared" si="2615"/>
        <v>0</v>
      </c>
      <c r="AC2168" s="106">
        <f t="shared" si="2615"/>
        <v>0</v>
      </c>
    </row>
    <row r="2169" spans="1:29" x14ac:dyDescent="0.3">
      <c r="A2169" s="67"/>
      <c r="B2169" s="85"/>
      <c r="C2169" s="85"/>
      <c r="D2169" s="85"/>
      <c r="E2169" s="85"/>
      <c r="F2169" s="85"/>
      <c r="G2169" s="85"/>
      <c r="H2169" s="113"/>
      <c r="I2169" s="105">
        <f>X2168</f>
        <v>0</v>
      </c>
      <c r="J2169" s="105">
        <f>Y2168</f>
        <v>0</v>
      </c>
      <c r="K2169" s="105">
        <f t="shared" ref="K2169" si="2616">Z2168</f>
        <v>0</v>
      </c>
      <c r="L2169" s="105">
        <f t="shared" ref="L2169" si="2617">AA2168</f>
        <v>0</v>
      </c>
      <c r="M2169" s="105">
        <f t="shared" ref="M2169" si="2618">AB2168</f>
        <v>0</v>
      </c>
      <c r="N2169" s="105">
        <f t="shared" ref="N2169" si="2619">AC2168</f>
        <v>0</v>
      </c>
      <c r="P2169" s="21" t="str">
        <f>IF(A2169&lt;=$B$2104,"A","B")</f>
        <v>A</v>
      </c>
      <c r="Q2169" s="85">
        <f t="shared" ref="Q2169:Q2173" si="2620">IF($P2169="B",B2169,0)</f>
        <v>0</v>
      </c>
      <c r="R2169" s="85">
        <f t="shared" ref="R2169:R2184" si="2621">IF($P2169="B",C2169,0)</f>
        <v>0</v>
      </c>
      <c r="S2169" s="85">
        <f t="shared" ref="S2169:S2184" si="2622">IF($P2169="B",D2169,0)</f>
        <v>0</v>
      </c>
      <c r="T2169" s="85">
        <f t="shared" ref="T2169:T2184" si="2623">IF($P2169="B",E2169,0)</f>
        <v>0</v>
      </c>
      <c r="U2169" s="85">
        <f t="shared" ref="U2169:U2184" si="2624">IF($P2169="B",F2169,0)</f>
        <v>0</v>
      </c>
      <c r="V2169" s="85">
        <f t="shared" ref="V2169:V2184" si="2625">IF($P2169="B",G2169,0)</f>
        <v>0</v>
      </c>
      <c r="W2169" s="33"/>
      <c r="X2169" s="85">
        <f>IF($P2169="A",B2169,0)</f>
        <v>0</v>
      </c>
      <c r="Y2169" s="85">
        <f t="shared" ref="Y2169:Y2184" si="2626">IF($P2169="A",C2169,0)</f>
        <v>0</v>
      </c>
      <c r="Z2169" s="85">
        <f t="shared" ref="Z2169:Z2184" si="2627">IF($P2169="A",D2169,0)</f>
        <v>0</v>
      </c>
      <c r="AA2169" s="85">
        <f t="shared" ref="AA2169:AA2184" si="2628">IF($P2169="A",E2169,0)</f>
        <v>0</v>
      </c>
      <c r="AB2169" s="85">
        <f t="shared" ref="AB2169:AB2184" si="2629">IF($P2169="A",F2169,0)</f>
        <v>0</v>
      </c>
      <c r="AC2169" s="85">
        <f t="shared" ref="AC2169:AC2184" si="2630">IF($P2169="A",G2169,0)</f>
        <v>0</v>
      </c>
    </row>
    <row r="2170" spans="1:29" x14ac:dyDescent="0.3">
      <c r="A2170" s="67"/>
      <c r="B2170" s="85"/>
      <c r="C2170" s="85"/>
      <c r="D2170" s="85"/>
      <c r="E2170" s="85"/>
      <c r="F2170" s="85"/>
      <c r="G2170" s="85"/>
      <c r="H2170" s="113"/>
      <c r="P2170" s="21" t="str">
        <f t="shared" ref="P2170:P2184" si="2631">IF(A2170&lt;=$B$2104,"A","B")</f>
        <v>A</v>
      </c>
      <c r="Q2170" s="85">
        <f t="shared" si="2620"/>
        <v>0</v>
      </c>
      <c r="R2170" s="85">
        <f t="shared" si="2621"/>
        <v>0</v>
      </c>
      <c r="S2170" s="85">
        <f t="shared" si="2622"/>
        <v>0</v>
      </c>
      <c r="T2170" s="85">
        <f t="shared" si="2623"/>
        <v>0</v>
      </c>
      <c r="U2170" s="85">
        <f t="shared" si="2624"/>
        <v>0</v>
      </c>
      <c r="V2170" s="85">
        <f t="shared" si="2625"/>
        <v>0</v>
      </c>
      <c r="W2170" s="33"/>
      <c r="X2170" s="85">
        <f t="shared" ref="X2170:X2184" si="2632">IF($P2170="A",B2170,0)</f>
        <v>0</v>
      </c>
      <c r="Y2170" s="85">
        <f t="shared" si="2626"/>
        <v>0</v>
      </c>
      <c r="Z2170" s="85">
        <f t="shared" si="2627"/>
        <v>0</v>
      </c>
      <c r="AA2170" s="85">
        <f t="shared" si="2628"/>
        <v>0</v>
      </c>
      <c r="AB2170" s="85">
        <f t="shared" si="2629"/>
        <v>0</v>
      </c>
      <c r="AC2170" s="85">
        <f t="shared" si="2630"/>
        <v>0</v>
      </c>
    </row>
    <row r="2171" spans="1:29" x14ac:dyDescent="0.3">
      <c r="A2171" s="67"/>
      <c r="B2171" s="85"/>
      <c r="C2171" s="85"/>
      <c r="D2171" s="85"/>
      <c r="E2171" s="85"/>
      <c r="F2171" s="85"/>
      <c r="G2171" s="85"/>
      <c r="H2171" s="113"/>
      <c r="P2171" s="21" t="str">
        <f t="shared" si="2631"/>
        <v>A</v>
      </c>
      <c r="Q2171" s="85">
        <f t="shared" si="2620"/>
        <v>0</v>
      </c>
      <c r="R2171" s="85">
        <f t="shared" si="2621"/>
        <v>0</v>
      </c>
      <c r="S2171" s="85">
        <f t="shared" si="2622"/>
        <v>0</v>
      </c>
      <c r="T2171" s="85">
        <f t="shared" si="2623"/>
        <v>0</v>
      </c>
      <c r="U2171" s="85">
        <f t="shared" si="2624"/>
        <v>0</v>
      </c>
      <c r="V2171" s="85">
        <f t="shared" si="2625"/>
        <v>0</v>
      </c>
      <c r="W2171" s="33"/>
      <c r="X2171" s="85">
        <f t="shared" si="2632"/>
        <v>0</v>
      </c>
      <c r="Y2171" s="85">
        <f t="shared" si="2626"/>
        <v>0</v>
      </c>
      <c r="Z2171" s="85">
        <f t="shared" si="2627"/>
        <v>0</v>
      </c>
      <c r="AA2171" s="85">
        <f t="shared" si="2628"/>
        <v>0</v>
      </c>
      <c r="AB2171" s="85">
        <f t="shared" si="2629"/>
        <v>0</v>
      </c>
      <c r="AC2171" s="85">
        <f t="shared" si="2630"/>
        <v>0</v>
      </c>
    </row>
    <row r="2172" spans="1:29" x14ac:dyDescent="0.3">
      <c r="A2172" s="67"/>
      <c r="B2172" s="85"/>
      <c r="C2172" s="85"/>
      <c r="D2172" s="85"/>
      <c r="E2172" s="85"/>
      <c r="F2172" s="85"/>
      <c r="G2172" s="85"/>
      <c r="H2172" s="113"/>
      <c r="P2172" s="21" t="str">
        <f t="shared" si="2631"/>
        <v>A</v>
      </c>
      <c r="Q2172" s="85">
        <f t="shared" si="2620"/>
        <v>0</v>
      </c>
      <c r="R2172" s="85">
        <f t="shared" si="2621"/>
        <v>0</v>
      </c>
      <c r="S2172" s="85">
        <f t="shared" si="2622"/>
        <v>0</v>
      </c>
      <c r="T2172" s="85">
        <f t="shared" si="2623"/>
        <v>0</v>
      </c>
      <c r="U2172" s="85">
        <f t="shared" si="2624"/>
        <v>0</v>
      </c>
      <c r="V2172" s="85">
        <f t="shared" si="2625"/>
        <v>0</v>
      </c>
      <c r="W2172" s="33"/>
      <c r="X2172" s="85">
        <f t="shared" si="2632"/>
        <v>0</v>
      </c>
      <c r="Y2172" s="85">
        <f t="shared" si="2626"/>
        <v>0</v>
      </c>
      <c r="Z2172" s="85">
        <f t="shared" si="2627"/>
        <v>0</v>
      </c>
      <c r="AA2172" s="85">
        <f t="shared" si="2628"/>
        <v>0</v>
      </c>
      <c r="AB2172" s="85">
        <f t="shared" si="2629"/>
        <v>0</v>
      </c>
      <c r="AC2172" s="85">
        <f t="shared" si="2630"/>
        <v>0</v>
      </c>
    </row>
    <row r="2173" spans="1:29" x14ac:dyDescent="0.3">
      <c r="A2173" s="67"/>
      <c r="B2173" s="85"/>
      <c r="C2173" s="85"/>
      <c r="D2173" s="85"/>
      <c r="E2173" s="85"/>
      <c r="F2173" s="85"/>
      <c r="G2173" s="85"/>
      <c r="H2173" s="113"/>
      <c r="P2173" s="21" t="str">
        <f t="shared" si="2631"/>
        <v>A</v>
      </c>
      <c r="Q2173" s="85">
        <f t="shared" si="2620"/>
        <v>0</v>
      </c>
      <c r="R2173" s="85">
        <f t="shared" si="2621"/>
        <v>0</v>
      </c>
      <c r="S2173" s="85">
        <f t="shared" si="2622"/>
        <v>0</v>
      </c>
      <c r="T2173" s="85">
        <f t="shared" si="2623"/>
        <v>0</v>
      </c>
      <c r="U2173" s="85">
        <f t="shared" si="2624"/>
        <v>0</v>
      </c>
      <c r="V2173" s="85">
        <f t="shared" si="2625"/>
        <v>0</v>
      </c>
      <c r="W2173" s="33"/>
      <c r="X2173" s="85">
        <f t="shared" si="2632"/>
        <v>0</v>
      </c>
      <c r="Y2173" s="85">
        <f t="shared" si="2626"/>
        <v>0</v>
      </c>
      <c r="Z2173" s="85">
        <f t="shared" si="2627"/>
        <v>0</v>
      </c>
      <c r="AA2173" s="85">
        <f t="shared" si="2628"/>
        <v>0</v>
      </c>
      <c r="AB2173" s="85">
        <f t="shared" si="2629"/>
        <v>0</v>
      </c>
      <c r="AC2173" s="85">
        <f t="shared" si="2630"/>
        <v>0</v>
      </c>
    </row>
    <row r="2174" spans="1:29" x14ac:dyDescent="0.3">
      <c r="A2174" s="67"/>
      <c r="B2174" s="85"/>
      <c r="C2174" s="85"/>
      <c r="D2174" s="85"/>
      <c r="E2174" s="85"/>
      <c r="F2174" s="85"/>
      <c r="G2174" s="85"/>
      <c r="H2174" s="113"/>
      <c r="P2174" s="21" t="str">
        <f t="shared" si="2631"/>
        <v>A</v>
      </c>
      <c r="Q2174" s="85">
        <f>IF($P2174="B",B2174,0)</f>
        <v>0</v>
      </c>
      <c r="R2174" s="85">
        <f t="shared" si="2621"/>
        <v>0</v>
      </c>
      <c r="S2174" s="85">
        <f t="shared" si="2622"/>
        <v>0</v>
      </c>
      <c r="T2174" s="85">
        <f t="shared" si="2623"/>
        <v>0</v>
      </c>
      <c r="U2174" s="85">
        <f t="shared" si="2624"/>
        <v>0</v>
      </c>
      <c r="V2174" s="85">
        <f t="shared" si="2625"/>
        <v>0</v>
      </c>
      <c r="W2174" s="33"/>
      <c r="X2174" s="85">
        <f t="shared" si="2632"/>
        <v>0</v>
      </c>
      <c r="Y2174" s="85">
        <f t="shared" si="2626"/>
        <v>0</v>
      </c>
      <c r="Z2174" s="85">
        <f t="shared" si="2627"/>
        <v>0</v>
      </c>
      <c r="AA2174" s="85">
        <f t="shared" si="2628"/>
        <v>0</v>
      </c>
      <c r="AB2174" s="85">
        <f t="shared" si="2629"/>
        <v>0</v>
      </c>
      <c r="AC2174" s="85">
        <f t="shared" si="2630"/>
        <v>0</v>
      </c>
    </row>
    <row r="2175" spans="1:29" x14ac:dyDescent="0.3">
      <c r="A2175" s="67"/>
      <c r="B2175" s="85"/>
      <c r="C2175" s="85"/>
      <c r="D2175" s="85"/>
      <c r="E2175" s="85"/>
      <c r="F2175" s="85"/>
      <c r="G2175" s="85"/>
      <c r="H2175" s="113"/>
      <c r="P2175" s="21" t="str">
        <f t="shared" si="2631"/>
        <v>A</v>
      </c>
      <c r="Q2175" s="85">
        <f t="shared" ref="Q2175:Q2184" si="2633">IF($P2175="B",B2175,0)</f>
        <v>0</v>
      </c>
      <c r="R2175" s="85">
        <f t="shared" si="2621"/>
        <v>0</v>
      </c>
      <c r="S2175" s="85">
        <f t="shared" si="2622"/>
        <v>0</v>
      </c>
      <c r="T2175" s="85">
        <f t="shared" si="2623"/>
        <v>0</v>
      </c>
      <c r="U2175" s="85">
        <f t="shared" si="2624"/>
        <v>0</v>
      </c>
      <c r="V2175" s="85">
        <f t="shared" si="2625"/>
        <v>0</v>
      </c>
      <c r="W2175" s="33"/>
      <c r="X2175" s="85">
        <f t="shared" si="2632"/>
        <v>0</v>
      </c>
      <c r="Y2175" s="85">
        <f t="shared" si="2626"/>
        <v>0</v>
      </c>
      <c r="Z2175" s="85">
        <f t="shared" si="2627"/>
        <v>0</v>
      </c>
      <c r="AA2175" s="85">
        <f t="shared" si="2628"/>
        <v>0</v>
      </c>
      <c r="AB2175" s="85">
        <f t="shared" si="2629"/>
        <v>0</v>
      </c>
      <c r="AC2175" s="85">
        <f t="shared" si="2630"/>
        <v>0</v>
      </c>
    </row>
    <row r="2176" spans="1:29" x14ac:dyDescent="0.3">
      <c r="A2176" s="67"/>
      <c r="B2176" s="85"/>
      <c r="C2176" s="85"/>
      <c r="D2176" s="85"/>
      <c r="E2176" s="85"/>
      <c r="F2176" s="85"/>
      <c r="G2176" s="85"/>
      <c r="H2176" s="113"/>
      <c r="P2176" s="21" t="str">
        <f t="shared" si="2631"/>
        <v>A</v>
      </c>
      <c r="Q2176" s="85">
        <f t="shared" si="2633"/>
        <v>0</v>
      </c>
      <c r="R2176" s="85">
        <f t="shared" si="2621"/>
        <v>0</v>
      </c>
      <c r="S2176" s="85">
        <f t="shared" si="2622"/>
        <v>0</v>
      </c>
      <c r="T2176" s="85">
        <f t="shared" si="2623"/>
        <v>0</v>
      </c>
      <c r="U2176" s="85">
        <f t="shared" si="2624"/>
        <v>0</v>
      </c>
      <c r="V2176" s="85">
        <f t="shared" si="2625"/>
        <v>0</v>
      </c>
      <c r="W2176" s="33"/>
      <c r="X2176" s="85">
        <f t="shared" si="2632"/>
        <v>0</v>
      </c>
      <c r="Y2176" s="85">
        <f t="shared" si="2626"/>
        <v>0</v>
      </c>
      <c r="Z2176" s="85">
        <f t="shared" si="2627"/>
        <v>0</v>
      </c>
      <c r="AA2176" s="85">
        <f t="shared" si="2628"/>
        <v>0</v>
      </c>
      <c r="AB2176" s="85">
        <f t="shared" si="2629"/>
        <v>0</v>
      </c>
      <c r="AC2176" s="85">
        <f t="shared" si="2630"/>
        <v>0</v>
      </c>
    </row>
    <row r="2177" spans="1:29" x14ac:dyDescent="0.3">
      <c r="A2177" s="67"/>
      <c r="B2177" s="85"/>
      <c r="C2177" s="85"/>
      <c r="D2177" s="85"/>
      <c r="E2177" s="85"/>
      <c r="F2177" s="85"/>
      <c r="G2177" s="85"/>
      <c r="H2177" s="113"/>
      <c r="P2177" s="21" t="str">
        <f t="shared" si="2631"/>
        <v>A</v>
      </c>
      <c r="Q2177" s="85">
        <f t="shared" si="2633"/>
        <v>0</v>
      </c>
      <c r="R2177" s="85">
        <f t="shared" si="2621"/>
        <v>0</v>
      </c>
      <c r="S2177" s="85">
        <f t="shared" si="2622"/>
        <v>0</v>
      </c>
      <c r="T2177" s="85">
        <f t="shared" si="2623"/>
        <v>0</v>
      </c>
      <c r="U2177" s="85">
        <f t="shared" si="2624"/>
        <v>0</v>
      </c>
      <c r="V2177" s="85">
        <f t="shared" si="2625"/>
        <v>0</v>
      </c>
      <c r="W2177" s="33"/>
      <c r="X2177" s="85">
        <f t="shared" si="2632"/>
        <v>0</v>
      </c>
      <c r="Y2177" s="85">
        <f t="shared" si="2626"/>
        <v>0</v>
      </c>
      <c r="Z2177" s="85">
        <f t="shared" si="2627"/>
        <v>0</v>
      </c>
      <c r="AA2177" s="85">
        <f t="shared" si="2628"/>
        <v>0</v>
      </c>
      <c r="AB2177" s="85">
        <f t="shared" si="2629"/>
        <v>0</v>
      </c>
      <c r="AC2177" s="85">
        <f t="shared" si="2630"/>
        <v>0</v>
      </c>
    </row>
    <row r="2178" spans="1:29" x14ac:dyDescent="0.3">
      <c r="A2178" s="67"/>
      <c r="B2178" s="85"/>
      <c r="C2178" s="85"/>
      <c r="D2178" s="85"/>
      <c r="E2178" s="85"/>
      <c r="F2178" s="85"/>
      <c r="G2178" s="85"/>
      <c r="H2178" s="113"/>
      <c r="P2178" s="21" t="str">
        <f t="shared" si="2631"/>
        <v>A</v>
      </c>
      <c r="Q2178" s="85">
        <f t="shared" si="2633"/>
        <v>0</v>
      </c>
      <c r="R2178" s="85">
        <f t="shared" si="2621"/>
        <v>0</v>
      </c>
      <c r="S2178" s="85">
        <f t="shared" si="2622"/>
        <v>0</v>
      </c>
      <c r="T2178" s="85">
        <f t="shared" si="2623"/>
        <v>0</v>
      </c>
      <c r="U2178" s="85">
        <f t="shared" si="2624"/>
        <v>0</v>
      </c>
      <c r="V2178" s="85">
        <f t="shared" si="2625"/>
        <v>0</v>
      </c>
      <c r="W2178" s="33"/>
      <c r="X2178" s="85">
        <f t="shared" si="2632"/>
        <v>0</v>
      </c>
      <c r="Y2178" s="85">
        <f t="shared" si="2626"/>
        <v>0</v>
      </c>
      <c r="Z2178" s="85">
        <f t="shared" si="2627"/>
        <v>0</v>
      </c>
      <c r="AA2178" s="85">
        <f t="shared" si="2628"/>
        <v>0</v>
      </c>
      <c r="AB2178" s="85">
        <f t="shared" si="2629"/>
        <v>0</v>
      </c>
      <c r="AC2178" s="85">
        <f t="shared" si="2630"/>
        <v>0</v>
      </c>
    </row>
    <row r="2179" spans="1:29" x14ac:dyDescent="0.3">
      <c r="A2179" s="67"/>
      <c r="B2179" s="85"/>
      <c r="C2179" s="85"/>
      <c r="D2179" s="85"/>
      <c r="E2179" s="85"/>
      <c r="F2179" s="85"/>
      <c r="G2179" s="85"/>
      <c r="H2179" s="113"/>
      <c r="P2179" s="21" t="str">
        <f t="shared" si="2631"/>
        <v>A</v>
      </c>
      <c r="Q2179" s="85">
        <f t="shared" si="2633"/>
        <v>0</v>
      </c>
      <c r="R2179" s="85">
        <f t="shared" si="2621"/>
        <v>0</v>
      </c>
      <c r="S2179" s="85">
        <f t="shared" si="2622"/>
        <v>0</v>
      </c>
      <c r="T2179" s="85">
        <f t="shared" si="2623"/>
        <v>0</v>
      </c>
      <c r="U2179" s="85">
        <f t="shared" si="2624"/>
        <v>0</v>
      </c>
      <c r="V2179" s="85">
        <f t="shared" si="2625"/>
        <v>0</v>
      </c>
      <c r="W2179" s="33"/>
      <c r="X2179" s="85">
        <f t="shared" si="2632"/>
        <v>0</v>
      </c>
      <c r="Y2179" s="85">
        <f t="shared" si="2626"/>
        <v>0</v>
      </c>
      <c r="Z2179" s="85">
        <f t="shared" si="2627"/>
        <v>0</v>
      </c>
      <c r="AA2179" s="85">
        <f t="shared" si="2628"/>
        <v>0</v>
      </c>
      <c r="AB2179" s="85">
        <f t="shared" si="2629"/>
        <v>0</v>
      </c>
      <c r="AC2179" s="85">
        <f t="shared" si="2630"/>
        <v>0</v>
      </c>
    </row>
    <row r="2180" spans="1:29" x14ac:dyDescent="0.3">
      <c r="A2180" s="67"/>
      <c r="B2180" s="85"/>
      <c r="C2180" s="85"/>
      <c r="D2180" s="85"/>
      <c r="E2180" s="85"/>
      <c r="F2180" s="85"/>
      <c r="G2180" s="85"/>
      <c r="H2180" s="113"/>
      <c r="P2180" s="21" t="str">
        <f t="shared" si="2631"/>
        <v>A</v>
      </c>
      <c r="Q2180" s="85">
        <f t="shared" si="2633"/>
        <v>0</v>
      </c>
      <c r="R2180" s="85">
        <f t="shared" si="2621"/>
        <v>0</v>
      </c>
      <c r="S2180" s="85">
        <f t="shared" si="2622"/>
        <v>0</v>
      </c>
      <c r="T2180" s="85">
        <f t="shared" si="2623"/>
        <v>0</v>
      </c>
      <c r="U2180" s="85">
        <f t="shared" si="2624"/>
        <v>0</v>
      </c>
      <c r="V2180" s="85">
        <f t="shared" si="2625"/>
        <v>0</v>
      </c>
      <c r="W2180" s="33"/>
      <c r="X2180" s="85">
        <f t="shared" si="2632"/>
        <v>0</v>
      </c>
      <c r="Y2180" s="85">
        <f t="shared" si="2626"/>
        <v>0</v>
      </c>
      <c r="Z2180" s="85">
        <f t="shared" si="2627"/>
        <v>0</v>
      </c>
      <c r="AA2180" s="85">
        <f t="shared" si="2628"/>
        <v>0</v>
      </c>
      <c r="AB2180" s="85">
        <f t="shared" si="2629"/>
        <v>0</v>
      </c>
      <c r="AC2180" s="85">
        <f t="shared" si="2630"/>
        <v>0</v>
      </c>
    </row>
    <row r="2181" spans="1:29" x14ac:dyDescent="0.3">
      <c r="A2181" s="67"/>
      <c r="B2181" s="85"/>
      <c r="C2181" s="85"/>
      <c r="D2181" s="85"/>
      <c r="E2181" s="85"/>
      <c r="F2181" s="85"/>
      <c r="G2181" s="85"/>
      <c r="H2181" s="113"/>
      <c r="P2181" s="21" t="str">
        <f t="shared" si="2631"/>
        <v>A</v>
      </c>
      <c r="Q2181" s="85">
        <f t="shared" si="2633"/>
        <v>0</v>
      </c>
      <c r="R2181" s="85">
        <f t="shared" si="2621"/>
        <v>0</v>
      </c>
      <c r="S2181" s="85">
        <f t="shared" si="2622"/>
        <v>0</v>
      </c>
      <c r="T2181" s="85">
        <f t="shared" si="2623"/>
        <v>0</v>
      </c>
      <c r="U2181" s="85">
        <f t="shared" si="2624"/>
        <v>0</v>
      </c>
      <c r="V2181" s="85">
        <f t="shared" si="2625"/>
        <v>0</v>
      </c>
      <c r="W2181" s="33"/>
      <c r="X2181" s="85">
        <f t="shared" si="2632"/>
        <v>0</v>
      </c>
      <c r="Y2181" s="85">
        <f t="shared" si="2626"/>
        <v>0</v>
      </c>
      <c r="Z2181" s="85">
        <f t="shared" si="2627"/>
        <v>0</v>
      </c>
      <c r="AA2181" s="85">
        <f t="shared" si="2628"/>
        <v>0</v>
      </c>
      <c r="AB2181" s="85">
        <f t="shared" si="2629"/>
        <v>0</v>
      </c>
      <c r="AC2181" s="85">
        <f t="shared" si="2630"/>
        <v>0</v>
      </c>
    </row>
    <row r="2182" spans="1:29" x14ac:dyDescent="0.3">
      <c r="A2182" s="67"/>
      <c r="B2182" s="85"/>
      <c r="C2182" s="85"/>
      <c r="D2182" s="85"/>
      <c r="E2182" s="85"/>
      <c r="F2182" s="85"/>
      <c r="G2182" s="85"/>
      <c r="H2182" s="113"/>
      <c r="P2182" s="21" t="str">
        <f t="shared" si="2631"/>
        <v>A</v>
      </c>
      <c r="Q2182" s="85">
        <f t="shared" si="2633"/>
        <v>0</v>
      </c>
      <c r="R2182" s="85">
        <f t="shared" si="2621"/>
        <v>0</v>
      </c>
      <c r="S2182" s="85">
        <f t="shared" si="2622"/>
        <v>0</v>
      </c>
      <c r="T2182" s="85">
        <f t="shared" si="2623"/>
        <v>0</v>
      </c>
      <c r="U2182" s="85">
        <f t="shared" si="2624"/>
        <v>0</v>
      </c>
      <c r="V2182" s="85">
        <f t="shared" si="2625"/>
        <v>0</v>
      </c>
      <c r="W2182" s="33"/>
      <c r="X2182" s="85">
        <f t="shared" si="2632"/>
        <v>0</v>
      </c>
      <c r="Y2182" s="85">
        <f t="shared" si="2626"/>
        <v>0</v>
      </c>
      <c r="Z2182" s="85">
        <f t="shared" si="2627"/>
        <v>0</v>
      </c>
      <c r="AA2182" s="85">
        <f t="shared" si="2628"/>
        <v>0</v>
      </c>
      <c r="AB2182" s="85">
        <f t="shared" si="2629"/>
        <v>0</v>
      </c>
      <c r="AC2182" s="85">
        <f t="shared" si="2630"/>
        <v>0</v>
      </c>
    </row>
    <row r="2183" spans="1:29" x14ac:dyDescent="0.3">
      <c r="A2183" s="67"/>
      <c r="B2183" s="85"/>
      <c r="C2183" s="85"/>
      <c r="D2183" s="85"/>
      <c r="E2183" s="85"/>
      <c r="F2183" s="85"/>
      <c r="G2183" s="85"/>
      <c r="H2183" s="113"/>
      <c r="P2183" s="21" t="str">
        <f t="shared" si="2631"/>
        <v>A</v>
      </c>
      <c r="Q2183" s="85">
        <f t="shared" si="2633"/>
        <v>0</v>
      </c>
      <c r="R2183" s="85">
        <f t="shared" si="2621"/>
        <v>0</v>
      </c>
      <c r="S2183" s="85">
        <f t="shared" si="2622"/>
        <v>0</v>
      </c>
      <c r="T2183" s="85">
        <f t="shared" si="2623"/>
        <v>0</v>
      </c>
      <c r="U2183" s="85">
        <f t="shared" si="2624"/>
        <v>0</v>
      </c>
      <c r="V2183" s="85">
        <f t="shared" si="2625"/>
        <v>0</v>
      </c>
      <c r="W2183" s="33"/>
      <c r="X2183" s="85">
        <f t="shared" si="2632"/>
        <v>0</v>
      </c>
      <c r="Y2183" s="85">
        <f t="shared" si="2626"/>
        <v>0</v>
      </c>
      <c r="Z2183" s="85">
        <f t="shared" si="2627"/>
        <v>0</v>
      </c>
      <c r="AA2183" s="85">
        <f t="shared" si="2628"/>
        <v>0</v>
      </c>
      <c r="AB2183" s="85">
        <f t="shared" si="2629"/>
        <v>0</v>
      </c>
      <c r="AC2183" s="85">
        <f t="shared" si="2630"/>
        <v>0</v>
      </c>
    </row>
    <row r="2184" spans="1:29" x14ac:dyDescent="0.3">
      <c r="A2184" s="67"/>
      <c r="B2184" s="85"/>
      <c r="C2184" s="85"/>
      <c r="D2184" s="85"/>
      <c r="E2184" s="85"/>
      <c r="F2184" s="85"/>
      <c r="G2184" s="85"/>
      <c r="H2184" s="113"/>
      <c r="P2184" s="21" t="str">
        <f t="shared" si="2631"/>
        <v>A</v>
      </c>
      <c r="Q2184" s="85">
        <f t="shared" si="2633"/>
        <v>0</v>
      </c>
      <c r="R2184" s="85">
        <f t="shared" si="2621"/>
        <v>0</v>
      </c>
      <c r="S2184" s="85">
        <f t="shared" si="2622"/>
        <v>0</v>
      </c>
      <c r="T2184" s="85">
        <f t="shared" si="2623"/>
        <v>0</v>
      </c>
      <c r="U2184" s="85">
        <f t="shared" si="2624"/>
        <v>0</v>
      </c>
      <c r="V2184" s="85">
        <f t="shared" si="2625"/>
        <v>0</v>
      </c>
      <c r="W2184" s="33"/>
      <c r="X2184" s="85">
        <f t="shared" si="2632"/>
        <v>0</v>
      </c>
      <c r="Y2184" s="85">
        <f t="shared" si="2626"/>
        <v>0</v>
      </c>
      <c r="Z2184" s="85">
        <f t="shared" si="2627"/>
        <v>0</v>
      </c>
      <c r="AA2184" s="85">
        <f t="shared" si="2628"/>
        <v>0</v>
      </c>
      <c r="AB2184" s="85">
        <f t="shared" si="2629"/>
        <v>0</v>
      </c>
      <c r="AC2184" s="85">
        <f t="shared" si="2630"/>
        <v>0</v>
      </c>
    </row>
    <row r="2185" spans="1:29" x14ac:dyDescent="0.3">
      <c r="A2185" s="68"/>
      <c r="B2185" s="87"/>
      <c r="C2185" s="87"/>
      <c r="D2185" s="87"/>
      <c r="E2185" s="87"/>
      <c r="F2185" s="87"/>
      <c r="G2185" s="87"/>
      <c r="H2185" s="114"/>
      <c r="I2185" s="105">
        <f>Q2185</f>
        <v>0</v>
      </c>
      <c r="J2185" s="105">
        <f>R2185</f>
        <v>0</v>
      </c>
      <c r="K2185" s="105">
        <f t="shared" ref="K2185" si="2634">S2185</f>
        <v>0</v>
      </c>
      <c r="L2185" s="105">
        <f t="shared" ref="L2185" si="2635">T2185</f>
        <v>0</v>
      </c>
      <c r="M2185" s="105">
        <f t="shared" ref="M2185" si="2636">U2185</f>
        <v>0</v>
      </c>
      <c r="N2185" s="105">
        <f t="shared" ref="N2185" si="2637">V2185</f>
        <v>0</v>
      </c>
      <c r="P2185" s="21"/>
      <c r="Q2185" s="106">
        <f t="shared" ref="Q2185:V2185" si="2638">+SUM(Q2169:Q2184)</f>
        <v>0</v>
      </c>
      <c r="R2185" s="106">
        <f t="shared" si="2638"/>
        <v>0</v>
      </c>
      <c r="S2185" s="106">
        <f t="shared" si="2638"/>
        <v>0</v>
      </c>
      <c r="T2185" s="106">
        <f t="shared" si="2638"/>
        <v>0</v>
      </c>
      <c r="U2185" s="106">
        <f t="shared" si="2638"/>
        <v>0</v>
      </c>
      <c r="V2185" s="106">
        <f t="shared" si="2638"/>
        <v>0</v>
      </c>
      <c r="W2185" s="33"/>
      <c r="X2185" s="33"/>
      <c r="Y2185" s="33"/>
      <c r="Z2185" s="33"/>
      <c r="AA2185" s="33"/>
      <c r="AB2185" s="33"/>
      <c r="AC2185" s="33"/>
    </row>
    <row r="2187" spans="1:29" x14ac:dyDescent="0.3">
      <c r="A2187" s="69"/>
      <c r="B2187" s="69"/>
      <c r="C2187" s="69"/>
      <c r="D2187" s="97"/>
      <c r="E2187" s="97"/>
      <c r="F2187" s="69"/>
      <c r="G2187" s="69"/>
      <c r="H2187" s="82"/>
    </row>
    <row r="2188" spans="1:29" x14ac:dyDescent="0.3">
      <c r="A2188" s="94"/>
      <c r="B2188" s="83"/>
      <c r="C2188" s="95"/>
      <c r="D2188" s="95"/>
      <c r="E2188" s="33"/>
      <c r="F2188" s="98"/>
      <c r="G2188" s="96"/>
      <c r="H2188" s="112"/>
    </row>
    <row r="2189" spans="1:29" x14ac:dyDescent="0.3">
      <c r="A2189" s="91"/>
      <c r="B2189" s="92"/>
      <c r="C2189" s="92"/>
      <c r="D2189" s="92"/>
      <c r="E2189" s="92"/>
      <c r="F2189" s="92"/>
      <c r="G2189" s="92"/>
      <c r="H2189" s="92"/>
    </row>
    <row r="2190" spans="1:29" x14ac:dyDescent="0.3">
      <c r="A2190" s="68"/>
      <c r="B2190" s="68"/>
      <c r="C2190" s="68"/>
      <c r="D2190" s="68"/>
      <c r="E2190" s="68"/>
      <c r="F2190" s="68"/>
      <c r="G2190" s="68"/>
      <c r="H2190" s="82"/>
      <c r="P2190" s="21"/>
      <c r="Q2190" s="106">
        <f>+SUM(Q2191:Q2206)</f>
        <v>0</v>
      </c>
      <c r="R2190" s="106">
        <f t="shared" ref="R2190:V2190" si="2639">+SUM(R2191:R2206)</f>
        <v>0</v>
      </c>
      <c r="S2190" s="106">
        <f t="shared" si="2639"/>
        <v>0</v>
      </c>
      <c r="T2190" s="106">
        <f t="shared" si="2639"/>
        <v>0</v>
      </c>
      <c r="U2190" s="106">
        <f t="shared" si="2639"/>
        <v>0</v>
      </c>
      <c r="V2190" s="106">
        <f t="shared" si="2639"/>
        <v>0</v>
      </c>
      <c r="W2190" s="33"/>
      <c r="X2190" s="33"/>
      <c r="Y2190" s="33"/>
      <c r="Z2190" s="33"/>
      <c r="AA2190" s="33"/>
      <c r="AB2190" s="33"/>
      <c r="AC2190" s="33"/>
    </row>
    <row r="2191" spans="1:29" x14ac:dyDescent="0.3">
      <c r="A2191" s="67"/>
      <c r="B2191" s="85"/>
      <c r="C2191" s="85"/>
      <c r="D2191" s="85"/>
      <c r="E2191" s="85"/>
      <c r="F2191" s="85"/>
      <c r="G2191" s="85"/>
      <c r="H2191" s="113"/>
      <c r="I2191" s="105">
        <f t="shared" ref="I2191" si="2640">Q2190</f>
        <v>0</v>
      </c>
      <c r="J2191" s="105">
        <f t="shared" ref="J2191" si="2641">R2190</f>
        <v>0</v>
      </c>
      <c r="K2191" s="105">
        <f t="shared" ref="K2191" si="2642">S2190</f>
        <v>0</v>
      </c>
      <c r="L2191" s="105">
        <f t="shared" ref="L2191" si="2643">T2190</f>
        <v>0</v>
      </c>
      <c r="M2191" s="105">
        <f t="shared" ref="M2191" si="2644">U2190</f>
        <v>0</v>
      </c>
      <c r="N2191" s="105">
        <f t="shared" ref="N2191" si="2645">V2190</f>
        <v>0</v>
      </c>
      <c r="P2191" s="21" t="str">
        <f>IF(A2191&gt;=$B$2104,"A","B")</f>
        <v>A</v>
      </c>
      <c r="Q2191" s="85">
        <f t="shared" ref="Q2191:Q2195" si="2646">IF($P2191="B",B2191,0)</f>
        <v>0</v>
      </c>
      <c r="R2191" s="85">
        <f t="shared" ref="R2191:R2206" si="2647">IF($P2191="B",C2191,0)</f>
        <v>0</v>
      </c>
      <c r="S2191" s="85">
        <f t="shared" ref="S2191:S2206" si="2648">IF($P2191="B",D2191,0)</f>
        <v>0</v>
      </c>
      <c r="T2191" s="85">
        <f t="shared" ref="T2191:T2206" si="2649">IF($P2191="B",E2191,0)</f>
        <v>0</v>
      </c>
      <c r="U2191" s="85">
        <f t="shared" ref="U2191:U2206" si="2650">IF($P2191="B",F2191,0)</f>
        <v>0</v>
      </c>
      <c r="V2191" s="85">
        <f t="shared" ref="V2191:V2206" si="2651">IF($P2191="B",G2191,0)</f>
        <v>0</v>
      </c>
      <c r="W2191" s="33"/>
      <c r="X2191" s="85">
        <f>IF($P2191="A",B2191,0)</f>
        <v>0</v>
      </c>
      <c r="Y2191" s="85">
        <f t="shared" ref="Y2191:Y2206" si="2652">IF($P2191="A",C2191,0)</f>
        <v>0</v>
      </c>
      <c r="Z2191" s="85">
        <f t="shared" ref="Z2191:Z2206" si="2653">IF($P2191="A",D2191,0)</f>
        <v>0</v>
      </c>
      <c r="AA2191" s="85">
        <f t="shared" ref="AA2191:AA2206" si="2654">IF($P2191="A",E2191,0)</f>
        <v>0</v>
      </c>
      <c r="AB2191" s="85">
        <f t="shared" ref="AB2191:AB2206" si="2655">IF($P2191="A",F2191,0)</f>
        <v>0</v>
      </c>
      <c r="AC2191" s="85">
        <f t="shared" ref="AC2191:AC2206" si="2656">IF($P2191="A",G2191,0)</f>
        <v>0</v>
      </c>
    </row>
    <row r="2192" spans="1:29" x14ac:dyDescent="0.3">
      <c r="A2192" s="67"/>
      <c r="B2192" s="85"/>
      <c r="C2192" s="85"/>
      <c r="D2192" s="85"/>
      <c r="E2192" s="85"/>
      <c r="F2192" s="85"/>
      <c r="G2192" s="85"/>
      <c r="H2192" s="113"/>
      <c r="P2192" s="21" t="str">
        <f t="shared" ref="P2192:P2206" si="2657">IF(A2192&gt;=$B$2104,"A","B")</f>
        <v>A</v>
      </c>
      <c r="Q2192" s="85">
        <f t="shared" si="2646"/>
        <v>0</v>
      </c>
      <c r="R2192" s="85">
        <f t="shared" si="2647"/>
        <v>0</v>
      </c>
      <c r="S2192" s="85">
        <f t="shared" si="2648"/>
        <v>0</v>
      </c>
      <c r="T2192" s="85">
        <f t="shared" si="2649"/>
        <v>0</v>
      </c>
      <c r="U2192" s="85">
        <f t="shared" si="2650"/>
        <v>0</v>
      </c>
      <c r="V2192" s="85">
        <f t="shared" si="2651"/>
        <v>0</v>
      </c>
      <c r="W2192" s="33"/>
      <c r="X2192" s="85">
        <f t="shared" ref="X2192:X2206" si="2658">IF($P2192="A",B2192,0)</f>
        <v>0</v>
      </c>
      <c r="Y2192" s="85">
        <f t="shared" si="2652"/>
        <v>0</v>
      </c>
      <c r="Z2192" s="85">
        <f t="shared" si="2653"/>
        <v>0</v>
      </c>
      <c r="AA2192" s="85">
        <f t="shared" si="2654"/>
        <v>0</v>
      </c>
      <c r="AB2192" s="85">
        <f t="shared" si="2655"/>
        <v>0</v>
      </c>
      <c r="AC2192" s="85">
        <f t="shared" si="2656"/>
        <v>0</v>
      </c>
    </row>
    <row r="2193" spans="1:29" x14ac:dyDescent="0.3">
      <c r="A2193" s="67"/>
      <c r="B2193" s="85"/>
      <c r="C2193" s="85"/>
      <c r="D2193" s="85"/>
      <c r="E2193" s="85"/>
      <c r="F2193" s="85"/>
      <c r="G2193" s="85"/>
      <c r="H2193" s="113"/>
      <c r="P2193" s="21" t="str">
        <f t="shared" si="2657"/>
        <v>A</v>
      </c>
      <c r="Q2193" s="85">
        <f t="shared" si="2646"/>
        <v>0</v>
      </c>
      <c r="R2193" s="85">
        <f t="shared" si="2647"/>
        <v>0</v>
      </c>
      <c r="S2193" s="85">
        <f t="shared" si="2648"/>
        <v>0</v>
      </c>
      <c r="T2193" s="85">
        <f t="shared" si="2649"/>
        <v>0</v>
      </c>
      <c r="U2193" s="85">
        <f t="shared" si="2650"/>
        <v>0</v>
      </c>
      <c r="V2193" s="85">
        <f t="shared" si="2651"/>
        <v>0</v>
      </c>
      <c r="W2193" s="33"/>
      <c r="X2193" s="85">
        <f t="shared" si="2658"/>
        <v>0</v>
      </c>
      <c r="Y2193" s="85">
        <f t="shared" si="2652"/>
        <v>0</v>
      </c>
      <c r="Z2193" s="85">
        <f t="shared" si="2653"/>
        <v>0</v>
      </c>
      <c r="AA2193" s="85">
        <f t="shared" si="2654"/>
        <v>0</v>
      </c>
      <c r="AB2193" s="85">
        <f t="shared" si="2655"/>
        <v>0</v>
      </c>
      <c r="AC2193" s="85">
        <f t="shared" si="2656"/>
        <v>0</v>
      </c>
    </row>
    <row r="2194" spans="1:29" x14ac:dyDescent="0.3">
      <c r="A2194" s="67"/>
      <c r="B2194" s="85"/>
      <c r="C2194" s="85"/>
      <c r="D2194" s="85"/>
      <c r="E2194" s="85"/>
      <c r="F2194" s="85"/>
      <c r="G2194" s="85"/>
      <c r="H2194" s="113"/>
      <c r="P2194" s="21" t="str">
        <f t="shared" si="2657"/>
        <v>A</v>
      </c>
      <c r="Q2194" s="85">
        <f t="shared" si="2646"/>
        <v>0</v>
      </c>
      <c r="R2194" s="85">
        <f t="shared" si="2647"/>
        <v>0</v>
      </c>
      <c r="S2194" s="85">
        <f t="shared" si="2648"/>
        <v>0</v>
      </c>
      <c r="T2194" s="85">
        <f t="shared" si="2649"/>
        <v>0</v>
      </c>
      <c r="U2194" s="85">
        <f t="shared" si="2650"/>
        <v>0</v>
      </c>
      <c r="V2194" s="85">
        <f t="shared" si="2651"/>
        <v>0</v>
      </c>
      <c r="W2194" s="33"/>
      <c r="X2194" s="85">
        <f t="shared" si="2658"/>
        <v>0</v>
      </c>
      <c r="Y2194" s="85">
        <f t="shared" si="2652"/>
        <v>0</v>
      </c>
      <c r="Z2194" s="85">
        <f t="shared" si="2653"/>
        <v>0</v>
      </c>
      <c r="AA2194" s="85">
        <f t="shared" si="2654"/>
        <v>0</v>
      </c>
      <c r="AB2194" s="85">
        <f t="shared" si="2655"/>
        <v>0</v>
      </c>
      <c r="AC2194" s="85">
        <f t="shared" si="2656"/>
        <v>0</v>
      </c>
    </row>
    <row r="2195" spans="1:29" x14ac:dyDescent="0.3">
      <c r="A2195" s="67"/>
      <c r="B2195" s="85"/>
      <c r="C2195" s="85"/>
      <c r="D2195" s="85"/>
      <c r="E2195" s="85"/>
      <c r="F2195" s="85"/>
      <c r="G2195" s="85"/>
      <c r="H2195" s="113"/>
      <c r="P2195" s="21" t="str">
        <f t="shared" si="2657"/>
        <v>A</v>
      </c>
      <c r="Q2195" s="85">
        <f t="shared" si="2646"/>
        <v>0</v>
      </c>
      <c r="R2195" s="85">
        <f t="shared" si="2647"/>
        <v>0</v>
      </c>
      <c r="S2195" s="85">
        <f t="shared" si="2648"/>
        <v>0</v>
      </c>
      <c r="T2195" s="85">
        <f t="shared" si="2649"/>
        <v>0</v>
      </c>
      <c r="U2195" s="85">
        <f t="shared" si="2650"/>
        <v>0</v>
      </c>
      <c r="V2195" s="85">
        <f t="shared" si="2651"/>
        <v>0</v>
      </c>
      <c r="W2195" s="33"/>
      <c r="X2195" s="85">
        <f t="shared" si="2658"/>
        <v>0</v>
      </c>
      <c r="Y2195" s="85">
        <f t="shared" si="2652"/>
        <v>0</v>
      </c>
      <c r="Z2195" s="85">
        <f t="shared" si="2653"/>
        <v>0</v>
      </c>
      <c r="AA2195" s="85">
        <f t="shared" si="2654"/>
        <v>0</v>
      </c>
      <c r="AB2195" s="85">
        <f t="shared" si="2655"/>
        <v>0</v>
      </c>
      <c r="AC2195" s="85">
        <f t="shared" si="2656"/>
        <v>0</v>
      </c>
    </row>
    <row r="2196" spans="1:29" x14ac:dyDescent="0.3">
      <c r="A2196" s="67"/>
      <c r="B2196" s="85"/>
      <c r="C2196" s="85"/>
      <c r="D2196" s="85"/>
      <c r="E2196" s="85"/>
      <c r="F2196" s="85"/>
      <c r="G2196" s="85"/>
      <c r="H2196" s="113"/>
      <c r="P2196" s="21" t="str">
        <f t="shared" si="2657"/>
        <v>A</v>
      </c>
      <c r="Q2196" s="85">
        <f>IF($P2196="B",B2196,0)</f>
        <v>0</v>
      </c>
      <c r="R2196" s="85">
        <f t="shared" si="2647"/>
        <v>0</v>
      </c>
      <c r="S2196" s="85">
        <f t="shared" si="2648"/>
        <v>0</v>
      </c>
      <c r="T2196" s="85">
        <f t="shared" si="2649"/>
        <v>0</v>
      </c>
      <c r="U2196" s="85">
        <f t="shared" si="2650"/>
        <v>0</v>
      </c>
      <c r="V2196" s="85">
        <f t="shared" si="2651"/>
        <v>0</v>
      </c>
      <c r="W2196" s="33"/>
      <c r="X2196" s="85">
        <f t="shared" si="2658"/>
        <v>0</v>
      </c>
      <c r="Y2196" s="85">
        <f t="shared" si="2652"/>
        <v>0</v>
      </c>
      <c r="Z2196" s="85">
        <f t="shared" si="2653"/>
        <v>0</v>
      </c>
      <c r="AA2196" s="85">
        <f t="shared" si="2654"/>
        <v>0</v>
      </c>
      <c r="AB2196" s="85">
        <f t="shared" si="2655"/>
        <v>0</v>
      </c>
      <c r="AC2196" s="85">
        <f t="shared" si="2656"/>
        <v>0</v>
      </c>
    </row>
    <row r="2197" spans="1:29" x14ac:dyDescent="0.3">
      <c r="A2197" s="67"/>
      <c r="B2197" s="85"/>
      <c r="C2197" s="85"/>
      <c r="D2197" s="85"/>
      <c r="E2197" s="85"/>
      <c r="F2197" s="85"/>
      <c r="G2197" s="85"/>
      <c r="H2197" s="113"/>
      <c r="P2197" s="21" t="str">
        <f t="shared" si="2657"/>
        <v>A</v>
      </c>
      <c r="Q2197" s="85">
        <f t="shared" ref="Q2197:Q2206" si="2659">IF($P2197="B",B2197,0)</f>
        <v>0</v>
      </c>
      <c r="R2197" s="85">
        <f t="shared" si="2647"/>
        <v>0</v>
      </c>
      <c r="S2197" s="85">
        <f t="shared" si="2648"/>
        <v>0</v>
      </c>
      <c r="T2197" s="85">
        <f t="shared" si="2649"/>
        <v>0</v>
      </c>
      <c r="U2197" s="85">
        <f t="shared" si="2650"/>
        <v>0</v>
      </c>
      <c r="V2197" s="85">
        <f t="shared" si="2651"/>
        <v>0</v>
      </c>
      <c r="W2197" s="33"/>
      <c r="X2197" s="85">
        <f t="shared" si="2658"/>
        <v>0</v>
      </c>
      <c r="Y2197" s="85">
        <f t="shared" si="2652"/>
        <v>0</v>
      </c>
      <c r="Z2197" s="85">
        <f t="shared" si="2653"/>
        <v>0</v>
      </c>
      <c r="AA2197" s="85">
        <f t="shared" si="2654"/>
        <v>0</v>
      </c>
      <c r="AB2197" s="85">
        <f t="shared" si="2655"/>
        <v>0</v>
      </c>
      <c r="AC2197" s="85">
        <f t="shared" si="2656"/>
        <v>0</v>
      </c>
    </row>
    <row r="2198" spans="1:29" x14ac:dyDescent="0.3">
      <c r="A2198" s="67"/>
      <c r="B2198" s="85"/>
      <c r="C2198" s="85"/>
      <c r="D2198" s="85"/>
      <c r="E2198" s="85"/>
      <c r="F2198" s="85"/>
      <c r="G2198" s="85"/>
      <c r="H2198" s="113"/>
      <c r="P2198" s="21" t="str">
        <f t="shared" si="2657"/>
        <v>A</v>
      </c>
      <c r="Q2198" s="85">
        <f t="shared" si="2659"/>
        <v>0</v>
      </c>
      <c r="R2198" s="85">
        <f t="shared" si="2647"/>
        <v>0</v>
      </c>
      <c r="S2198" s="85">
        <f t="shared" si="2648"/>
        <v>0</v>
      </c>
      <c r="T2198" s="85">
        <f t="shared" si="2649"/>
        <v>0</v>
      </c>
      <c r="U2198" s="85">
        <f t="shared" si="2650"/>
        <v>0</v>
      </c>
      <c r="V2198" s="85">
        <f t="shared" si="2651"/>
        <v>0</v>
      </c>
      <c r="W2198" s="33"/>
      <c r="X2198" s="85">
        <f t="shared" si="2658"/>
        <v>0</v>
      </c>
      <c r="Y2198" s="85">
        <f t="shared" si="2652"/>
        <v>0</v>
      </c>
      <c r="Z2198" s="85">
        <f t="shared" si="2653"/>
        <v>0</v>
      </c>
      <c r="AA2198" s="85">
        <f t="shared" si="2654"/>
        <v>0</v>
      </c>
      <c r="AB2198" s="85">
        <f t="shared" si="2655"/>
        <v>0</v>
      </c>
      <c r="AC2198" s="85">
        <f t="shared" si="2656"/>
        <v>0</v>
      </c>
    </row>
    <row r="2199" spans="1:29" x14ac:dyDescent="0.3">
      <c r="A2199" s="67"/>
      <c r="B2199" s="85"/>
      <c r="C2199" s="85"/>
      <c r="D2199" s="85"/>
      <c r="E2199" s="85"/>
      <c r="F2199" s="85"/>
      <c r="G2199" s="85"/>
      <c r="H2199" s="113"/>
      <c r="P2199" s="21" t="str">
        <f t="shared" si="2657"/>
        <v>A</v>
      </c>
      <c r="Q2199" s="85">
        <f t="shared" si="2659"/>
        <v>0</v>
      </c>
      <c r="R2199" s="85">
        <f t="shared" si="2647"/>
        <v>0</v>
      </c>
      <c r="S2199" s="85">
        <f t="shared" si="2648"/>
        <v>0</v>
      </c>
      <c r="T2199" s="85">
        <f t="shared" si="2649"/>
        <v>0</v>
      </c>
      <c r="U2199" s="85">
        <f t="shared" si="2650"/>
        <v>0</v>
      </c>
      <c r="V2199" s="85">
        <f t="shared" si="2651"/>
        <v>0</v>
      </c>
      <c r="W2199" s="33"/>
      <c r="X2199" s="85">
        <f t="shared" si="2658"/>
        <v>0</v>
      </c>
      <c r="Y2199" s="85">
        <f t="shared" si="2652"/>
        <v>0</v>
      </c>
      <c r="Z2199" s="85">
        <f t="shared" si="2653"/>
        <v>0</v>
      </c>
      <c r="AA2199" s="85">
        <f t="shared" si="2654"/>
        <v>0</v>
      </c>
      <c r="AB2199" s="85">
        <f t="shared" si="2655"/>
        <v>0</v>
      </c>
      <c r="AC2199" s="85">
        <f t="shared" si="2656"/>
        <v>0</v>
      </c>
    </row>
    <row r="2200" spans="1:29" x14ac:dyDescent="0.3">
      <c r="A2200" s="67"/>
      <c r="B2200" s="85"/>
      <c r="C2200" s="85"/>
      <c r="D2200" s="85"/>
      <c r="E2200" s="85"/>
      <c r="F2200" s="85"/>
      <c r="G2200" s="85"/>
      <c r="H2200" s="113"/>
      <c r="P2200" s="21" t="str">
        <f t="shared" si="2657"/>
        <v>A</v>
      </c>
      <c r="Q2200" s="85">
        <f t="shared" si="2659"/>
        <v>0</v>
      </c>
      <c r="R2200" s="85">
        <f t="shared" si="2647"/>
        <v>0</v>
      </c>
      <c r="S2200" s="85">
        <f t="shared" si="2648"/>
        <v>0</v>
      </c>
      <c r="T2200" s="85">
        <f t="shared" si="2649"/>
        <v>0</v>
      </c>
      <c r="U2200" s="85">
        <f t="shared" si="2650"/>
        <v>0</v>
      </c>
      <c r="V2200" s="85">
        <f t="shared" si="2651"/>
        <v>0</v>
      </c>
      <c r="W2200" s="33"/>
      <c r="X2200" s="85">
        <f t="shared" si="2658"/>
        <v>0</v>
      </c>
      <c r="Y2200" s="85">
        <f t="shared" si="2652"/>
        <v>0</v>
      </c>
      <c r="Z2200" s="85">
        <f t="shared" si="2653"/>
        <v>0</v>
      </c>
      <c r="AA2200" s="85">
        <f t="shared" si="2654"/>
        <v>0</v>
      </c>
      <c r="AB2200" s="85">
        <f t="shared" si="2655"/>
        <v>0</v>
      </c>
      <c r="AC2200" s="85">
        <f t="shared" si="2656"/>
        <v>0</v>
      </c>
    </row>
    <row r="2201" spans="1:29" x14ac:dyDescent="0.3">
      <c r="A2201" s="67"/>
      <c r="B2201" s="85"/>
      <c r="C2201" s="85"/>
      <c r="D2201" s="85"/>
      <c r="E2201" s="85"/>
      <c r="F2201" s="85"/>
      <c r="G2201" s="85"/>
      <c r="H2201" s="113"/>
      <c r="P2201" s="21" t="str">
        <f t="shared" si="2657"/>
        <v>A</v>
      </c>
      <c r="Q2201" s="85">
        <f t="shared" si="2659"/>
        <v>0</v>
      </c>
      <c r="R2201" s="85">
        <f t="shared" si="2647"/>
        <v>0</v>
      </c>
      <c r="S2201" s="85">
        <f t="shared" si="2648"/>
        <v>0</v>
      </c>
      <c r="T2201" s="85">
        <f t="shared" si="2649"/>
        <v>0</v>
      </c>
      <c r="U2201" s="85">
        <f t="shared" si="2650"/>
        <v>0</v>
      </c>
      <c r="V2201" s="85">
        <f t="shared" si="2651"/>
        <v>0</v>
      </c>
      <c r="W2201" s="33"/>
      <c r="X2201" s="85">
        <f t="shared" si="2658"/>
        <v>0</v>
      </c>
      <c r="Y2201" s="85">
        <f t="shared" si="2652"/>
        <v>0</v>
      </c>
      <c r="Z2201" s="85">
        <f t="shared" si="2653"/>
        <v>0</v>
      </c>
      <c r="AA2201" s="85">
        <f t="shared" si="2654"/>
        <v>0</v>
      </c>
      <c r="AB2201" s="85">
        <f t="shared" si="2655"/>
        <v>0</v>
      </c>
      <c r="AC2201" s="85">
        <f t="shared" si="2656"/>
        <v>0</v>
      </c>
    </row>
    <row r="2202" spans="1:29" x14ac:dyDescent="0.3">
      <c r="A2202" s="67"/>
      <c r="B2202" s="85"/>
      <c r="C2202" s="85"/>
      <c r="D2202" s="85"/>
      <c r="E2202" s="85"/>
      <c r="F2202" s="85"/>
      <c r="G2202" s="85"/>
      <c r="H2202" s="113"/>
      <c r="P2202" s="21" t="str">
        <f t="shared" si="2657"/>
        <v>A</v>
      </c>
      <c r="Q2202" s="85">
        <f t="shared" si="2659"/>
        <v>0</v>
      </c>
      <c r="R2202" s="85">
        <f t="shared" si="2647"/>
        <v>0</v>
      </c>
      <c r="S2202" s="85">
        <f t="shared" si="2648"/>
        <v>0</v>
      </c>
      <c r="T2202" s="85">
        <f t="shared" si="2649"/>
        <v>0</v>
      </c>
      <c r="U2202" s="85">
        <f t="shared" si="2650"/>
        <v>0</v>
      </c>
      <c r="V2202" s="85">
        <f t="shared" si="2651"/>
        <v>0</v>
      </c>
      <c r="W2202" s="33"/>
      <c r="X2202" s="85">
        <f t="shared" si="2658"/>
        <v>0</v>
      </c>
      <c r="Y2202" s="85">
        <f t="shared" si="2652"/>
        <v>0</v>
      </c>
      <c r="Z2202" s="85">
        <f t="shared" si="2653"/>
        <v>0</v>
      </c>
      <c r="AA2202" s="85">
        <f t="shared" si="2654"/>
        <v>0</v>
      </c>
      <c r="AB2202" s="85">
        <f t="shared" si="2655"/>
        <v>0</v>
      </c>
      <c r="AC2202" s="85">
        <f t="shared" si="2656"/>
        <v>0</v>
      </c>
    </row>
    <row r="2203" spans="1:29" x14ac:dyDescent="0.3">
      <c r="A2203" s="67"/>
      <c r="B2203" s="85"/>
      <c r="C2203" s="85"/>
      <c r="D2203" s="85"/>
      <c r="E2203" s="85"/>
      <c r="F2203" s="85"/>
      <c r="G2203" s="85"/>
      <c r="H2203" s="113"/>
      <c r="P2203" s="21" t="str">
        <f t="shared" si="2657"/>
        <v>A</v>
      </c>
      <c r="Q2203" s="85">
        <f t="shared" si="2659"/>
        <v>0</v>
      </c>
      <c r="R2203" s="85">
        <f t="shared" si="2647"/>
        <v>0</v>
      </c>
      <c r="S2203" s="85">
        <f t="shared" si="2648"/>
        <v>0</v>
      </c>
      <c r="T2203" s="85">
        <f t="shared" si="2649"/>
        <v>0</v>
      </c>
      <c r="U2203" s="85">
        <f t="shared" si="2650"/>
        <v>0</v>
      </c>
      <c r="V2203" s="85">
        <f t="shared" si="2651"/>
        <v>0</v>
      </c>
      <c r="W2203" s="33"/>
      <c r="X2203" s="85">
        <f t="shared" si="2658"/>
        <v>0</v>
      </c>
      <c r="Y2203" s="85">
        <f t="shared" si="2652"/>
        <v>0</v>
      </c>
      <c r="Z2203" s="85">
        <f t="shared" si="2653"/>
        <v>0</v>
      </c>
      <c r="AA2203" s="85">
        <f t="shared" si="2654"/>
        <v>0</v>
      </c>
      <c r="AB2203" s="85">
        <f t="shared" si="2655"/>
        <v>0</v>
      </c>
      <c r="AC2203" s="85">
        <f t="shared" si="2656"/>
        <v>0</v>
      </c>
    </row>
    <row r="2204" spans="1:29" x14ac:dyDescent="0.3">
      <c r="A2204" s="67"/>
      <c r="B2204" s="85"/>
      <c r="C2204" s="85"/>
      <c r="D2204" s="85"/>
      <c r="E2204" s="85"/>
      <c r="F2204" s="85"/>
      <c r="G2204" s="85"/>
      <c r="H2204" s="113"/>
      <c r="P2204" s="21" t="str">
        <f t="shared" si="2657"/>
        <v>A</v>
      </c>
      <c r="Q2204" s="85">
        <f t="shared" si="2659"/>
        <v>0</v>
      </c>
      <c r="R2204" s="85">
        <f t="shared" si="2647"/>
        <v>0</v>
      </c>
      <c r="S2204" s="85">
        <f t="shared" si="2648"/>
        <v>0</v>
      </c>
      <c r="T2204" s="85">
        <f t="shared" si="2649"/>
        <v>0</v>
      </c>
      <c r="U2204" s="85">
        <f t="shared" si="2650"/>
        <v>0</v>
      </c>
      <c r="V2204" s="85">
        <f t="shared" si="2651"/>
        <v>0</v>
      </c>
      <c r="W2204" s="33"/>
      <c r="X2204" s="85">
        <f t="shared" si="2658"/>
        <v>0</v>
      </c>
      <c r="Y2204" s="85">
        <f t="shared" si="2652"/>
        <v>0</v>
      </c>
      <c r="Z2204" s="85">
        <f t="shared" si="2653"/>
        <v>0</v>
      </c>
      <c r="AA2204" s="85">
        <f t="shared" si="2654"/>
        <v>0</v>
      </c>
      <c r="AB2204" s="85">
        <f t="shared" si="2655"/>
        <v>0</v>
      </c>
      <c r="AC2204" s="85">
        <f t="shared" si="2656"/>
        <v>0</v>
      </c>
    </row>
    <row r="2205" spans="1:29" x14ac:dyDescent="0.3">
      <c r="A2205" s="67"/>
      <c r="B2205" s="85"/>
      <c r="C2205" s="85"/>
      <c r="D2205" s="85"/>
      <c r="E2205" s="85"/>
      <c r="F2205" s="85"/>
      <c r="G2205" s="85"/>
      <c r="H2205" s="113"/>
      <c r="P2205" s="21" t="str">
        <f t="shared" si="2657"/>
        <v>A</v>
      </c>
      <c r="Q2205" s="85">
        <f t="shared" si="2659"/>
        <v>0</v>
      </c>
      <c r="R2205" s="85">
        <f t="shared" si="2647"/>
        <v>0</v>
      </c>
      <c r="S2205" s="85">
        <f t="shared" si="2648"/>
        <v>0</v>
      </c>
      <c r="T2205" s="85">
        <f t="shared" si="2649"/>
        <v>0</v>
      </c>
      <c r="U2205" s="85">
        <f t="shared" si="2650"/>
        <v>0</v>
      </c>
      <c r="V2205" s="85">
        <f t="shared" si="2651"/>
        <v>0</v>
      </c>
      <c r="W2205" s="33"/>
      <c r="X2205" s="85">
        <f t="shared" si="2658"/>
        <v>0</v>
      </c>
      <c r="Y2205" s="85">
        <f t="shared" si="2652"/>
        <v>0</v>
      </c>
      <c r="Z2205" s="85">
        <f t="shared" si="2653"/>
        <v>0</v>
      </c>
      <c r="AA2205" s="85">
        <f t="shared" si="2654"/>
        <v>0</v>
      </c>
      <c r="AB2205" s="85">
        <f t="shared" si="2655"/>
        <v>0</v>
      </c>
      <c r="AC2205" s="85">
        <f t="shared" si="2656"/>
        <v>0</v>
      </c>
    </row>
    <row r="2206" spans="1:29" x14ac:dyDescent="0.3">
      <c r="A2206" s="67"/>
      <c r="B2206" s="85"/>
      <c r="C2206" s="85"/>
      <c r="D2206" s="85"/>
      <c r="E2206" s="85"/>
      <c r="F2206" s="85"/>
      <c r="G2206" s="85"/>
      <c r="H2206" s="113"/>
      <c r="P2206" s="21" t="str">
        <f t="shared" si="2657"/>
        <v>A</v>
      </c>
      <c r="Q2206" s="85">
        <f t="shared" si="2659"/>
        <v>0</v>
      </c>
      <c r="R2206" s="85">
        <f t="shared" si="2647"/>
        <v>0</v>
      </c>
      <c r="S2206" s="85">
        <f t="shared" si="2648"/>
        <v>0</v>
      </c>
      <c r="T2206" s="85">
        <f t="shared" si="2649"/>
        <v>0</v>
      </c>
      <c r="U2206" s="85">
        <f t="shared" si="2650"/>
        <v>0</v>
      </c>
      <c r="V2206" s="85">
        <f t="shared" si="2651"/>
        <v>0</v>
      </c>
      <c r="W2206" s="33"/>
      <c r="X2206" s="85">
        <f t="shared" si="2658"/>
        <v>0</v>
      </c>
      <c r="Y2206" s="85">
        <f t="shared" si="2652"/>
        <v>0</v>
      </c>
      <c r="Z2206" s="85">
        <f t="shared" si="2653"/>
        <v>0</v>
      </c>
      <c r="AA2206" s="85">
        <f t="shared" si="2654"/>
        <v>0</v>
      </c>
      <c r="AB2206" s="85">
        <f t="shared" si="2655"/>
        <v>0</v>
      </c>
      <c r="AC2206" s="85">
        <f t="shared" si="2656"/>
        <v>0</v>
      </c>
    </row>
    <row r="2207" spans="1:29" x14ac:dyDescent="0.3">
      <c r="A2207" s="68"/>
      <c r="B2207" s="86"/>
      <c r="C2207" s="86"/>
      <c r="D2207" s="86"/>
      <c r="E2207" s="86"/>
      <c r="F2207" s="86"/>
      <c r="G2207" s="86"/>
      <c r="H2207" s="89"/>
      <c r="I2207" s="105">
        <f>X2207</f>
        <v>0</v>
      </c>
      <c r="J2207" s="105">
        <f>Y2207</f>
        <v>0</v>
      </c>
      <c r="K2207" s="105">
        <f>Z2207</f>
        <v>0</v>
      </c>
      <c r="L2207" s="105">
        <f>AA2207</f>
        <v>0</v>
      </c>
      <c r="M2207" s="105">
        <f t="shared" ref="M2207" si="2660">AB2207</f>
        <v>0</v>
      </c>
      <c r="N2207" s="105">
        <f t="shared" ref="N2207" si="2661">AC2207</f>
        <v>0</v>
      </c>
      <c r="P2207" s="21"/>
      <c r="Q2207" s="33"/>
      <c r="R2207" s="33"/>
      <c r="S2207" s="33"/>
      <c r="T2207" s="33"/>
      <c r="U2207" s="33"/>
      <c r="V2207" s="33"/>
      <c r="W2207" s="33"/>
      <c r="X2207" s="106">
        <f>SUM(X2191:X2206)</f>
        <v>0</v>
      </c>
      <c r="Y2207" s="106">
        <f t="shared" ref="Y2207:AC2207" si="2662">SUM(Y2191:Y2206)</f>
        <v>0</v>
      </c>
      <c r="Z2207" s="106">
        <f t="shared" si="2662"/>
        <v>0</v>
      </c>
      <c r="AA2207" s="106">
        <f t="shared" si="2662"/>
        <v>0</v>
      </c>
      <c r="AB2207" s="106">
        <f t="shared" si="2662"/>
        <v>0</v>
      </c>
      <c r="AC2207" s="106">
        <f t="shared" si="2662"/>
        <v>0</v>
      </c>
    </row>
    <row r="2208" spans="1:29" x14ac:dyDescent="0.3">
      <c r="A2208" s="82"/>
      <c r="B2208" s="89"/>
      <c r="C2208" s="89"/>
      <c r="D2208" s="89"/>
      <c r="E2208" s="89"/>
      <c r="F2208" s="89"/>
      <c r="G2208" s="89"/>
      <c r="H2208" s="89"/>
      <c r="P2208" s="21"/>
      <c r="Q2208" s="33"/>
      <c r="R2208" s="33"/>
      <c r="S2208" s="33"/>
      <c r="T2208" s="33"/>
      <c r="U2208" s="33"/>
      <c r="V2208" s="33"/>
      <c r="W2208" s="33"/>
      <c r="X2208" s="33"/>
      <c r="Y2208" s="33"/>
      <c r="Z2208" s="33"/>
      <c r="AA2208" s="33"/>
      <c r="AB2208" s="33"/>
      <c r="AC2208" s="33"/>
    </row>
    <row r="2209" spans="1:29" x14ac:dyDescent="0.3">
      <c r="A2209" s="92"/>
      <c r="B2209" s="92"/>
      <c r="C2209" s="92"/>
      <c r="D2209" s="92"/>
      <c r="E2209" s="92"/>
      <c r="F2209" s="92"/>
      <c r="G2209" s="92"/>
      <c r="H2209" s="92"/>
      <c r="P2209" s="21"/>
      <c r="Q2209" s="33"/>
      <c r="R2209" s="33"/>
      <c r="S2209" s="33"/>
      <c r="T2209" s="33"/>
      <c r="U2209" s="33"/>
      <c r="V2209" s="33"/>
      <c r="W2209" s="33"/>
      <c r="X2209" s="33"/>
      <c r="Y2209" s="33"/>
      <c r="Z2209" s="33"/>
      <c r="AA2209" s="33"/>
      <c r="AB2209" s="33"/>
      <c r="AC2209" s="33"/>
    </row>
    <row r="2210" spans="1:29" x14ac:dyDescent="0.3">
      <c r="A2210" s="68"/>
      <c r="B2210" s="68"/>
      <c r="C2210" s="68"/>
      <c r="D2210" s="68"/>
      <c r="E2210" s="68"/>
      <c r="F2210" s="68"/>
      <c r="G2210" s="68"/>
      <c r="H2210" s="82"/>
      <c r="P2210" s="21"/>
      <c r="Q2210" s="33"/>
      <c r="R2210" s="33"/>
      <c r="S2210" s="33"/>
      <c r="T2210" s="33"/>
      <c r="U2210" s="33"/>
      <c r="V2210" s="33"/>
      <c r="W2210" s="33"/>
      <c r="X2210" s="106">
        <f t="shared" ref="X2210:AC2210" si="2663">SUM(X2211:X2226)</f>
        <v>0</v>
      </c>
      <c r="Y2210" s="106">
        <f t="shared" si="2663"/>
        <v>0</v>
      </c>
      <c r="Z2210" s="106">
        <f t="shared" si="2663"/>
        <v>0</v>
      </c>
      <c r="AA2210" s="106">
        <f t="shared" si="2663"/>
        <v>0</v>
      </c>
      <c r="AB2210" s="106">
        <f t="shared" si="2663"/>
        <v>0</v>
      </c>
      <c r="AC2210" s="106">
        <f t="shared" si="2663"/>
        <v>0</v>
      </c>
    </row>
    <row r="2211" spans="1:29" x14ac:dyDescent="0.3">
      <c r="A2211" s="67"/>
      <c r="B2211" s="85"/>
      <c r="C2211" s="85"/>
      <c r="D2211" s="85"/>
      <c r="E2211" s="85"/>
      <c r="F2211" s="85"/>
      <c r="G2211" s="85"/>
      <c r="H2211" s="113"/>
      <c r="I2211" s="105">
        <f>X2210</f>
        <v>0</v>
      </c>
      <c r="J2211" s="105">
        <f>Y2210</f>
        <v>0</v>
      </c>
      <c r="K2211" s="105">
        <f t="shared" ref="K2211" si="2664">Z2210</f>
        <v>0</v>
      </c>
      <c r="L2211" s="105">
        <f t="shared" ref="L2211" si="2665">AA2210</f>
        <v>0</v>
      </c>
      <c r="M2211" s="105">
        <f t="shared" ref="M2211" si="2666">AB2210</f>
        <v>0</v>
      </c>
      <c r="N2211" s="105">
        <f t="shared" ref="N2211" si="2667">AC2210</f>
        <v>0</v>
      </c>
      <c r="P2211" s="21" t="str">
        <f>IF(A2211&lt;=$B$2104,"A","B")</f>
        <v>A</v>
      </c>
      <c r="Q2211" s="85">
        <f t="shared" ref="Q2211:Q2215" si="2668">IF($P2211="B",B2211,0)</f>
        <v>0</v>
      </c>
      <c r="R2211" s="85">
        <f t="shared" ref="R2211:R2226" si="2669">IF($P2211="B",C2211,0)</f>
        <v>0</v>
      </c>
      <c r="S2211" s="85">
        <f t="shared" ref="S2211:S2226" si="2670">IF($P2211="B",D2211,0)</f>
        <v>0</v>
      </c>
      <c r="T2211" s="85">
        <f t="shared" ref="T2211:T2226" si="2671">IF($P2211="B",E2211,0)</f>
        <v>0</v>
      </c>
      <c r="U2211" s="85">
        <f t="shared" ref="U2211:U2226" si="2672">IF($P2211="B",F2211,0)</f>
        <v>0</v>
      </c>
      <c r="V2211" s="85">
        <f t="shared" ref="V2211:V2226" si="2673">IF($P2211="B",G2211,0)</f>
        <v>0</v>
      </c>
      <c r="W2211" s="33"/>
      <c r="X2211" s="85">
        <f>IF($P2211="A",B2211,0)</f>
        <v>0</v>
      </c>
      <c r="Y2211" s="85">
        <f t="shared" ref="Y2211:Y2226" si="2674">IF($P2211="A",C2211,0)</f>
        <v>0</v>
      </c>
      <c r="Z2211" s="85">
        <f t="shared" ref="Z2211:Z2226" si="2675">IF($P2211="A",D2211,0)</f>
        <v>0</v>
      </c>
      <c r="AA2211" s="85">
        <f t="shared" ref="AA2211:AA2226" si="2676">IF($P2211="A",E2211,0)</f>
        <v>0</v>
      </c>
      <c r="AB2211" s="85">
        <f t="shared" ref="AB2211:AB2226" si="2677">IF($P2211="A",F2211,0)</f>
        <v>0</v>
      </c>
      <c r="AC2211" s="85">
        <f t="shared" ref="AC2211:AC2226" si="2678">IF($P2211="A",G2211,0)</f>
        <v>0</v>
      </c>
    </row>
    <row r="2212" spans="1:29" x14ac:dyDescent="0.3">
      <c r="A2212" s="67"/>
      <c r="B2212" s="85"/>
      <c r="C2212" s="85"/>
      <c r="D2212" s="85"/>
      <c r="E2212" s="85"/>
      <c r="F2212" s="85"/>
      <c r="G2212" s="85"/>
      <c r="H2212" s="113"/>
      <c r="P2212" s="21" t="str">
        <f t="shared" ref="P2212:P2226" si="2679">IF(A2212&lt;=$B$2104,"A","B")</f>
        <v>A</v>
      </c>
      <c r="Q2212" s="85">
        <f t="shared" si="2668"/>
        <v>0</v>
      </c>
      <c r="R2212" s="85">
        <f t="shared" si="2669"/>
        <v>0</v>
      </c>
      <c r="S2212" s="85">
        <f t="shared" si="2670"/>
        <v>0</v>
      </c>
      <c r="T2212" s="85">
        <f t="shared" si="2671"/>
        <v>0</v>
      </c>
      <c r="U2212" s="85">
        <f t="shared" si="2672"/>
        <v>0</v>
      </c>
      <c r="V2212" s="85">
        <f t="shared" si="2673"/>
        <v>0</v>
      </c>
      <c r="W2212" s="33"/>
      <c r="X2212" s="85">
        <f t="shared" ref="X2212:X2226" si="2680">IF($P2212="A",B2212,0)</f>
        <v>0</v>
      </c>
      <c r="Y2212" s="85">
        <f t="shared" si="2674"/>
        <v>0</v>
      </c>
      <c r="Z2212" s="85">
        <f t="shared" si="2675"/>
        <v>0</v>
      </c>
      <c r="AA2212" s="85">
        <f t="shared" si="2676"/>
        <v>0</v>
      </c>
      <c r="AB2212" s="85">
        <f t="shared" si="2677"/>
        <v>0</v>
      </c>
      <c r="AC2212" s="85">
        <f t="shared" si="2678"/>
        <v>0</v>
      </c>
    </row>
    <row r="2213" spans="1:29" x14ac:dyDescent="0.3">
      <c r="A2213" s="67"/>
      <c r="B2213" s="85"/>
      <c r="C2213" s="85"/>
      <c r="D2213" s="85"/>
      <c r="E2213" s="85"/>
      <c r="F2213" s="85"/>
      <c r="G2213" s="85"/>
      <c r="H2213" s="113"/>
      <c r="P2213" s="21" t="str">
        <f t="shared" si="2679"/>
        <v>A</v>
      </c>
      <c r="Q2213" s="85">
        <f t="shared" si="2668"/>
        <v>0</v>
      </c>
      <c r="R2213" s="85">
        <f t="shared" si="2669"/>
        <v>0</v>
      </c>
      <c r="S2213" s="85">
        <f t="shared" si="2670"/>
        <v>0</v>
      </c>
      <c r="T2213" s="85">
        <f t="shared" si="2671"/>
        <v>0</v>
      </c>
      <c r="U2213" s="85">
        <f t="shared" si="2672"/>
        <v>0</v>
      </c>
      <c r="V2213" s="85">
        <f t="shared" si="2673"/>
        <v>0</v>
      </c>
      <c r="W2213" s="33"/>
      <c r="X2213" s="85">
        <f t="shared" si="2680"/>
        <v>0</v>
      </c>
      <c r="Y2213" s="85">
        <f t="shared" si="2674"/>
        <v>0</v>
      </c>
      <c r="Z2213" s="85">
        <f t="shared" si="2675"/>
        <v>0</v>
      </c>
      <c r="AA2213" s="85">
        <f t="shared" si="2676"/>
        <v>0</v>
      </c>
      <c r="AB2213" s="85">
        <f t="shared" si="2677"/>
        <v>0</v>
      </c>
      <c r="AC2213" s="85">
        <f t="shared" si="2678"/>
        <v>0</v>
      </c>
    </row>
    <row r="2214" spans="1:29" x14ac:dyDescent="0.3">
      <c r="A2214" s="67"/>
      <c r="B2214" s="85"/>
      <c r="C2214" s="85"/>
      <c r="D2214" s="85"/>
      <c r="E2214" s="85"/>
      <c r="F2214" s="85"/>
      <c r="G2214" s="85"/>
      <c r="H2214" s="113"/>
      <c r="P2214" s="21" t="str">
        <f t="shared" si="2679"/>
        <v>A</v>
      </c>
      <c r="Q2214" s="85">
        <f t="shared" si="2668"/>
        <v>0</v>
      </c>
      <c r="R2214" s="85">
        <f t="shared" si="2669"/>
        <v>0</v>
      </c>
      <c r="S2214" s="85">
        <f t="shared" si="2670"/>
        <v>0</v>
      </c>
      <c r="T2214" s="85">
        <f t="shared" si="2671"/>
        <v>0</v>
      </c>
      <c r="U2214" s="85">
        <f t="shared" si="2672"/>
        <v>0</v>
      </c>
      <c r="V2214" s="85">
        <f t="shared" si="2673"/>
        <v>0</v>
      </c>
      <c r="W2214" s="33"/>
      <c r="X2214" s="85">
        <f t="shared" si="2680"/>
        <v>0</v>
      </c>
      <c r="Y2214" s="85">
        <f t="shared" si="2674"/>
        <v>0</v>
      </c>
      <c r="Z2214" s="85">
        <f t="shared" si="2675"/>
        <v>0</v>
      </c>
      <c r="AA2214" s="85">
        <f t="shared" si="2676"/>
        <v>0</v>
      </c>
      <c r="AB2214" s="85">
        <f t="shared" si="2677"/>
        <v>0</v>
      </c>
      <c r="AC2214" s="85">
        <f t="shared" si="2678"/>
        <v>0</v>
      </c>
    </row>
    <row r="2215" spans="1:29" x14ac:dyDescent="0.3">
      <c r="A2215" s="67"/>
      <c r="B2215" s="85"/>
      <c r="C2215" s="85"/>
      <c r="D2215" s="85"/>
      <c r="E2215" s="85"/>
      <c r="F2215" s="85"/>
      <c r="G2215" s="85"/>
      <c r="H2215" s="113"/>
      <c r="P2215" s="21" t="str">
        <f t="shared" si="2679"/>
        <v>A</v>
      </c>
      <c r="Q2215" s="85">
        <f t="shared" si="2668"/>
        <v>0</v>
      </c>
      <c r="R2215" s="85">
        <f t="shared" si="2669"/>
        <v>0</v>
      </c>
      <c r="S2215" s="85">
        <f t="shared" si="2670"/>
        <v>0</v>
      </c>
      <c r="T2215" s="85">
        <f t="shared" si="2671"/>
        <v>0</v>
      </c>
      <c r="U2215" s="85">
        <f t="shared" si="2672"/>
        <v>0</v>
      </c>
      <c r="V2215" s="85">
        <f t="shared" si="2673"/>
        <v>0</v>
      </c>
      <c r="W2215" s="33"/>
      <c r="X2215" s="85">
        <f t="shared" si="2680"/>
        <v>0</v>
      </c>
      <c r="Y2215" s="85">
        <f t="shared" si="2674"/>
        <v>0</v>
      </c>
      <c r="Z2215" s="85">
        <f t="shared" si="2675"/>
        <v>0</v>
      </c>
      <c r="AA2215" s="85">
        <f t="shared" si="2676"/>
        <v>0</v>
      </c>
      <c r="AB2215" s="85">
        <f t="shared" si="2677"/>
        <v>0</v>
      </c>
      <c r="AC2215" s="85">
        <f t="shared" si="2678"/>
        <v>0</v>
      </c>
    </row>
    <row r="2216" spans="1:29" x14ac:dyDescent="0.3">
      <c r="A2216" s="67"/>
      <c r="B2216" s="85"/>
      <c r="C2216" s="85"/>
      <c r="D2216" s="85"/>
      <c r="E2216" s="85"/>
      <c r="F2216" s="85"/>
      <c r="G2216" s="85"/>
      <c r="H2216" s="113"/>
      <c r="P2216" s="21" t="str">
        <f t="shared" si="2679"/>
        <v>A</v>
      </c>
      <c r="Q2216" s="85">
        <f>IF($P2216="B",B2216,0)</f>
        <v>0</v>
      </c>
      <c r="R2216" s="85">
        <f t="shared" si="2669"/>
        <v>0</v>
      </c>
      <c r="S2216" s="85">
        <f t="shared" si="2670"/>
        <v>0</v>
      </c>
      <c r="T2216" s="85">
        <f t="shared" si="2671"/>
        <v>0</v>
      </c>
      <c r="U2216" s="85">
        <f t="shared" si="2672"/>
        <v>0</v>
      </c>
      <c r="V2216" s="85">
        <f t="shared" si="2673"/>
        <v>0</v>
      </c>
      <c r="W2216" s="33"/>
      <c r="X2216" s="85">
        <f t="shared" si="2680"/>
        <v>0</v>
      </c>
      <c r="Y2216" s="85">
        <f t="shared" si="2674"/>
        <v>0</v>
      </c>
      <c r="Z2216" s="85">
        <f t="shared" si="2675"/>
        <v>0</v>
      </c>
      <c r="AA2216" s="85">
        <f t="shared" si="2676"/>
        <v>0</v>
      </c>
      <c r="AB2216" s="85">
        <f t="shared" si="2677"/>
        <v>0</v>
      </c>
      <c r="AC2216" s="85">
        <f t="shared" si="2678"/>
        <v>0</v>
      </c>
    </row>
    <row r="2217" spans="1:29" x14ac:dyDescent="0.3">
      <c r="A2217" s="67"/>
      <c r="B2217" s="85"/>
      <c r="C2217" s="85"/>
      <c r="D2217" s="85"/>
      <c r="E2217" s="85"/>
      <c r="F2217" s="85"/>
      <c r="G2217" s="85"/>
      <c r="H2217" s="113"/>
      <c r="P2217" s="21" t="str">
        <f t="shared" si="2679"/>
        <v>A</v>
      </c>
      <c r="Q2217" s="85">
        <f t="shared" ref="Q2217:Q2226" si="2681">IF($P2217="B",B2217,0)</f>
        <v>0</v>
      </c>
      <c r="R2217" s="85">
        <f t="shared" si="2669"/>
        <v>0</v>
      </c>
      <c r="S2217" s="85">
        <f t="shared" si="2670"/>
        <v>0</v>
      </c>
      <c r="T2217" s="85">
        <f t="shared" si="2671"/>
        <v>0</v>
      </c>
      <c r="U2217" s="85">
        <f t="shared" si="2672"/>
        <v>0</v>
      </c>
      <c r="V2217" s="85">
        <f t="shared" si="2673"/>
        <v>0</v>
      </c>
      <c r="W2217" s="33"/>
      <c r="X2217" s="85">
        <f t="shared" si="2680"/>
        <v>0</v>
      </c>
      <c r="Y2217" s="85">
        <f t="shared" si="2674"/>
        <v>0</v>
      </c>
      <c r="Z2217" s="85">
        <f t="shared" si="2675"/>
        <v>0</v>
      </c>
      <c r="AA2217" s="85">
        <f t="shared" si="2676"/>
        <v>0</v>
      </c>
      <c r="AB2217" s="85">
        <f t="shared" si="2677"/>
        <v>0</v>
      </c>
      <c r="AC2217" s="85">
        <f t="shared" si="2678"/>
        <v>0</v>
      </c>
    </row>
    <row r="2218" spans="1:29" x14ac:dyDescent="0.3">
      <c r="A2218" s="67"/>
      <c r="B2218" s="85"/>
      <c r="C2218" s="85"/>
      <c r="D2218" s="85"/>
      <c r="E2218" s="85"/>
      <c r="F2218" s="85"/>
      <c r="G2218" s="85"/>
      <c r="H2218" s="113"/>
      <c r="P2218" s="21" t="str">
        <f t="shared" si="2679"/>
        <v>A</v>
      </c>
      <c r="Q2218" s="85">
        <f t="shared" si="2681"/>
        <v>0</v>
      </c>
      <c r="R2218" s="85">
        <f t="shared" si="2669"/>
        <v>0</v>
      </c>
      <c r="S2218" s="85">
        <f t="shared" si="2670"/>
        <v>0</v>
      </c>
      <c r="T2218" s="85">
        <f t="shared" si="2671"/>
        <v>0</v>
      </c>
      <c r="U2218" s="85">
        <f t="shared" si="2672"/>
        <v>0</v>
      </c>
      <c r="V2218" s="85">
        <f t="shared" si="2673"/>
        <v>0</v>
      </c>
      <c r="W2218" s="33"/>
      <c r="X2218" s="85">
        <f t="shared" si="2680"/>
        <v>0</v>
      </c>
      <c r="Y2218" s="85">
        <f t="shared" si="2674"/>
        <v>0</v>
      </c>
      <c r="Z2218" s="85">
        <f t="shared" si="2675"/>
        <v>0</v>
      </c>
      <c r="AA2218" s="85">
        <f t="shared" si="2676"/>
        <v>0</v>
      </c>
      <c r="AB2218" s="85">
        <f t="shared" si="2677"/>
        <v>0</v>
      </c>
      <c r="AC2218" s="85">
        <f t="shared" si="2678"/>
        <v>0</v>
      </c>
    </row>
    <row r="2219" spans="1:29" x14ac:dyDescent="0.3">
      <c r="A2219" s="67"/>
      <c r="B2219" s="85"/>
      <c r="C2219" s="85"/>
      <c r="D2219" s="85"/>
      <c r="E2219" s="85"/>
      <c r="F2219" s="85"/>
      <c r="G2219" s="85"/>
      <c r="H2219" s="113"/>
      <c r="P2219" s="21" t="str">
        <f t="shared" si="2679"/>
        <v>A</v>
      </c>
      <c r="Q2219" s="85">
        <f t="shared" si="2681"/>
        <v>0</v>
      </c>
      <c r="R2219" s="85">
        <f t="shared" si="2669"/>
        <v>0</v>
      </c>
      <c r="S2219" s="85">
        <f t="shared" si="2670"/>
        <v>0</v>
      </c>
      <c r="T2219" s="85">
        <f t="shared" si="2671"/>
        <v>0</v>
      </c>
      <c r="U2219" s="85">
        <f t="shared" si="2672"/>
        <v>0</v>
      </c>
      <c r="V2219" s="85">
        <f t="shared" si="2673"/>
        <v>0</v>
      </c>
      <c r="W2219" s="33"/>
      <c r="X2219" s="85">
        <f t="shared" si="2680"/>
        <v>0</v>
      </c>
      <c r="Y2219" s="85">
        <f t="shared" si="2674"/>
        <v>0</v>
      </c>
      <c r="Z2219" s="85">
        <f t="shared" si="2675"/>
        <v>0</v>
      </c>
      <c r="AA2219" s="85">
        <f t="shared" si="2676"/>
        <v>0</v>
      </c>
      <c r="AB2219" s="85">
        <f t="shared" si="2677"/>
        <v>0</v>
      </c>
      <c r="AC2219" s="85">
        <f t="shared" si="2678"/>
        <v>0</v>
      </c>
    </row>
    <row r="2220" spans="1:29" x14ac:dyDescent="0.3">
      <c r="A2220" s="67"/>
      <c r="B2220" s="85"/>
      <c r="C2220" s="85"/>
      <c r="D2220" s="85"/>
      <c r="E2220" s="85"/>
      <c r="F2220" s="85"/>
      <c r="G2220" s="85"/>
      <c r="H2220" s="113"/>
      <c r="P2220" s="21" t="str">
        <f t="shared" si="2679"/>
        <v>A</v>
      </c>
      <c r="Q2220" s="85">
        <f t="shared" si="2681"/>
        <v>0</v>
      </c>
      <c r="R2220" s="85">
        <f t="shared" si="2669"/>
        <v>0</v>
      </c>
      <c r="S2220" s="85">
        <f t="shared" si="2670"/>
        <v>0</v>
      </c>
      <c r="T2220" s="85">
        <f t="shared" si="2671"/>
        <v>0</v>
      </c>
      <c r="U2220" s="85">
        <f t="shared" si="2672"/>
        <v>0</v>
      </c>
      <c r="V2220" s="85">
        <f t="shared" si="2673"/>
        <v>0</v>
      </c>
      <c r="W2220" s="33"/>
      <c r="X2220" s="85">
        <f t="shared" si="2680"/>
        <v>0</v>
      </c>
      <c r="Y2220" s="85">
        <f t="shared" si="2674"/>
        <v>0</v>
      </c>
      <c r="Z2220" s="85">
        <f t="shared" si="2675"/>
        <v>0</v>
      </c>
      <c r="AA2220" s="85">
        <f t="shared" si="2676"/>
        <v>0</v>
      </c>
      <c r="AB2220" s="85">
        <f t="shared" si="2677"/>
        <v>0</v>
      </c>
      <c r="AC2220" s="85">
        <f t="shared" si="2678"/>
        <v>0</v>
      </c>
    </row>
    <row r="2221" spans="1:29" x14ac:dyDescent="0.3">
      <c r="A2221" s="67"/>
      <c r="B2221" s="85"/>
      <c r="C2221" s="85"/>
      <c r="D2221" s="85"/>
      <c r="E2221" s="85"/>
      <c r="F2221" s="85"/>
      <c r="G2221" s="85"/>
      <c r="H2221" s="113"/>
      <c r="P2221" s="21" t="str">
        <f t="shared" si="2679"/>
        <v>A</v>
      </c>
      <c r="Q2221" s="85">
        <f t="shared" si="2681"/>
        <v>0</v>
      </c>
      <c r="R2221" s="85">
        <f t="shared" si="2669"/>
        <v>0</v>
      </c>
      <c r="S2221" s="85">
        <f t="shared" si="2670"/>
        <v>0</v>
      </c>
      <c r="T2221" s="85">
        <f t="shared" si="2671"/>
        <v>0</v>
      </c>
      <c r="U2221" s="85">
        <f t="shared" si="2672"/>
        <v>0</v>
      </c>
      <c r="V2221" s="85">
        <f t="shared" si="2673"/>
        <v>0</v>
      </c>
      <c r="W2221" s="33"/>
      <c r="X2221" s="85">
        <f t="shared" si="2680"/>
        <v>0</v>
      </c>
      <c r="Y2221" s="85">
        <f t="shared" si="2674"/>
        <v>0</v>
      </c>
      <c r="Z2221" s="85">
        <f t="shared" si="2675"/>
        <v>0</v>
      </c>
      <c r="AA2221" s="85">
        <f t="shared" si="2676"/>
        <v>0</v>
      </c>
      <c r="AB2221" s="85">
        <f t="shared" si="2677"/>
        <v>0</v>
      </c>
      <c r="AC2221" s="85">
        <f t="shared" si="2678"/>
        <v>0</v>
      </c>
    </row>
    <row r="2222" spans="1:29" x14ac:dyDescent="0.3">
      <c r="A2222" s="67"/>
      <c r="B2222" s="85"/>
      <c r="C2222" s="85"/>
      <c r="D2222" s="85"/>
      <c r="E2222" s="85"/>
      <c r="F2222" s="85"/>
      <c r="G2222" s="85"/>
      <c r="H2222" s="113"/>
      <c r="P2222" s="21" t="str">
        <f t="shared" si="2679"/>
        <v>A</v>
      </c>
      <c r="Q2222" s="85">
        <f t="shared" si="2681"/>
        <v>0</v>
      </c>
      <c r="R2222" s="85">
        <f t="shared" si="2669"/>
        <v>0</v>
      </c>
      <c r="S2222" s="85">
        <f t="shared" si="2670"/>
        <v>0</v>
      </c>
      <c r="T2222" s="85">
        <f t="shared" si="2671"/>
        <v>0</v>
      </c>
      <c r="U2222" s="85">
        <f t="shared" si="2672"/>
        <v>0</v>
      </c>
      <c r="V2222" s="85">
        <f t="shared" si="2673"/>
        <v>0</v>
      </c>
      <c r="W2222" s="33"/>
      <c r="X2222" s="85">
        <f t="shared" si="2680"/>
        <v>0</v>
      </c>
      <c r="Y2222" s="85">
        <f t="shared" si="2674"/>
        <v>0</v>
      </c>
      <c r="Z2222" s="85">
        <f t="shared" si="2675"/>
        <v>0</v>
      </c>
      <c r="AA2222" s="85">
        <f t="shared" si="2676"/>
        <v>0</v>
      </c>
      <c r="AB2222" s="85">
        <f t="shared" si="2677"/>
        <v>0</v>
      </c>
      <c r="AC2222" s="85">
        <f t="shared" si="2678"/>
        <v>0</v>
      </c>
    </row>
    <row r="2223" spans="1:29" x14ac:dyDescent="0.3">
      <c r="A2223" s="67"/>
      <c r="B2223" s="85"/>
      <c r="C2223" s="85"/>
      <c r="D2223" s="85"/>
      <c r="E2223" s="85"/>
      <c r="F2223" s="85"/>
      <c r="G2223" s="85"/>
      <c r="H2223" s="113"/>
      <c r="P2223" s="21" t="str">
        <f t="shared" si="2679"/>
        <v>A</v>
      </c>
      <c r="Q2223" s="85">
        <f t="shared" si="2681"/>
        <v>0</v>
      </c>
      <c r="R2223" s="85">
        <f t="shared" si="2669"/>
        <v>0</v>
      </c>
      <c r="S2223" s="85">
        <f t="shared" si="2670"/>
        <v>0</v>
      </c>
      <c r="T2223" s="85">
        <f t="shared" si="2671"/>
        <v>0</v>
      </c>
      <c r="U2223" s="85">
        <f t="shared" si="2672"/>
        <v>0</v>
      </c>
      <c r="V2223" s="85">
        <f t="shared" si="2673"/>
        <v>0</v>
      </c>
      <c r="W2223" s="33"/>
      <c r="X2223" s="85">
        <f t="shared" si="2680"/>
        <v>0</v>
      </c>
      <c r="Y2223" s="85">
        <f t="shared" si="2674"/>
        <v>0</v>
      </c>
      <c r="Z2223" s="85">
        <f t="shared" si="2675"/>
        <v>0</v>
      </c>
      <c r="AA2223" s="85">
        <f t="shared" si="2676"/>
        <v>0</v>
      </c>
      <c r="AB2223" s="85">
        <f t="shared" si="2677"/>
        <v>0</v>
      </c>
      <c r="AC2223" s="85">
        <f t="shared" si="2678"/>
        <v>0</v>
      </c>
    </row>
    <row r="2224" spans="1:29" x14ac:dyDescent="0.3">
      <c r="A2224" s="67"/>
      <c r="B2224" s="85"/>
      <c r="C2224" s="85"/>
      <c r="D2224" s="85"/>
      <c r="E2224" s="85"/>
      <c r="F2224" s="85"/>
      <c r="G2224" s="85"/>
      <c r="H2224" s="113"/>
      <c r="P2224" s="21" t="str">
        <f t="shared" si="2679"/>
        <v>A</v>
      </c>
      <c r="Q2224" s="85">
        <f t="shared" si="2681"/>
        <v>0</v>
      </c>
      <c r="R2224" s="85">
        <f t="shared" si="2669"/>
        <v>0</v>
      </c>
      <c r="S2224" s="85">
        <f t="shared" si="2670"/>
        <v>0</v>
      </c>
      <c r="T2224" s="85">
        <f t="shared" si="2671"/>
        <v>0</v>
      </c>
      <c r="U2224" s="85">
        <f t="shared" si="2672"/>
        <v>0</v>
      </c>
      <c r="V2224" s="85">
        <f t="shared" si="2673"/>
        <v>0</v>
      </c>
      <c r="W2224" s="33"/>
      <c r="X2224" s="85">
        <f t="shared" si="2680"/>
        <v>0</v>
      </c>
      <c r="Y2224" s="85">
        <f t="shared" si="2674"/>
        <v>0</v>
      </c>
      <c r="Z2224" s="85">
        <f t="shared" si="2675"/>
        <v>0</v>
      </c>
      <c r="AA2224" s="85">
        <f t="shared" si="2676"/>
        <v>0</v>
      </c>
      <c r="AB2224" s="85">
        <f t="shared" si="2677"/>
        <v>0</v>
      </c>
      <c r="AC2224" s="85">
        <f t="shared" si="2678"/>
        <v>0</v>
      </c>
    </row>
    <row r="2225" spans="1:29" x14ac:dyDescent="0.3">
      <c r="A2225" s="67"/>
      <c r="B2225" s="85"/>
      <c r="C2225" s="85"/>
      <c r="D2225" s="85"/>
      <c r="E2225" s="85"/>
      <c r="F2225" s="85"/>
      <c r="G2225" s="85"/>
      <c r="H2225" s="113"/>
      <c r="P2225" s="21" t="str">
        <f t="shared" si="2679"/>
        <v>A</v>
      </c>
      <c r="Q2225" s="85">
        <f t="shared" si="2681"/>
        <v>0</v>
      </c>
      <c r="R2225" s="85">
        <f t="shared" si="2669"/>
        <v>0</v>
      </c>
      <c r="S2225" s="85">
        <f t="shared" si="2670"/>
        <v>0</v>
      </c>
      <c r="T2225" s="85">
        <f t="shared" si="2671"/>
        <v>0</v>
      </c>
      <c r="U2225" s="85">
        <f t="shared" si="2672"/>
        <v>0</v>
      </c>
      <c r="V2225" s="85">
        <f t="shared" si="2673"/>
        <v>0</v>
      </c>
      <c r="W2225" s="33"/>
      <c r="X2225" s="85">
        <f t="shared" si="2680"/>
        <v>0</v>
      </c>
      <c r="Y2225" s="85">
        <f t="shared" si="2674"/>
        <v>0</v>
      </c>
      <c r="Z2225" s="85">
        <f t="shared" si="2675"/>
        <v>0</v>
      </c>
      <c r="AA2225" s="85">
        <f t="shared" si="2676"/>
        <v>0</v>
      </c>
      <c r="AB2225" s="85">
        <f t="shared" si="2677"/>
        <v>0</v>
      </c>
      <c r="AC2225" s="85">
        <f t="shared" si="2678"/>
        <v>0</v>
      </c>
    </row>
    <row r="2226" spans="1:29" x14ac:dyDescent="0.3">
      <c r="A2226" s="67"/>
      <c r="B2226" s="85"/>
      <c r="C2226" s="85"/>
      <c r="D2226" s="85"/>
      <c r="E2226" s="85"/>
      <c r="F2226" s="85"/>
      <c r="G2226" s="85"/>
      <c r="H2226" s="113"/>
      <c r="P2226" s="21" t="str">
        <f t="shared" si="2679"/>
        <v>A</v>
      </c>
      <c r="Q2226" s="85">
        <f t="shared" si="2681"/>
        <v>0</v>
      </c>
      <c r="R2226" s="85">
        <f t="shared" si="2669"/>
        <v>0</v>
      </c>
      <c r="S2226" s="85">
        <f t="shared" si="2670"/>
        <v>0</v>
      </c>
      <c r="T2226" s="85">
        <f t="shared" si="2671"/>
        <v>0</v>
      </c>
      <c r="U2226" s="85">
        <f t="shared" si="2672"/>
        <v>0</v>
      </c>
      <c r="V2226" s="85">
        <f t="shared" si="2673"/>
        <v>0</v>
      </c>
      <c r="W2226" s="33"/>
      <c r="X2226" s="85">
        <f t="shared" si="2680"/>
        <v>0</v>
      </c>
      <c r="Y2226" s="85">
        <f t="shared" si="2674"/>
        <v>0</v>
      </c>
      <c r="Z2226" s="85">
        <f t="shared" si="2675"/>
        <v>0</v>
      </c>
      <c r="AA2226" s="85">
        <f t="shared" si="2676"/>
        <v>0</v>
      </c>
      <c r="AB2226" s="85">
        <f t="shared" si="2677"/>
        <v>0</v>
      </c>
      <c r="AC2226" s="85">
        <f t="shared" si="2678"/>
        <v>0</v>
      </c>
    </row>
    <row r="2227" spans="1:29" x14ac:dyDescent="0.3">
      <c r="A2227" s="68"/>
      <c r="B2227" s="87"/>
      <c r="C2227" s="87"/>
      <c r="D2227" s="87"/>
      <c r="E2227" s="87"/>
      <c r="F2227" s="87"/>
      <c r="G2227" s="87"/>
      <c r="H2227" s="114"/>
      <c r="I2227" s="105">
        <f>Q2227</f>
        <v>0</v>
      </c>
      <c r="J2227" s="105">
        <f>R2227</f>
        <v>0</v>
      </c>
      <c r="K2227" s="105">
        <f t="shared" ref="K2227" si="2682">S2227</f>
        <v>0</v>
      </c>
      <c r="L2227" s="105">
        <f t="shared" ref="L2227" si="2683">T2227</f>
        <v>0</v>
      </c>
      <c r="M2227" s="105">
        <f t="shared" ref="M2227" si="2684">U2227</f>
        <v>0</v>
      </c>
      <c r="N2227" s="105">
        <f t="shared" ref="N2227" si="2685">V2227</f>
        <v>0</v>
      </c>
      <c r="P2227" s="21"/>
      <c r="Q2227" s="106">
        <f t="shared" ref="Q2227:V2227" si="2686">+SUM(Q2211:Q2226)</f>
        <v>0</v>
      </c>
      <c r="R2227" s="106">
        <f t="shared" si="2686"/>
        <v>0</v>
      </c>
      <c r="S2227" s="106">
        <f t="shared" si="2686"/>
        <v>0</v>
      </c>
      <c r="T2227" s="106">
        <f t="shared" si="2686"/>
        <v>0</v>
      </c>
      <c r="U2227" s="106">
        <f t="shared" si="2686"/>
        <v>0</v>
      </c>
      <c r="V2227" s="106">
        <f t="shared" si="2686"/>
        <v>0</v>
      </c>
      <c r="W2227" s="33"/>
      <c r="X2227" s="33"/>
      <c r="Y2227" s="33"/>
      <c r="Z2227" s="33"/>
      <c r="AA2227" s="33"/>
      <c r="AB2227" s="33"/>
      <c r="AC2227" s="33"/>
    </row>
    <row r="2229" spans="1:29" x14ac:dyDescent="0.3">
      <c r="A2229" s="69"/>
      <c r="B2229" s="69"/>
      <c r="C2229" s="69"/>
      <c r="D2229" s="97"/>
      <c r="E2229" s="97"/>
      <c r="F2229" s="69"/>
      <c r="G2229" s="69"/>
      <c r="H2229" s="82"/>
    </row>
    <row r="2230" spans="1:29" x14ac:dyDescent="0.3">
      <c r="A2230" s="94"/>
      <c r="B2230" s="83"/>
      <c r="C2230" s="95"/>
      <c r="D2230" s="95"/>
      <c r="E2230" s="33"/>
      <c r="F2230" s="98"/>
      <c r="G2230" s="96"/>
      <c r="H2230" s="112"/>
    </row>
    <row r="2231" spans="1:29" x14ac:dyDescent="0.3">
      <c r="A2231" s="91"/>
      <c r="B2231" s="92"/>
      <c r="C2231" s="92"/>
      <c r="D2231" s="92"/>
      <c r="E2231" s="92"/>
      <c r="F2231" s="92"/>
      <c r="G2231" s="92"/>
      <c r="H2231" s="92"/>
    </row>
    <row r="2232" spans="1:29" x14ac:dyDescent="0.3">
      <c r="A2232" s="68"/>
      <c r="B2232" s="68"/>
      <c r="C2232" s="68"/>
      <c r="D2232" s="68"/>
      <c r="E2232" s="68"/>
      <c r="F2232" s="68"/>
      <c r="G2232" s="68"/>
      <c r="H2232" s="82"/>
      <c r="P2232" s="21"/>
      <c r="Q2232" s="106">
        <f>+SUM(Q2233:Q2248)</f>
        <v>0</v>
      </c>
      <c r="R2232" s="106">
        <f t="shared" ref="R2232:V2232" si="2687">+SUM(R2233:R2248)</f>
        <v>0</v>
      </c>
      <c r="S2232" s="106">
        <f t="shared" si="2687"/>
        <v>0</v>
      </c>
      <c r="T2232" s="106">
        <f t="shared" si="2687"/>
        <v>0</v>
      </c>
      <c r="U2232" s="106">
        <f t="shared" si="2687"/>
        <v>0</v>
      </c>
      <c r="V2232" s="106">
        <f t="shared" si="2687"/>
        <v>0</v>
      </c>
      <c r="W2232" s="33"/>
      <c r="X2232" s="33"/>
      <c r="Y2232" s="33"/>
      <c r="Z2232" s="33"/>
      <c r="AA2232" s="33"/>
      <c r="AB2232" s="33"/>
      <c r="AC2232" s="33"/>
    </row>
    <row r="2233" spans="1:29" x14ac:dyDescent="0.3">
      <c r="A2233" s="67"/>
      <c r="B2233" s="85"/>
      <c r="C2233" s="85"/>
      <c r="D2233" s="85"/>
      <c r="E2233" s="85"/>
      <c r="F2233" s="85"/>
      <c r="G2233" s="85"/>
      <c r="H2233" s="113"/>
      <c r="I2233" s="105">
        <f t="shared" ref="I2233" si="2688">Q2232</f>
        <v>0</v>
      </c>
      <c r="J2233" s="105">
        <f t="shared" ref="J2233" si="2689">R2232</f>
        <v>0</v>
      </c>
      <c r="K2233" s="105">
        <f t="shared" ref="K2233" si="2690">S2232</f>
        <v>0</v>
      </c>
      <c r="L2233" s="105">
        <f t="shared" ref="L2233" si="2691">T2232</f>
        <v>0</v>
      </c>
      <c r="M2233" s="105">
        <f t="shared" ref="M2233" si="2692">U2232</f>
        <v>0</v>
      </c>
      <c r="N2233" s="105">
        <f t="shared" ref="N2233" si="2693">V2232</f>
        <v>0</v>
      </c>
      <c r="P2233" s="21" t="str">
        <f>IF(A2233&gt;=$B$2104,"A","B")</f>
        <v>A</v>
      </c>
      <c r="Q2233" s="85">
        <f t="shared" ref="Q2233:Q2237" si="2694">IF($P2233="B",B2233,0)</f>
        <v>0</v>
      </c>
      <c r="R2233" s="85">
        <f t="shared" ref="R2233:R2248" si="2695">IF($P2233="B",C2233,0)</f>
        <v>0</v>
      </c>
      <c r="S2233" s="85">
        <f t="shared" ref="S2233:S2248" si="2696">IF($P2233="B",D2233,0)</f>
        <v>0</v>
      </c>
      <c r="T2233" s="85">
        <f t="shared" ref="T2233:T2248" si="2697">IF($P2233="B",E2233,0)</f>
        <v>0</v>
      </c>
      <c r="U2233" s="85">
        <f t="shared" ref="U2233:U2248" si="2698">IF($P2233="B",F2233,0)</f>
        <v>0</v>
      </c>
      <c r="V2233" s="85">
        <f t="shared" ref="V2233:V2248" si="2699">IF($P2233="B",G2233,0)</f>
        <v>0</v>
      </c>
      <c r="W2233" s="33"/>
      <c r="X2233" s="85">
        <f>IF($P2233="A",B2233,0)</f>
        <v>0</v>
      </c>
      <c r="Y2233" s="85">
        <f t="shared" ref="Y2233:Y2248" si="2700">IF($P2233="A",C2233,0)</f>
        <v>0</v>
      </c>
      <c r="Z2233" s="85">
        <f t="shared" ref="Z2233:Z2248" si="2701">IF($P2233="A",D2233,0)</f>
        <v>0</v>
      </c>
      <c r="AA2233" s="85">
        <f t="shared" ref="AA2233:AA2248" si="2702">IF($P2233="A",E2233,0)</f>
        <v>0</v>
      </c>
      <c r="AB2233" s="85">
        <f t="shared" ref="AB2233:AB2248" si="2703">IF($P2233="A",F2233,0)</f>
        <v>0</v>
      </c>
      <c r="AC2233" s="85">
        <f t="shared" ref="AC2233:AC2248" si="2704">IF($P2233="A",G2233,0)</f>
        <v>0</v>
      </c>
    </row>
    <row r="2234" spans="1:29" x14ac:dyDescent="0.3">
      <c r="A2234" s="67"/>
      <c r="B2234" s="85"/>
      <c r="C2234" s="85"/>
      <c r="D2234" s="85"/>
      <c r="E2234" s="85"/>
      <c r="F2234" s="85"/>
      <c r="G2234" s="85"/>
      <c r="H2234" s="113"/>
      <c r="P2234" s="21" t="str">
        <f t="shared" ref="P2234:P2248" si="2705">IF(A2234&gt;=$B$2104,"A","B")</f>
        <v>A</v>
      </c>
      <c r="Q2234" s="85">
        <f t="shared" si="2694"/>
        <v>0</v>
      </c>
      <c r="R2234" s="85">
        <f t="shared" si="2695"/>
        <v>0</v>
      </c>
      <c r="S2234" s="85">
        <f t="shared" si="2696"/>
        <v>0</v>
      </c>
      <c r="T2234" s="85">
        <f t="shared" si="2697"/>
        <v>0</v>
      </c>
      <c r="U2234" s="85">
        <f t="shared" si="2698"/>
        <v>0</v>
      </c>
      <c r="V2234" s="85">
        <f t="shared" si="2699"/>
        <v>0</v>
      </c>
      <c r="W2234" s="33"/>
      <c r="X2234" s="85">
        <f t="shared" ref="X2234:X2248" si="2706">IF($P2234="A",B2234,0)</f>
        <v>0</v>
      </c>
      <c r="Y2234" s="85">
        <f t="shared" si="2700"/>
        <v>0</v>
      </c>
      <c r="Z2234" s="85">
        <f t="shared" si="2701"/>
        <v>0</v>
      </c>
      <c r="AA2234" s="85">
        <f t="shared" si="2702"/>
        <v>0</v>
      </c>
      <c r="AB2234" s="85">
        <f t="shared" si="2703"/>
        <v>0</v>
      </c>
      <c r="AC2234" s="85">
        <f t="shared" si="2704"/>
        <v>0</v>
      </c>
    </row>
    <row r="2235" spans="1:29" x14ac:dyDescent="0.3">
      <c r="A2235" s="67"/>
      <c r="B2235" s="85"/>
      <c r="C2235" s="85"/>
      <c r="D2235" s="85"/>
      <c r="E2235" s="85"/>
      <c r="F2235" s="85"/>
      <c r="G2235" s="85"/>
      <c r="H2235" s="113"/>
      <c r="P2235" s="21" t="str">
        <f t="shared" si="2705"/>
        <v>A</v>
      </c>
      <c r="Q2235" s="85">
        <f t="shared" si="2694"/>
        <v>0</v>
      </c>
      <c r="R2235" s="85">
        <f t="shared" si="2695"/>
        <v>0</v>
      </c>
      <c r="S2235" s="85">
        <f t="shared" si="2696"/>
        <v>0</v>
      </c>
      <c r="T2235" s="85">
        <f t="shared" si="2697"/>
        <v>0</v>
      </c>
      <c r="U2235" s="85">
        <f t="shared" si="2698"/>
        <v>0</v>
      </c>
      <c r="V2235" s="85">
        <f t="shared" si="2699"/>
        <v>0</v>
      </c>
      <c r="W2235" s="33"/>
      <c r="X2235" s="85">
        <f t="shared" si="2706"/>
        <v>0</v>
      </c>
      <c r="Y2235" s="85">
        <f t="shared" si="2700"/>
        <v>0</v>
      </c>
      <c r="Z2235" s="85">
        <f t="shared" si="2701"/>
        <v>0</v>
      </c>
      <c r="AA2235" s="85">
        <f t="shared" si="2702"/>
        <v>0</v>
      </c>
      <c r="AB2235" s="85">
        <f t="shared" si="2703"/>
        <v>0</v>
      </c>
      <c r="AC2235" s="85">
        <f t="shared" si="2704"/>
        <v>0</v>
      </c>
    </row>
    <row r="2236" spans="1:29" x14ac:dyDescent="0.3">
      <c r="A2236" s="67"/>
      <c r="B2236" s="85"/>
      <c r="C2236" s="85"/>
      <c r="D2236" s="85"/>
      <c r="E2236" s="85"/>
      <c r="F2236" s="85"/>
      <c r="G2236" s="85"/>
      <c r="H2236" s="113"/>
      <c r="P2236" s="21" t="str">
        <f t="shared" si="2705"/>
        <v>A</v>
      </c>
      <c r="Q2236" s="85">
        <f t="shared" si="2694"/>
        <v>0</v>
      </c>
      <c r="R2236" s="85">
        <f t="shared" si="2695"/>
        <v>0</v>
      </c>
      <c r="S2236" s="85">
        <f t="shared" si="2696"/>
        <v>0</v>
      </c>
      <c r="T2236" s="85">
        <f t="shared" si="2697"/>
        <v>0</v>
      </c>
      <c r="U2236" s="85">
        <f t="shared" si="2698"/>
        <v>0</v>
      </c>
      <c r="V2236" s="85">
        <f t="shared" si="2699"/>
        <v>0</v>
      </c>
      <c r="W2236" s="33"/>
      <c r="X2236" s="85">
        <f t="shared" si="2706"/>
        <v>0</v>
      </c>
      <c r="Y2236" s="85">
        <f t="shared" si="2700"/>
        <v>0</v>
      </c>
      <c r="Z2236" s="85">
        <f t="shared" si="2701"/>
        <v>0</v>
      </c>
      <c r="AA2236" s="85">
        <f t="shared" si="2702"/>
        <v>0</v>
      </c>
      <c r="AB2236" s="85">
        <f t="shared" si="2703"/>
        <v>0</v>
      </c>
      <c r="AC2236" s="85">
        <f t="shared" si="2704"/>
        <v>0</v>
      </c>
    </row>
    <row r="2237" spans="1:29" x14ac:dyDescent="0.3">
      <c r="A2237" s="67"/>
      <c r="B2237" s="85"/>
      <c r="C2237" s="85"/>
      <c r="D2237" s="85"/>
      <c r="E2237" s="85"/>
      <c r="F2237" s="85"/>
      <c r="G2237" s="85"/>
      <c r="H2237" s="113"/>
      <c r="P2237" s="21" t="str">
        <f t="shared" si="2705"/>
        <v>A</v>
      </c>
      <c r="Q2237" s="85">
        <f t="shared" si="2694"/>
        <v>0</v>
      </c>
      <c r="R2237" s="85">
        <f t="shared" si="2695"/>
        <v>0</v>
      </c>
      <c r="S2237" s="85">
        <f t="shared" si="2696"/>
        <v>0</v>
      </c>
      <c r="T2237" s="85">
        <f t="shared" si="2697"/>
        <v>0</v>
      </c>
      <c r="U2237" s="85">
        <f t="shared" si="2698"/>
        <v>0</v>
      </c>
      <c r="V2237" s="85">
        <f t="shared" si="2699"/>
        <v>0</v>
      </c>
      <c r="W2237" s="33"/>
      <c r="X2237" s="85">
        <f t="shared" si="2706"/>
        <v>0</v>
      </c>
      <c r="Y2237" s="85">
        <f t="shared" si="2700"/>
        <v>0</v>
      </c>
      <c r="Z2237" s="85">
        <f t="shared" si="2701"/>
        <v>0</v>
      </c>
      <c r="AA2237" s="85">
        <f t="shared" si="2702"/>
        <v>0</v>
      </c>
      <c r="AB2237" s="85">
        <f t="shared" si="2703"/>
        <v>0</v>
      </c>
      <c r="AC2237" s="85">
        <f t="shared" si="2704"/>
        <v>0</v>
      </c>
    </row>
    <row r="2238" spans="1:29" x14ac:dyDescent="0.3">
      <c r="A2238" s="67"/>
      <c r="B2238" s="85"/>
      <c r="C2238" s="85"/>
      <c r="D2238" s="85"/>
      <c r="E2238" s="85"/>
      <c r="F2238" s="85"/>
      <c r="G2238" s="85"/>
      <c r="H2238" s="113"/>
      <c r="P2238" s="21" t="str">
        <f t="shared" si="2705"/>
        <v>A</v>
      </c>
      <c r="Q2238" s="85">
        <f>IF($P2238="B",B2238,0)</f>
        <v>0</v>
      </c>
      <c r="R2238" s="85">
        <f t="shared" si="2695"/>
        <v>0</v>
      </c>
      <c r="S2238" s="85">
        <f t="shared" si="2696"/>
        <v>0</v>
      </c>
      <c r="T2238" s="85">
        <f t="shared" si="2697"/>
        <v>0</v>
      </c>
      <c r="U2238" s="85">
        <f t="shared" si="2698"/>
        <v>0</v>
      </c>
      <c r="V2238" s="85">
        <f t="shared" si="2699"/>
        <v>0</v>
      </c>
      <c r="W2238" s="33"/>
      <c r="X2238" s="85">
        <f t="shared" si="2706"/>
        <v>0</v>
      </c>
      <c r="Y2238" s="85">
        <f t="shared" si="2700"/>
        <v>0</v>
      </c>
      <c r="Z2238" s="85">
        <f t="shared" si="2701"/>
        <v>0</v>
      </c>
      <c r="AA2238" s="85">
        <f t="shared" si="2702"/>
        <v>0</v>
      </c>
      <c r="AB2238" s="85">
        <f t="shared" si="2703"/>
        <v>0</v>
      </c>
      <c r="AC2238" s="85">
        <f t="shared" si="2704"/>
        <v>0</v>
      </c>
    </row>
    <row r="2239" spans="1:29" x14ac:dyDescent="0.3">
      <c r="A2239" s="67"/>
      <c r="B2239" s="85"/>
      <c r="C2239" s="85"/>
      <c r="D2239" s="85"/>
      <c r="E2239" s="85"/>
      <c r="F2239" s="85"/>
      <c r="G2239" s="85"/>
      <c r="H2239" s="113"/>
      <c r="P2239" s="21" t="str">
        <f t="shared" si="2705"/>
        <v>A</v>
      </c>
      <c r="Q2239" s="85">
        <f t="shared" ref="Q2239:Q2248" si="2707">IF($P2239="B",B2239,0)</f>
        <v>0</v>
      </c>
      <c r="R2239" s="85">
        <f t="shared" si="2695"/>
        <v>0</v>
      </c>
      <c r="S2239" s="85">
        <f t="shared" si="2696"/>
        <v>0</v>
      </c>
      <c r="T2239" s="85">
        <f t="shared" si="2697"/>
        <v>0</v>
      </c>
      <c r="U2239" s="85">
        <f t="shared" si="2698"/>
        <v>0</v>
      </c>
      <c r="V2239" s="85">
        <f t="shared" si="2699"/>
        <v>0</v>
      </c>
      <c r="W2239" s="33"/>
      <c r="X2239" s="85">
        <f t="shared" si="2706"/>
        <v>0</v>
      </c>
      <c r="Y2239" s="85">
        <f t="shared" si="2700"/>
        <v>0</v>
      </c>
      <c r="Z2239" s="85">
        <f t="shared" si="2701"/>
        <v>0</v>
      </c>
      <c r="AA2239" s="85">
        <f t="shared" si="2702"/>
        <v>0</v>
      </c>
      <c r="AB2239" s="85">
        <f t="shared" si="2703"/>
        <v>0</v>
      </c>
      <c r="AC2239" s="85">
        <f t="shared" si="2704"/>
        <v>0</v>
      </c>
    </row>
    <row r="2240" spans="1:29" x14ac:dyDescent="0.3">
      <c r="A2240" s="67"/>
      <c r="B2240" s="85"/>
      <c r="C2240" s="85"/>
      <c r="D2240" s="85"/>
      <c r="E2240" s="85"/>
      <c r="F2240" s="85"/>
      <c r="G2240" s="85"/>
      <c r="H2240" s="113"/>
      <c r="P2240" s="21" t="str">
        <f t="shared" si="2705"/>
        <v>A</v>
      </c>
      <c r="Q2240" s="85">
        <f t="shared" si="2707"/>
        <v>0</v>
      </c>
      <c r="R2240" s="85">
        <f t="shared" si="2695"/>
        <v>0</v>
      </c>
      <c r="S2240" s="85">
        <f t="shared" si="2696"/>
        <v>0</v>
      </c>
      <c r="T2240" s="85">
        <f t="shared" si="2697"/>
        <v>0</v>
      </c>
      <c r="U2240" s="85">
        <f t="shared" si="2698"/>
        <v>0</v>
      </c>
      <c r="V2240" s="85">
        <f t="shared" si="2699"/>
        <v>0</v>
      </c>
      <c r="W2240" s="33"/>
      <c r="X2240" s="85">
        <f t="shared" si="2706"/>
        <v>0</v>
      </c>
      <c r="Y2240" s="85">
        <f t="shared" si="2700"/>
        <v>0</v>
      </c>
      <c r="Z2240" s="85">
        <f t="shared" si="2701"/>
        <v>0</v>
      </c>
      <c r="AA2240" s="85">
        <f t="shared" si="2702"/>
        <v>0</v>
      </c>
      <c r="AB2240" s="85">
        <f t="shared" si="2703"/>
        <v>0</v>
      </c>
      <c r="AC2240" s="85">
        <f t="shared" si="2704"/>
        <v>0</v>
      </c>
    </row>
    <row r="2241" spans="1:29" x14ac:dyDescent="0.3">
      <c r="A2241" s="67"/>
      <c r="B2241" s="85"/>
      <c r="C2241" s="85"/>
      <c r="D2241" s="85"/>
      <c r="E2241" s="85"/>
      <c r="F2241" s="85"/>
      <c r="G2241" s="85"/>
      <c r="H2241" s="113"/>
      <c r="P2241" s="21" t="str">
        <f t="shared" si="2705"/>
        <v>A</v>
      </c>
      <c r="Q2241" s="85">
        <f t="shared" si="2707"/>
        <v>0</v>
      </c>
      <c r="R2241" s="85">
        <f t="shared" si="2695"/>
        <v>0</v>
      </c>
      <c r="S2241" s="85">
        <f t="shared" si="2696"/>
        <v>0</v>
      </c>
      <c r="T2241" s="85">
        <f t="shared" si="2697"/>
        <v>0</v>
      </c>
      <c r="U2241" s="85">
        <f t="shared" si="2698"/>
        <v>0</v>
      </c>
      <c r="V2241" s="85">
        <f t="shared" si="2699"/>
        <v>0</v>
      </c>
      <c r="W2241" s="33"/>
      <c r="X2241" s="85">
        <f t="shared" si="2706"/>
        <v>0</v>
      </c>
      <c r="Y2241" s="85">
        <f t="shared" si="2700"/>
        <v>0</v>
      </c>
      <c r="Z2241" s="85">
        <f t="shared" si="2701"/>
        <v>0</v>
      </c>
      <c r="AA2241" s="85">
        <f t="shared" si="2702"/>
        <v>0</v>
      </c>
      <c r="AB2241" s="85">
        <f t="shared" si="2703"/>
        <v>0</v>
      </c>
      <c r="AC2241" s="85">
        <f t="shared" si="2704"/>
        <v>0</v>
      </c>
    </row>
    <row r="2242" spans="1:29" x14ac:dyDescent="0.3">
      <c r="A2242" s="67"/>
      <c r="B2242" s="85"/>
      <c r="C2242" s="85"/>
      <c r="D2242" s="85"/>
      <c r="E2242" s="85"/>
      <c r="F2242" s="85"/>
      <c r="G2242" s="85"/>
      <c r="H2242" s="113"/>
      <c r="P2242" s="21" t="str">
        <f t="shared" si="2705"/>
        <v>A</v>
      </c>
      <c r="Q2242" s="85">
        <f t="shared" si="2707"/>
        <v>0</v>
      </c>
      <c r="R2242" s="85">
        <f t="shared" si="2695"/>
        <v>0</v>
      </c>
      <c r="S2242" s="85">
        <f t="shared" si="2696"/>
        <v>0</v>
      </c>
      <c r="T2242" s="85">
        <f t="shared" si="2697"/>
        <v>0</v>
      </c>
      <c r="U2242" s="85">
        <f t="shared" si="2698"/>
        <v>0</v>
      </c>
      <c r="V2242" s="85">
        <f t="shared" si="2699"/>
        <v>0</v>
      </c>
      <c r="W2242" s="33"/>
      <c r="X2242" s="85">
        <f t="shared" si="2706"/>
        <v>0</v>
      </c>
      <c r="Y2242" s="85">
        <f t="shared" si="2700"/>
        <v>0</v>
      </c>
      <c r="Z2242" s="85">
        <f t="shared" si="2701"/>
        <v>0</v>
      </c>
      <c r="AA2242" s="85">
        <f t="shared" si="2702"/>
        <v>0</v>
      </c>
      <c r="AB2242" s="85">
        <f t="shared" si="2703"/>
        <v>0</v>
      </c>
      <c r="AC2242" s="85">
        <f t="shared" si="2704"/>
        <v>0</v>
      </c>
    </row>
    <row r="2243" spans="1:29" x14ac:dyDescent="0.3">
      <c r="A2243" s="67"/>
      <c r="B2243" s="85"/>
      <c r="C2243" s="85"/>
      <c r="D2243" s="85"/>
      <c r="E2243" s="85"/>
      <c r="F2243" s="85"/>
      <c r="G2243" s="85"/>
      <c r="H2243" s="113"/>
      <c r="P2243" s="21" t="str">
        <f t="shared" si="2705"/>
        <v>A</v>
      </c>
      <c r="Q2243" s="85">
        <f t="shared" si="2707"/>
        <v>0</v>
      </c>
      <c r="R2243" s="85">
        <f t="shared" si="2695"/>
        <v>0</v>
      </c>
      <c r="S2243" s="85">
        <f t="shared" si="2696"/>
        <v>0</v>
      </c>
      <c r="T2243" s="85">
        <f t="shared" si="2697"/>
        <v>0</v>
      </c>
      <c r="U2243" s="85">
        <f t="shared" si="2698"/>
        <v>0</v>
      </c>
      <c r="V2243" s="85">
        <f t="shared" si="2699"/>
        <v>0</v>
      </c>
      <c r="W2243" s="33"/>
      <c r="X2243" s="85">
        <f t="shared" si="2706"/>
        <v>0</v>
      </c>
      <c r="Y2243" s="85">
        <f t="shared" si="2700"/>
        <v>0</v>
      </c>
      <c r="Z2243" s="85">
        <f t="shared" si="2701"/>
        <v>0</v>
      </c>
      <c r="AA2243" s="85">
        <f t="shared" si="2702"/>
        <v>0</v>
      </c>
      <c r="AB2243" s="85">
        <f t="shared" si="2703"/>
        <v>0</v>
      </c>
      <c r="AC2243" s="85">
        <f t="shared" si="2704"/>
        <v>0</v>
      </c>
    </row>
    <row r="2244" spans="1:29" x14ac:dyDescent="0.3">
      <c r="A2244" s="67"/>
      <c r="B2244" s="85"/>
      <c r="C2244" s="85"/>
      <c r="D2244" s="85"/>
      <c r="E2244" s="85"/>
      <c r="F2244" s="85"/>
      <c r="G2244" s="85"/>
      <c r="H2244" s="113"/>
      <c r="P2244" s="21" t="str">
        <f t="shared" si="2705"/>
        <v>A</v>
      </c>
      <c r="Q2244" s="85">
        <f t="shared" si="2707"/>
        <v>0</v>
      </c>
      <c r="R2244" s="85">
        <f t="shared" si="2695"/>
        <v>0</v>
      </c>
      <c r="S2244" s="85">
        <f t="shared" si="2696"/>
        <v>0</v>
      </c>
      <c r="T2244" s="85">
        <f t="shared" si="2697"/>
        <v>0</v>
      </c>
      <c r="U2244" s="85">
        <f t="shared" si="2698"/>
        <v>0</v>
      </c>
      <c r="V2244" s="85">
        <f t="shared" si="2699"/>
        <v>0</v>
      </c>
      <c r="W2244" s="33"/>
      <c r="X2244" s="85">
        <f t="shared" si="2706"/>
        <v>0</v>
      </c>
      <c r="Y2244" s="85">
        <f t="shared" si="2700"/>
        <v>0</v>
      </c>
      <c r="Z2244" s="85">
        <f t="shared" si="2701"/>
        <v>0</v>
      </c>
      <c r="AA2244" s="85">
        <f t="shared" si="2702"/>
        <v>0</v>
      </c>
      <c r="AB2244" s="85">
        <f t="shared" si="2703"/>
        <v>0</v>
      </c>
      <c r="AC2244" s="85">
        <f t="shared" si="2704"/>
        <v>0</v>
      </c>
    </row>
    <row r="2245" spans="1:29" x14ac:dyDescent="0.3">
      <c r="A2245" s="67"/>
      <c r="B2245" s="85"/>
      <c r="C2245" s="85"/>
      <c r="D2245" s="85"/>
      <c r="E2245" s="85"/>
      <c r="F2245" s="85"/>
      <c r="G2245" s="85"/>
      <c r="H2245" s="113"/>
      <c r="P2245" s="21" t="str">
        <f t="shared" si="2705"/>
        <v>A</v>
      </c>
      <c r="Q2245" s="85">
        <f t="shared" si="2707"/>
        <v>0</v>
      </c>
      <c r="R2245" s="85">
        <f t="shared" si="2695"/>
        <v>0</v>
      </c>
      <c r="S2245" s="85">
        <f t="shared" si="2696"/>
        <v>0</v>
      </c>
      <c r="T2245" s="85">
        <f t="shared" si="2697"/>
        <v>0</v>
      </c>
      <c r="U2245" s="85">
        <f t="shared" si="2698"/>
        <v>0</v>
      </c>
      <c r="V2245" s="85">
        <f t="shared" si="2699"/>
        <v>0</v>
      </c>
      <c r="W2245" s="33"/>
      <c r="X2245" s="85">
        <f t="shared" si="2706"/>
        <v>0</v>
      </c>
      <c r="Y2245" s="85">
        <f t="shared" si="2700"/>
        <v>0</v>
      </c>
      <c r="Z2245" s="85">
        <f t="shared" si="2701"/>
        <v>0</v>
      </c>
      <c r="AA2245" s="85">
        <f t="shared" si="2702"/>
        <v>0</v>
      </c>
      <c r="AB2245" s="85">
        <f t="shared" si="2703"/>
        <v>0</v>
      </c>
      <c r="AC2245" s="85">
        <f t="shared" si="2704"/>
        <v>0</v>
      </c>
    </row>
    <row r="2246" spans="1:29" x14ac:dyDescent="0.3">
      <c r="A2246" s="67"/>
      <c r="B2246" s="85"/>
      <c r="C2246" s="85"/>
      <c r="D2246" s="85"/>
      <c r="E2246" s="85"/>
      <c r="F2246" s="85"/>
      <c r="G2246" s="85"/>
      <c r="H2246" s="113"/>
      <c r="P2246" s="21" t="str">
        <f t="shared" si="2705"/>
        <v>A</v>
      </c>
      <c r="Q2246" s="85">
        <f t="shared" si="2707"/>
        <v>0</v>
      </c>
      <c r="R2246" s="85">
        <f t="shared" si="2695"/>
        <v>0</v>
      </c>
      <c r="S2246" s="85">
        <f t="shared" si="2696"/>
        <v>0</v>
      </c>
      <c r="T2246" s="85">
        <f t="shared" si="2697"/>
        <v>0</v>
      </c>
      <c r="U2246" s="85">
        <f t="shared" si="2698"/>
        <v>0</v>
      </c>
      <c r="V2246" s="85">
        <f t="shared" si="2699"/>
        <v>0</v>
      </c>
      <c r="W2246" s="33"/>
      <c r="X2246" s="85">
        <f t="shared" si="2706"/>
        <v>0</v>
      </c>
      <c r="Y2246" s="85">
        <f t="shared" si="2700"/>
        <v>0</v>
      </c>
      <c r="Z2246" s="85">
        <f t="shared" si="2701"/>
        <v>0</v>
      </c>
      <c r="AA2246" s="85">
        <f t="shared" si="2702"/>
        <v>0</v>
      </c>
      <c r="AB2246" s="85">
        <f t="shared" si="2703"/>
        <v>0</v>
      </c>
      <c r="AC2246" s="85">
        <f t="shared" si="2704"/>
        <v>0</v>
      </c>
    </row>
    <row r="2247" spans="1:29" x14ac:dyDescent="0.3">
      <c r="A2247" s="67"/>
      <c r="B2247" s="85"/>
      <c r="C2247" s="85"/>
      <c r="D2247" s="85"/>
      <c r="E2247" s="85"/>
      <c r="F2247" s="85"/>
      <c r="G2247" s="85"/>
      <c r="H2247" s="113"/>
      <c r="P2247" s="21" t="str">
        <f t="shared" si="2705"/>
        <v>A</v>
      </c>
      <c r="Q2247" s="85">
        <f t="shared" si="2707"/>
        <v>0</v>
      </c>
      <c r="R2247" s="85">
        <f t="shared" si="2695"/>
        <v>0</v>
      </c>
      <c r="S2247" s="85">
        <f t="shared" si="2696"/>
        <v>0</v>
      </c>
      <c r="T2247" s="85">
        <f t="shared" si="2697"/>
        <v>0</v>
      </c>
      <c r="U2247" s="85">
        <f t="shared" si="2698"/>
        <v>0</v>
      </c>
      <c r="V2247" s="85">
        <f t="shared" si="2699"/>
        <v>0</v>
      </c>
      <c r="W2247" s="33"/>
      <c r="X2247" s="85">
        <f t="shared" si="2706"/>
        <v>0</v>
      </c>
      <c r="Y2247" s="85">
        <f t="shared" si="2700"/>
        <v>0</v>
      </c>
      <c r="Z2247" s="85">
        <f t="shared" si="2701"/>
        <v>0</v>
      </c>
      <c r="AA2247" s="85">
        <f t="shared" si="2702"/>
        <v>0</v>
      </c>
      <c r="AB2247" s="85">
        <f t="shared" si="2703"/>
        <v>0</v>
      </c>
      <c r="AC2247" s="85">
        <f t="shared" si="2704"/>
        <v>0</v>
      </c>
    </row>
    <row r="2248" spans="1:29" x14ac:dyDescent="0.3">
      <c r="A2248" s="67"/>
      <c r="B2248" s="85"/>
      <c r="C2248" s="85"/>
      <c r="D2248" s="85"/>
      <c r="E2248" s="85"/>
      <c r="F2248" s="85"/>
      <c r="G2248" s="85"/>
      <c r="H2248" s="113"/>
      <c r="P2248" s="21" t="str">
        <f t="shared" si="2705"/>
        <v>A</v>
      </c>
      <c r="Q2248" s="85">
        <f t="shared" si="2707"/>
        <v>0</v>
      </c>
      <c r="R2248" s="85">
        <f t="shared" si="2695"/>
        <v>0</v>
      </c>
      <c r="S2248" s="85">
        <f t="shared" si="2696"/>
        <v>0</v>
      </c>
      <c r="T2248" s="85">
        <f t="shared" si="2697"/>
        <v>0</v>
      </c>
      <c r="U2248" s="85">
        <f t="shared" si="2698"/>
        <v>0</v>
      </c>
      <c r="V2248" s="85">
        <f t="shared" si="2699"/>
        <v>0</v>
      </c>
      <c r="W2248" s="33"/>
      <c r="X2248" s="85">
        <f t="shared" si="2706"/>
        <v>0</v>
      </c>
      <c r="Y2248" s="85">
        <f t="shared" si="2700"/>
        <v>0</v>
      </c>
      <c r="Z2248" s="85">
        <f t="shared" si="2701"/>
        <v>0</v>
      </c>
      <c r="AA2248" s="85">
        <f t="shared" si="2702"/>
        <v>0</v>
      </c>
      <c r="AB2248" s="85">
        <f t="shared" si="2703"/>
        <v>0</v>
      </c>
      <c r="AC2248" s="85">
        <f t="shared" si="2704"/>
        <v>0</v>
      </c>
    </row>
    <row r="2249" spans="1:29" x14ac:dyDescent="0.3">
      <c r="A2249" s="68"/>
      <c r="B2249" s="86"/>
      <c r="C2249" s="86"/>
      <c r="D2249" s="86"/>
      <c r="E2249" s="86"/>
      <c r="F2249" s="86"/>
      <c r="G2249" s="86"/>
      <c r="H2249" s="89"/>
      <c r="I2249" s="105">
        <f>X2249</f>
        <v>0</v>
      </c>
      <c r="J2249" s="105">
        <f>Y2249</f>
        <v>0</v>
      </c>
      <c r="K2249" s="105">
        <f>Z2249</f>
        <v>0</v>
      </c>
      <c r="L2249" s="105">
        <f>AA2249</f>
        <v>0</v>
      </c>
      <c r="M2249" s="105">
        <f t="shared" ref="M2249" si="2708">AB2249</f>
        <v>0</v>
      </c>
      <c r="N2249" s="105">
        <f t="shared" ref="N2249" si="2709">AC2249</f>
        <v>0</v>
      </c>
      <c r="P2249" s="21"/>
      <c r="Q2249" s="33"/>
      <c r="R2249" s="33"/>
      <c r="S2249" s="33"/>
      <c r="T2249" s="33"/>
      <c r="U2249" s="33"/>
      <c r="V2249" s="33"/>
      <c r="W2249" s="33"/>
      <c r="X2249" s="106">
        <f>SUM(X2233:X2248)</f>
        <v>0</v>
      </c>
      <c r="Y2249" s="106">
        <f t="shared" ref="Y2249:AC2249" si="2710">SUM(Y2233:Y2248)</f>
        <v>0</v>
      </c>
      <c r="Z2249" s="106">
        <f t="shared" si="2710"/>
        <v>0</v>
      </c>
      <c r="AA2249" s="106">
        <f t="shared" si="2710"/>
        <v>0</v>
      </c>
      <c r="AB2249" s="106">
        <f t="shared" si="2710"/>
        <v>0</v>
      </c>
      <c r="AC2249" s="106">
        <f t="shared" si="2710"/>
        <v>0</v>
      </c>
    </row>
    <row r="2250" spans="1:29" x14ac:dyDescent="0.3">
      <c r="A2250" s="82"/>
      <c r="B2250" s="89"/>
      <c r="C2250" s="89"/>
      <c r="D2250" s="89"/>
      <c r="E2250" s="89"/>
      <c r="F2250" s="89"/>
      <c r="G2250" s="89"/>
      <c r="H2250" s="89"/>
      <c r="P2250" s="21"/>
      <c r="Q2250" s="33"/>
      <c r="R2250" s="33"/>
      <c r="S2250" s="33"/>
      <c r="T2250" s="33"/>
      <c r="U2250" s="33"/>
      <c r="V2250" s="33"/>
      <c r="W2250" s="33"/>
      <c r="X2250" s="33"/>
      <c r="Y2250" s="33"/>
      <c r="Z2250" s="33"/>
      <c r="AA2250" s="33"/>
      <c r="AB2250" s="33"/>
      <c r="AC2250" s="33"/>
    </row>
    <row r="2251" spans="1:29" x14ac:dyDescent="0.3">
      <c r="A2251" s="92"/>
      <c r="B2251" s="92"/>
      <c r="C2251" s="92"/>
      <c r="D2251" s="92"/>
      <c r="E2251" s="92"/>
      <c r="F2251" s="92"/>
      <c r="G2251" s="92"/>
      <c r="H2251" s="92"/>
      <c r="P2251" s="21"/>
      <c r="Q2251" s="33"/>
      <c r="R2251" s="33"/>
      <c r="S2251" s="33"/>
      <c r="T2251" s="33"/>
      <c r="U2251" s="33"/>
      <c r="V2251" s="33"/>
      <c r="W2251" s="33"/>
      <c r="X2251" s="33"/>
      <c r="Y2251" s="33"/>
      <c r="Z2251" s="33"/>
      <c r="AA2251" s="33"/>
      <c r="AB2251" s="33"/>
      <c r="AC2251" s="33"/>
    </row>
    <row r="2252" spans="1:29" x14ac:dyDescent="0.3">
      <c r="A2252" s="68"/>
      <c r="B2252" s="68"/>
      <c r="C2252" s="68"/>
      <c r="D2252" s="68"/>
      <c r="E2252" s="68"/>
      <c r="F2252" s="68"/>
      <c r="G2252" s="68"/>
      <c r="H2252" s="82"/>
      <c r="P2252" s="21"/>
      <c r="Q2252" s="33"/>
      <c r="R2252" s="33"/>
      <c r="S2252" s="33"/>
      <c r="T2252" s="33"/>
      <c r="U2252" s="33"/>
      <c r="V2252" s="33"/>
      <c r="W2252" s="33"/>
      <c r="X2252" s="106">
        <f t="shared" ref="X2252:AC2252" si="2711">SUM(X2253:X2268)</f>
        <v>0</v>
      </c>
      <c r="Y2252" s="106">
        <f t="shared" si="2711"/>
        <v>0</v>
      </c>
      <c r="Z2252" s="106">
        <f t="shared" si="2711"/>
        <v>0</v>
      </c>
      <c r="AA2252" s="106">
        <f t="shared" si="2711"/>
        <v>0</v>
      </c>
      <c r="AB2252" s="106">
        <f t="shared" si="2711"/>
        <v>0</v>
      </c>
      <c r="AC2252" s="106">
        <f t="shared" si="2711"/>
        <v>0</v>
      </c>
    </row>
    <row r="2253" spans="1:29" x14ac:dyDescent="0.3">
      <c r="A2253" s="67"/>
      <c r="B2253" s="85"/>
      <c r="C2253" s="85"/>
      <c r="D2253" s="85"/>
      <c r="E2253" s="85"/>
      <c r="F2253" s="85"/>
      <c r="G2253" s="85"/>
      <c r="H2253" s="113"/>
      <c r="I2253" s="105">
        <f>X2252</f>
        <v>0</v>
      </c>
      <c r="J2253" s="105">
        <f>Y2252</f>
        <v>0</v>
      </c>
      <c r="K2253" s="105">
        <f t="shared" ref="K2253" si="2712">Z2252</f>
        <v>0</v>
      </c>
      <c r="L2253" s="105">
        <f t="shared" ref="L2253" si="2713">AA2252</f>
        <v>0</v>
      </c>
      <c r="M2253" s="105">
        <f t="shared" ref="M2253" si="2714">AB2252</f>
        <v>0</v>
      </c>
      <c r="N2253" s="105">
        <f t="shared" ref="N2253" si="2715">AC2252</f>
        <v>0</v>
      </c>
      <c r="P2253" s="21" t="str">
        <f>IF(A2253&lt;=$B$2104,"A","B")</f>
        <v>A</v>
      </c>
      <c r="Q2253" s="85">
        <f t="shared" ref="Q2253:Q2257" si="2716">IF($P2253="B",B2253,0)</f>
        <v>0</v>
      </c>
      <c r="R2253" s="85">
        <f t="shared" ref="R2253:R2268" si="2717">IF($P2253="B",C2253,0)</f>
        <v>0</v>
      </c>
      <c r="S2253" s="85">
        <f t="shared" ref="S2253:S2268" si="2718">IF($P2253="B",D2253,0)</f>
        <v>0</v>
      </c>
      <c r="T2253" s="85">
        <f t="shared" ref="T2253:T2268" si="2719">IF($P2253="B",E2253,0)</f>
        <v>0</v>
      </c>
      <c r="U2253" s="85">
        <f t="shared" ref="U2253:U2268" si="2720">IF($P2253="B",F2253,0)</f>
        <v>0</v>
      </c>
      <c r="V2253" s="85">
        <f t="shared" ref="V2253:V2268" si="2721">IF($P2253="B",G2253,0)</f>
        <v>0</v>
      </c>
      <c r="W2253" s="33"/>
      <c r="X2253" s="85">
        <f>IF($P2253="A",B2253,0)</f>
        <v>0</v>
      </c>
      <c r="Y2253" s="85">
        <f t="shared" ref="Y2253:Y2268" si="2722">IF($P2253="A",C2253,0)</f>
        <v>0</v>
      </c>
      <c r="Z2253" s="85">
        <f t="shared" ref="Z2253:Z2268" si="2723">IF($P2253="A",D2253,0)</f>
        <v>0</v>
      </c>
      <c r="AA2253" s="85">
        <f t="shared" ref="AA2253:AA2268" si="2724">IF($P2253="A",E2253,0)</f>
        <v>0</v>
      </c>
      <c r="AB2253" s="85">
        <f t="shared" ref="AB2253:AB2268" si="2725">IF($P2253="A",F2253,0)</f>
        <v>0</v>
      </c>
      <c r="AC2253" s="85">
        <f t="shared" ref="AC2253:AC2268" si="2726">IF($P2253="A",G2253,0)</f>
        <v>0</v>
      </c>
    </row>
    <row r="2254" spans="1:29" x14ac:dyDescent="0.3">
      <c r="A2254" s="67"/>
      <c r="B2254" s="85"/>
      <c r="C2254" s="85"/>
      <c r="D2254" s="85"/>
      <c r="E2254" s="85"/>
      <c r="F2254" s="85"/>
      <c r="G2254" s="85"/>
      <c r="H2254" s="113"/>
      <c r="P2254" s="21" t="str">
        <f t="shared" ref="P2254:P2268" si="2727">IF(A2254&lt;=$B$2104,"A","B")</f>
        <v>A</v>
      </c>
      <c r="Q2254" s="85">
        <f t="shared" si="2716"/>
        <v>0</v>
      </c>
      <c r="R2254" s="85">
        <f t="shared" si="2717"/>
        <v>0</v>
      </c>
      <c r="S2254" s="85">
        <f t="shared" si="2718"/>
        <v>0</v>
      </c>
      <c r="T2254" s="85">
        <f t="shared" si="2719"/>
        <v>0</v>
      </c>
      <c r="U2254" s="85">
        <f t="shared" si="2720"/>
        <v>0</v>
      </c>
      <c r="V2254" s="85">
        <f t="shared" si="2721"/>
        <v>0</v>
      </c>
      <c r="W2254" s="33"/>
      <c r="X2254" s="85">
        <f t="shared" ref="X2254:X2268" si="2728">IF($P2254="A",B2254,0)</f>
        <v>0</v>
      </c>
      <c r="Y2254" s="85">
        <f t="shared" si="2722"/>
        <v>0</v>
      </c>
      <c r="Z2254" s="85">
        <f t="shared" si="2723"/>
        <v>0</v>
      </c>
      <c r="AA2254" s="85">
        <f t="shared" si="2724"/>
        <v>0</v>
      </c>
      <c r="AB2254" s="85">
        <f t="shared" si="2725"/>
        <v>0</v>
      </c>
      <c r="AC2254" s="85">
        <f t="shared" si="2726"/>
        <v>0</v>
      </c>
    </row>
    <row r="2255" spans="1:29" x14ac:dyDescent="0.3">
      <c r="A2255" s="67"/>
      <c r="B2255" s="85"/>
      <c r="C2255" s="85"/>
      <c r="D2255" s="85"/>
      <c r="E2255" s="85"/>
      <c r="F2255" s="85"/>
      <c r="G2255" s="85"/>
      <c r="H2255" s="113"/>
      <c r="P2255" s="21" t="str">
        <f t="shared" si="2727"/>
        <v>A</v>
      </c>
      <c r="Q2255" s="85">
        <f t="shared" si="2716"/>
        <v>0</v>
      </c>
      <c r="R2255" s="85">
        <f t="shared" si="2717"/>
        <v>0</v>
      </c>
      <c r="S2255" s="85">
        <f t="shared" si="2718"/>
        <v>0</v>
      </c>
      <c r="T2255" s="85">
        <f t="shared" si="2719"/>
        <v>0</v>
      </c>
      <c r="U2255" s="85">
        <f t="shared" si="2720"/>
        <v>0</v>
      </c>
      <c r="V2255" s="85">
        <f t="shared" si="2721"/>
        <v>0</v>
      </c>
      <c r="W2255" s="33"/>
      <c r="X2255" s="85">
        <f t="shared" si="2728"/>
        <v>0</v>
      </c>
      <c r="Y2255" s="85">
        <f t="shared" si="2722"/>
        <v>0</v>
      </c>
      <c r="Z2255" s="85">
        <f t="shared" si="2723"/>
        <v>0</v>
      </c>
      <c r="AA2255" s="85">
        <f t="shared" si="2724"/>
        <v>0</v>
      </c>
      <c r="AB2255" s="85">
        <f t="shared" si="2725"/>
        <v>0</v>
      </c>
      <c r="AC2255" s="85">
        <f t="shared" si="2726"/>
        <v>0</v>
      </c>
    </row>
    <row r="2256" spans="1:29" x14ac:dyDescent="0.3">
      <c r="A2256" s="67"/>
      <c r="B2256" s="85"/>
      <c r="C2256" s="85"/>
      <c r="D2256" s="85"/>
      <c r="E2256" s="85"/>
      <c r="F2256" s="85"/>
      <c r="G2256" s="85"/>
      <c r="H2256" s="113"/>
      <c r="P2256" s="21" t="str">
        <f t="shared" si="2727"/>
        <v>A</v>
      </c>
      <c r="Q2256" s="85">
        <f t="shared" si="2716"/>
        <v>0</v>
      </c>
      <c r="R2256" s="85">
        <f t="shared" si="2717"/>
        <v>0</v>
      </c>
      <c r="S2256" s="85">
        <f t="shared" si="2718"/>
        <v>0</v>
      </c>
      <c r="T2256" s="85">
        <f t="shared" si="2719"/>
        <v>0</v>
      </c>
      <c r="U2256" s="85">
        <f t="shared" si="2720"/>
        <v>0</v>
      </c>
      <c r="V2256" s="85">
        <f t="shared" si="2721"/>
        <v>0</v>
      </c>
      <c r="W2256" s="33"/>
      <c r="X2256" s="85">
        <f t="shared" si="2728"/>
        <v>0</v>
      </c>
      <c r="Y2256" s="85">
        <f t="shared" si="2722"/>
        <v>0</v>
      </c>
      <c r="Z2256" s="85">
        <f t="shared" si="2723"/>
        <v>0</v>
      </c>
      <c r="AA2256" s="85">
        <f t="shared" si="2724"/>
        <v>0</v>
      </c>
      <c r="AB2256" s="85">
        <f t="shared" si="2725"/>
        <v>0</v>
      </c>
      <c r="AC2256" s="85">
        <f t="shared" si="2726"/>
        <v>0</v>
      </c>
    </row>
    <row r="2257" spans="1:29" x14ac:dyDescent="0.3">
      <c r="A2257" s="67"/>
      <c r="B2257" s="85"/>
      <c r="C2257" s="85"/>
      <c r="D2257" s="85"/>
      <c r="E2257" s="85"/>
      <c r="F2257" s="85"/>
      <c r="G2257" s="85"/>
      <c r="H2257" s="113"/>
      <c r="P2257" s="21" t="str">
        <f t="shared" si="2727"/>
        <v>A</v>
      </c>
      <c r="Q2257" s="85">
        <f t="shared" si="2716"/>
        <v>0</v>
      </c>
      <c r="R2257" s="85">
        <f t="shared" si="2717"/>
        <v>0</v>
      </c>
      <c r="S2257" s="85">
        <f t="shared" si="2718"/>
        <v>0</v>
      </c>
      <c r="T2257" s="85">
        <f t="shared" si="2719"/>
        <v>0</v>
      </c>
      <c r="U2257" s="85">
        <f t="shared" si="2720"/>
        <v>0</v>
      </c>
      <c r="V2257" s="85">
        <f t="shared" si="2721"/>
        <v>0</v>
      </c>
      <c r="W2257" s="33"/>
      <c r="X2257" s="85">
        <f t="shared" si="2728"/>
        <v>0</v>
      </c>
      <c r="Y2257" s="85">
        <f t="shared" si="2722"/>
        <v>0</v>
      </c>
      <c r="Z2257" s="85">
        <f t="shared" si="2723"/>
        <v>0</v>
      </c>
      <c r="AA2257" s="85">
        <f t="shared" si="2724"/>
        <v>0</v>
      </c>
      <c r="AB2257" s="85">
        <f t="shared" si="2725"/>
        <v>0</v>
      </c>
      <c r="AC2257" s="85">
        <f t="shared" si="2726"/>
        <v>0</v>
      </c>
    </row>
    <row r="2258" spans="1:29" x14ac:dyDescent="0.3">
      <c r="A2258" s="67"/>
      <c r="B2258" s="85"/>
      <c r="C2258" s="85"/>
      <c r="D2258" s="85"/>
      <c r="E2258" s="85"/>
      <c r="F2258" s="85"/>
      <c r="G2258" s="85"/>
      <c r="H2258" s="113"/>
      <c r="P2258" s="21" t="str">
        <f t="shared" si="2727"/>
        <v>A</v>
      </c>
      <c r="Q2258" s="85">
        <f>IF($P2258="B",B2258,0)</f>
        <v>0</v>
      </c>
      <c r="R2258" s="85">
        <f t="shared" si="2717"/>
        <v>0</v>
      </c>
      <c r="S2258" s="85">
        <f t="shared" si="2718"/>
        <v>0</v>
      </c>
      <c r="T2258" s="85">
        <f t="shared" si="2719"/>
        <v>0</v>
      </c>
      <c r="U2258" s="85">
        <f t="shared" si="2720"/>
        <v>0</v>
      </c>
      <c r="V2258" s="85">
        <f t="shared" si="2721"/>
        <v>0</v>
      </c>
      <c r="W2258" s="33"/>
      <c r="X2258" s="85">
        <f t="shared" si="2728"/>
        <v>0</v>
      </c>
      <c r="Y2258" s="85">
        <f t="shared" si="2722"/>
        <v>0</v>
      </c>
      <c r="Z2258" s="85">
        <f t="shared" si="2723"/>
        <v>0</v>
      </c>
      <c r="AA2258" s="85">
        <f t="shared" si="2724"/>
        <v>0</v>
      </c>
      <c r="AB2258" s="85">
        <f t="shared" si="2725"/>
        <v>0</v>
      </c>
      <c r="AC2258" s="85">
        <f t="shared" si="2726"/>
        <v>0</v>
      </c>
    </row>
    <row r="2259" spans="1:29" x14ac:dyDescent="0.3">
      <c r="A2259" s="67"/>
      <c r="B2259" s="85"/>
      <c r="C2259" s="85"/>
      <c r="D2259" s="85"/>
      <c r="E2259" s="85"/>
      <c r="F2259" s="85"/>
      <c r="G2259" s="85"/>
      <c r="H2259" s="113"/>
      <c r="P2259" s="21" t="str">
        <f t="shared" si="2727"/>
        <v>A</v>
      </c>
      <c r="Q2259" s="85">
        <f t="shared" ref="Q2259:Q2268" si="2729">IF($P2259="B",B2259,0)</f>
        <v>0</v>
      </c>
      <c r="R2259" s="85">
        <f t="shared" si="2717"/>
        <v>0</v>
      </c>
      <c r="S2259" s="85">
        <f t="shared" si="2718"/>
        <v>0</v>
      </c>
      <c r="T2259" s="85">
        <f t="shared" si="2719"/>
        <v>0</v>
      </c>
      <c r="U2259" s="85">
        <f t="shared" si="2720"/>
        <v>0</v>
      </c>
      <c r="V2259" s="85">
        <f t="shared" si="2721"/>
        <v>0</v>
      </c>
      <c r="W2259" s="33"/>
      <c r="X2259" s="85">
        <f t="shared" si="2728"/>
        <v>0</v>
      </c>
      <c r="Y2259" s="85">
        <f t="shared" si="2722"/>
        <v>0</v>
      </c>
      <c r="Z2259" s="85">
        <f t="shared" si="2723"/>
        <v>0</v>
      </c>
      <c r="AA2259" s="85">
        <f t="shared" si="2724"/>
        <v>0</v>
      </c>
      <c r="AB2259" s="85">
        <f t="shared" si="2725"/>
        <v>0</v>
      </c>
      <c r="AC2259" s="85">
        <f t="shared" si="2726"/>
        <v>0</v>
      </c>
    </row>
    <row r="2260" spans="1:29" x14ac:dyDescent="0.3">
      <c r="A2260" s="67"/>
      <c r="B2260" s="85"/>
      <c r="C2260" s="85"/>
      <c r="D2260" s="85"/>
      <c r="E2260" s="85"/>
      <c r="F2260" s="85"/>
      <c r="G2260" s="85"/>
      <c r="H2260" s="113"/>
      <c r="P2260" s="21" t="str">
        <f t="shared" si="2727"/>
        <v>A</v>
      </c>
      <c r="Q2260" s="85">
        <f t="shared" si="2729"/>
        <v>0</v>
      </c>
      <c r="R2260" s="85">
        <f t="shared" si="2717"/>
        <v>0</v>
      </c>
      <c r="S2260" s="85">
        <f t="shared" si="2718"/>
        <v>0</v>
      </c>
      <c r="T2260" s="85">
        <f t="shared" si="2719"/>
        <v>0</v>
      </c>
      <c r="U2260" s="85">
        <f t="shared" si="2720"/>
        <v>0</v>
      </c>
      <c r="V2260" s="85">
        <f t="shared" si="2721"/>
        <v>0</v>
      </c>
      <c r="W2260" s="33"/>
      <c r="X2260" s="85">
        <f t="shared" si="2728"/>
        <v>0</v>
      </c>
      <c r="Y2260" s="85">
        <f t="shared" si="2722"/>
        <v>0</v>
      </c>
      <c r="Z2260" s="85">
        <f t="shared" si="2723"/>
        <v>0</v>
      </c>
      <c r="AA2260" s="85">
        <f t="shared" si="2724"/>
        <v>0</v>
      </c>
      <c r="AB2260" s="85">
        <f t="shared" si="2725"/>
        <v>0</v>
      </c>
      <c r="AC2260" s="85">
        <f t="shared" si="2726"/>
        <v>0</v>
      </c>
    </row>
    <row r="2261" spans="1:29" x14ac:dyDescent="0.3">
      <c r="A2261" s="67"/>
      <c r="B2261" s="85"/>
      <c r="C2261" s="85"/>
      <c r="D2261" s="85"/>
      <c r="E2261" s="85"/>
      <c r="F2261" s="85"/>
      <c r="G2261" s="85"/>
      <c r="H2261" s="113"/>
      <c r="P2261" s="21" t="str">
        <f t="shared" si="2727"/>
        <v>A</v>
      </c>
      <c r="Q2261" s="85">
        <f t="shared" si="2729"/>
        <v>0</v>
      </c>
      <c r="R2261" s="85">
        <f t="shared" si="2717"/>
        <v>0</v>
      </c>
      <c r="S2261" s="85">
        <f t="shared" si="2718"/>
        <v>0</v>
      </c>
      <c r="T2261" s="85">
        <f t="shared" si="2719"/>
        <v>0</v>
      </c>
      <c r="U2261" s="85">
        <f t="shared" si="2720"/>
        <v>0</v>
      </c>
      <c r="V2261" s="85">
        <f t="shared" si="2721"/>
        <v>0</v>
      </c>
      <c r="W2261" s="33"/>
      <c r="X2261" s="85">
        <f t="shared" si="2728"/>
        <v>0</v>
      </c>
      <c r="Y2261" s="85">
        <f t="shared" si="2722"/>
        <v>0</v>
      </c>
      <c r="Z2261" s="85">
        <f t="shared" si="2723"/>
        <v>0</v>
      </c>
      <c r="AA2261" s="85">
        <f t="shared" si="2724"/>
        <v>0</v>
      </c>
      <c r="AB2261" s="85">
        <f t="shared" si="2725"/>
        <v>0</v>
      </c>
      <c r="AC2261" s="85">
        <f t="shared" si="2726"/>
        <v>0</v>
      </c>
    </row>
    <row r="2262" spans="1:29" x14ac:dyDescent="0.3">
      <c r="A2262" s="67"/>
      <c r="B2262" s="85"/>
      <c r="C2262" s="85"/>
      <c r="D2262" s="85"/>
      <c r="E2262" s="85"/>
      <c r="F2262" s="85"/>
      <c r="G2262" s="85"/>
      <c r="H2262" s="113"/>
      <c r="P2262" s="21" t="str">
        <f t="shared" si="2727"/>
        <v>A</v>
      </c>
      <c r="Q2262" s="85">
        <f t="shared" si="2729"/>
        <v>0</v>
      </c>
      <c r="R2262" s="85">
        <f t="shared" si="2717"/>
        <v>0</v>
      </c>
      <c r="S2262" s="85">
        <f t="shared" si="2718"/>
        <v>0</v>
      </c>
      <c r="T2262" s="85">
        <f t="shared" si="2719"/>
        <v>0</v>
      </c>
      <c r="U2262" s="85">
        <f t="shared" si="2720"/>
        <v>0</v>
      </c>
      <c r="V2262" s="85">
        <f t="shared" si="2721"/>
        <v>0</v>
      </c>
      <c r="W2262" s="33"/>
      <c r="X2262" s="85">
        <f t="shared" si="2728"/>
        <v>0</v>
      </c>
      <c r="Y2262" s="85">
        <f t="shared" si="2722"/>
        <v>0</v>
      </c>
      <c r="Z2262" s="85">
        <f t="shared" si="2723"/>
        <v>0</v>
      </c>
      <c r="AA2262" s="85">
        <f t="shared" si="2724"/>
        <v>0</v>
      </c>
      <c r="AB2262" s="85">
        <f t="shared" si="2725"/>
        <v>0</v>
      </c>
      <c r="AC2262" s="85">
        <f t="shared" si="2726"/>
        <v>0</v>
      </c>
    </row>
    <row r="2263" spans="1:29" x14ac:dyDescent="0.3">
      <c r="A2263" s="67"/>
      <c r="B2263" s="85"/>
      <c r="C2263" s="85"/>
      <c r="D2263" s="85"/>
      <c r="E2263" s="85"/>
      <c r="F2263" s="85"/>
      <c r="G2263" s="85"/>
      <c r="H2263" s="113"/>
      <c r="P2263" s="21" t="str">
        <f t="shared" si="2727"/>
        <v>A</v>
      </c>
      <c r="Q2263" s="85">
        <f t="shared" si="2729"/>
        <v>0</v>
      </c>
      <c r="R2263" s="85">
        <f t="shared" si="2717"/>
        <v>0</v>
      </c>
      <c r="S2263" s="85">
        <f t="shared" si="2718"/>
        <v>0</v>
      </c>
      <c r="T2263" s="85">
        <f t="shared" si="2719"/>
        <v>0</v>
      </c>
      <c r="U2263" s="85">
        <f t="shared" si="2720"/>
        <v>0</v>
      </c>
      <c r="V2263" s="85">
        <f t="shared" si="2721"/>
        <v>0</v>
      </c>
      <c r="W2263" s="33"/>
      <c r="X2263" s="85">
        <f t="shared" si="2728"/>
        <v>0</v>
      </c>
      <c r="Y2263" s="85">
        <f t="shared" si="2722"/>
        <v>0</v>
      </c>
      <c r="Z2263" s="85">
        <f t="shared" si="2723"/>
        <v>0</v>
      </c>
      <c r="AA2263" s="85">
        <f t="shared" si="2724"/>
        <v>0</v>
      </c>
      <c r="AB2263" s="85">
        <f t="shared" si="2725"/>
        <v>0</v>
      </c>
      <c r="AC2263" s="85">
        <f t="shared" si="2726"/>
        <v>0</v>
      </c>
    </row>
    <row r="2264" spans="1:29" x14ac:dyDescent="0.3">
      <c r="A2264" s="67"/>
      <c r="B2264" s="85"/>
      <c r="C2264" s="85"/>
      <c r="D2264" s="85"/>
      <c r="E2264" s="85"/>
      <c r="F2264" s="85"/>
      <c r="G2264" s="85"/>
      <c r="H2264" s="113"/>
      <c r="P2264" s="21" t="str">
        <f t="shared" si="2727"/>
        <v>A</v>
      </c>
      <c r="Q2264" s="85">
        <f t="shared" si="2729"/>
        <v>0</v>
      </c>
      <c r="R2264" s="85">
        <f t="shared" si="2717"/>
        <v>0</v>
      </c>
      <c r="S2264" s="85">
        <f t="shared" si="2718"/>
        <v>0</v>
      </c>
      <c r="T2264" s="85">
        <f t="shared" si="2719"/>
        <v>0</v>
      </c>
      <c r="U2264" s="85">
        <f t="shared" si="2720"/>
        <v>0</v>
      </c>
      <c r="V2264" s="85">
        <f t="shared" si="2721"/>
        <v>0</v>
      </c>
      <c r="W2264" s="33"/>
      <c r="X2264" s="85">
        <f t="shared" si="2728"/>
        <v>0</v>
      </c>
      <c r="Y2264" s="85">
        <f t="shared" si="2722"/>
        <v>0</v>
      </c>
      <c r="Z2264" s="85">
        <f t="shared" si="2723"/>
        <v>0</v>
      </c>
      <c r="AA2264" s="85">
        <f t="shared" si="2724"/>
        <v>0</v>
      </c>
      <c r="AB2264" s="85">
        <f t="shared" si="2725"/>
        <v>0</v>
      </c>
      <c r="AC2264" s="85">
        <f t="shared" si="2726"/>
        <v>0</v>
      </c>
    </row>
    <row r="2265" spans="1:29" x14ac:dyDescent="0.3">
      <c r="A2265" s="67"/>
      <c r="B2265" s="85"/>
      <c r="C2265" s="85"/>
      <c r="D2265" s="85"/>
      <c r="E2265" s="85"/>
      <c r="F2265" s="85"/>
      <c r="G2265" s="85"/>
      <c r="H2265" s="113"/>
      <c r="P2265" s="21" t="str">
        <f t="shared" si="2727"/>
        <v>A</v>
      </c>
      <c r="Q2265" s="85">
        <f t="shared" si="2729"/>
        <v>0</v>
      </c>
      <c r="R2265" s="85">
        <f t="shared" si="2717"/>
        <v>0</v>
      </c>
      <c r="S2265" s="85">
        <f t="shared" si="2718"/>
        <v>0</v>
      </c>
      <c r="T2265" s="85">
        <f t="shared" si="2719"/>
        <v>0</v>
      </c>
      <c r="U2265" s="85">
        <f t="shared" si="2720"/>
        <v>0</v>
      </c>
      <c r="V2265" s="85">
        <f t="shared" si="2721"/>
        <v>0</v>
      </c>
      <c r="W2265" s="33"/>
      <c r="X2265" s="85">
        <f t="shared" si="2728"/>
        <v>0</v>
      </c>
      <c r="Y2265" s="85">
        <f t="shared" si="2722"/>
        <v>0</v>
      </c>
      <c r="Z2265" s="85">
        <f t="shared" si="2723"/>
        <v>0</v>
      </c>
      <c r="AA2265" s="85">
        <f t="shared" si="2724"/>
        <v>0</v>
      </c>
      <c r="AB2265" s="85">
        <f t="shared" si="2725"/>
        <v>0</v>
      </c>
      <c r="AC2265" s="85">
        <f t="shared" si="2726"/>
        <v>0</v>
      </c>
    </row>
    <row r="2266" spans="1:29" x14ac:dyDescent="0.3">
      <c r="A2266" s="67"/>
      <c r="B2266" s="85"/>
      <c r="C2266" s="85"/>
      <c r="D2266" s="85"/>
      <c r="E2266" s="85"/>
      <c r="F2266" s="85"/>
      <c r="G2266" s="85"/>
      <c r="H2266" s="113"/>
      <c r="P2266" s="21" t="str">
        <f t="shared" si="2727"/>
        <v>A</v>
      </c>
      <c r="Q2266" s="85">
        <f t="shared" si="2729"/>
        <v>0</v>
      </c>
      <c r="R2266" s="85">
        <f t="shared" si="2717"/>
        <v>0</v>
      </c>
      <c r="S2266" s="85">
        <f t="shared" si="2718"/>
        <v>0</v>
      </c>
      <c r="T2266" s="85">
        <f t="shared" si="2719"/>
        <v>0</v>
      </c>
      <c r="U2266" s="85">
        <f t="shared" si="2720"/>
        <v>0</v>
      </c>
      <c r="V2266" s="85">
        <f t="shared" si="2721"/>
        <v>0</v>
      </c>
      <c r="W2266" s="33"/>
      <c r="X2266" s="85">
        <f t="shared" si="2728"/>
        <v>0</v>
      </c>
      <c r="Y2266" s="85">
        <f t="shared" si="2722"/>
        <v>0</v>
      </c>
      <c r="Z2266" s="85">
        <f t="shared" si="2723"/>
        <v>0</v>
      </c>
      <c r="AA2266" s="85">
        <f t="shared" si="2724"/>
        <v>0</v>
      </c>
      <c r="AB2266" s="85">
        <f t="shared" si="2725"/>
        <v>0</v>
      </c>
      <c r="AC2266" s="85">
        <f t="shared" si="2726"/>
        <v>0</v>
      </c>
    </row>
    <row r="2267" spans="1:29" x14ac:dyDescent="0.3">
      <c r="A2267" s="67"/>
      <c r="B2267" s="85"/>
      <c r="C2267" s="85"/>
      <c r="D2267" s="85"/>
      <c r="E2267" s="85"/>
      <c r="F2267" s="85"/>
      <c r="G2267" s="85"/>
      <c r="H2267" s="113"/>
      <c r="P2267" s="21" t="str">
        <f t="shared" si="2727"/>
        <v>A</v>
      </c>
      <c r="Q2267" s="85">
        <f t="shared" si="2729"/>
        <v>0</v>
      </c>
      <c r="R2267" s="85">
        <f t="shared" si="2717"/>
        <v>0</v>
      </c>
      <c r="S2267" s="85">
        <f t="shared" si="2718"/>
        <v>0</v>
      </c>
      <c r="T2267" s="85">
        <f t="shared" si="2719"/>
        <v>0</v>
      </c>
      <c r="U2267" s="85">
        <f t="shared" si="2720"/>
        <v>0</v>
      </c>
      <c r="V2267" s="85">
        <f t="shared" si="2721"/>
        <v>0</v>
      </c>
      <c r="W2267" s="33"/>
      <c r="X2267" s="85">
        <f t="shared" si="2728"/>
        <v>0</v>
      </c>
      <c r="Y2267" s="85">
        <f t="shared" si="2722"/>
        <v>0</v>
      </c>
      <c r="Z2267" s="85">
        <f t="shared" si="2723"/>
        <v>0</v>
      </c>
      <c r="AA2267" s="85">
        <f t="shared" si="2724"/>
        <v>0</v>
      </c>
      <c r="AB2267" s="85">
        <f t="shared" si="2725"/>
        <v>0</v>
      </c>
      <c r="AC2267" s="85">
        <f t="shared" si="2726"/>
        <v>0</v>
      </c>
    </row>
    <row r="2268" spans="1:29" x14ac:dyDescent="0.3">
      <c r="A2268" s="67"/>
      <c r="B2268" s="85"/>
      <c r="C2268" s="85"/>
      <c r="D2268" s="85"/>
      <c r="E2268" s="85"/>
      <c r="F2268" s="85"/>
      <c r="G2268" s="85"/>
      <c r="H2268" s="113"/>
      <c r="P2268" s="21" t="str">
        <f t="shared" si="2727"/>
        <v>A</v>
      </c>
      <c r="Q2268" s="85">
        <f t="shared" si="2729"/>
        <v>0</v>
      </c>
      <c r="R2268" s="85">
        <f t="shared" si="2717"/>
        <v>0</v>
      </c>
      <c r="S2268" s="85">
        <f t="shared" si="2718"/>
        <v>0</v>
      </c>
      <c r="T2268" s="85">
        <f t="shared" si="2719"/>
        <v>0</v>
      </c>
      <c r="U2268" s="85">
        <f t="shared" si="2720"/>
        <v>0</v>
      </c>
      <c r="V2268" s="85">
        <f t="shared" si="2721"/>
        <v>0</v>
      </c>
      <c r="W2268" s="33"/>
      <c r="X2268" s="85">
        <f t="shared" si="2728"/>
        <v>0</v>
      </c>
      <c r="Y2268" s="85">
        <f t="shared" si="2722"/>
        <v>0</v>
      </c>
      <c r="Z2268" s="85">
        <f t="shared" si="2723"/>
        <v>0</v>
      </c>
      <c r="AA2268" s="85">
        <f t="shared" si="2724"/>
        <v>0</v>
      </c>
      <c r="AB2268" s="85">
        <f t="shared" si="2725"/>
        <v>0</v>
      </c>
      <c r="AC2268" s="85">
        <f t="shared" si="2726"/>
        <v>0</v>
      </c>
    </row>
    <row r="2269" spans="1:29" x14ac:dyDescent="0.3">
      <c r="A2269" s="68"/>
      <c r="B2269" s="87"/>
      <c r="C2269" s="87"/>
      <c r="D2269" s="87"/>
      <c r="E2269" s="87"/>
      <c r="F2269" s="87"/>
      <c r="G2269" s="87"/>
      <c r="H2269" s="114"/>
      <c r="I2269" s="105">
        <f>Q2269</f>
        <v>0</v>
      </c>
      <c r="J2269" s="105">
        <f>R2269</f>
        <v>0</v>
      </c>
      <c r="K2269" s="105">
        <f t="shared" ref="K2269" si="2730">S2269</f>
        <v>0</v>
      </c>
      <c r="L2269" s="105">
        <f t="shared" ref="L2269" si="2731">T2269</f>
        <v>0</v>
      </c>
      <c r="M2269" s="105">
        <f t="shared" ref="M2269" si="2732">U2269</f>
        <v>0</v>
      </c>
      <c r="N2269" s="105">
        <f t="shared" ref="N2269" si="2733">V2269</f>
        <v>0</v>
      </c>
      <c r="P2269" s="21"/>
      <c r="Q2269" s="106">
        <f t="shared" ref="Q2269:V2269" si="2734">+SUM(Q2253:Q2268)</f>
        <v>0</v>
      </c>
      <c r="R2269" s="106">
        <f t="shared" si="2734"/>
        <v>0</v>
      </c>
      <c r="S2269" s="106">
        <f t="shared" si="2734"/>
        <v>0</v>
      </c>
      <c r="T2269" s="106">
        <f t="shared" si="2734"/>
        <v>0</v>
      </c>
      <c r="U2269" s="106">
        <f t="shared" si="2734"/>
        <v>0</v>
      </c>
      <c r="V2269" s="106">
        <f t="shared" si="2734"/>
        <v>0</v>
      </c>
      <c r="W2269" s="33"/>
      <c r="X2269" s="33"/>
      <c r="Y2269" s="33"/>
      <c r="Z2269" s="33"/>
      <c r="AA2269" s="33"/>
      <c r="AB2269" s="33"/>
      <c r="AC2269" s="33"/>
    </row>
    <row r="2271" spans="1:29" x14ac:dyDescent="0.3">
      <c r="A2271" s="69"/>
      <c r="B2271" s="69"/>
      <c r="C2271" s="69"/>
      <c r="D2271" s="97"/>
      <c r="E2271" s="97"/>
      <c r="F2271" s="69"/>
      <c r="G2271" s="69"/>
      <c r="H2271" s="82"/>
    </row>
    <row r="2272" spans="1:29" x14ac:dyDescent="0.3">
      <c r="A2272" s="94"/>
      <c r="B2272" s="83"/>
      <c r="C2272" s="95"/>
      <c r="D2272" s="95"/>
      <c r="E2272" s="33"/>
      <c r="F2272" s="98"/>
      <c r="G2272" s="96"/>
      <c r="H2272" s="112"/>
    </row>
    <row r="2273" spans="1:29" x14ac:dyDescent="0.3">
      <c r="A2273" s="91"/>
      <c r="B2273" s="92"/>
      <c r="C2273" s="92"/>
      <c r="D2273" s="92"/>
      <c r="E2273" s="92"/>
      <c r="F2273" s="92"/>
      <c r="G2273" s="92"/>
      <c r="H2273" s="92"/>
    </row>
    <row r="2274" spans="1:29" x14ac:dyDescent="0.3">
      <c r="A2274" s="68"/>
      <c r="B2274" s="68"/>
      <c r="C2274" s="68"/>
      <c r="D2274" s="68"/>
      <c r="E2274" s="68"/>
      <c r="F2274" s="68"/>
      <c r="G2274" s="68"/>
      <c r="H2274" s="82"/>
      <c r="P2274" s="21"/>
      <c r="Q2274" s="106">
        <f>+SUM(Q2275:Q2290)</f>
        <v>0</v>
      </c>
      <c r="R2274" s="106">
        <f t="shared" ref="R2274:V2274" si="2735">+SUM(R2275:R2290)</f>
        <v>0</v>
      </c>
      <c r="S2274" s="106">
        <f t="shared" si="2735"/>
        <v>0</v>
      </c>
      <c r="T2274" s="106">
        <f t="shared" si="2735"/>
        <v>0</v>
      </c>
      <c r="U2274" s="106">
        <f t="shared" si="2735"/>
        <v>0</v>
      </c>
      <c r="V2274" s="106">
        <f t="shared" si="2735"/>
        <v>0</v>
      </c>
      <c r="W2274" s="33"/>
      <c r="X2274" s="33"/>
      <c r="Y2274" s="33"/>
      <c r="Z2274" s="33"/>
      <c r="AA2274" s="33"/>
      <c r="AB2274" s="33"/>
      <c r="AC2274" s="33"/>
    </row>
    <row r="2275" spans="1:29" x14ac:dyDescent="0.3">
      <c r="A2275" s="67"/>
      <c r="B2275" s="85"/>
      <c r="C2275" s="85"/>
      <c r="D2275" s="85"/>
      <c r="E2275" s="85"/>
      <c r="F2275" s="85"/>
      <c r="G2275" s="85"/>
      <c r="H2275" s="113"/>
      <c r="I2275" s="105">
        <f t="shared" ref="I2275" si="2736">Q2274</f>
        <v>0</v>
      </c>
      <c r="J2275" s="105">
        <f t="shared" ref="J2275" si="2737">R2274</f>
        <v>0</v>
      </c>
      <c r="K2275" s="105">
        <f t="shared" ref="K2275" si="2738">S2274</f>
        <v>0</v>
      </c>
      <c r="L2275" s="105">
        <f t="shared" ref="L2275" si="2739">T2274</f>
        <v>0</v>
      </c>
      <c r="M2275" s="105">
        <f t="shared" ref="M2275" si="2740">U2274</f>
        <v>0</v>
      </c>
      <c r="N2275" s="105">
        <f t="shared" ref="N2275" si="2741">V2274</f>
        <v>0</v>
      </c>
      <c r="P2275" s="21" t="str">
        <f>IF(A2275&gt;=$B$2104,"A","B")</f>
        <v>A</v>
      </c>
      <c r="Q2275" s="85">
        <f t="shared" ref="Q2275:Q2279" si="2742">IF($P2275="B",B2275,0)</f>
        <v>0</v>
      </c>
      <c r="R2275" s="85">
        <f t="shared" ref="R2275:R2290" si="2743">IF($P2275="B",C2275,0)</f>
        <v>0</v>
      </c>
      <c r="S2275" s="85">
        <f t="shared" ref="S2275:S2290" si="2744">IF($P2275="B",D2275,0)</f>
        <v>0</v>
      </c>
      <c r="T2275" s="85">
        <f t="shared" ref="T2275:T2290" si="2745">IF($P2275="B",E2275,0)</f>
        <v>0</v>
      </c>
      <c r="U2275" s="85">
        <f t="shared" ref="U2275:U2290" si="2746">IF($P2275="B",F2275,0)</f>
        <v>0</v>
      </c>
      <c r="V2275" s="85">
        <f t="shared" ref="V2275:V2290" si="2747">IF($P2275="B",G2275,0)</f>
        <v>0</v>
      </c>
      <c r="W2275" s="33"/>
      <c r="X2275" s="85">
        <f>IF($P2275="A",B2275,0)</f>
        <v>0</v>
      </c>
      <c r="Y2275" s="85">
        <f t="shared" ref="Y2275:Y2290" si="2748">IF($P2275="A",C2275,0)</f>
        <v>0</v>
      </c>
      <c r="Z2275" s="85">
        <f t="shared" ref="Z2275:Z2290" si="2749">IF($P2275="A",D2275,0)</f>
        <v>0</v>
      </c>
      <c r="AA2275" s="85">
        <f t="shared" ref="AA2275:AA2290" si="2750">IF($P2275="A",E2275,0)</f>
        <v>0</v>
      </c>
      <c r="AB2275" s="85">
        <f t="shared" ref="AB2275:AB2290" si="2751">IF($P2275="A",F2275,0)</f>
        <v>0</v>
      </c>
      <c r="AC2275" s="85">
        <f t="shared" ref="AC2275:AC2290" si="2752">IF($P2275="A",G2275,0)</f>
        <v>0</v>
      </c>
    </row>
    <row r="2276" spans="1:29" x14ac:dyDescent="0.3">
      <c r="A2276" s="67"/>
      <c r="B2276" s="85"/>
      <c r="C2276" s="85"/>
      <c r="D2276" s="85"/>
      <c r="E2276" s="85"/>
      <c r="F2276" s="85"/>
      <c r="G2276" s="85"/>
      <c r="H2276" s="113"/>
      <c r="P2276" s="21" t="str">
        <f t="shared" ref="P2276:P2290" si="2753">IF(A2276&gt;=$B$2104,"A","B")</f>
        <v>A</v>
      </c>
      <c r="Q2276" s="85">
        <f t="shared" si="2742"/>
        <v>0</v>
      </c>
      <c r="R2276" s="85">
        <f t="shared" si="2743"/>
        <v>0</v>
      </c>
      <c r="S2276" s="85">
        <f t="shared" si="2744"/>
        <v>0</v>
      </c>
      <c r="T2276" s="85">
        <f t="shared" si="2745"/>
        <v>0</v>
      </c>
      <c r="U2276" s="85">
        <f t="shared" si="2746"/>
        <v>0</v>
      </c>
      <c r="V2276" s="85">
        <f t="shared" si="2747"/>
        <v>0</v>
      </c>
      <c r="W2276" s="33"/>
      <c r="X2276" s="85">
        <f t="shared" ref="X2276:X2290" si="2754">IF($P2276="A",B2276,0)</f>
        <v>0</v>
      </c>
      <c r="Y2276" s="85">
        <f t="shared" si="2748"/>
        <v>0</v>
      </c>
      <c r="Z2276" s="85">
        <f t="shared" si="2749"/>
        <v>0</v>
      </c>
      <c r="AA2276" s="85">
        <f t="shared" si="2750"/>
        <v>0</v>
      </c>
      <c r="AB2276" s="85">
        <f t="shared" si="2751"/>
        <v>0</v>
      </c>
      <c r="AC2276" s="85">
        <f t="shared" si="2752"/>
        <v>0</v>
      </c>
    </row>
    <row r="2277" spans="1:29" x14ac:dyDescent="0.3">
      <c r="A2277" s="67"/>
      <c r="B2277" s="85"/>
      <c r="C2277" s="85"/>
      <c r="D2277" s="85"/>
      <c r="E2277" s="85"/>
      <c r="F2277" s="85"/>
      <c r="G2277" s="85"/>
      <c r="H2277" s="113"/>
      <c r="P2277" s="21" t="str">
        <f t="shared" si="2753"/>
        <v>A</v>
      </c>
      <c r="Q2277" s="85">
        <f t="shared" si="2742"/>
        <v>0</v>
      </c>
      <c r="R2277" s="85">
        <f t="shared" si="2743"/>
        <v>0</v>
      </c>
      <c r="S2277" s="85">
        <f t="shared" si="2744"/>
        <v>0</v>
      </c>
      <c r="T2277" s="85">
        <f t="shared" si="2745"/>
        <v>0</v>
      </c>
      <c r="U2277" s="85">
        <f t="shared" si="2746"/>
        <v>0</v>
      </c>
      <c r="V2277" s="85">
        <f t="shared" si="2747"/>
        <v>0</v>
      </c>
      <c r="W2277" s="33"/>
      <c r="X2277" s="85">
        <f t="shared" si="2754"/>
        <v>0</v>
      </c>
      <c r="Y2277" s="85">
        <f t="shared" si="2748"/>
        <v>0</v>
      </c>
      <c r="Z2277" s="85">
        <f t="shared" si="2749"/>
        <v>0</v>
      </c>
      <c r="AA2277" s="85">
        <f t="shared" si="2750"/>
        <v>0</v>
      </c>
      <c r="AB2277" s="85">
        <f t="shared" si="2751"/>
        <v>0</v>
      </c>
      <c r="AC2277" s="85">
        <f t="shared" si="2752"/>
        <v>0</v>
      </c>
    </row>
    <row r="2278" spans="1:29" x14ac:dyDescent="0.3">
      <c r="A2278" s="67"/>
      <c r="B2278" s="85"/>
      <c r="C2278" s="85"/>
      <c r="D2278" s="85"/>
      <c r="E2278" s="85"/>
      <c r="F2278" s="85"/>
      <c r="G2278" s="85"/>
      <c r="H2278" s="113"/>
      <c r="P2278" s="21" t="str">
        <f t="shared" si="2753"/>
        <v>A</v>
      </c>
      <c r="Q2278" s="85">
        <f t="shared" si="2742"/>
        <v>0</v>
      </c>
      <c r="R2278" s="85">
        <f t="shared" si="2743"/>
        <v>0</v>
      </c>
      <c r="S2278" s="85">
        <f t="shared" si="2744"/>
        <v>0</v>
      </c>
      <c r="T2278" s="85">
        <f t="shared" si="2745"/>
        <v>0</v>
      </c>
      <c r="U2278" s="85">
        <f t="shared" si="2746"/>
        <v>0</v>
      </c>
      <c r="V2278" s="85">
        <f t="shared" si="2747"/>
        <v>0</v>
      </c>
      <c r="W2278" s="33"/>
      <c r="X2278" s="85">
        <f t="shared" si="2754"/>
        <v>0</v>
      </c>
      <c r="Y2278" s="85">
        <f t="shared" si="2748"/>
        <v>0</v>
      </c>
      <c r="Z2278" s="85">
        <f t="shared" si="2749"/>
        <v>0</v>
      </c>
      <c r="AA2278" s="85">
        <f t="shared" si="2750"/>
        <v>0</v>
      </c>
      <c r="AB2278" s="85">
        <f t="shared" si="2751"/>
        <v>0</v>
      </c>
      <c r="AC2278" s="85">
        <f t="shared" si="2752"/>
        <v>0</v>
      </c>
    </row>
    <row r="2279" spans="1:29" x14ac:dyDescent="0.3">
      <c r="A2279" s="67"/>
      <c r="B2279" s="85"/>
      <c r="C2279" s="85"/>
      <c r="D2279" s="85"/>
      <c r="E2279" s="85"/>
      <c r="F2279" s="85"/>
      <c r="G2279" s="85"/>
      <c r="H2279" s="113"/>
      <c r="P2279" s="21" t="str">
        <f t="shared" si="2753"/>
        <v>A</v>
      </c>
      <c r="Q2279" s="85">
        <f t="shared" si="2742"/>
        <v>0</v>
      </c>
      <c r="R2279" s="85">
        <f t="shared" si="2743"/>
        <v>0</v>
      </c>
      <c r="S2279" s="85">
        <f t="shared" si="2744"/>
        <v>0</v>
      </c>
      <c r="T2279" s="85">
        <f t="shared" si="2745"/>
        <v>0</v>
      </c>
      <c r="U2279" s="85">
        <f t="shared" si="2746"/>
        <v>0</v>
      </c>
      <c r="V2279" s="85">
        <f t="shared" si="2747"/>
        <v>0</v>
      </c>
      <c r="W2279" s="33"/>
      <c r="X2279" s="85">
        <f t="shared" si="2754"/>
        <v>0</v>
      </c>
      <c r="Y2279" s="85">
        <f t="shared" si="2748"/>
        <v>0</v>
      </c>
      <c r="Z2279" s="85">
        <f t="shared" si="2749"/>
        <v>0</v>
      </c>
      <c r="AA2279" s="85">
        <f t="shared" si="2750"/>
        <v>0</v>
      </c>
      <c r="AB2279" s="85">
        <f t="shared" si="2751"/>
        <v>0</v>
      </c>
      <c r="AC2279" s="85">
        <f t="shared" si="2752"/>
        <v>0</v>
      </c>
    </row>
    <row r="2280" spans="1:29" x14ac:dyDescent="0.3">
      <c r="A2280" s="67"/>
      <c r="B2280" s="85"/>
      <c r="C2280" s="85"/>
      <c r="D2280" s="85"/>
      <c r="E2280" s="85"/>
      <c r="F2280" s="85"/>
      <c r="G2280" s="85"/>
      <c r="H2280" s="113"/>
      <c r="P2280" s="21" t="str">
        <f t="shared" si="2753"/>
        <v>A</v>
      </c>
      <c r="Q2280" s="85">
        <f>IF($P2280="B",B2280,0)</f>
        <v>0</v>
      </c>
      <c r="R2280" s="85">
        <f t="shared" si="2743"/>
        <v>0</v>
      </c>
      <c r="S2280" s="85">
        <f t="shared" si="2744"/>
        <v>0</v>
      </c>
      <c r="T2280" s="85">
        <f t="shared" si="2745"/>
        <v>0</v>
      </c>
      <c r="U2280" s="85">
        <f t="shared" si="2746"/>
        <v>0</v>
      </c>
      <c r="V2280" s="85">
        <f t="shared" si="2747"/>
        <v>0</v>
      </c>
      <c r="W2280" s="33"/>
      <c r="X2280" s="85">
        <f t="shared" si="2754"/>
        <v>0</v>
      </c>
      <c r="Y2280" s="85">
        <f t="shared" si="2748"/>
        <v>0</v>
      </c>
      <c r="Z2280" s="85">
        <f t="shared" si="2749"/>
        <v>0</v>
      </c>
      <c r="AA2280" s="85">
        <f t="shared" si="2750"/>
        <v>0</v>
      </c>
      <c r="AB2280" s="85">
        <f t="shared" si="2751"/>
        <v>0</v>
      </c>
      <c r="AC2280" s="85">
        <f t="shared" si="2752"/>
        <v>0</v>
      </c>
    </row>
    <row r="2281" spans="1:29" x14ac:dyDescent="0.3">
      <c r="A2281" s="67"/>
      <c r="B2281" s="85"/>
      <c r="C2281" s="85"/>
      <c r="D2281" s="85"/>
      <c r="E2281" s="85"/>
      <c r="F2281" s="85"/>
      <c r="G2281" s="85"/>
      <c r="H2281" s="113"/>
      <c r="P2281" s="21" t="str">
        <f t="shared" si="2753"/>
        <v>A</v>
      </c>
      <c r="Q2281" s="85">
        <f t="shared" ref="Q2281:Q2290" si="2755">IF($P2281="B",B2281,0)</f>
        <v>0</v>
      </c>
      <c r="R2281" s="85">
        <f t="shared" si="2743"/>
        <v>0</v>
      </c>
      <c r="S2281" s="85">
        <f t="shared" si="2744"/>
        <v>0</v>
      </c>
      <c r="T2281" s="85">
        <f t="shared" si="2745"/>
        <v>0</v>
      </c>
      <c r="U2281" s="85">
        <f t="shared" si="2746"/>
        <v>0</v>
      </c>
      <c r="V2281" s="85">
        <f t="shared" si="2747"/>
        <v>0</v>
      </c>
      <c r="W2281" s="33"/>
      <c r="X2281" s="85">
        <f t="shared" si="2754"/>
        <v>0</v>
      </c>
      <c r="Y2281" s="85">
        <f t="shared" si="2748"/>
        <v>0</v>
      </c>
      <c r="Z2281" s="85">
        <f t="shared" si="2749"/>
        <v>0</v>
      </c>
      <c r="AA2281" s="85">
        <f t="shared" si="2750"/>
        <v>0</v>
      </c>
      <c r="AB2281" s="85">
        <f t="shared" si="2751"/>
        <v>0</v>
      </c>
      <c r="AC2281" s="85">
        <f t="shared" si="2752"/>
        <v>0</v>
      </c>
    </row>
    <row r="2282" spans="1:29" x14ac:dyDescent="0.3">
      <c r="A2282" s="67"/>
      <c r="B2282" s="85"/>
      <c r="C2282" s="85"/>
      <c r="D2282" s="85"/>
      <c r="E2282" s="85"/>
      <c r="F2282" s="85"/>
      <c r="G2282" s="85"/>
      <c r="H2282" s="113"/>
      <c r="P2282" s="21" t="str">
        <f t="shared" si="2753"/>
        <v>A</v>
      </c>
      <c r="Q2282" s="85">
        <f t="shared" si="2755"/>
        <v>0</v>
      </c>
      <c r="R2282" s="85">
        <f t="shared" si="2743"/>
        <v>0</v>
      </c>
      <c r="S2282" s="85">
        <f t="shared" si="2744"/>
        <v>0</v>
      </c>
      <c r="T2282" s="85">
        <f t="shared" si="2745"/>
        <v>0</v>
      </c>
      <c r="U2282" s="85">
        <f t="shared" si="2746"/>
        <v>0</v>
      </c>
      <c r="V2282" s="85">
        <f t="shared" si="2747"/>
        <v>0</v>
      </c>
      <c r="W2282" s="33"/>
      <c r="X2282" s="85">
        <f t="shared" si="2754"/>
        <v>0</v>
      </c>
      <c r="Y2282" s="85">
        <f t="shared" si="2748"/>
        <v>0</v>
      </c>
      <c r="Z2282" s="85">
        <f t="shared" si="2749"/>
        <v>0</v>
      </c>
      <c r="AA2282" s="85">
        <f t="shared" si="2750"/>
        <v>0</v>
      </c>
      <c r="AB2282" s="85">
        <f t="shared" si="2751"/>
        <v>0</v>
      </c>
      <c r="AC2282" s="85">
        <f t="shared" si="2752"/>
        <v>0</v>
      </c>
    </row>
    <row r="2283" spans="1:29" x14ac:dyDescent="0.3">
      <c r="A2283" s="67"/>
      <c r="B2283" s="85"/>
      <c r="C2283" s="85"/>
      <c r="D2283" s="85"/>
      <c r="E2283" s="85"/>
      <c r="F2283" s="85"/>
      <c r="G2283" s="85"/>
      <c r="H2283" s="113"/>
      <c r="P2283" s="21" t="str">
        <f t="shared" si="2753"/>
        <v>A</v>
      </c>
      <c r="Q2283" s="85">
        <f t="shared" si="2755"/>
        <v>0</v>
      </c>
      <c r="R2283" s="85">
        <f t="shared" si="2743"/>
        <v>0</v>
      </c>
      <c r="S2283" s="85">
        <f t="shared" si="2744"/>
        <v>0</v>
      </c>
      <c r="T2283" s="85">
        <f t="shared" si="2745"/>
        <v>0</v>
      </c>
      <c r="U2283" s="85">
        <f t="shared" si="2746"/>
        <v>0</v>
      </c>
      <c r="V2283" s="85">
        <f t="shared" si="2747"/>
        <v>0</v>
      </c>
      <c r="W2283" s="33"/>
      <c r="X2283" s="85">
        <f t="shared" si="2754"/>
        <v>0</v>
      </c>
      <c r="Y2283" s="85">
        <f t="shared" si="2748"/>
        <v>0</v>
      </c>
      <c r="Z2283" s="85">
        <f t="shared" si="2749"/>
        <v>0</v>
      </c>
      <c r="AA2283" s="85">
        <f t="shared" si="2750"/>
        <v>0</v>
      </c>
      <c r="AB2283" s="85">
        <f t="shared" si="2751"/>
        <v>0</v>
      </c>
      <c r="AC2283" s="85">
        <f t="shared" si="2752"/>
        <v>0</v>
      </c>
    </row>
    <row r="2284" spans="1:29" x14ac:dyDescent="0.3">
      <c r="A2284" s="67"/>
      <c r="B2284" s="85"/>
      <c r="C2284" s="85"/>
      <c r="D2284" s="85"/>
      <c r="E2284" s="85"/>
      <c r="F2284" s="85"/>
      <c r="G2284" s="85"/>
      <c r="H2284" s="113"/>
      <c r="P2284" s="21" t="str">
        <f t="shared" si="2753"/>
        <v>A</v>
      </c>
      <c r="Q2284" s="85">
        <f t="shared" si="2755"/>
        <v>0</v>
      </c>
      <c r="R2284" s="85">
        <f t="shared" si="2743"/>
        <v>0</v>
      </c>
      <c r="S2284" s="85">
        <f t="shared" si="2744"/>
        <v>0</v>
      </c>
      <c r="T2284" s="85">
        <f t="shared" si="2745"/>
        <v>0</v>
      </c>
      <c r="U2284" s="85">
        <f t="shared" si="2746"/>
        <v>0</v>
      </c>
      <c r="V2284" s="85">
        <f t="shared" si="2747"/>
        <v>0</v>
      </c>
      <c r="W2284" s="33"/>
      <c r="X2284" s="85">
        <f t="shared" si="2754"/>
        <v>0</v>
      </c>
      <c r="Y2284" s="85">
        <f t="shared" si="2748"/>
        <v>0</v>
      </c>
      <c r="Z2284" s="85">
        <f t="shared" si="2749"/>
        <v>0</v>
      </c>
      <c r="AA2284" s="85">
        <f t="shared" si="2750"/>
        <v>0</v>
      </c>
      <c r="AB2284" s="85">
        <f t="shared" si="2751"/>
        <v>0</v>
      </c>
      <c r="AC2284" s="85">
        <f t="shared" si="2752"/>
        <v>0</v>
      </c>
    </row>
    <row r="2285" spans="1:29" x14ac:dyDescent="0.3">
      <c r="A2285" s="67"/>
      <c r="B2285" s="85"/>
      <c r="C2285" s="85"/>
      <c r="D2285" s="85"/>
      <c r="E2285" s="85"/>
      <c r="F2285" s="85"/>
      <c r="G2285" s="85"/>
      <c r="H2285" s="113"/>
      <c r="P2285" s="21" t="str">
        <f t="shared" si="2753"/>
        <v>A</v>
      </c>
      <c r="Q2285" s="85">
        <f t="shared" si="2755"/>
        <v>0</v>
      </c>
      <c r="R2285" s="85">
        <f t="shared" si="2743"/>
        <v>0</v>
      </c>
      <c r="S2285" s="85">
        <f t="shared" si="2744"/>
        <v>0</v>
      </c>
      <c r="T2285" s="85">
        <f t="shared" si="2745"/>
        <v>0</v>
      </c>
      <c r="U2285" s="85">
        <f t="shared" si="2746"/>
        <v>0</v>
      </c>
      <c r="V2285" s="85">
        <f t="shared" si="2747"/>
        <v>0</v>
      </c>
      <c r="W2285" s="33"/>
      <c r="X2285" s="85">
        <f t="shared" si="2754"/>
        <v>0</v>
      </c>
      <c r="Y2285" s="85">
        <f t="shared" si="2748"/>
        <v>0</v>
      </c>
      <c r="Z2285" s="85">
        <f t="shared" si="2749"/>
        <v>0</v>
      </c>
      <c r="AA2285" s="85">
        <f t="shared" si="2750"/>
        <v>0</v>
      </c>
      <c r="AB2285" s="85">
        <f t="shared" si="2751"/>
        <v>0</v>
      </c>
      <c r="AC2285" s="85">
        <f t="shared" si="2752"/>
        <v>0</v>
      </c>
    </row>
    <row r="2286" spans="1:29" x14ac:dyDescent="0.3">
      <c r="A2286" s="67"/>
      <c r="B2286" s="85"/>
      <c r="C2286" s="85"/>
      <c r="D2286" s="85"/>
      <c r="E2286" s="85"/>
      <c r="F2286" s="85"/>
      <c r="G2286" s="85"/>
      <c r="H2286" s="113"/>
      <c r="P2286" s="21" t="str">
        <f t="shared" si="2753"/>
        <v>A</v>
      </c>
      <c r="Q2286" s="85">
        <f t="shared" si="2755"/>
        <v>0</v>
      </c>
      <c r="R2286" s="85">
        <f t="shared" si="2743"/>
        <v>0</v>
      </c>
      <c r="S2286" s="85">
        <f t="shared" si="2744"/>
        <v>0</v>
      </c>
      <c r="T2286" s="85">
        <f t="shared" si="2745"/>
        <v>0</v>
      </c>
      <c r="U2286" s="85">
        <f t="shared" si="2746"/>
        <v>0</v>
      </c>
      <c r="V2286" s="85">
        <f t="shared" si="2747"/>
        <v>0</v>
      </c>
      <c r="W2286" s="33"/>
      <c r="X2286" s="85">
        <f t="shared" si="2754"/>
        <v>0</v>
      </c>
      <c r="Y2286" s="85">
        <f t="shared" si="2748"/>
        <v>0</v>
      </c>
      <c r="Z2286" s="85">
        <f t="shared" si="2749"/>
        <v>0</v>
      </c>
      <c r="AA2286" s="85">
        <f t="shared" si="2750"/>
        <v>0</v>
      </c>
      <c r="AB2286" s="85">
        <f t="shared" si="2751"/>
        <v>0</v>
      </c>
      <c r="AC2286" s="85">
        <f t="shared" si="2752"/>
        <v>0</v>
      </c>
    </row>
    <row r="2287" spans="1:29" x14ac:dyDescent="0.3">
      <c r="A2287" s="67"/>
      <c r="B2287" s="85"/>
      <c r="C2287" s="85"/>
      <c r="D2287" s="85"/>
      <c r="E2287" s="85"/>
      <c r="F2287" s="85"/>
      <c r="G2287" s="85"/>
      <c r="H2287" s="113"/>
      <c r="P2287" s="21" t="str">
        <f t="shared" si="2753"/>
        <v>A</v>
      </c>
      <c r="Q2287" s="85">
        <f t="shared" si="2755"/>
        <v>0</v>
      </c>
      <c r="R2287" s="85">
        <f t="shared" si="2743"/>
        <v>0</v>
      </c>
      <c r="S2287" s="85">
        <f t="shared" si="2744"/>
        <v>0</v>
      </c>
      <c r="T2287" s="85">
        <f t="shared" si="2745"/>
        <v>0</v>
      </c>
      <c r="U2287" s="85">
        <f t="shared" si="2746"/>
        <v>0</v>
      </c>
      <c r="V2287" s="85">
        <f t="shared" si="2747"/>
        <v>0</v>
      </c>
      <c r="W2287" s="33"/>
      <c r="X2287" s="85">
        <f t="shared" si="2754"/>
        <v>0</v>
      </c>
      <c r="Y2287" s="85">
        <f t="shared" si="2748"/>
        <v>0</v>
      </c>
      <c r="Z2287" s="85">
        <f t="shared" si="2749"/>
        <v>0</v>
      </c>
      <c r="AA2287" s="85">
        <f t="shared" si="2750"/>
        <v>0</v>
      </c>
      <c r="AB2287" s="85">
        <f t="shared" si="2751"/>
        <v>0</v>
      </c>
      <c r="AC2287" s="85">
        <f t="shared" si="2752"/>
        <v>0</v>
      </c>
    </row>
    <row r="2288" spans="1:29" x14ac:dyDescent="0.3">
      <c r="A2288" s="67"/>
      <c r="B2288" s="85"/>
      <c r="C2288" s="85"/>
      <c r="D2288" s="85"/>
      <c r="E2288" s="85"/>
      <c r="F2288" s="85"/>
      <c r="G2288" s="85"/>
      <c r="H2288" s="113"/>
      <c r="P2288" s="21" t="str">
        <f t="shared" si="2753"/>
        <v>A</v>
      </c>
      <c r="Q2288" s="85">
        <f t="shared" si="2755"/>
        <v>0</v>
      </c>
      <c r="R2288" s="85">
        <f t="shared" si="2743"/>
        <v>0</v>
      </c>
      <c r="S2288" s="85">
        <f t="shared" si="2744"/>
        <v>0</v>
      </c>
      <c r="T2288" s="85">
        <f t="shared" si="2745"/>
        <v>0</v>
      </c>
      <c r="U2288" s="85">
        <f t="shared" si="2746"/>
        <v>0</v>
      </c>
      <c r="V2288" s="85">
        <f t="shared" si="2747"/>
        <v>0</v>
      </c>
      <c r="W2288" s="33"/>
      <c r="X2288" s="85">
        <f t="shared" si="2754"/>
        <v>0</v>
      </c>
      <c r="Y2288" s="85">
        <f t="shared" si="2748"/>
        <v>0</v>
      </c>
      <c r="Z2288" s="85">
        <f t="shared" si="2749"/>
        <v>0</v>
      </c>
      <c r="AA2288" s="85">
        <f t="shared" si="2750"/>
        <v>0</v>
      </c>
      <c r="AB2288" s="85">
        <f t="shared" si="2751"/>
        <v>0</v>
      </c>
      <c r="AC2288" s="85">
        <f t="shared" si="2752"/>
        <v>0</v>
      </c>
    </row>
    <row r="2289" spans="1:29" x14ac:dyDescent="0.3">
      <c r="A2289" s="67"/>
      <c r="B2289" s="85"/>
      <c r="C2289" s="85"/>
      <c r="D2289" s="85"/>
      <c r="E2289" s="85"/>
      <c r="F2289" s="85"/>
      <c r="G2289" s="85"/>
      <c r="H2289" s="113"/>
      <c r="P2289" s="21" t="str">
        <f t="shared" si="2753"/>
        <v>A</v>
      </c>
      <c r="Q2289" s="85">
        <f t="shared" si="2755"/>
        <v>0</v>
      </c>
      <c r="R2289" s="85">
        <f t="shared" si="2743"/>
        <v>0</v>
      </c>
      <c r="S2289" s="85">
        <f t="shared" si="2744"/>
        <v>0</v>
      </c>
      <c r="T2289" s="85">
        <f t="shared" si="2745"/>
        <v>0</v>
      </c>
      <c r="U2289" s="85">
        <f t="shared" si="2746"/>
        <v>0</v>
      </c>
      <c r="V2289" s="85">
        <f t="shared" si="2747"/>
        <v>0</v>
      </c>
      <c r="W2289" s="33"/>
      <c r="X2289" s="85">
        <f t="shared" si="2754"/>
        <v>0</v>
      </c>
      <c r="Y2289" s="85">
        <f t="shared" si="2748"/>
        <v>0</v>
      </c>
      <c r="Z2289" s="85">
        <f t="shared" si="2749"/>
        <v>0</v>
      </c>
      <c r="AA2289" s="85">
        <f t="shared" si="2750"/>
        <v>0</v>
      </c>
      <c r="AB2289" s="85">
        <f t="shared" si="2751"/>
        <v>0</v>
      </c>
      <c r="AC2289" s="85">
        <f t="shared" si="2752"/>
        <v>0</v>
      </c>
    </row>
    <row r="2290" spans="1:29" x14ac:dyDescent="0.3">
      <c r="A2290" s="67"/>
      <c r="B2290" s="85"/>
      <c r="C2290" s="85"/>
      <c r="D2290" s="85"/>
      <c r="E2290" s="85"/>
      <c r="F2290" s="85"/>
      <c r="G2290" s="85"/>
      <c r="H2290" s="113"/>
      <c r="P2290" s="21" t="str">
        <f t="shared" si="2753"/>
        <v>A</v>
      </c>
      <c r="Q2290" s="85">
        <f t="shared" si="2755"/>
        <v>0</v>
      </c>
      <c r="R2290" s="85">
        <f t="shared" si="2743"/>
        <v>0</v>
      </c>
      <c r="S2290" s="85">
        <f t="shared" si="2744"/>
        <v>0</v>
      </c>
      <c r="T2290" s="85">
        <f t="shared" si="2745"/>
        <v>0</v>
      </c>
      <c r="U2290" s="85">
        <f t="shared" si="2746"/>
        <v>0</v>
      </c>
      <c r="V2290" s="85">
        <f t="shared" si="2747"/>
        <v>0</v>
      </c>
      <c r="W2290" s="33"/>
      <c r="X2290" s="85">
        <f t="shared" si="2754"/>
        <v>0</v>
      </c>
      <c r="Y2290" s="85">
        <f t="shared" si="2748"/>
        <v>0</v>
      </c>
      <c r="Z2290" s="85">
        <f t="shared" si="2749"/>
        <v>0</v>
      </c>
      <c r="AA2290" s="85">
        <f t="shared" si="2750"/>
        <v>0</v>
      </c>
      <c r="AB2290" s="85">
        <f t="shared" si="2751"/>
        <v>0</v>
      </c>
      <c r="AC2290" s="85">
        <f t="shared" si="2752"/>
        <v>0</v>
      </c>
    </row>
    <row r="2291" spans="1:29" x14ac:dyDescent="0.3">
      <c r="A2291" s="68"/>
      <c r="B2291" s="86"/>
      <c r="C2291" s="86"/>
      <c r="D2291" s="86"/>
      <c r="E2291" s="86"/>
      <c r="F2291" s="86"/>
      <c r="G2291" s="86"/>
      <c r="H2291" s="89"/>
      <c r="I2291" s="105">
        <f>X2291</f>
        <v>0</v>
      </c>
      <c r="J2291" s="105">
        <f>Y2291</f>
        <v>0</v>
      </c>
      <c r="K2291" s="105">
        <f>Z2291</f>
        <v>0</v>
      </c>
      <c r="L2291" s="105">
        <f>AA2291</f>
        <v>0</v>
      </c>
      <c r="M2291" s="105">
        <f t="shared" ref="M2291" si="2756">AB2291</f>
        <v>0</v>
      </c>
      <c r="N2291" s="105">
        <f t="shared" ref="N2291" si="2757">AC2291</f>
        <v>0</v>
      </c>
      <c r="P2291" s="21"/>
      <c r="Q2291" s="33"/>
      <c r="R2291" s="33"/>
      <c r="S2291" s="33"/>
      <c r="T2291" s="33"/>
      <c r="U2291" s="33"/>
      <c r="V2291" s="33"/>
      <c r="W2291" s="33"/>
      <c r="X2291" s="106">
        <f>SUM(X2275:X2290)</f>
        <v>0</v>
      </c>
      <c r="Y2291" s="106">
        <f t="shared" ref="Y2291:AC2291" si="2758">SUM(Y2275:Y2290)</f>
        <v>0</v>
      </c>
      <c r="Z2291" s="106">
        <f t="shared" si="2758"/>
        <v>0</v>
      </c>
      <c r="AA2291" s="106">
        <f t="shared" si="2758"/>
        <v>0</v>
      </c>
      <c r="AB2291" s="106">
        <f t="shared" si="2758"/>
        <v>0</v>
      </c>
      <c r="AC2291" s="106">
        <f t="shared" si="2758"/>
        <v>0</v>
      </c>
    </row>
    <row r="2292" spans="1:29" x14ac:dyDescent="0.3">
      <c r="A2292" s="82"/>
      <c r="B2292" s="89"/>
      <c r="C2292" s="89"/>
      <c r="D2292" s="89"/>
      <c r="E2292" s="89"/>
      <c r="F2292" s="89"/>
      <c r="G2292" s="89"/>
      <c r="H2292" s="89"/>
      <c r="P2292" s="21"/>
      <c r="Q2292" s="33"/>
      <c r="R2292" s="33"/>
      <c r="S2292" s="33"/>
      <c r="T2292" s="33"/>
      <c r="U2292" s="33"/>
      <c r="V2292" s="33"/>
      <c r="W2292" s="33"/>
      <c r="X2292" s="33"/>
      <c r="Y2292" s="33"/>
      <c r="Z2292" s="33"/>
      <c r="AA2292" s="33"/>
      <c r="AB2292" s="33"/>
      <c r="AC2292" s="33"/>
    </row>
    <row r="2293" spans="1:29" x14ac:dyDescent="0.3">
      <c r="A2293" s="92"/>
      <c r="B2293" s="92"/>
      <c r="C2293" s="92"/>
      <c r="D2293" s="92"/>
      <c r="E2293" s="92"/>
      <c r="F2293" s="92"/>
      <c r="G2293" s="92"/>
      <c r="H2293" s="92"/>
      <c r="P2293" s="21"/>
      <c r="Q2293" s="33"/>
      <c r="R2293" s="33"/>
      <c r="S2293" s="33"/>
      <c r="T2293" s="33"/>
      <c r="U2293" s="33"/>
      <c r="V2293" s="33"/>
      <c r="W2293" s="33"/>
      <c r="X2293" s="33"/>
      <c r="Y2293" s="33"/>
      <c r="Z2293" s="33"/>
      <c r="AA2293" s="33"/>
      <c r="AB2293" s="33"/>
      <c r="AC2293" s="33"/>
    </row>
    <row r="2294" spans="1:29" x14ac:dyDescent="0.3">
      <c r="A2294" s="68"/>
      <c r="B2294" s="68"/>
      <c r="C2294" s="68"/>
      <c r="D2294" s="68"/>
      <c r="E2294" s="68"/>
      <c r="F2294" s="68"/>
      <c r="G2294" s="68"/>
      <c r="H2294" s="82"/>
      <c r="P2294" s="21"/>
      <c r="Q2294" s="33"/>
      <c r="R2294" s="33"/>
      <c r="S2294" s="33"/>
      <c r="T2294" s="33"/>
      <c r="U2294" s="33"/>
      <c r="V2294" s="33"/>
      <c r="W2294" s="33"/>
      <c r="X2294" s="106">
        <f t="shared" ref="X2294:AC2294" si="2759">SUM(X2295:X2310)</f>
        <v>0</v>
      </c>
      <c r="Y2294" s="106">
        <f t="shared" si="2759"/>
        <v>0</v>
      </c>
      <c r="Z2294" s="106">
        <f t="shared" si="2759"/>
        <v>0</v>
      </c>
      <c r="AA2294" s="106">
        <f t="shared" si="2759"/>
        <v>0</v>
      </c>
      <c r="AB2294" s="106">
        <f t="shared" si="2759"/>
        <v>0</v>
      </c>
      <c r="AC2294" s="106">
        <f t="shared" si="2759"/>
        <v>0</v>
      </c>
    </row>
    <row r="2295" spans="1:29" x14ac:dyDescent="0.3">
      <c r="A2295" s="67"/>
      <c r="B2295" s="85"/>
      <c r="C2295" s="85"/>
      <c r="D2295" s="85"/>
      <c r="E2295" s="85"/>
      <c r="F2295" s="85"/>
      <c r="G2295" s="85"/>
      <c r="H2295" s="113"/>
      <c r="I2295" s="105">
        <f>X2294</f>
        <v>0</v>
      </c>
      <c r="J2295" s="105">
        <f>Y2294</f>
        <v>0</v>
      </c>
      <c r="K2295" s="105">
        <f t="shared" ref="K2295" si="2760">Z2294</f>
        <v>0</v>
      </c>
      <c r="L2295" s="105">
        <f t="shared" ref="L2295" si="2761">AA2294</f>
        <v>0</v>
      </c>
      <c r="M2295" s="105">
        <f t="shared" ref="M2295" si="2762">AB2294</f>
        <v>0</v>
      </c>
      <c r="N2295" s="105">
        <f t="shared" ref="N2295" si="2763">AC2294</f>
        <v>0</v>
      </c>
      <c r="P2295" s="21" t="str">
        <f>IF(A2295&lt;=$B$2104,"A","B")</f>
        <v>A</v>
      </c>
      <c r="Q2295" s="85">
        <f t="shared" ref="Q2295:Q2299" si="2764">IF($P2295="B",B2295,0)</f>
        <v>0</v>
      </c>
      <c r="R2295" s="85">
        <f t="shared" ref="R2295:R2310" si="2765">IF($P2295="B",C2295,0)</f>
        <v>0</v>
      </c>
      <c r="S2295" s="85">
        <f t="shared" ref="S2295:S2310" si="2766">IF($P2295="B",D2295,0)</f>
        <v>0</v>
      </c>
      <c r="T2295" s="85">
        <f t="shared" ref="T2295:T2310" si="2767">IF($P2295="B",E2295,0)</f>
        <v>0</v>
      </c>
      <c r="U2295" s="85">
        <f t="shared" ref="U2295:U2310" si="2768">IF($P2295="B",F2295,0)</f>
        <v>0</v>
      </c>
      <c r="V2295" s="85">
        <f t="shared" ref="V2295:V2310" si="2769">IF($P2295="B",G2295,0)</f>
        <v>0</v>
      </c>
      <c r="W2295" s="33"/>
      <c r="X2295" s="85">
        <f>IF($P2295="A",B2295,0)</f>
        <v>0</v>
      </c>
      <c r="Y2295" s="85">
        <f t="shared" ref="Y2295:Y2310" si="2770">IF($P2295="A",C2295,0)</f>
        <v>0</v>
      </c>
      <c r="Z2295" s="85">
        <f t="shared" ref="Z2295:Z2310" si="2771">IF($P2295="A",D2295,0)</f>
        <v>0</v>
      </c>
      <c r="AA2295" s="85">
        <f t="shared" ref="AA2295:AA2310" si="2772">IF($P2295="A",E2295,0)</f>
        <v>0</v>
      </c>
      <c r="AB2295" s="85">
        <f t="shared" ref="AB2295:AB2310" si="2773">IF($P2295="A",F2295,0)</f>
        <v>0</v>
      </c>
      <c r="AC2295" s="85">
        <f t="shared" ref="AC2295:AC2310" si="2774">IF($P2295="A",G2295,0)</f>
        <v>0</v>
      </c>
    </row>
    <row r="2296" spans="1:29" x14ac:dyDescent="0.3">
      <c r="A2296" s="67"/>
      <c r="B2296" s="85"/>
      <c r="C2296" s="85"/>
      <c r="D2296" s="85"/>
      <c r="E2296" s="85"/>
      <c r="F2296" s="85"/>
      <c r="G2296" s="85"/>
      <c r="H2296" s="113"/>
      <c r="P2296" s="21" t="str">
        <f t="shared" ref="P2296:P2310" si="2775">IF(A2296&lt;=$B$2104,"A","B")</f>
        <v>A</v>
      </c>
      <c r="Q2296" s="85">
        <f t="shared" si="2764"/>
        <v>0</v>
      </c>
      <c r="R2296" s="85">
        <f t="shared" si="2765"/>
        <v>0</v>
      </c>
      <c r="S2296" s="85">
        <f t="shared" si="2766"/>
        <v>0</v>
      </c>
      <c r="T2296" s="85">
        <f t="shared" si="2767"/>
        <v>0</v>
      </c>
      <c r="U2296" s="85">
        <f t="shared" si="2768"/>
        <v>0</v>
      </c>
      <c r="V2296" s="85">
        <f t="shared" si="2769"/>
        <v>0</v>
      </c>
      <c r="W2296" s="33"/>
      <c r="X2296" s="85">
        <f t="shared" ref="X2296:X2310" si="2776">IF($P2296="A",B2296,0)</f>
        <v>0</v>
      </c>
      <c r="Y2296" s="85">
        <f t="shared" si="2770"/>
        <v>0</v>
      </c>
      <c r="Z2296" s="85">
        <f t="shared" si="2771"/>
        <v>0</v>
      </c>
      <c r="AA2296" s="85">
        <f t="shared" si="2772"/>
        <v>0</v>
      </c>
      <c r="AB2296" s="85">
        <f t="shared" si="2773"/>
        <v>0</v>
      </c>
      <c r="AC2296" s="85">
        <f t="shared" si="2774"/>
        <v>0</v>
      </c>
    </row>
    <row r="2297" spans="1:29" x14ac:dyDescent="0.3">
      <c r="A2297" s="67"/>
      <c r="B2297" s="85"/>
      <c r="C2297" s="85"/>
      <c r="D2297" s="85"/>
      <c r="E2297" s="85"/>
      <c r="F2297" s="85"/>
      <c r="G2297" s="85"/>
      <c r="H2297" s="113"/>
      <c r="P2297" s="21" t="str">
        <f t="shared" si="2775"/>
        <v>A</v>
      </c>
      <c r="Q2297" s="85">
        <f t="shared" si="2764"/>
        <v>0</v>
      </c>
      <c r="R2297" s="85">
        <f t="shared" si="2765"/>
        <v>0</v>
      </c>
      <c r="S2297" s="85">
        <f t="shared" si="2766"/>
        <v>0</v>
      </c>
      <c r="T2297" s="85">
        <f t="shared" si="2767"/>
        <v>0</v>
      </c>
      <c r="U2297" s="85">
        <f t="shared" si="2768"/>
        <v>0</v>
      </c>
      <c r="V2297" s="85">
        <f t="shared" si="2769"/>
        <v>0</v>
      </c>
      <c r="W2297" s="33"/>
      <c r="X2297" s="85">
        <f t="shared" si="2776"/>
        <v>0</v>
      </c>
      <c r="Y2297" s="85">
        <f t="shared" si="2770"/>
        <v>0</v>
      </c>
      <c r="Z2297" s="85">
        <f t="shared" si="2771"/>
        <v>0</v>
      </c>
      <c r="AA2297" s="85">
        <f t="shared" si="2772"/>
        <v>0</v>
      </c>
      <c r="AB2297" s="85">
        <f t="shared" si="2773"/>
        <v>0</v>
      </c>
      <c r="AC2297" s="85">
        <f t="shared" si="2774"/>
        <v>0</v>
      </c>
    </row>
    <row r="2298" spans="1:29" x14ac:dyDescent="0.3">
      <c r="A2298" s="67"/>
      <c r="B2298" s="85"/>
      <c r="C2298" s="85"/>
      <c r="D2298" s="85"/>
      <c r="E2298" s="85"/>
      <c r="F2298" s="85"/>
      <c r="G2298" s="85"/>
      <c r="H2298" s="113"/>
      <c r="P2298" s="21" t="str">
        <f t="shared" si="2775"/>
        <v>A</v>
      </c>
      <c r="Q2298" s="85">
        <f t="shared" si="2764"/>
        <v>0</v>
      </c>
      <c r="R2298" s="85">
        <f t="shared" si="2765"/>
        <v>0</v>
      </c>
      <c r="S2298" s="85">
        <f t="shared" si="2766"/>
        <v>0</v>
      </c>
      <c r="T2298" s="85">
        <f t="shared" si="2767"/>
        <v>0</v>
      </c>
      <c r="U2298" s="85">
        <f t="shared" si="2768"/>
        <v>0</v>
      </c>
      <c r="V2298" s="85">
        <f t="shared" si="2769"/>
        <v>0</v>
      </c>
      <c r="W2298" s="33"/>
      <c r="X2298" s="85">
        <f t="shared" si="2776"/>
        <v>0</v>
      </c>
      <c r="Y2298" s="85">
        <f t="shared" si="2770"/>
        <v>0</v>
      </c>
      <c r="Z2298" s="85">
        <f t="shared" si="2771"/>
        <v>0</v>
      </c>
      <c r="AA2298" s="85">
        <f t="shared" si="2772"/>
        <v>0</v>
      </c>
      <c r="AB2298" s="85">
        <f t="shared" si="2773"/>
        <v>0</v>
      </c>
      <c r="AC2298" s="85">
        <f t="shared" si="2774"/>
        <v>0</v>
      </c>
    </row>
    <row r="2299" spans="1:29" x14ac:dyDescent="0.3">
      <c r="A2299" s="67"/>
      <c r="B2299" s="85"/>
      <c r="C2299" s="85"/>
      <c r="D2299" s="85"/>
      <c r="E2299" s="85"/>
      <c r="F2299" s="85"/>
      <c r="G2299" s="85"/>
      <c r="H2299" s="113"/>
      <c r="P2299" s="21" t="str">
        <f t="shared" si="2775"/>
        <v>A</v>
      </c>
      <c r="Q2299" s="85">
        <f t="shared" si="2764"/>
        <v>0</v>
      </c>
      <c r="R2299" s="85">
        <f t="shared" si="2765"/>
        <v>0</v>
      </c>
      <c r="S2299" s="85">
        <f t="shared" si="2766"/>
        <v>0</v>
      </c>
      <c r="T2299" s="85">
        <f t="shared" si="2767"/>
        <v>0</v>
      </c>
      <c r="U2299" s="85">
        <f t="shared" si="2768"/>
        <v>0</v>
      </c>
      <c r="V2299" s="85">
        <f t="shared" si="2769"/>
        <v>0</v>
      </c>
      <c r="W2299" s="33"/>
      <c r="X2299" s="85">
        <f t="shared" si="2776"/>
        <v>0</v>
      </c>
      <c r="Y2299" s="85">
        <f t="shared" si="2770"/>
        <v>0</v>
      </c>
      <c r="Z2299" s="85">
        <f t="shared" si="2771"/>
        <v>0</v>
      </c>
      <c r="AA2299" s="85">
        <f t="shared" si="2772"/>
        <v>0</v>
      </c>
      <c r="AB2299" s="85">
        <f t="shared" si="2773"/>
        <v>0</v>
      </c>
      <c r="AC2299" s="85">
        <f t="shared" si="2774"/>
        <v>0</v>
      </c>
    </row>
    <row r="2300" spans="1:29" x14ac:dyDescent="0.3">
      <c r="A2300" s="67"/>
      <c r="B2300" s="85"/>
      <c r="C2300" s="85"/>
      <c r="D2300" s="85"/>
      <c r="E2300" s="85"/>
      <c r="F2300" s="85"/>
      <c r="G2300" s="85"/>
      <c r="H2300" s="113"/>
      <c r="P2300" s="21" t="str">
        <f t="shared" si="2775"/>
        <v>A</v>
      </c>
      <c r="Q2300" s="85">
        <f>IF($P2300="B",B2300,0)</f>
        <v>0</v>
      </c>
      <c r="R2300" s="85">
        <f t="shared" si="2765"/>
        <v>0</v>
      </c>
      <c r="S2300" s="85">
        <f t="shared" si="2766"/>
        <v>0</v>
      </c>
      <c r="T2300" s="85">
        <f t="shared" si="2767"/>
        <v>0</v>
      </c>
      <c r="U2300" s="85">
        <f t="shared" si="2768"/>
        <v>0</v>
      </c>
      <c r="V2300" s="85">
        <f t="shared" si="2769"/>
        <v>0</v>
      </c>
      <c r="W2300" s="33"/>
      <c r="X2300" s="85">
        <f t="shared" si="2776"/>
        <v>0</v>
      </c>
      <c r="Y2300" s="85">
        <f t="shared" si="2770"/>
        <v>0</v>
      </c>
      <c r="Z2300" s="85">
        <f t="shared" si="2771"/>
        <v>0</v>
      </c>
      <c r="AA2300" s="85">
        <f t="shared" si="2772"/>
        <v>0</v>
      </c>
      <c r="AB2300" s="85">
        <f t="shared" si="2773"/>
        <v>0</v>
      </c>
      <c r="AC2300" s="85">
        <f t="shared" si="2774"/>
        <v>0</v>
      </c>
    </row>
    <row r="2301" spans="1:29" x14ac:dyDescent="0.3">
      <c r="A2301" s="67"/>
      <c r="B2301" s="85"/>
      <c r="C2301" s="85"/>
      <c r="D2301" s="85"/>
      <c r="E2301" s="85"/>
      <c r="F2301" s="85"/>
      <c r="G2301" s="85"/>
      <c r="H2301" s="113"/>
      <c r="P2301" s="21" t="str">
        <f t="shared" si="2775"/>
        <v>A</v>
      </c>
      <c r="Q2301" s="85">
        <f t="shared" ref="Q2301:Q2310" si="2777">IF($P2301="B",B2301,0)</f>
        <v>0</v>
      </c>
      <c r="R2301" s="85">
        <f t="shared" si="2765"/>
        <v>0</v>
      </c>
      <c r="S2301" s="85">
        <f t="shared" si="2766"/>
        <v>0</v>
      </c>
      <c r="T2301" s="85">
        <f t="shared" si="2767"/>
        <v>0</v>
      </c>
      <c r="U2301" s="85">
        <f t="shared" si="2768"/>
        <v>0</v>
      </c>
      <c r="V2301" s="85">
        <f t="shared" si="2769"/>
        <v>0</v>
      </c>
      <c r="W2301" s="33"/>
      <c r="X2301" s="85">
        <f t="shared" si="2776"/>
        <v>0</v>
      </c>
      <c r="Y2301" s="85">
        <f t="shared" si="2770"/>
        <v>0</v>
      </c>
      <c r="Z2301" s="85">
        <f t="shared" si="2771"/>
        <v>0</v>
      </c>
      <c r="AA2301" s="85">
        <f t="shared" si="2772"/>
        <v>0</v>
      </c>
      <c r="AB2301" s="85">
        <f t="shared" si="2773"/>
        <v>0</v>
      </c>
      <c r="AC2301" s="85">
        <f t="shared" si="2774"/>
        <v>0</v>
      </c>
    </row>
    <row r="2302" spans="1:29" x14ac:dyDescent="0.3">
      <c r="A2302" s="67"/>
      <c r="B2302" s="85"/>
      <c r="C2302" s="85"/>
      <c r="D2302" s="85"/>
      <c r="E2302" s="85"/>
      <c r="F2302" s="85"/>
      <c r="G2302" s="85"/>
      <c r="H2302" s="113"/>
      <c r="P2302" s="21" t="str">
        <f t="shared" si="2775"/>
        <v>A</v>
      </c>
      <c r="Q2302" s="85">
        <f t="shared" si="2777"/>
        <v>0</v>
      </c>
      <c r="R2302" s="85">
        <f t="shared" si="2765"/>
        <v>0</v>
      </c>
      <c r="S2302" s="85">
        <f t="shared" si="2766"/>
        <v>0</v>
      </c>
      <c r="T2302" s="85">
        <f t="shared" si="2767"/>
        <v>0</v>
      </c>
      <c r="U2302" s="85">
        <f t="shared" si="2768"/>
        <v>0</v>
      </c>
      <c r="V2302" s="85">
        <f t="shared" si="2769"/>
        <v>0</v>
      </c>
      <c r="W2302" s="33"/>
      <c r="X2302" s="85">
        <f t="shared" si="2776"/>
        <v>0</v>
      </c>
      <c r="Y2302" s="85">
        <f t="shared" si="2770"/>
        <v>0</v>
      </c>
      <c r="Z2302" s="85">
        <f t="shared" si="2771"/>
        <v>0</v>
      </c>
      <c r="AA2302" s="85">
        <f t="shared" si="2772"/>
        <v>0</v>
      </c>
      <c r="AB2302" s="85">
        <f t="shared" si="2773"/>
        <v>0</v>
      </c>
      <c r="AC2302" s="85">
        <f t="shared" si="2774"/>
        <v>0</v>
      </c>
    </row>
    <row r="2303" spans="1:29" x14ac:dyDescent="0.3">
      <c r="A2303" s="67"/>
      <c r="B2303" s="85"/>
      <c r="C2303" s="85"/>
      <c r="D2303" s="85"/>
      <c r="E2303" s="85"/>
      <c r="F2303" s="85"/>
      <c r="G2303" s="85"/>
      <c r="H2303" s="113"/>
      <c r="P2303" s="21" t="str">
        <f t="shared" si="2775"/>
        <v>A</v>
      </c>
      <c r="Q2303" s="85">
        <f t="shared" si="2777"/>
        <v>0</v>
      </c>
      <c r="R2303" s="85">
        <f t="shared" si="2765"/>
        <v>0</v>
      </c>
      <c r="S2303" s="85">
        <f t="shared" si="2766"/>
        <v>0</v>
      </c>
      <c r="T2303" s="85">
        <f t="shared" si="2767"/>
        <v>0</v>
      </c>
      <c r="U2303" s="85">
        <f t="shared" si="2768"/>
        <v>0</v>
      </c>
      <c r="V2303" s="85">
        <f t="shared" si="2769"/>
        <v>0</v>
      </c>
      <c r="W2303" s="33"/>
      <c r="X2303" s="85">
        <f t="shared" si="2776"/>
        <v>0</v>
      </c>
      <c r="Y2303" s="85">
        <f t="shared" si="2770"/>
        <v>0</v>
      </c>
      <c r="Z2303" s="85">
        <f t="shared" si="2771"/>
        <v>0</v>
      </c>
      <c r="AA2303" s="85">
        <f t="shared" si="2772"/>
        <v>0</v>
      </c>
      <c r="AB2303" s="85">
        <f t="shared" si="2773"/>
        <v>0</v>
      </c>
      <c r="AC2303" s="85">
        <f t="shared" si="2774"/>
        <v>0</v>
      </c>
    </row>
    <row r="2304" spans="1:29" x14ac:dyDescent="0.3">
      <c r="A2304" s="67"/>
      <c r="B2304" s="85"/>
      <c r="C2304" s="85"/>
      <c r="D2304" s="85"/>
      <c r="E2304" s="85"/>
      <c r="F2304" s="85"/>
      <c r="G2304" s="85"/>
      <c r="H2304" s="113"/>
      <c r="P2304" s="21" t="str">
        <f t="shared" si="2775"/>
        <v>A</v>
      </c>
      <c r="Q2304" s="85">
        <f t="shared" si="2777"/>
        <v>0</v>
      </c>
      <c r="R2304" s="85">
        <f t="shared" si="2765"/>
        <v>0</v>
      </c>
      <c r="S2304" s="85">
        <f t="shared" si="2766"/>
        <v>0</v>
      </c>
      <c r="T2304" s="85">
        <f t="shared" si="2767"/>
        <v>0</v>
      </c>
      <c r="U2304" s="85">
        <f t="shared" si="2768"/>
        <v>0</v>
      </c>
      <c r="V2304" s="85">
        <f t="shared" si="2769"/>
        <v>0</v>
      </c>
      <c r="W2304" s="33"/>
      <c r="X2304" s="85">
        <f t="shared" si="2776"/>
        <v>0</v>
      </c>
      <c r="Y2304" s="85">
        <f t="shared" si="2770"/>
        <v>0</v>
      </c>
      <c r="Z2304" s="85">
        <f t="shared" si="2771"/>
        <v>0</v>
      </c>
      <c r="AA2304" s="85">
        <f t="shared" si="2772"/>
        <v>0</v>
      </c>
      <c r="AB2304" s="85">
        <f t="shared" si="2773"/>
        <v>0</v>
      </c>
      <c r="AC2304" s="85">
        <f t="shared" si="2774"/>
        <v>0</v>
      </c>
    </row>
    <row r="2305" spans="1:29" x14ac:dyDescent="0.3">
      <c r="A2305" s="67"/>
      <c r="B2305" s="85"/>
      <c r="C2305" s="85"/>
      <c r="D2305" s="85"/>
      <c r="E2305" s="85"/>
      <c r="F2305" s="85"/>
      <c r="G2305" s="85"/>
      <c r="H2305" s="113"/>
      <c r="P2305" s="21" t="str">
        <f t="shared" si="2775"/>
        <v>A</v>
      </c>
      <c r="Q2305" s="85">
        <f t="shared" si="2777"/>
        <v>0</v>
      </c>
      <c r="R2305" s="85">
        <f t="shared" si="2765"/>
        <v>0</v>
      </c>
      <c r="S2305" s="85">
        <f t="shared" si="2766"/>
        <v>0</v>
      </c>
      <c r="T2305" s="85">
        <f t="shared" si="2767"/>
        <v>0</v>
      </c>
      <c r="U2305" s="85">
        <f t="shared" si="2768"/>
        <v>0</v>
      </c>
      <c r="V2305" s="85">
        <f t="shared" si="2769"/>
        <v>0</v>
      </c>
      <c r="W2305" s="33"/>
      <c r="X2305" s="85">
        <f t="shared" si="2776"/>
        <v>0</v>
      </c>
      <c r="Y2305" s="85">
        <f t="shared" si="2770"/>
        <v>0</v>
      </c>
      <c r="Z2305" s="85">
        <f t="shared" si="2771"/>
        <v>0</v>
      </c>
      <c r="AA2305" s="85">
        <f t="shared" si="2772"/>
        <v>0</v>
      </c>
      <c r="AB2305" s="85">
        <f t="shared" si="2773"/>
        <v>0</v>
      </c>
      <c r="AC2305" s="85">
        <f t="shared" si="2774"/>
        <v>0</v>
      </c>
    </row>
    <row r="2306" spans="1:29" x14ac:dyDescent="0.3">
      <c r="A2306" s="67"/>
      <c r="B2306" s="85"/>
      <c r="C2306" s="85"/>
      <c r="D2306" s="85"/>
      <c r="E2306" s="85"/>
      <c r="F2306" s="85"/>
      <c r="G2306" s="85"/>
      <c r="H2306" s="113"/>
      <c r="P2306" s="21" t="str">
        <f t="shared" si="2775"/>
        <v>A</v>
      </c>
      <c r="Q2306" s="85">
        <f t="shared" si="2777"/>
        <v>0</v>
      </c>
      <c r="R2306" s="85">
        <f t="shared" si="2765"/>
        <v>0</v>
      </c>
      <c r="S2306" s="85">
        <f t="shared" si="2766"/>
        <v>0</v>
      </c>
      <c r="T2306" s="85">
        <f t="shared" si="2767"/>
        <v>0</v>
      </c>
      <c r="U2306" s="85">
        <f t="shared" si="2768"/>
        <v>0</v>
      </c>
      <c r="V2306" s="85">
        <f t="shared" si="2769"/>
        <v>0</v>
      </c>
      <c r="W2306" s="33"/>
      <c r="X2306" s="85">
        <f t="shared" si="2776"/>
        <v>0</v>
      </c>
      <c r="Y2306" s="85">
        <f t="shared" si="2770"/>
        <v>0</v>
      </c>
      <c r="Z2306" s="85">
        <f t="shared" si="2771"/>
        <v>0</v>
      </c>
      <c r="AA2306" s="85">
        <f t="shared" si="2772"/>
        <v>0</v>
      </c>
      <c r="AB2306" s="85">
        <f t="shared" si="2773"/>
        <v>0</v>
      </c>
      <c r="AC2306" s="85">
        <f t="shared" si="2774"/>
        <v>0</v>
      </c>
    </row>
    <row r="2307" spans="1:29" x14ac:dyDescent="0.3">
      <c r="A2307" s="67"/>
      <c r="B2307" s="85"/>
      <c r="C2307" s="85"/>
      <c r="D2307" s="85"/>
      <c r="E2307" s="85"/>
      <c r="F2307" s="85"/>
      <c r="G2307" s="85"/>
      <c r="H2307" s="113"/>
      <c r="P2307" s="21" t="str">
        <f t="shared" si="2775"/>
        <v>A</v>
      </c>
      <c r="Q2307" s="85">
        <f t="shared" si="2777"/>
        <v>0</v>
      </c>
      <c r="R2307" s="85">
        <f t="shared" si="2765"/>
        <v>0</v>
      </c>
      <c r="S2307" s="85">
        <f t="shared" si="2766"/>
        <v>0</v>
      </c>
      <c r="T2307" s="85">
        <f t="shared" si="2767"/>
        <v>0</v>
      </c>
      <c r="U2307" s="85">
        <f t="shared" si="2768"/>
        <v>0</v>
      </c>
      <c r="V2307" s="85">
        <f t="shared" si="2769"/>
        <v>0</v>
      </c>
      <c r="W2307" s="33"/>
      <c r="X2307" s="85">
        <f t="shared" si="2776"/>
        <v>0</v>
      </c>
      <c r="Y2307" s="85">
        <f t="shared" si="2770"/>
        <v>0</v>
      </c>
      <c r="Z2307" s="85">
        <f t="shared" si="2771"/>
        <v>0</v>
      </c>
      <c r="AA2307" s="85">
        <f t="shared" si="2772"/>
        <v>0</v>
      </c>
      <c r="AB2307" s="85">
        <f t="shared" si="2773"/>
        <v>0</v>
      </c>
      <c r="AC2307" s="85">
        <f t="shared" si="2774"/>
        <v>0</v>
      </c>
    </row>
    <row r="2308" spans="1:29" x14ac:dyDescent="0.3">
      <c r="A2308" s="67"/>
      <c r="B2308" s="85"/>
      <c r="C2308" s="85"/>
      <c r="D2308" s="85"/>
      <c r="E2308" s="85"/>
      <c r="F2308" s="85"/>
      <c r="G2308" s="85"/>
      <c r="H2308" s="113"/>
      <c r="P2308" s="21" t="str">
        <f t="shared" si="2775"/>
        <v>A</v>
      </c>
      <c r="Q2308" s="85">
        <f t="shared" si="2777"/>
        <v>0</v>
      </c>
      <c r="R2308" s="85">
        <f t="shared" si="2765"/>
        <v>0</v>
      </c>
      <c r="S2308" s="85">
        <f t="shared" si="2766"/>
        <v>0</v>
      </c>
      <c r="T2308" s="85">
        <f t="shared" si="2767"/>
        <v>0</v>
      </c>
      <c r="U2308" s="85">
        <f t="shared" si="2768"/>
        <v>0</v>
      </c>
      <c r="V2308" s="85">
        <f t="shared" si="2769"/>
        <v>0</v>
      </c>
      <c r="W2308" s="33"/>
      <c r="X2308" s="85">
        <f t="shared" si="2776"/>
        <v>0</v>
      </c>
      <c r="Y2308" s="85">
        <f t="shared" si="2770"/>
        <v>0</v>
      </c>
      <c r="Z2308" s="85">
        <f t="shared" si="2771"/>
        <v>0</v>
      </c>
      <c r="AA2308" s="85">
        <f t="shared" si="2772"/>
        <v>0</v>
      </c>
      <c r="AB2308" s="85">
        <f t="shared" si="2773"/>
        <v>0</v>
      </c>
      <c r="AC2308" s="85">
        <f t="shared" si="2774"/>
        <v>0</v>
      </c>
    </row>
    <row r="2309" spans="1:29" x14ac:dyDescent="0.3">
      <c r="A2309" s="67"/>
      <c r="B2309" s="85"/>
      <c r="C2309" s="85"/>
      <c r="D2309" s="85"/>
      <c r="E2309" s="85"/>
      <c r="F2309" s="85"/>
      <c r="G2309" s="85"/>
      <c r="H2309" s="113"/>
      <c r="P2309" s="21" t="str">
        <f t="shared" si="2775"/>
        <v>A</v>
      </c>
      <c r="Q2309" s="85">
        <f t="shared" si="2777"/>
        <v>0</v>
      </c>
      <c r="R2309" s="85">
        <f t="shared" si="2765"/>
        <v>0</v>
      </c>
      <c r="S2309" s="85">
        <f t="shared" si="2766"/>
        <v>0</v>
      </c>
      <c r="T2309" s="85">
        <f t="shared" si="2767"/>
        <v>0</v>
      </c>
      <c r="U2309" s="85">
        <f t="shared" si="2768"/>
        <v>0</v>
      </c>
      <c r="V2309" s="85">
        <f t="shared" si="2769"/>
        <v>0</v>
      </c>
      <c r="W2309" s="33"/>
      <c r="X2309" s="85">
        <f t="shared" si="2776"/>
        <v>0</v>
      </c>
      <c r="Y2309" s="85">
        <f t="shared" si="2770"/>
        <v>0</v>
      </c>
      <c r="Z2309" s="85">
        <f t="shared" si="2771"/>
        <v>0</v>
      </c>
      <c r="AA2309" s="85">
        <f t="shared" si="2772"/>
        <v>0</v>
      </c>
      <c r="AB2309" s="85">
        <f t="shared" si="2773"/>
        <v>0</v>
      </c>
      <c r="AC2309" s="85">
        <f t="shared" si="2774"/>
        <v>0</v>
      </c>
    </row>
    <row r="2310" spans="1:29" x14ac:dyDescent="0.3">
      <c r="A2310" s="67"/>
      <c r="B2310" s="85"/>
      <c r="C2310" s="85"/>
      <c r="D2310" s="85"/>
      <c r="E2310" s="85"/>
      <c r="F2310" s="85"/>
      <c r="G2310" s="85"/>
      <c r="H2310" s="113"/>
      <c r="P2310" s="21" t="str">
        <f t="shared" si="2775"/>
        <v>A</v>
      </c>
      <c r="Q2310" s="85">
        <f t="shared" si="2777"/>
        <v>0</v>
      </c>
      <c r="R2310" s="85">
        <f t="shared" si="2765"/>
        <v>0</v>
      </c>
      <c r="S2310" s="85">
        <f t="shared" si="2766"/>
        <v>0</v>
      </c>
      <c r="T2310" s="85">
        <f t="shared" si="2767"/>
        <v>0</v>
      </c>
      <c r="U2310" s="85">
        <f t="shared" si="2768"/>
        <v>0</v>
      </c>
      <c r="V2310" s="85">
        <f t="shared" si="2769"/>
        <v>0</v>
      </c>
      <c r="W2310" s="33"/>
      <c r="X2310" s="85">
        <f t="shared" si="2776"/>
        <v>0</v>
      </c>
      <c r="Y2310" s="85">
        <f t="shared" si="2770"/>
        <v>0</v>
      </c>
      <c r="Z2310" s="85">
        <f t="shared" si="2771"/>
        <v>0</v>
      </c>
      <c r="AA2310" s="85">
        <f t="shared" si="2772"/>
        <v>0</v>
      </c>
      <c r="AB2310" s="85">
        <f t="shared" si="2773"/>
        <v>0</v>
      </c>
      <c r="AC2310" s="85">
        <f t="shared" si="2774"/>
        <v>0</v>
      </c>
    </row>
    <row r="2311" spans="1:29" x14ac:dyDescent="0.3">
      <c r="A2311" s="68"/>
      <c r="B2311" s="87"/>
      <c r="C2311" s="87"/>
      <c r="D2311" s="87"/>
      <c r="E2311" s="87"/>
      <c r="F2311" s="87"/>
      <c r="G2311" s="87"/>
      <c r="H2311" s="114"/>
      <c r="I2311" s="105">
        <f>Q2311</f>
        <v>0</v>
      </c>
      <c r="J2311" s="105">
        <f>R2311</f>
        <v>0</v>
      </c>
      <c r="K2311" s="105">
        <f t="shared" ref="K2311" si="2778">S2311</f>
        <v>0</v>
      </c>
      <c r="L2311" s="105">
        <f t="shared" ref="L2311" si="2779">T2311</f>
        <v>0</v>
      </c>
      <c r="M2311" s="105">
        <f t="shared" ref="M2311" si="2780">U2311</f>
        <v>0</v>
      </c>
      <c r="N2311" s="105">
        <f t="shared" ref="N2311" si="2781">V2311</f>
        <v>0</v>
      </c>
      <c r="P2311" s="21"/>
      <c r="Q2311" s="106">
        <f t="shared" ref="Q2311:V2311" si="2782">+SUM(Q2295:Q2310)</f>
        <v>0</v>
      </c>
      <c r="R2311" s="106">
        <f t="shared" si="2782"/>
        <v>0</v>
      </c>
      <c r="S2311" s="106">
        <f t="shared" si="2782"/>
        <v>0</v>
      </c>
      <c r="T2311" s="106">
        <f t="shared" si="2782"/>
        <v>0</v>
      </c>
      <c r="U2311" s="106">
        <f t="shared" si="2782"/>
        <v>0</v>
      </c>
      <c r="V2311" s="106">
        <f t="shared" si="2782"/>
        <v>0</v>
      </c>
      <c r="W2311" s="33"/>
      <c r="X2311" s="33"/>
      <c r="Y2311" s="33"/>
      <c r="Z2311" s="33"/>
      <c r="AA2311" s="33"/>
      <c r="AB2311" s="33"/>
      <c r="AC2311" s="33"/>
    </row>
    <row r="2313" spans="1:29" x14ac:dyDescent="0.3">
      <c r="A2313" s="69"/>
      <c r="B2313" s="69"/>
      <c r="C2313" s="69"/>
      <c r="D2313" s="97"/>
      <c r="E2313" s="97"/>
      <c r="F2313" s="69"/>
      <c r="G2313" s="69"/>
      <c r="H2313" s="82"/>
    </row>
    <row r="2314" spans="1:29" x14ac:dyDescent="0.3">
      <c r="A2314" s="94"/>
      <c r="B2314" s="83"/>
      <c r="C2314" s="95"/>
      <c r="D2314" s="95"/>
      <c r="E2314" s="33"/>
      <c r="F2314" s="98"/>
      <c r="G2314" s="96"/>
      <c r="H2314" s="112"/>
    </row>
    <row r="2315" spans="1:29" x14ac:dyDescent="0.3">
      <c r="A2315" s="91"/>
      <c r="B2315" s="92"/>
      <c r="C2315" s="92"/>
      <c r="D2315" s="92"/>
      <c r="E2315" s="92"/>
      <c r="F2315" s="92"/>
      <c r="G2315" s="92"/>
      <c r="H2315" s="92"/>
    </row>
    <row r="2316" spans="1:29" x14ac:dyDescent="0.3">
      <c r="A2316" s="68"/>
      <c r="B2316" s="68"/>
      <c r="C2316" s="68"/>
      <c r="D2316" s="68"/>
      <c r="E2316" s="68"/>
      <c r="F2316" s="68"/>
      <c r="G2316" s="68"/>
      <c r="H2316" s="82"/>
      <c r="P2316" s="21"/>
      <c r="Q2316" s="106">
        <f>+SUM(Q2317:Q2332)</f>
        <v>0</v>
      </c>
      <c r="R2316" s="106">
        <f t="shared" ref="R2316:V2316" si="2783">+SUM(R2317:R2332)</f>
        <v>0</v>
      </c>
      <c r="S2316" s="106">
        <f t="shared" si="2783"/>
        <v>0</v>
      </c>
      <c r="T2316" s="106">
        <f t="shared" si="2783"/>
        <v>0</v>
      </c>
      <c r="U2316" s="106">
        <f t="shared" si="2783"/>
        <v>0</v>
      </c>
      <c r="V2316" s="106">
        <f t="shared" si="2783"/>
        <v>0</v>
      </c>
      <c r="W2316" s="33"/>
      <c r="X2316" s="33"/>
      <c r="Y2316" s="33"/>
      <c r="Z2316" s="33"/>
      <c r="AA2316" s="33"/>
      <c r="AB2316" s="33"/>
      <c r="AC2316" s="33"/>
    </row>
    <row r="2317" spans="1:29" x14ac:dyDescent="0.3">
      <c r="A2317" s="67"/>
      <c r="B2317" s="85"/>
      <c r="C2317" s="85"/>
      <c r="D2317" s="85"/>
      <c r="E2317" s="85"/>
      <c r="F2317" s="85"/>
      <c r="G2317" s="85"/>
      <c r="H2317" s="113"/>
      <c r="I2317" s="105">
        <f t="shared" ref="I2317" si="2784">Q2316</f>
        <v>0</v>
      </c>
      <c r="J2317" s="105">
        <f t="shared" ref="J2317" si="2785">R2316</f>
        <v>0</v>
      </c>
      <c r="K2317" s="105">
        <f t="shared" ref="K2317" si="2786">S2316</f>
        <v>0</v>
      </c>
      <c r="L2317" s="105">
        <f t="shared" ref="L2317" si="2787">T2316</f>
        <v>0</v>
      </c>
      <c r="M2317" s="105">
        <f t="shared" ref="M2317" si="2788">U2316</f>
        <v>0</v>
      </c>
      <c r="N2317" s="105">
        <f t="shared" ref="N2317" si="2789">V2316</f>
        <v>0</v>
      </c>
      <c r="P2317" s="21" t="str">
        <f>IF(A2317&gt;=$B$2104,"A","B")</f>
        <v>A</v>
      </c>
      <c r="Q2317" s="85">
        <f t="shared" ref="Q2317:Q2321" si="2790">IF($P2317="B",B2317,0)</f>
        <v>0</v>
      </c>
      <c r="R2317" s="85">
        <f t="shared" ref="R2317:R2332" si="2791">IF($P2317="B",C2317,0)</f>
        <v>0</v>
      </c>
      <c r="S2317" s="85">
        <f t="shared" ref="S2317:S2332" si="2792">IF($P2317="B",D2317,0)</f>
        <v>0</v>
      </c>
      <c r="T2317" s="85">
        <f t="shared" ref="T2317:T2332" si="2793">IF($P2317="B",E2317,0)</f>
        <v>0</v>
      </c>
      <c r="U2317" s="85">
        <f t="shared" ref="U2317:U2332" si="2794">IF($P2317="B",F2317,0)</f>
        <v>0</v>
      </c>
      <c r="V2317" s="85">
        <f t="shared" ref="V2317:V2332" si="2795">IF($P2317="B",G2317,0)</f>
        <v>0</v>
      </c>
      <c r="W2317" s="33"/>
      <c r="X2317" s="85">
        <f>IF($P2317="A",B2317,0)</f>
        <v>0</v>
      </c>
      <c r="Y2317" s="85">
        <f t="shared" ref="Y2317:Y2332" si="2796">IF($P2317="A",C2317,0)</f>
        <v>0</v>
      </c>
      <c r="Z2317" s="85">
        <f t="shared" ref="Z2317:Z2332" si="2797">IF($P2317="A",D2317,0)</f>
        <v>0</v>
      </c>
      <c r="AA2317" s="85">
        <f t="shared" ref="AA2317:AA2332" si="2798">IF($P2317="A",E2317,0)</f>
        <v>0</v>
      </c>
      <c r="AB2317" s="85">
        <f t="shared" ref="AB2317:AB2332" si="2799">IF($P2317="A",F2317,0)</f>
        <v>0</v>
      </c>
      <c r="AC2317" s="85">
        <f t="shared" ref="AC2317:AC2332" si="2800">IF($P2317="A",G2317,0)</f>
        <v>0</v>
      </c>
    </row>
    <row r="2318" spans="1:29" x14ac:dyDescent="0.3">
      <c r="A2318" s="67"/>
      <c r="B2318" s="85"/>
      <c r="C2318" s="85"/>
      <c r="D2318" s="85"/>
      <c r="E2318" s="85"/>
      <c r="F2318" s="85"/>
      <c r="G2318" s="85"/>
      <c r="H2318" s="113"/>
      <c r="P2318" s="21" t="str">
        <f t="shared" ref="P2318:P2332" si="2801">IF(A2318&gt;=$B$2104,"A","B")</f>
        <v>A</v>
      </c>
      <c r="Q2318" s="85">
        <f t="shared" si="2790"/>
        <v>0</v>
      </c>
      <c r="R2318" s="85">
        <f t="shared" si="2791"/>
        <v>0</v>
      </c>
      <c r="S2318" s="85">
        <f t="shared" si="2792"/>
        <v>0</v>
      </c>
      <c r="T2318" s="85">
        <f t="shared" si="2793"/>
        <v>0</v>
      </c>
      <c r="U2318" s="85">
        <f t="shared" si="2794"/>
        <v>0</v>
      </c>
      <c r="V2318" s="85">
        <f t="shared" si="2795"/>
        <v>0</v>
      </c>
      <c r="W2318" s="33"/>
      <c r="X2318" s="85">
        <f t="shared" ref="X2318:X2332" si="2802">IF($P2318="A",B2318,0)</f>
        <v>0</v>
      </c>
      <c r="Y2318" s="85">
        <f t="shared" si="2796"/>
        <v>0</v>
      </c>
      <c r="Z2318" s="85">
        <f t="shared" si="2797"/>
        <v>0</v>
      </c>
      <c r="AA2318" s="85">
        <f t="shared" si="2798"/>
        <v>0</v>
      </c>
      <c r="AB2318" s="85">
        <f t="shared" si="2799"/>
        <v>0</v>
      </c>
      <c r="AC2318" s="85">
        <f t="shared" si="2800"/>
        <v>0</v>
      </c>
    </row>
    <row r="2319" spans="1:29" x14ac:dyDescent="0.3">
      <c r="A2319" s="67"/>
      <c r="B2319" s="85"/>
      <c r="C2319" s="85"/>
      <c r="D2319" s="85"/>
      <c r="E2319" s="85"/>
      <c r="F2319" s="85"/>
      <c r="G2319" s="85"/>
      <c r="H2319" s="113"/>
      <c r="P2319" s="21" t="str">
        <f t="shared" si="2801"/>
        <v>A</v>
      </c>
      <c r="Q2319" s="85">
        <f t="shared" si="2790"/>
        <v>0</v>
      </c>
      <c r="R2319" s="85">
        <f t="shared" si="2791"/>
        <v>0</v>
      </c>
      <c r="S2319" s="85">
        <f t="shared" si="2792"/>
        <v>0</v>
      </c>
      <c r="T2319" s="85">
        <f t="shared" si="2793"/>
        <v>0</v>
      </c>
      <c r="U2319" s="85">
        <f t="shared" si="2794"/>
        <v>0</v>
      </c>
      <c r="V2319" s="85">
        <f t="shared" si="2795"/>
        <v>0</v>
      </c>
      <c r="W2319" s="33"/>
      <c r="X2319" s="85">
        <f t="shared" si="2802"/>
        <v>0</v>
      </c>
      <c r="Y2319" s="85">
        <f t="shared" si="2796"/>
        <v>0</v>
      </c>
      <c r="Z2319" s="85">
        <f t="shared" si="2797"/>
        <v>0</v>
      </c>
      <c r="AA2319" s="85">
        <f t="shared" si="2798"/>
        <v>0</v>
      </c>
      <c r="AB2319" s="85">
        <f t="shared" si="2799"/>
        <v>0</v>
      </c>
      <c r="AC2319" s="85">
        <f t="shared" si="2800"/>
        <v>0</v>
      </c>
    </row>
    <row r="2320" spans="1:29" x14ac:dyDescent="0.3">
      <c r="A2320" s="67"/>
      <c r="B2320" s="85"/>
      <c r="C2320" s="85"/>
      <c r="D2320" s="85"/>
      <c r="E2320" s="85"/>
      <c r="F2320" s="85"/>
      <c r="G2320" s="85"/>
      <c r="H2320" s="113"/>
      <c r="P2320" s="21" t="str">
        <f t="shared" si="2801"/>
        <v>A</v>
      </c>
      <c r="Q2320" s="85">
        <f t="shared" si="2790"/>
        <v>0</v>
      </c>
      <c r="R2320" s="85">
        <f t="shared" si="2791"/>
        <v>0</v>
      </c>
      <c r="S2320" s="85">
        <f t="shared" si="2792"/>
        <v>0</v>
      </c>
      <c r="T2320" s="85">
        <f t="shared" si="2793"/>
        <v>0</v>
      </c>
      <c r="U2320" s="85">
        <f t="shared" si="2794"/>
        <v>0</v>
      </c>
      <c r="V2320" s="85">
        <f t="shared" si="2795"/>
        <v>0</v>
      </c>
      <c r="W2320" s="33"/>
      <c r="X2320" s="85">
        <f t="shared" si="2802"/>
        <v>0</v>
      </c>
      <c r="Y2320" s="85">
        <f t="shared" si="2796"/>
        <v>0</v>
      </c>
      <c r="Z2320" s="85">
        <f t="shared" si="2797"/>
        <v>0</v>
      </c>
      <c r="AA2320" s="85">
        <f t="shared" si="2798"/>
        <v>0</v>
      </c>
      <c r="AB2320" s="85">
        <f t="shared" si="2799"/>
        <v>0</v>
      </c>
      <c r="AC2320" s="85">
        <f t="shared" si="2800"/>
        <v>0</v>
      </c>
    </row>
    <row r="2321" spans="1:29" x14ac:dyDescent="0.3">
      <c r="A2321" s="67"/>
      <c r="B2321" s="85"/>
      <c r="C2321" s="85"/>
      <c r="D2321" s="85"/>
      <c r="E2321" s="85"/>
      <c r="F2321" s="85"/>
      <c r="G2321" s="85"/>
      <c r="H2321" s="113"/>
      <c r="P2321" s="21" t="str">
        <f t="shared" si="2801"/>
        <v>A</v>
      </c>
      <c r="Q2321" s="85">
        <f t="shared" si="2790"/>
        <v>0</v>
      </c>
      <c r="R2321" s="85">
        <f t="shared" si="2791"/>
        <v>0</v>
      </c>
      <c r="S2321" s="85">
        <f t="shared" si="2792"/>
        <v>0</v>
      </c>
      <c r="T2321" s="85">
        <f t="shared" si="2793"/>
        <v>0</v>
      </c>
      <c r="U2321" s="85">
        <f t="shared" si="2794"/>
        <v>0</v>
      </c>
      <c r="V2321" s="85">
        <f t="shared" si="2795"/>
        <v>0</v>
      </c>
      <c r="W2321" s="33"/>
      <c r="X2321" s="85">
        <f t="shared" si="2802"/>
        <v>0</v>
      </c>
      <c r="Y2321" s="85">
        <f t="shared" si="2796"/>
        <v>0</v>
      </c>
      <c r="Z2321" s="85">
        <f t="shared" si="2797"/>
        <v>0</v>
      </c>
      <c r="AA2321" s="85">
        <f t="shared" si="2798"/>
        <v>0</v>
      </c>
      <c r="AB2321" s="85">
        <f t="shared" si="2799"/>
        <v>0</v>
      </c>
      <c r="AC2321" s="85">
        <f t="shared" si="2800"/>
        <v>0</v>
      </c>
    </row>
    <row r="2322" spans="1:29" x14ac:dyDescent="0.3">
      <c r="A2322" s="67"/>
      <c r="B2322" s="85"/>
      <c r="C2322" s="85"/>
      <c r="D2322" s="85"/>
      <c r="E2322" s="85"/>
      <c r="F2322" s="85"/>
      <c r="G2322" s="85"/>
      <c r="H2322" s="113"/>
      <c r="P2322" s="21" t="str">
        <f t="shared" si="2801"/>
        <v>A</v>
      </c>
      <c r="Q2322" s="85">
        <f>IF($P2322="B",B2322,0)</f>
        <v>0</v>
      </c>
      <c r="R2322" s="85">
        <f t="shared" si="2791"/>
        <v>0</v>
      </c>
      <c r="S2322" s="85">
        <f t="shared" si="2792"/>
        <v>0</v>
      </c>
      <c r="T2322" s="85">
        <f t="shared" si="2793"/>
        <v>0</v>
      </c>
      <c r="U2322" s="85">
        <f t="shared" si="2794"/>
        <v>0</v>
      </c>
      <c r="V2322" s="85">
        <f t="shared" si="2795"/>
        <v>0</v>
      </c>
      <c r="W2322" s="33"/>
      <c r="X2322" s="85">
        <f t="shared" si="2802"/>
        <v>0</v>
      </c>
      <c r="Y2322" s="85">
        <f t="shared" si="2796"/>
        <v>0</v>
      </c>
      <c r="Z2322" s="85">
        <f t="shared" si="2797"/>
        <v>0</v>
      </c>
      <c r="AA2322" s="85">
        <f t="shared" si="2798"/>
        <v>0</v>
      </c>
      <c r="AB2322" s="85">
        <f t="shared" si="2799"/>
        <v>0</v>
      </c>
      <c r="AC2322" s="85">
        <f t="shared" si="2800"/>
        <v>0</v>
      </c>
    </row>
    <row r="2323" spans="1:29" x14ac:dyDescent="0.3">
      <c r="A2323" s="67"/>
      <c r="B2323" s="85"/>
      <c r="C2323" s="85"/>
      <c r="D2323" s="85"/>
      <c r="E2323" s="85"/>
      <c r="F2323" s="85"/>
      <c r="G2323" s="85"/>
      <c r="H2323" s="113"/>
      <c r="P2323" s="21" t="str">
        <f t="shared" si="2801"/>
        <v>A</v>
      </c>
      <c r="Q2323" s="85">
        <f t="shared" ref="Q2323:Q2332" si="2803">IF($P2323="B",B2323,0)</f>
        <v>0</v>
      </c>
      <c r="R2323" s="85">
        <f t="shared" si="2791"/>
        <v>0</v>
      </c>
      <c r="S2323" s="85">
        <f t="shared" si="2792"/>
        <v>0</v>
      </c>
      <c r="T2323" s="85">
        <f t="shared" si="2793"/>
        <v>0</v>
      </c>
      <c r="U2323" s="85">
        <f t="shared" si="2794"/>
        <v>0</v>
      </c>
      <c r="V2323" s="85">
        <f t="shared" si="2795"/>
        <v>0</v>
      </c>
      <c r="W2323" s="33"/>
      <c r="X2323" s="85">
        <f t="shared" si="2802"/>
        <v>0</v>
      </c>
      <c r="Y2323" s="85">
        <f t="shared" si="2796"/>
        <v>0</v>
      </c>
      <c r="Z2323" s="85">
        <f t="shared" si="2797"/>
        <v>0</v>
      </c>
      <c r="AA2323" s="85">
        <f t="shared" si="2798"/>
        <v>0</v>
      </c>
      <c r="AB2323" s="85">
        <f t="shared" si="2799"/>
        <v>0</v>
      </c>
      <c r="AC2323" s="85">
        <f t="shared" si="2800"/>
        <v>0</v>
      </c>
    </row>
    <row r="2324" spans="1:29" x14ac:dyDescent="0.3">
      <c r="A2324" s="67"/>
      <c r="B2324" s="85"/>
      <c r="C2324" s="85"/>
      <c r="D2324" s="85"/>
      <c r="E2324" s="85"/>
      <c r="F2324" s="85"/>
      <c r="G2324" s="85"/>
      <c r="H2324" s="113"/>
      <c r="P2324" s="21" t="str">
        <f t="shared" si="2801"/>
        <v>A</v>
      </c>
      <c r="Q2324" s="85">
        <f t="shared" si="2803"/>
        <v>0</v>
      </c>
      <c r="R2324" s="85">
        <f t="shared" si="2791"/>
        <v>0</v>
      </c>
      <c r="S2324" s="85">
        <f t="shared" si="2792"/>
        <v>0</v>
      </c>
      <c r="T2324" s="85">
        <f t="shared" si="2793"/>
        <v>0</v>
      </c>
      <c r="U2324" s="85">
        <f t="shared" si="2794"/>
        <v>0</v>
      </c>
      <c r="V2324" s="85">
        <f t="shared" si="2795"/>
        <v>0</v>
      </c>
      <c r="W2324" s="33"/>
      <c r="X2324" s="85">
        <f t="shared" si="2802"/>
        <v>0</v>
      </c>
      <c r="Y2324" s="85">
        <f t="shared" si="2796"/>
        <v>0</v>
      </c>
      <c r="Z2324" s="85">
        <f t="shared" si="2797"/>
        <v>0</v>
      </c>
      <c r="AA2324" s="85">
        <f t="shared" si="2798"/>
        <v>0</v>
      </c>
      <c r="AB2324" s="85">
        <f t="shared" si="2799"/>
        <v>0</v>
      </c>
      <c r="AC2324" s="85">
        <f t="shared" si="2800"/>
        <v>0</v>
      </c>
    </row>
    <row r="2325" spans="1:29" x14ac:dyDescent="0.3">
      <c r="A2325" s="67"/>
      <c r="B2325" s="85"/>
      <c r="C2325" s="85"/>
      <c r="D2325" s="85"/>
      <c r="E2325" s="85"/>
      <c r="F2325" s="85"/>
      <c r="G2325" s="85"/>
      <c r="H2325" s="113"/>
      <c r="P2325" s="21" t="str">
        <f t="shared" si="2801"/>
        <v>A</v>
      </c>
      <c r="Q2325" s="85">
        <f t="shared" si="2803"/>
        <v>0</v>
      </c>
      <c r="R2325" s="85">
        <f t="shared" si="2791"/>
        <v>0</v>
      </c>
      <c r="S2325" s="85">
        <f t="shared" si="2792"/>
        <v>0</v>
      </c>
      <c r="T2325" s="85">
        <f t="shared" si="2793"/>
        <v>0</v>
      </c>
      <c r="U2325" s="85">
        <f t="shared" si="2794"/>
        <v>0</v>
      </c>
      <c r="V2325" s="85">
        <f t="shared" si="2795"/>
        <v>0</v>
      </c>
      <c r="W2325" s="33"/>
      <c r="X2325" s="85">
        <f t="shared" si="2802"/>
        <v>0</v>
      </c>
      <c r="Y2325" s="85">
        <f t="shared" si="2796"/>
        <v>0</v>
      </c>
      <c r="Z2325" s="85">
        <f t="shared" si="2797"/>
        <v>0</v>
      </c>
      <c r="AA2325" s="85">
        <f t="shared" si="2798"/>
        <v>0</v>
      </c>
      <c r="AB2325" s="85">
        <f t="shared" si="2799"/>
        <v>0</v>
      </c>
      <c r="AC2325" s="85">
        <f t="shared" si="2800"/>
        <v>0</v>
      </c>
    </row>
    <row r="2326" spans="1:29" x14ac:dyDescent="0.3">
      <c r="A2326" s="67"/>
      <c r="B2326" s="85"/>
      <c r="C2326" s="85"/>
      <c r="D2326" s="85"/>
      <c r="E2326" s="85"/>
      <c r="F2326" s="85"/>
      <c r="G2326" s="85"/>
      <c r="H2326" s="113"/>
      <c r="P2326" s="21" t="str">
        <f t="shared" si="2801"/>
        <v>A</v>
      </c>
      <c r="Q2326" s="85">
        <f t="shared" si="2803"/>
        <v>0</v>
      </c>
      <c r="R2326" s="85">
        <f t="shared" si="2791"/>
        <v>0</v>
      </c>
      <c r="S2326" s="85">
        <f t="shared" si="2792"/>
        <v>0</v>
      </c>
      <c r="T2326" s="85">
        <f t="shared" si="2793"/>
        <v>0</v>
      </c>
      <c r="U2326" s="85">
        <f t="shared" si="2794"/>
        <v>0</v>
      </c>
      <c r="V2326" s="85">
        <f t="shared" si="2795"/>
        <v>0</v>
      </c>
      <c r="W2326" s="33"/>
      <c r="X2326" s="85">
        <f t="shared" si="2802"/>
        <v>0</v>
      </c>
      <c r="Y2326" s="85">
        <f t="shared" si="2796"/>
        <v>0</v>
      </c>
      <c r="Z2326" s="85">
        <f t="shared" si="2797"/>
        <v>0</v>
      </c>
      <c r="AA2326" s="85">
        <f t="shared" si="2798"/>
        <v>0</v>
      </c>
      <c r="AB2326" s="85">
        <f t="shared" si="2799"/>
        <v>0</v>
      </c>
      <c r="AC2326" s="85">
        <f t="shared" si="2800"/>
        <v>0</v>
      </c>
    </row>
    <row r="2327" spans="1:29" x14ac:dyDescent="0.3">
      <c r="A2327" s="67"/>
      <c r="B2327" s="85"/>
      <c r="C2327" s="85"/>
      <c r="D2327" s="85"/>
      <c r="E2327" s="85"/>
      <c r="F2327" s="85"/>
      <c r="G2327" s="85"/>
      <c r="H2327" s="113"/>
      <c r="P2327" s="21" t="str">
        <f t="shared" si="2801"/>
        <v>A</v>
      </c>
      <c r="Q2327" s="85">
        <f t="shared" si="2803"/>
        <v>0</v>
      </c>
      <c r="R2327" s="85">
        <f t="shared" si="2791"/>
        <v>0</v>
      </c>
      <c r="S2327" s="85">
        <f t="shared" si="2792"/>
        <v>0</v>
      </c>
      <c r="T2327" s="85">
        <f t="shared" si="2793"/>
        <v>0</v>
      </c>
      <c r="U2327" s="85">
        <f t="shared" si="2794"/>
        <v>0</v>
      </c>
      <c r="V2327" s="85">
        <f t="shared" si="2795"/>
        <v>0</v>
      </c>
      <c r="W2327" s="33"/>
      <c r="X2327" s="85">
        <f t="shared" si="2802"/>
        <v>0</v>
      </c>
      <c r="Y2327" s="85">
        <f t="shared" si="2796"/>
        <v>0</v>
      </c>
      <c r="Z2327" s="85">
        <f t="shared" si="2797"/>
        <v>0</v>
      </c>
      <c r="AA2327" s="85">
        <f t="shared" si="2798"/>
        <v>0</v>
      </c>
      <c r="AB2327" s="85">
        <f t="shared" si="2799"/>
        <v>0</v>
      </c>
      <c r="AC2327" s="85">
        <f t="shared" si="2800"/>
        <v>0</v>
      </c>
    </row>
    <row r="2328" spans="1:29" x14ac:dyDescent="0.3">
      <c r="A2328" s="67"/>
      <c r="B2328" s="85"/>
      <c r="C2328" s="85"/>
      <c r="D2328" s="85"/>
      <c r="E2328" s="85"/>
      <c r="F2328" s="85"/>
      <c r="G2328" s="85"/>
      <c r="H2328" s="113"/>
      <c r="P2328" s="21" t="str">
        <f t="shared" si="2801"/>
        <v>A</v>
      </c>
      <c r="Q2328" s="85">
        <f t="shared" si="2803"/>
        <v>0</v>
      </c>
      <c r="R2328" s="85">
        <f t="shared" si="2791"/>
        <v>0</v>
      </c>
      <c r="S2328" s="85">
        <f t="shared" si="2792"/>
        <v>0</v>
      </c>
      <c r="T2328" s="85">
        <f t="shared" si="2793"/>
        <v>0</v>
      </c>
      <c r="U2328" s="85">
        <f t="shared" si="2794"/>
        <v>0</v>
      </c>
      <c r="V2328" s="85">
        <f t="shared" si="2795"/>
        <v>0</v>
      </c>
      <c r="W2328" s="33"/>
      <c r="X2328" s="85">
        <f t="shared" si="2802"/>
        <v>0</v>
      </c>
      <c r="Y2328" s="85">
        <f t="shared" si="2796"/>
        <v>0</v>
      </c>
      <c r="Z2328" s="85">
        <f t="shared" si="2797"/>
        <v>0</v>
      </c>
      <c r="AA2328" s="85">
        <f t="shared" si="2798"/>
        <v>0</v>
      </c>
      <c r="AB2328" s="85">
        <f t="shared" si="2799"/>
        <v>0</v>
      </c>
      <c r="AC2328" s="85">
        <f t="shared" si="2800"/>
        <v>0</v>
      </c>
    </row>
    <row r="2329" spans="1:29" x14ac:dyDescent="0.3">
      <c r="A2329" s="67"/>
      <c r="B2329" s="85"/>
      <c r="C2329" s="85"/>
      <c r="D2329" s="85"/>
      <c r="E2329" s="85"/>
      <c r="F2329" s="85"/>
      <c r="G2329" s="85"/>
      <c r="H2329" s="113"/>
      <c r="P2329" s="21" t="str">
        <f t="shared" si="2801"/>
        <v>A</v>
      </c>
      <c r="Q2329" s="85">
        <f t="shared" si="2803"/>
        <v>0</v>
      </c>
      <c r="R2329" s="85">
        <f t="shared" si="2791"/>
        <v>0</v>
      </c>
      <c r="S2329" s="85">
        <f t="shared" si="2792"/>
        <v>0</v>
      </c>
      <c r="T2329" s="85">
        <f t="shared" si="2793"/>
        <v>0</v>
      </c>
      <c r="U2329" s="85">
        <f t="shared" si="2794"/>
        <v>0</v>
      </c>
      <c r="V2329" s="85">
        <f t="shared" si="2795"/>
        <v>0</v>
      </c>
      <c r="W2329" s="33"/>
      <c r="X2329" s="85">
        <f t="shared" si="2802"/>
        <v>0</v>
      </c>
      <c r="Y2329" s="85">
        <f t="shared" si="2796"/>
        <v>0</v>
      </c>
      <c r="Z2329" s="85">
        <f t="shared" si="2797"/>
        <v>0</v>
      </c>
      <c r="AA2329" s="85">
        <f t="shared" si="2798"/>
        <v>0</v>
      </c>
      <c r="AB2329" s="85">
        <f t="shared" si="2799"/>
        <v>0</v>
      </c>
      <c r="AC2329" s="85">
        <f t="shared" si="2800"/>
        <v>0</v>
      </c>
    </row>
    <row r="2330" spans="1:29" x14ac:dyDescent="0.3">
      <c r="A2330" s="67"/>
      <c r="B2330" s="85"/>
      <c r="C2330" s="85"/>
      <c r="D2330" s="85"/>
      <c r="E2330" s="85"/>
      <c r="F2330" s="85"/>
      <c r="G2330" s="85"/>
      <c r="H2330" s="113"/>
      <c r="P2330" s="21" t="str">
        <f t="shared" si="2801"/>
        <v>A</v>
      </c>
      <c r="Q2330" s="85">
        <f t="shared" si="2803"/>
        <v>0</v>
      </c>
      <c r="R2330" s="85">
        <f t="shared" si="2791"/>
        <v>0</v>
      </c>
      <c r="S2330" s="85">
        <f t="shared" si="2792"/>
        <v>0</v>
      </c>
      <c r="T2330" s="85">
        <f t="shared" si="2793"/>
        <v>0</v>
      </c>
      <c r="U2330" s="85">
        <f t="shared" si="2794"/>
        <v>0</v>
      </c>
      <c r="V2330" s="85">
        <f t="shared" si="2795"/>
        <v>0</v>
      </c>
      <c r="W2330" s="33"/>
      <c r="X2330" s="85">
        <f t="shared" si="2802"/>
        <v>0</v>
      </c>
      <c r="Y2330" s="85">
        <f t="shared" si="2796"/>
        <v>0</v>
      </c>
      <c r="Z2330" s="85">
        <f t="shared" si="2797"/>
        <v>0</v>
      </c>
      <c r="AA2330" s="85">
        <f t="shared" si="2798"/>
        <v>0</v>
      </c>
      <c r="AB2330" s="85">
        <f t="shared" si="2799"/>
        <v>0</v>
      </c>
      <c r="AC2330" s="85">
        <f t="shared" si="2800"/>
        <v>0</v>
      </c>
    </row>
    <row r="2331" spans="1:29" x14ac:dyDescent="0.3">
      <c r="A2331" s="67"/>
      <c r="B2331" s="85"/>
      <c r="C2331" s="85"/>
      <c r="D2331" s="85"/>
      <c r="E2331" s="85"/>
      <c r="F2331" s="85"/>
      <c r="G2331" s="85"/>
      <c r="H2331" s="113"/>
      <c r="P2331" s="21" t="str">
        <f t="shared" si="2801"/>
        <v>A</v>
      </c>
      <c r="Q2331" s="85">
        <f t="shared" si="2803"/>
        <v>0</v>
      </c>
      <c r="R2331" s="85">
        <f t="shared" si="2791"/>
        <v>0</v>
      </c>
      <c r="S2331" s="85">
        <f t="shared" si="2792"/>
        <v>0</v>
      </c>
      <c r="T2331" s="85">
        <f t="shared" si="2793"/>
        <v>0</v>
      </c>
      <c r="U2331" s="85">
        <f t="shared" si="2794"/>
        <v>0</v>
      </c>
      <c r="V2331" s="85">
        <f t="shared" si="2795"/>
        <v>0</v>
      </c>
      <c r="W2331" s="33"/>
      <c r="X2331" s="85">
        <f t="shared" si="2802"/>
        <v>0</v>
      </c>
      <c r="Y2331" s="85">
        <f t="shared" si="2796"/>
        <v>0</v>
      </c>
      <c r="Z2331" s="85">
        <f t="shared" si="2797"/>
        <v>0</v>
      </c>
      <c r="AA2331" s="85">
        <f t="shared" si="2798"/>
        <v>0</v>
      </c>
      <c r="AB2331" s="85">
        <f t="shared" si="2799"/>
        <v>0</v>
      </c>
      <c r="AC2331" s="85">
        <f t="shared" si="2800"/>
        <v>0</v>
      </c>
    </row>
    <row r="2332" spans="1:29" x14ac:dyDescent="0.3">
      <c r="A2332" s="67"/>
      <c r="B2332" s="85"/>
      <c r="C2332" s="85"/>
      <c r="D2332" s="85"/>
      <c r="E2332" s="85"/>
      <c r="F2332" s="85"/>
      <c r="G2332" s="85"/>
      <c r="H2332" s="113"/>
      <c r="P2332" s="21" t="str">
        <f t="shared" si="2801"/>
        <v>A</v>
      </c>
      <c r="Q2332" s="85">
        <f t="shared" si="2803"/>
        <v>0</v>
      </c>
      <c r="R2332" s="85">
        <f t="shared" si="2791"/>
        <v>0</v>
      </c>
      <c r="S2332" s="85">
        <f t="shared" si="2792"/>
        <v>0</v>
      </c>
      <c r="T2332" s="85">
        <f t="shared" si="2793"/>
        <v>0</v>
      </c>
      <c r="U2332" s="85">
        <f t="shared" si="2794"/>
        <v>0</v>
      </c>
      <c r="V2332" s="85">
        <f t="shared" si="2795"/>
        <v>0</v>
      </c>
      <c r="W2332" s="33"/>
      <c r="X2332" s="85">
        <f t="shared" si="2802"/>
        <v>0</v>
      </c>
      <c r="Y2332" s="85">
        <f t="shared" si="2796"/>
        <v>0</v>
      </c>
      <c r="Z2332" s="85">
        <f t="shared" si="2797"/>
        <v>0</v>
      </c>
      <c r="AA2332" s="85">
        <f t="shared" si="2798"/>
        <v>0</v>
      </c>
      <c r="AB2332" s="85">
        <f t="shared" si="2799"/>
        <v>0</v>
      </c>
      <c r="AC2332" s="85">
        <f t="shared" si="2800"/>
        <v>0</v>
      </c>
    </row>
    <row r="2333" spans="1:29" x14ac:dyDescent="0.3">
      <c r="A2333" s="68"/>
      <c r="B2333" s="86"/>
      <c r="C2333" s="86"/>
      <c r="D2333" s="86"/>
      <c r="E2333" s="86"/>
      <c r="F2333" s="86"/>
      <c r="G2333" s="86"/>
      <c r="H2333" s="89"/>
      <c r="I2333" s="105">
        <f>X2333</f>
        <v>0</v>
      </c>
      <c r="J2333" s="105">
        <f>Y2333</f>
        <v>0</v>
      </c>
      <c r="K2333" s="105">
        <f>Z2333</f>
        <v>0</v>
      </c>
      <c r="L2333" s="105">
        <f>AA2333</f>
        <v>0</v>
      </c>
      <c r="M2333" s="105">
        <f t="shared" ref="M2333" si="2804">AB2333</f>
        <v>0</v>
      </c>
      <c r="N2333" s="105">
        <f t="shared" ref="N2333" si="2805">AC2333</f>
        <v>0</v>
      </c>
      <c r="P2333" s="21"/>
      <c r="Q2333" s="33"/>
      <c r="R2333" s="33"/>
      <c r="S2333" s="33"/>
      <c r="T2333" s="33"/>
      <c r="U2333" s="33"/>
      <c r="V2333" s="33"/>
      <c r="W2333" s="33"/>
      <c r="X2333" s="106">
        <f>SUM(X2317:X2332)</f>
        <v>0</v>
      </c>
      <c r="Y2333" s="106">
        <f t="shared" ref="Y2333:AC2333" si="2806">SUM(Y2317:Y2332)</f>
        <v>0</v>
      </c>
      <c r="Z2333" s="106">
        <f t="shared" si="2806"/>
        <v>0</v>
      </c>
      <c r="AA2333" s="106">
        <f t="shared" si="2806"/>
        <v>0</v>
      </c>
      <c r="AB2333" s="106">
        <f t="shared" si="2806"/>
        <v>0</v>
      </c>
      <c r="AC2333" s="106">
        <f t="shared" si="2806"/>
        <v>0</v>
      </c>
    </row>
    <row r="2334" spans="1:29" x14ac:dyDescent="0.3">
      <c r="A2334" s="82"/>
      <c r="B2334" s="89"/>
      <c r="C2334" s="89"/>
      <c r="D2334" s="89"/>
      <c r="E2334" s="89"/>
      <c r="F2334" s="89"/>
      <c r="G2334" s="89"/>
      <c r="H2334" s="89"/>
      <c r="P2334" s="21"/>
      <c r="Q2334" s="33"/>
      <c r="R2334" s="33"/>
      <c r="S2334" s="33"/>
      <c r="T2334" s="33"/>
      <c r="U2334" s="33"/>
      <c r="V2334" s="33"/>
      <c r="W2334" s="33"/>
      <c r="X2334" s="33"/>
      <c r="Y2334" s="33"/>
      <c r="Z2334" s="33"/>
      <c r="AA2334" s="33"/>
      <c r="AB2334" s="33"/>
      <c r="AC2334" s="33"/>
    </row>
    <row r="2335" spans="1:29" x14ac:dyDescent="0.3">
      <c r="A2335" s="92"/>
      <c r="B2335" s="92"/>
      <c r="C2335" s="92"/>
      <c r="D2335" s="92"/>
      <c r="E2335" s="92"/>
      <c r="F2335" s="92"/>
      <c r="G2335" s="92"/>
      <c r="H2335" s="92"/>
      <c r="P2335" s="21"/>
      <c r="Q2335" s="33"/>
      <c r="R2335" s="33"/>
      <c r="S2335" s="33"/>
      <c r="T2335" s="33"/>
      <c r="U2335" s="33"/>
      <c r="V2335" s="33"/>
      <c r="W2335" s="33"/>
      <c r="X2335" s="33"/>
      <c r="Y2335" s="33"/>
      <c r="Z2335" s="33"/>
      <c r="AA2335" s="33"/>
      <c r="AB2335" s="33"/>
      <c r="AC2335" s="33"/>
    </row>
    <row r="2336" spans="1:29" x14ac:dyDescent="0.3">
      <c r="A2336" s="68"/>
      <c r="B2336" s="68"/>
      <c r="C2336" s="68"/>
      <c r="D2336" s="68"/>
      <c r="E2336" s="68"/>
      <c r="F2336" s="68"/>
      <c r="G2336" s="68"/>
      <c r="H2336" s="82"/>
      <c r="P2336" s="21"/>
      <c r="Q2336" s="33"/>
      <c r="R2336" s="33"/>
      <c r="S2336" s="33"/>
      <c r="T2336" s="33"/>
      <c r="U2336" s="33"/>
      <c r="V2336" s="33"/>
      <c r="W2336" s="33"/>
      <c r="X2336" s="106">
        <f t="shared" ref="X2336:AC2336" si="2807">SUM(X2337:X2352)</f>
        <v>0</v>
      </c>
      <c r="Y2336" s="106">
        <f t="shared" si="2807"/>
        <v>0</v>
      </c>
      <c r="Z2336" s="106">
        <f t="shared" si="2807"/>
        <v>0</v>
      </c>
      <c r="AA2336" s="106">
        <f t="shared" si="2807"/>
        <v>0</v>
      </c>
      <c r="AB2336" s="106">
        <f t="shared" si="2807"/>
        <v>0</v>
      </c>
      <c r="AC2336" s="106">
        <f t="shared" si="2807"/>
        <v>0</v>
      </c>
    </row>
    <row r="2337" spans="1:29" x14ac:dyDescent="0.3">
      <c r="A2337" s="67"/>
      <c r="B2337" s="85"/>
      <c r="C2337" s="85"/>
      <c r="D2337" s="85"/>
      <c r="E2337" s="85"/>
      <c r="F2337" s="85"/>
      <c r="G2337" s="85"/>
      <c r="H2337" s="113"/>
      <c r="I2337" s="105">
        <f>X2336</f>
        <v>0</v>
      </c>
      <c r="J2337" s="105">
        <f>Y2336</f>
        <v>0</v>
      </c>
      <c r="K2337" s="105">
        <f t="shared" ref="K2337" si="2808">Z2336</f>
        <v>0</v>
      </c>
      <c r="L2337" s="105">
        <f t="shared" ref="L2337" si="2809">AA2336</f>
        <v>0</v>
      </c>
      <c r="M2337" s="105">
        <f t="shared" ref="M2337" si="2810">AB2336</f>
        <v>0</v>
      </c>
      <c r="N2337" s="105">
        <f t="shared" ref="N2337" si="2811">AC2336</f>
        <v>0</v>
      </c>
      <c r="P2337" s="21" t="str">
        <f>IF(A2337&lt;=$B$2104,"A","B")</f>
        <v>A</v>
      </c>
      <c r="Q2337" s="85">
        <f t="shared" ref="Q2337:Q2341" si="2812">IF($P2337="B",B2337,0)</f>
        <v>0</v>
      </c>
      <c r="R2337" s="85">
        <f t="shared" ref="R2337:R2352" si="2813">IF($P2337="B",C2337,0)</f>
        <v>0</v>
      </c>
      <c r="S2337" s="85">
        <f t="shared" ref="S2337:S2352" si="2814">IF($P2337="B",D2337,0)</f>
        <v>0</v>
      </c>
      <c r="T2337" s="85">
        <f t="shared" ref="T2337:T2352" si="2815">IF($P2337="B",E2337,0)</f>
        <v>0</v>
      </c>
      <c r="U2337" s="85">
        <f t="shared" ref="U2337:U2352" si="2816">IF($P2337="B",F2337,0)</f>
        <v>0</v>
      </c>
      <c r="V2337" s="85">
        <f t="shared" ref="V2337:V2352" si="2817">IF($P2337="B",G2337,0)</f>
        <v>0</v>
      </c>
      <c r="W2337" s="33"/>
      <c r="X2337" s="85">
        <f>IF($P2337="A",B2337,0)</f>
        <v>0</v>
      </c>
      <c r="Y2337" s="85">
        <f t="shared" ref="Y2337:Y2352" si="2818">IF($P2337="A",C2337,0)</f>
        <v>0</v>
      </c>
      <c r="Z2337" s="85">
        <f t="shared" ref="Z2337:Z2352" si="2819">IF($P2337="A",D2337,0)</f>
        <v>0</v>
      </c>
      <c r="AA2337" s="85">
        <f t="shared" ref="AA2337:AA2352" si="2820">IF($P2337="A",E2337,0)</f>
        <v>0</v>
      </c>
      <c r="AB2337" s="85">
        <f t="shared" ref="AB2337:AB2352" si="2821">IF($P2337="A",F2337,0)</f>
        <v>0</v>
      </c>
      <c r="AC2337" s="85">
        <f t="shared" ref="AC2337:AC2352" si="2822">IF($P2337="A",G2337,0)</f>
        <v>0</v>
      </c>
    </row>
    <row r="2338" spans="1:29" x14ac:dyDescent="0.3">
      <c r="A2338" s="67"/>
      <c r="B2338" s="85"/>
      <c r="C2338" s="85"/>
      <c r="D2338" s="85"/>
      <c r="E2338" s="85"/>
      <c r="F2338" s="85"/>
      <c r="G2338" s="85"/>
      <c r="H2338" s="113"/>
      <c r="P2338" s="21" t="str">
        <f t="shared" ref="P2338:P2352" si="2823">IF(A2338&lt;=$B$2104,"A","B")</f>
        <v>A</v>
      </c>
      <c r="Q2338" s="85">
        <f t="shared" si="2812"/>
        <v>0</v>
      </c>
      <c r="R2338" s="85">
        <f t="shared" si="2813"/>
        <v>0</v>
      </c>
      <c r="S2338" s="85">
        <f t="shared" si="2814"/>
        <v>0</v>
      </c>
      <c r="T2338" s="85">
        <f t="shared" si="2815"/>
        <v>0</v>
      </c>
      <c r="U2338" s="85">
        <f t="shared" si="2816"/>
        <v>0</v>
      </c>
      <c r="V2338" s="85">
        <f t="shared" si="2817"/>
        <v>0</v>
      </c>
      <c r="W2338" s="33"/>
      <c r="X2338" s="85">
        <f t="shared" ref="X2338:X2352" si="2824">IF($P2338="A",B2338,0)</f>
        <v>0</v>
      </c>
      <c r="Y2338" s="85">
        <f t="shared" si="2818"/>
        <v>0</v>
      </c>
      <c r="Z2338" s="85">
        <f t="shared" si="2819"/>
        <v>0</v>
      </c>
      <c r="AA2338" s="85">
        <f t="shared" si="2820"/>
        <v>0</v>
      </c>
      <c r="AB2338" s="85">
        <f t="shared" si="2821"/>
        <v>0</v>
      </c>
      <c r="AC2338" s="85">
        <f t="shared" si="2822"/>
        <v>0</v>
      </c>
    </row>
    <row r="2339" spans="1:29" x14ac:dyDescent="0.3">
      <c r="A2339" s="67"/>
      <c r="B2339" s="85"/>
      <c r="C2339" s="85"/>
      <c r="D2339" s="85"/>
      <c r="E2339" s="85"/>
      <c r="F2339" s="85"/>
      <c r="G2339" s="85"/>
      <c r="H2339" s="113"/>
      <c r="P2339" s="21" t="str">
        <f t="shared" si="2823"/>
        <v>A</v>
      </c>
      <c r="Q2339" s="85">
        <f t="shared" si="2812"/>
        <v>0</v>
      </c>
      <c r="R2339" s="85">
        <f t="shared" si="2813"/>
        <v>0</v>
      </c>
      <c r="S2339" s="85">
        <f t="shared" si="2814"/>
        <v>0</v>
      </c>
      <c r="T2339" s="85">
        <f t="shared" si="2815"/>
        <v>0</v>
      </c>
      <c r="U2339" s="85">
        <f t="shared" si="2816"/>
        <v>0</v>
      </c>
      <c r="V2339" s="85">
        <f t="shared" si="2817"/>
        <v>0</v>
      </c>
      <c r="W2339" s="33"/>
      <c r="X2339" s="85">
        <f t="shared" si="2824"/>
        <v>0</v>
      </c>
      <c r="Y2339" s="85">
        <f t="shared" si="2818"/>
        <v>0</v>
      </c>
      <c r="Z2339" s="85">
        <f t="shared" si="2819"/>
        <v>0</v>
      </c>
      <c r="AA2339" s="85">
        <f t="shared" si="2820"/>
        <v>0</v>
      </c>
      <c r="AB2339" s="85">
        <f t="shared" si="2821"/>
        <v>0</v>
      </c>
      <c r="AC2339" s="85">
        <f t="shared" si="2822"/>
        <v>0</v>
      </c>
    </row>
    <row r="2340" spans="1:29" x14ac:dyDescent="0.3">
      <c r="A2340" s="67"/>
      <c r="B2340" s="85"/>
      <c r="C2340" s="85"/>
      <c r="D2340" s="85"/>
      <c r="E2340" s="85"/>
      <c r="F2340" s="85"/>
      <c r="G2340" s="85"/>
      <c r="H2340" s="113"/>
      <c r="P2340" s="21" t="str">
        <f t="shared" si="2823"/>
        <v>A</v>
      </c>
      <c r="Q2340" s="85">
        <f t="shared" si="2812"/>
        <v>0</v>
      </c>
      <c r="R2340" s="85">
        <f t="shared" si="2813"/>
        <v>0</v>
      </c>
      <c r="S2340" s="85">
        <f t="shared" si="2814"/>
        <v>0</v>
      </c>
      <c r="T2340" s="85">
        <f t="shared" si="2815"/>
        <v>0</v>
      </c>
      <c r="U2340" s="85">
        <f t="shared" si="2816"/>
        <v>0</v>
      </c>
      <c r="V2340" s="85">
        <f t="shared" si="2817"/>
        <v>0</v>
      </c>
      <c r="W2340" s="33"/>
      <c r="X2340" s="85">
        <f t="shared" si="2824"/>
        <v>0</v>
      </c>
      <c r="Y2340" s="85">
        <f t="shared" si="2818"/>
        <v>0</v>
      </c>
      <c r="Z2340" s="85">
        <f t="shared" si="2819"/>
        <v>0</v>
      </c>
      <c r="AA2340" s="85">
        <f t="shared" si="2820"/>
        <v>0</v>
      </c>
      <c r="AB2340" s="85">
        <f t="shared" si="2821"/>
        <v>0</v>
      </c>
      <c r="AC2340" s="85">
        <f t="shared" si="2822"/>
        <v>0</v>
      </c>
    </row>
    <row r="2341" spans="1:29" x14ac:dyDescent="0.3">
      <c r="A2341" s="67"/>
      <c r="B2341" s="85"/>
      <c r="C2341" s="85"/>
      <c r="D2341" s="85"/>
      <c r="E2341" s="85"/>
      <c r="F2341" s="85"/>
      <c r="G2341" s="85"/>
      <c r="H2341" s="113"/>
      <c r="P2341" s="21" t="str">
        <f t="shared" si="2823"/>
        <v>A</v>
      </c>
      <c r="Q2341" s="85">
        <f t="shared" si="2812"/>
        <v>0</v>
      </c>
      <c r="R2341" s="85">
        <f t="shared" si="2813"/>
        <v>0</v>
      </c>
      <c r="S2341" s="85">
        <f t="shared" si="2814"/>
        <v>0</v>
      </c>
      <c r="T2341" s="85">
        <f t="shared" si="2815"/>
        <v>0</v>
      </c>
      <c r="U2341" s="85">
        <f t="shared" si="2816"/>
        <v>0</v>
      </c>
      <c r="V2341" s="85">
        <f t="shared" si="2817"/>
        <v>0</v>
      </c>
      <c r="W2341" s="33"/>
      <c r="X2341" s="85">
        <f t="shared" si="2824"/>
        <v>0</v>
      </c>
      <c r="Y2341" s="85">
        <f t="shared" si="2818"/>
        <v>0</v>
      </c>
      <c r="Z2341" s="85">
        <f t="shared" si="2819"/>
        <v>0</v>
      </c>
      <c r="AA2341" s="85">
        <f t="shared" si="2820"/>
        <v>0</v>
      </c>
      <c r="AB2341" s="85">
        <f t="shared" si="2821"/>
        <v>0</v>
      </c>
      <c r="AC2341" s="85">
        <f t="shared" si="2822"/>
        <v>0</v>
      </c>
    </row>
    <row r="2342" spans="1:29" x14ac:dyDescent="0.3">
      <c r="A2342" s="67"/>
      <c r="B2342" s="85"/>
      <c r="C2342" s="85"/>
      <c r="D2342" s="85"/>
      <c r="E2342" s="85"/>
      <c r="F2342" s="85"/>
      <c r="G2342" s="85"/>
      <c r="H2342" s="113"/>
      <c r="P2342" s="21" t="str">
        <f t="shared" si="2823"/>
        <v>A</v>
      </c>
      <c r="Q2342" s="85">
        <f>IF($P2342="B",B2342,0)</f>
        <v>0</v>
      </c>
      <c r="R2342" s="85">
        <f t="shared" si="2813"/>
        <v>0</v>
      </c>
      <c r="S2342" s="85">
        <f t="shared" si="2814"/>
        <v>0</v>
      </c>
      <c r="T2342" s="85">
        <f t="shared" si="2815"/>
        <v>0</v>
      </c>
      <c r="U2342" s="85">
        <f t="shared" si="2816"/>
        <v>0</v>
      </c>
      <c r="V2342" s="85">
        <f t="shared" si="2817"/>
        <v>0</v>
      </c>
      <c r="W2342" s="33"/>
      <c r="X2342" s="85">
        <f t="shared" si="2824"/>
        <v>0</v>
      </c>
      <c r="Y2342" s="85">
        <f t="shared" si="2818"/>
        <v>0</v>
      </c>
      <c r="Z2342" s="85">
        <f t="shared" si="2819"/>
        <v>0</v>
      </c>
      <c r="AA2342" s="85">
        <f t="shared" si="2820"/>
        <v>0</v>
      </c>
      <c r="AB2342" s="85">
        <f t="shared" si="2821"/>
        <v>0</v>
      </c>
      <c r="AC2342" s="85">
        <f t="shared" si="2822"/>
        <v>0</v>
      </c>
    </row>
    <row r="2343" spans="1:29" x14ac:dyDescent="0.3">
      <c r="A2343" s="67"/>
      <c r="B2343" s="85"/>
      <c r="C2343" s="85"/>
      <c r="D2343" s="85"/>
      <c r="E2343" s="85"/>
      <c r="F2343" s="85"/>
      <c r="G2343" s="85"/>
      <c r="H2343" s="113"/>
      <c r="P2343" s="21" t="str">
        <f t="shared" si="2823"/>
        <v>A</v>
      </c>
      <c r="Q2343" s="85">
        <f t="shared" ref="Q2343:Q2352" si="2825">IF($P2343="B",B2343,0)</f>
        <v>0</v>
      </c>
      <c r="R2343" s="85">
        <f t="shared" si="2813"/>
        <v>0</v>
      </c>
      <c r="S2343" s="85">
        <f t="shared" si="2814"/>
        <v>0</v>
      </c>
      <c r="T2343" s="85">
        <f t="shared" si="2815"/>
        <v>0</v>
      </c>
      <c r="U2343" s="85">
        <f t="shared" si="2816"/>
        <v>0</v>
      </c>
      <c r="V2343" s="85">
        <f t="shared" si="2817"/>
        <v>0</v>
      </c>
      <c r="W2343" s="33"/>
      <c r="X2343" s="85">
        <f t="shared" si="2824"/>
        <v>0</v>
      </c>
      <c r="Y2343" s="85">
        <f t="shared" si="2818"/>
        <v>0</v>
      </c>
      <c r="Z2343" s="85">
        <f t="shared" si="2819"/>
        <v>0</v>
      </c>
      <c r="AA2343" s="85">
        <f t="shared" si="2820"/>
        <v>0</v>
      </c>
      <c r="AB2343" s="85">
        <f t="shared" si="2821"/>
        <v>0</v>
      </c>
      <c r="AC2343" s="85">
        <f t="shared" si="2822"/>
        <v>0</v>
      </c>
    </row>
    <row r="2344" spans="1:29" x14ac:dyDescent="0.3">
      <c r="A2344" s="67"/>
      <c r="B2344" s="85"/>
      <c r="C2344" s="85"/>
      <c r="D2344" s="85"/>
      <c r="E2344" s="85"/>
      <c r="F2344" s="85"/>
      <c r="G2344" s="85"/>
      <c r="H2344" s="113"/>
      <c r="P2344" s="21" t="str">
        <f t="shared" si="2823"/>
        <v>A</v>
      </c>
      <c r="Q2344" s="85">
        <f t="shared" si="2825"/>
        <v>0</v>
      </c>
      <c r="R2344" s="85">
        <f t="shared" si="2813"/>
        <v>0</v>
      </c>
      <c r="S2344" s="85">
        <f t="shared" si="2814"/>
        <v>0</v>
      </c>
      <c r="T2344" s="85">
        <f t="shared" si="2815"/>
        <v>0</v>
      </c>
      <c r="U2344" s="85">
        <f t="shared" si="2816"/>
        <v>0</v>
      </c>
      <c r="V2344" s="85">
        <f t="shared" si="2817"/>
        <v>0</v>
      </c>
      <c r="W2344" s="33"/>
      <c r="X2344" s="85">
        <f t="shared" si="2824"/>
        <v>0</v>
      </c>
      <c r="Y2344" s="85">
        <f t="shared" si="2818"/>
        <v>0</v>
      </c>
      <c r="Z2344" s="85">
        <f t="shared" si="2819"/>
        <v>0</v>
      </c>
      <c r="AA2344" s="85">
        <f t="shared" si="2820"/>
        <v>0</v>
      </c>
      <c r="AB2344" s="85">
        <f t="shared" si="2821"/>
        <v>0</v>
      </c>
      <c r="AC2344" s="85">
        <f t="shared" si="2822"/>
        <v>0</v>
      </c>
    </row>
    <row r="2345" spans="1:29" x14ac:dyDescent="0.3">
      <c r="A2345" s="67"/>
      <c r="B2345" s="85"/>
      <c r="C2345" s="85"/>
      <c r="D2345" s="85"/>
      <c r="E2345" s="85"/>
      <c r="F2345" s="85"/>
      <c r="G2345" s="85"/>
      <c r="H2345" s="113"/>
      <c r="P2345" s="21" t="str">
        <f t="shared" si="2823"/>
        <v>A</v>
      </c>
      <c r="Q2345" s="85">
        <f t="shared" si="2825"/>
        <v>0</v>
      </c>
      <c r="R2345" s="85">
        <f t="shared" si="2813"/>
        <v>0</v>
      </c>
      <c r="S2345" s="85">
        <f t="shared" si="2814"/>
        <v>0</v>
      </c>
      <c r="T2345" s="85">
        <f t="shared" si="2815"/>
        <v>0</v>
      </c>
      <c r="U2345" s="85">
        <f t="shared" si="2816"/>
        <v>0</v>
      </c>
      <c r="V2345" s="85">
        <f t="shared" si="2817"/>
        <v>0</v>
      </c>
      <c r="W2345" s="33"/>
      <c r="X2345" s="85">
        <f t="shared" si="2824"/>
        <v>0</v>
      </c>
      <c r="Y2345" s="85">
        <f t="shared" si="2818"/>
        <v>0</v>
      </c>
      <c r="Z2345" s="85">
        <f t="shared" si="2819"/>
        <v>0</v>
      </c>
      <c r="AA2345" s="85">
        <f t="shared" si="2820"/>
        <v>0</v>
      </c>
      <c r="AB2345" s="85">
        <f t="shared" si="2821"/>
        <v>0</v>
      </c>
      <c r="AC2345" s="85">
        <f t="shared" si="2822"/>
        <v>0</v>
      </c>
    </row>
    <row r="2346" spans="1:29" x14ac:dyDescent="0.3">
      <c r="A2346" s="67"/>
      <c r="B2346" s="85"/>
      <c r="C2346" s="85"/>
      <c r="D2346" s="85"/>
      <c r="E2346" s="85"/>
      <c r="F2346" s="85"/>
      <c r="G2346" s="85"/>
      <c r="H2346" s="113"/>
      <c r="P2346" s="21" t="str">
        <f t="shared" si="2823"/>
        <v>A</v>
      </c>
      <c r="Q2346" s="85">
        <f t="shared" si="2825"/>
        <v>0</v>
      </c>
      <c r="R2346" s="85">
        <f t="shared" si="2813"/>
        <v>0</v>
      </c>
      <c r="S2346" s="85">
        <f t="shared" si="2814"/>
        <v>0</v>
      </c>
      <c r="T2346" s="85">
        <f t="shared" si="2815"/>
        <v>0</v>
      </c>
      <c r="U2346" s="85">
        <f t="shared" si="2816"/>
        <v>0</v>
      </c>
      <c r="V2346" s="85">
        <f t="shared" si="2817"/>
        <v>0</v>
      </c>
      <c r="W2346" s="33"/>
      <c r="X2346" s="85">
        <f t="shared" si="2824"/>
        <v>0</v>
      </c>
      <c r="Y2346" s="85">
        <f t="shared" si="2818"/>
        <v>0</v>
      </c>
      <c r="Z2346" s="85">
        <f t="shared" si="2819"/>
        <v>0</v>
      </c>
      <c r="AA2346" s="85">
        <f t="shared" si="2820"/>
        <v>0</v>
      </c>
      <c r="AB2346" s="85">
        <f t="shared" si="2821"/>
        <v>0</v>
      </c>
      <c r="AC2346" s="85">
        <f t="shared" si="2822"/>
        <v>0</v>
      </c>
    </row>
    <row r="2347" spans="1:29" x14ac:dyDescent="0.3">
      <c r="A2347" s="67"/>
      <c r="B2347" s="85"/>
      <c r="C2347" s="85"/>
      <c r="D2347" s="85"/>
      <c r="E2347" s="85"/>
      <c r="F2347" s="85"/>
      <c r="G2347" s="85"/>
      <c r="H2347" s="113"/>
      <c r="P2347" s="21" t="str">
        <f t="shared" si="2823"/>
        <v>A</v>
      </c>
      <c r="Q2347" s="85">
        <f t="shared" si="2825"/>
        <v>0</v>
      </c>
      <c r="R2347" s="85">
        <f t="shared" si="2813"/>
        <v>0</v>
      </c>
      <c r="S2347" s="85">
        <f t="shared" si="2814"/>
        <v>0</v>
      </c>
      <c r="T2347" s="85">
        <f t="shared" si="2815"/>
        <v>0</v>
      </c>
      <c r="U2347" s="85">
        <f t="shared" si="2816"/>
        <v>0</v>
      </c>
      <c r="V2347" s="85">
        <f t="shared" si="2817"/>
        <v>0</v>
      </c>
      <c r="W2347" s="33"/>
      <c r="X2347" s="85">
        <f t="shared" si="2824"/>
        <v>0</v>
      </c>
      <c r="Y2347" s="85">
        <f t="shared" si="2818"/>
        <v>0</v>
      </c>
      <c r="Z2347" s="85">
        <f t="shared" si="2819"/>
        <v>0</v>
      </c>
      <c r="AA2347" s="85">
        <f t="shared" si="2820"/>
        <v>0</v>
      </c>
      <c r="AB2347" s="85">
        <f t="shared" si="2821"/>
        <v>0</v>
      </c>
      <c r="AC2347" s="85">
        <f t="shared" si="2822"/>
        <v>0</v>
      </c>
    </row>
    <row r="2348" spans="1:29" x14ac:dyDescent="0.3">
      <c r="A2348" s="67"/>
      <c r="B2348" s="85"/>
      <c r="C2348" s="85"/>
      <c r="D2348" s="85"/>
      <c r="E2348" s="85"/>
      <c r="F2348" s="85"/>
      <c r="G2348" s="85"/>
      <c r="H2348" s="113"/>
      <c r="P2348" s="21" t="str">
        <f t="shared" si="2823"/>
        <v>A</v>
      </c>
      <c r="Q2348" s="85">
        <f t="shared" si="2825"/>
        <v>0</v>
      </c>
      <c r="R2348" s="85">
        <f t="shared" si="2813"/>
        <v>0</v>
      </c>
      <c r="S2348" s="85">
        <f t="shared" si="2814"/>
        <v>0</v>
      </c>
      <c r="T2348" s="85">
        <f t="shared" si="2815"/>
        <v>0</v>
      </c>
      <c r="U2348" s="85">
        <f t="shared" si="2816"/>
        <v>0</v>
      </c>
      <c r="V2348" s="85">
        <f t="shared" si="2817"/>
        <v>0</v>
      </c>
      <c r="W2348" s="33"/>
      <c r="X2348" s="85">
        <f t="shared" si="2824"/>
        <v>0</v>
      </c>
      <c r="Y2348" s="85">
        <f t="shared" si="2818"/>
        <v>0</v>
      </c>
      <c r="Z2348" s="85">
        <f t="shared" si="2819"/>
        <v>0</v>
      </c>
      <c r="AA2348" s="85">
        <f t="shared" si="2820"/>
        <v>0</v>
      </c>
      <c r="AB2348" s="85">
        <f t="shared" si="2821"/>
        <v>0</v>
      </c>
      <c r="AC2348" s="85">
        <f t="shared" si="2822"/>
        <v>0</v>
      </c>
    </row>
    <row r="2349" spans="1:29" x14ac:dyDescent="0.3">
      <c r="A2349" s="67"/>
      <c r="B2349" s="85"/>
      <c r="C2349" s="85"/>
      <c r="D2349" s="85"/>
      <c r="E2349" s="85"/>
      <c r="F2349" s="85"/>
      <c r="G2349" s="85"/>
      <c r="H2349" s="113"/>
      <c r="P2349" s="21" t="str">
        <f t="shared" si="2823"/>
        <v>A</v>
      </c>
      <c r="Q2349" s="85">
        <f t="shared" si="2825"/>
        <v>0</v>
      </c>
      <c r="R2349" s="85">
        <f t="shared" si="2813"/>
        <v>0</v>
      </c>
      <c r="S2349" s="85">
        <f t="shared" si="2814"/>
        <v>0</v>
      </c>
      <c r="T2349" s="85">
        <f t="shared" si="2815"/>
        <v>0</v>
      </c>
      <c r="U2349" s="85">
        <f t="shared" si="2816"/>
        <v>0</v>
      </c>
      <c r="V2349" s="85">
        <f t="shared" si="2817"/>
        <v>0</v>
      </c>
      <c r="W2349" s="33"/>
      <c r="X2349" s="85">
        <f t="shared" si="2824"/>
        <v>0</v>
      </c>
      <c r="Y2349" s="85">
        <f t="shared" si="2818"/>
        <v>0</v>
      </c>
      <c r="Z2349" s="85">
        <f t="shared" si="2819"/>
        <v>0</v>
      </c>
      <c r="AA2349" s="85">
        <f t="shared" si="2820"/>
        <v>0</v>
      </c>
      <c r="AB2349" s="85">
        <f t="shared" si="2821"/>
        <v>0</v>
      </c>
      <c r="AC2349" s="85">
        <f t="shared" si="2822"/>
        <v>0</v>
      </c>
    </row>
    <row r="2350" spans="1:29" x14ac:dyDescent="0.3">
      <c r="A2350" s="67"/>
      <c r="B2350" s="85"/>
      <c r="C2350" s="85"/>
      <c r="D2350" s="85"/>
      <c r="E2350" s="85"/>
      <c r="F2350" s="85"/>
      <c r="G2350" s="85"/>
      <c r="H2350" s="113"/>
      <c r="P2350" s="21" t="str">
        <f t="shared" si="2823"/>
        <v>A</v>
      </c>
      <c r="Q2350" s="85">
        <f t="shared" si="2825"/>
        <v>0</v>
      </c>
      <c r="R2350" s="85">
        <f t="shared" si="2813"/>
        <v>0</v>
      </c>
      <c r="S2350" s="85">
        <f t="shared" si="2814"/>
        <v>0</v>
      </c>
      <c r="T2350" s="85">
        <f t="shared" si="2815"/>
        <v>0</v>
      </c>
      <c r="U2350" s="85">
        <f t="shared" si="2816"/>
        <v>0</v>
      </c>
      <c r="V2350" s="85">
        <f t="shared" si="2817"/>
        <v>0</v>
      </c>
      <c r="W2350" s="33"/>
      <c r="X2350" s="85">
        <f t="shared" si="2824"/>
        <v>0</v>
      </c>
      <c r="Y2350" s="85">
        <f t="shared" si="2818"/>
        <v>0</v>
      </c>
      <c r="Z2350" s="85">
        <f t="shared" si="2819"/>
        <v>0</v>
      </c>
      <c r="AA2350" s="85">
        <f t="shared" si="2820"/>
        <v>0</v>
      </c>
      <c r="AB2350" s="85">
        <f t="shared" si="2821"/>
        <v>0</v>
      </c>
      <c r="AC2350" s="85">
        <f t="shared" si="2822"/>
        <v>0</v>
      </c>
    </row>
    <row r="2351" spans="1:29" x14ac:dyDescent="0.3">
      <c r="A2351" s="67"/>
      <c r="B2351" s="85"/>
      <c r="C2351" s="85"/>
      <c r="D2351" s="85"/>
      <c r="E2351" s="85"/>
      <c r="F2351" s="85"/>
      <c r="G2351" s="85"/>
      <c r="H2351" s="113"/>
      <c r="P2351" s="21" t="str">
        <f t="shared" si="2823"/>
        <v>A</v>
      </c>
      <c r="Q2351" s="85">
        <f t="shared" si="2825"/>
        <v>0</v>
      </c>
      <c r="R2351" s="85">
        <f t="shared" si="2813"/>
        <v>0</v>
      </c>
      <c r="S2351" s="85">
        <f t="shared" si="2814"/>
        <v>0</v>
      </c>
      <c r="T2351" s="85">
        <f t="shared" si="2815"/>
        <v>0</v>
      </c>
      <c r="U2351" s="85">
        <f t="shared" si="2816"/>
        <v>0</v>
      </c>
      <c r="V2351" s="85">
        <f t="shared" si="2817"/>
        <v>0</v>
      </c>
      <c r="W2351" s="33"/>
      <c r="X2351" s="85">
        <f t="shared" si="2824"/>
        <v>0</v>
      </c>
      <c r="Y2351" s="85">
        <f t="shared" si="2818"/>
        <v>0</v>
      </c>
      <c r="Z2351" s="85">
        <f t="shared" si="2819"/>
        <v>0</v>
      </c>
      <c r="AA2351" s="85">
        <f t="shared" si="2820"/>
        <v>0</v>
      </c>
      <c r="AB2351" s="85">
        <f t="shared" si="2821"/>
        <v>0</v>
      </c>
      <c r="AC2351" s="85">
        <f t="shared" si="2822"/>
        <v>0</v>
      </c>
    </row>
    <row r="2352" spans="1:29" x14ac:dyDescent="0.3">
      <c r="A2352" s="67"/>
      <c r="B2352" s="85"/>
      <c r="C2352" s="85"/>
      <c r="D2352" s="85"/>
      <c r="E2352" s="85"/>
      <c r="F2352" s="85"/>
      <c r="G2352" s="85"/>
      <c r="H2352" s="113"/>
      <c r="P2352" s="21" t="str">
        <f t="shared" si="2823"/>
        <v>A</v>
      </c>
      <c r="Q2352" s="85">
        <f t="shared" si="2825"/>
        <v>0</v>
      </c>
      <c r="R2352" s="85">
        <f t="shared" si="2813"/>
        <v>0</v>
      </c>
      <c r="S2352" s="85">
        <f t="shared" si="2814"/>
        <v>0</v>
      </c>
      <c r="T2352" s="85">
        <f t="shared" si="2815"/>
        <v>0</v>
      </c>
      <c r="U2352" s="85">
        <f t="shared" si="2816"/>
        <v>0</v>
      </c>
      <c r="V2352" s="85">
        <f t="shared" si="2817"/>
        <v>0</v>
      </c>
      <c r="W2352" s="33"/>
      <c r="X2352" s="85">
        <f t="shared" si="2824"/>
        <v>0</v>
      </c>
      <c r="Y2352" s="85">
        <f t="shared" si="2818"/>
        <v>0</v>
      </c>
      <c r="Z2352" s="85">
        <f t="shared" si="2819"/>
        <v>0</v>
      </c>
      <c r="AA2352" s="85">
        <f t="shared" si="2820"/>
        <v>0</v>
      </c>
      <c r="AB2352" s="85">
        <f t="shared" si="2821"/>
        <v>0</v>
      </c>
      <c r="AC2352" s="85">
        <f t="shared" si="2822"/>
        <v>0</v>
      </c>
    </row>
    <row r="2353" spans="1:29" x14ac:dyDescent="0.3">
      <c r="A2353" s="68"/>
      <c r="B2353" s="87"/>
      <c r="C2353" s="87"/>
      <c r="D2353" s="87"/>
      <c r="E2353" s="87"/>
      <c r="F2353" s="87"/>
      <c r="G2353" s="87"/>
      <c r="H2353" s="114"/>
      <c r="I2353" s="105">
        <f>Q2353</f>
        <v>0</v>
      </c>
      <c r="J2353" s="105">
        <f>R2353</f>
        <v>0</v>
      </c>
      <c r="K2353" s="105">
        <f t="shared" ref="K2353" si="2826">S2353</f>
        <v>0</v>
      </c>
      <c r="L2353" s="105">
        <f t="shared" ref="L2353" si="2827">T2353</f>
        <v>0</v>
      </c>
      <c r="M2353" s="105">
        <f t="shared" ref="M2353" si="2828">U2353</f>
        <v>0</v>
      </c>
      <c r="N2353" s="105">
        <f t="shared" ref="N2353" si="2829">V2353</f>
        <v>0</v>
      </c>
      <c r="P2353" s="21"/>
      <c r="Q2353" s="106">
        <f t="shared" ref="Q2353:V2353" si="2830">+SUM(Q2337:Q2352)</f>
        <v>0</v>
      </c>
      <c r="R2353" s="106">
        <f t="shared" si="2830"/>
        <v>0</v>
      </c>
      <c r="S2353" s="106">
        <f t="shared" si="2830"/>
        <v>0</v>
      </c>
      <c r="T2353" s="106">
        <f t="shared" si="2830"/>
        <v>0</v>
      </c>
      <c r="U2353" s="106">
        <f t="shared" si="2830"/>
        <v>0</v>
      </c>
      <c r="V2353" s="106">
        <f t="shared" si="2830"/>
        <v>0</v>
      </c>
      <c r="W2353" s="33"/>
      <c r="X2353" s="33"/>
      <c r="Y2353" s="33"/>
      <c r="Z2353" s="33"/>
      <c r="AA2353" s="33"/>
      <c r="AB2353" s="33"/>
      <c r="AC2353" s="33"/>
    </row>
    <row r="2355" spans="1:29" x14ac:dyDescent="0.3">
      <c r="A2355" s="69"/>
      <c r="B2355" s="69"/>
      <c r="C2355" s="69"/>
      <c r="D2355" s="97"/>
      <c r="E2355" s="97"/>
      <c r="F2355" s="69"/>
      <c r="G2355" s="69"/>
      <c r="H2355" s="82"/>
    </row>
    <row r="2356" spans="1:29" x14ac:dyDescent="0.3">
      <c r="A2356" s="94"/>
      <c r="B2356" s="83"/>
      <c r="C2356" s="95"/>
      <c r="D2356" s="95"/>
      <c r="E2356" s="33"/>
      <c r="F2356" s="98"/>
      <c r="G2356" s="96"/>
      <c r="H2356" s="112"/>
    </row>
    <row r="2357" spans="1:29" x14ac:dyDescent="0.3">
      <c r="A2357" s="91"/>
      <c r="B2357" s="92"/>
      <c r="C2357" s="92"/>
      <c r="D2357" s="92"/>
      <c r="E2357" s="92"/>
      <c r="F2357" s="92"/>
      <c r="G2357" s="92"/>
      <c r="H2357" s="92"/>
    </row>
    <row r="2358" spans="1:29" x14ac:dyDescent="0.3">
      <c r="A2358" s="68"/>
      <c r="B2358" s="68"/>
      <c r="C2358" s="68"/>
      <c r="D2358" s="68"/>
      <c r="E2358" s="68"/>
      <c r="F2358" s="68"/>
      <c r="G2358" s="68"/>
      <c r="H2358" s="82"/>
      <c r="P2358" s="21"/>
      <c r="Q2358" s="106">
        <f>+SUM(Q2359:Q2374)</f>
        <v>0</v>
      </c>
      <c r="R2358" s="106">
        <f t="shared" ref="R2358:V2358" si="2831">+SUM(R2359:R2374)</f>
        <v>0</v>
      </c>
      <c r="S2358" s="106">
        <f t="shared" si="2831"/>
        <v>0</v>
      </c>
      <c r="T2358" s="106">
        <f t="shared" si="2831"/>
        <v>0</v>
      </c>
      <c r="U2358" s="106">
        <f t="shared" si="2831"/>
        <v>0</v>
      </c>
      <c r="V2358" s="106">
        <f t="shared" si="2831"/>
        <v>0</v>
      </c>
      <c r="W2358" s="33"/>
      <c r="X2358" s="33"/>
      <c r="Y2358" s="33"/>
      <c r="Z2358" s="33"/>
      <c r="AA2358" s="33"/>
      <c r="AB2358" s="33"/>
      <c r="AC2358" s="33"/>
    </row>
    <row r="2359" spans="1:29" x14ac:dyDescent="0.3">
      <c r="A2359" s="67"/>
      <c r="B2359" s="85"/>
      <c r="C2359" s="85"/>
      <c r="D2359" s="85"/>
      <c r="E2359" s="85"/>
      <c r="F2359" s="85"/>
      <c r="G2359" s="85"/>
      <c r="H2359" s="113"/>
      <c r="I2359" s="105">
        <f t="shared" ref="I2359" si="2832">Q2358</f>
        <v>0</v>
      </c>
      <c r="J2359" s="105">
        <f t="shared" ref="J2359" si="2833">R2358</f>
        <v>0</v>
      </c>
      <c r="K2359" s="105">
        <f t="shared" ref="K2359" si="2834">S2358</f>
        <v>0</v>
      </c>
      <c r="L2359" s="105">
        <f t="shared" ref="L2359" si="2835">T2358</f>
        <v>0</v>
      </c>
      <c r="M2359" s="105">
        <f t="shared" ref="M2359" si="2836">U2358</f>
        <v>0</v>
      </c>
      <c r="N2359" s="105">
        <f t="shared" ref="N2359" si="2837">V2358</f>
        <v>0</v>
      </c>
      <c r="P2359" s="21" t="str">
        <f>IF(A2359&gt;=$B$2104,"A","B")</f>
        <v>A</v>
      </c>
      <c r="Q2359" s="85">
        <f t="shared" ref="Q2359:Q2363" si="2838">IF($P2359="B",B2359,0)</f>
        <v>0</v>
      </c>
      <c r="R2359" s="85">
        <f t="shared" ref="R2359:R2374" si="2839">IF($P2359="B",C2359,0)</f>
        <v>0</v>
      </c>
      <c r="S2359" s="85">
        <f t="shared" ref="S2359:S2374" si="2840">IF($P2359="B",D2359,0)</f>
        <v>0</v>
      </c>
      <c r="T2359" s="85">
        <f t="shared" ref="T2359:T2374" si="2841">IF($P2359="B",E2359,0)</f>
        <v>0</v>
      </c>
      <c r="U2359" s="85">
        <f t="shared" ref="U2359:U2374" si="2842">IF($P2359="B",F2359,0)</f>
        <v>0</v>
      </c>
      <c r="V2359" s="85">
        <f t="shared" ref="V2359:V2374" si="2843">IF($P2359="B",G2359,0)</f>
        <v>0</v>
      </c>
      <c r="W2359" s="33"/>
      <c r="X2359" s="85">
        <f>IF($P2359="A",B2359,0)</f>
        <v>0</v>
      </c>
      <c r="Y2359" s="85">
        <f t="shared" ref="Y2359:Y2374" si="2844">IF($P2359="A",C2359,0)</f>
        <v>0</v>
      </c>
      <c r="Z2359" s="85">
        <f t="shared" ref="Z2359:Z2374" si="2845">IF($P2359="A",D2359,0)</f>
        <v>0</v>
      </c>
      <c r="AA2359" s="85">
        <f t="shared" ref="AA2359:AA2374" si="2846">IF($P2359="A",E2359,0)</f>
        <v>0</v>
      </c>
      <c r="AB2359" s="85">
        <f t="shared" ref="AB2359:AB2374" si="2847">IF($P2359="A",F2359,0)</f>
        <v>0</v>
      </c>
      <c r="AC2359" s="85">
        <f t="shared" ref="AC2359:AC2374" si="2848">IF($P2359="A",G2359,0)</f>
        <v>0</v>
      </c>
    </row>
    <row r="2360" spans="1:29" x14ac:dyDescent="0.3">
      <c r="A2360" s="67"/>
      <c r="B2360" s="85"/>
      <c r="C2360" s="85"/>
      <c r="D2360" s="85"/>
      <c r="E2360" s="85"/>
      <c r="F2360" s="85"/>
      <c r="G2360" s="85"/>
      <c r="H2360" s="113"/>
      <c r="P2360" s="21" t="str">
        <f t="shared" ref="P2360:P2374" si="2849">IF(A2360&gt;=$B$2104,"A","B")</f>
        <v>A</v>
      </c>
      <c r="Q2360" s="85">
        <f t="shared" si="2838"/>
        <v>0</v>
      </c>
      <c r="R2360" s="85">
        <f t="shared" si="2839"/>
        <v>0</v>
      </c>
      <c r="S2360" s="85">
        <f t="shared" si="2840"/>
        <v>0</v>
      </c>
      <c r="T2360" s="85">
        <f t="shared" si="2841"/>
        <v>0</v>
      </c>
      <c r="U2360" s="85">
        <f t="shared" si="2842"/>
        <v>0</v>
      </c>
      <c r="V2360" s="85">
        <f t="shared" si="2843"/>
        <v>0</v>
      </c>
      <c r="W2360" s="33"/>
      <c r="X2360" s="85">
        <f t="shared" ref="X2360:X2374" si="2850">IF($P2360="A",B2360,0)</f>
        <v>0</v>
      </c>
      <c r="Y2360" s="85">
        <f t="shared" si="2844"/>
        <v>0</v>
      </c>
      <c r="Z2360" s="85">
        <f t="shared" si="2845"/>
        <v>0</v>
      </c>
      <c r="AA2360" s="85">
        <f t="shared" si="2846"/>
        <v>0</v>
      </c>
      <c r="AB2360" s="85">
        <f t="shared" si="2847"/>
        <v>0</v>
      </c>
      <c r="AC2360" s="85">
        <f t="shared" si="2848"/>
        <v>0</v>
      </c>
    </row>
    <row r="2361" spans="1:29" x14ac:dyDescent="0.3">
      <c r="A2361" s="67"/>
      <c r="B2361" s="85"/>
      <c r="C2361" s="85"/>
      <c r="D2361" s="85"/>
      <c r="E2361" s="85"/>
      <c r="F2361" s="85"/>
      <c r="G2361" s="85"/>
      <c r="H2361" s="113"/>
      <c r="P2361" s="21" t="str">
        <f t="shared" si="2849"/>
        <v>A</v>
      </c>
      <c r="Q2361" s="85">
        <f t="shared" si="2838"/>
        <v>0</v>
      </c>
      <c r="R2361" s="85">
        <f t="shared" si="2839"/>
        <v>0</v>
      </c>
      <c r="S2361" s="85">
        <f t="shared" si="2840"/>
        <v>0</v>
      </c>
      <c r="T2361" s="85">
        <f t="shared" si="2841"/>
        <v>0</v>
      </c>
      <c r="U2361" s="85">
        <f t="shared" si="2842"/>
        <v>0</v>
      </c>
      <c r="V2361" s="85">
        <f t="shared" si="2843"/>
        <v>0</v>
      </c>
      <c r="W2361" s="33"/>
      <c r="X2361" s="85">
        <f t="shared" si="2850"/>
        <v>0</v>
      </c>
      <c r="Y2361" s="85">
        <f t="shared" si="2844"/>
        <v>0</v>
      </c>
      <c r="Z2361" s="85">
        <f t="shared" si="2845"/>
        <v>0</v>
      </c>
      <c r="AA2361" s="85">
        <f t="shared" si="2846"/>
        <v>0</v>
      </c>
      <c r="AB2361" s="85">
        <f t="shared" si="2847"/>
        <v>0</v>
      </c>
      <c r="AC2361" s="85">
        <f t="shared" si="2848"/>
        <v>0</v>
      </c>
    </row>
    <row r="2362" spans="1:29" x14ac:dyDescent="0.3">
      <c r="A2362" s="67"/>
      <c r="B2362" s="85"/>
      <c r="C2362" s="85"/>
      <c r="D2362" s="85"/>
      <c r="E2362" s="85"/>
      <c r="F2362" s="85"/>
      <c r="G2362" s="85"/>
      <c r="H2362" s="113"/>
      <c r="P2362" s="21" t="str">
        <f t="shared" si="2849"/>
        <v>A</v>
      </c>
      <c r="Q2362" s="85">
        <f t="shared" si="2838"/>
        <v>0</v>
      </c>
      <c r="R2362" s="85">
        <f t="shared" si="2839"/>
        <v>0</v>
      </c>
      <c r="S2362" s="85">
        <f t="shared" si="2840"/>
        <v>0</v>
      </c>
      <c r="T2362" s="85">
        <f t="shared" si="2841"/>
        <v>0</v>
      </c>
      <c r="U2362" s="85">
        <f t="shared" si="2842"/>
        <v>0</v>
      </c>
      <c r="V2362" s="85">
        <f t="shared" si="2843"/>
        <v>0</v>
      </c>
      <c r="W2362" s="33"/>
      <c r="X2362" s="85">
        <f t="shared" si="2850"/>
        <v>0</v>
      </c>
      <c r="Y2362" s="85">
        <f t="shared" si="2844"/>
        <v>0</v>
      </c>
      <c r="Z2362" s="85">
        <f t="shared" si="2845"/>
        <v>0</v>
      </c>
      <c r="AA2362" s="85">
        <f t="shared" si="2846"/>
        <v>0</v>
      </c>
      <c r="AB2362" s="85">
        <f t="shared" si="2847"/>
        <v>0</v>
      </c>
      <c r="AC2362" s="85">
        <f t="shared" si="2848"/>
        <v>0</v>
      </c>
    </row>
    <row r="2363" spans="1:29" x14ac:dyDescent="0.3">
      <c r="A2363" s="67"/>
      <c r="B2363" s="85"/>
      <c r="C2363" s="85"/>
      <c r="D2363" s="85"/>
      <c r="E2363" s="85"/>
      <c r="F2363" s="85"/>
      <c r="G2363" s="85"/>
      <c r="H2363" s="113"/>
      <c r="P2363" s="21" t="str">
        <f t="shared" si="2849"/>
        <v>A</v>
      </c>
      <c r="Q2363" s="85">
        <f t="shared" si="2838"/>
        <v>0</v>
      </c>
      <c r="R2363" s="85">
        <f t="shared" si="2839"/>
        <v>0</v>
      </c>
      <c r="S2363" s="85">
        <f t="shared" si="2840"/>
        <v>0</v>
      </c>
      <c r="T2363" s="85">
        <f t="shared" si="2841"/>
        <v>0</v>
      </c>
      <c r="U2363" s="85">
        <f t="shared" si="2842"/>
        <v>0</v>
      </c>
      <c r="V2363" s="85">
        <f t="shared" si="2843"/>
        <v>0</v>
      </c>
      <c r="W2363" s="33"/>
      <c r="X2363" s="85">
        <f t="shared" si="2850"/>
        <v>0</v>
      </c>
      <c r="Y2363" s="85">
        <f t="shared" si="2844"/>
        <v>0</v>
      </c>
      <c r="Z2363" s="85">
        <f t="shared" si="2845"/>
        <v>0</v>
      </c>
      <c r="AA2363" s="85">
        <f t="shared" si="2846"/>
        <v>0</v>
      </c>
      <c r="AB2363" s="85">
        <f t="shared" si="2847"/>
        <v>0</v>
      </c>
      <c r="AC2363" s="85">
        <f t="shared" si="2848"/>
        <v>0</v>
      </c>
    </row>
    <row r="2364" spans="1:29" x14ac:dyDescent="0.3">
      <c r="A2364" s="67"/>
      <c r="B2364" s="85"/>
      <c r="C2364" s="85"/>
      <c r="D2364" s="85"/>
      <c r="E2364" s="85"/>
      <c r="F2364" s="85"/>
      <c r="G2364" s="85"/>
      <c r="H2364" s="113"/>
      <c r="P2364" s="21" t="str">
        <f t="shared" si="2849"/>
        <v>A</v>
      </c>
      <c r="Q2364" s="85">
        <f>IF($P2364="B",B2364,0)</f>
        <v>0</v>
      </c>
      <c r="R2364" s="85">
        <f t="shared" si="2839"/>
        <v>0</v>
      </c>
      <c r="S2364" s="85">
        <f t="shared" si="2840"/>
        <v>0</v>
      </c>
      <c r="T2364" s="85">
        <f t="shared" si="2841"/>
        <v>0</v>
      </c>
      <c r="U2364" s="85">
        <f t="shared" si="2842"/>
        <v>0</v>
      </c>
      <c r="V2364" s="85">
        <f t="shared" si="2843"/>
        <v>0</v>
      </c>
      <c r="W2364" s="33"/>
      <c r="X2364" s="85">
        <f t="shared" si="2850"/>
        <v>0</v>
      </c>
      <c r="Y2364" s="85">
        <f t="shared" si="2844"/>
        <v>0</v>
      </c>
      <c r="Z2364" s="85">
        <f t="shared" si="2845"/>
        <v>0</v>
      </c>
      <c r="AA2364" s="85">
        <f t="shared" si="2846"/>
        <v>0</v>
      </c>
      <c r="AB2364" s="85">
        <f t="shared" si="2847"/>
        <v>0</v>
      </c>
      <c r="AC2364" s="85">
        <f t="shared" si="2848"/>
        <v>0</v>
      </c>
    </row>
    <row r="2365" spans="1:29" x14ac:dyDescent="0.3">
      <c r="A2365" s="67"/>
      <c r="B2365" s="85"/>
      <c r="C2365" s="85"/>
      <c r="D2365" s="85"/>
      <c r="E2365" s="85"/>
      <c r="F2365" s="85"/>
      <c r="G2365" s="85"/>
      <c r="H2365" s="113"/>
      <c r="P2365" s="21" t="str">
        <f t="shared" si="2849"/>
        <v>A</v>
      </c>
      <c r="Q2365" s="85">
        <f t="shared" ref="Q2365:Q2374" si="2851">IF($P2365="B",B2365,0)</f>
        <v>0</v>
      </c>
      <c r="R2365" s="85">
        <f t="shared" si="2839"/>
        <v>0</v>
      </c>
      <c r="S2365" s="85">
        <f t="shared" si="2840"/>
        <v>0</v>
      </c>
      <c r="T2365" s="85">
        <f t="shared" si="2841"/>
        <v>0</v>
      </c>
      <c r="U2365" s="85">
        <f t="shared" si="2842"/>
        <v>0</v>
      </c>
      <c r="V2365" s="85">
        <f t="shared" si="2843"/>
        <v>0</v>
      </c>
      <c r="W2365" s="33"/>
      <c r="X2365" s="85">
        <f t="shared" si="2850"/>
        <v>0</v>
      </c>
      <c r="Y2365" s="85">
        <f t="shared" si="2844"/>
        <v>0</v>
      </c>
      <c r="Z2365" s="85">
        <f t="shared" si="2845"/>
        <v>0</v>
      </c>
      <c r="AA2365" s="85">
        <f t="shared" si="2846"/>
        <v>0</v>
      </c>
      <c r="AB2365" s="85">
        <f t="shared" si="2847"/>
        <v>0</v>
      </c>
      <c r="AC2365" s="85">
        <f t="shared" si="2848"/>
        <v>0</v>
      </c>
    </row>
    <row r="2366" spans="1:29" x14ac:dyDescent="0.3">
      <c r="A2366" s="67"/>
      <c r="B2366" s="85"/>
      <c r="C2366" s="85"/>
      <c r="D2366" s="85"/>
      <c r="E2366" s="85"/>
      <c r="F2366" s="85"/>
      <c r="G2366" s="85"/>
      <c r="H2366" s="113"/>
      <c r="P2366" s="21" t="str">
        <f t="shared" si="2849"/>
        <v>A</v>
      </c>
      <c r="Q2366" s="85">
        <f t="shared" si="2851"/>
        <v>0</v>
      </c>
      <c r="R2366" s="85">
        <f t="shared" si="2839"/>
        <v>0</v>
      </c>
      <c r="S2366" s="85">
        <f t="shared" si="2840"/>
        <v>0</v>
      </c>
      <c r="T2366" s="85">
        <f t="shared" si="2841"/>
        <v>0</v>
      </c>
      <c r="U2366" s="85">
        <f t="shared" si="2842"/>
        <v>0</v>
      </c>
      <c r="V2366" s="85">
        <f t="shared" si="2843"/>
        <v>0</v>
      </c>
      <c r="W2366" s="33"/>
      <c r="X2366" s="85">
        <f t="shared" si="2850"/>
        <v>0</v>
      </c>
      <c r="Y2366" s="85">
        <f t="shared" si="2844"/>
        <v>0</v>
      </c>
      <c r="Z2366" s="85">
        <f t="shared" si="2845"/>
        <v>0</v>
      </c>
      <c r="AA2366" s="85">
        <f t="shared" si="2846"/>
        <v>0</v>
      </c>
      <c r="AB2366" s="85">
        <f t="shared" si="2847"/>
        <v>0</v>
      </c>
      <c r="AC2366" s="85">
        <f t="shared" si="2848"/>
        <v>0</v>
      </c>
    </row>
    <row r="2367" spans="1:29" x14ac:dyDescent="0.3">
      <c r="A2367" s="67"/>
      <c r="B2367" s="85"/>
      <c r="C2367" s="85"/>
      <c r="D2367" s="85"/>
      <c r="E2367" s="85"/>
      <c r="F2367" s="85"/>
      <c r="G2367" s="85"/>
      <c r="H2367" s="113"/>
      <c r="P2367" s="21" t="str">
        <f t="shared" si="2849"/>
        <v>A</v>
      </c>
      <c r="Q2367" s="85">
        <f t="shared" si="2851"/>
        <v>0</v>
      </c>
      <c r="R2367" s="85">
        <f t="shared" si="2839"/>
        <v>0</v>
      </c>
      <c r="S2367" s="85">
        <f t="shared" si="2840"/>
        <v>0</v>
      </c>
      <c r="T2367" s="85">
        <f t="shared" si="2841"/>
        <v>0</v>
      </c>
      <c r="U2367" s="85">
        <f t="shared" si="2842"/>
        <v>0</v>
      </c>
      <c r="V2367" s="85">
        <f t="shared" si="2843"/>
        <v>0</v>
      </c>
      <c r="W2367" s="33"/>
      <c r="X2367" s="85">
        <f t="shared" si="2850"/>
        <v>0</v>
      </c>
      <c r="Y2367" s="85">
        <f t="shared" si="2844"/>
        <v>0</v>
      </c>
      <c r="Z2367" s="85">
        <f t="shared" si="2845"/>
        <v>0</v>
      </c>
      <c r="AA2367" s="85">
        <f t="shared" si="2846"/>
        <v>0</v>
      </c>
      <c r="AB2367" s="85">
        <f t="shared" si="2847"/>
        <v>0</v>
      </c>
      <c r="AC2367" s="85">
        <f t="shared" si="2848"/>
        <v>0</v>
      </c>
    </row>
    <row r="2368" spans="1:29" x14ac:dyDescent="0.3">
      <c r="A2368" s="67"/>
      <c r="B2368" s="85"/>
      <c r="C2368" s="85"/>
      <c r="D2368" s="85"/>
      <c r="E2368" s="85"/>
      <c r="F2368" s="85"/>
      <c r="G2368" s="85"/>
      <c r="H2368" s="113"/>
      <c r="P2368" s="21" t="str">
        <f t="shared" si="2849"/>
        <v>A</v>
      </c>
      <c r="Q2368" s="85">
        <f t="shared" si="2851"/>
        <v>0</v>
      </c>
      <c r="R2368" s="85">
        <f t="shared" si="2839"/>
        <v>0</v>
      </c>
      <c r="S2368" s="85">
        <f t="shared" si="2840"/>
        <v>0</v>
      </c>
      <c r="T2368" s="85">
        <f t="shared" si="2841"/>
        <v>0</v>
      </c>
      <c r="U2368" s="85">
        <f t="shared" si="2842"/>
        <v>0</v>
      </c>
      <c r="V2368" s="85">
        <f t="shared" si="2843"/>
        <v>0</v>
      </c>
      <c r="W2368" s="33"/>
      <c r="X2368" s="85">
        <f t="shared" si="2850"/>
        <v>0</v>
      </c>
      <c r="Y2368" s="85">
        <f t="shared" si="2844"/>
        <v>0</v>
      </c>
      <c r="Z2368" s="85">
        <f t="shared" si="2845"/>
        <v>0</v>
      </c>
      <c r="AA2368" s="85">
        <f t="shared" si="2846"/>
        <v>0</v>
      </c>
      <c r="AB2368" s="85">
        <f t="shared" si="2847"/>
        <v>0</v>
      </c>
      <c r="AC2368" s="85">
        <f t="shared" si="2848"/>
        <v>0</v>
      </c>
    </row>
    <row r="2369" spans="1:29" x14ac:dyDescent="0.3">
      <c r="A2369" s="67"/>
      <c r="B2369" s="85"/>
      <c r="C2369" s="85"/>
      <c r="D2369" s="85"/>
      <c r="E2369" s="85"/>
      <c r="F2369" s="85"/>
      <c r="G2369" s="85"/>
      <c r="H2369" s="113"/>
      <c r="P2369" s="21" t="str">
        <f t="shared" si="2849"/>
        <v>A</v>
      </c>
      <c r="Q2369" s="85">
        <f t="shared" si="2851"/>
        <v>0</v>
      </c>
      <c r="R2369" s="85">
        <f t="shared" si="2839"/>
        <v>0</v>
      </c>
      <c r="S2369" s="85">
        <f t="shared" si="2840"/>
        <v>0</v>
      </c>
      <c r="T2369" s="85">
        <f t="shared" si="2841"/>
        <v>0</v>
      </c>
      <c r="U2369" s="85">
        <f t="shared" si="2842"/>
        <v>0</v>
      </c>
      <c r="V2369" s="85">
        <f t="shared" si="2843"/>
        <v>0</v>
      </c>
      <c r="W2369" s="33"/>
      <c r="X2369" s="85">
        <f t="shared" si="2850"/>
        <v>0</v>
      </c>
      <c r="Y2369" s="85">
        <f t="shared" si="2844"/>
        <v>0</v>
      </c>
      <c r="Z2369" s="85">
        <f t="shared" si="2845"/>
        <v>0</v>
      </c>
      <c r="AA2369" s="85">
        <f t="shared" si="2846"/>
        <v>0</v>
      </c>
      <c r="AB2369" s="85">
        <f t="shared" si="2847"/>
        <v>0</v>
      </c>
      <c r="AC2369" s="85">
        <f t="shared" si="2848"/>
        <v>0</v>
      </c>
    </row>
    <row r="2370" spans="1:29" x14ac:dyDescent="0.3">
      <c r="A2370" s="67"/>
      <c r="B2370" s="85"/>
      <c r="C2370" s="85"/>
      <c r="D2370" s="85"/>
      <c r="E2370" s="85"/>
      <c r="F2370" s="85"/>
      <c r="G2370" s="85"/>
      <c r="H2370" s="113"/>
      <c r="P2370" s="21" t="str">
        <f t="shared" si="2849"/>
        <v>A</v>
      </c>
      <c r="Q2370" s="85">
        <f t="shared" si="2851"/>
        <v>0</v>
      </c>
      <c r="R2370" s="85">
        <f t="shared" si="2839"/>
        <v>0</v>
      </c>
      <c r="S2370" s="85">
        <f t="shared" si="2840"/>
        <v>0</v>
      </c>
      <c r="T2370" s="85">
        <f t="shared" si="2841"/>
        <v>0</v>
      </c>
      <c r="U2370" s="85">
        <f t="shared" si="2842"/>
        <v>0</v>
      </c>
      <c r="V2370" s="85">
        <f t="shared" si="2843"/>
        <v>0</v>
      </c>
      <c r="W2370" s="33"/>
      <c r="X2370" s="85">
        <f t="shared" si="2850"/>
        <v>0</v>
      </c>
      <c r="Y2370" s="85">
        <f t="shared" si="2844"/>
        <v>0</v>
      </c>
      <c r="Z2370" s="85">
        <f t="shared" si="2845"/>
        <v>0</v>
      </c>
      <c r="AA2370" s="85">
        <f t="shared" si="2846"/>
        <v>0</v>
      </c>
      <c r="AB2370" s="85">
        <f t="shared" si="2847"/>
        <v>0</v>
      </c>
      <c r="AC2370" s="85">
        <f t="shared" si="2848"/>
        <v>0</v>
      </c>
    </row>
    <row r="2371" spans="1:29" x14ac:dyDescent="0.3">
      <c r="A2371" s="67"/>
      <c r="B2371" s="85"/>
      <c r="C2371" s="85"/>
      <c r="D2371" s="85"/>
      <c r="E2371" s="85"/>
      <c r="F2371" s="85"/>
      <c r="G2371" s="85"/>
      <c r="H2371" s="113"/>
      <c r="P2371" s="21" t="str">
        <f t="shared" si="2849"/>
        <v>A</v>
      </c>
      <c r="Q2371" s="85">
        <f t="shared" si="2851"/>
        <v>0</v>
      </c>
      <c r="R2371" s="85">
        <f t="shared" si="2839"/>
        <v>0</v>
      </c>
      <c r="S2371" s="85">
        <f t="shared" si="2840"/>
        <v>0</v>
      </c>
      <c r="T2371" s="85">
        <f t="shared" si="2841"/>
        <v>0</v>
      </c>
      <c r="U2371" s="85">
        <f t="shared" si="2842"/>
        <v>0</v>
      </c>
      <c r="V2371" s="85">
        <f t="shared" si="2843"/>
        <v>0</v>
      </c>
      <c r="W2371" s="33"/>
      <c r="X2371" s="85">
        <f t="shared" si="2850"/>
        <v>0</v>
      </c>
      <c r="Y2371" s="85">
        <f t="shared" si="2844"/>
        <v>0</v>
      </c>
      <c r="Z2371" s="85">
        <f t="shared" si="2845"/>
        <v>0</v>
      </c>
      <c r="AA2371" s="85">
        <f t="shared" si="2846"/>
        <v>0</v>
      </c>
      <c r="AB2371" s="85">
        <f t="shared" si="2847"/>
        <v>0</v>
      </c>
      <c r="AC2371" s="85">
        <f t="shared" si="2848"/>
        <v>0</v>
      </c>
    </row>
    <row r="2372" spans="1:29" x14ac:dyDescent="0.3">
      <c r="A2372" s="67"/>
      <c r="B2372" s="85"/>
      <c r="C2372" s="85"/>
      <c r="D2372" s="85"/>
      <c r="E2372" s="85"/>
      <c r="F2372" s="85"/>
      <c r="G2372" s="85"/>
      <c r="H2372" s="113"/>
      <c r="P2372" s="21" t="str">
        <f t="shared" si="2849"/>
        <v>A</v>
      </c>
      <c r="Q2372" s="85">
        <f t="shared" si="2851"/>
        <v>0</v>
      </c>
      <c r="R2372" s="85">
        <f t="shared" si="2839"/>
        <v>0</v>
      </c>
      <c r="S2372" s="85">
        <f t="shared" si="2840"/>
        <v>0</v>
      </c>
      <c r="T2372" s="85">
        <f t="shared" si="2841"/>
        <v>0</v>
      </c>
      <c r="U2372" s="85">
        <f t="shared" si="2842"/>
        <v>0</v>
      </c>
      <c r="V2372" s="85">
        <f t="shared" si="2843"/>
        <v>0</v>
      </c>
      <c r="W2372" s="33"/>
      <c r="X2372" s="85">
        <f t="shared" si="2850"/>
        <v>0</v>
      </c>
      <c r="Y2372" s="85">
        <f t="shared" si="2844"/>
        <v>0</v>
      </c>
      <c r="Z2372" s="85">
        <f t="shared" si="2845"/>
        <v>0</v>
      </c>
      <c r="AA2372" s="85">
        <f t="shared" si="2846"/>
        <v>0</v>
      </c>
      <c r="AB2372" s="85">
        <f t="shared" si="2847"/>
        <v>0</v>
      </c>
      <c r="AC2372" s="85">
        <f t="shared" si="2848"/>
        <v>0</v>
      </c>
    </row>
    <row r="2373" spans="1:29" x14ac:dyDescent="0.3">
      <c r="A2373" s="67"/>
      <c r="B2373" s="85"/>
      <c r="C2373" s="85"/>
      <c r="D2373" s="85"/>
      <c r="E2373" s="85"/>
      <c r="F2373" s="85"/>
      <c r="G2373" s="85"/>
      <c r="H2373" s="113"/>
      <c r="P2373" s="21" t="str">
        <f t="shared" si="2849"/>
        <v>A</v>
      </c>
      <c r="Q2373" s="85">
        <f t="shared" si="2851"/>
        <v>0</v>
      </c>
      <c r="R2373" s="85">
        <f t="shared" si="2839"/>
        <v>0</v>
      </c>
      <c r="S2373" s="85">
        <f t="shared" si="2840"/>
        <v>0</v>
      </c>
      <c r="T2373" s="85">
        <f t="shared" si="2841"/>
        <v>0</v>
      </c>
      <c r="U2373" s="85">
        <f t="shared" si="2842"/>
        <v>0</v>
      </c>
      <c r="V2373" s="85">
        <f t="shared" si="2843"/>
        <v>0</v>
      </c>
      <c r="W2373" s="33"/>
      <c r="X2373" s="85">
        <f t="shared" si="2850"/>
        <v>0</v>
      </c>
      <c r="Y2373" s="85">
        <f t="shared" si="2844"/>
        <v>0</v>
      </c>
      <c r="Z2373" s="85">
        <f t="shared" si="2845"/>
        <v>0</v>
      </c>
      <c r="AA2373" s="85">
        <f t="shared" si="2846"/>
        <v>0</v>
      </c>
      <c r="AB2373" s="85">
        <f t="shared" si="2847"/>
        <v>0</v>
      </c>
      <c r="AC2373" s="85">
        <f t="shared" si="2848"/>
        <v>0</v>
      </c>
    </row>
    <row r="2374" spans="1:29" x14ac:dyDescent="0.3">
      <c r="A2374" s="67"/>
      <c r="B2374" s="85"/>
      <c r="C2374" s="85"/>
      <c r="D2374" s="85"/>
      <c r="E2374" s="85"/>
      <c r="F2374" s="85"/>
      <c r="G2374" s="85"/>
      <c r="H2374" s="113"/>
      <c r="P2374" s="21" t="str">
        <f t="shared" si="2849"/>
        <v>A</v>
      </c>
      <c r="Q2374" s="85">
        <f t="shared" si="2851"/>
        <v>0</v>
      </c>
      <c r="R2374" s="85">
        <f t="shared" si="2839"/>
        <v>0</v>
      </c>
      <c r="S2374" s="85">
        <f t="shared" si="2840"/>
        <v>0</v>
      </c>
      <c r="T2374" s="85">
        <f t="shared" si="2841"/>
        <v>0</v>
      </c>
      <c r="U2374" s="85">
        <f t="shared" si="2842"/>
        <v>0</v>
      </c>
      <c r="V2374" s="85">
        <f t="shared" si="2843"/>
        <v>0</v>
      </c>
      <c r="W2374" s="33"/>
      <c r="X2374" s="85">
        <f t="shared" si="2850"/>
        <v>0</v>
      </c>
      <c r="Y2374" s="85">
        <f t="shared" si="2844"/>
        <v>0</v>
      </c>
      <c r="Z2374" s="85">
        <f t="shared" si="2845"/>
        <v>0</v>
      </c>
      <c r="AA2374" s="85">
        <f t="shared" si="2846"/>
        <v>0</v>
      </c>
      <c r="AB2374" s="85">
        <f t="shared" si="2847"/>
        <v>0</v>
      </c>
      <c r="AC2374" s="85">
        <f t="shared" si="2848"/>
        <v>0</v>
      </c>
    </row>
    <row r="2375" spans="1:29" x14ac:dyDescent="0.3">
      <c r="A2375" s="68"/>
      <c r="B2375" s="86"/>
      <c r="C2375" s="86"/>
      <c r="D2375" s="86"/>
      <c r="E2375" s="86"/>
      <c r="F2375" s="86"/>
      <c r="G2375" s="86"/>
      <c r="H2375" s="89"/>
      <c r="I2375" s="105">
        <f>X2375</f>
        <v>0</v>
      </c>
      <c r="J2375" s="105">
        <f>Y2375</f>
        <v>0</v>
      </c>
      <c r="K2375" s="105">
        <f>Z2375</f>
        <v>0</v>
      </c>
      <c r="L2375" s="105">
        <f>AA2375</f>
        <v>0</v>
      </c>
      <c r="M2375" s="105">
        <f t="shared" ref="M2375" si="2852">AB2375</f>
        <v>0</v>
      </c>
      <c r="N2375" s="105">
        <f t="shared" ref="N2375" si="2853">AC2375</f>
        <v>0</v>
      </c>
      <c r="P2375" s="21"/>
      <c r="Q2375" s="33"/>
      <c r="R2375" s="33"/>
      <c r="S2375" s="33"/>
      <c r="T2375" s="33"/>
      <c r="U2375" s="33"/>
      <c r="V2375" s="33"/>
      <c r="W2375" s="33"/>
      <c r="X2375" s="106">
        <f>SUM(X2359:X2374)</f>
        <v>0</v>
      </c>
      <c r="Y2375" s="106">
        <f t="shared" ref="Y2375:AC2375" si="2854">SUM(Y2359:Y2374)</f>
        <v>0</v>
      </c>
      <c r="Z2375" s="106">
        <f t="shared" si="2854"/>
        <v>0</v>
      </c>
      <c r="AA2375" s="106">
        <f t="shared" si="2854"/>
        <v>0</v>
      </c>
      <c r="AB2375" s="106">
        <f t="shared" si="2854"/>
        <v>0</v>
      </c>
      <c r="AC2375" s="106">
        <f t="shared" si="2854"/>
        <v>0</v>
      </c>
    </row>
    <row r="2376" spans="1:29" x14ac:dyDescent="0.3">
      <c r="A2376" s="82"/>
      <c r="B2376" s="89"/>
      <c r="C2376" s="89"/>
      <c r="D2376" s="89"/>
      <c r="E2376" s="89"/>
      <c r="F2376" s="89"/>
      <c r="G2376" s="89"/>
      <c r="H2376" s="89"/>
      <c r="P2376" s="21"/>
      <c r="Q2376" s="33"/>
      <c r="R2376" s="33"/>
      <c r="S2376" s="33"/>
      <c r="T2376" s="33"/>
      <c r="U2376" s="33"/>
      <c r="V2376" s="33"/>
      <c r="W2376" s="33"/>
      <c r="X2376" s="33"/>
      <c r="Y2376" s="33"/>
      <c r="Z2376" s="33"/>
      <c r="AA2376" s="33"/>
      <c r="AB2376" s="33"/>
      <c r="AC2376" s="33"/>
    </row>
    <row r="2377" spans="1:29" x14ac:dyDescent="0.3">
      <c r="A2377" s="92"/>
      <c r="B2377" s="92"/>
      <c r="C2377" s="92"/>
      <c r="D2377" s="92"/>
      <c r="E2377" s="92"/>
      <c r="F2377" s="92"/>
      <c r="G2377" s="92"/>
      <c r="H2377" s="92"/>
      <c r="P2377" s="21"/>
      <c r="Q2377" s="33"/>
      <c r="R2377" s="33"/>
      <c r="S2377" s="33"/>
      <c r="T2377" s="33"/>
      <c r="U2377" s="33"/>
      <c r="V2377" s="33"/>
      <c r="W2377" s="33"/>
      <c r="X2377" s="33"/>
      <c r="Y2377" s="33"/>
      <c r="Z2377" s="33"/>
      <c r="AA2377" s="33"/>
      <c r="AB2377" s="33"/>
      <c r="AC2377" s="33"/>
    </row>
    <row r="2378" spans="1:29" x14ac:dyDescent="0.3">
      <c r="A2378" s="68"/>
      <c r="B2378" s="68"/>
      <c r="C2378" s="68"/>
      <c r="D2378" s="68"/>
      <c r="E2378" s="68"/>
      <c r="F2378" s="68"/>
      <c r="G2378" s="68"/>
      <c r="H2378" s="82"/>
      <c r="P2378" s="21"/>
      <c r="Q2378" s="33"/>
      <c r="R2378" s="33"/>
      <c r="S2378" s="33"/>
      <c r="T2378" s="33"/>
      <c r="U2378" s="33"/>
      <c r="V2378" s="33"/>
      <c r="W2378" s="33"/>
      <c r="X2378" s="106">
        <f t="shared" ref="X2378:AC2378" si="2855">SUM(X2379:X2394)</f>
        <v>0</v>
      </c>
      <c r="Y2378" s="106">
        <f t="shared" si="2855"/>
        <v>0</v>
      </c>
      <c r="Z2378" s="106">
        <f t="shared" si="2855"/>
        <v>0</v>
      </c>
      <c r="AA2378" s="106">
        <f t="shared" si="2855"/>
        <v>0</v>
      </c>
      <c r="AB2378" s="106">
        <f t="shared" si="2855"/>
        <v>0</v>
      </c>
      <c r="AC2378" s="106">
        <f t="shared" si="2855"/>
        <v>0</v>
      </c>
    </row>
    <row r="2379" spans="1:29" x14ac:dyDescent="0.3">
      <c r="A2379" s="67"/>
      <c r="B2379" s="85"/>
      <c r="C2379" s="85"/>
      <c r="D2379" s="85"/>
      <c r="E2379" s="85"/>
      <c r="F2379" s="85"/>
      <c r="G2379" s="85"/>
      <c r="H2379" s="113"/>
      <c r="I2379" s="105">
        <f>X2378</f>
        <v>0</v>
      </c>
      <c r="J2379" s="105">
        <f>Y2378</f>
        <v>0</v>
      </c>
      <c r="K2379" s="105">
        <f t="shared" ref="K2379" si="2856">Z2378</f>
        <v>0</v>
      </c>
      <c r="L2379" s="105">
        <f t="shared" ref="L2379" si="2857">AA2378</f>
        <v>0</v>
      </c>
      <c r="M2379" s="105">
        <f t="shared" ref="M2379" si="2858">AB2378</f>
        <v>0</v>
      </c>
      <c r="N2379" s="105">
        <f t="shared" ref="N2379" si="2859">AC2378</f>
        <v>0</v>
      </c>
      <c r="P2379" s="21" t="str">
        <f>IF(A2379&lt;=$B$2104,"A","B")</f>
        <v>A</v>
      </c>
      <c r="Q2379" s="85">
        <f t="shared" ref="Q2379:Q2383" si="2860">IF($P2379="B",B2379,0)</f>
        <v>0</v>
      </c>
      <c r="R2379" s="85">
        <f t="shared" ref="R2379:R2394" si="2861">IF($P2379="B",C2379,0)</f>
        <v>0</v>
      </c>
      <c r="S2379" s="85">
        <f t="shared" ref="S2379:S2394" si="2862">IF($P2379="B",D2379,0)</f>
        <v>0</v>
      </c>
      <c r="T2379" s="85">
        <f t="shared" ref="T2379:T2394" si="2863">IF($P2379="B",E2379,0)</f>
        <v>0</v>
      </c>
      <c r="U2379" s="85">
        <f t="shared" ref="U2379:U2394" si="2864">IF($P2379="B",F2379,0)</f>
        <v>0</v>
      </c>
      <c r="V2379" s="85">
        <f t="shared" ref="V2379:V2394" si="2865">IF($P2379="B",G2379,0)</f>
        <v>0</v>
      </c>
      <c r="W2379" s="33"/>
      <c r="X2379" s="85">
        <f>IF($P2379="A",B2379,0)</f>
        <v>0</v>
      </c>
      <c r="Y2379" s="85">
        <f t="shared" ref="Y2379:Y2394" si="2866">IF($P2379="A",C2379,0)</f>
        <v>0</v>
      </c>
      <c r="Z2379" s="85">
        <f t="shared" ref="Z2379:Z2394" si="2867">IF($P2379="A",D2379,0)</f>
        <v>0</v>
      </c>
      <c r="AA2379" s="85">
        <f t="shared" ref="AA2379:AA2394" si="2868">IF($P2379="A",E2379,0)</f>
        <v>0</v>
      </c>
      <c r="AB2379" s="85">
        <f t="shared" ref="AB2379:AB2394" si="2869">IF($P2379="A",F2379,0)</f>
        <v>0</v>
      </c>
      <c r="AC2379" s="85">
        <f t="shared" ref="AC2379:AC2394" si="2870">IF($P2379="A",G2379,0)</f>
        <v>0</v>
      </c>
    </row>
    <row r="2380" spans="1:29" x14ac:dyDescent="0.3">
      <c r="A2380" s="67"/>
      <c r="B2380" s="85"/>
      <c r="C2380" s="85"/>
      <c r="D2380" s="85"/>
      <c r="E2380" s="85"/>
      <c r="F2380" s="85"/>
      <c r="G2380" s="85"/>
      <c r="H2380" s="113"/>
      <c r="P2380" s="21" t="str">
        <f t="shared" ref="P2380:P2394" si="2871">IF(A2380&lt;=$B$2104,"A","B")</f>
        <v>A</v>
      </c>
      <c r="Q2380" s="85">
        <f t="shared" si="2860"/>
        <v>0</v>
      </c>
      <c r="R2380" s="85">
        <f t="shared" si="2861"/>
        <v>0</v>
      </c>
      <c r="S2380" s="85">
        <f t="shared" si="2862"/>
        <v>0</v>
      </c>
      <c r="T2380" s="85">
        <f t="shared" si="2863"/>
        <v>0</v>
      </c>
      <c r="U2380" s="85">
        <f t="shared" si="2864"/>
        <v>0</v>
      </c>
      <c r="V2380" s="85">
        <f t="shared" si="2865"/>
        <v>0</v>
      </c>
      <c r="W2380" s="33"/>
      <c r="X2380" s="85">
        <f t="shared" ref="X2380:X2394" si="2872">IF($P2380="A",B2380,0)</f>
        <v>0</v>
      </c>
      <c r="Y2380" s="85">
        <f t="shared" si="2866"/>
        <v>0</v>
      </c>
      <c r="Z2380" s="85">
        <f t="shared" si="2867"/>
        <v>0</v>
      </c>
      <c r="AA2380" s="85">
        <f t="shared" si="2868"/>
        <v>0</v>
      </c>
      <c r="AB2380" s="85">
        <f t="shared" si="2869"/>
        <v>0</v>
      </c>
      <c r="AC2380" s="85">
        <f t="shared" si="2870"/>
        <v>0</v>
      </c>
    </row>
    <row r="2381" spans="1:29" x14ac:dyDescent="0.3">
      <c r="A2381" s="67"/>
      <c r="B2381" s="85"/>
      <c r="C2381" s="85"/>
      <c r="D2381" s="85"/>
      <c r="E2381" s="85"/>
      <c r="F2381" s="85"/>
      <c r="G2381" s="85"/>
      <c r="H2381" s="113"/>
      <c r="P2381" s="21" t="str">
        <f t="shared" si="2871"/>
        <v>A</v>
      </c>
      <c r="Q2381" s="85">
        <f t="shared" si="2860"/>
        <v>0</v>
      </c>
      <c r="R2381" s="85">
        <f t="shared" si="2861"/>
        <v>0</v>
      </c>
      <c r="S2381" s="85">
        <f t="shared" si="2862"/>
        <v>0</v>
      </c>
      <c r="T2381" s="85">
        <f t="shared" si="2863"/>
        <v>0</v>
      </c>
      <c r="U2381" s="85">
        <f t="shared" si="2864"/>
        <v>0</v>
      </c>
      <c r="V2381" s="85">
        <f t="shared" si="2865"/>
        <v>0</v>
      </c>
      <c r="W2381" s="33"/>
      <c r="X2381" s="85">
        <f t="shared" si="2872"/>
        <v>0</v>
      </c>
      <c r="Y2381" s="85">
        <f t="shared" si="2866"/>
        <v>0</v>
      </c>
      <c r="Z2381" s="85">
        <f t="shared" si="2867"/>
        <v>0</v>
      </c>
      <c r="AA2381" s="85">
        <f t="shared" si="2868"/>
        <v>0</v>
      </c>
      <c r="AB2381" s="85">
        <f t="shared" si="2869"/>
        <v>0</v>
      </c>
      <c r="AC2381" s="85">
        <f t="shared" si="2870"/>
        <v>0</v>
      </c>
    </row>
    <row r="2382" spans="1:29" x14ac:dyDescent="0.3">
      <c r="A2382" s="67"/>
      <c r="B2382" s="85"/>
      <c r="C2382" s="85"/>
      <c r="D2382" s="85"/>
      <c r="E2382" s="85"/>
      <c r="F2382" s="85"/>
      <c r="G2382" s="85"/>
      <c r="H2382" s="113"/>
      <c r="P2382" s="21" t="str">
        <f t="shared" si="2871"/>
        <v>A</v>
      </c>
      <c r="Q2382" s="85">
        <f t="shared" si="2860"/>
        <v>0</v>
      </c>
      <c r="R2382" s="85">
        <f t="shared" si="2861"/>
        <v>0</v>
      </c>
      <c r="S2382" s="85">
        <f t="shared" si="2862"/>
        <v>0</v>
      </c>
      <c r="T2382" s="85">
        <f t="shared" si="2863"/>
        <v>0</v>
      </c>
      <c r="U2382" s="85">
        <f t="shared" si="2864"/>
        <v>0</v>
      </c>
      <c r="V2382" s="85">
        <f t="shared" si="2865"/>
        <v>0</v>
      </c>
      <c r="W2382" s="33"/>
      <c r="X2382" s="85">
        <f t="shared" si="2872"/>
        <v>0</v>
      </c>
      <c r="Y2382" s="85">
        <f t="shared" si="2866"/>
        <v>0</v>
      </c>
      <c r="Z2382" s="85">
        <f t="shared" si="2867"/>
        <v>0</v>
      </c>
      <c r="AA2382" s="85">
        <f t="shared" si="2868"/>
        <v>0</v>
      </c>
      <c r="AB2382" s="85">
        <f t="shared" si="2869"/>
        <v>0</v>
      </c>
      <c r="AC2382" s="85">
        <f t="shared" si="2870"/>
        <v>0</v>
      </c>
    </row>
    <row r="2383" spans="1:29" x14ac:dyDescent="0.3">
      <c r="A2383" s="67"/>
      <c r="B2383" s="85"/>
      <c r="C2383" s="85"/>
      <c r="D2383" s="85"/>
      <c r="E2383" s="85"/>
      <c r="F2383" s="85"/>
      <c r="G2383" s="85"/>
      <c r="H2383" s="113"/>
      <c r="P2383" s="21" t="str">
        <f t="shared" si="2871"/>
        <v>A</v>
      </c>
      <c r="Q2383" s="85">
        <f t="shared" si="2860"/>
        <v>0</v>
      </c>
      <c r="R2383" s="85">
        <f t="shared" si="2861"/>
        <v>0</v>
      </c>
      <c r="S2383" s="85">
        <f t="shared" si="2862"/>
        <v>0</v>
      </c>
      <c r="T2383" s="85">
        <f t="shared" si="2863"/>
        <v>0</v>
      </c>
      <c r="U2383" s="85">
        <f t="shared" si="2864"/>
        <v>0</v>
      </c>
      <c r="V2383" s="85">
        <f t="shared" si="2865"/>
        <v>0</v>
      </c>
      <c r="W2383" s="33"/>
      <c r="X2383" s="85">
        <f t="shared" si="2872"/>
        <v>0</v>
      </c>
      <c r="Y2383" s="85">
        <f t="shared" si="2866"/>
        <v>0</v>
      </c>
      <c r="Z2383" s="85">
        <f t="shared" si="2867"/>
        <v>0</v>
      </c>
      <c r="AA2383" s="85">
        <f t="shared" si="2868"/>
        <v>0</v>
      </c>
      <c r="AB2383" s="85">
        <f t="shared" si="2869"/>
        <v>0</v>
      </c>
      <c r="AC2383" s="85">
        <f t="shared" si="2870"/>
        <v>0</v>
      </c>
    </row>
    <row r="2384" spans="1:29" x14ac:dyDescent="0.3">
      <c r="A2384" s="67"/>
      <c r="B2384" s="85"/>
      <c r="C2384" s="85"/>
      <c r="D2384" s="85"/>
      <c r="E2384" s="85"/>
      <c r="F2384" s="85"/>
      <c r="G2384" s="85"/>
      <c r="H2384" s="113"/>
      <c r="P2384" s="21" t="str">
        <f t="shared" si="2871"/>
        <v>A</v>
      </c>
      <c r="Q2384" s="85">
        <f>IF($P2384="B",B2384,0)</f>
        <v>0</v>
      </c>
      <c r="R2384" s="85">
        <f t="shared" si="2861"/>
        <v>0</v>
      </c>
      <c r="S2384" s="85">
        <f t="shared" si="2862"/>
        <v>0</v>
      </c>
      <c r="T2384" s="85">
        <f t="shared" si="2863"/>
        <v>0</v>
      </c>
      <c r="U2384" s="85">
        <f t="shared" si="2864"/>
        <v>0</v>
      </c>
      <c r="V2384" s="85">
        <f t="shared" si="2865"/>
        <v>0</v>
      </c>
      <c r="W2384" s="33"/>
      <c r="X2384" s="85">
        <f t="shared" si="2872"/>
        <v>0</v>
      </c>
      <c r="Y2384" s="85">
        <f t="shared" si="2866"/>
        <v>0</v>
      </c>
      <c r="Z2384" s="85">
        <f t="shared" si="2867"/>
        <v>0</v>
      </c>
      <c r="AA2384" s="85">
        <f t="shared" si="2868"/>
        <v>0</v>
      </c>
      <c r="AB2384" s="85">
        <f t="shared" si="2869"/>
        <v>0</v>
      </c>
      <c r="AC2384" s="85">
        <f t="shared" si="2870"/>
        <v>0</v>
      </c>
    </row>
    <row r="2385" spans="1:29" x14ac:dyDescent="0.3">
      <c r="A2385" s="67"/>
      <c r="B2385" s="85"/>
      <c r="C2385" s="85"/>
      <c r="D2385" s="85"/>
      <c r="E2385" s="85"/>
      <c r="F2385" s="85"/>
      <c r="G2385" s="85"/>
      <c r="H2385" s="113"/>
      <c r="P2385" s="21" t="str">
        <f t="shared" si="2871"/>
        <v>A</v>
      </c>
      <c r="Q2385" s="85">
        <f t="shared" ref="Q2385:Q2394" si="2873">IF($P2385="B",B2385,0)</f>
        <v>0</v>
      </c>
      <c r="R2385" s="85">
        <f t="shared" si="2861"/>
        <v>0</v>
      </c>
      <c r="S2385" s="85">
        <f t="shared" si="2862"/>
        <v>0</v>
      </c>
      <c r="T2385" s="85">
        <f t="shared" si="2863"/>
        <v>0</v>
      </c>
      <c r="U2385" s="85">
        <f t="shared" si="2864"/>
        <v>0</v>
      </c>
      <c r="V2385" s="85">
        <f t="shared" si="2865"/>
        <v>0</v>
      </c>
      <c r="W2385" s="33"/>
      <c r="X2385" s="85">
        <f t="shared" si="2872"/>
        <v>0</v>
      </c>
      <c r="Y2385" s="85">
        <f t="shared" si="2866"/>
        <v>0</v>
      </c>
      <c r="Z2385" s="85">
        <f t="shared" si="2867"/>
        <v>0</v>
      </c>
      <c r="AA2385" s="85">
        <f t="shared" si="2868"/>
        <v>0</v>
      </c>
      <c r="AB2385" s="85">
        <f t="shared" si="2869"/>
        <v>0</v>
      </c>
      <c r="AC2385" s="85">
        <f t="shared" si="2870"/>
        <v>0</v>
      </c>
    </row>
    <row r="2386" spans="1:29" x14ac:dyDescent="0.3">
      <c r="A2386" s="67"/>
      <c r="B2386" s="85"/>
      <c r="C2386" s="85"/>
      <c r="D2386" s="85"/>
      <c r="E2386" s="85"/>
      <c r="F2386" s="85"/>
      <c r="G2386" s="85"/>
      <c r="H2386" s="113"/>
      <c r="P2386" s="21" t="str">
        <f t="shared" si="2871"/>
        <v>A</v>
      </c>
      <c r="Q2386" s="85">
        <f t="shared" si="2873"/>
        <v>0</v>
      </c>
      <c r="R2386" s="85">
        <f t="shared" si="2861"/>
        <v>0</v>
      </c>
      <c r="S2386" s="85">
        <f t="shared" si="2862"/>
        <v>0</v>
      </c>
      <c r="T2386" s="85">
        <f t="shared" si="2863"/>
        <v>0</v>
      </c>
      <c r="U2386" s="85">
        <f t="shared" si="2864"/>
        <v>0</v>
      </c>
      <c r="V2386" s="85">
        <f t="shared" si="2865"/>
        <v>0</v>
      </c>
      <c r="W2386" s="33"/>
      <c r="X2386" s="85">
        <f t="shared" si="2872"/>
        <v>0</v>
      </c>
      <c r="Y2386" s="85">
        <f t="shared" si="2866"/>
        <v>0</v>
      </c>
      <c r="Z2386" s="85">
        <f t="shared" si="2867"/>
        <v>0</v>
      </c>
      <c r="AA2386" s="85">
        <f t="shared" si="2868"/>
        <v>0</v>
      </c>
      <c r="AB2386" s="85">
        <f t="shared" si="2869"/>
        <v>0</v>
      </c>
      <c r="AC2386" s="85">
        <f t="shared" si="2870"/>
        <v>0</v>
      </c>
    </row>
    <row r="2387" spans="1:29" x14ac:dyDescent="0.3">
      <c r="A2387" s="67"/>
      <c r="B2387" s="85"/>
      <c r="C2387" s="85"/>
      <c r="D2387" s="85"/>
      <c r="E2387" s="85"/>
      <c r="F2387" s="85"/>
      <c r="G2387" s="85"/>
      <c r="H2387" s="113"/>
      <c r="P2387" s="21" t="str">
        <f t="shared" si="2871"/>
        <v>A</v>
      </c>
      <c r="Q2387" s="85">
        <f t="shared" si="2873"/>
        <v>0</v>
      </c>
      <c r="R2387" s="85">
        <f t="shared" si="2861"/>
        <v>0</v>
      </c>
      <c r="S2387" s="85">
        <f t="shared" si="2862"/>
        <v>0</v>
      </c>
      <c r="T2387" s="85">
        <f t="shared" si="2863"/>
        <v>0</v>
      </c>
      <c r="U2387" s="85">
        <f t="shared" si="2864"/>
        <v>0</v>
      </c>
      <c r="V2387" s="85">
        <f t="shared" si="2865"/>
        <v>0</v>
      </c>
      <c r="W2387" s="33"/>
      <c r="X2387" s="85">
        <f t="shared" si="2872"/>
        <v>0</v>
      </c>
      <c r="Y2387" s="85">
        <f t="shared" si="2866"/>
        <v>0</v>
      </c>
      <c r="Z2387" s="85">
        <f t="shared" si="2867"/>
        <v>0</v>
      </c>
      <c r="AA2387" s="85">
        <f t="shared" si="2868"/>
        <v>0</v>
      </c>
      <c r="AB2387" s="85">
        <f t="shared" si="2869"/>
        <v>0</v>
      </c>
      <c r="AC2387" s="85">
        <f t="shared" si="2870"/>
        <v>0</v>
      </c>
    </row>
    <row r="2388" spans="1:29" x14ac:dyDescent="0.3">
      <c r="A2388" s="67"/>
      <c r="B2388" s="85"/>
      <c r="C2388" s="85"/>
      <c r="D2388" s="85"/>
      <c r="E2388" s="85"/>
      <c r="F2388" s="85"/>
      <c r="G2388" s="85"/>
      <c r="H2388" s="113"/>
      <c r="P2388" s="21" t="str">
        <f t="shared" si="2871"/>
        <v>A</v>
      </c>
      <c r="Q2388" s="85">
        <f t="shared" si="2873"/>
        <v>0</v>
      </c>
      <c r="R2388" s="85">
        <f t="shared" si="2861"/>
        <v>0</v>
      </c>
      <c r="S2388" s="85">
        <f t="shared" si="2862"/>
        <v>0</v>
      </c>
      <c r="T2388" s="85">
        <f t="shared" si="2863"/>
        <v>0</v>
      </c>
      <c r="U2388" s="85">
        <f t="shared" si="2864"/>
        <v>0</v>
      </c>
      <c r="V2388" s="85">
        <f t="shared" si="2865"/>
        <v>0</v>
      </c>
      <c r="W2388" s="33"/>
      <c r="X2388" s="85">
        <f t="shared" si="2872"/>
        <v>0</v>
      </c>
      <c r="Y2388" s="85">
        <f t="shared" si="2866"/>
        <v>0</v>
      </c>
      <c r="Z2388" s="85">
        <f t="shared" si="2867"/>
        <v>0</v>
      </c>
      <c r="AA2388" s="85">
        <f t="shared" si="2868"/>
        <v>0</v>
      </c>
      <c r="AB2388" s="85">
        <f t="shared" si="2869"/>
        <v>0</v>
      </c>
      <c r="AC2388" s="85">
        <f t="shared" si="2870"/>
        <v>0</v>
      </c>
    </row>
    <row r="2389" spans="1:29" x14ac:dyDescent="0.3">
      <c r="A2389" s="67"/>
      <c r="B2389" s="85"/>
      <c r="C2389" s="85"/>
      <c r="D2389" s="85"/>
      <c r="E2389" s="85"/>
      <c r="F2389" s="85"/>
      <c r="G2389" s="85"/>
      <c r="H2389" s="113"/>
      <c r="P2389" s="21" t="str">
        <f t="shared" si="2871"/>
        <v>A</v>
      </c>
      <c r="Q2389" s="85">
        <f t="shared" si="2873"/>
        <v>0</v>
      </c>
      <c r="R2389" s="85">
        <f t="shared" si="2861"/>
        <v>0</v>
      </c>
      <c r="S2389" s="85">
        <f t="shared" si="2862"/>
        <v>0</v>
      </c>
      <c r="T2389" s="85">
        <f t="shared" si="2863"/>
        <v>0</v>
      </c>
      <c r="U2389" s="85">
        <f t="shared" si="2864"/>
        <v>0</v>
      </c>
      <c r="V2389" s="85">
        <f t="shared" si="2865"/>
        <v>0</v>
      </c>
      <c r="W2389" s="33"/>
      <c r="X2389" s="85">
        <f t="shared" si="2872"/>
        <v>0</v>
      </c>
      <c r="Y2389" s="85">
        <f t="shared" si="2866"/>
        <v>0</v>
      </c>
      <c r="Z2389" s="85">
        <f t="shared" si="2867"/>
        <v>0</v>
      </c>
      <c r="AA2389" s="85">
        <f t="shared" si="2868"/>
        <v>0</v>
      </c>
      <c r="AB2389" s="85">
        <f t="shared" si="2869"/>
        <v>0</v>
      </c>
      <c r="AC2389" s="85">
        <f t="shared" si="2870"/>
        <v>0</v>
      </c>
    </row>
    <row r="2390" spans="1:29" x14ac:dyDescent="0.3">
      <c r="A2390" s="67"/>
      <c r="B2390" s="85"/>
      <c r="C2390" s="85"/>
      <c r="D2390" s="85"/>
      <c r="E2390" s="85"/>
      <c r="F2390" s="85"/>
      <c r="G2390" s="85"/>
      <c r="H2390" s="113"/>
      <c r="P2390" s="21" t="str">
        <f t="shared" si="2871"/>
        <v>A</v>
      </c>
      <c r="Q2390" s="85">
        <f t="shared" si="2873"/>
        <v>0</v>
      </c>
      <c r="R2390" s="85">
        <f t="shared" si="2861"/>
        <v>0</v>
      </c>
      <c r="S2390" s="85">
        <f t="shared" si="2862"/>
        <v>0</v>
      </c>
      <c r="T2390" s="85">
        <f t="shared" si="2863"/>
        <v>0</v>
      </c>
      <c r="U2390" s="85">
        <f t="shared" si="2864"/>
        <v>0</v>
      </c>
      <c r="V2390" s="85">
        <f t="shared" si="2865"/>
        <v>0</v>
      </c>
      <c r="W2390" s="33"/>
      <c r="X2390" s="85">
        <f t="shared" si="2872"/>
        <v>0</v>
      </c>
      <c r="Y2390" s="85">
        <f t="shared" si="2866"/>
        <v>0</v>
      </c>
      <c r="Z2390" s="85">
        <f t="shared" si="2867"/>
        <v>0</v>
      </c>
      <c r="AA2390" s="85">
        <f t="shared" si="2868"/>
        <v>0</v>
      </c>
      <c r="AB2390" s="85">
        <f t="shared" si="2869"/>
        <v>0</v>
      </c>
      <c r="AC2390" s="85">
        <f t="shared" si="2870"/>
        <v>0</v>
      </c>
    </row>
    <row r="2391" spans="1:29" x14ac:dyDescent="0.3">
      <c r="A2391" s="67"/>
      <c r="B2391" s="85"/>
      <c r="C2391" s="85"/>
      <c r="D2391" s="85"/>
      <c r="E2391" s="85"/>
      <c r="F2391" s="85"/>
      <c r="G2391" s="85"/>
      <c r="H2391" s="113"/>
      <c r="P2391" s="21" t="str">
        <f t="shared" si="2871"/>
        <v>A</v>
      </c>
      <c r="Q2391" s="85">
        <f t="shared" si="2873"/>
        <v>0</v>
      </c>
      <c r="R2391" s="85">
        <f t="shared" si="2861"/>
        <v>0</v>
      </c>
      <c r="S2391" s="85">
        <f t="shared" si="2862"/>
        <v>0</v>
      </c>
      <c r="T2391" s="85">
        <f t="shared" si="2863"/>
        <v>0</v>
      </c>
      <c r="U2391" s="85">
        <f t="shared" si="2864"/>
        <v>0</v>
      </c>
      <c r="V2391" s="85">
        <f t="shared" si="2865"/>
        <v>0</v>
      </c>
      <c r="W2391" s="33"/>
      <c r="X2391" s="85">
        <f t="shared" si="2872"/>
        <v>0</v>
      </c>
      <c r="Y2391" s="85">
        <f t="shared" si="2866"/>
        <v>0</v>
      </c>
      <c r="Z2391" s="85">
        <f t="shared" si="2867"/>
        <v>0</v>
      </c>
      <c r="AA2391" s="85">
        <f t="shared" si="2868"/>
        <v>0</v>
      </c>
      <c r="AB2391" s="85">
        <f t="shared" si="2869"/>
        <v>0</v>
      </c>
      <c r="AC2391" s="85">
        <f t="shared" si="2870"/>
        <v>0</v>
      </c>
    </row>
    <row r="2392" spans="1:29" x14ac:dyDescent="0.3">
      <c r="A2392" s="67"/>
      <c r="B2392" s="85"/>
      <c r="C2392" s="85"/>
      <c r="D2392" s="85"/>
      <c r="E2392" s="85"/>
      <c r="F2392" s="85"/>
      <c r="G2392" s="85"/>
      <c r="H2392" s="113"/>
      <c r="P2392" s="21" t="str">
        <f t="shared" si="2871"/>
        <v>A</v>
      </c>
      <c r="Q2392" s="85">
        <f t="shared" si="2873"/>
        <v>0</v>
      </c>
      <c r="R2392" s="85">
        <f t="shared" si="2861"/>
        <v>0</v>
      </c>
      <c r="S2392" s="85">
        <f t="shared" si="2862"/>
        <v>0</v>
      </c>
      <c r="T2392" s="85">
        <f t="shared" si="2863"/>
        <v>0</v>
      </c>
      <c r="U2392" s="85">
        <f t="shared" si="2864"/>
        <v>0</v>
      </c>
      <c r="V2392" s="85">
        <f t="shared" si="2865"/>
        <v>0</v>
      </c>
      <c r="W2392" s="33"/>
      <c r="X2392" s="85">
        <f t="shared" si="2872"/>
        <v>0</v>
      </c>
      <c r="Y2392" s="85">
        <f t="shared" si="2866"/>
        <v>0</v>
      </c>
      <c r="Z2392" s="85">
        <f t="shared" si="2867"/>
        <v>0</v>
      </c>
      <c r="AA2392" s="85">
        <f t="shared" si="2868"/>
        <v>0</v>
      </c>
      <c r="AB2392" s="85">
        <f t="shared" si="2869"/>
        <v>0</v>
      </c>
      <c r="AC2392" s="85">
        <f t="shared" si="2870"/>
        <v>0</v>
      </c>
    </row>
    <row r="2393" spans="1:29" x14ac:dyDescent="0.3">
      <c r="A2393" s="67"/>
      <c r="B2393" s="85"/>
      <c r="C2393" s="85"/>
      <c r="D2393" s="85"/>
      <c r="E2393" s="85"/>
      <c r="F2393" s="85"/>
      <c r="G2393" s="85"/>
      <c r="H2393" s="113"/>
      <c r="P2393" s="21" t="str">
        <f t="shared" si="2871"/>
        <v>A</v>
      </c>
      <c r="Q2393" s="85">
        <f t="shared" si="2873"/>
        <v>0</v>
      </c>
      <c r="R2393" s="85">
        <f t="shared" si="2861"/>
        <v>0</v>
      </c>
      <c r="S2393" s="85">
        <f t="shared" si="2862"/>
        <v>0</v>
      </c>
      <c r="T2393" s="85">
        <f t="shared" si="2863"/>
        <v>0</v>
      </c>
      <c r="U2393" s="85">
        <f t="shared" si="2864"/>
        <v>0</v>
      </c>
      <c r="V2393" s="85">
        <f t="shared" si="2865"/>
        <v>0</v>
      </c>
      <c r="W2393" s="33"/>
      <c r="X2393" s="85">
        <f t="shared" si="2872"/>
        <v>0</v>
      </c>
      <c r="Y2393" s="85">
        <f t="shared" si="2866"/>
        <v>0</v>
      </c>
      <c r="Z2393" s="85">
        <f t="shared" si="2867"/>
        <v>0</v>
      </c>
      <c r="AA2393" s="85">
        <f t="shared" si="2868"/>
        <v>0</v>
      </c>
      <c r="AB2393" s="85">
        <f t="shared" si="2869"/>
        <v>0</v>
      </c>
      <c r="AC2393" s="85">
        <f t="shared" si="2870"/>
        <v>0</v>
      </c>
    </row>
    <row r="2394" spans="1:29" x14ac:dyDescent="0.3">
      <c r="A2394" s="67"/>
      <c r="B2394" s="85"/>
      <c r="C2394" s="85"/>
      <c r="D2394" s="85"/>
      <c r="E2394" s="85"/>
      <c r="F2394" s="85"/>
      <c r="G2394" s="85"/>
      <c r="H2394" s="113"/>
      <c r="P2394" s="21" t="str">
        <f t="shared" si="2871"/>
        <v>A</v>
      </c>
      <c r="Q2394" s="85">
        <f t="shared" si="2873"/>
        <v>0</v>
      </c>
      <c r="R2394" s="85">
        <f t="shared" si="2861"/>
        <v>0</v>
      </c>
      <c r="S2394" s="85">
        <f t="shared" si="2862"/>
        <v>0</v>
      </c>
      <c r="T2394" s="85">
        <f t="shared" si="2863"/>
        <v>0</v>
      </c>
      <c r="U2394" s="85">
        <f t="shared" si="2864"/>
        <v>0</v>
      </c>
      <c r="V2394" s="85">
        <f t="shared" si="2865"/>
        <v>0</v>
      </c>
      <c r="W2394" s="33"/>
      <c r="X2394" s="85">
        <f t="shared" si="2872"/>
        <v>0</v>
      </c>
      <c r="Y2394" s="85">
        <f t="shared" si="2866"/>
        <v>0</v>
      </c>
      <c r="Z2394" s="85">
        <f t="shared" si="2867"/>
        <v>0</v>
      </c>
      <c r="AA2394" s="85">
        <f t="shared" si="2868"/>
        <v>0</v>
      </c>
      <c r="AB2394" s="85">
        <f t="shared" si="2869"/>
        <v>0</v>
      </c>
      <c r="AC2394" s="85">
        <f t="shared" si="2870"/>
        <v>0</v>
      </c>
    </row>
    <row r="2395" spans="1:29" x14ac:dyDescent="0.3">
      <c r="A2395" s="68"/>
      <c r="B2395" s="87"/>
      <c r="C2395" s="87"/>
      <c r="D2395" s="87"/>
      <c r="E2395" s="87"/>
      <c r="F2395" s="87"/>
      <c r="G2395" s="87"/>
      <c r="H2395" s="114"/>
      <c r="I2395" s="105">
        <f>Q2395</f>
        <v>0</v>
      </c>
      <c r="J2395" s="105">
        <f>R2395</f>
        <v>0</v>
      </c>
      <c r="K2395" s="105">
        <f t="shared" ref="K2395" si="2874">S2395</f>
        <v>0</v>
      </c>
      <c r="L2395" s="105">
        <f t="shared" ref="L2395" si="2875">T2395</f>
        <v>0</v>
      </c>
      <c r="M2395" s="105">
        <f t="shared" ref="M2395" si="2876">U2395</f>
        <v>0</v>
      </c>
      <c r="N2395" s="105">
        <f t="shared" ref="N2395" si="2877">V2395</f>
        <v>0</v>
      </c>
      <c r="P2395" s="21"/>
      <c r="Q2395" s="106">
        <f t="shared" ref="Q2395:V2395" si="2878">+SUM(Q2379:Q2394)</f>
        <v>0</v>
      </c>
      <c r="R2395" s="106">
        <f t="shared" si="2878"/>
        <v>0</v>
      </c>
      <c r="S2395" s="106">
        <f t="shared" si="2878"/>
        <v>0</v>
      </c>
      <c r="T2395" s="106">
        <f t="shared" si="2878"/>
        <v>0</v>
      </c>
      <c r="U2395" s="106">
        <f t="shared" si="2878"/>
        <v>0</v>
      </c>
      <c r="V2395" s="106">
        <f t="shared" si="2878"/>
        <v>0</v>
      </c>
      <c r="W2395" s="33"/>
      <c r="X2395" s="33"/>
      <c r="Y2395" s="33"/>
      <c r="Z2395" s="33"/>
      <c r="AA2395" s="33"/>
      <c r="AB2395" s="33"/>
      <c r="AC2395" s="33"/>
    </row>
    <row r="2397" spans="1:29" x14ac:dyDescent="0.3">
      <c r="A2397" s="69"/>
      <c r="B2397" s="69"/>
      <c r="C2397" s="69"/>
      <c r="D2397" s="97"/>
      <c r="E2397" s="97"/>
      <c r="F2397" s="69"/>
      <c r="G2397" s="69"/>
      <c r="H2397" s="82"/>
    </row>
    <row r="2398" spans="1:29" x14ac:dyDescent="0.3">
      <c r="A2398" s="94"/>
      <c r="B2398" s="83"/>
      <c r="C2398" s="95"/>
      <c r="D2398" s="95"/>
      <c r="E2398" s="33"/>
      <c r="F2398" s="98"/>
      <c r="G2398" s="96"/>
      <c r="H2398" s="112"/>
    </row>
    <row r="2399" spans="1:29" x14ac:dyDescent="0.3">
      <c r="A2399" s="91"/>
      <c r="B2399" s="92"/>
      <c r="C2399" s="92"/>
      <c r="D2399" s="92"/>
      <c r="E2399" s="92"/>
      <c r="F2399" s="92"/>
      <c r="G2399" s="92"/>
      <c r="H2399" s="92"/>
    </row>
    <row r="2400" spans="1:29" x14ac:dyDescent="0.3">
      <c r="A2400" s="68"/>
      <c r="B2400" s="68"/>
      <c r="C2400" s="68"/>
      <c r="D2400" s="68"/>
      <c r="E2400" s="68"/>
      <c r="F2400" s="68"/>
      <c r="G2400" s="68"/>
      <c r="H2400" s="82"/>
      <c r="P2400" s="21"/>
      <c r="Q2400" s="106">
        <f>+SUM(Q2401:Q2416)</f>
        <v>0</v>
      </c>
      <c r="R2400" s="106">
        <f t="shared" ref="R2400:V2400" si="2879">+SUM(R2401:R2416)</f>
        <v>0</v>
      </c>
      <c r="S2400" s="106">
        <f t="shared" si="2879"/>
        <v>0</v>
      </c>
      <c r="T2400" s="106">
        <f t="shared" si="2879"/>
        <v>0</v>
      </c>
      <c r="U2400" s="106">
        <f t="shared" si="2879"/>
        <v>0</v>
      </c>
      <c r="V2400" s="106">
        <f t="shared" si="2879"/>
        <v>0</v>
      </c>
      <c r="W2400" s="33"/>
      <c r="X2400" s="33"/>
      <c r="Y2400" s="33"/>
      <c r="Z2400" s="33"/>
      <c r="AA2400" s="33"/>
      <c r="AB2400" s="33"/>
      <c r="AC2400" s="33"/>
    </row>
    <row r="2401" spans="1:29" x14ac:dyDescent="0.3">
      <c r="A2401" s="67"/>
      <c r="B2401" s="85"/>
      <c r="C2401" s="85"/>
      <c r="D2401" s="85"/>
      <c r="E2401" s="85"/>
      <c r="F2401" s="85"/>
      <c r="G2401" s="85"/>
      <c r="H2401" s="113"/>
      <c r="I2401" s="105">
        <f t="shared" ref="I2401" si="2880">Q2400</f>
        <v>0</v>
      </c>
      <c r="J2401" s="105">
        <f t="shared" ref="J2401" si="2881">R2400</f>
        <v>0</v>
      </c>
      <c r="K2401" s="105">
        <f t="shared" ref="K2401" si="2882">S2400</f>
        <v>0</v>
      </c>
      <c r="L2401" s="105">
        <f t="shared" ref="L2401" si="2883">T2400</f>
        <v>0</v>
      </c>
      <c r="M2401" s="105">
        <f t="shared" ref="M2401" si="2884">U2400</f>
        <v>0</v>
      </c>
      <c r="N2401" s="105">
        <f t="shared" ref="N2401" si="2885">V2400</f>
        <v>0</v>
      </c>
      <c r="P2401" s="21" t="str">
        <f>IF(A2401&gt;=$B$2104,"A","B")</f>
        <v>A</v>
      </c>
      <c r="Q2401" s="85">
        <f t="shared" ref="Q2401:Q2405" si="2886">IF($P2401="B",B2401,0)</f>
        <v>0</v>
      </c>
      <c r="R2401" s="85">
        <f t="shared" ref="R2401:R2416" si="2887">IF($P2401="B",C2401,0)</f>
        <v>0</v>
      </c>
      <c r="S2401" s="85">
        <f t="shared" ref="S2401:S2416" si="2888">IF($P2401="B",D2401,0)</f>
        <v>0</v>
      </c>
      <c r="T2401" s="85">
        <f t="shared" ref="T2401:T2416" si="2889">IF($P2401="B",E2401,0)</f>
        <v>0</v>
      </c>
      <c r="U2401" s="85">
        <f t="shared" ref="U2401:U2416" si="2890">IF($P2401="B",F2401,0)</f>
        <v>0</v>
      </c>
      <c r="V2401" s="85">
        <f t="shared" ref="V2401:V2416" si="2891">IF($P2401="B",G2401,0)</f>
        <v>0</v>
      </c>
      <c r="W2401" s="33"/>
      <c r="X2401" s="85">
        <f>IF($P2401="A",B2401,0)</f>
        <v>0</v>
      </c>
      <c r="Y2401" s="85">
        <f t="shared" ref="Y2401:Y2416" si="2892">IF($P2401="A",C2401,0)</f>
        <v>0</v>
      </c>
      <c r="Z2401" s="85">
        <f t="shared" ref="Z2401:Z2416" si="2893">IF($P2401="A",D2401,0)</f>
        <v>0</v>
      </c>
      <c r="AA2401" s="85">
        <f t="shared" ref="AA2401:AA2416" si="2894">IF($P2401="A",E2401,0)</f>
        <v>0</v>
      </c>
      <c r="AB2401" s="85">
        <f t="shared" ref="AB2401:AB2416" si="2895">IF($P2401="A",F2401,0)</f>
        <v>0</v>
      </c>
      <c r="AC2401" s="85">
        <f t="shared" ref="AC2401:AC2416" si="2896">IF($P2401="A",G2401,0)</f>
        <v>0</v>
      </c>
    </row>
    <row r="2402" spans="1:29" x14ac:dyDescent="0.3">
      <c r="A2402" s="67"/>
      <c r="B2402" s="85"/>
      <c r="C2402" s="85"/>
      <c r="D2402" s="85"/>
      <c r="E2402" s="85"/>
      <c r="F2402" s="85"/>
      <c r="G2402" s="85"/>
      <c r="H2402" s="113"/>
      <c r="P2402" s="21" t="str">
        <f t="shared" ref="P2402:P2416" si="2897">IF(A2402&gt;=$B$2104,"A","B")</f>
        <v>A</v>
      </c>
      <c r="Q2402" s="85">
        <f t="shared" si="2886"/>
        <v>0</v>
      </c>
      <c r="R2402" s="85">
        <f t="shared" si="2887"/>
        <v>0</v>
      </c>
      <c r="S2402" s="85">
        <f t="shared" si="2888"/>
        <v>0</v>
      </c>
      <c r="T2402" s="85">
        <f t="shared" si="2889"/>
        <v>0</v>
      </c>
      <c r="U2402" s="85">
        <f t="shared" si="2890"/>
        <v>0</v>
      </c>
      <c r="V2402" s="85">
        <f t="shared" si="2891"/>
        <v>0</v>
      </c>
      <c r="W2402" s="33"/>
      <c r="X2402" s="85">
        <f t="shared" ref="X2402:X2416" si="2898">IF($P2402="A",B2402,0)</f>
        <v>0</v>
      </c>
      <c r="Y2402" s="85">
        <f t="shared" si="2892"/>
        <v>0</v>
      </c>
      <c r="Z2402" s="85">
        <f t="shared" si="2893"/>
        <v>0</v>
      </c>
      <c r="AA2402" s="85">
        <f t="shared" si="2894"/>
        <v>0</v>
      </c>
      <c r="AB2402" s="85">
        <f t="shared" si="2895"/>
        <v>0</v>
      </c>
      <c r="AC2402" s="85">
        <f t="shared" si="2896"/>
        <v>0</v>
      </c>
    </row>
    <row r="2403" spans="1:29" x14ac:dyDescent="0.3">
      <c r="A2403" s="67"/>
      <c r="B2403" s="85"/>
      <c r="C2403" s="85"/>
      <c r="D2403" s="85"/>
      <c r="E2403" s="85"/>
      <c r="F2403" s="85"/>
      <c r="G2403" s="85"/>
      <c r="H2403" s="113"/>
      <c r="P2403" s="21" t="str">
        <f t="shared" si="2897"/>
        <v>A</v>
      </c>
      <c r="Q2403" s="85">
        <f t="shared" si="2886"/>
        <v>0</v>
      </c>
      <c r="R2403" s="85">
        <f t="shared" si="2887"/>
        <v>0</v>
      </c>
      <c r="S2403" s="85">
        <f t="shared" si="2888"/>
        <v>0</v>
      </c>
      <c r="T2403" s="85">
        <f t="shared" si="2889"/>
        <v>0</v>
      </c>
      <c r="U2403" s="85">
        <f t="shared" si="2890"/>
        <v>0</v>
      </c>
      <c r="V2403" s="85">
        <f t="shared" si="2891"/>
        <v>0</v>
      </c>
      <c r="W2403" s="33"/>
      <c r="X2403" s="85">
        <f t="shared" si="2898"/>
        <v>0</v>
      </c>
      <c r="Y2403" s="85">
        <f t="shared" si="2892"/>
        <v>0</v>
      </c>
      <c r="Z2403" s="85">
        <f t="shared" si="2893"/>
        <v>0</v>
      </c>
      <c r="AA2403" s="85">
        <f t="shared" si="2894"/>
        <v>0</v>
      </c>
      <c r="AB2403" s="85">
        <f t="shared" si="2895"/>
        <v>0</v>
      </c>
      <c r="AC2403" s="85">
        <f t="shared" si="2896"/>
        <v>0</v>
      </c>
    </row>
    <row r="2404" spans="1:29" x14ac:dyDescent="0.3">
      <c r="A2404" s="67"/>
      <c r="B2404" s="85"/>
      <c r="C2404" s="85"/>
      <c r="D2404" s="85"/>
      <c r="E2404" s="85"/>
      <c r="F2404" s="85"/>
      <c r="G2404" s="85"/>
      <c r="H2404" s="113"/>
      <c r="P2404" s="21" t="str">
        <f t="shared" si="2897"/>
        <v>A</v>
      </c>
      <c r="Q2404" s="85">
        <f t="shared" si="2886"/>
        <v>0</v>
      </c>
      <c r="R2404" s="85">
        <f t="shared" si="2887"/>
        <v>0</v>
      </c>
      <c r="S2404" s="85">
        <f t="shared" si="2888"/>
        <v>0</v>
      </c>
      <c r="T2404" s="85">
        <f t="shared" si="2889"/>
        <v>0</v>
      </c>
      <c r="U2404" s="85">
        <f t="shared" si="2890"/>
        <v>0</v>
      </c>
      <c r="V2404" s="85">
        <f t="shared" si="2891"/>
        <v>0</v>
      </c>
      <c r="W2404" s="33"/>
      <c r="X2404" s="85">
        <f t="shared" si="2898"/>
        <v>0</v>
      </c>
      <c r="Y2404" s="85">
        <f t="shared" si="2892"/>
        <v>0</v>
      </c>
      <c r="Z2404" s="85">
        <f t="shared" si="2893"/>
        <v>0</v>
      </c>
      <c r="AA2404" s="85">
        <f t="shared" si="2894"/>
        <v>0</v>
      </c>
      <c r="AB2404" s="85">
        <f t="shared" si="2895"/>
        <v>0</v>
      </c>
      <c r="AC2404" s="85">
        <f t="shared" si="2896"/>
        <v>0</v>
      </c>
    </row>
    <row r="2405" spans="1:29" x14ac:dyDescent="0.3">
      <c r="A2405" s="67"/>
      <c r="B2405" s="85"/>
      <c r="C2405" s="85"/>
      <c r="D2405" s="85"/>
      <c r="E2405" s="85"/>
      <c r="F2405" s="85"/>
      <c r="G2405" s="85"/>
      <c r="H2405" s="113"/>
      <c r="P2405" s="21" t="str">
        <f t="shared" si="2897"/>
        <v>A</v>
      </c>
      <c r="Q2405" s="85">
        <f t="shared" si="2886"/>
        <v>0</v>
      </c>
      <c r="R2405" s="85">
        <f t="shared" si="2887"/>
        <v>0</v>
      </c>
      <c r="S2405" s="85">
        <f t="shared" si="2888"/>
        <v>0</v>
      </c>
      <c r="T2405" s="85">
        <f t="shared" si="2889"/>
        <v>0</v>
      </c>
      <c r="U2405" s="85">
        <f t="shared" si="2890"/>
        <v>0</v>
      </c>
      <c r="V2405" s="85">
        <f t="shared" si="2891"/>
        <v>0</v>
      </c>
      <c r="W2405" s="33"/>
      <c r="X2405" s="85">
        <f t="shared" si="2898"/>
        <v>0</v>
      </c>
      <c r="Y2405" s="85">
        <f t="shared" si="2892"/>
        <v>0</v>
      </c>
      <c r="Z2405" s="85">
        <f t="shared" si="2893"/>
        <v>0</v>
      </c>
      <c r="AA2405" s="85">
        <f t="shared" si="2894"/>
        <v>0</v>
      </c>
      <c r="AB2405" s="85">
        <f t="shared" si="2895"/>
        <v>0</v>
      </c>
      <c r="AC2405" s="85">
        <f t="shared" si="2896"/>
        <v>0</v>
      </c>
    </row>
    <row r="2406" spans="1:29" x14ac:dyDescent="0.3">
      <c r="A2406" s="67"/>
      <c r="B2406" s="85"/>
      <c r="C2406" s="85"/>
      <c r="D2406" s="85"/>
      <c r="E2406" s="85"/>
      <c r="F2406" s="85"/>
      <c r="G2406" s="85"/>
      <c r="H2406" s="113"/>
      <c r="P2406" s="21" t="str">
        <f t="shared" si="2897"/>
        <v>A</v>
      </c>
      <c r="Q2406" s="85">
        <f>IF($P2406="B",B2406,0)</f>
        <v>0</v>
      </c>
      <c r="R2406" s="85">
        <f t="shared" si="2887"/>
        <v>0</v>
      </c>
      <c r="S2406" s="85">
        <f t="shared" si="2888"/>
        <v>0</v>
      </c>
      <c r="T2406" s="85">
        <f t="shared" si="2889"/>
        <v>0</v>
      </c>
      <c r="U2406" s="85">
        <f t="shared" si="2890"/>
        <v>0</v>
      </c>
      <c r="V2406" s="85">
        <f t="shared" si="2891"/>
        <v>0</v>
      </c>
      <c r="W2406" s="33"/>
      <c r="X2406" s="85">
        <f t="shared" si="2898"/>
        <v>0</v>
      </c>
      <c r="Y2406" s="85">
        <f t="shared" si="2892"/>
        <v>0</v>
      </c>
      <c r="Z2406" s="85">
        <f t="shared" si="2893"/>
        <v>0</v>
      </c>
      <c r="AA2406" s="85">
        <f t="shared" si="2894"/>
        <v>0</v>
      </c>
      <c r="AB2406" s="85">
        <f t="shared" si="2895"/>
        <v>0</v>
      </c>
      <c r="AC2406" s="85">
        <f t="shared" si="2896"/>
        <v>0</v>
      </c>
    </row>
    <row r="2407" spans="1:29" x14ac:dyDescent="0.3">
      <c r="A2407" s="67"/>
      <c r="B2407" s="85"/>
      <c r="C2407" s="85"/>
      <c r="D2407" s="85"/>
      <c r="E2407" s="85"/>
      <c r="F2407" s="85"/>
      <c r="G2407" s="85"/>
      <c r="H2407" s="113"/>
      <c r="P2407" s="21" t="str">
        <f t="shared" si="2897"/>
        <v>A</v>
      </c>
      <c r="Q2407" s="85">
        <f t="shared" ref="Q2407:Q2416" si="2899">IF($P2407="B",B2407,0)</f>
        <v>0</v>
      </c>
      <c r="R2407" s="85">
        <f t="shared" si="2887"/>
        <v>0</v>
      </c>
      <c r="S2407" s="85">
        <f t="shared" si="2888"/>
        <v>0</v>
      </c>
      <c r="T2407" s="85">
        <f t="shared" si="2889"/>
        <v>0</v>
      </c>
      <c r="U2407" s="85">
        <f t="shared" si="2890"/>
        <v>0</v>
      </c>
      <c r="V2407" s="85">
        <f t="shared" si="2891"/>
        <v>0</v>
      </c>
      <c r="W2407" s="33"/>
      <c r="X2407" s="85">
        <f t="shared" si="2898"/>
        <v>0</v>
      </c>
      <c r="Y2407" s="85">
        <f t="shared" si="2892"/>
        <v>0</v>
      </c>
      <c r="Z2407" s="85">
        <f t="shared" si="2893"/>
        <v>0</v>
      </c>
      <c r="AA2407" s="85">
        <f t="shared" si="2894"/>
        <v>0</v>
      </c>
      <c r="AB2407" s="85">
        <f t="shared" si="2895"/>
        <v>0</v>
      </c>
      <c r="AC2407" s="85">
        <f t="shared" si="2896"/>
        <v>0</v>
      </c>
    </row>
    <row r="2408" spans="1:29" x14ac:dyDescent="0.3">
      <c r="A2408" s="67"/>
      <c r="B2408" s="85"/>
      <c r="C2408" s="85"/>
      <c r="D2408" s="85"/>
      <c r="E2408" s="85"/>
      <c r="F2408" s="85"/>
      <c r="G2408" s="85"/>
      <c r="H2408" s="113"/>
      <c r="P2408" s="21" t="str">
        <f t="shared" si="2897"/>
        <v>A</v>
      </c>
      <c r="Q2408" s="85">
        <f t="shared" si="2899"/>
        <v>0</v>
      </c>
      <c r="R2408" s="85">
        <f t="shared" si="2887"/>
        <v>0</v>
      </c>
      <c r="S2408" s="85">
        <f t="shared" si="2888"/>
        <v>0</v>
      </c>
      <c r="T2408" s="85">
        <f t="shared" si="2889"/>
        <v>0</v>
      </c>
      <c r="U2408" s="85">
        <f t="shared" si="2890"/>
        <v>0</v>
      </c>
      <c r="V2408" s="85">
        <f t="shared" si="2891"/>
        <v>0</v>
      </c>
      <c r="W2408" s="33"/>
      <c r="X2408" s="85">
        <f t="shared" si="2898"/>
        <v>0</v>
      </c>
      <c r="Y2408" s="85">
        <f t="shared" si="2892"/>
        <v>0</v>
      </c>
      <c r="Z2408" s="85">
        <f t="shared" si="2893"/>
        <v>0</v>
      </c>
      <c r="AA2408" s="85">
        <f t="shared" si="2894"/>
        <v>0</v>
      </c>
      <c r="AB2408" s="85">
        <f t="shared" si="2895"/>
        <v>0</v>
      </c>
      <c r="AC2408" s="85">
        <f t="shared" si="2896"/>
        <v>0</v>
      </c>
    </row>
    <row r="2409" spans="1:29" x14ac:dyDescent="0.3">
      <c r="A2409" s="67"/>
      <c r="B2409" s="85"/>
      <c r="C2409" s="85"/>
      <c r="D2409" s="85"/>
      <c r="E2409" s="85"/>
      <c r="F2409" s="85"/>
      <c r="G2409" s="85"/>
      <c r="H2409" s="113"/>
      <c r="P2409" s="21" t="str">
        <f t="shared" si="2897"/>
        <v>A</v>
      </c>
      <c r="Q2409" s="85">
        <f t="shared" si="2899"/>
        <v>0</v>
      </c>
      <c r="R2409" s="85">
        <f t="shared" si="2887"/>
        <v>0</v>
      </c>
      <c r="S2409" s="85">
        <f t="shared" si="2888"/>
        <v>0</v>
      </c>
      <c r="T2409" s="85">
        <f t="shared" si="2889"/>
        <v>0</v>
      </c>
      <c r="U2409" s="85">
        <f t="shared" si="2890"/>
        <v>0</v>
      </c>
      <c r="V2409" s="85">
        <f t="shared" si="2891"/>
        <v>0</v>
      </c>
      <c r="W2409" s="33"/>
      <c r="X2409" s="85">
        <f t="shared" si="2898"/>
        <v>0</v>
      </c>
      <c r="Y2409" s="85">
        <f t="shared" si="2892"/>
        <v>0</v>
      </c>
      <c r="Z2409" s="85">
        <f t="shared" si="2893"/>
        <v>0</v>
      </c>
      <c r="AA2409" s="85">
        <f t="shared" si="2894"/>
        <v>0</v>
      </c>
      <c r="AB2409" s="85">
        <f t="shared" si="2895"/>
        <v>0</v>
      </c>
      <c r="AC2409" s="85">
        <f t="shared" si="2896"/>
        <v>0</v>
      </c>
    </row>
    <row r="2410" spans="1:29" x14ac:dyDescent="0.3">
      <c r="A2410" s="67"/>
      <c r="B2410" s="85"/>
      <c r="C2410" s="85"/>
      <c r="D2410" s="85"/>
      <c r="E2410" s="85"/>
      <c r="F2410" s="85"/>
      <c r="G2410" s="85"/>
      <c r="H2410" s="113"/>
      <c r="P2410" s="21" t="str">
        <f t="shared" si="2897"/>
        <v>A</v>
      </c>
      <c r="Q2410" s="85">
        <f t="shared" si="2899"/>
        <v>0</v>
      </c>
      <c r="R2410" s="85">
        <f t="shared" si="2887"/>
        <v>0</v>
      </c>
      <c r="S2410" s="85">
        <f t="shared" si="2888"/>
        <v>0</v>
      </c>
      <c r="T2410" s="85">
        <f t="shared" si="2889"/>
        <v>0</v>
      </c>
      <c r="U2410" s="85">
        <f t="shared" si="2890"/>
        <v>0</v>
      </c>
      <c r="V2410" s="85">
        <f t="shared" si="2891"/>
        <v>0</v>
      </c>
      <c r="W2410" s="33"/>
      <c r="X2410" s="85">
        <f t="shared" si="2898"/>
        <v>0</v>
      </c>
      <c r="Y2410" s="85">
        <f t="shared" si="2892"/>
        <v>0</v>
      </c>
      <c r="Z2410" s="85">
        <f t="shared" si="2893"/>
        <v>0</v>
      </c>
      <c r="AA2410" s="85">
        <f t="shared" si="2894"/>
        <v>0</v>
      </c>
      <c r="AB2410" s="85">
        <f t="shared" si="2895"/>
        <v>0</v>
      </c>
      <c r="AC2410" s="85">
        <f t="shared" si="2896"/>
        <v>0</v>
      </c>
    </row>
    <row r="2411" spans="1:29" x14ac:dyDescent="0.3">
      <c r="A2411" s="67"/>
      <c r="B2411" s="85"/>
      <c r="C2411" s="85"/>
      <c r="D2411" s="85"/>
      <c r="E2411" s="85"/>
      <c r="F2411" s="85"/>
      <c r="G2411" s="85"/>
      <c r="H2411" s="113"/>
      <c r="P2411" s="21" t="str">
        <f t="shared" si="2897"/>
        <v>A</v>
      </c>
      <c r="Q2411" s="85">
        <f t="shared" si="2899"/>
        <v>0</v>
      </c>
      <c r="R2411" s="85">
        <f t="shared" si="2887"/>
        <v>0</v>
      </c>
      <c r="S2411" s="85">
        <f t="shared" si="2888"/>
        <v>0</v>
      </c>
      <c r="T2411" s="85">
        <f t="shared" si="2889"/>
        <v>0</v>
      </c>
      <c r="U2411" s="85">
        <f t="shared" si="2890"/>
        <v>0</v>
      </c>
      <c r="V2411" s="85">
        <f t="shared" si="2891"/>
        <v>0</v>
      </c>
      <c r="W2411" s="33"/>
      <c r="X2411" s="85">
        <f t="shared" si="2898"/>
        <v>0</v>
      </c>
      <c r="Y2411" s="85">
        <f t="shared" si="2892"/>
        <v>0</v>
      </c>
      <c r="Z2411" s="85">
        <f t="shared" si="2893"/>
        <v>0</v>
      </c>
      <c r="AA2411" s="85">
        <f t="shared" si="2894"/>
        <v>0</v>
      </c>
      <c r="AB2411" s="85">
        <f t="shared" si="2895"/>
        <v>0</v>
      </c>
      <c r="AC2411" s="85">
        <f t="shared" si="2896"/>
        <v>0</v>
      </c>
    </row>
    <row r="2412" spans="1:29" x14ac:dyDescent="0.3">
      <c r="A2412" s="67"/>
      <c r="B2412" s="85"/>
      <c r="C2412" s="85"/>
      <c r="D2412" s="85"/>
      <c r="E2412" s="85"/>
      <c r="F2412" s="85"/>
      <c r="G2412" s="85"/>
      <c r="H2412" s="113"/>
      <c r="P2412" s="21" t="str">
        <f t="shared" si="2897"/>
        <v>A</v>
      </c>
      <c r="Q2412" s="85">
        <f t="shared" si="2899"/>
        <v>0</v>
      </c>
      <c r="R2412" s="85">
        <f t="shared" si="2887"/>
        <v>0</v>
      </c>
      <c r="S2412" s="85">
        <f t="shared" si="2888"/>
        <v>0</v>
      </c>
      <c r="T2412" s="85">
        <f t="shared" si="2889"/>
        <v>0</v>
      </c>
      <c r="U2412" s="85">
        <f t="shared" si="2890"/>
        <v>0</v>
      </c>
      <c r="V2412" s="85">
        <f t="shared" si="2891"/>
        <v>0</v>
      </c>
      <c r="W2412" s="33"/>
      <c r="X2412" s="85">
        <f t="shared" si="2898"/>
        <v>0</v>
      </c>
      <c r="Y2412" s="85">
        <f t="shared" si="2892"/>
        <v>0</v>
      </c>
      <c r="Z2412" s="85">
        <f t="shared" si="2893"/>
        <v>0</v>
      </c>
      <c r="AA2412" s="85">
        <f t="shared" si="2894"/>
        <v>0</v>
      </c>
      <c r="AB2412" s="85">
        <f t="shared" si="2895"/>
        <v>0</v>
      </c>
      <c r="AC2412" s="85">
        <f t="shared" si="2896"/>
        <v>0</v>
      </c>
    </row>
    <row r="2413" spans="1:29" x14ac:dyDescent="0.3">
      <c r="A2413" s="67"/>
      <c r="B2413" s="85"/>
      <c r="C2413" s="85"/>
      <c r="D2413" s="85"/>
      <c r="E2413" s="85"/>
      <c r="F2413" s="85"/>
      <c r="G2413" s="85"/>
      <c r="H2413" s="113"/>
      <c r="P2413" s="21" t="str">
        <f t="shared" si="2897"/>
        <v>A</v>
      </c>
      <c r="Q2413" s="85">
        <f t="shared" si="2899"/>
        <v>0</v>
      </c>
      <c r="R2413" s="85">
        <f t="shared" si="2887"/>
        <v>0</v>
      </c>
      <c r="S2413" s="85">
        <f t="shared" si="2888"/>
        <v>0</v>
      </c>
      <c r="T2413" s="85">
        <f t="shared" si="2889"/>
        <v>0</v>
      </c>
      <c r="U2413" s="85">
        <f t="shared" si="2890"/>
        <v>0</v>
      </c>
      <c r="V2413" s="85">
        <f t="shared" si="2891"/>
        <v>0</v>
      </c>
      <c r="W2413" s="33"/>
      <c r="X2413" s="85">
        <f t="shared" si="2898"/>
        <v>0</v>
      </c>
      <c r="Y2413" s="85">
        <f t="shared" si="2892"/>
        <v>0</v>
      </c>
      <c r="Z2413" s="85">
        <f t="shared" si="2893"/>
        <v>0</v>
      </c>
      <c r="AA2413" s="85">
        <f t="shared" si="2894"/>
        <v>0</v>
      </c>
      <c r="AB2413" s="85">
        <f t="shared" si="2895"/>
        <v>0</v>
      </c>
      <c r="AC2413" s="85">
        <f t="shared" si="2896"/>
        <v>0</v>
      </c>
    </row>
    <row r="2414" spans="1:29" x14ac:dyDescent="0.3">
      <c r="A2414" s="67"/>
      <c r="B2414" s="85"/>
      <c r="C2414" s="85"/>
      <c r="D2414" s="85"/>
      <c r="E2414" s="85"/>
      <c r="F2414" s="85"/>
      <c r="G2414" s="85"/>
      <c r="H2414" s="113"/>
      <c r="P2414" s="21" t="str">
        <f t="shared" si="2897"/>
        <v>A</v>
      </c>
      <c r="Q2414" s="85">
        <f t="shared" si="2899"/>
        <v>0</v>
      </c>
      <c r="R2414" s="85">
        <f t="shared" si="2887"/>
        <v>0</v>
      </c>
      <c r="S2414" s="85">
        <f t="shared" si="2888"/>
        <v>0</v>
      </c>
      <c r="T2414" s="85">
        <f t="shared" si="2889"/>
        <v>0</v>
      </c>
      <c r="U2414" s="85">
        <f t="shared" si="2890"/>
        <v>0</v>
      </c>
      <c r="V2414" s="85">
        <f t="shared" si="2891"/>
        <v>0</v>
      </c>
      <c r="W2414" s="33"/>
      <c r="X2414" s="85">
        <f t="shared" si="2898"/>
        <v>0</v>
      </c>
      <c r="Y2414" s="85">
        <f t="shared" si="2892"/>
        <v>0</v>
      </c>
      <c r="Z2414" s="85">
        <f t="shared" si="2893"/>
        <v>0</v>
      </c>
      <c r="AA2414" s="85">
        <f t="shared" si="2894"/>
        <v>0</v>
      </c>
      <c r="AB2414" s="85">
        <f t="shared" si="2895"/>
        <v>0</v>
      </c>
      <c r="AC2414" s="85">
        <f t="shared" si="2896"/>
        <v>0</v>
      </c>
    </row>
    <row r="2415" spans="1:29" x14ac:dyDescent="0.3">
      <c r="A2415" s="67"/>
      <c r="B2415" s="85"/>
      <c r="C2415" s="85"/>
      <c r="D2415" s="85"/>
      <c r="E2415" s="85"/>
      <c r="F2415" s="85"/>
      <c r="G2415" s="85"/>
      <c r="H2415" s="113"/>
      <c r="P2415" s="21" t="str">
        <f t="shared" si="2897"/>
        <v>A</v>
      </c>
      <c r="Q2415" s="85">
        <f t="shared" si="2899"/>
        <v>0</v>
      </c>
      <c r="R2415" s="85">
        <f t="shared" si="2887"/>
        <v>0</v>
      </c>
      <c r="S2415" s="85">
        <f t="shared" si="2888"/>
        <v>0</v>
      </c>
      <c r="T2415" s="85">
        <f t="shared" si="2889"/>
        <v>0</v>
      </c>
      <c r="U2415" s="85">
        <f t="shared" si="2890"/>
        <v>0</v>
      </c>
      <c r="V2415" s="85">
        <f t="shared" si="2891"/>
        <v>0</v>
      </c>
      <c r="W2415" s="33"/>
      <c r="X2415" s="85">
        <f t="shared" si="2898"/>
        <v>0</v>
      </c>
      <c r="Y2415" s="85">
        <f t="shared" si="2892"/>
        <v>0</v>
      </c>
      <c r="Z2415" s="85">
        <f t="shared" si="2893"/>
        <v>0</v>
      </c>
      <c r="AA2415" s="85">
        <f t="shared" si="2894"/>
        <v>0</v>
      </c>
      <c r="AB2415" s="85">
        <f t="shared" si="2895"/>
        <v>0</v>
      </c>
      <c r="AC2415" s="85">
        <f t="shared" si="2896"/>
        <v>0</v>
      </c>
    </row>
    <row r="2416" spans="1:29" x14ac:dyDescent="0.3">
      <c r="A2416" s="67"/>
      <c r="B2416" s="85"/>
      <c r="C2416" s="85"/>
      <c r="D2416" s="85"/>
      <c r="E2416" s="85"/>
      <c r="F2416" s="85"/>
      <c r="G2416" s="85"/>
      <c r="H2416" s="113"/>
      <c r="P2416" s="21" t="str">
        <f t="shared" si="2897"/>
        <v>A</v>
      </c>
      <c r="Q2416" s="85">
        <f t="shared" si="2899"/>
        <v>0</v>
      </c>
      <c r="R2416" s="85">
        <f t="shared" si="2887"/>
        <v>0</v>
      </c>
      <c r="S2416" s="85">
        <f t="shared" si="2888"/>
        <v>0</v>
      </c>
      <c r="T2416" s="85">
        <f t="shared" si="2889"/>
        <v>0</v>
      </c>
      <c r="U2416" s="85">
        <f t="shared" si="2890"/>
        <v>0</v>
      </c>
      <c r="V2416" s="85">
        <f t="shared" si="2891"/>
        <v>0</v>
      </c>
      <c r="W2416" s="33"/>
      <c r="X2416" s="85">
        <f t="shared" si="2898"/>
        <v>0</v>
      </c>
      <c r="Y2416" s="85">
        <f t="shared" si="2892"/>
        <v>0</v>
      </c>
      <c r="Z2416" s="85">
        <f t="shared" si="2893"/>
        <v>0</v>
      </c>
      <c r="AA2416" s="85">
        <f t="shared" si="2894"/>
        <v>0</v>
      </c>
      <c r="AB2416" s="85">
        <f t="shared" si="2895"/>
        <v>0</v>
      </c>
      <c r="AC2416" s="85">
        <f t="shared" si="2896"/>
        <v>0</v>
      </c>
    </row>
    <row r="2417" spans="1:29" x14ac:dyDescent="0.3">
      <c r="A2417" s="68"/>
      <c r="B2417" s="86"/>
      <c r="C2417" s="86"/>
      <c r="D2417" s="86"/>
      <c r="E2417" s="86"/>
      <c r="F2417" s="86"/>
      <c r="G2417" s="86"/>
      <c r="H2417" s="89"/>
      <c r="I2417" s="105">
        <f>X2417</f>
        <v>0</v>
      </c>
      <c r="J2417" s="105">
        <f>Y2417</f>
        <v>0</v>
      </c>
      <c r="K2417" s="105">
        <f>Z2417</f>
        <v>0</v>
      </c>
      <c r="L2417" s="105">
        <f>AA2417</f>
        <v>0</v>
      </c>
      <c r="M2417" s="105">
        <f t="shared" ref="M2417" si="2900">AB2417</f>
        <v>0</v>
      </c>
      <c r="N2417" s="105">
        <f t="shared" ref="N2417" si="2901">AC2417</f>
        <v>0</v>
      </c>
      <c r="P2417" s="21"/>
      <c r="Q2417" s="33"/>
      <c r="R2417" s="33"/>
      <c r="S2417" s="33"/>
      <c r="T2417" s="33"/>
      <c r="U2417" s="33"/>
      <c r="V2417" s="33"/>
      <c r="W2417" s="33"/>
      <c r="X2417" s="106">
        <f>SUM(X2401:X2416)</f>
        <v>0</v>
      </c>
      <c r="Y2417" s="106">
        <f t="shared" ref="Y2417:AC2417" si="2902">SUM(Y2401:Y2416)</f>
        <v>0</v>
      </c>
      <c r="Z2417" s="106">
        <f t="shared" si="2902"/>
        <v>0</v>
      </c>
      <c r="AA2417" s="106">
        <f t="shared" si="2902"/>
        <v>0</v>
      </c>
      <c r="AB2417" s="106">
        <f t="shared" si="2902"/>
        <v>0</v>
      </c>
      <c r="AC2417" s="106">
        <f t="shared" si="2902"/>
        <v>0</v>
      </c>
    </row>
    <row r="2418" spans="1:29" x14ac:dyDescent="0.3">
      <c r="A2418" s="82"/>
      <c r="B2418" s="89"/>
      <c r="C2418" s="89"/>
      <c r="D2418" s="89"/>
      <c r="E2418" s="89"/>
      <c r="F2418" s="89"/>
      <c r="G2418" s="89"/>
      <c r="H2418" s="89"/>
      <c r="P2418" s="21"/>
      <c r="Q2418" s="33"/>
      <c r="R2418" s="33"/>
      <c r="S2418" s="33"/>
      <c r="T2418" s="33"/>
      <c r="U2418" s="33"/>
      <c r="V2418" s="33"/>
      <c r="W2418" s="33"/>
      <c r="X2418" s="33"/>
      <c r="Y2418" s="33"/>
      <c r="Z2418" s="33"/>
      <c r="AA2418" s="33"/>
      <c r="AB2418" s="33"/>
      <c r="AC2418" s="33"/>
    </row>
    <row r="2419" spans="1:29" x14ac:dyDescent="0.3">
      <c r="A2419" s="92"/>
      <c r="B2419" s="92"/>
      <c r="C2419" s="92"/>
      <c r="D2419" s="92"/>
      <c r="E2419" s="92"/>
      <c r="F2419" s="92"/>
      <c r="G2419" s="92"/>
      <c r="H2419" s="92"/>
      <c r="P2419" s="21"/>
      <c r="Q2419" s="33"/>
      <c r="R2419" s="33"/>
      <c r="S2419" s="33"/>
      <c r="T2419" s="33"/>
      <c r="U2419" s="33"/>
      <c r="V2419" s="33"/>
      <c r="W2419" s="33"/>
      <c r="X2419" s="33"/>
      <c r="Y2419" s="33"/>
      <c r="Z2419" s="33"/>
      <c r="AA2419" s="33"/>
      <c r="AB2419" s="33"/>
      <c r="AC2419" s="33"/>
    </row>
    <row r="2420" spans="1:29" x14ac:dyDescent="0.3">
      <c r="A2420" s="68"/>
      <c r="B2420" s="68"/>
      <c r="C2420" s="68"/>
      <c r="D2420" s="68"/>
      <c r="E2420" s="68"/>
      <c r="F2420" s="68"/>
      <c r="G2420" s="68"/>
      <c r="H2420" s="82"/>
      <c r="P2420" s="21"/>
      <c r="Q2420" s="33"/>
      <c r="R2420" s="33"/>
      <c r="S2420" s="33"/>
      <c r="T2420" s="33"/>
      <c r="U2420" s="33"/>
      <c r="V2420" s="33"/>
      <c r="W2420" s="33"/>
      <c r="X2420" s="106">
        <f t="shared" ref="X2420:AC2420" si="2903">SUM(X2421:X2436)</f>
        <v>0</v>
      </c>
      <c r="Y2420" s="106">
        <f t="shared" si="2903"/>
        <v>0</v>
      </c>
      <c r="Z2420" s="106">
        <f t="shared" si="2903"/>
        <v>0</v>
      </c>
      <c r="AA2420" s="106">
        <f t="shared" si="2903"/>
        <v>0</v>
      </c>
      <c r="AB2420" s="106">
        <f t="shared" si="2903"/>
        <v>0</v>
      </c>
      <c r="AC2420" s="106">
        <f t="shared" si="2903"/>
        <v>0</v>
      </c>
    </row>
    <row r="2421" spans="1:29" x14ac:dyDescent="0.3">
      <c r="A2421" s="67"/>
      <c r="B2421" s="85"/>
      <c r="C2421" s="85"/>
      <c r="D2421" s="85"/>
      <c r="E2421" s="85"/>
      <c r="F2421" s="85"/>
      <c r="G2421" s="85"/>
      <c r="H2421" s="113"/>
      <c r="I2421" s="105">
        <f>X2420</f>
        <v>0</v>
      </c>
      <c r="J2421" s="105">
        <f>Y2420</f>
        <v>0</v>
      </c>
      <c r="K2421" s="105">
        <f t="shared" ref="K2421" si="2904">Z2420</f>
        <v>0</v>
      </c>
      <c r="L2421" s="105">
        <f t="shared" ref="L2421" si="2905">AA2420</f>
        <v>0</v>
      </c>
      <c r="M2421" s="105">
        <f t="shared" ref="M2421" si="2906">AB2420</f>
        <v>0</v>
      </c>
      <c r="N2421" s="105">
        <f t="shared" ref="N2421" si="2907">AC2420</f>
        <v>0</v>
      </c>
      <c r="P2421" s="21" t="str">
        <f>IF(A2421&lt;=$B$2104,"A","B")</f>
        <v>A</v>
      </c>
      <c r="Q2421" s="85">
        <f t="shared" ref="Q2421:Q2425" si="2908">IF($P2421="B",B2421,0)</f>
        <v>0</v>
      </c>
      <c r="R2421" s="85">
        <f t="shared" ref="R2421:R2436" si="2909">IF($P2421="B",C2421,0)</f>
        <v>0</v>
      </c>
      <c r="S2421" s="85">
        <f t="shared" ref="S2421:S2436" si="2910">IF($P2421="B",D2421,0)</f>
        <v>0</v>
      </c>
      <c r="T2421" s="85">
        <f t="shared" ref="T2421:T2436" si="2911">IF($P2421="B",E2421,0)</f>
        <v>0</v>
      </c>
      <c r="U2421" s="85">
        <f t="shared" ref="U2421:U2436" si="2912">IF($P2421="B",F2421,0)</f>
        <v>0</v>
      </c>
      <c r="V2421" s="85">
        <f t="shared" ref="V2421:V2436" si="2913">IF($P2421="B",G2421,0)</f>
        <v>0</v>
      </c>
      <c r="W2421" s="33"/>
      <c r="X2421" s="85">
        <f>IF($P2421="A",B2421,0)</f>
        <v>0</v>
      </c>
      <c r="Y2421" s="85">
        <f t="shared" ref="Y2421:Y2436" si="2914">IF($P2421="A",C2421,0)</f>
        <v>0</v>
      </c>
      <c r="Z2421" s="85">
        <f t="shared" ref="Z2421:Z2436" si="2915">IF($P2421="A",D2421,0)</f>
        <v>0</v>
      </c>
      <c r="AA2421" s="85">
        <f t="shared" ref="AA2421:AA2436" si="2916">IF($P2421="A",E2421,0)</f>
        <v>0</v>
      </c>
      <c r="AB2421" s="85">
        <f t="shared" ref="AB2421:AB2436" si="2917">IF($P2421="A",F2421,0)</f>
        <v>0</v>
      </c>
      <c r="AC2421" s="85">
        <f t="shared" ref="AC2421:AC2436" si="2918">IF($P2421="A",G2421,0)</f>
        <v>0</v>
      </c>
    </row>
    <row r="2422" spans="1:29" x14ac:dyDescent="0.3">
      <c r="A2422" s="67"/>
      <c r="B2422" s="85"/>
      <c r="C2422" s="85"/>
      <c r="D2422" s="85"/>
      <c r="E2422" s="85"/>
      <c r="F2422" s="85"/>
      <c r="G2422" s="85"/>
      <c r="H2422" s="113"/>
      <c r="P2422" s="21" t="str">
        <f t="shared" ref="P2422:P2436" si="2919">IF(A2422&lt;=$B$2104,"A","B")</f>
        <v>A</v>
      </c>
      <c r="Q2422" s="85">
        <f t="shared" si="2908"/>
        <v>0</v>
      </c>
      <c r="R2422" s="85">
        <f t="shared" si="2909"/>
        <v>0</v>
      </c>
      <c r="S2422" s="85">
        <f t="shared" si="2910"/>
        <v>0</v>
      </c>
      <c r="T2422" s="85">
        <f t="shared" si="2911"/>
        <v>0</v>
      </c>
      <c r="U2422" s="85">
        <f t="shared" si="2912"/>
        <v>0</v>
      </c>
      <c r="V2422" s="85">
        <f t="shared" si="2913"/>
        <v>0</v>
      </c>
      <c r="W2422" s="33"/>
      <c r="X2422" s="85">
        <f t="shared" ref="X2422:X2436" si="2920">IF($P2422="A",B2422,0)</f>
        <v>0</v>
      </c>
      <c r="Y2422" s="85">
        <f t="shared" si="2914"/>
        <v>0</v>
      </c>
      <c r="Z2422" s="85">
        <f t="shared" si="2915"/>
        <v>0</v>
      </c>
      <c r="AA2422" s="85">
        <f t="shared" si="2916"/>
        <v>0</v>
      </c>
      <c r="AB2422" s="85">
        <f t="shared" si="2917"/>
        <v>0</v>
      </c>
      <c r="AC2422" s="85">
        <f t="shared" si="2918"/>
        <v>0</v>
      </c>
    </row>
    <row r="2423" spans="1:29" x14ac:dyDescent="0.3">
      <c r="A2423" s="67"/>
      <c r="B2423" s="85"/>
      <c r="C2423" s="85"/>
      <c r="D2423" s="85"/>
      <c r="E2423" s="85"/>
      <c r="F2423" s="85"/>
      <c r="G2423" s="85"/>
      <c r="H2423" s="113"/>
      <c r="P2423" s="21" t="str">
        <f t="shared" si="2919"/>
        <v>A</v>
      </c>
      <c r="Q2423" s="85">
        <f t="shared" si="2908"/>
        <v>0</v>
      </c>
      <c r="R2423" s="85">
        <f t="shared" si="2909"/>
        <v>0</v>
      </c>
      <c r="S2423" s="85">
        <f t="shared" si="2910"/>
        <v>0</v>
      </c>
      <c r="T2423" s="85">
        <f t="shared" si="2911"/>
        <v>0</v>
      </c>
      <c r="U2423" s="85">
        <f t="shared" si="2912"/>
        <v>0</v>
      </c>
      <c r="V2423" s="85">
        <f t="shared" si="2913"/>
        <v>0</v>
      </c>
      <c r="W2423" s="33"/>
      <c r="X2423" s="85">
        <f t="shared" si="2920"/>
        <v>0</v>
      </c>
      <c r="Y2423" s="85">
        <f t="shared" si="2914"/>
        <v>0</v>
      </c>
      <c r="Z2423" s="85">
        <f t="shared" si="2915"/>
        <v>0</v>
      </c>
      <c r="AA2423" s="85">
        <f t="shared" si="2916"/>
        <v>0</v>
      </c>
      <c r="AB2423" s="85">
        <f t="shared" si="2917"/>
        <v>0</v>
      </c>
      <c r="AC2423" s="85">
        <f t="shared" si="2918"/>
        <v>0</v>
      </c>
    </row>
    <row r="2424" spans="1:29" x14ac:dyDescent="0.3">
      <c r="A2424" s="67"/>
      <c r="B2424" s="85"/>
      <c r="C2424" s="85"/>
      <c r="D2424" s="85"/>
      <c r="E2424" s="85"/>
      <c r="F2424" s="85"/>
      <c r="G2424" s="85"/>
      <c r="H2424" s="113"/>
      <c r="P2424" s="21" t="str">
        <f t="shared" si="2919"/>
        <v>A</v>
      </c>
      <c r="Q2424" s="85">
        <f t="shared" si="2908"/>
        <v>0</v>
      </c>
      <c r="R2424" s="85">
        <f t="shared" si="2909"/>
        <v>0</v>
      </c>
      <c r="S2424" s="85">
        <f t="shared" si="2910"/>
        <v>0</v>
      </c>
      <c r="T2424" s="85">
        <f t="shared" si="2911"/>
        <v>0</v>
      </c>
      <c r="U2424" s="85">
        <f t="shared" si="2912"/>
        <v>0</v>
      </c>
      <c r="V2424" s="85">
        <f t="shared" si="2913"/>
        <v>0</v>
      </c>
      <c r="W2424" s="33"/>
      <c r="X2424" s="85">
        <f t="shared" si="2920"/>
        <v>0</v>
      </c>
      <c r="Y2424" s="85">
        <f t="shared" si="2914"/>
        <v>0</v>
      </c>
      <c r="Z2424" s="85">
        <f t="shared" si="2915"/>
        <v>0</v>
      </c>
      <c r="AA2424" s="85">
        <f t="shared" si="2916"/>
        <v>0</v>
      </c>
      <c r="AB2424" s="85">
        <f t="shared" si="2917"/>
        <v>0</v>
      </c>
      <c r="AC2424" s="85">
        <f t="shared" si="2918"/>
        <v>0</v>
      </c>
    </row>
    <row r="2425" spans="1:29" x14ac:dyDescent="0.3">
      <c r="A2425" s="67"/>
      <c r="B2425" s="85"/>
      <c r="C2425" s="85"/>
      <c r="D2425" s="85"/>
      <c r="E2425" s="85"/>
      <c r="F2425" s="85"/>
      <c r="G2425" s="85"/>
      <c r="H2425" s="113"/>
      <c r="P2425" s="21" t="str">
        <f t="shared" si="2919"/>
        <v>A</v>
      </c>
      <c r="Q2425" s="85">
        <f t="shared" si="2908"/>
        <v>0</v>
      </c>
      <c r="R2425" s="85">
        <f t="shared" si="2909"/>
        <v>0</v>
      </c>
      <c r="S2425" s="85">
        <f t="shared" si="2910"/>
        <v>0</v>
      </c>
      <c r="T2425" s="85">
        <f t="shared" si="2911"/>
        <v>0</v>
      </c>
      <c r="U2425" s="85">
        <f t="shared" si="2912"/>
        <v>0</v>
      </c>
      <c r="V2425" s="85">
        <f t="shared" si="2913"/>
        <v>0</v>
      </c>
      <c r="W2425" s="33"/>
      <c r="X2425" s="85">
        <f t="shared" si="2920"/>
        <v>0</v>
      </c>
      <c r="Y2425" s="85">
        <f t="shared" si="2914"/>
        <v>0</v>
      </c>
      <c r="Z2425" s="85">
        <f t="shared" si="2915"/>
        <v>0</v>
      </c>
      <c r="AA2425" s="85">
        <f t="shared" si="2916"/>
        <v>0</v>
      </c>
      <c r="AB2425" s="85">
        <f t="shared" si="2917"/>
        <v>0</v>
      </c>
      <c r="AC2425" s="85">
        <f t="shared" si="2918"/>
        <v>0</v>
      </c>
    </row>
    <row r="2426" spans="1:29" x14ac:dyDescent="0.3">
      <c r="A2426" s="67"/>
      <c r="B2426" s="85"/>
      <c r="C2426" s="85"/>
      <c r="D2426" s="85"/>
      <c r="E2426" s="85"/>
      <c r="F2426" s="85"/>
      <c r="G2426" s="85"/>
      <c r="H2426" s="113"/>
      <c r="P2426" s="21" t="str">
        <f t="shared" si="2919"/>
        <v>A</v>
      </c>
      <c r="Q2426" s="85">
        <f>IF($P2426="B",B2426,0)</f>
        <v>0</v>
      </c>
      <c r="R2426" s="85">
        <f t="shared" si="2909"/>
        <v>0</v>
      </c>
      <c r="S2426" s="85">
        <f t="shared" si="2910"/>
        <v>0</v>
      </c>
      <c r="T2426" s="85">
        <f t="shared" si="2911"/>
        <v>0</v>
      </c>
      <c r="U2426" s="85">
        <f t="shared" si="2912"/>
        <v>0</v>
      </c>
      <c r="V2426" s="85">
        <f t="shared" si="2913"/>
        <v>0</v>
      </c>
      <c r="W2426" s="33"/>
      <c r="X2426" s="85">
        <f t="shared" si="2920"/>
        <v>0</v>
      </c>
      <c r="Y2426" s="85">
        <f t="shared" si="2914"/>
        <v>0</v>
      </c>
      <c r="Z2426" s="85">
        <f t="shared" si="2915"/>
        <v>0</v>
      </c>
      <c r="AA2426" s="85">
        <f t="shared" si="2916"/>
        <v>0</v>
      </c>
      <c r="AB2426" s="85">
        <f t="shared" si="2917"/>
        <v>0</v>
      </c>
      <c r="AC2426" s="85">
        <f t="shared" si="2918"/>
        <v>0</v>
      </c>
    </row>
    <row r="2427" spans="1:29" x14ac:dyDescent="0.3">
      <c r="A2427" s="67"/>
      <c r="B2427" s="85"/>
      <c r="C2427" s="85"/>
      <c r="D2427" s="85"/>
      <c r="E2427" s="85"/>
      <c r="F2427" s="85"/>
      <c r="G2427" s="85"/>
      <c r="H2427" s="113"/>
      <c r="P2427" s="21" t="str">
        <f t="shared" si="2919"/>
        <v>A</v>
      </c>
      <c r="Q2427" s="85">
        <f t="shared" ref="Q2427:Q2436" si="2921">IF($P2427="B",B2427,0)</f>
        <v>0</v>
      </c>
      <c r="R2427" s="85">
        <f t="shared" si="2909"/>
        <v>0</v>
      </c>
      <c r="S2427" s="85">
        <f t="shared" si="2910"/>
        <v>0</v>
      </c>
      <c r="T2427" s="85">
        <f t="shared" si="2911"/>
        <v>0</v>
      </c>
      <c r="U2427" s="85">
        <f t="shared" si="2912"/>
        <v>0</v>
      </c>
      <c r="V2427" s="85">
        <f t="shared" si="2913"/>
        <v>0</v>
      </c>
      <c r="W2427" s="33"/>
      <c r="X2427" s="85">
        <f t="shared" si="2920"/>
        <v>0</v>
      </c>
      <c r="Y2427" s="85">
        <f t="shared" si="2914"/>
        <v>0</v>
      </c>
      <c r="Z2427" s="85">
        <f t="shared" si="2915"/>
        <v>0</v>
      </c>
      <c r="AA2427" s="85">
        <f t="shared" si="2916"/>
        <v>0</v>
      </c>
      <c r="AB2427" s="85">
        <f t="shared" si="2917"/>
        <v>0</v>
      </c>
      <c r="AC2427" s="85">
        <f t="shared" si="2918"/>
        <v>0</v>
      </c>
    </row>
    <row r="2428" spans="1:29" x14ac:dyDescent="0.3">
      <c r="A2428" s="67"/>
      <c r="B2428" s="85"/>
      <c r="C2428" s="85"/>
      <c r="D2428" s="85"/>
      <c r="E2428" s="85"/>
      <c r="F2428" s="85"/>
      <c r="G2428" s="85"/>
      <c r="H2428" s="113"/>
      <c r="P2428" s="21" t="str">
        <f t="shared" si="2919"/>
        <v>A</v>
      </c>
      <c r="Q2428" s="85">
        <f t="shared" si="2921"/>
        <v>0</v>
      </c>
      <c r="R2428" s="85">
        <f t="shared" si="2909"/>
        <v>0</v>
      </c>
      <c r="S2428" s="85">
        <f t="shared" si="2910"/>
        <v>0</v>
      </c>
      <c r="T2428" s="85">
        <f t="shared" si="2911"/>
        <v>0</v>
      </c>
      <c r="U2428" s="85">
        <f t="shared" si="2912"/>
        <v>0</v>
      </c>
      <c r="V2428" s="85">
        <f t="shared" si="2913"/>
        <v>0</v>
      </c>
      <c r="W2428" s="33"/>
      <c r="X2428" s="85">
        <f t="shared" si="2920"/>
        <v>0</v>
      </c>
      <c r="Y2428" s="85">
        <f t="shared" si="2914"/>
        <v>0</v>
      </c>
      <c r="Z2428" s="85">
        <f t="shared" si="2915"/>
        <v>0</v>
      </c>
      <c r="AA2428" s="85">
        <f t="shared" si="2916"/>
        <v>0</v>
      </c>
      <c r="AB2428" s="85">
        <f t="shared" si="2917"/>
        <v>0</v>
      </c>
      <c r="AC2428" s="85">
        <f t="shared" si="2918"/>
        <v>0</v>
      </c>
    </row>
    <row r="2429" spans="1:29" x14ac:dyDescent="0.3">
      <c r="A2429" s="67"/>
      <c r="B2429" s="85"/>
      <c r="C2429" s="85"/>
      <c r="D2429" s="85"/>
      <c r="E2429" s="85"/>
      <c r="F2429" s="85"/>
      <c r="G2429" s="85"/>
      <c r="H2429" s="113"/>
      <c r="P2429" s="21" t="str">
        <f t="shared" si="2919"/>
        <v>A</v>
      </c>
      <c r="Q2429" s="85">
        <f t="shared" si="2921"/>
        <v>0</v>
      </c>
      <c r="R2429" s="85">
        <f t="shared" si="2909"/>
        <v>0</v>
      </c>
      <c r="S2429" s="85">
        <f t="shared" si="2910"/>
        <v>0</v>
      </c>
      <c r="T2429" s="85">
        <f t="shared" si="2911"/>
        <v>0</v>
      </c>
      <c r="U2429" s="85">
        <f t="shared" si="2912"/>
        <v>0</v>
      </c>
      <c r="V2429" s="85">
        <f t="shared" si="2913"/>
        <v>0</v>
      </c>
      <c r="W2429" s="33"/>
      <c r="X2429" s="85">
        <f t="shared" si="2920"/>
        <v>0</v>
      </c>
      <c r="Y2429" s="85">
        <f t="shared" si="2914"/>
        <v>0</v>
      </c>
      <c r="Z2429" s="85">
        <f t="shared" si="2915"/>
        <v>0</v>
      </c>
      <c r="AA2429" s="85">
        <f t="shared" si="2916"/>
        <v>0</v>
      </c>
      <c r="AB2429" s="85">
        <f t="shared" si="2917"/>
        <v>0</v>
      </c>
      <c r="AC2429" s="85">
        <f t="shared" si="2918"/>
        <v>0</v>
      </c>
    </row>
    <row r="2430" spans="1:29" x14ac:dyDescent="0.3">
      <c r="A2430" s="67"/>
      <c r="B2430" s="85"/>
      <c r="C2430" s="85"/>
      <c r="D2430" s="85"/>
      <c r="E2430" s="85"/>
      <c r="F2430" s="85"/>
      <c r="G2430" s="85"/>
      <c r="H2430" s="113"/>
      <c r="P2430" s="21" t="str">
        <f t="shared" si="2919"/>
        <v>A</v>
      </c>
      <c r="Q2430" s="85">
        <f t="shared" si="2921"/>
        <v>0</v>
      </c>
      <c r="R2430" s="85">
        <f t="shared" si="2909"/>
        <v>0</v>
      </c>
      <c r="S2430" s="85">
        <f t="shared" si="2910"/>
        <v>0</v>
      </c>
      <c r="T2430" s="85">
        <f t="shared" si="2911"/>
        <v>0</v>
      </c>
      <c r="U2430" s="85">
        <f t="shared" si="2912"/>
        <v>0</v>
      </c>
      <c r="V2430" s="85">
        <f t="shared" si="2913"/>
        <v>0</v>
      </c>
      <c r="W2430" s="33"/>
      <c r="X2430" s="85">
        <f t="shared" si="2920"/>
        <v>0</v>
      </c>
      <c r="Y2430" s="85">
        <f t="shared" si="2914"/>
        <v>0</v>
      </c>
      <c r="Z2430" s="85">
        <f t="shared" si="2915"/>
        <v>0</v>
      </c>
      <c r="AA2430" s="85">
        <f t="shared" si="2916"/>
        <v>0</v>
      </c>
      <c r="AB2430" s="85">
        <f t="shared" si="2917"/>
        <v>0</v>
      </c>
      <c r="AC2430" s="85">
        <f t="shared" si="2918"/>
        <v>0</v>
      </c>
    </row>
    <row r="2431" spans="1:29" x14ac:dyDescent="0.3">
      <c r="A2431" s="67"/>
      <c r="B2431" s="85"/>
      <c r="C2431" s="85"/>
      <c r="D2431" s="85"/>
      <c r="E2431" s="85"/>
      <c r="F2431" s="85"/>
      <c r="G2431" s="85"/>
      <c r="H2431" s="113"/>
      <c r="P2431" s="21" t="str">
        <f t="shared" si="2919"/>
        <v>A</v>
      </c>
      <c r="Q2431" s="85">
        <f t="shared" si="2921"/>
        <v>0</v>
      </c>
      <c r="R2431" s="85">
        <f t="shared" si="2909"/>
        <v>0</v>
      </c>
      <c r="S2431" s="85">
        <f t="shared" si="2910"/>
        <v>0</v>
      </c>
      <c r="T2431" s="85">
        <f t="shared" si="2911"/>
        <v>0</v>
      </c>
      <c r="U2431" s="85">
        <f t="shared" si="2912"/>
        <v>0</v>
      </c>
      <c r="V2431" s="85">
        <f t="shared" si="2913"/>
        <v>0</v>
      </c>
      <c r="W2431" s="33"/>
      <c r="X2431" s="85">
        <f t="shared" si="2920"/>
        <v>0</v>
      </c>
      <c r="Y2431" s="85">
        <f t="shared" si="2914"/>
        <v>0</v>
      </c>
      <c r="Z2431" s="85">
        <f t="shared" si="2915"/>
        <v>0</v>
      </c>
      <c r="AA2431" s="85">
        <f t="shared" si="2916"/>
        <v>0</v>
      </c>
      <c r="AB2431" s="85">
        <f t="shared" si="2917"/>
        <v>0</v>
      </c>
      <c r="AC2431" s="85">
        <f t="shared" si="2918"/>
        <v>0</v>
      </c>
    </row>
    <row r="2432" spans="1:29" x14ac:dyDescent="0.3">
      <c r="A2432" s="67"/>
      <c r="B2432" s="85"/>
      <c r="C2432" s="85"/>
      <c r="D2432" s="85"/>
      <c r="E2432" s="85"/>
      <c r="F2432" s="85"/>
      <c r="G2432" s="85"/>
      <c r="H2432" s="113"/>
      <c r="P2432" s="21" t="str">
        <f t="shared" si="2919"/>
        <v>A</v>
      </c>
      <c r="Q2432" s="85">
        <f t="shared" si="2921"/>
        <v>0</v>
      </c>
      <c r="R2432" s="85">
        <f t="shared" si="2909"/>
        <v>0</v>
      </c>
      <c r="S2432" s="85">
        <f t="shared" si="2910"/>
        <v>0</v>
      </c>
      <c r="T2432" s="85">
        <f t="shared" si="2911"/>
        <v>0</v>
      </c>
      <c r="U2432" s="85">
        <f t="shared" si="2912"/>
        <v>0</v>
      </c>
      <c r="V2432" s="85">
        <f t="shared" si="2913"/>
        <v>0</v>
      </c>
      <c r="W2432" s="33"/>
      <c r="X2432" s="85">
        <f t="shared" si="2920"/>
        <v>0</v>
      </c>
      <c r="Y2432" s="85">
        <f t="shared" si="2914"/>
        <v>0</v>
      </c>
      <c r="Z2432" s="85">
        <f t="shared" si="2915"/>
        <v>0</v>
      </c>
      <c r="AA2432" s="85">
        <f t="shared" si="2916"/>
        <v>0</v>
      </c>
      <c r="AB2432" s="85">
        <f t="shared" si="2917"/>
        <v>0</v>
      </c>
      <c r="AC2432" s="85">
        <f t="shared" si="2918"/>
        <v>0</v>
      </c>
    </row>
    <row r="2433" spans="1:29" x14ac:dyDescent="0.3">
      <c r="A2433" s="67"/>
      <c r="B2433" s="85"/>
      <c r="C2433" s="85"/>
      <c r="D2433" s="85"/>
      <c r="E2433" s="85"/>
      <c r="F2433" s="85"/>
      <c r="G2433" s="85"/>
      <c r="H2433" s="113"/>
      <c r="P2433" s="21" t="str">
        <f t="shared" si="2919"/>
        <v>A</v>
      </c>
      <c r="Q2433" s="85">
        <f t="shared" si="2921"/>
        <v>0</v>
      </c>
      <c r="R2433" s="85">
        <f t="shared" si="2909"/>
        <v>0</v>
      </c>
      <c r="S2433" s="85">
        <f t="shared" si="2910"/>
        <v>0</v>
      </c>
      <c r="T2433" s="85">
        <f t="shared" si="2911"/>
        <v>0</v>
      </c>
      <c r="U2433" s="85">
        <f t="shared" si="2912"/>
        <v>0</v>
      </c>
      <c r="V2433" s="85">
        <f t="shared" si="2913"/>
        <v>0</v>
      </c>
      <c r="W2433" s="33"/>
      <c r="X2433" s="85">
        <f t="shared" si="2920"/>
        <v>0</v>
      </c>
      <c r="Y2433" s="85">
        <f t="shared" si="2914"/>
        <v>0</v>
      </c>
      <c r="Z2433" s="85">
        <f t="shared" si="2915"/>
        <v>0</v>
      </c>
      <c r="AA2433" s="85">
        <f t="shared" si="2916"/>
        <v>0</v>
      </c>
      <c r="AB2433" s="85">
        <f t="shared" si="2917"/>
        <v>0</v>
      </c>
      <c r="AC2433" s="85">
        <f t="shared" si="2918"/>
        <v>0</v>
      </c>
    </row>
    <row r="2434" spans="1:29" x14ac:dyDescent="0.3">
      <c r="A2434" s="67"/>
      <c r="B2434" s="85"/>
      <c r="C2434" s="85"/>
      <c r="D2434" s="85"/>
      <c r="E2434" s="85"/>
      <c r="F2434" s="85"/>
      <c r="G2434" s="85"/>
      <c r="H2434" s="113"/>
      <c r="P2434" s="21" t="str">
        <f t="shared" si="2919"/>
        <v>A</v>
      </c>
      <c r="Q2434" s="85">
        <f t="shared" si="2921"/>
        <v>0</v>
      </c>
      <c r="R2434" s="85">
        <f t="shared" si="2909"/>
        <v>0</v>
      </c>
      <c r="S2434" s="85">
        <f t="shared" si="2910"/>
        <v>0</v>
      </c>
      <c r="T2434" s="85">
        <f t="shared" si="2911"/>
        <v>0</v>
      </c>
      <c r="U2434" s="85">
        <f t="shared" si="2912"/>
        <v>0</v>
      </c>
      <c r="V2434" s="85">
        <f t="shared" si="2913"/>
        <v>0</v>
      </c>
      <c r="W2434" s="33"/>
      <c r="X2434" s="85">
        <f t="shared" si="2920"/>
        <v>0</v>
      </c>
      <c r="Y2434" s="85">
        <f t="shared" si="2914"/>
        <v>0</v>
      </c>
      <c r="Z2434" s="85">
        <f t="shared" si="2915"/>
        <v>0</v>
      </c>
      <c r="AA2434" s="85">
        <f t="shared" si="2916"/>
        <v>0</v>
      </c>
      <c r="AB2434" s="85">
        <f t="shared" si="2917"/>
        <v>0</v>
      </c>
      <c r="AC2434" s="85">
        <f t="shared" si="2918"/>
        <v>0</v>
      </c>
    </row>
    <row r="2435" spans="1:29" x14ac:dyDescent="0.3">
      <c r="A2435" s="67"/>
      <c r="B2435" s="85"/>
      <c r="C2435" s="85"/>
      <c r="D2435" s="85"/>
      <c r="E2435" s="85"/>
      <c r="F2435" s="85"/>
      <c r="G2435" s="85"/>
      <c r="H2435" s="113"/>
      <c r="P2435" s="21" t="str">
        <f t="shared" si="2919"/>
        <v>A</v>
      </c>
      <c r="Q2435" s="85">
        <f t="shared" si="2921"/>
        <v>0</v>
      </c>
      <c r="R2435" s="85">
        <f t="shared" si="2909"/>
        <v>0</v>
      </c>
      <c r="S2435" s="85">
        <f t="shared" si="2910"/>
        <v>0</v>
      </c>
      <c r="T2435" s="85">
        <f t="shared" si="2911"/>
        <v>0</v>
      </c>
      <c r="U2435" s="85">
        <f t="shared" si="2912"/>
        <v>0</v>
      </c>
      <c r="V2435" s="85">
        <f t="shared" si="2913"/>
        <v>0</v>
      </c>
      <c r="W2435" s="33"/>
      <c r="X2435" s="85">
        <f t="shared" si="2920"/>
        <v>0</v>
      </c>
      <c r="Y2435" s="85">
        <f t="shared" si="2914"/>
        <v>0</v>
      </c>
      <c r="Z2435" s="85">
        <f t="shared" si="2915"/>
        <v>0</v>
      </c>
      <c r="AA2435" s="85">
        <f t="shared" si="2916"/>
        <v>0</v>
      </c>
      <c r="AB2435" s="85">
        <f t="shared" si="2917"/>
        <v>0</v>
      </c>
      <c r="AC2435" s="85">
        <f t="shared" si="2918"/>
        <v>0</v>
      </c>
    </row>
    <row r="2436" spans="1:29" x14ac:dyDescent="0.3">
      <c r="A2436" s="67"/>
      <c r="B2436" s="85"/>
      <c r="C2436" s="85"/>
      <c r="D2436" s="85"/>
      <c r="E2436" s="85"/>
      <c r="F2436" s="85"/>
      <c r="G2436" s="85"/>
      <c r="H2436" s="113"/>
      <c r="P2436" s="21" t="str">
        <f t="shared" si="2919"/>
        <v>A</v>
      </c>
      <c r="Q2436" s="85">
        <f t="shared" si="2921"/>
        <v>0</v>
      </c>
      <c r="R2436" s="85">
        <f t="shared" si="2909"/>
        <v>0</v>
      </c>
      <c r="S2436" s="85">
        <f t="shared" si="2910"/>
        <v>0</v>
      </c>
      <c r="T2436" s="85">
        <f t="shared" si="2911"/>
        <v>0</v>
      </c>
      <c r="U2436" s="85">
        <f t="shared" si="2912"/>
        <v>0</v>
      </c>
      <c r="V2436" s="85">
        <f t="shared" si="2913"/>
        <v>0</v>
      </c>
      <c r="W2436" s="33"/>
      <c r="X2436" s="85">
        <f t="shared" si="2920"/>
        <v>0</v>
      </c>
      <c r="Y2436" s="85">
        <f t="shared" si="2914"/>
        <v>0</v>
      </c>
      <c r="Z2436" s="85">
        <f t="shared" si="2915"/>
        <v>0</v>
      </c>
      <c r="AA2436" s="85">
        <f t="shared" si="2916"/>
        <v>0</v>
      </c>
      <c r="AB2436" s="85">
        <f t="shared" si="2917"/>
        <v>0</v>
      </c>
      <c r="AC2436" s="85">
        <f t="shared" si="2918"/>
        <v>0</v>
      </c>
    </row>
    <row r="2437" spans="1:29" x14ac:dyDescent="0.3">
      <c r="A2437" s="68"/>
      <c r="B2437" s="87"/>
      <c r="C2437" s="87"/>
      <c r="D2437" s="87"/>
      <c r="E2437" s="87"/>
      <c r="F2437" s="87"/>
      <c r="G2437" s="87"/>
      <c r="H2437" s="114"/>
      <c r="I2437" s="105">
        <f>Q2437</f>
        <v>0</v>
      </c>
      <c r="J2437" s="105">
        <f>R2437</f>
        <v>0</v>
      </c>
      <c r="K2437" s="105">
        <f t="shared" ref="K2437" si="2922">S2437</f>
        <v>0</v>
      </c>
      <c r="L2437" s="105">
        <f t="shared" ref="L2437" si="2923">T2437</f>
        <v>0</v>
      </c>
      <c r="M2437" s="105">
        <f t="shared" ref="M2437" si="2924">U2437</f>
        <v>0</v>
      </c>
      <c r="N2437" s="105">
        <f t="shared" ref="N2437" si="2925">V2437</f>
        <v>0</v>
      </c>
      <c r="P2437" s="21"/>
      <c r="Q2437" s="106">
        <f t="shared" ref="Q2437:V2437" si="2926">+SUM(Q2421:Q2436)</f>
        <v>0</v>
      </c>
      <c r="R2437" s="106">
        <f t="shared" si="2926"/>
        <v>0</v>
      </c>
      <c r="S2437" s="106">
        <f t="shared" si="2926"/>
        <v>0</v>
      </c>
      <c r="T2437" s="106">
        <f t="shared" si="2926"/>
        <v>0</v>
      </c>
      <c r="U2437" s="106">
        <f t="shared" si="2926"/>
        <v>0</v>
      </c>
      <c r="V2437" s="106">
        <f t="shared" si="2926"/>
        <v>0</v>
      </c>
      <c r="W2437" s="33"/>
      <c r="X2437" s="33"/>
      <c r="Y2437" s="33"/>
      <c r="Z2437" s="33"/>
      <c r="AA2437" s="33"/>
      <c r="AB2437" s="33"/>
      <c r="AC2437" s="33"/>
    </row>
    <row r="2439" spans="1:29" x14ac:dyDescent="0.3">
      <c r="A2439" s="69"/>
      <c r="B2439" s="69"/>
      <c r="C2439" s="69"/>
      <c r="D2439" s="97"/>
      <c r="E2439" s="97"/>
      <c r="F2439" s="69"/>
      <c r="G2439" s="69"/>
      <c r="H2439" s="82"/>
    </row>
    <row r="2440" spans="1:29" x14ac:dyDescent="0.3">
      <c r="A2440" s="94"/>
      <c r="B2440" s="83"/>
      <c r="C2440" s="95"/>
      <c r="D2440" s="95"/>
      <c r="E2440" s="33"/>
      <c r="F2440" s="98"/>
      <c r="G2440" s="96"/>
      <c r="H2440" s="112"/>
    </row>
    <row r="2441" spans="1:29" x14ac:dyDescent="0.3">
      <c r="A2441" s="91"/>
      <c r="B2441" s="92"/>
      <c r="C2441" s="92"/>
      <c r="D2441" s="92"/>
      <c r="E2441" s="92"/>
      <c r="F2441" s="92"/>
      <c r="G2441" s="92"/>
      <c r="H2441" s="92"/>
    </row>
    <row r="2442" spans="1:29" x14ac:dyDescent="0.3">
      <c r="A2442" s="68"/>
      <c r="B2442" s="68"/>
      <c r="C2442" s="68"/>
      <c r="D2442" s="68"/>
      <c r="E2442" s="68"/>
      <c r="F2442" s="68"/>
      <c r="G2442" s="68"/>
      <c r="H2442" s="82"/>
      <c r="P2442" s="21"/>
      <c r="Q2442" s="106">
        <f>+SUM(Q2443:Q2458)</f>
        <v>0</v>
      </c>
      <c r="R2442" s="106">
        <f t="shared" ref="R2442:V2442" si="2927">+SUM(R2443:R2458)</f>
        <v>0</v>
      </c>
      <c r="S2442" s="106">
        <f t="shared" si="2927"/>
        <v>0</v>
      </c>
      <c r="T2442" s="106">
        <f t="shared" si="2927"/>
        <v>0</v>
      </c>
      <c r="U2442" s="106">
        <f t="shared" si="2927"/>
        <v>0</v>
      </c>
      <c r="V2442" s="106">
        <f t="shared" si="2927"/>
        <v>0</v>
      </c>
      <c r="W2442" s="33"/>
      <c r="X2442" s="33"/>
      <c r="Y2442" s="33"/>
      <c r="Z2442" s="33"/>
      <c r="AA2442" s="33"/>
      <c r="AB2442" s="33"/>
      <c r="AC2442" s="33"/>
    </row>
    <row r="2443" spans="1:29" x14ac:dyDescent="0.3">
      <c r="A2443" s="67"/>
      <c r="B2443" s="85"/>
      <c r="C2443" s="85"/>
      <c r="D2443" s="85"/>
      <c r="E2443" s="85"/>
      <c r="F2443" s="85"/>
      <c r="G2443" s="85"/>
      <c r="H2443" s="113"/>
      <c r="I2443" s="105">
        <f t="shared" ref="I2443" si="2928">Q2442</f>
        <v>0</v>
      </c>
      <c r="J2443" s="105">
        <f t="shared" ref="J2443" si="2929">R2442</f>
        <v>0</v>
      </c>
      <c r="K2443" s="105">
        <f t="shared" ref="K2443" si="2930">S2442</f>
        <v>0</v>
      </c>
      <c r="L2443" s="105">
        <f t="shared" ref="L2443" si="2931">T2442</f>
        <v>0</v>
      </c>
      <c r="M2443" s="105">
        <f t="shared" ref="M2443" si="2932">U2442</f>
        <v>0</v>
      </c>
      <c r="N2443" s="105">
        <f t="shared" ref="N2443" si="2933">V2442</f>
        <v>0</v>
      </c>
      <c r="P2443" s="21" t="str">
        <f>IF(A2443&gt;=$B$2104,"A","B")</f>
        <v>A</v>
      </c>
      <c r="Q2443" s="85">
        <f t="shared" ref="Q2443:Q2447" si="2934">IF($P2443="B",B2443,0)</f>
        <v>0</v>
      </c>
      <c r="R2443" s="85">
        <f t="shared" ref="R2443:R2458" si="2935">IF($P2443="B",C2443,0)</f>
        <v>0</v>
      </c>
      <c r="S2443" s="85">
        <f t="shared" ref="S2443:S2458" si="2936">IF($P2443="B",D2443,0)</f>
        <v>0</v>
      </c>
      <c r="T2443" s="85">
        <f t="shared" ref="T2443:T2458" si="2937">IF($P2443="B",E2443,0)</f>
        <v>0</v>
      </c>
      <c r="U2443" s="85">
        <f t="shared" ref="U2443:U2458" si="2938">IF($P2443="B",F2443,0)</f>
        <v>0</v>
      </c>
      <c r="V2443" s="85">
        <f t="shared" ref="V2443:V2458" si="2939">IF($P2443="B",G2443,0)</f>
        <v>0</v>
      </c>
      <c r="W2443" s="33"/>
      <c r="X2443" s="85">
        <f>IF($P2443="A",B2443,0)</f>
        <v>0</v>
      </c>
      <c r="Y2443" s="85">
        <f t="shared" ref="Y2443:Y2458" si="2940">IF($P2443="A",C2443,0)</f>
        <v>0</v>
      </c>
      <c r="Z2443" s="85">
        <f t="shared" ref="Z2443:Z2458" si="2941">IF($P2443="A",D2443,0)</f>
        <v>0</v>
      </c>
      <c r="AA2443" s="85">
        <f t="shared" ref="AA2443:AA2458" si="2942">IF($P2443="A",E2443,0)</f>
        <v>0</v>
      </c>
      <c r="AB2443" s="85">
        <f t="shared" ref="AB2443:AB2458" si="2943">IF($P2443="A",F2443,0)</f>
        <v>0</v>
      </c>
      <c r="AC2443" s="85">
        <f t="shared" ref="AC2443:AC2458" si="2944">IF($P2443="A",G2443,0)</f>
        <v>0</v>
      </c>
    </row>
    <row r="2444" spans="1:29" x14ac:dyDescent="0.3">
      <c r="A2444" s="67"/>
      <c r="B2444" s="85"/>
      <c r="C2444" s="85"/>
      <c r="D2444" s="85"/>
      <c r="E2444" s="85"/>
      <c r="F2444" s="85"/>
      <c r="G2444" s="85"/>
      <c r="H2444" s="113"/>
      <c r="P2444" s="21" t="str">
        <f t="shared" ref="P2444:P2458" si="2945">IF(A2444&gt;=$B$2104,"A","B")</f>
        <v>A</v>
      </c>
      <c r="Q2444" s="85">
        <f t="shared" si="2934"/>
        <v>0</v>
      </c>
      <c r="R2444" s="85">
        <f t="shared" si="2935"/>
        <v>0</v>
      </c>
      <c r="S2444" s="85">
        <f t="shared" si="2936"/>
        <v>0</v>
      </c>
      <c r="T2444" s="85">
        <f t="shared" si="2937"/>
        <v>0</v>
      </c>
      <c r="U2444" s="85">
        <f t="shared" si="2938"/>
        <v>0</v>
      </c>
      <c r="V2444" s="85">
        <f t="shared" si="2939"/>
        <v>0</v>
      </c>
      <c r="W2444" s="33"/>
      <c r="X2444" s="85">
        <f t="shared" ref="X2444:X2458" si="2946">IF($P2444="A",B2444,0)</f>
        <v>0</v>
      </c>
      <c r="Y2444" s="85">
        <f t="shared" si="2940"/>
        <v>0</v>
      </c>
      <c r="Z2444" s="85">
        <f t="shared" si="2941"/>
        <v>0</v>
      </c>
      <c r="AA2444" s="85">
        <f t="shared" si="2942"/>
        <v>0</v>
      </c>
      <c r="AB2444" s="85">
        <f t="shared" si="2943"/>
        <v>0</v>
      </c>
      <c r="AC2444" s="85">
        <f t="shared" si="2944"/>
        <v>0</v>
      </c>
    </row>
    <row r="2445" spans="1:29" x14ac:dyDescent="0.3">
      <c r="A2445" s="67"/>
      <c r="B2445" s="85"/>
      <c r="C2445" s="85"/>
      <c r="D2445" s="85"/>
      <c r="E2445" s="85"/>
      <c r="F2445" s="85"/>
      <c r="G2445" s="85"/>
      <c r="H2445" s="113"/>
      <c r="P2445" s="21" t="str">
        <f t="shared" si="2945"/>
        <v>A</v>
      </c>
      <c r="Q2445" s="85">
        <f t="shared" si="2934"/>
        <v>0</v>
      </c>
      <c r="R2445" s="85">
        <f t="shared" si="2935"/>
        <v>0</v>
      </c>
      <c r="S2445" s="85">
        <f t="shared" si="2936"/>
        <v>0</v>
      </c>
      <c r="T2445" s="85">
        <f t="shared" si="2937"/>
        <v>0</v>
      </c>
      <c r="U2445" s="85">
        <f t="shared" si="2938"/>
        <v>0</v>
      </c>
      <c r="V2445" s="85">
        <f t="shared" si="2939"/>
        <v>0</v>
      </c>
      <c r="W2445" s="33"/>
      <c r="X2445" s="85">
        <f t="shared" si="2946"/>
        <v>0</v>
      </c>
      <c r="Y2445" s="85">
        <f t="shared" si="2940"/>
        <v>0</v>
      </c>
      <c r="Z2445" s="85">
        <f t="shared" si="2941"/>
        <v>0</v>
      </c>
      <c r="AA2445" s="85">
        <f t="shared" si="2942"/>
        <v>0</v>
      </c>
      <c r="AB2445" s="85">
        <f t="shared" si="2943"/>
        <v>0</v>
      </c>
      <c r="AC2445" s="85">
        <f t="shared" si="2944"/>
        <v>0</v>
      </c>
    </row>
    <row r="2446" spans="1:29" x14ac:dyDescent="0.3">
      <c r="A2446" s="67"/>
      <c r="B2446" s="85"/>
      <c r="C2446" s="85"/>
      <c r="D2446" s="85"/>
      <c r="E2446" s="85"/>
      <c r="F2446" s="85"/>
      <c r="G2446" s="85"/>
      <c r="H2446" s="113"/>
      <c r="P2446" s="21" t="str">
        <f t="shared" si="2945"/>
        <v>A</v>
      </c>
      <c r="Q2446" s="85">
        <f t="shared" si="2934"/>
        <v>0</v>
      </c>
      <c r="R2446" s="85">
        <f t="shared" si="2935"/>
        <v>0</v>
      </c>
      <c r="S2446" s="85">
        <f t="shared" si="2936"/>
        <v>0</v>
      </c>
      <c r="T2446" s="85">
        <f t="shared" si="2937"/>
        <v>0</v>
      </c>
      <c r="U2446" s="85">
        <f t="shared" si="2938"/>
        <v>0</v>
      </c>
      <c r="V2446" s="85">
        <f t="shared" si="2939"/>
        <v>0</v>
      </c>
      <c r="W2446" s="33"/>
      <c r="X2446" s="85">
        <f t="shared" si="2946"/>
        <v>0</v>
      </c>
      <c r="Y2446" s="85">
        <f t="shared" si="2940"/>
        <v>0</v>
      </c>
      <c r="Z2446" s="85">
        <f t="shared" si="2941"/>
        <v>0</v>
      </c>
      <c r="AA2446" s="85">
        <f t="shared" si="2942"/>
        <v>0</v>
      </c>
      <c r="AB2446" s="85">
        <f t="shared" si="2943"/>
        <v>0</v>
      </c>
      <c r="AC2446" s="85">
        <f t="shared" si="2944"/>
        <v>0</v>
      </c>
    </row>
    <row r="2447" spans="1:29" x14ac:dyDescent="0.3">
      <c r="A2447" s="67"/>
      <c r="B2447" s="85"/>
      <c r="C2447" s="85"/>
      <c r="D2447" s="85"/>
      <c r="E2447" s="85"/>
      <c r="F2447" s="85"/>
      <c r="G2447" s="85"/>
      <c r="H2447" s="113"/>
      <c r="P2447" s="21" t="str">
        <f t="shared" si="2945"/>
        <v>A</v>
      </c>
      <c r="Q2447" s="85">
        <f t="shared" si="2934"/>
        <v>0</v>
      </c>
      <c r="R2447" s="85">
        <f t="shared" si="2935"/>
        <v>0</v>
      </c>
      <c r="S2447" s="85">
        <f t="shared" si="2936"/>
        <v>0</v>
      </c>
      <c r="T2447" s="85">
        <f t="shared" si="2937"/>
        <v>0</v>
      </c>
      <c r="U2447" s="85">
        <f t="shared" si="2938"/>
        <v>0</v>
      </c>
      <c r="V2447" s="85">
        <f t="shared" si="2939"/>
        <v>0</v>
      </c>
      <c r="W2447" s="33"/>
      <c r="X2447" s="85">
        <f t="shared" si="2946"/>
        <v>0</v>
      </c>
      <c r="Y2447" s="85">
        <f t="shared" si="2940"/>
        <v>0</v>
      </c>
      <c r="Z2447" s="85">
        <f t="shared" si="2941"/>
        <v>0</v>
      </c>
      <c r="AA2447" s="85">
        <f t="shared" si="2942"/>
        <v>0</v>
      </c>
      <c r="AB2447" s="85">
        <f t="shared" si="2943"/>
        <v>0</v>
      </c>
      <c r="AC2447" s="85">
        <f t="shared" si="2944"/>
        <v>0</v>
      </c>
    </row>
    <row r="2448" spans="1:29" x14ac:dyDescent="0.3">
      <c r="A2448" s="67"/>
      <c r="B2448" s="85"/>
      <c r="C2448" s="85"/>
      <c r="D2448" s="85"/>
      <c r="E2448" s="85"/>
      <c r="F2448" s="85"/>
      <c r="G2448" s="85"/>
      <c r="H2448" s="113"/>
      <c r="P2448" s="21" t="str">
        <f t="shared" si="2945"/>
        <v>A</v>
      </c>
      <c r="Q2448" s="85">
        <f>IF($P2448="B",B2448,0)</f>
        <v>0</v>
      </c>
      <c r="R2448" s="85">
        <f t="shared" si="2935"/>
        <v>0</v>
      </c>
      <c r="S2448" s="85">
        <f t="shared" si="2936"/>
        <v>0</v>
      </c>
      <c r="T2448" s="85">
        <f t="shared" si="2937"/>
        <v>0</v>
      </c>
      <c r="U2448" s="85">
        <f t="shared" si="2938"/>
        <v>0</v>
      </c>
      <c r="V2448" s="85">
        <f t="shared" si="2939"/>
        <v>0</v>
      </c>
      <c r="W2448" s="33"/>
      <c r="X2448" s="85">
        <f t="shared" si="2946"/>
        <v>0</v>
      </c>
      <c r="Y2448" s="85">
        <f t="shared" si="2940"/>
        <v>0</v>
      </c>
      <c r="Z2448" s="85">
        <f t="shared" si="2941"/>
        <v>0</v>
      </c>
      <c r="AA2448" s="85">
        <f t="shared" si="2942"/>
        <v>0</v>
      </c>
      <c r="AB2448" s="85">
        <f t="shared" si="2943"/>
        <v>0</v>
      </c>
      <c r="AC2448" s="85">
        <f t="shared" si="2944"/>
        <v>0</v>
      </c>
    </row>
    <row r="2449" spans="1:29" x14ac:dyDescent="0.3">
      <c r="A2449" s="67"/>
      <c r="B2449" s="85"/>
      <c r="C2449" s="85"/>
      <c r="D2449" s="85"/>
      <c r="E2449" s="85"/>
      <c r="F2449" s="85"/>
      <c r="G2449" s="85"/>
      <c r="H2449" s="113"/>
      <c r="P2449" s="21" t="str">
        <f t="shared" si="2945"/>
        <v>A</v>
      </c>
      <c r="Q2449" s="85">
        <f t="shared" ref="Q2449:Q2458" si="2947">IF($P2449="B",B2449,0)</f>
        <v>0</v>
      </c>
      <c r="R2449" s="85">
        <f t="shared" si="2935"/>
        <v>0</v>
      </c>
      <c r="S2449" s="85">
        <f t="shared" si="2936"/>
        <v>0</v>
      </c>
      <c r="T2449" s="85">
        <f t="shared" si="2937"/>
        <v>0</v>
      </c>
      <c r="U2449" s="85">
        <f t="shared" si="2938"/>
        <v>0</v>
      </c>
      <c r="V2449" s="85">
        <f t="shared" si="2939"/>
        <v>0</v>
      </c>
      <c r="W2449" s="33"/>
      <c r="X2449" s="85">
        <f t="shared" si="2946"/>
        <v>0</v>
      </c>
      <c r="Y2449" s="85">
        <f t="shared" si="2940"/>
        <v>0</v>
      </c>
      <c r="Z2449" s="85">
        <f t="shared" si="2941"/>
        <v>0</v>
      </c>
      <c r="AA2449" s="85">
        <f t="shared" si="2942"/>
        <v>0</v>
      </c>
      <c r="AB2449" s="85">
        <f t="shared" si="2943"/>
        <v>0</v>
      </c>
      <c r="AC2449" s="85">
        <f t="shared" si="2944"/>
        <v>0</v>
      </c>
    </row>
    <row r="2450" spans="1:29" x14ac:dyDescent="0.3">
      <c r="A2450" s="67"/>
      <c r="B2450" s="85"/>
      <c r="C2450" s="85"/>
      <c r="D2450" s="85"/>
      <c r="E2450" s="85"/>
      <c r="F2450" s="85"/>
      <c r="G2450" s="85"/>
      <c r="H2450" s="113"/>
      <c r="P2450" s="21" t="str">
        <f t="shared" si="2945"/>
        <v>A</v>
      </c>
      <c r="Q2450" s="85">
        <f t="shared" si="2947"/>
        <v>0</v>
      </c>
      <c r="R2450" s="85">
        <f t="shared" si="2935"/>
        <v>0</v>
      </c>
      <c r="S2450" s="85">
        <f t="shared" si="2936"/>
        <v>0</v>
      </c>
      <c r="T2450" s="85">
        <f t="shared" si="2937"/>
        <v>0</v>
      </c>
      <c r="U2450" s="85">
        <f t="shared" si="2938"/>
        <v>0</v>
      </c>
      <c r="V2450" s="85">
        <f t="shared" si="2939"/>
        <v>0</v>
      </c>
      <c r="W2450" s="33"/>
      <c r="X2450" s="85">
        <f t="shared" si="2946"/>
        <v>0</v>
      </c>
      <c r="Y2450" s="85">
        <f t="shared" si="2940"/>
        <v>0</v>
      </c>
      <c r="Z2450" s="85">
        <f t="shared" si="2941"/>
        <v>0</v>
      </c>
      <c r="AA2450" s="85">
        <f t="shared" si="2942"/>
        <v>0</v>
      </c>
      <c r="AB2450" s="85">
        <f t="shared" si="2943"/>
        <v>0</v>
      </c>
      <c r="AC2450" s="85">
        <f t="shared" si="2944"/>
        <v>0</v>
      </c>
    </row>
    <row r="2451" spans="1:29" x14ac:dyDescent="0.3">
      <c r="A2451" s="67"/>
      <c r="B2451" s="85"/>
      <c r="C2451" s="85"/>
      <c r="D2451" s="85"/>
      <c r="E2451" s="85"/>
      <c r="F2451" s="85"/>
      <c r="G2451" s="85"/>
      <c r="H2451" s="113"/>
      <c r="P2451" s="21" t="str">
        <f t="shared" si="2945"/>
        <v>A</v>
      </c>
      <c r="Q2451" s="85">
        <f t="shared" si="2947"/>
        <v>0</v>
      </c>
      <c r="R2451" s="85">
        <f t="shared" si="2935"/>
        <v>0</v>
      </c>
      <c r="S2451" s="85">
        <f t="shared" si="2936"/>
        <v>0</v>
      </c>
      <c r="T2451" s="85">
        <f t="shared" si="2937"/>
        <v>0</v>
      </c>
      <c r="U2451" s="85">
        <f t="shared" si="2938"/>
        <v>0</v>
      </c>
      <c r="V2451" s="85">
        <f t="shared" si="2939"/>
        <v>0</v>
      </c>
      <c r="W2451" s="33"/>
      <c r="X2451" s="85">
        <f t="shared" si="2946"/>
        <v>0</v>
      </c>
      <c r="Y2451" s="85">
        <f t="shared" si="2940"/>
        <v>0</v>
      </c>
      <c r="Z2451" s="85">
        <f t="shared" si="2941"/>
        <v>0</v>
      </c>
      <c r="AA2451" s="85">
        <f t="shared" si="2942"/>
        <v>0</v>
      </c>
      <c r="AB2451" s="85">
        <f t="shared" si="2943"/>
        <v>0</v>
      </c>
      <c r="AC2451" s="85">
        <f t="shared" si="2944"/>
        <v>0</v>
      </c>
    </row>
    <row r="2452" spans="1:29" x14ac:dyDescent="0.3">
      <c r="A2452" s="67"/>
      <c r="B2452" s="85"/>
      <c r="C2452" s="85"/>
      <c r="D2452" s="85"/>
      <c r="E2452" s="85"/>
      <c r="F2452" s="85"/>
      <c r="G2452" s="85"/>
      <c r="H2452" s="113"/>
      <c r="P2452" s="21" t="str">
        <f t="shared" si="2945"/>
        <v>A</v>
      </c>
      <c r="Q2452" s="85">
        <f t="shared" si="2947"/>
        <v>0</v>
      </c>
      <c r="R2452" s="85">
        <f t="shared" si="2935"/>
        <v>0</v>
      </c>
      <c r="S2452" s="85">
        <f t="shared" si="2936"/>
        <v>0</v>
      </c>
      <c r="T2452" s="85">
        <f t="shared" si="2937"/>
        <v>0</v>
      </c>
      <c r="U2452" s="85">
        <f t="shared" si="2938"/>
        <v>0</v>
      </c>
      <c r="V2452" s="85">
        <f t="shared" si="2939"/>
        <v>0</v>
      </c>
      <c r="W2452" s="33"/>
      <c r="X2452" s="85">
        <f t="shared" si="2946"/>
        <v>0</v>
      </c>
      <c r="Y2452" s="85">
        <f t="shared" si="2940"/>
        <v>0</v>
      </c>
      <c r="Z2452" s="85">
        <f t="shared" si="2941"/>
        <v>0</v>
      </c>
      <c r="AA2452" s="85">
        <f t="shared" si="2942"/>
        <v>0</v>
      </c>
      <c r="AB2452" s="85">
        <f t="shared" si="2943"/>
        <v>0</v>
      </c>
      <c r="AC2452" s="85">
        <f t="shared" si="2944"/>
        <v>0</v>
      </c>
    </row>
    <row r="2453" spans="1:29" x14ac:dyDescent="0.3">
      <c r="A2453" s="67"/>
      <c r="B2453" s="85"/>
      <c r="C2453" s="85"/>
      <c r="D2453" s="85"/>
      <c r="E2453" s="85"/>
      <c r="F2453" s="85"/>
      <c r="G2453" s="85"/>
      <c r="H2453" s="113"/>
      <c r="P2453" s="21" t="str">
        <f t="shared" si="2945"/>
        <v>A</v>
      </c>
      <c r="Q2453" s="85">
        <f t="shared" si="2947"/>
        <v>0</v>
      </c>
      <c r="R2453" s="85">
        <f t="shared" si="2935"/>
        <v>0</v>
      </c>
      <c r="S2453" s="85">
        <f t="shared" si="2936"/>
        <v>0</v>
      </c>
      <c r="T2453" s="85">
        <f t="shared" si="2937"/>
        <v>0</v>
      </c>
      <c r="U2453" s="85">
        <f t="shared" si="2938"/>
        <v>0</v>
      </c>
      <c r="V2453" s="85">
        <f t="shared" si="2939"/>
        <v>0</v>
      </c>
      <c r="W2453" s="33"/>
      <c r="X2453" s="85">
        <f t="shared" si="2946"/>
        <v>0</v>
      </c>
      <c r="Y2453" s="85">
        <f t="shared" si="2940"/>
        <v>0</v>
      </c>
      <c r="Z2453" s="85">
        <f t="shared" si="2941"/>
        <v>0</v>
      </c>
      <c r="AA2453" s="85">
        <f t="shared" si="2942"/>
        <v>0</v>
      </c>
      <c r="AB2453" s="85">
        <f t="shared" si="2943"/>
        <v>0</v>
      </c>
      <c r="AC2453" s="85">
        <f t="shared" si="2944"/>
        <v>0</v>
      </c>
    </row>
    <row r="2454" spans="1:29" x14ac:dyDescent="0.3">
      <c r="A2454" s="67"/>
      <c r="B2454" s="85"/>
      <c r="C2454" s="85"/>
      <c r="D2454" s="85"/>
      <c r="E2454" s="85"/>
      <c r="F2454" s="85"/>
      <c r="G2454" s="85"/>
      <c r="H2454" s="113"/>
      <c r="P2454" s="21" t="str">
        <f t="shared" si="2945"/>
        <v>A</v>
      </c>
      <c r="Q2454" s="85">
        <f t="shared" si="2947"/>
        <v>0</v>
      </c>
      <c r="R2454" s="85">
        <f t="shared" si="2935"/>
        <v>0</v>
      </c>
      <c r="S2454" s="85">
        <f t="shared" si="2936"/>
        <v>0</v>
      </c>
      <c r="T2454" s="85">
        <f t="shared" si="2937"/>
        <v>0</v>
      </c>
      <c r="U2454" s="85">
        <f t="shared" si="2938"/>
        <v>0</v>
      </c>
      <c r="V2454" s="85">
        <f t="shared" si="2939"/>
        <v>0</v>
      </c>
      <c r="W2454" s="33"/>
      <c r="X2454" s="85">
        <f t="shared" si="2946"/>
        <v>0</v>
      </c>
      <c r="Y2454" s="85">
        <f t="shared" si="2940"/>
        <v>0</v>
      </c>
      <c r="Z2454" s="85">
        <f t="shared" si="2941"/>
        <v>0</v>
      </c>
      <c r="AA2454" s="85">
        <f t="shared" si="2942"/>
        <v>0</v>
      </c>
      <c r="AB2454" s="85">
        <f t="shared" si="2943"/>
        <v>0</v>
      </c>
      <c r="AC2454" s="85">
        <f t="shared" si="2944"/>
        <v>0</v>
      </c>
    </row>
    <row r="2455" spans="1:29" x14ac:dyDescent="0.3">
      <c r="A2455" s="67"/>
      <c r="B2455" s="85"/>
      <c r="C2455" s="85"/>
      <c r="D2455" s="85"/>
      <c r="E2455" s="85"/>
      <c r="F2455" s="85"/>
      <c r="G2455" s="85"/>
      <c r="H2455" s="113"/>
      <c r="P2455" s="21" t="str">
        <f t="shared" si="2945"/>
        <v>A</v>
      </c>
      <c r="Q2455" s="85">
        <f t="shared" si="2947"/>
        <v>0</v>
      </c>
      <c r="R2455" s="85">
        <f t="shared" si="2935"/>
        <v>0</v>
      </c>
      <c r="S2455" s="85">
        <f t="shared" si="2936"/>
        <v>0</v>
      </c>
      <c r="T2455" s="85">
        <f t="shared" si="2937"/>
        <v>0</v>
      </c>
      <c r="U2455" s="85">
        <f t="shared" si="2938"/>
        <v>0</v>
      </c>
      <c r="V2455" s="85">
        <f t="shared" si="2939"/>
        <v>0</v>
      </c>
      <c r="W2455" s="33"/>
      <c r="X2455" s="85">
        <f t="shared" si="2946"/>
        <v>0</v>
      </c>
      <c r="Y2455" s="85">
        <f t="shared" si="2940"/>
        <v>0</v>
      </c>
      <c r="Z2455" s="85">
        <f t="shared" si="2941"/>
        <v>0</v>
      </c>
      <c r="AA2455" s="85">
        <f t="shared" si="2942"/>
        <v>0</v>
      </c>
      <c r="AB2455" s="85">
        <f t="shared" si="2943"/>
        <v>0</v>
      </c>
      <c r="AC2455" s="85">
        <f t="shared" si="2944"/>
        <v>0</v>
      </c>
    </row>
    <row r="2456" spans="1:29" x14ac:dyDescent="0.3">
      <c r="A2456" s="67"/>
      <c r="B2456" s="85"/>
      <c r="C2456" s="85"/>
      <c r="D2456" s="85"/>
      <c r="E2456" s="85"/>
      <c r="F2456" s="85"/>
      <c r="G2456" s="85"/>
      <c r="H2456" s="113"/>
      <c r="P2456" s="21" t="str">
        <f t="shared" si="2945"/>
        <v>A</v>
      </c>
      <c r="Q2456" s="85">
        <f t="shared" si="2947"/>
        <v>0</v>
      </c>
      <c r="R2456" s="85">
        <f t="shared" si="2935"/>
        <v>0</v>
      </c>
      <c r="S2456" s="85">
        <f t="shared" si="2936"/>
        <v>0</v>
      </c>
      <c r="T2456" s="85">
        <f t="shared" si="2937"/>
        <v>0</v>
      </c>
      <c r="U2456" s="85">
        <f t="shared" si="2938"/>
        <v>0</v>
      </c>
      <c r="V2456" s="85">
        <f t="shared" si="2939"/>
        <v>0</v>
      </c>
      <c r="W2456" s="33"/>
      <c r="X2456" s="85">
        <f t="shared" si="2946"/>
        <v>0</v>
      </c>
      <c r="Y2456" s="85">
        <f t="shared" si="2940"/>
        <v>0</v>
      </c>
      <c r="Z2456" s="85">
        <f t="shared" si="2941"/>
        <v>0</v>
      </c>
      <c r="AA2456" s="85">
        <f t="shared" si="2942"/>
        <v>0</v>
      </c>
      <c r="AB2456" s="85">
        <f t="shared" si="2943"/>
        <v>0</v>
      </c>
      <c r="AC2456" s="85">
        <f t="shared" si="2944"/>
        <v>0</v>
      </c>
    </row>
    <row r="2457" spans="1:29" x14ac:dyDescent="0.3">
      <c r="A2457" s="67"/>
      <c r="B2457" s="85"/>
      <c r="C2457" s="85"/>
      <c r="D2457" s="85"/>
      <c r="E2457" s="85"/>
      <c r="F2457" s="85"/>
      <c r="G2457" s="85"/>
      <c r="H2457" s="113"/>
      <c r="P2457" s="21" t="str">
        <f t="shared" si="2945"/>
        <v>A</v>
      </c>
      <c r="Q2457" s="85">
        <f t="shared" si="2947"/>
        <v>0</v>
      </c>
      <c r="R2457" s="85">
        <f t="shared" si="2935"/>
        <v>0</v>
      </c>
      <c r="S2457" s="85">
        <f t="shared" si="2936"/>
        <v>0</v>
      </c>
      <c r="T2457" s="85">
        <f t="shared" si="2937"/>
        <v>0</v>
      </c>
      <c r="U2457" s="85">
        <f t="shared" si="2938"/>
        <v>0</v>
      </c>
      <c r="V2457" s="85">
        <f t="shared" si="2939"/>
        <v>0</v>
      </c>
      <c r="W2457" s="33"/>
      <c r="X2457" s="85">
        <f t="shared" si="2946"/>
        <v>0</v>
      </c>
      <c r="Y2457" s="85">
        <f t="shared" si="2940"/>
        <v>0</v>
      </c>
      <c r="Z2457" s="85">
        <f t="shared" si="2941"/>
        <v>0</v>
      </c>
      <c r="AA2457" s="85">
        <f t="shared" si="2942"/>
        <v>0</v>
      </c>
      <c r="AB2457" s="85">
        <f t="shared" si="2943"/>
        <v>0</v>
      </c>
      <c r="AC2457" s="85">
        <f t="shared" si="2944"/>
        <v>0</v>
      </c>
    </row>
    <row r="2458" spans="1:29" x14ac:dyDescent="0.3">
      <c r="A2458" s="67"/>
      <c r="B2458" s="85"/>
      <c r="C2458" s="85"/>
      <c r="D2458" s="85"/>
      <c r="E2458" s="85"/>
      <c r="F2458" s="85"/>
      <c r="G2458" s="85"/>
      <c r="H2458" s="113"/>
      <c r="P2458" s="21" t="str">
        <f t="shared" si="2945"/>
        <v>A</v>
      </c>
      <c r="Q2458" s="85">
        <f t="shared" si="2947"/>
        <v>0</v>
      </c>
      <c r="R2458" s="85">
        <f t="shared" si="2935"/>
        <v>0</v>
      </c>
      <c r="S2458" s="85">
        <f t="shared" si="2936"/>
        <v>0</v>
      </c>
      <c r="T2458" s="85">
        <f t="shared" si="2937"/>
        <v>0</v>
      </c>
      <c r="U2458" s="85">
        <f t="shared" si="2938"/>
        <v>0</v>
      </c>
      <c r="V2458" s="85">
        <f t="shared" si="2939"/>
        <v>0</v>
      </c>
      <c r="W2458" s="33"/>
      <c r="X2458" s="85">
        <f t="shared" si="2946"/>
        <v>0</v>
      </c>
      <c r="Y2458" s="85">
        <f t="shared" si="2940"/>
        <v>0</v>
      </c>
      <c r="Z2458" s="85">
        <f t="shared" si="2941"/>
        <v>0</v>
      </c>
      <c r="AA2458" s="85">
        <f t="shared" si="2942"/>
        <v>0</v>
      </c>
      <c r="AB2458" s="85">
        <f t="shared" si="2943"/>
        <v>0</v>
      </c>
      <c r="AC2458" s="85">
        <f t="shared" si="2944"/>
        <v>0</v>
      </c>
    </row>
    <row r="2459" spans="1:29" x14ac:dyDescent="0.3">
      <c r="A2459" s="68"/>
      <c r="B2459" s="86"/>
      <c r="C2459" s="86"/>
      <c r="D2459" s="86"/>
      <c r="E2459" s="86"/>
      <c r="F2459" s="86"/>
      <c r="G2459" s="86"/>
      <c r="H2459" s="89"/>
      <c r="I2459" s="105">
        <f>X2459</f>
        <v>0</v>
      </c>
      <c r="J2459" s="105">
        <f>Y2459</f>
        <v>0</v>
      </c>
      <c r="K2459" s="105">
        <f>Z2459</f>
        <v>0</v>
      </c>
      <c r="L2459" s="105">
        <f>AA2459</f>
        <v>0</v>
      </c>
      <c r="M2459" s="105">
        <f t="shared" ref="M2459" si="2948">AB2459</f>
        <v>0</v>
      </c>
      <c r="N2459" s="105">
        <f t="shared" ref="N2459" si="2949">AC2459</f>
        <v>0</v>
      </c>
      <c r="P2459" s="21"/>
      <c r="Q2459" s="33"/>
      <c r="R2459" s="33"/>
      <c r="S2459" s="33"/>
      <c r="T2459" s="33"/>
      <c r="U2459" s="33"/>
      <c r="V2459" s="33"/>
      <c r="W2459" s="33"/>
      <c r="X2459" s="106">
        <f>SUM(X2443:X2458)</f>
        <v>0</v>
      </c>
      <c r="Y2459" s="106">
        <f t="shared" ref="Y2459:AC2459" si="2950">SUM(Y2443:Y2458)</f>
        <v>0</v>
      </c>
      <c r="Z2459" s="106">
        <f t="shared" si="2950"/>
        <v>0</v>
      </c>
      <c r="AA2459" s="106">
        <f t="shared" si="2950"/>
        <v>0</v>
      </c>
      <c r="AB2459" s="106">
        <f t="shared" si="2950"/>
        <v>0</v>
      </c>
      <c r="AC2459" s="106">
        <f t="shared" si="2950"/>
        <v>0</v>
      </c>
    </row>
    <row r="2460" spans="1:29" x14ac:dyDescent="0.3">
      <c r="A2460" s="82"/>
      <c r="B2460" s="89"/>
      <c r="C2460" s="89"/>
      <c r="D2460" s="89"/>
      <c r="E2460" s="89"/>
      <c r="F2460" s="89"/>
      <c r="G2460" s="89"/>
      <c r="H2460" s="89"/>
      <c r="P2460" s="21"/>
      <c r="Q2460" s="33"/>
      <c r="R2460" s="33"/>
      <c r="S2460" s="33"/>
      <c r="T2460" s="33"/>
      <c r="U2460" s="33"/>
      <c r="V2460" s="33"/>
      <c r="W2460" s="33"/>
      <c r="X2460" s="33"/>
      <c r="Y2460" s="33"/>
      <c r="Z2460" s="33"/>
      <c r="AA2460" s="33"/>
      <c r="AB2460" s="33"/>
      <c r="AC2460" s="33"/>
    </row>
    <row r="2461" spans="1:29" x14ac:dyDescent="0.3">
      <c r="A2461" s="92"/>
      <c r="B2461" s="92"/>
      <c r="C2461" s="92"/>
      <c r="D2461" s="92"/>
      <c r="E2461" s="92"/>
      <c r="F2461" s="92"/>
      <c r="G2461" s="92"/>
      <c r="H2461" s="92"/>
      <c r="P2461" s="21"/>
      <c r="Q2461" s="33"/>
      <c r="R2461" s="33"/>
      <c r="S2461" s="33"/>
      <c r="T2461" s="33"/>
      <c r="U2461" s="33"/>
      <c r="V2461" s="33"/>
      <c r="W2461" s="33"/>
      <c r="X2461" s="33"/>
      <c r="Y2461" s="33"/>
      <c r="Z2461" s="33"/>
      <c r="AA2461" s="33"/>
      <c r="AB2461" s="33"/>
      <c r="AC2461" s="33"/>
    </row>
    <row r="2462" spans="1:29" x14ac:dyDescent="0.3">
      <c r="A2462" s="68"/>
      <c r="B2462" s="68"/>
      <c r="C2462" s="68"/>
      <c r="D2462" s="68"/>
      <c r="E2462" s="68"/>
      <c r="F2462" s="68"/>
      <c r="G2462" s="68"/>
      <c r="H2462" s="82"/>
      <c r="P2462" s="21"/>
      <c r="Q2462" s="33"/>
      <c r="R2462" s="33"/>
      <c r="S2462" s="33"/>
      <c r="T2462" s="33"/>
      <c r="U2462" s="33"/>
      <c r="V2462" s="33"/>
      <c r="W2462" s="33"/>
      <c r="X2462" s="106">
        <f t="shared" ref="X2462:AC2462" si="2951">SUM(X2463:X2478)</f>
        <v>0</v>
      </c>
      <c r="Y2462" s="106">
        <f t="shared" si="2951"/>
        <v>0</v>
      </c>
      <c r="Z2462" s="106">
        <f t="shared" si="2951"/>
        <v>0</v>
      </c>
      <c r="AA2462" s="106">
        <f t="shared" si="2951"/>
        <v>0</v>
      </c>
      <c r="AB2462" s="106">
        <f t="shared" si="2951"/>
        <v>0</v>
      </c>
      <c r="AC2462" s="106">
        <f t="shared" si="2951"/>
        <v>0</v>
      </c>
    </row>
    <row r="2463" spans="1:29" x14ac:dyDescent="0.3">
      <c r="A2463" s="67"/>
      <c r="B2463" s="85"/>
      <c r="C2463" s="85"/>
      <c r="D2463" s="85"/>
      <c r="E2463" s="85"/>
      <c r="F2463" s="85"/>
      <c r="G2463" s="85"/>
      <c r="H2463" s="113"/>
      <c r="I2463" s="105">
        <f>X2462</f>
        <v>0</v>
      </c>
      <c r="J2463" s="105">
        <f>Y2462</f>
        <v>0</v>
      </c>
      <c r="K2463" s="105">
        <f t="shared" ref="K2463" si="2952">Z2462</f>
        <v>0</v>
      </c>
      <c r="L2463" s="105">
        <f t="shared" ref="L2463" si="2953">AA2462</f>
        <v>0</v>
      </c>
      <c r="M2463" s="105">
        <f t="shared" ref="M2463" si="2954">AB2462</f>
        <v>0</v>
      </c>
      <c r="N2463" s="105">
        <f t="shared" ref="N2463" si="2955">AC2462</f>
        <v>0</v>
      </c>
      <c r="P2463" s="21" t="str">
        <f>IF(A2463&lt;=$B$2104,"A","B")</f>
        <v>A</v>
      </c>
      <c r="Q2463" s="85">
        <f t="shared" ref="Q2463:Q2467" si="2956">IF($P2463="B",B2463,0)</f>
        <v>0</v>
      </c>
      <c r="R2463" s="85">
        <f t="shared" ref="R2463:R2478" si="2957">IF($P2463="B",C2463,0)</f>
        <v>0</v>
      </c>
      <c r="S2463" s="85">
        <f t="shared" ref="S2463:S2478" si="2958">IF($P2463="B",D2463,0)</f>
        <v>0</v>
      </c>
      <c r="T2463" s="85">
        <f t="shared" ref="T2463:T2478" si="2959">IF($P2463="B",E2463,0)</f>
        <v>0</v>
      </c>
      <c r="U2463" s="85">
        <f t="shared" ref="U2463:U2478" si="2960">IF($P2463="B",F2463,0)</f>
        <v>0</v>
      </c>
      <c r="V2463" s="85">
        <f t="shared" ref="V2463:V2478" si="2961">IF($P2463="B",G2463,0)</f>
        <v>0</v>
      </c>
      <c r="W2463" s="33"/>
      <c r="X2463" s="85">
        <f>IF($P2463="A",B2463,0)</f>
        <v>0</v>
      </c>
      <c r="Y2463" s="85">
        <f t="shared" ref="Y2463:Y2478" si="2962">IF($P2463="A",C2463,0)</f>
        <v>0</v>
      </c>
      <c r="Z2463" s="85">
        <f t="shared" ref="Z2463:Z2478" si="2963">IF($P2463="A",D2463,0)</f>
        <v>0</v>
      </c>
      <c r="AA2463" s="85">
        <f t="shared" ref="AA2463:AA2478" si="2964">IF($P2463="A",E2463,0)</f>
        <v>0</v>
      </c>
      <c r="AB2463" s="85">
        <f t="shared" ref="AB2463:AB2478" si="2965">IF($P2463="A",F2463,0)</f>
        <v>0</v>
      </c>
      <c r="AC2463" s="85">
        <f t="shared" ref="AC2463:AC2478" si="2966">IF($P2463="A",G2463,0)</f>
        <v>0</v>
      </c>
    </row>
    <row r="2464" spans="1:29" x14ac:dyDescent="0.3">
      <c r="A2464" s="67"/>
      <c r="B2464" s="85"/>
      <c r="C2464" s="85"/>
      <c r="D2464" s="85"/>
      <c r="E2464" s="85"/>
      <c r="F2464" s="85"/>
      <c r="G2464" s="85"/>
      <c r="H2464" s="113"/>
      <c r="P2464" s="21" t="str">
        <f t="shared" ref="P2464:P2478" si="2967">IF(A2464&lt;=$B$2104,"A","B")</f>
        <v>A</v>
      </c>
      <c r="Q2464" s="85">
        <f t="shared" si="2956"/>
        <v>0</v>
      </c>
      <c r="R2464" s="85">
        <f t="shared" si="2957"/>
        <v>0</v>
      </c>
      <c r="S2464" s="85">
        <f t="shared" si="2958"/>
        <v>0</v>
      </c>
      <c r="T2464" s="85">
        <f t="shared" si="2959"/>
        <v>0</v>
      </c>
      <c r="U2464" s="85">
        <f t="shared" si="2960"/>
        <v>0</v>
      </c>
      <c r="V2464" s="85">
        <f t="shared" si="2961"/>
        <v>0</v>
      </c>
      <c r="W2464" s="33"/>
      <c r="X2464" s="85">
        <f t="shared" ref="X2464:X2478" si="2968">IF($P2464="A",B2464,0)</f>
        <v>0</v>
      </c>
      <c r="Y2464" s="85">
        <f t="shared" si="2962"/>
        <v>0</v>
      </c>
      <c r="Z2464" s="85">
        <f t="shared" si="2963"/>
        <v>0</v>
      </c>
      <c r="AA2464" s="85">
        <f t="shared" si="2964"/>
        <v>0</v>
      </c>
      <c r="AB2464" s="85">
        <f t="shared" si="2965"/>
        <v>0</v>
      </c>
      <c r="AC2464" s="85">
        <f t="shared" si="2966"/>
        <v>0</v>
      </c>
    </row>
    <row r="2465" spans="1:29" x14ac:dyDescent="0.3">
      <c r="A2465" s="67"/>
      <c r="B2465" s="85"/>
      <c r="C2465" s="85"/>
      <c r="D2465" s="85"/>
      <c r="E2465" s="85"/>
      <c r="F2465" s="85"/>
      <c r="G2465" s="85"/>
      <c r="H2465" s="113"/>
      <c r="P2465" s="21" t="str">
        <f t="shared" si="2967"/>
        <v>A</v>
      </c>
      <c r="Q2465" s="85">
        <f t="shared" si="2956"/>
        <v>0</v>
      </c>
      <c r="R2465" s="85">
        <f t="shared" si="2957"/>
        <v>0</v>
      </c>
      <c r="S2465" s="85">
        <f t="shared" si="2958"/>
        <v>0</v>
      </c>
      <c r="T2465" s="85">
        <f t="shared" si="2959"/>
        <v>0</v>
      </c>
      <c r="U2465" s="85">
        <f t="shared" si="2960"/>
        <v>0</v>
      </c>
      <c r="V2465" s="85">
        <f t="shared" si="2961"/>
        <v>0</v>
      </c>
      <c r="W2465" s="33"/>
      <c r="X2465" s="85">
        <f t="shared" si="2968"/>
        <v>0</v>
      </c>
      <c r="Y2465" s="85">
        <f t="shared" si="2962"/>
        <v>0</v>
      </c>
      <c r="Z2465" s="85">
        <f t="shared" si="2963"/>
        <v>0</v>
      </c>
      <c r="AA2465" s="85">
        <f t="shared" si="2964"/>
        <v>0</v>
      </c>
      <c r="AB2465" s="85">
        <f t="shared" si="2965"/>
        <v>0</v>
      </c>
      <c r="AC2465" s="85">
        <f t="shared" si="2966"/>
        <v>0</v>
      </c>
    </row>
    <row r="2466" spans="1:29" x14ac:dyDescent="0.3">
      <c r="A2466" s="67"/>
      <c r="B2466" s="85"/>
      <c r="C2466" s="85"/>
      <c r="D2466" s="85"/>
      <c r="E2466" s="85"/>
      <c r="F2466" s="85"/>
      <c r="G2466" s="85"/>
      <c r="H2466" s="113"/>
      <c r="P2466" s="21" t="str">
        <f t="shared" si="2967"/>
        <v>A</v>
      </c>
      <c r="Q2466" s="85">
        <f t="shared" si="2956"/>
        <v>0</v>
      </c>
      <c r="R2466" s="85">
        <f t="shared" si="2957"/>
        <v>0</v>
      </c>
      <c r="S2466" s="85">
        <f t="shared" si="2958"/>
        <v>0</v>
      </c>
      <c r="T2466" s="85">
        <f t="shared" si="2959"/>
        <v>0</v>
      </c>
      <c r="U2466" s="85">
        <f t="shared" si="2960"/>
        <v>0</v>
      </c>
      <c r="V2466" s="85">
        <f t="shared" si="2961"/>
        <v>0</v>
      </c>
      <c r="W2466" s="33"/>
      <c r="X2466" s="85">
        <f t="shared" si="2968"/>
        <v>0</v>
      </c>
      <c r="Y2466" s="85">
        <f t="shared" si="2962"/>
        <v>0</v>
      </c>
      <c r="Z2466" s="85">
        <f t="shared" si="2963"/>
        <v>0</v>
      </c>
      <c r="AA2466" s="85">
        <f t="shared" si="2964"/>
        <v>0</v>
      </c>
      <c r="AB2466" s="85">
        <f t="shared" si="2965"/>
        <v>0</v>
      </c>
      <c r="AC2466" s="85">
        <f t="shared" si="2966"/>
        <v>0</v>
      </c>
    </row>
    <row r="2467" spans="1:29" x14ac:dyDescent="0.3">
      <c r="A2467" s="67"/>
      <c r="B2467" s="85"/>
      <c r="C2467" s="85"/>
      <c r="D2467" s="85"/>
      <c r="E2467" s="85"/>
      <c r="F2467" s="85"/>
      <c r="G2467" s="85"/>
      <c r="H2467" s="113"/>
      <c r="P2467" s="21" t="str">
        <f t="shared" si="2967"/>
        <v>A</v>
      </c>
      <c r="Q2467" s="85">
        <f t="shared" si="2956"/>
        <v>0</v>
      </c>
      <c r="R2467" s="85">
        <f t="shared" si="2957"/>
        <v>0</v>
      </c>
      <c r="S2467" s="85">
        <f t="shared" si="2958"/>
        <v>0</v>
      </c>
      <c r="T2467" s="85">
        <f t="shared" si="2959"/>
        <v>0</v>
      </c>
      <c r="U2467" s="85">
        <f t="shared" si="2960"/>
        <v>0</v>
      </c>
      <c r="V2467" s="85">
        <f t="shared" si="2961"/>
        <v>0</v>
      </c>
      <c r="W2467" s="33"/>
      <c r="X2467" s="85">
        <f t="shared" si="2968"/>
        <v>0</v>
      </c>
      <c r="Y2467" s="85">
        <f t="shared" si="2962"/>
        <v>0</v>
      </c>
      <c r="Z2467" s="85">
        <f t="shared" si="2963"/>
        <v>0</v>
      </c>
      <c r="AA2467" s="85">
        <f t="shared" si="2964"/>
        <v>0</v>
      </c>
      <c r="AB2467" s="85">
        <f t="shared" si="2965"/>
        <v>0</v>
      </c>
      <c r="AC2467" s="85">
        <f t="shared" si="2966"/>
        <v>0</v>
      </c>
    </row>
    <row r="2468" spans="1:29" x14ac:dyDescent="0.3">
      <c r="A2468" s="67"/>
      <c r="B2468" s="85"/>
      <c r="C2468" s="85"/>
      <c r="D2468" s="85"/>
      <c r="E2468" s="85"/>
      <c r="F2468" s="85"/>
      <c r="G2468" s="85"/>
      <c r="H2468" s="113"/>
      <c r="P2468" s="21" t="str">
        <f t="shared" si="2967"/>
        <v>A</v>
      </c>
      <c r="Q2468" s="85">
        <f>IF($P2468="B",B2468,0)</f>
        <v>0</v>
      </c>
      <c r="R2468" s="85">
        <f t="shared" si="2957"/>
        <v>0</v>
      </c>
      <c r="S2468" s="85">
        <f t="shared" si="2958"/>
        <v>0</v>
      </c>
      <c r="T2468" s="85">
        <f t="shared" si="2959"/>
        <v>0</v>
      </c>
      <c r="U2468" s="85">
        <f t="shared" si="2960"/>
        <v>0</v>
      </c>
      <c r="V2468" s="85">
        <f t="shared" si="2961"/>
        <v>0</v>
      </c>
      <c r="W2468" s="33"/>
      <c r="X2468" s="85">
        <f t="shared" si="2968"/>
        <v>0</v>
      </c>
      <c r="Y2468" s="85">
        <f t="shared" si="2962"/>
        <v>0</v>
      </c>
      <c r="Z2468" s="85">
        <f t="shared" si="2963"/>
        <v>0</v>
      </c>
      <c r="AA2468" s="85">
        <f t="shared" si="2964"/>
        <v>0</v>
      </c>
      <c r="AB2468" s="85">
        <f t="shared" si="2965"/>
        <v>0</v>
      </c>
      <c r="AC2468" s="85">
        <f t="shared" si="2966"/>
        <v>0</v>
      </c>
    </row>
    <row r="2469" spans="1:29" x14ac:dyDescent="0.3">
      <c r="A2469" s="67"/>
      <c r="B2469" s="85"/>
      <c r="C2469" s="85"/>
      <c r="D2469" s="85"/>
      <c r="E2469" s="85"/>
      <c r="F2469" s="85"/>
      <c r="G2469" s="85"/>
      <c r="H2469" s="113"/>
      <c r="P2469" s="21" t="str">
        <f t="shared" si="2967"/>
        <v>A</v>
      </c>
      <c r="Q2469" s="85">
        <f t="shared" ref="Q2469:Q2478" si="2969">IF($P2469="B",B2469,0)</f>
        <v>0</v>
      </c>
      <c r="R2469" s="85">
        <f t="shared" si="2957"/>
        <v>0</v>
      </c>
      <c r="S2469" s="85">
        <f t="shared" si="2958"/>
        <v>0</v>
      </c>
      <c r="T2469" s="85">
        <f t="shared" si="2959"/>
        <v>0</v>
      </c>
      <c r="U2469" s="85">
        <f t="shared" si="2960"/>
        <v>0</v>
      </c>
      <c r="V2469" s="85">
        <f t="shared" si="2961"/>
        <v>0</v>
      </c>
      <c r="W2469" s="33"/>
      <c r="X2469" s="85">
        <f t="shared" si="2968"/>
        <v>0</v>
      </c>
      <c r="Y2469" s="85">
        <f t="shared" si="2962"/>
        <v>0</v>
      </c>
      <c r="Z2469" s="85">
        <f t="shared" si="2963"/>
        <v>0</v>
      </c>
      <c r="AA2469" s="85">
        <f t="shared" si="2964"/>
        <v>0</v>
      </c>
      <c r="AB2469" s="85">
        <f t="shared" si="2965"/>
        <v>0</v>
      </c>
      <c r="AC2469" s="85">
        <f t="shared" si="2966"/>
        <v>0</v>
      </c>
    </row>
    <row r="2470" spans="1:29" x14ac:dyDescent="0.3">
      <c r="A2470" s="67"/>
      <c r="B2470" s="85"/>
      <c r="C2470" s="85"/>
      <c r="D2470" s="85"/>
      <c r="E2470" s="85"/>
      <c r="F2470" s="85"/>
      <c r="G2470" s="85"/>
      <c r="H2470" s="113"/>
      <c r="P2470" s="21" t="str">
        <f t="shared" si="2967"/>
        <v>A</v>
      </c>
      <c r="Q2470" s="85">
        <f t="shared" si="2969"/>
        <v>0</v>
      </c>
      <c r="R2470" s="85">
        <f t="shared" si="2957"/>
        <v>0</v>
      </c>
      <c r="S2470" s="85">
        <f t="shared" si="2958"/>
        <v>0</v>
      </c>
      <c r="T2470" s="85">
        <f t="shared" si="2959"/>
        <v>0</v>
      </c>
      <c r="U2470" s="85">
        <f t="shared" si="2960"/>
        <v>0</v>
      </c>
      <c r="V2470" s="85">
        <f t="shared" si="2961"/>
        <v>0</v>
      </c>
      <c r="W2470" s="33"/>
      <c r="X2470" s="85">
        <f t="shared" si="2968"/>
        <v>0</v>
      </c>
      <c r="Y2470" s="85">
        <f t="shared" si="2962"/>
        <v>0</v>
      </c>
      <c r="Z2470" s="85">
        <f t="shared" si="2963"/>
        <v>0</v>
      </c>
      <c r="AA2470" s="85">
        <f t="shared" si="2964"/>
        <v>0</v>
      </c>
      <c r="AB2470" s="85">
        <f t="shared" si="2965"/>
        <v>0</v>
      </c>
      <c r="AC2470" s="85">
        <f t="shared" si="2966"/>
        <v>0</v>
      </c>
    </row>
    <row r="2471" spans="1:29" x14ac:dyDescent="0.3">
      <c r="A2471" s="67"/>
      <c r="B2471" s="85"/>
      <c r="C2471" s="85"/>
      <c r="D2471" s="85"/>
      <c r="E2471" s="85"/>
      <c r="F2471" s="85"/>
      <c r="G2471" s="85"/>
      <c r="H2471" s="113"/>
      <c r="P2471" s="21" t="str">
        <f t="shared" si="2967"/>
        <v>A</v>
      </c>
      <c r="Q2471" s="85">
        <f t="shared" si="2969"/>
        <v>0</v>
      </c>
      <c r="R2471" s="85">
        <f t="shared" si="2957"/>
        <v>0</v>
      </c>
      <c r="S2471" s="85">
        <f t="shared" si="2958"/>
        <v>0</v>
      </c>
      <c r="T2471" s="85">
        <f t="shared" si="2959"/>
        <v>0</v>
      </c>
      <c r="U2471" s="85">
        <f t="shared" si="2960"/>
        <v>0</v>
      </c>
      <c r="V2471" s="85">
        <f t="shared" si="2961"/>
        <v>0</v>
      </c>
      <c r="W2471" s="33"/>
      <c r="X2471" s="85">
        <f t="shared" si="2968"/>
        <v>0</v>
      </c>
      <c r="Y2471" s="85">
        <f t="shared" si="2962"/>
        <v>0</v>
      </c>
      <c r="Z2471" s="85">
        <f t="shared" si="2963"/>
        <v>0</v>
      </c>
      <c r="AA2471" s="85">
        <f t="shared" si="2964"/>
        <v>0</v>
      </c>
      <c r="AB2471" s="85">
        <f t="shared" si="2965"/>
        <v>0</v>
      </c>
      <c r="AC2471" s="85">
        <f t="shared" si="2966"/>
        <v>0</v>
      </c>
    </row>
    <row r="2472" spans="1:29" x14ac:dyDescent="0.3">
      <c r="A2472" s="67"/>
      <c r="B2472" s="85"/>
      <c r="C2472" s="85"/>
      <c r="D2472" s="85"/>
      <c r="E2472" s="85"/>
      <c r="F2472" s="85"/>
      <c r="G2472" s="85"/>
      <c r="H2472" s="113"/>
      <c r="P2472" s="21" t="str">
        <f t="shared" si="2967"/>
        <v>A</v>
      </c>
      <c r="Q2472" s="85">
        <f t="shared" si="2969"/>
        <v>0</v>
      </c>
      <c r="R2472" s="85">
        <f t="shared" si="2957"/>
        <v>0</v>
      </c>
      <c r="S2472" s="85">
        <f t="shared" si="2958"/>
        <v>0</v>
      </c>
      <c r="T2472" s="85">
        <f t="shared" si="2959"/>
        <v>0</v>
      </c>
      <c r="U2472" s="85">
        <f t="shared" si="2960"/>
        <v>0</v>
      </c>
      <c r="V2472" s="85">
        <f t="shared" si="2961"/>
        <v>0</v>
      </c>
      <c r="W2472" s="33"/>
      <c r="X2472" s="85">
        <f t="shared" si="2968"/>
        <v>0</v>
      </c>
      <c r="Y2472" s="85">
        <f t="shared" si="2962"/>
        <v>0</v>
      </c>
      <c r="Z2472" s="85">
        <f t="shared" si="2963"/>
        <v>0</v>
      </c>
      <c r="AA2472" s="85">
        <f t="shared" si="2964"/>
        <v>0</v>
      </c>
      <c r="AB2472" s="85">
        <f t="shared" si="2965"/>
        <v>0</v>
      </c>
      <c r="AC2472" s="85">
        <f t="shared" si="2966"/>
        <v>0</v>
      </c>
    </row>
    <row r="2473" spans="1:29" x14ac:dyDescent="0.3">
      <c r="A2473" s="67"/>
      <c r="B2473" s="85"/>
      <c r="C2473" s="85"/>
      <c r="D2473" s="85"/>
      <c r="E2473" s="85"/>
      <c r="F2473" s="85"/>
      <c r="G2473" s="85"/>
      <c r="H2473" s="113"/>
      <c r="P2473" s="21" t="str">
        <f t="shared" si="2967"/>
        <v>A</v>
      </c>
      <c r="Q2473" s="85">
        <f t="shared" si="2969"/>
        <v>0</v>
      </c>
      <c r="R2473" s="85">
        <f t="shared" si="2957"/>
        <v>0</v>
      </c>
      <c r="S2473" s="85">
        <f t="shared" si="2958"/>
        <v>0</v>
      </c>
      <c r="T2473" s="85">
        <f t="shared" si="2959"/>
        <v>0</v>
      </c>
      <c r="U2473" s="85">
        <f t="shared" si="2960"/>
        <v>0</v>
      </c>
      <c r="V2473" s="85">
        <f t="shared" si="2961"/>
        <v>0</v>
      </c>
      <c r="W2473" s="33"/>
      <c r="X2473" s="85">
        <f t="shared" si="2968"/>
        <v>0</v>
      </c>
      <c r="Y2473" s="85">
        <f t="shared" si="2962"/>
        <v>0</v>
      </c>
      <c r="Z2473" s="85">
        <f t="shared" si="2963"/>
        <v>0</v>
      </c>
      <c r="AA2473" s="85">
        <f t="shared" si="2964"/>
        <v>0</v>
      </c>
      <c r="AB2473" s="85">
        <f t="shared" si="2965"/>
        <v>0</v>
      </c>
      <c r="AC2473" s="85">
        <f t="shared" si="2966"/>
        <v>0</v>
      </c>
    </row>
    <row r="2474" spans="1:29" x14ac:dyDescent="0.3">
      <c r="A2474" s="67"/>
      <c r="B2474" s="85"/>
      <c r="C2474" s="85"/>
      <c r="D2474" s="85"/>
      <c r="E2474" s="85"/>
      <c r="F2474" s="85"/>
      <c r="G2474" s="85"/>
      <c r="H2474" s="113"/>
      <c r="P2474" s="21" t="str">
        <f t="shared" si="2967"/>
        <v>A</v>
      </c>
      <c r="Q2474" s="85">
        <f t="shared" si="2969"/>
        <v>0</v>
      </c>
      <c r="R2474" s="85">
        <f t="shared" si="2957"/>
        <v>0</v>
      </c>
      <c r="S2474" s="85">
        <f t="shared" si="2958"/>
        <v>0</v>
      </c>
      <c r="T2474" s="85">
        <f t="shared" si="2959"/>
        <v>0</v>
      </c>
      <c r="U2474" s="85">
        <f t="shared" si="2960"/>
        <v>0</v>
      </c>
      <c r="V2474" s="85">
        <f t="shared" si="2961"/>
        <v>0</v>
      </c>
      <c r="W2474" s="33"/>
      <c r="X2474" s="85">
        <f t="shared" si="2968"/>
        <v>0</v>
      </c>
      <c r="Y2474" s="85">
        <f t="shared" si="2962"/>
        <v>0</v>
      </c>
      <c r="Z2474" s="85">
        <f t="shared" si="2963"/>
        <v>0</v>
      </c>
      <c r="AA2474" s="85">
        <f t="shared" si="2964"/>
        <v>0</v>
      </c>
      <c r="AB2474" s="85">
        <f t="shared" si="2965"/>
        <v>0</v>
      </c>
      <c r="AC2474" s="85">
        <f t="shared" si="2966"/>
        <v>0</v>
      </c>
    </row>
    <row r="2475" spans="1:29" x14ac:dyDescent="0.3">
      <c r="A2475" s="67"/>
      <c r="B2475" s="85"/>
      <c r="C2475" s="85"/>
      <c r="D2475" s="85"/>
      <c r="E2475" s="85"/>
      <c r="F2475" s="85"/>
      <c r="G2475" s="85"/>
      <c r="H2475" s="113"/>
      <c r="P2475" s="21" t="str">
        <f t="shared" si="2967"/>
        <v>A</v>
      </c>
      <c r="Q2475" s="85">
        <f t="shared" si="2969"/>
        <v>0</v>
      </c>
      <c r="R2475" s="85">
        <f t="shared" si="2957"/>
        <v>0</v>
      </c>
      <c r="S2475" s="85">
        <f t="shared" si="2958"/>
        <v>0</v>
      </c>
      <c r="T2475" s="85">
        <f t="shared" si="2959"/>
        <v>0</v>
      </c>
      <c r="U2475" s="85">
        <f t="shared" si="2960"/>
        <v>0</v>
      </c>
      <c r="V2475" s="85">
        <f t="shared" si="2961"/>
        <v>0</v>
      </c>
      <c r="W2475" s="33"/>
      <c r="X2475" s="85">
        <f t="shared" si="2968"/>
        <v>0</v>
      </c>
      <c r="Y2475" s="85">
        <f t="shared" si="2962"/>
        <v>0</v>
      </c>
      <c r="Z2475" s="85">
        <f t="shared" si="2963"/>
        <v>0</v>
      </c>
      <c r="AA2475" s="85">
        <f t="shared" si="2964"/>
        <v>0</v>
      </c>
      <c r="AB2475" s="85">
        <f t="shared" si="2965"/>
        <v>0</v>
      </c>
      <c r="AC2475" s="85">
        <f t="shared" si="2966"/>
        <v>0</v>
      </c>
    </row>
    <row r="2476" spans="1:29" x14ac:dyDescent="0.3">
      <c r="A2476" s="67"/>
      <c r="B2476" s="85"/>
      <c r="C2476" s="85"/>
      <c r="D2476" s="85"/>
      <c r="E2476" s="85"/>
      <c r="F2476" s="85"/>
      <c r="G2476" s="85"/>
      <c r="H2476" s="113"/>
      <c r="P2476" s="21" t="str">
        <f t="shared" si="2967"/>
        <v>A</v>
      </c>
      <c r="Q2476" s="85">
        <f t="shared" si="2969"/>
        <v>0</v>
      </c>
      <c r="R2476" s="85">
        <f t="shared" si="2957"/>
        <v>0</v>
      </c>
      <c r="S2476" s="85">
        <f t="shared" si="2958"/>
        <v>0</v>
      </c>
      <c r="T2476" s="85">
        <f t="shared" si="2959"/>
        <v>0</v>
      </c>
      <c r="U2476" s="85">
        <f t="shared" si="2960"/>
        <v>0</v>
      </c>
      <c r="V2476" s="85">
        <f t="shared" si="2961"/>
        <v>0</v>
      </c>
      <c r="W2476" s="33"/>
      <c r="X2476" s="85">
        <f t="shared" si="2968"/>
        <v>0</v>
      </c>
      <c r="Y2476" s="85">
        <f t="shared" si="2962"/>
        <v>0</v>
      </c>
      <c r="Z2476" s="85">
        <f t="shared" si="2963"/>
        <v>0</v>
      </c>
      <c r="AA2476" s="85">
        <f t="shared" si="2964"/>
        <v>0</v>
      </c>
      <c r="AB2476" s="85">
        <f t="shared" si="2965"/>
        <v>0</v>
      </c>
      <c r="AC2476" s="85">
        <f t="shared" si="2966"/>
        <v>0</v>
      </c>
    </row>
    <row r="2477" spans="1:29" x14ac:dyDescent="0.3">
      <c r="A2477" s="67"/>
      <c r="B2477" s="85"/>
      <c r="C2477" s="85"/>
      <c r="D2477" s="85"/>
      <c r="E2477" s="85"/>
      <c r="F2477" s="85"/>
      <c r="G2477" s="85"/>
      <c r="H2477" s="113"/>
      <c r="P2477" s="21" t="str">
        <f t="shared" si="2967"/>
        <v>A</v>
      </c>
      <c r="Q2477" s="85">
        <f t="shared" si="2969"/>
        <v>0</v>
      </c>
      <c r="R2477" s="85">
        <f t="shared" si="2957"/>
        <v>0</v>
      </c>
      <c r="S2477" s="85">
        <f t="shared" si="2958"/>
        <v>0</v>
      </c>
      <c r="T2477" s="85">
        <f t="shared" si="2959"/>
        <v>0</v>
      </c>
      <c r="U2477" s="85">
        <f t="shared" si="2960"/>
        <v>0</v>
      </c>
      <c r="V2477" s="85">
        <f t="shared" si="2961"/>
        <v>0</v>
      </c>
      <c r="W2477" s="33"/>
      <c r="X2477" s="85">
        <f t="shared" si="2968"/>
        <v>0</v>
      </c>
      <c r="Y2477" s="85">
        <f t="shared" si="2962"/>
        <v>0</v>
      </c>
      <c r="Z2477" s="85">
        <f t="shared" si="2963"/>
        <v>0</v>
      </c>
      <c r="AA2477" s="85">
        <f t="shared" si="2964"/>
        <v>0</v>
      </c>
      <c r="AB2477" s="85">
        <f t="shared" si="2965"/>
        <v>0</v>
      </c>
      <c r="AC2477" s="85">
        <f t="shared" si="2966"/>
        <v>0</v>
      </c>
    </row>
    <row r="2478" spans="1:29" x14ac:dyDescent="0.3">
      <c r="A2478" s="67"/>
      <c r="B2478" s="85"/>
      <c r="C2478" s="85"/>
      <c r="D2478" s="85"/>
      <c r="E2478" s="85"/>
      <c r="F2478" s="85"/>
      <c r="G2478" s="85"/>
      <c r="H2478" s="113"/>
      <c r="P2478" s="21" t="str">
        <f t="shared" si="2967"/>
        <v>A</v>
      </c>
      <c r="Q2478" s="85">
        <f t="shared" si="2969"/>
        <v>0</v>
      </c>
      <c r="R2478" s="85">
        <f t="shared" si="2957"/>
        <v>0</v>
      </c>
      <c r="S2478" s="85">
        <f t="shared" si="2958"/>
        <v>0</v>
      </c>
      <c r="T2478" s="85">
        <f t="shared" si="2959"/>
        <v>0</v>
      </c>
      <c r="U2478" s="85">
        <f t="shared" si="2960"/>
        <v>0</v>
      </c>
      <c r="V2478" s="85">
        <f t="shared" si="2961"/>
        <v>0</v>
      </c>
      <c r="W2478" s="33"/>
      <c r="X2478" s="85">
        <f t="shared" si="2968"/>
        <v>0</v>
      </c>
      <c r="Y2478" s="85">
        <f t="shared" si="2962"/>
        <v>0</v>
      </c>
      <c r="Z2478" s="85">
        <f t="shared" si="2963"/>
        <v>0</v>
      </c>
      <c r="AA2478" s="85">
        <f t="shared" si="2964"/>
        <v>0</v>
      </c>
      <c r="AB2478" s="85">
        <f t="shared" si="2965"/>
        <v>0</v>
      </c>
      <c r="AC2478" s="85">
        <f t="shared" si="2966"/>
        <v>0</v>
      </c>
    </row>
    <row r="2479" spans="1:29" x14ac:dyDescent="0.3">
      <c r="A2479" s="68"/>
      <c r="B2479" s="87"/>
      <c r="C2479" s="87"/>
      <c r="D2479" s="87"/>
      <c r="E2479" s="87"/>
      <c r="F2479" s="87"/>
      <c r="G2479" s="87"/>
      <c r="H2479" s="114"/>
      <c r="I2479" s="105">
        <f>Q2479</f>
        <v>0</v>
      </c>
      <c r="J2479" s="105">
        <f>R2479</f>
        <v>0</v>
      </c>
      <c r="K2479" s="105">
        <f t="shared" ref="K2479" si="2970">S2479</f>
        <v>0</v>
      </c>
      <c r="L2479" s="105">
        <f t="shared" ref="L2479" si="2971">T2479</f>
        <v>0</v>
      </c>
      <c r="M2479" s="105">
        <f t="shared" ref="M2479" si="2972">U2479</f>
        <v>0</v>
      </c>
      <c r="N2479" s="105">
        <f t="shared" ref="N2479" si="2973">V2479</f>
        <v>0</v>
      </c>
      <c r="P2479" s="21"/>
      <c r="Q2479" s="106">
        <f t="shared" ref="Q2479:V2479" si="2974">+SUM(Q2463:Q2478)</f>
        <v>0</v>
      </c>
      <c r="R2479" s="106">
        <f t="shared" si="2974"/>
        <v>0</v>
      </c>
      <c r="S2479" s="106">
        <f t="shared" si="2974"/>
        <v>0</v>
      </c>
      <c r="T2479" s="106">
        <f t="shared" si="2974"/>
        <v>0</v>
      </c>
      <c r="U2479" s="106">
        <f t="shared" si="2974"/>
        <v>0</v>
      </c>
      <c r="V2479" s="106">
        <f t="shared" si="2974"/>
        <v>0</v>
      </c>
      <c r="W2479" s="33"/>
      <c r="X2479" s="33"/>
      <c r="Y2479" s="33"/>
      <c r="Z2479" s="33"/>
      <c r="AA2479" s="33"/>
      <c r="AB2479" s="33"/>
      <c r="AC2479" s="33"/>
    </row>
    <row r="2481" spans="1:29" x14ac:dyDescent="0.3">
      <c r="A2481" s="69"/>
      <c r="B2481" s="69"/>
      <c r="C2481" s="69"/>
      <c r="D2481" s="97"/>
      <c r="E2481" s="97"/>
      <c r="F2481" s="69"/>
      <c r="G2481" s="69"/>
      <c r="H2481" s="82"/>
    </row>
    <row r="2482" spans="1:29" x14ac:dyDescent="0.3">
      <c r="A2482" s="94"/>
      <c r="B2482" s="83"/>
      <c r="C2482" s="95"/>
      <c r="D2482" s="95"/>
      <c r="E2482" s="33"/>
      <c r="F2482" s="98"/>
      <c r="G2482" s="96"/>
      <c r="H2482" s="112"/>
    </row>
    <row r="2483" spans="1:29" x14ac:dyDescent="0.3">
      <c r="A2483" s="91"/>
      <c r="B2483" s="92"/>
      <c r="C2483" s="92"/>
      <c r="D2483" s="92"/>
      <c r="E2483" s="92"/>
      <c r="F2483" s="92"/>
      <c r="G2483" s="92"/>
      <c r="H2483" s="92"/>
    </row>
    <row r="2484" spans="1:29" x14ac:dyDescent="0.3">
      <c r="A2484" s="68"/>
      <c r="B2484" s="68"/>
      <c r="C2484" s="68"/>
      <c r="D2484" s="68"/>
      <c r="E2484" s="68"/>
      <c r="F2484" s="68"/>
      <c r="G2484" s="68"/>
      <c r="H2484" s="82"/>
      <c r="P2484" s="21"/>
      <c r="Q2484" s="106">
        <f>+SUM(Q2485:Q2500)</f>
        <v>0</v>
      </c>
      <c r="R2484" s="106">
        <f t="shared" ref="R2484:V2484" si="2975">+SUM(R2485:R2500)</f>
        <v>0</v>
      </c>
      <c r="S2484" s="106">
        <f t="shared" si="2975"/>
        <v>0</v>
      </c>
      <c r="T2484" s="106">
        <f t="shared" si="2975"/>
        <v>0</v>
      </c>
      <c r="U2484" s="106">
        <f t="shared" si="2975"/>
        <v>0</v>
      </c>
      <c r="V2484" s="106">
        <f t="shared" si="2975"/>
        <v>0</v>
      </c>
      <c r="W2484" s="33"/>
      <c r="X2484" s="33"/>
      <c r="Y2484" s="33"/>
      <c r="Z2484" s="33"/>
      <c r="AA2484" s="33"/>
      <c r="AB2484" s="33"/>
      <c r="AC2484" s="33"/>
    </row>
    <row r="2485" spans="1:29" x14ac:dyDescent="0.3">
      <c r="A2485" s="67"/>
      <c r="B2485" s="85"/>
      <c r="C2485" s="85"/>
      <c r="D2485" s="85"/>
      <c r="E2485" s="85"/>
      <c r="F2485" s="85"/>
      <c r="G2485" s="85"/>
      <c r="H2485" s="113"/>
      <c r="I2485" s="105">
        <f t="shared" ref="I2485" si="2976">Q2484</f>
        <v>0</v>
      </c>
      <c r="J2485" s="105">
        <f t="shared" ref="J2485" si="2977">R2484</f>
        <v>0</v>
      </c>
      <c r="K2485" s="105">
        <f t="shared" ref="K2485" si="2978">S2484</f>
        <v>0</v>
      </c>
      <c r="L2485" s="105">
        <f t="shared" ref="L2485" si="2979">T2484</f>
        <v>0</v>
      </c>
      <c r="M2485" s="105">
        <f t="shared" ref="M2485" si="2980">U2484</f>
        <v>0</v>
      </c>
      <c r="N2485" s="105">
        <f t="shared" ref="N2485" si="2981">V2484</f>
        <v>0</v>
      </c>
      <c r="P2485" s="21" t="str">
        <f>IF(A2485&gt;=$B$2104,"A","B")</f>
        <v>A</v>
      </c>
      <c r="Q2485" s="85">
        <f t="shared" ref="Q2485:Q2489" si="2982">IF($P2485="B",B2485,0)</f>
        <v>0</v>
      </c>
      <c r="R2485" s="85">
        <f t="shared" ref="R2485:R2500" si="2983">IF($P2485="B",C2485,0)</f>
        <v>0</v>
      </c>
      <c r="S2485" s="85">
        <f t="shared" ref="S2485:S2500" si="2984">IF($P2485="B",D2485,0)</f>
        <v>0</v>
      </c>
      <c r="T2485" s="85">
        <f t="shared" ref="T2485:T2500" si="2985">IF($P2485="B",E2485,0)</f>
        <v>0</v>
      </c>
      <c r="U2485" s="85">
        <f t="shared" ref="U2485:U2500" si="2986">IF($P2485="B",F2485,0)</f>
        <v>0</v>
      </c>
      <c r="V2485" s="85">
        <f t="shared" ref="V2485:V2500" si="2987">IF($P2485="B",G2485,0)</f>
        <v>0</v>
      </c>
      <c r="W2485" s="33"/>
      <c r="X2485" s="85">
        <f>IF($P2485="A",B2485,0)</f>
        <v>0</v>
      </c>
      <c r="Y2485" s="85">
        <f t="shared" ref="Y2485:Y2500" si="2988">IF($P2485="A",C2485,0)</f>
        <v>0</v>
      </c>
      <c r="Z2485" s="85">
        <f t="shared" ref="Z2485:Z2500" si="2989">IF($P2485="A",D2485,0)</f>
        <v>0</v>
      </c>
      <c r="AA2485" s="85">
        <f t="shared" ref="AA2485:AA2500" si="2990">IF($P2485="A",E2485,0)</f>
        <v>0</v>
      </c>
      <c r="AB2485" s="85">
        <f t="shared" ref="AB2485:AB2500" si="2991">IF($P2485="A",F2485,0)</f>
        <v>0</v>
      </c>
      <c r="AC2485" s="85">
        <f t="shared" ref="AC2485:AC2500" si="2992">IF($P2485="A",G2485,0)</f>
        <v>0</v>
      </c>
    </row>
    <row r="2486" spans="1:29" x14ac:dyDescent="0.3">
      <c r="A2486" s="67"/>
      <c r="B2486" s="85"/>
      <c r="C2486" s="85"/>
      <c r="D2486" s="85"/>
      <c r="E2486" s="85"/>
      <c r="F2486" s="85"/>
      <c r="G2486" s="85"/>
      <c r="H2486" s="113"/>
      <c r="P2486" s="21" t="str">
        <f t="shared" ref="P2486:P2500" si="2993">IF(A2486&gt;=$B$2104,"A","B")</f>
        <v>A</v>
      </c>
      <c r="Q2486" s="85">
        <f t="shared" si="2982"/>
        <v>0</v>
      </c>
      <c r="R2486" s="85">
        <f t="shared" si="2983"/>
        <v>0</v>
      </c>
      <c r="S2486" s="85">
        <f t="shared" si="2984"/>
        <v>0</v>
      </c>
      <c r="T2486" s="85">
        <f t="shared" si="2985"/>
        <v>0</v>
      </c>
      <c r="U2486" s="85">
        <f t="shared" si="2986"/>
        <v>0</v>
      </c>
      <c r="V2486" s="85">
        <f t="shared" si="2987"/>
        <v>0</v>
      </c>
      <c r="W2486" s="33"/>
      <c r="X2486" s="85">
        <f t="shared" ref="X2486:X2500" si="2994">IF($P2486="A",B2486,0)</f>
        <v>0</v>
      </c>
      <c r="Y2486" s="85">
        <f t="shared" si="2988"/>
        <v>0</v>
      </c>
      <c r="Z2486" s="85">
        <f t="shared" si="2989"/>
        <v>0</v>
      </c>
      <c r="AA2486" s="85">
        <f t="shared" si="2990"/>
        <v>0</v>
      </c>
      <c r="AB2486" s="85">
        <f t="shared" si="2991"/>
        <v>0</v>
      </c>
      <c r="AC2486" s="85">
        <f t="shared" si="2992"/>
        <v>0</v>
      </c>
    </row>
    <row r="2487" spans="1:29" x14ac:dyDescent="0.3">
      <c r="A2487" s="67"/>
      <c r="B2487" s="85"/>
      <c r="C2487" s="85"/>
      <c r="D2487" s="85"/>
      <c r="E2487" s="85"/>
      <c r="F2487" s="85"/>
      <c r="G2487" s="85"/>
      <c r="H2487" s="113"/>
      <c r="P2487" s="21" t="str">
        <f t="shared" si="2993"/>
        <v>A</v>
      </c>
      <c r="Q2487" s="85">
        <f t="shared" si="2982"/>
        <v>0</v>
      </c>
      <c r="R2487" s="85">
        <f t="shared" si="2983"/>
        <v>0</v>
      </c>
      <c r="S2487" s="85">
        <f t="shared" si="2984"/>
        <v>0</v>
      </c>
      <c r="T2487" s="85">
        <f t="shared" si="2985"/>
        <v>0</v>
      </c>
      <c r="U2487" s="85">
        <f t="shared" si="2986"/>
        <v>0</v>
      </c>
      <c r="V2487" s="85">
        <f t="shared" si="2987"/>
        <v>0</v>
      </c>
      <c r="W2487" s="33"/>
      <c r="X2487" s="85">
        <f t="shared" si="2994"/>
        <v>0</v>
      </c>
      <c r="Y2487" s="85">
        <f t="shared" si="2988"/>
        <v>0</v>
      </c>
      <c r="Z2487" s="85">
        <f t="shared" si="2989"/>
        <v>0</v>
      </c>
      <c r="AA2487" s="85">
        <f t="shared" si="2990"/>
        <v>0</v>
      </c>
      <c r="AB2487" s="85">
        <f t="shared" si="2991"/>
        <v>0</v>
      </c>
      <c r="AC2487" s="85">
        <f t="shared" si="2992"/>
        <v>0</v>
      </c>
    </row>
    <row r="2488" spans="1:29" x14ac:dyDescent="0.3">
      <c r="A2488" s="67"/>
      <c r="B2488" s="85"/>
      <c r="C2488" s="85"/>
      <c r="D2488" s="85"/>
      <c r="E2488" s="85"/>
      <c r="F2488" s="85"/>
      <c r="G2488" s="85"/>
      <c r="H2488" s="113"/>
      <c r="P2488" s="21" t="str">
        <f t="shared" si="2993"/>
        <v>A</v>
      </c>
      <c r="Q2488" s="85">
        <f t="shared" si="2982"/>
        <v>0</v>
      </c>
      <c r="R2488" s="85">
        <f t="shared" si="2983"/>
        <v>0</v>
      </c>
      <c r="S2488" s="85">
        <f t="shared" si="2984"/>
        <v>0</v>
      </c>
      <c r="T2488" s="85">
        <f t="shared" si="2985"/>
        <v>0</v>
      </c>
      <c r="U2488" s="85">
        <f t="shared" si="2986"/>
        <v>0</v>
      </c>
      <c r="V2488" s="85">
        <f t="shared" si="2987"/>
        <v>0</v>
      </c>
      <c r="W2488" s="33"/>
      <c r="X2488" s="85">
        <f t="shared" si="2994"/>
        <v>0</v>
      </c>
      <c r="Y2488" s="85">
        <f t="shared" si="2988"/>
        <v>0</v>
      </c>
      <c r="Z2488" s="85">
        <f t="shared" si="2989"/>
        <v>0</v>
      </c>
      <c r="AA2488" s="85">
        <f t="shared" si="2990"/>
        <v>0</v>
      </c>
      <c r="AB2488" s="85">
        <f t="shared" si="2991"/>
        <v>0</v>
      </c>
      <c r="AC2488" s="85">
        <f t="shared" si="2992"/>
        <v>0</v>
      </c>
    </row>
    <row r="2489" spans="1:29" x14ac:dyDescent="0.3">
      <c r="A2489" s="67"/>
      <c r="B2489" s="85"/>
      <c r="C2489" s="85"/>
      <c r="D2489" s="85"/>
      <c r="E2489" s="85"/>
      <c r="F2489" s="85"/>
      <c r="G2489" s="85"/>
      <c r="H2489" s="113"/>
      <c r="P2489" s="21" t="str">
        <f t="shared" si="2993"/>
        <v>A</v>
      </c>
      <c r="Q2489" s="85">
        <f t="shared" si="2982"/>
        <v>0</v>
      </c>
      <c r="R2489" s="85">
        <f t="shared" si="2983"/>
        <v>0</v>
      </c>
      <c r="S2489" s="85">
        <f t="shared" si="2984"/>
        <v>0</v>
      </c>
      <c r="T2489" s="85">
        <f t="shared" si="2985"/>
        <v>0</v>
      </c>
      <c r="U2489" s="85">
        <f t="shared" si="2986"/>
        <v>0</v>
      </c>
      <c r="V2489" s="85">
        <f t="shared" si="2987"/>
        <v>0</v>
      </c>
      <c r="W2489" s="33"/>
      <c r="X2489" s="85">
        <f t="shared" si="2994"/>
        <v>0</v>
      </c>
      <c r="Y2489" s="85">
        <f t="shared" si="2988"/>
        <v>0</v>
      </c>
      <c r="Z2489" s="85">
        <f t="shared" si="2989"/>
        <v>0</v>
      </c>
      <c r="AA2489" s="85">
        <f t="shared" si="2990"/>
        <v>0</v>
      </c>
      <c r="AB2489" s="85">
        <f t="shared" si="2991"/>
        <v>0</v>
      </c>
      <c r="AC2489" s="85">
        <f t="shared" si="2992"/>
        <v>0</v>
      </c>
    </row>
    <row r="2490" spans="1:29" x14ac:dyDescent="0.3">
      <c r="A2490" s="67"/>
      <c r="B2490" s="85"/>
      <c r="C2490" s="85"/>
      <c r="D2490" s="85"/>
      <c r="E2490" s="85"/>
      <c r="F2490" s="85"/>
      <c r="G2490" s="85"/>
      <c r="H2490" s="113"/>
      <c r="P2490" s="21" t="str">
        <f t="shared" si="2993"/>
        <v>A</v>
      </c>
      <c r="Q2490" s="85">
        <f>IF($P2490="B",B2490,0)</f>
        <v>0</v>
      </c>
      <c r="R2490" s="85">
        <f t="shared" si="2983"/>
        <v>0</v>
      </c>
      <c r="S2490" s="85">
        <f t="shared" si="2984"/>
        <v>0</v>
      </c>
      <c r="T2490" s="85">
        <f t="shared" si="2985"/>
        <v>0</v>
      </c>
      <c r="U2490" s="85">
        <f t="shared" si="2986"/>
        <v>0</v>
      </c>
      <c r="V2490" s="85">
        <f t="shared" si="2987"/>
        <v>0</v>
      </c>
      <c r="W2490" s="33"/>
      <c r="X2490" s="85">
        <f t="shared" si="2994"/>
        <v>0</v>
      </c>
      <c r="Y2490" s="85">
        <f t="shared" si="2988"/>
        <v>0</v>
      </c>
      <c r="Z2490" s="85">
        <f t="shared" si="2989"/>
        <v>0</v>
      </c>
      <c r="AA2490" s="85">
        <f t="shared" si="2990"/>
        <v>0</v>
      </c>
      <c r="AB2490" s="85">
        <f t="shared" si="2991"/>
        <v>0</v>
      </c>
      <c r="AC2490" s="85">
        <f t="shared" si="2992"/>
        <v>0</v>
      </c>
    </row>
    <row r="2491" spans="1:29" x14ac:dyDescent="0.3">
      <c r="A2491" s="67"/>
      <c r="B2491" s="85"/>
      <c r="C2491" s="85"/>
      <c r="D2491" s="85"/>
      <c r="E2491" s="85"/>
      <c r="F2491" s="85"/>
      <c r="G2491" s="85"/>
      <c r="H2491" s="113"/>
      <c r="P2491" s="21" t="str">
        <f t="shared" si="2993"/>
        <v>A</v>
      </c>
      <c r="Q2491" s="85">
        <f t="shared" ref="Q2491:Q2500" si="2995">IF($P2491="B",B2491,0)</f>
        <v>0</v>
      </c>
      <c r="R2491" s="85">
        <f t="shared" si="2983"/>
        <v>0</v>
      </c>
      <c r="S2491" s="85">
        <f t="shared" si="2984"/>
        <v>0</v>
      </c>
      <c r="T2491" s="85">
        <f t="shared" si="2985"/>
        <v>0</v>
      </c>
      <c r="U2491" s="85">
        <f t="shared" si="2986"/>
        <v>0</v>
      </c>
      <c r="V2491" s="85">
        <f t="shared" si="2987"/>
        <v>0</v>
      </c>
      <c r="W2491" s="33"/>
      <c r="X2491" s="85">
        <f t="shared" si="2994"/>
        <v>0</v>
      </c>
      <c r="Y2491" s="85">
        <f t="shared" si="2988"/>
        <v>0</v>
      </c>
      <c r="Z2491" s="85">
        <f t="shared" si="2989"/>
        <v>0</v>
      </c>
      <c r="AA2491" s="85">
        <f t="shared" si="2990"/>
        <v>0</v>
      </c>
      <c r="AB2491" s="85">
        <f t="shared" si="2991"/>
        <v>0</v>
      </c>
      <c r="AC2491" s="85">
        <f t="shared" si="2992"/>
        <v>0</v>
      </c>
    </row>
    <row r="2492" spans="1:29" x14ac:dyDescent="0.3">
      <c r="A2492" s="67"/>
      <c r="B2492" s="85"/>
      <c r="C2492" s="85"/>
      <c r="D2492" s="85"/>
      <c r="E2492" s="85"/>
      <c r="F2492" s="85"/>
      <c r="G2492" s="85"/>
      <c r="H2492" s="113"/>
      <c r="P2492" s="21" t="str">
        <f t="shared" si="2993"/>
        <v>A</v>
      </c>
      <c r="Q2492" s="85">
        <f t="shared" si="2995"/>
        <v>0</v>
      </c>
      <c r="R2492" s="85">
        <f t="shared" si="2983"/>
        <v>0</v>
      </c>
      <c r="S2492" s="85">
        <f t="shared" si="2984"/>
        <v>0</v>
      </c>
      <c r="T2492" s="85">
        <f t="shared" si="2985"/>
        <v>0</v>
      </c>
      <c r="U2492" s="85">
        <f t="shared" si="2986"/>
        <v>0</v>
      </c>
      <c r="V2492" s="85">
        <f t="shared" si="2987"/>
        <v>0</v>
      </c>
      <c r="W2492" s="33"/>
      <c r="X2492" s="85">
        <f t="shared" si="2994"/>
        <v>0</v>
      </c>
      <c r="Y2492" s="85">
        <f t="shared" si="2988"/>
        <v>0</v>
      </c>
      <c r="Z2492" s="85">
        <f t="shared" si="2989"/>
        <v>0</v>
      </c>
      <c r="AA2492" s="85">
        <f t="shared" si="2990"/>
        <v>0</v>
      </c>
      <c r="AB2492" s="85">
        <f t="shared" si="2991"/>
        <v>0</v>
      </c>
      <c r="AC2492" s="85">
        <f t="shared" si="2992"/>
        <v>0</v>
      </c>
    </row>
    <row r="2493" spans="1:29" x14ac:dyDescent="0.3">
      <c r="A2493" s="67"/>
      <c r="B2493" s="85"/>
      <c r="C2493" s="85"/>
      <c r="D2493" s="85"/>
      <c r="E2493" s="85"/>
      <c r="F2493" s="85"/>
      <c r="G2493" s="85"/>
      <c r="H2493" s="113"/>
      <c r="P2493" s="21" t="str">
        <f t="shared" si="2993"/>
        <v>A</v>
      </c>
      <c r="Q2493" s="85">
        <f t="shared" si="2995"/>
        <v>0</v>
      </c>
      <c r="R2493" s="85">
        <f t="shared" si="2983"/>
        <v>0</v>
      </c>
      <c r="S2493" s="85">
        <f t="shared" si="2984"/>
        <v>0</v>
      </c>
      <c r="T2493" s="85">
        <f t="shared" si="2985"/>
        <v>0</v>
      </c>
      <c r="U2493" s="85">
        <f t="shared" si="2986"/>
        <v>0</v>
      </c>
      <c r="V2493" s="85">
        <f t="shared" si="2987"/>
        <v>0</v>
      </c>
      <c r="W2493" s="33"/>
      <c r="X2493" s="85">
        <f t="shared" si="2994"/>
        <v>0</v>
      </c>
      <c r="Y2493" s="85">
        <f t="shared" si="2988"/>
        <v>0</v>
      </c>
      <c r="Z2493" s="85">
        <f t="shared" si="2989"/>
        <v>0</v>
      </c>
      <c r="AA2493" s="85">
        <f t="shared" si="2990"/>
        <v>0</v>
      </c>
      <c r="AB2493" s="85">
        <f t="shared" si="2991"/>
        <v>0</v>
      </c>
      <c r="AC2493" s="85">
        <f t="shared" si="2992"/>
        <v>0</v>
      </c>
    </row>
    <row r="2494" spans="1:29" x14ac:dyDescent="0.3">
      <c r="A2494" s="67"/>
      <c r="B2494" s="85"/>
      <c r="C2494" s="85"/>
      <c r="D2494" s="85"/>
      <c r="E2494" s="85"/>
      <c r="F2494" s="85"/>
      <c r="G2494" s="85"/>
      <c r="H2494" s="113"/>
      <c r="P2494" s="21" t="str">
        <f t="shared" si="2993"/>
        <v>A</v>
      </c>
      <c r="Q2494" s="85">
        <f t="shared" si="2995"/>
        <v>0</v>
      </c>
      <c r="R2494" s="85">
        <f t="shared" si="2983"/>
        <v>0</v>
      </c>
      <c r="S2494" s="85">
        <f t="shared" si="2984"/>
        <v>0</v>
      </c>
      <c r="T2494" s="85">
        <f t="shared" si="2985"/>
        <v>0</v>
      </c>
      <c r="U2494" s="85">
        <f t="shared" si="2986"/>
        <v>0</v>
      </c>
      <c r="V2494" s="85">
        <f t="shared" si="2987"/>
        <v>0</v>
      </c>
      <c r="W2494" s="33"/>
      <c r="X2494" s="85">
        <f t="shared" si="2994"/>
        <v>0</v>
      </c>
      <c r="Y2494" s="85">
        <f t="shared" si="2988"/>
        <v>0</v>
      </c>
      <c r="Z2494" s="85">
        <f t="shared" si="2989"/>
        <v>0</v>
      </c>
      <c r="AA2494" s="85">
        <f t="shared" si="2990"/>
        <v>0</v>
      </c>
      <c r="AB2494" s="85">
        <f t="shared" si="2991"/>
        <v>0</v>
      </c>
      <c r="AC2494" s="85">
        <f t="shared" si="2992"/>
        <v>0</v>
      </c>
    </row>
    <row r="2495" spans="1:29" x14ac:dyDescent="0.3">
      <c r="A2495" s="67"/>
      <c r="B2495" s="85"/>
      <c r="C2495" s="85"/>
      <c r="D2495" s="85"/>
      <c r="E2495" s="85"/>
      <c r="F2495" s="85"/>
      <c r="G2495" s="85"/>
      <c r="H2495" s="113"/>
      <c r="P2495" s="21" t="str">
        <f t="shared" si="2993"/>
        <v>A</v>
      </c>
      <c r="Q2495" s="85">
        <f t="shared" si="2995"/>
        <v>0</v>
      </c>
      <c r="R2495" s="85">
        <f t="shared" si="2983"/>
        <v>0</v>
      </c>
      <c r="S2495" s="85">
        <f t="shared" si="2984"/>
        <v>0</v>
      </c>
      <c r="T2495" s="85">
        <f t="shared" si="2985"/>
        <v>0</v>
      </c>
      <c r="U2495" s="85">
        <f t="shared" si="2986"/>
        <v>0</v>
      </c>
      <c r="V2495" s="85">
        <f t="shared" si="2987"/>
        <v>0</v>
      </c>
      <c r="W2495" s="33"/>
      <c r="X2495" s="85">
        <f t="shared" si="2994"/>
        <v>0</v>
      </c>
      <c r="Y2495" s="85">
        <f t="shared" si="2988"/>
        <v>0</v>
      </c>
      <c r="Z2495" s="85">
        <f t="shared" si="2989"/>
        <v>0</v>
      </c>
      <c r="AA2495" s="85">
        <f t="shared" si="2990"/>
        <v>0</v>
      </c>
      <c r="AB2495" s="85">
        <f t="shared" si="2991"/>
        <v>0</v>
      </c>
      <c r="AC2495" s="85">
        <f t="shared" si="2992"/>
        <v>0</v>
      </c>
    </row>
    <row r="2496" spans="1:29" x14ac:dyDescent="0.3">
      <c r="A2496" s="67"/>
      <c r="B2496" s="85"/>
      <c r="C2496" s="85"/>
      <c r="D2496" s="85"/>
      <c r="E2496" s="85"/>
      <c r="F2496" s="85"/>
      <c r="G2496" s="85"/>
      <c r="H2496" s="113"/>
      <c r="P2496" s="21" t="str">
        <f t="shared" si="2993"/>
        <v>A</v>
      </c>
      <c r="Q2496" s="85">
        <f t="shared" si="2995"/>
        <v>0</v>
      </c>
      <c r="R2496" s="85">
        <f t="shared" si="2983"/>
        <v>0</v>
      </c>
      <c r="S2496" s="85">
        <f t="shared" si="2984"/>
        <v>0</v>
      </c>
      <c r="T2496" s="85">
        <f t="shared" si="2985"/>
        <v>0</v>
      </c>
      <c r="U2496" s="85">
        <f t="shared" si="2986"/>
        <v>0</v>
      </c>
      <c r="V2496" s="85">
        <f t="shared" si="2987"/>
        <v>0</v>
      </c>
      <c r="W2496" s="33"/>
      <c r="X2496" s="85">
        <f t="shared" si="2994"/>
        <v>0</v>
      </c>
      <c r="Y2496" s="85">
        <f t="shared" si="2988"/>
        <v>0</v>
      </c>
      <c r="Z2496" s="85">
        <f t="shared" si="2989"/>
        <v>0</v>
      </c>
      <c r="AA2496" s="85">
        <f t="shared" si="2990"/>
        <v>0</v>
      </c>
      <c r="AB2496" s="85">
        <f t="shared" si="2991"/>
        <v>0</v>
      </c>
      <c r="AC2496" s="85">
        <f t="shared" si="2992"/>
        <v>0</v>
      </c>
    </row>
    <row r="2497" spans="1:29" x14ac:dyDescent="0.3">
      <c r="A2497" s="67"/>
      <c r="B2497" s="85"/>
      <c r="C2497" s="85"/>
      <c r="D2497" s="85"/>
      <c r="E2497" s="85"/>
      <c r="F2497" s="85"/>
      <c r="G2497" s="85"/>
      <c r="H2497" s="113"/>
      <c r="P2497" s="21" t="str">
        <f t="shared" si="2993"/>
        <v>A</v>
      </c>
      <c r="Q2497" s="85">
        <f t="shared" si="2995"/>
        <v>0</v>
      </c>
      <c r="R2497" s="85">
        <f t="shared" si="2983"/>
        <v>0</v>
      </c>
      <c r="S2497" s="85">
        <f t="shared" si="2984"/>
        <v>0</v>
      </c>
      <c r="T2497" s="85">
        <f t="shared" si="2985"/>
        <v>0</v>
      </c>
      <c r="U2497" s="85">
        <f t="shared" si="2986"/>
        <v>0</v>
      </c>
      <c r="V2497" s="85">
        <f t="shared" si="2987"/>
        <v>0</v>
      </c>
      <c r="W2497" s="33"/>
      <c r="X2497" s="85">
        <f t="shared" si="2994"/>
        <v>0</v>
      </c>
      <c r="Y2497" s="85">
        <f t="shared" si="2988"/>
        <v>0</v>
      </c>
      <c r="Z2497" s="85">
        <f t="shared" si="2989"/>
        <v>0</v>
      </c>
      <c r="AA2497" s="85">
        <f t="shared" si="2990"/>
        <v>0</v>
      </c>
      <c r="AB2497" s="85">
        <f t="shared" si="2991"/>
        <v>0</v>
      </c>
      <c r="AC2497" s="85">
        <f t="shared" si="2992"/>
        <v>0</v>
      </c>
    </row>
    <row r="2498" spans="1:29" x14ac:dyDescent="0.3">
      <c r="A2498" s="67"/>
      <c r="B2498" s="85"/>
      <c r="C2498" s="85"/>
      <c r="D2498" s="85"/>
      <c r="E2498" s="85"/>
      <c r="F2498" s="85"/>
      <c r="G2498" s="85"/>
      <c r="H2498" s="113"/>
      <c r="P2498" s="21" t="str">
        <f t="shared" si="2993"/>
        <v>A</v>
      </c>
      <c r="Q2498" s="85">
        <f t="shared" si="2995"/>
        <v>0</v>
      </c>
      <c r="R2498" s="85">
        <f t="shared" si="2983"/>
        <v>0</v>
      </c>
      <c r="S2498" s="85">
        <f t="shared" si="2984"/>
        <v>0</v>
      </c>
      <c r="T2498" s="85">
        <f t="shared" si="2985"/>
        <v>0</v>
      </c>
      <c r="U2498" s="85">
        <f t="shared" si="2986"/>
        <v>0</v>
      </c>
      <c r="V2498" s="85">
        <f t="shared" si="2987"/>
        <v>0</v>
      </c>
      <c r="W2498" s="33"/>
      <c r="X2498" s="85">
        <f t="shared" si="2994"/>
        <v>0</v>
      </c>
      <c r="Y2498" s="85">
        <f t="shared" si="2988"/>
        <v>0</v>
      </c>
      <c r="Z2498" s="85">
        <f t="shared" si="2989"/>
        <v>0</v>
      </c>
      <c r="AA2498" s="85">
        <f t="shared" si="2990"/>
        <v>0</v>
      </c>
      <c r="AB2498" s="85">
        <f t="shared" si="2991"/>
        <v>0</v>
      </c>
      <c r="AC2498" s="85">
        <f t="shared" si="2992"/>
        <v>0</v>
      </c>
    </row>
    <row r="2499" spans="1:29" x14ac:dyDescent="0.3">
      <c r="A2499" s="67"/>
      <c r="B2499" s="85"/>
      <c r="C2499" s="85"/>
      <c r="D2499" s="85"/>
      <c r="E2499" s="85"/>
      <c r="F2499" s="85"/>
      <c r="G2499" s="85"/>
      <c r="H2499" s="113"/>
      <c r="P2499" s="21" t="str">
        <f t="shared" si="2993"/>
        <v>A</v>
      </c>
      <c r="Q2499" s="85">
        <f t="shared" si="2995"/>
        <v>0</v>
      </c>
      <c r="R2499" s="85">
        <f t="shared" si="2983"/>
        <v>0</v>
      </c>
      <c r="S2499" s="85">
        <f t="shared" si="2984"/>
        <v>0</v>
      </c>
      <c r="T2499" s="85">
        <f t="shared" si="2985"/>
        <v>0</v>
      </c>
      <c r="U2499" s="85">
        <f t="shared" si="2986"/>
        <v>0</v>
      </c>
      <c r="V2499" s="85">
        <f t="shared" si="2987"/>
        <v>0</v>
      </c>
      <c r="W2499" s="33"/>
      <c r="X2499" s="85">
        <f t="shared" si="2994"/>
        <v>0</v>
      </c>
      <c r="Y2499" s="85">
        <f t="shared" si="2988"/>
        <v>0</v>
      </c>
      <c r="Z2499" s="85">
        <f t="shared" si="2989"/>
        <v>0</v>
      </c>
      <c r="AA2499" s="85">
        <f t="shared" si="2990"/>
        <v>0</v>
      </c>
      <c r="AB2499" s="85">
        <f t="shared" si="2991"/>
        <v>0</v>
      </c>
      <c r="AC2499" s="85">
        <f t="shared" si="2992"/>
        <v>0</v>
      </c>
    </row>
    <row r="2500" spans="1:29" x14ac:dyDescent="0.3">
      <c r="A2500" s="67"/>
      <c r="B2500" s="85"/>
      <c r="C2500" s="85"/>
      <c r="D2500" s="85"/>
      <c r="E2500" s="85"/>
      <c r="F2500" s="85"/>
      <c r="G2500" s="85"/>
      <c r="H2500" s="113"/>
      <c r="P2500" s="21" t="str">
        <f t="shared" si="2993"/>
        <v>A</v>
      </c>
      <c r="Q2500" s="85">
        <f t="shared" si="2995"/>
        <v>0</v>
      </c>
      <c r="R2500" s="85">
        <f t="shared" si="2983"/>
        <v>0</v>
      </c>
      <c r="S2500" s="85">
        <f t="shared" si="2984"/>
        <v>0</v>
      </c>
      <c r="T2500" s="85">
        <f t="shared" si="2985"/>
        <v>0</v>
      </c>
      <c r="U2500" s="85">
        <f t="shared" si="2986"/>
        <v>0</v>
      </c>
      <c r="V2500" s="85">
        <f t="shared" si="2987"/>
        <v>0</v>
      </c>
      <c r="W2500" s="33"/>
      <c r="X2500" s="85">
        <f t="shared" si="2994"/>
        <v>0</v>
      </c>
      <c r="Y2500" s="85">
        <f t="shared" si="2988"/>
        <v>0</v>
      </c>
      <c r="Z2500" s="85">
        <f t="shared" si="2989"/>
        <v>0</v>
      </c>
      <c r="AA2500" s="85">
        <f t="shared" si="2990"/>
        <v>0</v>
      </c>
      <c r="AB2500" s="85">
        <f t="shared" si="2991"/>
        <v>0</v>
      </c>
      <c r="AC2500" s="85">
        <f t="shared" si="2992"/>
        <v>0</v>
      </c>
    </row>
    <row r="2501" spans="1:29" x14ac:dyDescent="0.3">
      <c r="A2501" s="68"/>
      <c r="B2501" s="86"/>
      <c r="C2501" s="86"/>
      <c r="D2501" s="86"/>
      <c r="E2501" s="86"/>
      <c r="F2501" s="86"/>
      <c r="G2501" s="86"/>
      <c r="H2501" s="89"/>
      <c r="I2501" s="105">
        <f>X2501</f>
        <v>0</v>
      </c>
      <c r="J2501" s="105">
        <f>Y2501</f>
        <v>0</v>
      </c>
      <c r="K2501" s="105">
        <f>Z2501</f>
        <v>0</v>
      </c>
      <c r="L2501" s="105">
        <f>AA2501</f>
        <v>0</v>
      </c>
      <c r="M2501" s="105">
        <f t="shared" ref="M2501" si="2996">AB2501</f>
        <v>0</v>
      </c>
      <c r="N2501" s="105">
        <f t="shared" ref="N2501" si="2997">AC2501</f>
        <v>0</v>
      </c>
      <c r="P2501" s="21"/>
      <c r="Q2501" s="33"/>
      <c r="R2501" s="33"/>
      <c r="S2501" s="33"/>
      <c r="T2501" s="33"/>
      <c r="U2501" s="33"/>
      <c r="V2501" s="33"/>
      <c r="W2501" s="33"/>
      <c r="X2501" s="106">
        <f>SUM(X2485:X2500)</f>
        <v>0</v>
      </c>
      <c r="Y2501" s="106">
        <f t="shared" ref="Y2501:AC2501" si="2998">SUM(Y2485:Y2500)</f>
        <v>0</v>
      </c>
      <c r="Z2501" s="106">
        <f t="shared" si="2998"/>
        <v>0</v>
      </c>
      <c r="AA2501" s="106">
        <f t="shared" si="2998"/>
        <v>0</v>
      </c>
      <c r="AB2501" s="106">
        <f t="shared" si="2998"/>
        <v>0</v>
      </c>
      <c r="AC2501" s="106">
        <f t="shared" si="2998"/>
        <v>0</v>
      </c>
    </row>
    <row r="2502" spans="1:29" x14ac:dyDescent="0.3">
      <c r="A2502" s="82"/>
      <c r="B2502" s="89"/>
      <c r="C2502" s="89"/>
      <c r="D2502" s="89"/>
      <c r="E2502" s="89"/>
      <c r="F2502" s="89"/>
      <c r="G2502" s="89"/>
      <c r="H2502" s="89"/>
      <c r="P2502" s="21"/>
      <c r="Q2502" s="33"/>
      <c r="R2502" s="33"/>
      <c r="S2502" s="33"/>
      <c r="T2502" s="33"/>
      <c r="U2502" s="33"/>
      <c r="V2502" s="33"/>
      <c r="W2502" s="33"/>
      <c r="X2502" s="33"/>
      <c r="Y2502" s="33"/>
      <c r="Z2502" s="33"/>
      <c r="AA2502" s="33"/>
      <c r="AB2502" s="33"/>
      <c r="AC2502" s="33"/>
    </row>
    <row r="2503" spans="1:29" x14ac:dyDescent="0.3">
      <c r="A2503" s="92"/>
      <c r="B2503" s="92"/>
      <c r="C2503" s="92"/>
      <c r="D2503" s="92"/>
      <c r="E2503" s="92"/>
      <c r="F2503" s="92"/>
      <c r="G2503" s="92"/>
      <c r="H2503" s="92"/>
      <c r="P2503" s="21"/>
      <c r="Q2503" s="33"/>
      <c r="R2503" s="33"/>
      <c r="S2503" s="33"/>
      <c r="T2503" s="33"/>
      <c r="U2503" s="33"/>
      <c r="V2503" s="33"/>
      <c r="W2503" s="33"/>
      <c r="X2503" s="33"/>
      <c r="Y2503" s="33"/>
      <c r="Z2503" s="33"/>
      <c r="AA2503" s="33"/>
      <c r="AB2503" s="33"/>
      <c r="AC2503" s="33"/>
    </row>
    <row r="2504" spans="1:29" x14ac:dyDescent="0.3">
      <c r="A2504" s="68"/>
      <c r="B2504" s="68"/>
      <c r="C2504" s="68"/>
      <c r="D2504" s="68"/>
      <c r="E2504" s="68"/>
      <c r="F2504" s="68"/>
      <c r="G2504" s="68"/>
      <c r="H2504" s="82"/>
      <c r="P2504" s="21"/>
      <c r="Q2504" s="33"/>
      <c r="R2504" s="33"/>
      <c r="S2504" s="33"/>
      <c r="T2504" s="33"/>
      <c r="U2504" s="33"/>
      <c r="V2504" s="33"/>
      <c r="W2504" s="33"/>
      <c r="X2504" s="106">
        <f t="shared" ref="X2504:AC2504" si="2999">SUM(X2505:X2520)</f>
        <v>0</v>
      </c>
      <c r="Y2504" s="106">
        <f t="shared" si="2999"/>
        <v>0</v>
      </c>
      <c r="Z2504" s="106">
        <f t="shared" si="2999"/>
        <v>0</v>
      </c>
      <c r="AA2504" s="106">
        <f t="shared" si="2999"/>
        <v>0</v>
      </c>
      <c r="AB2504" s="106">
        <f t="shared" si="2999"/>
        <v>0</v>
      </c>
      <c r="AC2504" s="106">
        <f t="shared" si="2999"/>
        <v>0</v>
      </c>
    </row>
    <row r="2505" spans="1:29" x14ac:dyDescent="0.3">
      <c r="A2505" s="67"/>
      <c r="B2505" s="85"/>
      <c r="C2505" s="85"/>
      <c r="D2505" s="85"/>
      <c r="E2505" s="85"/>
      <c r="F2505" s="85"/>
      <c r="G2505" s="85"/>
      <c r="H2505" s="113"/>
      <c r="I2505" s="105">
        <f>X2504</f>
        <v>0</v>
      </c>
      <c r="J2505" s="105">
        <f>Y2504</f>
        <v>0</v>
      </c>
      <c r="K2505" s="105">
        <f t="shared" ref="K2505" si="3000">Z2504</f>
        <v>0</v>
      </c>
      <c r="L2505" s="105">
        <f t="shared" ref="L2505" si="3001">AA2504</f>
        <v>0</v>
      </c>
      <c r="M2505" s="105">
        <f t="shared" ref="M2505" si="3002">AB2504</f>
        <v>0</v>
      </c>
      <c r="N2505" s="105">
        <f t="shared" ref="N2505" si="3003">AC2504</f>
        <v>0</v>
      </c>
      <c r="P2505" s="21" t="str">
        <f>IF(A2505&lt;=$B$2104,"A","B")</f>
        <v>A</v>
      </c>
      <c r="Q2505" s="85">
        <f t="shared" ref="Q2505:Q2509" si="3004">IF($P2505="B",B2505,0)</f>
        <v>0</v>
      </c>
      <c r="R2505" s="85">
        <f t="shared" ref="R2505:R2520" si="3005">IF($P2505="B",C2505,0)</f>
        <v>0</v>
      </c>
      <c r="S2505" s="85">
        <f t="shared" ref="S2505:S2520" si="3006">IF($P2505="B",D2505,0)</f>
        <v>0</v>
      </c>
      <c r="T2505" s="85">
        <f t="shared" ref="T2505:T2520" si="3007">IF($P2505="B",E2505,0)</f>
        <v>0</v>
      </c>
      <c r="U2505" s="85">
        <f t="shared" ref="U2505:U2520" si="3008">IF($P2505="B",F2505,0)</f>
        <v>0</v>
      </c>
      <c r="V2505" s="85">
        <f t="shared" ref="V2505:V2520" si="3009">IF($P2505="B",G2505,0)</f>
        <v>0</v>
      </c>
      <c r="W2505" s="33"/>
      <c r="X2505" s="85">
        <f>IF($P2505="A",B2505,0)</f>
        <v>0</v>
      </c>
      <c r="Y2505" s="85">
        <f t="shared" ref="Y2505:Y2520" si="3010">IF($P2505="A",C2505,0)</f>
        <v>0</v>
      </c>
      <c r="Z2505" s="85">
        <f t="shared" ref="Z2505:Z2520" si="3011">IF($P2505="A",D2505,0)</f>
        <v>0</v>
      </c>
      <c r="AA2505" s="85">
        <f t="shared" ref="AA2505:AA2520" si="3012">IF($P2505="A",E2505,0)</f>
        <v>0</v>
      </c>
      <c r="AB2505" s="85">
        <f t="shared" ref="AB2505:AB2520" si="3013">IF($P2505="A",F2505,0)</f>
        <v>0</v>
      </c>
      <c r="AC2505" s="85">
        <f t="shared" ref="AC2505:AC2520" si="3014">IF($P2505="A",G2505,0)</f>
        <v>0</v>
      </c>
    </row>
    <row r="2506" spans="1:29" x14ac:dyDescent="0.3">
      <c r="A2506" s="67"/>
      <c r="B2506" s="85"/>
      <c r="C2506" s="85"/>
      <c r="D2506" s="85"/>
      <c r="E2506" s="85"/>
      <c r="F2506" s="85"/>
      <c r="G2506" s="85"/>
      <c r="H2506" s="113"/>
      <c r="P2506" s="21" t="str">
        <f t="shared" ref="P2506:P2520" si="3015">IF(A2506&lt;=$B$2104,"A","B")</f>
        <v>A</v>
      </c>
      <c r="Q2506" s="85">
        <f t="shared" si="3004"/>
        <v>0</v>
      </c>
      <c r="R2506" s="85">
        <f t="shared" si="3005"/>
        <v>0</v>
      </c>
      <c r="S2506" s="85">
        <f t="shared" si="3006"/>
        <v>0</v>
      </c>
      <c r="T2506" s="85">
        <f t="shared" si="3007"/>
        <v>0</v>
      </c>
      <c r="U2506" s="85">
        <f t="shared" si="3008"/>
        <v>0</v>
      </c>
      <c r="V2506" s="85">
        <f t="shared" si="3009"/>
        <v>0</v>
      </c>
      <c r="W2506" s="33"/>
      <c r="X2506" s="85">
        <f t="shared" ref="X2506:X2520" si="3016">IF($P2506="A",B2506,0)</f>
        <v>0</v>
      </c>
      <c r="Y2506" s="85">
        <f t="shared" si="3010"/>
        <v>0</v>
      </c>
      <c r="Z2506" s="85">
        <f t="shared" si="3011"/>
        <v>0</v>
      </c>
      <c r="AA2506" s="85">
        <f t="shared" si="3012"/>
        <v>0</v>
      </c>
      <c r="AB2506" s="85">
        <f t="shared" si="3013"/>
        <v>0</v>
      </c>
      <c r="AC2506" s="85">
        <f t="shared" si="3014"/>
        <v>0</v>
      </c>
    </row>
    <row r="2507" spans="1:29" x14ac:dyDescent="0.3">
      <c r="A2507" s="67"/>
      <c r="B2507" s="85"/>
      <c r="C2507" s="85"/>
      <c r="D2507" s="85"/>
      <c r="E2507" s="85"/>
      <c r="F2507" s="85"/>
      <c r="G2507" s="85"/>
      <c r="H2507" s="113"/>
      <c r="P2507" s="21" t="str">
        <f t="shared" si="3015"/>
        <v>A</v>
      </c>
      <c r="Q2507" s="85">
        <f t="shared" si="3004"/>
        <v>0</v>
      </c>
      <c r="R2507" s="85">
        <f t="shared" si="3005"/>
        <v>0</v>
      </c>
      <c r="S2507" s="85">
        <f t="shared" si="3006"/>
        <v>0</v>
      </c>
      <c r="T2507" s="85">
        <f t="shared" si="3007"/>
        <v>0</v>
      </c>
      <c r="U2507" s="85">
        <f t="shared" si="3008"/>
        <v>0</v>
      </c>
      <c r="V2507" s="85">
        <f t="shared" si="3009"/>
        <v>0</v>
      </c>
      <c r="W2507" s="33"/>
      <c r="X2507" s="85">
        <f t="shared" si="3016"/>
        <v>0</v>
      </c>
      <c r="Y2507" s="85">
        <f t="shared" si="3010"/>
        <v>0</v>
      </c>
      <c r="Z2507" s="85">
        <f t="shared" si="3011"/>
        <v>0</v>
      </c>
      <c r="AA2507" s="85">
        <f t="shared" si="3012"/>
        <v>0</v>
      </c>
      <c r="AB2507" s="85">
        <f t="shared" si="3013"/>
        <v>0</v>
      </c>
      <c r="AC2507" s="85">
        <f t="shared" si="3014"/>
        <v>0</v>
      </c>
    </row>
    <row r="2508" spans="1:29" x14ac:dyDescent="0.3">
      <c r="A2508" s="67"/>
      <c r="B2508" s="85"/>
      <c r="C2508" s="85"/>
      <c r="D2508" s="85"/>
      <c r="E2508" s="85"/>
      <c r="F2508" s="85"/>
      <c r="G2508" s="85"/>
      <c r="H2508" s="113"/>
      <c r="P2508" s="21" t="str">
        <f t="shared" si="3015"/>
        <v>A</v>
      </c>
      <c r="Q2508" s="85">
        <f t="shared" si="3004"/>
        <v>0</v>
      </c>
      <c r="R2508" s="85">
        <f t="shared" si="3005"/>
        <v>0</v>
      </c>
      <c r="S2508" s="85">
        <f t="shared" si="3006"/>
        <v>0</v>
      </c>
      <c r="T2508" s="85">
        <f t="shared" si="3007"/>
        <v>0</v>
      </c>
      <c r="U2508" s="85">
        <f t="shared" si="3008"/>
        <v>0</v>
      </c>
      <c r="V2508" s="85">
        <f t="shared" si="3009"/>
        <v>0</v>
      </c>
      <c r="W2508" s="33"/>
      <c r="X2508" s="85">
        <f t="shared" si="3016"/>
        <v>0</v>
      </c>
      <c r="Y2508" s="85">
        <f t="shared" si="3010"/>
        <v>0</v>
      </c>
      <c r="Z2508" s="85">
        <f t="shared" si="3011"/>
        <v>0</v>
      </c>
      <c r="AA2508" s="85">
        <f t="shared" si="3012"/>
        <v>0</v>
      </c>
      <c r="AB2508" s="85">
        <f t="shared" si="3013"/>
        <v>0</v>
      </c>
      <c r="AC2508" s="85">
        <f t="shared" si="3014"/>
        <v>0</v>
      </c>
    </row>
    <row r="2509" spans="1:29" x14ac:dyDescent="0.3">
      <c r="A2509" s="67"/>
      <c r="B2509" s="85"/>
      <c r="C2509" s="85"/>
      <c r="D2509" s="85"/>
      <c r="E2509" s="85"/>
      <c r="F2509" s="85"/>
      <c r="G2509" s="85"/>
      <c r="H2509" s="113"/>
      <c r="P2509" s="21" t="str">
        <f t="shared" si="3015"/>
        <v>A</v>
      </c>
      <c r="Q2509" s="85">
        <f t="shared" si="3004"/>
        <v>0</v>
      </c>
      <c r="R2509" s="85">
        <f t="shared" si="3005"/>
        <v>0</v>
      </c>
      <c r="S2509" s="85">
        <f t="shared" si="3006"/>
        <v>0</v>
      </c>
      <c r="T2509" s="85">
        <f t="shared" si="3007"/>
        <v>0</v>
      </c>
      <c r="U2509" s="85">
        <f t="shared" si="3008"/>
        <v>0</v>
      </c>
      <c r="V2509" s="85">
        <f t="shared" si="3009"/>
        <v>0</v>
      </c>
      <c r="W2509" s="33"/>
      <c r="X2509" s="85">
        <f t="shared" si="3016"/>
        <v>0</v>
      </c>
      <c r="Y2509" s="85">
        <f t="shared" si="3010"/>
        <v>0</v>
      </c>
      <c r="Z2509" s="85">
        <f t="shared" si="3011"/>
        <v>0</v>
      </c>
      <c r="AA2509" s="85">
        <f t="shared" si="3012"/>
        <v>0</v>
      </c>
      <c r="AB2509" s="85">
        <f t="shared" si="3013"/>
        <v>0</v>
      </c>
      <c r="AC2509" s="85">
        <f t="shared" si="3014"/>
        <v>0</v>
      </c>
    </row>
    <row r="2510" spans="1:29" x14ac:dyDescent="0.3">
      <c r="A2510" s="67"/>
      <c r="B2510" s="85"/>
      <c r="C2510" s="85"/>
      <c r="D2510" s="85"/>
      <c r="E2510" s="85"/>
      <c r="F2510" s="85"/>
      <c r="G2510" s="85"/>
      <c r="H2510" s="113"/>
      <c r="P2510" s="21" t="str">
        <f t="shared" si="3015"/>
        <v>A</v>
      </c>
      <c r="Q2510" s="85">
        <f>IF($P2510="B",B2510,0)</f>
        <v>0</v>
      </c>
      <c r="R2510" s="85">
        <f t="shared" si="3005"/>
        <v>0</v>
      </c>
      <c r="S2510" s="85">
        <f t="shared" si="3006"/>
        <v>0</v>
      </c>
      <c r="T2510" s="85">
        <f t="shared" si="3007"/>
        <v>0</v>
      </c>
      <c r="U2510" s="85">
        <f t="shared" si="3008"/>
        <v>0</v>
      </c>
      <c r="V2510" s="85">
        <f t="shared" si="3009"/>
        <v>0</v>
      </c>
      <c r="W2510" s="33"/>
      <c r="X2510" s="85">
        <f t="shared" si="3016"/>
        <v>0</v>
      </c>
      <c r="Y2510" s="85">
        <f t="shared" si="3010"/>
        <v>0</v>
      </c>
      <c r="Z2510" s="85">
        <f t="shared" si="3011"/>
        <v>0</v>
      </c>
      <c r="AA2510" s="85">
        <f t="shared" si="3012"/>
        <v>0</v>
      </c>
      <c r="AB2510" s="85">
        <f t="shared" si="3013"/>
        <v>0</v>
      </c>
      <c r="AC2510" s="85">
        <f t="shared" si="3014"/>
        <v>0</v>
      </c>
    </row>
    <row r="2511" spans="1:29" x14ac:dyDescent="0.3">
      <c r="A2511" s="67"/>
      <c r="B2511" s="85"/>
      <c r="C2511" s="85"/>
      <c r="D2511" s="85"/>
      <c r="E2511" s="85"/>
      <c r="F2511" s="85"/>
      <c r="G2511" s="85"/>
      <c r="H2511" s="113"/>
      <c r="P2511" s="21" t="str">
        <f t="shared" si="3015"/>
        <v>A</v>
      </c>
      <c r="Q2511" s="85">
        <f t="shared" ref="Q2511:Q2520" si="3017">IF($P2511="B",B2511,0)</f>
        <v>0</v>
      </c>
      <c r="R2511" s="85">
        <f t="shared" si="3005"/>
        <v>0</v>
      </c>
      <c r="S2511" s="85">
        <f t="shared" si="3006"/>
        <v>0</v>
      </c>
      <c r="T2511" s="85">
        <f t="shared" si="3007"/>
        <v>0</v>
      </c>
      <c r="U2511" s="85">
        <f t="shared" si="3008"/>
        <v>0</v>
      </c>
      <c r="V2511" s="85">
        <f t="shared" si="3009"/>
        <v>0</v>
      </c>
      <c r="W2511" s="33"/>
      <c r="X2511" s="85">
        <f t="shared" si="3016"/>
        <v>0</v>
      </c>
      <c r="Y2511" s="85">
        <f t="shared" si="3010"/>
        <v>0</v>
      </c>
      <c r="Z2511" s="85">
        <f t="shared" si="3011"/>
        <v>0</v>
      </c>
      <c r="AA2511" s="85">
        <f t="shared" si="3012"/>
        <v>0</v>
      </c>
      <c r="AB2511" s="85">
        <f t="shared" si="3013"/>
        <v>0</v>
      </c>
      <c r="AC2511" s="85">
        <f t="shared" si="3014"/>
        <v>0</v>
      </c>
    </row>
    <row r="2512" spans="1:29" x14ac:dyDescent="0.3">
      <c r="A2512" s="67"/>
      <c r="B2512" s="85"/>
      <c r="C2512" s="85"/>
      <c r="D2512" s="85"/>
      <c r="E2512" s="85"/>
      <c r="F2512" s="85"/>
      <c r="G2512" s="85"/>
      <c r="H2512" s="113"/>
      <c r="P2512" s="21" t="str">
        <f t="shared" si="3015"/>
        <v>A</v>
      </c>
      <c r="Q2512" s="85">
        <f t="shared" si="3017"/>
        <v>0</v>
      </c>
      <c r="R2512" s="85">
        <f t="shared" si="3005"/>
        <v>0</v>
      </c>
      <c r="S2512" s="85">
        <f t="shared" si="3006"/>
        <v>0</v>
      </c>
      <c r="T2512" s="85">
        <f t="shared" si="3007"/>
        <v>0</v>
      </c>
      <c r="U2512" s="85">
        <f t="shared" si="3008"/>
        <v>0</v>
      </c>
      <c r="V2512" s="85">
        <f t="shared" si="3009"/>
        <v>0</v>
      </c>
      <c r="W2512" s="33"/>
      <c r="X2512" s="85">
        <f t="shared" si="3016"/>
        <v>0</v>
      </c>
      <c r="Y2512" s="85">
        <f t="shared" si="3010"/>
        <v>0</v>
      </c>
      <c r="Z2512" s="85">
        <f t="shared" si="3011"/>
        <v>0</v>
      </c>
      <c r="AA2512" s="85">
        <f t="shared" si="3012"/>
        <v>0</v>
      </c>
      <c r="AB2512" s="85">
        <f t="shared" si="3013"/>
        <v>0</v>
      </c>
      <c r="AC2512" s="85">
        <f t="shared" si="3014"/>
        <v>0</v>
      </c>
    </row>
    <row r="2513" spans="1:29" x14ac:dyDescent="0.3">
      <c r="A2513" s="67"/>
      <c r="B2513" s="85"/>
      <c r="C2513" s="85"/>
      <c r="D2513" s="85"/>
      <c r="E2513" s="85"/>
      <c r="F2513" s="85"/>
      <c r="G2513" s="85"/>
      <c r="H2513" s="113"/>
      <c r="P2513" s="21" t="str">
        <f t="shared" si="3015"/>
        <v>A</v>
      </c>
      <c r="Q2513" s="85">
        <f t="shared" si="3017"/>
        <v>0</v>
      </c>
      <c r="R2513" s="85">
        <f t="shared" si="3005"/>
        <v>0</v>
      </c>
      <c r="S2513" s="85">
        <f t="shared" si="3006"/>
        <v>0</v>
      </c>
      <c r="T2513" s="85">
        <f t="shared" si="3007"/>
        <v>0</v>
      </c>
      <c r="U2513" s="85">
        <f t="shared" si="3008"/>
        <v>0</v>
      </c>
      <c r="V2513" s="85">
        <f t="shared" si="3009"/>
        <v>0</v>
      </c>
      <c r="W2513" s="33"/>
      <c r="X2513" s="85">
        <f t="shared" si="3016"/>
        <v>0</v>
      </c>
      <c r="Y2513" s="85">
        <f t="shared" si="3010"/>
        <v>0</v>
      </c>
      <c r="Z2513" s="85">
        <f t="shared" si="3011"/>
        <v>0</v>
      </c>
      <c r="AA2513" s="85">
        <f t="shared" si="3012"/>
        <v>0</v>
      </c>
      <c r="AB2513" s="85">
        <f t="shared" si="3013"/>
        <v>0</v>
      </c>
      <c r="AC2513" s="85">
        <f t="shared" si="3014"/>
        <v>0</v>
      </c>
    </row>
    <row r="2514" spans="1:29" x14ac:dyDescent="0.3">
      <c r="A2514" s="67"/>
      <c r="B2514" s="85"/>
      <c r="C2514" s="85"/>
      <c r="D2514" s="85"/>
      <c r="E2514" s="85"/>
      <c r="F2514" s="85"/>
      <c r="G2514" s="85"/>
      <c r="H2514" s="113"/>
      <c r="P2514" s="21" t="str">
        <f t="shared" si="3015"/>
        <v>A</v>
      </c>
      <c r="Q2514" s="85">
        <f t="shared" si="3017"/>
        <v>0</v>
      </c>
      <c r="R2514" s="85">
        <f t="shared" si="3005"/>
        <v>0</v>
      </c>
      <c r="S2514" s="85">
        <f t="shared" si="3006"/>
        <v>0</v>
      </c>
      <c r="T2514" s="85">
        <f t="shared" si="3007"/>
        <v>0</v>
      </c>
      <c r="U2514" s="85">
        <f t="shared" si="3008"/>
        <v>0</v>
      </c>
      <c r="V2514" s="85">
        <f t="shared" si="3009"/>
        <v>0</v>
      </c>
      <c r="W2514" s="33"/>
      <c r="X2514" s="85">
        <f t="shared" si="3016"/>
        <v>0</v>
      </c>
      <c r="Y2514" s="85">
        <f t="shared" si="3010"/>
        <v>0</v>
      </c>
      <c r="Z2514" s="85">
        <f t="shared" si="3011"/>
        <v>0</v>
      </c>
      <c r="AA2514" s="85">
        <f t="shared" si="3012"/>
        <v>0</v>
      </c>
      <c r="AB2514" s="85">
        <f t="shared" si="3013"/>
        <v>0</v>
      </c>
      <c r="AC2514" s="85">
        <f t="shared" si="3014"/>
        <v>0</v>
      </c>
    </row>
    <row r="2515" spans="1:29" x14ac:dyDescent="0.3">
      <c r="A2515" s="67"/>
      <c r="B2515" s="85"/>
      <c r="C2515" s="85"/>
      <c r="D2515" s="85"/>
      <c r="E2515" s="85"/>
      <c r="F2515" s="85"/>
      <c r="G2515" s="85"/>
      <c r="H2515" s="113"/>
      <c r="P2515" s="21" t="str">
        <f t="shared" si="3015"/>
        <v>A</v>
      </c>
      <c r="Q2515" s="85">
        <f t="shared" si="3017"/>
        <v>0</v>
      </c>
      <c r="R2515" s="85">
        <f t="shared" si="3005"/>
        <v>0</v>
      </c>
      <c r="S2515" s="85">
        <f t="shared" si="3006"/>
        <v>0</v>
      </c>
      <c r="T2515" s="85">
        <f t="shared" si="3007"/>
        <v>0</v>
      </c>
      <c r="U2515" s="85">
        <f t="shared" si="3008"/>
        <v>0</v>
      </c>
      <c r="V2515" s="85">
        <f t="shared" si="3009"/>
        <v>0</v>
      </c>
      <c r="W2515" s="33"/>
      <c r="X2515" s="85">
        <f t="shared" si="3016"/>
        <v>0</v>
      </c>
      <c r="Y2515" s="85">
        <f t="shared" si="3010"/>
        <v>0</v>
      </c>
      <c r="Z2515" s="85">
        <f t="shared" si="3011"/>
        <v>0</v>
      </c>
      <c r="AA2515" s="85">
        <f t="shared" si="3012"/>
        <v>0</v>
      </c>
      <c r="AB2515" s="85">
        <f t="shared" si="3013"/>
        <v>0</v>
      </c>
      <c r="AC2515" s="85">
        <f t="shared" si="3014"/>
        <v>0</v>
      </c>
    </row>
    <row r="2516" spans="1:29" x14ac:dyDescent="0.3">
      <c r="A2516" s="67"/>
      <c r="B2516" s="85"/>
      <c r="C2516" s="85"/>
      <c r="D2516" s="85"/>
      <c r="E2516" s="85"/>
      <c r="F2516" s="85"/>
      <c r="G2516" s="85"/>
      <c r="H2516" s="113"/>
      <c r="P2516" s="21" t="str">
        <f t="shared" si="3015"/>
        <v>A</v>
      </c>
      <c r="Q2516" s="85">
        <f t="shared" si="3017"/>
        <v>0</v>
      </c>
      <c r="R2516" s="85">
        <f t="shared" si="3005"/>
        <v>0</v>
      </c>
      <c r="S2516" s="85">
        <f t="shared" si="3006"/>
        <v>0</v>
      </c>
      <c r="T2516" s="85">
        <f t="shared" si="3007"/>
        <v>0</v>
      </c>
      <c r="U2516" s="85">
        <f t="shared" si="3008"/>
        <v>0</v>
      </c>
      <c r="V2516" s="85">
        <f t="shared" si="3009"/>
        <v>0</v>
      </c>
      <c r="W2516" s="33"/>
      <c r="X2516" s="85">
        <f t="shared" si="3016"/>
        <v>0</v>
      </c>
      <c r="Y2516" s="85">
        <f t="shared" si="3010"/>
        <v>0</v>
      </c>
      <c r="Z2516" s="85">
        <f t="shared" si="3011"/>
        <v>0</v>
      </c>
      <c r="AA2516" s="85">
        <f t="shared" si="3012"/>
        <v>0</v>
      </c>
      <c r="AB2516" s="85">
        <f t="shared" si="3013"/>
        <v>0</v>
      </c>
      <c r="AC2516" s="85">
        <f t="shared" si="3014"/>
        <v>0</v>
      </c>
    </row>
    <row r="2517" spans="1:29" x14ac:dyDescent="0.3">
      <c r="A2517" s="67"/>
      <c r="B2517" s="85"/>
      <c r="C2517" s="85"/>
      <c r="D2517" s="85"/>
      <c r="E2517" s="85"/>
      <c r="F2517" s="85"/>
      <c r="G2517" s="85"/>
      <c r="H2517" s="113"/>
      <c r="P2517" s="21" t="str">
        <f t="shared" si="3015"/>
        <v>A</v>
      </c>
      <c r="Q2517" s="85">
        <f t="shared" si="3017"/>
        <v>0</v>
      </c>
      <c r="R2517" s="85">
        <f t="shared" si="3005"/>
        <v>0</v>
      </c>
      <c r="S2517" s="85">
        <f t="shared" si="3006"/>
        <v>0</v>
      </c>
      <c r="T2517" s="85">
        <f t="shared" si="3007"/>
        <v>0</v>
      </c>
      <c r="U2517" s="85">
        <f t="shared" si="3008"/>
        <v>0</v>
      </c>
      <c r="V2517" s="85">
        <f t="shared" si="3009"/>
        <v>0</v>
      </c>
      <c r="W2517" s="33"/>
      <c r="X2517" s="85">
        <f t="shared" si="3016"/>
        <v>0</v>
      </c>
      <c r="Y2517" s="85">
        <f t="shared" si="3010"/>
        <v>0</v>
      </c>
      <c r="Z2517" s="85">
        <f t="shared" si="3011"/>
        <v>0</v>
      </c>
      <c r="AA2517" s="85">
        <f t="shared" si="3012"/>
        <v>0</v>
      </c>
      <c r="AB2517" s="85">
        <f t="shared" si="3013"/>
        <v>0</v>
      </c>
      <c r="AC2517" s="85">
        <f t="shared" si="3014"/>
        <v>0</v>
      </c>
    </row>
    <row r="2518" spans="1:29" x14ac:dyDescent="0.3">
      <c r="A2518" s="67"/>
      <c r="B2518" s="85"/>
      <c r="C2518" s="85"/>
      <c r="D2518" s="85"/>
      <c r="E2518" s="85"/>
      <c r="F2518" s="85"/>
      <c r="G2518" s="85"/>
      <c r="H2518" s="113"/>
      <c r="P2518" s="21" t="str">
        <f t="shared" si="3015"/>
        <v>A</v>
      </c>
      <c r="Q2518" s="85">
        <f t="shared" si="3017"/>
        <v>0</v>
      </c>
      <c r="R2518" s="85">
        <f t="shared" si="3005"/>
        <v>0</v>
      </c>
      <c r="S2518" s="85">
        <f t="shared" si="3006"/>
        <v>0</v>
      </c>
      <c r="T2518" s="85">
        <f t="shared" si="3007"/>
        <v>0</v>
      </c>
      <c r="U2518" s="85">
        <f t="shared" si="3008"/>
        <v>0</v>
      </c>
      <c r="V2518" s="85">
        <f t="shared" si="3009"/>
        <v>0</v>
      </c>
      <c r="W2518" s="33"/>
      <c r="X2518" s="85">
        <f t="shared" si="3016"/>
        <v>0</v>
      </c>
      <c r="Y2518" s="85">
        <f t="shared" si="3010"/>
        <v>0</v>
      </c>
      <c r="Z2518" s="85">
        <f t="shared" si="3011"/>
        <v>0</v>
      </c>
      <c r="AA2518" s="85">
        <f t="shared" si="3012"/>
        <v>0</v>
      </c>
      <c r="AB2518" s="85">
        <f t="shared" si="3013"/>
        <v>0</v>
      </c>
      <c r="AC2518" s="85">
        <f t="shared" si="3014"/>
        <v>0</v>
      </c>
    </row>
    <row r="2519" spans="1:29" x14ac:dyDescent="0.3">
      <c r="A2519" s="67"/>
      <c r="B2519" s="85"/>
      <c r="C2519" s="85"/>
      <c r="D2519" s="85"/>
      <c r="E2519" s="85"/>
      <c r="F2519" s="85"/>
      <c r="G2519" s="85"/>
      <c r="H2519" s="113"/>
      <c r="P2519" s="21" t="str">
        <f t="shared" si="3015"/>
        <v>A</v>
      </c>
      <c r="Q2519" s="85">
        <f t="shared" si="3017"/>
        <v>0</v>
      </c>
      <c r="R2519" s="85">
        <f t="shared" si="3005"/>
        <v>0</v>
      </c>
      <c r="S2519" s="85">
        <f t="shared" si="3006"/>
        <v>0</v>
      </c>
      <c r="T2519" s="85">
        <f t="shared" si="3007"/>
        <v>0</v>
      </c>
      <c r="U2519" s="85">
        <f t="shared" si="3008"/>
        <v>0</v>
      </c>
      <c r="V2519" s="85">
        <f t="shared" si="3009"/>
        <v>0</v>
      </c>
      <c r="W2519" s="33"/>
      <c r="X2519" s="85">
        <f t="shared" si="3016"/>
        <v>0</v>
      </c>
      <c r="Y2519" s="85">
        <f t="shared" si="3010"/>
        <v>0</v>
      </c>
      <c r="Z2519" s="85">
        <f t="shared" si="3011"/>
        <v>0</v>
      </c>
      <c r="AA2519" s="85">
        <f t="shared" si="3012"/>
        <v>0</v>
      </c>
      <c r="AB2519" s="85">
        <f t="shared" si="3013"/>
        <v>0</v>
      </c>
      <c r="AC2519" s="85">
        <f t="shared" si="3014"/>
        <v>0</v>
      </c>
    </row>
    <row r="2520" spans="1:29" x14ac:dyDescent="0.3">
      <c r="A2520" s="67"/>
      <c r="B2520" s="85"/>
      <c r="C2520" s="85"/>
      <c r="D2520" s="85"/>
      <c r="E2520" s="85"/>
      <c r="F2520" s="85"/>
      <c r="G2520" s="85"/>
      <c r="H2520" s="113"/>
      <c r="P2520" s="21" t="str">
        <f t="shared" si="3015"/>
        <v>A</v>
      </c>
      <c r="Q2520" s="85">
        <f t="shared" si="3017"/>
        <v>0</v>
      </c>
      <c r="R2520" s="85">
        <f t="shared" si="3005"/>
        <v>0</v>
      </c>
      <c r="S2520" s="85">
        <f t="shared" si="3006"/>
        <v>0</v>
      </c>
      <c r="T2520" s="85">
        <f t="shared" si="3007"/>
        <v>0</v>
      </c>
      <c r="U2520" s="85">
        <f t="shared" si="3008"/>
        <v>0</v>
      </c>
      <c r="V2520" s="85">
        <f t="shared" si="3009"/>
        <v>0</v>
      </c>
      <c r="W2520" s="33"/>
      <c r="X2520" s="85">
        <f t="shared" si="3016"/>
        <v>0</v>
      </c>
      <c r="Y2520" s="85">
        <f t="shared" si="3010"/>
        <v>0</v>
      </c>
      <c r="Z2520" s="85">
        <f t="shared" si="3011"/>
        <v>0</v>
      </c>
      <c r="AA2520" s="85">
        <f t="shared" si="3012"/>
        <v>0</v>
      </c>
      <c r="AB2520" s="85">
        <f t="shared" si="3013"/>
        <v>0</v>
      </c>
      <c r="AC2520" s="85">
        <f t="shared" si="3014"/>
        <v>0</v>
      </c>
    </row>
    <row r="2521" spans="1:29" x14ac:dyDescent="0.3">
      <c r="A2521" s="68"/>
      <c r="B2521" s="87"/>
      <c r="C2521" s="87"/>
      <c r="D2521" s="87"/>
      <c r="E2521" s="87"/>
      <c r="F2521" s="87"/>
      <c r="G2521" s="87"/>
      <c r="H2521" s="114"/>
      <c r="I2521" s="105">
        <f>Q2521</f>
        <v>0</v>
      </c>
      <c r="J2521" s="105">
        <f>R2521</f>
        <v>0</v>
      </c>
      <c r="K2521" s="105">
        <f t="shared" ref="K2521" si="3018">S2521</f>
        <v>0</v>
      </c>
      <c r="L2521" s="105">
        <f t="shared" ref="L2521" si="3019">T2521</f>
        <v>0</v>
      </c>
      <c r="M2521" s="105">
        <f t="shared" ref="M2521" si="3020">U2521</f>
        <v>0</v>
      </c>
      <c r="N2521" s="105">
        <f t="shared" ref="N2521" si="3021">V2521</f>
        <v>0</v>
      </c>
      <c r="P2521" s="21"/>
      <c r="Q2521" s="106">
        <f t="shared" ref="Q2521:V2521" si="3022">+SUM(Q2505:Q2520)</f>
        <v>0</v>
      </c>
      <c r="R2521" s="106">
        <f t="shared" si="3022"/>
        <v>0</v>
      </c>
      <c r="S2521" s="106">
        <f t="shared" si="3022"/>
        <v>0</v>
      </c>
      <c r="T2521" s="106">
        <f t="shared" si="3022"/>
        <v>0</v>
      </c>
      <c r="U2521" s="106">
        <f t="shared" si="3022"/>
        <v>0</v>
      </c>
      <c r="V2521" s="106">
        <f t="shared" si="3022"/>
        <v>0</v>
      </c>
      <c r="W2521" s="33"/>
      <c r="X2521" s="33"/>
      <c r="Y2521" s="33"/>
      <c r="Z2521" s="33"/>
      <c r="AA2521" s="33"/>
      <c r="AB2521" s="33"/>
      <c r="AC2521" s="33"/>
    </row>
    <row r="2523" spans="1:29" x14ac:dyDescent="0.3">
      <c r="A2523" s="69"/>
      <c r="B2523" s="69"/>
      <c r="C2523" s="69"/>
      <c r="D2523" s="97"/>
      <c r="E2523" s="97"/>
      <c r="F2523" s="69"/>
      <c r="G2523" s="69"/>
      <c r="H2523" s="82"/>
    </row>
    <row r="2524" spans="1:29" x14ac:dyDescent="0.3">
      <c r="A2524" s="94"/>
      <c r="B2524" s="83"/>
      <c r="C2524" s="95"/>
      <c r="D2524" s="95"/>
      <c r="E2524" s="33"/>
      <c r="F2524" s="98"/>
      <c r="G2524" s="96"/>
      <c r="H2524" s="112"/>
    </row>
    <row r="2525" spans="1:29" x14ac:dyDescent="0.3">
      <c r="A2525" s="91"/>
      <c r="B2525" s="92"/>
      <c r="C2525" s="92"/>
      <c r="D2525" s="92"/>
      <c r="E2525" s="92"/>
      <c r="F2525" s="92"/>
      <c r="G2525" s="92"/>
      <c r="H2525" s="92"/>
    </row>
    <row r="2526" spans="1:29" x14ac:dyDescent="0.3">
      <c r="A2526" s="68"/>
      <c r="B2526" s="68"/>
      <c r="C2526" s="68"/>
      <c r="D2526" s="68"/>
      <c r="E2526" s="68"/>
      <c r="F2526" s="68"/>
      <c r="G2526" s="68"/>
      <c r="H2526" s="82"/>
      <c r="P2526" s="21"/>
      <c r="Q2526" s="106">
        <f>+SUM(Q2527:Q2542)</f>
        <v>0</v>
      </c>
      <c r="R2526" s="106">
        <f t="shared" ref="R2526:V2526" si="3023">+SUM(R2527:R2542)</f>
        <v>0</v>
      </c>
      <c r="S2526" s="106">
        <f t="shared" si="3023"/>
        <v>0</v>
      </c>
      <c r="T2526" s="106">
        <f t="shared" si="3023"/>
        <v>0</v>
      </c>
      <c r="U2526" s="106">
        <f t="shared" si="3023"/>
        <v>0</v>
      </c>
      <c r="V2526" s="106">
        <f t="shared" si="3023"/>
        <v>0</v>
      </c>
      <c r="W2526" s="33"/>
      <c r="X2526" s="33"/>
      <c r="Y2526" s="33"/>
      <c r="Z2526" s="33"/>
      <c r="AA2526" s="33"/>
      <c r="AB2526" s="33"/>
      <c r="AC2526" s="33"/>
    </row>
    <row r="2527" spans="1:29" x14ac:dyDescent="0.3">
      <c r="A2527" s="67"/>
      <c r="B2527" s="85"/>
      <c r="C2527" s="85"/>
      <c r="D2527" s="85"/>
      <c r="E2527" s="85"/>
      <c r="F2527" s="85"/>
      <c r="G2527" s="85"/>
      <c r="H2527" s="113"/>
      <c r="I2527" s="105">
        <f t="shared" ref="I2527" si="3024">Q2526</f>
        <v>0</v>
      </c>
      <c r="J2527" s="105">
        <f t="shared" ref="J2527" si="3025">R2526</f>
        <v>0</v>
      </c>
      <c r="K2527" s="105">
        <f t="shared" ref="K2527" si="3026">S2526</f>
        <v>0</v>
      </c>
      <c r="L2527" s="105">
        <f t="shared" ref="L2527" si="3027">T2526</f>
        <v>0</v>
      </c>
      <c r="M2527" s="105">
        <f t="shared" ref="M2527" si="3028">U2526</f>
        <v>0</v>
      </c>
      <c r="N2527" s="105">
        <f t="shared" ref="N2527" si="3029">V2526</f>
        <v>0</v>
      </c>
      <c r="P2527" s="21" t="str">
        <f>IF(A2527&gt;=$B$2104,"A","B")</f>
        <v>A</v>
      </c>
      <c r="Q2527" s="85">
        <f t="shared" ref="Q2527:Q2531" si="3030">IF($P2527="B",B2527,0)</f>
        <v>0</v>
      </c>
      <c r="R2527" s="85">
        <f t="shared" ref="R2527:R2542" si="3031">IF($P2527="B",C2527,0)</f>
        <v>0</v>
      </c>
      <c r="S2527" s="85">
        <f t="shared" ref="S2527:S2542" si="3032">IF($P2527="B",D2527,0)</f>
        <v>0</v>
      </c>
      <c r="T2527" s="85">
        <f t="shared" ref="T2527:T2542" si="3033">IF($P2527="B",E2527,0)</f>
        <v>0</v>
      </c>
      <c r="U2527" s="85">
        <f t="shared" ref="U2527:U2542" si="3034">IF($P2527="B",F2527,0)</f>
        <v>0</v>
      </c>
      <c r="V2527" s="85">
        <f t="shared" ref="V2527:V2542" si="3035">IF($P2527="B",G2527,0)</f>
        <v>0</v>
      </c>
      <c r="W2527" s="33"/>
      <c r="X2527" s="85">
        <f>IF($P2527="A",B2527,0)</f>
        <v>0</v>
      </c>
      <c r="Y2527" s="85">
        <f t="shared" ref="Y2527:Y2542" si="3036">IF($P2527="A",C2527,0)</f>
        <v>0</v>
      </c>
      <c r="Z2527" s="85">
        <f t="shared" ref="Z2527:Z2542" si="3037">IF($P2527="A",D2527,0)</f>
        <v>0</v>
      </c>
      <c r="AA2527" s="85">
        <f t="shared" ref="AA2527:AA2542" si="3038">IF($P2527="A",E2527,0)</f>
        <v>0</v>
      </c>
      <c r="AB2527" s="85">
        <f t="shared" ref="AB2527:AB2542" si="3039">IF($P2527="A",F2527,0)</f>
        <v>0</v>
      </c>
      <c r="AC2527" s="85">
        <f t="shared" ref="AC2527:AC2542" si="3040">IF($P2527="A",G2527,0)</f>
        <v>0</v>
      </c>
    </row>
    <row r="2528" spans="1:29" x14ac:dyDescent="0.3">
      <c r="A2528" s="67"/>
      <c r="B2528" s="85"/>
      <c r="C2528" s="85"/>
      <c r="D2528" s="85"/>
      <c r="E2528" s="85"/>
      <c r="F2528" s="85"/>
      <c r="G2528" s="85"/>
      <c r="H2528" s="113"/>
      <c r="P2528" s="21" t="str">
        <f t="shared" ref="P2528:P2542" si="3041">IF(A2528&gt;=$B$2104,"A","B")</f>
        <v>A</v>
      </c>
      <c r="Q2528" s="85">
        <f t="shared" si="3030"/>
        <v>0</v>
      </c>
      <c r="R2528" s="85">
        <f t="shared" si="3031"/>
        <v>0</v>
      </c>
      <c r="S2528" s="85">
        <f t="shared" si="3032"/>
        <v>0</v>
      </c>
      <c r="T2528" s="85">
        <f t="shared" si="3033"/>
        <v>0</v>
      </c>
      <c r="U2528" s="85">
        <f t="shared" si="3034"/>
        <v>0</v>
      </c>
      <c r="V2528" s="85">
        <f t="shared" si="3035"/>
        <v>0</v>
      </c>
      <c r="W2528" s="33"/>
      <c r="X2528" s="85">
        <f t="shared" ref="X2528:X2542" si="3042">IF($P2528="A",B2528,0)</f>
        <v>0</v>
      </c>
      <c r="Y2528" s="85">
        <f t="shared" si="3036"/>
        <v>0</v>
      </c>
      <c r="Z2528" s="85">
        <f t="shared" si="3037"/>
        <v>0</v>
      </c>
      <c r="AA2528" s="85">
        <f t="shared" si="3038"/>
        <v>0</v>
      </c>
      <c r="AB2528" s="85">
        <f t="shared" si="3039"/>
        <v>0</v>
      </c>
      <c r="AC2528" s="85">
        <f t="shared" si="3040"/>
        <v>0</v>
      </c>
    </row>
    <row r="2529" spans="1:29" x14ac:dyDescent="0.3">
      <c r="A2529" s="67"/>
      <c r="B2529" s="85"/>
      <c r="C2529" s="85"/>
      <c r="D2529" s="85"/>
      <c r="E2529" s="85"/>
      <c r="F2529" s="85"/>
      <c r="G2529" s="85"/>
      <c r="H2529" s="113"/>
      <c r="P2529" s="21" t="str">
        <f t="shared" si="3041"/>
        <v>A</v>
      </c>
      <c r="Q2529" s="85">
        <f t="shared" si="3030"/>
        <v>0</v>
      </c>
      <c r="R2529" s="85">
        <f t="shared" si="3031"/>
        <v>0</v>
      </c>
      <c r="S2529" s="85">
        <f t="shared" si="3032"/>
        <v>0</v>
      </c>
      <c r="T2529" s="85">
        <f t="shared" si="3033"/>
        <v>0</v>
      </c>
      <c r="U2529" s="85">
        <f t="shared" si="3034"/>
        <v>0</v>
      </c>
      <c r="V2529" s="85">
        <f t="shared" si="3035"/>
        <v>0</v>
      </c>
      <c r="W2529" s="33"/>
      <c r="X2529" s="85">
        <f t="shared" si="3042"/>
        <v>0</v>
      </c>
      <c r="Y2529" s="85">
        <f t="shared" si="3036"/>
        <v>0</v>
      </c>
      <c r="Z2529" s="85">
        <f t="shared" si="3037"/>
        <v>0</v>
      </c>
      <c r="AA2529" s="85">
        <f t="shared" si="3038"/>
        <v>0</v>
      </c>
      <c r="AB2529" s="85">
        <f t="shared" si="3039"/>
        <v>0</v>
      </c>
      <c r="AC2529" s="85">
        <f t="shared" si="3040"/>
        <v>0</v>
      </c>
    </row>
    <row r="2530" spans="1:29" x14ac:dyDescent="0.3">
      <c r="A2530" s="67"/>
      <c r="B2530" s="85"/>
      <c r="C2530" s="85"/>
      <c r="D2530" s="85"/>
      <c r="E2530" s="85"/>
      <c r="F2530" s="85"/>
      <c r="G2530" s="85"/>
      <c r="H2530" s="113"/>
      <c r="P2530" s="21" t="str">
        <f t="shared" si="3041"/>
        <v>A</v>
      </c>
      <c r="Q2530" s="85">
        <f t="shared" si="3030"/>
        <v>0</v>
      </c>
      <c r="R2530" s="85">
        <f t="shared" si="3031"/>
        <v>0</v>
      </c>
      <c r="S2530" s="85">
        <f t="shared" si="3032"/>
        <v>0</v>
      </c>
      <c r="T2530" s="85">
        <f t="shared" si="3033"/>
        <v>0</v>
      </c>
      <c r="U2530" s="85">
        <f t="shared" si="3034"/>
        <v>0</v>
      </c>
      <c r="V2530" s="85">
        <f t="shared" si="3035"/>
        <v>0</v>
      </c>
      <c r="W2530" s="33"/>
      <c r="X2530" s="85">
        <f t="shared" si="3042"/>
        <v>0</v>
      </c>
      <c r="Y2530" s="85">
        <f t="shared" si="3036"/>
        <v>0</v>
      </c>
      <c r="Z2530" s="85">
        <f t="shared" si="3037"/>
        <v>0</v>
      </c>
      <c r="AA2530" s="85">
        <f t="shared" si="3038"/>
        <v>0</v>
      </c>
      <c r="AB2530" s="85">
        <f t="shared" si="3039"/>
        <v>0</v>
      </c>
      <c r="AC2530" s="85">
        <f t="shared" si="3040"/>
        <v>0</v>
      </c>
    </row>
    <row r="2531" spans="1:29" x14ac:dyDescent="0.3">
      <c r="A2531" s="67"/>
      <c r="B2531" s="85"/>
      <c r="C2531" s="85"/>
      <c r="D2531" s="85"/>
      <c r="E2531" s="85"/>
      <c r="F2531" s="85"/>
      <c r="G2531" s="85"/>
      <c r="H2531" s="113"/>
      <c r="P2531" s="21" t="str">
        <f t="shared" si="3041"/>
        <v>A</v>
      </c>
      <c r="Q2531" s="85">
        <f t="shared" si="3030"/>
        <v>0</v>
      </c>
      <c r="R2531" s="85">
        <f t="shared" si="3031"/>
        <v>0</v>
      </c>
      <c r="S2531" s="85">
        <f t="shared" si="3032"/>
        <v>0</v>
      </c>
      <c r="T2531" s="85">
        <f t="shared" si="3033"/>
        <v>0</v>
      </c>
      <c r="U2531" s="85">
        <f t="shared" si="3034"/>
        <v>0</v>
      </c>
      <c r="V2531" s="85">
        <f t="shared" si="3035"/>
        <v>0</v>
      </c>
      <c r="W2531" s="33"/>
      <c r="X2531" s="85">
        <f t="shared" si="3042"/>
        <v>0</v>
      </c>
      <c r="Y2531" s="85">
        <f t="shared" si="3036"/>
        <v>0</v>
      </c>
      <c r="Z2531" s="85">
        <f t="shared" si="3037"/>
        <v>0</v>
      </c>
      <c r="AA2531" s="85">
        <f t="shared" si="3038"/>
        <v>0</v>
      </c>
      <c r="AB2531" s="85">
        <f t="shared" si="3039"/>
        <v>0</v>
      </c>
      <c r="AC2531" s="85">
        <f t="shared" si="3040"/>
        <v>0</v>
      </c>
    </row>
    <row r="2532" spans="1:29" x14ac:dyDescent="0.3">
      <c r="A2532" s="67"/>
      <c r="B2532" s="85"/>
      <c r="C2532" s="85"/>
      <c r="D2532" s="85"/>
      <c r="E2532" s="85"/>
      <c r="F2532" s="85"/>
      <c r="G2532" s="85"/>
      <c r="H2532" s="113"/>
      <c r="P2532" s="21" t="str">
        <f t="shared" si="3041"/>
        <v>A</v>
      </c>
      <c r="Q2532" s="85">
        <f>IF($P2532="B",B2532,0)</f>
        <v>0</v>
      </c>
      <c r="R2532" s="85">
        <f t="shared" si="3031"/>
        <v>0</v>
      </c>
      <c r="S2532" s="85">
        <f t="shared" si="3032"/>
        <v>0</v>
      </c>
      <c r="T2532" s="85">
        <f t="shared" si="3033"/>
        <v>0</v>
      </c>
      <c r="U2532" s="85">
        <f t="shared" si="3034"/>
        <v>0</v>
      </c>
      <c r="V2532" s="85">
        <f t="shared" si="3035"/>
        <v>0</v>
      </c>
      <c r="W2532" s="33"/>
      <c r="X2532" s="85">
        <f t="shared" si="3042"/>
        <v>0</v>
      </c>
      <c r="Y2532" s="85">
        <f t="shared" si="3036"/>
        <v>0</v>
      </c>
      <c r="Z2532" s="85">
        <f t="shared" si="3037"/>
        <v>0</v>
      </c>
      <c r="AA2532" s="85">
        <f t="shared" si="3038"/>
        <v>0</v>
      </c>
      <c r="AB2532" s="85">
        <f t="shared" si="3039"/>
        <v>0</v>
      </c>
      <c r="AC2532" s="85">
        <f t="shared" si="3040"/>
        <v>0</v>
      </c>
    </row>
    <row r="2533" spans="1:29" x14ac:dyDescent="0.3">
      <c r="A2533" s="67"/>
      <c r="B2533" s="85"/>
      <c r="C2533" s="85"/>
      <c r="D2533" s="85"/>
      <c r="E2533" s="85"/>
      <c r="F2533" s="85"/>
      <c r="G2533" s="85"/>
      <c r="H2533" s="113"/>
      <c r="P2533" s="21" t="str">
        <f t="shared" si="3041"/>
        <v>A</v>
      </c>
      <c r="Q2533" s="85">
        <f t="shared" ref="Q2533:Q2542" si="3043">IF($P2533="B",B2533,0)</f>
        <v>0</v>
      </c>
      <c r="R2533" s="85">
        <f t="shared" si="3031"/>
        <v>0</v>
      </c>
      <c r="S2533" s="85">
        <f t="shared" si="3032"/>
        <v>0</v>
      </c>
      <c r="T2533" s="85">
        <f t="shared" si="3033"/>
        <v>0</v>
      </c>
      <c r="U2533" s="85">
        <f t="shared" si="3034"/>
        <v>0</v>
      </c>
      <c r="V2533" s="85">
        <f t="shared" si="3035"/>
        <v>0</v>
      </c>
      <c r="W2533" s="33"/>
      <c r="X2533" s="85">
        <f t="shared" si="3042"/>
        <v>0</v>
      </c>
      <c r="Y2533" s="85">
        <f t="shared" si="3036"/>
        <v>0</v>
      </c>
      <c r="Z2533" s="85">
        <f t="shared" si="3037"/>
        <v>0</v>
      </c>
      <c r="AA2533" s="85">
        <f t="shared" si="3038"/>
        <v>0</v>
      </c>
      <c r="AB2533" s="85">
        <f t="shared" si="3039"/>
        <v>0</v>
      </c>
      <c r="AC2533" s="85">
        <f t="shared" si="3040"/>
        <v>0</v>
      </c>
    </row>
    <row r="2534" spans="1:29" x14ac:dyDescent="0.3">
      <c r="A2534" s="67"/>
      <c r="B2534" s="85"/>
      <c r="C2534" s="85"/>
      <c r="D2534" s="85"/>
      <c r="E2534" s="85"/>
      <c r="F2534" s="85"/>
      <c r="G2534" s="85"/>
      <c r="H2534" s="113"/>
      <c r="P2534" s="21" t="str">
        <f t="shared" si="3041"/>
        <v>A</v>
      </c>
      <c r="Q2534" s="85">
        <f t="shared" si="3043"/>
        <v>0</v>
      </c>
      <c r="R2534" s="85">
        <f t="shared" si="3031"/>
        <v>0</v>
      </c>
      <c r="S2534" s="85">
        <f t="shared" si="3032"/>
        <v>0</v>
      </c>
      <c r="T2534" s="85">
        <f t="shared" si="3033"/>
        <v>0</v>
      </c>
      <c r="U2534" s="85">
        <f t="shared" si="3034"/>
        <v>0</v>
      </c>
      <c r="V2534" s="85">
        <f t="shared" si="3035"/>
        <v>0</v>
      </c>
      <c r="W2534" s="33"/>
      <c r="X2534" s="85">
        <f t="shared" si="3042"/>
        <v>0</v>
      </c>
      <c r="Y2534" s="85">
        <f t="shared" si="3036"/>
        <v>0</v>
      </c>
      <c r="Z2534" s="85">
        <f t="shared" si="3037"/>
        <v>0</v>
      </c>
      <c r="AA2534" s="85">
        <f t="shared" si="3038"/>
        <v>0</v>
      </c>
      <c r="AB2534" s="85">
        <f t="shared" si="3039"/>
        <v>0</v>
      </c>
      <c r="AC2534" s="85">
        <f t="shared" si="3040"/>
        <v>0</v>
      </c>
    </row>
    <row r="2535" spans="1:29" x14ac:dyDescent="0.3">
      <c r="A2535" s="67"/>
      <c r="B2535" s="85"/>
      <c r="C2535" s="85"/>
      <c r="D2535" s="85"/>
      <c r="E2535" s="85"/>
      <c r="F2535" s="85"/>
      <c r="G2535" s="85"/>
      <c r="H2535" s="113"/>
      <c r="P2535" s="21" t="str">
        <f t="shared" si="3041"/>
        <v>A</v>
      </c>
      <c r="Q2535" s="85">
        <f t="shared" si="3043"/>
        <v>0</v>
      </c>
      <c r="R2535" s="85">
        <f t="shared" si="3031"/>
        <v>0</v>
      </c>
      <c r="S2535" s="85">
        <f t="shared" si="3032"/>
        <v>0</v>
      </c>
      <c r="T2535" s="85">
        <f t="shared" si="3033"/>
        <v>0</v>
      </c>
      <c r="U2535" s="85">
        <f t="shared" si="3034"/>
        <v>0</v>
      </c>
      <c r="V2535" s="85">
        <f t="shared" si="3035"/>
        <v>0</v>
      </c>
      <c r="W2535" s="33"/>
      <c r="X2535" s="85">
        <f t="shared" si="3042"/>
        <v>0</v>
      </c>
      <c r="Y2535" s="85">
        <f t="shared" si="3036"/>
        <v>0</v>
      </c>
      <c r="Z2535" s="85">
        <f t="shared" si="3037"/>
        <v>0</v>
      </c>
      <c r="AA2535" s="85">
        <f t="shared" si="3038"/>
        <v>0</v>
      </c>
      <c r="AB2535" s="85">
        <f t="shared" si="3039"/>
        <v>0</v>
      </c>
      <c r="AC2535" s="85">
        <f t="shared" si="3040"/>
        <v>0</v>
      </c>
    </row>
    <row r="2536" spans="1:29" x14ac:dyDescent="0.3">
      <c r="A2536" s="67"/>
      <c r="B2536" s="85"/>
      <c r="C2536" s="85"/>
      <c r="D2536" s="85"/>
      <c r="E2536" s="85"/>
      <c r="F2536" s="85"/>
      <c r="G2536" s="85"/>
      <c r="H2536" s="113"/>
      <c r="P2536" s="21" t="str">
        <f t="shared" si="3041"/>
        <v>A</v>
      </c>
      <c r="Q2536" s="85">
        <f t="shared" si="3043"/>
        <v>0</v>
      </c>
      <c r="R2536" s="85">
        <f t="shared" si="3031"/>
        <v>0</v>
      </c>
      <c r="S2536" s="85">
        <f t="shared" si="3032"/>
        <v>0</v>
      </c>
      <c r="T2536" s="85">
        <f t="shared" si="3033"/>
        <v>0</v>
      </c>
      <c r="U2536" s="85">
        <f t="shared" si="3034"/>
        <v>0</v>
      </c>
      <c r="V2536" s="85">
        <f t="shared" si="3035"/>
        <v>0</v>
      </c>
      <c r="W2536" s="33"/>
      <c r="X2536" s="85">
        <f t="shared" si="3042"/>
        <v>0</v>
      </c>
      <c r="Y2536" s="85">
        <f t="shared" si="3036"/>
        <v>0</v>
      </c>
      <c r="Z2536" s="85">
        <f t="shared" si="3037"/>
        <v>0</v>
      </c>
      <c r="AA2536" s="85">
        <f t="shared" si="3038"/>
        <v>0</v>
      </c>
      <c r="AB2536" s="85">
        <f t="shared" si="3039"/>
        <v>0</v>
      </c>
      <c r="AC2536" s="85">
        <f t="shared" si="3040"/>
        <v>0</v>
      </c>
    </row>
    <row r="2537" spans="1:29" x14ac:dyDescent="0.3">
      <c r="A2537" s="67"/>
      <c r="B2537" s="85"/>
      <c r="C2537" s="85"/>
      <c r="D2537" s="85"/>
      <c r="E2537" s="85"/>
      <c r="F2537" s="85"/>
      <c r="G2537" s="85"/>
      <c r="H2537" s="113"/>
      <c r="P2537" s="21" t="str">
        <f t="shared" si="3041"/>
        <v>A</v>
      </c>
      <c r="Q2537" s="85">
        <f t="shared" si="3043"/>
        <v>0</v>
      </c>
      <c r="R2537" s="85">
        <f t="shared" si="3031"/>
        <v>0</v>
      </c>
      <c r="S2537" s="85">
        <f t="shared" si="3032"/>
        <v>0</v>
      </c>
      <c r="T2537" s="85">
        <f t="shared" si="3033"/>
        <v>0</v>
      </c>
      <c r="U2537" s="85">
        <f t="shared" si="3034"/>
        <v>0</v>
      </c>
      <c r="V2537" s="85">
        <f t="shared" si="3035"/>
        <v>0</v>
      </c>
      <c r="W2537" s="33"/>
      <c r="X2537" s="85">
        <f t="shared" si="3042"/>
        <v>0</v>
      </c>
      <c r="Y2537" s="85">
        <f t="shared" si="3036"/>
        <v>0</v>
      </c>
      <c r="Z2537" s="85">
        <f t="shared" si="3037"/>
        <v>0</v>
      </c>
      <c r="AA2537" s="85">
        <f t="shared" si="3038"/>
        <v>0</v>
      </c>
      <c r="AB2537" s="85">
        <f t="shared" si="3039"/>
        <v>0</v>
      </c>
      <c r="AC2537" s="85">
        <f t="shared" si="3040"/>
        <v>0</v>
      </c>
    </row>
    <row r="2538" spans="1:29" x14ac:dyDescent="0.3">
      <c r="A2538" s="67"/>
      <c r="B2538" s="85"/>
      <c r="C2538" s="85"/>
      <c r="D2538" s="85"/>
      <c r="E2538" s="85"/>
      <c r="F2538" s="85"/>
      <c r="G2538" s="85"/>
      <c r="H2538" s="113"/>
      <c r="P2538" s="21" t="str">
        <f t="shared" si="3041"/>
        <v>A</v>
      </c>
      <c r="Q2538" s="85">
        <f t="shared" si="3043"/>
        <v>0</v>
      </c>
      <c r="R2538" s="85">
        <f t="shared" si="3031"/>
        <v>0</v>
      </c>
      <c r="S2538" s="85">
        <f t="shared" si="3032"/>
        <v>0</v>
      </c>
      <c r="T2538" s="85">
        <f t="shared" si="3033"/>
        <v>0</v>
      </c>
      <c r="U2538" s="85">
        <f t="shared" si="3034"/>
        <v>0</v>
      </c>
      <c r="V2538" s="85">
        <f t="shared" si="3035"/>
        <v>0</v>
      </c>
      <c r="W2538" s="33"/>
      <c r="X2538" s="85">
        <f t="shared" si="3042"/>
        <v>0</v>
      </c>
      <c r="Y2538" s="85">
        <f t="shared" si="3036"/>
        <v>0</v>
      </c>
      <c r="Z2538" s="85">
        <f t="shared" si="3037"/>
        <v>0</v>
      </c>
      <c r="AA2538" s="85">
        <f t="shared" si="3038"/>
        <v>0</v>
      </c>
      <c r="AB2538" s="85">
        <f t="shared" si="3039"/>
        <v>0</v>
      </c>
      <c r="AC2538" s="85">
        <f t="shared" si="3040"/>
        <v>0</v>
      </c>
    </row>
    <row r="2539" spans="1:29" x14ac:dyDescent="0.3">
      <c r="A2539" s="67"/>
      <c r="B2539" s="85"/>
      <c r="C2539" s="85"/>
      <c r="D2539" s="85"/>
      <c r="E2539" s="85"/>
      <c r="F2539" s="85"/>
      <c r="G2539" s="85"/>
      <c r="H2539" s="113"/>
      <c r="P2539" s="21" t="str">
        <f t="shared" si="3041"/>
        <v>A</v>
      </c>
      <c r="Q2539" s="85">
        <f t="shared" si="3043"/>
        <v>0</v>
      </c>
      <c r="R2539" s="85">
        <f t="shared" si="3031"/>
        <v>0</v>
      </c>
      <c r="S2539" s="85">
        <f t="shared" si="3032"/>
        <v>0</v>
      </c>
      <c r="T2539" s="85">
        <f t="shared" si="3033"/>
        <v>0</v>
      </c>
      <c r="U2539" s="85">
        <f t="shared" si="3034"/>
        <v>0</v>
      </c>
      <c r="V2539" s="85">
        <f t="shared" si="3035"/>
        <v>0</v>
      </c>
      <c r="W2539" s="33"/>
      <c r="X2539" s="85">
        <f t="shared" si="3042"/>
        <v>0</v>
      </c>
      <c r="Y2539" s="85">
        <f t="shared" si="3036"/>
        <v>0</v>
      </c>
      <c r="Z2539" s="85">
        <f t="shared" si="3037"/>
        <v>0</v>
      </c>
      <c r="AA2539" s="85">
        <f t="shared" si="3038"/>
        <v>0</v>
      </c>
      <c r="AB2539" s="85">
        <f t="shared" si="3039"/>
        <v>0</v>
      </c>
      <c r="AC2539" s="85">
        <f t="shared" si="3040"/>
        <v>0</v>
      </c>
    </row>
    <row r="2540" spans="1:29" x14ac:dyDescent="0.3">
      <c r="A2540" s="67"/>
      <c r="B2540" s="85"/>
      <c r="C2540" s="85"/>
      <c r="D2540" s="85"/>
      <c r="E2540" s="85"/>
      <c r="F2540" s="85"/>
      <c r="G2540" s="85"/>
      <c r="H2540" s="113"/>
      <c r="P2540" s="21" t="str">
        <f t="shared" si="3041"/>
        <v>A</v>
      </c>
      <c r="Q2540" s="85">
        <f t="shared" si="3043"/>
        <v>0</v>
      </c>
      <c r="R2540" s="85">
        <f t="shared" si="3031"/>
        <v>0</v>
      </c>
      <c r="S2540" s="85">
        <f t="shared" si="3032"/>
        <v>0</v>
      </c>
      <c r="T2540" s="85">
        <f t="shared" si="3033"/>
        <v>0</v>
      </c>
      <c r="U2540" s="85">
        <f t="shared" si="3034"/>
        <v>0</v>
      </c>
      <c r="V2540" s="85">
        <f t="shared" si="3035"/>
        <v>0</v>
      </c>
      <c r="W2540" s="33"/>
      <c r="X2540" s="85">
        <f t="shared" si="3042"/>
        <v>0</v>
      </c>
      <c r="Y2540" s="85">
        <f t="shared" si="3036"/>
        <v>0</v>
      </c>
      <c r="Z2540" s="85">
        <f t="shared" si="3037"/>
        <v>0</v>
      </c>
      <c r="AA2540" s="85">
        <f t="shared" si="3038"/>
        <v>0</v>
      </c>
      <c r="AB2540" s="85">
        <f t="shared" si="3039"/>
        <v>0</v>
      </c>
      <c r="AC2540" s="85">
        <f t="shared" si="3040"/>
        <v>0</v>
      </c>
    </row>
    <row r="2541" spans="1:29" x14ac:dyDescent="0.3">
      <c r="A2541" s="67"/>
      <c r="B2541" s="85"/>
      <c r="C2541" s="85"/>
      <c r="D2541" s="85"/>
      <c r="E2541" s="85"/>
      <c r="F2541" s="85"/>
      <c r="G2541" s="85"/>
      <c r="H2541" s="113"/>
      <c r="P2541" s="21" t="str">
        <f t="shared" si="3041"/>
        <v>A</v>
      </c>
      <c r="Q2541" s="85">
        <f t="shared" si="3043"/>
        <v>0</v>
      </c>
      <c r="R2541" s="85">
        <f t="shared" si="3031"/>
        <v>0</v>
      </c>
      <c r="S2541" s="85">
        <f t="shared" si="3032"/>
        <v>0</v>
      </c>
      <c r="T2541" s="85">
        <f t="shared" si="3033"/>
        <v>0</v>
      </c>
      <c r="U2541" s="85">
        <f t="shared" si="3034"/>
        <v>0</v>
      </c>
      <c r="V2541" s="85">
        <f t="shared" si="3035"/>
        <v>0</v>
      </c>
      <c r="W2541" s="33"/>
      <c r="X2541" s="85">
        <f t="shared" si="3042"/>
        <v>0</v>
      </c>
      <c r="Y2541" s="85">
        <f t="shared" si="3036"/>
        <v>0</v>
      </c>
      <c r="Z2541" s="85">
        <f t="shared" si="3037"/>
        <v>0</v>
      </c>
      <c r="AA2541" s="85">
        <f t="shared" si="3038"/>
        <v>0</v>
      </c>
      <c r="AB2541" s="85">
        <f t="shared" si="3039"/>
        <v>0</v>
      </c>
      <c r="AC2541" s="85">
        <f t="shared" si="3040"/>
        <v>0</v>
      </c>
    </row>
    <row r="2542" spans="1:29" x14ac:dyDescent="0.3">
      <c r="A2542" s="67"/>
      <c r="B2542" s="85"/>
      <c r="C2542" s="85"/>
      <c r="D2542" s="85"/>
      <c r="E2542" s="85"/>
      <c r="F2542" s="85"/>
      <c r="G2542" s="85"/>
      <c r="H2542" s="113"/>
      <c r="P2542" s="21" t="str">
        <f t="shared" si="3041"/>
        <v>A</v>
      </c>
      <c r="Q2542" s="85">
        <f t="shared" si="3043"/>
        <v>0</v>
      </c>
      <c r="R2542" s="85">
        <f t="shared" si="3031"/>
        <v>0</v>
      </c>
      <c r="S2542" s="85">
        <f t="shared" si="3032"/>
        <v>0</v>
      </c>
      <c r="T2542" s="85">
        <f t="shared" si="3033"/>
        <v>0</v>
      </c>
      <c r="U2542" s="85">
        <f t="shared" si="3034"/>
        <v>0</v>
      </c>
      <c r="V2542" s="85">
        <f t="shared" si="3035"/>
        <v>0</v>
      </c>
      <c r="W2542" s="33"/>
      <c r="X2542" s="85">
        <f t="shared" si="3042"/>
        <v>0</v>
      </c>
      <c r="Y2542" s="85">
        <f t="shared" si="3036"/>
        <v>0</v>
      </c>
      <c r="Z2542" s="85">
        <f t="shared" si="3037"/>
        <v>0</v>
      </c>
      <c r="AA2542" s="85">
        <f t="shared" si="3038"/>
        <v>0</v>
      </c>
      <c r="AB2542" s="85">
        <f t="shared" si="3039"/>
        <v>0</v>
      </c>
      <c r="AC2542" s="85">
        <f t="shared" si="3040"/>
        <v>0</v>
      </c>
    </row>
    <row r="2543" spans="1:29" x14ac:dyDescent="0.3">
      <c r="A2543" s="68"/>
      <c r="B2543" s="86"/>
      <c r="C2543" s="86"/>
      <c r="D2543" s="86"/>
      <c r="E2543" s="86"/>
      <c r="F2543" s="86"/>
      <c r="G2543" s="86"/>
      <c r="H2543" s="89"/>
      <c r="I2543" s="105">
        <f>X2543</f>
        <v>0</v>
      </c>
      <c r="J2543" s="105">
        <f>Y2543</f>
        <v>0</v>
      </c>
      <c r="K2543" s="105">
        <f>Z2543</f>
        <v>0</v>
      </c>
      <c r="L2543" s="105">
        <f>AA2543</f>
        <v>0</v>
      </c>
      <c r="M2543" s="105">
        <f t="shared" ref="M2543" si="3044">AB2543</f>
        <v>0</v>
      </c>
      <c r="N2543" s="105">
        <f t="shared" ref="N2543" si="3045">AC2543</f>
        <v>0</v>
      </c>
      <c r="P2543" s="21"/>
      <c r="Q2543" s="33"/>
      <c r="R2543" s="33"/>
      <c r="S2543" s="33"/>
      <c r="T2543" s="33"/>
      <c r="U2543" s="33"/>
      <c r="V2543" s="33"/>
      <c r="W2543" s="33"/>
      <c r="X2543" s="106">
        <f>SUM(X2527:X2542)</f>
        <v>0</v>
      </c>
      <c r="Y2543" s="106">
        <f t="shared" ref="Y2543:AC2543" si="3046">SUM(Y2527:Y2542)</f>
        <v>0</v>
      </c>
      <c r="Z2543" s="106">
        <f t="shared" si="3046"/>
        <v>0</v>
      </c>
      <c r="AA2543" s="106">
        <f t="shared" si="3046"/>
        <v>0</v>
      </c>
      <c r="AB2543" s="106">
        <f t="shared" si="3046"/>
        <v>0</v>
      </c>
      <c r="AC2543" s="106">
        <f t="shared" si="3046"/>
        <v>0</v>
      </c>
    </row>
    <row r="2544" spans="1:29" x14ac:dyDescent="0.3">
      <c r="A2544" s="82"/>
      <c r="B2544" s="89"/>
      <c r="C2544" s="89"/>
      <c r="D2544" s="89"/>
      <c r="E2544" s="89"/>
      <c r="F2544" s="89"/>
      <c r="G2544" s="89"/>
      <c r="H2544" s="89"/>
      <c r="P2544" s="21"/>
      <c r="Q2544" s="33"/>
      <c r="R2544" s="33"/>
      <c r="S2544" s="33"/>
      <c r="T2544" s="33"/>
      <c r="U2544" s="33"/>
      <c r="V2544" s="33"/>
      <c r="W2544" s="33"/>
      <c r="X2544" s="33"/>
      <c r="Y2544" s="33"/>
      <c r="Z2544" s="33"/>
      <c r="AA2544" s="33"/>
      <c r="AB2544" s="33"/>
      <c r="AC2544" s="33"/>
    </row>
    <row r="2545" spans="1:29" x14ac:dyDescent="0.3">
      <c r="A2545" s="92"/>
      <c r="B2545" s="92"/>
      <c r="C2545" s="92"/>
      <c r="D2545" s="92"/>
      <c r="E2545" s="92"/>
      <c r="F2545" s="92"/>
      <c r="G2545" s="92"/>
      <c r="H2545" s="92"/>
      <c r="P2545" s="21"/>
      <c r="Q2545" s="33"/>
      <c r="R2545" s="33"/>
      <c r="S2545" s="33"/>
      <c r="T2545" s="33"/>
      <c r="U2545" s="33"/>
      <c r="V2545" s="33"/>
      <c r="W2545" s="33"/>
      <c r="X2545" s="33"/>
      <c r="Y2545" s="33"/>
      <c r="Z2545" s="33"/>
      <c r="AA2545" s="33"/>
      <c r="AB2545" s="33"/>
      <c r="AC2545" s="33"/>
    </row>
    <row r="2546" spans="1:29" x14ac:dyDescent="0.3">
      <c r="A2546" s="68"/>
      <c r="B2546" s="68"/>
      <c r="C2546" s="68"/>
      <c r="D2546" s="68"/>
      <c r="E2546" s="68"/>
      <c r="F2546" s="68"/>
      <c r="G2546" s="68"/>
      <c r="H2546" s="82"/>
      <c r="P2546" s="21"/>
      <c r="Q2546" s="33"/>
      <c r="R2546" s="33"/>
      <c r="S2546" s="33"/>
      <c r="T2546" s="33"/>
      <c r="U2546" s="33"/>
      <c r="V2546" s="33"/>
      <c r="W2546" s="33"/>
      <c r="X2546" s="106">
        <f t="shared" ref="X2546:AC2546" si="3047">SUM(X2547:X2562)</f>
        <v>0</v>
      </c>
      <c r="Y2546" s="106">
        <f t="shared" si="3047"/>
        <v>0</v>
      </c>
      <c r="Z2546" s="106">
        <f t="shared" si="3047"/>
        <v>0</v>
      </c>
      <c r="AA2546" s="106">
        <f t="shared" si="3047"/>
        <v>0</v>
      </c>
      <c r="AB2546" s="106">
        <f t="shared" si="3047"/>
        <v>0</v>
      </c>
      <c r="AC2546" s="106">
        <f t="shared" si="3047"/>
        <v>0</v>
      </c>
    </row>
    <row r="2547" spans="1:29" x14ac:dyDescent="0.3">
      <c r="A2547" s="67"/>
      <c r="B2547" s="85"/>
      <c r="C2547" s="85"/>
      <c r="D2547" s="85"/>
      <c r="E2547" s="85"/>
      <c r="F2547" s="85"/>
      <c r="G2547" s="85"/>
      <c r="H2547" s="113"/>
      <c r="I2547" s="105">
        <f>X2546</f>
        <v>0</v>
      </c>
      <c r="J2547" s="105">
        <f>Y2546</f>
        <v>0</v>
      </c>
      <c r="K2547" s="105">
        <f t="shared" ref="K2547" si="3048">Z2546</f>
        <v>0</v>
      </c>
      <c r="L2547" s="105">
        <f t="shared" ref="L2547" si="3049">AA2546</f>
        <v>0</v>
      </c>
      <c r="M2547" s="105">
        <f t="shared" ref="M2547" si="3050">AB2546</f>
        <v>0</v>
      </c>
      <c r="N2547" s="105">
        <f t="shared" ref="N2547" si="3051">AC2546</f>
        <v>0</v>
      </c>
      <c r="P2547" s="21" t="str">
        <f>IF(A2547&lt;=$B$2104,"A","B")</f>
        <v>A</v>
      </c>
      <c r="Q2547" s="85">
        <f t="shared" ref="Q2547:Q2551" si="3052">IF($P2547="B",B2547,0)</f>
        <v>0</v>
      </c>
      <c r="R2547" s="85">
        <f t="shared" ref="R2547:R2562" si="3053">IF($P2547="B",C2547,0)</f>
        <v>0</v>
      </c>
      <c r="S2547" s="85">
        <f t="shared" ref="S2547:S2562" si="3054">IF($P2547="B",D2547,0)</f>
        <v>0</v>
      </c>
      <c r="T2547" s="85">
        <f t="shared" ref="T2547:T2562" si="3055">IF($P2547="B",E2547,0)</f>
        <v>0</v>
      </c>
      <c r="U2547" s="85">
        <f t="shared" ref="U2547:U2562" si="3056">IF($P2547="B",F2547,0)</f>
        <v>0</v>
      </c>
      <c r="V2547" s="85">
        <f t="shared" ref="V2547:V2562" si="3057">IF($P2547="B",G2547,0)</f>
        <v>0</v>
      </c>
      <c r="W2547" s="33"/>
      <c r="X2547" s="85">
        <f>IF($P2547="A",B2547,0)</f>
        <v>0</v>
      </c>
      <c r="Y2547" s="85">
        <f t="shared" ref="Y2547:Y2562" si="3058">IF($P2547="A",C2547,0)</f>
        <v>0</v>
      </c>
      <c r="Z2547" s="85">
        <f t="shared" ref="Z2547:Z2562" si="3059">IF($P2547="A",D2547,0)</f>
        <v>0</v>
      </c>
      <c r="AA2547" s="85">
        <f t="shared" ref="AA2547:AA2562" si="3060">IF($P2547="A",E2547,0)</f>
        <v>0</v>
      </c>
      <c r="AB2547" s="85">
        <f t="shared" ref="AB2547:AB2562" si="3061">IF($P2547="A",F2547,0)</f>
        <v>0</v>
      </c>
      <c r="AC2547" s="85">
        <f t="shared" ref="AC2547:AC2562" si="3062">IF($P2547="A",G2547,0)</f>
        <v>0</v>
      </c>
    </row>
    <row r="2548" spans="1:29" x14ac:dyDescent="0.3">
      <c r="A2548" s="67"/>
      <c r="B2548" s="85"/>
      <c r="C2548" s="85"/>
      <c r="D2548" s="85"/>
      <c r="E2548" s="85"/>
      <c r="F2548" s="85"/>
      <c r="G2548" s="85"/>
      <c r="H2548" s="113"/>
      <c r="P2548" s="21" t="str">
        <f t="shared" ref="P2548:P2562" si="3063">IF(A2548&lt;=$B$2104,"A","B")</f>
        <v>A</v>
      </c>
      <c r="Q2548" s="85">
        <f t="shared" si="3052"/>
        <v>0</v>
      </c>
      <c r="R2548" s="85">
        <f t="shared" si="3053"/>
        <v>0</v>
      </c>
      <c r="S2548" s="85">
        <f t="shared" si="3054"/>
        <v>0</v>
      </c>
      <c r="T2548" s="85">
        <f t="shared" si="3055"/>
        <v>0</v>
      </c>
      <c r="U2548" s="85">
        <f t="shared" si="3056"/>
        <v>0</v>
      </c>
      <c r="V2548" s="85">
        <f t="shared" si="3057"/>
        <v>0</v>
      </c>
      <c r="W2548" s="33"/>
      <c r="X2548" s="85">
        <f t="shared" ref="X2548:X2562" si="3064">IF($P2548="A",B2548,0)</f>
        <v>0</v>
      </c>
      <c r="Y2548" s="85">
        <f t="shared" si="3058"/>
        <v>0</v>
      </c>
      <c r="Z2548" s="85">
        <f t="shared" si="3059"/>
        <v>0</v>
      </c>
      <c r="AA2548" s="85">
        <f t="shared" si="3060"/>
        <v>0</v>
      </c>
      <c r="AB2548" s="85">
        <f t="shared" si="3061"/>
        <v>0</v>
      </c>
      <c r="AC2548" s="85">
        <f t="shared" si="3062"/>
        <v>0</v>
      </c>
    </row>
    <row r="2549" spans="1:29" x14ac:dyDescent="0.3">
      <c r="A2549" s="67"/>
      <c r="B2549" s="85"/>
      <c r="C2549" s="85"/>
      <c r="D2549" s="85"/>
      <c r="E2549" s="85"/>
      <c r="F2549" s="85"/>
      <c r="G2549" s="85"/>
      <c r="H2549" s="113"/>
      <c r="P2549" s="21" t="str">
        <f t="shared" si="3063"/>
        <v>A</v>
      </c>
      <c r="Q2549" s="85">
        <f t="shared" si="3052"/>
        <v>0</v>
      </c>
      <c r="R2549" s="85">
        <f t="shared" si="3053"/>
        <v>0</v>
      </c>
      <c r="S2549" s="85">
        <f t="shared" si="3054"/>
        <v>0</v>
      </c>
      <c r="T2549" s="85">
        <f t="shared" si="3055"/>
        <v>0</v>
      </c>
      <c r="U2549" s="85">
        <f t="shared" si="3056"/>
        <v>0</v>
      </c>
      <c r="V2549" s="85">
        <f t="shared" si="3057"/>
        <v>0</v>
      </c>
      <c r="W2549" s="33"/>
      <c r="X2549" s="85">
        <f t="shared" si="3064"/>
        <v>0</v>
      </c>
      <c r="Y2549" s="85">
        <f t="shared" si="3058"/>
        <v>0</v>
      </c>
      <c r="Z2549" s="85">
        <f t="shared" si="3059"/>
        <v>0</v>
      </c>
      <c r="AA2549" s="85">
        <f t="shared" si="3060"/>
        <v>0</v>
      </c>
      <c r="AB2549" s="85">
        <f t="shared" si="3061"/>
        <v>0</v>
      </c>
      <c r="AC2549" s="85">
        <f t="shared" si="3062"/>
        <v>0</v>
      </c>
    </row>
    <row r="2550" spans="1:29" x14ac:dyDescent="0.3">
      <c r="A2550" s="67"/>
      <c r="B2550" s="85"/>
      <c r="C2550" s="85"/>
      <c r="D2550" s="85"/>
      <c r="E2550" s="85"/>
      <c r="F2550" s="85"/>
      <c r="G2550" s="85"/>
      <c r="H2550" s="113"/>
      <c r="P2550" s="21" t="str">
        <f t="shared" si="3063"/>
        <v>A</v>
      </c>
      <c r="Q2550" s="85">
        <f t="shared" si="3052"/>
        <v>0</v>
      </c>
      <c r="R2550" s="85">
        <f t="shared" si="3053"/>
        <v>0</v>
      </c>
      <c r="S2550" s="85">
        <f t="shared" si="3054"/>
        <v>0</v>
      </c>
      <c r="T2550" s="85">
        <f t="shared" si="3055"/>
        <v>0</v>
      </c>
      <c r="U2550" s="85">
        <f t="shared" si="3056"/>
        <v>0</v>
      </c>
      <c r="V2550" s="85">
        <f t="shared" si="3057"/>
        <v>0</v>
      </c>
      <c r="W2550" s="33"/>
      <c r="X2550" s="85">
        <f t="shared" si="3064"/>
        <v>0</v>
      </c>
      <c r="Y2550" s="85">
        <f t="shared" si="3058"/>
        <v>0</v>
      </c>
      <c r="Z2550" s="85">
        <f t="shared" si="3059"/>
        <v>0</v>
      </c>
      <c r="AA2550" s="85">
        <f t="shared" si="3060"/>
        <v>0</v>
      </c>
      <c r="AB2550" s="85">
        <f t="shared" si="3061"/>
        <v>0</v>
      </c>
      <c r="AC2550" s="85">
        <f t="shared" si="3062"/>
        <v>0</v>
      </c>
    </row>
    <row r="2551" spans="1:29" x14ac:dyDescent="0.3">
      <c r="A2551" s="67"/>
      <c r="B2551" s="85"/>
      <c r="C2551" s="85"/>
      <c r="D2551" s="85"/>
      <c r="E2551" s="85"/>
      <c r="F2551" s="85"/>
      <c r="G2551" s="85"/>
      <c r="H2551" s="113"/>
      <c r="P2551" s="21" t="str">
        <f t="shared" si="3063"/>
        <v>A</v>
      </c>
      <c r="Q2551" s="85">
        <f t="shared" si="3052"/>
        <v>0</v>
      </c>
      <c r="R2551" s="85">
        <f t="shared" si="3053"/>
        <v>0</v>
      </c>
      <c r="S2551" s="85">
        <f t="shared" si="3054"/>
        <v>0</v>
      </c>
      <c r="T2551" s="85">
        <f t="shared" si="3055"/>
        <v>0</v>
      </c>
      <c r="U2551" s="85">
        <f t="shared" si="3056"/>
        <v>0</v>
      </c>
      <c r="V2551" s="85">
        <f t="shared" si="3057"/>
        <v>0</v>
      </c>
      <c r="W2551" s="33"/>
      <c r="X2551" s="85">
        <f t="shared" si="3064"/>
        <v>0</v>
      </c>
      <c r="Y2551" s="85">
        <f t="shared" si="3058"/>
        <v>0</v>
      </c>
      <c r="Z2551" s="85">
        <f t="shared" si="3059"/>
        <v>0</v>
      </c>
      <c r="AA2551" s="85">
        <f t="shared" si="3060"/>
        <v>0</v>
      </c>
      <c r="AB2551" s="85">
        <f t="shared" si="3061"/>
        <v>0</v>
      </c>
      <c r="AC2551" s="85">
        <f t="shared" si="3062"/>
        <v>0</v>
      </c>
    </row>
    <row r="2552" spans="1:29" x14ac:dyDescent="0.3">
      <c r="A2552" s="67"/>
      <c r="B2552" s="85"/>
      <c r="C2552" s="85"/>
      <c r="D2552" s="85"/>
      <c r="E2552" s="85"/>
      <c r="F2552" s="85"/>
      <c r="G2552" s="85"/>
      <c r="H2552" s="113"/>
      <c r="P2552" s="21" t="str">
        <f t="shared" si="3063"/>
        <v>A</v>
      </c>
      <c r="Q2552" s="85">
        <f>IF($P2552="B",B2552,0)</f>
        <v>0</v>
      </c>
      <c r="R2552" s="85">
        <f t="shared" si="3053"/>
        <v>0</v>
      </c>
      <c r="S2552" s="85">
        <f t="shared" si="3054"/>
        <v>0</v>
      </c>
      <c r="T2552" s="85">
        <f t="shared" si="3055"/>
        <v>0</v>
      </c>
      <c r="U2552" s="85">
        <f t="shared" si="3056"/>
        <v>0</v>
      </c>
      <c r="V2552" s="85">
        <f t="shared" si="3057"/>
        <v>0</v>
      </c>
      <c r="W2552" s="33"/>
      <c r="X2552" s="85">
        <f t="shared" si="3064"/>
        <v>0</v>
      </c>
      <c r="Y2552" s="85">
        <f t="shared" si="3058"/>
        <v>0</v>
      </c>
      <c r="Z2552" s="85">
        <f t="shared" si="3059"/>
        <v>0</v>
      </c>
      <c r="AA2552" s="85">
        <f t="shared" si="3060"/>
        <v>0</v>
      </c>
      <c r="AB2552" s="85">
        <f t="shared" si="3061"/>
        <v>0</v>
      </c>
      <c r="AC2552" s="85">
        <f t="shared" si="3062"/>
        <v>0</v>
      </c>
    </row>
    <row r="2553" spans="1:29" x14ac:dyDescent="0.3">
      <c r="A2553" s="67"/>
      <c r="B2553" s="85"/>
      <c r="C2553" s="85"/>
      <c r="D2553" s="85"/>
      <c r="E2553" s="85"/>
      <c r="F2553" s="85"/>
      <c r="G2553" s="85"/>
      <c r="H2553" s="113"/>
      <c r="P2553" s="21" t="str">
        <f t="shared" si="3063"/>
        <v>A</v>
      </c>
      <c r="Q2553" s="85">
        <f t="shared" ref="Q2553:Q2562" si="3065">IF($P2553="B",B2553,0)</f>
        <v>0</v>
      </c>
      <c r="R2553" s="85">
        <f t="shared" si="3053"/>
        <v>0</v>
      </c>
      <c r="S2553" s="85">
        <f t="shared" si="3054"/>
        <v>0</v>
      </c>
      <c r="T2553" s="85">
        <f t="shared" si="3055"/>
        <v>0</v>
      </c>
      <c r="U2553" s="85">
        <f t="shared" si="3056"/>
        <v>0</v>
      </c>
      <c r="V2553" s="85">
        <f t="shared" si="3057"/>
        <v>0</v>
      </c>
      <c r="W2553" s="33"/>
      <c r="X2553" s="85">
        <f t="shared" si="3064"/>
        <v>0</v>
      </c>
      <c r="Y2553" s="85">
        <f t="shared" si="3058"/>
        <v>0</v>
      </c>
      <c r="Z2553" s="85">
        <f t="shared" si="3059"/>
        <v>0</v>
      </c>
      <c r="AA2553" s="85">
        <f t="shared" si="3060"/>
        <v>0</v>
      </c>
      <c r="AB2553" s="85">
        <f t="shared" si="3061"/>
        <v>0</v>
      </c>
      <c r="AC2553" s="85">
        <f t="shared" si="3062"/>
        <v>0</v>
      </c>
    </row>
    <row r="2554" spans="1:29" x14ac:dyDescent="0.3">
      <c r="A2554" s="67"/>
      <c r="B2554" s="85"/>
      <c r="C2554" s="85"/>
      <c r="D2554" s="85"/>
      <c r="E2554" s="85"/>
      <c r="F2554" s="85"/>
      <c r="G2554" s="85"/>
      <c r="H2554" s="113"/>
      <c r="P2554" s="21" t="str">
        <f t="shared" si="3063"/>
        <v>A</v>
      </c>
      <c r="Q2554" s="85">
        <f t="shared" si="3065"/>
        <v>0</v>
      </c>
      <c r="R2554" s="85">
        <f t="shared" si="3053"/>
        <v>0</v>
      </c>
      <c r="S2554" s="85">
        <f t="shared" si="3054"/>
        <v>0</v>
      </c>
      <c r="T2554" s="85">
        <f t="shared" si="3055"/>
        <v>0</v>
      </c>
      <c r="U2554" s="85">
        <f t="shared" si="3056"/>
        <v>0</v>
      </c>
      <c r="V2554" s="85">
        <f t="shared" si="3057"/>
        <v>0</v>
      </c>
      <c r="W2554" s="33"/>
      <c r="X2554" s="85">
        <f t="shared" si="3064"/>
        <v>0</v>
      </c>
      <c r="Y2554" s="85">
        <f t="shared" si="3058"/>
        <v>0</v>
      </c>
      <c r="Z2554" s="85">
        <f t="shared" si="3059"/>
        <v>0</v>
      </c>
      <c r="AA2554" s="85">
        <f t="shared" si="3060"/>
        <v>0</v>
      </c>
      <c r="AB2554" s="85">
        <f t="shared" si="3061"/>
        <v>0</v>
      </c>
      <c r="AC2554" s="85">
        <f t="shared" si="3062"/>
        <v>0</v>
      </c>
    </row>
    <row r="2555" spans="1:29" x14ac:dyDescent="0.3">
      <c r="A2555" s="67"/>
      <c r="B2555" s="85"/>
      <c r="C2555" s="85"/>
      <c r="D2555" s="85"/>
      <c r="E2555" s="85"/>
      <c r="F2555" s="85"/>
      <c r="G2555" s="85"/>
      <c r="H2555" s="113"/>
      <c r="P2555" s="21" t="str">
        <f t="shared" si="3063"/>
        <v>A</v>
      </c>
      <c r="Q2555" s="85">
        <f t="shared" si="3065"/>
        <v>0</v>
      </c>
      <c r="R2555" s="85">
        <f t="shared" si="3053"/>
        <v>0</v>
      </c>
      <c r="S2555" s="85">
        <f t="shared" si="3054"/>
        <v>0</v>
      </c>
      <c r="T2555" s="85">
        <f t="shared" si="3055"/>
        <v>0</v>
      </c>
      <c r="U2555" s="85">
        <f t="shared" si="3056"/>
        <v>0</v>
      </c>
      <c r="V2555" s="85">
        <f t="shared" si="3057"/>
        <v>0</v>
      </c>
      <c r="W2555" s="33"/>
      <c r="X2555" s="85">
        <f t="shared" si="3064"/>
        <v>0</v>
      </c>
      <c r="Y2555" s="85">
        <f t="shared" si="3058"/>
        <v>0</v>
      </c>
      <c r="Z2555" s="85">
        <f t="shared" si="3059"/>
        <v>0</v>
      </c>
      <c r="AA2555" s="85">
        <f t="shared" si="3060"/>
        <v>0</v>
      </c>
      <c r="AB2555" s="85">
        <f t="shared" si="3061"/>
        <v>0</v>
      </c>
      <c r="AC2555" s="85">
        <f t="shared" si="3062"/>
        <v>0</v>
      </c>
    </row>
    <row r="2556" spans="1:29" x14ac:dyDescent="0.3">
      <c r="A2556" s="67"/>
      <c r="B2556" s="85"/>
      <c r="C2556" s="85"/>
      <c r="D2556" s="85"/>
      <c r="E2556" s="85"/>
      <c r="F2556" s="85"/>
      <c r="G2556" s="85"/>
      <c r="H2556" s="113"/>
      <c r="P2556" s="21" t="str">
        <f t="shared" si="3063"/>
        <v>A</v>
      </c>
      <c r="Q2556" s="85">
        <f t="shared" si="3065"/>
        <v>0</v>
      </c>
      <c r="R2556" s="85">
        <f t="shared" si="3053"/>
        <v>0</v>
      </c>
      <c r="S2556" s="85">
        <f t="shared" si="3054"/>
        <v>0</v>
      </c>
      <c r="T2556" s="85">
        <f t="shared" si="3055"/>
        <v>0</v>
      </c>
      <c r="U2556" s="85">
        <f t="shared" si="3056"/>
        <v>0</v>
      </c>
      <c r="V2556" s="85">
        <f t="shared" si="3057"/>
        <v>0</v>
      </c>
      <c r="W2556" s="33"/>
      <c r="X2556" s="85">
        <f t="shared" si="3064"/>
        <v>0</v>
      </c>
      <c r="Y2556" s="85">
        <f t="shared" si="3058"/>
        <v>0</v>
      </c>
      <c r="Z2556" s="85">
        <f t="shared" si="3059"/>
        <v>0</v>
      </c>
      <c r="AA2556" s="85">
        <f t="shared" si="3060"/>
        <v>0</v>
      </c>
      <c r="AB2556" s="85">
        <f t="shared" si="3061"/>
        <v>0</v>
      </c>
      <c r="AC2556" s="85">
        <f t="shared" si="3062"/>
        <v>0</v>
      </c>
    </row>
    <row r="2557" spans="1:29" x14ac:dyDescent="0.3">
      <c r="A2557" s="67"/>
      <c r="B2557" s="85"/>
      <c r="C2557" s="85"/>
      <c r="D2557" s="85"/>
      <c r="E2557" s="85"/>
      <c r="F2557" s="85"/>
      <c r="G2557" s="85"/>
      <c r="H2557" s="113"/>
      <c r="P2557" s="21" t="str">
        <f t="shared" si="3063"/>
        <v>A</v>
      </c>
      <c r="Q2557" s="85">
        <f t="shared" si="3065"/>
        <v>0</v>
      </c>
      <c r="R2557" s="85">
        <f t="shared" si="3053"/>
        <v>0</v>
      </c>
      <c r="S2557" s="85">
        <f t="shared" si="3054"/>
        <v>0</v>
      </c>
      <c r="T2557" s="85">
        <f t="shared" si="3055"/>
        <v>0</v>
      </c>
      <c r="U2557" s="85">
        <f t="shared" si="3056"/>
        <v>0</v>
      </c>
      <c r="V2557" s="85">
        <f t="shared" si="3057"/>
        <v>0</v>
      </c>
      <c r="W2557" s="33"/>
      <c r="X2557" s="85">
        <f t="shared" si="3064"/>
        <v>0</v>
      </c>
      <c r="Y2557" s="85">
        <f t="shared" si="3058"/>
        <v>0</v>
      </c>
      <c r="Z2557" s="85">
        <f t="shared" si="3059"/>
        <v>0</v>
      </c>
      <c r="AA2557" s="85">
        <f t="shared" si="3060"/>
        <v>0</v>
      </c>
      <c r="AB2557" s="85">
        <f t="shared" si="3061"/>
        <v>0</v>
      </c>
      <c r="AC2557" s="85">
        <f t="shared" si="3062"/>
        <v>0</v>
      </c>
    </row>
    <row r="2558" spans="1:29" x14ac:dyDescent="0.3">
      <c r="A2558" s="67"/>
      <c r="B2558" s="85"/>
      <c r="C2558" s="85"/>
      <c r="D2558" s="85"/>
      <c r="E2558" s="85"/>
      <c r="F2558" s="85"/>
      <c r="G2558" s="85"/>
      <c r="H2558" s="113"/>
      <c r="P2558" s="21" t="str">
        <f t="shared" si="3063"/>
        <v>A</v>
      </c>
      <c r="Q2558" s="85">
        <f t="shared" si="3065"/>
        <v>0</v>
      </c>
      <c r="R2558" s="85">
        <f t="shared" si="3053"/>
        <v>0</v>
      </c>
      <c r="S2558" s="85">
        <f t="shared" si="3054"/>
        <v>0</v>
      </c>
      <c r="T2558" s="85">
        <f t="shared" si="3055"/>
        <v>0</v>
      </c>
      <c r="U2558" s="85">
        <f t="shared" si="3056"/>
        <v>0</v>
      </c>
      <c r="V2558" s="85">
        <f t="shared" si="3057"/>
        <v>0</v>
      </c>
      <c r="W2558" s="33"/>
      <c r="X2558" s="85">
        <f t="shared" si="3064"/>
        <v>0</v>
      </c>
      <c r="Y2558" s="85">
        <f t="shared" si="3058"/>
        <v>0</v>
      </c>
      <c r="Z2558" s="85">
        <f t="shared" si="3059"/>
        <v>0</v>
      </c>
      <c r="AA2558" s="85">
        <f t="shared" si="3060"/>
        <v>0</v>
      </c>
      <c r="AB2558" s="85">
        <f t="shared" si="3061"/>
        <v>0</v>
      </c>
      <c r="AC2558" s="85">
        <f t="shared" si="3062"/>
        <v>0</v>
      </c>
    </row>
    <row r="2559" spans="1:29" x14ac:dyDescent="0.3">
      <c r="A2559" s="67"/>
      <c r="B2559" s="85"/>
      <c r="C2559" s="85"/>
      <c r="D2559" s="85"/>
      <c r="E2559" s="85"/>
      <c r="F2559" s="85"/>
      <c r="G2559" s="85"/>
      <c r="H2559" s="113"/>
      <c r="P2559" s="21" t="str">
        <f t="shared" si="3063"/>
        <v>A</v>
      </c>
      <c r="Q2559" s="85">
        <f t="shared" si="3065"/>
        <v>0</v>
      </c>
      <c r="R2559" s="85">
        <f t="shared" si="3053"/>
        <v>0</v>
      </c>
      <c r="S2559" s="85">
        <f t="shared" si="3054"/>
        <v>0</v>
      </c>
      <c r="T2559" s="85">
        <f t="shared" si="3055"/>
        <v>0</v>
      </c>
      <c r="U2559" s="85">
        <f t="shared" si="3056"/>
        <v>0</v>
      </c>
      <c r="V2559" s="85">
        <f t="shared" si="3057"/>
        <v>0</v>
      </c>
      <c r="W2559" s="33"/>
      <c r="X2559" s="85">
        <f t="shared" si="3064"/>
        <v>0</v>
      </c>
      <c r="Y2559" s="85">
        <f t="shared" si="3058"/>
        <v>0</v>
      </c>
      <c r="Z2559" s="85">
        <f t="shared" si="3059"/>
        <v>0</v>
      </c>
      <c r="AA2559" s="85">
        <f t="shared" si="3060"/>
        <v>0</v>
      </c>
      <c r="AB2559" s="85">
        <f t="shared" si="3061"/>
        <v>0</v>
      </c>
      <c r="AC2559" s="85">
        <f t="shared" si="3062"/>
        <v>0</v>
      </c>
    </row>
    <row r="2560" spans="1:29" x14ac:dyDescent="0.3">
      <c r="A2560" s="67"/>
      <c r="B2560" s="85"/>
      <c r="C2560" s="85"/>
      <c r="D2560" s="85"/>
      <c r="E2560" s="85"/>
      <c r="F2560" s="85"/>
      <c r="G2560" s="85"/>
      <c r="H2560" s="113"/>
      <c r="P2560" s="21" t="str">
        <f t="shared" si="3063"/>
        <v>A</v>
      </c>
      <c r="Q2560" s="85">
        <f t="shared" si="3065"/>
        <v>0</v>
      </c>
      <c r="R2560" s="85">
        <f t="shared" si="3053"/>
        <v>0</v>
      </c>
      <c r="S2560" s="85">
        <f t="shared" si="3054"/>
        <v>0</v>
      </c>
      <c r="T2560" s="85">
        <f t="shared" si="3055"/>
        <v>0</v>
      </c>
      <c r="U2560" s="85">
        <f t="shared" si="3056"/>
        <v>0</v>
      </c>
      <c r="V2560" s="85">
        <f t="shared" si="3057"/>
        <v>0</v>
      </c>
      <c r="W2560" s="33"/>
      <c r="X2560" s="85">
        <f t="shared" si="3064"/>
        <v>0</v>
      </c>
      <c r="Y2560" s="85">
        <f t="shared" si="3058"/>
        <v>0</v>
      </c>
      <c r="Z2560" s="85">
        <f t="shared" si="3059"/>
        <v>0</v>
      </c>
      <c r="AA2560" s="85">
        <f t="shared" si="3060"/>
        <v>0</v>
      </c>
      <c r="AB2560" s="85">
        <f t="shared" si="3061"/>
        <v>0</v>
      </c>
      <c r="AC2560" s="85">
        <f t="shared" si="3062"/>
        <v>0</v>
      </c>
    </row>
    <row r="2561" spans="1:29" x14ac:dyDescent="0.3">
      <c r="A2561" s="67"/>
      <c r="B2561" s="85"/>
      <c r="C2561" s="85"/>
      <c r="D2561" s="85"/>
      <c r="E2561" s="85"/>
      <c r="F2561" s="85"/>
      <c r="G2561" s="85"/>
      <c r="H2561" s="113"/>
      <c r="P2561" s="21" t="str">
        <f t="shared" si="3063"/>
        <v>A</v>
      </c>
      <c r="Q2561" s="85">
        <f t="shared" si="3065"/>
        <v>0</v>
      </c>
      <c r="R2561" s="85">
        <f t="shared" si="3053"/>
        <v>0</v>
      </c>
      <c r="S2561" s="85">
        <f t="shared" si="3054"/>
        <v>0</v>
      </c>
      <c r="T2561" s="85">
        <f t="shared" si="3055"/>
        <v>0</v>
      </c>
      <c r="U2561" s="85">
        <f t="shared" si="3056"/>
        <v>0</v>
      </c>
      <c r="V2561" s="85">
        <f t="shared" si="3057"/>
        <v>0</v>
      </c>
      <c r="W2561" s="33"/>
      <c r="X2561" s="85">
        <f t="shared" si="3064"/>
        <v>0</v>
      </c>
      <c r="Y2561" s="85">
        <f t="shared" si="3058"/>
        <v>0</v>
      </c>
      <c r="Z2561" s="85">
        <f t="shared" si="3059"/>
        <v>0</v>
      </c>
      <c r="AA2561" s="85">
        <f t="shared" si="3060"/>
        <v>0</v>
      </c>
      <c r="AB2561" s="85">
        <f t="shared" si="3061"/>
        <v>0</v>
      </c>
      <c r="AC2561" s="85">
        <f t="shared" si="3062"/>
        <v>0</v>
      </c>
    </row>
    <row r="2562" spans="1:29" x14ac:dyDescent="0.3">
      <c r="A2562" s="67"/>
      <c r="B2562" s="85"/>
      <c r="C2562" s="85"/>
      <c r="D2562" s="85"/>
      <c r="E2562" s="85"/>
      <c r="F2562" s="85"/>
      <c r="G2562" s="85"/>
      <c r="H2562" s="113"/>
      <c r="P2562" s="21" t="str">
        <f t="shared" si="3063"/>
        <v>A</v>
      </c>
      <c r="Q2562" s="85">
        <f t="shared" si="3065"/>
        <v>0</v>
      </c>
      <c r="R2562" s="85">
        <f t="shared" si="3053"/>
        <v>0</v>
      </c>
      <c r="S2562" s="85">
        <f t="shared" si="3054"/>
        <v>0</v>
      </c>
      <c r="T2562" s="85">
        <f t="shared" si="3055"/>
        <v>0</v>
      </c>
      <c r="U2562" s="85">
        <f t="shared" si="3056"/>
        <v>0</v>
      </c>
      <c r="V2562" s="85">
        <f t="shared" si="3057"/>
        <v>0</v>
      </c>
      <c r="W2562" s="33"/>
      <c r="X2562" s="85">
        <f t="shared" si="3064"/>
        <v>0</v>
      </c>
      <c r="Y2562" s="85">
        <f t="shared" si="3058"/>
        <v>0</v>
      </c>
      <c r="Z2562" s="85">
        <f t="shared" si="3059"/>
        <v>0</v>
      </c>
      <c r="AA2562" s="85">
        <f t="shared" si="3060"/>
        <v>0</v>
      </c>
      <c r="AB2562" s="85">
        <f t="shared" si="3061"/>
        <v>0</v>
      </c>
      <c r="AC2562" s="85">
        <f t="shared" si="3062"/>
        <v>0</v>
      </c>
    </row>
    <row r="2563" spans="1:29" x14ac:dyDescent="0.3">
      <c r="A2563" s="68"/>
      <c r="B2563" s="87"/>
      <c r="C2563" s="87"/>
      <c r="D2563" s="87"/>
      <c r="E2563" s="87"/>
      <c r="F2563" s="87"/>
      <c r="G2563" s="87"/>
      <c r="H2563" s="114"/>
      <c r="I2563" s="105">
        <f>Q2563</f>
        <v>0</v>
      </c>
      <c r="J2563" s="105">
        <f>R2563</f>
        <v>0</v>
      </c>
      <c r="K2563" s="105">
        <f t="shared" ref="K2563" si="3066">S2563</f>
        <v>0</v>
      </c>
      <c r="L2563" s="105">
        <f t="shared" ref="L2563" si="3067">T2563</f>
        <v>0</v>
      </c>
      <c r="M2563" s="105">
        <f t="shared" ref="M2563" si="3068">U2563</f>
        <v>0</v>
      </c>
      <c r="N2563" s="105">
        <f t="shared" ref="N2563" si="3069">V2563</f>
        <v>0</v>
      </c>
      <c r="P2563" s="21"/>
      <c r="Q2563" s="106">
        <f t="shared" ref="Q2563:V2563" si="3070">+SUM(Q2547:Q2562)</f>
        <v>0</v>
      </c>
      <c r="R2563" s="106">
        <f t="shared" si="3070"/>
        <v>0</v>
      </c>
      <c r="S2563" s="106">
        <f t="shared" si="3070"/>
        <v>0</v>
      </c>
      <c r="T2563" s="106">
        <f t="shared" si="3070"/>
        <v>0</v>
      </c>
      <c r="U2563" s="106">
        <f t="shared" si="3070"/>
        <v>0</v>
      </c>
      <c r="V2563" s="106">
        <f t="shared" si="3070"/>
        <v>0</v>
      </c>
      <c r="W2563" s="33"/>
      <c r="X2563" s="33"/>
      <c r="Y2563" s="33"/>
      <c r="Z2563" s="33"/>
      <c r="AA2563" s="33"/>
      <c r="AB2563" s="33"/>
      <c r="AC2563" s="33"/>
    </row>
    <row r="2565" spans="1:29" x14ac:dyDescent="0.3">
      <c r="A2565" s="69"/>
      <c r="B2565" s="69"/>
      <c r="C2565" s="69"/>
      <c r="D2565" s="97"/>
      <c r="E2565" s="97"/>
      <c r="F2565" s="69"/>
      <c r="G2565" s="69"/>
      <c r="H2565" s="82"/>
    </row>
    <row r="2566" spans="1:29" x14ac:dyDescent="0.3">
      <c r="A2566" s="94"/>
      <c r="B2566" s="83"/>
      <c r="C2566" s="95"/>
      <c r="D2566" s="95"/>
      <c r="E2566" s="33"/>
      <c r="F2566" s="98"/>
      <c r="G2566" s="96"/>
      <c r="H2566" s="112"/>
    </row>
    <row r="2567" spans="1:29" x14ac:dyDescent="0.3">
      <c r="A2567" s="91"/>
      <c r="B2567" s="92"/>
      <c r="C2567" s="92"/>
      <c r="D2567" s="92"/>
      <c r="E2567" s="92"/>
      <c r="F2567" s="92"/>
      <c r="G2567" s="92"/>
      <c r="H2567" s="92"/>
    </row>
    <row r="2568" spans="1:29" x14ac:dyDescent="0.3">
      <c r="A2568" s="68"/>
      <c r="B2568" s="68"/>
      <c r="C2568" s="68"/>
      <c r="D2568" s="68"/>
      <c r="E2568" s="68"/>
      <c r="F2568" s="68"/>
      <c r="G2568" s="68"/>
      <c r="H2568" s="82"/>
      <c r="P2568" s="21"/>
      <c r="Q2568" s="106">
        <f>+SUM(Q2569:Q2584)</f>
        <v>0</v>
      </c>
      <c r="R2568" s="106">
        <f t="shared" ref="R2568:V2568" si="3071">+SUM(R2569:R2584)</f>
        <v>0</v>
      </c>
      <c r="S2568" s="106">
        <f t="shared" si="3071"/>
        <v>0</v>
      </c>
      <c r="T2568" s="106">
        <f t="shared" si="3071"/>
        <v>0</v>
      </c>
      <c r="U2568" s="106">
        <f t="shared" si="3071"/>
        <v>0</v>
      </c>
      <c r="V2568" s="106">
        <f t="shared" si="3071"/>
        <v>0</v>
      </c>
      <c r="W2568" s="33"/>
      <c r="X2568" s="33"/>
      <c r="Y2568" s="33"/>
      <c r="Z2568" s="33"/>
      <c r="AA2568" s="33"/>
      <c r="AB2568" s="33"/>
      <c r="AC2568" s="33"/>
    </row>
    <row r="2569" spans="1:29" x14ac:dyDescent="0.3">
      <c r="A2569" s="67"/>
      <c r="B2569" s="85"/>
      <c r="C2569" s="85"/>
      <c r="D2569" s="85"/>
      <c r="E2569" s="85"/>
      <c r="F2569" s="85"/>
      <c r="G2569" s="85"/>
      <c r="H2569" s="113"/>
      <c r="I2569" s="105">
        <f t="shared" ref="I2569" si="3072">Q2568</f>
        <v>0</v>
      </c>
      <c r="J2569" s="105">
        <f t="shared" ref="J2569" si="3073">R2568</f>
        <v>0</v>
      </c>
      <c r="K2569" s="105">
        <f t="shared" ref="K2569" si="3074">S2568</f>
        <v>0</v>
      </c>
      <c r="L2569" s="105">
        <f t="shared" ref="L2569" si="3075">T2568</f>
        <v>0</v>
      </c>
      <c r="M2569" s="105">
        <f t="shared" ref="M2569" si="3076">U2568</f>
        <v>0</v>
      </c>
      <c r="N2569" s="105">
        <f t="shared" ref="N2569" si="3077">V2568</f>
        <v>0</v>
      </c>
      <c r="P2569" s="21" t="str">
        <f>IF(A2569&gt;=$B$2104,"A","B")</f>
        <v>A</v>
      </c>
      <c r="Q2569" s="85">
        <f t="shared" ref="Q2569:Q2573" si="3078">IF($P2569="B",B2569,0)</f>
        <v>0</v>
      </c>
      <c r="R2569" s="85">
        <f t="shared" ref="R2569:R2584" si="3079">IF($P2569="B",C2569,0)</f>
        <v>0</v>
      </c>
      <c r="S2569" s="85">
        <f t="shared" ref="S2569:S2584" si="3080">IF($P2569="B",D2569,0)</f>
        <v>0</v>
      </c>
      <c r="T2569" s="85">
        <f t="shared" ref="T2569:T2584" si="3081">IF($P2569="B",E2569,0)</f>
        <v>0</v>
      </c>
      <c r="U2569" s="85">
        <f t="shared" ref="U2569:U2584" si="3082">IF($P2569="B",F2569,0)</f>
        <v>0</v>
      </c>
      <c r="V2569" s="85">
        <f t="shared" ref="V2569:V2584" si="3083">IF($P2569="B",G2569,0)</f>
        <v>0</v>
      </c>
      <c r="W2569" s="33"/>
      <c r="X2569" s="85">
        <f>IF($P2569="A",B2569,0)</f>
        <v>0</v>
      </c>
      <c r="Y2569" s="85">
        <f t="shared" ref="Y2569:Y2584" si="3084">IF($P2569="A",C2569,0)</f>
        <v>0</v>
      </c>
      <c r="Z2569" s="85">
        <f t="shared" ref="Z2569:Z2584" si="3085">IF($P2569="A",D2569,0)</f>
        <v>0</v>
      </c>
      <c r="AA2569" s="85">
        <f t="shared" ref="AA2569:AA2584" si="3086">IF($P2569="A",E2569,0)</f>
        <v>0</v>
      </c>
      <c r="AB2569" s="85">
        <f t="shared" ref="AB2569:AB2584" si="3087">IF($P2569="A",F2569,0)</f>
        <v>0</v>
      </c>
      <c r="AC2569" s="85">
        <f t="shared" ref="AC2569:AC2584" si="3088">IF($P2569="A",G2569,0)</f>
        <v>0</v>
      </c>
    </row>
    <row r="2570" spans="1:29" x14ac:dyDescent="0.3">
      <c r="A2570" s="67"/>
      <c r="B2570" s="85"/>
      <c r="C2570" s="85"/>
      <c r="D2570" s="85"/>
      <c r="E2570" s="85"/>
      <c r="F2570" s="85"/>
      <c r="G2570" s="85"/>
      <c r="H2570" s="113"/>
      <c r="P2570" s="21" t="str">
        <f t="shared" ref="P2570:P2584" si="3089">IF(A2570&gt;=$B$2104,"A","B")</f>
        <v>A</v>
      </c>
      <c r="Q2570" s="85">
        <f t="shared" si="3078"/>
        <v>0</v>
      </c>
      <c r="R2570" s="85">
        <f t="shared" si="3079"/>
        <v>0</v>
      </c>
      <c r="S2570" s="85">
        <f t="shared" si="3080"/>
        <v>0</v>
      </c>
      <c r="T2570" s="85">
        <f t="shared" si="3081"/>
        <v>0</v>
      </c>
      <c r="U2570" s="85">
        <f t="shared" si="3082"/>
        <v>0</v>
      </c>
      <c r="V2570" s="85">
        <f t="shared" si="3083"/>
        <v>0</v>
      </c>
      <c r="W2570" s="33"/>
      <c r="X2570" s="85">
        <f t="shared" ref="X2570:X2584" si="3090">IF($P2570="A",B2570,0)</f>
        <v>0</v>
      </c>
      <c r="Y2570" s="85">
        <f t="shared" si="3084"/>
        <v>0</v>
      </c>
      <c r="Z2570" s="85">
        <f t="shared" si="3085"/>
        <v>0</v>
      </c>
      <c r="AA2570" s="85">
        <f t="shared" si="3086"/>
        <v>0</v>
      </c>
      <c r="AB2570" s="85">
        <f t="shared" si="3087"/>
        <v>0</v>
      </c>
      <c r="AC2570" s="85">
        <f t="shared" si="3088"/>
        <v>0</v>
      </c>
    </row>
    <row r="2571" spans="1:29" x14ac:dyDescent="0.3">
      <c r="A2571" s="67"/>
      <c r="B2571" s="85"/>
      <c r="C2571" s="85"/>
      <c r="D2571" s="85"/>
      <c r="E2571" s="85"/>
      <c r="F2571" s="85"/>
      <c r="G2571" s="85"/>
      <c r="H2571" s="113"/>
      <c r="P2571" s="21" t="str">
        <f t="shared" si="3089"/>
        <v>A</v>
      </c>
      <c r="Q2571" s="85">
        <f t="shared" si="3078"/>
        <v>0</v>
      </c>
      <c r="R2571" s="85">
        <f t="shared" si="3079"/>
        <v>0</v>
      </c>
      <c r="S2571" s="85">
        <f t="shared" si="3080"/>
        <v>0</v>
      </c>
      <c r="T2571" s="85">
        <f t="shared" si="3081"/>
        <v>0</v>
      </c>
      <c r="U2571" s="85">
        <f t="shared" si="3082"/>
        <v>0</v>
      </c>
      <c r="V2571" s="85">
        <f t="shared" si="3083"/>
        <v>0</v>
      </c>
      <c r="W2571" s="33"/>
      <c r="X2571" s="85">
        <f t="shared" si="3090"/>
        <v>0</v>
      </c>
      <c r="Y2571" s="85">
        <f t="shared" si="3084"/>
        <v>0</v>
      </c>
      <c r="Z2571" s="85">
        <f t="shared" si="3085"/>
        <v>0</v>
      </c>
      <c r="AA2571" s="85">
        <f t="shared" si="3086"/>
        <v>0</v>
      </c>
      <c r="AB2571" s="85">
        <f t="shared" si="3087"/>
        <v>0</v>
      </c>
      <c r="AC2571" s="85">
        <f t="shared" si="3088"/>
        <v>0</v>
      </c>
    </row>
    <row r="2572" spans="1:29" x14ac:dyDescent="0.3">
      <c r="A2572" s="67"/>
      <c r="B2572" s="85"/>
      <c r="C2572" s="85"/>
      <c r="D2572" s="85"/>
      <c r="E2572" s="85"/>
      <c r="F2572" s="85"/>
      <c r="G2572" s="85"/>
      <c r="H2572" s="113"/>
      <c r="P2572" s="21" t="str">
        <f t="shared" si="3089"/>
        <v>A</v>
      </c>
      <c r="Q2572" s="85">
        <f t="shared" si="3078"/>
        <v>0</v>
      </c>
      <c r="R2572" s="85">
        <f t="shared" si="3079"/>
        <v>0</v>
      </c>
      <c r="S2572" s="85">
        <f t="shared" si="3080"/>
        <v>0</v>
      </c>
      <c r="T2572" s="85">
        <f t="shared" si="3081"/>
        <v>0</v>
      </c>
      <c r="U2572" s="85">
        <f t="shared" si="3082"/>
        <v>0</v>
      </c>
      <c r="V2572" s="85">
        <f t="shared" si="3083"/>
        <v>0</v>
      </c>
      <c r="W2572" s="33"/>
      <c r="X2572" s="85">
        <f t="shared" si="3090"/>
        <v>0</v>
      </c>
      <c r="Y2572" s="85">
        <f t="shared" si="3084"/>
        <v>0</v>
      </c>
      <c r="Z2572" s="85">
        <f t="shared" si="3085"/>
        <v>0</v>
      </c>
      <c r="AA2572" s="85">
        <f t="shared" si="3086"/>
        <v>0</v>
      </c>
      <c r="AB2572" s="85">
        <f t="shared" si="3087"/>
        <v>0</v>
      </c>
      <c r="AC2572" s="85">
        <f t="shared" si="3088"/>
        <v>0</v>
      </c>
    </row>
    <row r="2573" spans="1:29" x14ac:dyDescent="0.3">
      <c r="A2573" s="67"/>
      <c r="B2573" s="85"/>
      <c r="C2573" s="85"/>
      <c r="D2573" s="85"/>
      <c r="E2573" s="85"/>
      <c r="F2573" s="85"/>
      <c r="G2573" s="85"/>
      <c r="H2573" s="113"/>
      <c r="P2573" s="21" t="str">
        <f t="shared" si="3089"/>
        <v>A</v>
      </c>
      <c r="Q2573" s="85">
        <f t="shared" si="3078"/>
        <v>0</v>
      </c>
      <c r="R2573" s="85">
        <f t="shared" si="3079"/>
        <v>0</v>
      </c>
      <c r="S2573" s="85">
        <f t="shared" si="3080"/>
        <v>0</v>
      </c>
      <c r="T2573" s="85">
        <f t="shared" si="3081"/>
        <v>0</v>
      </c>
      <c r="U2573" s="85">
        <f t="shared" si="3082"/>
        <v>0</v>
      </c>
      <c r="V2573" s="85">
        <f t="shared" si="3083"/>
        <v>0</v>
      </c>
      <c r="W2573" s="33"/>
      <c r="X2573" s="85">
        <f t="shared" si="3090"/>
        <v>0</v>
      </c>
      <c r="Y2573" s="85">
        <f t="shared" si="3084"/>
        <v>0</v>
      </c>
      <c r="Z2573" s="85">
        <f t="shared" si="3085"/>
        <v>0</v>
      </c>
      <c r="AA2573" s="85">
        <f t="shared" si="3086"/>
        <v>0</v>
      </c>
      <c r="AB2573" s="85">
        <f t="shared" si="3087"/>
        <v>0</v>
      </c>
      <c r="AC2573" s="85">
        <f t="shared" si="3088"/>
        <v>0</v>
      </c>
    </row>
    <row r="2574" spans="1:29" x14ac:dyDescent="0.3">
      <c r="A2574" s="67"/>
      <c r="B2574" s="85"/>
      <c r="C2574" s="85"/>
      <c r="D2574" s="85"/>
      <c r="E2574" s="85"/>
      <c r="F2574" s="85"/>
      <c r="G2574" s="85"/>
      <c r="H2574" s="113"/>
      <c r="P2574" s="21" t="str">
        <f t="shared" si="3089"/>
        <v>A</v>
      </c>
      <c r="Q2574" s="85">
        <f>IF($P2574="B",B2574,0)</f>
        <v>0</v>
      </c>
      <c r="R2574" s="85">
        <f t="shared" si="3079"/>
        <v>0</v>
      </c>
      <c r="S2574" s="85">
        <f t="shared" si="3080"/>
        <v>0</v>
      </c>
      <c r="T2574" s="85">
        <f t="shared" si="3081"/>
        <v>0</v>
      </c>
      <c r="U2574" s="85">
        <f t="shared" si="3082"/>
        <v>0</v>
      </c>
      <c r="V2574" s="85">
        <f t="shared" si="3083"/>
        <v>0</v>
      </c>
      <c r="W2574" s="33"/>
      <c r="X2574" s="85">
        <f t="shared" si="3090"/>
        <v>0</v>
      </c>
      <c r="Y2574" s="85">
        <f t="shared" si="3084"/>
        <v>0</v>
      </c>
      <c r="Z2574" s="85">
        <f t="shared" si="3085"/>
        <v>0</v>
      </c>
      <c r="AA2574" s="85">
        <f t="shared" si="3086"/>
        <v>0</v>
      </c>
      <c r="AB2574" s="85">
        <f t="shared" si="3087"/>
        <v>0</v>
      </c>
      <c r="AC2574" s="85">
        <f t="shared" si="3088"/>
        <v>0</v>
      </c>
    </row>
    <row r="2575" spans="1:29" x14ac:dyDescent="0.3">
      <c r="A2575" s="67"/>
      <c r="B2575" s="85"/>
      <c r="C2575" s="85"/>
      <c r="D2575" s="85"/>
      <c r="E2575" s="85"/>
      <c r="F2575" s="85"/>
      <c r="G2575" s="85"/>
      <c r="H2575" s="113"/>
      <c r="P2575" s="21" t="str">
        <f t="shared" si="3089"/>
        <v>A</v>
      </c>
      <c r="Q2575" s="85">
        <f t="shared" ref="Q2575:Q2584" si="3091">IF($P2575="B",B2575,0)</f>
        <v>0</v>
      </c>
      <c r="R2575" s="85">
        <f t="shared" si="3079"/>
        <v>0</v>
      </c>
      <c r="S2575" s="85">
        <f t="shared" si="3080"/>
        <v>0</v>
      </c>
      <c r="T2575" s="85">
        <f t="shared" si="3081"/>
        <v>0</v>
      </c>
      <c r="U2575" s="85">
        <f t="shared" si="3082"/>
        <v>0</v>
      </c>
      <c r="V2575" s="85">
        <f t="shared" si="3083"/>
        <v>0</v>
      </c>
      <c r="W2575" s="33"/>
      <c r="X2575" s="85">
        <f t="shared" si="3090"/>
        <v>0</v>
      </c>
      <c r="Y2575" s="85">
        <f t="shared" si="3084"/>
        <v>0</v>
      </c>
      <c r="Z2575" s="85">
        <f t="shared" si="3085"/>
        <v>0</v>
      </c>
      <c r="AA2575" s="85">
        <f t="shared" si="3086"/>
        <v>0</v>
      </c>
      <c r="AB2575" s="85">
        <f t="shared" si="3087"/>
        <v>0</v>
      </c>
      <c r="AC2575" s="85">
        <f t="shared" si="3088"/>
        <v>0</v>
      </c>
    </row>
    <row r="2576" spans="1:29" x14ac:dyDescent="0.3">
      <c r="A2576" s="67"/>
      <c r="B2576" s="85"/>
      <c r="C2576" s="85"/>
      <c r="D2576" s="85"/>
      <c r="E2576" s="85"/>
      <c r="F2576" s="85"/>
      <c r="G2576" s="85"/>
      <c r="H2576" s="113"/>
      <c r="P2576" s="21" t="str">
        <f t="shared" si="3089"/>
        <v>A</v>
      </c>
      <c r="Q2576" s="85">
        <f t="shared" si="3091"/>
        <v>0</v>
      </c>
      <c r="R2576" s="85">
        <f t="shared" si="3079"/>
        <v>0</v>
      </c>
      <c r="S2576" s="85">
        <f t="shared" si="3080"/>
        <v>0</v>
      </c>
      <c r="T2576" s="85">
        <f t="shared" si="3081"/>
        <v>0</v>
      </c>
      <c r="U2576" s="85">
        <f t="shared" si="3082"/>
        <v>0</v>
      </c>
      <c r="V2576" s="85">
        <f t="shared" si="3083"/>
        <v>0</v>
      </c>
      <c r="W2576" s="33"/>
      <c r="X2576" s="85">
        <f t="shared" si="3090"/>
        <v>0</v>
      </c>
      <c r="Y2576" s="85">
        <f t="shared" si="3084"/>
        <v>0</v>
      </c>
      <c r="Z2576" s="85">
        <f t="shared" si="3085"/>
        <v>0</v>
      </c>
      <c r="AA2576" s="85">
        <f t="shared" si="3086"/>
        <v>0</v>
      </c>
      <c r="AB2576" s="85">
        <f t="shared" si="3087"/>
        <v>0</v>
      </c>
      <c r="AC2576" s="85">
        <f t="shared" si="3088"/>
        <v>0</v>
      </c>
    </row>
    <row r="2577" spans="1:29" x14ac:dyDescent="0.3">
      <c r="A2577" s="67"/>
      <c r="B2577" s="85"/>
      <c r="C2577" s="85"/>
      <c r="D2577" s="85"/>
      <c r="E2577" s="85"/>
      <c r="F2577" s="85"/>
      <c r="G2577" s="85"/>
      <c r="H2577" s="113"/>
      <c r="P2577" s="21" t="str">
        <f t="shared" si="3089"/>
        <v>A</v>
      </c>
      <c r="Q2577" s="85">
        <f t="shared" si="3091"/>
        <v>0</v>
      </c>
      <c r="R2577" s="85">
        <f t="shared" si="3079"/>
        <v>0</v>
      </c>
      <c r="S2577" s="85">
        <f t="shared" si="3080"/>
        <v>0</v>
      </c>
      <c r="T2577" s="85">
        <f t="shared" si="3081"/>
        <v>0</v>
      </c>
      <c r="U2577" s="85">
        <f t="shared" si="3082"/>
        <v>0</v>
      </c>
      <c r="V2577" s="85">
        <f t="shared" si="3083"/>
        <v>0</v>
      </c>
      <c r="W2577" s="33"/>
      <c r="X2577" s="85">
        <f t="shared" si="3090"/>
        <v>0</v>
      </c>
      <c r="Y2577" s="85">
        <f t="shared" si="3084"/>
        <v>0</v>
      </c>
      <c r="Z2577" s="85">
        <f t="shared" si="3085"/>
        <v>0</v>
      </c>
      <c r="AA2577" s="85">
        <f t="shared" si="3086"/>
        <v>0</v>
      </c>
      <c r="AB2577" s="85">
        <f t="shared" si="3087"/>
        <v>0</v>
      </c>
      <c r="AC2577" s="85">
        <f t="shared" si="3088"/>
        <v>0</v>
      </c>
    </row>
    <row r="2578" spans="1:29" x14ac:dyDescent="0.3">
      <c r="A2578" s="67"/>
      <c r="B2578" s="85"/>
      <c r="C2578" s="85"/>
      <c r="D2578" s="85"/>
      <c r="E2578" s="85"/>
      <c r="F2578" s="85"/>
      <c r="G2578" s="85"/>
      <c r="H2578" s="113"/>
      <c r="P2578" s="21" t="str">
        <f t="shared" si="3089"/>
        <v>A</v>
      </c>
      <c r="Q2578" s="85">
        <f t="shared" si="3091"/>
        <v>0</v>
      </c>
      <c r="R2578" s="85">
        <f t="shared" si="3079"/>
        <v>0</v>
      </c>
      <c r="S2578" s="85">
        <f t="shared" si="3080"/>
        <v>0</v>
      </c>
      <c r="T2578" s="85">
        <f t="shared" si="3081"/>
        <v>0</v>
      </c>
      <c r="U2578" s="85">
        <f t="shared" si="3082"/>
        <v>0</v>
      </c>
      <c r="V2578" s="85">
        <f t="shared" si="3083"/>
        <v>0</v>
      </c>
      <c r="W2578" s="33"/>
      <c r="X2578" s="85">
        <f t="shared" si="3090"/>
        <v>0</v>
      </c>
      <c r="Y2578" s="85">
        <f t="shared" si="3084"/>
        <v>0</v>
      </c>
      <c r="Z2578" s="85">
        <f t="shared" si="3085"/>
        <v>0</v>
      </c>
      <c r="AA2578" s="85">
        <f t="shared" si="3086"/>
        <v>0</v>
      </c>
      <c r="AB2578" s="85">
        <f t="shared" si="3087"/>
        <v>0</v>
      </c>
      <c r="AC2578" s="85">
        <f t="shared" si="3088"/>
        <v>0</v>
      </c>
    </row>
    <row r="2579" spans="1:29" x14ac:dyDescent="0.3">
      <c r="A2579" s="67"/>
      <c r="B2579" s="85"/>
      <c r="C2579" s="85"/>
      <c r="D2579" s="85"/>
      <c r="E2579" s="85"/>
      <c r="F2579" s="85"/>
      <c r="G2579" s="85"/>
      <c r="H2579" s="113"/>
      <c r="P2579" s="21" t="str">
        <f t="shared" si="3089"/>
        <v>A</v>
      </c>
      <c r="Q2579" s="85">
        <f t="shared" si="3091"/>
        <v>0</v>
      </c>
      <c r="R2579" s="85">
        <f t="shared" si="3079"/>
        <v>0</v>
      </c>
      <c r="S2579" s="85">
        <f t="shared" si="3080"/>
        <v>0</v>
      </c>
      <c r="T2579" s="85">
        <f t="shared" si="3081"/>
        <v>0</v>
      </c>
      <c r="U2579" s="85">
        <f t="shared" si="3082"/>
        <v>0</v>
      </c>
      <c r="V2579" s="85">
        <f t="shared" si="3083"/>
        <v>0</v>
      </c>
      <c r="W2579" s="33"/>
      <c r="X2579" s="85">
        <f t="shared" si="3090"/>
        <v>0</v>
      </c>
      <c r="Y2579" s="85">
        <f t="shared" si="3084"/>
        <v>0</v>
      </c>
      <c r="Z2579" s="85">
        <f t="shared" si="3085"/>
        <v>0</v>
      </c>
      <c r="AA2579" s="85">
        <f t="shared" si="3086"/>
        <v>0</v>
      </c>
      <c r="AB2579" s="85">
        <f t="shared" si="3087"/>
        <v>0</v>
      </c>
      <c r="AC2579" s="85">
        <f t="shared" si="3088"/>
        <v>0</v>
      </c>
    </row>
    <row r="2580" spans="1:29" x14ac:dyDescent="0.3">
      <c r="A2580" s="67"/>
      <c r="B2580" s="85"/>
      <c r="C2580" s="85"/>
      <c r="D2580" s="85"/>
      <c r="E2580" s="85"/>
      <c r="F2580" s="85"/>
      <c r="G2580" s="85"/>
      <c r="H2580" s="113"/>
      <c r="P2580" s="21" t="str">
        <f t="shared" si="3089"/>
        <v>A</v>
      </c>
      <c r="Q2580" s="85">
        <f t="shared" si="3091"/>
        <v>0</v>
      </c>
      <c r="R2580" s="85">
        <f t="shared" si="3079"/>
        <v>0</v>
      </c>
      <c r="S2580" s="85">
        <f t="shared" si="3080"/>
        <v>0</v>
      </c>
      <c r="T2580" s="85">
        <f t="shared" si="3081"/>
        <v>0</v>
      </c>
      <c r="U2580" s="85">
        <f t="shared" si="3082"/>
        <v>0</v>
      </c>
      <c r="V2580" s="85">
        <f t="shared" si="3083"/>
        <v>0</v>
      </c>
      <c r="W2580" s="33"/>
      <c r="X2580" s="85">
        <f t="shared" si="3090"/>
        <v>0</v>
      </c>
      <c r="Y2580" s="85">
        <f t="shared" si="3084"/>
        <v>0</v>
      </c>
      <c r="Z2580" s="85">
        <f t="shared" si="3085"/>
        <v>0</v>
      </c>
      <c r="AA2580" s="85">
        <f t="shared" si="3086"/>
        <v>0</v>
      </c>
      <c r="AB2580" s="85">
        <f t="shared" si="3087"/>
        <v>0</v>
      </c>
      <c r="AC2580" s="85">
        <f t="shared" si="3088"/>
        <v>0</v>
      </c>
    </row>
    <row r="2581" spans="1:29" x14ac:dyDescent="0.3">
      <c r="A2581" s="67"/>
      <c r="B2581" s="85"/>
      <c r="C2581" s="85"/>
      <c r="D2581" s="85"/>
      <c r="E2581" s="85"/>
      <c r="F2581" s="85"/>
      <c r="G2581" s="85"/>
      <c r="H2581" s="113"/>
      <c r="P2581" s="21" t="str">
        <f t="shared" si="3089"/>
        <v>A</v>
      </c>
      <c r="Q2581" s="85">
        <f t="shared" si="3091"/>
        <v>0</v>
      </c>
      <c r="R2581" s="85">
        <f t="shared" si="3079"/>
        <v>0</v>
      </c>
      <c r="S2581" s="85">
        <f t="shared" si="3080"/>
        <v>0</v>
      </c>
      <c r="T2581" s="85">
        <f t="shared" si="3081"/>
        <v>0</v>
      </c>
      <c r="U2581" s="85">
        <f t="shared" si="3082"/>
        <v>0</v>
      </c>
      <c r="V2581" s="85">
        <f t="shared" si="3083"/>
        <v>0</v>
      </c>
      <c r="W2581" s="33"/>
      <c r="X2581" s="85">
        <f t="shared" si="3090"/>
        <v>0</v>
      </c>
      <c r="Y2581" s="85">
        <f t="shared" si="3084"/>
        <v>0</v>
      </c>
      <c r="Z2581" s="85">
        <f t="shared" si="3085"/>
        <v>0</v>
      </c>
      <c r="AA2581" s="85">
        <f t="shared" si="3086"/>
        <v>0</v>
      </c>
      <c r="AB2581" s="85">
        <f t="shared" si="3087"/>
        <v>0</v>
      </c>
      <c r="AC2581" s="85">
        <f t="shared" si="3088"/>
        <v>0</v>
      </c>
    </row>
    <row r="2582" spans="1:29" x14ac:dyDescent="0.3">
      <c r="A2582" s="67"/>
      <c r="B2582" s="85"/>
      <c r="C2582" s="85"/>
      <c r="D2582" s="85"/>
      <c r="E2582" s="85"/>
      <c r="F2582" s="85"/>
      <c r="G2582" s="85"/>
      <c r="H2582" s="113"/>
      <c r="P2582" s="21" t="str">
        <f t="shared" si="3089"/>
        <v>A</v>
      </c>
      <c r="Q2582" s="85">
        <f t="shared" si="3091"/>
        <v>0</v>
      </c>
      <c r="R2582" s="85">
        <f t="shared" si="3079"/>
        <v>0</v>
      </c>
      <c r="S2582" s="85">
        <f t="shared" si="3080"/>
        <v>0</v>
      </c>
      <c r="T2582" s="85">
        <f t="shared" si="3081"/>
        <v>0</v>
      </c>
      <c r="U2582" s="85">
        <f t="shared" si="3082"/>
        <v>0</v>
      </c>
      <c r="V2582" s="85">
        <f t="shared" si="3083"/>
        <v>0</v>
      </c>
      <c r="W2582" s="33"/>
      <c r="X2582" s="85">
        <f t="shared" si="3090"/>
        <v>0</v>
      </c>
      <c r="Y2582" s="85">
        <f t="shared" si="3084"/>
        <v>0</v>
      </c>
      <c r="Z2582" s="85">
        <f t="shared" si="3085"/>
        <v>0</v>
      </c>
      <c r="AA2582" s="85">
        <f t="shared" si="3086"/>
        <v>0</v>
      </c>
      <c r="AB2582" s="85">
        <f t="shared" si="3087"/>
        <v>0</v>
      </c>
      <c r="AC2582" s="85">
        <f t="shared" si="3088"/>
        <v>0</v>
      </c>
    </row>
    <row r="2583" spans="1:29" x14ac:dyDescent="0.3">
      <c r="A2583" s="67"/>
      <c r="B2583" s="85"/>
      <c r="C2583" s="85"/>
      <c r="D2583" s="85"/>
      <c r="E2583" s="85"/>
      <c r="F2583" s="85"/>
      <c r="G2583" s="85"/>
      <c r="H2583" s="113"/>
      <c r="P2583" s="21" t="str">
        <f t="shared" si="3089"/>
        <v>A</v>
      </c>
      <c r="Q2583" s="85">
        <f t="shared" si="3091"/>
        <v>0</v>
      </c>
      <c r="R2583" s="85">
        <f t="shared" si="3079"/>
        <v>0</v>
      </c>
      <c r="S2583" s="85">
        <f t="shared" si="3080"/>
        <v>0</v>
      </c>
      <c r="T2583" s="85">
        <f t="shared" si="3081"/>
        <v>0</v>
      </c>
      <c r="U2583" s="85">
        <f t="shared" si="3082"/>
        <v>0</v>
      </c>
      <c r="V2583" s="85">
        <f t="shared" si="3083"/>
        <v>0</v>
      </c>
      <c r="W2583" s="33"/>
      <c r="X2583" s="85">
        <f t="shared" si="3090"/>
        <v>0</v>
      </c>
      <c r="Y2583" s="85">
        <f t="shared" si="3084"/>
        <v>0</v>
      </c>
      <c r="Z2583" s="85">
        <f t="shared" si="3085"/>
        <v>0</v>
      </c>
      <c r="AA2583" s="85">
        <f t="shared" si="3086"/>
        <v>0</v>
      </c>
      <c r="AB2583" s="85">
        <f t="shared" si="3087"/>
        <v>0</v>
      </c>
      <c r="AC2583" s="85">
        <f t="shared" si="3088"/>
        <v>0</v>
      </c>
    </row>
    <row r="2584" spans="1:29" x14ac:dyDescent="0.3">
      <c r="A2584" s="67"/>
      <c r="B2584" s="85"/>
      <c r="C2584" s="85"/>
      <c r="D2584" s="85"/>
      <c r="E2584" s="85"/>
      <c r="F2584" s="85"/>
      <c r="G2584" s="85"/>
      <c r="H2584" s="113"/>
      <c r="P2584" s="21" t="str">
        <f t="shared" si="3089"/>
        <v>A</v>
      </c>
      <c r="Q2584" s="85">
        <f t="shared" si="3091"/>
        <v>0</v>
      </c>
      <c r="R2584" s="85">
        <f t="shared" si="3079"/>
        <v>0</v>
      </c>
      <c r="S2584" s="85">
        <f t="shared" si="3080"/>
        <v>0</v>
      </c>
      <c r="T2584" s="85">
        <f t="shared" si="3081"/>
        <v>0</v>
      </c>
      <c r="U2584" s="85">
        <f t="shared" si="3082"/>
        <v>0</v>
      </c>
      <c r="V2584" s="85">
        <f t="shared" si="3083"/>
        <v>0</v>
      </c>
      <c r="W2584" s="33"/>
      <c r="X2584" s="85">
        <f t="shared" si="3090"/>
        <v>0</v>
      </c>
      <c r="Y2584" s="85">
        <f t="shared" si="3084"/>
        <v>0</v>
      </c>
      <c r="Z2584" s="85">
        <f t="shared" si="3085"/>
        <v>0</v>
      </c>
      <c r="AA2584" s="85">
        <f t="shared" si="3086"/>
        <v>0</v>
      </c>
      <c r="AB2584" s="85">
        <f t="shared" si="3087"/>
        <v>0</v>
      </c>
      <c r="AC2584" s="85">
        <f t="shared" si="3088"/>
        <v>0</v>
      </c>
    </row>
    <row r="2585" spans="1:29" x14ac:dyDescent="0.3">
      <c r="A2585" s="68"/>
      <c r="B2585" s="86"/>
      <c r="C2585" s="86"/>
      <c r="D2585" s="86"/>
      <c r="E2585" s="86"/>
      <c r="F2585" s="86"/>
      <c r="G2585" s="86"/>
      <c r="H2585" s="89"/>
      <c r="I2585" s="105">
        <f>X2585</f>
        <v>0</v>
      </c>
      <c r="J2585" s="105">
        <f>Y2585</f>
        <v>0</v>
      </c>
      <c r="K2585" s="105">
        <f>Z2585</f>
        <v>0</v>
      </c>
      <c r="L2585" s="105">
        <f>AA2585</f>
        <v>0</v>
      </c>
      <c r="M2585" s="105">
        <f t="shared" ref="M2585" si="3092">AB2585</f>
        <v>0</v>
      </c>
      <c r="N2585" s="105">
        <f t="shared" ref="N2585" si="3093">AC2585</f>
        <v>0</v>
      </c>
      <c r="P2585" s="21"/>
      <c r="Q2585" s="33"/>
      <c r="R2585" s="33"/>
      <c r="S2585" s="33"/>
      <c r="T2585" s="33"/>
      <c r="U2585" s="33"/>
      <c r="V2585" s="33"/>
      <c r="W2585" s="33"/>
      <c r="X2585" s="106">
        <f>SUM(X2569:X2584)</f>
        <v>0</v>
      </c>
      <c r="Y2585" s="106">
        <f t="shared" ref="Y2585:AC2585" si="3094">SUM(Y2569:Y2584)</f>
        <v>0</v>
      </c>
      <c r="Z2585" s="106">
        <f t="shared" si="3094"/>
        <v>0</v>
      </c>
      <c r="AA2585" s="106">
        <f t="shared" si="3094"/>
        <v>0</v>
      </c>
      <c r="AB2585" s="106">
        <f t="shared" si="3094"/>
        <v>0</v>
      </c>
      <c r="AC2585" s="106">
        <f t="shared" si="3094"/>
        <v>0</v>
      </c>
    </row>
    <row r="2586" spans="1:29" x14ac:dyDescent="0.3">
      <c r="A2586" s="82"/>
      <c r="B2586" s="89"/>
      <c r="C2586" s="89"/>
      <c r="D2586" s="89"/>
      <c r="E2586" s="89"/>
      <c r="F2586" s="89"/>
      <c r="G2586" s="89"/>
      <c r="H2586" s="89"/>
      <c r="P2586" s="21"/>
      <c r="Q2586" s="33"/>
      <c r="R2586" s="33"/>
      <c r="S2586" s="33"/>
      <c r="T2586" s="33"/>
      <c r="U2586" s="33"/>
      <c r="V2586" s="33"/>
      <c r="W2586" s="33"/>
      <c r="X2586" s="33"/>
      <c r="Y2586" s="33"/>
      <c r="Z2586" s="33"/>
      <c r="AA2586" s="33"/>
      <c r="AB2586" s="33"/>
      <c r="AC2586" s="33"/>
    </row>
    <row r="2587" spans="1:29" x14ac:dyDescent="0.3">
      <c r="A2587" s="92"/>
      <c r="B2587" s="92"/>
      <c r="C2587" s="92"/>
      <c r="D2587" s="92"/>
      <c r="E2587" s="92"/>
      <c r="F2587" s="92"/>
      <c r="G2587" s="92"/>
      <c r="H2587" s="92"/>
      <c r="P2587" s="21"/>
      <c r="Q2587" s="33"/>
      <c r="R2587" s="33"/>
      <c r="S2587" s="33"/>
      <c r="T2587" s="33"/>
      <c r="U2587" s="33"/>
      <c r="V2587" s="33"/>
      <c r="W2587" s="33"/>
      <c r="X2587" s="33"/>
      <c r="Y2587" s="33"/>
      <c r="Z2587" s="33"/>
      <c r="AA2587" s="33"/>
      <c r="AB2587" s="33"/>
      <c r="AC2587" s="33"/>
    </row>
    <row r="2588" spans="1:29" x14ac:dyDescent="0.3">
      <c r="A2588" s="68"/>
      <c r="B2588" s="68"/>
      <c r="C2588" s="68"/>
      <c r="D2588" s="68"/>
      <c r="E2588" s="68"/>
      <c r="F2588" s="68"/>
      <c r="G2588" s="68"/>
      <c r="H2588" s="82"/>
      <c r="P2588" s="21"/>
      <c r="Q2588" s="33"/>
      <c r="R2588" s="33"/>
      <c r="S2588" s="33"/>
      <c r="T2588" s="33"/>
      <c r="U2588" s="33"/>
      <c r="V2588" s="33"/>
      <c r="W2588" s="33"/>
      <c r="X2588" s="106">
        <f t="shared" ref="X2588:AC2588" si="3095">SUM(X2589:X2604)</f>
        <v>0</v>
      </c>
      <c r="Y2588" s="106">
        <f t="shared" si="3095"/>
        <v>0</v>
      </c>
      <c r="Z2588" s="106">
        <f t="shared" si="3095"/>
        <v>0</v>
      </c>
      <c r="AA2588" s="106">
        <f t="shared" si="3095"/>
        <v>0</v>
      </c>
      <c r="AB2588" s="106">
        <f t="shared" si="3095"/>
        <v>0</v>
      </c>
      <c r="AC2588" s="106">
        <f t="shared" si="3095"/>
        <v>0</v>
      </c>
    </row>
    <row r="2589" spans="1:29" x14ac:dyDescent="0.3">
      <c r="A2589" s="67"/>
      <c r="B2589" s="85"/>
      <c r="C2589" s="85"/>
      <c r="D2589" s="85"/>
      <c r="E2589" s="85"/>
      <c r="F2589" s="85"/>
      <c r="G2589" s="85"/>
      <c r="H2589" s="113"/>
      <c r="I2589" s="105">
        <f>X2588</f>
        <v>0</v>
      </c>
      <c r="J2589" s="105">
        <f>Y2588</f>
        <v>0</v>
      </c>
      <c r="K2589" s="105">
        <f t="shared" ref="K2589" si="3096">Z2588</f>
        <v>0</v>
      </c>
      <c r="L2589" s="105">
        <f t="shared" ref="L2589" si="3097">AA2588</f>
        <v>0</v>
      </c>
      <c r="M2589" s="105">
        <f t="shared" ref="M2589" si="3098">AB2588</f>
        <v>0</v>
      </c>
      <c r="N2589" s="105">
        <f t="shared" ref="N2589" si="3099">AC2588</f>
        <v>0</v>
      </c>
      <c r="P2589" s="21" t="str">
        <f>IF(A2589&lt;=$B$2104,"A","B")</f>
        <v>A</v>
      </c>
      <c r="Q2589" s="85">
        <f t="shared" ref="Q2589:Q2593" si="3100">IF($P2589="B",B2589,0)</f>
        <v>0</v>
      </c>
      <c r="R2589" s="85">
        <f t="shared" ref="R2589:R2604" si="3101">IF($P2589="B",C2589,0)</f>
        <v>0</v>
      </c>
      <c r="S2589" s="85">
        <f t="shared" ref="S2589:S2604" si="3102">IF($P2589="B",D2589,0)</f>
        <v>0</v>
      </c>
      <c r="T2589" s="85">
        <f t="shared" ref="T2589:T2604" si="3103">IF($P2589="B",E2589,0)</f>
        <v>0</v>
      </c>
      <c r="U2589" s="85">
        <f t="shared" ref="U2589:U2604" si="3104">IF($P2589="B",F2589,0)</f>
        <v>0</v>
      </c>
      <c r="V2589" s="85">
        <f t="shared" ref="V2589:V2604" si="3105">IF($P2589="B",G2589,0)</f>
        <v>0</v>
      </c>
      <c r="W2589" s="33"/>
      <c r="X2589" s="85">
        <f>IF($P2589="A",B2589,0)</f>
        <v>0</v>
      </c>
      <c r="Y2589" s="85">
        <f t="shared" ref="Y2589:Y2604" si="3106">IF($P2589="A",C2589,0)</f>
        <v>0</v>
      </c>
      <c r="Z2589" s="85">
        <f t="shared" ref="Z2589:Z2604" si="3107">IF($P2589="A",D2589,0)</f>
        <v>0</v>
      </c>
      <c r="AA2589" s="85">
        <f t="shared" ref="AA2589:AA2604" si="3108">IF($P2589="A",E2589,0)</f>
        <v>0</v>
      </c>
      <c r="AB2589" s="85">
        <f t="shared" ref="AB2589:AB2604" si="3109">IF($P2589="A",F2589,0)</f>
        <v>0</v>
      </c>
      <c r="AC2589" s="85">
        <f t="shared" ref="AC2589:AC2604" si="3110">IF($P2589="A",G2589,0)</f>
        <v>0</v>
      </c>
    </row>
    <row r="2590" spans="1:29" x14ac:dyDescent="0.3">
      <c r="A2590" s="67"/>
      <c r="B2590" s="85"/>
      <c r="C2590" s="85"/>
      <c r="D2590" s="85"/>
      <c r="E2590" s="85"/>
      <c r="F2590" s="85"/>
      <c r="G2590" s="85"/>
      <c r="H2590" s="113"/>
      <c r="P2590" s="21" t="str">
        <f t="shared" ref="P2590:P2604" si="3111">IF(A2590&lt;=$B$2104,"A","B")</f>
        <v>A</v>
      </c>
      <c r="Q2590" s="85">
        <f t="shared" si="3100"/>
        <v>0</v>
      </c>
      <c r="R2590" s="85">
        <f t="shared" si="3101"/>
        <v>0</v>
      </c>
      <c r="S2590" s="85">
        <f t="shared" si="3102"/>
        <v>0</v>
      </c>
      <c r="T2590" s="85">
        <f t="shared" si="3103"/>
        <v>0</v>
      </c>
      <c r="U2590" s="85">
        <f t="shared" si="3104"/>
        <v>0</v>
      </c>
      <c r="V2590" s="85">
        <f t="shared" si="3105"/>
        <v>0</v>
      </c>
      <c r="W2590" s="33"/>
      <c r="X2590" s="85">
        <f t="shared" ref="X2590:X2604" si="3112">IF($P2590="A",B2590,0)</f>
        <v>0</v>
      </c>
      <c r="Y2590" s="85">
        <f t="shared" si="3106"/>
        <v>0</v>
      </c>
      <c r="Z2590" s="85">
        <f t="shared" si="3107"/>
        <v>0</v>
      </c>
      <c r="AA2590" s="85">
        <f t="shared" si="3108"/>
        <v>0</v>
      </c>
      <c r="AB2590" s="85">
        <f t="shared" si="3109"/>
        <v>0</v>
      </c>
      <c r="AC2590" s="85">
        <f t="shared" si="3110"/>
        <v>0</v>
      </c>
    </row>
    <row r="2591" spans="1:29" x14ac:dyDescent="0.3">
      <c r="A2591" s="67"/>
      <c r="B2591" s="85"/>
      <c r="C2591" s="85"/>
      <c r="D2591" s="85"/>
      <c r="E2591" s="85"/>
      <c r="F2591" s="85"/>
      <c r="G2591" s="85"/>
      <c r="H2591" s="113"/>
      <c r="P2591" s="21" t="str">
        <f t="shared" si="3111"/>
        <v>A</v>
      </c>
      <c r="Q2591" s="85">
        <f t="shared" si="3100"/>
        <v>0</v>
      </c>
      <c r="R2591" s="85">
        <f t="shared" si="3101"/>
        <v>0</v>
      </c>
      <c r="S2591" s="85">
        <f t="shared" si="3102"/>
        <v>0</v>
      </c>
      <c r="T2591" s="85">
        <f t="shared" si="3103"/>
        <v>0</v>
      </c>
      <c r="U2591" s="85">
        <f t="shared" si="3104"/>
        <v>0</v>
      </c>
      <c r="V2591" s="85">
        <f t="shared" si="3105"/>
        <v>0</v>
      </c>
      <c r="W2591" s="33"/>
      <c r="X2591" s="85">
        <f t="shared" si="3112"/>
        <v>0</v>
      </c>
      <c r="Y2591" s="85">
        <f t="shared" si="3106"/>
        <v>0</v>
      </c>
      <c r="Z2591" s="85">
        <f t="shared" si="3107"/>
        <v>0</v>
      </c>
      <c r="AA2591" s="85">
        <f t="shared" si="3108"/>
        <v>0</v>
      </c>
      <c r="AB2591" s="85">
        <f t="shared" si="3109"/>
        <v>0</v>
      </c>
      <c r="AC2591" s="85">
        <f t="shared" si="3110"/>
        <v>0</v>
      </c>
    </row>
    <row r="2592" spans="1:29" x14ac:dyDescent="0.3">
      <c r="A2592" s="67"/>
      <c r="B2592" s="85"/>
      <c r="C2592" s="85"/>
      <c r="D2592" s="85"/>
      <c r="E2592" s="85"/>
      <c r="F2592" s="85"/>
      <c r="G2592" s="85"/>
      <c r="H2592" s="113"/>
      <c r="P2592" s="21" t="str">
        <f t="shared" si="3111"/>
        <v>A</v>
      </c>
      <c r="Q2592" s="85">
        <f t="shared" si="3100"/>
        <v>0</v>
      </c>
      <c r="R2592" s="85">
        <f t="shared" si="3101"/>
        <v>0</v>
      </c>
      <c r="S2592" s="85">
        <f t="shared" si="3102"/>
        <v>0</v>
      </c>
      <c r="T2592" s="85">
        <f t="shared" si="3103"/>
        <v>0</v>
      </c>
      <c r="U2592" s="85">
        <f t="shared" si="3104"/>
        <v>0</v>
      </c>
      <c r="V2592" s="85">
        <f t="shared" si="3105"/>
        <v>0</v>
      </c>
      <c r="W2592" s="33"/>
      <c r="X2592" s="85">
        <f t="shared" si="3112"/>
        <v>0</v>
      </c>
      <c r="Y2592" s="85">
        <f t="shared" si="3106"/>
        <v>0</v>
      </c>
      <c r="Z2592" s="85">
        <f t="shared" si="3107"/>
        <v>0</v>
      </c>
      <c r="AA2592" s="85">
        <f t="shared" si="3108"/>
        <v>0</v>
      </c>
      <c r="AB2592" s="85">
        <f t="shared" si="3109"/>
        <v>0</v>
      </c>
      <c r="AC2592" s="85">
        <f t="shared" si="3110"/>
        <v>0</v>
      </c>
    </row>
    <row r="2593" spans="1:29" x14ac:dyDescent="0.3">
      <c r="A2593" s="67"/>
      <c r="B2593" s="85"/>
      <c r="C2593" s="85"/>
      <c r="D2593" s="85"/>
      <c r="E2593" s="85"/>
      <c r="F2593" s="85"/>
      <c r="G2593" s="85"/>
      <c r="H2593" s="113"/>
      <c r="P2593" s="21" t="str">
        <f t="shared" si="3111"/>
        <v>A</v>
      </c>
      <c r="Q2593" s="85">
        <f t="shared" si="3100"/>
        <v>0</v>
      </c>
      <c r="R2593" s="85">
        <f t="shared" si="3101"/>
        <v>0</v>
      </c>
      <c r="S2593" s="85">
        <f t="shared" si="3102"/>
        <v>0</v>
      </c>
      <c r="T2593" s="85">
        <f t="shared" si="3103"/>
        <v>0</v>
      </c>
      <c r="U2593" s="85">
        <f t="shared" si="3104"/>
        <v>0</v>
      </c>
      <c r="V2593" s="85">
        <f t="shared" si="3105"/>
        <v>0</v>
      </c>
      <c r="W2593" s="33"/>
      <c r="X2593" s="85">
        <f t="shared" si="3112"/>
        <v>0</v>
      </c>
      <c r="Y2593" s="85">
        <f t="shared" si="3106"/>
        <v>0</v>
      </c>
      <c r="Z2593" s="85">
        <f t="shared" si="3107"/>
        <v>0</v>
      </c>
      <c r="AA2593" s="85">
        <f t="shared" si="3108"/>
        <v>0</v>
      </c>
      <c r="AB2593" s="85">
        <f t="shared" si="3109"/>
        <v>0</v>
      </c>
      <c r="AC2593" s="85">
        <f t="shared" si="3110"/>
        <v>0</v>
      </c>
    </row>
    <row r="2594" spans="1:29" x14ac:dyDescent="0.3">
      <c r="A2594" s="67"/>
      <c r="B2594" s="85"/>
      <c r="C2594" s="85"/>
      <c r="D2594" s="85"/>
      <c r="E2594" s="85"/>
      <c r="F2594" s="85"/>
      <c r="G2594" s="85"/>
      <c r="H2594" s="113"/>
      <c r="P2594" s="21" t="str">
        <f t="shared" si="3111"/>
        <v>A</v>
      </c>
      <c r="Q2594" s="85">
        <f>IF($P2594="B",B2594,0)</f>
        <v>0</v>
      </c>
      <c r="R2594" s="85">
        <f t="shared" si="3101"/>
        <v>0</v>
      </c>
      <c r="S2594" s="85">
        <f t="shared" si="3102"/>
        <v>0</v>
      </c>
      <c r="T2594" s="85">
        <f t="shared" si="3103"/>
        <v>0</v>
      </c>
      <c r="U2594" s="85">
        <f t="shared" si="3104"/>
        <v>0</v>
      </c>
      <c r="V2594" s="85">
        <f t="shared" si="3105"/>
        <v>0</v>
      </c>
      <c r="W2594" s="33"/>
      <c r="X2594" s="85">
        <f t="shared" si="3112"/>
        <v>0</v>
      </c>
      <c r="Y2594" s="85">
        <f t="shared" si="3106"/>
        <v>0</v>
      </c>
      <c r="Z2594" s="85">
        <f t="shared" si="3107"/>
        <v>0</v>
      </c>
      <c r="AA2594" s="85">
        <f t="shared" si="3108"/>
        <v>0</v>
      </c>
      <c r="AB2594" s="85">
        <f t="shared" si="3109"/>
        <v>0</v>
      </c>
      <c r="AC2594" s="85">
        <f t="shared" si="3110"/>
        <v>0</v>
      </c>
    </row>
    <row r="2595" spans="1:29" x14ac:dyDescent="0.3">
      <c r="A2595" s="67"/>
      <c r="B2595" s="85"/>
      <c r="C2595" s="85"/>
      <c r="D2595" s="85"/>
      <c r="E2595" s="85"/>
      <c r="F2595" s="85"/>
      <c r="G2595" s="85"/>
      <c r="H2595" s="113"/>
      <c r="P2595" s="21" t="str">
        <f t="shared" si="3111"/>
        <v>A</v>
      </c>
      <c r="Q2595" s="85">
        <f t="shared" ref="Q2595:Q2604" si="3113">IF($P2595="B",B2595,0)</f>
        <v>0</v>
      </c>
      <c r="R2595" s="85">
        <f t="shared" si="3101"/>
        <v>0</v>
      </c>
      <c r="S2595" s="85">
        <f t="shared" si="3102"/>
        <v>0</v>
      </c>
      <c r="T2595" s="85">
        <f t="shared" si="3103"/>
        <v>0</v>
      </c>
      <c r="U2595" s="85">
        <f t="shared" si="3104"/>
        <v>0</v>
      </c>
      <c r="V2595" s="85">
        <f t="shared" si="3105"/>
        <v>0</v>
      </c>
      <c r="W2595" s="33"/>
      <c r="X2595" s="85">
        <f t="shared" si="3112"/>
        <v>0</v>
      </c>
      <c r="Y2595" s="85">
        <f t="shared" si="3106"/>
        <v>0</v>
      </c>
      <c r="Z2595" s="85">
        <f t="shared" si="3107"/>
        <v>0</v>
      </c>
      <c r="AA2595" s="85">
        <f t="shared" si="3108"/>
        <v>0</v>
      </c>
      <c r="AB2595" s="85">
        <f t="shared" si="3109"/>
        <v>0</v>
      </c>
      <c r="AC2595" s="85">
        <f t="shared" si="3110"/>
        <v>0</v>
      </c>
    </row>
    <row r="2596" spans="1:29" x14ac:dyDescent="0.3">
      <c r="A2596" s="67"/>
      <c r="B2596" s="85"/>
      <c r="C2596" s="85"/>
      <c r="D2596" s="85"/>
      <c r="E2596" s="85"/>
      <c r="F2596" s="85"/>
      <c r="G2596" s="85"/>
      <c r="H2596" s="113"/>
      <c r="P2596" s="21" t="str">
        <f t="shared" si="3111"/>
        <v>A</v>
      </c>
      <c r="Q2596" s="85">
        <f t="shared" si="3113"/>
        <v>0</v>
      </c>
      <c r="R2596" s="85">
        <f t="shared" si="3101"/>
        <v>0</v>
      </c>
      <c r="S2596" s="85">
        <f t="shared" si="3102"/>
        <v>0</v>
      </c>
      <c r="T2596" s="85">
        <f t="shared" si="3103"/>
        <v>0</v>
      </c>
      <c r="U2596" s="85">
        <f t="shared" si="3104"/>
        <v>0</v>
      </c>
      <c r="V2596" s="85">
        <f t="shared" si="3105"/>
        <v>0</v>
      </c>
      <c r="W2596" s="33"/>
      <c r="X2596" s="85">
        <f t="shared" si="3112"/>
        <v>0</v>
      </c>
      <c r="Y2596" s="85">
        <f t="shared" si="3106"/>
        <v>0</v>
      </c>
      <c r="Z2596" s="85">
        <f t="shared" si="3107"/>
        <v>0</v>
      </c>
      <c r="AA2596" s="85">
        <f t="shared" si="3108"/>
        <v>0</v>
      </c>
      <c r="AB2596" s="85">
        <f t="shared" si="3109"/>
        <v>0</v>
      </c>
      <c r="AC2596" s="85">
        <f t="shared" si="3110"/>
        <v>0</v>
      </c>
    </row>
    <row r="2597" spans="1:29" x14ac:dyDescent="0.3">
      <c r="A2597" s="67"/>
      <c r="B2597" s="85"/>
      <c r="C2597" s="85"/>
      <c r="D2597" s="85"/>
      <c r="E2597" s="85"/>
      <c r="F2597" s="85"/>
      <c r="G2597" s="85"/>
      <c r="H2597" s="113"/>
      <c r="P2597" s="21" t="str">
        <f t="shared" si="3111"/>
        <v>A</v>
      </c>
      <c r="Q2597" s="85">
        <f t="shared" si="3113"/>
        <v>0</v>
      </c>
      <c r="R2597" s="85">
        <f t="shared" si="3101"/>
        <v>0</v>
      </c>
      <c r="S2597" s="85">
        <f t="shared" si="3102"/>
        <v>0</v>
      </c>
      <c r="T2597" s="85">
        <f t="shared" si="3103"/>
        <v>0</v>
      </c>
      <c r="U2597" s="85">
        <f t="shared" si="3104"/>
        <v>0</v>
      </c>
      <c r="V2597" s="85">
        <f t="shared" si="3105"/>
        <v>0</v>
      </c>
      <c r="W2597" s="33"/>
      <c r="X2597" s="85">
        <f t="shared" si="3112"/>
        <v>0</v>
      </c>
      <c r="Y2597" s="85">
        <f t="shared" si="3106"/>
        <v>0</v>
      </c>
      <c r="Z2597" s="85">
        <f t="shared" si="3107"/>
        <v>0</v>
      </c>
      <c r="AA2597" s="85">
        <f t="shared" si="3108"/>
        <v>0</v>
      </c>
      <c r="AB2597" s="85">
        <f t="shared" si="3109"/>
        <v>0</v>
      </c>
      <c r="AC2597" s="85">
        <f t="shared" si="3110"/>
        <v>0</v>
      </c>
    </row>
    <row r="2598" spans="1:29" x14ac:dyDescent="0.3">
      <c r="A2598" s="67"/>
      <c r="B2598" s="85"/>
      <c r="C2598" s="85"/>
      <c r="D2598" s="85"/>
      <c r="E2598" s="85"/>
      <c r="F2598" s="85"/>
      <c r="G2598" s="85"/>
      <c r="H2598" s="113"/>
      <c r="P2598" s="21" t="str">
        <f t="shared" si="3111"/>
        <v>A</v>
      </c>
      <c r="Q2598" s="85">
        <f t="shared" si="3113"/>
        <v>0</v>
      </c>
      <c r="R2598" s="85">
        <f t="shared" si="3101"/>
        <v>0</v>
      </c>
      <c r="S2598" s="85">
        <f t="shared" si="3102"/>
        <v>0</v>
      </c>
      <c r="T2598" s="85">
        <f t="shared" si="3103"/>
        <v>0</v>
      </c>
      <c r="U2598" s="85">
        <f t="shared" si="3104"/>
        <v>0</v>
      </c>
      <c r="V2598" s="85">
        <f t="shared" si="3105"/>
        <v>0</v>
      </c>
      <c r="W2598" s="33"/>
      <c r="X2598" s="85">
        <f t="shared" si="3112"/>
        <v>0</v>
      </c>
      <c r="Y2598" s="85">
        <f t="shared" si="3106"/>
        <v>0</v>
      </c>
      <c r="Z2598" s="85">
        <f t="shared" si="3107"/>
        <v>0</v>
      </c>
      <c r="AA2598" s="85">
        <f t="shared" si="3108"/>
        <v>0</v>
      </c>
      <c r="AB2598" s="85">
        <f t="shared" si="3109"/>
        <v>0</v>
      </c>
      <c r="AC2598" s="85">
        <f t="shared" si="3110"/>
        <v>0</v>
      </c>
    </row>
    <row r="2599" spans="1:29" x14ac:dyDescent="0.3">
      <c r="A2599" s="67"/>
      <c r="B2599" s="85"/>
      <c r="C2599" s="85"/>
      <c r="D2599" s="85"/>
      <c r="E2599" s="85"/>
      <c r="F2599" s="85"/>
      <c r="G2599" s="85"/>
      <c r="H2599" s="113"/>
      <c r="P2599" s="21" t="str">
        <f t="shared" si="3111"/>
        <v>A</v>
      </c>
      <c r="Q2599" s="85">
        <f t="shared" si="3113"/>
        <v>0</v>
      </c>
      <c r="R2599" s="85">
        <f t="shared" si="3101"/>
        <v>0</v>
      </c>
      <c r="S2599" s="85">
        <f t="shared" si="3102"/>
        <v>0</v>
      </c>
      <c r="T2599" s="85">
        <f t="shared" si="3103"/>
        <v>0</v>
      </c>
      <c r="U2599" s="85">
        <f t="shared" si="3104"/>
        <v>0</v>
      </c>
      <c r="V2599" s="85">
        <f t="shared" si="3105"/>
        <v>0</v>
      </c>
      <c r="W2599" s="33"/>
      <c r="X2599" s="85">
        <f t="shared" si="3112"/>
        <v>0</v>
      </c>
      <c r="Y2599" s="85">
        <f t="shared" si="3106"/>
        <v>0</v>
      </c>
      <c r="Z2599" s="85">
        <f t="shared" si="3107"/>
        <v>0</v>
      </c>
      <c r="AA2599" s="85">
        <f t="shared" si="3108"/>
        <v>0</v>
      </c>
      <c r="AB2599" s="85">
        <f t="shared" si="3109"/>
        <v>0</v>
      </c>
      <c r="AC2599" s="85">
        <f t="shared" si="3110"/>
        <v>0</v>
      </c>
    </row>
    <row r="2600" spans="1:29" x14ac:dyDescent="0.3">
      <c r="A2600" s="67"/>
      <c r="B2600" s="85"/>
      <c r="C2600" s="85"/>
      <c r="D2600" s="85"/>
      <c r="E2600" s="85"/>
      <c r="F2600" s="85"/>
      <c r="G2600" s="85"/>
      <c r="H2600" s="113"/>
      <c r="P2600" s="21" t="str">
        <f t="shared" si="3111"/>
        <v>A</v>
      </c>
      <c r="Q2600" s="85">
        <f t="shared" si="3113"/>
        <v>0</v>
      </c>
      <c r="R2600" s="85">
        <f t="shared" si="3101"/>
        <v>0</v>
      </c>
      <c r="S2600" s="85">
        <f t="shared" si="3102"/>
        <v>0</v>
      </c>
      <c r="T2600" s="85">
        <f t="shared" si="3103"/>
        <v>0</v>
      </c>
      <c r="U2600" s="85">
        <f t="shared" si="3104"/>
        <v>0</v>
      </c>
      <c r="V2600" s="85">
        <f t="shared" si="3105"/>
        <v>0</v>
      </c>
      <c r="W2600" s="33"/>
      <c r="X2600" s="85">
        <f t="shared" si="3112"/>
        <v>0</v>
      </c>
      <c r="Y2600" s="85">
        <f t="shared" si="3106"/>
        <v>0</v>
      </c>
      <c r="Z2600" s="85">
        <f t="shared" si="3107"/>
        <v>0</v>
      </c>
      <c r="AA2600" s="85">
        <f t="shared" si="3108"/>
        <v>0</v>
      </c>
      <c r="AB2600" s="85">
        <f t="shared" si="3109"/>
        <v>0</v>
      </c>
      <c r="AC2600" s="85">
        <f t="shared" si="3110"/>
        <v>0</v>
      </c>
    </row>
    <row r="2601" spans="1:29" x14ac:dyDescent="0.3">
      <c r="A2601" s="67"/>
      <c r="B2601" s="85"/>
      <c r="C2601" s="85"/>
      <c r="D2601" s="85"/>
      <c r="E2601" s="85"/>
      <c r="F2601" s="85"/>
      <c r="G2601" s="85"/>
      <c r="H2601" s="113"/>
      <c r="P2601" s="21" t="str">
        <f t="shared" si="3111"/>
        <v>A</v>
      </c>
      <c r="Q2601" s="85">
        <f t="shared" si="3113"/>
        <v>0</v>
      </c>
      <c r="R2601" s="85">
        <f t="shared" si="3101"/>
        <v>0</v>
      </c>
      <c r="S2601" s="85">
        <f t="shared" si="3102"/>
        <v>0</v>
      </c>
      <c r="T2601" s="85">
        <f t="shared" si="3103"/>
        <v>0</v>
      </c>
      <c r="U2601" s="85">
        <f t="shared" si="3104"/>
        <v>0</v>
      </c>
      <c r="V2601" s="85">
        <f t="shared" si="3105"/>
        <v>0</v>
      </c>
      <c r="W2601" s="33"/>
      <c r="X2601" s="85">
        <f t="shared" si="3112"/>
        <v>0</v>
      </c>
      <c r="Y2601" s="85">
        <f t="shared" si="3106"/>
        <v>0</v>
      </c>
      <c r="Z2601" s="85">
        <f t="shared" si="3107"/>
        <v>0</v>
      </c>
      <c r="AA2601" s="85">
        <f t="shared" si="3108"/>
        <v>0</v>
      </c>
      <c r="AB2601" s="85">
        <f t="shared" si="3109"/>
        <v>0</v>
      </c>
      <c r="AC2601" s="85">
        <f t="shared" si="3110"/>
        <v>0</v>
      </c>
    </row>
    <row r="2602" spans="1:29" x14ac:dyDescent="0.3">
      <c r="A2602" s="67"/>
      <c r="B2602" s="85"/>
      <c r="C2602" s="85"/>
      <c r="D2602" s="85"/>
      <c r="E2602" s="85"/>
      <c r="F2602" s="85"/>
      <c r="G2602" s="85"/>
      <c r="H2602" s="113"/>
      <c r="P2602" s="21" t="str">
        <f t="shared" si="3111"/>
        <v>A</v>
      </c>
      <c r="Q2602" s="85">
        <f t="shared" si="3113"/>
        <v>0</v>
      </c>
      <c r="R2602" s="85">
        <f t="shared" si="3101"/>
        <v>0</v>
      </c>
      <c r="S2602" s="85">
        <f t="shared" si="3102"/>
        <v>0</v>
      </c>
      <c r="T2602" s="85">
        <f t="shared" si="3103"/>
        <v>0</v>
      </c>
      <c r="U2602" s="85">
        <f t="shared" si="3104"/>
        <v>0</v>
      </c>
      <c r="V2602" s="85">
        <f t="shared" si="3105"/>
        <v>0</v>
      </c>
      <c r="W2602" s="33"/>
      <c r="X2602" s="85">
        <f t="shared" si="3112"/>
        <v>0</v>
      </c>
      <c r="Y2602" s="85">
        <f t="shared" si="3106"/>
        <v>0</v>
      </c>
      <c r="Z2602" s="85">
        <f t="shared" si="3107"/>
        <v>0</v>
      </c>
      <c r="AA2602" s="85">
        <f t="shared" si="3108"/>
        <v>0</v>
      </c>
      <c r="AB2602" s="85">
        <f t="shared" si="3109"/>
        <v>0</v>
      </c>
      <c r="AC2602" s="85">
        <f t="shared" si="3110"/>
        <v>0</v>
      </c>
    </row>
    <row r="2603" spans="1:29" x14ac:dyDescent="0.3">
      <c r="A2603" s="67"/>
      <c r="B2603" s="85"/>
      <c r="C2603" s="85"/>
      <c r="D2603" s="85"/>
      <c r="E2603" s="85"/>
      <c r="F2603" s="85"/>
      <c r="G2603" s="85"/>
      <c r="H2603" s="113"/>
      <c r="P2603" s="21" t="str">
        <f t="shared" si="3111"/>
        <v>A</v>
      </c>
      <c r="Q2603" s="85">
        <f t="shared" si="3113"/>
        <v>0</v>
      </c>
      <c r="R2603" s="85">
        <f t="shared" si="3101"/>
        <v>0</v>
      </c>
      <c r="S2603" s="85">
        <f t="shared" si="3102"/>
        <v>0</v>
      </c>
      <c r="T2603" s="85">
        <f t="shared" si="3103"/>
        <v>0</v>
      </c>
      <c r="U2603" s="85">
        <f t="shared" si="3104"/>
        <v>0</v>
      </c>
      <c r="V2603" s="85">
        <f t="shared" si="3105"/>
        <v>0</v>
      </c>
      <c r="W2603" s="33"/>
      <c r="X2603" s="85">
        <f t="shared" si="3112"/>
        <v>0</v>
      </c>
      <c r="Y2603" s="85">
        <f t="shared" si="3106"/>
        <v>0</v>
      </c>
      <c r="Z2603" s="85">
        <f t="shared" si="3107"/>
        <v>0</v>
      </c>
      <c r="AA2603" s="85">
        <f t="shared" si="3108"/>
        <v>0</v>
      </c>
      <c r="AB2603" s="85">
        <f t="shared" si="3109"/>
        <v>0</v>
      </c>
      <c r="AC2603" s="85">
        <f t="shared" si="3110"/>
        <v>0</v>
      </c>
    </row>
    <row r="2604" spans="1:29" x14ac:dyDescent="0.3">
      <c r="A2604" s="67"/>
      <c r="B2604" s="85"/>
      <c r="C2604" s="85"/>
      <c r="D2604" s="85"/>
      <c r="E2604" s="85"/>
      <c r="F2604" s="85"/>
      <c r="G2604" s="85"/>
      <c r="H2604" s="113"/>
      <c r="P2604" s="21" t="str">
        <f t="shared" si="3111"/>
        <v>A</v>
      </c>
      <c r="Q2604" s="85">
        <f t="shared" si="3113"/>
        <v>0</v>
      </c>
      <c r="R2604" s="85">
        <f t="shared" si="3101"/>
        <v>0</v>
      </c>
      <c r="S2604" s="85">
        <f t="shared" si="3102"/>
        <v>0</v>
      </c>
      <c r="T2604" s="85">
        <f t="shared" si="3103"/>
        <v>0</v>
      </c>
      <c r="U2604" s="85">
        <f t="shared" si="3104"/>
        <v>0</v>
      </c>
      <c r="V2604" s="85">
        <f t="shared" si="3105"/>
        <v>0</v>
      </c>
      <c r="W2604" s="33"/>
      <c r="X2604" s="85">
        <f t="shared" si="3112"/>
        <v>0</v>
      </c>
      <c r="Y2604" s="85">
        <f t="shared" si="3106"/>
        <v>0</v>
      </c>
      <c r="Z2604" s="85">
        <f t="shared" si="3107"/>
        <v>0</v>
      </c>
      <c r="AA2604" s="85">
        <f t="shared" si="3108"/>
        <v>0</v>
      </c>
      <c r="AB2604" s="85">
        <f t="shared" si="3109"/>
        <v>0</v>
      </c>
      <c r="AC2604" s="85">
        <f t="shared" si="3110"/>
        <v>0</v>
      </c>
    </row>
    <row r="2605" spans="1:29" x14ac:dyDescent="0.3">
      <c r="A2605" s="68"/>
      <c r="B2605" s="87"/>
      <c r="C2605" s="87"/>
      <c r="D2605" s="87"/>
      <c r="E2605" s="87"/>
      <c r="F2605" s="87"/>
      <c r="G2605" s="87"/>
      <c r="H2605" s="114"/>
      <c r="I2605" s="105">
        <f>Q2605</f>
        <v>0</v>
      </c>
      <c r="J2605" s="105">
        <f>R2605</f>
        <v>0</v>
      </c>
      <c r="K2605" s="105">
        <f t="shared" ref="K2605" si="3114">S2605</f>
        <v>0</v>
      </c>
      <c r="L2605" s="105">
        <f t="shared" ref="L2605" si="3115">T2605</f>
        <v>0</v>
      </c>
      <c r="M2605" s="105">
        <f t="shared" ref="M2605" si="3116">U2605</f>
        <v>0</v>
      </c>
      <c r="N2605" s="105">
        <f t="shared" ref="N2605" si="3117">V2605</f>
        <v>0</v>
      </c>
      <c r="P2605" s="21"/>
      <c r="Q2605" s="106">
        <f t="shared" ref="Q2605:V2605" si="3118">+SUM(Q2589:Q2604)</f>
        <v>0</v>
      </c>
      <c r="R2605" s="106">
        <f t="shared" si="3118"/>
        <v>0</v>
      </c>
      <c r="S2605" s="106">
        <f t="shared" si="3118"/>
        <v>0</v>
      </c>
      <c r="T2605" s="106">
        <f t="shared" si="3118"/>
        <v>0</v>
      </c>
      <c r="U2605" s="106">
        <f t="shared" si="3118"/>
        <v>0</v>
      </c>
      <c r="V2605" s="106">
        <f t="shared" si="3118"/>
        <v>0</v>
      </c>
      <c r="W2605" s="33"/>
      <c r="X2605" s="33"/>
      <c r="Y2605" s="33"/>
      <c r="Z2605" s="33"/>
      <c r="AA2605" s="33"/>
      <c r="AB2605" s="33"/>
      <c r="AC2605" s="33"/>
    </row>
    <row r="2607" spans="1:29" x14ac:dyDescent="0.3">
      <c r="A2607" s="69"/>
      <c r="B2607" s="69"/>
      <c r="C2607" s="69"/>
      <c r="D2607" s="97"/>
      <c r="E2607" s="97"/>
      <c r="F2607" s="69"/>
      <c r="G2607" s="69"/>
      <c r="H2607" s="82"/>
    </row>
    <row r="2608" spans="1:29" x14ac:dyDescent="0.3">
      <c r="A2608" s="94"/>
      <c r="B2608" s="83"/>
      <c r="C2608" s="95"/>
      <c r="D2608" s="95"/>
      <c r="E2608" s="33"/>
      <c r="F2608" s="98"/>
      <c r="G2608" s="96"/>
      <c r="H2608" s="112"/>
    </row>
    <row r="2609" spans="1:29" x14ac:dyDescent="0.3">
      <c r="A2609" s="91"/>
      <c r="B2609" s="92"/>
      <c r="C2609" s="92"/>
      <c r="D2609" s="92"/>
      <c r="E2609" s="92"/>
      <c r="F2609" s="92"/>
      <c r="G2609" s="92"/>
      <c r="H2609" s="92"/>
    </row>
    <row r="2610" spans="1:29" x14ac:dyDescent="0.3">
      <c r="A2610" s="68"/>
      <c r="B2610" s="68"/>
      <c r="C2610" s="68"/>
      <c r="D2610" s="68"/>
      <c r="E2610" s="68"/>
      <c r="F2610" s="68"/>
      <c r="G2610" s="68"/>
      <c r="H2610" s="82"/>
      <c r="P2610" s="21"/>
      <c r="Q2610" s="106">
        <f>+SUM(Q2611:Q2626)</f>
        <v>0</v>
      </c>
      <c r="R2610" s="106">
        <f t="shared" ref="R2610:V2610" si="3119">+SUM(R2611:R2626)</f>
        <v>0</v>
      </c>
      <c r="S2610" s="106">
        <f t="shared" si="3119"/>
        <v>0</v>
      </c>
      <c r="T2610" s="106">
        <f t="shared" si="3119"/>
        <v>0</v>
      </c>
      <c r="U2610" s="106">
        <f t="shared" si="3119"/>
        <v>0</v>
      </c>
      <c r="V2610" s="106">
        <f t="shared" si="3119"/>
        <v>0</v>
      </c>
      <c r="W2610" s="33"/>
      <c r="X2610" s="33"/>
      <c r="Y2610" s="33"/>
      <c r="Z2610" s="33"/>
      <c r="AA2610" s="33"/>
      <c r="AB2610" s="33"/>
      <c r="AC2610" s="33"/>
    </row>
    <row r="2611" spans="1:29" x14ac:dyDescent="0.3">
      <c r="A2611" s="67"/>
      <c r="B2611" s="85"/>
      <c r="C2611" s="85"/>
      <c r="D2611" s="85"/>
      <c r="E2611" s="85"/>
      <c r="F2611" s="85"/>
      <c r="G2611" s="85"/>
      <c r="H2611" s="113"/>
      <c r="I2611" s="105">
        <f t="shared" ref="I2611" si="3120">Q2610</f>
        <v>0</v>
      </c>
      <c r="J2611" s="105">
        <f t="shared" ref="J2611" si="3121">R2610</f>
        <v>0</v>
      </c>
      <c r="K2611" s="105">
        <f t="shared" ref="K2611" si="3122">S2610</f>
        <v>0</v>
      </c>
      <c r="L2611" s="105">
        <f t="shared" ref="L2611" si="3123">T2610</f>
        <v>0</v>
      </c>
      <c r="M2611" s="105">
        <f t="shared" ref="M2611" si="3124">U2610</f>
        <v>0</v>
      </c>
      <c r="N2611" s="105">
        <f t="shared" ref="N2611" si="3125">V2610</f>
        <v>0</v>
      </c>
      <c r="P2611" s="21" t="str">
        <f>IF(A2611&gt;=$B$2104,"A","B")</f>
        <v>A</v>
      </c>
      <c r="Q2611" s="85">
        <f t="shared" ref="Q2611:Q2615" si="3126">IF($P2611="B",B2611,0)</f>
        <v>0</v>
      </c>
      <c r="R2611" s="85">
        <f t="shared" ref="R2611:R2626" si="3127">IF($P2611="B",C2611,0)</f>
        <v>0</v>
      </c>
      <c r="S2611" s="85">
        <f t="shared" ref="S2611:S2626" si="3128">IF($P2611="B",D2611,0)</f>
        <v>0</v>
      </c>
      <c r="T2611" s="85">
        <f t="shared" ref="T2611:T2626" si="3129">IF($P2611="B",E2611,0)</f>
        <v>0</v>
      </c>
      <c r="U2611" s="85">
        <f t="shared" ref="U2611:U2626" si="3130">IF($P2611="B",F2611,0)</f>
        <v>0</v>
      </c>
      <c r="V2611" s="85">
        <f t="shared" ref="V2611:V2626" si="3131">IF($P2611="B",G2611,0)</f>
        <v>0</v>
      </c>
      <c r="W2611" s="33"/>
      <c r="X2611" s="85">
        <f>IF($P2611="A",B2611,0)</f>
        <v>0</v>
      </c>
      <c r="Y2611" s="85">
        <f t="shared" ref="Y2611:Y2626" si="3132">IF($P2611="A",C2611,0)</f>
        <v>0</v>
      </c>
      <c r="Z2611" s="85">
        <f t="shared" ref="Z2611:Z2626" si="3133">IF($P2611="A",D2611,0)</f>
        <v>0</v>
      </c>
      <c r="AA2611" s="85">
        <f t="shared" ref="AA2611:AA2626" si="3134">IF($P2611="A",E2611,0)</f>
        <v>0</v>
      </c>
      <c r="AB2611" s="85">
        <f t="shared" ref="AB2611:AB2626" si="3135">IF($P2611="A",F2611,0)</f>
        <v>0</v>
      </c>
      <c r="AC2611" s="85">
        <f t="shared" ref="AC2611:AC2626" si="3136">IF($P2611="A",G2611,0)</f>
        <v>0</v>
      </c>
    </row>
    <row r="2612" spans="1:29" x14ac:dyDescent="0.3">
      <c r="A2612" s="67"/>
      <c r="B2612" s="85"/>
      <c r="C2612" s="85"/>
      <c r="D2612" s="85"/>
      <c r="E2612" s="85"/>
      <c r="F2612" s="85"/>
      <c r="G2612" s="85"/>
      <c r="H2612" s="113"/>
      <c r="P2612" s="21" t="str">
        <f t="shared" ref="P2612:P2626" si="3137">IF(A2612&gt;=$B$2104,"A","B")</f>
        <v>A</v>
      </c>
      <c r="Q2612" s="85">
        <f t="shared" si="3126"/>
        <v>0</v>
      </c>
      <c r="R2612" s="85">
        <f t="shared" si="3127"/>
        <v>0</v>
      </c>
      <c r="S2612" s="85">
        <f t="shared" si="3128"/>
        <v>0</v>
      </c>
      <c r="T2612" s="85">
        <f t="shared" si="3129"/>
        <v>0</v>
      </c>
      <c r="U2612" s="85">
        <f t="shared" si="3130"/>
        <v>0</v>
      </c>
      <c r="V2612" s="85">
        <f t="shared" si="3131"/>
        <v>0</v>
      </c>
      <c r="W2612" s="33"/>
      <c r="X2612" s="85">
        <f t="shared" ref="X2612:X2626" si="3138">IF($P2612="A",B2612,0)</f>
        <v>0</v>
      </c>
      <c r="Y2612" s="85">
        <f t="shared" si="3132"/>
        <v>0</v>
      </c>
      <c r="Z2612" s="85">
        <f t="shared" si="3133"/>
        <v>0</v>
      </c>
      <c r="AA2612" s="85">
        <f t="shared" si="3134"/>
        <v>0</v>
      </c>
      <c r="AB2612" s="85">
        <f t="shared" si="3135"/>
        <v>0</v>
      </c>
      <c r="AC2612" s="85">
        <f t="shared" si="3136"/>
        <v>0</v>
      </c>
    </row>
    <row r="2613" spans="1:29" x14ac:dyDescent="0.3">
      <c r="A2613" s="67"/>
      <c r="B2613" s="85"/>
      <c r="C2613" s="85"/>
      <c r="D2613" s="85"/>
      <c r="E2613" s="85"/>
      <c r="F2613" s="85"/>
      <c r="G2613" s="85"/>
      <c r="H2613" s="113"/>
      <c r="P2613" s="21" t="str">
        <f t="shared" si="3137"/>
        <v>A</v>
      </c>
      <c r="Q2613" s="85">
        <f t="shared" si="3126"/>
        <v>0</v>
      </c>
      <c r="R2613" s="85">
        <f t="shared" si="3127"/>
        <v>0</v>
      </c>
      <c r="S2613" s="85">
        <f t="shared" si="3128"/>
        <v>0</v>
      </c>
      <c r="T2613" s="85">
        <f t="shared" si="3129"/>
        <v>0</v>
      </c>
      <c r="U2613" s="85">
        <f t="shared" si="3130"/>
        <v>0</v>
      </c>
      <c r="V2613" s="85">
        <f t="shared" si="3131"/>
        <v>0</v>
      </c>
      <c r="W2613" s="33"/>
      <c r="X2613" s="85">
        <f t="shared" si="3138"/>
        <v>0</v>
      </c>
      <c r="Y2613" s="85">
        <f t="shared" si="3132"/>
        <v>0</v>
      </c>
      <c r="Z2613" s="85">
        <f t="shared" si="3133"/>
        <v>0</v>
      </c>
      <c r="AA2613" s="85">
        <f t="shared" si="3134"/>
        <v>0</v>
      </c>
      <c r="AB2613" s="85">
        <f t="shared" si="3135"/>
        <v>0</v>
      </c>
      <c r="AC2613" s="85">
        <f t="shared" si="3136"/>
        <v>0</v>
      </c>
    </row>
    <row r="2614" spans="1:29" x14ac:dyDescent="0.3">
      <c r="A2614" s="67"/>
      <c r="B2614" s="85"/>
      <c r="C2614" s="85"/>
      <c r="D2614" s="85"/>
      <c r="E2614" s="85"/>
      <c r="F2614" s="85"/>
      <c r="G2614" s="85"/>
      <c r="H2614" s="113"/>
      <c r="P2614" s="21" t="str">
        <f t="shared" si="3137"/>
        <v>A</v>
      </c>
      <c r="Q2614" s="85">
        <f t="shared" si="3126"/>
        <v>0</v>
      </c>
      <c r="R2614" s="85">
        <f t="shared" si="3127"/>
        <v>0</v>
      </c>
      <c r="S2614" s="85">
        <f t="shared" si="3128"/>
        <v>0</v>
      </c>
      <c r="T2614" s="85">
        <f t="shared" si="3129"/>
        <v>0</v>
      </c>
      <c r="U2614" s="85">
        <f t="shared" si="3130"/>
        <v>0</v>
      </c>
      <c r="V2614" s="85">
        <f t="shared" si="3131"/>
        <v>0</v>
      </c>
      <c r="W2614" s="33"/>
      <c r="X2614" s="85">
        <f t="shared" si="3138"/>
        <v>0</v>
      </c>
      <c r="Y2614" s="85">
        <f t="shared" si="3132"/>
        <v>0</v>
      </c>
      <c r="Z2614" s="85">
        <f t="shared" si="3133"/>
        <v>0</v>
      </c>
      <c r="AA2614" s="85">
        <f t="shared" si="3134"/>
        <v>0</v>
      </c>
      <c r="AB2614" s="85">
        <f t="shared" si="3135"/>
        <v>0</v>
      </c>
      <c r="AC2614" s="85">
        <f t="shared" si="3136"/>
        <v>0</v>
      </c>
    </row>
    <row r="2615" spans="1:29" x14ac:dyDescent="0.3">
      <c r="A2615" s="67"/>
      <c r="B2615" s="85"/>
      <c r="C2615" s="85"/>
      <c r="D2615" s="85"/>
      <c r="E2615" s="85"/>
      <c r="F2615" s="85"/>
      <c r="G2615" s="85"/>
      <c r="H2615" s="113"/>
      <c r="P2615" s="21" t="str">
        <f t="shared" si="3137"/>
        <v>A</v>
      </c>
      <c r="Q2615" s="85">
        <f t="shared" si="3126"/>
        <v>0</v>
      </c>
      <c r="R2615" s="85">
        <f t="shared" si="3127"/>
        <v>0</v>
      </c>
      <c r="S2615" s="85">
        <f t="shared" si="3128"/>
        <v>0</v>
      </c>
      <c r="T2615" s="85">
        <f t="shared" si="3129"/>
        <v>0</v>
      </c>
      <c r="U2615" s="85">
        <f t="shared" si="3130"/>
        <v>0</v>
      </c>
      <c r="V2615" s="85">
        <f t="shared" si="3131"/>
        <v>0</v>
      </c>
      <c r="W2615" s="33"/>
      <c r="X2615" s="85">
        <f t="shared" si="3138"/>
        <v>0</v>
      </c>
      <c r="Y2615" s="85">
        <f t="shared" si="3132"/>
        <v>0</v>
      </c>
      <c r="Z2615" s="85">
        <f t="shared" si="3133"/>
        <v>0</v>
      </c>
      <c r="AA2615" s="85">
        <f t="shared" si="3134"/>
        <v>0</v>
      </c>
      <c r="AB2615" s="85">
        <f t="shared" si="3135"/>
        <v>0</v>
      </c>
      <c r="AC2615" s="85">
        <f t="shared" si="3136"/>
        <v>0</v>
      </c>
    </row>
    <row r="2616" spans="1:29" x14ac:dyDescent="0.3">
      <c r="A2616" s="67"/>
      <c r="B2616" s="85"/>
      <c r="C2616" s="85"/>
      <c r="D2616" s="85"/>
      <c r="E2616" s="85"/>
      <c r="F2616" s="85"/>
      <c r="G2616" s="85"/>
      <c r="H2616" s="113"/>
      <c r="P2616" s="21" t="str">
        <f t="shared" si="3137"/>
        <v>A</v>
      </c>
      <c r="Q2616" s="85">
        <f>IF($P2616="B",B2616,0)</f>
        <v>0</v>
      </c>
      <c r="R2616" s="85">
        <f t="shared" si="3127"/>
        <v>0</v>
      </c>
      <c r="S2616" s="85">
        <f t="shared" si="3128"/>
        <v>0</v>
      </c>
      <c r="T2616" s="85">
        <f t="shared" si="3129"/>
        <v>0</v>
      </c>
      <c r="U2616" s="85">
        <f t="shared" si="3130"/>
        <v>0</v>
      </c>
      <c r="V2616" s="85">
        <f t="shared" si="3131"/>
        <v>0</v>
      </c>
      <c r="W2616" s="33"/>
      <c r="X2616" s="85">
        <f t="shared" si="3138"/>
        <v>0</v>
      </c>
      <c r="Y2616" s="85">
        <f t="shared" si="3132"/>
        <v>0</v>
      </c>
      <c r="Z2616" s="85">
        <f t="shared" si="3133"/>
        <v>0</v>
      </c>
      <c r="AA2616" s="85">
        <f t="shared" si="3134"/>
        <v>0</v>
      </c>
      <c r="AB2616" s="85">
        <f t="shared" si="3135"/>
        <v>0</v>
      </c>
      <c r="AC2616" s="85">
        <f t="shared" si="3136"/>
        <v>0</v>
      </c>
    </row>
    <row r="2617" spans="1:29" x14ac:dyDescent="0.3">
      <c r="A2617" s="67"/>
      <c r="B2617" s="85"/>
      <c r="C2617" s="85"/>
      <c r="D2617" s="85"/>
      <c r="E2617" s="85"/>
      <c r="F2617" s="85"/>
      <c r="G2617" s="85"/>
      <c r="H2617" s="113"/>
      <c r="P2617" s="21" t="str">
        <f t="shared" si="3137"/>
        <v>A</v>
      </c>
      <c r="Q2617" s="85">
        <f t="shared" ref="Q2617:Q2626" si="3139">IF($P2617="B",B2617,0)</f>
        <v>0</v>
      </c>
      <c r="R2617" s="85">
        <f t="shared" si="3127"/>
        <v>0</v>
      </c>
      <c r="S2617" s="85">
        <f t="shared" si="3128"/>
        <v>0</v>
      </c>
      <c r="T2617" s="85">
        <f t="shared" si="3129"/>
        <v>0</v>
      </c>
      <c r="U2617" s="85">
        <f t="shared" si="3130"/>
        <v>0</v>
      </c>
      <c r="V2617" s="85">
        <f t="shared" si="3131"/>
        <v>0</v>
      </c>
      <c r="W2617" s="33"/>
      <c r="X2617" s="85">
        <f t="shared" si="3138"/>
        <v>0</v>
      </c>
      <c r="Y2617" s="85">
        <f t="shared" si="3132"/>
        <v>0</v>
      </c>
      <c r="Z2617" s="85">
        <f t="shared" si="3133"/>
        <v>0</v>
      </c>
      <c r="AA2617" s="85">
        <f t="shared" si="3134"/>
        <v>0</v>
      </c>
      <c r="AB2617" s="85">
        <f t="shared" si="3135"/>
        <v>0</v>
      </c>
      <c r="AC2617" s="85">
        <f t="shared" si="3136"/>
        <v>0</v>
      </c>
    </row>
    <row r="2618" spans="1:29" x14ac:dyDescent="0.3">
      <c r="A2618" s="67"/>
      <c r="B2618" s="85"/>
      <c r="C2618" s="85"/>
      <c r="D2618" s="85"/>
      <c r="E2618" s="85"/>
      <c r="F2618" s="85"/>
      <c r="G2618" s="85"/>
      <c r="H2618" s="113"/>
      <c r="P2618" s="21" t="str">
        <f t="shared" si="3137"/>
        <v>A</v>
      </c>
      <c r="Q2618" s="85">
        <f t="shared" si="3139"/>
        <v>0</v>
      </c>
      <c r="R2618" s="85">
        <f t="shared" si="3127"/>
        <v>0</v>
      </c>
      <c r="S2618" s="85">
        <f t="shared" si="3128"/>
        <v>0</v>
      </c>
      <c r="T2618" s="85">
        <f t="shared" si="3129"/>
        <v>0</v>
      </c>
      <c r="U2618" s="85">
        <f t="shared" si="3130"/>
        <v>0</v>
      </c>
      <c r="V2618" s="85">
        <f t="shared" si="3131"/>
        <v>0</v>
      </c>
      <c r="W2618" s="33"/>
      <c r="X2618" s="85">
        <f t="shared" si="3138"/>
        <v>0</v>
      </c>
      <c r="Y2618" s="85">
        <f t="shared" si="3132"/>
        <v>0</v>
      </c>
      <c r="Z2618" s="85">
        <f t="shared" si="3133"/>
        <v>0</v>
      </c>
      <c r="AA2618" s="85">
        <f t="shared" si="3134"/>
        <v>0</v>
      </c>
      <c r="AB2618" s="85">
        <f t="shared" si="3135"/>
        <v>0</v>
      </c>
      <c r="AC2618" s="85">
        <f t="shared" si="3136"/>
        <v>0</v>
      </c>
    </row>
    <row r="2619" spans="1:29" x14ac:dyDescent="0.3">
      <c r="A2619" s="67"/>
      <c r="B2619" s="85"/>
      <c r="C2619" s="85"/>
      <c r="D2619" s="85"/>
      <c r="E2619" s="85"/>
      <c r="F2619" s="85"/>
      <c r="G2619" s="85"/>
      <c r="H2619" s="113"/>
      <c r="P2619" s="21" t="str">
        <f t="shared" si="3137"/>
        <v>A</v>
      </c>
      <c r="Q2619" s="85">
        <f t="shared" si="3139"/>
        <v>0</v>
      </c>
      <c r="R2619" s="85">
        <f t="shared" si="3127"/>
        <v>0</v>
      </c>
      <c r="S2619" s="85">
        <f t="shared" si="3128"/>
        <v>0</v>
      </c>
      <c r="T2619" s="85">
        <f t="shared" si="3129"/>
        <v>0</v>
      </c>
      <c r="U2619" s="85">
        <f t="shared" si="3130"/>
        <v>0</v>
      </c>
      <c r="V2619" s="85">
        <f t="shared" si="3131"/>
        <v>0</v>
      </c>
      <c r="W2619" s="33"/>
      <c r="X2619" s="85">
        <f t="shared" si="3138"/>
        <v>0</v>
      </c>
      <c r="Y2619" s="85">
        <f t="shared" si="3132"/>
        <v>0</v>
      </c>
      <c r="Z2619" s="85">
        <f t="shared" si="3133"/>
        <v>0</v>
      </c>
      <c r="AA2619" s="85">
        <f t="shared" si="3134"/>
        <v>0</v>
      </c>
      <c r="AB2619" s="85">
        <f t="shared" si="3135"/>
        <v>0</v>
      </c>
      <c r="AC2619" s="85">
        <f t="shared" si="3136"/>
        <v>0</v>
      </c>
    </row>
    <row r="2620" spans="1:29" x14ac:dyDescent="0.3">
      <c r="A2620" s="67"/>
      <c r="B2620" s="85"/>
      <c r="C2620" s="85"/>
      <c r="D2620" s="85"/>
      <c r="E2620" s="85"/>
      <c r="F2620" s="85"/>
      <c r="G2620" s="85"/>
      <c r="H2620" s="113"/>
      <c r="P2620" s="21" t="str">
        <f t="shared" si="3137"/>
        <v>A</v>
      </c>
      <c r="Q2620" s="85">
        <f t="shared" si="3139"/>
        <v>0</v>
      </c>
      <c r="R2620" s="85">
        <f t="shared" si="3127"/>
        <v>0</v>
      </c>
      <c r="S2620" s="85">
        <f t="shared" si="3128"/>
        <v>0</v>
      </c>
      <c r="T2620" s="85">
        <f t="shared" si="3129"/>
        <v>0</v>
      </c>
      <c r="U2620" s="85">
        <f t="shared" si="3130"/>
        <v>0</v>
      </c>
      <c r="V2620" s="85">
        <f t="shared" si="3131"/>
        <v>0</v>
      </c>
      <c r="W2620" s="33"/>
      <c r="X2620" s="85">
        <f t="shared" si="3138"/>
        <v>0</v>
      </c>
      <c r="Y2620" s="85">
        <f t="shared" si="3132"/>
        <v>0</v>
      </c>
      <c r="Z2620" s="85">
        <f t="shared" si="3133"/>
        <v>0</v>
      </c>
      <c r="AA2620" s="85">
        <f t="shared" si="3134"/>
        <v>0</v>
      </c>
      <c r="AB2620" s="85">
        <f t="shared" si="3135"/>
        <v>0</v>
      </c>
      <c r="AC2620" s="85">
        <f t="shared" si="3136"/>
        <v>0</v>
      </c>
    </row>
    <row r="2621" spans="1:29" x14ac:dyDescent="0.3">
      <c r="A2621" s="67"/>
      <c r="B2621" s="85"/>
      <c r="C2621" s="85"/>
      <c r="D2621" s="85"/>
      <c r="E2621" s="85"/>
      <c r="F2621" s="85"/>
      <c r="G2621" s="85"/>
      <c r="H2621" s="113"/>
      <c r="P2621" s="21" t="str">
        <f t="shared" si="3137"/>
        <v>A</v>
      </c>
      <c r="Q2621" s="85">
        <f t="shared" si="3139"/>
        <v>0</v>
      </c>
      <c r="R2621" s="85">
        <f t="shared" si="3127"/>
        <v>0</v>
      </c>
      <c r="S2621" s="85">
        <f t="shared" si="3128"/>
        <v>0</v>
      </c>
      <c r="T2621" s="85">
        <f t="shared" si="3129"/>
        <v>0</v>
      </c>
      <c r="U2621" s="85">
        <f t="shared" si="3130"/>
        <v>0</v>
      </c>
      <c r="V2621" s="85">
        <f t="shared" si="3131"/>
        <v>0</v>
      </c>
      <c r="W2621" s="33"/>
      <c r="X2621" s="85">
        <f t="shared" si="3138"/>
        <v>0</v>
      </c>
      <c r="Y2621" s="85">
        <f t="shared" si="3132"/>
        <v>0</v>
      </c>
      <c r="Z2621" s="85">
        <f t="shared" si="3133"/>
        <v>0</v>
      </c>
      <c r="AA2621" s="85">
        <f t="shared" si="3134"/>
        <v>0</v>
      </c>
      <c r="AB2621" s="85">
        <f t="shared" si="3135"/>
        <v>0</v>
      </c>
      <c r="AC2621" s="85">
        <f t="shared" si="3136"/>
        <v>0</v>
      </c>
    </row>
    <row r="2622" spans="1:29" x14ac:dyDescent="0.3">
      <c r="A2622" s="67"/>
      <c r="B2622" s="85"/>
      <c r="C2622" s="85"/>
      <c r="D2622" s="85"/>
      <c r="E2622" s="85"/>
      <c r="F2622" s="85"/>
      <c r="G2622" s="85"/>
      <c r="H2622" s="113"/>
      <c r="P2622" s="21" t="str">
        <f t="shared" si="3137"/>
        <v>A</v>
      </c>
      <c r="Q2622" s="85">
        <f t="shared" si="3139"/>
        <v>0</v>
      </c>
      <c r="R2622" s="85">
        <f t="shared" si="3127"/>
        <v>0</v>
      </c>
      <c r="S2622" s="85">
        <f t="shared" si="3128"/>
        <v>0</v>
      </c>
      <c r="T2622" s="85">
        <f t="shared" si="3129"/>
        <v>0</v>
      </c>
      <c r="U2622" s="85">
        <f t="shared" si="3130"/>
        <v>0</v>
      </c>
      <c r="V2622" s="85">
        <f t="shared" si="3131"/>
        <v>0</v>
      </c>
      <c r="W2622" s="33"/>
      <c r="X2622" s="85">
        <f t="shared" si="3138"/>
        <v>0</v>
      </c>
      <c r="Y2622" s="85">
        <f t="shared" si="3132"/>
        <v>0</v>
      </c>
      <c r="Z2622" s="85">
        <f t="shared" si="3133"/>
        <v>0</v>
      </c>
      <c r="AA2622" s="85">
        <f t="shared" si="3134"/>
        <v>0</v>
      </c>
      <c r="AB2622" s="85">
        <f t="shared" si="3135"/>
        <v>0</v>
      </c>
      <c r="AC2622" s="85">
        <f t="shared" si="3136"/>
        <v>0</v>
      </c>
    </row>
    <row r="2623" spans="1:29" x14ac:dyDescent="0.3">
      <c r="A2623" s="67"/>
      <c r="B2623" s="85"/>
      <c r="C2623" s="85"/>
      <c r="D2623" s="85"/>
      <c r="E2623" s="85"/>
      <c r="F2623" s="85"/>
      <c r="G2623" s="85"/>
      <c r="H2623" s="113"/>
      <c r="P2623" s="21" t="str">
        <f t="shared" si="3137"/>
        <v>A</v>
      </c>
      <c r="Q2623" s="85">
        <f t="shared" si="3139"/>
        <v>0</v>
      </c>
      <c r="R2623" s="85">
        <f t="shared" si="3127"/>
        <v>0</v>
      </c>
      <c r="S2623" s="85">
        <f t="shared" si="3128"/>
        <v>0</v>
      </c>
      <c r="T2623" s="85">
        <f t="shared" si="3129"/>
        <v>0</v>
      </c>
      <c r="U2623" s="85">
        <f t="shared" si="3130"/>
        <v>0</v>
      </c>
      <c r="V2623" s="85">
        <f t="shared" si="3131"/>
        <v>0</v>
      </c>
      <c r="W2623" s="33"/>
      <c r="X2623" s="85">
        <f t="shared" si="3138"/>
        <v>0</v>
      </c>
      <c r="Y2623" s="85">
        <f t="shared" si="3132"/>
        <v>0</v>
      </c>
      <c r="Z2623" s="85">
        <f t="shared" si="3133"/>
        <v>0</v>
      </c>
      <c r="AA2623" s="85">
        <f t="shared" si="3134"/>
        <v>0</v>
      </c>
      <c r="AB2623" s="85">
        <f t="shared" si="3135"/>
        <v>0</v>
      </c>
      <c r="AC2623" s="85">
        <f t="shared" si="3136"/>
        <v>0</v>
      </c>
    </row>
    <row r="2624" spans="1:29" x14ac:dyDescent="0.3">
      <c r="A2624" s="67"/>
      <c r="B2624" s="85"/>
      <c r="C2624" s="85"/>
      <c r="D2624" s="85"/>
      <c r="E2624" s="85"/>
      <c r="F2624" s="85"/>
      <c r="G2624" s="85"/>
      <c r="H2624" s="113"/>
      <c r="P2624" s="21" t="str">
        <f t="shared" si="3137"/>
        <v>A</v>
      </c>
      <c r="Q2624" s="85">
        <f t="shared" si="3139"/>
        <v>0</v>
      </c>
      <c r="R2624" s="85">
        <f t="shared" si="3127"/>
        <v>0</v>
      </c>
      <c r="S2624" s="85">
        <f t="shared" si="3128"/>
        <v>0</v>
      </c>
      <c r="T2624" s="85">
        <f t="shared" si="3129"/>
        <v>0</v>
      </c>
      <c r="U2624" s="85">
        <f t="shared" si="3130"/>
        <v>0</v>
      </c>
      <c r="V2624" s="85">
        <f t="shared" si="3131"/>
        <v>0</v>
      </c>
      <c r="W2624" s="33"/>
      <c r="X2624" s="85">
        <f t="shared" si="3138"/>
        <v>0</v>
      </c>
      <c r="Y2624" s="85">
        <f t="shared" si="3132"/>
        <v>0</v>
      </c>
      <c r="Z2624" s="85">
        <f t="shared" si="3133"/>
        <v>0</v>
      </c>
      <c r="AA2624" s="85">
        <f t="shared" si="3134"/>
        <v>0</v>
      </c>
      <c r="AB2624" s="85">
        <f t="shared" si="3135"/>
        <v>0</v>
      </c>
      <c r="AC2624" s="85">
        <f t="shared" si="3136"/>
        <v>0</v>
      </c>
    </row>
    <row r="2625" spans="1:29" x14ac:dyDescent="0.3">
      <c r="A2625" s="67"/>
      <c r="B2625" s="85"/>
      <c r="C2625" s="85"/>
      <c r="D2625" s="85"/>
      <c r="E2625" s="85"/>
      <c r="F2625" s="85"/>
      <c r="G2625" s="85"/>
      <c r="H2625" s="113"/>
      <c r="P2625" s="21" t="str">
        <f t="shared" si="3137"/>
        <v>A</v>
      </c>
      <c r="Q2625" s="85">
        <f t="shared" si="3139"/>
        <v>0</v>
      </c>
      <c r="R2625" s="85">
        <f t="shared" si="3127"/>
        <v>0</v>
      </c>
      <c r="S2625" s="85">
        <f t="shared" si="3128"/>
        <v>0</v>
      </c>
      <c r="T2625" s="85">
        <f t="shared" si="3129"/>
        <v>0</v>
      </c>
      <c r="U2625" s="85">
        <f t="shared" si="3130"/>
        <v>0</v>
      </c>
      <c r="V2625" s="85">
        <f t="shared" si="3131"/>
        <v>0</v>
      </c>
      <c r="W2625" s="33"/>
      <c r="X2625" s="85">
        <f t="shared" si="3138"/>
        <v>0</v>
      </c>
      <c r="Y2625" s="85">
        <f t="shared" si="3132"/>
        <v>0</v>
      </c>
      <c r="Z2625" s="85">
        <f t="shared" si="3133"/>
        <v>0</v>
      </c>
      <c r="AA2625" s="85">
        <f t="shared" si="3134"/>
        <v>0</v>
      </c>
      <c r="AB2625" s="85">
        <f t="shared" si="3135"/>
        <v>0</v>
      </c>
      <c r="AC2625" s="85">
        <f t="shared" si="3136"/>
        <v>0</v>
      </c>
    </row>
    <row r="2626" spans="1:29" x14ac:dyDescent="0.3">
      <c r="A2626" s="67"/>
      <c r="B2626" s="85"/>
      <c r="C2626" s="85"/>
      <c r="D2626" s="85"/>
      <c r="E2626" s="85"/>
      <c r="F2626" s="85"/>
      <c r="G2626" s="85"/>
      <c r="H2626" s="113"/>
      <c r="P2626" s="21" t="str">
        <f t="shared" si="3137"/>
        <v>A</v>
      </c>
      <c r="Q2626" s="85">
        <f t="shared" si="3139"/>
        <v>0</v>
      </c>
      <c r="R2626" s="85">
        <f t="shared" si="3127"/>
        <v>0</v>
      </c>
      <c r="S2626" s="85">
        <f t="shared" si="3128"/>
        <v>0</v>
      </c>
      <c r="T2626" s="85">
        <f t="shared" si="3129"/>
        <v>0</v>
      </c>
      <c r="U2626" s="85">
        <f t="shared" si="3130"/>
        <v>0</v>
      </c>
      <c r="V2626" s="85">
        <f t="shared" si="3131"/>
        <v>0</v>
      </c>
      <c r="W2626" s="33"/>
      <c r="X2626" s="85">
        <f t="shared" si="3138"/>
        <v>0</v>
      </c>
      <c r="Y2626" s="85">
        <f t="shared" si="3132"/>
        <v>0</v>
      </c>
      <c r="Z2626" s="85">
        <f t="shared" si="3133"/>
        <v>0</v>
      </c>
      <c r="AA2626" s="85">
        <f t="shared" si="3134"/>
        <v>0</v>
      </c>
      <c r="AB2626" s="85">
        <f t="shared" si="3135"/>
        <v>0</v>
      </c>
      <c r="AC2626" s="85">
        <f t="shared" si="3136"/>
        <v>0</v>
      </c>
    </row>
    <row r="2627" spans="1:29" x14ac:dyDescent="0.3">
      <c r="A2627" s="68"/>
      <c r="B2627" s="86"/>
      <c r="C2627" s="86"/>
      <c r="D2627" s="86"/>
      <c r="E2627" s="86"/>
      <c r="F2627" s="86"/>
      <c r="G2627" s="86"/>
      <c r="H2627" s="89"/>
      <c r="I2627" s="105">
        <f>X2627</f>
        <v>0</v>
      </c>
      <c r="J2627" s="105">
        <f>Y2627</f>
        <v>0</v>
      </c>
      <c r="K2627" s="105">
        <f>Z2627</f>
        <v>0</v>
      </c>
      <c r="L2627" s="105">
        <f>AA2627</f>
        <v>0</v>
      </c>
      <c r="M2627" s="105">
        <f t="shared" ref="M2627" si="3140">AB2627</f>
        <v>0</v>
      </c>
      <c r="N2627" s="105">
        <f t="shared" ref="N2627" si="3141">AC2627</f>
        <v>0</v>
      </c>
      <c r="P2627" s="21"/>
      <c r="Q2627" s="33"/>
      <c r="R2627" s="33"/>
      <c r="S2627" s="33"/>
      <c r="T2627" s="33"/>
      <c r="U2627" s="33"/>
      <c r="V2627" s="33"/>
      <c r="W2627" s="33"/>
      <c r="X2627" s="106">
        <f>SUM(X2611:X2626)</f>
        <v>0</v>
      </c>
      <c r="Y2627" s="106">
        <f t="shared" ref="Y2627:AC2627" si="3142">SUM(Y2611:Y2626)</f>
        <v>0</v>
      </c>
      <c r="Z2627" s="106">
        <f t="shared" si="3142"/>
        <v>0</v>
      </c>
      <c r="AA2627" s="106">
        <f t="shared" si="3142"/>
        <v>0</v>
      </c>
      <c r="AB2627" s="106">
        <f t="shared" si="3142"/>
        <v>0</v>
      </c>
      <c r="AC2627" s="106">
        <f t="shared" si="3142"/>
        <v>0</v>
      </c>
    </row>
    <row r="2628" spans="1:29" x14ac:dyDescent="0.3">
      <c r="A2628" s="82"/>
      <c r="B2628" s="89"/>
      <c r="C2628" s="89"/>
      <c r="D2628" s="89"/>
      <c r="E2628" s="89"/>
      <c r="F2628" s="89"/>
      <c r="G2628" s="89"/>
      <c r="H2628" s="89"/>
      <c r="P2628" s="21"/>
      <c r="Q2628" s="33"/>
      <c r="R2628" s="33"/>
      <c r="S2628" s="33"/>
      <c r="T2628" s="33"/>
      <c r="U2628" s="33"/>
      <c r="V2628" s="33"/>
      <c r="W2628" s="33"/>
      <c r="X2628" s="33"/>
      <c r="Y2628" s="33"/>
      <c r="Z2628" s="33"/>
      <c r="AA2628" s="33"/>
      <c r="AB2628" s="33"/>
      <c r="AC2628" s="33"/>
    </row>
    <row r="2629" spans="1:29" x14ac:dyDescent="0.3">
      <c r="A2629" s="92"/>
      <c r="B2629" s="92"/>
      <c r="C2629" s="92"/>
      <c r="D2629" s="92"/>
      <c r="E2629" s="92"/>
      <c r="F2629" s="92"/>
      <c r="G2629" s="92"/>
      <c r="H2629" s="92"/>
      <c r="P2629" s="21"/>
      <c r="Q2629" s="33"/>
      <c r="R2629" s="33"/>
      <c r="S2629" s="33"/>
      <c r="T2629" s="33"/>
      <c r="U2629" s="33"/>
      <c r="V2629" s="33"/>
      <c r="W2629" s="33"/>
      <c r="X2629" s="33"/>
      <c r="Y2629" s="33"/>
      <c r="Z2629" s="33"/>
      <c r="AA2629" s="33"/>
      <c r="AB2629" s="33"/>
      <c r="AC2629" s="33"/>
    </row>
    <row r="2630" spans="1:29" x14ac:dyDescent="0.3">
      <c r="A2630" s="68"/>
      <c r="B2630" s="68"/>
      <c r="C2630" s="68"/>
      <c r="D2630" s="68"/>
      <c r="E2630" s="68"/>
      <c r="F2630" s="68"/>
      <c r="G2630" s="68"/>
      <c r="H2630" s="82"/>
      <c r="P2630" s="21"/>
      <c r="Q2630" s="33"/>
      <c r="R2630" s="33"/>
      <c r="S2630" s="33"/>
      <c r="T2630" s="33"/>
      <c r="U2630" s="33"/>
      <c r="V2630" s="33"/>
      <c r="W2630" s="33"/>
      <c r="X2630" s="106">
        <f t="shared" ref="X2630:AC2630" si="3143">SUM(X2631:X2646)</f>
        <v>0</v>
      </c>
      <c r="Y2630" s="106">
        <f t="shared" si="3143"/>
        <v>0</v>
      </c>
      <c r="Z2630" s="106">
        <f t="shared" si="3143"/>
        <v>0</v>
      </c>
      <c r="AA2630" s="106">
        <f t="shared" si="3143"/>
        <v>0</v>
      </c>
      <c r="AB2630" s="106">
        <f t="shared" si="3143"/>
        <v>0</v>
      </c>
      <c r="AC2630" s="106">
        <f t="shared" si="3143"/>
        <v>0</v>
      </c>
    </row>
    <row r="2631" spans="1:29" x14ac:dyDescent="0.3">
      <c r="A2631" s="67"/>
      <c r="B2631" s="85"/>
      <c r="C2631" s="85"/>
      <c r="D2631" s="85"/>
      <c r="E2631" s="85"/>
      <c r="F2631" s="85"/>
      <c r="G2631" s="85"/>
      <c r="H2631" s="113"/>
      <c r="I2631" s="105">
        <f>X2630</f>
        <v>0</v>
      </c>
      <c r="J2631" s="105">
        <f>Y2630</f>
        <v>0</v>
      </c>
      <c r="K2631" s="105">
        <f t="shared" ref="K2631" si="3144">Z2630</f>
        <v>0</v>
      </c>
      <c r="L2631" s="105">
        <f t="shared" ref="L2631" si="3145">AA2630</f>
        <v>0</v>
      </c>
      <c r="M2631" s="105">
        <f t="shared" ref="M2631" si="3146">AB2630</f>
        <v>0</v>
      </c>
      <c r="N2631" s="105">
        <f t="shared" ref="N2631" si="3147">AC2630</f>
        <v>0</v>
      </c>
      <c r="P2631" s="21" t="str">
        <f>IF(A2631&lt;=$B$2104,"A","B")</f>
        <v>A</v>
      </c>
      <c r="Q2631" s="85">
        <f t="shared" ref="Q2631:Q2635" si="3148">IF($P2631="B",B2631,0)</f>
        <v>0</v>
      </c>
      <c r="R2631" s="85">
        <f t="shared" ref="R2631:R2646" si="3149">IF($P2631="B",C2631,0)</f>
        <v>0</v>
      </c>
      <c r="S2631" s="85">
        <f t="shared" ref="S2631:S2646" si="3150">IF($P2631="B",D2631,0)</f>
        <v>0</v>
      </c>
      <c r="T2631" s="85">
        <f t="shared" ref="T2631:T2646" si="3151">IF($P2631="B",E2631,0)</f>
        <v>0</v>
      </c>
      <c r="U2631" s="85">
        <f t="shared" ref="U2631:U2646" si="3152">IF($P2631="B",F2631,0)</f>
        <v>0</v>
      </c>
      <c r="V2631" s="85">
        <f t="shared" ref="V2631:V2646" si="3153">IF($P2631="B",G2631,0)</f>
        <v>0</v>
      </c>
      <c r="W2631" s="33"/>
      <c r="X2631" s="85">
        <f>IF($P2631="A",B2631,0)</f>
        <v>0</v>
      </c>
      <c r="Y2631" s="85">
        <f t="shared" ref="Y2631:Y2646" si="3154">IF($P2631="A",C2631,0)</f>
        <v>0</v>
      </c>
      <c r="Z2631" s="85">
        <f t="shared" ref="Z2631:Z2646" si="3155">IF($P2631="A",D2631,0)</f>
        <v>0</v>
      </c>
      <c r="AA2631" s="85">
        <f t="shared" ref="AA2631:AA2646" si="3156">IF($P2631="A",E2631,0)</f>
        <v>0</v>
      </c>
      <c r="AB2631" s="85">
        <f t="shared" ref="AB2631:AB2646" si="3157">IF($P2631="A",F2631,0)</f>
        <v>0</v>
      </c>
      <c r="AC2631" s="85">
        <f t="shared" ref="AC2631:AC2646" si="3158">IF($P2631="A",G2631,0)</f>
        <v>0</v>
      </c>
    </row>
    <row r="2632" spans="1:29" x14ac:dyDescent="0.3">
      <c r="A2632" s="67"/>
      <c r="B2632" s="85"/>
      <c r="C2632" s="85"/>
      <c r="D2632" s="85"/>
      <c r="E2632" s="85"/>
      <c r="F2632" s="85"/>
      <c r="G2632" s="85"/>
      <c r="H2632" s="113"/>
      <c r="P2632" s="21" t="str">
        <f t="shared" ref="P2632:P2646" si="3159">IF(A2632&lt;=$B$2104,"A","B")</f>
        <v>A</v>
      </c>
      <c r="Q2632" s="85">
        <f t="shared" si="3148"/>
        <v>0</v>
      </c>
      <c r="R2632" s="85">
        <f t="shared" si="3149"/>
        <v>0</v>
      </c>
      <c r="S2632" s="85">
        <f t="shared" si="3150"/>
        <v>0</v>
      </c>
      <c r="T2632" s="85">
        <f t="shared" si="3151"/>
        <v>0</v>
      </c>
      <c r="U2632" s="85">
        <f t="shared" si="3152"/>
        <v>0</v>
      </c>
      <c r="V2632" s="85">
        <f t="shared" si="3153"/>
        <v>0</v>
      </c>
      <c r="W2632" s="33"/>
      <c r="X2632" s="85">
        <f t="shared" ref="X2632:X2646" si="3160">IF($P2632="A",B2632,0)</f>
        <v>0</v>
      </c>
      <c r="Y2632" s="85">
        <f t="shared" si="3154"/>
        <v>0</v>
      </c>
      <c r="Z2632" s="85">
        <f t="shared" si="3155"/>
        <v>0</v>
      </c>
      <c r="AA2632" s="85">
        <f t="shared" si="3156"/>
        <v>0</v>
      </c>
      <c r="AB2632" s="85">
        <f t="shared" si="3157"/>
        <v>0</v>
      </c>
      <c r="AC2632" s="85">
        <f t="shared" si="3158"/>
        <v>0</v>
      </c>
    </row>
    <row r="2633" spans="1:29" x14ac:dyDescent="0.3">
      <c r="A2633" s="67"/>
      <c r="B2633" s="85"/>
      <c r="C2633" s="85"/>
      <c r="D2633" s="85"/>
      <c r="E2633" s="85"/>
      <c r="F2633" s="85"/>
      <c r="G2633" s="85"/>
      <c r="H2633" s="113"/>
      <c r="P2633" s="21" t="str">
        <f t="shared" si="3159"/>
        <v>A</v>
      </c>
      <c r="Q2633" s="85">
        <f t="shared" si="3148"/>
        <v>0</v>
      </c>
      <c r="R2633" s="85">
        <f t="shared" si="3149"/>
        <v>0</v>
      </c>
      <c r="S2633" s="85">
        <f t="shared" si="3150"/>
        <v>0</v>
      </c>
      <c r="T2633" s="85">
        <f t="shared" si="3151"/>
        <v>0</v>
      </c>
      <c r="U2633" s="85">
        <f t="shared" si="3152"/>
        <v>0</v>
      </c>
      <c r="V2633" s="85">
        <f t="shared" si="3153"/>
        <v>0</v>
      </c>
      <c r="W2633" s="33"/>
      <c r="X2633" s="85">
        <f t="shared" si="3160"/>
        <v>0</v>
      </c>
      <c r="Y2633" s="85">
        <f t="shared" si="3154"/>
        <v>0</v>
      </c>
      <c r="Z2633" s="85">
        <f t="shared" si="3155"/>
        <v>0</v>
      </c>
      <c r="AA2633" s="85">
        <f t="shared" si="3156"/>
        <v>0</v>
      </c>
      <c r="AB2633" s="85">
        <f t="shared" si="3157"/>
        <v>0</v>
      </c>
      <c r="AC2633" s="85">
        <f t="shared" si="3158"/>
        <v>0</v>
      </c>
    </row>
    <row r="2634" spans="1:29" x14ac:dyDescent="0.3">
      <c r="A2634" s="67"/>
      <c r="B2634" s="85"/>
      <c r="C2634" s="85"/>
      <c r="D2634" s="85"/>
      <c r="E2634" s="85"/>
      <c r="F2634" s="85"/>
      <c r="G2634" s="85"/>
      <c r="H2634" s="113"/>
      <c r="P2634" s="21" t="str">
        <f t="shared" si="3159"/>
        <v>A</v>
      </c>
      <c r="Q2634" s="85">
        <f t="shared" si="3148"/>
        <v>0</v>
      </c>
      <c r="R2634" s="85">
        <f t="shared" si="3149"/>
        <v>0</v>
      </c>
      <c r="S2634" s="85">
        <f t="shared" si="3150"/>
        <v>0</v>
      </c>
      <c r="T2634" s="85">
        <f t="shared" si="3151"/>
        <v>0</v>
      </c>
      <c r="U2634" s="85">
        <f t="shared" si="3152"/>
        <v>0</v>
      </c>
      <c r="V2634" s="85">
        <f t="shared" si="3153"/>
        <v>0</v>
      </c>
      <c r="W2634" s="33"/>
      <c r="X2634" s="85">
        <f t="shared" si="3160"/>
        <v>0</v>
      </c>
      <c r="Y2634" s="85">
        <f t="shared" si="3154"/>
        <v>0</v>
      </c>
      <c r="Z2634" s="85">
        <f t="shared" si="3155"/>
        <v>0</v>
      </c>
      <c r="AA2634" s="85">
        <f t="shared" si="3156"/>
        <v>0</v>
      </c>
      <c r="AB2634" s="85">
        <f t="shared" si="3157"/>
        <v>0</v>
      </c>
      <c r="AC2634" s="85">
        <f t="shared" si="3158"/>
        <v>0</v>
      </c>
    </row>
    <row r="2635" spans="1:29" x14ac:dyDescent="0.3">
      <c r="A2635" s="67"/>
      <c r="B2635" s="85"/>
      <c r="C2635" s="85"/>
      <c r="D2635" s="85"/>
      <c r="E2635" s="85"/>
      <c r="F2635" s="85"/>
      <c r="G2635" s="85"/>
      <c r="H2635" s="113"/>
      <c r="P2635" s="21" t="str">
        <f t="shared" si="3159"/>
        <v>A</v>
      </c>
      <c r="Q2635" s="85">
        <f t="shared" si="3148"/>
        <v>0</v>
      </c>
      <c r="R2635" s="85">
        <f t="shared" si="3149"/>
        <v>0</v>
      </c>
      <c r="S2635" s="85">
        <f t="shared" si="3150"/>
        <v>0</v>
      </c>
      <c r="T2635" s="85">
        <f t="shared" si="3151"/>
        <v>0</v>
      </c>
      <c r="U2635" s="85">
        <f t="shared" si="3152"/>
        <v>0</v>
      </c>
      <c r="V2635" s="85">
        <f t="shared" si="3153"/>
        <v>0</v>
      </c>
      <c r="W2635" s="33"/>
      <c r="X2635" s="85">
        <f t="shared" si="3160"/>
        <v>0</v>
      </c>
      <c r="Y2635" s="85">
        <f t="shared" si="3154"/>
        <v>0</v>
      </c>
      <c r="Z2635" s="85">
        <f t="shared" si="3155"/>
        <v>0</v>
      </c>
      <c r="AA2635" s="85">
        <f t="shared" si="3156"/>
        <v>0</v>
      </c>
      <c r="AB2635" s="85">
        <f t="shared" si="3157"/>
        <v>0</v>
      </c>
      <c r="AC2635" s="85">
        <f t="shared" si="3158"/>
        <v>0</v>
      </c>
    </row>
    <row r="2636" spans="1:29" x14ac:dyDescent="0.3">
      <c r="A2636" s="67"/>
      <c r="B2636" s="85"/>
      <c r="C2636" s="85"/>
      <c r="D2636" s="85"/>
      <c r="E2636" s="85"/>
      <c r="F2636" s="85"/>
      <c r="G2636" s="85"/>
      <c r="H2636" s="113"/>
      <c r="P2636" s="21" t="str">
        <f t="shared" si="3159"/>
        <v>A</v>
      </c>
      <c r="Q2636" s="85">
        <f>IF($P2636="B",B2636,0)</f>
        <v>0</v>
      </c>
      <c r="R2636" s="85">
        <f t="shared" si="3149"/>
        <v>0</v>
      </c>
      <c r="S2636" s="85">
        <f t="shared" si="3150"/>
        <v>0</v>
      </c>
      <c r="T2636" s="85">
        <f t="shared" si="3151"/>
        <v>0</v>
      </c>
      <c r="U2636" s="85">
        <f t="shared" si="3152"/>
        <v>0</v>
      </c>
      <c r="V2636" s="85">
        <f t="shared" si="3153"/>
        <v>0</v>
      </c>
      <c r="W2636" s="33"/>
      <c r="X2636" s="85">
        <f t="shared" si="3160"/>
        <v>0</v>
      </c>
      <c r="Y2636" s="85">
        <f t="shared" si="3154"/>
        <v>0</v>
      </c>
      <c r="Z2636" s="85">
        <f t="shared" si="3155"/>
        <v>0</v>
      </c>
      <c r="AA2636" s="85">
        <f t="shared" si="3156"/>
        <v>0</v>
      </c>
      <c r="AB2636" s="85">
        <f t="shared" si="3157"/>
        <v>0</v>
      </c>
      <c r="AC2636" s="85">
        <f t="shared" si="3158"/>
        <v>0</v>
      </c>
    </row>
    <row r="2637" spans="1:29" x14ac:dyDescent="0.3">
      <c r="A2637" s="67"/>
      <c r="B2637" s="85"/>
      <c r="C2637" s="85"/>
      <c r="D2637" s="85"/>
      <c r="E2637" s="85"/>
      <c r="F2637" s="85"/>
      <c r="G2637" s="85"/>
      <c r="H2637" s="113"/>
      <c r="P2637" s="21" t="str">
        <f t="shared" si="3159"/>
        <v>A</v>
      </c>
      <c r="Q2637" s="85">
        <f t="shared" ref="Q2637:Q2646" si="3161">IF($P2637="B",B2637,0)</f>
        <v>0</v>
      </c>
      <c r="R2637" s="85">
        <f t="shared" si="3149"/>
        <v>0</v>
      </c>
      <c r="S2637" s="85">
        <f t="shared" si="3150"/>
        <v>0</v>
      </c>
      <c r="T2637" s="85">
        <f t="shared" si="3151"/>
        <v>0</v>
      </c>
      <c r="U2637" s="85">
        <f t="shared" si="3152"/>
        <v>0</v>
      </c>
      <c r="V2637" s="85">
        <f t="shared" si="3153"/>
        <v>0</v>
      </c>
      <c r="W2637" s="33"/>
      <c r="X2637" s="85">
        <f t="shared" si="3160"/>
        <v>0</v>
      </c>
      <c r="Y2637" s="85">
        <f t="shared" si="3154"/>
        <v>0</v>
      </c>
      <c r="Z2637" s="85">
        <f t="shared" si="3155"/>
        <v>0</v>
      </c>
      <c r="AA2637" s="85">
        <f t="shared" si="3156"/>
        <v>0</v>
      </c>
      <c r="AB2637" s="85">
        <f t="shared" si="3157"/>
        <v>0</v>
      </c>
      <c r="AC2637" s="85">
        <f t="shared" si="3158"/>
        <v>0</v>
      </c>
    </row>
    <row r="2638" spans="1:29" x14ac:dyDescent="0.3">
      <c r="A2638" s="67"/>
      <c r="B2638" s="85"/>
      <c r="C2638" s="85"/>
      <c r="D2638" s="85"/>
      <c r="E2638" s="85"/>
      <c r="F2638" s="85"/>
      <c r="G2638" s="85"/>
      <c r="H2638" s="113"/>
      <c r="P2638" s="21" t="str">
        <f t="shared" si="3159"/>
        <v>A</v>
      </c>
      <c r="Q2638" s="85">
        <f t="shared" si="3161"/>
        <v>0</v>
      </c>
      <c r="R2638" s="85">
        <f t="shared" si="3149"/>
        <v>0</v>
      </c>
      <c r="S2638" s="85">
        <f t="shared" si="3150"/>
        <v>0</v>
      </c>
      <c r="T2638" s="85">
        <f t="shared" si="3151"/>
        <v>0</v>
      </c>
      <c r="U2638" s="85">
        <f t="shared" si="3152"/>
        <v>0</v>
      </c>
      <c r="V2638" s="85">
        <f t="shared" si="3153"/>
        <v>0</v>
      </c>
      <c r="W2638" s="33"/>
      <c r="X2638" s="85">
        <f t="shared" si="3160"/>
        <v>0</v>
      </c>
      <c r="Y2638" s="85">
        <f t="shared" si="3154"/>
        <v>0</v>
      </c>
      <c r="Z2638" s="85">
        <f t="shared" si="3155"/>
        <v>0</v>
      </c>
      <c r="AA2638" s="85">
        <f t="shared" si="3156"/>
        <v>0</v>
      </c>
      <c r="AB2638" s="85">
        <f t="shared" si="3157"/>
        <v>0</v>
      </c>
      <c r="AC2638" s="85">
        <f t="shared" si="3158"/>
        <v>0</v>
      </c>
    </row>
    <row r="2639" spans="1:29" x14ac:dyDescent="0.3">
      <c r="A2639" s="67"/>
      <c r="B2639" s="85"/>
      <c r="C2639" s="85"/>
      <c r="D2639" s="85"/>
      <c r="E2639" s="85"/>
      <c r="F2639" s="85"/>
      <c r="G2639" s="85"/>
      <c r="H2639" s="113"/>
      <c r="P2639" s="21" t="str">
        <f t="shared" si="3159"/>
        <v>A</v>
      </c>
      <c r="Q2639" s="85">
        <f t="shared" si="3161"/>
        <v>0</v>
      </c>
      <c r="R2639" s="85">
        <f t="shared" si="3149"/>
        <v>0</v>
      </c>
      <c r="S2639" s="85">
        <f t="shared" si="3150"/>
        <v>0</v>
      </c>
      <c r="T2639" s="85">
        <f t="shared" si="3151"/>
        <v>0</v>
      </c>
      <c r="U2639" s="85">
        <f t="shared" si="3152"/>
        <v>0</v>
      </c>
      <c r="V2639" s="85">
        <f t="shared" si="3153"/>
        <v>0</v>
      </c>
      <c r="W2639" s="33"/>
      <c r="X2639" s="85">
        <f t="shared" si="3160"/>
        <v>0</v>
      </c>
      <c r="Y2639" s="85">
        <f t="shared" si="3154"/>
        <v>0</v>
      </c>
      <c r="Z2639" s="85">
        <f t="shared" si="3155"/>
        <v>0</v>
      </c>
      <c r="AA2639" s="85">
        <f t="shared" si="3156"/>
        <v>0</v>
      </c>
      <c r="AB2639" s="85">
        <f t="shared" si="3157"/>
        <v>0</v>
      </c>
      <c r="AC2639" s="85">
        <f t="shared" si="3158"/>
        <v>0</v>
      </c>
    </row>
    <row r="2640" spans="1:29" x14ac:dyDescent="0.3">
      <c r="A2640" s="67"/>
      <c r="B2640" s="85"/>
      <c r="C2640" s="85"/>
      <c r="D2640" s="85"/>
      <c r="E2640" s="85"/>
      <c r="F2640" s="85"/>
      <c r="G2640" s="85"/>
      <c r="H2640" s="113"/>
      <c r="P2640" s="21" t="str">
        <f t="shared" si="3159"/>
        <v>A</v>
      </c>
      <c r="Q2640" s="85">
        <f t="shared" si="3161"/>
        <v>0</v>
      </c>
      <c r="R2640" s="85">
        <f t="shared" si="3149"/>
        <v>0</v>
      </c>
      <c r="S2640" s="85">
        <f t="shared" si="3150"/>
        <v>0</v>
      </c>
      <c r="T2640" s="85">
        <f t="shared" si="3151"/>
        <v>0</v>
      </c>
      <c r="U2640" s="85">
        <f t="shared" si="3152"/>
        <v>0</v>
      </c>
      <c r="V2640" s="85">
        <f t="shared" si="3153"/>
        <v>0</v>
      </c>
      <c r="W2640" s="33"/>
      <c r="X2640" s="85">
        <f t="shared" si="3160"/>
        <v>0</v>
      </c>
      <c r="Y2640" s="85">
        <f t="shared" si="3154"/>
        <v>0</v>
      </c>
      <c r="Z2640" s="85">
        <f t="shared" si="3155"/>
        <v>0</v>
      </c>
      <c r="AA2640" s="85">
        <f t="shared" si="3156"/>
        <v>0</v>
      </c>
      <c r="AB2640" s="85">
        <f t="shared" si="3157"/>
        <v>0</v>
      </c>
      <c r="AC2640" s="85">
        <f t="shared" si="3158"/>
        <v>0</v>
      </c>
    </row>
    <row r="2641" spans="1:29" x14ac:dyDescent="0.3">
      <c r="A2641" s="67"/>
      <c r="B2641" s="85"/>
      <c r="C2641" s="85"/>
      <c r="D2641" s="85"/>
      <c r="E2641" s="85"/>
      <c r="F2641" s="85"/>
      <c r="G2641" s="85"/>
      <c r="H2641" s="113"/>
      <c r="P2641" s="21" t="str">
        <f t="shared" si="3159"/>
        <v>A</v>
      </c>
      <c r="Q2641" s="85">
        <f t="shared" si="3161"/>
        <v>0</v>
      </c>
      <c r="R2641" s="85">
        <f t="shared" si="3149"/>
        <v>0</v>
      </c>
      <c r="S2641" s="85">
        <f t="shared" si="3150"/>
        <v>0</v>
      </c>
      <c r="T2641" s="85">
        <f t="shared" si="3151"/>
        <v>0</v>
      </c>
      <c r="U2641" s="85">
        <f t="shared" si="3152"/>
        <v>0</v>
      </c>
      <c r="V2641" s="85">
        <f t="shared" si="3153"/>
        <v>0</v>
      </c>
      <c r="W2641" s="33"/>
      <c r="X2641" s="85">
        <f t="shared" si="3160"/>
        <v>0</v>
      </c>
      <c r="Y2641" s="85">
        <f t="shared" si="3154"/>
        <v>0</v>
      </c>
      <c r="Z2641" s="85">
        <f t="shared" si="3155"/>
        <v>0</v>
      </c>
      <c r="AA2641" s="85">
        <f t="shared" si="3156"/>
        <v>0</v>
      </c>
      <c r="AB2641" s="85">
        <f t="shared" si="3157"/>
        <v>0</v>
      </c>
      <c r="AC2641" s="85">
        <f t="shared" si="3158"/>
        <v>0</v>
      </c>
    </row>
    <row r="2642" spans="1:29" x14ac:dyDescent="0.3">
      <c r="A2642" s="67"/>
      <c r="B2642" s="85"/>
      <c r="C2642" s="85"/>
      <c r="D2642" s="85"/>
      <c r="E2642" s="85"/>
      <c r="F2642" s="85"/>
      <c r="G2642" s="85"/>
      <c r="H2642" s="113"/>
      <c r="P2642" s="21" t="str">
        <f t="shared" si="3159"/>
        <v>A</v>
      </c>
      <c r="Q2642" s="85">
        <f t="shared" si="3161"/>
        <v>0</v>
      </c>
      <c r="R2642" s="85">
        <f t="shared" si="3149"/>
        <v>0</v>
      </c>
      <c r="S2642" s="85">
        <f t="shared" si="3150"/>
        <v>0</v>
      </c>
      <c r="T2642" s="85">
        <f t="shared" si="3151"/>
        <v>0</v>
      </c>
      <c r="U2642" s="85">
        <f t="shared" si="3152"/>
        <v>0</v>
      </c>
      <c r="V2642" s="85">
        <f t="shared" si="3153"/>
        <v>0</v>
      </c>
      <c r="W2642" s="33"/>
      <c r="X2642" s="85">
        <f t="shared" si="3160"/>
        <v>0</v>
      </c>
      <c r="Y2642" s="85">
        <f t="shared" si="3154"/>
        <v>0</v>
      </c>
      <c r="Z2642" s="85">
        <f t="shared" si="3155"/>
        <v>0</v>
      </c>
      <c r="AA2642" s="85">
        <f t="shared" si="3156"/>
        <v>0</v>
      </c>
      <c r="AB2642" s="85">
        <f t="shared" si="3157"/>
        <v>0</v>
      </c>
      <c r="AC2642" s="85">
        <f t="shared" si="3158"/>
        <v>0</v>
      </c>
    </row>
    <row r="2643" spans="1:29" x14ac:dyDescent="0.3">
      <c r="A2643" s="67"/>
      <c r="B2643" s="85"/>
      <c r="C2643" s="85"/>
      <c r="D2643" s="85"/>
      <c r="E2643" s="85"/>
      <c r="F2643" s="85"/>
      <c r="G2643" s="85"/>
      <c r="H2643" s="113"/>
      <c r="P2643" s="21" t="str">
        <f t="shared" si="3159"/>
        <v>A</v>
      </c>
      <c r="Q2643" s="85">
        <f t="shared" si="3161"/>
        <v>0</v>
      </c>
      <c r="R2643" s="85">
        <f t="shared" si="3149"/>
        <v>0</v>
      </c>
      <c r="S2643" s="85">
        <f t="shared" si="3150"/>
        <v>0</v>
      </c>
      <c r="T2643" s="85">
        <f t="shared" si="3151"/>
        <v>0</v>
      </c>
      <c r="U2643" s="85">
        <f t="shared" si="3152"/>
        <v>0</v>
      </c>
      <c r="V2643" s="85">
        <f t="shared" si="3153"/>
        <v>0</v>
      </c>
      <c r="W2643" s="33"/>
      <c r="X2643" s="85">
        <f t="shared" si="3160"/>
        <v>0</v>
      </c>
      <c r="Y2643" s="85">
        <f t="shared" si="3154"/>
        <v>0</v>
      </c>
      <c r="Z2643" s="85">
        <f t="shared" si="3155"/>
        <v>0</v>
      </c>
      <c r="AA2643" s="85">
        <f t="shared" si="3156"/>
        <v>0</v>
      </c>
      <c r="AB2643" s="85">
        <f t="shared" si="3157"/>
        <v>0</v>
      </c>
      <c r="AC2643" s="85">
        <f t="shared" si="3158"/>
        <v>0</v>
      </c>
    </row>
    <row r="2644" spans="1:29" x14ac:dyDescent="0.3">
      <c r="A2644" s="67"/>
      <c r="B2644" s="85"/>
      <c r="C2644" s="85"/>
      <c r="D2644" s="85"/>
      <c r="E2644" s="85"/>
      <c r="F2644" s="85"/>
      <c r="G2644" s="85"/>
      <c r="H2644" s="113"/>
      <c r="P2644" s="21" t="str">
        <f t="shared" si="3159"/>
        <v>A</v>
      </c>
      <c r="Q2644" s="85">
        <f t="shared" si="3161"/>
        <v>0</v>
      </c>
      <c r="R2644" s="85">
        <f t="shared" si="3149"/>
        <v>0</v>
      </c>
      <c r="S2644" s="85">
        <f t="shared" si="3150"/>
        <v>0</v>
      </c>
      <c r="T2644" s="85">
        <f t="shared" si="3151"/>
        <v>0</v>
      </c>
      <c r="U2644" s="85">
        <f t="shared" si="3152"/>
        <v>0</v>
      </c>
      <c r="V2644" s="85">
        <f t="shared" si="3153"/>
        <v>0</v>
      </c>
      <c r="W2644" s="33"/>
      <c r="X2644" s="85">
        <f t="shared" si="3160"/>
        <v>0</v>
      </c>
      <c r="Y2644" s="85">
        <f t="shared" si="3154"/>
        <v>0</v>
      </c>
      <c r="Z2644" s="85">
        <f t="shared" si="3155"/>
        <v>0</v>
      </c>
      <c r="AA2644" s="85">
        <f t="shared" si="3156"/>
        <v>0</v>
      </c>
      <c r="AB2644" s="85">
        <f t="shared" si="3157"/>
        <v>0</v>
      </c>
      <c r="AC2644" s="85">
        <f t="shared" si="3158"/>
        <v>0</v>
      </c>
    </row>
    <row r="2645" spans="1:29" x14ac:dyDescent="0.3">
      <c r="A2645" s="67"/>
      <c r="B2645" s="85"/>
      <c r="C2645" s="85"/>
      <c r="D2645" s="85"/>
      <c r="E2645" s="85"/>
      <c r="F2645" s="85"/>
      <c r="G2645" s="85"/>
      <c r="H2645" s="113"/>
      <c r="P2645" s="21" t="str">
        <f t="shared" si="3159"/>
        <v>A</v>
      </c>
      <c r="Q2645" s="85">
        <f t="shared" si="3161"/>
        <v>0</v>
      </c>
      <c r="R2645" s="85">
        <f t="shared" si="3149"/>
        <v>0</v>
      </c>
      <c r="S2645" s="85">
        <f t="shared" si="3150"/>
        <v>0</v>
      </c>
      <c r="T2645" s="85">
        <f t="shared" si="3151"/>
        <v>0</v>
      </c>
      <c r="U2645" s="85">
        <f t="shared" si="3152"/>
        <v>0</v>
      </c>
      <c r="V2645" s="85">
        <f t="shared" si="3153"/>
        <v>0</v>
      </c>
      <c r="W2645" s="33"/>
      <c r="X2645" s="85">
        <f t="shared" si="3160"/>
        <v>0</v>
      </c>
      <c r="Y2645" s="85">
        <f t="shared" si="3154"/>
        <v>0</v>
      </c>
      <c r="Z2645" s="85">
        <f t="shared" si="3155"/>
        <v>0</v>
      </c>
      <c r="AA2645" s="85">
        <f t="shared" si="3156"/>
        <v>0</v>
      </c>
      <c r="AB2645" s="85">
        <f t="shared" si="3157"/>
        <v>0</v>
      </c>
      <c r="AC2645" s="85">
        <f t="shared" si="3158"/>
        <v>0</v>
      </c>
    </row>
    <row r="2646" spans="1:29" x14ac:dyDescent="0.3">
      <c r="A2646" s="67"/>
      <c r="B2646" s="85"/>
      <c r="C2646" s="85"/>
      <c r="D2646" s="85"/>
      <c r="E2646" s="85"/>
      <c r="F2646" s="85"/>
      <c r="G2646" s="85"/>
      <c r="H2646" s="113"/>
      <c r="P2646" s="21" t="str">
        <f t="shared" si="3159"/>
        <v>A</v>
      </c>
      <c r="Q2646" s="85">
        <f t="shared" si="3161"/>
        <v>0</v>
      </c>
      <c r="R2646" s="85">
        <f t="shared" si="3149"/>
        <v>0</v>
      </c>
      <c r="S2646" s="85">
        <f t="shared" si="3150"/>
        <v>0</v>
      </c>
      <c r="T2646" s="85">
        <f t="shared" si="3151"/>
        <v>0</v>
      </c>
      <c r="U2646" s="85">
        <f t="shared" si="3152"/>
        <v>0</v>
      </c>
      <c r="V2646" s="85">
        <f t="shared" si="3153"/>
        <v>0</v>
      </c>
      <c r="W2646" s="33"/>
      <c r="X2646" s="85">
        <f t="shared" si="3160"/>
        <v>0</v>
      </c>
      <c r="Y2646" s="85">
        <f t="shared" si="3154"/>
        <v>0</v>
      </c>
      <c r="Z2646" s="85">
        <f t="shared" si="3155"/>
        <v>0</v>
      </c>
      <c r="AA2646" s="85">
        <f t="shared" si="3156"/>
        <v>0</v>
      </c>
      <c r="AB2646" s="85">
        <f t="shared" si="3157"/>
        <v>0</v>
      </c>
      <c r="AC2646" s="85">
        <f t="shared" si="3158"/>
        <v>0</v>
      </c>
    </row>
    <row r="2647" spans="1:29" x14ac:dyDescent="0.3">
      <c r="A2647" s="68"/>
      <c r="B2647" s="87"/>
      <c r="C2647" s="87"/>
      <c r="D2647" s="87"/>
      <c r="E2647" s="87"/>
      <c r="F2647" s="87"/>
      <c r="G2647" s="87"/>
      <c r="H2647" s="114"/>
      <c r="I2647" s="105">
        <f>Q2647</f>
        <v>0</v>
      </c>
      <c r="J2647" s="105">
        <f>R2647</f>
        <v>0</v>
      </c>
      <c r="K2647" s="105">
        <f t="shared" ref="K2647" si="3162">S2647</f>
        <v>0</v>
      </c>
      <c r="L2647" s="105">
        <f t="shared" ref="L2647" si="3163">T2647</f>
        <v>0</v>
      </c>
      <c r="M2647" s="105">
        <f t="shared" ref="M2647" si="3164">U2647</f>
        <v>0</v>
      </c>
      <c r="N2647" s="105">
        <f t="shared" ref="N2647" si="3165">V2647</f>
        <v>0</v>
      </c>
      <c r="P2647" s="21"/>
      <c r="Q2647" s="106">
        <f t="shared" ref="Q2647:V2647" si="3166">+SUM(Q2631:Q2646)</f>
        <v>0</v>
      </c>
      <c r="R2647" s="106">
        <f t="shared" si="3166"/>
        <v>0</v>
      </c>
      <c r="S2647" s="106">
        <f t="shared" si="3166"/>
        <v>0</v>
      </c>
      <c r="T2647" s="106">
        <f t="shared" si="3166"/>
        <v>0</v>
      </c>
      <c r="U2647" s="106">
        <f t="shared" si="3166"/>
        <v>0</v>
      </c>
      <c r="V2647" s="106">
        <f t="shared" si="3166"/>
        <v>0</v>
      </c>
      <c r="W2647" s="33"/>
      <c r="X2647" s="33"/>
      <c r="Y2647" s="33"/>
      <c r="Z2647" s="33"/>
      <c r="AA2647" s="33"/>
      <c r="AB2647" s="33"/>
      <c r="AC2647" s="33"/>
    </row>
    <row r="2649" spans="1:29" x14ac:dyDescent="0.3">
      <c r="A2649" s="69"/>
      <c r="B2649" s="69"/>
      <c r="C2649" s="69"/>
      <c r="D2649" s="97"/>
      <c r="E2649" s="97"/>
      <c r="F2649" s="69"/>
      <c r="G2649" s="69"/>
      <c r="H2649" s="82"/>
    </row>
    <row r="2650" spans="1:29" x14ac:dyDescent="0.3">
      <c r="A2650" s="94"/>
      <c r="B2650" s="83"/>
      <c r="C2650" s="95"/>
      <c r="D2650" s="95"/>
      <c r="E2650" s="33"/>
      <c r="F2650" s="98"/>
      <c r="G2650" s="96"/>
      <c r="H2650" s="112"/>
    </row>
    <row r="2651" spans="1:29" x14ac:dyDescent="0.3">
      <c r="A2651" s="91"/>
      <c r="B2651" s="92"/>
      <c r="C2651" s="92"/>
      <c r="D2651" s="92"/>
      <c r="E2651" s="92"/>
      <c r="F2651" s="92"/>
      <c r="G2651" s="92"/>
      <c r="H2651" s="92"/>
    </row>
    <row r="2652" spans="1:29" x14ac:dyDescent="0.3">
      <c r="A2652" s="68"/>
      <c r="B2652" s="68"/>
      <c r="C2652" s="68"/>
      <c r="D2652" s="68"/>
      <c r="E2652" s="68"/>
      <c r="F2652" s="68"/>
      <c r="G2652" s="68"/>
      <c r="H2652" s="82"/>
      <c r="P2652" s="21"/>
      <c r="Q2652" s="106">
        <f>+SUM(Q2653:Q2668)</f>
        <v>0</v>
      </c>
      <c r="R2652" s="106">
        <f t="shared" ref="R2652:V2652" si="3167">+SUM(R2653:R2668)</f>
        <v>0</v>
      </c>
      <c r="S2652" s="106">
        <f t="shared" si="3167"/>
        <v>0</v>
      </c>
      <c r="T2652" s="106">
        <f t="shared" si="3167"/>
        <v>0</v>
      </c>
      <c r="U2652" s="106">
        <f t="shared" si="3167"/>
        <v>0</v>
      </c>
      <c r="V2652" s="106">
        <f t="shared" si="3167"/>
        <v>0</v>
      </c>
      <c r="W2652" s="33"/>
      <c r="X2652" s="33"/>
      <c r="Y2652" s="33"/>
      <c r="Z2652" s="33"/>
      <c r="AA2652" s="33"/>
      <c r="AB2652" s="33"/>
      <c r="AC2652" s="33"/>
    </row>
    <row r="2653" spans="1:29" x14ac:dyDescent="0.3">
      <c r="A2653" s="67"/>
      <c r="B2653" s="85"/>
      <c r="C2653" s="85"/>
      <c r="D2653" s="85"/>
      <c r="E2653" s="85"/>
      <c r="F2653" s="85"/>
      <c r="G2653" s="85"/>
      <c r="H2653" s="113"/>
      <c r="I2653" s="105">
        <f t="shared" ref="I2653" si="3168">Q2652</f>
        <v>0</v>
      </c>
      <c r="J2653" s="105">
        <f t="shared" ref="J2653" si="3169">R2652</f>
        <v>0</v>
      </c>
      <c r="K2653" s="105">
        <f t="shared" ref="K2653" si="3170">S2652</f>
        <v>0</v>
      </c>
      <c r="L2653" s="105">
        <f t="shared" ref="L2653" si="3171">T2652</f>
        <v>0</v>
      </c>
      <c r="M2653" s="105">
        <f t="shared" ref="M2653" si="3172">U2652</f>
        <v>0</v>
      </c>
      <c r="N2653" s="105">
        <f t="shared" ref="N2653" si="3173">V2652</f>
        <v>0</v>
      </c>
      <c r="P2653" s="21" t="str">
        <f>IF(A2653&gt;=$B$2104,"A","B")</f>
        <v>A</v>
      </c>
      <c r="Q2653" s="85">
        <f t="shared" ref="Q2653:Q2657" si="3174">IF($P2653="B",B2653,0)</f>
        <v>0</v>
      </c>
      <c r="R2653" s="85">
        <f t="shared" ref="R2653:R2668" si="3175">IF($P2653="B",C2653,0)</f>
        <v>0</v>
      </c>
      <c r="S2653" s="85">
        <f t="shared" ref="S2653:S2668" si="3176">IF($P2653="B",D2653,0)</f>
        <v>0</v>
      </c>
      <c r="T2653" s="85">
        <f t="shared" ref="T2653:T2668" si="3177">IF($P2653="B",E2653,0)</f>
        <v>0</v>
      </c>
      <c r="U2653" s="85">
        <f t="shared" ref="U2653:U2668" si="3178">IF($P2653="B",F2653,0)</f>
        <v>0</v>
      </c>
      <c r="V2653" s="85">
        <f t="shared" ref="V2653:V2668" si="3179">IF($P2653="B",G2653,0)</f>
        <v>0</v>
      </c>
      <c r="W2653" s="33"/>
      <c r="X2653" s="85">
        <f>IF($P2653="A",B2653,0)</f>
        <v>0</v>
      </c>
      <c r="Y2653" s="85">
        <f t="shared" ref="Y2653:Y2668" si="3180">IF($P2653="A",C2653,0)</f>
        <v>0</v>
      </c>
      <c r="Z2653" s="85">
        <f t="shared" ref="Z2653:Z2668" si="3181">IF($P2653="A",D2653,0)</f>
        <v>0</v>
      </c>
      <c r="AA2653" s="85">
        <f t="shared" ref="AA2653:AA2668" si="3182">IF($P2653="A",E2653,0)</f>
        <v>0</v>
      </c>
      <c r="AB2653" s="85">
        <f t="shared" ref="AB2653:AB2668" si="3183">IF($P2653="A",F2653,0)</f>
        <v>0</v>
      </c>
      <c r="AC2653" s="85">
        <f t="shared" ref="AC2653:AC2668" si="3184">IF($P2653="A",G2653,0)</f>
        <v>0</v>
      </c>
    </row>
    <row r="2654" spans="1:29" x14ac:dyDescent="0.3">
      <c r="A2654" s="67"/>
      <c r="B2654" s="85"/>
      <c r="C2654" s="85"/>
      <c r="D2654" s="85"/>
      <c r="E2654" s="85"/>
      <c r="F2654" s="85"/>
      <c r="G2654" s="85"/>
      <c r="H2654" s="113"/>
      <c r="P2654" s="21" t="str">
        <f t="shared" ref="P2654:P2668" si="3185">IF(A2654&gt;=$B$2104,"A","B")</f>
        <v>A</v>
      </c>
      <c r="Q2654" s="85">
        <f t="shared" si="3174"/>
        <v>0</v>
      </c>
      <c r="R2654" s="85">
        <f t="shared" si="3175"/>
        <v>0</v>
      </c>
      <c r="S2654" s="85">
        <f t="shared" si="3176"/>
        <v>0</v>
      </c>
      <c r="T2654" s="85">
        <f t="shared" si="3177"/>
        <v>0</v>
      </c>
      <c r="U2654" s="85">
        <f t="shared" si="3178"/>
        <v>0</v>
      </c>
      <c r="V2654" s="85">
        <f t="shared" si="3179"/>
        <v>0</v>
      </c>
      <c r="W2654" s="33"/>
      <c r="X2654" s="85">
        <f t="shared" ref="X2654:X2668" si="3186">IF($P2654="A",B2654,0)</f>
        <v>0</v>
      </c>
      <c r="Y2654" s="85">
        <f t="shared" si="3180"/>
        <v>0</v>
      </c>
      <c r="Z2654" s="85">
        <f t="shared" si="3181"/>
        <v>0</v>
      </c>
      <c r="AA2654" s="85">
        <f t="shared" si="3182"/>
        <v>0</v>
      </c>
      <c r="AB2654" s="85">
        <f t="shared" si="3183"/>
        <v>0</v>
      </c>
      <c r="AC2654" s="85">
        <f t="shared" si="3184"/>
        <v>0</v>
      </c>
    </row>
    <row r="2655" spans="1:29" x14ac:dyDescent="0.3">
      <c r="A2655" s="67"/>
      <c r="B2655" s="85"/>
      <c r="C2655" s="85"/>
      <c r="D2655" s="85"/>
      <c r="E2655" s="85"/>
      <c r="F2655" s="85"/>
      <c r="G2655" s="85"/>
      <c r="H2655" s="113"/>
      <c r="P2655" s="21" t="str">
        <f t="shared" si="3185"/>
        <v>A</v>
      </c>
      <c r="Q2655" s="85">
        <f t="shared" si="3174"/>
        <v>0</v>
      </c>
      <c r="R2655" s="85">
        <f t="shared" si="3175"/>
        <v>0</v>
      </c>
      <c r="S2655" s="85">
        <f t="shared" si="3176"/>
        <v>0</v>
      </c>
      <c r="T2655" s="85">
        <f t="shared" si="3177"/>
        <v>0</v>
      </c>
      <c r="U2655" s="85">
        <f t="shared" si="3178"/>
        <v>0</v>
      </c>
      <c r="V2655" s="85">
        <f t="shared" si="3179"/>
        <v>0</v>
      </c>
      <c r="W2655" s="33"/>
      <c r="X2655" s="85">
        <f t="shared" si="3186"/>
        <v>0</v>
      </c>
      <c r="Y2655" s="85">
        <f t="shared" si="3180"/>
        <v>0</v>
      </c>
      <c r="Z2655" s="85">
        <f t="shared" si="3181"/>
        <v>0</v>
      </c>
      <c r="AA2655" s="85">
        <f t="shared" si="3182"/>
        <v>0</v>
      </c>
      <c r="AB2655" s="85">
        <f t="shared" si="3183"/>
        <v>0</v>
      </c>
      <c r="AC2655" s="85">
        <f t="shared" si="3184"/>
        <v>0</v>
      </c>
    </row>
    <row r="2656" spans="1:29" x14ac:dyDescent="0.3">
      <c r="A2656" s="67"/>
      <c r="B2656" s="85"/>
      <c r="C2656" s="85"/>
      <c r="D2656" s="85"/>
      <c r="E2656" s="85"/>
      <c r="F2656" s="85"/>
      <c r="G2656" s="85"/>
      <c r="H2656" s="113"/>
      <c r="P2656" s="21" t="str">
        <f t="shared" si="3185"/>
        <v>A</v>
      </c>
      <c r="Q2656" s="85">
        <f t="shared" si="3174"/>
        <v>0</v>
      </c>
      <c r="R2656" s="85">
        <f t="shared" si="3175"/>
        <v>0</v>
      </c>
      <c r="S2656" s="85">
        <f t="shared" si="3176"/>
        <v>0</v>
      </c>
      <c r="T2656" s="85">
        <f t="shared" si="3177"/>
        <v>0</v>
      </c>
      <c r="U2656" s="85">
        <f t="shared" si="3178"/>
        <v>0</v>
      </c>
      <c r="V2656" s="85">
        <f t="shared" si="3179"/>
        <v>0</v>
      </c>
      <c r="W2656" s="33"/>
      <c r="X2656" s="85">
        <f t="shared" si="3186"/>
        <v>0</v>
      </c>
      <c r="Y2656" s="85">
        <f t="shared" si="3180"/>
        <v>0</v>
      </c>
      <c r="Z2656" s="85">
        <f t="shared" si="3181"/>
        <v>0</v>
      </c>
      <c r="AA2656" s="85">
        <f t="shared" si="3182"/>
        <v>0</v>
      </c>
      <c r="AB2656" s="85">
        <f t="shared" si="3183"/>
        <v>0</v>
      </c>
      <c r="AC2656" s="85">
        <f t="shared" si="3184"/>
        <v>0</v>
      </c>
    </row>
    <row r="2657" spans="1:29" x14ac:dyDescent="0.3">
      <c r="A2657" s="67"/>
      <c r="B2657" s="85"/>
      <c r="C2657" s="85"/>
      <c r="D2657" s="85"/>
      <c r="E2657" s="85"/>
      <c r="F2657" s="85"/>
      <c r="G2657" s="85"/>
      <c r="H2657" s="113"/>
      <c r="P2657" s="21" t="str">
        <f t="shared" si="3185"/>
        <v>A</v>
      </c>
      <c r="Q2657" s="85">
        <f t="shared" si="3174"/>
        <v>0</v>
      </c>
      <c r="R2657" s="85">
        <f t="shared" si="3175"/>
        <v>0</v>
      </c>
      <c r="S2657" s="85">
        <f t="shared" si="3176"/>
        <v>0</v>
      </c>
      <c r="T2657" s="85">
        <f t="shared" si="3177"/>
        <v>0</v>
      </c>
      <c r="U2657" s="85">
        <f t="shared" si="3178"/>
        <v>0</v>
      </c>
      <c r="V2657" s="85">
        <f t="shared" si="3179"/>
        <v>0</v>
      </c>
      <c r="W2657" s="33"/>
      <c r="X2657" s="85">
        <f t="shared" si="3186"/>
        <v>0</v>
      </c>
      <c r="Y2657" s="85">
        <f t="shared" si="3180"/>
        <v>0</v>
      </c>
      <c r="Z2657" s="85">
        <f t="shared" si="3181"/>
        <v>0</v>
      </c>
      <c r="AA2657" s="85">
        <f t="shared" si="3182"/>
        <v>0</v>
      </c>
      <c r="AB2657" s="85">
        <f t="shared" si="3183"/>
        <v>0</v>
      </c>
      <c r="AC2657" s="85">
        <f t="shared" si="3184"/>
        <v>0</v>
      </c>
    </row>
    <row r="2658" spans="1:29" x14ac:dyDescent="0.3">
      <c r="A2658" s="67"/>
      <c r="B2658" s="85"/>
      <c r="C2658" s="85"/>
      <c r="D2658" s="85"/>
      <c r="E2658" s="85"/>
      <c r="F2658" s="85"/>
      <c r="G2658" s="85"/>
      <c r="H2658" s="113"/>
      <c r="P2658" s="21" t="str">
        <f t="shared" si="3185"/>
        <v>A</v>
      </c>
      <c r="Q2658" s="85">
        <f>IF($P2658="B",B2658,0)</f>
        <v>0</v>
      </c>
      <c r="R2658" s="85">
        <f t="shared" si="3175"/>
        <v>0</v>
      </c>
      <c r="S2658" s="85">
        <f t="shared" si="3176"/>
        <v>0</v>
      </c>
      <c r="T2658" s="85">
        <f t="shared" si="3177"/>
        <v>0</v>
      </c>
      <c r="U2658" s="85">
        <f t="shared" si="3178"/>
        <v>0</v>
      </c>
      <c r="V2658" s="85">
        <f t="shared" si="3179"/>
        <v>0</v>
      </c>
      <c r="W2658" s="33"/>
      <c r="X2658" s="85">
        <f t="shared" si="3186"/>
        <v>0</v>
      </c>
      <c r="Y2658" s="85">
        <f t="shared" si="3180"/>
        <v>0</v>
      </c>
      <c r="Z2658" s="85">
        <f t="shared" si="3181"/>
        <v>0</v>
      </c>
      <c r="AA2658" s="85">
        <f t="shared" si="3182"/>
        <v>0</v>
      </c>
      <c r="AB2658" s="85">
        <f t="shared" si="3183"/>
        <v>0</v>
      </c>
      <c r="AC2658" s="85">
        <f t="shared" si="3184"/>
        <v>0</v>
      </c>
    </row>
    <row r="2659" spans="1:29" x14ac:dyDescent="0.3">
      <c r="A2659" s="67"/>
      <c r="B2659" s="85"/>
      <c r="C2659" s="85"/>
      <c r="D2659" s="85"/>
      <c r="E2659" s="85"/>
      <c r="F2659" s="85"/>
      <c r="G2659" s="85"/>
      <c r="H2659" s="113"/>
      <c r="P2659" s="21" t="str">
        <f t="shared" si="3185"/>
        <v>A</v>
      </c>
      <c r="Q2659" s="85">
        <f t="shared" ref="Q2659:Q2668" si="3187">IF($P2659="B",B2659,0)</f>
        <v>0</v>
      </c>
      <c r="R2659" s="85">
        <f t="shared" si="3175"/>
        <v>0</v>
      </c>
      <c r="S2659" s="85">
        <f t="shared" si="3176"/>
        <v>0</v>
      </c>
      <c r="T2659" s="85">
        <f t="shared" si="3177"/>
        <v>0</v>
      </c>
      <c r="U2659" s="85">
        <f t="shared" si="3178"/>
        <v>0</v>
      </c>
      <c r="V2659" s="85">
        <f t="shared" si="3179"/>
        <v>0</v>
      </c>
      <c r="W2659" s="33"/>
      <c r="X2659" s="85">
        <f t="shared" si="3186"/>
        <v>0</v>
      </c>
      <c r="Y2659" s="85">
        <f t="shared" si="3180"/>
        <v>0</v>
      </c>
      <c r="Z2659" s="85">
        <f t="shared" si="3181"/>
        <v>0</v>
      </c>
      <c r="AA2659" s="85">
        <f t="shared" si="3182"/>
        <v>0</v>
      </c>
      <c r="AB2659" s="85">
        <f t="shared" si="3183"/>
        <v>0</v>
      </c>
      <c r="AC2659" s="85">
        <f t="shared" si="3184"/>
        <v>0</v>
      </c>
    </row>
    <row r="2660" spans="1:29" x14ac:dyDescent="0.3">
      <c r="A2660" s="67"/>
      <c r="B2660" s="85"/>
      <c r="C2660" s="85"/>
      <c r="D2660" s="85"/>
      <c r="E2660" s="85"/>
      <c r="F2660" s="85"/>
      <c r="G2660" s="85"/>
      <c r="H2660" s="113"/>
      <c r="P2660" s="21" t="str">
        <f t="shared" si="3185"/>
        <v>A</v>
      </c>
      <c r="Q2660" s="85">
        <f t="shared" si="3187"/>
        <v>0</v>
      </c>
      <c r="R2660" s="85">
        <f t="shared" si="3175"/>
        <v>0</v>
      </c>
      <c r="S2660" s="85">
        <f t="shared" si="3176"/>
        <v>0</v>
      </c>
      <c r="T2660" s="85">
        <f t="shared" si="3177"/>
        <v>0</v>
      </c>
      <c r="U2660" s="85">
        <f t="shared" si="3178"/>
        <v>0</v>
      </c>
      <c r="V2660" s="85">
        <f t="shared" si="3179"/>
        <v>0</v>
      </c>
      <c r="W2660" s="33"/>
      <c r="X2660" s="85">
        <f t="shared" si="3186"/>
        <v>0</v>
      </c>
      <c r="Y2660" s="85">
        <f t="shared" si="3180"/>
        <v>0</v>
      </c>
      <c r="Z2660" s="85">
        <f t="shared" si="3181"/>
        <v>0</v>
      </c>
      <c r="AA2660" s="85">
        <f t="shared" si="3182"/>
        <v>0</v>
      </c>
      <c r="AB2660" s="85">
        <f t="shared" si="3183"/>
        <v>0</v>
      </c>
      <c r="AC2660" s="85">
        <f t="shared" si="3184"/>
        <v>0</v>
      </c>
    </row>
    <row r="2661" spans="1:29" x14ac:dyDescent="0.3">
      <c r="A2661" s="67"/>
      <c r="B2661" s="85"/>
      <c r="C2661" s="85"/>
      <c r="D2661" s="85"/>
      <c r="E2661" s="85"/>
      <c r="F2661" s="85"/>
      <c r="G2661" s="85"/>
      <c r="H2661" s="113"/>
      <c r="P2661" s="21" t="str">
        <f t="shared" si="3185"/>
        <v>A</v>
      </c>
      <c r="Q2661" s="85">
        <f t="shared" si="3187"/>
        <v>0</v>
      </c>
      <c r="R2661" s="85">
        <f t="shared" si="3175"/>
        <v>0</v>
      </c>
      <c r="S2661" s="85">
        <f t="shared" si="3176"/>
        <v>0</v>
      </c>
      <c r="T2661" s="85">
        <f t="shared" si="3177"/>
        <v>0</v>
      </c>
      <c r="U2661" s="85">
        <f t="shared" si="3178"/>
        <v>0</v>
      </c>
      <c r="V2661" s="85">
        <f t="shared" si="3179"/>
        <v>0</v>
      </c>
      <c r="W2661" s="33"/>
      <c r="X2661" s="85">
        <f t="shared" si="3186"/>
        <v>0</v>
      </c>
      <c r="Y2661" s="85">
        <f t="shared" si="3180"/>
        <v>0</v>
      </c>
      <c r="Z2661" s="85">
        <f t="shared" si="3181"/>
        <v>0</v>
      </c>
      <c r="AA2661" s="85">
        <f t="shared" si="3182"/>
        <v>0</v>
      </c>
      <c r="AB2661" s="85">
        <f t="shared" si="3183"/>
        <v>0</v>
      </c>
      <c r="AC2661" s="85">
        <f t="shared" si="3184"/>
        <v>0</v>
      </c>
    </row>
    <row r="2662" spans="1:29" x14ac:dyDescent="0.3">
      <c r="A2662" s="67"/>
      <c r="B2662" s="85"/>
      <c r="C2662" s="85"/>
      <c r="D2662" s="85"/>
      <c r="E2662" s="85"/>
      <c r="F2662" s="85"/>
      <c r="G2662" s="85"/>
      <c r="H2662" s="113"/>
      <c r="P2662" s="21" t="str">
        <f t="shared" si="3185"/>
        <v>A</v>
      </c>
      <c r="Q2662" s="85">
        <f t="shared" si="3187"/>
        <v>0</v>
      </c>
      <c r="R2662" s="85">
        <f t="shared" si="3175"/>
        <v>0</v>
      </c>
      <c r="S2662" s="85">
        <f t="shared" si="3176"/>
        <v>0</v>
      </c>
      <c r="T2662" s="85">
        <f t="shared" si="3177"/>
        <v>0</v>
      </c>
      <c r="U2662" s="85">
        <f t="shared" si="3178"/>
        <v>0</v>
      </c>
      <c r="V2662" s="85">
        <f t="shared" si="3179"/>
        <v>0</v>
      </c>
      <c r="W2662" s="33"/>
      <c r="X2662" s="85">
        <f t="shared" si="3186"/>
        <v>0</v>
      </c>
      <c r="Y2662" s="85">
        <f t="shared" si="3180"/>
        <v>0</v>
      </c>
      <c r="Z2662" s="85">
        <f t="shared" si="3181"/>
        <v>0</v>
      </c>
      <c r="AA2662" s="85">
        <f t="shared" si="3182"/>
        <v>0</v>
      </c>
      <c r="AB2662" s="85">
        <f t="shared" si="3183"/>
        <v>0</v>
      </c>
      <c r="AC2662" s="85">
        <f t="shared" si="3184"/>
        <v>0</v>
      </c>
    </row>
    <row r="2663" spans="1:29" x14ac:dyDescent="0.3">
      <c r="A2663" s="67"/>
      <c r="B2663" s="85"/>
      <c r="C2663" s="85"/>
      <c r="D2663" s="85"/>
      <c r="E2663" s="85"/>
      <c r="F2663" s="85"/>
      <c r="G2663" s="85"/>
      <c r="H2663" s="113"/>
      <c r="P2663" s="21" t="str">
        <f t="shared" si="3185"/>
        <v>A</v>
      </c>
      <c r="Q2663" s="85">
        <f t="shared" si="3187"/>
        <v>0</v>
      </c>
      <c r="R2663" s="85">
        <f t="shared" si="3175"/>
        <v>0</v>
      </c>
      <c r="S2663" s="85">
        <f t="shared" si="3176"/>
        <v>0</v>
      </c>
      <c r="T2663" s="85">
        <f t="shared" si="3177"/>
        <v>0</v>
      </c>
      <c r="U2663" s="85">
        <f t="shared" si="3178"/>
        <v>0</v>
      </c>
      <c r="V2663" s="85">
        <f t="shared" si="3179"/>
        <v>0</v>
      </c>
      <c r="W2663" s="33"/>
      <c r="X2663" s="85">
        <f t="shared" si="3186"/>
        <v>0</v>
      </c>
      <c r="Y2663" s="85">
        <f t="shared" si="3180"/>
        <v>0</v>
      </c>
      <c r="Z2663" s="85">
        <f t="shared" si="3181"/>
        <v>0</v>
      </c>
      <c r="AA2663" s="85">
        <f t="shared" si="3182"/>
        <v>0</v>
      </c>
      <c r="AB2663" s="85">
        <f t="shared" si="3183"/>
        <v>0</v>
      </c>
      <c r="AC2663" s="85">
        <f t="shared" si="3184"/>
        <v>0</v>
      </c>
    </row>
    <row r="2664" spans="1:29" x14ac:dyDescent="0.3">
      <c r="A2664" s="67"/>
      <c r="B2664" s="85"/>
      <c r="C2664" s="85"/>
      <c r="D2664" s="85"/>
      <c r="E2664" s="85"/>
      <c r="F2664" s="85"/>
      <c r="G2664" s="85"/>
      <c r="H2664" s="113"/>
      <c r="P2664" s="21" t="str">
        <f t="shared" si="3185"/>
        <v>A</v>
      </c>
      <c r="Q2664" s="85">
        <f t="shared" si="3187"/>
        <v>0</v>
      </c>
      <c r="R2664" s="85">
        <f t="shared" si="3175"/>
        <v>0</v>
      </c>
      <c r="S2664" s="85">
        <f t="shared" si="3176"/>
        <v>0</v>
      </c>
      <c r="T2664" s="85">
        <f t="shared" si="3177"/>
        <v>0</v>
      </c>
      <c r="U2664" s="85">
        <f t="shared" si="3178"/>
        <v>0</v>
      </c>
      <c r="V2664" s="85">
        <f t="shared" si="3179"/>
        <v>0</v>
      </c>
      <c r="W2664" s="33"/>
      <c r="X2664" s="85">
        <f t="shared" si="3186"/>
        <v>0</v>
      </c>
      <c r="Y2664" s="85">
        <f t="shared" si="3180"/>
        <v>0</v>
      </c>
      <c r="Z2664" s="85">
        <f t="shared" si="3181"/>
        <v>0</v>
      </c>
      <c r="AA2664" s="85">
        <f t="shared" si="3182"/>
        <v>0</v>
      </c>
      <c r="AB2664" s="85">
        <f t="shared" si="3183"/>
        <v>0</v>
      </c>
      <c r="AC2664" s="85">
        <f t="shared" si="3184"/>
        <v>0</v>
      </c>
    </row>
    <row r="2665" spans="1:29" x14ac:dyDescent="0.3">
      <c r="A2665" s="67"/>
      <c r="B2665" s="85"/>
      <c r="C2665" s="85"/>
      <c r="D2665" s="85"/>
      <c r="E2665" s="85"/>
      <c r="F2665" s="85"/>
      <c r="G2665" s="85"/>
      <c r="H2665" s="113"/>
      <c r="P2665" s="21" t="str">
        <f t="shared" si="3185"/>
        <v>A</v>
      </c>
      <c r="Q2665" s="85">
        <f t="shared" si="3187"/>
        <v>0</v>
      </c>
      <c r="R2665" s="85">
        <f t="shared" si="3175"/>
        <v>0</v>
      </c>
      <c r="S2665" s="85">
        <f t="shared" si="3176"/>
        <v>0</v>
      </c>
      <c r="T2665" s="85">
        <f t="shared" si="3177"/>
        <v>0</v>
      </c>
      <c r="U2665" s="85">
        <f t="shared" si="3178"/>
        <v>0</v>
      </c>
      <c r="V2665" s="85">
        <f t="shared" si="3179"/>
        <v>0</v>
      </c>
      <c r="W2665" s="33"/>
      <c r="X2665" s="85">
        <f t="shared" si="3186"/>
        <v>0</v>
      </c>
      <c r="Y2665" s="85">
        <f t="shared" si="3180"/>
        <v>0</v>
      </c>
      <c r="Z2665" s="85">
        <f t="shared" si="3181"/>
        <v>0</v>
      </c>
      <c r="AA2665" s="85">
        <f t="shared" si="3182"/>
        <v>0</v>
      </c>
      <c r="AB2665" s="85">
        <f t="shared" si="3183"/>
        <v>0</v>
      </c>
      <c r="AC2665" s="85">
        <f t="shared" si="3184"/>
        <v>0</v>
      </c>
    </row>
    <row r="2666" spans="1:29" x14ac:dyDescent="0.3">
      <c r="A2666" s="67"/>
      <c r="B2666" s="85"/>
      <c r="C2666" s="85"/>
      <c r="D2666" s="85"/>
      <c r="E2666" s="85"/>
      <c r="F2666" s="85"/>
      <c r="G2666" s="85"/>
      <c r="H2666" s="113"/>
      <c r="P2666" s="21" t="str">
        <f t="shared" si="3185"/>
        <v>A</v>
      </c>
      <c r="Q2666" s="85">
        <f t="shared" si="3187"/>
        <v>0</v>
      </c>
      <c r="R2666" s="85">
        <f t="shared" si="3175"/>
        <v>0</v>
      </c>
      <c r="S2666" s="85">
        <f t="shared" si="3176"/>
        <v>0</v>
      </c>
      <c r="T2666" s="85">
        <f t="shared" si="3177"/>
        <v>0</v>
      </c>
      <c r="U2666" s="85">
        <f t="shared" si="3178"/>
        <v>0</v>
      </c>
      <c r="V2666" s="85">
        <f t="shared" si="3179"/>
        <v>0</v>
      </c>
      <c r="W2666" s="33"/>
      <c r="X2666" s="85">
        <f t="shared" si="3186"/>
        <v>0</v>
      </c>
      <c r="Y2666" s="85">
        <f t="shared" si="3180"/>
        <v>0</v>
      </c>
      <c r="Z2666" s="85">
        <f t="shared" si="3181"/>
        <v>0</v>
      </c>
      <c r="AA2666" s="85">
        <f t="shared" si="3182"/>
        <v>0</v>
      </c>
      <c r="AB2666" s="85">
        <f t="shared" si="3183"/>
        <v>0</v>
      </c>
      <c r="AC2666" s="85">
        <f t="shared" si="3184"/>
        <v>0</v>
      </c>
    </row>
    <row r="2667" spans="1:29" x14ac:dyDescent="0.3">
      <c r="A2667" s="67"/>
      <c r="B2667" s="85"/>
      <c r="C2667" s="85"/>
      <c r="D2667" s="85"/>
      <c r="E2667" s="85"/>
      <c r="F2667" s="85"/>
      <c r="G2667" s="85"/>
      <c r="H2667" s="113"/>
      <c r="P2667" s="21" t="str">
        <f t="shared" si="3185"/>
        <v>A</v>
      </c>
      <c r="Q2667" s="85">
        <f t="shared" si="3187"/>
        <v>0</v>
      </c>
      <c r="R2667" s="85">
        <f t="shared" si="3175"/>
        <v>0</v>
      </c>
      <c r="S2667" s="85">
        <f t="shared" si="3176"/>
        <v>0</v>
      </c>
      <c r="T2667" s="85">
        <f t="shared" si="3177"/>
        <v>0</v>
      </c>
      <c r="U2667" s="85">
        <f t="shared" si="3178"/>
        <v>0</v>
      </c>
      <c r="V2667" s="85">
        <f t="shared" si="3179"/>
        <v>0</v>
      </c>
      <c r="W2667" s="33"/>
      <c r="X2667" s="85">
        <f t="shared" si="3186"/>
        <v>0</v>
      </c>
      <c r="Y2667" s="85">
        <f t="shared" si="3180"/>
        <v>0</v>
      </c>
      <c r="Z2667" s="85">
        <f t="shared" si="3181"/>
        <v>0</v>
      </c>
      <c r="AA2667" s="85">
        <f t="shared" si="3182"/>
        <v>0</v>
      </c>
      <c r="AB2667" s="85">
        <f t="shared" si="3183"/>
        <v>0</v>
      </c>
      <c r="AC2667" s="85">
        <f t="shared" si="3184"/>
        <v>0</v>
      </c>
    </row>
    <row r="2668" spans="1:29" x14ac:dyDescent="0.3">
      <c r="A2668" s="67"/>
      <c r="B2668" s="85"/>
      <c r="C2668" s="85"/>
      <c r="D2668" s="85"/>
      <c r="E2668" s="85"/>
      <c r="F2668" s="85"/>
      <c r="G2668" s="85"/>
      <c r="H2668" s="113"/>
      <c r="P2668" s="21" t="str">
        <f t="shared" si="3185"/>
        <v>A</v>
      </c>
      <c r="Q2668" s="85">
        <f t="shared" si="3187"/>
        <v>0</v>
      </c>
      <c r="R2668" s="85">
        <f t="shared" si="3175"/>
        <v>0</v>
      </c>
      <c r="S2668" s="85">
        <f t="shared" si="3176"/>
        <v>0</v>
      </c>
      <c r="T2668" s="85">
        <f t="shared" si="3177"/>
        <v>0</v>
      </c>
      <c r="U2668" s="85">
        <f t="shared" si="3178"/>
        <v>0</v>
      </c>
      <c r="V2668" s="85">
        <f t="shared" si="3179"/>
        <v>0</v>
      </c>
      <c r="W2668" s="33"/>
      <c r="X2668" s="85">
        <f t="shared" si="3186"/>
        <v>0</v>
      </c>
      <c r="Y2668" s="85">
        <f t="shared" si="3180"/>
        <v>0</v>
      </c>
      <c r="Z2668" s="85">
        <f t="shared" si="3181"/>
        <v>0</v>
      </c>
      <c r="AA2668" s="85">
        <f t="shared" si="3182"/>
        <v>0</v>
      </c>
      <c r="AB2668" s="85">
        <f t="shared" si="3183"/>
        <v>0</v>
      </c>
      <c r="AC2668" s="85">
        <f t="shared" si="3184"/>
        <v>0</v>
      </c>
    </row>
    <row r="2669" spans="1:29" x14ac:dyDescent="0.3">
      <c r="A2669" s="68"/>
      <c r="B2669" s="86"/>
      <c r="C2669" s="86"/>
      <c r="D2669" s="86"/>
      <c r="E2669" s="86"/>
      <c r="F2669" s="86"/>
      <c r="G2669" s="86"/>
      <c r="H2669" s="89"/>
      <c r="I2669" s="105">
        <f>X2669</f>
        <v>0</v>
      </c>
      <c r="J2669" s="105">
        <f>Y2669</f>
        <v>0</v>
      </c>
      <c r="K2669" s="105">
        <f>Z2669</f>
        <v>0</v>
      </c>
      <c r="L2669" s="105">
        <f>AA2669</f>
        <v>0</v>
      </c>
      <c r="M2669" s="105">
        <f t="shared" ref="M2669" si="3188">AB2669</f>
        <v>0</v>
      </c>
      <c r="N2669" s="105">
        <f t="shared" ref="N2669" si="3189">AC2669</f>
        <v>0</v>
      </c>
      <c r="P2669" s="21"/>
      <c r="Q2669" s="33"/>
      <c r="R2669" s="33"/>
      <c r="S2669" s="33"/>
      <c r="T2669" s="33"/>
      <c r="U2669" s="33"/>
      <c r="V2669" s="33"/>
      <c r="W2669" s="33"/>
      <c r="X2669" s="106">
        <f>SUM(X2653:X2668)</f>
        <v>0</v>
      </c>
      <c r="Y2669" s="106">
        <f t="shared" ref="Y2669:AC2669" si="3190">SUM(Y2653:Y2668)</f>
        <v>0</v>
      </c>
      <c r="Z2669" s="106">
        <f t="shared" si="3190"/>
        <v>0</v>
      </c>
      <c r="AA2669" s="106">
        <f t="shared" si="3190"/>
        <v>0</v>
      </c>
      <c r="AB2669" s="106">
        <f t="shared" si="3190"/>
        <v>0</v>
      </c>
      <c r="AC2669" s="106">
        <f t="shared" si="3190"/>
        <v>0</v>
      </c>
    </row>
    <row r="2670" spans="1:29" x14ac:dyDescent="0.3">
      <c r="A2670" s="82"/>
      <c r="B2670" s="89"/>
      <c r="C2670" s="89"/>
      <c r="D2670" s="89"/>
      <c r="E2670" s="89"/>
      <c r="F2670" s="89"/>
      <c r="G2670" s="89"/>
      <c r="H2670" s="89"/>
      <c r="P2670" s="21"/>
      <c r="Q2670" s="33"/>
      <c r="R2670" s="33"/>
      <c r="S2670" s="33"/>
      <c r="T2670" s="33"/>
      <c r="U2670" s="33"/>
      <c r="V2670" s="33"/>
      <c r="W2670" s="33"/>
      <c r="X2670" s="33"/>
      <c r="Y2670" s="33"/>
      <c r="Z2670" s="33"/>
      <c r="AA2670" s="33"/>
      <c r="AB2670" s="33"/>
      <c r="AC2670" s="33"/>
    </row>
    <row r="2671" spans="1:29" x14ac:dyDescent="0.3">
      <c r="A2671" s="92"/>
      <c r="B2671" s="92"/>
      <c r="C2671" s="92"/>
      <c r="D2671" s="92"/>
      <c r="E2671" s="92"/>
      <c r="F2671" s="92"/>
      <c r="G2671" s="92"/>
      <c r="H2671" s="92"/>
      <c r="P2671" s="21"/>
      <c r="Q2671" s="33"/>
      <c r="R2671" s="33"/>
      <c r="S2671" s="33"/>
      <c r="T2671" s="33"/>
      <c r="U2671" s="33"/>
      <c r="V2671" s="33"/>
      <c r="W2671" s="33"/>
      <c r="X2671" s="33"/>
      <c r="Y2671" s="33"/>
      <c r="Z2671" s="33"/>
      <c r="AA2671" s="33"/>
      <c r="AB2671" s="33"/>
      <c r="AC2671" s="33"/>
    </row>
    <row r="2672" spans="1:29" x14ac:dyDescent="0.3">
      <c r="A2672" s="68"/>
      <c r="B2672" s="68"/>
      <c r="C2672" s="68"/>
      <c r="D2672" s="68"/>
      <c r="E2672" s="68"/>
      <c r="F2672" s="68"/>
      <c r="G2672" s="68"/>
      <c r="H2672" s="82"/>
      <c r="P2672" s="21"/>
      <c r="Q2672" s="33"/>
      <c r="R2672" s="33"/>
      <c r="S2672" s="33"/>
      <c r="T2672" s="33"/>
      <c r="U2672" s="33"/>
      <c r="V2672" s="33"/>
      <c r="W2672" s="33"/>
      <c r="X2672" s="106">
        <f t="shared" ref="X2672:AC2672" si="3191">SUM(X2673:X2688)</f>
        <v>0</v>
      </c>
      <c r="Y2672" s="106">
        <f t="shared" si="3191"/>
        <v>0</v>
      </c>
      <c r="Z2672" s="106">
        <f t="shared" si="3191"/>
        <v>0</v>
      </c>
      <c r="AA2672" s="106">
        <f t="shared" si="3191"/>
        <v>0</v>
      </c>
      <c r="AB2672" s="106">
        <f t="shared" si="3191"/>
        <v>0</v>
      </c>
      <c r="AC2672" s="106">
        <f t="shared" si="3191"/>
        <v>0</v>
      </c>
    </row>
    <row r="2673" spans="1:29" x14ac:dyDescent="0.3">
      <c r="A2673" s="67"/>
      <c r="B2673" s="85"/>
      <c r="C2673" s="85"/>
      <c r="D2673" s="85"/>
      <c r="E2673" s="85"/>
      <c r="F2673" s="85"/>
      <c r="G2673" s="85"/>
      <c r="H2673" s="113"/>
      <c r="I2673" s="105">
        <f>X2672</f>
        <v>0</v>
      </c>
      <c r="J2673" s="105">
        <f>Y2672</f>
        <v>0</v>
      </c>
      <c r="K2673" s="105">
        <f t="shared" ref="K2673" si="3192">Z2672</f>
        <v>0</v>
      </c>
      <c r="L2673" s="105">
        <f t="shared" ref="L2673" si="3193">AA2672</f>
        <v>0</v>
      </c>
      <c r="M2673" s="105">
        <f t="shared" ref="M2673" si="3194">AB2672</f>
        <v>0</v>
      </c>
      <c r="N2673" s="105">
        <f t="shared" ref="N2673" si="3195">AC2672</f>
        <v>0</v>
      </c>
      <c r="P2673" s="21" t="str">
        <f>IF(A2673&lt;=$B$2104,"A","B")</f>
        <v>A</v>
      </c>
      <c r="Q2673" s="85">
        <f t="shared" ref="Q2673:Q2677" si="3196">IF($P2673="B",B2673,0)</f>
        <v>0</v>
      </c>
      <c r="R2673" s="85">
        <f t="shared" ref="R2673:R2688" si="3197">IF($P2673="B",C2673,0)</f>
        <v>0</v>
      </c>
      <c r="S2673" s="85">
        <f t="shared" ref="S2673:S2688" si="3198">IF($P2673="B",D2673,0)</f>
        <v>0</v>
      </c>
      <c r="T2673" s="85">
        <f t="shared" ref="T2673:T2688" si="3199">IF($P2673="B",E2673,0)</f>
        <v>0</v>
      </c>
      <c r="U2673" s="85">
        <f t="shared" ref="U2673:U2688" si="3200">IF($P2673="B",F2673,0)</f>
        <v>0</v>
      </c>
      <c r="V2673" s="85">
        <f t="shared" ref="V2673:V2688" si="3201">IF($P2673="B",G2673,0)</f>
        <v>0</v>
      </c>
      <c r="W2673" s="33"/>
      <c r="X2673" s="85">
        <f>IF($P2673="A",B2673,0)</f>
        <v>0</v>
      </c>
      <c r="Y2673" s="85">
        <f t="shared" ref="Y2673:Y2688" si="3202">IF($P2673="A",C2673,0)</f>
        <v>0</v>
      </c>
      <c r="Z2673" s="85">
        <f t="shared" ref="Z2673:Z2688" si="3203">IF($P2673="A",D2673,0)</f>
        <v>0</v>
      </c>
      <c r="AA2673" s="85">
        <f t="shared" ref="AA2673:AA2688" si="3204">IF($P2673="A",E2673,0)</f>
        <v>0</v>
      </c>
      <c r="AB2673" s="85">
        <f t="shared" ref="AB2673:AB2688" si="3205">IF($P2673="A",F2673,0)</f>
        <v>0</v>
      </c>
      <c r="AC2673" s="85">
        <f t="shared" ref="AC2673:AC2688" si="3206">IF($P2673="A",G2673,0)</f>
        <v>0</v>
      </c>
    </row>
    <row r="2674" spans="1:29" x14ac:dyDescent="0.3">
      <c r="A2674" s="67"/>
      <c r="B2674" s="85"/>
      <c r="C2674" s="85"/>
      <c r="D2674" s="85"/>
      <c r="E2674" s="85"/>
      <c r="F2674" s="85"/>
      <c r="G2674" s="85"/>
      <c r="H2674" s="113"/>
      <c r="P2674" s="21" t="str">
        <f t="shared" ref="P2674:P2688" si="3207">IF(A2674&lt;=$B$2104,"A","B")</f>
        <v>A</v>
      </c>
      <c r="Q2674" s="85">
        <f t="shared" si="3196"/>
        <v>0</v>
      </c>
      <c r="R2674" s="85">
        <f t="shared" si="3197"/>
        <v>0</v>
      </c>
      <c r="S2674" s="85">
        <f t="shared" si="3198"/>
        <v>0</v>
      </c>
      <c r="T2674" s="85">
        <f t="shared" si="3199"/>
        <v>0</v>
      </c>
      <c r="U2674" s="85">
        <f t="shared" si="3200"/>
        <v>0</v>
      </c>
      <c r="V2674" s="85">
        <f t="shared" si="3201"/>
        <v>0</v>
      </c>
      <c r="W2674" s="33"/>
      <c r="X2674" s="85">
        <f t="shared" ref="X2674:X2688" si="3208">IF($P2674="A",B2674,0)</f>
        <v>0</v>
      </c>
      <c r="Y2674" s="85">
        <f t="shared" si="3202"/>
        <v>0</v>
      </c>
      <c r="Z2674" s="85">
        <f t="shared" si="3203"/>
        <v>0</v>
      </c>
      <c r="AA2674" s="85">
        <f t="shared" si="3204"/>
        <v>0</v>
      </c>
      <c r="AB2674" s="85">
        <f t="shared" si="3205"/>
        <v>0</v>
      </c>
      <c r="AC2674" s="85">
        <f t="shared" si="3206"/>
        <v>0</v>
      </c>
    </row>
    <row r="2675" spans="1:29" x14ac:dyDescent="0.3">
      <c r="A2675" s="67"/>
      <c r="B2675" s="85"/>
      <c r="C2675" s="85"/>
      <c r="D2675" s="85"/>
      <c r="E2675" s="85"/>
      <c r="F2675" s="85"/>
      <c r="G2675" s="85"/>
      <c r="H2675" s="113"/>
      <c r="P2675" s="21" t="str">
        <f t="shared" si="3207"/>
        <v>A</v>
      </c>
      <c r="Q2675" s="85">
        <f t="shared" si="3196"/>
        <v>0</v>
      </c>
      <c r="R2675" s="85">
        <f t="shared" si="3197"/>
        <v>0</v>
      </c>
      <c r="S2675" s="85">
        <f t="shared" si="3198"/>
        <v>0</v>
      </c>
      <c r="T2675" s="85">
        <f t="shared" si="3199"/>
        <v>0</v>
      </c>
      <c r="U2675" s="85">
        <f t="shared" si="3200"/>
        <v>0</v>
      </c>
      <c r="V2675" s="85">
        <f t="shared" si="3201"/>
        <v>0</v>
      </c>
      <c r="W2675" s="33"/>
      <c r="X2675" s="85">
        <f t="shared" si="3208"/>
        <v>0</v>
      </c>
      <c r="Y2675" s="85">
        <f t="shared" si="3202"/>
        <v>0</v>
      </c>
      <c r="Z2675" s="85">
        <f t="shared" si="3203"/>
        <v>0</v>
      </c>
      <c r="AA2675" s="85">
        <f t="shared" si="3204"/>
        <v>0</v>
      </c>
      <c r="AB2675" s="85">
        <f t="shared" si="3205"/>
        <v>0</v>
      </c>
      <c r="AC2675" s="85">
        <f t="shared" si="3206"/>
        <v>0</v>
      </c>
    </row>
    <row r="2676" spans="1:29" x14ac:dyDescent="0.3">
      <c r="A2676" s="67"/>
      <c r="B2676" s="85"/>
      <c r="C2676" s="85"/>
      <c r="D2676" s="85"/>
      <c r="E2676" s="85"/>
      <c r="F2676" s="85"/>
      <c r="G2676" s="85"/>
      <c r="H2676" s="113"/>
      <c r="P2676" s="21" t="str">
        <f t="shared" si="3207"/>
        <v>A</v>
      </c>
      <c r="Q2676" s="85">
        <f t="shared" si="3196"/>
        <v>0</v>
      </c>
      <c r="R2676" s="85">
        <f t="shared" si="3197"/>
        <v>0</v>
      </c>
      <c r="S2676" s="85">
        <f t="shared" si="3198"/>
        <v>0</v>
      </c>
      <c r="T2676" s="85">
        <f t="shared" si="3199"/>
        <v>0</v>
      </c>
      <c r="U2676" s="85">
        <f t="shared" si="3200"/>
        <v>0</v>
      </c>
      <c r="V2676" s="85">
        <f t="shared" si="3201"/>
        <v>0</v>
      </c>
      <c r="W2676" s="33"/>
      <c r="X2676" s="85">
        <f t="shared" si="3208"/>
        <v>0</v>
      </c>
      <c r="Y2676" s="85">
        <f t="shared" si="3202"/>
        <v>0</v>
      </c>
      <c r="Z2676" s="85">
        <f t="shared" si="3203"/>
        <v>0</v>
      </c>
      <c r="AA2676" s="85">
        <f t="shared" si="3204"/>
        <v>0</v>
      </c>
      <c r="AB2676" s="85">
        <f t="shared" si="3205"/>
        <v>0</v>
      </c>
      <c r="AC2676" s="85">
        <f t="shared" si="3206"/>
        <v>0</v>
      </c>
    </row>
    <row r="2677" spans="1:29" x14ac:dyDescent="0.3">
      <c r="A2677" s="67"/>
      <c r="B2677" s="85"/>
      <c r="C2677" s="85"/>
      <c r="D2677" s="85"/>
      <c r="E2677" s="85"/>
      <c r="F2677" s="85"/>
      <c r="G2677" s="85"/>
      <c r="H2677" s="113"/>
      <c r="P2677" s="21" t="str">
        <f t="shared" si="3207"/>
        <v>A</v>
      </c>
      <c r="Q2677" s="85">
        <f t="shared" si="3196"/>
        <v>0</v>
      </c>
      <c r="R2677" s="85">
        <f t="shared" si="3197"/>
        <v>0</v>
      </c>
      <c r="S2677" s="85">
        <f t="shared" si="3198"/>
        <v>0</v>
      </c>
      <c r="T2677" s="85">
        <f t="shared" si="3199"/>
        <v>0</v>
      </c>
      <c r="U2677" s="85">
        <f t="shared" si="3200"/>
        <v>0</v>
      </c>
      <c r="V2677" s="85">
        <f t="shared" si="3201"/>
        <v>0</v>
      </c>
      <c r="W2677" s="33"/>
      <c r="X2677" s="85">
        <f t="shared" si="3208"/>
        <v>0</v>
      </c>
      <c r="Y2677" s="85">
        <f t="shared" si="3202"/>
        <v>0</v>
      </c>
      <c r="Z2677" s="85">
        <f t="shared" si="3203"/>
        <v>0</v>
      </c>
      <c r="AA2677" s="85">
        <f t="shared" si="3204"/>
        <v>0</v>
      </c>
      <c r="AB2677" s="85">
        <f t="shared" si="3205"/>
        <v>0</v>
      </c>
      <c r="AC2677" s="85">
        <f t="shared" si="3206"/>
        <v>0</v>
      </c>
    </row>
    <row r="2678" spans="1:29" x14ac:dyDescent="0.3">
      <c r="A2678" s="67"/>
      <c r="B2678" s="85"/>
      <c r="C2678" s="85"/>
      <c r="D2678" s="85"/>
      <c r="E2678" s="85"/>
      <c r="F2678" s="85"/>
      <c r="G2678" s="85"/>
      <c r="H2678" s="113"/>
      <c r="P2678" s="21" t="str">
        <f t="shared" si="3207"/>
        <v>A</v>
      </c>
      <c r="Q2678" s="85">
        <f>IF($P2678="B",B2678,0)</f>
        <v>0</v>
      </c>
      <c r="R2678" s="85">
        <f t="shared" si="3197"/>
        <v>0</v>
      </c>
      <c r="S2678" s="85">
        <f t="shared" si="3198"/>
        <v>0</v>
      </c>
      <c r="T2678" s="85">
        <f t="shared" si="3199"/>
        <v>0</v>
      </c>
      <c r="U2678" s="85">
        <f t="shared" si="3200"/>
        <v>0</v>
      </c>
      <c r="V2678" s="85">
        <f t="shared" si="3201"/>
        <v>0</v>
      </c>
      <c r="W2678" s="33"/>
      <c r="X2678" s="85">
        <f t="shared" si="3208"/>
        <v>0</v>
      </c>
      <c r="Y2678" s="85">
        <f t="shared" si="3202"/>
        <v>0</v>
      </c>
      <c r="Z2678" s="85">
        <f t="shared" si="3203"/>
        <v>0</v>
      </c>
      <c r="AA2678" s="85">
        <f t="shared" si="3204"/>
        <v>0</v>
      </c>
      <c r="AB2678" s="85">
        <f t="shared" si="3205"/>
        <v>0</v>
      </c>
      <c r="AC2678" s="85">
        <f t="shared" si="3206"/>
        <v>0</v>
      </c>
    </row>
    <row r="2679" spans="1:29" x14ac:dyDescent="0.3">
      <c r="A2679" s="67"/>
      <c r="B2679" s="85"/>
      <c r="C2679" s="85"/>
      <c r="D2679" s="85"/>
      <c r="E2679" s="85"/>
      <c r="F2679" s="85"/>
      <c r="G2679" s="85"/>
      <c r="H2679" s="113"/>
      <c r="P2679" s="21" t="str">
        <f t="shared" si="3207"/>
        <v>A</v>
      </c>
      <c r="Q2679" s="85">
        <f t="shared" ref="Q2679:Q2688" si="3209">IF($P2679="B",B2679,0)</f>
        <v>0</v>
      </c>
      <c r="R2679" s="85">
        <f t="shared" si="3197"/>
        <v>0</v>
      </c>
      <c r="S2679" s="85">
        <f t="shared" si="3198"/>
        <v>0</v>
      </c>
      <c r="T2679" s="85">
        <f t="shared" si="3199"/>
        <v>0</v>
      </c>
      <c r="U2679" s="85">
        <f t="shared" si="3200"/>
        <v>0</v>
      </c>
      <c r="V2679" s="85">
        <f t="shared" si="3201"/>
        <v>0</v>
      </c>
      <c r="W2679" s="33"/>
      <c r="X2679" s="85">
        <f t="shared" si="3208"/>
        <v>0</v>
      </c>
      <c r="Y2679" s="85">
        <f t="shared" si="3202"/>
        <v>0</v>
      </c>
      <c r="Z2679" s="85">
        <f t="shared" si="3203"/>
        <v>0</v>
      </c>
      <c r="AA2679" s="85">
        <f t="shared" si="3204"/>
        <v>0</v>
      </c>
      <c r="AB2679" s="85">
        <f t="shared" si="3205"/>
        <v>0</v>
      </c>
      <c r="AC2679" s="85">
        <f t="shared" si="3206"/>
        <v>0</v>
      </c>
    </row>
    <row r="2680" spans="1:29" x14ac:dyDescent="0.3">
      <c r="A2680" s="67"/>
      <c r="B2680" s="85"/>
      <c r="C2680" s="85"/>
      <c r="D2680" s="85"/>
      <c r="E2680" s="85"/>
      <c r="F2680" s="85"/>
      <c r="G2680" s="85"/>
      <c r="H2680" s="113"/>
      <c r="P2680" s="21" t="str">
        <f t="shared" si="3207"/>
        <v>A</v>
      </c>
      <c r="Q2680" s="85">
        <f t="shared" si="3209"/>
        <v>0</v>
      </c>
      <c r="R2680" s="85">
        <f t="shared" si="3197"/>
        <v>0</v>
      </c>
      <c r="S2680" s="85">
        <f t="shared" si="3198"/>
        <v>0</v>
      </c>
      <c r="T2680" s="85">
        <f t="shared" si="3199"/>
        <v>0</v>
      </c>
      <c r="U2680" s="85">
        <f t="shared" si="3200"/>
        <v>0</v>
      </c>
      <c r="V2680" s="85">
        <f t="shared" si="3201"/>
        <v>0</v>
      </c>
      <c r="W2680" s="33"/>
      <c r="X2680" s="85">
        <f t="shared" si="3208"/>
        <v>0</v>
      </c>
      <c r="Y2680" s="85">
        <f t="shared" si="3202"/>
        <v>0</v>
      </c>
      <c r="Z2680" s="85">
        <f t="shared" si="3203"/>
        <v>0</v>
      </c>
      <c r="AA2680" s="85">
        <f t="shared" si="3204"/>
        <v>0</v>
      </c>
      <c r="AB2680" s="85">
        <f t="shared" si="3205"/>
        <v>0</v>
      </c>
      <c r="AC2680" s="85">
        <f t="shared" si="3206"/>
        <v>0</v>
      </c>
    </row>
    <row r="2681" spans="1:29" x14ac:dyDescent="0.3">
      <c r="A2681" s="67"/>
      <c r="B2681" s="85"/>
      <c r="C2681" s="85"/>
      <c r="D2681" s="85"/>
      <c r="E2681" s="85"/>
      <c r="F2681" s="85"/>
      <c r="G2681" s="85"/>
      <c r="H2681" s="113"/>
      <c r="P2681" s="21" t="str">
        <f t="shared" si="3207"/>
        <v>A</v>
      </c>
      <c r="Q2681" s="85">
        <f t="shared" si="3209"/>
        <v>0</v>
      </c>
      <c r="R2681" s="85">
        <f t="shared" si="3197"/>
        <v>0</v>
      </c>
      <c r="S2681" s="85">
        <f t="shared" si="3198"/>
        <v>0</v>
      </c>
      <c r="T2681" s="85">
        <f t="shared" si="3199"/>
        <v>0</v>
      </c>
      <c r="U2681" s="85">
        <f t="shared" si="3200"/>
        <v>0</v>
      </c>
      <c r="V2681" s="85">
        <f t="shared" si="3201"/>
        <v>0</v>
      </c>
      <c r="W2681" s="33"/>
      <c r="X2681" s="85">
        <f t="shared" si="3208"/>
        <v>0</v>
      </c>
      <c r="Y2681" s="85">
        <f t="shared" si="3202"/>
        <v>0</v>
      </c>
      <c r="Z2681" s="85">
        <f t="shared" si="3203"/>
        <v>0</v>
      </c>
      <c r="AA2681" s="85">
        <f t="shared" si="3204"/>
        <v>0</v>
      </c>
      <c r="AB2681" s="85">
        <f t="shared" si="3205"/>
        <v>0</v>
      </c>
      <c r="AC2681" s="85">
        <f t="shared" si="3206"/>
        <v>0</v>
      </c>
    </row>
    <row r="2682" spans="1:29" x14ac:dyDescent="0.3">
      <c r="A2682" s="67"/>
      <c r="B2682" s="85"/>
      <c r="C2682" s="85"/>
      <c r="D2682" s="85"/>
      <c r="E2682" s="85"/>
      <c r="F2682" s="85"/>
      <c r="G2682" s="85"/>
      <c r="H2682" s="113"/>
      <c r="P2682" s="21" t="str">
        <f t="shared" si="3207"/>
        <v>A</v>
      </c>
      <c r="Q2682" s="85">
        <f t="shared" si="3209"/>
        <v>0</v>
      </c>
      <c r="R2682" s="85">
        <f t="shared" si="3197"/>
        <v>0</v>
      </c>
      <c r="S2682" s="85">
        <f t="shared" si="3198"/>
        <v>0</v>
      </c>
      <c r="T2682" s="85">
        <f t="shared" si="3199"/>
        <v>0</v>
      </c>
      <c r="U2682" s="85">
        <f t="shared" si="3200"/>
        <v>0</v>
      </c>
      <c r="V2682" s="85">
        <f t="shared" si="3201"/>
        <v>0</v>
      </c>
      <c r="W2682" s="33"/>
      <c r="X2682" s="85">
        <f t="shared" si="3208"/>
        <v>0</v>
      </c>
      <c r="Y2682" s="85">
        <f t="shared" si="3202"/>
        <v>0</v>
      </c>
      <c r="Z2682" s="85">
        <f t="shared" si="3203"/>
        <v>0</v>
      </c>
      <c r="AA2682" s="85">
        <f t="shared" si="3204"/>
        <v>0</v>
      </c>
      <c r="AB2682" s="85">
        <f t="shared" si="3205"/>
        <v>0</v>
      </c>
      <c r="AC2682" s="85">
        <f t="shared" si="3206"/>
        <v>0</v>
      </c>
    </row>
    <row r="2683" spans="1:29" x14ac:dyDescent="0.3">
      <c r="A2683" s="67"/>
      <c r="B2683" s="85"/>
      <c r="C2683" s="85"/>
      <c r="D2683" s="85"/>
      <c r="E2683" s="85"/>
      <c r="F2683" s="85"/>
      <c r="G2683" s="85"/>
      <c r="H2683" s="113"/>
      <c r="P2683" s="21" t="str">
        <f t="shared" si="3207"/>
        <v>A</v>
      </c>
      <c r="Q2683" s="85">
        <f t="shared" si="3209"/>
        <v>0</v>
      </c>
      <c r="R2683" s="85">
        <f t="shared" si="3197"/>
        <v>0</v>
      </c>
      <c r="S2683" s="85">
        <f t="shared" si="3198"/>
        <v>0</v>
      </c>
      <c r="T2683" s="85">
        <f t="shared" si="3199"/>
        <v>0</v>
      </c>
      <c r="U2683" s="85">
        <f t="shared" si="3200"/>
        <v>0</v>
      </c>
      <c r="V2683" s="85">
        <f t="shared" si="3201"/>
        <v>0</v>
      </c>
      <c r="W2683" s="33"/>
      <c r="X2683" s="85">
        <f t="shared" si="3208"/>
        <v>0</v>
      </c>
      <c r="Y2683" s="85">
        <f t="shared" si="3202"/>
        <v>0</v>
      </c>
      <c r="Z2683" s="85">
        <f t="shared" si="3203"/>
        <v>0</v>
      </c>
      <c r="AA2683" s="85">
        <f t="shared" si="3204"/>
        <v>0</v>
      </c>
      <c r="AB2683" s="85">
        <f t="shared" si="3205"/>
        <v>0</v>
      </c>
      <c r="AC2683" s="85">
        <f t="shared" si="3206"/>
        <v>0</v>
      </c>
    </row>
    <row r="2684" spans="1:29" x14ac:dyDescent="0.3">
      <c r="A2684" s="67"/>
      <c r="B2684" s="85"/>
      <c r="C2684" s="85"/>
      <c r="D2684" s="85"/>
      <c r="E2684" s="85"/>
      <c r="F2684" s="85"/>
      <c r="G2684" s="85"/>
      <c r="H2684" s="113"/>
      <c r="P2684" s="21" t="str">
        <f t="shared" si="3207"/>
        <v>A</v>
      </c>
      <c r="Q2684" s="85">
        <f t="shared" si="3209"/>
        <v>0</v>
      </c>
      <c r="R2684" s="85">
        <f t="shared" si="3197"/>
        <v>0</v>
      </c>
      <c r="S2684" s="85">
        <f t="shared" si="3198"/>
        <v>0</v>
      </c>
      <c r="T2684" s="85">
        <f t="shared" si="3199"/>
        <v>0</v>
      </c>
      <c r="U2684" s="85">
        <f t="shared" si="3200"/>
        <v>0</v>
      </c>
      <c r="V2684" s="85">
        <f t="shared" si="3201"/>
        <v>0</v>
      </c>
      <c r="W2684" s="33"/>
      <c r="X2684" s="85">
        <f t="shared" si="3208"/>
        <v>0</v>
      </c>
      <c r="Y2684" s="85">
        <f t="shared" si="3202"/>
        <v>0</v>
      </c>
      <c r="Z2684" s="85">
        <f t="shared" si="3203"/>
        <v>0</v>
      </c>
      <c r="AA2684" s="85">
        <f t="shared" si="3204"/>
        <v>0</v>
      </c>
      <c r="AB2684" s="85">
        <f t="shared" si="3205"/>
        <v>0</v>
      </c>
      <c r="AC2684" s="85">
        <f t="shared" si="3206"/>
        <v>0</v>
      </c>
    </row>
    <row r="2685" spans="1:29" x14ac:dyDescent="0.3">
      <c r="A2685" s="67"/>
      <c r="B2685" s="85"/>
      <c r="C2685" s="85"/>
      <c r="D2685" s="85"/>
      <c r="E2685" s="85"/>
      <c r="F2685" s="85"/>
      <c r="G2685" s="85"/>
      <c r="H2685" s="113"/>
      <c r="P2685" s="21" t="str">
        <f t="shared" si="3207"/>
        <v>A</v>
      </c>
      <c r="Q2685" s="85">
        <f t="shared" si="3209"/>
        <v>0</v>
      </c>
      <c r="R2685" s="85">
        <f t="shared" si="3197"/>
        <v>0</v>
      </c>
      <c r="S2685" s="85">
        <f t="shared" si="3198"/>
        <v>0</v>
      </c>
      <c r="T2685" s="85">
        <f t="shared" si="3199"/>
        <v>0</v>
      </c>
      <c r="U2685" s="85">
        <f t="shared" si="3200"/>
        <v>0</v>
      </c>
      <c r="V2685" s="85">
        <f t="shared" si="3201"/>
        <v>0</v>
      </c>
      <c r="W2685" s="33"/>
      <c r="X2685" s="85">
        <f t="shared" si="3208"/>
        <v>0</v>
      </c>
      <c r="Y2685" s="85">
        <f t="shared" si="3202"/>
        <v>0</v>
      </c>
      <c r="Z2685" s="85">
        <f t="shared" si="3203"/>
        <v>0</v>
      </c>
      <c r="AA2685" s="85">
        <f t="shared" si="3204"/>
        <v>0</v>
      </c>
      <c r="AB2685" s="85">
        <f t="shared" si="3205"/>
        <v>0</v>
      </c>
      <c r="AC2685" s="85">
        <f t="shared" si="3206"/>
        <v>0</v>
      </c>
    </row>
    <row r="2686" spans="1:29" x14ac:dyDescent="0.3">
      <c r="A2686" s="67"/>
      <c r="B2686" s="85"/>
      <c r="C2686" s="85"/>
      <c r="D2686" s="85"/>
      <c r="E2686" s="85"/>
      <c r="F2686" s="85"/>
      <c r="G2686" s="85"/>
      <c r="H2686" s="113"/>
      <c r="P2686" s="21" t="str">
        <f t="shared" si="3207"/>
        <v>A</v>
      </c>
      <c r="Q2686" s="85">
        <f t="shared" si="3209"/>
        <v>0</v>
      </c>
      <c r="R2686" s="85">
        <f t="shared" si="3197"/>
        <v>0</v>
      </c>
      <c r="S2686" s="85">
        <f t="shared" si="3198"/>
        <v>0</v>
      </c>
      <c r="T2686" s="85">
        <f t="shared" si="3199"/>
        <v>0</v>
      </c>
      <c r="U2686" s="85">
        <f t="shared" si="3200"/>
        <v>0</v>
      </c>
      <c r="V2686" s="85">
        <f t="shared" si="3201"/>
        <v>0</v>
      </c>
      <c r="W2686" s="33"/>
      <c r="X2686" s="85">
        <f t="shared" si="3208"/>
        <v>0</v>
      </c>
      <c r="Y2686" s="85">
        <f t="shared" si="3202"/>
        <v>0</v>
      </c>
      <c r="Z2686" s="85">
        <f t="shared" si="3203"/>
        <v>0</v>
      </c>
      <c r="AA2686" s="85">
        <f t="shared" si="3204"/>
        <v>0</v>
      </c>
      <c r="AB2686" s="85">
        <f t="shared" si="3205"/>
        <v>0</v>
      </c>
      <c r="AC2686" s="85">
        <f t="shared" si="3206"/>
        <v>0</v>
      </c>
    </row>
    <row r="2687" spans="1:29" x14ac:dyDescent="0.3">
      <c r="A2687" s="67"/>
      <c r="B2687" s="85"/>
      <c r="C2687" s="85"/>
      <c r="D2687" s="85"/>
      <c r="E2687" s="85"/>
      <c r="F2687" s="85"/>
      <c r="G2687" s="85"/>
      <c r="H2687" s="113"/>
      <c r="P2687" s="21" t="str">
        <f t="shared" si="3207"/>
        <v>A</v>
      </c>
      <c r="Q2687" s="85">
        <f t="shared" si="3209"/>
        <v>0</v>
      </c>
      <c r="R2687" s="85">
        <f t="shared" si="3197"/>
        <v>0</v>
      </c>
      <c r="S2687" s="85">
        <f t="shared" si="3198"/>
        <v>0</v>
      </c>
      <c r="T2687" s="85">
        <f t="shared" si="3199"/>
        <v>0</v>
      </c>
      <c r="U2687" s="85">
        <f t="shared" si="3200"/>
        <v>0</v>
      </c>
      <c r="V2687" s="85">
        <f t="shared" si="3201"/>
        <v>0</v>
      </c>
      <c r="W2687" s="33"/>
      <c r="X2687" s="85">
        <f t="shared" si="3208"/>
        <v>0</v>
      </c>
      <c r="Y2687" s="85">
        <f t="shared" si="3202"/>
        <v>0</v>
      </c>
      <c r="Z2687" s="85">
        <f t="shared" si="3203"/>
        <v>0</v>
      </c>
      <c r="AA2687" s="85">
        <f t="shared" si="3204"/>
        <v>0</v>
      </c>
      <c r="AB2687" s="85">
        <f t="shared" si="3205"/>
        <v>0</v>
      </c>
      <c r="AC2687" s="85">
        <f t="shared" si="3206"/>
        <v>0</v>
      </c>
    </row>
    <row r="2688" spans="1:29" x14ac:dyDescent="0.3">
      <c r="A2688" s="67"/>
      <c r="B2688" s="85"/>
      <c r="C2688" s="85"/>
      <c r="D2688" s="85"/>
      <c r="E2688" s="85"/>
      <c r="F2688" s="85"/>
      <c r="G2688" s="85"/>
      <c r="H2688" s="113"/>
      <c r="P2688" s="21" t="str">
        <f t="shared" si="3207"/>
        <v>A</v>
      </c>
      <c r="Q2688" s="85">
        <f t="shared" si="3209"/>
        <v>0</v>
      </c>
      <c r="R2688" s="85">
        <f t="shared" si="3197"/>
        <v>0</v>
      </c>
      <c r="S2688" s="85">
        <f t="shared" si="3198"/>
        <v>0</v>
      </c>
      <c r="T2688" s="85">
        <f t="shared" si="3199"/>
        <v>0</v>
      </c>
      <c r="U2688" s="85">
        <f t="shared" si="3200"/>
        <v>0</v>
      </c>
      <c r="V2688" s="85">
        <f t="shared" si="3201"/>
        <v>0</v>
      </c>
      <c r="W2688" s="33"/>
      <c r="X2688" s="85">
        <f t="shared" si="3208"/>
        <v>0</v>
      </c>
      <c r="Y2688" s="85">
        <f t="shared" si="3202"/>
        <v>0</v>
      </c>
      <c r="Z2688" s="85">
        <f t="shared" si="3203"/>
        <v>0</v>
      </c>
      <c r="AA2688" s="85">
        <f t="shared" si="3204"/>
        <v>0</v>
      </c>
      <c r="AB2688" s="85">
        <f t="shared" si="3205"/>
        <v>0</v>
      </c>
      <c r="AC2688" s="85">
        <f t="shared" si="3206"/>
        <v>0</v>
      </c>
    </row>
    <row r="2689" spans="1:29" x14ac:dyDescent="0.3">
      <c r="A2689" s="68"/>
      <c r="B2689" s="87"/>
      <c r="C2689" s="87"/>
      <c r="D2689" s="87"/>
      <c r="E2689" s="87"/>
      <c r="F2689" s="87"/>
      <c r="G2689" s="87"/>
      <c r="H2689" s="114"/>
      <c r="I2689" s="105">
        <f>Q2689</f>
        <v>0</v>
      </c>
      <c r="J2689" s="105">
        <f>R2689</f>
        <v>0</v>
      </c>
      <c r="K2689" s="105">
        <f t="shared" ref="K2689" si="3210">S2689</f>
        <v>0</v>
      </c>
      <c r="L2689" s="105">
        <f t="shared" ref="L2689" si="3211">T2689</f>
        <v>0</v>
      </c>
      <c r="M2689" s="105">
        <f t="shared" ref="M2689" si="3212">U2689</f>
        <v>0</v>
      </c>
      <c r="N2689" s="105">
        <f t="shared" ref="N2689" si="3213">V2689</f>
        <v>0</v>
      </c>
      <c r="P2689" s="21"/>
      <c r="Q2689" s="106">
        <f t="shared" ref="Q2689:V2689" si="3214">+SUM(Q2673:Q2688)</f>
        <v>0</v>
      </c>
      <c r="R2689" s="106">
        <f t="shared" si="3214"/>
        <v>0</v>
      </c>
      <c r="S2689" s="106">
        <f t="shared" si="3214"/>
        <v>0</v>
      </c>
      <c r="T2689" s="106">
        <f t="shared" si="3214"/>
        <v>0</v>
      </c>
      <c r="U2689" s="106">
        <f t="shared" si="3214"/>
        <v>0</v>
      </c>
      <c r="V2689" s="106">
        <f t="shared" si="3214"/>
        <v>0</v>
      </c>
      <c r="W2689" s="33"/>
      <c r="X2689" s="33"/>
      <c r="Y2689" s="33"/>
      <c r="Z2689" s="33"/>
      <c r="AA2689" s="33"/>
      <c r="AB2689" s="33"/>
      <c r="AC2689" s="33"/>
    </row>
    <row r="2691" spans="1:29" x14ac:dyDescent="0.3">
      <c r="A2691" s="69"/>
      <c r="B2691" s="69"/>
      <c r="C2691" s="69"/>
      <c r="D2691" s="97"/>
      <c r="E2691" s="97"/>
      <c r="F2691" s="69"/>
      <c r="G2691" s="69"/>
      <c r="H2691" s="82"/>
    </row>
    <row r="2692" spans="1:29" x14ac:dyDescent="0.3">
      <c r="A2692" s="94"/>
      <c r="B2692" s="83"/>
      <c r="C2692" s="95"/>
      <c r="D2692" s="95"/>
      <c r="E2692" s="33"/>
      <c r="F2692" s="98"/>
      <c r="G2692" s="96"/>
      <c r="H2692" s="112"/>
    </row>
    <row r="2693" spans="1:29" x14ac:dyDescent="0.3">
      <c r="A2693" s="91"/>
      <c r="B2693" s="92"/>
      <c r="C2693" s="92"/>
      <c r="D2693" s="92"/>
      <c r="E2693" s="92"/>
      <c r="F2693" s="92"/>
      <c r="G2693" s="92"/>
      <c r="H2693" s="92"/>
    </row>
    <row r="2694" spans="1:29" x14ac:dyDescent="0.3">
      <c r="A2694" s="68"/>
      <c r="B2694" s="68"/>
      <c r="C2694" s="68"/>
      <c r="D2694" s="68"/>
      <c r="E2694" s="68"/>
      <c r="F2694" s="68"/>
      <c r="G2694" s="68"/>
      <c r="H2694" s="82"/>
      <c r="P2694" s="21"/>
      <c r="Q2694" s="106">
        <f>+SUM(Q2695:Q2710)</f>
        <v>0</v>
      </c>
      <c r="R2694" s="106">
        <f t="shared" ref="R2694:V2694" si="3215">+SUM(R2695:R2710)</f>
        <v>0</v>
      </c>
      <c r="S2694" s="106">
        <f t="shared" si="3215"/>
        <v>0</v>
      </c>
      <c r="T2694" s="106">
        <f t="shared" si="3215"/>
        <v>0</v>
      </c>
      <c r="U2694" s="106">
        <f t="shared" si="3215"/>
        <v>0</v>
      </c>
      <c r="V2694" s="106">
        <f t="shared" si="3215"/>
        <v>0</v>
      </c>
      <c r="W2694" s="33"/>
      <c r="X2694" s="33"/>
      <c r="Y2694" s="33"/>
      <c r="Z2694" s="33"/>
      <c r="AA2694" s="33"/>
      <c r="AB2694" s="33"/>
      <c r="AC2694" s="33"/>
    </row>
    <row r="2695" spans="1:29" x14ac:dyDescent="0.3">
      <c r="A2695" s="67"/>
      <c r="B2695" s="85"/>
      <c r="C2695" s="85"/>
      <c r="D2695" s="85"/>
      <c r="E2695" s="85"/>
      <c r="F2695" s="85"/>
      <c r="G2695" s="85"/>
      <c r="H2695" s="113"/>
      <c r="I2695" s="105">
        <f t="shared" ref="I2695" si="3216">Q2694</f>
        <v>0</v>
      </c>
      <c r="J2695" s="105">
        <f t="shared" ref="J2695" si="3217">R2694</f>
        <v>0</v>
      </c>
      <c r="K2695" s="105">
        <f t="shared" ref="K2695" si="3218">S2694</f>
        <v>0</v>
      </c>
      <c r="L2695" s="105">
        <f t="shared" ref="L2695" si="3219">T2694</f>
        <v>0</v>
      </c>
      <c r="M2695" s="105">
        <f t="shared" ref="M2695" si="3220">U2694</f>
        <v>0</v>
      </c>
      <c r="N2695" s="105">
        <f t="shared" ref="N2695" si="3221">V2694</f>
        <v>0</v>
      </c>
      <c r="P2695" s="21" t="str">
        <f>IF(A2695&gt;=$B$2104,"A","B")</f>
        <v>A</v>
      </c>
      <c r="Q2695" s="85">
        <f t="shared" ref="Q2695:Q2699" si="3222">IF($P2695="B",B2695,0)</f>
        <v>0</v>
      </c>
      <c r="R2695" s="85">
        <f t="shared" ref="R2695:R2710" si="3223">IF($P2695="B",C2695,0)</f>
        <v>0</v>
      </c>
      <c r="S2695" s="85">
        <f t="shared" ref="S2695:S2710" si="3224">IF($P2695="B",D2695,0)</f>
        <v>0</v>
      </c>
      <c r="T2695" s="85">
        <f t="shared" ref="T2695:T2710" si="3225">IF($P2695="B",E2695,0)</f>
        <v>0</v>
      </c>
      <c r="U2695" s="85">
        <f t="shared" ref="U2695:U2710" si="3226">IF($P2695="B",F2695,0)</f>
        <v>0</v>
      </c>
      <c r="V2695" s="85">
        <f t="shared" ref="V2695:V2710" si="3227">IF($P2695="B",G2695,0)</f>
        <v>0</v>
      </c>
      <c r="W2695" s="33"/>
      <c r="X2695" s="85">
        <f>IF($P2695="A",B2695,0)</f>
        <v>0</v>
      </c>
      <c r="Y2695" s="85">
        <f t="shared" ref="Y2695:Y2710" si="3228">IF($P2695="A",C2695,0)</f>
        <v>0</v>
      </c>
      <c r="Z2695" s="85">
        <f t="shared" ref="Z2695:Z2710" si="3229">IF($P2695="A",D2695,0)</f>
        <v>0</v>
      </c>
      <c r="AA2695" s="85">
        <f t="shared" ref="AA2695:AA2710" si="3230">IF($P2695="A",E2695,0)</f>
        <v>0</v>
      </c>
      <c r="AB2695" s="85">
        <f t="shared" ref="AB2695:AB2710" si="3231">IF($P2695="A",F2695,0)</f>
        <v>0</v>
      </c>
      <c r="AC2695" s="85">
        <f t="shared" ref="AC2695:AC2710" si="3232">IF($P2695="A",G2695,0)</f>
        <v>0</v>
      </c>
    </row>
    <row r="2696" spans="1:29" x14ac:dyDescent="0.3">
      <c r="A2696" s="67"/>
      <c r="B2696" s="85"/>
      <c r="C2696" s="85"/>
      <c r="D2696" s="85"/>
      <c r="E2696" s="85"/>
      <c r="F2696" s="85"/>
      <c r="G2696" s="85"/>
      <c r="H2696" s="113"/>
      <c r="P2696" s="21" t="str">
        <f t="shared" ref="P2696:P2710" si="3233">IF(A2696&gt;=$B$2104,"A","B")</f>
        <v>A</v>
      </c>
      <c r="Q2696" s="85">
        <f t="shared" si="3222"/>
        <v>0</v>
      </c>
      <c r="R2696" s="85">
        <f t="shared" si="3223"/>
        <v>0</v>
      </c>
      <c r="S2696" s="85">
        <f t="shared" si="3224"/>
        <v>0</v>
      </c>
      <c r="T2696" s="85">
        <f t="shared" si="3225"/>
        <v>0</v>
      </c>
      <c r="U2696" s="85">
        <f t="shared" si="3226"/>
        <v>0</v>
      </c>
      <c r="V2696" s="85">
        <f t="shared" si="3227"/>
        <v>0</v>
      </c>
      <c r="W2696" s="33"/>
      <c r="X2696" s="85">
        <f t="shared" ref="X2696:X2710" si="3234">IF($P2696="A",B2696,0)</f>
        <v>0</v>
      </c>
      <c r="Y2696" s="85">
        <f t="shared" si="3228"/>
        <v>0</v>
      </c>
      <c r="Z2696" s="85">
        <f t="shared" si="3229"/>
        <v>0</v>
      </c>
      <c r="AA2696" s="85">
        <f t="shared" si="3230"/>
        <v>0</v>
      </c>
      <c r="AB2696" s="85">
        <f t="shared" si="3231"/>
        <v>0</v>
      </c>
      <c r="AC2696" s="85">
        <f t="shared" si="3232"/>
        <v>0</v>
      </c>
    </row>
    <row r="2697" spans="1:29" x14ac:dyDescent="0.3">
      <c r="A2697" s="67"/>
      <c r="B2697" s="85"/>
      <c r="C2697" s="85"/>
      <c r="D2697" s="85"/>
      <c r="E2697" s="85"/>
      <c r="F2697" s="85"/>
      <c r="G2697" s="85"/>
      <c r="H2697" s="113"/>
      <c r="P2697" s="21" t="str">
        <f t="shared" si="3233"/>
        <v>A</v>
      </c>
      <c r="Q2697" s="85">
        <f t="shared" si="3222"/>
        <v>0</v>
      </c>
      <c r="R2697" s="85">
        <f t="shared" si="3223"/>
        <v>0</v>
      </c>
      <c r="S2697" s="85">
        <f t="shared" si="3224"/>
        <v>0</v>
      </c>
      <c r="T2697" s="85">
        <f t="shared" si="3225"/>
        <v>0</v>
      </c>
      <c r="U2697" s="85">
        <f t="shared" si="3226"/>
        <v>0</v>
      </c>
      <c r="V2697" s="85">
        <f t="shared" si="3227"/>
        <v>0</v>
      </c>
      <c r="W2697" s="33"/>
      <c r="X2697" s="85">
        <f t="shared" si="3234"/>
        <v>0</v>
      </c>
      <c r="Y2697" s="85">
        <f t="shared" si="3228"/>
        <v>0</v>
      </c>
      <c r="Z2697" s="85">
        <f t="shared" si="3229"/>
        <v>0</v>
      </c>
      <c r="AA2697" s="85">
        <f t="shared" si="3230"/>
        <v>0</v>
      </c>
      <c r="AB2697" s="85">
        <f t="shared" si="3231"/>
        <v>0</v>
      </c>
      <c r="AC2697" s="85">
        <f t="shared" si="3232"/>
        <v>0</v>
      </c>
    </row>
    <row r="2698" spans="1:29" x14ac:dyDescent="0.3">
      <c r="A2698" s="67"/>
      <c r="B2698" s="85"/>
      <c r="C2698" s="85"/>
      <c r="D2698" s="85"/>
      <c r="E2698" s="85"/>
      <c r="F2698" s="85"/>
      <c r="G2698" s="85"/>
      <c r="H2698" s="113"/>
      <c r="P2698" s="21" t="str">
        <f t="shared" si="3233"/>
        <v>A</v>
      </c>
      <c r="Q2698" s="85">
        <f t="shared" si="3222"/>
        <v>0</v>
      </c>
      <c r="R2698" s="85">
        <f t="shared" si="3223"/>
        <v>0</v>
      </c>
      <c r="S2698" s="85">
        <f t="shared" si="3224"/>
        <v>0</v>
      </c>
      <c r="T2698" s="85">
        <f t="shared" si="3225"/>
        <v>0</v>
      </c>
      <c r="U2698" s="85">
        <f t="shared" si="3226"/>
        <v>0</v>
      </c>
      <c r="V2698" s="85">
        <f t="shared" si="3227"/>
        <v>0</v>
      </c>
      <c r="W2698" s="33"/>
      <c r="X2698" s="85">
        <f t="shared" si="3234"/>
        <v>0</v>
      </c>
      <c r="Y2698" s="85">
        <f t="shared" si="3228"/>
        <v>0</v>
      </c>
      <c r="Z2698" s="85">
        <f t="shared" si="3229"/>
        <v>0</v>
      </c>
      <c r="AA2698" s="85">
        <f t="shared" si="3230"/>
        <v>0</v>
      </c>
      <c r="AB2698" s="85">
        <f t="shared" si="3231"/>
        <v>0</v>
      </c>
      <c r="AC2698" s="85">
        <f t="shared" si="3232"/>
        <v>0</v>
      </c>
    </row>
    <row r="2699" spans="1:29" x14ac:dyDescent="0.3">
      <c r="A2699" s="67"/>
      <c r="B2699" s="85"/>
      <c r="C2699" s="85"/>
      <c r="D2699" s="85"/>
      <c r="E2699" s="85"/>
      <c r="F2699" s="85"/>
      <c r="G2699" s="85"/>
      <c r="H2699" s="113"/>
      <c r="P2699" s="21" t="str">
        <f t="shared" si="3233"/>
        <v>A</v>
      </c>
      <c r="Q2699" s="85">
        <f t="shared" si="3222"/>
        <v>0</v>
      </c>
      <c r="R2699" s="85">
        <f t="shared" si="3223"/>
        <v>0</v>
      </c>
      <c r="S2699" s="85">
        <f t="shared" si="3224"/>
        <v>0</v>
      </c>
      <c r="T2699" s="85">
        <f t="shared" si="3225"/>
        <v>0</v>
      </c>
      <c r="U2699" s="85">
        <f t="shared" si="3226"/>
        <v>0</v>
      </c>
      <c r="V2699" s="85">
        <f t="shared" si="3227"/>
        <v>0</v>
      </c>
      <c r="W2699" s="33"/>
      <c r="X2699" s="85">
        <f t="shared" si="3234"/>
        <v>0</v>
      </c>
      <c r="Y2699" s="85">
        <f t="shared" si="3228"/>
        <v>0</v>
      </c>
      <c r="Z2699" s="85">
        <f t="shared" si="3229"/>
        <v>0</v>
      </c>
      <c r="AA2699" s="85">
        <f t="shared" si="3230"/>
        <v>0</v>
      </c>
      <c r="AB2699" s="85">
        <f t="shared" si="3231"/>
        <v>0</v>
      </c>
      <c r="AC2699" s="85">
        <f t="shared" si="3232"/>
        <v>0</v>
      </c>
    </row>
    <row r="2700" spans="1:29" x14ac:dyDescent="0.3">
      <c r="A2700" s="67"/>
      <c r="B2700" s="85"/>
      <c r="C2700" s="85"/>
      <c r="D2700" s="85"/>
      <c r="E2700" s="85"/>
      <c r="F2700" s="85"/>
      <c r="G2700" s="85"/>
      <c r="H2700" s="113"/>
      <c r="P2700" s="21" t="str">
        <f t="shared" si="3233"/>
        <v>A</v>
      </c>
      <c r="Q2700" s="85">
        <f>IF($P2700="B",B2700,0)</f>
        <v>0</v>
      </c>
      <c r="R2700" s="85">
        <f t="shared" si="3223"/>
        <v>0</v>
      </c>
      <c r="S2700" s="85">
        <f t="shared" si="3224"/>
        <v>0</v>
      </c>
      <c r="T2700" s="85">
        <f t="shared" si="3225"/>
        <v>0</v>
      </c>
      <c r="U2700" s="85">
        <f t="shared" si="3226"/>
        <v>0</v>
      </c>
      <c r="V2700" s="85">
        <f t="shared" si="3227"/>
        <v>0</v>
      </c>
      <c r="W2700" s="33"/>
      <c r="X2700" s="85">
        <f t="shared" si="3234"/>
        <v>0</v>
      </c>
      <c r="Y2700" s="85">
        <f t="shared" si="3228"/>
        <v>0</v>
      </c>
      <c r="Z2700" s="85">
        <f t="shared" si="3229"/>
        <v>0</v>
      </c>
      <c r="AA2700" s="85">
        <f t="shared" si="3230"/>
        <v>0</v>
      </c>
      <c r="AB2700" s="85">
        <f t="shared" si="3231"/>
        <v>0</v>
      </c>
      <c r="AC2700" s="85">
        <f t="shared" si="3232"/>
        <v>0</v>
      </c>
    </row>
    <row r="2701" spans="1:29" x14ac:dyDescent="0.3">
      <c r="A2701" s="67"/>
      <c r="B2701" s="85"/>
      <c r="C2701" s="85"/>
      <c r="D2701" s="85"/>
      <c r="E2701" s="85"/>
      <c r="F2701" s="85"/>
      <c r="G2701" s="85"/>
      <c r="H2701" s="113"/>
      <c r="P2701" s="21" t="str">
        <f t="shared" si="3233"/>
        <v>A</v>
      </c>
      <c r="Q2701" s="85">
        <f t="shared" ref="Q2701:Q2710" si="3235">IF($P2701="B",B2701,0)</f>
        <v>0</v>
      </c>
      <c r="R2701" s="85">
        <f t="shared" si="3223"/>
        <v>0</v>
      </c>
      <c r="S2701" s="85">
        <f t="shared" si="3224"/>
        <v>0</v>
      </c>
      <c r="T2701" s="85">
        <f t="shared" si="3225"/>
        <v>0</v>
      </c>
      <c r="U2701" s="85">
        <f t="shared" si="3226"/>
        <v>0</v>
      </c>
      <c r="V2701" s="85">
        <f t="shared" si="3227"/>
        <v>0</v>
      </c>
      <c r="W2701" s="33"/>
      <c r="X2701" s="85">
        <f t="shared" si="3234"/>
        <v>0</v>
      </c>
      <c r="Y2701" s="85">
        <f t="shared" si="3228"/>
        <v>0</v>
      </c>
      <c r="Z2701" s="85">
        <f t="shared" si="3229"/>
        <v>0</v>
      </c>
      <c r="AA2701" s="85">
        <f t="shared" si="3230"/>
        <v>0</v>
      </c>
      <c r="AB2701" s="85">
        <f t="shared" si="3231"/>
        <v>0</v>
      </c>
      <c r="AC2701" s="85">
        <f t="shared" si="3232"/>
        <v>0</v>
      </c>
    </row>
    <row r="2702" spans="1:29" x14ac:dyDescent="0.3">
      <c r="A2702" s="67"/>
      <c r="B2702" s="85"/>
      <c r="C2702" s="85"/>
      <c r="D2702" s="85"/>
      <c r="E2702" s="85"/>
      <c r="F2702" s="85"/>
      <c r="G2702" s="85"/>
      <c r="H2702" s="113"/>
      <c r="P2702" s="21" t="str">
        <f t="shared" si="3233"/>
        <v>A</v>
      </c>
      <c r="Q2702" s="85">
        <f t="shared" si="3235"/>
        <v>0</v>
      </c>
      <c r="R2702" s="85">
        <f t="shared" si="3223"/>
        <v>0</v>
      </c>
      <c r="S2702" s="85">
        <f t="shared" si="3224"/>
        <v>0</v>
      </c>
      <c r="T2702" s="85">
        <f t="shared" si="3225"/>
        <v>0</v>
      </c>
      <c r="U2702" s="85">
        <f t="shared" si="3226"/>
        <v>0</v>
      </c>
      <c r="V2702" s="85">
        <f t="shared" si="3227"/>
        <v>0</v>
      </c>
      <c r="W2702" s="33"/>
      <c r="X2702" s="85">
        <f t="shared" si="3234"/>
        <v>0</v>
      </c>
      <c r="Y2702" s="85">
        <f t="shared" si="3228"/>
        <v>0</v>
      </c>
      <c r="Z2702" s="85">
        <f t="shared" si="3229"/>
        <v>0</v>
      </c>
      <c r="AA2702" s="85">
        <f t="shared" si="3230"/>
        <v>0</v>
      </c>
      <c r="AB2702" s="85">
        <f t="shared" si="3231"/>
        <v>0</v>
      </c>
      <c r="AC2702" s="85">
        <f t="shared" si="3232"/>
        <v>0</v>
      </c>
    </row>
    <row r="2703" spans="1:29" x14ac:dyDescent="0.3">
      <c r="A2703" s="67"/>
      <c r="B2703" s="85"/>
      <c r="C2703" s="85"/>
      <c r="D2703" s="85"/>
      <c r="E2703" s="85"/>
      <c r="F2703" s="85"/>
      <c r="G2703" s="85"/>
      <c r="H2703" s="113"/>
      <c r="P2703" s="21" t="str">
        <f t="shared" si="3233"/>
        <v>A</v>
      </c>
      <c r="Q2703" s="85">
        <f t="shared" si="3235"/>
        <v>0</v>
      </c>
      <c r="R2703" s="85">
        <f t="shared" si="3223"/>
        <v>0</v>
      </c>
      <c r="S2703" s="85">
        <f t="shared" si="3224"/>
        <v>0</v>
      </c>
      <c r="T2703" s="85">
        <f t="shared" si="3225"/>
        <v>0</v>
      </c>
      <c r="U2703" s="85">
        <f t="shared" si="3226"/>
        <v>0</v>
      </c>
      <c r="V2703" s="85">
        <f t="shared" si="3227"/>
        <v>0</v>
      </c>
      <c r="W2703" s="33"/>
      <c r="X2703" s="85">
        <f t="shared" si="3234"/>
        <v>0</v>
      </c>
      <c r="Y2703" s="85">
        <f t="shared" si="3228"/>
        <v>0</v>
      </c>
      <c r="Z2703" s="85">
        <f t="shared" si="3229"/>
        <v>0</v>
      </c>
      <c r="AA2703" s="85">
        <f t="shared" si="3230"/>
        <v>0</v>
      </c>
      <c r="AB2703" s="85">
        <f t="shared" si="3231"/>
        <v>0</v>
      </c>
      <c r="AC2703" s="85">
        <f t="shared" si="3232"/>
        <v>0</v>
      </c>
    </row>
    <row r="2704" spans="1:29" x14ac:dyDescent="0.3">
      <c r="A2704" s="67"/>
      <c r="B2704" s="85"/>
      <c r="C2704" s="85"/>
      <c r="D2704" s="85"/>
      <c r="E2704" s="85"/>
      <c r="F2704" s="85"/>
      <c r="G2704" s="85"/>
      <c r="H2704" s="113"/>
      <c r="P2704" s="21" t="str">
        <f t="shared" si="3233"/>
        <v>A</v>
      </c>
      <c r="Q2704" s="85">
        <f t="shared" si="3235"/>
        <v>0</v>
      </c>
      <c r="R2704" s="85">
        <f t="shared" si="3223"/>
        <v>0</v>
      </c>
      <c r="S2704" s="85">
        <f t="shared" si="3224"/>
        <v>0</v>
      </c>
      <c r="T2704" s="85">
        <f t="shared" si="3225"/>
        <v>0</v>
      </c>
      <c r="U2704" s="85">
        <f t="shared" si="3226"/>
        <v>0</v>
      </c>
      <c r="V2704" s="85">
        <f t="shared" si="3227"/>
        <v>0</v>
      </c>
      <c r="W2704" s="33"/>
      <c r="X2704" s="85">
        <f t="shared" si="3234"/>
        <v>0</v>
      </c>
      <c r="Y2704" s="85">
        <f t="shared" si="3228"/>
        <v>0</v>
      </c>
      <c r="Z2704" s="85">
        <f t="shared" si="3229"/>
        <v>0</v>
      </c>
      <c r="AA2704" s="85">
        <f t="shared" si="3230"/>
        <v>0</v>
      </c>
      <c r="AB2704" s="85">
        <f t="shared" si="3231"/>
        <v>0</v>
      </c>
      <c r="AC2704" s="85">
        <f t="shared" si="3232"/>
        <v>0</v>
      </c>
    </row>
    <row r="2705" spans="1:29" x14ac:dyDescent="0.3">
      <c r="A2705" s="67"/>
      <c r="B2705" s="85"/>
      <c r="C2705" s="85"/>
      <c r="D2705" s="85"/>
      <c r="E2705" s="85"/>
      <c r="F2705" s="85"/>
      <c r="G2705" s="85"/>
      <c r="H2705" s="113"/>
      <c r="P2705" s="21" t="str">
        <f t="shared" si="3233"/>
        <v>A</v>
      </c>
      <c r="Q2705" s="85">
        <f t="shared" si="3235"/>
        <v>0</v>
      </c>
      <c r="R2705" s="85">
        <f t="shared" si="3223"/>
        <v>0</v>
      </c>
      <c r="S2705" s="85">
        <f t="shared" si="3224"/>
        <v>0</v>
      </c>
      <c r="T2705" s="85">
        <f t="shared" si="3225"/>
        <v>0</v>
      </c>
      <c r="U2705" s="85">
        <f t="shared" si="3226"/>
        <v>0</v>
      </c>
      <c r="V2705" s="85">
        <f t="shared" si="3227"/>
        <v>0</v>
      </c>
      <c r="W2705" s="33"/>
      <c r="X2705" s="85">
        <f t="shared" si="3234"/>
        <v>0</v>
      </c>
      <c r="Y2705" s="85">
        <f t="shared" si="3228"/>
        <v>0</v>
      </c>
      <c r="Z2705" s="85">
        <f t="shared" si="3229"/>
        <v>0</v>
      </c>
      <c r="AA2705" s="85">
        <f t="shared" si="3230"/>
        <v>0</v>
      </c>
      <c r="AB2705" s="85">
        <f t="shared" si="3231"/>
        <v>0</v>
      </c>
      <c r="AC2705" s="85">
        <f t="shared" si="3232"/>
        <v>0</v>
      </c>
    </row>
    <row r="2706" spans="1:29" x14ac:dyDescent="0.3">
      <c r="A2706" s="67"/>
      <c r="B2706" s="85"/>
      <c r="C2706" s="85"/>
      <c r="D2706" s="85"/>
      <c r="E2706" s="85"/>
      <c r="F2706" s="85"/>
      <c r="G2706" s="85"/>
      <c r="H2706" s="113"/>
      <c r="P2706" s="21" t="str">
        <f t="shared" si="3233"/>
        <v>A</v>
      </c>
      <c r="Q2706" s="85">
        <f t="shared" si="3235"/>
        <v>0</v>
      </c>
      <c r="R2706" s="85">
        <f t="shared" si="3223"/>
        <v>0</v>
      </c>
      <c r="S2706" s="85">
        <f t="shared" si="3224"/>
        <v>0</v>
      </c>
      <c r="T2706" s="85">
        <f t="shared" si="3225"/>
        <v>0</v>
      </c>
      <c r="U2706" s="85">
        <f t="shared" si="3226"/>
        <v>0</v>
      </c>
      <c r="V2706" s="85">
        <f t="shared" si="3227"/>
        <v>0</v>
      </c>
      <c r="W2706" s="33"/>
      <c r="X2706" s="85">
        <f t="shared" si="3234"/>
        <v>0</v>
      </c>
      <c r="Y2706" s="85">
        <f t="shared" si="3228"/>
        <v>0</v>
      </c>
      <c r="Z2706" s="85">
        <f t="shared" si="3229"/>
        <v>0</v>
      </c>
      <c r="AA2706" s="85">
        <f t="shared" si="3230"/>
        <v>0</v>
      </c>
      <c r="AB2706" s="85">
        <f t="shared" si="3231"/>
        <v>0</v>
      </c>
      <c r="AC2706" s="85">
        <f t="shared" si="3232"/>
        <v>0</v>
      </c>
    </row>
    <row r="2707" spans="1:29" x14ac:dyDescent="0.3">
      <c r="A2707" s="67"/>
      <c r="B2707" s="85"/>
      <c r="C2707" s="85"/>
      <c r="D2707" s="85"/>
      <c r="E2707" s="85"/>
      <c r="F2707" s="85"/>
      <c r="G2707" s="85"/>
      <c r="H2707" s="113"/>
      <c r="P2707" s="21" t="str">
        <f t="shared" si="3233"/>
        <v>A</v>
      </c>
      <c r="Q2707" s="85">
        <f t="shared" si="3235"/>
        <v>0</v>
      </c>
      <c r="R2707" s="85">
        <f t="shared" si="3223"/>
        <v>0</v>
      </c>
      <c r="S2707" s="85">
        <f t="shared" si="3224"/>
        <v>0</v>
      </c>
      <c r="T2707" s="85">
        <f t="shared" si="3225"/>
        <v>0</v>
      </c>
      <c r="U2707" s="85">
        <f t="shared" si="3226"/>
        <v>0</v>
      </c>
      <c r="V2707" s="85">
        <f t="shared" si="3227"/>
        <v>0</v>
      </c>
      <c r="W2707" s="33"/>
      <c r="X2707" s="85">
        <f t="shared" si="3234"/>
        <v>0</v>
      </c>
      <c r="Y2707" s="85">
        <f t="shared" si="3228"/>
        <v>0</v>
      </c>
      <c r="Z2707" s="85">
        <f t="shared" si="3229"/>
        <v>0</v>
      </c>
      <c r="AA2707" s="85">
        <f t="shared" si="3230"/>
        <v>0</v>
      </c>
      <c r="AB2707" s="85">
        <f t="shared" si="3231"/>
        <v>0</v>
      </c>
      <c r="AC2707" s="85">
        <f t="shared" si="3232"/>
        <v>0</v>
      </c>
    </row>
    <row r="2708" spans="1:29" x14ac:dyDescent="0.3">
      <c r="A2708" s="67"/>
      <c r="B2708" s="85"/>
      <c r="C2708" s="85"/>
      <c r="D2708" s="85"/>
      <c r="E2708" s="85"/>
      <c r="F2708" s="85"/>
      <c r="G2708" s="85"/>
      <c r="H2708" s="113"/>
      <c r="P2708" s="21" t="str">
        <f t="shared" si="3233"/>
        <v>A</v>
      </c>
      <c r="Q2708" s="85">
        <f t="shared" si="3235"/>
        <v>0</v>
      </c>
      <c r="R2708" s="85">
        <f t="shared" si="3223"/>
        <v>0</v>
      </c>
      <c r="S2708" s="85">
        <f t="shared" si="3224"/>
        <v>0</v>
      </c>
      <c r="T2708" s="85">
        <f t="shared" si="3225"/>
        <v>0</v>
      </c>
      <c r="U2708" s="85">
        <f t="shared" si="3226"/>
        <v>0</v>
      </c>
      <c r="V2708" s="85">
        <f t="shared" si="3227"/>
        <v>0</v>
      </c>
      <c r="W2708" s="33"/>
      <c r="X2708" s="85">
        <f t="shared" si="3234"/>
        <v>0</v>
      </c>
      <c r="Y2708" s="85">
        <f t="shared" si="3228"/>
        <v>0</v>
      </c>
      <c r="Z2708" s="85">
        <f t="shared" si="3229"/>
        <v>0</v>
      </c>
      <c r="AA2708" s="85">
        <f t="shared" si="3230"/>
        <v>0</v>
      </c>
      <c r="AB2708" s="85">
        <f t="shared" si="3231"/>
        <v>0</v>
      </c>
      <c r="AC2708" s="85">
        <f t="shared" si="3232"/>
        <v>0</v>
      </c>
    </row>
    <row r="2709" spans="1:29" x14ac:dyDescent="0.3">
      <c r="A2709" s="67"/>
      <c r="B2709" s="85"/>
      <c r="C2709" s="85"/>
      <c r="D2709" s="85"/>
      <c r="E2709" s="85"/>
      <c r="F2709" s="85"/>
      <c r="G2709" s="85"/>
      <c r="H2709" s="113"/>
      <c r="P2709" s="21" t="str">
        <f t="shared" si="3233"/>
        <v>A</v>
      </c>
      <c r="Q2709" s="85">
        <f t="shared" si="3235"/>
        <v>0</v>
      </c>
      <c r="R2709" s="85">
        <f t="shared" si="3223"/>
        <v>0</v>
      </c>
      <c r="S2709" s="85">
        <f t="shared" si="3224"/>
        <v>0</v>
      </c>
      <c r="T2709" s="85">
        <f t="shared" si="3225"/>
        <v>0</v>
      </c>
      <c r="U2709" s="85">
        <f t="shared" si="3226"/>
        <v>0</v>
      </c>
      <c r="V2709" s="85">
        <f t="shared" si="3227"/>
        <v>0</v>
      </c>
      <c r="W2709" s="33"/>
      <c r="X2709" s="85">
        <f t="shared" si="3234"/>
        <v>0</v>
      </c>
      <c r="Y2709" s="85">
        <f t="shared" si="3228"/>
        <v>0</v>
      </c>
      <c r="Z2709" s="85">
        <f t="shared" si="3229"/>
        <v>0</v>
      </c>
      <c r="AA2709" s="85">
        <f t="shared" si="3230"/>
        <v>0</v>
      </c>
      <c r="AB2709" s="85">
        <f t="shared" si="3231"/>
        <v>0</v>
      </c>
      <c r="AC2709" s="85">
        <f t="shared" si="3232"/>
        <v>0</v>
      </c>
    </row>
    <row r="2710" spans="1:29" x14ac:dyDescent="0.3">
      <c r="A2710" s="67"/>
      <c r="B2710" s="85"/>
      <c r="C2710" s="85"/>
      <c r="D2710" s="85"/>
      <c r="E2710" s="85"/>
      <c r="F2710" s="85"/>
      <c r="G2710" s="85"/>
      <c r="H2710" s="113"/>
      <c r="P2710" s="21" t="str">
        <f t="shared" si="3233"/>
        <v>A</v>
      </c>
      <c r="Q2710" s="85">
        <f t="shared" si="3235"/>
        <v>0</v>
      </c>
      <c r="R2710" s="85">
        <f t="shared" si="3223"/>
        <v>0</v>
      </c>
      <c r="S2710" s="85">
        <f t="shared" si="3224"/>
        <v>0</v>
      </c>
      <c r="T2710" s="85">
        <f t="shared" si="3225"/>
        <v>0</v>
      </c>
      <c r="U2710" s="85">
        <f t="shared" si="3226"/>
        <v>0</v>
      </c>
      <c r="V2710" s="85">
        <f t="shared" si="3227"/>
        <v>0</v>
      </c>
      <c r="W2710" s="33"/>
      <c r="X2710" s="85">
        <f t="shared" si="3234"/>
        <v>0</v>
      </c>
      <c r="Y2710" s="85">
        <f t="shared" si="3228"/>
        <v>0</v>
      </c>
      <c r="Z2710" s="85">
        <f t="shared" si="3229"/>
        <v>0</v>
      </c>
      <c r="AA2710" s="85">
        <f t="shared" si="3230"/>
        <v>0</v>
      </c>
      <c r="AB2710" s="85">
        <f t="shared" si="3231"/>
        <v>0</v>
      </c>
      <c r="AC2710" s="85">
        <f t="shared" si="3232"/>
        <v>0</v>
      </c>
    </row>
    <row r="2711" spans="1:29" x14ac:dyDescent="0.3">
      <c r="A2711" s="68"/>
      <c r="B2711" s="86"/>
      <c r="C2711" s="86"/>
      <c r="D2711" s="86"/>
      <c r="E2711" s="86"/>
      <c r="F2711" s="86"/>
      <c r="G2711" s="86"/>
      <c r="H2711" s="89"/>
      <c r="I2711" s="105">
        <f>X2711</f>
        <v>0</v>
      </c>
      <c r="J2711" s="105">
        <f>Y2711</f>
        <v>0</v>
      </c>
      <c r="K2711" s="105">
        <f>Z2711</f>
        <v>0</v>
      </c>
      <c r="L2711" s="105">
        <f>AA2711</f>
        <v>0</v>
      </c>
      <c r="M2711" s="105">
        <f t="shared" ref="M2711" si="3236">AB2711</f>
        <v>0</v>
      </c>
      <c r="N2711" s="105">
        <f t="shared" ref="N2711" si="3237">AC2711</f>
        <v>0</v>
      </c>
      <c r="P2711" s="21"/>
      <c r="Q2711" s="33"/>
      <c r="R2711" s="33"/>
      <c r="S2711" s="33"/>
      <c r="T2711" s="33"/>
      <c r="U2711" s="33"/>
      <c r="V2711" s="33"/>
      <c r="W2711" s="33"/>
      <c r="X2711" s="106">
        <f>SUM(X2695:X2710)</f>
        <v>0</v>
      </c>
      <c r="Y2711" s="106">
        <f t="shared" ref="Y2711:AC2711" si="3238">SUM(Y2695:Y2710)</f>
        <v>0</v>
      </c>
      <c r="Z2711" s="106">
        <f t="shared" si="3238"/>
        <v>0</v>
      </c>
      <c r="AA2711" s="106">
        <f t="shared" si="3238"/>
        <v>0</v>
      </c>
      <c r="AB2711" s="106">
        <f t="shared" si="3238"/>
        <v>0</v>
      </c>
      <c r="AC2711" s="106">
        <f t="shared" si="3238"/>
        <v>0</v>
      </c>
    </row>
    <row r="2712" spans="1:29" x14ac:dyDescent="0.3">
      <c r="A2712" s="82"/>
      <c r="B2712" s="89"/>
      <c r="C2712" s="89"/>
      <c r="D2712" s="89"/>
      <c r="E2712" s="89"/>
      <c r="F2712" s="89"/>
      <c r="G2712" s="89"/>
      <c r="H2712" s="89"/>
      <c r="P2712" s="21"/>
      <c r="Q2712" s="33"/>
      <c r="R2712" s="33"/>
      <c r="S2712" s="33"/>
      <c r="T2712" s="33"/>
      <c r="U2712" s="33"/>
      <c r="V2712" s="33"/>
      <c r="W2712" s="33"/>
      <c r="X2712" s="33"/>
      <c r="Y2712" s="33"/>
      <c r="Z2712" s="33"/>
      <c r="AA2712" s="33"/>
      <c r="AB2712" s="33"/>
      <c r="AC2712" s="33"/>
    </row>
    <row r="2713" spans="1:29" x14ac:dyDescent="0.3">
      <c r="A2713" s="92"/>
      <c r="B2713" s="92"/>
      <c r="C2713" s="92"/>
      <c r="D2713" s="92"/>
      <c r="E2713" s="92"/>
      <c r="F2713" s="92"/>
      <c r="G2713" s="92"/>
      <c r="H2713" s="92"/>
      <c r="P2713" s="21"/>
      <c r="Q2713" s="33"/>
      <c r="R2713" s="33"/>
      <c r="S2713" s="33"/>
      <c r="T2713" s="33"/>
      <c r="U2713" s="33"/>
      <c r="V2713" s="33"/>
      <c r="W2713" s="33"/>
      <c r="X2713" s="33"/>
      <c r="Y2713" s="33"/>
      <c r="Z2713" s="33"/>
      <c r="AA2713" s="33"/>
      <c r="AB2713" s="33"/>
      <c r="AC2713" s="33"/>
    </row>
    <row r="2714" spans="1:29" x14ac:dyDescent="0.3">
      <c r="A2714" s="68"/>
      <c r="B2714" s="68"/>
      <c r="C2714" s="68"/>
      <c r="D2714" s="68"/>
      <c r="E2714" s="68"/>
      <c r="F2714" s="68"/>
      <c r="G2714" s="68"/>
      <c r="H2714" s="82"/>
      <c r="P2714" s="21"/>
      <c r="Q2714" s="33"/>
      <c r="R2714" s="33"/>
      <c r="S2714" s="33"/>
      <c r="T2714" s="33"/>
      <c r="U2714" s="33"/>
      <c r="V2714" s="33"/>
      <c r="W2714" s="33"/>
      <c r="X2714" s="106">
        <f t="shared" ref="X2714:AC2714" si="3239">SUM(X2715:X2730)</f>
        <v>0</v>
      </c>
      <c r="Y2714" s="106">
        <f t="shared" si="3239"/>
        <v>0</v>
      </c>
      <c r="Z2714" s="106">
        <f t="shared" si="3239"/>
        <v>0</v>
      </c>
      <c r="AA2714" s="106">
        <f t="shared" si="3239"/>
        <v>0</v>
      </c>
      <c r="AB2714" s="106">
        <f t="shared" si="3239"/>
        <v>0</v>
      </c>
      <c r="AC2714" s="106">
        <f t="shared" si="3239"/>
        <v>0</v>
      </c>
    </row>
    <row r="2715" spans="1:29" x14ac:dyDescent="0.3">
      <c r="A2715" s="67"/>
      <c r="B2715" s="85"/>
      <c r="C2715" s="85"/>
      <c r="D2715" s="85"/>
      <c r="E2715" s="85"/>
      <c r="F2715" s="85"/>
      <c r="G2715" s="85"/>
      <c r="H2715" s="113"/>
      <c r="I2715" s="105">
        <f>X2714</f>
        <v>0</v>
      </c>
      <c r="J2715" s="105">
        <f>Y2714</f>
        <v>0</v>
      </c>
      <c r="K2715" s="105">
        <f t="shared" ref="K2715" si="3240">Z2714</f>
        <v>0</v>
      </c>
      <c r="L2715" s="105">
        <f t="shared" ref="L2715" si="3241">AA2714</f>
        <v>0</v>
      </c>
      <c r="M2715" s="105">
        <f t="shared" ref="M2715" si="3242">AB2714</f>
        <v>0</v>
      </c>
      <c r="N2715" s="105">
        <f t="shared" ref="N2715" si="3243">AC2714</f>
        <v>0</v>
      </c>
      <c r="P2715" s="21" t="str">
        <f>IF(A2715&lt;=$B$2104,"A","B")</f>
        <v>A</v>
      </c>
      <c r="Q2715" s="85">
        <f t="shared" ref="Q2715:Q2719" si="3244">IF($P2715="B",B2715,0)</f>
        <v>0</v>
      </c>
      <c r="R2715" s="85">
        <f t="shared" ref="R2715:R2730" si="3245">IF($P2715="B",C2715,0)</f>
        <v>0</v>
      </c>
      <c r="S2715" s="85">
        <f t="shared" ref="S2715:S2730" si="3246">IF($P2715="B",D2715,0)</f>
        <v>0</v>
      </c>
      <c r="T2715" s="85">
        <f t="shared" ref="T2715:T2730" si="3247">IF($P2715="B",E2715,0)</f>
        <v>0</v>
      </c>
      <c r="U2715" s="85">
        <f t="shared" ref="U2715:U2730" si="3248">IF($P2715="B",F2715,0)</f>
        <v>0</v>
      </c>
      <c r="V2715" s="85">
        <f t="shared" ref="V2715:V2730" si="3249">IF($P2715="B",G2715,0)</f>
        <v>0</v>
      </c>
      <c r="W2715" s="33"/>
      <c r="X2715" s="85">
        <f>IF($P2715="A",B2715,0)</f>
        <v>0</v>
      </c>
      <c r="Y2715" s="85">
        <f t="shared" ref="Y2715:Y2730" si="3250">IF($P2715="A",C2715,0)</f>
        <v>0</v>
      </c>
      <c r="Z2715" s="85">
        <f t="shared" ref="Z2715:Z2730" si="3251">IF($P2715="A",D2715,0)</f>
        <v>0</v>
      </c>
      <c r="AA2715" s="85">
        <f t="shared" ref="AA2715:AA2730" si="3252">IF($P2715="A",E2715,0)</f>
        <v>0</v>
      </c>
      <c r="AB2715" s="85">
        <f t="shared" ref="AB2715:AB2730" si="3253">IF($P2715="A",F2715,0)</f>
        <v>0</v>
      </c>
      <c r="AC2715" s="85">
        <f t="shared" ref="AC2715:AC2730" si="3254">IF($P2715="A",G2715,0)</f>
        <v>0</v>
      </c>
    </row>
    <row r="2716" spans="1:29" x14ac:dyDescent="0.3">
      <c r="A2716" s="67"/>
      <c r="B2716" s="85"/>
      <c r="C2716" s="85"/>
      <c r="D2716" s="85"/>
      <c r="E2716" s="85"/>
      <c r="F2716" s="85"/>
      <c r="G2716" s="85"/>
      <c r="H2716" s="113"/>
      <c r="P2716" s="21" t="str">
        <f t="shared" ref="P2716:P2730" si="3255">IF(A2716&lt;=$B$2104,"A","B")</f>
        <v>A</v>
      </c>
      <c r="Q2716" s="85">
        <f t="shared" si="3244"/>
        <v>0</v>
      </c>
      <c r="R2716" s="85">
        <f t="shared" si="3245"/>
        <v>0</v>
      </c>
      <c r="S2716" s="85">
        <f t="shared" si="3246"/>
        <v>0</v>
      </c>
      <c r="T2716" s="85">
        <f t="shared" si="3247"/>
        <v>0</v>
      </c>
      <c r="U2716" s="85">
        <f t="shared" si="3248"/>
        <v>0</v>
      </c>
      <c r="V2716" s="85">
        <f t="shared" si="3249"/>
        <v>0</v>
      </c>
      <c r="W2716" s="33"/>
      <c r="X2716" s="85">
        <f t="shared" ref="X2716:X2730" si="3256">IF($P2716="A",B2716,0)</f>
        <v>0</v>
      </c>
      <c r="Y2716" s="85">
        <f t="shared" si="3250"/>
        <v>0</v>
      </c>
      <c r="Z2716" s="85">
        <f t="shared" si="3251"/>
        <v>0</v>
      </c>
      <c r="AA2716" s="85">
        <f t="shared" si="3252"/>
        <v>0</v>
      </c>
      <c r="AB2716" s="85">
        <f t="shared" si="3253"/>
        <v>0</v>
      </c>
      <c r="AC2716" s="85">
        <f t="shared" si="3254"/>
        <v>0</v>
      </c>
    </row>
    <row r="2717" spans="1:29" x14ac:dyDescent="0.3">
      <c r="A2717" s="67"/>
      <c r="B2717" s="85"/>
      <c r="C2717" s="85"/>
      <c r="D2717" s="85"/>
      <c r="E2717" s="85"/>
      <c r="F2717" s="85"/>
      <c r="G2717" s="85"/>
      <c r="H2717" s="113"/>
      <c r="P2717" s="21" t="str">
        <f t="shared" si="3255"/>
        <v>A</v>
      </c>
      <c r="Q2717" s="85">
        <f t="shared" si="3244"/>
        <v>0</v>
      </c>
      <c r="R2717" s="85">
        <f t="shared" si="3245"/>
        <v>0</v>
      </c>
      <c r="S2717" s="85">
        <f t="shared" si="3246"/>
        <v>0</v>
      </c>
      <c r="T2717" s="85">
        <f t="shared" si="3247"/>
        <v>0</v>
      </c>
      <c r="U2717" s="85">
        <f t="shared" si="3248"/>
        <v>0</v>
      </c>
      <c r="V2717" s="85">
        <f t="shared" si="3249"/>
        <v>0</v>
      </c>
      <c r="W2717" s="33"/>
      <c r="X2717" s="85">
        <f t="shared" si="3256"/>
        <v>0</v>
      </c>
      <c r="Y2717" s="85">
        <f t="shared" si="3250"/>
        <v>0</v>
      </c>
      <c r="Z2717" s="85">
        <f t="shared" si="3251"/>
        <v>0</v>
      </c>
      <c r="AA2717" s="85">
        <f t="shared" si="3252"/>
        <v>0</v>
      </c>
      <c r="AB2717" s="85">
        <f t="shared" si="3253"/>
        <v>0</v>
      </c>
      <c r="AC2717" s="85">
        <f t="shared" si="3254"/>
        <v>0</v>
      </c>
    </row>
    <row r="2718" spans="1:29" x14ac:dyDescent="0.3">
      <c r="A2718" s="67"/>
      <c r="B2718" s="85"/>
      <c r="C2718" s="85"/>
      <c r="D2718" s="85"/>
      <c r="E2718" s="85"/>
      <c r="F2718" s="85"/>
      <c r="G2718" s="85"/>
      <c r="H2718" s="113"/>
      <c r="P2718" s="21" t="str">
        <f t="shared" si="3255"/>
        <v>A</v>
      </c>
      <c r="Q2718" s="85">
        <f t="shared" si="3244"/>
        <v>0</v>
      </c>
      <c r="R2718" s="85">
        <f t="shared" si="3245"/>
        <v>0</v>
      </c>
      <c r="S2718" s="85">
        <f t="shared" si="3246"/>
        <v>0</v>
      </c>
      <c r="T2718" s="85">
        <f t="shared" si="3247"/>
        <v>0</v>
      </c>
      <c r="U2718" s="85">
        <f t="shared" si="3248"/>
        <v>0</v>
      </c>
      <c r="V2718" s="85">
        <f t="shared" si="3249"/>
        <v>0</v>
      </c>
      <c r="W2718" s="33"/>
      <c r="X2718" s="85">
        <f t="shared" si="3256"/>
        <v>0</v>
      </c>
      <c r="Y2718" s="85">
        <f t="shared" si="3250"/>
        <v>0</v>
      </c>
      <c r="Z2718" s="85">
        <f t="shared" si="3251"/>
        <v>0</v>
      </c>
      <c r="AA2718" s="85">
        <f t="shared" si="3252"/>
        <v>0</v>
      </c>
      <c r="AB2718" s="85">
        <f t="shared" si="3253"/>
        <v>0</v>
      </c>
      <c r="AC2718" s="85">
        <f t="shared" si="3254"/>
        <v>0</v>
      </c>
    </row>
    <row r="2719" spans="1:29" x14ac:dyDescent="0.3">
      <c r="A2719" s="67"/>
      <c r="B2719" s="85"/>
      <c r="C2719" s="85"/>
      <c r="D2719" s="85"/>
      <c r="E2719" s="85"/>
      <c r="F2719" s="85"/>
      <c r="G2719" s="85"/>
      <c r="H2719" s="113"/>
      <c r="P2719" s="21" t="str">
        <f t="shared" si="3255"/>
        <v>A</v>
      </c>
      <c r="Q2719" s="85">
        <f t="shared" si="3244"/>
        <v>0</v>
      </c>
      <c r="R2719" s="85">
        <f t="shared" si="3245"/>
        <v>0</v>
      </c>
      <c r="S2719" s="85">
        <f t="shared" si="3246"/>
        <v>0</v>
      </c>
      <c r="T2719" s="85">
        <f t="shared" si="3247"/>
        <v>0</v>
      </c>
      <c r="U2719" s="85">
        <f t="shared" si="3248"/>
        <v>0</v>
      </c>
      <c r="V2719" s="85">
        <f t="shared" si="3249"/>
        <v>0</v>
      </c>
      <c r="W2719" s="33"/>
      <c r="X2719" s="85">
        <f t="shared" si="3256"/>
        <v>0</v>
      </c>
      <c r="Y2719" s="85">
        <f t="shared" si="3250"/>
        <v>0</v>
      </c>
      <c r="Z2719" s="85">
        <f t="shared" si="3251"/>
        <v>0</v>
      </c>
      <c r="AA2719" s="85">
        <f t="shared" si="3252"/>
        <v>0</v>
      </c>
      <c r="AB2719" s="85">
        <f t="shared" si="3253"/>
        <v>0</v>
      </c>
      <c r="AC2719" s="85">
        <f t="shared" si="3254"/>
        <v>0</v>
      </c>
    </row>
    <row r="2720" spans="1:29" x14ac:dyDescent="0.3">
      <c r="A2720" s="67"/>
      <c r="B2720" s="85"/>
      <c r="C2720" s="85"/>
      <c r="D2720" s="85"/>
      <c r="E2720" s="85"/>
      <c r="F2720" s="85"/>
      <c r="G2720" s="85"/>
      <c r="H2720" s="113"/>
      <c r="P2720" s="21" t="str">
        <f t="shared" si="3255"/>
        <v>A</v>
      </c>
      <c r="Q2720" s="85">
        <f>IF($P2720="B",B2720,0)</f>
        <v>0</v>
      </c>
      <c r="R2720" s="85">
        <f t="shared" si="3245"/>
        <v>0</v>
      </c>
      <c r="S2720" s="85">
        <f t="shared" si="3246"/>
        <v>0</v>
      </c>
      <c r="T2720" s="85">
        <f t="shared" si="3247"/>
        <v>0</v>
      </c>
      <c r="U2720" s="85">
        <f t="shared" si="3248"/>
        <v>0</v>
      </c>
      <c r="V2720" s="85">
        <f t="shared" si="3249"/>
        <v>0</v>
      </c>
      <c r="W2720" s="33"/>
      <c r="X2720" s="85">
        <f t="shared" si="3256"/>
        <v>0</v>
      </c>
      <c r="Y2720" s="85">
        <f t="shared" si="3250"/>
        <v>0</v>
      </c>
      <c r="Z2720" s="85">
        <f t="shared" si="3251"/>
        <v>0</v>
      </c>
      <c r="AA2720" s="85">
        <f t="shared" si="3252"/>
        <v>0</v>
      </c>
      <c r="AB2720" s="85">
        <f t="shared" si="3253"/>
        <v>0</v>
      </c>
      <c r="AC2720" s="85">
        <f t="shared" si="3254"/>
        <v>0</v>
      </c>
    </row>
    <row r="2721" spans="1:29" x14ac:dyDescent="0.3">
      <c r="A2721" s="67"/>
      <c r="B2721" s="85"/>
      <c r="C2721" s="85"/>
      <c r="D2721" s="85"/>
      <c r="E2721" s="85"/>
      <c r="F2721" s="85"/>
      <c r="G2721" s="85"/>
      <c r="H2721" s="113"/>
      <c r="P2721" s="21" t="str">
        <f t="shared" si="3255"/>
        <v>A</v>
      </c>
      <c r="Q2721" s="85">
        <f t="shared" ref="Q2721:Q2730" si="3257">IF($P2721="B",B2721,0)</f>
        <v>0</v>
      </c>
      <c r="R2721" s="85">
        <f t="shared" si="3245"/>
        <v>0</v>
      </c>
      <c r="S2721" s="85">
        <f t="shared" si="3246"/>
        <v>0</v>
      </c>
      <c r="T2721" s="85">
        <f t="shared" si="3247"/>
        <v>0</v>
      </c>
      <c r="U2721" s="85">
        <f t="shared" si="3248"/>
        <v>0</v>
      </c>
      <c r="V2721" s="85">
        <f t="shared" si="3249"/>
        <v>0</v>
      </c>
      <c r="W2721" s="33"/>
      <c r="X2721" s="85">
        <f t="shared" si="3256"/>
        <v>0</v>
      </c>
      <c r="Y2721" s="85">
        <f t="shared" si="3250"/>
        <v>0</v>
      </c>
      <c r="Z2721" s="85">
        <f t="shared" si="3251"/>
        <v>0</v>
      </c>
      <c r="AA2721" s="85">
        <f t="shared" si="3252"/>
        <v>0</v>
      </c>
      <c r="AB2721" s="85">
        <f t="shared" si="3253"/>
        <v>0</v>
      </c>
      <c r="AC2721" s="85">
        <f t="shared" si="3254"/>
        <v>0</v>
      </c>
    </row>
    <row r="2722" spans="1:29" x14ac:dyDescent="0.3">
      <c r="A2722" s="67"/>
      <c r="B2722" s="85"/>
      <c r="C2722" s="85"/>
      <c r="D2722" s="85"/>
      <c r="E2722" s="85"/>
      <c r="F2722" s="85"/>
      <c r="G2722" s="85"/>
      <c r="H2722" s="113"/>
      <c r="P2722" s="21" t="str">
        <f t="shared" si="3255"/>
        <v>A</v>
      </c>
      <c r="Q2722" s="85">
        <f t="shared" si="3257"/>
        <v>0</v>
      </c>
      <c r="R2722" s="85">
        <f t="shared" si="3245"/>
        <v>0</v>
      </c>
      <c r="S2722" s="85">
        <f t="shared" si="3246"/>
        <v>0</v>
      </c>
      <c r="T2722" s="85">
        <f t="shared" si="3247"/>
        <v>0</v>
      </c>
      <c r="U2722" s="85">
        <f t="shared" si="3248"/>
        <v>0</v>
      </c>
      <c r="V2722" s="85">
        <f t="shared" si="3249"/>
        <v>0</v>
      </c>
      <c r="W2722" s="33"/>
      <c r="X2722" s="85">
        <f t="shared" si="3256"/>
        <v>0</v>
      </c>
      <c r="Y2722" s="85">
        <f t="shared" si="3250"/>
        <v>0</v>
      </c>
      <c r="Z2722" s="85">
        <f t="shared" si="3251"/>
        <v>0</v>
      </c>
      <c r="AA2722" s="85">
        <f t="shared" si="3252"/>
        <v>0</v>
      </c>
      <c r="AB2722" s="85">
        <f t="shared" si="3253"/>
        <v>0</v>
      </c>
      <c r="AC2722" s="85">
        <f t="shared" si="3254"/>
        <v>0</v>
      </c>
    </row>
    <row r="2723" spans="1:29" x14ac:dyDescent="0.3">
      <c r="A2723" s="67"/>
      <c r="B2723" s="85"/>
      <c r="C2723" s="85"/>
      <c r="D2723" s="85"/>
      <c r="E2723" s="85"/>
      <c r="F2723" s="85"/>
      <c r="G2723" s="85"/>
      <c r="H2723" s="113"/>
      <c r="P2723" s="21" t="str">
        <f t="shared" si="3255"/>
        <v>A</v>
      </c>
      <c r="Q2723" s="85">
        <f t="shared" si="3257"/>
        <v>0</v>
      </c>
      <c r="R2723" s="85">
        <f t="shared" si="3245"/>
        <v>0</v>
      </c>
      <c r="S2723" s="85">
        <f t="shared" si="3246"/>
        <v>0</v>
      </c>
      <c r="T2723" s="85">
        <f t="shared" si="3247"/>
        <v>0</v>
      </c>
      <c r="U2723" s="85">
        <f t="shared" si="3248"/>
        <v>0</v>
      </c>
      <c r="V2723" s="85">
        <f t="shared" si="3249"/>
        <v>0</v>
      </c>
      <c r="W2723" s="33"/>
      <c r="X2723" s="85">
        <f t="shared" si="3256"/>
        <v>0</v>
      </c>
      <c r="Y2723" s="85">
        <f t="shared" si="3250"/>
        <v>0</v>
      </c>
      <c r="Z2723" s="85">
        <f t="shared" si="3251"/>
        <v>0</v>
      </c>
      <c r="AA2723" s="85">
        <f t="shared" si="3252"/>
        <v>0</v>
      </c>
      <c r="AB2723" s="85">
        <f t="shared" si="3253"/>
        <v>0</v>
      </c>
      <c r="AC2723" s="85">
        <f t="shared" si="3254"/>
        <v>0</v>
      </c>
    </row>
    <row r="2724" spans="1:29" x14ac:dyDescent="0.3">
      <c r="A2724" s="67"/>
      <c r="B2724" s="85"/>
      <c r="C2724" s="85"/>
      <c r="D2724" s="85"/>
      <c r="E2724" s="85"/>
      <c r="F2724" s="85"/>
      <c r="G2724" s="85"/>
      <c r="H2724" s="113"/>
      <c r="P2724" s="21" t="str">
        <f t="shared" si="3255"/>
        <v>A</v>
      </c>
      <c r="Q2724" s="85">
        <f t="shared" si="3257"/>
        <v>0</v>
      </c>
      <c r="R2724" s="85">
        <f t="shared" si="3245"/>
        <v>0</v>
      </c>
      <c r="S2724" s="85">
        <f t="shared" si="3246"/>
        <v>0</v>
      </c>
      <c r="T2724" s="85">
        <f t="shared" si="3247"/>
        <v>0</v>
      </c>
      <c r="U2724" s="85">
        <f t="shared" si="3248"/>
        <v>0</v>
      </c>
      <c r="V2724" s="85">
        <f t="shared" si="3249"/>
        <v>0</v>
      </c>
      <c r="W2724" s="33"/>
      <c r="X2724" s="85">
        <f t="shared" si="3256"/>
        <v>0</v>
      </c>
      <c r="Y2724" s="85">
        <f t="shared" si="3250"/>
        <v>0</v>
      </c>
      <c r="Z2724" s="85">
        <f t="shared" si="3251"/>
        <v>0</v>
      </c>
      <c r="AA2724" s="85">
        <f t="shared" si="3252"/>
        <v>0</v>
      </c>
      <c r="AB2724" s="85">
        <f t="shared" si="3253"/>
        <v>0</v>
      </c>
      <c r="AC2724" s="85">
        <f t="shared" si="3254"/>
        <v>0</v>
      </c>
    </row>
    <row r="2725" spans="1:29" x14ac:dyDescent="0.3">
      <c r="A2725" s="67"/>
      <c r="B2725" s="85"/>
      <c r="C2725" s="85"/>
      <c r="D2725" s="85"/>
      <c r="E2725" s="85"/>
      <c r="F2725" s="85"/>
      <c r="G2725" s="85"/>
      <c r="H2725" s="113"/>
      <c r="P2725" s="21" t="str">
        <f t="shared" si="3255"/>
        <v>A</v>
      </c>
      <c r="Q2725" s="85">
        <f t="shared" si="3257"/>
        <v>0</v>
      </c>
      <c r="R2725" s="85">
        <f t="shared" si="3245"/>
        <v>0</v>
      </c>
      <c r="S2725" s="85">
        <f t="shared" si="3246"/>
        <v>0</v>
      </c>
      <c r="T2725" s="85">
        <f t="shared" si="3247"/>
        <v>0</v>
      </c>
      <c r="U2725" s="85">
        <f t="shared" si="3248"/>
        <v>0</v>
      </c>
      <c r="V2725" s="85">
        <f t="shared" si="3249"/>
        <v>0</v>
      </c>
      <c r="W2725" s="33"/>
      <c r="X2725" s="85">
        <f t="shared" si="3256"/>
        <v>0</v>
      </c>
      <c r="Y2725" s="85">
        <f t="shared" si="3250"/>
        <v>0</v>
      </c>
      <c r="Z2725" s="85">
        <f t="shared" si="3251"/>
        <v>0</v>
      </c>
      <c r="AA2725" s="85">
        <f t="shared" si="3252"/>
        <v>0</v>
      </c>
      <c r="AB2725" s="85">
        <f t="shared" si="3253"/>
        <v>0</v>
      </c>
      <c r="AC2725" s="85">
        <f t="shared" si="3254"/>
        <v>0</v>
      </c>
    </row>
    <row r="2726" spans="1:29" x14ac:dyDescent="0.3">
      <c r="A2726" s="67"/>
      <c r="B2726" s="85"/>
      <c r="C2726" s="85"/>
      <c r="D2726" s="85"/>
      <c r="E2726" s="85"/>
      <c r="F2726" s="85"/>
      <c r="G2726" s="85"/>
      <c r="H2726" s="113"/>
      <c r="P2726" s="21" t="str">
        <f t="shared" si="3255"/>
        <v>A</v>
      </c>
      <c r="Q2726" s="85">
        <f t="shared" si="3257"/>
        <v>0</v>
      </c>
      <c r="R2726" s="85">
        <f t="shared" si="3245"/>
        <v>0</v>
      </c>
      <c r="S2726" s="85">
        <f t="shared" si="3246"/>
        <v>0</v>
      </c>
      <c r="T2726" s="85">
        <f t="shared" si="3247"/>
        <v>0</v>
      </c>
      <c r="U2726" s="85">
        <f t="shared" si="3248"/>
        <v>0</v>
      </c>
      <c r="V2726" s="85">
        <f t="shared" si="3249"/>
        <v>0</v>
      </c>
      <c r="W2726" s="33"/>
      <c r="X2726" s="85">
        <f t="shared" si="3256"/>
        <v>0</v>
      </c>
      <c r="Y2726" s="85">
        <f t="shared" si="3250"/>
        <v>0</v>
      </c>
      <c r="Z2726" s="85">
        <f t="shared" si="3251"/>
        <v>0</v>
      </c>
      <c r="AA2726" s="85">
        <f t="shared" si="3252"/>
        <v>0</v>
      </c>
      <c r="AB2726" s="85">
        <f t="shared" si="3253"/>
        <v>0</v>
      </c>
      <c r="AC2726" s="85">
        <f t="shared" si="3254"/>
        <v>0</v>
      </c>
    </row>
    <row r="2727" spans="1:29" x14ac:dyDescent="0.3">
      <c r="A2727" s="67"/>
      <c r="B2727" s="85"/>
      <c r="C2727" s="85"/>
      <c r="D2727" s="85"/>
      <c r="E2727" s="85"/>
      <c r="F2727" s="85"/>
      <c r="G2727" s="85"/>
      <c r="H2727" s="113"/>
      <c r="P2727" s="21" t="str">
        <f t="shared" si="3255"/>
        <v>A</v>
      </c>
      <c r="Q2727" s="85">
        <f t="shared" si="3257"/>
        <v>0</v>
      </c>
      <c r="R2727" s="85">
        <f t="shared" si="3245"/>
        <v>0</v>
      </c>
      <c r="S2727" s="85">
        <f t="shared" si="3246"/>
        <v>0</v>
      </c>
      <c r="T2727" s="85">
        <f t="shared" si="3247"/>
        <v>0</v>
      </c>
      <c r="U2727" s="85">
        <f t="shared" si="3248"/>
        <v>0</v>
      </c>
      <c r="V2727" s="85">
        <f t="shared" si="3249"/>
        <v>0</v>
      </c>
      <c r="W2727" s="33"/>
      <c r="X2727" s="85">
        <f t="shared" si="3256"/>
        <v>0</v>
      </c>
      <c r="Y2727" s="85">
        <f t="shared" si="3250"/>
        <v>0</v>
      </c>
      <c r="Z2727" s="85">
        <f t="shared" si="3251"/>
        <v>0</v>
      </c>
      <c r="AA2727" s="85">
        <f t="shared" si="3252"/>
        <v>0</v>
      </c>
      <c r="AB2727" s="85">
        <f t="shared" si="3253"/>
        <v>0</v>
      </c>
      <c r="AC2727" s="85">
        <f t="shared" si="3254"/>
        <v>0</v>
      </c>
    </row>
    <row r="2728" spans="1:29" x14ac:dyDescent="0.3">
      <c r="A2728" s="67"/>
      <c r="B2728" s="85"/>
      <c r="C2728" s="85"/>
      <c r="D2728" s="85"/>
      <c r="E2728" s="85"/>
      <c r="F2728" s="85"/>
      <c r="G2728" s="85"/>
      <c r="H2728" s="113"/>
      <c r="P2728" s="21" t="str">
        <f t="shared" si="3255"/>
        <v>A</v>
      </c>
      <c r="Q2728" s="85">
        <f t="shared" si="3257"/>
        <v>0</v>
      </c>
      <c r="R2728" s="85">
        <f t="shared" si="3245"/>
        <v>0</v>
      </c>
      <c r="S2728" s="85">
        <f t="shared" si="3246"/>
        <v>0</v>
      </c>
      <c r="T2728" s="85">
        <f t="shared" si="3247"/>
        <v>0</v>
      </c>
      <c r="U2728" s="85">
        <f t="shared" si="3248"/>
        <v>0</v>
      </c>
      <c r="V2728" s="85">
        <f t="shared" si="3249"/>
        <v>0</v>
      </c>
      <c r="W2728" s="33"/>
      <c r="X2728" s="85">
        <f t="shared" si="3256"/>
        <v>0</v>
      </c>
      <c r="Y2728" s="85">
        <f t="shared" si="3250"/>
        <v>0</v>
      </c>
      <c r="Z2728" s="85">
        <f t="shared" si="3251"/>
        <v>0</v>
      </c>
      <c r="AA2728" s="85">
        <f t="shared" si="3252"/>
        <v>0</v>
      </c>
      <c r="AB2728" s="85">
        <f t="shared" si="3253"/>
        <v>0</v>
      </c>
      <c r="AC2728" s="85">
        <f t="shared" si="3254"/>
        <v>0</v>
      </c>
    </row>
    <row r="2729" spans="1:29" x14ac:dyDescent="0.3">
      <c r="A2729" s="67"/>
      <c r="B2729" s="85"/>
      <c r="C2729" s="85"/>
      <c r="D2729" s="85"/>
      <c r="E2729" s="85"/>
      <c r="F2729" s="85"/>
      <c r="G2729" s="85"/>
      <c r="H2729" s="113"/>
      <c r="P2729" s="21" t="str">
        <f t="shared" si="3255"/>
        <v>A</v>
      </c>
      <c r="Q2729" s="85">
        <f t="shared" si="3257"/>
        <v>0</v>
      </c>
      <c r="R2729" s="85">
        <f t="shared" si="3245"/>
        <v>0</v>
      </c>
      <c r="S2729" s="85">
        <f t="shared" si="3246"/>
        <v>0</v>
      </c>
      <c r="T2729" s="85">
        <f t="shared" si="3247"/>
        <v>0</v>
      </c>
      <c r="U2729" s="85">
        <f t="shared" si="3248"/>
        <v>0</v>
      </c>
      <c r="V2729" s="85">
        <f t="shared" si="3249"/>
        <v>0</v>
      </c>
      <c r="W2729" s="33"/>
      <c r="X2729" s="85">
        <f t="shared" si="3256"/>
        <v>0</v>
      </c>
      <c r="Y2729" s="85">
        <f t="shared" si="3250"/>
        <v>0</v>
      </c>
      <c r="Z2729" s="85">
        <f t="shared" si="3251"/>
        <v>0</v>
      </c>
      <c r="AA2729" s="85">
        <f t="shared" si="3252"/>
        <v>0</v>
      </c>
      <c r="AB2729" s="85">
        <f t="shared" si="3253"/>
        <v>0</v>
      </c>
      <c r="AC2729" s="85">
        <f t="shared" si="3254"/>
        <v>0</v>
      </c>
    </row>
    <row r="2730" spans="1:29" x14ac:dyDescent="0.3">
      <c r="A2730" s="67"/>
      <c r="B2730" s="85"/>
      <c r="C2730" s="85"/>
      <c r="D2730" s="85"/>
      <c r="E2730" s="85"/>
      <c r="F2730" s="85"/>
      <c r="G2730" s="85"/>
      <c r="H2730" s="113"/>
      <c r="P2730" s="21" t="str">
        <f t="shared" si="3255"/>
        <v>A</v>
      </c>
      <c r="Q2730" s="85">
        <f t="shared" si="3257"/>
        <v>0</v>
      </c>
      <c r="R2730" s="85">
        <f t="shared" si="3245"/>
        <v>0</v>
      </c>
      <c r="S2730" s="85">
        <f t="shared" si="3246"/>
        <v>0</v>
      </c>
      <c r="T2730" s="85">
        <f t="shared" si="3247"/>
        <v>0</v>
      </c>
      <c r="U2730" s="85">
        <f t="shared" si="3248"/>
        <v>0</v>
      </c>
      <c r="V2730" s="85">
        <f t="shared" si="3249"/>
        <v>0</v>
      </c>
      <c r="W2730" s="33"/>
      <c r="X2730" s="85">
        <f t="shared" si="3256"/>
        <v>0</v>
      </c>
      <c r="Y2730" s="85">
        <f t="shared" si="3250"/>
        <v>0</v>
      </c>
      <c r="Z2730" s="85">
        <f t="shared" si="3251"/>
        <v>0</v>
      </c>
      <c r="AA2730" s="85">
        <f t="shared" si="3252"/>
        <v>0</v>
      </c>
      <c r="AB2730" s="85">
        <f t="shared" si="3253"/>
        <v>0</v>
      </c>
      <c r="AC2730" s="85">
        <f t="shared" si="3254"/>
        <v>0</v>
      </c>
    </row>
    <row r="2731" spans="1:29" x14ac:dyDescent="0.3">
      <c r="A2731" s="68"/>
      <c r="B2731" s="87"/>
      <c r="C2731" s="87"/>
      <c r="D2731" s="87"/>
      <c r="E2731" s="87"/>
      <c r="F2731" s="87"/>
      <c r="G2731" s="87"/>
      <c r="H2731" s="114"/>
      <c r="I2731" s="105">
        <f>Q2731</f>
        <v>0</v>
      </c>
      <c r="J2731" s="105">
        <f>R2731</f>
        <v>0</v>
      </c>
      <c r="K2731" s="105">
        <f t="shared" ref="K2731" si="3258">S2731</f>
        <v>0</v>
      </c>
      <c r="L2731" s="105">
        <f t="shared" ref="L2731" si="3259">T2731</f>
        <v>0</v>
      </c>
      <c r="M2731" s="105">
        <f t="shared" ref="M2731" si="3260">U2731</f>
        <v>0</v>
      </c>
      <c r="N2731" s="105">
        <f t="shared" ref="N2731" si="3261">V2731</f>
        <v>0</v>
      </c>
      <c r="P2731" s="21"/>
      <c r="Q2731" s="106">
        <f t="shared" ref="Q2731:V2731" si="3262">+SUM(Q2715:Q2730)</f>
        <v>0</v>
      </c>
      <c r="R2731" s="106">
        <f t="shared" si="3262"/>
        <v>0</v>
      </c>
      <c r="S2731" s="106">
        <f t="shared" si="3262"/>
        <v>0</v>
      </c>
      <c r="T2731" s="106">
        <f t="shared" si="3262"/>
        <v>0</v>
      </c>
      <c r="U2731" s="106">
        <f t="shared" si="3262"/>
        <v>0</v>
      </c>
      <c r="V2731" s="106">
        <f t="shared" si="3262"/>
        <v>0</v>
      </c>
      <c r="W2731" s="33"/>
      <c r="X2731" s="33"/>
      <c r="Y2731" s="33"/>
      <c r="Z2731" s="33"/>
      <c r="AA2731" s="33"/>
      <c r="AB2731" s="33"/>
      <c r="AC2731" s="33"/>
    </row>
    <row r="2733" spans="1:29" x14ac:dyDescent="0.3">
      <c r="A2733" s="69"/>
      <c r="B2733" s="69"/>
      <c r="C2733" s="69"/>
      <c r="D2733" s="97"/>
      <c r="E2733" s="97"/>
      <c r="F2733" s="69"/>
      <c r="G2733" s="69"/>
      <c r="H2733" s="82"/>
    </row>
    <row r="2734" spans="1:29" x14ac:dyDescent="0.3">
      <c r="A2734" s="94"/>
      <c r="B2734" s="83"/>
      <c r="C2734" s="95"/>
      <c r="D2734" s="95"/>
      <c r="E2734" s="33"/>
      <c r="F2734" s="98"/>
      <c r="G2734" s="96"/>
      <c r="H2734" s="112"/>
    </row>
    <row r="2735" spans="1:29" x14ac:dyDescent="0.3">
      <c r="A2735" s="91"/>
      <c r="B2735" s="92"/>
      <c r="C2735" s="92"/>
      <c r="D2735" s="92"/>
      <c r="E2735" s="92"/>
      <c r="F2735" s="92"/>
      <c r="G2735" s="92"/>
      <c r="H2735" s="92"/>
    </row>
    <row r="2736" spans="1:29" x14ac:dyDescent="0.3">
      <c r="A2736" s="68"/>
      <c r="B2736" s="68"/>
      <c r="C2736" s="68"/>
      <c r="D2736" s="68"/>
      <c r="E2736" s="68"/>
      <c r="F2736" s="68"/>
      <c r="G2736" s="68"/>
      <c r="H2736" s="82"/>
      <c r="P2736" s="21"/>
      <c r="Q2736" s="106">
        <f>+SUM(Q2737:Q2752)</f>
        <v>0</v>
      </c>
      <c r="R2736" s="106">
        <f t="shared" ref="R2736:V2736" si="3263">+SUM(R2737:R2752)</f>
        <v>0</v>
      </c>
      <c r="S2736" s="106">
        <f t="shared" si="3263"/>
        <v>0</v>
      </c>
      <c r="T2736" s="106">
        <f t="shared" si="3263"/>
        <v>0</v>
      </c>
      <c r="U2736" s="106">
        <f t="shared" si="3263"/>
        <v>0</v>
      </c>
      <c r="V2736" s="106">
        <f t="shared" si="3263"/>
        <v>0</v>
      </c>
      <c r="W2736" s="33"/>
      <c r="X2736" s="33"/>
      <c r="Y2736" s="33"/>
      <c r="Z2736" s="33"/>
      <c r="AA2736" s="33"/>
      <c r="AB2736" s="33"/>
      <c r="AC2736" s="33"/>
    </row>
    <row r="2737" spans="1:29" x14ac:dyDescent="0.3">
      <c r="A2737" s="67"/>
      <c r="B2737" s="85"/>
      <c r="C2737" s="85"/>
      <c r="D2737" s="85"/>
      <c r="E2737" s="85"/>
      <c r="F2737" s="85"/>
      <c r="G2737" s="85"/>
      <c r="H2737" s="113"/>
      <c r="I2737" s="105">
        <f t="shared" ref="I2737" si="3264">Q2736</f>
        <v>0</v>
      </c>
      <c r="J2737" s="105">
        <f t="shared" ref="J2737" si="3265">R2736</f>
        <v>0</v>
      </c>
      <c r="K2737" s="105">
        <f t="shared" ref="K2737" si="3266">S2736</f>
        <v>0</v>
      </c>
      <c r="L2737" s="105">
        <f t="shared" ref="L2737" si="3267">T2736</f>
        <v>0</v>
      </c>
      <c r="M2737" s="105">
        <f t="shared" ref="M2737" si="3268">U2736</f>
        <v>0</v>
      </c>
      <c r="N2737" s="105">
        <f t="shared" ref="N2737" si="3269">V2736</f>
        <v>0</v>
      </c>
      <c r="P2737" s="21" t="str">
        <f>IF(A2737&gt;=$B$2104,"A","B")</f>
        <v>A</v>
      </c>
      <c r="Q2737" s="85">
        <f t="shared" ref="Q2737:Q2741" si="3270">IF($P2737="B",B2737,0)</f>
        <v>0</v>
      </c>
      <c r="R2737" s="85">
        <f t="shared" ref="R2737:R2752" si="3271">IF($P2737="B",C2737,0)</f>
        <v>0</v>
      </c>
      <c r="S2737" s="85">
        <f t="shared" ref="S2737:S2752" si="3272">IF($P2737="B",D2737,0)</f>
        <v>0</v>
      </c>
      <c r="T2737" s="85">
        <f t="shared" ref="T2737:T2752" si="3273">IF($P2737="B",E2737,0)</f>
        <v>0</v>
      </c>
      <c r="U2737" s="85">
        <f t="shared" ref="U2737:U2752" si="3274">IF($P2737="B",F2737,0)</f>
        <v>0</v>
      </c>
      <c r="V2737" s="85">
        <f t="shared" ref="V2737:V2752" si="3275">IF($P2737="B",G2737,0)</f>
        <v>0</v>
      </c>
      <c r="W2737" s="33"/>
      <c r="X2737" s="85">
        <f>IF($P2737="A",B2737,0)</f>
        <v>0</v>
      </c>
      <c r="Y2737" s="85">
        <f t="shared" ref="Y2737:Y2752" si="3276">IF($P2737="A",C2737,0)</f>
        <v>0</v>
      </c>
      <c r="Z2737" s="85">
        <f t="shared" ref="Z2737:Z2752" si="3277">IF($P2737="A",D2737,0)</f>
        <v>0</v>
      </c>
      <c r="AA2737" s="85">
        <f t="shared" ref="AA2737:AA2752" si="3278">IF($P2737="A",E2737,0)</f>
        <v>0</v>
      </c>
      <c r="AB2737" s="85">
        <f t="shared" ref="AB2737:AB2752" si="3279">IF($P2737="A",F2737,0)</f>
        <v>0</v>
      </c>
      <c r="AC2737" s="85">
        <f t="shared" ref="AC2737:AC2752" si="3280">IF($P2737="A",G2737,0)</f>
        <v>0</v>
      </c>
    </row>
    <row r="2738" spans="1:29" x14ac:dyDescent="0.3">
      <c r="A2738" s="67"/>
      <c r="B2738" s="85"/>
      <c r="C2738" s="85"/>
      <c r="D2738" s="85"/>
      <c r="E2738" s="85"/>
      <c r="F2738" s="85"/>
      <c r="G2738" s="85"/>
      <c r="H2738" s="113"/>
      <c r="P2738" s="21" t="str">
        <f t="shared" ref="P2738:P2752" si="3281">IF(A2738&gt;=$B$2104,"A","B")</f>
        <v>A</v>
      </c>
      <c r="Q2738" s="85">
        <f t="shared" si="3270"/>
        <v>0</v>
      </c>
      <c r="R2738" s="85">
        <f t="shared" si="3271"/>
        <v>0</v>
      </c>
      <c r="S2738" s="85">
        <f t="shared" si="3272"/>
        <v>0</v>
      </c>
      <c r="T2738" s="85">
        <f t="shared" si="3273"/>
        <v>0</v>
      </c>
      <c r="U2738" s="85">
        <f t="shared" si="3274"/>
        <v>0</v>
      </c>
      <c r="V2738" s="85">
        <f t="shared" si="3275"/>
        <v>0</v>
      </c>
      <c r="W2738" s="33"/>
      <c r="X2738" s="85">
        <f t="shared" ref="X2738:X2752" si="3282">IF($P2738="A",B2738,0)</f>
        <v>0</v>
      </c>
      <c r="Y2738" s="85">
        <f t="shared" si="3276"/>
        <v>0</v>
      </c>
      <c r="Z2738" s="85">
        <f t="shared" si="3277"/>
        <v>0</v>
      </c>
      <c r="AA2738" s="85">
        <f t="shared" si="3278"/>
        <v>0</v>
      </c>
      <c r="AB2738" s="85">
        <f t="shared" si="3279"/>
        <v>0</v>
      </c>
      <c r="AC2738" s="85">
        <f t="shared" si="3280"/>
        <v>0</v>
      </c>
    </row>
    <row r="2739" spans="1:29" x14ac:dyDescent="0.3">
      <c r="A2739" s="67"/>
      <c r="B2739" s="85"/>
      <c r="C2739" s="85"/>
      <c r="D2739" s="85"/>
      <c r="E2739" s="85"/>
      <c r="F2739" s="85"/>
      <c r="G2739" s="85"/>
      <c r="H2739" s="113"/>
      <c r="P2739" s="21" t="str">
        <f t="shared" si="3281"/>
        <v>A</v>
      </c>
      <c r="Q2739" s="85">
        <f t="shared" si="3270"/>
        <v>0</v>
      </c>
      <c r="R2739" s="85">
        <f t="shared" si="3271"/>
        <v>0</v>
      </c>
      <c r="S2739" s="85">
        <f t="shared" si="3272"/>
        <v>0</v>
      </c>
      <c r="T2739" s="85">
        <f t="shared" si="3273"/>
        <v>0</v>
      </c>
      <c r="U2739" s="85">
        <f t="shared" si="3274"/>
        <v>0</v>
      </c>
      <c r="V2739" s="85">
        <f t="shared" si="3275"/>
        <v>0</v>
      </c>
      <c r="W2739" s="33"/>
      <c r="X2739" s="85">
        <f t="shared" si="3282"/>
        <v>0</v>
      </c>
      <c r="Y2739" s="85">
        <f t="shared" si="3276"/>
        <v>0</v>
      </c>
      <c r="Z2739" s="85">
        <f t="shared" si="3277"/>
        <v>0</v>
      </c>
      <c r="AA2739" s="85">
        <f t="shared" si="3278"/>
        <v>0</v>
      </c>
      <c r="AB2739" s="85">
        <f t="shared" si="3279"/>
        <v>0</v>
      </c>
      <c r="AC2739" s="85">
        <f t="shared" si="3280"/>
        <v>0</v>
      </c>
    </row>
    <row r="2740" spans="1:29" x14ac:dyDescent="0.3">
      <c r="A2740" s="67"/>
      <c r="B2740" s="85"/>
      <c r="C2740" s="85"/>
      <c r="D2740" s="85"/>
      <c r="E2740" s="85"/>
      <c r="F2740" s="85"/>
      <c r="G2740" s="85"/>
      <c r="H2740" s="113"/>
      <c r="P2740" s="21" t="str">
        <f t="shared" si="3281"/>
        <v>A</v>
      </c>
      <c r="Q2740" s="85">
        <f t="shared" si="3270"/>
        <v>0</v>
      </c>
      <c r="R2740" s="85">
        <f t="shared" si="3271"/>
        <v>0</v>
      </c>
      <c r="S2740" s="85">
        <f t="shared" si="3272"/>
        <v>0</v>
      </c>
      <c r="T2740" s="85">
        <f t="shared" si="3273"/>
        <v>0</v>
      </c>
      <c r="U2740" s="85">
        <f t="shared" si="3274"/>
        <v>0</v>
      </c>
      <c r="V2740" s="85">
        <f t="shared" si="3275"/>
        <v>0</v>
      </c>
      <c r="W2740" s="33"/>
      <c r="X2740" s="85">
        <f t="shared" si="3282"/>
        <v>0</v>
      </c>
      <c r="Y2740" s="85">
        <f t="shared" si="3276"/>
        <v>0</v>
      </c>
      <c r="Z2740" s="85">
        <f t="shared" si="3277"/>
        <v>0</v>
      </c>
      <c r="AA2740" s="85">
        <f t="shared" si="3278"/>
        <v>0</v>
      </c>
      <c r="AB2740" s="85">
        <f t="shared" si="3279"/>
        <v>0</v>
      </c>
      <c r="AC2740" s="85">
        <f t="shared" si="3280"/>
        <v>0</v>
      </c>
    </row>
    <row r="2741" spans="1:29" x14ac:dyDescent="0.3">
      <c r="A2741" s="67"/>
      <c r="B2741" s="85"/>
      <c r="C2741" s="85"/>
      <c r="D2741" s="85"/>
      <c r="E2741" s="85"/>
      <c r="F2741" s="85"/>
      <c r="G2741" s="85"/>
      <c r="H2741" s="113"/>
      <c r="P2741" s="21" t="str">
        <f t="shared" si="3281"/>
        <v>A</v>
      </c>
      <c r="Q2741" s="85">
        <f t="shared" si="3270"/>
        <v>0</v>
      </c>
      <c r="R2741" s="85">
        <f t="shared" si="3271"/>
        <v>0</v>
      </c>
      <c r="S2741" s="85">
        <f t="shared" si="3272"/>
        <v>0</v>
      </c>
      <c r="T2741" s="85">
        <f t="shared" si="3273"/>
        <v>0</v>
      </c>
      <c r="U2741" s="85">
        <f t="shared" si="3274"/>
        <v>0</v>
      </c>
      <c r="V2741" s="85">
        <f t="shared" si="3275"/>
        <v>0</v>
      </c>
      <c r="W2741" s="33"/>
      <c r="X2741" s="85">
        <f t="shared" si="3282"/>
        <v>0</v>
      </c>
      <c r="Y2741" s="85">
        <f t="shared" si="3276"/>
        <v>0</v>
      </c>
      <c r="Z2741" s="85">
        <f t="shared" si="3277"/>
        <v>0</v>
      </c>
      <c r="AA2741" s="85">
        <f t="shared" si="3278"/>
        <v>0</v>
      </c>
      <c r="AB2741" s="85">
        <f t="shared" si="3279"/>
        <v>0</v>
      </c>
      <c r="AC2741" s="85">
        <f t="shared" si="3280"/>
        <v>0</v>
      </c>
    </row>
    <row r="2742" spans="1:29" x14ac:dyDescent="0.3">
      <c r="A2742" s="67"/>
      <c r="B2742" s="85"/>
      <c r="C2742" s="85"/>
      <c r="D2742" s="85"/>
      <c r="E2742" s="85"/>
      <c r="F2742" s="85"/>
      <c r="G2742" s="85"/>
      <c r="H2742" s="113"/>
      <c r="P2742" s="21" t="str">
        <f t="shared" si="3281"/>
        <v>A</v>
      </c>
      <c r="Q2742" s="85">
        <f>IF($P2742="B",B2742,0)</f>
        <v>0</v>
      </c>
      <c r="R2742" s="85">
        <f t="shared" si="3271"/>
        <v>0</v>
      </c>
      <c r="S2742" s="85">
        <f t="shared" si="3272"/>
        <v>0</v>
      </c>
      <c r="T2742" s="85">
        <f t="shared" si="3273"/>
        <v>0</v>
      </c>
      <c r="U2742" s="85">
        <f t="shared" si="3274"/>
        <v>0</v>
      </c>
      <c r="V2742" s="85">
        <f t="shared" si="3275"/>
        <v>0</v>
      </c>
      <c r="W2742" s="33"/>
      <c r="X2742" s="85">
        <f t="shared" si="3282"/>
        <v>0</v>
      </c>
      <c r="Y2742" s="85">
        <f t="shared" si="3276"/>
        <v>0</v>
      </c>
      <c r="Z2742" s="85">
        <f t="shared" si="3277"/>
        <v>0</v>
      </c>
      <c r="AA2742" s="85">
        <f t="shared" si="3278"/>
        <v>0</v>
      </c>
      <c r="AB2742" s="85">
        <f t="shared" si="3279"/>
        <v>0</v>
      </c>
      <c r="AC2742" s="85">
        <f t="shared" si="3280"/>
        <v>0</v>
      </c>
    </row>
    <row r="2743" spans="1:29" x14ac:dyDescent="0.3">
      <c r="A2743" s="67"/>
      <c r="B2743" s="85"/>
      <c r="C2743" s="85"/>
      <c r="D2743" s="85"/>
      <c r="E2743" s="85"/>
      <c r="F2743" s="85"/>
      <c r="G2743" s="85"/>
      <c r="H2743" s="113"/>
      <c r="P2743" s="21" t="str">
        <f t="shared" si="3281"/>
        <v>A</v>
      </c>
      <c r="Q2743" s="85">
        <f t="shared" ref="Q2743:Q2752" si="3283">IF($P2743="B",B2743,0)</f>
        <v>0</v>
      </c>
      <c r="R2743" s="85">
        <f t="shared" si="3271"/>
        <v>0</v>
      </c>
      <c r="S2743" s="85">
        <f t="shared" si="3272"/>
        <v>0</v>
      </c>
      <c r="T2743" s="85">
        <f t="shared" si="3273"/>
        <v>0</v>
      </c>
      <c r="U2743" s="85">
        <f t="shared" si="3274"/>
        <v>0</v>
      </c>
      <c r="V2743" s="85">
        <f t="shared" si="3275"/>
        <v>0</v>
      </c>
      <c r="W2743" s="33"/>
      <c r="X2743" s="85">
        <f t="shared" si="3282"/>
        <v>0</v>
      </c>
      <c r="Y2743" s="85">
        <f t="shared" si="3276"/>
        <v>0</v>
      </c>
      <c r="Z2743" s="85">
        <f t="shared" si="3277"/>
        <v>0</v>
      </c>
      <c r="AA2743" s="85">
        <f t="shared" si="3278"/>
        <v>0</v>
      </c>
      <c r="AB2743" s="85">
        <f t="shared" si="3279"/>
        <v>0</v>
      </c>
      <c r="AC2743" s="85">
        <f t="shared" si="3280"/>
        <v>0</v>
      </c>
    </row>
    <row r="2744" spans="1:29" x14ac:dyDescent="0.3">
      <c r="A2744" s="67"/>
      <c r="B2744" s="85"/>
      <c r="C2744" s="85"/>
      <c r="D2744" s="85"/>
      <c r="E2744" s="85"/>
      <c r="F2744" s="85"/>
      <c r="G2744" s="85"/>
      <c r="H2744" s="113"/>
      <c r="P2744" s="21" t="str">
        <f t="shared" si="3281"/>
        <v>A</v>
      </c>
      <c r="Q2744" s="85">
        <f t="shared" si="3283"/>
        <v>0</v>
      </c>
      <c r="R2744" s="85">
        <f t="shared" si="3271"/>
        <v>0</v>
      </c>
      <c r="S2744" s="85">
        <f t="shared" si="3272"/>
        <v>0</v>
      </c>
      <c r="T2744" s="85">
        <f t="shared" si="3273"/>
        <v>0</v>
      </c>
      <c r="U2744" s="85">
        <f t="shared" si="3274"/>
        <v>0</v>
      </c>
      <c r="V2744" s="85">
        <f t="shared" si="3275"/>
        <v>0</v>
      </c>
      <c r="W2744" s="33"/>
      <c r="X2744" s="85">
        <f t="shared" si="3282"/>
        <v>0</v>
      </c>
      <c r="Y2744" s="85">
        <f t="shared" si="3276"/>
        <v>0</v>
      </c>
      <c r="Z2744" s="85">
        <f t="shared" si="3277"/>
        <v>0</v>
      </c>
      <c r="AA2744" s="85">
        <f t="shared" si="3278"/>
        <v>0</v>
      </c>
      <c r="AB2744" s="85">
        <f t="shared" si="3279"/>
        <v>0</v>
      </c>
      <c r="AC2744" s="85">
        <f t="shared" si="3280"/>
        <v>0</v>
      </c>
    </row>
    <row r="2745" spans="1:29" x14ac:dyDescent="0.3">
      <c r="A2745" s="67"/>
      <c r="B2745" s="85"/>
      <c r="C2745" s="85"/>
      <c r="D2745" s="85"/>
      <c r="E2745" s="85"/>
      <c r="F2745" s="85"/>
      <c r="G2745" s="85"/>
      <c r="H2745" s="113"/>
      <c r="P2745" s="21" t="str">
        <f t="shared" si="3281"/>
        <v>A</v>
      </c>
      <c r="Q2745" s="85">
        <f t="shared" si="3283"/>
        <v>0</v>
      </c>
      <c r="R2745" s="85">
        <f t="shared" si="3271"/>
        <v>0</v>
      </c>
      <c r="S2745" s="85">
        <f t="shared" si="3272"/>
        <v>0</v>
      </c>
      <c r="T2745" s="85">
        <f t="shared" si="3273"/>
        <v>0</v>
      </c>
      <c r="U2745" s="85">
        <f t="shared" si="3274"/>
        <v>0</v>
      </c>
      <c r="V2745" s="85">
        <f t="shared" si="3275"/>
        <v>0</v>
      </c>
      <c r="W2745" s="33"/>
      <c r="X2745" s="85">
        <f t="shared" si="3282"/>
        <v>0</v>
      </c>
      <c r="Y2745" s="85">
        <f t="shared" si="3276"/>
        <v>0</v>
      </c>
      <c r="Z2745" s="85">
        <f t="shared" si="3277"/>
        <v>0</v>
      </c>
      <c r="AA2745" s="85">
        <f t="shared" si="3278"/>
        <v>0</v>
      </c>
      <c r="AB2745" s="85">
        <f t="shared" si="3279"/>
        <v>0</v>
      </c>
      <c r="AC2745" s="85">
        <f t="shared" si="3280"/>
        <v>0</v>
      </c>
    </row>
    <row r="2746" spans="1:29" x14ac:dyDescent="0.3">
      <c r="A2746" s="67"/>
      <c r="B2746" s="85"/>
      <c r="C2746" s="85"/>
      <c r="D2746" s="85"/>
      <c r="E2746" s="85"/>
      <c r="F2746" s="85"/>
      <c r="G2746" s="85"/>
      <c r="H2746" s="113"/>
      <c r="P2746" s="21" t="str">
        <f t="shared" si="3281"/>
        <v>A</v>
      </c>
      <c r="Q2746" s="85">
        <f t="shared" si="3283"/>
        <v>0</v>
      </c>
      <c r="R2746" s="85">
        <f t="shared" si="3271"/>
        <v>0</v>
      </c>
      <c r="S2746" s="85">
        <f t="shared" si="3272"/>
        <v>0</v>
      </c>
      <c r="T2746" s="85">
        <f t="shared" si="3273"/>
        <v>0</v>
      </c>
      <c r="U2746" s="85">
        <f t="shared" si="3274"/>
        <v>0</v>
      </c>
      <c r="V2746" s="85">
        <f t="shared" si="3275"/>
        <v>0</v>
      </c>
      <c r="W2746" s="33"/>
      <c r="X2746" s="85">
        <f t="shared" si="3282"/>
        <v>0</v>
      </c>
      <c r="Y2746" s="85">
        <f t="shared" si="3276"/>
        <v>0</v>
      </c>
      <c r="Z2746" s="85">
        <f t="shared" si="3277"/>
        <v>0</v>
      </c>
      <c r="AA2746" s="85">
        <f t="shared" si="3278"/>
        <v>0</v>
      </c>
      <c r="AB2746" s="85">
        <f t="shared" si="3279"/>
        <v>0</v>
      </c>
      <c r="AC2746" s="85">
        <f t="shared" si="3280"/>
        <v>0</v>
      </c>
    </row>
    <row r="2747" spans="1:29" x14ac:dyDescent="0.3">
      <c r="A2747" s="67"/>
      <c r="B2747" s="85"/>
      <c r="C2747" s="85"/>
      <c r="D2747" s="85"/>
      <c r="E2747" s="85"/>
      <c r="F2747" s="85"/>
      <c r="G2747" s="85"/>
      <c r="H2747" s="113"/>
      <c r="P2747" s="21" t="str">
        <f t="shared" si="3281"/>
        <v>A</v>
      </c>
      <c r="Q2747" s="85">
        <f t="shared" si="3283"/>
        <v>0</v>
      </c>
      <c r="R2747" s="85">
        <f t="shared" si="3271"/>
        <v>0</v>
      </c>
      <c r="S2747" s="85">
        <f t="shared" si="3272"/>
        <v>0</v>
      </c>
      <c r="T2747" s="85">
        <f t="shared" si="3273"/>
        <v>0</v>
      </c>
      <c r="U2747" s="85">
        <f t="shared" si="3274"/>
        <v>0</v>
      </c>
      <c r="V2747" s="85">
        <f t="shared" si="3275"/>
        <v>0</v>
      </c>
      <c r="W2747" s="33"/>
      <c r="X2747" s="85">
        <f t="shared" si="3282"/>
        <v>0</v>
      </c>
      <c r="Y2747" s="85">
        <f t="shared" si="3276"/>
        <v>0</v>
      </c>
      <c r="Z2747" s="85">
        <f t="shared" si="3277"/>
        <v>0</v>
      </c>
      <c r="AA2747" s="85">
        <f t="shared" si="3278"/>
        <v>0</v>
      </c>
      <c r="AB2747" s="85">
        <f t="shared" si="3279"/>
        <v>0</v>
      </c>
      <c r="AC2747" s="85">
        <f t="shared" si="3280"/>
        <v>0</v>
      </c>
    </row>
    <row r="2748" spans="1:29" x14ac:dyDescent="0.3">
      <c r="A2748" s="67"/>
      <c r="B2748" s="85"/>
      <c r="C2748" s="85"/>
      <c r="D2748" s="85"/>
      <c r="E2748" s="85"/>
      <c r="F2748" s="85"/>
      <c r="G2748" s="85"/>
      <c r="H2748" s="113"/>
      <c r="P2748" s="21" t="str">
        <f t="shared" si="3281"/>
        <v>A</v>
      </c>
      <c r="Q2748" s="85">
        <f t="shared" si="3283"/>
        <v>0</v>
      </c>
      <c r="R2748" s="85">
        <f t="shared" si="3271"/>
        <v>0</v>
      </c>
      <c r="S2748" s="85">
        <f t="shared" si="3272"/>
        <v>0</v>
      </c>
      <c r="T2748" s="85">
        <f t="shared" si="3273"/>
        <v>0</v>
      </c>
      <c r="U2748" s="85">
        <f t="shared" si="3274"/>
        <v>0</v>
      </c>
      <c r="V2748" s="85">
        <f t="shared" si="3275"/>
        <v>0</v>
      </c>
      <c r="W2748" s="33"/>
      <c r="X2748" s="85">
        <f t="shared" si="3282"/>
        <v>0</v>
      </c>
      <c r="Y2748" s="85">
        <f t="shared" si="3276"/>
        <v>0</v>
      </c>
      <c r="Z2748" s="85">
        <f t="shared" si="3277"/>
        <v>0</v>
      </c>
      <c r="AA2748" s="85">
        <f t="shared" si="3278"/>
        <v>0</v>
      </c>
      <c r="AB2748" s="85">
        <f t="shared" si="3279"/>
        <v>0</v>
      </c>
      <c r="AC2748" s="85">
        <f t="shared" si="3280"/>
        <v>0</v>
      </c>
    </row>
    <row r="2749" spans="1:29" x14ac:dyDescent="0.3">
      <c r="A2749" s="67"/>
      <c r="B2749" s="85"/>
      <c r="C2749" s="85"/>
      <c r="D2749" s="85"/>
      <c r="E2749" s="85"/>
      <c r="F2749" s="85"/>
      <c r="G2749" s="85"/>
      <c r="H2749" s="113"/>
      <c r="P2749" s="21" t="str">
        <f t="shared" si="3281"/>
        <v>A</v>
      </c>
      <c r="Q2749" s="85">
        <f t="shared" si="3283"/>
        <v>0</v>
      </c>
      <c r="R2749" s="85">
        <f t="shared" si="3271"/>
        <v>0</v>
      </c>
      <c r="S2749" s="85">
        <f t="shared" si="3272"/>
        <v>0</v>
      </c>
      <c r="T2749" s="85">
        <f t="shared" si="3273"/>
        <v>0</v>
      </c>
      <c r="U2749" s="85">
        <f t="shared" si="3274"/>
        <v>0</v>
      </c>
      <c r="V2749" s="85">
        <f t="shared" si="3275"/>
        <v>0</v>
      </c>
      <c r="W2749" s="33"/>
      <c r="X2749" s="85">
        <f t="shared" si="3282"/>
        <v>0</v>
      </c>
      <c r="Y2749" s="85">
        <f t="shared" si="3276"/>
        <v>0</v>
      </c>
      <c r="Z2749" s="85">
        <f t="shared" si="3277"/>
        <v>0</v>
      </c>
      <c r="AA2749" s="85">
        <f t="shared" si="3278"/>
        <v>0</v>
      </c>
      <c r="AB2749" s="85">
        <f t="shared" si="3279"/>
        <v>0</v>
      </c>
      <c r="AC2749" s="85">
        <f t="shared" si="3280"/>
        <v>0</v>
      </c>
    </row>
    <row r="2750" spans="1:29" x14ac:dyDescent="0.3">
      <c r="A2750" s="67"/>
      <c r="B2750" s="85"/>
      <c r="C2750" s="85"/>
      <c r="D2750" s="85"/>
      <c r="E2750" s="85"/>
      <c r="F2750" s="85"/>
      <c r="G2750" s="85"/>
      <c r="H2750" s="113"/>
      <c r="P2750" s="21" t="str">
        <f t="shared" si="3281"/>
        <v>A</v>
      </c>
      <c r="Q2750" s="85">
        <f t="shared" si="3283"/>
        <v>0</v>
      </c>
      <c r="R2750" s="85">
        <f t="shared" si="3271"/>
        <v>0</v>
      </c>
      <c r="S2750" s="85">
        <f t="shared" si="3272"/>
        <v>0</v>
      </c>
      <c r="T2750" s="85">
        <f t="shared" si="3273"/>
        <v>0</v>
      </c>
      <c r="U2750" s="85">
        <f t="shared" si="3274"/>
        <v>0</v>
      </c>
      <c r="V2750" s="85">
        <f t="shared" si="3275"/>
        <v>0</v>
      </c>
      <c r="W2750" s="33"/>
      <c r="X2750" s="85">
        <f t="shared" si="3282"/>
        <v>0</v>
      </c>
      <c r="Y2750" s="85">
        <f t="shared" si="3276"/>
        <v>0</v>
      </c>
      <c r="Z2750" s="85">
        <f t="shared" si="3277"/>
        <v>0</v>
      </c>
      <c r="AA2750" s="85">
        <f t="shared" si="3278"/>
        <v>0</v>
      </c>
      <c r="AB2750" s="85">
        <f t="shared" si="3279"/>
        <v>0</v>
      </c>
      <c r="AC2750" s="85">
        <f t="shared" si="3280"/>
        <v>0</v>
      </c>
    </row>
    <row r="2751" spans="1:29" x14ac:dyDescent="0.3">
      <c r="A2751" s="67"/>
      <c r="B2751" s="85"/>
      <c r="C2751" s="85"/>
      <c r="D2751" s="85"/>
      <c r="E2751" s="85"/>
      <c r="F2751" s="85"/>
      <c r="G2751" s="85"/>
      <c r="H2751" s="113"/>
      <c r="P2751" s="21" t="str">
        <f t="shared" si="3281"/>
        <v>A</v>
      </c>
      <c r="Q2751" s="85">
        <f t="shared" si="3283"/>
        <v>0</v>
      </c>
      <c r="R2751" s="85">
        <f t="shared" si="3271"/>
        <v>0</v>
      </c>
      <c r="S2751" s="85">
        <f t="shared" si="3272"/>
        <v>0</v>
      </c>
      <c r="T2751" s="85">
        <f t="shared" si="3273"/>
        <v>0</v>
      </c>
      <c r="U2751" s="85">
        <f t="shared" si="3274"/>
        <v>0</v>
      </c>
      <c r="V2751" s="85">
        <f t="shared" si="3275"/>
        <v>0</v>
      </c>
      <c r="W2751" s="33"/>
      <c r="X2751" s="85">
        <f t="shared" si="3282"/>
        <v>0</v>
      </c>
      <c r="Y2751" s="85">
        <f t="shared" si="3276"/>
        <v>0</v>
      </c>
      <c r="Z2751" s="85">
        <f t="shared" si="3277"/>
        <v>0</v>
      </c>
      <c r="AA2751" s="85">
        <f t="shared" si="3278"/>
        <v>0</v>
      </c>
      <c r="AB2751" s="85">
        <f t="shared" si="3279"/>
        <v>0</v>
      </c>
      <c r="AC2751" s="85">
        <f t="shared" si="3280"/>
        <v>0</v>
      </c>
    </row>
    <row r="2752" spans="1:29" x14ac:dyDescent="0.3">
      <c r="A2752" s="67"/>
      <c r="B2752" s="85"/>
      <c r="C2752" s="85"/>
      <c r="D2752" s="85"/>
      <c r="E2752" s="85"/>
      <c r="F2752" s="85"/>
      <c r="G2752" s="85"/>
      <c r="H2752" s="113"/>
      <c r="P2752" s="21" t="str">
        <f t="shared" si="3281"/>
        <v>A</v>
      </c>
      <c r="Q2752" s="85">
        <f t="shared" si="3283"/>
        <v>0</v>
      </c>
      <c r="R2752" s="85">
        <f t="shared" si="3271"/>
        <v>0</v>
      </c>
      <c r="S2752" s="85">
        <f t="shared" si="3272"/>
        <v>0</v>
      </c>
      <c r="T2752" s="85">
        <f t="shared" si="3273"/>
        <v>0</v>
      </c>
      <c r="U2752" s="85">
        <f t="shared" si="3274"/>
        <v>0</v>
      </c>
      <c r="V2752" s="85">
        <f t="shared" si="3275"/>
        <v>0</v>
      </c>
      <c r="W2752" s="33"/>
      <c r="X2752" s="85">
        <f t="shared" si="3282"/>
        <v>0</v>
      </c>
      <c r="Y2752" s="85">
        <f t="shared" si="3276"/>
        <v>0</v>
      </c>
      <c r="Z2752" s="85">
        <f t="shared" si="3277"/>
        <v>0</v>
      </c>
      <c r="AA2752" s="85">
        <f t="shared" si="3278"/>
        <v>0</v>
      </c>
      <c r="AB2752" s="85">
        <f t="shared" si="3279"/>
        <v>0</v>
      </c>
      <c r="AC2752" s="85">
        <f t="shared" si="3280"/>
        <v>0</v>
      </c>
    </row>
    <row r="2753" spans="1:29" x14ac:dyDescent="0.3">
      <c r="A2753" s="68"/>
      <c r="B2753" s="86"/>
      <c r="C2753" s="86"/>
      <c r="D2753" s="86"/>
      <c r="E2753" s="86"/>
      <c r="F2753" s="86"/>
      <c r="G2753" s="86"/>
      <c r="H2753" s="89"/>
      <c r="I2753" s="105">
        <f>X2753</f>
        <v>0</v>
      </c>
      <c r="J2753" s="105">
        <f>Y2753</f>
        <v>0</v>
      </c>
      <c r="K2753" s="105">
        <f>Z2753</f>
        <v>0</v>
      </c>
      <c r="L2753" s="105">
        <f>AA2753</f>
        <v>0</v>
      </c>
      <c r="M2753" s="105">
        <f t="shared" ref="M2753" si="3284">AB2753</f>
        <v>0</v>
      </c>
      <c r="N2753" s="105">
        <f t="shared" ref="N2753" si="3285">AC2753</f>
        <v>0</v>
      </c>
      <c r="P2753" s="21"/>
      <c r="Q2753" s="33"/>
      <c r="R2753" s="33"/>
      <c r="S2753" s="33"/>
      <c r="T2753" s="33"/>
      <c r="U2753" s="33"/>
      <c r="V2753" s="33"/>
      <c r="W2753" s="33"/>
      <c r="X2753" s="106">
        <f>SUM(X2737:X2752)</f>
        <v>0</v>
      </c>
      <c r="Y2753" s="106">
        <f t="shared" ref="Y2753:AC2753" si="3286">SUM(Y2737:Y2752)</f>
        <v>0</v>
      </c>
      <c r="Z2753" s="106">
        <f t="shared" si="3286"/>
        <v>0</v>
      </c>
      <c r="AA2753" s="106">
        <f t="shared" si="3286"/>
        <v>0</v>
      </c>
      <c r="AB2753" s="106">
        <f t="shared" si="3286"/>
        <v>0</v>
      </c>
      <c r="AC2753" s="106">
        <f t="shared" si="3286"/>
        <v>0</v>
      </c>
    </row>
    <row r="2754" spans="1:29" x14ac:dyDescent="0.3">
      <c r="A2754" s="82"/>
      <c r="B2754" s="89"/>
      <c r="C2754" s="89"/>
      <c r="D2754" s="89"/>
      <c r="E2754" s="89"/>
      <c r="F2754" s="89"/>
      <c r="G2754" s="89"/>
      <c r="H2754" s="89"/>
      <c r="P2754" s="21"/>
      <c r="Q2754" s="33"/>
      <c r="R2754" s="33"/>
      <c r="S2754" s="33"/>
      <c r="T2754" s="33"/>
      <c r="U2754" s="33"/>
      <c r="V2754" s="33"/>
      <c r="W2754" s="33"/>
      <c r="X2754" s="33"/>
      <c r="Y2754" s="33"/>
      <c r="Z2754" s="33"/>
      <c r="AA2754" s="33"/>
      <c r="AB2754" s="33"/>
      <c r="AC2754" s="33"/>
    </row>
    <row r="2755" spans="1:29" x14ac:dyDescent="0.3">
      <c r="A2755" s="92"/>
      <c r="B2755" s="92"/>
      <c r="C2755" s="92"/>
      <c r="D2755" s="92"/>
      <c r="E2755" s="92"/>
      <c r="F2755" s="92"/>
      <c r="G2755" s="92"/>
      <c r="H2755" s="92"/>
      <c r="P2755" s="21"/>
      <c r="Q2755" s="33"/>
      <c r="R2755" s="33"/>
      <c r="S2755" s="33"/>
      <c r="T2755" s="33"/>
      <c r="U2755" s="33"/>
      <c r="V2755" s="33"/>
      <c r="W2755" s="33"/>
      <c r="X2755" s="33"/>
      <c r="Y2755" s="33"/>
      <c r="Z2755" s="33"/>
      <c r="AA2755" s="33"/>
      <c r="AB2755" s="33"/>
      <c r="AC2755" s="33"/>
    </row>
    <row r="2756" spans="1:29" x14ac:dyDescent="0.3">
      <c r="A2756" s="68"/>
      <c r="B2756" s="68"/>
      <c r="C2756" s="68"/>
      <c r="D2756" s="68"/>
      <c r="E2756" s="68"/>
      <c r="F2756" s="68"/>
      <c r="G2756" s="68"/>
      <c r="H2756" s="82"/>
      <c r="P2756" s="21"/>
      <c r="Q2756" s="33"/>
      <c r="R2756" s="33"/>
      <c r="S2756" s="33"/>
      <c r="T2756" s="33"/>
      <c r="U2756" s="33"/>
      <c r="V2756" s="33"/>
      <c r="W2756" s="33"/>
      <c r="X2756" s="106">
        <f t="shared" ref="X2756:AC2756" si="3287">SUM(X2757:X2772)</f>
        <v>0</v>
      </c>
      <c r="Y2756" s="106">
        <f t="shared" si="3287"/>
        <v>0</v>
      </c>
      <c r="Z2756" s="106">
        <f t="shared" si="3287"/>
        <v>0</v>
      </c>
      <c r="AA2756" s="106">
        <f t="shared" si="3287"/>
        <v>0</v>
      </c>
      <c r="AB2756" s="106">
        <f t="shared" si="3287"/>
        <v>0</v>
      </c>
      <c r="AC2756" s="106">
        <f t="shared" si="3287"/>
        <v>0</v>
      </c>
    </row>
    <row r="2757" spans="1:29" x14ac:dyDescent="0.3">
      <c r="A2757" s="67"/>
      <c r="B2757" s="85"/>
      <c r="C2757" s="85"/>
      <c r="D2757" s="85"/>
      <c r="E2757" s="85"/>
      <c r="F2757" s="85"/>
      <c r="G2757" s="85"/>
      <c r="H2757" s="113"/>
      <c r="I2757" s="105">
        <f>X2756</f>
        <v>0</v>
      </c>
      <c r="J2757" s="105">
        <f>Y2756</f>
        <v>0</v>
      </c>
      <c r="K2757" s="105">
        <f t="shared" ref="K2757" si="3288">Z2756</f>
        <v>0</v>
      </c>
      <c r="L2757" s="105">
        <f t="shared" ref="L2757" si="3289">AA2756</f>
        <v>0</v>
      </c>
      <c r="M2757" s="105">
        <f t="shared" ref="M2757" si="3290">AB2756</f>
        <v>0</v>
      </c>
      <c r="N2757" s="105">
        <f t="shared" ref="N2757" si="3291">AC2756</f>
        <v>0</v>
      </c>
      <c r="P2757" s="21" t="str">
        <f>IF(A2757&lt;=$B$2104,"A","B")</f>
        <v>A</v>
      </c>
      <c r="Q2757" s="85">
        <f t="shared" ref="Q2757:Q2761" si="3292">IF($P2757="B",B2757,0)</f>
        <v>0</v>
      </c>
      <c r="R2757" s="85">
        <f t="shared" ref="R2757:R2772" si="3293">IF($P2757="B",C2757,0)</f>
        <v>0</v>
      </c>
      <c r="S2757" s="85">
        <f t="shared" ref="S2757:S2772" si="3294">IF($P2757="B",D2757,0)</f>
        <v>0</v>
      </c>
      <c r="T2757" s="85">
        <f t="shared" ref="T2757:T2772" si="3295">IF($P2757="B",E2757,0)</f>
        <v>0</v>
      </c>
      <c r="U2757" s="85">
        <f t="shared" ref="U2757:U2772" si="3296">IF($P2757="B",F2757,0)</f>
        <v>0</v>
      </c>
      <c r="V2757" s="85">
        <f t="shared" ref="V2757:V2772" si="3297">IF($P2757="B",G2757,0)</f>
        <v>0</v>
      </c>
      <c r="W2757" s="33"/>
      <c r="X2757" s="85">
        <f>IF($P2757="A",B2757,0)</f>
        <v>0</v>
      </c>
      <c r="Y2757" s="85">
        <f t="shared" ref="Y2757:Y2772" si="3298">IF($P2757="A",C2757,0)</f>
        <v>0</v>
      </c>
      <c r="Z2757" s="85">
        <f t="shared" ref="Z2757:Z2772" si="3299">IF($P2757="A",D2757,0)</f>
        <v>0</v>
      </c>
      <c r="AA2757" s="85">
        <f t="shared" ref="AA2757:AA2772" si="3300">IF($P2757="A",E2757,0)</f>
        <v>0</v>
      </c>
      <c r="AB2757" s="85">
        <f t="shared" ref="AB2757:AB2772" si="3301">IF($P2757="A",F2757,0)</f>
        <v>0</v>
      </c>
      <c r="AC2757" s="85">
        <f t="shared" ref="AC2757:AC2772" si="3302">IF($P2757="A",G2757,0)</f>
        <v>0</v>
      </c>
    </row>
    <row r="2758" spans="1:29" x14ac:dyDescent="0.3">
      <c r="A2758" s="67"/>
      <c r="B2758" s="85"/>
      <c r="C2758" s="85"/>
      <c r="D2758" s="85"/>
      <c r="E2758" s="85"/>
      <c r="F2758" s="85"/>
      <c r="G2758" s="85"/>
      <c r="H2758" s="113"/>
      <c r="P2758" s="21" t="str">
        <f t="shared" ref="P2758:P2772" si="3303">IF(A2758&lt;=$B$2104,"A","B")</f>
        <v>A</v>
      </c>
      <c r="Q2758" s="85">
        <f t="shared" si="3292"/>
        <v>0</v>
      </c>
      <c r="R2758" s="85">
        <f t="shared" si="3293"/>
        <v>0</v>
      </c>
      <c r="S2758" s="85">
        <f t="shared" si="3294"/>
        <v>0</v>
      </c>
      <c r="T2758" s="85">
        <f t="shared" si="3295"/>
        <v>0</v>
      </c>
      <c r="U2758" s="85">
        <f t="shared" si="3296"/>
        <v>0</v>
      </c>
      <c r="V2758" s="85">
        <f t="shared" si="3297"/>
        <v>0</v>
      </c>
      <c r="W2758" s="33"/>
      <c r="X2758" s="85">
        <f t="shared" ref="X2758:X2772" si="3304">IF($P2758="A",B2758,0)</f>
        <v>0</v>
      </c>
      <c r="Y2758" s="85">
        <f t="shared" si="3298"/>
        <v>0</v>
      </c>
      <c r="Z2758" s="85">
        <f t="shared" si="3299"/>
        <v>0</v>
      </c>
      <c r="AA2758" s="85">
        <f t="shared" si="3300"/>
        <v>0</v>
      </c>
      <c r="AB2758" s="85">
        <f t="shared" si="3301"/>
        <v>0</v>
      </c>
      <c r="AC2758" s="85">
        <f t="shared" si="3302"/>
        <v>0</v>
      </c>
    </row>
    <row r="2759" spans="1:29" x14ac:dyDescent="0.3">
      <c r="A2759" s="67"/>
      <c r="B2759" s="85"/>
      <c r="C2759" s="85"/>
      <c r="D2759" s="85"/>
      <c r="E2759" s="85"/>
      <c r="F2759" s="85"/>
      <c r="G2759" s="85"/>
      <c r="H2759" s="113"/>
      <c r="P2759" s="21" t="str">
        <f t="shared" si="3303"/>
        <v>A</v>
      </c>
      <c r="Q2759" s="85">
        <f t="shared" si="3292"/>
        <v>0</v>
      </c>
      <c r="R2759" s="85">
        <f t="shared" si="3293"/>
        <v>0</v>
      </c>
      <c r="S2759" s="85">
        <f t="shared" si="3294"/>
        <v>0</v>
      </c>
      <c r="T2759" s="85">
        <f t="shared" si="3295"/>
        <v>0</v>
      </c>
      <c r="U2759" s="85">
        <f t="shared" si="3296"/>
        <v>0</v>
      </c>
      <c r="V2759" s="85">
        <f t="shared" si="3297"/>
        <v>0</v>
      </c>
      <c r="W2759" s="33"/>
      <c r="X2759" s="85">
        <f t="shared" si="3304"/>
        <v>0</v>
      </c>
      <c r="Y2759" s="85">
        <f t="shared" si="3298"/>
        <v>0</v>
      </c>
      <c r="Z2759" s="85">
        <f t="shared" si="3299"/>
        <v>0</v>
      </c>
      <c r="AA2759" s="85">
        <f t="shared" si="3300"/>
        <v>0</v>
      </c>
      <c r="AB2759" s="85">
        <f t="shared" si="3301"/>
        <v>0</v>
      </c>
      <c r="AC2759" s="85">
        <f t="shared" si="3302"/>
        <v>0</v>
      </c>
    </row>
    <row r="2760" spans="1:29" x14ac:dyDescent="0.3">
      <c r="A2760" s="67"/>
      <c r="B2760" s="85"/>
      <c r="C2760" s="85"/>
      <c r="D2760" s="85"/>
      <c r="E2760" s="85"/>
      <c r="F2760" s="85"/>
      <c r="G2760" s="85"/>
      <c r="H2760" s="113"/>
      <c r="P2760" s="21" t="str">
        <f t="shared" si="3303"/>
        <v>A</v>
      </c>
      <c r="Q2760" s="85">
        <f t="shared" si="3292"/>
        <v>0</v>
      </c>
      <c r="R2760" s="85">
        <f t="shared" si="3293"/>
        <v>0</v>
      </c>
      <c r="S2760" s="85">
        <f t="shared" si="3294"/>
        <v>0</v>
      </c>
      <c r="T2760" s="85">
        <f t="shared" si="3295"/>
        <v>0</v>
      </c>
      <c r="U2760" s="85">
        <f t="shared" si="3296"/>
        <v>0</v>
      </c>
      <c r="V2760" s="85">
        <f t="shared" si="3297"/>
        <v>0</v>
      </c>
      <c r="W2760" s="33"/>
      <c r="X2760" s="85">
        <f t="shared" si="3304"/>
        <v>0</v>
      </c>
      <c r="Y2760" s="85">
        <f t="shared" si="3298"/>
        <v>0</v>
      </c>
      <c r="Z2760" s="85">
        <f t="shared" si="3299"/>
        <v>0</v>
      </c>
      <c r="AA2760" s="85">
        <f t="shared" si="3300"/>
        <v>0</v>
      </c>
      <c r="AB2760" s="85">
        <f t="shared" si="3301"/>
        <v>0</v>
      </c>
      <c r="AC2760" s="85">
        <f t="shared" si="3302"/>
        <v>0</v>
      </c>
    </row>
    <row r="2761" spans="1:29" x14ac:dyDescent="0.3">
      <c r="A2761" s="67"/>
      <c r="B2761" s="85"/>
      <c r="C2761" s="85"/>
      <c r="D2761" s="85"/>
      <c r="E2761" s="85"/>
      <c r="F2761" s="85"/>
      <c r="G2761" s="85"/>
      <c r="H2761" s="113"/>
      <c r="P2761" s="21" t="str">
        <f t="shared" si="3303"/>
        <v>A</v>
      </c>
      <c r="Q2761" s="85">
        <f t="shared" si="3292"/>
        <v>0</v>
      </c>
      <c r="R2761" s="85">
        <f t="shared" si="3293"/>
        <v>0</v>
      </c>
      <c r="S2761" s="85">
        <f t="shared" si="3294"/>
        <v>0</v>
      </c>
      <c r="T2761" s="85">
        <f t="shared" si="3295"/>
        <v>0</v>
      </c>
      <c r="U2761" s="85">
        <f t="shared" si="3296"/>
        <v>0</v>
      </c>
      <c r="V2761" s="85">
        <f t="shared" si="3297"/>
        <v>0</v>
      </c>
      <c r="W2761" s="33"/>
      <c r="X2761" s="85">
        <f t="shared" si="3304"/>
        <v>0</v>
      </c>
      <c r="Y2761" s="85">
        <f t="shared" si="3298"/>
        <v>0</v>
      </c>
      <c r="Z2761" s="85">
        <f t="shared" si="3299"/>
        <v>0</v>
      </c>
      <c r="AA2761" s="85">
        <f t="shared" si="3300"/>
        <v>0</v>
      </c>
      <c r="AB2761" s="85">
        <f t="shared" si="3301"/>
        <v>0</v>
      </c>
      <c r="AC2761" s="85">
        <f t="shared" si="3302"/>
        <v>0</v>
      </c>
    </row>
    <row r="2762" spans="1:29" x14ac:dyDescent="0.3">
      <c r="A2762" s="67"/>
      <c r="B2762" s="85"/>
      <c r="C2762" s="85"/>
      <c r="D2762" s="85"/>
      <c r="E2762" s="85"/>
      <c r="F2762" s="85"/>
      <c r="G2762" s="85"/>
      <c r="H2762" s="113"/>
      <c r="P2762" s="21" t="str">
        <f t="shared" si="3303"/>
        <v>A</v>
      </c>
      <c r="Q2762" s="85">
        <f>IF($P2762="B",B2762,0)</f>
        <v>0</v>
      </c>
      <c r="R2762" s="85">
        <f t="shared" si="3293"/>
        <v>0</v>
      </c>
      <c r="S2762" s="85">
        <f t="shared" si="3294"/>
        <v>0</v>
      </c>
      <c r="T2762" s="85">
        <f t="shared" si="3295"/>
        <v>0</v>
      </c>
      <c r="U2762" s="85">
        <f t="shared" si="3296"/>
        <v>0</v>
      </c>
      <c r="V2762" s="85">
        <f t="shared" si="3297"/>
        <v>0</v>
      </c>
      <c r="W2762" s="33"/>
      <c r="X2762" s="85">
        <f t="shared" si="3304"/>
        <v>0</v>
      </c>
      <c r="Y2762" s="85">
        <f t="shared" si="3298"/>
        <v>0</v>
      </c>
      <c r="Z2762" s="85">
        <f t="shared" si="3299"/>
        <v>0</v>
      </c>
      <c r="AA2762" s="85">
        <f t="shared" si="3300"/>
        <v>0</v>
      </c>
      <c r="AB2762" s="85">
        <f t="shared" si="3301"/>
        <v>0</v>
      </c>
      <c r="AC2762" s="85">
        <f t="shared" si="3302"/>
        <v>0</v>
      </c>
    </row>
    <row r="2763" spans="1:29" x14ac:dyDescent="0.3">
      <c r="A2763" s="67"/>
      <c r="B2763" s="85"/>
      <c r="C2763" s="85"/>
      <c r="D2763" s="85"/>
      <c r="E2763" s="85"/>
      <c r="F2763" s="85"/>
      <c r="G2763" s="85"/>
      <c r="H2763" s="113"/>
      <c r="P2763" s="21" t="str">
        <f t="shared" si="3303"/>
        <v>A</v>
      </c>
      <c r="Q2763" s="85">
        <f t="shared" ref="Q2763:Q2772" si="3305">IF($P2763="B",B2763,0)</f>
        <v>0</v>
      </c>
      <c r="R2763" s="85">
        <f t="shared" si="3293"/>
        <v>0</v>
      </c>
      <c r="S2763" s="85">
        <f t="shared" si="3294"/>
        <v>0</v>
      </c>
      <c r="T2763" s="85">
        <f t="shared" si="3295"/>
        <v>0</v>
      </c>
      <c r="U2763" s="85">
        <f t="shared" si="3296"/>
        <v>0</v>
      </c>
      <c r="V2763" s="85">
        <f t="shared" si="3297"/>
        <v>0</v>
      </c>
      <c r="W2763" s="33"/>
      <c r="X2763" s="85">
        <f t="shared" si="3304"/>
        <v>0</v>
      </c>
      <c r="Y2763" s="85">
        <f t="shared" si="3298"/>
        <v>0</v>
      </c>
      <c r="Z2763" s="85">
        <f t="shared" si="3299"/>
        <v>0</v>
      </c>
      <c r="AA2763" s="85">
        <f t="shared" si="3300"/>
        <v>0</v>
      </c>
      <c r="AB2763" s="85">
        <f t="shared" si="3301"/>
        <v>0</v>
      </c>
      <c r="AC2763" s="85">
        <f t="shared" si="3302"/>
        <v>0</v>
      </c>
    </row>
    <row r="2764" spans="1:29" x14ac:dyDescent="0.3">
      <c r="A2764" s="67"/>
      <c r="B2764" s="85"/>
      <c r="C2764" s="85"/>
      <c r="D2764" s="85"/>
      <c r="E2764" s="85"/>
      <c r="F2764" s="85"/>
      <c r="G2764" s="85"/>
      <c r="H2764" s="113"/>
      <c r="P2764" s="21" t="str">
        <f t="shared" si="3303"/>
        <v>A</v>
      </c>
      <c r="Q2764" s="85">
        <f t="shared" si="3305"/>
        <v>0</v>
      </c>
      <c r="R2764" s="85">
        <f t="shared" si="3293"/>
        <v>0</v>
      </c>
      <c r="S2764" s="85">
        <f t="shared" si="3294"/>
        <v>0</v>
      </c>
      <c r="T2764" s="85">
        <f t="shared" si="3295"/>
        <v>0</v>
      </c>
      <c r="U2764" s="85">
        <f t="shared" si="3296"/>
        <v>0</v>
      </c>
      <c r="V2764" s="85">
        <f t="shared" si="3297"/>
        <v>0</v>
      </c>
      <c r="W2764" s="33"/>
      <c r="X2764" s="85">
        <f t="shared" si="3304"/>
        <v>0</v>
      </c>
      <c r="Y2764" s="85">
        <f t="shared" si="3298"/>
        <v>0</v>
      </c>
      <c r="Z2764" s="85">
        <f t="shared" si="3299"/>
        <v>0</v>
      </c>
      <c r="AA2764" s="85">
        <f t="shared" si="3300"/>
        <v>0</v>
      </c>
      <c r="AB2764" s="85">
        <f t="shared" si="3301"/>
        <v>0</v>
      </c>
      <c r="AC2764" s="85">
        <f t="shared" si="3302"/>
        <v>0</v>
      </c>
    </row>
    <row r="2765" spans="1:29" x14ac:dyDescent="0.3">
      <c r="A2765" s="67"/>
      <c r="B2765" s="85"/>
      <c r="C2765" s="85"/>
      <c r="D2765" s="85"/>
      <c r="E2765" s="85"/>
      <c r="F2765" s="85"/>
      <c r="G2765" s="85"/>
      <c r="H2765" s="113"/>
      <c r="P2765" s="21" t="str">
        <f t="shared" si="3303"/>
        <v>A</v>
      </c>
      <c r="Q2765" s="85">
        <f t="shared" si="3305"/>
        <v>0</v>
      </c>
      <c r="R2765" s="85">
        <f t="shared" si="3293"/>
        <v>0</v>
      </c>
      <c r="S2765" s="85">
        <f t="shared" si="3294"/>
        <v>0</v>
      </c>
      <c r="T2765" s="85">
        <f t="shared" si="3295"/>
        <v>0</v>
      </c>
      <c r="U2765" s="85">
        <f t="shared" si="3296"/>
        <v>0</v>
      </c>
      <c r="V2765" s="85">
        <f t="shared" si="3297"/>
        <v>0</v>
      </c>
      <c r="W2765" s="33"/>
      <c r="X2765" s="85">
        <f t="shared" si="3304"/>
        <v>0</v>
      </c>
      <c r="Y2765" s="85">
        <f t="shared" si="3298"/>
        <v>0</v>
      </c>
      <c r="Z2765" s="85">
        <f t="shared" si="3299"/>
        <v>0</v>
      </c>
      <c r="AA2765" s="85">
        <f t="shared" si="3300"/>
        <v>0</v>
      </c>
      <c r="AB2765" s="85">
        <f t="shared" si="3301"/>
        <v>0</v>
      </c>
      <c r="AC2765" s="85">
        <f t="shared" si="3302"/>
        <v>0</v>
      </c>
    </row>
    <row r="2766" spans="1:29" x14ac:dyDescent="0.3">
      <c r="A2766" s="67"/>
      <c r="B2766" s="85"/>
      <c r="C2766" s="85"/>
      <c r="D2766" s="85"/>
      <c r="E2766" s="85"/>
      <c r="F2766" s="85"/>
      <c r="G2766" s="85"/>
      <c r="H2766" s="113"/>
      <c r="P2766" s="21" t="str">
        <f t="shared" si="3303"/>
        <v>A</v>
      </c>
      <c r="Q2766" s="85">
        <f t="shared" si="3305"/>
        <v>0</v>
      </c>
      <c r="R2766" s="85">
        <f t="shared" si="3293"/>
        <v>0</v>
      </c>
      <c r="S2766" s="85">
        <f t="shared" si="3294"/>
        <v>0</v>
      </c>
      <c r="T2766" s="85">
        <f t="shared" si="3295"/>
        <v>0</v>
      </c>
      <c r="U2766" s="85">
        <f t="shared" si="3296"/>
        <v>0</v>
      </c>
      <c r="V2766" s="85">
        <f t="shared" si="3297"/>
        <v>0</v>
      </c>
      <c r="W2766" s="33"/>
      <c r="X2766" s="85">
        <f t="shared" si="3304"/>
        <v>0</v>
      </c>
      <c r="Y2766" s="85">
        <f t="shared" si="3298"/>
        <v>0</v>
      </c>
      <c r="Z2766" s="85">
        <f t="shared" si="3299"/>
        <v>0</v>
      </c>
      <c r="AA2766" s="85">
        <f t="shared" si="3300"/>
        <v>0</v>
      </c>
      <c r="AB2766" s="85">
        <f t="shared" si="3301"/>
        <v>0</v>
      </c>
      <c r="AC2766" s="85">
        <f t="shared" si="3302"/>
        <v>0</v>
      </c>
    </row>
    <row r="2767" spans="1:29" x14ac:dyDescent="0.3">
      <c r="A2767" s="67"/>
      <c r="B2767" s="85"/>
      <c r="C2767" s="85"/>
      <c r="D2767" s="85"/>
      <c r="E2767" s="85"/>
      <c r="F2767" s="85"/>
      <c r="G2767" s="85"/>
      <c r="H2767" s="113"/>
      <c r="P2767" s="21" t="str">
        <f t="shared" si="3303"/>
        <v>A</v>
      </c>
      <c r="Q2767" s="85">
        <f t="shared" si="3305"/>
        <v>0</v>
      </c>
      <c r="R2767" s="85">
        <f t="shared" si="3293"/>
        <v>0</v>
      </c>
      <c r="S2767" s="85">
        <f t="shared" si="3294"/>
        <v>0</v>
      </c>
      <c r="T2767" s="85">
        <f t="shared" si="3295"/>
        <v>0</v>
      </c>
      <c r="U2767" s="85">
        <f t="shared" si="3296"/>
        <v>0</v>
      </c>
      <c r="V2767" s="85">
        <f t="shared" si="3297"/>
        <v>0</v>
      </c>
      <c r="W2767" s="33"/>
      <c r="X2767" s="85">
        <f t="shared" si="3304"/>
        <v>0</v>
      </c>
      <c r="Y2767" s="85">
        <f t="shared" si="3298"/>
        <v>0</v>
      </c>
      <c r="Z2767" s="85">
        <f t="shared" si="3299"/>
        <v>0</v>
      </c>
      <c r="AA2767" s="85">
        <f t="shared" si="3300"/>
        <v>0</v>
      </c>
      <c r="AB2767" s="85">
        <f t="shared" si="3301"/>
        <v>0</v>
      </c>
      <c r="AC2767" s="85">
        <f t="shared" si="3302"/>
        <v>0</v>
      </c>
    </row>
    <row r="2768" spans="1:29" x14ac:dyDescent="0.3">
      <c r="A2768" s="67"/>
      <c r="B2768" s="85"/>
      <c r="C2768" s="85"/>
      <c r="D2768" s="85"/>
      <c r="E2768" s="85"/>
      <c r="F2768" s="85"/>
      <c r="G2768" s="85"/>
      <c r="H2768" s="113"/>
      <c r="P2768" s="21" t="str">
        <f t="shared" si="3303"/>
        <v>A</v>
      </c>
      <c r="Q2768" s="85">
        <f t="shared" si="3305"/>
        <v>0</v>
      </c>
      <c r="R2768" s="85">
        <f t="shared" si="3293"/>
        <v>0</v>
      </c>
      <c r="S2768" s="85">
        <f t="shared" si="3294"/>
        <v>0</v>
      </c>
      <c r="T2768" s="85">
        <f t="shared" si="3295"/>
        <v>0</v>
      </c>
      <c r="U2768" s="85">
        <f t="shared" si="3296"/>
        <v>0</v>
      </c>
      <c r="V2768" s="85">
        <f t="shared" si="3297"/>
        <v>0</v>
      </c>
      <c r="W2768" s="33"/>
      <c r="X2768" s="85">
        <f t="shared" si="3304"/>
        <v>0</v>
      </c>
      <c r="Y2768" s="85">
        <f t="shared" si="3298"/>
        <v>0</v>
      </c>
      <c r="Z2768" s="85">
        <f t="shared" si="3299"/>
        <v>0</v>
      </c>
      <c r="AA2768" s="85">
        <f t="shared" si="3300"/>
        <v>0</v>
      </c>
      <c r="AB2768" s="85">
        <f t="shared" si="3301"/>
        <v>0</v>
      </c>
      <c r="AC2768" s="85">
        <f t="shared" si="3302"/>
        <v>0</v>
      </c>
    </row>
    <row r="2769" spans="1:29" x14ac:dyDescent="0.3">
      <c r="A2769" s="67"/>
      <c r="B2769" s="85"/>
      <c r="C2769" s="85"/>
      <c r="D2769" s="85"/>
      <c r="E2769" s="85"/>
      <c r="F2769" s="85"/>
      <c r="G2769" s="85"/>
      <c r="H2769" s="113"/>
      <c r="P2769" s="21" t="str">
        <f t="shared" si="3303"/>
        <v>A</v>
      </c>
      <c r="Q2769" s="85">
        <f t="shared" si="3305"/>
        <v>0</v>
      </c>
      <c r="R2769" s="85">
        <f t="shared" si="3293"/>
        <v>0</v>
      </c>
      <c r="S2769" s="85">
        <f t="shared" si="3294"/>
        <v>0</v>
      </c>
      <c r="T2769" s="85">
        <f t="shared" si="3295"/>
        <v>0</v>
      </c>
      <c r="U2769" s="85">
        <f t="shared" si="3296"/>
        <v>0</v>
      </c>
      <c r="V2769" s="85">
        <f t="shared" si="3297"/>
        <v>0</v>
      </c>
      <c r="W2769" s="33"/>
      <c r="X2769" s="85">
        <f t="shared" si="3304"/>
        <v>0</v>
      </c>
      <c r="Y2769" s="85">
        <f t="shared" si="3298"/>
        <v>0</v>
      </c>
      <c r="Z2769" s="85">
        <f t="shared" si="3299"/>
        <v>0</v>
      </c>
      <c r="AA2769" s="85">
        <f t="shared" si="3300"/>
        <v>0</v>
      </c>
      <c r="AB2769" s="85">
        <f t="shared" si="3301"/>
        <v>0</v>
      </c>
      <c r="AC2769" s="85">
        <f t="shared" si="3302"/>
        <v>0</v>
      </c>
    </row>
    <row r="2770" spans="1:29" x14ac:dyDescent="0.3">
      <c r="A2770" s="67"/>
      <c r="B2770" s="85"/>
      <c r="C2770" s="85"/>
      <c r="D2770" s="85"/>
      <c r="E2770" s="85"/>
      <c r="F2770" s="85"/>
      <c r="G2770" s="85"/>
      <c r="H2770" s="113"/>
      <c r="P2770" s="21" t="str">
        <f t="shared" si="3303"/>
        <v>A</v>
      </c>
      <c r="Q2770" s="85">
        <f t="shared" si="3305"/>
        <v>0</v>
      </c>
      <c r="R2770" s="85">
        <f t="shared" si="3293"/>
        <v>0</v>
      </c>
      <c r="S2770" s="85">
        <f t="shared" si="3294"/>
        <v>0</v>
      </c>
      <c r="T2770" s="85">
        <f t="shared" si="3295"/>
        <v>0</v>
      </c>
      <c r="U2770" s="85">
        <f t="shared" si="3296"/>
        <v>0</v>
      </c>
      <c r="V2770" s="85">
        <f t="shared" si="3297"/>
        <v>0</v>
      </c>
      <c r="W2770" s="33"/>
      <c r="X2770" s="85">
        <f t="shared" si="3304"/>
        <v>0</v>
      </c>
      <c r="Y2770" s="85">
        <f t="shared" si="3298"/>
        <v>0</v>
      </c>
      <c r="Z2770" s="85">
        <f t="shared" si="3299"/>
        <v>0</v>
      </c>
      <c r="AA2770" s="85">
        <f t="shared" si="3300"/>
        <v>0</v>
      </c>
      <c r="AB2770" s="85">
        <f t="shared" si="3301"/>
        <v>0</v>
      </c>
      <c r="AC2770" s="85">
        <f t="shared" si="3302"/>
        <v>0</v>
      </c>
    </row>
    <row r="2771" spans="1:29" x14ac:dyDescent="0.3">
      <c r="A2771" s="67"/>
      <c r="B2771" s="85"/>
      <c r="C2771" s="85"/>
      <c r="D2771" s="85"/>
      <c r="E2771" s="85"/>
      <c r="F2771" s="85"/>
      <c r="G2771" s="85"/>
      <c r="H2771" s="113"/>
      <c r="P2771" s="21" t="str">
        <f t="shared" si="3303"/>
        <v>A</v>
      </c>
      <c r="Q2771" s="85">
        <f t="shared" si="3305"/>
        <v>0</v>
      </c>
      <c r="R2771" s="85">
        <f t="shared" si="3293"/>
        <v>0</v>
      </c>
      <c r="S2771" s="85">
        <f t="shared" si="3294"/>
        <v>0</v>
      </c>
      <c r="T2771" s="85">
        <f t="shared" si="3295"/>
        <v>0</v>
      </c>
      <c r="U2771" s="85">
        <f t="shared" si="3296"/>
        <v>0</v>
      </c>
      <c r="V2771" s="85">
        <f t="shared" si="3297"/>
        <v>0</v>
      </c>
      <c r="W2771" s="33"/>
      <c r="X2771" s="85">
        <f t="shared" si="3304"/>
        <v>0</v>
      </c>
      <c r="Y2771" s="85">
        <f t="shared" si="3298"/>
        <v>0</v>
      </c>
      <c r="Z2771" s="85">
        <f t="shared" si="3299"/>
        <v>0</v>
      </c>
      <c r="AA2771" s="85">
        <f t="shared" si="3300"/>
        <v>0</v>
      </c>
      <c r="AB2771" s="85">
        <f t="shared" si="3301"/>
        <v>0</v>
      </c>
      <c r="AC2771" s="85">
        <f t="shared" si="3302"/>
        <v>0</v>
      </c>
    </row>
    <row r="2772" spans="1:29" x14ac:dyDescent="0.3">
      <c r="A2772" s="67"/>
      <c r="B2772" s="85"/>
      <c r="C2772" s="85"/>
      <c r="D2772" s="85"/>
      <c r="E2772" s="85"/>
      <c r="F2772" s="85"/>
      <c r="G2772" s="85"/>
      <c r="H2772" s="113"/>
      <c r="P2772" s="21" t="str">
        <f t="shared" si="3303"/>
        <v>A</v>
      </c>
      <c r="Q2772" s="85">
        <f t="shared" si="3305"/>
        <v>0</v>
      </c>
      <c r="R2772" s="85">
        <f t="shared" si="3293"/>
        <v>0</v>
      </c>
      <c r="S2772" s="85">
        <f t="shared" si="3294"/>
        <v>0</v>
      </c>
      <c r="T2772" s="85">
        <f t="shared" si="3295"/>
        <v>0</v>
      </c>
      <c r="U2772" s="85">
        <f t="shared" si="3296"/>
        <v>0</v>
      </c>
      <c r="V2772" s="85">
        <f t="shared" si="3297"/>
        <v>0</v>
      </c>
      <c r="W2772" s="33"/>
      <c r="X2772" s="85">
        <f t="shared" si="3304"/>
        <v>0</v>
      </c>
      <c r="Y2772" s="85">
        <f t="shared" si="3298"/>
        <v>0</v>
      </c>
      <c r="Z2772" s="85">
        <f t="shared" si="3299"/>
        <v>0</v>
      </c>
      <c r="AA2772" s="85">
        <f t="shared" si="3300"/>
        <v>0</v>
      </c>
      <c r="AB2772" s="85">
        <f t="shared" si="3301"/>
        <v>0</v>
      </c>
      <c r="AC2772" s="85">
        <f t="shared" si="3302"/>
        <v>0</v>
      </c>
    </row>
    <row r="2773" spans="1:29" x14ac:dyDescent="0.3">
      <c r="A2773" s="68"/>
      <c r="B2773" s="87"/>
      <c r="C2773" s="87"/>
      <c r="D2773" s="87"/>
      <c r="E2773" s="87"/>
      <c r="F2773" s="87"/>
      <c r="G2773" s="87"/>
      <c r="H2773" s="114"/>
      <c r="I2773" s="105">
        <f>Q2773</f>
        <v>0</v>
      </c>
      <c r="J2773" s="105">
        <f>R2773</f>
        <v>0</v>
      </c>
      <c r="K2773" s="105">
        <f t="shared" ref="K2773" si="3306">S2773</f>
        <v>0</v>
      </c>
      <c r="L2773" s="105">
        <f t="shared" ref="L2773" si="3307">T2773</f>
        <v>0</v>
      </c>
      <c r="M2773" s="105">
        <f t="shared" ref="M2773" si="3308">U2773</f>
        <v>0</v>
      </c>
      <c r="N2773" s="105">
        <f t="shared" ref="N2773" si="3309">V2773</f>
        <v>0</v>
      </c>
      <c r="P2773" s="21"/>
      <c r="Q2773" s="106">
        <f t="shared" ref="Q2773:V2773" si="3310">+SUM(Q2757:Q2772)</f>
        <v>0</v>
      </c>
      <c r="R2773" s="106">
        <f t="shared" si="3310"/>
        <v>0</v>
      </c>
      <c r="S2773" s="106">
        <f t="shared" si="3310"/>
        <v>0</v>
      </c>
      <c r="T2773" s="106">
        <f t="shared" si="3310"/>
        <v>0</v>
      </c>
      <c r="U2773" s="106">
        <f t="shared" si="3310"/>
        <v>0</v>
      </c>
      <c r="V2773" s="106">
        <f t="shared" si="3310"/>
        <v>0</v>
      </c>
      <c r="W2773" s="33"/>
      <c r="X2773" s="33"/>
      <c r="Y2773" s="33"/>
      <c r="Z2773" s="33"/>
      <c r="AA2773" s="33"/>
      <c r="AB2773" s="33"/>
      <c r="AC2773" s="33"/>
    </row>
    <row r="2775" spans="1:29" x14ac:dyDescent="0.3">
      <c r="A2775" s="69"/>
      <c r="B2775" s="69"/>
      <c r="C2775" s="69"/>
      <c r="D2775" s="97"/>
      <c r="E2775" s="97"/>
      <c r="F2775" s="69"/>
      <c r="G2775" s="69"/>
      <c r="H2775" s="82"/>
    </row>
    <row r="2776" spans="1:29" x14ac:dyDescent="0.3">
      <c r="A2776" s="94"/>
      <c r="B2776" s="83"/>
      <c r="C2776" s="95"/>
      <c r="D2776" s="95"/>
      <c r="E2776" s="33"/>
      <c r="F2776" s="98"/>
      <c r="G2776" s="96"/>
      <c r="H2776" s="112"/>
    </row>
    <row r="2777" spans="1:29" x14ac:dyDescent="0.3">
      <c r="A2777" s="91"/>
      <c r="B2777" s="92"/>
      <c r="C2777" s="92"/>
      <c r="D2777" s="92"/>
      <c r="E2777" s="92"/>
      <c r="F2777" s="92"/>
      <c r="G2777" s="92"/>
      <c r="H2777" s="92"/>
    </row>
    <row r="2778" spans="1:29" x14ac:dyDescent="0.3">
      <c r="A2778" s="68"/>
      <c r="B2778" s="68"/>
      <c r="C2778" s="68"/>
      <c r="D2778" s="68"/>
      <c r="E2778" s="68"/>
      <c r="F2778" s="68"/>
      <c r="G2778" s="68"/>
      <c r="H2778" s="82"/>
      <c r="P2778" s="21"/>
      <c r="Q2778" s="106">
        <f>+SUM(Q2779:Q2794)</f>
        <v>0</v>
      </c>
      <c r="R2778" s="106">
        <f t="shared" ref="R2778:V2778" si="3311">+SUM(R2779:R2794)</f>
        <v>0</v>
      </c>
      <c r="S2778" s="106">
        <f t="shared" si="3311"/>
        <v>0</v>
      </c>
      <c r="T2778" s="106">
        <f t="shared" si="3311"/>
        <v>0</v>
      </c>
      <c r="U2778" s="106">
        <f t="shared" si="3311"/>
        <v>0</v>
      </c>
      <c r="V2778" s="106">
        <f t="shared" si="3311"/>
        <v>0</v>
      </c>
      <c r="W2778" s="33"/>
      <c r="X2778" s="33"/>
      <c r="Y2778" s="33"/>
      <c r="Z2778" s="33"/>
      <c r="AA2778" s="33"/>
      <c r="AB2778" s="33"/>
      <c r="AC2778" s="33"/>
    </row>
    <row r="2779" spans="1:29" x14ac:dyDescent="0.3">
      <c r="A2779" s="67"/>
      <c r="B2779" s="85"/>
      <c r="C2779" s="85"/>
      <c r="D2779" s="85"/>
      <c r="E2779" s="85"/>
      <c r="F2779" s="85"/>
      <c r="G2779" s="85"/>
      <c r="H2779" s="113"/>
      <c r="I2779" s="105">
        <f t="shared" ref="I2779" si="3312">Q2778</f>
        <v>0</v>
      </c>
      <c r="J2779" s="105">
        <f t="shared" ref="J2779" si="3313">R2778</f>
        <v>0</v>
      </c>
      <c r="K2779" s="105">
        <f t="shared" ref="K2779" si="3314">S2778</f>
        <v>0</v>
      </c>
      <c r="L2779" s="105">
        <f t="shared" ref="L2779" si="3315">T2778</f>
        <v>0</v>
      </c>
      <c r="M2779" s="105">
        <f t="shared" ref="M2779" si="3316">U2778</f>
        <v>0</v>
      </c>
      <c r="N2779" s="105">
        <f t="shared" ref="N2779" si="3317">V2778</f>
        <v>0</v>
      </c>
      <c r="P2779" s="21" t="str">
        <f>IF(A2779&gt;=$B$2104,"A","B")</f>
        <v>A</v>
      </c>
      <c r="Q2779" s="85">
        <f t="shared" ref="Q2779:Q2783" si="3318">IF($P2779="B",B2779,0)</f>
        <v>0</v>
      </c>
      <c r="R2779" s="85">
        <f t="shared" ref="R2779:R2794" si="3319">IF($P2779="B",C2779,0)</f>
        <v>0</v>
      </c>
      <c r="S2779" s="85">
        <f t="shared" ref="S2779:S2794" si="3320">IF($P2779="B",D2779,0)</f>
        <v>0</v>
      </c>
      <c r="T2779" s="85">
        <f t="shared" ref="T2779:T2794" si="3321">IF($P2779="B",E2779,0)</f>
        <v>0</v>
      </c>
      <c r="U2779" s="85">
        <f t="shared" ref="U2779:U2794" si="3322">IF($P2779="B",F2779,0)</f>
        <v>0</v>
      </c>
      <c r="V2779" s="85">
        <f t="shared" ref="V2779:V2794" si="3323">IF($P2779="B",G2779,0)</f>
        <v>0</v>
      </c>
      <c r="W2779" s="33"/>
      <c r="X2779" s="85">
        <f>IF($P2779="A",B2779,0)</f>
        <v>0</v>
      </c>
      <c r="Y2779" s="85">
        <f t="shared" ref="Y2779:Y2794" si="3324">IF($P2779="A",C2779,0)</f>
        <v>0</v>
      </c>
      <c r="Z2779" s="85">
        <f t="shared" ref="Z2779:Z2794" si="3325">IF($P2779="A",D2779,0)</f>
        <v>0</v>
      </c>
      <c r="AA2779" s="85">
        <f t="shared" ref="AA2779:AA2794" si="3326">IF($P2779="A",E2779,0)</f>
        <v>0</v>
      </c>
      <c r="AB2779" s="85">
        <f t="shared" ref="AB2779:AB2794" si="3327">IF($P2779="A",F2779,0)</f>
        <v>0</v>
      </c>
      <c r="AC2779" s="85">
        <f t="shared" ref="AC2779:AC2794" si="3328">IF($P2779="A",G2779,0)</f>
        <v>0</v>
      </c>
    </row>
    <row r="2780" spans="1:29" x14ac:dyDescent="0.3">
      <c r="A2780" s="67"/>
      <c r="B2780" s="85"/>
      <c r="C2780" s="85"/>
      <c r="D2780" s="85"/>
      <c r="E2780" s="85"/>
      <c r="F2780" s="85"/>
      <c r="G2780" s="85"/>
      <c r="H2780" s="113"/>
      <c r="P2780" s="21" t="str">
        <f t="shared" ref="P2780:P2794" si="3329">IF(A2780&gt;=$B$2104,"A","B")</f>
        <v>A</v>
      </c>
      <c r="Q2780" s="85">
        <f t="shared" si="3318"/>
        <v>0</v>
      </c>
      <c r="R2780" s="85">
        <f t="shared" si="3319"/>
        <v>0</v>
      </c>
      <c r="S2780" s="85">
        <f t="shared" si="3320"/>
        <v>0</v>
      </c>
      <c r="T2780" s="85">
        <f t="shared" si="3321"/>
        <v>0</v>
      </c>
      <c r="U2780" s="85">
        <f t="shared" si="3322"/>
        <v>0</v>
      </c>
      <c r="V2780" s="85">
        <f t="shared" si="3323"/>
        <v>0</v>
      </c>
      <c r="W2780" s="33"/>
      <c r="X2780" s="85">
        <f t="shared" ref="X2780:X2794" si="3330">IF($P2780="A",B2780,0)</f>
        <v>0</v>
      </c>
      <c r="Y2780" s="85">
        <f t="shared" si="3324"/>
        <v>0</v>
      </c>
      <c r="Z2780" s="85">
        <f t="shared" si="3325"/>
        <v>0</v>
      </c>
      <c r="AA2780" s="85">
        <f t="shared" si="3326"/>
        <v>0</v>
      </c>
      <c r="AB2780" s="85">
        <f t="shared" si="3327"/>
        <v>0</v>
      </c>
      <c r="AC2780" s="85">
        <f t="shared" si="3328"/>
        <v>0</v>
      </c>
    </row>
    <row r="2781" spans="1:29" x14ac:dyDescent="0.3">
      <c r="A2781" s="67"/>
      <c r="B2781" s="85"/>
      <c r="C2781" s="85"/>
      <c r="D2781" s="85"/>
      <c r="E2781" s="85"/>
      <c r="F2781" s="85"/>
      <c r="G2781" s="85"/>
      <c r="H2781" s="113"/>
      <c r="P2781" s="21" t="str">
        <f t="shared" si="3329"/>
        <v>A</v>
      </c>
      <c r="Q2781" s="85">
        <f t="shared" si="3318"/>
        <v>0</v>
      </c>
      <c r="R2781" s="85">
        <f t="shared" si="3319"/>
        <v>0</v>
      </c>
      <c r="S2781" s="85">
        <f t="shared" si="3320"/>
        <v>0</v>
      </c>
      <c r="T2781" s="85">
        <f t="shared" si="3321"/>
        <v>0</v>
      </c>
      <c r="U2781" s="85">
        <f t="shared" si="3322"/>
        <v>0</v>
      </c>
      <c r="V2781" s="85">
        <f t="shared" si="3323"/>
        <v>0</v>
      </c>
      <c r="W2781" s="33"/>
      <c r="X2781" s="85">
        <f t="shared" si="3330"/>
        <v>0</v>
      </c>
      <c r="Y2781" s="85">
        <f t="shared" si="3324"/>
        <v>0</v>
      </c>
      <c r="Z2781" s="85">
        <f t="shared" si="3325"/>
        <v>0</v>
      </c>
      <c r="AA2781" s="85">
        <f t="shared" si="3326"/>
        <v>0</v>
      </c>
      <c r="AB2781" s="85">
        <f t="shared" si="3327"/>
        <v>0</v>
      </c>
      <c r="AC2781" s="85">
        <f t="shared" si="3328"/>
        <v>0</v>
      </c>
    </row>
    <row r="2782" spans="1:29" x14ac:dyDescent="0.3">
      <c r="A2782" s="67"/>
      <c r="B2782" s="85"/>
      <c r="C2782" s="85"/>
      <c r="D2782" s="85"/>
      <c r="E2782" s="85"/>
      <c r="F2782" s="85"/>
      <c r="G2782" s="85"/>
      <c r="H2782" s="113"/>
      <c r="P2782" s="21" t="str">
        <f t="shared" si="3329"/>
        <v>A</v>
      </c>
      <c r="Q2782" s="85">
        <f t="shared" si="3318"/>
        <v>0</v>
      </c>
      <c r="R2782" s="85">
        <f t="shared" si="3319"/>
        <v>0</v>
      </c>
      <c r="S2782" s="85">
        <f t="shared" si="3320"/>
        <v>0</v>
      </c>
      <c r="T2782" s="85">
        <f t="shared" si="3321"/>
        <v>0</v>
      </c>
      <c r="U2782" s="85">
        <f t="shared" si="3322"/>
        <v>0</v>
      </c>
      <c r="V2782" s="85">
        <f t="shared" si="3323"/>
        <v>0</v>
      </c>
      <c r="W2782" s="33"/>
      <c r="X2782" s="85">
        <f t="shared" si="3330"/>
        <v>0</v>
      </c>
      <c r="Y2782" s="85">
        <f t="shared" si="3324"/>
        <v>0</v>
      </c>
      <c r="Z2782" s="85">
        <f t="shared" si="3325"/>
        <v>0</v>
      </c>
      <c r="AA2782" s="85">
        <f t="shared" si="3326"/>
        <v>0</v>
      </c>
      <c r="AB2782" s="85">
        <f t="shared" si="3327"/>
        <v>0</v>
      </c>
      <c r="AC2782" s="85">
        <f t="shared" si="3328"/>
        <v>0</v>
      </c>
    </row>
    <row r="2783" spans="1:29" x14ac:dyDescent="0.3">
      <c r="A2783" s="67"/>
      <c r="B2783" s="85"/>
      <c r="C2783" s="85"/>
      <c r="D2783" s="85"/>
      <c r="E2783" s="85"/>
      <c r="F2783" s="85"/>
      <c r="G2783" s="85"/>
      <c r="H2783" s="113"/>
      <c r="P2783" s="21" t="str">
        <f t="shared" si="3329"/>
        <v>A</v>
      </c>
      <c r="Q2783" s="85">
        <f t="shared" si="3318"/>
        <v>0</v>
      </c>
      <c r="R2783" s="85">
        <f t="shared" si="3319"/>
        <v>0</v>
      </c>
      <c r="S2783" s="85">
        <f t="shared" si="3320"/>
        <v>0</v>
      </c>
      <c r="T2783" s="85">
        <f t="shared" si="3321"/>
        <v>0</v>
      </c>
      <c r="U2783" s="85">
        <f t="shared" si="3322"/>
        <v>0</v>
      </c>
      <c r="V2783" s="85">
        <f t="shared" si="3323"/>
        <v>0</v>
      </c>
      <c r="W2783" s="33"/>
      <c r="X2783" s="85">
        <f t="shared" si="3330"/>
        <v>0</v>
      </c>
      <c r="Y2783" s="85">
        <f t="shared" si="3324"/>
        <v>0</v>
      </c>
      <c r="Z2783" s="85">
        <f t="shared" si="3325"/>
        <v>0</v>
      </c>
      <c r="AA2783" s="85">
        <f t="shared" si="3326"/>
        <v>0</v>
      </c>
      <c r="AB2783" s="85">
        <f t="shared" si="3327"/>
        <v>0</v>
      </c>
      <c r="AC2783" s="85">
        <f t="shared" si="3328"/>
        <v>0</v>
      </c>
    </row>
    <row r="2784" spans="1:29" x14ac:dyDescent="0.3">
      <c r="A2784" s="67"/>
      <c r="B2784" s="85"/>
      <c r="C2784" s="85"/>
      <c r="D2784" s="85"/>
      <c r="E2784" s="85"/>
      <c r="F2784" s="85"/>
      <c r="G2784" s="85"/>
      <c r="H2784" s="113"/>
      <c r="P2784" s="21" t="str">
        <f t="shared" si="3329"/>
        <v>A</v>
      </c>
      <c r="Q2784" s="85">
        <f>IF($P2784="B",B2784,0)</f>
        <v>0</v>
      </c>
      <c r="R2784" s="85">
        <f t="shared" si="3319"/>
        <v>0</v>
      </c>
      <c r="S2784" s="85">
        <f t="shared" si="3320"/>
        <v>0</v>
      </c>
      <c r="T2784" s="85">
        <f t="shared" si="3321"/>
        <v>0</v>
      </c>
      <c r="U2784" s="85">
        <f t="shared" si="3322"/>
        <v>0</v>
      </c>
      <c r="V2784" s="85">
        <f t="shared" si="3323"/>
        <v>0</v>
      </c>
      <c r="W2784" s="33"/>
      <c r="X2784" s="85">
        <f t="shared" si="3330"/>
        <v>0</v>
      </c>
      <c r="Y2784" s="85">
        <f t="shared" si="3324"/>
        <v>0</v>
      </c>
      <c r="Z2784" s="85">
        <f t="shared" si="3325"/>
        <v>0</v>
      </c>
      <c r="AA2784" s="85">
        <f t="shared" si="3326"/>
        <v>0</v>
      </c>
      <c r="AB2784" s="85">
        <f t="shared" si="3327"/>
        <v>0</v>
      </c>
      <c r="AC2784" s="85">
        <f t="shared" si="3328"/>
        <v>0</v>
      </c>
    </row>
    <row r="2785" spans="1:29" x14ac:dyDescent="0.3">
      <c r="A2785" s="67"/>
      <c r="B2785" s="85"/>
      <c r="C2785" s="85"/>
      <c r="D2785" s="85"/>
      <c r="E2785" s="85"/>
      <c r="F2785" s="85"/>
      <c r="G2785" s="85"/>
      <c r="H2785" s="113"/>
      <c r="P2785" s="21" t="str">
        <f t="shared" si="3329"/>
        <v>A</v>
      </c>
      <c r="Q2785" s="85">
        <f t="shared" ref="Q2785:Q2794" si="3331">IF($P2785="B",B2785,0)</f>
        <v>0</v>
      </c>
      <c r="R2785" s="85">
        <f t="shared" si="3319"/>
        <v>0</v>
      </c>
      <c r="S2785" s="85">
        <f t="shared" si="3320"/>
        <v>0</v>
      </c>
      <c r="T2785" s="85">
        <f t="shared" si="3321"/>
        <v>0</v>
      </c>
      <c r="U2785" s="85">
        <f t="shared" si="3322"/>
        <v>0</v>
      </c>
      <c r="V2785" s="85">
        <f t="shared" si="3323"/>
        <v>0</v>
      </c>
      <c r="W2785" s="33"/>
      <c r="X2785" s="85">
        <f t="shared" si="3330"/>
        <v>0</v>
      </c>
      <c r="Y2785" s="85">
        <f t="shared" si="3324"/>
        <v>0</v>
      </c>
      <c r="Z2785" s="85">
        <f t="shared" si="3325"/>
        <v>0</v>
      </c>
      <c r="AA2785" s="85">
        <f t="shared" si="3326"/>
        <v>0</v>
      </c>
      <c r="AB2785" s="85">
        <f t="shared" si="3327"/>
        <v>0</v>
      </c>
      <c r="AC2785" s="85">
        <f t="shared" si="3328"/>
        <v>0</v>
      </c>
    </row>
    <row r="2786" spans="1:29" x14ac:dyDescent="0.3">
      <c r="A2786" s="67"/>
      <c r="B2786" s="85"/>
      <c r="C2786" s="85"/>
      <c r="D2786" s="85"/>
      <c r="E2786" s="85"/>
      <c r="F2786" s="85"/>
      <c r="G2786" s="85"/>
      <c r="H2786" s="113"/>
      <c r="P2786" s="21" t="str">
        <f t="shared" si="3329"/>
        <v>A</v>
      </c>
      <c r="Q2786" s="85">
        <f t="shared" si="3331"/>
        <v>0</v>
      </c>
      <c r="R2786" s="85">
        <f t="shared" si="3319"/>
        <v>0</v>
      </c>
      <c r="S2786" s="85">
        <f t="shared" si="3320"/>
        <v>0</v>
      </c>
      <c r="T2786" s="85">
        <f t="shared" si="3321"/>
        <v>0</v>
      </c>
      <c r="U2786" s="85">
        <f t="shared" si="3322"/>
        <v>0</v>
      </c>
      <c r="V2786" s="85">
        <f t="shared" si="3323"/>
        <v>0</v>
      </c>
      <c r="W2786" s="33"/>
      <c r="X2786" s="85">
        <f t="shared" si="3330"/>
        <v>0</v>
      </c>
      <c r="Y2786" s="85">
        <f t="shared" si="3324"/>
        <v>0</v>
      </c>
      <c r="Z2786" s="85">
        <f t="shared" si="3325"/>
        <v>0</v>
      </c>
      <c r="AA2786" s="85">
        <f t="shared" si="3326"/>
        <v>0</v>
      </c>
      <c r="AB2786" s="85">
        <f t="shared" si="3327"/>
        <v>0</v>
      </c>
      <c r="AC2786" s="85">
        <f t="shared" si="3328"/>
        <v>0</v>
      </c>
    </row>
    <row r="2787" spans="1:29" x14ac:dyDescent="0.3">
      <c r="A2787" s="67"/>
      <c r="B2787" s="85"/>
      <c r="C2787" s="85"/>
      <c r="D2787" s="85"/>
      <c r="E2787" s="85"/>
      <c r="F2787" s="85"/>
      <c r="G2787" s="85"/>
      <c r="H2787" s="113"/>
      <c r="P2787" s="21" t="str">
        <f t="shared" si="3329"/>
        <v>A</v>
      </c>
      <c r="Q2787" s="85">
        <f t="shared" si="3331"/>
        <v>0</v>
      </c>
      <c r="R2787" s="85">
        <f t="shared" si="3319"/>
        <v>0</v>
      </c>
      <c r="S2787" s="85">
        <f t="shared" si="3320"/>
        <v>0</v>
      </c>
      <c r="T2787" s="85">
        <f t="shared" si="3321"/>
        <v>0</v>
      </c>
      <c r="U2787" s="85">
        <f t="shared" si="3322"/>
        <v>0</v>
      </c>
      <c r="V2787" s="85">
        <f t="shared" si="3323"/>
        <v>0</v>
      </c>
      <c r="W2787" s="33"/>
      <c r="X2787" s="85">
        <f t="shared" si="3330"/>
        <v>0</v>
      </c>
      <c r="Y2787" s="85">
        <f t="shared" si="3324"/>
        <v>0</v>
      </c>
      <c r="Z2787" s="85">
        <f t="shared" si="3325"/>
        <v>0</v>
      </c>
      <c r="AA2787" s="85">
        <f t="shared" si="3326"/>
        <v>0</v>
      </c>
      <c r="AB2787" s="85">
        <f t="shared" si="3327"/>
        <v>0</v>
      </c>
      <c r="AC2787" s="85">
        <f t="shared" si="3328"/>
        <v>0</v>
      </c>
    </row>
    <row r="2788" spans="1:29" x14ac:dyDescent="0.3">
      <c r="A2788" s="67"/>
      <c r="B2788" s="85"/>
      <c r="C2788" s="85"/>
      <c r="D2788" s="85"/>
      <c r="E2788" s="85"/>
      <c r="F2788" s="85"/>
      <c r="G2788" s="85"/>
      <c r="H2788" s="113"/>
      <c r="P2788" s="21" t="str">
        <f t="shared" si="3329"/>
        <v>A</v>
      </c>
      <c r="Q2788" s="85">
        <f t="shared" si="3331"/>
        <v>0</v>
      </c>
      <c r="R2788" s="85">
        <f t="shared" si="3319"/>
        <v>0</v>
      </c>
      <c r="S2788" s="85">
        <f t="shared" si="3320"/>
        <v>0</v>
      </c>
      <c r="T2788" s="85">
        <f t="shared" si="3321"/>
        <v>0</v>
      </c>
      <c r="U2788" s="85">
        <f t="shared" si="3322"/>
        <v>0</v>
      </c>
      <c r="V2788" s="85">
        <f t="shared" si="3323"/>
        <v>0</v>
      </c>
      <c r="W2788" s="33"/>
      <c r="X2788" s="85">
        <f t="shared" si="3330"/>
        <v>0</v>
      </c>
      <c r="Y2788" s="85">
        <f t="shared" si="3324"/>
        <v>0</v>
      </c>
      <c r="Z2788" s="85">
        <f t="shared" si="3325"/>
        <v>0</v>
      </c>
      <c r="AA2788" s="85">
        <f t="shared" si="3326"/>
        <v>0</v>
      </c>
      <c r="AB2788" s="85">
        <f t="shared" si="3327"/>
        <v>0</v>
      </c>
      <c r="AC2788" s="85">
        <f t="shared" si="3328"/>
        <v>0</v>
      </c>
    </row>
    <row r="2789" spans="1:29" x14ac:dyDescent="0.3">
      <c r="A2789" s="67"/>
      <c r="B2789" s="85"/>
      <c r="C2789" s="85"/>
      <c r="D2789" s="85"/>
      <c r="E2789" s="85"/>
      <c r="F2789" s="85"/>
      <c r="G2789" s="85"/>
      <c r="H2789" s="113"/>
      <c r="P2789" s="21" t="str">
        <f t="shared" si="3329"/>
        <v>A</v>
      </c>
      <c r="Q2789" s="85">
        <f t="shared" si="3331"/>
        <v>0</v>
      </c>
      <c r="R2789" s="85">
        <f t="shared" si="3319"/>
        <v>0</v>
      </c>
      <c r="S2789" s="85">
        <f t="shared" si="3320"/>
        <v>0</v>
      </c>
      <c r="T2789" s="85">
        <f t="shared" si="3321"/>
        <v>0</v>
      </c>
      <c r="U2789" s="85">
        <f t="shared" si="3322"/>
        <v>0</v>
      </c>
      <c r="V2789" s="85">
        <f t="shared" si="3323"/>
        <v>0</v>
      </c>
      <c r="W2789" s="33"/>
      <c r="X2789" s="85">
        <f t="shared" si="3330"/>
        <v>0</v>
      </c>
      <c r="Y2789" s="85">
        <f t="shared" si="3324"/>
        <v>0</v>
      </c>
      <c r="Z2789" s="85">
        <f t="shared" si="3325"/>
        <v>0</v>
      </c>
      <c r="AA2789" s="85">
        <f t="shared" si="3326"/>
        <v>0</v>
      </c>
      <c r="AB2789" s="85">
        <f t="shared" si="3327"/>
        <v>0</v>
      </c>
      <c r="AC2789" s="85">
        <f t="shared" si="3328"/>
        <v>0</v>
      </c>
    </row>
    <row r="2790" spans="1:29" x14ac:dyDescent="0.3">
      <c r="A2790" s="67"/>
      <c r="B2790" s="85"/>
      <c r="C2790" s="85"/>
      <c r="D2790" s="85"/>
      <c r="E2790" s="85"/>
      <c r="F2790" s="85"/>
      <c r="G2790" s="85"/>
      <c r="H2790" s="113"/>
      <c r="P2790" s="21" t="str">
        <f t="shared" si="3329"/>
        <v>A</v>
      </c>
      <c r="Q2790" s="85">
        <f t="shared" si="3331"/>
        <v>0</v>
      </c>
      <c r="R2790" s="85">
        <f t="shared" si="3319"/>
        <v>0</v>
      </c>
      <c r="S2790" s="85">
        <f t="shared" si="3320"/>
        <v>0</v>
      </c>
      <c r="T2790" s="85">
        <f t="shared" si="3321"/>
        <v>0</v>
      </c>
      <c r="U2790" s="85">
        <f t="shared" si="3322"/>
        <v>0</v>
      </c>
      <c r="V2790" s="85">
        <f t="shared" si="3323"/>
        <v>0</v>
      </c>
      <c r="W2790" s="33"/>
      <c r="X2790" s="85">
        <f t="shared" si="3330"/>
        <v>0</v>
      </c>
      <c r="Y2790" s="85">
        <f t="shared" si="3324"/>
        <v>0</v>
      </c>
      <c r="Z2790" s="85">
        <f t="shared" si="3325"/>
        <v>0</v>
      </c>
      <c r="AA2790" s="85">
        <f t="shared" si="3326"/>
        <v>0</v>
      </c>
      <c r="AB2790" s="85">
        <f t="shared" si="3327"/>
        <v>0</v>
      </c>
      <c r="AC2790" s="85">
        <f t="shared" si="3328"/>
        <v>0</v>
      </c>
    </row>
    <row r="2791" spans="1:29" x14ac:dyDescent="0.3">
      <c r="A2791" s="67"/>
      <c r="B2791" s="85"/>
      <c r="C2791" s="85"/>
      <c r="D2791" s="85"/>
      <c r="E2791" s="85"/>
      <c r="F2791" s="85"/>
      <c r="G2791" s="85"/>
      <c r="H2791" s="113"/>
      <c r="P2791" s="21" t="str">
        <f t="shared" si="3329"/>
        <v>A</v>
      </c>
      <c r="Q2791" s="85">
        <f t="shared" si="3331"/>
        <v>0</v>
      </c>
      <c r="R2791" s="85">
        <f t="shared" si="3319"/>
        <v>0</v>
      </c>
      <c r="S2791" s="85">
        <f t="shared" si="3320"/>
        <v>0</v>
      </c>
      <c r="T2791" s="85">
        <f t="shared" si="3321"/>
        <v>0</v>
      </c>
      <c r="U2791" s="85">
        <f t="shared" si="3322"/>
        <v>0</v>
      </c>
      <c r="V2791" s="85">
        <f t="shared" si="3323"/>
        <v>0</v>
      </c>
      <c r="W2791" s="33"/>
      <c r="X2791" s="85">
        <f t="shared" si="3330"/>
        <v>0</v>
      </c>
      <c r="Y2791" s="85">
        <f t="shared" si="3324"/>
        <v>0</v>
      </c>
      <c r="Z2791" s="85">
        <f t="shared" si="3325"/>
        <v>0</v>
      </c>
      <c r="AA2791" s="85">
        <f t="shared" si="3326"/>
        <v>0</v>
      </c>
      <c r="AB2791" s="85">
        <f t="shared" si="3327"/>
        <v>0</v>
      </c>
      <c r="AC2791" s="85">
        <f t="shared" si="3328"/>
        <v>0</v>
      </c>
    </row>
    <row r="2792" spans="1:29" x14ac:dyDescent="0.3">
      <c r="A2792" s="67"/>
      <c r="B2792" s="85"/>
      <c r="C2792" s="85"/>
      <c r="D2792" s="85"/>
      <c r="E2792" s="85"/>
      <c r="F2792" s="85"/>
      <c r="G2792" s="85"/>
      <c r="H2792" s="113"/>
      <c r="P2792" s="21" t="str">
        <f t="shared" si="3329"/>
        <v>A</v>
      </c>
      <c r="Q2792" s="85">
        <f t="shared" si="3331"/>
        <v>0</v>
      </c>
      <c r="R2792" s="85">
        <f t="shared" si="3319"/>
        <v>0</v>
      </c>
      <c r="S2792" s="85">
        <f t="shared" si="3320"/>
        <v>0</v>
      </c>
      <c r="T2792" s="85">
        <f t="shared" si="3321"/>
        <v>0</v>
      </c>
      <c r="U2792" s="85">
        <f t="shared" si="3322"/>
        <v>0</v>
      </c>
      <c r="V2792" s="85">
        <f t="shared" si="3323"/>
        <v>0</v>
      </c>
      <c r="W2792" s="33"/>
      <c r="X2792" s="85">
        <f t="shared" si="3330"/>
        <v>0</v>
      </c>
      <c r="Y2792" s="85">
        <f t="shared" si="3324"/>
        <v>0</v>
      </c>
      <c r="Z2792" s="85">
        <f t="shared" si="3325"/>
        <v>0</v>
      </c>
      <c r="AA2792" s="85">
        <f t="shared" si="3326"/>
        <v>0</v>
      </c>
      <c r="AB2792" s="85">
        <f t="shared" si="3327"/>
        <v>0</v>
      </c>
      <c r="AC2792" s="85">
        <f t="shared" si="3328"/>
        <v>0</v>
      </c>
    </row>
    <row r="2793" spans="1:29" x14ac:dyDescent="0.3">
      <c r="A2793" s="67"/>
      <c r="B2793" s="85"/>
      <c r="C2793" s="85"/>
      <c r="D2793" s="85"/>
      <c r="E2793" s="85"/>
      <c r="F2793" s="85"/>
      <c r="G2793" s="85"/>
      <c r="H2793" s="113"/>
      <c r="P2793" s="21" t="str">
        <f t="shared" si="3329"/>
        <v>A</v>
      </c>
      <c r="Q2793" s="85">
        <f t="shared" si="3331"/>
        <v>0</v>
      </c>
      <c r="R2793" s="85">
        <f t="shared" si="3319"/>
        <v>0</v>
      </c>
      <c r="S2793" s="85">
        <f t="shared" si="3320"/>
        <v>0</v>
      </c>
      <c r="T2793" s="85">
        <f t="shared" si="3321"/>
        <v>0</v>
      </c>
      <c r="U2793" s="85">
        <f t="shared" si="3322"/>
        <v>0</v>
      </c>
      <c r="V2793" s="85">
        <f t="shared" si="3323"/>
        <v>0</v>
      </c>
      <c r="W2793" s="33"/>
      <c r="X2793" s="85">
        <f t="shared" si="3330"/>
        <v>0</v>
      </c>
      <c r="Y2793" s="85">
        <f t="shared" si="3324"/>
        <v>0</v>
      </c>
      <c r="Z2793" s="85">
        <f t="shared" si="3325"/>
        <v>0</v>
      </c>
      <c r="AA2793" s="85">
        <f t="shared" si="3326"/>
        <v>0</v>
      </c>
      <c r="AB2793" s="85">
        <f t="shared" si="3327"/>
        <v>0</v>
      </c>
      <c r="AC2793" s="85">
        <f t="shared" si="3328"/>
        <v>0</v>
      </c>
    </row>
    <row r="2794" spans="1:29" x14ac:dyDescent="0.3">
      <c r="A2794" s="67"/>
      <c r="B2794" s="85"/>
      <c r="C2794" s="85"/>
      <c r="D2794" s="85"/>
      <c r="E2794" s="85"/>
      <c r="F2794" s="85"/>
      <c r="G2794" s="85"/>
      <c r="H2794" s="113"/>
      <c r="P2794" s="21" t="str">
        <f t="shared" si="3329"/>
        <v>A</v>
      </c>
      <c r="Q2794" s="85">
        <f t="shared" si="3331"/>
        <v>0</v>
      </c>
      <c r="R2794" s="85">
        <f t="shared" si="3319"/>
        <v>0</v>
      </c>
      <c r="S2794" s="85">
        <f t="shared" si="3320"/>
        <v>0</v>
      </c>
      <c r="T2794" s="85">
        <f t="shared" si="3321"/>
        <v>0</v>
      </c>
      <c r="U2794" s="85">
        <f t="shared" si="3322"/>
        <v>0</v>
      </c>
      <c r="V2794" s="85">
        <f t="shared" si="3323"/>
        <v>0</v>
      </c>
      <c r="W2794" s="33"/>
      <c r="X2794" s="85">
        <f t="shared" si="3330"/>
        <v>0</v>
      </c>
      <c r="Y2794" s="85">
        <f t="shared" si="3324"/>
        <v>0</v>
      </c>
      <c r="Z2794" s="85">
        <f t="shared" si="3325"/>
        <v>0</v>
      </c>
      <c r="AA2794" s="85">
        <f t="shared" si="3326"/>
        <v>0</v>
      </c>
      <c r="AB2794" s="85">
        <f t="shared" si="3327"/>
        <v>0</v>
      </c>
      <c r="AC2794" s="85">
        <f t="shared" si="3328"/>
        <v>0</v>
      </c>
    </row>
    <row r="2795" spans="1:29" x14ac:dyDescent="0.3">
      <c r="A2795" s="68"/>
      <c r="B2795" s="86"/>
      <c r="C2795" s="86"/>
      <c r="D2795" s="86"/>
      <c r="E2795" s="86"/>
      <c r="F2795" s="86"/>
      <c r="G2795" s="86"/>
      <c r="H2795" s="89"/>
      <c r="I2795" s="105">
        <f>X2795</f>
        <v>0</v>
      </c>
      <c r="J2795" s="105">
        <f>Y2795</f>
        <v>0</v>
      </c>
      <c r="K2795" s="105">
        <f>Z2795</f>
        <v>0</v>
      </c>
      <c r="L2795" s="105">
        <f>AA2795</f>
        <v>0</v>
      </c>
      <c r="M2795" s="105">
        <f t="shared" ref="M2795" si="3332">AB2795</f>
        <v>0</v>
      </c>
      <c r="N2795" s="105">
        <f t="shared" ref="N2795" si="3333">AC2795</f>
        <v>0</v>
      </c>
      <c r="P2795" s="21"/>
      <c r="Q2795" s="33"/>
      <c r="R2795" s="33"/>
      <c r="S2795" s="33"/>
      <c r="T2795" s="33"/>
      <c r="U2795" s="33"/>
      <c r="V2795" s="33"/>
      <c r="W2795" s="33"/>
      <c r="X2795" s="106">
        <f>SUM(X2779:X2794)</f>
        <v>0</v>
      </c>
      <c r="Y2795" s="106">
        <f t="shared" ref="Y2795:AC2795" si="3334">SUM(Y2779:Y2794)</f>
        <v>0</v>
      </c>
      <c r="Z2795" s="106">
        <f t="shared" si="3334"/>
        <v>0</v>
      </c>
      <c r="AA2795" s="106">
        <f t="shared" si="3334"/>
        <v>0</v>
      </c>
      <c r="AB2795" s="106">
        <f t="shared" si="3334"/>
        <v>0</v>
      </c>
      <c r="AC2795" s="106">
        <f t="shared" si="3334"/>
        <v>0</v>
      </c>
    </row>
    <row r="2796" spans="1:29" x14ac:dyDescent="0.3">
      <c r="A2796" s="82"/>
      <c r="B2796" s="89"/>
      <c r="C2796" s="89"/>
      <c r="D2796" s="89"/>
      <c r="E2796" s="89"/>
      <c r="F2796" s="89"/>
      <c r="G2796" s="89"/>
      <c r="H2796" s="89"/>
      <c r="P2796" s="21"/>
      <c r="Q2796" s="33"/>
      <c r="R2796" s="33"/>
      <c r="S2796" s="33"/>
      <c r="T2796" s="33"/>
      <c r="U2796" s="33"/>
      <c r="V2796" s="33"/>
      <c r="W2796" s="33"/>
      <c r="X2796" s="33"/>
      <c r="Y2796" s="33"/>
      <c r="Z2796" s="33"/>
      <c r="AA2796" s="33"/>
      <c r="AB2796" s="33"/>
      <c r="AC2796" s="33"/>
    </row>
    <row r="2797" spans="1:29" x14ac:dyDescent="0.3">
      <c r="A2797" s="92"/>
      <c r="B2797" s="92"/>
      <c r="C2797" s="92"/>
      <c r="D2797" s="92"/>
      <c r="E2797" s="92"/>
      <c r="F2797" s="92"/>
      <c r="G2797" s="92"/>
      <c r="H2797" s="92"/>
      <c r="P2797" s="21"/>
      <c r="Q2797" s="33"/>
      <c r="R2797" s="33"/>
      <c r="S2797" s="33"/>
      <c r="T2797" s="33"/>
      <c r="U2797" s="33"/>
      <c r="V2797" s="33"/>
      <c r="W2797" s="33"/>
      <c r="X2797" s="33"/>
      <c r="Y2797" s="33"/>
      <c r="Z2797" s="33"/>
      <c r="AA2797" s="33"/>
      <c r="AB2797" s="33"/>
      <c r="AC2797" s="33"/>
    </row>
    <row r="2798" spans="1:29" x14ac:dyDescent="0.3">
      <c r="A2798" s="68"/>
      <c r="B2798" s="68"/>
      <c r="C2798" s="68"/>
      <c r="D2798" s="68"/>
      <c r="E2798" s="68"/>
      <c r="F2798" s="68"/>
      <c r="G2798" s="68"/>
      <c r="H2798" s="82"/>
      <c r="P2798" s="21"/>
      <c r="Q2798" s="33"/>
      <c r="R2798" s="33"/>
      <c r="S2798" s="33"/>
      <c r="T2798" s="33"/>
      <c r="U2798" s="33"/>
      <c r="V2798" s="33"/>
      <c r="W2798" s="33"/>
      <c r="X2798" s="106">
        <f t="shared" ref="X2798:AC2798" si="3335">SUM(X2799:X2814)</f>
        <v>0</v>
      </c>
      <c r="Y2798" s="106">
        <f t="shared" si="3335"/>
        <v>0</v>
      </c>
      <c r="Z2798" s="106">
        <f t="shared" si="3335"/>
        <v>0</v>
      </c>
      <c r="AA2798" s="106">
        <f t="shared" si="3335"/>
        <v>0</v>
      </c>
      <c r="AB2798" s="106">
        <f t="shared" si="3335"/>
        <v>0</v>
      </c>
      <c r="AC2798" s="106">
        <f t="shared" si="3335"/>
        <v>0</v>
      </c>
    </row>
    <row r="2799" spans="1:29" x14ac:dyDescent="0.3">
      <c r="A2799" s="67"/>
      <c r="B2799" s="85"/>
      <c r="C2799" s="85"/>
      <c r="D2799" s="85"/>
      <c r="E2799" s="85"/>
      <c r="F2799" s="85"/>
      <c r="G2799" s="85"/>
      <c r="H2799" s="113"/>
      <c r="I2799" s="105">
        <f>X2798</f>
        <v>0</v>
      </c>
      <c r="J2799" s="105">
        <f>Y2798</f>
        <v>0</v>
      </c>
      <c r="K2799" s="105">
        <f t="shared" ref="K2799" si="3336">Z2798</f>
        <v>0</v>
      </c>
      <c r="L2799" s="105">
        <f t="shared" ref="L2799" si="3337">AA2798</f>
        <v>0</v>
      </c>
      <c r="M2799" s="105">
        <f t="shared" ref="M2799" si="3338">AB2798</f>
        <v>0</v>
      </c>
      <c r="N2799" s="105">
        <f t="shared" ref="N2799" si="3339">AC2798</f>
        <v>0</v>
      </c>
      <c r="P2799" s="21" t="str">
        <f>IF(A2799&lt;=$B$2104,"A","B")</f>
        <v>A</v>
      </c>
      <c r="Q2799" s="85">
        <f t="shared" ref="Q2799:Q2803" si="3340">IF($P2799="B",B2799,0)</f>
        <v>0</v>
      </c>
      <c r="R2799" s="85">
        <f t="shared" ref="R2799:R2814" si="3341">IF($P2799="B",C2799,0)</f>
        <v>0</v>
      </c>
      <c r="S2799" s="85">
        <f t="shared" ref="S2799:S2814" si="3342">IF($P2799="B",D2799,0)</f>
        <v>0</v>
      </c>
      <c r="T2799" s="85">
        <f t="shared" ref="T2799:T2814" si="3343">IF($P2799="B",E2799,0)</f>
        <v>0</v>
      </c>
      <c r="U2799" s="85">
        <f t="shared" ref="U2799:U2814" si="3344">IF($P2799="B",F2799,0)</f>
        <v>0</v>
      </c>
      <c r="V2799" s="85">
        <f t="shared" ref="V2799:V2814" si="3345">IF($P2799="B",G2799,0)</f>
        <v>0</v>
      </c>
      <c r="W2799" s="33"/>
      <c r="X2799" s="85">
        <f>IF($P2799="A",B2799,0)</f>
        <v>0</v>
      </c>
      <c r="Y2799" s="85">
        <f t="shared" ref="Y2799:Y2814" si="3346">IF($P2799="A",C2799,0)</f>
        <v>0</v>
      </c>
      <c r="Z2799" s="85">
        <f t="shared" ref="Z2799:Z2814" si="3347">IF($P2799="A",D2799,0)</f>
        <v>0</v>
      </c>
      <c r="AA2799" s="85">
        <f t="shared" ref="AA2799:AA2814" si="3348">IF($P2799="A",E2799,0)</f>
        <v>0</v>
      </c>
      <c r="AB2799" s="85">
        <f t="shared" ref="AB2799:AB2814" si="3349">IF($P2799="A",F2799,0)</f>
        <v>0</v>
      </c>
      <c r="AC2799" s="85">
        <f t="shared" ref="AC2799:AC2814" si="3350">IF($P2799="A",G2799,0)</f>
        <v>0</v>
      </c>
    </row>
    <row r="2800" spans="1:29" x14ac:dyDescent="0.3">
      <c r="A2800" s="67"/>
      <c r="B2800" s="85"/>
      <c r="C2800" s="85"/>
      <c r="D2800" s="85"/>
      <c r="E2800" s="85"/>
      <c r="F2800" s="85"/>
      <c r="G2800" s="85"/>
      <c r="H2800" s="113"/>
      <c r="P2800" s="21" t="str">
        <f t="shared" ref="P2800:P2814" si="3351">IF(A2800&lt;=$B$2104,"A","B")</f>
        <v>A</v>
      </c>
      <c r="Q2800" s="85">
        <f t="shared" si="3340"/>
        <v>0</v>
      </c>
      <c r="R2800" s="85">
        <f t="shared" si="3341"/>
        <v>0</v>
      </c>
      <c r="S2800" s="85">
        <f t="shared" si="3342"/>
        <v>0</v>
      </c>
      <c r="T2800" s="85">
        <f t="shared" si="3343"/>
        <v>0</v>
      </c>
      <c r="U2800" s="85">
        <f t="shared" si="3344"/>
        <v>0</v>
      </c>
      <c r="V2800" s="85">
        <f t="shared" si="3345"/>
        <v>0</v>
      </c>
      <c r="W2800" s="33"/>
      <c r="X2800" s="85">
        <f t="shared" ref="X2800:X2814" si="3352">IF($P2800="A",B2800,0)</f>
        <v>0</v>
      </c>
      <c r="Y2800" s="85">
        <f t="shared" si="3346"/>
        <v>0</v>
      </c>
      <c r="Z2800" s="85">
        <f t="shared" si="3347"/>
        <v>0</v>
      </c>
      <c r="AA2800" s="85">
        <f t="shared" si="3348"/>
        <v>0</v>
      </c>
      <c r="AB2800" s="85">
        <f t="shared" si="3349"/>
        <v>0</v>
      </c>
      <c r="AC2800" s="85">
        <f t="shared" si="3350"/>
        <v>0</v>
      </c>
    </row>
    <row r="2801" spans="1:29" x14ac:dyDescent="0.3">
      <c r="A2801" s="67"/>
      <c r="B2801" s="85"/>
      <c r="C2801" s="85"/>
      <c r="D2801" s="85"/>
      <c r="E2801" s="85"/>
      <c r="F2801" s="85"/>
      <c r="G2801" s="85"/>
      <c r="H2801" s="113"/>
      <c r="P2801" s="21" t="str">
        <f t="shared" si="3351"/>
        <v>A</v>
      </c>
      <c r="Q2801" s="85">
        <f t="shared" si="3340"/>
        <v>0</v>
      </c>
      <c r="R2801" s="85">
        <f t="shared" si="3341"/>
        <v>0</v>
      </c>
      <c r="S2801" s="85">
        <f t="shared" si="3342"/>
        <v>0</v>
      </c>
      <c r="T2801" s="85">
        <f t="shared" si="3343"/>
        <v>0</v>
      </c>
      <c r="U2801" s="85">
        <f t="shared" si="3344"/>
        <v>0</v>
      </c>
      <c r="V2801" s="85">
        <f t="shared" si="3345"/>
        <v>0</v>
      </c>
      <c r="W2801" s="33"/>
      <c r="X2801" s="85">
        <f t="shared" si="3352"/>
        <v>0</v>
      </c>
      <c r="Y2801" s="85">
        <f t="shared" si="3346"/>
        <v>0</v>
      </c>
      <c r="Z2801" s="85">
        <f t="shared" si="3347"/>
        <v>0</v>
      </c>
      <c r="AA2801" s="85">
        <f t="shared" si="3348"/>
        <v>0</v>
      </c>
      <c r="AB2801" s="85">
        <f t="shared" si="3349"/>
        <v>0</v>
      </c>
      <c r="AC2801" s="85">
        <f t="shared" si="3350"/>
        <v>0</v>
      </c>
    </row>
    <row r="2802" spans="1:29" x14ac:dyDescent="0.3">
      <c r="A2802" s="67"/>
      <c r="B2802" s="85"/>
      <c r="C2802" s="85"/>
      <c r="D2802" s="85"/>
      <c r="E2802" s="85"/>
      <c r="F2802" s="85"/>
      <c r="G2802" s="85"/>
      <c r="H2802" s="113"/>
      <c r="P2802" s="21" t="str">
        <f t="shared" si="3351"/>
        <v>A</v>
      </c>
      <c r="Q2802" s="85">
        <f t="shared" si="3340"/>
        <v>0</v>
      </c>
      <c r="R2802" s="85">
        <f t="shared" si="3341"/>
        <v>0</v>
      </c>
      <c r="S2802" s="85">
        <f t="shared" si="3342"/>
        <v>0</v>
      </c>
      <c r="T2802" s="85">
        <f t="shared" si="3343"/>
        <v>0</v>
      </c>
      <c r="U2802" s="85">
        <f t="shared" si="3344"/>
        <v>0</v>
      </c>
      <c r="V2802" s="85">
        <f t="shared" si="3345"/>
        <v>0</v>
      </c>
      <c r="W2802" s="33"/>
      <c r="X2802" s="85">
        <f t="shared" si="3352"/>
        <v>0</v>
      </c>
      <c r="Y2802" s="85">
        <f t="shared" si="3346"/>
        <v>0</v>
      </c>
      <c r="Z2802" s="85">
        <f t="shared" si="3347"/>
        <v>0</v>
      </c>
      <c r="AA2802" s="85">
        <f t="shared" si="3348"/>
        <v>0</v>
      </c>
      <c r="AB2802" s="85">
        <f t="shared" si="3349"/>
        <v>0</v>
      </c>
      <c r="AC2802" s="85">
        <f t="shared" si="3350"/>
        <v>0</v>
      </c>
    </row>
    <row r="2803" spans="1:29" x14ac:dyDescent="0.3">
      <c r="A2803" s="67"/>
      <c r="B2803" s="85"/>
      <c r="C2803" s="85"/>
      <c r="D2803" s="85"/>
      <c r="E2803" s="85"/>
      <c r="F2803" s="85"/>
      <c r="G2803" s="85"/>
      <c r="H2803" s="113"/>
      <c r="P2803" s="21" t="str">
        <f t="shared" si="3351"/>
        <v>A</v>
      </c>
      <c r="Q2803" s="85">
        <f t="shared" si="3340"/>
        <v>0</v>
      </c>
      <c r="R2803" s="85">
        <f t="shared" si="3341"/>
        <v>0</v>
      </c>
      <c r="S2803" s="85">
        <f t="shared" si="3342"/>
        <v>0</v>
      </c>
      <c r="T2803" s="85">
        <f t="shared" si="3343"/>
        <v>0</v>
      </c>
      <c r="U2803" s="85">
        <f t="shared" si="3344"/>
        <v>0</v>
      </c>
      <c r="V2803" s="85">
        <f t="shared" si="3345"/>
        <v>0</v>
      </c>
      <c r="W2803" s="33"/>
      <c r="X2803" s="85">
        <f t="shared" si="3352"/>
        <v>0</v>
      </c>
      <c r="Y2803" s="85">
        <f t="shared" si="3346"/>
        <v>0</v>
      </c>
      <c r="Z2803" s="85">
        <f t="shared" si="3347"/>
        <v>0</v>
      </c>
      <c r="AA2803" s="85">
        <f t="shared" si="3348"/>
        <v>0</v>
      </c>
      <c r="AB2803" s="85">
        <f t="shared" si="3349"/>
        <v>0</v>
      </c>
      <c r="AC2803" s="85">
        <f t="shared" si="3350"/>
        <v>0</v>
      </c>
    </row>
    <row r="2804" spans="1:29" x14ac:dyDescent="0.3">
      <c r="A2804" s="67"/>
      <c r="B2804" s="85"/>
      <c r="C2804" s="85"/>
      <c r="D2804" s="85"/>
      <c r="E2804" s="85"/>
      <c r="F2804" s="85"/>
      <c r="G2804" s="85"/>
      <c r="H2804" s="113"/>
      <c r="P2804" s="21" t="str">
        <f t="shared" si="3351"/>
        <v>A</v>
      </c>
      <c r="Q2804" s="85">
        <f>IF($P2804="B",B2804,0)</f>
        <v>0</v>
      </c>
      <c r="R2804" s="85">
        <f t="shared" si="3341"/>
        <v>0</v>
      </c>
      <c r="S2804" s="85">
        <f t="shared" si="3342"/>
        <v>0</v>
      </c>
      <c r="T2804" s="85">
        <f t="shared" si="3343"/>
        <v>0</v>
      </c>
      <c r="U2804" s="85">
        <f t="shared" si="3344"/>
        <v>0</v>
      </c>
      <c r="V2804" s="85">
        <f t="shared" si="3345"/>
        <v>0</v>
      </c>
      <c r="W2804" s="33"/>
      <c r="X2804" s="85">
        <f t="shared" si="3352"/>
        <v>0</v>
      </c>
      <c r="Y2804" s="85">
        <f t="shared" si="3346"/>
        <v>0</v>
      </c>
      <c r="Z2804" s="85">
        <f t="shared" si="3347"/>
        <v>0</v>
      </c>
      <c r="AA2804" s="85">
        <f t="shared" si="3348"/>
        <v>0</v>
      </c>
      <c r="AB2804" s="85">
        <f t="shared" si="3349"/>
        <v>0</v>
      </c>
      <c r="AC2804" s="85">
        <f t="shared" si="3350"/>
        <v>0</v>
      </c>
    </row>
    <row r="2805" spans="1:29" x14ac:dyDescent="0.3">
      <c r="A2805" s="67"/>
      <c r="B2805" s="85"/>
      <c r="C2805" s="85"/>
      <c r="D2805" s="85"/>
      <c r="E2805" s="85"/>
      <c r="F2805" s="85"/>
      <c r="G2805" s="85"/>
      <c r="H2805" s="113"/>
      <c r="P2805" s="21" t="str">
        <f t="shared" si="3351"/>
        <v>A</v>
      </c>
      <c r="Q2805" s="85">
        <f t="shared" ref="Q2805:Q2814" si="3353">IF($P2805="B",B2805,0)</f>
        <v>0</v>
      </c>
      <c r="R2805" s="85">
        <f t="shared" si="3341"/>
        <v>0</v>
      </c>
      <c r="S2805" s="85">
        <f t="shared" si="3342"/>
        <v>0</v>
      </c>
      <c r="T2805" s="85">
        <f t="shared" si="3343"/>
        <v>0</v>
      </c>
      <c r="U2805" s="85">
        <f t="shared" si="3344"/>
        <v>0</v>
      </c>
      <c r="V2805" s="85">
        <f t="shared" si="3345"/>
        <v>0</v>
      </c>
      <c r="W2805" s="33"/>
      <c r="X2805" s="85">
        <f t="shared" si="3352"/>
        <v>0</v>
      </c>
      <c r="Y2805" s="85">
        <f t="shared" si="3346"/>
        <v>0</v>
      </c>
      <c r="Z2805" s="85">
        <f t="shared" si="3347"/>
        <v>0</v>
      </c>
      <c r="AA2805" s="85">
        <f t="shared" si="3348"/>
        <v>0</v>
      </c>
      <c r="AB2805" s="85">
        <f t="shared" si="3349"/>
        <v>0</v>
      </c>
      <c r="AC2805" s="85">
        <f t="shared" si="3350"/>
        <v>0</v>
      </c>
    </row>
    <row r="2806" spans="1:29" x14ac:dyDescent="0.3">
      <c r="A2806" s="67"/>
      <c r="B2806" s="85"/>
      <c r="C2806" s="85"/>
      <c r="D2806" s="85"/>
      <c r="E2806" s="85"/>
      <c r="F2806" s="85"/>
      <c r="G2806" s="85"/>
      <c r="H2806" s="113"/>
      <c r="P2806" s="21" t="str">
        <f t="shared" si="3351"/>
        <v>A</v>
      </c>
      <c r="Q2806" s="85">
        <f t="shared" si="3353"/>
        <v>0</v>
      </c>
      <c r="R2806" s="85">
        <f t="shared" si="3341"/>
        <v>0</v>
      </c>
      <c r="S2806" s="85">
        <f t="shared" si="3342"/>
        <v>0</v>
      </c>
      <c r="T2806" s="85">
        <f t="shared" si="3343"/>
        <v>0</v>
      </c>
      <c r="U2806" s="85">
        <f t="shared" si="3344"/>
        <v>0</v>
      </c>
      <c r="V2806" s="85">
        <f t="shared" si="3345"/>
        <v>0</v>
      </c>
      <c r="W2806" s="33"/>
      <c r="X2806" s="85">
        <f t="shared" si="3352"/>
        <v>0</v>
      </c>
      <c r="Y2806" s="85">
        <f t="shared" si="3346"/>
        <v>0</v>
      </c>
      <c r="Z2806" s="85">
        <f t="shared" si="3347"/>
        <v>0</v>
      </c>
      <c r="AA2806" s="85">
        <f t="shared" si="3348"/>
        <v>0</v>
      </c>
      <c r="AB2806" s="85">
        <f t="shared" si="3349"/>
        <v>0</v>
      </c>
      <c r="AC2806" s="85">
        <f t="shared" si="3350"/>
        <v>0</v>
      </c>
    </row>
    <row r="2807" spans="1:29" x14ac:dyDescent="0.3">
      <c r="A2807" s="67"/>
      <c r="B2807" s="85"/>
      <c r="C2807" s="85"/>
      <c r="D2807" s="85"/>
      <c r="E2807" s="85"/>
      <c r="F2807" s="85"/>
      <c r="G2807" s="85"/>
      <c r="H2807" s="113"/>
      <c r="P2807" s="21" t="str">
        <f t="shared" si="3351"/>
        <v>A</v>
      </c>
      <c r="Q2807" s="85">
        <f t="shared" si="3353"/>
        <v>0</v>
      </c>
      <c r="R2807" s="85">
        <f t="shared" si="3341"/>
        <v>0</v>
      </c>
      <c r="S2807" s="85">
        <f t="shared" si="3342"/>
        <v>0</v>
      </c>
      <c r="T2807" s="85">
        <f t="shared" si="3343"/>
        <v>0</v>
      </c>
      <c r="U2807" s="85">
        <f t="shared" si="3344"/>
        <v>0</v>
      </c>
      <c r="V2807" s="85">
        <f t="shared" si="3345"/>
        <v>0</v>
      </c>
      <c r="W2807" s="33"/>
      <c r="X2807" s="85">
        <f t="shared" si="3352"/>
        <v>0</v>
      </c>
      <c r="Y2807" s="85">
        <f t="shared" si="3346"/>
        <v>0</v>
      </c>
      <c r="Z2807" s="85">
        <f t="shared" si="3347"/>
        <v>0</v>
      </c>
      <c r="AA2807" s="85">
        <f t="shared" si="3348"/>
        <v>0</v>
      </c>
      <c r="AB2807" s="85">
        <f t="shared" si="3349"/>
        <v>0</v>
      </c>
      <c r="AC2807" s="85">
        <f t="shared" si="3350"/>
        <v>0</v>
      </c>
    </row>
    <row r="2808" spans="1:29" x14ac:dyDescent="0.3">
      <c r="A2808" s="67"/>
      <c r="B2808" s="85"/>
      <c r="C2808" s="85"/>
      <c r="D2808" s="85"/>
      <c r="E2808" s="85"/>
      <c r="F2808" s="85"/>
      <c r="G2808" s="85"/>
      <c r="H2808" s="113"/>
      <c r="P2808" s="21" t="str">
        <f t="shared" si="3351"/>
        <v>A</v>
      </c>
      <c r="Q2808" s="85">
        <f t="shared" si="3353"/>
        <v>0</v>
      </c>
      <c r="R2808" s="85">
        <f t="shared" si="3341"/>
        <v>0</v>
      </c>
      <c r="S2808" s="85">
        <f t="shared" si="3342"/>
        <v>0</v>
      </c>
      <c r="T2808" s="85">
        <f t="shared" si="3343"/>
        <v>0</v>
      </c>
      <c r="U2808" s="85">
        <f t="shared" si="3344"/>
        <v>0</v>
      </c>
      <c r="V2808" s="85">
        <f t="shared" si="3345"/>
        <v>0</v>
      </c>
      <c r="W2808" s="33"/>
      <c r="X2808" s="85">
        <f t="shared" si="3352"/>
        <v>0</v>
      </c>
      <c r="Y2808" s="85">
        <f t="shared" si="3346"/>
        <v>0</v>
      </c>
      <c r="Z2808" s="85">
        <f t="shared" si="3347"/>
        <v>0</v>
      </c>
      <c r="AA2808" s="85">
        <f t="shared" si="3348"/>
        <v>0</v>
      </c>
      <c r="AB2808" s="85">
        <f t="shared" si="3349"/>
        <v>0</v>
      </c>
      <c r="AC2808" s="85">
        <f t="shared" si="3350"/>
        <v>0</v>
      </c>
    </row>
    <row r="2809" spans="1:29" x14ac:dyDescent="0.3">
      <c r="A2809" s="67"/>
      <c r="B2809" s="85"/>
      <c r="C2809" s="85"/>
      <c r="D2809" s="85"/>
      <c r="E2809" s="85"/>
      <c r="F2809" s="85"/>
      <c r="G2809" s="85"/>
      <c r="H2809" s="113"/>
      <c r="P2809" s="21" t="str">
        <f t="shared" si="3351"/>
        <v>A</v>
      </c>
      <c r="Q2809" s="85">
        <f t="shared" si="3353"/>
        <v>0</v>
      </c>
      <c r="R2809" s="85">
        <f t="shared" si="3341"/>
        <v>0</v>
      </c>
      <c r="S2809" s="85">
        <f t="shared" si="3342"/>
        <v>0</v>
      </c>
      <c r="T2809" s="85">
        <f t="shared" si="3343"/>
        <v>0</v>
      </c>
      <c r="U2809" s="85">
        <f t="shared" si="3344"/>
        <v>0</v>
      </c>
      <c r="V2809" s="85">
        <f t="shared" si="3345"/>
        <v>0</v>
      </c>
      <c r="W2809" s="33"/>
      <c r="X2809" s="85">
        <f t="shared" si="3352"/>
        <v>0</v>
      </c>
      <c r="Y2809" s="85">
        <f t="shared" si="3346"/>
        <v>0</v>
      </c>
      <c r="Z2809" s="85">
        <f t="shared" si="3347"/>
        <v>0</v>
      </c>
      <c r="AA2809" s="85">
        <f t="shared" si="3348"/>
        <v>0</v>
      </c>
      <c r="AB2809" s="85">
        <f t="shared" si="3349"/>
        <v>0</v>
      </c>
      <c r="AC2809" s="85">
        <f t="shared" si="3350"/>
        <v>0</v>
      </c>
    </row>
    <row r="2810" spans="1:29" x14ac:dyDescent="0.3">
      <c r="A2810" s="67"/>
      <c r="B2810" s="85"/>
      <c r="C2810" s="85"/>
      <c r="D2810" s="85"/>
      <c r="E2810" s="85"/>
      <c r="F2810" s="85"/>
      <c r="G2810" s="85"/>
      <c r="H2810" s="113"/>
      <c r="P2810" s="21" t="str">
        <f t="shared" si="3351"/>
        <v>A</v>
      </c>
      <c r="Q2810" s="85">
        <f t="shared" si="3353"/>
        <v>0</v>
      </c>
      <c r="R2810" s="85">
        <f t="shared" si="3341"/>
        <v>0</v>
      </c>
      <c r="S2810" s="85">
        <f t="shared" si="3342"/>
        <v>0</v>
      </c>
      <c r="T2810" s="85">
        <f t="shared" si="3343"/>
        <v>0</v>
      </c>
      <c r="U2810" s="85">
        <f t="shared" si="3344"/>
        <v>0</v>
      </c>
      <c r="V2810" s="85">
        <f t="shared" si="3345"/>
        <v>0</v>
      </c>
      <c r="W2810" s="33"/>
      <c r="X2810" s="85">
        <f t="shared" si="3352"/>
        <v>0</v>
      </c>
      <c r="Y2810" s="85">
        <f t="shared" si="3346"/>
        <v>0</v>
      </c>
      <c r="Z2810" s="85">
        <f t="shared" si="3347"/>
        <v>0</v>
      </c>
      <c r="AA2810" s="85">
        <f t="shared" si="3348"/>
        <v>0</v>
      </c>
      <c r="AB2810" s="85">
        <f t="shared" si="3349"/>
        <v>0</v>
      </c>
      <c r="AC2810" s="85">
        <f t="shared" si="3350"/>
        <v>0</v>
      </c>
    </row>
    <row r="2811" spans="1:29" x14ac:dyDescent="0.3">
      <c r="A2811" s="67"/>
      <c r="B2811" s="85"/>
      <c r="C2811" s="85"/>
      <c r="D2811" s="85"/>
      <c r="E2811" s="85"/>
      <c r="F2811" s="85"/>
      <c r="G2811" s="85"/>
      <c r="H2811" s="113"/>
      <c r="P2811" s="21" t="str">
        <f t="shared" si="3351"/>
        <v>A</v>
      </c>
      <c r="Q2811" s="85">
        <f t="shared" si="3353"/>
        <v>0</v>
      </c>
      <c r="R2811" s="85">
        <f t="shared" si="3341"/>
        <v>0</v>
      </c>
      <c r="S2811" s="85">
        <f t="shared" si="3342"/>
        <v>0</v>
      </c>
      <c r="T2811" s="85">
        <f t="shared" si="3343"/>
        <v>0</v>
      </c>
      <c r="U2811" s="85">
        <f t="shared" si="3344"/>
        <v>0</v>
      </c>
      <c r="V2811" s="85">
        <f t="shared" si="3345"/>
        <v>0</v>
      </c>
      <c r="W2811" s="33"/>
      <c r="X2811" s="85">
        <f t="shared" si="3352"/>
        <v>0</v>
      </c>
      <c r="Y2811" s="85">
        <f t="shared" si="3346"/>
        <v>0</v>
      </c>
      <c r="Z2811" s="85">
        <f t="shared" si="3347"/>
        <v>0</v>
      </c>
      <c r="AA2811" s="85">
        <f t="shared" si="3348"/>
        <v>0</v>
      </c>
      <c r="AB2811" s="85">
        <f t="shared" si="3349"/>
        <v>0</v>
      </c>
      <c r="AC2811" s="85">
        <f t="shared" si="3350"/>
        <v>0</v>
      </c>
    </row>
    <row r="2812" spans="1:29" x14ac:dyDescent="0.3">
      <c r="A2812" s="67"/>
      <c r="B2812" s="85"/>
      <c r="C2812" s="85"/>
      <c r="D2812" s="85"/>
      <c r="E2812" s="85"/>
      <c r="F2812" s="85"/>
      <c r="G2812" s="85"/>
      <c r="H2812" s="113"/>
      <c r="P2812" s="21" t="str">
        <f t="shared" si="3351"/>
        <v>A</v>
      </c>
      <c r="Q2812" s="85">
        <f t="shared" si="3353"/>
        <v>0</v>
      </c>
      <c r="R2812" s="85">
        <f t="shared" si="3341"/>
        <v>0</v>
      </c>
      <c r="S2812" s="85">
        <f t="shared" si="3342"/>
        <v>0</v>
      </c>
      <c r="T2812" s="85">
        <f t="shared" si="3343"/>
        <v>0</v>
      </c>
      <c r="U2812" s="85">
        <f t="shared" si="3344"/>
        <v>0</v>
      </c>
      <c r="V2812" s="85">
        <f t="shared" si="3345"/>
        <v>0</v>
      </c>
      <c r="W2812" s="33"/>
      <c r="X2812" s="85">
        <f t="shared" si="3352"/>
        <v>0</v>
      </c>
      <c r="Y2812" s="85">
        <f t="shared" si="3346"/>
        <v>0</v>
      </c>
      <c r="Z2812" s="85">
        <f t="shared" si="3347"/>
        <v>0</v>
      </c>
      <c r="AA2812" s="85">
        <f t="shared" si="3348"/>
        <v>0</v>
      </c>
      <c r="AB2812" s="85">
        <f t="shared" si="3349"/>
        <v>0</v>
      </c>
      <c r="AC2812" s="85">
        <f t="shared" si="3350"/>
        <v>0</v>
      </c>
    </row>
    <row r="2813" spans="1:29" x14ac:dyDescent="0.3">
      <c r="A2813" s="67"/>
      <c r="B2813" s="85"/>
      <c r="C2813" s="85"/>
      <c r="D2813" s="85"/>
      <c r="E2813" s="85"/>
      <c r="F2813" s="85"/>
      <c r="G2813" s="85"/>
      <c r="H2813" s="113"/>
      <c r="P2813" s="21" t="str">
        <f t="shared" si="3351"/>
        <v>A</v>
      </c>
      <c r="Q2813" s="85">
        <f t="shared" si="3353"/>
        <v>0</v>
      </c>
      <c r="R2813" s="85">
        <f t="shared" si="3341"/>
        <v>0</v>
      </c>
      <c r="S2813" s="85">
        <f t="shared" si="3342"/>
        <v>0</v>
      </c>
      <c r="T2813" s="85">
        <f t="shared" si="3343"/>
        <v>0</v>
      </c>
      <c r="U2813" s="85">
        <f t="shared" si="3344"/>
        <v>0</v>
      </c>
      <c r="V2813" s="85">
        <f t="shared" si="3345"/>
        <v>0</v>
      </c>
      <c r="W2813" s="33"/>
      <c r="X2813" s="85">
        <f t="shared" si="3352"/>
        <v>0</v>
      </c>
      <c r="Y2813" s="85">
        <f t="shared" si="3346"/>
        <v>0</v>
      </c>
      <c r="Z2813" s="85">
        <f t="shared" si="3347"/>
        <v>0</v>
      </c>
      <c r="AA2813" s="85">
        <f t="shared" si="3348"/>
        <v>0</v>
      </c>
      <c r="AB2813" s="85">
        <f t="shared" si="3349"/>
        <v>0</v>
      </c>
      <c r="AC2813" s="85">
        <f t="shared" si="3350"/>
        <v>0</v>
      </c>
    </row>
    <row r="2814" spans="1:29" x14ac:dyDescent="0.3">
      <c r="A2814" s="67"/>
      <c r="B2814" s="85"/>
      <c r="C2814" s="85"/>
      <c r="D2814" s="85"/>
      <c r="E2814" s="85"/>
      <c r="F2814" s="85"/>
      <c r="G2814" s="85"/>
      <c r="H2814" s="113"/>
      <c r="P2814" s="21" t="str">
        <f t="shared" si="3351"/>
        <v>A</v>
      </c>
      <c r="Q2814" s="85">
        <f t="shared" si="3353"/>
        <v>0</v>
      </c>
      <c r="R2814" s="85">
        <f t="shared" si="3341"/>
        <v>0</v>
      </c>
      <c r="S2814" s="85">
        <f t="shared" si="3342"/>
        <v>0</v>
      </c>
      <c r="T2814" s="85">
        <f t="shared" si="3343"/>
        <v>0</v>
      </c>
      <c r="U2814" s="85">
        <f t="shared" si="3344"/>
        <v>0</v>
      </c>
      <c r="V2814" s="85">
        <f t="shared" si="3345"/>
        <v>0</v>
      </c>
      <c r="W2814" s="33"/>
      <c r="X2814" s="85">
        <f t="shared" si="3352"/>
        <v>0</v>
      </c>
      <c r="Y2814" s="85">
        <f t="shared" si="3346"/>
        <v>0</v>
      </c>
      <c r="Z2814" s="85">
        <f t="shared" si="3347"/>
        <v>0</v>
      </c>
      <c r="AA2814" s="85">
        <f t="shared" si="3348"/>
        <v>0</v>
      </c>
      <c r="AB2814" s="85">
        <f t="shared" si="3349"/>
        <v>0</v>
      </c>
      <c r="AC2814" s="85">
        <f t="shared" si="3350"/>
        <v>0</v>
      </c>
    </row>
    <row r="2815" spans="1:29" x14ac:dyDescent="0.3">
      <c r="A2815" s="68"/>
      <c r="B2815" s="87"/>
      <c r="C2815" s="87"/>
      <c r="D2815" s="87"/>
      <c r="E2815" s="87"/>
      <c r="F2815" s="87"/>
      <c r="G2815" s="87"/>
      <c r="H2815" s="114"/>
      <c r="I2815" s="105">
        <f>Q2815</f>
        <v>0</v>
      </c>
      <c r="J2815" s="105">
        <f>R2815</f>
        <v>0</v>
      </c>
      <c r="K2815" s="105">
        <f t="shared" ref="K2815" si="3354">S2815</f>
        <v>0</v>
      </c>
      <c r="L2815" s="105">
        <f t="shared" ref="L2815" si="3355">T2815</f>
        <v>0</v>
      </c>
      <c r="M2815" s="105">
        <f t="shared" ref="M2815" si="3356">U2815</f>
        <v>0</v>
      </c>
      <c r="N2815" s="105">
        <f t="shared" ref="N2815" si="3357">V2815</f>
        <v>0</v>
      </c>
      <c r="P2815" s="21"/>
      <c r="Q2815" s="106">
        <f t="shared" ref="Q2815:V2815" si="3358">+SUM(Q2799:Q2814)</f>
        <v>0</v>
      </c>
      <c r="R2815" s="106">
        <f t="shared" si="3358"/>
        <v>0</v>
      </c>
      <c r="S2815" s="106">
        <f t="shared" si="3358"/>
        <v>0</v>
      </c>
      <c r="T2815" s="106">
        <f t="shared" si="3358"/>
        <v>0</v>
      </c>
      <c r="U2815" s="106">
        <f t="shared" si="3358"/>
        <v>0</v>
      </c>
      <c r="V2815" s="106">
        <f t="shared" si="3358"/>
        <v>0</v>
      </c>
      <c r="W2815" s="33"/>
      <c r="X2815" s="33"/>
      <c r="Y2815" s="33"/>
      <c r="Z2815" s="33"/>
      <c r="AA2815" s="33"/>
      <c r="AB2815" s="33"/>
      <c r="AC2815" s="33"/>
    </row>
    <row r="2817" spans="1:29" x14ac:dyDescent="0.3">
      <c r="A2817" s="69"/>
      <c r="B2817" s="69"/>
      <c r="C2817" s="69"/>
      <c r="D2817" s="97"/>
      <c r="E2817" s="97"/>
      <c r="F2817" s="69"/>
      <c r="G2817" s="69"/>
      <c r="H2817" s="82"/>
    </row>
    <row r="2818" spans="1:29" x14ac:dyDescent="0.3">
      <c r="A2818" s="94"/>
      <c r="B2818" s="83"/>
      <c r="C2818" s="95"/>
      <c r="D2818" s="95"/>
      <c r="E2818" s="33"/>
      <c r="F2818" s="98"/>
      <c r="G2818" s="96"/>
      <c r="H2818" s="112"/>
    </row>
    <row r="2819" spans="1:29" x14ac:dyDescent="0.3">
      <c r="A2819" s="91"/>
      <c r="B2819" s="92"/>
      <c r="C2819" s="92"/>
      <c r="D2819" s="92"/>
      <c r="E2819" s="92"/>
      <c r="F2819" s="92"/>
      <c r="G2819" s="92"/>
      <c r="H2819" s="92"/>
    </row>
    <row r="2820" spans="1:29" x14ac:dyDescent="0.3">
      <c r="A2820" s="68"/>
      <c r="B2820" s="68"/>
      <c r="C2820" s="68"/>
      <c r="D2820" s="68"/>
      <c r="E2820" s="68"/>
      <c r="F2820" s="68"/>
      <c r="G2820" s="68"/>
      <c r="H2820" s="82"/>
      <c r="P2820" s="21"/>
      <c r="Q2820" s="106">
        <f>+SUM(Q2821:Q2836)</f>
        <v>0</v>
      </c>
      <c r="R2820" s="106">
        <f t="shared" ref="R2820:V2820" si="3359">+SUM(R2821:R2836)</f>
        <v>0</v>
      </c>
      <c r="S2820" s="106">
        <f t="shared" si="3359"/>
        <v>0</v>
      </c>
      <c r="T2820" s="106">
        <f t="shared" si="3359"/>
        <v>0</v>
      </c>
      <c r="U2820" s="106">
        <f t="shared" si="3359"/>
        <v>0</v>
      </c>
      <c r="V2820" s="106">
        <f t="shared" si="3359"/>
        <v>0</v>
      </c>
      <c r="W2820" s="33"/>
      <c r="X2820" s="33"/>
      <c r="Y2820" s="33"/>
      <c r="Z2820" s="33"/>
      <c r="AA2820" s="33"/>
      <c r="AB2820" s="33"/>
      <c r="AC2820" s="33"/>
    </row>
    <row r="2821" spans="1:29" x14ac:dyDescent="0.3">
      <c r="A2821" s="67"/>
      <c r="B2821" s="85"/>
      <c r="C2821" s="85"/>
      <c r="D2821" s="85"/>
      <c r="E2821" s="85"/>
      <c r="F2821" s="85"/>
      <c r="G2821" s="85"/>
      <c r="H2821" s="113"/>
      <c r="I2821" s="105">
        <f t="shared" ref="I2821" si="3360">Q2820</f>
        <v>0</v>
      </c>
      <c r="J2821" s="105">
        <f t="shared" ref="J2821" si="3361">R2820</f>
        <v>0</v>
      </c>
      <c r="K2821" s="105">
        <f t="shared" ref="K2821" si="3362">S2820</f>
        <v>0</v>
      </c>
      <c r="L2821" s="105">
        <f t="shared" ref="L2821" si="3363">T2820</f>
        <v>0</v>
      </c>
      <c r="M2821" s="105">
        <f t="shared" ref="M2821" si="3364">U2820</f>
        <v>0</v>
      </c>
      <c r="N2821" s="105">
        <f t="shared" ref="N2821" si="3365">V2820</f>
        <v>0</v>
      </c>
      <c r="P2821" s="21" t="str">
        <f>IF(A2821&gt;=$B$2104,"A","B")</f>
        <v>A</v>
      </c>
      <c r="Q2821" s="85">
        <f t="shared" ref="Q2821:Q2825" si="3366">IF($P2821="B",B2821,0)</f>
        <v>0</v>
      </c>
      <c r="R2821" s="85">
        <f t="shared" ref="R2821:R2836" si="3367">IF($P2821="B",C2821,0)</f>
        <v>0</v>
      </c>
      <c r="S2821" s="85">
        <f t="shared" ref="S2821:S2836" si="3368">IF($P2821="B",D2821,0)</f>
        <v>0</v>
      </c>
      <c r="T2821" s="85">
        <f t="shared" ref="T2821:T2836" si="3369">IF($P2821="B",E2821,0)</f>
        <v>0</v>
      </c>
      <c r="U2821" s="85">
        <f t="shared" ref="U2821:U2836" si="3370">IF($P2821="B",F2821,0)</f>
        <v>0</v>
      </c>
      <c r="V2821" s="85">
        <f t="shared" ref="V2821:V2836" si="3371">IF($P2821="B",G2821,0)</f>
        <v>0</v>
      </c>
      <c r="W2821" s="33"/>
      <c r="X2821" s="85">
        <f>IF($P2821="A",B2821,0)</f>
        <v>0</v>
      </c>
      <c r="Y2821" s="85">
        <f t="shared" ref="Y2821:Y2836" si="3372">IF($P2821="A",C2821,0)</f>
        <v>0</v>
      </c>
      <c r="Z2821" s="85">
        <f t="shared" ref="Z2821:Z2836" si="3373">IF($P2821="A",D2821,0)</f>
        <v>0</v>
      </c>
      <c r="AA2821" s="85">
        <f t="shared" ref="AA2821:AA2836" si="3374">IF($P2821="A",E2821,0)</f>
        <v>0</v>
      </c>
      <c r="AB2821" s="85">
        <f t="shared" ref="AB2821:AB2836" si="3375">IF($P2821="A",F2821,0)</f>
        <v>0</v>
      </c>
      <c r="AC2821" s="85">
        <f t="shared" ref="AC2821:AC2836" si="3376">IF($P2821="A",G2821,0)</f>
        <v>0</v>
      </c>
    </row>
    <row r="2822" spans="1:29" x14ac:dyDescent="0.3">
      <c r="A2822" s="67"/>
      <c r="B2822" s="85"/>
      <c r="C2822" s="85"/>
      <c r="D2822" s="85"/>
      <c r="E2822" s="85"/>
      <c r="F2822" s="85"/>
      <c r="G2822" s="85"/>
      <c r="H2822" s="113"/>
      <c r="P2822" s="21" t="str">
        <f t="shared" ref="P2822:P2836" si="3377">IF(A2822&gt;=$B$2104,"A","B")</f>
        <v>A</v>
      </c>
      <c r="Q2822" s="85">
        <f t="shared" si="3366"/>
        <v>0</v>
      </c>
      <c r="R2822" s="85">
        <f t="shared" si="3367"/>
        <v>0</v>
      </c>
      <c r="S2822" s="85">
        <f t="shared" si="3368"/>
        <v>0</v>
      </c>
      <c r="T2822" s="85">
        <f t="shared" si="3369"/>
        <v>0</v>
      </c>
      <c r="U2822" s="85">
        <f t="shared" si="3370"/>
        <v>0</v>
      </c>
      <c r="V2822" s="85">
        <f t="shared" si="3371"/>
        <v>0</v>
      </c>
      <c r="W2822" s="33"/>
      <c r="X2822" s="85">
        <f t="shared" ref="X2822:X2836" si="3378">IF($P2822="A",B2822,0)</f>
        <v>0</v>
      </c>
      <c r="Y2822" s="85">
        <f t="shared" si="3372"/>
        <v>0</v>
      </c>
      <c r="Z2822" s="85">
        <f t="shared" si="3373"/>
        <v>0</v>
      </c>
      <c r="AA2822" s="85">
        <f t="shared" si="3374"/>
        <v>0</v>
      </c>
      <c r="AB2822" s="85">
        <f t="shared" si="3375"/>
        <v>0</v>
      </c>
      <c r="AC2822" s="85">
        <f t="shared" si="3376"/>
        <v>0</v>
      </c>
    </row>
    <row r="2823" spans="1:29" x14ac:dyDescent="0.3">
      <c r="A2823" s="67"/>
      <c r="B2823" s="85"/>
      <c r="C2823" s="85"/>
      <c r="D2823" s="85"/>
      <c r="E2823" s="85"/>
      <c r="F2823" s="85"/>
      <c r="G2823" s="85"/>
      <c r="H2823" s="113"/>
      <c r="P2823" s="21" t="str">
        <f t="shared" si="3377"/>
        <v>A</v>
      </c>
      <c r="Q2823" s="85">
        <f t="shared" si="3366"/>
        <v>0</v>
      </c>
      <c r="R2823" s="85">
        <f t="shared" si="3367"/>
        <v>0</v>
      </c>
      <c r="S2823" s="85">
        <f t="shared" si="3368"/>
        <v>0</v>
      </c>
      <c r="T2823" s="85">
        <f t="shared" si="3369"/>
        <v>0</v>
      </c>
      <c r="U2823" s="85">
        <f t="shared" si="3370"/>
        <v>0</v>
      </c>
      <c r="V2823" s="85">
        <f t="shared" si="3371"/>
        <v>0</v>
      </c>
      <c r="W2823" s="33"/>
      <c r="X2823" s="85">
        <f t="shared" si="3378"/>
        <v>0</v>
      </c>
      <c r="Y2823" s="85">
        <f t="shared" si="3372"/>
        <v>0</v>
      </c>
      <c r="Z2823" s="85">
        <f t="shared" si="3373"/>
        <v>0</v>
      </c>
      <c r="AA2823" s="85">
        <f t="shared" si="3374"/>
        <v>0</v>
      </c>
      <c r="AB2823" s="85">
        <f t="shared" si="3375"/>
        <v>0</v>
      </c>
      <c r="AC2823" s="85">
        <f t="shared" si="3376"/>
        <v>0</v>
      </c>
    </row>
    <row r="2824" spans="1:29" x14ac:dyDescent="0.3">
      <c r="A2824" s="67"/>
      <c r="B2824" s="85"/>
      <c r="C2824" s="85"/>
      <c r="D2824" s="85"/>
      <c r="E2824" s="85"/>
      <c r="F2824" s="85"/>
      <c r="G2824" s="85"/>
      <c r="H2824" s="113"/>
      <c r="P2824" s="21" t="str">
        <f t="shared" si="3377"/>
        <v>A</v>
      </c>
      <c r="Q2824" s="85">
        <f t="shared" si="3366"/>
        <v>0</v>
      </c>
      <c r="R2824" s="85">
        <f t="shared" si="3367"/>
        <v>0</v>
      </c>
      <c r="S2824" s="85">
        <f t="shared" si="3368"/>
        <v>0</v>
      </c>
      <c r="T2824" s="85">
        <f t="shared" si="3369"/>
        <v>0</v>
      </c>
      <c r="U2824" s="85">
        <f t="shared" si="3370"/>
        <v>0</v>
      </c>
      <c r="V2824" s="85">
        <f t="shared" si="3371"/>
        <v>0</v>
      </c>
      <c r="W2824" s="33"/>
      <c r="X2824" s="85">
        <f t="shared" si="3378"/>
        <v>0</v>
      </c>
      <c r="Y2824" s="85">
        <f t="shared" si="3372"/>
        <v>0</v>
      </c>
      <c r="Z2824" s="85">
        <f t="shared" si="3373"/>
        <v>0</v>
      </c>
      <c r="AA2824" s="85">
        <f t="shared" si="3374"/>
        <v>0</v>
      </c>
      <c r="AB2824" s="85">
        <f t="shared" si="3375"/>
        <v>0</v>
      </c>
      <c r="AC2824" s="85">
        <f t="shared" si="3376"/>
        <v>0</v>
      </c>
    </row>
    <row r="2825" spans="1:29" x14ac:dyDescent="0.3">
      <c r="A2825" s="67"/>
      <c r="B2825" s="85"/>
      <c r="C2825" s="85"/>
      <c r="D2825" s="85"/>
      <c r="E2825" s="85"/>
      <c r="F2825" s="85"/>
      <c r="G2825" s="85"/>
      <c r="H2825" s="113"/>
      <c r="P2825" s="21" t="str">
        <f t="shared" si="3377"/>
        <v>A</v>
      </c>
      <c r="Q2825" s="85">
        <f t="shared" si="3366"/>
        <v>0</v>
      </c>
      <c r="R2825" s="85">
        <f t="shared" si="3367"/>
        <v>0</v>
      </c>
      <c r="S2825" s="85">
        <f t="shared" si="3368"/>
        <v>0</v>
      </c>
      <c r="T2825" s="85">
        <f t="shared" si="3369"/>
        <v>0</v>
      </c>
      <c r="U2825" s="85">
        <f t="shared" si="3370"/>
        <v>0</v>
      </c>
      <c r="V2825" s="85">
        <f t="shared" si="3371"/>
        <v>0</v>
      </c>
      <c r="W2825" s="33"/>
      <c r="X2825" s="85">
        <f t="shared" si="3378"/>
        <v>0</v>
      </c>
      <c r="Y2825" s="85">
        <f t="shared" si="3372"/>
        <v>0</v>
      </c>
      <c r="Z2825" s="85">
        <f t="shared" si="3373"/>
        <v>0</v>
      </c>
      <c r="AA2825" s="85">
        <f t="shared" si="3374"/>
        <v>0</v>
      </c>
      <c r="AB2825" s="85">
        <f t="shared" si="3375"/>
        <v>0</v>
      </c>
      <c r="AC2825" s="85">
        <f t="shared" si="3376"/>
        <v>0</v>
      </c>
    </row>
    <row r="2826" spans="1:29" x14ac:dyDescent="0.3">
      <c r="A2826" s="67"/>
      <c r="B2826" s="85"/>
      <c r="C2826" s="85"/>
      <c r="D2826" s="85"/>
      <c r="E2826" s="85"/>
      <c r="F2826" s="85"/>
      <c r="G2826" s="85"/>
      <c r="H2826" s="113"/>
      <c r="P2826" s="21" t="str">
        <f t="shared" si="3377"/>
        <v>A</v>
      </c>
      <c r="Q2826" s="85">
        <f>IF($P2826="B",B2826,0)</f>
        <v>0</v>
      </c>
      <c r="R2826" s="85">
        <f t="shared" si="3367"/>
        <v>0</v>
      </c>
      <c r="S2826" s="85">
        <f t="shared" si="3368"/>
        <v>0</v>
      </c>
      <c r="T2826" s="85">
        <f t="shared" si="3369"/>
        <v>0</v>
      </c>
      <c r="U2826" s="85">
        <f t="shared" si="3370"/>
        <v>0</v>
      </c>
      <c r="V2826" s="85">
        <f t="shared" si="3371"/>
        <v>0</v>
      </c>
      <c r="W2826" s="33"/>
      <c r="X2826" s="85">
        <f t="shared" si="3378"/>
        <v>0</v>
      </c>
      <c r="Y2826" s="85">
        <f t="shared" si="3372"/>
        <v>0</v>
      </c>
      <c r="Z2826" s="85">
        <f t="shared" si="3373"/>
        <v>0</v>
      </c>
      <c r="AA2826" s="85">
        <f t="shared" si="3374"/>
        <v>0</v>
      </c>
      <c r="AB2826" s="85">
        <f t="shared" si="3375"/>
        <v>0</v>
      </c>
      <c r="AC2826" s="85">
        <f t="shared" si="3376"/>
        <v>0</v>
      </c>
    </row>
    <row r="2827" spans="1:29" x14ac:dyDescent="0.3">
      <c r="A2827" s="67"/>
      <c r="B2827" s="85"/>
      <c r="C2827" s="85"/>
      <c r="D2827" s="85"/>
      <c r="E2827" s="85"/>
      <c r="F2827" s="85"/>
      <c r="G2827" s="85"/>
      <c r="H2827" s="113"/>
      <c r="P2827" s="21" t="str">
        <f t="shared" si="3377"/>
        <v>A</v>
      </c>
      <c r="Q2827" s="85">
        <f t="shared" ref="Q2827:Q2836" si="3379">IF($P2827="B",B2827,0)</f>
        <v>0</v>
      </c>
      <c r="R2827" s="85">
        <f t="shared" si="3367"/>
        <v>0</v>
      </c>
      <c r="S2827" s="85">
        <f t="shared" si="3368"/>
        <v>0</v>
      </c>
      <c r="T2827" s="85">
        <f t="shared" si="3369"/>
        <v>0</v>
      </c>
      <c r="U2827" s="85">
        <f t="shared" si="3370"/>
        <v>0</v>
      </c>
      <c r="V2827" s="85">
        <f t="shared" si="3371"/>
        <v>0</v>
      </c>
      <c r="W2827" s="33"/>
      <c r="X2827" s="85">
        <f t="shared" si="3378"/>
        <v>0</v>
      </c>
      <c r="Y2827" s="85">
        <f t="shared" si="3372"/>
        <v>0</v>
      </c>
      <c r="Z2827" s="85">
        <f t="shared" si="3373"/>
        <v>0</v>
      </c>
      <c r="AA2827" s="85">
        <f t="shared" si="3374"/>
        <v>0</v>
      </c>
      <c r="AB2827" s="85">
        <f t="shared" si="3375"/>
        <v>0</v>
      </c>
      <c r="AC2827" s="85">
        <f t="shared" si="3376"/>
        <v>0</v>
      </c>
    </row>
    <row r="2828" spans="1:29" x14ac:dyDescent="0.3">
      <c r="A2828" s="67"/>
      <c r="B2828" s="85"/>
      <c r="C2828" s="85"/>
      <c r="D2828" s="85"/>
      <c r="E2828" s="85"/>
      <c r="F2828" s="85"/>
      <c r="G2828" s="85"/>
      <c r="H2828" s="113"/>
      <c r="P2828" s="21" t="str">
        <f t="shared" si="3377"/>
        <v>A</v>
      </c>
      <c r="Q2828" s="85">
        <f t="shared" si="3379"/>
        <v>0</v>
      </c>
      <c r="R2828" s="85">
        <f t="shared" si="3367"/>
        <v>0</v>
      </c>
      <c r="S2828" s="85">
        <f t="shared" si="3368"/>
        <v>0</v>
      </c>
      <c r="T2828" s="85">
        <f t="shared" si="3369"/>
        <v>0</v>
      </c>
      <c r="U2828" s="85">
        <f t="shared" si="3370"/>
        <v>0</v>
      </c>
      <c r="V2828" s="85">
        <f t="shared" si="3371"/>
        <v>0</v>
      </c>
      <c r="W2828" s="33"/>
      <c r="X2828" s="85">
        <f t="shared" si="3378"/>
        <v>0</v>
      </c>
      <c r="Y2828" s="85">
        <f t="shared" si="3372"/>
        <v>0</v>
      </c>
      <c r="Z2828" s="85">
        <f t="shared" si="3373"/>
        <v>0</v>
      </c>
      <c r="AA2828" s="85">
        <f t="shared" si="3374"/>
        <v>0</v>
      </c>
      <c r="AB2828" s="85">
        <f t="shared" si="3375"/>
        <v>0</v>
      </c>
      <c r="AC2828" s="85">
        <f t="shared" si="3376"/>
        <v>0</v>
      </c>
    </row>
    <row r="2829" spans="1:29" x14ac:dyDescent="0.3">
      <c r="A2829" s="67"/>
      <c r="B2829" s="85"/>
      <c r="C2829" s="85"/>
      <c r="D2829" s="85"/>
      <c r="E2829" s="85"/>
      <c r="F2829" s="85"/>
      <c r="G2829" s="85"/>
      <c r="H2829" s="113"/>
      <c r="P2829" s="21" t="str">
        <f t="shared" si="3377"/>
        <v>A</v>
      </c>
      <c r="Q2829" s="85">
        <f t="shared" si="3379"/>
        <v>0</v>
      </c>
      <c r="R2829" s="85">
        <f t="shared" si="3367"/>
        <v>0</v>
      </c>
      <c r="S2829" s="85">
        <f t="shared" si="3368"/>
        <v>0</v>
      </c>
      <c r="T2829" s="85">
        <f t="shared" si="3369"/>
        <v>0</v>
      </c>
      <c r="U2829" s="85">
        <f t="shared" si="3370"/>
        <v>0</v>
      </c>
      <c r="V2829" s="85">
        <f t="shared" si="3371"/>
        <v>0</v>
      </c>
      <c r="W2829" s="33"/>
      <c r="X2829" s="85">
        <f t="shared" si="3378"/>
        <v>0</v>
      </c>
      <c r="Y2829" s="85">
        <f t="shared" si="3372"/>
        <v>0</v>
      </c>
      <c r="Z2829" s="85">
        <f t="shared" si="3373"/>
        <v>0</v>
      </c>
      <c r="AA2829" s="85">
        <f t="shared" si="3374"/>
        <v>0</v>
      </c>
      <c r="AB2829" s="85">
        <f t="shared" si="3375"/>
        <v>0</v>
      </c>
      <c r="AC2829" s="85">
        <f t="shared" si="3376"/>
        <v>0</v>
      </c>
    </row>
    <row r="2830" spans="1:29" x14ac:dyDescent="0.3">
      <c r="A2830" s="67"/>
      <c r="B2830" s="85"/>
      <c r="C2830" s="85"/>
      <c r="D2830" s="85"/>
      <c r="E2830" s="85"/>
      <c r="F2830" s="85"/>
      <c r="G2830" s="85"/>
      <c r="H2830" s="113"/>
      <c r="P2830" s="21" t="str">
        <f t="shared" si="3377"/>
        <v>A</v>
      </c>
      <c r="Q2830" s="85">
        <f t="shared" si="3379"/>
        <v>0</v>
      </c>
      <c r="R2830" s="85">
        <f t="shared" si="3367"/>
        <v>0</v>
      </c>
      <c r="S2830" s="85">
        <f t="shared" si="3368"/>
        <v>0</v>
      </c>
      <c r="T2830" s="85">
        <f t="shared" si="3369"/>
        <v>0</v>
      </c>
      <c r="U2830" s="85">
        <f t="shared" si="3370"/>
        <v>0</v>
      </c>
      <c r="V2830" s="85">
        <f t="shared" si="3371"/>
        <v>0</v>
      </c>
      <c r="W2830" s="33"/>
      <c r="X2830" s="85">
        <f t="shared" si="3378"/>
        <v>0</v>
      </c>
      <c r="Y2830" s="85">
        <f t="shared" si="3372"/>
        <v>0</v>
      </c>
      <c r="Z2830" s="85">
        <f t="shared" si="3373"/>
        <v>0</v>
      </c>
      <c r="AA2830" s="85">
        <f t="shared" si="3374"/>
        <v>0</v>
      </c>
      <c r="AB2830" s="85">
        <f t="shared" si="3375"/>
        <v>0</v>
      </c>
      <c r="AC2830" s="85">
        <f t="shared" si="3376"/>
        <v>0</v>
      </c>
    </row>
    <row r="2831" spans="1:29" x14ac:dyDescent="0.3">
      <c r="A2831" s="67"/>
      <c r="B2831" s="85"/>
      <c r="C2831" s="85"/>
      <c r="D2831" s="85"/>
      <c r="E2831" s="85"/>
      <c r="F2831" s="85"/>
      <c r="G2831" s="85"/>
      <c r="H2831" s="113"/>
      <c r="P2831" s="21" t="str">
        <f t="shared" si="3377"/>
        <v>A</v>
      </c>
      <c r="Q2831" s="85">
        <f t="shared" si="3379"/>
        <v>0</v>
      </c>
      <c r="R2831" s="85">
        <f t="shared" si="3367"/>
        <v>0</v>
      </c>
      <c r="S2831" s="85">
        <f t="shared" si="3368"/>
        <v>0</v>
      </c>
      <c r="T2831" s="85">
        <f t="shared" si="3369"/>
        <v>0</v>
      </c>
      <c r="U2831" s="85">
        <f t="shared" si="3370"/>
        <v>0</v>
      </c>
      <c r="V2831" s="85">
        <f t="shared" si="3371"/>
        <v>0</v>
      </c>
      <c r="W2831" s="33"/>
      <c r="X2831" s="85">
        <f t="shared" si="3378"/>
        <v>0</v>
      </c>
      <c r="Y2831" s="85">
        <f t="shared" si="3372"/>
        <v>0</v>
      </c>
      <c r="Z2831" s="85">
        <f t="shared" si="3373"/>
        <v>0</v>
      </c>
      <c r="AA2831" s="85">
        <f t="shared" si="3374"/>
        <v>0</v>
      </c>
      <c r="AB2831" s="85">
        <f t="shared" si="3375"/>
        <v>0</v>
      </c>
      <c r="AC2831" s="85">
        <f t="shared" si="3376"/>
        <v>0</v>
      </c>
    </row>
    <row r="2832" spans="1:29" x14ac:dyDescent="0.3">
      <c r="A2832" s="67"/>
      <c r="B2832" s="85"/>
      <c r="C2832" s="85"/>
      <c r="D2832" s="85"/>
      <c r="E2832" s="85"/>
      <c r="F2832" s="85"/>
      <c r="G2832" s="85"/>
      <c r="H2832" s="113"/>
      <c r="P2832" s="21" t="str">
        <f t="shared" si="3377"/>
        <v>A</v>
      </c>
      <c r="Q2832" s="85">
        <f t="shared" si="3379"/>
        <v>0</v>
      </c>
      <c r="R2832" s="85">
        <f t="shared" si="3367"/>
        <v>0</v>
      </c>
      <c r="S2832" s="85">
        <f t="shared" si="3368"/>
        <v>0</v>
      </c>
      <c r="T2832" s="85">
        <f t="shared" si="3369"/>
        <v>0</v>
      </c>
      <c r="U2832" s="85">
        <f t="shared" si="3370"/>
        <v>0</v>
      </c>
      <c r="V2832" s="85">
        <f t="shared" si="3371"/>
        <v>0</v>
      </c>
      <c r="W2832" s="33"/>
      <c r="X2832" s="85">
        <f t="shared" si="3378"/>
        <v>0</v>
      </c>
      <c r="Y2832" s="85">
        <f t="shared" si="3372"/>
        <v>0</v>
      </c>
      <c r="Z2832" s="85">
        <f t="shared" si="3373"/>
        <v>0</v>
      </c>
      <c r="AA2832" s="85">
        <f t="shared" si="3374"/>
        <v>0</v>
      </c>
      <c r="AB2832" s="85">
        <f t="shared" si="3375"/>
        <v>0</v>
      </c>
      <c r="AC2832" s="85">
        <f t="shared" si="3376"/>
        <v>0</v>
      </c>
    </row>
    <row r="2833" spans="1:29" x14ac:dyDescent="0.3">
      <c r="A2833" s="67"/>
      <c r="B2833" s="85"/>
      <c r="C2833" s="85"/>
      <c r="D2833" s="85"/>
      <c r="E2833" s="85"/>
      <c r="F2833" s="85"/>
      <c r="G2833" s="85"/>
      <c r="H2833" s="113"/>
      <c r="P2833" s="21" t="str">
        <f t="shared" si="3377"/>
        <v>A</v>
      </c>
      <c r="Q2833" s="85">
        <f t="shared" si="3379"/>
        <v>0</v>
      </c>
      <c r="R2833" s="85">
        <f t="shared" si="3367"/>
        <v>0</v>
      </c>
      <c r="S2833" s="85">
        <f t="shared" si="3368"/>
        <v>0</v>
      </c>
      <c r="T2833" s="85">
        <f t="shared" si="3369"/>
        <v>0</v>
      </c>
      <c r="U2833" s="85">
        <f t="shared" si="3370"/>
        <v>0</v>
      </c>
      <c r="V2833" s="85">
        <f t="shared" si="3371"/>
        <v>0</v>
      </c>
      <c r="W2833" s="33"/>
      <c r="X2833" s="85">
        <f t="shared" si="3378"/>
        <v>0</v>
      </c>
      <c r="Y2833" s="85">
        <f t="shared" si="3372"/>
        <v>0</v>
      </c>
      <c r="Z2833" s="85">
        <f t="shared" si="3373"/>
        <v>0</v>
      </c>
      <c r="AA2833" s="85">
        <f t="shared" si="3374"/>
        <v>0</v>
      </c>
      <c r="AB2833" s="85">
        <f t="shared" si="3375"/>
        <v>0</v>
      </c>
      <c r="AC2833" s="85">
        <f t="shared" si="3376"/>
        <v>0</v>
      </c>
    </row>
    <row r="2834" spans="1:29" x14ac:dyDescent="0.3">
      <c r="A2834" s="67"/>
      <c r="B2834" s="85"/>
      <c r="C2834" s="85"/>
      <c r="D2834" s="85"/>
      <c r="E2834" s="85"/>
      <c r="F2834" s="85"/>
      <c r="G2834" s="85"/>
      <c r="H2834" s="113"/>
      <c r="P2834" s="21" t="str">
        <f t="shared" si="3377"/>
        <v>A</v>
      </c>
      <c r="Q2834" s="85">
        <f t="shared" si="3379"/>
        <v>0</v>
      </c>
      <c r="R2834" s="85">
        <f t="shared" si="3367"/>
        <v>0</v>
      </c>
      <c r="S2834" s="85">
        <f t="shared" si="3368"/>
        <v>0</v>
      </c>
      <c r="T2834" s="85">
        <f t="shared" si="3369"/>
        <v>0</v>
      </c>
      <c r="U2834" s="85">
        <f t="shared" si="3370"/>
        <v>0</v>
      </c>
      <c r="V2834" s="85">
        <f t="shared" si="3371"/>
        <v>0</v>
      </c>
      <c r="W2834" s="33"/>
      <c r="X2834" s="85">
        <f t="shared" si="3378"/>
        <v>0</v>
      </c>
      <c r="Y2834" s="85">
        <f t="shared" si="3372"/>
        <v>0</v>
      </c>
      <c r="Z2834" s="85">
        <f t="shared" si="3373"/>
        <v>0</v>
      </c>
      <c r="AA2834" s="85">
        <f t="shared" si="3374"/>
        <v>0</v>
      </c>
      <c r="AB2834" s="85">
        <f t="shared" si="3375"/>
        <v>0</v>
      </c>
      <c r="AC2834" s="85">
        <f t="shared" si="3376"/>
        <v>0</v>
      </c>
    </row>
    <row r="2835" spans="1:29" x14ac:dyDescent="0.3">
      <c r="A2835" s="67"/>
      <c r="B2835" s="85"/>
      <c r="C2835" s="85"/>
      <c r="D2835" s="85"/>
      <c r="E2835" s="85"/>
      <c r="F2835" s="85"/>
      <c r="G2835" s="85"/>
      <c r="H2835" s="113"/>
      <c r="P2835" s="21" t="str">
        <f t="shared" si="3377"/>
        <v>A</v>
      </c>
      <c r="Q2835" s="85">
        <f t="shared" si="3379"/>
        <v>0</v>
      </c>
      <c r="R2835" s="85">
        <f t="shared" si="3367"/>
        <v>0</v>
      </c>
      <c r="S2835" s="85">
        <f t="shared" si="3368"/>
        <v>0</v>
      </c>
      <c r="T2835" s="85">
        <f t="shared" si="3369"/>
        <v>0</v>
      </c>
      <c r="U2835" s="85">
        <f t="shared" si="3370"/>
        <v>0</v>
      </c>
      <c r="V2835" s="85">
        <f t="shared" si="3371"/>
        <v>0</v>
      </c>
      <c r="W2835" s="33"/>
      <c r="X2835" s="85">
        <f t="shared" si="3378"/>
        <v>0</v>
      </c>
      <c r="Y2835" s="85">
        <f t="shared" si="3372"/>
        <v>0</v>
      </c>
      <c r="Z2835" s="85">
        <f t="shared" si="3373"/>
        <v>0</v>
      </c>
      <c r="AA2835" s="85">
        <f t="shared" si="3374"/>
        <v>0</v>
      </c>
      <c r="AB2835" s="85">
        <f t="shared" si="3375"/>
        <v>0</v>
      </c>
      <c r="AC2835" s="85">
        <f t="shared" si="3376"/>
        <v>0</v>
      </c>
    </row>
    <row r="2836" spans="1:29" x14ac:dyDescent="0.3">
      <c r="A2836" s="67"/>
      <c r="B2836" s="85"/>
      <c r="C2836" s="85"/>
      <c r="D2836" s="85"/>
      <c r="E2836" s="85"/>
      <c r="F2836" s="85"/>
      <c r="G2836" s="85"/>
      <c r="H2836" s="113"/>
      <c r="P2836" s="21" t="str">
        <f t="shared" si="3377"/>
        <v>A</v>
      </c>
      <c r="Q2836" s="85">
        <f t="shared" si="3379"/>
        <v>0</v>
      </c>
      <c r="R2836" s="85">
        <f t="shared" si="3367"/>
        <v>0</v>
      </c>
      <c r="S2836" s="85">
        <f t="shared" si="3368"/>
        <v>0</v>
      </c>
      <c r="T2836" s="85">
        <f t="shared" si="3369"/>
        <v>0</v>
      </c>
      <c r="U2836" s="85">
        <f t="shared" si="3370"/>
        <v>0</v>
      </c>
      <c r="V2836" s="85">
        <f t="shared" si="3371"/>
        <v>0</v>
      </c>
      <c r="W2836" s="33"/>
      <c r="X2836" s="85">
        <f t="shared" si="3378"/>
        <v>0</v>
      </c>
      <c r="Y2836" s="85">
        <f t="shared" si="3372"/>
        <v>0</v>
      </c>
      <c r="Z2836" s="85">
        <f t="shared" si="3373"/>
        <v>0</v>
      </c>
      <c r="AA2836" s="85">
        <f t="shared" si="3374"/>
        <v>0</v>
      </c>
      <c r="AB2836" s="85">
        <f t="shared" si="3375"/>
        <v>0</v>
      </c>
      <c r="AC2836" s="85">
        <f t="shared" si="3376"/>
        <v>0</v>
      </c>
    </row>
    <row r="2837" spans="1:29" x14ac:dyDescent="0.3">
      <c r="A2837" s="68"/>
      <c r="B2837" s="86"/>
      <c r="C2837" s="86"/>
      <c r="D2837" s="86"/>
      <c r="E2837" s="86"/>
      <c r="F2837" s="86"/>
      <c r="G2837" s="86"/>
      <c r="H2837" s="89"/>
      <c r="I2837" s="105">
        <f>X2837</f>
        <v>0</v>
      </c>
      <c r="J2837" s="105">
        <f>Y2837</f>
        <v>0</v>
      </c>
      <c r="K2837" s="105">
        <f>Z2837</f>
        <v>0</v>
      </c>
      <c r="L2837" s="105">
        <f>AA2837</f>
        <v>0</v>
      </c>
      <c r="M2837" s="105">
        <f t="shared" ref="M2837" si="3380">AB2837</f>
        <v>0</v>
      </c>
      <c r="N2837" s="105">
        <f t="shared" ref="N2837" si="3381">AC2837</f>
        <v>0</v>
      </c>
      <c r="P2837" s="21"/>
      <c r="Q2837" s="33"/>
      <c r="R2837" s="33"/>
      <c r="S2837" s="33"/>
      <c r="T2837" s="33"/>
      <c r="U2837" s="33"/>
      <c r="V2837" s="33"/>
      <c r="W2837" s="33"/>
      <c r="X2837" s="106">
        <f>SUM(X2821:X2836)</f>
        <v>0</v>
      </c>
      <c r="Y2837" s="106">
        <f t="shared" ref="Y2837:AC2837" si="3382">SUM(Y2821:Y2836)</f>
        <v>0</v>
      </c>
      <c r="Z2837" s="106">
        <f t="shared" si="3382"/>
        <v>0</v>
      </c>
      <c r="AA2837" s="106">
        <f t="shared" si="3382"/>
        <v>0</v>
      </c>
      <c r="AB2837" s="106">
        <f t="shared" si="3382"/>
        <v>0</v>
      </c>
      <c r="AC2837" s="106">
        <f t="shared" si="3382"/>
        <v>0</v>
      </c>
    </row>
    <row r="2838" spans="1:29" x14ac:dyDescent="0.3">
      <c r="A2838" s="82"/>
      <c r="B2838" s="89"/>
      <c r="C2838" s="89"/>
      <c r="D2838" s="89"/>
      <c r="E2838" s="89"/>
      <c r="F2838" s="89"/>
      <c r="G2838" s="89"/>
      <c r="H2838" s="89"/>
      <c r="P2838" s="21"/>
      <c r="Q2838" s="33"/>
      <c r="R2838" s="33"/>
      <c r="S2838" s="33"/>
      <c r="T2838" s="33"/>
      <c r="U2838" s="33"/>
      <c r="V2838" s="33"/>
      <c r="W2838" s="33"/>
      <c r="X2838" s="33"/>
      <c r="Y2838" s="33"/>
      <c r="Z2838" s="33"/>
      <c r="AA2838" s="33"/>
      <c r="AB2838" s="33"/>
      <c r="AC2838" s="33"/>
    </row>
    <row r="2839" spans="1:29" x14ac:dyDescent="0.3">
      <c r="A2839" s="92"/>
      <c r="B2839" s="92"/>
      <c r="C2839" s="92"/>
      <c r="D2839" s="92"/>
      <c r="E2839" s="92"/>
      <c r="F2839" s="92"/>
      <c r="G2839" s="92"/>
      <c r="H2839" s="92"/>
      <c r="P2839" s="21"/>
      <c r="Q2839" s="33"/>
      <c r="R2839" s="33"/>
      <c r="S2839" s="33"/>
      <c r="T2839" s="33"/>
      <c r="U2839" s="33"/>
      <c r="V2839" s="33"/>
      <c r="W2839" s="33"/>
      <c r="X2839" s="33"/>
      <c r="Y2839" s="33"/>
      <c r="Z2839" s="33"/>
      <c r="AA2839" s="33"/>
      <c r="AB2839" s="33"/>
      <c r="AC2839" s="33"/>
    </row>
    <row r="2840" spans="1:29" x14ac:dyDescent="0.3">
      <c r="A2840" s="68"/>
      <c r="B2840" s="68"/>
      <c r="C2840" s="68"/>
      <c r="D2840" s="68"/>
      <c r="E2840" s="68"/>
      <c r="F2840" s="68"/>
      <c r="G2840" s="68"/>
      <c r="H2840" s="82"/>
      <c r="P2840" s="21"/>
      <c r="Q2840" s="33"/>
      <c r="R2840" s="33"/>
      <c r="S2840" s="33"/>
      <c r="T2840" s="33"/>
      <c r="U2840" s="33"/>
      <c r="V2840" s="33"/>
      <c r="W2840" s="33"/>
      <c r="X2840" s="106">
        <f t="shared" ref="X2840:AC2840" si="3383">SUM(X2841:X2856)</f>
        <v>0</v>
      </c>
      <c r="Y2840" s="106">
        <f t="shared" si="3383"/>
        <v>0</v>
      </c>
      <c r="Z2840" s="106">
        <f t="shared" si="3383"/>
        <v>0</v>
      </c>
      <c r="AA2840" s="106">
        <f t="shared" si="3383"/>
        <v>0</v>
      </c>
      <c r="AB2840" s="106">
        <f t="shared" si="3383"/>
        <v>0</v>
      </c>
      <c r="AC2840" s="106">
        <f t="shared" si="3383"/>
        <v>0</v>
      </c>
    </row>
    <row r="2841" spans="1:29" x14ac:dyDescent="0.3">
      <c r="A2841" s="67"/>
      <c r="B2841" s="85"/>
      <c r="C2841" s="85"/>
      <c r="D2841" s="85"/>
      <c r="E2841" s="85"/>
      <c r="F2841" s="85"/>
      <c r="G2841" s="85"/>
      <c r="H2841" s="113"/>
      <c r="I2841" s="105">
        <f>X2840</f>
        <v>0</v>
      </c>
      <c r="J2841" s="105">
        <f>Y2840</f>
        <v>0</v>
      </c>
      <c r="K2841" s="105">
        <f t="shared" ref="K2841" si="3384">Z2840</f>
        <v>0</v>
      </c>
      <c r="L2841" s="105">
        <f t="shared" ref="L2841" si="3385">AA2840</f>
        <v>0</v>
      </c>
      <c r="M2841" s="105">
        <f t="shared" ref="M2841" si="3386">AB2840</f>
        <v>0</v>
      </c>
      <c r="N2841" s="105">
        <f t="shared" ref="N2841" si="3387">AC2840</f>
        <v>0</v>
      </c>
      <c r="P2841" s="21" t="str">
        <f>IF(A2841&lt;=$B$2104,"A","B")</f>
        <v>A</v>
      </c>
      <c r="Q2841" s="85">
        <f t="shared" ref="Q2841:Q2845" si="3388">IF($P2841="B",B2841,0)</f>
        <v>0</v>
      </c>
      <c r="R2841" s="85">
        <f t="shared" ref="R2841:R2856" si="3389">IF($P2841="B",C2841,0)</f>
        <v>0</v>
      </c>
      <c r="S2841" s="85">
        <f t="shared" ref="S2841:S2856" si="3390">IF($P2841="B",D2841,0)</f>
        <v>0</v>
      </c>
      <c r="T2841" s="85">
        <f t="shared" ref="T2841:T2856" si="3391">IF($P2841="B",E2841,0)</f>
        <v>0</v>
      </c>
      <c r="U2841" s="85">
        <f t="shared" ref="U2841:U2856" si="3392">IF($P2841="B",F2841,0)</f>
        <v>0</v>
      </c>
      <c r="V2841" s="85">
        <f t="shared" ref="V2841:V2856" si="3393">IF($P2841="B",G2841,0)</f>
        <v>0</v>
      </c>
      <c r="W2841" s="33"/>
      <c r="X2841" s="85">
        <f>IF($P2841="A",B2841,0)</f>
        <v>0</v>
      </c>
      <c r="Y2841" s="85">
        <f t="shared" ref="Y2841:Y2856" si="3394">IF($P2841="A",C2841,0)</f>
        <v>0</v>
      </c>
      <c r="Z2841" s="85">
        <f t="shared" ref="Z2841:Z2856" si="3395">IF($P2841="A",D2841,0)</f>
        <v>0</v>
      </c>
      <c r="AA2841" s="85">
        <f t="shared" ref="AA2841:AA2856" si="3396">IF($P2841="A",E2841,0)</f>
        <v>0</v>
      </c>
      <c r="AB2841" s="85">
        <f t="shared" ref="AB2841:AB2856" si="3397">IF($P2841="A",F2841,0)</f>
        <v>0</v>
      </c>
      <c r="AC2841" s="85">
        <f t="shared" ref="AC2841:AC2856" si="3398">IF($P2841="A",G2841,0)</f>
        <v>0</v>
      </c>
    </row>
    <row r="2842" spans="1:29" x14ac:dyDescent="0.3">
      <c r="A2842" s="67"/>
      <c r="B2842" s="85"/>
      <c r="C2842" s="85"/>
      <c r="D2842" s="85"/>
      <c r="E2842" s="85"/>
      <c r="F2842" s="85"/>
      <c r="G2842" s="85"/>
      <c r="H2842" s="113"/>
      <c r="P2842" s="21" t="str">
        <f t="shared" ref="P2842:P2856" si="3399">IF(A2842&lt;=$B$2104,"A","B")</f>
        <v>A</v>
      </c>
      <c r="Q2842" s="85">
        <f t="shared" si="3388"/>
        <v>0</v>
      </c>
      <c r="R2842" s="85">
        <f t="shared" si="3389"/>
        <v>0</v>
      </c>
      <c r="S2842" s="85">
        <f t="shared" si="3390"/>
        <v>0</v>
      </c>
      <c r="T2842" s="85">
        <f t="shared" si="3391"/>
        <v>0</v>
      </c>
      <c r="U2842" s="85">
        <f t="shared" si="3392"/>
        <v>0</v>
      </c>
      <c r="V2842" s="85">
        <f t="shared" si="3393"/>
        <v>0</v>
      </c>
      <c r="W2842" s="33"/>
      <c r="X2842" s="85">
        <f t="shared" ref="X2842:X2856" si="3400">IF($P2842="A",B2842,0)</f>
        <v>0</v>
      </c>
      <c r="Y2842" s="85">
        <f t="shared" si="3394"/>
        <v>0</v>
      </c>
      <c r="Z2842" s="85">
        <f t="shared" si="3395"/>
        <v>0</v>
      </c>
      <c r="AA2842" s="85">
        <f t="shared" si="3396"/>
        <v>0</v>
      </c>
      <c r="AB2842" s="85">
        <f t="shared" si="3397"/>
        <v>0</v>
      </c>
      <c r="AC2842" s="85">
        <f t="shared" si="3398"/>
        <v>0</v>
      </c>
    </row>
    <row r="2843" spans="1:29" x14ac:dyDescent="0.3">
      <c r="A2843" s="67"/>
      <c r="B2843" s="85"/>
      <c r="C2843" s="85"/>
      <c r="D2843" s="85"/>
      <c r="E2843" s="85"/>
      <c r="F2843" s="85"/>
      <c r="G2843" s="85"/>
      <c r="H2843" s="113"/>
      <c r="P2843" s="21" t="str">
        <f t="shared" si="3399"/>
        <v>A</v>
      </c>
      <c r="Q2843" s="85">
        <f t="shared" si="3388"/>
        <v>0</v>
      </c>
      <c r="R2843" s="85">
        <f t="shared" si="3389"/>
        <v>0</v>
      </c>
      <c r="S2843" s="85">
        <f t="shared" si="3390"/>
        <v>0</v>
      </c>
      <c r="T2843" s="85">
        <f t="shared" si="3391"/>
        <v>0</v>
      </c>
      <c r="U2843" s="85">
        <f t="shared" si="3392"/>
        <v>0</v>
      </c>
      <c r="V2843" s="85">
        <f t="shared" si="3393"/>
        <v>0</v>
      </c>
      <c r="W2843" s="33"/>
      <c r="X2843" s="85">
        <f t="shared" si="3400"/>
        <v>0</v>
      </c>
      <c r="Y2843" s="85">
        <f t="shared" si="3394"/>
        <v>0</v>
      </c>
      <c r="Z2843" s="85">
        <f t="shared" si="3395"/>
        <v>0</v>
      </c>
      <c r="AA2843" s="85">
        <f t="shared" si="3396"/>
        <v>0</v>
      </c>
      <c r="AB2843" s="85">
        <f t="shared" si="3397"/>
        <v>0</v>
      </c>
      <c r="AC2843" s="85">
        <f t="shared" si="3398"/>
        <v>0</v>
      </c>
    </row>
    <row r="2844" spans="1:29" x14ac:dyDescent="0.3">
      <c r="A2844" s="67"/>
      <c r="B2844" s="85"/>
      <c r="C2844" s="85"/>
      <c r="D2844" s="85"/>
      <c r="E2844" s="85"/>
      <c r="F2844" s="85"/>
      <c r="G2844" s="85"/>
      <c r="H2844" s="113"/>
      <c r="P2844" s="21" t="str">
        <f t="shared" si="3399"/>
        <v>A</v>
      </c>
      <c r="Q2844" s="85">
        <f t="shared" si="3388"/>
        <v>0</v>
      </c>
      <c r="R2844" s="85">
        <f t="shared" si="3389"/>
        <v>0</v>
      </c>
      <c r="S2844" s="85">
        <f t="shared" si="3390"/>
        <v>0</v>
      </c>
      <c r="T2844" s="85">
        <f t="shared" si="3391"/>
        <v>0</v>
      </c>
      <c r="U2844" s="85">
        <f t="shared" si="3392"/>
        <v>0</v>
      </c>
      <c r="V2844" s="85">
        <f t="shared" si="3393"/>
        <v>0</v>
      </c>
      <c r="W2844" s="33"/>
      <c r="X2844" s="85">
        <f t="shared" si="3400"/>
        <v>0</v>
      </c>
      <c r="Y2844" s="85">
        <f t="shared" si="3394"/>
        <v>0</v>
      </c>
      <c r="Z2844" s="85">
        <f t="shared" si="3395"/>
        <v>0</v>
      </c>
      <c r="AA2844" s="85">
        <f t="shared" si="3396"/>
        <v>0</v>
      </c>
      <c r="AB2844" s="85">
        <f t="shared" si="3397"/>
        <v>0</v>
      </c>
      <c r="AC2844" s="85">
        <f t="shared" si="3398"/>
        <v>0</v>
      </c>
    </row>
    <row r="2845" spans="1:29" x14ac:dyDescent="0.3">
      <c r="A2845" s="67"/>
      <c r="B2845" s="85"/>
      <c r="C2845" s="85"/>
      <c r="D2845" s="85"/>
      <c r="E2845" s="85"/>
      <c r="F2845" s="85"/>
      <c r="G2845" s="85"/>
      <c r="H2845" s="113"/>
      <c r="P2845" s="21" t="str">
        <f t="shared" si="3399"/>
        <v>A</v>
      </c>
      <c r="Q2845" s="85">
        <f t="shared" si="3388"/>
        <v>0</v>
      </c>
      <c r="R2845" s="85">
        <f t="shared" si="3389"/>
        <v>0</v>
      </c>
      <c r="S2845" s="85">
        <f t="shared" si="3390"/>
        <v>0</v>
      </c>
      <c r="T2845" s="85">
        <f t="shared" si="3391"/>
        <v>0</v>
      </c>
      <c r="U2845" s="85">
        <f t="shared" si="3392"/>
        <v>0</v>
      </c>
      <c r="V2845" s="85">
        <f t="shared" si="3393"/>
        <v>0</v>
      </c>
      <c r="W2845" s="33"/>
      <c r="X2845" s="85">
        <f t="shared" si="3400"/>
        <v>0</v>
      </c>
      <c r="Y2845" s="85">
        <f t="shared" si="3394"/>
        <v>0</v>
      </c>
      <c r="Z2845" s="85">
        <f t="shared" si="3395"/>
        <v>0</v>
      </c>
      <c r="AA2845" s="85">
        <f t="shared" si="3396"/>
        <v>0</v>
      </c>
      <c r="AB2845" s="85">
        <f t="shared" si="3397"/>
        <v>0</v>
      </c>
      <c r="AC2845" s="85">
        <f t="shared" si="3398"/>
        <v>0</v>
      </c>
    </row>
    <row r="2846" spans="1:29" x14ac:dyDescent="0.3">
      <c r="A2846" s="67"/>
      <c r="B2846" s="85"/>
      <c r="C2846" s="85"/>
      <c r="D2846" s="85"/>
      <c r="E2846" s="85"/>
      <c r="F2846" s="85"/>
      <c r="G2846" s="85"/>
      <c r="H2846" s="113"/>
      <c r="P2846" s="21" t="str">
        <f t="shared" si="3399"/>
        <v>A</v>
      </c>
      <c r="Q2846" s="85">
        <f>IF($P2846="B",B2846,0)</f>
        <v>0</v>
      </c>
      <c r="R2846" s="85">
        <f t="shared" si="3389"/>
        <v>0</v>
      </c>
      <c r="S2846" s="85">
        <f t="shared" si="3390"/>
        <v>0</v>
      </c>
      <c r="T2846" s="85">
        <f t="shared" si="3391"/>
        <v>0</v>
      </c>
      <c r="U2846" s="85">
        <f t="shared" si="3392"/>
        <v>0</v>
      </c>
      <c r="V2846" s="85">
        <f t="shared" si="3393"/>
        <v>0</v>
      </c>
      <c r="W2846" s="33"/>
      <c r="X2846" s="85">
        <f t="shared" si="3400"/>
        <v>0</v>
      </c>
      <c r="Y2846" s="85">
        <f t="shared" si="3394"/>
        <v>0</v>
      </c>
      <c r="Z2846" s="85">
        <f t="shared" si="3395"/>
        <v>0</v>
      </c>
      <c r="AA2846" s="85">
        <f t="shared" si="3396"/>
        <v>0</v>
      </c>
      <c r="AB2846" s="85">
        <f t="shared" si="3397"/>
        <v>0</v>
      </c>
      <c r="AC2846" s="85">
        <f t="shared" si="3398"/>
        <v>0</v>
      </c>
    </row>
    <row r="2847" spans="1:29" x14ac:dyDescent="0.3">
      <c r="A2847" s="67"/>
      <c r="B2847" s="85"/>
      <c r="C2847" s="85"/>
      <c r="D2847" s="85"/>
      <c r="E2847" s="85"/>
      <c r="F2847" s="85"/>
      <c r="G2847" s="85"/>
      <c r="H2847" s="113"/>
      <c r="P2847" s="21" t="str">
        <f t="shared" si="3399"/>
        <v>A</v>
      </c>
      <c r="Q2847" s="85">
        <f t="shared" ref="Q2847:Q2856" si="3401">IF($P2847="B",B2847,0)</f>
        <v>0</v>
      </c>
      <c r="R2847" s="85">
        <f t="shared" si="3389"/>
        <v>0</v>
      </c>
      <c r="S2847" s="85">
        <f t="shared" si="3390"/>
        <v>0</v>
      </c>
      <c r="T2847" s="85">
        <f t="shared" si="3391"/>
        <v>0</v>
      </c>
      <c r="U2847" s="85">
        <f t="shared" si="3392"/>
        <v>0</v>
      </c>
      <c r="V2847" s="85">
        <f t="shared" si="3393"/>
        <v>0</v>
      </c>
      <c r="W2847" s="33"/>
      <c r="X2847" s="85">
        <f t="shared" si="3400"/>
        <v>0</v>
      </c>
      <c r="Y2847" s="85">
        <f t="shared" si="3394"/>
        <v>0</v>
      </c>
      <c r="Z2847" s="85">
        <f t="shared" si="3395"/>
        <v>0</v>
      </c>
      <c r="AA2847" s="85">
        <f t="shared" si="3396"/>
        <v>0</v>
      </c>
      <c r="AB2847" s="85">
        <f t="shared" si="3397"/>
        <v>0</v>
      </c>
      <c r="AC2847" s="85">
        <f t="shared" si="3398"/>
        <v>0</v>
      </c>
    </row>
    <row r="2848" spans="1:29" x14ac:dyDescent="0.3">
      <c r="A2848" s="67"/>
      <c r="B2848" s="85"/>
      <c r="C2848" s="85"/>
      <c r="D2848" s="85"/>
      <c r="E2848" s="85"/>
      <c r="F2848" s="85"/>
      <c r="G2848" s="85"/>
      <c r="H2848" s="113"/>
      <c r="P2848" s="21" t="str">
        <f t="shared" si="3399"/>
        <v>A</v>
      </c>
      <c r="Q2848" s="85">
        <f t="shared" si="3401"/>
        <v>0</v>
      </c>
      <c r="R2848" s="85">
        <f t="shared" si="3389"/>
        <v>0</v>
      </c>
      <c r="S2848" s="85">
        <f t="shared" si="3390"/>
        <v>0</v>
      </c>
      <c r="T2848" s="85">
        <f t="shared" si="3391"/>
        <v>0</v>
      </c>
      <c r="U2848" s="85">
        <f t="shared" si="3392"/>
        <v>0</v>
      </c>
      <c r="V2848" s="85">
        <f t="shared" si="3393"/>
        <v>0</v>
      </c>
      <c r="W2848" s="33"/>
      <c r="X2848" s="85">
        <f t="shared" si="3400"/>
        <v>0</v>
      </c>
      <c r="Y2848" s="85">
        <f t="shared" si="3394"/>
        <v>0</v>
      </c>
      <c r="Z2848" s="85">
        <f t="shared" si="3395"/>
        <v>0</v>
      </c>
      <c r="AA2848" s="85">
        <f t="shared" si="3396"/>
        <v>0</v>
      </c>
      <c r="AB2848" s="85">
        <f t="shared" si="3397"/>
        <v>0</v>
      </c>
      <c r="AC2848" s="85">
        <f t="shared" si="3398"/>
        <v>0</v>
      </c>
    </row>
    <row r="2849" spans="1:29" x14ac:dyDescent="0.3">
      <c r="A2849" s="67"/>
      <c r="B2849" s="85"/>
      <c r="C2849" s="85"/>
      <c r="D2849" s="85"/>
      <c r="E2849" s="85"/>
      <c r="F2849" s="85"/>
      <c r="G2849" s="85"/>
      <c r="H2849" s="113"/>
      <c r="P2849" s="21" t="str">
        <f t="shared" si="3399"/>
        <v>A</v>
      </c>
      <c r="Q2849" s="85">
        <f t="shared" si="3401"/>
        <v>0</v>
      </c>
      <c r="R2849" s="85">
        <f t="shared" si="3389"/>
        <v>0</v>
      </c>
      <c r="S2849" s="85">
        <f t="shared" si="3390"/>
        <v>0</v>
      </c>
      <c r="T2849" s="85">
        <f t="shared" si="3391"/>
        <v>0</v>
      </c>
      <c r="U2849" s="85">
        <f t="shared" si="3392"/>
        <v>0</v>
      </c>
      <c r="V2849" s="85">
        <f t="shared" si="3393"/>
        <v>0</v>
      </c>
      <c r="W2849" s="33"/>
      <c r="X2849" s="85">
        <f t="shared" si="3400"/>
        <v>0</v>
      </c>
      <c r="Y2849" s="85">
        <f t="shared" si="3394"/>
        <v>0</v>
      </c>
      <c r="Z2849" s="85">
        <f t="shared" si="3395"/>
        <v>0</v>
      </c>
      <c r="AA2849" s="85">
        <f t="shared" si="3396"/>
        <v>0</v>
      </c>
      <c r="AB2849" s="85">
        <f t="shared" si="3397"/>
        <v>0</v>
      </c>
      <c r="AC2849" s="85">
        <f t="shared" si="3398"/>
        <v>0</v>
      </c>
    </row>
    <row r="2850" spans="1:29" x14ac:dyDescent="0.3">
      <c r="A2850" s="67"/>
      <c r="B2850" s="85"/>
      <c r="C2850" s="85"/>
      <c r="D2850" s="85"/>
      <c r="E2850" s="85"/>
      <c r="F2850" s="85"/>
      <c r="G2850" s="85"/>
      <c r="H2850" s="113"/>
      <c r="P2850" s="21" t="str">
        <f t="shared" si="3399"/>
        <v>A</v>
      </c>
      <c r="Q2850" s="85">
        <f t="shared" si="3401"/>
        <v>0</v>
      </c>
      <c r="R2850" s="85">
        <f t="shared" si="3389"/>
        <v>0</v>
      </c>
      <c r="S2850" s="85">
        <f t="shared" si="3390"/>
        <v>0</v>
      </c>
      <c r="T2850" s="85">
        <f t="shared" si="3391"/>
        <v>0</v>
      </c>
      <c r="U2850" s="85">
        <f t="shared" si="3392"/>
        <v>0</v>
      </c>
      <c r="V2850" s="85">
        <f t="shared" si="3393"/>
        <v>0</v>
      </c>
      <c r="W2850" s="33"/>
      <c r="X2850" s="85">
        <f t="shared" si="3400"/>
        <v>0</v>
      </c>
      <c r="Y2850" s="85">
        <f t="shared" si="3394"/>
        <v>0</v>
      </c>
      <c r="Z2850" s="85">
        <f t="shared" si="3395"/>
        <v>0</v>
      </c>
      <c r="AA2850" s="85">
        <f t="shared" si="3396"/>
        <v>0</v>
      </c>
      <c r="AB2850" s="85">
        <f t="shared" si="3397"/>
        <v>0</v>
      </c>
      <c r="AC2850" s="85">
        <f t="shared" si="3398"/>
        <v>0</v>
      </c>
    </row>
    <row r="2851" spans="1:29" x14ac:dyDescent="0.3">
      <c r="A2851" s="67"/>
      <c r="B2851" s="85"/>
      <c r="C2851" s="85"/>
      <c r="D2851" s="85"/>
      <c r="E2851" s="85"/>
      <c r="F2851" s="85"/>
      <c r="G2851" s="85"/>
      <c r="H2851" s="113"/>
      <c r="P2851" s="21" t="str">
        <f t="shared" si="3399"/>
        <v>A</v>
      </c>
      <c r="Q2851" s="85">
        <f t="shared" si="3401"/>
        <v>0</v>
      </c>
      <c r="R2851" s="85">
        <f t="shared" si="3389"/>
        <v>0</v>
      </c>
      <c r="S2851" s="85">
        <f t="shared" si="3390"/>
        <v>0</v>
      </c>
      <c r="T2851" s="85">
        <f t="shared" si="3391"/>
        <v>0</v>
      </c>
      <c r="U2851" s="85">
        <f t="shared" si="3392"/>
        <v>0</v>
      </c>
      <c r="V2851" s="85">
        <f t="shared" si="3393"/>
        <v>0</v>
      </c>
      <c r="W2851" s="33"/>
      <c r="X2851" s="85">
        <f t="shared" si="3400"/>
        <v>0</v>
      </c>
      <c r="Y2851" s="85">
        <f t="shared" si="3394"/>
        <v>0</v>
      </c>
      <c r="Z2851" s="85">
        <f t="shared" si="3395"/>
        <v>0</v>
      </c>
      <c r="AA2851" s="85">
        <f t="shared" si="3396"/>
        <v>0</v>
      </c>
      <c r="AB2851" s="85">
        <f t="shared" si="3397"/>
        <v>0</v>
      </c>
      <c r="AC2851" s="85">
        <f t="shared" si="3398"/>
        <v>0</v>
      </c>
    </row>
    <row r="2852" spans="1:29" x14ac:dyDescent="0.3">
      <c r="A2852" s="67"/>
      <c r="B2852" s="85"/>
      <c r="C2852" s="85"/>
      <c r="D2852" s="85"/>
      <c r="E2852" s="85"/>
      <c r="F2852" s="85"/>
      <c r="G2852" s="85"/>
      <c r="H2852" s="113"/>
      <c r="P2852" s="21" t="str">
        <f t="shared" si="3399"/>
        <v>A</v>
      </c>
      <c r="Q2852" s="85">
        <f t="shared" si="3401"/>
        <v>0</v>
      </c>
      <c r="R2852" s="85">
        <f t="shared" si="3389"/>
        <v>0</v>
      </c>
      <c r="S2852" s="85">
        <f t="shared" si="3390"/>
        <v>0</v>
      </c>
      <c r="T2852" s="85">
        <f t="shared" si="3391"/>
        <v>0</v>
      </c>
      <c r="U2852" s="85">
        <f t="shared" si="3392"/>
        <v>0</v>
      </c>
      <c r="V2852" s="85">
        <f t="shared" si="3393"/>
        <v>0</v>
      </c>
      <c r="W2852" s="33"/>
      <c r="X2852" s="85">
        <f t="shared" si="3400"/>
        <v>0</v>
      </c>
      <c r="Y2852" s="85">
        <f t="shared" si="3394"/>
        <v>0</v>
      </c>
      <c r="Z2852" s="85">
        <f t="shared" si="3395"/>
        <v>0</v>
      </c>
      <c r="AA2852" s="85">
        <f t="shared" si="3396"/>
        <v>0</v>
      </c>
      <c r="AB2852" s="85">
        <f t="shared" si="3397"/>
        <v>0</v>
      </c>
      <c r="AC2852" s="85">
        <f t="shared" si="3398"/>
        <v>0</v>
      </c>
    </row>
    <row r="2853" spans="1:29" x14ac:dyDescent="0.3">
      <c r="A2853" s="67"/>
      <c r="B2853" s="85"/>
      <c r="C2853" s="85"/>
      <c r="D2853" s="85"/>
      <c r="E2853" s="85"/>
      <c r="F2853" s="85"/>
      <c r="G2853" s="85"/>
      <c r="H2853" s="113"/>
      <c r="P2853" s="21" t="str">
        <f t="shared" si="3399"/>
        <v>A</v>
      </c>
      <c r="Q2853" s="85">
        <f t="shared" si="3401"/>
        <v>0</v>
      </c>
      <c r="R2853" s="85">
        <f t="shared" si="3389"/>
        <v>0</v>
      </c>
      <c r="S2853" s="85">
        <f t="shared" si="3390"/>
        <v>0</v>
      </c>
      <c r="T2853" s="85">
        <f t="shared" si="3391"/>
        <v>0</v>
      </c>
      <c r="U2853" s="85">
        <f t="shared" si="3392"/>
        <v>0</v>
      </c>
      <c r="V2853" s="85">
        <f t="shared" si="3393"/>
        <v>0</v>
      </c>
      <c r="W2853" s="33"/>
      <c r="X2853" s="85">
        <f t="shared" si="3400"/>
        <v>0</v>
      </c>
      <c r="Y2853" s="85">
        <f t="shared" si="3394"/>
        <v>0</v>
      </c>
      <c r="Z2853" s="85">
        <f t="shared" si="3395"/>
        <v>0</v>
      </c>
      <c r="AA2853" s="85">
        <f t="shared" si="3396"/>
        <v>0</v>
      </c>
      <c r="AB2853" s="85">
        <f t="shared" si="3397"/>
        <v>0</v>
      </c>
      <c r="AC2853" s="85">
        <f t="shared" si="3398"/>
        <v>0</v>
      </c>
    </row>
    <row r="2854" spans="1:29" x14ac:dyDescent="0.3">
      <c r="A2854" s="67"/>
      <c r="B2854" s="85"/>
      <c r="C2854" s="85"/>
      <c r="D2854" s="85"/>
      <c r="E2854" s="85"/>
      <c r="F2854" s="85"/>
      <c r="G2854" s="85"/>
      <c r="H2854" s="113"/>
      <c r="P2854" s="21" t="str">
        <f t="shared" si="3399"/>
        <v>A</v>
      </c>
      <c r="Q2854" s="85">
        <f t="shared" si="3401"/>
        <v>0</v>
      </c>
      <c r="R2854" s="85">
        <f t="shared" si="3389"/>
        <v>0</v>
      </c>
      <c r="S2854" s="85">
        <f t="shared" si="3390"/>
        <v>0</v>
      </c>
      <c r="T2854" s="85">
        <f t="shared" si="3391"/>
        <v>0</v>
      </c>
      <c r="U2854" s="85">
        <f t="shared" si="3392"/>
        <v>0</v>
      </c>
      <c r="V2854" s="85">
        <f t="shared" si="3393"/>
        <v>0</v>
      </c>
      <c r="W2854" s="33"/>
      <c r="X2854" s="85">
        <f t="shared" si="3400"/>
        <v>0</v>
      </c>
      <c r="Y2854" s="85">
        <f t="shared" si="3394"/>
        <v>0</v>
      </c>
      <c r="Z2854" s="85">
        <f t="shared" si="3395"/>
        <v>0</v>
      </c>
      <c r="AA2854" s="85">
        <f t="shared" si="3396"/>
        <v>0</v>
      </c>
      <c r="AB2854" s="85">
        <f t="shared" si="3397"/>
        <v>0</v>
      </c>
      <c r="AC2854" s="85">
        <f t="shared" si="3398"/>
        <v>0</v>
      </c>
    </row>
    <row r="2855" spans="1:29" x14ac:dyDescent="0.3">
      <c r="A2855" s="67"/>
      <c r="B2855" s="85"/>
      <c r="C2855" s="85"/>
      <c r="D2855" s="85"/>
      <c r="E2855" s="85"/>
      <c r="F2855" s="85"/>
      <c r="G2855" s="85"/>
      <c r="H2855" s="113"/>
      <c r="P2855" s="21" t="str">
        <f t="shared" si="3399"/>
        <v>A</v>
      </c>
      <c r="Q2855" s="85">
        <f t="shared" si="3401"/>
        <v>0</v>
      </c>
      <c r="R2855" s="85">
        <f t="shared" si="3389"/>
        <v>0</v>
      </c>
      <c r="S2855" s="85">
        <f t="shared" si="3390"/>
        <v>0</v>
      </c>
      <c r="T2855" s="85">
        <f t="shared" si="3391"/>
        <v>0</v>
      </c>
      <c r="U2855" s="85">
        <f t="shared" si="3392"/>
        <v>0</v>
      </c>
      <c r="V2855" s="85">
        <f t="shared" si="3393"/>
        <v>0</v>
      </c>
      <c r="W2855" s="33"/>
      <c r="X2855" s="85">
        <f t="shared" si="3400"/>
        <v>0</v>
      </c>
      <c r="Y2855" s="85">
        <f t="shared" si="3394"/>
        <v>0</v>
      </c>
      <c r="Z2855" s="85">
        <f t="shared" si="3395"/>
        <v>0</v>
      </c>
      <c r="AA2855" s="85">
        <f t="shared" si="3396"/>
        <v>0</v>
      </c>
      <c r="AB2855" s="85">
        <f t="shared" si="3397"/>
        <v>0</v>
      </c>
      <c r="AC2855" s="85">
        <f t="shared" si="3398"/>
        <v>0</v>
      </c>
    </row>
    <row r="2856" spans="1:29" x14ac:dyDescent="0.3">
      <c r="A2856" s="67"/>
      <c r="B2856" s="85"/>
      <c r="C2856" s="85"/>
      <c r="D2856" s="85"/>
      <c r="E2856" s="85"/>
      <c r="F2856" s="85"/>
      <c r="G2856" s="85"/>
      <c r="H2856" s="113"/>
      <c r="P2856" s="21" t="str">
        <f t="shared" si="3399"/>
        <v>A</v>
      </c>
      <c r="Q2856" s="85">
        <f t="shared" si="3401"/>
        <v>0</v>
      </c>
      <c r="R2856" s="85">
        <f t="shared" si="3389"/>
        <v>0</v>
      </c>
      <c r="S2856" s="85">
        <f t="shared" si="3390"/>
        <v>0</v>
      </c>
      <c r="T2856" s="85">
        <f t="shared" si="3391"/>
        <v>0</v>
      </c>
      <c r="U2856" s="85">
        <f t="shared" si="3392"/>
        <v>0</v>
      </c>
      <c r="V2856" s="85">
        <f t="shared" si="3393"/>
        <v>0</v>
      </c>
      <c r="W2856" s="33"/>
      <c r="X2856" s="85">
        <f t="shared" si="3400"/>
        <v>0</v>
      </c>
      <c r="Y2856" s="85">
        <f t="shared" si="3394"/>
        <v>0</v>
      </c>
      <c r="Z2856" s="85">
        <f t="shared" si="3395"/>
        <v>0</v>
      </c>
      <c r="AA2856" s="85">
        <f t="shared" si="3396"/>
        <v>0</v>
      </c>
      <c r="AB2856" s="85">
        <f t="shared" si="3397"/>
        <v>0</v>
      </c>
      <c r="AC2856" s="85">
        <f t="shared" si="3398"/>
        <v>0</v>
      </c>
    </row>
    <row r="2857" spans="1:29" x14ac:dyDescent="0.3">
      <c r="A2857" s="68"/>
      <c r="B2857" s="87"/>
      <c r="C2857" s="87"/>
      <c r="D2857" s="87"/>
      <c r="E2857" s="87"/>
      <c r="F2857" s="87"/>
      <c r="G2857" s="87"/>
      <c r="H2857" s="114"/>
      <c r="I2857" s="105">
        <f>Q2857</f>
        <v>0</v>
      </c>
      <c r="J2857" s="105">
        <f>R2857</f>
        <v>0</v>
      </c>
      <c r="K2857" s="105">
        <f t="shared" ref="K2857" si="3402">S2857</f>
        <v>0</v>
      </c>
      <c r="L2857" s="105">
        <f t="shared" ref="L2857" si="3403">T2857</f>
        <v>0</v>
      </c>
      <c r="M2857" s="105">
        <f t="shared" ref="M2857" si="3404">U2857</f>
        <v>0</v>
      </c>
      <c r="N2857" s="105">
        <f t="shared" ref="N2857" si="3405">V2857</f>
        <v>0</v>
      </c>
      <c r="P2857" s="21"/>
      <c r="Q2857" s="106">
        <f t="shared" ref="Q2857:V2857" si="3406">+SUM(Q2841:Q2856)</f>
        <v>0</v>
      </c>
      <c r="R2857" s="106">
        <f t="shared" si="3406"/>
        <v>0</v>
      </c>
      <c r="S2857" s="106">
        <f t="shared" si="3406"/>
        <v>0</v>
      </c>
      <c r="T2857" s="106">
        <f t="shared" si="3406"/>
        <v>0</v>
      </c>
      <c r="U2857" s="106">
        <f t="shared" si="3406"/>
        <v>0</v>
      </c>
      <c r="V2857" s="106">
        <f t="shared" si="3406"/>
        <v>0</v>
      </c>
      <c r="W2857" s="33"/>
      <c r="X2857" s="33"/>
      <c r="Y2857" s="33"/>
      <c r="Z2857" s="33"/>
      <c r="AA2857" s="33"/>
      <c r="AB2857" s="33"/>
      <c r="AC2857" s="33"/>
    </row>
    <row r="2859" spans="1:29" x14ac:dyDescent="0.3">
      <c r="A2859" s="69"/>
      <c r="B2859" s="69"/>
      <c r="C2859" s="69"/>
      <c r="D2859" s="97"/>
      <c r="E2859" s="97"/>
      <c r="F2859" s="69"/>
      <c r="G2859" s="69"/>
      <c r="H2859" s="82"/>
    </row>
    <row r="2860" spans="1:29" x14ac:dyDescent="0.3">
      <c r="A2860" s="94"/>
      <c r="B2860" s="83"/>
      <c r="C2860" s="95"/>
      <c r="D2860" s="95"/>
      <c r="E2860" s="33"/>
      <c r="F2860" s="98"/>
      <c r="G2860" s="96"/>
      <c r="H2860" s="112"/>
    </row>
    <row r="2861" spans="1:29" x14ac:dyDescent="0.3">
      <c r="A2861" s="91"/>
      <c r="B2861" s="92"/>
      <c r="C2861" s="92"/>
      <c r="D2861" s="92"/>
      <c r="E2861" s="92"/>
      <c r="F2861" s="92"/>
      <c r="G2861" s="92"/>
      <c r="H2861" s="92"/>
    </row>
    <row r="2862" spans="1:29" x14ac:dyDescent="0.3">
      <c r="A2862" s="68"/>
      <c r="B2862" s="68"/>
      <c r="C2862" s="68"/>
      <c r="D2862" s="68"/>
      <c r="E2862" s="68"/>
      <c r="F2862" s="68"/>
      <c r="G2862" s="68"/>
      <c r="H2862" s="82"/>
      <c r="P2862" s="21"/>
      <c r="Q2862" s="106">
        <f>+SUM(Q2863:Q2878)</f>
        <v>0</v>
      </c>
      <c r="R2862" s="106">
        <f t="shared" ref="R2862:V2862" si="3407">+SUM(R2863:R2878)</f>
        <v>0</v>
      </c>
      <c r="S2862" s="106">
        <f t="shared" si="3407"/>
        <v>0</v>
      </c>
      <c r="T2862" s="106">
        <f t="shared" si="3407"/>
        <v>0</v>
      </c>
      <c r="U2862" s="106">
        <f t="shared" si="3407"/>
        <v>0</v>
      </c>
      <c r="V2862" s="106">
        <f t="shared" si="3407"/>
        <v>0</v>
      </c>
      <c r="W2862" s="33"/>
      <c r="X2862" s="33"/>
      <c r="Y2862" s="33"/>
      <c r="Z2862" s="33"/>
      <c r="AA2862" s="33"/>
      <c r="AB2862" s="33"/>
      <c r="AC2862" s="33"/>
    </row>
    <row r="2863" spans="1:29" x14ac:dyDescent="0.3">
      <c r="A2863" s="67"/>
      <c r="B2863" s="85"/>
      <c r="C2863" s="85"/>
      <c r="D2863" s="85"/>
      <c r="E2863" s="85"/>
      <c r="F2863" s="85"/>
      <c r="G2863" s="85"/>
      <c r="H2863" s="113"/>
      <c r="I2863" s="105">
        <f t="shared" ref="I2863" si="3408">Q2862</f>
        <v>0</v>
      </c>
      <c r="J2863" s="105">
        <f t="shared" ref="J2863" si="3409">R2862</f>
        <v>0</v>
      </c>
      <c r="K2863" s="105">
        <f t="shared" ref="K2863" si="3410">S2862</f>
        <v>0</v>
      </c>
      <c r="L2863" s="105">
        <f t="shared" ref="L2863" si="3411">T2862</f>
        <v>0</v>
      </c>
      <c r="M2863" s="105">
        <f t="shared" ref="M2863" si="3412">U2862</f>
        <v>0</v>
      </c>
      <c r="N2863" s="105">
        <f t="shared" ref="N2863" si="3413">V2862</f>
        <v>0</v>
      </c>
      <c r="P2863" s="21" t="str">
        <f>IF(A2863&gt;=$B$2104,"A","B")</f>
        <v>A</v>
      </c>
      <c r="Q2863" s="85">
        <f t="shared" ref="Q2863:Q2867" si="3414">IF($P2863="B",B2863,0)</f>
        <v>0</v>
      </c>
      <c r="R2863" s="85">
        <f t="shared" ref="R2863:R2878" si="3415">IF($P2863="B",C2863,0)</f>
        <v>0</v>
      </c>
      <c r="S2863" s="85">
        <f t="shared" ref="S2863:S2878" si="3416">IF($P2863="B",D2863,0)</f>
        <v>0</v>
      </c>
      <c r="T2863" s="85">
        <f t="shared" ref="T2863:T2878" si="3417">IF($P2863="B",E2863,0)</f>
        <v>0</v>
      </c>
      <c r="U2863" s="85">
        <f t="shared" ref="U2863:U2878" si="3418">IF($P2863="B",F2863,0)</f>
        <v>0</v>
      </c>
      <c r="V2863" s="85">
        <f t="shared" ref="V2863:V2878" si="3419">IF($P2863="B",G2863,0)</f>
        <v>0</v>
      </c>
      <c r="W2863" s="33"/>
      <c r="X2863" s="85">
        <f>IF($P2863="A",B2863,0)</f>
        <v>0</v>
      </c>
      <c r="Y2863" s="85">
        <f t="shared" ref="Y2863:Y2878" si="3420">IF($P2863="A",C2863,0)</f>
        <v>0</v>
      </c>
      <c r="Z2863" s="85">
        <f t="shared" ref="Z2863:Z2878" si="3421">IF($P2863="A",D2863,0)</f>
        <v>0</v>
      </c>
      <c r="AA2863" s="85">
        <f t="shared" ref="AA2863:AA2878" si="3422">IF($P2863="A",E2863,0)</f>
        <v>0</v>
      </c>
      <c r="AB2863" s="85">
        <f t="shared" ref="AB2863:AB2878" si="3423">IF($P2863="A",F2863,0)</f>
        <v>0</v>
      </c>
      <c r="AC2863" s="85">
        <f t="shared" ref="AC2863:AC2878" si="3424">IF($P2863="A",G2863,0)</f>
        <v>0</v>
      </c>
    </row>
    <row r="2864" spans="1:29" x14ac:dyDescent="0.3">
      <c r="A2864" s="67"/>
      <c r="B2864" s="85"/>
      <c r="C2864" s="85"/>
      <c r="D2864" s="85"/>
      <c r="E2864" s="85"/>
      <c r="F2864" s="85"/>
      <c r="G2864" s="85"/>
      <c r="H2864" s="113"/>
      <c r="P2864" s="21" t="str">
        <f t="shared" ref="P2864:P2878" si="3425">IF(A2864&gt;=$B$2104,"A","B")</f>
        <v>A</v>
      </c>
      <c r="Q2864" s="85">
        <f t="shared" si="3414"/>
        <v>0</v>
      </c>
      <c r="R2864" s="85">
        <f t="shared" si="3415"/>
        <v>0</v>
      </c>
      <c r="S2864" s="85">
        <f t="shared" si="3416"/>
        <v>0</v>
      </c>
      <c r="T2864" s="85">
        <f t="shared" si="3417"/>
        <v>0</v>
      </c>
      <c r="U2864" s="85">
        <f t="shared" si="3418"/>
        <v>0</v>
      </c>
      <c r="V2864" s="85">
        <f t="shared" si="3419"/>
        <v>0</v>
      </c>
      <c r="W2864" s="33"/>
      <c r="X2864" s="85">
        <f t="shared" ref="X2864:X2878" si="3426">IF($P2864="A",B2864,0)</f>
        <v>0</v>
      </c>
      <c r="Y2864" s="85">
        <f t="shared" si="3420"/>
        <v>0</v>
      </c>
      <c r="Z2864" s="85">
        <f t="shared" si="3421"/>
        <v>0</v>
      </c>
      <c r="AA2864" s="85">
        <f t="shared" si="3422"/>
        <v>0</v>
      </c>
      <c r="AB2864" s="85">
        <f t="shared" si="3423"/>
        <v>0</v>
      </c>
      <c r="AC2864" s="85">
        <f t="shared" si="3424"/>
        <v>0</v>
      </c>
    </row>
    <row r="2865" spans="1:29" x14ac:dyDescent="0.3">
      <c r="A2865" s="67"/>
      <c r="B2865" s="85"/>
      <c r="C2865" s="85"/>
      <c r="D2865" s="85"/>
      <c r="E2865" s="85"/>
      <c r="F2865" s="85"/>
      <c r="G2865" s="85"/>
      <c r="H2865" s="113"/>
      <c r="P2865" s="21" t="str">
        <f t="shared" si="3425"/>
        <v>A</v>
      </c>
      <c r="Q2865" s="85">
        <f t="shared" si="3414"/>
        <v>0</v>
      </c>
      <c r="R2865" s="85">
        <f t="shared" si="3415"/>
        <v>0</v>
      </c>
      <c r="S2865" s="85">
        <f t="shared" si="3416"/>
        <v>0</v>
      </c>
      <c r="T2865" s="85">
        <f t="shared" si="3417"/>
        <v>0</v>
      </c>
      <c r="U2865" s="85">
        <f t="shared" si="3418"/>
        <v>0</v>
      </c>
      <c r="V2865" s="85">
        <f t="shared" si="3419"/>
        <v>0</v>
      </c>
      <c r="W2865" s="33"/>
      <c r="X2865" s="85">
        <f t="shared" si="3426"/>
        <v>0</v>
      </c>
      <c r="Y2865" s="85">
        <f t="shared" si="3420"/>
        <v>0</v>
      </c>
      <c r="Z2865" s="85">
        <f t="shared" si="3421"/>
        <v>0</v>
      </c>
      <c r="AA2865" s="85">
        <f t="shared" si="3422"/>
        <v>0</v>
      </c>
      <c r="AB2865" s="85">
        <f t="shared" si="3423"/>
        <v>0</v>
      </c>
      <c r="AC2865" s="85">
        <f t="shared" si="3424"/>
        <v>0</v>
      </c>
    </row>
    <row r="2866" spans="1:29" x14ac:dyDescent="0.3">
      <c r="A2866" s="67"/>
      <c r="B2866" s="85"/>
      <c r="C2866" s="85"/>
      <c r="D2866" s="85"/>
      <c r="E2866" s="85"/>
      <c r="F2866" s="85"/>
      <c r="G2866" s="85"/>
      <c r="H2866" s="113"/>
      <c r="P2866" s="21" t="str">
        <f t="shared" si="3425"/>
        <v>A</v>
      </c>
      <c r="Q2866" s="85">
        <f t="shared" si="3414"/>
        <v>0</v>
      </c>
      <c r="R2866" s="85">
        <f t="shared" si="3415"/>
        <v>0</v>
      </c>
      <c r="S2866" s="85">
        <f t="shared" si="3416"/>
        <v>0</v>
      </c>
      <c r="T2866" s="85">
        <f t="shared" si="3417"/>
        <v>0</v>
      </c>
      <c r="U2866" s="85">
        <f t="shared" si="3418"/>
        <v>0</v>
      </c>
      <c r="V2866" s="85">
        <f t="shared" si="3419"/>
        <v>0</v>
      </c>
      <c r="W2866" s="33"/>
      <c r="X2866" s="85">
        <f t="shared" si="3426"/>
        <v>0</v>
      </c>
      <c r="Y2866" s="85">
        <f t="shared" si="3420"/>
        <v>0</v>
      </c>
      <c r="Z2866" s="85">
        <f t="shared" si="3421"/>
        <v>0</v>
      </c>
      <c r="AA2866" s="85">
        <f t="shared" si="3422"/>
        <v>0</v>
      </c>
      <c r="AB2866" s="85">
        <f t="shared" si="3423"/>
        <v>0</v>
      </c>
      <c r="AC2866" s="85">
        <f t="shared" si="3424"/>
        <v>0</v>
      </c>
    </row>
    <row r="2867" spans="1:29" x14ac:dyDescent="0.3">
      <c r="A2867" s="67"/>
      <c r="B2867" s="85"/>
      <c r="C2867" s="85"/>
      <c r="D2867" s="85"/>
      <c r="E2867" s="85"/>
      <c r="F2867" s="85"/>
      <c r="G2867" s="85"/>
      <c r="H2867" s="113"/>
      <c r="P2867" s="21" t="str">
        <f t="shared" si="3425"/>
        <v>A</v>
      </c>
      <c r="Q2867" s="85">
        <f t="shared" si="3414"/>
        <v>0</v>
      </c>
      <c r="R2867" s="85">
        <f t="shared" si="3415"/>
        <v>0</v>
      </c>
      <c r="S2867" s="85">
        <f t="shared" si="3416"/>
        <v>0</v>
      </c>
      <c r="T2867" s="85">
        <f t="shared" si="3417"/>
        <v>0</v>
      </c>
      <c r="U2867" s="85">
        <f t="shared" si="3418"/>
        <v>0</v>
      </c>
      <c r="V2867" s="85">
        <f t="shared" si="3419"/>
        <v>0</v>
      </c>
      <c r="W2867" s="33"/>
      <c r="X2867" s="85">
        <f t="shared" si="3426"/>
        <v>0</v>
      </c>
      <c r="Y2867" s="85">
        <f t="shared" si="3420"/>
        <v>0</v>
      </c>
      <c r="Z2867" s="85">
        <f t="shared" si="3421"/>
        <v>0</v>
      </c>
      <c r="AA2867" s="85">
        <f t="shared" si="3422"/>
        <v>0</v>
      </c>
      <c r="AB2867" s="85">
        <f t="shared" si="3423"/>
        <v>0</v>
      </c>
      <c r="AC2867" s="85">
        <f t="shared" si="3424"/>
        <v>0</v>
      </c>
    </row>
    <row r="2868" spans="1:29" x14ac:dyDescent="0.3">
      <c r="A2868" s="67"/>
      <c r="B2868" s="85"/>
      <c r="C2868" s="85"/>
      <c r="D2868" s="85"/>
      <c r="E2868" s="85"/>
      <c r="F2868" s="85"/>
      <c r="G2868" s="85"/>
      <c r="H2868" s="113"/>
      <c r="P2868" s="21" t="str">
        <f t="shared" si="3425"/>
        <v>A</v>
      </c>
      <c r="Q2868" s="85">
        <f>IF($P2868="B",B2868,0)</f>
        <v>0</v>
      </c>
      <c r="R2868" s="85">
        <f t="shared" si="3415"/>
        <v>0</v>
      </c>
      <c r="S2868" s="85">
        <f t="shared" si="3416"/>
        <v>0</v>
      </c>
      <c r="T2868" s="85">
        <f t="shared" si="3417"/>
        <v>0</v>
      </c>
      <c r="U2868" s="85">
        <f t="shared" si="3418"/>
        <v>0</v>
      </c>
      <c r="V2868" s="85">
        <f t="shared" si="3419"/>
        <v>0</v>
      </c>
      <c r="W2868" s="33"/>
      <c r="X2868" s="85">
        <f t="shared" si="3426"/>
        <v>0</v>
      </c>
      <c r="Y2868" s="85">
        <f t="shared" si="3420"/>
        <v>0</v>
      </c>
      <c r="Z2868" s="85">
        <f t="shared" si="3421"/>
        <v>0</v>
      </c>
      <c r="AA2868" s="85">
        <f t="shared" si="3422"/>
        <v>0</v>
      </c>
      <c r="AB2868" s="85">
        <f t="shared" si="3423"/>
        <v>0</v>
      </c>
      <c r="AC2868" s="85">
        <f t="shared" si="3424"/>
        <v>0</v>
      </c>
    </row>
    <row r="2869" spans="1:29" x14ac:dyDescent="0.3">
      <c r="A2869" s="67"/>
      <c r="B2869" s="85"/>
      <c r="C2869" s="85"/>
      <c r="D2869" s="85"/>
      <c r="E2869" s="85"/>
      <c r="F2869" s="85"/>
      <c r="G2869" s="85"/>
      <c r="H2869" s="113"/>
      <c r="P2869" s="21" t="str">
        <f t="shared" si="3425"/>
        <v>A</v>
      </c>
      <c r="Q2869" s="85">
        <f t="shared" ref="Q2869:Q2878" si="3427">IF($P2869="B",B2869,0)</f>
        <v>0</v>
      </c>
      <c r="R2869" s="85">
        <f t="shared" si="3415"/>
        <v>0</v>
      </c>
      <c r="S2869" s="85">
        <f t="shared" si="3416"/>
        <v>0</v>
      </c>
      <c r="T2869" s="85">
        <f t="shared" si="3417"/>
        <v>0</v>
      </c>
      <c r="U2869" s="85">
        <f t="shared" si="3418"/>
        <v>0</v>
      </c>
      <c r="V2869" s="85">
        <f t="shared" si="3419"/>
        <v>0</v>
      </c>
      <c r="W2869" s="33"/>
      <c r="X2869" s="85">
        <f t="shared" si="3426"/>
        <v>0</v>
      </c>
      <c r="Y2869" s="85">
        <f t="shared" si="3420"/>
        <v>0</v>
      </c>
      <c r="Z2869" s="85">
        <f t="shared" si="3421"/>
        <v>0</v>
      </c>
      <c r="AA2869" s="85">
        <f t="shared" si="3422"/>
        <v>0</v>
      </c>
      <c r="AB2869" s="85">
        <f t="shared" si="3423"/>
        <v>0</v>
      </c>
      <c r="AC2869" s="85">
        <f t="shared" si="3424"/>
        <v>0</v>
      </c>
    </row>
    <row r="2870" spans="1:29" x14ac:dyDescent="0.3">
      <c r="A2870" s="67"/>
      <c r="B2870" s="85"/>
      <c r="C2870" s="85"/>
      <c r="D2870" s="85"/>
      <c r="E2870" s="85"/>
      <c r="F2870" s="85"/>
      <c r="G2870" s="85"/>
      <c r="H2870" s="113"/>
      <c r="P2870" s="21" t="str">
        <f t="shared" si="3425"/>
        <v>A</v>
      </c>
      <c r="Q2870" s="85">
        <f t="shared" si="3427"/>
        <v>0</v>
      </c>
      <c r="R2870" s="85">
        <f t="shared" si="3415"/>
        <v>0</v>
      </c>
      <c r="S2870" s="85">
        <f t="shared" si="3416"/>
        <v>0</v>
      </c>
      <c r="T2870" s="85">
        <f t="shared" si="3417"/>
        <v>0</v>
      </c>
      <c r="U2870" s="85">
        <f t="shared" si="3418"/>
        <v>0</v>
      </c>
      <c r="V2870" s="85">
        <f t="shared" si="3419"/>
        <v>0</v>
      </c>
      <c r="W2870" s="33"/>
      <c r="X2870" s="85">
        <f t="shared" si="3426"/>
        <v>0</v>
      </c>
      <c r="Y2870" s="85">
        <f t="shared" si="3420"/>
        <v>0</v>
      </c>
      <c r="Z2870" s="85">
        <f t="shared" si="3421"/>
        <v>0</v>
      </c>
      <c r="AA2870" s="85">
        <f t="shared" si="3422"/>
        <v>0</v>
      </c>
      <c r="AB2870" s="85">
        <f t="shared" si="3423"/>
        <v>0</v>
      </c>
      <c r="AC2870" s="85">
        <f t="shared" si="3424"/>
        <v>0</v>
      </c>
    </row>
    <row r="2871" spans="1:29" x14ac:dyDescent="0.3">
      <c r="A2871" s="67"/>
      <c r="B2871" s="85"/>
      <c r="C2871" s="85"/>
      <c r="D2871" s="85"/>
      <c r="E2871" s="85"/>
      <c r="F2871" s="85"/>
      <c r="G2871" s="85"/>
      <c r="H2871" s="113"/>
      <c r="P2871" s="21" t="str">
        <f t="shared" si="3425"/>
        <v>A</v>
      </c>
      <c r="Q2871" s="85">
        <f t="shared" si="3427"/>
        <v>0</v>
      </c>
      <c r="R2871" s="85">
        <f t="shared" si="3415"/>
        <v>0</v>
      </c>
      <c r="S2871" s="85">
        <f t="shared" si="3416"/>
        <v>0</v>
      </c>
      <c r="T2871" s="85">
        <f t="shared" si="3417"/>
        <v>0</v>
      </c>
      <c r="U2871" s="85">
        <f t="shared" si="3418"/>
        <v>0</v>
      </c>
      <c r="V2871" s="85">
        <f t="shared" si="3419"/>
        <v>0</v>
      </c>
      <c r="W2871" s="33"/>
      <c r="X2871" s="85">
        <f t="shared" si="3426"/>
        <v>0</v>
      </c>
      <c r="Y2871" s="85">
        <f t="shared" si="3420"/>
        <v>0</v>
      </c>
      <c r="Z2871" s="85">
        <f t="shared" si="3421"/>
        <v>0</v>
      </c>
      <c r="AA2871" s="85">
        <f t="shared" si="3422"/>
        <v>0</v>
      </c>
      <c r="AB2871" s="85">
        <f t="shared" si="3423"/>
        <v>0</v>
      </c>
      <c r="AC2871" s="85">
        <f t="shared" si="3424"/>
        <v>0</v>
      </c>
    </row>
    <row r="2872" spans="1:29" x14ac:dyDescent="0.3">
      <c r="A2872" s="67"/>
      <c r="B2872" s="85"/>
      <c r="C2872" s="85"/>
      <c r="D2872" s="85"/>
      <c r="E2872" s="85"/>
      <c r="F2872" s="85"/>
      <c r="G2872" s="85"/>
      <c r="H2872" s="113"/>
      <c r="P2872" s="21" t="str">
        <f t="shared" si="3425"/>
        <v>A</v>
      </c>
      <c r="Q2872" s="85">
        <f t="shared" si="3427"/>
        <v>0</v>
      </c>
      <c r="R2872" s="85">
        <f t="shared" si="3415"/>
        <v>0</v>
      </c>
      <c r="S2872" s="85">
        <f t="shared" si="3416"/>
        <v>0</v>
      </c>
      <c r="T2872" s="85">
        <f t="shared" si="3417"/>
        <v>0</v>
      </c>
      <c r="U2872" s="85">
        <f t="shared" si="3418"/>
        <v>0</v>
      </c>
      <c r="V2872" s="85">
        <f t="shared" si="3419"/>
        <v>0</v>
      </c>
      <c r="W2872" s="33"/>
      <c r="X2872" s="85">
        <f t="shared" si="3426"/>
        <v>0</v>
      </c>
      <c r="Y2872" s="85">
        <f t="shared" si="3420"/>
        <v>0</v>
      </c>
      <c r="Z2872" s="85">
        <f t="shared" si="3421"/>
        <v>0</v>
      </c>
      <c r="AA2872" s="85">
        <f t="shared" si="3422"/>
        <v>0</v>
      </c>
      <c r="AB2872" s="85">
        <f t="shared" si="3423"/>
        <v>0</v>
      </c>
      <c r="AC2872" s="85">
        <f t="shared" si="3424"/>
        <v>0</v>
      </c>
    </row>
    <row r="2873" spans="1:29" x14ac:dyDescent="0.3">
      <c r="A2873" s="67"/>
      <c r="B2873" s="85"/>
      <c r="C2873" s="85"/>
      <c r="D2873" s="85"/>
      <c r="E2873" s="85"/>
      <c r="F2873" s="85"/>
      <c r="G2873" s="85"/>
      <c r="H2873" s="113"/>
      <c r="P2873" s="21" t="str">
        <f t="shared" si="3425"/>
        <v>A</v>
      </c>
      <c r="Q2873" s="85">
        <f t="shared" si="3427"/>
        <v>0</v>
      </c>
      <c r="R2873" s="85">
        <f t="shared" si="3415"/>
        <v>0</v>
      </c>
      <c r="S2873" s="85">
        <f t="shared" si="3416"/>
        <v>0</v>
      </c>
      <c r="T2873" s="85">
        <f t="shared" si="3417"/>
        <v>0</v>
      </c>
      <c r="U2873" s="85">
        <f t="shared" si="3418"/>
        <v>0</v>
      </c>
      <c r="V2873" s="85">
        <f t="shared" si="3419"/>
        <v>0</v>
      </c>
      <c r="W2873" s="33"/>
      <c r="X2873" s="85">
        <f t="shared" si="3426"/>
        <v>0</v>
      </c>
      <c r="Y2873" s="85">
        <f t="shared" si="3420"/>
        <v>0</v>
      </c>
      <c r="Z2873" s="85">
        <f t="shared" si="3421"/>
        <v>0</v>
      </c>
      <c r="AA2873" s="85">
        <f t="shared" si="3422"/>
        <v>0</v>
      </c>
      <c r="AB2873" s="85">
        <f t="shared" si="3423"/>
        <v>0</v>
      </c>
      <c r="AC2873" s="85">
        <f t="shared" si="3424"/>
        <v>0</v>
      </c>
    </row>
    <row r="2874" spans="1:29" x14ac:dyDescent="0.3">
      <c r="A2874" s="67"/>
      <c r="B2874" s="85"/>
      <c r="C2874" s="85"/>
      <c r="D2874" s="85"/>
      <c r="E2874" s="85"/>
      <c r="F2874" s="85"/>
      <c r="G2874" s="85"/>
      <c r="H2874" s="113"/>
      <c r="P2874" s="21" t="str">
        <f t="shared" si="3425"/>
        <v>A</v>
      </c>
      <c r="Q2874" s="85">
        <f t="shared" si="3427"/>
        <v>0</v>
      </c>
      <c r="R2874" s="85">
        <f t="shared" si="3415"/>
        <v>0</v>
      </c>
      <c r="S2874" s="85">
        <f t="shared" si="3416"/>
        <v>0</v>
      </c>
      <c r="T2874" s="85">
        <f t="shared" si="3417"/>
        <v>0</v>
      </c>
      <c r="U2874" s="85">
        <f t="shared" si="3418"/>
        <v>0</v>
      </c>
      <c r="V2874" s="85">
        <f t="shared" si="3419"/>
        <v>0</v>
      </c>
      <c r="W2874" s="33"/>
      <c r="X2874" s="85">
        <f t="shared" si="3426"/>
        <v>0</v>
      </c>
      <c r="Y2874" s="85">
        <f t="shared" si="3420"/>
        <v>0</v>
      </c>
      <c r="Z2874" s="85">
        <f t="shared" si="3421"/>
        <v>0</v>
      </c>
      <c r="AA2874" s="85">
        <f t="shared" si="3422"/>
        <v>0</v>
      </c>
      <c r="AB2874" s="85">
        <f t="shared" si="3423"/>
        <v>0</v>
      </c>
      <c r="AC2874" s="85">
        <f t="shared" si="3424"/>
        <v>0</v>
      </c>
    </row>
    <row r="2875" spans="1:29" x14ac:dyDescent="0.3">
      <c r="A2875" s="67"/>
      <c r="B2875" s="85"/>
      <c r="C2875" s="85"/>
      <c r="D2875" s="85"/>
      <c r="E2875" s="85"/>
      <c r="F2875" s="85"/>
      <c r="G2875" s="85"/>
      <c r="H2875" s="113"/>
      <c r="P2875" s="21" t="str">
        <f t="shared" si="3425"/>
        <v>A</v>
      </c>
      <c r="Q2875" s="85">
        <f t="shared" si="3427"/>
        <v>0</v>
      </c>
      <c r="R2875" s="85">
        <f t="shared" si="3415"/>
        <v>0</v>
      </c>
      <c r="S2875" s="85">
        <f t="shared" si="3416"/>
        <v>0</v>
      </c>
      <c r="T2875" s="85">
        <f t="shared" si="3417"/>
        <v>0</v>
      </c>
      <c r="U2875" s="85">
        <f t="shared" si="3418"/>
        <v>0</v>
      </c>
      <c r="V2875" s="85">
        <f t="shared" si="3419"/>
        <v>0</v>
      </c>
      <c r="W2875" s="33"/>
      <c r="X2875" s="85">
        <f t="shared" si="3426"/>
        <v>0</v>
      </c>
      <c r="Y2875" s="85">
        <f t="shared" si="3420"/>
        <v>0</v>
      </c>
      <c r="Z2875" s="85">
        <f t="shared" si="3421"/>
        <v>0</v>
      </c>
      <c r="AA2875" s="85">
        <f t="shared" si="3422"/>
        <v>0</v>
      </c>
      <c r="AB2875" s="85">
        <f t="shared" si="3423"/>
        <v>0</v>
      </c>
      <c r="AC2875" s="85">
        <f t="shared" si="3424"/>
        <v>0</v>
      </c>
    </row>
    <row r="2876" spans="1:29" x14ac:dyDescent="0.3">
      <c r="A2876" s="67"/>
      <c r="B2876" s="85"/>
      <c r="C2876" s="85"/>
      <c r="D2876" s="85"/>
      <c r="E2876" s="85"/>
      <c r="F2876" s="85"/>
      <c r="G2876" s="85"/>
      <c r="H2876" s="113"/>
      <c r="P2876" s="21" t="str">
        <f t="shared" si="3425"/>
        <v>A</v>
      </c>
      <c r="Q2876" s="85">
        <f t="shared" si="3427"/>
        <v>0</v>
      </c>
      <c r="R2876" s="85">
        <f t="shared" si="3415"/>
        <v>0</v>
      </c>
      <c r="S2876" s="85">
        <f t="shared" si="3416"/>
        <v>0</v>
      </c>
      <c r="T2876" s="85">
        <f t="shared" si="3417"/>
        <v>0</v>
      </c>
      <c r="U2876" s="85">
        <f t="shared" si="3418"/>
        <v>0</v>
      </c>
      <c r="V2876" s="85">
        <f t="shared" si="3419"/>
        <v>0</v>
      </c>
      <c r="W2876" s="33"/>
      <c r="X2876" s="85">
        <f t="shared" si="3426"/>
        <v>0</v>
      </c>
      <c r="Y2876" s="85">
        <f t="shared" si="3420"/>
        <v>0</v>
      </c>
      <c r="Z2876" s="85">
        <f t="shared" si="3421"/>
        <v>0</v>
      </c>
      <c r="AA2876" s="85">
        <f t="shared" si="3422"/>
        <v>0</v>
      </c>
      <c r="AB2876" s="85">
        <f t="shared" si="3423"/>
        <v>0</v>
      </c>
      <c r="AC2876" s="85">
        <f t="shared" si="3424"/>
        <v>0</v>
      </c>
    </row>
    <row r="2877" spans="1:29" x14ac:dyDescent="0.3">
      <c r="A2877" s="67"/>
      <c r="B2877" s="85"/>
      <c r="C2877" s="85"/>
      <c r="D2877" s="85"/>
      <c r="E2877" s="85"/>
      <c r="F2877" s="85"/>
      <c r="G2877" s="85"/>
      <c r="H2877" s="113"/>
      <c r="P2877" s="21" t="str">
        <f t="shared" si="3425"/>
        <v>A</v>
      </c>
      <c r="Q2877" s="85">
        <f t="shared" si="3427"/>
        <v>0</v>
      </c>
      <c r="R2877" s="85">
        <f t="shared" si="3415"/>
        <v>0</v>
      </c>
      <c r="S2877" s="85">
        <f t="shared" si="3416"/>
        <v>0</v>
      </c>
      <c r="T2877" s="85">
        <f t="shared" si="3417"/>
        <v>0</v>
      </c>
      <c r="U2877" s="85">
        <f t="shared" si="3418"/>
        <v>0</v>
      </c>
      <c r="V2877" s="85">
        <f t="shared" si="3419"/>
        <v>0</v>
      </c>
      <c r="W2877" s="33"/>
      <c r="X2877" s="85">
        <f t="shared" si="3426"/>
        <v>0</v>
      </c>
      <c r="Y2877" s="85">
        <f t="shared" si="3420"/>
        <v>0</v>
      </c>
      <c r="Z2877" s="85">
        <f t="shared" si="3421"/>
        <v>0</v>
      </c>
      <c r="AA2877" s="85">
        <f t="shared" si="3422"/>
        <v>0</v>
      </c>
      <c r="AB2877" s="85">
        <f t="shared" si="3423"/>
        <v>0</v>
      </c>
      <c r="AC2877" s="85">
        <f t="shared" si="3424"/>
        <v>0</v>
      </c>
    </row>
    <row r="2878" spans="1:29" x14ac:dyDescent="0.3">
      <c r="A2878" s="67"/>
      <c r="B2878" s="85"/>
      <c r="C2878" s="85"/>
      <c r="D2878" s="85"/>
      <c r="E2878" s="85"/>
      <c r="F2878" s="85"/>
      <c r="G2878" s="85"/>
      <c r="H2878" s="113"/>
      <c r="P2878" s="21" t="str">
        <f t="shared" si="3425"/>
        <v>A</v>
      </c>
      <c r="Q2878" s="85">
        <f t="shared" si="3427"/>
        <v>0</v>
      </c>
      <c r="R2878" s="85">
        <f t="shared" si="3415"/>
        <v>0</v>
      </c>
      <c r="S2878" s="85">
        <f t="shared" si="3416"/>
        <v>0</v>
      </c>
      <c r="T2878" s="85">
        <f t="shared" si="3417"/>
        <v>0</v>
      </c>
      <c r="U2878" s="85">
        <f t="shared" si="3418"/>
        <v>0</v>
      </c>
      <c r="V2878" s="85">
        <f t="shared" si="3419"/>
        <v>0</v>
      </c>
      <c r="W2878" s="33"/>
      <c r="X2878" s="85">
        <f t="shared" si="3426"/>
        <v>0</v>
      </c>
      <c r="Y2878" s="85">
        <f t="shared" si="3420"/>
        <v>0</v>
      </c>
      <c r="Z2878" s="85">
        <f t="shared" si="3421"/>
        <v>0</v>
      </c>
      <c r="AA2878" s="85">
        <f t="shared" si="3422"/>
        <v>0</v>
      </c>
      <c r="AB2878" s="85">
        <f t="shared" si="3423"/>
        <v>0</v>
      </c>
      <c r="AC2878" s="85">
        <f t="shared" si="3424"/>
        <v>0</v>
      </c>
    </row>
    <row r="2879" spans="1:29" x14ac:dyDescent="0.3">
      <c r="A2879" s="68"/>
      <c r="B2879" s="86"/>
      <c r="C2879" s="86"/>
      <c r="D2879" s="86"/>
      <c r="E2879" s="86"/>
      <c r="F2879" s="86"/>
      <c r="G2879" s="86"/>
      <c r="H2879" s="89"/>
      <c r="I2879" s="105">
        <f>X2879</f>
        <v>0</v>
      </c>
      <c r="J2879" s="105">
        <f>Y2879</f>
        <v>0</v>
      </c>
      <c r="K2879" s="105">
        <f>Z2879</f>
        <v>0</v>
      </c>
      <c r="L2879" s="105">
        <f>AA2879</f>
        <v>0</v>
      </c>
      <c r="M2879" s="105">
        <f t="shared" ref="M2879" si="3428">AB2879</f>
        <v>0</v>
      </c>
      <c r="N2879" s="105">
        <f t="shared" ref="N2879" si="3429">AC2879</f>
        <v>0</v>
      </c>
      <c r="P2879" s="21"/>
      <c r="Q2879" s="33"/>
      <c r="R2879" s="33"/>
      <c r="S2879" s="33"/>
      <c r="T2879" s="33"/>
      <c r="U2879" s="33"/>
      <c r="V2879" s="33"/>
      <c r="W2879" s="33"/>
      <c r="X2879" s="106">
        <f>SUM(X2863:X2878)</f>
        <v>0</v>
      </c>
      <c r="Y2879" s="106">
        <f t="shared" ref="Y2879:AC2879" si="3430">SUM(Y2863:Y2878)</f>
        <v>0</v>
      </c>
      <c r="Z2879" s="106">
        <f t="shared" si="3430"/>
        <v>0</v>
      </c>
      <c r="AA2879" s="106">
        <f t="shared" si="3430"/>
        <v>0</v>
      </c>
      <c r="AB2879" s="106">
        <f t="shared" si="3430"/>
        <v>0</v>
      </c>
      <c r="AC2879" s="106">
        <f t="shared" si="3430"/>
        <v>0</v>
      </c>
    </row>
    <row r="2880" spans="1:29" x14ac:dyDescent="0.3">
      <c r="A2880" s="82"/>
      <c r="B2880" s="89"/>
      <c r="C2880" s="89"/>
      <c r="D2880" s="89"/>
      <c r="E2880" s="89"/>
      <c r="F2880" s="89"/>
      <c r="G2880" s="89"/>
      <c r="H2880" s="89"/>
      <c r="P2880" s="21"/>
      <c r="Q2880" s="33"/>
      <c r="R2880" s="33"/>
      <c r="S2880" s="33"/>
      <c r="T2880" s="33"/>
      <c r="U2880" s="33"/>
      <c r="V2880" s="33"/>
      <c r="W2880" s="33"/>
      <c r="X2880" s="33"/>
      <c r="Y2880" s="33"/>
      <c r="Z2880" s="33"/>
      <c r="AA2880" s="33"/>
      <c r="AB2880" s="33"/>
      <c r="AC2880" s="33"/>
    </row>
    <row r="2881" spans="1:29" x14ac:dyDescent="0.3">
      <c r="A2881" s="92"/>
      <c r="B2881" s="92"/>
      <c r="C2881" s="92"/>
      <c r="D2881" s="92"/>
      <c r="E2881" s="92"/>
      <c r="F2881" s="92"/>
      <c r="G2881" s="92"/>
      <c r="H2881" s="92"/>
      <c r="P2881" s="21"/>
      <c r="Q2881" s="33"/>
      <c r="R2881" s="33"/>
      <c r="S2881" s="33"/>
      <c r="T2881" s="33"/>
      <c r="U2881" s="33"/>
      <c r="V2881" s="33"/>
      <c r="W2881" s="33"/>
      <c r="X2881" s="33"/>
      <c r="Y2881" s="33"/>
      <c r="Z2881" s="33"/>
      <c r="AA2881" s="33"/>
      <c r="AB2881" s="33"/>
      <c r="AC2881" s="33"/>
    </row>
    <row r="2882" spans="1:29" x14ac:dyDescent="0.3">
      <c r="A2882" s="68"/>
      <c r="B2882" s="68"/>
      <c r="C2882" s="68"/>
      <c r="D2882" s="68"/>
      <c r="E2882" s="68"/>
      <c r="F2882" s="68"/>
      <c r="G2882" s="68"/>
      <c r="H2882" s="82"/>
      <c r="P2882" s="21"/>
      <c r="Q2882" s="33"/>
      <c r="R2882" s="33"/>
      <c r="S2882" s="33"/>
      <c r="T2882" s="33"/>
      <c r="U2882" s="33"/>
      <c r="V2882" s="33"/>
      <c r="W2882" s="33"/>
      <c r="X2882" s="106">
        <f t="shared" ref="X2882:AC2882" si="3431">SUM(X2883:X2898)</f>
        <v>0</v>
      </c>
      <c r="Y2882" s="106">
        <f t="shared" si="3431"/>
        <v>0</v>
      </c>
      <c r="Z2882" s="106">
        <f t="shared" si="3431"/>
        <v>0</v>
      </c>
      <c r="AA2882" s="106">
        <f t="shared" si="3431"/>
        <v>0</v>
      </c>
      <c r="AB2882" s="106">
        <f t="shared" si="3431"/>
        <v>0</v>
      </c>
      <c r="AC2882" s="106">
        <f t="shared" si="3431"/>
        <v>0</v>
      </c>
    </row>
    <row r="2883" spans="1:29" x14ac:dyDescent="0.3">
      <c r="A2883" s="67"/>
      <c r="B2883" s="85"/>
      <c r="C2883" s="85"/>
      <c r="D2883" s="85"/>
      <c r="E2883" s="85"/>
      <c r="F2883" s="85"/>
      <c r="G2883" s="85"/>
      <c r="H2883" s="113"/>
      <c r="I2883" s="105">
        <f>X2882</f>
        <v>0</v>
      </c>
      <c r="J2883" s="105">
        <f>Y2882</f>
        <v>0</v>
      </c>
      <c r="K2883" s="105">
        <f t="shared" ref="K2883" si="3432">Z2882</f>
        <v>0</v>
      </c>
      <c r="L2883" s="105">
        <f t="shared" ref="L2883" si="3433">AA2882</f>
        <v>0</v>
      </c>
      <c r="M2883" s="105">
        <f t="shared" ref="M2883" si="3434">AB2882</f>
        <v>0</v>
      </c>
      <c r="N2883" s="105">
        <f t="shared" ref="N2883" si="3435">AC2882</f>
        <v>0</v>
      </c>
      <c r="P2883" s="21" t="str">
        <f>IF(A2883&lt;=$B$2104,"A","B")</f>
        <v>A</v>
      </c>
      <c r="Q2883" s="85">
        <f t="shared" ref="Q2883:Q2887" si="3436">IF($P2883="B",B2883,0)</f>
        <v>0</v>
      </c>
      <c r="R2883" s="85">
        <f t="shared" ref="R2883:R2898" si="3437">IF($P2883="B",C2883,0)</f>
        <v>0</v>
      </c>
      <c r="S2883" s="85">
        <f t="shared" ref="S2883:S2898" si="3438">IF($P2883="B",D2883,0)</f>
        <v>0</v>
      </c>
      <c r="T2883" s="85">
        <f t="shared" ref="T2883:T2898" si="3439">IF($P2883="B",E2883,0)</f>
        <v>0</v>
      </c>
      <c r="U2883" s="85">
        <f t="shared" ref="U2883:U2898" si="3440">IF($P2883="B",F2883,0)</f>
        <v>0</v>
      </c>
      <c r="V2883" s="85">
        <f t="shared" ref="V2883:V2898" si="3441">IF($P2883="B",G2883,0)</f>
        <v>0</v>
      </c>
      <c r="W2883" s="33"/>
      <c r="X2883" s="85">
        <f>IF($P2883="A",B2883,0)</f>
        <v>0</v>
      </c>
      <c r="Y2883" s="85">
        <f t="shared" ref="Y2883:Y2898" si="3442">IF($P2883="A",C2883,0)</f>
        <v>0</v>
      </c>
      <c r="Z2883" s="85">
        <f t="shared" ref="Z2883:Z2898" si="3443">IF($P2883="A",D2883,0)</f>
        <v>0</v>
      </c>
      <c r="AA2883" s="85">
        <f t="shared" ref="AA2883:AA2898" si="3444">IF($P2883="A",E2883,0)</f>
        <v>0</v>
      </c>
      <c r="AB2883" s="85">
        <f t="shared" ref="AB2883:AB2898" si="3445">IF($P2883="A",F2883,0)</f>
        <v>0</v>
      </c>
      <c r="AC2883" s="85">
        <f t="shared" ref="AC2883:AC2898" si="3446">IF($P2883="A",G2883,0)</f>
        <v>0</v>
      </c>
    </row>
    <row r="2884" spans="1:29" x14ac:dyDescent="0.3">
      <c r="A2884" s="67"/>
      <c r="B2884" s="85"/>
      <c r="C2884" s="85"/>
      <c r="D2884" s="85"/>
      <c r="E2884" s="85"/>
      <c r="F2884" s="85"/>
      <c r="G2884" s="85"/>
      <c r="H2884" s="113"/>
      <c r="P2884" s="21" t="str">
        <f t="shared" ref="P2884:P2898" si="3447">IF(A2884&lt;=$B$2104,"A","B")</f>
        <v>A</v>
      </c>
      <c r="Q2884" s="85">
        <f t="shared" si="3436"/>
        <v>0</v>
      </c>
      <c r="R2884" s="85">
        <f t="shared" si="3437"/>
        <v>0</v>
      </c>
      <c r="S2884" s="85">
        <f t="shared" si="3438"/>
        <v>0</v>
      </c>
      <c r="T2884" s="85">
        <f t="shared" si="3439"/>
        <v>0</v>
      </c>
      <c r="U2884" s="85">
        <f t="shared" si="3440"/>
        <v>0</v>
      </c>
      <c r="V2884" s="85">
        <f t="shared" si="3441"/>
        <v>0</v>
      </c>
      <c r="W2884" s="33"/>
      <c r="X2884" s="85">
        <f t="shared" ref="X2884:X2898" si="3448">IF($P2884="A",B2884,0)</f>
        <v>0</v>
      </c>
      <c r="Y2884" s="85">
        <f t="shared" si="3442"/>
        <v>0</v>
      </c>
      <c r="Z2884" s="85">
        <f t="shared" si="3443"/>
        <v>0</v>
      </c>
      <c r="AA2884" s="85">
        <f t="shared" si="3444"/>
        <v>0</v>
      </c>
      <c r="AB2884" s="85">
        <f t="shared" si="3445"/>
        <v>0</v>
      </c>
      <c r="AC2884" s="85">
        <f t="shared" si="3446"/>
        <v>0</v>
      </c>
    </row>
    <row r="2885" spans="1:29" x14ac:dyDescent="0.3">
      <c r="A2885" s="67"/>
      <c r="B2885" s="85"/>
      <c r="C2885" s="85"/>
      <c r="D2885" s="85"/>
      <c r="E2885" s="85"/>
      <c r="F2885" s="85"/>
      <c r="G2885" s="85"/>
      <c r="H2885" s="113"/>
      <c r="P2885" s="21" t="str">
        <f t="shared" si="3447"/>
        <v>A</v>
      </c>
      <c r="Q2885" s="85">
        <f t="shared" si="3436"/>
        <v>0</v>
      </c>
      <c r="R2885" s="85">
        <f t="shared" si="3437"/>
        <v>0</v>
      </c>
      <c r="S2885" s="85">
        <f t="shared" si="3438"/>
        <v>0</v>
      </c>
      <c r="T2885" s="85">
        <f t="shared" si="3439"/>
        <v>0</v>
      </c>
      <c r="U2885" s="85">
        <f t="shared" si="3440"/>
        <v>0</v>
      </c>
      <c r="V2885" s="85">
        <f t="shared" si="3441"/>
        <v>0</v>
      </c>
      <c r="W2885" s="33"/>
      <c r="X2885" s="85">
        <f t="shared" si="3448"/>
        <v>0</v>
      </c>
      <c r="Y2885" s="85">
        <f t="shared" si="3442"/>
        <v>0</v>
      </c>
      <c r="Z2885" s="85">
        <f t="shared" si="3443"/>
        <v>0</v>
      </c>
      <c r="AA2885" s="85">
        <f t="shared" si="3444"/>
        <v>0</v>
      </c>
      <c r="AB2885" s="85">
        <f t="shared" si="3445"/>
        <v>0</v>
      </c>
      <c r="AC2885" s="85">
        <f t="shared" si="3446"/>
        <v>0</v>
      </c>
    </row>
    <row r="2886" spans="1:29" x14ac:dyDescent="0.3">
      <c r="A2886" s="67"/>
      <c r="B2886" s="85"/>
      <c r="C2886" s="85"/>
      <c r="D2886" s="85"/>
      <c r="E2886" s="85"/>
      <c r="F2886" s="85"/>
      <c r="G2886" s="85"/>
      <c r="H2886" s="113"/>
      <c r="P2886" s="21" t="str">
        <f t="shared" si="3447"/>
        <v>A</v>
      </c>
      <c r="Q2886" s="85">
        <f t="shared" si="3436"/>
        <v>0</v>
      </c>
      <c r="R2886" s="85">
        <f t="shared" si="3437"/>
        <v>0</v>
      </c>
      <c r="S2886" s="85">
        <f t="shared" si="3438"/>
        <v>0</v>
      </c>
      <c r="T2886" s="85">
        <f t="shared" si="3439"/>
        <v>0</v>
      </c>
      <c r="U2886" s="85">
        <f t="shared" si="3440"/>
        <v>0</v>
      </c>
      <c r="V2886" s="85">
        <f t="shared" si="3441"/>
        <v>0</v>
      </c>
      <c r="W2886" s="33"/>
      <c r="X2886" s="85">
        <f t="shared" si="3448"/>
        <v>0</v>
      </c>
      <c r="Y2886" s="85">
        <f t="shared" si="3442"/>
        <v>0</v>
      </c>
      <c r="Z2886" s="85">
        <f t="shared" si="3443"/>
        <v>0</v>
      </c>
      <c r="AA2886" s="85">
        <f t="shared" si="3444"/>
        <v>0</v>
      </c>
      <c r="AB2886" s="85">
        <f t="shared" si="3445"/>
        <v>0</v>
      </c>
      <c r="AC2886" s="85">
        <f t="shared" si="3446"/>
        <v>0</v>
      </c>
    </row>
    <row r="2887" spans="1:29" x14ac:dyDescent="0.3">
      <c r="A2887" s="67"/>
      <c r="B2887" s="85"/>
      <c r="C2887" s="85"/>
      <c r="D2887" s="85"/>
      <c r="E2887" s="85"/>
      <c r="F2887" s="85"/>
      <c r="G2887" s="85"/>
      <c r="H2887" s="113"/>
      <c r="P2887" s="21" t="str">
        <f t="shared" si="3447"/>
        <v>A</v>
      </c>
      <c r="Q2887" s="85">
        <f t="shared" si="3436"/>
        <v>0</v>
      </c>
      <c r="R2887" s="85">
        <f t="shared" si="3437"/>
        <v>0</v>
      </c>
      <c r="S2887" s="85">
        <f t="shared" si="3438"/>
        <v>0</v>
      </c>
      <c r="T2887" s="85">
        <f t="shared" si="3439"/>
        <v>0</v>
      </c>
      <c r="U2887" s="85">
        <f t="shared" si="3440"/>
        <v>0</v>
      </c>
      <c r="V2887" s="85">
        <f t="shared" si="3441"/>
        <v>0</v>
      </c>
      <c r="W2887" s="33"/>
      <c r="X2887" s="85">
        <f t="shared" si="3448"/>
        <v>0</v>
      </c>
      <c r="Y2887" s="85">
        <f t="shared" si="3442"/>
        <v>0</v>
      </c>
      <c r="Z2887" s="85">
        <f t="shared" si="3443"/>
        <v>0</v>
      </c>
      <c r="AA2887" s="85">
        <f t="shared" si="3444"/>
        <v>0</v>
      </c>
      <c r="AB2887" s="85">
        <f t="shared" si="3445"/>
        <v>0</v>
      </c>
      <c r="AC2887" s="85">
        <f t="shared" si="3446"/>
        <v>0</v>
      </c>
    </row>
    <row r="2888" spans="1:29" x14ac:dyDescent="0.3">
      <c r="A2888" s="67"/>
      <c r="B2888" s="85"/>
      <c r="C2888" s="85"/>
      <c r="D2888" s="85"/>
      <c r="E2888" s="85"/>
      <c r="F2888" s="85"/>
      <c r="G2888" s="85"/>
      <c r="H2888" s="113"/>
      <c r="P2888" s="21" t="str">
        <f t="shared" si="3447"/>
        <v>A</v>
      </c>
      <c r="Q2888" s="85">
        <f>IF($P2888="B",B2888,0)</f>
        <v>0</v>
      </c>
      <c r="R2888" s="85">
        <f t="shared" si="3437"/>
        <v>0</v>
      </c>
      <c r="S2888" s="85">
        <f t="shared" si="3438"/>
        <v>0</v>
      </c>
      <c r="T2888" s="85">
        <f t="shared" si="3439"/>
        <v>0</v>
      </c>
      <c r="U2888" s="85">
        <f t="shared" si="3440"/>
        <v>0</v>
      </c>
      <c r="V2888" s="85">
        <f t="shared" si="3441"/>
        <v>0</v>
      </c>
      <c r="W2888" s="33"/>
      <c r="X2888" s="85">
        <f t="shared" si="3448"/>
        <v>0</v>
      </c>
      <c r="Y2888" s="85">
        <f t="shared" si="3442"/>
        <v>0</v>
      </c>
      <c r="Z2888" s="85">
        <f t="shared" si="3443"/>
        <v>0</v>
      </c>
      <c r="AA2888" s="85">
        <f t="shared" si="3444"/>
        <v>0</v>
      </c>
      <c r="AB2888" s="85">
        <f t="shared" si="3445"/>
        <v>0</v>
      </c>
      <c r="AC2888" s="85">
        <f t="shared" si="3446"/>
        <v>0</v>
      </c>
    </row>
    <row r="2889" spans="1:29" x14ac:dyDescent="0.3">
      <c r="A2889" s="67"/>
      <c r="B2889" s="85"/>
      <c r="C2889" s="85"/>
      <c r="D2889" s="85"/>
      <c r="E2889" s="85"/>
      <c r="F2889" s="85"/>
      <c r="G2889" s="85"/>
      <c r="H2889" s="113"/>
      <c r="P2889" s="21" t="str">
        <f t="shared" si="3447"/>
        <v>A</v>
      </c>
      <c r="Q2889" s="85">
        <f t="shared" ref="Q2889:Q2898" si="3449">IF($P2889="B",B2889,0)</f>
        <v>0</v>
      </c>
      <c r="R2889" s="85">
        <f t="shared" si="3437"/>
        <v>0</v>
      </c>
      <c r="S2889" s="85">
        <f t="shared" si="3438"/>
        <v>0</v>
      </c>
      <c r="T2889" s="85">
        <f t="shared" si="3439"/>
        <v>0</v>
      </c>
      <c r="U2889" s="85">
        <f t="shared" si="3440"/>
        <v>0</v>
      </c>
      <c r="V2889" s="85">
        <f t="shared" si="3441"/>
        <v>0</v>
      </c>
      <c r="W2889" s="33"/>
      <c r="X2889" s="85">
        <f t="shared" si="3448"/>
        <v>0</v>
      </c>
      <c r="Y2889" s="85">
        <f t="shared" si="3442"/>
        <v>0</v>
      </c>
      <c r="Z2889" s="85">
        <f t="shared" si="3443"/>
        <v>0</v>
      </c>
      <c r="AA2889" s="85">
        <f t="shared" si="3444"/>
        <v>0</v>
      </c>
      <c r="AB2889" s="85">
        <f t="shared" si="3445"/>
        <v>0</v>
      </c>
      <c r="AC2889" s="85">
        <f t="shared" si="3446"/>
        <v>0</v>
      </c>
    </row>
    <row r="2890" spans="1:29" x14ac:dyDescent="0.3">
      <c r="A2890" s="67"/>
      <c r="B2890" s="85"/>
      <c r="C2890" s="85"/>
      <c r="D2890" s="85"/>
      <c r="E2890" s="85"/>
      <c r="F2890" s="85"/>
      <c r="G2890" s="85"/>
      <c r="H2890" s="113"/>
      <c r="P2890" s="21" t="str">
        <f t="shared" si="3447"/>
        <v>A</v>
      </c>
      <c r="Q2890" s="85">
        <f t="shared" si="3449"/>
        <v>0</v>
      </c>
      <c r="R2890" s="85">
        <f t="shared" si="3437"/>
        <v>0</v>
      </c>
      <c r="S2890" s="85">
        <f t="shared" si="3438"/>
        <v>0</v>
      </c>
      <c r="T2890" s="85">
        <f t="shared" si="3439"/>
        <v>0</v>
      </c>
      <c r="U2890" s="85">
        <f t="shared" si="3440"/>
        <v>0</v>
      </c>
      <c r="V2890" s="85">
        <f t="shared" si="3441"/>
        <v>0</v>
      </c>
      <c r="W2890" s="33"/>
      <c r="X2890" s="85">
        <f t="shared" si="3448"/>
        <v>0</v>
      </c>
      <c r="Y2890" s="85">
        <f t="shared" si="3442"/>
        <v>0</v>
      </c>
      <c r="Z2890" s="85">
        <f t="shared" si="3443"/>
        <v>0</v>
      </c>
      <c r="AA2890" s="85">
        <f t="shared" si="3444"/>
        <v>0</v>
      </c>
      <c r="AB2890" s="85">
        <f t="shared" si="3445"/>
        <v>0</v>
      </c>
      <c r="AC2890" s="85">
        <f t="shared" si="3446"/>
        <v>0</v>
      </c>
    </row>
    <row r="2891" spans="1:29" x14ac:dyDescent="0.3">
      <c r="A2891" s="67"/>
      <c r="B2891" s="85"/>
      <c r="C2891" s="85"/>
      <c r="D2891" s="85"/>
      <c r="E2891" s="85"/>
      <c r="F2891" s="85"/>
      <c r="G2891" s="85"/>
      <c r="H2891" s="113"/>
      <c r="P2891" s="21" t="str">
        <f t="shared" si="3447"/>
        <v>A</v>
      </c>
      <c r="Q2891" s="85">
        <f t="shared" si="3449"/>
        <v>0</v>
      </c>
      <c r="R2891" s="85">
        <f t="shared" si="3437"/>
        <v>0</v>
      </c>
      <c r="S2891" s="85">
        <f t="shared" si="3438"/>
        <v>0</v>
      </c>
      <c r="T2891" s="85">
        <f t="shared" si="3439"/>
        <v>0</v>
      </c>
      <c r="U2891" s="85">
        <f t="shared" si="3440"/>
        <v>0</v>
      </c>
      <c r="V2891" s="85">
        <f t="shared" si="3441"/>
        <v>0</v>
      </c>
      <c r="W2891" s="33"/>
      <c r="X2891" s="85">
        <f t="shared" si="3448"/>
        <v>0</v>
      </c>
      <c r="Y2891" s="85">
        <f t="shared" si="3442"/>
        <v>0</v>
      </c>
      <c r="Z2891" s="85">
        <f t="shared" si="3443"/>
        <v>0</v>
      </c>
      <c r="AA2891" s="85">
        <f t="shared" si="3444"/>
        <v>0</v>
      </c>
      <c r="AB2891" s="85">
        <f t="shared" si="3445"/>
        <v>0</v>
      </c>
      <c r="AC2891" s="85">
        <f t="shared" si="3446"/>
        <v>0</v>
      </c>
    </row>
    <row r="2892" spans="1:29" x14ac:dyDescent="0.3">
      <c r="A2892" s="67"/>
      <c r="B2892" s="85"/>
      <c r="C2892" s="85"/>
      <c r="D2892" s="85"/>
      <c r="E2892" s="85"/>
      <c r="F2892" s="85"/>
      <c r="G2892" s="85"/>
      <c r="H2892" s="113"/>
      <c r="P2892" s="21" t="str">
        <f t="shared" si="3447"/>
        <v>A</v>
      </c>
      <c r="Q2892" s="85">
        <f t="shared" si="3449"/>
        <v>0</v>
      </c>
      <c r="R2892" s="85">
        <f t="shared" si="3437"/>
        <v>0</v>
      </c>
      <c r="S2892" s="85">
        <f t="shared" si="3438"/>
        <v>0</v>
      </c>
      <c r="T2892" s="85">
        <f t="shared" si="3439"/>
        <v>0</v>
      </c>
      <c r="U2892" s="85">
        <f t="shared" si="3440"/>
        <v>0</v>
      </c>
      <c r="V2892" s="85">
        <f t="shared" si="3441"/>
        <v>0</v>
      </c>
      <c r="W2892" s="33"/>
      <c r="X2892" s="85">
        <f t="shared" si="3448"/>
        <v>0</v>
      </c>
      <c r="Y2892" s="85">
        <f t="shared" si="3442"/>
        <v>0</v>
      </c>
      <c r="Z2892" s="85">
        <f t="shared" si="3443"/>
        <v>0</v>
      </c>
      <c r="AA2892" s="85">
        <f t="shared" si="3444"/>
        <v>0</v>
      </c>
      <c r="AB2892" s="85">
        <f t="shared" si="3445"/>
        <v>0</v>
      </c>
      <c r="AC2892" s="85">
        <f t="shared" si="3446"/>
        <v>0</v>
      </c>
    </row>
    <row r="2893" spans="1:29" x14ac:dyDescent="0.3">
      <c r="A2893" s="67"/>
      <c r="B2893" s="85"/>
      <c r="C2893" s="85"/>
      <c r="D2893" s="85"/>
      <c r="E2893" s="85"/>
      <c r="F2893" s="85"/>
      <c r="G2893" s="85"/>
      <c r="H2893" s="113"/>
      <c r="P2893" s="21" t="str">
        <f t="shared" si="3447"/>
        <v>A</v>
      </c>
      <c r="Q2893" s="85">
        <f t="shared" si="3449"/>
        <v>0</v>
      </c>
      <c r="R2893" s="85">
        <f t="shared" si="3437"/>
        <v>0</v>
      </c>
      <c r="S2893" s="85">
        <f t="shared" si="3438"/>
        <v>0</v>
      </c>
      <c r="T2893" s="85">
        <f t="shared" si="3439"/>
        <v>0</v>
      </c>
      <c r="U2893" s="85">
        <f t="shared" si="3440"/>
        <v>0</v>
      </c>
      <c r="V2893" s="85">
        <f t="shared" si="3441"/>
        <v>0</v>
      </c>
      <c r="W2893" s="33"/>
      <c r="X2893" s="85">
        <f t="shared" si="3448"/>
        <v>0</v>
      </c>
      <c r="Y2893" s="85">
        <f t="shared" si="3442"/>
        <v>0</v>
      </c>
      <c r="Z2893" s="85">
        <f t="shared" si="3443"/>
        <v>0</v>
      </c>
      <c r="AA2893" s="85">
        <f t="shared" si="3444"/>
        <v>0</v>
      </c>
      <c r="AB2893" s="85">
        <f t="shared" si="3445"/>
        <v>0</v>
      </c>
      <c r="AC2893" s="85">
        <f t="shared" si="3446"/>
        <v>0</v>
      </c>
    </row>
    <row r="2894" spans="1:29" x14ac:dyDescent="0.3">
      <c r="A2894" s="67"/>
      <c r="B2894" s="85"/>
      <c r="C2894" s="85"/>
      <c r="D2894" s="85"/>
      <c r="E2894" s="85"/>
      <c r="F2894" s="85"/>
      <c r="G2894" s="85"/>
      <c r="H2894" s="113"/>
      <c r="P2894" s="21" t="str">
        <f t="shared" si="3447"/>
        <v>A</v>
      </c>
      <c r="Q2894" s="85">
        <f t="shared" si="3449"/>
        <v>0</v>
      </c>
      <c r="R2894" s="85">
        <f t="shared" si="3437"/>
        <v>0</v>
      </c>
      <c r="S2894" s="85">
        <f t="shared" si="3438"/>
        <v>0</v>
      </c>
      <c r="T2894" s="85">
        <f t="shared" si="3439"/>
        <v>0</v>
      </c>
      <c r="U2894" s="85">
        <f t="shared" si="3440"/>
        <v>0</v>
      </c>
      <c r="V2894" s="85">
        <f t="shared" si="3441"/>
        <v>0</v>
      </c>
      <c r="W2894" s="33"/>
      <c r="X2894" s="85">
        <f t="shared" si="3448"/>
        <v>0</v>
      </c>
      <c r="Y2894" s="85">
        <f t="shared" si="3442"/>
        <v>0</v>
      </c>
      <c r="Z2894" s="85">
        <f t="shared" si="3443"/>
        <v>0</v>
      </c>
      <c r="AA2894" s="85">
        <f t="shared" si="3444"/>
        <v>0</v>
      </c>
      <c r="AB2894" s="85">
        <f t="shared" si="3445"/>
        <v>0</v>
      </c>
      <c r="AC2894" s="85">
        <f t="shared" si="3446"/>
        <v>0</v>
      </c>
    </row>
    <row r="2895" spans="1:29" x14ac:dyDescent="0.3">
      <c r="A2895" s="67"/>
      <c r="B2895" s="85"/>
      <c r="C2895" s="85"/>
      <c r="D2895" s="85"/>
      <c r="E2895" s="85"/>
      <c r="F2895" s="85"/>
      <c r="G2895" s="85"/>
      <c r="H2895" s="113"/>
      <c r="P2895" s="21" t="str">
        <f t="shared" si="3447"/>
        <v>A</v>
      </c>
      <c r="Q2895" s="85">
        <f t="shared" si="3449"/>
        <v>0</v>
      </c>
      <c r="R2895" s="85">
        <f t="shared" si="3437"/>
        <v>0</v>
      </c>
      <c r="S2895" s="85">
        <f t="shared" si="3438"/>
        <v>0</v>
      </c>
      <c r="T2895" s="85">
        <f t="shared" si="3439"/>
        <v>0</v>
      </c>
      <c r="U2895" s="85">
        <f t="shared" si="3440"/>
        <v>0</v>
      </c>
      <c r="V2895" s="85">
        <f t="shared" si="3441"/>
        <v>0</v>
      </c>
      <c r="W2895" s="33"/>
      <c r="X2895" s="85">
        <f t="shared" si="3448"/>
        <v>0</v>
      </c>
      <c r="Y2895" s="85">
        <f t="shared" si="3442"/>
        <v>0</v>
      </c>
      <c r="Z2895" s="85">
        <f t="shared" si="3443"/>
        <v>0</v>
      </c>
      <c r="AA2895" s="85">
        <f t="shared" si="3444"/>
        <v>0</v>
      </c>
      <c r="AB2895" s="85">
        <f t="shared" si="3445"/>
        <v>0</v>
      </c>
      <c r="AC2895" s="85">
        <f t="shared" si="3446"/>
        <v>0</v>
      </c>
    </row>
    <row r="2896" spans="1:29" x14ac:dyDescent="0.3">
      <c r="A2896" s="67"/>
      <c r="B2896" s="85"/>
      <c r="C2896" s="85"/>
      <c r="D2896" s="85"/>
      <c r="E2896" s="85"/>
      <c r="F2896" s="85"/>
      <c r="G2896" s="85"/>
      <c r="H2896" s="113"/>
      <c r="P2896" s="21" t="str">
        <f t="shared" si="3447"/>
        <v>A</v>
      </c>
      <c r="Q2896" s="85">
        <f t="shared" si="3449"/>
        <v>0</v>
      </c>
      <c r="R2896" s="85">
        <f t="shared" si="3437"/>
        <v>0</v>
      </c>
      <c r="S2896" s="85">
        <f t="shared" si="3438"/>
        <v>0</v>
      </c>
      <c r="T2896" s="85">
        <f t="shared" si="3439"/>
        <v>0</v>
      </c>
      <c r="U2896" s="85">
        <f t="shared" si="3440"/>
        <v>0</v>
      </c>
      <c r="V2896" s="85">
        <f t="shared" si="3441"/>
        <v>0</v>
      </c>
      <c r="W2896" s="33"/>
      <c r="X2896" s="85">
        <f t="shared" si="3448"/>
        <v>0</v>
      </c>
      <c r="Y2896" s="85">
        <f t="shared" si="3442"/>
        <v>0</v>
      </c>
      <c r="Z2896" s="85">
        <f t="shared" si="3443"/>
        <v>0</v>
      </c>
      <c r="AA2896" s="85">
        <f t="shared" si="3444"/>
        <v>0</v>
      </c>
      <c r="AB2896" s="85">
        <f t="shared" si="3445"/>
        <v>0</v>
      </c>
      <c r="AC2896" s="85">
        <f t="shared" si="3446"/>
        <v>0</v>
      </c>
    </row>
    <row r="2897" spans="1:29" x14ac:dyDescent="0.3">
      <c r="A2897" s="67"/>
      <c r="B2897" s="85"/>
      <c r="C2897" s="85"/>
      <c r="D2897" s="85"/>
      <c r="E2897" s="85"/>
      <c r="F2897" s="85"/>
      <c r="G2897" s="85"/>
      <c r="H2897" s="113"/>
      <c r="P2897" s="21" t="str">
        <f t="shared" si="3447"/>
        <v>A</v>
      </c>
      <c r="Q2897" s="85">
        <f t="shared" si="3449"/>
        <v>0</v>
      </c>
      <c r="R2897" s="85">
        <f t="shared" si="3437"/>
        <v>0</v>
      </c>
      <c r="S2897" s="85">
        <f t="shared" si="3438"/>
        <v>0</v>
      </c>
      <c r="T2897" s="85">
        <f t="shared" si="3439"/>
        <v>0</v>
      </c>
      <c r="U2897" s="85">
        <f t="shared" si="3440"/>
        <v>0</v>
      </c>
      <c r="V2897" s="85">
        <f t="shared" si="3441"/>
        <v>0</v>
      </c>
      <c r="W2897" s="33"/>
      <c r="X2897" s="85">
        <f t="shared" si="3448"/>
        <v>0</v>
      </c>
      <c r="Y2897" s="85">
        <f t="shared" si="3442"/>
        <v>0</v>
      </c>
      <c r="Z2897" s="85">
        <f t="shared" si="3443"/>
        <v>0</v>
      </c>
      <c r="AA2897" s="85">
        <f t="shared" si="3444"/>
        <v>0</v>
      </c>
      <c r="AB2897" s="85">
        <f t="shared" si="3445"/>
        <v>0</v>
      </c>
      <c r="AC2897" s="85">
        <f t="shared" si="3446"/>
        <v>0</v>
      </c>
    </row>
    <row r="2898" spans="1:29" x14ac:dyDescent="0.3">
      <c r="A2898" s="67"/>
      <c r="B2898" s="85"/>
      <c r="C2898" s="85"/>
      <c r="D2898" s="85"/>
      <c r="E2898" s="85"/>
      <c r="F2898" s="85"/>
      <c r="G2898" s="85"/>
      <c r="H2898" s="113"/>
      <c r="P2898" s="21" t="str">
        <f t="shared" si="3447"/>
        <v>A</v>
      </c>
      <c r="Q2898" s="85">
        <f t="shared" si="3449"/>
        <v>0</v>
      </c>
      <c r="R2898" s="85">
        <f t="shared" si="3437"/>
        <v>0</v>
      </c>
      <c r="S2898" s="85">
        <f t="shared" si="3438"/>
        <v>0</v>
      </c>
      <c r="T2898" s="85">
        <f t="shared" si="3439"/>
        <v>0</v>
      </c>
      <c r="U2898" s="85">
        <f t="shared" si="3440"/>
        <v>0</v>
      </c>
      <c r="V2898" s="85">
        <f t="shared" si="3441"/>
        <v>0</v>
      </c>
      <c r="W2898" s="33"/>
      <c r="X2898" s="85">
        <f t="shared" si="3448"/>
        <v>0</v>
      </c>
      <c r="Y2898" s="85">
        <f t="shared" si="3442"/>
        <v>0</v>
      </c>
      <c r="Z2898" s="85">
        <f t="shared" si="3443"/>
        <v>0</v>
      </c>
      <c r="AA2898" s="85">
        <f t="shared" si="3444"/>
        <v>0</v>
      </c>
      <c r="AB2898" s="85">
        <f t="shared" si="3445"/>
        <v>0</v>
      </c>
      <c r="AC2898" s="85">
        <f t="shared" si="3446"/>
        <v>0</v>
      </c>
    </row>
    <row r="2899" spans="1:29" x14ac:dyDescent="0.3">
      <c r="A2899" s="68"/>
      <c r="B2899" s="87"/>
      <c r="C2899" s="87"/>
      <c r="D2899" s="87"/>
      <c r="E2899" s="87"/>
      <c r="F2899" s="87"/>
      <c r="G2899" s="87"/>
      <c r="H2899" s="114"/>
      <c r="I2899" s="105">
        <f>Q2899</f>
        <v>0</v>
      </c>
      <c r="J2899" s="105">
        <f>R2899</f>
        <v>0</v>
      </c>
      <c r="K2899" s="105">
        <f t="shared" ref="K2899" si="3450">S2899</f>
        <v>0</v>
      </c>
      <c r="L2899" s="105">
        <f t="shared" ref="L2899" si="3451">T2899</f>
        <v>0</v>
      </c>
      <c r="M2899" s="105">
        <f t="shared" ref="M2899" si="3452">U2899</f>
        <v>0</v>
      </c>
      <c r="N2899" s="105">
        <f t="shared" ref="N2899" si="3453">V2899</f>
        <v>0</v>
      </c>
      <c r="P2899" s="21"/>
      <c r="Q2899" s="106">
        <f t="shared" ref="Q2899:V2899" si="3454">+SUM(Q2883:Q2898)</f>
        <v>0</v>
      </c>
      <c r="R2899" s="106">
        <f t="shared" si="3454"/>
        <v>0</v>
      </c>
      <c r="S2899" s="106">
        <f t="shared" si="3454"/>
        <v>0</v>
      </c>
      <c r="T2899" s="106">
        <f t="shared" si="3454"/>
        <v>0</v>
      </c>
      <c r="U2899" s="106">
        <f t="shared" si="3454"/>
        <v>0</v>
      </c>
      <c r="V2899" s="106">
        <f t="shared" si="3454"/>
        <v>0</v>
      </c>
      <c r="W2899" s="33"/>
      <c r="X2899" s="33"/>
      <c r="Y2899" s="33"/>
      <c r="Z2899" s="33"/>
      <c r="AA2899" s="33"/>
      <c r="AB2899" s="33"/>
      <c r="AC2899" s="33"/>
    </row>
  </sheetData>
  <conditionalFormatting sqref="H7:H22">
    <cfRule type="dataBar" priority="2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{FE8FCBDA-6BD9-46F9-A02C-53104427009A}</x14:id>
        </ext>
      </extLst>
    </cfRule>
  </conditionalFormatting>
  <conditionalFormatting sqref="H27:H42">
    <cfRule type="dataBar" priority="2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{E4015DC1-0D66-47B7-8FB4-EA22AE754D0B}</x14:id>
        </ext>
      </extLst>
    </cfRule>
  </conditionalFormatting>
  <conditionalFormatting sqref="H49:H64">
    <cfRule type="dataBar" priority="2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{B598A7B0-C70B-4505-B653-FE6225A57963}</x14:id>
        </ext>
      </extLst>
    </cfRule>
  </conditionalFormatting>
  <conditionalFormatting sqref="H69:H84">
    <cfRule type="dataBar" priority="2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{7BB5136A-669B-4386-9E00-66BFA231241C}</x14:id>
        </ext>
      </extLst>
    </cfRule>
  </conditionalFormatting>
  <conditionalFormatting sqref="H91:H106">
    <cfRule type="dataBar" priority="22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{464F7AA2-2F73-4CFE-AF87-A2F1AE5BFCE2}</x14:id>
        </ext>
      </extLst>
    </cfRule>
  </conditionalFormatting>
  <conditionalFormatting sqref="H111:H126">
    <cfRule type="dataBar" priority="2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{2F401A5C-C960-4B55-8300-A0A54316CAD4}</x14:id>
        </ext>
      </extLst>
    </cfRule>
  </conditionalFormatting>
  <conditionalFormatting sqref="H133:H148">
    <cfRule type="dataBar" priority="2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{F94B879D-E085-4F9E-8573-F1A071BB2309}</x14:id>
        </ext>
      </extLst>
    </cfRule>
  </conditionalFormatting>
  <conditionalFormatting sqref="H153:H168">
    <cfRule type="dataBar" priority="2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{9710A399-CD94-42FE-97A9-EB2D17046E44}</x14:id>
        </ext>
      </extLst>
    </cfRule>
  </conditionalFormatting>
  <conditionalFormatting sqref="H175:H190">
    <cfRule type="dataBar" priority="2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{5B279A40-863C-408C-9A52-463FCBF88E9A}</x14:id>
        </ext>
      </extLst>
    </cfRule>
  </conditionalFormatting>
  <conditionalFormatting sqref="H195:H210">
    <cfRule type="dataBar" priority="2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{44C964EE-A8AE-4E70-975E-C863B93914B0}</x14:id>
        </ext>
      </extLst>
    </cfRule>
  </conditionalFormatting>
  <conditionalFormatting sqref="H217:H232">
    <cfRule type="dataBar" priority="22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{50FA514F-4706-4C1D-AABE-55AD6819337E}</x14:id>
        </ext>
      </extLst>
    </cfRule>
  </conditionalFormatting>
  <conditionalFormatting sqref="H237:H252">
    <cfRule type="dataBar" priority="2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{B2D139EC-C47F-4416-8994-57836A099A8E}</x14:id>
        </ext>
      </extLst>
    </cfRule>
  </conditionalFormatting>
  <conditionalFormatting sqref="H259:H274">
    <cfRule type="dataBar" priority="22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{7E0C82C3-4ADC-4D09-A268-F5E02843880A}</x14:id>
        </ext>
      </extLst>
    </cfRule>
  </conditionalFormatting>
  <conditionalFormatting sqref="H279:H294">
    <cfRule type="dataBar" priority="2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{D8C0C25A-4F59-447E-8767-C0D9F7EC6A0F}</x14:id>
        </ext>
      </extLst>
    </cfRule>
  </conditionalFormatting>
  <conditionalFormatting sqref="H301:H316">
    <cfRule type="dataBar" priority="2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{EF5074DC-756F-4028-8204-77D02F73E318}</x14:id>
        </ext>
      </extLst>
    </cfRule>
  </conditionalFormatting>
  <conditionalFormatting sqref="H321:H336">
    <cfRule type="dataBar" priority="2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{DC16F33B-54B1-4ADE-AF50-8499F8FFE42A}</x14:id>
        </ext>
      </extLst>
    </cfRule>
  </conditionalFormatting>
  <conditionalFormatting sqref="H343:H358">
    <cfRule type="dataBar" priority="2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{4458500C-1E7E-4921-B45B-ED9FD2F7C7A9}</x14:id>
        </ext>
      </extLst>
    </cfRule>
  </conditionalFormatting>
  <conditionalFormatting sqref="H363:H378">
    <cfRule type="dataBar" priority="2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{5B61A964-3AEF-4573-9BA8-11C1C3415F00}</x14:id>
        </ext>
      </extLst>
    </cfRule>
  </conditionalFormatting>
  <conditionalFormatting sqref="H385:H400">
    <cfRule type="dataBar" priority="2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{E61057CA-A788-45EE-A0C0-C5D932F05B21}</x14:id>
        </ext>
      </extLst>
    </cfRule>
  </conditionalFormatting>
  <conditionalFormatting sqref="H405:H420">
    <cfRule type="dataBar" priority="2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{52F2F06F-7D08-43C4-93A3-31B408DC8FDC}</x14:id>
        </ext>
      </extLst>
    </cfRule>
  </conditionalFormatting>
  <conditionalFormatting sqref="H427:H442">
    <cfRule type="dataBar" priority="2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{FB3E48C7-49E2-43CA-B1DA-3754B86712AB}</x14:id>
        </ext>
      </extLst>
    </cfRule>
  </conditionalFormatting>
  <conditionalFormatting sqref="H447:H462">
    <cfRule type="dataBar" priority="2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{A5C20134-8C01-41AF-94C6-BC0DA0852570}</x14:id>
        </ext>
      </extLst>
    </cfRule>
  </conditionalFormatting>
  <conditionalFormatting sqref="H469:H484">
    <cfRule type="dataBar" priority="2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{A0A99DFB-F2BC-4AD8-92AA-B3E968AB3A95}</x14:id>
        </ext>
      </extLst>
    </cfRule>
  </conditionalFormatting>
  <conditionalFormatting sqref="H489:H504">
    <cfRule type="dataBar" priority="2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{85BF3F99-5353-40C3-AEAC-5A83223A1AEA}</x14:id>
        </ext>
      </extLst>
    </cfRule>
  </conditionalFormatting>
  <conditionalFormatting sqref="H553:H568">
    <cfRule type="dataBar" priority="21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{D14B210F-7CC6-4EEA-8D1D-1232DE5A0A6C}</x14:id>
        </ext>
      </extLst>
    </cfRule>
  </conditionalFormatting>
  <conditionalFormatting sqref="H573:H588">
    <cfRule type="dataBar" priority="2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{7AC098ED-99D0-4618-8400-D18B03B49C89}</x14:id>
        </ext>
      </extLst>
    </cfRule>
  </conditionalFormatting>
  <conditionalFormatting sqref="H511:H526">
    <cfRule type="dataBar" priority="2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{1D7B03EC-0E83-41E9-B7C3-A8F18D3D817A}</x14:id>
        </ext>
      </extLst>
    </cfRule>
  </conditionalFormatting>
  <conditionalFormatting sqref="H531:H546">
    <cfRule type="dataBar" priority="2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{32A3A26C-F3EF-463E-BF77-D91ECDA3497E}</x14:id>
        </ext>
      </extLst>
    </cfRule>
  </conditionalFormatting>
  <conditionalFormatting sqref="H595:H610">
    <cfRule type="dataBar" priority="2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{7FD6EB47-EFD7-472F-B58C-504FA3FCC0C2}</x14:id>
        </ext>
      </extLst>
    </cfRule>
  </conditionalFormatting>
  <conditionalFormatting sqref="H615:H630">
    <cfRule type="dataBar" priority="2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{739B2B19-7451-49BD-B832-E820CCF5ECD4}</x14:id>
        </ext>
      </extLst>
    </cfRule>
  </conditionalFormatting>
  <conditionalFormatting sqref="H637:H652">
    <cfRule type="dataBar" priority="2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{9697F9D3-16FD-422B-9C38-AEE5906C834E}</x14:id>
        </ext>
      </extLst>
    </cfRule>
  </conditionalFormatting>
  <conditionalFormatting sqref="H657:H672">
    <cfRule type="dataBar" priority="2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{0884976E-DEFA-4012-87BF-4BCDAC8259AA}</x14:id>
        </ext>
      </extLst>
    </cfRule>
  </conditionalFormatting>
  <conditionalFormatting sqref="H679:H694">
    <cfRule type="dataBar" priority="2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{773D3695-AFE0-4FEE-9E42-D6DBDEEF9899}</x14:id>
        </ext>
      </extLst>
    </cfRule>
  </conditionalFormatting>
  <conditionalFormatting sqref="H699:H714">
    <cfRule type="dataBar" priority="20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{1A699853-E7FF-4A93-8F28-79A50EA2977D}</x14:id>
        </ext>
      </extLst>
    </cfRule>
  </conditionalFormatting>
  <conditionalFormatting sqref="H721:H736">
    <cfRule type="dataBar" priority="20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{3E1DDA21-1CC0-4AE3-B634-855783836AC5}</x14:id>
        </ext>
      </extLst>
    </cfRule>
  </conditionalFormatting>
  <conditionalFormatting sqref="H741:H756">
    <cfRule type="dataBar" priority="20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{4D85B3E4-C90A-4D4E-8A65-5D76BB2D5D11}</x14:id>
        </ext>
      </extLst>
    </cfRule>
  </conditionalFormatting>
  <conditionalFormatting sqref="H763:H778">
    <cfRule type="dataBar" priority="20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{2C912F6B-9A32-4EE2-81E3-896BA10DCDBB}</x14:id>
        </ext>
      </extLst>
    </cfRule>
  </conditionalFormatting>
  <conditionalFormatting sqref="H783:H798">
    <cfRule type="dataBar" priority="20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{F7FD36AD-E494-420F-A1FF-91945F274E6D}</x14:id>
        </ext>
      </extLst>
    </cfRule>
  </conditionalFormatting>
  <conditionalFormatting sqref="H805:H820">
    <cfRule type="dataBar" priority="20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{FFC0ECD7-634A-4F5D-804D-9D019020A23D}</x14:id>
        </ext>
      </extLst>
    </cfRule>
  </conditionalFormatting>
  <conditionalFormatting sqref="H825:H840">
    <cfRule type="dataBar" priority="20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{05C0C965-C963-498D-B94C-1C9281C875E0}</x14:id>
        </ext>
      </extLst>
    </cfRule>
  </conditionalFormatting>
  <conditionalFormatting sqref="H847:H862">
    <cfRule type="dataBar" priority="20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{3303D892-2D17-4C26-B33E-B496382CFC01}</x14:id>
        </ext>
      </extLst>
    </cfRule>
  </conditionalFormatting>
  <conditionalFormatting sqref="H867:H882">
    <cfRule type="dataBar" priority="20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{A847E784-8BAE-4240-8146-BCCAB5EE6737}</x14:id>
        </ext>
      </extLst>
    </cfRule>
  </conditionalFormatting>
  <conditionalFormatting sqref="H889:H904">
    <cfRule type="dataBar" priority="20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{CCEBF263-0E0E-42E3-B933-A796CEACFBFE}</x14:id>
        </ext>
      </extLst>
    </cfRule>
  </conditionalFormatting>
  <conditionalFormatting sqref="H909:H924">
    <cfRule type="dataBar" priority="20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{A25ADF6C-7B50-4CD8-A6F2-D2D4639A1258}</x14:id>
        </ext>
      </extLst>
    </cfRule>
  </conditionalFormatting>
  <conditionalFormatting sqref="H931:H946">
    <cfRule type="dataBar" priority="20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{27BEC4EE-A13C-427F-ADAB-E1B2C7628C46}</x14:id>
        </ext>
      </extLst>
    </cfRule>
  </conditionalFormatting>
  <conditionalFormatting sqref="H951:H966">
    <cfRule type="dataBar" priority="20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{7D306030-5ECF-4E3A-8227-A519F3C8BF1D}</x14:id>
        </ext>
      </extLst>
    </cfRule>
  </conditionalFormatting>
  <conditionalFormatting sqref="H973:H988">
    <cfRule type="dataBar" priority="20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{B9F235AE-AC06-4CB8-BF48-64A06CF5620A}</x14:id>
        </ext>
      </extLst>
    </cfRule>
  </conditionalFormatting>
  <conditionalFormatting sqref="H993:H1008">
    <cfRule type="dataBar" priority="19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{B6A72836-27A9-4643-9CAB-FF35BF48A7F8}</x14:id>
        </ext>
      </extLst>
    </cfRule>
  </conditionalFormatting>
  <conditionalFormatting sqref="H1015:H1030">
    <cfRule type="dataBar" priority="19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{0553F477-57E4-4350-B5E1-1A7F516F3699}</x14:id>
        </ext>
      </extLst>
    </cfRule>
  </conditionalFormatting>
  <conditionalFormatting sqref="H1035:H1050">
    <cfRule type="dataBar" priority="19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{5871F156-9B9F-4114-932C-FCCF018D20A1}</x14:id>
        </ext>
      </extLst>
    </cfRule>
  </conditionalFormatting>
  <conditionalFormatting sqref="H1057:H1072">
    <cfRule type="dataBar" priority="19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{21A73C15-FC27-4F2F-98CF-C3BCCCF7A7AC}</x14:id>
        </ext>
      </extLst>
    </cfRule>
  </conditionalFormatting>
  <conditionalFormatting sqref="H1077:H1092">
    <cfRule type="dataBar" priority="19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{0110D431-EE2E-46D5-8796-88374B5B972D}</x14:id>
        </ext>
      </extLst>
    </cfRule>
  </conditionalFormatting>
  <conditionalFormatting sqref="H1099:H1114">
    <cfRule type="dataBar" priority="19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{37850822-C600-4AD0-925E-90D5E54F7721}</x14:id>
        </ext>
      </extLst>
    </cfRule>
  </conditionalFormatting>
  <conditionalFormatting sqref="H1119:H1134">
    <cfRule type="dataBar" priority="19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{8D0C5A32-70FB-49D8-9336-13EE80AB2C5A}</x14:id>
        </ext>
      </extLst>
    </cfRule>
  </conditionalFormatting>
  <conditionalFormatting sqref="H1141:H1156">
    <cfRule type="dataBar" priority="19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{168344EC-6522-4FE8-86C2-34085A9589A2}</x14:id>
        </ext>
      </extLst>
    </cfRule>
  </conditionalFormatting>
  <conditionalFormatting sqref="H1161:H1176">
    <cfRule type="dataBar" priority="19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{F974F787-7125-48F6-8616-A3F288D451A1}</x14:id>
        </ext>
      </extLst>
    </cfRule>
  </conditionalFormatting>
  <conditionalFormatting sqref="H1183:H1198">
    <cfRule type="dataBar" priority="19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{E544125F-25A3-4BF1-BACD-93F56B3E490F}</x14:id>
        </ext>
      </extLst>
    </cfRule>
  </conditionalFormatting>
  <conditionalFormatting sqref="H1203:H1218">
    <cfRule type="dataBar" priority="19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{1210F9E9-1B7B-411B-9BD8-E0CE3567C9BC}</x14:id>
        </ext>
      </extLst>
    </cfRule>
  </conditionalFormatting>
  <conditionalFormatting sqref="H1225:H1240">
    <cfRule type="dataBar" priority="19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{4430EBA7-9668-4F96-98D2-5354C8C2FE53}</x14:id>
        </ext>
      </extLst>
    </cfRule>
  </conditionalFormatting>
  <conditionalFormatting sqref="H1245:H1260">
    <cfRule type="dataBar" priority="19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{C1705E50-0B92-4FD5-A214-719E806D4515}</x14:id>
        </ext>
      </extLst>
    </cfRule>
  </conditionalFormatting>
  <conditionalFormatting sqref="H1267:H1282">
    <cfRule type="dataBar" priority="19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{EB7E80B6-139C-43C1-9A89-3E6407DC4742}</x14:id>
        </ext>
      </extLst>
    </cfRule>
  </conditionalFormatting>
  <conditionalFormatting sqref="H1287:H1302">
    <cfRule type="dataBar" priority="18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{0D7DA709-E136-4C5C-A76D-DB7E12FE04B4}</x14:id>
        </ext>
      </extLst>
    </cfRule>
  </conditionalFormatting>
  <conditionalFormatting sqref="H1309:H1324">
    <cfRule type="dataBar" priority="18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{8AEDAA4E-71A7-49C2-8DA1-5275DDD18BD1}</x14:id>
        </ext>
      </extLst>
    </cfRule>
  </conditionalFormatting>
  <conditionalFormatting sqref="H1329:H1344">
    <cfRule type="dataBar" priority="18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{52FC3A4A-1E85-49A2-B3E3-C2B2C0FE20A5}</x14:id>
        </ext>
      </extLst>
    </cfRule>
  </conditionalFormatting>
  <conditionalFormatting sqref="H1351:H1366">
    <cfRule type="dataBar" priority="18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{9BDC481A-9A1B-4CC5-ABB4-95D11C16D8EC}</x14:id>
        </ext>
      </extLst>
    </cfRule>
  </conditionalFormatting>
  <conditionalFormatting sqref="H1371:H1386">
    <cfRule type="dataBar" priority="18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{C2886C8F-AFD3-4A08-BABA-01BCA9F6579F}</x14:id>
        </ext>
      </extLst>
    </cfRule>
  </conditionalFormatting>
  <conditionalFormatting sqref="H1393:H1408">
    <cfRule type="dataBar" priority="18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{231B5BE4-CDC4-4FD7-82D8-134198BE86D6}</x14:id>
        </ext>
      </extLst>
    </cfRule>
  </conditionalFormatting>
  <conditionalFormatting sqref="H1413:H1428">
    <cfRule type="dataBar" priority="18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{EA0FB49D-1224-4B51-AE4D-542D9672A00D}</x14:id>
        </ext>
      </extLst>
    </cfRule>
  </conditionalFormatting>
  <conditionalFormatting sqref="H1435:H1450">
    <cfRule type="dataBar" priority="18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{17F2C7A0-5319-4BFB-B555-CDF5FD5A8E49}</x14:id>
        </ext>
      </extLst>
    </cfRule>
  </conditionalFormatting>
  <conditionalFormatting sqref="H1455:H1470">
    <cfRule type="dataBar" priority="18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{DF2A6324-3884-4E8A-8E23-8BE8B5737156}</x14:id>
        </ext>
      </extLst>
    </cfRule>
  </conditionalFormatting>
  <conditionalFormatting sqref="H1477:H1492">
    <cfRule type="dataBar" priority="1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{47922629-8028-45E0-A4A5-053401106E6A}</x14:id>
        </ext>
      </extLst>
    </cfRule>
  </conditionalFormatting>
  <conditionalFormatting sqref="H1497:H1512">
    <cfRule type="dataBar" priority="18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{ED49D393-484C-4E33-A762-EC5826F7989B}</x14:id>
        </ext>
      </extLst>
    </cfRule>
  </conditionalFormatting>
  <conditionalFormatting sqref="H1519:H1534">
    <cfRule type="dataBar" priority="18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{3A840A91-D0E0-4AFE-98F3-4D16C8BFEC02}</x14:id>
        </ext>
      </extLst>
    </cfRule>
  </conditionalFormatting>
  <conditionalFormatting sqref="H1539:H1554">
    <cfRule type="dataBar" priority="18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{39DB4057-E346-441F-8806-B4A06ADAD572}</x14:id>
        </ext>
      </extLst>
    </cfRule>
  </conditionalFormatting>
  <conditionalFormatting sqref="H1561:H1576">
    <cfRule type="dataBar" priority="1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{49355854-B527-4267-9B8E-7EB6F9878070}</x14:id>
        </ext>
      </extLst>
    </cfRule>
  </conditionalFormatting>
  <conditionalFormatting sqref="H1581:H1596">
    <cfRule type="dataBar" priority="18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{29734AC9-616C-4369-82EB-C43ABA8AAB48}</x14:id>
        </ext>
      </extLst>
    </cfRule>
  </conditionalFormatting>
  <conditionalFormatting sqref="H1603:H1618">
    <cfRule type="dataBar" priority="17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{423734A3-9DB8-47BA-904E-1CD946F267E0}</x14:id>
        </ext>
      </extLst>
    </cfRule>
  </conditionalFormatting>
  <conditionalFormatting sqref="H1623:H1638">
    <cfRule type="dataBar" priority="17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{E798E672-AE61-4D3B-A51D-9E3D74ED1499}</x14:id>
        </ext>
      </extLst>
    </cfRule>
  </conditionalFormatting>
  <conditionalFormatting sqref="H1645:H1660">
    <cfRule type="dataBar" priority="17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{3CA5580D-F4EC-4FB2-B158-5CF02AE69BFC}</x14:id>
        </ext>
      </extLst>
    </cfRule>
  </conditionalFormatting>
  <conditionalFormatting sqref="H1665:H1680">
    <cfRule type="dataBar" priority="17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{6261BDEC-51BE-4286-9051-1D143D77D3EE}</x14:id>
        </ext>
      </extLst>
    </cfRule>
  </conditionalFormatting>
  <conditionalFormatting sqref="H1687:H1702">
    <cfRule type="dataBar" priority="17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{6F2AF8F8-A3E7-4A8B-BF3D-AEA8B13DBADC}</x14:id>
        </ext>
      </extLst>
    </cfRule>
  </conditionalFormatting>
  <conditionalFormatting sqref="H1707:H1722">
    <cfRule type="dataBar" priority="17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{6C742393-76CA-4E48-966B-821569DD942D}</x14:id>
        </ext>
      </extLst>
    </cfRule>
  </conditionalFormatting>
  <conditionalFormatting sqref="H1729:H1744">
    <cfRule type="dataBar" priority="17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{CAB98544-B89C-4582-9D56-23B1AB1E7E9A}</x14:id>
        </ext>
      </extLst>
    </cfRule>
  </conditionalFormatting>
  <conditionalFormatting sqref="H1749:H1764">
    <cfRule type="dataBar" priority="17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{8DE8B05A-BAF2-4DFB-9910-B53D8CE445B5}</x14:id>
        </ext>
      </extLst>
    </cfRule>
  </conditionalFormatting>
  <conditionalFormatting sqref="H1771:H1786">
    <cfRule type="dataBar" priority="17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{C018D6AA-4BC5-41E1-BDF2-D23333E57D75}</x14:id>
        </ext>
      </extLst>
    </cfRule>
  </conditionalFormatting>
  <conditionalFormatting sqref="H1791:H1806">
    <cfRule type="dataBar" priority="17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{07D36D1C-F386-44E8-BD1B-A53C3680F150}</x14:id>
        </ext>
      </extLst>
    </cfRule>
  </conditionalFormatting>
  <conditionalFormatting sqref="H1813:H1828">
    <cfRule type="dataBar" priority="17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{CA0619ED-E73F-4F44-8E7A-A87CFBCD5C6D}</x14:id>
        </ext>
      </extLst>
    </cfRule>
  </conditionalFormatting>
  <conditionalFormatting sqref="H1833:H1848">
    <cfRule type="dataBar" priority="17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{58872963-AA6D-4115-A8A7-9D10366438DC}</x14:id>
        </ext>
      </extLst>
    </cfRule>
  </conditionalFormatting>
  <conditionalFormatting sqref="H1855:H1870">
    <cfRule type="dataBar" priority="17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{3F3FF0B5-3E68-47D1-9252-F6369A60D6C7}</x14:id>
        </ext>
      </extLst>
    </cfRule>
  </conditionalFormatting>
  <conditionalFormatting sqref="H1875:H1890">
    <cfRule type="dataBar" priority="17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{65ADADB5-CFB4-410F-9F40-E79603B0BED3}</x14:id>
        </ext>
      </extLst>
    </cfRule>
  </conditionalFormatting>
  <conditionalFormatting sqref="H1897:H1912">
    <cfRule type="dataBar" priority="16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{1A243F9E-A543-441A-BDD8-937DBEA543D0}</x14:id>
        </ext>
      </extLst>
    </cfRule>
  </conditionalFormatting>
  <conditionalFormatting sqref="H1917:H1932">
    <cfRule type="dataBar" priority="16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{D48148D1-192E-45AE-B21F-3405815C2289}</x14:id>
        </ext>
      </extLst>
    </cfRule>
  </conditionalFormatting>
  <conditionalFormatting sqref="H1939:H1954">
    <cfRule type="dataBar" priority="16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{EF93ECA6-6DB3-452D-964A-72561CB19DCE}</x14:id>
        </ext>
      </extLst>
    </cfRule>
  </conditionalFormatting>
  <conditionalFormatting sqref="H1959:H1974">
    <cfRule type="dataBar" priority="16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{3493C5BE-A5C1-40BF-9021-68768DDA1240}</x14:id>
        </ext>
      </extLst>
    </cfRule>
  </conditionalFormatting>
  <conditionalFormatting sqref="H1981:H1996">
    <cfRule type="dataBar" priority="16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{5887541E-BAD1-48C6-9275-A8F781D7DE8D}</x14:id>
        </ext>
      </extLst>
    </cfRule>
  </conditionalFormatting>
  <conditionalFormatting sqref="H2001:H2016">
    <cfRule type="dataBar" priority="16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{E5EA910F-7D51-4497-A05B-756E8EA25582}</x14:id>
        </ext>
      </extLst>
    </cfRule>
  </conditionalFormatting>
  <conditionalFormatting sqref="H2023:H2038">
    <cfRule type="dataBar" priority="16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{3CF425B0-2192-428A-855F-79187E3EE258}</x14:id>
        </ext>
      </extLst>
    </cfRule>
  </conditionalFormatting>
  <conditionalFormatting sqref="H2043:H2058">
    <cfRule type="dataBar" priority="16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{B7CFDFD8-C827-4C34-AFD1-610C21814EA2}</x14:id>
        </ext>
      </extLst>
    </cfRule>
  </conditionalFormatting>
  <conditionalFormatting sqref="H2065:H2080">
    <cfRule type="dataBar" priority="16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{0DBF9E79-9FD5-4CCA-AC4A-5202EFAD2662}</x14:id>
        </ext>
      </extLst>
    </cfRule>
  </conditionalFormatting>
  <conditionalFormatting sqref="H2085:H2100">
    <cfRule type="dataBar" priority="1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{6B3AEA9D-C195-410D-AACF-C3E7EEA6802A}</x14:id>
        </ext>
      </extLst>
    </cfRule>
  </conditionalFormatting>
  <conditionalFormatting sqref="H2107:H2122">
    <cfRule type="dataBar" priority="16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{63BDCE9E-4D1F-4FC4-85CC-DF1E875912AA}</x14:id>
        </ext>
      </extLst>
    </cfRule>
  </conditionalFormatting>
  <conditionalFormatting sqref="H2127:H2142">
    <cfRule type="dataBar" priority="16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{ECA986BD-83BB-4C6D-8CD2-B0BF0A525EB7}</x14:id>
        </ext>
      </extLst>
    </cfRule>
  </conditionalFormatting>
  <conditionalFormatting sqref="A7:A22">
    <cfRule type="cellIs" dxfId="295" priority="1002" operator="equal">
      <formula>$J$2</formula>
    </cfRule>
  </conditionalFormatting>
  <conditionalFormatting sqref="A27:A42">
    <cfRule type="cellIs" dxfId="294" priority="1001" operator="equal">
      <formula>$J$2</formula>
    </cfRule>
  </conditionalFormatting>
  <conditionalFormatting sqref="D7:D22"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{ED5D5C08-1C69-404D-A673-6850E45A3288}</x14:id>
        </ext>
      </extLst>
    </cfRule>
  </conditionalFormatting>
  <conditionalFormatting sqref="B7:B22">
    <cfRule type="dataBar" priority="9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{CD2F90E2-CCFB-47C8-98B8-6ED7BE0AE01F}</x14:id>
        </ext>
      </extLst>
    </cfRule>
  </conditionalFormatting>
  <conditionalFormatting sqref="C7:C22"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{B1E750FD-1F07-4C7B-BE6D-ED54B1DD1D53}</x14:id>
        </ext>
      </extLst>
    </cfRule>
  </conditionalFormatting>
  <conditionalFormatting sqref="E7:E22">
    <cfRule type="dataBar" priority="9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{97EAB082-7F36-4820-A1EB-40AE387F2B7F}</x14:id>
        </ext>
      </extLst>
    </cfRule>
  </conditionalFormatting>
  <conditionalFormatting sqref="F7:F22">
    <cfRule type="dataBar" priority="9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{6474FC8A-7264-437F-82D4-3ACEDB82ED81}</x14:id>
        </ext>
      </extLst>
    </cfRule>
  </conditionalFormatting>
  <conditionalFormatting sqref="G7:G22">
    <cfRule type="dataBar" priority="9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{33EFF120-2901-4BD0-87BC-511AB89F6122}</x14:id>
        </ext>
      </extLst>
    </cfRule>
  </conditionalFormatting>
  <conditionalFormatting sqref="B27:B42">
    <cfRule type="dataBar" priority="9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{578E63A7-DA9C-4D5E-9925-28A2BA981CAD}</x14:id>
        </ext>
      </extLst>
    </cfRule>
  </conditionalFormatting>
  <conditionalFormatting sqref="C27:C42">
    <cfRule type="dataBar" priority="9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{3120311C-5857-4051-BCB3-F5243BA53D30}</x14:id>
        </ext>
      </extLst>
    </cfRule>
  </conditionalFormatting>
  <conditionalFormatting sqref="D27:D42">
    <cfRule type="dataBar" priority="9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{0FD212E1-5141-4B4B-9250-5DA12410691E}</x14:id>
        </ext>
      </extLst>
    </cfRule>
  </conditionalFormatting>
  <conditionalFormatting sqref="E27:E42">
    <cfRule type="dataBar" priority="9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{B92B5F73-3F0E-4C89-866A-92CEA0546382}</x14:id>
        </ext>
      </extLst>
    </cfRule>
  </conditionalFormatting>
  <conditionalFormatting sqref="F27:F42">
    <cfRule type="dataBar" priority="9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{C1B7363C-9788-4B1A-A266-721CA9B73E11}</x14:id>
        </ext>
      </extLst>
    </cfRule>
  </conditionalFormatting>
  <conditionalFormatting sqref="G27:G42">
    <cfRule type="dataBar" priority="9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{E15D7609-FBA2-4F0B-9530-526AA65A79D6}</x14:id>
        </ext>
      </extLst>
    </cfRule>
  </conditionalFormatting>
  <conditionalFormatting sqref="A49:A64">
    <cfRule type="cellIs" dxfId="293" priority="988" operator="equal">
      <formula>$J$2</formula>
    </cfRule>
  </conditionalFormatting>
  <conditionalFormatting sqref="A69:A84">
    <cfRule type="cellIs" dxfId="292" priority="987" operator="equal">
      <formula>$J$2</formula>
    </cfRule>
  </conditionalFormatting>
  <conditionalFormatting sqref="D49:D64">
    <cfRule type="dataBar" priority="9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{32C7DE1D-DB9F-480A-920A-08FB2EBEC4EC}</x14:id>
        </ext>
      </extLst>
    </cfRule>
  </conditionalFormatting>
  <conditionalFormatting sqref="B49:B64">
    <cfRule type="dataBar" priority="9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{AE123CC9-5216-4602-B12B-8FBC12C312F1}</x14:id>
        </ext>
      </extLst>
    </cfRule>
  </conditionalFormatting>
  <conditionalFormatting sqref="C49:C64">
    <cfRule type="dataBar" priority="9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{C699233F-A178-42D0-B4E8-C6E863C60CBC}</x14:id>
        </ext>
      </extLst>
    </cfRule>
  </conditionalFormatting>
  <conditionalFormatting sqref="E49:E64">
    <cfRule type="dataBar" priority="9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{E9F0AEBA-4B41-4E2D-8170-3A56A6F4C700}</x14:id>
        </ext>
      </extLst>
    </cfRule>
  </conditionalFormatting>
  <conditionalFormatting sqref="F49:F64">
    <cfRule type="dataBar" priority="9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{877A49CF-E544-4E0F-A51C-98B4493DF8BC}</x14:id>
        </ext>
      </extLst>
    </cfRule>
  </conditionalFormatting>
  <conditionalFormatting sqref="G49:G64">
    <cfRule type="dataBar" priority="9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{9F1E037F-D175-42F4-ABDB-62F70F9903A1}</x14:id>
        </ext>
      </extLst>
    </cfRule>
  </conditionalFormatting>
  <conditionalFormatting sqref="B69:B84">
    <cfRule type="dataBar" priority="9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{7548874A-E1FA-47BD-A66D-4F1C8135839A}</x14:id>
        </ext>
      </extLst>
    </cfRule>
  </conditionalFormatting>
  <conditionalFormatting sqref="C69:C84">
    <cfRule type="dataBar" priority="9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{C59C835D-3C5A-4EE7-A07E-F2FEF1C834C7}</x14:id>
        </ext>
      </extLst>
    </cfRule>
  </conditionalFormatting>
  <conditionalFormatting sqref="D69:D84">
    <cfRule type="dataBar" priority="9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{6403B374-0AE9-4C45-B261-8DBDF7F7C376}</x14:id>
        </ext>
      </extLst>
    </cfRule>
  </conditionalFormatting>
  <conditionalFormatting sqref="E69:E84">
    <cfRule type="dataBar" priority="9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{93EF7F8F-47B9-40B3-A5C0-C6591780C263}</x14:id>
        </ext>
      </extLst>
    </cfRule>
  </conditionalFormatting>
  <conditionalFormatting sqref="F69:F84">
    <cfRule type="dataBar" priority="9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{0D11C4BD-6521-47C7-A28E-F2868C71609D}</x14:id>
        </ext>
      </extLst>
    </cfRule>
  </conditionalFormatting>
  <conditionalFormatting sqref="G69:G84">
    <cfRule type="dataBar" priority="9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{3AAE60E1-CB8F-4A30-AAA8-F4763BC01935}</x14:id>
        </ext>
      </extLst>
    </cfRule>
  </conditionalFormatting>
  <conditionalFormatting sqref="A91:A106">
    <cfRule type="cellIs" dxfId="291" priority="974" operator="equal">
      <formula>$J$2</formula>
    </cfRule>
  </conditionalFormatting>
  <conditionalFormatting sqref="A111:A126">
    <cfRule type="cellIs" dxfId="290" priority="973" operator="equal">
      <formula>$J$2</formula>
    </cfRule>
  </conditionalFormatting>
  <conditionalFormatting sqref="D91:D106">
    <cfRule type="dataBar" priority="9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{A428010A-301F-479F-B2BC-E1967A48032F}</x14:id>
        </ext>
      </extLst>
    </cfRule>
  </conditionalFormatting>
  <conditionalFormatting sqref="B91:B106">
    <cfRule type="dataBar" priority="9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{B578F0D7-717D-4A03-91C5-F24D87B54AF5}</x14:id>
        </ext>
      </extLst>
    </cfRule>
  </conditionalFormatting>
  <conditionalFormatting sqref="C91:C106">
    <cfRule type="dataBar" priority="9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{8F910C88-CB24-49C8-B488-2B054341A0A8}</x14:id>
        </ext>
      </extLst>
    </cfRule>
  </conditionalFormatting>
  <conditionalFormatting sqref="E91:E106">
    <cfRule type="dataBar" priority="9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{39128798-ADF8-4E3E-B262-672C148C3DBC}</x14:id>
        </ext>
      </extLst>
    </cfRule>
  </conditionalFormatting>
  <conditionalFormatting sqref="F91:F106">
    <cfRule type="dataBar" priority="9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{6E46A30B-8A50-4E82-96D7-F59440BADC39}</x14:id>
        </ext>
      </extLst>
    </cfRule>
  </conditionalFormatting>
  <conditionalFormatting sqref="G91:G106">
    <cfRule type="dataBar" priority="9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{CD4AE81E-7E5C-4A43-B060-148639631941}</x14:id>
        </ext>
      </extLst>
    </cfRule>
  </conditionalFormatting>
  <conditionalFormatting sqref="B111:B126">
    <cfRule type="dataBar" priority="9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{2ABD38E5-471E-4B92-9BAB-3DB2832A2C82}</x14:id>
        </ext>
      </extLst>
    </cfRule>
  </conditionalFormatting>
  <conditionalFormatting sqref="C111:C126">
    <cfRule type="dataBar" priority="9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{F7E3EF70-D60C-4696-A209-4D0925D7568B}</x14:id>
        </ext>
      </extLst>
    </cfRule>
  </conditionalFormatting>
  <conditionalFormatting sqref="D111:D126">
    <cfRule type="dataBar" priority="9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{C601521C-E5DA-4FBE-9437-C40E0D6D6490}</x14:id>
        </ext>
      </extLst>
    </cfRule>
  </conditionalFormatting>
  <conditionalFormatting sqref="E111:E126">
    <cfRule type="dataBar" priority="9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{B53DE21D-BC76-4154-84BF-5A8413B25713}</x14:id>
        </ext>
      </extLst>
    </cfRule>
  </conditionalFormatting>
  <conditionalFormatting sqref="F111:F126">
    <cfRule type="dataBar" priority="9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{6FF99B75-08C2-4512-B4FD-37150600E32D}</x14:id>
        </ext>
      </extLst>
    </cfRule>
  </conditionalFormatting>
  <conditionalFormatting sqref="G111:G126">
    <cfRule type="dataBar" priority="9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{7C7260B1-A1DE-4641-AD23-3088E6950B19}</x14:id>
        </ext>
      </extLst>
    </cfRule>
  </conditionalFormatting>
  <conditionalFormatting sqref="A133:A148">
    <cfRule type="cellIs" dxfId="289" priority="960" operator="equal">
      <formula>$J$2</formula>
    </cfRule>
  </conditionalFormatting>
  <conditionalFormatting sqref="A153:A168">
    <cfRule type="cellIs" dxfId="288" priority="959" operator="equal">
      <formula>$J$2</formula>
    </cfRule>
  </conditionalFormatting>
  <conditionalFormatting sqref="D133:D148">
    <cfRule type="dataBar" priority="9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{2EC6C3B6-5F97-4C4F-9747-0C28A5DF54B5}</x14:id>
        </ext>
      </extLst>
    </cfRule>
  </conditionalFormatting>
  <conditionalFormatting sqref="B133:B148">
    <cfRule type="dataBar" priority="9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{4FCA20EC-DFFA-4E05-9038-2337194E8A2E}</x14:id>
        </ext>
      </extLst>
    </cfRule>
  </conditionalFormatting>
  <conditionalFormatting sqref="C133:C148">
    <cfRule type="dataBar" priority="9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{DBB14137-22BF-4A6B-A246-C42B7D29B9F8}</x14:id>
        </ext>
      </extLst>
    </cfRule>
  </conditionalFormatting>
  <conditionalFormatting sqref="E133:E148">
    <cfRule type="dataBar" priority="9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{1141F4FD-1D8A-4F64-B603-29E091A488DE}</x14:id>
        </ext>
      </extLst>
    </cfRule>
  </conditionalFormatting>
  <conditionalFormatting sqref="F133:F148">
    <cfRule type="dataBar" priority="9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{6570DE0C-3105-4A8E-90AC-A80019FA1D54}</x14:id>
        </ext>
      </extLst>
    </cfRule>
  </conditionalFormatting>
  <conditionalFormatting sqref="G133:G148">
    <cfRule type="dataBar" priority="9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{B5A0D5AE-46C4-4C2A-8B57-8568B84EA98F}</x14:id>
        </ext>
      </extLst>
    </cfRule>
  </conditionalFormatting>
  <conditionalFormatting sqref="B153:B168">
    <cfRule type="dataBar" priority="9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{1600255D-DC8F-47E3-88FE-6B2D8F60C7AB}</x14:id>
        </ext>
      </extLst>
    </cfRule>
  </conditionalFormatting>
  <conditionalFormatting sqref="C153:C168">
    <cfRule type="dataBar" priority="9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{7F9D4EF7-E161-4D9B-918F-52D8400B3D30}</x14:id>
        </ext>
      </extLst>
    </cfRule>
  </conditionalFormatting>
  <conditionalFormatting sqref="D153:D168">
    <cfRule type="dataBar" priority="9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{5E06C6FF-3EEC-4D29-BD18-621B4E32A004}</x14:id>
        </ext>
      </extLst>
    </cfRule>
  </conditionalFormatting>
  <conditionalFormatting sqref="E153:E168">
    <cfRule type="dataBar" priority="9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{1289FD41-3FA7-4ABD-A99D-544F01BC8848}</x14:id>
        </ext>
      </extLst>
    </cfRule>
  </conditionalFormatting>
  <conditionalFormatting sqref="F153:F168">
    <cfRule type="dataBar" priority="9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{BB2E01F2-BC25-495D-83F2-91F9D9E6B50A}</x14:id>
        </ext>
      </extLst>
    </cfRule>
  </conditionalFormatting>
  <conditionalFormatting sqref="G153:G168">
    <cfRule type="dataBar" priority="9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{C204BAE5-CC7A-45FB-80FE-6B3797910997}</x14:id>
        </ext>
      </extLst>
    </cfRule>
  </conditionalFormatting>
  <conditionalFormatting sqref="A175:A190">
    <cfRule type="cellIs" dxfId="287" priority="946" operator="equal">
      <formula>$J$2</formula>
    </cfRule>
  </conditionalFormatting>
  <conditionalFormatting sqref="A195:A210">
    <cfRule type="cellIs" dxfId="286" priority="945" operator="equal">
      <formula>$J$2</formula>
    </cfRule>
  </conditionalFormatting>
  <conditionalFormatting sqref="D175:D190">
    <cfRule type="dataBar" priority="9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{23803005-C12E-491B-B1FF-C0CF9652D312}</x14:id>
        </ext>
      </extLst>
    </cfRule>
  </conditionalFormatting>
  <conditionalFormatting sqref="B175:B190">
    <cfRule type="dataBar" priority="9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{7888FCB8-2EAC-47F9-9F5C-88574BC7A1BA}</x14:id>
        </ext>
      </extLst>
    </cfRule>
  </conditionalFormatting>
  <conditionalFormatting sqref="C175:C190">
    <cfRule type="dataBar" priority="9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{20DE8C77-F23E-4051-BB10-31FC7E1378DD}</x14:id>
        </ext>
      </extLst>
    </cfRule>
  </conditionalFormatting>
  <conditionalFormatting sqref="E175:E190">
    <cfRule type="dataBar" priority="9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{F88F59B0-669E-42A1-BA0C-0701CC5F8E7A}</x14:id>
        </ext>
      </extLst>
    </cfRule>
  </conditionalFormatting>
  <conditionalFormatting sqref="F175:F190">
    <cfRule type="dataBar" priority="9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{128E76C0-0FA3-4864-B531-D1017B357B8F}</x14:id>
        </ext>
      </extLst>
    </cfRule>
  </conditionalFormatting>
  <conditionalFormatting sqref="G175:G190">
    <cfRule type="dataBar" priority="9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{AD1752DA-A607-440E-9CB0-CC1E0276247B}</x14:id>
        </ext>
      </extLst>
    </cfRule>
  </conditionalFormatting>
  <conditionalFormatting sqref="B195:B210">
    <cfRule type="dataBar" priority="9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{08F45AD0-2BE4-43E6-A842-2A6D8047ADFD}</x14:id>
        </ext>
      </extLst>
    </cfRule>
  </conditionalFormatting>
  <conditionalFormatting sqref="C195:C210">
    <cfRule type="dataBar" priority="9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{3786F32A-EDC4-477C-8CDC-E47FA6F7C88C}</x14:id>
        </ext>
      </extLst>
    </cfRule>
  </conditionalFormatting>
  <conditionalFormatting sqref="D195:D210">
    <cfRule type="dataBar" priority="9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{024B0C85-EB2A-42C7-B455-86FC93D15E80}</x14:id>
        </ext>
      </extLst>
    </cfRule>
  </conditionalFormatting>
  <conditionalFormatting sqref="E195:E210">
    <cfRule type="dataBar" priority="9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{775D8565-1B23-4AAE-BBA9-14696A890036}</x14:id>
        </ext>
      </extLst>
    </cfRule>
  </conditionalFormatting>
  <conditionalFormatting sqref="F195:F210">
    <cfRule type="dataBar" priority="9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{C6DE15AA-16F7-4F30-BE48-F869FEE44A25}</x14:id>
        </ext>
      </extLst>
    </cfRule>
  </conditionalFormatting>
  <conditionalFormatting sqref="G195:G210">
    <cfRule type="dataBar" priority="9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{E2C0F5EC-5BD1-4DC4-8B9F-942F887363A4}</x14:id>
        </ext>
      </extLst>
    </cfRule>
  </conditionalFormatting>
  <conditionalFormatting sqref="A217:A232">
    <cfRule type="cellIs" dxfId="285" priority="932" operator="equal">
      <formula>$J$2</formula>
    </cfRule>
  </conditionalFormatting>
  <conditionalFormatting sqref="A237:A252">
    <cfRule type="cellIs" dxfId="284" priority="931" operator="equal">
      <formula>$J$2</formula>
    </cfRule>
  </conditionalFormatting>
  <conditionalFormatting sqref="D217:D232">
    <cfRule type="dataBar" priority="9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{1E9A380A-AD0E-40EB-9D1D-20E76F490837}</x14:id>
        </ext>
      </extLst>
    </cfRule>
  </conditionalFormatting>
  <conditionalFormatting sqref="B217:B232">
    <cfRule type="dataBar" priority="9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{25AC024B-FB1D-4B07-9CE1-4A067E8DE63A}</x14:id>
        </ext>
      </extLst>
    </cfRule>
  </conditionalFormatting>
  <conditionalFormatting sqref="C217:C232">
    <cfRule type="dataBar" priority="9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{BE7E8F16-EC2C-4598-B1C6-FFF0A2D54383}</x14:id>
        </ext>
      </extLst>
    </cfRule>
  </conditionalFormatting>
  <conditionalFormatting sqref="E217:E232">
    <cfRule type="dataBar" priority="9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{7F299B14-030C-4890-B53E-8B23287CA487}</x14:id>
        </ext>
      </extLst>
    </cfRule>
  </conditionalFormatting>
  <conditionalFormatting sqref="F217:F232">
    <cfRule type="dataBar" priority="9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{0500E8BF-F603-44C7-B121-0CED0076199F}</x14:id>
        </ext>
      </extLst>
    </cfRule>
  </conditionalFormatting>
  <conditionalFormatting sqref="G217:G232">
    <cfRule type="dataBar" priority="9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{1390F375-50C4-4E39-ADCE-7C58F90ABC60}</x14:id>
        </ext>
      </extLst>
    </cfRule>
  </conditionalFormatting>
  <conditionalFormatting sqref="B237:B252">
    <cfRule type="dataBar" priority="9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{0AE94407-3E05-4AE8-89E1-8168758CE27A}</x14:id>
        </ext>
      </extLst>
    </cfRule>
  </conditionalFormatting>
  <conditionalFormatting sqref="C237:C252">
    <cfRule type="dataBar" priority="9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{EB3F5FE3-F457-4C22-80A7-4D9C4A125840}</x14:id>
        </ext>
      </extLst>
    </cfRule>
  </conditionalFormatting>
  <conditionalFormatting sqref="D237:D252">
    <cfRule type="dataBar" priority="9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{474C4E3C-8258-4776-A262-3A2A8D75B3AD}</x14:id>
        </ext>
      </extLst>
    </cfRule>
  </conditionalFormatting>
  <conditionalFormatting sqref="E237:E252">
    <cfRule type="dataBar" priority="9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{5A2004C4-D69F-4037-9C69-04ED5E0DEBA2}</x14:id>
        </ext>
      </extLst>
    </cfRule>
  </conditionalFormatting>
  <conditionalFormatting sqref="F237:F252">
    <cfRule type="dataBar" priority="9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{63318AC4-A931-4530-90F3-569F9C28C874}</x14:id>
        </ext>
      </extLst>
    </cfRule>
  </conditionalFormatting>
  <conditionalFormatting sqref="G237:G252">
    <cfRule type="dataBar" priority="9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{A264C588-E4BE-495B-917C-1187D755D0FD}</x14:id>
        </ext>
      </extLst>
    </cfRule>
  </conditionalFormatting>
  <conditionalFormatting sqref="A259:A274">
    <cfRule type="cellIs" dxfId="283" priority="918" operator="equal">
      <formula>$J$2</formula>
    </cfRule>
  </conditionalFormatting>
  <conditionalFormatting sqref="A279:A294">
    <cfRule type="cellIs" dxfId="282" priority="917" operator="equal">
      <formula>$J$2</formula>
    </cfRule>
  </conditionalFormatting>
  <conditionalFormatting sqref="D259:D274">
    <cfRule type="dataBar" priority="9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{15AB1F63-EECB-4F63-B6D0-077F793F24D9}</x14:id>
        </ext>
      </extLst>
    </cfRule>
  </conditionalFormatting>
  <conditionalFormatting sqref="B259:B274">
    <cfRule type="dataBar" priority="9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{3FAE7705-81B2-46EB-BD0A-EA90AD7D5E5D}</x14:id>
        </ext>
      </extLst>
    </cfRule>
  </conditionalFormatting>
  <conditionalFormatting sqref="C259:C274">
    <cfRule type="dataBar" priority="9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{0BA4C081-073F-4CD2-AA57-4A9E4EE6A19D}</x14:id>
        </ext>
      </extLst>
    </cfRule>
  </conditionalFormatting>
  <conditionalFormatting sqref="E259:E274">
    <cfRule type="dataBar" priority="9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{E1CA4189-D202-48AD-9C2D-F236499C1C8B}</x14:id>
        </ext>
      </extLst>
    </cfRule>
  </conditionalFormatting>
  <conditionalFormatting sqref="F259:F274">
    <cfRule type="dataBar" priority="9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{91E7D15E-DEF5-4F95-BD7A-91FE6ABFDA07}</x14:id>
        </ext>
      </extLst>
    </cfRule>
  </conditionalFormatting>
  <conditionalFormatting sqref="G259:G274">
    <cfRule type="dataBar" priority="9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{CF7CE7F1-F0DB-4165-A95B-0AD645499BFD}</x14:id>
        </ext>
      </extLst>
    </cfRule>
  </conditionalFormatting>
  <conditionalFormatting sqref="B279:B294">
    <cfRule type="dataBar" priority="9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{8724459A-C6CF-4957-A91F-AF8CA7501702}</x14:id>
        </ext>
      </extLst>
    </cfRule>
  </conditionalFormatting>
  <conditionalFormatting sqref="C279:C294">
    <cfRule type="dataBar" priority="9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{735A93FA-9609-4D14-89B8-156CD7D2E4B8}</x14:id>
        </ext>
      </extLst>
    </cfRule>
  </conditionalFormatting>
  <conditionalFormatting sqref="D279:D294">
    <cfRule type="dataBar" priority="9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{7F46E8A0-AAA0-480D-852F-36499CF1007C}</x14:id>
        </ext>
      </extLst>
    </cfRule>
  </conditionalFormatting>
  <conditionalFormatting sqref="E279:E294">
    <cfRule type="dataBar" priority="9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{3A09ED1C-AD6A-4A8F-AD29-061FCFC3C3DF}</x14:id>
        </ext>
      </extLst>
    </cfRule>
  </conditionalFormatting>
  <conditionalFormatting sqref="F279:F294">
    <cfRule type="dataBar" priority="9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{1EE6A244-D7E8-4335-81F8-CF0ACCB62309}</x14:id>
        </ext>
      </extLst>
    </cfRule>
  </conditionalFormatting>
  <conditionalFormatting sqref="G279:G294">
    <cfRule type="dataBar" priority="9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{0928C2D5-EDEC-4DA8-BD20-960851CBEB4A}</x14:id>
        </ext>
      </extLst>
    </cfRule>
  </conditionalFormatting>
  <conditionalFormatting sqref="A301:A316">
    <cfRule type="cellIs" dxfId="281" priority="904" operator="equal">
      <formula>$J$2</formula>
    </cfRule>
  </conditionalFormatting>
  <conditionalFormatting sqref="A321:A336">
    <cfRule type="cellIs" dxfId="280" priority="903" operator="equal">
      <formula>$J$2</formula>
    </cfRule>
  </conditionalFormatting>
  <conditionalFormatting sqref="D301:D316">
    <cfRule type="dataBar" priority="9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{C65BC0F3-108E-436A-AAC5-0C40813E9770}</x14:id>
        </ext>
      </extLst>
    </cfRule>
  </conditionalFormatting>
  <conditionalFormatting sqref="B301:B316">
    <cfRule type="dataBar" priority="9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{E675B626-8872-4D7A-8F68-B2B6CD79D6A3}</x14:id>
        </ext>
      </extLst>
    </cfRule>
  </conditionalFormatting>
  <conditionalFormatting sqref="C301:C316">
    <cfRule type="dataBar" priority="9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{A712ABFB-867F-48C9-AACC-C033FD0F37AE}</x14:id>
        </ext>
      </extLst>
    </cfRule>
  </conditionalFormatting>
  <conditionalFormatting sqref="E301:E316">
    <cfRule type="dataBar" priority="8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{768B8528-AEEB-4412-BDDE-DFC26A9C9E28}</x14:id>
        </ext>
      </extLst>
    </cfRule>
  </conditionalFormatting>
  <conditionalFormatting sqref="F301:F316">
    <cfRule type="dataBar" priority="8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{860BEDB7-EB6D-419E-8BCB-6A2BBD5ABBD4}</x14:id>
        </ext>
      </extLst>
    </cfRule>
  </conditionalFormatting>
  <conditionalFormatting sqref="G301:G316">
    <cfRule type="dataBar" priority="8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{971B3FFD-A5FB-40A3-B03E-6B5C8B9A08E0}</x14:id>
        </ext>
      </extLst>
    </cfRule>
  </conditionalFormatting>
  <conditionalFormatting sqref="B321:B336">
    <cfRule type="dataBar" priority="8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{5F590519-E32C-4003-B193-1F4621C8F03E}</x14:id>
        </ext>
      </extLst>
    </cfRule>
  </conditionalFormatting>
  <conditionalFormatting sqref="C321:C336">
    <cfRule type="dataBar" priority="8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{85C40738-E729-423C-909E-B9A0491F4B94}</x14:id>
        </ext>
      </extLst>
    </cfRule>
  </conditionalFormatting>
  <conditionalFormatting sqref="D321:D336">
    <cfRule type="dataBar" priority="8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{090903CB-931D-4BA7-AEDE-78A2AB07AB42}</x14:id>
        </ext>
      </extLst>
    </cfRule>
  </conditionalFormatting>
  <conditionalFormatting sqref="E321:E336">
    <cfRule type="dataBar" priority="8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{9F950EAD-04BB-4331-AFA7-ED4DD9352A65}</x14:id>
        </ext>
      </extLst>
    </cfRule>
  </conditionalFormatting>
  <conditionalFormatting sqref="F321:F336">
    <cfRule type="dataBar" priority="8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{37868CF9-CC52-4D6A-B6AB-DB7B7B808268}</x14:id>
        </ext>
      </extLst>
    </cfRule>
  </conditionalFormatting>
  <conditionalFormatting sqref="G321:G336">
    <cfRule type="dataBar" priority="8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{E5383C08-0BA6-4AC0-9141-6C17FF585027}</x14:id>
        </ext>
      </extLst>
    </cfRule>
  </conditionalFormatting>
  <conditionalFormatting sqref="A343:A358">
    <cfRule type="cellIs" dxfId="279" priority="890" operator="equal">
      <formula>$J$2</formula>
    </cfRule>
  </conditionalFormatting>
  <conditionalFormatting sqref="A363:A378">
    <cfRule type="cellIs" dxfId="278" priority="889" operator="equal">
      <formula>$J$2</formula>
    </cfRule>
  </conditionalFormatting>
  <conditionalFormatting sqref="D343:D358">
    <cfRule type="dataBar" priority="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{5533B055-C7A4-49B7-9C5B-E50C3F691EF7}</x14:id>
        </ext>
      </extLst>
    </cfRule>
  </conditionalFormatting>
  <conditionalFormatting sqref="B343:B358">
    <cfRule type="dataBar" priority="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{209C481F-7EAB-4F30-AF5E-A4F25CBC8E44}</x14:id>
        </ext>
      </extLst>
    </cfRule>
  </conditionalFormatting>
  <conditionalFormatting sqref="C343:C358">
    <cfRule type="dataBar" priority="8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{2A7BA470-4F12-4B84-95C6-6F9A10E0757A}</x14:id>
        </ext>
      </extLst>
    </cfRule>
  </conditionalFormatting>
  <conditionalFormatting sqref="E343:E358">
    <cfRule type="dataBar" priority="8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{30B5E0E6-1F04-46CB-97F2-3594E55BD412}</x14:id>
        </ext>
      </extLst>
    </cfRule>
  </conditionalFormatting>
  <conditionalFormatting sqref="F343:F358">
    <cfRule type="dataBar" priority="8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{605A9BFD-F873-4CE3-8BF5-4DFCD46FDC3A}</x14:id>
        </ext>
      </extLst>
    </cfRule>
  </conditionalFormatting>
  <conditionalFormatting sqref="G343:G358">
    <cfRule type="dataBar" priority="8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{726899FC-5EFD-4A44-A4EC-C912C39A78AC}</x14:id>
        </ext>
      </extLst>
    </cfRule>
  </conditionalFormatting>
  <conditionalFormatting sqref="B363:B378">
    <cfRule type="dataBar" priority="8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{F2C5C5AC-3AB2-4B4F-AC99-5F34C6A50CFE}</x14:id>
        </ext>
      </extLst>
    </cfRule>
  </conditionalFormatting>
  <conditionalFormatting sqref="C363:C378">
    <cfRule type="dataBar" priority="8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{B83A46AC-A80F-4CEE-A9A3-3AAD34523716}</x14:id>
        </ext>
      </extLst>
    </cfRule>
  </conditionalFormatting>
  <conditionalFormatting sqref="D363:D378">
    <cfRule type="dataBar" priority="8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{E84F7983-E176-43EA-89D5-2840BC931F57}</x14:id>
        </ext>
      </extLst>
    </cfRule>
  </conditionalFormatting>
  <conditionalFormatting sqref="E363:E378">
    <cfRule type="dataBar" priority="8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{5D848F3C-D53F-43A5-853D-5D8B16746C1C}</x14:id>
        </ext>
      </extLst>
    </cfRule>
  </conditionalFormatting>
  <conditionalFormatting sqref="F363:F378">
    <cfRule type="dataBar" priority="8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{1FF07788-7C5F-4FDC-9BD7-7052C207571D}</x14:id>
        </ext>
      </extLst>
    </cfRule>
  </conditionalFormatting>
  <conditionalFormatting sqref="G363:G378">
    <cfRule type="dataBar" priority="8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{13BE5590-2161-48A9-867E-C7641D9F928F}</x14:id>
        </ext>
      </extLst>
    </cfRule>
  </conditionalFormatting>
  <conditionalFormatting sqref="A385:A400">
    <cfRule type="cellIs" dxfId="277" priority="876" operator="equal">
      <formula>$J$2</formula>
    </cfRule>
  </conditionalFormatting>
  <conditionalFormatting sqref="A405:A420">
    <cfRule type="cellIs" dxfId="276" priority="875" operator="equal">
      <formula>$J$2</formula>
    </cfRule>
  </conditionalFormatting>
  <conditionalFormatting sqref="D385:D400">
    <cfRule type="dataBar" priority="8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{D1037ABC-A337-4D27-BB1C-FE27C17A6EC2}</x14:id>
        </ext>
      </extLst>
    </cfRule>
  </conditionalFormatting>
  <conditionalFormatting sqref="B385:B400">
    <cfRule type="dataBar" priority="8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{F9833627-EEBB-4B91-A7C0-B88AB90418F6}</x14:id>
        </ext>
      </extLst>
    </cfRule>
  </conditionalFormatting>
  <conditionalFormatting sqref="C385:C400">
    <cfRule type="dataBar" priority="8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{9DA1EA19-E208-4D1A-BE2E-CAACC30F90FC}</x14:id>
        </ext>
      </extLst>
    </cfRule>
  </conditionalFormatting>
  <conditionalFormatting sqref="E385:E400">
    <cfRule type="dataBar" priority="8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{1BC62EEF-50DD-487C-9147-10BE84D0CBC7}</x14:id>
        </ext>
      </extLst>
    </cfRule>
  </conditionalFormatting>
  <conditionalFormatting sqref="F385:F400">
    <cfRule type="dataBar" priority="8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{ADE04EC3-4FC0-4071-982D-1048786D7F38}</x14:id>
        </ext>
      </extLst>
    </cfRule>
  </conditionalFormatting>
  <conditionalFormatting sqref="G385:G400">
    <cfRule type="dataBar" priority="8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{33EBBA53-240A-48D8-BE9A-4D2DE4CBE564}</x14:id>
        </ext>
      </extLst>
    </cfRule>
  </conditionalFormatting>
  <conditionalFormatting sqref="B405:B420">
    <cfRule type="dataBar" priority="8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{E94DA185-3E4B-4028-BDFB-077411C4A538}</x14:id>
        </ext>
      </extLst>
    </cfRule>
  </conditionalFormatting>
  <conditionalFormatting sqref="C405:C420">
    <cfRule type="dataBar" priority="8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{784A3012-B031-49B1-8659-6C926F76F924}</x14:id>
        </ext>
      </extLst>
    </cfRule>
  </conditionalFormatting>
  <conditionalFormatting sqref="D405:D420">
    <cfRule type="dataBar" priority="8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{74FE2A04-F3F6-4667-820C-4F70EFC6432F}</x14:id>
        </ext>
      </extLst>
    </cfRule>
  </conditionalFormatting>
  <conditionalFormatting sqref="E405:E420">
    <cfRule type="dataBar" priority="8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{AF9B7787-34DF-4A95-8255-FD7D60EE5ED0}</x14:id>
        </ext>
      </extLst>
    </cfRule>
  </conditionalFormatting>
  <conditionalFormatting sqref="F405:F420">
    <cfRule type="dataBar" priority="8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{A66C8A0D-A19A-42E8-9FD9-B0AC4298B309}</x14:id>
        </ext>
      </extLst>
    </cfRule>
  </conditionalFormatting>
  <conditionalFormatting sqref="G405:G420">
    <cfRule type="dataBar" priority="8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{D1E93F4E-6E11-4581-9869-DAA970DE2545}</x14:id>
        </ext>
      </extLst>
    </cfRule>
  </conditionalFormatting>
  <conditionalFormatting sqref="A427:A442">
    <cfRule type="cellIs" dxfId="275" priority="862" operator="equal">
      <formula>$J$2</formula>
    </cfRule>
  </conditionalFormatting>
  <conditionalFormatting sqref="A447:A462">
    <cfRule type="cellIs" dxfId="274" priority="861" operator="equal">
      <formula>$J$2</formula>
    </cfRule>
  </conditionalFormatting>
  <conditionalFormatting sqref="D427:D442">
    <cfRule type="dataBar" priority="8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{36D33023-2A25-473A-8536-5D19AAE0DFC9}</x14:id>
        </ext>
      </extLst>
    </cfRule>
  </conditionalFormatting>
  <conditionalFormatting sqref="B427:B442">
    <cfRule type="dataBar" priority="8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{926B9C50-39B0-4F3F-A11E-99142BD0DE7B}</x14:id>
        </ext>
      </extLst>
    </cfRule>
  </conditionalFormatting>
  <conditionalFormatting sqref="C427:C442">
    <cfRule type="dataBar" priority="8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{4BA6B556-4D6C-4CA3-9B1F-85FDC673A9A0}</x14:id>
        </ext>
      </extLst>
    </cfRule>
  </conditionalFormatting>
  <conditionalFormatting sqref="E427:E442">
    <cfRule type="dataBar" priority="8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{29371B68-D7D2-409C-AE44-F2DD256D7A8B}</x14:id>
        </ext>
      </extLst>
    </cfRule>
  </conditionalFormatting>
  <conditionalFormatting sqref="F427:F442">
    <cfRule type="dataBar" priority="8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{10DA8EED-66A2-44CC-BD4B-4EFFD99F0213}</x14:id>
        </ext>
      </extLst>
    </cfRule>
  </conditionalFormatting>
  <conditionalFormatting sqref="G427:G442">
    <cfRule type="dataBar" priority="8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{530A97FE-6DCF-400F-A2E1-A0F515F0EA7A}</x14:id>
        </ext>
      </extLst>
    </cfRule>
  </conditionalFormatting>
  <conditionalFormatting sqref="B447:B462">
    <cfRule type="dataBar" priority="8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{726478D0-B454-41AA-8A39-6FC7EB6952B1}</x14:id>
        </ext>
      </extLst>
    </cfRule>
  </conditionalFormatting>
  <conditionalFormatting sqref="C447:C462">
    <cfRule type="dataBar" priority="8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{A6D019A0-3F5E-48B8-92F0-890F0F2E6526}</x14:id>
        </ext>
      </extLst>
    </cfRule>
  </conditionalFormatting>
  <conditionalFormatting sqref="D447:D462">
    <cfRule type="dataBar" priority="8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{2EF7AE04-0353-4CE0-A653-DF262BD19F65}</x14:id>
        </ext>
      </extLst>
    </cfRule>
  </conditionalFormatting>
  <conditionalFormatting sqref="E447:E462">
    <cfRule type="dataBar" priority="8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{CD3A71DD-B614-47BF-86AA-4C6104D574D4}</x14:id>
        </ext>
      </extLst>
    </cfRule>
  </conditionalFormatting>
  <conditionalFormatting sqref="F447:F462">
    <cfRule type="dataBar" priority="8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{2B006382-C0B3-44C9-B6F1-4BAF5D8A8316}</x14:id>
        </ext>
      </extLst>
    </cfRule>
  </conditionalFormatting>
  <conditionalFormatting sqref="G447:G462">
    <cfRule type="dataBar" priority="8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{0090C080-9804-44CE-8C8A-DB2B40CF60A3}</x14:id>
        </ext>
      </extLst>
    </cfRule>
  </conditionalFormatting>
  <conditionalFormatting sqref="A469:A484">
    <cfRule type="cellIs" dxfId="273" priority="848" operator="equal">
      <formula>$J$2</formula>
    </cfRule>
  </conditionalFormatting>
  <conditionalFormatting sqref="A489:A504">
    <cfRule type="cellIs" dxfId="272" priority="847" operator="equal">
      <formula>$J$2</formula>
    </cfRule>
  </conditionalFormatting>
  <conditionalFormatting sqref="D469:D484">
    <cfRule type="dataBar" priority="8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{74E42A6F-AE8C-4103-B7B6-2767032551B1}</x14:id>
        </ext>
      </extLst>
    </cfRule>
  </conditionalFormatting>
  <conditionalFormatting sqref="B469:B484">
    <cfRule type="dataBar" priority="8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{5DFCA7F5-1D3A-4B86-981B-45A04C877671}</x14:id>
        </ext>
      </extLst>
    </cfRule>
  </conditionalFormatting>
  <conditionalFormatting sqref="C469:C484">
    <cfRule type="dataBar" priority="8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{2537C44F-891D-4306-BF73-08890A12C3C2}</x14:id>
        </ext>
      </extLst>
    </cfRule>
  </conditionalFormatting>
  <conditionalFormatting sqref="E469:E484">
    <cfRule type="dataBar" priority="8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{1B524B0E-90D0-42FD-BBEE-AB31A4697128}</x14:id>
        </ext>
      </extLst>
    </cfRule>
  </conditionalFormatting>
  <conditionalFormatting sqref="F469:F484">
    <cfRule type="dataBar" priority="8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{6557DEA7-37E2-46B2-8D4C-65400954BA3E}</x14:id>
        </ext>
      </extLst>
    </cfRule>
  </conditionalFormatting>
  <conditionalFormatting sqref="G469:G484">
    <cfRule type="dataBar" priority="8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{54D4CF82-53C2-498A-8B61-2824C0FA8D08}</x14:id>
        </ext>
      </extLst>
    </cfRule>
  </conditionalFormatting>
  <conditionalFormatting sqref="B489:B504">
    <cfRule type="dataBar" priority="8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{AE42B6D9-289D-4506-8DA9-B34AFFE254A2}</x14:id>
        </ext>
      </extLst>
    </cfRule>
  </conditionalFormatting>
  <conditionalFormatting sqref="C489:C504">
    <cfRule type="dataBar" priority="8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{C1A9A8FE-7A00-470A-ADAA-E56206DFD609}</x14:id>
        </ext>
      </extLst>
    </cfRule>
  </conditionalFormatting>
  <conditionalFormatting sqref="D489:D504">
    <cfRule type="dataBar" priority="8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{F73C06D0-8AAE-4BC9-8561-BFE7CA25DCDC}</x14:id>
        </ext>
      </extLst>
    </cfRule>
  </conditionalFormatting>
  <conditionalFormatting sqref="E489:E504">
    <cfRule type="dataBar" priority="8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{61267A57-399A-4CB3-8110-804247BAFE07}</x14:id>
        </ext>
      </extLst>
    </cfRule>
  </conditionalFormatting>
  <conditionalFormatting sqref="F489:F504">
    <cfRule type="dataBar" priority="8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{BEA80356-4C70-45B0-AF73-95287FB8DEE4}</x14:id>
        </ext>
      </extLst>
    </cfRule>
  </conditionalFormatting>
  <conditionalFormatting sqref="G489:G504"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{79B7950E-CA0C-4EFA-9241-64B96072CE3D}</x14:id>
        </ext>
      </extLst>
    </cfRule>
  </conditionalFormatting>
  <conditionalFormatting sqref="A511:A526">
    <cfRule type="cellIs" dxfId="271" priority="834" operator="equal">
      <formula>$J$2</formula>
    </cfRule>
  </conditionalFormatting>
  <conditionalFormatting sqref="A531:A546">
    <cfRule type="cellIs" dxfId="270" priority="833" operator="equal">
      <formula>$J$2</formula>
    </cfRule>
  </conditionalFormatting>
  <conditionalFormatting sqref="D511:D526">
    <cfRule type="dataBar" priority="8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{AD914BF4-5198-412F-A3F0-C0ACCC652880}</x14:id>
        </ext>
      </extLst>
    </cfRule>
  </conditionalFormatting>
  <conditionalFormatting sqref="B511:B526">
    <cfRule type="dataBar" priority="8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{2C1F7B41-1FE0-4066-8380-C63357D34AC1}</x14:id>
        </ext>
      </extLst>
    </cfRule>
  </conditionalFormatting>
  <conditionalFormatting sqref="C511:C526">
    <cfRule type="dataBar" priority="8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{EE79C6CF-CFC6-49CB-A397-16BBBBB36EF8}</x14:id>
        </ext>
      </extLst>
    </cfRule>
  </conditionalFormatting>
  <conditionalFormatting sqref="E511:E526">
    <cfRule type="dataBar" priority="8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{7E454690-E3CA-46F9-B8AD-4BA42E5371E8}</x14:id>
        </ext>
      </extLst>
    </cfRule>
  </conditionalFormatting>
  <conditionalFormatting sqref="F511:F526">
    <cfRule type="dataBar" priority="8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{62809AAF-6528-4E86-B230-4737D944564A}</x14:id>
        </ext>
      </extLst>
    </cfRule>
  </conditionalFormatting>
  <conditionalFormatting sqref="G511:G526">
    <cfRule type="dataBar" priority="8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{DC4E2CCF-AA37-42BF-A26A-E3F4091AD70E}</x14:id>
        </ext>
      </extLst>
    </cfRule>
  </conditionalFormatting>
  <conditionalFormatting sqref="B531:B546">
    <cfRule type="dataBar" priority="8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{27059C0D-A4A6-44DC-9C67-A035B9257D00}</x14:id>
        </ext>
      </extLst>
    </cfRule>
  </conditionalFormatting>
  <conditionalFormatting sqref="C531:C546"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{2101F0E2-8950-4AF7-BFC2-DDCEFDCBC4F4}</x14:id>
        </ext>
      </extLst>
    </cfRule>
  </conditionalFormatting>
  <conditionalFormatting sqref="D531:D546">
    <cfRule type="dataBar" priority="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{849FB8D8-DFF6-4E5A-89AC-3680CCA2B51B}</x14:id>
        </ext>
      </extLst>
    </cfRule>
  </conditionalFormatting>
  <conditionalFormatting sqref="E531:E546">
    <cfRule type="dataBar" priority="8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{C2E7D6EF-8D6A-4448-BFE5-251756C87405}</x14:id>
        </ext>
      </extLst>
    </cfRule>
  </conditionalFormatting>
  <conditionalFormatting sqref="F531:F546">
    <cfRule type="dataBar" priority="8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{D2EE8F47-8E81-42DF-BC7F-EC0729D5D72B}</x14:id>
        </ext>
      </extLst>
    </cfRule>
  </conditionalFormatting>
  <conditionalFormatting sqref="G531:G546">
    <cfRule type="dataBar" priority="8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{F8B4F9C4-3675-40BE-A4B0-0030A9E8AD1A}</x14:id>
        </ext>
      </extLst>
    </cfRule>
  </conditionalFormatting>
  <conditionalFormatting sqref="A553:A568">
    <cfRule type="cellIs" dxfId="269" priority="820" operator="equal">
      <formula>$J$2</formula>
    </cfRule>
  </conditionalFormatting>
  <conditionalFormatting sqref="A573:A588">
    <cfRule type="cellIs" dxfId="268" priority="819" operator="equal">
      <formula>$J$2</formula>
    </cfRule>
  </conditionalFormatting>
  <conditionalFormatting sqref="D553:D568">
    <cfRule type="dataBar" priority="8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{1D48C71B-A0C0-41DB-A54F-86882733F442}</x14:id>
        </ext>
      </extLst>
    </cfRule>
  </conditionalFormatting>
  <conditionalFormatting sqref="B553:B568">
    <cfRule type="dataBar" priority="8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{BDFB7A3D-B6AA-4C69-B551-AB3CACEEC6C7}</x14:id>
        </ext>
      </extLst>
    </cfRule>
  </conditionalFormatting>
  <conditionalFormatting sqref="C553:C568">
    <cfRule type="dataBar" priority="8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{6C84A772-B145-400B-9331-EA529635A336}</x14:id>
        </ext>
      </extLst>
    </cfRule>
  </conditionalFormatting>
  <conditionalFormatting sqref="E553:E568">
    <cfRule type="dataBar" priority="8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{284DDED1-4849-4F4A-9255-3CE6569864FE}</x14:id>
        </ext>
      </extLst>
    </cfRule>
  </conditionalFormatting>
  <conditionalFormatting sqref="F553:F568">
    <cfRule type="dataBar" priority="8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{682A9FB6-A7D0-4D90-BF43-657EA110C98C}</x14:id>
        </ext>
      </extLst>
    </cfRule>
  </conditionalFormatting>
  <conditionalFormatting sqref="G553:G568">
    <cfRule type="dataBar" priority="8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{C1025340-A358-48D9-8AFE-C696B3797929}</x14:id>
        </ext>
      </extLst>
    </cfRule>
  </conditionalFormatting>
  <conditionalFormatting sqref="B573:B588">
    <cfRule type="dataBar" priority="8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{18FF4358-749D-41C9-84B4-9503F4562BC8}</x14:id>
        </ext>
      </extLst>
    </cfRule>
  </conditionalFormatting>
  <conditionalFormatting sqref="C573:C588">
    <cfRule type="dataBar" priority="8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{DE03B1B4-45C1-4E29-8317-6B3DC20D114C}</x14:id>
        </ext>
      </extLst>
    </cfRule>
  </conditionalFormatting>
  <conditionalFormatting sqref="D573:D588">
    <cfRule type="dataBar" priority="8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{CB69072F-E9E1-46D7-A1AD-D017A33369AB}</x14:id>
        </ext>
      </extLst>
    </cfRule>
  </conditionalFormatting>
  <conditionalFormatting sqref="E573:E588">
    <cfRule type="dataBar" priority="8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{FBF9097D-96BD-41BE-BFCF-5510CB7213D8}</x14:id>
        </ext>
      </extLst>
    </cfRule>
  </conditionalFormatting>
  <conditionalFormatting sqref="F573:F588">
    <cfRule type="dataBar" priority="8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{6F657F5F-42B5-4D28-9450-C0AFF855BCC8}</x14:id>
        </ext>
      </extLst>
    </cfRule>
  </conditionalFormatting>
  <conditionalFormatting sqref="G573:G588">
    <cfRule type="dataBar" priority="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{DC731990-D977-42AD-8855-75CE59B921EB}</x14:id>
        </ext>
      </extLst>
    </cfRule>
  </conditionalFormatting>
  <conditionalFormatting sqref="A595:A610">
    <cfRule type="cellIs" dxfId="267" priority="806" operator="equal">
      <formula>$J$2</formula>
    </cfRule>
  </conditionalFormatting>
  <conditionalFormatting sqref="A615:A630">
    <cfRule type="cellIs" dxfId="266" priority="805" operator="equal">
      <formula>$J$2</formula>
    </cfRule>
  </conditionalFormatting>
  <conditionalFormatting sqref="D595:D610">
    <cfRule type="dataBar" priority="8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{D3817798-B2A4-4326-AC0C-B1301463490C}</x14:id>
        </ext>
      </extLst>
    </cfRule>
  </conditionalFormatting>
  <conditionalFormatting sqref="B595:B610">
    <cfRule type="dataBar" priority="8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{31FD75C3-3715-4AB0-BDB5-447C1136231C}</x14:id>
        </ext>
      </extLst>
    </cfRule>
  </conditionalFormatting>
  <conditionalFormatting sqref="C595:C610">
    <cfRule type="dataBar" priority="8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{414BB554-E6C2-4D3D-A147-E2BC9CD7E8D5}</x14:id>
        </ext>
      </extLst>
    </cfRule>
  </conditionalFormatting>
  <conditionalFormatting sqref="E595:E610">
    <cfRule type="dataBar" priority="8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{6ADE41E1-D423-43FA-9175-BDDF93C19CE5}</x14:id>
        </ext>
      </extLst>
    </cfRule>
  </conditionalFormatting>
  <conditionalFormatting sqref="F595:F610">
    <cfRule type="dataBar" priority="8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{7F885BF9-1123-42F0-8E69-7D36E00C8520}</x14:id>
        </ext>
      </extLst>
    </cfRule>
  </conditionalFormatting>
  <conditionalFormatting sqref="G595:G610">
    <cfRule type="dataBar" priority="7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{D5A889EC-9E82-46B1-8033-4CACE4F22569}</x14:id>
        </ext>
      </extLst>
    </cfRule>
  </conditionalFormatting>
  <conditionalFormatting sqref="B615:B630">
    <cfRule type="dataBar" priority="7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{C13FA891-295A-488F-A6E1-E4B02F203F62}</x14:id>
        </ext>
      </extLst>
    </cfRule>
  </conditionalFormatting>
  <conditionalFormatting sqref="C615:C630">
    <cfRule type="dataBar" priority="7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{31C50797-5072-485D-AE49-8B6B37BAFDF4}</x14:id>
        </ext>
      </extLst>
    </cfRule>
  </conditionalFormatting>
  <conditionalFormatting sqref="D615:D630">
    <cfRule type="dataBar" priority="7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{5F6986D1-141C-41E1-8FFD-7EFD909B9BA3}</x14:id>
        </ext>
      </extLst>
    </cfRule>
  </conditionalFormatting>
  <conditionalFormatting sqref="E615:E630">
    <cfRule type="dataBar" priority="7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{002D019C-C1F4-4553-88A6-8CF3C969AEC7}</x14:id>
        </ext>
      </extLst>
    </cfRule>
  </conditionalFormatting>
  <conditionalFormatting sqref="F615:F630">
    <cfRule type="dataBar" priority="7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{D02DA79B-4EA7-48A7-ACB7-F493FDDBB54F}</x14:id>
        </ext>
      </extLst>
    </cfRule>
  </conditionalFormatting>
  <conditionalFormatting sqref="G615:G630">
    <cfRule type="dataBar" priority="7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{B1B164B4-950C-4CD5-846A-724804EA63B6}</x14:id>
        </ext>
      </extLst>
    </cfRule>
  </conditionalFormatting>
  <conditionalFormatting sqref="A637:A652">
    <cfRule type="cellIs" dxfId="265" priority="792" operator="equal">
      <formula>$J$2</formula>
    </cfRule>
  </conditionalFormatting>
  <conditionalFormatting sqref="A657:A672">
    <cfRule type="cellIs" dxfId="264" priority="791" operator="equal">
      <formula>$J$2</formula>
    </cfRule>
  </conditionalFormatting>
  <conditionalFormatting sqref="D637:D652">
    <cfRule type="dataBar" priority="7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{D7AB13F1-3DAB-41C5-B2C0-7A894AD87BAE}</x14:id>
        </ext>
      </extLst>
    </cfRule>
  </conditionalFormatting>
  <conditionalFormatting sqref="B637:B652">
    <cfRule type="dataBar" priority="7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{00075375-8BCD-40B2-89B2-FDDA77A85100}</x14:id>
        </ext>
      </extLst>
    </cfRule>
  </conditionalFormatting>
  <conditionalFormatting sqref="C637:C652">
    <cfRule type="dataBar" priority="7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{9EBA6257-191B-4762-80D8-958ED2D82F28}</x14:id>
        </ext>
      </extLst>
    </cfRule>
  </conditionalFormatting>
  <conditionalFormatting sqref="E637:E652">
    <cfRule type="dataBar" priority="7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{7860C5FB-68C5-4C6B-8210-1E48ED07D422}</x14:id>
        </ext>
      </extLst>
    </cfRule>
  </conditionalFormatting>
  <conditionalFormatting sqref="F637:F652">
    <cfRule type="dataBar" priority="7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{44AB431F-15CF-4EBF-BB37-61DD8E74FA76}</x14:id>
        </ext>
      </extLst>
    </cfRule>
  </conditionalFormatting>
  <conditionalFormatting sqref="G637:G652">
    <cfRule type="dataBar" priority="7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{DAF5F958-DE4E-4C4E-9068-3994C4F34A32}</x14:id>
        </ext>
      </extLst>
    </cfRule>
  </conditionalFormatting>
  <conditionalFormatting sqref="B657:B672">
    <cfRule type="dataBar" priority="7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{9A053E18-B786-4232-8575-252AAA4781C3}</x14:id>
        </ext>
      </extLst>
    </cfRule>
  </conditionalFormatting>
  <conditionalFormatting sqref="C657:C672">
    <cfRule type="dataBar" priority="7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{FE93BE3D-37C5-4072-9376-7C6BDAEF2E33}</x14:id>
        </ext>
      </extLst>
    </cfRule>
  </conditionalFormatting>
  <conditionalFormatting sqref="D657:D672">
    <cfRule type="dataBar" priority="7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{A5023A8A-CFAC-4495-A7A4-873744DB4BCB}</x14:id>
        </ext>
      </extLst>
    </cfRule>
  </conditionalFormatting>
  <conditionalFormatting sqref="E657:E672">
    <cfRule type="dataBar" priority="7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{A64C6670-371C-447C-AEBE-09D775AB2E39}</x14:id>
        </ext>
      </extLst>
    </cfRule>
  </conditionalFormatting>
  <conditionalFormatting sqref="F657:F672">
    <cfRule type="dataBar" priority="7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{D30D6897-7EB1-49EA-A22B-421F0AB681FF}</x14:id>
        </ext>
      </extLst>
    </cfRule>
  </conditionalFormatting>
  <conditionalFormatting sqref="G657:G672">
    <cfRule type="dataBar" priority="7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{8E14E8F5-8C0B-41E9-B149-D20CFA9216E4}</x14:id>
        </ext>
      </extLst>
    </cfRule>
  </conditionalFormatting>
  <conditionalFormatting sqref="A679:A694">
    <cfRule type="cellIs" dxfId="263" priority="778" operator="equal">
      <formula>$J$2</formula>
    </cfRule>
  </conditionalFormatting>
  <conditionalFormatting sqref="A699:A714">
    <cfRule type="cellIs" dxfId="262" priority="777" operator="equal">
      <formula>$J$2</formula>
    </cfRule>
  </conditionalFormatting>
  <conditionalFormatting sqref="D679:D694">
    <cfRule type="dataBar" priority="7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{538F0186-707E-4B24-B8ED-888665489950}</x14:id>
        </ext>
      </extLst>
    </cfRule>
  </conditionalFormatting>
  <conditionalFormatting sqref="B679:B694">
    <cfRule type="dataBar" priority="7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{956CF9E1-B9FB-4786-9F36-C61E8B0ECE50}</x14:id>
        </ext>
      </extLst>
    </cfRule>
  </conditionalFormatting>
  <conditionalFormatting sqref="C679:C694">
    <cfRule type="dataBar" priority="7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{A82FC036-A1FB-4AF1-8CF0-31C404ED6E04}</x14:id>
        </ext>
      </extLst>
    </cfRule>
  </conditionalFormatting>
  <conditionalFormatting sqref="E679:E694">
    <cfRule type="dataBar" priority="7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{CD974BB3-04AD-4F65-81F4-347E9920885F}</x14:id>
        </ext>
      </extLst>
    </cfRule>
  </conditionalFormatting>
  <conditionalFormatting sqref="F679:F694">
    <cfRule type="dataBar" priority="7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{66A0A338-664A-4924-9FC6-947CBE46FC5E}</x14:id>
        </ext>
      </extLst>
    </cfRule>
  </conditionalFormatting>
  <conditionalFormatting sqref="G679:G694">
    <cfRule type="dataBar" priority="7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{1BCD0CC8-B259-4318-A158-DB168856016F}</x14:id>
        </ext>
      </extLst>
    </cfRule>
  </conditionalFormatting>
  <conditionalFormatting sqref="B699:B714">
    <cfRule type="dataBar" priority="7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{B9C5DA75-0A74-470A-9588-CDCAB460843D}</x14:id>
        </ext>
      </extLst>
    </cfRule>
  </conditionalFormatting>
  <conditionalFormatting sqref="C699:C714">
    <cfRule type="dataBar" priority="7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{5589601B-09C5-44B5-AA7A-247CDC3CA498}</x14:id>
        </ext>
      </extLst>
    </cfRule>
  </conditionalFormatting>
  <conditionalFormatting sqref="D699:D714">
    <cfRule type="dataBar" priority="7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{93F06E84-D8C3-41E0-BCA1-EBE69740DF23}</x14:id>
        </ext>
      </extLst>
    </cfRule>
  </conditionalFormatting>
  <conditionalFormatting sqref="E699:E714">
    <cfRule type="dataBar" priority="7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{57BA9A31-70C9-4492-9612-655C4938A74B}</x14:id>
        </ext>
      </extLst>
    </cfRule>
  </conditionalFormatting>
  <conditionalFormatting sqref="F699:F714">
    <cfRule type="dataBar" priority="7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{E9979879-9D81-42AD-86B5-F8509AF3BBE4}</x14:id>
        </ext>
      </extLst>
    </cfRule>
  </conditionalFormatting>
  <conditionalFormatting sqref="G699:G714">
    <cfRule type="dataBar" priority="7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{98B7449A-8975-4DF0-982B-78DF74E6AFD9}</x14:id>
        </ext>
      </extLst>
    </cfRule>
  </conditionalFormatting>
  <conditionalFormatting sqref="A721:A736">
    <cfRule type="cellIs" dxfId="261" priority="764" operator="equal">
      <formula>$J$2</formula>
    </cfRule>
  </conditionalFormatting>
  <conditionalFormatting sqref="A741:A756">
    <cfRule type="cellIs" dxfId="260" priority="763" operator="equal">
      <formula>$J$2</formula>
    </cfRule>
  </conditionalFormatting>
  <conditionalFormatting sqref="D721:D736">
    <cfRule type="dataBar" priority="7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{613940E7-44CE-4EDC-8D1F-7E277CC3FBEF}</x14:id>
        </ext>
      </extLst>
    </cfRule>
  </conditionalFormatting>
  <conditionalFormatting sqref="B721:B736">
    <cfRule type="dataBar" priority="7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{9852ABC0-2296-4A6D-809A-2D9CF5E43AEE}</x14:id>
        </ext>
      </extLst>
    </cfRule>
  </conditionalFormatting>
  <conditionalFormatting sqref="C721:C736">
    <cfRule type="dataBar" priority="7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{595895B7-1668-4588-86DF-B53FE1DE13EE}</x14:id>
        </ext>
      </extLst>
    </cfRule>
  </conditionalFormatting>
  <conditionalFormatting sqref="E721:E736">
    <cfRule type="dataBar" priority="7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{71A12B9A-D3CC-4B88-A75E-CD0DCCD109B6}</x14:id>
        </ext>
      </extLst>
    </cfRule>
  </conditionalFormatting>
  <conditionalFormatting sqref="F721:F736">
    <cfRule type="dataBar" priority="7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{EA6D0E9B-BA5E-460F-B7EF-33AA5D5979AB}</x14:id>
        </ext>
      </extLst>
    </cfRule>
  </conditionalFormatting>
  <conditionalFormatting sqref="G721:G736">
    <cfRule type="dataBar" priority="7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{991E51B9-08D5-4226-90C8-0607D69D695A}</x14:id>
        </ext>
      </extLst>
    </cfRule>
  </conditionalFormatting>
  <conditionalFormatting sqref="B741:B756">
    <cfRule type="dataBar" priority="7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{44E538A1-F656-4349-A97E-004846B6E5EE}</x14:id>
        </ext>
      </extLst>
    </cfRule>
  </conditionalFormatting>
  <conditionalFormatting sqref="C741:C756">
    <cfRule type="dataBar" priority="7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{064CD250-0F50-46D4-BD0C-AC71DE7F250B}</x14:id>
        </ext>
      </extLst>
    </cfRule>
  </conditionalFormatting>
  <conditionalFormatting sqref="D741:D756">
    <cfRule type="dataBar" priority="7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{E9A68227-D0AA-4486-805B-9F899F70A29F}</x14:id>
        </ext>
      </extLst>
    </cfRule>
  </conditionalFormatting>
  <conditionalFormatting sqref="E741:E756">
    <cfRule type="dataBar" priority="7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{04317781-7438-420D-BB8F-AFF5805BC572}</x14:id>
        </ext>
      </extLst>
    </cfRule>
  </conditionalFormatting>
  <conditionalFormatting sqref="F741:F756">
    <cfRule type="dataBar" priority="7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{9B70F9E2-F958-4455-B17B-8C1435515C79}</x14:id>
        </ext>
      </extLst>
    </cfRule>
  </conditionalFormatting>
  <conditionalFormatting sqref="G741:G756">
    <cfRule type="dataBar" priority="7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{1BDE2C02-A10A-4EF8-8954-CC7308AE930A}</x14:id>
        </ext>
      </extLst>
    </cfRule>
  </conditionalFormatting>
  <conditionalFormatting sqref="A763:A778">
    <cfRule type="cellIs" dxfId="259" priority="750" operator="equal">
      <formula>$J$2</formula>
    </cfRule>
  </conditionalFormatting>
  <conditionalFormatting sqref="A783:A798">
    <cfRule type="cellIs" dxfId="258" priority="749" operator="equal">
      <formula>$J$2</formula>
    </cfRule>
  </conditionalFormatting>
  <conditionalFormatting sqref="D763:D778">
    <cfRule type="dataBar" priority="7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{637D3498-3EFA-4EF3-BE39-3732A26EA84B}</x14:id>
        </ext>
      </extLst>
    </cfRule>
  </conditionalFormatting>
  <conditionalFormatting sqref="B763:B778">
    <cfRule type="dataBar" priority="7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{CEEC52CF-9BE5-41E5-AF18-8833CB82F7E6}</x14:id>
        </ext>
      </extLst>
    </cfRule>
  </conditionalFormatting>
  <conditionalFormatting sqref="C763:C778">
    <cfRule type="dataBar" priority="7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{3C47CE01-3B84-4737-980D-F23F5E509FDE}</x14:id>
        </ext>
      </extLst>
    </cfRule>
  </conditionalFormatting>
  <conditionalFormatting sqref="E763:E778">
    <cfRule type="dataBar" priority="7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{A37B6E60-8D9D-47A7-950E-D12750485B70}</x14:id>
        </ext>
      </extLst>
    </cfRule>
  </conditionalFormatting>
  <conditionalFormatting sqref="F763:F778">
    <cfRule type="dataBar" priority="7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{D52D8834-BA28-4074-9302-A0DBBB270407}</x14:id>
        </ext>
      </extLst>
    </cfRule>
  </conditionalFormatting>
  <conditionalFormatting sqref="G763:G778">
    <cfRule type="dataBar" priority="7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{A130BD38-BF58-4FDB-98A5-9217029AED54}</x14:id>
        </ext>
      </extLst>
    </cfRule>
  </conditionalFormatting>
  <conditionalFormatting sqref="B783:B798">
    <cfRule type="dataBar" priority="7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{3B39FDFB-36AB-41F0-AECC-35A6B3698C93}</x14:id>
        </ext>
      </extLst>
    </cfRule>
  </conditionalFormatting>
  <conditionalFormatting sqref="C783:C798">
    <cfRule type="dataBar" priority="7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{6FCEE3C3-D26E-4EF0-B1EA-45FBEAE57930}</x14:id>
        </ext>
      </extLst>
    </cfRule>
  </conditionalFormatting>
  <conditionalFormatting sqref="D783:D798">
    <cfRule type="dataBar" priority="7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{8127D6C1-B0D1-49CB-BF07-A60A768CCF62}</x14:id>
        </ext>
      </extLst>
    </cfRule>
  </conditionalFormatting>
  <conditionalFormatting sqref="E783:E798">
    <cfRule type="dataBar" priority="7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{DAB36E57-CAFC-4801-929B-E73CCAEB2ED2}</x14:id>
        </ext>
      </extLst>
    </cfRule>
  </conditionalFormatting>
  <conditionalFormatting sqref="F783:F798">
    <cfRule type="dataBar" priority="7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{D311A0E3-EB28-46C6-B433-4475D8DE3412}</x14:id>
        </ext>
      </extLst>
    </cfRule>
  </conditionalFormatting>
  <conditionalFormatting sqref="G783:G798">
    <cfRule type="dataBar" priority="7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{BF47F74C-875E-44B3-91AB-69EE2DFD7C3A}</x14:id>
        </ext>
      </extLst>
    </cfRule>
  </conditionalFormatting>
  <conditionalFormatting sqref="A805:A820">
    <cfRule type="cellIs" dxfId="257" priority="736" operator="equal">
      <formula>$J$2</formula>
    </cfRule>
  </conditionalFormatting>
  <conditionalFormatting sqref="A825:A840">
    <cfRule type="cellIs" dxfId="256" priority="735" operator="equal">
      <formula>$J$2</formula>
    </cfRule>
  </conditionalFormatting>
  <conditionalFormatting sqref="D805:D820">
    <cfRule type="dataBar" priority="7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{885C8172-930D-442C-9D6D-E6697D8E7B22}</x14:id>
        </ext>
      </extLst>
    </cfRule>
  </conditionalFormatting>
  <conditionalFormatting sqref="B805:B820">
    <cfRule type="dataBar" priority="7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{B0F09577-DB96-476D-BCCC-35781F0461CD}</x14:id>
        </ext>
      </extLst>
    </cfRule>
  </conditionalFormatting>
  <conditionalFormatting sqref="C805:C820">
    <cfRule type="dataBar" priority="7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{89FFF207-94B3-408B-AF01-90D2C48C8464}</x14:id>
        </ext>
      </extLst>
    </cfRule>
  </conditionalFormatting>
  <conditionalFormatting sqref="E805:E820">
    <cfRule type="dataBar" priority="7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{6B923853-E0FA-461D-A3B1-958C99653537}</x14:id>
        </ext>
      </extLst>
    </cfRule>
  </conditionalFormatting>
  <conditionalFormatting sqref="F805:F820">
    <cfRule type="dataBar" priority="7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{0E0DA2AD-A98E-4BBA-9334-202AE0F1FCF9}</x14:id>
        </ext>
      </extLst>
    </cfRule>
  </conditionalFormatting>
  <conditionalFormatting sqref="G805:G820">
    <cfRule type="dataBar" priority="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{F64A5B5E-204B-4291-A88E-56DCFB683F22}</x14:id>
        </ext>
      </extLst>
    </cfRule>
  </conditionalFormatting>
  <conditionalFormatting sqref="B825:B840">
    <cfRule type="dataBar" priority="7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{E7B3C0A9-4621-488C-BA5F-6A459E6E5E94}</x14:id>
        </ext>
      </extLst>
    </cfRule>
  </conditionalFormatting>
  <conditionalFormatting sqref="C825:C840">
    <cfRule type="dataBar" priority="7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{763E6D62-AECF-43B4-8A07-A57C8C0F5691}</x14:id>
        </ext>
      </extLst>
    </cfRule>
  </conditionalFormatting>
  <conditionalFormatting sqref="D825:D840">
    <cfRule type="dataBar" priority="7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{942D46C1-7AD0-4FD1-9D60-FE206D566ECE}</x14:id>
        </ext>
      </extLst>
    </cfRule>
  </conditionalFormatting>
  <conditionalFormatting sqref="E825:E840">
    <cfRule type="dataBar" priority="7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{B22B9C93-664C-4981-99BA-0282F1251C86}</x14:id>
        </ext>
      </extLst>
    </cfRule>
  </conditionalFormatting>
  <conditionalFormatting sqref="F825:F840">
    <cfRule type="dataBar" priority="7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{BD83658A-B15F-468E-A0FB-F86E0F1E4945}</x14:id>
        </ext>
      </extLst>
    </cfRule>
  </conditionalFormatting>
  <conditionalFormatting sqref="G825:G840">
    <cfRule type="dataBar" priority="7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{32D92C9F-D752-4EA1-AF2F-34C11AC9380D}</x14:id>
        </ext>
      </extLst>
    </cfRule>
  </conditionalFormatting>
  <conditionalFormatting sqref="A847:A862">
    <cfRule type="cellIs" dxfId="255" priority="722" operator="equal">
      <formula>$J$2</formula>
    </cfRule>
  </conditionalFormatting>
  <conditionalFormatting sqref="A867:A882">
    <cfRule type="cellIs" dxfId="254" priority="721" operator="equal">
      <formula>$J$2</formula>
    </cfRule>
  </conditionalFormatting>
  <conditionalFormatting sqref="D847:D862">
    <cfRule type="dataBar" priority="7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{AC01EE71-1CA5-4A50-A723-50414A01C624}</x14:id>
        </ext>
      </extLst>
    </cfRule>
  </conditionalFormatting>
  <conditionalFormatting sqref="B847:B862">
    <cfRule type="dataBar" priority="7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{79CCF44B-02B9-4364-9531-A66E7E42733D}</x14:id>
        </ext>
      </extLst>
    </cfRule>
  </conditionalFormatting>
  <conditionalFormatting sqref="C847:C862">
    <cfRule type="dataBar" priority="7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{83EFA2CA-E7AD-4D3A-8630-B6D3BEBD9D83}</x14:id>
        </ext>
      </extLst>
    </cfRule>
  </conditionalFormatting>
  <conditionalFormatting sqref="E847:E862">
    <cfRule type="dataBar" priority="7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{FC722292-92BA-4556-960C-1FDFC75FBFD4}</x14:id>
        </ext>
      </extLst>
    </cfRule>
  </conditionalFormatting>
  <conditionalFormatting sqref="F847:F862">
    <cfRule type="dataBar" priority="7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{BB97F5B0-B24F-4783-8739-513B44EE12D5}</x14:id>
        </ext>
      </extLst>
    </cfRule>
  </conditionalFormatting>
  <conditionalFormatting sqref="G847:G862">
    <cfRule type="dataBar" priority="7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{62136C2F-B164-4970-B4BF-D9A42BF9CD08}</x14:id>
        </ext>
      </extLst>
    </cfRule>
  </conditionalFormatting>
  <conditionalFormatting sqref="B867:B882">
    <cfRule type="dataBar" priority="7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{33ECDF69-7A45-4B4A-B5C9-4D813F6C12DF}</x14:id>
        </ext>
      </extLst>
    </cfRule>
  </conditionalFormatting>
  <conditionalFormatting sqref="C867:C882">
    <cfRule type="dataBar" priority="7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{5BC52C0D-0D4E-4E50-98CC-D5016AFBB5C9}</x14:id>
        </ext>
      </extLst>
    </cfRule>
  </conditionalFormatting>
  <conditionalFormatting sqref="D867:D882">
    <cfRule type="dataBar" priority="7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{8898488C-44D4-4E3C-8BA7-84E07A2282EE}</x14:id>
        </ext>
      </extLst>
    </cfRule>
  </conditionalFormatting>
  <conditionalFormatting sqref="E867:E882">
    <cfRule type="dataBar" priority="7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{FB3758B4-F773-4544-AD7B-4B69C9062268}</x14:id>
        </ext>
      </extLst>
    </cfRule>
  </conditionalFormatting>
  <conditionalFormatting sqref="F867:F882">
    <cfRule type="dataBar" priority="7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{6102289D-85DC-498E-A140-A9B2F89AA125}</x14:id>
        </ext>
      </extLst>
    </cfRule>
  </conditionalFormatting>
  <conditionalFormatting sqref="G867:G882">
    <cfRule type="dataBar" priority="7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{76D55BA7-B86E-47E0-9AF4-8B028BE08AE7}</x14:id>
        </ext>
      </extLst>
    </cfRule>
  </conditionalFormatting>
  <conditionalFormatting sqref="A889:A904">
    <cfRule type="cellIs" dxfId="253" priority="708" operator="equal">
      <formula>$J$2</formula>
    </cfRule>
  </conditionalFormatting>
  <conditionalFormatting sqref="A909:A924">
    <cfRule type="cellIs" dxfId="252" priority="707" operator="equal">
      <formula>$J$2</formula>
    </cfRule>
  </conditionalFormatting>
  <conditionalFormatting sqref="D889:D904">
    <cfRule type="dataBar" priority="7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{8A07F800-77F2-4D7E-A95C-FB04B72AE4AA}</x14:id>
        </ext>
      </extLst>
    </cfRule>
  </conditionalFormatting>
  <conditionalFormatting sqref="B889:B904">
    <cfRule type="dataBar" priority="7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{01200081-ACAC-4D5F-9B50-6AC17925A6D4}</x14:id>
        </ext>
      </extLst>
    </cfRule>
  </conditionalFormatting>
  <conditionalFormatting sqref="C889:C904">
    <cfRule type="dataBar" priority="7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{A5821881-75AF-4B72-8DB7-8304FF64357C}</x14:id>
        </ext>
      </extLst>
    </cfRule>
  </conditionalFormatting>
  <conditionalFormatting sqref="E889:E904">
    <cfRule type="dataBar" priority="7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{E8BA8C09-36A9-48C5-9C74-38B1E4EB3F65}</x14:id>
        </ext>
      </extLst>
    </cfRule>
  </conditionalFormatting>
  <conditionalFormatting sqref="F889:F904">
    <cfRule type="dataBar" priority="7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{ABC6EB9B-F8EA-42B8-AAC0-14ABAE51BB07}</x14:id>
        </ext>
      </extLst>
    </cfRule>
  </conditionalFormatting>
  <conditionalFormatting sqref="G889:G904">
    <cfRule type="dataBar" priority="7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{3B8F0487-98B8-4BC9-946C-99B85FBDF3CE}</x14:id>
        </ext>
      </extLst>
    </cfRule>
  </conditionalFormatting>
  <conditionalFormatting sqref="B909:B924">
    <cfRule type="dataBar" priority="7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{37F8EA43-8069-4B19-AA5C-676DEFA9ACB4}</x14:id>
        </ext>
      </extLst>
    </cfRule>
  </conditionalFormatting>
  <conditionalFormatting sqref="C909:C924">
    <cfRule type="dataBar" priority="6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{A309AB87-9B86-46F1-B503-477FD4F0DA76}</x14:id>
        </ext>
      </extLst>
    </cfRule>
  </conditionalFormatting>
  <conditionalFormatting sqref="D909:D924">
    <cfRule type="dataBar" priority="6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{E4A1484D-EBD9-4351-A931-DA99C39C84FE}</x14:id>
        </ext>
      </extLst>
    </cfRule>
  </conditionalFormatting>
  <conditionalFormatting sqref="E909:E924">
    <cfRule type="dataBar" priority="6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{B1429286-333D-4A44-9634-B19A3B689B91}</x14:id>
        </ext>
      </extLst>
    </cfRule>
  </conditionalFormatting>
  <conditionalFormatting sqref="F909:F924">
    <cfRule type="dataBar" priority="6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{36F71355-C9C0-4FB1-BC9A-C11E80CC3637}</x14:id>
        </ext>
      </extLst>
    </cfRule>
  </conditionalFormatting>
  <conditionalFormatting sqref="G909:G924">
    <cfRule type="dataBar" priority="6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{68E8E755-4DA2-43EC-92B7-C9592171ECB3}</x14:id>
        </ext>
      </extLst>
    </cfRule>
  </conditionalFormatting>
  <conditionalFormatting sqref="A931:A946">
    <cfRule type="cellIs" dxfId="251" priority="694" operator="equal">
      <formula>$J$2</formula>
    </cfRule>
  </conditionalFormatting>
  <conditionalFormatting sqref="A951:A966">
    <cfRule type="cellIs" dxfId="250" priority="693" operator="equal">
      <formula>$J$2</formula>
    </cfRule>
  </conditionalFormatting>
  <conditionalFormatting sqref="D931:D946">
    <cfRule type="dataBar" priority="6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{5B76AFAA-018C-4E94-BB6F-8E7D5488637C}</x14:id>
        </ext>
      </extLst>
    </cfRule>
  </conditionalFormatting>
  <conditionalFormatting sqref="B931:B946">
    <cfRule type="dataBar" priority="6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{BDB5086F-4187-40B4-BABE-E1B2FF411250}</x14:id>
        </ext>
      </extLst>
    </cfRule>
  </conditionalFormatting>
  <conditionalFormatting sqref="C931:C946">
    <cfRule type="dataBar" priority="6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{3B02EBEE-6065-4529-B32C-27DAACB0A878}</x14:id>
        </ext>
      </extLst>
    </cfRule>
  </conditionalFormatting>
  <conditionalFormatting sqref="E931:E946">
    <cfRule type="dataBar" priority="6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{CD2ECF45-7A7B-4780-A1FE-44DF8DBFD6CA}</x14:id>
        </ext>
      </extLst>
    </cfRule>
  </conditionalFormatting>
  <conditionalFormatting sqref="F931:F946">
    <cfRule type="dataBar" priority="6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{F015FD7E-F5F6-47FB-AD91-877BE8DF0B7A}</x14:id>
        </ext>
      </extLst>
    </cfRule>
  </conditionalFormatting>
  <conditionalFormatting sqref="G931:G946">
    <cfRule type="dataBar" priority="6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{1EAB0799-6D9D-464E-8A03-6D68976355C8}</x14:id>
        </ext>
      </extLst>
    </cfRule>
  </conditionalFormatting>
  <conditionalFormatting sqref="B951:B966">
    <cfRule type="dataBar" priority="6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{85788FC1-AEF2-45DB-94FA-5E599E1F6C89}</x14:id>
        </ext>
      </extLst>
    </cfRule>
  </conditionalFormatting>
  <conditionalFormatting sqref="C951:C966">
    <cfRule type="dataBar" priority="6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{C1B0D4FB-0835-46AF-B88F-74492D7A089B}</x14:id>
        </ext>
      </extLst>
    </cfRule>
  </conditionalFormatting>
  <conditionalFormatting sqref="D951:D966">
    <cfRule type="dataBar" priority="6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{F5CA1297-66F4-4DBE-B849-C120DB993ABC}</x14:id>
        </ext>
      </extLst>
    </cfRule>
  </conditionalFormatting>
  <conditionalFormatting sqref="E951:E966">
    <cfRule type="dataBar" priority="6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{F14E0285-5C78-4AAA-B3D7-BB04CE03BA1D}</x14:id>
        </ext>
      </extLst>
    </cfRule>
  </conditionalFormatting>
  <conditionalFormatting sqref="F951:F966">
    <cfRule type="dataBar" priority="6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{74402EF8-45FC-4534-99F6-BF1DC8255817}</x14:id>
        </ext>
      </extLst>
    </cfRule>
  </conditionalFormatting>
  <conditionalFormatting sqref="G951:G966">
    <cfRule type="dataBar" priority="6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{BB51BB5D-5784-430E-8218-FE15BC052B78}</x14:id>
        </ext>
      </extLst>
    </cfRule>
  </conditionalFormatting>
  <conditionalFormatting sqref="A973:A988">
    <cfRule type="cellIs" dxfId="249" priority="680" operator="equal">
      <formula>$J$2</formula>
    </cfRule>
  </conditionalFormatting>
  <conditionalFormatting sqref="A993:A1008">
    <cfRule type="cellIs" dxfId="248" priority="679" operator="equal">
      <formula>$J$2</formula>
    </cfRule>
  </conditionalFormatting>
  <conditionalFormatting sqref="D973:D988">
    <cfRule type="dataBar" priority="6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{1EA9D6EE-B09F-4A42-BACD-7708917930E1}</x14:id>
        </ext>
      </extLst>
    </cfRule>
  </conditionalFormatting>
  <conditionalFormatting sqref="B973:B988">
    <cfRule type="dataBar" priority="6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{CEA97B1A-FCE9-4111-9976-A14C762F7C10}</x14:id>
        </ext>
      </extLst>
    </cfRule>
  </conditionalFormatting>
  <conditionalFormatting sqref="C973:C988">
    <cfRule type="dataBar" priority="6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{B6FCC061-CCFA-404B-9974-C2D9EA65E413}</x14:id>
        </ext>
      </extLst>
    </cfRule>
  </conditionalFormatting>
  <conditionalFormatting sqref="E973:E988">
    <cfRule type="dataBar" priority="6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{4826C28F-0D86-4FF4-B8EC-D9BC0EFF2386}</x14:id>
        </ext>
      </extLst>
    </cfRule>
  </conditionalFormatting>
  <conditionalFormatting sqref="F973:F988">
    <cfRule type="dataBar" priority="6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{4D61BD28-58EC-489D-B5A6-98161CEB7648}</x14:id>
        </ext>
      </extLst>
    </cfRule>
  </conditionalFormatting>
  <conditionalFormatting sqref="G973:G988">
    <cfRule type="dataBar" priority="6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{35E3CE2F-C997-4A7C-AE54-1E2C8C8391E3}</x14:id>
        </ext>
      </extLst>
    </cfRule>
  </conditionalFormatting>
  <conditionalFormatting sqref="B993:B1008">
    <cfRule type="dataBar" priority="6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{2F9E51C9-E5AD-4552-8B80-7B8678680792}</x14:id>
        </ext>
      </extLst>
    </cfRule>
  </conditionalFormatting>
  <conditionalFormatting sqref="C993:C1008">
    <cfRule type="dataBar" priority="6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{70FD8E40-3A59-49FF-B1E6-9CA7177ED284}</x14:id>
        </ext>
      </extLst>
    </cfRule>
  </conditionalFormatting>
  <conditionalFormatting sqref="D993:D1008">
    <cfRule type="dataBar" priority="6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{4418A915-BBDE-4AFC-BACE-6AEA7ECD1D73}</x14:id>
        </ext>
      </extLst>
    </cfRule>
  </conditionalFormatting>
  <conditionalFormatting sqref="E993:E1008">
    <cfRule type="dataBar" priority="6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{0B25FDB8-1625-4E01-B411-C2C7CF1A575D}</x14:id>
        </ext>
      </extLst>
    </cfRule>
  </conditionalFormatting>
  <conditionalFormatting sqref="F993:F1008">
    <cfRule type="dataBar" priority="6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{A7C8B602-6933-4A3D-80CC-0CC8A95A3557}</x14:id>
        </ext>
      </extLst>
    </cfRule>
  </conditionalFormatting>
  <conditionalFormatting sqref="G993:G1008">
    <cfRule type="dataBar" priority="6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{0A0CDE0E-E02B-49CF-BBCF-C1C44B63B698}</x14:id>
        </ext>
      </extLst>
    </cfRule>
  </conditionalFormatting>
  <conditionalFormatting sqref="A1015:A1030">
    <cfRule type="cellIs" dxfId="247" priority="666" operator="equal">
      <formula>$J$2</formula>
    </cfRule>
  </conditionalFormatting>
  <conditionalFormatting sqref="A1035:A1050">
    <cfRule type="cellIs" dxfId="246" priority="665" operator="equal">
      <formula>$J$2</formula>
    </cfRule>
  </conditionalFormatting>
  <conditionalFormatting sqref="D1015:D1030">
    <cfRule type="dataBar" priority="6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{6F1E32F5-4052-4EEC-B715-E552140A4195}</x14:id>
        </ext>
      </extLst>
    </cfRule>
  </conditionalFormatting>
  <conditionalFormatting sqref="B1015:B1030">
    <cfRule type="dataBar" priority="6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{BF9EE7D3-C612-4C47-8148-696FFEFB8819}</x14:id>
        </ext>
      </extLst>
    </cfRule>
  </conditionalFormatting>
  <conditionalFormatting sqref="C1015:C1030">
    <cfRule type="dataBar" priority="6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{F9D96863-AFC4-4880-870D-755A6152963F}</x14:id>
        </ext>
      </extLst>
    </cfRule>
  </conditionalFormatting>
  <conditionalFormatting sqref="E1015:E1030">
    <cfRule type="dataBar" priority="6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{F6A04D19-A866-4F0B-8FCB-1E123B30709D}</x14:id>
        </ext>
      </extLst>
    </cfRule>
  </conditionalFormatting>
  <conditionalFormatting sqref="F1015:F1030">
    <cfRule type="dataBar" priority="6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{9D94D85C-C7B7-49FC-9D3D-B44EB32BF871}</x14:id>
        </ext>
      </extLst>
    </cfRule>
  </conditionalFormatting>
  <conditionalFormatting sqref="G1015:G1030">
    <cfRule type="dataBar" priority="6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{31D12564-C755-4791-8DAB-5BAAD02418A0}</x14:id>
        </ext>
      </extLst>
    </cfRule>
  </conditionalFormatting>
  <conditionalFormatting sqref="B1035:B1050">
    <cfRule type="dataBar" priority="6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{A9D5BDE7-97E4-4A3B-B267-8F10F72EA770}</x14:id>
        </ext>
      </extLst>
    </cfRule>
  </conditionalFormatting>
  <conditionalFormatting sqref="C1035:C1050">
    <cfRule type="dataBar" priority="6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{3A7933BD-D874-4691-BAE1-0AD4A293872D}</x14:id>
        </ext>
      </extLst>
    </cfRule>
  </conditionalFormatting>
  <conditionalFormatting sqref="D1035:D1050">
    <cfRule type="dataBar" priority="6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{F5EAE1E3-535B-413B-B6A0-6EF83E3E6B2D}</x14:id>
        </ext>
      </extLst>
    </cfRule>
  </conditionalFormatting>
  <conditionalFormatting sqref="E1035:E1050">
    <cfRule type="dataBar" priority="6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{B7D6EEBF-3E6E-477F-9873-E2B38882F2EC}</x14:id>
        </ext>
      </extLst>
    </cfRule>
  </conditionalFormatting>
  <conditionalFormatting sqref="F1035:F1050">
    <cfRule type="dataBar" priority="6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{004F4DA0-D88B-4DE7-97B6-B59270FF63D6}</x14:id>
        </ext>
      </extLst>
    </cfRule>
  </conditionalFormatting>
  <conditionalFormatting sqref="G1035:G1050">
    <cfRule type="dataBar" priority="6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{6C0CDF77-16AA-4182-8D4D-1B43E3773E2A}</x14:id>
        </ext>
      </extLst>
    </cfRule>
  </conditionalFormatting>
  <conditionalFormatting sqref="A1057:A1072">
    <cfRule type="cellIs" dxfId="245" priority="652" operator="equal">
      <formula>$J$2</formula>
    </cfRule>
  </conditionalFormatting>
  <conditionalFormatting sqref="A1077:A1092">
    <cfRule type="cellIs" dxfId="244" priority="651" operator="equal">
      <formula>$J$2</formula>
    </cfRule>
  </conditionalFormatting>
  <conditionalFormatting sqref="D1057:D1072">
    <cfRule type="dataBar" priority="6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{001E3045-03CF-440E-A439-AAB612A9F641}</x14:id>
        </ext>
      </extLst>
    </cfRule>
  </conditionalFormatting>
  <conditionalFormatting sqref="B1057:B1072">
    <cfRule type="dataBar" priority="6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{A5C978B7-63CD-4946-B35D-E1F89C4DB838}</x14:id>
        </ext>
      </extLst>
    </cfRule>
  </conditionalFormatting>
  <conditionalFormatting sqref="C1057:C1072">
    <cfRule type="dataBar" priority="6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{7E55B420-968B-46F5-B2D9-87DBD4C4E343}</x14:id>
        </ext>
      </extLst>
    </cfRule>
  </conditionalFormatting>
  <conditionalFormatting sqref="E1057:E1072">
    <cfRule type="dataBar" priority="6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{7B2A0F20-6F4B-4B16-A2F2-F0F07D170E36}</x14:id>
        </ext>
      </extLst>
    </cfRule>
  </conditionalFormatting>
  <conditionalFormatting sqref="F1057:F1072">
    <cfRule type="dataBar" priority="6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{79AA43E9-DAA9-4E85-A468-35426120A350}</x14:id>
        </ext>
      </extLst>
    </cfRule>
  </conditionalFormatting>
  <conditionalFormatting sqref="G1057:G1072">
    <cfRule type="dataBar" priority="6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{76C402DD-7D9D-4E7D-8279-DCBBF8BE0BD5}</x14:id>
        </ext>
      </extLst>
    </cfRule>
  </conditionalFormatting>
  <conditionalFormatting sqref="B1077:B1092">
    <cfRule type="dataBar" priority="6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{B408A9A0-B3DC-4488-A270-347E6AFA21AC}</x14:id>
        </ext>
      </extLst>
    </cfRule>
  </conditionalFormatting>
  <conditionalFormatting sqref="C1077:C1092">
    <cfRule type="dataBar" priority="6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{AF632772-AED2-40DB-B6D8-81A1A8E8041C}</x14:id>
        </ext>
      </extLst>
    </cfRule>
  </conditionalFormatting>
  <conditionalFormatting sqref="D1077:D1092">
    <cfRule type="dataBar" priority="6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{ED946423-3A78-44E1-AA63-EB2AA2338EE3}</x14:id>
        </ext>
      </extLst>
    </cfRule>
  </conditionalFormatting>
  <conditionalFormatting sqref="E1077:E1092">
    <cfRule type="dataBar" priority="6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{E628998D-53B0-4033-B98F-928ADF425150}</x14:id>
        </ext>
      </extLst>
    </cfRule>
  </conditionalFormatting>
  <conditionalFormatting sqref="F1077:F1092">
    <cfRule type="dataBar" priority="6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{62E295A6-F5F1-4CE1-82F1-DCC25AFB2FC5}</x14:id>
        </ext>
      </extLst>
    </cfRule>
  </conditionalFormatting>
  <conditionalFormatting sqref="G1077:G1092">
    <cfRule type="dataBar" priority="6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{9E06CA17-1F9D-4080-9303-3DB1FFC2B972}</x14:id>
        </ext>
      </extLst>
    </cfRule>
  </conditionalFormatting>
  <conditionalFormatting sqref="A1099:A1114">
    <cfRule type="cellIs" dxfId="243" priority="638" operator="equal">
      <formula>$J$2</formula>
    </cfRule>
  </conditionalFormatting>
  <conditionalFormatting sqref="A1119:A1134">
    <cfRule type="cellIs" dxfId="242" priority="637" operator="equal">
      <formula>$J$2</formula>
    </cfRule>
  </conditionalFormatting>
  <conditionalFormatting sqref="D1099:D1114">
    <cfRule type="dataBar" priority="6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{77146067-3CF4-4332-806D-60652502C508}</x14:id>
        </ext>
      </extLst>
    </cfRule>
  </conditionalFormatting>
  <conditionalFormatting sqref="B1099:B1114">
    <cfRule type="dataBar" priority="6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{50B8CD5D-90D0-4D3D-9F35-D9C3CBF4F835}</x14:id>
        </ext>
      </extLst>
    </cfRule>
  </conditionalFormatting>
  <conditionalFormatting sqref="C1099:C1114">
    <cfRule type="dataBar" priority="6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{2D7A88D8-ECF3-41D0-B989-CA14A4BA76AC}</x14:id>
        </ext>
      </extLst>
    </cfRule>
  </conditionalFormatting>
  <conditionalFormatting sqref="E1099:E1114">
    <cfRule type="dataBar" priority="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{E8E2F63F-B778-4C73-B505-7F67703591EF}</x14:id>
        </ext>
      </extLst>
    </cfRule>
  </conditionalFormatting>
  <conditionalFormatting sqref="F1099:F1114">
    <cfRule type="dataBar" priority="6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{15067693-17C3-4CC9-8F63-FCEDFBFC8302}</x14:id>
        </ext>
      </extLst>
    </cfRule>
  </conditionalFormatting>
  <conditionalFormatting sqref="G1099:G1114">
    <cfRule type="dataBar" priority="6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{B067D1C8-2105-4E7A-8E46-D6BE5C818B8A}</x14:id>
        </ext>
      </extLst>
    </cfRule>
  </conditionalFormatting>
  <conditionalFormatting sqref="B1119:B1134">
    <cfRule type="dataBar" priority="6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{AAE7BB54-C982-438E-8DBA-3AE673D0B135}</x14:id>
        </ext>
      </extLst>
    </cfRule>
  </conditionalFormatting>
  <conditionalFormatting sqref="C1119:C1134">
    <cfRule type="dataBar" priority="6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{1C84FE15-8F91-4940-8E60-8CB4711DB326}</x14:id>
        </ext>
      </extLst>
    </cfRule>
  </conditionalFormatting>
  <conditionalFormatting sqref="D1119:D1134">
    <cfRule type="dataBar" priority="6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{479E4E50-798B-4715-9240-BFE17D904AF6}</x14:id>
        </ext>
      </extLst>
    </cfRule>
  </conditionalFormatting>
  <conditionalFormatting sqref="E1119:E1134">
    <cfRule type="dataBar" priority="6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{C84851CD-3C04-4E34-9E89-A987408E1675}</x14:id>
        </ext>
      </extLst>
    </cfRule>
  </conditionalFormatting>
  <conditionalFormatting sqref="F1119:F1134">
    <cfRule type="dataBar" priority="6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{ABD4D548-F9AE-4A00-9E88-E779BE607847}</x14:id>
        </ext>
      </extLst>
    </cfRule>
  </conditionalFormatting>
  <conditionalFormatting sqref="G1119:G1134">
    <cfRule type="dataBar" priority="6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{9CDBFA7C-871C-4DC4-B28F-396F4A1DC151}</x14:id>
        </ext>
      </extLst>
    </cfRule>
  </conditionalFormatting>
  <conditionalFormatting sqref="A1141:A1156">
    <cfRule type="cellIs" dxfId="241" priority="624" operator="equal">
      <formula>$J$2</formula>
    </cfRule>
  </conditionalFormatting>
  <conditionalFormatting sqref="A1161:A1176">
    <cfRule type="cellIs" dxfId="240" priority="623" operator="equal">
      <formula>$J$2</formula>
    </cfRule>
  </conditionalFormatting>
  <conditionalFormatting sqref="D1141:D1156">
    <cfRule type="dataBar" priority="6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{839D0CD0-D3E7-4ED4-B128-6D20E8432D28}</x14:id>
        </ext>
      </extLst>
    </cfRule>
  </conditionalFormatting>
  <conditionalFormatting sqref="B1141:B1156">
    <cfRule type="dataBar" priority="6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{980823CF-F208-4337-82C8-C9995D7058E5}</x14:id>
        </ext>
      </extLst>
    </cfRule>
  </conditionalFormatting>
  <conditionalFormatting sqref="C1141:C1156">
    <cfRule type="dataBar" priority="6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{BBFDC4E6-9E3B-4363-94AA-B33E6C7FC1DA}</x14:id>
        </ext>
      </extLst>
    </cfRule>
  </conditionalFormatting>
  <conditionalFormatting sqref="E1141:E1156">
    <cfRule type="dataBar" priority="6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{5D4598E7-C180-4895-AA81-D0B5445655E9}</x14:id>
        </ext>
      </extLst>
    </cfRule>
  </conditionalFormatting>
  <conditionalFormatting sqref="F1141:F1156">
    <cfRule type="dataBar" priority="6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{5DFEC2F5-FF3B-4C16-886D-FDEE8D5BB8F2}</x14:id>
        </ext>
      </extLst>
    </cfRule>
  </conditionalFormatting>
  <conditionalFormatting sqref="G1141:G1156">
    <cfRule type="dataBar" priority="6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{BB680204-FEC5-4AF5-ABFA-B87746F1D599}</x14:id>
        </ext>
      </extLst>
    </cfRule>
  </conditionalFormatting>
  <conditionalFormatting sqref="B1161:B1176">
    <cfRule type="dataBar" priority="6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{03D96B08-1978-4F13-8DB3-F3340F6C9854}</x14:id>
        </ext>
      </extLst>
    </cfRule>
  </conditionalFormatting>
  <conditionalFormatting sqref="C1161:C1176">
    <cfRule type="dataBar" priority="6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{09C97E61-AF39-48CE-8B35-3B1B9BBCEB89}</x14:id>
        </ext>
      </extLst>
    </cfRule>
  </conditionalFormatting>
  <conditionalFormatting sqref="D1161:D1176">
    <cfRule type="dataBar" priority="6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{48358D6A-97D9-4ABA-AA67-40040E1DE523}</x14:id>
        </ext>
      </extLst>
    </cfRule>
  </conditionalFormatting>
  <conditionalFormatting sqref="E1161:E1176"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{024822DB-3B78-471A-83CD-C85DA89085D1}</x14:id>
        </ext>
      </extLst>
    </cfRule>
  </conditionalFormatting>
  <conditionalFormatting sqref="F1161:F1176">
    <cfRule type="dataBar" priority="6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{722A844A-09E1-45FA-8438-1672976292CA}</x14:id>
        </ext>
      </extLst>
    </cfRule>
  </conditionalFormatting>
  <conditionalFormatting sqref="G1161:G1176">
    <cfRule type="dataBar" priority="6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{430FE527-AAA7-4B2E-A760-CA013D750496}</x14:id>
        </ext>
      </extLst>
    </cfRule>
  </conditionalFormatting>
  <conditionalFormatting sqref="A1183:A1198">
    <cfRule type="cellIs" dxfId="239" priority="610" operator="equal">
      <formula>$J$2</formula>
    </cfRule>
  </conditionalFormatting>
  <conditionalFormatting sqref="A1203:A1218">
    <cfRule type="cellIs" dxfId="238" priority="609" operator="equal">
      <formula>$J$2</formula>
    </cfRule>
  </conditionalFormatting>
  <conditionalFormatting sqref="D1183:D1198">
    <cfRule type="dataBar" priority="6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{0B478160-5651-4C9F-A760-D835FD4448DB}</x14:id>
        </ext>
      </extLst>
    </cfRule>
  </conditionalFormatting>
  <conditionalFormatting sqref="B1183:B1198">
    <cfRule type="dataBar" priority="6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{20DD48D5-3A44-435E-B880-51935791FDA6}</x14:id>
        </ext>
      </extLst>
    </cfRule>
  </conditionalFormatting>
  <conditionalFormatting sqref="C1183:C1198">
    <cfRule type="dataBar" priority="6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{7C15574C-C7F9-451B-8CED-839F1D72C916}</x14:id>
        </ext>
      </extLst>
    </cfRule>
  </conditionalFormatting>
  <conditionalFormatting sqref="E1183:E1198">
    <cfRule type="dataBar" priority="6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{8D461E1E-6503-4BDF-ABCB-8303867BCC2F}</x14:id>
        </ext>
      </extLst>
    </cfRule>
  </conditionalFormatting>
  <conditionalFormatting sqref="F1183:F1198">
    <cfRule type="dataBar" priority="6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{DBF49FC8-B761-4F79-8BAC-CA2EF7030AE7}</x14:id>
        </ext>
      </extLst>
    </cfRule>
  </conditionalFormatting>
  <conditionalFormatting sqref="G1183:G1198">
    <cfRule type="dataBar" priority="6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{FEE3E192-5E12-4AA3-952A-CB62DA5F6310}</x14:id>
        </ext>
      </extLst>
    </cfRule>
  </conditionalFormatting>
  <conditionalFormatting sqref="B1203:B1218">
    <cfRule type="dataBar" priority="6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{F54C32EA-7C07-4CE6-883D-5D0AC076CFBB}</x14:id>
        </ext>
      </extLst>
    </cfRule>
  </conditionalFormatting>
  <conditionalFormatting sqref="C1203:C1218">
    <cfRule type="dataBar" priority="6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{A19FA9B7-8769-46CF-BEFB-78A205309791}</x14:id>
        </ext>
      </extLst>
    </cfRule>
  </conditionalFormatting>
  <conditionalFormatting sqref="D1203:D1218">
    <cfRule type="dataBar" priority="6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{C2A85EA8-5C99-4DBB-83A4-DAD15C52AD2F}</x14:id>
        </ext>
      </extLst>
    </cfRule>
  </conditionalFormatting>
  <conditionalFormatting sqref="E1203:E1218">
    <cfRule type="dataBar" priority="5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{5A12A3BE-95EB-40CC-8B7B-2DD20B46B1FA}</x14:id>
        </ext>
      </extLst>
    </cfRule>
  </conditionalFormatting>
  <conditionalFormatting sqref="F1203:F1218">
    <cfRule type="dataBar" priority="5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{3F0688EB-6AFA-4B41-BD4B-9560965E1BA3}</x14:id>
        </ext>
      </extLst>
    </cfRule>
  </conditionalFormatting>
  <conditionalFormatting sqref="G1203:G1218">
    <cfRule type="dataBar" priority="5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{5CF57DFA-373F-45A9-AB1D-6C987859BA43}</x14:id>
        </ext>
      </extLst>
    </cfRule>
  </conditionalFormatting>
  <conditionalFormatting sqref="A1225:A1240">
    <cfRule type="cellIs" dxfId="237" priority="596" operator="equal">
      <formula>$J$2</formula>
    </cfRule>
  </conditionalFormatting>
  <conditionalFormatting sqref="A1245:A1260">
    <cfRule type="cellIs" dxfId="236" priority="595" operator="equal">
      <formula>$J$2</formula>
    </cfRule>
  </conditionalFormatting>
  <conditionalFormatting sqref="D1225:D1240">
    <cfRule type="dataBar" priority="5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{0D46FCD2-814C-4A37-BAA6-01C67EC75658}</x14:id>
        </ext>
      </extLst>
    </cfRule>
  </conditionalFormatting>
  <conditionalFormatting sqref="B1225:B1240">
    <cfRule type="dataBar" priority="5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{DF713D83-2B07-466A-AFBC-9207D5EC24D5}</x14:id>
        </ext>
      </extLst>
    </cfRule>
  </conditionalFormatting>
  <conditionalFormatting sqref="C1225:C1240">
    <cfRule type="dataBar" priority="5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{F3BB55FB-A04E-4DE2-82E3-6AE5F4E3C05C}</x14:id>
        </ext>
      </extLst>
    </cfRule>
  </conditionalFormatting>
  <conditionalFormatting sqref="E1225:E1240">
    <cfRule type="dataBar" priority="5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{C71BF128-99B7-470D-B623-621332331AB1}</x14:id>
        </ext>
      </extLst>
    </cfRule>
  </conditionalFormatting>
  <conditionalFormatting sqref="F1225:F1240">
    <cfRule type="dataBar" priority="5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{3B2BEE08-4A9F-4B6F-B010-75C940071E58}</x14:id>
        </ext>
      </extLst>
    </cfRule>
  </conditionalFormatting>
  <conditionalFormatting sqref="G1225:G1240">
    <cfRule type="dataBar" priority="5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{7BDFBE32-F1DF-4473-BA8C-67370348916A}</x14:id>
        </ext>
      </extLst>
    </cfRule>
  </conditionalFormatting>
  <conditionalFormatting sqref="B1245:B1260">
    <cfRule type="dataBar" priority="5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{3C2405CE-6940-4AD9-A3EB-3097C932D3C8}</x14:id>
        </ext>
      </extLst>
    </cfRule>
  </conditionalFormatting>
  <conditionalFormatting sqref="C1245:C1260">
    <cfRule type="dataBar" priority="5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{B38270C0-EBEF-4F6C-9A26-1908F18509D3}</x14:id>
        </ext>
      </extLst>
    </cfRule>
  </conditionalFormatting>
  <conditionalFormatting sqref="D1245:D1260">
    <cfRule type="dataBar" priority="5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{D8703941-1C53-431D-A4A9-9914B0793A83}</x14:id>
        </ext>
      </extLst>
    </cfRule>
  </conditionalFormatting>
  <conditionalFormatting sqref="E1245:E1260">
    <cfRule type="dataBar" priority="5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{F8D37E69-F08C-4638-AAB0-18FF1D72FD83}</x14:id>
        </ext>
      </extLst>
    </cfRule>
  </conditionalFormatting>
  <conditionalFormatting sqref="F1245:F1260">
    <cfRule type="dataBar" priority="5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{4A668D5B-0015-480E-A8F0-3C4CDAC35576}</x14:id>
        </ext>
      </extLst>
    </cfRule>
  </conditionalFormatting>
  <conditionalFormatting sqref="G1245:G1260">
    <cfRule type="dataBar" priority="5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{3D4AD7DF-ABBB-4A47-A9F5-F5513A95B92D}</x14:id>
        </ext>
      </extLst>
    </cfRule>
  </conditionalFormatting>
  <conditionalFormatting sqref="A1267:A1282">
    <cfRule type="cellIs" dxfId="235" priority="582" operator="equal">
      <formula>$J$2</formula>
    </cfRule>
  </conditionalFormatting>
  <conditionalFormatting sqref="A1287:A1302">
    <cfRule type="cellIs" dxfId="234" priority="581" operator="equal">
      <formula>$J$2</formula>
    </cfRule>
  </conditionalFormatting>
  <conditionalFormatting sqref="D1267:D1282">
    <cfRule type="dataBar" priority="5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{D2A31291-1B56-44EA-B282-F8A1DEDAE54D}</x14:id>
        </ext>
      </extLst>
    </cfRule>
  </conditionalFormatting>
  <conditionalFormatting sqref="B1267:B1282">
    <cfRule type="dataBar" priority="5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{2E7275D1-B27A-44EE-9EFC-52A3DD8A2532}</x14:id>
        </ext>
      </extLst>
    </cfRule>
  </conditionalFormatting>
  <conditionalFormatting sqref="C1267:C1282">
    <cfRule type="dataBar" priority="5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{0E7884B7-C4AC-42FF-867D-1D333FCF341B}</x14:id>
        </ext>
      </extLst>
    </cfRule>
  </conditionalFormatting>
  <conditionalFormatting sqref="E1267:E1282">
    <cfRule type="dataBar" priority="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{6D771CCC-06AE-4838-9B64-5BDF49A3B25E}</x14:id>
        </ext>
      </extLst>
    </cfRule>
  </conditionalFormatting>
  <conditionalFormatting sqref="F1267:F1282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{769923D9-3106-4E95-8F14-178B639B0915}</x14:id>
        </ext>
      </extLst>
    </cfRule>
  </conditionalFormatting>
  <conditionalFormatting sqref="G1267:G1282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{DF03FF74-CA28-454C-8D7C-01A54164A07E}</x14:id>
        </ext>
      </extLst>
    </cfRule>
  </conditionalFormatting>
  <conditionalFormatting sqref="B1287:B1302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{8D2F0FAB-F25C-44A3-8A84-DAD9C0E99044}</x14:id>
        </ext>
      </extLst>
    </cfRule>
  </conditionalFormatting>
  <conditionalFormatting sqref="C1287:C1302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{01AB5203-93E3-43BB-A9E6-6A644B651B50}</x14:id>
        </ext>
      </extLst>
    </cfRule>
  </conditionalFormatting>
  <conditionalFormatting sqref="D1287:D1302">
    <cfRule type="dataBar" priority="5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{A92E0E5E-1E9B-4F56-92A9-34F482FBC89B}</x14:id>
        </ext>
      </extLst>
    </cfRule>
  </conditionalFormatting>
  <conditionalFormatting sqref="E1287:E1302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{4177E188-10F1-43AD-925B-088463D932B0}</x14:id>
        </ext>
      </extLst>
    </cfRule>
  </conditionalFormatting>
  <conditionalFormatting sqref="F1287:F1302">
    <cfRule type="dataBar" priority="5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{CC3ED1F8-324E-4CC3-84DC-1DF8C33BD899}</x14:id>
        </ext>
      </extLst>
    </cfRule>
  </conditionalFormatting>
  <conditionalFormatting sqref="G1287:G1302">
    <cfRule type="dataBar" priority="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{DD55E75C-D1F2-4F64-9BF3-87103FB73C3B}</x14:id>
        </ext>
      </extLst>
    </cfRule>
  </conditionalFormatting>
  <conditionalFormatting sqref="A1309:A1324">
    <cfRule type="cellIs" dxfId="233" priority="568" operator="equal">
      <formula>$J$2</formula>
    </cfRule>
  </conditionalFormatting>
  <conditionalFormatting sqref="A1329:A1344">
    <cfRule type="cellIs" dxfId="232" priority="567" operator="equal">
      <formula>$J$2</formula>
    </cfRule>
  </conditionalFormatting>
  <conditionalFormatting sqref="D1309:D1324">
    <cfRule type="dataBar" priority="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{07BA1358-F689-4F4C-8F93-9D20A7BF3F6F}</x14:id>
        </ext>
      </extLst>
    </cfRule>
  </conditionalFormatting>
  <conditionalFormatting sqref="B1309:B1324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{5CF491F2-96FD-41B0-A882-DB47C0EC74FE}</x14:id>
        </ext>
      </extLst>
    </cfRule>
  </conditionalFormatting>
  <conditionalFormatting sqref="C1309:C1324">
    <cfRule type="dataBar" priority="5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{7BFF1CA2-09B6-4439-9014-DAD2ED68E323}</x14:id>
        </ext>
      </extLst>
    </cfRule>
  </conditionalFormatting>
  <conditionalFormatting sqref="E1309:E1324">
    <cfRule type="dataBar" priority="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{5546498B-4AF3-4264-817E-D36AD7FA9559}</x14:id>
        </ext>
      </extLst>
    </cfRule>
  </conditionalFormatting>
  <conditionalFormatting sqref="F1309:F1324">
    <cfRule type="dataBar" priority="5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{B9E893CD-94F3-4139-AD30-17CEB96AFC34}</x14:id>
        </ext>
      </extLst>
    </cfRule>
  </conditionalFormatting>
  <conditionalFormatting sqref="G1309:G1324">
    <cfRule type="dataBar" priority="5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{57204244-FFFB-4DDF-A761-0421B83AB352}</x14:id>
        </ext>
      </extLst>
    </cfRule>
  </conditionalFormatting>
  <conditionalFormatting sqref="B1329:B1344">
    <cfRule type="dataBar" priority="5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{EB8E4EEC-A52C-4893-9777-5B8871461424}</x14:id>
        </ext>
      </extLst>
    </cfRule>
  </conditionalFormatting>
  <conditionalFormatting sqref="C1329:C1344">
    <cfRule type="dataBar" priority="5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{3D8B93B5-8FC2-4F98-9FCF-C692529A8AA0}</x14:id>
        </ext>
      </extLst>
    </cfRule>
  </conditionalFormatting>
  <conditionalFormatting sqref="D1329:D1344">
    <cfRule type="dataBar" priority="5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{2165DA05-C791-4B0F-936D-E4C523D01FE7}</x14:id>
        </ext>
      </extLst>
    </cfRule>
  </conditionalFormatting>
  <conditionalFormatting sqref="E1329:E1344">
    <cfRule type="dataBar" priority="5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{DAEEF174-9486-44BC-89C8-274C9D58A438}</x14:id>
        </ext>
      </extLst>
    </cfRule>
  </conditionalFormatting>
  <conditionalFormatting sqref="F1329:F1344">
    <cfRule type="dataBar" priority="5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{8850B7D4-48DC-4BC6-B3E5-ADFF14438FE3}</x14:id>
        </ext>
      </extLst>
    </cfRule>
  </conditionalFormatting>
  <conditionalFormatting sqref="G1329:G1344">
    <cfRule type="dataBar" priority="5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{FADF22FB-C7FC-4734-A417-DF417D23929A}</x14:id>
        </ext>
      </extLst>
    </cfRule>
  </conditionalFormatting>
  <conditionalFormatting sqref="A1351:A1366">
    <cfRule type="cellIs" dxfId="231" priority="554" operator="equal">
      <formula>$J$2</formula>
    </cfRule>
  </conditionalFormatting>
  <conditionalFormatting sqref="A1371:A1386">
    <cfRule type="cellIs" dxfId="230" priority="553" operator="equal">
      <formula>$J$2</formula>
    </cfRule>
  </conditionalFormatting>
  <conditionalFormatting sqref="D1351:D1366">
    <cfRule type="dataBar" priority="5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{60F53038-4BC4-4B11-9498-9F81C140EDE7}</x14:id>
        </ext>
      </extLst>
    </cfRule>
  </conditionalFormatting>
  <conditionalFormatting sqref="B1351:B1366">
    <cfRule type="dataBar" priority="5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{039CC7E1-55B7-4D28-86E4-609DA70408C0}</x14:id>
        </ext>
      </extLst>
    </cfRule>
  </conditionalFormatting>
  <conditionalFormatting sqref="C1351:C1366">
    <cfRule type="dataBar" priority="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{8F6DD67A-9A52-4DCC-A05C-155E3AE3375E}</x14:id>
        </ext>
      </extLst>
    </cfRule>
  </conditionalFormatting>
  <conditionalFormatting sqref="E1351:E1366">
    <cfRule type="dataBar" priority="5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{B251D055-A0D2-48B7-9069-31571F3B56C2}</x14:id>
        </ext>
      </extLst>
    </cfRule>
  </conditionalFormatting>
  <conditionalFormatting sqref="F1351:F1366">
    <cfRule type="dataBar" priority="5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{44F825D2-0E6B-4018-942B-82CDB61A20ED}</x14:id>
        </ext>
      </extLst>
    </cfRule>
  </conditionalFormatting>
  <conditionalFormatting sqref="G1351:G1366">
    <cfRule type="dataBar" priority="5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{2A8794C7-901F-40E4-93F2-D8F16F3A3F5D}</x14:id>
        </ext>
      </extLst>
    </cfRule>
  </conditionalFormatting>
  <conditionalFormatting sqref="B1371:B1386">
    <cfRule type="dataBar" priority="5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{8F0FD8CE-124F-4841-9AC5-DAA89B9DAD74}</x14:id>
        </ext>
      </extLst>
    </cfRule>
  </conditionalFormatting>
  <conditionalFormatting sqref="C1371:C1386">
    <cfRule type="dataBar" priority="5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{4A5C5977-C230-40F4-9918-8B717FDF4DC2}</x14:id>
        </ext>
      </extLst>
    </cfRule>
  </conditionalFormatting>
  <conditionalFormatting sqref="D1371:D1386">
    <cfRule type="dataBar" priority="5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{16CB2EAB-FC49-4B3C-9DB6-25D328D03FD2}</x14:id>
        </ext>
      </extLst>
    </cfRule>
  </conditionalFormatting>
  <conditionalFormatting sqref="E1371:E1386">
    <cfRule type="dataBar" priority="5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{29B0913F-3823-458B-8834-24F2D4DF24A4}</x14:id>
        </ext>
      </extLst>
    </cfRule>
  </conditionalFormatting>
  <conditionalFormatting sqref="F1371:F1386">
    <cfRule type="dataBar" priority="5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{EEBAAE1E-EAE5-4042-8047-1545DD642AAD}</x14:id>
        </ext>
      </extLst>
    </cfRule>
  </conditionalFormatting>
  <conditionalFormatting sqref="G1371:G1386">
    <cfRule type="dataBar" priority="5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{57C2F42F-AD83-4F0D-A209-0E1E6886D0CB}</x14:id>
        </ext>
      </extLst>
    </cfRule>
  </conditionalFormatting>
  <conditionalFormatting sqref="A1393:A1408">
    <cfRule type="cellIs" dxfId="229" priority="540" operator="equal">
      <formula>$J$2</formula>
    </cfRule>
  </conditionalFormatting>
  <conditionalFormatting sqref="A1413:A1428">
    <cfRule type="cellIs" dxfId="228" priority="539" operator="equal">
      <formula>$J$2</formula>
    </cfRule>
  </conditionalFormatting>
  <conditionalFormatting sqref="D1393:D1408">
    <cfRule type="dataBar" priority="5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{7EE54B9E-CE3D-499F-9364-C05701147F37}</x14:id>
        </ext>
      </extLst>
    </cfRule>
  </conditionalFormatting>
  <conditionalFormatting sqref="B1393:B1408">
    <cfRule type="dataBar" priority="5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{C44F633C-9388-4D7A-81E6-5A4653C25FF7}</x14:id>
        </ext>
      </extLst>
    </cfRule>
  </conditionalFormatting>
  <conditionalFormatting sqref="C1393:C1408">
    <cfRule type="dataBar" priority="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{DC29100D-ABC7-46A7-8621-EC63035AB86D}</x14:id>
        </ext>
      </extLst>
    </cfRule>
  </conditionalFormatting>
  <conditionalFormatting sqref="E1393:E1408">
    <cfRule type="dataBar" priority="5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{58665844-E073-47E4-8DF1-181FD5C1B126}</x14:id>
        </ext>
      </extLst>
    </cfRule>
  </conditionalFormatting>
  <conditionalFormatting sqref="F1393:F1408">
    <cfRule type="dataBar" priority="5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{744B5C48-0B2D-4ACC-B42C-5D31DFF253E6}</x14:id>
        </ext>
      </extLst>
    </cfRule>
  </conditionalFormatting>
  <conditionalFormatting sqref="G1393:G1408">
    <cfRule type="dataBar" priority="5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{9FBB3CF8-D8B2-4C3D-BBDD-0A0182FEC2B1}</x14:id>
        </ext>
      </extLst>
    </cfRule>
  </conditionalFormatting>
  <conditionalFormatting sqref="B1413:B1428">
    <cfRule type="dataBar" priority="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{61920113-FDAB-49D0-BE8A-EC618C60F385}</x14:id>
        </ext>
      </extLst>
    </cfRule>
  </conditionalFormatting>
  <conditionalFormatting sqref="C1413:C1428">
    <cfRule type="dataBar" priority="5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{85E8EF72-8D03-4C77-9116-FA046CB80B08}</x14:id>
        </ext>
      </extLst>
    </cfRule>
  </conditionalFormatting>
  <conditionalFormatting sqref="D1413:D1428">
    <cfRule type="dataBar" priority="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{4B46F204-EA78-4709-B982-AF168E713970}</x14:id>
        </ext>
      </extLst>
    </cfRule>
  </conditionalFormatting>
  <conditionalFormatting sqref="E1413:E1428">
    <cfRule type="dataBar" priority="5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{1596902F-32D8-4BF8-AADE-42C7B5C90ED3}</x14:id>
        </ext>
      </extLst>
    </cfRule>
  </conditionalFormatting>
  <conditionalFormatting sqref="F1413:F1428">
    <cfRule type="dataBar" priority="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{E785C5F1-603B-4623-8EB7-2683F3DF4F4C}</x14:id>
        </ext>
      </extLst>
    </cfRule>
  </conditionalFormatting>
  <conditionalFormatting sqref="G1413:G1428">
    <cfRule type="dataBar" priority="5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{88E1B951-A757-450A-A5B8-DAC16306F18D}</x14:id>
        </ext>
      </extLst>
    </cfRule>
  </conditionalFormatting>
  <conditionalFormatting sqref="A1435:A1450">
    <cfRule type="cellIs" dxfId="227" priority="526" operator="equal">
      <formula>$J$2</formula>
    </cfRule>
  </conditionalFormatting>
  <conditionalFormatting sqref="A1455:A1470">
    <cfRule type="cellIs" dxfId="226" priority="525" operator="equal">
      <formula>$J$2</formula>
    </cfRule>
  </conditionalFormatting>
  <conditionalFormatting sqref="D1435:D1450">
    <cfRule type="dataBar" priority="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{010EC1D6-1304-4EE7-B1E8-611DA64E747F}</x14:id>
        </ext>
      </extLst>
    </cfRule>
  </conditionalFormatting>
  <conditionalFormatting sqref="B1435:B1450">
    <cfRule type="dataBar" priority="5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{F875DCFC-3815-4660-9760-84F94ABAF0A3}</x14:id>
        </ext>
      </extLst>
    </cfRule>
  </conditionalFormatting>
  <conditionalFormatting sqref="C1435:C1450">
    <cfRule type="dataBar" priority="5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{C79B685B-D2AD-43ED-90A2-D067EA69A7D0}</x14:id>
        </ext>
      </extLst>
    </cfRule>
  </conditionalFormatting>
  <conditionalFormatting sqref="E1435:E1450">
    <cfRule type="dataBar" priority="5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{EA746479-DC1C-4CAD-B403-2D7FBF44A54F}</x14:id>
        </ext>
      </extLst>
    </cfRule>
  </conditionalFormatting>
  <conditionalFormatting sqref="F1435:F1450">
    <cfRule type="dataBar" priority="5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{037E0A49-6974-401C-8CD7-16A5B5D0CE41}</x14:id>
        </ext>
      </extLst>
    </cfRule>
  </conditionalFormatting>
  <conditionalFormatting sqref="G1435:G1450">
    <cfRule type="dataBar" priority="5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{27003717-0633-43CE-8AC8-147E2B0DC967}</x14:id>
        </ext>
      </extLst>
    </cfRule>
  </conditionalFormatting>
  <conditionalFormatting sqref="B1455:B1470">
    <cfRule type="dataBar" priority="5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{89439FF0-862F-4F09-9B57-9066CB08637E}</x14:id>
        </ext>
      </extLst>
    </cfRule>
  </conditionalFormatting>
  <conditionalFormatting sqref="C1455:C1470">
    <cfRule type="dataBar" priority="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{78550E9B-303C-4EA0-A60E-87FAF7D0324A}</x14:id>
        </ext>
      </extLst>
    </cfRule>
  </conditionalFormatting>
  <conditionalFormatting sqref="D1455:D1470">
    <cfRule type="dataBar" priority="5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{B2D5F103-BBD6-4773-8392-A296976CEABC}</x14:id>
        </ext>
      </extLst>
    </cfRule>
  </conditionalFormatting>
  <conditionalFormatting sqref="E1455:E1470">
    <cfRule type="dataBar" priority="5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{2A9084CD-50AD-44E7-BF68-4706AF03E68E}</x14:id>
        </ext>
      </extLst>
    </cfRule>
  </conditionalFormatting>
  <conditionalFormatting sqref="F1455:F1470">
    <cfRule type="dataBar" priority="5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{55060C1F-1596-4580-9FBA-FFF5FE9DA6CB}</x14:id>
        </ext>
      </extLst>
    </cfRule>
  </conditionalFormatting>
  <conditionalFormatting sqref="G1455:G1470">
    <cfRule type="dataBar" priority="5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{B73C5B0E-2311-47B2-9CC6-7D104FE2E974}</x14:id>
        </ext>
      </extLst>
    </cfRule>
  </conditionalFormatting>
  <conditionalFormatting sqref="A1477:A1492">
    <cfRule type="cellIs" dxfId="225" priority="512" operator="equal">
      <formula>$J$2</formula>
    </cfRule>
  </conditionalFormatting>
  <conditionalFormatting sqref="A1497:A1512">
    <cfRule type="cellIs" dxfId="224" priority="511" operator="equal">
      <formula>$J$2</formula>
    </cfRule>
  </conditionalFormatting>
  <conditionalFormatting sqref="D1477:D1492">
    <cfRule type="dataBar" priority="5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{1E3CD7CF-A69B-4BAB-81F0-700E05D6BACB}</x14:id>
        </ext>
      </extLst>
    </cfRule>
  </conditionalFormatting>
  <conditionalFormatting sqref="B1477:B1492">
    <cfRule type="dataBar" priority="5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{229AF13E-19C1-44A4-9EB1-8930CA3BB86D}</x14:id>
        </ext>
      </extLst>
    </cfRule>
  </conditionalFormatting>
  <conditionalFormatting sqref="C1477:C1492">
    <cfRule type="dataBar" priority="5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{3F0377CD-ECBA-4CE4-87B4-2878FAF53966}</x14:id>
        </ext>
      </extLst>
    </cfRule>
  </conditionalFormatting>
  <conditionalFormatting sqref="E1477:E1492">
    <cfRule type="dataBar" priority="5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{5C2516DE-B525-45EE-BB2A-831098B9BEE9}</x14:id>
        </ext>
      </extLst>
    </cfRule>
  </conditionalFormatting>
  <conditionalFormatting sqref="F1477:F1492">
    <cfRule type="dataBar" priority="5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{37667C60-354C-4B03-B35B-3D110A280240}</x14:id>
        </ext>
      </extLst>
    </cfRule>
  </conditionalFormatting>
  <conditionalFormatting sqref="G1477:G1492">
    <cfRule type="dataBar" priority="5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{3E3FF360-05E9-4C29-8E1D-7D7A9B55F995}</x14:id>
        </ext>
      </extLst>
    </cfRule>
  </conditionalFormatting>
  <conditionalFormatting sqref="B1497:B1512">
    <cfRule type="dataBar" priority="5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{2B69C333-8E5E-4F8F-A5CB-B201957C8DD1}</x14:id>
        </ext>
      </extLst>
    </cfRule>
  </conditionalFormatting>
  <conditionalFormatting sqref="C1497:C1512">
    <cfRule type="dataBar" priority="5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{15335435-DE26-4C81-833C-FBE90C374A25}</x14:id>
        </ext>
      </extLst>
    </cfRule>
  </conditionalFormatting>
  <conditionalFormatting sqref="D1497:D1512">
    <cfRule type="dataBar" priority="5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{AEE2A1B1-2C15-4E47-86EA-4FF437149AC7}</x14:id>
        </ext>
      </extLst>
    </cfRule>
  </conditionalFormatting>
  <conditionalFormatting sqref="E1497:E1512">
    <cfRule type="dataBar" priority="5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{C935A30F-CC13-4079-BB73-352F9DBB3CFC}</x14:id>
        </ext>
      </extLst>
    </cfRule>
  </conditionalFormatting>
  <conditionalFormatting sqref="F1497:F1512">
    <cfRule type="dataBar" priority="5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{36DCBB09-B4A1-40B5-89B1-A4E63C4A3615}</x14:id>
        </ext>
      </extLst>
    </cfRule>
  </conditionalFormatting>
  <conditionalFormatting sqref="G1497:G1512">
    <cfRule type="dataBar" priority="4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{E7B274A4-5C18-430C-B94F-D68ED6896F2D}</x14:id>
        </ext>
      </extLst>
    </cfRule>
  </conditionalFormatting>
  <conditionalFormatting sqref="A1519:A1534">
    <cfRule type="cellIs" dxfId="223" priority="498" operator="equal">
      <formula>$J$2</formula>
    </cfRule>
  </conditionalFormatting>
  <conditionalFormatting sqref="A1539:A1554">
    <cfRule type="cellIs" dxfId="222" priority="497" operator="equal">
      <formula>$J$2</formula>
    </cfRule>
  </conditionalFormatting>
  <conditionalFormatting sqref="D1519:D1534">
    <cfRule type="dataBar" priority="4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{BB12ADB4-5EB2-4902-B26C-F9BD21390686}</x14:id>
        </ext>
      </extLst>
    </cfRule>
  </conditionalFormatting>
  <conditionalFormatting sqref="B1519:B1534">
    <cfRule type="dataBar" priority="4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{39628204-999E-4914-A8C5-947C44CB41EB}</x14:id>
        </ext>
      </extLst>
    </cfRule>
  </conditionalFormatting>
  <conditionalFormatting sqref="C1519:C1534">
    <cfRule type="dataBar" priority="4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{9FED849C-BDCD-412A-8C33-A5FEACB7C03C}</x14:id>
        </ext>
      </extLst>
    </cfRule>
  </conditionalFormatting>
  <conditionalFormatting sqref="E1519:E1534">
    <cfRule type="dataBar" priority="4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{385588B9-E273-4D99-B977-5C601E046A8B}</x14:id>
        </ext>
      </extLst>
    </cfRule>
  </conditionalFormatting>
  <conditionalFormatting sqref="F1519:F1534">
    <cfRule type="dataBar" priority="4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{E6995414-3C83-4458-A19A-21766F3374F8}</x14:id>
        </ext>
      </extLst>
    </cfRule>
  </conditionalFormatting>
  <conditionalFormatting sqref="G1519:G1534">
    <cfRule type="dataBar" priority="4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{E0BE8091-00EA-45BE-95D8-100B4598453F}</x14:id>
        </ext>
      </extLst>
    </cfRule>
  </conditionalFormatting>
  <conditionalFormatting sqref="B1539:B1554">
    <cfRule type="dataBar" priority="4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{B55173A6-423A-4CE6-B857-BBBC2A30E0F6}</x14:id>
        </ext>
      </extLst>
    </cfRule>
  </conditionalFormatting>
  <conditionalFormatting sqref="C1539:C1554">
    <cfRule type="dataBar" priority="4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{2BC33CA0-EE0E-4CE3-AEF0-82D26904F534}</x14:id>
        </ext>
      </extLst>
    </cfRule>
  </conditionalFormatting>
  <conditionalFormatting sqref="D1539:D1554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{563F350E-2A90-4B3C-BCF0-1F2CE03D0F9E}</x14:id>
        </ext>
      </extLst>
    </cfRule>
  </conditionalFormatting>
  <conditionalFormatting sqref="E1539:E1554">
    <cfRule type="dataBar" priority="4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{E3E87A28-229F-487B-BA2D-5CB8418EEB71}</x14:id>
        </ext>
      </extLst>
    </cfRule>
  </conditionalFormatting>
  <conditionalFormatting sqref="F1539:F1554">
    <cfRule type="dataBar" priority="4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{DBD3F7A7-EEEA-45C7-B7F0-708F683BF46F}</x14:id>
        </ext>
      </extLst>
    </cfRule>
  </conditionalFormatting>
  <conditionalFormatting sqref="G1539:G1554">
    <cfRule type="dataBar" priority="4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{0A964AFD-6DDF-4D03-A872-6C2BF16AFBF3}</x14:id>
        </ext>
      </extLst>
    </cfRule>
  </conditionalFormatting>
  <conditionalFormatting sqref="A1561:A1576">
    <cfRule type="cellIs" dxfId="221" priority="484" operator="equal">
      <formula>$J$2</formula>
    </cfRule>
  </conditionalFormatting>
  <conditionalFormatting sqref="A1581:A1596">
    <cfRule type="cellIs" dxfId="220" priority="483" operator="equal">
      <formula>$J$2</formula>
    </cfRule>
  </conditionalFormatting>
  <conditionalFormatting sqref="D1561:D1576">
    <cfRule type="dataBar" priority="4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{AC0BA9B7-A518-45A2-BDDA-A77CC8FB58C2}</x14:id>
        </ext>
      </extLst>
    </cfRule>
  </conditionalFormatting>
  <conditionalFormatting sqref="B1561:B1576">
    <cfRule type="dataBar" priority="4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{BBBCFDCD-9C58-437F-BD74-6A1E5B1DF4BC}</x14:id>
        </ext>
      </extLst>
    </cfRule>
  </conditionalFormatting>
  <conditionalFormatting sqref="C1561:C1576">
    <cfRule type="dataBar" priority="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{0F1440A4-399A-4DB2-A101-D8527FAB13B3}</x14:id>
        </ext>
      </extLst>
    </cfRule>
  </conditionalFormatting>
  <conditionalFormatting sqref="E1561:E1576">
    <cfRule type="dataBar" priority="4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{84DF9372-D4CB-42C8-8AE3-D16BBD721606}</x14:id>
        </ext>
      </extLst>
    </cfRule>
  </conditionalFormatting>
  <conditionalFormatting sqref="F1561:F1576">
    <cfRule type="dataBar" priority="4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{C8ABBA9A-0D38-437A-8921-A5D13E87C462}</x14:id>
        </ext>
      </extLst>
    </cfRule>
  </conditionalFormatting>
  <conditionalFormatting sqref="G1561:G1576">
    <cfRule type="dataBar" priority="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{A335920D-6A71-46B1-977C-57DFDBCD276D}</x14:id>
        </ext>
      </extLst>
    </cfRule>
  </conditionalFormatting>
  <conditionalFormatting sqref="B1581:B1596">
    <cfRule type="dataBar" priority="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{FCB3FBDA-FBEB-4B12-8722-B7B5036E0DFE}</x14:id>
        </ext>
      </extLst>
    </cfRule>
  </conditionalFormatting>
  <conditionalFormatting sqref="C1581:C1596">
    <cfRule type="dataBar" priority="4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{A3C433ED-1331-44F4-BB07-7FFE56C40E39}</x14:id>
        </ext>
      </extLst>
    </cfRule>
  </conditionalFormatting>
  <conditionalFormatting sqref="D1581:D1596">
    <cfRule type="dataBar" priority="4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{3CB30212-41E4-4C58-8951-8B883085B176}</x14:id>
        </ext>
      </extLst>
    </cfRule>
  </conditionalFormatting>
  <conditionalFormatting sqref="E1581:E1596">
    <cfRule type="dataBar" priority="4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{5BC4B286-D183-4928-B359-3602B5FBB95D}</x14:id>
        </ext>
      </extLst>
    </cfRule>
  </conditionalFormatting>
  <conditionalFormatting sqref="F1581:F1596">
    <cfRule type="dataBar" priority="4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{F99A05A3-5473-4632-BBF5-AF314ED27A76}</x14:id>
        </ext>
      </extLst>
    </cfRule>
  </conditionalFormatting>
  <conditionalFormatting sqref="G1581:G1596">
    <cfRule type="dataBar" priority="4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{5C5F4976-8147-400C-86BA-7157297E60A0}</x14:id>
        </ext>
      </extLst>
    </cfRule>
  </conditionalFormatting>
  <conditionalFormatting sqref="A1603:A1618">
    <cfRule type="cellIs" dxfId="219" priority="470" operator="equal">
      <formula>$J$2</formula>
    </cfRule>
  </conditionalFormatting>
  <conditionalFormatting sqref="A1623:A1638">
    <cfRule type="cellIs" dxfId="218" priority="469" operator="equal">
      <formula>$J$2</formula>
    </cfRule>
  </conditionalFormatting>
  <conditionalFormatting sqref="D1603:D1618">
    <cfRule type="dataBar" priority="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{693CD610-A605-498B-B8A3-C4BE7D31C676}</x14:id>
        </ext>
      </extLst>
    </cfRule>
  </conditionalFormatting>
  <conditionalFormatting sqref="B1603:B1618">
    <cfRule type="dataBar" priority="4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{0DD53AE0-B47C-44A9-92B3-437965DBF975}</x14:id>
        </ext>
      </extLst>
    </cfRule>
  </conditionalFormatting>
  <conditionalFormatting sqref="C1603:C1618">
    <cfRule type="dataBar" priority="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{3E731CBF-EBB8-47BC-8903-274C79407856}</x14:id>
        </ext>
      </extLst>
    </cfRule>
  </conditionalFormatting>
  <conditionalFormatting sqref="E1603:E1618">
    <cfRule type="dataBar" priority="4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{8BA3F7AA-3C33-4EB9-AB33-2E33650B5052}</x14:id>
        </ext>
      </extLst>
    </cfRule>
  </conditionalFormatting>
  <conditionalFormatting sqref="F1603:F1618">
    <cfRule type="dataBar" priority="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{3C86CE7B-BE27-473A-AC79-044E08F05A4C}</x14:id>
        </ext>
      </extLst>
    </cfRule>
  </conditionalFormatting>
  <conditionalFormatting sqref="G1603:G1618">
    <cfRule type="dataBar" priority="4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{841D91C1-2182-4D67-B7E0-A5B1B6BAF1E9}</x14:id>
        </ext>
      </extLst>
    </cfRule>
  </conditionalFormatting>
  <conditionalFormatting sqref="B1623:B1638">
    <cfRule type="dataBar" priority="4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{56D1C104-7481-4755-B345-3A22609CCC6A}</x14:id>
        </ext>
      </extLst>
    </cfRule>
  </conditionalFormatting>
  <conditionalFormatting sqref="C1623:C1638">
    <cfRule type="dataBar" priority="4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{A8B7C6D6-C65A-4AA1-A18A-C378E6A0DB31}</x14:id>
        </ext>
      </extLst>
    </cfRule>
  </conditionalFormatting>
  <conditionalFormatting sqref="D1623:D1638">
    <cfRule type="dataBar" priority="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{2ECC6C63-938A-4F93-9C47-E458DD5A9667}</x14:id>
        </ext>
      </extLst>
    </cfRule>
  </conditionalFormatting>
  <conditionalFormatting sqref="E1623:E1638">
    <cfRule type="dataBar" priority="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{36F150FC-15D6-4A45-A9C4-791A73711F33}</x14:id>
        </ext>
      </extLst>
    </cfRule>
  </conditionalFormatting>
  <conditionalFormatting sqref="F1623:F1638">
    <cfRule type="dataBar" priority="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{75E08C4E-10C3-4ADB-9716-B9DD3DAD8FE8}</x14:id>
        </ext>
      </extLst>
    </cfRule>
  </conditionalFormatting>
  <conditionalFormatting sqref="G1623:G1638">
    <cfRule type="dataBar" priority="4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{D3DC77CF-1086-40A0-B887-E2FF2E3E03FC}</x14:id>
        </ext>
      </extLst>
    </cfRule>
  </conditionalFormatting>
  <conditionalFormatting sqref="A1645:A1660">
    <cfRule type="cellIs" dxfId="217" priority="456" operator="equal">
      <formula>$J$2</formula>
    </cfRule>
  </conditionalFormatting>
  <conditionalFormatting sqref="A1665:A1680">
    <cfRule type="cellIs" dxfId="216" priority="455" operator="equal">
      <formula>$J$2</formula>
    </cfRule>
  </conditionalFormatting>
  <conditionalFormatting sqref="D1645:D1660">
    <cfRule type="dataBar" priority="4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{5FD9EA8D-03A4-4C1C-A082-E6B649B101FC}</x14:id>
        </ext>
      </extLst>
    </cfRule>
  </conditionalFormatting>
  <conditionalFormatting sqref="B1645:B1660">
    <cfRule type="dataBar" priority="4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{FDA22581-3A84-4D51-9278-A34198A7F8B3}</x14:id>
        </ext>
      </extLst>
    </cfRule>
  </conditionalFormatting>
  <conditionalFormatting sqref="C1645:C1660">
    <cfRule type="dataBar" priority="4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{B1573E7C-2B5D-4D6B-9D4D-38E43FE2D6ED}</x14:id>
        </ext>
      </extLst>
    </cfRule>
  </conditionalFormatting>
  <conditionalFormatting sqref="E1645:E1660">
    <cfRule type="dataBar" priority="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{D7FC23C0-2BD5-4315-993E-7B67179FA84E}</x14:id>
        </ext>
      </extLst>
    </cfRule>
  </conditionalFormatting>
  <conditionalFormatting sqref="F1645:F1660">
    <cfRule type="dataBar" priority="4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{2EC37E5C-70C2-4D6E-8844-EC48D7EF240D}</x14:id>
        </ext>
      </extLst>
    </cfRule>
  </conditionalFormatting>
  <conditionalFormatting sqref="G1645:G1660">
    <cfRule type="dataBar" priority="4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{F9072380-95A9-4DED-AD96-8E0A27BBD814}</x14:id>
        </ext>
      </extLst>
    </cfRule>
  </conditionalFormatting>
  <conditionalFormatting sqref="B1665:B1680">
    <cfRule type="dataBar" priority="4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{461F746B-43A6-49B5-8AD5-4AE8EA02A875}</x14:id>
        </ext>
      </extLst>
    </cfRule>
  </conditionalFormatting>
  <conditionalFormatting sqref="C1665:C1680">
    <cfRule type="dataBar" priority="4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{C64412A2-095D-4977-B916-51C617F4B201}</x14:id>
        </ext>
      </extLst>
    </cfRule>
  </conditionalFormatting>
  <conditionalFormatting sqref="D1665:D1680">
    <cfRule type="dataBar" priority="4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{9F814BDF-9721-4BAE-B133-62C179EECB1C}</x14:id>
        </ext>
      </extLst>
    </cfRule>
  </conditionalFormatting>
  <conditionalFormatting sqref="E1665:E1680">
    <cfRule type="dataBar" priority="4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{585695E5-E453-4268-AF34-E8D27CD3F2CB}</x14:id>
        </ext>
      </extLst>
    </cfRule>
  </conditionalFormatting>
  <conditionalFormatting sqref="F1665:F1680">
    <cfRule type="dataBar" priority="4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{C093F7E9-6574-4388-852C-C3301FD7C983}</x14:id>
        </ext>
      </extLst>
    </cfRule>
  </conditionalFormatting>
  <conditionalFormatting sqref="G1665:G1680">
    <cfRule type="dataBar" priority="4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{3D423A07-14BD-4573-B225-27F3F1581914}</x14:id>
        </ext>
      </extLst>
    </cfRule>
  </conditionalFormatting>
  <conditionalFormatting sqref="A1687:A1702">
    <cfRule type="cellIs" dxfId="215" priority="442" operator="equal">
      <formula>$J$2</formula>
    </cfRule>
  </conditionalFormatting>
  <conditionalFormatting sqref="A1707:A1722">
    <cfRule type="cellIs" dxfId="214" priority="441" operator="equal">
      <formula>$J$2</formula>
    </cfRule>
  </conditionalFormatting>
  <conditionalFormatting sqref="D1687:D1702">
    <cfRule type="dataBar" priority="4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{F790B817-3613-4499-A5A9-59CB8B789290}</x14:id>
        </ext>
      </extLst>
    </cfRule>
  </conditionalFormatting>
  <conditionalFormatting sqref="B1687:B1702">
    <cfRule type="dataBar" priority="4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{8032B057-9198-47E0-8497-3B3EEDC32621}</x14:id>
        </ext>
      </extLst>
    </cfRule>
  </conditionalFormatting>
  <conditionalFormatting sqref="C1687:C1702">
    <cfRule type="dataBar" priority="4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{C3B59BF2-77DA-4B50-8275-74405833386E}</x14:id>
        </ext>
      </extLst>
    </cfRule>
  </conditionalFormatting>
  <conditionalFormatting sqref="E1687:E1702">
    <cfRule type="dataBar" priority="4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{9F69A3ED-862D-425C-AF43-9037B9B87DD4}</x14:id>
        </ext>
      </extLst>
    </cfRule>
  </conditionalFormatting>
  <conditionalFormatting sqref="F1687:F1702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{A2AB1F0B-7ED0-4F72-A5F6-ABC85969D331}</x14:id>
        </ext>
      </extLst>
    </cfRule>
  </conditionalFormatting>
  <conditionalFormatting sqref="G1687:G1702">
    <cfRule type="dataBar" priority="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{C592227C-273B-4AF1-8E57-9B5C1BB1AC2C}</x14:id>
        </ext>
      </extLst>
    </cfRule>
  </conditionalFormatting>
  <conditionalFormatting sqref="B1707:B1722"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{B0E23E6E-3EE9-4FAD-8EB2-612BC5A94D26}</x14:id>
        </ext>
      </extLst>
    </cfRule>
  </conditionalFormatting>
  <conditionalFormatting sqref="C1707:C1722">
    <cfRule type="dataBar" priority="4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{E5AE8011-039D-4F23-BFC3-9BAB39E72B03}</x14:id>
        </ext>
      </extLst>
    </cfRule>
  </conditionalFormatting>
  <conditionalFormatting sqref="D1707:D1722">
    <cfRule type="dataBar" priority="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{7DD00501-6326-4CCA-B4DE-4BEF5D190490}</x14:id>
        </ext>
      </extLst>
    </cfRule>
  </conditionalFormatting>
  <conditionalFormatting sqref="E1707:E1722">
    <cfRule type="dataBar" priority="4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{95BB42D5-E4C7-4540-BFC7-B8F105025F60}</x14:id>
        </ext>
      </extLst>
    </cfRule>
  </conditionalFormatting>
  <conditionalFormatting sqref="F1707:F1722">
    <cfRule type="dataBar" priority="4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{EDFBA637-E86D-41C2-8B58-CA833251C7FE}</x14:id>
        </ext>
      </extLst>
    </cfRule>
  </conditionalFormatting>
  <conditionalFormatting sqref="G1707:G1722">
    <cfRule type="dataBar" priority="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{C1E22957-0E74-4CF8-A4FE-0953FBD7279E}</x14:id>
        </ext>
      </extLst>
    </cfRule>
  </conditionalFormatting>
  <conditionalFormatting sqref="A1729:A1744">
    <cfRule type="cellIs" dxfId="213" priority="428" operator="equal">
      <formula>$J$2</formula>
    </cfRule>
  </conditionalFormatting>
  <conditionalFormatting sqref="A1749:A1764">
    <cfRule type="cellIs" dxfId="212" priority="427" operator="equal">
      <formula>$J$2</formula>
    </cfRule>
  </conditionalFormatting>
  <conditionalFormatting sqref="D1729:D1744">
    <cfRule type="dataBar" priority="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{E676ABE8-05E5-4555-A7C1-E6F7DC3D8E46}</x14:id>
        </ext>
      </extLst>
    </cfRule>
  </conditionalFormatting>
  <conditionalFormatting sqref="B1729:B1744">
    <cfRule type="dataBar" priority="4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{F1A00375-CB20-40B7-BD7F-EE39D0B6684B}</x14:id>
        </ext>
      </extLst>
    </cfRule>
  </conditionalFormatting>
  <conditionalFormatting sqref="C1729:C1744">
    <cfRule type="dataBar" priority="4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{E127BFB8-C46A-4C7E-9FE1-68E1E7267C86}</x14:id>
        </ext>
      </extLst>
    </cfRule>
  </conditionalFormatting>
  <conditionalFormatting sqref="E1729:E1744">
    <cfRule type="dataBar" priority="4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{873F0DEB-E6EB-4418-B4F4-38EC04FB51AD}</x14:id>
        </ext>
      </extLst>
    </cfRule>
  </conditionalFormatting>
  <conditionalFormatting sqref="F1729:F1744">
    <cfRule type="dataBar" priority="4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{1D718A72-B230-4908-87FE-270582DCA6BD}</x14:id>
        </ext>
      </extLst>
    </cfRule>
  </conditionalFormatting>
  <conditionalFormatting sqref="G1729:G1744">
    <cfRule type="dataBar" priority="4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{85025D9D-4E62-442D-A567-192C34CCBFEE}</x14:id>
        </ext>
      </extLst>
    </cfRule>
  </conditionalFormatting>
  <conditionalFormatting sqref="B1749:B1764">
    <cfRule type="dataBar" priority="4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{23E8E0CE-003A-47EE-9B87-E62DCD9DCA1C}</x14:id>
        </ext>
      </extLst>
    </cfRule>
  </conditionalFormatting>
  <conditionalFormatting sqref="C1749:C1764">
    <cfRule type="dataBar" priority="4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{1D31373B-AD71-47A0-BB56-BA0926712634}</x14:id>
        </ext>
      </extLst>
    </cfRule>
  </conditionalFormatting>
  <conditionalFormatting sqref="D1749:D1764">
    <cfRule type="dataBar" priority="4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{F8534799-F6D2-4EED-9934-E0FACCB3A458}</x14:id>
        </ext>
      </extLst>
    </cfRule>
  </conditionalFormatting>
  <conditionalFormatting sqref="E1749:E1764">
    <cfRule type="dataBar" priority="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{6A37E07A-2115-42AA-B5B1-7E1D051D66E3}</x14:id>
        </ext>
      </extLst>
    </cfRule>
  </conditionalFormatting>
  <conditionalFormatting sqref="F1749:F1764">
    <cfRule type="dataBar" priority="4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{0FEE56DE-E733-42BD-BAEB-19959B112F89}</x14:id>
        </ext>
      </extLst>
    </cfRule>
  </conditionalFormatting>
  <conditionalFormatting sqref="G1749:G1764">
    <cfRule type="dataBar" priority="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{08D361B5-54BF-4F08-BF38-5609AA268F84}</x14:id>
        </ext>
      </extLst>
    </cfRule>
  </conditionalFormatting>
  <conditionalFormatting sqref="A1771:A1786">
    <cfRule type="cellIs" dxfId="211" priority="414" operator="equal">
      <formula>$J$2</formula>
    </cfRule>
  </conditionalFormatting>
  <conditionalFormatting sqref="A1791:A1806">
    <cfRule type="cellIs" dxfId="210" priority="413" operator="equal">
      <formula>$J$2</formula>
    </cfRule>
  </conditionalFormatting>
  <conditionalFormatting sqref="D1771:D1786">
    <cfRule type="dataBar" priority="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{5B153BB1-E7CB-48CD-BB8E-55BE345FA9C2}</x14:id>
        </ext>
      </extLst>
    </cfRule>
  </conditionalFormatting>
  <conditionalFormatting sqref="B1771:B1786">
    <cfRule type="dataBar" priority="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{973942F2-856C-4C4B-A20C-D8C6769EE13F}</x14:id>
        </ext>
      </extLst>
    </cfRule>
  </conditionalFormatting>
  <conditionalFormatting sqref="C1771:C1786">
    <cfRule type="dataBar" priority="4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{9CD0DD3C-BDF0-4C0D-82F0-B101DD0C295A}</x14:id>
        </ext>
      </extLst>
    </cfRule>
  </conditionalFormatting>
  <conditionalFormatting sqref="E1771:E1786">
    <cfRule type="dataBar" priority="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{9CAA14FD-0D70-4E03-B481-264D2F73B4A5}</x14:id>
        </ext>
      </extLst>
    </cfRule>
  </conditionalFormatting>
  <conditionalFormatting sqref="F1771:F1786">
    <cfRule type="dataBar" priority="4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{C4BE2F9A-6C26-41BD-BF94-A78338A6F789}</x14:id>
        </ext>
      </extLst>
    </cfRule>
  </conditionalFormatting>
  <conditionalFormatting sqref="G1771:G1786">
    <cfRule type="dataBar" priority="4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{01E3DD9E-126C-48D7-A4D6-340854E3F695}</x14:id>
        </ext>
      </extLst>
    </cfRule>
  </conditionalFormatting>
  <conditionalFormatting sqref="B1791:B1806">
    <cfRule type="dataBar" priority="4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{E07FC298-6600-4AC1-A34F-683962D395F1}</x14:id>
        </ext>
      </extLst>
    </cfRule>
  </conditionalFormatting>
  <conditionalFormatting sqref="C1791:C1806">
    <cfRule type="dataBar" priority="4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{82559D0E-08DF-4B6F-BD2B-B977BE341C8F}</x14:id>
        </ext>
      </extLst>
    </cfRule>
  </conditionalFormatting>
  <conditionalFormatting sqref="D1791:D1806">
    <cfRule type="dataBar" priority="4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{FAB5FA8B-13C7-402A-987C-7721AB80D283}</x14:id>
        </ext>
      </extLst>
    </cfRule>
  </conditionalFormatting>
  <conditionalFormatting sqref="E1791:E1806">
    <cfRule type="dataBar" priority="4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{3FF5EF99-5662-4DE0-908B-AF943D7175C4}</x14:id>
        </ext>
      </extLst>
    </cfRule>
  </conditionalFormatting>
  <conditionalFormatting sqref="F1791:F1806">
    <cfRule type="dataBar" priority="4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{2985B953-AB0D-47D9-94C8-9EFC34DBDE8C}</x14:id>
        </ext>
      </extLst>
    </cfRule>
  </conditionalFormatting>
  <conditionalFormatting sqref="G1791:G1806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{BE66CEEC-A257-419D-A151-CF9250C9605D}</x14:id>
        </ext>
      </extLst>
    </cfRule>
  </conditionalFormatting>
  <conditionalFormatting sqref="A1813:A1828">
    <cfRule type="cellIs" dxfId="209" priority="400" operator="equal">
      <formula>$J$2</formula>
    </cfRule>
  </conditionalFormatting>
  <conditionalFormatting sqref="A1833:A1848">
    <cfRule type="cellIs" dxfId="208" priority="399" operator="equal">
      <formula>$J$2</formula>
    </cfRule>
  </conditionalFormatting>
  <conditionalFormatting sqref="D1813:D1828">
    <cfRule type="dataBar" priority="3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{38596973-3B85-4D1E-AF6D-82A77B96D975}</x14:id>
        </ext>
      </extLst>
    </cfRule>
  </conditionalFormatting>
  <conditionalFormatting sqref="B1813:B1828">
    <cfRule type="dataBar" priority="3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{ADF5C2FE-4191-40B7-9E8F-356D82E3705C}</x14:id>
        </ext>
      </extLst>
    </cfRule>
  </conditionalFormatting>
  <conditionalFormatting sqref="C1813:C1828">
    <cfRule type="dataBar" priority="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{6C842951-D889-474B-9098-38A5451BE16F}</x14:id>
        </ext>
      </extLst>
    </cfRule>
  </conditionalFormatting>
  <conditionalFormatting sqref="E1813:E1828">
    <cfRule type="dataBar" priority="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{F36978ED-2594-42C3-9B0F-DEC6A5CAB80E}</x14:id>
        </ext>
      </extLst>
    </cfRule>
  </conditionalFormatting>
  <conditionalFormatting sqref="F1813:F1828">
    <cfRule type="dataBar" priority="3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{D9536AB2-A861-46FF-B83A-DB7D4F9AD2EF}</x14:id>
        </ext>
      </extLst>
    </cfRule>
  </conditionalFormatting>
  <conditionalFormatting sqref="G1813:G1828">
    <cfRule type="dataBar" priority="3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{777F97DE-F8AF-43A3-9C5E-792E43918FB2}</x14:id>
        </ext>
      </extLst>
    </cfRule>
  </conditionalFormatting>
  <conditionalFormatting sqref="B1833:B1848">
    <cfRule type="dataBar" priority="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{18D5CFEE-44D4-4AC5-BE87-9D34D1400ACF}</x14:id>
        </ext>
      </extLst>
    </cfRule>
  </conditionalFormatting>
  <conditionalFormatting sqref="C1833:C1848">
    <cfRule type="dataBar" priority="3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{221AECB3-DA7C-499C-9891-2E4ED6387C1F}</x14:id>
        </ext>
      </extLst>
    </cfRule>
  </conditionalFormatting>
  <conditionalFormatting sqref="D1833:D1848">
    <cfRule type="dataBar" priority="3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{4E8357AD-E116-466C-93D3-62B1442E6545}</x14:id>
        </ext>
      </extLst>
    </cfRule>
  </conditionalFormatting>
  <conditionalFormatting sqref="E1833:E1848">
    <cfRule type="dataBar" priority="3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{4092B663-E597-4C9C-9F29-019A1802F42B}</x14:id>
        </ext>
      </extLst>
    </cfRule>
  </conditionalFormatting>
  <conditionalFormatting sqref="F1833:F1848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{CFFD33F9-68C6-4D73-9728-90CA038029B3}</x14:id>
        </ext>
      </extLst>
    </cfRule>
  </conditionalFormatting>
  <conditionalFormatting sqref="G1833:G1848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{44ED3971-BDC5-48AB-96FB-83E4E4C93D5F}</x14:id>
        </ext>
      </extLst>
    </cfRule>
  </conditionalFormatting>
  <conditionalFormatting sqref="A1855:A1870">
    <cfRule type="cellIs" dxfId="207" priority="386" operator="equal">
      <formula>$J$2</formula>
    </cfRule>
  </conditionalFormatting>
  <conditionalFormatting sqref="A1875:A1890">
    <cfRule type="cellIs" dxfId="206" priority="385" operator="equal">
      <formula>$J$2</formula>
    </cfRule>
  </conditionalFormatting>
  <conditionalFormatting sqref="D1855:D1870">
    <cfRule type="dataBar" priority="3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{C8DE30CD-D694-4AF4-B6E6-8027689D0E79}</x14:id>
        </ext>
      </extLst>
    </cfRule>
  </conditionalFormatting>
  <conditionalFormatting sqref="B1855:B1870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{5D1B7D34-D8B0-439E-99E6-F516442C98A4}</x14:id>
        </ext>
      </extLst>
    </cfRule>
  </conditionalFormatting>
  <conditionalFormatting sqref="C1855:C1870">
    <cfRule type="dataBar" priority="3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{FC810545-B56E-43B9-88F2-FB1FF9C3096E}</x14:id>
        </ext>
      </extLst>
    </cfRule>
  </conditionalFormatting>
  <conditionalFormatting sqref="E1855:E1870">
    <cfRule type="dataBar" priority="3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{C7F4895B-983B-4832-AF9B-56B61139C972}</x14:id>
        </ext>
      </extLst>
    </cfRule>
  </conditionalFormatting>
  <conditionalFormatting sqref="F1855:F1870">
    <cfRule type="dataBar" priority="3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{B3CB83D1-2F7A-4CA2-AE78-195A40459208}</x14:id>
        </ext>
      </extLst>
    </cfRule>
  </conditionalFormatting>
  <conditionalFormatting sqref="G1855:G1870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{887AB641-CBD0-4C0B-94A1-995EE06B67F0}</x14:id>
        </ext>
      </extLst>
    </cfRule>
  </conditionalFormatting>
  <conditionalFormatting sqref="B1875:B1890">
    <cfRule type="dataBar" priority="3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{1C2CE508-E7B0-4B51-8309-646FA794DB4A}</x14:id>
        </ext>
      </extLst>
    </cfRule>
  </conditionalFormatting>
  <conditionalFormatting sqref="C1875:C1890">
    <cfRule type="dataBar" priority="3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{41B85802-ACBF-4C46-870D-BD7CC9DDE193}</x14:id>
        </ext>
      </extLst>
    </cfRule>
  </conditionalFormatting>
  <conditionalFormatting sqref="D1875:D1890">
    <cfRule type="dataBar" priority="3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{20E3B076-0FCE-482C-8B75-115FF74565CA}</x14:id>
        </ext>
      </extLst>
    </cfRule>
  </conditionalFormatting>
  <conditionalFormatting sqref="E1875:E1890">
    <cfRule type="dataBar" priority="3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{774EE97E-488D-420A-9158-B055A2F9A0BF}</x14:id>
        </ext>
      </extLst>
    </cfRule>
  </conditionalFormatting>
  <conditionalFormatting sqref="F1875:F1890">
    <cfRule type="dataBar" priority="3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{F0B915F0-6859-49A5-8E68-5C1B6B5818DA}</x14:id>
        </ext>
      </extLst>
    </cfRule>
  </conditionalFormatting>
  <conditionalFormatting sqref="G1875:G1890">
    <cfRule type="dataBar" priority="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{56AEF7F5-63C4-4E37-B2AF-24A31C43E571}</x14:id>
        </ext>
      </extLst>
    </cfRule>
  </conditionalFormatting>
  <conditionalFormatting sqref="A1897:A1912">
    <cfRule type="cellIs" dxfId="205" priority="372" operator="equal">
      <formula>$J$2</formula>
    </cfRule>
  </conditionalFormatting>
  <conditionalFormatting sqref="A1917:A1932">
    <cfRule type="cellIs" dxfId="204" priority="371" operator="equal">
      <formula>$J$2</formula>
    </cfRule>
  </conditionalFormatting>
  <conditionalFormatting sqref="D1897:D1912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{F6445010-75DA-4447-B454-87B543857935}</x14:id>
        </ext>
      </extLst>
    </cfRule>
  </conditionalFormatting>
  <conditionalFormatting sqref="B1897:B1912">
    <cfRule type="dataBar" priority="3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{91B4161C-81FF-4B93-A8CE-9E02AA302169}</x14:id>
        </ext>
      </extLst>
    </cfRule>
  </conditionalFormatting>
  <conditionalFormatting sqref="C1897:C1912">
    <cfRule type="dataBar" priority="3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{E6B02053-A557-4E62-B345-E4B769DA8CD1}</x14:id>
        </ext>
      </extLst>
    </cfRule>
  </conditionalFormatting>
  <conditionalFormatting sqref="E1897:E1912">
    <cfRule type="dataBar" priority="3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{15BF8461-39FA-4F7E-9BE1-FD1AEA135439}</x14:id>
        </ext>
      </extLst>
    </cfRule>
  </conditionalFormatting>
  <conditionalFormatting sqref="F1897:F1912">
    <cfRule type="dataBar" priority="3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{34C2238D-4184-4DCB-8671-6594B45D3849}</x14:id>
        </ext>
      </extLst>
    </cfRule>
  </conditionalFormatting>
  <conditionalFormatting sqref="G1897:G1912">
    <cfRule type="dataBar" priority="3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{FDFC5546-31DE-497C-85DD-D16455972713}</x14:id>
        </ext>
      </extLst>
    </cfRule>
  </conditionalFormatting>
  <conditionalFormatting sqref="B1917:B1932">
    <cfRule type="dataBar" priority="3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{3C17B73D-727D-467F-A93F-F2CFA3C7668B}</x14:id>
        </ext>
      </extLst>
    </cfRule>
  </conditionalFormatting>
  <conditionalFormatting sqref="C1917:C1932">
    <cfRule type="dataBar" priority="3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{C69AE31D-BD0E-4DE3-AAC7-F0889DDA9640}</x14:id>
        </ext>
      </extLst>
    </cfRule>
  </conditionalFormatting>
  <conditionalFormatting sqref="D1917:D1932">
    <cfRule type="dataBar" priority="3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{38A336BE-19B6-4771-B10E-8B3BC0F75820}</x14:id>
        </ext>
      </extLst>
    </cfRule>
  </conditionalFormatting>
  <conditionalFormatting sqref="E1917:E1932">
    <cfRule type="dataBar" priority="3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{5484706B-6EF1-41B5-BA6B-FE7486978842}</x14:id>
        </ext>
      </extLst>
    </cfRule>
  </conditionalFormatting>
  <conditionalFormatting sqref="F1917:F1932">
    <cfRule type="dataBar" priority="3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{F007F4DB-69CE-4578-913F-23768B5121EC}</x14:id>
        </ext>
      </extLst>
    </cfRule>
  </conditionalFormatting>
  <conditionalFormatting sqref="G1917:G1932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{CEDA5268-31E9-43C2-8C4A-15757919E125}</x14:id>
        </ext>
      </extLst>
    </cfRule>
  </conditionalFormatting>
  <conditionalFormatting sqref="A1939:A1954">
    <cfRule type="cellIs" dxfId="203" priority="358" operator="equal">
      <formula>$J$2</formula>
    </cfRule>
  </conditionalFormatting>
  <conditionalFormatting sqref="A1959:A1974">
    <cfRule type="cellIs" dxfId="202" priority="357" operator="equal">
      <formula>$J$2</formula>
    </cfRule>
  </conditionalFormatting>
  <conditionalFormatting sqref="D1939:D1954">
    <cfRule type="dataBar" priority="3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{F7C39A7C-302B-45E0-BBF6-A8DEEA98BF6D}</x14:id>
        </ext>
      </extLst>
    </cfRule>
  </conditionalFormatting>
  <conditionalFormatting sqref="B1939:B1954">
    <cfRule type="dataBar" priority="3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{14C178E1-D039-4AAC-B145-3501C51B7AB4}</x14:id>
        </ext>
      </extLst>
    </cfRule>
  </conditionalFormatting>
  <conditionalFormatting sqref="C1939:C1954">
    <cfRule type="dataBar" priority="3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{191C567F-F6D5-4A92-AC93-7577080808E9}</x14:id>
        </ext>
      </extLst>
    </cfRule>
  </conditionalFormatting>
  <conditionalFormatting sqref="E1939:E1954">
    <cfRule type="dataBar" priority="3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{AB1D36B9-0B6F-4694-ADC8-C284892BA314}</x14:id>
        </ext>
      </extLst>
    </cfRule>
  </conditionalFormatting>
  <conditionalFormatting sqref="F1939:F1954">
    <cfRule type="dataBar" priority="3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{AD8D31F7-16DE-4DF9-A79A-28F05BC052FE}</x14:id>
        </ext>
      </extLst>
    </cfRule>
  </conditionalFormatting>
  <conditionalFormatting sqref="G1939:G1954">
    <cfRule type="dataBar" priority="3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{E3727C5B-5719-4D64-93C6-654D1A863C56}</x14:id>
        </ext>
      </extLst>
    </cfRule>
  </conditionalFormatting>
  <conditionalFormatting sqref="B1959:B1974">
    <cfRule type="dataBar" priority="3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{F3E8E267-7CF7-44C1-A314-FA378504BEA0}</x14:id>
        </ext>
      </extLst>
    </cfRule>
  </conditionalFormatting>
  <conditionalFormatting sqref="C1959:C1974">
    <cfRule type="dataBar" priority="3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{07D09D57-597F-4652-8772-AA4BF53B35F8}</x14:id>
        </ext>
      </extLst>
    </cfRule>
  </conditionalFormatting>
  <conditionalFormatting sqref="D1959:D1974">
    <cfRule type="dataBar" priority="3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{1ED1811F-6B0A-4B68-8A55-97AF3148D9BA}</x14:id>
        </ext>
      </extLst>
    </cfRule>
  </conditionalFormatting>
  <conditionalFormatting sqref="E1959:E1974">
    <cfRule type="dataBar" priority="3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{FE5CFB56-0821-4916-8457-C636AF8480D5}</x14:id>
        </ext>
      </extLst>
    </cfRule>
  </conditionalFormatting>
  <conditionalFormatting sqref="F1959:F1974">
    <cfRule type="dataBar" priority="3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{DFA80601-1571-4D49-B1B8-741ECE7ADDB9}</x14:id>
        </ext>
      </extLst>
    </cfRule>
  </conditionalFormatting>
  <conditionalFormatting sqref="G1959:G1974">
    <cfRule type="dataBar" priority="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{399450A7-06E1-4437-8EC5-57D558CCCE4D}</x14:id>
        </ext>
      </extLst>
    </cfRule>
  </conditionalFormatting>
  <conditionalFormatting sqref="A1981:A1996">
    <cfRule type="cellIs" dxfId="201" priority="344" operator="equal">
      <formula>$J$2</formula>
    </cfRule>
  </conditionalFormatting>
  <conditionalFormatting sqref="A2001:A2016">
    <cfRule type="cellIs" dxfId="200" priority="343" operator="equal">
      <formula>$J$2</formula>
    </cfRule>
  </conditionalFormatting>
  <conditionalFormatting sqref="D1981:D1996">
    <cfRule type="dataBar" priority="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{87F05A29-1516-4E69-950C-0F00BC8D2680}</x14:id>
        </ext>
      </extLst>
    </cfRule>
  </conditionalFormatting>
  <conditionalFormatting sqref="B1981:B1996">
    <cfRule type="dataBar" priority="3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{FEDC8581-6BAD-4084-A91A-AEF1010742B9}</x14:id>
        </ext>
      </extLst>
    </cfRule>
  </conditionalFormatting>
  <conditionalFormatting sqref="C1981:C1996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{C9E102A3-E3EC-4036-A6B6-287EF7AF231E}</x14:id>
        </ext>
      </extLst>
    </cfRule>
  </conditionalFormatting>
  <conditionalFormatting sqref="E1981:E1996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{F0BEB139-BF3B-42B1-BBD4-6D433DF00545}</x14:id>
        </ext>
      </extLst>
    </cfRule>
  </conditionalFormatting>
  <conditionalFormatting sqref="F1981:F1996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{F25CA600-1EFE-40EF-8558-B9C89DB56F1B}</x14:id>
        </ext>
      </extLst>
    </cfRule>
  </conditionalFormatting>
  <conditionalFormatting sqref="G1981:G1996">
    <cfRule type="dataBar" priority="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{E7FF8440-456C-4C7D-A222-319CD7820C8A}</x14:id>
        </ext>
      </extLst>
    </cfRule>
  </conditionalFormatting>
  <conditionalFormatting sqref="B2001:B2016">
    <cfRule type="dataBar" priority="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{03EACB8F-D4BD-4E5B-BE70-BFDC0ADA1723}</x14:id>
        </ext>
      </extLst>
    </cfRule>
  </conditionalFormatting>
  <conditionalFormatting sqref="C2001:C2016">
    <cfRule type="dataBar" priority="3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{753D729B-5DDF-400B-9086-79E4601A8DE8}</x14:id>
        </ext>
      </extLst>
    </cfRule>
  </conditionalFormatting>
  <conditionalFormatting sqref="D2001:D2016">
    <cfRule type="dataBar" priority="3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{A58C271B-8B17-4763-8079-934E9991347F}</x14:id>
        </ext>
      </extLst>
    </cfRule>
  </conditionalFormatting>
  <conditionalFormatting sqref="E2001:E2016">
    <cfRule type="dataBar" priority="3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{C789B2B7-51CC-498B-A088-86A40FD08229}</x14:id>
        </ext>
      </extLst>
    </cfRule>
  </conditionalFormatting>
  <conditionalFormatting sqref="F2001:F2016">
    <cfRule type="dataBar" priority="3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{9AB786C5-2CEC-4326-B1B7-B425E7AAD261}</x14:id>
        </ext>
      </extLst>
    </cfRule>
  </conditionalFormatting>
  <conditionalFormatting sqref="G2001:G2016">
    <cfRule type="dataBar" priority="3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{93D95082-648E-45EF-9F25-A75F5413A08F}</x14:id>
        </ext>
      </extLst>
    </cfRule>
  </conditionalFormatting>
  <conditionalFormatting sqref="A2023:A2038">
    <cfRule type="cellIs" dxfId="199" priority="330" operator="equal">
      <formula>$J$2</formula>
    </cfRule>
  </conditionalFormatting>
  <conditionalFormatting sqref="A2043:A2058">
    <cfRule type="cellIs" dxfId="198" priority="329" operator="equal">
      <formula>$J$2</formula>
    </cfRule>
  </conditionalFormatting>
  <conditionalFormatting sqref="D2023:D2038">
    <cfRule type="dataBar" priority="3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{A69A5A98-194A-4620-B093-3A42EE7F0076}</x14:id>
        </ext>
      </extLst>
    </cfRule>
  </conditionalFormatting>
  <conditionalFormatting sqref="B2023:B2038">
    <cfRule type="dataBar" priority="3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{1F3FFF60-E0E8-499E-87A8-7ACADABD2E59}</x14:id>
        </ext>
      </extLst>
    </cfRule>
  </conditionalFormatting>
  <conditionalFormatting sqref="C2023:C2038">
    <cfRule type="dataBar" priority="3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{12BA9B15-9756-462E-B074-48FEB69D24AC}</x14:id>
        </ext>
      </extLst>
    </cfRule>
  </conditionalFormatting>
  <conditionalFormatting sqref="E2023:E2038"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{E59E27B9-9793-4B71-BD88-949D793D9B04}</x14:id>
        </ext>
      </extLst>
    </cfRule>
  </conditionalFormatting>
  <conditionalFormatting sqref="F2023:F2038">
    <cfRule type="dataBar" priority="3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{2210D4BC-CCCE-41F8-AABC-40EE87D218BC}</x14:id>
        </ext>
      </extLst>
    </cfRule>
  </conditionalFormatting>
  <conditionalFormatting sqref="G2023:G2038">
    <cfRule type="dataBar" priority="3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{1E8A5B69-4D02-447E-8902-33DB2A85C13F}</x14:id>
        </ext>
      </extLst>
    </cfRule>
  </conditionalFormatting>
  <conditionalFormatting sqref="B2043:B2058">
    <cfRule type="dataBar" priority="3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{A0EE071E-98D8-4DE0-AE9C-6C943A025F08}</x14:id>
        </ext>
      </extLst>
    </cfRule>
  </conditionalFormatting>
  <conditionalFormatting sqref="C2043:C2058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{4F2AB84D-57BD-4C89-A7FB-746228C5738D}</x14:id>
        </ext>
      </extLst>
    </cfRule>
  </conditionalFormatting>
  <conditionalFormatting sqref="D2043:D2058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{E28A5460-9356-4434-B722-E872E9B5AE74}</x14:id>
        </ext>
      </extLst>
    </cfRule>
  </conditionalFormatting>
  <conditionalFormatting sqref="E2043:E2058">
    <cfRule type="dataBar" priority="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{940B68FB-9724-42E7-9DB9-0B8C4288245F}</x14:id>
        </ext>
      </extLst>
    </cfRule>
  </conditionalFormatting>
  <conditionalFormatting sqref="F2043:F2058">
    <cfRule type="dataBar" priority="3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{05DE4083-C01F-4873-81CB-5EC1D5F30F49}</x14:id>
        </ext>
      </extLst>
    </cfRule>
  </conditionalFormatting>
  <conditionalFormatting sqref="G2043:G2058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{DC49C66D-AAA7-4122-AF22-7E1538E7FB7D}</x14:id>
        </ext>
      </extLst>
    </cfRule>
  </conditionalFormatting>
  <conditionalFormatting sqref="A2065:A2080">
    <cfRule type="cellIs" dxfId="197" priority="316" operator="equal">
      <formula>$J$2</formula>
    </cfRule>
  </conditionalFormatting>
  <conditionalFormatting sqref="A2085:A2100">
    <cfRule type="cellIs" dxfId="196" priority="315" operator="equal">
      <formula>$J$2</formula>
    </cfRule>
  </conditionalFormatting>
  <conditionalFormatting sqref="D2065:D2080">
    <cfRule type="dataBar" priority="3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{AFB9F450-9D24-47B9-936A-256CD7799E33}</x14:id>
        </ext>
      </extLst>
    </cfRule>
  </conditionalFormatting>
  <conditionalFormatting sqref="B2065:B2080">
    <cfRule type="dataBar" priority="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{9DDB235B-0FAB-415F-BAA3-4CE257B6AA63}</x14:id>
        </ext>
      </extLst>
    </cfRule>
  </conditionalFormatting>
  <conditionalFormatting sqref="C2065:C2080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{67F69701-5AA3-4BD9-AFE7-BB09627D0B8F}</x14:id>
        </ext>
      </extLst>
    </cfRule>
  </conditionalFormatting>
  <conditionalFormatting sqref="E2065:E2080">
    <cfRule type="dataBar" priority="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{8016B038-9ED1-4D7E-943C-4C8F8584FF19}</x14:id>
        </ext>
      </extLst>
    </cfRule>
  </conditionalFormatting>
  <conditionalFormatting sqref="F2065:F2080">
    <cfRule type="dataBar" priority="3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{01B4C51B-D9CA-446F-B25F-C22ED1A85731}</x14:id>
        </ext>
      </extLst>
    </cfRule>
  </conditionalFormatting>
  <conditionalFormatting sqref="G2065:G2080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{C26C6CA0-93E1-4910-A847-7124A020EB3A}</x14:id>
        </ext>
      </extLst>
    </cfRule>
  </conditionalFormatting>
  <conditionalFormatting sqref="B2085:B2100">
    <cfRule type="dataBar" priority="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{6FCE7B3E-303C-4E4C-B052-58067D1A3E59}</x14:id>
        </ext>
      </extLst>
    </cfRule>
  </conditionalFormatting>
  <conditionalFormatting sqref="C2085:C2100">
    <cfRule type="dataBar" priority="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{B605F430-1C3A-400B-AAD9-2C2A00A9AC9B}</x14:id>
        </ext>
      </extLst>
    </cfRule>
  </conditionalFormatting>
  <conditionalFormatting sqref="D2085:D2100">
    <cfRule type="dataBar" priority="3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{E39F05C8-4FCE-4BE5-A450-3F09760D9F07}</x14:id>
        </ext>
      </extLst>
    </cfRule>
  </conditionalFormatting>
  <conditionalFormatting sqref="E2085:E2100">
    <cfRule type="dataBar" priority="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{C919A5A2-B635-41C6-8B84-9675DA6F9C20}</x14:id>
        </ext>
      </extLst>
    </cfRule>
  </conditionalFormatting>
  <conditionalFormatting sqref="F2085:F2100">
    <cfRule type="dataBar" priority="3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{53496F72-41C6-4819-AE7C-EAE02C27004A}</x14:id>
        </ext>
      </extLst>
    </cfRule>
  </conditionalFormatting>
  <conditionalFormatting sqref="G2085:G2100">
    <cfRule type="dataBar" priority="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{419BC3EF-74B3-4AB2-ADA5-A4D90715FA9F}</x14:id>
        </ext>
      </extLst>
    </cfRule>
  </conditionalFormatting>
  <conditionalFormatting sqref="A2107:A2122">
    <cfRule type="cellIs" dxfId="195" priority="302" operator="equal">
      <formula>$J$2</formula>
    </cfRule>
  </conditionalFormatting>
  <conditionalFormatting sqref="A2127:A2142">
    <cfRule type="cellIs" dxfId="194" priority="301" operator="equal">
      <formula>$J$2</formula>
    </cfRule>
  </conditionalFormatting>
  <conditionalFormatting sqref="D2107:D2122">
    <cfRule type="dataBar" priority="3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{9698F521-C203-49E5-9789-6DBB1D2E9D94}</x14:id>
        </ext>
      </extLst>
    </cfRule>
  </conditionalFormatting>
  <conditionalFormatting sqref="B2107:B2122"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{4A689A12-8002-4E46-9048-BDAF7F74A16A}</x14:id>
        </ext>
      </extLst>
    </cfRule>
  </conditionalFormatting>
  <conditionalFormatting sqref="C2107:C2122">
    <cfRule type="dataBar" priority="2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{26E40B37-9F5F-48CF-9992-F72D3E125391}</x14:id>
        </ext>
      </extLst>
    </cfRule>
  </conditionalFormatting>
  <conditionalFormatting sqref="E2107:E2122">
    <cfRule type="dataBar" priority="2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{EF4BC372-9557-497B-B647-40B93467B9D6}</x14:id>
        </ext>
      </extLst>
    </cfRule>
  </conditionalFormatting>
  <conditionalFormatting sqref="F2107:F2122">
    <cfRule type="dataBar" priority="2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{8F144760-B6ED-451F-A7CD-DB6C280A80DA}</x14:id>
        </ext>
      </extLst>
    </cfRule>
  </conditionalFormatting>
  <conditionalFormatting sqref="G2107:G2122">
    <cfRule type="dataBar" priority="2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{A119D2DF-532C-4DF9-B00E-0D17CC223E77}</x14:id>
        </ext>
      </extLst>
    </cfRule>
  </conditionalFormatting>
  <conditionalFormatting sqref="B2127:B2142">
    <cfRule type="dataBar" priority="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{3574EF07-80A9-4AB7-B5B0-50EA5A5B5D89}</x14:id>
        </ext>
      </extLst>
    </cfRule>
  </conditionalFormatting>
  <conditionalFormatting sqref="C2127:C2142">
    <cfRule type="dataBar" priority="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{339B8DF5-04F2-43C5-AF17-27F4657B3497}</x14:id>
        </ext>
      </extLst>
    </cfRule>
  </conditionalFormatting>
  <conditionalFormatting sqref="D2127:D2142">
    <cfRule type="dataBar" priority="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{EF03722F-F281-4F83-BA1F-E3F39B2389D3}</x14:id>
        </ext>
      </extLst>
    </cfRule>
  </conditionalFormatting>
  <conditionalFormatting sqref="E2127:E2142">
    <cfRule type="dataBar" priority="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{C7301C10-2FFA-44C9-BCA9-5122110A334D}</x14:id>
        </ext>
      </extLst>
    </cfRule>
  </conditionalFormatting>
  <conditionalFormatting sqref="F2127:F2142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{1B8625CC-CB46-473E-ACF4-8D150EBF8294}</x14:id>
        </ext>
      </extLst>
    </cfRule>
  </conditionalFormatting>
  <conditionalFormatting sqref="G2127:G2142">
    <cfRule type="dataBar" priority="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{D69BE8A8-C3F4-4DC3-9EB5-A1DB86E3963F}</x14:id>
        </ext>
      </extLst>
    </cfRule>
  </conditionalFormatting>
  <conditionalFormatting sqref="H2149:H2164">
    <cfRule type="dataBar" priority="2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{22167493-111E-4469-8C6A-22ED5DB0A1E6}</x14:id>
        </ext>
      </extLst>
    </cfRule>
  </conditionalFormatting>
  <conditionalFormatting sqref="H2169:H2184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{B816414F-2355-4906-9E3D-4DE257EE0C61}</x14:id>
        </ext>
      </extLst>
    </cfRule>
  </conditionalFormatting>
  <conditionalFormatting sqref="A2149:A2164">
    <cfRule type="cellIs" dxfId="193" priority="286" operator="equal">
      <formula>$J$2</formula>
    </cfRule>
  </conditionalFormatting>
  <conditionalFormatting sqref="A2169:A2184">
    <cfRule type="cellIs" dxfId="192" priority="285" operator="equal">
      <formula>$J$2</formula>
    </cfRule>
  </conditionalFormatting>
  <conditionalFormatting sqref="D2149:D2164">
    <cfRule type="dataBar" priority="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{8405DAE6-CDB5-41A8-930D-96B78F40FC2F}</x14:id>
        </ext>
      </extLst>
    </cfRule>
  </conditionalFormatting>
  <conditionalFormatting sqref="B2149:B2164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{E889006D-7A09-4AA0-8258-DF4F11D255C9}</x14:id>
        </ext>
      </extLst>
    </cfRule>
  </conditionalFormatting>
  <conditionalFormatting sqref="C2149:C2164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{8755CF09-82B7-4AFA-9BA4-D0B92E7032A4}</x14:id>
        </ext>
      </extLst>
    </cfRule>
  </conditionalFormatting>
  <conditionalFormatting sqref="E2149:E2164">
    <cfRule type="dataBar" priority="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{34689D8C-89ED-4D94-89E2-EE9693B1734B}</x14:id>
        </ext>
      </extLst>
    </cfRule>
  </conditionalFormatting>
  <conditionalFormatting sqref="F2149:F2164">
    <cfRule type="dataBar" priority="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{BB442ADE-4123-44B5-913A-01CAC647553B}</x14:id>
        </ext>
      </extLst>
    </cfRule>
  </conditionalFormatting>
  <conditionalFormatting sqref="G2149:G2164">
    <cfRule type="dataBar" priority="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{94125550-C1E0-4A34-8D34-A34DFD507DC8}</x14:id>
        </ext>
      </extLst>
    </cfRule>
  </conditionalFormatting>
  <conditionalFormatting sqref="B2169:B2184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{C044058A-06B6-4CFB-B6FE-1FC330621EF2}</x14:id>
        </ext>
      </extLst>
    </cfRule>
  </conditionalFormatting>
  <conditionalFormatting sqref="C2169:C2184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{D7E25415-79FD-421D-A97A-3007CEF185ED}</x14:id>
        </ext>
      </extLst>
    </cfRule>
  </conditionalFormatting>
  <conditionalFormatting sqref="D2169:D2184">
    <cfRule type="dataBar" priority="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{F2CA8747-BA03-4571-BFCF-75DE125754E1}</x14:id>
        </ext>
      </extLst>
    </cfRule>
  </conditionalFormatting>
  <conditionalFormatting sqref="E2169:E2184">
    <cfRule type="dataBar" priority="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{6967E75B-FC08-470C-831D-2BED893459FC}</x14:id>
        </ext>
      </extLst>
    </cfRule>
  </conditionalFormatting>
  <conditionalFormatting sqref="F2169:F2184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{CBC82990-E545-4866-887D-91D4385DC294}</x14:id>
        </ext>
      </extLst>
    </cfRule>
  </conditionalFormatting>
  <conditionalFormatting sqref="G2169:G2184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{EE517D97-64A7-4A80-BB29-E06379956707}</x14:id>
        </ext>
      </extLst>
    </cfRule>
  </conditionalFormatting>
  <conditionalFormatting sqref="H2191:H2206">
    <cfRule type="dataBar" priority="2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{A908E058-0B03-4E42-8843-6E55FD5AFD6E}</x14:id>
        </ext>
      </extLst>
    </cfRule>
  </conditionalFormatting>
  <conditionalFormatting sqref="H2211:H2226">
    <cfRule type="dataBar" priority="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{2D7EFD82-A536-4A0A-8696-BD433C873E71}</x14:id>
        </ext>
      </extLst>
    </cfRule>
  </conditionalFormatting>
  <conditionalFormatting sqref="A2191:A2206">
    <cfRule type="cellIs" dxfId="191" priority="270" operator="equal">
      <formula>$J$2</formula>
    </cfRule>
  </conditionalFormatting>
  <conditionalFormatting sqref="A2211:A2226">
    <cfRule type="cellIs" dxfId="190" priority="269" operator="equal">
      <formula>$J$2</formula>
    </cfRule>
  </conditionalFormatting>
  <conditionalFormatting sqref="D2191:D2206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{E7DEA057-B2B1-433B-B303-293F027C86E6}</x14:id>
        </ext>
      </extLst>
    </cfRule>
  </conditionalFormatting>
  <conditionalFormatting sqref="B2191:B2206">
    <cfRule type="dataBar" priority="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{FD9885AC-76F8-4342-99AA-CFEC6833ADF0}</x14:id>
        </ext>
      </extLst>
    </cfRule>
  </conditionalFormatting>
  <conditionalFormatting sqref="C2191:C2206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{3EA0EACE-AE25-49F0-B309-CA23BBB63B19}</x14:id>
        </ext>
      </extLst>
    </cfRule>
  </conditionalFormatting>
  <conditionalFormatting sqref="E2191:E2206">
    <cfRule type="dataBar" priority="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{6B630099-C14B-4F56-82C4-00799516E16F}</x14:id>
        </ext>
      </extLst>
    </cfRule>
  </conditionalFormatting>
  <conditionalFormatting sqref="F2191:F2206">
    <cfRule type="dataBar" priority="2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{BA6F8996-801B-46BB-A0DD-0EB8A779C5FA}</x14:id>
        </ext>
      </extLst>
    </cfRule>
  </conditionalFormatting>
  <conditionalFormatting sqref="G2191:G2206">
    <cfRule type="dataBar" priority="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{D68C78D8-6CB0-4686-890C-1FB808AA3F26}</x14:id>
        </ext>
      </extLst>
    </cfRule>
  </conditionalFormatting>
  <conditionalFormatting sqref="B2211:B2226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{E8F96BE8-D737-4C44-B6A5-A410094813A1}</x14:id>
        </ext>
      </extLst>
    </cfRule>
  </conditionalFormatting>
  <conditionalFormatting sqref="C2211:C2226">
    <cfRule type="dataBar" priority="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{069F320C-AA53-477D-A9E7-404A8E89B40B}</x14:id>
        </ext>
      </extLst>
    </cfRule>
  </conditionalFormatting>
  <conditionalFormatting sqref="D2211:D2226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{29F132E6-20B4-4A4D-9045-208AFE36E9CC}</x14:id>
        </ext>
      </extLst>
    </cfRule>
  </conditionalFormatting>
  <conditionalFormatting sqref="E2211:E222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{000933BA-8BC5-4978-A2A1-55EE7CE675C2}</x14:id>
        </ext>
      </extLst>
    </cfRule>
  </conditionalFormatting>
  <conditionalFormatting sqref="F2211:F2226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{515E647C-6B83-4AEF-BDDE-66925818B3C1}</x14:id>
        </ext>
      </extLst>
    </cfRule>
  </conditionalFormatting>
  <conditionalFormatting sqref="G2211:G2226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{79908C76-07DE-44F8-8292-CC3C1FB0236D}</x14:id>
        </ext>
      </extLst>
    </cfRule>
  </conditionalFormatting>
  <conditionalFormatting sqref="H2233:H2248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{03FE1E00-123F-494A-B9D9-47439BB53B52}</x14:id>
        </ext>
      </extLst>
    </cfRule>
  </conditionalFormatting>
  <conditionalFormatting sqref="H2253:H2268">
    <cfRule type="dataBar" priority="2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{8112621A-D74F-46D8-AF96-D6FABE483AA7}</x14:id>
        </ext>
      </extLst>
    </cfRule>
  </conditionalFormatting>
  <conditionalFormatting sqref="A2233:A2248">
    <cfRule type="cellIs" dxfId="189" priority="254" operator="equal">
      <formula>$J$2</formula>
    </cfRule>
  </conditionalFormatting>
  <conditionalFormatting sqref="A2253:A2268">
    <cfRule type="cellIs" dxfId="188" priority="253" operator="equal">
      <formula>$J$2</formula>
    </cfRule>
  </conditionalFormatting>
  <conditionalFormatting sqref="D2233:D2248">
    <cfRule type="dataBar" priority="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{FA212567-2C12-4855-8F5C-F5DB901AF7D5}</x14:id>
        </ext>
      </extLst>
    </cfRule>
  </conditionalFormatting>
  <conditionalFormatting sqref="B2233:B2248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{772E2EEF-67F6-4B10-970A-7D12BA6199EF}</x14:id>
        </ext>
      </extLst>
    </cfRule>
  </conditionalFormatting>
  <conditionalFormatting sqref="C2233:C2248">
    <cfRule type="dataBar" priority="2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{764281B2-0570-4F9D-8B06-D63C07A121B7}</x14:id>
        </ext>
      </extLst>
    </cfRule>
  </conditionalFormatting>
  <conditionalFormatting sqref="E2233:E2248">
    <cfRule type="dataBar" priority="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{D331D4CC-12A1-4E9E-8D2B-174320B0690F}</x14:id>
        </ext>
      </extLst>
    </cfRule>
  </conditionalFormatting>
  <conditionalFormatting sqref="F2233:F2248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{C6106613-A867-4FA8-8395-CB9D502E8CA7}</x14:id>
        </ext>
      </extLst>
    </cfRule>
  </conditionalFormatting>
  <conditionalFormatting sqref="G2233:G2248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{F7D202AC-A33F-41E4-8AA9-2249E075B1F6}</x14:id>
        </ext>
      </extLst>
    </cfRule>
  </conditionalFormatting>
  <conditionalFormatting sqref="B2253:B2268">
    <cfRule type="dataBar" priority="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{614E296D-9D9C-4907-A931-A0B1AB835A24}</x14:id>
        </ext>
      </extLst>
    </cfRule>
  </conditionalFormatting>
  <conditionalFormatting sqref="C2253:C2268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{30812C63-3BBE-4527-82FE-E05BD9D6E836}</x14:id>
        </ext>
      </extLst>
    </cfRule>
  </conditionalFormatting>
  <conditionalFormatting sqref="D2253:D2268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{0F6D3FB3-ABD5-49A1-B886-C6D04BF79154}</x14:id>
        </ext>
      </extLst>
    </cfRule>
  </conditionalFormatting>
  <conditionalFormatting sqref="E2253:E2268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{E6048119-BC5A-4828-96A0-8E7323165357}</x14:id>
        </ext>
      </extLst>
    </cfRule>
  </conditionalFormatting>
  <conditionalFormatting sqref="F2253:F2268">
    <cfRule type="dataBar" priority="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{759B9912-29D1-4ED9-8B73-7631B0D687B6}</x14:id>
        </ext>
      </extLst>
    </cfRule>
  </conditionalFormatting>
  <conditionalFormatting sqref="G2253:G2268">
    <cfRule type="dataBar" priority="2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{0CA44B95-1523-4DF1-8C1D-EDF89D6194A3}</x14:id>
        </ext>
      </extLst>
    </cfRule>
  </conditionalFormatting>
  <conditionalFormatting sqref="H2275:H2290">
    <cfRule type="dataBar" priority="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{53EEB1CD-223A-4A02-B342-012C3D9FCEF8}</x14:id>
        </ext>
      </extLst>
    </cfRule>
  </conditionalFormatting>
  <conditionalFormatting sqref="H2295:H2310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{F200FE7A-0EB4-4E24-9D86-A19DA074242B}</x14:id>
        </ext>
      </extLst>
    </cfRule>
  </conditionalFormatting>
  <conditionalFormatting sqref="A2275:A2290">
    <cfRule type="cellIs" dxfId="187" priority="238" operator="equal">
      <formula>$J$2</formula>
    </cfRule>
  </conditionalFormatting>
  <conditionalFormatting sqref="A2295:A2310">
    <cfRule type="cellIs" dxfId="186" priority="237" operator="equal">
      <formula>$J$2</formula>
    </cfRule>
  </conditionalFormatting>
  <conditionalFormatting sqref="D2275:D2290"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{E9A0065C-1F06-43A8-852C-6EF1795B8919}</x14:id>
        </ext>
      </extLst>
    </cfRule>
  </conditionalFormatting>
  <conditionalFormatting sqref="B2275:B2290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{2BDFFE45-FC34-461B-83A6-56BF0CC5ACA7}</x14:id>
        </ext>
      </extLst>
    </cfRule>
  </conditionalFormatting>
  <conditionalFormatting sqref="C2275:C2290">
    <cfRule type="dataBar" priority="2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{C359864D-D51E-4F68-BEE7-12CBEDB961C2}</x14:id>
        </ext>
      </extLst>
    </cfRule>
  </conditionalFormatting>
  <conditionalFormatting sqref="E2275:E2290">
    <cfRule type="dataBar" priority="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{882E2E1B-A28F-40CF-8465-72853ACBC943}</x14:id>
        </ext>
      </extLst>
    </cfRule>
  </conditionalFormatting>
  <conditionalFormatting sqref="F2275:F2290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{71FBC1E5-3BB4-4435-886E-CFA3376D1135}</x14:id>
        </ext>
      </extLst>
    </cfRule>
  </conditionalFormatting>
  <conditionalFormatting sqref="G2275:G2290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{E34BEB94-B6B9-4858-8CA4-ABDB83F8083E}</x14:id>
        </ext>
      </extLst>
    </cfRule>
  </conditionalFormatting>
  <conditionalFormatting sqref="B2295:B2310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{6777C756-192D-431D-B8C3-1293E7F8B1DA}</x14:id>
        </ext>
      </extLst>
    </cfRule>
  </conditionalFormatting>
  <conditionalFormatting sqref="C2295:C2310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{5EA7C020-492B-4D42-BA10-774987AD546A}</x14:id>
        </ext>
      </extLst>
    </cfRule>
  </conditionalFormatting>
  <conditionalFormatting sqref="D2295:D2310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{B5F9FCEF-C8E5-4DE4-9077-9E7A09F09782}</x14:id>
        </ext>
      </extLst>
    </cfRule>
  </conditionalFormatting>
  <conditionalFormatting sqref="E2295:E2310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{1551CAF0-A606-4BB5-BE2E-3ADE857EA338}</x14:id>
        </ext>
      </extLst>
    </cfRule>
  </conditionalFormatting>
  <conditionalFormatting sqref="F2295:F2310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{790CDD0A-9541-4F6B-BF57-6C1610FC9295}</x14:id>
        </ext>
      </extLst>
    </cfRule>
  </conditionalFormatting>
  <conditionalFormatting sqref="G2295:G2310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{F675300E-68C8-4BFD-9E7D-912EBEC534FC}</x14:id>
        </ext>
      </extLst>
    </cfRule>
  </conditionalFormatting>
  <conditionalFormatting sqref="H2317:H2332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{F1097723-9F57-4094-A84A-805A41BB554D}</x14:id>
        </ext>
      </extLst>
    </cfRule>
  </conditionalFormatting>
  <conditionalFormatting sqref="H2337:H2352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{04D7CD2A-856A-41CB-BB82-5C83AFBB5D8D}</x14:id>
        </ext>
      </extLst>
    </cfRule>
  </conditionalFormatting>
  <conditionalFormatting sqref="A2317:A2332">
    <cfRule type="cellIs" dxfId="185" priority="222" operator="equal">
      <formula>$J$2</formula>
    </cfRule>
  </conditionalFormatting>
  <conditionalFormatting sqref="A2337:A2352">
    <cfRule type="cellIs" dxfId="184" priority="221" operator="equal">
      <formula>$J$2</formula>
    </cfRule>
  </conditionalFormatting>
  <conditionalFormatting sqref="D2317:D2332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{34171D20-C331-4FA7-BF02-6B76648156C4}</x14:id>
        </ext>
      </extLst>
    </cfRule>
  </conditionalFormatting>
  <conditionalFormatting sqref="B2317:B2332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{5BDBA5A7-2946-4B6E-A742-EF412B85F702}</x14:id>
        </ext>
      </extLst>
    </cfRule>
  </conditionalFormatting>
  <conditionalFormatting sqref="C2317:C2332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{78095F54-D4C4-48A1-97D5-224C738A3BDC}</x14:id>
        </ext>
      </extLst>
    </cfRule>
  </conditionalFormatting>
  <conditionalFormatting sqref="E2317:E2332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{7E99ECA3-8620-4288-9EB2-8F82CEC208BA}</x14:id>
        </ext>
      </extLst>
    </cfRule>
  </conditionalFormatting>
  <conditionalFormatting sqref="F2317:F2332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{66BD5DBA-7972-46E0-A48B-AB3E99B61A7B}</x14:id>
        </ext>
      </extLst>
    </cfRule>
  </conditionalFormatting>
  <conditionalFormatting sqref="G2317:G2332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{364A9AA5-2F8B-4BD2-9823-0DFD9AD6F13C}</x14:id>
        </ext>
      </extLst>
    </cfRule>
  </conditionalFormatting>
  <conditionalFormatting sqref="B2337:B2352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{47DFC33C-96C7-49E5-9A21-77304EF1EE80}</x14:id>
        </ext>
      </extLst>
    </cfRule>
  </conditionalFormatting>
  <conditionalFormatting sqref="C2337:C2352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{05B791F1-463E-4860-BC18-02A459547E05}</x14:id>
        </ext>
      </extLst>
    </cfRule>
  </conditionalFormatting>
  <conditionalFormatting sqref="D2337:D2352">
    <cfRule type="dataBar" priority="2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{CA4CF9E1-7039-48EB-8C65-E3DC0390BC43}</x14:id>
        </ext>
      </extLst>
    </cfRule>
  </conditionalFormatting>
  <conditionalFormatting sqref="E2337:E2352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{DB3C635D-D502-48F1-859F-7A954ABADCDE}</x14:id>
        </ext>
      </extLst>
    </cfRule>
  </conditionalFormatting>
  <conditionalFormatting sqref="F2337:F2352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{97ADF507-3155-4C93-9376-4185813BDF60}</x14:id>
        </ext>
      </extLst>
    </cfRule>
  </conditionalFormatting>
  <conditionalFormatting sqref="G2337:G2352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{BEAADEA0-AD20-49FF-BF4B-27CBB367C769}</x14:id>
        </ext>
      </extLst>
    </cfRule>
  </conditionalFormatting>
  <conditionalFormatting sqref="H2359:H2374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{512E18E2-1AEB-4FE3-819C-A58C3ECE9097}</x14:id>
        </ext>
      </extLst>
    </cfRule>
  </conditionalFormatting>
  <conditionalFormatting sqref="H2379:H2394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{AC382A7E-BE57-41DB-8084-F3F9CD29CF8F}</x14:id>
        </ext>
      </extLst>
    </cfRule>
  </conditionalFormatting>
  <conditionalFormatting sqref="A2359:A2374">
    <cfRule type="cellIs" dxfId="183" priority="206" operator="equal">
      <formula>$J$2</formula>
    </cfRule>
  </conditionalFormatting>
  <conditionalFormatting sqref="A2379:A2394">
    <cfRule type="cellIs" dxfId="182" priority="205" operator="equal">
      <formula>$J$2</formula>
    </cfRule>
  </conditionalFormatting>
  <conditionalFormatting sqref="D2359:D2374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{CFB83D74-C43F-4B0D-B252-238B10C9B17D}</x14:id>
        </ext>
      </extLst>
    </cfRule>
  </conditionalFormatting>
  <conditionalFormatting sqref="B2359:B2374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{C141BA0C-BFC6-4CE4-B730-894AD6AEF3B2}</x14:id>
        </ext>
      </extLst>
    </cfRule>
  </conditionalFormatting>
  <conditionalFormatting sqref="C2359:C2374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{2436ACE5-FB04-4E98-B97B-DF03186F9908}</x14:id>
        </ext>
      </extLst>
    </cfRule>
  </conditionalFormatting>
  <conditionalFormatting sqref="E2359:E2374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{ED3A2C99-C63A-4D1A-83B7-D13726E5F42F}</x14:id>
        </ext>
      </extLst>
    </cfRule>
  </conditionalFormatting>
  <conditionalFormatting sqref="F2359:F2374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{A42B583B-35B8-48A7-8FFE-D5673908B2C6}</x14:id>
        </ext>
      </extLst>
    </cfRule>
  </conditionalFormatting>
  <conditionalFormatting sqref="G2359:G2374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{0A1BA789-A447-4E54-9F28-4ED959CB1CA4}</x14:id>
        </ext>
      </extLst>
    </cfRule>
  </conditionalFormatting>
  <conditionalFormatting sqref="B2379:B2394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{66107E76-9C0E-43A0-90A6-DF05550ADC0D}</x14:id>
        </ext>
      </extLst>
    </cfRule>
  </conditionalFormatting>
  <conditionalFormatting sqref="C2379:C2394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{D3A87850-DA89-4CD7-8B86-BB41AEA0F05B}</x14:id>
        </ext>
      </extLst>
    </cfRule>
  </conditionalFormatting>
  <conditionalFormatting sqref="D2379:D2394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{14711202-6A76-41A6-AA84-0680A8A1EB59}</x14:id>
        </ext>
      </extLst>
    </cfRule>
  </conditionalFormatting>
  <conditionalFormatting sqref="E2379:E2394">
    <cfRule type="dataBar" priority="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{275703D8-BEF0-46C7-85E4-98D130B0D794}</x14:id>
        </ext>
      </extLst>
    </cfRule>
  </conditionalFormatting>
  <conditionalFormatting sqref="F2379:F2394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{8FAA739A-C74F-4C19-8CAD-D12298E62D84}</x14:id>
        </ext>
      </extLst>
    </cfRule>
  </conditionalFormatting>
  <conditionalFormatting sqref="G2379:G2394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{664C18A1-A22C-4E08-BD7E-EB5DCE32E519}</x14:id>
        </ext>
      </extLst>
    </cfRule>
  </conditionalFormatting>
  <conditionalFormatting sqref="H2401:H2416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{AD1CC12C-A513-4CA9-A211-9D97010E7C9C}</x14:id>
        </ext>
      </extLst>
    </cfRule>
  </conditionalFormatting>
  <conditionalFormatting sqref="H2421:H2436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{29574A57-A387-451C-A937-5FAE5CF7B9DA}</x14:id>
        </ext>
      </extLst>
    </cfRule>
  </conditionalFormatting>
  <conditionalFormatting sqref="A2401:A2416">
    <cfRule type="cellIs" dxfId="181" priority="190" operator="equal">
      <formula>$J$2</formula>
    </cfRule>
  </conditionalFormatting>
  <conditionalFormatting sqref="A2421:A2436">
    <cfRule type="cellIs" dxfId="180" priority="189" operator="equal">
      <formula>$J$2</formula>
    </cfRule>
  </conditionalFormatting>
  <conditionalFormatting sqref="D2401:D2416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{167375AA-F6D1-4B0E-ADCA-B6A86BF08D50}</x14:id>
        </ext>
      </extLst>
    </cfRule>
  </conditionalFormatting>
  <conditionalFormatting sqref="B2401:B2416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{BA674353-3020-4D1E-A9E5-FB63AD2D2D0D}</x14:id>
        </ext>
      </extLst>
    </cfRule>
  </conditionalFormatting>
  <conditionalFormatting sqref="C2401:C2416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{EE9BD39E-BE93-4090-9C93-F893A66B3168}</x14:id>
        </ext>
      </extLst>
    </cfRule>
  </conditionalFormatting>
  <conditionalFormatting sqref="E2401:E2416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{8F717719-3FDA-4AFD-9645-D02A887C32DC}</x14:id>
        </ext>
      </extLst>
    </cfRule>
  </conditionalFormatting>
  <conditionalFormatting sqref="F2401:F2416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{A3FF1245-D1C7-4509-BB9F-B38F1FC30883}</x14:id>
        </ext>
      </extLst>
    </cfRule>
  </conditionalFormatting>
  <conditionalFormatting sqref="G2401:G2416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{F596535B-2FA6-4F20-BD71-2F91AE1AAD70}</x14:id>
        </ext>
      </extLst>
    </cfRule>
  </conditionalFormatting>
  <conditionalFormatting sqref="B2421:B2436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{2B68ED8A-7E87-47CB-99A0-3F42DBB9C631}</x14:id>
        </ext>
      </extLst>
    </cfRule>
  </conditionalFormatting>
  <conditionalFormatting sqref="C2421:C2436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{AA98A8A1-2DFC-4A0E-B74F-72C2CF0CC597}</x14:id>
        </ext>
      </extLst>
    </cfRule>
  </conditionalFormatting>
  <conditionalFormatting sqref="D2421:D2436">
    <cfRule type="dataBar" priority="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{46E98542-1FE5-4700-A1AA-0701A605166D}</x14:id>
        </ext>
      </extLst>
    </cfRule>
  </conditionalFormatting>
  <conditionalFormatting sqref="E2421:E2436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{1D35CDD1-E750-4A4E-8EFD-83F68A2A6D7F}</x14:id>
        </ext>
      </extLst>
    </cfRule>
  </conditionalFormatting>
  <conditionalFormatting sqref="F2421:F2436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{57153B35-F89F-4DC2-80B0-E98302F47343}</x14:id>
        </ext>
      </extLst>
    </cfRule>
  </conditionalFormatting>
  <conditionalFormatting sqref="G2421:G2436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{76882351-0CA7-4B7E-95C0-088783992F42}</x14:id>
        </ext>
      </extLst>
    </cfRule>
  </conditionalFormatting>
  <conditionalFormatting sqref="H2443:H2458">
    <cfRule type="dataBar" priority="1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{0CE14A2E-833F-410C-A155-23EA229D3E06}</x14:id>
        </ext>
      </extLst>
    </cfRule>
  </conditionalFormatting>
  <conditionalFormatting sqref="H2463:H2478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{6C4CF732-5E32-4AC6-86F7-52BF3608ECCC}</x14:id>
        </ext>
      </extLst>
    </cfRule>
  </conditionalFormatting>
  <conditionalFormatting sqref="A2443:A2458">
    <cfRule type="cellIs" dxfId="179" priority="174" operator="equal">
      <formula>$J$2</formula>
    </cfRule>
  </conditionalFormatting>
  <conditionalFormatting sqref="A2463:A2478">
    <cfRule type="cellIs" dxfId="178" priority="173" operator="equal">
      <formula>$J$2</formula>
    </cfRule>
  </conditionalFormatting>
  <conditionalFormatting sqref="D2443:D2458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{50F39931-F764-49BA-B5D7-74F1D409D708}</x14:id>
        </ext>
      </extLst>
    </cfRule>
  </conditionalFormatting>
  <conditionalFormatting sqref="B2443:B2458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{5B4BE334-9C36-413E-86F1-E121BAA6A56B}</x14:id>
        </ext>
      </extLst>
    </cfRule>
  </conditionalFormatting>
  <conditionalFormatting sqref="C2443:C2458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{16AEB6D5-4A6E-4AA6-8B22-4461D9754627}</x14:id>
        </ext>
      </extLst>
    </cfRule>
  </conditionalFormatting>
  <conditionalFormatting sqref="E2443:E2458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{097C8097-DC35-4C7D-A0A2-ECAEA39F5947}</x14:id>
        </ext>
      </extLst>
    </cfRule>
  </conditionalFormatting>
  <conditionalFormatting sqref="F2443:F2458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{688DDF3E-DC29-4A4E-9009-2EC125526F19}</x14:id>
        </ext>
      </extLst>
    </cfRule>
  </conditionalFormatting>
  <conditionalFormatting sqref="G2443:G2458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{EABB0522-EA34-442F-96E1-51485CC12C1E}</x14:id>
        </ext>
      </extLst>
    </cfRule>
  </conditionalFormatting>
  <conditionalFormatting sqref="B2463:B2478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{D832121F-42B2-4943-BD14-635A5ACF4FEA}</x14:id>
        </ext>
      </extLst>
    </cfRule>
  </conditionalFormatting>
  <conditionalFormatting sqref="C2463:C2478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{BFE24EE9-9756-46DB-8A64-37894CBA160D}</x14:id>
        </ext>
      </extLst>
    </cfRule>
  </conditionalFormatting>
  <conditionalFormatting sqref="D2463:D2478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{469EB36C-2887-40B6-A510-9BE183C26DE1}</x14:id>
        </ext>
      </extLst>
    </cfRule>
  </conditionalFormatting>
  <conditionalFormatting sqref="E2463:E2478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{A6BF37FA-C57A-4820-97BF-44532F997B0A}</x14:id>
        </ext>
      </extLst>
    </cfRule>
  </conditionalFormatting>
  <conditionalFormatting sqref="F2463:F2478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{4FD608AC-7BD9-4372-967E-69930FF6A1FE}</x14:id>
        </ext>
      </extLst>
    </cfRule>
  </conditionalFormatting>
  <conditionalFormatting sqref="G2463:G2478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{A7FF4ED4-E60E-4B00-9614-8BBE63798D76}</x14:id>
        </ext>
      </extLst>
    </cfRule>
  </conditionalFormatting>
  <conditionalFormatting sqref="H2485:H2500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{12F8841F-F7C3-46E0-ADEE-F7613D6272F0}</x14:id>
        </ext>
      </extLst>
    </cfRule>
  </conditionalFormatting>
  <conditionalFormatting sqref="H2505:H2520">
    <cfRule type="dataBar" priority="1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{83C63B77-DE6A-48CB-9549-EEA043B6D74E}</x14:id>
        </ext>
      </extLst>
    </cfRule>
  </conditionalFormatting>
  <conditionalFormatting sqref="A2485:A2500">
    <cfRule type="cellIs" dxfId="177" priority="158" operator="equal">
      <formula>$J$2</formula>
    </cfRule>
  </conditionalFormatting>
  <conditionalFormatting sqref="A2505:A2520">
    <cfRule type="cellIs" dxfId="176" priority="157" operator="equal">
      <formula>$J$2</formula>
    </cfRule>
  </conditionalFormatting>
  <conditionalFormatting sqref="D2485:D2500">
    <cfRule type="dataBar" priority="1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{92F3E965-6C72-4C71-8B3A-01E459F35960}</x14:id>
        </ext>
      </extLst>
    </cfRule>
  </conditionalFormatting>
  <conditionalFormatting sqref="B2485:B2500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{C47F2977-58F6-4315-AC07-845765549E05}</x14:id>
        </ext>
      </extLst>
    </cfRule>
  </conditionalFormatting>
  <conditionalFormatting sqref="C2485:C2500">
    <cfRule type="dataBar" priority="1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{4C4999EE-8C37-47B2-BE56-71FE72B25508}</x14:id>
        </ext>
      </extLst>
    </cfRule>
  </conditionalFormatting>
  <conditionalFormatting sqref="E2485:E2500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{4B6AF0B9-57B7-4A99-9787-16D58229094B}</x14:id>
        </ext>
      </extLst>
    </cfRule>
  </conditionalFormatting>
  <conditionalFormatting sqref="F2485:F2500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{5233C582-BC01-4EB0-B47A-16D7AF87F4C7}</x14:id>
        </ext>
      </extLst>
    </cfRule>
  </conditionalFormatting>
  <conditionalFormatting sqref="G2485:G2500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{AB30D16B-37D8-40BC-BD48-409BC0AF20C5}</x14:id>
        </ext>
      </extLst>
    </cfRule>
  </conditionalFormatting>
  <conditionalFormatting sqref="B2505:B2520">
    <cfRule type="dataBar" priority="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{DD402EA2-80B2-4DFF-A7A3-8BC7509DDA73}</x14:id>
        </ext>
      </extLst>
    </cfRule>
  </conditionalFormatting>
  <conditionalFormatting sqref="C2505:C2520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{9D2CA9F8-C751-4172-9436-C004588BE168}</x14:id>
        </ext>
      </extLst>
    </cfRule>
  </conditionalFormatting>
  <conditionalFormatting sqref="D2505:D2520">
    <cfRule type="dataBar" priority="1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{E8FC5DD6-3358-4F96-9D6E-7E548A1E7750}</x14:id>
        </ext>
      </extLst>
    </cfRule>
  </conditionalFormatting>
  <conditionalFormatting sqref="E2505:E2520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{E6D819D3-2C4A-4B65-8139-1BE713A2B7C3}</x14:id>
        </ext>
      </extLst>
    </cfRule>
  </conditionalFormatting>
  <conditionalFormatting sqref="F2505:F2520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{C62E4FBD-143F-4D82-80CB-4ECC691D8C69}</x14:id>
        </ext>
      </extLst>
    </cfRule>
  </conditionalFormatting>
  <conditionalFormatting sqref="G2505:G2520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{1DFAC549-3073-4A07-AB59-41057C9ECF92}</x14:id>
        </ext>
      </extLst>
    </cfRule>
  </conditionalFormatting>
  <conditionalFormatting sqref="H2527:H2542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{A9D78005-9BED-4292-88D1-43B172F0509C}</x14:id>
        </ext>
      </extLst>
    </cfRule>
  </conditionalFormatting>
  <conditionalFormatting sqref="H2547:H2562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{FD9F3864-E555-4920-B246-D66A5C18897F}</x14:id>
        </ext>
      </extLst>
    </cfRule>
  </conditionalFormatting>
  <conditionalFormatting sqref="A2527:A2542">
    <cfRule type="cellIs" dxfId="175" priority="142" operator="equal">
      <formula>$J$2</formula>
    </cfRule>
  </conditionalFormatting>
  <conditionalFormatting sqref="A2547:A2562">
    <cfRule type="cellIs" dxfId="174" priority="141" operator="equal">
      <formula>$J$2</formula>
    </cfRule>
  </conditionalFormatting>
  <conditionalFormatting sqref="D2527:D2542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{AC1F6CEF-2570-4CC7-BBBF-6D0BA1A78E1C}</x14:id>
        </ext>
      </extLst>
    </cfRule>
  </conditionalFormatting>
  <conditionalFormatting sqref="B2527:B2542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{72418551-FB57-4287-B6D8-A0CE7EF6EC85}</x14:id>
        </ext>
      </extLst>
    </cfRule>
  </conditionalFormatting>
  <conditionalFormatting sqref="C2527:C2542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{D1586D38-AFE8-4994-8109-9304B81F02A7}</x14:id>
        </ext>
      </extLst>
    </cfRule>
  </conditionalFormatting>
  <conditionalFormatting sqref="E2527:E2542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{EF79A27B-BB5B-4343-9A48-A2F5AC517AC4}</x14:id>
        </ext>
      </extLst>
    </cfRule>
  </conditionalFormatting>
  <conditionalFormatting sqref="F2527:F2542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{3FEC8D1E-BDCD-4D64-848B-CF473BE8CC50}</x14:id>
        </ext>
      </extLst>
    </cfRule>
  </conditionalFormatting>
  <conditionalFormatting sqref="G2527:G2542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{F244B49A-6CC3-4250-883A-1F2D53660F13}</x14:id>
        </ext>
      </extLst>
    </cfRule>
  </conditionalFormatting>
  <conditionalFormatting sqref="B2547:B2562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{FF8F821C-80C7-4333-9010-C86D64AD0560}</x14:id>
        </ext>
      </extLst>
    </cfRule>
  </conditionalFormatting>
  <conditionalFormatting sqref="C2547:C2562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{29196388-97B6-458F-87D3-53452ADD072F}</x14:id>
        </ext>
      </extLst>
    </cfRule>
  </conditionalFormatting>
  <conditionalFormatting sqref="D2547:D2562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{BB40CE29-CD95-442D-9F3F-27B6ABF50341}</x14:id>
        </ext>
      </extLst>
    </cfRule>
  </conditionalFormatting>
  <conditionalFormatting sqref="E2547:E2562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{8609F093-EF7B-4075-B2F0-E75E14E613A1}</x14:id>
        </ext>
      </extLst>
    </cfRule>
  </conditionalFormatting>
  <conditionalFormatting sqref="F2547:F2562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{AA093BC4-68A8-49A9-AF5B-71C7D4B2E5B3}</x14:id>
        </ext>
      </extLst>
    </cfRule>
  </conditionalFormatting>
  <conditionalFormatting sqref="G2547:G2562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{4E07D4FC-EE4D-4F83-827B-223337D0D63C}</x14:id>
        </ext>
      </extLst>
    </cfRule>
  </conditionalFormatting>
  <conditionalFormatting sqref="H2569:H2584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{7F31500F-D89E-4D29-B6DD-E77359E4FC0A}</x14:id>
        </ext>
      </extLst>
    </cfRule>
  </conditionalFormatting>
  <conditionalFormatting sqref="H2589:H2604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{16FED025-0E32-4001-A929-B70807B9F787}</x14:id>
        </ext>
      </extLst>
    </cfRule>
  </conditionalFormatting>
  <conditionalFormatting sqref="A2569:A2584">
    <cfRule type="cellIs" dxfId="173" priority="126" operator="equal">
      <formula>$J$2</formula>
    </cfRule>
  </conditionalFormatting>
  <conditionalFormatting sqref="A2589:A2604">
    <cfRule type="cellIs" dxfId="172" priority="125" operator="equal">
      <formula>$J$2</formula>
    </cfRule>
  </conditionalFormatting>
  <conditionalFormatting sqref="D2569:D2584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{A1C96B8A-B02D-46CF-90CF-50FB7089A5F3}</x14:id>
        </ext>
      </extLst>
    </cfRule>
  </conditionalFormatting>
  <conditionalFormatting sqref="B2569:B2584"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{49C59D41-FF84-4E18-BA23-8CE9064954D5}</x14:id>
        </ext>
      </extLst>
    </cfRule>
  </conditionalFormatting>
  <conditionalFormatting sqref="C2569:C2584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{3DBE6B9E-B431-4EEA-8C81-7F526ADA720E}</x14:id>
        </ext>
      </extLst>
    </cfRule>
  </conditionalFormatting>
  <conditionalFormatting sqref="E2569:E2584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{C2F7CA34-C33D-4158-9A8B-C2FBB2AFC44C}</x14:id>
        </ext>
      </extLst>
    </cfRule>
  </conditionalFormatting>
  <conditionalFormatting sqref="F2569:F2584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{4346B512-D0FA-46E6-A0E1-0D9EFB922D2E}</x14:id>
        </ext>
      </extLst>
    </cfRule>
  </conditionalFormatting>
  <conditionalFormatting sqref="G2569:G2584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{F2B87D35-1FB3-4DB8-B444-5CE5C499B04F}</x14:id>
        </ext>
      </extLst>
    </cfRule>
  </conditionalFormatting>
  <conditionalFormatting sqref="B2589:B2604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{375ABD4A-7907-4EA5-BF45-F7E7B5398783}</x14:id>
        </ext>
      </extLst>
    </cfRule>
  </conditionalFormatting>
  <conditionalFormatting sqref="C2589:C2604">
    <cfRule type="dataBar" priority="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{00EA9E00-4876-4058-8D98-2DEFF78CAF0B}</x14:id>
        </ext>
      </extLst>
    </cfRule>
  </conditionalFormatting>
  <conditionalFormatting sqref="D2589:D2604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{F0C06953-CB89-4200-A8E2-02E549F5445E}</x14:id>
        </ext>
      </extLst>
    </cfRule>
  </conditionalFormatting>
  <conditionalFormatting sqref="E2589:E2604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{72BC631C-8201-4F0B-8893-EE15CCD2A597}</x14:id>
        </ext>
      </extLst>
    </cfRule>
  </conditionalFormatting>
  <conditionalFormatting sqref="F2589:F2604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{E80D8E48-04AF-4431-BF2F-202CC6DFB16B}</x14:id>
        </ext>
      </extLst>
    </cfRule>
  </conditionalFormatting>
  <conditionalFormatting sqref="G2589:G2604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{562F691F-E0E9-44DC-8E1D-FAAE28809DD3}</x14:id>
        </ext>
      </extLst>
    </cfRule>
  </conditionalFormatting>
  <conditionalFormatting sqref="H2611:H2626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{565DD858-A981-421C-810E-F404863214F0}</x14:id>
        </ext>
      </extLst>
    </cfRule>
  </conditionalFormatting>
  <conditionalFormatting sqref="H2631:H2646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{5E68DE27-3BD4-4656-91C0-ED0FC3AF163F}</x14:id>
        </ext>
      </extLst>
    </cfRule>
  </conditionalFormatting>
  <conditionalFormatting sqref="A2611:A2626">
    <cfRule type="cellIs" dxfId="171" priority="110" operator="equal">
      <formula>$J$2</formula>
    </cfRule>
  </conditionalFormatting>
  <conditionalFormatting sqref="A2631:A2646">
    <cfRule type="cellIs" dxfId="170" priority="109" operator="equal">
      <formula>$J$2</formula>
    </cfRule>
  </conditionalFormatting>
  <conditionalFormatting sqref="D2611:D2626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{6E3E4317-2B0B-48F4-9832-2A2BA08F46B4}</x14:id>
        </ext>
      </extLst>
    </cfRule>
  </conditionalFormatting>
  <conditionalFormatting sqref="B2611:B2626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{1FDD85A5-25C7-4004-A511-0E94A926C108}</x14:id>
        </ext>
      </extLst>
    </cfRule>
  </conditionalFormatting>
  <conditionalFormatting sqref="C2611:C2626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{A374079B-39E8-458E-BCA7-871977B6527F}</x14:id>
        </ext>
      </extLst>
    </cfRule>
  </conditionalFormatting>
  <conditionalFormatting sqref="E2611:E2626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{D84A457D-08FD-4C88-84B1-FBCCB0A8AD08}</x14:id>
        </ext>
      </extLst>
    </cfRule>
  </conditionalFormatting>
  <conditionalFormatting sqref="F2611:F2626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{C7CB661D-076A-4282-AE36-4A5ADBC783B5}</x14:id>
        </ext>
      </extLst>
    </cfRule>
  </conditionalFormatting>
  <conditionalFormatting sqref="G2611:G2626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{073CA89D-3A3B-4683-9C48-0151B864980A}</x14:id>
        </ext>
      </extLst>
    </cfRule>
  </conditionalFormatting>
  <conditionalFormatting sqref="B2631:B2646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{BE9A1063-3913-49AD-8FA7-55B56573B2F9}</x14:id>
        </ext>
      </extLst>
    </cfRule>
  </conditionalFormatting>
  <conditionalFormatting sqref="C2631:C2646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{BEF66BE6-0F44-416D-8E0A-244785A57FB5}</x14:id>
        </ext>
      </extLst>
    </cfRule>
  </conditionalFormatting>
  <conditionalFormatting sqref="D2631:D2646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{395352FA-1918-4B90-8EA9-B366DE6A7A68}</x14:id>
        </ext>
      </extLst>
    </cfRule>
  </conditionalFormatting>
  <conditionalFormatting sqref="E2631:E2646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{0D51A574-1F19-4C54-98EA-F88C13574A2B}</x14:id>
        </ext>
      </extLst>
    </cfRule>
  </conditionalFormatting>
  <conditionalFormatting sqref="F2631:F2646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{A46C0DC3-665E-4566-B3ED-B611E216A96B}</x14:id>
        </ext>
      </extLst>
    </cfRule>
  </conditionalFormatting>
  <conditionalFormatting sqref="G2631:G2646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{559112CF-09C0-4603-A011-5F38F6B4FC29}</x14:id>
        </ext>
      </extLst>
    </cfRule>
  </conditionalFormatting>
  <conditionalFormatting sqref="H2653:H2668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{2AB21DAA-4A0E-4014-A56A-F4A278677B36}</x14:id>
        </ext>
      </extLst>
    </cfRule>
  </conditionalFormatting>
  <conditionalFormatting sqref="H2673:H2688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{DADEFA63-0D51-4ABB-85BB-945773AF6C38}</x14:id>
        </ext>
      </extLst>
    </cfRule>
  </conditionalFormatting>
  <conditionalFormatting sqref="A2653:A2668">
    <cfRule type="cellIs" dxfId="169" priority="94" operator="equal">
      <formula>$J$2</formula>
    </cfRule>
  </conditionalFormatting>
  <conditionalFormatting sqref="A2673:A2688">
    <cfRule type="cellIs" dxfId="168" priority="93" operator="equal">
      <formula>$J$2</formula>
    </cfRule>
  </conditionalFormatting>
  <conditionalFormatting sqref="D2653:D2668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{4344CCDC-CFF7-43DD-909C-93E3CED238AC}</x14:id>
        </ext>
      </extLst>
    </cfRule>
  </conditionalFormatting>
  <conditionalFormatting sqref="B2653:B2668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{1EA05B80-EC9F-4B43-9F6C-B9F867B3A8A1}</x14:id>
        </ext>
      </extLst>
    </cfRule>
  </conditionalFormatting>
  <conditionalFormatting sqref="C2653:C2668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{7C30C855-5C53-4468-8E93-D122058AA57B}</x14:id>
        </ext>
      </extLst>
    </cfRule>
  </conditionalFormatting>
  <conditionalFormatting sqref="E2653:E2668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{087D327A-B9A8-4648-9EEC-F949A7FBD2A9}</x14:id>
        </ext>
      </extLst>
    </cfRule>
  </conditionalFormatting>
  <conditionalFormatting sqref="F2653:F2668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{941076B2-4D0D-42D2-915F-E5E4A909F4DA}</x14:id>
        </ext>
      </extLst>
    </cfRule>
  </conditionalFormatting>
  <conditionalFormatting sqref="G2653:G2668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{222D32BB-4ECB-41E1-BC39-E8D812E65DD5}</x14:id>
        </ext>
      </extLst>
    </cfRule>
  </conditionalFormatting>
  <conditionalFormatting sqref="B2673:B2688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{AF59BAB0-6135-4F2F-B426-12ADD08F057B}</x14:id>
        </ext>
      </extLst>
    </cfRule>
  </conditionalFormatting>
  <conditionalFormatting sqref="C2673:C2688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{EDF33CD6-60DA-4E34-88C1-EEAB3E131287}</x14:id>
        </ext>
      </extLst>
    </cfRule>
  </conditionalFormatting>
  <conditionalFormatting sqref="D2673:D2688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{516C6A24-BE5C-44C5-B489-303A8DC41DB0}</x14:id>
        </ext>
      </extLst>
    </cfRule>
  </conditionalFormatting>
  <conditionalFormatting sqref="E2673:E2688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{AAA6F370-EB8B-4D2C-8488-560DCE8A81F1}</x14:id>
        </ext>
      </extLst>
    </cfRule>
  </conditionalFormatting>
  <conditionalFormatting sqref="F2673:F2688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{86AAC4C6-0C52-4DA8-97B1-2F1A6E55360F}</x14:id>
        </ext>
      </extLst>
    </cfRule>
  </conditionalFormatting>
  <conditionalFormatting sqref="G2673:G2688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{EE750EFA-F160-42C3-B632-AEC576EA5DCE}</x14:id>
        </ext>
      </extLst>
    </cfRule>
  </conditionalFormatting>
  <conditionalFormatting sqref="H2695:H2710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{C901E3DD-F9EC-4092-A387-9E02EC9445A8}</x14:id>
        </ext>
      </extLst>
    </cfRule>
  </conditionalFormatting>
  <conditionalFormatting sqref="H2715:H2730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{75312EC3-D5E5-4FC0-B92B-5CC77705D13F}</x14:id>
        </ext>
      </extLst>
    </cfRule>
  </conditionalFormatting>
  <conditionalFormatting sqref="A2695:A2710">
    <cfRule type="cellIs" dxfId="167" priority="78" operator="equal">
      <formula>$J$2</formula>
    </cfRule>
  </conditionalFormatting>
  <conditionalFormatting sqref="A2715:A2730">
    <cfRule type="cellIs" dxfId="166" priority="77" operator="equal">
      <formula>$J$2</formula>
    </cfRule>
  </conditionalFormatting>
  <conditionalFormatting sqref="D2695:D2710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{92C6650E-C920-49CF-A1CC-08D2213CB64B}</x14:id>
        </ext>
      </extLst>
    </cfRule>
  </conditionalFormatting>
  <conditionalFormatting sqref="B2695:B2710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{B761C0FC-8E5F-4F01-A952-5FDF2F283DEA}</x14:id>
        </ext>
      </extLst>
    </cfRule>
  </conditionalFormatting>
  <conditionalFormatting sqref="C2695:C2710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{EFA4D983-6ED7-467E-A406-091273845989}</x14:id>
        </ext>
      </extLst>
    </cfRule>
  </conditionalFormatting>
  <conditionalFormatting sqref="E2695:E2710">
    <cfRule type="dataBar" priority="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{39153ED5-9C0A-4CF4-8662-C958906B23A6}</x14:id>
        </ext>
      </extLst>
    </cfRule>
  </conditionalFormatting>
  <conditionalFormatting sqref="F2695:F2710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{48615075-06B3-43D3-A5B3-AD3ABE863D62}</x14:id>
        </ext>
      </extLst>
    </cfRule>
  </conditionalFormatting>
  <conditionalFormatting sqref="G2695:G2710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{B293BA46-64C8-492C-9245-841BF78F432E}</x14:id>
        </ext>
      </extLst>
    </cfRule>
  </conditionalFormatting>
  <conditionalFormatting sqref="B2715:B2730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{36303EF8-6028-4626-8FB6-F0EAF762E2E1}</x14:id>
        </ext>
      </extLst>
    </cfRule>
  </conditionalFormatting>
  <conditionalFormatting sqref="C2715:C2730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{11ABCA0C-FFE5-4FA7-B66B-0610AC487094}</x14:id>
        </ext>
      </extLst>
    </cfRule>
  </conditionalFormatting>
  <conditionalFormatting sqref="D2715:D2730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{269F69FE-3484-4084-AD9E-16F5D9364296}</x14:id>
        </ext>
      </extLst>
    </cfRule>
  </conditionalFormatting>
  <conditionalFormatting sqref="E2715:E2730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{695683E5-8826-4513-84E4-6E775E84C654}</x14:id>
        </ext>
      </extLst>
    </cfRule>
  </conditionalFormatting>
  <conditionalFormatting sqref="F2715:F2730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{EA088DD3-DEE3-464D-A5FB-7DBCFE792CAA}</x14:id>
        </ext>
      </extLst>
    </cfRule>
  </conditionalFormatting>
  <conditionalFormatting sqref="G2715:G2730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{2FBB534B-7B4A-4C87-A636-FBBABB27854B}</x14:id>
        </ext>
      </extLst>
    </cfRule>
  </conditionalFormatting>
  <conditionalFormatting sqref="H2737:H2752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{1C3F9764-D289-45CD-81B0-394B950C53F8}</x14:id>
        </ext>
      </extLst>
    </cfRule>
  </conditionalFormatting>
  <conditionalFormatting sqref="H2757:H2772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{A810AB44-81B7-47F7-8C05-E97D3EA66011}</x14:id>
        </ext>
      </extLst>
    </cfRule>
  </conditionalFormatting>
  <conditionalFormatting sqref="A2737:A2752">
    <cfRule type="cellIs" dxfId="165" priority="62" operator="equal">
      <formula>$J$2</formula>
    </cfRule>
  </conditionalFormatting>
  <conditionalFormatting sqref="A2757:A2772">
    <cfRule type="cellIs" dxfId="164" priority="61" operator="equal">
      <formula>$J$2</formula>
    </cfRule>
  </conditionalFormatting>
  <conditionalFormatting sqref="D2737:D2752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{98A0DD23-E2C4-4833-BDF9-3F798A0FDB11}</x14:id>
        </ext>
      </extLst>
    </cfRule>
  </conditionalFormatting>
  <conditionalFormatting sqref="B2737:B2752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{9BDB38AF-C36F-4A85-A07E-144E87F84D7F}</x14:id>
        </ext>
      </extLst>
    </cfRule>
  </conditionalFormatting>
  <conditionalFormatting sqref="C2737:C2752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{6365543C-F8CE-4E03-A3AB-64E4E89491FA}</x14:id>
        </ext>
      </extLst>
    </cfRule>
  </conditionalFormatting>
  <conditionalFormatting sqref="E2737:E2752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{BE1FFE12-AF22-4CF0-BC55-CFC353DEACCF}</x14:id>
        </ext>
      </extLst>
    </cfRule>
  </conditionalFormatting>
  <conditionalFormatting sqref="F2737:F2752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{932BCC65-D050-4277-A454-9716CFA2CD45}</x14:id>
        </ext>
      </extLst>
    </cfRule>
  </conditionalFormatting>
  <conditionalFormatting sqref="G2737:G2752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{6D10EA49-2AA3-4600-BAA5-C400471CC5EC}</x14:id>
        </ext>
      </extLst>
    </cfRule>
  </conditionalFormatting>
  <conditionalFormatting sqref="B2757:B2772">
    <cfRule type="dataBar" priority="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{40ED5935-9F2C-41CD-91B0-0EEB903A0DB6}</x14:id>
        </ext>
      </extLst>
    </cfRule>
  </conditionalFormatting>
  <conditionalFormatting sqref="C2757:C2772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{5362B764-9251-43B8-8DA7-29B80B2396FF}</x14:id>
        </ext>
      </extLst>
    </cfRule>
  </conditionalFormatting>
  <conditionalFormatting sqref="D2757:D2772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{B18CBC0E-0E10-4094-AAFB-CAF7C12FF081}</x14:id>
        </ext>
      </extLst>
    </cfRule>
  </conditionalFormatting>
  <conditionalFormatting sqref="E2757:E2772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{13B2F997-B4FD-4198-8641-4A4F94ED9921}</x14:id>
        </ext>
      </extLst>
    </cfRule>
  </conditionalFormatting>
  <conditionalFormatting sqref="F2757:F2772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{F2038019-4C27-40D4-B6FD-ABF362F4ED31}</x14:id>
        </ext>
      </extLst>
    </cfRule>
  </conditionalFormatting>
  <conditionalFormatting sqref="G2757:G2772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{C6C45AF4-2F8B-4879-8ED2-65F9E7CAC2F1}</x14:id>
        </ext>
      </extLst>
    </cfRule>
  </conditionalFormatting>
  <conditionalFormatting sqref="H2779:H2794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{FFC22010-5A13-4D50-93A4-796426F1C3A8}</x14:id>
        </ext>
      </extLst>
    </cfRule>
  </conditionalFormatting>
  <conditionalFormatting sqref="H2799:H2814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{E2279D72-40D3-4C6F-BDD5-E10AE2F6C889}</x14:id>
        </ext>
      </extLst>
    </cfRule>
  </conditionalFormatting>
  <conditionalFormatting sqref="A2779:A2794">
    <cfRule type="cellIs" dxfId="163" priority="46" operator="equal">
      <formula>$J$2</formula>
    </cfRule>
  </conditionalFormatting>
  <conditionalFormatting sqref="A2799:A2814">
    <cfRule type="cellIs" dxfId="162" priority="45" operator="equal">
      <formula>$J$2</formula>
    </cfRule>
  </conditionalFormatting>
  <conditionalFormatting sqref="D2779:D2794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{8E052BA2-37DA-416F-A309-813FC158B975}</x14:id>
        </ext>
      </extLst>
    </cfRule>
  </conditionalFormatting>
  <conditionalFormatting sqref="B2779:B2794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{399F5B3C-5E00-49D7-A422-5749017DE493}</x14:id>
        </ext>
      </extLst>
    </cfRule>
  </conditionalFormatting>
  <conditionalFormatting sqref="C2779:C2794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{C0AEA295-B39C-4767-98BE-811822529ED7}</x14:id>
        </ext>
      </extLst>
    </cfRule>
  </conditionalFormatting>
  <conditionalFormatting sqref="E2779:E2794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{4DFB6867-BC36-4CAE-AA68-8B610AC25A04}</x14:id>
        </ext>
      </extLst>
    </cfRule>
  </conditionalFormatting>
  <conditionalFormatting sqref="F2779:F2794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{03A258F7-BF5E-43F8-82CE-D926A55A1B23}</x14:id>
        </ext>
      </extLst>
    </cfRule>
  </conditionalFormatting>
  <conditionalFormatting sqref="G2779:G2794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{ECC0C101-3A3B-4479-8BB0-DF1264DBD85D}</x14:id>
        </ext>
      </extLst>
    </cfRule>
  </conditionalFormatting>
  <conditionalFormatting sqref="B2799:B2814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{BBB5E60B-5500-460F-8C52-9C80A5BF740C}</x14:id>
        </ext>
      </extLst>
    </cfRule>
  </conditionalFormatting>
  <conditionalFormatting sqref="C2799:C2814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{BEA59B90-EDAA-494B-8F2E-24793B7783F9}</x14:id>
        </ext>
      </extLst>
    </cfRule>
  </conditionalFormatting>
  <conditionalFormatting sqref="D2799:D2814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{490FA1FC-A3AB-4F32-B248-CA33BB711D6D}</x14:id>
        </ext>
      </extLst>
    </cfRule>
  </conditionalFormatting>
  <conditionalFormatting sqref="E2799:E2814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{A79B2DA2-2DDB-478C-8CFB-1CFABBB72346}</x14:id>
        </ext>
      </extLst>
    </cfRule>
  </conditionalFormatting>
  <conditionalFormatting sqref="F2799:F2814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{22D504B1-F650-4437-BDA0-97276FA02329}</x14:id>
        </ext>
      </extLst>
    </cfRule>
  </conditionalFormatting>
  <conditionalFormatting sqref="G2799:G2814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{07A4DDCA-FBF1-4D9D-A776-188FED1B7766}</x14:id>
        </ext>
      </extLst>
    </cfRule>
  </conditionalFormatting>
  <conditionalFormatting sqref="H2821:H2836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{1AC543D5-2A0E-48C6-A380-E526606A9707}</x14:id>
        </ext>
      </extLst>
    </cfRule>
  </conditionalFormatting>
  <conditionalFormatting sqref="H2841:H2856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{07784ADF-856C-473E-9D92-C539B36EB295}</x14:id>
        </ext>
      </extLst>
    </cfRule>
  </conditionalFormatting>
  <conditionalFormatting sqref="A2821:A2836">
    <cfRule type="cellIs" dxfId="161" priority="30" operator="equal">
      <formula>$J$2</formula>
    </cfRule>
  </conditionalFormatting>
  <conditionalFormatting sqref="A2841:A2856">
    <cfRule type="cellIs" dxfId="160" priority="29" operator="equal">
      <formula>$J$2</formula>
    </cfRule>
  </conditionalFormatting>
  <conditionalFormatting sqref="D2821:D2836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{E38E1ACB-2589-48F2-8BC8-8C1722121EE9}</x14:id>
        </ext>
      </extLst>
    </cfRule>
  </conditionalFormatting>
  <conditionalFormatting sqref="B2821:B2836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{46B96997-ABE9-476B-8942-2AEF2522666B}</x14:id>
        </ext>
      </extLst>
    </cfRule>
  </conditionalFormatting>
  <conditionalFormatting sqref="C2821:C2836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{A711FB42-B83F-474B-94B4-593C645EAB4A}</x14:id>
        </ext>
      </extLst>
    </cfRule>
  </conditionalFormatting>
  <conditionalFormatting sqref="E2821:E2836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{3B3728CC-BA5C-4A54-94E0-82145B2366FC}</x14:id>
        </ext>
      </extLst>
    </cfRule>
  </conditionalFormatting>
  <conditionalFormatting sqref="F2821:F283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{18F0AE55-BDC6-412C-AC09-84BAF6EFE87D}</x14:id>
        </ext>
      </extLst>
    </cfRule>
  </conditionalFormatting>
  <conditionalFormatting sqref="G2821:G2836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{D3BC7187-9FB5-4E56-8B9E-0B0149AA99C6}</x14:id>
        </ext>
      </extLst>
    </cfRule>
  </conditionalFormatting>
  <conditionalFormatting sqref="B2841:B2856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{B696B85B-B217-4A82-A165-AC564AAFBA17}</x14:id>
        </ext>
      </extLst>
    </cfRule>
  </conditionalFormatting>
  <conditionalFormatting sqref="C2841:C2856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{BBDD1A86-05BF-4353-A53B-A95BFFC3F182}</x14:id>
        </ext>
      </extLst>
    </cfRule>
  </conditionalFormatting>
  <conditionalFormatting sqref="D2841:D285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{36088F0E-6E37-4D23-9BF5-4EA059EF7652}</x14:id>
        </ext>
      </extLst>
    </cfRule>
  </conditionalFormatting>
  <conditionalFormatting sqref="E2841:E2856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{D2A4AC61-CAA1-4921-B25F-882BF149E9A5}</x14:id>
        </ext>
      </extLst>
    </cfRule>
  </conditionalFormatting>
  <conditionalFormatting sqref="F2841:F285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{9E08BDF5-3EA0-4EA7-B287-0016E117F1D5}</x14:id>
        </ext>
      </extLst>
    </cfRule>
  </conditionalFormatting>
  <conditionalFormatting sqref="G2841:G2856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{AC1E1015-1072-48E4-A902-E1CBC0712C56}</x14:id>
        </ext>
      </extLst>
    </cfRule>
  </conditionalFormatting>
  <conditionalFormatting sqref="H2863:H2878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{C63D27B5-DBC1-4D1A-8120-5D1C909D4B2B}</x14:id>
        </ext>
      </extLst>
    </cfRule>
  </conditionalFormatting>
  <conditionalFormatting sqref="H2883:H2898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{F8B2B35B-5A58-47C8-9392-DF0D8F1EFE4C}</x14:id>
        </ext>
      </extLst>
    </cfRule>
  </conditionalFormatting>
  <conditionalFormatting sqref="A2863:A2878">
    <cfRule type="cellIs" dxfId="159" priority="14" operator="equal">
      <formula>$J$2</formula>
    </cfRule>
  </conditionalFormatting>
  <conditionalFormatting sqref="A2883:A2898">
    <cfRule type="cellIs" dxfId="158" priority="13" operator="equal">
      <formula>$J$2</formula>
    </cfRule>
  </conditionalFormatting>
  <conditionalFormatting sqref="D2863:D2878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{915D7AE3-0382-47EE-8BE3-0BA37A024364}</x14:id>
        </ext>
      </extLst>
    </cfRule>
  </conditionalFormatting>
  <conditionalFormatting sqref="B2863:B287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{55DC2267-55B9-43C3-876A-33384AC2467D}</x14:id>
        </ext>
      </extLst>
    </cfRule>
  </conditionalFormatting>
  <conditionalFormatting sqref="C2863:C2878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{FC8749AB-1994-4D0B-A6B6-3866E9360C81}</x14:id>
        </ext>
      </extLst>
    </cfRule>
  </conditionalFormatting>
  <conditionalFormatting sqref="E2863:E2878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{658B7367-0898-4573-BB28-916E3CD7EE31}</x14:id>
        </ext>
      </extLst>
    </cfRule>
  </conditionalFormatting>
  <conditionalFormatting sqref="F2863:F2878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{F910CA8C-92CC-45D0-99AA-E14071611E98}</x14:id>
        </ext>
      </extLst>
    </cfRule>
  </conditionalFormatting>
  <conditionalFormatting sqref="G2863:G2878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{5FDE10C3-889D-4DA8-9F2A-6F7DF262D4A1}</x14:id>
        </ext>
      </extLst>
    </cfRule>
  </conditionalFormatting>
  <conditionalFormatting sqref="B2883:B2898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{4F5C7C68-5D05-483A-A444-AA6AD2559371}</x14:id>
        </ext>
      </extLst>
    </cfRule>
  </conditionalFormatting>
  <conditionalFormatting sqref="C2883:C2898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{81B13400-F6AD-4801-9FF9-3B6C27C8BDB7}</x14:id>
        </ext>
      </extLst>
    </cfRule>
  </conditionalFormatting>
  <conditionalFormatting sqref="D2883:D2898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{7A314A57-AE64-42FE-9475-9641F72F4F5B}</x14:id>
        </ext>
      </extLst>
    </cfRule>
  </conditionalFormatting>
  <conditionalFormatting sqref="E2883:E2898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{7B32CF6B-C35A-45F8-B9FD-FA9F2962E7F2}</x14:id>
        </ext>
      </extLst>
    </cfRule>
  </conditionalFormatting>
  <conditionalFormatting sqref="F2883:F2898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{9B287979-602D-4B82-A5AC-B653219550A7}</x14:id>
        </ext>
      </extLst>
    </cfRule>
  </conditionalFormatting>
  <conditionalFormatting sqref="G2883:G289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{6E9BD79F-41DB-48A8-B232-9520B6EE6E7F}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8FCBDA-6BD9-46F9-A02C-5310442700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H7:H22</xm:sqref>
        </x14:conditionalFormatting>
        <x14:conditionalFormatting xmlns:xm="http://schemas.microsoft.com/office/excel/2006/main">
          <x14:cfRule type="dataBar" id="{E4015DC1-0D66-47B7-8FB4-EA22AE754D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H27:H42</xm:sqref>
        </x14:conditionalFormatting>
        <x14:conditionalFormatting xmlns:xm="http://schemas.microsoft.com/office/excel/2006/main">
          <x14:cfRule type="dataBar" id="{B598A7B0-C70B-4505-B653-FE6225A579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H49:H64</xm:sqref>
        </x14:conditionalFormatting>
        <x14:conditionalFormatting xmlns:xm="http://schemas.microsoft.com/office/excel/2006/main">
          <x14:cfRule type="dataBar" id="{7BB5136A-669B-4386-9E00-66BFA23124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H69:H84</xm:sqref>
        </x14:conditionalFormatting>
        <x14:conditionalFormatting xmlns:xm="http://schemas.microsoft.com/office/excel/2006/main">
          <x14:cfRule type="dataBar" id="{464F7AA2-2F73-4CFE-AF87-A2F1AE5BFC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H91:H106</xm:sqref>
        </x14:conditionalFormatting>
        <x14:conditionalFormatting xmlns:xm="http://schemas.microsoft.com/office/excel/2006/main">
          <x14:cfRule type="dataBar" id="{2F401A5C-C960-4B55-8300-A0A54316CA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H111:H126</xm:sqref>
        </x14:conditionalFormatting>
        <x14:conditionalFormatting xmlns:xm="http://schemas.microsoft.com/office/excel/2006/main">
          <x14:cfRule type="dataBar" id="{F94B879D-E085-4F9E-8573-F1A071BB23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H133:H148</xm:sqref>
        </x14:conditionalFormatting>
        <x14:conditionalFormatting xmlns:xm="http://schemas.microsoft.com/office/excel/2006/main">
          <x14:cfRule type="dataBar" id="{9710A399-CD94-42FE-97A9-EB2D17046E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H153:H168</xm:sqref>
        </x14:conditionalFormatting>
        <x14:conditionalFormatting xmlns:xm="http://schemas.microsoft.com/office/excel/2006/main">
          <x14:cfRule type="dataBar" id="{5B279A40-863C-408C-9A52-463FCBF88E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H175:H190</xm:sqref>
        </x14:conditionalFormatting>
        <x14:conditionalFormatting xmlns:xm="http://schemas.microsoft.com/office/excel/2006/main">
          <x14:cfRule type="dataBar" id="{44C964EE-A8AE-4E70-975E-C863B93914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H195:H210</xm:sqref>
        </x14:conditionalFormatting>
        <x14:conditionalFormatting xmlns:xm="http://schemas.microsoft.com/office/excel/2006/main">
          <x14:cfRule type="dataBar" id="{50FA514F-4706-4C1D-AABE-55AD681933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H217:H232</xm:sqref>
        </x14:conditionalFormatting>
        <x14:conditionalFormatting xmlns:xm="http://schemas.microsoft.com/office/excel/2006/main">
          <x14:cfRule type="dataBar" id="{B2D139EC-C47F-4416-8994-57836A099A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H237:H252</xm:sqref>
        </x14:conditionalFormatting>
        <x14:conditionalFormatting xmlns:xm="http://schemas.microsoft.com/office/excel/2006/main">
          <x14:cfRule type="dataBar" id="{7E0C82C3-4ADC-4D09-A268-F5E0284388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H259:H274</xm:sqref>
        </x14:conditionalFormatting>
        <x14:conditionalFormatting xmlns:xm="http://schemas.microsoft.com/office/excel/2006/main">
          <x14:cfRule type="dataBar" id="{D8C0C25A-4F59-447E-8767-C0D9F7EC6A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H279:H294</xm:sqref>
        </x14:conditionalFormatting>
        <x14:conditionalFormatting xmlns:xm="http://schemas.microsoft.com/office/excel/2006/main">
          <x14:cfRule type="dataBar" id="{EF5074DC-756F-4028-8204-77D02F73E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H301:H316</xm:sqref>
        </x14:conditionalFormatting>
        <x14:conditionalFormatting xmlns:xm="http://schemas.microsoft.com/office/excel/2006/main">
          <x14:cfRule type="dataBar" id="{DC16F33B-54B1-4ADE-AF50-8499F8FFE4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H321:H336</xm:sqref>
        </x14:conditionalFormatting>
        <x14:conditionalFormatting xmlns:xm="http://schemas.microsoft.com/office/excel/2006/main">
          <x14:cfRule type="dataBar" id="{4458500C-1E7E-4921-B45B-ED9FD2F7C7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H343:H358</xm:sqref>
        </x14:conditionalFormatting>
        <x14:conditionalFormatting xmlns:xm="http://schemas.microsoft.com/office/excel/2006/main">
          <x14:cfRule type="dataBar" id="{5B61A964-3AEF-4573-9BA8-11C1C3415F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H363:H378</xm:sqref>
        </x14:conditionalFormatting>
        <x14:conditionalFormatting xmlns:xm="http://schemas.microsoft.com/office/excel/2006/main">
          <x14:cfRule type="dataBar" id="{E61057CA-A788-45EE-A0C0-C5D932F05B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H385:H400</xm:sqref>
        </x14:conditionalFormatting>
        <x14:conditionalFormatting xmlns:xm="http://schemas.microsoft.com/office/excel/2006/main">
          <x14:cfRule type="dataBar" id="{52F2F06F-7D08-43C4-93A3-31B408DC8F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H405:H420</xm:sqref>
        </x14:conditionalFormatting>
        <x14:conditionalFormatting xmlns:xm="http://schemas.microsoft.com/office/excel/2006/main">
          <x14:cfRule type="dataBar" id="{FB3E48C7-49E2-43CA-B1DA-3754B86712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H427:H442</xm:sqref>
        </x14:conditionalFormatting>
        <x14:conditionalFormatting xmlns:xm="http://schemas.microsoft.com/office/excel/2006/main">
          <x14:cfRule type="dataBar" id="{A5C20134-8C01-41AF-94C6-BC0DA08525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H447:H462</xm:sqref>
        </x14:conditionalFormatting>
        <x14:conditionalFormatting xmlns:xm="http://schemas.microsoft.com/office/excel/2006/main">
          <x14:cfRule type="dataBar" id="{A0A99DFB-F2BC-4AD8-92AA-B3E968AB3A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H469:H484</xm:sqref>
        </x14:conditionalFormatting>
        <x14:conditionalFormatting xmlns:xm="http://schemas.microsoft.com/office/excel/2006/main">
          <x14:cfRule type="dataBar" id="{85BF3F99-5353-40C3-AEAC-5A83223A1A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H489:H504</xm:sqref>
        </x14:conditionalFormatting>
        <x14:conditionalFormatting xmlns:xm="http://schemas.microsoft.com/office/excel/2006/main">
          <x14:cfRule type="dataBar" id="{D14B210F-7CC6-4EEA-8D1D-1232DE5A0A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H553:H568</xm:sqref>
        </x14:conditionalFormatting>
        <x14:conditionalFormatting xmlns:xm="http://schemas.microsoft.com/office/excel/2006/main">
          <x14:cfRule type="dataBar" id="{7AC098ED-99D0-4618-8400-D18B03B49C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H573:H588</xm:sqref>
        </x14:conditionalFormatting>
        <x14:conditionalFormatting xmlns:xm="http://schemas.microsoft.com/office/excel/2006/main">
          <x14:cfRule type="dataBar" id="{1D7B03EC-0E83-41E9-B7C3-A8F18D3D81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H511:H526</xm:sqref>
        </x14:conditionalFormatting>
        <x14:conditionalFormatting xmlns:xm="http://schemas.microsoft.com/office/excel/2006/main">
          <x14:cfRule type="dataBar" id="{32A3A26C-F3EF-463E-BF77-D91ECDA349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H531:H546</xm:sqref>
        </x14:conditionalFormatting>
        <x14:conditionalFormatting xmlns:xm="http://schemas.microsoft.com/office/excel/2006/main">
          <x14:cfRule type="dataBar" id="{7FD6EB47-EFD7-472F-B58C-504FA3FCC0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H595:H610</xm:sqref>
        </x14:conditionalFormatting>
        <x14:conditionalFormatting xmlns:xm="http://schemas.microsoft.com/office/excel/2006/main">
          <x14:cfRule type="dataBar" id="{739B2B19-7451-49BD-B832-E820CCF5EC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H615:H630</xm:sqref>
        </x14:conditionalFormatting>
        <x14:conditionalFormatting xmlns:xm="http://schemas.microsoft.com/office/excel/2006/main">
          <x14:cfRule type="dataBar" id="{9697F9D3-16FD-422B-9C38-AEE5906C83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H637:H652</xm:sqref>
        </x14:conditionalFormatting>
        <x14:conditionalFormatting xmlns:xm="http://schemas.microsoft.com/office/excel/2006/main">
          <x14:cfRule type="dataBar" id="{0884976E-DEFA-4012-87BF-4BCDAC8259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H657:H672</xm:sqref>
        </x14:conditionalFormatting>
        <x14:conditionalFormatting xmlns:xm="http://schemas.microsoft.com/office/excel/2006/main">
          <x14:cfRule type="dataBar" id="{773D3695-AFE0-4FEE-9E42-D6DBDEEF98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H679:H694</xm:sqref>
        </x14:conditionalFormatting>
        <x14:conditionalFormatting xmlns:xm="http://schemas.microsoft.com/office/excel/2006/main">
          <x14:cfRule type="dataBar" id="{1A699853-E7FF-4A93-8F28-79A50EA297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H699:H714</xm:sqref>
        </x14:conditionalFormatting>
        <x14:conditionalFormatting xmlns:xm="http://schemas.microsoft.com/office/excel/2006/main">
          <x14:cfRule type="dataBar" id="{3E1DDA21-1CC0-4AE3-B634-855783836A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H721:H736</xm:sqref>
        </x14:conditionalFormatting>
        <x14:conditionalFormatting xmlns:xm="http://schemas.microsoft.com/office/excel/2006/main">
          <x14:cfRule type="dataBar" id="{4D85B3E4-C90A-4D4E-8A65-5D76BB2D5D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H741:H756</xm:sqref>
        </x14:conditionalFormatting>
        <x14:conditionalFormatting xmlns:xm="http://schemas.microsoft.com/office/excel/2006/main">
          <x14:cfRule type="dataBar" id="{2C912F6B-9A32-4EE2-81E3-896BA10DCD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H763:H778</xm:sqref>
        </x14:conditionalFormatting>
        <x14:conditionalFormatting xmlns:xm="http://schemas.microsoft.com/office/excel/2006/main">
          <x14:cfRule type="dataBar" id="{F7FD36AD-E494-420F-A1FF-91945F274E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H783:H798</xm:sqref>
        </x14:conditionalFormatting>
        <x14:conditionalFormatting xmlns:xm="http://schemas.microsoft.com/office/excel/2006/main">
          <x14:cfRule type="dataBar" id="{FFC0ECD7-634A-4F5D-804D-9D019020A2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H805:H820</xm:sqref>
        </x14:conditionalFormatting>
        <x14:conditionalFormatting xmlns:xm="http://schemas.microsoft.com/office/excel/2006/main">
          <x14:cfRule type="dataBar" id="{05C0C965-C963-498D-B94C-1C9281C875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H825:H840</xm:sqref>
        </x14:conditionalFormatting>
        <x14:conditionalFormatting xmlns:xm="http://schemas.microsoft.com/office/excel/2006/main">
          <x14:cfRule type="dataBar" id="{3303D892-2D17-4C26-B33E-B496382CFC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H847:H862</xm:sqref>
        </x14:conditionalFormatting>
        <x14:conditionalFormatting xmlns:xm="http://schemas.microsoft.com/office/excel/2006/main">
          <x14:cfRule type="dataBar" id="{A847E784-8BAE-4240-8146-BCCAB5EE67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H867:H882</xm:sqref>
        </x14:conditionalFormatting>
        <x14:conditionalFormatting xmlns:xm="http://schemas.microsoft.com/office/excel/2006/main">
          <x14:cfRule type="dataBar" id="{CCEBF263-0E0E-42E3-B933-A796CEACFB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H889:H904</xm:sqref>
        </x14:conditionalFormatting>
        <x14:conditionalFormatting xmlns:xm="http://schemas.microsoft.com/office/excel/2006/main">
          <x14:cfRule type="dataBar" id="{A25ADF6C-7B50-4CD8-A6F2-D2D4639A12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H909:H924</xm:sqref>
        </x14:conditionalFormatting>
        <x14:conditionalFormatting xmlns:xm="http://schemas.microsoft.com/office/excel/2006/main">
          <x14:cfRule type="dataBar" id="{27BEC4EE-A13C-427F-ADAB-E1B2C7628C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H931:H946</xm:sqref>
        </x14:conditionalFormatting>
        <x14:conditionalFormatting xmlns:xm="http://schemas.microsoft.com/office/excel/2006/main">
          <x14:cfRule type="dataBar" id="{7D306030-5ECF-4E3A-8227-A519F3C8BF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H951:H966</xm:sqref>
        </x14:conditionalFormatting>
        <x14:conditionalFormatting xmlns:xm="http://schemas.microsoft.com/office/excel/2006/main">
          <x14:cfRule type="dataBar" id="{B9F235AE-AC06-4CB8-BF48-64A06CF562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H973:H988</xm:sqref>
        </x14:conditionalFormatting>
        <x14:conditionalFormatting xmlns:xm="http://schemas.microsoft.com/office/excel/2006/main">
          <x14:cfRule type="dataBar" id="{B6A72836-27A9-4643-9CAB-FF35BF48A7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H993:H1008</xm:sqref>
        </x14:conditionalFormatting>
        <x14:conditionalFormatting xmlns:xm="http://schemas.microsoft.com/office/excel/2006/main">
          <x14:cfRule type="dataBar" id="{0553F477-57E4-4350-B5E1-1A7F516F36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H1015:H1030</xm:sqref>
        </x14:conditionalFormatting>
        <x14:conditionalFormatting xmlns:xm="http://schemas.microsoft.com/office/excel/2006/main">
          <x14:cfRule type="dataBar" id="{5871F156-9B9F-4114-932C-FCCF018D20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H1035:H1050</xm:sqref>
        </x14:conditionalFormatting>
        <x14:conditionalFormatting xmlns:xm="http://schemas.microsoft.com/office/excel/2006/main">
          <x14:cfRule type="dataBar" id="{21A73C15-FC27-4F2F-98CF-C3BCCCF7A7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H1057:H1072</xm:sqref>
        </x14:conditionalFormatting>
        <x14:conditionalFormatting xmlns:xm="http://schemas.microsoft.com/office/excel/2006/main">
          <x14:cfRule type="dataBar" id="{0110D431-EE2E-46D5-8796-88374B5B97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H1077:H1092</xm:sqref>
        </x14:conditionalFormatting>
        <x14:conditionalFormatting xmlns:xm="http://schemas.microsoft.com/office/excel/2006/main">
          <x14:cfRule type="dataBar" id="{37850822-C600-4AD0-925E-90D5E54F77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H1099:H1114</xm:sqref>
        </x14:conditionalFormatting>
        <x14:conditionalFormatting xmlns:xm="http://schemas.microsoft.com/office/excel/2006/main">
          <x14:cfRule type="dataBar" id="{8D0C5A32-70FB-49D8-9336-13EE80AB2C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H1119:H1134</xm:sqref>
        </x14:conditionalFormatting>
        <x14:conditionalFormatting xmlns:xm="http://schemas.microsoft.com/office/excel/2006/main">
          <x14:cfRule type="dataBar" id="{168344EC-6522-4FE8-86C2-34085A9589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H1141:H1156</xm:sqref>
        </x14:conditionalFormatting>
        <x14:conditionalFormatting xmlns:xm="http://schemas.microsoft.com/office/excel/2006/main">
          <x14:cfRule type="dataBar" id="{F974F787-7125-48F6-8616-A3F288D451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H1161:H1176</xm:sqref>
        </x14:conditionalFormatting>
        <x14:conditionalFormatting xmlns:xm="http://schemas.microsoft.com/office/excel/2006/main">
          <x14:cfRule type="dataBar" id="{E544125F-25A3-4BF1-BACD-93F56B3E49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H1183:H1198</xm:sqref>
        </x14:conditionalFormatting>
        <x14:conditionalFormatting xmlns:xm="http://schemas.microsoft.com/office/excel/2006/main">
          <x14:cfRule type="dataBar" id="{1210F9E9-1B7B-411B-9BD8-E0CE3567C9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H1203:H1218</xm:sqref>
        </x14:conditionalFormatting>
        <x14:conditionalFormatting xmlns:xm="http://schemas.microsoft.com/office/excel/2006/main">
          <x14:cfRule type="dataBar" id="{4430EBA7-9668-4F96-98D2-5354C8C2FE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H1225:H1240</xm:sqref>
        </x14:conditionalFormatting>
        <x14:conditionalFormatting xmlns:xm="http://schemas.microsoft.com/office/excel/2006/main">
          <x14:cfRule type="dataBar" id="{C1705E50-0B92-4FD5-A214-719E806D4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H1245:H1260</xm:sqref>
        </x14:conditionalFormatting>
        <x14:conditionalFormatting xmlns:xm="http://schemas.microsoft.com/office/excel/2006/main">
          <x14:cfRule type="dataBar" id="{EB7E80B6-139C-43C1-9A89-3E6407DC47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H1267:H1282</xm:sqref>
        </x14:conditionalFormatting>
        <x14:conditionalFormatting xmlns:xm="http://schemas.microsoft.com/office/excel/2006/main">
          <x14:cfRule type="dataBar" id="{0D7DA709-E136-4C5C-A76D-DB7E12FE04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H1287:H1302</xm:sqref>
        </x14:conditionalFormatting>
        <x14:conditionalFormatting xmlns:xm="http://schemas.microsoft.com/office/excel/2006/main">
          <x14:cfRule type="dataBar" id="{8AEDAA4E-71A7-49C2-8DA1-5275DDD18B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H1309:H1324</xm:sqref>
        </x14:conditionalFormatting>
        <x14:conditionalFormatting xmlns:xm="http://schemas.microsoft.com/office/excel/2006/main">
          <x14:cfRule type="dataBar" id="{52FC3A4A-1E85-49A2-B3E3-C2B2C0FE20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H1329:H1344</xm:sqref>
        </x14:conditionalFormatting>
        <x14:conditionalFormatting xmlns:xm="http://schemas.microsoft.com/office/excel/2006/main">
          <x14:cfRule type="dataBar" id="{9BDC481A-9A1B-4CC5-ABB4-95D11C16D8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H1351:H1366</xm:sqref>
        </x14:conditionalFormatting>
        <x14:conditionalFormatting xmlns:xm="http://schemas.microsoft.com/office/excel/2006/main">
          <x14:cfRule type="dataBar" id="{C2886C8F-AFD3-4A08-BABA-01BCA9F657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H1371:H1386</xm:sqref>
        </x14:conditionalFormatting>
        <x14:conditionalFormatting xmlns:xm="http://schemas.microsoft.com/office/excel/2006/main">
          <x14:cfRule type="dataBar" id="{231B5BE4-CDC4-4FD7-82D8-134198BE86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H1393:H1408</xm:sqref>
        </x14:conditionalFormatting>
        <x14:conditionalFormatting xmlns:xm="http://schemas.microsoft.com/office/excel/2006/main">
          <x14:cfRule type="dataBar" id="{EA0FB49D-1224-4B51-AE4D-542D9672A0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H1413:H1428</xm:sqref>
        </x14:conditionalFormatting>
        <x14:conditionalFormatting xmlns:xm="http://schemas.microsoft.com/office/excel/2006/main">
          <x14:cfRule type="dataBar" id="{17F2C7A0-5319-4BFB-B555-CDF5FD5A8E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H1435:H1450</xm:sqref>
        </x14:conditionalFormatting>
        <x14:conditionalFormatting xmlns:xm="http://schemas.microsoft.com/office/excel/2006/main">
          <x14:cfRule type="dataBar" id="{DF2A6324-3884-4E8A-8E23-8BE8B57371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H1455:H1470</xm:sqref>
        </x14:conditionalFormatting>
        <x14:conditionalFormatting xmlns:xm="http://schemas.microsoft.com/office/excel/2006/main">
          <x14:cfRule type="dataBar" id="{47922629-8028-45E0-A4A5-053401106E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H1477:H1492</xm:sqref>
        </x14:conditionalFormatting>
        <x14:conditionalFormatting xmlns:xm="http://schemas.microsoft.com/office/excel/2006/main">
          <x14:cfRule type="dataBar" id="{ED49D393-484C-4E33-A762-EC5826F798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H1497:H1512</xm:sqref>
        </x14:conditionalFormatting>
        <x14:conditionalFormatting xmlns:xm="http://schemas.microsoft.com/office/excel/2006/main">
          <x14:cfRule type="dataBar" id="{3A840A91-D0E0-4AFE-98F3-4D16C8BFEC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H1519:H1534</xm:sqref>
        </x14:conditionalFormatting>
        <x14:conditionalFormatting xmlns:xm="http://schemas.microsoft.com/office/excel/2006/main">
          <x14:cfRule type="dataBar" id="{39DB4057-E346-441F-8806-B4A06ADAD5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H1539:H1554</xm:sqref>
        </x14:conditionalFormatting>
        <x14:conditionalFormatting xmlns:xm="http://schemas.microsoft.com/office/excel/2006/main">
          <x14:cfRule type="dataBar" id="{49355854-B527-4267-9B8E-7EB6F98780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H1561:H1576</xm:sqref>
        </x14:conditionalFormatting>
        <x14:conditionalFormatting xmlns:xm="http://schemas.microsoft.com/office/excel/2006/main">
          <x14:cfRule type="dataBar" id="{29734AC9-616C-4369-82EB-C43ABA8AAB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H1581:H1596</xm:sqref>
        </x14:conditionalFormatting>
        <x14:conditionalFormatting xmlns:xm="http://schemas.microsoft.com/office/excel/2006/main">
          <x14:cfRule type="dataBar" id="{423734A3-9DB8-47BA-904E-1CD946F267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H1603:H1618</xm:sqref>
        </x14:conditionalFormatting>
        <x14:conditionalFormatting xmlns:xm="http://schemas.microsoft.com/office/excel/2006/main">
          <x14:cfRule type="dataBar" id="{E798E672-AE61-4D3B-A51D-9E3D74ED14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H1623:H1638</xm:sqref>
        </x14:conditionalFormatting>
        <x14:conditionalFormatting xmlns:xm="http://schemas.microsoft.com/office/excel/2006/main">
          <x14:cfRule type="dataBar" id="{3CA5580D-F4EC-4FB2-B158-5CF02AE69B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H1645:H1660</xm:sqref>
        </x14:conditionalFormatting>
        <x14:conditionalFormatting xmlns:xm="http://schemas.microsoft.com/office/excel/2006/main">
          <x14:cfRule type="dataBar" id="{6261BDEC-51BE-4286-9051-1D143D77D3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H1665:H1680</xm:sqref>
        </x14:conditionalFormatting>
        <x14:conditionalFormatting xmlns:xm="http://schemas.microsoft.com/office/excel/2006/main">
          <x14:cfRule type="dataBar" id="{6F2AF8F8-A3E7-4A8B-BF3D-AEA8B13DBA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H1687:H1702</xm:sqref>
        </x14:conditionalFormatting>
        <x14:conditionalFormatting xmlns:xm="http://schemas.microsoft.com/office/excel/2006/main">
          <x14:cfRule type="dataBar" id="{6C742393-76CA-4E48-966B-821569DD94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H1707:H1722</xm:sqref>
        </x14:conditionalFormatting>
        <x14:conditionalFormatting xmlns:xm="http://schemas.microsoft.com/office/excel/2006/main">
          <x14:cfRule type="dataBar" id="{CAB98544-B89C-4582-9D56-23B1AB1E7E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H1729:H1744</xm:sqref>
        </x14:conditionalFormatting>
        <x14:conditionalFormatting xmlns:xm="http://schemas.microsoft.com/office/excel/2006/main">
          <x14:cfRule type="dataBar" id="{8DE8B05A-BAF2-4DFB-9910-B53D8CE445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H1749:H1764</xm:sqref>
        </x14:conditionalFormatting>
        <x14:conditionalFormatting xmlns:xm="http://schemas.microsoft.com/office/excel/2006/main">
          <x14:cfRule type="dataBar" id="{C018D6AA-4BC5-41E1-BDF2-D23333E57D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H1771:H1786</xm:sqref>
        </x14:conditionalFormatting>
        <x14:conditionalFormatting xmlns:xm="http://schemas.microsoft.com/office/excel/2006/main">
          <x14:cfRule type="dataBar" id="{07D36D1C-F386-44E8-BD1B-A53C3680F1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H1791:H1806</xm:sqref>
        </x14:conditionalFormatting>
        <x14:conditionalFormatting xmlns:xm="http://schemas.microsoft.com/office/excel/2006/main">
          <x14:cfRule type="dataBar" id="{CA0619ED-E73F-4F44-8E7A-A87CFBCD5C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H1813:H1828</xm:sqref>
        </x14:conditionalFormatting>
        <x14:conditionalFormatting xmlns:xm="http://schemas.microsoft.com/office/excel/2006/main">
          <x14:cfRule type="dataBar" id="{58872963-AA6D-4115-A8A7-9D10366438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H1833:H1848</xm:sqref>
        </x14:conditionalFormatting>
        <x14:conditionalFormatting xmlns:xm="http://schemas.microsoft.com/office/excel/2006/main">
          <x14:cfRule type="dataBar" id="{3F3FF0B5-3E68-47D1-9252-F6369A60D6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H1855:H1870</xm:sqref>
        </x14:conditionalFormatting>
        <x14:conditionalFormatting xmlns:xm="http://schemas.microsoft.com/office/excel/2006/main">
          <x14:cfRule type="dataBar" id="{65ADADB5-CFB4-410F-9F40-E79603B0BE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H1875:H1890</xm:sqref>
        </x14:conditionalFormatting>
        <x14:conditionalFormatting xmlns:xm="http://schemas.microsoft.com/office/excel/2006/main">
          <x14:cfRule type="dataBar" id="{1A243F9E-A543-441A-BDD8-937DBEA543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H1897:H1912</xm:sqref>
        </x14:conditionalFormatting>
        <x14:conditionalFormatting xmlns:xm="http://schemas.microsoft.com/office/excel/2006/main">
          <x14:cfRule type="dataBar" id="{D48148D1-192E-45AE-B21F-3405815C22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H1917:H1932</xm:sqref>
        </x14:conditionalFormatting>
        <x14:conditionalFormatting xmlns:xm="http://schemas.microsoft.com/office/excel/2006/main">
          <x14:cfRule type="dataBar" id="{EF93ECA6-6DB3-452D-964A-72561CB19D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H1939:H1954</xm:sqref>
        </x14:conditionalFormatting>
        <x14:conditionalFormatting xmlns:xm="http://schemas.microsoft.com/office/excel/2006/main">
          <x14:cfRule type="dataBar" id="{3493C5BE-A5C1-40BF-9021-68768DDA12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H1959:H1974</xm:sqref>
        </x14:conditionalFormatting>
        <x14:conditionalFormatting xmlns:xm="http://schemas.microsoft.com/office/excel/2006/main">
          <x14:cfRule type="dataBar" id="{5887541E-BAD1-48C6-9275-A8F781D7DE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H1981:H1996</xm:sqref>
        </x14:conditionalFormatting>
        <x14:conditionalFormatting xmlns:xm="http://schemas.microsoft.com/office/excel/2006/main">
          <x14:cfRule type="dataBar" id="{E5EA910F-7D51-4497-A05B-756E8EA255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H2001:H2016</xm:sqref>
        </x14:conditionalFormatting>
        <x14:conditionalFormatting xmlns:xm="http://schemas.microsoft.com/office/excel/2006/main">
          <x14:cfRule type="dataBar" id="{3CF425B0-2192-428A-855F-79187E3EE2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H2023:H2038</xm:sqref>
        </x14:conditionalFormatting>
        <x14:conditionalFormatting xmlns:xm="http://schemas.microsoft.com/office/excel/2006/main">
          <x14:cfRule type="dataBar" id="{B7CFDFD8-C827-4C34-AFD1-610C21814E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H2043:H2058</xm:sqref>
        </x14:conditionalFormatting>
        <x14:conditionalFormatting xmlns:xm="http://schemas.microsoft.com/office/excel/2006/main">
          <x14:cfRule type="dataBar" id="{0DBF9E79-9FD5-4CCA-AC4A-5202EFAD26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H2065:H2080</xm:sqref>
        </x14:conditionalFormatting>
        <x14:conditionalFormatting xmlns:xm="http://schemas.microsoft.com/office/excel/2006/main">
          <x14:cfRule type="dataBar" id="{6B3AEA9D-C195-410D-AACF-C3E7EEA680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H2085:H2100</xm:sqref>
        </x14:conditionalFormatting>
        <x14:conditionalFormatting xmlns:xm="http://schemas.microsoft.com/office/excel/2006/main">
          <x14:cfRule type="dataBar" id="{63BDCE9E-4D1F-4FC4-85CC-DF1E875912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H2107:H2122</xm:sqref>
        </x14:conditionalFormatting>
        <x14:conditionalFormatting xmlns:xm="http://schemas.microsoft.com/office/excel/2006/main">
          <x14:cfRule type="dataBar" id="{ECA986BD-83BB-4C6D-8CD2-B0BF0A525E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H2127:H2142</xm:sqref>
        </x14:conditionalFormatting>
        <x14:conditionalFormatting xmlns:xm="http://schemas.microsoft.com/office/excel/2006/main">
          <x14:cfRule type="dataBar" id="{ED5D5C08-1C69-404D-A673-6850E45A32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D7:D22</xm:sqref>
        </x14:conditionalFormatting>
        <x14:conditionalFormatting xmlns:xm="http://schemas.microsoft.com/office/excel/2006/main">
          <x14:cfRule type="dataBar" id="{CD2F90E2-CCFB-47C8-98B8-6ED7BE0AE0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B7:B22</xm:sqref>
        </x14:conditionalFormatting>
        <x14:conditionalFormatting xmlns:xm="http://schemas.microsoft.com/office/excel/2006/main">
          <x14:cfRule type="dataBar" id="{B1E750FD-1F07-4C7B-BE6D-ED54B1DD1D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C7:C22</xm:sqref>
        </x14:conditionalFormatting>
        <x14:conditionalFormatting xmlns:xm="http://schemas.microsoft.com/office/excel/2006/main">
          <x14:cfRule type="dataBar" id="{97EAB082-7F36-4820-A1EB-40AE387F2B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E7:E22</xm:sqref>
        </x14:conditionalFormatting>
        <x14:conditionalFormatting xmlns:xm="http://schemas.microsoft.com/office/excel/2006/main">
          <x14:cfRule type="dataBar" id="{6474FC8A-7264-437F-82D4-3ACEDB82ED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F7:F22</xm:sqref>
        </x14:conditionalFormatting>
        <x14:conditionalFormatting xmlns:xm="http://schemas.microsoft.com/office/excel/2006/main">
          <x14:cfRule type="dataBar" id="{33EFF120-2901-4BD0-87BC-511AB89F61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G7:G22</xm:sqref>
        </x14:conditionalFormatting>
        <x14:conditionalFormatting xmlns:xm="http://schemas.microsoft.com/office/excel/2006/main">
          <x14:cfRule type="dataBar" id="{578E63A7-DA9C-4D5E-9925-28A2BA981C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B27:B42</xm:sqref>
        </x14:conditionalFormatting>
        <x14:conditionalFormatting xmlns:xm="http://schemas.microsoft.com/office/excel/2006/main">
          <x14:cfRule type="dataBar" id="{3120311C-5857-4051-BCB3-F5243BA53D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C27:C42</xm:sqref>
        </x14:conditionalFormatting>
        <x14:conditionalFormatting xmlns:xm="http://schemas.microsoft.com/office/excel/2006/main">
          <x14:cfRule type="dataBar" id="{0FD212E1-5141-4B4B-9250-5DA1241069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D27:D42</xm:sqref>
        </x14:conditionalFormatting>
        <x14:conditionalFormatting xmlns:xm="http://schemas.microsoft.com/office/excel/2006/main">
          <x14:cfRule type="dataBar" id="{B92B5F73-3F0E-4C89-866A-92CEA05463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E27:E42</xm:sqref>
        </x14:conditionalFormatting>
        <x14:conditionalFormatting xmlns:xm="http://schemas.microsoft.com/office/excel/2006/main">
          <x14:cfRule type="dataBar" id="{C1B7363C-9788-4B1A-A266-721CA9B73E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F27:F42</xm:sqref>
        </x14:conditionalFormatting>
        <x14:conditionalFormatting xmlns:xm="http://schemas.microsoft.com/office/excel/2006/main">
          <x14:cfRule type="dataBar" id="{E15D7609-FBA2-4F0B-9530-526AA65A79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G27:G42</xm:sqref>
        </x14:conditionalFormatting>
        <x14:conditionalFormatting xmlns:xm="http://schemas.microsoft.com/office/excel/2006/main">
          <x14:cfRule type="dataBar" id="{32C7DE1D-DB9F-480A-920A-08FB2EBEC4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D49:D64</xm:sqref>
        </x14:conditionalFormatting>
        <x14:conditionalFormatting xmlns:xm="http://schemas.microsoft.com/office/excel/2006/main">
          <x14:cfRule type="dataBar" id="{AE123CC9-5216-4602-B12B-8FBC12C312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B49:B64</xm:sqref>
        </x14:conditionalFormatting>
        <x14:conditionalFormatting xmlns:xm="http://schemas.microsoft.com/office/excel/2006/main">
          <x14:cfRule type="dataBar" id="{C699233F-A178-42D0-B4E8-C6E863C60C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C49:C64</xm:sqref>
        </x14:conditionalFormatting>
        <x14:conditionalFormatting xmlns:xm="http://schemas.microsoft.com/office/excel/2006/main">
          <x14:cfRule type="dataBar" id="{E9F0AEBA-4B41-4E2D-8170-3A56A6F4C7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E49:E64</xm:sqref>
        </x14:conditionalFormatting>
        <x14:conditionalFormatting xmlns:xm="http://schemas.microsoft.com/office/excel/2006/main">
          <x14:cfRule type="dataBar" id="{877A49CF-E544-4E0F-A51C-98B4493DF8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F49:F64</xm:sqref>
        </x14:conditionalFormatting>
        <x14:conditionalFormatting xmlns:xm="http://schemas.microsoft.com/office/excel/2006/main">
          <x14:cfRule type="dataBar" id="{9F1E037F-D175-42F4-ABDB-62F70F9903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G49:G64</xm:sqref>
        </x14:conditionalFormatting>
        <x14:conditionalFormatting xmlns:xm="http://schemas.microsoft.com/office/excel/2006/main">
          <x14:cfRule type="dataBar" id="{7548874A-E1FA-47BD-A66D-4F1C813583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B69:B84</xm:sqref>
        </x14:conditionalFormatting>
        <x14:conditionalFormatting xmlns:xm="http://schemas.microsoft.com/office/excel/2006/main">
          <x14:cfRule type="dataBar" id="{C59C835D-3C5A-4EE7-A07E-F2FEF1C834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C69:C84</xm:sqref>
        </x14:conditionalFormatting>
        <x14:conditionalFormatting xmlns:xm="http://schemas.microsoft.com/office/excel/2006/main">
          <x14:cfRule type="dataBar" id="{6403B374-0AE9-4C45-B261-8DBDF7F7C3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D69:D84</xm:sqref>
        </x14:conditionalFormatting>
        <x14:conditionalFormatting xmlns:xm="http://schemas.microsoft.com/office/excel/2006/main">
          <x14:cfRule type="dataBar" id="{93EF7F8F-47B9-40B3-A5C0-C6591780C2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E69:E84</xm:sqref>
        </x14:conditionalFormatting>
        <x14:conditionalFormatting xmlns:xm="http://schemas.microsoft.com/office/excel/2006/main">
          <x14:cfRule type="dataBar" id="{0D11C4BD-6521-47C7-A28E-F2868C7160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F69:F84</xm:sqref>
        </x14:conditionalFormatting>
        <x14:conditionalFormatting xmlns:xm="http://schemas.microsoft.com/office/excel/2006/main">
          <x14:cfRule type="dataBar" id="{3AAE60E1-CB8F-4A30-AAA8-F4763BC019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G69:G84</xm:sqref>
        </x14:conditionalFormatting>
        <x14:conditionalFormatting xmlns:xm="http://schemas.microsoft.com/office/excel/2006/main">
          <x14:cfRule type="dataBar" id="{A428010A-301F-479F-B2BC-E1967A4803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D91:D106</xm:sqref>
        </x14:conditionalFormatting>
        <x14:conditionalFormatting xmlns:xm="http://schemas.microsoft.com/office/excel/2006/main">
          <x14:cfRule type="dataBar" id="{B578F0D7-717D-4A03-91C5-F24D87B54A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B91:B106</xm:sqref>
        </x14:conditionalFormatting>
        <x14:conditionalFormatting xmlns:xm="http://schemas.microsoft.com/office/excel/2006/main">
          <x14:cfRule type="dataBar" id="{8F910C88-CB24-49C8-B488-2B054341A0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C91:C106</xm:sqref>
        </x14:conditionalFormatting>
        <x14:conditionalFormatting xmlns:xm="http://schemas.microsoft.com/office/excel/2006/main">
          <x14:cfRule type="dataBar" id="{39128798-ADF8-4E3E-B262-672C148C3D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E91:E106</xm:sqref>
        </x14:conditionalFormatting>
        <x14:conditionalFormatting xmlns:xm="http://schemas.microsoft.com/office/excel/2006/main">
          <x14:cfRule type="dataBar" id="{6E46A30B-8A50-4E82-96D7-F59440BADC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F91:F106</xm:sqref>
        </x14:conditionalFormatting>
        <x14:conditionalFormatting xmlns:xm="http://schemas.microsoft.com/office/excel/2006/main">
          <x14:cfRule type="dataBar" id="{CD4AE81E-7E5C-4A43-B060-1486396319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G91:G106</xm:sqref>
        </x14:conditionalFormatting>
        <x14:conditionalFormatting xmlns:xm="http://schemas.microsoft.com/office/excel/2006/main">
          <x14:cfRule type="dataBar" id="{2ABD38E5-471E-4B92-9BAB-3DB2832A2C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B111:B126</xm:sqref>
        </x14:conditionalFormatting>
        <x14:conditionalFormatting xmlns:xm="http://schemas.microsoft.com/office/excel/2006/main">
          <x14:cfRule type="dataBar" id="{F7E3EF70-D60C-4696-A209-4D0925D756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C111:C126</xm:sqref>
        </x14:conditionalFormatting>
        <x14:conditionalFormatting xmlns:xm="http://schemas.microsoft.com/office/excel/2006/main">
          <x14:cfRule type="dataBar" id="{C601521C-E5DA-4FBE-9437-C40E0D6D64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D111:D126</xm:sqref>
        </x14:conditionalFormatting>
        <x14:conditionalFormatting xmlns:xm="http://schemas.microsoft.com/office/excel/2006/main">
          <x14:cfRule type="dataBar" id="{B53DE21D-BC76-4154-84BF-5A8413B257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E111:E126</xm:sqref>
        </x14:conditionalFormatting>
        <x14:conditionalFormatting xmlns:xm="http://schemas.microsoft.com/office/excel/2006/main">
          <x14:cfRule type="dataBar" id="{6FF99B75-08C2-4512-B4FD-37150600E3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F111:F126</xm:sqref>
        </x14:conditionalFormatting>
        <x14:conditionalFormatting xmlns:xm="http://schemas.microsoft.com/office/excel/2006/main">
          <x14:cfRule type="dataBar" id="{7C7260B1-A1DE-4641-AD23-3088E6950B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G111:G126</xm:sqref>
        </x14:conditionalFormatting>
        <x14:conditionalFormatting xmlns:xm="http://schemas.microsoft.com/office/excel/2006/main">
          <x14:cfRule type="dataBar" id="{2EC6C3B6-5F97-4C4F-9747-0C28A5DF54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D133:D148</xm:sqref>
        </x14:conditionalFormatting>
        <x14:conditionalFormatting xmlns:xm="http://schemas.microsoft.com/office/excel/2006/main">
          <x14:cfRule type="dataBar" id="{4FCA20EC-DFFA-4E05-9038-2337194E8A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B133:B148</xm:sqref>
        </x14:conditionalFormatting>
        <x14:conditionalFormatting xmlns:xm="http://schemas.microsoft.com/office/excel/2006/main">
          <x14:cfRule type="dataBar" id="{DBB14137-22BF-4A6B-A246-C42B7D29B9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C133:C148</xm:sqref>
        </x14:conditionalFormatting>
        <x14:conditionalFormatting xmlns:xm="http://schemas.microsoft.com/office/excel/2006/main">
          <x14:cfRule type="dataBar" id="{1141F4FD-1D8A-4F64-B603-29E091A488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E133:E148</xm:sqref>
        </x14:conditionalFormatting>
        <x14:conditionalFormatting xmlns:xm="http://schemas.microsoft.com/office/excel/2006/main">
          <x14:cfRule type="dataBar" id="{6570DE0C-3105-4A8E-90AC-A80019FA1D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F133:F148</xm:sqref>
        </x14:conditionalFormatting>
        <x14:conditionalFormatting xmlns:xm="http://schemas.microsoft.com/office/excel/2006/main">
          <x14:cfRule type="dataBar" id="{B5A0D5AE-46C4-4C2A-8B57-8568B84EA9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G133:G148</xm:sqref>
        </x14:conditionalFormatting>
        <x14:conditionalFormatting xmlns:xm="http://schemas.microsoft.com/office/excel/2006/main">
          <x14:cfRule type="dataBar" id="{1600255D-DC8F-47E3-88FE-6B2D8F60C7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B153:B168</xm:sqref>
        </x14:conditionalFormatting>
        <x14:conditionalFormatting xmlns:xm="http://schemas.microsoft.com/office/excel/2006/main">
          <x14:cfRule type="dataBar" id="{7F9D4EF7-E161-4D9B-918F-52D8400B3D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C153:C168</xm:sqref>
        </x14:conditionalFormatting>
        <x14:conditionalFormatting xmlns:xm="http://schemas.microsoft.com/office/excel/2006/main">
          <x14:cfRule type="dataBar" id="{5E06C6FF-3EEC-4D29-BD18-621B4E32A0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D153:D168</xm:sqref>
        </x14:conditionalFormatting>
        <x14:conditionalFormatting xmlns:xm="http://schemas.microsoft.com/office/excel/2006/main">
          <x14:cfRule type="dataBar" id="{1289FD41-3FA7-4ABD-A99D-544F01BC88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E153:E168</xm:sqref>
        </x14:conditionalFormatting>
        <x14:conditionalFormatting xmlns:xm="http://schemas.microsoft.com/office/excel/2006/main">
          <x14:cfRule type="dataBar" id="{BB2E01F2-BC25-495D-83F2-91F9D9E6B5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F153:F168</xm:sqref>
        </x14:conditionalFormatting>
        <x14:conditionalFormatting xmlns:xm="http://schemas.microsoft.com/office/excel/2006/main">
          <x14:cfRule type="dataBar" id="{C204BAE5-CC7A-45FB-80FE-6B37979109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G153:G168</xm:sqref>
        </x14:conditionalFormatting>
        <x14:conditionalFormatting xmlns:xm="http://schemas.microsoft.com/office/excel/2006/main">
          <x14:cfRule type="dataBar" id="{23803005-C12E-491B-B1FF-C0CF9652D3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D175:D190</xm:sqref>
        </x14:conditionalFormatting>
        <x14:conditionalFormatting xmlns:xm="http://schemas.microsoft.com/office/excel/2006/main">
          <x14:cfRule type="dataBar" id="{7888FCB8-2EAC-47F9-9F5C-88574BC7A1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B175:B190</xm:sqref>
        </x14:conditionalFormatting>
        <x14:conditionalFormatting xmlns:xm="http://schemas.microsoft.com/office/excel/2006/main">
          <x14:cfRule type="dataBar" id="{20DE8C77-F23E-4051-BB10-31FC7E1378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C175:C190</xm:sqref>
        </x14:conditionalFormatting>
        <x14:conditionalFormatting xmlns:xm="http://schemas.microsoft.com/office/excel/2006/main">
          <x14:cfRule type="dataBar" id="{F88F59B0-669E-42A1-BA0C-0701CC5F8E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E175:E190</xm:sqref>
        </x14:conditionalFormatting>
        <x14:conditionalFormatting xmlns:xm="http://schemas.microsoft.com/office/excel/2006/main">
          <x14:cfRule type="dataBar" id="{128E76C0-0FA3-4864-B531-D1017B357B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F175:F190</xm:sqref>
        </x14:conditionalFormatting>
        <x14:conditionalFormatting xmlns:xm="http://schemas.microsoft.com/office/excel/2006/main">
          <x14:cfRule type="dataBar" id="{AD1752DA-A607-440E-9CB0-CC1E027624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G175:G190</xm:sqref>
        </x14:conditionalFormatting>
        <x14:conditionalFormatting xmlns:xm="http://schemas.microsoft.com/office/excel/2006/main">
          <x14:cfRule type="dataBar" id="{08F45AD0-2BE4-43E6-A842-2A6D8047AD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B195:B210</xm:sqref>
        </x14:conditionalFormatting>
        <x14:conditionalFormatting xmlns:xm="http://schemas.microsoft.com/office/excel/2006/main">
          <x14:cfRule type="dataBar" id="{3786F32A-EDC4-477C-8CDC-E47FA6F7C8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C195:C210</xm:sqref>
        </x14:conditionalFormatting>
        <x14:conditionalFormatting xmlns:xm="http://schemas.microsoft.com/office/excel/2006/main">
          <x14:cfRule type="dataBar" id="{024B0C85-EB2A-42C7-B455-86FC93D15E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D195:D210</xm:sqref>
        </x14:conditionalFormatting>
        <x14:conditionalFormatting xmlns:xm="http://schemas.microsoft.com/office/excel/2006/main">
          <x14:cfRule type="dataBar" id="{775D8565-1B23-4AAE-BBA9-14696A8900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E195:E210</xm:sqref>
        </x14:conditionalFormatting>
        <x14:conditionalFormatting xmlns:xm="http://schemas.microsoft.com/office/excel/2006/main">
          <x14:cfRule type="dataBar" id="{C6DE15AA-16F7-4F30-BE48-F869FEE44A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F195:F210</xm:sqref>
        </x14:conditionalFormatting>
        <x14:conditionalFormatting xmlns:xm="http://schemas.microsoft.com/office/excel/2006/main">
          <x14:cfRule type="dataBar" id="{E2C0F5EC-5BD1-4DC4-8B9F-942F887363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G195:G210</xm:sqref>
        </x14:conditionalFormatting>
        <x14:conditionalFormatting xmlns:xm="http://schemas.microsoft.com/office/excel/2006/main">
          <x14:cfRule type="dataBar" id="{1E9A380A-AD0E-40EB-9D1D-20E76F4908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D217:D232</xm:sqref>
        </x14:conditionalFormatting>
        <x14:conditionalFormatting xmlns:xm="http://schemas.microsoft.com/office/excel/2006/main">
          <x14:cfRule type="dataBar" id="{25AC024B-FB1D-4B07-9CE1-4A067E8DE6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B217:B232</xm:sqref>
        </x14:conditionalFormatting>
        <x14:conditionalFormatting xmlns:xm="http://schemas.microsoft.com/office/excel/2006/main">
          <x14:cfRule type="dataBar" id="{BE7E8F16-EC2C-4598-B1C6-FFF0A2D543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C217:C232</xm:sqref>
        </x14:conditionalFormatting>
        <x14:conditionalFormatting xmlns:xm="http://schemas.microsoft.com/office/excel/2006/main">
          <x14:cfRule type="dataBar" id="{7F299B14-030C-4890-B53E-8B23287CA4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E217:E232</xm:sqref>
        </x14:conditionalFormatting>
        <x14:conditionalFormatting xmlns:xm="http://schemas.microsoft.com/office/excel/2006/main">
          <x14:cfRule type="dataBar" id="{0500E8BF-F603-44C7-B121-0CED007619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F217:F232</xm:sqref>
        </x14:conditionalFormatting>
        <x14:conditionalFormatting xmlns:xm="http://schemas.microsoft.com/office/excel/2006/main">
          <x14:cfRule type="dataBar" id="{1390F375-50C4-4E39-ADCE-7C58F90ABC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G217:G232</xm:sqref>
        </x14:conditionalFormatting>
        <x14:conditionalFormatting xmlns:xm="http://schemas.microsoft.com/office/excel/2006/main">
          <x14:cfRule type="dataBar" id="{0AE94407-3E05-4AE8-89E1-8168758CE2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B237:B252</xm:sqref>
        </x14:conditionalFormatting>
        <x14:conditionalFormatting xmlns:xm="http://schemas.microsoft.com/office/excel/2006/main">
          <x14:cfRule type="dataBar" id="{EB3F5FE3-F457-4C22-80A7-4D9C4A1258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C237:C252</xm:sqref>
        </x14:conditionalFormatting>
        <x14:conditionalFormatting xmlns:xm="http://schemas.microsoft.com/office/excel/2006/main">
          <x14:cfRule type="dataBar" id="{474C4E3C-8258-4776-A262-3A2A8D75B3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D237:D252</xm:sqref>
        </x14:conditionalFormatting>
        <x14:conditionalFormatting xmlns:xm="http://schemas.microsoft.com/office/excel/2006/main">
          <x14:cfRule type="dataBar" id="{5A2004C4-D69F-4037-9C69-04ED5E0DEB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E237:E252</xm:sqref>
        </x14:conditionalFormatting>
        <x14:conditionalFormatting xmlns:xm="http://schemas.microsoft.com/office/excel/2006/main">
          <x14:cfRule type="dataBar" id="{63318AC4-A931-4530-90F3-569F9C28C8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F237:F252</xm:sqref>
        </x14:conditionalFormatting>
        <x14:conditionalFormatting xmlns:xm="http://schemas.microsoft.com/office/excel/2006/main">
          <x14:cfRule type="dataBar" id="{A264C588-E4BE-495B-917C-1187D755D0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G237:G252</xm:sqref>
        </x14:conditionalFormatting>
        <x14:conditionalFormatting xmlns:xm="http://schemas.microsoft.com/office/excel/2006/main">
          <x14:cfRule type="dataBar" id="{15AB1F63-EECB-4F63-B6D0-077F793F24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D259:D274</xm:sqref>
        </x14:conditionalFormatting>
        <x14:conditionalFormatting xmlns:xm="http://schemas.microsoft.com/office/excel/2006/main">
          <x14:cfRule type="dataBar" id="{3FAE7705-81B2-46EB-BD0A-EA90AD7D5E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B259:B274</xm:sqref>
        </x14:conditionalFormatting>
        <x14:conditionalFormatting xmlns:xm="http://schemas.microsoft.com/office/excel/2006/main">
          <x14:cfRule type="dataBar" id="{0BA4C081-073F-4CD2-AA57-4A9E4EE6A1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C259:C274</xm:sqref>
        </x14:conditionalFormatting>
        <x14:conditionalFormatting xmlns:xm="http://schemas.microsoft.com/office/excel/2006/main">
          <x14:cfRule type="dataBar" id="{E1CA4189-D202-48AD-9C2D-F236499C1C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E259:E274</xm:sqref>
        </x14:conditionalFormatting>
        <x14:conditionalFormatting xmlns:xm="http://schemas.microsoft.com/office/excel/2006/main">
          <x14:cfRule type="dataBar" id="{91E7D15E-DEF5-4F95-BD7A-91FE6ABFDA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F259:F274</xm:sqref>
        </x14:conditionalFormatting>
        <x14:conditionalFormatting xmlns:xm="http://schemas.microsoft.com/office/excel/2006/main">
          <x14:cfRule type="dataBar" id="{CF7CE7F1-F0DB-4165-A95B-0AD645499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G259:G274</xm:sqref>
        </x14:conditionalFormatting>
        <x14:conditionalFormatting xmlns:xm="http://schemas.microsoft.com/office/excel/2006/main">
          <x14:cfRule type="dataBar" id="{8724459A-C6CF-4957-A91F-AF8CA75017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B279:B294</xm:sqref>
        </x14:conditionalFormatting>
        <x14:conditionalFormatting xmlns:xm="http://schemas.microsoft.com/office/excel/2006/main">
          <x14:cfRule type="dataBar" id="{735A93FA-9609-4D14-89B8-156CD7D2E4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C279:C294</xm:sqref>
        </x14:conditionalFormatting>
        <x14:conditionalFormatting xmlns:xm="http://schemas.microsoft.com/office/excel/2006/main">
          <x14:cfRule type="dataBar" id="{7F46E8A0-AAA0-480D-852F-36499CF100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D279:D294</xm:sqref>
        </x14:conditionalFormatting>
        <x14:conditionalFormatting xmlns:xm="http://schemas.microsoft.com/office/excel/2006/main">
          <x14:cfRule type="dataBar" id="{3A09ED1C-AD6A-4A8F-AD29-061FCFC3C3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E279:E294</xm:sqref>
        </x14:conditionalFormatting>
        <x14:conditionalFormatting xmlns:xm="http://schemas.microsoft.com/office/excel/2006/main">
          <x14:cfRule type="dataBar" id="{1EE6A244-D7E8-4335-81F8-CF0ACCB623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F279:F294</xm:sqref>
        </x14:conditionalFormatting>
        <x14:conditionalFormatting xmlns:xm="http://schemas.microsoft.com/office/excel/2006/main">
          <x14:cfRule type="dataBar" id="{0928C2D5-EDEC-4DA8-BD20-960851CBEB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G279:G294</xm:sqref>
        </x14:conditionalFormatting>
        <x14:conditionalFormatting xmlns:xm="http://schemas.microsoft.com/office/excel/2006/main">
          <x14:cfRule type="dataBar" id="{C65BC0F3-108E-436A-AAC5-0C40813E97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D301:D316</xm:sqref>
        </x14:conditionalFormatting>
        <x14:conditionalFormatting xmlns:xm="http://schemas.microsoft.com/office/excel/2006/main">
          <x14:cfRule type="dataBar" id="{E675B626-8872-4D7A-8F68-B2B6CD79D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B301:B316</xm:sqref>
        </x14:conditionalFormatting>
        <x14:conditionalFormatting xmlns:xm="http://schemas.microsoft.com/office/excel/2006/main">
          <x14:cfRule type="dataBar" id="{A712ABFB-867F-48C9-AACC-C033FD0F37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C301:C316</xm:sqref>
        </x14:conditionalFormatting>
        <x14:conditionalFormatting xmlns:xm="http://schemas.microsoft.com/office/excel/2006/main">
          <x14:cfRule type="dataBar" id="{768B8528-AEEB-4412-BDDE-DFC26A9C9E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E301:E316</xm:sqref>
        </x14:conditionalFormatting>
        <x14:conditionalFormatting xmlns:xm="http://schemas.microsoft.com/office/excel/2006/main">
          <x14:cfRule type="dataBar" id="{860BEDB7-EB6D-419E-8BCB-6A2BBD5ABB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F301:F316</xm:sqref>
        </x14:conditionalFormatting>
        <x14:conditionalFormatting xmlns:xm="http://schemas.microsoft.com/office/excel/2006/main">
          <x14:cfRule type="dataBar" id="{971B3FFD-A5FB-40A3-B03E-6B5C8B9A08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G301:G316</xm:sqref>
        </x14:conditionalFormatting>
        <x14:conditionalFormatting xmlns:xm="http://schemas.microsoft.com/office/excel/2006/main">
          <x14:cfRule type="dataBar" id="{5F590519-E32C-4003-B193-1F4621C8F0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B321:B336</xm:sqref>
        </x14:conditionalFormatting>
        <x14:conditionalFormatting xmlns:xm="http://schemas.microsoft.com/office/excel/2006/main">
          <x14:cfRule type="dataBar" id="{85C40738-E729-423C-909E-B9A0491F4B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C321:C336</xm:sqref>
        </x14:conditionalFormatting>
        <x14:conditionalFormatting xmlns:xm="http://schemas.microsoft.com/office/excel/2006/main">
          <x14:cfRule type="dataBar" id="{090903CB-931D-4BA7-AEDE-78A2AB07AB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D321:D336</xm:sqref>
        </x14:conditionalFormatting>
        <x14:conditionalFormatting xmlns:xm="http://schemas.microsoft.com/office/excel/2006/main">
          <x14:cfRule type="dataBar" id="{9F950EAD-04BB-4331-AFA7-ED4DD9352A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E321:E336</xm:sqref>
        </x14:conditionalFormatting>
        <x14:conditionalFormatting xmlns:xm="http://schemas.microsoft.com/office/excel/2006/main">
          <x14:cfRule type="dataBar" id="{37868CF9-CC52-4D6A-B6AB-DB7B7B808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F321:F336</xm:sqref>
        </x14:conditionalFormatting>
        <x14:conditionalFormatting xmlns:xm="http://schemas.microsoft.com/office/excel/2006/main">
          <x14:cfRule type="dataBar" id="{E5383C08-0BA6-4AC0-9141-6C17FF5850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G321:G336</xm:sqref>
        </x14:conditionalFormatting>
        <x14:conditionalFormatting xmlns:xm="http://schemas.microsoft.com/office/excel/2006/main">
          <x14:cfRule type="dataBar" id="{5533B055-C7A4-49B7-9C5B-E50C3F691E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D343:D358</xm:sqref>
        </x14:conditionalFormatting>
        <x14:conditionalFormatting xmlns:xm="http://schemas.microsoft.com/office/excel/2006/main">
          <x14:cfRule type="dataBar" id="{209C481F-7EAB-4F30-AF5E-A4F25CBC8E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B343:B358</xm:sqref>
        </x14:conditionalFormatting>
        <x14:conditionalFormatting xmlns:xm="http://schemas.microsoft.com/office/excel/2006/main">
          <x14:cfRule type="dataBar" id="{2A7BA470-4F12-4B84-95C6-6F9A10E075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C343:C358</xm:sqref>
        </x14:conditionalFormatting>
        <x14:conditionalFormatting xmlns:xm="http://schemas.microsoft.com/office/excel/2006/main">
          <x14:cfRule type="dataBar" id="{30B5E0E6-1F04-46CB-97F2-3594E55BD4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E343:E358</xm:sqref>
        </x14:conditionalFormatting>
        <x14:conditionalFormatting xmlns:xm="http://schemas.microsoft.com/office/excel/2006/main">
          <x14:cfRule type="dataBar" id="{605A9BFD-F873-4CE3-8BF5-4DFCD46FDC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F343:F358</xm:sqref>
        </x14:conditionalFormatting>
        <x14:conditionalFormatting xmlns:xm="http://schemas.microsoft.com/office/excel/2006/main">
          <x14:cfRule type="dataBar" id="{726899FC-5EFD-4A44-A4EC-C912C39A78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G343:G358</xm:sqref>
        </x14:conditionalFormatting>
        <x14:conditionalFormatting xmlns:xm="http://schemas.microsoft.com/office/excel/2006/main">
          <x14:cfRule type="dataBar" id="{F2C5C5AC-3AB2-4B4F-AC99-5F34C6A50C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B363:B378</xm:sqref>
        </x14:conditionalFormatting>
        <x14:conditionalFormatting xmlns:xm="http://schemas.microsoft.com/office/excel/2006/main">
          <x14:cfRule type="dataBar" id="{B83A46AC-A80F-4CEE-A9A3-3AAD345237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C363:C378</xm:sqref>
        </x14:conditionalFormatting>
        <x14:conditionalFormatting xmlns:xm="http://schemas.microsoft.com/office/excel/2006/main">
          <x14:cfRule type="dataBar" id="{E84F7983-E176-43EA-89D5-2840BC931F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D363:D378</xm:sqref>
        </x14:conditionalFormatting>
        <x14:conditionalFormatting xmlns:xm="http://schemas.microsoft.com/office/excel/2006/main">
          <x14:cfRule type="dataBar" id="{5D848F3C-D53F-43A5-853D-5D8B16746C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E363:E378</xm:sqref>
        </x14:conditionalFormatting>
        <x14:conditionalFormatting xmlns:xm="http://schemas.microsoft.com/office/excel/2006/main">
          <x14:cfRule type="dataBar" id="{1FF07788-7C5F-4FDC-9BD7-7052C20757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F363:F378</xm:sqref>
        </x14:conditionalFormatting>
        <x14:conditionalFormatting xmlns:xm="http://schemas.microsoft.com/office/excel/2006/main">
          <x14:cfRule type="dataBar" id="{13BE5590-2161-48A9-867E-C7641D9F92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G363:G378</xm:sqref>
        </x14:conditionalFormatting>
        <x14:conditionalFormatting xmlns:xm="http://schemas.microsoft.com/office/excel/2006/main">
          <x14:cfRule type="dataBar" id="{D1037ABC-A337-4D27-BB1C-FE27C17A6E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D385:D400</xm:sqref>
        </x14:conditionalFormatting>
        <x14:conditionalFormatting xmlns:xm="http://schemas.microsoft.com/office/excel/2006/main">
          <x14:cfRule type="dataBar" id="{F9833627-EEBB-4B91-A7C0-B88AB90418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B385:B400</xm:sqref>
        </x14:conditionalFormatting>
        <x14:conditionalFormatting xmlns:xm="http://schemas.microsoft.com/office/excel/2006/main">
          <x14:cfRule type="dataBar" id="{9DA1EA19-E208-4D1A-BE2E-CAACC30F90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C385:C400</xm:sqref>
        </x14:conditionalFormatting>
        <x14:conditionalFormatting xmlns:xm="http://schemas.microsoft.com/office/excel/2006/main">
          <x14:cfRule type="dataBar" id="{1BC62EEF-50DD-487C-9147-10BE84D0C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E385:E400</xm:sqref>
        </x14:conditionalFormatting>
        <x14:conditionalFormatting xmlns:xm="http://schemas.microsoft.com/office/excel/2006/main">
          <x14:cfRule type="dataBar" id="{ADE04EC3-4FC0-4071-982D-1048786D7F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F385:F400</xm:sqref>
        </x14:conditionalFormatting>
        <x14:conditionalFormatting xmlns:xm="http://schemas.microsoft.com/office/excel/2006/main">
          <x14:cfRule type="dataBar" id="{33EBBA53-240A-48D8-BE9A-4D2DE4CBE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G385:G400</xm:sqref>
        </x14:conditionalFormatting>
        <x14:conditionalFormatting xmlns:xm="http://schemas.microsoft.com/office/excel/2006/main">
          <x14:cfRule type="dataBar" id="{E94DA185-3E4B-4028-BDFB-077411C4A5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B405:B420</xm:sqref>
        </x14:conditionalFormatting>
        <x14:conditionalFormatting xmlns:xm="http://schemas.microsoft.com/office/excel/2006/main">
          <x14:cfRule type="dataBar" id="{784A3012-B031-49B1-8659-6C926F76F9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C405:C420</xm:sqref>
        </x14:conditionalFormatting>
        <x14:conditionalFormatting xmlns:xm="http://schemas.microsoft.com/office/excel/2006/main">
          <x14:cfRule type="dataBar" id="{74FE2A04-F3F6-4667-820C-4F70EFC643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D405:D420</xm:sqref>
        </x14:conditionalFormatting>
        <x14:conditionalFormatting xmlns:xm="http://schemas.microsoft.com/office/excel/2006/main">
          <x14:cfRule type="dataBar" id="{AF9B7787-34DF-4A95-8255-FD7D60EE5E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E405:E420</xm:sqref>
        </x14:conditionalFormatting>
        <x14:conditionalFormatting xmlns:xm="http://schemas.microsoft.com/office/excel/2006/main">
          <x14:cfRule type="dataBar" id="{A66C8A0D-A19A-42E8-9FD9-B0AC4298B3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F405:F420</xm:sqref>
        </x14:conditionalFormatting>
        <x14:conditionalFormatting xmlns:xm="http://schemas.microsoft.com/office/excel/2006/main">
          <x14:cfRule type="dataBar" id="{D1E93F4E-6E11-4581-9869-DAA970DE25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G405:G420</xm:sqref>
        </x14:conditionalFormatting>
        <x14:conditionalFormatting xmlns:xm="http://schemas.microsoft.com/office/excel/2006/main">
          <x14:cfRule type="dataBar" id="{36D33023-2A25-473A-8536-5D19AAE0DF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D427:D442</xm:sqref>
        </x14:conditionalFormatting>
        <x14:conditionalFormatting xmlns:xm="http://schemas.microsoft.com/office/excel/2006/main">
          <x14:cfRule type="dataBar" id="{926B9C50-39B0-4F3F-A11E-99142BD0DE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B427:B442</xm:sqref>
        </x14:conditionalFormatting>
        <x14:conditionalFormatting xmlns:xm="http://schemas.microsoft.com/office/excel/2006/main">
          <x14:cfRule type="dataBar" id="{4BA6B556-4D6C-4CA3-9B1F-85FDC673A9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C427:C442</xm:sqref>
        </x14:conditionalFormatting>
        <x14:conditionalFormatting xmlns:xm="http://schemas.microsoft.com/office/excel/2006/main">
          <x14:cfRule type="dataBar" id="{29371B68-D7D2-409C-AE44-F2DD256D7A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E427:E442</xm:sqref>
        </x14:conditionalFormatting>
        <x14:conditionalFormatting xmlns:xm="http://schemas.microsoft.com/office/excel/2006/main">
          <x14:cfRule type="dataBar" id="{10DA8EED-66A2-44CC-BD4B-4EFFD99F02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F427:F442</xm:sqref>
        </x14:conditionalFormatting>
        <x14:conditionalFormatting xmlns:xm="http://schemas.microsoft.com/office/excel/2006/main">
          <x14:cfRule type="dataBar" id="{530A97FE-6DCF-400F-A2E1-A0F515F0EA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G427:G442</xm:sqref>
        </x14:conditionalFormatting>
        <x14:conditionalFormatting xmlns:xm="http://schemas.microsoft.com/office/excel/2006/main">
          <x14:cfRule type="dataBar" id="{726478D0-B454-41AA-8A39-6FC7EB6952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B447:B462</xm:sqref>
        </x14:conditionalFormatting>
        <x14:conditionalFormatting xmlns:xm="http://schemas.microsoft.com/office/excel/2006/main">
          <x14:cfRule type="dataBar" id="{A6D019A0-3F5E-48B8-92F0-890F0F2E65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C447:C462</xm:sqref>
        </x14:conditionalFormatting>
        <x14:conditionalFormatting xmlns:xm="http://schemas.microsoft.com/office/excel/2006/main">
          <x14:cfRule type="dataBar" id="{2EF7AE04-0353-4CE0-A653-DF262BD19F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D447:D462</xm:sqref>
        </x14:conditionalFormatting>
        <x14:conditionalFormatting xmlns:xm="http://schemas.microsoft.com/office/excel/2006/main">
          <x14:cfRule type="dataBar" id="{CD3A71DD-B614-47BF-86AA-4C6104D574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E447:E462</xm:sqref>
        </x14:conditionalFormatting>
        <x14:conditionalFormatting xmlns:xm="http://schemas.microsoft.com/office/excel/2006/main">
          <x14:cfRule type="dataBar" id="{2B006382-C0B3-44C9-B6F1-4BAF5D8A83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F447:F462</xm:sqref>
        </x14:conditionalFormatting>
        <x14:conditionalFormatting xmlns:xm="http://schemas.microsoft.com/office/excel/2006/main">
          <x14:cfRule type="dataBar" id="{0090C080-9804-44CE-8C8A-DB2B40CF60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G447:G462</xm:sqref>
        </x14:conditionalFormatting>
        <x14:conditionalFormatting xmlns:xm="http://schemas.microsoft.com/office/excel/2006/main">
          <x14:cfRule type="dataBar" id="{74E42A6F-AE8C-4103-B7B6-2767032551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D469:D484</xm:sqref>
        </x14:conditionalFormatting>
        <x14:conditionalFormatting xmlns:xm="http://schemas.microsoft.com/office/excel/2006/main">
          <x14:cfRule type="dataBar" id="{5DFCA7F5-1D3A-4B86-981B-45A04C8776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B469:B484</xm:sqref>
        </x14:conditionalFormatting>
        <x14:conditionalFormatting xmlns:xm="http://schemas.microsoft.com/office/excel/2006/main">
          <x14:cfRule type="dataBar" id="{2537C44F-891D-4306-BF73-08890A12C3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C469:C484</xm:sqref>
        </x14:conditionalFormatting>
        <x14:conditionalFormatting xmlns:xm="http://schemas.microsoft.com/office/excel/2006/main">
          <x14:cfRule type="dataBar" id="{1B524B0E-90D0-42FD-BBEE-AB31A46971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E469:E484</xm:sqref>
        </x14:conditionalFormatting>
        <x14:conditionalFormatting xmlns:xm="http://schemas.microsoft.com/office/excel/2006/main">
          <x14:cfRule type="dataBar" id="{6557DEA7-37E2-46B2-8D4C-65400954BA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F469:F484</xm:sqref>
        </x14:conditionalFormatting>
        <x14:conditionalFormatting xmlns:xm="http://schemas.microsoft.com/office/excel/2006/main">
          <x14:cfRule type="dataBar" id="{54D4CF82-53C2-498A-8B61-2824C0FA8D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G469:G484</xm:sqref>
        </x14:conditionalFormatting>
        <x14:conditionalFormatting xmlns:xm="http://schemas.microsoft.com/office/excel/2006/main">
          <x14:cfRule type="dataBar" id="{AE42B6D9-289D-4506-8DA9-B34AFFE254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B489:B504</xm:sqref>
        </x14:conditionalFormatting>
        <x14:conditionalFormatting xmlns:xm="http://schemas.microsoft.com/office/excel/2006/main">
          <x14:cfRule type="dataBar" id="{C1A9A8FE-7A00-470A-ADAA-E56206DFD6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C489:C504</xm:sqref>
        </x14:conditionalFormatting>
        <x14:conditionalFormatting xmlns:xm="http://schemas.microsoft.com/office/excel/2006/main">
          <x14:cfRule type="dataBar" id="{F73C06D0-8AAE-4BC9-8561-BFE7CA25DC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D489:D504</xm:sqref>
        </x14:conditionalFormatting>
        <x14:conditionalFormatting xmlns:xm="http://schemas.microsoft.com/office/excel/2006/main">
          <x14:cfRule type="dataBar" id="{61267A57-399A-4CB3-8110-804247BAFE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E489:E504</xm:sqref>
        </x14:conditionalFormatting>
        <x14:conditionalFormatting xmlns:xm="http://schemas.microsoft.com/office/excel/2006/main">
          <x14:cfRule type="dataBar" id="{BEA80356-4C70-45B0-AF73-95287FB8DE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F489:F504</xm:sqref>
        </x14:conditionalFormatting>
        <x14:conditionalFormatting xmlns:xm="http://schemas.microsoft.com/office/excel/2006/main">
          <x14:cfRule type="dataBar" id="{79B7950E-CA0C-4EFA-9241-64B96072CE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G489:G504</xm:sqref>
        </x14:conditionalFormatting>
        <x14:conditionalFormatting xmlns:xm="http://schemas.microsoft.com/office/excel/2006/main">
          <x14:cfRule type="dataBar" id="{AD914BF4-5198-412F-A3F0-C0ACCC6528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D511:D526</xm:sqref>
        </x14:conditionalFormatting>
        <x14:conditionalFormatting xmlns:xm="http://schemas.microsoft.com/office/excel/2006/main">
          <x14:cfRule type="dataBar" id="{2C1F7B41-1FE0-4066-8380-C63357D34A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B511:B526</xm:sqref>
        </x14:conditionalFormatting>
        <x14:conditionalFormatting xmlns:xm="http://schemas.microsoft.com/office/excel/2006/main">
          <x14:cfRule type="dataBar" id="{EE79C6CF-CFC6-49CB-A397-16BBBBB36E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C511:C526</xm:sqref>
        </x14:conditionalFormatting>
        <x14:conditionalFormatting xmlns:xm="http://schemas.microsoft.com/office/excel/2006/main">
          <x14:cfRule type="dataBar" id="{7E454690-E3CA-46F9-B8AD-4BA42E5371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E511:E526</xm:sqref>
        </x14:conditionalFormatting>
        <x14:conditionalFormatting xmlns:xm="http://schemas.microsoft.com/office/excel/2006/main">
          <x14:cfRule type="dataBar" id="{62809AAF-6528-4E86-B230-4737D94456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F511:F526</xm:sqref>
        </x14:conditionalFormatting>
        <x14:conditionalFormatting xmlns:xm="http://schemas.microsoft.com/office/excel/2006/main">
          <x14:cfRule type="dataBar" id="{DC4E2CCF-AA37-42BF-A26A-E3F4091AD7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G511:G526</xm:sqref>
        </x14:conditionalFormatting>
        <x14:conditionalFormatting xmlns:xm="http://schemas.microsoft.com/office/excel/2006/main">
          <x14:cfRule type="dataBar" id="{27059C0D-A4A6-44DC-9C67-A035B9257D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B531:B546</xm:sqref>
        </x14:conditionalFormatting>
        <x14:conditionalFormatting xmlns:xm="http://schemas.microsoft.com/office/excel/2006/main">
          <x14:cfRule type="dataBar" id="{2101F0E2-8950-4AF7-BFC2-DDCEFDCBC4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C531:C546</xm:sqref>
        </x14:conditionalFormatting>
        <x14:conditionalFormatting xmlns:xm="http://schemas.microsoft.com/office/excel/2006/main">
          <x14:cfRule type="dataBar" id="{849FB8D8-DFF6-4E5A-89AC-3680CCA2B5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D531:D546</xm:sqref>
        </x14:conditionalFormatting>
        <x14:conditionalFormatting xmlns:xm="http://schemas.microsoft.com/office/excel/2006/main">
          <x14:cfRule type="dataBar" id="{C2E7D6EF-8D6A-4448-BFE5-251756C874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E531:E546</xm:sqref>
        </x14:conditionalFormatting>
        <x14:conditionalFormatting xmlns:xm="http://schemas.microsoft.com/office/excel/2006/main">
          <x14:cfRule type="dataBar" id="{D2EE8F47-8E81-42DF-BC7F-EC0729D5D7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F531:F546</xm:sqref>
        </x14:conditionalFormatting>
        <x14:conditionalFormatting xmlns:xm="http://schemas.microsoft.com/office/excel/2006/main">
          <x14:cfRule type="dataBar" id="{F8B4F9C4-3675-40BE-A4B0-0030A9E8AD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G531:G546</xm:sqref>
        </x14:conditionalFormatting>
        <x14:conditionalFormatting xmlns:xm="http://schemas.microsoft.com/office/excel/2006/main">
          <x14:cfRule type="dataBar" id="{1D48C71B-A0C0-41DB-A54F-86882733F4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D553:D568</xm:sqref>
        </x14:conditionalFormatting>
        <x14:conditionalFormatting xmlns:xm="http://schemas.microsoft.com/office/excel/2006/main">
          <x14:cfRule type="dataBar" id="{BDFB7A3D-B6AA-4C69-B551-AB3CACEEC6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B553:B568</xm:sqref>
        </x14:conditionalFormatting>
        <x14:conditionalFormatting xmlns:xm="http://schemas.microsoft.com/office/excel/2006/main">
          <x14:cfRule type="dataBar" id="{6C84A772-B145-400B-9331-EA529635A3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C553:C568</xm:sqref>
        </x14:conditionalFormatting>
        <x14:conditionalFormatting xmlns:xm="http://schemas.microsoft.com/office/excel/2006/main">
          <x14:cfRule type="dataBar" id="{284DDED1-4849-4F4A-9255-3CE6569864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E553:E568</xm:sqref>
        </x14:conditionalFormatting>
        <x14:conditionalFormatting xmlns:xm="http://schemas.microsoft.com/office/excel/2006/main">
          <x14:cfRule type="dataBar" id="{682A9FB6-A7D0-4D90-BF43-657EA110C9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F553:F568</xm:sqref>
        </x14:conditionalFormatting>
        <x14:conditionalFormatting xmlns:xm="http://schemas.microsoft.com/office/excel/2006/main">
          <x14:cfRule type="dataBar" id="{C1025340-A358-48D9-8AFE-C696B37979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G553:G568</xm:sqref>
        </x14:conditionalFormatting>
        <x14:conditionalFormatting xmlns:xm="http://schemas.microsoft.com/office/excel/2006/main">
          <x14:cfRule type="dataBar" id="{18FF4358-749D-41C9-84B4-9503F4562B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B573:B588</xm:sqref>
        </x14:conditionalFormatting>
        <x14:conditionalFormatting xmlns:xm="http://schemas.microsoft.com/office/excel/2006/main">
          <x14:cfRule type="dataBar" id="{DE03B1B4-45C1-4E29-8317-6B3DC20D11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C573:C588</xm:sqref>
        </x14:conditionalFormatting>
        <x14:conditionalFormatting xmlns:xm="http://schemas.microsoft.com/office/excel/2006/main">
          <x14:cfRule type="dataBar" id="{CB69072F-E9E1-46D7-A1AD-D017A33369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D573:D588</xm:sqref>
        </x14:conditionalFormatting>
        <x14:conditionalFormatting xmlns:xm="http://schemas.microsoft.com/office/excel/2006/main">
          <x14:cfRule type="dataBar" id="{FBF9097D-96BD-41BE-BFCF-5510CB7213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E573:E588</xm:sqref>
        </x14:conditionalFormatting>
        <x14:conditionalFormatting xmlns:xm="http://schemas.microsoft.com/office/excel/2006/main">
          <x14:cfRule type="dataBar" id="{6F657F5F-42B5-4D28-9450-C0AFF855BC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F573:F588</xm:sqref>
        </x14:conditionalFormatting>
        <x14:conditionalFormatting xmlns:xm="http://schemas.microsoft.com/office/excel/2006/main">
          <x14:cfRule type="dataBar" id="{DC731990-D977-42AD-8855-75CE59B921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G573:G588</xm:sqref>
        </x14:conditionalFormatting>
        <x14:conditionalFormatting xmlns:xm="http://schemas.microsoft.com/office/excel/2006/main">
          <x14:cfRule type="dataBar" id="{D3817798-B2A4-4326-AC0C-B130146349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D595:D610</xm:sqref>
        </x14:conditionalFormatting>
        <x14:conditionalFormatting xmlns:xm="http://schemas.microsoft.com/office/excel/2006/main">
          <x14:cfRule type="dataBar" id="{31FD75C3-3715-4AB0-BDB5-447C113623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B595:B610</xm:sqref>
        </x14:conditionalFormatting>
        <x14:conditionalFormatting xmlns:xm="http://schemas.microsoft.com/office/excel/2006/main">
          <x14:cfRule type="dataBar" id="{414BB554-E6C2-4D3D-A147-E2BC9CD7E8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C595:C610</xm:sqref>
        </x14:conditionalFormatting>
        <x14:conditionalFormatting xmlns:xm="http://schemas.microsoft.com/office/excel/2006/main">
          <x14:cfRule type="dataBar" id="{6ADE41E1-D423-43FA-9175-BDDF93C19C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E595:E610</xm:sqref>
        </x14:conditionalFormatting>
        <x14:conditionalFormatting xmlns:xm="http://schemas.microsoft.com/office/excel/2006/main">
          <x14:cfRule type="dataBar" id="{7F885BF9-1123-42F0-8E69-7D36E00C85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F595:F610</xm:sqref>
        </x14:conditionalFormatting>
        <x14:conditionalFormatting xmlns:xm="http://schemas.microsoft.com/office/excel/2006/main">
          <x14:cfRule type="dataBar" id="{D5A889EC-9E82-46B1-8033-4CACE4F225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G595:G610</xm:sqref>
        </x14:conditionalFormatting>
        <x14:conditionalFormatting xmlns:xm="http://schemas.microsoft.com/office/excel/2006/main">
          <x14:cfRule type="dataBar" id="{C13FA891-295A-488F-A6E1-E4B02F203F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B615:B630</xm:sqref>
        </x14:conditionalFormatting>
        <x14:conditionalFormatting xmlns:xm="http://schemas.microsoft.com/office/excel/2006/main">
          <x14:cfRule type="dataBar" id="{31C50797-5072-485D-AE49-8B6B37BAFD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C615:C630</xm:sqref>
        </x14:conditionalFormatting>
        <x14:conditionalFormatting xmlns:xm="http://schemas.microsoft.com/office/excel/2006/main">
          <x14:cfRule type="dataBar" id="{5F6986D1-141C-41E1-8FFD-7EFD909B9B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D615:D630</xm:sqref>
        </x14:conditionalFormatting>
        <x14:conditionalFormatting xmlns:xm="http://schemas.microsoft.com/office/excel/2006/main">
          <x14:cfRule type="dataBar" id="{002D019C-C1F4-4553-88A6-8CF3C969AE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E615:E630</xm:sqref>
        </x14:conditionalFormatting>
        <x14:conditionalFormatting xmlns:xm="http://schemas.microsoft.com/office/excel/2006/main">
          <x14:cfRule type="dataBar" id="{D02DA79B-4EA7-48A7-ACB7-F493FDDBB5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F615:F630</xm:sqref>
        </x14:conditionalFormatting>
        <x14:conditionalFormatting xmlns:xm="http://schemas.microsoft.com/office/excel/2006/main">
          <x14:cfRule type="dataBar" id="{B1B164B4-950C-4CD5-846A-724804EA63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G615:G630</xm:sqref>
        </x14:conditionalFormatting>
        <x14:conditionalFormatting xmlns:xm="http://schemas.microsoft.com/office/excel/2006/main">
          <x14:cfRule type="dataBar" id="{D7AB13F1-3DAB-41C5-B2C0-7A894AD87B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D637:D652</xm:sqref>
        </x14:conditionalFormatting>
        <x14:conditionalFormatting xmlns:xm="http://schemas.microsoft.com/office/excel/2006/main">
          <x14:cfRule type="dataBar" id="{00075375-8BCD-40B2-89B2-FDDA77A851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B637:B652</xm:sqref>
        </x14:conditionalFormatting>
        <x14:conditionalFormatting xmlns:xm="http://schemas.microsoft.com/office/excel/2006/main">
          <x14:cfRule type="dataBar" id="{9EBA6257-191B-4762-80D8-958ED2D82F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C637:C652</xm:sqref>
        </x14:conditionalFormatting>
        <x14:conditionalFormatting xmlns:xm="http://schemas.microsoft.com/office/excel/2006/main">
          <x14:cfRule type="dataBar" id="{7860C5FB-68C5-4C6B-8210-1E48ED07D4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E637:E652</xm:sqref>
        </x14:conditionalFormatting>
        <x14:conditionalFormatting xmlns:xm="http://schemas.microsoft.com/office/excel/2006/main">
          <x14:cfRule type="dataBar" id="{44AB431F-15CF-4EBF-BB37-61DD8E74FA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F637:F652</xm:sqref>
        </x14:conditionalFormatting>
        <x14:conditionalFormatting xmlns:xm="http://schemas.microsoft.com/office/excel/2006/main">
          <x14:cfRule type="dataBar" id="{DAF5F958-DE4E-4C4E-9068-3994C4F34A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G637:G652</xm:sqref>
        </x14:conditionalFormatting>
        <x14:conditionalFormatting xmlns:xm="http://schemas.microsoft.com/office/excel/2006/main">
          <x14:cfRule type="dataBar" id="{9A053E18-B786-4232-8575-252AAA4781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B657:B672</xm:sqref>
        </x14:conditionalFormatting>
        <x14:conditionalFormatting xmlns:xm="http://schemas.microsoft.com/office/excel/2006/main">
          <x14:cfRule type="dataBar" id="{FE93BE3D-37C5-4072-9376-7C6BDAEF2E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C657:C672</xm:sqref>
        </x14:conditionalFormatting>
        <x14:conditionalFormatting xmlns:xm="http://schemas.microsoft.com/office/excel/2006/main">
          <x14:cfRule type="dataBar" id="{A5023A8A-CFAC-4495-A7A4-873744DB4B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D657:D672</xm:sqref>
        </x14:conditionalFormatting>
        <x14:conditionalFormatting xmlns:xm="http://schemas.microsoft.com/office/excel/2006/main">
          <x14:cfRule type="dataBar" id="{A64C6670-371C-447C-AEBE-09D775AB2E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E657:E672</xm:sqref>
        </x14:conditionalFormatting>
        <x14:conditionalFormatting xmlns:xm="http://schemas.microsoft.com/office/excel/2006/main">
          <x14:cfRule type="dataBar" id="{D30D6897-7EB1-49EA-A22B-421F0AB681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F657:F672</xm:sqref>
        </x14:conditionalFormatting>
        <x14:conditionalFormatting xmlns:xm="http://schemas.microsoft.com/office/excel/2006/main">
          <x14:cfRule type="dataBar" id="{8E14E8F5-8C0B-41E9-B149-D20CFA9216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G657:G672</xm:sqref>
        </x14:conditionalFormatting>
        <x14:conditionalFormatting xmlns:xm="http://schemas.microsoft.com/office/excel/2006/main">
          <x14:cfRule type="dataBar" id="{538F0186-707E-4B24-B8ED-8886654899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D679:D694</xm:sqref>
        </x14:conditionalFormatting>
        <x14:conditionalFormatting xmlns:xm="http://schemas.microsoft.com/office/excel/2006/main">
          <x14:cfRule type="dataBar" id="{956CF9E1-B9FB-4786-9F36-C61E8B0ECE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B679:B694</xm:sqref>
        </x14:conditionalFormatting>
        <x14:conditionalFormatting xmlns:xm="http://schemas.microsoft.com/office/excel/2006/main">
          <x14:cfRule type="dataBar" id="{A82FC036-A1FB-4AF1-8CF0-31C404ED6E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C679:C694</xm:sqref>
        </x14:conditionalFormatting>
        <x14:conditionalFormatting xmlns:xm="http://schemas.microsoft.com/office/excel/2006/main">
          <x14:cfRule type="dataBar" id="{CD974BB3-04AD-4F65-81F4-347E992088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E679:E694</xm:sqref>
        </x14:conditionalFormatting>
        <x14:conditionalFormatting xmlns:xm="http://schemas.microsoft.com/office/excel/2006/main">
          <x14:cfRule type="dataBar" id="{66A0A338-664A-4924-9FC6-947CBE46FC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F679:F694</xm:sqref>
        </x14:conditionalFormatting>
        <x14:conditionalFormatting xmlns:xm="http://schemas.microsoft.com/office/excel/2006/main">
          <x14:cfRule type="dataBar" id="{1BCD0CC8-B259-4318-A158-DB16885601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G679:G694</xm:sqref>
        </x14:conditionalFormatting>
        <x14:conditionalFormatting xmlns:xm="http://schemas.microsoft.com/office/excel/2006/main">
          <x14:cfRule type="dataBar" id="{B9C5DA75-0A74-470A-9588-CDCAB46084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B699:B714</xm:sqref>
        </x14:conditionalFormatting>
        <x14:conditionalFormatting xmlns:xm="http://schemas.microsoft.com/office/excel/2006/main">
          <x14:cfRule type="dataBar" id="{5589601B-09C5-44B5-AA7A-247CDC3CA4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C699:C714</xm:sqref>
        </x14:conditionalFormatting>
        <x14:conditionalFormatting xmlns:xm="http://schemas.microsoft.com/office/excel/2006/main">
          <x14:cfRule type="dataBar" id="{93F06E84-D8C3-41E0-BCA1-EBE69740DF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D699:D714</xm:sqref>
        </x14:conditionalFormatting>
        <x14:conditionalFormatting xmlns:xm="http://schemas.microsoft.com/office/excel/2006/main">
          <x14:cfRule type="dataBar" id="{57BA9A31-70C9-4492-9612-655C4938A7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E699:E714</xm:sqref>
        </x14:conditionalFormatting>
        <x14:conditionalFormatting xmlns:xm="http://schemas.microsoft.com/office/excel/2006/main">
          <x14:cfRule type="dataBar" id="{E9979879-9D81-42AD-86B5-F8509AF3BB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F699:F714</xm:sqref>
        </x14:conditionalFormatting>
        <x14:conditionalFormatting xmlns:xm="http://schemas.microsoft.com/office/excel/2006/main">
          <x14:cfRule type="dataBar" id="{98B7449A-8975-4DF0-982B-78DF74E6AF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G699:G714</xm:sqref>
        </x14:conditionalFormatting>
        <x14:conditionalFormatting xmlns:xm="http://schemas.microsoft.com/office/excel/2006/main">
          <x14:cfRule type="dataBar" id="{613940E7-44CE-4EDC-8D1F-7E277CC3FB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D721:D736</xm:sqref>
        </x14:conditionalFormatting>
        <x14:conditionalFormatting xmlns:xm="http://schemas.microsoft.com/office/excel/2006/main">
          <x14:cfRule type="dataBar" id="{9852ABC0-2296-4A6D-809A-2D9CF5E43A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B721:B736</xm:sqref>
        </x14:conditionalFormatting>
        <x14:conditionalFormatting xmlns:xm="http://schemas.microsoft.com/office/excel/2006/main">
          <x14:cfRule type="dataBar" id="{595895B7-1668-4588-86DF-B53FE1DE13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C721:C736</xm:sqref>
        </x14:conditionalFormatting>
        <x14:conditionalFormatting xmlns:xm="http://schemas.microsoft.com/office/excel/2006/main">
          <x14:cfRule type="dataBar" id="{71A12B9A-D3CC-4B88-A75E-CD0DCCD109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E721:E736</xm:sqref>
        </x14:conditionalFormatting>
        <x14:conditionalFormatting xmlns:xm="http://schemas.microsoft.com/office/excel/2006/main">
          <x14:cfRule type="dataBar" id="{EA6D0E9B-BA5E-460F-B7EF-33AA5D5979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F721:F736</xm:sqref>
        </x14:conditionalFormatting>
        <x14:conditionalFormatting xmlns:xm="http://schemas.microsoft.com/office/excel/2006/main">
          <x14:cfRule type="dataBar" id="{991E51B9-08D5-4226-90C8-0607D69D69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G721:G736</xm:sqref>
        </x14:conditionalFormatting>
        <x14:conditionalFormatting xmlns:xm="http://schemas.microsoft.com/office/excel/2006/main">
          <x14:cfRule type="dataBar" id="{44E538A1-F656-4349-A97E-004846B6E5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B741:B756</xm:sqref>
        </x14:conditionalFormatting>
        <x14:conditionalFormatting xmlns:xm="http://schemas.microsoft.com/office/excel/2006/main">
          <x14:cfRule type="dataBar" id="{064CD250-0F50-46D4-BD0C-AC71DE7F25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C741:C756</xm:sqref>
        </x14:conditionalFormatting>
        <x14:conditionalFormatting xmlns:xm="http://schemas.microsoft.com/office/excel/2006/main">
          <x14:cfRule type="dataBar" id="{E9A68227-D0AA-4486-805B-9F899F70A2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D741:D756</xm:sqref>
        </x14:conditionalFormatting>
        <x14:conditionalFormatting xmlns:xm="http://schemas.microsoft.com/office/excel/2006/main">
          <x14:cfRule type="dataBar" id="{04317781-7438-420D-BB8F-AFF5805BC5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E741:E756</xm:sqref>
        </x14:conditionalFormatting>
        <x14:conditionalFormatting xmlns:xm="http://schemas.microsoft.com/office/excel/2006/main">
          <x14:cfRule type="dataBar" id="{9B70F9E2-F958-4455-B17B-8C1435515C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F741:F756</xm:sqref>
        </x14:conditionalFormatting>
        <x14:conditionalFormatting xmlns:xm="http://schemas.microsoft.com/office/excel/2006/main">
          <x14:cfRule type="dataBar" id="{1BDE2C02-A10A-4EF8-8954-CC7308AE93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G741:G756</xm:sqref>
        </x14:conditionalFormatting>
        <x14:conditionalFormatting xmlns:xm="http://schemas.microsoft.com/office/excel/2006/main">
          <x14:cfRule type="dataBar" id="{637D3498-3EFA-4EF3-BE39-3732A26EA8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D763:D778</xm:sqref>
        </x14:conditionalFormatting>
        <x14:conditionalFormatting xmlns:xm="http://schemas.microsoft.com/office/excel/2006/main">
          <x14:cfRule type="dataBar" id="{CEEC52CF-9BE5-41E5-AF18-8833CB82F7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B763:B778</xm:sqref>
        </x14:conditionalFormatting>
        <x14:conditionalFormatting xmlns:xm="http://schemas.microsoft.com/office/excel/2006/main">
          <x14:cfRule type="dataBar" id="{3C47CE01-3B84-4737-980D-F23F5E509F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C763:C778</xm:sqref>
        </x14:conditionalFormatting>
        <x14:conditionalFormatting xmlns:xm="http://schemas.microsoft.com/office/excel/2006/main">
          <x14:cfRule type="dataBar" id="{A37B6E60-8D9D-47A7-950E-D12750485B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E763:E778</xm:sqref>
        </x14:conditionalFormatting>
        <x14:conditionalFormatting xmlns:xm="http://schemas.microsoft.com/office/excel/2006/main">
          <x14:cfRule type="dataBar" id="{D52D8834-BA28-4074-9302-A0DBBB2704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F763:F778</xm:sqref>
        </x14:conditionalFormatting>
        <x14:conditionalFormatting xmlns:xm="http://schemas.microsoft.com/office/excel/2006/main">
          <x14:cfRule type="dataBar" id="{A130BD38-BF58-4FDB-98A5-9217029AED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G763:G778</xm:sqref>
        </x14:conditionalFormatting>
        <x14:conditionalFormatting xmlns:xm="http://schemas.microsoft.com/office/excel/2006/main">
          <x14:cfRule type="dataBar" id="{3B39FDFB-36AB-41F0-AECC-35A6B3698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B783:B798</xm:sqref>
        </x14:conditionalFormatting>
        <x14:conditionalFormatting xmlns:xm="http://schemas.microsoft.com/office/excel/2006/main">
          <x14:cfRule type="dataBar" id="{6FCEE3C3-D26E-4EF0-B1EA-45FBEAE579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C783:C798</xm:sqref>
        </x14:conditionalFormatting>
        <x14:conditionalFormatting xmlns:xm="http://schemas.microsoft.com/office/excel/2006/main">
          <x14:cfRule type="dataBar" id="{8127D6C1-B0D1-49CB-BF07-A60A768CCF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D783:D798</xm:sqref>
        </x14:conditionalFormatting>
        <x14:conditionalFormatting xmlns:xm="http://schemas.microsoft.com/office/excel/2006/main">
          <x14:cfRule type="dataBar" id="{DAB36E57-CAFC-4801-929B-E73CCAEB2E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E783:E798</xm:sqref>
        </x14:conditionalFormatting>
        <x14:conditionalFormatting xmlns:xm="http://schemas.microsoft.com/office/excel/2006/main">
          <x14:cfRule type="dataBar" id="{D311A0E3-EB28-46C6-B433-4475D8DE34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F783:F798</xm:sqref>
        </x14:conditionalFormatting>
        <x14:conditionalFormatting xmlns:xm="http://schemas.microsoft.com/office/excel/2006/main">
          <x14:cfRule type="dataBar" id="{BF47F74C-875E-44B3-91AB-69EE2DFD7C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G783:G798</xm:sqref>
        </x14:conditionalFormatting>
        <x14:conditionalFormatting xmlns:xm="http://schemas.microsoft.com/office/excel/2006/main">
          <x14:cfRule type="dataBar" id="{885C8172-930D-442C-9D6D-E6697D8E7B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D805:D820</xm:sqref>
        </x14:conditionalFormatting>
        <x14:conditionalFormatting xmlns:xm="http://schemas.microsoft.com/office/excel/2006/main">
          <x14:cfRule type="dataBar" id="{B0F09577-DB96-476D-BCCC-35781F0461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B805:B820</xm:sqref>
        </x14:conditionalFormatting>
        <x14:conditionalFormatting xmlns:xm="http://schemas.microsoft.com/office/excel/2006/main">
          <x14:cfRule type="dataBar" id="{89FFF207-94B3-408B-AF01-90D2C48C84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C805:C820</xm:sqref>
        </x14:conditionalFormatting>
        <x14:conditionalFormatting xmlns:xm="http://schemas.microsoft.com/office/excel/2006/main">
          <x14:cfRule type="dataBar" id="{6B923853-E0FA-461D-A3B1-958C996535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E805:E820</xm:sqref>
        </x14:conditionalFormatting>
        <x14:conditionalFormatting xmlns:xm="http://schemas.microsoft.com/office/excel/2006/main">
          <x14:cfRule type="dataBar" id="{0E0DA2AD-A98E-4BBA-9334-202AE0F1FC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F805:F820</xm:sqref>
        </x14:conditionalFormatting>
        <x14:conditionalFormatting xmlns:xm="http://schemas.microsoft.com/office/excel/2006/main">
          <x14:cfRule type="dataBar" id="{F64A5B5E-204B-4291-A88E-56DCFB683F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G805:G820</xm:sqref>
        </x14:conditionalFormatting>
        <x14:conditionalFormatting xmlns:xm="http://schemas.microsoft.com/office/excel/2006/main">
          <x14:cfRule type="dataBar" id="{E7B3C0A9-4621-488C-BA5F-6A459E6E5E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B825:B840</xm:sqref>
        </x14:conditionalFormatting>
        <x14:conditionalFormatting xmlns:xm="http://schemas.microsoft.com/office/excel/2006/main">
          <x14:cfRule type="dataBar" id="{763E6D62-AECF-43B4-8A07-A57C8C0F56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C825:C840</xm:sqref>
        </x14:conditionalFormatting>
        <x14:conditionalFormatting xmlns:xm="http://schemas.microsoft.com/office/excel/2006/main">
          <x14:cfRule type="dataBar" id="{942D46C1-7AD0-4FD1-9D60-FE206D566E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D825:D840</xm:sqref>
        </x14:conditionalFormatting>
        <x14:conditionalFormatting xmlns:xm="http://schemas.microsoft.com/office/excel/2006/main">
          <x14:cfRule type="dataBar" id="{B22B9C93-664C-4981-99BA-0282F1251C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E825:E840</xm:sqref>
        </x14:conditionalFormatting>
        <x14:conditionalFormatting xmlns:xm="http://schemas.microsoft.com/office/excel/2006/main">
          <x14:cfRule type="dataBar" id="{BD83658A-B15F-468E-A0FB-F86E0F1E49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F825:F840</xm:sqref>
        </x14:conditionalFormatting>
        <x14:conditionalFormatting xmlns:xm="http://schemas.microsoft.com/office/excel/2006/main">
          <x14:cfRule type="dataBar" id="{32D92C9F-D752-4EA1-AF2F-34C11AC938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G825:G840</xm:sqref>
        </x14:conditionalFormatting>
        <x14:conditionalFormatting xmlns:xm="http://schemas.microsoft.com/office/excel/2006/main">
          <x14:cfRule type="dataBar" id="{AC01EE71-1CA5-4A50-A723-50414A01C6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D847:D862</xm:sqref>
        </x14:conditionalFormatting>
        <x14:conditionalFormatting xmlns:xm="http://schemas.microsoft.com/office/excel/2006/main">
          <x14:cfRule type="dataBar" id="{79CCF44B-02B9-4364-9531-A66E7E4273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B847:B862</xm:sqref>
        </x14:conditionalFormatting>
        <x14:conditionalFormatting xmlns:xm="http://schemas.microsoft.com/office/excel/2006/main">
          <x14:cfRule type="dataBar" id="{83EFA2CA-E7AD-4D3A-8630-B6D3BEBD9D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C847:C862</xm:sqref>
        </x14:conditionalFormatting>
        <x14:conditionalFormatting xmlns:xm="http://schemas.microsoft.com/office/excel/2006/main">
          <x14:cfRule type="dataBar" id="{FC722292-92BA-4556-960C-1FDFC75FBF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E847:E862</xm:sqref>
        </x14:conditionalFormatting>
        <x14:conditionalFormatting xmlns:xm="http://schemas.microsoft.com/office/excel/2006/main">
          <x14:cfRule type="dataBar" id="{BB97F5B0-B24F-4783-8739-513B44EE12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F847:F862</xm:sqref>
        </x14:conditionalFormatting>
        <x14:conditionalFormatting xmlns:xm="http://schemas.microsoft.com/office/excel/2006/main">
          <x14:cfRule type="dataBar" id="{62136C2F-B164-4970-B4BF-D9A42BF9CD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G847:G862</xm:sqref>
        </x14:conditionalFormatting>
        <x14:conditionalFormatting xmlns:xm="http://schemas.microsoft.com/office/excel/2006/main">
          <x14:cfRule type="dataBar" id="{33ECDF69-7A45-4B4A-B5C9-4D813F6C12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B867:B882</xm:sqref>
        </x14:conditionalFormatting>
        <x14:conditionalFormatting xmlns:xm="http://schemas.microsoft.com/office/excel/2006/main">
          <x14:cfRule type="dataBar" id="{5BC52C0D-0D4E-4E50-98CC-D5016AFBB5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C867:C882</xm:sqref>
        </x14:conditionalFormatting>
        <x14:conditionalFormatting xmlns:xm="http://schemas.microsoft.com/office/excel/2006/main">
          <x14:cfRule type="dataBar" id="{8898488C-44D4-4E3C-8BA7-84E07A2282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D867:D882</xm:sqref>
        </x14:conditionalFormatting>
        <x14:conditionalFormatting xmlns:xm="http://schemas.microsoft.com/office/excel/2006/main">
          <x14:cfRule type="dataBar" id="{FB3758B4-F773-4544-AD7B-4B69C9062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E867:E882</xm:sqref>
        </x14:conditionalFormatting>
        <x14:conditionalFormatting xmlns:xm="http://schemas.microsoft.com/office/excel/2006/main">
          <x14:cfRule type="dataBar" id="{6102289D-85DC-498E-A140-A9B2F89AA1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F867:F882</xm:sqref>
        </x14:conditionalFormatting>
        <x14:conditionalFormatting xmlns:xm="http://schemas.microsoft.com/office/excel/2006/main">
          <x14:cfRule type="dataBar" id="{76D55BA7-B86E-47E0-9AF4-8B028BE08A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G867:G882</xm:sqref>
        </x14:conditionalFormatting>
        <x14:conditionalFormatting xmlns:xm="http://schemas.microsoft.com/office/excel/2006/main">
          <x14:cfRule type="dataBar" id="{8A07F800-77F2-4D7E-A95C-FB04B72AE4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D889:D904</xm:sqref>
        </x14:conditionalFormatting>
        <x14:conditionalFormatting xmlns:xm="http://schemas.microsoft.com/office/excel/2006/main">
          <x14:cfRule type="dataBar" id="{01200081-ACAC-4D5F-9B50-6AC17925A6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B889:B904</xm:sqref>
        </x14:conditionalFormatting>
        <x14:conditionalFormatting xmlns:xm="http://schemas.microsoft.com/office/excel/2006/main">
          <x14:cfRule type="dataBar" id="{A5821881-75AF-4B72-8DB7-8304FF6435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C889:C904</xm:sqref>
        </x14:conditionalFormatting>
        <x14:conditionalFormatting xmlns:xm="http://schemas.microsoft.com/office/excel/2006/main">
          <x14:cfRule type="dataBar" id="{E8BA8C09-36A9-48C5-9C74-38B1E4EB3F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E889:E904</xm:sqref>
        </x14:conditionalFormatting>
        <x14:conditionalFormatting xmlns:xm="http://schemas.microsoft.com/office/excel/2006/main">
          <x14:cfRule type="dataBar" id="{ABC6EB9B-F8EA-42B8-AAC0-14ABAE51BB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F889:F904</xm:sqref>
        </x14:conditionalFormatting>
        <x14:conditionalFormatting xmlns:xm="http://schemas.microsoft.com/office/excel/2006/main">
          <x14:cfRule type="dataBar" id="{3B8F0487-98B8-4BC9-946C-99B85FBDF3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G889:G904</xm:sqref>
        </x14:conditionalFormatting>
        <x14:conditionalFormatting xmlns:xm="http://schemas.microsoft.com/office/excel/2006/main">
          <x14:cfRule type="dataBar" id="{37F8EA43-8069-4B19-AA5C-676DEFA9AC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B909:B924</xm:sqref>
        </x14:conditionalFormatting>
        <x14:conditionalFormatting xmlns:xm="http://schemas.microsoft.com/office/excel/2006/main">
          <x14:cfRule type="dataBar" id="{A309AB87-9B86-46F1-B503-477FD4F0DA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C909:C924</xm:sqref>
        </x14:conditionalFormatting>
        <x14:conditionalFormatting xmlns:xm="http://schemas.microsoft.com/office/excel/2006/main">
          <x14:cfRule type="dataBar" id="{E4A1484D-EBD9-4351-A931-DA99C39C84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D909:D924</xm:sqref>
        </x14:conditionalFormatting>
        <x14:conditionalFormatting xmlns:xm="http://schemas.microsoft.com/office/excel/2006/main">
          <x14:cfRule type="dataBar" id="{B1429286-333D-4A44-9634-B19A3B689B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E909:E924</xm:sqref>
        </x14:conditionalFormatting>
        <x14:conditionalFormatting xmlns:xm="http://schemas.microsoft.com/office/excel/2006/main">
          <x14:cfRule type="dataBar" id="{36F71355-C9C0-4FB1-BC9A-C11E80CC36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F909:F924</xm:sqref>
        </x14:conditionalFormatting>
        <x14:conditionalFormatting xmlns:xm="http://schemas.microsoft.com/office/excel/2006/main">
          <x14:cfRule type="dataBar" id="{68E8E755-4DA2-43EC-92B7-C9592171EC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G909:G924</xm:sqref>
        </x14:conditionalFormatting>
        <x14:conditionalFormatting xmlns:xm="http://schemas.microsoft.com/office/excel/2006/main">
          <x14:cfRule type="dataBar" id="{5B76AFAA-018C-4E94-BB6F-8E7D548863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D931:D946</xm:sqref>
        </x14:conditionalFormatting>
        <x14:conditionalFormatting xmlns:xm="http://schemas.microsoft.com/office/excel/2006/main">
          <x14:cfRule type="dataBar" id="{BDB5086F-4187-40B4-BABE-E1B2FF4112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B931:B946</xm:sqref>
        </x14:conditionalFormatting>
        <x14:conditionalFormatting xmlns:xm="http://schemas.microsoft.com/office/excel/2006/main">
          <x14:cfRule type="dataBar" id="{3B02EBEE-6065-4529-B32C-27DAACB0A8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C931:C946</xm:sqref>
        </x14:conditionalFormatting>
        <x14:conditionalFormatting xmlns:xm="http://schemas.microsoft.com/office/excel/2006/main">
          <x14:cfRule type="dataBar" id="{CD2ECF45-7A7B-4780-A1FE-44DF8DBFD6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E931:E946</xm:sqref>
        </x14:conditionalFormatting>
        <x14:conditionalFormatting xmlns:xm="http://schemas.microsoft.com/office/excel/2006/main">
          <x14:cfRule type="dataBar" id="{F015FD7E-F5F6-47FB-AD91-877BE8DF0B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F931:F946</xm:sqref>
        </x14:conditionalFormatting>
        <x14:conditionalFormatting xmlns:xm="http://schemas.microsoft.com/office/excel/2006/main">
          <x14:cfRule type="dataBar" id="{1EAB0799-6D9D-464E-8A03-6D68976355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G931:G946</xm:sqref>
        </x14:conditionalFormatting>
        <x14:conditionalFormatting xmlns:xm="http://schemas.microsoft.com/office/excel/2006/main">
          <x14:cfRule type="dataBar" id="{85788FC1-AEF2-45DB-94FA-5E599E1F6C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B951:B966</xm:sqref>
        </x14:conditionalFormatting>
        <x14:conditionalFormatting xmlns:xm="http://schemas.microsoft.com/office/excel/2006/main">
          <x14:cfRule type="dataBar" id="{C1B0D4FB-0835-46AF-B88F-74492D7A08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C951:C966</xm:sqref>
        </x14:conditionalFormatting>
        <x14:conditionalFormatting xmlns:xm="http://schemas.microsoft.com/office/excel/2006/main">
          <x14:cfRule type="dataBar" id="{F5CA1297-66F4-4DBE-B849-C120DB993A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D951:D966</xm:sqref>
        </x14:conditionalFormatting>
        <x14:conditionalFormatting xmlns:xm="http://schemas.microsoft.com/office/excel/2006/main">
          <x14:cfRule type="dataBar" id="{F14E0285-5C78-4AAA-B3D7-BB04CE03BA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E951:E966</xm:sqref>
        </x14:conditionalFormatting>
        <x14:conditionalFormatting xmlns:xm="http://schemas.microsoft.com/office/excel/2006/main">
          <x14:cfRule type="dataBar" id="{74402EF8-45FC-4534-99F6-BF1DC82558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F951:F966</xm:sqref>
        </x14:conditionalFormatting>
        <x14:conditionalFormatting xmlns:xm="http://schemas.microsoft.com/office/excel/2006/main">
          <x14:cfRule type="dataBar" id="{BB51BB5D-5784-430E-8218-FE15BC052B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G951:G966</xm:sqref>
        </x14:conditionalFormatting>
        <x14:conditionalFormatting xmlns:xm="http://schemas.microsoft.com/office/excel/2006/main">
          <x14:cfRule type="dataBar" id="{1EA9D6EE-B09F-4A42-BACD-7708917930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D973:D988</xm:sqref>
        </x14:conditionalFormatting>
        <x14:conditionalFormatting xmlns:xm="http://schemas.microsoft.com/office/excel/2006/main">
          <x14:cfRule type="dataBar" id="{CEA97B1A-FCE9-4111-9976-A14C762F7C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B973:B988</xm:sqref>
        </x14:conditionalFormatting>
        <x14:conditionalFormatting xmlns:xm="http://schemas.microsoft.com/office/excel/2006/main">
          <x14:cfRule type="dataBar" id="{B6FCC061-CCFA-404B-9974-C2D9EA65E4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C973:C988</xm:sqref>
        </x14:conditionalFormatting>
        <x14:conditionalFormatting xmlns:xm="http://schemas.microsoft.com/office/excel/2006/main">
          <x14:cfRule type="dataBar" id="{4826C28F-0D86-4FF4-B8EC-D9BC0EFF23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E973:E988</xm:sqref>
        </x14:conditionalFormatting>
        <x14:conditionalFormatting xmlns:xm="http://schemas.microsoft.com/office/excel/2006/main">
          <x14:cfRule type="dataBar" id="{4D61BD28-58EC-489D-B5A6-98161CEB76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F973:F988</xm:sqref>
        </x14:conditionalFormatting>
        <x14:conditionalFormatting xmlns:xm="http://schemas.microsoft.com/office/excel/2006/main">
          <x14:cfRule type="dataBar" id="{35E3CE2F-C997-4A7C-AE54-1E2C8C8391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G973:G988</xm:sqref>
        </x14:conditionalFormatting>
        <x14:conditionalFormatting xmlns:xm="http://schemas.microsoft.com/office/excel/2006/main">
          <x14:cfRule type="dataBar" id="{2F9E51C9-E5AD-4552-8B80-7B86786807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B993:B1008</xm:sqref>
        </x14:conditionalFormatting>
        <x14:conditionalFormatting xmlns:xm="http://schemas.microsoft.com/office/excel/2006/main">
          <x14:cfRule type="dataBar" id="{70FD8E40-3A59-49FF-B1E6-9CA7177ED2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C993:C1008</xm:sqref>
        </x14:conditionalFormatting>
        <x14:conditionalFormatting xmlns:xm="http://schemas.microsoft.com/office/excel/2006/main">
          <x14:cfRule type="dataBar" id="{4418A915-BBDE-4AFC-BACE-6AEA7ECD1D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D993:D1008</xm:sqref>
        </x14:conditionalFormatting>
        <x14:conditionalFormatting xmlns:xm="http://schemas.microsoft.com/office/excel/2006/main">
          <x14:cfRule type="dataBar" id="{0B25FDB8-1625-4E01-B411-C2C7CF1A57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E993:E1008</xm:sqref>
        </x14:conditionalFormatting>
        <x14:conditionalFormatting xmlns:xm="http://schemas.microsoft.com/office/excel/2006/main">
          <x14:cfRule type="dataBar" id="{A7C8B602-6933-4A3D-80CC-0CC8A95A35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F993:F1008</xm:sqref>
        </x14:conditionalFormatting>
        <x14:conditionalFormatting xmlns:xm="http://schemas.microsoft.com/office/excel/2006/main">
          <x14:cfRule type="dataBar" id="{0A0CDE0E-E02B-49CF-BBCF-C1C44B63B6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G993:G1008</xm:sqref>
        </x14:conditionalFormatting>
        <x14:conditionalFormatting xmlns:xm="http://schemas.microsoft.com/office/excel/2006/main">
          <x14:cfRule type="dataBar" id="{6F1E32F5-4052-4EEC-B715-E552140A41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D1015:D1030</xm:sqref>
        </x14:conditionalFormatting>
        <x14:conditionalFormatting xmlns:xm="http://schemas.microsoft.com/office/excel/2006/main">
          <x14:cfRule type="dataBar" id="{BF9EE7D3-C612-4C47-8148-696FFEFB88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B1015:B1030</xm:sqref>
        </x14:conditionalFormatting>
        <x14:conditionalFormatting xmlns:xm="http://schemas.microsoft.com/office/excel/2006/main">
          <x14:cfRule type="dataBar" id="{F9D96863-AFC4-4880-870D-755A615296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C1015:C1030</xm:sqref>
        </x14:conditionalFormatting>
        <x14:conditionalFormatting xmlns:xm="http://schemas.microsoft.com/office/excel/2006/main">
          <x14:cfRule type="dataBar" id="{F6A04D19-A866-4F0B-8FCB-1E123B3070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E1015:E1030</xm:sqref>
        </x14:conditionalFormatting>
        <x14:conditionalFormatting xmlns:xm="http://schemas.microsoft.com/office/excel/2006/main">
          <x14:cfRule type="dataBar" id="{9D94D85C-C7B7-49FC-9D3D-B44EB32BF8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F1015:F1030</xm:sqref>
        </x14:conditionalFormatting>
        <x14:conditionalFormatting xmlns:xm="http://schemas.microsoft.com/office/excel/2006/main">
          <x14:cfRule type="dataBar" id="{31D12564-C755-4791-8DAB-5BAAD02418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G1015:G1030</xm:sqref>
        </x14:conditionalFormatting>
        <x14:conditionalFormatting xmlns:xm="http://schemas.microsoft.com/office/excel/2006/main">
          <x14:cfRule type="dataBar" id="{A9D5BDE7-97E4-4A3B-B267-8F10F72EA7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B1035:B1050</xm:sqref>
        </x14:conditionalFormatting>
        <x14:conditionalFormatting xmlns:xm="http://schemas.microsoft.com/office/excel/2006/main">
          <x14:cfRule type="dataBar" id="{3A7933BD-D874-4691-BAE1-0AD4A29387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C1035:C1050</xm:sqref>
        </x14:conditionalFormatting>
        <x14:conditionalFormatting xmlns:xm="http://schemas.microsoft.com/office/excel/2006/main">
          <x14:cfRule type="dataBar" id="{F5EAE1E3-535B-413B-B6A0-6EF83E3E6B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D1035:D1050</xm:sqref>
        </x14:conditionalFormatting>
        <x14:conditionalFormatting xmlns:xm="http://schemas.microsoft.com/office/excel/2006/main">
          <x14:cfRule type="dataBar" id="{B7D6EEBF-3E6E-477F-9873-E2B38882F2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E1035:E1050</xm:sqref>
        </x14:conditionalFormatting>
        <x14:conditionalFormatting xmlns:xm="http://schemas.microsoft.com/office/excel/2006/main">
          <x14:cfRule type="dataBar" id="{004F4DA0-D88B-4DE7-97B6-B59270FF63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F1035:F1050</xm:sqref>
        </x14:conditionalFormatting>
        <x14:conditionalFormatting xmlns:xm="http://schemas.microsoft.com/office/excel/2006/main">
          <x14:cfRule type="dataBar" id="{6C0CDF77-16AA-4182-8D4D-1B43E3773E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G1035:G1050</xm:sqref>
        </x14:conditionalFormatting>
        <x14:conditionalFormatting xmlns:xm="http://schemas.microsoft.com/office/excel/2006/main">
          <x14:cfRule type="dataBar" id="{001E3045-03CF-440E-A439-AAB612A9F6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D1057:D1072</xm:sqref>
        </x14:conditionalFormatting>
        <x14:conditionalFormatting xmlns:xm="http://schemas.microsoft.com/office/excel/2006/main">
          <x14:cfRule type="dataBar" id="{A5C978B7-63CD-4946-B35D-E1F89C4DB8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B1057:B1072</xm:sqref>
        </x14:conditionalFormatting>
        <x14:conditionalFormatting xmlns:xm="http://schemas.microsoft.com/office/excel/2006/main">
          <x14:cfRule type="dataBar" id="{7E55B420-968B-46F5-B2D9-87DBD4C4E3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C1057:C1072</xm:sqref>
        </x14:conditionalFormatting>
        <x14:conditionalFormatting xmlns:xm="http://schemas.microsoft.com/office/excel/2006/main">
          <x14:cfRule type="dataBar" id="{7B2A0F20-6F4B-4B16-A2F2-F0F07D170E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E1057:E1072</xm:sqref>
        </x14:conditionalFormatting>
        <x14:conditionalFormatting xmlns:xm="http://schemas.microsoft.com/office/excel/2006/main">
          <x14:cfRule type="dataBar" id="{79AA43E9-DAA9-4E85-A468-35426120A3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F1057:F1072</xm:sqref>
        </x14:conditionalFormatting>
        <x14:conditionalFormatting xmlns:xm="http://schemas.microsoft.com/office/excel/2006/main">
          <x14:cfRule type="dataBar" id="{76C402DD-7D9D-4E7D-8279-DCBBF8BE0B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G1057:G1072</xm:sqref>
        </x14:conditionalFormatting>
        <x14:conditionalFormatting xmlns:xm="http://schemas.microsoft.com/office/excel/2006/main">
          <x14:cfRule type="dataBar" id="{B408A9A0-B3DC-4488-A270-347E6AFA21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B1077:B1092</xm:sqref>
        </x14:conditionalFormatting>
        <x14:conditionalFormatting xmlns:xm="http://schemas.microsoft.com/office/excel/2006/main">
          <x14:cfRule type="dataBar" id="{AF632772-AED2-40DB-B6D8-81A1A8E804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C1077:C1092</xm:sqref>
        </x14:conditionalFormatting>
        <x14:conditionalFormatting xmlns:xm="http://schemas.microsoft.com/office/excel/2006/main">
          <x14:cfRule type="dataBar" id="{ED946423-3A78-44E1-AA63-EB2AA2338E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D1077:D1092</xm:sqref>
        </x14:conditionalFormatting>
        <x14:conditionalFormatting xmlns:xm="http://schemas.microsoft.com/office/excel/2006/main">
          <x14:cfRule type="dataBar" id="{E628998D-53B0-4033-B98F-928ADF4251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E1077:E1092</xm:sqref>
        </x14:conditionalFormatting>
        <x14:conditionalFormatting xmlns:xm="http://schemas.microsoft.com/office/excel/2006/main">
          <x14:cfRule type="dataBar" id="{62E295A6-F5F1-4CE1-82F1-DCC25AFB2F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F1077:F1092</xm:sqref>
        </x14:conditionalFormatting>
        <x14:conditionalFormatting xmlns:xm="http://schemas.microsoft.com/office/excel/2006/main">
          <x14:cfRule type="dataBar" id="{9E06CA17-1F9D-4080-9303-3DB1FFC2B9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G1077:G1092</xm:sqref>
        </x14:conditionalFormatting>
        <x14:conditionalFormatting xmlns:xm="http://schemas.microsoft.com/office/excel/2006/main">
          <x14:cfRule type="dataBar" id="{77146067-3CF4-4332-806D-60652502C5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D1099:D1114</xm:sqref>
        </x14:conditionalFormatting>
        <x14:conditionalFormatting xmlns:xm="http://schemas.microsoft.com/office/excel/2006/main">
          <x14:cfRule type="dataBar" id="{50B8CD5D-90D0-4D3D-9F35-D9C3CBF4F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B1099:B1114</xm:sqref>
        </x14:conditionalFormatting>
        <x14:conditionalFormatting xmlns:xm="http://schemas.microsoft.com/office/excel/2006/main">
          <x14:cfRule type="dataBar" id="{2D7A88D8-ECF3-41D0-B989-CA14A4BA76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C1099:C1114</xm:sqref>
        </x14:conditionalFormatting>
        <x14:conditionalFormatting xmlns:xm="http://schemas.microsoft.com/office/excel/2006/main">
          <x14:cfRule type="dataBar" id="{E8E2F63F-B778-4C73-B505-7F67703591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E1099:E1114</xm:sqref>
        </x14:conditionalFormatting>
        <x14:conditionalFormatting xmlns:xm="http://schemas.microsoft.com/office/excel/2006/main">
          <x14:cfRule type="dataBar" id="{15067693-17C3-4CC9-8F63-FCEDFBFC83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F1099:F1114</xm:sqref>
        </x14:conditionalFormatting>
        <x14:conditionalFormatting xmlns:xm="http://schemas.microsoft.com/office/excel/2006/main">
          <x14:cfRule type="dataBar" id="{B067D1C8-2105-4E7A-8E46-D6BE5C818B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G1099:G1114</xm:sqref>
        </x14:conditionalFormatting>
        <x14:conditionalFormatting xmlns:xm="http://schemas.microsoft.com/office/excel/2006/main">
          <x14:cfRule type="dataBar" id="{AAE7BB54-C982-438E-8DBA-3AE673D0B1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B1119:B1134</xm:sqref>
        </x14:conditionalFormatting>
        <x14:conditionalFormatting xmlns:xm="http://schemas.microsoft.com/office/excel/2006/main">
          <x14:cfRule type="dataBar" id="{1C84FE15-8F91-4940-8E60-8CB4711DB3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C1119:C1134</xm:sqref>
        </x14:conditionalFormatting>
        <x14:conditionalFormatting xmlns:xm="http://schemas.microsoft.com/office/excel/2006/main">
          <x14:cfRule type="dataBar" id="{479E4E50-798B-4715-9240-BFE17D904A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D1119:D1134</xm:sqref>
        </x14:conditionalFormatting>
        <x14:conditionalFormatting xmlns:xm="http://schemas.microsoft.com/office/excel/2006/main">
          <x14:cfRule type="dataBar" id="{C84851CD-3C04-4E34-9E89-A987408E16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E1119:E1134</xm:sqref>
        </x14:conditionalFormatting>
        <x14:conditionalFormatting xmlns:xm="http://schemas.microsoft.com/office/excel/2006/main">
          <x14:cfRule type="dataBar" id="{ABD4D548-F9AE-4A00-9E88-E779BE6078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F1119:F1134</xm:sqref>
        </x14:conditionalFormatting>
        <x14:conditionalFormatting xmlns:xm="http://schemas.microsoft.com/office/excel/2006/main">
          <x14:cfRule type="dataBar" id="{9CDBFA7C-871C-4DC4-B28F-396F4A1DC1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G1119:G1134</xm:sqref>
        </x14:conditionalFormatting>
        <x14:conditionalFormatting xmlns:xm="http://schemas.microsoft.com/office/excel/2006/main">
          <x14:cfRule type="dataBar" id="{839D0CD0-D3E7-4ED4-B128-6D20E8432D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D1141:D1156</xm:sqref>
        </x14:conditionalFormatting>
        <x14:conditionalFormatting xmlns:xm="http://schemas.microsoft.com/office/excel/2006/main">
          <x14:cfRule type="dataBar" id="{980823CF-F208-4337-82C8-C9995D7058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B1141:B1156</xm:sqref>
        </x14:conditionalFormatting>
        <x14:conditionalFormatting xmlns:xm="http://schemas.microsoft.com/office/excel/2006/main">
          <x14:cfRule type="dataBar" id="{BBFDC4E6-9E3B-4363-94AA-B33E6C7FC1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C1141:C1156</xm:sqref>
        </x14:conditionalFormatting>
        <x14:conditionalFormatting xmlns:xm="http://schemas.microsoft.com/office/excel/2006/main">
          <x14:cfRule type="dataBar" id="{5D4598E7-C180-4895-AA81-D0B5445655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E1141:E1156</xm:sqref>
        </x14:conditionalFormatting>
        <x14:conditionalFormatting xmlns:xm="http://schemas.microsoft.com/office/excel/2006/main">
          <x14:cfRule type="dataBar" id="{5DFEC2F5-FF3B-4C16-886D-FDEE8D5BB8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F1141:F1156</xm:sqref>
        </x14:conditionalFormatting>
        <x14:conditionalFormatting xmlns:xm="http://schemas.microsoft.com/office/excel/2006/main">
          <x14:cfRule type="dataBar" id="{BB680204-FEC5-4AF5-ABFA-B87746F1D5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G1141:G1156</xm:sqref>
        </x14:conditionalFormatting>
        <x14:conditionalFormatting xmlns:xm="http://schemas.microsoft.com/office/excel/2006/main">
          <x14:cfRule type="dataBar" id="{03D96B08-1978-4F13-8DB3-F3340F6C98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B1161:B1176</xm:sqref>
        </x14:conditionalFormatting>
        <x14:conditionalFormatting xmlns:xm="http://schemas.microsoft.com/office/excel/2006/main">
          <x14:cfRule type="dataBar" id="{09C97E61-AF39-48CE-8B35-3B1B9BBCEB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C1161:C1176</xm:sqref>
        </x14:conditionalFormatting>
        <x14:conditionalFormatting xmlns:xm="http://schemas.microsoft.com/office/excel/2006/main">
          <x14:cfRule type="dataBar" id="{48358D6A-97D9-4ABA-AA67-40040E1DE5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D1161:D1176</xm:sqref>
        </x14:conditionalFormatting>
        <x14:conditionalFormatting xmlns:xm="http://schemas.microsoft.com/office/excel/2006/main">
          <x14:cfRule type="dataBar" id="{024822DB-3B78-471A-83CD-C85DA89085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E1161:E1176</xm:sqref>
        </x14:conditionalFormatting>
        <x14:conditionalFormatting xmlns:xm="http://schemas.microsoft.com/office/excel/2006/main">
          <x14:cfRule type="dataBar" id="{722A844A-09E1-45FA-8438-1672976292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F1161:F1176</xm:sqref>
        </x14:conditionalFormatting>
        <x14:conditionalFormatting xmlns:xm="http://schemas.microsoft.com/office/excel/2006/main">
          <x14:cfRule type="dataBar" id="{430FE527-AAA7-4B2E-A760-CA013D7504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G1161:G1176</xm:sqref>
        </x14:conditionalFormatting>
        <x14:conditionalFormatting xmlns:xm="http://schemas.microsoft.com/office/excel/2006/main">
          <x14:cfRule type="dataBar" id="{0B478160-5651-4C9F-A760-D835FD4448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D1183:D1198</xm:sqref>
        </x14:conditionalFormatting>
        <x14:conditionalFormatting xmlns:xm="http://schemas.microsoft.com/office/excel/2006/main">
          <x14:cfRule type="dataBar" id="{20DD48D5-3A44-435E-B880-51935791FD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B1183:B1198</xm:sqref>
        </x14:conditionalFormatting>
        <x14:conditionalFormatting xmlns:xm="http://schemas.microsoft.com/office/excel/2006/main">
          <x14:cfRule type="dataBar" id="{7C15574C-C7F9-451B-8CED-839F1D72C9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C1183:C1198</xm:sqref>
        </x14:conditionalFormatting>
        <x14:conditionalFormatting xmlns:xm="http://schemas.microsoft.com/office/excel/2006/main">
          <x14:cfRule type="dataBar" id="{8D461E1E-6503-4BDF-ABCB-8303867BCC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E1183:E1198</xm:sqref>
        </x14:conditionalFormatting>
        <x14:conditionalFormatting xmlns:xm="http://schemas.microsoft.com/office/excel/2006/main">
          <x14:cfRule type="dataBar" id="{DBF49FC8-B761-4F79-8BAC-CA2EF7030A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F1183:F1198</xm:sqref>
        </x14:conditionalFormatting>
        <x14:conditionalFormatting xmlns:xm="http://schemas.microsoft.com/office/excel/2006/main">
          <x14:cfRule type="dataBar" id="{FEE3E192-5E12-4AA3-952A-CB62DA5F63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G1183:G1198</xm:sqref>
        </x14:conditionalFormatting>
        <x14:conditionalFormatting xmlns:xm="http://schemas.microsoft.com/office/excel/2006/main">
          <x14:cfRule type="dataBar" id="{F54C32EA-7C07-4CE6-883D-5D0AC076CF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B1203:B1218</xm:sqref>
        </x14:conditionalFormatting>
        <x14:conditionalFormatting xmlns:xm="http://schemas.microsoft.com/office/excel/2006/main">
          <x14:cfRule type="dataBar" id="{A19FA9B7-8769-46CF-BEFB-78A2053097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C1203:C1218</xm:sqref>
        </x14:conditionalFormatting>
        <x14:conditionalFormatting xmlns:xm="http://schemas.microsoft.com/office/excel/2006/main">
          <x14:cfRule type="dataBar" id="{C2A85EA8-5C99-4DBB-83A4-DAD15C52AD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D1203:D1218</xm:sqref>
        </x14:conditionalFormatting>
        <x14:conditionalFormatting xmlns:xm="http://schemas.microsoft.com/office/excel/2006/main">
          <x14:cfRule type="dataBar" id="{5A12A3BE-95EB-40CC-8B7B-2DD20B46B1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E1203:E1218</xm:sqref>
        </x14:conditionalFormatting>
        <x14:conditionalFormatting xmlns:xm="http://schemas.microsoft.com/office/excel/2006/main">
          <x14:cfRule type="dataBar" id="{3F0688EB-6AFA-4B41-BD4B-9560965E1B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F1203:F1218</xm:sqref>
        </x14:conditionalFormatting>
        <x14:conditionalFormatting xmlns:xm="http://schemas.microsoft.com/office/excel/2006/main">
          <x14:cfRule type="dataBar" id="{5CF57DFA-373F-45A9-AB1D-6C987859BA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G1203:G1218</xm:sqref>
        </x14:conditionalFormatting>
        <x14:conditionalFormatting xmlns:xm="http://schemas.microsoft.com/office/excel/2006/main">
          <x14:cfRule type="dataBar" id="{0D46FCD2-814C-4A37-BAA6-01C67EC756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D1225:D1240</xm:sqref>
        </x14:conditionalFormatting>
        <x14:conditionalFormatting xmlns:xm="http://schemas.microsoft.com/office/excel/2006/main">
          <x14:cfRule type="dataBar" id="{DF713D83-2B07-466A-AFBC-9207D5EC24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B1225:B1240</xm:sqref>
        </x14:conditionalFormatting>
        <x14:conditionalFormatting xmlns:xm="http://schemas.microsoft.com/office/excel/2006/main">
          <x14:cfRule type="dataBar" id="{F3BB55FB-A04E-4DE2-82E3-6AE5F4E3C0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C1225:C1240</xm:sqref>
        </x14:conditionalFormatting>
        <x14:conditionalFormatting xmlns:xm="http://schemas.microsoft.com/office/excel/2006/main">
          <x14:cfRule type="dataBar" id="{C71BF128-99B7-470D-B623-621332331A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E1225:E1240</xm:sqref>
        </x14:conditionalFormatting>
        <x14:conditionalFormatting xmlns:xm="http://schemas.microsoft.com/office/excel/2006/main">
          <x14:cfRule type="dataBar" id="{3B2BEE08-4A9F-4B6F-B010-75C940071E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F1225:F1240</xm:sqref>
        </x14:conditionalFormatting>
        <x14:conditionalFormatting xmlns:xm="http://schemas.microsoft.com/office/excel/2006/main">
          <x14:cfRule type="dataBar" id="{7BDFBE32-F1DF-4473-BA8C-6737034891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G1225:G1240</xm:sqref>
        </x14:conditionalFormatting>
        <x14:conditionalFormatting xmlns:xm="http://schemas.microsoft.com/office/excel/2006/main">
          <x14:cfRule type="dataBar" id="{3C2405CE-6940-4AD9-A3EB-3097C932D3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B1245:B1260</xm:sqref>
        </x14:conditionalFormatting>
        <x14:conditionalFormatting xmlns:xm="http://schemas.microsoft.com/office/excel/2006/main">
          <x14:cfRule type="dataBar" id="{B38270C0-EBEF-4F6C-9A26-1908F18509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C1245:C1260</xm:sqref>
        </x14:conditionalFormatting>
        <x14:conditionalFormatting xmlns:xm="http://schemas.microsoft.com/office/excel/2006/main">
          <x14:cfRule type="dataBar" id="{D8703941-1C53-431D-A4A9-9914B0793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D1245:D1260</xm:sqref>
        </x14:conditionalFormatting>
        <x14:conditionalFormatting xmlns:xm="http://schemas.microsoft.com/office/excel/2006/main">
          <x14:cfRule type="dataBar" id="{F8D37E69-F08C-4638-AAB0-18FF1D72FD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E1245:E1260</xm:sqref>
        </x14:conditionalFormatting>
        <x14:conditionalFormatting xmlns:xm="http://schemas.microsoft.com/office/excel/2006/main">
          <x14:cfRule type="dataBar" id="{4A668D5B-0015-480E-A8F0-3C4CDAC355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F1245:F1260</xm:sqref>
        </x14:conditionalFormatting>
        <x14:conditionalFormatting xmlns:xm="http://schemas.microsoft.com/office/excel/2006/main">
          <x14:cfRule type="dataBar" id="{3D4AD7DF-ABBB-4A47-A9F5-F5513A95B9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G1245:G1260</xm:sqref>
        </x14:conditionalFormatting>
        <x14:conditionalFormatting xmlns:xm="http://schemas.microsoft.com/office/excel/2006/main">
          <x14:cfRule type="dataBar" id="{D2A31291-1B56-44EA-B282-F8A1DEDAE5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D1267:D1282</xm:sqref>
        </x14:conditionalFormatting>
        <x14:conditionalFormatting xmlns:xm="http://schemas.microsoft.com/office/excel/2006/main">
          <x14:cfRule type="dataBar" id="{2E7275D1-B27A-44EE-9EFC-52A3DD8A25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B1267:B1282</xm:sqref>
        </x14:conditionalFormatting>
        <x14:conditionalFormatting xmlns:xm="http://schemas.microsoft.com/office/excel/2006/main">
          <x14:cfRule type="dataBar" id="{0E7884B7-C4AC-42FF-867D-1D333FCF34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C1267:C1282</xm:sqref>
        </x14:conditionalFormatting>
        <x14:conditionalFormatting xmlns:xm="http://schemas.microsoft.com/office/excel/2006/main">
          <x14:cfRule type="dataBar" id="{6D771CCC-06AE-4838-9B64-5BDF49A3B2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E1267:E1282</xm:sqref>
        </x14:conditionalFormatting>
        <x14:conditionalFormatting xmlns:xm="http://schemas.microsoft.com/office/excel/2006/main">
          <x14:cfRule type="dataBar" id="{769923D9-3106-4E95-8F14-178B639B09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F1267:F1282</xm:sqref>
        </x14:conditionalFormatting>
        <x14:conditionalFormatting xmlns:xm="http://schemas.microsoft.com/office/excel/2006/main">
          <x14:cfRule type="dataBar" id="{DF03FF74-CA28-454C-8D7C-01A54164A0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G1267:G1282</xm:sqref>
        </x14:conditionalFormatting>
        <x14:conditionalFormatting xmlns:xm="http://schemas.microsoft.com/office/excel/2006/main">
          <x14:cfRule type="dataBar" id="{8D2F0FAB-F25C-44A3-8A84-DAD9C0E990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B1287:B1302</xm:sqref>
        </x14:conditionalFormatting>
        <x14:conditionalFormatting xmlns:xm="http://schemas.microsoft.com/office/excel/2006/main">
          <x14:cfRule type="dataBar" id="{01AB5203-93E3-43BB-A9E6-6A644B651B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C1287:C1302</xm:sqref>
        </x14:conditionalFormatting>
        <x14:conditionalFormatting xmlns:xm="http://schemas.microsoft.com/office/excel/2006/main">
          <x14:cfRule type="dataBar" id="{A92E0E5E-1E9B-4F56-92A9-34F482FBC8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D1287:D1302</xm:sqref>
        </x14:conditionalFormatting>
        <x14:conditionalFormatting xmlns:xm="http://schemas.microsoft.com/office/excel/2006/main">
          <x14:cfRule type="dataBar" id="{4177E188-10F1-43AD-925B-088463D932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E1287:E1302</xm:sqref>
        </x14:conditionalFormatting>
        <x14:conditionalFormatting xmlns:xm="http://schemas.microsoft.com/office/excel/2006/main">
          <x14:cfRule type="dataBar" id="{CC3ED1F8-324E-4CC3-84DC-1DF8C33BD8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F1287:F1302</xm:sqref>
        </x14:conditionalFormatting>
        <x14:conditionalFormatting xmlns:xm="http://schemas.microsoft.com/office/excel/2006/main">
          <x14:cfRule type="dataBar" id="{DD55E75C-D1F2-4F64-9BF3-87103FB73C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G1287:G1302</xm:sqref>
        </x14:conditionalFormatting>
        <x14:conditionalFormatting xmlns:xm="http://schemas.microsoft.com/office/excel/2006/main">
          <x14:cfRule type="dataBar" id="{07BA1358-F689-4F4C-8F93-9D20A7BF3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D1309:D1324</xm:sqref>
        </x14:conditionalFormatting>
        <x14:conditionalFormatting xmlns:xm="http://schemas.microsoft.com/office/excel/2006/main">
          <x14:cfRule type="dataBar" id="{5CF491F2-96FD-41B0-A882-DB47C0EC74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B1309:B1324</xm:sqref>
        </x14:conditionalFormatting>
        <x14:conditionalFormatting xmlns:xm="http://schemas.microsoft.com/office/excel/2006/main">
          <x14:cfRule type="dataBar" id="{7BFF1CA2-09B6-4439-9014-DAD2ED68E3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C1309:C1324</xm:sqref>
        </x14:conditionalFormatting>
        <x14:conditionalFormatting xmlns:xm="http://schemas.microsoft.com/office/excel/2006/main">
          <x14:cfRule type="dataBar" id="{5546498B-4AF3-4264-817E-D36AD7FA95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E1309:E1324</xm:sqref>
        </x14:conditionalFormatting>
        <x14:conditionalFormatting xmlns:xm="http://schemas.microsoft.com/office/excel/2006/main">
          <x14:cfRule type="dataBar" id="{B9E893CD-94F3-4139-AD30-17CEB96AFC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F1309:F1324</xm:sqref>
        </x14:conditionalFormatting>
        <x14:conditionalFormatting xmlns:xm="http://schemas.microsoft.com/office/excel/2006/main">
          <x14:cfRule type="dataBar" id="{57204244-FFFB-4DDF-A761-0421B83AB3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G1309:G1324</xm:sqref>
        </x14:conditionalFormatting>
        <x14:conditionalFormatting xmlns:xm="http://schemas.microsoft.com/office/excel/2006/main">
          <x14:cfRule type="dataBar" id="{EB8E4EEC-A52C-4893-9777-5B88714614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B1329:B1344</xm:sqref>
        </x14:conditionalFormatting>
        <x14:conditionalFormatting xmlns:xm="http://schemas.microsoft.com/office/excel/2006/main">
          <x14:cfRule type="dataBar" id="{3D8B93B5-8FC2-4F98-9FCF-C692529A8A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C1329:C1344</xm:sqref>
        </x14:conditionalFormatting>
        <x14:conditionalFormatting xmlns:xm="http://schemas.microsoft.com/office/excel/2006/main">
          <x14:cfRule type="dataBar" id="{2165DA05-C791-4B0F-936D-E4C523D01F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D1329:D1344</xm:sqref>
        </x14:conditionalFormatting>
        <x14:conditionalFormatting xmlns:xm="http://schemas.microsoft.com/office/excel/2006/main">
          <x14:cfRule type="dataBar" id="{DAEEF174-9486-44BC-89C8-274C9D58A4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E1329:E1344</xm:sqref>
        </x14:conditionalFormatting>
        <x14:conditionalFormatting xmlns:xm="http://schemas.microsoft.com/office/excel/2006/main">
          <x14:cfRule type="dataBar" id="{8850B7D4-48DC-4BC6-B3E5-ADFF14438F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F1329:F1344</xm:sqref>
        </x14:conditionalFormatting>
        <x14:conditionalFormatting xmlns:xm="http://schemas.microsoft.com/office/excel/2006/main">
          <x14:cfRule type="dataBar" id="{FADF22FB-C7FC-4734-A417-DF417D2392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G1329:G1344</xm:sqref>
        </x14:conditionalFormatting>
        <x14:conditionalFormatting xmlns:xm="http://schemas.microsoft.com/office/excel/2006/main">
          <x14:cfRule type="dataBar" id="{60F53038-4BC4-4B11-9498-9F81C140ED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D1351:D1366</xm:sqref>
        </x14:conditionalFormatting>
        <x14:conditionalFormatting xmlns:xm="http://schemas.microsoft.com/office/excel/2006/main">
          <x14:cfRule type="dataBar" id="{039CC7E1-55B7-4D28-86E4-609DA70408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B1351:B1366</xm:sqref>
        </x14:conditionalFormatting>
        <x14:conditionalFormatting xmlns:xm="http://schemas.microsoft.com/office/excel/2006/main">
          <x14:cfRule type="dataBar" id="{8F6DD67A-9A52-4DCC-A05C-155E3AE337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C1351:C1366</xm:sqref>
        </x14:conditionalFormatting>
        <x14:conditionalFormatting xmlns:xm="http://schemas.microsoft.com/office/excel/2006/main">
          <x14:cfRule type="dataBar" id="{B251D055-A0D2-48B7-9069-31571F3B56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E1351:E1366</xm:sqref>
        </x14:conditionalFormatting>
        <x14:conditionalFormatting xmlns:xm="http://schemas.microsoft.com/office/excel/2006/main">
          <x14:cfRule type="dataBar" id="{44F825D2-0E6B-4018-942B-82CDB61A20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F1351:F1366</xm:sqref>
        </x14:conditionalFormatting>
        <x14:conditionalFormatting xmlns:xm="http://schemas.microsoft.com/office/excel/2006/main">
          <x14:cfRule type="dataBar" id="{2A8794C7-901F-40E4-93F2-D8F16F3A3F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G1351:G1366</xm:sqref>
        </x14:conditionalFormatting>
        <x14:conditionalFormatting xmlns:xm="http://schemas.microsoft.com/office/excel/2006/main">
          <x14:cfRule type="dataBar" id="{8F0FD8CE-124F-4841-9AC5-DAA89B9DAD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B1371:B1386</xm:sqref>
        </x14:conditionalFormatting>
        <x14:conditionalFormatting xmlns:xm="http://schemas.microsoft.com/office/excel/2006/main">
          <x14:cfRule type="dataBar" id="{4A5C5977-C230-40F4-9918-8B717FDF4D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C1371:C1386</xm:sqref>
        </x14:conditionalFormatting>
        <x14:conditionalFormatting xmlns:xm="http://schemas.microsoft.com/office/excel/2006/main">
          <x14:cfRule type="dataBar" id="{16CB2EAB-FC49-4B3C-9DB6-25D328D03F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D1371:D1386</xm:sqref>
        </x14:conditionalFormatting>
        <x14:conditionalFormatting xmlns:xm="http://schemas.microsoft.com/office/excel/2006/main">
          <x14:cfRule type="dataBar" id="{29B0913F-3823-458B-8834-24F2D4DF24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E1371:E1386</xm:sqref>
        </x14:conditionalFormatting>
        <x14:conditionalFormatting xmlns:xm="http://schemas.microsoft.com/office/excel/2006/main">
          <x14:cfRule type="dataBar" id="{EEBAAE1E-EAE5-4042-8047-1545DD642A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F1371:F1386</xm:sqref>
        </x14:conditionalFormatting>
        <x14:conditionalFormatting xmlns:xm="http://schemas.microsoft.com/office/excel/2006/main">
          <x14:cfRule type="dataBar" id="{57C2F42F-AD83-4F0D-A209-0E1E6886D0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G1371:G1386</xm:sqref>
        </x14:conditionalFormatting>
        <x14:conditionalFormatting xmlns:xm="http://schemas.microsoft.com/office/excel/2006/main">
          <x14:cfRule type="dataBar" id="{7EE54B9E-CE3D-499F-9364-C05701147F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D1393:D1408</xm:sqref>
        </x14:conditionalFormatting>
        <x14:conditionalFormatting xmlns:xm="http://schemas.microsoft.com/office/excel/2006/main">
          <x14:cfRule type="dataBar" id="{C44F633C-9388-4D7A-81E6-5A4653C25F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B1393:B1408</xm:sqref>
        </x14:conditionalFormatting>
        <x14:conditionalFormatting xmlns:xm="http://schemas.microsoft.com/office/excel/2006/main">
          <x14:cfRule type="dataBar" id="{DC29100D-ABC7-46A7-8621-EC63035AB8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C1393:C1408</xm:sqref>
        </x14:conditionalFormatting>
        <x14:conditionalFormatting xmlns:xm="http://schemas.microsoft.com/office/excel/2006/main">
          <x14:cfRule type="dataBar" id="{58665844-E073-47E4-8DF1-181FD5C1B1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E1393:E1408</xm:sqref>
        </x14:conditionalFormatting>
        <x14:conditionalFormatting xmlns:xm="http://schemas.microsoft.com/office/excel/2006/main">
          <x14:cfRule type="dataBar" id="{744B5C48-0B2D-4ACC-B42C-5D31DFF253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F1393:F1408</xm:sqref>
        </x14:conditionalFormatting>
        <x14:conditionalFormatting xmlns:xm="http://schemas.microsoft.com/office/excel/2006/main">
          <x14:cfRule type="dataBar" id="{9FBB3CF8-D8B2-4C3D-BBDD-0A0182FEC2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G1393:G1408</xm:sqref>
        </x14:conditionalFormatting>
        <x14:conditionalFormatting xmlns:xm="http://schemas.microsoft.com/office/excel/2006/main">
          <x14:cfRule type="dataBar" id="{61920113-FDAB-49D0-BE8A-EC618C60F3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B1413:B1428</xm:sqref>
        </x14:conditionalFormatting>
        <x14:conditionalFormatting xmlns:xm="http://schemas.microsoft.com/office/excel/2006/main">
          <x14:cfRule type="dataBar" id="{85E8EF72-8D03-4C77-9116-FA046CB80B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C1413:C1428</xm:sqref>
        </x14:conditionalFormatting>
        <x14:conditionalFormatting xmlns:xm="http://schemas.microsoft.com/office/excel/2006/main">
          <x14:cfRule type="dataBar" id="{4B46F204-EA78-4709-B982-AF168E7139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D1413:D1428</xm:sqref>
        </x14:conditionalFormatting>
        <x14:conditionalFormatting xmlns:xm="http://schemas.microsoft.com/office/excel/2006/main">
          <x14:cfRule type="dataBar" id="{1596902F-32D8-4BF8-AADE-42C7B5C90E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E1413:E1428</xm:sqref>
        </x14:conditionalFormatting>
        <x14:conditionalFormatting xmlns:xm="http://schemas.microsoft.com/office/excel/2006/main">
          <x14:cfRule type="dataBar" id="{E785C5F1-603B-4623-8EB7-2683F3DF4F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F1413:F1428</xm:sqref>
        </x14:conditionalFormatting>
        <x14:conditionalFormatting xmlns:xm="http://schemas.microsoft.com/office/excel/2006/main">
          <x14:cfRule type="dataBar" id="{88E1B951-A757-450A-A5B8-DAC16306F1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G1413:G1428</xm:sqref>
        </x14:conditionalFormatting>
        <x14:conditionalFormatting xmlns:xm="http://schemas.microsoft.com/office/excel/2006/main">
          <x14:cfRule type="dataBar" id="{010EC1D6-1304-4EE7-B1E8-611DA64E74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D1435:D1450</xm:sqref>
        </x14:conditionalFormatting>
        <x14:conditionalFormatting xmlns:xm="http://schemas.microsoft.com/office/excel/2006/main">
          <x14:cfRule type="dataBar" id="{F875DCFC-3815-4660-9760-84F94ABAF0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B1435:B1450</xm:sqref>
        </x14:conditionalFormatting>
        <x14:conditionalFormatting xmlns:xm="http://schemas.microsoft.com/office/excel/2006/main">
          <x14:cfRule type="dataBar" id="{C79B685B-D2AD-43ED-90A2-D067EA69A7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C1435:C1450</xm:sqref>
        </x14:conditionalFormatting>
        <x14:conditionalFormatting xmlns:xm="http://schemas.microsoft.com/office/excel/2006/main">
          <x14:cfRule type="dataBar" id="{EA746479-DC1C-4CAD-B403-2D7FBF44A5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E1435:E1450</xm:sqref>
        </x14:conditionalFormatting>
        <x14:conditionalFormatting xmlns:xm="http://schemas.microsoft.com/office/excel/2006/main">
          <x14:cfRule type="dataBar" id="{037E0A49-6974-401C-8CD7-16A5B5D0CE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F1435:F1450</xm:sqref>
        </x14:conditionalFormatting>
        <x14:conditionalFormatting xmlns:xm="http://schemas.microsoft.com/office/excel/2006/main">
          <x14:cfRule type="dataBar" id="{27003717-0633-43CE-8AC8-147E2B0DC9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G1435:G1450</xm:sqref>
        </x14:conditionalFormatting>
        <x14:conditionalFormatting xmlns:xm="http://schemas.microsoft.com/office/excel/2006/main">
          <x14:cfRule type="dataBar" id="{89439FF0-862F-4F09-9B57-9066CB0863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B1455:B1470</xm:sqref>
        </x14:conditionalFormatting>
        <x14:conditionalFormatting xmlns:xm="http://schemas.microsoft.com/office/excel/2006/main">
          <x14:cfRule type="dataBar" id="{78550E9B-303C-4EA0-A60E-87FAF7D032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C1455:C1470</xm:sqref>
        </x14:conditionalFormatting>
        <x14:conditionalFormatting xmlns:xm="http://schemas.microsoft.com/office/excel/2006/main">
          <x14:cfRule type="dataBar" id="{B2D5F103-BBD6-4773-8392-A296976CEA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D1455:D1470</xm:sqref>
        </x14:conditionalFormatting>
        <x14:conditionalFormatting xmlns:xm="http://schemas.microsoft.com/office/excel/2006/main">
          <x14:cfRule type="dataBar" id="{2A9084CD-50AD-44E7-BF68-4706AF03E6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E1455:E1470</xm:sqref>
        </x14:conditionalFormatting>
        <x14:conditionalFormatting xmlns:xm="http://schemas.microsoft.com/office/excel/2006/main">
          <x14:cfRule type="dataBar" id="{55060C1F-1596-4580-9FBA-FFF5FE9DA6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F1455:F1470</xm:sqref>
        </x14:conditionalFormatting>
        <x14:conditionalFormatting xmlns:xm="http://schemas.microsoft.com/office/excel/2006/main">
          <x14:cfRule type="dataBar" id="{B73C5B0E-2311-47B2-9CC6-7D104FE2E9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G1455:G1470</xm:sqref>
        </x14:conditionalFormatting>
        <x14:conditionalFormatting xmlns:xm="http://schemas.microsoft.com/office/excel/2006/main">
          <x14:cfRule type="dataBar" id="{1E3CD7CF-A69B-4BAB-81F0-700E05D6BA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D1477:D1492</xm:sqref>
        </x14:conditionalFormatting>
        <x14:conditionalFormatting xmlns:xm="http://schemas.microsoft.com/office/excel/2006/main">
          <x14:cfRule type="dataBar" id="{229AF13E-19C1-44A4-9EB1-8930CA3BB8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B1477:B1492</xm:sqref>
        </x14:conditionalFormatting>
        <x14:conditionalFormatting xmlns:xm="http://schemas.microsoft.com/office/excel/2006/main">
          <x14:cfRule type="dataBar" id="{3F0377CD-ECBA-4CE4-87B4-2878FAF539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C1477:C1492</xm:sqref>
        </x14:conditionalFormatting>
        <x14:conditionalFormatting xmlns:xm="http://schemas.microsoft.com/office/excel/2006/main">
          <x14:cfRule type="dataBar" id="{5C2516DE-B525-45EE-BB2A-831098B9BE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E1477:E1492</xm:sqref>
        </x14:conditionalFormatting>
        <x14:conditionalFormatting xmlns:xm="http://schemas.microsoft.com/office/excel/2006/main">
          <x14:cfRule type="dataBar" id="{37667C60-354C-4B03-B35B-3D110A2802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F1477:F1492</xm:sqref>
        </x14:conditionalFormatting>
        <x14:conditionalFormatting xmlns:xm="http://schemas.microsoft.com/office/excel/2006/main">
          <x14:cfRule type="dataBar" id="{3E3FF360-05E9-4C29-8E1D-7D7A9B55F9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G1477:G1492</xm:sqref>
        </x14:conditionalFormatting>
        <x14:conditionalFormatting xmlns:xm="http://schemas.microsoft.com/office/excel/2006/main">
          <x14:cfRule type="dataBar" id="{2B69C333-8E5E-4F8F-A5CB-B201957C8D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B1497:B1512</xm:sqref>
        </x14:conditionalFormatting>
        <x14:conditionalFormatting xmlns:xm="http://schemas.microsoft.com/office/excel/2006/main">
          <x14:cfRule type="dataBar" id="{15335435-DE26-4C81-833C-FBE90C374A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C1497:C1512</xm:sqref>
        </x14:conditionalFormatting>
        <x14:conditionalFormatting xmlns:xm="http://schemas.microsoft.com/office/excel/2006/main">
          <x14:cfRule type="dataBar" id="{AEE2A1B1-2C15-4E47-86EA-4FF437149A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D1497:D1512</xm:sqref>
        </x14:conditionalFormatting>
        <x14:conditionalFormatting xmlns:xm="http://schemas.microsoft.com/office/excel/2006/main">
          <x14:cfRule type="dataBar" id="{C935A30F-CC13-4079-BB73-352F9DBB3C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E1497:E1512</xm:sqref>
        </x14:conditionalFormatting>
        <x14:conditionalFormatting xmlns:xm="http://schemas.microsoft.com/office/excel/2006/main">
          <x14:cfRule type="dataBar" id="{36DCBB09-B4A1-40B5-89B1-A4E63C4A36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F1497:F1512</xm:sqref>
        </x14:conditionalFormatting>
        <x14:conditionalFormatting xmlns:xm="http://schemas.microsoft.com/office/excel/2006/main">
          <x14:cfRule type="dataBar" id="{E7B274A4-5C18-430C-B94F-D68ED6896F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G1497:G1512</xm:sqref>
        </x14:conditionalFormatting>
        <x14:conditionalFormatting xmlns:xm="http://schemas.microsoft.com/office/excel/2006/main">
          <x14:cfRule type="dataBar" id="{BB12ADB4-5EB2-4902-B26C-F9BD213906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D1519:D1534</xm:sqref>
        </x14:conditionalFormatting>
        <x14:conditionalFormatting xmlns:xm="http://schemas.microsoft.com/office/excel/2006/main">
          <x14:cfRule type="dataBar" id="{39628204-999E-4914-A8C5-947C44CB41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B1519:B1534</xm:sqref>
        </x14:conditionalFormatting>
        <x14:conditionalFormatting xmlns:xm="http://schemas.microsoft.com/office/excel/2006/main">
          <x14:cfRule type="dataBar" id="{9FED849C-BDCD-412A-8C33-A5FEACB7C0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C1519:C1534</xm:sqref>
        </x14:conditionalFormatting>
        <x14:conditionalFormatting xmlns:xm="http://schemas.microsoft.com/office/excel/2006/main">
          <x14:cfRule type="dataBar" id="{385588B9-E273-4D99-B977-5C601E046A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E1519:E1534</xm:sqref>
        </x14:conditionalFormatting>
        <x14:conditionalFormatting xmlns:xm="http://schemas.microsoft.com/office/excel/2006/main">
          <x14:cfRule type="dataBar" id="{E6995414-3C83-4458-A19A-21766F3374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F1519:F1534</xm:sqref>
        </x14:conditionalFormatting>
        <x14:conditionalFormatting xmlns:xm="http://schemas.microsoft.com/office/excel/2006/main">
          <x14:cfRule type="dataBar" id="{E0BE8091-00EA-45BE-95D8-100B459845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G1519:G1534</xm:sqref>
        </x14:conditionalFormatting>
        <x14:conditionalFormatting xmlns:xm="http://schemas.microsoft.com/office/excel/2006/main">
          <x14:cfRule type="dataBar" id="{B55173A6-423A-4CE6-B857-BBBC2A30E0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B1539:B1554</xm:sqref>
        </x14:conditionalFormatting>
        <x14:conditionalFormatting xmlns:xm="http://schemas.microsoft.com/office/excel/2006/main">
          <x14:cfRule type="dataBar" id="{2BC33CA0-EE0E-4CE3-AEF0-82D26904F5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C1539:C1554</xm:sqref>
        </x14:conditionalFormatting>
        <x14:conditionalFormatting xmlns:xm="http://schemas.microsoft.com/office/excel/2006/main">
          <x14:cfRule type="dataBar" id="{563F350E-2A90-4B3C-BCF0-1F2CE03D0F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D1539:D1554</xm:sqref>
        </x14:conditionalFormatting>
        <x14:conditionalFormatting xmlns:xm="http://schemas.microsoft.com/office/excel/2006/main">
          <x14:cfRule type="dataBar" id="{E3E87A28-229F-487B-BA2D-5CB8418EEB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E1539:E1554</xm:sqref>
        </x14:conditionalFormatting>
        <x14:conditionalFormatting xmlns:xm="http://schemas.microsoft.com/office/excel/2006/main">
          <x14:cfRule type="dataBar" id="{DBD3F7A7-EEEA-45C7-B7F0-708F683BF4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F1539:F1554</xm:sqref>
        </x14:conditionalFormatting>
        <x14:conditionalFormatting xmlns:xm="http://schemas.microsoft.com/office/excel/2006/main">
          <x14:cfRule type="dataBar" id="{0A964AFD-6DDF-4D03-A872-6C2BF16AFB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G1539:G1554</xm:sqref>
        </x14:conditionalFormatting>
        <x14:conditionalFormatting xmlns:xm="http://schemas.microsoft.com/office/excel/2006/main">
          <x14:cfRule type="dataBar" id="{AC0BA9B7-A518-45A2-BDDA-A77CC8FB58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D1561:D1576</xm:sqref>
        </x14:conditionalFormatting>
        <x14:conditionalFormatting xmlns:xm="http://schemas.microsoft.com/office/excel/2006/main">
          <x14:cfRule type="dataBar" id="{BBBCFDCD-9C58-437F-BD74-6A1E5B1DF4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B1561:B1576</xm:sqref>
        </x14:conditionalFormatting>
        <x14:conditionalFormatting xmlns:xm="http://schemas.microsoft.com/office/excel/2006/main">
          <x14:cfRule type="dataBar" id="{0F1440A4-399A-4DB2-A101-D8527FAB13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C1561:C1576</xm:sqref>
        </x14:conditionalFormatting>
        <x14:conditionalFormatting xmlns:xm="http://schemas.microsoft.com/office/excel/2006/main">
          <x14:cfRule type="dataBar" id="{84DF9372-D4CB-42C8-8AE3-D16BBD7216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E1561:E1576</xm:sqref>
        </x14:conditionalFormatting>
        <x14:conditionalFormatting xmlns:xm="http://schemas.microsoft.com/office/excel/2006/main">
          <x14:cfRule type="dataBar" id="{C8ABBA9A-0D38-437A-8921-A5D13E87C4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F1561:F1576</xm:sqref>
        </x14:conditionalFormatting>
        <x14:conditionalFormatting xmlns:xm="http://schemas.microsoft.com/office/excel/2006/main">
          <x14:cfRule type="dataBar" id="{A335920D-6A71-46B1-977C-57DFDBCD27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G1561:G1576</xm:sqref>
        </x14:conditionalFormatting>
        <x14:conditionalFormatting xmlns:xm="http://schemas.microsoft.com/office/excel/2006/main">
          <x14:cfRule type="dataBar" id="{FCB3FBDA-FBEB-4B12-8722-B7B5036E0D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B1581:B1596</xm:sqref>
        </x14:conditionalFormatting>
        <x14:conditionalFormatting xmlns:xm="http://schemas.microsoft.com/office/excel/2006/main">
          <x14:cfRule type="dataBar" id="{A3C433ED-1331-44F4-BB07-7FFE56C40E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C1581:C1596</xm:sqref>
        </x14:conditionalFormatting>
        <x14:conditionalFormatting xmlns:xm="http://schemas.microsoft.com/office/excel/2006/main">
          <x14:cfRule type="dataBar" id="{3CB30212-41E4-4C58-8951-8B883085B1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D1581:D1596</xm:sqref>
        </x14:conditionalFormatting>
        <x14:conditionalFormatting xmlns:xm="http://schemas.microsoft.com/office/excel/2006/main">
          <x14:cfRule type="dataBar" id="{5BC4B286-D183-4928-B359-3602B5FBB9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E1581:E1596</xm:sqref>
        </x14:conditionalFormatting>
        <x14:conditionalFormatting xmlns:xm="http://schemas.microsoft.com/office/excel/2006/main">
          <x14:cfRule type="dataBar" id="{F99A05A3-5473-4632-BBF5-AF314ED27A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F1581:F1596</xm:sqref>
        </x14:conditionalFormatting>
        <x14:conditionalFormatting xmlns:xm="http://schemas.microsoft.com/office/excel/2006/main">
          <x14:cfRule type="dataBar" id="{5C5F4976-8147-400C-86BA-7157297E60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G1581:G1596</xm:sqref>
        </x14:conditionalFormatting>
        <x14:conditionalFormatting xmlns:xm="http://schemas.microsoft.com/office/excel/2006/main">
          <x14:cfRule type="dataBar" id="{693CD610-A605-498B-B8A3-C4BE7D31C6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D1603:D1618</xm:sqref>
        </x14:conditionalFormatting>
        <x14:conditionalFormatting xmlns:xm="http://schemas.microsoft.com/office/excel/2006/main">
          <x14:cfRule type="dataBar" id="{0DD53AE0-B47C-44A9-92B3-437965DBF9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B1603:B1618</xm:sqref>
        </x14:conditionalFormatting>
        <x14:conditionalFormatting xmlns:xm="http://schemas.microsoft.com/office/excel/2006/main">
          <x14:cfRule type="dataBar" id="{3E731CBF-EBB8-47BC-8903-274C794078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C1603:C1618</xm:sqref>
        </x14:conditionalFormatting>
        <x14:conditionalFormatting xmlns:xm="http://schemas.microsoft.com/office/excel/2006/main">
          <x14:cfRule type="dataBar" id="{8BA3F7AA-3C33-4EB9-AB33-2E33650B50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E1603:E1618</xm:sqref>
        </x14:conditionalFormatting>
        <x14:conditionalFormatting xmlns:xm="http://schemas.microsoft.com/office/excel/2006/main">
          <x14:cfRule type="dataBar" id="{3C86CE7B-BE27-473A-AC79-044E08F05A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F1603:F1618</xm:sqref>
        </x14:conditionalFormatting>
        <x14:conditionalFormatting xmlns:xm="http://schemas.microsoft.com/office/excel/2006/main">
          <x14:cfRule type="dataBar" id="{841D91C1-2182-4D67-B7E0-A5B1B6BAF1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G1603:G1618</xm:sqref>
        </x14:conditionalFormatting>
        <x14:conditionalFormatting xmlns:xm="http://schemas.microsoft.com/office/excel/2006/main">
          <x14:cfRule type="dataBar" id="{56D1C104-7481-4755-B345-3A22609CCC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B1623:B1638</xm:sqref>
        </x14:conditionalFormatting>
        <x14:conditionalFormatting xmlns:xm="http://schemas.microsoft.com/office/excel/2006/main">
          <x14:cfRule type="dataBar" id="{A8B7C6D6-C65A-4AA1-A18A-C378E6A0DB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C1623:C1638</xm:sqref>
        </x14:conditionalFormatting>
        <x14:conditionalFormatting xmlns:xm="http://schemas.microsoft.com/office/excel/2006/main">
          <x14:cfRule type="dataBar" id="{2ECC6C63-938A-4F93-9C47-E458DD5A96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D1623:D1638</xm:sqref>
        </x14:conditionalFormatting>
        <x14:conditionalFormatting xmlns:xm="http://schemas.microsoft.com/office/excel/2006/main">
          <x14:cfRule type="dataBar" id="{36F150FC-15D6-4A45-A9C4-791A73711F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E1623:E1638</xm:sqref>
        </x14:conditionalFormatting>
        <x14:conditionalFormatting xmlns:xm="http://schemas.microsoft.com/office/excel/2006/main">
          <x14:cfRule type="dataBar" id="{75E08C4E-10C3-4ADB-9716-B9DD3DAD8F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F1623:F1638</xm:sqref>
        </x14:conditionalFormatting>
        <x14:conditionalFormatting xmlns:xm="http://schemas.microsoft.com/office/excel/2006/main">
          <x14:cfRule type="dataBar" id="{D3DC77CF-1086-40A0-B887-E2FF2E3E03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G1623:G1638</xm:sqref>
        </x14:conditionalFormatting>
        <x14:conditionalFormatting xmlns:xm="http://schemas.microsoft.com/office/excel/2006/main">
          <x14:cfRule type="dataBar" id="{5FD9EA8D-03A4-4C1C-A082-E6B649B101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D1645:D1660</xm:sqref>
        </x14:conditionalFormatting>
        <x14:conditionalFormatting xmlns:xm="http://schemas.microsoft.com/office/excel/2006/main">
          <x14:cfRule type="dataBar" id="{FDA22581-3A84-4D51-9278-A34198A7F8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B1645:B1660</xm:sqref>
        </x14:conditionalFormatting>
        <x14:conditionalFormatting xmlns:xm="http://schemas.microsoft.com/office/excel/2006/main">
          <x14:cfRule type="dataBar" id="{B1573E7C-2B5D-4D6B-9D4D-38E43FE2D6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C1645:C1660</xm:sqref>
        </x14:conditionalFormatting>
        <x14:conditionalFormatting xmlns:xm="http://schemas.microsoft.com/office/excel/2006/main">
          <x14:cfRule type="dataBar" id="{D7FC23C0-2BD5-4315-993E-7B67179FA8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E1645:E1660</xm:sqref>
        </x14:conditionalFormatting>
        <x14:conditionalFormatting xmlns:xm="http://schemas.microsoft.com/office/excel/2006/main">
          <x14:cfRule type="dataBar" id="{2EC37E5C-70C2-4D6E-8844-EC48D7EF24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F1645:F1660</xm:sqref>
        </x14:conditionalFormatting>
        <x14:conditionalFormatting xmlns:xm="http://schemas.microsoft.com/office/excel/2006/main">
          <x14:cfRule type="dataBar" id="{F9072380-95A9-4DED-AD96-8E0A27BBD8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G1645:G1660</xm:sqref>
        </x14:conditionalFormatting>
        <x14:conditionalFormatting xmlns:xm="http://schemas.microsoft.com/office/excel/2006/main">
          <x14:cfRule type="dataBar" id="{461F746B-43A6-49B5-8AD5-4AE8EA02A8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B1665:B1680</xm:sqref>
        </x14:conditionalFormatting>
        <x14:conditionalFormatting xmlns:xm="http://schemas.microsoft.com/office/excel/2006/main">
          <x14:cfRule type="dataBar" id="{C64412A2-095D-4977-B916-51C617F4B2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C1665:C1680</xm:sqref>
        </x14:conditionalFormatting>
        <x14:conditionalFormatting xmlns:xm="http://schemas.microsoft.com/office/excel/2006/main">
          <x14:cfRule type="dataBar" id="{9F814BDF-9721-4BAE-B133-62C179EECB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D1665:D1680</xm:sqref>
        </x14:conditionalFormatting>
        <x14:conditionalFormatting xmlns:xm="http://schemas.microsoft.com/office/excel/2006/main">
          <x14:cfRule type="dataBar" id="{585695E5-E453-4268-AF34-E8D27CD3F2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E1665:E1680</xm:sqref>
        </x14:conditionalFormatting>
        <x14:conditionalFormatting xmlns:xm="http://schemas.microsoft.com/office/excel/2006/main">
          <x14:cfRule type="dataBar" id="{C093F7E9-6574-4388-852C-C3301FD7C9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F1665:F1680</xm:sqref>
        </x14:conditionalFormatting>
        <x14:conditionalFormatting xmlns:xm="http://schemas.microsoft.com/office/excel/2006/main">
          <x14:cfRule type="dataBar" id="{3D423A07-14BD-4573-B225-27F3F15819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G1665:G1680</xm:sqref>
        </x14:conditionalFormatting>
        <x14:conditionalFormatting xmlns:xm="http://schemas.microsoft.com/office/excel/2006/main">
          <x14:cfRule type="dataBar" id="{F790B817-3613-4499-A5A9-59CB8B7892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D1687:D1702</xm:sqref>
        </x14:conditionalFormatting>
        <x14:conditionalFormatting xmlns:xm="http://schemas.microsoft.com/office/excel/2006/main">
          <x14:cfRule type="dataBar" id="{8032B057-9198-47E0-8497-3B3EEDC326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B1687:B1702</xm:sqref>
        </x14:conditionalFormatting>
        <x14:conditionalFormatting xmlns:xm="http://schemas.microsoft.com/office/excel/2006/main">
          <x14:cfRule type="dataBar" id="{C3B59BF2-77DA-4B50-8275-7440583338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C1687:C1702</xm:sqref>
        </x14:conditionalFormatting>
        <x14:conditionalFormatting xmlns:xm="http://schemas.microsoft.com/office/excel/2006/main">
          <x14:cfRule type="dataBar" id="{9F69A3ED-862D-425C-AF43-9037B9B87D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E1687:E1702</xm:sqref>
        </x14:conditionalFormatting>
        <x14:conditionalFormatting xmlns:xm="http://schemas.microsoft.com/office/excel/2006/main">
          <x14:cfRule type="dataBar" id="{A2AB1F0B-7ED0-4F72-A5F6-ABC85969D3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F1687:F1702</xm:sqref>
        </x14:conditionalFormatting>
        <x14:conditionalFormatting xmlns:xm="http://schemas.microsoft.com/office/excel/2006/main">
          <x14:cfRule type="dataBar" id="{C592227C-273B-4AF1-8E57-9B5C1BB1AC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G1687:G1702</xm:sqref>
        </x14:conditionalFormatting>
        <x14:conditionalFormatting xmlns:xm="http://schemas.microsoft.com/office/excel/2006/main">
          <x14:cfRule type="dataBar" id="{B0E23E6E-3EE9-4FAD-8EB2-612BC5A94D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B1707:B1722</xm:sqref>
        </x14:conditionalFormatting>
        <x14:conditionalFormatting xmlns:xm="http://schemas.microsoft.com/office/excel/2006/main">
          <x14:cfRule type="dataBar" id="{E5AE8011-039D-4F23-BFC3-9BAB39E72B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C1707:C1722</xm:sqref>
        </x14:conditionalFormatting>
        <x14:conditionalFormatting xmlns:xm="http://schemas.microsoft.com/office/excel/2006/main">
          <x14:cfRule type="dataBar" id="{7DD00501-6326-4CCA-B4DE-4BEF5D1904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D1707:D1722</xm:sqref>
        </x14:conditionalFormatting>
        <x14:conditionalFormatting xmlns:xm="http://schemas.microsoft.com/office/excel/2006/main">
          <x14:cfRule type="dataBar" id="{95BB42D5-E4C7-4540-BFC7-B8F105025F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E1707:E1722</xm:sqref>
        </x14:conditionalFormatting>
        <x14:conditionalFormatting xmlns:xm="http://schemas.microsoft.com/office/excel/2006/main">
          <x14:cfRule type="dataBar" id="{EDFBA637-E86D-41C2-8B58-CA833251C7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F1707:F1722</xm:sqref>
        </x14:conditionalFormatting>
        <x14:conditionalFormatting xmlns:xm="http://schemas.microsoft.com/office/excel/2006/main">
          <x14:cfRule type="dataBar" id="{C1E22957-0E74-4CF8-A4FE-0953FBD727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G1707:G1722</xm:sqref>
        </x14:conditionalFormatting>
        <x14:conditionalFormatting xmlns:xm="http://schemas.microsoft.com/office/excel/2006/main">
          <x14:cfRule type="dataBar" id="{E676ABE8-05E5-4555-A7C1-E6F7DC3D8E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D1729:D1744</xm:sqref>
        </x14:conditionalFormatting>
        <x14:conditionalFormatting xmlns:xm="http://schemas.microsoft.com/office/excel/2006/main">
          <x14:cfRule type="dataBar" id="{F1A00375-CB20-40B7-BD7F-EE39D0B668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B1729:B1744</xm:sqref>
        </x14:conditionalFormatting>
        <x14:conditionalFormatting xmlns:xm="http://schemas.microsoft.com/office/excel/2006/main">
          <x14:cfRule type="dataBar" id="{E127BFB8-C46A-4C7E-9FE1-68E1E7267C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C1729:C1744</xm:sqref>
        </x14:conditionalFormatting>
        <x14:conditionalFormatting xmlns:xm="http://schemas.microsoft.com/office/excel/2006/main">
          <x14:cfRule type="dataBar" id="{873F0DEB-E6EB-4418-B4F4-38EC04FB51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E1729:E1744</xm:sqref>
        </x14:conditionalFormatting>
        <x14:conditionalFormatting xmlns:xm="http://schemas.microsoft.com/office/excel/2006/main">
          <x14:cfRule type="dataBar" id="{1D718A72-B230-4908-87FE-270582DCA6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F1729:F1744</xm:sqref>
        </x14:conditionalFormatting>
        <x14:conditionalFormatting xmlns:xm="http://schemas.microsoft.com/office/excel/2006/main">
          <x14:cfRule type="dataBar" id="{85025D9D-4E62-442D-A567-192C34CCBF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G1729:G1744</xm:sqref>
        </x14:conditionalFormatting>
        <x14:conditionalFormatting xmlns:xm="http://schemas.microsoft.com/office/excel/2006/main">
          <x14:cfRule type="dataBar" id="{23E8E0CE-003A-47EE-9B87-E62DCD9DCA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B1749:B1764</xm:sqref>
        </x14:conditionalFormatting>
        <x14:conditionalFormatting xmlns:xm="http://schemas.microsoft.com/office/excel/2006/main">
          <x14:cfRule type="dataBar" id="{1D31373B-AD71-47A0-BB56-BA09267126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C1749:C1764</xm:sqref>
        </x14:conditionalFormatting>
        <x14:conditionalFormatting xmlns:xm="http://schemas.microsoft.com/office/excel/2006/main">
          <x14:cfRule type="dataBar" id="{F8534799-F6D2-4EED-9934-E0FACCB3A4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D1749:D1764</xm:sqref>
        </x14:conditionalFormatting>
        <x14:conditionalFormatting xmlns:xm="http://schemas.microsoft.com/office/excel/2006/main">
          <x14:cfRule type="dataBar" id="{6A37E07A-2115-42AA-B5B1-7E1D051D66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E1749:E1764</xm:sqref>
        </x14:conditionalFormatting>
        <x14:conditionalFormatting xmlns:xm="http://schemas.microsoft.com/office/excel/2006/main">
          <x14:cfRule type="dataBar" id="{0FEE56DE-E733-42BD-BAEB-19959B112F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F1749:F1764</xm:sqref>
        </x14:conditionalFormatting>
        <x14:conditionalFormatting xmlns:xm="http://schemas.microsoft.com/office/excel/2006/main">
          <x14:cfRule type="dataBar" id="{08D361B5-54BF-4F08-BF38-5609AA268F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G1749:G1764</xm:sqref>
        </x14:conditionalFormatting>
        <x14:conditionalFormatting xmlns:xm="http://schemas.microsoft.com/office/excel/2006/main">
          <x14:cfRule type="dataBar" id="{5B153BB1-E7CB-48CD-BB8E-55BE345FA9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D1771:D1786</xm:sqref>
        </x14:conditionalFormatting>
        <x14:conditionalFormatting xmlns:xm="http://schemas.microsoft.com/office/excel/2006/main">
          <x14:cfRule type="dataBar" id="{973942F2-856C-4C4B-A20C-D8C6769EE1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B1771:B1786</xm:sqref>
        </x14:conditionalFormatting>
        <x14:conditionalFormatting xmlns:xm="http://schemas.microsoft.com/office/excel/2006/main">
          <x14:cfRule type="dataBar" id="{9CD0DD3C-BDF0-4C0D-82F0-B101DD0C29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C1771:C1786</xm:sqref>
        </x14:conditionalFormatting>
        <x14:conditionalFormatting xmlns:xm="http://schemas.microsoft.com/office/excel/2006/main">
          <x14:cfRule type="dataBar" id="{9CAA14FD-0D70-4E03-B481-264D2F73B4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E1771:E1786</xm:sqref>
        </x14:conditionalFormatting>
        <x14:conditionalFormatting xmlns:xm="http://schemas.microsoft.com/office/excel/2006/main">
          <x14:cfRule type="dataBar" id="{C4BE2F9A-6C26-41BD-BF94-A78338A6F7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F1771:F1786</xm:sqref>
        </x14:conditionalFormatting>
        <x14:conditionalFormatting xmlns:xm="http://schemas.microsoft.com/office/excel/2006/main">
          <x14:cfRule type="dataBar" id="{01E3DD9E-126C-48D7-A4D6-340854E3F6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G1771:G1786</xm:sqref>
        </x14:conditionalFormatting>
        <x14:conditionalFormatting xmlns:xm="http://schemas.microsoft.com/office/excel/2006/main">
          <x14:cfRule type="dataBar" id="{E07FC298-6600-4AC1-A34F-683962D395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B1791:B1806</xm:sqref>
        </x14:conditionalFormatting>
        <x14:conditionalFormatting xmlns:xm="http://schemas.microsoft.com/office/excel/2006/main">
          <x14:cfRule type="dataBar" id="{82559D0E-08DF-4B6F-BD2B-B977BE341C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C1791:C1806</xm:sqref>
        </x14:conditionalFormatting>
        <x14:conditionalFormatting xmlns:xm="http://schemas.microsoft.com/office/excel/2006/main">
          <x14:cfRule type="dataBar" id="{FAB5FA8B-13C7-402A-987C-7721AB80D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D1791:D1806</xm:sqref>
        </x14:conditionalFormatting>
        <x14:conditionalFormatting xmlns:xm="http://schemas.microsoft.com/office/excel/2006/main">
          <x14:cfRule type="dataBar" id="{3FF5EF99-5662-4DE0-908B-AF943D7175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E1791:E1806</xm:sqref>
        </x14:conditionalFormatting>
        <x14:conditionalFormatting xmlns:xm="http://schemas.microsoft.com/office/excel/2006/main">
          <x14:cfRule type="dataBar" id="{2985B953-AB0D-47D9-94C8-9EFC34DBDE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F1791:F1806</xm:sqref>
        </x14:conditionalFormatting>
        <x14:conditionalFormatting xmlns:xm="http://schemas.microsoft.com/office/excel/2006/main">
          <x14:cfRule type="dataBar" id="{BE66CEEC-A257-419D-A151-CF9250C960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G1791:G1806</xm:sqref>
        </x14:conditionalFormatting>
        <x14:conditionalFormatting xmlns:xm="http://schemas.microsoft.com/office/excel/2006/main">
          <x14:cfRule type="dataBar" id="{38596973-3B85-4D1E-AF6D-82A77B96D9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D1813:D1828</xm:sqref>
        </x14:conditionalFormatting>
        <x14:conditionalFormatting xmlns:xm="http://schemas.microsoft.com/office/excel/2006/main">
          <x14:cfRule type="dataBar" id="{ADF5C2FE-4191-40B7-9E8F-356D82E370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B1813:B1828</xm:sqref>
        </x14:conditionalFormatting>
        <x14:conditionalFormatting xmlns:xm="http://schemas.microsoft.com/office/excel/2006/main">
          <x14:cfRule type="dataBar" id="{6C842951-D889-474B-9098-38A5451BE1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C1813:C1828</xm:sqref>
        </x14:conditionalFormatting>
        <x14:conditionalFormatting xmlns:xm="http://schemas.microsoft.com/office/excel/2006/main">
          <x14:cfRule type="dataBar" id="{F36978ED-2594-42C3-9B0F-DEC6A5CAB8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E1813:E1828</xm:sqref>
        </x14:conditionalFormatting>
        <x14:conditionalFormatting xmlns:xm="http://schemas.microsoft.com/office/excel/2006/main">
          <x14:cfRule type="dataBar" id="{D9536AB2-A861-46FF-B83A-DB7D4F9AD2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F1813:F1828</xm:sqref>
        </x14:conditionalFormatting>
        <x14:conditionalFormatting xmlns:xm="http://schemas.microsoft.com/office/excel/2006/main">
          <x14:cfRule type="dataBar" id="{777F97DE-F8AF-43A3-9C5E-792E43918F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G1813:G1828</xm:sqref>
        </x14:conditionalFormatting>
        <x14:conditionalFormatting xmlns:xm="http://schemas.microsoft.com/office/excel/2006/main">
          <x14:cfRule type="dataBar" id="{18D5CFEE-44D4-4AC5-BE87-9D34D1400A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B1833:B1848</xm:sqref>
        </x14:conditionalFormatting>
        <x14:conditionalFormatting xmlns:xm="http://schemas.microsoft.com/office/excel/2006/main">
          <x14:cfRule type="dataBar" id="{221AECB3-DA7C-499C-9891-2E4ED6387C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C1833:C1848</xm:sqref>
        </x14:conditionalFormatting>
        <x14:conditionalFormatting xmlns:xm="http://schemas.microsoft.com/office/excel/2006/main">
          <x14:cfRule type="dataBar" id="{4E8357AD-E116-466C-93D3-62B1442E65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D1833:D1848</xm:sqref>
        </x14:conditionalFormatting>
        <x14:conditionalFormatting xmlns:xm="http://schemas.microsoft.com/office/excel/2006/main">
          <x14:cfRule type="dataBar" id="{4092B663-E597-4C9C-9F29-019A1802F4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E1833:E1848</xm:sqref>
        </x14:conditionalFormatting>
        <x14:conditionalFormatting xmlns:xm="http://schemas.microsoft.com/office/excel/2006/main">
          <x14:cfRule type="dataBar" id="{CFFD33F9-68C6-4D73-9728-90CA038029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F1833:F1848</xm:sqref>
        </x14:conditionalFormatting>
        <x14:conditionalFormatting xmlns:xm="http://schemas.microsoft.com/office/excel/2006/main">
          <x14:cfRule type="dataBar" id="{44ED3971-BDC5-48AB-96FB-83E4E4C93D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G1833:G1848</xm:sqref>
        </x14:conditionalFormatting>
        <x14:conditionalFormatting xmlns:xm="http://schemas.microsoft.com/office/excel/2006/main">
          <x14:cfRule type="dataBar" id="{C8DE30CD-D694-4AF4-B6E6-8027689D0E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D1855:D1870</xm:sqref>
        </x14:conditionalFormatting>
        <x14:conditionalFormatting xmlns:xm="http://schemas.microsoft.com/office/excel/2006/main">
          <x14:cfRule type="dataBar" id="{5D1B7D34-D8B0-439E-99E6-F516442C98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B1855:B1870</xm:sqref>
        </x14:conditionalFormatting>
        <x14:conditionalFormatting xmlns:xm="http://schemas.microsoft.com/office/excel/2006/main">
          <x14:cfRule type="dataBar" id="{FC810545-B56E-43B9-88F2-FB1FF9C309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C1855:C1870</xm:sqref>
        </x14:conditionalFormatting>
        <x14:conditionalFormatting xmlns:xm="http://schemas.microsoft.com/office/excel/2006/main">
          <x14:cfRule type="dataBar" id="{C7F4895B-983B-4832-AF9B-56B61139C9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E1855:E1870</xm:sqref>
        </x14:conditionalFormatting>
        <x14:conditionalFormatting xmlns:xm="http://schemas.microsoft.com/office/excel/2006/main">
          <x14:cfRule type="dataBar" id="{B3CB83D1-2F7A-4CA2-AE78-195A404592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F1855:F1870</xm:sqref>
        </x14:conditionalFormatting>
        <x14:conditionalFormatting xmlns:xm="http://schemas.microsoft.com/office/excel/2006/main">
          <x14:cfRule type="dataBar" id="{887AB641-CBD0-4C0B-94A1-995EE06B67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G1855:G1870</xm:sqref>
        </x14:conditionalFormatting>
        <x14:conditionalFormatting xmlns:xm="http://schemas.microsoft.com/office/excel/2006/main">
          <x14:cfRule type="dataBar" id="{1C2CE508-E7B0-4B51-8309-646FA794DB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B1875:B1890</xm:sqref>
        </x14:conditionalFormatting>
        <x14:conditionalFormatting xmlns:xm="http://schemas.microsoft.com/office/excel/2006/main">
          <x14:cfRule type="dataBar" id="{41B85802-ACBF-4C46-870D-BD7CC9DDE1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C1875:C1890</xm:sqref>
        </x14:conditionalFormatting>
        <x14:conditionalFormatting xmlns:xm="http://schemas.microsoft.com/office/excel/2006/main">
          <x14:cfRule type="dataBar" id="{20E3B076-0FCE-482C-8B75-115FF74565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D1875:D1890</xm:sqref>
        </x14:conditionalFormatting>
        <x14:conditionalFormatting xmlns:xm="http://schemas.microsoft.com/office/excel/2006/main">
          <x14:cfRule type="dataBar" id="{774EE97E-488D-420A-9158-B055A2F9A0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E1875:E1890</xm:sqref>
        </x14:conditionalFormatting>
        <x14:conditionalFormatting xmlns:xm="http://schemas.microsoft.com/office/excel/2006/main">
          <x14:cfRule type="dataBar" id="{F0B915F0-6859-49A5-8E68-5C1B6B5818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F1875:F1890</xm:sqref>
        </x14:conditionalFormatting>
        <x14:conditionalFormatting xmlns:xm="http://schemas.microsoft.com/office/excel/2006/main">
          <x14:cfRule type="dataBar" id="{56AEF7F5-63C4-4E37-B2AF-24A31C43E5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G1875:G1890</xm:sqref>
        </x14:conditionalFormatting>
        <x14:conditionalFormatting xmlns:xm="http://schemas.microsoft.com/office/excel/2006/main">
          <x14:cfRule type="dataBar" id="{F6445010-75DA-4447-B454-87B5438579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D1897:D1912</xm:sqref>
        </x14:conditionalFormatting>
        <x14:conditionalFormatting xmlns:xm="http://schemas.microsoft.com/office/excel/2006/main">
          <x14:cfRule type="dataBar" id="{91B4161C-81FF-4B93-A8CE-9E02AA3021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B1897:B1912</xm:sqref>
        </x14:conditionalFormatting>
        <x14:conditionalFormatting xmlns:xm="http://schemas.microsoft.com/office/excel/2006/main">
          <x14:cfRule type="dataBar" id="{E6B02053-A557-4E62-B345-E4B769DA8C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C1897:C1912</xm:sqref>
        </x14:conditionalFormatting>
        <x14:conditionalFormatting xmlns:xm="http://schemas.microsoft.com/office/excel/2006/main">
          <x14:cfRule type="dataBar" id="{15BF8461-39FA-4F7E-9BE1-FD1AEA1354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E1897:E1912</xm:sqref>
        </x14:conditionalFormatting>
        <x14:conditionalFormatting xmlns:xm="http://schemas.microsoft.com/office/excel/2006/main">
          <x14:cfRule type="dataBar" id="{34C2238D-4184-4DCB-8671-6594B45D38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F1897:F1912</xm:sqref>
        </x14:conditionalFormatting>
        <x14:conditionalFormatting xmlns:xm="http://schemas.microsoft.com/office/excel/2006/main">
          <x14:cfRule type="dataBar" id="{FDFC5546-31DE-497C-85DD-D164559727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G1897:G1912</xm:sqref>
        </x14:conditionalFormatting>
        <x14:conditionalFormatting xmlns:xm="http://schemas.microsoft.com/office/excel/2006/main">
          <x14:cfRule type="dataBar" id="{3C17B73D-727D-467F-A93F-F2CFA3C766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B1917:B1932</xm:sqref>
        </x14:conditionalFormatting>
        <x14:conditionalFormatting xmlns:xm="http://schemas.microsoft.com/office/excel/2006/main">
          <x14:cfRule type="dataBar" id="{C69AE31D-BD0E-4DE3-AAC7-F0889DDA96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C1917:C1932</xm:sqref>
        </x14:conditionalFormatting>
        <x14:conditionalFormatting xmlns:xm="http://schemas.microsoft.com/office/excel/2006/main">
          <x14:cfRule type="dataBar" id="{38A336BE-19B6-4771-B10E-8B3BC0F758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D1917:D1932</xm:sqref>
        </x14:conditionalFormatting>
        <x14:conditionalFormatting xmlns:xm="http://schemas.microsoft.com/office/excel/2006/main">
          <x14:cfRule type="dataBar" id="{5484706B-6EF1-41B5-BA6B-FE74869788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E1917:E1932</xm:sqref>
        </x14:conditionalFormatting>
        <x14:conditionalFormatting xmlns:xm="http://schemas.microsoft.com/office/excel/2006/main">
          <x14:cfRule type="dataBar" id="{F007F4DB-69CE-4578-913F-23768B5121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F1917:F1932</xm:sqref>
        </x14:conditionalFormatting>
        <x14:conditionalFormatting xmlns:xm="http://schemas.microsoft.com/office/excel/2006/main">
          <x14:cfRule type="dataBar" id="{CEDA5268-31E9-43C2-8C4A-15757919E1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G1917:G1932</xm:sqref>
        </x14:conditionalFormatting>
        <x14:conditionalFormatting xmlns:xm="http://schemas.microsoft.com/office/excel/2006/main">
          <x14:cfRule type="dataBar" id="{F7C39A7C-302B-45E0-BBF6-A8DEEA98BF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D1939:D1954</xm:sqref>
        </x14:conditionalFormatting>
        <x14:conditionalFormatting xmlns:xm="http://schemas.microsoft.com/office/excel/2006/main">
          <x14:cfRule type="dataBar" id="{14C178E1-D039-4AAC-B145-3501C51B7A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B1939:B1954</xm:sqref>
        </x14:conditionalFormatting>
        <x14:conditionalFormatting xmlns:xm="http://schemas.microsoft.com/office/excel/2006/main">
          <x14:cfRule type="dataBar" id="{191C567F-F6D5-4A92-AC93-7577080808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C1939:C1954</xm:sqref>
        </x14:conditionalFormatting>
        <x14:conditionalFormatting xmlns:xm="http://schemas.microsoft.com/office/excel/2006/main">
          <x14:cfRule type="dataBar" id="{AB1D36B9-0B6F-4694-ADC8-C284892BA3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E1939:E1954</xm:sqref>
        </x14:conditionalFormatting>
        <x14:conditionalFormatting xmlns:xm="http://schemas.microsoft.com/office/excel/2006/main">
          <x14:cfRule type="dataBar" id="{AD8D31F7-16DE-4DF9-A79A-28F05BC052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F1939:F1954</xm:sqref>
        </x14:conditionalFormatting>
        <x14:conditionalFormatting xmlns:xm="http://schemas.microsoft.com/office/excel/2006/main">
          <x14:cfRule type="dataBar" id="{E3727C5B-5719-4D64-93C6-654D1A863C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G1939:G1954</xm:sqref>
        </x14:conditionalFormatting>
        <x14:conditionalFormatting xmlns:xm="http://schemas.microsoft.com/office/excel/2006/main">
          <x14:cfRule type="dataBar" id="{F3E8E267-7CF7-44C1-A314-FA378504BE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B1959:B1974</xm:sqref>
        </x14:conditionalFormatting>
        <x14:conditionalFormatting xmlns:xm="http://schemas.microsoft.com/office/excel/2006/main">
          <x14:cfRule type="dataBar" id="{07D09D57-597F-4652-8772-AA4BF53B35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C1959:C1974</xm:sqref>
        </x14:conditionalFormatting>
        <x14:conditionalFormatting xmlns:xm="http://schemas.microsoft.com/office/excel/2006/main">
          <x14:cfRule type="dataBar" id="{1ED1811F-6B0A-4B68-8A55-97AF3148D9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D1959:D1974</xm:sqref>
        </x14:conditionalFormatting>
        <x14:conditionalFormatting xmlns:xm="http://schemas.microsoft.com/office/excel/2006/main">
          <x14:cfRule type="dataBar" id="{FE5CFB56-0821-4916-8457-C636AF8480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E1959:E1974</xm:sqref>
        </x14:conditionalFormatting>
        <x14:conditionalFormatting xmlns:xm="http://schemas.microsoft.com/office/excel/2006/main">
          <x14:cfRule type="dataBar" id="{DFA80601-1571-4D49-B1B8-741ECE7ADD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F1959:F1974</xm:sqref>
        </x14:conditionalFormatting>
        <x14:conditionalFormatting xmlns:xm="http://schemas.microsoft.com/office/excel/2006/main">
          <x14:cfRule type="dataBar" id="{399450A7-06E1-4437-8EC5-57D558CCCE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G1959:G1974</xm:sqref>
        </x14:conditionalFormatting>
        <x14:conditionalFormatting xmlns:xm="http://schemas.microsoft.com/office/excel/2006/main">
          <x14:cfRule type="dataBar" id="{87F05A29-1516-4E69-950C-0F00BC8D26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D1981:D1996</xm:sqref>
        </x14:conditionalFormatting>
        <x14:conditionalFormatting xmlns:xm="http://schemas.microsoft.com/office/excel/2006/main">
          <x14:cfRule type="dataBar" id="{FEDC8581-6BAD-4084-A91A-AEF1010742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B1981:B1996</xm:sqref>
        </x14:conditionalFormatting>
        <x14:conditionalFormatting xmlns:xm="http://schemas.microsoft.com/office/excel/2006/main">
          <x14:cfRule type="dataBar" id="{C9E102A3-E3EC-4036-A6B6-287EF7AF23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C1981:C1996</xm:sqref>
        </x14:conditionalFormatting>
        <x14:conditionalFormatting xmlns:xm="http://schemas.microsoft.com/office/excel/2006/main">
          <x14:cfRule type="dataBar" id="{F0BEB139-BF3B-42B1-BBD4-6D433DF005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E1981:E1996</xm:sqref>
        </x14:conditionalFormatting>
        <x14:conditionalFormatting xmlns:xm="http://schemas.microsoft.com/office/excel/2006/main">
          <x14:cfRule type="dataBar" id="{F25CA600-1EFE-40EF-8558-B9C89DB56F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F1981:F1996</xm:sqref>
        </x14:conditionalFormatting>
        <x14:conditionalFormatting xmlns:xm="http://schemas.microsoft.com/office/excel/2006/main">
          <x14:cfRule type="dataBar" id="{E7FF8440-456C-4C7D-A222-319CD7820C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G1981:G1996</xm:sqref>
        </x14:conditionalFormatting>
        <x14:conditionalFormatting xmlns:xm="http://schemas.microsoft.com/office/excel/2006/main">
          <x14:cfRule type="dataBar" id="{03EACB8F-D4BD-4E5B-BE70-BFDC0ADA17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B2001:B2016</xm:sqref>
        </x14:conditionalFormatting>
        <x14:conditionalFormatting xmlns:xm="http://schemas.microsoft.com/office/excel/2006/main">
          <x14:cfRule type="dataBar" id="{753D729B-5DDF-400B-9086-79E4601A8D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C2001:C2016</xm:sqref>
        </x14:conditionalFormatting>
        <x14:conditionalFormatting xmlns:xm="http://schemas.microsoft.com/office/excel/2006/main">
          <x14:cfRule type="dataBar" id="{A58C271B-8B17-4763-8079-934E999134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D2001:D2016</xm:sqref>
        </x14:conditionalFormatting>
        <x14:conditionalFormatting xmlns:xm="http://schemas.microsoft.com/office/excel/2006/main">
          <x14:cfRule type="dataBar" id="{C789B2B7-51CC-498B-A088-86A40FD082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E2001:E2016</xm:sqref>
        </x14:conditionalFormatting>
        <x14:conditionalFormatting xmlns:xm="http://schemas.microsoft.com/office/excel/2006/main">
          <x14:cfRule type="dataBar" id="{9AB786C5-2CEC-4326-B1B7-B425E7AAD2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F2001:F2016</xm:sqref>
        </x14:conditionalFormatting>
        <x14:conditionalFormatting xmlns:xm="http://schemas.microsoft.com/office/excel/2006/main">
          <x14:cfRule type="dataBar" id="{93D95082-648E-45EF-9F25-A75F5413A0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G2001:G2016</xm:sqref>
        </x14:conditionalFormatting>
        <x14:conditionalFormatting xmlns:xm="http://schemas.microsoft.com/office/excel/2006/main">
          <x14:cfRule type="dataBar" id="{A69A5A98-194A-4620-B093-3A42EE7F00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D2023:D2038</xm:sqref>
        </x14:conditionalFormatting>
        <x14:conditionalFormatting xmlns:xm="http://schemas.microsoft.com/office/excel/2006/main">
          <x14:cfRule type="dataBar" id="{1F3FFF60-E0E8-499E-87A8-7ACADABD2E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B2023:B2038</xm:sqref>
        </x14:conditionalFormatting>
        <x14:conditionalFormatting xmlns:xm="http://schemas.microsoft.com/office/excel/2006/main">
          <x14:cfRule type="dataBar" id="{12BA9B15-9756-462E-B074-48FEB69D24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C2023:C2038</xm:sqref>
        </x14:conditionalFormatting>
        <x14:conditionalFormatting xmlns:xm="http://schemas.microsoft.com/office/excel/2006/main">
          <x14:cfRule type="dataBar" id="{E59E27B9-9793-4B71-BD88-949D793D9B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E2023:E2038</xm:sqref>
        </x14:conditionalFormatting>
        <x14:conditionalFormatting xmlns:xm="http://schemas.microsoft.com/office/excel/2006/main">
          <x14:cfRule type="dataBar" id="{2210D4BC-CCCE-41F8-AABC-40EE87D218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F2023:F2038</xm:sqref>
        </x14:conditionalFormatting>
        <x14:conditionalFormatting xmlns:xm="http://schemas.microsoft.com/office/excel/2006/main">
          <x14:cfRule type="dataBar" id="{1E8A5B69-4D02-447E-8902-33DB2A85C1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G2023:G2038</xm:sqref>
        </x14:conditionalFormatting>
        <x14:conditionalFormatting xmlns:xm="http://schemas.microsoft.com/office/excel/2006/main">
          <x14:cfRule type="dataBar" id="{A0EE071E-98D8-4DE0-AE9C-6C943A025F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B2043:B2058</xm:sqref>
        </x14:conditionalFormatting>
        <x14:conditionalFormatting xmlns:xm="http://schemas.microsoft.com/office/excel/2006/main">
          <x14:cfRule type="dataBar" id="{4F2AB84D-57BD-4C89-A7FB-746228C573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C2043:C2058</xm:sqref>
        </x14:conditionalFormatting>
        <x14:conditionalFormatting xmlns:xm="http://schemas.microsoft.com/office/excel/2006/main">
          <x14:cfRule type="dataBar" id="{E28A5460-9356-4434-B722-E872E9B5AE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D2043:D2058</xm:sqref>
        </x14:conditionalFormatting>
        <x14:conditionalFormatting xmlns:xm="http://schemas.microsoft.com/office/excel/2006/main">
          <x14:cfRule type="dataBar" id="{940B68FB-9724-42E7-9DB9-0B8C428824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E2043:E2058</xm:sqref>
        </x14:conditionalFormatting>
        <x14:conditionalFormatting xmlns:xm="http://schemas.microsoft.com/office/excel/2006/main">
          <x14:cfRule type="dataBar" id="{05DE4083-C01F-4873-81CB-5EC1D5F30F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F2043:F2058</xm:sqref>
        </x14:conditionalFormatting>
        <x14:conditionalFormatting xmlns:xm="http://schemas.microsoft.com/office/excel/2006/main">
          <x14:cfRule type="dataBar" id="{DC49C66D-AAA7-4122-AF22-7E1538E7F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G2043:G2058</xm:sqref>
        </x14:conditionalFormatting>
        <x14:conditionalFormatting xmlns:xm="http://schemas.microsoft.com/office/excel/2006/main">
          <x14:cfRule type="dataBar" id="{AFB9F450-9D24-47B9-936A-256CD7799E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D2065:D2080</xm:sqref>
        </x14:conditionalFormatting>
        <x14:conditionalFormatting xmlns:xm="http://schemas.microsoft.com/office/excel/2006/main">
          <x14:cfRule type="dataBar" id="{9DDB235B-0FAB-415F-BAA3-4CE257B6AA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B2065:B2080</xm:sqref>
        </x14:conditionalFormatting>
        <x14:conditionalFormatting xmlns:xm="http://schemas.microsoft.com/office/excel/2006/main">
          <x14:cfRule type="dataBar" id="{67F69701-5AA3-4BD9-AFE7-BB09627D0B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C2065:C2080</xm:sqref>
        </x14:conditionalFormatting>
        <x14:conditionalFormatting xmlns:xm="http://schemas.microsoft.com/office/excel/2006/main">
          <x14:cfRule type="dataBar" id="{8016B038-9ED1-4D7E-943C-4C8F8584FF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E2065:E2080</xm:sqref>
        </x14:conditionalFormatting>
        <x14:conditionalFormatting xmlns:xm="http://schemas.microsoft.com/office/excel/2006/main">
          <x14:cfRule type="dataBar" id="{01B4C51B-D9CA-446F-B25F-C22ED1A857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F2065:F2080</xm:sqref>
        </x14:conditionalFormatting>
        <x14:conditionalFormatting xmlns:xm="http://schemas.microsoft.com/office/excel/2006/main">
          <x14:cfRule type="dataBar" id="{C26C6CA0-93E1-4910-A847-7124A020EB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G2065:G2080</xm:sqref>
        </x14:conditionalFormatting>
        <x14:conditionalFormatting xmlns:xm="http://schemas.microsoft.com/office/excel/2006/main">
          <x14:cfRule type="dataBar" id="{6FCE7B3E-303C-4E4C-B052-58067D1A3E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B2085:B2100</xm:sqref>
        </x14:conditionalFormatting>
        <x14:conditionalFormatting xmlns:xm="http://schemas.microsoft.com/office/excel/2006/main">
          <x14:cfRule type="dataBar" id="{B605F430-1C3A-400B-AAD9-2C2A00A9AC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C2085:C2100</xm:sqref>
        </x14:conditionalFormatting>
        <x14:conditionalFormatting xmlns:xm="http://schemas.microsoft.com/office/excel/2006/main">
          <x14:cfRule type="dataBar" id="{E39F05C8-4FCE-4BE5-A450-3F09760D9F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D2085:D2100</xm:sqref>
        </x14:conditionalFormatting>
        <x14:conditionalFormatting xmlns:xm="http://schemas.microsoft.com/office/excel/2006/main">
          <x14:cfRule type="dataBar" id="{C919A5A2-B635-41C6-8B84-9675DA6F9C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E2085:E2100</xm:sqref>
        </x14:conditionalFormatting>
        <x14:conditionalFormatting xmlns:xm="http://schemas.microsoft.com/office/excel/2006/main">
          <x14:cfRule type="dataBar" id="{53496F72-41C6-4819-AE7C-EAE02C2700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F2085:F2100</xm:sqref>
        </x14:conditionalFormatting>
        <x14:conditionalFormatting xmlns:xm="http://schemas.microsoft.com/office/excel/2006/main">
          <x14:cfRule type="dataBar" id="{419BC3EF-74B3-4AB2-ADA5-A4D90715FA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G2085:G2100</xm:sqref>
        </x14:conditionalFormatting>
        <x14:conditionalFormatting xmlns:xm="http://schemas.microsoft.com/office/excel/2006/main">
          <x14:cfRule type="dataBar" id="{9698F521-C203-49E5-9789-6DBB1D2E9D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D2107:D2122</xm:sqref>
        </x14:conditionalFormatting>
        <x14:conditionalFormatting xmlns:xm="http://schemas.microsoft.com/office/excel/2006/main">
          <x14:cfRule type="dataBar" id="{4A689A12-8002-4E46-9048-BDAF7F74A1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B2107:B2122</xm:sqref>
        </x14:conditionalFormatting>
        <x14:conditionalFormatting xmlns:xm="http://schemas.microsoft.com/office/excel/2006/main">
          <x14:cfRule type="dataBar" id="{26E40B37-9F5F-48CF-9992-F72D3E1253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C2107:C2122</xm:sqref>
        </x14:conditionalFormatting>
        <x14:conditionalFormatting xmlns:xm="http://schemas.microsoft.com/office/excel/2006/main">
          <x14:cfRule type="dataBar" id="{EF4BC372-9557-497B-B647-40B93467B9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E2107:E2122</xm:sqref>
        </x14:conditionalFormatting>
        <x14:conditionalFormatting xmlns:xm="http://schemas.microsoft.com/office/excel/2006/main">
          <x14:cfRule type="dataBar" id="{8F144760-B6ED-451F-A7CD-DB6C280A8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F2107:F2122</xm:sqref>
        </x14:conditionalFormatting>
        <x14:conditionalFormatting xmlns:xm="http://schemas.microsoft.com/office/excel/2006/main">
          <x14:cfRule type="dataBar" id="{A119D2DF-532C-4DF9-B00E-0D17CC223E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G2107:G2122</xm:sqref>
        </x14:conditionalFormatting>
        <x14:conditionalFormatting xmlns:xm="http://schemas.microsoft.com/office/excel/2006/main">
          <x14:cfRule type="dataBar" id="{3574EF07-80A9-4AB7-B5B0-50EA5A5B5D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B2127:B2142</xm:sqref>
        </x14:conditionalFormatting>
        <x14:conditionalFormatting xmlns:xm="http://schemas.microsoft.com/office/excel/2006/main">
          <x14:cfRule type="dataBar" id="{339B8DF5-04F2-43C5-AF17-27F4657B34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C2127:C2142</xm:sqref>
        </x14:conditionalFormatting>
        <x14:conditionalFormatting xmlns:xm="http://schemas.microsoft.com/office/excel/2006/main">
          <x14:cfRule type="dataBar" id="{EF03722F-F281-4F83-BA1F-E3F39B2389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D2127:D2142</xm:sqref>
        </x14:conditionalFormatting>
        <x14:conditionalFormatting xmlns:xm="http://schemas.microsoft.com/office/excel/2006/main">
          <x14:cfRule type="dataBar" id="{C7301C10-2FFA-44C9-BCA9-5122110A33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E2127:E2142</xm:sqref>
        </x14:conditionalFormatting>
        <x14:conditionalFormatting xmlns:xm="http://schemas.microsoft.com/office/excel/2006/main">
          <x14:cfRule type="dataBar" id="{1B8625CC-CB46-473E-ACF4-8D150EBF82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F2127:F2142</xm:sqref>
        </x14:conditionalFormatting>
        <x14:conditionalFormatting xmlns:xm="http://schemas.microsoft.com/office/excel/2006/main">
          <x14:cfRule type="dataBar" id="{D69BE8A8-C3F4-4DC3-9EB5-A1DB86E396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G2127:G2142</xm:sqref>
        </x14:conditionalFormatting>
        <x14:conditionalFormatting xmlns:xm="http://schemas.microsoft.com/office/excel/2006/main">
          <x14:cfRule type="dataBar" id="{22167493-111E-4469-8C6A-22ED5DB0A1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H2149:H2164</xm:sqref>
        </x14:conditionalFormatting>
        <x14:conditionalFormatting xmlns:xm="http://schemas.microsoft.com/office/excel/2006/main">
          <x14:cfRule type="dataBar" id="{B816414F-2355-4906-9E3D-4DE257EE0C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H2169:H2184</xm:sqref>
        </x14:conditionalFormatting>
        <x14:conditionalFormatting xmlns:xm="http://schemas.microsoft.com/office/excel/2006/main">
          <x14:cfRule type="dataBar" id="{8405DAE6-CDB5-41A8-930D-96B78F40FC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D2149:D2164</xm:sqref>
        </x14:conditionalFormatting>
        <x14:conditionalFormatting xmlns:xm="http://schemas.microsoft.com/office/excel/2006/main">
          <x14:cfRule type="dataBar" id="{E889006D-7A09-4AA0-8258-DF4F11D255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B2149:B2164</xm:sqref>
        </x14:conditionalFormatting>
        <x14:conditionalFormatting xmlns:xm="http://schemas.microsoft.com/office/excel/2006/main">
          <x14:cfRule type="dataBar" id="{8755CF09-82B7-4AFA-9BA4-D0B92E7032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C2149:C2164</xm:sqref>
        </x14:conditionalFormatting>
        <x14:conditionalFormatting xmlns:xm="http://schemas.microsoft.com/office/excel/2006/main">
          <x14:cfRule type="dataBar" id="{34689D8C-89ED-4D94-89E2-EE9693B173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E2149:E2164</xm:sqref>
        </x14:conditionalFormatting>
        <x14:conditionalFormatting xmlns:xm="http://schemas.microsoft.com/office/excel/2006/main">
          <x14:cfRule type="dataBar" id="{BB442ADE-4123-44B5-913A-01CAC64755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F2149:F2164</xm:sqref>
        </x14:conditionalFormatting>
        <x14:conditionalFormatting xmlns:xm="http://schemas.microsoft.com/office/excel/2006/main">
          <x14:cfRule type="dataBar" id="{94125550-C1E0-4A34-8D34-A34DFD507D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G2149:G2164</xm:sqref>
        </x14:conditionalFormatting>
        <x14:conditionalFormatting xmlns:xm="http://schemas.microsoft.com/office/excel/2006/main">
          <x14:cfRule type="dataBar" id="{C044058A-06B6-4CFB-B6FE-1FC330621E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B2169:B2184</xm:sqref>
        </x14:conditionalFormatting>
        <x14:conditionalFormatting xmlns:xm="http://schemas.microsoft.com/office/excel/2006/main">
          <x14:cfRule type="dataBar" id="{D7E25415-79FD-421D-A97A-3007CEF185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C2169:C2184</xm:sqref>
        </x14:conditionalFormatting>
        <x14:conditionalFormatting xmlns:xm="http://schemas.microsoft.com/office/excel/2006/main">
          <x14:cfRule type="dataBar" id="{F2CA8747-BA03-4571-BFCF-75DE125754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D2169:D2184</xm:sqref>
        </x14:conditionalFormatting>
        <x14:conditionalFormatting xmlns:xm="http://schemas.microsoft.com/office/excel/2006/main">
          <x14:cfRule type="dataBar" id="{6967E75B-FC08-470C-831D-2BED893459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E2169:E2184</xm:sqref>
        </x14:conditionalFormatting>
        <x14:conditionalFormatting xmlns:xm="http://schemas.microsoft.com/office/excel/2006/main">
          <x14:cfRule type="dataBar" id="{CBC82990-E545-4866-887D-91D4385DC2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F2169:F2184</xm:sqref>
        </x14:conditionalFormatting>
        <x14:conditionalFormatting xmlns:xm="http://schemas.microsoft.com/office/excel/2006/main">
          <x14:cfRule type="dataBar" id="{EE517D97-64A7-4A80-BB29-E063799567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G2169:G2184</xm:sqref>
        </x14:conditionalFormatting>
        <x14:conditionalFormatting xmlns:xm="http://schemas.microsoft.com/office/excel/2006/main">
          <x14:cfRule type="dataBar" id="{A908E058-0B03-4E42-8843-6E55FD5AFD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H2191:H2206</xm:sqref>
        </x14:conditionalFormatting>
        <x14:conditionalFormatting xmlns:xm="http://schemas.microsoft.com/office/excel/2006/main">
          <x14:cfRule type="dataBar" id="{2D7EFD82-A536-4A0A-8696-BD433C873E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H2211:H2226</xm:sqref>
        </x14:conditionalFormatting>
        <x14:conditionalFormatting xmlns:xm="http://schemas.microsoft.com/office/excel/2006/main">
          <x14:cfRule type="dataBar" id="{E7DEA057-B2B1-433B-B303-293F027C86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D2191:D2206</xm:sqref>
        </x14:conditionalFormatting>
        <x14:conditionalFormatting xmlns:xm="http://schemas.microsoft.com/office/excel/2006/main">
          <x14:cfRule type="dataBar" id="{FD9885AC-76F8-4342-99AA-CFEC6833AD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B2191:B2206</xm:sqref>
        </x14:conditionalFormatting>
        <x14:conditionalFormatting xmlns:xm="http://schemas.microsoft.com/office/excel/2006/main">
          <x14:cfRule type="dataBar" id="{3EA0EACE-AE25-49F0-B309-CA23BBB63B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C2191:C2206</xm:sqref>
        </x14:conditionalFormatting>
        <x14:conditionalFormatting xmlns:xm="http://schemas.microsoft.com/office/excel/2006/main">
          <x14:cfRule type="dataBar" id="{6B630099-C14B-4F56-82C4-00799516E1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E2191:E2206</xm:sqref>
        </x14:conditionalFormatting>
        <x14:conditionalFormatting xmlns:xm="http://schemas.microsoft.com/office/excel/2006/main">
          <x14:cfRule type="dataBar" id="{BA6F8996-801B-46BB-A0DD-0EB8A779C5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F2191:F2206</xm:sqref>
        </x14:conditionalFormatting>
        <x14:conditionalFormatting xmlns:xm="http://schemas.microsoft.com/office/excel/2006/main">
          <x14:cfRule type="dataBar" id="{D68C78D8-6CB0-4686-890C-1FB808AA3F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G2191:G2206</xm:sqref>
        </x14:conditionalFormatting>
        <x14:conditionalFormatting xmlns:xm="http://schemas.microsoft.com/office/excel/2006/main">
          <x14:cfRule type="dataBar" id="{E8F96BE8-D737-4C44-B6A5-A410094813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B2211:B2226</xm:sqref>
        </x14:conditionalFormatting>
        <x14:conditionalFormatting xmlns:xm="http://schemas.microsoft.com/office/excel/2006/main">
          <x14:cfRule type="dataBar" id="{069F320C-AA53-477D-A9E7-404A8E89B4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C2211:C2226</xm:sqref>
        </x14:conditionalFormatting>
        <x14:conditionalFormatting xmlns:xm="http://schemas.microsoft.com/office/excel/2006/main">
          <x14:cfRule type="dataBar" id="{29F132E6-20B4-4A4D-9045-208AFE36E9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D2211:D2226</xm:sqref>
        </x14:conditionalFormatting>
        <x14:conditionalFormatting xmlns:xm="http://schemas.microsoft.com/office/excel/2006/main">
          <x14:cfRule type="dataBar" id="{000933BA-8BC5-4978-A2A1-55EE7CE675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E2211:E2226</xm:sqref>
        </x14:conditionalFormatting>
        <x14:conditionalFormatting xmlns:xm="http://schemas.microsoft.com/office/excel/2006/main">
          <x14:cfRule type="dataBar" id="{515E647C-6B83-4AEF-BDDE-66925818B3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F2211:F2226</xm:sqref>
        </x14:conditionalFormatting>
        <x14:conditionalFormatting xmlns:xm="http://schemas.microsoft.com/office/excel/2006/main">
          <x14:cfRule type="dataBar" id="{79908C76-07DE-44F8-8292-CC3C1FB023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G2211:G2226</xm:sqref>
        </x14:conditionalFormatting>
        <x14:conditionalFormatting xmlns:xm="http://schemas.microsoft.com/office/excel/2006/main">
          <x14:cfRule type="dataBar" id="{03FE1E00-123F-494A-B9D9-47439BB53B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H2233:H2248</xm:sqref>
        </x14:conditionalFormatting>
        <x14:conditionalFormatting xmlns:xm="http://schemas.microsoft.com/office/excel/2006/main">
          <x14:cfRule type="dataBar" id="{8112621A-D74F-46D8-AF96-D6FABE483A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H2253:H2268</xm:sqref>
        </x14:conditionalFormatting>
        <x14:conditionalFormatting xmlns:xm="http://schemas.microsoft.com/office/excel/2006/main">
          <x14:cfRule type="dataBar" id="{FA212567-2C12-4855-8F5C-F5DB901AF7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D2233:D2248</xm:sqref>
        </x14:conditionalFormatting>
        <x14:conditionalFormatting xmlns:xm="http://schemas.microsoft.com/office/excel/2006/main">
          <x14:cfRule type="dataBar" id="{772E2EEF-67F6-4B10-970A-7D12BA6199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B2233:B2248</xm:sqref>
        </x14:conditionalFormatting>
        <x14:conditionalFormatting xmlns:xm="http://schemas.microsoft.com/office/excel/2006/main">
          <x14:cfRule type="dataBar" id="{764281B2-0570-4F9D-8B06-D63C07A121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C2233:C2248</xm:sqref>
        </x14:conditionalFormatting>
        <x14:conditionalFormatting xmlns:xm="http://schemas.microsoft.com/office/excel/2006/main">
          <x14:cfRule type="dataBar" id="{D331D4CC-12A1-4E9E-8D2B-174320B069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E2233:E2248</xm:sqref>
        </x14:conditionalFormatting>
        <x14:conditionalFormatting xmlns:xm="http://schemas.microsoft.com/office/excel/2006/main">
          <x14:cfRule type="dataBar" id="{C6106613-A867-4FA8-8395-CB9D502E8C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F2233:F2248</xm:sqref>
        </x14:conditionalFormatting>
        <x14:conditionalFormatting xmlns:xm="http://schemas.microsoft.com/office/excel/2006/main">
          <x14:cfRule type="dataBar" id="{F7D202AC-A33F-41E4-8AA9-2249E075B1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G2233:G2248</xm:sqref>
        </x14:conditionalFormatting>
        <x14:conditionalFormatting xmlns:xm="http://schemas.microsoft.com/office/excel/2006/main">
          <x14:cfRule type="dataBar" id="{614E296D-9D9C-4907-A931-A0B1AB835A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B2253:B2268</xm:sqref>
        </x14:conditionalFormatting>
        <x14:conditionalFormatting xmlns:xm="http://schemas.microsoft.com/office/excel/2006/main">
          <x14:cfRule type="dataBar" id="{30812C63-3BBE-4527-82FE-E05BD9D6E8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C2253:C2268</xm:sqref>
        </x14:conditionalFormatting>
        <x14:conditionalFormatting xmlns:xm="http://schemas.microsoft.com/office/excel/2006/main">
          <x14:cfRule type="dataBar" id="{0F6D3FB3-ABD5-49A1-B886-C6D04BF791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D2253:D2268</xm:sqref>
        </x14:conditionalFormatting>
        <x14:conditionalFormatting xmlns:xm="http://schemas.microsoft.com/office/excel/2006/main">
          <x14:cfRule type="dataBar" id="{E6048119-BC5A-4828-96A0-8E73231653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E2253:E2268</xm:sqref>
        </x14:conditionalFormatting>
        <x14:conditionalFormatting xmlns:xm="http://schemas.microsoft.com/office/excel/2006/main">
          <x14:cfRule type="dataBar" id="{759B9912-29D1-4ED9-8B73-7631B0D687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F2253:F2268</xm:sqref>
        </x14:conditionalFormatting>
        <x14:conditionalFormatting xmlns:xm="http://schemas.microsoft.com/office/excel/2006/main">
          <x14:cfRule type="dataBar" id="{0CA44B95-1523-4DF1-8C1D-EDF89D6194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G2253:G2268</xm:sqref>
        </x14:conditionalFormatting>
        <x14:conditionalFormatting xmlns:xm="http://schemas.microsoft.com/office/excel/2006/main">
          <x14:cfRule type="dataBar" id="{53EEB1CD-223A-4A02-B342-012C3D9FCE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H2275:H2290</xm:sqref>
        </x14:conditionalFormatting>
        <x14:conditionalFormatting xmlns:xm="http://schemas.microsoft.com/office/excel/2006/main">
          <x14:cfRule type="dataBar" id="{F200FE7A-0EB4-4E24-9D86-A19DA07424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H2295:H2310</xm:sqref>
        </x14:conditionalFormatting>
        <x14:conditionalFormatting xmlns:xm="http://schemas.microsoft.com/office/excel/2006/main">
          <x14:cfRule type="dataBar" id="{E9A0065C-1F06-43A8-852C-6EF1795B89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D2275:D2290</xm:sqref>
        </x14:conditionalFormatting>
        <x14:conditionalFormatting xmlns:xm="http://schemas.microsoft.com/office/excel/2006/main">
          <x14:cfRule type="dataBar" id="{2BDFFE45-FC34-461B-83A6-56BF0CC5AC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B2275:B2290</xm:sqref>
        </x14:conditionalFormatting>
        <x14:conditionalFormatting xmlns:xm="http://schemas.microsoft.com/office/excel/2006/main">
          <x14:cfRule type="dataBar" id="{C359864D-D51E-4F68-BEE7-12CBEDB96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C2275:C2290</xm:sqref>
        </x14:conditionalFormatting>
        <x14:conditionalFormatting xmlns:xm="http://schemas.microsoft.com/office/excel/2006/main">
          <x14:cfRule type="dataBar" id="{882E2E1B-A28F-40CF-8465-72853ACBC9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E2275:E2290</xm:sqref>
        </x14:conditionalFormatting>
        <x14:conditionalFormatting xmlns:xm="http://schemas.microsoft.com/office/excel/2006/main">
          <x14:cfRule type="dataBar" id="{71FBC1E5-3BB4-4435-886E-CFA3376D11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F2275:F2290</xm:sqref>
        </x14:conditionalFormatting>
        <x14:conditionalFormatting xmlns:xm="http://schemas.microsoft.com/office/excel/2006/main">
          <x14:cfRule type="dataBar" id="{E34BEB94-B6B9-4858-8CA4-ABDB83F808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G2275:G2290</xm:sqref>
        </x14:conditionalFormatting>
        <x14:conditionalFormatting xmlns:xm="http://schemas.microsoft.com/office/excel/2006/main">
          <x14:cfRule type="dataBar" id="{6777C756-192D-431D-B8C3-1293E7F8B1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B2295:B2310</xm:sqref>
        </x14:conditionalFormatting>
        <x14:conditionalFormatting xmlns:xm="http://schemas.microsoft.com/office/excel/2006/main">
          <x14:cfRule type="dataBar" id="{5EA7C020-492B-4D42-BA10-774987AD54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C2295:C2310</xm:sqref>
        </x14:conditionalFormatting>
        <x14:conditionalFormatting xmlns:xm="http://schemas.microsoft.com/office/excel/2006/main">
          <x14:cfRule type="dataBar" id="{B5F9FCEF-C8E5-4DE4-9077-9E7A09F097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D2295:D2310</xm:sqref>
        </x14:conditionalFormatting>
        <x14:conditionalFormatting xmlns:xm="http://schemas.microsoft.com/office/excel/2006/main">
          <x14:cfRule type="dataBar" id="{1551CAF0-A606-4BB5-BE2E-3ADE857EA3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E2295:E2310</xm:sqref>
        </x14:conditionalFormatting>
        <x14:conditionalFormatting xmlns:xm="http://schemas.microsoft.com/office/excel/2006/main">
          <x14:cfRule type="dataBar" id="{790CDD0A-9541-4F6B-BF57-6C1610FC92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F2295:F2310</xm:sqref>
        </x14:conditionalFormatting>
        <x14:conditionalFormatting xmlns:xm="http://schemas.microsoft.com/office/excel/2006/main">
          <x14:cfRule type="dataBar" id="{F675300E-68C8-4BFD-9E7D-912EBEC534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G2295:G2310</xm:sqref>
        </x14:conditionalFormatting>
        <x14:conditionalFormatting xmlns:xm="http://schemas.microsoft.com/office/excel/2006/main">
          <x14:cfRule type="dataBar" id="{F1097723-9F57-4094-A84A-805A41BB55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H2317:H2332</xm:sqref>
        </x14:conditionalFormatting>
        <x14:conditionalFormatting xmlns:xm="http://schemas.microsoft.com/office/excel/2006/main">
          <x14:cfRule type="dataBar" id="{04D7CD2A-856A-41CB-BB82-5C83AFBB5D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H2337:H2352</xm:sqref>
        </x14:conditionalFormatting>
        <x14:conditionalFormatting xmlns:xm="http://schemas.microsoft.com/office/excel/2006/main">
          <x14:cfRule type="dataBar" id="{34171D20-C331-4FA7-BF02-6B76648156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D2317:D2332</xm:sqref>
        </x14:conditionalFormatting>
        <x14:conditionalFormatting xmlns:xm="http://schemas.microsoft.com/office/excel/2006/main">
          <x14:cfRule type="dataBar" id="{5BDBA5A7-2946-4B6E-A742-EF412B85F7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B2317:B2332</xm:sqref>
        </x14:conditionalFormatting>
        <x14:conditionalFormatting xmlns:xm="http://schemas.microsoft.com/office/excel/2006/main">
          <x14:cfRule type="dataBar" id="{78095F54-D4C4-48A1-97D5-224C738A3B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C2317:C2332</xm:sqref>
        </x14:conditionalFormatting>
        <x14:conditionalFormatting xmlns:xm="http://schemas.microsoft.com/office/excel/2006/main">
          <x14:cfRule type="dataBar" id="{7E99ECA3-8620-4288-9EB2-8F82CEC208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E2317:E2332</xm:sqref>
        </x14:conditionalFormatting>
        <x14:conditionalFormatting xmlns:xm="http://schemas.microsoft.com/office/excel/2006/main">
          <x14:cfRule type="dataBar" id="{66BD5DBA-7972-46E0-A48B-AB3E99B61A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F2317:F2332</xm:sqref>
        </x14:conditionalFormatting>
        <x14:conditionalFormatting xmlns:xm="http://schemas.microsoft.com/office/excel/2006/main">
          <x14:cfRule type="dataBar" id="{364A9AA5-2F8B-4BD2-9823-0DFD9AD6F1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G2317:G2332</xm:sqref>
        </x14:conditionalFormatting>
        <x14:conditionalFormatting xmlns:xm="http://schemas.microsoft.com/office/excel/2006/main">
          <x14:cfRule type="dataBar" id="{47DFC33C-96C7-49E5-9A21-77304EF1EE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B2337:B2352</xm:sqref>
        </x14:conditionalFormatting>
        <x14:conditionalFormatting xmlns:xm="http://schemas.microsoft.com/office/excel/2006/main">
          <x14:cfRule type="dataBar" id="{05B791F1-463E-4860-BC18-02A459547E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C2337:C2352</xm:sqref>
        </x14:conditionalFormatting>
        <x14:conditionalFormatting xmlns:xm="http://schemas.microsoft.com/office/excel/2006/main">
          <x14:cfRule type="dataBar" id="{CA4CF9E1-7039-48EB-8C65-E3DC0390BC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D2337:D2352</xm:sqref>
        </x14:conditionalFormatting>
        <x14:conditionalFormatting xmlns:xm="http://schemas.microsoft.com/office/excel/2006/main">
          <x14:cfRule type="dataBar" id="{DB3C635D-D502-48F1-859F-7A954ABADC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E2337:E2352</xm:sqref>
        </x14:conditionalFormatting>
        <x14:conditionalFormatting xmlns:xm="http://schemas.microsoft.com/office/excel/2006/main">
          <x14:cfRule type="dataBar" id="{97ADF507-3155-4C93-9376-4185813BDF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F2337:F2352</xm:sqref>
        </x14:conditionalFormatting>
        <x14:conditionalFormatting xmlns:xm="http://schemas.microsoft.com/office/excel/2006/main">
          <x14:cfRule type="dataBar" id="{BEAADEA0-AD20-49FF-BF4B-27CBB367C7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G2337:G2352</xm:sqref>
        </x14:conditionalFormatting>
        <x14:conditionalFormatting xmlns:xm="http://schemas.microsoft.com/office/excel/2006/main">
          <x14:cfRule type="dataBar" id="{512E18E2-1AEB-4FE3-819C-A58C3ECE90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H2359:H2374</xm:sqref>
        </x14:conditionalFormatting>
        <x14:conditionalFormatting xmlns:xm="http://schemas.microsoft.com/office/excel/2006/main">
          <x14:cfRule type="dataBar" id="{AC382A7E-BE57-41DB-8084-F3F9CD29CF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H2379:H2394</xm:sqref>
        </x14:conditionalFormatting>
        <x14:conditionalFormatting xmlns:xm="http://schemas.microsoft.com/office/excel/2006/main">
          <x14:cfRule type="dataBar" id="{CFB83D74-C43F-4B0D-B252-238B10C9B1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D2359:D2374</xm:sqref>
        </x14:conditionalFormatting>
        <x14:conditionalFormatting xmlns:xm="http://schemas.microsoft.com/office/excel/2006/main">
          <x14:cfRule type="dataBar" id="{C141BA0C-BFC6-4CE4-B730-894AD6AEF3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B2359:B2374</xm:sqref>
        </x14:conditionalFormatting>
        <x14:conditionalFormatting xmlns:xm="http://schemas.microsoft.com/office/excel/2006/main">
          <x14:cfRule type="dataBar" id="{2436ACE5-FB04-4E98-B97B-DF03186F99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C2359:C2374</xm:sqref>
        </x14:conditionalFormatting>
        <x14:conditionalFormatting xmlns:xm="http://schemas.microsoft.com/office/excel/2006/main">
          <x14:cfRule type="dataBar" id="{ED3A2C99-C63A-4D1A-83B7-D13726E5F4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E2359:E2374</xm:sqref>
        </x14:conditionalFormatting>
        <x14:conditionalFormatting xmlns:xm="http://schemas.microsoft.com/office/excel/2006/main">
          <x14:cfRule type="dataBar" id="{A42B583B-35B8-48A7-8FFE-D5673908B2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F2359:F2374</xm:sqref>
        </x14:conditionalFormatting>
        <x14:conditionalFormatting xmlns:xm="http://schemas.microsoft.com/office/excel/2006/main">
          <x14:cfRule type="dataBar" id="{0A1BA789-A447-4E54-9F28-4ED959CB1C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G2359:G2374</xm:sqref>
        </x14:conditionalFormatting>
        <x14:conditionalFormatting xmlns:xm="http://schemas.microsoft.com/office/excel/2006/main">
          <x14:cfRule type="dataBar" id="{66107E76-9C0E-43A0-90A6-DF05550ADC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B2379:B2394</xm:sqref>
        </x14:conditionalFormatting>
        <x14:conditionalFormatting xmlns:xm="http://schemas.microsoft.com/office/excel/2006/main">
          <x14:cfRule type="dataBar" id="{D3A87850-DA89-4CD7-8B86-BB41AEA0F0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C2379:C2394</xm:sqref>
        </x14:conditionalFormatting>
        <x14:conditionalFormatting xmlns:xm="http://schemas.microsoft.com/office/excel/2006/main">
          <x14:cfRule type="dataBar" id="{14711202-6A76-41A6-AA84-0680A8A1EB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D2379:D2394</xm:sqref>
        </x14:conditionalFormatting>
        <x14:conditionalFormatting xmlns:xm="http://schemas.microsoft.com/office/excel/2006/main">
          <x14:cfRule type="dataBar" id="{275703D8-BEF0-46C7-85E4-98D130B0D7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E2379:E2394</xm:sqref>
        </x14:conditionalFormatting>
        <x14:conditionalFormatting xmlns:xm="http://schemas.microsoft.com/office/excel/2006/main">
          <x14:cfRule type="dataBar" id="{8FAA739A-C74F-4C19-8CAD-D12298E62D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F2379:F2394</xm:sqref>
        </x14:conditionalFormatting>
        <x14:conditionalFormatting xmlns:xm="http://schemas.microsoft.com/office/excel/2006/main">
          <x14:cfRule type="dataBar" id="{664C18A1-A22C-4E08-BD7E-EB5DCE32E5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G2379:G2394</xm:sqref>
        </x14:conditionalFormatting>
        <x14:conditionalFormatting xmlns:xm="http://schemas.microsoft.com/office/excel/2006/main">
          <x14:cfRule type="dataBar" id="{AD1CC12C-A513-4CA9-A211-9D97010E7C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H2401:H2416</xm:sqref>
        </x14:conditionalFormatting>
        <x14:conditionalFormatting xmlns:xm="http://schemas.microsoft.com/office/excel/2006/main">
          <x14:cfRule type="dataBar" id="{29574A57-A387-451C-A937-5FAE5CF7B9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H2421:H2436</xm:sqref>
        </x14:conditionalFormatting>
        <x14:conditionalFormatting xmlns:xm="http://schemas.microsoft.com/office/excel/2006/main">
          <x14:cfRule type="dataBar" id="{167375AA-F6D1-4B0E-ADCA-B6A86BF08D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D2401:D2416</xm:sqref>
        </x14:conditionalFormatting>
        <x14:conditionalFormatting xmlns:xm="http://schemas.microsoft.com/office/excel/2006/main">
          <x14:cfRule type="dataBar" id="{BA674353-3020-4D1E-A9E5-FB63AD2D2D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B2401:B2416</xm:sqref>
        </x14:conditionalFormatting>
        <x14:conditionalFormatting xmlns:xm="http://schemas.microsoft.com/office/excel/2006/main">
          <x14:cfRule type="dataBar" id="{EE9BD39E-BE93-4090-9C93-F893A66B31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C2401:C2416</xm:sqref>
        </x14:conditionalFormatting>
        <x14:conditionalFormatting xmlns:xm="http://schemas.microsoft.com/office/excel/2006/main">
          <x14:cfRule type="dataBar" id="{8F717719-3FDA-4AFD-9645-D02A887C32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E2401:E2416</xm:sqref>
        </x14:conditionalFormatting>
        <x14:conditionalFormatting xmlns:xm="http://schemas.microsoft.com/office/excel/2006/main">
          <x14:cfRule type="dataBar" id="{A3FF1245-D1C7-4509-BB9F-B38F1FC308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F2401:F2416</xm:sqref>
        </x14:conditionalFormatting>
        <x14:conditionalFormatting xmlns:xm="http://schemas.microsoft.com/office/excel/2006/main">
          <x14:cfRule type="dataBar" id="{F596535B-2FA6-4F20-BD71-2F91AE1AAD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G2401:G2416</xm:sqref>
        </x14:conditionalFormatting>
        <x14:conditionalFormatting xmlns:xm="http://schemas.microsoft.com/office/excel/2006/main">
          <x14:cfRule type="dataBar" id="{2B68ED8A-7E87-47CB-99A0-3F42DBB9C6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B2421:B2436</xm:sqref>
        </x14:conditionalFormatting>
        <x14:conditionalFormatting xmlns:xm="http://schemas.microsoft.com/office/excel/2006/main">
          <x14:cfRule type="dataBar" id="{AA98A8A1-2DFC-4A0E-B74F-72C2CF0CC5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C2421:C2436</xm:sqref>
        </x14:conditionalFormatting>
        <x14:conditionalFormatting xmlns:xm="http://schemas.microsoft.com/office/excel/2006/main">
          <x14:cfRule type="dataBar" id="{46E98542-1FE5-4700-A1AA-0701A60516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D2421:D2436</xm:sqref>
        </x14:conditionalFormatting>
        <x14:conditionalFormatting xmlns:xm="http://schemas.microsoft.com/office/excel/2006/main">
          <x14:cfRule type="dataBar" id="{1D35CDD1-E750-4A4E-8EFD-83F68A2A6D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E2421:E2436</xm:sqref>
        </x14:conditionalFormatting>
        <x14:conditionalFormatting xmlns:xm="http://schemas.microsoft.com/office/excel/2006/main">
          <x14:cfRule type="dataBar" id="{57153B35-F89F-4DC2-80B0-E98302F473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F2421:F2436</xm:sqref>
        </x14:conditionalFormatting>
        <x14:conditionalFormatting xmlns:xm="http://schemas.microsoft.com/office/excel/2006/main">
          <x14:cfRule type="dataBar" id="{76882351-0CA7-4B7E-95C0-088783992F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G2421:G2436</xm:sqref>
        </x14:conditionalFormatting>
        <x14:conditionalFormatting xmlns:xm="http://schemas.microsoft.com/office/excel/2006/main">
          <x14:cfRule type="dataBar" id="{0CE14A2E-833F-410C-A155-23EA229D3E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H2443:H2458</xm:sqref>
        </x14:conditionalFormatting>
        <x14:conditionalFormatting xmlns:xm="http://schemas.microsoft.com/office/excel/2006/main">
          <x14:cfRule type="dataBar" id="{6C4CF732-5E32-4AC6-86F7-52BF3608EC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H2463:H2478</xm:sqref>
        </x14:conditionalFormatting>
        <x14:conditionalFormatting xmlns:xm="http://schemas.microsoft.com/office/excel/2006/main">
          <x14:cfRule type="dataBar" id="{50F39931-F764-49BA-B5D7-74F1D409D7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D2443:D2458</xm:sqref>
        </x14:conditionalFormatting>
        <x14:conditionalFormatting xmlns:xm="http://schemas.microsoft.com/office/excel/2006/main">
          <x14:cfRule type="dataBar" id="{5B4BE334-9C36-413E-86F1-E121BAA6A5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B2443:B2458</xm:sqref>
        </x14:conditionalFormatting>
        <x14:conditionalFormatting xmlns:xm="http://schemas.microsoft.com/office/excel/2006/main">
          <x14:cfRule type="dataBar" id="{16AEB6D5-4A6E-4AA6-8B22-4461D97546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C2443:C2458</xm:sqref>
        </x14:conditionalFormatting>
        <x14:conditionalFormatting xmlns:xm="http://schemas.microsoft.com/office/excel/2006/main">
          <x14:cfRule type="dataBar" id="{097C8097-DC35-4C7D-A0A2-ECAEA39F59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E2443:E2458</xm:sqref>
        </x14:conditionalFormatting>
        <x14:conditionalFormatting xmlns:xm="http://schemas.microsoft.com/office/excel/2006/main">
          <x14:cfRule type="dataBar" id="{688DDF3E-DC29-4A4E-9009-2EC125526F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F2443:F2458</xm:sqref>
        </x14:conditionalFormatting>
        <x14:conditionalFormatting xmlns:xm="http://schemas.microsoft.com/office/excel/2006/main">
          <x14:cfRule type="dataBar" id="{EABB0522-EA34-442F-96E1-51485CC12C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G2443:G2458</xm:sqref>
        </x14:conditionalFormatting>
        <x14:conditionalFormatting xmlns:xm="http://schemas.microsoft.com/office/excel/2006/main">
          <x14:cfRule type="dataBar" id="{D832121F-42B2-4943-BD14-635A5ACF4F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B2463:B2478</xm:sqref>
        </x14:conditionalFormatting>
        <x14:conditionalFormatting xmlns:xm="http://schemas.microsoft.com/office/excel/2006/main">
          <x14:cfRule type="dataBar" id="{BFE24EE9-9756-46DB-8A64-37894CBA16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C2463:C2478</xm:sqref>
        </x14:conditionalFormatting>
        <x14:conditionalFormatting xmlns:xm="http://schemas.microsoft.com/office/excel/2006/main">
          <x14:cfRule type="dataBar" id="{469EB36C-2887-40B6-A510-9BE183C26D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D2463:D2478</xm:sqref>
        </x14:conditionalFormatting>
        <x14:conditionalFormatting xmlns:xm="http://schemas.microsoft.com/office/excel/2006/main">
          <x14:cfRule type="dataBar" id="{A6BF37FA-C57A-4820-97BF-44532F997B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E2463:E2478</xm:sqref>
        </x14:conditionalFormatting>
        <x14:conditionalFormatting xmlns:xm="http://schemas.microsoft.com/office/excel/2006/main">
          <x14:cfRule type="dataBar" id="{4FD608AC-7BD9-4372-967E-69930FF6A1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F2463:F2478</xm:sqref>
        </x14:conditionalFormatting>
        <x14:conditionalFormatting xmlns:xm="http://schemas.microsoft.com/office/excel/2006/main">
          <x14:cfRule type="dataBar" id="{A7FF4ED4-E60E-4B00-9614-8BBE63798D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G2463:G2478</xm:sqref>
        </x14:conditionalFormatting>
        <x14:conditionalFormatting xmlns:xm="http://schemas.microsoft.com/office/excel/2006/main">
          <x14:cfRule type="dataBar" id="{12F8841F-F7C3-46E0-ADEE-F7613D6272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H2485:H2500</xm:sqref>
        </x14:conditionalFormatting>
        <x14:conditionalFormatting xmlns:xm="http://schemas.microsoft.com/office/excel/2006/main">
          <x14:cfRule type="dataBar" id="{83C63B77-DE6A-48CB-9549-EEA043B6D7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H2505:H2520</xm:sqref>
        </x14:conditionalFormatting>
        <x14:conditionalFormatting xmlns:xm="http://schemas.microsoft.com/office/excel/2006/main">
          <x14:cfRule type="dataBar" id="{92F3E965-6C72-4C71-8B3A-01E459F359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D2485:D2500</xm:sqref>
        </x14:conditionalFormatting>
        <x14:conditionalFormatting xmlns:xm="http://schemas.microsoft.com/office/excel/2006/main">
          <x14:cfRule type="dataBar" id="{C47F2977-58F6-4315-AC07-845765549E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B2485:B2500</xm:sqref>
        </x14:conditionalFormatting>
        <x14:conditionalFormatting xmlns:xm="http://schemas.microsoft.com/office/excel/2006/main">
          <x14:cfRule type="dataBar" id="{4C4999EE-8C37-47B2-BE56-71FE72B255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C2485:C2500</xm:sqref>
        </x14:conditionalFormatting>
        <x14:conditionalFormatting xmlns:xm="http://schemas.microsoft.com/office/excel/2006/main">
          <x14:cfRule type="dataBar" id="{4B6AF0B9-57B7-4A99-9787-16D5822909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E2485:E2500</xm:sqref>
        </x14:conditionalFormatting>
        <x14:conditionalFormatting xmlns:xm="http://schemas.microsoft.com/office/excel/2006/main">
          <x14:cfRule type="dataBar" id="{5233C582-BC01-4EB0-B47A-16D7AF87F4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F2485:F2500</xm:sqref>
        </x14:conditionalFormatting>
        <x14:conditionalFormatting xmlns:xm="http://schemas.microsoft.com/office/excel/2006/main">
          <x14:cfRule type="dataBar" id="{AB30D16B-37D8-40BC-BD48-409BC0AF20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G2485:G2500</xm:sqref>
        </x14:conditionalFormatting>
        <x14:conditionalFormatting xmlns:xm="http://schemas.microsoft.com/office/excel/2006/main">
          <x14:cfRule type="dataBar" id="{DD402EA2-80B2-4DFF-A7A3-8BC7509DDA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B2505:B2520</xm:sqref>
        </x14:conditionalFormatting>
        <x14:conditionalFormatting xmlns:xm="http://schemas.microsoft.com/office/excel/2006/main">
          <x14:cfRule type="dataBar" id="{9D2CA9F8-C751-4172-9436-C004588BE1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C2505:C2520</xm:sqref>
        </x14:conditionalFormatting>
        <x14:conditionalFormatting xmlns:xm="http://schemas.microsoft.com/office/excel/2006/main">
          <x14:cfRule type="dataBar" id="{E8FC5DD6-3358-4F96-9D6E-7E548A1E77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D2505:D2520</xm:sqref>
        </x14:conditionalFormatting>
        <x14:conditionalFormatting xmlns:xm="http://schemas.microsoft.com/office/excel/2006/main">
          <x14:cfRule type="dataBar" id="{E6D819D3-2C4A-4B65-8139-1BE713A2B7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E2505:E2520</xm:sqref>
        </x14:conditionalFormatting>
        <x14:conditionalFormatting xmlns:xm="http://schemas.microsoft.com/office/excel/2006/main">
          <x14:cfRule type="dataBar" id="{C62E4FBD-143F-4D82-80CB-4ECC691D8C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F2505:F2520</xm:sqref>
        </x14:conditionalFormatting>
        <x14:conditionalFormatting xmlns:xm="http://schemas.microsoft.com/office/excel/2006/main">
          <x14:cfRule type="dataBar" id="{1DFAC549-3073-4A07-AB59-41057C9ECF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G2505:G2520</xm:sqref>
        </x14:conditionalFormatting>
        <x14:conditionalFormatting xmlns:xm="http://schemas.microsoft.com/office/excel/2006/main">
          <x14:cfRule type="dataBar" id="{A9D78005-9BED-4292-88D1-43B172F050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H2527:H2542</xm:sqref>
        </x14:conditionalFormatting>
        <x14:conditionalFormatting xmlns:xm="http://schemas.microsoft.com/office/excel/2006/main">
          <x14:cfRule type="dataBar" id="{FD9F3864-E555-4920-B246-D66A5C1889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H2547:H2562</xm:sqref>
        </x14:conditionalFormatting>
        <x14:conditionalFormatting xmlns:xm="http://schemas.microsoft.com/office/excel/2006/main">
          <x14:cfRule type="dataBar" id="{AC1F6CEF-2570-4CC7-BBBF-6D0BA1A78E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D2527:D2542</xm:sqref>
        </x14:conditionalFormatting>
        <x14:conditionalFormatting xmlns:xm="http://schemas.microsoft.com/office/excel/2006/main">
          <x14:cfRule type="dataBar" id="{72418551-FB57-4287-B6D8-A0CE7EF6EC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B2527:B2542</xm:sqref>
        </x14:conditionalFormatting>
        <x14:conditionalFormatting xmlns:xm="http://schemas.microsoft.com/office/excel/2006/main">
          <x14:cfRule type="dataBar" id="{D1586D38-AFE8-4994-8109-9304B81F02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C2527:C2542</xm:sqref>
        </x14:conditionalFormatting>
        <x14:conditionalFormatting xmlns:xm="http://schemas.microsoft.com/office/excel/2006/main">
          <x14:cfRule type="dataBar" id="{EF79A27B-BB5B-4343-9A48-A2F5AC517A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E2527:E2542</xm:sqref>
        </x14:conditionalFormatting>
        <x14:conditionalFormatting xmlns:xm="http://schemas.microsoft.com/office/excel/2006/main">
          <x14:cfRule type="dataBar" id="{3FEC8D1E-BDCD-4D64-848B-CF473BE8CC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F2527:F2542</xm:sqref>
        </x14:conditionalFormatting>
        <x14:conditionalFormatting xmlns:xm="http://schemas.microsoft.com/office/excel/2006/main">
          <x14:cfRule type="dataBar" id="{F244B49A-6CC3-4250-883A-1F2D53660F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G2527:G2542</xm:sqref>
        </x14:conditionalFormatting>
        <x14:conditionalFormatting xmlns:xm="http://schemas.microsoft.com/office/excel/2006/main">
          <x14:cfRule type="dataBar" id="{FF8F821C-80C7-4333-9010-C86D64AD05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B2547:B2562</xm:sqref>
        </x14:conditionalFormatting>
        <x14:conditionalFormatting xmlns:xm="http://schemas.microsoft.com/office/excel/2006/main">
          <x14:cfRule type="dataBar" id="{29196388-97B6-458F-87D3-53452ADD07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C2547:C2562</xm:sqref>
        </x14:conditionalFormatting>
        <x14:conditionalFormatting xmlns:xm="http://schemas.microsoft.com/office/excel/2006/main">
          <x14:cfRule type="dataBar" id="{BB40CE29-CD95-442D-9F3F-27B6ABF503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D2547:D2562</xm:sqref>
        </x14:conditionalFormatting>
        <x14:conditionalFormatting xmlns:xm="http://schemas.microsoft.com/office/excel/2006/main">
          <x14:cfRule type="dataBar" id="{8609F093-EF7B-4075-B2F0-E75E14E613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E2547:E2562</xm:sqref>
        </x14:conditionalFormatting>
        <x14:conditionalFormatting xmlns:xm="http://schemas.microsoft.com/office/excel/2006/main">
          <x14:cfRule type="dataBar" id="{AA093BC4-68A8-49A9-AF5B-71C7D4B2E5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F2547:F2562</xm:sqref>
        </x14:conditionalFormatting>
        <x14:conditionalFormatting xmlns:xm="http://schemas.microsoft.com/office/excel/2006/main">
          <x14:cfRule type="dataBar" id="{4E07D4FC-EE4D-4F83-827B-223337D0D6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G2547:G2562</xm:sqref>
        </x14:conditionalFormatting>
        <x14:conditionalFormatting xmlns:xm="http://schemas.microsoft.com/office/excel/2006/main">
          <x14:cfRule type="dataBar" id="{7F31500F-D89E-4D29-B6DD-E77359E4FC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H2569:H2584</xm:sqref>
        </x14:conditionalFormatting>
        <x14:conditionalFormatting xmlns:xm="http://schemas.microsoft.com/office/excel/2006/main">
          <x14:cfRule type="dataBar" id="{16FED025-0E32-4001-A929-B70807B9F7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H2589:H2604</xm:sqref>
        </x14:conditionalFormatting>
        <x14:conditionalFormatting xmlns:xm="http://schemas.microsoft.com/office/excel/2006/main">
          <x14:cfRule type="dataBar" id="{A1C96B8A-B02D-46CF-90CF-50FB7089A5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D2569:D2584</xm:sqref>
        </x14:conditionalFormatting>
        <x14:conditionalFormatting xmlns:xm="http://schemas.microsoft.com/office/excel/2006/main">
          <x14:cfRule type="dataBar" id="{49C59D41-FF84-4E18-BA23-8CE9064954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B2569:B2584</xm:sqref>
        </x14:conditionalFormatting>
        <x14:conditionalFormatting xmlns:xm="http://schemas.microsoft.com/office/excel/2006/main">
          <x14:cfRule type="dataBar" id="{3DBE6B9E-B431-4EEA-8C81-7F526ADA72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C2569:C2584</xm:sqref>
        </x14:conditionalFormatting>
        <x14:conditionalFormatting xmlns:xm="http://schemas.microsoft.com/office/excel/2006/main">
          <x14:cfRule type="dataBar" id="{C2F7CA34-C33D-4158-9A8B-C2FBB2AFC4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E2569:E2584</xm:sqref>
        </x14:conditionalFormatting>
        <x14:conditionalFormatting xmlns:xm="http://schemas.microsoft.com/office/excel/2006/main">
          <x14:cfRule type="dataBar" id="{4346B512-D0FA-46E6-A0E1-0D9EFB922D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F2569:F2584</xm:sqref>
        </x14:conditionalFormatting>
        <x14:conditionalFormatting xmlns:xm="http://schemas.microsoft.com/office/excel/2006/main">
          <x14:cfRule type="dataBar" id="{F2B87D35-1FB3-4DB8-B444-5CE5C499B0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G2569:G2584</xm:sqref>
        </x14:conditionalFormatting>
        <x14:conditionalFormatting xmlns:xm="http://schemas.microsoft.com/office/excel/2006/main">
          <x14:cfRule type="dataBar" id="{375ABD4A-7907-4EA5-BF45-F7E7B53987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B2589:B2604</xm:sqref>
        </x14:conditionalFormatting>
        <x14:conditionalFormatting xmlns:xm="http://schemas.microsoft.com/office/excel/2006/main">
          <x14:cfRule type="dataBar" id="{00EA9E00-4876-4058-8D98-2DEFF78CAF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C2589:C2604</xm:sqref>
        </x14:conditionalFormatting>
        <x14:conditionalFormatting xmlns:xm="http://schemas.microsoft.com/office/excel/2006/main">
          <x14:cfRule type="dataBar" id="{F0C06953-CB89-4200-A8E2-02E549F544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D2589:D2604</xm:sqref>
        </x14:conditionalFormatting>
        <x14:conditionalFormatting xmlns:xm="http://schemas.microsoft.com/office/excel/2006/main">
          <x14:cfRule type="dataBar" id="{72BC631C-8201-4F0B-8893-EE15CCD2A5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E2589:E2604</xm:sqref>
        </x14:conditionalFormatting>
        <x14:conditionalFormatting xmlns:xm="http://schemas.microsoft.com/office/excel/2006/main">
          <x14:cfRule type="dataBar" id="{E80D8E48-04AF-4431-BF2F-202CC6DFB1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F2589:F2604</xm:sqref>
        </x14:conditionalFormatting>
        <x14:conditionalFormatting xmlns:xm="http://schemas.microsoft.com/office/excel/2006/main">
          <x14:cfRule type="dataBar" id="{562F691F-E0E9-44DC-8E1D-FAAE28809D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G2589:G2604</xm:sqref>
        </x14:conditionalFormatting>
        <x14:conditionalFormatting xmlns:xm="http://schemas.microsoft.com/office/excel/2006/main">
          <x14:cfRule type="dataBar" id="{565DD858-A981-421C-810E-F404863214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H2611:H2626</xm:sqref>
        </x14:conditionalFormatting>
        <x14:conditionalFormatting xmlns:xm="http://schemas.microsoft.com/office/excel/2006/main">
          <x14:cfRule type="dataBar" id="{5E68DE27-3BD4-4656-91C0-ED0FC3AF16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H2631:H2646</xm:sqref>
        </x14:conditionalFormatting>
        <x14:conditionalFormatting xmlns:xm="http://schemas.microsoft.com/office/excel/2006/main">
          <x14:cfRule type="dataBar" id="{6E3E4317-2B0B-48F4-9832-2A2BA08F46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D2611:D2626</xm:sqref>
        </x14:conditionalFormatting>
        <x14:conditionalFormatting xmlns:xm="http://schemas.microsoft.com/office/excel/2006/main">
          <x14:cfRule type="dataBar" id="{1FDD85A5-25C7-4004-A511-0E94A926C1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B2611:B2626</xm:sqref>
        </x14:conditionalFormatting>
        <x14:conditionalFormatting xmlns:xm="http://schemas.microsoft.com/office/excel/2006/main">
          <x14:cfRule type="dataBar" id="{A374079B-39E8-458E-BCA7-871977B652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C2611:C2626</xm:sqref>
        </x14:conditionalFormatting>
        <x14:conditionalFormatting xmlns:xm="http://schemas.microsoft.com/office/excel/2006/main">
          <x14:cfRule type="dataBar" id="{D84A457D-08FD-4C88-84B1-FBCCB0A8AD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E2611:E2626</xm:sqref>
        </x14:conditionalFormatting>
        <x14:conditionalFormatting xmlns:xm="http://schemas.microsoft.com/office/excel/2006/main">
          <x14:cfRule type="dataBar" id="{C7CB661D-076A-4282-AE36-4A5ADBC783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F2611:F2626</xm:sqref>
        </x14:conditionalFormatting>
        <x14:conditionalFormatting xmlns:xm="http://schemas.microsoft.com/office/excel/2006/main">
          <x14:cfRule type="dataBar" id="{073CA89D-3A3B-4683-9C48-0151B86498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G2611:G2626</xm:sqref>
        </x14:conditionalFormatting>
        <x14:conditionalFormatting xmlns:xm="http://schemas.microsoft.com/office/excel/2006/main">
          <x14:cfRule type="dataBar" id="{BE9A1063-3913-49AD-8FA7-55B56573B2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B2631:B2646</xm:sqref>
        </x14:conditionalFormatting>
        <x14:conditionalFormatting xmlns:xm="http://schemas.microsoft.com/office/excel/2006/main">
          <x14:cfRule type="dataBar" id="{BEF66BE6-0F44-416D-8E0A-244785A57F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C2631:C2646</xm:sqref>
        </x14:conditionalFormatting>
        <x14:conditionalFormatting xmlns:xm="http://schemas.microsoft.com/office/excel/2006/main">
          <x14:cfRule type="dataBar" id="{395352FA-1918-4B90-8EA9-B366DE6A7A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D2631:D2646</xm:sqref>
        </x14:conditionalFormatting>
        <x14:conditionalFormatting xmlns:xm="http://schemas.microsoft.com/office/excel/2006/main">
          <x14:cfRule type="dataBar" id="{0D51A574-1F19-4C54-98EA-F88C13574A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E2631:E2646</xm:sqref>
        </x14:conditionalFormatting>
        <x14:conditionalFormatting xmlns:xm="http://schemas.microsoft.com/office/excel/2006/main">
          <x14:cfRule type="dataBar" id="{A46C0DC3-665E-4566-B3ED-B611E216A9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F2631:F2646</xm:sqref>
        </x14:conditionalFormatting>
        <x14:conditionalFormatting xmlns:xm="http://schemas.microsoft.com/office/excel/2006/main">
          <x14:cfRule type="dataBar" id="{559112CF-09C0-4603-A011-5F38F6B4FC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G2631:G2646</xm:sqref>
        </x14:conditionalFormatting>
        <x14:conditionalFormatting xmlns:xm="http://schemas.microsoft.com/office/excel/2006/main">
          <x14:cfRule type="dataBar" id="{2AB21DAA-4A0E-4014-A56A-F4A278677B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H2653:H2668</xm:sqref>
        </x14:conditionalFormatting>
        <x14:conditionalFormatting xmlns:xm="http://schemas.microsoft.com/office/excel/2006/main">
          <x14:cfRule type="dataBar" id="{DADEFA63-0D51-4ABB-85BB-945773AF6C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H2673:H2688</xm:sqref>
        </x14:conditionalFormatting>
        <x14:conditionalFormatting xmlns:xm="http://schemas.microsoft.com/office/excel/2006/main">
          <x14:cfRule type="dataBar" id="{4344CCDC-CFF7-43DD-909C-93E3CED238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D2653:D2668</xm:sqref>
        </x14:conditionalFormatting>
        <x14:conditionalFormatting xmlns:xm="http://schemas.microsoft.com/office/excel/2006/main">
          <x14:cfRule type="dataBar" id="{1EA05B80-EC9F-4B43-9F6C-B9F867B3A8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B2653:B2668</xm:sqref>
        </x14:conditionalFormatting>
        <x14:conditionalFormatting xmlns:xm="http://schemas.microsoft.com/office/excel/2006/main">
          <x14:cfRule type="dataBar" id="{7C30C855-5C53-4468-8E93-D122058AA5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C2653:C2668</xm:sqref>
        </x14:conditionalFormatting>
        <x14:conditionalFormatting xmlns:xm="http://schemas.microsoft.com/office/excel/2006/main">
          <x14:cfRule type="dataBar" id="{087D327A-B9A8-4648-9EEC-F949A7FBD2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E2653:E2668</xm:sqref>
        </x14:conditionalFormatting>
        <x14:conditionalFormatting xmlns:xm="http://schemas.microsoft.com/office/excel/2006/main">
          <x14:cfRule type="dataBar" id="{941076B2-4D0D-42D2-915F-E5E4A909F4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F2653:F2668</xm:sqref>
        </x14:conditionalFormatting>
        <x14:conditionalFormatting xmlns:xm="http://schemas.microsoft.com/office/excel/2006/main">
          <x14:cfRule type="dataBar" id="{222D32BB-4ECB-41E1-BC39-E8D812E65D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G2653:G2668</xm:sqref>
        </x14:conditionalFormatting>
        <x14:conditionalFormatting xmlns:xm="http://schemas.microsoft.com/office/excel/2006/main">
          <x14:cfRule type="dataBar" id="{AF59BAB0-6135-4F2F-B426-12ADD08F05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B2673:B2688</xm:sqref>
        </x14:conditionalFormatting>
        <x14:conditionalFormatting xmlns:xm="http://schemas.microsoft.com/office/excel/2006/main">
          <x14:cfRule type="dataBar" id="{EDF33CD6-60DA-4E34-88C1-EEAB3E1312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C2673:C2688</xm:sqref>
        </x14:conditionalFormatting>
        <x14:conditionalFormatting xmlns:xm="http://schemas.microsoft.com/office/excel/2006/main">
          <x14:cfRule type="dataBar" id="{516C6A24-BE5C-44C5-B489-303A8DC41D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D2673:D2688</xm:sqref>
        </x14:conditionalFormatting>
        <x14:conditionalFormatting xmlns:xm="http://schemas.microsoft.com/office/excel/2006/main">
          <x14:cfRule type="dataBar" id="{AAA6F370-EB8B-4D2C-8488-560DCE8A81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E2673:E2688</xm:sqref>
        </x14:conditionalFormatting>
        <x14:conditionalFormatting xmlns:xm="http://schemas.microsoft.com/office/excel/2006/main">
          <x14:cfRule type="dataBar" id="{86AAC4C6-0C52-4DA8-97B1-2F1A6E5536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F2673:F2688</xm:sqref>
        </x14:conditionalFormatting>
        <x14:conditionalFormatting xmlns:xm="http://schemas.microsoft.com/office/excel/2006/main">
          <x14:cfRule type="dataBar" id="{EE750EFA-F160-42C3-B632-AEC576EA5D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G2673:G2688</xm:sqref>
        </x14:conditionalFormatting>
        <x14:conditionalFormatting xmlns:xm="http://schemas.microsoft.com/office/excel/2006/main">
          <x14:cfRule type="dataBar" id="{C901E3DD-F9EC-4092-A387-9E02EC9445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H2695:H2710</xm:sqref>
        </x14:conditionalFormatting>
        <x14:conditionalFormatting xmlns:xm="http://schemas.microsoft.com/office/excel/2006/main">
          <x14:cfRule type="dataBar" id="{75312EC3-D5E5-4FC0-B92B-5CC77705D1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H2715:H2730</xm:sqref>
        </x14:conditionalFormatting>
        <x14:conditionalFormatting xmlns:xm="http://schemas.microsoft.com/office/excel/2006/main">
          <x14:cfRule type="dataBar" id="{92C6650E-C920-49CF-A1CC-08D2213CB6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D2695:D2710</xm:sqref>
        </x14:conditionalFormatting>
        <x14:conditionalFormatting xmlns:xm="http://schemas.microsoft.com/office/excel/2006/main">
          <x14:cfRule type="dataBar" id="{B761C0FC-8E5F-4F01-A952-5FDF2F283D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B2695:B2710</xm:sqref>
        </x14:conditionalFormatting>
        <x14:conditionalFormatting xmlns:xm="http://schemas.microsoft.com/office/excel/2006/main">
          <x14:cfRule type="dataBar" id="{EFA4D983-6ED7-467E-A406-0912738459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C2695:C2710</xm:sqref>
        </x14:conditionalFormatting>
        <x14:conditionalFormatting xmlns:xm="http://schemas.microsoft.com/office/excel/2006/main">
          <x14:cfRule type="dataBar" id="{39153ED5-9C0A-4CF4-8662-C958906B23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E2695:E2710</xm:sqref>
        </x14:conditionalFormatting>
        <x14:conditionalFormatting xmlns:xm="http://schemas.microsoft.com/office/excel/2006/main">
          <x14:cfRule type="dataBar" id="{48615075-06B3-43D3-A5B3-AD3ABE863D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F2695:F2710</xm:sqref>
        </x14:conditionalFormatting>
        <x14:conditionalFormatting xmlns:xm="http://schemas.microsoft.com/office/excel/2006/main">
          <x14:cfRule type="dataBar" id="{B293BA46-64C8-492C-9245-841BF78F43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G2695:G2710</xm:sqref>
        </x14:conditionalFormatting>
        <x14:conditionalFormatting xmlns:xm="http://schemas.microsoft.com/office/excel/2006/main">
          <x14:cfRule type="dataBar" id="{36303EF8-6028-4626-8FB6-F0EAF762E2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B2715:B2730</xm:sqref>
        </x14:conditionalFormatting>
        <x14:conditionalFormatting xmlns:xm="http://schemas.microsoft.com/office/excel/2006/main">
          <x14:cfRule type="dataBar" id="{11ABCA0C-FFE5-4FA7-B66B-0610AC4870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C2715:C2730</xm:sqref>
        </x14:conditionalFormatting>
        <x14:conditionalFormatting xmlns:xm="http://schemas.microsoft.com/office/excel/2006/main">
          <x14:cfRule type="dataBar" id="{269F69FE-3484-4084-AD9E-16F5D93642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D2715:D2730</xm:sqref>
        </x14:conditionalFormatting>
        <x14:conditionalFormatting xmlns:xm="http://schemas.microsoft.com/office/excel/2006/main">
          <x14:cfRule type="dataBar" id="{695683E5-8826-4513-84E4-6E775E84C6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E2715:E2730</xm:sqref>
        </x14:conditionalFormatting>
        <x14:conditionalFormatting xmlns:xm="http://schemas.microsoft.com/office/excel/2006/main">
          <x14:cfRule type="dataBar" id="{EA088DD3-DEE3-464D-A5FB-7DBCFE792C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F2715:F2730</xm:sqref>
        </x14:conditionalFormatting>
        <x14:conditionalFormatting xmlns:xm="http://schemas.microsoft.com/office/excel/2006/main">
          <x14:cfRule type="dataBar" id="{2FBB534B-7B4A-4C87-A636-FBBABB2785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G2715:G2730</xm:sqref>
        </x14:conditionalFormatting>
        <x14:conditionalFormatting xmlns:xm="http://schemas.microsoft.com/office/excel/2006/main">
          <x14:cfRule type="dataBar" id="{1C3F9764-D289-45CD-81B0-394B950C53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H2737:H2752</xm:sqref>
        </x14:conditionalFormatting>
        <x14:conditionalFormatting xmlns:xm="http://schemas.microsoft.com/office/excel/2006/main">
          <x14:cfRule type="dataBar" id="{A810AB44-81B7-47F7-8C05-E97D3EA660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H2757:H2772</xm:sqref>
        </x14:conditionalFormatting>
        <x14:conditionalFormatting xmlns:xm="http://schemas.microsoft.com/office/excel/2006/main">
          <x14:cfRule type="dataBar" id="{98A0DD23-E2C4-4833-BDF9-3F798A0FDB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D2737:D2752</xm:sqref>
        </x14:conditionalFormatting>
        <x14:conditionalFormatting xmlns:xm="http://schemas.microsoft.com/office/excel/2006/main">
          <x14:cfRule type="dataBar" id="{9BDB38AF-C36F-4A85-A07E-144E87F84D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B2737:B2752</xm:sqref>
        </x14:conditionalFormatting>
        <x14:conditionalFormatting xmlns:xm="http://schemas.microsoft.com/office/excel/2006/main">
          <x14:cfRule type="dataBar" id="{6365543C-F8CE-4E03-A3AB-64E4E89491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C2737:C2752</xm:sqref>
        </x14:conditionalFormatting>
        <x14:conditionalFormatting xmlns:xm="http://schemas.microsoft.com/office/excel/2006/main">
          <x14:cfRule type="dataBar" id="{BE1FFE12-AF22-4CF0-BC55-CFC353DEAC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E2737:E2752</xm:sqref>
        </x14:conditionalFormatting>
        <x14:conditionalFormatting xmlns:xm="http://schemas.microsoft.com/office/excel/2006/main">
          <x14:cfRule type="dataBar" id="{932BCC65-D050-4277-A454-9716CFA2CD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F2737:F2752</xm:sqref>
        </x14:conditionalFormatting>
        <x14:conditionalFormatting xmlns:xm="http://schemas.microsoft.com/office/excel/2006/main">
          <x14:cfRule type="dataBar" id="{6D10EA49-2AA3-4600-BAA5-C400471CC5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G2737:G2752</xm:sqref>
        </x14:conditionalFormatting>
        <x14:conditionalFormatting xmlns:xm="http://schemas.microsoft.com/office/excel/2006/main">
          <x14:cfRule type="dataBar" id="{40ED5935-9F2C-41CD-91B0-0EEB903A0D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B2757:B2772</xm:sqref>
        </x14:conditionalFormatting>
        <x14:conditionalFormatting xmlns:xm="http://schemas.microsoft.com/office/excel/2006/main">
          <x14:cfRule type="dataBar" id="{5362B764-9251-43B8-8DA7-29B80B2396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C2757:C2772</xm:sqref>
        </x14:conditionalFormatting>
        <x14:conditionalFormatting xmlns:xm="http://schemas.microsoft.com/office/excel/2006/main">
          <x14:cfRule type="dataBar" id="{B18CBC0E-0E10-4094-AAFB-CAF7C12FF0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D2757:D2772</xm:sqref>
        </x14:conditionalFormatting>
        <x14:conditionalFormatting xmlns:xm="http://schemas.microsoft.com/office/excel/2006/main">
          <x14:cfRule type="dataBar" id="{13B2F997-B4FD-4198-8641-4A4F94ED99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E2757:E2772</xm:sqref>
        </x14:conditionalFormatting>
        <x14:conditionalFormatting xmlns:xm="http://schemas.microsoft.com/office/excel/2006/main">
          <x14:cfRule type="dataBar" id="{F2038019-4C27-40D4-B6FD-ABF362F4ED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F2757:F2772</xm:sqref>
        </x14:conditionalFormatting>
        <x14:conditionalFormatting xmlns:xm="http://schemas.microsoft.com/office/excel/2006/main">
          <x14:cfRule type="dataBar" id="{C6C45AF4-2F8B-4879-8ED2-65F9E7CAC2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G2757:G2772</xm:sqref>
        </x14:conditionalFormatting>
        <x14:conditionalFormatting xmlns:xm="http://schemas.microsoft.com/office/excel/2006/main">
          <x14:cfRule type="dataBar" id="{FFC22010-5A13-4D50-93A4-796426F1C3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H2779:H2794</xm:sqref>
        </x14:conditionalFormatting>
        <x14:conditionalFormatting xmlns:xm="http://schemas.microsoft.com/office/excel/2006/main">
          <x14:cfRule type="dataBar" id="{E2279D72-40D3-4C6F-BDD5-E10AE2F6C8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H2799:H2814</xm:sqref>
        </x14:conditionalFormatting>
        <x14:conditionalFormatting xmlns:xm="http://schemas.microsoft.com/office/excel/2006/main">
          <x14:cfRule type="dataBar" id="{8E052BA2-37DA-416F-A309-813FC158B9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D2779:D2794</xm:sqref>
        </x14:conditionalFormatting>
        <x14:conditionalFormatting xmlns:xm="http://schemas.microsoft.com/office/excel/2006/main">
          <x14:cfRule type="dataBar" id="{399F5B3C-5E00-49D7-A422-5749017DE4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B2779:B2794</xm:sqref>
        </x14:conditionalFormatting>
        <x14:conditionalFormatting xmlns:xm="http://schemas.microsoft.com/office/excel/2006/main">
          <x14:cfRule type="dataBar" id="{C0AEA295-B39C-4767-98BE-811822529E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C2779:C2794</xm:sqref>
        </x14:conditionalFormatting>
        <x14:conditionalFormatting xmlns:xm="http://schemas.microsoft.com/office/excel/2006/main">
          <x14:cfRule type="dataBar" id="{4DFB6867-BC36-4CAE-AA68-8B610AC25A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E2779:E2794</xm:sqref>
        </x14:conditionalFormatting>
        <x14:conditionalFormatting xmlns:xm="http://schemas.microsoft.com/office/excel/2006/main">
          <x14:cfRule type="dataBar" id="{03A258F7-BF5E-43F8-82CE-D926A55A1B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F2779:F2794</xm:sqref>
        </x14:conditionalFormatting>
        <x14:conditionalFormatting xmlns:xm="http://schemas.microsoft.com/office/excel/2006/main">
          <x14:cfRule type="dataBar" id="{ECC0C101-3A3B-4479-8BB0-DF1264DBD8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G2779:G2794</xm:sqref>
        </x14:conditionalFormatting>
        <x14:conditionalFormatting xmlns:xm="http://schemas.microsoft.com/office/excel/2006/main">
          <x14:cfRule type="dataBar" id="{BBB5E60B-5500-460F-8C52-9C80A5BF74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B2799:B2814</xm:sqref>
        </x14:conditionalFormatting>
        <x14:conditionalFormatting xmlns:xm="http://schemas.microsoft.com/office/excel/2006/main">
          <x14:cfRule type="dataBar" id="{BEA59B90-EDAA-494B-8F2E-24793B7783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C2799:C2814</xm:sqref>
        </x14:conditionalFormatting>
        <x14:conditionalFormatting xmlns:xm="http://schemas.microsoft.com/office/excel/2006/main">
          <x14:cfRule type="dataBar" id="{490FA1FC-A3AB-4F32-B248-CA33BB711D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D2799:D2814</xm:sqref>
        </x14:conditionalFormatting>
        <x14:conditionalFormatting xmlns:xm="http://schemas.microsoft.com/office/excel/2006/main">
          <x14:cfRule type="dataBar" id="{A79B2DA2-2DDB-478C-8CFB-1CFABBB723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E2799:E2814</xm:sqref>
        </x14:conditionalFormatting>
        <x14:conditionalFormatting xmlns:xm="http://schemas.microsoft.com/office/excel/2006/main">
          <x14:cfRule type="dataBar" id="{22D504B1-F650-4437-BDA0-97276FA023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F2799:F2814</xm:sqref>
        </x14:conditionalFormatting>
        <x14:conditionalFormatting xmlns:xm="http://schemas.microsoft.com/office/excel/2006/main">
          <x14:cfRule type="dataBar" id="{07A4DDCA-FBF1-4D9D-A776-188FED1B77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G2799:G2814</xm:sqref>
        </x14:conditionalFormatting>
        <x14:conditionalFormatting xmlns:xm="http://schemas.microsoft.com/office/excel/2006/main">
          <x14:cfRule type="dataBar" id="{1AC543D5-2A0E-48C6-A380-E526606A97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H2821:H2836</xm:sqref>
        </x14:conditionalFormatting>
        <x14:conditionalFormatting xmlns:xm="http://schemas.microsoft.com/office/excel/2006/main">
          <x14:cfRule type="dataBar" id="{07784ADF-856C-473E-9D92-C539B36EB2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H2841:H2856</xm:sqref>
        </x14:conditionalFormatting>
        <x14:conditionalFormatting xmlns:xm="http://schemas.microsoft.com/office/excel/2006/main">
          <x14:cfRule type="dataBar" id="{E38E1ACB-2589-48F2-8BC8-8C1722121E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D2821:D2836</xm:sqref>
        </x14:conditionalFormatting>
        <x14:conditionalFormatting xmlns:xm="http://schemas.microsoft.com/office/excel/2006/main">
          <x14:cfRule type="dataBar" id="{46B96997-ABE9-476B-8942-2AEF252266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B2821:B2836</xm:sqref>
        </x14:conditionalFormatting>
        <x14:conditionalFormatting xmlns:xm="http://schemas.microsoft.com/office/excel/2006/main">
          <x14:cfRule type="dataBar" id="{A711FB42-B83F-474B-94B4-593C645EAB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C2821:C2836</xm:sqref>
        </x14:conditionalFormatting>
        <x14:conditionalFormatting xmlns:xm="http://schemas.microsoft.com/office/excel/2006/main">
          <x14:cfRule type="dataBar" id="{3B3728CC-BA5C-4A54-94E0-82145B2366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E2821:E2836</xm:sqref>
        </x14:conditionalFormatting>
        <x14:conditionalFormatting xmlns:xm="http://schemas.microsoft.com/office/excel/2006/main">
          <x14:cfRule type="dataBar" id="{18F0AE55-BDC6-412C-AC09-84BAF6EFE8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F2821:F2836</xm:sqref>
        </x14:conditionalFormatting>
        <x14:conditionalFormatting xmlns:xm="http://schemas.microsoft.com/office/excel/2006/main">
          <x14:cfRule type="dataBar" id="{D3BC7187-9FB5-4E56-8B9E-0B0149AA99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G2821:G2836</xm:sqref>
        </x14:conditionalFormatting>
        <x14:conditionalFormatting xmlns:xm="http://schemas.microsoft.com/office/excel/2006/main">
          <x14:cfRule type="dataBar" id="{B696B85B-B217-4A82-A165-AC564AAFBA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B2841:B2856</xm:sqref>
        </x14:conditionalFormatting>
        <x14:conditionalFormatting xmlns:xm="http://schemas.microsoft.com/office/excel/2006/main">
          <x14:cfRule type="dataBar" id="{BBDD1A86-05BF-4353-A53B-A95BFFC3F1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C2841:C2856</xm:sqref>
        </x14:conditionalFormatting>
        <x14:conditionalFormatting xmlns:xm="http://schemas.microsoft.com/office/excel/2006/main">
          <x14:cfRule type="dataBar" id="{36088F0E-6E37-4D23-9BF5-4EA059EF76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D2841:D2856</xm:sqref>
        </x14:conditionalFormatting>
        <x14:conditionalFormatting xmlns:xm="http://schemas.microsoft.com/office/excel/2006/main">
          <x14:cfRule type="dataBar" id="{D2A4AC61-CAA1-4921-B25F-882BF149E9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E2841:E2856</xm:sqref>
        </x14:conditionalFormatting>
        <x14:conditionalFormatting xmlns:xm="http://schemas.microsoft.com/office/excel/2006/main">
          <x14:cfRule type="dataBar" id="{9E08BDF5-3EA0-4EA7-B287-0016E117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F2841:F2856</xm:sqref>
        </x14:conditionalFormatting>
        <x14:conditionalFormatting xmlns:xm="http://schemas.microsoft.com/office/excel/2006/main">
          <x14:cfRule type="dataBar" id="{AC1E1015-1072-48E4-A902-E1CBC0712C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G2841:G2856</xm:sqref>
        </x14:conditionalFormatting>
        <x14:conditionalFormatting xmlns:xm="http://schemas.microsoft.com/office/excel/2006/main">
          <x14:cfRule type="dataBar" id="{C63D27B5-DBC1-4D1A-8120-5D1C909D4B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H2863:H2878</xm:sqref>
        </x14:conditionalFormatting>
        <x14:conditionalFormatting xmlns:xm="http://schemas.microsoft.com/office/excel/2006/main">
          <x14:cfRule type="dataBar" id="{F8B2B35B-5A58-47C8-9392-DF0D8F1EFE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H2883:H2898</xm:sqref>
        </x14:conditionalFormatting>
        <x14:conditionalFormatting xmlns:xm="http://schemas.microsoft.com/office/excel/2006/main">
          <x14:cfRule type="dataBar" id="{915D7AE3-0382-47EE-8BE3-0BA37A0243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D2863:D2878</xm:sqref>
        </x14:conditionalFormatting>
        <x14:conditionalFormatting xmlns:xm="http://schemas.microsoft.com/office/excel/2006/main">
          <x14:cfRule type="dataBar" id="{55DC2267-55B9-43C3-876A-33384AC246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B2863:B2878</xm:sqref>
        </x14:conditionalFormatting>
        <x14:conditionalFormatting xmlns:xm="http://schemas.microsoft.com/office/excel/2006/main">
          <x14:cfRule type="dataBar" id="{FC8749AB-1994-4D0B-A6B6-3866E9360C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C2863:C2878</xm:sqref>
        </x14:conditionalFormatting>
        <x14:conditionalFormatting xmlns:xm="http://schemas.microsoft.com/office/excel/2006/main">
          <x14:cfRule type="dataBar" id="{658B7367-0898-4573-BB28-916E3CD7EE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E2863:E2878</xm:sqref>
        </x14:conditionalFormatting>
        <x14:conditionalFormatting xmlns:xm="http://schemas.microsoft.com/office/excel/2006/main">
          <x14:cfRule type="dataBar" id="{F910CA8C-92CC-45D0-99AA-E14071611E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F2863:F2878</xm:sqref>
        </x14:conditionalFormatting>
        <x14:conditionalFormatting xmlns:xm="http://schemas.microsoft.com/office/excel/2006/main">
          <x14:cfRule type="dataBar" id="{5FDE10C3-889D-4DA8-9F2A-6F7DF262D4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G2863:G2878</xm:sqref>
        </x14:conditionalFormatting>
        <x14:conditionalFormatting xmlns:xm="http://schemas.microsoft.com/office/excel/2006/main">
          <x14:cfRule type="dataBar" id="{4F5C7C68-5D05-483A-A444-AA6AD25593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B2883:B2898</xm:sqref>
        </x14:conditionalFormatting>
        <x14:conditionalFormatting xmlns:xm="http://schemas.microsoft.com/office/excel/2006/main">
          <x14:cfRule type="dataBar" id="{81B13400-F6AD-4801-9FF9-3B6C27C8BD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C2883:C2898</xm:sqref>
        </x14:conditionalFormatting>
        <x14:conditionalFormatting xmlns:xm="http://schemas.microsoft.com/office/excel/2006/main">
          <x14:cfRule type="dataBar" id="{7A314A57-AE64-42FE-9475-9641F72F4F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D2883:D2898</xm:sqref>
        </x14:conditionalFormatting>
        <x14:conditionalFormatting xmlns:xm="http://schemas.microsoft.com/office/excel/2006/main">
          <x14:cfRule type="dataBar" id="{7B32CF6B-C35A-45F8-B9FD-FA9F2962E7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E2883:E2898</xm:sqref>
        </x14:conditionalFormatting>
        <x14:conditionalFormatting xmlns:xm="http://schemas.microsoft.com/office/excel/2006/main">
          <x14:cfRule type="dataBar" id="{9B287979-602D-4B82-A5AC-B653219550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F2883:F2898</xm:sqref>
        </x14:conditionalFormatting>
        <x14:conditionalFormatting xmlns:xm="http://schemas.microsoft.com/office/excel/2006/main">
          <x14:cfRule type="dataBar" id="{6E9BD79F-41DB-48A8-B232-9520B6EE6E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G2883:G2898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D62DE-9154-440B-9237-E59AC6F9E9FE}">
  <sheetPr codeName="Sheet22"/>
  <dimension ref="A3:AC2143"/>
  <sheetViews>
    <sheetView topLeftCell="A181" zoomScale="85" zoomScaleNormal="85" workbookViewId="0">
      <selection activeCell="AI3" sqref="AI3:AJ53"/>
    </sheetView>
  </sheetViews>
  <sheetFormatPr defaultColWidth="9.5546875" defaultRowHeight="14.4" x14ac:dyDescent="0.3"/>
  <cols>
    <col min="1" max="1" width="9" bestFit="1" customWidth="1"/>
    <col min="2" max="2" width="8.109375" bestFit="1" customWidth="1"/>
    <col min="3" max="3" width="10.33203125" bestFit="1" customWidth="1"/>
    <col min="4" max="4" width="7.44140625" bestFit="1" customWidth="1"/>
    <col min="5" max="5" width="10.5546875" bestFit="1" customWidth="1"/>
    <col min="6" max="6" width="11.33203125" bestFit="1" customWidth="1"/>
    <col min="7" max="7" width="11.5546875" bestFit="1" customWidth="1"/>
    <col min="8" max="8" width="3" customWidth="1"/>
    <col min="9" max="9" width="8.109375" bestFit="1" customWidth="1"/>
    <col min="10" max="10" width="9.6640625" bestFit="1" customWidth="1"/>
    <col min="11" max="11" width="8.109375" bestFit="1" customWidth="1"/>
    <col min="12" max="12" width="10.6640625" bestFit="1" customWidth="1"/>
    <col min="13" max="13" width="12.5546875" bestFit="1" customWidth="1"/>
    <col min="14" max="14" width="8.109375" bestFit="1" customWidth="1"/>
    <col min="15" max="15" width="3" customWidth="1"/>
    <col min="16" max="16" width="2.109375" style="3" bestFit="1" customWidth="1"/>
    <col min="17" max="17" width="8.109375" bestFit="1" customWidth="1"/>
    <col min="18" max="18" width="9.6640625" bestFit="1" customWidth="1"/>
    <col min="19" max="19" width="8.109375" bestFit="1" customWidth="1"/>
    <col min="20" max="20" width="9.6640625" bestFit="1" customWidth="1"/>
    <col min="21" max="21" width="12.5546875" bestFit="1" customWidth="1"/>
    <col min="22" max="22" width="7.109375" bestFit="1" customWidth="1"/>
    <col min="23" max="23" width="2.109375" customWidth="1"/>
    <col min="24" max="24" width="7.44140625" bestFit="1" customWidth="1"/>
    <col min="25" max="25" width="9.6640625" bestFit="1" customWidth="1"/>
    <col min="26" max="26" width="7.44140625" bestFit="1" customWidth="1"/>
    <col min="27" max="28" width="10.6640625" bestFit="1" customWidth="1"/>
    <col min="29" max="29" width="8.109375" bestFit="1" customWidth="1"/>
  </cols>
  <sheetData>
    <row r="3" spans="1:29" x14ac:dyDescent="0.3">
      <c r="A3" s="69" t="s">
        <v>134</v>
      </c>
      <c r="B3" s="69" t="s">
        <v>135</v>
      </c>
      <c r="C3" s="69" t="s">
        <v>4</v>
      </c>
      <c r="D3" s="97"/>
      <c r="E3" s="97"/>
      <c r="F3" s="69" t="s">
        <v>136</v>
      </c>
      <c r="G3" s="69" t="s">
        <v>6</v>
      </c>
      <c r="H3" s="82"/>
    </row>
    <row r="4" spans="1:29" x14ac:dyDescent="0.3">
      <c r="A4" s="94">
        <v>17859.25</v>
      </c>
      <c r="B4" s="83">
        <v>17900</v>
      </c>
      <c r="C4" s="95">
        <v>44980</v>
      </c>
      <c r="D4" s="95"/>
      <c r="E4" s="33"/>
      <c r="F4" s="98">
        <v>44963</v>
      </c>
      <c r="G4" s="96">
        <v>0.38554398148148145</v>
      </c>
      <c r="H4" s="112"/>
    </row>
    <row r="5" spans="1:29" x14ac:dyDescent="0.3">
      <c r="A5" s="91" t="s">
        <v>128</v>
      </c>
      <c r="B5" s="92" t="s">
        <v>121</v>
      </c>
      <c r="C5" s="92" t="s">
        <v>122</v>
      </c>
      <c r="D5" s="92" t="s">
        <v>123</v>
      </c>
      <c r="E5" s="92" t="s">
        <v>124</v>
      </c>
      <c r="F5" s="92" t="s">
        <v>125</v>
      </c>
      <c r="G5" s="92" t="s">
        <v>126</v>
      </c>
      <c r="H5" s="92"/>
    </row>
    <row r="6" spans="1:29" x14ac:dyDescent="0.3">
      <c r="A6" s="68" t="s">
        <v>44</v>
      </c>
      <c r="B6" s="68" t="s">
        <v>33</v>
      </c>
      <c r="C6" s="68" t="s">
        <v>32</v>
      </c>
      <c r="D6" s="68" t="s">
        <v>113</v>
      </c>
      <c r="E6" s="68" t="s">
        <v>115</v>
      </c>
      <c r="F6" s="68" t="s">
        <v>112</v>
      </c>
      <c r="G6" s="68" t="s">
        <v>114</v>
      </c>
      <c r="H6" s="82"/>
      <c r="P6" s="21"/>
      <c r="Q6" s="106">
        <f>+SUM(Q7:Q22)</f>
        <v>0</v>
      </c>
      <c r="R6" s="106">
        <f t="shared" ref="R6:V6" si="0">+SUM(R7:R22)</f>
        <v>0</v>
      </c>
      <c r="S6" s="106">
        <f t="shared" si="0"/>
        <v>0</v>
      </c>
      <c r="T6" s="106">
        <f t="shared" si="0"/>
        <v>0</v>
      </c>
      <c r="U6" s="106">
        <f t="shared" si="0"/>
        <v>0</v>
      </c>
      <c r="V6" s="106">
        <f t="shared" si="0"/>
        <v>0</v>
      </c>
      <c r="W6" s="33"/>
      <c r="X6" s="33"/>
      <c r="Y6" s="33"/>
      <c r="Z6" s="33"/>
      <c r="AA6" s="33"/>
      <c r="AB6" s="33"/>
      <c r="AC6" s="33"/>
    </row>
    <row r="7" spans="1:29" x14ac:dyDescent="0.3">
      <c r="A7" s="67">
        <v>17400</v>
      </c>
      <c r="B7" s="85">
        <v>0</v>
      </c>
      <c r="C7" s="85">
        <v>0</v>
      </c>
      <c r="D7" s="85">
        <v>0</v>
      </c>
      <c r="E7" s="85">
        <v>0</v>
      </c>
      <c r="F7" s="85">
        <v>0</v>
      </c>
      <c r="G7" s="85">
        <v>0</v>
      </c>
      <c r="H7" s="113"/>
      <c r="I7" s="105">
        <f t="shared" ref="I7:N7" si="1">Q6</f>
        <v>0</v>
      </c>
      <c r="J7" s="105">
        <f t="shared" si="1"/>
        <v>0</v>
      </c>
      <c r="K7" s="105">
        <f t="shared" si="1"/>
        <v>0</v>
      </c>
      <c r="L7" s="105">
        <f t="shared" si="1"/>
        <v>0</v>
      </c>
      <c r="M7" s="105">
        <f t="shared" si="1"/>
        <v>0</v>
      </c>
      <c r="N7" s="105">
        <f t="shared" si="1"/>
        <v>0</v>
      </c>
      <c r="P7" s="21" t="str">
        <f>IF(A7&gt;=$B$4,"A","B")</f>
        <v>B</v>
      </c>
      <c r="Q7" s="85">
        <f t="shared" ref="Q7:V22" si="2">IF($P7="B",B7,0)</f>
        <v>0</v>
      </c>
      <c r="R7" s="85">
        <f t="shared" si="2"/>
        <v>0</v>
      </c>
      <c r="S7" s="85">
        <f t="shared" si="2"/>
        <v>0</v>
      </c>
      <c r="T7" s="85">
        <f t="shared" si="2"/>
        <v>0</v>
      </c>
      <c r="U7" s="85">
        <f t="shared" si="2"/>
        <v>0</v>
      </c>
      <c r="V7" s="85">
        <f t="shared" si="2"/>
        <v>0</v>
      </c>
      <c r="W7" s="33"/>
      <c r="X7" s="85">
        <f>IF($P7="A",B7,0)</f>
        <v>0</v>
      </c>
      <c r="Y7" s="85">
        <f t="shared" ref="Y7:AC22" si="3">IF($P7="A",C7,0)</f>
        <v>0</v>
      </c>
      <c r="Z7" s="85">
        <f t="shared" si="3"/>
        <v>0</v>
      </c>
      <c r="AA7" s="85">
        <f t="shared" si="3"/>
        <v>0</v>
      </c>
      <c r="AB7" s="85">
        <f t="shared" si="3"/>
        <v>0</v>
      </c>
      <c r="AC7" s="85">
        <f t="shared" si="3"/>
        <v>0</v>
      </c>
    </row>
    <row r="8" spans="1:29" x14ac:dyDescent="0.3">
      <c r="A8" s="67">
        <v>17500</v>
      </c>
      <c r="B8" s="85">
        <v>0</v>
      </c>
      <c r="C8" s="85">
        <v>0</v>
      </c>
      <c r="D8" s="85">
        <v>0</v>
      </c>
      <c r="E8" s="85">
        <v>0</v>
      </c>
      <c r="F8" s="85">
        <v>0</v>
      </c>
      <c r="G8" s="85">
        <v>0</v>
      </c>
      <c r="H8" s="113"/>
      <c r="P8" s="21" t="str">
        <f t="shared" ref="P8:P22" si="4">IF(A8&gt;=$B$4,"A","B")</f>
        <v>B</v>
      </c>
      <c r="Q8" s="85">
        <f t="shared" si="2"/>
        <v>0</v>
      </c>
      <c r="R8" s="85">
        <f t="shared" si="2"/>
        <v>0</v>
      </c>
      <c r="S8" s="85">
        <f t="shared" si="2"/>
        <v>0</v>
      </c>
      <c r="T8" s="85">
        <f t="shared" si="2"/>
        <v>0</v>
      </c>
      <c r="U8" s="85">
        <f t="shared" si="2"/>
        <v>0</v>
      </c>
      <c r="V8" s="85">
        <f t="shared" si="2"/>
        <v>0</v>
      </c>
      <c r="W8" s="33"/>
      <c r="X8" s="85">
        <f t="shared" ref="X8:X22" si="5">IF($P8="A",B8,0)</f>
        <v>0</v>
      </c>
      <c r="Y8" s="85">
        <f t="shared" si="3"/>
        <v>0</v>
      </c>
      <c r="Z8" s="85">
        <f t="shared" si="3"/>
        <v>0</v>
      </c>
      <c r="AA8" s="85">
        <f t="shared" si="3"/>
        <v>0</v>
      </c>
      <c r="AB8" s="85">
        <f t="shared" si="3"/>
        <v>0</v>
      </c>
      <c r="AC8" s="85">
        <f t="shared" si="3"/>
        <v>0</v>
      </c>
    </row>
    <row r="9" spans="1:29" x14ac:dyDescent="0.3">
      <c r="A9" s="67">
        <v>17600</v>
      </c>
      <c r="B9" s="85">
        <v>0</v>
      </c>
      <c r="C9" s="85">
        <v>0</v>
      </c>
      <c r="D9" s="85">
        <v>0</v>
      </c>
      <c r="E9" s="85">
        <v>0</v>
      </c>
      <c r="F9" s="85">
        <v>0</v>
      </c>
      <c r="G9" s="85">
        <v>0</v>
      </c>
      <c r="H9" s="113"/>
      <c r="P9" s="21" t="str">
        <f t="shared" si="4"/>
        <v>B</v>
      </c>
      <c r="Q9" s="85">
        <f t="shared" si="2"/>
        <v>0</v>
      </c>
      <c r="R9" s="85">
        <f t="shared" si="2"/>
        <v>0</v>
      </c>
      <c r="S9" s="85">
        <f t="shared" si="2"/>
        <v>0</v>
      </c>
      <c r="T9" s="85">
        <f t="shared" si="2"/>
        <v>0</v>
      </c>
      <c r="U9" s="85">
        <f t="shared" si="2"/>
        <v>0</v>
      </c>
      <c r="V9" s="85">
        <f t="shared" si="2"/>
        <v>0</v>
      </c>
      <c r="W9" s="33"/>
      <c r="X9" s="85">
        <f t="shared" si="5"/>
        <v>0</v>
      </c>
      <c r="Y9" s="85">
        <f t="shared" si="3"/>
        <v>0</v>
      </c>
      <c r="Z9" s="85">
        <f t="shared" si="3"/>
        <v>0</v>
      </c>
      <c r="AA9" s="85">
        <f t="shared" si="3"/>
        <v>0</v>
      </c>
      <c r="AB9" s="85">
        <f t="shared" si="3"/>
        <v>0</v>
      </c>
      <c r="AC9" s="85">
        <f t="shared" si="3"/>
        <v>0</v>
      </c>
    </row>
    <row r="10" spans="1:29" x14ac:dyDescent="0.3">
      <c r="A10" s="67">
        <v>17700</v>
      </c>
      <c r="B10" s="85">
        <v>0</v>
      </c>
      <c r="C10" s="85">
        <v>0</v>
      </c>
      <c r="D10" s="85">
        <v>0</v>
      </c>
      <c r="E10" s="85">
        <v>0</v>
      </c>
      <c r="F10" s="85">
        <v>0</v>
      </c>
      <c r="G10" s="85">
        <v>0</v>
      </c>
      <c r="H10" s="113"/>
      <c r="P10" s="21" t="str">
        <f t="shared" si="4"/>
        <v>B</v>
      </c>
      <c r="Q10" s="85">
        <f t="shared" si="2"/>
        <v>0</v>
      </c>
      <c r="R10" s="85">
        <f t="shared" si="2"/>
        <v>0</v>
      </c>
      <c r="S10" s="85">
        <f t="shared" si="2"/>
        <v>0</v>
      </c>
      <c r="T10" s="85">
        <f t="shared" si="2"/>
        <v>0</v>
      </c>
      <c r="U10" s="85">
        <f t="shared" si="2"/>
        <v>0</v>
      </c>
      <c r="V10" s="85">
        <f t="shared" si="2"/>
        <v>0</v>
      </c>
      <c r="W10" s="33"/>
      <c r="X10" s="85">
        <f t="shared" si="5"/>
        <v>0</v>
      </c>
      <c r="Y10" s="85">
        <f t="shared" si="3"/>
        <v>0</v>
      </c>
      <c r="Z10" s="85">
        <f t="shared" si="3"/>
        <v>0</v>
      </c>
      <c r="AA10" s="85">
        <f t="shared" si="3"/>
        <v>0</v>
      </c>
      <c r="AB10" s="85">
        <f t="shared" si="3"/>
        <v>0</v>
      </c>
      <c r="AC10" s="85">
        <f t="shared" si="3"/>
        <v>0</v>
      </c>
    </row>
    <row r="11" spans="1:29" x14ac:dyDescent="0.3">
      <c r="A11" s="67">
        <v>17800</v>
      </c>
      <c r="B11" s="85">
        <v>0</v>
      </c>
      <c r="C11" s="85">
        <v>0</v>
      </c>
      <c r="D11" s="85">
        <v>0</v>
      </c>
      <c r="E11" s="85">
        <v>0</v>
      </c>
      <c r="F11" s="85">
        <v>0</v>
      </c>
      <c r="G11" s="85">
        <v>0</v>
      </c>
      <c r="H11" s="113"/>
      <c r="P11" s="21" t="str">
        <f t="shared" si="4"/>
        <v>B</v>
      </c>
      <c r="Q11" s="85">
        <f t="shared" si="2"/>
        <v>0</v>
      </c>
      <c r="R11" s="85">
        <f t="shared" si="2"/>
        <v>0</v>
      </c>
      <c r="S11" s="85">
        <f t="shared" si="2"/>
        <v>0</v>
      </c>
      <c r="T11" s="85">
        <f t="shared" si="2"/>
        <v>0</v>
      </c>
      <c r="U11" s="85">
        <f t="shared" si="2"/>
        <v>0</v>
      </c>
      <c r="V11" s="85">
        <f t="shared" si="2"/>
        <v>0</v>
      </c>
      <c r="W11" s="33"/>
      <c r="X11" s="85">
        <f t="shared" si="5"/>
        <v>0</v>
      </c>
      <c r="Y11" s="85">
        <f t="shared" si="3"/>
        <v>0</v>
      </c>
      <c r="Z11" s="85">
        <f t="shared" si="3"/>
        <v>0</v>
      </c>
      <c r="AA11" s="85">
        <f t="shared" si="3"/>
        <v>0</v>
      </c>
      <c r="AB11" s="85">
        <f t="shared" si="3"/>
        <v>0</v>
      </c>
      <c r="AC11" s="85">
        <f t="shared" si="3"/>
        <v>0</v>
      </c>
    </row>
    <row r="12" spans="1:29" x14ac:dyDescent="0.3">
      <c r="A12" s="67">
        <v>17900</v>
      </c>
      <c r="B12" s="85">
        <v>0</v>
      </c>
      <c r="C12" s="85">
        <v>0</v>
      </c>
      <c r="D12" s="85">
        <v>0</v>
      </c>
      <c r="E12" s="85">
        <v>0</v>
      </c>
      <c r="F12" s="85">
        <v>0</v>
      </c>
      <c r="G12" s="85">
        <v>0</v>
      </c>
      <c r="H12" s="113"/>
      <c r="P12" s="21" t="str">
        <f t="shared" si="4"/>
        <v>A</v>
      </c>
      <c r="Q12" s="85">
        <f>IF($P12="B",B12,0)</f>
        <v>0</v>
      </c>
      <c r="R12" s="85">
        <f t="shared" si="2"/>
        <v>0</v>
      </c>
      <c r="S12" s="85">
        <f t="shared" si="2"/>
        <v>0</v>
      </c>
      <c r="T12" s="85">
        <f t="shared" si="2"/>
        <v>0</v>
      </c>
      <c r="U12" s="85">
        <f t="shared" si="2"/>
        <v>0</v>
      </c>
      <c r="V12" s="85">
        <f t="shared" si="2"/>
        <v>0</v>
      </c>
      <c r="W12" s="33"/>
      <c r="X12" s="85">
        <f t="shared" si="5"/>
        <v>0</v>
      </c>
      <c r="Y12" s="85">
        <f t="shared" si="3"/>
        <v>0</v>
      </c>
      <c r="Z12" s="85">
        <f t="shared" si="3"/>
        <v>0</v>
      </c>
      <c r="AA12" s="85">
        <f t="shared" si="3"/>
        <v>0</v>
      </c>
      <c r="AB12" s="85">
        <f t="shared" si="3"/>
        <v>0</v>
      </c>
      <c r="AC12" s="85">
        <f t="shared" si="3"/>
        <v>0</v>
      </c>
    </row>
    <row r="13" spans="1:29" x14ac:dyDescent="0.3">
      <c r="A13" s="67">
        <v>18000</v>
      </c>
      <c r="B13" s="85">
        <v>0</v>
      </c>
      <c r="C13" s="85">
        <v>0</v>
      </c>
      <c r="D13" s="85">
        <v>0</v>
      </c>
      <c r="E13" s="85">
        <v>0</v>
      </c>
      <c r="F13" s="85">
        <v>0</v>
      </c>
      <c r="G13" s="85">
        <v>0</v>
      </c>
      <c r="H13" s="113"/>
      <c r="P13" s="21" t="str">
        <f t="shared" si="4"/>
        <v>A</v>
      </c>
      <c r="Q13" s="85">
        <f t="shared" ref="Q13:Q22" si="6">IF($P13="B",B13,0)</f>
        <v>0</v>
      </c>
      <c r="R13" s="85">
        <f t="shared" si="2"/>
        <v>0</v>
      </c>
      <c r="S13" s="85">
        <f t="shared" si="2"/>
        <v>0</v>
      </c>
      <c r="T13" s="85">
        <f t="shared" si="2"/>
        <v>0</v>
      </c>
      <c r="U13" s="85">
        <f t="shared" si="2"/>
        <v>0</v>
      </c>
      <c r="V13" s="85">
        <f t="shared" si="2"/>
        <v>0</v>
      </c>
      <c r="W13" s="33"/>
      <c r="X13" s="85">
        <f t="shared" si="5"/>
        <v>0</v>
      </c>
      <c r="Y13" s="85">
        <f t="shared" si="3"/>
        <v>0</v>
      </c>
      <c r="Z13" s="85">
        <f t="shared" si="3"/>
        <v>0</v>
      </c>
      <c r="AA13" s="85">
        <f t="shared" si="3"/>
        <v>0</v>
      </c>
      <c r="AB13" s="85">
        <f t="shared" si="3"/>
        <v>0</v>
      </c>
      <c r="AC13" s="85">
        <f t="shared" si="3"/>
        <v>0</v>
      </c>
    </row>
    <row r="14" spans="1:29" x14ac:dyDescent="0.3">
      <c r="A14" s="67">
        <v>18100</v>
      </c>
      <c r="B14" s="85">
        <v>0</v>
      </c>
      <c r="C14" s="85">
        <v>0</v>
      </c>
      <c r="D14" s="85">
        <v>0</v>
      </c>
      <c r="E14" s="85">
        <v>0</v>
      </c>
      <c r="F14" s="85">
        <v>0</v>
      </c>
      <c r="G14" s="85">
        <v>0</v>
      </c>
      <c r="H14" s="113"/>
      <c r="P14" s="21" t="str">
        <f t="shared" si="4"/>
        <v>A</v>
      </c>
      <c r="Q14" s="85">
        <f t="shared" si="6"/>
        <v>0</v>
      </c>
      <c r="R14" s="85">
        <f t="shared" si="2"/>
        <v>0</v>
      </c>
      <c r="S14" s="85">
        <f t="shared" si="2"/>
        <v>0</v>
      </c>
      <c r="T14" s="85">
        <f t="shared" si="2"/>
        <v>0</v>
      </c>
      <c r="U14" s="85">
        <f t="shared" si="2"/>
        <v>0</v>
      </c>
      <c r="V14" s="85">
        <f t="shared" si="2"/>
        <v>0</v>
      </c>
      <c r="W14" s="33"/>
      <c r="X14" s="85">
        <f t="shared" si="5"/>
        <v>0</v>
      </c>
      <c r="Y14" s="85">
        <f t="shared" si="3"/>
        <v>0</v>
      </c>
      <c r="Z14" s="85">
        <f t="shared" si="3"/>
        <v>0</v>
      </c>
      <c r="AA14" s="85">
        <f t="shared" si="3"/>
        <v>0</v>
      </c>
      <c r="AB14" s="85">
        <f t="shared" si="3"/>
        <v>0</v>
      </c>
      <c r="AC14" s="85">
        <f t="shared" si="3"/>
        <v>0</v>
      </c>
    </row>
    <row r="15" spans="1:29" x14ac:dyDescent="0.3">
      <c r="A15" s="67">
        <v>18200</v>
      </c>
      <c r="B15" s="85">
        <v>0</v>
      </c>
      <c r="C15" s="85">
        <v>0</v>
      </c>
      <c r="D15" s="85">
        <v>0</v>
      </c>
      <c r="E15" s="85">
        <v>0</v>
      </c>
      <c r="F15" s="85">
        <v>0</v>
      </c>
      <c r="G15" s="85">
        <v>0</v>
      </c>
      <c r="H15" s="113"/>
      <c r="P15" s="21" t="str">
        <f t="shared" si="4"/>
        <v>A</v>
      </c>
      <c r="Q15" s="85">
        <f t="shared" si="6"/>
        <v>0</v>
      </c>
      <c r="R15" s="85">
        <f t="shared" si="2"/>
        <v>0</v>
      </c>
      <c r="S15" s="85">
        <f t="shared" si="2"/>
        <v>0</v>
      </c>
      <c r="T15" s="85">
        <f t="shared" si="2"/>
        <v>0</v>
      </c>
      <c r="U15" s="85">
        <f t="shared" si="2"/>
        <v>0</v>
      </c>
      <c r="V15" s="85">
        <f t="shared" si="2"/>
        <v>0</v>
      </c>
      <c r="W15" s="33"/>
      <c r="X15" s="85">
        <f t="shared" si="5"/>
        <v>0</v>
      </c>
      <c r="Y15" s="85">
        <f t="shared" si="3"/>
        <v>0</v>
      </c>
      <c r="Z15" s="85">
        <f t="shared" si="3"/>
        <v>0</v>
      </c>
      <c r="AA15" s="85">
        <f t="shared" si="3"/>
        <v>0</v>
      </c>
      <c r="AB15" s="85">
        <f t="shared" si="3"/>
        <v>0</v>
      </c>
      <c r="AC15" s="85">
        <f t="shared" si="3"/>
        <v>0</v>
      </c>
    </row>
    <row r="16" spans="1:29" x14ac:dyDescent="0.3">
      <c r="A16" s="67">
        <v>18300</v>
      </c>
      <c r="B16" s="85">
        <v>0</v>
      </c>
      <c r="C16" s="85">
        <v>0</v>
      </c>
      <c r="D16" s="85">
        <v>0</v>
      </c>
      <c r="E16" s="85">
        <v>0</v>
      </c>
      <c r="F16" s="85">
        <v>0</v>
      </c>
      <c r="G16" s="85">
        <v>0</v>
      </c>
      <c r="H16" s="113"/>
      <c r="P16" s="21" t="str">
        <f t="shared" si="4"/>
        <v>A</v>
      </c>
      <c r="Q16" s="85">
        <f t="shared" si="6"/>
        <v>0</v>
      </c>
      <c r="R16" s="85">
        <f t="shared" si="2"/>
        <v>0</v>
      </c>
      <c r="S16" s="85">
        <f t="shared" si="2"/>
        <v>0</v>
      </c>
      <c r="T16" s="85">
        <f t="shared" si="2"/>
        <v>0</v>
      </c>
      <c r="U16" s="85">
        <f t="shared" si="2"/>
        <v>0</v>
      </c>
      <c r="V16" s="85">
        <f t="shared" si="2"/>
        <v>0</v>
      </c>
      <c r="W16" s="33"/>
      <c r="X16" s="85">
        <f t="shared" si="5"/>
        <v>0</v>
      </c>
      <c r="Y16" s="85">
        <f t="shared" si="3"/>
        <v>0</v>
      </c>
      <c r="Z16" s="85">
        <f t="shared" si="3"/>
        <v>0</v>
      </c>
      <c r="AA16" s="85">
        <f t="shared" si="3"/>
        <v>0</v>
      </c>
      <c r="AB16" s="85">
        <f t="shared" si="3"/>
        <v>0</v>
      </c>
      <c r="AC16" s="85">
        <f t="shared" si="3"/>
        <v>0</v>
      </c>
    </row>
    <row r="17" spans="1:29" x14ac:dyDescent="0.3">
      <c r="A17" s="67">
        <v>18400</v>
      </c>
      <c r="B17" s="85">
        <v>0</v>
      </c>
      <c r="C17" s="85">
        <v>0</v>
      </c>
      <c r="D17" s="85">
        <v>0</v>
      </c>
      <c r="E17" s="85">
        <v>0</v>
      </c>
      <c r="F17" s="85">
        <v>0</v>
      </c>
      <c r="G17" s="85">
        <v>0</v>
      </c>
      <c r="H17" s="113"/>
      <c r="P17" s="21" t="str">
        <f t="shared" si="4"/>
        <v>A</v>
      </c>
      <c r="Q17" s="85">
        <f t="shared" si="6"/>
        <v>0</v>
      </c>
      <c r="R17" s="85">
        <f t="shared" si="2"/>
        <v>0</v>
      </c>
      <c r="S17" s="85">
        <f t="shared" si="2"/>
        <v>0</v>
      </c>
      <c r="T17" s="85">
        <f t="shared" si="2"/>
        <v>0</v>
      </c>
      <c r="U17" s="85">
        <f t="shared" si="2"/>
        <v>0</v>
      </c>
      <c r="V17" s="85">
        <f t="shared" si="2"/>
        <v>0</v>
      </c>
      <c r="W17" s="33"/>
      <c r="X17" s="85">
        <f t="shared" si="5"/>
        <v>0</v>
      </c>
      <c r="Y17" s="85">
        <f t="shared" si="3"/>
        <v>0</v>
      </c>
      <c r="Z17" s="85">
        <f t="shared" si="3"/>
        <v>0</v>
      </c>
      <c r="AA17" s="85">
        <f t="shared" si="3"/>
        <v>0</v>
      </c>
      <c r="AB17" s="85">
        <f t="shared" si="3"/>
        <v>0</v>
      </c>
      <c r="AC17" s="85">
        <f t="shared" si="3"/>
        <v>0</v>
      </c>
    </row>
    <row r="18" spans="1:29" x14ac:dyDescent="0.3">
      <c r="A18" s="67">
        <v>18500</v>
      </c>
      <c r="B18" s="85">
        <v>0</v>
      </c>
      <c r="C18" s="85">
        <v>0</v>
      </c>
      <c r="D18" s="85">
        <v>0</v>
      </c>
      <c r="E18" s="85">
        <v>0</v>
      </c>
      <c r="F18" s="85">
        <v>0</v>
      </c>
      <c r="G18" s="85">
        <v>0</v>
      </c>
      <c r="H18" s="113"/>
      <c r="P18" s="21" t="str">
        <f t="shared" si="4"/>
        <v>A</v>
      </c>
      <c r="Q18" s="85">
        <f t="shared" si="6"/>
        <v>0</v>
      </c>
      <c r="R18" s="85">
        <f t="shared" si="2"/>
        <v>0</v>
      </c>
      <c r="S18" s="85">
        <f t="shared" si="2"/>
        <v>0</v>
      </c>
      <c r="T18" s="85">
        <f t="shared" si="2"/>
        <v>0</v>
      </c>
      <c r="U18" s="85">
        <f t="shared" si="2"/>
        <v>0</v>
      </c>
      <c r="V18" s="85">
        <f t="shared" si="2"/>
        <v>0</v>
      </c>
      <c r="W18" s="33"/>
      <c r="X18" s="85">
        <f t="shared" si="5"/>
        <v>0</v>
      </c>
      <c r="Y18" s="85">
        <f t="shared" si="3"/>
        <v>0</v>
      </c>
      <c r="Z18" s="85">
        <f t="shared" si="3"/>
        <v>0</v>
      </c>
      <c r="AA18" s="85">
        <f t="shared" si="3"/>
        <v>0</v>
      </c>
      <c r="AB18" s="85">
        <f t="shared" si="3"/>
        <v>0</v>
      </c>
      <c r="AC18" s="85">
        <f t="shared" si="3"/>
        <v>0</v>
      </c>
    </row>
    <row r="19" spans="1:29" x14ac:dyDescent="0.3">
      <c r="A19" s="67">
        <v>18600</v>
      </c>
      <c r="B19" s="85">
        <v>0</v>
      </c>
      <c r="C19" s="85">
        <v>0</v>
      </c>
      <c r="D19" s="85">
        <v>0</v>
      </c>
      <c r="E19" s="85">
        <v>0</v>
      </c>
      <c r="F19" s="85">
        <v>0</v>
      </c>
      <c r="G19" s="85">
        <v>0</v>
      </c>
      <c r="H19" s="113"/>
      <c r="P19" s="21" t="str">
        <f t="shared" si="4"/>
        <v>A</v>
      </c>
      <c r="Q19" s="85">
        <f t="shared" si="6"/>
        <v>0</v>
      </c>
      <c r="R19" s="85">
        <f t="shared" si="2"/>
        <v>0</v>
      </c>
      <c r="S19" s="85">
        <f t="shared" si="2"/>
        <v>0</v>
      </c>
      <c r="T19" s="85">
        <f t="shared" si="2"/>
        <v>0</v>
      </c>
      <c r="U19" s="85">
        <f t="shared" si="2"/>
        <v>0</v>
      </c>
      <c r="V19" s="85">
        <f t="shared" si="2"/>
        <v>0</v>
      </c>
      <c r="W19" s="33"/>
      <c r="X19" s="85">
        <f t="shared" si="5"/>
        <v>0</v>
      </c>
      <c r="Y19" s="85">
        <f t="shared" si="3"/>
        <v>0</v>
      </c>
      <c r="Z19" s="85">
        <f t="shared" si="3"/>
        <v>0</v>
      </c>
      <c r="AA19" s="85">
        <f t="shared" si="3"/>
        <v>0</v>
      </c>
      <c r="AB19" s="85">
        <f t="shared" si="3"/>
        <v>0</v>
      </c>
      <c r="AC19" s="85">
        <f t="shared" si="3"/>
        <v>0</v>
      </c>
    </row>
    <row r="20" spans="1:29" x14ac:dyDescent="0.3">
      <c r="A20" s="67">
        <v>18700</v>
      </c>
      <c r="B20" s="85">
        <v>0</v>
      </c>
      <c r="C20" s="85">
        <v>0</v>
      </c>
      <c r="D20" s="85">
        <v>0</v>
      </c>
      <c r="E20" s="85">
        <v>0</v>
      </c>
      <c r="F20" s="85">
        <v>0</v>
      </c>
      <c r="G20" s="85">
        <v>0</v>
      </c>
      <c r="H20" s="113"/>
      <c r="P20" s="21" t="str">
        <f t="shared" si="4"/>
        <v>A</v>
      </c>
      <c r="Q20" s="85">
        <f t="shared" si="6"/>
        <v>0</v>
      </c>
      <c r="R20" s="85">
        <f t="shared" si="2"/>
        <v>0</v>
      </c>
      <c r="S20" s="85">
        <f t="shared" si="2"/>
        <v>0</v>
      </c>
      <c r="T20" s="85">
        <f t="shared" si="2"/>
        <v>0</v>
      </c>
      <c r="U20" s="85">
        <f t="shared" si="2"/>
        <v>0</v>
      </c>
      <c r="V20" s="85">
        <f t="shared" si="2"/>
        <v>0</v>
      </c>
      <c r="W20" s="33"/>
      <c r="X20" s="85">
        <f t="shared" si="5"/>
        <v>0</v>
      </c>
      <c r="Y20" s="85">
        <f t="shared" si="3"/>
        <v>0</v>
      </c>
      <c r="Z20" s="85">
        <f t="shared" si="3"/>
        <v>0</v>
      </c>
      <c r="AA20" s="85">
        <f t="shared" si="3"/>
        <v>0</v>
      </c>
      <c r="AB20" s="85">
        <f t="shared" si="3"/>
        <v>0</v>
      </c>
      <c r="AC20" s="85">
        <f t="shared" si="3"/>
        <v>0</v>
      </c>
    </row>
    <row r="21" spans="1:29" x14ac:dyDescent="0.3">
      <c r="A21" s="67">
        <v>18800</v>
      </c>
      <c r="B21" s="85">
        <v>0</v>
      </c>
      <c r="C21" s="85">
        <v>0</v>
      </c>
      <c r="D21" s="85">
        <v>0</v>
      </c>
      <c r="E21" s="85">
        <v>0</v>
      </c>
      <c r="F21" s="85">
        <v>0</v>
      </c>
      <c r="G21" s="85">
        <v>0</v>
      </c>
      <c r="H21" s="113"/>
      <c r="P21" s="21" t="str">
        <f t="shared" si="4"/>
        <v>A</v>
      </c>
      <c r="Q21" s="85">
        <f t="shared" si="6"/>
        <v>0</v>
      </c>
      <c r="R21" s="85">
        <f t="shared" si="2"/>
        <v>0</v>
      </c>
      <c r="S21" s="85">
        <f t="shared" si="2"/>
        <v>0</v>
      </c>
      <c r="T21" s="85">
        <f t="shared" si="2"/>
        <v>0</v>
      </c>
      <c r="U21" s="85">
        <f t="shared" si="2"/>
        <v>0</v>
      </c>
      <c r="V21" s="85">
        <f t="shared" si="2"/>
        <v>0</v>
      </c>
      <c r="W21" s="33"/>
      <c r="X21" s="85">
        <f t="shared" si="5"/>
        <v>0</v>
      </c>
      <c r="Y21" s="85">
        <f t="shared" si="3"/>
        <v>0</v>
      </c>
      <c r="Z21" s="85">
        <f t="shared" si="3"/>
        <v>0</v>
      </c>
      <c r="AA21" s="85">
        <f t="shared" si="3"/>
        <v>0</v>
      </c>
      <c r="AB21" s="85">
        <f t="shared" si="3"/>
        <v>0</v>
      </c>
      <c r="AC21" s="85">
        <f t="shared" si="3"/>
        <v>0</v>
      </c>
    </row>
    <row r="22" spans="1:29" x14ac:dyDescent="0.3">
      <c r="A22" s="67">
        <v>18900</v>
      </c>
      <c r="B22" s="85">
        <v>0</v>
      </c>
      <c r="C22" s="85">
        <v>0</v>
      </c>
      <c r="D22" s="85">
        <v>0</v>
      </c>
      <c r="E22" s="85">
        <v>0</v>
      </c>
      <c r="F22" s="85">
        <v>0</v>
      </c>
      <c r="G22" s="85">
        <v>0</v>
      </c>
      <c r="H22" s="113"/>
      <c r="P22" s="21" t="str">
        <f t="shared" si="4"/>
        <v>A</v>
      </c>
      <c r="Q22" s="85">
        <f t="shared" si="6"/>
        <v>0</v>
      </c>
      <c r="R22" s="85">
        <f t="shared" si="2"/>
        <v>0</v>
      </c>
      <c r="S22" s="85">
        <f t="shared" si="2"/>
        <v>0</v>
      </c>
      <c r="T22" s="85">
        <f t="shared" si="2"/>
        <v>0</v>
      </c>
      <c r="U22" s="85">
        <f t="shared" si="2"/>
        <v>0</v>
      </c>
      <c r="V22" s="85">
        <f t="shared" si="2"/>
        <v>0</v>
      </c>
      <c r="W22" s="33"/>
      <c r="X22" s="85">
        <f t="shared" si="5"/>
        <v>0</v>
      </c>
      <c r="Y22" s="85">
        <f t="shared" si="3"/>
        <v>0</v>
      </c>
      <c r="Z22" s="85">
        <f t="shared" si="3"/>
        <v>0</v>
      </c>
      <c r="AA22" s="85">
        <f t="shared" si="3"/>
        <v>0</v>
      </c>
      <c r="AB22" s="85">
        <f t="shared" si="3"/>
        <v>0</v>
      </c>
      <c r="AC22" s="85">
        <f t="shared" si="3"/>
        <v>0</v>
      </c>
    </row>
    <row r="23" spans="1:29" x14ac:dyDescent="0.3">
      <c r="A23" s="68" t="s">
        <v>120</v>
      </c>
      <c r="B23" s="86">
        <v>0</v>
      </c>
      <c r="C23" s="86">
        <v>0</v>
      </c>
      <c r="D23" s="86">
        <v>0</v>
      </c>
      <c r="E23" s="86">
        <v>0</v>
      </c>
      <c r="F23" s="86">
        <v>0</v>
      </c>
      <c r="G23" s="86">
        <v>0</v>
      </c>
      <c r="H23" s="89"/>
      <c r="I23" s="105">
        <f>X23</f>
        <v>0</v>
      </c>
      <c r="J23" s="105">
        <f>Y23</f>
        <v>0</v>
      </c>
      <c r="K23" s="105">
        <f>Z23</f>
        <v>0</v>
      </c>
      <c r="L23" s="105">
        <f>AA23</f>
        <v>0</v>
      </c>
      <c r="M23" s="105">
        <f t="shared" ref="M23:N23" si="7">AB23</f>
        <v>0</v>
      </c>
      <c r="N23" s="105">
        <f t="shared" si="7"/>
        <v>0</v>
      </c>
      <c r="P23" s="21"/>
      <c r="Q23" s="33"/>
      <c r="R23" s="33"/>
      <c r="S23" s="33"/>
      <c r="T23" s="33"/>
      <c r="U23" s="33"/>
      <c r="V23" s="33"/>
      <c r="W23" s="33"/>
      <c r="X23" s="106">
        <f>SUM(X7:X22)</f>
        <v>0</v>
      </c>
      <c r="Y23" s="106">
        <f t="shared" ref="Y23:AC23" si="8">SUM(Y7:Y22)</f>
        <v>0</v>
      </c>
      <c r="Z23" s="106">
        <f t="shared" si="8"/>
        <v>0</v>
      </c>
      <c r="AA23" s="106">
        <f t="shared" si="8"/>
        <v>0</v>
      </c>
      <c r="AB23" s="106">
        <f t="shared" si="8"/>
        <v>0</v>
      </c>
      <c r="AC23" s="106">
        <f t="shared" si="8"/>
        <v>0</v>
      </c>
    </row>
    <row r="24" spans="1:29" x14ac:dyDescent="0.3">
      <c r="A24" s="82"/>
      <c r="B24" s="89"/>
      <c r="C24" s="89"/>
      <c r="D24" s="89"/>
      <c r="E24" s="89"/>
      <c r="F24" s="89"/>
      <c r="G24" s="89"/>
      <c r="H24" s="89"/>
      <c r="P24" s="21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</row>
    <row r="25" spans="1:29" x14ac:dyDescent="0.3">
      <c r="A25" s="92" t="s">
        <v>128</v>
      </c>
      <c r="B25" s="92" t="s">
        <v>127</v>
      </c>
      <c r="C25" s="92" t="s">
        <v>129</v>
      </c>
      <c r="D25" s="92" t="s">
        <v>130</v>
      </c>
      <c r="E25" s="92" t="s">
        <v>131</v>
      </c>
      <c r="F25" s="92" t="s">
        <v>132</v>
      </c>
      <c r="G25" s="92" t="s">
        <v>133</v>
      </c>
      <c r="H25" s="92"/>
      <c r="P25" s="21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</row>
    <row r="26" spans="1:29" x14ac:dyDescent="0.3">
      <c r="A26" s="68" t="s">
        <v>44</v>
      </c>
      <c r="B26" s="68" t="s">
        <v>36</v>
      </c>
      <c r="C26" s="68" t="s">
        <v>37</v>
      </c>
      <c r="D26" s="68" t="s">
        <v>118</v>
      </c>
      <c r="E26" s="68" t="s">
        <v>116</v>
      </c>
      <c r="F26" s="68" t="s">
        <v>119</v>
      </c>
      <c r="G26" s="68" t="s">
        <v>117</v>
      </c>
      <c r="H26" s="82"/>
      <c r="P26" s="21"/>
      <c r="Q26" s="33"/>
      <c r="R26" s="33"/>
      <c r="S26" s="33"/>
      <c r="T26" s="33"/>
      <c r="U26" s="33"/>
      <c r="V26" s="33"/>
      <c r="W26" s="33"/>
      <c r="X26" s="106">
        <f t="shared" ref="X26:AC26" si="9">SUM(X27:X42)</f>
        <v>0</v>
      </c>
      <c r="Y26" s="106">
        <f t="shared" si="9"/>
        <v>0</v>
      </c>
      <c r="Z26" s="106">
        <f t="shared" si="9"/>
        <v>0</v>
      </c>
      <c r="AA26" s="106">
        <f t="shared" si="9"/>
        <v>0</v>
      </c>
      <c r="AB26" s="106">
        <f t="shared" si="9"/>
        <v>0</v>
      </c>
      <c r="AC26" s="106">
        <f t="shared" si="9"/>
        <v>0</v>
      </c>
    </row>
    <row r="27" spans="1:29" x14ac:dyDescent="0.3">
      <c r="A27" s="67">
        <v>16900</v>
      </c>
      <c r="B27" s="85">
        <v>0</v>
      </c>
      <c r="C27" s="85">
        <v>0</v>
      </c>
      <c r="D27" s="85">
        <v>0</v>
      </c>
      <c r="E27" s="85">
        <v>0</v>
      </c>
      <c r="F27" s="85">
        <v>0</v>
      </c>
      <c r="G27" s="85">
        <v>0</v>
      </c>
      <c r="H27" s="113"/>
      <c r="I27" s="105">
        <f>X26</f>
        <v>0</v>
      </c>
      <c r="J27" s="105">
        <f>Y26</f>
        <v>0</v>
      </c>
      <c r="K27" s="105">
        <f t="shared" ref="K27:N27" si="10">Z26</f>
        <v>0</v>
      </c>
      <c r="L27" s="105">
        <f t="shared" si="10"/>
        <v>0</v>
      </c>
      <c r="M27" s="105">
        <f t="shared" si="10"/>
        <v>0</v>
      </c>
      <c r="N27" s="105">
        <f t="shared" si="10"/>
        <v>0</v>
      </c>
      <c r="P27" s="21" t="str">
        <f>IF(A27&lt;=$B$4,"A","B")</f>
        <v>A</v>
      </c>
      <c r="Q27" s="85">
        <f t="shared" ref="Q27:V42" si="11">IF($P27="B",B27,0)</f>
        <v>0</v>
      </c>
      <c r="R27" s="85">
        <f t="shared" si="11"/>
        <v>0</v>
      </c>
      <c r="S27" s="85">
        <f t="shared" si="11"/>
        <v>0</v>
      </c>
      <c r="T27" s="85">
        <f t="shared" si="11"/>
        <v>0</v>
      </c>
      <c r="U27" s="85">
        <f t="shared" si="11"/>
        <v>0</v>
      </c>
      <c r="V27" s="85">
        <f t="shared" si="11"/>
        <v>0</v>
      </c>
      <c r="W27" s="33"/>
      <c r="X27" s="85">
        <f>IF($P27="A",B27,0)</f>
        <v>0</v>
      </c>
      <c r="Y27" s="85">
        <f t="shared" ref="Y27:AC42" si="12">IF($P27="A",C27,0)</f>
        <v>0</v>
      </c>
      <c r="Z27" s="85">
        <f t="shared" si="12"/>
        <v>0</v>
      </c>
      <c r="AA27" s="85">
        <f t="shared" si="12"/>
        <v>0</v>
      </c>
      <c r="AB27" s="85">
        <f t="shared" si="12"/>
        <v>0</v>
      </c>
      <c r="AC27" s="85">
        <f t="shared" si="12"/>
        <v>0</v>
      </c>
    </row>
    <row r="28" spans="1:29" x14ac:dyDescent="0.3">
      <c r="A28" s="67">
        <v>17000</v>
      </c>
      <c r="B28" s="85">
        <v>0</v>
      </c>
      <c r="C28" s="85">
        <v>0</v>
      </c>
      <c r="D28" s="85">
        <v>0</v>
      </c>
      <c r="E28" s="85">
        <v>0</v>
      </c>
      <c r="F28" s="85">
        <v>0</v>
      </c>
      <c r="G28" s="85">
        <v>0</v>
      </c>
      <c r="H28" s="113"/>
      <c r="P28" s="21" t="str">
        <f t="shared" ref="P28:P42" si="13">IF(A28&lt;=$B$4,"A","B")</f>
        <v>A</v>
      </c>
      <c r="Q28" s="85">
        <f t="shared" si="11"/>
        <v>0</v>
      </c>
      <c r="R28" s="85">
        <f t="shared" si="11"/>
        <v>0</v>
      </c>
      <c r="S28" s="85">
        <f t="shared" si="11"/>
        <v>0</v>
      </c>
      <c r="T28" s="85">
        <f t="shared" si="11"/>
        <v>0</v>
      </c>
      <c r="U28" s="85">
        <f t="shared" si="11"/>
        <v>0</v>
      </c>
      <c r="V28" s="85">
        <f t="shared" si="11"/>
        <v>0</v>
      </c>
      <c r="W28" s="33"/>
      <c r="X28" s="85">
        <f t="shared" ref="X28:X42" si="14">IF($P28="A",B28,0)</f>
        <v>0</v>
      </c>
      <c r="Y28" s="85">
        <f t="shared" si="12"/>
        <v>0</v>
      </c>
      <c r="Z28" s="85">
        <f t="shared" si="12"/>
        <v>0</v>
      </c>
      <c r="AA28" s="85">
        <f t="shared" si="12"/>
        <v>0</v>
      </c>
      <c r="AB28" s="85">
        <f t="shared" si="12"/>
        <v>0</v>
      </c>
      <c r="AC28" s="85">
        <f t="shared" si="12"/>
        <v>0</v>
      </c>
    </row>
    <row r="29" spans="1:29" x14ac:dyDescent="0.3">
      <c r="A29" s="67">
        <v>17100</v>
      </c>
      <c r="B29" s="85">
        <v>0</v>
      </c>
      <c r="C29" s="85">
        <v>0</v>
      </c>
      <c r="D29" s="85">
        <v>0</v>
      </c>
      <c r="E29" s="85">
        <v>0</v>
      </c>
      <c r="F29" s="85">
        <v>0</v>
      </c>
      <c r="G29" s="85">
        <v>0</v>
      </c>
      <c r="H29" s="113"/>
      <c r="P29" s="21" t="str">
        <f t="shared" si="13"/>
        <v>A</v>
      </c>
      <c r="Q29" s="85">
        <f t="shared" si="11"/>
        <v>0</v>
      </c>
      <c r="R29" s="85">
        <f t="shared" si="11"/>
        <v>0</v>
      </c>
      <c r="S29" s="85">
        <f t="shared" si="11"/>
        <v>0</v>
      </c>
      <c r="T29" s="85">
        <f t="shared" si="11"/>
        <v>0</v>
      </c>
      <c r="U29" s="85">
        <f t="shared" si="11"/>
        <v>0</v>
      </c>
      <c r="V29" s="85">
        <f t="shared" si="11"/>
        <v>0</v>
      </c>
      <c r="W29" s="33"/>
      <c r="X29" s="85">
        <f t="shared" si="14"/>
        <v>0</v>
      </c>
      <c r="Y29" s="85">
        <f t="shared" si="12"/>
        <v>0</v>
      </c>
      <c r="Z29" s="85">
        <f t="shared" si="12"/>
        <v>0</v>
      </c>
      <c r="AA29" s="85">
        <f t="shared" si="12"/>
        <v>0</v>
      </c>
      <c r="AB29" s="85">
        <f t="shared" si="12"/>
        <v>0</v>
      </c>
      <c r="AC29" s="85">
        <f t="shared" si="12"/>
        <v>0</v>
      </c>
    </row>
    <row r="30" spans="1:29" x14ac:dyDescent="0.3">
      <c r="A30" s="67">
        <v>17200</v>
      </c>
      <c r="B30" s="85">
        <v>0</v>
      </c>
      <c r="C30" s="85">
        <v>0</v>
      </c>
      <c r="D30" s="85">
        <v>0</v>
      </c>
      <c r="E30" s="85">
        <v>0</v>
      </c>
      <c r="F30" s="85">
        <v>0</v>
      </c>
      <c r="G30" s="85">
        <v>0</v>
      </c>
      <c r="H30" s="113"/>
      <c r="P30" s="21" t="str">
        <f t="shared" si="13"/>
        <v>A</v>
      </c>
      <c r="Q30" s="85">
        <f t="shared" si="11"/>
        <v>0</v>
      </c>
      <c r="R30" s="85">
        <f t="shared" si="11"/>
        <v>0</v>
      </c>
      <c r="S30" s="85">
        <f t="shared" si="11"/>
        <v>0</v>
      </c>
      <c r="T30" s="85">
        <f t="shared" si="11"/>
        <v>0</v>
      </c>
      <c r="U30" s="85">
        <f t="shared" si="11"/>
        <v>0</v>
      </c>
      <c r="V30" s="85">
        <f t="shared" si="11"/>
        <v>0</v>
      </c>
      <c r="W30" s="33"/>
      <c r="X30" s="85">
        <f t="shared" si="14"/>
        <v>0</v>
      </c>
      <c r="Y30" s="85">
        <f t="shared" si="12"/>
        <v>0</v>
      </c>
      <c r="Z30" s="85">
        <f t="shared" si="12"/>
        <v>0</v>
      </c>
      <c r="AA30" s="85">
        <f t="shared" si="12"/>
        <v>0</v>
      </c>
      <c r="AB30" s="85">
        <f t="shared" si="12"/>
        <v>0</v>
      </c>
      <c r="AC30" s="85">
        <f t="shared" si="12"/>
        <v>0</v>
      </c>
    </row>
    <row r="31" spans="1:29" x14ac:dyDescent="0.3">
      <c r="A31" s="67">
        <v>17300</v>
      </c>
      <c r="B31" s="85">
        <v>0</v>
      </c>
      <c r="C31" s="85">
        <v>0</v>
      </c>
      <c r="D31" s="85">
        <v>0</v>
      </c>
      <c r="E31" s="85">
        <v>0</v>
      </c>
      <c r="F31" s="85">
        <v>0</v>
      </c>
      <c r="G31" s="85">
        <v>0</v>
      </c>
      <c r="H31" s="113"/>
      <c r="P31" s="21" t="str">
        <f t="shared" si="13"/>
        <v>A</v>
      </c>
      <c r="Q31" s="85">
        <f t="shared" si="11"/>
        <v>0</v>
      </c>
      <c r="R31" s="85">
        <f t="shared" si="11"/>
        <v>0</v>
      </c>
      <c r="S31" s="85">
        <f t="shared" si="11"/>
        <v>0</v>
      </c>
      <c r="T31" s="85">
        <f t="shared" si="11"/>
        <v>0</v>
      </c>
      <c r="U31" s="85">
        <f t="shared" si="11"/>
        <v>0</v>
      </c>
      <c r="V31" s="85">
        <f t="shared" si="11"/>
        <v>0</v>
      </c>
      <c r="W31" s="33"/>
      <c r="X31" s="85">
        <f t="shared" si="14"/>
        <v>0</v>
      </c>
      <c r="Y31" s="85">
        <f t="shared" si="12"/>
        <v>0</v>
      </c>
      <c r="Z31" s="85">
        <f t="shared" si="12"/>
        <v>0</v>
      </c>
      <c r="AA31" s="85">
        <f t="shared" si="12"/>
        <v>0</v>
      </c>
      <c r="AB31" s="85">
        <f t="shared" si="12"/>
        <v>0</v>
      </c>
      <c r="AC31" s="85">
        <f t="shared" si="12"/>
        <v>0</v>
      </c>
    </row>
    <row r="32" spans="1:29" x14ac:dyDescent="0.3">
      <c r="A32" s="67">
        <v>17400</v>
      </c>
      <c r="B32" s="85">
        <v>0</v>
      </c>
      <c r="C32" s="85">
        <v>0</v>
      </c>
      <c r="D32" s="85">
        <v>0</v>
      </c>
      <c r="E32" s="85">
        <v>0</v>
      </c>
      <c r="F32" s="85">
        <v>0</v>
      </c>
      <c r="G32" s="85">
        <v>0</v>
      </c>
      <c r="H32" s="113"/>
      <c r="P32" s="21" t="str">
        <f t="shared" si="13"/>
        <v>A</v>
      </c>
      <c r="Q32" s="85">
        <f>IF($P32="B",B32,0)</f>
        <v>0</v>
      </c>
      <c r="R32" s="85">
        <f t="shared" si="11"/>
        <v>0</v>
      </c>
      <c r="S32" s="85">
        <f t="shared" si="11"/>
        <v>0</v>
      </c>
      <c r="T32" s="85">
        <f t="shared" si="11"/>
        <v>0</v>
      </c>
      <c r="U32" s="85">
        <f t="shared" si="11"/>
        <v>0</v>
      </c>
      <c r="V32" s="85">
        <f t="shared" si="11"/>
        <v>0</v>
      </c>
      <c r="W32" s="33"/>
      <c r="X32" s="85">
        <f t="shared" si="14"/>
        <v>0</v>
      </c>
      <c r="Y32" s="85">
        <f t="shared" si="12"/>
        <v>0</v>
      </c>
      <c r="Z32" s="85">
        <f t="shared" si="12"/>
        <v>0</v>
      </c>
      <c r="AA32" s="85">
        <f t="shared" si="12"/>
        <v>0</v>
      </c>
      <c r="AB32" s="85">
        <f t="shared" si="12"/>
        <v>0</v>
      </c>
      <c r="AC32" s="85">
        <f t="shared" si="12"/>
        <v>0</v>
      </c>
    </row>
    <row r="33" spans="1:29" x14ac:dyDescent="0.3">
      <c r="A33" s="67">
        <v>17500</v>
      </c>
      <c r="B33" s="85">
        <v>0</v>
      </c>
      <c r="C33" s="85">
        <v>0</v>
      </c>
      <c r="D33" s="85">
        <v>0</v>
      </c>
      <c r="E33" s="85">
        <v>0</v>
      </c>
      <c r="F33" s="85">
        <v>0</v>
      </c>
      <c r="G33" s="85">
        <v>0</v>
      </c>
      <c r="H33" s="113"/>
      <c r="P33" s="21" t="str">
        <f t="shared" si="13"/>
        <v>A</v>
      </c>
      <c r="Q33" s="85">
        <f t="shared" ref="Q33:Q42" si="15">IF($P33="B",B33,0)</f>
        <v>0</v>
      </c>
      <c r="R33" s="85">
        <f t="shared" si="11"/>
        <v>0</v>
      </c>
      <c r="S33" s="85">
        <f t="shared" si="11"/>
        <v>0</v>
      </c>
      <c r="T33" s="85">
        <f t="shared" si="11"/>
        <v>0</v>
      </c>
      <c r="U33" s="85">
        <f t="shared" si="11"/>
        <v>0</v>
      </c>
      <c r="V33" s="85">
        <f t="shared" si="11"/>
        <v>0</v>
      </c>
      <c r="W33" s="33"/>
      <c r="X33" s="85">
        <f t="shared" si="14"/>
        <v>0</v>
      </c>
      <c r="Y33" s="85">
        <f t="shared" si="12"/>
        <v>0</v>
      </c>
      <c r="Z33" s="85">
        <f t="shared" si="12"/>
        <v>0</v>
      </c>
      <c r="AA33" s="85">
        <f t="shared" si="12"/>
        <v>0</v>
      </c>
      <c r="AB33" s="85">
        <f t="shared" si="12"/>
        <v>0</v>
      </c>
      <c r="AC33" s="85">
        <f t="shared" si="12"/>
        <v>0</v>
      </c>
    </row>
    <row r="34" spans="1:29" x14ac:dyDescent="0.3">
      <c r="A34" s="67">
        <v>17600</v>
      </c>
      <c r="B34" s="85">
        <v>0</v>
      </c>
      <c r="C34" s="85">
        <v>0</v>
      </c>
      <c r="D34" s="85">
        <v>0</v>
      </c>
      <c r="E34" s="85">
        <v>0</v>
      </c>
      <c r="F34" s="85">
        <v>0</v>
      </c>
      <c r="G34" s="85">
        <v>0</v>
      </c>
      <c r="H34" s="113"/>
      <c r="P34" s="21" t="str">
        <f t="shared" si="13"/>
        <v>A</v>
      </c>
      <c r="Q34" s="85">
        <f t="shared" si="15"/>
        <v>0</v>
      </c>
      <c r="R34" s="85">
        <f t="shared" si="11"/>
        <v>0</v>
      </c>
      <c r="S34" s="85">
        <f t="shared" si="11"/>
        <v>0</v>
      </c>
      <c r="T34" s="85">
        <f t="shared" si="11"/>
        <v>0</v>
      </c>
      <c r="U34" s="85">
        <f t="shared" si="11"/>
        <v>0</v>
      </c>
      <c r="V34" s="85">
        <f t="shared" si="11"/>
        <v>0</v>
      </c>
      <c r="W34" s="33"/>
      <c r="X34" s="85">
        <f t="shared" si="14"/>
        <v>0</v>
      </c>
      <c r="Y34" s="85">
        <f t="shared" si="12"/>
        <v>0</v>
      </c>
      <c r="Z34" s="85">
        <f t="shared" si="12"/>
        <v>0</v>
      </c>
      <c r="AA34" s="85">
        <f t="shared" si="12"/>
        <v>0</v>
      </c>
      <c r="AB34" s="85">
        <f t="shared" si="12"/>
        <v>0</v>
      </c>
      <c r="AC34" s="85">
        <f t="shared" si="12"/>
        <v>0</v>
      </c>
    </row>
    <row r="35" spans="1:29" x14ac:dyDescent="0.3">
      <c r="A35" s="67">
        <v>17700</v>
      </c>
      <c r="B35" s="85">
        <v>0</v>
      </c>
      <c r="C35" s="85">
        <v>0</v>
      </c>
      <c r="D35" s="85">
        <v>0</v>
      </c>
      <c r="E35" s="85">
        <v>0</v>
      </c>
      <c r="F35" s="85">
        <v>0</v>
      </c>
      <c r="G35" s="85">
        <v>0</v>
      </c>
      <c r="H35" s="113"/>
      <c r="P35" s="21" t="str">
        <f t="shared" si="13"/>
        <v>A</v>
      </c>
      <c r="Q35" s="85">
        <f t="shared" si="15"/>
        <v>0</v>
      </c>
      <c r="R35" s="85">
        <f t="shared" si="11"/>
        <v>0</v>
      </c>
      <c r="S35" s="85">
        <f t="shared" si="11"/>
        <v>0</v>
      </c>
      <c r="T35" s="85">
        <f t="shared" si="11"/>
        <v>0</v>
      </c>
      <c r="U35" s="85">
        <f t="shared" si="11"/>
        <v>0</v>
      </c>
      <c r="V35" s="85">
        <f t="shared" si="11"/>
        <v>0</v>
      </c>
      <c r="W35" s="33"/>
      <c r="X35" s="85">
        <f t="shared" si="14"/>
        <v>0</v>
      </c>
      <c r="Y35" s="85">
        <f t="shared" si="12"/>
        <v>0</v>
      </c>
      <c r="Z35" s="85">
        <f t="shared" si="12"/>
        <v>0</v>
      </c>
      <c r="AA35" s="85">
        <f t="shared" si="12"/>
        <v>0</v>
      </c>
      <c r="AB35" s="85">
        <f t="shared" si="12"/>
        <v>0</v>
      </c>
      <c r="AC35" s="85">
        <f t="shared" si="12"/>
        <v>0</v>
      </c>
    </row>
    <row r="36" spans="1:29" x14ac:dyDescent="0.3">
      <c r="A36" s="67">
        <v>17800</v>
      </c>
      <c r="B36" s="85">
        <v>0</v>
      </c>
      <c r="C36" s="85">
        <v>0</v>
      </c>
      <c r="D36" s="85">
        <v>0</v>
      </c>
      <c r="E36" s="85">
        <v>0</v>
      </c>
      <c r="F36" s="85">
        <v>0</v>
      </c>
      <c r="G36" s="85">
        <v>0</v>
      </c>
      <c r="H36" s="113"/>
      <c r="P36" s="21" t="str">
        <f t="shared" si="13"/>
        <v>A</v>
      </c>
      <c r="Q36" s="85">
        <f t="shared" si="15"/>
        <v>0</v>
      </c>
      <c r="R36" s="85">
        <f t="shared" si="11"/>
        <v>0</v>
      </c>
      <c r="S36" s="85">
        <f t="shared" si="11"/>
        <v>0</v>
      </c>
      <c r="T36" s="85">
        <f t="shared" si="11"/>
        <v>0</v>
      </c>
      <c r="U36" s="85">
        <f t="shared" si="11"/>
        <v>0</v>
      </c>
      <c r="V36" s="85">
        <f t="shared" si="11"/>
        <v>0</v>
      </c>
      <c r="W36" s="33"/>
      <c r="X36" s="85">
        <f t="shared" si="14"/>
        <v>0</v>
      </c>
      <c r="Y36" s="85">
        <f t="shared" si="12"/>
        <v>0</v>
      </c>
      <c r="Z36" s="85">
        <f t="shared" si="12"/>
        <v>0</v>
      </c>
      <c r="AA36" s="85">
        <f t="shared" si="12"/>
        <v>0</v>
      </c>
      <c r="AB36" s="85">
        <f t="shared" si="12"/>
        <v>0</v>
      </c>
      <c r="AC36" s="85">
        <f t="shared" si="12"/>
        <v>0</v>
      </c>
    </row>
    <row r="37" spans="1:29" x14ac:dyDescent="0.3">
      <c r="A37" s="67">
        <v>17900</v>
      </c>
      <c r="B37" s="85">
        <v>0</v>
      </c>
      <c r="C37" s="85">
        <v>0</v>
      </c>
      <c r="D37" s="85">
        <v>0</v>
      </c>
      <c r="E37" s="85">
        <v>0</v>
      </c>
      <c r="F37" s="85">
        <v>0</v>
      </c>
      <c r="G37" s="85">
        <v>0</v>
      </c>
      <c r="H37" s="113"/>
      <c r="P37" s="21" t="str">
        <f t="shared" si="13"/>
        <v>A</v>
      </c>
      <c r="Q37" s="85">
        <f t="shared" si="15"/>
        <v>0</v>
      </c>
      <c r="R37" s="85">
        <f t="shared" si="11"/>
        <v>0</v>
      </c>
      <c r="S37" s="85">
        <f t="shared" si="11"/>
        <v>0</v>
      </c>
      <c r="T37" s="85">
        <f t="shared" si="11"/>
        <v>0</v>
      </c>
      <c r="U37" s="85">
        <f t="shared" si="11"/>
        <v>0</v>
      </c>
      <c r="V37" s="85">
        <f t="shared" si="11"/>
        <v>0</v>
      </c>
      <c r="W37" s="33"/>
      <c r="X37" s="85">
        <f t="shared" si="14"/>
        <v>0</v>
      </c>
      <c r="Y37" s="85">
        <f t="shared" si="12"/>
        <v>0</v>
      </c>
      <c r="Z37" s="85">
        <f t="shared" si="12"/>
        <v>0</v>
      </c>
      <c r="AA37" s="85">
        <f t="shared" si="12"/>
        <v>0</v>
      </c>
      <c r="AB37" s="85">
        <f t="shared" si="12"/>
        <v>0</v>
      </c>
      <c r="AC37" s="85">
        <f t="shared" si="12"/>
        <v>0</v>
      </c>
    </row>
    <row r="38" spans="1:29" x14ac:dyDescent="0.3">
      <c r="A38" s="67">
        <v>18000</v>
      </c>
      <c r="B38" s="85">
        <v>0</v>
      </c>
      <c r="C38" s="85">
        <v>0</v>
      </c>
      <c r="D38" s="85">
        <v>0</v>
      </c>
      <c r="E38" s="85">
        <v>0</v>
      </c>
      <c r="F38" s="85">
        <v>0</v>
      </c>
      <c r="G38" s="85">
        <v>0</v>
      </c>
      <c r="H38" s="113"/>
      <c r="P38" s="21" t="str">
        <f t="shared" si="13"/>
        <v>B</v>
      </c>
      <c r="Q38" s="85">
        <f t="shared" si="15"/>
        <v>0</v>
      </c>
      <c r="R38" s="85">
        <f t="shared" si="11"/>
        <v>0</v>
      </c>
      <c r="S38" s="85">
        <f t="shared" si="11"/>
        <v>0</v>
      </c>
      <c r="T38" s="85">
        <f t="shared" si="11"/>
        <v>0</v>
      </c>
      <c r="U38" s="85">
        <f t="shared" si="11"/>
        <v>0</v>
      </c>
      <c r="V38" s="85">
        <f t="shared" si="11"/>
        <v>0</v>
      </c>
      <c r="W38" s="33"/>
      <c r="X38" s="85">
        <f t="shared" si="14"/>
        <v>0</v>
      </c>
      <c r="Y38" s="85">
        <f t="shared" si="12"/>
        <v>0</v>
      </c>
      <c r="Z38" s="85">
        <f t="shared" si="12"/>
        <v>0</v>
      </c>
      <c r="AA38" s="85">
        <f t="shared" si="12"/>
        <v>0</v>
      </c>
      <c r="AB38" s="85">
        <f t="shared" si="12"/>
        <v>0</v>
      </c>
      <c r="AC38" s="85">
        <f t="shared" si="12"/>
        <v>0</v>
      </c>
    </row>
    <row r="39" spans="1:29" x14ac:dyDescent="0.3">
      <c r="A39" s="67">
        <v>18100</v>
      </c>
      <c r="B39" s="85">
        <v>0</v>
      </c>
      <c r="C39" s="85">
        <v>0</v>
      </c>
      <c r="D39" s="85">
        <v>0</v>
      </c>
      <c r="E39" s="85">
        <v>0</v>
      </c>
      <c r="F39" s="85">
        <v>0</v>
      </c>
      <c r="G39" s="85">
        <v>0</v>
      </c>
      <c r="H39" s="113"/>
      <c r="P39" s="21" t="str">
        <f t="shared" si="13"/>
        <v>B</v>
      </c>
      <c r="Q39" s="85">
        <f t="shared" si="15"/>
        <v>0</v>
      </c>
      <c r="R39" s="85">
        <f t="shared" si="11"/>
        <v>0</v>
      </c>
      <c r="S39" s="85">
        <f t="shared" si="11"/>
        <v>0</v>
      </c>
      <c r="T39" s="85">
        <f t="shared" si="11"/>
        <v>0</v>
      </c>
      <c r="U39" s="85">
        <f t="shared" si="11"/>
        <v>0</v>
      </c>
      <c r="V39" s="85">
        <f t="shared" si="11"/>
        <v>0</v>
      </c>
      <c r="W39" s="33"/>
      <c r="X39" s="85">
        <f t="shared" si="14"/>
        <v>0</v>
      </c>
      <c r="Y39" s="85">
        <f t="shared" si="12"/>
        <v>0</v>
      </c>
      <c r="Z39" s="85">
        <f t="shared" si="12"/>
        <v>0</v>
      </c>
      <c r="AA39" s="85">
        <f t="shared" si="12"/>
        <v>0</v>
      </c>
      <c r="AB39" s="85">
        <f t="shared" si="12"/>
        <v>0</v>
      </c>
      <c r="AC39" s="85">
        <f t="shared" si="12"/>
        <v>0</v>
      </c>
    </row>
    <row r="40" spans="1:29" x14ac:dyDescent="0.3">
      <c r="A40" s="67">
        <v>18200</v>
      </c>
      <c r="B40" s="85">
        <v>0</v>
      </c>
      <c r="C40" s="85">
        <v>0</v>
      </c>
      <c r="D40" s="85">
        <v>0</v>
      </c>
      <c r="E40" s="85">
        <v>0</v>
      </c>
      <c r="F40" s="85">
        <v>0</v>
      </c>
      <c r="G40" s="85">
        <v>0</v>
      </c>
      <c r="H40" s="113"/>
      <c r="P40" s="21" t="str">
        <f t="shared" si="13"/>
        <v>B</v>
      </c>
      <c r="Q40" s="85">
        <f t="shared" si="15"/>
        <v>0</v>
      </c>
      <c r="R40" s="85">
        <f t="shared" si="11"/>
        <v>0</v>
      </c>
      <c r="S40" s="85">
        <f t="shared" si="11"/>
        <v>0</v>
      </c>
      <c r="T40" s="85">
        <f t="shared" si="11"/>
        <v>0</v>
      </c>
      <c r="U40" s="85">
        <f t="shared" si="11"/>
        <v>0</v>
      </c>
      <c r="V40" s="85">
        <f t="shared" si="11"/>
        <v>0</v>
      </c>
      <c r="W40" s="33"/>
      <c r="X40" s="85">
        <f t="shared" si="14"/>
        <v>0</v>
      </c>
      <c r="Y40" s="85">
        <f t="shared" si="12"/>
        <v>0</v>
      </c>
      <c r="Z40" s="85">
        <f t="shared" si="12"/>
        <v>0</v>
      </c>
      <c r="AA40" s="85">
        <f t="shared" si="12"/>
        <v>0</v>
      </c>
      <c r="AB40" s="85">
        <f t="shared" si="12"/>
        <v>0</v>
      </c>
      <c r="AC40" s="85">
        <f t="shared" si="12"/>
        <v>0</v>
      </c>
    </row>
    <row r="41" spans="1:29" x14ac:dyDescent="0.3">
      <c r="A41" s="67">
        <v>18300</v>
      </c>
      <c r="B41" s="85">
        <v>0</v>
      </c>
      <c r="C41" s="85">
        <v>0</v>
      </c>
      <c r="D41" s="85">
        <v>0</v>
      </c>
      <c r="E41" s="85">
        <v>0</v>
      </c>
      <c r="F41" s="85">
        <v>0</v>
      </c>
      <c r="G41" s="85">
        <v>0</v>
      </c>
      <c r="H41" s="113"/>
      <c r="P41" s="21" t="str">
        <f t="shared" si="13"/>
        <v>B</v>
      </c>
      <c r="Q41" s="85">
        <f t="shared" si="15"/>
        <v>0</v>
      </c>
      <c r="R41" s="85">
        <f t="shared" si="11"/>
        <v>0</v>
      </c>
      <c r="S41" s="85">
        <f t="shared" si="11"/>
        <v>0</v>
      </c>
      <c r="T41" s="85">
        <f t="shared" si="11"/>
        <v>0</v>
      </c>
      <c r="U41" s="85">
        <f t="shared" si="11"/>
        <v>0</v>
      </c>
      <c r="V41" s="85">
        <f t="shared" si="11"/>
        <v>0</v>
      </c>
      <c r="W41" s="33"/>
      <c r="X41" s="85">
        <f t="shared" si="14"/>
        <v>0</v>
      </c>
      <c r="Y41" s="85">
        <f t="shared" si="12"/>
        <v>0</v>
      </c>
      <c r="Z41" s="85">
        <f t="shared" si="12"/>
        <v>0</v>
      </c>
      <c r="AA41" s="85">
        <f t="shared" si="12"/>
        <v>0</v>
      </c>
      <c r="AB41" s="85">
        <f t="shared" si="12"/>
        <v>0</v>
      </c>
      <c r="AC41" s="85">
        <f t="shared" si="12"/>
        <v>0</v>
      </c>
    </row>
    <row r="42" spans="1:29" x14ac:dyDescent="0.3">
      <c r="A42" s="67">
        <v>18400</v>
      </c>
      <c r="B42" s="85">
        <v>0</v>
      </c>
      <c r="C42" s="85">
        <v>0</v>
      </c>
      <c r="D42" s="85">
        <v>0</v>
      </c>
      <c r="E42" s="85">
        <v>0</v>
      </c>
      <c r="F42" s="85">
        <v>0</v>
      </c>
      <c r="G42" s="85">
        <v>0</v>
      </c>
      <c r="H42" s="113"/>
      <c r="P42" s="21" t="str">
        <f t="shared" si="13"/>
        <v>B</v>
      </c>
      <c r="Q42" s="85">
        <f t="shared" si="15"/>
        <v>0</v>
      </c>
      <c r="R42" s="85">
        <f t="shared" si="11"/>
        <v>0</v>
      </c>
      <c r="S42" s="85">
        <f t="shared" si="11"/>
        <v>0</v>
      </c>
      <c r="T42" s="85">
        <f t="shared" si="11"/>
        <v>0</v>
      </c>
      <c r="U42" s="85">
        <f t="shared" si="11"/>
        <v>0</v>
      </c>
      <c r="V42" s="85">
        <f t="shared" si="11"/>
        <v>0</v>
      </c>
      <c r="W42" s="33"/>
      <c r="X42" s="85">
        <f t="shared" si="14"/>
        <v>0</v>
      </c>
      <c r="Y42" s="85">
        <f t="shared" si="12"/>
        <v>0</v>
      </c>
      <c r="Z42" s="85">
        <f t="shared" si="12"/>
        <v>0</v>
      </c>
      <c r="AA42" s="85">
        <f t="shared" si="12"/>
        <v>0</v>
      </c>
      <c r="AB42" s="85">
        <f t="shared" si="12"/>
        <v>0</v>
      </c>
      <c r="AC42" s="85">
        <f t="shared" si="12"/>
        <v>0</v>
      </c>
    </row>
    <row r="43" spans="1:29" x14ac:dyDescent="0.3">
      <c r="A43" s="68" t="s">
        <v>120</v>
      </c>
      <c r="B43" s="87">
        <v>0</v>
      </c>
      <c r="C43" s="87">
        <v>0</v>
      </c>
      <c r="D43" s="87">
        <v>0</v>
      </c>
      <c r="E43" s="87">
        <v>0</v>
      </c>
      <c r="F43" s="87">
        <v>0</v>
      </c>
      <c r="G43" s="87">
        <v>0</v>
      </c>
      <c r="H43" s="114"/>
      <c r="I43" s="105">
        <f>Q43</f>
        <v>0</v>
      </c>
      <c r="J43" s="105">
        <f>R43</f>
        <v>0</v>
      </c>
      <c r="K43" s="105">
        <f t="shared" ref="K43:N43" si="16">S43</f>
        <v>0</v>
      </c>
      <c r="L43" s="105">
        <f t="shared" si="16"/>
        <v>0</v>
      </c>
      <c r="M43" s="105">
        <f t="shared" si="16"/>
        <v>0</v>
      </c>
      <c r="N43" s="105">
        <f t="shared" si="16"/>
        <v>0</v>
      </c>
      <c r="P43" s="21"/>
      <c r="Q43" s="106">
        <f t="shared" ref="Q43:V43" si="17">+SUM(Q27:Q42)</f>
        <v>0</v>
      </c>
      <c r="R43" s="106">
        <f t="shared" si="17"/>
        <v>0</v>
      </c>
      <c r="S43" s="106">
        <f t="shared" si="17"/>
        <v>0</v>
      </c>
      <c r="T43" s="106">
        <f t="shared" si="17"/>
        <v>0</v>
      </c>
      <c r="U43" s="106">
        <f t="shared" si="17"/>
        <v>0</v>
      </c>
      <c r="V43" s="106">
        <f t="shared" si="17"/>
        <v>0</v>
      </c>
      <c r="W43" s="33"/>
      <c r="X43" s="33"/>
      <c r="Y43" s="33"/>
      <c r="Z43" s="33"/>
      <c r="AA43" s="33"/>
      <c r="AB43" s="33"/>
      <c r="AC43" s="33"/>
    </row>
    <row r="45" spans="1:29" x14ac:dyDescent="0.3">
      <c r="A45" s="69" t="s">
        <v>134</v>
      </c>
      <c r="B45" s="69" t="s">
        <v>135</v>
      </c>
      <c r="C45" s="69" t="s">
        <v>4</v>
      </c>
      <c r="D45" s="97"/>
      <c r="E45" s="97"/>
      <c r="F45" s="69" t="s">
        <v>136</v>
      </c>
      <c r="G45" s="69" t="s">
        <v>6</v>
      </c>
      <c r="H45" s="82"/>
    </row>
    <row r="46" spans="1:29" x14ac:dyDescent="0.3">
      <c r="A46" s="94">
        <v>17846.099999999999</v>
      </c>
      <c r="B46" s="83">
        <v>17800</v>
      </c>
      <c r="C46" s="95">
        <v>44980</v>
      </c>
      <c r="D46" s="95"/>
      <c r="E46" s="33"/>
      <c r="F46" s="98">
        <v>44963</v>
      </c>
      <c r="G46" s="96">
        <v>0.38946759259259256</v>
      </c>
      <c r="H46" s="112"/>
    </row>
    <row r="47" spans="1:29" x14ac:dyDescent="0.3">
      <c r="A47" s="91" t="s">
        <v>128</v>
      </c>
      <c r="B47" s="92" t="s">
        <v>121</v>
      </c>
      <c r="C47" s="92" t="s">
        <v>122</v>
      </c>
      <c r="D47" s="92" t="s">
        <v>123</v>
      </c>
      <c r="E47" s="92" t="s">
        <v>124</v>
      </c>
      <c r="F47" s="92" t="s">
        <v>125</v>
      </c>
      <c r="G47" s="92" t="s">
        <v>126</v>
      </c>
      <c r="H47" s="92"/>
    </row>
    <row r="48" spans="1:29" x14ac:dyDescent="0.3">
      <c r="A48" s="68" t="s">
        <v>44</v>
      </c>
      <c r="B48" s="68" t="s">
        <v>33</v>
      </c>
      <c r="C48" s="68" t="s">
        <v>32</v>
      </c>
      <c r="D48" s="68" t="s">
        <v>113</v>
      </c>
      <c r="E48" s="68" t="s">
        <v>115</v>
      </c>
      <c r="F48" s="68" t="s">
        <v>112</v>
      </c>
      <c r="G48" s="68" t="s">
        <v>114</v>
      </c>
      <c r="H48" s="82"/>
      <c r="P48" s="21"/>
      <c r="Q48" s="106">
        <f>+SUM(Q49:Q64)</f>
        <v>100.15000000000009</v>
      </c>
      <c r="R48" s="106">
        <f t="shared" ref="R48:V48" si="18">+SUM(R49:R64)</f>
        <v>7.2299999999999986</v>
      </c>
      <c r="S48" s="106">
        <f t="shared" si="18"/>
        <v>224</v>
      </c>
      <c r="T48" s="106">
        <f t="shared" si="18"/>
        <v>-22.500000000000028</v>
      </c>
      <c r="U48" s="106">
        <f t="shared" si="18"/>
        <v>-154.5</v>
      </c>
      <c r="V48" s="106">
        <f t="shared" si="18"/>
        <v>-5</v>
      </c>
      <c r="W48" s="33"/>
      <c r="X48" s="33"/>
      <c r="Y48" s="33"/>
      <c r="Z48" s="33"/>
      <c r="AA48" s="33"/>
      <c r="AB48" s="33"/>
      <c r="AC48" s="33"/>
    </row>
    <row r="49" spans="1:29" x14ac:dyDescent="0.3">
      <c r="A49" s="67">
        <v>17400</v>
      </c>
      <c r="B49" s="85">
        <v>24.200000000000045</v>
      </c>
      <c r="C49" s="85">
        <v>2.5400000000000009</v>
      </c>
      <c r="D49" s="85">
        <v>114</v>
      </c>
      <c r="E49" s="85">
        <v>43.999999999999972</v>
      </c>
      <c r="F49" s="85">
        <v>-50.5</v>
      </c>
      <c r="G49" s="85">
        <v>-2</v>
      </c>
      <c r="H49" s="113"/>
      <c r="I49" s="105">
        <f t="shared" ref="I49:N49" si="19">Q48</f>
        <v>100.15000000000009</v>
      </c>
      <c r="J49" s="105">
        <f t="shared" si="19"/>
        <v>7.2299999999999986</v>
      </c>
      <c r="K49" s="105">
        <f t="shared" si="19"/>
        <v>224</v>
      </c>
      <c r="L49" s="105">
        <f t="shared" si="19"/>
        <v>-22.500000000000028</v>
      </c>
      <c r="M49" s="105">
        <f t="shared" si="19"/>
        <v>-154.5</v>
      </c>
      <c r="N49" s="105">
        <f t="shared" si="19"/>
        <v>-5</v>
      </c>
      <c r="P49" s="21" t="str">
        <f>IF(A49&gt;=$B$46,"A","B")</f>
        <v>B</v>
      </c>
      <c r="Q49" s="85">
        <f t="shared" ref="Q49:V64" si="20">IF($P49="B",B49,0)</f>
        <v>24.200000000000045</v>
      </c>
      <c r="R49" s="85">
        <f t="shared" si="20"/>
        <v>2.5400000000000009</v>
      </c>
      <c r="S49" s="85">
        <f t="shared" si="20"/>
        <v>114</v>
      </c>
      <c r="T49" s="85">
        <f t="shared" si="20"/>
        <v>43.999999999999972</v>
      </c>
      <c r="U49" s="85">
        <f t="shared" si="20"/>
        <v>-50.5</v>
      </c>
      <c r="V49" s="85">
        <f t="shared" si="20"/>
        <v>-2</v>
      </c>
      <c r="W49" s="33"/>
      <c r="X49" s="85">
        <f t="shared" ref="X49:AC49" si="21">IF($P49="A",B49,0)</f>
        <v>0</v>
      </c>
      <c r="Y49" s="85">
        <f t="shared" si="21"/>
        <v>0</v>
      </c>
      <c r="Z49" s="85">
        <f t="shared" si="21"/>
        <v>0</v>
      </c>
      <c r="AA49" s="85">
        <f t="shared" si="21"/>
        <v>0</v>
      </c>
      <c r="AB49" s="85">
        <f t="shared" si="21"/>
        <v>0</v>
      </c>
      <c r="AC49" s="85">
        <f t="shared" si="21"/>
        <v>0</v>
      </c>
    </row>
    <row r="50" spans="1:29" x14ac:dyDescent="0.3">
      <c r="A50" s="67">
        <v>17500</v>
      </c>
      <c r="B50" s="85">
        <v>27.600000000000023</v>
      </c>
      <c r="C50" s="85">
        <v>2.0999999999999996</v>
      </c>
      <c r="D50" s="85">
        <v>72</v>
      </c>
      <c r="E50" s="85">
        <v>-1</v>
      </c>
      <c r="F50" s="85">
        <v>-47</v>
      </c>
      <c r="G50" s="85">
        <v>-1.5</v>
      </c>
      <c r="H50" s="113"/>
      <c r="P50" s="21" t="str">
        <f t="shared" ref="P50:P64" si="22">IF(A50&gt;=$B$46,"A","B")</f>
        <v>B</v>
      </c>
      <c r="Q50" s="85">
        <f t="shared" si="20"/>
        <v>27.600000000000023</v>
      </c>
      <c r="R50" s="85">
        <f t="shared" si="20"/>
        <v>2.0999999999999996</v>
      </c>
      <c r="S50" s="85">
        <f t="shared" si="20"/>
        <v>72</v>
      </c>
      <c r="T50" s="85">
        <f t="shared" si="20"/>
        <v>-1</v>
      </c>
      <c r="U50" s="85">
        <f t="shared" si="20"/>
        <v>-47</v>
      </c>
      <c r="V50" s="85">
        <f t="shared" si="20"/>
        <v>-1.5</v>
      </c>
      <c r="W50" s="33"/>
      <c r="X50" s="85">
        <f t="shared" ref="X50:X64" si="23">IF($P50="A",B50,0)</f>
        <v>0</v>
      </c>
      <c r="Y50" s="85">
        <f t="shared" ref="Y50:Y64" si="24">IF($P50="A",C50,0)</f>
        <v>0</v>
      </c>
      <c r="Z50" s="85">
        <f t="shared" ref="Z50:Z64" si="25">IF($P50="A",D50,0)</f>
        <v>0</v>
      </c>
      <c r="AA50" s="85">
        <f t="shared" ref="AA50:AA64" si="26">IF($P50="A",E50,0)</f>
        <v>0</v>
      </c>
      <c r="AB50" s="85">
        <f t="shared" ref="AB50:AB64" si="27">IF($P50="A",F50,0)</f>
        <v>0</v>
      </c>
      <c r="AC50" s="85">
        <f t="shared" ref="AC50:AC64" si="28">IF($P50="A",G50,0)</f>
        <v>0</v>
      </c>
    </row>
    <row r="51" spans="1:29" x14ac:dyDescent="0.3">
      <c r="A51" s="67">
        <v>17600</v>
      </c>
      <c r="B51" s="85">
        <v>23.25</v>
      </c>
      <c r="C51" s="85">
        <v>1.2799999999999994</v>
      </c>
      <c r="D51" s="85">
        <v>26.5</v>
      </c>
      <c r="E51" s="85">
        <v>-23.000000000000057</v>
      </c>
      <c r="F51" s="85">
        <v>-28</v>
      </c>
      <c r="G51" s="85">
        <v>-1</v>
      </c>
      <c r="H51" s="113"/>
      <c r="P51" s="21" t="str">
        <f t="shared" si="22"/>
        <v>B</v>
      </c>
      <c r="Q51" s="85">
        <f t="shared" si="20"/>
        <v>23.25</v>
      </c>
      <c r="R51" s="85">
        <f t="shared" si="20"/>
        <v>1.2799999999999994</v>
      </c>
      <c r="S51" s="85">
        <f t="shared" si="20"/>
        <v>26.5</v>
      </c>
      <c r="T51" s="85">
        <f t="shared" si="20"/>
        <v>-23.000000000000057</v>
      </c>
      <c r="U51" s="85">
        <f t="shared" si="20"/>
        <v>-28</v>
      </c>
      <c r="V51" s="85">
        <f t="shared" si="20"/>
        <v>-1</v>
      </c>
      <c r="W51" s="33"/>
      <c r="X51" s="85">
        <f t="shared" si="23"/>
        <v>0</v>
      </c>
      <c r="Y51" s="85">
        <f t="shared" si="24"/>
        <v>0</v>
      </c>
      <c r="Z51" s="85">
        <f t="shared" si="25"/>
        <v>0</v>
      </c>
      <c r="AA51" s="85">
        <f t="shared" si="26"/>
        <v>0</v>
      </c>
      <c r="AB51" s="85">
        <f t="shared" si="27"/>
        <v>0</v>
      </c>
      <c r="AC51" s="85">
        <f t="shared" si="28"/>
        <v>0</v>
      </c>
    </row>
    <row r="52" spans="1:29" x14ac:dyDescent="0.3">
      <c r="A52" s="67">
        <v>17700</v>
      </c>
      <c r="B52" s="85">
        <v>25.100000000000023</v>
      </c>
      <c r="C52" s="85">
        <v>1.3099999999999987</v>
      </c>
      <c r="D52" s="85">
        <v>11.5</v>
      </c>
      <c r="E52" s="85">
        <v>-42.499999999999943</v>
      </c>
      <c r="F52" s="85">
        <v>-29</v>
      </c>
      <c r="G52" s="85">
        <v>-0.5</v>
      </c>
      <c r="H52" s="113"/>
      <c r="P52" s="21" t="str">
        <f t="shared" si="22"/>
        <v>B</v>
      </c>
      <c r="Q52" s="85">
        <f t="shared" si="20"/>
        <v>25.100000000000023</v>
      </c>
      <c r="R52" s="85">
        <f t="shared" si="20"/>
        <v>1.3099999999999987</v>
      </c>
      <c r="S52" s="85">
        <f t="shared" si="20"/>
        <v>11.5</v>
      </c>
      <c r="T52" s="85">
        <f t="shared" si="20"/>
        <v>-42.499999999999943</v>
      </c>
      <c r="U52" s="85">
        <f t="shared" si="20"/>
        <v>-29</v>
      </c>
      <c r="V52" s="85">
        <f t="shared" si="20"/>
        <v>-0.5</v>
      </c>
      <c r="W52" s="33"/>
      <c r="X52" s="85">
        <f t="shared" si="23"/>
        <v>0</v>
      </c>
      <c r="Y52" s="85">
        <f t="shared" si="24"/>
        <v>0</v>
      </c>
      <c r="Z52" s="85">
        <f t="shared" si="25"/>
        <v>0</v>
      </c>
      <c r="AA52" s="85">
        <f t="shared" si="26"/>
        <v>0</v>
      </c>
      <c r="AB52" s="85">
        <f t="shared" si="27"/>
        <v>0</v>
      </c>
      <c r="AC52" s="85">
        <f t="shared" si="28"/>
        <v>0</v>
      </c>
    </row>
    <row r="53" spans="1:29" x14ac:dyDescent="0.3">
      <c r="A53" s="67">
        <v>17800</v>
      </c>
      <c r="B53" s="85">
        <v>21.099999999999994</v>
      </c>
      <c r="C53" s="85">
        <v>0.95000000000000107</v>
      </c>
      <c r="D53" s="85">
        <v>-1</v>
      </c>
      <c r="E53" s="85">
        <v>-43.000000000000057</v>
      </c>
      <c r="F53" s="85">
        <v>-22.500000000000057</v>
      </c>
      <c r="G53" s="85">
        <v>0.5</v>
      </c>
      <c r="H53" s="113"/>
      <c r="P53" s="21" t="str">
        <f t="shared" si="22"/>
        <v>A</v>
      </c>
      <c r="Q53" s="85">
        <f t="shared" si="20"/>
        <v>0</v>
      </c>
      <c r="R53" s="85">
        <f t="shared" si="20"/>
        <v>0</v>
      </c>
      <c r="S53" s="85">
        <f t="shared" si="20"/>
        <v>0</v>
      </c>
      <c r="T53" s="85">
        <f t="shared" si="20"/>
        <v>0</v>
      </c>
      <c r="U53" s="85">
        <f t="shared" si="20"/>
        <v>0</v>
      </c>
      <c r="V53" s="85">
        <f t="shared" si="20"/>
        <v>0</v>
      </c>
      <c r="W53" s="33"/>
      <c r="X53" s="85">
        <f t="shared" si="23"/>
        <v>21.099999999999994</v>
      </c>
      <c r="Y53" s="85">
        <f t="shared" si="24"/>
        <v>0.95000000000000107</v>
      </c>
      <c r="Z53" s="85">
        <f t="shared" si="25"/>
        <v>-1</v>
      </c>
      <c r="AA53" s="85">
        <f t="shared" si="26"/>
        <v>-43.000000000000057</v>
      </c>
      <c r="AB53" s="85">
        <f t="shared" si="27"/>
        <v>-22.500000000000057</v>
      </c>
      <c r="AC53" s="85">
        <f t="shared" si="28"/>
        <v>0.5</v>
      </c>
    </row>
    <row r="54" spans="1:29" x14ac:dyDescent="0.3">
      <c r="A54" s="67">
        <v>17900</v>
      </c>
      <c r="B54" s="85">
        <v>20.900000000000006</v>
      </c>
      <c r="C54" s="85">
        <v>0.99000000000000021</v>
      </c>
      <c r="D54" s="85">
        <v>-1</v>
      </c>
      <c r="E54" s="85">
        <v>-47</v>
      </c>
      <c r="F54" s="85">
        <v>-26.5</v>
      </c>
      <c r="G54" s="85">
        <v>0.5</v>
      </c>
      <c r="H54" s="113"/>
      <c r="P54" s="21" t="str">
        <f t="shared" si="22"/>
        <v>A</v>
      </c>
      <c r="Q54" s="85">
        <f>IF($P54="B",B54,0)</f>
        <v>0</v>
      </c>
      <c r="R54" s="85">
        <f t="shared" si="20"/>
        <v>0</v>
      </c>
      <c r="S54" s="85">
        <f t="shared" si="20"/>
        <v>0</v>
      </c>
      <c r="T54" s="85">
        <f t="shared" si="20"/>
        <v>0</v>
      </c>
      <c r="U54" s="85">
        <f t="shared" si="20"/>
        <v>0</v>
      </c>
      <c r="V54" s="85">
        <f t="shared" si="20"/>
        <v>0</v>
      </c>
      <c r="W54" s="33"/>
      <c r="X54" s="85">
        <f t="shared" si="23"/>
        <v>20.900000000000006</v>
      </c>
      <c r="Y54" s="85">
        <f t="shared" si="24"/>
        <v>0.99000000000000021</v>
      </c>
      <c r="Z54" s="85">
        <f t="shared" si="25"/>
        <v>-1</v>
      </c>
      <c r="AA54" s="85">
        <f t="shared" si="26"/>
        <v>-47</v>
      </c>
      <c r="AB54" s="85">
        <f t="shared" si="27"/>
        <v>-26.5</v>
      </c>
      <c r="AC54" s="85">
        <f t="shared" si="28"/>
        <v>0.5</v>
      </c>
    </row>
    <row r="55" spans="1:29" x14ac:dyDescent="0.3">
      <c r="A55" s="67">
        <v>18000</v>
      </c>
      <c r="B55" s="85">
        <v>15.799999999999997</v>
      </c>
      <c r="C55" s="85">
        <v>0.73999999999999844</v>
      </c>
      <c r="D55" s="85">
        <v>7</v>
      </c>
      <c r="E55" s="85">
        <v>-30</v>
      </c>
      <c r="F55" s="85">
        <v>-25</v>
      </c>
      <c r="G55" s="85">
        <v>0.5</v>
      </c>
      <c r="H55" s="113"/>
      <c r="P55" s="21" t="str">
        <f t="shared" si="22"/>
        <v>A</v>
      </c>
      <c r="Q55" s="85">
        <f t="shared" ref="Q55:Q64" si="29">IF($P55="B",B55,0)</f>
        <v>0</v>
      </c>
      <c r="R55" s="85">
        <f t="shared" si="20"/>
        <v>0</v>
      </c>
      <c r="S55" s="85">
        <f t="shared" si="20"/>
        <v>0</v>
      </c>
      <c r="T55" s="85">
        <f t="shared" si="20"/>
        <v>0</v>
      </c>
      <c r="U55" s="85">
        <f t="shared" si="20"/>
        <v>0</v>
      </c>
      <c r="V55" s="85">
        <f t="shared" si="20"/>
        <v>0</v>
      </c>
      <c r="W55" s="33"/>
      <c r="X55" s="85">
        <f t="shared" si="23"/>
        <v>15.799999999999997</v>
      </c>
      <c r="Y55" s="85">
        <f t="shared" si="24"/>
        <v>0.73999999999999844</v>
      </c>
      <c r="Z55" s="85">
        <f t="shared" si="25"/>
        <v>7</v>
      </c>
      <c r="AA55" s="85">
        <f t="shared" si="26"/>
        <v>-30</v>
      </c>
      <c r="AB55" s="85">
        <f t="shared" si="27"/>
        <v>-25</v>
      </c>
      <c r="AC55" s="85">
        <f t="shared" si="28"/>
        <v>0.5</v>
      </c>
    </row>
    <row r="56" spans="1:29" x14ac:dyDescent="0.3">
      <c r="A56" s="67">
        <v>18100</v>
      </c>
      <c r="B56" s="85">
        <v>10.399999999999991</v>
      </c>
      <c r="C56" s="85">
        <v>0.48000000000000043</v>
      </c>
      <c r="D56" s="85">
        <v>17</v>
      </c>
      <c r="E56" s="85">
        <v>-9.4999999999998863</v>
      </c>
      <c r="F56" s="85">
        <v>-22</v>
      </c>
      <c r="G56" s="85">
        <v>1</v>
      </c>
      <c r="H56" s="113"/>
      <c r="P56" s="21" t="str">
        <f t="shared" si="22"/>
        <v>A</v>
      </c>
      <c r="Q56" s="85">
        <f t="shared" si="29"/>
        <v>0</v>
      </c>
      <c r="R56" s="85">
        <f t="shared" si="20"/>
        <v>0</v>
      </c>
      <c r="S56" s="85">
        <f t="shared" si="20"/>
        <v>0</v>
      </c>
      <c r="T56" s="85">
        <f t="shared" si="20"/>
        <v>0</v>
      </c>
      <c r="U56" s="85">
        <f t="shared" si="20"/>
        <v>0</v>
      </c>
      <c r="V56" s="85">
        <f t="shared" si="20"/>
        <v>0</v>
      </c>
      <c r="W56" s="33"/>
      <c r="X56" s="85">
        <f t="shared" si="23"/>
        <v>10.399999999999991</v>
      </c>
      <c r="Y56" s="85">
        <f t="shared" si="24"/>
        <v>0.48000000000000043</v>
      </c>
      <c r="Z56" s="85">
        <f t="shared" si="25"/>
        <v>17</v>
      </c>
      <c r="AA56" s="85">
        <f t="shared" si="26"/>
        <v>-9.4999999999998863</v>
      </c>
      <c r="AB56" s="85">
        <f t="shared" si="27"/>
        <v>-22</v>
      </c>
      <c r="AC56" s="85">
        <f t="shared" si="28"/>
        <v>1</v>
      </c>
    </row>
    <row r="57" spans="1:29" x14ac:dyDescent="0.3">
      <c r="A57" s="67">
        <v>18200</v>
      </c>
      <c r="B57" s="85">
        <v>7.4500000000000028</v>
      </c>
      <c r="C57" s="85">
        <v>0.41000000000000014</v>
      </c>
      <c r="D57" s="85">
        <v>25.5</v>
      </c>
      <c r="E57" s="85">
        <v>3</v>
      </c>
      <c r="F57" s="85">
        <v>-21.500000000000028</v>
      </c>
      <c r="G57" s="85">
        <v>1</v>
      </c>
      <c r="H57" s="113"/>
      <c r="P57" s="21" t="str">
        <f t="shared" si="22"/>
        <v>A</v>
      </c>
      <c r="Q57" s="85">
        <f t="shared" si="29"/>
        <v>0</v>
      </c>
      <c r="R57" s="85">
        <f t="shared" si="20"/>
        <v>0</v>
      </c>
      <c r="S57" s="85">
        <f t="shared" si="20"/>
        <v>0</v>
      </c>
      <c r="T57" s="85">
        <f t="shared" si="20"/>
        <v>0</v>
      </c>
      <c r="U57" s="85">
        <f t="shared" si="20"/>
        <v>0</v>
      </c>
      <c r="V57" s="85">
        <f t="shared" si="20"/>
        <v>0</v>
      </c>
      <c r="W57" s="33"/>
      <c r="X57" s="85">
        <f t="shared" si="23"/>
        <v>7.4500000000000028</v>
      </c>
      <c r="Y57" s="85">
        <f t="shared" si="24"/>
        <v>0.41000000000000014</v>
      </c>
      <c r="Z57" s="85">
        <f t="shared" si="25"/>
        <v>25.5</v>
      </c>
      <c r="AA57" s="85">
        <f t="shared" si="26"/>
        <v>3</v>
      </c>
      <c r="AB57" s="85">
        <f t="shared" si="27"/>
        <v>-21.500000000000028</v>
      </c>
      <c r="AC57" s="85">
        <f t="shared" si="28"/>
        <v>1</v>
      </c>
    </row>
    <row r="58" spans="1:29" x14ac:dyDescent="0.3">
      <c r="A58" s="67">
        <v>18300</v>
      </c>
      <c r="B58" s="85">
        <v>3.4500000000000028</v>
      </c>
      <c r="C58" s="85">
        <v>0.16000000000000014</v>
      </c>
      <c r="D58" s="85">
        <v>22</v>
      </c>
      <c r="E58" s="85">
        <v>11.5</v>
      </c>
      <c r="F58" s="85">
        <v>-13.5</v>
      </c>
      <c r="G58" s="85">
        <v>0.5</v>
      </c>
      <c r="H58" s="113"/>
      <c r="P58" s="21" t="str">
        <f t="shared" si="22"/>
        <v>A</v>
      </c>
      <c r="Q58" s="85">
        <f t="shared" si="29"/>
        <v>0</v>
      </c>
      <c r="R58" s="85">
        <f t="shared" si="20"/>
        <v>0</v>
      </c>
      <c r="S58" s="85">
        <f t="shared" si="20"/>
        <v>0</v>
      </c>
      <c r="T58" s="85">
        <f t="shared" si="20"/>
        <v>0</v>
      </c>
      <c r="U58" s="85">
        <f t="shared" si="20"/>
        <v>0</v>
      </c>
      <c r="V58" s="85">
        <f t="shared" si="20"/>
        <v>0</v>
      </c>
      <c r="W58" s="33"/>
      <c r="X58" s="85">
        <f t="shared" si="23"/>
        <v>3.4500000000000028</v>
      </c>
      <c r="Y58" s="85">
        <f t="shared" si="24"/>
        <v>0.16000000000000014</v>
      </c>
      <c r="Z58" s="85">
        <f t="shared" si="25"/>
        <v>22</v>
      </c>
      <c r="AA58" s="85">
        <f t="shared" si="26"/>
        <v>11.5</v>
      </c>
      <c r="AB58" s="85">
        <f t="shared" si="27"/>
        <v>-13.5</v>
      </c>
      <c r="AC58" s="85">
        <f t="shared" si="28"/>
        <v>0.5</v>
      </c>
    </row>
    <row r="59" spans="1:29" x14ac:dyDescent="0.3">
      <c r="A59" s="67">
        <v>18400</v>
      </c>
      <c r="B59" s="85">
        <v>3.6499999999999986</v>
      </c>
      <c r="C59" s="85">
        <v>0.35000000000000142</v>
      </c>
      <c r="D59" s="85">
        <v>31</v>
      </c>
      <c r="E59" s="85">
        <v>14.999999999999972</v>
      </c>
      <c r="F59" s="85">
        <v>-18.5</v>
      </c>
      <c r="G59" s="85">
        <v>0.5</v>
      </c>
      <c r="H59" s="113"/>
      <c r="P59" s="21" t="str">
        <f t="shared" si="22"/>
        <v>A</v>
      </c>
      <c r="Q59" s="85">
        <f t="shared" si="29"/>
        <v>0</v>
      </c>
      <c r="R59" s="85">
        <f t="shared" si="20"/>
        <v>0</v>
      </c>
      <c r="S59" s="85">
        <f t="shared" si="20"/>
        <v>0</v>
      </c>
      <c r="T59" s="85">
        <f t="shared" si="20"/>
        <v>0</v>
      </c>
      <c r="U59" s="85">
        <f t="shared" si="20"/>
        <v>0</v>
      </c>
      <c r="V59" s="85">
        <f t="shared" si="20"/>
        <v>0</v>
      </c>
      <c r="W59" s="33"/>
      <c r="X59" s="85">
        <f t="shared" si="23"/>
        <v>3.6499999999999986</v>
      </c>
      <c r="Y59" s="85">
        <f t="shared" si="24"/>
        <v>0.35000000000000142</v>
      </c>
      <c r="Z59" s="85">
        <f t="shared" si="25"/>
        <v>31</v>
      </c>
      <c r="AA59" s="85">
        <f t="shared" si="26"/>
        <v>14.999999999999972</v>
      </c>
      <c r="AB59" s="85">
        <f t="shared" si="27"/>
        <v>-18.5</v>
      </c>
      <c r="AC59" s="85">
        <f t="shared" si="28"/>
        <v>0.5</v>
      </c>
    </row>
    <row r="60" spans="1:29" x14ac:dyDescent="0.3">
      <c r="A60" s="67">
        <v>18500</v>
      </c>
      <c r="B60" s="85">
        <v>2.5</v>
      </c>
      <c r="C60" s="85">
        <v>0.3100000000000005</v>
      </c>
      <c r="D60" s="85">
        <v>26.999999999999972</v>
      </c>
      <c r="E60" s="85">
        <v>14.5</v>
      </c>
      <c r="F60" s="85">
        <v>-15.5</v>
      </c>
      <c r="G60" s="85">
        <v>0.49999999999999956</v>
      </c>
      <c r="H60" s="113"/>
      <c r="P60" s="21" t="str">
        <f t="shared" si="22"/>
        <v>A</v>
      </c>
      <c r="Q60" s="85">
        <f t="shared" si="29"/>
        <v>0</v>
      </c>
      <c r="R60" s="85">
        <f t="shared" si="20"/>
        <v>0</v>
      </c>
      <c r="S60" s="85">
        <f t="shared" si="20"/>
        <v>0</v>
      </c>
      <c r="T60" s="85">
        <f t="shared" si="20"/>
        <v>0</v>
      </c>
      <c r="U60" s="85">
        <f t="shared" si="20"/>
        <v>0</v>
      </c>
      <c r="V60" s="85">
        <f t="shared" si="20"/>
        <v>0</v>
      </c>
      <c r="W60" s="33"/>
      <c r="X60" s="85">
        <f t="shared" si="23"/>
        <v>2.5</v>
      </c>
      <c r="Y60" s="85">
        <f t="shared" si="24"/>
        <v>0.3100000000000005</v>
      </c>
      <c r="Z60" s="85">
        <f t="shared" si="25"/>
        <v>26.999999999999972</v>
      </c>
      <c r="AA60" s="85">
        <f t="shared" si="26"/>
        <v>14.5</v>
      </c>
      <c r="AB60" s="85">
        <f t="shared" si="27"/>
        <v>-15.5</v>
      </c>
      <c r="AC60" s="85">
        <f t="shared" si="28"/>
        <v>0.49999999999999956</v>
      </c>
    </row>
    <row r="61" spans="1:29" x14ac:dyDescent="0.3">
      <c r="A61" s="67">
        <v>18600</v>
      </c>
      <c r="B61" s="85">
        <v>0.25</v>
      </c>
      <c r="C61" s="85">
        <v>-0.10000000000000142</v>
      </c>
      <c r="D61" s="85">
        <v>5.5</v>
      </c>
      <c r="E61" s="85">
        <v>4.9999999999999858</v>
      </c>
      <c r="F61" s="85">
        <v>-2</v>
      </c>
      <c r="G61" s="85">
        <v>0.5</v>
      </c>
      <c r="H61" s="113"/>
      <c r="P61" s="21" t="str">
        <f t="shared" si="22"/>
        <v>A</v>
      </c>
      <c r="Q61" s="85">
        <f t="shared" si="29"/>
        <v>0</v>
      </c>
      <c r="R61" s="85">
        <f t="shared" si="20"/>
        <v>0</v>
      </c>
      <c r="S61" s="85">
        <f t="shared" si="20"/>
        <v>0</v>
      </c>
      <c r="T61" s="85">
        <f t="shared" si="20"/>
        <v>0</v>
      </c>
      <c r="U61" s="85">
        <f t="shared" si="20"/>
        <v>0</v>
      </c>
      <c r="V61" s="85">
        <f t="shared" si="20"/>
        <v>0</v>
      </c>
      <c r="W61" s="33"/>
      <c r="X61" s="85">
        <f t="shared" si="23"/>
        <v>0.25</v>
      </c>
      <c r="Y61" s="85">
        <f t="shared" si="24"/>
        <v>-0.10000000000000142</v>
      </c>
      <c r="Z61" s="85">
        <f t="shared" si="25"/>
        <v>5.5</v>
      </c>
      <c r="AA61" s="85">
        <f t="shared" si="26"/>
        <v>4.9999999999999858</v>
      </c>
      <c r="AB61" s="85">
        <f t="shared" si="27"/>
        <v>-2</v>
      </c>
      <c r="AC61" s="85">
        <f t="shared" si="28"/>
        <v>0.5</v>
      </c>
    </row>
    <row r="62" spans="1:29" x14ac:dyDescent="0.3">
      <c r="A62" s="67">
        <v>18700</v>
      </c>
      <c r="B62" s="85">
        <v>0</v>
      </c>
      <c r="C62" s="85">
        <v>-0.16000000000000014</v>
      </c>
      <c r="D62" s="85">
        <v>2.0000000000000142</v>
      </c>
      <c r="E62" s="85">
        <v>2.5000000000000284</v>
      </c>
      <c r="F62" s="85">
        <v>0</v>
      </c>
      <c r="G62" s="85">
        <v>0</v>
      </c>
      <c r="H62" s="113"/>
      <c r="P62" s="21" t="str">
        <f t="shared" si="22"/>
        <v>A</v>
      </c>
      <c r="Q62" s="85">
        <f t="shared" si="29"/>
        <v>0</v>
      </c>
      <c r="R62" s="85">
        <f t="shared" si="20"/>
        <v>0</v>
      </c>
      <c r="S62" s="85">
        <f t="shared" si="20"/>
        <v>0</v>
      </c>
      <c r="T62" s="85">
        <f t="shared" si="20"/>
        <v>0</v>
      </c>
      <c r="U62" s="85">
        <f t="shared" si="20"/>
        <v>0</v>
      </c>
      <c r="V62" s="85">
        <f t="shared" si="20"/>
        <v>0</v>
      </c>
      <c r="W62" s="33"/>
      <c r="X62" s="85">
        <f t="shared" si="23"/>
        <v>0</v>
      </c>
      <c r="Y62" s="85">
        <f t="shared" si="24"/>
        <v>-0.16000000000000014</v>
      </c>
      <c r="Z62" s="85">
        <f t="shared" si="25"/>
        <v>2.0000000000000142</v>
      </c>
      <c r="AA62" s="85">
        <f t="shared" si="26"/>
        <v>2.5000000000000284</v>
      </c>
      <c r="AB62" s="85">
        <f t="shared" si="27"/>
        <v>0</v>
      </c>
      <c r="AC62" s="85">
        <f t="shared" si="28"/>
        <v>0</v>
      </c>
    </row>
    <row r="63" spans="1:29" x14ac:dyDescent="0.3">
      <c r="A63" s="67">
        <v>18800</v>
      </c>
      <c r="B63" s="85">
        <v>0.15000000000000036</v>
      </c>
      <c r="C63" s="85">
        <v>-8.0000000000000071E-2</v>
      </c>
      <c r="D63" s="85">
        <v>3.5</v>
      </c>
      <c r="E63" s="85">
        <v>2.5</v>
      </c>
      <c r="F63" s="85">
        <v>-1.5</v>
      </c>
      <c r="G63" s="85">
        <v>0</v>
      </c>
      <c r="H63" s="113"/>
      <c r="P63" s="21" t="str">
        <f t="shared" si="22"/>
        <v>A</v>
      </c>
      <c r="Q63" s="85">
        <f t="shared" si="29"/>
        <v>0</v>
      </c>
      <c r="R63" s="85">
        <f t="shared" si="20"/>
        <v>0</v>
      </c>
      <c r="S63" s="85">
        <f t="shared" si="20"/>
        <v>0</v>
      </c>
      <c r="T63" s="85">
        <f t="shared" si="20"/>
        <v>0</v>
      </c>
      <c r="U63" s="85">
        <f t="shared" si="20"/>
        <v>0</v>
      </c>
      <c r="V63" s="85">
        <f t="shared" si="20"/>
        <v>0</v>
      </c>
      <c r="W63" s="33"/>
      <c r="X63" s="85">
        <f t="shared" si="23"/>
        <v>0.15000000000000036</v>
      </c>
      <c r="Y63" s="85">
        <f t="shared" si="24"/>
        <v>-8.0000000000000071E-2</v>
      </c>
      <c r="Z63" s="85">
        <f t="shared" si="25"/>
        <v>3.5</v>
      </c>
      <c r="AA63" s="85">
        <f t="shared" si="26"/>
        <v>2.5</v>
      </c>
      <c r="AB63" s="85">
        <f t="shared" si="27"/>
        <v>-1.5</v>
      </c>
      <c r="AC63" s="85">
        <f t="shared" si="28"/>
        <v>0</v>
      </c>
    </row>
    <row r="64" spans="1:29" x14ac:dyDescent="0.3">
      <c r="A64" s="67">
        <v>18900</v>
      </c>
      <c r="B64" s="85">
        <v>0.25</v>
      </c>
      <c r="C64" s="85">
        <v>-1.9999999999999574E-2</v>
      </c>
      <c r="D64" s="85">
        <v>5</v>
      </c>
      <c r="E64" s="85">
        <v>3</v>
      </c>
      <c r="F64" s="85">
        <v>-2.5</v>
      </c>
      <c r="G64" s="85">
        <v>0</v>
      </c>
      <c r="H64" s="113"/>
      <c r="P64" s="21" t="str">
        <f t="shared" si="22"/>
        <v>A</v>
      </c>
      <c r="Q64" s="85">
        <f t="shared" si="29"/>
        <v>0</v>
      </c>
      <c r="R64" s="85">
        <f t="shared" si="20"/>
        <v>0</v>
      </c>
      <c r="S64" s="85">
        <f t="shared" si="20"/>
        <v>0</v>
      </c>
      <c r="T64" s="85">
        <f t="shared" si="20"/>
        <v>0</v>
      </c>
      <c r="U64" s="85">
        <f t="shared" si="20"/>
        <v>0</v>
      </c>
      <c r="V64" s="85">
        <f t="shared" si="20"/>
        <v>0</v>
      </c>
      <c r="W64" s="33"/>
      <c r="X64" s="85">
        <f t="shared" si="23"/>
        <v>0.25</v>
      </c>
      <c r="Y64" s="85">
        <f t="shared" si="24"/>
        <v>-1.9999999999999574E-2</v>
      </c>
      <c r="Z64" s="85">
        <f t="shared" si="25"/>
        <v>5</v>
      </c>
      <c r="AA64" s="85">
        <f t="shared" si="26"/>
        <v>3</v>
      </c>
      <c r="AB64" s="85">
        <f t="shared" si="27"/>
        <v>-2.5</v>
      </c>
      <c r="AC64" s="85">
        <f t="shared" si="28"/>
        <v>0</v>
      </c>
    </row>
    <row r="65" spans="1:29" x14ac:dyDescent="0.3">
      <c r="A65" s="68" t="s">
        <v>120</v>
      </c>
      <c r="B65" s="86">
        <v>85.9</v>
      </c>
      <c r="C65" s="86">
        <v>4.0300000000000011</v>
      </c>
      <c r="D65" s="86">
        <v>143.5</v>
      </c>
      <c r="E65" s="86">
        <v>-72.499999999999957</v>
      </c>
      <c r="F65" s="86">
        <v>-171.00000000000009</v>
      </c>
      <c r="G65" s="86">
        <v>5.5</v>
      </c>
      <c r="H65" s="89"/>
      <c r="I65" s="105">
        <f>X65</f>
        <v>85.9</v>
      </c>
      <c r="J65" s="105">
        <f>Y65</f>
        <v>4.0300000000000011</v>
      </c>
      <c r="K65" s="105">
        <f>Z65</f>
        <v>143.5</v>
      </c>
      <c r="L65" s="105">
        <f>AA65</f>
        <v>-72.499999999999957</v>
      </c>
      <c r="M65" s="105">
        <f t="shared" ref="M65:N65" si="30">AB65</f>
        <v>-171.00000000000009</v>
      </c>
      <c r="N65" s="105">
        <f t="shared" si="30"/>
        <v>5.5</v>
      </c>
      <c r="P65" s="21"/>
      <c r="Q65" s="33"/>
      <c r="R65" s="33"/>
      <c r="S65" s="33"/>
      <c r="T65" s="33"/>
      <c r="U65" s="33"/>
      <c r="V65" s="33"/>
      <c r="W65" s="33"/>
      <c r="X65" s="106">
        <f>SUM(X49:X64)</f>
        <v>85.9</v>
      </c>
      <c r="Y65" s="106">
        <f t="shared" ref="Y65:AC65" si="31">SUM(Y49:Y64)</f>
        <v>4.0300000000000011</v>
      </c>
      <c r="Z65" s="106">
        <f t="shared" si="31"/>
        <v>143.5</v>
      </c>
      <c r="AA65" s="106">
        <f t="shared" si="31"/>
        <v>-72.499999999999957</v>
      </c>
      <c r="AB65" s="106">
        <f t="shared" si="31"/>
        <v>-171.00000000000009</v>
      </c>
      <c r="AC65" s="106">
        <f t="shared" si="31"/>
        <v>5.5</v>
      </c>
    </row>
    <row r="66" spans="1:29" x14ac:dyDescent="0.3">
      <c r="A66" s="82"/>
      <c r="B66" s="89"/>
      <c r="C66" s="89"/>
      <c r="D66" s="89"/>
      <c r="E66" s="89"/>
      <c r="F66" s="89"/>
      <c r="G66" s="89"/>
      <c r="H66" s="89"/>
      <c r="P66" s="21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</row>
    <row r="67" spans="1:29" x14ac:dyDescent="0.3">
      <c r="A67" s="92" t="s">
        <v>128</v>
      </c>
      <c r="B67" s="92" t="s">
        <v>127</v>
      </c>
      <c r="C67" s="92" t="s">
        <v>129</v>
      </c>
      <c r="D67" s="92" t="s">
        <v>130</v>
      </c>
      <c r="E67" s="92" t="s">
        <v>131</v>
      </c>
      <c r="F67" s="92" t="s">
        <v>132</v>
      </c>
      <c r="G67" s="92" t="s">
        <v>133</v>
      </c>
      <c r="H67" s="92"/>
      <c r="P67" s="21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</row>
    <row r="68" spans="1:29" x14ac:dyDescent="0.3">
      <c r="A68" s="68" t="s">
        <v>44</v>
      </c>
      <c r="B68" s="68" t="s">
        <v>36</v>
      </c>
      <c r="C68" s="68" t="s">
        <v>37</v>
      </c>
      <c r="D68" s="68" t="s">
        <v>118</v>
      </c>
      <c r="E68" s="68" t="s">
        <v>116</v>
      </c>
      <c r="F68" s="68" t="s">
        <v>119</v>
      </c>
      <c r="G68" s="68" t="s">
        <v>117</v>
      </c>
      <c r="H68" s="82"/>
      <c r="P68" s="21"/>
      <c r="Q68" s="33"/>
      <c r="R68" s="33"/>
      <c r="S68" s="33"/>
      <c r="T68" s="33"/>
      <c r="U68" s="33"/>
      <c r="V68" s="33"/>
      <c r="W68" s="33"/>
      <c r="X68" s="106">
        <f t="shared" ref="X68:AC68" si="32">SUM(X69:X84)</f>
        <v>-41.100000000000009</v>
      </c>
      <c r="Y68" s="106">
        <f t="shared" si="32"/>
        <v>-1.409999999999993</v>
      </c>
      <c r="Z68" s="106">
        <f t="shared" si="32"/>
        <v>-102.00000000000011</v>
      </c>
      <c r="AA68" s="106">
        <f t="shared" si="32"/>
        <v>-19.499999999999872</v>
      </c>
      <c r="AB68" s="106">
        <f t="shared" si="32"/>
        <v>65.499999999999972</v>
      </c>
      <c r="AC68" s="106">
        <f t="shared" si="32"/>
        <v>3.5</v>
      </c>
    </row>
    <row r="69" spans="1:29" x14ac:dyDescent="0.3">
      <c r="A69" s="67">
        <v>16900</v>
      </c>
      <c r="B69" s="85">
        <v>0.25</v>
      </c>
      <c r="C69" s="85">
        <v>0.23000000000000043</v>
      </c>
      <c r="D69" s="85">
        <v>0.5</v>
      </c>
      <c r="E69" s="85">
        <v>-1.0000000000000142</v>
      </c>
      <c r="F69" s="85">
        <v>-2</v>
      </c>
      <c r="G69" s="85">
        <v>0</v>
      </c>
      <c r="H69" s="113"/>
      <c r="I69" s="105">
        <f>X68</f>
        <v>-41.100000000000009</v>
      </c>
      <c r="J69" s="105">
        <f>Y68</f>
        <v>-1.409999999999993</v>
      </c>
      <c r="K69" s="105">
        <f t="shared" ref="K69:N69" si="33">Z68</f>
        <v>-102.00000000000011</v>
      </c>
      <c r="L69" s="105">
        <f t="shared" si="33"/>
        <v>-19.499999999999872</v>
      </c>
      <c r="M69" s="105">
        <f t="shared" si="33"/>
        <v>65.499999999999972</v>
      </c>
      <c r="N69" s="105">
        <f t="shared" si="33"/>
        <v>3.5</v>
      </c>
      <c r="P69" s="21" t="str">
        <f>IF(A69&lt;=$B$46,"A","B")</f>
        <v>A</v>
      </c>
      <c r="Q69" s="85">
        <f t="shared" ref="Q69:V84" si="34">IF($P69="B",B69,0)</f>
        <v>0</v>
      </c>
      <c r="R69" s="85">
        <f t="shared" si="34"/>
        <v>0</v>
      </c>
      <c r="S69" s="85">
        <f t="shared" si="34"/>
        <v>0</v>
      </c>
      <c r="T69" s="85">
        <f t="shared" si="34"/>
        <v>0</v>
      </c>
      <c r="U69" s="85">
        <f t="shared" si="34"/>
        <v>0</v>
      </c>
      <c r="V69" s="85">
        <f t="shared" si="34"/>
        <v>0</v>
      </c>
      <c r="W69" s="33"/>
      <c r="X69" s="85">
        <f>IF($P69="A",B69,0)</f>
        <v>0.25</v>
      </c>
      <c r="Y69" s="85">
        <f t="shared" ref="Y69:AC84" si="35">IF($P69="A",C69,0)</f>
        <v>0.23000000000000043</v>
      </c>
      <c r="Z69" s="85">
        <f t="shared" si="35"/>
        <v>0.5</v>
      </c>
      <c r="AA69" s="85">
        <f t="shared" si="35"/>
        <v>-1.0000000000000142</v>
      </c>
      <c r="AB69" s="85">
        <f t="shared" si="35"/>
        <v>-2</v>
      </c>
      <c r="AC69" s="85">
        <f t="shared" si="35"/>
        <v>0</v>
      </c>
    </row>
    <row r="70" spans="1:29" x14ac:dyDescent="0.3">
      <c r="A70" s="67">
        <v>17000</v>
      </c>
      <c r="B70" s="85">
        <v>1.3000000000000007</v>
      </c>
      <c r="C70" s="85">
        <v>0.49000000000000199</v>
      </c>
      <c r="D70" s="85">
        <v>7</v>
      </c>
      <c r="E70" s="85">
        <v>0.5</v>
      </c>
      <c r="F70" s="85">
        <v>-7.4999999999999858</v>
      </c>
      <c r="G70" s="85">
        <v>0</v>
      </c>
      <c r="H70" s="113"/>
      <c r="P70" s="21" t="str">
        <f t="shared" ref="P70:P84" si="36">IF(A70&lt;=$B$46,"A","B")</f>
        <v>A</v>
      </c>
      <c r="Q70" s="85">
        <f t="shared" si="34"/>
        <v>0</v>
      </c>
      <c r="R70" s="85">
        <f t="shared" si="34"/>
        <v>0</v>
      </c>
      <c r="S70" s="85">
        <f t="shared" si="34"/>
        <v>0</v>
      </c>
      <c r="T70" s="85">
        <f t="shared" si="34"/>
        <v>0</v>
      </c>
      <c r="U70" s="85">
        <f t="shared" si="34"/>
        <v>0</v>
      </c>
      <c r="V70" s="85">
        <f t="shared" si="34"/>
        <v>0</v>
      </c>
      <c r="W70" s="33"/>
      <c r="X70" s="85">
        <f t="shared" ref="X70:X84" si="37">IF($P70="A",B70,0)</f>
        <v>1.3000000000000007</v>
      </c>
      <c r="Y70" s="85">
        <f t="shared" si="35"/>
        <v>0.49000000000000199</v>
      </c>
      <c r="Z70" s="85">
        <f t="shared" si="35"/>
        <v>7</v>
      </c>
      <c r="AA70" s="85">
        <f t="shared" si="35"/>
        <v>0.5</v>
      </c>
      <c r="AB70" s="85">
        <f t="shared" si="35"/>
        <v>-7.4999999999999858</v>
      </c>
      <c r="AC70" s="85">
        <f t="shared" si="35"/>
        <v>0</v>
      </c>
    </row>
    <row r="71" spans="1:29" x14ac:dyDescent="0.3">
      <c r="A71" s="67">
        <v>17100</v>
      </c>
      <c r="B71" s="85">
        <v>-1.3000000000000007</v>
      </c>
      <c r="C71" s="85">
        <v>-5.9999999999998721E-2</v>
      </c>
      <c r="D71" s="85">
        <v>-10</v>
      </c>
      <c r="E71" s="85">
        <v>-4.5</v>
      </c>
      <c r="F71" s="85">
        <v>5.0000000000000142</v>
      </c>
      <c r="G71" s="85">
        <v>0</v>
      </c>
      <c r="H71" s="113"/>
      <c r="P71" s="21" t="str">
        <f t="shared" si="36"/>
        <v>A</v>
      </c>
      <c r="Q71" s="85">
        <f t="shared" si="34"/>
        <v>0</v>
      </c>
      <c r="R71" s="85">
        <f t="shared" si="34"/>
        <v>0</v>
      </c>
      <c r="S71" s="85">
        <f t="shared" si="34"/>
        <v>0</v>
      </c>
      <c r="T71" s="85">
        <f t="shared" si="34"/>
        <v>0</v>
      </c>
      <c r="U71" s="85">
        <f t="shared" si="34"/>
        <v>0</v>
      </c>
      <c r="V71" s="85">
        <f t="shared" si="34"/>
        <v>0</v>
      </c>
      <c r="W71" s="33"/>
      <c r="X71" s="85">
        <f t="shared" si="37"/>
        <v>-1.3000000000000007</v>
      </c>
      <c r="Y71" s="85">
        <f t="shared" si="35"/>
        <v>-5.9999999999998721E-2</v>
      </c>
      <c r="Z71" s="85">
        <f t="shared" si="35"/>
        <v>-10</v>
      </c>
      <c r="AA71" s="85">
        <f t="shared" si="35"/>
        <v>-4.5</v>
      </c>
      <c r="AB71" s="85">
        <f t="shared" si="35"/>
        <v>5.0000000000000142</v>
      </c>
      <c r="AC71" s="85">
        <f t="shared" si="35"/>
        <v>0</v>
      </c>
    </row>
    <row r="72" spans="1:29" x14ac:dyDescent="0.3">
      <c r="A72" s="67">
        <v>17200</v>
      </c>
      <c r="B72" s="85">
        <v>-2.1999999999999993</v>
      </c>
      <c r="C72" s="85">
        <v>-0.17999999999999972</v>
      </c>
      <c r="D72" s="85">
        <v>-14.5</v>
      </c>
      <c r="E72" s="85">
        <v>-6</v>
      </c>
      <c r="F72" s="85">
        <v>8.5</v>
      </c>
      <c r="G72" s="85">
        <v>0</v>
      </c>
      <c r="H72" s="113"/>
      <c r="P72" s="21" t="str">
        <f t="shared" si="36"/>
        <v>A</v>
      </c>
      <c r="Q72" s="85">
        <f t="shared" si="34"/>
        <v>0</v>
      </c>
      <c r="R72" s="85">
        <f t="shared" si="34"/>
        <v>0</v>
      </c>
      <c r="S72" s="85">
        <f t="shared" si="34"/>
        <v>0</v>
      </c>
      <c r="T72" s="85">
        <f t="shared" si="34"/>
        <v>0</v>
      </c>
      <c r="U72" s="85">
        <f t="shared" si="34"/>
        <v>0</v>
      </c>
      <c r="V72" s="85">
        <f t="shared" si="34"/>
        <v>0</v>
      </c>
      <c r="W72" s="33"/>
      <c r="X72" s="85">
        <f t="shared" si="37"/>
        <v>-2.1999999999999993</v>
      </c>
      <c r="Y72" s="85">
        <f t="shared" si="35"/>
        <v>-0.17999999999999972</v>
      </c>
      <c r="Z72" s="85">
        <f t="shared" si="35"/>
        <v>-14.5</v>
      </c>
      <c r="AA72" s="85">
        <f t="shared" si="35"/>
        <v>-6</v>
      </c>
      <c r="AB72" s="85">
        <f t="shared" si="35"/>
        <v>8.5</v>
      </c>
      <c r="AC72" s="85">
        <f t="shared" si="35"/>
        <v>0</v>
      </c>
    </row>
    <row r="73" spans="1:29" x14ac:dyDescent="0.3">
      <c r="A73" s="67">
        <v>17300</v>
      </c>
      <c r="B73" s="85">
        <v>-2.9000000000000021</v>
      </c>
      <c r="C73" s="85">
        <v>-0.1899999999999995</v>
      </c>
      <c r="D73" s="85">
        <v>-15.5</v>
      </c>
      <c r="E73" s="85">
        <v>-6.4999999999999716</v>
      </c>
      <c r="F73" s="85">
        <v>9</v>
      </c>
      <c r="G73" s="85">
        <v>0.5</v>
      </c>
      <c r="H73" s="113"/>
      <c r="P73" s="21" t="str">
        <f t="shared" si="36"/>
        <v>A</v>
      </c>
      <c r="Q73" s="85">
        <f t="shared" si="34"/>
        <v>0</v>
      </c>
      <c r="R73" s="85">
        <f t="shared" si="34"/>
        <v>0</v>
      </c>
      <c r="S73" s="85">
        <f t="shared" si="34"/>
        <v>0</v>
      </c>
      <c r="T73" s="85">
        <f t="shared" si="34"/>
        <v>0</v>
      </c>
      <c r="U73" s="85">
        <f t="shared" si="34"/>
        <v>0</v>
      </c>
      <c r="V73" s="85">
        <f t="shared" si="34"/>
        <v>0</v>
      </c>
      <c r="W73" s="33"/>
      <c r="X73" s="85">
        <f t="shared" si="37"/>
        <v>-2.9000000000000021</v>
      </c>
      <c r="Y73" s="85">
        <f t="shared" si="35"/>
        <v>-0.1899999999999995</v>
      </c>
      <c r="Z73" s="85">
        <f t="shared" si="35"/>
        <v>-15.5</v>
      </c>
      <c r="AA73" s="85">
        <f t="shared" si="35"/>
        <v>-6.4999999999999716</v>
      </c>
      <c r="AB73" s="85">
        <f t="shared" si="35"/>
        <v>9</v>
      </c>
      <c r="AC73" s="85">
        <f t="shared" si="35"/>
        <v>0.5</v>
      </c>
    </row>
    <row r="74" spans="1:29" x14ac:dyDescent="0.3">
      <c r="A74" s="67">
        <v>17400</v>
      </c>
      <c r="B74" s="85">
        <v>-4.3999999999999986</v>
      </c>
      <c r="C74" s="85">
        <v>-0.28999999999999915</v>
      </c>
      <c r="D74" s="85">
        <v>-19.000000000000057</v>
      </c>
      <c r="E74" s="85">
        <v>-6</v>
      </c>
      <c r="F74" s="85">
        <v>11.5</v>
      </c>
      <c r="G74" s="85">
        <v>0.5</v>
      </c>
      <c r="H74" s="113"/>
      <c r="P74" s="21" t="str">
        <f t="shared" si="36"/>
        <v>A</v>
      </c>
      <c r="Q74" s="85">
        <f>IF($P74="B",B74,0)</f>
        <v>0</v>
      </c>
      <c r="R74" s="85">
        <f t="shared" si="34"/>
        <v>0</v>
      </c>
      <c r="S74" s="85">
        <f t="shared" si="34"/>
        <v>0</v>
      </c>
      <c r="T74" s="85">
        <f t="shared" si="34"/>
        <v>0</v>
      </c>
      <c r="U74" s="85">
        <f t="shared" si="34"/>
        <v>0</v>
      </c>
      <c r="V74" s="85">
        <f t="shared" si="34"/>
        <v>0</v>
      </c>
      <c r="W74" s="33"/>
      <c r="X74" s="85">
        <f t="shared" si="37"/>
        <v>-4.3999999999999986</v>
      </c>
      <c r="Y74" s="85">
        <f t="shared" si="35"/>
        <v>-0.28999999999999915</v>
      </c>
      <c r="Z74" s="85">
        <f t="shared" si="35"/>
        <v>-19.000000000000057</v>
      </c>
      <c r="AA74" s="85">
        <f t="shared" si="35"/>
        <v>-6</v>
      </c>
      <c r="AB74" s="85">
        <f t="shared" si="35"/>
        <v>11.5</v>
      </c>
      <c r="AC74" s="85">
        <f t="shared" si="35"/>
        <v>0.5</v>
      </c>
    </row>
    <row r="75" spans="1:29" x14ac:dyDescent="0.3">
      <c r="A75" s="67">
        <v>17500</v>
      </c>
      <c r="B75" s="85">
        <v>-5.7000000000000028</v>
      </c>
      <c r="C75" s="85">
        <v>-0.32000000000000028</v>
      </c>
      <c r="D75" s="85">
        <v>-18.000000000000057</v>
      </c>
      <c r="E75" s="85">
        <v>-4.5</v>
      </c>
      <c r="F75" s="85">
        <v>11.5</v>
      </c>
      <c r="G75" s="85">
        <v>0.5</v>
      </c>
      <c r="H75" s="113"/>
      <c r="P75" s="21" t="str">
        <f t="shared" si="36"/>
        <v>A</v>
      </c>
      <c r="Q75" s="85">
        <f t="shared" ref="Q75:Q84" si="38">IF($P75="B",B75,0)</f>
        <v>0</v>
      </c>
      <c r="R75" s="85">
        <f t="shared" si="34"/>
        <v>0</v>
      </c>
      <c r="S75" s="85">
        <f t="shared" si="34"/>
        <v>0</v>
      </c>
      <c r="T75" s="85">
        <f t="shared" si="34"/>
        <v>0</v>
      </c>
      <c r="U75" s="85">
        <f t="shared" si="34"/>
        <v>0</v>
      </c>
      <c r="V75" s="85">
        <f t="shared" si="34"/>
        <v>0</v>
      </c>
      <c r="W75" s="33"/>
      <c r="X75" s="85">
        <f t="shared" si="37"/>
        <v>-5.7000000000000028</v>
      </c>
      <c r="Y75" s="85">
        <f t="shared" si="35"/>
        <v>-0.32000000000000028</v>
      </c>
      <c r="Z75" s="85">
        <f t="shared" si="35"/>
        <v>-18.000000000000057</v>
      </c>
      <c r="AA75" s="85">
        <f t="shared" si="35"/>
        <v>-4.5</v>
      </c>
      <c r="AB75" s="85">
        <f t="shared" si="35"/>
        <v>11.5</v>
      </c>
      <c r="AC75" s="85">
        <f t="shared" si="35"/>
        <v>0.5</v>
      </c>
    </row>
    <row r="76" spans="1:29" x14ac:dyDescent="0.3">
      <c r="A76" s="67">
        <v>17600</v>
      </c>
      <c r="B76" s="85">
        <v>-7.5499999999999972</v>
      </c>
      <c r="C76" s="85">
        <v>-0.38999999999999879</v>
      </c>
      <c r="D76" s="85">
        <v>-16</v>
      </c>
      <c r="E76" s="85">
        <v>-1</v>
      </c>
      <c r="F76" s="85">
        <v>11.999999999999943</v>
      </c>
      <c r="G76" s="85">
        <v>1</v>
      </c>
      <c r="H76" s="113"/>
      <c r="P76" s="21" t="str">
        <f t="shared" si="36"/>
        <v>A</v>
      </c>
      <c r="Q76" s="85">
        <f t="shared" si="38"/>
        <v>0</v>
      </c>
      <c r="R76" s="85">
        <f t="shared" si="34"/>
        <v>0</v>
      </c>
      <c r="S76" s="85">
        <f t="shared" si="34"/>
        <v>0</v>
      </c>
      <c r="T76" s="85">
        <f t="shared" si="34"/>
        <v>0</v>
      </c>
      <c r="U76" s="85">
        <f t="shared" si="34"/>
        <v>0</v>
      </c>
      <c r="V76" s="85">
        <f t="shared" si="34"/>
        <v>0</v>
      </c>
      <c r="W76" s="33"/>
      <c r="X76" s="85">
        <f t="shared" si="37"/>
        <v>-7.5499999999999972</v>
      </c>
      <c r="Y76" s="85">
        <f t="shared" si="35"/>
        <v>-0.38999999999999879</v>
      </c>
      <c r="Z76" s="85">
        <f t="shared" si="35"/>
        <v>-16</v>
      </c>
      <c r="AA76" s="85">
        <f t="shared" si="35"/>
        <v>-1</v>
      </c>
      <c r="AB76" s="85">
        <f t="shared" si="35"/>
        <v>11.999999999999943</v>
      </c>
      <c r="AC76" s="85">
        <f t="shared" si="35"/>
        <v>1</v>
      </c>
    </row>
    <row r="77" spans="1:29" x14ac:dyDescent="0.3">
      <c r="A77" s="67">
        <v>17700</v>
      </c>
      <c r="B77" s="85">
        <v>-7.9500000000000028</v>
      </c>
      <c r="C77" s="85">
        <v>-0.29999999999999893</v>
      </c>
      <c r="D77" s="85">
        <v>-10.5</v>
      </c>
      <c r="E77" s="85">
        <v>1.5</v>
      </c>
      <c r="F77" s="85">
        <v>8.5</v>
      </c>
      <c r="G77" s="85">
        <v>0.5</v>
      </c>
      <c r="H77" s="113"/>
      <c r="P77" s="21" t="str">
        <f t="shared" si="36"/>
        <v>A</v>
      </c>
      <c r="Q77" s="85">
        <f t="shared" si="38"/>
        <v>0</v>
      </c>
      <c r="R77" s="85">
        <f t="shared" si="34"/>
        <v>0</v>
      </c>
      <c r="S77" s="85">
        <f t="shared" si="34"/>
        <v>0</v>
      </c>
      <c r="T77" s="85">
        <f t="shared" si="34"/>
        <v>0</v>
      </c>
      <c r="U77" s="85">
        <f t="shared" si="34"/>
        <v>0</v>
      </c>
      <c r="V77" s="85">
        <f t="shared" si="34"/>
        <v>0</v>
      </c>
      <c r="W77" s="33"/>
      <c r="X77" s="85">
        <f t="shared" si="37"/>
        <v>-7.9500000000000028</v>
      </c>
      <c r="Y77" s="85">
        <f t="shared" si="35"/>
        <v>-0.29999999999999893</v>
      </c>
      <c r="Z77" s="85">
        <f t="shared" si="35"/>
        <v>-10.5</v>
      </c>
      <c r="AA77" s="85">
        <f t="shared" si="35"/>
        <v>1.5</v>
      </c>
      <c r="AB77" s="85">
        <f t="shared" si="35"/>
        <v>8.5</v>
      </c>
      <c r="AC77" s="85">
        <f t="shared" si="35"/>
        <v>0.5</v>
      </c>
    </row>
    <row r="78" spans="1:29" x14ac:dyDescent="0.3">
      <c r="A78" s="67">
        <v>17800</v>
      </c>
      <c r="B78" s="85">
        <v>-10.650000000000006</v>
      </c>
      <c r="C78" s="85">
        <v>-0.40000000000000036</v>
      </c>
      <c r="D78" s="85">
        <v>-6</v>
      </c>
      <c r="E78" s="85">
        <v>8.0000000000001137</v>
      </c>
      <c r="F78" s="85">
        <v>9</v>
      </c>
      <c r="G78" s="85">
        <v>0.5</v>
      </c>
      <c r="H78" s="113"/>
      <c r="P78" s="21" t="str">
        <f t="shared" si="36"/>
        <v>A</v>
      </c>
      <c r="Q78" s="85">
        <f t="shared" si="38"/>
        <v>0</v>
      </c>
      <c r="R78" s="85">
        <f t="shared" si="34"/>
        <v>0</v>
      </c>
      <c r="S78" s="85">
        <f t="shared" si="34"/>
        <v>0</v>
      </c>
      <c r="T78" s="85">
        <f t="shared" si="34"/>
        <v>0</v>
      </c>
      <c r="U78" s="85">
        <f t="shared" si="34"/>
        <v>0</v>
      </c>
      <c r="V78" s="85">
        <f t="shared" si="34"/>
        <v>0</v>
      </c>
      <c r="W78" s="33"/>
      <c r="X78" s="85">
        <f t="shared" si="37"/>
        <v>-10.650000000000006</v>
      </c>
      <c r="Y78" s="85">
        <f t="shared" si="35"/>
        <v>-0.40000000000000036</v>
      </c>
      <c r="Z78" s="85">
        <f t="shared" si="35"/>
        <v>-6</v>
      </c>
      <c r="AA78" s="85">
        <f t="shared" si="35"/>
        <v>8.0000000000001137</v>
      </c>
      <c r="AB78" s="85">
        <f t="shared" si="35"/>
        <v>9</v>
      </c>
      <c r="AC78" s="85">
        <f t="shared" si="35"/>
        <v>0.5</v>
      </c>
    </row>
    <row r="79" spans="1:29" x14ac:dyDescent="0.3">
      <c r="A79" s="67">
        <v>17900</v>
      </c>
      <c r="B79" s="85">
        <v>-13.650000000000006</v>
      </c>
      <c r="C79" s="85">
        <v>-0.53000000000000114</v>
      </c>
      <c r="D79" s="85">
        <v>-0.5</v>
      </c>
      <c r="E79" s="85">
        <v>16</v>
      </c>
      <c r="F79" s="85">
        <v>10.500000000000057</v>
      </c>
      <c r="G79" s="85">
        <v>0.5</v>
      </c>
      <c r="H79" s="113"/>
      <c r="P79" s="21" t="str">
        <f t="shared" si="36"/>
        <v>B</v>
      </c>
      <c r="Q79" s="85">
        <f t="shared" si="38"/>
        <v>-13.650000000000006</v>
      </c>
      <c r="R79" s="85">
        <f t="shared" si="34"/>
        <v>-0.53000000000000114</v>
      </c>
      <c r="S79" s="85">
        <f t="shared" si="34"/>
        <v>-0.5</v>
      </c>
      <c r="T79" s="85">
        <f t="shared" si="34"/>
        <v>16</v>
      </c>
      <c r="U79" s="85">
        <f t="shared" si="34"/>
        <v>10.500000000000057</v>
      </c>
      <c r="V79" s="85">
        <f t="shared" si="34"/>
        <v>0.5</v>
      </c>
      <c r="W79" s="33"/>
      <c r="X79" s="85">
        <f t="shared" si="37"/>
        <v>0</v>
      </c>
      <c r="Y79" s="85">
        <f t="shared" si="35"/>
        <v>0</v>
      </c>
      <c r="Z79" s="85">
        <f t="shared" si="35"/>
        <v>0</v>
      </c>
      <c r="AA79" s="85">
        <f t="shared" si="35"/>
        <v>0</v>
      </c>
      <c r="AB79" s="85">
        <f t="shared" si="35"/>
        <v>0</v>
      </c>
      <c r="AC79" s="85">
        <f t="shared" si="35"/>
        <v>0</v>
      </c>
    </row>
    <row r="80" spans="1:29" x14ac:dyDescent="0.3">
      <c r="A80" s="67">
        <v>18000</v>
      </c>
      <c r="B80" s="85">
        <v>-15.650000000000006</v>
      </c>
      <c r="C80" s="85">
        <v>-0.60000000000000142</v>
      </c>
      <c r="D80" s="85">
        <v>3</v>
      </c>
      <c r="E80" s="85">
        <v>20.499999999999943</v>
      </c>
      <c r="F80" s="85">
        <v>11.5</v>
      </c>
      <c r="G80" s="85">
        <v>0</v>
      </c>
      <c r="H80" s="113"/>
      <c r="P80" s="21" t="str">
        <f t="shared" si="36"/>
        <v>B</v>
      </c>
      <c r="Q80" s="85">
        <f t="shared" si="38"/>
        <v>-15.650000000000006</v>
      </c>
      <c r="R80" s="85">
        <f t="shared" si="34"/>
        <v>-0.60000000000000142</v>
      </c>
      <c r="S80" s="85">
        <f t="shared" si="34"/>
        <v>3</v>
      </c>
      <c r="T80" s="85">
        <f t="shared" si="34"/>
        <v>20.499999999999943</v>
      </c>
      <c r="U80" s="85">
        <f t="shared" si="34"/>
        <v>11.5</v>
      </c>
      <c r="V80" s="85">
        <f t="shared" si="34"/>
        <v>0</v>
      </c>
      <c r="W80" s="33"/>
      <c r="X80" s="85">
        <f t="shared" si="37"/>
        <v>0</v>
      </c>
      <c r="Y80" s="85">
        <f t="shared" si="35"/>
        <v>0</v>
      </c>
      <c r="Z80" s="85">
        <f t="shared" si="35"/>
        <v>0</v>
      </c>
      <c r="AA80" s="85">
        <f t="shared" si="35"/>
        <v>0</v>
      </c>
      <c r="AB80" s="85">
        <f t="shared" si="35"/>
        <v>0</v>
      </c>
      <c r="AC80" s="85">
        <f t="shared" si="35"/>
        <v>0</v>
      </c>
    </row>
    <row r="81" spans="1:29" x14ac:dyDescent="0.3">
      <c r="A81" s="67">
        <v>18100</v>
      </c>
      <c r="B81" s="85">
        <v>-18.850000000000023</v>
      </c>
      <c r="C81" s="85">
        <v>-0.79000000000000092</v>
      </c>
      <c r="D81" s="85">
        <v>1.5</v>
      </c>
      <c r="E81" s="85">
        <v>24.5</v>
      </c>
      <c r="F81" s="85">
        <v>17</v>
      </c>
      <c r="G81" s="85">
        <v>0</v>
      </c>
      <c r="H81" s="113"/>
      <c r="P81" s="21" t="str">
        <f t="shared" si="36"/>
        <v>B</v>
      </c>
      <c r="Q81" s="85">
        <f t="shared" si="38"/>
        <v>-18.850000000000023</v>
      </c>
      <c r="R81" s="85">
        <f t="shared" si="34"/>
        <v>-0.79000000000000092</v>
      </c>
      <c r="S81" s="85">
        <f t="shared" si="34"/>
        <v>1.5</v>
      </c>
      <c r="T81" s="85">
        <f t="shared" si="34"/>
        <v>24.5</v>
      </c>
      <c r="U81" s="85">
        <f t="shared" si="34"/>
        <v>17</v>
      </c>
      <c r="V81" s="85">
        <f t="shared" si="34"/>
        <v>0</v>
      </c>
      <c r="W81" s="33"/>
      <c r="X81" s="85">
        <f t="shared" si="37"/>
        <v>0</v>
      </c>
      <c r="Y81" s="85">
        <f t="shared" si="35"/>
        <v>0</v>
      </c>
      <c r="Z81" s="85">
        <f t="shared" si="35"/>
        <v>0</v>
      </c>
      <c r="AA81" s="85">
        <f t="shared" si="35"/>
        <v>0</v>
      </c>
      <c r="AB81" s="85">
        <f t="shared" si="35"/>
        <v>0</v>
      </c>
      <c r="AC81" s="85">
        <f t="shared" si="35"/>
        <v>0</v>
      </c>
    </row>
    <row r="82" spans="1:29" x14ac:dyDescent="0.3">
      <c r="A82" s="67">
        <v>18200</v>
      </c>
      <c r="B82" s="85">
        <v>-23.600000000000023</v>
      </c>
      <c r="C82" s="85">
        <v>-1.1899999999999995</v>
      </c>
      <c r="D82" s="85">
        <v>-8.5</v>
      </c>
      <c r="E82" s="85">
        <v>27.500000000000057</v>
      </c>
      <c r="F82" s="85">
        <v>31</v>
      </c>
      <c r="G82" s="85">
        <v>-0.5</v>
      </c>
      <c r="H82" s="113"/>
      <c r="P82" s="21" t="str">
        <f t="shared" si="36"/>
        <v>B</v>
      </c>
      <c r="Q82" s="85">
        <f t="shared" si="38"/>
        <v>-23.600000000000023</v>
      </c>
      <c r="R82" s="85">
        <f t="shared" si="34"/>
        <v>-1.1899999999999995</v>
      </c>
      <c r="S82" s="85">
        <f t="shared" si="34"/>
        <v>-8.5</v>
      </c>
      <c r="T82" s="85">
        <f t="shared" si="34"/>
        <v>27.500000000000057</v>
      </c>
      <c r="U82" s="85">
        <f t="shared" si="34"/>
        <v>31</v>
      </c>
      <c r="V82" s="85">
        <f t="shared" si="34"/>
        <v>-0.5</v>
      </c>
      <c r="W82" s="33"/>
      <c r="X82" s="85">
        <f t="shared" si="37"/>
        <v>0</v>
      </c>
      <c r="Y82" s="85">
        <f t="shared" si="35"/>
        <v>0</v>
      </c>
      <c r="Z82" s="85">
        <f t="shared" si="35"/>
        <v>0</v>
      </c>
      <c r="AA82" s="85">
        <f t="shared" si="35"/>
        <v>0</v>
      </c>
      <c r="AB82" s="85">
        <f t="shared" si="35"/>
        <v>0</v>
      </c>
      <c r="AC82" s="85">
        <f t="shared" si="35"/>
        <v>0</v>
      </c>
    </row>
    <row r="83" spans="1:29" x14ac:dyDescent="0.3">
      <c r="A83" s="67">
        <v>18300</v>
      </c>
      <c r="B83" s="85">
        <v>-29.149999999999977</v>
      </c>
      <c r="C83" s="85">
        <v>-1.8099999999999987</v>
      </c>
      <c r="D83" s="85">
        <v>-31.500000000000057</v>
      </c>
      <c r="E83" s="85">
        <v>22.500000000000057</v>
      </c>
      <c r="F83" s="85">
        <v>54</v>
      </c>
      <c r="G83" s="85">
        <v>-1</v>
      </c>
      <c r="H83" s="113"/>
      <c r="P83" s="21" t="str">
        <f t="shared" si="36"/>
        <v>B</v>
      </c>
      <c r="Q83" s="85">
        <f t="shared" si="38"/>
        <v>-29.149999999999977</v>
      </c>
      <c r="R83" s="85">
        <f t="shared" si="34"/>
        <v>-1.8099999999999987</v>
      </c>
      <c r="S83" s="85">
        <f t="shared" si="34"/>
        <v>-31.500000000000057</v>
      </c>
      <c r="T83" s="85">
        <f t="shared" si="34"/>
        <v>22.500000000000057</v>
      </c>
      <c r="U83" s="85">
        <f t="shared" si="34"/>
        <v>54</v>
      </c>
      <c r="V83" s="85">
        <f t="shared" si="34"/>
        <v>-1</v>
      </c>
      <c r="W83" s="33"/>
      <c r="X83" s="85">
        <f t="shared" si="37"/>
        <v>0</v>
      </c>
      <c r="Y83" s="85">
        <f t="shared" si="35"/>
        <v>0</v>
      </c>
      <c r="Z83" s="85">
        <f t="shared" si="35"/>
        <v>0</v>
      </c>
      <c r="AA83" s="85">
        <f t="shared" si="35"/>
        <v>0</v>
      </c>
      <c r="AB83" s="85">
        <f t="shared" si="35"/>
        <v>0</v>
      </c>
      <c r="AC83" s="85">
        <f t="shared" si="35"/>
        <v>0</v>
      </c>
    </row>
    <row r="84" spans="1:29" x14ac:dyDescent="0.3">
      <c r="A84" s="67">
        <v>18400</v>
      </c>
      <c r="B84" s="85">
        <v>-26.300000000000011</v>
      </c>
      <c r="C84" s="85">
        <v>-1.7000000000000011</v>
      </c>
      <c r="D84" s="85">
        <v>-37.5</v>
      </c>
      <c r="E84" s="85">
        <v>9.0000000000000284</v>
      </c>
      <c r="F84" s="85">
        <v>51</v>
      </c>
      <c r="G84" s="85">
        <v>-1.5</v>
      </c>
      <c r="H84" s="113"/>
      <c r="P84" s="21" t="str">
        <f t="shared" si="36"/>
        <v>B</v>
      </c>
      <c r="Q84" s="85">
        <f t="shared" si="38"/>
        <v>-26.300000000000011</v>
      </c>
      <c r="R84" s="85">
        <f t="shared" si="34"/>
        <v>-1.7000000000000011</v>
      </c>
      <c r="S84" s="85">
        <f t="shared" si="34"/>
        <v>-37.5</v>
      </c>
      <c r="T84" s="85">
        <f t="shared" si="34"/>
        <v>9.0000000000000284</v>
      </c>
      <c r="U84" s="85">
        <f t="shared" si="34"/>
        <v>51</v>
      </c>
      <c r="V84" s="85">
        <f t="shared" si="34"/>
        <v>-1.5</v>
      </c>
      <c r="W84" s="33"/>
      <c r="X84" s="85">
        <f t="shared" si="37"/>
        <v>0</v>
      </c>
      <c r="Y84" s="85">
        <f t="shared" si="35"/>
        <v>0</v>
      </c>
      <c r="Z84" s="85">
        <f t="shared" si="35"/>
        <v>0</v>
      </c>
      <c r="AA84" s="85">
        <f t="shared" si="35"/>
        <v>0</v>
      </c>
      <c r="AB84" s="85">
        <f t="shared" si="35"/>
        <v>0</v>
      </c>
      <c r="AC84" s="85">
        <f t="shared" si="35"/>
        <v>0</v>
      </c>
    </row>
    <row r="85" spans="1:29" x14ac:dyDescent="0.3">
      <c r="A85" s="68" t="s">
        <v>120</v>
      </c>
      <c r="B85" s="87">
        <v>-41.100000000000009</v>
      </c>
      <c r="C85" s="87">
        <v>-1.409999999999993</v>
      </c>
      <c r="D85" s="87">
        <v>-102.00000000000011</v>
      </c>
      <c r="E85" s="87">
        <v>-19.499999999999872</v>
      </c>
      <c r="F85" s="87">
        <v>65.499999999999972</v>
      </c>
      <c r="G85" s="87">
        <v>3.5</v>
      </c>
      <c r="H85" s="114"/>
      <c r="I85" s="105">
        <f>Q85</f>
        <v>-127.20000000000005</v>
      </c>
      <c r="J85" s="105">
        <f>R85</f>
        <v>-6.6200000000000028</v>
      </c>
      <c r="K85" s="105">
        <f t="shared" ref="K85:N85" si="39">S85</f>
        <v>-73.500000000000057</v>
      </c>
      <c r="L85" s="105">
        <f t="shared" si="39"/>
        <v>120.00000000000009</v>
      </c>
      <c r="M85" s="105">
        <f t="shared" si="39"/>
        <v>175.00000000000006</v>
      </c>
      <c r="N85" s="105">
        <f t="shared" si="39"/>
        <v>-2.5</v>
      </c>
      <c r="P85" s="21"/>
      <c r="Q85" s="106">
        <f t="shared" ref="Q85:V85" si="40">+SUM(Q69:Q84)</f>
        <v>-127.20000000000005</v>
      </c>
      <c r="R85" s="106">
        <f t="shared" si="40"/>
        <v>-6.6200000000000028</v>
      </c>
      <c r="S85" s="106">
        <f t="shared" si="40"/>
        <v>-73.500000000000057</v>
      </c>
      <c r="T85" s="106">
        <f t="shared" si="40"/>
        <v>120.00000000000009</v>
      </c>
      <c r="U85" s="106">
        <f t="shared" si="40"/>
        <v>175.00000000000006</v>
      </c>
      <c r="V85" s="106">
        <f t="shared" si="40"/>
        <v>-2.5</v>
      </c>
      <c r="W85" s="33"/>
      <c r="X85" s="33"/>
      <c r="Y85" s="33"/>
      <c r="Z85" s="33"/>
      <c r="AA85" s="33"/>
      <c r="AB85" s="33"/>
      <c r="AC85" s="33"/>
    </row>
    <row r="87" spans="1:29" x14ac:dyDescent="0.3">
      <c r="A87" s="69" t="s">
        <v>134</v>
      </c>
      <c r="B87" s="69" t="s">
        <v>135</v>
      </c>
      <c r="C87" s="69" t="s">
        <v>4</v>
      </c>
      <c r="D87" s="97"/>
      <c r="E87" s="97"/>
      <c r="F87" s="69" t="s">
        <v>136</v>
      </c>
      <c r="G87" s="69" t="s">
        <v>6</v>
      </c>
      <c r="H87" s="82"/>
    </row>
    <row r="88" spans="1:29" x14ac:dyDescent="0.3">
      <c r="A88" s="94">
        <v>17805.650000000001</v>
      </c>
      <c r="B88" s="83">
        <v>17800</v>
      </c>
      <c r="C88" s="95">
        <v>44980</v>
      </c>
      <c r="D88" s="95"/>
      <c r="E88" s="33"/>
      <c r="F88" s="98">
        <v>44963</v>
      </c>
      <c r="G88" s="96">
        <v>0.39718750000000003</v>
      </c>
      <c r="H88" s="112"/>
    </row>
    <row r="89" spans="1:29" x14ac:dyDescent="0.3">
      <c r="A89" s="91" t="s">
        <v>128</v>
      </c>
      <c r="B89" s="92" t="s">
        <v>121</v>
      </c>
      <c r="C89" s="92" t="s">
        <v>122</v>
      </c>
      <c r="D89" s="92" t="s">
        <v>123</v>
      </c>
      <c r="E89" s="92" t="s">
        <v>124</v>
      </c>
      <c r="F89" s="92" t="s">
        <v>125</v>
      </c>
      <c r="G89" s="92" t="s">
        <v>126</v>
      </c>
      <c r="H89" s="92"/>
    </row>
    <row r="90" spans="1:29" x14ac:dyDescent="0.3">
      <c r="A90" s="68" t="s">
        <v>44</v>
      </c>
      <c r="B90" s="68" t="s">
        <v>33</v>
      </c>
      <c r="C90" s="68" t="s">
        <v>32</v>
      </c>
      <c r="D90" s="68" t="s">
        <v>113</v>
      </c>
      <c r="E90" s="68" t="s">
        <v>115</v>
      </c>
      <c r="F90" s="68" t="s">
        <v>112</v>
      </c>
      <c r="G90" s="68" t="s">
        <v>114</v>
      </c>
      <c r="H90" s="82"/>
      <c r="P90" s="21"/>
      <c r="Q90" s="106">
        <f>+SUM(Q91:Q106)</f>
        <v>197.35000000000008</v>
      </c>
      <c r="R90" s="106">
        <f t="shared" ref="R90:V90" si="41">+SUM(R91:R106)</f>
        <v>2.6499999999999986</v>
      </c>
      <c r="S90" s="106">
        <f t="shared" si="41"/>
        <v>-116</v>
      </c>
      <c r="T90" s="106">
        <f t="shared" si="41"/>
        <v>-166.50000000000003</v>
      </c>
      <c r="U90" s="106">
        <f t="shared" si="41"/>
        <v>-18</v>
      </c>
      <c r="V90" s="106">
        <f t="shared" si="41"/>
        <v>4.5</v>
      </c>
      <c r="W90" s="33"/>
      <c r="X90" s="33"/>
      <c r="Y90" s="33"/>
      <c r="Z90" s="33"/>
      <c r="AA90" s="33"/>
      <c r="AB90" s="33"/>
      <c r="AC90" s="33"/>
    </row>
    <row r="91" spans="1:29" x14ac:dyDescent="0.3">
      <c r="A91" s="67">
        <v>17400</v>
      </c>
      <c r="B91" s="85">
        <v>52.300000000000068</v>
      </c>
      <c r="C91" s="85">
        <v>0.63000000000000078</v>
      </c>
      <c r="D91" s="85">
        <v>-23.5</v>
      </c>
      <c r="E91" s="85">
        <v>-31.500000000000028</v>
      </c>
      <c r="F91" s="85">
        <v>0</v>
      </c>
      <c r="G91" s="85">
        <v>0.5</v>
      </c>
      <c r="H91" s="113"/>
      <c r="I91" s="105">
        <f t="shared" ref="I91:N91" si="42">Q90</f>
        <v>197.35000000000008</v>
      </c>
      <c r="J91" s="105">
        <f t="shared" si="42"/>
        <v>2.6499999999999986</v>
      </c>
      <c r="K91" s="105">
        <f t="shared" si="42"/>
        <v>-116</v>
      </c>
      <c r="L91" s="105">
        <f t="shared" si="42"/>
        <v>-166.50000000000003</v>
      </c>
      <c r="M91" s="105">
        <f t="shared" si="42"/>
        <v>-18</v>
      </c>
      <c r="N91" s="105">
        <f t="shared" si="42"/>
        <v>4.5</v>
      </c>
      <c r="P91" s="21" t="str">
        <f>IF(A91&gt;=$B$88,"A","B")</f>
        <v>B</v>
      </c>
      <c r="Q91" s="85">
        <f t="shared" ref="Q91:V106" si="43">IF($P91="B",B91,0)</f>
        <v>52.300000000000068</v>
      </c>
      <c r="R91" s="85">
        <f t="shared" si="43"/>
        <v>0.63000000000000078</v>
      </c>
      <c r="S91" s="85">
        <f t="shared" si="43"/>
        <v>-23.5</v>
      </c>
      <c r="T91" s="85">
        <f t="shared" si="43"/>
        <v>-31.500000000000028</v>
      </c>
      <c r="U91" s="85">
        <f t="shared" si="43"/>
        <v>0</v>
      </c>
      <c r="V91" s="85">
        <f t="shared" si="43"/>
        <v>0.5</v>
      </c>
      <c r="W91" s="33"/>
      <c r="X91" s="85">
        <f>IF($P91="A",B91,0)</f>
        <v>0</v>
      </c>
      <c r="Y91" s="85">
        <f t="shared" ref="Y91:AC106" si="44">IF($P91="A",C91,0)</f>
        <v>0</v>
      </c>
      <c r="Z91" s="85">
        <f t="shared" si="44"/>
        <v>0</v>
      </c>
      <c r="AA91" s="85">
        <f t="shared" si="44"/>
        <v>0</v>
      </c>
      <c r="AB91" s="85">
        <f t="shared" si="44"/>
        <v>0</v>
      </c>
      <c r="AC91" s="85">
        <f t="shared" si="44"/>
        <v>0</v>
      </c>
    </row>
    <row r="92" spans="1:29" x14ac:dyDescent="0.3">
      <c r="A92" s="67">
        <v>17500</v>
      </c>
      <c r="B92" s="85">
        <v>52.550000000000011</v>
      </c>
      <c r="C92" s="85">
        <v>0.86999999999999922</v>
      </c>
      <c r="D92" s="85">
        <v>-23</v>
      </c>
      <c r="E92" s="85">
        <v>-39.999999999999943</v>
      </c>
      <c r="F92" s="85">
        <v>-7</v>
      </c>
      <c r="G92" s="85">
        <v>1</v>
      </c>
      <c r="H92" s="113"/>
      <c r="P92" s="21" t="str">
        <f t="shared" ref="P92:P106" si="45">IF(A92&gt;=$B$88,"A","B")</f>
        <v>B</v>
      </c>
      <c r="Q92" s="85">
        <f t="shared" si="43"/>
        <v>52.550000000000011</v>
      </c>
      <c r="R92" s="85">
        <f t="shared" si="43"/>
        <v>0.86999999999999922</v>
      </c>
      <c r="S92" s="85">
        <f t="shared" si="43"/>
        <v>-23</v>
      </c>
      <c r="T92" s="85">
        <f t="shared" si="43"/>
        <v>-39.999999999999943</v>
      </c>
      <c r="U92" s="85">
        <f t="shared" si="43"/>
        <v>-7</v>
      </c>
      <c r="V92" s="85">
        <f t="shared" si="43"/>
        <v>1</v>
      </c>
      <c r="W92" s="33"/>
      <c r="X92" s="85">
        <f t="shared" ref="X92:X106" si="46">IF($P92="A",B92,0)</f>
        <v>0</v>
      </c>
      <c r="Y92" s="85">
        <f t="shared" si="44"/>
        <v>0</v>
      </c>
      <c r="Z92" s="85">
        <f t="shared" si="44"/>
        <v>0</v>
      </c>
      <c r="AA92" s="85">
        <f t="shared" si="44"/>
        <v>0</v>
      </c>
      <c r="AB92" s="85">
        <f t="shared" si="44"/>
        <v>0</v>
      </c>
      <c r="AC92" s="85">
        <f t="shared" si="44"/>
        <v>0</v>
      </c>
    </row>
    <row r="93" spans="1:29" x14ac:dyDescent="0.3">
      <c r="A93" s="67">
        <v>17600</v>
      </c>
      <c r="B93" s="85">
        <v>46.5</v>
      </c>
      <c r="C93" s="85">
        <v>0.44999999999999929</v>
      </c>
      <c r="D93" s="85">
        <v>-39.5</v>
      </c>
      <c r="E93" s="85">
        <v>-45.000000000000057</v>
      </c>
      <c r="F93" s="85">
        <v>0.5</v>
      </c>
      <c r="G93" s="85">
        <v>1.5</v>
      </c>
      <c r="H93" s="113"/>
      <c r="P93" s="21" t="str">
        <f t="shared" si="45"/>
        <v>B</v>
      </c>
      <c r="Q93" s="85">
        <f t="shared" si="43"/>
        <v>46.5</v>
      </c>
      <c r="R93" s="85">
        <f t="shared" si="43"/>
        <v>0.44999999999999929</v>
      </c>
      <c r="S93" s="85">
        <f t="shared" si="43"/>
        <v>-39.5</v>
      </c>
      <c r="T93" s="85">
        <f t="shared" si="43"/>
        <v>-45.000000000000057</v>
      </c>
      <c r="U93" s="85">
        <f t="shared" si="43"/>
        <v>0.5</v>
      </c>
      <c r="V93" s="85">
        <f t="shared" si="43"/>
        <v>1.5</v>
      </c>
      <c r="W93" s="33"/>
      <c r="X93" s="85">
        <f t="shared" si="46"/>
        <v>0</v>
      </c>
      <c r="Y93" s="85">
        <f t="shared" si="44"/>
        <v>0</v>
      </c>
      <c r="Z93" s="85">
        <f t="shared" si="44"/>
        <v>0</v>
      </c>
      <c r="AA93" s="85">
        <f t="shared" si="44"/>
        <v>0</v>
      </c>
      <c r="AB93" s="85">
        <f t="shared" si="44"/>
        <v>0</v>
      </c>
      <c r="AC93" s="85">
        <f t="shared" si="44"/>
        <v>0</v>
      </c>
    </row>
    <row r="94" spans="1:29" x14ac:dyDescent="0.3">
      <c r="A94" s="67">
        <v>17700</v>
      </c>
      <c r="B94" s="85">
        <v>46</v>
      </c>
      <c r="C94" s="85">
        <v>0.69999999999999929</v>
      </c>
      <c r="D94" s="85">
        <v>-30</v>
      </c>
      <c r="E94" s="85">
        <v>-50</v>
      </c>
      <c r="F94" s="85">
        <v>-11.5</v>
      </c>
      <c r="G94" s="85">
        <v>1.5</v>
      </c>
      <c r="H94" s="113"/>
      <c r="P94" s="21" t="str">
        <f t="shared" si="45"/>
        <v>B</v>
      </c>
      <c r="Q94" s="85">
        <f t="shared" si="43"/>
        <v>46</v>
      </c>
      <c r="R94" s="85">
        <f t="shared" si="43"/>
        <v>0.69999999999999929</v>
      </c>
      <c r="S94" s="85">
        <f t="shared" si="43"/>
        <v>-30</v>
      </c>
      <c r="T94" s="85">
        <f t="shared" si="43"/>
        <v>-50</v>
      </c>
      <c r="U94" s="85">
        <f t="shared" si="43"/>
        <v>-11.5</v>
      </c>
      <c r="V94" s="85">
        <f t="shared" si="43"/>
        <v>1.5</v>
      </c>
      <c r="W94" s="33"/>
      <c r="X94" s="85">
        <f t="shared" si="46"/>
        <v>0</v>
      </c>
      <c r="Y94" s="85">
        <f t="shared" si="44"/>
        <v>0</v>
      </c>
      <c r="Z94" s="85">
        <f t="shared" si="44"/>
        <v>0</v>
      </c>
      <c r="AA94" s="85">
        <f t="shared" si="44"/>
        <v>0</v>
      </c>
      <c r="AB94" s="85">
        <f t="shared" si="44"/>
        <v>0</v>
      </c>
      <c r="AC94" s="85">
        <f t="shared" si="44"/>
        <v>0</v>
      </c>
    </row>
    <row r="95" spans="1:29" x14ac:dyDescent="0.3">
      <c r="A95" s="67">
        <v>17800</v>
      </c>
      <c r="B95" s="85">
        <v>39.400000000000006</v>
      </c>
      <c r="C95" s="85">
        <v>0.5</v>
      </c>
      <c r="D95" s="85">
        <v>-20</v>
      </c>
      <c r="E95" s="85">
        <v>-38.5</v>
      </c>
      <c r="F95" s="85">
        <v>-15.500000000000057</v>
      </c>
      <c r="G95" s="85">
        <v>2.5000000000000036</v>
      </c>
      <c r="H95" s="113"/>
      <c r="P95" s="21" t="str">
        <f t="shared" si="45"/>
        <v>A</v>
      </c>
      <c r="Q95" s="85">
        <f t="shared" si="43"/>
        <v>0</v>
      </c>
      <c r="R95" s="85">
        <f t="shared" si="43"/>
        <v>0</v>
      </c>
      <c r="S95" s="85">
        <f t="shared" si="43"/>
        <v>0</v>
      </c>
      <c r="T95" s="85">
        <f t="shared" si="43"/>
        <v>0</v>
      </c>
      <c r="U95" s="85">
        <f t="shared" si="43"/>
        <v>0</v>
      </c>
      <c r="V95" s="85">
        <f t="shared" si="43"/>
        <v>0</v>
      </c>
      <c r="W95" s="33"/>
      <c r="X95" s="85">
        <f t="shared" si="46"/>
        <v>39.400000000000006</v>
      </c>
      <c r="Y95" s="85">
        <f t="shared" si="44"/>
        <v>0.5</v>
      </c>
      <c r="Z95" s="85">
        <f t="shared" si="44"/>
        <v>-20</v>
      </c>
      <c r="AA95" s="85">
        <f t="shared" si="44"/>
        <v>-38.5</v>
      </c>
      <c r="AB95" s="85">
        <f t="shared" si="44"/>
        <v>-15.500000000000057</v>
      </c>
      <c r="AC95" s="85">
        <f t="shared" si="44"/>
        <v>2.5000000000000036</v>
      </c>
    </row>
    <row r="96" spans="1:29" x14ac:dyDescent="0.3">
      <c r="A96" s="67">
        <v>17900</v>
      </c>
      <c r="B96" s="85">
        <v>36.550000000000011</v>
      </c>
      <c r="C96" s="85">
        <v>0.66999999999999993</v>
      </c>
      <c r="D96" s="85">
        <v>1</v>
      </c>
      <c r="E96" s="85">
        <v>-32.5</v>
      </c>
      <c r="F96" s="85">
        <v>-29.5</v>
      </c>
      <c r="G96" s="85">
        <v>2.5</v>
      </c>
      <c r="H96" s="113"/>
      <c r="P96" s="21" t="str">
        <f t="shared" si="45"/>
        <v>A</v>
      </c>
      <c r="Q96" s="85">
        <f>IF($P96="B",B96,0)</f>
        <v>0</v>
      </c>
      <c r="R96" s="85">
        <f t="shared" si="43"/>
        <v>0</v>
      </c>
      <c r="S96" s="85">
        <f t="shared" si="43"/>
        <v>0</v>
      </c>
      <c r="T96" s="85">
        <f t="shared" si="43"/>
        <v>0</v>
      </c>
      <c r="U96" s="85">
        <f t="shared" si="43"/>
        <v>0</v>
      </c>
      <c r="V96" s="85">
        <f t="shared" si="43"/>
        <v>0</v>
      </c>
      <c r="W96" s="33"/>
      <c r="X96" s="85">
        <f t="shared" si="46"/>
        <v>36.550000000000011</v>
      </c>
      <c r="Y96" s="85">
        <f t="shared" si="44"/>
        <v>0.66999999999999993</v>
      </c>
      <c r="Z96" s="85">
        <f t="shared" si="44"/>
        <v>1</v>
      </c>
      <c r="AA96" s="85">
        <f t="shared" si="44"/>
        <v>-32.5</v>
      </c>
      <c r="AB96" s="85">
        <f t="shared" si="44"/>
        <v>-29.5</v>
      </c>
      <c r="AC96" s="85">
        <f t="shared" si="44"/>
        <v>2.5</v>
      </c>
    </row>
    <row r="97" spans="1:29" x14ac:dyDescent="0.3">
      <c r="A97" s="67">
        <v>18000</v>
      </c>
      <c r="B97" s="85">
        <v>28.450000000000003</v>
      </c>
      <c r="C97" s="85">
        <v>0.48999999999999844</v>
      </c>
      <c r="D97" s="85">
        <v>27</v>
      </c>
      <c r="E97" s="85">
        <v>-5.5000000000000568</v>
      </c>
      <c r="F97" s="85">
        <v>-36</v>
      </c>
      <c r="G97" s="85">
        <v>2.5</v>
      </c>
      <c r="H97" s="113"/>
      <c r="P97" s="21" t="str">
        <f t="shared" si="45"/>
        <v>A</v>
      </c>
      <c r="Q97" s="85">
        <f t="shared" ref="Q97:Q106" si="47">IF($P97="B",B97,0)</f>
        <v>0</v>
      </c>
      <c r="R97" s="85">
        <f t="shared" si="43"/>
        <v>0</v>
      </c>
      <c r="S97" s="85">
        <f t="shared" si="43"/>
        <v>0</v>
      </c>
      <c r="T97" s="85">
        <f t="shared" si="43"/>
        <v>0</v>
      </c>
      <c r="U97" s="85">
        <f t="shared" si="43"/>
        <v>0</v>
      </c>
      <c r="V97" s="85">
        <f t="shared" si="43"/>
        <v>0</v>
      </c>
      <c r="W97" s="33"/>
      <c r="X97" s="85">
        <f t="shared" si="46"/>
        <v>28.450000000000003</v>
      </c>
      <c r="Y97" s="85">
        <f t="shared" si="44"/>
        <v>0.48999999999999844</v>
      </c>
      <c r="Z97" s="85">
        <f t="shared" si="44"/>
        <v>27</v>
      </c>
      <c r="AA97" s="85">
        <f t="shared" si="44"/>
        <v>-5.5000000000000568</v>
      </c>
      <c r="AB97" s="85">
        <f t="shared" si="44"/>
        <v>-36</v>
      </c>
      <c r="AC97" s="85">
        <f t="shared" si="44"/>
        <v>2.5</v>
      </c>
    </row>
    <row r="98" spans="1:29" x14ac:dyDescent="0.3">
      <c r="A98" s="67">
        <v>18100</v>
      </c>
      <c r="B98" s="85">
        <v>19.549999999999997</v>
      </c>
      <c r="C98" s="85">
        <v>0.24000000000000021</v>
      </c>
      <c r="D98" s="85">
        <v>49.5</v>
      </c>
      <c r="E98" s="85">
        <v>23.500000000000057</v>
      </c>
      <c r="F98" s="85">
        <v>-37</v>
      </c>
      <c r="G98" s="85">
        <v>2.4999999999999982</v>
      </c>
      <c r="H98" s="113"/>
      <c r="P98" s="21" t="str">
        <f t="shared" si="45"/>
        <v>A</v>
      </c>
      <c r="Q98" s="85">
        <f t="shared" si="47"/>
        <v>0</v>
      </c>
      <c r="R98" s="85">
        <f t="shared" si="43"/>
        <v>0</v>
      </c>
      <c r="S98" s="85">
        <f t="shared" si="43"/>
        <v>0</v>
      </c>
      <c r="T98" s="85">
        <f t="shared" si="43"/>
        <v>0</v>
      </c>
      <c r="U98" s="85">
        <f t="shared" si="43"/>
        <v>0</v>
      </c>
      <c r="V98" s="85">
        <f t="shared" si="43"/>
        <v>0</v>
      </c>
      <c r="W98" s="33"/>
      <c r="X98" s="85">
        <f t="shared" si="46"/>
        <v>19.549999999999997</v>
      </c>
      <c r="Y98" s="85">
        <f t="shared" si="44"/>
        <v>0.24000000000000021</v>
      </c>
      <c r="Z98" s="85">
        <f t="shared" si="44"/>
        <v>49.5</v>
      </c>
      <c r="AA98" s="85">
        <f t="shared" si="44"/>
        <v>23.500000000000057</v>
      </c>
      <c r="AB98" s="85">
        <f t="shared" si="44"/>
        <v>-37</v>
      </c>
      <c r="AC98" s="85">
        <f t="shared" si="44"/>
        <v>2.4999999999999982</v>
      </c>
    </row>
    <row r="99" spans="1:29" x14ac:dyDescent="0.3">
      <c r="A99" s="67">
        <v>18200</v>
      </c>
      <c r="B99" s="85">
        <v>13.25</v>
      </c>
      <c r="C99" s="85">
        <v>0.14000000000000057</v>
      </c>
      <c r="D99" s="85">
        <v>63.5</v>
      </c>
      <c r="E99" s="85">
        <v>40.500000000000057</v>
      </c>
      <c r="F99" s="85">
        <v>-37</v>
      </c>
      <c r="G99" s="85">
        <v>2</v>
      </c>
      <c r="H99" s="113"/>
      <c r="P99" s="21" t="str">
        <f t="shared" si="45"/>
        <v>A</v>
      </c>
      <c r="Q99" s="85">
        <f t="shared" si="47"/>
        <v>0</v>
      </c>
      <c r="R99" s="85">
        <f t="shared" si="43"/>
        <v>0</v>
      </c>
      <c r="S99" s="85">
        <f t="shared" si="43"/>
        <v>0</v>
      </c>
      <c r="T99" s="85">
        <f t="shared" si="43"/>
        <v>0</v>
      </c>
      <c r="U99" s="85">
        <f t="shared" si="43"/>
        <v>0</v>
      </c>
      <c r="V99" s="85">
        <f t="shared" si="43"/>
        <v>0</v>
      </c>
      <c r="W99" s="33"/>
      <c r="X99" s="85">
        <f t="shared" si="46"/>
        <v>13.25</v>
      </c>
      <c r="Y99" s="85">
        <f t="shared" si="44"/>
        <v>0.14000000000000057</v>
      </c>
      <c r="Z99" s="85">
        <f t="shared" si="44"/>
        <v>63.5</v>
      </c>
      <c r="AA99" s="85">
        <f t="shared" si="44"/>
        <v>40.500000000000057</v>
      </c>
      <c r="AB99" s="85">
        <f t="shared" si="44"/>
        <v>-37</v>
      </c>
      <c r="AC99" s="85">
        <f t="shared" si="44"/>
        <v>2</v>
      </c>
    </row>
    <row r="100" spans="1:29" x14ac:dyDescent="0.3">
      <c r="A100" s="67">
        <v>18300</v>
      </c>
      <c r="B100" s="85">
        <v>7.2000000000000028</v>
      </c>
      <c r="C100" s="85">
        <v>-9.9999999999999645E-2</v>
      </c>
      <c r="D100" s="85">
        <v>58.5</v>
      </c>
      <c r="E100" s="85">
        <v>45</v>
      </c>
      <c r="F100" s="85">
        <v>-28</v>
      </c>
      <c r="G100" s="85">
        <v>1.5</v>
      </c>
      <c r="H100" s="113"/>
      <c r="P100" s="21" t="str">
        <f t="shared" si="45"/>
        <v>A</v>
      </c>
      <c r="Q100" s="85">
        <f t="shared" si="47"/>
        <v>0</v>
      </c>
      <c r="R100" s="85">
        <f t="shared" si="43"/>
        <v>0</v>
      </c>
      <c r="S100" s="85">
        <f t="shared" si="43"/>
        <v>0</v>
      </c>
      <c r="T100" s="85">
        <f t="shared" si="43"/>
        <v>0</v>
      </c>
      <c r="U100" s="85">
        <f t="shared" si="43"/>
        <v>0</v>
      </c>
      <c r="V100" s="85">
        <f t="shared" si="43"/>
        <v>0</v>
      </c>
      <c r="W100" s="33"/>
      <c r="X100" s="85">
        <f t="shared" si="46"/>
        <v>7.2000000000000028</v>
      </c>
      <c r="Y100" s="85">
        <f t="shared" si="44"/>
        <v>-9.9999999999999645E-2</v>
      </c>
      <c r="Z100" s="85">
        <f t="shared" si="44"/>
        <v>58.5</v>
      </c>
      <c r="AA100" s="85">
        <f t="shared" si="44"/>
        <v>45</v>
      </c>
      <c r="AB100" s="85">
        <f t="shared" si="44"/>
        <v>-28</v>
      </c>
      <c r="AC100" s="85">
        <f t="shared" si="44"/>
        <v>1.5</v>
      </c>
    </row>
    <row r="101" spans="1:29" x14ac:dyDescent="0.3">
      <c r="A101" s="67">
        <v>18400</v>
      </c>
      <c r="B101" s="85">
        <v>5.75</v>
      </c>
      <c r="C101" s="85">
        <v>6.0000000000000497E-2</v>
      </c>
      <c r="D101" s="85">
        <v>60</v>
      </c>
      <c r="E101" s="85">
        <v>41.999999999999972</v>
      </c>
      <c r="F101" s="85">
        <v>-29.000000000000014</v>
      </c>
      <c r="G101" s="85">
        <v>1</v>
      </c>
      <c r="H101" s="113"/>
      <c r="P101" s="21" t="str">
        <f t="shared" si="45"/>
        <v>A</v>
      </c>
      <c r="Q101" s="85">
        <f t="shared" si="47"/>
        <v>0</v>
      </c>
      <c r="R101" s="85">
        <f t="shared" si="43"/>
        <v>0</v>
      </c>
      <c r="S101" s="85">
        <f t="shared" si="43"/>
        <v>0</v>
      </c>
      <c r="T101" s="85">
        <f t="shared" si="43"/>
        <v>0</v>
      </c>
      <c r="U101" s="85">
        <f t="shared" si="43"/>
        <v>0</v>
      </c>
      <c r="V101" s="85">
        <f t="shared" si="43"/>
        <v>0</v>
      </c>
      <c r="W101" s="33"/>
      <c r="X101" s="85">
        <f t="shared" si="46"/>
        <v>5.75</v>
      </c>
      <c r="Y101" s="85">
        <f t="shared" si="44"/>
        <v>6.0000000000000497E-2</v>
      </c>
      <c r="Z101" s="85">
        <f t="shared" si="44"/>
        <v>60</v>
      </c>
      <c r="AA101" s="85">
        <f t="shared" si="44"/>
        <v>41.999999999999972</v>
      </c>
      <c r="AB101" s="85">
        <f t="shared" si="44"/>
        <v>-29.000000000000014</v>
      </c>
      <c r="AC101" s="85">
        <f t="shared" si="44"/>
        <v>1</v>
      </c>
    </row>
    <row r="102" spans="1:29" x14ac:dyDescent="0.3">
      <c r="A102" s="67">
        <v>18500</v>
      </c>
      <c r="B102" s="85">
        <v>3.7000000000000011</v>
      </c>
      <c r="C102" s="85">
        <v>0</v>
      </c>
      <c r="D102" s="85">
        <v>48.5</v>
      </c>
      <c r="E102" s="85">
        <v>33.999999999999972</v>
      </c>
      <c r="F102" s="85">
        <v>-23.5</v>
      </c>
      <c r="G102" s="85">
        <v>1</v>
      </c>
      <c r="H102" s="113"/>
      <c r="P102" s="21" t="str">
        <f t="shared" si="45"/>
        <v>A</v>
      </c>
      <c r="Q102" s="85">
        <f t="shared" si="47"/>
        <v>0</v>
      </c>
      <c r="R102" s="85">
        <f t="shared" si="43"/>
        <v>0</v>
      </c>
      <c r="S102" s="85">
        <f t="shared" si="43"/>
        <v>0</v>
      </c>
      <c r="T102" s="85">
        <f t="shared" si="43"/>
        <v>0</v>
      </c>
      <c r="U102" s="85">
        <f t="shared" si="43"/>
        <v>0</v>
      </c>
      <c r="V102" s="85">
        <f t="shared" si="43"/>
        <v>0</v>
      </c>
      <c r="W102" s="33"/>
      <c r="X102" s="85">
        <f t="shared" si="46"/>
        <v>3.7000000000000011</v>
      </c>
      <c r="Y102" s="85">
        <f t="shared" si="44"/>
        <v>0</v>
      </c>
      <c r="Z102" s="85">
        <f t="shared" si="44"/>
        <v>48.5</v>
      </c>
      <c r="AA102" s="85">
        <f t="shared" si="44"/>
        <v>33.999999999999972</v>
      </c>
      <c r="AB102" s="85">
        <f t="shared" si="44"/>
        <v>-23.5</v>
      </c>
      <c r="AC102" s="85">
        <f t="shared" si="44"/>
        <v>1</v>
      </c>
    </row>
    <row r="103" spans="1:29" x14ac:dyDescent="0.3">
      <c r="A103" s="67">
        <v>18600</v>
      </c>
      <c r="B103" s="85">
        <v>1</v>
      </c>
      <c r="C103" s="85">
        <v>-0.41000000000000014</v>
      </c>
      <c r="D103" s="85">
        <v>21</v>
      </c>
      <c r="E103" s="85">
        <v>18.499999999999986</v>
      </c>
      <c r="F103" s="85">
        <v>-7.5</v>
      </c>
      <c r="G103" s="85">
        <v>0.5</v>
      </c>
      <c r="H103" s="113"/>
      <c r="P103" s="21" t="str">
        <f t="shared" si="45"/>
        <v>A</v>
      </c>
      <c r="Q103" s="85">
        <f t="shared" si="47"/>
        <v>0</v>
      </c>
      <c r="R103" s="85">
        <f t="shared" si="43"/>
        <v>0</v>
      </c>
      <c r="S103" s="85">
        <f t="shared" si="43"/>
        <v>0</v>
      </c>
      <c r="T103" s="85">
        <f t="shared" si="43"/>
        <v>0</v>
      </c>
      <c r="U103" s="85">
        <f t="shared" si="43"/>
        <v>0</v>
      </c>
      <c r="V103" s="85">
        <f t="shared" si="43"/>
        <v>0</v>
      </c>
      <c r="W103" s="33"/>
      <c r="X103" s="85">
        <f t="shared" si="46"/>
        <v>1</v>
      </c>
      <c r="Y103" s="85">
        <f t="shared" si="44"/>
        <v>-0.41000000000000014</v>
      </c>
      <c r="Z103" s="85">
        <f t="shared" si="44"/>
        <v>21</v>
      </c>
      <c r="AA103" s="85">
        <f t="shared" si="44"/>
        <v>18.499999999999986</v>
      </c>
      <c r="AB103" s="85">
        <f t="shared" si="44"/>
        <v>-7.5</v>
      </c>
      <c r="AC103" s="85">
        <f t="shared" si="44"/>
        <v>0.5</v>
      </c>
    </row>
    <row r="104" spans="1:29" x14ac:dyDescent="0.3">
      <c r="A104" s="67">
        <v>18700</v>
      </c>
      <c r="B104" s="85">
        <v>0.44999999999999929</v>
      </c>
      <c r="C104" s="85">
        <v>-0.49000000000000021</v>
      </c>
      <c r="D104" s="85">
        <v>12.500000000000014</v>
      </c>
      <c r="E104" s="85">
        <v>11.500000000000014</v>
      </c>
      <c r="F104" s="85">
        <v>-3.9999999999999929</v>
      </c>
      <c r="G104" s="85">
        <v>0</v>
      </c>
      <c r="H104" s="113"/>
      <c r="P104" s="21" t="str">
        <f t="shared" si="45"/>
        <v>A</v>
      </c>
      <c r="Q104" s="85">
        <f t="shared" si="47"/>
        <v>0</v>
      </c>
      <c r="R104" s="85">
        <f t="shared" si="43"/>
        <v>0</v>
      </c>
      <c r="S104" s="85">
        <f t="shared" si="43"/>
        <v>0</v>
      </c>
      <c r="T104" s="85">
        <f t="shared" si="43"/>
        <v>0</v>
      </c>
      <c r="U104" s="85">
        <f t="shared" si="43"/>
        <v>0</v>
      </c>
      <c r="V104" s="85">
        <f t="shared" si="43"/>
        <v>0</v>
      </c>
      <c r="W104" s="33"/>
      <c r="X104" s="85">
        <f t="shared" si="46"/>
        <v>0.44999999999999929</v>
      </c>
      <c r="Y104" s="85">
        <f t="shared" si="44"/>
        <v>-0.49000000000000021</v>
      </c>
      <c r="Z104" s="85">
        <f t="shared" si="44"/>
        <v>12.500000000000014</v>
      </c>
      <c r="AA104" s="85">
        <f t="shared" si="44"/>
        <v>11.500000000000014</v>
      </c>
      <c r="AB104" s="85">
        <f t="shared" si="44"/>
        <v>-3.9999999999999929</v>
      </c>
      <c r="AC104" s="85">
        <f t="shared" si="44"/>
        <v>0</v>
      </c>
    </row>
    <row r="105" spans="1:29" x14ac:dyDescent="0.3">
      <c r="A105" s="67">
        <v>18800</v>
      </c>
      <c r="B105" s="85">
        <v>0.45000000000000018</v>
      </c>
      <c r="C105" s="85">
        <v>-0.45000000000000107</v>
      </c>
      <c r="D105" s="85">
        <v>10.5</v>
      </c>
      <c r="E105" s="85">
        <v>8.5</v>
      </c>
      <c r="F105" s="85">
        <v>-3.5</v>
      </c>
      <c r="G105" s="85">
        <v>0.5</v>
      </c>
      <c r="H105" s="113"/>
      <c r="P105" s="21" t="str">
        <f t="shared" si="45"/>
        <v>A</v>
      </c>
      <c r="Q105" s="85">
        <f t="shared" si="47"/>
        <v>0</v>
      </c>
      <c r="R105" s="85">
        <f t="shared" si="43"/>
        <v>0</v>
      </c>
      <c r="S105" s="85">
        <f t="shared" si="43"/>
        <v>0</v>
      </c>
      <c r="T105" s="85">
        <f t="shared" si="43"/>
        <v>0</v>
      </c>
      <c r="U105" s="85">
        <f t="shared" si="43"/>
        <v>0</v>
      </c>
      <c r="V105" s="85">
        <f t="shared" si="43"/>
        <v>0</v>
      </c>
      <c r="W105" s="33"/>
      <c r="X105" s="85">
        <f t="shared" si="46"/>
        <v>0.45000000000000018</v>
      </c>
      <c r="Y105" s="85">
        <f t="shared" si="44"/>
        <v>-0.45000000000000107</v>
      </c>
      <c r="Z105" s="85">
        <f t="shared" si="44"/>
        <v>10.5</v>
      </c>
      <c r="AA105" s="85">
        <f t="shared" si="44"/>
        <v>8.5</v>
      </c>
      <c r="AB105" s="85">
        <f t="shared" si="44"/>
        <v>-3.5</v>
      </c>
      <c r="AC105" s="85">
        <f t="shared" si="44"/>
        <v>0.5</v>
      </c>
    </row>
    <row r="106" spans="1:29" x14ac:dyDescent="0.3">
      <c r="A106" s="67">
        <v>18900</v>
      </c>
      <c r="B106" s="85">
        <v>0.35000000000000009</v>
      </c>
      <c r="C106" s="85">
        <v>-0.4399999999999995</v>
      </c>
      <c r="D106" s="85">
        <v>9</v>
      </c>
      <c r="E106" s="85">
        <v>6.4999999999999929</v>
      </c>
      <c r="F106" s="85">
        <v>-3.5</v>
      </c>
      <c r="G106" s="85">
        <v>0</v>
      </c>
      <c r="H106" s="113"/>
      <c r="P106" s="21" t="str">
        <f t="shared" si="45"/>
        <v>A</v>
      </c>
      <c r="Q106" s="85">
        <f t="shared" si="47"/>
        <v>0</v>
      </c>
      <c r="R106" s="85">
        <f t="shared" si="43"/>
        <v>0</v>
      </c>
      <c r="S106" s="85">
        <f t="shared" si="43"/>
        <v>0</v>
      </c>
      <c r="T106" s="85">
        <f t="shared" si="43"/>
        <v>0</v>
      </c>
      <c r="U106" s="85">
        <f t="shared" si="43"/>
        <v>0</v>
      </c>
      <c r="V106" s="85">
        <f t="shared" si="43"/>
        <v>0</v>
      </c>
      <c r="W106" s="33"/>
      <c r="X106" s="85">
        <f t="shared" si="46"/>
        <v>0.35000000000000009</v>
      </c>
      <c r="Y106" s="85">
        <f t="shared" si="44"/>
        <v>-0.4399999999999995</v>
      </c>
      <c r="Z106" s="85">
        <f t="shared" si="44"/>
        <v>9</v>
      </c>
      <c r="AA106" s="85">
        <f t="shared" si="44"/>
        <v>6.4999999999999929</v>
      </c>
      <c r="AB106" s="85">
        <f t="shared" si="44"/>
        <v>-3.5</v>
      </c>
      <c r="AC106" s="85">
        <f t="shared" si="44"/>
        <v>0</v>
      </c>
    </row>
    <row r="107" spans="1:29" x14ac:dyDescent="0.3">
      <c r="A107" s="68" t="s">
        <v>120</v>
      </c>
      <c r="B107" s="86">
        <v>156.1</v>
      </c>
      <c r="C107" s="86">
        <v>0.20999999999999908</v>
      </c>
      <c r="D107" s="86">
        <v>341</v>
      </c>
      <c r="E107" s="86">
        <v>153.5</v>
      </c>
      <c r="F107" s="86">
        <v>-254.00000000000006</v>
      </c>
      <c r="G107" s="86">
        <v>16.5</v>
      </c>
      <c r="H107" s="89"/>
      <c r="I107" s="105">
        <f>X107</f>
        <v>156.1</v>
      </c>
      <c r="J107" s="105">
        <f>Y107</f>
        <v>0.20999999999999908</v>
      </c>
      <c r="K107" s="105">
        <f>Z107</f>
        <v>341</v>
      </c>
      <c r="L107" s="105">
        <f>AA107</f>
        <v>153.5</v>
      </c>
      <c r="M107" s="105">
        <f t="shared" ref="M107:N107" si="48">AB107</f>
        <v>-254.00000000000006</v>
      </c>
      <c r="N107" s="105">
        <f t="shared" si="48"/>
        <v>16.5</v>
      </c>
      <c r="P107" s="21"/>
      <c r="Q107" s="33"/>
      <c r="R107" s="33"/>
      <c r="S107" s="33"/>
      <c r="T107" s="33"/>
      <c r="U107" s="33"/>
      <c r="V107" s="33"/>
      <c r="W107" s="33"/>
      <c r="X107" s="106">
        <f>SUM(X91:X106)</f>
        <v>156.1</v>
      </c>
      <c r="Y107" s="106">
        <f t="shared" ref="Y107:AC107" si="49">SUM(Y91:Y106)</f>
        <v>0.20999999999999908</v>
      </c>
      <c r="Z107" s="106">
        <f t="shared" si="49"/>
        <v>341</v>
      </c>
      <c r="AA107" s="106">
        <f t="shared" si="49"/>
        <v>153.5</v>
      </c>
      <c r="AB107" s="106">
        <f t="shared" si="49"/>
        <v>-254.00000000000006</v>
      </c>
      <c r="AC107" s="106">
        <f t="shared" si="49"/>
        <v>16.5</v>
      </c>
    </row>
    <row r="108" spans="1:29" x14ac:dyDescent="0.3">
      <c r="A108" s="82"/>
      <c r="B108" s="89"/>
      <c r="C108" s="89"/>
      <c r="D108" s="89"/>
      <c r="E108" s="89"/>
      <c r="F108" s="89"/>
      <c r="G108" s="89"/>
      <c r="H108" s="89"/>
      <c r="P108" s="21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</row>
    <row r="109" spans="1:29" x14ac:dyDescent="0.3">
      <c r="A109" s="92" t="s">
        <v>128</v>
      </c>
      <c r="B109" s="92" t="s">
        <v>127</v>
      </c>
      <c r="C109" s="92" t="s">
        <v>129</v>
      </c>
      <c r="D109" s="92" t="s">
        <v>130</v>
      </c>
      <c r="E109" s="92" t="s">
        <v>131</v>
      </c>
      <c r="F109" s="92" t="s">
        <v>132</v>
      </c>
      <c r="G109" s="92" t="s">
        <v>133</v>
      </c>
      <c r="H109" s="92"/>
      <c r="P109" s="21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</row>
    <row r="110" spans="1:29" x14ac:dyDescent="0.3">
      <c r="A110" s="68" t="s">
        <v>44</v>
      </c>
      <c r="B110" s="68" t="s">
        <v>36</v>
      </c>
      <c r="C110" s="68" t="s">
        <v>37</v>
      </c>
      <c r="D110" s="68" t="s">
        <v>118</v>
      </c>
      <c r="E110" s="68" t="s">
        <v>116</v>
      </c>
      <c r="F110" s="68" t="s">
        <v>119</v>
      </c>
      <c r="G110" s="68" t="s">
        <v>117</v>
      </c>
      <c r="H110" s="82"/>
      <c r="P110" s="21"/>
      <c r="Q110" s="33"/>
      <c r="R110" s="33"/>
      <c r="S110" s="33"/>
      <c r="T110" s="33"/>
      <c r="U110" s="33"/>
      <c r="V110" s="33"/>
      <c r="W110" s="33"/>
      <c r="X110" s="106">
        <f t="shared" ref="X110:AC110" si="50">SUM(X111:X126)</f>
        <v>-63.600000000000023</v>
      </c>
      <c r="Y110" s="106">
        <f t="shared" si="50"/>
        <v>4.5000000000000018</v>
      </c>
      <c r="Z110" s="106">
        <f t="shared" si="50"/>
        <v>-217.00000000000003</v>
      </c>
      <c r="AA110" s="106">
        <f t="shared" si="50"/>
        <v>-193.49999999999991</v>
      </c>
      <c r="AB110" s="106">
        <f t="shared" si="50"/>
        <v>11.999999999999943</v>
      </c>
      <c r="AC110" s="106">
        <f t="shared" si="50"/>
        <v>11.000000000000002</v>
      </c>
    </row>
    <row r="111" spans="1:29" x14ac:dyDescent="0.3">
      <c r="A111" s="67">
        <v>16900</v>
      </c>
      <c r="B111" s="85">
        <v>9.9999999999999645E-2</v>
      </c>
      <c r="C111" s="85">
        <v>0.73999999999999844</v>
      </c>
      <c r="D111" s="85">
        <v>-4</v>
      </c>
      <c r="E111" s="85">
        <v>-5.5000000000000142</v>
      </c>
      <c r="F111" s="85">
        <v>-2.5</v>
      </c>
      <c r="G111" s="85">
        <v>0.5</v>
      </c>
      <c r="H111" s="113"/>
      <c r="I111" s="105">
        <f>X110</f>
        <v>-63.600000000000023</v>
      </c>
      <c r="J111" s="105">
        <f>Y110</f>
        <v>4.5000000000000018</v>
      </c>
      <c r="K111" s="105">
        <f t="shared" ref="K111:N111" si="51">Z110</f>
        <v>-217.00000000000003</v>
      </c>
      <c r="L111" s="105">
        <f t="shared" si="51"/>
        <v>-193.49999999999991</v>
      </c>
      <c r="M111" s="105">
        <f t="shared" si="51"/>
        <v>11.999999999999943</v>
      </c>
      <c r="N111" s="105">
        <f t="shared" si="51"/>
        <v>11.000000000000002</v>
      </c>
      <c r="P111" s="21" t="str">
        <f>IF(A111&lt;=$B$88,"A","B")</f>
        <v>A</v>
      </c>
      <c r="Q111" s="85">
        <f t="shared" ref="Q111:V126" si="52">IF($P111="B",B111,0)</f>
        <v>0</v>
      </c>
      <c r="R111" s="85">
        <f t="shared" si="52"/>
        <v>0</v>
      </c>
      <c r="S111" s="85">
        <f t="shared" si="52"/>
        <v>0</v>
      </c>
      <c r="T111" s="85">
        <f t="shared" si="52"/>
        <v>0</v>
      </c>
      <c r="U111" s="85">
        <f t="shared" si="52"/>
        <v>0</v>
      </c>
      <c r="V111" s="85">
        <f t="shared" si="52"/>
        <v>0</v>
      </c>
      <c r="W111" s="33"/>
      <c r="X111" s="85">
        <f>IF($P111="A",B111,0)</f>
        <v>9.9999999999999645E-2</v>
      </c>
      <c r="Y111" s="85">
        <f t="shared" ref="Y111:AC126" si="53">IF($P111="A",C111,0)</f>
        <v>0.73999999999999844</v>
      </c>
      <c r="Z111" s="85">
        <f t="shared" si="53"/>
        <v>-4</v>
      </c>
      <c r="AA111" s="85">
        <f t="shared" si="53"/>
        <v>-5.5000000000000142</v>
      </c>
      <c r="AB111" s="85">
        <f t="shared" si="53"/>
        <v>-2.5</v>
      </c>
      <c r="AC111" s="85">
        <f t="shared" si="53"/>
        <v>0.5</v>
      </c>
    </row>
    <row r="112" spans="1:29" x14ac:dyDescent="0.3">
      <c r="A112" s="67">
        <v>17000</v>
      </c>
      <c r="B112" s="85">
        <v>1.4000000000000004</v>
      </c>
      <c r="C112" s="85">
        <v>1.0899999999999999</v>
      </c>
      <c r="D112" s="85">
        <v>3.5000000000000284</v>
      </c>
      <c r="E112" s="85">
        <v>-5.4999999999999858</v>
      </c>
      <c r="F112" s="85">
        <v>-9.5</v>
      </c>
      <c r="G112" s="85">
        <v>0</v>
      </c>
      <c r="H112" s="113"/>
      <c r="P112" s="21" t="str">
        <f t="shared" ref="P112:P126" si="54">IF(A112&lt;=$B$88,"A","B")</f>
        <v>A</v>
      </c>
      <c r="Q112" s="85">
        <f t="shared" si="52"/>
        <v>0</v>
      </c>
      <c r="R112" s="85">
        <f t="shared" si="52"/>
        <v>0</v>
      </c>
      <c r="S112" s="85">
        <f t="shared" si="52"/>
        <v>0</v>
      </c>
      <c r="T112" s="85">
        <f t="shared" si="52"/>
        <v>0</v>
      </c>
      <c r="U112" s="85">
        <f t="shared" si="52"/>
        <v>0</v>
      </c>
      <c r="V112" s="85">
        <f t="shared" si="52"/>
        <v>0</v>
      </c>
      <c r="W112" s="33"/>
      <c r="X112" s="85">
        <f t="shared" ref="X112:X126" si="55">IF($P112="A",B112,0)</f>
        <v>1.4000000000000004</v>
      </c>
      <c r="Y112" s="85">
        <f t="shared" si="53"/>
        <v>1.0899999999999999</v>
      </c>
      <c r="Z112" s="85">
        <f t="shared" si="53"/>
        <v>3.5000000000000284</v>
      </c>
      <c r="AA112" s="85">
        <f t="shared" si="53"/>
        <v>-5.4999999999999858</v>
      </c>
      <c r="AB112" s="85">
        <f t="shared" si="53"/>
        <v>-9.5</v>
      </c>
      <c r="AC112" s="85">
        <f t="shared" si="53"/>
        <v>0</v>
      </c>
    </row>
    <row r="113" spans="1:29" x14ac:dyDescent="0.3">
      <c r="A113" s="67">
        <v>17100</v>
      </c>
      <c r="B113" s="85">
        <v>-1.25</v>
      </c>
      <c r="C113" s="85">
        <v>0.55000000000000071</v>
      </c>
      <c r="D113" s="85">
        <v>-15.5</v>
      </c>
      <c r="E113" s="85">
        <v>-13</v>
      </c>
      <c r="F113" s="85">
        <v>2.5</v>
      </c>
      <c r="G113" s="85">
        <v>0.49999999999999956</v>
      </c>
      <c r="H113" s="113"/>
      <c r="P113" s="21" t="str">
        <f t="shared" si="54"/>
        <v>A</v>
      </c>
      <c r="Q113" s="85">
        <f t="shared" si="52"/>
        <v>0</v>
      </c>
      <c r="R113" s="85">
        <f t="shared" si="52"/>
        <v>0</v>
      </c>
      <c r="S113" s="85">
        <f t="shared" si="52"/>
        <v>0</v>
      </c>
      <c r="T113" s="85">
        <f t="shared" si="52"/>
        <v>0</v>
      </c>
      <c r="U113" s="85">
        <f t="shared" si="52"/>
        <v>0</v>
      </c>
      <c r="V113" s="85">
        <f t="shared" si="52"/>
        <v>0</v>
      </c>
      <c r="W113" s="33"/>
      <c r="X113" s="85">
        <f t="shared" si="55"/>
        <v>-1.25</v>
      </c>
      <c r="Y113" s="85">
        <f t="shared" si="53"/>
        <v>0.55000000000000071</v>
      </c>
      <c r="Z113" s="85">
        <f t="shared" si="53"/>
        <v>-15.5</v>
      </c>
      <c r="AA113" s="85">
        <f t="shared" si="53"/>
        <v>-13</v>
      </c>
      <c r="AB113" s="85">
        <f t="shared" si="53"/>
        <v>2.5</v>
      </c>
      <c r="AC113" s="85">
        <f t="shared" si="53"/>
        <v>0.49999999999999956</v>
      </c>
    </row>
    <row r="114" spans="1:29" x14ac:dyDescent="0.3">
      <c r="A114" s="67">
        <v>17200</v>
      </c>
      <c r="B114" s="85">
        <v>-2.4000000000000021</v>
      </c>
      <c r="C114" s="85">
        <v>0.42999999999999972</v>
      </c>
      <c r="D114" s="85">
        <v>-23</v>
      </c>
      <c r="E114" s="85">
        <v>-17</v>
      </c>
      <c r="F114" s="85">
        <v>5.5</v>
      </c>
      <c r="G114" s="85">
        <v>0.5</v>
      </c>
      <c r="H114" s="113"/>
      <c r="P114" s="21" t="str">
        <f t="shared" si="54"/>
        <v>A</v>
      </c>
      <c r="Q114" s="85">
        <f t="shared" si="52"/>
        <v>0</v>
      </c>
      <c r="R114" s="85">
        <f t="shared" si="52"/>
        <v>0</v>
      </c>
      <c r="S114" s="85">
        <f t="shared" si="52"/>
        <v>0</v>
      </c>
      <c r="T114" s="85">
        <f t="shared" si="52"/>
        <v>0</v>
      </c>
      <c r="U114" s="85">
        <f t="shared" si="52"/>
        <v>0</v>
      </c>
      <c r="V114" s="85">
        <f t="shared" si="52"/>
        <v>0</v>
      </c>
      <c r="W114" s="33"/>
      <c r="X114" s="85">
        <f t="shared" si="55"/>
        <v>-2.4000000000000021</v>
      </c>
      <c r="Y114" s="85">
        <f t="shared" si="53"/>
        <v>0.42999999999999972</v>
      </c>
      <c r="Z114" s="85">
        <f t="shared" si="53"/>
        <v>-23</v>
      </c>
      <c r="AA114" s="85">
        <f t="shared" si="53"/>
        <v>-17</v>
      </c>
      <c r="AB114" s="85">
        <f t="shared" si="53"/>
        <v>5.5</v>
      </c>
      <c r="AC114" s="85">
        <f t="shared" si="53"/>
        <v>0.5</v>
      </c>
    </row>
    <row r="115" spans="1:29" x14ac:dyDescent="0.3">
      <c r="A115" s="67">
        <v>17300</v>
      </c>
      <c r="B115" s="85">
        <v>-3.6999999999999993</v>
      </c>
      <c r="C115" s="85">
        <v>0.39000000000000057</v>
      </c>
      <c r="D115" s="85">
        <v>-28</v>
      </c>
      <c r="E115" s="85">
        <v>-21.499999999999943</v>
      </c>
      <c r="F115" s="85">
        <v>7</v>
      </c>
      <c r="G115" s="85">
        <v>1</v>
      </c>
      <c r="H115" s="113"/>
      <c r="P115" s="21" t="str">
        <f t="shared" si="54"/>
        <v>A</v>
      </c>
      <c r="Q115" s="85">
        <f t="shared" si="52"/>
        <v>0</v>
      </c>
      <c r="R115" s="85">
        <f t="shared" si="52"/>
        <v>0</v>
      </c>
      <c r="S115" s="85">
        <f t="shared" si="52"/>
        <v>0</v>
      </c>
      <c r="T115" s="85">
        <f t="shared" si="52"/>
        <v>0</v>
      </c>
      <c r="U115" s="85">
        <f t="shared" si="52"/>
        <v>0</v>
      </c>
      <c r="V115" s="85">
        <f t="shared" si="52"/>
        <v>0</v>
      </c>
      <c r="W115" s="33"/>
      <c r="X115" s="85">
        <f t="shared" si="55"/>
        <v>-3.6999999999999993</v>
      </c>
      <c r="Y115" s="85">
        <f t="shared" si="53"/>
        <v>0.39000000000000057</v>
      </c>
      <c r="Z115" s="85">
        <f t="shared" si="53"/>
        <v>-28</v>
      </c>
      <c r="AA115" s="85">
        <f t="shared" si="53"/>
        <v>-21.499999999999943</v>
      </c>
      <c r="AB115" s="85">
        <f t="shared" si="53"/>
        <v>7</v>
      </c>
      <c r="AC115" s="85">
        <f t="shared" si="53"/>
        <v>1</v>
      </c>
    </row>
    <row r="116" spans="1:29" x14ac:dyDescent="0.3">
      <c r="A116" s="67">
        <v>17400</v>
      </c>
      <c r="B116" s="85">
        <v>-6.1499999999999986</v>
      </c>
      <c r="C116" s="85">
        <v>0.25999999999999979</v>
      </c>
      <c r="D116" s="85">
        <v>-35.500000000000057</v>
      </c>
      <c r="E116" s="85">
        <v>-25.500000000000028</v>
      </c>
      <c r="F116" s="85">
        <v>9.5</v>
      </c>
      <c r="G116" s="85">
        <v>1</v>
      </c>
      <c r="H116" s="113"/>
      <c r="P116" s="21" t="str">
        <f t="shared" si="54"/>
        <v>A</v>
      </c>
      <c r="Q116" s="85">
        <f>IF($P116="B",B116,0)</f>
        <v>0</v>
      </c>
      <c r="R116" s="85">
        <f t="shared" si="52"/>
        <v>0</v>
      </c>
      <c r="S116" s="85">
        <f t="shared" si="52"/>
        <v>0</v>
      </c>
      <c r="T116" s="85">
        <f t="shared" si="52"/>
        <v>0</v>
      </c>
      <c r="U116" s="85">
        <f t="shared" si="52"/>
        <v>0</v>
      </c>
      <c r="V116" s="85">
        <f t="shared" si="52"/>
        <v>0</v>
      </c>
      <c r="W116" s="33"/>
      <c r="X116" s="85">
        <f t="shared" si="55"/>
        <v>-6.1499999999999986</v>
      </c>
      <c r="Y116" s="85">
        <f t="shared" si="53"/>
        <v>0.25999999999999979</v>
      </c>
      <c r="Z116" s="85">
        <f t="shared" si="53"/>
        <v>-35.500000000000057</v>
      </c>
      <c r="AA116" s="85">
        <f t="shared" si="53"/>
        <v>-25.500000000000028</v>
      </c>
      <c r="AB116" s="85">
        <f t="shared" si="53"/>
        <v>9.5</v>
      </c>
      <c r="AC116" s="85">
        <f t="shared" si="53"/>
        <v>1</v>
      </c>
    </row>
    <row r="117" spans="1:29" x14ac:dyDescent="0.3">
      <c r="A117" s="67">
        <v>17500</v>
      </c>
      <c r="B117" s="85">
        <v>-8.4500000000000028</v>
      </c>
      <c r="C117" s="85">
        <v>0.25</v>
      </c>
      <c r="D117" s="85">
        <v>-37</v>
      </c>
      <c r="E117" s="85">
        <v>-28</v>
      </c>
      <c r="F117" s="85">
        <v>7.5</v>
      </c>
      <c r="G117" s="85">
        <v>1.5</v>
      </c>
      <c r="H117" s="113"/>
      <c r="P117" s="21" t="str">
        <f t="shared" si="54"/>
        <v>A</v>
      </c>
      <c r="Q117" s="85">
        <f t="shared" ref="Q117:Q126" si="56">IF($P117="B",B117,0)</f>
        <v>0</v>
      </c>
      <c r="R117" s="85">
        <f t="shared" si="52"/>
        <v>0</v>
      </c>
      <c r="S117" s="85">
        <f t="shared" si="52"/>
        <v>0</v>
      </c>
      <c r="T117" s="85">
        <f t="shared" si="52"/>
        <v>0</v>
      </c>
      <c r="U117" s="85">
        <f t="shared" si="52"/>
        <v>0</v>
      </c>
      <c r="V117" s="85">
        <f t="shared" si="52"/>
        <v>0</v>
      </c>
      <c r="W117" s="33"/>
      <c r="X117" s="85">
        <f t="shared" si="55"/>
        <v>-8.4500000000000028</v>
      </c>
      <c r="Y117" s="85">
        <f t="shared" si="53"/>
        <v>0.25</v>
      </c>
      <c r="Z117" s="85">
        <f t="shared" si="53"/>
        <v>-37</v>
      </c>
      <c r="AA117" s="85">
        <f t="shared" si="53"/>
        <v>-28</v>
      </c>
      <c r="AB117" s="85">
        <f t="shared" si="53"/>
        <v>7.5</v>
      </c>
      <c r="AC117" s="85">
        <f t="shared" si="53"/>
        <v>1.5</v>
      </c>
    </row>
    <row r="118" spans="1:29" x14ac:dyDescent="0.3">
      <c r="A118" s="67">
        <v>17600</v>
      </c>
      <c r="B118" s="85">
        <v>-11.600000000000009</v>
      </c>
      <c r="C118" s="85">
        <v>0.19000000000000128</v>
      </c>
      <c r="D118" s="85">
        <v>-35.5</v>
      </c>
      <c r="E118" s="85">
        <v>-28.5</v>
      </c>
      <c r="F118" s="85">
        <v>4.9999999999999716</v>
      </c>
      <c r="G118" s="85">
        <v>2.0000000000000018</v>
      </c>
      <c r="H118" s="113"/>
      <c r="P118" s="21" t="str">
        <f t="shared" si="54"/>
        <v>A</v>
      </c>
      <c r="Q118" s="85">
        <f t="shared" si="56"/>
        <v>0</v>
      </c>
      <c r="R118" s="85">
        <f t="shared" si="52"/>
        <v>0</v>
      </c>
      <c r="S118" s="85">
        <f t="shared" si="52"/>
        <v>0</v>
      </c>
      <c r="T118" s="85">
        <f t="shared" si="52"/>
        <v>0</v>
      </c>
      <c r="U118" s="85">
        <f t="shared" si="52"/>
        <v>0</v>
      </c>
      <c r="V118" s="85">
        <f t="shared" si="52"/>
        <v>0</v>
      </c>
      <c r="W118" s="33"/>
      <c r="X118" s="85">
        <f t="shared" si="55"/>
        <v>-11.600000000000009</v>
      </c>
      <c r="Y118" s="85">
        <f t="shared" si="53"/>
        <v>0.19000000000000128</v>
      </c>
      <c r="Z118" s="85">
        <f t="shared" si="53"/>
        <v>-35.5</v>
      </c>
      <c r="AA118" s="85">
        <f t="shared" si="53"/>
        <v>-28.5</v>
      </c>
      <c r="AB118" s="85">
        <f t="shared" si="53"/>
        <v>4.9999999999999716</v>
      </c>
      <c r="AC118" s="85">
        <f t="shared" si="53"/>
        <v>2.0000000000000018</v>
      </c>
    </row>
    <row r="119" spans="1:29" x14ac:dyDescent="0.3">
      <c r="A119" s="67">
        <v>17700</v>
      </c>
      <c r="B119" s="85">
        <v>-13</v>
      </c>
      <c r="C119" s="85">
        <v>0.36000000000000121</v>
      </c>
      <c r="D119" s="85">
        <v>-26.5</v>
      </c>
      <c r="E119" s="85">
        <v>-29</v>
      </c>
      <c r="F119" s="85">
        <v>-4</v>
      </c>
      <c r="G119" s="85">
        <v>2</v>
      </c>
      <c r="H119" s="113"/>
      <c r="P119" s="21" t="str">
        <f t="shared" si="54"/>
        <v>A</v>
      </c>
      <c r="Q119" s="85">
        <f t="shared" si="56"/>
        <v>0</v>
      </c>
      <c r="R119" s="85">
        <f t="shared" si="52"/>
        <v>0</v>
      </c>
      <c r="S119" s="85">
        <f t="shared" si="52"/>
        <v>0</v>
      </c>
      <c r="T119" s="85">
        <f t="shared" si="52"/>
        <v>0</v>
      </c>
      <c r="U119" s="85">
        <f t="shared" si="52"/>
        <v>0</v>
      </c>
      <c r="V119" s="85">
        <f t="shared" si="52"/>
        <v>0</v>
      </c>
      <c r="W119" s="33"/>
      <c r="X119" s="85">
        <f t="shared" si="55"/>
        <v>-13</v>
      </c>
      <c r="Y119" s="85">
        <f t="shared" si="53"/>
        <v>0.36000000000000121</v>
      </c>
      <c r="Z119" s="85">
        <f t="shared" si="53"/>
        <v>-26.5</v>
      </c>
      <c r="AA119" s="85">
        <f t="shared" si="53"/>
        <v>-29</v>
      </c>
      <c r="AB119" s="85">
        <f t="shared" si="53"/>
        <v>-4</v>
      </c>
      <c r="AC119" s="85">
        <f t="shared" si="53"/>
        <v>2</v>
      </c>
    </row>
    <row r="120" spans="1:29" x14ac:dyDescent="0.3">
      <c r="A120" s="67">
        <v>17800</v>
      </c>
      <c r="B120" s="85">
        <v>-18.550000000000011</v>
      </c>
      <c r="C120" s="85">
        <v>0.24000000000000021</v>
      </c>
      <c r="D120" s="85">
        <v>-15.5</v>
      </c>
      <c r="E120" s="85">
        <v>-19.999999999999943</v>
      </c>
      <c r="F120" s="85">
        <v>-9.0000000000000284</v>
      </c>
      <c r="G120" s="85">
        <v>2</v>
      </c>
      <c r="H120" s="113"/>
      <c r="P120" s="21" t="str">
        <f t="shared" si="54"/>
        <v>A</v>
      </c>
      <c r="Q120" s="85">
        <f t="shared" si="56"/>
        <v>0</v>
      </c>
      <c r="R120" s="85">
        <f t="shared" si="52"/>
        <v>0</v>
      </c>
      <c r="S120" s="85">
        <f t="shared" si="52"/>
        <v>0</v>
      </c>
      <c r="T120" s="85">
        <f t="shared" si="52"/>
        <v>0</v>
      </c>
      <c r="U120" s="85">
        <f t="shared" si="52"/>
        <v>0</v>
      </c>
      <c r="V120" s="85">
        <f t="shared" si="52"/>
        <v>0</v>
      </c>
      <c r="W120" s="33"/>
      <c r="X120" s="85">
        <f t="shared" si="55"/>
        <v>-18.550000000000011</v>
      </c>
      <c r="Y120" s="85">
        <f t="shared" si="53"/>
        <v>0.24000000000000021</v>
      </c>
      <c r="Z120" s="85">
        <f t="shared" si="53"/>
        <v>-15.5</v>
      </c>
      <c r="AA120" s="85">
        <f t="shared" si="53"/>
        <v>-19.999999999999943</v>
      </c>
      <c r="AB120" s="85">
        <f t="shared" si="53"/>
        <v>-9.0000000000000284</v>
      </c>
      <c r="AC120" s="85">
        <f t="shared" si="53"/>
        <v>2</v>
      </c>
    </row>
    <row r="121" spans="1:29" x14ac:dyDescent="0.3">
      <c r="A121" s="67">
        <v>17900</v>
      </c>
      <c r="B121" s="85">
        <v>-24.650000000000006</v>
      </c>
      <c r="C121" s="85">
        <v>0.12999999999999901</v>
      </c>
      <c r="D121" s="85">
        <v>1</v>
      </c>
      <c r="E121" s="85">
        <v>-6.5000000000000568</v>
      </c>
      <c r="F121" s="85">
        <v>-14.499999999999972</v>
      </c>
      <c r="G121" s="85">
        <v>2.5</v>
      </c>
      <c r="H121" s="113"/>
      <c r="P121" s="21" t="str">
        <f t="shared" si="54"/>
        <v>B</v>
      </c>
      <c r="Q121" s="85">
        <f t="shared" si="56"/>
        <v>-24.650000000000006</v>
      </c>
      <c r="R121" s="85">
        <f t="shared" si="52"/>
        <v>0.12999999999999901</v>
      </c>
      <c r="S121" s="85">
        <f t="shared" si="52"/>
        <v>1</v>
      </c>
      <c r="T121" s="85">
        <f t="shared" si="52"/>
        <v>-6.5000000000000568</v>
      </c>
      <c r="U121" s="85">
        <f t="shared" si="52"/>
        <v>-14.499999999999972</v>
      </c>
      <c r="V121" s="85">
        <f t="shared" si="52"/>
        <v>2.5</v>
      </c>
      <c r="W121" s="33"/>
      <c r="X121" s="85">
        <f t="shared" si="55"/>
        <v>0</v>
      </c>
      <c r="Y121" s="85">
        <f t="shared" si="53"/>
        <v>0</v>
      </c>
      <c r="Z121" s="85">
        <f t="shared" si="53"/>
        <v>0</v>
      </c>
      <c r="AA121" s="85">
        <f t="shared" si="53"/>
        <v>0</v>
      </c>
      <c r="AB121" s="85">
        <f t="shared" si="53"/>
        <v>0</v>
      </c>
      <c r="AC121" s="85">
        <f t="shared" si="53"/>
        <v>0</v>
      </c>
    </row>
    <row r="122" spans="1:29" x14ac:dyDescent="0.3">
      <c r="A122" s="67">
        <v>18000</v>
      </c>
      <c r="B122" s="85">
        <v>-28.600000000000023</v>
      </c>
      <c r="C122" s="85">
        <v>0.17999999999999972</v>
      </c>
      <c r="D122" s="85">
        <v>19.5</v>
      </c>
      <c r="E122" s="85">
        <v>3.4999999999999432</v>
      </c>
      <c r="F122" s="85">
        <v>-24.5</v>
      </c>
      <c r="G122" s="85">
        <v>1.9999999999999964</v>
      </c>
      <c r="H122" s="113"/>
      <c r="P122" s="21" t="str">
        <f t="shared" si="54"/>
        <v>B</v>
      </c>
      <c r="Q122" s="85">
        <f t="shared" si="56"/>
        <v>-28.600000000000023</v>
      </c>
      <c r="R122" s="85">
        <f t="shared" si="52"/>
        <v>0.17999999999999972</v>
      </c>
      <c r="S122" s="85">
        <f t="shared" si="52"/>
        <v>19.5</v>
      </c>
      <c r="T122" s="85">
        <f t="shared" si="52"/>
        <v>3.4999999999999432</v>
      </c>
      <c r="U122" s="85">
        <f t="shared" si="52"/>
        <v>-24.5</v>
      </c>
      <c r="V122" s="85">
        <f t="shared" si="52"/>
        <v>1.9999999999999964</v>
      </c>
      <c r="W122" s="33"/>
      <c r="X122" s="85">
        <f t="shared" si="55"/>
        <v>0</v>
      </c>
      <c r="Y122" s="85">
        <f t="shared" si="53"/>
        <v>0</v>
      </c>
      <c r="Z122" s="85">
        <f t="shared" si="53"/>
        <v>0</v>
      </c>
      <c r="AA122" s="85">
        <f t="shared" si="53"/>
        <v>0</v>
      </c>
      <c r="AB122" s="85">
        <f t="shared" si="53"/>
        <v>0</v>
      </c>
      <c r="AC122" s="85">
        <f t="shared" si="53"/>
        <v>0</v>
      </c>
    </row>
    <row r="123" spans="1:29" x14ac:dyDescent="0.3">
      <c r="A123" s="67">
        <v>18100</v>
      </c>
      <c r="B123" s="85">
        <v>-36.399999999999977</v>
      </c>
      <c r="C123" s="85">
        <v>-7.0000000000000284E-2</v>
      </c>
      <c r="D123" s="85">
        <v>33.5</v>
      </c>
      <c r="E123" s="85">
        <v>20.499999999999943</v>
      </c>
      <c r="F123" s="85">
        <v>-23.499999999999986</v>
      </c>
      <c r="G123" s="85">
        <v>2</v>
      </c>
      <c r="H123" s="113"/>
      <c r="P123" s="21" t="str">
        <f t="shared" si="54"/>
        <v>B</v>
      </c>
      <c r="Q123" s="85">
        <f t="shared" si="56"/>
        <v>-36.399999999999977</v>
      </c>
      <c r="R123" s="85">
        <f t="shared" si="52"/>
        <v>-7.0000000000000284E-2</v>
      </c>
      <c r="S123" s="85">
        <f t="shared" si="52"/>
        <v>33.5</v>
      </c>
      <c r="T123" s="85">
        <f t="shared" si="52"/>
        <v>20.499999999999943</v>
      </c>
      <c r="U123" s="85">
        <f t="shared" si="52"/>
        <v>-23.499999999999986</v>
      </c>
      <c r="V123" s="85">
        <f t="shared" si="52"/>
        <v>2</v>
      </c>
      <c r="W123" s="33"/>
      <c r="X123" s="85">
        <f t="shared" si="55"/>
        <v>0</v>
      </c>
      <c r="Y123" s="85">
        <f t="shared" si="53"/>
        <v>0</v>
      </c>
      <c r="Z123" s="85">
        <f t="shared" si="53"/>
        <v>0</v>
      </c>
      <c r="AA123" s="85">
        <f t="shared" si="53"/>
        <v>0</v>
      </c>
      <c r="AB123" s="85">
        <f t="shared" si="53"/>
        <v>0</v>
      </c>
      <c r="AC123" s="85">
        <f t="shared" si="53"/>
        <v>0</v>
      </c>
    </row>
    <row r="124" spans="1:29" x14ac:dyDescent="0.3">
      <c r="A124" s="67">
        <v>18200</v>
      </c>
      <c r="B124" s="85">
        <v>-47</v>
      </c>
      <c r="C124" s="85">
        <v>-0.65000000000000036</v>
      </c>
      <c r="D124" s="85">
        <v>33</v>
      </c>
      <c r="E124" s="85">
        <v>37.000000000000057</v>
      </c>
      <c r="F124" s="85">
        <v>-8.5</v>
      </c>
      <c r="G124" s="85">
        <v>1.5</v>
      </c>
      <c r="H124" s="113"/>
      <c r="P124" s="21" t="str">
        <f t="shared" si="54"/>
        <v>B</v>
      </c>
      <c r="Q124" s="85">
        <f t="shared" si="56"/>
        <v>-47</v>
      </c>
      <c r="R124" s="85">
        <f t="shared" si="52"/>
        <v>-0.65000000000000036</v>
      </c>
      <c r="S124" s="85">
        <f t="shared" si="52"/>
        <v>33</v>
      </c>
      <c r="T124" s="85">
        <f t="shared" si="52"/>
        <v>37.000000000000057</v>
      </c>
      <c r="U124" s="85">
        <f t="shared" si="52"/>
        <v>-8.5</v>
      </c>
      <c r="V124" s="85">
        <f t="shared" si="52"/>
        <v>1.5</v>
      </c>
      <c r="W124" s="33"/>
      <c r="X124" s="85">
        <f t="shared" si="55"/>
        <v>0</v>
      </c>
      <c r="Y124" s="85">
        <f t="shared" si="53"/>
        <v>0</v>
      </c>
      <c r="Z124" s="85">
        <f t="shared" si="53"/>
        <v>0</v>
      </c>
      <c r="AA124" s="85">
        <f t="shared" si="53"/>
        <v>0</v>
      </c>
      <c r="AB124" s="85">
        <f t="shared" si="53"/>
        <v>0</v>
      </c>
      <c r="AC124" s="85">
        <f t="shared" si="53"/>
        <v>0</v>
      </c>
    </row>
    <row r="125" spans="1:29" x14ac:dyDescent="0.3">
      <c r="A125" s="67">
        <v>18300</v>
      </c>
      <c r="B125" s="85">
        <v>-52.149999999999977</v>
      </c>
      <c r="C125" s="85">
        <v>-0.9399999999999995</v>
      </c>
      <c r="D125" s="85">
        <v>24.499999999999886</v>
      </c>
      <c r="E125" s="85">
        <v>35.000000000000057</v>
      </c>
      <c r="F125" s="85">
        <v>1.5</v>
      </c>
      <c r="G125" s="85">
        <v>1</v>
      </c>
      <c r="H125" s="113"/>
      <c r="P125" s="21" t="str">
        <f t="shared" si="54"/>
        <v>B</v>
      </c>
      <c r="Q125" s="85">
        <f t="shared" si="56"/>
        <v>-52.149999999999977</v>
      </c>
      <c r="R125" s="85">
        <f t="shared" si="52"/>
        <v>-0.9399999999999995</v>
      </c>
      <c r="S125" s="85">
        <f t="shared" si="52"/>
        <v>24.499999999999886</v>
      </c>
      <c r="T125" s="85">
        <f t="shared" si="52"/>
        <v>35.000000000000057</v>
      </c>
      <c r="U125" s="85">
        <f t="shared" si="52"/>
        <v>1.5</v>
      </c>
      <c r="V125" s="85">
        <f t="shared" si="52"/>
        <v>1</v>
      </c>
      <c r="W125" s="33"/>
      <c r="X125" s="85">
        <f t="shared" si="55"/>
        <v>0</v>
      </c>
      <c r="Y125" s="85">
        <f t="shared" si="53"/>
        <v>0</v>
      </c>
      <c r="Z125" s="85">
        <f t="shared" si="53"/>
        <v>0</v>
      </c>
      <c r="AA125" s="85">
        <f t="shared" si="53"/>
        <v>0</v>
      </c>
      <c r="AB125" s="85">
        <f t="shared" si="53"/>
        <v>0</v>
      </c>
      <c r="AC125" s="85">
        <f t="shared" si="53"/>
        <v>0</v>
      </c>
    </row>
    <row r="126" spans="1:29" x14ac:dyDescent="0.3">
      <c r="A126" s="67">
        <v>18400</v>
      </c>
      <c r="B126" s="85">
        <v>-54.900000000000034</v>
      </c>
      <c r="C126" s="85">
        <v>-1.1600000000000001</v>
      </c>
      <c r="D126" s="85">
        <v>12.5</v>
      </c>
      <c r="E126" s="85">
        <v>26.499999999999972</v>
      </c>
      <c r="F126" s="85">
        <v>10</v>
      </c>
      <c r="G126" s="85">
        <v>0</v>
      </c>
      <c r="H126" s="113"/>
      <c r="P126" s="21" t="str">
        <f t="shared" si="54"/>
        <v>B</v>
      </c>
      <c r="Q126" s="85">
        <f t="shared" si="56"/>
        <v>-54.900000000000034</v>
      </c>
      <c r="R126" s="85">
        <f t="shared" si="52"/>
        <v>-1.1600000000000001</v>
      </c>
      <c r="S126" s="85">
        <f t="shared" si="52"/>
        <v>12.5</v>
      </c>
      <c r="T126" s="85">
        <f t="shared" si="52"/>
        <v>26.499999999999972</v>
      </c>
      <c r="U126" s="85">
        <f t="shared" si="52"/>
        <v>10</v>
      </c>
      <c r="V126" s="85">
        <f t="shared" si="52"/>
        <v>0</v>
      </c>
      <c r="W126" s="33"/>
      <c r="X126" s="85">
        <f t="shared" si="55"/>
        <v>0</v>
      </c>
      <c r="Y126" s="85">
        <f t="shared" si="53"/>
        <v>0</v>
      </c>
      <c r="Z126" s="85">
        <f t="shared" si="53"/>
        <v>0</v>
      </c>
      <c r="AA126" s="85">
        <f t="shared" si="53"/>
        <v>0</v>
      </c>
      <c r="AB126" s="85">
        <f t="shared" si="53"/>
        <v>0</v>
      </c>
      <c r="AC126" s="85">
        <f t="shared" si="53"/>
        <v>0</v>
      </c>
    </row>
    <row r="127" spans="1:29" x14ac:dyDescent="0.3">
      <c r="A127" s="68" t="s">
        <v>120</v>
      </c>
      <c r="B127" s="87">
        <v>-63.600000000000023</v>
      </c>
      <c r="C127" s="87">
        <v>4.5000000000000018</v>
      </c>
      <c r="D127" s="87">
        <v>-217.00000000000003</v>
      </c>
      <c r="E127" s="87">
        <v>-193.49999999999991</v>
      </c>
      <c r="F127" s="87">
        <v>11.999999999999943</v>
      </c>
      <c r="G127" s="87">
        <v>11.000000000000002</v>
      </c>
      <c r="H127" s="114"/>
      <c r="I127" s="105">
        <f>Q127</f>
        <v>-243.70000000000002</v>
      </c>
      <c r="J127" s="105">
        <f>R127</f>
        <v>-2.5100000000000016</v>
      </c>
      <c r="K127" s="105">
        <f t="shared" ref="K127:N127" si="57">S127</f>
        <v>123.99999999999989</v>
      </c>
      <c r="L127" s="105">
        <f t="shared" si="57"/>
        <v>115.99999999999991</v>
      </c>
      <c r="M127" s="105">
        <f t="shared" si="57"/>
        <v>-59.499999999999957</v>
      </c>
      <c r="N127" s="105">
        <f t="shared" si="57"/>
        <v>8.9999999999999964</v>
      </c>
      <c r="P127" s="21"/>
      <c r="Q127" s="106">
        <f t="shared" ref="Q127:V127" si="58">+SUM(Q111:Q126)</f>
        <v>-243.70000000000002</v>
      </c>
      <c r="R127" s="106">
        <f t="shared" si="58"/>
        <v>-2.5100000000000016</v>
      </c>
      <c r="S127" s="106">
        <f t="shared" si="58"/>
        <v>123.99999999999989</v>
      </c>
      <c r="T127" s="106">
        <f t="shared" si="58"/>
        <v>115.99999999999991</v>
      </c>
      <c r="U127" s="106">
        <f t="shared" si="58"/>
        <v>-59.499999999999957</v>
      </c>
      <c r="V127" s="106">
        <f t="shared" si="58"/>
        <v>8.9999999999999964</v>
      </c>
      <c r="W127" s="33"/>
      <c r="X127" s="33"/>
      <c r="Y127" s="33"/>
      <c r="Z127" s="33"/>
      <c r="AA127" s="33"/>
      <c r="AB127" s="33"/>
      <c r="AC127" s="33"/>
    </row>
    <row r="129" spans="1:29" x14ac:dyDescent="0.3">
      <c r="A129" s="69" t="s">
        <v>134</v>
      </c>
      <c r="B129" s="69" t="s">
        <v>135</v>
      </c>
      <c r="C129" s="69" t="s">
        <v>4</v>
      </c>
      <c r="D129" s="97"/>
      <c r="E129" s="97"/>
      <c r="F129" s="69" t="s">
        <v>136</v>
      </c>
      <c r="G129" s="69" t="s">
        <v>6</v>
      </c>
      <c r="H129" s="82"/>
    </row>
    <row r="130" spans="1:29" x14ac:dyDescent="0.3">
      <c r="A130" s="94">
        <v>17785.400000000001</v>
      </c>
      <c r="B130" s="83">
        <v>17800</v>
      </c>
      <c r="C130" s="95">
        <v>44980</v>
      </c>
      <c r="D130" s="95"/>
      <c r="E130" s="33"/>
      <c r="F130" s="98">
        <v>44963</v>
      </c>
      <c r="G130" s="96">
        <v>0.40384259259259259</v>
      </c>
      <c r="H130" s="112"/>
    </row>
    <row r="131" spans="1:29" x14ac:dyDescent="0.3">
      <c r="A131" s="91" t="s">
        <v>128</v>
      </c>
      <c r="B131" s="92" t="s">
        <v>121</v>
      </c>
      <c r="C131" s="92" t="s">
        <v>122</v>
      </c>
      <c r="D131" s="92" t="s">
        <v>123</v>
      </c>
      <c r="E131" s="92" t="s">
        <v>124</v>
      </c>
      <c r="F131" s="92" t="s">
        <v>125</v>
      </c>
      <c r="G131" s="92" t="s">
        <v>126</v>
      </c>
      <c r="H131" s="92"/>
    </row>
    <row r="132" spans="1:29" x14ac:dyDescent="0.3">
      <c r="A132" s="68" t="s">
        <v>44</v>
      </c>
      <c r="B132" s="68" t="s">
        <v>33</v>
      </c>
      <c r="C132" s="68" t="s">
        <v>32</v>
      </c>
      <c r="D132" s="68" t="s">
        <v>113</v>
      </c>
      <c r="E132" s="68" t="s">
        <v>115</v>
      </c>
      <c r="F132" s="68" t="s">
        <v>112</v>
      </c>
      <c r="G132" s="68" t="s">
        <v>114</v>
      </c>
      <c r="H132" s="82"/>
      <c r="P132" s="21"/>
      <c r="Q132" s="106">
        <f>+SUM(Q133:Q148)</f>
        <v>249.85000000000011</v>
      </c>
      <c r="R132" s="106">
        <f t="shared" ref="R132:V132" si="59">+SUM(R133:R148)</f>
        <v>1.2399999999999984</v>
      </c>
      <c r="S132" s="106">
        <f t="shared" si="59"/>
        <v>-242</v>
      </c>
      <c r="T132" s="106">
        <f t="shared" si="59"/>
        <v>-226.00000000000014</v>
      </c>
      <c r="U132" s="106">
        <f t="shared" si="59"/>
        <v>31.5</v>
      </c>
      <c r="V132" s="106">
        <f t="shared" si="59"/>
        <v>9</v>
      </c>
      <c r="W132" s="33"/>
      <c r="X132" s="33"/>
      <c r="Y132" s="33"/>
      <c r="Z132" s="33"/>
      <c r="AA132" s="33"/>
      <c r="AB132" s="33"/>
      <c r="AC132" s="33"/>
    </row>
    <row r="133" spans="1:29" x14ac:dyDescent="0.3">
      <c r="A133" s="67">
        <v>17400</v>
      </c>
      <c r="B133" s="85">
        <v>62.950000000000045</v>
      </c>
      <c r="C133" s="85">
        <v>-0.41999999999999993</v>
      </c>
      <c r="D133" s="85">
        <v>-88</v>
      </c>
      <c r="E133" s="85">
        <v>-55.000000000000028</v>
      </c>
      <c r="F133" s="85">
        <v>31</v>
      </c>
      <c r="G133" s="85">
        <v>2</v>
      </c>
      <c r="H133" s="113"/>
      <c r="I133" s="105">
        <f t="shared" ref="I133:N133" si="60">Q132</f>
        <v>249.85000000000011</v>
      </c>
      <c r="J133" s="105">
        <f t="shared" si="60"/>
        <v>1.2399999999999984</v>
      </c>
      <c r="K133" s="105">
        <f t="shared" si="60"/>
        <v>-242</v>
      </c>
      <c r="L133" s="105">
        <f t="shared" si="60"/>
        <v>-226.00000000000014</v>
      </c>
      <c r="M133" s="105">
        <f t="shared" si="60"/>
        <v>31.5</v>
      </c>
      <c r="N133" s="105">
        <f t="shared" si="60"/>
        <v>9</v>
      </c>
      <c r="P133" s="21" t="str">
        <f>IF(A133&gt;=$B$130,"A","B")</f>
        <v>B</v>
      </c>
      <c r="Q133" s="85">
        <f t="shared" ref="Q133:V148" si="61">IF($P133="B",B133,0)</f>
        <v>62.950000000000045</v>
      </c>
      <c r="R133" s="85">
        <f t="shared" si="61"/>
        <v>-0.41999999999999993</v>
      </c>
      <c r="S133" s="85">
        <f t="shared" si="61"/>
        <v>-88</v>
      </c>
      <c r="T133" s="85">
        <f t="shared" si="61"/>
        <v>-55.000000000000028</v>
      </c>
      <c r="U133" s="85">
        <f t="shared" si="61"/>
        <v>31</v>
      </c>
      <c r="V133" s="85">
        <f t="shared" si="61"/>
        <v>2</v>
      </c>
      <c r="W133" s="33"/>
      <c r="X133" s="85">
        <f>IF($P133="A",B133,0)</f>
        <v>0</v>
      </c>
      <c r="Y133" s="85">
        <f t="shared" ref="Y133:AC148" si="62">IF($P133="A",C133,0)</f>
        <v>0</v>
      </c>
      <c r="Z133" s="85">
        <f t="shared" si="62"/>
        <v>0</v>
      </c>
      <c r="AA133" s="85">
        <f t="shared" si="62"/>
        <v>0</v>
      </c>
      <c r="AB133" s="85">
        <f t="shared" si="62"/>
        <v>0</v>
      </c>
      <c r="AC133" s="85">
        <f t="shared" si="62"/>
        <v>0</v>
      </c>
    </row>
    <row r="134" spans="1:29" x14ac:dyDescent="0.3">
      <c r="A134" s="67">
        <v>17500</v>
      </c>
      <c r="B134" s="85">
        <v>67.150000000000034</v>
      </c>
      <c r="C134" s="85">
        <v>0.63999999999999879</v>
      </c>
      <c r="D134" s="85">
        <v>-51</v>
      </c>
      <c r="E134" s="85">
        <v>-54.500000000000057</v>
      </c>
      <c r="F134" s="85">
        <v>4</v>
      </c>
      <c r="G134" s="85">
        <v>2</v>
      </c>
      <c r="H134" s="113"/>
      <c r="P134" s="21" t="str">
        <f t="shared" ref="P134:P148" si="63">IF(A134&gt;=$B$130,"A","B")</f>
        <v>B</v>
      </c>
      <c r="Q134" s="85">
        <f t="shared" si="61"/>
        <v>67.150000000000034</v>
      </c>
      <c r="R134" s="85">
        <f t="shared" si="61"/>
        <v>0.63999999999999879</v>
      </c>
      <c r="S134" s="85">
        <f t="shared" si="61"/>
        <v>-51</v>
      </c>
      <c r="T134" s="85">
        <f t="shared" si="61"/>
        <v>-54.500000000000057</v>
      </c>
      <c r="U134" s="85">
        <f t="shared" si="61"/>
        <v>4</v>
      </c>
      <c r="V134" s="85">
        <f t="shared" si="61"/>
        <v>2</v>
      </c>
      <c r="W134" s="33"/>
      <c r="X134" s="85">
        <f t="shared" ref="X134:X148" si="64">IF($P134="A",B134,0)</f>
        <v>0</v>
      </c>
      <c r="Y134" s="85">
        <f t="shared" si="62"/>
        <v>0</v>
      </c>
      <c r="Z134" s="85">
        <f t="shared" si="62"/>
        <v>0</v>
      </c>
      <c r="AA134" s="85">
        <f t="shared" si="62"/>
        <v>0</v>
      </c>
      <c r="AB134" s="85">
        <f t="shared" si="62"/>
        <v>0</v>
      </c>
      <c r="AC134" s="85">
        <f t="shared" si="62"/>
        <v>0</v>
      </c>
    </row>
    <row r="135" spans="1:29" x14ac:dyDescent="0.3">
      <c r="A135" s="67">
        <v>17600</v>
      </c>
      <c r="B135" s="85">
        <v>61.25</v>
      </c>
      <c r="C135" s="85">
        <v>0.40000000000000036</v>
      </c>
      <c r="D135" s="85">
        <v>-59</v>
      </c>
      <c r="E135" s="85">
        <v>-58.500000000000057</v>
      </c>
      <c r="F135" s="85">
        <v>5</v>
      </c>
      <c r="G135" s="85">
        <v>2.5</v>
      </c>
      <c r="H135" s="113"/>
      <c r="P135" s="21" t="str">
        <f t="shared" si="63"/>
        <v>B</v>
      </c>
      <c r="Q135" s="85">
        <f t="shared" si="61"/>
        <v>61.25</v>
      </c>
      <c r="R135" s="85">
        <f t="shared" si="61"/>
        <v>0.40000000000000036</v>
      </c>
      <c r="S135" s="85">
        <f t="shared" si="61"/>
        <v>-59</v>
      </c>
      <c r="T135" s="85">
        <f t="shared" si="61"/>
        <v>-58.500000000000057</v>
      </c>
      <c r="U135" s="85">
        <f t="shared" si="61"/>
        <v>5</v>
      </c>
      <c r="V135" s="85">
        <f t="shared" si="61"/>
        <v>2.5</v>
      </c>
      <c r="W135" s="33"/>
      <c r="X135" s="85">
        <f t="shared" si="64"/>
        <v>0</v>
      </c>
      <c r="Y135" s="85">
        <f t="shared" si="62"/>
        <v>0</v>
      </c>
      <c r="Z135" s="85">
        <f t="shared" si="62"/>
        <v>0</v>
      </c>
      <c r="AA135" s="85">
        <f t="shared" si="62"/>
        <v>0</v>
      </c>
      <c r="AB135" s="85">
        <f t="shared" si="62"/>
        <v>0</v>
      </c>
      <c r="AC135" s="85">
        <f t="shared" si="62"/>
        <v>0</v>
      </c>
    </row>
    <row r="136" spans="1:29" x14ac:dyDescent="0.3">
      <c r="A136" s="67">
        <v>17700</v>
      </c>
      <c r="B136" s="85">
        <v>58.500000000000028</v>
      </c>
      <c r="C136" s="85">
        <v>0.61999999999999922</v>
      </c>
      <c r="D136" s="85">
        <v>-44</v>
      </c>
      <c r="E136" s="85">
        <v>-58</v>
      </c>
      <c r="F136" s="85">
        <v>-8.5</v>
      </c>
      <c r="G136" s="85">
        <v>2.5</v>
      </c>
      <c r="H136" s="113"/>
      <c r="P136" s="21" t="str">
        <f t="shared" si="63"/>
        <v>B</v>
      </c>
      <c r="Q136" s="85">
        <f t="shared" si="61"/>
        <v>58.500000000000028</v>
      </c>
      <c r="R136" s="85">
        <f t="shared" si="61"/>
        <v>0.61999999999999922</v>
      </c>
      <c r="S136" s="85">
        <f t="shared" si="61"/>
        <v>-44</v>
      </c>
      <c r="T136" s="85">
        <f t="shared" si="61"/>
        <v>-58</v>
      </c>
      <c r="U136" s="85">
        <f t="shared" si="61"/>
        <v>-8.5</v>
      </c>
      <c r="V136" s="85">
        <f t="shared" si="61"/>
        <v>2.5</v>
      </c>
      <c r="W136" s="33"/>
      <c r="X136" s="85">
        <f t="shared" si="64"/>
        <v>0</v>
      </c>
      <c r="Y136" s="85">
        <f t="shared" si="62"/>
        <v>0</v>
      </c>
      <c r="Z136" s="85">
        <f t="shared" si="62"/>
        <v>0</v>
      </c>
      <c r="AA136" s="85">
        <f t="shared" si="62"/>
        <v>0</v>
      </c>
      <c r="AB136" s="85">
        <f t="shared" si="62"/>
        <v>0</v>
      </c>
      <c r="AC136" s="85">
        <f t="shared" si="62"/>
        <v>0</v>
      </c>
    </row>
    <row r="137" spans="1:29" x14ac:dyDescent="0.3">
      <c r="A137" s="67">
        <v>17800</v>
      </c>
      <c r="B137" s="85">
        <v>50.949999999999989</v>
      </c>
      <c r="C137" s="85">
        <v>0.5</v>
      </c>
      <c r="D137" s="85">
        <v>-25.5</v>
      </c>
      <c r="E137" s="85">
        <v>-43.999999999999943</v>
      </c>
      <c r="F137" s="85">
        <v>-18.500000000000057</v>
      </c>
      <c r="G137" s="85">
        <v>3.4999999999999964</v>
      </c>
      <c r="H137" s="113"/>
      <c r="P137" s="21" t="str">
        <f t="shared" si="63"/>
        <v>A</v>
      </c>
      <c r="Q137" s="85">
        <f t="shared" si="61"/>
        <v>0</v>
      </c>
      <c r="R137" s="85">
        <f t="shared" si="61"/>
        <v>0</v>
      </c>
      <c r="S137" s="85">
        <f t="shared" si="61"/>
        <v>0</v>
      </c>
      <c r="T137" s="85">
        <f t="shared" si="61"/>
        <v>0</v>
      </c>
      <c r="U137" s="85">
        <f t="shared" si="61"/>
        <v>0</v>
      </c>
      <c r="V137" s="85">
        <f t="shared" si="61"/>
        <v>0</v>
      </c>
      <c r="W137" s="33"/>
      <c r="X137" s="85">
        <f t="shared" si="64"/>
        <v>50.949999999999989</v>
      </c>
      <c r="Y137" s="85">
        <f t="shared" si="62"/>
        <v>0.5</v>
      </c>
      <c r="Z137" s="85">
        <f t="shared" si="62"/>
        <v>-25.5</v>
      </c>
      <c r="AA137" s="85">
        <f t="shared" si="62"/>
        <v>-43.999999999999943</v>
      </c>
      <c r="AB137" s="85">
        <f t="shared" si="62"/>
        <v>-18.500000000000057</v>
      </c>
      <c r="AC137" s="85">
        <f t="shared" si="62"/>
        <v>3.4999999999999964</v>
      </c>
    </row>
    <row r="138" spans="1:29" x14ac:dyDescent="0.3">
      <c r="A138" s="67">
        <v>17900</v>
      </c>
      <c r="B138" s="85">
        <v>45.5</v>
      </c>
      <c r="C138" s="85">
        <v>0.61999999999999922</v>
      </c>
      <c r="D138" s="85">
        <v>4.5</v>
      </c>
      <c r="E138" s="85">
        <v>-29</v>
      </c>
      <c r="F138" s="85">
        <v>-35</v>
      </c>
      <c r="G138" s="85">
        <v>3.5</v>
      </c>
      <c r="H138" s="113"/>
      <c r="P138" s="21" t="str">
        <f t="shared" si="63"/>
        <v>A</v>
      </c>
      <c r="Q138" s="85">
        <f>IF($P138="B",B138,0)</f>
        <v>0</v>
      </c>
      <c r="R138" s="85">
        <f t="shared" si="61"/>
        <v>0</v>
      </c>
      <c r="S138" s="85">
        <f t="shared" si="61"/>
        <v>0</v>
      </c>
      <c r="T138" s="85">
        <f t="shared" si="61"/>
        <v>0</v>
      </c>
      <c r="U138" s="85">
        <f t="shared" si="61"/>
        <v>0</v>
      </c>
      <c r="V138" s="85">
        <f t="shared" si="61"/>
        <v>0</v>
      </c>
      <c r="W138" s="33"/>
      <c r="X138" s="85">
        <f t="shared" si="64"/>
        <v>45.5</v>
      </c>
      <c r="Y138" s="85">
        <f t="shared" si="62"/>
        <v>0.61999999999999922</v>
      </c>
      <c r="Z138" s="85">
        <f t="shared" si="62"/>
        <v>4.5</v>
      </c>
      <c r="AA138" s="85">
        <f t="shared" si="62"/>
        <v>-29</v>
      </c>
      <c r="AB138" s="85">
        <f t="shared" si="62"/>
        <v>-35</v>
      </c>
      <c r="AC138" s="85">
        <f t="shared" si="62"/>
        <v>3.5</v>
      </c>
    </row>
    <row r="139" spans="1:29" x14ac:dyDescent="0.3">
      <c r="A139" s="67">
        <v>18000</v>
      </c>
      <c r="B139" s="85">
        <v>34.450000000000003</v>
      </c>
      <c r="C139" s="85">
        <v>0.37999999999999901</v>
      </c>
      <c r="D139" s="85">
        <v>39</v>
      </c>
      <c r="E139" s="85">
        <v>7</v>
      </c>
      <c r="F139" s="85">
        <v>-42.5</v>
      </c>
      <c r="G139" s="85">
        <v>3.5</v>
      </c>
      <c r="H139" s="113"/>
      <c r="P139" s="21" t="str">
        <f t="shared" si="63"/>
        <v>A</v>
      </c>
      <c r="Q139" s="85">
        <f t="shared" ref="Q139:Q148" si="65">IF($P139="B",B139,0)</f>
        <v>0</v>
      </c>
      <c r="R139" s="85">
        <f t="shared" si="61"/>
        <v>0</v>
      </c>
      <c r="S139" s="85">
        <f t="shared" si="61"/>
        <v>0</v>
      </c>
      <c r="T139" s="85">
        <f t="shared" si="61"/>
        <v>0</v>
      </c>
      <c r="U139" s="85">
        <f t="shared" si="61"/>
        <v>0</v>
      </c>
      <c r="V139" s="85">
        <f t="shared" si="61"/>
        <v>0</v>
      </c>
      <c r="W139" s="33"/>
      <c r="X139" s="85">
        <f t="shared" si="64"/>
        <v>34.450000000000003</v>
      </c>
      <c r="Y139" s="85">
        <f t="shared" si="62"/>
        <v>0.37999999999999901</v>
      </c>
      <c r="Z139" s="85">
        <f t="shared" si="62"/>
        <v>39</v>
      </c>
      <c r="AA139" s="85">
        <f t="shared" si="62"/>
        <v>7</v>
      </c>
      <c r="AB139" s="85">
        <f t="shared" si="62"/>
        <v>-42.5</v>
      </c>
      <c r="AC139" s="85">
        <f t="shared" si="62"/>
        <v>3.5</v>
      </c>
    </row>
    <row r="140" spans="1:29" x14ac:dyDescent="0.3">
      <c r="A140" s="67">
        <v>18100</v>
      </c>
      <c r="B140" s="85">
        <v>24.049999999999997</v>
      </c>
      <c r="C140" s="85">
        <v>0.15000000000000036</v>
      </c>
      <c r="D140" s="85">
        <v>67.5</v>
      </c>
      <c r="E140" s="85">
        <v>39.500000000000114</v>
      </c>
      <c r="F140" s="85">
        <v>-45.5</v>
      </c>
      <c r="G140" s="85">
        <v>3.5</v>
      </c>
      <c r="H140" s="113"/>
      <c r="P140" s="21" t="str">
        <f t="shared" si="63"/>
        <v>A</v>
      </c>
      <c r="Q140" s="85">
        <f t="shared" si="65"/>
        <v>0</v>
      </c>
      <c r="R140" s="85">
        <f t="shared" si="61"/>
        <v>0</v>
      </c>
      <c r="S140" s="85">
        <f t="shared" si="61"/>
        <v>0</v>
      </c>
      <c r="T140" s="85">
        <f t="shared" si="61"/>
        <v>0</v>
      </c>
      <c r="U140" s="85">
        <f t="shared" si="61"/>
        <v>0</v>
      </c>
      <c r="V140" s="85">
        <f t="shared" si="61"/>
        <v>0</v>
      </c>
      <c r="W140" s="33"/>
      <c r="X140" s="85">
        <f t="shared" si="64"/>
        <v>24.049999999999997</v>
      </c>
      <c r="Y140" s="85">
        <f t="shared" si="62"/>
        <v>0.15000000000000036</v>
      </c>
      <c r="Z140" s="85">
        <f t="shared" si="62"/>
        <v>67.5</v>
      </c>
      <c r="AA140" s="85">
        <f t="shared" si="62"/>
        <v>39.500000000000114</v>
      </c>
      <c r="AB140" s="85">
        <f t="shared" si="62"/>
        <v>-45.5</v>
      </c>
      <c r="AC140" s="85">
        <f t="shared" si="62"/>
        <v>3.5</v>
      </c>
    </row>
    <row r="141" spans="1:29" x14ac:dyDescent="0.3">
      <c r="A141" s="67">
        <v>18200</v>
      </c>
      <c r="B141" s="85">
        <v>16.350000000000001</v>
      </c>
      <c r="C141" s="85">
        <v>5.0000000000000711E-2</v>
      </c>
      <c r="D141" s="85">
        <v>84</v>
      </c>
      <c r="E141" s="85">
        <v>58</v>
      </c>
      <c r="F141" s="85">
        <v>-45.999999999999972</v>
      </c>
      <c r="G141" s="85">
        <v>3</v>
      </c>
      <c r="H141" s="113"/>
      <c r="P141" s="21" t="str">
        <f t="shared" si="63"/>
        <v>A</v>
      </c>
      <c r="Q141" s="85">
        <f t="shared" si="65"/>
        <v>0</v>
      </c>
      <c r="R141" s="85">
        <f t="shared" si="61"/>
        <v>0</v>
      </c>
      <c r="S141" s="85">
        <f t="shared" si="61"/>
        <v>0</v>
      </c>
      <c r="T141" s="85">
        <f t="shared" si="61"/>
        <v>0</v>
      </c>
      <c r="U141" s="85">
        <f t="shared" si="61"/>
        <v>0</v>
      </c>
      <c r="V141" s="85">
        <f t="shared" si="61"/>
        <v>0</v>
      </c>
      <c r="W141" s="33"/>
      <c r="X141" s="85">
        <f t="shared" si="64"/>
        <v>16.350000000000001</v>
      </c>
      <c r="Y141" s="85">
        <f t="shared" si="62"/>
        <v>5.0000000000000711E-2</v>
      </c>
      <c r="Z141" s="85">
        <f t="shared" si="62"/>
        <v>84</v>
      </c>
      <c r="AA141" s="85">
        <f t="shared" si="62"/>
        <v>58</v>
      </c>
      <c r="AB141" s="85">
        <f t="shared" si="62"/>
        <v>-45.999999999999972</v>
      </c>
      <c r="AC141" s="85">
        <f t="shared" si="62"/>
        <v>3</v>
      </c>
    </row>
    <row r="142" spans="1:29" x14ac:dyDescent="0.3">
      <c r="A142" s="67">
        <v>18300</v>
      </c>
      <c r="B142" s="85">
        <v>8.8500000000000014</v>
      </c>
      <c r="C142" s="85">
        <v>-0.24000000000000021</v>
      </c>
      <c r="D142" s="85">
        <v>75.5</v>
      </c>
      <c r="E142" s="85">
        <v>61</v>
      </c>
      <c r="F142" s="85">
        <v>-34.5</v>
      </c>
      <c r="G142" s="85">
        <v>1.5</v>
      </c>
      <c r="H142" s="113"/>
      <c r="P142" s="21" t="str">
        <f t="shared" si="63"/>
        <v>A</v>
      </c>
      <c r="Q142" s="85">
        <f t="shared" si="65"/>
        <v>0</v>
      </c>
      <c r="R142" s="85">
        <f t="shared" si="61"/>
        <v>0</v>
      </c>
      <c r="S142" s="85">
        <f t="shared" si="61"/>
        <v>0</v>
      </c>
      <c r="T142" s="85">
        <f t="shared" si="61"/>
        <v>0</v>
      </c>
      <c r="U142" s="85">
        <f t="shared" si="61"/>
        <v>0</v>
      </c>
      <c r="V142" s="85">
        <f t="shared" si="61"/>
        <v>0</v>
      </c>
      <c r="W142" s="33"/>
      <c r="X142" s="85">
        <f t="shared" si="64"/>
        <v>8.8500000000000014</v>
      </c>
      <c r="Y142" s="85">
        <f t="shared" si="62"/>
        <v>-0.24000000000000021</v>
      </c>
      <c r="Z142" s="85">
        <f t="shared" si="62"/>
        <v>75.5</v>
      </c>
      <c r="AA142" s="85">
        <f t="shared" si="62"/>
        <v>61</v>
      </c>
      <c r="AB142" s="85">
        <f t="shared" si="62"/>
        <v>-34.5</v>
      </c>
      <c r="AC142" s="85">
        <f t="shared" si="62"/>
        <v>1.5</v>
      </c>
    </row>
    <row r="143" spans="1:29" x14ac:dyDescent="0.3">
      <c r="A143" s="67">
        <v>18400</v>
      </c>
      <c r="B143" s="85">
        <v>6.4499999999999993</v>
      </c>
      <c r="C143" s="85">
        <v>-0.13999999999999879</v>
      </c>
      <c r="D143" s="85">
        <v>71</v>
      </c>
      <c r="E143" s="85">
        <v>53.499999999999972</v>
      </c>
      <c r="F143" s="85">
        <v>-32.5</v>
      </c>
      <c r="G143" s="85">
        <v>1.5</v>
      </c>
      <c r="H143" s="113"/>
      <c r="P143" s="21" t="str">
        <f t="shared" si="63"/>
        <v>A</v>
      </c>
      <c r="Q143" s="85">
        <f t="shared" si="65"/>
        <v>0</v>
      </c>
      <c r="R143" s="85">
        <f t="shared" si="61"/>
        <v>0</v>
      </c>
      <c r="S143" s="85">
        <f t="shared" si="61"/>
        <v>0</v>
      </c>
      <c r="T143" s="85">
        <f t="shared" si="61"/>
        <v>0</v>
      </c>
      <c r="U143" s="85">
        <f t="shared" si="61"/>
        <v>0</v>
      </c>
      <c r="V143" s="85">
        <f t="shared" si="61"/>
        <v>0</v>
      </c>
      <c r="W143" s="33"/>
      <c r="X143" s="85">
        <f t="shared" si="64"/>
        <v>6.4499999999999993</v>
      </c>
      <c r="Y143" s="85">
        <f t="shared" si="62"/>
        <v>-0.13999999999999879</v>
      </c>
      <c r="Z143" s="85">
        <f t="shared" si="62"/>
        <v>71</v>
      </c>
      <c r="AA143" s="85">
        <f t="shared" si="62"/>
        <v>53.499999999999972</v>
      </c>
      <c r="AB143" s="85">
        <f t="shared" si="62"/>
        <v>-32.5</v>
      </c>
      <c r="AC143" s="85">
        <f t="shared" si="62"/>
        <v>1.5</v>
      </c>
    </row>
    <row r="144" spans="1:29" x14ac:dyDescent="0.3">
      <c r="A144" s="67">
        <v>18500</v>
      </c>
      <c r="B144" s="85">
        <v>4</v>
      </c>
      <c r="C144" s="85">
        <v>-0.24000000000000021</v>
      </c>
      <c r="D144" s="85">
        <v>54.500000000000028</v>
      </c>
      <c r="E144" s="85">
        <v>40.999999999999972</v>
      </c>
      <c r="F144" s="85">
        <v>-24.5</v>
      </c>
      <c r="G144" s="85">
        <v>1</v>
      </c>
      <c r="H144" s="113"/>
      <c r="P144" s="21" t="str">
        <f t="shared" si="63"/>
        <v>A</v>
      </c>
      <c r="Q144" s="85">
        <f t="shared" si="65"/>
        <v>0</v>
      </c>
      <c r="R144" s="85">
        <f t="shared" si="61"/>
        <v>0</v>
      </c>
      <c r="S144" s="85">
        <f t="shared" si="61"/>
        <v>0</v>
      </c>
      <c r="T144" s="85">
        <f t="shared" si="61"/>
        <v>0</v>
      </c>
      <c r="U144" s="85">
        <f t="shared" si="61"/>
        <v>0</v>
      </c>
      <c r="V144" s="85">
        <f t="shared" si="61"/>
        <v>0</v>
      </c>
      <c r="W144" s="33"/>
      <c r="X144" s="85">
        <f t="shared" si="64"/>
        <v>4</v>
      </c>
      <c r="Y144" s="85">
        <f t="shared" si="62"/>
        <v>-0.24000000000000021</v>
      </c>
      <c r="Z144" s="85">
        <f t="shared" si="62"/>
        <v>54.500000000000028</v>
      </c>
      <c r="AA144" s="85">
        <f t="shared" si="62"/>
        <v>40.999999999999972</v>
      </c>
      <c r="AB144" s="85">
        <f t="shared" si="62"/>
        <v>-24.5</v>
      </c>
      <c r="AC144" s="85">
        <f t="shared" si="62"/>
        <v>1</v>
      </c>
    </row>
    <row r="145" spans="1:29" x14ac:dyDescent="0.3">
      <c r="A145" s="67">
        <v>18600</v>
      </c>
      <c r="B145" s="85">
        <v>1</v>
      </c>
      <c r="C145" s="85">
        <v>-0.68000000000000149</v>
      </c>
      <c r="D145" s="85">
        <v>23.5</v>
      </c>
      <c r="E145" s="85">
        <v>22.499999999999972</v>
      </c>
      <c r="F145" s="85">
        <v>-7.5</v>
      </c>
      <c r="G145" s="85">
        <v>0.5</v>
      </c>
      <c r="H145" s="113"/>
      <c r="P145" s="21" t="str">
        <f t="shared" si="63"/>
        <v>A</v>
      </c>
      <c r="Q145" s="85">
        <f t="shared" si="65"/>
        <v>0</v>
      </c>
      <c r="R145" s="85">
        <f t="shared" si="61"/>
        <v>0</v>
      </c>
      <c r="S145" s="85">
        <f t="shared" si="61"/>
        <v>0</v>
      </c>
      <c r="T145" s="85">
        <f t="shared" si="61"/>
        <v>0</v>
      </c>
      <c r="U145" s="85">
        <f t="shared" si="61"/>
        <v>0</v>
      </c>
      <c r="V145" s="85">
        <f t="shared" si="61"/>
        <v>0</v>
      </c>
      <c r="W145" s="33"/>
      <c r="X145" s="85">
        <f t="shared" si="64"/>
        <v>1</v>
      </c>
      <c r="Y145" s="85">
        <f t="shared" si="62"/>
        <v>-0.68000000000000149</v>
      </c>
      <c r="Z145" s="85">
        <f t="shared" si="62"/>
        <v>23.5</v>
      </c>
      <c r="AA145" s="85">
        <f t="shared" si="62"/>
        <v>22.499999999999972</v>
      </c>
      <c r="AB145" s="85">
        <f t="shared" si="62"/>
        <v>-7.5</v>
      </c>
      <c r="AC145" s="85">
        <f t="shared" si="62"/>
        <v>0.5</v>
      </c>
    </row>
    <row r="146" spans="1:29" x14ac:dyDescent="0.3">
      <c r="A146" s="67">
        <v>18700</v>
      </c>
      <c r="B146" s="85">
        <v>0.25</v>
      </c>
      <c r="C146" s="85">
        <v>-0.83000000000000007</v>
      </c>
      <c r="D146" s="85">
        <v>11</v>
      </c>
      <c r="E146" s="85">
        <v>13.000000000000014</v>
      </c>
      <c r="F146" s="85">
        <v>-2.0000000000000071</v>
      </c>
      <c r="G146" s="85">
        <v>0</v>
      </c>
      <c r="H146" s="113"/>
      <c r="P146" s="21" t="str">
        <f t="shared" si="63"/>
        <v>A</v>
      </c>
      <c r="Q146" s="85">
        <f t="shared" si="65"/>
        <v>0</v>
      </c>
      <c r="R146" s="85">
        <f t="shared" si="61"/>
        <v>0</v>
      </c>
      <c r="S146" s="85">
        <f t="shared" si="61"/>
        <v>0</v>
      </c>
      <c r="T146" s="85">
        <f t="shared" si="61"/>
        <v>0</v>
      </c>
      <c r="U146" s="85">
        <f t="shared" si="61"/>
        <v>0</v>
      </c>
      <c r="V146" s="85">
        <f t="shared" si="61"/>
        <v>0</v>
      </c>
      <c r="W146" s="33"/>
      <c r="X146" s="85">
        <f t="shared" si="64"/>
        <v>0.25</v>
      </c>
      <c r="Y146" s="85">
        <f t="shared" si="62"/>
        <v>-0.83000000000000007</v>
      </c>
      <c r="Z146" s="85">
        <f t="shared" si="62"/>
        <v>11</v>
      </c>
      <c r="AA146" s="85">
        <f t="shared" si="62"/>
        <v>13.000000000000014</v>
      </c>
      <c r="AB146" s="85">
        <f t="shared" si="62"/>
        <v>-2.0000000000000071</v>
      </c>
      <c r="AC146" s="85">
        <f t="shared" si="62"/>
        <v>0</v>
      </c>
    </row>
    <row r="147" spans="1:29" x14ac:dyDescent="0.3">
      <c r="A147" s="67">
        <v>18800</v>
      </c>
      <c r="B147" s="85">
        <v>0.29999999999999982</v>
      </c>
      <c r="C147" s="85">
        <v>-0.76000000000000156</v>
      </c>
      <c r="D147" s="85">
        <v>10</v>
      </c>
      <c r="E147" s="85">
        <v>9.5</v>
      </c>
      <c r="F147" s="85">
        <v>-2</v>
      </c>
      <c r="G147" s="85">
        <v>0.5</v>
      </c>
      <c r="H147" s="113"/>
      <c r="P147" s="21" t="str">
        <f t="shared" si="63"/>
        <v>A</v>
      </c>
      <c r="Q147" s="85">
        <f t="shared" si="65"/>
        <v>0</v>
      </c>
      <c r="R147" s="85">
        <f t="shared" si="61"/>
        <v>0</v>
      </c>
      <c r="S147" s="85">
        <f t="shared" si="61"/>
        <v>0</v>
      </c>
      <c r="T147" s="85">
        <f t="shared" si="61"/>
        <v>0</v>
      </c>
      <c r="U147" s="85">
        <f t="shared" si="61"/>
        <v>0</v>
      </c>
      <c r="V147" s="85">
        <f t="shared" si="61"/>
        <v>0</v>
      </c>
      <c r="W147" s="33"/>
      <c r="X147" s="85">
        <f t="shared" si="64"/>
        <v>0.29999999999999982</v>
      </c>
      <c r="Y147" s="85">
        <f t="shared" si="62"/>
        <v>-0.76000000000000156</v>
      </c>
      <c r="Z147" s="85">
        <f t="shared" si="62"/>
        <v>10</v>
      </c>
      <c r="AA147" s="85">
        <f t="shared" si="62"/>
        <v>9.5</v>
      </c>
      <c r="AB147" s="85">
        <f t="shared" si="62"/>
        <v>-2</v>
      </c>
      <c r="AC147" s="85">
        <f t="shared" si="62"/>
        <v>0.5</v>
      </c>
    </row>
    <row r="148" spans="1:29" x14ac:dyDescent="0.3">
      <c r="A148" s="67">
        <v>18900</v>
      </c>
      <c r="B148" s="85">
        <v>0.35000000000000009</v>
      </c>
      <c r="C148" s="85">
        <v>-0.67999999999999972</v>
      </c>
      <c r="D148" s="85">
        <v>10</v>
      </c>
      <c r="E148" s="85">
        <v>8.0000000000000071</v>
      </c>
      <c r="F148" s="85">
        <v>-3</v>
      </c>
      <c r="G148" s="85">
        <v>0</v>
      </c>
      <c r="H148" s="113"/>
      <c r="P148" s="21" t="str">
        <f t="shared" si="63"/>
        <v>A</v>
      </c>
      <c r="Q148" s="85">
        <f t="shared" si="65"/>
        <v>0</v>
      </c>
      <c r="R148" s="85">
        <f t="shared" si="61"/>
        <v>0</v>
      </c>
      <c r="S148" s="85">
        <f t="shared" si="61"/>
        <v>0</v>
      </c>
      <c r="T148" s="85">
        <f t="shared" si="61"/>
        <v>0</v>
      </c>
      <c r="U148" s="85">
        <f t="shared" si="61"/>
        <v>0</v>
      </c>
      <c r="V148" s="85">
        <f t="shared" si="61"/>
        <v>0</v>
      </c>
      <c r="W148" s="33"/>
      <c r="X148" s="85">
        <f t="shared" si="64"/>
        <v>0.35000000000000009</v>
      </c>
      <c r="Y148" s="85">
        <f t="shared" si="62"/>
        <v>-0.67999999999999972</v>
      </c>
      <c r="Z148" s="85">
        <f t="shared" si="62"/>
        <v>10</v>
      </c>
      <c r="AA148" s="85">
        <f t="shared" si="62"/>
        <v>8.0000000000000071</v>
      </c>
      <c r="AB148" s="85">
        <f t="shared" si="62"/>
        <v>-3</v>
      </c>
      <c r="AC148" s="85">
        <f t="shared" si="62"/>
        <v>0</v>
      </c>
    </row>
    <row r="149" spans="1:29" x14ac:dyDescent="0.3">
      <c r="A149" s="68" t="s">
        <v>120</v>
      </c>
      <c r="B149" s="86">
        <v>192.49999999999997</v>
      </c>
      <c r="C149" s="86">
        <v>-1.8700000000000028</v>
      </c>
      <c r="D149" s="86">
        <v>425</v>
      </c>
      <c r="E149" s="86">
        <v>240.00000000000011</v>
      </c>
      <c r="F149" s="86">
        <v>-293.5</v>
      </c>
      <c r="G149" s="86">
        <v>21.999999999999996</v>
      </c>
      <c r="H149" s="89"/>
      <c r="I149" s="105">
        <f>X149</f>
        <v>192.49999999999997</v>
      </c>
      <c r="J149" s="105">
        <f>Y149</f>
        <v>-1.8700000000000028</v>
      </c>
      <c r="K149" s="105">
        <f>Z149</f>
        <v>425</v>
      </c>
      <c r="L149" s="105">
        <f>AA149</f>
        <v>240.00000000000011</v>
      </c>
      <c r="M149" s="105">
        <f t="shared" ref="M149:N149" si="66">AB149</f>
        <v>-293.5</v>
      </c>
      <c r="N149" s="105">
        <f t="shared" si="66"/>
        <v>21.999999999999996</v>
      </c>
      <c r="P149" s="21"/>
      <c r="Q149" s="33"/>
      <c r="R149" s="33"/>
      <c r="S149" s="33"/>
      <c r="T149" s="33"/>
      <c r="U149" s="33"/>
      <c r="V149" s="33"/>
      <c r="W149" s="33"/>
      <c r="X149" s="106">
        <f>SUM(X133:X148)</f>
        <v>192.49999999999997</v>
      </c>
      <c r="Y149" s="106">
        <f t="shared" ref="Y149:AC149" si="67">SUM(Y133:Y148)</f>
        <v>-1.8700000000000028</v>
      </c>
      <c r="Z149" s="106">
        <f t="shared" si="67"/>
        <v>425</v>
      </c>
      <c r="AA149" s="106">
        <f t="shared" si="67"/>
        <v>240.00000000000011</v>
      </c>
      <c r="AB149" s="106">
        <f t="shared" si="67"/>
        <v>-293.5</v>
      </c>
      <c r="AC149" s="106">
        <f t="shared" si="67"/>
        <v>21.999999999999996</v>
      </c>
    </row>
    <row r="150" spans="1:29" x14ac:dyDescent="0.3">
      <c r="A150" s="82"/>
      <c r="B150" s="89"/>
      <c r="C150" s="89"/>
      <c r="D150" s="89"/>
      <c r="E150" s="89"/>
      <c r="F150" s="89"/>
      <c r="G150" s="89"/>
      <c r="H150" s="89"/>
      <c r="P150" s="21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</row>
    <row r="151" spans="1:29" x14ac:dyDescent="0.3">
      <c r="A151" s="92" t="s">
        <v>128</v>
      </c>
      <c r="B151" s="92" t="s">
        <v>127</v>
      </c>
      <c r="C151" s="92" t="s">
        <v>129</v>
      </c>
      <c r="D151" s="92" t="s">
        <v>130</v>
      </c>
      <c r="E151" s="92" t="s">
        <v>131</v>
      </c>
      <c r="F151" s="92" t="s">
        <v>132</v>
      </c>
      <c r="G151" s="92" t="s">
        <v>133</v>
      </c>
      <c r="H151" s="92"/>
      <c r="P151" s="21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</row>
    <row r="152" spans="1:29" x14ac:dyDescent="0.3">
      <c r="A152" s="68" t="s">
        <v>44</v>
      </c>
      <c r="B152" s="68" t="s">
        <v>36</v>
      </c>
      <c r="C152" s="68" t="s">
        <v>37</v>
      </c>
      <c r="D152" s="68" t="s">
        <v>118</v>
      </c>
      <c r="E152" s="68" t="s">
        <v>116</v>
      </c>
      <c r="F152" s="68" t="s">
        <v>119</v>
      </c>
      <c r="G152" s="68" t="s">
        <v>117</v>
      </c>
      <c r="H152" s="82"/>
      <c r="P152" s="21"/>
      <c r="Q152" s="33"/>
      <c r="R152" s="33"/>
      <c r="S152" s="33"/>
      <c r="T152" s="33"/>
      <c r="U152" s="33"/>
      <c r="V152" s="33"/>
      <c r="W152" s="33"/>
      <c r="X152" s="106">
        <f t="shared" ref="X152:AC152" si="68">SUM(X153:X168)</f>
        <v>-103.35000000000002</v>
      </c>
      <c r="Y152" s="106">
        <f t="shared" si="68"/>
        <v>4.5400000000000027</v>
      </c>
      <c r="Z152" s="106">
        <f t="shared" si="68"/>
        <v>-334.50000000000006</v>
      </c>
      <c r="AA152" s="106">
        <f t="shared" si="68"/>
        <v>-260.99999999999972</v>
      </c>
      <c r="AB152" s="106">
        <f t="shared" si="68"/>
        <v>53.000000000000014</v>
      </c>
      <c r="AC152" s="106">
        <f t="shared" si="68"/>
        <v>14.499999999999998</v>
      </c>
    </row>
    <row r="153" spans="1:29" x14ac:dyDescent="0.3">
      <c r="A153" s="67">
        <v>16900</v>
      </c>
      <c r="B153" s="85">
        <v>-0.60000000000000142</v>
      </c>
      <c r="C153" s="85">
        <v>0.80999999999999872</v>
      </c>
      <c r="D153" s="85">
        <v>-11.5</v>
      </c>
      <c r="E153" s="85">
        <v>-10</v>
      </c>
      <c r="F153" s="85">
        <v>1</v>
      </c>
      <c r="G153" s="85">
        <v>0.5</v>
      </c>
      <c r="H153" s="113"/>
      <c r="I153" s="105">
        <f>X152</f>
        <v>-103.35000000000002</v>
      </c>
      <c r="J153" s="105">
        <f>Y152</f>
        <v>4.5400000000000027</v>
      </c>
      <c r="K153" s="105">
        <f t="shared" ref="K153:N153" si="69">Z152</f>
        <v>-334.50000000000006</v>
      </c>
      <c r="L153" s="105">
        <f t="shared" si="69"/>
        <v>-260.99999999999972</v>
      </c>
      <c r="M153" s="105">
        <f t="shared" si="69"/>
        <v>53.000000000000014</v>
      </c>
      <c r="N153" s="105">
        <f t="shared" si="69"/>
        <v>14.499999999999998</v>
      </c>
      <c r="P153" s="21" t="str">
        <f>IF(A153&lt;=$B$130,"A","B")</f>
        <v>A</v>
      </c>
      <c r="Q153" s="85">
        <f t="shared" ref="Q153:V168" si="70">IF($P153="B",B153,0)</f>
        <v>0</v>
      </c>
      <c r="R153" s="85">
        <f t="shared" si="70"/>
        <v>0</v>
      </c>
      <c r="S153" s="85">
        <f t="shared" si="70"/>
        <v>0</v>
      </c>
      <c r="T153" s="85">
        <f t="shared" si="70"/>
        <v>0</v>
      </c>
      <c r="U153" s="85">
        <f t="shared" si="70"/>
        <v>0</v>
      </c>
      <c r="V153" s="85">
        <f t="shared" si="70"/>
        <v>0</v>
      </c>
      <c r="W153" s="33"/>
      <c r="X153" s="85">
        <f>IF($P153="A",B153,0)</f>
        <v>-0.60000000000000142</v>
      </c>
      <c r="Y153" s="85">
        <f t="shared" ref="Y153:AC168" si="71">IF($P153="A",C153,0)</f>
        <v>0.80999999999999872</v>
      </c>
      <c r="Z153" s="85">
        <f t="shared" si="71"/>
        <v>-11.5</v>
      </c>
      <c r="AA153" s="85">
        <f t="shared" si="71"/>
        <v>-10</v>
      </c>
      <c r="AB153" s="85">
        <f t="shared" si="71"/>
        <v>1</v>
      </c>
      <c r="AC153" s="85">
        <f t="shared" si="71"/>
        <v>0.5</v>
      </c>
    </row>
    <row r="154" spans="1:29" x14ac:dyDescent="0.3">
      <c r="A154" s="67">
        <v>17000</v>
      </c>
      <c r="B154" s="85">
        <v>0.5</v>
      </c>
      <c r="C154" s="85">
        <v>1.1600000000000001</v>
      </c>
      <c r="D154" s="85">
        <v>-5.5</v>
      </c>
      <c r="E154" s="85">
        <v>-10.499999999999986</v>
      </c>
      <c r="F154" s="85">
        <v>-5.9999999999999858</v>
      </c>
      <c r="G154" s="85">
        <v>0</v>
      </c>
      <c r="H154" s="113"/>
      <c r="P154" s="21" t="str">
        <f t="shared" ref="P154:P168" si="72">IF(A154&lt;=$B$130,"A","B")</f>
        <v>A</v>
      </c>
      <c r="Q154" s="85">
        <f t="shared" si="70"/>
        <v>0</v>
      </c>
      <c r="R154" s="85">
        <f t="shared" si="70"/>
        <v>0</v>
      </c>
      <c r="S154" s="85">
        <f t="shared" si="70"/>
        <v>0</v>
      </c>
      <c r="T154" s="85">
        <f t="shared" si="70"/>
        <v>0</v>
      </c>
      <c r="U154" s="85">
        <f t="shared" si="70"/>
        <v>0</v>
      </c>
      <c r="V154" s="85">
        <f t="shared" si="70"/>
        <v>0</v>
      </c>
      <c r="W154" s="33"/>
      <c r="X154" s="85">
        <f t="shared" ref="X154:X168" si="73">IF($P154="A",B154,0)</f>
        <v>0.5</v>
      </c>
      <c r="Y154" s="85">
        <f t="shared" si="71"/>
        <v>1.1600000000000001</v>
      </c>
      <c r="Z154" s="85">
        <f t="shared" si="71"/>
        <v>-5.5</v>
      </c>
      <c r="AA154" s="85">
        <f t="shared" si="71"/>
        <v>-10.499999999999986</v>
      </c>
      <c r="AB154" s="85">
        <f t="shared" si="71"/>
        <v>-5.9999999999999858</v>
      </c>
      <c r="AC154" s="85">
        <f t="shared" si="71"/>
        <v>0</v>
      </c>
    </row>
    <row r="155" spans="1:29" x14ac:dyDescent="0.3">
      <c r="A155" s="67">
        <v>17100</v>
      </c>
      <c r="B155" s="85">
        <v>-2.6000000000000014</v>
      </c>
      <c r="C155" s="85">
        <v>0.60000000000000142</v>
      </c>
      <c r="D155" s="85">
        <v>-27</v>
      </c>
      <c r="E155" s="85">
        <v>-19.5</v>
      </c>
      <c r="F155" s="85">
        <v>7.5</v>
      </c>
      <c r="G155" s="85">
        <v>0.49999999999999956</v>
      </c>
      <c r="H155" s="113"/>
      <c r="P155" s="21" t="str">
        <f t="shared" si="72"/>
        <v>A</v>
      </c>
      <c r="Q155" s="85">
        <f t="shared" si="70"/>
        <v>0</v>
      </c>
      <c r="R155" s="85">
        <f t="shared" si="70"/>
        <v>0</v>
      </c>
      <c r="S155" s="85">
        <f t="shared" si="70"/>
        <v>0</v>
      </c>
      <c r="T155" s="85">
        <f t="shared" si="70"/>
        <v>0</v>
      </c>
      <c r="U155" s="85">
        <f t="shared" si="70"/>
        <v>0</v>
      </c>
      <c r="V155" s="85">
        <f t="shared" si="70"/>
        <v>0</v>
      </c>
      <c r="W155" s="33"/>
      <c r="X155" s="85">
        <f t="shared" si="73"/>
        <v>-2.6000000000000014</v>
      </c>
      <c r="Y155" s="85">
        <f t="shared" si="71"/>
        <v>0.60000000000000142</v>
      </c>
      <c r="Z155" s="85">
        <f t="shared" si="71"/>
        <v>-27</v>
      </c>
      <c r="AA155" s="85">
        <f t="shared" si="71"/>
        <v>-19.5</v>
      </c>
      <c r="AB155" s="85">
        <f t="shared" si="71"/>
        <v>7.5</v>
      </c>
      <c r="AC155" s="85">
        <f t="shared" si="71"/>
        <v>0.49999999999999956</v>
      </c>
    </row>
    <row r="156" spans="1:29" x14ac:dyDescent="0.3">
      <c r="A156" s="67">
        <v>17200</v>
      </c>
      <c r="B156" s="85">
        <v>-4.1000000000000014</v>
      </c>
      <c r="C156" s="85">
        <v>0.49000000000000021</v>
      </c>
      <c r="D156" s="85">
        <v>-35.5</v>
      </c>
      <c r="E156" s="85">
        <v>-24.999999999999972</v>
      </c>
      <c r="F156" s="85">
        <v>10.5</v>
      </c>
      <c r="G156" s="85">
        <v>0.5</v>
      </c>
      <c r="H156" s="113"/>
      <c r="P156" s="21" t="str">
        <f t="shared" si="72"/>
        <v>A</v>
      </c>
      <c r="Q156" s="85">
        <f t="shared" si="70"/>
        <v>0</v>
      </c>
      <c r="R156" s="85">
        <f t="shared" si="70"/>
        <v>0</v>
      </c>
      <c r="S156" s="85">
        <f t="shared" si="70"/>
        <v>0</v>
      </c>
      <c r="T156" s="85">
        <f t="shared" si="70"/>
        <v>0</v>
      </c>
      <c r="U156" s="85">
        <f t="shared" si="70"/>
        <v>0</v>
      </c>
      <c r="V156" s="85">
        <f t="shared" si="70"/>
        <v>0</v>
      </c>
      <c r="W156" s="33"/>
      <c r="X156" s="85">
        <f t="shared" si="73"/>
        <v>-4.1000000000000014</v>
      </c>
      <c r="Y156" s="85">
        <f t="shared" si="71"/>
        <v>0.49000000000000021</v>
      </c>
      <c r="Z156" s="85">
        <f t="shared" si="71"/>
        <v>-35.5</v>
      </c>
      <c r="AA156" s="85">
        <f t="shared" si="71"/>
        <v>-24.999999999999972</v>
      </c>
      <c r="AB156" s="85">
        <f t="shared" si="71"/>
        <v>10.5</v>
      </c>
      <c r="AC156" s="85">
        <f t="shared" si="71"/>
        <v>0.5</v>
      </c>
    </row>
    <row r="157" spans="1:29" x14ac:dyDescent="0.3">
      <c r="A157" s="67">
        <v>17300</v>
      </c>
      <c r="B157" s="85">
        <v>-6.4000000000000021</v>
      </c>
      <c r="C157" s="85">
        <v>0.39000000000000057</v>
      </c>
      <c r="D157" s="85">
        <v>-44</v>
      </c>
      <c r="E157" s="85">
        <v>-30.999999999999972</v>
      </c>
      <c r="F157" s="85">
        <v>13.5</v>
      </c>
      <c r="G157" s="85">
        <v>1.5000000000000009</v>
      </c>
      <c r="H157" s="113"/>
      <c r="P157" s="21" t="str">
        <f t="shared" si="72"/>
        <v>A</v>
      </c>
      <c r="Q157" s="85">
        <f t="shared" si="70"/>
        <v>0</v>
      </c>
      <c r="R157" s="85">
        <f t="shared" si="70"/>
        <v>0</v>
      </c>
      <c r="S157" s="85">
        <f t="shared" si="70"/>
        <v>0</v>
      </c>
      <c r="T157" s="85">
        <f t="shared" si="70"/>
        <v>0</v>
      </c>
      <c r="U157" s="85">
        <f t="shared" si="70"/>
        <v>0</v>
      </c>
      <c r="V157" s="85">
        <f t="shared" si="70"/>
        <v>0</v>
      </c>
      <c r="W157" s="33"/>
      <c r="X157" s="85">
        <f t="shared" si="73"/>
        <v>-6.4000000000000021</v>
      </c>
      <c r="Y157" s="85">
        <f t="shared" si="71"/>
        <v>0.39000000000000057</v>
      </c>
      <c r="Z157" s="85">
        <f t="shared" si="71"/>
        <v>-44</v>
      </c>
      <c r="AA157" s="85">
        <f t="shared" si="71"/>
        <v>-30.999999999999972</v>
      </c>
      <c r="AB157" s="85">
        <f t="shared" si="71"/>
        <v>13.5</v>
      </c>
      <c r="AC157" s="85">
        <f t="shared" si="71"/>
        <v>1.5000000000000009</v>
      </c>
    </row>
    <row r="158" spans="1:29" x14ac:dyDescent="0.3">
      <c r="A158" s="67">
        <v>17400</v>
      </c>
      <c r="B158" s="85">
        <v>-9.6499999999999986</v>
      </c>
      <c r="C158" s="85">
        <v>0.25999999999999979</v>
      </c>
      <c r="D158" s="85">
        <v>-52.000000000000057</v>
      </c>
      <c r="E158" s="85">
        <v>-35.499999999999943</v>
      </c>
      <c r="F158" s="85">
        <v>15.5</v>
      </c>
      <c r="G158" s="85">
        <v>1.5</v>
      </c>
      <c r="H158" s="113"/>
      <c r="P158" s="21" t="str">
        <f t="shared" si="72"/>
        <v>A</v>
      </c>
      <c r="Q158" s="85">
        <f>IF($P158="B",B158,0)</f>
        <v>0</v>
      </c>
      <c r="R158" s="85">
        <f t="shared" si="70"/>
        <v>0</v>
      </c>
      <c r="S158" s="85">
        <f t="shared" si="70"/>
        <v>0</v>
      </c>
      <c r="T158" s="85">
        <f t="shared" si="70"/>
        <v>0</v>
      </c>
      <c r="U158" s="85">
        <f t="shared" si="70"/>
        <v>0</v>
      </c>
      <c r="V158" s="85">
        <f t="shared" si="70"/>
        <v>0</v>
      </c>
      <c r="W158" s="33"/>
      <c r="X158" s="85">
        <f t="shared" si="73"/>
        <v>-9.6499999999999986</v>
      </c>
      <c r="Y158" s="85">
        <f t="shared" si="71"/>
        <v>0.25999999999999979</v>
      </c>
      <c r="Z158" s="85">
        <f t="shared" si="71"/>
        <v>-52.000000000000057</v>
      </c>
      <c r="AA158" s="85">
        <f t="shared" si="71"/>
        <v>-35.499999999999943</v>
      </c>
      <c r="AB158" s="85">
        <f t="shared" si="71"/>
        <v>15.5</v>
      </c>
      <c r="AC158" s="85">
        <f t="shared" si="71"/>
        <v>1.5</v>
      </c>
    </row>
    <row r="159" spans="1:29" x14ac:dyDescent="0.3">
      <c r="A159" s="67">
        <v>17500</v>
      </c>
      <c r="B159" s="85">
        <v>-13.049999999999997</v>
      </c>
      <c r="C159" s="85">
        <v>0.23000000000000043</v>
      </c>
      <c r="D159" s="85">
        <v>-53</v>
      </c>
      <c r="E159" s="85">
        <v>-38</v>
      </c>
      <c r="F159" s="85">
        <v>13.000000000000028</v>
      </c>
      <c r="G159" s="85">
        <v>2</v>
      </c>
      <c r="H159" s="113"/>
      <c r="P159" s="21" t="str">
        <f t="shared" si="72"/>
        <v>A</v>
      </c>
      <c r="Q159" s="85">
        <f t="shared" ref="Q159:Q168" si="74">IF($P159="B",B159,0)</f>
        <v>0</v>
      </c>
      <c r="R159" s="85">
        <f t="shared" si="70"/>
        <v>0</v>
      </c>
      <c r="S159" s="85">
        <f t="shared" si="70"/>
        <v>0</v>
      </c>
      <c r="T159" s="85">
        <f t="shared" si="70"/>
        <v>0</v>
      </c>
      <c r="U159" s="85">
        <f t="shared" si="70"/>
        <v>0</v>
      </c>
      <c r="V159" s="85">
        <f t="shared" si="70"/>
        <v>0</v>
      </c>
      <c r="W159" s="33"/>
      <c r="X159" s="85">
        <f t="shared" si="73"/>
        <v>-13.049999999999997</v>
      </c>
      <c r="Y159" s="85">
        <f t="shared" si="71"/>
        <v>0.23000000000000043</v>
      </c>
      <c r="Z159" s="85">
        <f t="shared" si="71"/>
        <v>-53</v>
      </c>
      <c r="AA159" s="85">
        <f t="shared" si="71"/>
        <v>-38</v>
      </c>
      <c r="AB159" s="85">
        <f t="shared" si="71"/>
        <v>13.000000000000028</v>
      </c>
      <c r="AC159" s="85">
        <f t="shared" si="71"/>
        <v>2</v>
      </c>
    </row>
    <row r="160" spans="1:29" x14ac:dyDescent="0.3">
      <c r="A160" s="67">
        <v>17600</v>
      </c>
      <c r="B160" s="85">
        <v>-17.850000000000009</v>
      </c>
      <c r="C160" s="85">
        <v>0.15000000000000036</v>
      </c>
      <c r="D160" s="85">
        <v>-50</v>
      </c>
      <c r="E160" s="85">
        <v>-36.5</v>
      </c>
      <c r="F160" s="85">
        <v>9.4999999999999716</v>
      </c>
      <c r="G160" s="85">
        <v>2.4999999999999982</v>
      </c>
      <c r="H160" s="113"/>
      <c r="P160" s="21" t="str">
        <f t="shared" si="72"/>
        <v>A</v>
      </c>
      <c r="Q160" s="85">
        <f t="shared" si="74"/>
        <v>0</v>
      </c>
      <c r="R160" s="85">
        <f t="shared" si="70"/>
        <v>0</v>
      </c>
      <c r="S160" s="85">
        <f t="shared" si="70"/>
        <v>0</v>
      </c>
      <c r="T160" s="85">
        <f t="shared" si="70"/>
        <v>0</v>
      </c>
      <c r="U160" s="85">
        <f t="shared" si="70"/>
        <v>0</v>
      </c>
      <c r="V160" s="85">
        <f t="shared" si="70"/>
        <v>0</v>
      </c>
      <c r="W160" s="33"/>
      <c r="X160" s="85">
        <f t="shared" si="73"/>
        <v>-17.850000000000009</v>
      </c>
      <c r="Y160" s="85">
        <f t="shared" si="71"/>
        <v>0.15000000000000036</v>
      </c>
      <c r="Z160" s="85">
        <f t="shared" si="71"/>
        <v>-50</v>
      </c>
      <c r="AA160" s="85">
        <f t="shared" si="71"/>
        <v>-36.5</v>
      </c>
      <c r="AB160" s="85">
        <f t="shared" si="71"/>
        <v>9.4999999999999716</v>
      </c>
      <c r="AC160" s="85">
        <f t="shared" si="71"/>
        <v>2.4999999999999982</v>
      </c>
    </row>
    <row r="161" spans="1:29" x14ac:dyDescent="0.3">
      <c r="A161" s="67">
        <v>17700</v>
      </c>
      <c r="B161" s="85">
        <v>-21.049999999999997</v>
      </c>
      <c r="C161" s="85">
        <v>0.29000000000000092</v>
      </c>
      <c r="D161" s="85">
        <v>-36.5</v>
      </c>
      <c r="E161" s="85">
        <v>-33.999999999999943</v>
      </c>
      <c r="F161" s="85">
        <v>-2</v>
      </c>
      <c r="G161" s="85">
        <v>2.5</v>
      </c>
      <c r="H161" s="113"/>
      <c r="P161" s="21" t="str">
        <f t="shared" si="72"/>
        <v>A</v>
      </c>
      <c r="Q161" s="85">
        <f t="shared" si="74"/>
        <v>0</v>
      </c>
      <c r="R161" s="85">
        <f t="shared" si="70"/>
        <v>0</v>
      </c>
      <c r="S161" s="85">
        <f t="shared" si="70"/>
        <v>0</v>
      </c>
      <c r="T161" s="85">
        <f t="shared" si="70"/>
        <v>0</v>
      </c>
      <c r="U161" s="85">
        <f t="shared" si="70"/>
        <v>0</v>
      </c>
      <c r="V161" s="85">
        <f t="shared" si="70"/>
        <v>0</v>
      </c>
      <c r="W161" s="33"/>
      <c r="X161" s="85">
        <f t="shared" si="73"/>
        <v>-21.049999999999997</v>
      </c>
      <c r="Y161" s="85">
        <f t="shared" si="71"/>
        <v>0.29000000000000092</v>
      </c>
      <c r="Z161" s="85">
        <f t="shared" si="71"/>
        <v>-36.5</v>
      </c>
      <c r="AA161" s="85">
        <f t="shared" si="71"/>
        <v>-33.999999999999943</v>
      </c>
      <c r="AB161" s="85">
        <f t="shared" si="71"/>
        <v>-2</v>
      </c>
      <c r="AC161" s="85">
        <f t="shared" si="71"/>
        <v>2.5</v>
      </c>
    </row>
    <row r="162" spans="1:29" x14ac:dyDescent="0.3">
      <c r="A162" s="67">
        <v>17800</v>
      </c>
      <c r="B162" s="85">
        <v>-28.550000000000011</v>
      </c>
      <c r="C162" s="85">
        <v>0.16000000000000014</v>
      </c>
      <c r="D162" s="85">
        <v>-19.5</v>
      </c>
      <c r="E162" s="85">
        <v>-20.999999999999886</v>
      </c>
      <c r="F162" s="85">
        <v>-9.5</v>
      </c>
      <c r="G162" s="85">
        <v>3</v>
      </c>
      <c r="H162" s="113"/>
      <c r="P162" s="21" t="str">
        <f t="shared" si="72"/>
        <v>A</v>
      </c>
      <c r="Q162" s="85">
        <f t="shared" si="74"/>
        <v>0</v>
      </c>
      <c r="R162" s="85">
        <f t="shared" si="70"/>
        <v>0</v>
      </c>
      <c r="S162" s="85">
        <f t="shared" si="70"/>
        <v>0</v>
      </c>
      <c r="T162" s="85">
        <f t="shared" si="70"/>
        <v>0</v>
      </c>
      <c r="U162" s="85">
        <f t="shared" si="70"/>
        <v>0</v>
      </c>
      <c r="V162" s="85">
        <f t="shared" si="70"/>
        <v>0</v>
      </c>
      <c r="W162" s="33"/>
      <c r="X162" s="85">
        <f t="shared" si="73"/>
        <v>-28.550000000000011</v>
      </c>
      <c r="Y162" s="85">
        <f t="shared" si="71"/>
        <v>0.16000000000000014</v>
      </c>
      <c r="Z162" s="85">
        <f t="shared" si="71"/>
        <v>-19.5</v>
      </c>
      <c r="AA162" s="85">
        <f t="shared" si="71"/>
        <v>-20.999999999999886</v>
      </c>
      <c r="AB162" s="85">
        <f t="shared" si="71"/>
        <v>-9.5</v>
      </c>
      <c r="AC162" s="85">
        <f t="shared" si="71"/>
        <v>3</v>
      </c>
    </row>
    <row r="163" spans="1:29" x14ac:dyDescent="0.3">
      <c r="A163" s="67">
        <v>17900</v>
      </c>
      <c r="B163" s="85">
        <v>-36.699999999999989</v>
      </c>
      <c r="C163" s="85">
        <v>1.9999999999999574E-2</v>
      </c>
      <c r="D163" s="85">
        <v>4</v>
      </c>
      <c r="E163" s="85">
        <v>-2.5</v>
      </c>
      <c r="F163" s="85">
        <v>-17.499999999999972</v>
      </c>
      <c r="G163" s="85">
        <v>3</v>
      </c>
      <c r="H163" s="113"/>
      <c r="P163" s="21" t="str">
        <f t="shared" si="72"/>
        <v>B</v>
      </c>
      <c r="Q163" s="85">
        <f t="shared" si="74"/>
        <v>-36.699999999999989</v>
      </c>
      <c r="R163" s="85">
        <f t="shared" si="70"/>
        <v>1.9999999999999574E-2</v>
      </c>
      <c r="S163" s="85">
        <f t="shared" si="70"/>
        <v>4</v>
      </c>
      <c r="T163" s="85">
        <f t="shared" si="70"/>
        <v>-2.5</v>
      </c>
      <c r="U163" s="85">
        <f t="shared" si="70"/>
        <v>-17.499999999999972</v>
      </c>
      <c r="V163" s="85">
        <f t="shared" si="70"/>
        <v>3</v>
      </c>
      <c r="W163" s="33"/>
      <c r="X163" s="85">
        <f t="shared" si="73"/>
        <v>0</v>
      </c>
      <c r="Y163" s="85">
        <f t="shared" si="71"/>
        <v>0</v>
      </c>
      <c r="Z163" s="85">
        <f t="shared" si="71"/>
        <v>0</v>
      </c>
      <c r="AA163" s="85">
        <f t="shared" si="71"/>
        <v>0</v>
      </c>
      <c r="AB163" s="85">
        <f t="shared" si="71"/>
        <v>0</v>
      </c>
      <c r="AC163" s="85">
        <f t="shared" si="71"/>
        <v>0</v>
      </c>
    </row>
    <row r="164" spans="1:29" x14ac:dyDescent="0.3">
      <c r="A164" s="67">
        <v>18000</v>
      </c>
      <c r="B164" s="85">
        <v>-44.199999999999989</v>
      </c>
      <c r="C164" s="85">
        <v>-6.0000000000000497E-2</v>
      </c>
      <c r="D164" s="85">
        <v>28</v>
      </c>
      <c r="E164" s="85">
        <v>15.499999999999943</v>
      </c>
      <c r="F164" s="85">
        <v>-26</v>
      </c>
      <c r="G164" s="85">
        <v>2.9999999999999964</v>
      </c>
      <c r="H164" s="113"/>
      <c r="P164" s="21" t="str">
        <f t="shared" si="72"/>
        <v>B</v>
      </c>
      <c r="Q164" s="85">
        <f t="shared" si="74"/>
        <v>-44.199999999999989</v>
      </c>
      <c r="R164" s="85">
        <f t="shared" si="70"/>
        <v>-6.0000000000000497E-2</v>
      </c>
      <c r="S164" s="85">
        <f t="shared" si="70"/>
        <v>28</v>
      </c>
      <c r="T164" s="85">
        <f t="shared" si="70"/>
        <v>15.499999999999943</v>
      </c>
      <c r="U164" s="85">
        <f t="shared" si="70"/>
        <v>-26</v>
      </c>
      <c r="V164" s="85">
        <f t="shared" si="70"/>
        <v>2.9999999999999964</v>
      </c>
      <c r="W164" s="33"/>
      <c r="X164" s="85">
        <f t="shared" si="73"/>
        <v>0</v>
      </c>
      <c r="Y164" s="85">
        <f t="shared" si="71"/>
        <v>0</v>
      </c>
      <c r="Z164" s="85">
        <f t="shared" si="71"/>
        <v>0</v>
      </c>
      <c r="AA164" s="85">
        <f t="shared" si="71"/>
        <v>0</v>
      </c>
      <c r="AB164" s="85">
        <f t="shared" si="71"/>
        <v>0</v>
      </c>
      <c r="AC164" s="85">
        <f t="shared" si="71"/>
        <v>0</v>
      </c>
    </row>
    <row r="165" spans="1:29" x14ac:dyDescent="0.3">
      <c r="A165" s="67">
        <v>18100</v>
      </c>
      <c r="B165" s="85">
        <v>-51.5</v>
      </c>
      <c r="C165" s="85">
        <v>-0.16000000000000014</v>
      </c>
      <c r="D165" s="85">
        <v>47</v>
      </c>
      <c r="E165" s="85">
        <v>31</v>
      </c>
      <c r="F165" s="85">
        <v>-31.000000000000014</v>
      </c>
      <c r="G165" s="85">
        <v>3</v>
      </c>
      <c r="H165" s="113"/>
      <c r="P165" s="21" t="str">
        <f t="shared" si="72"/>
        <v>B</v>
      </c>
      <c r="Q165" s="85">
        <f t="shared" si="74"/>
        <v>-51.5</v>
      </c>
      <c r="R165" s="85">
        <f t="shared" si="70"/>
        <v>-0.16000000000000014</v>
      </c>
      <c r="S165" s="85">
        <f t="shared" si="70"/>
        <v>47</v>
      </c>
      <c r="T165" s="85">
        <f t="shared" si="70"/>
        <v>31</v>
      </c>
      <c r="U165" s="85">
        <f t="shared" si="70"/>
        <v>-31.000000000000014</v>
      </c>
      <c r="V165" s="85">
        <f t="shared" si="70"/>
        <v>3</v>
      </c>
      <c r="W165" s="33"/>
      <c r="X165" s="85">
        <f t="shared" si="73"/>
        <v>0</v>
      </c>
      <c r="Y165" s="85">
        <f t="shared" si="71"/>
        <v>0</v>
      </c>
      <c r="Z165" s="85">
        <f t="shared" si="71"/>
        <v>0</v>
      </c>
      <c r="AA165" s="85">
        <f t="shared" si="71"/>
        <v>0</v>
      </c>
      <c r="AB165" s="85">
        <f t="shared" si="71"/>
        <v>0</v>
      </c>
      <c r="AC165" s="85">
        <f t="shared" si="71"/>
        <v>0</v>
      </c>
    </row>
    <row r="166" spans="1:29" x14ac:dyDescent="0.3">
      <c r="A166" s="67">
        <v>18200</v>
      </c>
      <c r="B166" s="85">
        <v>-61.050000000000011</v>
      </c>
      <c r="C166" s="85">
        <v>-0.52999999999999936</v>
      </c>
      <c r="D166" s="85">
        <v>53.5</v>
      </c>
      <c r="E166" s="85">
        <v>45.500000000000057</v>
      </c>
      <c r="F166" s="85">
        <v>-24</v>
      </c>
      <c r="G166" s="85">
        <v>2.5</v>
      </c>
      <c r="H166" s="113"/>
      <c r="P166" s="21" t="str">
        <f t="shared" si="72"/>
        <v>B</v>
      </c>
      <c r="Q166" s="85">
        <f t="shared" si="74"/>
        <v>-61.050000000000011</v>
      </c>
      <c r="R166" s="85">
        <f t="shared" si="70"/>
        <v>-0.52999999999999936</v>
      </c>
      <c r="S166" s="85">
        <f t="shared" si="70"/>
        <v>53.5</v>
      </c>
      <c r="T166" s="85">
        <f t="shared" si="70"/>
        <v>45.500000000000057</v>
      </c>
      <c r="U166" s="85">
        <f t="shared" si="70"/>
        <v>-24</v>
      </c>
      <c r="V166" s="85">
        <f t="shared" si="70"/>
        <v>2.5</v>
      </c>
      <c r="W166" s="33"/>
      <c r="X166" s="85">
        <f t="shared" si="73"/>
        <v>0</v>
      </c>
      <c r="Y166" s="85">
        <f t="shared" si="71"/>
        <v>0</v>
      </c>
      <c r="Z166" s="85">
        <f t="shared" si="71"/>
        <v>0</v>
      </c>
      <c r="AA166" s="85">
        <f t="shared" si="71"/>
        <v>0</v>
      </c>
      <c r="AB166" s="85">
        <f t="shared" si="71"/>
        <v>0</v>
      </c>
      <c r="AC166" s="85">
        <f t="shared" si="71"/>
        <v>0</v>
      </c>
    </row>
    <row r="167" spans="1:29" x14ac:dyDescent="0.3">
      <c r="A167" s="67">
        <v>18300</v>
      </c>
      <c r="B167" s="85">
        <v>-72.149999999999977</v>
      </c>
      <c r="C167" s="85">
        <v>-1.3199999999999985</v>
      </c>
      <c r="D167" s="85">
        <v>32.499999999999886</v>
      </c>
      <c r="E167" s="85">
        <v>47.000000000000057</v>
      </c>
      <c r="F167" s="85">
        <v>3</v>
      </c>
      <c r="G167" s="85">
        <v>1</v>
      </c>
      <c r="H167" s="113"/>
      <c r="P167" s="21" t="str">
        <f t="shared" si="72"/>
        <v>B</v>
      </c>
      <c r="Q167" s="85">
        <f t="shared" si="74"/>
        <v>-72.149999999999977</v>
      </c>
      <c r="R167" s="85">
        <f t="shared" si="70"/>
        <v>-1.3199999999999985</v>
      </c>
      <c r="S167" s="85">
        <f t="shared" si="70"/>
        <v>32.499999999999886</v>
      </c>
      <c r="T167" s="85">
        <f t="shared" si="70"/>
        <v>47.000000000000057</v>
      </c>
      <c r="U167" s="85">
        <f t="shared" si="70"/>
        <v>3</v>
      </c>
      <c r="V167" s="85">
        <f t="shared" si="70"/>
        <v>1</v>
      </c>
      <c r="W167" s="33"/>
      <c r="X167" s="85">
        <f t="shared" si="73"/>
        <v>0</v>
      </c>
      <c r="Y167" s="85">
        <f t="shared" si="71"/>
        <v>0</v>
      </c>
      <c r="Z167" s="85">
        <f t="shared" si="71"/>
        <v>0</v>
      </c>
      <c r="AA167" s="85">
        <f t="shared" si="71"/>
        <v>0</v>
      </c>
      <c r="AB167" s="85">
        <f t="shared" si="71"/>
        <v>0</v>
      </c>
      <c r="AC167" s="85">
        <f t="shared" si="71"/>
        <v>0</v>
      </c>
    </row>
    <row r="168" spans="1:29" x14ac:dyDescent="0.3">
      <c r="A168" s="67">
        <v>18400</v>
      </c>
      <c r="B168" s="85">
        <v>-73.150000000000034</v>
      </c>
      <c r="C168" s="85">
        <v>-1.2900000000000009</v>
      </c>
      <c r="D168" s="85">
        <v>25.999999999999943</v>
      </c>
      <c r="E168" s="85">
        <v>35.5</v>
      </c>
      <c r="F168" s="85">
        <v>3</v>
      </c>
      <c r="G168" s="85">
        <v>0.5</v>
      </c>
      <c r="H168" s="113"/>
      <c r="P168" s="21" t="str">
        <f t="shared" si="72"/>
        <v>B</v>
      </c>
      <c r="Q168" s="85">
        <f t="shared" si="74"/>
        <v>-73.150000000000034</v>
      </c>
      <c r="R168" s="85">
        <f t="shared" si="70"/>
        <v>-1.2900000000000009</v>
      </c>
      <c r="S168" s="85">
        <f t="shared" si="70"/>
        <v>25.999999999999943</v>
      </c>
      <c r="T168" s="85">
        <f t="shared" si="70"/>
        <v>35.5</v>
      </c>
      <c r="U168" s="85">
        <f t="shared" si="70"/>
        <v>3</v>
      </c>
      <c r="V168" s="85">
        <f t="shared" si="70"/>
        <v>0.5</v>
      </c>
      <c r="W168" s="33"/>
      <c r="X168" s="85">
        <f t="shared" si="73"/>
        <v>0</v>
      </c>
      <c r="Y168" s="85">
        <f t="shared" si="71"/>
        <v>0</v>
      </c>
      <c r="Z168" s="85">
        <f t="shared" si="71"/>
        <v>0</v>
      </c>
      <c r="AA168" s="85">
        <f t="shared" si="71"/>
        <v>0</v>
      </c>
      <c r="AB168" s="85">
        <f t="shared" si="71"/>
        <v>0</v>
      </c>
      <c r="AC168" s="85">
        <f t="shared" si="71"/>
        <v>0</v>
      </c>
    </row>
    <row r="169" spans="1:29" x14ac:dyDescent="0.3">
      <c r="A169" s="68" t="s">
        <v>120</v>
      </c>
      <c r="B169" s="87">
        <v>-103.35000000000002</v>
      </c>
      <c r="C169" s="87">
        <v>4.5400000000000027</v>
      </c>
      <c r="D169" s="87">
        <v>-334.50000000000006</v>
      </c>
      <c r="E169" s="87">
        <v>-260.99999999999972</v>
      </c>
      <c r="F169" s="87">
        <v>53.000000000000014</v>
      </c>
      <c r="G169" s="87">
        <v>14.499999999999998</v>
      </c>
      <c r="H169" s="114"/>
      <c r="I169" s="105">
        <f>Q169</f>
        <v>-338.75</v>
      </c>
      <c r="J169" s="105">
        <f>R169</f>
        <v>-3.34</v>
      </c>
      <c r="K169" s="105">
        <f t="shared" ref="K169:N169" si="75">S169</f>
        <v>190.99999999999983</v>
      </c>
      <c r="L169" s="105">
        <f t="shared" si="75"/>
        <v>172.00000000000006</v>
      </c>
      <c r="M169" s="105">
        <f t="shared" si="75"/>
        <v>-92.499999999999986</v>
      </c>
      <c r="N169" s="105">
        <f t="shared" si="75"/>
        <v>12.999999999999996</v>
      </c>
      <c r="P169" s="21"/>
      <c r="Q169" s="106">
        <f t="shared" ref="Q169:V169" si="76">+SUM(Q153:Q168)</f>
        <v>-338.75</v>
      </c>
      <c r="R169" s="106">
        <f t="shared" si="76"/>
        <v>-3.34</v>
      </c>
      <c r="S169" s="106">
        <f t="shared" si="76"/>
        <v>190.99999999999983</v>
      </c>
      <c r="T169" s="106">
        <f t="shared" si="76"/>
        <v>172.00000000000006</v>
      </c>
      <c r="U169" s="106">
        <f t="shared" si="76"/>
        <v>-92.499999999999986</v>
      </c>
      <c r="V169" s="106">
        <f t="shared" si="76"/>
        <v>12.999999999999996</v>
      </c>
      <c r="W169" s="33"/>
      <c r="X169" s="33"/>
      <c r="Y169" s="33"/>
      <c r="Z169" s="33"/>
      <c r="AA169" s="33"/>
      <c r="AB169" s="33"/>
      <c r="AC169" s="33"/>
    </row>
    <row r="171" spans="1:29" x14ac:dyDescent="0.3">
      <c r="A171" s="69" t="s">
        <v>134</v>
      </c>
      <c r="B171" s="69" t="s">
        <v>135</v>
      </c>
      <c r="C171" s="69" t="s">
        <v>4</v>
      </c>
      <c r="D171" s="97"/>
      <c r="E171" s="97"/>
      <c r="F171" s="69" t="s">
        <v>136</v>
      </c>
      <c r="G171" s="69" t="s">
        <v>6</v>
      </c>
      <c r="H171" s="82"/>
    </row>
    <row r="172" spans="1:29" x14ac:dyDescent="0.3">
      <c r="A172" s="94">
        <v>17822.400000000001</v>
      </c>
      <c r="B172" s="83">
        <v>17800</v>
      </c>
      <c r="C172" s="95">
        <v>44980</v>
      </c>
      <c r="D172" s="95"/>
      <c r="E172" s="33"/>
      <c r="F172" s="98">
        <v>44963</v>
      </c>
      <c r="G172" s="96">
        <v>0.41047453703703707</v>
      </c>
      <c r="H172" s="112"/>
    </row>
    <row r="173" spans="1:29" x14ac:dyDescent="0.3">
      <c r="A173" s="91" t="s">
        <v>128</v>
      </c>
      <c r="B173" s="92" t="s">
        <v>121</v>
      </c>
      <c r="C173" s="92" t="s">
        <v>122</v>
      </c>
      <c r="D173" s="92" t="s">
        <v>123</v>
      </c>
      <c r="E173" s="92" t="s">
        <v>124</v>
      </c>
      <c r="F173" s="92" t="s">
        <v>125</v>
      </c>
      <c r="G173" s="92" t="s">
        <v>126</v>
      </c>
      <c r="H173" s="92"/>
    </row>
    <row r="174" spans="1:29" x14ac:dyDescent="0.3">
      <c r="A174" s="68" t="s">
        <v>44</v>
      </c>
      <c r="B174" s="68" t="s">
        <v>33</v>
      </c>
      <c r="C174" s="68" t="s">
        <v>32</v>
      </c>
      <c r="D174" s="68" t="s">
        <v>113</v>
      </c>
      <c r="E174" s="68" t="s">
        <v>115</v>
      </c>
      <c r="F174" s="68" t="s">
        <v>112</v>
      </c>
      <c r="G174" s="68" t="s">
        <v>114</v>
      </c>
      <c r="H174" s="82"/>
      <c r="P174" s="21"/>
      <c r="Q174" s="106">
        <f>+SUM(Q175:Q190)</f>
        <v>178.25000000000006</v>
      </c>
      <c r="R174" s="106">
        <f t="shared" ref="R174:V174" si="77">+SUM(R175:R190)</f>
        <v>6.8599999999999977</v>
      </c>
      <c r="S174" s="106">
        <f t="shared" si="77"/>
        <v>108.50000000000003</v>
      </c>
      <c r="T174" s="106">
        <f t="shared" si="77"/>
        <v>-115.50000000000014</v>
      </c>
      <c r="U174" s="106">
        <f t="shared" si="77"/>
        <v>-128</v>
      </c>
      <c r="V174" s="106">
        <f t="shared" si="77"/>
        <v>-2</v>
      </c>
      <c r="W174" s="33"/>
      <c r="X174" s="33"/>
      <c r="Y174" s="33"/>
      <c r="Z174" s="33"/>
      <c r="AA174" s="33"/>
      <c r="AB174" s="33"/>
      <c r="AC174" s="33"/>
    </row>
    <row r="175" spans="1:29" x14ac:dyDescent="0.3">
      <c r="A175" s="67">
        <v>17400</v>
      </c>
      <c r="B175" s="85">
        <v>45.450000000000045</v>
      </c>
      <c r="C175" s="85">
        <v>2.2200000000000006</v>
      </c>
      <c r="D175" s="85">
        <v>74.500000000000028</v>
      </c>
      <c r="E175" s="85">
        <v>13.999999999999972</v>
      </c>
      <c r="F175" s="85">
        <v>-39.5</v>
      </c>
      <c r="G175" s="85">
        <v>-1.5</v>
      </c>
      <c r="H175" s="113"/>
      <c r="I175" s="105">
        <f t="shared" ref="I175:N175" si="78">Q174</f>
        <v>178.25000000000006</v>
      </c>
      <c r="J175" s="105">
        <f t="shared" si="78"/>
        <v>6.8599999999999977</v>
      </c>
      <c r="K175" s="105">
        <f t="shared" si="78"/>
        <v>108.50000000000003</v>
      </c>
      <c r="L175" s="105">
        <f t="shared" si="78"/>
        <v>-115.50000000000014</v>
      </c>
      <c r="M175" s="105">
        <f t="shared" si="78"/>
        <v>-128</v>
      </c>
      <c r="N175" s="105">
        <f t="shared" si="78"/>
        <v>-2</v>
      </c>
      <c r="P175" s="21" t="str">
        <f>IF(A175&gt;=$B$172,"A","B")</f>
        <v>B</v>
      </c>
      <c r="Q175" s="85">
        <f t="shared" ref="Q175:V190" si="79">IF($P175="B",B175,0)</f>
        <v>45.450000000000045</v>
      </c>
      <c r="R175" s="85">
        <f t="shared" si="79"/>
        <v>2.2200000000000006</v>
      </c>
      <c r="S175" s="85">
        <f t="shared" si="79"/>
        <v>74.500000000000028</v>
      </c>
      <c r="T175" s="85">
        <f t="shared" si="79"/>
        <v>13.999999999999972</v>
      </c>
      <c r="U175" s="85">
        <f t="shared" si="79"/>
        <v>-39.5</v>
      </c>
      <c r="V175" s="85">
        <f t="shared" si="79"/>
        <v>-1.5</v>
      </c>
      <c r="W175" s="33"/>
      <c r="X175" s="85">
        <f>IF($P175="A",B175,0)</f>
        <v>0</v>
      </c>
      <c r="Y175" s="85">
        <f t="shared" ref="Y175:AC190" si="80">IF($P175="A",C175,0)</f>
        <v>0</v>
      </c>
      <c r="Z175" s="85">
        <f t="shared" si="80"/>
        <v>0</v>
      </c>
      <c r="AA175" s="85">
        <f t="shared" si="80"/>
        <v>0</v>
      </c>
      <c r="AB175" s="85">
        <f t="shared" si="80"/>
        <v>0</v>
      </c>
      <c r="AC175" s="85">
        <f t="shared" si="80"/>
        <v>0</v>
      </c>
    </row>
    <row r="176" spans="1:29" x14ac:dyDescent="0.3">
      <c r="A176" s="67">
        <v>17500</v>
      </c>
      <c r="B176" s="85">
        <v>47.600000000000023</v>
      </c>
      <c r="C176" s="85">
        <v>1.9799999999999986</v>
      </c>
      <c r="D176" s="85">
        <v>40</v>
      </c>
      <c r="E176" s="85">
        <v>-24</v>
      </c>
      <c r="F176" s="85">
        <v>-38</v>
      </c>
      <c r="G176" s="85">
        <v>-1</v>
      </c>
      <c r="H176" s="113"/>
      <c r="P176" s="21" t="str">
        <f t="shared" ref="P176:P190" si="81">IF(A176&gt;=$B$172,"A","B")</f>
        <v>B</v>
      </c>
      <c r="Q176" s="85">
        <f t="shared" si="79"/>
        <v>47.600000000000023</v>
      </c>
      <c r="R176" s="85">
        <f t="shared" si="79"/>
        <v>1.9799999999999986</v>
      </c>
      <c r="S176" s="85">
        <f t="shared" si="79"/>
        <v>40</v>
      </c>
      <c r="T176" s="85">
        <f t="shared" si="79"/>
        <v>-24</v>
      </c>
      <c r="U176" s="85">
        <f t="shared" si="79"/>
        <v>-38</v>
      </c>
      <c r="V176" s="85">
        <f t="shared" si="79"/>
        <v>-1</v>
      </c>
      <c r="W176" s="33"/>
      <c r="X176" s="85">
        <f t="shared" ref="X176:X190" si="82">IF($P176="A",B176,0)</f>
        <v>0</v>
      </c>
      <c r="Y176" s="85">
        <f t="shared" si="80"/>
        <v>0</v>
      </c>
      <c r="Z176" s="85">
        <f t="shared" si="80"/>
        <v>0</v>
      </c>
      <c r="AA176" s="85">
        <f t="shared" si="80"/>
        <v>0</v>
      </c>
      <c r="AB176" s="85">
        <f t="shared" si="80"/>
        <v>0</v>
      </c>
      <c r="AC176" s="85">
        <f t="shared" si="80"/>
        <v>0</v>
      </c>
    </row>
    <row r="177" spans="1:29" x14ac:dyDescent="0.3">
      <c r="A177" s="67">
        <v>17600</v>
      </c>
      <c r="B177" s="85">
        <v>42.949999999999989</v>
      </c>
      <c r="C177" s="85">
        <v>1.3399999999999999</v>
      </c>
      <c r="D177" s="85">
        <v>2.5</v>
      </c>
      <c r="E177" s="85">
        <v>-45.500000000000057</v>
      </c>
      <c r="F177" s="85">
        <v>-24</v>
      </c>
      <c r="G177" s="85">
        <v>0</v>
      </c>
      <c r="H177" s="113"/>
      <c r="P177" s="21" t="str">
        <f t="shared" si="81"/>
        <v>B</v>
      </c>
      <c r="Q177" s="85">
        <f t="shared" si="79"/>
        <v>42.949999999999989</v>
      </c>
      <c r="R177" s="85">
        <f t="shared" si="79"/>
        <v>1.3399999999999999</v>
      </c>
      <c r="S177" s="85">
        <f t="shared" si="79"/>
        <v>2.5</v>
      </c>
      <c r="T177" s="85">
        <f t="shared" si="79"/>
        <v>-45.500000000000057</v>
      </c>
      <c r="U177" s="85">
        <f t="shared" si="79"/>
        <v>-24</v>
      </c>
      <c r="V177" s="85">
        <f t="shared" si="79"/>
        <v>0</v>
      </c>
      <c r="W177" s="33"/>
      <c r="X177" s="85">
        <f t="shared" si="82"/>
        <v>0</v>
      </c>
      <c r="Y177" s="85">
        <f t="shared" si="80"/>
        <v>0</v>
      </c>
      <c r="Z177" s="85">
        <f t="shared" si="80"/>
        <v>0</v>
      </c>
      <c r="AA177" s="85">
        <f t="shared" si="80"/>
        <v>0</v>
      </c>
      <c r="AB177" s="85">
        <f t="shared" si="80"/>
        <v>0</v>
      </c>
      <c r="AC177" s="85">
        <f t="shared" si="80"/>
        <v>0</v>
      </c>
    </row>
    <row r="178" spans="1:29" x14ac:dyDescent="0.3">
      <c r="A178" s="67">
        <v>17700</v>
      </c>
      <c r="B178" s="85">
        <v>42.25</v>
      </c>
      <c r="C178" s="85">
        <v>1.3199999999999985</v>
      </c>
      <c r="D178" s="85">
        <v>-8.5</v>
      </c>
      <c r="E178" s="85">
        <v>-60.000000000000057</v>
      </c>
      <c r="F178" s="85">
        <v>-26.5</v>
      </c>
      <c r="G178" s="85">
        <v>0.5</v>
      </c>
      <c r="H178" s="113"/>
      <c r="P178" s="21" t="str">
        <f t="shared" si="81"/>
        <v>B</v>
      </c>
      <c r="Q178" s="85">
        <f t="shared" si="79"/>
        <v>42.25</v>
      </c>
      <c r="R178" s="85">
        <f t="shared" si="79"/>
        <v>1.3199999999999985</v>
      </c>
      <c r="S178" s="85">
        <f t="shared" si="79"/>
        <v>-8.5</v>
      </c>
      <c r="T178" s="85">
        <f t="shared" si="79"/>
        <v>-60.000000000000057</v>
      </c>
      <c r="U178" s="85">
        <f t="shared" si="79"/>
        <v>-26.5</v>
      </c>
      <c r="V178" s="85">
        <f t="shared" si="79"/>
        <v>0.5</v>
      </c>
      <c r="W178" s="33"/>
      <c r="X178" s="85">
        <f t="shared" si="82"/>
        <v>0</v>
      </c>
      <c r="Y178" s="85">
        <f t="shared" si="80"/>
        <v>0</v>
      </c>
      <c r="Z178" s="85">
        <f t="shared" si="80"/>
        <v>0</v>
      </c>
      <c r="AA178" s="85">
        <f t="shared" si="80"/>
        <v>0</v>
      </c>
      <c r="AB178" s="85">
        <f t="shared" si="80"/>
        <v>0</v>
      </c>
      <c r="AC178" s="85">
        <f t="shared" si="80"/>
        <v>0</v>
      </c>
    </row>
    <row r="179" spans="1:29" x14ac:dyDescent="0.3">
      <c r="A179" s="67">
        <v>17800</v>
      </c>
      <c r="B179" s="85">
        <v>37.349999999999994</v>
      </c>
      <c r="C179" s="85">
        <v>1.0700000000000003</v>
      </c>
      <c r="D179" s="85">
        <v>-11.5</v>
      </c>
      <c r="E179" s="85">
        <v>-58.5</v>
      </c>
      <c r="F179" s="85">
        <v>-27.000000000000057</v>
      </c>
      <c r="G179" s="85">
        <v>1.5</v>
      </c>
      <c r="H179" s="113"/>
      <c r="P179" s="21" t="str">
        <f t="shared" si="81"/>
        <v>A</v>
      </c>
      <c r="Q179" s="85">
        <f t="shared" si="79"/>
        <v>0</v>
      </c>
      <c r="R179" s="85">
        <f t="shared" si="79"/>
        <v>0</v>
      </c>
      <c r="S179" s="85">
        <f t="shared" si="79"/>
        <v>0</v>
      </c>
      <c r="T179" s="85">
        <f t="shared" si="79"/>
        <v>0</v>
      </c>
      <c r="U179" s="85">
        <f t="shared" si="79"/>
        <v>0</v>
      </c>
      <c r="V179" s="85">
        <f t="shared" si="79"/>
        <v>0</v>
      </c>
      <c r="W179" s="33"/>
      <c r="X179" s="85">
        <f t="shared" si="82"/>
        <v>37.349999999999994</v>
      </c>
      <c r="Y179" s="85">
        <f t="shared" si="80"/>
        <v>1.0700000000000003</v>
      </c>
      <c r="Z179" s="85">
        <f t="shared" si="80"/>
        <v>-11.5</v>
      </c>
      <c r="AA179" s="85">
        <f t="shared" si="80"/>
        <v>-58.5</v>
      </c>
      <c r="AB179" s="85">
        <f t="shared" si="80"/>
        <v>-27.000000000000057</v>
      </c>
      <c r="AC179" s="85">
        <f t="shared" si="80"/>
        <v>1.5</v>
      </c>
    </row>
    <row r="180" spans="1:29" x14ac:dyDescent="0.3">
      <c r="A180" s="67">
        <v>17900</v>
      </c>
      <c r="B180" s="85">
        <v>34.349999999999994</v>
      </c>
      <c r="C180" s="85">
        <v>1.08</v>
      </c>
      <c r="D180" s="85">
        <v>-0.5</v>
      </c>
      <c r="E180" s="85">
        <v>-53.5</v>
      </c>
      <c r="F180" s="85">
        <v>-35</v>
      </c>
      <c r="G180" s="85">
        <v>1.5</v>
      </c>
      <c r="H180" s="113"/>
      <c r="P180" s="21" t="str">
        <f t="shared" si="81"/>
        <v>A</v>
      </c>
      <c r="Q180" s="85">
        <f>IF($P180="B",B180,0)</f>
        <v>0</v>
      </c>
      <c r="R180" s="85">
        <f t="shared" si="79"/>
        <v>0</v>
      </c>
      <c r="S180" s="85">
        <f t="shared" si="79"/>
        <v>0</v>
      </c>
      <c r="T180" s="85">
        <f t="shared" si="79"/>
        <v>0</v>
      </c>
      <c r="U180" s="85">
        <f t="shared" si="79"/>
        <v>0</v>
      </c>
      <c r="V180" s="85">
        <f t="shared" si="79"/>
        <v>0</v>
      </c>
      <c r="W180" s="33"/>
      <c r="X180" s="85">
        <f t="shared" si="82"/>
        <v>34.349999999999994</v>
      </c>
      <c r="Y180" s="85">
        <f t="shared" si="80"/>
        <v>1.08</v>
      </c>
      <c r="Z180" s="85">
        <f t="shared" si="80"/>
        <v>-0.5</v>
      </c>
      <c r="AA180" s="85">
        <f t="shared" si="80"/>
        <v>-53.5</v>
      </c>
      <c r="AB180" s="85">
        <f t="shared" si="80"/>
        <v>-35</v>
      </c>
      <c r="AC180" s="85">
        <f t="shared" si="80"/>
        <v>1.5</v>
      </c>
    </row>
    <row r="181" spans="1:29" x14ac:dyDescent="0.3">
      <c r="A181" s="67">
        <v>18000</v>
      </c>
      <c r="B181" s="85">
        <v>26.950000000000003</v>
      </c>
      <c r="C181" s="85">
        <v>0.84999999999999964</v>
      </c>
      <c r="D181" s="85">
        <v>19.5</v>
      </c>
      <c r="E181" s="85">
        <v>-27.5</v>
      </c>
      <c r="F181" s="85">
        <v>-38.5</v>
      </c>
      <c r="G181" s="85">
        <v>2</v>
      </c>
      <c r="H181" s="113"/>
      <c r="P181" s="21" t="str">
        <f t="shared" si="81"/>
        <v>A</v>
      </c>
      <c r="Q181" s="85">
        <f t="shared" ref="Q181:Q190" si="83">IF($P181="B",B181,0)</f>
        <v>0</v>
      </c>
      <c r="R181" s="85">
        <f t="shared" si="79"/>
        <v>0</v>
      </c>
      <c r="S181" s="85">
        <f t="shared" si="79"/>
        <v>0</v>
      </c>
      <c r="T181" s="85">
        <f t="shared" si="79"/>
        <v>0</v>
      </c>
      <c r="U181" s="85">
        <f t="shared" si="79"/>
        <v>0</v>
      </c>
      <c r="V181" s="85">
        <f t="shared" si="79"/>
        <v>0</v>
      </c>
      <c r="W181" s="33"/>
      <c r="X181" s="85">
        <f t="shared" si="82"/>
        <v>26.950000000000003</v>
      </c>
      <c r="Y181" s="85">
        <f t="shared" si="80"/>
        <v>0.84999999999999964</v>
      </c>
      <c r="Z181" s="85">
        <f t="shared" si="80"/>
        <v>19.5</v>
      </c>
      <c r="AA181" s="85">
        <f t="shared" si="80"/>
        <v>-27.5</v>
      </c>
      <c r="AB181" s="85">
        <f t="shared" si="80"/>
        <v>-38.5</v>
      </c>
      <c r="AC181" s="85">
        <f t="shared" si="80"/>
        <v>2</v>
      </c>
    </row>
    <row r="182" spans="1:29" x14ac:dyDescent="0.3">
      <c r="A182" s="67">
        <v>18100</v>
      </c>
      <c r="B182" s="85">
        <v>19.099999999999994</v>
      </c>
      <c r="C182" s="85">
        <v>0.58999999999999986</v>
      </c>
      <c r="D182" s="85">
        <v>41</v>
      </c>
      <c r="E182" s="85">
        <v>1.5000000000000568</v>
      </c>
      <c r="F182" s="85">
        <v>-39</v>
      </c>
      <c r="G182" s="85">
        <v>2.0000000000000018</v>
      </c>
      <c r="H182" s="113"/>
      <c r="P182" s="21" t="str">
        <f t="shared" si="81"/>
        <v>A</v>
      </c>
      <c r="Q182" s="85">
        <f t="shared" si="83"/>
        <v>0</v>
      </c>
      <c r="R182" s="85">
        <f t="shared" si="79"/>
        <v>0</v>
      </c>
      <c r="S182" s="85">
        <f t="shared" si="79"/>
        <v>0</v>
      </c>
      <c r="T182" s="85">
        <f t="shared" si="79"/>
        <v>0</v>
      </c>
      <c r="U182" s="85">
        <f t="shared" si="79"/>
        <v>0</v>
      </c>
      <c r="V182" s="85">
        <f t="shared" si="79"/>
        <v>0</v>
      </c>
      <c r="W182" s="33"/>
      <c r="X182" s="85">
        <f t="shared" si="82"/>
        <v>19.099999999999994</v>
      </c>
      <c r="Y182" s="85">
        <f t="shared" si="80"/>
        <v>0.58999999999999986</v>
      </c>
      <c r="Z182" s="85">
        <f t="shared" si="80"/>
        <v>41</v>
      </c>
      <c r="AA182" s="85">
        <f t="shared" si="80"/>
        <v>1.5000000000000568</v>
      </c>
      <c r="AB182" s="85">
        <f t="shared" si="80"/>
        <v>-39</v>
      </c>
      <c r="AC182" s="85">
        <f t="shared" si="80"/>
        <v>2.0000000000000018</v>
      </c>
    </row>
    <row r="183" spans="1:29" x14ac:dyDescent="0.3">
      <c r="A183" s="67">
        <v>18200</v>
      </c>
      <c r="B183" s="85">
        <v>13.25</v>
      </c>
      <c r="C183" s="85">
        <v>0.47000000000000064</v>
      </c>
      <c r="D183" s="85">
        <v>55.5</v>
      </c>
      <c r="E183" s="85">
        <v>22.500000000000057</v>
      </c>
      <c r="F183" s="85">
        <v>-38.5</v>
      </c>
      <c r="G183" s="85">
        <v>2</v>
      </c>
      <c r="H183" s="113"/>
      <c r="P183" s="21" t="str">
        <f t="shared" si="81"/>
        <v>A</v>
      </c>
      <c r="Q183" s="85">
        <f t="shared" si="83"/>
        <v>0</v>
      </c>
      <c r="R183" s="85">
        <f t="shared" si="79"/>
        <v>0</v>
      </c>
      <c r="S183" s="85">
        <f t="shared" si="79"/>
        <v>0</v>
      </c>
      <c r="T183" s="85">
        <f t="shared" si="79"/>
        <v>0</v>
      </c>
      <c r="U183" s="85">
        <f t="shared" si="79"/>
        <v>0</v>
      </c>
      <c r="V183" s="85">
        <f t="shared" si="79"/>
        <v>0</v>
      </c>
      <c r="W183" s="33"/>
      <c r="X183" s="85">
        <f t="shared" si="82"/>
        <v>13.25</v>
      </c>
      <c r="Y183" s="85">
        <f t="shared" si="80"/>
        <v>0.47000000000000064</v>
      </c>
      <c r="Z183" s="85">
        <f t="shared" si="80"/>
        <v>55.5</v>
      </c>
      <c r="AA183" s="85">
        <f t="shared" si="80"/>
        <v>22.500000000000057</v>
      </c>
      <c r="AB183" s="85">
        <f t="shared" si="80"/>
        <v>-38.5</v>
      </c>
      <c r="AC183" s="85">
        <f t="shared" si="80"/>
        <v>2</v>
      </c>
    </row>
    <row r="184" spans="1:29" x14ac:dyDescent="0.3">
      <c r="A184" s="67">
        <v>18300</v>
      </c>
      <c r="B184" s="85">
        <v>7.9000000000000021</v>
      </c>
      <c r="C184" s="85">
        <v>0.27999999999999936</v>
      </c>
      <c r="D184" s="85">
        <v>56.5</v>
      </c>
      <c r="E184" s="85">
        <v>33.5</v>
      </c>
      <c r="F184" s="85">
        <v>-32</v>
      </c>
      <c r="G184" s="85">
        <v>1.5</v>
      </c>
      <c r="H184" s="113"/>
      <c r="P184" s="21" t="str">
        <f t="shared" si="81"/>
        <v>A</v>
      </c>
      <c r="Q184" s="85">
        <f t="shared" si="83"/>
        <v>0</v>
      </c>
      <c r="R184" s="85">
        <f t="shared" si="79"/>
        <v>0</v>
      </c>
      <c r="S184" s="85">
        <f t="shared" si="79"/>
        <v>0</v>
      </c>
      <c r="T184" s="85">
        <f t="shared" si="79"/>
        <v>0</v>
      </c>
      <c r="U184" s="85">
        <f t="shared" si="79"/>
        <v>0</v>
      </c>
      <c r="V184" s="85">
        <f t="shared" si="79"/>
        <v>0</v>
      </c>
      <c r="W184" s="33"/>
      <c r="X184" s="85">
        <f t="shared" si="82"/>
        <v>7.9000000000000021</v>
      </c>
      <c r="Y184" s="85">
        <f t="shared" si="80"/>
        <v>0.27999999999999936</v>
      </c>
      <c r="Z184" s="85">
        <f t="shared" si="80"/>
        <v>56.5</v>
      </c>
      <c r="AA184" s="85">
        <f t="shared" si="80"/>
        <v>33.5</v>
      </c>
      <c r="AB184" s="85">
        <f t="shared" si="80"/>
        <v>-32</v>
      </c>
      <c r="AC184" s="85">
        <f t="shared" si="80"/>
        <v>1.5</v>
      </c>
    </row>
    <row r="185" spans="1:29" x14ac:dyDescent="0.3">
      <c r="A185" s="67">
        <v>18400</v>
      </c>
      <c r="B185" s="85">
        <v>5.8000000000000007</v>
      </c>
      <c r="C185" s="85">
        <v>0.32000000000000028</v>
      </c>
      <c r="D185" s="85">
        <v>55.5</v>
      </c>
      <c r="E185" s="85">
        <v>33.999999999999972</v>
      </c>
      <c r="F185" s="85">
        <v>-29.5</v>
      </c>
      <c r="G185" s="85">
        <v>1</v>
      </c>
      <c r="H185" s="113"/>
      <c r="P185" s="21" t="str">
        <f t="shared" si="81"/>
        <v>A</v>
      </c>
      <c r="Q185" s="85">
        <f t="shared" si="83"/>
        <v>0</v>
      </c>
      <c r="R185" s="85">
        <f t="shared" si="79"/>
        <v>0</v>
      </c>
      <c r="S185" s="85">
        <f t="shared" si="79"/>
        <v>0</v>
      </c>
      <c r="T185" s="85">
        <f t="shared" si="79"/>
        <v>0</v>
      </c>
      <c r="U185" s="85">
        <f t="shared" si="79"/>
        <v>0</v>
      </c>
      <c r="V185" s="85">
        <f t="shared" si="79"/>
        <v>0</v>
      </c>
      <c r="W185" s="33"/>
      <c r="X185" s="85">
        <f t="shared" si="82"/>
        <v>5.8000000000000007</v>
      </c>
      <c r="Y185" s="85">
        <f t="shared" si="80"/>
        <v>0.32000000000000028</v>
      </c>
      <c r="Z185" s="85">
        <f t="shared" si="80"/>
        <v>55.5</v>
      </c>
      <c r="AA185" s="85">
        <f t="shared" si="80"/>
        <v>33.999999999999972</v>
      </c>
      <c r="AB185" s="85">
        <f t="shared" si="80"/>
        <v>-29.5</v>
      </c>
      <c r="AC185" s="85">
        <f t="shared" si="80"/>
        <v>1</v>
      </c>
    </row>
    <row r="186" spans="1:29" x14ac:dyDescent="0.3">
      <c r="A186" s="67">
        <v>18500</v>
      </c>
      <c r="B186" s="85">
        <v>3.8000000000000007</v>
      </c>
      <c r="C186" s="85">
        <v>0.25</v>
      </c>
      <c r="D186" s="85">
        <v>46.000000000000028</v>
      </c>
      <c r="E186" s="85">
        <v>28.499999999999972</v>
      </c>
      <c r="F186" s="85">
        <v>-24</v>
      </c>
      <c r="G186" s="85">
        <v>1</v>
      </c>
      <c r="H186" s="113"/>
      <c r="P186" s="21" t="str">
        <f t="shared" si="81"/>
        <v>A</v>
      </c>
      <c r="Q186" s="85">
        <f t="shared" si="83"/>
        <v>0</v>
      </c>
      <c r="R186" s="85">
        <f t="shared" si="79"/>
        <v>0</v>
      </c>
      <c r="S186" s="85">
        <f t="shared" si="79"/>
        <v>0</v>
      </c>
      <c r="T186" s="85">
        <f t="shared" si="79"/>
        <v>0</v>
      </c>
      <c r="U186" s="85">
        <f t="shared" si="79"/>
        <v>0</v>
      </c>
      <c r="V186" s="85">
        <f t="shared" si="79"/>
        <v>0</v>
      </c>
      <c r="W186" s="33"/>
      <c r="X186" s="85">
        <f t="shared" si="82"/>
        <v>3.8000000000000007</v>
      </c>
      <c r="Y186" s="85">
        <f t="shared" si="80"/>
        <v>0.25</v>
      </c>
      <c r="Z186" s="85">
        <f t="shared" si="80"/>
        <v>46.000000000000028</v>
      </c>
      <c r="AA186" s="85">
        <f t="shared" si="80"/>
        <v>28.499999999999972</v>
      </c>
      <c r="AB186" s="85">
        <f t="shared" si="80"/>
        <v>-24</v>
      </c>
      <c r="AC186" s="85">
        <f t="shared" si="80"/>
        <v>1</v>
      </c>
    </row>
    <row r="187" spans="1:29" x14ac:dyDescent="0.3">
      <c r="A187" s="67">
        <v>18600</v>
      </c>
      <c r="B187" s="85">
        <v>0.84999999999999964</v>
      </c>
      <c r="C187" s="85">
        <v>-0.25</v>
      </c>
      <c r="D187" s="85">
        <v>16.5</v>
      </c>
      <c r="E187" s="85">
        <v>13.999999999999972</v>
      </c>
      <c r="F187" s="85">
        <v>-6.5</v>
      </c>
      <c r="G187" s="85">
        <v>0.5</v>
      </c>
      <c r="H187" s="113"/>
      <c r="P187" s="21" t="str">
        <f t="shared" si="81"/>
        <v>A</v>
      </c>
      <c r="Q187" s="85">
        <f t="shared" si="83"/>
        <v>0</v>
      </c>
      <c r="R187" s="85">
        <f t="shared" si="79"/>
        <v>0</v>
      </c>
      <c r="S187" s="85">
        <f t="shared" si="79"/>
        <v>0</v>
      </c>
      <c r="T187" s="85">
        <f t="shared" si="79"/>
        <v>0</v>
      </c>
      <c r="U187" s="85">
        <f t="shared" si="79"/>
        <v>0</v>
      </c>
      <c r="V187" s="85">
        <f t="shared" si="79"/>
        <v>0</v>
      </c>
      <c r="W187" s="33"/>
      <c r="X187" s="85">
        <f t="shared" si="82"/>
        <v>0.84999999999999964</v>
      </c>
      <c r="Y187" s="85">
        <f t="shared" si="80"/>
        <v>-0.25</v>
      </c>
      <c r="Z187" s="85">
        <f t="shared" si="80"/>
        <v>16.5</v>
      </c>
      <c r="AA187" s="85">
        <f t="shared" si="80"/>
        <v>13.999999999999972</v>
      </c>
      <c r="AB187" s="85">
        <f t="shared" si="80"/>
        <v>-6.5</v>
      </c>
      <c r="AC187" s="85">
        <f t="shared" si="80"/>
        <v>0.5</v>
      </c>
    </row>
    <row r="188" spans="1:29" x14ac:dyDescent="0.3">
      <c r="A188" s="67">
        <v>18700</v>
      </c>
      <c r="B188" s="85">
        <v>0.25</v>
      </c>
      <c r="C188" s="85">
        <v>-0.36999999999999922</v>
      </c>
      <c r="D188" s="85">
        <v>8</v>
      </c>
      <c r="E188" s="85">
        <v>8.0000000000000142</v>
      </c>
      <c r="F188" s="85">
        <v>-2.0000000000000071</v>
      </c>
      <c r="G188" s="85">
        <v>0</v>
      </c>
      <c r="H188" s="113"/>
      <c r="P188" s="21" t="str">
        <f t="shared" si="81"/>
        <v>A</v>
      </c>
      <c r="Q188" s="85">
        <f t="shared" si="83"/>
        <v>0</v>
      </c>
      <c r="R188" s="85">
        <f t="shared" si="79"/>
        <v>0</v>
      </c>
      <c r="S188" s="85">
        <f t="shared" si="79"/>
        <v>0</v>
      </c>
      <c r="T188" s="85">
        <f t="shared" si="79"/>
        <v>0</v>
      </c>
      <c r="U188" s="85">
        <f t="shared" si="79"/>
        <v>0</v>
      </c>
      <c r="V188" s="85">
        <f t="shared" si="79"/>
        <v>0</v>
      </c>
      <c r="W188" s="33"/>
      <c r="X188" s="85">
        <f t="shared" si="82"/>
        <v>0.25</v>
      </c>
      <c r="Y188" s="85">
        <f t="shared" si="80"/>
        <v>-0.36999999999999922</v>
      </c>
      <c r="Z188" s="85">
        <f t="shared" si="80"/>
        <v>8</v>
      </c>
      <c r="AA188" s="85">
        <f t="shared" si="80"/>
        <v>8.0000000000000142</v>
      </c>
      <c r="AB188" s="85">
        <f t="shared" si="80"/>
        <v>-2.0000000000000071</v>
      </c>
      <c r="AC188" s="85">
        <f t="shared" si="80"/>
        <v>0</v>
      </c>
    </row>
    <row r="189" spans="1:29" x14ac:dyDescent="0.3">
      <c r="A189" s="67">
        <v>18800</v>
      </c>
      <c r="B189" s="85">
        <v>0.25</v>
      </c>
      <c r="C189" s="85">
        <v>-0.33000000000000007</v>
      </c>
      <c r="D189" s="85">
        <v>7.0000000000000142</v>
      </c>
      <c r="E189" s="85">
        <v>6</v>
      </c>
      <c r="F189" s="85">
        <v>-2.5</v>
      </c>
      <c r="G189" s="85">
        <v>0.5</v>
      </c>
      <c r="H189" s="113"/>
      <c r="P189" s="21" t="str">
        <f t="shared" si="81"/>
        <v>A</v>
      </c>
      <c r="Q189" s="85">
        <f t="shared" si="83"/>
        <v>0</v>
      </c>
      <c r="R189" s="85">
        <f t="shared" si="79"/>
        <v>0</v>
      </c>
      <c r="S189" s="85">
        <f t="shared" si="79"/>
        <v>0</v>
      </c>
      <c r="T189" s="85">
        <f t="shared" si="79"/>
        <v>0</v>
      </c>
      <c r="U189" s="85">
        <f t="shared" si="79"/>
        <v>0</v>
      </c>
      <c r="V189" s="85">
        <f t="shared" si="79"/>
        <v>0</v>
      </c>
      <c r="W189" s="33"/>
      <c r="X189" s="85">
        <f t="shared" si="82"/>
        <v>0.25</v>
      </c>
      <c r="Y189" s="85">
        <f t="shared" si="80"/>
        <v>-0.33000000000000007</v>
      </c>
      <c r="Z189" s="85">
        <f t="shared" si="80"/>
        <v>7.0000000000000142</v>
      </c>
      <c r="AA189" s="85">
        <f t="shared" si="80"/>
        <v>6</v>
      </c>
      <c r="AB189" s="85">
        <f t="shared" si="80"/>
        <v>-2.5</v>
      </c>
      <c r="AC189" s="85">
        <f t="shared" si="80"/>
        <v>0.5</v>
      </c>
    </row>
    <row r="190" spans="1:29" x14ac:dyDescent="0.3">
      <c r="A190" s="67">
        <v>18900</v>
      </c>
      <c r="B190" s="85">
        <v>0.29999999999999982</v>
      </c>
      <c r="C190" s="85">
        <v>-0.27999999999999936</v>
      </c>
      <c r="D190" s="85">
        <v>7.5</v>
      </c>
      <c r="E190" s="85">
        <v>5</v>
      </c>
      <c r="F190" s="85">
        <v>-3</v>
      </c>
      <c r="G190" s="85">
        <v>0</v>
      </c>
      <c r="H190" s="113"/>
      <c r="P190" s="21" t="str">
        <f t="shared" si="81"/>
        <v>A</v>
      </c>
      <c r="Q190" s="85">
        <f t="shared" si="83"/>
        <v>0</v>
      </c>
      <c r="R190" s="85">
        <f t="shared" si="79"/>
        <v>0</v>
      </c>
      <c r="S190" s="85">
        <f t="shared" si="79"/>
        <v>0</v>
      </c>
      <c r="T190" s="85">
        <f t="shared" si="79"/>
        <v>0</v>
      </c>
      <c r="U190" s="85">
        <f t="shared" si="79"/>
        <v>0</v>
      </c>
      <c r="V190" s="85">
        <f t="shared" si="79"/>
        <v>0</v>
      </c>
      <c r="W190" s="33"/>
      <c r="X190" s="85">
        <f t="shared" si="82"/>
        <v>0.29999999999999982</v>
      </c>
      <c r="Y190" s="85">
        <f t="shared" si="80"/>
        <v>-0.27999999999999936</v>
      </c>
      <c r="Z190" s="85">
        <f t="shared" si="80"/>
        <v>7.5</v>
      </c>
      <c r="AA190" s="85">
        <f t="shared" si="80"/>
        <v>5</v>
      </c>
      <c r="AB190" s="85">
        <f t="shared" si="80"/>
        <v>-3</v>
      </c>
      <c r="AC190" s="85">
        <f t="shared" si="80"/>
        <v>0</v>
      </c>
    </row>
    <row r="191" spans="1:29" x14ac:dyDescent="0.3">
      <c r="A191" s="68" t="s">
        <v>120</v>
      </c>
      <c r="B191" s="86">
        <v>150.15000000000003</v>
      </c>
      <c r="C191" s="86">
        <v>3.6800000000000015</v>
      </c>
      <c r="D191" s="86">
        <v>301</v>
      </c>
      <c r="E191" s="86">
        <v>13.500000000000043</v>
      </c>
      <c r="F191" s="86">
        <v>-277.50000000000006</v>
      </c>
      <c r="G191" s="86">
        <v>13.500000000000002</v>
      </c>
      <c r="H191" s="89"/>
      <c r="I191" s="105">
        <f>X191</f>
        <v>150.15000000000003</v>
      </c>
      <c r="J191" s="105">
        <f>Y191</f>
        <v>3.6800000000000015</v>
      </c>
      <c r="K191" s="105">
        <f>Z191</f>
        <v>301</v>
      </c>
      <c r="L191" s="105">
        <f>AA191</f>
        <v>13.500000000000043</v>
      </c>
      <c r="M191" s="105">
        <f t="shared" ref="M191:N191" si="84">AB191</f>
        <v>-277.50000000000006</v>
      </c>
      <c r="N191" s="105">
        <f t="shared" si="84"/>
        <v>13.500000000000002</v>
      </c>
      <c r="P191" s="21"/>
      <c r="Q191" s="33"/>
      <c r="R191" s="33"/>
      <c r="S191" s="33"/>
      <c r="T191" s="33"/>
      <c r="U191" s="33"/>
      <c r="V191" s="33"/>
      <c r="W191" s="33"/>
      <c r="X191" s="106">
        <f>SUM(X175:X190)</f>
        <v>150.15000000000003</v>
      </c>
      <c r="Y191" s="106">
        <f t="shared" ref="Y191:AC191" si="85">SUM(Y175:Y190)</f>
        <v>3.6800000000000015</v>
      </c>
      <c r="Z191" s="106">
        <f t="shared" si="85"/>
        <v>301</v>
      </c>
      <c r="AA191" s="106">
        <f t="shared" si="85"/>
        <v>13.500000000000043</v>
      </c>
      <c r="AB191" s="106">
        <f t="shared" si="85"/>
        <v>-277.50000000000006</v>
      </c>
      <c r="AC191" s="106">
        <f t="shared" si="85"/>
        <v>13.500000000000002</v>
      </c>
    </row>
    <row r="192" spans="1:29" x14ac:dyDescent="0.3">
      <c r="A192" s="82"/>
      <c r="B192" s="89"/>
      <c r="C192" s="89"/>
      <c r="D192" s="89"/>
      <c r="E192" s="89"/>
      <c r="F192" s="89"/>
      <c r="G192" s="89"/>
      <c r="H192" s="89"/>
      <c r="P192" s="21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</row>
    <row r="193" spans="1:29" x14ac:dyDescent="0.3">
      <c r="A193" s="92" t="s">
        <v>128</v>
      </c>
      <c r="B193" s="92" t="s">
        <v>127</v>
      </c>
      <c r="C193" s="92" t="s">
        <v>129</v>
      </c>
      <c r="D193" s="92" t="s">
        <v>130</v>
      </c>
      <c r="E193" s="92" t="s">
        <v>131</v>
      </c>
      <c r="F193" s="92" t="s">
        <v>132</v>
      </c>
      <c r="G193" s="92" t="s">
        <v>133</v>
      </c>
      <c r="H193" s="92"/>
      <c r="P193" s="21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</row>
    <row r="194" spans="1:29" x14ac:dyDescent="0.3">
      <c r="A194" s="68" t="s">
        <v>44</v>
      </c>
      <c r="B194" s="68" t="s">
        <v>36</v>
      </c>
      <c r="C194" s="68" t="s">
        <v>37</v>
      </c>
      <c r="D194" s="68" t="s">
        <v>118</v>
      </c>
      <c r="E194" s="68" t="s">
        <v>116</v>
      </c>
      <c r="F194" s="68" t="s">
        <v>119</v>
      </c>
      <c r="G194" s="68" t="s">
        <v>117</v>
      </c>
      <c r="H194" s="82"/>
      <c r="P194" s="21"/>
      <c r="Q194" s="33"/>
      <c r="R194" s="33"/>
      <c r="S194" s="33"/>
      <c r="T194" s="33"/>
      <c r="U194" s="33"/>
      <c r="V194" s="33"/>
      <c r="W194" s="33"/>
      <c r="X194" s="106">
        <f t="shared" ref="X194:AC194" si="86">SUM(X195:X210)</f>
        <v>-54.05</v>
      </c>
      <c r="Y194" s="106">
        <f t="shared" si="86"/>
        <v>1.9600000000000062</v>
      </c>
      <c r="Z194" s="106">
        <f t="shared" si="86"/>
        <v>-167.50000000000006</v>
      </c>
      <c r="AA194" s="106">
        <f t="shared" si="86"/>
        <v>-120.49999999999989</v>
      </c>
      <c r="AB194" s="106">
        <f t="shared" si="86"/>
        <v>37.999999999999957</v>
      </c>
      <c r="AC194" s="106">
        <f t="shared" si="86"/>
        <v>8</v>
      </c>
    </row>
    <row r="195" spans="1:29" x14ac:dyDescent="0.3">
      <c r="A195" s="67">
        <v>16900</v>
      </c>
      <c r="B195" s="85">
        <v>-5.0000000000000711E-2</v>
      </c>
      <c r="C195" s="85">
        <v>0.48000000000000043</v>
      </c>
      <c r="D195" s="85">
        <v>-3</v>
      </c>
      <c r="E195" s="85">
        <v>-4.0000000000000142</v>
      </c>
      <c r="F195" s="85">
        <v>-1</v>
      </c>
      <c r="G195" s="85">
        <v>0.5</v>
      </c>
      <c r="H195" s="113"/>
      <c r="I195" s="105">
        <f>X194</f>
        <v>-54.05</v>
      </c>
      <c r="J195" s="105">
        <f>Y194</f>
        <v>1.9600000000000062</v>
      </c>
      <c r="K195" s="105">
        <f t="shared" ref="K195:N195" si="87">Z194</f>
        <v>-167.50000000000006</v>
      </c>
      <c r="L195" s="105">
        <f t="shared" si="87"/>
        <v>-120.49999999999989</v>
      </c>
      <c r="M195" s="105">
        <f t="shared" si="87"/>
        <v>37.999999999999957</v>
      </c>
      <c r="N195" s="105">
        <f t="shared" si="87"/>
        <v>8</v>
      </c>
      <c r="P195" s="21" t="str">
        <f>IF(A195&lt;=$B$172,"A","B")</f>
        <v>A</v>
      </c>
      <c r="Q195" s="85">
        <f t="shared" ref="Q195:V210" si="88">IF($P195="B",B195,0)</f>
        <v>0</v>
      </c>
      <c r="R195" s="85">
        <f t="shared" si="88"/>
        <v>0</v>
      </c>
      <c r="S195" s="85">
        <f t="shared" si="88"/>
        <v>0</v>
      </c>
      <c r="T195" s="85">
        <f t="shared" si="88"/>
        <v>0</v>
      </c>
      <c r="U195" s="85">
        <f t="shared" si="88"/>
        <v>0</v>
      </c>
      <c r="V195" s="85">
        <f t="shared" si="88"/>
        <v>0</v>
      </c>
      <c r="W195" s="33"/>
      <c r="X195" s="85">
        <f>IF($P195="A",B195,0)</f>
        <v>-5.0000000000000711E-2</v>
      </c>
      <c r="Y195" s="85">
        <f t="shared" ref="Y195:AC210" si="89">IF($P195="A",C195,0)</f>
        <v>0.48000000000000043</v>
      </c>
      <c r="Z195" s="85">
        <f t="shared" si="89"/>
        <v>-3</v>
      </c>
      <c r="AA195" s="85">
        <f t="shared" si="89"/>
        <v>-4.0000000000000142</v>
      </c>
      <c r="AB195" s="85">
        <f t="shared" si="89"/>
        <v>-1</v>
      </c>
      <c r="AC195" s="85">
        <f t="shared" si="89"/>
        <v>0.5</v>
      </c>
    </row>
    <row r="196" spans="1:29" x14ac:dyDescent="0.3">
      <c r="A196" s="67">
        <v>17000</v>
      </c>
      <c r="B196" s="85">
        <v>1.25</v>
      </c>
      <c r="C196" s="85">
        <v>0.81000000000000227</v>
      </c>
      <c r="D196" s="85">
        <v>4.5</v>
      </c>
      <c r="E196" s="85">
        <v>-2.9999999999999716</v>
      </c>
      <c r="F196" s="85">
        <v>-7.9999999999999858</v>
      </c>
      <c r="G196" s="85">
        <v>0</v>
      </c>
      <c r="H196" s="113"/>
      <c r="P196" s="21" t="str">
        <f t="shared" ref="P196:P210" si="90">IF(A196&lt;=$B$172,"A","B")</f>
        <v>A</v>
      </c>
      <c r="Q196" s="85">
        <f t="shared" si="88"/>
        <v>0</v>
      </c>
      <c r="R196" s="85">
        <f t="shared" si="88"/>
        <v>0</v>
      </c>
      <c r="S196" s="85">
        <f t="shared" si="88"/>
        <v>0</v>
      </c>
      <c r="T196" s="85">
        <f t="shared" si="88"/>
        <v>0</v>
      </c>
      <c r="U196" s="85">
        <f t="shared" si="88"/>
        <v>0</v>
      </c>
      <c r="V196" s="85">
        <f t="shared" si="88"/>
        <v>0</v>
      </c>
      <c r="W196" s="33"/>
      <c r="X196" s="85">
        <f t="shared" ref="X196:X210" si="91">IF($P196="A",B196,0)</f>
        <v>1.25</v>
      </c>
      <c r="Y196" s="85">
        <f t="shared" si="89"/>
        <v>0.81000000000000227</v>
      </c>
      <c r="Z196" s="85">
        <f t="shared" si="89"/>
        <v>4.5</v>
      </c>
      <c r="AA196" s="85">
        <f t="shared" si="89"/>
        <v>-2.9999999999999716</v>
      </c>
      <c r="AB196" s="85">
        <f t="shared" si="89"/>
        <v>-7.9999999999999858</v>
      </c>
      <c r="AC196" s="85">
        <f t="shared" si="89"/>
        <v>0</v>
      </c>
    </row>
    <row r="197" spans="1:29" x14ac:dyDescent="0.3">
      <c r="A197" s="67">
        <v>17100</v>
      </c>
      <c r="B197" s="85">
        <v>-1.1999999999999993</v>
      </c>
      <c r="C197" s="85">
        <v>0.31000000000000227</v>
      </c>
      <c r="D197" s="85">
        <v>-12.5</v>
      </c>
      <c r="E197" s="85">
        <v>-8.9999999999999858</v>
      </c>
      <c r="F197" s="85">
        <v>3.5</v>
      </c>
      <c r="G197" s="85">
        <v>0</v>
      </c>
      <c r="H197" s="113"/>
      <c r="P197" s="21" t="str">
        <f t="shared" si="90"/>
        <v>A</v>
      </c>
      <c r="Q197" s="85">
        <f t="shared" si="88"/>
        <v>0</v>
      </c>
      <c r="R197" s="85">
        <f t="shared" si="88"/>
        <v>0</v>
      </c>
      <c r="S197" s="85">
        <f t="shared" si="88"/>
        <v>0</v>
      </c>
      <c r="T197" s="85">
        <f t="shared" si="88"/>
        <v>0</v>
      </c>
      <c r="U197" s="85">
        <f t="shared" si="88"/>
        <v>0</v>
      </c>
      <c r="V197" s="85">
        <f t="shared" si="88"/>
        <v>0</v>
      </c>
      <c r="W197" s="33"/>
      <c r="X197" s="85">
        <f t="shared" si="91"/>
        <v>-1.1999999999999993</v>
      </c>
      <c r="Y197" s="85">
        <f t="shared" si="89"/>
        <v>0.31000000000000227</v>
      </c>
      <c r="Z197" s="85">
        <f t="shared" si="89"/>
        <v>-12.5</v>
      </c>
      <c r="AA197" s="85">
        <f t="shared" si="89"/>
        <v>-8.9999999999999858</v>
      </c>
      <c r="AB197" s="85">
        <f t="shared" si="89"/>
        <v>3.5</v>
      </c>
      <c r="AC197" s="85">
        <f t="shared" si="89"/>
        <v>0</v>
      </c>
    </row>
    <row r="198" spans="1:29" x14ac:dyDescent="0.3">
      <c r="A198" s="67">
        <v>17200</v>
      </c>
      <c r="B198" s="85">
        <v>-2.25</v>
      </c>
      <c r="C198" s="85">
        <v>0.1899999999999995</v>
      </c>
      <c r="D198" s="85">
        <v>-18.5</v>
      </c>
      <c r="E198" s="85">
        <v>-12.5</v>
      </c>
      <c r="F198" s="85">
        <v>6.5</v>
      </c>
      <c r="G198" s="85">
        <v>0.5</v>
      </c>
      <c r="H198" s="113"/>
      <c r="P198" s="21" t="str">
        <f t="shared" si="90"/>
        <v>A</v>
      </c>
      <c r="Q198" s="85">
        <f t="shared" si="88"/>
        <v>0</v>
      </c>
      <c r="R198" s="85">
        <f t="shared" si="88"/>
        <v>0</v>
      </c>
      <c r="S198" s="85">
        <f t="shared" si="88"/>
        <v>0</v>
      </c>
      <c r="T198" s="85">
        <f t="shared" si="88"/>
        <v>0</v>
      </c>
      <c r="U198" s="85">
        <f t="shared" si="88"/>
        <v>0</v>
      </c>
      <c r="V198" s="85">
        <f t="shared" si="88"/>
        <v>0</v>
      </c>
      <c r="W198" s="33"/>
      <c r="X198" s="85">
        <f t="shared" si="91"/>
        <v>-2.25</v>
      </c>
      <c r="Y198" s="85">
        <f t="shared" si="89"/>
        <v>0.1899999999999995</v>
      </c>
      <c r="Z198" s="85">
        <f t="shared" si="89"/>
        <v>-18.5</v>
      </c>
      <c r="AA198" s="85">
        <f t="shared" si="89"/>
        <v>-12.5</v>
      </c>
      <c r="AB198" s="85">
        <f t="shared" si="89"/>
        <v>6.5</v>
      </c>
      <c r="AC198" s="85">
        <f t="shared" si="89"/>
        <v>0.5</v>
      </c>
    </row>
    <row r="199" spans="1:29" x14ac:dyDescent="0.3">
      <c r="A199" s="67">
        <v>17300</v>
      </c>
      <c r="B199" s="85">
        <v>-3.5500000000000007</v>
      </c>
      <c r="C199" s="85">
        <v>0.12000000000000099</v>
      </c>
      <c r="D199" s="85">
        <v>-23.5</v>
      </c>
      <c r="E199" s="85">
        <v>-14.999999999999972</v>
      </c>
      <c r="F199" s="85">
        <v>8.5</v>
      </c>
      <c r="G199" s="85">
        <v>1</v>
      </c>
      <c r="H199" s="113"/>
      <c r="P199" s="21" t="str">
        <f t="shared" si="90"/>
        <v>A</v>
      </c>
      <c r="Q199" s="85">
        <f t="shared" si="88"/>
        <v>0</v>
      </c>
      <c r="R199" s="85">
        <f t="shared" si="88"/>
        <v>0</v>
      </c>
      <c r="S199" s="85">
        <f t="shared" si="88"/>
        <v>0</v>
      </c>
      <c r="T199" s="85">
        <f t="shared" si="88"/>
        <v>0</v>
      </c>
      <c r="U199" s="85">
        <f t="shared" si="88"/>
        <v>0</v>
      </c>
      <c r="V199" s="85">
        <f t="shared" si="88"/>
        <v>0</v>
      </c>
      <c r="W199" s="33"/>
      <c r="X199" s="85">
        <f t="shared" si="91"/>
        <v>-3.5500000000000007</v>
      </c>
      <c r="Y199" s="85">
        <f t="shared" si="89"/>
        <v>0.12000000000000099</v>
      </c>
      <c r="Z199" s="85">
        <f t="shared" si="89"/>
        <v>-23.5</v>
      </c>
      <c r="AA199" s="85">
        <f t="shared" si="89"/>
        <v>-14.999999999999972</v>
      </c>
      <c r="AB199" s="85">
        <f t="shared" si="89"/>
        <v>8.5</v>
      </c>
      <c r="AC199" s="85">
        <f t="shared" si="89"/>
        <v>1</v>
      </c>
    </row>
    <row r="200" spans="1:29" x14ac:dyDescent="0.3">
      <c r="A200" s="67">
        <v>17400</v>
      </c>
      <c r="B200" s="85">
        <v>-5.25</v>
      </c>
      <c r="C200" s="85">
        <v>4.0000000000000924E-2</v>
      </c>
      <c r="D200" s="85">
        <v>-28.000000000000057</v>
      </c>
      <c r="E200" s="85">
        <v>-17.5</v>
      </c>
      <c r="F200" s="85">
        <v>10</v>
      </c>
      <c r="G200" s="85">
        <v>0.5</v>
      </c>
      <c r="H200" s="113"/>
      <c r="P200" s="21" t="str">
        <f t="shared" si="90"/>
        <v>A</v>
      </c>
      <c r="Q200" s="85">
        <f>IF($P200="B",B200,0)</f>
        <v>0</v>
      </c>
      <c r="R200" s="85">
        <f t="shared" si="88"/>
        <v>0</v>
      </c>
      <c r="S200" s="85">
        <f t="shared" si="88"/>
        <v>0</v>
      </c>
      <c r="T200" s="85">
        <f t="shared" si="88"/>
        <v>0</v>
      </c>
      <c r="U200" s="85">
        <f t="shared" si="88"/>
        <v>0</v>
      </c>
      <c r="V200" s="85">
        <f t="shared" si="88"/>
        <v>0</v>
      </c>
      <c r="W200" s="33"/>
      <c r="X200" s="85">
        <f t="shared" si="91"/>
        <v>-5.25</v>
      </c>
      <c r="Y200" s="85">
        <f t="shared" si="89"/>
        <v>4.0000000000000924E-2</v>
      </c>
      <c r="Z200" s="85">
        <f t="shared" si="89"/>
        <v>-28.000000000000057</v>
      </c>
      <c r="AA200" s="85">
        <f t="shared" si="89"/>
        <v>-17.5</v>
      </c>
      <c r="AB200" s="85">
        <f t="shared" si="89"/>
        <v>10</v>
      </c>
      <c r="AC200" s="85">
        <f t="shared" si="89"/>
        <v>0.5</v>
      </c>
    </row>
    <row r="201" spans="1:29" x14ac:dyDescent="0.3">
      <c r="A201" s="67">
        <v>17500</v>
      </c>
      <c r="B201" s="85">
        <v>-7.2000000000000028</v>
      </c>
      <c r="C201" s="85">
        <v>9.9999999999997868E-3</v>
      </c>
      <c r="D201" s="85">
        <v>-28.5</v>
      </c>
      <c r="E201" s="85">
        <v>-18</v>
      </c>
      <c r="F201" s="85">
        <v>9.5</v>
      </c>
      <c r="G201" s="85">
        <v>1</v>
      </c>
      <c r="H201" s="113"/>
      <c r="P201" s="21" t="str">
        <f t="shared" si="90"/>
        <v>A</v>
      </c>
      <c r="Q201" s="85">
        <f t="shared" ref="Q201:Q210" si="92">IF($P201="B",B201,0)</f>
        <v>0</v>
      </c>
      <c r="R201" s="85">
        <f t="shared" si="88"/>
        <v>0</v>
      </c>
      <c r="S201" s="85">
        <f t="shared" si="88"/>
        <v>0</v>
      </c>
      <c r="T201" s="85">
        <f t="shared" si="88"/>
        <v>0</v>
      </c>
      <c r="U201" s="85">
        <f t="shared" si="88"/>
        <v>0</v>
      </c>
      <c r="V201" s="85">
        <f t="shared" si="88"/>
        <v>0</v>
      </c>
      <c r="W201" s="33"/>
      <c r="X201" s="85">
        <f t="shared" si="91"/>
        <v>-7.2000000000000028</v>
      </c>
      <c r="Y201" s="85">
        <f t="shared" si="89"/>
        <v>9.9999999999997868E-3</v>
      </c>
      <c r="Z201" s="85">
        <f t="shared" si="89"/>
        <v>-28.5</v>
      </c>
      <c r="AA201" s="85">
        <f t="shared" si="89"/>
        <v>-18</v>
      </c>
      <c r="AB201" s="85">
        <f t="shared" si="89"/>
        <v>9.5</v>
      </c>
      <c r="AC201" s="85">
        <f t="shared" si="89"/>
        <v>1</v>
      </c>
    </row>
    <row r="202" spans="1:29" x14ac:dyDescent="0.3">
      <c r="A202" s="67">
        <v>17600</v>
      </c>
      <c r="B202" s="85">
        <v>-9.75</v>
      </c>
      <c r="C202" s="85">
        <v>-3.9999999999999147E-2</v>
      </c>
      <c r="D202" s="85">
        <v>-27</v>
      </c>
      <c r="E202" s="85">
        <v>-17</v>
      </c>
      <c r="F202" s="85">
        <v>7.9999999999999432</v>
      </c>
      <c r="G202" s="85">
        <v>1.5</v>
      </c>
      <c r="H202" s="113"/>
      <c r="P202" s="21" t="str">
        <f t="shared" si="90"/>
        <v>A</v>
      </c>
      <c r="Q202" s="85">
        <f t="shared" si="92"/>
        <v>0</v>
      </c>
      <c r="R202" s="85">
        <f t="shared" si="88"/>
        <v>0</v>
      </c>
      <c r="S202" s="85">
        <f t="shared" si="88"/>
        <v>0</v>
      </c>
      <c r="T202" s="85">
        <f t="shared" si="88"/>
        <v>0</v>
      </c>
      <c r="U202" s="85">
        <f t="shared" si="88"/>
        <v>0</v>
      </c>
      <c r="V202" s="85">
        <f t="shared" si="88"/>
        <v>0</v>
      </c>
      <c r="W202" s="33"/>
      <c r="X202" s="85">
        <f t="shared" si="91"/>
        <v>-9.75</v>
      </c>
      <c r="Y202" s="85">
        <f t="shared" si="89"/>
        <v>-3.9999999999999147E-2</v>
      </c>
      <c r="Z202" s="85">
        <f t="shared" si="89"/>
        <v>-27</v>
      </c>
      <c r="AA202" s="85">
        <f t="shared" si="89"/>
        <v>-17</v>
      </c>
      <c r="AB202" s="85">
        <f t="shared" si="89"/>
        <v>7.9999999999999432</v>
      </c>
      <c r="AC202" s="85">
        <f t="shared" si="89"/>
        <v>1.5</v>
      </c>
    </row>
    <row r="203" spans="1:29" x14ac:dyDescent="0.3">
      <c r="A203" s="67">
        <v>17700</v>
      </c>
      <c r="B203" s="85">
        <v>-10.950000000000003</v>
      </c>
      <c r="C203" s="85">
        <v>7.0000000000000284E-2</v>
      </c>
      <c r="D203" s="85">
        <v>-19.5</v>
      </c>
      <c r="E203" s="85">
        <v>-16</v>
      </c>
      <c r="F203" s="85">
        <v>2</v>
      </c>
      <c r="G203" s="85">
        <v>1.5</v>
      </c>
      <c r="H203" s="113"/>
      <c r="P203" s="21" t="str">
        <f t="shared" si="90"/>
        <v>A</v>
      </c>
      <c r="Q203" s="85">
        <f t="shared" si="92"/>
        <v>0</v>
      </c>
      <c r="R203" s="85">
        <f t="shared" si="88"/>
        <v>0</v>
      </c>
      <c r="S203" s="85">
        <f t="shared" si="88"/>
        <v>0</v>
      </c>
      <c r="T203" s="85">
        <f t="shared" si="88"/>
        <v>0</v>
      </c>
      <c r="U203" s="85">
        <f t="shared" si="88"/>
        <v>0</v>
      </c>
      <c r="V203" s="85">
        <f t="shared" si="88"/>
        <v>0</v>
      </c>
      <c r="W203" s="33"/>
      <c r="X203" s="85">
        <f t="shared" si="91"/>
        <v>-10.950000000000003</v>
      </c>
      <c r="Y203" s="85">
        <f t="shared" si="89"/>
        <v>7.0000000000000284E-2</v>
      </c>
      <c r="Z203" s="85">
        <f t="shared" si="89"/>
        <v>-19.5</v>
      </c>
      <c r="AA203" s="85">
        <f t="shared" si="89"/>
        <v>-16</v>
      </c>
      <c r="AB203" s="85">
        <f t="shared" si="89"/>
        <v>2</v>
      </c>
      <c r="AC203" s="85">
        <f t="shared" si="89"/>
        <v>1.5</v>
      </c>
    </row>
    <row r="204" spans="1:29" x14ac:dyDescent="0.3">
      <c r="A204" s="67">
        <v>17800</v>
      </c>
      <c r="B204" s="85">
        <v>-15.099999999999994</v>
      </c>
      <c r="C204" s="85">
        <v>-3.0000000000001137E-2</v>
      </c>
      <c r="D204" s="85">
        <v>-11.5</v>
      </c>
      <c r="E204" s="85">
        <v>-8.4999999999999432</v>
      </c>
      <c r="F204" s="85">
        <v>-1</v>
      </c>
      <c r="G204" s="85">
        <v>1.5</v>
      </c>
      <c r="H204" s="113"/>
      <c r="P204" s="21" t="str">
        <f t="shared" si="90"/>
        <v>A</v>
      </c>
      <c r="Q204" s="85">
        <f t="shared" si="92"/>
        <v>0</v>
      </c>
      <c r="R204" s="85">
        <f t="shared" si="88"/>
        <v>0</v>
      </c>
      <c r="S204" s="85">
        <f t="shared" si="88"/>
        <v>0</v>
      </c>
      <c r="T204" s="85">
        <f t="shared" si="88"/>
        <v>0</v>
      </c>
      <c r="U204" s="85">
        <f t="shared" si="88"/>
        <v>0</v>
      </c>
      <c r="V204" s="85">
        <f t="shared" si="88"/>
        <v>0</v>
      </c>
      <c r="W204" s="33"/>
      <c r="X204" s="85">
        <f t="shared" si="91"/>
        <v>-15.099999999999994</v>
      </c>
      <c r="Y204" s="85">
        <f t="shared" si="89"/>
        <v>-3.0000000000001137E-2</v>
      </c>
      <c r="Z204" s="85">
        <f t="shared" si="89"/>
        <v>-11.5</v>
      </c>
      <c r="AA204" s="85">
        <f t="shared" si="89"/>
        <v>-8.4999999999999432</v>
      </c>
      <c r="AB204" s="85">
        <f t="shared" si="89"/>
        <v>-1</v>
      </c>
      <c r="AC204" s="85">
        <f t="shared" si="89"/>
        <v>1.5</v>
      </c>
    </row>
    <row r="205" spans="1:29" x14ac:dyDescent="0.3">
      <c r="A205" s="67">
        <v>17900</v>
      </c>
      <c r="B205" s="85">
        <v>-20.25</v>
      </c>
      <c r="C205" s="85">
        <v>-0.16999999999999993</v>
      </c>
      <c r="D205" s="85">
        <v>0</v>
      </c>
      <c r="E205" s="85">
        <v>3.5000000000000568</v>
      </c>
      <c r="F205" s="85">
        <v>-2.9999999999999716</v>
      </c>
      <c r="G205" s="85">
        <v>1.5</v>
      </c>
      <c r="H205" s="113"/>
      <c r="P205" s="21" t="str">
        <f t="shared" si="90"/>
        <v>B</v>
      </c>
      <c r="Q205" s="85">
        <f t="shared" si="92"/>
        <v>-20.25</v>
      </c>
      <c r="R205" s="85">
        <f t="shared" si="88"/>
        <v>-0.16999999999999993</v>
      </c>
      <c r="S205" s="85">
        <f t="shared" si="88"/>
        <v>0</v>
      </c>
      <c r="T205" s="85">
        <f t="shared" si="88"/>
        <v>3.5000000000000568</v>
      </c>
      <c r="U205" s="85">
        <f t="shared" si="88"/>
        <v>-2.9999999999999716</v>
      </c>
      <c r="V205" s="85">
        <f t="shared" si="88"/>
        <v>1.5</v>
      </c>
      <c r="W205" s="33"/>
      <c r="X205" s="85">
        <f t="shared" si="91"/>
        <v>0</v>
      </c>
      <c r="Y205" s="85">
        <f t="shared" si="89"/>
        <v>0</v>
      </c>
      <c r="Z205" s="85">
        <f t="shared" si="89"/>
        <v>0</v>
      </c>
      <c r="AA205" s="85">
        <f t="shared" si="89"/>
        <v>0</v>
      </c>
      <c r="AB205" s="85">
        <f t="shared" si="89"/>
        <v>0</v>
      </c>
      <c r="AC205" s="85">
        <f t="shared" si="89"/>
        <v>0</v>
      </c>
    </row>
    <row r="206" spans="1:29" x14ac:dyDescent="0.3">
      <c r="A206" s="67">
        <v>18000</v>
      </c>
      <c r="B206" s="85">
        <v>-23.700000000000017</v>
      </c>
      <c r="C206" s="85">
        <v>-0.20000000000000107</v>
      </c>
      <c r="D206" s="85">
        <v>12</v>
      </c>
      <c r="E206" s="85">
        <v>11.499999999999943</v>
      </c>
      <c r="F206" s="85">
        <v>-7.5</v>
      </c>
      <c r="G206" s="85">
        <v>1.4999999999999964</v>
      </c>
      <c r="H206" s="113"/>
      <c r="P206" s="21" t="str">
        <f t="shared" si="90"/>
        <v>B</v>
      </c>
      <c r="Q206" s="85">
        <f t="shared" si="92"/>
        <v>-23.700000000000017</v>
      </c>
      <c r="R206" s="85">
        <f t="shared" si="88"/>
        <v>-0.20000000000000107</v>
      </c>
      <c r="S206" s="85">
        <f t="shared" si="88"/>
        <v>12</v>
      </c>
      <c r="T206" s="85">
        <f t="shared" si="88"/>
        <v>11.499999999999943</v>
      </c>
      <c r="U206" s="85">
        <f t="shared" si="88"/>
        <v>-7.5</v>
      </c>
      <c r="V206" s="85">
        <f t="shared" si="88"/>
        <v>1.4999999999999964</v>
      </c>
      <c r="W206" s="33"/>
      <c r="X206" s="85">
        <f t="shared" si="91"/>
        <v>0</v>
      </c>
      <c r="Y206" s="85">
        <f t="shared" si="89"/>
        <v>0</v>
      </c>
      <c r="Z206" s="85">
        <f t="shared" si="89"/>
        <v>0</v>
      </c>
      <c r="AA206" s="85">
        <f t="shared" si="89"/>
        <v>0</v>
      </c>
      <c r="AB206" s="85">
        <f t="shared" si="89"/>
        <v>0</v>
      </c>
      <c r="AC206" s="85">
        <f t="shared" si="89"/>
        <v>0</v>
      </c>
    </row>
    <row r="207" spans="1:29" x14ac:dyDescent="0.3">
      <c r="A207" s="67">
        <v>18100</v>
      </c>
      <c r="B207" s="85">
        <v>-29.5</v>
      </c>
      <c r="C207" s="85">
        <v>-0.41999999999999993</v>
      </c>
      <c r="D207" s="85">
        <v>19</v>
      </c>
      <c r="E207" s="85">
        <v>22.5</v>
      </c>
      <c r="F207" s="85">
        <v>-4.5</v>
      </c>
      <c r="G207" s="85">
        <v>1.5</v>
      </c>
      <c r="H207" s="113"/>
      <c r="P207" s="21" t="str">
        <f t="shared" si="90"/>
        <v>B</v>
      </c>
      <c r="Q207" s="85">
        <f t="shared" si="92"/>
        <v>-29.5</v>
      </c>
      <c r="R207" s="85">
        <f t="shared" si="88"/>
        <v>-0.41999999999999993</v>
      </c>
      <c r="S207" s="85">
        <f t="shared" si="88"/>
        <v>19</v>
      </c>
      <c r="T207" s="85">
        <f t="shared" si="88"/>
        <v>22.5</v>
      </c>
      <c r="U207" s="85">
        <f t="shared" si="88"/>
        <v>-4.5</v>
      </c>
      <c r="V207" s="85">
        <f t="shared" si="88"/>
        <v>1.5</v>
      </c>
      <c r="W207" s="33"/>
      <c r="X207" s="85">
        <f t="shared" si="91"/>
        <v>0</v>
      </c>
      <c r="Y207" s="85">
        <f t="shared" si="89"/>
        <v>0</v>
      </c>
      <c r="Z207" s="85">
        <f t="shared" si="89"/>
        <v>0</v>
      </c>
      <c r="AA207" s="85">
        <f t="shared" si="89"/>
        <v>0</v>
      </c>
      <c r="AB207" s="85">
        <f t="shared" si="89"/>
        <v>0</v>
      </c>
      <c r="AC207" s="85">
        <f t="shared" si="89"/>
        <v>0</v>
      </c>
    </row>
    <row r="208" spans="1:29" x14ac:dyDescent="0.3">
      <c r="A208" s="67">
        <v>18200</v>
      </c>
      <c r="B208" s="85">
        <v>-39</v>
      </c>
      <c r="C208" s="85">
        <v>-1.0500000000000007</v>
      </c>
      <c r="D208" s="85">
        <v>12.5</v>
      </c>
      <c r="E208" s="85">
        <v>35.000000000000057</v>
      </c>
      <c r="F208" s="85">
        <v>13.5</v>
      </c>
      <c r="G208" s="85">
        <v>0.5</v>
      </c>
      <c r="H208" s="113"/>
      <c r="P208" s="21" t="str">
        <f t="shared" si="90"/>
        <v>B</v>
      </c>
      <c r="Q208" s="85">
        <f t="shared" si="92"/>
        <v>-39</v>
      </c>
      <c r="R208" s="85">
        <f t="shared" si="88"/>
        <v>-1.0500000000000007</v>
      </c>
      <c r="S208" s="85">
        <f t="shared" si="88"/>
        <v>12.5</v>
      </c>
      <c r="T208" s="85">
        <f t="shared" si="88"/>
        <v>35.000000000000057</v>
      </c>
      <c r="U208" s="85">
        <f t="shared" si="88"/>
        <v>13.5</v>
      </c>
      <c r="V208" s="85">
        <f t="shared" si="88"/>
        <v>0.5</v>
      </c>
      <c r="W208" s="33"/>
      <c r="X208" s="85">
        <f t="shared" si="91"/>
        <v>0</v>
      </c>
      <c r="Y208" s="85">
        <f t="shared" si="89"/>
        <v>0</v>
      </c>
      <c r="Z208" s="85">
        <f t="shared" si="89"/>
        <v>0</v>
      </c>
      <c r="AA208" s="85">
        <f t="shared" si="89"/>
        <v>0</v>
      </c>
      <c r="AB208" s="85">
        <f t="shared" si="89"/>
        <v>0</v>
      </c>
      <c r="AC208" s="85">
        <f t="shared" si="89"/>
        <v>0</v>
      </c>
    </row>
    <row r="209" spans="1:29" x14ac:dyDescent="0.3">
      <c r="A209" s="67">
        <v>18300</v>
      </c>
      <c r="B209" s="85">
        <v>-45.949999999999989</v>
      </c>
      <c r="C209" s="85">
        <v>-1.6600000000000001</v>
      </c>
      <c r="D209" s="85">
        <v>-8.0000000000000568</v>
      </c>
      <c r="E209" s="85">
        <v>31.500000000000057</v>
      </c>
      <c r="F209" s="85">
        <v>35.5</v>
      </c>
      <c r="G209" s="85">
        <v>0</v>
      </c>
      <c r="H209" s="113"/>
      <c r="P209" s="21" t="str">
        <f t="shared" si="90"/>
        <v>B</v>
      </c>
      <c r="Q209" s="85">
        <f t="shared" si="92"/>
        <v>-45.949999999999989</v>
      </c>
      <c r="R209" s="85">
        <f t="shared" si="88"/>
        <v>-1.6600000000000001</v>
      </c>
      <c r="S209" s="85">
        <f t="shared" si="88"/>
        <v>-8.0000000000000568</v>
      </c>
      <c r="T209" s="85">
        <f t="shared" si="88"/>
        <v>31.500000000000057</v>
      </c>
      <c r="U209" s="85">
        <f t="shared" si="88"/>
        <v>35.5</v>
      </c>
      <c r="V209" s="85">
        <f t="shared" si="88"/>
        <v>0</v>
      </c>
      <c r="W209" s="33"/>
      <c r="X209" s="85">
        <f t="shared" si="91"/>
        <v>0</v>
      </c>
      <c r="Y209" s="85">
        <f t="shared" si="89"/>
        <v>0</v>
      </c>
      <c r="Z209" s="85">
        <f t="shared" si="89"/>
        <v>0</v>
      </c>
      <c r="AA209" s="85">
        <f t="shared" si="89"/>
        <v>0</v>
      </c>
      <c r="AB209" s="85">
        <f t="shared" si="89"/>
        <v>0</v>
      </c>
      <c r="AC209" s="85">
        <f t="shared" si="89"/>
        <v>0</v>
      </c>
    </row>
    <row r="210" spans="1:29" x14ac:dyDescent="0.3">
      <c r="A210" s="67">
        <v>18400</v>
      </c>
      <c r="B210" s="85">
        <v>-75.349999999999966</v>
      </c>
      <c r="C210" s="85">
        <v>-4.740000000000002</v>
      </c>
      <c r="D210" s="85">
        <v>-85.500000000000057</v>
      </c>
      <c r="E210" s="85">
        <v>29.999999999999972</v>
      </c>
      <c r="F210" s="85">
        <v>139.5</v>
      </c>
      <c r="G210" s="85">
        <v>-3</v>
      </c>
      <c r="H210" s="113"/>
      <c r="P210" s="21" t="str">
        <f t="shared" si="90"/>
        <v>B</v>
      </c>
      <c r="Q210" s="85">
        <f t="shared" si="92"/>
        <v>-75.349999999999966</v>
      </c>
      <c r="R210" s="85">
        <f t="shared" si="88"/>
        <v>-4.740000000000002</v>
      </c>
      <c r="S210" s="85">
        <f t="shared" si="88"/>
        <v>-85.500000000000057</v>
      </c>
      <c r="T210" s="85">
        <f t="shared" si="88"/>
        <v>29.999999999999972</v>
      </c>
      <c r="U210" s="85">
        <f t="shared" si="88"/>
        <v>139.5</v>
      </c>
      <c r="V210" s="85">
        <f t="shared" si="88"/>
        <v>-3</v>
      </c>
      <c r="W210" s="33"/>
      <c r="X210" s="85">
        <f t="shared" si="91"/>
        <v>0</v>
      </c>
      <c r="Y210" s="85">
        <f t="shared" si="89"/>
        <v>0</v>
      </c>
      <c r="Z210" s="85">
        <f t="shared" si="89"/>
        <v>0</v>
      </c>
      <c r="AA210" s="85">
        <f t="shared" si="89"/>
        <v>0</v>
      </c>
      <c r="AB210" s="85">
        <f t="shared" si="89"/>
        <v>0</v>
      </c>
      <c r="AC210" s="85">
        <f t="shared" si="89"/>
        <v>0</v>
      </c>
    </row>
    <row r="211" spans="1:29" x14ac:dyDescent="0.3">
      <c r="A211" s="68" t="s">
        <v>120</v>
      </c>
      <c r="B211" s="87">
        <v>-54.05</v>
      </c>
      <c r="C211" s="87">
        <v>1.9600000000000062</v>
      </c>
      <c r="D211" s="87">
        <v>-167.50000000000006</v>
      </c>
      <c r="E211" s="87">
        <v>-120.49999999999989</v>
      </c>
      <c r="F211" s="87">
        <v>37.999999999999957</v>
      </c>
      <c r="G211" s="87">
        <v>8</v>
      </c>
      <c r="H211" s="114"/>
      <c r="I211" s="105">
        <f>Q211</f>
        <v>-233.74999999999997</v>
      </c>
      <c r="J211" s="105">
        <f>R211</f>
        <v>-8.2400000000000038</v>
      </c>
      <c r="K211" s="105">
        <f t="shared" ref="K211:N211" si="93">S211</f>
        <v>-50.000000000000114</v>
      </c>
      <c r="L211" s="105">
        <f t="shared" si="93"/>
        <v>134.00000000000009</v>
      </c>
      <c r="M211" s="105">
        <f t="shared" si="93"/>
        <v>173.50000000000003</v>
      </c>
      <c r="N211" s="105">
        <f t="shared" si="93"/>
        <v>1.9999999999999964</v>
      </c>
      <c r="P211" s="21"/>
      <c r="Q211" s="106">
        <f t="shared" ref="Q211:V211" si="94">+SUM(Q195:Q210)</f>
        <v>-233.74999999999997</v>
      </c>
      <c r="R211" s="106">
        <f t="shared" si="94"/>
        <v>-8.2400000000000038</v>
      </c>
      <c r="S211" s="106">
        <f t="shared" si="94"/>
        <v>-50.000000000000114</v>
      </c>
      <c r="T211" s="106">
        <f t="shared" si="94"/>
        <v>134.00000000000009</v>
      </c>
      <c r="U211" s="106">
        <f t="shared" si="94"/>
        <v>173.50000000000003</v>
      </c>
      <c r="V211" s="106">
        <f t="shared" si="94"/>
        <v>1.9999999999999964</v>
      </c>
      <c r="W211" s="33"/>
      <c r="X211" s="33"/>
      <c r="Y211" s="33"/>
      <c r="Z211" s="33"/>
      <c r="AA211" s="33"/>
      <c r="AB211" s="33"/>
      <c r="AC211" s="33"/>
    </row>
    <row r="213" spans="1:29" x14ac:dyDescent="0.3">
      <c r="A213" s="69" t="s">
        <v>134</v>
      </c>
      <c r="B213" s="69" t="s">
        <v>135</v>
      </c>
      <c r="C213" s="69" t="s">
        <v>4</v>
      </c>
      <c r="D213" s="97"/>
      <c r="E213" s="97"/>
      <c r="F213" s="69" t="s">
        <v>136</v>
      </c>
      <c r="G213" s="69" t="s">
        <v>6</v>
      </c>
      <c r="H213" s="82"/>
    </row>
    <row r="214" spans="1:29" x14ac:dyDescent="0.3">
      <c r="A214" s="94">
        <v>17856.25</v>
      </c>
      <c r="B214" s="83">
        <v>17900</v>
      </c>
      <c r="C214" s="95">
        <v>44980</v>
      </c>
      <c r="D214" s="95"/>
      <c r="E214" s="33"/>
      <c r="F214" s="98">
        <v>44963</v>
      </c>
      <c r="G214" s="96">
        <v>0.41733796296296299</v>
      </c>
      <c r="H214" s="112"/>
    </row>
    <row r="215" spans="1:29" x14ac:dyDescent="0.3">
      <c r="A215" s="91" t="s">
        <v>128</v>
      </c>
      <c r="B215" s="92" t="s">
        <v>121</v>
      </c>
      <c r="C215" s="92" t="s">
        <v>122</v>
      </c>
      <c r="D215" s="92" t="s">
        <v>123</v>
      </c>
      <c r="E215" s="92" t="s">
        <v>124</v>
      </c>
      <c r="F215" s="92" t="s">
        <v>125</v>
      </c>
      <c r="G215" s="92" t="s">
        <v>126</v>
      </c>
      <c r="H215" s="92"/>
    </row>
    <row r="216" spans="1:29" x14ac:dyDescent="0.3">
      <c r="A216" s="68" t="s">
        <v>44</v>
      </c>
      <c r="B216" s="68" t="s">
        <v>33</v>
      </c>
      <c r="C216" s="68" t="s">
        <v>32</v>
      </c>
      <c r="D216" s="68" t="s">
        <v>113</v>
      </c>
      <c r="E216" s="68" t="s">
        <v>115</v>
      </c>
      <c r="F216" s="68" t="s">
        <v>112</v>
      </c>
      <c r="G216" s="68" t="s">
        <v>114</v>
      </c>
      <c r="H216" s="82"/>
      <c r="P216" s="21"/>
      <c r="Q216" s="106">
        <f>+SUM(Q217:Q232)</f>
        <v>98.200000000000017</v>
      </c>
      <c r="R216" s="106">
        <f t="shared" ref="R216:V216" si="95">+SUM(R217:R232)</f>
        <v>10.700000000000001</v>
      </c>
      <c r="S216" s="106">
        <f t="shared" si="95"/>
        <v>373</v>
      </c>
      <c r="T216" s="106">
        <f t="shared" si="95"/>
        <v>-7.0000000000001421</v>
      </c>
      <c r="U216" s="106">
        <f t="shared" si="95"/>
        <v>-234.00000000000006</v>
      </c>
      <c r="V216" s="106">
        <f t="shared" si="95"/>
        <v>-9.5</v>
      </c>
      <c r="W216" s="33"/>
      <c r="X216" s="33"/>
      <c r="Y216" s="33"/>
      <c r="Z216" s="33"/>
      <c r="AA216" s="33"/>
      <c r="AB216" s="33"/>
      <c r="AC216" s="33"/>
    </row>
    <row r="217" spans="1:29" x14ac:dyDescent="0.3">
      <c r="A217" s="67">
        <v>17400</v>
      </c>
      <c r="B217" s="85">
        <v>18</v>
      </c>
      <c r="C217" s="85">
        <v>3.7800000000000002</v>
      </c>
      <c r="D217" s="85">
        <v>189</v>
      </c>
      <c r="E217" s="85">
        <v>96.499999999999972</v>
      </c>
      <c r="F217" s="85">
        <v>-72.5</v>
      </c>
      <c r="G217" s="85">
        <v>-3.5</v>
      </c>
      <c r="H217" s="113"/>
      <c r="I217" s="105">
        <f t="shared" ref="I217:N217" si="96">Q216</f>
        <v>98.200000000000017</v>
      </c>
      <c r="J217" s="105">
        <f t="shared" si="96"/>
        <v>10.700000000000001</v>
      </c>
      <c r="K217" s="105">
        <f t="shared" si="96"/>
        <v>373</v>
      </c>
      <c r="L217" s="105">
        <f t="shared" si="96"/>
        <v>-7.0000000000001421</v>
      </c>
      <c r="M217" s="105">
        <f t="shared" si="96"/>
        <v>-234.00000000000006</v>
      </c>
      <c r="N217" s="105">
        <f t="shared" si="96"/>
        <v>-9.5</v>
      </c>
      <c r="P217" s="21" t="str">
        <f>IF(A217&gt;=$B$214,"A","B")</f>
        <v>B</v>
      </c>
      <c r="Q217" s="85">
        <f t="shared" ref="Q217:V232" si="97">IF($P217="B",B217,0)</f>
        <v>18</v>
      </c>
      <c r="R217" s="85">
        <f t="shared" si="97"/>
        <v>3.7800000000000002</v>
      </c>
      <c r="S217" s="85">
        <f t="shared" si="97"/>
        <v>189</v>
      </c>
      <c r="T217" s="85">
        <f t="shared" si="97"/>
        <v>96.499999999999972</v>
      </c>
      <c r="U217" s="85">
        <f t="shared" si="97"/>
        <v>-72.5</v>
      </c>
      <c r="V217" s="85">
        <f t="shared" si="97"/>
        <v>-3.5</v>
      </c>
      <c r="W217" s="33"/>
      <c r="X217" s="85">
        <f>IF($P217="A",B217,0)</f>
        <v>0</v>
      </c>
      <c r="Y217" s="85">
        <f t="shared" ref="Y217:AC232" si="98">IF($P217="A",C217,0)</f>
        <v>0</v>
      </c>
      <c r="Z217" s="85">
        <f t="shared" si="98"/>
        <v>0</v>
      </c>
      <c r="AA217" s="85">
        <f t="shared" si="98"/>
        <v>0</v>
      </c>
      <c r="AB217" s="85">
        <f t="shared" si="98"/>
        <v>0</v>
      </c>
      <c r="AC217" s="85">
        <f t="shared" si="98"/>
        <v>0</v>
      </c>
    </row>
    <row r="218" spans="1:29" x14ac:dyDescent="0.3">
      <c r="A218" s="67">
        <v>17500</v>
      </c>
      <c r="B218" s="85">
        <v>19.900000000000034</v>
      </c>
      <c r="C218" s="85">
        <v>2.2699999999999996</v>
      </c>
      <c r="D218" s="85">
        <v>92.5</v>
      </c>
      <c r="E218" s="85">
        <v>10.5</v>
      </c>
      <c r="F218" s="85">
        <v>-53.5</v>
      </c>
      <c r="G218" s="85">
        <v>-2</v>
      </c>
      <c r="H218" s="113"/>
      <c r="P218" s="21" t="str">
        <f t="shared" ref="P218:P232" si="99">IF(A218&gt;=$B$214,"A","B")</f>
        <v>B</v>
      </c>
      <c r="Q218" s="85">
        <f t="shared" si="97"/>
        <v>19.900000000000034</v>
      </c>
      <c r="R218" s="85">
        <f t="shared" si="97"/>
        <v>2.2699999999999996</v>
      </c>
      <c r="S218" s="85">
        <f t="shared" si="97"/>
        <v>92.5</v>
      </c>
      <c r="T218" s="85">
        <f t="shared" si="97"/>
        <v>10.5</v>
      </c>
      <c r="U218" s="85">
        <f t="shared" si="97"/>
        <v>-53.5</v>
      </c>
      <c r="V218" s="85">
        <f t="shared" si="97"/>
        <v>-2</v>
      </c>
      <c r="W218" s="33"/>
      <c r="X218" s="85">
        <f t="shared" ref="X218:X232" si="100">IF($P218="A",B218,0)</f>
        <v>0</v>
      </c>
      <c r="Y218" s="85">
        <f t="shared" si="98"/>
        <v>0</v>
      </c>
      <c r="Z218" s="85">
        <f t="shared" si="98"/>
        <v>0</v>
      </c>
      <c r="AA218" s="85">
        <f t="shared" si="98"/>
        <v>0</v>
      </c>
      <c r="AB218" s="85">
        <f t="shared" si="98"/>
        <v>0</v>
      </c>
      <c r="AC218" s="85">
        <f t="shared" si="98"/>
        <v>0</v>
      </c>
    </row>
    <row r="219" spans="1:29" x14ac:dyDescent="0.3">
      <c r="A219" s="67">
        <v>17600</v>
      </c>
      <c r="B219" s="85">
        <v>19.399999999999977</v>
      </c>
      <c r="C219" s="85">
        <v>1.7400000000000002</v>
      </c>
      <c r="D219" s="85">
        <v>56</v>
      </c>
      <c r="E219" s="85">
        <v>-17.000000000000114</v>
      </c>
      <c r="F219" s="85">
        <v>-41</v>
      </c>
      <c r="G219" s="85">
        <v>-2</v>
      </c>
      <c r="H219" s="113"/>
      <c r="P219" s="21" t="str">
        <f t="shared" si="99"/>
        <v>B</v>
      </c>
      <c r="Q219" s="85">
        <f t="shared" si="97"/>
        <v>19.399999999999977</v>
      </c>
      <c r="R219" s="85">
        <f t="shared" si="97"/>
        <v>1.7400000000000002</v>
      </c>
      <c r="S219" s="85">
        <f t="shared" si="97"/>
        <v>56</v>
      </c>
      <c r="T219" s="85">
        <f t="shared" si="97"/>
        <v>-17.000000000000114</v>
      </c>
      <c r="U219" s="85">
        <f t="shared" si="97"/>
        <v>-41</v>
      </c>
      <c r="V219" s="85">
        <f t="shared" si="97"/>
        <v>-2</v>
      </c>
      <c r="W219" s="33"/>
      <c r="X219" s="85">
        <f t="shared" si="100"/>
        <v>0</v>
      </c>
      <c r="Y219" s="85">
        <f t="shared" si="98"/>
        <v>0</v>
      </c>
      <c r="Z219" s="85">
        <f t="shared" si="98"/>
        <v>0</v>
      </c>
      <c r="AA219" s="85">
        <f t="shared" si="98"/>
        <v>0</v>
      </c>
      <c r="AB219" s="85">
        <f t="shared" si="98"/>
        <v>0</v>
      </c>
      <c r="AC219" s="85">
        <f t="shared" si="98"/>
        <v>0</v>
      </c>
    </row>
    <row r="220" spans="1:29" x14ac:dyDescent="0.3">
      <c r="A220" s="67">
        <v>17700</v>
      </c>
      <c r="B220" s="85">
        <v>21.5</v>
      </c>
      <c r="C220" s="85">
        <v>1.6199999999999992</v>
      </c>
      <c r="D220" s="85">
        <v>28</v>
      </c>
      <c r="E220" s="85">
        <v>-43.5</v>
      </c>
      <c r="F220" s="85">
        <v>-37</v>
      </c>
      <c r="G220" s="85">
        <v>-1.5</v>
      </c>
      <c r="H220" s="113"/>
      <c r="P220" s="21" t="str">
        <f t="shared" si="99"/>
        <v>B</v>
      </c>
      <c r="Q220" s="85">
        <f t="shared" si="97"/>
        <v>21.5</v>
      </c>
      <c r="R220" s="85">
        <f t="shared" si="97"/>
        <v>1.6199999999999992</v>
      </c>
      <c r="S220" s="85">
        <f t="shared" si="97"/>
        <v>28</v>
      </c>
      <c r="T220" s="85">
        <f t="shared" si="97"/>
        <v>-43.5</v>
      </c>
      <c r="U220" s="85">
        <f t="shared" si="97"/>
        <v>-37</v>
      </c>
      <c r="V220" s="85">
        <f t="shared" si="97"/>
        <v>-1.5</v>
      </c>
      <c r="W220" s="33"/>
      <c r="X220" s="85">
        <f t="shared" si="100"/>
        <v>0</v>
      </c>
      <c r="Y220" s="85">
        <f t="shared" si="98"/>
        <v>0</v>
      </c>
      <c r="Z220" s="85">
        <f t="shared" si="98"/>
        <v>0</v>
      </c>
      <c r="AA220" s="85">
        <f t="shared" si="98"/>
        <v>0</v>
      </c>
      <c r="AB220" s="85">
        <f t="shared" si="98"/>
        <v>0</v>
      </c>
      <c r="AC220" s="85">
        <f t="shared" si="98"/>
        <v>0</v>
      </c>
    </row>
    <row r="221" spans="1:29" x14ac:dyDescent="0.3">
      <c r="A221" s="67">
        <v>17800</v>
      </c>
      <c r="B221" s="85">
        <v>19.400000000000006</v>
      </c>
      <c r="C221" s="85">
        <v>1.2900000000000009</v>
      </c>
      <c r="D221" s="85">
        <v>7.5</v>
      </c>
      <c r="E221" s="85">
        <v>-53.5</v>
      </c>
      <c r="F221" s="85">
        <v>-30.000000000000057</v>
      </c>
      <c r="G221" s="85">
        <v>-0.5</v>
      </c>
      <c r="H221" s="113"/>
      <c r="P221" s="21" t="str">
        <f t="shared" si="99"/>
        <v>B</v>
      </c>
      <c r="Q221" s="85">
        <f t="shared" si="97"/>
        <v>19.400000000000006</v>
      </c>
      <c r="R221" s="85">
        <f t="shared" si="97"/>
        <v>1.2900000000000009</v>
      </c>
      <c r="S221" s="85">
        <f t="shared" si="97"/>
        <v>7.5</v>
      </c>
      <c r="T221" s="85">
        <f t="shared" si="97"/>
        <v>-53.5</v>
      </c>
      <c r="U221" s="85">
        <f t="shared" si="97"/>
        <v>-30.000000000000057</v>
      </c>
      <c r="V221" s="85">
        <f t="shared" si="97"/>
        <v>-0.5</v>
      </c>
      <c r="W221" s="33"/>
      <c r="X221" s="85">
        <f t="shared" si="100"/>
        <v>0</v>
      </c>
      <c r="Y221" s="85">
        <f t="shared" si="98"/>
        <v>0</v>
      </c>
      <c r="Z221" s="85">
        <f t="shared" si="98"/>
        <v>0</v>
      </c>
      <c r="AA221" s="85">
        <f t="shared" si="98"/>
        <v>0</v>
      </c>
      <c r="AB221" s="85">
        <f t="shared" si="98"/>
        <v>0</v>
      </c>
      <c r="AC221" s="85">
        <f t="shared" si="98"/>
        <v>0</v>
      </c>
    </row>
    <row r="222" spans="1:29" x14ac:dyDescent="0.3">
      <c r="A222" s="67">
        <v>17900</v>
      </c>
      <c r="B222" s="85">
        <v>20.599999999999994</v>
      </c>
      <c r="C222" s="85">
        <v>1.3399999999999999</v>
      </c>
      <c r="D222" s="85">
        <v>0.5</v>
      </c>
      <c r="E222" s="85">
        <v>-64</v>
      </c>
      <c r="F222" s="85">
        <v>-32.5</v>
      </c>
      <c r="G222" s="85">
        <v>0</v>
      </c>
      <c r="H222" s="113"/>
      <c r="P222" s="21" t="str">
        <f t="shared" si="99"/>
        <v>A</v>
      </c>
      <c r="Q222" s="85">
        <f>IF($P222="B",B222,0)</f>
        <v>0</v>
      </c>
      <c r="R222" s="85">
        <f t="shared" si="97"/>
        <v>0</v>
      </c>
      <c r="S222" s="85">
        <f t="shared" si="97"/>
        <v>0</v>
      </c>
      <c r="T222" s="85">
        <f t="shared" si="97"/>
        <v>0</v>
      </c>
      <c r="U222" s="85">
        <f t="shared" si="97"/>
        <v>0</v>
      </c>
      <c r="V222" s="85">
        <f t="shared" si="97"/>
        <v>0</v>
      </c>
      <c r="W222" s="33"/>
      <c r="X222" s="85">
        <f t="shared" si="100"/>
        <v>20.599999999999994</v>
      </c>
      <c r="Y222" s="85">
        <f t="shared" si="98"/>
        <v>1.3399999999999999</v>
      </c>
      <c r="Z222" s="85">
        <f t="shared" si="98"/>
        <v>0.5</v>
      </c>
      <c r="AA222" s="85">
        <f t="shared" si="98"/>
        <v>-64</v>
      </c>
      <c r="AB222" s="85">
        <f t="shared" si="98"/>
        <v>-32.5</v>
      </c>
      <c r="AC222" s="85">
        <f t="shared" si="98"/>
        <v>0</v>
      </c>
    </row>
    <row r="223" spans="1:29" x14ac:dyDescent="0.3">
      <c r="A223" s="67">
        <v>18000</v>
      </c>
      <c r="B223" s="85">
        <v>17.350000000000009</v>
      </c>
      <c r="C223" s="85">
        <v>1.1399999999999988</v>
      </c>
      <c r="D223" s="85">
        <v>4.5</v>
      </c>
      <c r="E223" s="85">
        <v>-53</v>
      </c>
      <c r="F223" s="85">
        <v>-31.5</v>
      </c>
      <c r="G223" s="85">
        <v>0.5</v>
      </c>
      <c r="H223" s="113"/>
      <c r="P223" s="21" t="str">
        <f t="shared" si="99"/>
        <v>A</v>
      </c>
      <c r="Q223" s="85">
        <f t="shared" ref="Q223:Q232" si="101">IF($P223="B",B223,0)</f>
        <v>0</v>
      </c>
      <c r="R223" s="85">
        <f t="shared" si="97"/>
        <v>0</v>
      </c>
      <c r="S223" s="85">
        <f t="shared" si="97"/>
        <v>0</v>
      </c>
      <c r="T223" s="85">
        <f t="shared" si="97"/>
        <v>0</v>
      </c>
      <c r="U223" s="85">
        <f t="shared" si="97"/>
        <v>0</v>
      </c>
      <c r="V223" s="85">
        <f t="shared" si="97"/>
        <v>0</v>
      </c>
      <c r="W223" s="33"/>
      <c r="X223" s="85">
        <f t="shared" si="100"/>
        <v>17.350000000000009</v>
      </c>
      <c r="Y223" s="85">
        <f t="shared" si="98"/>
        <v>1.1399999999999988</v>
      </c>
      <c r="Z223" s="85">
        <f t="shared" si="98"/>
        <v>4.5</v>
      </c>
      <c r="AA223" s="85">
        <f t="shared" si="98"/>
        <v>-53</v>
      </c>
      <c r="AB223" s="85">
        <f t="shared" si="98"/>
        <v>-31.5</v>
      </c>
      <c r="AC223" s="85">
        <f t="shared" si="98"/>
        <v>0.5</v>
      </c>
    </row>
    <row r="224" spans="1:29" x14ac:dyDescent="0.3">
      <c r="A224" s="67">
        <v>18100</v>
      </c>
      <c r="B224" s="85">
        <v>12.5</v>
      </c>
      <c r="C224" s="85">
        <v>0.87999999999999901</v>
      </c>
      <c r="D224" s="85">
        <v>15</v>
      </c>
      <c r="E224" s="85">
        <v>-31</v>
      </c>
      <c r="F224" s="85">
        <v>-29</v>
      </c>
      <c r="G224" s="85">
        <v>0.5</v>
      </c>
      <c r="H224" s="113"/>
      <c r="P224" s="21" t="str">
        <f t="shared" si="99"/>
        <v>A</v>
      </c>
      <c r="Q224" s="85">
        <f t="shared" si="101"/>
        <v>0</v>
      </c>
      <c r="R224" s="85">
        <f t="shared" si="97"/>
        <v>0</v>
      </c>
      <c r="S224" s="85">
        <f t="shared" si="97"/>
        <v>0</v>
      </c>
      <c r="T224" s="85">
        <f t="shared" si="97"/>
        <v>0</v>
      </c>
      <c r="U224" s="85">
        <f t="shared" si="97"/>
        <v>0</v>
      </c>
      <c r="V224" s="85">
        <f t="shared" si="97"/>
        <v>0</v>
      </c>
      <c r="W224" s="33"/>
      <c r="X224" s="85">
        <f t="shared" si="100"/>
        <v>12.5</v>
      </c>
      <c r="Y224" s="85">
        <f t="shared" si="98"/>
        <v>0.87999999999999901</v>
      </c>
      <c r="Z224" s="85">
        <f t="shared" si="98"/>
        <v>15</v>
      </c>
      <c r="AA224" s="85">
        <f t="shared" si="98"/>
        <v>-31</v>
      </c>
      <c r="AB224" s="85">
        <f t="shared" si="98"/>
        <v>-29</v>
      </c>
      <c r="AC224" s="85">
        <f t="shared" si="98"/>
        <v>0.5</v>
      </c>
    </row>
    <row r="225" spans="1:29" x14ac:dyDescent="0.3">
      <c r="A225" s="67">
        <v>18200</v>
      </c>
      <c r="B225" s="85">
        <v>9.5</v>
      </c>
      <c r="C225" s="85">
        <v>0.80000000000000071</v>
      </c>
      <c r="D225" s="85">
        <v>27</v>
      </c>
      <c r="E225" s="85">
        <v>-12.499999999999943</v>
      </c>
      <c r="F225" s="85">
        <v>-29.499999999999972</v>
      </c>
      <c r="G225" s="85">
        <v>1</v>
      </c>
      <c r="H225" s="113"/>
      <c r="P225" s="21" t="str">
        <f t="shared" si="99"/>
        <v>A</v>
      </c>
      <c r="Q225" s="85">
        <f t="shared" si="101"/>
        <v>0</v>
      </c>
      <c r="R225" s="85">
        <f t="shared" si="97"/>
        <v>0</v>
      </c>
      <c r="S225" s="85">
        <f t="shared" si="97"/>
        <v>0</v>
      </c>
      <c r="T225" s="85">
        <f t="shared" si="97"/>
        <v>0</v>
      </c>
      <c r="U225" s="85">
        <f t="shared" si="97"/>
        <v>0</v>
      </c>
      <c r="V225" s="85">
        <f t="shared" si="97"/>
        <v>0</v>
      </c>
      <c r="W225" s="33"/>
      <c r="X225" s="85">
        <f t="shared" si="100"/>
        <v>9.5</v>
      </c>
      <c r="Y225" s="85">
        <f t="shared" si="98"/>
        <v>0.80000000000000071</v>
      </c>
      <c r="Z225" s="85">
        <f t="shared" si="98"/>
        <v>27</v>
      </c>
      <c r="AA225" s="85">
        <f t="shared" si="98"/>
        <v>-12.499999999999943</v>
      </c>
      <c r="AB225" s="85">
        <f t="shared" si="98"/>
        <v>-29.499999999999972</v>
      </c>
      <c r="AC225" s="85">
        <f t="shared" si="98"/>
        <v>1</v>
      </c>
    </row>
    <row r="226" spans="1:29" x14ac:dyDescent="0.3">
      <c r="A226" s="67">
        <v>18300</v>
      </c>
      <c r="B226" s="85">
        <v>5.5500000000000043</v>
      </c>
      <c r="C226" s="85">
        <v>0.58000000000000007</v>
      </c>
      <c r="D226" s="85">
        <v>29.5</v>
      </c>
      <c r="E226" s="85">
        <v>3.4999999999999432</v>
      </c>
      <c r="F226" s="85">
        <v>-23</v>
      </c>
      <c r="G226" s="85">
        <v>0.5</v>
      </c>
      <c r="H226" s="113"/>
      <c r="P226" s="21" t="str">
        <f t="shared" si="99"/>
        <v>A</v>
      </c>
      <c r="Q226" s="85">
        <f t="shared" si="101"/>
        <v>0</v>
      </c>
      <c r="R226" s="85">
        <f t="shared" si="97"/>
        <v>0</v>
      </c>
      <c r="S226" s="85">
        <f t="shared" si="97"/>
        <v>0</v>
      </c>
      <c r="T226" s="85">
        <f t="shared" si="97"/>
        <v>0</v>
      </c>
      <c r="U226" s="85">
        <f t="shared" si="97"/>
        <v>0</v>
      </c>
      <c r="V226" s="85">
        <f t="shared" si="97"/>
        <v>0</v>
      </c>
      <c r="W226" s="33"/>
      <c r="X226" s="85">
        <f t="shared" si="100"/>
        <v>5.5500000000000043</v>
      </c>
      <c r="Y226" s="85">
        <f t="shared" si="98"/>
        <v>0.58000000000000007</v>
      </c>
      <c r="Z226" s="85">
        <f t="shared" si="98"/>
        <v>29.5</v>
      </c>
      <c r="AA226" s="85">
        <f t="shared" si="98"/>
        <v>3.4999999999999432</v>
      </c>
      <c r="AB226" s="85">
        <f t="shared" si="98"/>
        <v>-23</v>
      </c>
      <c r="AC226" s="85">
        <f t="shared" si="98"/>
        <v>0.5</v>
      </c>
    </row>
    <row r="227" spans="1:29" x14ac:dyDescent="0.3">
      <c r="A227" s="67">
        <v>18400</v>
      </c>
      <c r="B227" s="85">
        <v>5.0500000000000007</v>
      </c>
      <c r="C227" s="85">
        <v>0.73000000000000043</v>
      </c>
      <c r="D227" s="85">
        <v>40</v>
      </c>
      <c r="E227" s="85">
        <v>13</v>
      </c>
      <c r="F227" s="85">
        <v>-26.5</v>
      </c>
      <c r="G227" s="85">
        <v>0.5</v>
      </c>
      <c r="H227" s="113"/>
      <c r="P227" s="21" t="str">
        <f t="shared" si="99"/>
        <v>A</v>
      </c>
      <c r="Q227" s="85">
        <f t="shared" si="101"/>
        <v>0</v>
      </c>
      <c r="R227" s="85">
        <f t="shared" si="97"/>
        <v>0</v>
      </c>
      <c r="S227" s="85">
        <f t="shared" si="97"/>
        <v>0</v>
      </c>
      <c r="T227" s="85">
        <f t="shared" si="97"/>
        <v>0</v>
      </c>
      <c r="U227" s="85">
        <f t="shared" si="97"/>
        <v>0</v>
      </c>
      <c r="V227" s="85">
        <f t="shared" si="97"/>
        <v>0</v>
      </c>
      <c r="W227" s="33"/>
      <c r="X227" s="85">
        <f t="shared" si="100"/>
        <v>5.0500000000000007</v>
      </c>
      <c r="Y227" s="85">
        <f t="shared" si="98"/>
        <v>0.73000000000000043</v>
      </c>
      <c r="Z227" s="85">
        <f t="shared" si="98"/>
        <v>40</v>
      </c>
      <c r="AA227" s="85">
        <f t="shared" si="98"/>
        <v>13</v>
      </c>
      <c r="AB227" s="85">
        <f t="shared" si="98"/>
        <v>-26.5</v>
      </c>
      <c r="AC227" s="85">
        <f t="shared" si="98"/>
        <v>0.5</v>
      </c>
    </row>
    <row r="228" spans="1:29" x14ac:dyDescent="0.3">
      <c r="A228" s="67">
        <v>18500</v>
      </c>
      <c r="B228" s="85">
        <v>3.5999999999999996</v>
      </c>
      <c r="C228" s="85">
        <v>0.69000000000000128</v>
      </c>
      <c r="D228" s="85">
        <v>37</v>
      </c>
      <c r="E228" s="85">
        <v>15.499999999999972</v>
      </c>
      <c r="F228" s="85">
        <v>-23</v>
      </c>
      <c r="G228" s="85">
        <v>1</v>
      </c>
      <c r="H228" s="113"/>
      <c r="P228" s="21" t="str">
        <f t="shared" si="99"/>
        <v>A</v>
      </c>
      <c r="Q228" s="85">
        <f t="shared" si="101"/>
        <v>0</v>
      </c>
      <c r="R228" s="85">
        <f t="shared" si="97"/>
        <v>0</v>
      </c>
      <c r="S228" s="85">
        <f t="shared" si="97"/>
        <v>0</v>
      </c>
      <c r="T228" s="85">
        <f t="shared" si="97"/>
        <v>0</v>
      </c>
      <c r="U228" s="85">
        <f t="shared" si="97"/>
        <v>0</v>
      </c>
      <c r="V228" s="85">
        <f t="shared" si="97"/>
        <v>0</v>
      </c>
      <c r="W228" s="33"/>
      <c r="X228" s="85">
        <f t="shared" si="100"/>
        <v>3.5999999999999996</v>
      </c>
      <c r="Y228" s="85">
        <f t="shared" si="98"/>
        <v>0.69000000000000128</v>
      </c>
      <c r="Z228" s="85">
        <f t="shared" si="98"/>
        <v>37</v>
      </c>
      <c r="AA228" s="85">
        <f t="shared" si="98"/>
        <v>15.499999999999972</v>
      </c>
      <c r="AB228" s="85">
        <f t="shared" si="98"/>
        <v>-23</v>
      </c>
      <c r="AC228" s="85">
        <f t="shared" si="98"/>
        <v>1</v>
      </c>
    </row>
    <row r="229" spans="1:29" x14ac:dyDescent="0.3">
      <c r="A229" s="67">
        <v>18600</v>
      </c>
      <c r="B229" s="85">
        <v>0.84999999999999964</v>
      </c>
      <c r="C229" s="85">
        <v>0.20999999999999908</v>
      </c>
      <c r="D229" s="85">
        <v>12.5</v>
      </c>
      <c r="E229" s="85">
        <v>6.4999999999999858</v>
      </c>
      <c r="F229" s="85">
        <v>-7</v>
      </c>
      <c r="G229" s="85">
        <v>0.5</v>
      </c>
      <c r="H229" s="113"/>
      <c r="P229" s="21" t="str">
        <f t="shared" si="99"/>
        <v>A</v>
      </c>
      <c r="Q229" s="85">
        <f t="shared" si="101"/>
        <v>0</v>
      </c>
      <c r="R229" s="85">
        <f t="shared" si="97"/>
        <v>0</v>
      </c>
      <c r="S229" s="85">
        <f t="shared" si="97"/>
        <v>0</v>
      </c>
      <c r="T229" s="85">
        <f t="shared" si="97"/>
        <v>0</v>
      </c>
      <c r="U229" s="85">
        <f t="shared" si="97"/>
        <v>0</v>
      </c>
      <c r="V229" s="85">
        <f t="shared" si="97"/>
        <v>0</v>
      </c>
      <c r="W229" s="33"/>
      <c r="X229" s="85">
        <f t="shared" si="100"/>
        <v>0.84999999999999964</v>
      </c>
      <c r="Y229" s="85">
        <f t="shared" si="98"/>
        <v>0.20999999999999908</v>
      </c>
      <c r="Z229" s="85">
        <f t="shared" si="98"/>
        <v>12.5</v>
      </c>
      <c r="AA229" s="85">
        <f t="shared" si="98"/>
        <v>6.4999999999999858</v>
      </c>
      <c r="AB229" s="85">
        <f t="shared" si="98"/>
        <v>-7</v>
      </c>
      <c r="AC229" s="85">
        <f t="shared" si="98"/>
        <v>0.5</v>
      </c>
    </row>
    <row r="230" spans="1:29" x14ac:dyDescent="0.3">
      <c r="A230" s="67">
        <v>18700</v>
      </c>
      <c r="B230" s="85">
        <v>0.29999999999999982</v>
      </c>
      <c r="C230" s="85">
        <v>6.0000000000000497E-2</v>
      </c>
      <c r="D230" s="85">
        <v>4.9999999999999858</v>
      </c>
      <c r="E230" s="85">
        <v>3.0000000000000142</v>
      </c>
      <c r="F230" s="85">
        <v>-2.5000000000000071</v>
      </c>
      <c r="G230" s="85">
        <v>0</v>
      </c>
      <c r="H230" s="113"/>
      <c r="P230" s="21" t="str">
        <f t="shared" si="99"/>
        <v>A</v>
      </c>
      <c r="Q230" s="85">
        <f t="shared" si="101"/>
        <v>0</v>
      </c>
      <c r="R230" s="85">
        <f t="shared" si="97"/>
        <v>0</v>
      </c>
      <c r="S230" s="85">
        <f t="shared" si="97"/>
        <v>0</v>
      </c>
      <c r="T230" s="85">
        <f t="shared" si="97"/>
        <v>0</v>
      </c>
      <c r="U230" s="85">
        <f t="shared" si="97"/>
        <v>0</v>
      </c>
      <c r="V230" s="85">
        <f t="shared" si="97"/>
        <v>0</v>
      </c>
      <c r="W230" s="33"/>
      <c r="X230" s="85">
        <f t="shared" si="100"/>
        <v>0.29999999999999982</v>
      </c>
      <c r="Y230" s="85">
        <f t="shared" si="98"/>
        <v>6.0000000000000497E-2</v>
      </c>
      <c r="Z230" s="85">
        <f t="shared" si="98"/>
        <v>4.9999999999999858</v>
      </c>
      <c r="AA230" s="85">
        <f t="shared" si="98"/>
        <v>3.0000000000000142</v>
      </c>
      <c r="AB230" s="85">
        <f t="shared" si="98"/>
        <v>-2.5000000000000071</v>
      </c>
      <c r="AC230" s="85">
        <f t="shared" si="98"/>
        <v>0</v>
      </c>
    </row>
    <row r="231" spans="1:29" x14ac:dyDescent="0.3">
      <c r="A231" s="67">
        <v>18800</v>
      </c>
      <c r="B231" s="85">
        <v>0.25</v>
      </c>
      <c r="C231" s="85">
        <v>6.9999999999998508E-2</v>
      </c>
      <c r="D231" s="85">
        <v>4</v>
      </c>
      <c r="E231" s="85">
        <v>2</v>
      </c>
      <c r="F231" s="85">
        <v>-2</v>
      </c>
      <c r="G231" s="85">
        <v>0</v>
      </c>
      <c r="H231" s="113"/>
      <c r="P231" s="21" t="str">
        <f t="shared" si="99"/>
        <v>A</v>
      </c>
      <c r="Q231" s="85">
        <f t="shared" si="101"/>
        <v>0</v>
      </c>
      <c r="R231" s="85">
        <f t="shared" si="97"/>
        <v>0</v>
      </c>
      <c r="S231" s="85">
        <f t="shared" si="97"/>
        <v>0</v>
      </c>
      <c r="T231" s="85">
        <f t="shared" si="97"/>
        <v>0</v>
      </c>
      <c r="U231" s="85">
        <f t="shared" si="97"/>
        <v>0</v>
      </c>
      <c r="V231" s="85">
        <f t="shared" si="97"/>
        <v>0</v>
      </c>
      <c r="W231" s="33"/>
      <c r="X231" s="85">
        <f t="shared" si="100"/>
        <v>0.25</v>
      </c>
      <c r="Y231" s="85">
        <f t="shared" si="98"/>
        <v>6.9999999999998508E-2</v>
      </c>
      <c r="Z231" s="85">
        <f t="shared" si="98"/>
        <v>4</v>
      </c>
      <c r="AA231" s="85">
        <f t="shared" si="98"/>
        <v>2</v>
      </c>
      <c r="AB231" s="85">
        <f t="shared" si="98"/>
        <v>-2</v>
      </c>
      <c r="AC231" s="85">
        <f t="shared" si="98"/>
        <v>0</v>
      </c>
    </row>
    <row r="232" spans="1:29" x14ac:dyDescent="0.3">
      <c r="A232" s="67">
        <v>18900</v>
      </c>
      <c r="B232" s="85">
        <v>0.29999999999999982</v>
      </c>
      <c r="C232" s="85">
        <v>0.12000000000000099</v>
      </c>
      <c r="D232" s="85">
        <v>5.5</v>
      </c>
      <c r="E232" s="85">
        <v>2.4999999999999929</v>
      </c>
      <c r="F232" s="85">
        <v>-3</v>
      </c>
      <c r="G232" s="85">
        <v>0</v>
      </c>
      <c r="H232" s="113"/>
      <c r="P232" s="21" t="str">
        <f t="shared" si="99"/>
        <v>A</v>
      </c>
      <c r="Q232" s="85">
        <f t="shared" si="101"/>
        <v>0</v>
      </c>
      <c r="R232" s="85">
        <f t="shared" si="97"/>
        <v>0</v>
      </c>
      <c r="S232" s="85">
        <f t="shared" si="97"/>
        <v>0</v>
      </c>
      <c r="T232" s="85">
        <f t="shared" si="97"/>
        <v>0</v>
      </c>
      <c r="U232" s="85">
        <f t="shared" si="97"/>
        <v>0</v>
      </c>
      <c r="V232" s="85">
        <f t="shared" si="97"/>
        <v>0</v>
      </c>
      <c r="W232" s="33"/>
      <c r="X232" s="85">
        <f t="shared" si="100"/>
        <v>0.29999999999999982</v>
      </c>
      <c r="Y232" s="85">
        <f t="shared" si="98"/>
        <v>0.12000000000000099</v>
      </c>
      <c r="Z232" s="85">
        <f t="shared" si="98"/>
        <v>5.5</v>
      </c>
      <c r="AA232" s="85">
        <f t="shared" si="98"/>
        <v>2.4999999999999929</v>
      </c>
      <c r="AB232" s="85">
        <f t="shared" si="98"/>
        <v>-3</v>
      </c>
      <c r="AC232" s="85">
        <f t="shared" si="98"/>
        <v>0</v>
      </c>
    </row>
    <row r="233" spans="1:29" x14ac:dyDescent="0.3">
      <c r="A233" s="68" t="s">
        <v>120</v>
      </c>
      <c r="B233" s="86">
        <v>95.249999999999986</v>
      </c>
      <c r="C233" s="86">
        <v>7.91</v>
      </c>
      <c r="D233" s="86">
        <v>188</v>
      </c>
      <c r="E233" s="86">
        <v>-168.00000000000006</v>
      </c>
      <c r="F233" s="86">
        <v>-239.50000000000003</v>
      </c>
      <c r="G233" s="86">
        <v>4</v>
      </c>
      <c r="H233" s="89"/>
      <c r="I233" s="105">
        <f>X233</f>
        <v>75.84999999999998</v>
      </c>
      <c r="J233" s="105">
        <f>Y233</f>
        <v>6.6199999999999992</v>
      </c>
      <c r="K233" s="105">
        <f>Z233</f>
        <v>180.5</v>
      </c>
      <c r="L233" s="105">
        <f>AA233</f>
        <v>-114.50000000000003</v>
      </c>
      <c r="M233" s="105">
        <f t="shared" ref="M233:N233" si="102">AB233</f>
        <v>-209.49999999999997</v>
      </c>
      <c r="N233" s="105">
        <f t="shared" si="102"/>
        <v>4.5</v>
      </c>
      <c r="P233" s="21"/>
      <c r="Q233" s="33"/>
      <c r="R233" s="33"/>
      <c r="S233" s="33"/>
      <c r="T233" s="33"/>
      <c r="U233" s="33"/>
      <c r="V233" s="33"/>
      <c r="W233" s="33"/>
      <c r="X233" s="106">
        <f>SUM(X217:X232)</f>
        <v>75.84999999999998</v>
      </c>
      <c r="Y233" s="106">
        <f t="shared" ref="Y233:AC233" si="103">SUM(Y217:Y232)</f>
        <v>6.6199999999999992</v>
      </c>
      <c r="Z233" s="106">
        <f t="shared" si="103"/>
        <v>180.5</v>
      </c>
      <c r="AA233" s="106">
        <f t="shared" si="103"/>
        <v>-114.50000000000003</v>
      </c>
      <c r="AB233" s="106">
        <f t="shared" si="103"/>
        <v>-209.49999999999997</v>
      </c>
      <c r="AC233" s="106">
        <f t="shared" si="103"/>
        <v>4.5</v>
      </c>
    </row>
    <row r="234" spans="1:29" x14ac:dyDescent="0.3">
      <c r="A234" s="82"/>
      <c r="B234" s="89"/>
      <c r="C234" s="89"/>
      <c r="D234" s="89"/>
      <c r="E234" s="89"/>
      <c r="F234" s="89"/>
      <c r="G234" s="89"/>
      <c r="H234" s="89"/>
      <c r="P234" s="21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</row>
    <row r="235" spans="1:29" x14ac:dyDescent="0.3">
      <c r="A235" s="92" t="s">
        <v>128</v>
      </c>
      <c r="B235" s="92" t="s">
        <v>127</v>
      </c>
      <c r="C235" s="92" t="s">
        <v>129</v>
      </c>
      <c r="D235" s="92" t="s">
        <v>130</v>
      </c>
      <c r="E235" s="92" t="s">
        <v>131</v>
      </c>
      <c r="F235" s="92" t="s">
        <v>132</v>
      </c>
      <c r="G235" s="92" t="s">
        <v>133</v>
      </c>
      <c r="H235" s="92"/>
      <c r="P235" s="21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</row>
    <row r="236" spans="1:29" x14ac:dyDescent="0.3">
      <c r="A236" s="68" t="s">
        <v>44</v>
      </c>
      <c r="B236" s="68" t="s">
        <v>36</v>
      </c>
      <c r="C236" s="68" t="s">
        <v>37</v>
      </c>
      <c r="D236" s="68" t="s">
        <v>118</v>
      </c>
      <c r="E236" s="68" t="s">
        <v>116</v>
      </c>
      <c r="F236" s="68" t="s">
        <v>119</v>
      </c>
      <c r="G236" s="68" t="s">
        <v>117</v>
      </c>
      <c r="H236" s="82"/>
      <c r="P236" s="21"/>
      <c r="Q236" s="33"/>
      <c r="R236" s="33"/>
      <c r="S236" s="33"/>
      <c r="T236" s="33"/>
      <c r="U236" s="33"/>
      <c r="V236" s="33"/>
      <c r="W236" s="33"/>
      <c r="X236" s="106">
        <f t="shared" ref="X236:AC236" si="104">SUM(X237:X252)</f>
        <v>18.650000000000009</v>
      </c>
      <c r="Y236" s="106">
        <f t="shared" si="104"/>
        <v>3.1699999999999982</v>
      </c>
      <c r="Z236" s="106">
        <f t="shared" si="104"/>
        <v>59.999999999999829</v>
      </c>
      <c r="AA236" s="106">
        <f t="shared" si="104"/>
        <v>-23.499999999999986</v>
      </c>
      <c r="AB236" s="106">
        <f t="shared" si="104"/>
        <v>-65.499999999999957</v>
      </c>
      <c r="AC236" s="106">
        <f t="shared" si="104"/>
        <v>-0.5</v>
      </c>
    </row>
    <row r="237" spans="1:29" x14ac:dyDescent="0.3">
      <c r="A237" s="67">
        <v>16900</v>
      </c>
      <c r="B237" s="85">
        <v>1.0499999999999989</v>
      </c>
      <c r="C237" s="85">
        <v>0.35999999999999943</v>
      </c>
      <c r="D237" s="85">
        <v>9</v>
      </c>
      <c r="E237" s="85">
        <v>2.4999999999999858</v>
      </c>
      <c r="F237" s="85">
        <v>-6.5</v>
      </c>
      <c r="G237" s="85">
        <v>0</v>
      </c>
      <c r="H237" s="113"/>
      <c r="I237" s="105">
        <f>X236</f>
        <v>18.650000000000009</v>
      </c>
      <c r="J237" s="105">
        <f>Y236</f>
        <v>3.1699999999999982</v>
      </c>
      <c r="K237" s="105">
        <f t="shared" ref="K237:N237" si="105">Z236</f>
        <v>59.999999999999829</v>
      </c>
      <c r="L237" s="105">
        <f t="shared" si="105"/>
        <v>-23.499999999999986</v>
      </c>
      <c r="M237" s="105">
        <f t="shared" si="105"/>
        <v>-65.499999999999957</v>
      </c>
      <c r="N237" s="105">
        <f t="shared" si="105"/>
        <v>-0.5</v>
      </c>
      <c r="P237" s="21" t="str">
        <f>IF(A237&lt;=$B$214,"A","B")</f>
        <v>A</v>
      </c>
      <c r="Q237" s="85">
        <f t="shared" ref="Q237:V252" si="106">IF($P237="B",B237,0)</f>
        <v>0</v>
      </c>
      <c r="R237" s="85">
        <f t="shared" si="106"/>
        <v>0</v>
      </c>
      <c r="S237" s="85">
        <f t="shared" si="106"/>
        <v>0</v>
      </c>
      <c r="T237" s="85">
        <f t="shared" si="106"/>
        <v>0</v>
      </c>
      <c r="U237" s="85">
        <f t="shared" si="106"/>
        <v>0</v>
      </c>
      <c r="V237" s="85">
        <f t="shared" si="106"/>
        <v>0</v>
      </c>
      <c r="W237" s="33"/>
      <c r="X237" s="85">
        <f>IF($P237="A",B237,0)</f>
        <v>1.0499999999999989</v>
      </c>
      <c r="Y237" s="85">
        <f t="shared" ref="Y237:AC252" si="107">IF($P237="A",C237,0)</f>
        <v>0.35999999999999943</v>
      </c>
      <c r="Z237" s="85">
        <f t="shared" si="107"/>
        <v>9</v>
      </c>
      <c r="AA237" s="85">
        <f t="shared" si="107"/>
        <v>2.4999999999999858</v>
      </c>
      <c r="AB237" s="85">
        <f t="shared" si="107"/>
        <v>-6.5</v>
      </c>
      <c r="AC237" s="85">
        <f t="shared" si="107"/>
        <v>0</v>
      </c>
    </row>
    <row r="238" spans="1:29" x14ac:dyDescent="0.3">
      <c r="A238" s="67">
        <v>17000</v>
      </c>
      <c r="B238" s="85">
        <v>2.8499999999999996</v>
      </c>
      <c r="C238" s="85">
        <v>0.73000000000000043</v>
      </c>
      <c r="D238" s="85">
        <v>20</v>
      </c>
      <c r="E238" s="85">
        <v>5.5</v>
      </c>
      <c r="F238" s="85">
        <v>-14.999999999999986</v>
      </c>
      <c r="G238" s="85">
        <v>-0.5</v>
      </c>
      <c r="H238" s="113"/>
      <c r="P238" s="21" t="str">
        <f t="shared" ref="P238:P252" si="108">IF(A238&lt;=$B$214,"A","B")</f>
        <v>A</v>
      </c>
      <c r="Q238" s="85">
        <f t="shared" si="106"/>
        <v>0</v>
      </c>
      <c r="R238" s="85">
        <f t="shared" si="106"/>
        <v>0</v>
      </c>
      <c r="S238" s="85">
        <f t="shared" si="106"/>
        <v>0</v>
      </c>
      <c r="T238" s="85">
        <f t="shared" si="106"/>
        <v>0</v>
      </c>
      <c r="U238" s="85">
        <f t="shared" si="106"/>
        <v>0</v>
      </c>
      <c r="V238" s="85">
        <f t="shared" si="106"/>
        <v>0</v>
      </c>
      <c r="W238" s="33"/>
      <c r="X238" s="85">
        <f t="shared" ref="X238:X252" si="109">IF($P238="A",B238,0)</f>
        <v>2.8499999999999996</v>
      </c>
      <c r="Y238" s="85">
        <f t="shared" si="107"/>
        <v>0.73000000000000043</v>
      </c>
      <c r="Z238" s="85">
        <f t="shared" si="107"/>
        <v>20</v>
      </c>
      <c r="AA238" s="85">
        <f t="shared" si="107"/>
        <v>5.5</v>
      </c>
      <c r="AB238" s="85">
        <f t="shared" si="107"/>
        <v>-14.999999999999986</v>
      </c>
      <c r="AC238" s="85">
        <f t="shared" si="107"/>
        <v>-0.5</v>
      </c>
    </row>
    <row r="239" spans="1:29" x14ac:dyDescent="0.3">
      <c r="A239" s="67">
        <v>17100</v>
      </c>
      <c r="B239" s="85">
        <v>1.1499999999999986</v>
      </c>
      <c r="C239" s="85">
        <v>0.28999999999999915</v>
      </c>
      <c r="D239" s="85">
        <v>7.5</v>
      </c>
      <c r="E239" s="85">
        <v>1.5</v>
      </c>
      <c r="F239" s="85">
        <v>-6</v>
      </c>
      <c r="G239" s="85">
        <v>0</v>
      </c>
      <c r="H239" s="113"/>
      <c r="P239" s="21" t="str">
        <f t="shared" si="108"/>
        <v>A</v>
      </c>
      <c r="Q239" s="85">
        <f t="shared" si="106"/>
        <v>0</v>
      </c>
      <c r="R239" s="85">
        <f t="shared" si="106"/>
        <v>0</v>
      </c>
      <c r="S239" s="85">
        <f t="shared" si="106"/>
        <v>0</v>
      </c>
      <c r="T239" s="85">
        <f t="shared" si="106"/>
        <v>0</v>
      </c>
      <c r="U239" s="85">
        <f t="shared" si="106"/>
        <v>0</v>
      </c>
      <c r="V239" s="85">
        <f t="shared" si="106"/>
        <v>0</v>
      </c>
      <c r="W239" s="33"/>
      <c r="X239" s="85">
        <f t="shared" si="109"/>
        <v>1.1499999999999986</v>
      </c>
      <c r="Y239" s="85">
        <f t="shared" si="107"/>
        <v>0.28999999999999915</v>
      </c>
      <c r="Z239" s="85">
        <f t="shared" si="107"/>
        <v>7.5</v>
      </c>
      <c r="AA239" s="85">
        <f t="shared" si="107"/>
        <v>1.5</v>
      </c>
      <c r="AB239" s="85">
        <f t="shared" si="107"/>
        <v>-6</v>
      </c>
      <c r="AC239" s="85">
        <f t="shared" si="107"/>
        <v>0</v>
      </c>
    </row>
    <row r="240" spans="1:29" x14ac:dyDescent="0.3">
      <c r="A240" s="67">
        <v>17200</v>
      </c>
      <c r="B240" s="85">
        <v>1.0500000000000007</v>
      </c>
      <c r="C240" s="85">
        <v>0.22999999999999865</v>
      </c>
      <c r="D240" s="85">
        <v>6</v>
      </c>
      <c r="E240" s="85">
        <v>0.5</v>
      </c>
      <c r="F240" s="85">
        <v>-4.5</v>
      </c>
      <c r="G240" s="85">
        <v>0</v>
      </c>
      <c r="H240" s="113"/>
      <c r="P240" s="21" t="str">
        <f t="shared" si="108"/>
        <v>A</v>
      </c>
      <c r="Q240" s="85">
        <f t="shared" si="106"/>
        <v>0</v>
      </c>
      <c r="R240" s="85">
        <f t="shared" si="106"/>
        <v>0</v>
      </c>
      <c r="S240" s="85">
        <f t="shared" si="106"/>
        <v>0</v>
      </c>
      <c r="T240" s="85">
        <f t="shared" si="106"/>
        <v>0</v>
      </c>
      <c r="U240" s="85">
        <f t="shared" si="106"/>
        <v>0</v>
      </c>
      <c r="V240" s="85">
        <f t="shared" si="106"/>
        <v>0</v>
      </c>
      <c r="W240" s="33"/>
      <c r="X240" s="85">
        <f t="shared" si="109"/>
        <v>1.0500000000000007</v>
      </c>
      <c r="Y240" s="85">
        <f t="shared" si="107"/>
        <v>0.22999999999999865</v>
      </c>
      <c r="Z240" s="85">
        <f t="shared" si="107"/>
        <v>6</v>
      </c>
      <c r="AA240" s="85">
        <f t="shared" si="107"/>
        <v>0.5</v>
      </c>
      <c r="AB240" s="85">
        <f t="shared" si="107"/>
        <v>-4.5</v>
      </c>
      <c r="AC240" s="85">
        <f t="shared" si="107"/>
        <v>0</v>
      </c>
    </row>
    <row r="241" spans="1:29" x14ac:dyDescent="0.3">
      <c r="A241" s="67">
        <v>17300</v>
      </c>
      <c r="B241" s="85">
        <v>1.25</v>
      </c>
      <c r="C241" s="85">
        <v>0.22000000000000064</v>
      </c>
      <c r="D241" s="85">
        <v>6</v>
      </c>
      <c r="E241" s="85">
        <v>0</v>
      </c>
      <c r="F241" s="85">
        <v>-4.5</v>
      </c>
      <c r="G241" s="85">
        <v>0</v>
      </c>
      <c r="H241" s="113"/>
      <c r="P241" s="21" t="str">
        <f t="shared" si="108"/>
        <v>A</v>
      </c>
      <c r="Q241" s="85">
        <f t="shared" si="106"/>
        <v>0</v>
      </c>
      <c r="R241" s="85">
        <f t="shared" si="106"/>
        <v>0</v>
      </c>
      <c r="S241" s="85">
        <f t="shared" si="106"/>
        <v>0</v>
      </c>
      <c r="T241" s="85">
        <f t="shared" si="106"/>
        <v>0</v>
      </c>
      <c r="U241" s="85">
        <f t="shared" si="106"/>
        <v>0</v>
      </c>
      <c r="V241" s="85">
        <f t="shared" si="106"/>
        <v>0</v>
      </c>
      <c r="W241" s="33"/>
      <c r="X241" s="85">
        <f t="shared" si="109"/>
        <v>1.25</v>
      </c>
      <c r="Y241" s="85">
        <f t="shared" si="107"/>
        <v>0.22000000000000064</v>
      </c>
      <c r="Z241" s="85">
        <f t="shared" si="107"/>
        <v>6</v>
      </c>
      <c r="AA241" s="85">
        <f t="shared" si="107"/>
        <v>0</v>
      </c>
      <c r="AB241" s="85">
        <f t="shared" si="107"/>
        <v>-4.5</v>
      </c>
      <c r="AC241" s="85">
        <f t="shared" si="107"/>
        <v>0</v>
      </c>
    </row>
    <row r="242" spans="1:29" x14ac:dyDescent="0.3">
      <c r="A242" s="67">
        <v>17400</v>
      </c>
      <c r="B242" s="85">
        <v>1.1000000000000014</v>
      </c>
      <c r="C242" s="85">
        <v>0.16999999999999993</v>
      </c>
      <c r="D242" s="85">
        <v>3.4999999999998863</v>
      </c>
      <c r="E242" s="85">
        <v>-1.0000000000000284</v>
      </c>
      <c r="F242" s="85">
        <v>-3.5</v>
      </c>
      <c r="G242" s="85">
        <v>0</v>
      </c>
      <c r="H242" s="113"/>
      <c r="P242" s="21" t="str">
        <f t="shared" si="108"/>
        <v>A</v>
      </c>
      <c r="Q242" s="85">
        <f>IF($P242="B",B242,0)</f>
        <v>0</v>
      </c>
      <c r="R242" s="85">
        <f t="shared" si="106"/>
        <v>0</v>
      </c>
      <c r="S242" s="85">
        <f t="shared" si="106"/>
        <v>0</v>
      </c>
      <c r="T242" s="85">
        <f t="shared" si="106"/>
        <v>0</v>
      </c>
      <c r="U242" s="85">
        <f t="shared" si="106"/>
        <v>0</v>
      </c>
      <c r="V242" s="85">
        <f t="shared" si="106"/>
        <v>0</v>
      </c>
      <c r="W242" s="33"/>
      <c r="X242" s="85">
        <f t="shared" si="109"/>
        <v>1.1000000000000014</v>
      </c>
      <c r="Y242" s="85">
        <f t="shared" si="107"/>
        <v>0.16999999999999993</v>
      </c>
      <c r="Z242" s="85">
        <f t="shared" si="107"/>
        <v>3.4999999999998863</v>
      </c>
      <c r="AA242" s="85">
        <f t="shared" si="107"/>
        <v>-1.0000000000000284</v>
      </c>
      <c r="AB242" s="85">
        <f t="shared" si="107"/>
        <v>-3.5</v>
      </c>
      <c r="AC242" s="85">
        <f t="shared" si="107"/>
        <v>0</v>
      </c>
    </row>
    <row r="243" spans="1:29" x14ac:dyDescent="0.3">
      <c r="A243" s="67">
        <v>17500</v>
      </c>
      <c r="B243" s="85">
        <v>1.1499999999999986</v>
      </c>
      <c r="C243" s="85">
        <v>0.16999999999999993</v>
      </c>
      <c r="D243" s="85">
        <v>2.4999999999999432</v>
      </c>
      <c r="E243" s="85">
        <v>-2.5</v>
      </c>
      <c r="F243" s="85">
        <v>-3.5</v>
      </c>
      <c r="G243" s="85">
        <v>0</v>
      </c>
      <c r="H243" s="113"/>
      <c r="P243" s="21" t="str">
        <f t="shared" si="108"/>
        <v>A</v>
      </c>
      <c r="Q243" s="85">
        <f t="shared" ref="Q243:Q252" si="110">IF($P243="B",B243,0)</f>
        <v>0</v>
      </c>
      <c r="R243" s="85">
        <f t="shared" si="106"/>
        <v>0</v>
      </c>
      <c r="S243" s="85">
        <f t="shared" si="106"/>
        <v>0</v>
      </c>
      <c r="T243" s="85">
        <f t="shared" si="106"/>
        <v>0</v>
      </c>
      <c r="U243" s="85">
        <f t="shared" si="106"/>
        <v>0</v>
      </c>
      <c r="V243" s="85">
        <f t="shared" si="106"/>
        <v>0</v>
      </c>
      <c r="W243" s="33"/>
      <c r="X243" s="85">
        <f t="shared" si="109"/>
        <v>1.1499999999999986</v>
      </c>
      <c r="Y243" s="85">
        <f t="shared" si="107"/>
        <v>0.16999999999999993</v>
      </c>
      <c r="Z243" s="85">
        <f t="shared" si="107"/>
        <v>2.4999999999999432</v>
      </c>
      <c r="AA243" s="85">
        <f t="shared" si="107"/>
        <v>-2.5</v>
      </c>
      <c r="AB243" s="85">
        <f t="shared" si="107"/>
        <v>-3.5</v>
      </c>
      <c r="AC243" s="85">
        <f t="shared" si="107"/>
        <v>0</v>
      </c>
    </row>
    <row r="244" spans="1:29" x14ac:dyDescent="0.3">
      <c r="A244" s="67">
        <v>17600</v>
      </c>
      <c r="B244" s="85">
        <v>1.3999999999999915</v>
      </c>
      <c r="C244" s="85">
        <v>0.18000000000000149</v>
      </c>
      <c r="D244" s="85">
        <v>2</v>
      </c>
      <c r="E244" s="85">
        <v>-4</v>
      </c>
      <c r="F244" s="85">
        <v>-3.5000000000000284</v>
      </c>
      <c r="G244" s="85">
        <v>0</v>
      </c>
      <c r="H244" s="113"/>
      <c r="P244" s="21" t="str">
        <f t="shared" si="108"/>
        <v>A</v>
      </c>
      <c r="Q244" s="85">
        <f t="shared" si="110"/>
        <v>0</v>
      </c>
      <c r="R244" s="85">
        <f t="shared" si="106"/>
        <v>0</v>
      </c>
      <c r="S244" s="85">
        <f t="shared" si="106"/>
        <v>0</v>
      </c>
      <c r="T244" s="85">
        <f t="shared" si="106"/>
        <v>0</v>
      </c>
      <c r="U244" s="85">
        <f t="shared" si="106"/>
        <v>0</v>
      </c>
      <c r="V244" s="85">
        <f t="shared" si="106"/>
        <v>0</v>
      </c>
      <c r="W244" s="33"/>
      <c r="X244" s="85">
        <f t="shared" si="109"/>
        <v>1.3999999999999915</v>
      </c>
      <c r="Y244" s="85">
        <f t="shared" si="107"/>
        <v>0.18000000000000149</v>
      </c>
      <c r="Z244" s="85">
        <f t="shared" si="107"/>
        <v>2</v>
      </c>
      <c r="AA244" s="85">
        <f t="shared" si="107"/>
        <v>-4</v>
      </c>
      <c r="AB244" s="85">
        <f t="shared" si="107"/>
        <v>-3.5000000000000284</v>
      </c>
      <c r="AC244" s="85">
        <f t="shared" si="107"/>
        <v>0</v>
      </c>
    </row>
    <row r="245" spans="1:29" x14ac:dyDescent="0.3">
      <c r="A245" s="67">
        <v>17700</v>
      </c>
      <c r="B245" s="85">
        <v>3.2000000000000028</v>
      </c>
      <c r="C245" s="85">
        <v>0.32000000000000028</v>
      </c>
      <c r="D245" s="85">
        <v>2.5</v>
      </c>
      <c r="E245" s="85">
        <v>-8.5</v>
      </c>
      <c r="F245" s="85">
        <v>-7</v>
      </c>
      <c r="G245" s="85">
        <v>0</v>
      </c>
      <c r="H245" s="113"/>
      <c r="P245" s="21" t="str">
        <f t="shared" si="108"/>
        <v>A</v>
      </c>
      <c r="Q245" s="85">
        <f t="shared" si="110"/>
        <v>0</v>
      </c>
      <c r="R245" s="85">
        <f t="shared" si="106"/>
        <v>0</v>
      </c>
      <c r="S245" s="85">
        <f t="shared" si="106"/>
        <v>0</v>
      </c>
      <c r="T245" s="85">
        <f t="shared" si="106"/>
        <v>0</v>
      </c>
      <c r="U245" s="85">
        <f t="shared" si="106"/>
        <v>0</v>
      </c>
      <c r="V245" s="85">
        <f t="shared" si="106"/>
        <v>0</v>
      </c>
      <c r="W245" s="33"/>
      <c r="X245" s="85">
        <f t="shared" si="109"/>
        <v>3.2000000000000028</v>
      </c>
      <c r="Y245" s="85">
        <f t="shared" si="107"/>
        <v>0.32000000000000028</v>
      </c>
      <c r="Z245" s="85">
        <f t="shared" si="107"/>
        <v>2.5</v>
      </c>
      <c r="AA245" s="85">
        <f t="shared" si="107"/>
        <v>-8.5</v>
      </c>
      <c r="AB245" s="85">
        <f t="shared" si="107"/>
        <v>-7</v>
      </c>
      <c r="AC245" s="85">
        <f t="shared" si="107"/>
        <v>0</v>
      </c>
    </row>
    <row r="246" spans="1:29" x14ac:dyDescent="0.3">
      <c r="A246" s="67">
        <v>17800</v>
      </c>
      <c r="B246" s="85">
        <v>2.9000000000000057</v>
      </c>
      <c r="C246" s="85">
        <v>0.29999999999999893</v>
      </c>
      <c r="D246" s="85">
        <v>0.5</v>
      </c>
      <c r="E246" s="85">
        <v>-9.9999999999999432</v>
      </c>
      <c r="F246" s="85">
        <v>-6.4999999999999716</v>
      </c>
      <c r="G246" s="85">
        <v>0</v>
      </c>
      <c r="H246" s="113"/>
      <c r="P246" s="21" t="str">
        <f t="shared" si="108"/>
        <v>A</v>
      </c>
      <c r="Q246" s="85">
        <f t="shared" si="110"/>
        <v>0</v>
      </c>
      <c r="R246" s="85">
        <f t="shared" si="106"/>
        <v>0</v>
      </c>
      <c r="S246" s="85">
        <f t="shared" si="106"/>
        <v>0</v>
      </c>
      <c r="T246" s="85">
        <f t="shared" si="106"/>
        <v>0</v>
      </c>
      <c r="U246" s="85">
        <f t="shared" si="106"/>
        <v>0</v>
      </c>
      <c r="V246" s="85">
        <f t="shared" si="106"/>
        <v>0</v>
      </c>
      <c r="W246" s="33"/>
      <c r="X246" s="85">
        <f t="shared" si="109"/>
        <v>2.9000000000000057</v>
      </c>
      <c r="Y246" s="85">
        <f t="shared" si="107"/>
        <v>0.29999999999999893</v>
      </c>
      <c r="Z246" s="85">
        <f t="shared" si="107"/>
        <v>0.5</v>
      </c>
      <c r="AA246" s="85">
        <f t="shared" si="107"/>
        <v>-9.9999999999999432</v>
      </c>
      <c r="AB246" s="85">
        <f t="shared" si="107"/>
        <v>-6.4999999999999716</v>
      </c>
      <c r="AC246" s="85">
        <f t="shared" si="107"/>
        <v>0</v>
      </c>
    </row>
    <row r="247" spans="1:29" x14ac:dyDescent="0.3">
      <c r="A247" s="67">
        <v>17900</v>
      </c>
      <c r="B247" s="85">
        <v>1.5500000000000114</v>
      </c>
      <c r="C247" s="85">
        <v>0.19999999999999929</v>
      </c>
      <c r="D247" s="85">
        <v>0.5</v>
      </c>
      <c r="E247" s="85">
        <v>-7.5</v>
      </c>
      <c r="F247" s="85">
        <v>-4.9999999999999716</v>
      </c>
      <c r="G247" s="85">
        <v>0</v>
      </c>
      <c r="H247" s="113"/>
      <c r="P247" s="21" t="str">
        <f t="shared" si="108"/>
        <v>A</v>
      </c>
      <c r="Q247" s="85">
        <f t="shared" si="110"/>
        <v>0</v>
      </c>
      <c r="R247" s="85">
        <f t="shared" si="106"/>
        <v>0</v>
      </c>
      <c r="S247" s="85">
        <f t="shared" si="106"/>
        <v>0</v>
      </c>
      <c r="T247" s="85">
        <f t="shared" si="106"/>
        <v>0</v>
      </c>
      <c r="U247" s="85">
        <f t="shared" si="106"/>
        <v>0</v>
      </c>
      <c r="V247" s="85">
        <f t="shared" si="106"/>
        <v>0</v>
      </c>
      <c r="W247" s="33"/>
      <c r="X247" s="85">
        <f t="shared" si="109"/>
        <v>1.5500000000000114</v>
      </c>
      <c r="Y247" s="85">
        <f t="shared" si="107"/>
        <v>0.19999999999999929</v>
      </c>
      <c r="Z247" s="85">
        <f t="shared" si="107"/>
        <v>0.5</v>
      </c>
      <c r="AA247" s="85">
        <f t="shared" si="107"/>
        <v>-7.5</v>
      </c>
      <c r="AB247" s="85">
        <f t="shared" si="107"/>
        <v>-4.9999999999999716</v>
      </c>
      <c r="AC247" s="85">
        <f t="shared" si="107"/>
        <v>0</v>
      </c>
    </row>
    <row r="248" spans="1:29" x14ac:dyDescent="0.3">
      <c r="A248" s="67">
        <v>18000</v>
      </c>
      <c r="B248" s="85">
        <v>0.44999999999998863</v>
      </c>
      <c r="C248" s="85">
        <v>0.13999999999999879</v>
      </c>
      <c r="D248" s="85">
        <v>2</v>
      </c>
      <c r="E248" s="85">
        <v>-5.0000000000001137</v>
      </c>
      <c r="F248" s="85">
        <v>-4.5</v>
      </c>
      <c r="G248" s="85">
        <v>0</v>
      </c>
      <c r="H248" s="113"/>
      <c r="P248" s="21" t="str">
        <f t="shared" si="108"/>
        <v>B</v>
      </c>
      <c r="Q248" s="85">
        <f t="shared" si="110"/>
        <v>0.44999999999998863</v>
      </c>
      <c r="R248" s="85">
        <f t="shared" si="106"/>
        <v>0.13999999999999879</v>
      </c>
      <c r="S248" s="85">
        <f t="shared" si="106"/>
        <v>2</v>
      </c>
      <c r="T248" s="85">
        <f t="shared" si="106"/>
        <v>-5.0000000000001137</v>
      </c>
      <c r="U248" s="85">
        <f t="shared" si="106"/>
        <v>-4.5</v>
      </c>
      <c r="V248" s="85">
        <f t="shared" si="106"/>
        <v>0</v>
      </c>
      <c r="W248" s="33"/>
      <c r="X248" s="85">
        <f t="shared" si="109"/>
        <v>0</v>
      </c>
      <c r="Y248" s="85">
        <f t="shared" si="107"/>
        <v>0</v>
      </c>
      <c r="Z248" s="85">
        <f t="shared" si="107"/>
        <v>0</v>
      </c>
      <c r="AA248" s="85">
        <f t="shared" si="107"/>
        <v>0</v>
      </c>
      <c r="AB248" s="85">
        <f t="shared" si="107"/>
        <v>0</v>
      </c>
      <c r="AC248" s="85">
        <f t="shared" si="107"/>
        <v>0</v>
      </c>
    </row>
    <row r="249" spans="1:29" x14ac:dyDescent="0.3">
      <c r="A249" s="67">
        <v>18100</v>
      </c>
      <c r="B249" s="85">
        <v>-1.1499999999999773</v>
      </c>
      <c r="C249" s="85">
        <v>4.9999999999998934E-2</v>
      </c>
      <c r="D249" s="85">
        <v>3</v>
      </c>
      <c r="E249" s="85">
        <v>-1</v>
      </c>
      <c r="F249" s="85">
        <v>-2.5</v>
      </c>
      <c r="G249" s="85">
        <v>0.5</v>
      </c>
      <c r="H249" s="113"/>
      <c r="P249" s="21" t="str">
        <f t="shared" si="108"/>
        <v>B</v>
      </c>
      <c r="Q249" s="85">
        <f t="shared" si="110"/>
        <v>-1.1499999999999773</v>
      </c>
      <c r="R249" s="85">
        <f t="shared" si="106"/>
        <v>4.9999999999998934E-2</v>
      </c>
      <c r="S249" s="85">
        <f t="shared" si="106"/>
        <v>3</v>
      </c>
      <c r="T249" s="85">
        <f t="shared" si="106"/>
        <v>-1</v>
      </c>
      <c r="U249" s="85">
        <f t="shared" si="106"/>
        <v>-2.5</v>
      </c>
      <c r="V249" s="85">
        <f t="shared" si="106"/>
        <v>0.5</v>
      </c>
      <c r="W249" s="33"/>
      <c r="X249" s="85">
        <f t="shared" si="109"/>
        <v>0</v>
      </c>
      <c r="Y249" s="85">
        <f t="shared" si="107"/>
        <v>0</v>
      </c>
      <c r="Z249" s="85">
        <f t="shared" si="107"/>
        <v>0</v>
      </c>
      <c r="AA249" s="85">
        <f t="shared" si="107"/>
        <v>0</v>
      </c>
      <c r="AB249" s="85">
        <f t="shared" si="107"/>
        <v>0</v>
      </c>
      <c r="AC249" s="85">
        <f t="shared" si="107"/>
        <v>0</v>
      </c>
    </row>
    <row r="250" spans="1:29" x14ac:dyDescent="0.3">
      <c r="A250" s="67">
        <v>18200</v>
      </c>
      <c r="B250" s="85">
        <v>-7.3999999999999773</v>
      </c>
      <c r="C250" s="85">
        <v>-0.44999999999999929</v>
      </c>
      <c r="D250" s="85">
        <v>-4</v>
      </c>
      <c r="E250" s="85">
        <v>10.000000000000057</v>
      </c>
      <c r="F250" s="85">
        <v>13</v>
      </c>
      <c r="G250" s="85">
        <v>0</v>
      </c>
      <c r="H250" s="113"/>
      <c r="P250" s="21" t="str">
        <f t="shared" si="108"/>
        <v>B</v>
      </c>
      <c r="Q250" s="85">
        <f t="shared" si="110"/>
        <v>-7.3999999999999773</v>
      </c>
      <c r="R250" s="85">
        <f t="shared" si="106"/>
        <v>-0.44999999999999929</v>
      </c>
      <c r="S250" s="85">
        <f t="shared" si="106"/>
        <v>-4</v>
      </c>
      <c r="T250" s="85">
        <f t="shared" si="106"/>
        <v>10.000000000000057</v>
      </c>
      <c r="U250" s="85">
        <f t="shared" si="106"/>
        <v>13</v>
      </c>
      <c r="V250" s="85">
        <f t="shared" si="106"/>
        <v>0</v>
      </c>
      <c r="W250" s="33"/>
      <c r="X250" s="85">
        <f t="shared" si="109"/>
        <v>0</v>
      </c>
      <c r="Y250" s="85">
        <f t="shared" si="107"/>
        <v>0</v>
      </c>
      <c r="Z250" s="85">
        <f t="shared" si="107"/>
        <v>0</v>
      </c>
      <c r="AA250" s="85">
        <f t="shared" si="107"/>
        <v>0</v>
      </c>
      <c r="AB250" s="85">
        <f t="shared" si="107"/>
        <v>0</v>
      </c>
      <c r="AC250" s="85">
        <f t="shared" si="107"/>
        <v>0</v>
      </c>
    </row>
    <row r="251" spans="1:29" x14ac:dyDescent="0.3">
      <c r="A251" s="67">
        <v>18300</v>
      </c>
      <c r="B251" s="85">
        <v>-16.799999999999955</v>
      </c>
      <c r="C251" s="85">
        <v>-1.3899999999999988</v>
      </c>
      <c r="D251" s="85">
        <v>-30.000000000000057</v>
      </c>
      <c r="E251" s="85">
        <v>14.000000000000057</v>
      </c>
      <c r="F251" s="85">
        <v>45.5</v>
      </c>
      <c r="G251" s="85">
        <v>-1</v>
      </c>
      <c r="H251" s="113"/>
      <c r="P251" s="21" t="str">
        <f t="shared" si="108"/>
        <v>B</v>
      </c>
      <c r="Q251" s="85">
        <f t="shared" si="110"/>
        <v>-16.799999999999955</v>
      </c>
      <c r="R251" s="85">
        <f t="shared" si="106"/>
        <v>-1.3899999999999988</v>
      </c>
      <c r="S251" s="85">
        <f t="shared" si="106"/>
        <v>-30.000000000000057</v>
      </c>
      <c r="T251" s="85">
        <f t="shared" si="106"/>
        <v>14.000000000000057</v>
      </c>
      <c r="U251" s="85">
        <f t="shared" si="106"/>
        <v>45.5</v>
      </c>
      <c r="V251" s="85">
        <f t="shared" si="106"/>
        <v>-1</v>
      </c>
      <c r="W251" s="33"/>
      <c r="X251" s="85">
        <f t="shared" si="109"/>
        <v>0</v>
      </c>
      <c r="Y251" s="85">
        <f t="shared" si="107"/>
        <v>0</v>
      </c>
      <c r="Z251" s="85">
        <f t="shared" si="107"/>
        <v>0</v>
      </c>
      <c r="AA251" s="85">
        <f t="shared" si="107"/>
        <v>0</v>
      </c>
      <c r="AB251" s="85">
        <f t="shared" si="107"/>
        <v>0</v>
      </c>
      <c r="AC251" s="85">
        <f t="shared" si="107"/>
        <v>0</v>
      </c>
    </row>
    <row r="252" spans="1:29" x14ac:dyDescent="0.3">
      <c r="A252" s="67">
        <v>18400</v>
      </c>
      <c r="B252" s="85">
        <v>-21.300000000000011</v>
      </c>
      <c r="C252" s="85">
        <v>-2.0400000000000009</v>
      </c>
      <c r="D252" s="85">
        <v>-53.500000000000057</v>
      </c>
      <c r="E252" s="85">
        <v>6</v>
      </c>
      <c r="F252" s="85">
        <v>68</v>
      </c>
      <c r="G252" s="85">
        <v>-2</v>
      </c>
      <c r="H252" s="113"/>
      <c r="P252" s="21" t="str">
        <f t="shared" si="108"/>
        <v>B</v>
      </c>
      <c r="Q252" s="85">
        <f t="shared" si="110"/>
        <v>-21.300000000000011</v>
      </c>
      <c r="R252" s="85">
        <f t="shared" si="106"/>
        <v>-2.0400000000000009</v>
      </c>
      <c r="S252" s="85">
        <f t="shared" si="106"/>
        <v>-53.500000000000057</v>
      </c>
      <c r="T252" s="85">
        <f t="shared" si="106"/>
        <v>6</v>
      </c>
      <c r="U252" s="85">
        <f t="shared" si="106"/>
        <v>68</v>
      </c>
      <c r="V252" s="85">
        <f t="shared" si="106"/>
        <v>-2</v>
      </c>
      <c r="W252" s="33"/>
      <c r="X252" s="85">
        <f t="shared" si="109"/>
        <v>0</v>
      </c>
      <c r="Y252" s="85">
        <f t="shared" si="107"/>
        <v>0</v>
      </c>
      <c r="Z252" s="85">
        <f t="shared" si="107"/>
        <v>0</v>
      </c>
      <c r="AA252" s="85">
        <f t="shared" si="107"/>
        <v>0</v>
      </c>
      <c r="AB252" s="85">
        <f t="shared" si="107"/>
        <v>0</v>
      </c>
      <c r="AC252" s="85">
        <f t="shared" si="107"/>
        <v>0</v>
      </c>
    </row>
    <row r="253" spans="1:29" x14ac:dyDescent="0.3">
      <c r="A253" s="68" t="s">
        <v>120</v>
      </c>
      <c r="B253" s="87">
        <v>17.099999999999998</v>
      </c>
      <c r="C253" s="87">
        <v>2.9699999999999989</v>
      </c>
      <c r="D253" s="87">
        <v>59.499999999999829</v>
      </c>
      <c r="E253" s="87">
        <v>-15.999999999999986</v>
      </c>
      <c r="F253" s="87">
        <v>-60.499999999999986</v>
      </c>
      <c r="G253" s="87">
        <v>-0.5</v>
      </c>
      <c r="H253" s="114"/>
      <c r="I253" s="105">
        <f>Q253</f>
        <v>-46.199999999999932</v>
      </c>
      <c r="J253" s="105">
        <f>R253</f>
        <v>-3.6900000000000013</v>
      </c>
      <c r="K253" s="105">
        <f t="shared" ref="K253:N253" si="111">S253</f>
        <v>-82.500000000000114</v>
      </c>
      <c r="L253" s="105">
        <f t="shared" si="111"/>
        <v>24</v>
      </c>
      <c r="M253" s="105">
        <f t="shared" si="111"/>
        <v>119.5</v>
      </c>
      <c r="N253" s="105">
        <f t="shared" si="111"/>
        <v>-2.5</v>
      </c>
      <c r="P253" s="21"/>
      <c r="Q253" s="106">
        <f t="shared" ref="Q253:V253" si="112">+SUM(Q237:Q252)</f>
        <v>-46.199999999999932</v>
      </c>
      <c r="R253" s="106">
        <f t="shared" si="112"/>
        <v>-3.6900000000000013</v>
      </c>
      <c r="S253" s="106">
        <f t="shared" si="112"/>
        <v>-82.500000000000114</v>
      </c>
      <c r="T253" s="106">
        <f t="shared" si="112"/>
        <v>24</v>
      </c>
      <c r="U253" s="106">
        <f t="shared" si="112"/>
        <v>119.5</v>
      </c>
      <c r="V253" s="106">
        <f t="shared" si="112"/>
        <v>-2.5</v>
      </c>
      <c r="W253" s="33"/>
      <c r="X253" s="33"/>
      <c r="Y253" s="33"/>
      <c r="Z253" s="33"/>
      <c r="AA253" s="33"/>
      <c r="AB253" s="33"/>
      <c r="AC253" s="33"/>
    </row>
    <row r="255" spans="1:29" x14ac:dyDescent="0.3">
      <c r="A255" s="69" t="s">
        <v>134</v>
      </c>
      <c r="B255" s="69" t="s">
        <v>135</v>
      </c>
      <c r="C255" s="69" t="s">
        <v>4</v>
      </c>
      <c r="D255" s="97"/>
      <c r="E255" s="97"/>
      <c r="F255" s="69" t="s">
        <v>136</v>
      </c>
      <c r="G255" s="69" t="s">
        <v>6</v>
      </c>
      <c r="H255" s="82"/>
    </row>
    <row r="256" spans="1:29" x14ac:dyDescent="0.3">
      <c r="A256" s="94">
        <v>17864.150000000001</v>
      </c>
      <c r="B256" s="83">
        <v>17900</v>
      </c>
      <c r="C256" s="95">
        <v>44980</v>
      </c>
      <c r="D256" s="95"/>
      <c r="E256" s="33"/>
      <c r="F256" s="98">
        <v>44963</v>
      </c>
      <c r="G256" s="96">
        <v>0.42481481481481481</v>
      </c>
      <c r="H256" s="112"/>
    </row>
    <row r="257" spans="1:29" x14ac:dyDescent="0.3">
      <c r="A257" s="91" t="s">
        <v>128</v>
      </c>
      <c r="B257" s="92" t="s">
        <v>121</v>
      </c>
      <c r="C257" s="92" t="s">
        <v>122</v>
      </c>
      <c r="D257" s="92" t="s">
        <v>123</v>
      </c>
      <c r="E257" s="92" t="s">
        <v>124</v>
      </c>
      <c r="F257" s="92" t="s">
        <v>125</v>
      </c>
      <c r="G257" s="92" t="s">
        <v>126</v>
      </c>
      <c r="H257" s="92"/>
    </row>
    <row r="258" spans="1:29" x14ac:dyDescent="0.3">
      <c r="A258" s="68" t="s">
        <v>44</v>
      </c>
      <c r="B258" s="68" t="s">
        <v>33</v>
      </c>
      <c r="C258" s="68" t="s">
        <v>32</v>
      </c>
      <c r="D258" s="68" t="s">
        <v>113</v>
      </c>
      <c r="E258" s="68" t="s">
        <v>115</v>
      </c>
      <c r="F258" s="68" t="s">
        <v>112</v>
      </c>
      <c r="G258" s="68" t="s">
        <v>114</v>
      </c>
      <c r="H258" s="82"/>
      <c r="P258" s="21"/>
      <c r="Q258" s="106">
        <f>+SUM(Q259:Q274)</f>
        <v>48.500000000000057</v>
      </c>
      <c r="R258" s="106">
        <f t="shared" ref="R258:V258" si="113">+SUM(R259:R274)</f>
        <v>7.9500000000000011</v>
      </c>
      <c r="S258" s="106">
        <f t="shared" si="113"/>
        <v>299.5</v>
      </c>
      <c r="T258" s="106">
        <f t="shared" si="113"/>
        <v>-2.8421709430404007E-14</v>
      </c>
      <c r="U258" s="106">
        <f t="shared" si="113"/>
        <v>-185.50000000000006</v>
      </c>
      <c r="V258" s="106">
        <f t="shared" si="113"/>
        <v>-8</v>
      </c>
      <c r="W258" s="33"/>
      <c r="X258" s="33"/>
      <c r="Y258" s="33"/>
      <c r="Z258" s="33"/>
      <c r="AA258" s="33"/>
      <c r="AB258" s="33"/>
      <c r="AC258" s="33"/>
    </row>
    <row r="259" spans="1:29" x14ac:dyDescent="0.3">
      <c r="A259" s="67">
        <v>17400</v>
      </c>
      <c r="B259" s="85">
        <v>7.2000000000000455</v>
      </c>
      <c r="C259" s="85">
        <v>2.5500000000000007</v>
      </c>
      <c r="D259" s="85">
        <v>131</v>
      </c>
      <c r="E259" s="85">
        <v>59.499999999999972</v>
      </c>
      <c r="F259" s="85">
        <v>-54.5</v>
      </c>
      <c r="G259" s="85">
        <v>-2.5</v>
      </c>
      <c r="H259" s="113"/>
      <c r="I259" s="105">
        <f t="shared" ref="I259:N259" si="114">Q258</f>
        <v>48.500000000000057</v>
      </c>
      <c r="J259" s="105">
        <f t="shared" si="114"/>
        <v>7.9500000000000011</v>
      </c>
      <c r="K259" s="105">
        <f t="shared" si="114"/>
        <v>299.5</v>
      </c>
      <c r="L259" s="105">
        <f t="shared" si="114"/>
        <v>-2.8421709430404007E-14</v>
      </c>
      <c r="M259" s="105">
        <f t="shared" si="114"/>
        <v>-185.50000000000006</v>
      </c>
      <c r="N259" s="105">
        <f t="shared" si="114"/>
        <v>-8</v>
      </c>
      <c r="P259" s="21" t="str">
        <f>IF(A259&gt;=$B$256,"A","B")</f>
        <v>B</v>
      </c>
      <c r="Q259" s="85">
        <f t="shared" ref="Q259:V274" si="115">IF($P259="B",B259,0)</f>
        <v>7.2000000000000455</v>
      </c>
      <c r="R259" s="85">
        <f t="shared" si="115"/>
        <v>2.5500000000000007</v>
      </c>
      <c r="S259" s="85">
        <f t="shared" si="115"/>
        <v>131</v>
      </c>
      <c r="T259" s="85">
        <f t="shared" si="115"/>
        <v>59.499999999999972</v>
      </c>
      <c r="U259" s="85">
        <f t="shared" si="115"/>
        <v>-54.5</v>
      </c>
      <c r="V259" s="85">
        <f t="shared" si="115"/>
        <v>-2.5</v>
      </c>
      <c r="W259" s="33"/>
      <c r="X259" s="85">
        <f>IF($P259="A",B259,0)</f>
        <v>0</v>
      </c>
      <c r="Y259" s="85">
        <f t="shared" ref="Y259:AC274" si="116">IF($P259="A",C259,0)</f>
        <v>0</v>
      </c>
      <c r="Z259" s="85">
        <f t="shared" si="116"/>
        <v>0</v>
      </c>
      <c r="AA259" s="85">
        <f t="shared" si="116"/>
        <v>0</v>
      </c>
      <c r="AB259" s="85">
        <f t="shared" si="116"/>
        <v>0</v>
      </c>
      <c r="AC259" s="85">
        <f t="shared" si="116"/>
        <v>0</v>
      </c>
    </row>
    <row r="260" spans="1:29" x14ac:dyDescent="0.3">
      <c r="A260" s="67">
        <v>17500</v>
      </c>
      <c r="B260" s="85">
        <v>9.3500000000000227</v>
      </c>
      <c r="C260" s="85">
        <v>1.7299999999999986</v>
      </c>
      <c r="D260" s="85">
        <v>76</v>
      </c>
      <c r="E260" s="85">
        <v>11.5</v>
      </c>
      <c r="F260" s="85">
        <v>-43</v>
      </c>
      <c r="G260" s="85">
        <v>-1.5</v>
      </c>
      <c r="H260" s="113"/>
      <c r="P260" s="21" t="str">
        <f t="shared" ref="P260:P274" si="117">IF(A260&gt;=$B$256,"A","B")</f>
        <v>B</v>
      </c>
      <c r="Q260" s="85">
        <f t="shared" si="115"/>
        <v>9.3500000000000227</v>
      </c>
      <c r="R260" s="85">
        <f t="shared" si="115"/>
        <v>1.7299999999999986</v>
      </c>
      <c r="S260" s="85">
        <f t="shared" si="115"/>
        <v>76</v>
      </c>
      <c r="T260" s="85">
        <f t="shared" si="115"/>
        <v>11.5</v>
      </c>
      <c r="U260" s="85">
        <f t="shared" si="115"/>
        <v>-43</v>
      </c>
      <c r="V260" s="85">
        <f t="shared" si="115"/>
        <v>-1.5</v>
      </c>
      <c r="W260" s="33"/>
      <c r="X260" s="85">
        <f t="shared" ref="X260:X274" si="118">IF($P260="A",B260,0)</f>
        <v>0</v>
      </c>
      <c r="Y260" s="85">
        <f t="shared" si="116"/>
        <v>0</v>
      </c>
      <c r="Z260" s="85">
        <f t="shared" si="116"/>
        <v>0</v>
      </c>
      <c r="AA260" s="85">
        <f t="shared" si="116"/>
        <v>0</v>
      </c>
      <c r="AB260" s="85">
        <f t="shared" si="116"/>
        <v>0</v>
      </c>
      <c r="AC260" s="85">
        <f t="shared" si="116"/>
        <v>0</v>
      </c>
    </row>
    <row r="261" spans="1:29" x14ac:dyDescent="0.3">
      <c r="A261" s="67">
        <v>17600</v>
      </c>
      <c r="B261" s="85">
        <v>10.449999999999989</v>
      </c>
      <c r="C261" s="85">
        <v>1.4700000000000006</v>
      </c>
      <c r="D261" s="85">
        <v>54.5</v>
      </c>
      <c r="E261" s="85">
        <v>-8.0000000000001137</v>
      </c>
      <c r="F261" s="85">
        <v>-36.5</v>
      </c>
      <c r="G261" s="85">
        <v>-2</v>
      </c>
      <c r="H261" s="113"/>
      <c r="P261" s="21" t="str">
        <f t="shared" si="117"/>
        <v>B</v>
      </c>
      <c r="Q261" s="85">
        <f t="shared" si="115"/>
        <v>10.449999999999989</v>
      </c>
      <c r="R261" s="85">
        <f t="shared" si="115"/>
        <v>1.4700000000000006</v>
      </c>
      <c r="S261" s="85">
        <f t="shared" si="115"/>
        <v>54.5</v>
      </c>
      <c r="T261" s="85">
        <f t="shared" si="115"/>
        <v>-8.0000000000001137</v>
      </c>
      <c r="U261" s="85">
        <f t="shared" si="115"/>
        <v>-36.5</v>
      </c>
      <c r="V261" s="85">
        <f t="shared" si="115"/>
        <v>-2</v>
      </c>
      <c r="W261" s="33"/>
      <c r="X261" s="85">
        <f t="shared" si="118"/>
        <v>0</v>
      </c>
      <c r="Y261" s="85">
        <f t="shared" si="116"/>
        <v>0</v>
      </c>
      <c r="Z261" s="85">
        <f t="shared" si="116"/>
        <v>0</v>
      </c>
      <c r="AA261" s="85">
        <f t="shared" si="116"/>
        <v>0</v>
      </c>
      <c r="AB261" s="85">
        <f t="shared" si="116"/>
        <v>0</v>
      </c>
      <c r="AC261" s="85">
        <f t="shared" si="116"/>
        <v>0</v>
      </c>
    </row>
    <row r="262" spans="1:29" x14ac:dyDescent="0.3">
      <c r="A262" s="67">
        <v>17700</v>
      </c>
      <c r="B262" s="85">
        <v>11.550000000000011</v>
      </c>
      <c r="C262" s="85">
        <v>1.25</v>
      </c>
      <c r="D262" s="85">
        <v>28</v>
      </c>
      <c r="E262" s="85">
        <v>-27.999999999999943</v>
      </c>
      <c r="F262" s="85">
        <v>-29.5</v>
      </c>
      <c r="G262" s="85">
        <v>-1.5</v>
      </c>
      <c r="H262" s="113"/>
      <c r="P262" s="21" t="str">
        <f t="shared" si="117"/>
        <v>B</v>
      </c>
      <c r="Q262" s="85">
        <f t="shared" si="115"/>
        <v>11.550000000000011</v>
      </c>
      <c r="R262" s="85">
        <f t="shared" si="115"/>
        <v>1.25</v>
      </c>
      <c r="S262" s="85">
        <f t="shared" si="115"/>
        <v>28</v>
      </c>
      <c r="T262" s="85">
        <f t="shared" si="115"/>
        <v>-27.999999999999943</v>
      </c>
      <c r="U262" s="85">
        <f t="shared" si="115"/>
        <v>-29.5</v>
      </c>
      <c r="V262" s="85">
        <f t="shared" si="115"/>
        <v>-1.5</v>
      </c>
      <c r="W262" s="33"/>
      <c r="X262" s="85">
        <f t="shared" si="118"/>
        <v>0</v>
      </c>
      <c r="Y262" s="85">
        <f t="shared" si="116"/>
        <v>0</v>
      </c>
      <c r="Z262" s="85">
        <f t="shared" si="116"/>
        <v>0</v>
      </c>
      <c r="AA262" s="85">
        <f t="shared" si="116"/>
        <v>0</v>
      </c>
      <c r="AB262" s="85">
        <f t="shared" si="116"/>
        <v>0</v>
      </c>
      <c r="AC262" s="85">
        <f t="shared" si="116"/>
        <v>0</v>
      </c>
    </row>
    <row r="263" spans="1:29" x14ac:dyDescent="0.3">
      <c r="A263" s="67">
        <v>17800</v>
      </c>
      <c r="B263" s="85">
        <v>9.9499999999999886</v>
      </c>
      <c r="C263" s="85">
        <v>0.95000000000000107</v>
      </c>
      <c r="D263" s="85">
        <v>10</v>
      </c>
      <c r="E263" s="85">
        <v>-34.999999999999943</v>
      </c>
      <c r="F263" s="85">
        <v>-22.000000000000057</v>
      </c>
      <c r="G263" s="85">
        <v>-0.5</v>
      </c>
      <c r="H263" s="113"/>
      <c r="P263" s="21" t="str">
        <f t="shared" si="117"/>
        <v>B</v>
      </c>
      <c r="Q263" s="85">
        <f t="shared" si="115"/>
        <v>9.9499999999999886</v>
      </c>
      <c r="R263" s="85">
        <f t="shared" si="115"/>
        <v>0.95000000000000107</v>
      </c>
      <c r="S263" s="85">
        <f t="shared" si="115"/>
        <v>10</v>
      </c>
      <c r="T263" s="85">
        <f t="shared" si="115"/>
        <v>-34.999999999999943</v>
      </c>
      <c r="U263" s="85">
        <f t="shared" si="115"/>
        <v>-22.000000000000057</v>
      </c>
      <c r="V263" s="85">
        <f t="shared" si="115"/>
        <v>-0.5</v>
      </c>
      <c r="W263" s="33"/>
      <c r="X263" s="85">
        <f t="shared" si="118"/>
        <v>0</v>
      </c>
      <c r="Y263" s="85">
        <f t="shared" si="116"/>
        <v>0</v>
      </c>
      <c r="Z263" s="85">
        <f t="shared" si="116"/>
        <v>0</v>
      </c>
      <c r="AA263" s="85">
        <f t="shared" si="116"/>
        <v>0</v>
      </c>
      <c r="AB263" s="85">
        <f t="shared" si="116"/>
        <v>0</v>
      </c>
      <c r="AC263" s="85">
        <f t="shared" si="116"/>
        <v>0</v>
      </c>
    </row>
    <row r="264" spans="1:29" x14ac:dyDescent="0.3">
      <c r="A264" s="67">
        <v>17900</v>
      </c>
      <c r="B264" s="85">
        <v>12.550000000000011</v>
      </c>
      <c r="C264" s="85">
        <v>1.0700000000000003</v>
      </c>
      <c r="D264" s="85">
        <v>2</v>
      </c>
      <c r="E264" s="85">
        <v>-49</v>
      </c>
      <c r="F264" s="85">
        <v>-24</v>
      </c>
      <c r="G264" s="85">
        <v>-0.5</v>
      </c>
      <c r="H264" s="113"/>
      <c r="P264" s="21" t="str">
        <f t="shared" si="117"/>
        <v>A</v>
      </c>
      <c r="Q264" s="85">
        <f>IF($P264="B",B264,0)</f>
        <v>0</v>
      </c>
      <c r="R264" s="85">
        <f t="shared" si="115"/>
        <v>0</v>
      </c>
      <c r="S264" s="85">
        <f t="shared" si="115"/>
        <v>0</v>
      </c>
      <c r="T264" s="85">
        <f t="shared" si="115"/>
        <v>0</v>
      </c>
      <c r="U264" s="85">
        <f t="shared" si="115"/>
        <v>0</v>
      </c>
      <c r="V264" s="85">
        <f t="shared" si="115"/>
        <v>0</v>
      </c>
      <c r="W264" s="33"/>
      <c r="X264" s="85">
        <f t="shared" si="118"/>
        <v>12.550000000000011</v>
      </c>
      <c r="Y264" s="85">
        <f t="shared" si="116"/>
        <v>1.0700000000000003</v>
      </c>
      <c r="Z264" s="85">
        <f t="shared" si="116"/>
        <v>2</v>
      </c>
      <c r="AA264" s="85">
        <f t="shared" si="116"/>
        <v>-49</v>
      </c>
      <c r="AB264" s="85">
        <f t="shared" si="116"/>
        <v>-24</v>
      </c>
      <c r="AC264" s="85">
        <f t="shared" si="116"/>
        <v>-0.5</v>
      </c>
    </row>
    <row r="265" spans="1:29" x14ac:dyDescent="0.3">
      <c r="A265" s="67">
        <v>18000</v>
      </c>
      <c r="B265" s="85">
        <v>10.549999999999997</v>
      </c>
      <c r="C265" s="85">
        <v>0.89999999999999858</v>
      </c>
      <c r="D265" s="85">
        <v>1</v>
      </c>
      <c r="E265" s="85">
        <v>-42.5</v>
      </c>
      <c r="F265" s="85">
        <v>-22</v>
      </c>
      <c r="G265" s="85">
        <v>0</v>
      </c>
      <c r="H265" s="113"/>
      <c r="P265" s="21" t="str">
        <f t="shared" si="117"/>
        <v>A</v>
      </c>
      <c r="Q265" s="85">
        <f t="shared" ref="Q265:Q274" si="119">IF($P265="B",B265,0)</f>
        <v>0</v>
      </c>
      <c r="R265" s="85">
        <f t="shared" si="115"/>
        <v>0</v>
      </c>
      <c r="S265" s="85">
        <f t="shared" si="115"/>
        <v>0</v>
      </c>
      <c r="T265" s="85">
        <f t="shared" si="115"/>
        <v>0</v>
      </c>
      <c r="U265" s="85">
        <f t="shared" si="115"/>
        <v>0</v>
      </c>
      <c r="V265" s="85">
        <f t="shared" si="115"/>
        <v>0</v>
      </c>
      <c r="W265" s="33"/>
      <c r="X265" s="85">
        <f t="shared" si="118"/>
        <v>10.549999999999997</v>
      </c>
      <c r="Y265" s="85">
        <f t="shared" si="116"/>
        <v>0.89999999999999858</v>
      </c>
      <c r="Z265" s="85">
        <f t="shared" si="116"/>
        <v>1</v>
      </c>
      <c r="AA265" s="85">
        <f t="shared" si="116"/>
        <v>-42.5</v>
      </c>
      <c r="AB265" s="85">
        <f t="shared" si="116"/>
        <v>-22</v>
      </c>
      <c r="AC265" s="85">
        <f t="shared" si="116"/>
        <v>0</v>
      </c>
    </row>
    <row r="266" spans="1:29" x14ac:dyDescent="0.3">
      <c r="A266" s="67">
        <v>18100</v>
      </c>
      <c r="B266" s="85">
        <v>7.0499999999999972</v>
      </c>
      <c r="C266" s="85">
        <v>0.65000000000000036</v>
      </c>
      <c r="D266" s="85">
        <v>5.5</v>
      </c>
      <c r="E266" s="85">
        <v>-27</v>
      </c>
      <c r="F266" s="85">
        <v>-17.5</v>
      </c>
      <c r="G266" s="85">
        <v>0</v>
      </c>
      <c r="H266" s="113"/>
      <c r="P266" s="21" t="str">
        <f t="shared" si="117"/>
        <v>A</v>
      </c>
      <c r="Q266" s="85">
        <f t="shared" si="119"/>
        <v>0</v>
      </c>
      <c r="R266" s="85">
        <f t="shared" si="115"/>
        <v>0</v>
      </c>
      <c r="S266" s="85">
        <f t="shared" si="115"/>
        <v>0</v>
      </c>
      <c r="T266" s="85">
        <f t="shared" si="115"/>
        <v>0</v>
      </c>
      <c r="U266" s="85">
        <f t="shared" si="115"/>
        <v>0</v>
      </c>
      <c r="V266" s="85">
        <f t="shared" si="115"/>
        <v>0</v>
      </c>
      <c r="W266" s="33"/>
      <c r="X266" s="85">
        <f t="shared" si="118"/>
        <v>7.0499999999999972</v>
      </c>
      <c r="Y266" s="85">
        <f t="shared" si="116"/>
        <v>0.65000000000000036</v>
      </c>
      <c r="Z266" s="85">
        <f t="shared" si="116"/>
        <v>5.5</v>
      </c>
      <c r="AA266" s="85">
        <f t="shared" si="116"/>
        <v>-27</v>
      </c>
      <c r="AB266" s="85">
        <f t="shared" si="116"/>
        <v>-17.5</v>
      </c>
      <c r="AC266" s="85">
        <f t="shared" si="116"/>
        <v>0</v>
      </c>
    </row>
    <row r="267" spans="1:29" x14ac:dyDescent="0.3">
      <c r="A267" s="67">
        <v>18200</v>
      </c>
      <c r="B267" s="85">
        <v>5.6000000000000014</v>
      </c>
      <c r="C267" s="85">
        <v>0.60000000000000142</v>
      </c>
      <c r="D267" s="85">
        <v>12.5</v>
      </c>
      <c r="E267" s="85">
        <v>-15.499999999999943</v>
      </c>
      <c r="F267" s="85">
        <v>-17.5</v>
      </c>
      <c r="G267" s="85">
        <v>0.5</v>
      </c>
      <c r="H267" s="113"/>
      <c r="P267" s="21" t="str">
        <f t="shared" si="117"/>
        <v>A</v>
      </c>
      <c r="Q267" s="85">
        <f t="shared" si="119"/>
        <v>0</v>
      </c>
      <c r="R267" s="85">
        <f t="shared" si="115"/>
        <v>0</v>
      </c>
      <c r="S267" s="85">
        <f t="shared" si="115"/>
        <v>0</v>
      </c>
      <c r="T267" s="85">
        <f t="shared" si="115"/>
        <v>0</v>
      </c>
      <c r="U267" s="85">
        <f t="shared" si="115"/>
        <v>0</v>
      </c>
      <c r="V267" s="85">
        <f t="shared" si="115"/>
        <v>0</v>
      </c>
      <c r="W267" s="33"/>
      <c r="X267" s="85">
        <f t="shared" si="118"/>
        <v>5.6000000000000014</v>
      </c>
      <c r="Y267" s="85">
        <f t="shared" si="116"/>
        <v>0.60000000000000142</v>
      </c>
      <c r="Z267" s="85">
        <f t="shared" si="116"/>
        <v>12.5</v>
      </c>
      <c r="AA267" s="85">
        <f t="shared" si="116"/>
        <v>-15.499999999999943</v>
      </c>
      <c r="AB267" s="85">
        <f t="shared" si="116"/>
        <v>-17.5</v>
      </c>
      <c r="AC267" s="85">
        <f t="shared" si="116"/>
        <v>0.5</v>
      </c>
    </row>
    <row r="268" spans="1:29" x14ac:dyDescent="0.3">
      <c r="A268" s="67">
        <v>18300</v>
      </c>
      <c r="B268" s="85">
        <v>3.1500000000000021</v>
      </c>
      <c r="C268" s="85">
        <v>0.4399999999999995</v>
      </c>
      <c r="D268" s="85">
        <v>14</v>
      </c>
      <c r="E268" s="85">
        <v>-4.5</v>
      </c>
      <c r="F268" s="85">
        <v>-13</v>
      </c>
      <c r="G268" s="85">
        <v>0</v>
      </c>
      <c r="H268" s="113"/>
      <c r="P268" s="21" t="str">
        <f t="shared" si="117"/>
        <v>A</v>
      </c>
      <c r="Q268" s="85">
        <f t="shared" si="119"/>
        <v>0</v>
      </c>
      <c r="R268" s="85">
        <f t="shared" si="115"/>
        <v>0</v>
      </c>
      <c r="S268" s="85">
        <f t="shared" si="115"/>
        <v>0</v>
      </c>
      <c r="T268" s="85">
        <f t="shared" si="115"/>
        <v>0</v>
      </c>
      <c r="U268" s="85">
        <f t="shared" si="115"/>
        <v>0</v>
      </c>
      <c r="V268" s="85">
        <f t="shared" si="115"/>
        <v>0</v>
      </c>
      <c r="W268" s="33"/>
      <c r="X268" s="85">
        <f t="shared" si="118"/>
        <v>3.1500000000000021</v>
      </c>
      <c r="Y268" s="85">
        <f t="shared" si="116"/>
        <v>0.4399999999999995</v>
      </c>
      <c r="Z268" s="85">
        <f t="shared" si="116"/>
        <v>14</v>
      </c>
      <c r="AA268" s="85">
        <f t="shared" si="116"/>
        <v>-4.5</v>
      </c>
      <c r="AB268" s="85">
        <f t="shared" si="116"/>
        <v>-13</v>
      </c>
      <c r="AC268" s="85">
        <f t="shared" si="116"/>
        <v>0</v>
      </c>
    </row>
    <row r="269" spans="1:29" x14ac:dyDescent="0.3">
      <c r="A269" s="67">
        <v>18400</v>
      </c>
      <c r="B269" s="85">
        <v>4.1499999999999986</v>
      </c>
      <c r="C269" s="85">
        <v>0.70000000000000107</v>
      </c>
      <c r="D269" s="85">
        <v>30</v>
      </c>
      <c r="E269" s="85">
        <v>5.9999999999999716</v>
      </c>
      <c r="F269" s="85">
        <v>-21.5</v>
      </c>
      <c r="G269" s="85">
        <v>0.5</v>
      </c>
      <c r="H269" s="113"/>
      <c r="P269" s="21" t="str">
        <f t="shared" si="117"/>
        <v>A</v>
      </c>
      <c r="Q269" s="85">
        <f t="shared" si="119"/>
        <v>0</v>
      </c>
      <c r="R269" s="85">
        <f t="shared" si="115"/>
        <v>0</v>
      </c>
      <c r="S269" s="85">
        <f t="shared" si="115"/>
        <v>0</v>
      </c>
      <c r="T269" s="85">
        <f t="shared" si="115"/>
        <v>0</v>
      </c>
      <c r="U269" s="85">
        <f t="shared" si="115"/>
        <v>0</v>
      </c>
      <c r="V269" s="85">
        <f t="shared" si="115"/>
        <v>0</v>
      </c>
      <c r="W269" s="33"/>
      <c r="X269" s="85">
        <f t="shared" si="118"/>
        <v>4.1499999999999986</v>
      </c>
      <c r="Y269" s="85">
        <f t="shared" si="116"/>
        <v>0.70000000000000107</v>
      </c>
      <c r="Z269" s="85">
        <f t="shared" si="116"/>
        <v>30</v>
      </c>
      <c r="AA269" s="85">
        <f t="shared" si="116"/>
        <v>5.9999999999999716</v>
      </c>
      <c r="AB269" s="85">
        <f t="shared" si="116"/>
        <v>-21.5</v>
      </c>
      <c r="AC269" s="85">
        <f t="shared" si="116"/>
        <v>0.5</v>
      </c>
    </row>
    <row r="270" spans="1:29" x14ac:dyDescent="0.3">
      <c r="A270" s="67">
        <v>18500</v>
      </c>
      <c r="B270" s="85">
        <v>2.7000000000000011</v>
      </c>
      <c r="C270" s="85">
        <v>0.61000000000000121</v>
      </c>
      <c r="D270" s="85">
        <v>26</v>
      </c>
      <c r="E270" s="85">
        <v>8.4999999999999716</v>
      </c>
      <c r="F270" s="85">
        <v>-17.5</v>
      </c>
      <c r="G270" s="85">
        <v>0.49999999999999956</v>
      </c>
      <c r="H270" s="113"/>
      <c r="P270" s="21" t="str">
        <f t="shared" si="117"/>
        <v>A</v>
      </c>
      <c r="Q270" s="85">
        <f t="shared" si="119"/>
        <v>0</v>
      </c>
      <c r="R270" s="85">
        <f t="shared" si="115"/>
        <v>0</v>
      </c>
      <c r="S270" s="85">
        <f t="shared" si="115"/>
        <v>0</v>
      </c>
      <c r="T270" s="85">
        <f t="shared" si="115"/>
        <v>0</v>
      </c>
      <c r="U270" s="85">
        <f t="shared" si="115"/>
        <v>0</v>
      </c>
      <c r="V270" s="85">
        <f t="shared" si="115"/>
        <v>0</v>
      </c>
      <c r="W270" s="33"/>
      <c r="X270" s="85">
        <f t="shared" si="118"/>
        <v>2.7000000000000011</v>
      </c>
      <c r="Y270" s="85">
        <f t="shared" si="116"/>
        <v>0.61000000000000121</v>
      </c>
      <c r="Z270" s="85">
        <f t="shared" si="116"/>
        <v>26</v>
      </c>
      <c r="AA270" s="85">
        <f t="shared" si="116"/>
        <v>8.4999999999999716</v>
      </c>
      <c r="AB270" s="85">
        <f t="shared" si="116"/>
        <v>-17.5</v>
      </c>
      <c r="AC270" s="85">
        <f t="shared" si="116"/>
        <v>0.49999999999999956</v>
      </c>
    </row>
    <row r="271" spans="1:29" x14ac:dyDescent="0.3">
      <c r="A271" s="67">
        <v>18600</v>
      </c>
      <c r="B271" s="85">
        <v>0.5</v>
      </c>
      <c r="C271" s="85">
        <v>0.19999999999999929</v>
      </c>
      <c r="D271" s="85">
        <v>6.5</v>
      </c>
      <c r="E271" s="85">
        <v>1.9999999999999858</v>
      </c>
      <c r="F271" s="85">
        <v>-4</v>
      </c>
      <c r="G271" s="85">
        <v>0.5</v>
      </c>
      <c r="H271" s="113"/>
      <c r="P271" s="21" t="str">
        <f t="shared" si="117"/>
        <v>A</v>
      </c>
      <c r="Q271" s="85">
        <f t="shared" si="119"/>
        <v>0</v>
      </c>
      <c r="R271" s="85">
        <f t="shared" si="115"/>
        <v>0</v>
      </c>
      <c r="S271" s="85">
        <f t="shared" si="115"/>
        <v>0</v>
      </c>
      <c r="T271" s="85">
        <f t="shared" si="115"/>
        <v>0</v>
      </c>
      <c r="U271" s="85">
        <f t="shared" si="115"/>
        <v>0</v>
      </c>
      <c r="V271" s="85">
        <f t="shared" si="115"/>
        <v>0</v>
      </c>
      <c r="W271" s="33"/>
      <c r="X271" s="85">
        <f t="shared" si="118"/>
        <v>0.5</v>
      </c>
      <c r="Y271" s="85">
        <f t="shared" si="116"/>
        <v>0.19999999999999929</v>
      </c>
      <c r="Z271" s="85">
        <f t="shared" si="116"/>
        <v>6.5</v>
      </c>
      <c r="AA271" s="85">
        <f t="shared" si="116"/>
        <v>1.9999999999999858</v>
      </c>
      <c r="AB271" s="85">
        <f t="shared" si="116"/>
        <v>-4</v>
      </c>
      <c r="AC271" s="85">
        <f t="shared" si="116"/>
        <v>0.5</v>
      </c>
    </row>
    <row r="272" spans="1:29" x14ac:dyDescent="0.3">
      <c r="A272" s="67">
        <v>18700</v>
      </c>
      <c r="B272" s="85">
        <v>0.14999999999999947</v>
      </c>
      <c r="C272" s="85">
        <v>0.11000000000000121</v>
      </c>
      <c r="D272" s="85">
        <v>2.5</v>
      </c>
      <c r="E272" s="85">
        <v>0.50000000000001421</v>
      </c>
      <c r="F272" s="85">
        <v>-1.5000000000000071</v>
      </c>
      <c r="G272" s="85">
        <v>0</v>
      </c>
      <c r="H272" s="113"/>
      <c r="P272" s="21" t="str">
        <f t="shared" si="117"/>
        <v>A</v>
      </c>
      <c r="Q272" s="85">
        <f t="shared" si="119"/>
        <v>0</v>
      </c>
      <c r="R272" s="85">
        <f t="shared" si="115"/>
        <v>0</v>
      </c>
      <c r="S272" s="85">
        <f t="shared" si="115"/>
        <v>0</v>
      </c>
      <c r="T272" s="85">
        <f t="shared" si="115"/>
        <v>0</v>
      </c>
      <c r="U272" s="85">
        <f t="shared" si="115"/>
        <v>0</v>
      </c>
      <c r="V272" s="85">
        <f t="shared" si="115"/>
        <v>0</v>
      </c>
      <c r="W272" s="33"/>
      <c r="X272" s="85">
        <f t="shared" si="118"/>
        <v>0.14999999999999947</v>
      </c>
      <c r="Y272" s="85">
        <f t="shared" si="116"/>
        <v>0.11000000000000121</v>
      </c>
      <c r="Z272" s="85">
        <f t="shared" si="116"/>
        <v>2.5</v>
      </c>
      <c r="AA272" s="85">
        <f t="shared" si="116"/>
        <v>0.50000000000001421</v>
      </c>
      <c r="AB272" s="85">
        <f t="shared" si="116"/>
        <v>-1.5000000000000071</v>
      </c>
      <c r="AC272" s="85">
        <f t="shared" si="116"/>
        <v>0</v>
      </c>
    </row>
    <row r="273" spans="1:29" x14ac:dyDescent="0.3">
      <c r="A273" s="67">
        <v>18800</v>
      </c>
      <c r="B273" s="85">
        <v>0.20000000000000018</v>
      </c>
      <c r="C273" s="85">
        <v>0.12999999999999901</v>
      </c>
      <c r="D273" s="85">
        <v>2.5</v>
      </c>
      <c r="E273" s="85">
        <v>0.5</v>
      </c>
      <c r="F273" s="85">
        <v>-1.5</v>
      </c>
      <c r="G273" s="85">
        <v>0</v>
      </c>
      <c r="H273" s="113"/>
      <c r="P273" s="21" t="str">
        <f t="shared" si="117"/>
        <v>A</v>
      </c>
      <c r="Q273" s="85">
        <f t="shared" si="119"/>
        <v>0</v>
      </c>
      <c r="R273" s="85">
        <f t="shared" si="115"/>
        <v>0</v>
      </c>
      <c r="S273" s="85">
        <f t="shared" si="115"/>
        <v>0</v>
      </c>
      <c r="T273" s="85">
        <f t="shared" si="115"/>
        <v>0</v>
      </c>
      <c r="U273" s="85">
        <f t="shared" si="115"/>
        <v>0</v>
      </c>
      <c r="V273" s="85">
        <f t="shared" si="115"/>
        <v>0</v>
      </c>
      <c r="W273" s="33"/>
      <c r="X273" s="85">
        <f t="shared" si="118"/>
        <v>0.20000000000000018</v>
      </c>
      <c r="Y273" s="85">
        <f t="shared" si="116"/>
        <v>0.12999999999999901</v>
      </c>
      <c r="Z273" s="85">
        <f t="shared" si="116"/>
        <v>2.5</v>
      </c>
      <c r="AA273" s="85">
        <f t="shared" si="116"/>
        <v>0.5</v>
      </c>
      <c r="AB273" s="85">
        <f t="shared" si="116"/>
        <v>-1.5</v>
      </c>
      <c r="AC273" s="85">
        <f t="shared" si="116"/>
        <v>0</v>
      </c>
    </row>
    <row r="274" spans="1:29" x14ac:dyDescent="0.3">
      <c r="A274" s="67">
        <v>18900</v>
      </c>
      <c r="B274" s="85">
        <v>0.29999999999999982</v>
      </c>
      <c r="C274" s="85">
        <v>0.17999999999999972</v>
      </c>
      <c r="D274" s="85">
        <v>4</v>
      </c>
      <c r="E274" s="85">
        <v>1.5</v>
      </c>
      <c r="F274" s="85">
        <v>-2.5</v>
      </c>
      <c r="G274" s="85">
        <v>0</v>
      </c>
      <c r="H274" s="113"/>
      <c r="P274" s="21" t="str">
        <f t="shared" si="117"/>
        <v>A</v>
      </c>
      <c r="Q274" s="85">
        <f t="shared" si="119"/>
        <v>0</v>
      </c>
      <c r="R274" s="85">
        <f t="shared" si="115"/>
        <v>0</v>
      </c>
      <c r="S274" s="85">
        <f t="shared" si="115"/>
        <v>0</v>
      </c>
      <c r="T274" s="85">
        <f t="shared" si="115"/>
        <v>0</v>
      </c>
      <c r="U274" s="85">
        <f t="shared" si="115"/>
        <v>0</v>
      </c>
      <c r="V274" s="85">
        <f t="shared" si="115"/>
        <v>0</v>
      </c>
      <c r="W274" s="33"/>
      <c r="X274" s="85">
        <f t="shared" si="118"/>
        <v>0.29999999999999982</v>
      </c>
      <c r="Y274" s="85">
        <f t="shared" si="116"/>
        <v>0.17999999999999972</v>
      </c>
      <c r="Z274" s="85">
        <f t="shared" si="116"/>
        <v>4</v>
      </c>
      <c r="AA274" s="85">
        <f t="shared" si="116"/>
        <v>1.5</v>
      </c>
      <c r="AB274" s="85">
        <f t="shared" si="116"/>
        <v>-2.5</v>
      </c>
      <c r="AC274" s="85">
        <f t="shared" si="116"/>
        <v>0</v>
      </c>
    </row>
    <row r="275" spans="1:29" x14ac:dyDescent="0.3">
      <c r="A275" s="68" t="s">
        <v>120</v>
      </c>
      <c r="B275" s="86">
        <v>56.849999999999994</v>
      </c>
      <c r="C275" s="86">
        <v>6.5400000000000027</v>
      </c>
      <c r="D275" s="86">
        <v>116.5</v>
      </c>
      <c r="E275" s="86">
        <v>-154.49999999999994</v>
      </c>
      <c r="F275" s="86">
        <v>-164.50000000000006</v>
      </c>
      <c r="G275" s="86">
        <v>0.99999999999999956</v>
      </c>
      <c r="H275" s="89"/>
      <c r="I275" s="105">
        <f>X275</f>
        <v>46.900000000000006</v>
      </c>
      <c r="J275" s="105">
        <f>Y275</f>
        <v>5.5900000000000016</v>
      </c>
      <c r="K275" s="105">
        <f>Z275</f>
        <v>106.5</v>
      </c>
      <c r="L275" s="105">
        <f>AA275</f>
        <v>-119.5</v>
      </c>
      <c r="M275" s="105">
        <f t="shared" ref="M275:N275" si="120">AB275</f>
        <v>-142.5</v>
      </c>
      <c r="N275" s="105">
        <f t="shared" si="120"/>
        <v>1.4999999999999996</v>
      </c>
      <c r="P275" s="21"/>
      <c r="Q275" s="33"/>
      <c r="R275" s="33"/>
      <c r="S275" s="33"/>
      <c r="T275" s="33"/>
      <c r="U275" s="33"/>
      <c r="V275" s="33"/>
      <c r="W275" s="33"/>
      <c r="X275" s="106">
        <f>SUM(X259:X274)</f>
        <v>46.900000000000006</v>
      </c>
      <c r="Y275" s="106">
        <f t="shared" ref="Y275:AC275" si="121">SUM(Y259:Y274)</f>
        <v>5.5900000000000016</v>
      </c>
      <c r="Z275" s="106">
        <f t="shared" si="121"/>
        <v>106.5</v>
      </c>
      <c r="AA275" s="106">
        <f t="shared" si="121"/>
        <v>-119.5</v>
      </c>
      <c r="AB275" s="106">
        <f t="shared" si="121"/>
        <v>-142.5</v>
      </c>
      <c r="AC275" s="106">
        <f t="shared" si="121"/>
        <v>1.4999999999999996</v>
      </c>
    </row>
    <row r="276" spans="1:29" x14ac:dyDescent="0.3">
      <c r="A276" s="82"/>
      <c r="B276" s="89"/>
      <c r="C276" s="89"/>
      <c r="D276" s="89"/>
      <c r="E276" s="89"/>
      <c r="F276" s="89"/>
      <c r="G276" s="89"/>
      <c r="H276" s="89"/>
      <c r="P276" s="21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</row>
    <row r="277" spans="1:29" x14ac:dyDescent="0.3">
      <c r="A277" s="92" t="s">
        <v>128</v>
      </c>
      <c r="B277" s="92" t="s">
        <v>127</v>
      </c>
      <c r="C277" s="92" t="s">
        <v>129</v>
      </c>
      <c r="D277" s="92" t="s">
        <v>130</v>
      </c>
      <c r="E277" s="92" t="s">
        <v>131</v>
      </c>
      <c r="F277" s="92" t="s">
        <v>132</v>
      </c>
      <c r="G277" s="92" t="s">
        <v>133</v>
      </c>
      <c r="H277" s="92"/>
      <c r="P277" s="21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</row>
    <row r="278" spans="1:29" x14ac:dyDescent="0.3">
      <c r="A278" s="68" t="s">
        <v>44</v>
      </c>
      <c r="B278" s="68" t="s">
        <v>36</v>
      </c>
      <c r="C278" s="68" t="s">
        <v>37</v>
      </c>
      <c r="D278" s="68" t="s">
        <v>118</v>
      </c>
      <c r="E278" s="68" t="s">
        <v>116</v>
      </c>
      <c r="F278" s="68" t="s">
        <v>119</v>
      </c>
      <c r="G278" s="68" t="s">
        <v>117</v>
      </c>
      <c r="H278" s="82"/>
      <c r="P278" s="21"/>
      <c r="Q278" s="33"/>
      <c r="R278" s="33"/>
      <c r="S278" s="33"/>
      <c r="T278" s="33"/>
      <c r="U278" s="33"/>
      <c r="V278" s="33"/>
      <c r="W278" s="33"/>
      <c r="X278" s="106">
        <f t="shared" ref="X278:AC278" si="122">SUM(X279:X294)</f>
        <v>26.79999999999999</v>
      </c>
      <c r="Y278" s="106">
        <f t="shared" si="122"/>
        <v>2.120000000000001</v>
      </c>
      <c r="Z278" s="106">
        <f t="shared" si="122"/>
        <v>89.999999999999972</v>
      </c>
      <c r="AA278" s="106">
        <f t="shared" si="122"/>
        <v>12.500000000000028</v>
      </c>
      <c r="AB278" s="106">
        <f t="shared" si="122"/>
        <v>-56.5</v>
      </c>
      <c r="AC278" s="106">
        <f t="shared" si="122"/>
        <v>-2.4999999999999991</v>
      </c>
    </row>
    <row r="279" spans="1:29" x14ac:dyDescent="0.3">
      <c r="A279" s="67">
        <v>16900</v>
      </c>
      <c r="B279" s="85">
        <v>1.0499999999999989</v>
      </c>
      <c r="C279" s="85">
        <v>0.23000000000000043</v>
      </c>
      <c r="D279" s="85">
        <v>9</v>
      </c>
      <c r="E279" s="85">
        <v>2.9999999999999858</v>
      </c>
      <c r="F279" s="85">
        <v>-6</v>
      </c>
      <c r="G279" s="85">
        <v>0</v>
      </c>
      <c r="H279" s="113"/>
      <c r="I279" s="105">
        <f>X278</f>
        <v>26.79999999999999</v>
      </c>
      <c r="J279" s="105">
        <f>Y278</f>
        <v>2.120000000000001</v>
      </c>
      <c r="K279" s="105">
        <f t="shared" ref="K279:N279" si="123">Z278</f>
        <v>89.999999999999972</v>
      </c>
      <c r="L279" s="105">
        <f t="shared" si="123"/>
        <v>12.500000000000028</v>
      </c>
      <c r="M279" s="105">
        <f t="shared" si="123"/>
        <v>-56.5</v>
      </c>
      <c r="N279" s="105">
        <f t="shared" si="123"/>
        <v>-2.4999999999999991</v>
      </c>
      <c r="P279" s="21" t="str">
        <f>IF(A279&lt;=$B$256,"A","B")</f>
        <v>A</v>
      </c>
      <c r="Q279" s="85">
        <f t="shared" ref="Q279:V294" si="124">IF($P279="B",B279,0)</f>
        <v>0</v>
      </c>
      <c r="R279" s="85">
        <f t="shared" si="124"/>
        <v>0</v>
      </c>
      <c r="S279" s="85">
        <f t="shared" si="124"/>
        <v>0</v>
      </c>
      <c r="T279" s="85">
        <f t="shared" si="124"/>
        <v>0</v>
      </c>
      <c r="U279" s="85">
        <f t="shared" si="124"/>
        <v>0</v>
      </c>
      <c r="V279" s="85">
        <f t="shared" si="124"/>
        <v>0</v>
      </c>
      <c r="W279" s="33"/>
      <c r="X279" s="85">
        <f>IF($P279="A",B279,0)</f>
        <v>1.0499999999999989</v>
      </c>
      <c r="Y279" s="85">
        <f t="shared" ref="Y279:AC294" si="125">IF($P279="A",C279,0)</f>
        <v>0.23000000000000043</v>
      </c>
      <c r="Z279" s="85">
        <f t="shared" si="125"/>
        <v>9</v>
      </c>
      <c r="AA279" s="85">
        <f t="shared" si="125"/>
        <v>2.9999999999999858</v>
      </c>
      <c r="AB279" s="85">
        <f t="shared" si="125"/>
        <v>-6</v>
      </c>
      <c r="AC279" s="85">
        <f t="shared" si="125"/>
        <v>0</v>
      </c>
    </row>
    <row r="280" spans="1:29" x14ac:dyDescent="0.3">
      <c r="A280" s="67">
        <v>17000</v>
      </c>
      <c r="B280" s="85">
        <v>2.8000000000000007</v>
      </c>
      <c r="C280" s="85">
        <v>0.60999999999999943</v>
      </c>
      <c r="D280" s="85">
        <v>20.5</v>
      </c>
      <c r="E280" s="85">
        <v>6.5000000000000142</v>
      </c>
      <c r="F280" s="85">
        <v>-14.499999999999986</v>
      </c>
      <c r="G280" s="85">
        <v>-0.5</v>
      </c>
      <c r="H280" s="113"/>
      <c r="P280" s="21" t="str">
        <f t="shared" ref="P280:P294" si="126">IF(A280&lt;=$B$256,"A","B")</f>
        <v>A</v>
      </c>
      <c r="Q280" s="85">
        <f t="shared" si="124"/>
        <v>0</v>
      </c>
      <c r="R280" s="85">
        <f t="shared" si="124"/>
        <v>0</v>
      </c>
      <c r="S280" s="85">
        <f t="shared" si="124"/>
        <v>0</v>
      </c>
      <c r="T280" s="85">
        <f t="shared" si="124"/>
        <v>0</v>
      </c>
      <c r="U280" s="85">
        <f t="shared" si="124"/>
        <v>0</v>
      </c>
      <c r="V280" s="85">
        <f t="shared" si="124"/>
        <v>0</v>
      </c>
      <c r="W280" s="33"/>
      <c r="X280" s="85">
        <f t="shared" ref="X280:X294" si="127">IF($P280="A",B280,0)</f>
        <v>2.8000000000000007</v>
      </c>
      <c r="Y280" s="85">
        <f t="shared" si="125"/>
        <v>0.60999999999999943</v>
      </c>
      <c r="Z280" s="85">
        <f t="shared" si="125"/>
        <v>20.5</v>
      </c>
      <c r="AA280" s="85">
        <f t="shared" si="125"/>
        <v>6.5000000000000142</v>
      </c>
      <c r="AB280" s="85">
        <f t="shared" si="125"/>
        <v>-14.499999999999986</v>
      </c>
      <c r="AC280" s="85">
        <f t="shared" si="125"/>
        <v>-0.5</v>
      </c>
    </row>
    <row r="281" spans="1:29" x14ac:dyDescent="0.3">
      <c r="A281" s="67">
        <v>17100</v>
      </c>
      <c r="B281" s="85">
        <v>1.3500000000000014</v>
      </c>
      <c r="C281" s="85">
        <v>0.21000000000000085</v>
      </c>
      <c r="D281" s="85">
        <v>10.000000000000028</v>
      </c>
      <c r="E281" s="85">
        <v>3</v>
      </c>
      <c r="F281" s="85">
        <v>-6.4999999999999858</v>
      </c>
      <c r="G281" s="85">
        <v>0</v>
      </c>
      <c r="H281" s="113"/>
      <c r="P281" s="21" t="str">
        <f t="shared" si="126"/>
        <v>A</v>
      </c>
      <c r="Q281" s="85">
        <f t="shared" si="124"/>
        <v>0</v>
      </c>
      <c r="R281" s="85">
        <f t="shared" si="124"/>
        <v>0</v>
      </c>
      <c r="S281" s="85">
        <f t="shared" si="124"/>
        <v>0</v>
      </c>
      <c r="T281" s="85">
        <f t="shared" si="124"/>
        <v>0</v>
      </c>
      <c r="U281" s="85">
        <f t="shared" si="124"/>
        <v>0</v>
      </c>
      <c r="V281" s="85">
        <f t="shared" si="124"/>
        <v>0</v>
      </c>
      <c r="W281" s="33"/>
      <c r="X281" s="85">
        <f t="shared" si="127"/>
        <v>1.3500000000000014</v>
      </c>
      <c r="Y281" s="85">
        <f t="shared" si="125"/>
        <v>0.21000000000000085</v>
      </c>
      <c r="Z281" s="85">
        <f t="shared" si="125"/>
        <v>10.000000000000028</v>
      </c>
      <c r="AA281" s="85">
        <f t="shared" si="125"/>
        <v>3</v>
      </c>
      <c r="AB281" s="85">
        <f t="shared" si="125"/>
        <v>-6.4999999999999858</v>
      </c>
      <c r="AC281" s="85">
        <f t="shared" si="125"/>
        <v>0</v>
      </c>
    </row>
    <row r="282" spans="1:29" x14ac:dyDescent="0.3">
      <c r="A282" s="67">
        <v>17200</v>
      </c>
      <c r="B282" s="85">
        <v>1.1999999999999993</v>
      </c>
      <c r="C282" s="85">
        <v>0.12999999999999901</v>
      </c>
      <c r="D282" s="85">
        <v>8.5</v>
      </c>
      <c r="E282" s="85">
        <v>3</v>
      </c>
      <c r="F282" s="85">
        <v>-4.5</v>
      </c>
      <c r="G282" s="85">
        <v>-0.5</v>
      </c>
      <c r="H282" s="113"/>
      <c r="P282" s="21" t="str">
        <f t="shared" si="126"/>
        <v>A</v>
      </c>
      <c r="Q282" s="85">
        <f t="shared" si="124"/>
        <v>0</v>
      </c>
      <c r="R282" s="85">
        <f t="shared" si="124"/>
        <v>0</v>
      </c>
      <c r="S282" s="85">
        <f t="shared" si="124"/>
        <v>0</v>
      </c>
      <c r="T282" s="85">
        <f t="shared" si="124"/>
        <v>0</v>
      </c>
      <c r="U282" s="85">
        <f t="shared" si="124"/>
        <v>0</v>
      </c>
      <c r="V282" s="85">
        <f t="shared" si="124"/>
        <v>0</v>
      </c>
      <c r="W282" s="33"/>
      <c r="X282" s="85">
        <f t="shared" si="127"/>
        <v>1.1999999999999993</v>
      </c>
      <c r="Y282" s="85">
        <f t="shared" si="125"/>
        <v>0.12999999999999901</v>
      </c>
      <c r="Z282" s="85">
        <f t="shared" si="125"/>
        <v>8.5</v>
      </c>
      <c r="AA282" s="85">
        <f t="shared" si="125"/>
        <v>3</v>
      </c>
      <c r="AB282" s="85">
        <f t="shared" si="125"/>
        <v>-4.5</v>
      </c>
      <c r="AC282" s="85">
        <f t="shared" si="125"/>
        <v>-0.5</v>
      </c>
    </row>
    <row r="283" spans="1:29" x14ac:dyDescent="0.3">
      <c r="A283" s="67">
        <v>17300</v>
      </c>
      <c r="B283" s="85">
        <v>1.5500000000000007</v>
      </c>
      <c r="C283" s="85">
        <v>0.13000000000000078</v>
      </c>
      <c r="D283" s="85">
        <v>9</v>
      </c>
      <c r="E283" s="85">
        <v>2.5</v>
      </c>
      <c r="F283" s="85">
        <v>-4.5</v>
      </c>
      <c r="G283" s="85">
        <v>0</v>
      </c>
      <c r="H283" s="113"/>
      <c r="P283" s="21" t="str">
        <f t="shared" si="126"/>
        <v>A</v>
      </c>
      <c r="Q283" s="85">
        <f t="shared" si="124"/>
        <v>0</v>
      </c>
      <c r="R283" s="85">
        <f t="shared" si="124"/>
        <v>0</v>
      </c>
      <c r="S283" s="85">
        <f t="shared" si="124"/>
        <v>0</v>
      </c>
      <c r="T283" s="85">
        <f t="shared" si="124"/>
        <v>0</v>
      </c>
      <c r="U283" s="85">
        <f t="shared" si="124"/>
        <v>0</v>
      </c>
      <c r="V283" s="85">
        <f t="shared" si="124"/>
        <v>0</v>
      </c>
      <c r="W283" s="33"/>
      <c r="X283" s="85">
        <f t="shared" si="127"/>
        <v>1.5500000000000007</v>
      </c>
      <c r="Y283" s="85">
        <f t="shared" si="125"/>
        <v>0.13000000000000078</v>
      </c>
      <c r="Z283" s="85">
        <f t="shared" si="125"/>
        <v>9</v>
      </c>
      <c r="AA283" s="85">
        <f t="shared" si="125"/>
        <v>2.5</v>
      </c>
      <c r="AB283" s="85">
        <f t="shared" si="125"/>
        <v>-4.5</v>
      </c>
      <c r="AC283" s="85">
        <f t="shared" si="125"/>
        <v>0</v>
      </c>
    </row>
    <row r="284" spans="1:29" x14ac:dyDescent="0.3">
      <c r="A284" s="67">
        <v>17400</v>
      </c>
      <c r="B284" s="85">
        <v>1.6000000000000014</v>
      </c>
      <c r="C284" s="85">
        <v>8.9999999999999858E-2</v>
      </c>
      <c r="D284" s="85">
        <v>7.4999999999999432</v>
      </c>
      <c r="E284" s="85">
        <v>2.4999999999999716</v>
      </c>
      <c r="F284" s="85">
        <v>-3.5</v>
      </c>
      <c r="G284" s="85">
        <v>-0.49999999999999911</v>
      </c>
      <c r="H284" s="113"/>
      <c r="P284" s="21" t="str">
        <f t="shared" si="126"/>
        <v>A</v>
      </c>
      <c r="Q284" s="85">
        <f>IF($P284="B",B284,0)</f>
        <v>0</v>
      </c>
      <c r="R284" s="85">
        <f t="shared" si="124"/>
        <v>0</v>
      </c>
      <c r="S284" s="85">
        <f t="shared" si="124"/>
        <v>0</v>
      </c>
      <c r="T284" s="85">
        <f t="shared" si="124"/>
        <v>0</v>
      </c>
      <c r="U284" s="85">
        <f t="shared" si="124"/>
        <v>0</v>
      </c>
      <c r="V284" s="85">
        <f t="shared" si="124"/>
        <v>0</v>
      </c>
      <c r="W284" s="33"/>
      <c r="X284" s="85">
        <f t="shared" si="127"/>
        <v>1.6000000000000014</v>
      </c>
      <c r="Y284" s="85">
        <f t="shared" si="125"/>
        <v>8.9999999999999858E-2</v>
      </c>
      <c r="Z284" s="85">
        <f t="shared" si="125"/>
        <v>7.4999999999999432</v>
      </c>
      <c r="AA284" s="85">
        <f t="shared" si="125"/>
        <v>2.4999999999999716</v>
      </c>
      <c r="AB284" s="85">
        <f t="shared" si="125"/>
        <v>-3.5</v>
      </c>
      <c r="AC284" s="85">
        <f t="shared" si="125"/>
        <v>-0.49999999999999911</v>
      </c>
    </row>
    <row r="285" spans="1:29" x14ac:dyDescent="0.3">
      <c r="A285" s="67">
        <v>17500</v>
      </c>
      <c r="B285" s="85">
        <v>2.25</v>
      </c>
      <c r="C285" s="85">
        <v>0.13000000000000078</v>
      </c>
      <c r="D285" s="85">
        <v>8</v>
      </c>
      <c r="E285" s="85">
        <v>1.5000000000000568</v>
      </c>
      <c r="F285" s="85">
        <v>-4.5</v>
      </c>
      <c r="G285" s="85">
        <v>0</v>
      </c>
      <c r="H285" s="113"/>
      <c r="P285" s="21" t="str">
        <f t="shared" si="126"/>
        <v>A</v>
      </c>
      <c r="Q285" s="85">
        <f t="shared" ref="Q285:Q294" si="128">IF($P285="B",B285,0)</f>
        <v>0</v>
      </c>
      <c r="R285" s="85">
        <f t="shared" si="124"/>
        <v>0</v>
      </c>
      <c r="S285" s="85">
        <f t="shared" si="124"/>
        <v>0</v>
      </c>
      <c r="T285" s="85">
        <f t="shared" si="124"/>
        <v>0</v>
      </c>
      <c r="U285" s="85">
        <f t="shared" si="124"/>
        <v>0</v>
      </c>
      <c r="V285" s="85">
        <f t="shared" si="124"/>
        <v>0</v>
      </c>
      <c r="W285" s="33"/>
      <c r="X285" s="85">
        <f t="shared" si="127"/>
        <v>2.25</v>
      </c>
      <c r="Y285" s="85">
        <f t="shared" si="125"/>
        <v>0.13000000000000078</v>
      </c>
      <c r="Z285" s="85">
        <f t="shared" si="125"/>
        <v>8</v>
      </c>
      <c r="AA285" s="85">
        <f t="shared" si="125"/>
        <v>1.5000000000000568</v>
      </c>
      <c r="AB285" s="85">
        <f t="shared" si="125"/>
        <v>-4.5</v>
      </c>
      <c r="AC285" s="85">
        <f t="shared" si="125"/>
        <v>0</v>
      </c>
    </row>
    <row r="286" spans="1:29" x14ac:dyDescent="0.3">
      <c r="A286" s="67">
        <v>17600</v>
      </c>
      <c r="B286" s="85">
        <v>1.8999999999999915</v>
      </c>
      <c r="C286" s="85">
        <v>5.0000000000000711E-2</v>
      </c>
      <c r="D286" s="85">
        <v>6</v>
      </c>
      <c r="E286" s="85">
        <v>1.5</v>
      </c>
      <c r="F286" s="85">
        <v>-2.0000000000000284</v>
      </c>
      <c r="G286" s="85">
        <v>0</v>
      </c>
      <c r="H286" s="113"/>
      <c r="P286" s="21" t="str">
        <f t="shared" si="126"/>
        <v>A</v>
      </c>
      <c r="Q286" s="85">
        <f t="shared" si="128"/>
        <v>0</v>
      </c>
      <c r="R286" s="85">
        <f t="shared" si="124"/>
        <v>0</v>
      </c>
      <c r="S286" s="85">
        <f t="shared" si="124"/>
        <v>0</v>
      </c>
      <c r="T286" s="85">
        <f t="shared" si="124"/>
        <v>0</v>
      </c>
      <c r="U286" s="85">
        <f t="shared" si="124"/>
        <v>0</v>
      </c>
      <c r="V286" s="85">
        <f t="shared" si="124"/>
        <v>0</v>
      </c>
      <c r="W286" s="33"/>
      <c r="X286" s="85">
        <f t="shared" si="127"/>
        <v>1.8999999999999915</v>
      </c>
      <c r="Y286" s="85">
        <f t="shared" si="125"/>
        <v>5.0000000000000711E-2</v>
      </c>
      <c r="Z286" s="85">
        <f t="shared" si="125"/>
        <v>6</v>
      </c>
      <c r="AA286" s="85">
        <f t="shared" si="125"/>
        <v>1.5</v>
      </c>
      <c r="AB286" s="85">
        <f t="shared" si="125"/>
        <v>-2.0000000000000284</v>
      </c>
      <c r="AC286" s="85">
        <f t="shared" si="125"/>
        <v>0</v>
      </c>
    </row>
    <row r="287" spans="1:29" x14ac:dyDescent="0.3">
      <c r="A287" s="67">
        <v>17700</v>
      </c>
      <c r="B287" s="85">
        <v>4.5</v>
      </c>
      <c r="C287" s="85">
        <v>0.23000000000000043</v>
      </c>
      <c r="D287" s="85">
        <v>6.5</v>
      </c>
      <c r="E287" s="85">
        <v>-2.9999999999999432</v>
      </c>
      <c r="F287" s="85">
        <v>-5.5000000000000284</v>
      </c>
      <c r="G287" s="85">
        <v>-0.5</v>
      </c>
      <c r="H287" s="113"/>
      <c r="P287" s="21" t="str">
        <f t="shared" si="126"/>
        <v>A</v>
      </c>
      <c r="Q287" s="85">
        <f t="shared" si="128"/>
        <v>0</v>
      </c>
      <c r="R287" s="85">
        <f t="shared" si="124"/>
        <v>0</v>
      </c>
      <c r="S287" s="85">
        <f t="shared" si="124"/>
        <v>0</v>
      </c>
      <c r="T287" s="85">
        <f t="shared" si="124"/>
        <v>0</v>
      </c>
      <c r="U287" s="85">
        <f t="shared" si="124"/>
        <v>0</v>
      </c>
      <c r="V287" s="85">
        <f t="shared" si="124"/>
        <v>0</v>
      </c>
      <c r="W287" s="33"/>
      <c r="X287" s="85">
        <f t="shared" si="127"/>
        <v>4.5</v>
      </c>
      <c r="Y287" s="85">
        <f t="shared" si="125"/>
        <v>0.23000000000000043</v>
      </c>
      <c r="Z287" s="85">
        <f t="shared" si="125"/>
        <v>6.5</v>
      </c>
      <c r="AA287" s="85">
        <f t="shared" si="125"/>
        <v>-2.9999999999999432</v>
      </c>
      <c r="AB287" s="85">
        <f t="shared" si="125"/>
        <v>-5.5000000000000284</v>
      </c>
      <c r="AC287" s="85">
        <f t="shared" si="125"/>
        <v>-0.5</v>
      </c>
    </row>
    <row r="288" spans="1:29" x14ac:dyDescent="0.3">
      <c r="A288" s="67">
        <v>17800</v>
      </c>
      <c r="B288" s="85">
        <v>4.6500000000000057</v>
      </c>
      <c r="C288" s="85">
        <v>0.19999999999999929</v>
      </c>
      <c r="D288" s="85">
        <v>3.5</v>
      </c>
      <c r="E288" s="85">
        <v>-4.5</v>
      </c>
      <c r="F288" s="85">
        <v>-4</v>
      </c>
      <c r="G288" s="85">
        <v>-0.5</v>
      </c>
      <c r="H288" s="113"/>
      <c r="P288" s="21" t="str">
        <f t="shared" si="126"/>
        <v>A</v>
      </c>
      <c r="Q288" s="85">
        <f t="shared" si="128"/>
        <v>0</v>
      </c>
      <c r="R288" s="85">
        <f t="shared" si="124"/>
        <v>0</v>
      </c>
      <c r="S288" s="85">
        <f t="shared" si="124"/>
        <v>0</v>
      </c>
      <c r="T288" s="85">
        <f t="shared" si="124"/>
        <v>0</v>
      </c>
      <c r="U288" s="85">
        <f t="shared" si="124"/>
        <v>0</v>
      </c>
      <c r="V288" s="85">
        <f t="shared" si="124"/>
        <v>0</v>
      </c>
      <c r="W288" s="33"/>
      <c r="X288" s="85">
        <f t="shared" si="127"/>
        <v>4.6500000000000057</v>
      </c>
      <c r="Y288" s="85">
        <f t="shared" si="125"/>
        <v>0.19999999999999929</v>
      </c>
      <c r="Z288" s="85">
        <f t="shared" si="125"/>
        <v>3.5</v>
      </c>
      <c r="AA288" s="85">
        <f t="shared" si="125"/>
        <v>-4.5</v>
      </c>
      <c r="AB288" s="85">
        <f t="shared" si="125"/>
        <v>-4</v>
      </c>
      <c r="AC288" s="85">
        <f t="shared" si="125"/>
        <v>-0.5</v>
      </c>
    </row>
    <row r="289" spans="1:29" x14ac:dyDescent="0.3">
      <c r="A289" s="67">
        <v>17900</v>
      </c>
      <c r="B289" s="85">
        <v>3.9499999999999886</v>
      </c>
      <c r="C289" s="85">
        <v>0.10999999999999943</v>
      </c>
      <c r="D289" s="85">
        <v>1.5</v>
      </c>
      <c r="E289" s="85">
        <v>-3.5000000000000568</v>
      </c>
      <c r="F289" s="85">
        <v>-0.99999999999997158</v>
      </c>
      <c r="G289" s="85">
        <v>0</v>
      </c>
      <c r="H289" s="113"/>
      <c r="P289" s="21" t="str">
        <f t="shared" si="126"/>
        <v>A</v>
      </c>
      <c r="Q289" s="85">
        <f t="shared" si="128"/>
        <v>0</v>
      </c>
      <c r="R289" s="85">
        <f t="shared" si="124"/>
        <v>0</v>
      </c>
      <c r="S289" s="85">
        <f t="shared" si="124"/>
        <v>0</v>
      </c>
      <c r="T289" s="85">
        <f t="shared" si="124"/>
        <v>0</v>
      </c>
      <c r="U289" s="85">
        <f t="shared" si="124"/>
        <v>0</v>
      </c>
      <c r="V289" s="85">
        <f t="shared" si="124"/>
        <v>0</v>
      </c>
      <c r="W289" s="33"/>
      <c r="X289" s="85">
        <f t="shared" si="127"/>
        <v>3.9499999999999886</v>
      </c>
      <c r="Y289" s="85">
        <f t="shared" si="125"/>
        <v>0.10999999999999943</v>
      </c>
      <c r="Z289" s="85">
        <f t="shared" si="125"/>
        <v>1.5</v>
      </c>
      <c r="AA289" s="85">
        <f t="shared" si="125"/>
        <v>-3.5000000000000568</v>
      </c>
      <c r="AB289" s="85">
        <f t="shared" si="125"/>
        <v>-0.99999999999997158</v>
      </c>
      <c r="AC289" s="85">
        <f t="shared" si="125"/>
        <v>0</v>
      </c>
    </row>
    <row r="290" spans="1:29" x14ac:dyDescent="0.3">
      <c r="A290" s="67">
        <v>18000</v>
      </c>
      <c r="B290" s="85">
        <v>5.3499999999999943</v>
      </c>
      <c r="C290" s="85">
        <v>0.17999999999999972</v>
      </c>
      <c r="D290" s="85">
        <v>0</v>
      </c>
      <c r="E290" s="85">
        <v>-7.0000000000001137</v>
      </c>
      <c r="F290" s="85">
        <v>-2.5</v>
      </c>
      <c r="G290" s="85">
        <v>-0.5</v>
      </c>
      <c r="H290" s="113"/>
      <c r="P290" s="21" t="str">
        <f t="shared" si="126"/>
        <v>B</v>
      </c>
      <c r="Q290" s="85">
        <f t="shared" si="128"/>
        <v>5.3499999999999943</v>
      </c>
      <c r="R290" s="85">
        <f t="shared" si="124"/>
        <v>0.17999999999999972</v>
      </c>
      <c r="S290" s="85">
        <f t="shared" si="124"/>
        <v>0</v>
      </c>
      <c r="T290" s="85">
        <f t="shared" si="124"/>
        <v>-7.0000000000001137</v>
      </c>
      <c r="U290" s="85">
        <f t="shared" si="124"/>
        <v>-2.5</v>
      </c>
      <c r="V290" s="85">
        <f t="shared" si="124"/>
        <v>-0.5</v>
      </c>
      <c r="W290" s="33"/>
      <c r="X290" s="85">
        <f t="shared" si="127"/>
        <v>0</v>
      </c>
      <c r="Y290" s="85">
        <f t="shared" si="125"/>
        <v>0</v>
      </c>
      <c r="Z290" s="85">
        <f t="shared" si="125"/>
        <v>0</v>
      </c>
      <c r="AA290" s="85">
        <f t="shared" si="125"/>
        <v>0</v>
      </c>
      <c r="AB290" s="85">
        <f t="shared" si="125"/>
        <v>0</v>
      </c>
      <c r="AC290" s="85">
        <f t="shared" si="125"/>
        <v>0</v>
      </c>
    </row>
    <row r="291" spans="1:29" x14ac:dyDescent="0.3">
      <c r="A291" s="67">
        <v>18100</v>
      </c>
      <c r="B291" s="85">
        <v>3.5</v>
      </c>
      <c r="C291" s="85">
        <v>1.9999999999999574E-2</v>
      </c>
      <c r="D291" s="85">
        <v>-1.5</v>
      </c>
      <c r="E291" s="85">
        <v>-2.5</v>
      </c>
      <c r="F291" s="85">
        <v>2</v>
      </c>
      <c r="G291" s="85">
        <v>0</v>
      </c>
      <c r="H291" s="113"/>
      <c r="P291" s="21" t="str">
        <f t="shared" si="126"/>
        <v>B</v>
      </c>
      <c r="Q291" s="85">
        <f t="shared" si="128"/>
        <v>3.5</v>
      </c>
      <c r="R291" s="85">
        <f t="shared" si="124"/>
        <v>1.9999999999999574E-2</v>
      </c>
      <c r="S291" s="85">
        <f t="shared" si="124"/>
        <v>-1.5</v>
      </c>
      <c r="T291" s="85">
        <f t="shared" si="124"/>
        <v>-2.5</v>
      </c>
      <c r="U291" s="85">
        <f t="shared" si="124"/>
        <v>2</v>
      </c>
      <c r="V291" s="85">
        <f t="shared" si="124"/>
        <v>0</v>
      </c>
      <c r="W291" s="33"/>
      <c r="X291" s="85">
        <f t="shared" si="127"/>
        <v>0</v>
      </c>
      <c r="Y291" s="85">
        <f t="shared" si="125"/>
        <v>0</v>
      </c>
      <c r="Z291" s="85">
        <f t="shared" si="125"/>
        <v>0</v>
      </c>
      <c r="AA291" s="85">
        <f t="shared" si="125"/>
        <v>0</v>
      </c>
      <c r="AB291" s="85">
        <f t="shared" si="125"/>
        <v>0</v>
      </c>
      <c r="AC291" s="85">
        <f t="shared" si="125"/>
        <v>0</v>
      </c>
    </row>
    <row r="292" spans="1:29" x14ac:dyDescent="0.3">
      <c r="A292" s="67">
        <v>18200</v>
      </c>
      <c r="B292" s="85">
        <v>0.19999999999998863</v>
      </c>
      <c r="C292" s="85">
        <v>-0.28999999999999915</v>
      </c>
      <c r="D292" s="85">
        <v>-7.5</v>
      </c>
      <c r="E292" s="85">
        <v>3.5000000000000568</v>
      </c>
      <c r="F292" s="85">
        <v>12</v>
      </c>
      <c r="G292" s="85">
        <v>0</v>
      </c>
      <c r="H292" s="113"/>
      <c r="P292" s="21" t="str">
        <f t="shared" si="126"/>
        <v>B</v>
      </c>
      <c r="Q292" s="85">
        <f t="shared" si="128"/>
        <v>0.19999999999998863</v>
      </c>
      <c r="R292" s="85">
        <f t="shared" si="124"/>
        <v>-0.28999999999999915</v>
      </c>
      <c r="S292" s="85">
        <f t="shared" si="124"/>
        <v>-7.5</v>
      </c>
      <c r="T292" s="85">
        <f t="shared" si="124"/>
        <v>3.5000000000000568</v>
      </c>
      <c r="U292" s="85">
        <f t="shared" si="124"/>
        <v>12</v>
      </c>
      <c r="V292" s="85">
        <f t="shared" si="124"/>
        <v>0</v>
      </c>
      <c r="W292" s="33"/>
      <c r="X292" s="85">
        <f t="shared" si="127"/>
        <v>0</v>
      </c>
      <c r="Y292" s="85">
        <f t="shared" si="125"/>
        <v>0</v>
      </c>
      <c r="Z292" s="85">
        <f t="shared" si="125"/>
        <v>0</v>
      </c>
      <c r="AA292" s="85">
        <f t="shared" si="125"/>
        <v>0</v>
      </c>
      <c r="AB292" s="85">
        <f t="shared" si="125"/>
        <v>0</v>
      </c>
      <c r="AC292" s="85">
        <f t="shared" si="125"/>
        <v>0</v>
      </c>
    </row>
    <row r="293" spans="1:29" x14ac:dyDescent="0.3">
      <c r="A293" s="67">
        <v>18300</v>
      </c>
      <c r="B293" s="85">
        <v>-4.8499999999999659</v>
      </c>
      <c r="C293" s="85">
        <v>-0.83999999999999986</v>
      </c>
      <c r="D293" s="85">
        <v>-24.500000000000057</v>
      </c>
      <c r="E293" s="85">
        <v>5.0000000000001137</v>
      </c>
      <c r="F293" s="85">
        <v>31.500000000000007</v>
      </c>
      <c r="G293" s="85">
        <v>-1</v>
      </c>
      <c r="H293" s="113"/>
      <c r="P293" s="21" t="str">
        <f t="shared" si="126"/>
        <v>B</v>
      </c>
      <c r="Q293" s="85">
        <f t="shared" si="128"/>
        <v>-4.8499999999999659</v>
      </c>
      <c r="R293" s="85">
        <f t="shared" si="124"/>
        <v>-0.83999999999999986</v>
      </c>
      <c r="S293" s="85">
        <f t="shared" si="124"/>
        <v>-24.500000000000057</v>
      </c>
      <c r="T293" s="85">
        <f t="shared" si="124"/>
        <v>5.0000000000001137</v>
      </c>
      <c r="U293" s="85">
        <f t="shared" si="124"/>
        <v>31.500000000000007</v>
      </c>
      <c r="V293" s="85">
        <f t="shared" si="124"/>
        <v>-1</v>
      </c>
      <c r="W293" s="33"/>
      <c r="X293" s="85">
        <f t="shared" si="127"/>
        <v>0</v>
      </c>
      <c r="Y293" s="85">
        <f t="shared" si="125"/>
        <v>0</v>
      </c>
      <c r="Z293" s="85">
        <f t="shared" si="125"/>
        <v>0</v>
      </c>
      <c r="AA293" s="85">
        <f t="shared" si="125"/>
        <v>0</v>
      </c>
      <c r="AB293" s="85">
        <f t="shared" si="125"/>
        <v>0</v>
      </c>
      <c r="AC293" s="85">
        <f t="shared" si="125"/>
        <v>0</v>
      </c>
    </row>
    <row r="294" spans="1:29" x14ac:dyDescent="0.3">
      <c r="A294" s="67">
        <v>18400</v>
      </c>
      <c r="B294" s="85">
        <v>-10.300000000000011</v>
      </c>
      <c r="C294" s="85">
        <v>-1.5700000000000003</v>
      </c>
      <c r="D294" s="85">
        <v>-48.000000000000057</v>
      </c>
      <c r="E294" s="85">
        <v>1</v>
      </c>
      <c r="F294" s="85">
        <v>56.5</v>
      </c>
      <c r="G294" s="85">
        <v>-1.5</v>
      </c>
      <c r="H294" s="113"/>
      <c r="P294" s="21" t="str">
        <f t="shared" si="126"/>
        <v>B</v>
      </c>
      <c r="Q294" s="85">
        <f t="shared" si="128"/>
        <v>-10.300000000000011</v>
      </c>
      <c r="R294" s="85">
        <f t="shared" si="124"/>
        <v>-1.5700000000000003</v>
      </c>
      <c r="S294" s="85">
        <f t="shared" si="124"/>
        <v>-48.000000000000057</v>
      </c>
      <c r="T294" s="85">
        <f t="shared" si="124"/>
        <v>1</v>
      </c>
      <c r="U294" s="85">
        <f t="shared" si="124"/>
        <v>56.5</v>
      </c>
      <c r="V294" s="85">
        <f t="shared" si="124"/>
        <v>-1.5</v>
      </c>
      <c r="W294" s="33"/>
      <c r="X294" s="85">
        <f t="shared" si="127"/>
        <v>0</v>
      </c>
      <c r="Y294" s="85">
        <f t="shared" si="125"/>
        <v>0</v>
      </c>
      <c r="Z294" s="85">
        <f t="shared" si="125"/>
        <v>0</v>
      </c>
      <c r="AA294" s="85">
        <f t="shared" si="125"/>
        <v>0</v>
      </c>
      <c r="AB294" s="85">
        <f t="shared" si="125"/>
        <v>0</v>
      </c>
      <c r="AC294" s="85">
        <f t="shared" si="125"/>
        <v>0</v>
      </c>
    </row>
    <row r="295" spans="1:29" x14ac:dyDescent="0.3">
      <c r="A295" s="68" t="s">
        <v>120</v>
      </c>
      <c r="B295" s="87">
        <v>22.85</v>
      </c>
      <c r="C295" s="87">
        <v>2.0100000000000016</v>
      </c>
      <c r="D295" s="87">
        <v>88.499999999999972</v>
      </c>
      <c r="E295" s="87">
        <v>16.000000000000085</v>
      </c>
      <c r="F295" s="87">
        <v>-55.500000000000028</v>
      </c>
      <c r="G295" s="87">
        <v>-2.4999999999999991</v>
      </c>
      <c r="H295" s="114"/>
      <c r="I295" s="105">
        <f>Q295</f>
        <v>-6.0999999999999943</v>
      </c>
      <c r="J295" s="105">
        <f>R295</f>
        <v>-2.5</v>
      </c>
      <c r="K295" s="105">
        <f t="shared" ref="K295:N295" si="129">S295</f>
        <v>-81.500000000000114</v>
      </c>
      <c r="L295" s="105">
        <f t="shared" si="129"/>
        <v>5.6843418860808015E-14</v>
      </c>
      <c r="M295" s="105">
        <f t="shared" si="129"/>
        <v>99.5</v>
      </c>
      <c r="N295" s="105">
        <f t="shared" si="129"/>
        <v>-3</v>
      </c>
      <c r="P295" s="21"/>
      <c r="Q295" s="106">
        <f t="shared" ref="Q295:V295" si="130">+SUM(Q279:Q294)</f>
        <v>-6.0999999999999943</v>
      </c>
      <c r="R295" s="106">
        <f t="shared" si="130"/>
        <v>-2.5</v>
      </c>
      <c r="S295" s="106">
        <f t="shared" si="130"/>
        <v>-81.500000000000114</v>
      </c>
      <c r="T295" s="106">
        <f t="shared" si="130"/>
        <v>5.6843418860808015E-14</v>
      </c>
      <c r="U295" s="106">
        <f t="shared" si="130"/>
        <v>99.5</v>
      </c>
      <c r="V295" s="106">
        <f t="shared" si="130"/>
        <v>-3</v>
      </c>
      <c r="W295" s="33"/>
      <c r="X295" s="33"/>
      <c r="Y295" s="33"/>
      <c r="Z295" s="33"/>
      <c r="AA295" s="33"/>
      <c r="AB295" s="33"/>
      <c r="AC295" s="33"/>
    </row>
    <row r="297" spans="1:29" x14ac:dyDescent="0.3">
      <c r="A297" s="69" t="s">
        <v>134</v>
      </c>
      <c r="B297" s="69" t="s">
        <v>135</v>
      </c>
      <c r="C297" s="69" t="s">
        <v>4</v>
      </c>
      <c r="D297" s="97"/>
      <c r="E297" s="97"/>
      <c r="F297" s="69" t="s">
        <v>136</v>
      </c>
      <c r="G297" s="69" t="s">
        <v>6</v>
      </c>
      <c r="H297" s="82"/>
    </row>
    <row r="298" spans="1:29" x14ac:dyDescent="0.3">
      <c r="A298" s="94">
        <v>17863</v>
      </c>
      <c r="B298" s="83">
        <v>17900</v>
      </c>
      <c r="C298" s="95">
        <v>44980</v>
      </c>
      <c r="D298" s="95"/>
      <c r="E298" s="33"/>
      <c r="F298" s="98">
        <v>44963</v>
      </c>
      <c r="G298" s="96">
        <v>0.43215277777777777</v>
      </c>
      <c r="H298" s="112"/>
    </row>
    <row r="299" spans="1:29" x14ac:dyDescent="0.3">
      <c r="A299" s="91" t="s">
        <v>128</v>
      </c>
      <c r="B299" s="92" t="s">
        <v>121</v>
      </c>
      <c r="C299" s="92" t="s">
        <v>122</v>
      </c>
      <c r="D299" s="92" t="s">
        <v>123</v>
      </c>
      <c r="E299" s="92" t="s">
        <v>124</v>
      </c>
      <c r="F299" s="92" t="s">
        <v>125</v>
      </c>
      <c r="G299" s="92" t="s">
        <v>126</v>
      </c>
      <c r="H299" s="92"/>
    </row>
    <row r="300" spans="1:29" x14ac:dyDescent="0.3">
      <c r="A300" s="68" t="s">
        <v>44</v>
      </c>
      <c r="B300" s="68" t="s">
        <v>33</v>
      </c>
      <c r="C300" s="68" t="s">
        <v>32</v>
      </c>
      <c r="D300" s="68" t="s">
        <v>113</v>
      </c>
      <c r="E300" s="68" t="s">
        <v>115</v>
      </c>
      <c r="F300" s="68" t="s">
        <v>112</v>
      </c>
      <c r="G300" s="68" t="s">
        <v>114</v>
      </c>
      <c r="H300" s="82"/>
      <c r="P300" s="21"/>
      <c r="Q300" s="106">
        <f>+SUM(Q301:Q316)</f>
        <v>36.900000000000119</v>
      </c>
      <c r="R300" s="106">
        <f t="shared" ref="R300:V300" si="131">+SUM(R301:R316)</f>
        <v>5.5799999999999983</v>
      </c>
      <c r="S300" s="106">
        <f t="shared" si="131"/>
        <v>197.00000000000003</v>
      </c>
      <c r="T300" s="106">
        <f t="shared" si="131"/>
        <v>-21.000000000000057</v>
      </c>
      <c r="U300" s="106">
        <f t="shared" si="131"/>
        <v>-133.00000000000006</v>
      </c>
      <c r="V300" s="106">
        <f t="shared" si="131"/>
        <v>-5.5</v>
      </c>
      <c r="W300" s="33"/>
      <c r="X300" s="33"/>
      <c r="Y300" s="33"/>
      <c r="Z300" s="33"/>
      <c r="AA300" s="33"/>
      <c r="AB300" s="33"/>
      <c r="AC300" s="33"/>
    </row>
    <row r="301" spans="1:29" x14ac:dyDescent="0.3">
      <c r="A301" s="67">
        <v>17400</v>
      </c>
      <c r="B301" s="85">
        <v>4.4500000000000455</v>
      </c>
      <c r="C301" s="85">
        <v>1.5099999999999998</v>
      </c>
      <c r="D301" s="85">
        <v>76.500000000000028</v>
      </c>
      <c r="E301" s="85">
        <v>30</v>
      </c>
      <c r="F301" s="85">
        <v>-34.5</v>
      </c>
      <c r="G301" s="85">
        <v>-1.5</v>
      </c>
      <c r="H301" s="113"/>
      <c r="I301" s="105">
        <f t="shared" ref="I301:N301" si="132">Q300</f>
        <v>36.900000000000119</v>
      </c>
      <c r="J301" s="105">
        <f t="shared" si="132"/>
        <v>5.5799999999999983</v>
      </c>
      <c r="K301" s="105">
        <f t="shared" si="132"/>
        <v>197.00000000000003</v>
      </c>
      <c r="L301" s="105">
        <f t="shared" si="132"/>
        <v>-21.000000000000057</v>
      </c>
      <c r="M301" s="105">
        <f t="shared" si="132"/>
        <v>-133.00000000000006</v>
      </c>
      <c r="N301" s="105">
        <f t="shared" si="132"/>
        <v>-5.5</v>
      </c>
      <c r="P301" s="21" t="str">
        <f>IF(A301&gt;=$B$298,"A","B")</f>
        <v>B</v>
      </c>
      <c r="Q301" s="85">
        <f t="shared" ref="Q301:V316" si="133">IF($P301="B",B301,0)</f>
        <v>4.4500000000000455</v>
      </c>
      <c r="R301" s="85">
        <f t="shared" si="133"/>
        <v>1.5099999999999998</v>
      </c>
      <c r="S301" s="85">
        <f t="shared" si="133"/>
        <v>76.500000000000028</v>
      </c>
      <c r="T301" s="85">
        <f t="shared" si="133"/>
        <v>30</v>
      </c>
      <c r="U301" s="85">
        <f t="shared" si="133"/>
        <v>-34.5</v>
      </c>
      <c r="V301" s="85">
        <f t="shared" si="133"/>
        <v>-1.5</v>
      </c>
      <c r="W301" s="33"/>
      <c r="X301" s="85">
        <f>IF($P301="A",B301,0)</f>
        <v>0</v>
      </c>
      <c r="Y301" s="85">
        <f t="shared" ref="Y301:AC316" si="134">IF($P301="A",C301,0)</f>
        <v>0</v>
      </c>
      <c r="Z301" s="85">
        <f t="shared" si="134"/>
        <v>0</v>
      </c>
      <c r="AA301" s="85">
        <f t="shared" si="134"/>
        <v>0</v>
      </c>
      <c r="AB301" s="85">
        <f t="shared" si="134"/>
        <v>0</v>
      </c>
      <c r="AC301" s="85">
        <f t="shared" si="134"/>
        <v>0</v>
      </c>
    </row>
    <row r="302" spans="1:29" x14ac:dyDescent="0.3">
      <c r="A302" s="67">
        <v>17500</v>
      </c>
      <c r="B302" s="85">
        <v>7.9500000000000455</v>
      </c>
      <c r="C302" s="85">
        <v>1.3899999999999988</v>
      </c>
      <c r="D302" s="85">
        <v>59</v>
      </c>
      <c r="E302" s="85">
        <v>7.5</v>
      </c>
      <c r="F302" s="85">
        <v>-34.5</v>
      </c>
      <c r="G302" s="85">
        <v>-1.5</v>
      </c>
      <c r="H302" s="113"/>
      <c r="P302" s="21" t="str">
        <f t="shared" ref="P302:P316" si="135">IF(A302&gt;=$B$298,"A","B")</f>
        <v>B</v>
      </c>
      <c r="Q302" s="85">
        <f t="shared" si="133"/>
        <v>7.9500000000000455</v>
      </c>
      <c r="R302" s="85">
        <f t="shared" si="133"/>
        <v>1.3899999999999988</v>
      </c>
      <c r="S302" s="85">
        <f t="shared" si="133"/>
        <v>59</v>
      </c>
      <c r="T302" s="85">
        <f t="shared" si="133"/>
        <v>7.5</v>
      </c>
      <c r="U302" s="85">
        <f t="shared" si="133"/>
        <v>-34.5</v>
      </c>
      <c r="V302" s="85">
        <f t="shared" si="133"/>
        <v>-1.5</v>
      </c>
      <c r="W302" s="33"/>
      <c r="X302" s="85">
        <f t="shared" ref="X302:X316" si="136">IF($P302="A",B302,0)</f>
        <v>0</v>
      </c>
      <c r="Y302" s="85">
        <f t="shared" si="134"/>
        <v>0</v>
      </c>
      <c r="Z302" s="85">
        <f t="shared" si="134"/>
        <v>0</v>
      </c>
      <c r="AA302" s="85">
        <f t="shared" si="134"/>
        <v>0</v>
      </c>
      <c r="AB302" s="85">
        <f t="shared" si="134"/>
        <v>0</v>
      </c>
      <c r="AC302" s="85">
        <f t="shared" si="134"/>
        <v>0</v>
      </c>
    </row>
    <row r="303" spans="1:29" x14ac:dyDescent="0.3">
      <c r="A303" s="67">
        <v>17600</v>
      </c>
      <c r="B303" s="85">
        <v>5.6999999999999886</v>
      </c>
      <c r="C303" s="85">
        <v>0.83999999999999986</v>
      </c>
      <c r="D303" s="85">
        <v>31</v>
      </c>
      <c r="E303" s="85">
        <v>-5.0000000000001137</v>
      </c>
      <c r="F303" s="85">
        <v>-21</v>
      </c>
      <c r="G303" s="85">
        <v>-1</v>
      </c>
      <c r="H303" s="113"/>
      <c r="P303" s="21" t="str">
        <f t="shared" si="135"/>
        <v>B</v>
      </c>
      <c r="Q303" s="85">
        <f t="shared" si="133"/>
        <v>5.6999999999999886</v>
      </c>
      <c r="R303" s="85">
        <f t="shared" si="133"/>
        <v>0.83999999999999986</v>
      </c>
      <c r="S303" s="85">
        <f t="shared" si="133"/>
        <v>31</v>
      </c>
      <c r="T303" s="85">
        <f t="shared" si="133"/>
        <v>-5.0000000000001137</v>
      </c>
      <c r="U303" s="85">
        <f t="shared" si="133"/>
        <v>-21</v>
      </c>
      <c r="V303" s="85">
        <f t="shared" si="133"/>
        <v>-1</v>
      </c>
      <c r="W303" s="33"/>
      <c r="X303" s="85">
        <f t="shared" si="136"/>
        <v>0</v>
      </c>
      <c r="Y303" s="85">
        <f t="shared" si="134"/>
        <v>0</v>
      </c>
      <c r="Z303" s="85">
        <f t="shared" si="134"/>
        <v>0</v>
      </c>
      <c r="AA303" s="85">
        <f t="shared" si="134"/>
        <v>0</v>
      </c>
      <c r="AB303" s="85">
        <f t="shared" si="134"/>
        <v>0</v>
      </c>
      <c r="AC303" s="85">
        <f t="shared" si="134"/>
        <v>0</v>
      </c>
    </row>
    <row r="304" spans="1:29" x14ac:dyDescent="0.3">
      <c r="A304" s="67">
        <v>17700</v>
      </c>
      <c r="B304" s="85">
        <v>9.7000000000000455</v>
      </c>
      <c r="C304" s="85">
        <v>1.0099999999999998</v>
      </c>
      <c r="D304" s="85">
        <v>22</v>
      </c>
      <c r="E304" s="85">
        <v>-22.999999999999943</v>
      </c>
      <c r="F304" s="85">
        <v>-24</v>
      </c>
      <c r="G304" s="85">
        <v>-1</v>
      </c>
      <c r="H304" s="113"/>
      <c r="P304" s="21" t="str">
        <f t="shared" si="135"/>
        <v>B</v>
      </c>
      <c r="Q304" s="85">
        <f t="shared" si="133"/>
        <v>9.7000000000000455</v>
      </c>
      <c r="R304" s="85">
        <f t="shared" si="133"/>
        <v>1.0099999999999998</v>
      </c>
      <c r="S304" s="85">
        <f t="shared" si="133"/>
        <v>22</v>
      </c>
      <c r="T304" s="85">
        <f t="shared" si="133"/>
        <v>-22.999999999999943</v>
      </c>
      <c r="U304" s="85">
        <f t="shared" si="133"/>
        <v>-24</v>
      </c>
      <c r="V304" s="85">
        <f t="shared" si="133"/>
        <v>-1</v>
      </c>
      <c r="W304" s="33"/>
      <c r="X304" s="85">
        <f t="shared" si="136"/>
        <v>0</v>
      </c>
      <c r="Y304" s="85">
        <f t="shared" si="134"/>
        <v>0</v>
      </c>
      <c r="Z304" s="85">
        <f t="shared" si="134"/>
        <v>0</v>
      </c>
      <c r="AA304" s="85">
        <f t="shared" si="134"/>
        <v>0</v>
      </c>
      <c r="AB304" s="85">
        <f t="shared" si="134"/>
        <v>0</v>
      </c>
      <c r="AC304" s="85">
        <f t="shared" si="134"/>
        <v>0</v>
      </c>
    </row>
    <row r="305" spans="1:29" x14ac:dyDescent="0.3">
      <c r="A305" s="67">
        <v>17800</v>
      </c>
      <c r="B305" s="85">
        <v>9.0999999999999943</v>
      </c>
      <c r="C305" s="85">
        <v>0.83000000000000007</v>
      </c>
      <c r="D305" s="85">
        <v>8.5</v>
      </c>
      <c r="E305" s="85">
        <v>-30.5</v>
      </c>
      <c r="F305" s="85">
        <v>-19.000000000000057</v>
      </c>
      <c r="G305" s="85">
        <v>-0.5</v>
      </c>
      <c r="H305" s="113"/>
      <c r="P305" s="21" t="str">
        <f t="shared" si="135"/>
        <v>B</v>
      </c>
      <c r="Q305" s="85">
        <f t="shared" si="133"/>
        <v>9.0999999999999943</v>
      </c>
      <c r="R305" s="85">
        <f t="shared" si="133"/>
        <v>0.83000000000000007</v>
      </c>
      <c r="S305" s="85">
        <f t="shared" si="133"/>
        <v>8.5</v>
      </c>
      <c r="T305" s="85">
        <f t="shared" si="133"/>
        <v>-30.5</v>
      </c>
      <c r="U305" s="85">
        <f t="shared" si="133"/>
        <v>-19.000000000000057</v>
      </c>
      <c r="V305" s="85">
        <f t="shared" si="133"/>
        <v>-0.5</v>
      </c>
      <c r="W305" s="33"/>
      <c r="X305" s="85">
        <f t="shared" si="136"/>
        <v>0</v>
      </c>
      <c r="Y305" s="85">
        <f t="shared" si="134"/>
        <v>0</v>
      </c>
      <c r="Z305" s="85">
        <f t="shared" si="134"/>
        <v>0</v>
      </c>
      <c r="AA305" s="85">
        <f t="shared" si="134"/>
        <v>0</v>
      </c>
      <c r="AB305" s="85">
        <f t="shared" si="134"/>
        <v>0</v>
      </c>
      <c r="AC305" s="85">
        <f t="shared" si="134"/>
        <v>0</v>
      </c>
    </row>
    <row r="306" spans="1:29" x14ac:dyDescent="0.3">
      <c r="A306" s="67">
        <v>17900</v>
      </c>
      <c r="B306" s="85">
        <v>10.949999999999989</v>
      </c>
      <c r="C306" s="85">
        <v>0.89999999999999858</v>
      </c>
      <c r="D306" s="85">
        <v>1.5</v>
      </c>
      <c r="E306" s="85">
        <v>-41</v>
      </c>
      <c r="F306" s="85">
        <v>-20.5</v>
      </c>
      <c r="G306" s="85">
        <v>-0.5</v>
      </c>
      <c r="H306" s="113"/>
      <c r="P306" s="21" t="str">
        <f t="shared" si="135"/>
        <v>A</v>
      </c>
      <c r="Q306" s="85">
        <f>IF($P306="B",B306,0)</f>
        <v>0</v>
      </c>
      <c r="R306" s="85">
        <f t="shared" si="133"/>
        <v>0</v>
      </c>
      <c r="S306" s="85">
        <f t="shared" si="133"/>
        <v>0</v>
      </c>
      <c r="T306" s="85">
        <f t="shared" si="133"/>
        <v>0</v>
      </c>
      <c r="U306" s="85">
        <f t="shared" si="133"/>
        <v>0</v>
      </c>
      <c r="V306" s="85">
        <f t="shared" si="133"/>
        <v>0</v>
      </c>
      <c r="W306" s="33"/>
      <c r="X306" s="85">
        <f t="shared" si="136"/>
        <v>10.949999999999989</v>
      </c>
      <c r="Y306" s="85">
        <f t="shared" si="134"/>
        <v>0.89999999999999858</v>
      </c>
      <c r="Z306" s="85">
        <f t="shared" si="134"/>
        <v>1.5</v>
      </c>
      <c r="AA306" s="85">
        <f t="shared" si="134"/>
        <v>-41</v>
      </c>
      <c r="AB306" s="85">
        <f t="shared" si="134"/>
        <v>-20.5</v>
      </c>
      <c r="AC306" s="85">
        <f t="shared" si="134"/>
        <v>-0.5</v>
      </c>
    </row>
    <row r="307" spans="1:29" x14ac:dyDescent="0.3">
      <c r="A307" s="67">
        <v>18000</v>
      </c>
      <c r="B307" s="85">
        <v>9.2999999999999972</v>
      </c>
      <c r="C307" s="85">
        <v>0.76999999999999957</v>
      </c>
      <c r="D307" s="85">
        <v>1.5</v>
      </c>
      <c r="E307" s="85">
        <v>-36</v>
      </c>
      <c r="F307" s="85">
        <v>-18.5</v>
      </c>
      <c r="G307" s="85">
        <v>0</v>
      </c>
      <c r="H307" s="113"/>
      <c r="P307" s="21" t="str">
        <f t="shared" si="135"/>
        <v>A</v>
      </c>
      <c r="Q307" s="85">
        <f t="shared" ref="Q307:Q316" si="137">IF($P307="B",B307,0)</f>
        <v>0</v>
      </c>
      <c r="R307" s="85">
        <f t="shared" si="133"/>
        <v>0</v>
      </c>
      <c r="S307" s="85">
        <f t="shared" si="133"/>
        <v>0</v>
      </c>
      <c r="T307" s="85">
        <f t="shared" si="133"/>
        <v>0</v>
      </c>
      <c r="U307" s="85">
        <f t="shared" si="133"/>
        <v>0</v>
      </c>
      <c r="V307" s="85">
        <f t="shared" si="133"/>
        <v>0</v>
      </c>
      <c r="W307" s="33"/>
      <c r="X307" s="85">
        <f t="shared" si="136"/>
        <v>9.2999999999999972</v>
      </c>
      <c r="Y307" s="85">
        <f t="shared" si="134"/>
        <v>0.76999999999999957</v>
      </c>
      <c r="Z307" s="85">
        <f t="shared" si="134"/>
        <v>1.5</v>
      </c>
      <c r="AA307" s="85">
        <f t="shared" si="134"/>
        <v>-36</v>
      </c>
      <c r="AB307" s="85">
        <f t="shared" si="134"/>
        <v>-18.5</v>
      </c>
      <c r="AC307" s="85">
        <f t="shared" si="134"/>
        <v>0</v>
      </c>
    </row>
    <row r="308" spans="1:29" x14ac:dyDescent="0.3">
      <c r="A308" s="67">
        <v>18100</v>
      </c>
      <c r="B308" s="85">
        <v>5.75</v>
      </c>
      <c r="C308" s="85">
        <v>0.51999999999999957</v>
      </c>
      <c r="D308" s="85">
        <v>5</v>
      </c>
      <c r="E308" s="85">
        <v>-21.499999999999886</v>
      </c>
      <c r="F308" s="85">
        <v>-14</v>
      </c>
      <c r="G308" s="85">
        <v>0</v>
      </c>
      <c r="H308" s="113"/>
      <c r="P308" s="21" t="str">
        <f t="shared" si="135"/>
        <v>A</v>
      </c>
      <c r="Q308" s="85">
        <f t="shared" si="137"/>
        <v>0</v>
      </c>
      <c r="R308" s="85">
        <f t="shared" si="133"/>
        <v>0</v>
      </c>
      <c r="S308" s="85">
        <f t="shared" si="133"/>
        <v>0</v>
      </c>
      <c r="T308" s="85">
        <f t="shared" si="133"/>
        <v>0</v>
      </c>
      <c r="U308" s="85">
        <f t="shared" si="133"/>
        <v>0</v>
      </c>
      <c r="V308" s="85">
        <f t="shared" si="133"/>
        <v>0</v>
      </c>
      <c r="W308" s="33"/>
      <c r="X308" s="85">
        <f t="shared" si="136"/>
        <v>5.75</v>
      </c>
      <c r="Y308" s="85">
        <f t="shared" si="134"/>
        <v>0.51999999999999957</v>
      </c>
      <c r="Z308" s="85">
        <f t="shared" si="134"/>
        <v>5</v>
      </c>
      <c r="AA308" s="85">
        <f t="shared" si="134"/>
        <v>-21.499999999999886</v>
      </c>
      <c r="AB308" s="85">
        <f t="shared" si="134"/>
        <v>-14</v>
      </c>
      <c r="AC308" s="85">
        <f t="shared" si="134"/>
        <v>0</v>
      </c>
    </row>
    <row r="309" spans="1:29" x14ac:dyDescent="0.3">
      <c r="A309" s="67">
        <v>18200</v>
      </c>
      <c r="B309" s="85">
        <v>4.8500000000000014</v>
      </c>
      <c r="C309" s="85">
        <v>0.5</v>
      </c>
      <c r="D309" s="85">
        <v>11</v>
      </c>
      <c r="E309" s="85">
        <v>-12.999999999999943</v>
      </c>
      <c r="F309" s="85">
        <v>-15.000000000000028</v>
      </c>
      <c r="G309" s="85">
        <v>0.5</v>
      </c>
      <c r="H309" s="113"/>
      <c r="P309" s="21" t="str">
        <f t="shared" si="135"/>
        <v>A</v>
      </c>
      <c r="Q309" s="85">
        <f t="shared" si="137"/>
        <v>0</v>
      </c>
      <c r="R309" s="85">
        <f t="shared" si="133"/>
        <v>0</v>
      </c>
      <c r="S309" s="85">
        <f t="shared" si="133"/>
        <v>0</v>
      </c>
      <c r="T309" s="85">
        <f t="shared" si="133"/>
        <v>0</v>
      </c>
      <c r="U309" s="85">
        <f t="shared" si="133"/>
        <v>0</v>
      </c>
      <c r="V309" s="85">
        <f t="shared" si="133"/>
        <v>0</v>
      </c>
      <c r="W309" s="33"/>
      <c r="X309" s="85">
        <f t="shared" si="136"/>
        <v>4.8500000000000014</v>
      </c>
      <c r="Y309" s="85">
        <f t="shared" si="134"/>
        <v>0.5</v>
      </c>
      <c r="Z309" s="85">
        <f t="shared" si="134"/>
        <v>11</v>
      </c>
      <c r="AA309" s="85">
        <f t="shared" si="134"/>
        <v>-12.999999999999943</v>
      </c>
      <c r="AB309" s="85">
        <f t="shared" si="134"/>
        <v>-15.000000000000028</v>
      </c>
      <c r="AC309" s="85">
        <f t="shared" si="134"/>
        <v>0.5</v>
      </c>
    </row>
    <row r="310" spans="1:29" x14ac:dyDescent="0.3">
      <c r="A310" s="67">
        <v>18300</v>
      </c>
      <c r="B310" s="85">
        <v>2.3000000000000043</v>
      </c>
      <c r="C310" s="85">
        <v>0.30999999999999872</v>
      </c>
      <c r="D310" s="85">
        <v>10</v>
      </c>
      <c r="E310" s="85">
        <v>-3.5</v>
      </c>
      <c r="F310" s="85">
        <v>-9</v>
      </c>
      <c r="G310" s="85">
        <v>0</v>
      </c>
      <c r="H310" s="113"/>
      <c r="P310" s="21" t="str">
        <f t="shared" si="135"/>
        <v>A</v>
      </c>
      <c r="Q310" s="85">
        <f t="shared" si="137"/>
        <v>0</v>
      </c>
      <c r="R310" s="85">
        <f t="shared" si="133"/>
        <v>0</v>
      </c>
      <c r="S310" s="85">
        <f t="shared" si="133"/>
        <v>0</v>
      </c>
      <c r="T310" s="85">
        <f t="shared" si="133"/>
        <v>0</v>
      </c>
      <c r="U310" s="85">
        <f t="shared" si="133"/>
        <v>0</v>
      </c>
      <c r="V310" s="85">
        <f t="shared" si="133"/>
        <v>0</v>
      </c>
      <c r="W310" s="33"/>
      <c r="X310" s="85">
        <f t="shared" si="136"/>
        <v>2.3000000000000043</v>
      </c>
      <c r="Y310" s="85">
        <f t="shared" si="134"/>
        <v>0.30999999999999872</v>
      </c>
      <c r="Z310" s="85">
        <f t="shared" si="134"/>
        <v>10</v>
      </c>
      <c r="AA310" s="85">
        <f t="shared" si="134"/>
        <v>-3.5</v>
      </c>
      <c r="AB310" s="85">
        <f t="shared" si="134"/>
        <v>-9</v>
      </c>
      <c r="AC310" s="85">
        <f t="shared" si="134"/>
        <v>0</v>
      </c>
    </row>
    <row r="311" spans="1:29" x14ac:dyDescent="0.3">
      <c r="A311" s="67">
        <v>18400</v>
      </c>
      <c r="B311" s="85">
        <v>3.5500000000000007</v>
      </c>
      <c r="C311" s="85">
        <v>0.58999999999999986</v>
      </c>
      <c r="D311" s="85">
        <v>25.5</v>
      </c>
      <c r="E311" s="85">
        <v>4.9999999999999432</v>
      </c>
      <c r="F311" s="85">
        <v>-18.5</v>
      </c>
      <c r="G311" s="85">
        <v>0.5</v>
      </c>
      <c r="H311" s="113"/>
      <c r="P311" s="21" t="str">
        <f t="shared" si="135"/>
        <v>A</v>
      </c>
      <c r="Q311" s="85">
        <f t="shared" si="137"/>
        <v>0</v>
      </c>
      <c r="R311" s="85">
        <f t="shared" si="133"/>
        <v>0</v>
      </c>
      <c r="S311" s="85">
        <f t="shared" si="133"/>
        <v>0</v>
      </c>
      <c r="T311" s="85">
        <f t="shared" si="133"/>
        <v>0</v>
      </c>
      <c r="U311" s="85">
        <f t="shared" si="133"/>
        <v>0</v>
      </c>
      <c r="V311" s="85">
        <f t="shared" si="133"/>
        <v>0</v>
      </c>
      <c r="W311" s="33"/>
      <c r="X311" s="85">
        <f t="shared" si="136"/>
        <v>3.5500000000000007</v>
      </c>
      <c r="Y311" s="85">
        <f t="shared" si="134"/>
        <v>0.58999999999999986</v>
      </c>
      <c r="Z311" s="85">
        <f t="shared" si="134"/>
        <v>25.5</v>
      </c>
      <c r="AA311" s="85">
        <f t="shared" si="134"/>
        <v>4.9999999999999432</v>
      </c>
      <c r="AB311" s="85">
        <f t="shared" si="134"/>
        <v>-18.5</v>
      </c>
      <c r="AC311" s="85">
        <f t="shared" si="134"/>
        <v>0.5</v>
      </c>
    </row>
    <row r="312" spans="1:29" x14ac:dyDescent="0.3">
      <c r="A312" s="67">
        <v>18500</v>
      </c>
      <c r="B312" s="85">
        <v>2.4500000000000011</v>
      </c>
      <c r="C312" s="85">
        <v>0.53000000000000114</v>
      </c>
      <c r="D312" s="85">
        <v>23.5</v>
      </c>
      <c r="E312" s="85">
        <v>7.9999999999999716</v>
      </c>
      <c r="F312" s="85">
        <v>-15.5</v>
      </c>
      <c r="G312" s="85">
        <v>0.49999999999999956</v>
      </c>
      <c r="H312" s="113"/>
      <c r="P312" s="21" t="str">
        <f t="shared" si="135"/>
        <v>A</v>
      </c>
      <c r="Q312" s="85">
        <f t="shared" si="137"/>
        <v>0</v>
      </c>
      <c r="R312" s="85">
        <f t="shared" si="133"/>
        <v>0</v>
      </c>
      <c r="S312" s="85">
        <f t="shared" si="133"/>
        <v>0</v>
      </c>
      <c r="T312" s="85">
        <f t="shared" si="133"/>
        <v>0</v>
      </c>
      <c r="U312" s="85">
        <f t="shared" si="133"/>
        <v>0</v>
      </c>
      <c r="V312" s="85">
        <f t="shared" si="133"/>
        <v>0</v>
      </c>
      <c r="W312" s="33"/>
      <c r="X312" s="85">
        <f t="shared" si="136"/>
        <v>2.4500000000000011</v>
      </c>
      <c r="Y312" s="85">
        <f t="shared" si="134"/>
        <v>0.53000000000000114</v>
      </c>
      <c r="Z312" s="85">
        <f t="shared" si="134"/>
        <v>23.5</v>
      </c>
      <c r="AA312" s="85">
        <f t="shared" si="134"/>
        <v>7.9999999999999716</v>
      </c>
      <c r="AB312" s="85">
        <f t="shared" si="134"/>
        <v>-15.5</v>
      </c>
      <c r="AC312" s="85">
        <f t="shared" si="134"/>
        <v>0.49999999999999956</v>
      </c>
    </row>
    <row r="313" spans="1:29" x14ac:dyDescent="0.3">
      <c r="A313" s="67">
        <v>18600</v>
      </c>
      <c r="B313" s="85">
        <v>0.40000000000000036</v>
      </c>
      <c r="C313" s="85">
        <v>0.14999999999999858</v>
      </c>
      <c r="D313" s="85">
        <v>5</v>
      </c>
      <c r="E313" s="85">
        <v>1.4999999999999858</v>
      </c>
      <c r="F313" s="85">
        <v>-3</v>
      </c>
      <c r="G313" s="85">
        <v>0.5</v>
      </c>
      <c r="H313" s="113"/>
      <c r="P313" s="21" t="str">
        <f t="shared" si="135"/>
        <v>A</v>
      </c>
      <c r="Q313" s="85">
        <f t="shared" si="137"/>
        <v>0</v>
      </c>
      <c r="R313" s="85">
        <f t="shared" si="133"/>
        <v>0</v>
      </c>
      <c r="S313" s="85">
        <f t="shared" si="133"/>
        <v>0</v>
      </c>
      <c r="T313" s="85">
        <f t="shared" si="133"/>
        <v>0</v>
      </c>
      <c r="U313" s="85">
        <f t="shared" si="133"/>
        <v>0</v>
      </c>
      <c r="V313" s="85">
        <f t="shared" si="133"/>
        <v>0</v>
      </c>
      <c r="W313" s="33"/>
      <c r="X313" s="85">
        <f t="shared" si="136"/>
        <v>0.40000000000000036</v>
      </c>
      <c r="Y313" s="85">
        <f t="shared" si="134"/>
        <v>0.14999999999999858</v>
      </c>
      <c r="Z313" s="85">
        <f t="shared" si="134"/>
        <v>5</v>
      </c>
      <c r="AA313" s="85">
        <f t="shared" si="134"/>
        <v>1.4999999999999858</v>
      </c>
      <c r="AB313" s="85">
        <f t="shared" si="134"/>
        <v>-3</v>
      </c>
      <c r="AC313" s="85">
        <f t="shared" si="134"/>
        <v>0.5</v>
      </c>
    </row>
    <row r="314" spans="1:29" x14ac:dyDescent="0.3">
      <c r="A314" s="67">
        <v>18700</v>
      </c>
      <c r="B314" s="85">
        <v>9.9999999999999645E-2</v>
      </c>
      <c r="C314" s="85">
        <v>6.0000000000000497E-2</v>
      </c>
      <c r="D314" s="85">
        <v>1.5</v>
      </c>
      <c r="E314" s="85">
        <v>0.50000000000001421</v>
      </c>
      <c r="F314" s="85">
        <v>-0.5</v>
      </c>
      <c r="G314" s="85">
        <v>0</v>
      </c>
      <c r="H314" s="113"/>
      <c r="P314" s="21" t="str">
        <f t="shared" si="135"/>
        <v>A</v>
      </c>
      <c r="Q314" s="85">
        <f t="shared" si="137"/>
        <v>0</v>
      </c>
      <c r="R314" s="85">
        <f t="shared" si="133"/>
        <v>0</v>
      </c>
      <c r="S314" s="85">
        <f t="shared" si="133"/>
        <v>0</v>
      </c>
      <c r="T314" s="85">
        <f t="shared" si="133"/>
        <v>0</v>
      </c>
      <c r="U314" s="85">
        <f t="shared" si="133"/>
        <v>0</v>
      </c>
      <c r="V314" s="85">
        <f t="shared" si="133"/>
        <v>0</v>
      </c>
      <c r="W314" s="33"/>
      <c r="X314" s="85">
        <f t="shared" si="136"/>
        <v>9.9999999999999645E-2</v>
      </c>
      <c r="Y314" s="85">
        <f t="shared" si="134"/>
        <v>6.0000000000000497E-2</v>
      </c>
      <c r="Z314" s="85">
        <f t="shared" si="134"/>
        <v>1.5</v>
      </c>
      <c r="AA314" s="85">
        <f t="shared" si="134"/>
        <v>0.50000000000001421</v>
      </c>
      <c r="AB314" s="85">
        <f t="shared" si="134"/>
        <v>-0.5</v>
      </c>
      <c r="AC314" s="85">
        <f t="shared" si="134"/>
        <v>0</v>
      </c>
    </row>
    <row r="315" spans="1:29" x14ac:dyDescent="0.3">
      <c r="A315" s="67">
        <v>18800</v>
      </c>
      <c r="B315" s="85">
        <v>0.25</v>
      </c>
      <c r="C315" s="85">
        <v>0.15999999999999837</v>
      </c>
      <c r="D315" s="85">
        <v>4</v>
      </c>
      <c r="E315" s="85">
        <v>1.5</v>
      </c>
      <c r="F315" s="85">
        <v>-2.5</v>
      </c>
      <c r="G315" s="85">
        <v>0</v>
      </c>
      <c r="H315" s="113"/>
      <c r="P315" s="21" t="str">
        <f t="shared" si="135"/>
        <v>A</v>
      </c>
      <c r="Q315" s="85">
        <f t="shared" si="137"/>
        <v>0</v>
      </c>
      <c r="R315" s="85">
        <f t="shared" si="133"/>
        <v>0</v>
      </c>
      <c r="S315" s="85">
        <f t="shared" si="133"/>
        <v>0</v>
      </c>
      <c r="T315" s="85">
        <f t="shared" si="133"/>
        <v>0</v>
      </c>
      <c r="U315" s="85">
        <f t="shared" si="133"/>
        <v>0</v>
      </c>
      <c r="V315" s="85">
        <f t="shared" si="133"/>
        <v>0</v>
      </c>
      <c r="W315" s="33"/>
      <c r="X315" s="85">
        <f t="shared" si="136"/>
        <v>0.25</v>
      </c>
      <c r="Y315" s="85">
        <f t="shared" si="134"/>
        <v>0.15999999999999837</v>
      </c>
      <c r="Z315" s="85">
        <f t="shared" si="134"/>
        <v>4</v>
      </c>
      <c r="AA315" s="85">
        <f t="shared" si="134"/>
        <v>1.5</v>
      </c>
      <c r="AB315" s="85">
        <f t="shared" si="134"/>
        <v>-2.5</v>
      </c>
      <c r="AC315" s="85">
        <f t="shared" si="134"/>
        <v>0</v>
      </c>
    </row>
    <row r="316" spans="1:29" x14ac:dyDescent="0.3">
      <c r="A316" s="67">
        <v>18900</v>
      </c>
      <c r="B316" s="85">
        <v>0.35000000000000009</v>
      </c>
      <c r="C316" s="85">
        <v>0.22000000000000064</v>
      </c>
      <c r="D316" s="85">
        <v>5.5</v>
      </c>
      <c r="E316" s="85">
        <v>2.4999999999999929</v>
      </c>
      <c r="F316" s="85">
        <v>-3.5</v>
      </c>
      <c r="G316" s="85">
        <v>0</v>
      </c>
      <c r="H316" s="113"/>
      <c r="P316" s="21" t="str">
        <f t="shared" si="135"/>
        <v>A</v>
      </c>
      <c r="Q316" s="85">
        <f t="shared" si="137"/>
        <v>0</v>
      </c>
      <c r="R316" s="85">
        <f t="shared" si="133"/>
        <v>0</v>
      </c>
      <c r="S316" s="85">
        <f t="shared" si="133"/>
        <v>0</v>
      </c>
      <c r="T316" s="85">
        <f t="shared" si="133"/>
        <v>0</v>
      </c>
      <c r="U316" s="85">
        <f t="shared" si="133"/>
        <v>0</v>
      </c>
      <c r="V316" s="85">
        <f t="shared" si="133"/>
        <v>0</v>
      </c>
      <c r="W316" s="33"/>
      <c r="X316" s="85">
        <f t="shared" si="136"/>
        <v>0.35000000000000009</v>
      </c>
      <c r="Y316" s="85">
        <f t="shared" si="134"/>
        <v>0.22000000000000064</v>
      </c>
      <c r="Z316" s="85">
        <f t="shared" si="134"/>
        <v>5.5</v>
      </c>
      <c r="AA316" s="85">
        <f t="shared" si="134"/>
        <v>2.4999999999999929</v>
      </c>
      <c r="AB316" s="85">
        <f t="shared" si="134"/>
        <v>-3.5</v>
      </c>
      <c r="AC316" s="85">
        <f t="shared" si="134"/>
        <v>0</v>
      </c>
    </row>
    <row r="317" spans="1:29" x14ac:dyDescent="0.3">
      <c r="A317" s="68" t="s">
        <v>120</v>
      </c>
      <c r="B317" s="86">
        <v>49.349999999999987</v>
      </c>
      <c r="C317" s="86">
        <v>5.5399999999999956</v>
      </c>
      <c r="D317" s="86">
        <v>102.5</v>
      </c>
      <c r="E317" s="86">
        <v>-126.49999999999994</v>
      </c>
      <c r="F317" s="86">
        <v>-139.50000000000009</v>
      </c>
      <c r="G317" s="86">
        <v>0.99999999999999956</v>
      </c>
      <c r="H317" s="89"/>
      <c r="I317" s="105">
        <f>X317</f>
        <v>40.249999999999993</v>
      </c>
      <c r="J317" s="105">
        <f>Y317</f>
        <v>4.7099999999999955</v>
      </c>
      <c r="K317" s="105">
        <f>Z317</f>
        <v>94</v>
      </c>
      <c r="L317" s="105">
        <f>AA317</f>
        <v>-95.999999999999915</v>
      </c>
      <c r="M317" s="105">
        <f t="shared" ref="M317:N317" si="138">AB317</f>
        <v>-120.50000000000003</v>
      </c>
      <c r="N317" s="105">
        <f t="shared" si="138"/>
        <v>1.4999999999999996</v>
      </c>
      <c r="P317" s="21"/>
      <c r="Q317" s="33"/>
      <c r="R317" s="33"/>
      <c r="S317" s="33"/>
      <c r="T317" s="33"/>
      <c r="U317" s="33"/>
      <c r="V317" s="33"/>
      <c r="W317" s="33"/>
      <c r="X317" s="106">
        <f>SUM(X301:X316)</f>
        <v>40.249999999999993</v>
      </c>
      <c r="Y317" s="106">
        <f t="shared" ref="Y317:AC317" si="139">SUM(Y301:Y316)</f>
        <v>4.7099999999999955</v>
      </c>
      <c r="Z317" s="106">
        <f t="shared" si="139"/>
        <v>94</v>
      </c>
      <c r="AA317" s="106">
        <f t="shared" si="139"/>
        <v>-95.999999999999915</v>
      </c>
      <c r="AB317" s="106">
        <f t="shared" si="139"/>
        <v>-120.50000000000003</v>
      </c>
      <c r="AC317" s="106">
        <f t="shared" si="139"/>
        <v>1.4999999999999996</v>
      </c>
    </row>
    <row r="318" spans="1:29" x14ac:dyDescent="0.3">
      <c r="A318" s="82"/>
      <c r="B318" s="89"/>
      <c r="C318" s="89"/>
      <c r="D318" s="89"/>
      <c r="E318" s="89"/>
      <c r="F318" s="89"/>
      <c r="G318" s="89"/>
      <c r="H318" s="89"/>
      <c r="P318" s="21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</row>
    <row r="319" spans="1:29" x14ac:dyDescent="0.3">
      <c r="A319" s="92" t="s">
        <v>128</v>
      </c>
      <c r="B319" s="92" t="s">
        <v>127</v>
      </c>
      <c r="C319" s="92" t="s">
        <v>129</v>
      </c>
      <c r="D319" s="92" t="s">
        <v>130</v>
      </c>
      <c r="E319" s="92" t="s">
        <v>131</v>
      </c>
      <c r="F319" s="92" t="s">
        <v>132</v>
      </c>
      <c r="G319" s="92" t="s">
        <v>133</v>
      </c>
      <c r="H319" s="92"/>
      <c r="P319" s="21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</row>
    <row r="320" spans="1:29" x14ac:dyDescent="0.3">
      <c r="A320" s="68" t="s">
        <v>44</v>
      </c>
      <c r="B320" s="68" t="s">
        <v>36</v>
      </c>
      <c r="C320" s="68" t="s">
        <v>37</v>
      </c>
      <c r="D320" s="68" t="s">
        <v>118</v>
      </c>
      <c r="E320" s="68" t="s">
        <v>116</v>
      </c>
      <c r="F320" s="68" t="s">
        <v>119</v>
      </c>
      <c r="G320" s="68" t="s">
        <v>117</v>
      </c>
      <c r="H320" s="82"/>
      <c r="P320" s="21"/>
      <c r="Q320" s="33"/>
      <c r="R320" s="33"/>
      <c r="S320" s="33"/>
      <c r="T320" s="33"/>
      <c r="U320" s="33"/>
      <c r="V320" s="33"/>
      <c r="W320" s="33"/>
      <c r="X320" s="106">
        <f t="shared" ref="X320:AC320" si="140">SUM(X321:X336)</f>
        <v>28.799999999999983</v>
      </c>
      <c r="Y320" s="106">
        <f t="shared" si="140"/>
        <v>2.5399999999999991</v>
      </c>
      <c r="Z320" s="106">
        <f t="shared" si="140"/>
        <v>90.999999999999943</v>
      </c>
      <c r="AA320" s="106">
        <f t="shared" si="140"/>
        <v>1.5000000000001421</v>
      </c>
      <c r="AB320" s="106">
        <f t="shared" si="140"/>
        <v>-64.000000000000014</v>
      </c>
      <c r="AC320" s="106">
        <f t="shared" si="140"/>
        <v>-2.4999999999999991</v>
      </c>
    </row>
    <row r="321" spans="1:29" x14ac:dyDescent="0.3">
      <c r="A321" s="67">
        <v>16900</v>
      </c>
      <c r="B321" s="85">
        <v>1.1499999999999986</v>
      </c>
      <c r="C321" s="85">
        <v>0.28999999999999915</v>
      </c>
      <c r="D321" s="85">
        <v>10.5</v>
      </c>
      <c r="E321" s="85">
        <v>3.4999999999999858</v>
      </c>
      <c r="F321" s="85">
        <v>-7</v>
      </c>
      <c r="G321" s="85">
        <v>0</v>
      </c>
      <c r="H321" s="113"/>
      <c r="I321" s="105">
        <f>X320</f>
        <v>28.799999999999983</v>
      </c>
      <c r="J321" s="105">
        <f>Y320</f>
        <v>2.5399999999999991</v>
      </c>
      <c r="K321" s="105">
        <f t="shared" ref="K321:N321" si="141">Z320</f>
        <v>90.999999999999943</v>
      </c>
      <c r="L321" s="105">
        <f t="shared" si="141"/>
        <v>1.5000000000001421</v>
      </c>
      <c r="M321" s="105">
        <f t="shared" si="141"/>
        <v>-64.000000000000014</v>
      </c>
      <c r="N321" s="105">
        <f t="shared" si="141"/>
        <v>-2.4999999999999991</v>
      </c>
      <c r="P321" s="21" t="str">
        <f>IF(A321&lt;=$B$298,"A","B")</f>
        <v>A</v>
      </c>
      <c r="Q321" s="85">
        <f t="shared" ref="Q321:V336" si="142">IF($P321="B",B321,0)</f>
        <v>0</v>
      </c>
      <c r="R321" s="85">
        <f t="shared" si="142"/>
        <v>0</v>
      </c>
      <c r="S321" s="85">
        <f t="shared" si="142"/>
        <v>0</v>
      </c>
      <c r="T321" s="85">
        <f t="shared" si="142"/>
        <v>0</v>
      </c>
      <c r="U321" s="85">
        <f t="shared" si="142"/>
        <v>0</v>
      </c>
      <c r="V321" s="85">
        <f t="shared" si="142"/>
        <v>0</v>
      </c>
      <c r="W321" s="33"/>
      <c r="X321" s="85">
        <f>IF($P321="A",B321,0)</f>
        <v>1.1499999999999986</v>
      </c>
      <c r="Y321" s="85">
        <f t="shared" ref="Y321:AC336" si="143">IF($P321="A",C321,0)</f>
        <v>0.28999999999999915</v>
      </c>
      <c r="Z321" s="85">
        <f t="shared" si="143"/>
        <v>10.5</v>
      </c>
      <c r="AA321" s="85">
        <f t="shared" si="143"/>
        <v>3.4999999999999858</v>
      </c>
      <c r="AB321" s="85">
        <f t="shared" si="143"/>
        <v>-7</v>
      </c>
      <c r="AC321" s="85">
        <f t="shared" si="143"/>
        <v>0</v>
      </c>
    </row>
    <row r="322" spans="1:29" x14ac:dyDescent="0.3">
      <c r="A322" s="67">
        <v>17000</v>
      </c>
      <c r="B322" s="85">
        <v>2.9000000000000004</v>
      </c>
      <c r="C322" s="85">
        <v>0.64000000000000057</v>
      </c>
      <c r="D322" s="85">
        <v>21</v>
      </c>
      <c r="E322" s="85">
        <v>6.5000000000000142</v>
      </c>
      <c r="F322" s="85">
        <v>-14.999999999999986</v>
      </c>
      <c r="G322" s="85">
        <v>-0.5</v>
      </c>
      <c r="H322" s="113"/>
      <c r="P322" s="21" t="str">
        <f t="shared" ref="P322:P336" si="144">IF(A322&lt;=$B$298,"A","B")</f>
        <v>A</v>
      </c>
      <c r="Q322" s="85">
        <f t="shared" si="142"/>
        <v>0</v>
      </c>
      <c r="R322" s="85">
        <f t="shared" si="142"/>
        <v>0</v>
      </c>
      <c r="S322" s="85">
        <f t="shared" si="142"/>
        <v>0</v>
      </c>
      <c r="T322" s="85">
        <f t="shared" si="142"/>
        <v>0</v>
      </c>
      <c r="U322" s="85">
        <f t="shared" si="142"/>
        <v>0</v>
      </c>
      <c r="V322" s="85">
        <f t="shared" si="142"/>
        <v>0</v>
      </c>
      <c r="W322" s="33"/>
      <c r="X322" s="85">
        <f t="shared" ref="X322:X336" si="145">IF($P322="A",B322,0)</f>
        <v>2.9000000000000004</v>
      </c>
      <c r="Y322" s="85">
        <f t="shared" si="143"/>
        <v>0.64000000000000057</v>
      </c>
      <c r="Z322" s="85">
        <f t="shared" si="143"/>
        <v>21</v>
      </c>
      <c r="AA322" s="85">
        <f t="shared" si="143"/>
        <v>6.5000000000000142</v>
      </c>
      <c r="AB322" s="85">
        <f t="shared" si="143"/>
        <v>-14.999999999999986</v>
      </c>
      <c r="AC322" s="85">
        <f t="shared" si="143"/>
        <v>-0.5</v>
      </c>
    </row>
    <row r="323" spans="1:29" x14ac:dyDescent="0.3">
      <c r="A323" s="67">
        <v>17100</v>
      </c>
      <c r="B323" s="85">
        <v>1.3000000000000007</v>
      </c>
      <c r="C323" s="85">
        <v>0.21999999999999886</v>
      </c>
      <c r="D323" s="85">
        <v>9.5</v>
      </c>
      <c r="E323" s="85">
        <v>3</v>
      </c>
      <c r="F323" s="85">
        <v>-6</v>
      </c>
      <c r="G323" s="85">
        <v>0</v>
      </c>
      <c r="H323" s="113"/>
      <c r="P323" s="21" t="str">
        <f t="shared" si="144"/>
        <v>A</v>
      </c>
      <c r="Q323" s="85">
        <f t="shared" si="142"/>
        <v>0</v>
      </c>
      <c r="R323" s="85">
        <f t="shared" si="142"/>
        <v>0</v>
      </c>
      <c r="S323" s="85">
        <f t="shared" si="142"/>
        <v>0</v>
      </c>
      <c r="T323" s="85">
        <f t="shared" si="142"/>
        <v>0</v>
      </c>
      <c r="U323" s="85">
        <f t="shared" si="142"/>
        <v>0</v>
      </c>
      <c r="V323" s="85">
        <f t="shared" si="142"/>
        <v>0</v>
      </c>
      <c r="W323" s="33"/>
      <c r="X323" s="85">
        <f t="shared" si="145"/>
        <v>1.3000000000000007</v>
      </c>
      <c r="Y323" s="85">
        <f t="shared" si="143"/>
        <v>0.21999999999999886</v>
      </c>
      <c r="Z323" s="85">
        <f t="shared" si="143"/>
        <v>9.5</v>
      </c>
      <c r="AA323" s="85">
        <f t="shared" si="143"/>
        <v>3</v>
      </c>
      <c r="AB323" s="85">
        <f t="shared" si="143"/>
        <v>-6</v>
      </c>
      <c r="AC323" s="85">
        <f t="shared" si="143"/>
        <v>0</v>
      </c>
    </row>
    <row r="324" spans="1:29" x14ac:dyDescent="0.3">
      <c r="A324" s="67">
        <v>17200</v>
      </c>
      <c r="B324" s="85">
        <v>1.3000000000000007</v>
      </c>
      <c r="C324" s="85">
        <v>0.16000000000000014</v>
      </c>
      <c r="D324" s="85">
        <v>9</v>
      </c>
      <c r="E324" s="85">
        <v>2.5</v>
      </c>
      <c r="F324" s="85">
        <v>-5</v>
      </c>
      <c r="G324" s="85">
        <v>-0.5</v>
      </c>
      <c r="H324" s="113"/>
      <c r="P324" s="21" t="str">
        <f t="shared" si="144"/>
        <v>A</v>
      </c>
      <c r="Q324" s="85">
        <f t="shared" si="142"/>
        <v>0</v>
      </c>
      <c r="R324" s="85">
        <f t="shared" si="142"/>
        <v>0</v>
      </c>
      <c r="S324" s="85">
        <f t="shared" si="142"/>
        <v>0</v>
      </c>
      <c r="T324" s="85">
        <f t="shared" si="142"/>
        <v>0</v>
      </c>
      <c r="U324" s="85">
        <f t="shared" si="142"/>
        <v>0</v>
      </c>
      <c r="V324" s="85">
        <f t="shared" si="142"/>
        <v>0</v>
      </c>
      <c r="W324" s="33"/>
      <c r="X324" s="85">
        <f t="shared" si="145"/>
        <v>1.3000000000000007</v>
      </c>
      <c r="Y324" s="85">
        <f t="shared" si="143"/>
        <v>0.16000000000000014</v>
      </c>
      <c r="Z324" s="85">
        <f t="shared" si="143"/>
        <v>9</v>
      </c>
      <c r="AA324" s="85">
        <f t="shared" si="143"/>
        <v>2.5</v>
      </c>
      <c r="AB324" s="85">
        <f t="shared" si="143"/>
        <v>-5</v>
      </c>
      <c r="AC324" s="85">
        <f t="shared" si="143"/>
        <v>-0.5</v>
      </c>
    </row>
    <row r="325" spans="1:29" x14ac:dyDescent="0.3">
      <c r="A325" s="67">
        <v>17300</v>
      </c>
      <c r="B325" s="85">
        <v>1.5500000000000007</v>
      </c>
      <c r="C325" s="85">
        <v>0.15000000000000036</v>
      </c>
      <c r="D325" s="85">
        <v>9</v>
      </c>
      <c r="E325" s="85">
        <v>2.0000000000000284</v>
      </c>
      <c r="F325" s="85">
        <v>-4.5</v>
      </c>
      <c r="G325" s="85">
        <v>0</v>
      </c>
      <c r="H325" s="113"/>
      <c r="P325" s="21" t="str">
        <f t="shared" si="144"/>
        <v>A</v>
      </c>
      <c r="Q325" s="85">
        <f t="shared" si="142"/>
        <v>0</v>
      </c>
      <c r="R325" s="85">
        <f t="shared" si="142"/>
        <v>0</v>
      </c>
      <c r="S325" s="85">
        <f t="shared" si="142"/>
        <v>0</v>
      </c>
      <c r="T325" s="85">
        <f t="shared" si="142"/>
        <v>0</v>
      </c>
      <c r="U325" s="85">
        <f t="shared" si="142"/>
        <v>0</v>
      </c>
      <c r="V325" s="85">
        <f t="shared" si="142"/>
        <v>0</v>
      </c>
      <c r="W325" s="33"/>
      <c r="X325" s="85">
        <f t="shared" si="145"/>
        <v>1.5500000000000007</v>
      </c>
      <c r="Y325" s="85">
        <f t="shared" si="143"/>
        <v>0.15000000000000036</v>
      </c>
      <c r="Z325" s="85">
        <f t="shared" si="143"/>
        <v>9</v>
      </c>
      <c r="AA325" s="85">
        <f t="shared" si="143"/>
        <v>2.0000000000000284</v>
      </c>
      <c r="AB325" s="85">
        <f t="shared" si="143"/>
        <v>-4.5</v>
      </c>
      <c r="AC325" s="85">
        <f t="shared" si="143"/>
        <v>0</v>
      </c>
    </row>
    <row r="326" spans="1:29" x14ac:dyDescent="0.3">
      <c r="A326" s="67">
        <v>17400</v>
      </c>
      <c r="B326" s="85">
        <v>1.4500000000000028</v>
      </c>
      <c r="C326" s="85">
        <v>8.9999999999999858E-2</v>
      </c>
      <c r="D326" s="85">
        <v>6.9999999999999432</v>
      </c>
      <c r="E326" s="85">
        <v>2</v>
      </c>
      <c r="F326" s="85">
        <v>-3.5</v>
      </c>
      <c r="G326" s="85">
        <v>-0.49999999999999911</v>
      </c>
      <c r="H326" s="113"/>
      <c r="P326" s="21" t="str">
        <f t="shared" si="144"/>
        <v>A</v>
      </c>
      <c r="Q326" s="85">
        <f>IF($P326="B",B326,0)</f>
        <v>0</v>
      </c>
      <c r="R326" s="85">
        <f t="shared" si="142"/>
        <v>0</v>
      </c>
      <c r="S326" s="85">
        <f t="shared" si="142"/>
        <v>0</v>
      </c>
      <c r="T326" s="85">
        <f t="shared" si="142"/>
        <v>0</v>
      </c>
      <c r="U326" s="85">
        <f t="shared" si="142"/>
        <v>0</v>
      </c>
      <c r="V326" s="85">
        <f t="shared" si="142"/>
        <v>0</v>
      </c>
      <c r="W326" s="33"/>
      <c r="X326" s="85">
        <f t="shared" si="145"/>
        <v>1.4500000000000028</v>
      </c>
      <c r="Y326" s="85">
        <f t="shared" si="143"/>
        <v>8.9999999999999858E-2</v>
      </c>
      <c r="Z326" s="85">
        <f t="shared" si="143"/>
        <v>6.9999999999999432</v>
      </c>
      <c r="AA326" s="85">
        <f t="shared" si="143"/>
        <v>2</v>
      </c>
      <c r="AB326" s="85">
        <f t="shared" si="143"/>
        <v>-3.5</v>
      </c>
      <c r="AC326" s="85">
        <f t="shared" si="143"/>
        <v>-0.49999999999999911</v>
      </c>
    </row>
    <row r="327" spans="1:29" x14ac:dyDescent="0.3">
      <c r="A327" s="67">
        <v>17500</v>
      </c>
      <c r="B327" s="85">
        <v>2.3499999999999943</v>
      </c>
      <c r="C327" s="85">
        <v>0.16000000000000014</v>
      </c>
      <c r="D327" s="85">
        <v>8</v>
      </c>
      <c r="E327" s="85">
        <v>1</v>
      </c>
      <c r="F327" s="85">
        <v>-5</v>
      </c>
      <c r="G327" s="85">
        <v>0</v>
      </c>
      <c r="H327" s="113"/>
      <c r="P327" s="21" t="str">
        <f t="shared" si="144"/>
        <v>A</v>
      </c>
      <c r="Q327" s="85">
        <f t="shared" ref="Q327:Q336" si="146">IF($P327="B",B327,0)</f>
        <v>0</v>
      </c>
      <c r="R327" s="85">
        <f t="shared" si="142"/>
        <v>0</v>
      </c>
      <c r="S327" s="85">
        <f t="shared" si="142"/>
        <v>0</v>
      </c>
      <c r="T327" s="85">
        <f t="shared" si="142"/>
        <v>0</v>
      </c>
      <c r="U327" s="85">
        <f t="shared" si="142"/>
        <v>0</v>
      </c>
      <c r="V327" s="85">
        <f t="shared" si="142"/>
        <v>0</v>
      </c>
      <c r="W327" s="33"/>
      <c r="X327" s="85">
        <f t="shared" si="145"/>
        <v>2.3499999999999943</v>
      </c>
      <c r="Y327" s="85">
        <f t="shared" si="143"/>
        <v>0.16000000000000014</v>
      </c>
      <c r="Z327" s="85">
        <f t="shared" si="143"/>
        <v>8</v>
      </c>
      <c r="AA327" s="85">
        <f t="shared" si="143"/>
        <v>1</v>
      </c>
      <c r="AB327" s="85">
        <f t="shared" si="143"/>
        <v>-5</v>
      </c>
      <c r="AC327" s="85">
        <f t="shared" si="143"/>
        <v>0</v>
      </c>
    </row>
    <row r="328" spans="1:29" x14ac:dyDescent="0.3">
      <c r="A328" s="67">
        <v>17600</v>
      </c>
      <c r="B328" s="85">
        <v>1.9500000000000028</v>
      </c>
      <c r="C328" s="85">
        <v>8.0000000000000071E-2</v>
      </c>
      <c r="D328" s="85">
        <v>5.5</v>
      </c>
      <c r="E328" s="85">
        <v>0.5</v>
      </c>
      <c r="F328" s="85">
        <v>-2.5000000000000568</v>
      </c>
      <c r="G328" s="85">
        <v>0</v>
      </c>
      <c r="H328" s="113"/>
      <c r="P328" s="21" t="str">
        <f t="shared" si="144"/>
        <v>A</v>
      </c>
      <c r="Q328" s="85">
        <f t="shared" si="146"/>
        <v>0</v>
      </c>
      <c r="R328" s="85">
        <f t="shared" si="142"/>
        <v>0</v>
      </c>
      <c r="S328" s="85">
        <f t="shared" si="142"/>
        <v>0</v>
      </c>
      <c r="T328" s="85">
        <f t="shared" si="142"/>
        <v>0</v>
      </c>
      <c r="U328" s="85">
        <f t="shared" si="142"/>
        <v>0</v>
      </c>
      <c r="V328" s="85">
        <f t="shared" si="142"/>
        <v>0</v>
      </c>
      <c r="W328" s="33"/>
      <c r="X328" s="85">
        <f t="shared" si="145"/>
        <v>1.9500000000000028</v>
      </c>
      <c r="Y328" s="85">
        <f t="shared" si="143"/>
        <v>8.0000000000000071E-2</v>
      </c>
      <c r="Z328" s="85">
        <f t="shared" si="143"/>
        <v>5.5</v>
      </c>
      <c r="AA328" s="85">
        <f t="shared" si="143"/>
        <v>0.5</v>
      </c>
      <c r="AB328" s="85">
        <f t="shared" si="143"/>
        <v>-2.5000000000000568</v>
      </c>
      <c r="AC328" s="85">
        <f t="shared" si="143"/>
        <v>0</v>
      </c>
    </row>
    <row r="329" spans="1:29" x14ac:dyDescent="0.3">
      <c r="A329" s="67">
        <v>17700</v>
      </c>
      <c r="B329" s="85">
        <v>4.8999999999999915</v>
      </c>
      <c r="C329" s="85">
        <v>0.28000000000000114</v>
      </c>
      <c r="D329" s="85">
        <v>6.5</v>
      </c>
      <c r="E329" s="85">
        <v>-4.9999999999999432</v>
      </c>
      <c r="F329" s="85">
        <v>-6.5</v>
      </c>
      <c r="G329" s="85">
        <v>-0.5</v>
      </c>
      <c r="H329" s="113"/>
      <c r="P329" s="21" t="str">
        <f t="shared" si="144"/>
        <v>A</v>
      </c>
      <c r="Q329" s="85">
        <f t="shared" si="146"/>
        <v>0</v>
      </c>
      <c r="R329" s="85">
        <f t="shared" si="142"/>
        <v>0</v>
      </c>
      <c r="S329" s="85">
        <f t="shared" si="142"/>
        <v>0</v>
      </c>
      <c r="T329" s="85">
        <f t="shared" si="142"/>
        <v>0</v>
      </c>
      <c r="U329" s="85">
        <f t="shared" si="142"/>
        <v>0</v>
      </c>
      <c r="V329" s="85">
        <f t="shared" si="142"/>
        <v>0</v>
      </c>
      <c r="W329" s="33"/>
      <c r="X329" s="85">
        <f t="shared" si="145"/>
        <v>4.8999999999999915</v>
      </c>
      <c r="Y329" s="85">
        <f t="shared" si="143"/>
        <v>0.28000000000000114</v>
      </c>
      <c r="Z329" s="85">
        <f t="shared" si="143"/>
        <v>6.5</v>
      </c>
      <c r="AA329" s="85">
        <f t="shared" si="143"/>
        <v>-4.9999999999999432</v>
      </c>
      <c r="AB329" s="85">
        <f t="shared" si="143"/>
        <v>-6.5</v>
      </c>
      <c r="AC329" s="85">
        <f t="shared" si="143"/>
        <v>-0.5</v>
      </c>
    </row>
    <row r="330" spans="1:29" x14ac:dyDescent="0.3">
      <c r="A330" s="67">
        <v>17800</v>
      </c>
      <c r="B330" s="85">
        <v>5.25</v>
      </c>
      <c r="C330" s="85">
        <v>0.26999999999999957</v>
      </c>
      <c r="D330" s="85">
        <v>3.5</v>
      </c>
      <c r="E330" s="85">
        <v>-7.4999999999999432</v>
      </c>
      <c r="F330" s="85">
        <v>-5.5</v>
      </c>
      <c r="G330" s="85">
        <v>-0.5</v>
      </c>
      <c r="H330" s="113"/>
      <c r="P330" s="21" t="str">
        <f t="shared" si="144"/>
        <v>A</v>
      </c>
      <c r="Q330" s="85">
        <f t="shared" si="146"/>
        <v>0</v>
      </c>
      <c r="R330" s="85">
        <f t="shared" si="142"/>
        <v>0</v>
      </c>
      <c r="S330" s="85">
        <f t="shared" si="142"/>
        <v>0</v>
      </c>
      <c r="T330" s="85">
        <f t="shared" si="142"/>
        <v>0</v>
      </c>
      <c r="U330" s="85">
        <f t="shared" si="142"/>
        <v>0</v>
      </c>
      <c r="V330" s="85">
        <f t="shared" si="142"/>
        <v>0</v>
      </c>
      <c r="W330" s="33"/>
      <c r="X330" s="85">
        <f t="shared" si="145"/>
        <v>5.25</v>
      </c>
      <c r="Y330" s="85">
        <f t="shared" si="143"/>
        <v>0.26999999999999957</v>
      </c>
      <c r="Z330" s="85">
        <f t="shared" si="143"/>
        <v>3.5</v>
      </c>
      <c r="AA330" s="85">
        <f t="shared" si="143"/>
        <v>-7.4999999999999432</v>
      </c>
      <c r="AB330" s="85">
        <f t="shared" si="143"/>
        <v>-5.5</v>
      </c>
      <c r="AC330" s="85">
        <f t="shared" si="143"/>
        <v>-0.5</v>
      </c>
    </row>
    <row r="331" spans="1:29" x14ac:dyDescent="0.3">
      <c r="A331" s="67">
        <v>17900</v>
      </c>
      <c r="B331" s="85">
        <v>4.6999999999999886</v>
      </c>
      <c r="C331" s="85">
        <v>0.19999999999999929</v>
      </c>
      <c r="D331" s="85">
        <v>1.5</v>
      </c>
      <c r="E331" s="85">
        <v>-7</v>
      </c>
      <c r="F331" s="85">
        <v>-3.4999999999999716</v>
      </c>
      <c r="G331" s="85">
        <v>0</v>
      </c>
      <c r="H331" s="113"/>
      <c r="P331" s="21" t="str">
        <f t="shared" si="144"/>
        <v>A</v>
      </c>
      <c r="Q331" s="85">
        <f t="shared" si="146"/>
        <v>0</v>
      </c>
      <c r="R331" s="85">
        <f t="shared" si="142"/>
        <v>0</v>
      </c>
      <c r="S331" s="85">
        <f t="shared" si="142"/>
        <v>0</v>
      </c>
      <c r="T331" s="85">
        <f t="shared" si="142"/>
        <v>0</v>
      </c>
      <c r="U331" s="85">
        <f t="shared" si="142"/>
        <v>0</v>
      </c>
      <c r="V331" s="85">
        <f t="shared" si="142"/>
        <v>0</v>
      </c>
      <c r="W331" s="33"/>
      <c r="X331" s="85">
        <f t="shared" si="145"/>
        <v>4.6999999999999886</v>
      </c>
      <c r="Y331" s="85">
        <f t="shared" si="143"/>
        <v>0.19999999999999929</v>
      </c>
      <c r="Z331" s="85">
        <f t="shared" si="143"/>
        <v>1.5</v>
      </c>
      <c r="AA331" s="85">
        <f t="shared" si="143"/>
        <v>-7</v>
      </c>
      <c r="AB331" s="85">
        <f t="shared" si="143"/>
        <v>-3.4999999999999716</v>
      </c>
      <c r="AC331" s="85">
        <f t="shared" si="143"/>
        <v>0</v>
      </c>
    </row>
    <row r="332" spans="1:29" x14ac:dyDescent="0.3">
      <c r="A332" s="67">
        <v>18000</v>
      </c>
      <c r="B332" s="85">
        <v>6.75</v>
      </c>
      <c r="C332" s="85">
        <v>0.32000000000000028</v>
      </c>
      <c r="D332" s="85">
        <v>0.5</v>
      </c>
      <c r="E332" s="85">
        <v>-12.000000000000114</v>
      </c>
      <c r="F332" s="85">
        <v>-6.5</v>
      </c>
      <c r="G332" s="85">
        <v>0</v>
      </c>
      <c r="H332" s="113"/>
      <c r="P332" s="21" t="str">
        <f t="shared" si="144"/>
        <v>B</v>
      </c>
      <c r="Q332" s="85">
        <f t="shared" si="146"/>
        <v>6.75</v>
      </c>
      <c r="R332" s="85">
        <f t="shared" si="142"/>
        <v>0.32000000000000028</v>
      </c>
      <c r="S332" s="85">
        <f t="shared" si="142"/>
        <v>0.5</v>
      </c>
      <c r="T332" s="85">
        <f t="shared" si="142"/>
        <v>-12.000000000000114</v>
      </c>
      <c r="U332" s="85">
        <f t="shared" si="142"/>
        <v>-6.5</v>
      </c>
      <c r="V332" s="85">
        <f t="shared" si="142"/>
        <v>0</v>
      </c>
      <c r="W332" s="33"/>
      <c r="X332" s="85">
        <f t="shared" si="145"/>
        <v>0</v>
      </c>
      <c r="Y332" s="85">
        <f t="shared" si="143"/>
        <v>0</v>
      </c>
      <c r="Z332" s="85">
        <f t="shared" si="143"/>
        <v>0</v>
      </c>
      <c r="AA332" s="85">
        <f t="shared" si="143"/>
        <v>0</v>
      </c>
      <c r="AB332" s="85">
        <f t="shared" si="143"/>
        <v>0</v>
      </c>
      <c r="AC332" s="85">
        <f t="shared" si="143"/>
        <v>0</v>
      </c>
    </row>
    <row r="333" spans="1:29" x14ac:dyDescent="0.3">
      <c r="A333" s="67">
        <v>18100</v>
      </c>
      <c r="B333" s="85">
        <v>7</v>
      </c>
      <c r="C333" s="85">
        <v>0.33999999999999986</v>
      </c>
      <c r="D333" s="85">
        <v>1.5</v>
      </c>
      <c r="E333" s="85">
        <v>-11.5</v>
      </c>
      <c r="F333" s="85">
        <v>-7.5</v>
      </c>
      <c r="G333" s="85">
        <v>0</v>
      </c>
      <c r="H333" s="113"/>
      <c r="P333" s="21" t="str">
        <f t="shared" si="144"/>
        <v>B</v>
      </c>
      <c r="Q333" s="85">
        <f t="shared" si="146"/>
        <v>7</v>
      </c>
      <c r="R333" s="85">
        <f t="shared" si="142"/>
        <v>0.33999999999999986</v>
      </c>
      <c r="S333" s="85">
        <f t="shared" si="142"/>
        <v>1.5</v>
      </c>
      <c r="T333" s="85">
        <f t="shared" si="142"/>
        <v>-11.5</v>
      </c>
      <c r="U333" s="85">
        <f t="shared" si="142"/>
        <v>-7.5</v>
      </c>
      <c r="V333" s="85">
        <f t="shared" si="142"/>
        <v>0</v>
      </c>
      <c r="W333" s="33"/>
      <c r="X333" s="85">
        <f t="shared" si="145"/>
        <v>0</v>
      </c>
      <c r="Y333" s="85">
        <f t="shared" si="143"/>
        <v>0</v>
      </c>
      <c r="Z333" s="85">
        <f t="shared" si="143"/>
        <v>0</v>
      </c>
      <c r="AA333" s="85">
        <f t="shared" si="143"/>
        <v>0</v>
      </c>
      <c r="AB333" s="85">
        <f t="shared" si="143"/>
        <v>0</v>
      </c>
      <c r="AC333" s="85">
        <f t="shared" si="143"/>
        <v>0</v>
      </c>
    </row>
    <row r="334" spans="1:29" x14ac:dyDescent="0.3">
      <c r="A334" s="67">
        <v>18200</v>
      </c>
      <c r="B334" s="85">
        <v>3.6000000000000227</v>
      </c>
      <c r="C334" s="85">
        <v>6.0000000000000497E-2</v>
      </c>
      <c r="D334" s="85">
        <v>-0.5</v>
      </c>
      <c r="E334" s="85">
        <v>-3</v>
      </c>
      <c r="F334" s="85">
        <v>0</v>
      </c>
      <c r="G334" s="85">
        <v>0</v>
      </c>
      <c r="H334" s="113"/>
      <c r="P334" s="21" t="str">
        <f t="shared" si="144"/>
        <v>B</v>
      </c>
      <c r="Q334" s="85">
        <f t="shared" si="146"/>
        <v>3.6000000000000227</v>
      </c>
      <c r="R334" s="85">
        <f t="shared" si="142"/>
        <v>6.0000000000000497E-2</v>
      </c>
      <c r="S334" s="85">
        <f t="shared" si="142"/>
        <v>-0.5</v>
      </c>
      <c r="T334" s="85">
        <f t="shared" si="142"/>
        <v>-3</v>
      </c>
      <c r="U334" s="85">
        <f t="shared" si="142"/>
        <v>0</v>
      </c>
      <c r="V334" s="85">
        <f t="shared" si="142"/>
        <v>0</v>
      </c>
      <c r="W334" s="33"/>
      <c r="X334" s="85">
        <f t="shared" si="145"/>
        <v>0</v>
      </c>
      <c r="Y334" s="85">
        <f t="shared" si="143"/>
        <v>0</v>
      </c>
      <c r="Z334" s="85">
        <f t="shared" si="143"/>
        <v>0</v>
      </c>
      <c r="AA334" s="85">
        <f t="shared" si="143"/>
        <v>0</v>
      </c>
      <c r="AB334" s="85">
        <f t="shared" si="143"/>
        <v>0</v>
      </c>
      <c r="AC334" s="85">
        <f t="shared" si="143"/>
        <v>0</v>
      </c>
    </row>
    <row r="335" spans="1:29" x14ac:dyDescent="0.3">
      <c r="A335" s="67">
        <v>18300</v>
      </c>
      <c r="B335" s="85">
        <v>0.20000000000004547</v>
      </c>
      <c r="C335" s="85">
        <v>-0.26999999999999957</v>
      </c>
      <c r="D335" s="85">
        <v>-9.0000000000000568</v>
      </c>
      <c r="E335" s="85">
        <v>0</v>
      </c>
      <c r="F335" s="85">
        <v>11.5</v>
      </c>
      <c r="G335" s="85">
        <v>-0.5</v>
      </c>
      <c r="H335" s="113"/>
      <c r="P335" s="21" t="str">
        <f t="shared" si="144"/>
        <v>B</v>
      </c>
      <c r="Q335" s="85">
        <f t="shared" si="146"/>
        <v>0.20000000000004547</v>
      </c>
      <c r="R335" s="85">
        <f t="shared" si="142"/>
        <v>-0.26999999999999957</v>
      </c>
      <c r="S335" s="85">
        <f t="shared" si="142"/>
        <v>-9.0000000000000568</v>
      </c>
      <c r="T335" s="85">
        <f t="shared" si="142"/>
        <v>0</v>
      </c>
      <c r="U335" s="85">
        <f t="shared" si="142"/>
        <v>11.5</v>
      </c>
      <c r="V335" s="85">
        <f t="shared" si="142"/>
        <v>-0.5</v>
      </c>
      <c r="W335" s="33"/>
      <c r="X335" s="85">
        <f t="shared" si="145"/>
        <v>0</v>
      </c>
      <c r="Y335" s="85">
        <f t="shared" si="143"/>
        <v>0</v>
      </c>
      <c r="Z335" s="85">
        <f t="shared" si="143"/>
        <v>0</v>
      </c>
      <c r="AA335" s="85">
        <f t="shared" si="143"/>
        <v>0</v>
      </c>
      <c r="AB335" s="85">
        <f t="shared" si="143"/>
        <v>0</v>
      </c>
      <c r="AC335" s="85">
        <f t="shared" si="143"/>
        <v>0</v>
      </c>
    </row>
    <row r="336" spans="1:29" x14ac:dyDescent="0.3">
      <c r="A336" s="67">
        <v>18400</v>
      </c>
      <c r="B336" s="85">
        <v>0.44999999999998863</v>
      </c>
      <c r="C336" s="85">
        <v>-0.3100000000000005</v>
      </c>
      <c r="D336" s="85">
        <v>-11.500000000000057</v>
      </c>
      <c r="E336" s="85">
        <v>-2.0000000000000568</v>
      </c>
      <c r="F336" s="85">
        <v>12.5</v>
      </c>
      <c r="G336" s="85">
        <v>-0.5</v>
      </c>
      <c r="H336" s="113"/>
      <c r="P336" s="21" t="str">
        <f t="shared" si="144"/>
        <v>B</v>
      </c>
      <c r="Q336" s="85">
        <f t="shared" si="146"/>
        <v>0.44999999999998863</v>
      </c>
      <c r="R336" s="85">
        <f t="shared" si="142"/>
        <v>-0.3100000000000005</v>
      </c>
      <c r="S336" s="85">
        <f t="shared" si="142"/>
        <v>-11.500000000000057</v>
      </c>
      <c r="T336" s="85">
        <f t="shared" si="142"/>
        <v>-2.0000000000000568</v>
      </c>
      <c r="U336" s="85">
        <f t="shared" si="142"/>
        <v>12.5</v>
      </c>
      <c r="V336" s="85">
        <f t="shared" si="142"/>
        <v>-0.5</v>
      </c>
      <c r="W336" s="33"/>
      <c r="X336" s="85">
        <f t="shared" si="145"/>
        <v>0</v>
      </c>
      <c r="Y336" s="85">
        <f t="shared" si="143"/>
        <v>0</v>
      </c>
      <c r="Z336" s="85">
        <f t="shared" si="143"/>
        <v>0</v>
      </c>
      <c r="AA336" s="85">
        <f t="shared" si="143"/>
        <v>0</v>
      </c>
      <c r="AB336" s="85">
        <f t="shared" si="143"/>
        <v>0</v>
      </c>
      <c r="AC336" s="85">
        <f t="shared" si="143"/>
        <v>0</v>
      </c>
    </row>
    <row r="337" spans="1:29" x14ac:dyDescent="0.3">
      <c r="A337" s="68" t="s">
        <v>120</v>
      </c>
      <c r="B337" s="87">
        <v>24.099999999999994</v>
      </c>
      <c r="C337" s="87">
        <v>2.34</v>
      </c>
      <c r="D337" s="87">
        <v>89.499999999999943</v>
      </c>
      <c r="E337" s="87">
        <v>8.5000000000001421</v>
      </c>
      <c r="F337" s="87">
        <v>-60.500000000000043</v>
      </c>
      <c r="G337" s="87">
        <v>-2.4999999999999991</v>
      </c>
      <c r="H337" s="114"/>
      <c r="I337" s="105">
        <f>Q337</f>
        <v>18.000000000000057</v>
      </c>
      <c r="J337" s="105">
        <f>R337</f>
        <v>0.14000000000000057</v>
      </c>
      <c r="K337" s="105">
        <f t="shared" ref="K337:N337" si="147">S337</f>
        <v>-19.000000000000114</v>
      </c>
      <c r="L337" s="105">
        <f t="shared" si="147"/>
        <v>-28.500000000000171</v>
      </c>
      <c r="M337" s="105">
        <f t="shared" si="147"/>
        <v>10</v>
      </c>
      <c r="N337" s="105">
        <f t="shared" si="147"/>
        <v>-1</v>
      </c>
      <c r="P337" s="21"/>
      <c r="Q337" s="106">
        <f t="shared" ref="Q337:V337" si="148">+SUM(Q321:Q336)</f>
        <v>18.000000000000057</v>
      </c>
      <c r="R337" s="106">
        <f t="shared" si="148"/>
        <v>0.14000000000000057</v>
      </c>
      <c r="S337" s="106">
        <f t="shared" si="148"/>
        <v>-19.000000000000114</v>
      </c>
      <c r="T337" s="106">
        <f t="shared" si="148"/>
        <v>-28.500000000000171</v>
      </c>
      <c r="U337" s="106">
        <f t="shared" si="148"/>
        <v>10</v>
      </c>
      <c r="V337" s="106">
        <f t="shared" si="148"/>
        <v>-1</v>
      </c>
      <c r="W337" s="33"/>
      <c r="X337" s="33"/>
      <c r="Y337" s="33"/>
      <c r="Z337" s="33"/>
      <c r="AA337" s="33"/>
      <c r="AB337" s="33"/>
      <c r="AC337" s="33"/>
    </row>
    <row r="339" spans="1:29" x14ac:dyDescent="0.3">
      <c r="A339" s="69" t="s">
        <v>134</v>
      </c>
      <c r="B339" s="69" t="s">
        <v>135</v>
      </c>
      <c r="C339" s="69" t="s">
        <v>4</v>
      </c>
      <c r="D339" s="97"/>
      <c r="E339" s="97"/>
      <c r="F339" s="69" t="s">
        <v>136</v>
      </c>
      <c r="G339" s="69" t="s">
        <v>6</v>
      </c>
      <c r="H339" s="82"/>
    </row>
    <row r="340" spans="1:29" x14ac:dyDescent="0.3">
      <c r="A340" s="94">
        <v>17865.5</v>
      </c>
      <c r="B340" s="83">
        <v>17900</v>
      </c>
      <c r="C340" s="95">
        <v>44980</v>
      </c>
      <c r="D340" s="95"/>
      <c r="E340" s="33"/>
      <c r="F340" s="98">
        <v>44963</v>
      </c>
      <c r="G340" s="96">
        <v>0.43934027777777779</v>
      </c>
      <c r="H340" s="112"/>
    </row>
    <row r="341" spans="1:29" x14ac:dyDescent="0.3">
      <c r="A341" s="91" t="s">
        <v>128</v>
      </c>
      <c r="B341" s="92" t="s">
        <v>121</v>
      </c>
      <c r="C341" s="92" t="s">
        <v>122</v>
      </c>
      <c r="D341" s="92" t="s">
        <v>123</v>
      </c>
      <c r="E341" s="92" t="s">
        <v>124</v>
      </c>
      <c r="F341" s="92" t="s">
        <v>125</v>
      </c>
      <c r="G341" s="92" t="s">
        <v>126</v>
      </c>
      <c r="H341" s="92"/>
    </row>
    <row r="342" spans="1:29" x14ac:dyDescent="0.3">
      <c r="A342" s="68" t="s">
        <v>44</v>
      </c>
      <c r="B342" s="68" t="s">
        <v>33</v>
      </c>
      <c r="C342" s="68" t="s">
        <v>32</v>
      </c>
      <c r="D342" s="68" t="s">
        <v>113</v>
      </c>
      <c r="E342" s="68" t="s">
        <v>115</v>
      </c>
      <c r="F342" s="68" t="s">
        <v>112</v>
      </c>
      <c r="G342" s="68" t="s">
        <v>114</v>
      </c>
      <c r="H342" s="82"/>
      <c r="P342" s="21"/>
      <c r="Q342" s="106">
        <f>+SUM(Q343:Q358)</f>
        <v>20.300000000000097</v>
      </c>
      <c r="R342" s="106">
        <f t="shared" ref="R342:V342" si="149">+SUM(R343:R358)</f>
        <v>4.7399999999999984</v>
      </c>
      <c r="S342" s="106">
        <f t="shared" si="149"/>
        <v>181.00000000000003</v>
      </c>
      <c r="T342" s="106">
        <f t="shared" si="149"/>
        <v>-10.499999999999972</v>
      </c>
      <c r="U342" s="106">
        <f t="shared" si="149"/>
        <v>-116.00000000000006</v>
      </c>
      <c r="V342" s="106">
        <f t="shared" si="149"/>
        <v>-5.5</v>
      </c>
      <c r="W342" s="33"/>
      <c r="X342" s="33"/>
      <c r="Y342" s="33"/>
      <c r="Z342" s="33"/>
      <c r="AA342" s="33"/>
      <c r="AB342" s="33"/>
      <c r="AC342" s="33"/>
    </row>
    <row r="343" spans="1:29" x14ac:dyDescent="0.3">
      <c r="A343" s="67">
        <v>17400</v>
      </c>
      <c r="B343" s="85">
        <v>1.2000000000000455</v>
      </c>
      <c r="C343" s="85">
        <v>1.2900000000000009</v>
      </c>
      <c r="D343" s="85">
        <v>67.999999999999972</v>
      </c>
      <c r="E343" s="85">
        <v>26.999999999999972</v>
      </c>
      <c r="F343" s="85">
        <v>-30.5</v>
      </c>
      <c r="G343" s="85">
        <v>-1.5</v>
      </c>
      <c r="H343" s="113"/>
      <c r="I343" s="105">
        <f t="shared" ref="I343:N343" si="150">Q342</f>
        <v>20.300000000000097</v>
      </c>
      <c r="J343" s="105">
        <f t="shared" si="150"/>
        <v>4.7399999999999984</v>
      </c>
      <c r="K343" s="105">
        <f t="shared" si="150"/>
        <v>181.00000000000003</v>
      </c>
      <c r="L343" s="105">
        <f t="shared" si="150"/>
        <v>-10.499999999999972</v>
      </c>
      <c r="M343" s="105">
        <f t="shared" si="150"/>
        <v>-116.00000000000006</v>
      </c>
      <c r="N343" s="105">
        <f t="shared" si="150"/>
        <v>-5.5</v>
      </c>
      <c r="P343" s="21" t="str">
        <f>IF(A343&gt;=$B$340,"A","B")</f>
        <v>B</v>
      </c>
      <c r="Q343" s="85">
        <f t="shared" ref="Q343:V358" si="151">IF($P343="B",B343,0)</f>
        <v>1.2000000000000455</v>
      </c>
      <c r="R343" s="85">
        <f t="shared" si="151"/>
        <v>1.2900000000000009</v>
      </c>
      <c r="S343" s="85">
        <f t="shared" si="151"/>
        <v>67.999999999999972</v>
      </c>
      <c r="T343" s="85">
        <f t="shared" si="151"/>
        <v>26.999999999999972</v>
      </c>
      <c r="U343" s="85">
        <f t="shared" si="151"/>
        <v>-30.5</v>
      </c>
      <c r="V343" s="85">
        <f t="shared" si="151"/>
        <v>-1.5</v>
      </c>
      <c r="W343" s="33"/>
      <c r="X343" s="85">
        <f>IF($P343="A",B343,0)</f>
        <v>0</v>
      </c>
      <c r="Y343" s="85">
        <f t="shared" ref="Y343:AC358" si="152">IF($P343="A",C343,0)</f>
        <v>0</v>
      </c>
      <c r="Z343" s="85">
        <f t="shared" si="152"/>
        <v>0</v>
      </c>
      <c r="AA343" s="85">
        <f t="shared" si="152"/>
        <v>0</v>
      </c>
      <c r="AB343" s="85">
        <f t="shared" si="152"/>
        <v>0</v>
      </c>
      <c r="AC343" s="85">
        <f t="shared" si="152"/>
        <v>0</v>
      </c>
    </row>
    <row r="344" spans="1:29" x14ac:dyDescent="0.3">
      <c r="A344" s="67">
        <v>17500</v>
      </c>
      <c r="B344" s="85">
        <v>2.9500000000000455</v>
      </c>
      <c r="C344" s="85">
        <v>0.98999999999999844</v>
      </c>
      <c r="D344" s="85">
        <v>45.5</v>
      </c>
      <c r="E344" s="85">
        <v>7.0000000000000568</v>
      </c>
      <c r="F344" s="85">
        <v>-26</v>
      </c>
      <c r="G344" s="85">
        <v>-1</v>
      </c>
      <c r="H344" s="113"/>
      <c r="P344" s="21" t="str">
        <f t="shared" ref="P344:P358" si="153">IF(A344&gt;=$B$340,"A","B")</f>
        <v>B</v>
      </c>
      <c r="Q344" s="85">
        <f t="shared" si="151"/>
        <v>2.9500000000000455</v>
      </c>
      <c r="R344" s="85">
        <f t="shared" si="151"/>
        <v>0.98999999999999844</v>
      </c>
      <c r="S344" s="85">
        <f t="shared" si="151"/>
        <v>45.5</v>
      </c>
      <c r="T344" s="85">
        <f t="shared" si="151"/>
        <v>7.0000000000000568</v>
      </c>
      <c r="U344" s="85">
        <f t="shared" si="151"/>
        <v>-26</v>
      </c>
      <c r="V344" s="85">
        <f t="shared" si="151"/>
        <v>-1</v>
      </c>
      <c r="W344" s="33"/>
      <c r="X344" s="85">
        <f t="shared" ref="X344:X358" si="154">IF($P344="A",B344,0)</f>
        <v>0</v>
      </c>
      <c r="Y344" s="85">
        <f t="shared" si="152"/>
        <v>0</v>
      </c>
      <c r="Z344" s="85">
        <f t="shared" si="152"/>
        <v>0</v>
      </c>
      <c r="AA344" s="85">
        <f t="shared" si="152"/>
        <v>0</v>
      </c>
      <c r="AB344" s="85">
        <f t="shared" si="152"/>
        <v>0</v>
      </c>
      <c r="AC344" s="85">
        <f t="shared" si="152"/>
        <v>0</v>
      </c>
    </row>
    <row r="345" spans="1:29" x14ac:dyDescent="0.3">
      <c r="A345" s="67">
        <v>17600</v>
      </c>
      <c r="B345" s="85">
        <v>4.5500000000000114</v>
      </c>
      <c r="C345" s="85">
        <v>0.92999999999999972</v>
      </c>
      <c r="D345" s="85">
        <v>37.000000000000057</v>
      </c>
      <c r="E345" s="85">
        <v>-3.5000000000000568</v>
      </c>
      <c r="F345" s="85">
        <v>-24</v>
      </c>
      <c r="G345" s="85">
        <v>-1.5</v>
      </c>
      <c r="H345" s="113"/>
      <c r="P345" s="21" t="str">
        <f t="shared" si="153"/>
        <v>B</v>
      </c>
      <c r="Q345" s="85">
        <f t="shared" si="151"/>
        <v>4.5500000000000114</v>
      </c>
      <c r="R345" s="85">
        <f t="shared" si="151"/>
        <v>0.92999999999999972</v>
      </c>
      <c r="S345" s="85">
        <f t="shared" si="151"/>
        <v>37.000000000000057</v>
      </c>
      <c r="T345" s="85">
        <f t="shared" si="151"/>
        <v>-3.5000000000000568</v>
      </c>
      <c r="U345" s="85">
        <f t="shared" si="151"/>
        <v>-24</v>
      </c>
      <c r="V345" s="85">
        <f t="shared" si="151"/>
        <v>-1.5</v>
      </c>
      <c r="W345" s="33"/>
      <c r="X345" s="85">
        <f t="shared" si="154"/>
        <v>0</v>
      </c>
      <c r="Y345" s="85">
        <f t="shared" si="152"/>
        <v>0</v>
      </c>
      <c r="Z345" s="85">
        <f t="shared" si="152"/>
        <v>0</v>
      </c>
      <c r="AA345" s="85">
        <f t="shared" si="152"/>
        <v>0</v>
      </c>
      <c r="AB345" s="85">
        <f t="shared" si="152"/>
        <v>0</v>
      </c>
      <c r="AC345" s="85">
        <f t="shared" si="152"/>
        <v>0</v>
      </c>
    </row>
    <row r="346" spans="1:29" x14ac:dyDescent="0.3">
      <c r="A346" s="67">
        <v>17700</v>
      </c>
      <c r="B346" s="85">
        <v>6.5</v>
      </c>
      <c r="C346" s="85">
        <v>0.88999999999999879</v>
      </c>
      <c r="D346" s="85">
        <v>22</v>
      </c>
      <c r="E346" s="85">
        <v>-18.5</v>
      </c>
      <c r="F346" s="85">
        <v>-21</v>
      </c>
      <c r="G346" s="85">
        <v>-1</v>
      </c>
      <c r="H346" s="113"/>
      <c r="P346" s="21" t="str">
        <f t="shared" si="153"/>
        <v>B</v>
      </c>
      <c r="Q346" s="85">
        <f t="shared" si="151"/>
        <v>6.5</v>
      </c>
      <c r="R346" s="85">
        <f t="shared" si="151"/>
        <v>0.88999999999999879</v>
      </c>
      <c r="S346" s="85">
        <f t="shared" si="151"/>
        <v>22</v>
      </c>
      <c r="T346" s="85">
        <f t="shared" si="151"/>
        <v>-18.5</v>
      </c>
      <c r="U346" s="85">
        <f t="shared" si="151"/>
        <v>-21</v>
      </c>
      <c r="V346" s="85">
        <f t="shared" si="151"/>
        <v>-1</v>
      </c>
      <c r="W346" s="33"/>
      <c r="X346" s="85">
        <f t="shared" si="154"/>
        <v>0</v>
      </c>
      <c r="Y346" s="85">
        <f t="shared" si="152"/>
        <v>0</v>
      </c>
      <c r="Z346" s="85">
        <f t="shared" si="152"/>
        <v>0</v>
      </c>
      <c r="AA346" s="85">
        <f t="shared" si="152"/>
        <v>0</v>
      </c>
      <c r="AB346" s="85">
        <f t="shared" si="152"/>
        <v>0</v>
      </c>
      <c r="AC346" s="85">
        <f t="shared" si="152"/>
        <v>0</v>
      </c>
    </row>
    <row r="347" spans="1:29" x14ac:dyDescent="0.3">
      <c r="A347" s="67">
        <v>17800</v>
      </c>
      <c r="B347" s="85">
        <v>5.0999999999999943</v>
      </c>
      <c r="C347" s="85">
        <v>0.64000000000000057</v>
      </c>
      <c r="D347" s="85">
        <v>8.5</v>
      </c>
      <c r="E347" s="85">
        <v>-22.499999999999943</v>
      </c>
      <c r="F347" s="85">
        <v>-14.500000000000057</v>
      </c>
      <c r="G347" s="85">
        <v>-0.5</v>
      </c>
      <c r="H347" s="113"/>
      <c r="P347" s="21" t="str">
        <f t="shared" si="153"/>
        <v>B</v>
      </c>
      <c r="Q347" s="85">
        <f t="shared" si="151"/>
        <v>5.0999999999999943</v>
      </c>
      <c r="R347" s="85">
        <f t="shared" si="151"/>
        <v>0.64000000000000057</v>
      </c>
      <c r="S347" s="85">
        <f t="shared" si="151"/>
        <v>8.5</v>
      </c>
      <c r="T347" s="85">
        <f t="shared" si="151"/>
        <v>-22.499999999999943</v>
      </c>
      <c r="U347" s="85">
        <f t="shared" si="151"/>
        <v>-14.500000000000057</v>
      </c>
      <c r="V347" s="85">
        <f t="shared" si="151"/>
        <v>-0.5</v>
      </c>
      <c r="W347" s="33"/>
      <c r="X347" s="85">
        <f t="shared" si="154"/>
        <v>0</v>
      </c>
      <c r="Y347" s="85">
        <f t="shared" si="152"/>
        <v>0</v>
      </c>
      <c r="Z347" s="85">
        <f t="shared" si="152"/>
        <v>0</v>
      </c>
      <c r="AA347" s="85">
        <f t="shared" si="152"/>
        <v>0</v>
      </c>
      <c r="AB347" s="85">
        <f t="shared" si="152"/>
        <v>0</v>
      </c>
      <c r="AC347" s="85">
        <f t="shared" si="152"/>
        <v>0</v>
      </c>
    </row>
    <row r="348" spans="1:29" x14ac:dyDescent="0.3">
      <c r="A348" s="67">
        <v>17900</v>
      </c>
      <c r="B348" s="85">
        <v>8.25</v>
      </c>
      <c r="C348" s="85">
        <v>0.79999999999999893</v>
      </c>
      <c r="D348" s="85">
        <v>2</v>
      </c>
      <c r="E348" s="85">
        <v>-36</v>
      </c>
      <c r="F348" s="85">
        <v>-17.5</v>
      </c>
      <c r="G348" s="85">
        <v>-0.5</v>
      </c>
      <c r="H348" s="113"/>
      <c r="P348" s="21" t="str">
        <f t="shared" si="153"/>
        <v>A</v>
      </c>
      <c r="Q348" s="85">
        <f>IF($P348="B",B348,0)</f>
        <v>0</v>
      </c>
      <c r="R348" s="85">
        <f t="shared" si="151"/>
        <v>0</v>
      </c>
      <c r="S348" s="85">
        <f t="shared" si="151"/>
        <v>0</v>
      </c>
      <c r="T348" s="85">
        <f t="shared" si="151"/>
        <v>0</v>
      </c>
      <c r="U348" s="85">
        <f t="shared" si="151"/>
        <v>0</v>
      </c>
      <c r="V348" s="85">
        <f t="shared" si="151"/>
        <v>0</v>
      </c>
      <c r="W348" s="33"/>
      <c r="X348" s="85">
        <f t="shared" si="154"/>
        <v>8.25</v>
      </c>
      <c r="Y348" s="85">
        <f t="shared" si="152"/>
        <v>0.79999999999999893</v>
      </c>
      <c r="Z348" s="85">
        <f t="shared" si="152"/>
        <v>2</v>
      </c>
      <c r="AA348" s="85">
        <f t="shared" si="152"/>
        <v>-36</v>
      </c>
      <c r="AB348" s="85">
        <f t="shared" si="152"/>
        <v>-17.5</v>
      </c>
      <c r="AC348" s="85">
        <f t="shared" si="152"/>
        <v>-0.5</v>
      </c>
    </row>
    <row r="349" spans="1:29" x14ac:dyDescent="0.3">
      <c r="A349" s="67">
        <v>18000</v>
      </c>
      <c r="B349" s="85">
        <v>7.4500000000000028</v>
      </c>
      <c r="C349" s="85">
        <v>0.70999999999999908</v>
      </c>
      <c r="D349" s="85">
        <v>0.5</v>
      </c>
      <c r="E349" s="85">
        <v>-34.000000000000114</v>
      </c>
      <c r="F349" s="85">
        <v>-16</v>
      </c>
      <c r="G349" s="85">
        <v>-0.5</v>
      </c>
      <c r="H349" s="113"/>
      <c r="P349" s="21" t="str">
        <f t="shared" si="153"/>
        <v>A</v>
      </c>
      <c r="Q349" s="85">
        <f t="shared" ref="Q349:Q358" si="155">IF($P349="B",B349,0)</f>
        <v>0</v>
      </c>
      <c r="R349" s="85">
        <f t="shared" si="151"/>
        <v>0</v>
      </c>
      <c r="S349" s="85">
        <f t="shared" si="151"/>
        <v>0</v>
      </c>
      <c r="T349" s="85">
        <f t="shared" si="151"/>
        <v>0</v>
      </c>
      <c r="U349" s="85">
        <f t="shared" si="151"/>
        <v>0</v>
      </c>
      <c r="V349" s="85">
        <f t="shared" si="151"/>
        <v>0</v>
      </c>
      <c r="W349" s="33"/>
      <c r="X349" s="85">
        <f t="shared" si="154"/>
        <v>7.4500000000000028</v>
      </c>
      <c r="Y349" s="85">
        <f t="shared" si="152"/>
        <v>0.70999999999999908</v>
      </c>
      <c r="Z349" s="85">
        <f t="shared" si="152"/>
        <v>0.5</v>
      </c>
      <c r="AA349" s="85">
        <f t="shared" si="152"/>
        <v>-34.000000000000114</v>
      </c>
      <c r="AB349" s="85">
        <f t="shared" si="152"/>
        <v>-16</v>
      </c>
      <c r="AC349" s="85">
        <f t="shared" si="152"/>
        <v>-0.5</v>
      </c>
    </row>
    <row r="350" spans="1:29" x14ac:dyDescent="0.3">
      <c r="A350" s="67">
        <v>18100</v>
      </c>
      <c r="B350" s="85">
        <v>5.1499999999999915</v>
      </c>
      <c r="C350" s="85">
        <v>0.52999999999999936</v>
      </c>
      <c r="D350" s="85">
        <v>3</v>
      </c>
      <c r="E350" s="85">
        <v>-23.499999999999943</v>
      </c>
      <c r="F350" s="85">
        <v>-13</v>
      </c>
      <c r="G350" s="85">
        <v>0</v>
      </c>
      <c r="H350" s="113"/>
      <c r="P350" s="21" t="str">
        <f t="shared" si="153"/>
        <v>A</v>
      </c>
      <c r="Q350" s="85">
        <f t="shared" si="155"/>
        <v>0</v>
      </c>
      <c r="R350" s="85">
        <f t="shared" si="151"/>
        <v>0</v>
      </c>
      <c r="S350" s="85">
        <f t="shared" si="151"/>
        <v>0</v>
      </c>
      <c r="T350" s="85">
        <f t="shared" si="151"/>
        <v>0</v>
      </c>
      <c r="U350" s="85">
        <f t="shared" si="151"/>
        <v>0</v>
      </c>
      <c r="V350" s="85">
        <f t="shared" si="151"/>
        <v>0</v>
      </c>
      <c r="W350" s="33"/>
      <c r="X350" s="85">
        <f t="shared" si="154"/>
        <v>5.1499999999999915</v>
      </c>
      <c r="Y350" s="85">
        <f t="shared" si="152"/>
        <v>0.52999999999999936</v>
      </c>
      <c r="Z350" s="85">
        <f t="shared" si="152"/>
        <v>3</v>
      </c>
      <c r="AA350" s="85">
        <f t="shared" si="152"/>
        <v>-23.499999999999943</v>
      </c>
      <c r="AB350" s="85">
        <f t="shared" si="152"/>
        <v>-13</v>
      </c>
      <c r="AC350" s="85">
        <f t="shared" si="152"/>
        <v>0</v>
      </c>
    </row>
    <row r="351" spans="1:29" x14ac:dyDescent="0.3">
      <c r="A351" s="67">
        <v>18200</v>
      </c>
      <c r="B351" s="85">
        <v>4</v>
      </c>
      <c r="C351" s="85">
        <v>0.48000000000000043</v>
      </c>
      <c r="D351" s="85">
        <v>7.5</v>
      </c>
      <c r="E351" s="85">
        <v>-14.499999999999943</v>
      </c>
      <c r="F351" s="85">
        <v>-12.5</v>
      </c>
      <c r="G351" s="85">
        <v>0</v>
      </c>
      <c r="H351" s="113"/>
      <c r="P351" s="21" t="str">
        <f t="shared" si="153"/>
        <v>A</v>
      </c>
      <c r="Q351" s="85">
        <f t="shared" si="155"/>
        <v>0</v>
      </c>
      <c r="R351" s="85">
        <f t="shared" si="151"/>
        <v>0</v>
      </c>
      <c r="S351" s="85">
        <f t="shared" si="151"/>
        <v>0</v>
      </c>
      <c r="T351" s="85">
        <f t="shared" si="151"/>
        <v>0</v>
      </c>
      <c r="U351" s="85">
        <f t="shared" si="151"/>
        <v>0</v>
      </c>
      <c r="V351" s="85">
        <f t="shared" si="151"/>
        <v>0</v>
      </c>
      <c r="W351" s="33"/>
      <c r="X351" s="85">
        <f t="shared" si="154"/>
        <v>4</v>
      </c>
      <c r="Y351" s="85">
        <f t="shared" si="152"/>
        <v>0.48000000000000043</v>
      </c>
      <c r="Z351" s="85">
        <f t="shared" si="152"/>
        <v>7.5</v>
      </c>
      <c r="AA351" s="85">
        <f t="shared" si="152"/>
        <v>-14.499999999999943</v>
      </c>
      <c r="AB351" s="85">
        <f t="shared" si="152"/>
        <v>-12.5</v>
      </c>
      <c r="AC351" s="85">
        <f t="shared" si="152"/>
        <v>0</v>
      </c>
    </row>
    <row r="352" spans="1:29" x14ac:dyDescent="0.3">
      <c r="A352" s="67">
        <v>18300</v>
      </c>
      <c r="B352" s="85">
        <v>2.1500000000000021</v>
      </c>
      <c r="C352" s="85">
        <v>0.33999999999999986</v>
      </c>
      <c r="D352" s="85">
        <v>8.5</v>
      </c>
      <c r="E352" s="85">
        <v>-5.5</v>
      </c>
      <c r="F352" s="85">
        <v>-8.5</v>
      </c>
      <c r="G352" s="85">
        <v>0</v>
      </c>
      <c r="H352" s="113"/>
      <c r="P352" s="21" t="str">
        <f t="shared" si="153"/>
        <v>A</v>
      </c>
      <c r="Q352" s="85">
        <f t="shared" si="155"/>
        <v>0</v>
      </c>
      <c r="R352" s="85">
        <f t="shared" si="151"/>
        <v>0</v>
      </c>
      <c r="S352" s="85">
        <f t="shared" si="151"/>
        <v>0</v>
      </c>
      <c r="T352" s="85">
        <f t="shared" si="151"/>
        <v>0</v>
      </c>
      <c r="U352" s="85">
        <f t="shared" si="151"/>
        <v>0</v>
      </c>
      <c r="V352" s="85">
        <f t="shared" si="151"/>
        <v>0</v>
      </c>
      <c r="W352" s="33"/>
      <c r="X352" s="85">
        <f t="shared" si="154"/>
        <v>2.1500000000000021</v>
      </c>
      <c r="Y352" s="85">
        <f t="shared" si="152"/>
        <v>0.33999999999999986</v>
      </c>
      <c r="Z352" s="85">
        <f t="shared" si="152"/>
        <v>8.5</v>
      </c>
      <c r="AA352" s="85">
        <f t="shared" si="152"/>
        <v>-5.5</v>
      </c>
      <c r="AB352" s="85">
        <f t="shared" si="152"/>
        <v>-8.5</v>
      </c>
      <c r="AC352" s="85">
        <f t="shared" si="152"/>
        <v>0</v>
      </c>
    </row>
    <row r="353" spans="1:29" x14ac:dyDescent="0.3">
      <c r="A353" s="67">
        <v>18400</v>
      </c>
      <c r="B353" s="85">
        <v>3.25</v>
      </c>
      <c r="C353" s="85">
        <v>0.58000000000000007</v>
      </c>
      <c r="D353" s="85">
        <v>22.5</v>
      </c>
      <c r="E353" s="85">
        <v>2.9999999999999432</v>
      </c>
      <c r="F353" s="85">
        <v>-16.5</v>
      </c>
      <c r="G353" s="85">
        <v>0.5</v>
      </c>
      <c r="H353" s="113"/>
      <c r="P353" s="21" t="str">
        <f t="shared" si="153"/>
        <v>A</v>
      </c>
      <c r="Q353" s="85">
        <f t="shared" si="155"/>
        <v>0</v>
      </c>
      <c r="R353" s="85">
        <f t="shared" si="151"/>
        <v>0</v>
      </c>
      <c r="S353" s="85">
        <f t="shared" si="151"/>
        <v>0</v>
      </c>
      <c r="T353" s="85">
        <f t="shared" si="151"/>
        <v>0</v>
      </c>
      <c r="U353" s="85">
        <f t="shared" si="151"/>
        <v>0</v>
      </c>
      <c r="V353" s="85">
        <f t="shared" si="151"/>
        <v>0</v>
      </c>
      <c r="W353" s="33"/>
      <c r="X353" s="85">
        <f t="shared" si="154"/>
        <v>3.25</v>
      </c>
      <c r="Y353" s="85">
        <f t="shared" si="152"/>
        <v>0.58000000000000007</v>
      </c>
      <c r="Z353" s="85">
        <f t="shared" si="152"/>
        <v>22.5</v>
      </c>
      <c r="AA353" s="85">
        <f t="shared" si="152"/>
        <v>2.9999999999999432</v>
      </c>
      <c r="AB353" s="85">
        <f t="shared" si="152"/>
        <v>-16.5</v>
      </c>
      <c r="AC353" s="85">
        <f t="shared" si="152"/>
        <v>0.5</v>
      </c>
    </row>
    <row r="354" spans="1:29" x14ac:dyDescent="0.3">
      <c r="A354" s="67">
        <v>18500</v>
      </c>
      <c r="B354" s="85">
        <v>2.4000000000000004</v>
      </c>
      <c r="C354" s="85">
        <v>0.55000000000000071</v>
      </c>
      <c r="D354" s="85">
        <v>22</v>
      </c>
      <c r="E354" s="85">
        <v>6.4999999999999716</v>
      </c>
      <c r="F354" s="85">
        <v>-15</v>
      </c>
      <c r="G354" s="85">
        <v>0.49999999999999956</v>
      </c>
      <c r="H354" s="113"/>
      <c r="P354" s="21" t="str">
        <f t="shared" si="153"/>
        <v>A</v>
      </c>
      <c r="Q354" s="85">
        <f t="shared" si="155"/>
        <v>0</v>
      </c>
      <c r="R354" s="85">
        <f t="shared" si="151"/>
        <v>0</v>
      </c>
      <c r="S354" s="85">
        <f t="shared" si="151"/>
        <v>0</v>
      </c>
      <c r="T354" s="85">
        <f t="shared" si="151"/>
        <v>0</v>
      </c>
      <c r="U354" s="85">
        <f t="shared" si="151"/>
        <v>0</v>
      </c>
      <c r="V354" s="85">
        <f t="shared" si="151"/>
        <v>0</v>
      </c>
      <c r="W354" s="33"/>
      <c r="X354" s="85">
        <f t="shared" si="154"/>
        <v>2.4000000000000004</v>
      </c>
      <c r="Y354" s="85">
        <f t="shared" si="152"/>
        <v>0.55000000000000071</v>
      </c>
      <c r="Z354" s="85">
        <f t="shared" si="152"/>
        <v>22</v>
      </c>
      <c r="AA354" s="85">
        <f t="shared" si="152"/>
        <v>6.4999999999999716</v>
      </c>
      <c r="AB354" s="85">
        <f t="shared" si="152"/>
        <v>-15</v>
      </c>
      <c r="AC354" s="85">
        <f t="shared" si="152"/>
        <v>0.49999999999999956</v>
      </c>
    </row>
    <row r="355" spans="1:29" x14ac:dyDescent="0.3">
      <c r="A355" s="67">
        <v>18600</v>
      </c>
      <c r="B355" s="85">
        <v>0.40000000000000036</v>
      </c>
      <c r="C355" s="85">
        <v>0.17999999999999972</v>
      </c>
      <c r="D355" s="85">
        <v>5</v>
      </c>
      <c r="E355" s="85">
        <v>0.99999999999998579</v>
      </c>
      <c r="F355" s="85">
        <v>-3</v>
      </c>
      <c r="G355" s="85">
        <v>0.5</v>
      </c>
      <c r="H355" s="113"/>
      <c r="P355" s="21" t="str">
        <f t="shared" si="153"/>
        <v>A</v>
      </c>
      <c r="Q355" s="85">
        <f t="shared" si="155"/>
        <v>0</v>
      </c>
      <c r="R355" s="85">
        <f t="shared" si="151"/>
        <v>0</v>
      </c>
      <c r="S355" s="85">
        <f t="shared" si="151"/>
        <v>0</v>
      </c>
      <c r="T355" s="85">
        <f t="shared" si="151"/>
        <v>0</v>
      </c>
      <c r="U355" s="85">
        <f t="shared" si="151"/>
        <v>0</v>
      </c>
      <c r="V355" s="85">
        <f t="shared" si="151"/>
        <v>0</v>
      </c>
      <c r="W355" s="33"/>
      <c r="X355" s="85">
        <f t="shared" si="154"/>
        <v>0.40000000000000036</v>
      </c>
      <c r="Y355" s="85">
        <f t="shared" si="152"/>
        <v>0.17999999999999972</v>
      </c>
      <c r="Z355" s="85">
        <f t="shared" si="152"/>
        <v>5</v>
      </c>
      <c r="AA355" s="85">
        <f t="shared" si="152"/>
        <v>0.99999999999998579</v>
      </c>
      <c r="AB355" s="85">
        <f t="shared" si="152"/>
        <v>-3</v>
      </c>
      <c r="AC355" s="85">
        <f t="shared" si="152"/>
        <v>0.5</v>
      </c>
    </row>
    <row r="356" spans="1:29" x14ac:dyDescent="0.3">
      <c r="A356" s="67">
        <v>18700</v>
      </c>
      <c r="B356" s="85">
        <v>4.9999999999999822E-2</v>
      </c>
      <c r="C356" s="85">
        <v>8.0000000000000071E-2</v>
      </c>
      <c r="D356" s="85">
        <v>0.5</v>
      </c>
      <c r="E356" s="85">
        <v>-0.5</v>
      </c>
      <c r="F356" s="85">
        <v>-0.5</v>
      </c>
      <c r="G356" s="85">
        <v>0</v>
      </c>
      <c r="H356" s="113"/>
      <c r="P356" s="21" t="str">
        <f t="shared" si="153"/>
        <v>A</v>
      </c>
      <c r="Q356" s="85">
        <f t="shared" si="155"/>
        <v>0</v>
      </c>
      <c r="R356" s="85">
        <f t="shared" si="151"/>
        <v>0</v>
      </c>
      <c r="S356" s="85">
        <f t="shared" si="151"/>
        <v>0</v>
      </c>
      <c r="T356" s="85">
        <f t="shared" si="151"/>
        <v>0</v>
      </c>
      <c r="U356" s="85">
        <f t="shared" si="151"/>
        <v>0</v>
      </c>
      <c r="V356" s="85">
        <f t="shared" si="151"/>
        <v>0</v>
      </c>
      <c r="W356" s="33"/>
      <c r="X356" s="85">
        <f t="shared" si="154"/>
        <v>4.9999999999999822E-2</v>
      </c>
      <c r="Y356" s="85">
        <f t="shared" si="152"/>
        <v>8.0000000000000071E-2</v>
      </c>
      <c r="Z356" s="85">
        <f t="shared" si="152"/>
        <v>0.5</v>
      </c>
      <c r="AA356" s="85">
        <f t="shared" si="152"/>
        <v>-0.5</v>
      </c>
      <c r="AB356" s="85">
        <f t="shared" si="152"/>
        <v>-0.5</v>
      </c>
      <c r="AC356" s="85">
        <f t="shared" si="152"/>
        <v>0</v>
      </c>
    </row>
    <row r="357" spans="1:29" x14ac:dyDescent="0.3">
      <c r="A357" s="67">
        <v>18800</v>
      </c>
      <c r="B357" s="85">
        <v>0.10000000000000053</v>
      </c>
      <c r="C357" s="85">
        <v>9.9999999999999645E-2</v>
      </c>
      <c r="D357" s="85">
        <v>1</v>
      </c>
      <c r="E357" s="85">
        <v>0</v>
      </c>
      <c r="F357" s="85">
        <v>-0.5</v>
      </c>
      <c r="G357" s="85">
        <v>0</v>
      </c>
      <c r="H357" s="113"/>
      <c r="P357" s="21" t="str">
        <f t="shared" si="153"/>
        <v>A</v>
      </c>
      <c r="Q357" s="85">
        <f t="shared" si="155"/>
        <v>0</v>
      </c>
      <c r="R357" s="85">
        <f t="shared" si="151"/>
        <v>0</v>
      </c>
      <c r="S357" s="85">
        <f t="shared" si="151"/>
        <v>0</v>
      </c>
      <c r="T357" s="85">
        <f t="shared" si="151"/>
        <v>0</v>
      </c>
      <c r="U357" s="85">
        <f t="shared" si="151"/>
        <v>0</v>
      </c>
      <c r="V357" s="85">
        <f t="shared" si="151"/>
        <v>0</v>
      </c>
      <c r="W357" s="33"/>
      <c r="X357" s="85">
        <f t="shared" si="154"/>
        <v>0.10000000000000053</v>
      </c>
      <c r="Y357" s="85">
        <f t="shared" si="152"/>
        <v>9.9999999999999645E-2</v>
      </c>
      <c r="Z357" s="85">
        <f t="shared" si="152"/>
        <v>1</v>
      </c>
      <c r="AA357" s="85">
        <f t="shared" si="152"/>
        <v>0</v>
      </c>
      <c r="AB357" s="85">
        <f t="shared" si="152"/>
        <v>-0.5</v>
      </c>
      <c r="AC357" s="85">
        <f t="shared" si="152"/>
        <v>0</v>
      </c>
    </row>
    <row r="358" spans="1:29" x14ac:dyDescent="0.3">
      <c r="A358" s="67">
        <v>18900</v>
      </c>
      <c r="B358" s="85">
        <v>0.35000000000000009</v>
      </c>
      <c r="C358" s="85">
        <v>0.24000000000000021</v>
      </c>
      <c r="D358" s="85">
        <v>5.5</v>
      </c>
      <c r="E358" s="85">
        <v>2</v>
      </c>
      <c r="F358" s="85">
        <v>-3.5</v>
      </c>
      <c r="G358" s="85">
        <v>0</v>
      </c>
      <c r="H358" s="113"/>
      <c r="P358" s="21" t="str">
        <f t="shared" si="153"/>
        <v>A</v>
      </c>
      <c r="Q358" s="85">
        <f t="shared" si="155"/>
        <v>0</v>
      </c>
      <c r="R358" s="85">
        <f t="shared" si="151"/>
        <v>0</v>
      </c>
      <c r="S358" s="85">
        <f t="shared" si="151"/>
        <v>0</v>
      </c>
      <c r="T358" s="85">
        <f t="shared" si="151"/>
        <v>0</v>
      </c>
      <c r="U358" s="85">
        <f t="shared" si="151"/>
        <v>0</v>
      </c>
      <c r="V358" s="85">
        <f t="shared" si="151"/>
        <v>0</v>
      </c>
      <c r="W358" s="33"/>
      <c r="X358" s="85">
        <f t="shared" si="154"/>
        <v>0.35000000000000009</v>
      </c>
      <c r="Y358" s="85">
        <f t="shared" si="152"/>
        <v>0.24000000000000021</v>
      </c>
      <c r="Z358" s="85">
        <f t="shared" si="152"/>
        <v>5.5</v>
      </c>
      <c r="AA358" s="85">
        <f t="shared" si="152"/>
        <v>2</v>
      </c>
      <c r="AB358" s="85">
        <f t="shared" si="152"/>
        <v>-3.5</v>
      </c>
      <c r="AC358" s="85">
        <f t="shared" si="152"/>
        <v>0</v>
      </c>
    </row>
    <row r="359" spans="1:29" x14ac:dyDescent="0.3">
      <c r="A359" s="68" t="s">
        <v>120</v>
      </c>
      <c r="B359" s="86">
        <v>38.649999999999991</v>
      </c>
      <c r="C359" s="86">
        <v>5.2299999999999986</v>
      </c>
      <c r="D359" s="86">
        <v>86.5</v>
      </c>
      <c r="E359" s="86">
        <v>-124.00000000000004</v>
      </c>
      <c r="F359" s="86">
        <v>-121.00000000000006</v>
      </c>
      <c r="G359" s="86">
        <v>-4.4408920985006262E-16</v>
      </c>
      <c r="H359" s="89"/>
      <c r="I359" s="105">
        <f>X359</f>
        <v>33.549999999999997</v>
      </c>
      <c r="J359" s="105">
        <f>Y359</f>
        <v>4.5899999999999981</v>
      </c>
      <c r="K359" s="105">
        <f>Z359</f>
        <v>78</v>
      </c>
      <c r="L359" s="105">
        <f>AA359</f>
        <v>-101.5000000000001</v>
      </c>
      <c r="M359" s="105">
        <f t="shared" ref="M359:N359" si="156">AB359</f>
        <v>-106.5</v>
      </c>
      <c r="N359" s="105">
        <f t="shared" si="156"/>
        <v>0.49999999999999956</v>
      </c>
      <c r="P359" s="21"/>
      <c r="Q359" s="33"/>
      <c r="R359" s="33"/>
      <c r="S359" s="33"/>
      <c r="T359" s="33"/>
      <c r="U359" s="33"/>
      <c r="V359" s="33"/>
      <c r="W359" s="33"/>
      <c r="X359" s="106">
        <f>SUM(X343:X358)</f>
        <v>33.549999999999997</v>
      </c>
      <c r="Y359" s="106">
        <f t="shared" ref="Y359:AC359" si="157">SUM(Y343:Y358)</f>
        <v>4.5899999999999981</v>
      </c>
      <c r="Z359" s="106">
        <f t="shared" si="157"/>
        <v>78</v>
      </c>
      <c r="AA359" s="106">
        <f t="shared" si="157"/>
        <v>-101.5000000000001</v>
      </c>
      <c r="AB359" s="106">
        <f t="shared" si="157"/>
        <v>-106.5</v>
      </c>
      <c r="AC359" s="106">
        <f t="shared" si="157"/>
        <v>0.49999999999999956</v>
      </c>
    </row>
    <row r="360" spans="1:29" x14ac:dyDescent="0.3">
      <c r="A360" s="82"/>
      <c r="B360" s="89"/>
      <c r="C360" s="89"/>
      <c r="D360" s="89"/>
      <c r="E360" s="89"/>
      <c r="F360" s="89"/>
      <c r="G360" s="89"/>
      <c r="H360" s="89"/>
      <c r="P360" s="21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</row>
    <row r="361" spans="1:29" x14ac:dyDescent="0.3">
      <c r="A361" s="92" t="s">
        <v>128</v>
      </c>
      <c r="B361" s="92" t="s">
        <v>127</v>
      </c>
      <c r="C361" s="92" t="s">
        <v>129</v>
      </c>
      <c r="D361" s="92" t="s">
        <v>130</v>
      </c>
      <c r="E361" s="92" t="s">
        <v>131</v>
      </c>
      <c r="F361" s="92" t="s">
        <v>132</v>
      </c>
      <c r="G361" s="92" t="s">
        <v>133</v>
      </c>
      <c r="H361" s="92"/>
      <c r="P361" s="21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</row>
    <row r="362" spans="1:29" x14ac:dyDescent="0.3">
      <c r="A362" s="68" t="s">
        <v>44</v>
      </c>
      <c r="B362" s="68" t="s">
        <v>36</v>
      </c>
      <c r="C362" s="68" t="s">
        <v>37</v>
      </c>
      <c r="D362" s="68" t="s">
        <v>118</v>
      </c>
      <c r="E362" s="68" t="s">
        <v>116</v>
      </c>
      <c r="F362" s="68" t="s">
        <v>119</v>
      </c>
      <c r="G362" s="68" t="s">
        <v>117</v>
      </c>
      <c r="H362" s="82"/>
      <c r="P362" s="21"/>
      <c r="Q362" s="33"/>
      <c r="R362" s="33"/>
      <c r="S362" s="33"/>
      <c r="T362" s="33"/>
      <c r="U362" s="33"/>
      <c r="V362" s="33"/>
      <c r="W362" s="33"/>
      <c r="X362" s="106">
        <f t="shared" ref="X362:AC362" si="158">SUM(X363:X378)</f>
        <v>52.350000000000016</v>
      </c>
      <c r="Y362" s="106">
        <f t="shared" si="158"/>
        <v>4.4800000000000004</v>
      </c>
      <c r="Z362" s="106">
        <f t="shared" si="158"/>
        <v>146.99999999999994</v>
      </c>
      <c r="AA362" s="106">
        <f t="shared" si="158"/>
        <v>-6.9999999999998437</v>
      </c>
      <c r="AB362" s="106">
        <f t="shared" si="158"/>
        <v>-115</v>
      </c>
      <c r="AC362" s="106">
        <f t="shared" si="158"/>
        <v>-4.5</v>
      </c>
    </row>
    <row r="363" spans="1:29" x14ac:dyDescent="0.3">
      <c r="A363" s="67">
        <v>16900</v>
      </c>
      <c r="B363" s="85">
        <v>1.6499999999999986</v>
      </c>
      <c r="C363" s="85">
        <v>0.41999999999999815</v>
      </c>
      <c r="D363" s="85">
        <v>15</v>
      </c>
      <c r="E363" s="85">
        <v>4.9999999999999858</v>
      </c>
      <c r="F363" s="85">
        <v>-10</v>
      </c>
      <c r="G363" s="85">
        <v>0</v>
      </c>
      <c r="H363" s="113"/>
      <c r="I363" s="105">
        <f>X362</f>
        <v>52.350000000000016</v>
      </c>
      <c r="J363" s="105">
        <f>Y362</f>
        <v>4.4800000000000004</v>
      </c>
      <c r="K363" s="105">
        <f t="shared" ref="K363:N363" si="159">Z362</f>
        <v>146.99999999999994</v>
      </c>
      <c r="L363" s="105">
        <f t="shared" si="159"/>
        <v>-6.9999999999998437</v>
      </c>
      <c r="M363" s="105">
        <f t="shared" si="159"/>
        <v>-115</v>
      </c>
      <c r="N363" s="105">
        <f t="shared" si="159"/>
        <v>-4.5</v>
      </c>
      <c r="P363" s="21" t="str">
        <f>IF(A363&lt;=$B$340,"A","B")</f>
        <v>A</v>
      </c>
      <c r="Q363" s="85">
        <f t="shared" ref="Q363:V378" si="160">IF($P363="B",B363,0)</f>
        <v>0</v>
      </c>
      <c r="R363" s="85">
        <f t="shared" si="160"/>
        <v>0</v>
      </c>
      <c r="S363" s="85">
        <f t="shared" si="160"/>
        <v>0</v>
      </c>
      <c r="T363" s="85">
        <f t="shared" si="160"/>
        <v>0</v>
      </c>
      <c r="U363" s="85">
        <f t="shared" si="160"/>
        <v>0</v>
      </c>
      <c r="V363" s="85">
        <f t="shared" si="160"/>
        <v>0</v>
      </c>
      <c r="W363" s="33"/>
      <c r="X363" s="85">
        <f>IF($P363="A",B363,0)</f>
        <v>1.6499999999999986</v>
      </c>
      <c r="Y363" s="85">
        <f t="shared" ref="Y363:AC378" si="161">IF($P363="A",C363,0)</f>
        <v>0.41999999999999815</v>
      </c>
      <c r="Z363" s="85">
        <f t="shared" si="161"/>
        <v>15</v>
      </c>
      <c r="AA363" s="85">
        <f t="shared" si="161"/>
        <v>4.9999999999999858</v>
      </c>
      <c r="AB363" s="85">
        <f t="shared" si="161"/>
        <v>-10</v>
      </c>
      <c r="AC363" s="85">
        <f t="shared" si="161"/>
        <v>0</v>
      </c>
    </row>
    <row r="364" spans="1:29" x14ac:dyDescent="0.3">
      <c r="A364" s="67">
        <v>17000</v>
      </c>
      <c r="B364" s="85">
        <v>3.4000000000000004</v>
      </c>
      <c r="C364" s="85">
        <v>0.74000000000000199</v>
      </c>
      <c r="D364" s="85">
        <v>25</v>
      </c>
      <c r="E364" s="85">
        <v>8.0000000000000142</v>
      </c>
      <c r="F364" s="85">
        <v>-17.499999999999986</v>
      </c>
      <c r="G364" s="85">
        <v>-0.5</v>
      </c>
      <c r="H364" s="113"/>
      <c r="P364" s="21" t="str">
        <f t="shared" ref="P364:P378" si="162">IF(A364&lt;=$B$340,"A","B")</f>
        <v>A</v>
      </c>
      <c r="Q364" s="85">
        <f t="shared" si="160"/>
        <v>0</v>
      </c>
      <c r="R364" s="85">
        <f t="shared" si="160"/>
        <v>0</v>
      </c>
      <c r="S364" s="85">
        <f t="shared" si="160"/>
        <v>0</v>
      </c>
      <c r="T364" s="85">
        <f t="shared" si="160"/>
        <v>0</v>
      </c>
      <c r="U364" s="85">
        <f t="shared" si="160"/>
        <v>0</v>
      </c>
      <c r="V364" s="85">
        <f t="shared" si="160"/>
        <v>0</v>
      </c>
      <c r="W364" s="33"/>
      <c r="X364" s="85">
        <f t="shared" ref="X364:X378" si="163">IF($P364="A",B364,0)</f>
        <v>3.4000000000000004</v>
      </c>
      <c r="Y364" s="85">
        <f t="shared" si="161"/>
        <v>0.74000000000000199</v>
      </c>
      <c r="Z364" s="85">
        <f t="shared" si="161"/>
        <v>25</v>
      </c>
      <c r="AA364" s="85">
        <f t="shared" si="161"/>
        <v>8.0000000000000142</v>
      </c>
      <c r="AB364" s="85">
        <f t="shared" si="161"/>
        <v>-17.499999999999986</v>
      </c>
      <c r="AC364" s="85">
        <f t="shared" si="161"/>
        <v>-0.5</v>
      </c>
    </row>
    <row r="365" spans="1:29" x14ac:dyDescent="0.3">
      <c r="A365" s="67">
        <v>17100</v>
      </c>
      <c r="B365" s="85">
        <v>2.0999999999999996</v>
      </c>
      <c r="C365" s="85">
        <v>0.35000000000000142</v>
      </c>
      <c r="D365" s="85">
        <v>15.5</v>
      </c>
      <c r="E365" s="85">
        <v>4.9999999999999858</v>
      </c>
      <c r="F365" s="85">
        <v>-10</v>
      </c>
      <c r="G365" s="85">
        <v>-0.50000000000000044</v>
      </c>
      <c r="H365" s="113"/>
      <c r="P365" s="21" t="str">
        <f t="shared" si="162"/>
        <v>A</v>
      </c>
      <c r="Q365" s="85">
        <f t="shared" si="160"/>
        <v>0</v>
      </c>
      <c r="R365" s="85">
        <f t="shared" si="160"/>
        <v>0</v>
      </c>
      <c r="S365" s="85">
        <f t="shared" si="160"/>
        <v>0</v>
      </c>
      <c r="T365" s="85">
        <f t="shared" si="160"/>
        <v>0</v>
      </c>
      <c r="U365" s="85">
        <f t="shared" si="160"/>
        <v>0</v>
      </c>
      <c r="V365" s="85">
        <f t="shared" si="160"/>
        <v>0</v>
      </c>
      <c r="W365" s="33"/>
      <c r="X365" s="85">
        <f t="shared" si="163"/>
        <v>2.0999999999999996</v>
      </c>
      <c r="Y365" s="85">
        <f t="shared" si="161"/>
        <v>0.35000000000000142</v>
      </c>
      <c r="Z365" s="85">
        <f t="shared" si="161"/>
        <v>15.5</v>
      </c>
      <c r="AA365" s="85">
        <f t="shared" si="161"/>
        <v>4.9999999999999858</v>
      </c>
      <c r="AB365" s="85">
        <f t="shared" si="161"/>
        <v>-10</v>
      </c>
      <c r="AC365" s="85">
        <f t="shared" si="161"/>
        <v>-0.50000000000000044</v>
      </c>
    </row>
    <row r="366" spans="1:29" x14ac:dyDescent="0.3">
      <c r="A366" s="67">
        <v>17200</v>
      </c>
      <c r="B366" s="85">
        <v>2.3000000000000007</v>
      </c>
      <c r="C366" s="85">
        <v>0.30999999999999872</v>
      </c>
      <c r="D366" s="85">
        <v>15.5</v>
      </c>
      <c r="E366" s="85">
        <v>5</v>
      </c>
      <c r="F366" s="85">
        <v>-9.4999999999999858</v>
      </c>
      <c r="G366" s="85">
        <v>-0.5</v>
      </c>
      <c r="H366" s="113"/>
      <c r="P366" s="21" t="str">
        <f t="shared" si="162"/>
        <v>A</v>
      </c>
      <c r="Q366" s="85">
        <f t="shared" si="160"/>
        <v>0</v>
      </c>
      <c r="R366" s="85">
        <f t="shared" si="160"/>
        <v>0</v>
      </c>
      <c r="S366" s="85">
        <f t="shared" si="160"/>
        <v>0</v>
      </c>
      <c r="T366" s="85">
        <f t="shared" si="160"/>
        <v>0</v>
      </c>
      <c r="U366" s="85">
        <f t="shared" si="160"/>
        <v>0</v>
      </c>
      <c r="V366" s="85">
        <f t="shared" si="160"/>
        <v>0</v>
      </c>
      <c r="W366" s="33"/>
      <c r="X366" s="85">
        <f t="shared" si="163"/>
        <v>2.3000000000000007</v>
      </c>
      <c r="Y366" s="85">
        <f t="shared" si="161"/>
        <v>0.30999999999999872</v>
      </c>
      <c r="Z366" s="85">
        <f t="shared" si="161"/>
        <v>15.5</v>
      </c>
      <c r="AA366" s="85">
        <f t="shared" si="161"/>
        <v>5</v>
      </c>
      <c r="AB366" s="85">
        <f t="shared" si="161"/>
        <v>-9.4999999999999858</v>
      </c>
      <c r="AC366" s="85">
        <f t="shared" si="161"/>
        <v>-0.5</v>
      </c>
    </row>
    <row r="367" spans="1:29" x14ac:dyDescent="0.3">
      <c r="A367" s="67">
        <v>17300</v>
      </c>
      <c r="B367" s="85">
        <v>2.9000000000000021</v>
      </c>
      <c r="C367" s="85">
        <v>0.30000000000000071</v>
      </c>
      <c r="D367" s="85">
        <v>16</v>
      </c>
      <c r="E367" s="85">
        <v>4.0000000000000284</v>
      </c>
      <c r="F367" s="85">
        <v>-9.5</v>
      </c>
      <c r="G367" s="85">
        <v>0</v>
      </c>
      <c r="H367" s="113"/>
      <c r="P367" s="21" t="str">
        <f t="shared" si="162"/>
        <v>A</v>
      </c>
      <c r="Q367" s="85">
        <f t="shared" si="160"/>
        <v>0</v>
      </c>
      <c r="R367" s="85">
        <f t="shared" si="160"/>
        <v>0</v>
      </c>
      <c r="S367" s="85">
        <f t="shared" si="160"/>
        <v>0</v>
      </c>
      <c r="T367" s="85">
        <f t="shared" si="160"/>
        <v>0</v>
      </c>
      <c r="U367" s="85">
        <f t="shared" si="160"/>
        <v>0</v>
      </c>
      <c r="V367" s="85">
        <f t="shared" si="160"/>
        <v>0</v>
      </c>
      <c r="W367" s="33"/>
      <c r="X367" s="85">
        <f t="shared" si="163"/>
        <v>2.9000000000000021</v>
      </c>
      <c r="Y367" s="85">
        <f t="shared" si="161"/>
        <v>0.30000000000000071</v>
      </c>
      <c r="Z367" s="85">
        <f t="shared" si="161"/>
        <v>16</v>
      </c>
      <c r="AA367" s="85">
        <f t="shared" si="161"/>
        <v>4.0000000000000284</v>
      </c>
      <c r="AB367" s="85">
        <f t="shared" si="161"/>
        <v>-9.5</v>
      </c>
      <c r="AC367" s="85">
        <f t="shared" si="161"/>
        <v>0</v>
      </c>
    </row>
    <row r="368" spans="1:29" x14ac:dyDescent="0.3">
      <c r="A368" s="67">
        <v>17400</v>
      </c>
      <c r="B368" s="85">
        <v>3.1000000000000014</v>
      </c>
      <c r="C368" s="85">
        <v>0.25</v>
      </c>
      <c r="D368" s="85">
        <v>13.999999999999943</v>
      </c>
      <c r="E368" s="85">
        <v>3.4999999999999716</v>
      </c>
      <c r="F368" s="85">
        <v>-8</v>
      </c>
      <c r="G368" s="85">
        <v>-0.49999999999999911</v>
      </c>
      <c r="H368" s="113"/>
      <c r="P368" s="21" t="str">
        <f t="shared" si="162"/>
        <v>A</v>
      </c>
      <c r="Q368" s="85">
        <f>IF($P368="B",B368,0)</f>
        <v>0</v>
      </c>
      <c r="R368" s="85">
        <f t="shared" si="160"/>
        <v>0</v>
      </c>
      <c r="S368" s="85">
        <f t="shared" si="160"/>
        <v>0</v>
      </c>
      <c r="T368" s="85">
        <f t="shared" si="160"/>
        <v>0</v>
      </c>
      <c r="U368" s="85">
        <f t="shared" si="160"/>
        <v>0</v>
      </c>
      <c r="V368" s="85">
        <f t="shared" si="160"/>
        <v>0</v>
      </c>
      <c r="W368" s="33"/>
      <c r="X368" s="85">
        <f t="shared" si="163"/>
        <v>3.1000000000000014</v>
      </c>
      <c r="Y368" s="85">
        <f t="shared" si="161"/>
        <v>0.25</v>
      </c>
      <c r="Z368" s="85">
        <f t="shared" si="161"/>
        <v>13.999999999999943</v>
      </c>
      <c r="AA368" s="85">
        <f t="shared" si="161"/>
        <v>3.4999999999999716</v>
      </c>
      <c r="AB368" s="85">
        <f t="shared" si="161"/>
        <v>-8</v>
      </c>
      <c r="AC368" s="85">
        <f t="shared" si="161"/>
        <v>-0.49999999999999911</v>
      </c>
    </row>
    <row r="369" spans="1:29" x14ac:dyDescent="0.3">
      <c r="A369" s="67">
        <v>17500</v>
      </c>
      <c r="B369" s="85">
        <v>4.3999999999999986</v>
      </c>
      <c r="C369" s="85">
        <v>0.32000000000000028</v>
      </c>
      <c r="D369" s="85">
        <v>14.5</v>
      </c>
      <c r="E369" s="85">
        <v>1.5000000000000568</v>
      </c>
      <c r="F369" s="85">
        <v>-9.5</v>
      </c>
      <c r="G369" s="85">
        <v>-0.5</v>
      </c>
      <c r="H369" s="113"/>
      <c r="P369" s="21" t="str">
        <f t="shared" si="162"/>
        <v>A</v>
      </c>
      <c r="Q369" s="85">
        <f t="shared" ref="Q369:Q378" si="164">IF($P369="B",B369,0)</f>
        <v>0</v>
      </c>
      <c r="R369" s="85">
        <f t="shared" si="160"/>
        <v>0</v>
      </c>
      <c r="S369" s="85">
        <f t="shared" si="160"/>
        <v>0</v>
      </c>
      <c r="T369" s="85">
        <f t="shared" si="160"/>
        <v>0</v>
      </c>
      <c r="U369" s="85">
        <f t="shared" si="160"/>
        <v>0</v>
      </c>
      <c r="V369" s="85">
        <f t="shared" si="160"/>
        <v>0</v>
      </c>
      <c r="W369" s="33"/>
      <c r="X369" s="85">
        <f t="shared" si="163"/>
        <v>4.3999999999999986</v>
      </c>
      <c r="Y369" s="85">
        <f t="shared" si="161"/>
        <v>0.32000000000000028</v>
      </c>
      <c r="Z369" s="85">
        <f t="shared" si="161"/>
        <v>14.5</v>
      </c>
      <c r="AA369" s="85">
        <f t="shared" si="161"/>
        <v>1.5000000000000568</v>
      </c>
      <c r="AB369" s="85">
        <f t="shared" si="161"/>
        <v>-9.5</v>
      </c>
      <c r="AC369" s="85">
        <f t="shared" si="161"/>
        <v>-0.5</v>
      </c>
    </row>
    <row r="370" spans="1:29" x14ac:dyDescent="0.3">
      <c r="A370" s="67">
        <v>17600</v>
      </c>
      <c r="B370" s="85">
        <v>5.0999999999999943</v>
      </c>
      <c r="C370" s="85">
        <v>0.3100000000000005</v>
      </c>
      <c r="D370" s="85">
        <v>12.5</v>
      </c>
      <c r="E370" s="85">
        <v>-1</v>
      </c>
      <c r="F370" s="85">
        <v>-8.5000000000000284</v>
      </c>
      <c r="G370" s="85">
        <v>-0.5</v>
      </c>
      <c r="H370" s="113"/>
      <c r="P370" s="21" t="str">
        <f t="shared" si="162"/>
        <v>A</v>
      </c>
      <c r="Q370" s="85">
        <f t="shared" si="164"/>
        <v>0</v>
      </c>
      <c r="R370" s="85">
        <f t="shared" si="160"/>
        <v>0</v>
      </c>
      <c r="S370" s="85">
        <f t="shared" si="160"/>
        <v>0</v>
      </c>
      <c r="T370" s="85">
        <f t="shared" si="160"/>
        <v>0</v>
      </c>
      <c r="U370" s="85">
        <f t="shared" si="160"/>
        <v>0</v>
      </c>
      <c r="V370" s="85">
        <f t="shared" si="160"/>
        <v>0</v>
      </c>
      <c r="W370" s="33"/>
      <c r="X370" s="85">
        <f t="shared" si="163"/>
        <v>5.0999999999999943</v>
      </c>
      <c r="Y370" s="85">
        <f t="shared" si="161"/>
        <v>0.3100000000000005</v>
      </c>
      <c r="Z370" s="85">
        <f t="shared" si="161"/>
        <v>12.5</v>
      </c>
      <c r="AA370" s="85">
        <f t="shared" si="161"/>
        <v>-1</v>
      </c>
      <c r="AB370" s="85">
        <f t="shared" si="161"/>
        <v>-8.5000000000000284</v>
      </c>
      <c r="AC370" s="85">
        <f t="shared" si="161"/>
        <v>-0.5</v>
      </c>
    </row>
    <row r="371" spans="1:29" x14ac:dyDescent="0.3">
      <c r="A371" s="67">
        <v>17700</v>
      </c>
      <c r="B371" s="85">
        <v>8.4500000000000028</v>
      </c>
      <c r="C371" s="85">
        <v>0.50999999999999979</v>
      </c>
      <c r="D371" s="85">
        <v>11</v>
      </c>
      <c r="E371" s="85">
        <v>-8.5</v>
      </c>
      <c r="F371" s="85">
        <v>-12.000000000000028</v>
      </c>
      <c r="G371" s="85">
        <v>-0.5</v>
      </c>
      <c r="H371" s="113"/>
      <c r="P371" s="21" t="str">
        <f t="shared" si="162"/>
        <v>A</v>
      </c>
      <c r="Q371" s="85">
        <f t="shared" si="164"/>
        <v>0</v>
      </c>
      <c r="R371" s="85">
        <f t="shared" si="160"/>
        <v>0</v>
      </c>
      <c r="S371" s="85">
        <f t="shared" si="160"/>
        <v>0</v>
      </c>
      <c r="T371" s="85">
        <f t="shared" si="160"/>
        <v>0</v>
      </c>
      <c r="U371" s="85">
        <f t="shared" si="160"/>
        <v>0</v>
      </c>
      <c r="V371" s="85">
        <f t="shared" si="160"/>
        <v>0</v>
      </c>
      <c r="W371" s="33"/>
      <c r="X371" s="85">
        <f t="shared" si="163"/>
        <v>8.4500000000000028</v>
      </c>
      <c r="Y371" s="85">
        <f t="shared" si="161"/>
        <v>0.50999999999999979</v>
      </c>
      <c r="Z371" s="85">
        <f t="shared" si="161"/>
        <v>11</v>
      </c>
      <c r="AA371" s="85">
        <f t="shared" si="161"/>
        <v>-8.5</v>
      </c>
      <c r="AB371" s="85">
        <f t="shared" si="161"/>
        <v>-12.000000000000028</v>
      </c>
      <c r="AC371" s="85">
        <f t="shared" si="161"/>
        <v>-0.5</v>
      </c>
    </row>
    <row r="372" spans="1:29" x14ac:dyDescent="0.3">
      <c r="A372" s="67">
        <v>17800</v>
      </c>
      <c r="B372" s="85">
        <v>9.6500000000000057</v>
      </c>
      <c r="C372" s="85">
        <v>0.52999999999999936</v>
      </c>
      <c r="D372" s="85">
        <v>6</v>
      </c>
      <c r="E372" s="85">
        <v>-13.999999999999886</v>
      </c>
      <c r="F372" s="85">
        <v>-11.5</v>
      </c>
      <c r="G372" s="85">
        <v>-0.5</v>
      </c>
      <c r="H372" s="113"/>
      <c r="P372" s="21" t="str">
        <f t="shared" si="162"/>
        <v>A</v>
      </c>
      <c r="Q372" s="85">
        <f t="shared" si="164"/>
        <v>0</v>
      </c>
      <c r="R372" s="85">
        <f t="shared" si="160"/>
        <v>0</v>
      </c>
      <c r="S372" s="85">
        <f t="shared" si="160"/>
        <v>0</v>
      </c>
      <c r="T372" s="85">
        <f t="shared" si="160"/>
        <v>0</v>
      </c>
      <c r="U372" s="85">
        <f t="shared" si="160"/>
        <v>0</v>
      </c>
      <c r="V372" s="85">
        <f t="shared" si="160"/>
        <v>0</v>
      </c>
      <c r="W372" s="33"/>
      <c r="X372" s="85">
        <f t="shared" si="163"/>
        <v>9.6500000000000057</v>
      </c>
      <c r="Y372" s="85">
        <f t="shared" si="161"/>
        <v>0.52999999999999936</v>
      </c>
      <c r="Z372" s="85">
        <f t="shared" si="161"/>
        <v>6</v>
      </c>
      <c r="AA372" s="85">
        <f t="shared" si="161"/>
        <v>-13.999999999999886</v>
      </c>
      <c r="AB372" s="85">
        <f t="shared" si="161"/>
        <v>-11.5</v>
      </c>
      <c r="AC372" s="85">
        <f t="shared" si="161"/>
        <v>-0.5</v>
      </c>
    </row>
    <row r="373" spans="1:29" x14ac:dyDescent="0.3">
      <c r="A373" s="67">
        <v>17900</v>
      </c>
      <c r="B373" s="85">
        <v>9.3000000000000114</v>
      </c>
      <c r="C373" s="85">
        <v>0.4399999999999995</v>
      </c>
      <c r="D373" s="85">
        <v>2</v>
      </c>
      <c r="E373" s="85">
        <v>-15.5</v>
      </c>
      <c r="F373" s="85">
        <v>-8.9999999999999716</v>
      </c>
      <c r="G373" s="85">
        <v>-0.5</v>
      </c>
      <c r="H373" s="113"/>
      <c r="P373" s="21" t="str">
        <f t="shared" si="162"/>
        <v>A</v>
      </c>
      <c r="Q373" s="85">
        <f t="shared" si="164"/>
        <v>0</v>
      </c>
      <c r="R373" s="85">
        <f t="shared" si="160"/>
        <v>0</v>
      </c>
      <c r="S373" s="85">
        <f t="shared" si="160"/>
        <v>0</v>
      </c>
      <c r="T373" s="85">
        <f t="shared" si="160"/>
        <v>0</v>
      </c>
      <c r="U373" s="85">
        <f t="shared" si="160"/>
        <v>0</v>
      </c>
      <c r="V373" s="85">
        <f t="shared" si="160"/>
        <v>0</v>
      </c>
      <c r="W373" s="33"/>
      <c r="X373" s="85">
        <f t="shared" si="163"/>
        <v>9.3000000000000114</v>
      </c>
      <c r="Y373" s="85">
        <f t="shared" si="161"/>
        <v>0.4399999999999995</v>
      </c>
      <c r="Z373" s="85">
        <f t="shared" si="161"/>
        <v>2</v>
      </c>
      <c r="AA373" s="85">
        <f t="shared" si="161"/>
        <v>-15.5</v>
      </c>
      <c r="AB373" s="85">
        <f t="shared" si="161"/>
        <v>-8.9999999999999716</v>
      </c>
      <c r="AC373" s="85">
        <f t="shared" si="161"/>
        <v>-0.5</v>
      </c>
    </row>
    <row r="374" spans="1:29" x14ac:dyDescent="0.3">
      <c r="A374" s="67">
        <v>18000</v>
      </c>
      <c r="B374" s="85">
        <v>11.949999999999989</v>
      </c>
      <c r="C374" s="85">
        <v>0.58999999999999986</v>
      </c>
      <c r="D374" s="85">
        <v>0.5</v>
      </c>
      <c r="E374" s="85">
        <v>-22.000000000000057</v>
      </c>
      <c r="F374" s="85">
        <v>-13</v>
      </c>
      <c r="G374" s="85">
        <v>-0.5</v>
      </c>
      <c r="H374" s="113"/>
      <c r="P374" s="21" t="str">
        <f t="shared" si="162"/>
        <v>B</v>
      </c>
      <c r="Q374" s="85">
        <f t="shared" si="164"/>
        <v>11.949999999999989</v>
      </c>
      <c r="R374" s="85">
        <f t="shared" si="160"/>
        <v>0.58999999999999986</v>
      </c>
      <c r="S374" s="85">
        <f t="shared" si="160"/>
        <v>0.5</v>
      </c>
      <c r="T374" s="85">
        <f t="shared" si="160"/>
        <v>-22.000000000000057</v>
      </c>
      <c r="U374" s="85">
        <f t="shared" si="160"/>
        <v>-13</v>
      </c>
      <c r="V374" s="85">
        <f t="shared" si="160"/>
        <v>-0.5</v>
      </c>
      <c r="W374" s="33"/>
      <c r="X374" s="85">
        <f t="shared" si="163"/>
        <v>0</v>
      </c>
      <c r="Y374" s="85">
        <f t="shared" si="161"/>
        <v>0</v>
      </c>
      <c r="Z374" s="85">
        <f t="shared" si="161"/>
        <v>0</v>
      </c>
      <c r="AA374" s="85">
        <f t="shared" si="161"/>
        <v>0</v>
      </c>
      <c r="AB374" s="85">
        <f t="shared" si="161"/>
        <v>0</v>
      </c>
      <c r="AC374" s="85">
        <f t="shared" si="161"/>
        <v>0</v>
      </c>
    </row>
    <row r="375" spans="1:29" x14ac:dyDescent="0.3">
      <c r="A375" s="67">
        <v>18100</v>
      </c>
      <c r="B375" s="85">
        <v>11.100000000000023</v>
      </c>
      <c r="C375" s="85">
        <v>0.52999999999999936</v>
      </c>
      <c r="D375" s="85">
        <v>1.5</v>
      </c>
      <c r="E375" s="85">
        <v>-17.999999999999943</v>
      </c>
      <c r="F375" s="85">
        <v>-11.999999999999986</v>
      </c>
      <c r="G375" s="85">
        <v>0</v>
      </c>
      <c r="H375" s="113"/>
      <c r="P375" s="21" t="str">
        <f t="shared" si="162"/>
        <v>B</v>
      </c>
      <c r="Q375" s="85">
        <f t="shared" si="164"/>
        <v>11.100000000000023</v>
      </c>
      <c r="R375" s="85">
        <f t="shared" si="160"/>
        <v>0.52999999999999936</v>
      </c>
      <c r="S375" s="85">
        <f t="shared" si="160"/>
        <v>1.5</v>
      </c>
      <c r="T375" s="85">
        <f t="shared" si="160"/>
        <v>-17.999999999999943</v>
      </c>
      <c r="U375" s="85">
        <f t="shared" si="160"/>
        <v>-11.999999999999986</v>
      </c>
      <c r="V375" s="85">
        <f t="shared" si="160"/>
        <v>0</v>
      </c>
      <c r="W375" s="33"/>
      <c r="X375" s="85">
        <f t="shared" si="163"/>
        <v>0</v>
      </c>
      <c r="Y375" s="85">
        <f t="shared" si="161"/>
        <v>0</v>
      </c>
      <c r="Z375" s="85">
        <f t="shared" si="161"/>
        <v>0</v>
      </c>
      <c r="AA375" s="85">
        <f t="shared" si="161"/>
        <v>0</v>
      </c>
      <c r="AB375" s="85">
        <f t="shared" si="161"/>
        <v>0</v>
      </c>
      <c r="AC375" s="85">
        <f t="shared" si="161"/>
        <v>0</v>
      </c>
    </row>
    <row r="376" spans="1:29" x14ac:dyDescent="0.3">
      <c r="A376" s="67">
        <v>18200</v>
      </c>
      <c r="B376" s="85">
        <v>6.6000000000000227</v>
      </c>
      <c r="C376" s="85">
        <v>0.16000000000000014</v>
      </c>
      <c r="D376" s="85">
        <v>-0.5</v>
      </c>
      <c r="E376" s="85">
        <v>-6.4999999999999432</v>
      </c>
      <c r="F376" s="85">
        <v>-2</v>
      </c>
      <c r="G376" s="85">
        <v>0</v>
      </c>
      <c r="H376" s="113"/>
      <c r="P376" s="21" t="str">
        <f t="shared" si="162"/>
        <v>B</v>
      </c>
      <c r="Q376" s="85">
        <f t="shared" si="164"/>
        <v>6.6000000000000227</v>
      </c>
      <c r="R376" s="85">
        <f t="shared" si="160"/>
        <v>0.16000000000000014</v>
      </c>
      <c r="S376" s="85">
        <f t="shared" si="160"/>
        <v>-0.5</v>
      </c>
      <c r="T376" s="85">
        <f t="shared" si="160"/>
        <v>-6.4999999999999432</v>
      </c>
      <c r="U376" s="85">
        <f t="shared" si="160"/>
        <v>-2</v>
      </c>
      <c r="V376" s="85">
        <f t="shared" si="160"/>
        <v>0</v>
      </c>
      <c r="W376" s="33"/>
      <c r="X376" s="85">
        <f t="shared" si="163"/>
        <v>0</v>
      </c>
      <c r="Y376" s="85">
        <f t="shared" si="161"/>
        <v>0</v>
      </c>
      <c r="Z376" s="85">
        <f t="shared" si="161"/>
        <v>0</v>
      </c>
      <c r="AA376" s="85">
        <f t="shared" si="161"/>
        <v>0</v>
      </c>
      <c r="AB376" s="85">
        <f t="shared" si="161"/>
        <v>0</v>
      </c>
      <c r="AC376" s="85">
        <f t="shared" si="161"/>
        <v>0</v>
      </c>
    </row>
    <row r="377" spans="1:29" x14ac:dyDescent="0.3">
      <c r="A377" s="67">
        <v>18300</v>
      </c>
      <c r="B377" s="85">
        <v>2.6500000000000341</v>
      </c>
      <c r="C377" s="85">
        <v>-0.22999999999999865</v>
      </c>
      <c r="D377" s="85">
        <v>-10.000000000000057</v>
      </c>
      <c r="E377" s="85">
        <v>-1.4999999999999432</v>
      </c>
      <c r="F377" s="85">
        <v>11.5</v>
      </c>
      <c r="G377" s="85">
        <v>-0.5</v>
      </c>
      <c r="H377" s="113"/>
      <c r="P377" s="21" t="str">
        <f t="shared" si="162"/>
        <v>B</v>
      </c>
      <c r="Q377" s="85">
        <f t="shared" si="164"/>
        <v>2.6500000000000341</v>
      </c>
      <c r="R377" s="85">
        <f t="shared" si="160"/>
        <v>-0.22999999999999865</v>
      </c>
      <c r="S377" s="85">
        <f t="shared" si="160"/>
        <v>-10.000000000000057</v>
      </c>
      <c r="T377" s="85">
        <f t="shared" si="160"/>
        <v>-1.4999999999999432</v>
      </c>
      <c r="U377" s="85">
        <f t="shared" si="160"/>
        <v>11.5</v>
      </c>
      <c r="V377" s="85">
        <f t="shared" si="160"/>
        <v>-0.5</v>
      </c>
      <c r="W377" s="33"/>
      <c r="X377" s="85">
        <f t="shared" si="163"/>
        <v>0</v>
      </c>
      <c r="Y377" s="85">
        <f t="shared" si="161"/>
        <v>0</v>
      </c>
      <c r="Z377" s="85">
        <f t="shared" si="161"/>
        <v>0</v>
      </c>
      <c r="AA377" s="85">
        <f t="shared" si="161"/>
        <v>0</v>
      </c>
      <c r="AB377" s="85">
        <f t="shared" si="161"/>
        <v>0</v>
      </c>
      <c r="AC377" s="85">
        <f t="shared" si="161"/>
        <v>0</v>
      </c>
    </row>
    <row r="378" spans="1:29" x14ac:dyDescent="0.3">
      <c r="A378" s="67">
        <v>18400</v>
      </c>
      <c r="B378" s="85">
        <v>0.89999999999997726</v>
      </c>
      <c r="C378" s="85">
        <v>-0.49000000000000021</v>
      </c>
      <c r="D378" s="85">
        <v>-19.000000000000057</v>
      </c>
      <c r="E378" s="85">
        <v>-3</v>
      </c>
      <c r="F378" s="85">
        <v>20</v>
      </c>
      <c r="G378" s="85">
        <v>-0.5</v>
      </c>
      <c r="H378" s="113"/>
      <c r="P378" s="21" t="str">
        <f t="shared" si="162"/>
        <v>B</v>
      </c>
      <c r="Q378" s="85">
        <f t="shared" si="164"/>
        <v>0.89999999999997726</v>
      </c>
      <c r="R378" s="85">
        <f t="shared" si="160"/>
        <v>-0.49000000000000021</v>
      </c>
      <c r="S378" s="85">
        <f t="shared" si="160"/>
        <v>-19.000000000000057</v>
      </c>
      <c r="T378" s="85">
        <f t="shared" si="160"/>
        <v>-3</v>
      </c>
      <c r="U378" s="85">
        <f t="shared" si="160"/>
        <v>20</v>
      </c>
      <c r="V378" s="85">
        <f t="shared" si="160"/>
        <v>-0.5</v>
      </c>
      <c r="W378" s="33"/>
      <c r="X378" s="85">
        <f t="shared" si="163"/>
        <v>0</v>
      </c>
      <c r="Y378" s="85">
        <f t="shared" si="161"/>
        <v>0</v>
      </c>
      <c r="Z378" s="85">
        <f t="shared" si="161"/>
        <v>0</v>
      </c>
      <c r="AA378" s="85">
        <f t="shared" si="161"/>
        <v>0</v>
      </c>
      <c r="AB378" s="85">
        <f t="shared" si="161"/>
        <v>0</v>
      </c>
      <c r="AC378" s="85">
        <f t="shared" si="161"/>
        <v>0</v>
      </c>
    </row>
    <row r="379" spans="1:29" x14ac:dyDescent="0.3">
      <c r="A379" s="68" t="s">
        <v>120</v>
      </c>
      <c r="B379" s="87">
        <v>43.050000000000004</v>
      </c>
      <c r="C379" s="87">
        <v>4.0400000000000009</v>
      </c>
      <c r="D379" s="87">
        <v>144.99999999999994</v>
      </c>
      <c r="E379" s="87">
        <v>8.5000000000001563</v>
      </c>
      <c r="F379" s="87">
        <v>-106.00000000000003</v>
      </c>
      <c r="G379" s="87">
        <v>-3.9999999999999996</v>
      </c>
      <c r="H379" s="114"/>
      <c r="I379" s="105">
        <f>Q379</f>
        <v>33.200000000000045</v>
      </c>
      <c r="J379" s="105">
        <f>R379</f>
        <v>0.5600000000000005</v>
      </c>
      <c r="K379" s="105">
        <f t="shared" ref="K379:N379" si="165">S379</f>
        <v>-27.500000000000114</v>
      </c>
      <c r="L379" s="105">
        <f t="shared" si="165"/>
        <v>-50.999999999999886</v>
      </c>
      <c r="M379" s="105">
        <f t="shared" si="165"/>
        <v>4.5000000000000142</v>
      </c>
      <c r="N379" s="105">
        <f t="shared" si="165"/>
        <v>-1.5</v>
      </c>
      <c r="P379" s="21"/>
      <c r="Q379" s="106">
        <f t="shared" ref="Q379:V379" si="166">+SUM(Q363:Q378)</f>
        <v>33.200000000000045</v>
      </c>
      <c r="R379" s="106">
        <f t="shared" si="166"/>
        <v>0.5600000000000005</v>
      </c>
      <c r="S379" s="106">
        <f t="shared" si="166"/>
        <v>-27.500000000000114</v>
      </c>
      <c r="T379" s="106">
        <f t="shared" si="166"/>
        <v>-50.999999999999886</v>
      </c>
      <c r="U379" s="106">
        <f t="shared" si="166"/>
        <v>4.5000000000000142</v>
      </c>
      <c r="V379" s="106">
        <f t="shared" si="166"/>
        <v>-1.5</v>
      </c>
      <c r="W379" s="33"/>
      <c r="X379" s="33"/>
      <c r="Y379" s="33"/>
      <c r="Z379" s="33"/>
      <c r="AA379" s="33"/>
      <c r="AB379" s="33"/>
      <c r="AC379" s="33"/>
    </row>
    <row r="381" spans="1:29" x14ac:dyDescent="0.3">
      <c r="A381" s="69" t="s">
        <v>134</v>
      </c>
      <c r="B381" s="69" t="s">
        <v>135</v>
      </c>
      <c r="C381" s="69" t="s">
        <v>4</v>
      </c>
      <c r="D381" s="97"/>
      <c r="E381" s="97"/>
      <c r="F381" s="69" t="s">
        <v>136</v>
      </c>
      <c r="G381" s="69" t="s">
        <v>6</v>
      </c>
      <c r="H381" s="82"/>
    </row>
    <row r="382" spans="1:29" x14ac:dyDescent="0.3">
      <c r="A382" s="94">
        <v>17868.05</v>
      </c>
      <c r="B382" s="83">
        <v>17900</v>
      </c>
      <c r="C382" s="95">
        <v>44980</v>
      </c>
      <c r="D382" s="95"/>
      <c r="E382" s="33"/>
      <c r="F382" s="98">
        <v>44963</v>
      </c>
      <c r="G382" s="96">
        <v>0.44686342592592593</v>
      </c>
      <c r="H382" s="112"/>
    </row>
    <row r="383" spans="1:29" x14ac:dyDescent="0.3">
      <c r="A383" s="91" t="s">
        <v>128</v>
      </c>
      <c r="B383" s="92" t="s">
        <v>121</v>
      </c>
      <c r="C383" s="92" t="s">
        <v>122</v>
      </c>
      <c r="D383" s="92" t="s">
        <v>123</v>
      </c>
      <c r="E383" s="92" t="s">
        <v>124</v>
      </c>
      <c r="F383" s="92" t="s">
        <v>125</v>
      </c>
      <c r="G383" s="92" t="s">
        <v>126</v>
      </c>
      <c r="H383" s="92"/>
    </row>
    <row r="384" spans="1:29" x14ac:dyDescent="0.3">
      <c r="A384" s="68" t="s">
        <v>44</v>
      </c>
      <c r="B384" s="68" t="s">
        <v>33</v>
      </c>
      <c r="C384" s="68" t="s">
        <v>32</v>
      </c>
      <c r="D384" s="68" t="s">
        <v>113</v>
      </c>
      <c r="E384" s="68" t="s">
        <v>115</v>
      </c>
      <c r="F384" s="68" t="s">
        <v>112</v>
      </c>
      <c r="G384" s="68" t="s">
        <v>114</v>
      </c>
      <c r="H384" s="82"/>
      <c r="P384" s="21"/>
      <c r="Q384" s="106">
        <f>+SUM(Q385:Q400)</f>
        <v>-14.599999999999937</v>
      </c>
      <c r="R384" s="106">
        <f t="shared" ref="R384:V384" si="167">+SUM(R385:R400)</f>
        <v>1.5599999999999969</v>
      </c>
      <c r="S384" s="106">
        <f t="shared" si="167"/>
        <v>77.500000000000057</v>
      </c>
      <c r="T384" s="106">
        <f t="shared" si="167"/>
        <v>-5.500000000000199</v>
      </c>
      <c r="U384" s="106">
        <f t="shared" si="167"/>
        <v>-44.500000000000057</v>
      </c>
      <c r="V384" s="106">
        <f t="shared" si="167"/>
        <v>-2.5</v>
      </c>
      <c r="W384" s="33"/>
      <c r="X384" s="33"/>
      <c r="Y384" s="33"/>
      <c r="Z384" s="33"/>
      <c r="AA384" s="33"/>
      <c r="AB384" s="33"/>
      <c r="AC384" s="33"/>
    </row>
    <row r="385" spans="1:29" x14ac:dyDescent="0.3">
      <c r="A385" s="67">
        <v>17400</v>
      </c>
      <c r="B385" s="85">
        <v>-7.5499999999999545</v>
      </c>
      <c r="C385" s="85">
        <v>9.9999999999997868E-3</v>
      </c>
      <c r="D385" s="85">
        <v>10.5</v>
      </c>
      <c r="E385" s="85">
        <v>5.9999999999999716</v>
      </c>
      <c r="F385" s="85">
        <v>-3</v>
      </c>
      <c r="G385" s="85">
        <v>0</v>
      </c>
      <c r="H385" s="113"/>
      <c r="I385" s="105">
        <f t="shared" ref="I385:N385" si="168">Q384</f>
        <v>-14.599999999999937</v>
      </c>
      <c r="J385" s="105">
        <f t="shared" si="168"/>
        <v>1.5599999999999969</v>
      </c>
      <c r="K385" s="105">
        <f t="shared" si="168"/>
        <v>77.500000000000057</v>
      </c>
      <c r="L385" s="105">
        <f t="shared" si="168"/>
        <v>-5.500000000000199</v>
      </c>
      <c r="M385" s="105">
        <f t="shared" si="168"/>
        <v>-44.500000000000057</v>
      </c>
      <c r="N385" s="105">
        <f t="shared" si="168"/>
        <v>-2.5</v>
      </c>
      <c r="P385" s="21" t="str">
        <f>IF(A385&gt;=$B$382,"A","B")</f>
        <v>B</v>
      </c>
      <c r="Q385" s="85">
        <f t="shared" ref="Q385:V400" si="169">IF($P385="B",B385,0)</f>
        <v>-7.5499999999999545</v>
      </c>
      <c r="R385" s="85">
        <f t="shared" si="169"/>
        <v>9.9999999999997868E-3</v>
      </c>
      <c r="S385" s="85">
        <f t="shared" si="169"/>
        <v>10.5</v>
      </c>
      <c r="T385" s="85">
        <f t="shared" si="169"/>
        <v>5.9999999999999716</v>
      </c>
      <c r="U385" s="85">
        <f t="shared" si="169"/>
        <v>-3</v>
      </c>
      <c r="V385" s="85">
        <f t="shared" si="169"/>
        <v>0</v>
      </c>
      <c r="W385" s="33"/>
      <c r="X385" s="85">
        <f>IF($P385="A",B385,0)</f>
        <v>0</v>
      </c>
      <c r="Y385" s="85">
        <f t="shared" ref="Y385:AC400" si="170">IF($P385="A",C385,0)</f>
        <v>0</v>
      </c>
      <c r="Z385" s="85">
        <f t="shared" si="170"/>
        <v>0</v>
      </c>
      <c r="AA385" s="85">
        <f t="shared" si="170"/>
        <v>0</v>
      </c>
      <c r="AB385" s="85">
        <f t="shared" si="170"/>
        <v>0</v>
      </c>
      <c r="AC385" s="85">
        <f t="shared" si="170"/>
        <v>0</v>
      </c>
    </row>
    <row r="386" spans="1:29" x14ac:dyDescent="0.3">
      <c r="A386" s="67">
        <v>17500</v>
      </c>
      <c r="B386" s="85">
        <v>-3.9499999999999886</v>
      </c>
      <c r="C386" s="85">
        <v>0.37999999999999901</v>
      </c>
      <c r="D386" s="85">
        <v>24</v>
      </c>
      <c r="E386" s="85">
        <v>6</v>
      </c>
      <c r="F386" s="85">
        <v>-11.5</v>
      </c>
      <c r="G386" s="85">
        <v>-0.5</v>
      </c>
      <c r="H386" s="113"/>
      <c r="P386" s="21" t="str">
        <f t="shared" ref="P386:P400" si="171">IF(A386&gt;=$B$382,"A","B")</f>
        <v>B</v>
      </c>
      <c r="Q386" s="85">
        <f t="shared" si="169"/>
        <v>-3.9499999999999886</v>
      </c>
      <c r="R386" s="85">
        <f t="shared" si="169"/>
        <v>0.37999999999999901</v>
      </c>
      <c r="S386" s="85">
        <f t="shared" si="169"/>
        <v>24</v>
      </c>
      <c r="T386" s="85">
        <f t="shared" si="169"/>
        <v>6</v>
      </c>
      <c r="U386" s="85">
        <f t="shared" si="169"/>
        <v>-11.5</v>
      </c>
      <c r="V386" s="85">
        <f t="shared" si="169"/>
        <v>-0.5</v>
      </c>
      <c r="W386" s="33"/>
      <c r="X386" s="85">
        <f t="shared" ref="X386:X400" si="172">IF($P386="A",B386,0)</f>
        <v>0</v>
      </c>
      <c r="Y386" s="85">
        <f t="shared" si="170"/>
        <v>0</v>
      </c>
      <c r="Z386" s="85">
        <f t="shared" si="170"/>
        <v>0</v>
      </c>
      <c r="AA386" s="85">
        <f t="shared" si="170"/>
        <v>0</v>
      </c>
      <c r="AB386" s="85">
        <f t="shared" si="170"/>
        <v>0</v>
      </c>
      <c r="AC386" s="85">
        <f t="shared" si="170"/>
        <v>0</v>
      </c>
    </row>
    <row r="387" spans="1:29" x14ac:dyDescent="0.3">
      <c r="A387" s="67">
        <v>17600</v>
      </c>
      <c r="B387" s="85">
        <v>-4.3500000000000227</v>
      </c>
      <c r="C387" s="85">
        <v>0.20999999999999908</v>
      </c>
      <c r="D387" s="85">
        <v>16.500000000000057</v>
      </c>
      <c r="E387" s="85">
        <v>3.9999999999999432</v>
      </c>
      <c r="F387" s="85">
        <v>-7</v>
      </c>
      <c r="G387" s="85">
        <v>-0.5</v>
      </c>
      <c r="H387" s="113"/>
      <c r="P387" s="21" t="str">
        <f t="shared" si="171"/>
        <v>B</v>
      </c>
      <c r="Q387" s="85">
        <f t="shared" si="169"/>
        <v>-4.3500000000000227</v>
      </c>
      <c r="R387" s="85">
        <f t="shared" si="169"/>
        <v>0.20999999999999908</v>
      </c>
      <c r="S387" s="85">
        <f t="shared" si="169"/>
        <v>16.500000000000057</v>
      </c>
      <c r="T387" s="85">
        <f t="shared" si="169"/>
        <v>3.9999999999999432</v>
      </c>
      <c r="U387" s="85">
        <f t="shared" si="169"/>
        <v>-7</v>
      </c>
      <c r="V387" s="85">
        <f t="shared" si="169"/>
        <v>-0.5</v>
      </c>
      <c r="W387" s="33"/>
      <c r="X387" s="85">
        <f t="shared" si="172"/>
        <v>0</v>
      </c>
      <c r="Y387" s="85">
        <f t="shared" si="170"/>
        <v>0</v>
      </c>
      <c r="Z387" s="85">
        <f t="shared" si="170"/>
        <v>0</v>
      </c>
      <c r="AA387" s="85">
        <f t="shared" si="170"/>
        <v>0</v>
      </c>
      <c r="AB387" s="85">
        <f t="shared" si="170"/>
        <v>0</v>
      </c>
      <c r="AC387" s="85">
        <f t="shared" si="170"/>
        <v>0</v>
      </c>
    </row>
    <row r="388" spans="1:29" x14ac:dyDescent="0.3">
      <c r="A388" s="67">
        <v>17700</v>
      </c>
      <c r="B388" s="85">
        <v>0.65000000000003411</v>
      </c>
      <c r="C388" s="85">
        <v>0.53999999999999915</v>
      </c>
      <c r="D388" s="85">
        <v>18</v>
      </c>
      <c r="E388" s="85">
        <v>-8.5000000000000568</v>
      </c>
      <c r="F388" s="85">
        <v>-13.5</v>
      </c>
      <c r="G388" s="85">
        <v>-1</v>
      </c>
      <c r="H388" s="113"/>
      <c r="P388" s="21" t="str">
        <f t="shared" si="171"/>
        <v>B</v>
      </c>
      <c r="Q388" s="85">
        <f t="shared" si="169"/>
        <v>0.65000000000003411</v>
      </c>
      <c r="R388" s="85">
        <f t="shared" si="169"/>
        <v>0.53999999999999915</v>
      </c>
      <c r="S388" s="85">
        <f t="shared" si="169"/>
        <v>18</v>
      </c>
      <c r="T388" s="85">
        <f t="shared" si="169"/>
        <v>-8.5000000000000568</v>
      </c>
      <c r="U388" s="85">
        <f t="shared" si="169"/>
        <v>-13.5</v>
      </c>
      <c r="V388" s="85">
        <f t="shared" si="169"/>
        <v>-1</v>
      </c>
      <c r="W388" s="33"/>
      <c r="X388" s="85">
        <f t="shared" si="172"/>
        <v>0</v>
      </c>
      <c r="Y388" s="85">
        <f t="shared" si="170"/>
        <v>0</v>
      </c>
      <c r="Z388" s="85">
        <f t="shared" si="170"/>
        <v>0</v>
      </c>
      <c r="AA388" s="85">
        <f t="shared" si="170"/>
        <v>0</v>
      </c>
      <c r="AB388" s="85">
        <f t="shared" si="170"/>
        <v>0</v>
      </c>
      <c r="AC388" s="85">
        <f t="shared" si="170"/>
        <v>0</v>
      </c>
    </row>
    <row r="389" spans="1:29" x14ac:dyDescent="0.3">
      <c r="A389" s="67">
        <v>17800</v>
      </c>
      <c r="B389" s="85">
        <v>0.59999999999999432</v>
      </c>
      <c r="C389" s="85">
        <v>0.41999999999999993</v>
      </c>
      <c r="D389" s="85">
        <v>8.5</v>
      </c>
      <c r="E389" s="85">
        <v>-13.000000000000057</v>
      </c>
      <c r="F389" s="85">
        <v>-9.5000000000000568</v>
      </c>
      <c r="G389" s="85">
        <v>-0.5</v>
      </c>
      <c r="H389" s="113"/>
      <c r="P389" s="21" t="str">
        <f t="shared" si="171"/>
        <v>B</v>
      </c>
      <c r="Q389" s="85">
        <f t="shared" si="169"/>
        <v>0.59999999999999432</v>
      </c>
      <c r="R389" s="85">
        <f t="shared" si="169"/>
        <v>0.41999999999999993</v>
      </c>
      <c r="S389" s="85">
        <f t="shared" si="169"/>
        <v>8.5</v>
      </c>
      <c r="T389" s="85">
        <f t="shared" si="169"/>
        <v>-13.000000000000057</v>
      </c>
      <c r="U389" s="85">
        <f t="shared" si="169"/>
        <v>-9.5000000000000568</v>
      </c>
      <c r="V389" s="85">
        <f t="shared" si="169"/>
        <v>-0.5</v>
      </c>
      <c r="W389" s="33"/>
      <c r="X389" s="85">
        <f t="shared" si="172"/>
        <v>0</v>
      </c>
      <c r="Y389" s="85">
        <f t="shared" si="170"/>
        <v>0</v>
      </c>
      <c r="Z389" s="85">
        <f t="shared" si="170"/>
        <v>0</v>
      </c>
      <c r="AA389" s="85">
        <f t="shared" si="170"/>
        <v>0</v>
      </c>
      <c r="AB389" s="85">
        <f t="shared" si="170"/>
        <v>0</v>
      </c>
      <c r="AC389" s="85">
        <f t="shared" si="170"/>
        <v>0</v>
      </c>
    </row>
    <row r="390" spans="1:29" x14ac:dyDescent="0.3">
      <c r="A390" s="67">
        <v>17900</v>
      </c>
      <c r="B390" s="85">
        <v>4.0500000000000114</v>
      </c>
      <c r="C390" s="85">
        <v>0.58999999999999986</v>
      </c>
      <c r="D390" s="85">
        <v>2.5</v>
      </c>
      <c r="E390" s="85">
        <v>-25.999999999999943</v>
      </c>
      <c r="F390" s="85">
        <v>-12.000000000000057</v>
      </c>
      <c r="G390" s="85">
        <v>-0.5</v>
      </c>
      <c r="H390" s="113"/>
      <c r="P390" s="21" t="str">
        <f t="shared" si="171"/>
        <v>A</v>
      </c>
      <c r="Q390" s="85">
        <f>IF($P390="B",B390,0)</f>
        <v>0</v>
      </c>
      <c r="R390" s="85">
        <f t="shared" si="169"/>
        <v>0</v>
      </c>
      <c r="S390" s="85">
        <f t="shared" si="169"/>
        <v>0</v>
      </c>
      <c r="T390" s="85">
        <f t="shared" si="169"/>
        <v>0</v>
      </c>
      <c r="U390" s="85">
        <f t="shared" si="169"/>
        <v>0</v>
      </c>
      <c r="V390" s="85">
        <f t="shared" si="169"/>
        <v>0</v>
      </c>
      <c r="W390" s="33"/>
      <c r="X390" s="85">
        <f t="shared" si="172"/>
        <v>4.0500000000000114</v>
      </c>
      <c r="Y390" s="85">
        <f t="shared" si="170"/>
        <v>0.58999999999999986</v>
      </c>
      <c r="Z390" s="85">
        <f t="shared" si="170"/>
        <v>2.5</v>
      </c>
      <c r="AA390" s="85">
        <f t="shared" si="170"/>
        <v>-25.999999999999943</v>
      </c>
      <c r="AB390" s="85">
        <f t="shared" si="170"/>
        <v>-12.000000000000057</v>
      </c>
      <c r="AC390" s="85">
        <f t="shared" si="170"/>
        <v>-0.5</v>
      </c>
    </row>
    <row r="391" spans="1:29" x14ac:dyDescent="0.3">
      <c r="A391" s="67">
        <v>18000</v>
      </c>
      <c r="B391" s="85">
        <v>4.1500000000000057</v>
      </c>
      <c r="C391" s="85">
        <v>0.54999999999999893</v>
      </c>
      <c r="D391" s="85">
        <v>0</v>
      </c>
      <c r="E391" s="85">
        <v>-27</v>
      </c>
      <c r="F391" s="85">
        <v>-11</v>
      </c>
      <c r="G391" s="85">
        <v>-0.5</v>
      </c>
      <c r="H391" s="113"/>
      <c r="P391" s="21" t="str">
        <f t="shared" si="171"/>
        <v>A</v>
      </c>
      <c r="Q391" s="85">
        <f t="shared" ref="Q391:Q400" si="173">IF($P391="B",B391,0)</f>
        <v>0</v>
      </c>
      <c r="R391" s="85">
        <f t="shared" si="169"/>
        <v>0</v>
      </c>
      <c r="S391" s="85">
        <f t="shared" si="169"/>
        <v>0</v>
      </c>
      <c r="T391" s="85">
        <f t="shared" si="169"/>
        <v>0</v>
      </c>
      <c r="U391" s="85">
        <f t="shared" si="169"/>
        <v>0</v>
      </c>
      <c r="V391" s="85">
        <f t="shared" si="169"/>
        <v>0</v>
      </c>
      <c r="W391" s="33"/>
      <c r="X391" s="85">
        <f t="shared" si="172"/>
        <v>4.1500000000000057</v>
      </c>
      <c r="Y391" s="85">
        <f t="shared" si="170"/>
        <v>0.54999999999999893</v>
      </c>
      <c r="Z391" s="85">
        <f t="shared" si="170"/>
        <v>0</v>
      </c>
      <c r="AA391" s="85">
        <f t="shared" si="170"/>
        <v>-27</v>
      </c>
      <c r="AB391" s="85">
        <f t="shared" si="170"/>
        <v>-11</v>
      </c>
      <c r="AC391" s="85">
        <f t="shared" si="170"/>
        <v>-0.5</v>
      </c>
    </row>
    <row r="392" spans="1:29" x14ac:dyDescent="0.3">
      <c r="A392" s="67">
        <v>18100</v>
      </c>
      <c r="B392" s="85">
        <v>2.3999999999999915</v>
      </c>
      <c r="C392" s="85">
        <v>0.37999999999999901</v>
      </c>
      <c r="D392" s="85">
        <v>-0.5</v>
      </c>
      <c r="E392" s="85">
        <v>-19</v>
      </c>
      <c r="F392" s="85">
        <v>-7</v>
      </c>
      <c r="G392" s="85">
        <v>-0.5</v>
      </c>
      <c r="H392" s="113"/>
      <c r="P392" s="21" t="str">
        <f t="shared" si="171"/>
        <v>A</v>
      </c>
      <c r="Q392" s="85">
        <f t="shared" si="173"/>
        <v>0</v>
      </c>
      <c r="R392" s="85">
        <f t="shared" si="169"/>
        <v>0</v>
      </c>
      <c r="S392" s="85">
        <f t="shared" si="169"/>
        <v>0</v>
      </c>
      <c r="T392" s="85">
        <f t="shared" si="169"/>
        <v>0</v>
      </c>
      <c r="U392" s="85">
        <f t="shared" si="169"/>
        <v>0</v>
      </c>
      <c r="V392" s="85">
        <f t="shared" si="169"/>
        <v>0</v>
      </c>
      <c r="W392" s="33"/>
      <c r="X392" s="85">
        <f t="shared" si="172"/>
        <v>2.3999999999999915</v>
      </c>
      <c r="Y392" s="85">
        <f t="shared" si="170"/>
        <v>0.37999999999999901</v>
      </c>
      <c r="Z392" s="85">
        <f t="shared" si="170"/>
        <v>-0.5</v>
      </c>
      <c r="AA392" s="85">
        <f t="shared" si="170"/>
        <v>-19</v>
      </c>
      <c r="AB392" s="85">
        <f t="shared" si="170"/>
        <v>-7</v>
      </c>
      <c r="AC392" s="85">
        <f t="shared" si="170"/>
        <v>-0.5</v>
      </c>
    </row>
    <row r="393" spans="1:29" x14ac:dyDescent="0.3">
      <c r="A393" s="67">
        <v>18200</v>
      </c>
      <c r="B393" s="85">
        <v>1.8500000000000014</v>
      </c>
      <c r="C393" s="85">
        <v>0.33999999999999986</v>
      </c>
      <c r="D393" s="85">
        <v>1.5</v>
      </c>
      <c r="E393" s="85">
        <v>-13.499999999999943</v>
      </c>
      <c r="F393" s="85">
        <v>-6</v>
      </c>
      <c r="G393" s="85">
        <v>0</v>
      </c>
      <c r="H393" s="113"/>
      <c r="P393" s="21" t="str">
        <f t="shared" si="171"/>
        <v>A</v>
      </c>
      <c r="Q393" s="85">
        <f t="shared" si="173"/>
        <v>0</v>
      </c>
      <c r="R393" s="85">
        <f t="shared" si="169"/>
        <v>0</v>
      </c>
      <c r="S393" s="85">
        <f t="shared" si="169"/>
        <v>0</v>
      </c>
      <c r="T393" s="85">
        <f t="shared" si="169"/>
        <v>0</v>
      </c>
      <c r="U393" s="85">
        <f t="shared" si="169"/>
        <v>0</v>
      </c>
      <c r="V393" s="85">
        <f t="shared" si="169"/>
        <v>0</v>
      </c>
      <c r="W393" s="33"/>
      <c r="X393" s="85">
        <f t="shared" si="172"/>
        <v>1.8500000000000014</v>
      </c>
      <c r="Y393" s="85">
        <f t="shared" si="170"/>
        <v>0.33999999999999986</v>
      </c>
      <c r="Z393" s="85">
        <f t="shared" si="170"/>
        <v>1.5</v>
      </c>
      <c r="AA393" s="85">
        <f t="shared" si="170"/>
        <v>-13.499999999999943</v>
      </c>
      <c r="AB393" s="85">
        <f t="shared" si="170"/>
        <v>-6</v>
      </c>
      <c r="AC393" s="85">
        <f t="shared" si="170"/>
        <v>0</v>
      </c>
    </row>
    <row r="394" spans="1:29" x14ac:dyDescent="0.3">
      <c r="A394" s="67">
        <v>18300</v>
      </c>
      <c r="B394" s="85">
        <v>0.55000000000000426</v>
      </c>
      <c r="C394" s="85">
        <v>0.19999999999999929</v>
      </c>
      <c r="D394" s="85">
        <v>0</v>
      </c>
      <c r="E394" s="85">
        <v>-8</v>
      </c>
      <c r="F394" s="85">
        <v>-2</v>
      </c>
      <c r="G394" s="85">
        <v>-0.5</v>
      </c>
      <c r="H394" s="113"/>
      <c r="P394" s="21" t="str">
        <f t="shared" si="171"/>
        <v>A</v>
      </c>
      <c r="Q394" s="85">
        <f t="shared" si="173"/>
        <v>0</v>
      </c>
      <c r="R394" s="85">
        <f t="shared" si="169"/>
        <v>0</v>
      </c>
      <c r="S394" s="85">
        <f t="shared" si="169"/>
        <v>0</v>
      </c>
      <c r="T394" s="85">
        <f t="shared" si="169"/>
        <v>0</v>
      </c>
      <c r="U394" s="85">
        <f t="shared" si="169"/>
        <v>0</v>
      </c>
      <c r="V394" s="85">
        <f t="shared" si="169"/>
        <v>0</v>
      </c>
      <c r="W394" s="33"/>
      <c r="X394" s="85">
        <f t="shared" si="172"/>
        <v>0.55000000000000426</v>
      </c>
      <c r="Y394" s="85">
        <f t="shared" si="170"/>
        <v>0.19999999999999929</v>
      </c>
      <c r="Z394" s="85">
        <f t="shared" si="170"/>
        <v>0</v>
      </c>
      <c r="AA394" s="85">
        <f t="shared" si="170"/>
        <v>-8</v>
      </c>
      <c r="AB394" s="85">
        <f t="shared" si="170"/>
        <v>-2</v>
      </c>
      <c r="AC394" s="85">
        <f t="shared" si="170"/>
        <v>-0.5</v>
      </c>
    </row>
    <row r="395" spans="1:29" x14ac:dyDescent="0.3">
      <c r="A395" s="67">
        <v>18400</v>
      </c>
      <c r="B395" s="85">
        <v>2.6499999999999986</v>
      </c>
      <c r="C395" s="85">
        <v>0.52000000000000135</v>
      </c>
      <c r="D395" s="85">
        <v>17</v>
      </c>
      <c r="E395" s="85">
        <v>0</v>
      </c>
      <c r="F395" s="85">
        <v>-13.5</v>
      </c>
      <c r="G395" s="85">
        <v>0</v>
      </c>
      <c r="H395" s="113"/>
      <c r="P395" s="21" t="str">
        <f t="shared" si="171"/>
        <v>A</v>
      </c>
      <c r="Q395" s="85">
        <f t="shared" si="173"/>
        <v>0</v>
      </c>
      <c r="R395" s="85">
        <f t="shared" si="169"/>
        <v>0</v>
      </c>
      <c r="S395" s="85">
        <f t="shared" si="169"/>
        <v>0</v>
      </c>
      <c r="T395" s="85">
        <f t="shared" si="169"/>
        <v>0</v>
      </c>
      <c r="U395" s="85">
        <f t="shared" si="169"/>
        <v>0</v>
      </c>
      <c r="V395" s="85">
        <f t="shared" si="169"/>
        <v>0</v>
      </c>
      <c r="W395" s="33"/>
      <c r="X395" s="85">
        <f t="shared" si="172"/>
        <v>2.6499999999999986</v>
      </c>
      <c r="Y395" s="85">
        <f t="shared" si="170"/>
        <v>0.52000000000000135</v>
      </c>
      <c r="Z395" s="85">
        <f t="shared" si="170"/>
        <v>17</v>
      </c>
      <c r="AA395" s="85">
        <f t="shared" si="170"/>
        <v>0</v>
      </c>
      <c r="AB395" s="85">
        <f t="shared" si="170"/>
        <v>-13.5</v>
      </c>
      <c r="AC395" s="85">
        <f t="shared" si="170"/>
        <v>0</v>
      </c>
    </row>
    <row r="396" spans="1:29" x14ac:dyDescent="0.3">
      <c r="A396" s="67">
        <v>18500</v>
      </c>
      <c r="B396" s="85">
        <v>2.1500000000000004</v>
      </c>
      <c r="C396" s="85">
        <v>0.54000000000000092</v>
      </c>
      <c r="D396" s="85">
        <v>19.5</v>
      </c>
      <c r="E396" s="85">
        <v>4.4999999999999716</v>
      </c>
      <c r="F396" s="85">
        <v>-13.5</v>
      </c>
      <c r="G396" s="85">
        <v>0.49999999999999956</v>
      </c>
      <c r="H396" s="113"/>
      <c r="P396" s="21" t="str">
        <f t="shared" si="171"/>
        <v>A</v>
      </c>
      <c r="Q396" s="85">
        <f t="shared" si="173"/>
        <v>0</v>
      </c>
      <c r="R396" s="85">
        <f t="shared" si="169"/>
        <v>0</v>
      </c>
      <c r="S396" s="85">
        <f t="shared" si="169"/>
        <v>0</v>
      </c>
      <c r="T396" s="85">
        <f t="shared" si="169"/>
        <v>0</v>
      </c>
      <c r="U396" s="85">
        <f t="shared" si="169"/>
        <v>0</v>
      </c>
      <c r="V396" s="85">
        <f t="shared" si="169"/>
        <v>0</v>
      </c>
      <c r="W396" s="33"/>
      <c r="X396" s="85">
        <f t="shared" si="172"/>
        <v>2.1500000000000004</v>
      </c>
      <c r="Y396" s="85">
        <f t="shared" si="170"/>
        <v>0.54000000000000092</v>
      </c>
      <c r="Z396" s="85">
        <f t="shared" si="170"/>
        <v>19.5</v>
      </c>
      <c r="AA396" s="85">
        <f t="shared" si="170"/>
        <v>4.4999999999999716</v>
      </c>
      <c r="AB396" s="85">
        <f t="shared" si="170"/>
        <v>-13.5</v>
      </c>
      <c r="AC396" s="85">
        <f t="shared" si="170"/>
        <v>0.49999999999999956</v>
      </c>
    </row>
    <row r="397" spans="1:29" x14ac:dyDescent="0.3">
      <c r="A397" s="67">
        <v>18600</v>
      </c>
      <c r="B397" s="85">
        <v>0.40000000000000036</v>
      </c>
      <c r="C397" s="85">
        <v>0.20999999999999908</v>
      </c>
      <c r="D397" s="85">
        <v>4.5</v>
      </c>
      <c r="E397" s="85">
        <v>0.49999999999997158</v>
      </c>
      <c r="F397" s="85">
        <v>-3</v>
      </c>
      <c r="G397" s="85">
        <v>0.5</v>
      </c>
      <c r="H397" s="113"/>
      <c r="P397" s="21" t="str">
        <f t="shared" si="171"/>
        <v>A</v>
      </c>
      <c r="Q397" s="85">
        <f t="shared" si="173"/>
        <v>0</v>
      </c>
      <c r="R397" s="85">
        <f t="shared" si="169"/>
        <v>0</v>
      </c>
      <c r="S397" s="85">
        <f t="shared" si="169"/>
        <v>0</v>
      </c>
      <c r="T397" s="85">
        <f t="shared" si="169"/>
        <v>0</v>
      </c>
      <c r="U397" s="85">
        <f t="shared" si="169"/>
        <v>0</v>
      </c>
      <c r="V397" s="85">
        <f t="shared" si="169"/>
        <v>0</v>
      </c>
      <c r="W397" s="33"/>
      <c r="X397" s="85">
        <f t="shared" si="172"/>
        <v>0.40000000000000036</v>
      </c>
      <c r="Y397" s="85">
        <f t="shared" si="170"/>
        <v>0.20999999999999908</v>
      </c>
      <c r="Z397" s="85">
        <f t="shared" si="170"/>
        <v>4.5</v>
      </c>
      <c r="AA397" s="85">
        <f t="shared" si="170"/>
        <v>0.49999999999997158</v>
      </c>
      <c r="AB397" s="85">
        <f t="shared" si="170"/>
        <v>-3</v>
      </c>
      <c r="AC397" s="85">
        <f t="shared" si="170"/>
        <v>0.5</v>
      </c>
    </row>
    <row r="398" spans="1:29" x14ac:dyDescent="0.3">
      <c r="A398" s="67">
        <v>18700</v>
      </c>
      <c r="B398" s="85">
        <v>4.9999999999999822E-2</v>
      </c>
      <c r="C398" s="85">
        <v>0.11000000000000121</v>
      </c>
      <c r="D398" s="85">
        <v>0.5</v>
      </c>
      <c r="E398" s="85">
        <v>-0.5</v>
      </c>
      <c r="F398" s="85">
        <v>-0.5</v>
      </c>
      <c r="G398" s="85">
        <v>0</v>
      </c>
      <c r="H398" s="113"/>
      <c r="P398" s="21" t="str">
        <f t="shared" si="171"/>
        <v>A</v>
      </c>
      <c r="Q398" s="85">
        <f t="shared" si="173"/>
        <v>0</v>
      </c>
      <c r="R398" s="85">
        <f t="shared" si="169"/>
        <v>0</v>
      </c>
      <c r="S398" s="85">
        <f t="shared" si="169"/>
        <v>0</v>
      </c>
      <c r="T398" s="85">
        <f t="shared" si="169"/>
        <v>0</v>
      </c>
      <c r="U398" s="85">
        <f t="shared" si="169"/>
        <v>0</v>
      </c>
      <c r="V398" s="85">
        <f t="shared" si="169"/>
        <v>0</v>
      </c>
      <c r="W398" s="33"/>
      <c r="X398" s="85">
        <f t="shared" si="172"/>
        <v>4.9999999999999822E-2</v>
      </c>
      <c r="Y398" s="85">
        <f t="shared" si="170"/>
        <v>0.11000000000000121</v>
      </c>
      <c r="Z398" s="85">
        <f t="shared" si="170"/>
        <v>0.5</v>
      </c>
      <c r="AA398" s="85">
        <f t="shared" si="170"/>
        <v>-0.5</v>
      </c>
      <c r="AB398" s="85">
        <f t="shared" si="170"/>
        <v>-0.5</v>
      </c>
      <c r="AC398" s="85">
        <f t="shared" si="170"/>
        <v>0</v>
      </c>
    </row>
    <row r="399" spans="1:29" x14ac:dyDescent="0.3">
      <c r="A399" s="67">
        <v>18800</v>
      </c>
      <c r="B399" s="85">
        <v>0.20000000000000018</v>
      </c>
      <c r="C399" s="85">
        <v>0.16999999999999993</v>
      </c>
      <c r="D399" s="85">
        <v>2.5</v>
      </c>
      <c r="E399" s="85">
        <v>0.5</v>
      </c>
      <c r="F399" s="85">
        <v>-1.5</v>
      </c>
      <c r="G399" s="85">
        <v>0</v>
      </c>
      <c r="H399" s="113"/>
      <c r="P399" s="21" t="str">
        <f t="shared" si="171"/>
        <v>A</v>
      </c>
      <c r="Q399" s="85">
        <f t="shared" si="173"/>
        <v>0</v>
      </c>
      <c r="R399" s="85">
        <f t="shared" si="169"/>
        <v>0</v>
      </c>
      <c r="S399" s="85">
        <f t="shared" si="169"/>
        <v>0</v>
      </c>
      <c r="T399" s="85">
        <f t="shared" si="169"/>
        <v>0</v>
      </c>
      <c r="U399" s="85">
        <f t="shared" si="169"/>
        <v>0</v>
      </c>
      <c r="V399" s="85">
        <f t="shared" si="169"/>
        <v>0</v>
      </c>
      <c r="W399" s="33"/>
      <c r="X399" s="85">
        <f t="shared" si="172"/>
        <v>0.20000000000000018</v>
      </c>
      <c r="Y399" s="85">
        <f t="shared" si="170"/>
        <v>0.16999999999999993</v>
      </c>
      <c r="Z399" s="85">
        <f t="shared" si="170"/>
        <v>2.5</v>
      </c>
      <c r="AA399" s="85">
        <f t="shared" si="170"/>
        <v>0.5</v>
      </c>
      <c r="AB399" s="85">
        <f t="shared" si="170"/>
        <v>-1.5</v>
      </c>
      <c r="AC399" s="85">
        <f t="shared" si="170"/>
        <v>0</v>
      </c>
    </row>
    <row r="400" spans="1:29" x14ac:dyDescent="0.3">
      <c r="A400" s="67">
        <v>18900</v>
      </c>
      <c r="B400" s="85">
        <v>0.5</v>
      </c>
      <c r="C400" s="85">
        <v>0.35999999999999943</v>
      </c>
      <c r="D400" s="85">
        <v>8</v>
      </c>
      <c r="E400" s="85">
        <v>3</v>
      </c>
      <c r="F400" s="85">
        <v>-5</v>
      </c>
      <c r="G400" s="85">
        <v>0</v>
      </c>
      <c r="H400" s="113"/>
      <c r="P400" s="21" t="str">
        <f t="shared" si="171"/>
        <v>A</v>
      </c>
      <c r="Q400" s="85">
        <f t="shared" si="173"/>
        <v>0</v>
      </c>
      <c r="R400" s="85">
        <f t="shared" si="169"/>
        <v>0</v>
      </c>
      <c r="S400" s="85">
        <f t="shared" si="169"/>
        <v>0</v>
      </c>
      <c r="T400" s="85">
        <f t="shared" si="169"/>
        <v>0</v>
      </c>
      <c r="U400" s="85">
        <f t="shared" si="169"/>
        <v>0</v>
      </c>
      <c r="V400" s="85">
        <f t="shared" si="169"/>
        <v>0</v>
      </c>
      <c r="W400" s="33"/>
      <c r="X400" s="85">
        <f t="shared" si="172"/>
        <v>0.5</v>
      </c>
      <c r="Y400" s="85">
        <f t="shared" si="170"/>
        <v>0.35999999999999943</v>
      </c>
      <c r="Z400" s="85">
        <f t="shared" si="170"/>
        <v>8</v>
      </c>
      <c r="AA400" s="85">
        <f t="shared" si="170"/>
        <v>3</v>
      </c>
      <c r="AB400" s="85">
        <f t="shared" si="170"/>
        <v>-5</v>
      </c>
      <c r="AC400" s="85">
        <f t="shared" si="170"/>
        <v>0</v>
      </c>
    </row>
    <row r="401" spans="1:29" x14ac:dyDescent="0.3">
      <c r="A401" s="68" t="s">
        <v>120</v>
      </c>
      <c r="B401" s="86">
        <v>19.550000000000004</v>
      </c>
      <c r="C401" s="86">
        <v>4.3899999999999988</v>
      </c>
      <c r="D401" s="86">
        <v>64</v>
      </c>
      <c r="E401" s="86">
        <v>-98.5</v>
      </c>
      <c r="F401" s="86">
        <v>-84.500000000000114</v>
      </c>
      <c r="G401" s="86">
        <v>-1.5000000000000004</v>
      </c>
      <c r="H401" s="89"/>
      <c r="I401" s="105">
        <f>X401</f>
        <v>18.95000000000001</v>
      </c>
      <c r="J401" s="105">
        <f>Y401</f>
        <v>3.9699999999999989</v>
      </c>
      <c r="K401" s="105">
        <f>Z401</f>
        <v>55.5</v>
      </c>
      <c r="L401" s="105">
        <f>AA401</f>
        <v>-85.499999999999943</v>
      </c>
      <c r="M401" s="105">
        <f t="shared" ref="M401:N401" si="174">AB401</f>
        <v>-75.000000000000057</v>
      </c>
      <c r="N401" s="105">
        <f t="shared" si="174"/>
        <v>-1.0000000000000004</v>
      </c>
      <c r="P401" s="21"/>
      <c r="Q401" s="33"/>
      <c r="R401" s="33"/>
      <c r="S401" s="33"/>
      <c r="T401" s="33"/>
      <c r="U401" s="33"/>
      <c r="V401" s="33"/>
      <c r="W401" s="33"/>
      <c r="X401" s="106">
        <f>SUM(X385:X400)</f>
        <v>18.95000000000001</v>
      </c>
      <c r="Y401" s="106">
        <f t="shared" ref="Y401:AC401" si="175">SUM(Y385:Y400)</f>
        <v>3.9699999999999989</v>
      </c>
      <c r="Z401" s="106">
        <f t="shared" si="175"/>
        <v>55.5</v>
      </c>
      <c r="AA401" s="106">
        <f t="shared" si="175"/>
        <v>-85.499999999999943</v>
      </c>
      <c r="AB401" s="106">
        <f t="shared" si="175"/>
        <v>-75.000000000000057</v>
      </c>
      <c r="AC401" s="106">
        <f t="shared" si="175"/>
        <v>-1.0000000000000004</v>
      </c>
    </row>
    <row r="402" spans="1:29" x14ac:dyDescent="0.3">
      <c r="A402" s="82"/>
      <c r="B402" s="89"/>
      <c r="C402" s="89"/>
      <c r="D402" s="89"/>
      <c r="E402" s="89"/>
      <c r="F402" s="89"/>
      <c r="G402" s="89"/>
      <c r="H402" s="89"/>
      <c r="P402" s="21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</row>
    <row r="403" spans="1:29" x14ac:dyDescent="0.3">
      <c r="A403" s="92" t="s">
        <v>128</v>
      </c>
      <c r="B403" s="92" t="s">
        <v>127</v>
      </c>
      <c r="C403" s="92" t="s">
        <v>129</v>
      </c>
      <c r="D403" s="92" t="s">
        <v>130</v>
      </c>
      <c r="E403" s="92" t="s">
        <v>131</v>
      </c>
      <c r="F403" s="92" t="s">
        <v>132</v>
      </c>
      <c r="G403" s="92" t="s">
        <v>133</v>
      </c>
      <c r="H403" s="92"/>
      <c r="P403" s="21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</row>
    <row r="404" spans="1:29" x14ac:dyDescent="0.3">
      <c r="A404" s="68" t="s">
        <v>44</v>
      </c>
      <c r="B404" s="68" t="s">
        <v>36</v>
      </c>
      <c r="C404" s="68" t="s">
        <v>37</v>
      </c>
      <c r="D404" s="68" t="s">
        <v>118</v>
      </c>
      <c r="E404" s="68" t="s">
        <v>116</v>
      </c>
      <c r="F404" s="68" t="s">
        <v>119</v>
      </c>
      <c r="G404" s="68" t="s">
        <v>117</v>
      </c>
      <c r="H404" s="82"/>
      <c r="P404" s="21"/>
      <c r="Q404" s="33"/>
      <c r="R404" s="33"/>
      <c r="S404" s="33"/>
      <c r="T404" s="33"/>
      <c r="U404" s="33"/>
      <c r="V404" s="33"/>
      <c r="W404" s="33"/>
      <c r="X404" s="106">
        <f t="shared" ref="X404:AC404" si="176">SUM(X405:X420)</f>
        <v>40.799999999999983</v>
      </c>
      <c r="Y404" s="106">
        <f t="shared" si="176"/>
        <v>2.3400000000000052</v>
      </c>
      <c r="Z404" s="106">
        <f t="shared" si="176"/>
        <v>114.99999999999997</v>
      </c>
      <c r="AA404" s="106">
        <f t="shared" si="176"/>
        <v>9.0000000000001705</v>
      </c>
      <c r="AB404" s="106">
        <f t="shared" si="176"/>
        <v>-70.500000000000028</v>
      </c>
      <c r="AC404" s="106">
        <f t="shared" si="176"/>
        <v>-2.9999999999999991</v>
      </c>
    </row>
    <row r="405" spans="1:29" x14ac:dyDescent="0.3">
      <c r="A405" s="67">
        <v>16900</v>
      </c>
      <c r="B405" s="85">
        <v>1.25</v>
      </c>
      <c r="C405" s="85">
        <v>0.23000000000000043</v>
      </c>
      <c r="D405" s="85">
        <v>11</v>
      </c>
      <c r="E405" s="85">
        <v>3.9999999999999858</v>
      </c>
      <c r="F405" s="85">
        <v>-7</v>
      </c>
      <c r="G405" s="85">
        <v>0</v>
      </c>
      <c r="H405" s="113"/>
      <c r="I405" s="105">
        <f>X404</f>
        <v>40.799999999999983</v>
      </c>
      <c r="J405" s="105">
        <f>Y404</f>
        <v>2.3400000000000052</v>
      </c>
      <c r="K405" s="105">
        <f t="shared" ref="K405:N405" si="177">Z404</f>
        <v>114.99999999999997</v>
      </c>
      <c r="L405" s="105">
        <f t="shared" si="177"/>
        <v>9.0000000000001705</v>
      </c>
      <c r="M405" s="105">
        <f t="shared" si="177"/>
        <v>-70.500000000000028</v>
      </c>
      <c r="N405" s="105">
        <f t="shared" si="177"/>
        <v>-2.9999999999999991</v>
      </c>
      <c r="P405" s="21" t="str">
        <f>IF(A405&lt;=$B$382,"A","B")</f>
        <v>A</v>
      </c>
      <c r="Q405" s="85">
        <f t="shared" ref="Q405:V420" si="178">IF($P405="B",B405,0)</f>
        <v>0</v>
      </c>
      <c r="R405" s="85">
        <f t="shared" si="178"/>
        <v>0</v>
      </c>
      <c r="S405" s="85">
        <f t="shared" si="178"/>
        <v>0</v>
      </c>
      <c r="T405" s="85">
        <f t="shared" si="178"/>
        <v>0</v>
      </c>
      <c r="U405" s="85">
        <f t="shared" si="178"/>
        <v>0</v>
      </c>
      <c r="V405" s="85">
        <f t="shared" si="178"/>
        <v>0</v>
      </c>
      <c r="W405" s="33"/>
      <c r="X405" s="85">
        <f>IF($P405="A",B405,0)</f>
        <v>1.25</v>
      </c>
      <c r="Y405" s="85">
        <f t="shared" ref="Y405:AC420" si="179">IF($P405="A",C405,0)</f>
        <v>0.23000000000000043</v>
      </c>
      <c r="Z405" s="85">
        <f t="shared" si="179"/>
        <v>11</v>
      </c>
      <c r="AA405" s="85">
        <f t="shared" si="179"/>
        <v>3.9999999999999858</v>
      </c>
      <c r="AB405" s="85">
        <f t="shared" si="179"/>
        <v>-7</v>
      </c>
      <c r="AC405" s="85">
        <f t="shared" si="179"/>
        <v>0</v>
      </c>
    </row>
    <row r="406" spans="1:29" x14ac:dyDescent="0.3">
      <c r="A406" s="67">
        <v>17000</v>
      </c>
      <c r="B406" s="85">
        <v>2.9499999999999993</v>
      </c>
      <c r="C406" s="85">
        <v>0.58000000000000185</v>
      </c>
      <c r="D406" s="85">
        <v>22</v>
      </c>
      <c r="E406" s="85">
        <v>7.0000000000000142</v>
      </c>
      <c r="F406" s="85">
        <v>-14.999999999999986</v>
      </c>
      <c r="G406" s="85">
        <v>-0.5</v>
      </c>
      <c r="H406" s="113"/>
      <c r="P406" s="21" t="str">
        <f t="shared" ref="P406:P420" si="180">IF(A406&lt;=$B$382,"A","B")</f>
        <v>A</v>
      </c>
      <c r="Q406" s="85">
        <f t="shared" si="178"/>
        <v>0</v>
      </c>
      <c r="R406" s="85">
        <f t="shared" si="178"/>
        <v>0</v>
      </c>
      <c r="S406" s="85">
        <f t="shared" si="178"/>
        <v>0</v>
      </c>
      <c r="T406" s="85">
        <f t="shared" si="178"/>
        <v>0</v>
      </c>
      <c r="U406" s="85">
        <f t="shared" si="178"/>
        <v>0</v>
      </c>
      <c r="V406" s="85">
        <f t="shared" si="178"/>
        <v>0</v>
      </c>
      <c r="W406" s="33"/>
      <c r="X406" s="85">
        <f t="shared" ref="X406:X420" si="181">IF($P406="A",B406,0)</f>
        <v>2.9499999999999993</v>
      </c>
      <c r="Y406" s="85">
        <f t="shared" si="179"/>
        <v>0.58000000000000185</v>
      </c>
      <c r="Z406" s="85">
        <f t="shared" si="179"/>
        <v>22</v>
      </c>
      <c r="AA406" s="85">
        <f t="shared" si="179"/>
        <v>7.0000000000000142</v>
      </c>
      <c r="AB406" s="85">
        <f t="shared" si="179"/>
        <v>-14.999999999999986</v>
      </c>
      <c r="AC406" s="85">
        <f t="shared" si="179"/>
        <v>-0.5</v>
      </c>
    </row>
    <row r="407" spans="1:29" x14ac:dyDescent="0.3">
      <c r="A407" s="67">
        <v>17100</v>
      </c>
      <c r="B407" s="85">
        <v>1.3000000000000007</v>
      </c>
      <c r="C407" s="85">
        <v>0.12000000000000099</v>
      </c>
      <c r="D407" s="85">
        <v>10.000000000000028</v>
      </c>
      <c r="E407" s="85">
        <v>3.5</v>
      </c>
      <c r="F407" s="85">
        <v>-5.5000000000000142</v>
      </c>
      <c r="G407" s="85">
        <v>0</v>
      </c>
      <c r="H407" s="113"/>
      <c r="P407" s="21" t="str">
        <f t="shared" si="180"/>
        <v>A</v>
      </c>
      <c r="Q407" s="85">
        <f t="shared" si="178"/>
        <v>0</v>
      </c>
      <c r="R407" s="85">
        <f t="shared" si="178"/>
        <v>0</v>
      </c>
      <c r="S407" s="85">
        <f t="shared" si="178"/>
        <v>0</v>
      </c>
      <c r="T407" s="85">
        <f t="shared" si="178"/>
        <v>0</v>
      </c>
      <c r="U407" s="85">
        <f t="shared" si="178"/>
        <v>0</v>
      </c>
      <c r="V407" s="85">
        <f t="shared" si="178"/>
        <v>0</v>
      </c>
      <c r="W407" s="33"/>
      <c r="X407" s="85">
        <f t="shared" si="181"/>
        <v>1.3000000000000007</v>
      </c>
      <c r="Y407" s="85">
        <f t="shared" si="179"/>
        <v>0.12000000000000099</v>
      </c>
      <c r="Z407" s="85">
        <f t="shared" si="179"/>
        <v>10.000000000000028</v>
      </c>
      <c r="AA407" s="85">
        <f t="shared" si="179"/>
        <v>3.5</v>
      </c>
      <c r="AB407" s="85">
        <f t="shared" si="179"/>
        <v>-5.5000000000000142</v>
      </c>
      <c r="AC407" s="85">
        <f t="shared" si="179"/>
        <v>0</v>
      </c>
    </row>
    <row r="408" spans="1:29" x14ac:dyDescent="0.3">
      <c r="A408" s="67">
        <v>17200</v>
      </c>
      <c r="B408" s="85">
        <v>1.3999999999999986</v>
      </c>
      <c r="C408" s="85">
        <v>9.9999999999999645E-2</v>
      </c>
      <c r="D408" s="85">
        <v>10.5</v>
      </c>
      <c r="E408" s="85">
        <v>4.0000000000000284</v>
      </c>
      <c r="F408" s="85">
        <v>-5</v>
      </c>
      <c r="G408" s="85">
        <v>-0.5</v>
      </c>
      <c r="H408" s="113"/>
      <c r="P408" s="21" t="str">
        <f t="shared" si="180"/>
        <v>A</v>
      </c>
      <c r="Q408" s="85">
        <f t="shared" si="178"/>
        <v>0</v>
      </c>
      <c r="R408" s="85">
        <f t="shared" si="178"/>
        <v>0</v>
      </c>
      <c r="S408" s="85">
        <f t="shared" si="178"/>
        <v>0</v>
      </c>
      <c r="T408" s="85">
        <f t="shared" si="178"/>
        <v>0</v>
      </c>
      <c r="U408" s="85">
        <f t="shared" si="178"/>
        <v>0</v>
      </c>
      <c r="V408" s="85">
        <f t="shared" si="178"/>
        <v>0</v>
      </c>
      <c r="W408" s="33"/>
      <c r="X408" s="85">
        <f t="shared" si="181"/>
        <v>1.3999999999999986</v>
      </c>
      <c r="Y408" s="85">
        <f t="shared" si="179"/>
        <v>9.9999999999999645E-2</v>
      </c>
      <c r="Z408" s="85">
        <f t="shared" si="179"/>
        <v>10.5</v>
      </c>
      <c r="AA408" s="85">
        <f t="shared" si="179"/>
        <v>4.0000000000000284</v>
      </c>
      <c r="AB408" s="85">
        <f t="shared" si="179"/>
        <v>-5</v>
      </c>
      <c r="AC408" s="85">
        <f t="shared" si="179"/>
        <v>-0.5</v>
      </c>
    </row>
    <row r="409" spans="1:29" x14ac:dyDescent="0.3">
      <c r="A409" s="67">
        <v>17300</v>
      </c>
      <c r="B409" s="85">
        <v>2.1500000000000021</v>
      </c>
      <c r="C409" s="85">
        <v>0.15000000000000036</v>
      </c>
      <c r="D409" s="85">
        <v>13</v>
      </c>
      <c r="E409" s="85">
        <v>4.5000000000000284</v>
      </c>
      <c r="F409" s="85">
        <v>-6</v>
      </c>
      <c r="G409" s="85">
        <v>0</v>
      </c>
      <c r="H409" s="113"/>
      <c r="P409" s="21" t="str">
        <f t="shared" si="180"/>
        <v>A</v>
      </c>
      <c r="Q409" s="85">
        <f t="shared" si="178"/>
        <v>0</v>
      </c>
      <c r="R409" s="85">
        <f t="shared" si="178"/>
        <v>0</v>
      </c>
      <c r="S409" s="85">
        <f t="shared" si="178"/>
        <v>0</v>
      </c>
      <c r="T409" s="85">
        <f t="shared" si="178"/>
        <v>0</v>
      </c>
      <c r="U409" s="85">
        <f t="shared" si="178"/>
        <v>0</v>
      </c>
      <c r="V409" s="85">
        <f t="shared" si="178"/>
        <v>0</v>
      </c>
      <c r="W409" s="33"/>
      <c r="X409" s="85">
        <f t="shared" si="181"/>
        <v>2.1500000000000021</v>
      </c>
      <c r="Y409" s="85">
        <f t="shared" si="179"/>
        <v>0.15000000000000036</v>
      </c>
      <c r="Z409" s="85">
        <f t="shared" si="179"/>
        <v>13</v>
      </c>
      <c r="AA409" s="85">
        <f t="shared" si="179"/>
        <v>4.5000000000000284</v>
      </c>
      <c r="AB409" s="85">
        <f t="shared" si="179"/>
        <v>-6</v>
      </c>
      <c r="AC409" s="85">
        <f t="shared" si="179"/>
        <v>0</v>
      </c>
    </row>
    <row r="410" spans="1:29" x14ac:dyDescent="0.3">
      <c r="A410" s="67">
        <v>17400</v>
      </c>
      <c r="B410" s="85">
        <v>1.5499999999999972</v>
      </c>
      <c r="C410" s="85">
        <v>0</v>
      </c>
      <c r="D410" s="85">
        <v>8.4999999999999432</v>
      </c>
      <c r="E410" s="85">
        <v>4</v>
      </c>
      <c r="F410" s="85">
        <v>-2.5</v>
      </c>
      <c r="G410" s="85">
        <v>-0.49999999999999911</v>
      </c>
      <c r="H410" s="113"/>
      <c r="P410" s="21" t="str">
        <f t="shared" si="180"/>
        <v>A</v>
      </c>
      <c r="Q410" s="85">
        <f>IF($P410="B",B410,0)</f>
        <v>0</v>
      </c>
      <c r="R410" s="85">
        <f t="shared" si="178"/>
        <v>0</v>
      </c>
      <c r="S410" s="85">
        <f t="shared" si="178"/>
        <v>0</v>
      </c>
      <c r="T410" s="85">
        <f t="shared" si="178"/>
        <v>0</v>
      </c>
      <c r="U410" s="85">
        <f t="shared" si="178"/>
        <v>0</v>
      </c>
      <c r="V410" s="85">
        <f t="shared" si="178"/>
        <v>0</v>
      </c>
      <c r="W410" s="33"/>
      <c r="X410" s="85">
        <f t="shared" si="181"/>
        <v>1.5499999999999972</v>
      </c>
      <c r="Y410" s="85">
        <f t="shared" si="179"/>
        <v>0</v>
      </c>
      <c r="Z410" s="85">
        <f t="shared" si="179"/>
        <v>8.4999999999999432</v>
      </c>
      <c r="AA410" s="85">
        <f t="shared" si="179"/>
        <v>4</v>
      </c>
      <c r="AB410" s="85">
        <f t="shared" si="179"/>
        <v>-2.5</v>
      </c>
      <c r="AC410" s="85">
        <f t="shared" si="179"/>
        <v>-0.49999999999999911</v>
      </c>
    </row>
    <row r="411" spans="1:29" x14ac:dyDescent="0.3">
      <c r="A411" s="67">
        <v>17500</v>
      </c>
      <c r="B411" s="85">
        <v>2.2999999999999972</v>
      </c>
      <c r="C411" s="85">
        <v>4.0000000000000924E-2</v>
      </c>
      <c r="D411" s="85">
        <v>9.5</v>
      </c>
      <c r="E411" s="85">
        <v>3.5</v>
      </c>
      <c r="F411" s="85">
        <v>-3.5</v>
      </c>
      <c r="G411" s="85">
        <v>0</v>
      </c>
      <c r="H411" s="113"/>
      <c r="P411" s="21" t="str">
        <f t="shared" si="180"/>
        <v>A</v>
      </c>
      <c r="Q411" s="85">
        <f t="shared" ref="Q411:Q420" si="182">IF($P411="B",B411,0)</f>
        <v>0</v>
      </c>
      <c r="R411" s="85">
        <f t="shared" si="178"/>
        <v>0</v>
      </c>
      <c r="S411" s="85">
        <f t="shared" si="178"/>
        <v>0</v>
      </c>
      <c r="T411" s="85">
        <f t="shared" si="178"/>
        <v>0</v>
      </c>
      <c r="U411" s="85">
        <f t="shared" si="178"/>
        <v>0</v>
      </c>
      <c r="V411" s="85">
        <f t="shared" si="178"/>
        <v>0</v>
      </c>
      <c r="W411" s="33"/>
      <c r="X411" s="85">
        <f t="shared" si="181"/>
        <v>2.2999999999999972</v>
      </c>
      <c r="Y411" s="85">
        <f t="shared" si="179"/>
        <v>4.0000000000000924E-2</v>
      </c>
      <c r="Z411" s="85">
        <f t="shared" si="179"/>
        <v>9.5</v>
      </c>
      <c r="AA411" s="85">
        <f t="shared" si="179"/>
        <v>3.5</v>
      </c>
      <c r="AB411" s="85">
        <f t="shared" si="179"/>
        <v>-3.5</v>
      </c>
      <c r="AC411" s="85">
        <f t="shared" si="179"/>
        <v>0</v>
      </c>
    </row>
    <row r="412" spans="1:29" x14ac:dyDescent="0.3">
      <c r="A412" s="67">
        <v>17600</v>
      </c>
      <c r="B412" s="85">
        <v>3.5499999999999972</v>
      </c>
      <c r="C412" s="85">
        <v>0.11000000000000121</v>
      </c>
      <c r="D412" s="85">
        <v>10.5</v>
      </c>
      <c r="E412" s="85">
        <v>2.5000000000000568</v>
      </c>
      <c r="F412" s="85">
        <v>-4.5000000000000568</v>
      </c>
      <c r="G412" s="85">
        <v>0</v>
      </c>
      <c r="H412" s="113"/>
      <c r="P412" s="21" t="str">
        <f t="shared" si="180"/>
        <v>A</v>
      </c>
      <c r="Q412" s="85">
        <f t="shared" si="182"/>
        <v>0</v>
      </c>
      <c r="R412" s="85">
        <f t="shared" si="178"/>
        <v>0</v>
      </c>
      <c r="S412" s="85">
        <f t="shared" si="178"/>
        <v>0</v>
      </c>
      <c r="T412" s="85">
        <f t="shared" si="178"/>
        <v>0</v>
      </c>
      <c r="U412" s="85">
        <f t="shared" si="178"/>
        <v>0</v>
      </c>
      <c r="V412" s="85">
        <f t="shared" si="178"/>
        <v>0</v>
      </c>
      <c r="W412" s="33"/>
      <c r="X412" s="85">
        <f t="shared" si="181"/>
        <v>3.5499999999999972</v>
      </c>
      <c r="Y412" s="85">
        <f t="shared" si="179"/>
        <v>0.11000000000000121</v>
      </c>
      <c r="Z412" s="85">
        <f t="shared" si="179"/>
        <v>10.5</v>
      </c>
      <c r="AA412" s="85">
        <f t="shared" si="179"/>
        <v>2.5000000000000568</v>
      </c>
      <c r="AB412" s="85">
        <f t="shared" si="179"/>
        <v>-4.5000000000000568</v>
      </c>
      <c r="AC412" s="85">
        <f t="shared" si="179"/>
        <v>0</v>
      </c>
    </row>
    <row r="413" spans="1:29" x14ac:dyDescent="0.3">
      <c r="A413" s="67">
        <v>17700</v>
      </c>
      <c r="B413" s="85">
        <v>6.9500000000000028</v>
      </c>
      <c r="C413" s="85">
        <v>0.32000000000000028</v>
      </c>
      <c r="D413" s="85">
        <v>11</v>
      </c>
      <c r="E413" s="85">
        <v>-4</v>
      </c>
      <c r="F413" s="85">
        <v>-8</v>
      </c>
      <c r="G413" s="85">
        <v>-0.5</v>
      </c>
      <c r="H413" s="113"/>
      <c r="P413" s="21" t="str">
        <f t="shared" si="180"/>
        <v>A</v>
      </c>
      <c r="Q413" s="85">
        <f t="shared" si="182"/>
        <v>0</v>
      </c>
      <c r="R413" s="85">
        <f t="shared" si="178"/>
        <v>0</v>
      </c>
      <c r="S413" s="85">
        <f t="shared" si="178"/>
        <v>0</v>
      </c>
      <c r="T413" s="85">
        <f t="shared" si="178"/>
        <v>0</v>
      </c>
      <c r="U413" s="85">
        <f t="shared" si="178"/>
        <v>0</v>
      </c>
      <c r="V413" s="85">
        <f t="shared" si="178"/>
        <v>0</v>
      </c>
      <c r="W413" s="33"/>
      <c r="X413" s="85">
        <f t="shared" si="181"/>
        <v>6.9500000000000028</v>
      </c>
      <c r="Y413" s="85">
        <f t="shared" si="179"/>
        <v>0.32000000000000028</v>
      </c>
      <c r="Z413" s="85">
        <f t="shared" si="179"/>
        <v>11</v>
      </c>
      <c r="AA413" s="85">
        <f t="shared" si="179"/>
        <v>-4</v>
      </c>
      <c r="AB413" s="85">
        <f t="shared" si="179"/>
        <v>-8</v>
      </c>
      <c r="AC413" s="85">
        <f t="shared" si="179"/>
        <v>-0.5</v>
      </c>
    </row>
    <row r="414" spans="1:29" x14ac:dyDescent="0.3">
      <c r="A414" s="67">
        <v>17800</v>
      </c>
      <c r="B414" s="85">
        <v>8.2999999999999972</v>
      </c>
      <c r="C414" s="85">
        <v>0.34999999999999964</v>
      </c>
      <c r="D414" s="85">
        <v>6.5</v>
      </c>
      <c r="E414" s="85">
        <v>-8.4999999999999432</v>
      </c>
      <c r="F414" s="85">
        <v>-7.5</v>
      </c>
      <c r="G414" s="85">
        <v>-0.5</v>
      </c>
      <c r="H414" s="113"/>
      <c r="P414" s="21" t="str">
        <f t="shared" si="180"/>
        <v>A</v>
      </c>
      <c r="Q414" s="85">
        <f t="shared" si="182"/>
        <v>0</v>
      </c>
      <c r="R414" s="85">
        <f t="shared" si="178"/>
        <v>0</v>
      </c>
      <c r="S414" s="85">
        <f t="shared" si="178"/>
        <v>0</v>
      </c>
      <c r="T414" s="85">
        <f t="shared" si="178"/>
        <v>0</v>
      </c>
      <c r="U414" s="85">
        <f t="shared" si="178"/>
        <v>0</v>
      </c>
      <c r="V414" s="85">
        <f t="shared" si="178"/>
        <v>0</v>
      </c>
      <c r="W414" s="33"/>
      <c r="X414" s="85">
        <f t="shared" si="181"/>
        <v>8.2999999999999972</v>
      </c>
      <c r="Y414" s="85">
        <f t="shared" si="179"/>
        <v>0.34999999999999964</v>
      </c>
      <c r="Z414" s="85">
        <f t="shared" si="179"/>
        <v>6.5</v>
      </c>
      <c r="AA414" s="85">
        <f t="shared" si="179"/>
        <v>-8.4999999999999432</v>
      </c>
      <c r="AB414" s="85">
        <f t="shared" si="179"/>
        <v>-7.5</v>
      </c>
      <c r="AC414" s="85">
        <f t="shared" si="179"/>
        <v>-0.5</v>
      </c>
    </row>
    <row r="415" spans="1:29" x14ac:dyDescent="0.3">
      <c r="A415" s="67">
        <v>17900</v>
      </c>
      <c r="B415" s="85">
        <v>9.0999999999999943</v>
      </c>
      <c r="C415" s="85">
        <v>0.33999999999999986</v>
      </c>
      <c r="D415" s="85">
        <v>2.5</v>
      </c>
      <c r="E415" s="85">
        <v>-11.5</v>
      </c>
      <c r="F415" s="85">
        <v>-5.9999999999999716</v>
      </c>
      <c r="G415" s="85">
        <v>-0.5</v>
      </c>
      <c r="H415" s="113"/>
      <c r="P415" s="21" t="str">
        <f t="shared" si="180"/>
        <v>A</v>
      </c>
      <c r="Q415" s="85">
        <f t="shared" si="182"/>
        <v>0</v>
      </c>
      <c r="R415" s="85">
        <f t="shared" si="178"/>
        <v>0</v>
      </c>
      <c r="S415" s="85">
        <f t="shared" si="178"/>
        <v>0</v>
      </c>
      <c r="T415" s="85">
        <f t="shared" si="178"/>
        <v>0</v>
      </c>
      <c r="U415" s="85">
        <f t="shared" si="178"/>
        <v>0</v>
      </c>
      <c r="V415" s="85">
        <f t="shared" si="178"/>
        <v>0</v>
      </c>
      <c r="W415" s="33"/>
      <c r="X415" s="85">
        <f t="shared" si="181"/>
        <v>9.0999999999999943</v>
      </c>
      <c r="Y415" s="85">
        <f t="shared" si="179"/>
        <v>0.33999999999999986</v>
      </c>
      <c r="Z415" s="85">
        <f t="shared" si="179"/>
        <v>2.5</v>
      </c>
      <c r="AA415" s="85">
        <f t="shared" si="179"/>
        <v>-11.5</v>
      </c>
      <c r="AB415" s="85">
        <f t="shared" si="179"/>
        <v>-5.9999999999999716</v>
      </c>
      <c r="AC415" s="85">
        <f t="shared" si="179"/>
        <v>-0.5</v>
      </c>
    </row>
    <row r="416" spans="1:29" x14ac:dyDescent="0.3">
      <c r="A416" s="67">
        <v>18000</v>
      </c>
      <c r="B416" s="85">
        <v>12.299999999999983</v>
      </c>
      <c r="C416" s="85">
        <v>0.50999999999999979</v>
      </c>
      <c r="D416" s="85">
        <v>0</v>
      </c>
      <c r="E416" s="85">
        <v>-19.500000000000057</v>
      </c>
      <c r="F416" s="85">
        <v>-10</v>
      </c>
      <c r="G416" s="85">
        <v>-0.5</v>
      </c>
      <c r="H416" s="113"/>
      <c r="P416" s="21" t="str">
        <f t="shared" si="180"/>
        <v>B</v>
      </c>
      <c r="Q416" s="85">
        <f t="shared" si="182"/>
        <v>12.299999999999983</v>
      </c>
      <c r="R416" s="85">
        <f t="shared" si="178"/>
        <v>0.50999999999999979</v>
      </c>
      <c r="S416" s="85">
        <f t="shared" si="178"/>
        <v>0</v>
      </c>
      <c r="T416" s="85">
        <f t="shared" si="178"/>
        <v>-19.500000000000057</v>
      </c>
      <c r="U416" s="85">
        <f t="shared" si="178"/>
        <v>-10</v>
      </c>
      <c r="V416" s="85">
        <f t="shared" si="178"/>
        <v>-0.5</v>
      </c>
      <c r="W416" s="33"/>
      <c r="X416" s="85">
        <f t="shared" si="181"/>
        <v>0</v>
      </c>
      <c r="Y416" s="85">
        <f t="shared" si="179"/>
        <v>0</v>
      </c>
      <c r="Z416" s="85">
        <f t="shared" si="179"/>
        <v>0</v>
      </c>
      <c r="AA416" s="85">
        <f t="shared" si="179"/>
        <v>0</v>
      </c>
      <c r="AB416" s="85">
        <f t="shared" si="179"/>
        <v>0</v>
      </c>
      <c r="AC416" s="85">
        <f t="shared" si="179"/>
        <v>0</v>
      </c>
    </row>
    <row r="417" spans="1:29" x14ac:dyDescent="0.3">
      <c r="A417" s="67">
        <v>18100</v>
      </c>
      <c r="B417" s="85">
        <v>14.149999999999977</v>
      </c>
      <c r="C417" s="85">
        <v>0.62999999999999901</v>
      </c>
      <c r="D417" s="85">
        <v>1</v>
      </c>
      <c r="E417" s="85">
        <v>-22</v>
      </c>
      <c r="F417" s="85">
        <v>-14</v>
      </c>
      <c r="G417" s="85">
        <v>0</v>
      </c>
      <c r="H417" s="113"/>
      <c r="P417" s="21" t="str">
        <f t="shared" si="180"/>
        <v>B</v>
      </c>
      <c r="Q417" s="85">
        <f t="shared" si="182"/>
        <v>14.149999999999977</v>
      </c>
      <c r="R417" s="85">
        <f t="shared" si="178"/>
        <v>0.62999999999999901</v>
      </c>
      <c r="S417" s="85">
        <f t="shared" si="178"/>
        <v>1</v>
      </c>
      <c r="T417" s="85">
        <f t="shared" si="178"/>
        <v>-22</v>
      </c>
      <c r="U417" s="85">
        <f t="shared" si="178"/>
        <v>-14</v>
      </c>
      <c r="V417" s="85">
        <f t="shared" si="178"/>
        <v>0</v>
      </c>
      <c r="W417" s="33"/>
      <c r="X417" s="85">
        <f t="shared" si="181"/>
        <v>0</v>
      </c>
      <c r="Y417" s="85">
        <f t="shared" si="179"/>
        <v>0</v>
      </c>
      <c r="Z417" s="85">
        <f t="shared" si="179"/>
        <v>0</v>
      </c>
      <c r="AA417" s="85">
        <f t="shared" si="179"/>
        <v>0</v>
      </c>
      <c r="AB417" s="85">
        <f t="shared" si="179"/>
        <v>0</v>
      </c>
      <c r="AC417" s="85">
        <f t="shared" si="179"/>
        <v>0</v>
      </c>
    </row>
    <row r="418" spans="1:29" x14ac:dyDescent="0.3">
      <c r="A418" s="67">
        <v>18200</v>
      </c>
      <c r="B418" s="85">
        <v>10.850000000000023</v>
      </c>
      <c r="C418" s="85">
        <v>0.36999999999999922</v>
      </c>
      <c r="D418" s="85">
        <v>1</v>
      </c>
      <c r="E418" s="85">
        <v>-11.999999999999943</v>
      </c>
      <c r="F418" s="85">
        <v>-7</v>
      </c>
      <c r="G418" s="85">
        <v>0</v>
      </c>
      <c r="H418" s="113"/>
      <c r="P418" s="21" t="str">
        <f t="shared" si="180"/>
        <v>B</v>
      </c>
      <c r="Q418" s="85">
        <f t="shared" si="182"/>
        <v>10.850000000000023</v>
      </c>
      <c r="R418" s="85">
        <f t="shared" si="178"/>
        <v>0.36999999999999922</v>
      </c>
      <c r="S418" s="85">
        <f t="shared" si="178"/>
        <v>1</v>
      </c>
      <c r="T418" s="85">
        <f t="shared" si="178"/>
        <v>-11.999999999999943</v>
      </c>
      <c r="U418" s="85">
        <f t="shared" si="178"/>
        <v>-7</v>
      </c>
      <c r="V418" s="85">
        <f t="shared" si="178"/>
        <v>0</v>
      </c>
      <c r="W418" s="33"/>
      <c r="X418" s="85">
        <f t="shared" si="181"/>
        <v>0</v>
      </c>
      <c r="Y418" s="85">
        <f t="shared" si="179"/>
        <v>0</v>
      </c>
      <c r="Z418" s="85">
        <f t="shared" si="179"/>
        <v>0</v>
      </c>
      <c r="AA418" s="85">
        <f t="shared" si="179"/>
        <v>0</v>
      </c>
      <c r="AB418" s="85">
        <f t="shared" si="179"/>
        <v>0</v>
      </c>
      <c r="AC418" s="85">
        <f t="shared" si="179"/>
        <v>0</v>
      </c>
    </row>
    <row r="419" spans="1:29" x14ac:dyDescent="0.3">
      <c r="A419" s="67">
        <v>18300</v>
      </c>
      <c r="B419" s="85">
        <v>14.050000000000011</v>
      </c>
      <c r="C419" s="85">
        <v>0.70000000000000107</v>
      </c>
      <c r="D419" s="85">
        <v>13.999999999999943</v>
      </c>
      <c r="E419" s="85">
        <v>-10.999999999999943</v>
      </c>
      <c r="F419" s="85">
        <v>-19</v>
      </c>
      <c r="G419" s="85">
        <v>0.5</v>
      </c>
      <c r="H419" s="113"/>
      <c r="P419" s="21" t="str">
        <f t="shared" si="180"/>
        <v>B</v>
      </c>
      <c r="Q419" s="85">
        <f t="shared" si="182"/>
        <v>14.050000000000011</v>
      </c>
      <c r="R419" s="85">
        <f t="shared" si="178"/>
        <v>0.70000000000000107</v>
      </c>
      <c r="S419" s="85">
        <f t="shared" si="178"/>
        <v>13.999999999999943</v>
      </c>
      <c r="T419" s="85">
        <f t="shared" si="178"/>
        <v>-10.999999999999943</v>
      </c>
      <c r="U419" s="85">
        <f t="shared" si="178"/>
        <v>-19</v>
      </c>
      <c r="V419" s="85">
        <f t="shared" si="178"/>
        <v>0.5</v>
      </c>
      <c r="W419" s="33"/>
      <c r="X419" s="85">
        <f t="shared" si="181"/>
        <v>0</v>
      </c>
      <c r="Y419" s="85">
        <f t="shared" si="179"/>
        <v>0</v>
      </c>
      <c r="Z419" s="85">
        <f t="shared" si="179"/>
        <v>0</v>
      </c>
      <c r="AA419" s="85">
        <f t="shared" si="179"/>
        <v>0</v>
      </c>
      <c r="AB419" s="85">
        <f t="shared" si="179"/>
        <v>0</v>
      </c>
      <c r="AC419" s="85">
        <f t="shared" si="179"/>
        <v>0</v>
      </c>
    </row>
    <row r="420" spans="1:29" x14ac:dyDescent="0.3">
      <c r="A420" s="67">
        <v>18400</v>
      </c>
      <c r="B420" s="85">
        <v>8.0500000000000114</v>
      </c>
      <c r="C420" s="85">
        <v>7.0000000000000284E-2</v>
      </c>
      <c r="D420" s="85">
        <v>-3.5000000000000568</v>
      </c>
      <c r="E420" s="85">
        <v>-5</v>
      </c>
      <c r="F420" s="85">
        <v>2</v>
      </c>
      <c r="G420" s="85">
        <v>-0.5</v>
      </c>
      <c r="H420" s="113"/>
      <c r="P420" s="21" t="str">
        <f t="shared" si="180"/>
        <v>B</v>
      </c>
      <c r="Q420" s="85">
        <f t="shared" si="182"/>
        <v>8.0500000000000114</v>
      </c>
      <c r="R420" s="85">
        <f t="shared" si="178"/>
        <v>7.0000000000000284E-2</v>
      </c>
      <c r="S420" s="85">
        <f t="shared" si="178"/>
        <v>-3.5000000000000568</v>
      </c>
      <c r="T420" s="85">
        <f t="shared" si="178"/>
        <v>-5</v>
      </c>
      <c r="U420" s="85">
        <f t="shared" si="178"/>
        <v>2</v>
      </c>
      <c r="V420" s="85">
        <f t="shared" si="178"/>
        <v>-0.5</v>
      </c>
      <c r="W420" s="33"/>
      <c r="X420" s="85">
        <f t="shared" si="181"/>
        <v>0</v>
      </c>
      <c r="Y420" s="85">
        <f t="shared" si="179"/>
        <v>0</v>
      </c>
      <c r="Z420" s="85">
        <f t="shared" si="179"/>
        <v>0</v>
      </c>
      <c r="AA420" s="85">
        <f t="shared" si="179"/>
        <v>0</v>
      </c>
      <c r="AB420" s="85">
        <f t="shared" si="179"/>
        <v>0</v>
      </c>
      <c r="AC420" s="85">
        <f t="shared" si="179"/>
        <v>0</v>
      </c>
    </row>
    <row r="421" spans="1:29" x14ac:dyDescent="0.3">
      <c r="A421" s="68" t="s">
        <v>120</v>
      </c>
      <c r="B421" s="87">
        <v>31.699999999999992</v>
      </c>
      <c r="C421" s="87">
        <v>2.0000000000000053</v>
      </c>
      <c r="D421" s="87">
        <v>112.49999999999997</v>
      </c>
      <c r="E421" s="87">
        <v>20.500000000000171</v>
      </c>
      <c r="F421" s="87">
        <v>-64.500000000000057</v>
      </c>
      <c r="G421" s="87">
        <v>-2.4999999999999991</v>
      </c>
      <c r="H421" s="114"/>
      <c r="I421" s="105">
        <f>Q421</f>
        <v>59.400000000000006</v>
      </c>
      <c r="J421" s="105">
        <f>R421</f>
        <v>2.2799999999999994</v>
      </c>
      <c r="K421" s="105">
        <f t="shared" ref="K421:N421" si="183">S421</f>
        <v>12.499999999999886</v>
      </c>
      <c r="L421" s="105">
        <f t="shared" si="183"/>
        <v>-69.499999999999943</v>
      </c>
      <c r="M421" s="105">
        <f t="shared" si="183"/>
        <v>-48</v>
      </c>
      <c r="N421" s="105">
        <f t="shared" si="183"/>
        <v>-0.5</v>
      </c>
      <c r="P421" s="21"/>
      <c r="Q421" s="106">
        <f t="shared" ref="Q421:V421" si="184">+SUM(Q405:Q420)</f>
        <v>59.400000000000006</v>
      </c>
      <c r="R421" s="106">
        <f t="shared" si="184"/>
        <v>2.2799999999999994</v>
      </c>
      <c r="S421" s="106">
        <f t="shared" si="184"/>
        <v>12.499999999999886</v>
      </c>
      <c r="T421" s="106">
        <f t="shared" si="184"/>
        <v>-69.499999999999943</v>
      </c>
      <c r="U421" s="106">
        <f t="shared" si="184"/>
        <v>-48</v>
      </c>
      <c r="V421" s="106">
        <f t="shared" si="184"/>
        <v>-0.5</v>
      </c>
      <c r="W421" s="33"/>
      <c r="X421" s="33"/>
      <c r="Y421" s="33"/>
      <c r="Z421" s="33"/>
      <c r="AA421" s="33"/>
      <c r="AB421" s="33"/>
      <c r="AC421" s="33"/>
    </row>
    <row r="423" spans="1:29" x14ac:dyDescent="0.3">
      <c r="A423" s="69" t="s">
        <v>134</v>
      </c>
      <c r="B423" s="69" t="s">
        <v>135</v>
      </c>
      <c r="C423" s="69" t="s">
        <v>4</v>
      </c>
      <c r="D423" s="97"/>
      <c r="E423" s="97"/>
      <c r="F423" s="69" t="s">
        <v>136</v>
      </c>
      <c r="G423" s="69" t="s">
        <v>6</v>
      </c>
      <c r="H423" s="82"/>
    </row>
    <row r="424" spans="1:29" x14ac:dyDescent="0.3">
      <c r="A424" s="94">
        <v>17853.05</v>
      </c>
      <c r="B424" s="83">
        <v>17900</v>
      </c>
      <c r="C424" s="95">
        <v>44980</v>
      </c>
      <c r="D424" s="95"/>
      <c r="E424" s="33"/>
      <c r="F424" s="98">
        <v>44963</v>
      </c>
      <c r="G424" s="96">
        <v>0.4541203703703704</v>
      </c>
      <c r="H424" s="112"/>
    </row>
    <row r="425" spans="1:29" x14ac:dyDescent="0.3">
      <c r="A425" s="91" t="s">
        <v>128</v>
      </c>
      <c r="B425" s="92" t="s">
        <v>121</v>
      </c>
      <c r="C425" s="92" t="s">
        <v>122</v>
      </c>
      <c r="D425" s="92" t="s">
        <v>123</v>
      </c>
      <c r="E425" s="92" t="s">
        <v>124</v>
      </c>
      <c r="F425" s="92" t="s">
        <v>125</v>
      </c>
      <c r="G425" s="92" t="s">
        <v>126</v>
      </c>
      <c r="H425" s="92"/>
    </row>
    <row r="426" spans="1:29" x14ac:dyDescent="0.3">
      <c r="A426" s="68" t="s">
        <v>44</v>
      </c>
      <c r="B426" s="68" t="s">
        <v>33</v>
      </c>
      <c r="C426" s="68" t="s">
        <v>32</v>
      </c>
      <c r="D426" s="68" t="s">
        <v>113</v>
      </c>
      <c r="E426" s="68" t="s">
        <v>115</v>
      </c>
      <c r="F426" s="68" t="s">
        <v>112</v>
      </c>
      <c r="G426" s="68" t="s">
        <v>114</v>
      </c>
      <c r="H426" s="82"/>
      <c r="P426" s="21"/>
      <c r="Q426" s="106">
        <f>+SUM(Q427:Q442)</f>
        <v>48.000000000000114</v>
      </c>
      <c r="R426" s="106">
        <f t="shared" ref="R426:V426" si="185">+SUM(R427:R442)</f>
        <v>1.9699999999999989</v>
      </c>
      <c r="S426" s="106">
        <f t="shared" si="185"/>
        <v>26.000000000000114</v>
      </c>
      <c r="T426" s="106">
        <f t="shared" si="185"/>
        <v>-55.500000000000028</v>
      </c>
      <c r="U426" s="106">
        <f t="shared" si="185"/>
        <v>-40.000000000000057</v>
      </c>
      <c r="V426" s="106">
        <f t="shared" si="185"/>
        <v>-0.5</v>
      </c>
      <c r="W426" s="33"/>
      <c r="X426" s="33"/>
      <c r="Y426" s="33"/>
      <c r="Z426" s="33"/>
      <c r="AA426" s="33"/>
      <c r="AB426" s="33"/>
      <c r="AC426" s="33"/>
    </row>
    <row r="427" spans="1:29" x14ac:dyDescent="0.3">
      <c r="A427" s="67">
        <v>17400</v>
      </c>
      <c r="B427" s="85">
        <v>6.9000000000000909</v>
      </c>
      <c r="C427" s="85">
        <v>0.14000000000000057</v>
      </c>
      <c r="D427" s="85">
        <v>2</v>
      </c>
      <c r="E427" s="85">
        <v>-2.5000000000000284</v>
      </c>
      <c r="F427" s="85">
        <v>-1.5</v>
      </c>
      <c r="G427" s="85">
        <v>0</v>
      </c>
      <c r="H427" s="113"/>
      <c r="I427" s="105">
        <f t="shared" ref="I427:N427" si="186">Q426</f>
        <v>48.000000000000114</v>
      </c>
      <c r="J427" s="105">
        <f t="shared" si="186"/>
        <v>1.9699999999999989</v>
      </c>
      <c r="K427" s="105">
        <f t="shared" si="186"/>
        <v>26.000000000000114</v>
      </c>
      <c r="L427" s="105">
        <f t="shared" si="186"/>
        <v>-55.500000000000028</v>
      </c>
      <c r="M427" s="105">
        <f t="shared" si="186"/>
        <v>-40.000000000000057</v>
      </c>
      <c r="N427" s="105">
        <f t="shared" si="186"/>
        <v>-0.5</v>
      </c>
      <c r="P427" s="21" t="str">
        <f>IF(A427&gt;=$B$424,"A","B")</f>
        <v>B</v>
      </c>
      <c r="Q427" s="85">
        <f t="shared" ref="Q427:V442" si="187">IF($P427="B",B427,0)</f>
        <v>6.9000000000000909</v>
      </c>
      <c r="R427" s="85">
        <f t="shared" si="187"/>
        <v>0.14000000000000057</v>
      </c>
      <c r="S427" s="85">
        <f t="shared" si="187"/>
        <v>2</v>
      </c>
      <c r="T427" s="85">
        <f t="shared" si="187"/>
        <v>-2.5000000000000284</v>
      </c>
      <c r="U427" s="85">
        <f t="shared" si="187"/>
        <v>-1.5</v>
      </c>
      <c r="V427" s="85">
        <f t="shared" si="187"/>
        <v>0</v>
      </c>
      <c r="W427" s="33"/>
      <c r="X427" s="85">
        <f>IF($P427="A",B427,0)</f>
        <v>0</v>
      </c>
      <c r="Y427" s="85">
        <f t="shared" ref="Y427:AC442" si="188">IF($P427="A",C427,0)</f>
        <v>0</v>
      </c>
      <c r="Z427" s="85">
        <f t="shared" si="188"/>
        <v>0</v>
      </c>
      <c r="AA427" s="85">
        <f t="shared" si="188"/>
        <v>0</v>
      </c>
      <c r="AB427" s="85">
        <f t="shared" si="188"/>
        <v>0</v>
      </c>
      <c r="AC427" s="85">
        <f t="shared" si="188"/>
        <v>0</v>
      </c>
    </row>
    <row r="428" spans="1:29" x14ac:dyDescent="0.3">
      <c r="A428" s="67">
        <v>17500</v>
      </c>
      <c r="B428" s="85">
        <v>10</v>
      </c>
      <c r="C428" s="85">
        <v>0.50999999999999979</v>
      </c>
      <c r="D428" s="85">
        <v>14.000000000000057</v>
      </c>
      <c r="E428" s="85">
        <v>-4.5</v>
      </c>
      <c r="F428" s="85">
        <v>-10.5</v>
      </c>
      <c r="G428" s="85">
        <v>0</v>
      </c>
      <c r="H428" s="113"/>
      <c r="P428" s="21" t="str">
        <f t="shared" ref="P428:P442" si="189">IF(A428&gt;=$B$424,"A","B")</f>
        <v>B</v>
      </c>
      <c r="Q428" s="85">
        <f t="shared" si="187"/>
        <v>10</v>
      </c>
      <c r="R428" s="85">
        <f t="shared" si="187"/>
        <v>0.50999999999999979</v>
      </c>
      <c r="S428" s="85">
        <f t="shared" si="187"/>
        <v>14.000000000000057</v>
      </c>
      <c r="T428" s="85">
        <f t="shared" si="187"/>
        <v>-4.5</v>
      </c>
      <c r="U428" s="85">
        <f t="shared" si="187"/>
        <v>-10.5</v>
      </c>
      <c r="V428" s="85">
        <f t="shared" si="187"/>
        <v>0</v>
      </c>
      <c r="W428" s="33"/>
      <c r="X428" s="85">
        <f t="shared" ref="X428:X442" si="190">IF($P428="A",B428,0)</f>
        <v>0</v>
      </c>
      <c r="Y428" s="85">
        <f t="shared" si="188"/>
        <v>0</v>
      </c>
      <c r="Z428" s="85">
        <f t="shared" si="188"/>
        <v>0</v>
      </c>
      <c r="AA428" s="85">
        <f t="shared" si="188"/>
        <v>0</v>
      </c>
      <c r="AB428" s="85">
        <f t="shared" si="188"/>
        <v>0</v>
      </c>
      <c r="AC428" s="85">
        <f t="shared" si="188"/>
        <v>0</v>
      </c>
    </row>
    <row r="429" spans="1:29" x14ac:dyDescent="0.3">
      <c r="A429" s="67">
        <v>17600</v>
      </c>
      <c r="B429" s="85">
        <v>8.3000000000000114</v>
      </c>
      <c r="C429" s="85">
        <v>0.26999999999999957</v>
      </c>
      <c r="D429" s="85">
        <v>3.5000000000000568</v>
      </c>
      <c r="E429" s="85">
        <v>-8.0000000000001137</v>
      </c>
      <c r="F429" s="85">
        <v>-5</v>
      </c>
      <c r="G429" s="85">
        <v>0</v>
      </c>
      <c r="H429" s="113"/>
      <c r="P429" s="21" t="str">
        <f t="shared" si="189"/>
        <v>B</v>
      </c>
      <c r="Q429" s="85">
        <f t="shared" si="187"/>
        <v>8.3000000000000114</v>
      </c>
      <c r="R429" s="85">
        <f t="shared" si="187"/>
        <v>0.26999999999999957</v>
      </c>
      <c r="S429" s="85">
        <f t="shared" si="187"/>
        <v>3.5000000000000568</v>
      </c>
      <c r="T429" s="85">
        <f t="shared" si="187"/>
        <v>-8.0000000000001137</v>
      </c>
      <c r="U429" s="85">
        <f t="shared" si="187"/>
        <v>-5</v>
      </c>
      <c r="V429" s="85">
        <f t="shared" si="187"/>
        <v>0</v>
      </c>
      <c r="W429" s="33"/>
      <c r="X429" s="85">
        <f t="shared" si="190"/>
        <v>0</v>
      </c>
      <c r="Y429" s="85">
        <f t="shared" si="188"/>
        <v>0</v>
      </c>
      <c r="Z429" s="85">
        <f t="shared" si="188"/>
        <v>0</v>
      </c>
      <c r="AA429" s="85">
        <f t="shared" si="188"/>
        <v>0</v>
      </c>
      <c r="AB429" s="85">
        <f t="shared" si="188"/>
        <v>0</v>
      </c>
      <c r="AC429" s="85">
        <f t="shared" si="188"/>
        <v>0</v>
      </c>
    </row>
    <row r="430" spans="1:29" x14ac:dyDescent="0.3">
      <c r="A430" s="67">
        <v>17700</v>
      </c>
      <c r="B430" s="85">
        <v>11.600000000000023</v>
      </c>
      <c r="C430" s="85">
        <v>0.54999999999999893</v>
      </c>
      <c r="D430" s="85">
        <v>5.5</v>
      </c>
      <c r="E430" s="85">
        <v>-17.999999999999943</v>
      </c>
      <c r="F430" s="85">
        <v>-11.5</v>
      </c>
      <c r="G430" s="85">
        <v>-0.5</v>
      </c>
      <c r="H430" s="113"/>
      <c r="P430" s="21" t="str">
        <f t="shared" si="189"/>
        <v>B</v>
      </c>
      <c r="Q430" s="85">
        <f t="shared" si="187"/>
        <v>11.600000000000023</v>
      </c>
      <c r="R430" s="85">
        <f t="shared" si="187"/>
        <v>0.54999999999999893</v>
      </c>
      <c r="S430" s="85">
        <f t="shared" si="187"/>
        <v>5.5</v>
      </c>
      <c r="T430" s="85">
        <f t="shared" si="187"/>
        <v>-17.999999999999943</v>
      </c>
      <c r="U430" s="85">
        <f t="shared" si="187"/>
        <v>-11.5</v>
      </c>
      <c r="V430" s="85">
        <f t="shared" si="187"/>
        <v>-0.5</v>
      </c>
      <c r="W430" s="33"/>
      <c r="X430" s="85">
        <f t="shared" si="190"/>
        <v>0</v>
      </c>
      <c r="Y430" s="85">
        <f t="shared" si="188"/>
        <v>0</v>
      </c>
      <c r="Z430" s="85">
        <f t="shared" si="188"/>
        <v>0</v>
      </c>
      <c r="AA430" s="85">
        <f t="shared" si="188"/>
        <v>0</v>
      </c>
      <c r="AB430" s="85">
        <f t="shared" si="188"/>
        <v>0</v>
      </c>
      <c r="AC430" s="85">
        <f t="shared" si="188"/>
        <v>0</v>
      </c>
    </row>
    <row r="431" spans="1:29" x14ac:dyDescent="0.3">
      <c r="A431" s="67">
        <v>17800</v>
      </c>
      <c r="B431" s="85">
        <v>11.199999999999989</v>
      </c>
      <c r="C431" s="85">
        <v>0.5</v>
      </c>
      <c r="D431" s="85">
        <v>1</v>
      </c>
      <c r="E431" s="85">
        <v>-22.499999999999943</v>
      </c>
      <c r="F431" s="85">
        <v>-11.500000000000057</v>
      </c>
      <c r="G431" s="85">
        <v>0</v>
      </c>
      <c r="H431" s="113"/>
      <c r="P431" s="21" t="str">
        <f t="shared" si="189"/>
        <v>B</v>
      </c>
      <c r="Q431" s="85">
        <f t="shared" si="187"/>
        <v>11.199999999999989</v>
      </c>
      <c r="R431" s="85">
        <f t="shared" si="187"/>
        <v>0.5</v>
      </c>
      <c r="S431" s="85">
        <f t="shared" si="187"/>
        <v>1</v>
      </c>
      <c r="T431" s="85">
        <f t="shared" si="187"/>
        <v>-22.499999999999943</v>
      </c>
      <c r="U431" s="85">
        <f t="shared" si="187"/>
        <v>-11.500000000000057</v>
      </c>
      <c r="V431" s="85">
        <f t="shared" si="187"/>
        <v>0</v>
      </c>
      <c r="W431" s="33"/>
      <c r="X431" s="85">
        <f t="shared" si="190"/>
        <v>0</v>
      </c>
      <c r="Y431" s="85">
        <f t="shared" si="188"/>
        <v>0</v>
      </c>
      <c r="Z431" s="85">
        <f t="shared" si="188"/>
        <v>0</v>
      </c>
      <c r="AA431" s="85">
        <f t="shared" si="188"/>
        <v>0</v>
      </c>
      <c r="AB431" s="85">
        <f t="shared" si="188"/>
        <v>0</v>
      </c>
      <c r="AC431" s="85">
        <f t="shared" si="188"/>
        <v>0</v>
      </c>
    </row>
    <row r="432" spans="1:29" x14ac:dyDescent="0.3">
      <c r="A432" s="67">
        <v>17900</v>
      </c>
      <c r="B432" s="85">
        <v>13</v>
      </c>
      <c r="C432" s="85">
        <v>0.66000000000000014</v>
      </c>
      <c r="D432" s="85">
        <v>1</v>
      </c>
      <c r="E432" s="85">
        <v>-30.999999999999886</v>
      </c>
      <c r="F432" s="85">
        <v>-16.5</v>
      </c>
      <c r="G432" s="85">
        <v>0</v>
      </c>
      <c r="H432" s="113"/>
      <c r="P432" s="21" t="str">
        <f t="shared" si="189"/>
        <v>A</v>
      </c>
      <c r="Q432" s="85">
        <f>IF($P432="B",B432,0)</f>
        <v>0</v>
      </c>
      <c r="R432" s="85">
        <f t="shared" si="187"/>
        <v>0</v>
      </c>
      <c r="S432" s="85">
        <f t="shared" si="187"/>
        <v>0</v>
      </c>
      <c r="T432" s="85">
        <f t="shared" si="187"/>
        <v>0</v>
      </c>
      <c r="U432" s="85">
        <f t="shared" si="187"/>
        <v>0</v>
      </c>
      <c r="V432" s="85">
        <f t="shared" si="187"/>
        <v>0</v>
      </c>
      <c r="W432" s="33"/>
      <c r="X432" s="85">
        <f t="shared" si="190"/>
        <v>13</v>
      </c>
      <c r="Y432" s="85">
        <f t="shared" si="188"/>
        <v>0.66000000000000014</v>
      </c>
      <c r="Z432" s="85">
        <f t="shared" si="188"/>
        <v>1</v>
      </c>
      <c r="AA432" s="85">
        <f t="shared" si="188"/>
        <v>-30.999999999999886</v>
      </c>
      <c r="AB432" s="85">
        <f t="shared" si="188"/>
        <v>-16.5</v>
      </c>
      <c r="AC432" s="85">
        <f t="shared" si="188"/>
        <v>0</v>
      </c>
    </row>
    <row r="433" spans="1:29" x14ac:dyDescent="0.3">
      <c r="A433" s="67">
        <v>18000</v>
      </c>
      <c r="B433" s="85">
        <v>10.150000000000006</v>
      </c>
      <c r="C433" s="85">
        <v>0.50999999999999979</v>
      </c>
      <c r="D433" s="85">
        <v>5</v>
      </c>
      <c r="E433" s="85">
        <v>-21.999999999999886</v>
      </c>
      <c r="F433" s="85">
        <v>-15.5</v>
      </c>
      <c r="G433" s="85">
        <v>0.5</v>
      </c>
      <c r="H433" s="113"/>
      <c r="P433" s="21" t="str">
        <f t="shared" si="189"/>
        <v>A</v>
      </c>
      <c r="Q433" s="85">
        <f t="shared" ref="Q433:Q442" si="191">IF($P433="B",B433,0)</f>
        <v>0</v>
      </c>
      <c r="R433" s="85">
        <f t="shared" si="187"/>
        <v>0</v>
      </c>
      <c r="S433" s="85">
        <f t="shared" si="187"/>
        <v>0</v>
      </c>
      <c r="T433" s="85">
        <f t="shared" si="187"/>
        <v>0</v>
      </c>
      <c r="U433" s="85">
        <f t="shared" si="187"/>
        <v>0</v>
      </c>
      <c r="V433" s="85">
        <f t="shared" si="187"/>
        <v>0</v>
      </c>
      <c r="W433" s="33"/>
      <c r="X433" s="85">
        <f t="shared" si="190"/>
        <v>10.150000000000006</v>
      </c>
      <c r="Y433" s="85">
        <f t="shared" si="188"/>
        <v>0.50999999999999979</v>
      </c>
      <c r="Z433" s="85">
        <f t="shared" si="188"/>
        <v>5</v>
      </c>
      <c r="AA433" s="85">
        <f t="shared" si="188"/>
        <v>-21.999999999999886</v>
      </c>
      <c r="AB433" s="85">
        <f t="shared" si="188"/>
        <v>-15.5</v>
      </c>
      <c r="AC433" s="85">
        <f t="shared" si="188"/>
        <v>0.5</v>
      </c>
    </row>
    <row r="434" spans="1:29" x14ac:dyDescent="0.3">
      <c r="A434" s="67">
        <v>18100</v>
      </c>
      <c r="B434" s="85">
        <v>7.2999999999999972</v>
      </c>
      <c r="C434" s="85">
        <v>0.36999999999999922</v>
      </c>
      <c r="D434" s="85">
        <v>11.5</v>
      </c>
      <c r="E434" s="85">
        <v>-10.499999999999943</v>
      </c>
      <c r="F434" s="85">
        <v>-14.5</v>
      </c>
      <c r="G434" s="85">
        <v>0.5</v>
      </c>
      <c r="H434" s="113"/>
      <c r="P434" s="21" t="str">
        <f t="shared" si="189"/>
        <v>A</v>
      </c>
      <c r="Q434" s="85">
        <f t="shared" si="191"/>
        <v>0</v>
      </c>
      <c r="R434" s="85">
        <f t="shared" si="187"/>
        <v>0</v>
      </c>
      <c r="S434" s="85">
        <f t="shared" si="187"/>
        <v>0</v>
      </c>
      <c r="T434" s="85">
        <f t="shared" si="187"/>
        <v>0</v>
      </c>
      <c r="U434" s="85">
        <f t="shared" si="187"/>
        <v>0</v>
      </c>
      <c r="V434" s="85">
        <f t="shared" si="187"/>
        <v>0</v>
      </c>
      <c r="W434" s="33"/>
      <c r="X434" s="85">
        <f t="shared" si="190"/>
        <v>7.2999999999999972</v>
      </c>
      <c r="Y434" s="85">
        <f t="shared" si="188"/>
        <v>0.36999999999999922</v>
      </c>
      <c r="Z434" s="85">
        <f t="shared" si="188"/>
        <v>11.5</v>
      </c>
      <c r="AA434" s="85">
        <f t="shared" si="188"/>
        <v>-10.499999999999943</v>
      </c>
      <c r="AB434" s="85">
        <f t="shared" si="188"/>
        <v>-14.5</v>
      </c>
      <c r="AC434" s="85">
        <f t="shared" si="188"/>
        <v>0.5</v>
      </c>
    </row>
    <row r="435" spans="1:29" x14ac:dyDescent="0.3">
      <c r="A435" s="67">
        <v>18200</v>
      </c>
      <c r="B435" s="85">
        <v>5.1000000000000014</v>
      </c>
      <c r="C435" s="85">
        <v>0.30000000000000071</v>
      </c>
      <c r="D435" s="85">
        <v>17</v>
      </c>
      <c r="E435" s="85">
        <v>-0.99999999999994316</v>
      </c>
      <c r="F435" s="85">
        <v>-14</v>
      </c>
      <c r="G435" s="85">
        <v>0.5</v>
      </c>
      <c r="H435" s="113"/>
      <c r="P435" s="21" t="str">
        <f t="shared" si="189"/>
        <v>A</v>
      </c>
      <c r="Q435" s="85">
        <f t="shared" si="191"/>
        <v>0</v>
      </c>
      <c r="R435" s="85">
        <f t="shared" si="187"/>
        <v>0</v>
      </c>
      <c r="S435" s="85">
        <f t="shared" si="187"/>
        <v>0</v>
      </c>
      <c r="T435" s="85">
        <f t="shared" si="187"/>
        <v>0</v>
      </c>
      <c r="U435" s="85">
        <f t="shared" si="187"/>
        <v>0</v>
      </c>
      <c r="V435" s="85">
        <f t="shared" si="187"/>
        <v>0</v>
      </c>
      <c r="W435" s="33"/>
      <c r="X435" s="85">
        <f t="shared" si="190"/>
        <v>5.1000000000000014</v>
      </c>
      <c r="Y435" s="85">
        <f t="shared" si="188"/>
        <v>0.30000000000000071</v>
      </c>
      <c r="Z435" s="85">
        <f t="shared" si="188"/>
        <v>17</v>
      </c>
      <c r="AA435" s="85">
        <f t="shared" si="188"/>
        <v>-0.99999999999994316</v>
      </c>
      <c r="AB435" s="85">
        <f t="shared" si="188"/>
        <v>-14</v>
      </c>
      <c r="AC435" s="85">
        <f t="shared" si="188"/>
        <v>0.5</v>
      </c>
    </row>
    <row r="436" spans="1:29" x14ac:dyDescent="0.3">
      <c r="A436" s="67">
        <v>18300</v>
      </c>
      <c r="B436" s="85">
        <v>2.5000000000000036</v>
      </c>
      <c r="C436" s="85">
        <v>0.13999999999999879</v>
      </c>
      <c r="D436" s="85">
        <v>15.500000000000057</v>
      </c>
      <c r="E436" s="85">
        <v>5.4999999999999432</v>
      </c>
      <c r="F436" s="85">
        <v>-9</v>
      </c>
      <c r="G436" s="85">
        <v>0</v>
      </c>
      <c r="H436" s="113"/>
      <c r="P436" s="21" t="str">
        <f t="shared" si="189"/>
        <v>A</v>
      </c>
      <c r="Q436" s="85">
        <f t="shared" si="191"/>
        <v>0</v>
      </c>
      <c r="R436" s="85">
        <f t="shared" si="187"/>
        <v>0</v>
      </c>
      <c r="S436" s="85">
        <f t="shared" si="187"/>
        <v>0</v>
      </c>
      <c r="T436" s="85">
        <f t="shared" si="187"/>
        <v>0</v>
      </c>
      <c r="U436" s="85">
        <f t="shared" si="187"/>
        <v>0</v>
      </c>
      <c r="V436" s="85">
        <f t="shared" si="187"/>
        <v>0</v>
      </c>
      <c r="W436" s="33"/>
      <c r="X436" s="85">
        <f t="shared" si="190"/>
        <v>2.5000000000000036</v>
      </c>
      <c r="Y436" s="85">
        <f t="shared" si="188"/>
        <v>0.13999999999999879</v>
      </c>
      <c r="Z436" s="85">
        <f t="shared" si="188"/>
        <v>15.500000000000057</v>
      </c>
      <c r="AA436" s="85">
        <f t="shared" si="188"/>
        <v>5.4999999999999432</v>
      </c>
      <c r="AB436" s="85">
        <f t="shared" si="188"/>
        <v>-9</v>
      </c>
      <c r="AC436" s="85">
        <f t="shared" si="188"/>
        <v>0</v>
      </c>
    </row>
    <row r="437" spans="1:29" x14ac:dyDescent="0.3">
      <c r="A437" s="67">
        <v>18400</v>
      </c>
      <c r="B437" s="85">
        <v>3.3500000000000014</v>
      </c>
      <c r="C437" s="85">
        <v>0.38000000000000078</v>
      </c>
      <c r="D437" s="85">
        <v>27.5</v>
      </c>
      <c r="E437" s="85">
        <v>10.499999999999972</v>
      </c>
      <c r="F437" s="85">
        <v>-16.5</v>
      </c>
      <c r="G437" s="85">
        <v>0.5</v>
      </c>
      <c r="H437" s="113"/>
      <c r="P437" s="21" t="str">
        <f t="shared" si="189"/>
        <v>A</v>
      </c>
      <c r="Q437" s="85">
        <f t="shared" si="191"/>
        <v>0</v>
      </c>
      <c r="R437" s="85">
        <f t="shared" si="187"/>
        <v>0</v>
      </c>
      <c r="S437" s="85">
        <f t="shared" si="187"/>
        <v>0</v>
      </c>
      <c r="T437" s="85">
        <f t="shared" si="187"/>
        <v>0</v>
      </c>
      <c r="U437" s="85">
        <f t="shared" si="187"/>
        <v>0</v>
      </c>
      <c r="V437" s="85">
        <f t="shared" si="187"/>
        <v>0</v>
      </c>
      <c r="W437" s="33"/>
      <c r="X437" s="85">
        <f t="shared" si="190"/>
        <v>3.3500000000000014</v>
      </c>
      <c r="Y437" s="85">
        <f t="shared" si="188"/>
        <v>0.38000000000000078</v>
      </c>
      <c r="Z437" s="85">
        <f t="shared" si="188"/>
        <v>27.5</v>
      </c>
      <c r="AA437" s="85">
        <f t="shared" si="188"/>
        <v>10.499999999999972</v>
      </c>
      <c r="AB437" s="85">
        <f t="shared" si="188"/>
        <v>-16.5</v>
      </c>
      <c r="AC437" s="85">
        <f t="shared" si="188"/>
        <v>0.5</v>
      </c>
    </row>
    <row r="438" spans="1:29" x14ac:dyDescent="0.3">
      <c r="A438" s="67">
        <v>18500</v>
      </c>
      <c r="B438" s="85">
        <v>2.3499999999999996</v>
      </c>
      <c r="C438" s="85">
        <v>0.35000000000000142</v>
      </c>
      <c r="D438" s="85">
        <v>24.5</v>
      </c>
      <c r="E438" s="85">
        <v>11.499999999999972</v>
      </c>
      <c r="F438" s="85">
        <v>-14.5</v>
      </c>
      <c r="G438" s="85">
        <v>0.49999999999999956</v>
      </c>
      <c r="H438" s="113"/>
      <c r="P438" s="21" t="str">
        <f t="shared" si="189"/>
        <v>A</v>
      </c>
      <c r="Q438" s="85">
        <f t="shared" si="191"/>
        <v>0</v>
      </c>
      <c r="R438" s="85">
        <f t="shared" si="187"/>
        <v>0</v>
      </c>
      <c r="S438" s="85">
        <f t="shared" si="187"/>
        <v>0</v>
      </c>
      <c r="T438" s="85">
        <f t="shared" si="187"/>
        <v>0</v>
      </c>
      <c r="U438" s="85">
        <f t="shared" si="187"/>
        <v>0</v>
      </c>
      <c r="V438" s="85">
        <f t="shared" si="187"/>
        <v>0</v>
      </c>
      <c r="W438" s="33"/>
      <c r="X438" s="85">
        <f t="shared" si="190"/>
        <v>2.3499999999999996</v>
      </c>
      <c r="Y438" s="85">
        <f t="shared" si="188"/>
        <v>0.35000000000000142</v>
      </c>
      <c r="Z438" s="85">
        <f t="shared" si="188"/>
        <v>24.5</v>
      </c>
      <c r="AA438" s="85">
        <f t="shared" si="188"/>
        <v>11.499999999999972</v>
      </c>
      <c r="AB438" s="85">
        <f t="shared" si="188"/>
        <v>-14.5</v>
      </c>
      <c r="AC438" s="85">
        <f t="shared" si="188"/>
        <v>0.49999999999999956</v>
      </c>
    </row>
    <row r="439" spans="1:29" x14ac:dyDescent="0.3">
      <c r="A439" s="67">
        <v>18600</v>
      </c>
      <c r="B439" s="85">
        <v>0.40000000000000036</v>
      </c>
      <c r="C439" s="85">
        <v>9.9999999999997868E-3</v>
      </c>
      <c r="D439" s="85">
        <v>7</v>
      </c>
      <c r="E439" s="85">
        <v>3.9999999999999858</v>
      </c>
      <c r="F439" s="85">
        <v>-3</v>
      </c>
      <c r="G439" s="85">
        <v>0.5</v>
      </c>
      <c r="H439" s="113"/>
      <c r="P439" s="21" t="str">
        <f t="shared" si="189"/>
        <v>A</v>
      </c>
      <c r="Q439" s="85">
        <f t="shared" si="191"/>
        <v>0</v>
      </c>
      <c r="R439" s="85">
        <f t="shared" si="187"/>
        <v>0</v>
      </c>
      <c r="S439" s="85">
        <f t="shared" si="187"/>
        <v>0</v>
      </c>
      <c r="T439" s="85">
        <f t="shared" si="187"/>
        <v>0</v>
      </c>
      <c r="U439" s="85">
        <f t="shared" si="187"/>
        <v>0</v>
      </c>
      <c r="V439" s="85">
        <f t="shared" si="187"/>
        <v>0</v>
      </c>
      <c r="W439" s="33"/>
      <c r="X439" s="85">
        <f t="shared" si="190"/>
        <v>0.40000000000000036</v>
      </c>
      <c r="Y439" s="85">
        <f t="shared" si="188"/>
        <v>9.9999999999997868E-3</v>
      </c>
      <c r="Z439" s="85">
        <f t="shared" si="188"/>
        <v>7</v>
      </c>
      <c r="AA439" s="85">
        <f t="shared" si="188"/>
        <v>3.9999999999999858</v>
      </c>
      <c r="AB439" s="85">
        <f t="shared" si="188"/>
        <v>-3</v>
      </c>
      <c r="AC439" s="85">
        <f t="shared" si="188"/>
        <v>0.5</v>
      </c>
    </row>
    <row r="440" spans="1:29" x14ac:dyDescent="0.3">
      <c r="A440" s="67">
        <v>18700</v>
      </c>
      <c r="B440" s="85">
        <v>-0.20000000000000018</v>
      </c>
      <c r="C440" s="85">
        <v>-0.1899999999999995</v>
      </c>
      <c r="D440" s="85">
        <v>-1.5</v>
      </c>
      <c r="E440" s="85">
        <v>0</v>
      </c>
      <c r="F440" s="85">
        <v>2</v>
      </c>
      <c r="G440" s="85">
        <v>0</v>
      </c>
      <c r="H440" s="113"/>
      <c r="P440" s="21" t="str">
        <f t="shared" si="189"/>
        <v>A</v>
      </c>
      <c r="Q440" s="85">
        <f t="shared" si="191"/>
        <v>0</v>
      </c>
      <c r="R440" s="85">
        <f t="shared" si="187"/>
        <v>0</v>
      </c>
      <c r="S440" s="85">
        <f t="shared" si="187"/>
        <v>0</v>
      </c>
      <c r="T440" s="85">
        <f t="shared" si="187"/>
        <v>0</v>
      </c>
      <c r="U440" s="85">
        <f t="shared" si="187"/>
        <v>0</v>
      </c>
      <c r="V440" s="85">
        <f t="shared" si="187"/>
        <v>0</v>
      </c>
      <c r="W440" s="33"/>
      <c r="X440" s="85">
        <f t="shared" si="190"/>
        <v>-0.20000000000000018</v>
      </c>
      <c r="Y440" s="85">
        <f t="shared" si="188"/>
        <v>-0.1899999999999995</v>
      </c>
      <c r="Z440" s="85">
        <f t="shared" si="188"/>
        <v>-1.5</v>
      </c>
      <c r="AA440" s="85">
        <f t="shared" si="188"/>
        <v>0</v>
      </c>
      <c r="AB440" s="85">
        <f t="shared" si="188"/>
        <v>2</v>
      </c>
      <c r="AC440" s="85">
        <f t="shared" si="188"/>
        <v>0</v>
      </c>
    </row>
    <row r="441" spans="1:29" x14ac:dyDescent="0.3">
      <c r="A441" s="67">
        <v>18800</v>
      </c>
      <c r="B441" s="85">
        <v>0</v>
      </c>
      <c r="C441" s="85">
        <v>-0.11000000000000121</v>
      </c>
      <c r="D441" s="85">
        <v>0.49999999999998579</v>
      </c>
      <c r="E441" s="85">
        <v>0.5</v>
      </c>
      <c r="F441" s="85">
        <v>0.50000000000000711</v>
      </c>
      <c r="G441" s="85">
        <v>0</v>
      </c>
      <c r="H441" s="113"/>
      <c r="P441" s="21" t="str">
        <f t="shared" si="189"/>
        <v>A</v>
      </c>
      <c r="Q441" s="85">
        <f t="shared" si="191"/>
        <v>0</v>
      </c>
      <c r="R441" s="85">
        <f t="shared" si="187"/>
        <v>0</v>
      </c>
      <c r="S441" s="85">
        <f t="shared" si="187"/>
        <v>0</v>
      </c>
      <c r="T441" s="85">
        <f t="shared" si="187"/>
        <v>0</v>
      </c>
      <c r="U441" s="85">
        <f t="shared" si="187"/>
        <v>0</v>
      </c>
      <c r="V441" s="85">
        <f t="shared" si="187"/>
        <v>0</v>
      </c>
      <c r="W441" s="33"/>
      <c r="X441" s="85">
        <f t="shared" si="190"/>
        <v>0</v>
      </c>
      <c r="Y441" s="85">
        <f t="shared" si="188"/>
        <v>-0.11000000000000121</v>
      </c>
      <c r="Z441" s="85">
        <f t="shared" si="188"/>
        <v>0.49999999999998579</v>
      </c>
      <c r="AA441" s="85">
        <f t="shared" si="188"/>
        <v>0.5</v>
      </c>
      <c r="AB441" s="85">
        <f t="shared" si="188"/>
        <v>0.50000000000000711</v>
      </c>
      <c r="AC441" s="85">
        <f t="shared" si="188"/>
        <v>0</v>
      </c>
    </row>
    <row r="442" spans="1:29" x14ac:dyDescent="0.3">
      <c r="A442" s="67">
        <v>18900</v>
      </c>
      <c r="B442" s="85">
        <v>0.19999999999999973</v>
      </c>
      <c r="C442" s="85">
        <v>0</v>
      </c>
      <c r="D442" s="85">
        <v>4</v>
      </c>
      <c r="E442" s="85">
        <v>2</v>
      </c>
      <c r="F442" s="85">
        <v>-1.5</v>
      </c>
      <c r="G442" s="85">
        <v>0</v>
      </c>
      <c r="H442" s="113"/>
      <c r="P442" s="21" t="str">
        <f t="shared" si="189"/>
        <v>A</v>
      </c>
      <c r="Q442" s="85">
        <f t="shared" si="191"/>
        <v>0</v>
      </c>
      <c r="R442" s="85">
        <f t="shared" si="187"/>
        <v>0</v>
      </c>
      <c r="S442" s="85">
        <f t="shared" si="187"/>
        <v>0</v>
      </c>
      <c r="T442" s="85">
        <f t="shared" si="187"/>
        <v>0</v>
      </c>
      <c r="U442" s="85">
        <f t="shared" si="187"/>
        <v>0</v>
      </c>
      <c r="V442" s="85">
        <f t="shared" si="187"/>
        <v>0</v>
      </c>
      <c r="W442" s="33"/>
      <c r="X442" s="85">
        <f t="shared" si="190"/>
        <v>0.19999999999999973</v>
      </c>
      <c r="Y442" s="85">
        <f t="shared" si="188"/>
        <v>0</v>
      </c>
      <c r="Z442" s="85">
        <f t="shared" si="188"/>
        <v>4</v>
      </c>
      <c r="AA442" s="85">
        <f t="shared" si="188"/>
        <v>2</v>
      </c>
      <c r="AB442" s="85">
        <f t="shared" si="188"/>
        <v>-1.5</v>
      </c>
      <c r="AC442" s="85">
        <f t="shared" si="188"/>
        <v>0</v>
      </c>
    </row>
    <row r="443" spans="1:29" x14ac:dyDescent="0.3">
      <c r="A443" s="68" t="s">
        <v>120</v>
      </c>
      <c r="B443" s="86">
        <v>55.35</v>
      </c>
      <c r="C443" s="86">
        <v>2.92</v>
      </c>
      <c r="D443" s="86">
        <v>113.00000000000004</v>
      </c>
      <c r="E443" s="86">
        <v>-52.99999999999973</v>
      </c>
      <c r="F443" s="86">
        <v>-114.00000000000006</v>
      </c>
      <c r="G443" s="86">
        <v>2.9999999999999996</v>
      </c>
      <c r="H443" s="89"/>
      <c r="I443" s="105">
        <f>X443</f>
        <v>44.150000000000013</v>
      </c>
      <c r="J443" s="105">
        <f>Y443</f>
        <v>2.42</v>
      </c>
      <c r="K443" s="105">
        <f>Z443</f>
        <v>112.00000000000004</v>
      </c>
      <c r="L443" s="105">
        <f>AA443</f>
        <v>-30.499999999999787</v>
      </c>
      <c r="M443" s="105">
        <f t="shared" ref="M443:N443" si="192">AB443</f>
        <v>-102.5</v>
      </c>
      <c r="N443" s="105">
        <f t="shared" si="192"/>
        <v>2.9999999999999996</v>
      </c>
      <c r="P443" s="21"/>
      <c r="Q443" s="33"/>
      <c r="R443" s="33"/>
      <c r="S443" s="33"/>
      <c r="T443" s="33"/>
      <c r="U443" s="33"/>
      <c r="V443" s="33"/>
      <c r="W443" s="33"/>
      <c r="X443" s="106">
        <f>SUM(X427:X442)</f>
        <v>44.150000000000013</v>
      </c>
      <c r="Y443" s="106">
        <f t="shared" ref="Y443:AC443" si="193">SUM(Y427:Y442)</f>
        <v>2.42</v>
      </c>
      <c r="Z443" s="106">
        <f t="shared" si="193"/>
        <v>112.00000000000004</v>
      </c>
      <c r="AA443" s="106">
        <f t="shared" si="193"/>
        <v>-30.499999999999787</v>
      </c>
      <c r="AB443" s="106">
        <f t="shared" si="193"/>
        <v>-102.5</v>
      </c>
      <c r="AC443" s="106">
        <f t="shared" si="193"/>
        <v>2.9999999999999996</v>
      </c>
    </row>
    <row r="444" spans="1:29" x14ac:dyDescent="0.3">
      <c r="A444" s="82"/>
      <c r="B444" s="89"/>
      <c r="C444" s="89"/>
      <c r="D444" s="89"/>
      <c r="E444" s="89"/>
      <c r="F444" s="89"/>
      <c r="G444" s="89"/>
      <c r="H444" s="89"/>
      <c r="P444" s="21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</row>
    <row r="445" spans="1:29" x14ac:dyDescent="0.3">
      <c r="A445" s="92" t="s">
        <v>128</v>
      </c>
      <c r="B445" s="92" t="s">
        <v>127</v>
      </c>
      <c r="C445" s="92" t="s">
        <v>129</v>
      </c>
      <c r="D445" s="92" t="s">
        <v>130</v>
      </c>
      <c r="E445" s="92" t="s">
        <v>131</v>
      </c>
      <c r="F445" s="92" t="s">
        <v>132</v>
      </c>
      <c r="G445" s="92" t="s">
        <v>133</v>
      </c>
      <c r="H445" s="92"/>
      <c r="P445" s="21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</row>
    <row r="446" spans="1:29" x14ac:dyDescent="0.3">
      <c r="A446" s="68" t="s">
        <v>44</v>
      </c>
      <c r="B446" s="68" t="s">
        <v>36</v>
      </c>
      <c r="C446" s="68" t="s">
        <v>37</v>
      </c>
      <c r="D446" s="68" t="s">
        <v>118</v>
      </c>
      <c r="E446" s="68" t="s">
        <v>116</v>
      </c>
      <c r="F446" s="68" t="s">
        <v>119</v>
      </c>
      <c r="G446" s="68" t="s">
        <v>117</v>
      </c>
      <c r="H446" s="82"/>
      <c r="P446" s="21"/>
      <c r="Q446" s="33"/>
      <c r="R446" s="33"/>
      <c r="S446" s="33"/>
      <c r="T446" s="33"/>
      <c r="U446" s="33"/>
      <c r="V446" s="33"/>
      <c r="W446" s="33"/>
      <c r="X446" s="106">
        <f t="shared" ref="X446:AC446" si="194">SUM(X447:X462)</f>
        <v>18.149999999999981</v>
      </c>
      <c r="Y446" s="106">
        <f t="shared" si="194"/>
        <v>3.6600000000000019</v>
      </c>
      <c r="Z446" s="106">
        <f t="shared" si="194"/>
        <v>54.999999999999943</v>
      </c>
      <c r="AA446" s="106">
        <f t="shared" si="194"/>
        <v>-46.499999999999801</v>
      </c>
      <c r="AB446" s="106">
        <f t="shared" si="194"/>
        <v>-68.499999999999972</v>
      </c>
      <c r="AC446" s="106">
        <f t="shared" si="194"/>
        <v>-0.5</v>
      </c>
    </row>
    <row r="447" spans="1:29" x14ac:dyDescent="0.3">
      <c r="A447" s="67">
        <v>16900</v>
      </c>
      <c r="B447" s="85">
        <v>1.2999999999999989</v>
      </c>
      <c r="C447" s="85">
        <v>0.44999999999999929</v>
      </c>
      <c r="D447" s="85">
        <v>10.5</v>
      </c>
      <c r="E447" s="85">
        <v>2.4999999999999858</v>
      </c>
      <c r="F447" s="85">
        <v>-8</v>
      </c>
      <c r="G447" s="85">
        <v>0</v>
      </c>
      <c r="H447" s="113"/>
      <c r="I447" s="105">
        <f>X446</f>
        <v>18.149999999999981</v>
      </c>
      <c r="J447" s="105">
        <f>Y446</f>
        <v>3.6600000000000019</v>
      </c>
      <c r="K447" s="105">
        <f t="shared" ref="K447:N447" si="195">Z446</f>
        <v>54.999999999999943</v>
      </c>
      <c r="L447" s="105">
        <f t="shared" si="195"/>
        <v>-46.499999999999801</v>
      </c>
      <c r="M447" s="105">
        <f t="shared" si="195"/>
        <v>-68.499999999999972</v>
      </c>
      <c r="N447" s="105">
        <f t="shared" si="195"/>
        <v>-0.5</v>
      </c>
      <c r="P447" s="21" t="str">
        <f>IF(A447&lt;=$B$424,"A","B")</f>
        <v>A</v>
      </c>
      <c r="Q447" s="85">
        <f t="shared" ref="Q447:V462" si="196">IF($P447="B",B447,0)</f>
        <v>0</v>
      </c>
      <c r="R447" s="85">
        <f t="shared" si="196"/>
        <v>0</v>
      </c>
      <c r="S447" s="85">
        <f t="shared" si="196"/>
        <v>0</v>
      </c>
      <c r="T447" s="85">
        <f t="shared" si="196"/>
        <v>0</v>
      </c>
      <c r="U447" s="85">
        <f t="shared" si="196"/>
        <v>0</v>
      </c>
      <c r="V447" s="85">
        <f t="shared" si="196"/>
        <v>0</v>
      </c>
      <c r="W447" s="33"/>
      <c r="X447" s="85">
        <f>IF($P447="A",B447,0)</f>
        <v>1.2999999999999989</v>
      </c>
      <c r="Y447" s="85">
        <f t="shared" ref="Y447:AC462" si="197">IF($P447="A",C447,0)</f>
        <v>0.44999999999999929</v>
      </c>
      <c r="Z447" s="85">
        <f t="shared" si="197"/>
        <v>10.5</v>
      </c>
      <c r="AA447" s="85">
        <f t="shared" si="197"/>
        <v>2.4999999999999858</v>
      </c>
      <c r="AB447" s="85">
        <f t="shared" si="197"/>
        <v>-8</v>
      </c>
      <c r="AC447" s="85">
        <f t="shared" si="197"/>
        <v>0</v>
      </c>
    </row>
    <row r="448" spans="1:29" x14ac:dyDescent="0.3">
      <c r="A448" s="67">
        <v>17000</v>
      </c>
      <c r="B448" s="85">
        <v>2.8499999999999996</v>
      </c>
      <c r="C448" s="85">
        <v>0.76000000000000156</v>
      </c>
      <c r="D448" s="85">
        <v>20</v>
      </c>
      <c r="E448" s="85">
        <v>5.0000000000000142</v>
      </c>
      <c r="F448" s="85">
        <v>-14.999999999999986</v>
      </c>
      <c r="G448" s="85">
        <v>-0.5</v>
      </c>
      <c r="H448" s="113"/>
      <c r="P448" s="21" t="str">
        <f t="shared" ref="P448:P462" si="198">IF(A448&lt;=$B$424,"A","B")</f>
        <v>A</v>
      </c>
      <c r="Q448" s="85">
        <f t="shared" si="196"/>
        <v>0</v>
      </c>
      <c r="R448" s="85">
        <f t="shared" si="196"/>
        <v>0</v>
      </c>
      <c r="S448" s="85">
        <f t="shared" si="196"/>
        <v>0</v>
      </c>
      <c r="T448" s="85">
        <f t="shared" si="196"/>
        <v>0</v>
      </c>
      <c r="U448" s="85">
        <f t="shared" si="196"/>
        <v>0</v>
      </c>
      <c r="V448" s="85">
        <f t="shared" si="196"/>
        <v>0</v>
      </c>
      <c r="W448" s="33"/>
      <c r="X448" s="85">
        <f t="shared" ref="X448:X462" si="199">IF($P448="A",B448,0)</f>
        <v>2.8499999999999996</v>
      </c>
      <c r="Y448" s="85">
        <f t="shared" si="197"/>
        <v>0.76000000000000156</v>
      </c>
      <c r="Z448" s="85">
        <f t="shared" si="197"/>
        <v>20</v>
      </c>
      <c r="AA448" s="85">
        <f t="shared" si="197"/>
        <v>5.0000000000000142</v>
      </c>
      <c r="AB448" s="85">
        <f t="shared" si="197"/>
        <v>-14.999999999999986</v>
      </c>
      <c r="AC448" s="85">
        <f t="shared" si="197"/>
        <v>-0.5</v>
      </c>
    </row>
    <row r="449" spans="1:29" x14ac:dyDescent="0.3">
      <c r="A449" s="67">
        <v>17100</v>
      </c>
      <c r="B449" s="85">
        <v>1.1499999999999986</v>
      </c>
      <c r="C449" s="85">
        <v>0.32000000000000028</v>
      </c>
      <c r="D449" s="85">
        <v>7.5</v>
      </c>
      <c r="E449" s="85">
        <v>1</v>
      </c>
      <c r="F449" s="85">
        <v>-5.5000000000000142</v>
      </c>
      <c r="G449" s="85">
        <v>0</v>
      </c>
      <c r="H449" s="113"/>
      <c r="P449" s="21" t="str">
        <f t="shared" si="198"/>
        <v>A</v>
      </c>
      <c r="Q449" s="85">
        <f t="shared" si="196"/>
        <v>0</v>
      </c>
      <c r="R449" s="85">
        <f t="shared" si="196"/>
        <v>0</v>
      </c>
      <c r="S449" s="85">
        <f t="shared" si="196"/>
        <v>0</v>
      </c>
      <c r="T449" s="85">
        <f t="shared" si="196"/>
        <v>0</v>
      </c>
      <c r="U449" s="85">
        <f t="shared" si="196"/>
        <v>0</v>
      </c>
      <c r="V449" s="85">
        <f t="shared" si="196"/>
        <v>0</v>
      </c>
      <c r="W449" s="33"/>
      <c r="X449" s="85">
        <f t="shared" si="199"/>
        <v>1.1499999999999986</v>
      </c>
      <c r="Y449" s="85">
        <f t="shared" si="197"/>
        <v>0.32000000000000028</v>
      </c>
      <c r="Z449" s="85">
        <f t="shared" si="197"/>
        <v>7.5</v>
      </c>
      <c r="AA449" s="85">
        <f t="shared" si="197"/>
        <v>1</v>
      </c>
      <c r="AB449" s="85">
        <f t="shared" si="197"/>
        <v>-5.5000000000000142</v>
      </c>
      <c r="AC449" s="85">
        <f t="shared" si="197"/>
        <v>0</v>
      </c>
    </row>
    <row r="450" spans="1:29" x14ac:dyDescent="0.3">
      <c r="A450" s="67">
        <v>17200</v>
      </c>
      <c r="B450" s="85">
        <v>1.0500000000000007</v>
      </c>
      <c r="C450" s="85">
        <v>0.25999999999999979</v>
      </c>
      <c r="D450" s="85">
        <v>6</v>
      </c>
      <c r="E450" s="85">
        <v>0</v>
      </c>
      <c r="F450" s="85">
        <v>-4.5</v>
      </c>
      <c r="G450" s="85">
        <v>0</v>
      </c>
      <c r="H450" s="113"/>
      <c r="P450" s="21" t="str">
        <f t="shared" si="198"/>
        <v>A</v>
      </c>
      <c r="Q450" s="85">
        <f t="shared" si="196"/>
        <v>0</v>
      </c>
      <c r="R450" s="85">
        <f t="shared" si="196"/>
        <v>0</v>
      </c>
      <c r="S450" s="85">
        <f t="shared" si="196"/>
        <v>0</v>
      </c>
      <c r="T450" s="85">
        <f t="shared" si="196"/>
        <v>0</v>
      </c>
      <c r="U450" s="85">
        <f t="shared" si="196"/>
        <v>0</v>
      </c>
      <c r="V450" s="85">
        <f t="shared" si="196"/>
        <v>0</v>
      </c>
      <c r="W450" s="33"/>
      <c r="X450" s="85">
        <f t="shared" si="199"/>
        <v>1.0500000000000007</v>
      </c>
      <c r="Y450" s="85">
        <f t="shared" si="197"/>
        <v>0.25999999999999979</v>
      </c>
      <c r="Z450" s="85">
        <f t="shared" si="197"/>
        <v>6</v>
      </c>
      <c r="AA450" s="85">
        <f t="shared" si="197"/>
        <v>0</v>
      </c>
      <c r="AB450" s="85">
        <f t="shared" si="197"/>
        <v>-4.5</v>
      </c>
      <c r="AC450" s="85">
        <f t="shared" si="197"/>
        <v>0</v>
      </c>
    </row>
    <row r="451" spans="1:29" x14ac:dyDescent="0.3">
      <c r="A451" s="67">
        <v>17300</v>
      </c>
      <c r="B451" s="85">
        <v>1</v>
      </c>
      <c r="C451" s="85">
        <v>0.23000000000000043</v>
      </c>
      <c r="D451" s="85">
        <v>4.5</v>
      </c>
      <c r="E451" s="85">
        <v>-1.4999999999999716</v>
      </c>
      <c r="F451" s="85">
        <v>-3.5</v>
      </c>
      <c r="G451" s="85">
        <v>0</v>
      </c>
      <c r="H451" s="113"/>
      <c r="P451" s="21" t="str">
        <f t="shared" si="198"/>
        <v>A</v>
      </c>
      <c r="Q451" s="85">
        <f t="shared" si="196"/>
        <v>0</v>
      </c>
      <c r="R451" s="85">
        <f t="shared" si="196"/>
        <v>0</v>
      </c>
      <c r="S451" s="85">
        <f t="shared" si="196"/>
        <v>0</v>
      </c>
      <c r="T451" s="85">
        <f t="shared" si="196"/>
        <v>0</v>
      </c>
      <c r="U451" s="85">
        <f t="shared" si="196"/>
        <v>0</v>
      </c>
      <c r="V451" s="85">
        <f t="shared" si="196"/>
        <v>0</v>
      </c>
      <c r="W451" s="33"/>
      <c r="X451" s="85">
        <f t="shared" si="199"/>
        <v>1</v>
      </c>
      <c r="Y451" s="85">
        <f t="shared" si="197"/>
        <v>0.23000000000000043</v>
      </c>
      <c r="Z451" s="85">
        <f t="shared" si="197"/>
        <v>4.5</v>
      </c>
      <c r="AA451" s="85">
        <f t="shared" si="197"/>
        <v>-1.4999999999999716</v>
      </c>
      <c r="AB451" s="85">
        <f t="shared" si="197"/>
        <v>-3.5</v>
      </c>
      <c r="AC451" s="85">
        <f t="shared" si="197"/>
        <v>0</v>
      </c>
    </row>
    <row r="452" spans="1:29" x14ac:dyDescent="0.3">
      <c r="A452" s="67">
        <v>17400</v>
      </c>
      <c r="B452" s="85">
        <v>0.54999999999999716</v>
      </c>
      <c r="C452" s="85">
        <v>0.15000000000000036</v>
      </c>
      <c r="D452" s="85">
        <v>0.99999999999994316</v>
      </c>
      <c r="E452" s="85">
        <v>-3</v>
      </c>
      <c r="F452" s="85">
        <v>-1.5</v>
      </c>
      <c r="G452" s="85">
        <v>0</v>
      </c>
      <c r="H452" s="113"/>
      <c r="P452" s="21" t="str">
        <f t="shared" si="198"/>
        <v>A</v>
      </c>
      <c r="Q452" s="85">
        <f>IF($P452="B",B452,0)</f>
        <v>0</v>
      </c>
      <c r="R452" s="85">
        <f t="shared" si="196"/>
        <v>0</v>
      </c>
      <c r="S452" s="85">
        <f t="shared" si="196"/>
        <v>0</v>
      </c>
      <c r="T452" s="85">
        <f t="shared" si="196"/>
        <v>0</v>
      </c>
      <c r="U452" s="85">
        <f t="shared" si="196"/>
        <v>0</v>
      </c>
      <c r="V452" s="85">
        <f t="shared" si="196"/>
        <v>0</v>
      </c>
      <c r="W452" s="33"/>
      <c r="X452" s="85">
        <f t="shared" si="199"/>
        <v>0.54999999999999716</v>
      </c>
      <c r="Y452" s="85">
        <f t="shared" si="197"/>
        <v>0.15000000000000036</v>
      </c>
      <c r="Z452" s="85">
        <f t="shared" si="197"/>
        <v>0.99999999999994316</v>
      </c>
      <c r="AA452" s="85">
        <f t="shared" si="197"/>
        <v>-3</v>
      </c>
      <c r="AB452" s="85">
        <f t="shared" si="197"/>
        <v>-1.5</v>
      </c>
      <c r="AC452" s="85">
        <f t="shared" si="197"/>
        <v>0</v>
      </c>
    </row>
    <row r="453" spans="1:29" x14ac:dyDescent="0.3">
      <c r="A453" s="67">
        <v>17500</v>
      </c>
      <c r="B453" s="85">
        <v>0.59999999999999432</v>
      </c>
      <c r="C453" s="85">
        <v>0.16000000000000014</v>
      </c>
      <c r="D453" s="85">
        <v>0.5</v>
      </c>
      <c r="E453" s="85">
        <v>-4.5</v>
      </c>
      <c r="F453" s="85">
        <v>-2</v>
      </c>
      <c r="G453" s="85">
        <v>0</v>
      </c>
      <c r="H453" s="113"/>
      <c r="P453" s="21" t="str">
        <f t="shared" si="198"/>
        <v>A</v>
      </c>
      <c r="Q453" s="85">
        <f t="shared" ref="Q453:Q462" si="200">IF($P453="B",B453,0)</f>
        <v>0</v>
      </c>
      <c r="R453" s="85">
        <f t="shared" si="196"/>
        <v>0</v>
      </c>
      <c r="S453" s="85">
        <f t="shared" si="196"/>
        <v>0</v>
      </c>
      <c r="T453" s="85">
        <f t="shared" si="196"/>
        <v>0</v>
      </c>
      <c r="U453" s="85">
        <f t="shared" si="196"/>
        <v>0</v>
      </c>
      <c r="V453" s="85">
        <f t="shared" si="196"/>
        <v>0</v>
      </c>
      <c r="W453" s="33"/>
      <c r="X453" s="85">
        <f t="shared" si="199"/>
        <v>0.59999999999999432</v>
      </c>
      <c r="Y453" s="85">
        <f t="shared" si="197"/>
        <v>0.16000000000000014</v>
      </c>
      <c r="Z453" s="85">
        <f t="shared" si="197"/>
        <v>0.5</v>
      </c>
      <c r="AA453" s="85">
        <f t="shared" si="197"/>
        <v>-4.5</v>
      </c>
      <c r="AB453" s="85">
        <f t="shared" si="197"/>
        <v>-2</v>
      </c>
      <c r="AC453" s="85">
        <f t="shared" si="197"/>
        <v>0</v>
      </c>
    </row>
    <row r="454" spans="1:29" x14ac:dyDescent="0.3">
      <c r="A454" s="67">
        <v>17600</v>
      </c>
      <c r="B454" s="85">
        <v>1.0999999999999943</v>
      </c>
      <c r="C454" s="85">
        <v>0.21000000000000085</v>
      </c>
      <c r="D454" s="85">
        <v>1</v>
      </c>
      <c r="E454" s="85">
        <v>-6.5</v>
      </c>
      <c r="F454" s="85">
        <v>-3.5000000000000284</v>
      </c>
      <c r="G454" s="85">
        <v>0</v>
      </c>
      <c r="H454" s="113"/>
      <c r="P454" s="21" t="str">
        <f t="shared" si="198"/>
        <v>A</v>
      </c>
      <c r="Q454" s="85">
        <f t="shared" si="200"/>
        <v>0</v>
      </c>
      <c r="R454" s="85">
        <f t="shared" si="196"/>
        <v>0</v>
      </c>
      <c r="S454" s="85">
        <f t="shared" si="196"/>
        <v>0</v>
      </c>
      <c r="T454" s="85">
        <f t="shared" si="196"/>
        <v>0</v>
      </c>
      <c r="U454" s="85">
        <f t="shared" si="196"/>
        <v>0</v>
      </c>
      <c r="V454" s="85">
        <f t="shared" si="196"/>
        <v>0</v>
      </c>
      <c r="W454" s="33"/>
      <c r="X454" s="85">
        <f t="shared" si="199"/>
        <v>1.0999999999999943</v>
      </c>
      <c r="Y454" s="85">
        <f t="shared" si="197"/>
        <v>0.21000000000000085</v>
      </c>
      <c r="Z454" s="85">
        <f t="shared" si="197"/>
        <v>1</v>
      </c>
      <c r="AA454" s="85">
        <f t="shared" si="197"/>
        <v>-6.5</v>
      </c>
      <c r="AB454" s="85">
        <f t="shared" si="197"/>
        <v>-3.5000000000000284</v>
      </c>
      <c r="AC454" s="85">
        <f t="shared" si="197"/>
        <v>0</v>
      </c>
    </row>
    <row r="455" spans="1:29" x14ac:dyDescent="0.3">
      <c r="A455" s="67">
        <v>17700</v>
      </c>
      <c r="B455" s="85">
        <v>3.2999999999999972</v>
      </c>
      <c r="C455" s="85">
        <v>0.39000000000000057</v>
      </c>
      <c r="D455" s="85">
        <v>2</v>
      </c>
      <c r="E455" s="85">
        <v>-12</v>
      </c>
      <c r="F455" s="85">
        <v>-8</v>
      </c>
      <c r="G455" s="85">
        <v>0</v>
      </c>
      <c r="H455" s="113"/>
      <c r="P455" s="21" t="str">
        <f t="shared" si="198"/>
        <v>A</v>
      </c>
      <c r="Q455" s="85">
        <f t="shared" si="200"/>
        <v>0</v>
      </c>
      <c r="R455" s="85">
        <f t="shared" si="196"/>
        <v>0</v>
      </c>
      <c r="S455" s="85">
        <f t="shared" si="196"/>
        <v>0</v>
      </c>
      <c r="T455" s="85">
        <f t="shared" si="196"/>
        <v>0</v>
      </c>
      <c r="U455" s="85">
        <f t="shared" si="196"/>
        <v>0</v>
      </c>
      <c r="V455" s="85">
        <f t="shared" si="196"/>
        <v>0</v>
      </c>
      <c r="W455" s="33"/>
      <c r="X455" s="85">
        <f t="shared" si="199"/>
        <v>3.2999999999999972</v>
      </c>
      <c r="Y455" s="85">
        <f t="shared" si="197"/>
        <v>0.39000000000000057</v>
      </c>
      <c r="Z455" s="85">
        <f t="shared" si="197"/>
        <v>2</v>
      </c>
      <c r="AA455" s="85">
        <f t="shared" si="197"/>
        <v>-12</v>
      </c>
      <c r="AB455" s="85">
        <f t="shared" si="197"/>
        <v>-8</v>
      </c>
      <c r="AC455" s="85">
        <f t="shared" si="197"/>
        <v>0</v>
      </c>
    </row>
    <row r="456" spans="1:29" x14ac:dyDescent="0.3">
      <c r="A456" s="67">
        <v>17800</v>
      </c>
      <c r="B456" s="85">
        <v>3</v>
      </c>
      <c r="C456" s="85">
        <v>0.37999999999999901</v>
      </c>
      <c r="D456" s="85">
        <v>0.5</v>
      </c>
      <c r="E456" s="85">
        <v>-13.999999999999886</v>
      </c>
      <c r="F456" s="85">
        <v>-8.4999999999999716</v>
      </c>
      <c r="G456" s="85">
        <v>0</v>
      </c>
      <c r="H456" s="113"/>
      <c r="P456" s="21" t="str">
        <f t="shared" si="198"/>
        <v>A</v>
      </c>
      <c r="Q456" s="85">
        <f t="shared" si="200"/>
        <v>0</v>
      </c>
      <c r="R456" s="85">
        <f t="shared" si="196"/>
        <v>0</v>
      </c>
      <c r="S456" s="85">
        <f t="shared" si="196"/>
        <v>0</v>
      </c>
      <c r="T456" s="85">
        <f t="shared" si="196"/>
        <v>0</v>
      </c>
      <c r="U456" s="85">
        <f t="shared" si="196"/>
        <v>0</v>
      </c>
      <c r="V456" s="85">
        <f t="shared" si="196"/>
        <v>0</v>
      </c>
      <c r="W456" s="33"/>
      <c r="X456" s="85">
        <f t="shared" si="199"/>
        <v>3</v>
      </c>
      <c r="Y456" s="85">
        <f t="shared" si="197"/>
        <v>0.37999999999999901</v>
      </c>
      <c r="Z456" s="85">
        <f t="shared" si="197"/>
        <v>0.5</v>
      </c>
      <c r="AA456" s="85">
        <f t="shared" si="197"/>
        <v>-13.999999999999886</v>
      </c>
      <c r="AB456" s="85">
        <f t="shared" si="197"/>
        <v>-8.4999999999999716</v>
      </c>
      <c r="AC456" s="85">
        <f t="shared" si="197"/>
        <v>0</v>
      </c>
    </row>
    <row r="457" spans="1:29" x14ac:dyDescent="0.3">
      <c r="A457" s="67">
        <v>17900</v>
      </c>
      <c r="B457" s="85">
        <v>2.25</v>
      </c>
      <c r="C457" s="85">
        <v>0.34999999999999964</v>
      </c>
      <c r="D457" s="85">
        <v>1.5</v>
      </c>
      <c r="E457" s="85">
        <v>-13.499999999999943</v>
      </c>
      <c r="F457" s="85">
        <v>-8.4999999999999716</v>
      </c>
      <c r="G457" s="85">
        <v>0</v>
      </c>
      <c r="H457" s="113"/>
      <c r="P457" s="21" t="str">
        <f t="shared" si="198"/>
        <v>A</v>
      </c>
      <c r="Q457" s="85">
        <f t="shared" si="200"/>
        <v>0</v>
      </c>
      <c r="R457" s="85">
        <f t="shared" si="196"/>
        <v>0</v>
      </c>
      <c r="S457" s="85">
        <f t="shared" si="196"/>
        <v>0</v>
      </c>
      <c r="T457" s="85">
        <f t="shared" si="196"/>
        <v>0</v>
      </c>
      <c r="U457" s="85">
        <f t="shared" si="196"/>
        <v>0</v>
      </c>
      <c r="V457" s="85">
        <f t="shared" si="196"/>
        <v>0</v>
      </c>
      <c r="W457" s="33"/>
      <c r="X457" s="85">
        <f t="shared" si="199"/>
        <v>2.25</v>
      </c>
      <c r="Y457" s="85">
        <f t="shared" si="197"/>
        <v>0.34999999999999964</v>
      </c>
      <c r="Z457" s="85">
        <f t="shared" si="197"/>
        <v>1.5</v>
      </c>
      <c r="AA457" s="85">
        <f t="shared" si="197"/>
        <v>-13.499999999999943</v>
      </c>
      <c r="AB457" s="85">
        <f t="shared" si="197"/>
        <v>-8.4999999999999716</v>
      </c>
      <c r="AC457" s="85">
        <f t="shared" si="197"/>
        <v>0</v>
      </c>
    </row>
    <row r="458" spans="1:29" x14ac:dyDescent="0.3">
      <c r="A458" s="67">
        <v>18000</v>
      </c>
      <c r="B458" s="85">
        <v>4.0499999999999829</v>
      </c>
      <c r="C458" s="85">
        <v>0.51999999999999957</v>
      </c>
      <c r="D458" s="85">
        <v>4.5</v>
      </c>
      <c r="E458" s="85">
        <v>-18.000000000000057</v>
      </c>
      <c r="F458" s="85">
        <v>-15</v>
      </c>
      <c r="G458" s="85">
        <v>0.49999999999999289</v>
      </c>
      <c r="H458" s="113"/>
      <c r="P458" s="21" t="str">
        <f t="shared" si="198"/>
        <v>B</v>
      </c>
      <c r="Q458" s="85">
        <f t="shared" si="200"/>
        <v>4.0499999999999829</v>
      </c>
      <c r="R458" s="85">
        <f t="shared" si="196"/>
        <v>0.51999999999999957</v>
      </c>
      <c r="S458" s="85">
        <f t="shared" si="196"/>
        <v>4.5</v>
      </c>
      <c r="T458" s="85">
        <f t="shared" si="196"/>
        <v>-18.000000000000057</v>
      </c>
      <c r="U458" s="85">
        <f t="shared" si="196"/>
        <v>-15</v>
      </c>
      <c r="V458" s="85">
        <f t="shared" si="196"/>
        <v>0.49999999999999289</v>
      </c>
      <c r="W458" s="33"/>
      <c r="X458" s="85">
        <f t="shared" si="199"/>
        <v>0</v>
      </c>
      <c r="Y458" s="85">
        <f t="shared" si="197"/>
        <v>0</v>
      </c>
      <c r="Z458" s="85">
        <f t="shared" si="197"/>
        <v>0</v>
      </c>
      <c r="AA458" s="85">
        <f t="shared" si="197"/>
        <v>0</v>
      </c>
      <c r="AB458" s="85">
        <f t="shared" si="197"/>
        <v>0</v>
      </c>
      <c r="AC458" s="85">
        <f t="shared" si="197"/>
        <v>0</v>
      </c>
    </row>
    <row r="459" spans="1:29" x14ac:dyDescent="0.3">
      <c r="A459" s="67">
        <v>18100</v>
      </c>
      <c r="B459" s="85">
        <v>2.5</v>
      </c>
      <c r="C459" s="85">
        <v>0.47999999999999865</v>
      </c>
      <c r="D459" s="85">
        <v>9.5</v>
      </c>
      <c r="E459" s="85">
        <v>-12.5</v>
      </c>
      <c r="F459" s="85">
        <v>-16.5</v>
      </c>
      <c r="G459" s="85">
        <v>0.5</v>
      </c>
      <c r="H459" s="113"/>
      <c r="P459" s="21" t="str">
        <f t="shared" si="198"/>
        <v>B</v>
      </c>
      <c r="Q459" s="85">
        <f t="shared" si="200"/>
        <v>2.5</v>
      </c>
      <c r="R459" s="85">
        <f t="shared" si="196"/>
        <v>0.47999999999999865</v>
      </c>
      <c r="S459" s="85">
        <f t="shared" si="196"/>
        <v>9.5</v>
      </c>
      <c r="T459" s="85">
        <f t="shared" si="196"/>
        <v>-12.5</v>
      </c>
      <c r="U459" s="85">
        <f t="shared" si="196"/>
        <v>-16.5</v>
      </c>
      <c r="V459" s="85">
        <f t="shared" si="196"/>
        <v>0.5</v>
      </c>
      <c r="W459" s="33"/>
      <c r="X459" s="85">
        <f t="shared" si="199"/>
        <v>0</v>
      </c>
      <c r="Y459" s="85">
        <f t="shared" si="197"/>
        <v>0</v>
      </c>
      <c r="Z459" s="85">
        <f t="shared" si="197"/>
        <v>0</v>
      </c>
      <c r="AA459" s="85">
        <f t="shared" si="197"/>
        <v>0</v>
      </c>
      <c r="AB459" s="85">
        <f t="shared" si="197"/>
        <v>0</v>
      </c>
      <c r="AC459" s="85">
        <f t="shared" si="197"/>
        <v>0</v>
      </c>
    </row>
    <row r="460" spans="1:29" x14ac:dyDescent="0.3">
      <c r="A460" s="67">
        <v>18200</v>
      </c>
      <c r="B460" s="85">
        <v>-3</v>
      </c>
      <c r="C460" s="85">
        <v>0.11999999999999922</v>
      </c>
      <c r="D460" s="85">
        <v>9.5</v>
      </c>
      <c r="E460" s="85">
        <v>0.50000000000005684</v>
      </c>
      <c r="F460" s="85">
        <v>-7.5</v>
      </c>
      <c r="G460" s="85">
        <v>0.5</v>
      </c>
      <c r="H460" s="113"/>
      <c r="P460" s="21" t="str">
        <f t="shared" si="198"/>
        <v>B</v>
      </c>
      <c r="Q460" s="85">
        <f t="shared" si="200"/>
        <v>-3</v>
      </c>
      <c r="R460" s="85">
        <f t="shared" si="196"/>
        <v>0.11999999999999922</v>
      </c>
      <c r="S460" s="85">
        <f t="shared" si="196"/>
        <v>9.5</v>
      </c>
      <c r="T460" s="85">
        <f t="shared" si="196"/>
        <v>0.50000000000005684</v>
      </c>
      <c r="U460" s="85">
        <f t="shared" si="196"/>
        <v>-7.5</v>
      </c>
      <c r="V460" s="85">
        <f t="shared" si="196"/>
        <v>0.5</v>
      </c>
      <c r="W460" s="33"/>
      <c r="X460" s="85">
        <f t="shared" si="199"/>
        <v>0</v>
      </c>
      <c r="Y460" s="85">
        <f t="shared" si="197"/>
        <v>0</v>
      </c>
      <c r="Z460" s="85">
        <f t="shared" si="197"/>
        <v>0</v>
      </c>
      <c r="AA460" s="85">
        <f t="shared" si="197"/>
        <v>0</v>
      </c>
      <c r="AB460" s="85">
        <f t="shared" si="197"/>
        <v>0</v>
      </c>
      <c r="AC460" s="85">
        <f t="shared" si="197"/>
        <v>0</v>
      </c>
    </row>
    <row r="461" spans="1:29" x14ac:dyDescent="0.3">
      <c r="A461" s="67">
        <v>18300</v>
      </c>
      <c r="B461" s="85">
        <v>-5.7999999999999545</v>
      </c>
      <c r="C461" s="85">
        <v>-8.9999999999999858E-2</v>
      </c>
      <c r="D461" s="85">
        <v>5.9999999999999432</v>
      </c>
      <c r="E461" s="85">
        <v>4.0000000000000568</v>
      </c>
      <c r="F461" s="85">
        <v>-0.5</v>
      </c>
      <c r="G461" s="85">
        <v>0</v>
      </c>
      <c r="H461" s="113"/>
      <c r="P461" s="21" t="str">
        <f t="shared" si="198"/>
        <v>B</v>
      </c>
      <c r="Q461" s="85">
        <f t="shared" si="200"/>
        <v>-5.7999999999999545</v>
      </c>
      <c r="R461" s="85">
        <f t="shared" si="196"/>
        <v>-8.9999999999999858E-2</v>
      </c>
      <c r="S461" s="85">
        <f t="shared" si="196"/>
        <v>5.9999999999999432</v>
      </c>
      <c r="T461" s="85">
        <f t="shared" si="196"/>
        <v>4.0000000000000568</v>
      </c>
      <c r="U461" s="85">
        <f t="shared" si="196"/>
        <v>-0.5</v>
      </c>
      <c r="V461" s="85">
        <f t="shared" si="196"/>
        <v>0</v>
      </c>
      <c r="W461" s="33"/>
      <c r="X461" s="85">
        <f t="shared" si="199"/>
        <v>0</v>
      </c>
      <c r="Y461" s="85">
        <f t="shared" si="197"/>
        <v>0</v>
      </c>
      <c r="Z461" s="85">
        <f t="shared" si="197"/>
        <v>0</v>
      </c>
      <c r="AA461" s="85">
        <f t="shared" si="197"/>
        <v>0</v>
      </c>
      <c r="AB461" s="85">
        <f t="shared" si="197"/>
        <v>0</v>
      </c>
      <c r="AC461" s="85">
        <f t="shared" si="197"/>
        <v>0</v>
      </c>
    </row>
    <row r="462" spans="1:29" x14ac:dyDescent="0.3">
      <c r="A462" s="67">
        <v>18400</v>
      </c>
      <c r="B462" s="85">
        <v>-6.3000000000000114</v>
      </c>
      <c r="C462" s="85">
        <v>-0.13000000000000078</v>
      </c>
      <c r="D462" s="85">
        <v>4</v>
      </c>
      <c r="E462" s="85">
        <v>3.5</v>
      </c>
      <c r="F462" s="85">
        <v>0.5</v>
      </c>
      <c r="G462" s="85">
        <v>0</v>
      </c>
      <c r="H462" s="113"/>
      <c r="P462" s="21" t="str">
        <f t="shared" si="198"/>
        <v>B</v>
      </c>
      <c r="Q462" s="85">
        <f t="shared" si="200"/>
        <v>-6.3000000000000114</v>
      </c>
      <c r="R462" s="85">
        <f t="shared" si="196"/>
        <v>-0.13000000000000078</v>
      </c>
      <c r="S462" s="85">
        <f t="shared" si="196"/>
        <v>4</v>
      </c>
      <c r="T462" s="85">
        <f t="shared" si="196"/>
        <v>3.5</v>
      </c>
      <c r="U462" s="85">
        <f t="shared" si="196"/>
        <v>0.5</v>
      </c>
      <c r="V462" s="85">
        <f t="shared" si="196"/>
        <v>0</v>
      </c>
      <c r="W462" s="33"/>
      <c r="X462" s="85">
        <f t="shared" si="199"/>
        <v>0</v>
      </c>
      <c r="Y462" s="85">
        <f t="shared" si="197"/>
        <v>0</v>
      </c>
      <c r="Z462" s="85">
        <f t="shared" si="197"/>
        <v>0</v>
      </c>
      <c r="AA462" s="85">
        <f t="shared" si="197"/>
        <v>0</v>
      </c>
      <c r="AB462" s="85">
        <f t="shared" si="197"/>
        <v>0</v>
      </c>
      <c r="AC462" s="85">
        <f t="shared" si="197"/>
        <v>0</v>
      </c>
    </row>
    <row r="463" spans="1:29" x14ac:dyDescent="0.3">
      <c r="A463" s="68" t="s">
        <v>120</v>
      </c>
      <c r="B463" s="87">
        <v>15.899999999999981</v>
      </c>
      <c r="C463" s="87">
        <v>3.3100000000000023</v>
      </c>
      <c r="D463" s="87">
        <v>53.499999999999943</v>
      </c>
      <c r="E463" s="87">
        <v>-32.999999999999858</v>
      </c>
      <c r="F463" s="87">
        <v>-60</v>
      </c>
      <c r="G463" s="87">
        <v>-0.5</v>
      </c>
      <c r="H463" s="114"/>
      <c r="I463" s="105">
        <f>Q463</f>
        <v>-8.5499999999999829</v>
      </c>
      <c r="J463" s="105">
        <f>R463</f>
        <v>0.8999999999999968</v>
      </c>
      <c r="K463" s="105">
        <f t="shared" ref="K463:N463" si="201">S463</f>
        <v>33.499999999999943</v>
      </c>
      <c r="L463" s="105">
        <f t="shared" si="201"/>
        <v>-22.499999999999943</v>
      </c>
      <c r="M463" s="105">
        <f t="shared" si="201"/>
        <v>-39</v>
      </c>
      <c r="N463" s="105">
        <f t="shared" si="201"/>
        <v>1.4999999999999929</v>
      </c>
      <c r="P463" s="21"/>
      <c r="Q463" s="106">
        <f t="shared" ref="Q463:V463" si="202">+SUM(Q447:Q462)</f>
        <v>-8.5499999999999829</v>
      </c>
      <c r="R463" s="106">
        <f t="shared" si="202"/>
        <v>0.8999999999999968</v>
      </c>
      <c r="S463" s="106">
        <f t="shared" si="202"/>
        <v>33.499999999999943</v>
      </c>
      <c r="T463" s="106">
        <f t="shared" si="202"/>
        <v>-22.499999999999943</v>
      </c>
      <c r="U463" s="106">
        <f t="shared" si="202"/>
        <v>-39</v>
      </c>
      <c r="V463" s="106">
        <f t="shared" si="202"/>
        <v>1.4999999999999929</v>
      </c>
      <c r="W463" s="33"/>
      <c r="X463" s="33"/>
      <c r="Y463" s="33"/>
      <c r="Z463" s="33"/>
      <c r="AA463" s="33"/>
      <c r="AB463" s="33"/>
      <c r="AC463" s="33"/>
    </row>
    <row r="465" spans="1:29" x14ac:dyDescent="0.3">
      <c r="A465" s="69" t="s">
        <v>134</v>
      </c>
      <c r="B465" s="69" t="s">
        <v>135</v>
      </c>
      <c r="C465" s="69" t="s">
        <v>4</v>
      </c>
      <c r="D465" s="97"/>
      <c r="E465" s="97"/>
      <c r="F465" s="69" t="s">
        <v>136</v>
      </c>
      <c r="G465" s="69" t="s">
        <v>6</v>
      </c>
      <c r="H465" s="82"/>
    </row>
    <row r="466" spans="1:29" x14ac:dyDescent="0.3">
      <c r="A466" s="94">
        <v>17866.349999999999</v>
      </c>
      <c r="B466" s="83">
        <v>17900</v>
      </c>
      <c r="C466" s="95">
        <v>44980</v>
      </c>
      <c r="D466" s="95"/>
      <c r="E466" s="33"/>
      <c r="F466" s="98">
        <v>44963</v>
      </c>
      <c r="G466" s="96">
        <v>0.4617708333333333</v>
      </c>
      <c r="H466" s="112"/>
    </row>
    <row r="467" spans="1:29" x14ac:dyDescent="0.3">
      <c r="A467" s="91" t="s">
        <v>128</v>
      </c>
      <c r="B467" s="92" t="s">
        <v>121</v>
      </c>
      <c r="C467" s="92" t="s">
        <v>122</v>
      </c>
      <c r="D467" s="92" t="s">
        <v>123</v>
      </c>
      <c r="E467" s="92" t="s">
        <v>124</v>
      </c>
      <c r="F467" s="92" t="s">
        <v>125</v>
      </c>
      <c r="G467" s="92" t="s">
        <v>126</v>
      </c>
      <c r="H467" s="92"/>
    </row>
    <row r="468" spans="1:29" x14ac:dyDescent="0.3">
      <c r="A468" s="68" t="s">
        <v>44</v>
      </c>
      <c r="B468" s="68" t="s">
        <v>33</v>
      </c>
      <c r="C468" s="68" t="s">
        <v>32</v>
      </c>
      <c r="D468" s="68" t="s">
        <v>113</v>
      </c>
      <c r="E468" s="68" t="s">
        <v>115</v>
      </c>
      <c r="F468" s="68" t="s">
        <v>112</v>
      </c>
      <c r="G468" s="68" t="s">
        <v>114</v>
      </c>
      <c r="H468" s="82"/>
      <c r="P468" s="21"/>
      <c r="Q468" s="106">
        <f>+SUM(Q469:Q484)</f>
        <v>8.0000000000001137</v>
      </c>
      <c r="R468" s="106">
        <f t="shared" ref="R468:V468" si="203">+SUM(R469:R484)</f>
        <v>3.9800000000000022</v>
      </c>
      <c r="S468" s="106">
        <f t="shared" si="203"/>
        <v>173.00000000000003</v>
      </c>
      <c r="T468" s="106">
        <f t="shared" si="203"/>
        <v>13.999999999999943</v>
      </c>
      <c r="U468" s="106">
        <f t="shared" si="203"/>
        <v>-96.000000000000057</v>
      </c>
      <c r="V468" s="106">
        <f t="shared" si="203"/>
        <v>-4.5</v>
      </c>
      <c r="W468" s="33"/>
      <c r="X468" s="33"/>
      <c r="Y468" s="33"/>
      <c r="Z468" s="33"/>
      <c r="AA468" s="33"/>
      <c r="AB468" s="33"/>
      <c r="AC468" s="33"/>
    </row>
    <row r="469" spans="1:29" x14ac:dyDescent="0.3">
      <c r="A469" s="67">
        <v>17400</v>
      </c>
      <c r="B469" s="85">
        <v>2.2000000000000455</v>
      </c>
      <c r="C469" s="85">
        <v>1.6800000000000015</v>
      </c>
      <c r="D469" s="85">
        <v>89.000000000000028</v>
      </c>
      <c r="E469" s="85">
        <v>36.999999999999943</v>
      </c>
      <c r="F469" s="85">
        <v>-38.5</v>
      </c>
      <c r="G469" s="85">
        <v>-1.5</v>
      </c>
      <c r="H469" s="113"/>
      <c r="I469" s="105">
        <f t="shared" ref="I469:N469" si="204">Q468</f>
        <v>8.0000000000001137</v>
      </c>
      <c r="J469" s="105">
        <f t="shared" si="204"/>
        <v>3.9800000000000022</v>
      </c>
      <c r="K469" s="105">
        <f t="shared" si="204"/>
        <v>173.00000000000003</v>
      </c>
      <c r="L469" s="105">
        <f t="shared" si="204"/>
        <v>13.999999999999943</v>
      </c>
      <c r="M469" s="105">
        <f t="shared" si="204"/>
        <v>-96.000000000000057</v>
      </c>
      <c r="N469" s="105">
        <f t="shared" si="204"/>
        <v>-4.5</v>
      </c>
      <c r="P469" s="21" t="str">
        <f>IF(A469&gt;=$B$466,"A","B")</f>
        <v>B</v>
      </c>
      <c r="Q469" s="85">
        <f t="shared" ref="Q469:V484" si="205">IF($P469="B",B469,0)</f>
        <v>2.2000000000000455</v>
      </c>
      <c r="R469" s="85">
        <f t="shared" si="205"/>
        <v>1.6800000000000015</v>
      </c>
      <c r="S469" s="85">
        <f t="shared" si="205"/>
        <v>89.000000000000028</v>
      </c>
      <c r="T469" s="85">
        <f t="shared" si="205"/>
        <v>36.999999999999943</v>
      </c>
      <c r="U469" s="85">
        <f t="shared" si="205"/>
        <v>-38.5</v>
      </c>
      <c r="V469" s="85">
        <f t="shared" si="205"/>
        <v>-1.5</v>
      </c>
      <c r="W469" s="33"/>
      <c r="X469" s="85">
        <f>IF($P469="A",B469,0)</f>
        <v>0</v>
      </c>
      <c r="Y469" s="85">
        <f t="shared" ref="Y469:AC484" si="206">IF($P469="A",C469,0)</f>
        <v>0</v>
      </c>
      <c r="Z469" s="85">
        <f t="shared" si="206"/>
        <v>0</v>
      </c>
      <c r="AA469" s="85">
        <f t="shared" si="206"/>
        <v>0</v>
      </c>
      <c r="AB469" s="85">
        <f t="shared" si="206"/>
        <v>0</v>
      </c>
      <c r="AC469" s="85">
        <f t="shared" si="206"/>
        <v>0</v>
      </c>
    </row>
    <row r="470" spans="1:29" x14ac:dyDescent="0.3">
      <c r="A470" s="67">
        <v>17500</v>
      </c>
      <c r="B470" s="85">
        <v>-0.14999999999997726</v>
      </c>
      <c r="C470" s="85">
        <v>0.66000000000000014</v>
      </c>
      <c r="D470" s="85">
        <v>33.5</v>
      </c>
      <c r="E470" s="85">
        <v>6</v>
      </c>
      <c r="F470" s="85">
        <v>-18</v>
      </c>
      <c r="G470" s="85">
        <v>-0.5</v>
      </c>
      <c r="H470" s="113"/>
      <c r="P470" s="21" t="str">
        <f t="shared" ref="P470:P484" si="207">IF(A470&gt;=$B$466,"A","B")</f>
        <v>B</v>
      </c>
      <c r="Q470" s="85">
        <f t="shared" si="205"/>
        <v>-0.14999999999997726</v>
      </c>
      <c r="R470" s="85">
        <f t="shared" si="205"/>
        <v>0.66000000000000014</v>
      </c>
      <c r="S470" s="85">
        <f t="shared" si="205"/>
        <v>33.5</v>
      </c>
      <c r="T470" s="85">
        <f t="shared" si="205"/>
        <v>6</v>
      </c>
      <c r="U470" s="85">
        <f t="shared" si="205"/>
        <v>-18</v>
      </c>
      <c r="V470" s="85">
        <f t="shared" si="205"/>
        <v>-0.5</v>
      </c>
      <c r="W470" s="33"/>
      <c r="X470" s="85">
        <f t="shared" ref="X470:X484" si="208">IF($P470="A",B470,0)</f>
        <v>0</v>
      </c>
      <c r="Y470" s="85">
        <f t="shared" si="206"/>
        <v>0</v>
      </c>
      <c r="Z470" s="85">
        <f t="shared" si="206"/>
        <v>0</v>
      </c>
      <c r="AA470" s="85">
        <f t="shared" si="206"/>
        <v>0</v>
      </c>
      <c r="AB470" s="85">
        <f t="shared" si="206"/>
        <v>0</v>
      </c>
      <c r="AC470" s="85">
        <f t="shared" si="206"/>
        <v>0</v>
      </c>
    </row>
    <row r="471" spans="1:29" x14ac:dyDescent="0.3">
      <c r="A471" s="67">
        <v>17600</v>
      </c>
      <c r="B471" s="85">
        <v>-0.44999999999998863</v>
      </c>
      <c r="C471" s="85">
        <v>0.45999999999999908</v>
      </c>
      <c r="D471" s="85">
        <v>23</v>
      </c>
      <c r="E471" s="85">
        <v>0.5</v>
      </c>
      <c r="F471" s="85">
        <v>-12.5</v>
      </c>
      <c r="G471" s="85">
        <v>-1</v>
      </c>
      <c r="H471" s="113"/>
      <c r="P471" s="21" t="str">
        <f t="shared" si="207"/>
        <v>B</v>
      </c>
      <c r="Q471" s="85">
        <f t="shared" si="205"/>
        <v>-0.44999999999998863</v>
      </c>
      <c r="R471" s="85">
        <f t="shared" si="205"/>
        <v>0.45999999999999908</v>
      </c>
      <c r="S471" s="85">
        <f t="shared" si="205"/>
        <v>23</v>
      </c>
      <c r="T471" s="85">
        <f t="shared" si="205"/>
        <v>0.5</v>
      </c>
      <c r="U471" s="85">
        <f t="shared" si="205"/>
        <v>-12.5</v>
      </c>
      <c r="V471" s="85">
        <f t="shared" si="205"/>
        <v>-1</v>
      </c>
      <c r="W471" s="33"/>
      <c r="X471" s="85">
        <f t="shared" si="208"/>
        <v>0</v>
      </c>
      <c r="Y471" s="85">
        <f t="shared" si="206"/>
        <v>0</v>
      </c>
      <c r="Z471" s="85">
        <f t="shared" si="206"/>
        <v>0</v>
      </c>
      <c r="AA471" s="85">
        <f t="shared" si="206"/>
        <v>0</v>
      </c>
      <c r="AB471" s="85">
        <f t="shared" si="206"/>
        <v>0</v>
      </c>
      <c r="AC471" s="85">
        <f t="shared" si="206"/>
        <v>0</v>
      </c>
    </row>
    <row r="472" spans="1:29" x14ac:dyDescent="0.3">
      <c r="A472" s="67">
        <v>17700</v>
      </c>
      <c r="B472" s="85">
        <v>3.4500000000000455</v>
      </c>
      <c r="C472" s="85">
        <v>0.66999999999999993</v>
      </c>
      <c r="D472" s="85">
        <v>19</v>
      </c>
      <c r="E472" s="85">
        <v>-12.5</v>
      </c>
      <c r="F472" s="85">
        <v>-16</v>
      </c>
      <c r="G472" s="85">
        <v>-1</v>
      </c>
      <c r="H472" s="113"/>
      <c r="P472" s="21" t="str">
        <f t="shared" si="207"/>
        <v>B</v>
      </c>
      <c r="Q472" s="85">
        <f t="shared" si="205"/>
        <v>3.4500000000000455</v>
      </c>
      <c r="R472" s="85">
        <f t="shared" si="205"/>
        <v>0.66999999999999993</v>
      </c>
      <c r="S472" s="85">
        <f t="shared" si="205"/>
        <v>19</v>
      </c>
      <c r="T472" s="85">
        <f t="shared" si="205"/>
        <v>-12.5</v>
      </c>
      <c r="U472" s="85">
        <f t="shared" si="205"/>
        <v>-16</v>
      </c>
      <c r="V472" s="85">
        <f t="shared" si="205"/>
        <v>-1</v>
      </c>
      <c r="W472" s="33"/>
      <c r="X472" s="85">
        <f t="shared" si="208"/>
        <v>0</v>
      </c>
      <c r="Y472" s="85">
        <f t="shared" si="206"/>
        <v>0</v>
      </c>
      <c r="Z472" s="85">
        <f t="shared" si="206"/>
        <v>0</v>
      </c>
      <c r="AA472" s="85">
        <f t="shared" si="206"/>
        <v>0</v>
      </c>
      <c r="AB472" s="85">
        <f t="shared" si="206"/>
        <v>0</v>
      </c>
      <c r="AC472" s="85">
        <f t="shared" si="206"/>
        <v>0</v>
      </c>
    </row>
    <row r="473" spans="1:29" x14ac:dyDescent="0.3">
      <c r="A473" s="67">
        <v>17800</v>
      </c>
      <c r="B473" s="85">
        <v>2.9499999999999886</v>
      </c>
      <c r="C473" s="85">
        <v>0.51000000000000156</v>
      </c>
      <c r="D473" s="85">
        <v>8.5</v>
      </c>
      <c r="E473" s="85">
        <v>-17</v>
      </c>
      <c r="F473" s="85">
        <v>-11.000000000000057</v>
      </c>
      <c r="G473" s="85">
        <v>-0.5</v>
      </c>
      <c r="H473" s="113"/>
      <c r="P473" s="21" t="str">
        <f t="shared" si="207"/>
        <v>B</v>
      </c>
      <c r="Q473" s="85">
        <f t="shared" si="205"/>
        <v>2.9499999999999886</v>
      </c>
      <c r="R473" s="85">
        <f t="shared" si="205"/>
        <v>0.51000000000000156</v>
      </c>
      <c r="S473" s="85">
        <f t="shared" si="205"/>
        <v>8.5</v>
      </c>
      <c r="T473" s="85">
        <f t="shared" si="205"/>
        <v>-17</v>
      </c>
      <c r="U473" s="85">
        <f t="shared" si="205"/>
        <v>-11.000000000000057</v>
      </c>
      <c r="V473" s="85">
        <f t="shared" si="205"/>
        <v>-0.5</v>
      </c>
      <c r="W473" s="33"/>
      <c r="X473" s="85">
        <f t="shared" si="208"/>
        <v>0</v>
      </c>
      <c r="Y473" s="85">
        <f t="shared" si="206"/>
        <v>0</v>
      </c>
      <c r="Z473" s="85">
        <f t="shared" si="206"/>
        <v>0</v>
      </c>
      <c r="AA473" s="85">
        <f t="shared" si="206"/>
        <v>0</v>
      </c>
      <c r="AB473" s="85">
        <f t="shared" si="206"/>
        <v>0</v>
      </c>
      <c r="AC473" s="85">
        <f t="shared" si="206"/>
        <v>0</v>
      </c>
    </row>
    <row r="474" spans="1:29" x14ac:dyDescent="0.3">
      <c r="A474" s="67">
        <v>17900</v>
      </c>
      <c r="B474" s="85">
        <v>6.4499999999999886</v>
      </c>
      <c r="C474" s="85">
        <v>0.6899999999999995</v>
      </c>
      <c r="D474" s="85">
        <v>3</v>
      </c>
      <c r="E474" s="85">
        <v>-30.999999999999886</v>
      </c>
      <c r="F474" s="85">
        <v>-14.5</v>
      </c>
      <c r="G474" s="85">
        <v>-0.5</v>
      </c>
      <c r="H474" s="113"/>
      <c r="P474" s="21" t="str">
        <f t="shared" si="207"/>
        <v>A</v>
      </c>
      <c r="Q474" s="85">
        <f>IF($P474="B",B474,0)</f>
        <v>0</v>
      </c>
      <c r="R474" s="85">
        <f t="shared" si="205"/>
        <v>0</v>
      </c>
      <c r="S474" s="85">
        <f t="shared" si="205"/>
        <v>0</v>
      </c>
      <c r="T474" s="85">
        <f t="shared" si="205"/>
        <v>0</v>
      </c>
      <c r="U474" s="85">
        <f t="shared" si="205"/>
        <v>0</v>
      </c>
      <c r="V474" s="85">
        <f t="shared" si="205"/>
        <v>0</v>
      </c>
      <c r="W474" s="33"/>
      <c r="X474" s="85">
        <f t="shared" si="208"/>
        <v>6.4499999999999886</v>
      </c>
      <c r="Y474" s="85">
        <f t="shared" si="206"/>
        <v>0.6899999999999995</v>
      </c>
      <c r="Z474" s="85">
        <f t="shared" si="206"/>
        <v>3</v>
      </c>
      <c r="AA474" s="85">
        <f t="shared" si="206"/>
        <v>-30.999999999999886</v>
      </c>
      <c r="AB474" s="85">
        <f t="shared" si="206"/>
        <v>-14.5</v>
      </c>
      <c r="AC474" s="85">
        <f t="shared" si="206"/>
        <v>-0.5</v>
      </c>
    </row>
    <row r="475" spans="1:29" x14ac:dyDescent="0.3">
      <c r="A475" s="67">
        <v>18000</v>
      </c>
      <c r="B475" s="85">
        <v>5.6000000000000085</v>
      </c>
      <c r="C475" s="85">
        <v>0.58999999999999986</v>
      </c>
      <c r="D475" s="85">
        <v>1</v>
      </c>
      <c r="E475" s="85">
        <v>-28.5</v>
      </c>
      <c r="F475" s="85">
        <v>-12.5</v>
      </c>
      <c r="G475" s="85">
        <v>-0.5</v>
      </c>
      <c r="H475" s="113"/>
      <c r="P475" s="21" t="str">
        <f t="shared" si="207"/>
        <v>A</v>
      </c>
      <c r="Q475" s="85">
        <f t="shared" ref="Q475:Q484" si="209">IF($P475="B",B475,0)</f>
        <v>0</v>
      </c>
      <c r="R475" s="85">
        <f t="shared" si="205"/>
        <v>0</v>
      </c>
      <c r="S475" s="85">
        <f t="shared" si="205"/>
        <v>0</v>
      </c>
      <c r="T475" s="85">
        <f t="shared" si="205"/>
        <v>0</v>
      </c>
      <c r="U475" s="85">
        <f t="shared" si="205"/>
        <v>0</v>
      </c>
      <c r="V475" s="85">
        <f t="shared" si="205"/>
        <v>0</v>
      </c>
      <c r="W475" s="33"/>
      <c r="X475" s="85">
        <f t="shared" si="208"/>
        <v>5.6000000000000085</v>
      </c>
      <c r="Y475" s="85">
        <f t="shared" si="206"/>
        <v>0.58999999999999986</v>
      </c>
      <c r="Z475" s="85">
        <f t="shared" si="206"/>
        <v>1</v>
      </c>
      <c r="AA475" s="85">
        <f t="shared" si="206"/>
        <v>-28.5</v>
      </c>
      <c r="AB475" s="85">
        <f t="shared" si="206"/>
        <v>-12.5</v>
      </c>
      <c r="AC475" s="85">
        <f t="shared" si="206"/>
        <v>-0.5</v>
      </c>
    </row>
    <row r="476" spans="1:29" x14ac:dyDescent="0.3">
      <c r="A476" s="67">
        <v>18100</v>
      </c>
      <c r="B476" s="85">
        <v>3.5</v>
      </c>
      <c r="C476" s="85">
        <v>0.41999999999999993</v>
      </c>
      <c r="D476" s="85">
        <v>2</v>
      </c>
      <c r="E476" s="85">
        <v>-19.999999999999943</v>
      </c>
      <c r="F476" s="85">
        <v>-9</v>
      </c>
      <c r="G476" s="85">
        <v>0</v>
      </c>
      <c r="H476" s="113"/>
      <c r="P476" s="21" t="str">
        <f t="shared" si="207"/>
        <v>A</v>
      </c>
      <c r="Q476" s="85">
        <f t="shared" si="209"/>
        <v>0</v>
      </c>
      <c r="R476" s="85">
        <f t="shared" si="205"/>
        <v>0</v>
      </c>
      <c r="S476" s="85">
        <f t="shared" si="205"/>
        <v>0</v>
      </c>
      <c r="T476" s="85">
        <f t="shared" si="205"/>
        <v>0</v>
      </c>
      <c r="U476" s="85">
        <f t="shared" si="205"/>
        <v>0</v>
      </c>
      <c r="V476" s="85">
        <f t="shared" si="205"/>
        <v>0</v>
      </c>
      <c r="W476" s="33"/>
      <c r="X476" s="85">
        <f t="shared" si="208"/>
        <v>3.5</v>
      </c>
      <c r="Y476" s="85">
        <f t="shared" si="206"/>
        <v>0.41999999999999993</v>
      </c>
      <c r="Z476" s="85">
        <f t="shared" si="206"/>
        <v>2</v>
      </c>
      <c r="AA476" s="85">
        <f t="shared" si="206"/>
        <v>-19.999999999999943</v>
      </c>
      <c r="AB476" s="85">
        <f t="shared" si="206"/>
        <v>-9</v>
      </c>
      <c r="AC476" s="85">
        <f t="shared" si="206"/>
        <v>0</v>
      </c>
    </row>
    <row r="477" spans="1:29" x14ac:dyDescent="0.3">
      <c r="A477" s="67">
        <v>18200</v>
      </c>
      <c r="B477" s="85">
        <v>2.6499999999999986</v>
      </c>
      <c r="C477" s="85">
        <v>0.36000000000000121</v>
      </c>
      <c r="D477" s="85">
        <v>4.5</v>
      </c>
      <c r="E477" s="85">
        <v>-12.499999999999943</v>
      </c>
      <c r="F477" s="85">
        <v>-8</v>
      </c>
      <c r="G477" s="85">
        <v>0</v>
      </c>
      <c r="H477" s="113"/>
      <c r="P477" s="21" t="str">
        <f t="shared" si="207"/>
        <v>A</v>
      </c>
      <c r="Q477" s="85">
        <f t="shared" si="209"/>
        <v>0</v>
      </c>
      <c r="R477" s="85">
        <f t="shared" si="205"/>
        <v>0</v>
      </c>
      <c r="S477" s="85">
        <f t="shared" si="205"/>
        <v>0</v>
      </c>
      <c r="T477" s="85">
        <f t="shared" si="205"/>
        <v>0</v>
      </c>
      <c r="U477" s="85">
        <f t="shared" si="205"/>
        <v>0</v>
      </c>
      <c r="V477" s="85">
        <f t="shared" si="205"/>
        <v>0</v>
      </c>
      <c r="W477" s="33"/>
      <c r="X477" s="85">
        <f t="shared" si="208"/>
        <v>2.6499999999999986</v>
      </c>
      <c r="Y477" s="85">
        <f t="shared" si="206"/>
        <v>0.36000000000000121</v>
      </c>
      <c r="Z477" s="85">
        <f t="shared" si="206"/>
        <v>4.5</v>
      </c>
      <c r="AA477" s="85">
        <f t="shared" si="206"/>
        <v>-12.499999999999943</v>
      </c>
      <c r="AB477" s="85">
        <f t="shared" si="206"/>
        <v>-8</v>
      </c>
      <c r="AC477" s="85">
        <f t="shared" si="206"/>
        <v>0</v>
      </c>
    </row>
    <row r="478" spans="1:29" x14ac:dyDescent="0.3">
      <c r="A478" s="67">
        <v>18300</v>
      </c>
      <c r="B478" s="85">
        <v>0.85000000000000142</v>
      </c>
      <c r="C478" s="85">
        <v>0.1899999999999995</v>
      </c>
      <c r="D478" s="85">
        <v>1.9999999999999432</v>
      </c>
      <c r="E478" s="85">
        <v>-6.4999999999999432</v>
      </c>
      <c r="F478" s="85">
        <v>-3</v>
      </c>
      <c r="G478" s="85">
        <v>0</v>
      </c>
      <c r="H478" s="113"/>
      <c r="P478" s="21" t="str">
        <f t="shared" si="207"/>
        <v>A</v>
      </c>
      <c r="Q478" s="85">
        <f t="shared" si="209"/>
        <v>0</v>
      </c>
      <c r="R478" s="85">
        <f t="shared" si="205"/>
        <v>0</v>
      </c>
      <c r="S478" s="85">
        <f t="shared" si="205"/>
        <v>0</v>
      </c>
      <c r="T478" s="85">
        <f t="shared" si="205"/>
        <v>0</v>
      </c>
      <c r="U478" s="85">
        <f t="shared" si="205"/>
        <v>0</v>
      </c>
      <c r="V478" s="85">
        <f t="shared" si="205"/>
        <v>0</v>
      </c>
      <c r="W478" s="33"/>
      <c r="X478" s="85">
        <f t="shared" si="208"/>
        <v>0.85000000000000142</v>
      </c>
      <c r="Y478" s="85">
        <f t="shared" si="206"/>
        <v>0.1899999999999995</v>
      </c>
      <c r="Z478" s="85">
        <f t="shared" si="206"/>
        <v>1.9999999999999432</v>
      </c>
      <c r="AA478" s="85">
        <f t="shared" si="206"/>
        <v>-6.4999999999999432</v>
      </c>
      <c r="AB478" s="85">
        <f t="shared" si="206"/>
        <v>-3</v>
      </c>
      <c r="AC478" s="85">
        <f t="shared" si="206"/>
        <v>0</v>
      </c>
    </row>
    <row r="479" spans="1:29" x14ac:dyDescent="0.3">
      <c r="A479" s="67">
        <v>18400</v>
      </c>
      <c r="B479" s="85">
        <v>2.3999999999999986</v>
      </c>
      <c r="C479" s="85">
        <v>0.45000000000000107</v>
      </c>
      <c r="D479" s="85">
        <v>16.5</v>
      </c>
      <c r="E479" s="85">
        <v>0.49999999999994316</v>
      </c>
      <c r="F479" s="85">
        <v>-12</v>
      </c>
      <c r="G479" s="85">
        <v>0</v>
      </c>
      <c r="H479" s="113"/>
      <c r="P479" s="21" t="str">
        <f t="shared" si="207"/>
        <v>A</v>
      </c>
      <c r="Q479" s="85">
        <f t="shared" si="209"/>
        <v>0</v>
      </c>
      <c r="R479" s="85">
        <f t="shared" si="205"/>
        <v>0</v>
      </c>
      <c r="S479" s="85">
        <f t="shared" si="205"/>
        <v>0</v>
      </c>
      <c r="T479" s="85">
        <f t="shared" si="205"/>
        <v>0</v>
      </c>
      <c r="U479" s="85">
        <f t="shared" si="205"/>
        <v>0</v>
      </c>
      <c r="V479" s="85">
        <f t="shared" si="205"/>
        <v>0</v>
      </c>
      <c r="W479" s="33"/>
      <c r="X479" s="85">
        <f t="shared" si="208"/>
        <v>2.3999999999999986</v>
      </c>
      <c r="Y479" s="85">
        <f t="shared" si="206"/>
        <v>0.45000000000000107</v>
      </c>
      <c r="Z479" s="85">
        <f t="shared" si="206"/>
        <v>16.5</v>
      </c>
      <c r="AA479" s="85">
        <f t="shared" si="206"/>
        <v>0.49999999999994316</v>
      </c>
      <c r="AB479" s="85">
        <f t="shared" si="206"/>
        <v>-12</v>
      </c>
      <c r="AC479" s="85">
        <f t="shared" si="206"/>
        <v>0</v>
      </c>
    </row>
    <row r="480" spans="1:29" x14ac:dyDescent="0.3">
      <c r="A480" s="67">
        <v>18500</v>
      </c>
      <c r="B480" s="85">
        <v>1.9000000000000004</v>
      </c>
      <c r="C480" s="85">
        <v>0.46000000000000085</v>
      </c>
      <c r="D480" s="85">
        <v>17.5</v>
      </c>
      <c r="E480" s="85">
        <v>4.4999999999999716</v>
      </c>
      <c r="F480" s="85">
        <v>-12</v>
      </c>
      <c r="G480" s="85">
        <v>0.49999999999999956</v>
      </c>
      <c r="H480" s="113"/>
      <c r="P480" s="21" t="str">
        <f t="shared" si="207"/>
        <v>A</v>
      </c>
      <c r="Q480" s="85">
        <f t="shared" si="209"/>
        <v>0</v>
      </c>
      <c r="R480" s="85">
        <f t="shared" si="205"/>
        <v>0</v>
      </c>
      <c r="S480" s="85">
        <f t="shared" si="205"/>
        <v>0</v>
      </c>
      <c r="T480" s="85">
        <f t="shared" si="205"/>
        <v>0</v>
      </c>
      <c r="U480" s="85">
        <f t="shared" si="205"/>
        <v>0</v>
      </c>
      <c r="V480" s="85">
        <f t="shared" si="205"/>
        <v>0</v>
      </c>
      <c r="W480" s="33"/>
      <c r="X480" s="85">
        <f t="shared" si="208"/>
        <v>1.9000000000000004</v>
      </c>
      <c r="Y480" s="85">
        <f t="shared" si="206"/>
        <v>0.46000000000000085</v>
      </c>
      <c r="Z480" s="85">
        <f t="shared" si="206"/>
        <v>17.5</v>
      </c>
      <c r="AA480" s="85">
        <f t="shared" si="206"/>
        <v>4.4999999999999716</v>
      </c>
      <c r="AB480" s="85">
        <f t="shared" si="206"/>
        <v>-12</v>
      </c>
      <c r="AC480" s="85">
        <f t="shared" si="206"/>
        <v>0.49999999999999956</v>
      </c>
    </row>
    <row r="481" spans="1:29" x14ac:dyDescent="0.3">
      <c r="A481" s="67">
        <v>18600</v>
      </c>
      <c r="B481" s="85">
        <v>9.9999999999999645E-2</v>
      </c>
      <c r="C481" s="85">
        <v>8.9999999999999858E-2</v>
      </c>
      <c r="D481" s="85">
        <v>1</v>
      </c>
      <c r="E481" s="85">
        <v>-1</v>
      </c>
      <c r="F481" s="85">
        <v>-0.5</v>
      </c>
      <c r="G481" s="85">
        <v>0</v>
      </c>
      <c r="H481" s="113"/>
      <c r="P481" s="21" t="str">
        <f t="shared" si="207"/>
        <v>A</v>
      </c>
      <c r="Q481" s="85">
        <f t="shared" si="209"/>
        <v>0</v>
      </c>
      <c r="R481" s="85">
        <f t="shared" si="205"/>
        <v>0</v>
      </c>
      <c r="S481" s="85">
        <f t="shared" si="205"/>
        <v>0</v>
      </c>
      <c r="T481" s="85">
        <f t="shared" si="205"/>
        <v>0</v>
      </c>
      <c r="U481" s="85">
        <f t="shared" si="205"/>
        <v>0</v>
      </c>
      <c r="V481" s="85">
        <f t="shared" si="205"/>
        <v>0</v>
      </c>
      <c r="W481" s="33"/>
      <c r="X481" s="85">
        <f t="shared" si="208"/>
        <v>9.9999999999999645E-2</v>
      </c>
      <c r="Y481" s="85">
        <f t="shared" si="206"/>
        <v>8.9999999999999858E-2</v>
      </c>
      <c r="Z481" s="85">
        <f t="shared" si="206"/>
        <v>1</v>
      </c>
      <c r="AA481" s="85">
        <f t="shared" si="206"/>
        <v>-1</v>
      </c>
      <c r="AB481" s="85">
        <f t="shared" si="206"/>
        <v>-0.5</v>
      </c>
      <c r="AC481" s="85">
        <f t="shared" si="206"/>
        <v>0</v>
      </c>
    </row>
    <row r="482" spans="1:29" x14ac:dyDescent="0.3">
      <c r="A482" s="67">
        <v>18700</v>
      </c>
      <c r="B482" s="85">
        <v>-0.45000000000000018</v>
      </c>
      <c r="C482" s="85">
        <v>-0.10999999999999943</v>
      </c>
      <c r="D482" s="85">
        <v>-6.5</v>
      </c>
      <c r="E482" s="85">
        <v>-3.9999999999999716</v>
      </c>
      <c r="F482" s="85">
        <v>4</v>
      </c>
      <c r="G482" s="85">
        <v>0</v>
      </c>
      <c r="H482" s="113"/>
      <c r="P482" s="21" t="str">
        <f t="shared" si="207"/>
        <v>A</v>
      </c>
      <c r="Q482" s="85">
        <f t="shared" si="209"/>
        <v>0</v>
      </c>
      <c r="R482" s="85">
        <f t="shared" si="205"/>
        <v>0</v>
      </c>
      <c r="S482" s="85">
        <f t="shared" si="205"/>
        <v>0</v>
      </c>
      <c r="T482" s="85">
        <f t="shared" si="205"/>
        <v>0</v>
      </c>
      <c r="U482" s="85">
        <f t="shared" si="205"/>
        <v>0</v>
      </c>
      <c r="V482" s="85">
        <f t="shared" si="205"/>
        <v>0</v>
      </c>
      <c r="W482" s="33"/>
      <c r="X482" s="85">
        <f t="shared" si="208"/>
        <v>-0.45000000000000018</v>
      </c>
      <c r="Y482" s="85">
        <f t="shared" si="206"/>
        <v>-0.10999999999999943</v>
      </c>
      <c r="Z482" s="85">
        <f t="shared" si="206"/>
        <v>-6.5</v>
      </c>
      <c r="AA482" s="85">
        <f t="shared" si="206"/>
        <v>-3.9999999999999716</v>
      </c>
      <c r="AB482" s="85">
        <f t="shared" si="206"/>
        <v>4</v>
      </c>
      <c r="AC482" s="85">
        <f t="shared" si="206"/>
        <v>0</v>
      </c>
    </row>
    <row r="483" spans="1:29" x14ac:dyDescent="0.3">
      <c r="A483" s="67">
        <v>18800</v>
      </c>
      <c r="B483" s="85">
        <v>-0.14999999999999947</v>
      </c>
      <c r="C483" s="85">
        <v>-2.000000000000135E-2</v>
      </c>
      <c r="D483" s="85">
        <v>-3</v>
      </c>
      <c r="E483" s="85">
        <v>-2</v>
      </c>
      <c r="F483" s="85">
        <v>2.0000000000000071</v>
      </c>
      <c r="G483" s="85">
        <v>0</v>
      </c>
      <c r="H483" s="113"/>
      <c r="P483" s="21" t="str">
        <f t="shared" si="207"/>
        <v>A</v>
      </c>
      <c r="Q483" s="85">
        <f t="shared" si="209"/>
        <v>0</v>
      </c>
      <c r="R483" s="85">
        <f t="shared" si="205"/>
        <v>0</v>
      </c>
      <c r="S483" s="85">
        <f t="shared" si="205"/>
        <v>0</v>
      </c>
      <c r="T483" s="85">
        <f t="shared" si="205"/>
        <v>0</v>
      </c>
      <c r="U483" s="85">
        <f t="shared" si="205"/>
        <v>0</v>
      </c>
      <c r="V483" s="85">
        <f t="shared" si="205"/>
        <v>0</v>
      </c>
      <c r="W483" s="33"/>
      <c r="X483" s="85">
        <f t="shared" si="208"/>
        <v>-0.14999999999999947</v>
      </c>
      <c r="Y483" s="85">
        <f t="shared" si="206"/>
        <v>-2.000000000000135E-2</v>
      </c>
      <c r="Z483" s="85">
        <f t="shared" si="206"/>
        <v>-3</v>
      </c>
      <c r="AA483" s="85">
        <f t="shared" si="206"/>
        <v>-2</v>
      </c>
      <c r="AB483" s="85">
        <f t="shared" si="206"/>
        <v>2.0000000000000071</v>
      </c>
      <c r="AC483" s="85">
        <f t="shared" si="206"/>
        <v>0</v>
      </c>
    </row>
    <row r="484" spans="1:29" x14ac:dyDescent="0.3">
      <c r="A484" s="67">
        <v>18900</v>
      </c>
      <c r="B484" s="85">
        <v>0.14999999999999991</v>
      </c>
      <c r="C484" s="85">
        <v>0.13000000000000078</v>
      </c>
      <c r="D484" s="85">
        <v>2.5</v>
      </c>
      <c r="E484" s="85">
        <v>0.5</v>
      </c>
      <c r="F484" s="85">
        <v>-1.5</v>
      </c>
      <c r="G484" s="85">
        <v>0</v>
      </c>
      <c r="H484" s="113"/>
      <c r="P484" s="21" t="str">
        <f t="shared" si="207"/>
        <v>A</v>
      </c>
      <c r="Q484" s="85">
        <f t="shared" si="209"/>
        <v>0</v>
      </c>
      <c r="R484" s="85">
        <f t="shared" si="205"/>
        <v>0</v>
      </c>
      <c r="S484" s="85">
        <f t="shared" si="205"/>
        <v>0</v>
      </c>
      <c r="T484" s="85">
        <f t="shared" si="205"/>
        <v>0</v>
      </c>
      <c r="U484" s="85">
        <f t="shared" si="205"/>
        <v>0</v>
      </c>
      <c r="V484" s="85">
        <f t="shared" si="205"/>
        <v>0</v>
      </c>
      <c r="W484" s="33"/>
      <c r="X484" s="85">
        <f t="shared" si="208"/>
        <v>0.14999999999999991</v>
      </c>
      <c r="Y484" s="85">
        <f t="shared" si="206"/>
        <v>0.13000000000000078</v>
      </c>
      <c r="Z484" s="85">
        <f t="shared" si="206"/>
        <v>2.5</v>
      </c>
      <c r="AA484" s="85">
        <f t="shared" si="206"/>
        <v>0.5</v>
      </c>
      <c r="AB484" s="85">
        <f t="shared" si="206"/>
        <v>-1.5</v>
      </c>
      <c r="AC484" s="85">
        <f t="shared" si="206"/>
        <v>0</v>
      </c>
    </row>
    <row r="485" spans="1:29" x14ac:dyDescent="0.3">
      <c r="A485" s="68" t="s">
        <v>120</v>
      </c>
      <c r="B485" s="86">
        <v>25.949999999999985</v>
      </c>
      <c r="C485" s="86">
        <v>3.7600000000000033</v>
      </c>
      <c r="D485" s="86">
        <v>48.999999999999943</v>
      </c>
      <c r="E485" s="86">
        <v>-116.99999999999977</v>
      </c>
      <c r="F485" s="86">
        <v>-78.000000000000057</v>
      </c>
      <c r="G485" s="86">
        <v>-1.0000000000000004</v>
      </c>
      <c r="H485" s="89"/>
      <c r="I485" s="105">
        <f>X485</f>
        <v>22.999999999999996</v>
      </c>
      <c r="J485" s="105">
        <f>Y485</f>
        <v>3.2500000000000018</v>
      </c>
      <c r="K485" s="105">
        <f>Z485</f>
        <v>40.499999999999943</v>
      </c>
      <c r="L485" s="105">
        <f>AA485</f>
        <v>-99.999999999999773</v>
      </c>
      <c r="M485" s="105">
        <f t="shared" ref="M485:N485" si="210">AB485</f>
        <v>-67</v>
      </c>
      <c r="N485" s="105">
        <f t="shared" si="210"/>
        <v>-0.50000000000000044</v>
      </c>
      <c r="P485" s="21"/>
      <c r="Q485" s="33"/>
      <c r="R485" s="33"/>
      <c r="S485" s="33"/>
      <c r="T485" s="33"/>
      <c r="U485" s="33"/>
      <c r="V485" s="33"/>
      <c r="W485" s="33"/>
      <c r="X485" s="106">
        <f>SUM(X469:X484)</f>
        <v>22.999999999999996</v>
      </c>
      <c r="Y485" s="106">
        <f t="shared" ref="Y485:AC485" si="211">SUM(Y469:Y484)</f>
        <v>3.2500000000000018</v>
      </c>
      <c r="Z485" s="106">
        <f t="shared" si="211"/>
        <v>40.499999999999943</v>
      </c>
      <c r="AA485" s="106">
        <f t="shared" si="211"/>
        <v>-99.999999999999773</v>
      </c>
      <c r="AB485" s="106">
        <f t="shared" si="211"/>
        <v>-67</v>
      </c>
      <c r="AC485" s="106">
        <f t="shared" si="211"/>
        <v>-0.50000000000000044</v>
      </c>
    </row>
    <row r="486" spans="1:29" x14ac:dyDescent="0.3">
      <c r="A486" s="82"/>
      <c r="B486" s="89"/>
      <c r="C486" s="89"/>
      <c r="D486" s="89"/>
      <c r="E486" s="89"/>
      <c r="F486" s="89"/>
      <c r="G486" s="89"/>
      <c r="H486" s="89"/>
      <c r="P486" s="21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</row>
    <row r="487" spans="1:29" x14ac:dyDescent="0.3">
      <c r="A487" s="92" t="s">
        <v>128</v>
      </c>
      <c r="B487" s="92" t="s">
        <v>127</v>
      </c>
      <c r="C487" s="92" t="s">
        <v>129</v>
      </c>
      <c r="D487" s="92" t="s">
        <v>130</v>
      </c>
      <c r="E487" s="92" t="s">
        <v>131</v>
      </c>
      <c r="F487" s="92" t="s">
        <v>132</v>
      </c>
      <c r="G487" s="92" t="s">
        <v>133</v>
      </c>
      <c r="H487" s="92"/>
      <c r="P487" s="21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</row>
    <row r="488" spans="1:29" x14ac:dyDescent="0.3">
      <c r="A488" s="68" t="s">
        <v>44</v>
      </c>
      <c r="B488" s="68" t="s">
        <v>36</v>
      </c>
      <c r="C488" s="68" t="s">
        <v>37</v>
      </c>
      <c r="D488" s="68" t="s">
        <v>118</v>
      </c>
      <c r="E488" s="68" t="s">
        <v>116</v>
      </c>
      <c r="F488" s="68" t="s">
        <v>119</v>
      </c>
      <c r="G488" s="68" t="s">
        <v>117</v>
      </c>
      <c r="H488" s="82"/>
      <c r="P488" s="21"/>
      <c r="Q488" s="33"/>
      <c r="R488" s="33"/>
      <c r="S488" s="33"/>
      <c r="T488" s="33"/>
      <c r="U488" s="33"/>
      <c r="V488" s="33"/>
      <c r="W488" s="33"/>
      <c r="X488" s="106">
        <f t="shared" ref="X488:AC488" si="212">SUM(X489:X504)</f>
        <v>43.849999999999994</v>
      </c>
      <c r="Y488" s="106">
        <f t="shared" si="212"/>
        <v>3.2800000000000011</v>
      </c>
      <c r="Z488" s="106">
        <f t="shared" si="212"/>
        <v>131.99999999999989</v>
      </c>
      <c r="AA488" s="106">
        <f t="shared" si="212"/>
        <v>4.0000000000001279</v>
      </c>
      <c r="AB488" s="106">
        <f t="shared" si="212"/>
        <v>-87.999999999999986</v>
      </c>
      <c r="AC488" s="106">
        <f t="shared" si="212"/>
        <v>-3.9999999999999996</v>
      </c>
    </row>
    <row r="489" spans="1:29" x14ac:dyDescent="0.3">
      <c r="A489" s="67">
        <v>16900</v>
      </c>
      <c r="B489" s="85">
        <v>1.5499999999999989</v>
      </c>
      <c r="C489" s="85">
        <v>0.35999999999999943</v>
      </c>
      <c r="D489" s="85">
        <v>14</v>
      </c>
      <c r="E489" s="85">
        <v>4.5</v>
      </c>
      <c r="F489" s="85">
        <v>-9</v>
      </c>
      <c r="G489" s="85">
        <v>0</v>
      </c>
      <c r="H489" s="113"/>
      <c r="I489" s="105">
        <f>X488</f>
        <v>43.849999999999994</v>
      </c>
      <c r="J489" s="105">
        <f>Y488</f>
        <v>3.2800000000000011</v>
      </c>
      <c r="K489" s="105">
        <f t="shared" ref="K489:N489" si="213">Z488</f>
        <v>131.99999999999989</v>
      </c>
      <c r="L489" s="105">
        <f t="shared" si="213"/>
        <v>4.0000000000001279</v>
      </c>
      <c r="M489" s="105">
        <f t="shared" si="213"/>
        <v>-87.999999999999986</v>
      </c>
      <c r="N489" s="105">
        <f t="shared" si="213"/>
        <v>-3.9999999999999996</v>
      </c>
      <c r="P489" s="21" t="str">
        <f>IF(A489&lt;=$B$466,"A","B")</f>
        <v>A</v>
      </c>
      <c r="Q489" s="85">
        <f t="shared" ref="Q489:V504" si="214">IF($P489="B",B489,0)</f>
        <v>0</v>
      </c>
      <c r="R489" s="85">
        <f t="shared" si="214"/>
        <v>0</v>
      </c>
      <c r="S489" s="85">
        <f t="shared" si="214"/>
        <v>0</v>
      </c>
      <c r="T489" s="85">
        <f t="shared" si="214"/>
        <v>0</v>
      </c>
      <c r="U489" s="85">
        <f t="shared" si="214"/>
        <v>0</v>
      </c>
      <c r="V489" s="85">
        <f t="shared" si="214"/>
        <v>0</v>
      </c>
      <c r="W489" s="33"/>
      <c r="X489" s="85">
        <f>IF($P489="A",B489,0)</f>
        <v>1.5499999999999989</v>
      </c>
      <c r="Y489" s="85">
        <f t="shared" ref="Y489:AC504" si="215">IF($P489="A",C489,0)</f>
        <v>0.35999999999999943</v>
      </c>
      <c r="Z489" s="85">
        <f t="shared" si="215"/>
        <v>14</v>
      </c>
      <c r="AA489" s="85">
        <f t="shared" si="215"/>
        <v>4.5</v>
      </c>
      <c r="AB489" s="85">
        <f t="shared" si="215"/>
        <v>-9</v>
      </c>
      <c r="AC489" s="85">
        <f t="shared" si="215"/>
        <v>0</v>
      </c>
    </row>
    <row r="490" spans="1:29" x14ac:dyDescent="0.3">
      <c r="A490" s="67">
        <v>17000</v>
      </c>
      <c r="B490" s="85">
        <v>3.3000000000000007</v>
      </c>
      <c r="C490" s="85">
        <v>0.71000000000000085</v>
      </c>
      <c r="D490" s="85">
        <v>25</v>
      </c>
      <c r="E490" s="85">
        <v>8.0000000000000142</v>
      </c>
      <c r="F490" s="85">
        <v>-17.499999999999986</v>
      </c>
      <c r="G490" s="85">
        <v>-0.5</v>
      </c>
      <c r="H490" s="113"/>
      <c r="P490" s="21" t="str">
        <f t="shared" ref="P490:P504" si="216">IF(A490&lt;=$B$466,"A","B")</f>
        <v>A</v>
      </c>
      <c r="Q490" s="85">
        <f t="shared" si="214"/>
        <v>0</v>
      </c>
      <c r="R490" s="85">
        <f t="shared" si="214"/>
        <v>0</v>
      </c>
      <c r="S490" s="85">
        <f t="shared" si="214"/>
        <v>0</v>
      </c>
      <c r="T490" s="85">
        <f t="shared" si="214"/>
        <v>0</v>
      </c>
      <c r="U490" s="85">
        <f t="shared" si="214"/>
        <v>0</v>
      </c>
      <c r="V490" s="85">
        <f t="shared" si="214"/>
        <v>0</v>
      </c>
      <c r="W490" s="33"/>
      <c r="X490" s="85">
        <f t="shared" ref="X490:X504" si="217">IF($P490="A",B490,0)</f>
        <v>3.3000000000000007</v>
      </c>
      <c r="Y490" s="85">
        <f t="shared" si="215"/>
        <v>0.71000000000000085</v>
      </c>
      <c r="Z490" s="85">
        <f t="shared" si="215"/>
        <v>25</v>
      </c>
      <c r="AA490" s="85">
        <f t="shared" si="215"/>
        <v>8.0000000000000142</v>
      </c>
      <c r="AB490" s="85">
        <f t="shared" si="215"/>
        <v>-17.499999999999986</v>
      </c>
      <c r="AC490" s="85">
        <f t="shared" si="215"/>
        <v>-0.5</v>
      </c>
    </row>
    <row r="491" spans="1:29" x14ac:dyDescent="0.3">
      <c r="A491" s="67">
        <v>17100</v>
      </c>
      <c r="B491" s="85">
        <v>1.8000000000000007</v>
      </c>
      <c r="C491" s="85">
        <v>0.26000000000000156</v>
      </c>
      <c r="D491" s="85">
        <v>13.5</v>
      </c>
      <c r="E491" s="85">
        <v>4.5</v>
      </c>
      <c r="F491" s="85">
        <v>-8</v>
      </c>
      <c r="G491" s="85">
        <v>-0.50000000000000044</v>
      </c>
      <c r="H491" s="113"/>
      <c r="P491" s="21" t="str">
        <f t="shared" si="216"/>
        <v>A</v>
      </c>
      <c r="Q491" s="85">
        <f t="shared" si="214"/>
        <v>0</v>
      </c>
      <c r="R491" s="85">
        <f t="shared" si="214"/>
        <v>0</v>
      </c>
      <c r="S491" s="85">
        <f t="shared" si="214"/>
        <v>0</v>
      </c>
      <c r="T491" s="85">
        <f t="shared" si="214"/>
        <v>0</v>
      </c>
      <c r="U491" s="85">
        <f t="shared" si="214"/>
        <v>0</v>
      </c>
      <c r="V491" s="85">
        <f t="shared" si="214"/>
        <v>0</v>
      </c>
      <c r="W491" s="33"/>
      <c r="X491" s="85">
        <f t="shared" si="217"/>
        <v>1.8000000000000007</v>
      </c>
      <c r="Y491" s="85">
        <f t="shared" si="215"/>
        <v>0.26000000000000156</v>
      </c>
      <c r="Z491" s="85">
        <f t="shared" si="215"/>
        <v>13.5</v>
      </c>
      <c r="AA491" s="85">
        <f t="shared" si="215"/>
        <v>4.5</v>
      </c>
      <c r="AB491" s="85">
        <f t="shared" si="215"/>
        <v>-8</v>
      </c>
      <c r="AC491" s="85">
        <f t="shared" si="215"/>
        <v>-0.50000000000000044</v>
      </c>
    </row>
    <row r="492" spans="1:29" x14ac:dyDescent="0.3">
      <c r="A492" s="67">
        <v>17200</v>
      </c>
      <c r="B492" s="85">
        <v>1.8999999999999986</v>
      </c>
      <c r="C492" s="85">
        <v>0.19999999999999929</v>
      </c>
      <c r="D492" s="85">
        <v>13</v>
      </c>
      <c r="E492" s="85">
        <v>4.5</v>
      </c>
      <c r="F492" s="85">
        <v>-7</v>
      </c>
      <c r="G492" s="85">
        <v>-0.5</v>
      </c>
      <c r="H492" s="113"/>
      <c r="P492" s="21" t="str">
        <f t="shared" si="216"/>
        <v>A</v>
      </c>
      <c r="Q492" s="85">
        <f t="shared" si="214"/>
        <v>0</v>
      </c>
      <c r="R492" s="85">
        <f t="shared" si="214"/>
        <v>0</v>
      </c>
      <c r="S492" s="85">
        <f t="shared" si="214"/>
        <v>0</v>
      </c>
      <c r="T492" s="85">
        <f t="shared" si="214"/>
        <v>0</v>
      </c>
      <c r="U492" s="85">
        <f t="shared" si="214"/>
        <v>0</v>
      </c>
      <c r="V492" s="85">
        <f t="shared" si="214"/>
        <v>0</v>
      </c>
      <c r="W492" s="33"/>
      <c r="X492" s="85">
        <f t="shared" si="217"/>
        <v>1.8999999999999986</v>
      </c>
      <c r="Y492" s="85">
        <f t="shared" si="215"/>
        <v>0.19999999999999929</v>
      </c>
      <c r="Z492" s="85">
        <f t="shared" si="215"/>
        <v>13</v>
      </c>
      <c r="AA492" s="85">
        <f t="shared" si="215"/>
        <v>4.5</v>
      </c>
      <c r="AB492" s="85">
        <f t="shared" si="215"/>
        <v>-7</v>
      </c>
      <c r="AC492" s="85">
        <f t="shared" si="215"/>
        <v>-0.5</v>
      </c>
    </row>
    <row r="493" spans="1:29" x14ac:dyDescent="0.3">
      <c r="A493" s="67">
        <v>17300</v>
      </c>
      <c r="B493" s="85">
        <v>2.3000000000000007</v>
      </c>
      <c r="C493" s="85">
        <v>0.20000000000000107</v>
      </c>
      <c r="D493" s="85">
        <v>13.5</v>
      </c>
      <c r="E493" s="85">
        <v>4.0000000000000284</v>
      </c>
      <c r="F493" s="85">
        <v>-7</v>
      </c>
      <c r="G493" s="85">
        <v>0</v>
      </c>
      <c r="H493" s="113"/>
      <c r="P493" s="21" t="str">
        <f t="shared" si="216"/>
        <v>A</v>
      </c>
      <c r="Q493" s="85">
        <f t="shared" si="214"/>
        <v>0</v>
      </c>
      <c r="R493" s="85">
        <f t="shared" si="214"/>
        <v>0</v>
      </c>
      <c r="S493" s="85">
        <f t="shared" si="214"/>
        <v>0</v>
      </c>
      <c r="T493" s="85">
        <f t="shared" si="214"/>
        <v>0</v>
      </c>
      <c r="U493" s="85">
        <f t="shared" si="214"/>
        <v>0</v>
      </c>
      <c r="V493" s="85">
        <f t="shared" si="214"/>
        <v>0</v>
      </c>
      <c r="W493" s="33"/>
      <c r="X493" s="85">
        <f t="shared" si="217"/>
        <v>2.3000000000000007</v>
      </c>
      <c r="Y493" s="85">
        <f t="shared" si="215"/>
        <v>0.20000000000000107</v>
      </c>
      <c r="Z493" s="85">
        <f t="shared" si="215"/>
        <v>13.5</v>
      </c>
      <c r="AA493" s="85">
        <f t="shared" si="215"/>
        <v>4.0000000000000284</v>
      </c>
      <c r="AB493" s="85">
        <f t="shared" si="215"/>
        <v>-7</v>
      </c>
      <c r="AC493" s="85">
        <f t="shared" si="215"/>
        <v>0</v>
      </c>
    </row>
    <row r="494" spans="1:29" x14ac:dyDescent="0.3">
      <c r="A494" s="67">
        <v>17400</v>
      </c>
      <c r="B494" s="85">
        <v>2.5499999999999972</v>
      </c>
      <c r="C494" s="85">
        <v>0.15000000000000036</v>
      </c>
      <c r="D494" s="85">
        <v>11.999999999999943</v>
      </c>
      <c r="E494" s="85">
        <v>3.4999999999999716</v>
      </c>
      <c r="F494" s="85">
        <v>-6</v>
      </c>
      <c r="G494" s="85">
        <v>-0.49999999999999911</v>
      </c>
      <c r="H494" s="113"/>
      <c r="P494" s="21" t="str">
        <f t="shared" si="216"/>
        <v>A</v>
      </c>
      <c r="Q494" s="85">
        <f>IF($P494="B",B494,0)</f>
        <v>0</v>
      </c>
      <c r="R494" s="85">
        <f t="shared" si="214"/>
        <v>0</v>
      </c>
      <c r="S494" s="85">
        <f t="shared" si="214"/>
        <v>0</v>
      </c>
      <c r="T494" s="85">
        <f t="shared" si="214"/>
        <v>0</v>
      </c>
      <c r="U494" s="85">
        <f t="shared" si="214"/>
        <v>0</v>
      </c>
      <c r="V494" s="85">
        <f t="shared" si="214"/>
        <v>0</v>
      </c>
      <c r="W494" s="33"/>
      <c r="X494" s="85">
        <f t="shared" si="217"/>
        <v>2.5499999999999972</v>
      </c>
      <c r="Y494" s="85">
        <f t="shared" si="215"/>
        <v>0.15000000000000036</v>
      </c>
      <c r="Z494" s="85">
        <f t="shared" si="215"/>
        <v>11.999999999999943</v>
      </c>
      <c r="AA494" s="85">
        <f t="shared" si="215"/>
        <v>3.4999999999999716</v>
      </c>
      <c r="AB494" s="85">
        <f t="shared" si="215"/>
        <v>-6</v>
      </c>
      <c r="AC494" s="85">
        <f t="shared" si="215"/>
        <v>-0.49999999999999911</v>
      </c>
    </row>
    <row r="495" spans="1:29" x14ac:dyDescent="0.3">
      <c r="A495" s="67">
        <v>17500</v>
      </c>
      <c r="B495" s="85">
        <v>2.8999999999999986</v>
      </c>
      <c r="C495" s="85">
        <v>0.14000000000000057</v>
      </c>
      <c r="D495" s="85">
        <v>10.999999999999943</v>
      </c>
      <c r="E495" s="85">
        <v>2.5</v>
      </c>
      <c r="F495" s="85">
        <v>-5</v>
      </c>
      <c r="G495" s="85">
        <v>-0.5</v>
      </c>
      <c r="H495" s="113"/>
      <c r="P495" s="21" t="str">
        <f t="shared" si="216"/>
        <v>A</v>
      </c>
      <c r="Q495" s="85">
        <f t="shared" ref="Q495:Q504" si="218">IF($P495="B",B495,0)</f>
        <v>0</v>
      </c>
      <c r="R495" s="85">
        <f t="shared" si="214"/>
        <v>0</v>
      </c>
      <c r="S495" s="85">
        <f t="shared" si="214"/>
        <v>0</v>
      </c>
      <c r="T495" s="85">
        <f t="shared" si="214"/>
        <v>0</v>
      </c>
      <c r="U495" s="85">
        <f t="shared" si="214"/>
        <v>0</v>
      </c>
      <c r="V495" s="85">
        <f t="shared" si="214"/>
        <v>0</v>
      </c>
      <c r="W495" s="33"/>
      <c r="X495" s="85">
        <f t="shared" si="217"/>
        <v>2.8999999999999986</v>
      </c>
      <c r="Y495" s="85">
        <f t="shared" si="215"/>
        <v>0.14000000000000057</v>
      </c>
      <c r="Z495" s="85">
        <f t="shared" si="215"/>
        <v>10.999999999999943</v>
      </c>
      <c r="AA495" s="85">
        <f t="shared" si="215"/>
        <v>2.5</v>
      </c>
      <c r="AB495" s="85">
        <f t="shared" si="215"/>
        <v>-5</v>
      </c>
      <c r="AC495" s="85">
        <f t="shared" si="215"/>
        <v>-0.5</v>
      </c>
    </row>
    <row r="496" spans="1:29" x14ac:dyDescent="0.3">
      <c r="A496" s="67">
        <v>17600</v>
      </c>
      <c r="B496" s="85">
        <v>3.9500000000000028</v>
      </c>
      <c r="C496" s="85">
        <v>0.16999999999999993</v>
      </c>
      <c r="D496" s="85">
        <v>11</v>
      </c>
      <c r="E496" s="85">
        <v>0.5</v>
      </c>
      <c r="F496" s="85">
        <v>-5.5000000000000284</v>
      </c>
      <c r="G496" s="85">
        <v>0</v>
      </c>
      <c r="H496" s="113"/>
      <c r="P496" s="21" t="str">
        <f t="shared" si="216"/>
        <v>A</v>
      </c>
      <c r="Q496" s="85">
        <f t="shared" si="218"/>
        <v>0</v>
      </c>
      <c r="R496" s="85">
        <f t="shared" si="214"/>
        <v>0</v>
      </c>
      <c r="S496" s="85">
        <f t="shared" si="214"/>
        <v>0</v>
      </c>
      <c r="T496" s="85">
        <f t="shared" si="214"/>
        <v>0</v>
      </c>
      <c r="U496" s="85">
        <f t="shared" si="214"/>
        <v>0</v>
      </c>
      <c r="V496" s="85">
        <f t="shared" si="214"/>
        <v>0</v>
      </c>
      <c r="W496" s="33"/>
      <c r="X496" s="85">
        <f t="shared" si="217"/>
        <v>3.9500000000000028</v>
      </c>
      <c r="Y496" s="85">
        <f t="shared" si="215"/>
        <v>0.16999999999999993</v>
      </c>
      <c r="Z496" s="85">
        <f t="shared" si="215"/>
        <v>11</v>
      </c>
      <c r="AA496" s="85">
        <f t="shared" si="215"/>
        <v>0.5</v>
      </c>
      <c r="AB496" s="85">
        <f t="shared" si="215"/>
        <v>-5.5000000000000284</v>
      </c>
      <c r="AC496" s="85">
        <f t="shared" si="215"/>
        <v>0</v>
      </c>
    </row>
    <row r="497" spans="1:29" x14ac:dyDescent="0.3">
      <c r="A497" s="67">
        <v>17700</v>
      </c>
      <c r="B497" s="85">
        <v>6.8999999999999915</v>
      </c>
      <c r="C497" s="85">
        <v>0.34999999999999964</v>
      </c>
      <c r="D497" s="85">
        <v>10.5</v>
      </c>
      <c r="E497" s="85">
        <v>-5.5</v>
      </c>
      <c r="F497" s="85">
        <v>-8.5</v>
      </c>
      <c r="G497" s="85">
        <v>-0.5</v>
      </c>
      <c r="H497" s="113"/>
      <c r="P497" s="21" t="str">
        <f t="shared" si="216"/>
        <v>A</v>
      </c>
      <c r="Q497" s="85">
        <f t="shared" si="218"/>
        <v>0</v>
      </c>
      <c r="R497" s="85">
        <f t="shared" si="214"/>
        <v>0</v>
      </c>
      <c r="S497" s="85">
        <f t="shared" si="214"/>
        <v>0</v>
      </c>
      <c r="T497" s="85">
        <f t="shared" si="214"/>
        <v>0</v>
      </c>
      <c r="U497" s="85">
        <f t="shared" si="214"/>
        <v>0</v>
      </c>
      <c r="V497" s="85">
        <f t="shared" si="214"/>
        <v>0</v>
      </c>
      <c r="W497" s="33"/>
      <c r="X497" s="85">
        <f t="shared" si="217"/>
        <v>6.8999999999999915</v>
      </c>
      <c r="Y497" s="85">
        <f t="shared" si="215"/>
        <v>0.34999999999999964</v>
      </c>
      <c r="Z497" s="85">
        <f t="shared" si="215"/>
        <v>10.5</v>
      </c>
      <c r="AA497" s="85">
        <f t="shared" si="215"/>
        <v>-5.5</v>
      </c>
      <c r="AB497" s="85">
        <f t="shared" si="215"/>
        <v>-8.5</v>
      </c>
      <c r="AC497" s="85">
        <f t="shared" si="215"/>
        <v>-0.5</v>
      </c>
    </row>
    <row r="498" spans="1:29" x14ac:dyDescent="0.3">
      <c r="A498" s="67">
        <v>17800</v>
      </c>
      <c r="B498" s="85">
        <v>7.9500000000000028</v>
      </c>
      <c r="C498" s="85">
        <v>0.36999999999999922</v>
      </c>
      <c r="D498" s="85">
        <v>6</v>
      </c>
      <c r="E498" s="85">
        <v>-9.4999999999998863</v>
      </c>
      <c r="F498" s="85">
        <v>-7.5</v>
      </c>
      <c r="G498" s="85">
        <v>-0.5</v>
      </c>
      <c r="H498" s="113"/>
      <c r="P498" s="21" t="str">
        <f t="shared" si="216"/>
        <v>A</v>
      </c>
      <c r="Q498" s="85">
        <f t="shared" si="218"/>
        <v>0</v>
      </c>
      <c r="R498" s="85">
        <f t="shared" si="214"/>
        <v>0</v>
      </c>
      <c r="S498" s="85">
        <f t="shared" si="214"/>
        <v>0</v>
      </c>
      <c r="T498" s="85">
        <f t="shared" si="214"/>
        <v>0</v>
      </c>
      <c r="U498" s="85">
        <f t="shared" si="214"/>
        <v>0</v>
      </c>
      <c r="V498" s="85">
        <f t="shared" si="214"/>
        <v>0</v>
      </c>
      <c r="W498" s="33"/>
      <c r="X498" s="85">
        <f t="shared" si="217"/>
        <v>7.9500000000000028</v>
      </c>
      <c r="Y498" s="85">
        <f t="shared" si="215"/>
        <v>0.36999999999999922</v>
      </c>
      <c r="Z498" s="85">
        <f t="shared" si="215"/>
        <v>6</v>
      </c>
      <c r="AA498" s="85">
        <f t="shared" si="215"/>
        <v>-9.4999999999998863</v>
      </c>
      <c r="AB498" s="85">
        <f t="shared" si="215"/>
        <v>-7.5</v>
      </c>
      <c r="AC498" s="85">
        <f t="shared" si="215"/>
        <v>-0.5</v>
      </c>
    </row>
    <row r="499" spans="1:29" x14ac:dyDescent="0.3">
      <c r="A499" s="67">
        <v>17900</v>
      </c>
      <c r="B499" s="85">
        <v>8.75</v>
      </c>
      <c r="C499" s="85">
        <v>0.36999999999999922</v>
      </c>
      <c r="D499" s="85">
        <v>2.5</v>
      </c>
      <c r="E499" s="85">
        <v>-13</v>
      </c>
      <c r="F499" s="85">
        <v>-6.9999999999999716</v>
      </c>
      <c r="G499" s="85">
        <v>-0.5</v>
      </c>
      <c r="H499" s="113"/>
      <c r="P499" s="21" t="str">
        <f t="shared" si="216"/>
        <v>A</v>
      </c>
      <c r="Q499" s="85">
        <f t="shared" si="218"/>
        <v>0</v>
      </c>
      <c r="R499" s="85">
        <f t="shared" si="214"/>
        <v>0</v>
      </c>
      <c r="S499" s="85">
        <f t="shared" si="214"/>
        <v>0</v>
      </c>
      <c r="T499" s="85">
        <f t="shared" si="214"/>
        <v>0</v>
      </c>
      <c r="U499" s="85">
        <f t="shared" si="214"/>
        <v>0</v>
      </c>
      <c r="V499" s="85">
        <f t="shared" si="214"/>
        <v>0</v>
      </c>
      <c r="W499" s="33"/>
      <c r="X499" s="85">
        <f t="shared" si="217"/>
        <v>8.75</v>
      </c>
      <c r="Y499" s="85">
        <f t="shared" si="215"/>
        <v>0.36999999999999922</v>
      </c>
      <c r="Z499" s="85">
        <f t="shared" si="215"/>
        <v>2.5</v>
      </c>
      <c r="AA499" s="85">
        <f t="shared" si="215"/>
        <v>-13</v>
      </c>
      <c r="AB499" s="85">
        <f t="shared" si="215"/>
        <v>-6.9999999999999716</v>
      </c>
      <c r="AC499" s="85">
        <f t="shared" si="215"/>
        <v>-0.5</v>
      </c>
    </row>
    <row r="500" spans="1:29" x14ac:dyDescent="0.3">
      <c r="A500" s="67">
        <v>18000</v>
      </c>
      <c r="B500" s="85">
        <v>10.949999999999989</v>
      </c>
      <c r="C500" s="85">
        <v>0.49000000000000021</v>
      </c>
      <c r="D500" s="85">
        <v>1</v>
      </c>
      <c r="E500" s="85">
        <v>-18.500000000000057</v>
      </c>
      <c r="F500" s="85">
        <v>-9.5</v>
      </c>
      <c r="G500" s="85">
        <v>-0.5</v>
      </c>
      <c r="H500" s="113"/>
      <c r="P500" s="21" t="str">
        <f t="shared" si="216"/>
        <v>B</v>
      </c>
      <c r="Q500" s="85">
        <f t="shared" si="218"/>
        <v>10.949999999999989</v>
      </c>
      <c r="R500" s="85">
        <f t="shared" si="214"/>
        <v>0.49000000000000021</v>
      </c>
      <c r="S500" s="85">
        <f t="shared" si="214"/>
        <v>1</v>
      </c>
      <c r="T500" s="85">
        <f t="shared" si="214"/>
        <v>-18.500000000000057</v>
      </c>
      <c r="U500" s="85">
        <f t="shared" si="214"/>
        <v>-9.5</v>
      </c>
      <c r="V500" s="85">
        <f t="shared" si="214"/>
        <v>-0.5</v>
      </c>
      <c r="W500" s="33"/>
      <c r="X500" s="85">
        <f t="shared" si="217"/>
        <v>0</v>
      </c>
      <c r="Y500" s="85">
        <f t="shared" si="215"/>
        <v>0</v>
      </c>
      <c r="Z500" s="85">
        <f t="shared" si="215"/>
        <v>0</v>
      </c>
      <c r="AA500" s="85">
        <f t="shared" si="215"/>
        <v>0</v>
      </c>
      <c r="AB500" s="85">
        <f t="shared" si="215"/>
        <v>0</v>
      </c>
      <c r="AC500" s="85">
        <f t="shared" si="215"/>
        <v>0</v>
      </c>
    </row>
    <row r="501" spans="1:29" x14ac:dyDescent="0.3">
      <c r="A501" s="67">
        <v>18100</v>
      </c>
      <c r="B501" s="85">
        <v>11.5</v>
      </c>
      <c r="C501" s="85">
        <v>0.50999999999999979</v>
      </c>
      <c r="D501" s="85">
        <v>1.5</v>
      </c>
      <c r="E501" s="85">
        <v>-17.999999999999943</v>
      </c>
      <c r="F501" s="85">
        <v>-10.999999999999986</v>
      </c>
      <c r="G501" s="85">
        <v>0</v>
      </c>
      <c r="H501" s="113"/>
      <c r="P501" s="21" t="str">
        <f t="shared" si="216"/>
        <v>B</v>
      </c>
      <c r="Q501" s="85">
        <f t="shared" si="218"/>
        <v>11.5</v>
      </c>
      <c r="R501" s="85">
        <f t="shared" si="214"/>
        <v>0.50999999999999979</v>
      </c>
      <c r="S501" s="85">
        <f t="shared" si="214"/>
        <v>1.5</v>
      </c>
      <c r="T501" s="85">
        <f t="shared" si="214"/>
        <v>-17.999999999999943</v>
      </c>
      <c r="U501" s="85">
        <f t="shared" si="214"/>
        <v>-10.999999999999986</v>
      </c>
      <c r="V501" s="85">
        <f t="shared" si="214"/>
        <v>0</v>
      </c>
      <c r="W501" s="33"/>
      <c r="X501" s="85">
        <f t="shared" si="217"/>
        <v>0</v>
      </c>
      <c r="Y501" s="85">
        <f t="shared" si="215"/>
        <v>0</v>
      </c>
      <c r="Z501" s="85">
        <f t="shared" si="215"/>
        <v>0</v>
      </c>
      <c r="AA501" s="85">
        <f t="shared" si="215"/>
        <v>0</v>
      </c>
      <c r="AB501" s="85">
        <f t="shared" si="215"/>
        <v>0</v>
      </c>
      <c r="AC501" s="85">
        <f t="shared" si="215"/>
        <v>0</v>
      </c>
    </row>
    <row r="502" spans="1:29" x14ac:dyDescent="0.3">
      <c r="A502" s="67">
        <v>18200</v>
      </c>
      <c r="B502" s="85">
        <v>4.6999999999999886</v>
      </c>
      <c r="C502" s="85">
        <v>-5.0000000000000711E-2</v>
      </c>
      <c r="D502" s="85">
        <v>-4.5</v>
      </c>
      <c r="E502" s="85">
        <v>-3</v>
      </c>
      <c r="F502" s="85">
        <v>5.5</v>
      </c>
      <c r="G502" s="85">
        <v>0</v>
      </c>
      <c r="H502" s="113"/>
      <c r="P502" s="21" t="str">
        <f t="shared" si="216"/>
        <v>B</v>
      </c>
      <c r="Q502" s="85">
        <f t="shared" si="218"/>
        <v>4.6999999999999886</v>
      </c>
      <c r="R502" s="85">
        <f t="shared" si="214"/>
        <v>-5.0000000000000711E-2</v>
      </c>
      <c r="S502" s="85">
        <f t="shared" si="214"/>
        <v>-4.5</v>
      </c>
      <c r="T502" s="85">
        <f t="shared" si="214"/>
        <v>-3</v>
      </c>
      <c r="U502" s="85">
        <f t="shared" si="214"/>
        <v>5.5</v>
      </c>
      <c r="V502" s="85">
        <f t="shared" si="214"/>
        <v>0</v>
      </c>
      <c r="W502" s="33"/>
      <c r="X502" s="85">
        <f t="shared" si="217"/>
        <v>0</v>
      </c>
      <c r="Y502" s="85">
        <f t="shared" si="215"/>
        <v>0</v>
      </c>
      <c r="Z502" s="85">
        <f t="shared" si="215"/>
        <v>0</v>
      </c>
      <c r="AA502" s="85">
        <f t="shared" si="215"/>
        <v>0</v>
      </c>
      <c r="AB502" s="85">
        <f t="shared" si="215"/>
        <v>0</v>
      </c>
      <c r="AC502" s="85">
        <f t="shared" si="215"/>
        <v>0</v>
      </c>
    </row>
    <row r="503" spans="1:29" x14ac:dyDescent="0.3">
      <c r="A503" s="67">
        <v>18300</v>
      </c>
      <c r="B503" s="85">
        <v>1.6500000000000341</v>
      </c>
      <c r="C503" s="85">
        <v>-0.38999999999999879</v>
      </c>
      <c r="D503" s="85">
        <v>-14.000000000000057</v>
      </c>
      <c r="E503" s="85">
        <v>-0.49999999999994316</v>
      </c>
      <c r="F503" s="85">
        <v>17.5</v>
      </c>
      <c r="G503" s="85">
        <v>-0.5</v>
      </c>
      <c r="H503" s="113"/>
      <c r="P503" s="21" t="str">
        <f t="shared" si="216"/>
        <v>B</v>
      </c>
      <c r="Q503" s="85">
        <f t="shared" si="218"/>
        <v>1.6500000000000341</v>
      </c>
      <c r="R503" s="85">
        <f t="shared" si="214"/>
        <v>-0.38999999999999879</v>
      </c>
      <c r="S503" s="85">
        <f t="shared" si="214"/>
        <v>-14.000000000000057</v>
      </c>
      <c r="T503" s="85">
        <f t="shared" si="214"/>
        <v>-0.49999999999994316</v>
      </c>
      <c r="U503" s="85">
        <f t="shared" si="214"/>
        <v>17.5</v>
      </c>
      <c r="V503" s="85">
        <f t="shared" si="214"/>
        <v>-0.5</v>
      </c>
      <c r="W503" s="33"/>
      <c r="X503" s="85">
        <f t="shared" si="217"/>
        <v>0</v>
      </c>
      <c r="Y503" s="85">
        <f t="shared" si="215"/>
        <v>0</v>
      </c>
      <c r="Z503" s="85">
        <f t="shared" si="215"/>
        <v>0</v>
      </c>
      <c r="AA503" s="85">
        <f t="shared" si="215"/>
        <v>0</v>
      </c>
      <c r="AB503" s="85">
        <f t="shared" si="215"/>
        <v>0</v>
      </c>
      <c r="AC503" s="85">
        <f t="shared" si="215"/>
        <v>0</v>
      </c>
    </row>
    <row r="504" spans="1:29" x14ac:dyDescent="0.3">
      <c r="A504" s="67">
        <v>18400</v>
      </c>
      <c r="B504" s="85">
        <v>0.59999999999996589</v>
      </c>
      <c r="C504" s="85">
        <v>-0.59999999999999964</v>
      </c>
      <c r="D504" s="85">
        <v>-22.000000000000057</v>
      </c>
      <c r="E504" s="85">
        <v>-3</v>
      </c>
      <c r="F504" s="85">
        <v>24</v>
      </c>
      <c r="G504" s="85">
        <v>-1</v>
      </c>
      <c r="H504" s="113"/>
      <c r="P504" s="21" t="str">
        <f t="shared" si="216"/>
        <v>B</v>
      </c>
      <c r="Q504" s="85">
        <f t="shared" si="218"/>
        <v>0.59999999999996589</v>
      </c>
      <c r="R504" s="85">
        <f t="shared" si="214"/>
        <v>-0.59999999999999964</v>
      </c>
      <c r="S504" s="85">
        <f t="shared" si="214"/>
        <v>-22.000000000000057</v>
      </c>
      <c r="T504" s="85">
        <f t="shared" si="214"/>
        <v>-3</v>
      </c>
      <c r="U504" s="85">
        <f t="shared" si="214"/>
        <v>24</v>
      </c>
      <c r="V504" s="85">
        <f t="shared" si="214"/>
        <v>-1</v>
      </c>
      <c r="W504" s="33"/>
      <c r="X504" s="85">
        <f t="shared" si="217"/>
        <v>0</v>
      </c>
      <c r="Y504" s="85">
        <f t="shared" si="215"/>
        <v>0</v>
      </c>
      <c r="Z504" s="85">
        <f t="shared" si="215"/>
        <v>0</v>
      </c>
      <c r="AA504" s="85">
        <f t="shared" si="215"/>
        <v>0</v>
      </c>
      <c r="AB504" s="85">
        <f t="shared" si="215"/>
        <v>0</v>
      </c>
      <c r="AC504" s="85">
        <f t="shared" si="215"/>
        <v>0</v>
      </c>
    </row>
    <row r="505" spans="1:29" x14ac:dyDescent="0.3">
      <c r="A505" s="68" t="s">
        <v>120</v>
      </c>
      <c r="B505" s="87">
        <v>35.099999999999994</v>
      </c>
      <c r="C505" s="87">
        <v>2.9100000000000019</v>
      </c>
      <c r="D505" s="87">
        <v>129.49999999999989</v>
      </c>
      <c r="E505" s="87">
        <v>17.000000000000128</v>
      </c>
      <c r="F505" s="87">
        <v>-81.000000000000014</v>
      </c>
      <c r="G505" s="87">
        <v>-3.4999999999999996</v>
      </c>
      <c r="H505" s="114"/>
      <c r="I505" s="105">
        <f>Q505</f>
        <v>29.399999999999977</v>
      </c>
      <c r="J505" s="105">
        <f>R505</f>
        <v>-3.9999999999999147E-2</v>
      </c>
      <c r="K505" s="105">
        <f t="shared" ref="K505:N505" si="219">S505</f>
        <v>-38.000000000000114</v>
      </c>
      <c r="L505" s="105">
        <f t="shared" si="219"/>
        <v>-42.999999999999943</v>
      </c>
      <c r="M505" s="105">
        <f t="shared" si="219"/>
        <v>26.500000000000014</v>
      </c>
      <c r="N505" s="105">
        <f t="shared" si="219"/>
        <v>-2</v>
      </c>
      <c r="P505" s="21"/>
      <c r="Q505" s="106">
        <f t="shared" ref="Q505:V505" si="220">+SUM(Q489:Q504)</f>
        <v>29.399999999999977</v>
      </c>
      <c r="R505" s="106">
        <f t="shared" si="220"/>
        <v>-3.9999999999999147E-2</v>
      </c>
      <c r="S505" s="106">
        <f t="shared" si="220"/>
        <v>-38.000000000000114</v>
      </c>
      <c r="T505" s="106">
        <f t="shared" si="220"/>
        <v>-42.999999999999943</v>
      </c>
      <c r="U505" s="106">
        <f t="shared" si="220"/>
        <v>26.500000000000014</v>
      </c>
      <c r="V505" s="106">
        <f t="shared" si="220"/>
        <v>-2</v>
      </c>
      <c r="W505" s="33"/>
      <c r="X505" s="33"/>
      <c r="Y505" s="33"/>
      <c r="Z505" s="33"/>
      <c r="AA505" s="33"/>
      <c r="AB505" s="33"/>
      <c r="AC505" s="33"/>
    </row>
    <row r="507" spans="1:29" x14ac:dyDescent="0.3">
      <c r="A507" s="69" t="s">
        <v>134</v>
      </c>
      <c r="B507" s="69" t="s">
        <v>135</v>
      </c>
      <c r="C507" s="69" t="s">
        <v>4</v>
      </c>
      <c r="D507" s="97"/>
      <c r="E507" s="97"/>
      <c r="F507" s="69" t="s">
        <v>136</v>
      </c>
      <c r="G507" s="69" t="s">
        <v>6</v>
      </c>
      <c r="H507" s="82"/>
    </row>
    <row r="508" spans="1:29" x14ac:dyDescent="0.3">
      <c r="A508" s="94">
        <v>17865.150000000001</v>
      </c>
      <c r="B508" s="83">
        <v>17900</v>
      </c>
      <c r="C508" s="95">
        <v>44980</v>
      </c>
      <c r="D508" s="95"/>
      <c r="E508" s="33"/>
      <c r="F508" s="98">
        <v>44963</v>
      </c>
      <c r="G508" s="96">
        <v>0.46869212962962964</v>
      </c>
      <c r="H508" s="112"/>
    </row>
    <row r="509" spans="1:29" x14ac:dyDescent="0.3">
      <c r="A509" s="91" t="s">
        <v>128</v>
      </c>
      <c r="B509" s="92" t="s">
        <v>121</v>
      </c>
      <c r="C509" s="92" t="s">
        <v>122</v>
      </c>
      <c r="D509" s="92" t="s">
        <v>123</v>
      </c>
      <c r="E509" s="92" t="s">
        <v>124</v>
      </c>
      <c r="F509" s="92" t="s">
        <v>125</v>
      </c>
      <c r="G509" s="92" t="s">
        <v>126</v>
      </c>
      <c r="H509" s="92"/>
    </row>
    <row r="510" spans="1:29" x14ac:dyDescent="0.3">
      <c r="A510" s="68" t="s">
        <v>44</v>
      </c>
      <c r="B510" s="68" t="s">
        <v>33</v>
      </c>
      <c r="C510" s="68" t="s">
        <v>32</v>
      </c>
      <c r="D510" s="68" t="s">
        <v>113</v>
      </c>
      <c r="E510" s="68" t="s">
        <v>115</v>
      </c>
      <c r="F510" s="68" t="s">
        <v>112</v>
      </c>
      <c r="G510" s="68" t="s">
        <v>114</v>
      </c>
      <c r="H510" s="82"/>
      <c r="P510" s="21"/>
      <c r="Q510" s="106">
        <f>+SUM(Q511:Q526)</f>
        <v>1.4000000000000625</v>
      </c>
      <c r="R510" s="106">
        <f t="shared" ref="R510:V510" si="221">+SUM(R511:R526)</f>
        <v>2.09</v>
      </c>
      <c r="S510" s="106">
        <f t="shared" si="221"/>
        <v>88.000000000000057</v>
      </c>
      <c r="T510" s="106">
        <f t="shared" si="221"/>
        <v>-12.499999999999972</v>
      </c>
      <c r="U510" s="106">
        <f t="shared" si="221"/>
        <v>-52.500000000000114</v>
      </c>
      <c r="V510" s="106">
        <f t="shared" si="221"/>
        <v>-3.5</v>
      </c>
      <c r="W510" s="33"/>
      <c r="X510" s="33"/>
      <c r="Y510" s="33"/>
      <c r="Z510" s="33"/>
      <c r="AA510" s="33"/>
      <c r="AB510" s="33"/>
      <c r="AC510" s="33"/>
    </row>
    <row r="511" spans="1:29" x14ac:dyDescent="0.3">
      <c r="A511" s="67">
        <v>17400</v>
      </c>
      <c r="B511" s="85">
        <v>-3.5</v>
      </c>
      <c r="C511" s="85">
        <v>0.24000000000000021</v>
      </c>
      <c r="D511" s="85">
        <v>18.5</v>
      </c>
      <c r="E511" s="85">
        <v>7.4999999999999716</v>
      </c>
      <c r="F511" s="85">
        <v>-7</v>
      </c>
      <c r="G511" s="85">
        <v>-0.5</v>
      </c>
      <c r="H511" s="113"/>
      <c r="I511" s="105">
        <f t="shared" ref="I511:N511" si="222">Q510</f>
        <v>1.4000000000000625</v>
      </c>
      <c r="J511" s="105">
        <f t="shared" si="222"/>
        <v>2.09</v>
      </c>
      <c r="K511" s="105">
        <f t="shared" si="222"/>
        <v>88.000000000000057</v>
      </c>
      <c r="L511" s="105">
        <f t="shared" si="222"/>
        <v>-12.499999999999972</v>
      </c>
      <c r="M511" s="105">
        <f t="shared" si="222"/>
        <v>-52.500000000000114</v>
      </c>
      <c r="N511" s="105">
        <f t="shared" si="222"/>
        <v>-3.5</v>
      </c>
      <c r="P511" s="21" t="str">
        <f>IF(A511&gt;=$B$508,"A","B")</f>
        <v>B</v>
      </c>
      <c r="Q511" s="85">
        <f t="shared" ref="Q511:V526" si="223">IF($P511="B",B511,0)</f>
        <v>-3.5</v>
      </c>
      <c r="R511" s="85">
        <f t="shared" si="223"/>
        <v>0.24000000000000021</v>
      </c>
      <c r="S511" s="85">
        <f t="shared" si="223"/>
        <v>18.5</v>
      </c>
      <c r="T511" s="85">
        <f t="shared" si="223"/>
        <v>7.4999999999999716</v>
      </c>
      <c r="U511" s="85">
        <f t="shared" si="223"/>
        <v>-7</v>
      </c>
      <c r="V511" s="85">
        <f t="shared" si="223"/>
        <v>-0.5</v>
      </c>
      <c r="W511" s="33"/>
      <c r="X511" s="85">
        <f>IF($P511="A",B511,0)</f>
        <v>0</v>
      </c>
      <c r="Y511" s="85">
        <f t="shared" ref="Y511:AC526" si="224">IF($P511="A",C511,0)</f>
        <v>0</v>
      </c>
      <c r="Z511" s="85">
        <f t="shared" si="224"/>
        <v>0</v>
      </c>
      <c r="AA511" s="85">
        <f t="shared" si="224"/>
        <v>0</v>
      </c>
      <c r="AB511" s="85">
        <f t="shared" si="224"/>
        <v>0</v>
      </c>
      <c r="AC511" s="85">
        <f t="shared" si="224"/>
        <v>0</v>
      </c>
    </row>
    <row r="512" spans="1:29" x14ac:dyDescent="0.3">
      <c r="A512" s="67">
        <v>17500</v>
      </c>
      <c r="B512" s="85">
        <v>-0.39999999999997726</v>
      </c>
      <c r="C512" s="85">
        <v>0.5</v>
      </c>
      <c r="D512" s="85">
        <v>26</v>
      </c>
      <c r="E512" s="85">
        <v>4.5000000000000568</v>
      </c>
      <c r="F512" s="85">
        <v>-13.5</v>
      </c>
      <c r="G512" s="85">
        <v>-0.5</v>
      </c>
      <c r="H512" s="113"/>
      <c r="P512" s="21" t="str">
        <f t="shared" ref="P512:P526" si="225">IF(A512&gt;=$B$508,"A","B")</f>
        <v>B</v>
      </c>
      <c r="Q512" s="85">
        <f t="shared" si="223"/>
        <v>-0.39999999999997726</v>
      </c>
      <c r="R512" s="85">
        <f t="shared" si="223"/>
        <v>0.5</v>
      </c>
      <c r="S512" s="85">
        <f t="shared" si="223"/>
        <v>26</v>
      </c>
      <c r="T512" s="85">
        <f t="shared" si="223"/>
        <v>4.5000000000000568</v>
      </c>
      <c r="U512" s="85">
        <f t="shared" si="223"/>
        <v>-13.5</v>
      </c>
      <c r="V512" s="85">
        <f t="shared" si="223"/>
        <v>-0.5</v>
      </c>
      <c r="W512" s="33"/>
      <c r="X512" s="85">
        <f t="shared" ref="X512:X526" si="226">IF($P512="A",B512,0)</f>
        <v>0</v>
      </c>
      <c r="Y512" s="85">
        <f t="shared" si="224"/>
        <v>0</v>
      </c>
      <c r="Z512" s="85">
        <f t="shared" si="224"/>
        <v>0</v>
      </c>
      <c r="AA512" s="85">
        <f t="shared" si="224"/>
        <v>0</v>
      </c>
      <c r="AB512" s="85">
        <f t="shared" si="224"/>
        <v>0</v>
      </c>
      <c r="AC512" s="85">
        <f t="shared" si="224"/>
        <v>0</v>
      </c>
    </row>
    <row r="513" spans="1:29" x14ac:dyDescent="0.3">
      <c r="A513" s="67">
        <v>17600</v>
      </c>
      <c r="B513" s="85">
        <v>5.0000000000011369E-2</v>
      </c>
      <c r="C513" s="85">
        <v>0.41000000000000014</v>
      </c>
      <c r="D513" s="85">
        <v>20.500000000000057</v>
      </c>
      <c r="E513" s="85">
        <v>0</v>
      </c>
      <c r="F513" s="85">
        <v>-11</v>
      </c>
      <c r="G513" s="85">
        <v>-1</v>
      </c>
      <c r="H513" s="113"/>
      <c r="P513" s="21" t="str">
        <f t="shared" si="225"/>
        <v>B</v>
      </c>
      <c r="Q513" s="85">
        <f t="shared" si="223"/>
        <v>5.0000000000011369E-2</v>
      </c>
      <c r="R513" s="85">
        <f t="shared" si="223"/>
        <v>0.41000000000000014</v>
      </c>
      <c r="S513" s="85">
        <f t="shared" si="223"/>
        <v>20.500000000000057</v>
      </c>
      <c r="T513" s="85">
        <f t="shared" si="223"/>
        <v>0</v>
      </c>
      <c r="U513" s="85">
        <f t="shared" si="223"/>
        <v>-11</v>
      </c>
      <c r="V513" s="85">
        <f t="shared" si="223"/>
        <v>-1</v>
      </c>
      <c r="W513" s="33"/>
      <c r="X513" s="85">
        <f t="shared" si="226"/>
        <v>0</v>
      </c>
      <c r="Y513" s="85">
        <f t="shared" si="224"/>
        <v>0</v>
      </c>
      <c r="Z513" s="85">
        <f t="shared" si="224"/>
        <v>0</v>
      </c>
      <c r="AA513" s="85">
        <f t="shared" si="224"/>
        <v>0</v>
      </c>
      <c r="AB513" s="85">
        <f t="shared" si="224"/>
        <v>0</v>
      </c>
      <c r="AC513" s="85">
        <f t="shared" si="224"/>
        <v>0</v>
      </c>
    </row>
    <row r="514" spans="1:29" x14ac:dyDescent="0.3">
      <c r="A514" s="67">
        <v>17700</v>
      </c>
      <c r="B514" s="85">
        <v>2.8500000000000227</v>
      </c>
      <c r="C514" s="85">
        <v>0.53999999999999915</v>
      </c>
      <c r="D514" s="85">
        <v>15.5</v>
      </c>
      <c r="E514" s="85">
        <v>-10.5</v>
      </c>
      <c r="F514" s="85">
        <v>-12.5</v>
      </c>
      <c r="G514" s="85">
        <v>-1</v>
      </c>
      <c r="H514" s="113"/>
      <c r="P514" s="21" t="str">
        <f t="shared" si="225"/>
        <v>B</v>
      </c>
      <c r="Q514" s="85">
        <f t="shared" si="223"/>
        <v>2.8500000000000227</v>
      </c>
      <c r="R514" s="85">
        <f t="shared" si="223"/>
        <v>0.53999999999999915</v>
      </c>
      <c r="S514" s="85">
        <f t="shared" si="223"/>
        <v>15.5</v>
      </c>
      <c r="T514" s="85">
        <f t="shared" si="223"/>
        <v>-10.5</v>
      </c>
      <c r="U514" s="85">
        <f t="shared" si="223"/>
        <v>-12.5</v>
      </c>
      <c r="V514" s="85">
        <f t="shared" si="223"/>
        <v>-1</v>
      </c>
      <c r="W514" s="33"/>
      <c r="X514" s="85">
        <f t="shared" si="226"/>
        <v>0</v>
      </c>
      <c r="Y514" s="85">
        <f t="shared" si="224"/>
        <v>0</v>
      </c>
      <c r="Z514" s="85">
        <f t="shared" si="224"/>
        <v>0</v>
      </c>
      <c r="AA514" s="85">
        <f t="shared" si="224"/>
        <v>0</v>
      </c>
      <c r="AB514" s="85">
        <f t="shared" si="224"/>
        <v>0</v>
      </c>
      <c r="AC514" s="85">
        <f t="shared" si="224"/>
        <v>0</v>
      </c>
    </row>
    <row r="515" spans="1:29" x14ac:dyDescent="0.3">
      <c r="A515" s="67">
        <v>17800</v>
      </c>
      <c r="B515" s="85">
        <v>2.4000000000000057</v>
      </c>
      <c r="C515" s="85">
        <v>0.40000000000000036</v>
      </c>
      <c r="D515" s="85">
        <v>7.5</v>
      </c>
      <c r="E515" s="85">
        <v>-14</v>
      </c>
      <c r="F515" s="85">
        <v>-8.5000000000001137</v>
      </c>
      <c r="G515" s="85">
        <v>-0.5</v>
      </c>
      <c r="H515" s="113"/>
      <c r="P515" s="21" t="str">
        <f t="shared" si="225"/>
        <v>B</v>
      </c>
      <c r="Q515" s="85">
        <f t="shared" si="223"/>
        <v>2.4000000000000057</v>
      </c>
      <c r="R515" s="85">
        <f t="shared" si="223"/>
        <v>0.40000000000000036</v>
      </c>
      <c r="S515" s="85">
        <f t="shared" si="223"/>
        <v>7.5</v>
      </c>
      <c r="T515" s="85">
        <f t="shared" si="223"/>
        <v>-14</v>
      </c>
      <c r="U515" s="85">
        <f t="shared" si="223"/>
        <v>-8.5000000000001137</v>
      </c>
      <c r="V515" s="85">
        <f t="shared" si="223"/>
        <v>-0.5</v>
      </c>
      <c r="W515" s="33"/>
      <c r="X515" s="85">
        <f t="shared" si="226"/>
        <v>0</v>
      </c>
      <c r="Y515" s="85">
        <f t="shared" si="224"/>
        <v>0</v>
      </c>
      <c r="Z515" s="85">
        <f t="shared" si="224"/>
        <v>0</v>
      </c>
      <c r="AA515" s="85">
        <f t="shared" si="224"/>
        <v>0</v>
      </c>
      <c r="AB515" s="85">
        <f t="shared" si="224"/>
        <v>0</v>
      </c>
      <c r="AC515" s="85">
        <f t="shared" si="224"/>
        <v>0</v>
      </c>
    </row>
    <row r="516" spans="1:29" x14ac:dyDescent="0.3">
      <c r="A516" s="67">
        <v>17900</v>
      </c>
      <c r="B516" s="85">
        <v>5.4499999999999886</v>
      </c>
      <c r="C516" s="85">
        <v>0.57000000000000028</v>
      </c>
      <c r="D516" s="85">
        <v>2.5</v>
      </c>
      <c r="E516" s="85">
        <v>-25.5</v>
      </c>
      <c r="F516" s="85">
        <v>-11.500000000000057</v>
      </c>
      <c r="G516" s="85">
        <v>-0.5</v>
      </c>
      <c r="H516" s="113"/>
      <c r="P516" s="21" t="str">
        <f t="shared" si="225"/>
        <v>A</v>
      </c>
      <c r="Q516" s="85">
        <f>IF($P516="B",B516,0)</f>
        <v>0</v>
      </c>
      <c r="R516" s="85">
        <f t="shared" si="223"/>
        <v>0</v>
      </c>
      <c r="S516" s="85">
        <f t="shared" si="223"/>
        <v>0</v>
      </c>
      <c r="T516" s="85">
        <f t="shared" si="223"/>
        <v>0</v>
      </c>
      <c r="U516" s="85">
        <f t="shared" si="223"/>
        <v>0</v>
      </c>
      <c r="V516" s="85">
        <f t="shared" si="223"/>
        <v>0</v>
      </c>
      <c r="W516" s="33"/>
      <c r="X516" s="85">
        <f t="shared" si="226"/>
        <v>5.4499999999999886</v>
      </c>
      <c r="Y516" s="85">
        <f t="shared" si="224"/>
        <v>0.57000000000000028</v>
      </c>
      <c r="Z516" s="85">
        <f t="shared" si="224"/>
        <v>2.5</v>
      </c>
      <c r="AA516" s="85">
        <f t="shared" si="224"/>
        <v>-25.5</v>
      </c>
      <c r="AB516" s="85">
        <f t="shared" si="224"/>
        <v>-11.500000000000057</v>
      </c>
      <c r="AC516" s="85">
        <f t="shared" si="224"/>
        <v>-0.5</v>
      </c>
    </row>
    <row r="517" spans="1:29" x14ac:dyDescent="0.3">
      <c r="A517" s="67">
        <v>18000</v>
      </c>
      <c r="B517" s="85">
        <v>3.6500000000000057</v>
      </c>
      <c r="C517" s="85">
        <v>0.39999999999999858</v>
      </c>
      <c r="D517" s="85">
        <v>1</v>
      </c>
      <c r="E517" s="85">
        <v>-20</v>
      </c>
      <c r="F517" s="85">
        <v>-8</v>
      </c>
      <c r="G517" s="85">
        <v>-0.5</v>
      </c>
      <c r="H517" s="113"/>
      <c r="P517" s="21" t="str">
        <f t="shared" si="225"/>
        <v>A</v>
      </c>
      <c r="Q517" s="85">
        <f t="shared" ref="Q517:Q526" si="227">IF($P517="B",B517,0)</f>
        <v>0</v>
      </c>
      <c r="R517" s="85">
        <f t="shared" si="223"/>
        <v>0</v>
      </c>
      <c r="S517" s="85">
        <f t="shared" si="223"/>
        <v>0</v>
      </c>
      <c r="T517" s="85">
        <f t="shared" si="223"/>
        <v>0</v>
      </c>
      <c r="U517" s="85">
        <f t="shared" si="223"/>
        <v>0</v>
      </c>
      <c r="V517" s="85">
        <f t="shared" si="223"/>
        <v>0</v>
      </c>
      <c r="W517" s="33"/>
      <c r="X517" s="85">
        <f t="shared" si="226"/>
        <v>3.6500000000000057</v>
      </c>
      <c r="Y517" s="85">
        <f t="shared" si="224"/>
        <v>0.39999999999999858</v>
      </c>
      <c r="Z517" s="85">
        <f t="shared" si="224"/>
        <v>1</v>
      </c>
      <c r="AA517" s="85">
        <f t="shared" si="224"/>
        <v>-20</v>
      </c>
      <c r="AB517" s="85">
        <f t="shared" si="224"/>
        <v>-8</v>
      </c>
      <c r="AC517" s="85">
        <f t="shared" si="224"/>
        <v>-0.5</v>
      </c>
    </row>
    <row r="518" spans="1:29" x14ac:dyDescent="0.3">
      <c r="A518" s="67">
        <v>18100</v>
      </c>
      <c r="B518" s="85">
        <v>1.75</v>
      </c>
      <c r="C518" s="85">
        <v>0.24000000000000021</v>
      </c>
      <c r="D518" s="85">
        <v>1</v>
      </c>
      <c r="E518" s="85">
        <v>-12.999999999999943</v>
      </c>
      <c r="F518" s="85">
        <v>-4</v>
      </c>
      <c r="G518" s="85">
        <v>-0.5</v>
      </c>
      <c r="H518" s="113"/>
      <c r="P518" s="21" t="str">
        <f t="shared" si="225"/>
        <v>A</v>
      </c>
      <c r="Q518" s="85">
        <f t="shared" si="227"/>
        <v>0</v>
      </c>
      <c r="R518" s="85">
        <f t="shared" si="223"/>
        <v>0</v>
      </c>
      <c r="S518" s="85">
        <f t="shared" si="223"/>
        <v>0</v>
      </c>
      <c r="T518" s="85">
        <f t="shared" si="223"/>
        <v>0</v>
      </c>
      <c r="U518" s="85">
        <f t="shared" si="223"/>
        <v>0</v>
      </c>
      <c r="V518" s="85">
        <f t="shared" si="223"/>
        <v>0</v>
      </c>
      <c r="W518" s="33"/>
      <c r="X518" s="85">
        <f t="shared" si="226"/>
        <v>1.75</v>
      </c>
      <c r="Y518" s="85">
        <f t="shared" si="224"/>
        <v>0.24000000000000021</v>
      </c>
      <c r="Z518" s="85">
        <f t="shared" si="224"/>
        <v>1</v>
      </c>
      <c r="AA518" s="85">
        <f t="shared" si="224"/>
        <v>-12.999999999999943</v>
      </c>
      <c r="AB518" s="85">
        <f t="shared" si="224"/>
        <v>-4</v>
      </c>
      <c r="AC518" s="85">
        <f t="shared" si="224"/>
        <v>-0.5</v>
      </c>
    </row>
    <row r="519" spans="1:29" x14ac:dyDescent="0.3">
      <c r="A519" s="67">
        <v>18200</v>
      </c>
      <c r="B519" s="85">
        <v>0.75</v>
      </c>
      <c r="C519" s="85">
        <v>0.16000000000000014</v>
      </c>
      <c r="D519" s="85">
        <v>0.5</v>
      </c>
      <c r="E519" s="85">
        <v>-7.9999999999999432</v>
      </c>
      <c r="F519" s="85">
        <v>-2</v>
      </c>
      <c r="G519" s="85">
        <v>0</v>
      </c>
      <c r="H519" s="113"/>
      <c r="P519" s="21" t="str">
        <f t="shared" si="225"/>
        <v>A</v>
      </c>
      <c r="Q519" s="85">
        <f t="shared" si="227"/>
        <v>0</v>
      </c>
      <c r="R519" s="85">
        <f t="shared" si="223"/>
        <v>0</v>
      </c>
      <c r="S519" s="85">
        <f t="shared" si="223"/>
        <v>0</v>
      </c>
      <c r="T519" s="85">
        <f t="shared" si="223"/>
        <v>0</v>
      </c>
      <c r="U519" s="85">
        <f t="shared" si="223"/>
        <v>0</v>
      </c>
      <c r="V519" s="85">
        <f t="shared" si="223"/>
        <v>0</v>
      </c>
      <c r="W519" s="33"/>
      <c r="X519" s="85">
        <f t="shared" si="226"/>
        <v>0.75</v>
      </c>
      <c r="Y519" s="85">
        <f t="shared" si="224"/>
        <v>0.16000000000000014</v>
      </c>
      <c r="Z519" s="85">
        <f t="shared" si="224"/>
        <v>0.5</v>
      </c>
      <c r="AA519" s="85">
        <f t="shared" si="224"/>
        <v>-7.9999999999999432</v>
      </c>
      <c r="AB519" s="85">
        <f t="shared" si="224"/>
        <v>-2</v>
      </c>
      <c r="AC519" s="85">
        <f t="shared" si="224"/>
        <v>0</v>
      </c>
    </row>
    <row r="520" spans="1:29" x14ac:dyDescent="0.3">
      <c r="A520" s="67">
        <v>18300</v>
      </c>
      <c r="B520" s="85">
        <v>-0.59999999999999432</v>
      </c>
      <c r="C520" s="85">
        <v>9.9999999999997868E-3</v>
      </c>
      <c r="D520" s="85">
        <v>-3.5</v>
      </c>
      <c r="E520" s="85">
        <v>-5</v>
      </c>
      <c r="F520" s="85">
        <v>3</v>
      </c>
      <c r="G520" s="85">
        <v>-0.5</v>
      </c>
      <c r="H520" s="113"/>
      <c r="P520" s="21" t="str">
        <f t="shared" si="225"/>
        <v>A</v>
      </c>
      <c r="Q520" s="85">
        <f t="shared" si="227"/>
        <v>0</v>
      </c>
      <c r="R520" s="85">
        <f t="shared" si="223"/>
        <v>0</v>
      </c>
      <c r="S520" s="85">
        <f t="shared" si="223"/>
        <v>0</v>
      </c>
      <c r="T520" s="85">
        <f t="shared" si="223"/>
        <v>0</v>
      </c>
      <c r="U520" s="85">
        <f t="shared" si="223"/>
        <v>0</v>
      </c>
      <c r="V520" s="85">
        <f t="shared" si="223"/>
        <v>0</v>
      </c>
      <c r="W520" s="33"/>
      <c r="X520" s="85">
        <f t="shared" si="226"/>
        <v>-0.59999999999999432</v>
      </c>
      <c r="Y520" s="85">
        <f t="shared" si="224"/>
        <v>9.9999999999997868E-3</v>
      </c>
      <c r="Z520" s="85">
        <f t="shared" si="224"/>
        <v>-3.5</v>
      </c>
      <c r="AA520" s="85">
        <f t="shared" si="224"/>
        <v>-5</v>
      </c>
      <c r="AB520" s="85">
        <f t="shared" si="224"/>
        <v>3</v>
      </c>
      <c r="AC520" s="85">
        <f t="shared" si="224"/>
        <v>-0.5</v>
      </c>
    </row>
    <row r="521" spans="1:29" x14ac:dyDescent="0.3">
      <c r="A521" s="67">
        <v>18400</v>
      </c>
      <c r="B521" s="85">
        <v>1.5500000000000007</v>
      </c>
      <c r="C521" s="85">
        <v>0.30000000000000071</v>
      </c>
      <c r="D521" s="85">
        <v>10</v>
      </c>
      <c r="E521" s="85">
        <v>-0.50000000000002842</v>
      </c>
      <c r="F521" s="85">
        <v>-7.5</v>
      </c>
      <c r="G521" s="85">
        <v>0</v>
      </c>
      <c r="H521" s="113"/>
      <c r="P521" s="21" t="str">
        <f t="shared" si="225"/>
        <v>A</v>
      </c>
      <c r="Q521" s="85">
        <f t="shared" si="227"/>
        <v>0</v>
      </c>
      <c r="R521" s="85">
        <f t="shared" si="223"/>
        <v>0</v>
      </c>
      <c r="S521" s="85">
        <f t="shared" si="223"/>
        <v>0</v>
      </c>
      <c r="T521" s="85">
        <f t="shared" si="223"/>
        <v>0</v>
      </c>
      <c r="U521" s="85">
        <f t="shared" si="223"/>
        <v>0</v>
      </c>
      <c r="V521" s="85">
        <f t="shared" si="223"/>
        <v>0</v>
      </c>
      <c r="W521" s="33"/>
      <c r="X521" s="85">
        <f t="shared" si="226"/>
        <v>1.5500000000000007</v>
      </c>
      <c r="Y521" s="85">
        <f t="shared" si="224"/>
        <v>0.30000000000000071</v>
      </c>
      <c r="Z521" s="85">
        <f t="shared" si="224"/>
        <v>10</v>
      </c>
      <c r="AA521" s="85">
        <f t="shared" si="224"/>
        <v>-0.50000000000002842</v>
      </c>
      <c r="AB521" s="85">
        <f t="shared" si="224"/>
        <v>-7.5</v>
      </c>
      <c r="AC521" s="85">
        <f t="shared" si="224"/>
        <v>0</v>
      </c>
    </row>
    <row r="522" spans="1:29" x14ac:dyDescent="0.3">
      <c r="A522" s="67">
        <v>18500</v>
      </c>
      <c r="B522" s="85">
        <v>1.2000000000000011</v>
      </c>
      <c r="C522" s="85">
        <v>0.29000000000000092</v>
      </c>
      <c r="D522" s="85">
        <v>11</v>
      </c>
      <c r="E522" s="85">
        <v>1.9999999999999716</v>
      </c>
      <c r="F522" s="85">
        <v>-7</v>
      </c>
      <c r="G522" s="85">
        <v>0.49999999999999956</v>
      </c>
      <c r="H522" s="113"/>
      <c r="P522" s="21" t="str">
        <f t="shared" si="225"/>
        <v>A</v>
      </c>
      <c r="Q522" s="85">
        <f t="shared" si="227"/>
        <v>0</v>
      </c>
      <c r="R522" s="85">
        <f t="shared" si="223"/>
        <v>0</v>
      </c>
      <c r="S522" s="85">
        <f t="shared" si="223"/>
        <v>0</v>
      </c>
      <c r="T522" s="85">
        <f t="shared" si="223"/>
        <v>0</v>
      </c>
      <c r="U522" s="85">
        <f t="shared" si="223"/>
        <v>0</v>
      </c>
      <c r="V522" s="85">
        <f t="shared" si="223"/>
        <v>0</v>
      </c>
      <c r="W522" s="33"/>
      <c r="X522" s="85">
        <f t="shared" si="226"/>
        <v>1.2000000000000011</v>
      </c>
      <c r="Y522" s="85">
        <f t="shared" si="224"/>
        <v>0.29000000000000092</v>
      </c>
      <c r="Z522" s="85">
        <f t="shared" si="224"/>
        <v>11</v>
      </c>
      <c r="AA522" s="85">
        <f t="shared" si="224"/>
        <v>1.9999999999999716</v>
      </c>
      <c r="AB522" s="85">
        <f t="shared" si="224"/>
        <v>-7</v>
      </c>
      <c r="AC522" s="85">
        <f t="shared" si="224"/>
        <v>0.49999999999999956</v>
      </c>
    </row>
    <row r="523" spans="1:29" x14ac:dyDescent="0.3">
      <c r="A523" s="67">
        <v>18600</v>
      </c>
      <c r="B523" s="85">
        <v>-0.29999999999999982</v>
      </c>
      <c r="C523" s="85">
        <v>-5.0000000000000711E-2</v>
      </c>
      <c r="D523" s="85">
        <v>-4</v>
      </c>
      <c r="E523" s="85">
        <v>-3.0000000000000284</v>
      </c>
      <c r="F523" s="85">
        <v>2.5</v>
      </c>
      <c r="G523" s="85">
        <v>0</v>
      </c>
      <c r="H523" s="113"/>
      <c r="P523" s="21" t="str">
        <f t="shared" si="225"/>
        <v>A</v>
      </c>
      <c r="Q523" s="85">
        <f t="shared" si="227"/>
        <v>0</v>
      </c>
      <c r="R523" s="85">
        <f t="shared" si="223"/>
        <v>0</v>
      </c>
      <c r="S523" s="85">
        <f t="shared" si="223"/>
        <v>0</v>
      </c>
      <c r="T523" s="85">
        <f t="shared" si="223"/>
        <v>0</v>
      </c>
      <c r="U523" s="85">
        <f t="shared" si="223"/>
        <v>0</v>
      </c>
      <c r="V523" s="85">
        <f t="shared" si="223"/>
        <v>0</v>
      </c>
      <c r="W523" s="33"/>
      <c r="X523" s="85">
        <f t="shared" si="226"/>
        <v>-0.29999999999999982</v>
      </c>
      <c r="Y523" s="85">
        <f t="shared" si="224"/>
        <v>-5.0000000000000711E-2</v>
      </c>
      <c r="Z523" s="85">
        <f t="shared" si="224"/>
        <v>-4</v>
      </c>
      <c r="AA523" s="85">
        <f t="shared" si="224"/>
        <v>-3.0000000000000284</v>
      </c>
      <c r="AB523" s="85">
        <f t="shared" si="224"/>
        <v>2.5</v>
      </c>
      <c r="AC523" s="85">
        <f t="shared" si="224"/>
        <v>0</v>
      </c>
    </row>
    <row r="524" spans="1:29" x14ac:dyDescent="0.3">
      <c r="A524" s="67">
        <v>18700</v>
      </c>
      <c r="B524" s="85">
        <v>-0.5</v>
      </c>
      <c r="C524" s="85">
        <v>-0.16000000000000014</v>
      </c>
      <c r="D524" s="85">
        <v>-7.5</v>
      </c>
      <c r="E524" s="85">
        <v>-4.4999999999999858</v>
      </c>
      <c r="F524" s="85">
        <v>4.5</v>
      </c>
      <c r="G524" s="85">
        <v>0</v>
      </c>
      <c r="H524" s="113"/>
      <c r="P524" s="21" t="str">
        <f t="shared" si="225"/>
        <v>A</v>
      </c>
      <c r="Q524" s="85">
        <f t="shared" si="227"/>
        <v>0</v>
      </c>
      <c r="R524" s="85">
        <f t="shared" si="223"/>
        <v>0</v>
      </c>
      <c r="S524" s="85">
        <f t="shared" si="223"/>
        <v>0</v>
      </c>
      <c r="T524" s="85">
        <f t="shared" si="223"/>
        <v>0</v>
      </c>
      <c r="U524" s="85">
        <f t="shared" si="223"/>
        <v>0</v>
      </c>
      <c r="V524" s="85">
        <f t="shared" si="223"/>
        <v>0</v>
      </c>
      <c r="W524" s="33"/>
      <c r="X524" s="85">
        <f t="shared" si="226"/>
        <v>-0.5</v>
      </c>
      <c r="Y524" s="85">
        <f t="shared" si="224"/>
        <v>-0.16000000000000014</v>
      </c>
      <c r="Z524" s="85">
        <f t="shared" si="224"/>
        <v>-7.5</v>
      </c>
      <c r="AA524" s="85">
        <f t="shared" si="224"/>
        <v>-4.4999999999999858</v>
      </c>
      <c r="AB524" s="85">
        <f t="shared" si="224"/>
        <v>4.5</v>
      </c>
      <c r="AC524" s="85">
        <f t="shared" si="224"/>
        <v>0</v>
      </c>
    </row>
    <row r="525" spans="1:29" x14ac:dyDescent="0.3">
      <c r="A525" s="67">
        <v>18800</v>
      </c>
      <c r="B525" s="85">
        <v>-9.9999999999999645E-2</v>
      </c>
      <c r="C525" s="85">
        <v>-1.0000000000001563E-2</v>
      </c>
      <c r="D525" s="85">
        <v>-2</v>
      </c>
      <c r="E525" s="85">
        <v>-1.5</v>
      </c>
      <c r="F525" s="85">
        <v>1.5000000000000071</v>
      </c>
      <c r="G525" s="85">
        <v>0</v>
      </c>
      <c r="H525" s="113"/>
      <c r="P525" s="21" t="str">
        <f t="shared" si="225"/>
        <v>A</v>
      </c>
      <c r="Q525" s="85">
        <f t="shared" si="227"/>
        <v>0</v>
      </c>
      <c r="R525" s="85">
        <f t="shared" si="223"/>
        <v>0</v>
      </c>
      <c r="S525" s="85">
        <f t="shared" si="223"/>
        <v>0</v>
      </c>
      <c r="T525" s="85">
        <f t="shared" si="223"/>
        <v>0</v>
      </c>
      <c r="U525" s="85">
        <f t="shared" si="223"/>
        <v>0</v>
      </c>
      <c r="V525" s="85">
        <f t="shared" si="223"/>
        <v>0</v>
      </c>
      <c r="W525" s="33"/>
      <c r="X525" s="85">
        <f t="shared" si="226"/>
        <v>-9.9999999999999645E-2</v>
      </c>
      <c r="Y525" s="85">
        <f t="shared" si="224"/>
        <v>-1.0000000000001563E-2</v>
      </c>
      <c r="Z525" s="85">
        <f t="shared" si="224"/>
        <v>-2</v>
      </c>
      <c r="AA525" s="85">
        <f t="shared" si="224"/>
        <v>-1.5</v>
      </c>
      <c r="AB525" s="85">
        <f t="shared" si="224"/>
        <v>1.5000000000000071</v>
      </c>
      <c r="AC525" s="85">
        <f t="shared" si="224"/>
        <v>0</v>
      </c>
    </row>
    <row r="526" spans="1:29" x14ac:dyDescent="0.3">
      <c r="A526" s="67">
        <v>18900</v>
      </c>
      <c r="B526" s="85">
        <v>0.19999999999999973</v>
      </c>
      <c r="C526" s="85">
        <v>0.12000000000000099</v>
      </c>
      <c r="D526" s="85">
        <v>2.5</v>
      </c>
      <c r="E526" s="85">
        <v>0.5</v>
      </c>
      <c r="F526" s="85">
        <v>-1.5</v>
      </c>
      <c r="G526" s="85">
        <v>0</v>
      </c>
      <c r="H526" s="113"/>
      <c r="P526" s="21" t="str">
        <f t="shared" si="225"/>
        <v>A</v>
      </c>
      <c r="Q526" s="85">
        <f t="shared" si="227"/>
        <v>0</v>
      </c>
      <c r="R526" s="85">
        <f t="shared" si="223"/>
        <v>0</v>
      </c>
      <c r="S526" s="85">
        <f t="shared" si="223"/>
        <v>0</v>
      </c>
      <c r="T526" s="85">
        <f t="shared" si="223"/>
        <v>0</v>
      </c>
      <c r="U526" s="85">
        <f t="shared" si="223"/>
        <v>0</v>
      </c>
      <c r="V526" s="85">
        <f t="shared" si="223"/>
        <v>0</v>
      </c>
      <c r="W526" s="33"/>
      <c r="X526" s="85">
        <f t="shared" si="226"/>
        <v>0.19999999999999973</v>
      </c>
      <c r="Y526" s="85">
        <f t="shared" si="224"/>
        <v>0.12000000000000099</v>
      </c>
      <c r="Z526" s="85">
        <f t="shared" si="224"/>
        <v>2.5</v>
      </c>
      <c r="AA526" s="85">
        <f t="shared" si="224"/>
        <v>0.5</v>
      </c>
      <c r="AB526" s="85">
        <f t="shared" si="224"/>
        <v>-1.5</v>
      </c>
      <c r="AC526" s="85">
        <f t="shared" si="224"/>
        <v>0</v>
      </c>
    </row>
    <row r="527" spans="1:29" x14ac:dyDescent="0.3">
      <c r="A527" s="68" t="s">
        <v>120</v>
      </c>
      <c r="B527" s="86">
        <v>15.450000000000005</v>
      </c>
      <c r="C527" s="86">
        <v>2.2699999999999996</v>
      </c>
      <c r="D527" s="86">
        <v>19</v>
      </c>
      <c r="E527" s="86">
        <v>-92.499999999999957</v>
      </c>
      <c r="F527" s="86">
        <v>-38.500000000000163</v>
      </c>
      <c r="G527" s="86">
        <v>-2.0000000000000004</v>
      </c>
      <c r="H527" s="89"/>
      <c r="I527" s="105">
        <f>X527</f>
        <v>13.050000000000002</v>
      </c>
      <c r="J527" s="105">
        <f>Y527</f>
        <v>1.8699999999999992</v>
      </c>
      <c r="K527" s="105">
        <f>Z527</f>
        <v>11.5</v>
      </c>
      <c r="L527" s="105">
        <f>AA527</f>
        <v>-78.499999999999957</v>
      </c>
      <c r="M527" s="105">
        <f t="shared" ref="M527:N527" si="228">AB527</f>
        <v>-30.00000000000005</v>
      </c>
      <c r="N527" s="105">
        <f t="shared" si="228"/>
        <v>-1.5000000000000004</v>
      </c>
      <c r="P527" s="21"/>
      <c r="Q527" s="33"/>
      <c r="R527" s="33"/>
      <c r="S527" s="33"/>
      <c r="T527" s="33"/>
      <c r="U527" s="33"/>
      <c r="V527" s="33"/>
      <c r="W527" s="33"/>
      <c r="X527" s="106">
        <f>SUM(X511:X526)</f>
        <v>13.050000000000002</v>
      </c>
      <c r="Y527" s="106">
        <f t="shared" ref="Y527:AC527" si="229">SUM(Y511:Y526)</f>
        <v>1.8699999999999992</v>
      </c>
      <c r="Z527" s="106">
        <f t="shared" si="229"/>
        <v>11.5</v>
      </c>
      <c r="AA527" s="106">
        <f t="shared" si="229"/>
        <v>-78.499999999999957</v>
      </c>
      <c r="AB527" s="106">
        <f t="shared" si="229"/>
        <v>-30.00000000000005</v>
      </c>
      <c r="AC527" s="106">
        <f t="shared" si="229"/>
        <v>-1.5000000000000004</v>
      </c>
    </row>
    <row r="528" spans="1:29" x14ac:dyDescent="0.3">
      <c r="A528" s="82"/>
      <c r="B528" s="89"/>
      <c r="C528" s="89"/>
      <c r="D528" s="89"/>
      <c r="E528" s="89"/>
      <c r="F528" s="89"/>
      <c r="G528" s="89"/>
      <c r="H528" s="89"/>
      <c r="P528" s="21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</row>
    <row r="529" spans="1:29" x14ac:dyDescent="0.3">
      <c r="A529" s="92" t="s">
        <v>128</v>
      </c>
      <c r="B529" s="92" t="s">
        <v>127</v>
      </c>
      <c r="C529" s="92" t="s">
        <v>129</v>
      </c>
      <c r="D529" s="92" t="s">
        <v>130</v>
      </c>
      <c r="E529" s="92" t="s">
        <v>131</v>
      </c>
      <c r="F529" s="92" t="s">
        <v>132</v>
      </c>
      <c r="G529" s="92" t="s">
        <v>133</v>
      </c>
      <c r="H529" s="92"/>
      <c r="P529" s="21"/>
      <c r="Q529" s="33"/>
      <c r="R529" s="33"/>
      <c r="S529" s="33"/>
      <c r="T529" s="33"/>
      <c r="U529" s="33"/>
      <c r="V529" s="33"/>
      <c r="W529" s="33"/>
      <c r="X529" s="33"/>
      <c r="Y529" s="33"/>
      <c r="Z529" s="33"/>
      <c r="AA529" s="33"/>
      <c r="AB529" s="33"/>
      <c r="AC529" s="33"/>
    </row>
    <row r="530" spans="1:29" x14ac:dyDescent="0.3">
      <c r="A530" s="68" t="s">
        <v>44</v>
      </c>
      <c r="B530" s="68" t="s">
        <v>36</v>
      </c>
      <c r="C530" s="68" t="s">
        <v>37</v>
      </c>
      <c r="D530" s="68" t="s">
        <v>118</v>
      </c>
      <c r="E530" s="68" t="s">
        <v>116</v>
      </c>
      <c r="F530" s="68" t="s">
        <v>119</v>
      </c>
      <c r="G530" s="68" t="s">
        <v>117</v>
      </c>
      <c r="H530" s="82"/>
      <c r="P530" s="21"/>
      <c r="Q530" s="33"/>
      <c r="R530" s="33"/>
      <c r="S530" s="33"/>
      <c r="T530" s="33"/>
      <c r="U530" s="33"/>
      <c r="V530" s="33"/>
      <c r="W530" s="33"/>
      <c r="X530" s="106">
        <f t="shared" ref="X530:AC530" si="230">SUM(X531:X546)</f>
        <v>42.399999999999977</v>
      </c>
      <c r="Y530" s="106">
        <f t="shared" si="230"/>
        <v>3.3100000000000041</v>
      </c>
      <c r="Z530" s="106">
        <f t="shared" si="230"/>
        <v>125.99999999999994</v>
      </c>
      <c r="AA530" s="106">
        <f t="shared" si="230"/>
        <v>-2.4999999999998721</v>
      </c>
      <c r="AB530" s="106">
        <f t="shared" si="230"/>
        <v>-86.500000000000014</v>
      </c>
      <c r="AC530" s="106">
        <f t="shared" si="230"/>
        <v>-2.9999999999999991</v>
      </c>
    </row>
    <row r="531" spans="1:29" x14ac:dyDescent="0.3">
      <c r="A531" s="67">
        <v>16900</v>
      </c>
      <c r="B531" s="85">
        <v>1.5499999999999989</v>
      </c>
      <c r="C531" s="85">
        <v>0.35999999999999943</v>
      </c>
      <c r="D531" s="85">
        <v>13.5</v>
      </c>
      <c r="E531" s="85">
        <v>4.5</v>
      </c>
      <c r="F531" s="85">
        <v>-9</v>
      </c>
      <c r="G531" s="85">
        <v>0</v>
      </c>
      <c r="H531" s="113"/>
      <c r="I531" s="105">
        <f>X530</f>
        <v>42.399999999999977</v>
      </c>
      <c r="J531" s="105">
        <f>Y530</f>
        <v>3.3100000000000041</v>
      </c>
      <c r="K531" s="105">
        <f t="shared" ref="K531:N531" si="231">Z530</f>
        <v>125.99999999999994</v>
      </c>
      <c r="L531" s="105">
        <f t="shared" si="231"/>
        <v>-2.4999999999998721</v>
      </c>
      <c r="M531" s="105">
        <f t="shared" si="231"/>
        <v>-86.500000000000014</v>
      </c>
      <c r="N531" s="105">
        <f t="shared" si="231"/>
        <v>-2.9999999999999991</v>
      </c>
      <c r="P531" s="21" t="str">
        <f>IF(A531&lt;=$B$508,"A","B")</f>
        <v>A</v>
      </c>
      <c r="Q531" s="85">
        <f t="shared" ref="Q531:V546" si="232">IF($P531="B",B531,0)</f>
        <v>0</v>
      </c>
      <c r="R531" s="85">
        <f t="shared" si="232"/>
        <v>0</v>
      </c>
      <c r="S531" s="85">
        <f t="shared" si="232"/>
        <v>0</v>
      </c>
      <c r="T531" s="85">
        <f t="shared" si="232"/>
        <v>0</v>
      </c>
      <c r="U531" s="85">
        <f t="shared" si="232"/>
        <v>0</v>
      </c>
      <c r="V531" s="85">
        <f t="shared" si="232"/>
        <v>0</v>
      </c>
      <c r="W531" s="33"/>
      <c r="X531" s="85">
        <f>IF($P531="A",B531,0)</f>
        <v>1.5499999999999989</v>
      </c>
      <c r="Y531" s="85">
        <f t="shared" ref="Y531:AC546" si="233">IF($P531="A",C531,0)</f>
        <v>0.35999999999999943</v>
      </c>
      <c r="Z531" s="85">
        <f t="shared" si="233"/>
        <v>13.5</v>
      </c>
      <c r="AA531" s="85">
        <f t="shared" si="233"/>
        <v>4.5</v>
      </c>
      <c r="AB531" s="85">
        <f t="shared" si="233"/>
        <v>-9</v>
      </c>
      <c r="AC531" s="85">
        <f t="shared" si="233"/>
        <v>0</v>
      </c>
    </row>
    <row r="532" spans="1:29" x14ac:dyDescent="0.3">
      <c r="A532" s="67">
        <v>17000</v>
      </c>
      <c r="B532" s="85">
        <v>3.1999999999999993</v>
      </c>
      <c r="C532" s="85">
        <v>0.67999999999999972</v>
      </c>
      <c r="D532" s="85">
        <v>24</v>
      </c>
      <c r="E532" s="85">
        <v>7.5000000000000142</v>
      </c>
      <c r="F532" s="85">
        <v>-16.499999999999986</v>
      </c>
      <c r="G532" s="85">
        <v>-0.5</v>
      </c>
      <c r="H532" s="113"/>
      <c r="P532" s="21" t="str">
        <f t="shared" ref="P532:P546" si="234">IF(A532&lt;=$B$508,"A","B")</f>
        <v>A</v>
      </c>
      <c r="Q532" s="85">
        <f t="shared" si="232"/>
        <v>0</v>
      </c>
      <c r="R532" s="85">
        <f t="shared" si="232"/>
        <v>0</v>
      </c>
      <c r="S532" s="85">
        <f t="shared" si="232"/>
        <v>0</v>
      </c>
      <c r="T532" s="85">
        <f t="shared" si="232"/>
        <v>0</v>
      </c>
      <c r="U532" s="85">
        <f t="shared" si="232"/>
        <v>0</v>
      </c>
      <c r="V532" s="85">
        <f t="shared" si="232"/>
        <v>0</v>
      </c>
      <c r="W532" s="33"/>
      <c r="X532" s="85">
        <f t="shared" ref="X532:X546" si="235">IF($P532="A",B532,0)</f>
        <v>3.1999999999999993</v>
      </c>
      <c r="Y532" s="85">
        <f t="shared" si="233"/>
        <v>0.67999999999999972</v>
      </c>
      <c r="Z532" s="85">
        <f t="shared" si="233"/>
        <v>24</v>
      </c>
      <c r="AA532" s="85">
        <f t="shared" si="233"/>
        <v>7.5000000000000142</v>
      </c>
      <c r="AB532" s="85">
        <f t="shared" si="233"/>
        <v>-16.499999999999986</v>
      </c>
      <c r="AC532" s="85">
        <f t="shared" si="233"/>
        <v>-0.5</v>
      </c>
    </row>
    <row r="533" spans="1:29" x14ac:dyDescent="0.3">
      <c r="A533" s="67">
        <v>17100</v>
      </c>
      <c r="B533" s="85">
        <v>1.6499999999999986</v>
      </c>
      <c r="C533" s="85">
        <v>0.24000000000000199</v>
      </c>
      <c r="D533" s="85">
        <v>12.5</v>
      </c>
      <c r="E533" s="85">
        <v>4</v>
      </c>
      <c r="F533" s="85">
        <v>-7.4999999999999858</v>
      </c>
      <c r="G533" s="85">
        <v>0</v>
      </c>
      <c r="H533" s="113"/>
      <c r="P533" s="21" t="str">
        <f t="shared" si="234"/>
        <v>A</v>
      </c>
      <c r="Q533" s="85">
        <f t="shared" si="232"/>
        <v>0</v>
      </c>
      <c r="R533" s="85">
        <f t="shared" si="232"/>
        <v>0</v>
      </c>
      <c r="S533" s="85">
        <f t="shared" si="232"/>
        <v>0</v>
      </c>
      <c r="T533" s="85">
        <f t="shared" si="232"/>
        <v>0</v>
      </c>
      <c r="U533" s="85">
        <f t="shared" si="232"/>
        <v>0</v>
      </c>
      <c r="V533" s="85">
        <f t="shared" si="232"/>
        <v>0</v>
      </c>
      <c r="W533" s="33"/>
      <c r="X533" s="85">
        <f t="shared" si="235"/>
        <v>1.6499999999999986</v>
      </c>
      <c r="Y533" s="85">
        <f t="shared" si="233"/>
        <v>0.24000000000000199</v>
      </c>
      <c r="Z533" s="85">
        <f t="shared" si="233"/>
        <v>12.5</v>
      </c>
      <c r="AA533" s="85">
        <f t="shared" si="233"/>
        <v>4</v>
      </c>
      <c r="AB533" s="85">
        <f t="shared" si="233"/>
        <v>-7.4999999999999858</v>
      </c>
      <c r="AC533" s="85">
        <f t="shared" si="233"/>
        <v>0</v>
      </c>
    </row>
    <row r="534" spans="1:29" x14ac:dyDescent="0.3">
      <c r="A534" s="67">
        <v>17200</v>
      </c>
      <c r="B534" s="85">
        <v>1.9499999999999993</v>
      </c>
      <c r="C534" s="85">
        <v>0.22999999999999865</v>
      </c>
      <c r="D534" s="85">
        <v>13.5</v>
      </c>
      <c r="E534" s="85">
        <v>4.0000000000000284</v>
      </c>
      <c r="F534" s="85">
        <v>-7.5000000000000142</v>
      </c>
      <c r="G534" s="85">
        <v>-0.5</v>
      </c>
      <c r="H534" s="113"/>
      <c r="P534" s="21" t="str">
        <f t="shared" si="234"/>
        <v>A</v>
      </c>
      <c r="Q534" s="85">
        <f t="shared" si="232"/>
        <v>0</v>
      </c>
      <c r="R534" s="85">
        <f t="shared" si="232"/>
        <v>0</v>
      </c>
      <c r="S534" s="85">
        <f t="shared" si="232"/>
        <v>0</v>
      </c>
      <c r="T534" s="85">
        <f t="shared" si="232"/>
        <v>0</v>
      </c>
      <c r="U534" s="85">
        <f t="shared" si="232"/>
        <v>0</v>
      </c>
      <c r="V534" s="85">
        <f t="shared" si="232"/>
        <v>0</v>
      </c>
      <c r="W534" s="33"/>
      <c r="X534" s="85">
        <f t="shared" si="235"/>
        <v>1.9499999999999993</v>
      </c>
      <c r="Y534" s="85">
        <f t="shared" si="233"/>
        <v>0.22999999999999865</v>
      </c>
      <c r="Z534" s="85">
        <f t="shared" si="233"/>
        <v>13.5</v>
      </c>
      <c r="AA534" s="85">
        <f t="shared" si="233"/>
        <v>4.0000000000000284</v>
      </c>
      <c r="AB534" s="85">
        <f t="shared" si="233"/>
        <v>-7.5000000000000142</v>
      </c>
      <c r="AC534" s="85">
        <f t="shared" si="233"/>
        <v>-0.5</v>
      </c>
    </row>
    <row r="535" spans="1:29" x14ac:dyDescent="0.3">
      <c r="A535" s="67">
        <v>17300</v>
      </c>
      <c r="B535" s="85">
        <v>2.1500000000000021</v>
      </c>
      <c r="C535" s="85">
        <v>0.19000000000000128</v>
      </c>
      <c r="D535" s="85">
        <v>12.5</v>
      </c>
      <c r="E535" s="85">
        <v>3.5000000000000284</v>
      </c>
      <c r="F535" s="85">
        <v>-6.5</v>
      </c>
      <c r="G535" s="85">
        <v>0</v>
      </c>
      <c r="H535" s="113"/>
      <c r="P535" s="21" t="str">
        <f t="shared" si="234"/>
        <v>A</v>
      </c>
      <c r="Q535" s="85">
        <f t="shared" si="232"/>
        <v>0</v>
      </c>
      <c r="R535" s="85">
        <f t="shared" si="232"/>
        <v>0</v>
      </c>
      <c r="S535" s="85">
        <f t="shared" si="232"/>
        <v>0</v>
      </c>
      <c r="T535" s="85">
        <f t="shared" si="232"/>
        <v>0</v>
      </c>
      <c r="U535" s="85">
        <f t="shared" si="232"/>
        <v>0</v>
      </c>
      <c r="V535" s="85">
        <f t="shared" si="232"/>
        <v>0</v>
      </c>
      <c r="W535" s="33"/>
      <c r="X535" s="85">
        <f t="shared" si="235"/>
        <v>2.1500000000000021</v>
      </c>
      <c r="Y535" s="85">
        <f t="shared" si="233"/>
        <v>0.19000000000000128</v>
      </c>
      <c r="Z535" s="85">
        <f t="shared" si="233"/>
        <v>12.5</v>
      </c>
      <c r="AA535" s="85">
        <f t="shared" si="233"/>
        <v>3.5000000000000284</v>
      </c>
      <c r="AB535" s="85">
        <f t="shared" si="233"/>
        <v>-6.5</v>
      </c>
      <c r="AC535" s="85">
        <f t="shared" si="233"/>
        <v>0</v>
      </c>
    </row>
    <row r="536" spans="1:29" x14ac:dyDescent="0.3">
      <c r="A536" s="67">
        <v>17400</v>
      </c>
      <c r="B536" s="85">
        <v>2.25</v>
      </c>
      <c r="C536" s="85">
        <v>0.14000000000000057</v>
      </c>
      <c r="D536" s="85">
        <v>10.999999999999943</v>
      </c>
      <c r="E536" s="85">
        <v>3</v>
      </c>
      <c r="F536" s="85">
        <v>-5</v>
      </c>
      <c r="G536" s="85">
        <v>-0.49999999999999911</v>
      </c>
      <c r="H536" s="113"/>
      <c r="P536" s="21" t="str">
        <f t="shared" si="234"/>
        <v>A</v>
      </c>
      <c r="Q536" s="85">
        <f>IF($P536="B",B536,0)</f>
        <v>0</v>
      </c>
      <c r="R536" s="85">
        <f t="shared" si="232"/>
        <v>0</v>
      </c>
      <c r="S536" s="85">
        <f t="shared" si="232"/>
        <v>0</v>
      </c>
      <c r="T536" s="85">
        <f t="shared" si="232"/>
        <v>0</v>
      </c>
      <c r="U536" s="85">
        <f t="shared" si="232"/>
        <v>0</v>
      </c>
      <c r="V536" s="85">
        <f t="shared" si="232"/>
        <v>0</v>
      </c>
      <c r="W536" s="33"/>
      <c r="X536" s="85">
        <f t="shared" si="235"/>
        <v>2.25</v>
      </c>
      <c r="Y536" s="85">
        <f t="shared" si="233"/>
        <v>0.14000000000000057</v>
      </c>
      <c r="Z536" s="85">
        <f t="shared" si="233"/>
        <v>10.999999999999943</v>
      </c>
      <c r="AA536" s="85">
        <f t="shared" si="233"/>
        <v>3</v>
      </c>
      <c r="AB536" s="85">
        <f t="shared" si="233"/>
        <v>-5</v>
      </c>
      <c r="AC536" s="85">
        <f t="shared" si="233"/>
        <v>-0.49999999999999911</v>
      </c>
    </row>
    <row r="537" spans="1:29" x14ac:dyDescent="0.3">
      <c r="A537" s="67">
        <v>17500</v>
      </c>
      <c r="B537" s="85">
        <v>2.5999999999999943</v>
      </c>
      <c r="C537" s="85">
        <v>0.12000000000000099</v>
      </c>
      <c r="D537" s="85">
        <v>10</v>
      </c>
      <c r="E537" s="85">
        <v>2</v>
      </c>
      <c r="F537" s="85">
        <v>-4.5</v>
      </c>
      <c r="G537" s="85">
        <v>0</v>
      </c>
      <c r="H537" s="113"/>
      <c r="P537" s="21" t="str">
        <f t="shared" si="234"/>
        <v>A</v>
      </c>
      <c r="Q537" s="85">
        <f t="shared" ref="Q537:Q546" si="236">IF($P537="B",B537,0)</f>
        <v>0</v>
      </c>
      <c r="R537" s="85">
        <f t="shared" si="232"/>
        <v>0</v>
      </c>
      <c r="S537" s="85">
        <f t="shared" si="232"/>
        <v>0</v>
      </c>
      <c r="T537" s="85">
        <f t="shared" si="232"/>
        <v>0</v>
      </c>
      <c r="U537" s="85">
        <f t="shared" si="232"/>
        <v>0</v>
      </c>
      <c r="V537" s="85">
        <f t="shared" si="232"/>
        <v>0</v>
      </c>
      <c r="W537" s="33"/>
      <c r="X537" s="85">
        <f t="shared" si="235"/>
        <v>2.5999999999999943</v>
      </c>
      <c r="Y537" s="85">
        <f t="shared" si="233"/>
        <v>0.12000000000000099</v>
      </c>
      <c r="Z537" s="85">
        <f t="shared" si="233"/>
        <v>10</v>
      </c>
      <c r="AA537" s="85">
        <f t="shared" si="233"/>
        <v>2</v>
      </c>
      <c r="AB537" s="85">
        <f t="shared" si="233"/>
        <v>-4.5</v>
      </c>
      <c r="AC537" s="85">
        <f t="shared" si="233"/>
        <v>0</v>
      </c>
    </row>
    <row r="538" spans="1:29" x14ac:dyDescent="0.3">
      <c r="A538" s="67">
        <v>17600</v>
      </c>
      <c r="B538" s="85">
        <v>3.7999999999999972</v>
      </c>
      <c r="C538" s="85">
        <v>0.18000000000000149</v>
      </c>
      <c r="D538" s="85">
        <v>10.5</v>
      </c>
      <c r="E538" s="85">
        <v>0</v>
      </c>
      <c r="F538" s="85">
        <v>-5.5000000000000284</v>
      </c>
      <c r="G538" s="85">
        <v>0</v>
      </c>
      <c r="H538" s="113"/>
      <c r="P538" s="21" t="str">
        <f t="shared" si="234"/>
        <v>A</v>
      </c>
      <c r="Q538" s="85">
        <f t="shared" si="236"/>
        <v>0</v>
      </c>
      <c r="R538" s="85">
        <f t="shared" si="232"/>
        <v>0</v>
      </c>
      <c r="S538" s="85">
        <f t="shared" si="232"/>
        <v>0</v>
      </c>
      <c r="T538" s="85">
        <f t="shared" si="232"/>
        <v>0</v>
      </c>
      <c r="U538" s="85">
        <f t="shared" si="232"/>
        <v>0</v>
      </c>
      <c r="V538" s="85">
        <f t="shared" si="232"/>
        <v>0</v>
      </c>
      <c r="W538" s="33"/>
      <c r="X538" s="85">
        <f t="shared" si="235"/>
        <v>3.7999999999999972</v>
      </c>
      <c r="Y538" s="85">
        <f t="shared" si="233"/>
        <v>0.18000000000000149</v>
      </c>
      <c r="Z538" s="85">
        <f t="shared" si="233"/>
        <v>10.5</v>
      </c>
      <c r="AA538" s="85">
        <f t="shared" si="233"/>
        <v>0</v>
      </c>
      <c r="AB538" s="85">
        <f t="shared" si="233"/>
        <v>-5.5000000000000284</v>
      </c>
      <c r="AC538" s="85">
        <f t="shared" si="233"/>
        <v>0</v>
      </c>
    </row>
    <row r="539" spans="1:29" x14ac:dyDescent="0.3">
      <c r="A539" s="67">
        <v>17700</v>
      </c>
      <c r="B539" s="85">
        <v>6.8499999999999943</v>
      </c>
      <c r="C539" s="85">
        <v>0.38000000000000078</v>
      </c>
      <c r="D539" s="85">
        <v>10</v>
      </c>
      <c r="E539" s="85">
        <v>-6.5</v>
      </c>
      <c r="F539" s="85">
        <v>-8.5</v>
      </c>
      <c r="G539" s="85">
        <v>-0.5</v>
      </c>
      <c r="H539" s="113"/>
      <c r="P539" s="21" t="str">
        <f t="shared" si="234"/>
        <v>A</v>
      </c>
      <c r="Q539" s="85">
        <f t="shared" si="236"/>
        <v>0</v>
      </c>
      <c r="R539" s="85">
        <f t="shared" si="232"/>
        <v>0</v>
      </c>
      <c r="S539" s="85">
        <f t="shared" si="232"/>
        <v>0</v>
      </c>
      <c r="T539" s="85">
        <f t="shared" si="232"/>
        <v>0</v>
      </c>
      <c r="U539" s="85">
        <f t="shared" si="232"/>
        <v>0</v>
      </c>
      <c r="V539" s="85">
        <f t="shared" si="232"/>
        <v>0</v>
      </c>
      <c r="W539" s="33"/>
      <c r="X539" s="85">
        <f t="shared" si="235"/>
        <v>6.8499999999999943</v>
      </c>
      <c r="Y539" s="85">
        <f t="shared" si="233"/>
        <v>0.38000000000000078</v>
      </c>
      <c r="Z539" s="85">
        <f t="shared" si="233"/>
        <v>10</v>
      </c>
      <c r="AA539" s="85">
        <f t="shared" si="233"/>
        <v>-6.5</v>
      </c>
      <c r="AB539" s="85">
        <f t="shared" si="233"/>
        <v>-8.5</v>
      </c>
      <c r="AC539" s="85">
        <f t="shared" si="233"/>
        <v>-0.5</v>
      </c>
    </row>
    <row r="540" spans="1:29" x14ac:dyDescent="0.3">
      <c r="A540" s="67">
        <v>17800</v>
      </c>
      <c r="B540" s="85">
        <v>8.2000000000000028</v>
      </c>
      <c r="C540" s="85">
        <v>0.41999999999999993</v>
      </c>
      <c r="D540" s="85">
        <v>6</v>
      </c>
      <c r="E540" s="85">
        <v>-11.499999999999943</v>
      </c>
      <c r="F540" s="85">
        <v>-9.0000000000000284</v>
      </c>
      <c r="G540" s="85">
        <v>-0.5</v>
      </c>
      <c r="H540" s="113"/>
      <c r="P540" s="21" t="str">
        <f t="shared" si="234"/>
        <v>A</v>
      </c>
      <c r="Q540" s="85">
        <f t="shared" si="236"/>
        <v>0</v>
      </c>
      <c r="R540" s="85">
        <f t="shared" si="232"/>
        <v>0</v>
      </c>
      <c r="S540" s="85">
        <f t="shared" si="232"/>
        <v>0</v>
      </c>
      <c r="T540" s="85">
        <f t="shared" si="232"/>
        <v>0</v>
      </c>
      <c r="U540" s="85">
        <f t="shared" si="232"/>
        <v>0</v>
      </c>
      <c r="V540" s="85">
        <f t="shared" si="232"/>
        <v>0</v>
      </c>
      <c r="W540" s="33"/>
      <c r="X540" s="85">
        <f t="shared" si="235"/>
        <v>8.2000000000000028</v>
      </c>
      <c r="Y540" s="85">
        <f t="shared" si="233"/>
        <v>0.41999999999999993</v>
      </c>
      <c r="Z540" s="85">
        <f t="shared" si="233"/>
        <v>6</v>
      </c>
      <c r="AA540" s="85">
        <f t="shared" si="233"/>
        <v>-11.499999999999943</v>
      </c>
      <c r="AB540" s="85">
        <f t="shared" si="233"/>
        <v>-9.0000000000000284</v>
      </c>
      <c r="AC540" s="85">
        <f t="shared" si="233"/>
        <v>-0.5</v>
      </c>
    </row>
    <row r="541" spans="1:29" x14ac:dyDescent="0.3">
      <c r="A541" s="67">
        <v>17900</v>
      </c>
      <c r="B541" s="85">
        <v>8.1999999999999886</v>
      </c>
      <c r="C541" s="85">
        <v>0.36999999999999922</v>
      </c>
      <c r="D541" s="85">
        <v>2.5</v>
      </c>
      <c r="E541" s="85">
        <v>-13</v>
      </c>
      <c r="F541" s="85">
        <v>-6.9999999999999716</v>
      </c>
      <c r="G541" s="85">
        <v>-0.5</v>
      </c>
      <c r="H541" s="113"/>
      <c r="P541" s="21" t="str">
        <f t="shared" si="234"/>
        <v>A</v>
      </c>
      <c r="Q541" s="85">
        <f t="shared" si="236"/>
        <v>0</v>
      </c>
      <c r="R541" s="85">
        <f t="shared" si="232"/>
        <v>0</v>
      </c>
      <c r="S541" s="85">
        <f t="shared" si="232"/>
        <v>0</v>
      </c>
      <c r="T541" s="85">
        <f t="shared" si="232"/>
        <v>0</v>
      </c>
      <c r="U541" s="85">
        <f t="shared" si="232"/>
        <v>0</v>
      </c>
      <c r="V541" s="85">
        <f t="shared" si="232"/>
        <v>0</v>
      </c>
      <c r="W541" s="33"/>
      <c r="X541" s="85">
        <f t="shared" si="235"/>
        <v>8.1999999999999886</v>
      </c>
      <c r="Y541" s="85">
        <f t="shared" si="233"/>
        <v>0.36999999999999922</v>
      </c>
      <c r="Z541" s="85">
        <f t="shared" si="233"/>
        <v>2.5</v>
      </c>
      <c r="AA541" s="85">
        <f t="shared" si="233"/>
        <v>-13</v>
      </c>
      <c r="AB541" s="85">
        <f t="shared" si="233"/>
        <v>-6.9999999999999716</v>
      </c>
      <c r="AC541" s="85">
        <f t="shared" si="233"/>
        <v>-0.5</v>
      </c>
    </row>
    <row r="542" spans="1:29" x14ac:dyDescent="0.3">
      <c r="A542" s="67">
        <v>18000</v>
      </c>
      <c r="B542" s="85">
        <v>10</v>
      </c>
      <c r="C542" s="85">
        <v>0.45999999999999908</v>
      </c>
      <c r="D542" s="85">
        <v>1.5</v>
      </c>
      <c r="E542" s="85">
        <v>-17.500000000000057</v>
      </c>
      <c r="F542" s="85">
        <v>-9</v>
      </c>
      <c r="G542" s="85">
        <v>-0.5</v>
      </c>
      <c r="H542" s="113"/>
      <c r="P542" s="21" t="str">
        <f t="shared" si="234"/>
        <v>B</v>
      </c>
      <c r="Q542" s="85">
        <f t="shared" si="236"/>
        <v>10</v>
      </c>
      <c r="R542" s="85">
        <f t="shared" si="232"/>
        <v>0.45999999999999908</v>
      </c>
      <c r="S542" s="85">
        <f t="shared" si="232"/>
        <v>1.5</v>
      </c>
      <c r="T542" s="85">
        <f t="shared" si="232"/>
        <v>-17.500000000000057</v>
      </c>
      <c r="U542" s="85">
        <f t="shared" si="232"/>
        <v>-9</v>
      </c>
      <c r="V542" s="85">
        <f t="shared" si="232"/>
        <v>-0.5</v>
      </c>
      <c r="W542" s="33"/>
      <c r="X542" s="85">
        <f t="shared" si="235"/>
        <v>0</v>
      </c>
      <c r="Y542" s="85">
        <f t="shared" si="233"/>
        <v>0</v>
      </c>
      <c r="Z542" s="85">
        <f t="shared" si="233"/>
        <v>0</v>
      </c>
      <c r="AA542" s="85">
        <f t="shared" si="233"/>
        <v>0</v>
      </c>
      <c r="AB542" s="85">
        <f t="shared" si="233"/>
        <v>0</v>
      </c>
      <c r="AC542" s="85">
        <f t="shared" si="233"/>
        <v>0</v>
      </c>
    </row>
    <row r="543" spans="1:29" x14ac:dyDescent="0.3">
      <c r="A543" s="67">
        <v>18100</v>
      </c>
      <c r="B543" s="85">
        <v>9.75</v>
      </c>
      <c r="C543" s="85">
        <v>0.4399999999999995</v>
      </c>
      <c r="D543" s="85">
        <v>2</v>
      </c>
      <c r="E543" s="85">
        <v>-15.499999999999943</v>
      </c>
      <c r="F543" s="85">
        <v>-9.5</v>
      </c>
      <c r="G543" s="85">
        <v>0</v>
      </c>
      <c r="H543" s="113"/>
      <c r="P543" s="21" t="str">
        <f t="shared" si="234"/>
        <v>B</v>
      </c>
      <c r="Q543" s="85">
        <f t="shared" si="236"/>
        <v>9.75</v>
      </c>
      <c r="R543" s="85">
        <f t="shared" si="232"/>
        <v>0.4399999999999995</v>
      </c>
      <c r="S543" s="85">
        <f t="shared" si="232"/>
        <v>2</v>
      </c>
      <c r="T543" s="85">
        <f t="shared" si="232"/>
        <v>-15.499999999999943</v>
      </c>
      <c r="U543" s="85">
        <f t="shared" si="232"/>
        <v>-9.5</v>
      </c>
      <c r="V543" s="85">
        <f t="shared" si="232"/>
        <v>0</v>
      </c>
      <c r="W543" s="33"/>
      <c r="X543" s="85">
        <f t="shared" si="235"/>
        <v>0</v>
      </c>
      <c r="Y543" s="85">
        <f t="shared" si="233"/>
        <v>0</v>
      </c>
      <c r="Z543" s="85">
        <f t="shared" si="233"/>
        <v>0</v>
      </c>
      <c r="AA543" s="85">
        <f t="shared" si="233"/>
        <v>0</v>
      </c>
      <c r="AB543" s="85">
        <f t="shared" si="233"/>
        <v>0</v>
      </c>
      <c r="AC543" s="85">
        <f t="shared" si="233"/>
        <v>0</v>
      </c>
    </row>
    <row r="544" spans="1:29" x14ac:dyDescent="0.3">
      <c r="A544" s="67">
        <v>18200</v>
      </c>
      <c r="B544" s="85">
        <v>6</v>
      </c>
      <c r="C544" s="85">
        <v>0.13000000000000078</v>
      </c>
      <c r="D544" s="85">
        <v>0</v>
      </c>
      <c r="E544" s="85">
        <v>-5.9999999999999432</v>
      </c>
      <c r="F544" s="85">
        <v>-1</v>
      </c>
      <c r="G544" s="85">
        <v>0</v>
      </c>
      <c r="H544" s="113"/>
      <c r="P544" s="21" t="str">
        <f t="shared" si="234"/>
        <v>B</v>
      </c>
      <c r="Q544" s="85">
        <f t="shared" si="236"/>
        <v>6</v>
      </c>
      <c r="R544" s="85">
        <f t="shared" si="232"/>
        <v>0.13000000000000078</v>
      </c>
      <c r="S544" s="85">
        <f t="shared" si="232"/>
        <v>0</v>
      </c>
      <c r="T544" s="85">
        <f t="shared" si="232"/>
        <v>-5.9999999999999432</v>
      </c>
      <c r="U544" s="85">
        <f t="shared" si="232"/>
        <v>-1</v>
      </c>
      <c r="V544" s="85">
        <f t="shared" si="232"/>
        <v>0</v>
      </c>
      <c r="W544" s="33"/>
      <c r="X544" s="85">
        <f t="shared" si="235"/>
        <v>0</v>
      </c>
      <c r="Y544" s="85">
        <f t="shared" si="233"/>
        <v>0</v>
      </c>
      <c r="Z544" s="85">
        <f t="shared" si="233"/>
        <v>0</v>
      </c>
      <c r="AA544" s="85">
        <f t="shared" si="233"/>
        <v>0</v>
      </c>
      <c r="AB544" s="85">
        <f t="shared" si="233"/>
        <v>0</v>
      </c>
      <c r="AC544" s="85">
        <f t="shared" si="233"/>
        <v>0</v>
      </c>
    </row>
    <row r="545" spans="1:29" x14ac:dyDescent="0.3">
      <c r="A545" s="67">
        <v>18300</v>
      </c>
      <c r="B545" s="85">
        <v>2.9500000000000455</v>
      </c>
      <c r="C545" s="85">
        <v>-0.17999999999999972</v>
      </c>
      <c r="D545" s="85">
        <v>-7.5000000000000568</v>
      </c>
      <c r="E545" s="85">
        <v>-1.9999999999999432</v>
      </c>
      <c r="F545" s="85">
        <v>9.5</v>
      </c>
      <c r="G545" s="85">
        <v>0</v>
      </c>
      <c r="H545" s="113"/>
      <c r="P545" s="21" t="str">
        <f t="shared" si="234"/>
        <v>B</v>
      </c>
      <c r="Q545" s="85">
        <f t="shared" si="236"/>
        <v>2.9500000000000455</v>
      </c>
      <c r="R545" s="85">
        <f t="shared" si="232"/>
        <v>-0.17999999999999972</v>
      </c>
      <c r="S545" s="85">
        <f t="shared" si="232"/>
        <v>-7.5000000000000568</v>
      </c>
      <c r="T545" s="85">
        <f t="shared" si="232"/>
        <v>-1.9999999999999432</v>
      </c>
      <c r="U545" s="85">
        <f t="shared" si="232"/>
        <v>9.5</v>
      </c>
      <c r="V545" s="85">
        <f t="shared" si="232"/>
        <v>0</v>
      </c>
      <c r="W545" s="33"/>
      <c r="X545" s="85">
        <f t="shared" si="235"/>
        <v>0</v>
      </c>
      <c r="Y545" s="85">
        <f t="shared" si="233"/>
        <v>0</v>
      </c>
      <c r="Z545" s="85">
        <f t="shared" si="233"/>
        <v>0</v>
      </c>
      <c r="AA545" s="85">
        <f t="shared" si="233"/>
        <v>0</v>
      </c>
      <c r="AB545" s="85">
        <f t="shared" si="233"/>
        <v>0</v>
      </c>
      <c r="AC545" s="85">
        <f t="shared" si="233"/>
        <v>0</v>
      </c>
    </row>
    <row r="546" spans="1:29" x14ac:dyDescent="0.3">
      <c r="A546" s="67">
        <v>18400</v>
      </c>
      <c r="B546" s="85">
        <v>1.3499999999999659</v>
      </c>
      <c r="C546" s="85">
        <v>-0.41000000000000014</v>
      </c>
      <c r="D546" s="85">
        <v>-15.000000000000057</v>
      </c>
      <c r="E546" s="85">
        <v>-3</v>
      </c>
      <c r="F546" s="85">
        <v>17</v>
      </c>
      <c r="G546" s="85">
        <v>-0.5</v>
      </c>
      <c r="H546" s="113"/>
      <c r="P546" s="21" t="str">
        <f t="shared" si="234"/>
        <v>B</v>
      </c>
      <c r="Q546" s="85">
        <f t="shared" si="236"/>
        <v>1.3499999999999659</v>
      </c>
      <c r="R546" s="85">
        <f t="shared" si="232"/>
        <v>-0.41000000000000014</v>
      </c>
      <c r="S546" s="85">
        <f t="shared" si="232"/>
        <v>-15.000000000000057</v>
      </c>
      <c r="T546" s="85">
        <f t="shared" si="232"/>
        <v>-3</v>
      </c>
      <c r="U546" s="85">
        <f t="shared" si="232"/>
        <v>17</v>
      </c>
      <c r="V546" s="85">
        <f t="shared" si="232"/>
        <v>-0.5</v>
      </c>
      <c r="W546" s="33"/>
      <c r="X546" s="85">
        <f t="shared" si="235"/>
        <v>0</v>
      </c>
      <c r="Y546" s="85">
        <f t="shared" si="233"/>
        <v>0</v>
      </c>
      <c r="Z546" s="85">
        <f t="shared" si="233"/>
        <v>0</v>
      </c>
      <c r="AA546" s="85">
        <f t="shared" si="233"/>
        <v>0</v>
      </c>
      <c r="AB546" s="85">
        <f t="shared" si="233"/>
        <v>0</v>
      </c>
      <c r="AC546" s="85">
        <f t="shared" si="233"/>
        <v>0</v>
      </c>
    </row>
    <row r="547" spans="1:29" x14ac:dyDescent="0.3">
      <c r="A547" s="68" t="s">
        <v>120</v>
      </c>
      <c r="B547" s="87">
        <v>34.199999999999989</v>
      </c>
      <c r="C547" s="87">
        <v>2.9400000000000048</v>
      </c>
      <c r="D547" s="87">
        <v>123.49999999999994</v>
      </c>
      <c r="E547" s="87">
        <v>10.500000000000128</v>
      </c>
      <c r="F547" s="87">
        <v>-79.500000000000043</v>
      </c>
      <c r="G547" s="87">
        <v>-2.4999999999999991</v>
      </c>
      <c r="H547" s="114"/>
      <c r="I547" s="105">
        <f>Q547</f>
        <v>30.050000000000011</v>
      </c>
      <c r="J547" s="105">
        <f>R547</f>
        <v>0.4399999999999995</v>
      </c>
      <c r="K547" s="105">
        <f t="shared" ref="K547:N547" si="237">S547</f>
        <v>-19.000000000000114</v>
      </c>
      <c r="L547" s="105">
        <f t="shared" si="237"/>
        <v>-43.999999999999886</v>
      </c>
      <c r="M547" s="105">
        <f t="shared" si="237"/>
        <v>7</v>
      </c>
      <c r="N547" s="105">
        <f t="shared" si="237"/>
        <v>-1</v>
      </c>
      <c r="P547" s="21"/>
      <c r="Q547" s="106">
        <f t="shared" ref="Q547:V547" si="238">+SUM(Q531:Q546)</f>
        <v>30.050000000000011</v>
      </c>
      <c r="R547" s="106">
        <f t="shared" si="238"/>
        <v>0.4399999999999995</v>
      </c>
      <c r="S547" s="106">
        <f t="shared" si="238"/>
        <v>-19.000000000000114</v>
      </c>
      <c r="T547" s="106">
        <f t="shared" si="238"/>
        <v>-43.999999999999886</v>
      </c>
      <c r="U547" s="106">
        <f t="shared" si="238"/>
        <v>7</v>
      </c>
      <c r="V547" s="106">
        <f t="shared" si="238"/>
        <v>-1</v>
      </c>
      <c r="W547" s="33"/>
      <c r="X547" s="33"/>
      <c r="Y547" s="33"/>
      <c r="Z547" s="33"/>
      <c r="AA547" s="33"/>
      <c r="AB547" s="33"/>
      <c r="AC547" s="33"/>
    </row>
    <row r="549" spans="1:29" x14ac:dyDescent="0.3">
      <c r="A549" s="69" t="s">
        <v>134</v>
      </c>
      <c r="B549" s="69" t="s">
        <v>135</v>
      </c>
      <c r="C549" s="69" t="s">
        <v>4</v>
      </c>
      <c r="D549" s="97"/>
      <c r="E549" s="97"/>
      <c r="F549" s="69" t="s">
        <v>136</v>
      </c>
      <c r="G549" s="69" t="s">
        <v>6</v>
      </c>
      <c r="H549" s="82"/>
    </row>
    <row r="550" spans="1:29" x14ac:dyDescent="0.3">
      <c r="A550" s="94">
        <v>17873.349999999999</v>
      </c>
      <c r="B550" s="83">
        <v>17900</v>
      </c>
      <c r="C550" s="95">
        <v>44980</v>
      </c>
      <c r="D550" s="95"/>
      <c r="E550" s="33"/>
      <c r="F550" s="98">
        <v>44963</v>
      </c>
      <c r="G550" s="96">
        <v>0.47583333333333333</v>
      </c>
      <c r="H550" s="112"/>
    </row>
    <row r="551" spans="1:29" x14ac:dyDescent="0.3">
      <c r="A551" s="91" t="s">
        <v>128</v>
      </c>
      <c r="B551" s="92" t="s">
        <v>121</v>
      </c>
      <c r="C551" s="92" t="s">
        <v>122</v>
      </c>
      <c r="D551" s="92" t="s">
        <v>123</v>
      </c>
      <c r="E551" s="92" t="s">
        <v>124</v>
      </c>
      <c r="F551" s="92" t="s">
        <v>125</v>
      </c>
      <c r="G551" s="92" t="s">
        <v>126</v>
      </c>
      <c r="H551" s="92"/>
    </row>
    <row r="552" spans="1:29" x14ac:dyDescent="0.3">
      <c r="A552" s="68" t="s">
        <v>44</v>
      </c>
      <c r="B552" s="68" t="s">
        <v>33</v>
      </c>
      <c r="C552" s="68" t="s">
        <v>32</v>
      </c>
      <c r="D552" s="68" t="s">
        <v>113</v>
      </c>
      <c r="E552" s="68" t="s">
        <v>115</v>
      </c>
      <c r="F552" s="68" t="s">
        <v>112</v>
      </c>
      <c r="G552" s="68" t="s">
        <v>114</v>
      </c>
      <c r="H552" s="82"/>
      <c r="P552" s="21"/>
      <c r="Q552" s="106">
        <f>+SUM(Q553:Q568)</f>
        <v>-29.999999999999886</v>
      </c>
      <c r="R552" s="106">
        <f t="shared" ref="R552:V552" si="239">+SUM(R553:R568)</f>
        <v>2.3900000000000006</v>
      </c>
      <c r="S552" s="106">
        <f t="shared" si="239"/>
        <v>140.5</v>
      </c>
      <c r="T552" s="106">
        <f t="shared" si="239"/>
        <v>23.499999999999858</v>
      </c>
      <c r="U552" s="106">
        <f t="shared" si="239"/>
        <v>-66.500000000000114</v>
      </c>
      <c r="V552" s="106">
        <f t="shared" si="239"/>
        <v>-4.5</v>
      </c>
      <c r="W552" s="33"/>
      <c r="X552" s="33"/>
      <c r="Y552" s="33"/>
      <c r="Z552" s="33"/>
      <c r="AA552" s="33"/>
      <c r="AB552" s="33"/>
      <c r="AC552" s="33"/>
    </row>
    <row r="553" spans="1:29" x14ac:dyDescent="0.3">
      <c r="A553" s="67">
        <v>17400</v>
      </c>
      <c r="B553" s="85">
        <v>-8.5499999999999545</v>
      </c>
      <c r="C553" s="85">
        <v>0.71000000000000085</v>
      </c>
      <c r="D553" s="85">
        <v>48</v>
      </c>
      <c r="E553" s="85">
        <v>20.999999999999972</v>
      </c>
      <c r="F553" s="85">
        <v>-20</v>
      </c>
      <c r="G553" s="85">
        <v>-1</v>
      </c>
      <c r="H553" s="113"/>
      <c r="I553" s="105">
        <f t="shared" ref="I553:N553" si="240">Q552</f>
        <v>-29.999999999999886</v>
      </c>
      <c r="J553" s="105">
        <f t="shared" si="240"/>
        <v>2.3900000000000006</v>
      </c>
      <c r="K553" s="105">
        <f t="shared" si="240"/>
        <v>140.5</v>
      </c>
      <c r="L553" s="105">
        <f t="shared" si="240"/>
        <v>23.499999999999858</v>
      </c>
      <c r="M553" s="105">
        <f t="shared" si="240"/>
        <v>-66.500000000000114</v>
      </c>
      <c r="N553" s="105">
        <f t="shared" si="240"/>
        <v>-4.5</v>
      </c>
      <c r="P553" s="21" t="str">
        <f>IF(A553&gt;=$B$550,"A","B")</f>
        <v>B</v>
      </c>
      <c r="Q553" s="85">
        <f t="shared" ref="Q553:V568" si="241">IF($P553="B",B553,0)</f>
        <v>-8.5499999999999545</v>
      </c>
      <c r="R553" s="85">
        <f t="shared" si="241"/>
        <v>0.71000000000000085</v>
      </c>
      <c r="S553" s="85">
        <f t="shared" si="241"/>
        <v>48</v>
      </c>
      <c r="T553" s="85">
        <f t="shared" si="241"/>
        <v>20.999999999999972</v>
      </c>
      <c r="U553" s="85">
        <f t="shared" si="241"/>
        <v>-20</v>
      </c>
      <c r="V553" s="85">
        <f t="shared" si="241"/>
        <v>-1</v>
      </c>
      <c r="W553" s="33"/>
      <c r="X553" s="85">
        <f>IF($P553="A",B553,0)</f>
        <v>0</v>
      </c>
      <c r="Y553" s="85">
        <f t="shared" ref="Y553:AC568" si="242">IF($P553="A",C553,0)</f>
        <v>0</v>
      </c>
      <c r="Z553" s="85">
        <f t="shared" si="242"/>
        <v>0</v>
      </c>
      <c r="AA553" s="85">
        <f t="shared" si="242"/>
        <v>0</v>
      </c>
      <c r="AB553" s="85">
        <f t="shared" si="242"/>
        <v>0</v>
      </c>
      <c r="AC553" s="85">
        <f t="shared" si="242"/>
        <v>0</v>
      </c>
    </row>
    <row r="554" spans="1:29" x14ac:dyDescent="0.3">
      <c r="A554" s="67">
        <v>17500</v>
      </c>
      <c r="B554" s="85">
        <v>-7.3499999999999659</v>
      </c>
      <c r="C554" s="85">
        <v>0.5</v>
      </c>
      <c r="D554" s="85">
        <v>34.5</v>
      </c>
      <c r="E554" s="85">
        <v>10.5</v>
      </c>
      <c r="F554" s="85">
        <v>-16</v>
      </c>
      <c r="G554" s="85">
        <v>-0.5</v>
      </c>
      <c r="H554" s="113"/>
      <c r="P554" s="21" t="str">
        <f t="shared" ref="P554:P568" si="243">IF(A554&gt;=$B$550,"A","B")</f>
        <v>B</v>
      </c>
      <c r="Q554" s="85">
        <f t="shared" si="241"/>
        <v>-7.3499999999999659</v>
      </c>
      <c r="R554" s="85">
        <f t="shared" si="241"/>
        <v>0.5</v>
      </c>
      <c r="S554" s="85">
        <f t="shared" si="241"/>
        <v>34.5</v>
      </c>
      <c r="T554" s="85">
        <f t="shared" si="241"/>
        <v>10.5</v>
      </c>
      <c r="U554" s="85">
        <f t="shared" si="241"/>
        <v>-16</v>
      </c>
      <c r="V554" s="85">
        <f t="shared" si="241"/>
        <v>-0.5</v>
      </c>
      <c r="W554" s="33"/>
      <c r="X554" s="85">
        <f t="shared" ref="X554:X568" si="244">IF($P554="A",B554,0)</f>
        <v>0</v>
      </c>
      <c r="Y554" s="85">
        <f t="shared" si="242"/>
        <v>0</v>
      </c>
      <c r="Z554" s="85">
        <f t="shared" si="242"/>
        <v>0</v>
      </c>
      <c r="AA554" s="85">
        <f t="shared" si="242"/>
        <v>0</v>
      </c>
      <c r="AB554" s="85">
        <f t="shared" si="242"/>
        <v>0</v>
      </c>
      <c r="AC554" s="85">
        <f t="shared" si="242"/>
        <v>0</v>
      </c>
    </row>
    <row r="555" spans="1:29" x14ac:dyDescent="0.3">
      <c r="A555" s="67">
        <v>17600</v>
      </c>
      <c r="B555" s="85">
        <v>-8.3000000000000114</v>
      </c>
      <c r="C555" s="85">
        <v>0.23000000000000043</v>
      </c>
      <c r="D555" s="85">
        <v>23</v>
      </c>
      <c r="E555" s="85">
        <v>7.4999999999999432</v>
      </c>
      <c r="F555" s="85">
        <v>-8.5</v>
      </c>
      <c r="G555" s="85">
        <v>-1</v>
      </c>
      <c r="H555" s="113"/>
      <c r="P555" s="21" t="str">
        <f t="shared" si="243"/>
        <v>B</v>
      </c>
      <c r="Q555" s="85">
        <f t="shared" si="241"/>
        <v>-8.3000000000000114</v>
      </c>
      <c r="R555" s="85">
        <f t="shared" si="241"/>
        <v>0.23000000000000043</v>
      </c>
      <c r="S555" s="85">
        <f t="shared" si="241"/>
        <v>23</v>
      </c>
      <c r="T555" s="85">
        <f t="shared" si="241"/>
        <v>7.4999999999999432</v>
      </c>
      <c r="U555" s="85">
        <f t="shared" si="241"/>
        <v>-8.5</v>
      </c>
      <c r="V555" s="85">
        <f t="shared" si="241"/>
        <v>-1</v>
      </c>
      <c r="W555" s="33"/>
      <c r="X555" s="85">
        <f t="shared" si="244"/>
        <v>0</v>
      </c>
      <c r="Y555" s="85">
        <f t="shared" si="242"/>
        <v>0</v>
      </c>
      <c r="Z555" s="85">
        <f t="shared" si="242"/>
        <v>0</v>
      </c>
      <c r="AA555" s="85">
        <f t="shared" si="242"/>
        <v>0</v>
      </c>
      <c r="AB555" s="85">
        <f t="shared" si="242"/>
        <v>0</v>
      </c>
      <c r="AC555" s="85">
        <f t="shared" si="242"/>
        <v>0</v>
      </c>
    </row>
    <row r="556" spans="1:29" x14ac:dyDescent="0.3">
      <c r="A556" s="67">
        <v>17700</v>
      </c>
      <c r="B556" s="85">
        <v>-3.0499999999999545</v>
      </c>
      <c r="C556" s="85">
        <v>0.53999999999999915</v>
      </c>
      <c r="D556" s="85">
        <v>23</v>
      </c>
      <c r="E556" s="85">
        <v>-5</v>
      </c>
      <c r="F556" s="85">
        <v>-13.5</v>
      </c>
      <c r="G556" s="85">
        <v>-1</v>
      </c>
      <c r="H556" s="113"/>
      <c r="P556" s="21" t="str">
        <f t="shared" si="243"/>
        <v>B</v>
      </c>
      <c r="Q556" s="85">
        <f t="shared" si="241"/>
        <v>-3.0499999999999545</v>
      </c>
      <c r="R556" s="85">
        <f t="shared" si="241"/>
        <v>0.53999999999999915</v>
      </c>
      <c r="S556" s="85">
        <f t="shared" si="241"/>
        <v>23</v>
      </c>
      <c r="T556" s="85">
        <f t="shared" si="241"/>
        <v>-5</v>
      </c>
      <c r="U556" s="85">
        <f t="shared" si="241"/>
        <v>-13.5</v>
      </c>
      <c r="V556" s="85">
        <f t="shared" si="241"/>
        <v>-1</v>
      </c>
      <c r="W556" s="33"/>
      <c r="X556" s="85">
        <f t="shared" si="244"/>
        <v>0</v>
      </c>
      <c r="Y556" s="85">
        <f t="shared" si="242"/>
        <v>0</v>
      </c>
      <c r="Z556" s="85">
        <f t="shared" si="242"/>
        <v>0</v>
      </c>
      <c r="AA556" s="85">
        <f t="shared" si="242"/>
        <v>0</v>
      </c>
      <c r="AB556" s="85">
        <f t="shared" si="242"/>
        <v>0</v>
      </c>
      <c r="AC556" s="85">
        <f t="shared" si="242"/>
        <v>0</v>
      </c>
    </row>
    <row r="557" spans="1:29" x14ac:dyDescent="0.3">
      <c r="A557" s="67">
        <v>17800</v>
      </c>
      <c r="B557" s="85">
        <v>-2.75</v>
      </c>
      <c r="C557" s="85">
        <v>0.41000000000000014</v>
      </c>
      <c r="D557" s="85">
        <v>12</v>
      </c>
      <c r="E557" s="85">
        <v>-10.500000000000057</v>
      </c>
      <c r="F557" s="85">
        <v>-8.5000000000001137</v>
      </c>
      <c r="G557" s="85">
        <v>-1</v>
      </c>
      <c r="H557" s="113"/>
      <c r="P557" s="21" t="str">
        <f t="shared" si="243"/>
        <v>B</v>
      </c>
      <c r="Q557" s="85">
        <f t="shared" si="241"/>
        <v>-2.75</v>
      </c>
      <c r="R557" s="85">
        <f t="shared" si="241"/>
        <v>0.41000000000000014</v>
      </c>
      <c r="S557" s="85">
        <f t="shared" si="241"/>
        <v>12</v>
      </c>
      <c r="T557" s="85">
        <f t="shared" si="241"/>
        <v>-10.500000000000057</v>
      </c>
      <c r="U557" s="85">
        <f t="shared" si="241"/>
        <v>-8.5000000000001137</v>
      </c>
      <c r="V557" s="85">
        <f t="shared" si="241"/>
        <v>-1</v>
      </c>
      <c r="W557" s="33"/>
      <c r="X557" s="85">
        <f t="shared" si="244"/>
        <v>0</v>
      </c>
      <c r="Y557" s="85">
        <f t="shared" si="242"/>
        <v>0</v>
      </c>
      <c r="Z557" s="85">
        <f t="shared" si="242"/>
        <v>0</v>
      </c>
      <c r="AA557" s="85">
        <f t="shared" si="242"/>
        <v>0</v>
      </c>
      <c r="AB557" s="85">
        <f t="shared" si="242"/>
        <v>0</v>
      </c>
      <c r="AC557" s="85">
        <f t="shared" si="242"/>
        <v>0</v>
      </c>
    </row>
    <row r="558" spans="1:29" x14ac:dyDescent="0.3">
      <c r="A558" s="67">
        <v>17900</v>
      </c>
      <c r="B558" s="85">
        <v>1.3499999999999943</v>
      </c>
      <c r="C558" s="85">
        <v>0.58999999999999986</v>
      </c>
      <c r="D558" s="85">
        <v>4</v>
      </c>
      <c r="E558" s="85">
        <v>-25.5</v>
      </c>
      <c r="F558" s="85">
        <v>-10.5</v>
      </c>
      <c r="G558" s="85">
        <v>-1.0000000000000036</v>
      </c>
      <c r="H558" s="113"/>
      <c r="P558" s="21" t="str">
        <f t="shared" si="243"/>
        <v>A</v>
      </c>
      <c r="Q558" s="85">
        <f>IF($P558="B",B558,0)</f>
        <v>0</v>
      </c>
      <c r="R558" s="85">
        <f t="shared" si="241"/>
        <v>0</v>
      </c>
      <c r="S558" s="85">
        <f t="shared" si="241"/>
        <v>0</v>
      </c>
      <c r="T558" s="85">
        <f t="shared" si="241"/>
        <v>0</v>
      </c>
      <c r="U558" s="85">
        <f t="shared" si="241"/>
        <v>0</v>
      </c>
      <c r="V558" s="85">
        <f t="shared" si="241"/>
        <v>0</v>
      </c>
      <c r="W558" s="33"/>
      <c r="X558" s="85">
        <f t="shared" si="244"/>
        <v>1.3499999999999943</v>
      </c>
      <c r="Y558" s="85">
        <f t="shared" si="242"/>
        <v>0.58999999999999986</v>
      </c>
      <c r="Z558" s="85">
        <f t="shared" si="242"/>
        <v>4</v>
      </c>
      <c r="AA558" s="85">
        <f t="shared" si="242"/>
        <v>-25.5</v>
      </c>
      <c r="AB558" s="85">
        <f t="shared" si="242"/>
        <v>-10.5</v>
      </c>
      <c r="AC558" s="85">
        <f t="shared" si="242"/>
        <v>-1.0000000000000036</v>
      </c>
    </row>
    <row r="559" spans="1:29" x14ac:dyDescent="0.3">
      <c r="A559" s="67">
        <v>18000</v>
      </c>
      <c r="B559" s="85">
        <v>0.60000000000000853</v>
      </c>
      <c r="C559" s="85">
        <v>0.4399999999999995</v>
      </c>
      <c r="D559" s="85">
        <v>-1</v>
      </c>
      <c r="E559" s="85">
        <v>-23.5</v>
      </c>
      <c r="F559" s="85">
        <v>-6</v>
      </c>
      <c r="G559" s="85">
        <v>-1</v>
      </c>
      <c r="H559" s="113"/>
      <c r="P559" s="21" t="str">
        <f t="shared" si="243"/>
        <v>A</v>
      </c>
      <c r="Q559" s="85">
        <f t="shared" ref="Q559:Q568" si="245">IF($P559="B",B559,0)</f>
        <v>0</v>
      </c>
      <c r="R559" s="85">
        <f t="shared" si="241"/>
        <v>0</v>
      </c>
      <c r="S559" s="85">
        <f t="shared" si="241"/>
        <v>0</v>
      </c>
      <c r="T559" s="85">
        <f t="shared" si="241"/>
        <v>0</v>
      </c>
      <c r="U559" s="85">
        <f t="shared" si="241"/>
        <v>0</v>
      </c>
      <c r="V559" s="85">
        <f t="shared" si="241"/>
        <v>0</v>
      </c>
      <c r="W559" s="33"/>
      <c r="X559" s="85">
        <f t="shared" si="244"/>
        <v>0.60000000000000853</v>
      </c>
      <c r="Y559" s="85">
        <f t="shared" si="242"/>
        <v>0.4399999999999995</v>
      </c>
      <c r="Z559" s="85">
        <f t="shared" si="242"/>
        <v>-1</v>
      </c>
      <c r="AA559" s="85">
        <f t="shared" si="242"/>
        <v>-23.5</v>
      </c>
      <c r="AB559" s="85">
        <f t="shared" si="242"/>
        <v>-6</v>
      </c>
      <c r="AC559" s="85">
        <f t="shared" si="242"/>
        <v>-1</v>
      </c>
    </row>
    <row r="560" spans="1:29" x14ac:dyDescent="0.3">
      <c r="A560" s="67">
        <v>18100</v>
      </c>
      <c r="B560" s="85">
        <v>0.39999999999999147</v>
      </c>
      <c r="C560" s="85">
        <v>0.34999999999999964</v>
      </c>
      <c r="D560" s="85">
        <v>-4</v>
      </c>
      <c r="E560" s="85">
        <v>-20.999999999999943</v>
      </c>
      <c r="F560" s="85">
        <v>-3</v>
      </c>
      <c r="G560" s="85">
        <v>-0.5</v>
      </c>
      <c r="H560" s="113"/>
      <c r="P560" s="21" t="str">
        <f t="shared" si="243"/>
        <v>A</v>
      </c>
      <c r="Q560" s="85">
        <f t="shared" si="245"/>
        <v>0</v>
      </c>
      <c r="R560" s="85">
        <f t="shared" si="241"/>
        <v>0</v>
      </c>
      <c r="S560" s="85">
        <f t="shared" si="241"/>
        <v>0</v>
      </c>
      <c r="T560" s="85">
        <f t="shared" si="241"/>
        <v>0</v>
      </c>
      <c r="U560" s="85">
        <f t="shared" si="241"/>
        <v>0</v>
      </c>
      <c r="V560" s="85">
        <f t="shared" si="241"/>
        <v>0</v>
      </c>
      <c r="W560" s="33"/>
      <c r="X560" s="85">
        <f t="shared" si="244"/>
        <v>0.39999999999999147</v>
      </c>
      <c r="Y560" s="85">
        <f t="shared" si="242"/>
        <v>0.34999999999999964</v>
      </c>
      <c r="Z560" s="85">
        <f t="shared" si="242"/>
        <v>-4</v>
      </c>
      <c r="AA560" s="85">
        <f t="shared" si="242"/>
        <v>-20.999999999999943</v>
      </c>
      <c r="AB560" s="85">
        <f t="shared" si="242"/>
        <v>-3</v>
      </c>
      <c r="AC560" s="85">
        <f t="shared" si="242"/>
        <v>-0.5</v>
      </c>
    </row>
    <row r="561" spans="1:29" x14ac:dyDescent="0.3">
      <c r="A561" s="67">
        <v>18200</v>
      </c>
      <c r="B561" s="85">
        <v>-0.25</v>
      </c>
      <c r="C561" s="85">
        <v>0.24000000000000021</v>
      </c>
      <c r="D561" s="85">
        <v>-5.5</v>
      </c>
      <c r="E561" s="85">
        <v>-15.999999999999886</v>
      </c>
      <c r="F561" s="85">
        <v>0.5</v>
      </c>
      <c r="G561" s="85">
        <v>-0.5</v>
      </c>
      <c r="H561" s="113"/>
      <c r="P561" s="21" t="str">
        <f t="shared" si="243"/>
        <v>A</v>
      </c>
      <c r="Q561" s="85">
        <f t="shared" si="245"/>
        <v>0</v>
      </c>
      <c r="R561" s="85">
        <f t="shared" si="241"/>
        <v>0</v>
      </c>
      <c r="S561" s="85">
        <f t="shared" si="241"/>
        <v>0</v>
      </c>
      <c r="T561" s="85">
        <f t="shared" si="241"/>
        <v>0</v>
      </c>
      <c r="U561" s="85">
        <f t="shared" si="241"/>
        <v>0</v>
      </c>
      <c r="V561" s="85">
        <f t="shared" si="241"/>
        <v>0</v>
      </c>
      <c r="W561" s="33"/>
      <c r="X561" s="85">
        <f t="shared" si="244"/>
        <v>-0.25</v>
      </c>
      <c r="Y561" s="85">
        <f t="shared" si="242"/>
        <v>0.24000000000000021</v>
      </c>
      <c r="Z561" s="85">
        <f t="shared" si="242"/>
        <v>-5.5</v>
      </c>
      <c r="AA561" s="85">
        <f t="shared" si="242"/>
        <v>-15.999999999999886</v>
      </c>
      <c r="AB561" s="85">
        <f t="shared" si="242"/>
        <v>0.5</v>
      </c>
      <c r="AC561" s="85">
        <f t="shared" si="242"/>
        <v>-0.5</v>
      </c>
    </row>
    <row r="562" spans="1:29" x14ac:dyDescent="0.3">
      <c r="A562" s="67">
        <v>18300</v>
      </c>
      <c r="B562" s="85">
        <v>-1</v>
      </c>
      <c r="C562" s="85">
        <v>0.10999999999999943</v>
      </c>
      <c r="D562" s="85">
        <v>-9</v>
      </c>
      <c r="E562" s="85">
        <v>-12.5</v>
      </c>
      <c r="F562" s="85">
        <v>4.0000000000000284</v>
      </c>
      <c r="G562" s="85">
        <v>-0.5</v>
      </c>
      <c r="H562" s="113"/>
      <c r="P562" s="21" t="str">
        <f t="shared" si="243"/>
        <v>A</v>
      </c>
      <c r="Q562" s="85">
        <f t="shared" si="245"/>
        <v>0</v>
      </c>
      <c r="R562" s="85">
        <f t="shared" si="241"/>
        <v>0</v>
      </c>
      <c r="S562" s="85">
        <f t="shared" si="241"/>
        <v>0</v>
      </c>
      <c r="T562" s="85">
        <f t="shared" si="241"/>
        <v>0</v>
      </c>
      <c r="U562" s="85">
        <f t="shared" si="241"/>
        <v>0</v>
      </c>
      <c r="V562" s="85">
        <f t="shared" si="241"/>
        <v>0</v>
      </c>
      <c r="W562" s="33"/>
      <c r="X562" s="85">
        <f t="shared" si="244"/>
        <v>-1</v>
      </c>
      <c r="Y562" s="85">
        <f t="shared" si="242"/>
        <v>0.10999999999999943</v>
      </c>
      <c r="Z562" s="85">
        <f t="shared" si="242"/>
        <v>-9</v>
      </c>
      <c r="AA562" s="85">
        <f t="shared" si="242"/>
        <v>-12.5</v>
      </c>
      <c r="AB562" s="85">
        <f t="shared" si="242"/>
        <v>4.0000000000000284</v>
      </c>
      <c r="AC562" s="85">
        <f t="shared" si="242"/>
        <v>-0.5</v>
      </c>
    </row>
    <row r="563" spans="1:29" x14ac:dyDescent="0.3">
      <c r="A563" s="67">
        <v>18400</v>
      </c>
      <c r="B563" s="85">
        <v>1.5500000000000007</v>
      </c>
      <c r="C563" s="85">
        <v>0.43000000000000149</v>
      </c>
      <c r="D563" s="85">
        <v>7.5</v>
      </c>
      <c r="E563" s="85">
        <v>-5.5000000000000284</v>
      </c>
      <c r="F563" s="85">
        <v>-7.5</v>
      </c>
      <c r="G563" s="85">
        <v>0</v>
      </c>
      <c r="H563" s="113"/>
      <c r="P563" s="21" t="str">
        <f t="shared" si="243"/>
        <v>A</v>
      </c>
      <c r="Q563" s="85">
        <f t="shared" si="245"/>
        <v>0</v>
      </c>
      <c r="R563" s="85">
        <f t="shared" si="241"/>
        <v>0</v>
      </c>
      <c r="S563" s="85">
        <f t="shared" si="241"/>
        <v>0</v>
      </c>
      <c r="T563" s="85">
        <f t="shared" si="241"/>
        <v>0</v>
      </c>
      <c r="U563" s="85">
        <f t="shared" si="241"/>
        <v>0</v>
      </c>
      <c r="V563" s="85">
        <f t="shared" si="241"/>
        <v>0</v>
      </c>
      <c r="W563" s="33"/>
      <c r="X563" s="85">
        <f t="shared" si="244"/>
        <v>1.5500000000000007</v>
      </c>
      <c r="Y563" s="85">
        <f t="shared" si="242"/>
        <v>0.43000000000000149</v>
      </c>
      <c r="Z563" s="85">
        <f t="shared" si="242"/>
        <v>7.5</v>
      </c>
      <c r="AA563" s="85">
        <f t="shared" si="242"/>
        <v>-5.5000000000000284</v>
      </c>
      <c r="AB563" s="85">
        <f t="shared" si="242"/>
        <v>-7.5</v>
      </c>
      <c r="AC563" s="85">
        <f t="shared" si="242"/>
        <v>0</v>
      </c>
    </row>
    <row r="564" spans="1:29" x14ac:dyDescent="0.3">
      <c r="A564" s="67">
        <v>18500</v>
      </c>
      <c r="B564" s="85">
        <v>1.6500000000000004</v>
      </c>
      <c r="C564" s="85">
        <v>0.5</v>
      </c>
      <c r="D564" s="85">
        <v>13.5</v>
      </c>
      <c r="E564" s="85">
        <v>0.49999999999997158</v>
      </c>
      <c r="F564" s="85">
        <v>-10</v>
      </c>
      <c r="G564" s="85">
        <v>0.49999999999999956</v>
      </c>
      <c r="H564" s="113"/>
      <c r="P564" s="21" t="str">
        <f t="shared" si="243"/>
        <v>A</v>
      </c>
      <c r="Q564" s="85">
        <f t="shared" si="245"/>
        <v>0</v>
      </c>
      <c r="R564" s="85">
        <f t="shared" si="241"/>
        <v>0</v>
      </c>
      <c r="S564" s="85">
        <f t="shared" si="241"/>
        <v>0</v>
      </c>
      <c r="T564" s="85">
        <f t="shared" si="241"/>
        <v>0</v>
      </c>
      <c r="U564" s="85">
        <f t="shared" si="241"/>
        <v>0</v>
      </c>
      <c r="V564" s="85">
        <f t="shared" si="241"/>
        <v>0</v>
      </c>
      <c r="W564" s="33"/>
      <c r="X564" s="85">
        <f t="shared" si="244"/>
        <v>1.6500000000000004</v>
      </c>
      <c r="Y564" s="85">
        <f t="shared" si="242"/>
        <v>0.5</v>
      </c>
      <c r="Z564" s="85">
        <f t="shared" si="242"/>
        <v>13.5</v>
      </c>
      <c r="AA564" s="85">
        <f t="shared" si="242"/>
        <v>0.49999999999997158</v>
      </c>
      <c r="AB564" s="85">
        <f t="shared" si="242"/>
        <v>-10</v>
      </c>
      <c r="AC564" s="85">
        <f t="shared" si="242"/>
        <v>0.49999999999999956</v>
      </c>
    </row>
    <row r="565" spans="1:29" x14ac:dyDescent="0.3">
      <c r="A565" s="67">
        <v>18600</v>
      </c>
      <c r="B565" s="85">
        <v>4.9999999999999822E-2</v>
      </c>
      <c r="C565" s="85">
        <v>0.17999999999999972</v>
      </c>
      <c r="D565" s="85">
        <v>0</v>
      </c>
      <c r="E565" s="85">
        <v>-3.0000000000000284</v>
      </c>
      <c r="F565" s="85">
        <v>-0.5</v>
      </c>
      <c r="G565" s="85">
        <v>0</v>
      </c>
      <c r="H565" s="113"/>
      <c r="P565" s="21" t="str">
        <f t="shared" si="243"/>
        <v>A</v>
      </c>
      <c r="Q565" s="85">
        <f t="shared" si="245"/>
        <v>0</v>
      </c>
      <c r="R565" s="85">
        <f t="shared" si="241"/>
        <v>0</v>
      </c>
      <c r="S565" s="85">
        <f t="shared" si="241"/>
        <v>0</v>
      </c>
      <c r="T565" s="85">
        <f t="shared" si="241"/>
        <v>0</v>
      </c>
      <c r="U565" s="85">
        <f t="shared" si="241"/>
        <v>0</v>
      </c>
      <c r="V565" s="85">
        <f t="shared" si="241"/>
        <v>0</v>
      </c>
      <c r="W565" s="33"/>
      <c r="X565" s="85">
        <f t="shared" si="244"/>
        <v>4.9999999999999822E-2</v>
      </c>
      <c r="Y565" s="85">
        <f t="shared" si="242"/>
        <v>0.17999999999999972</v>
      </c>
      <c r="Z565" s="85">
        <f t="shared" si="242"/>
        <v>0</v>
      </c>
      <c r="AA565" s="85">
        <f t="shared" si="242"/>
        <v>-3.0000000000000284</v>
      </c>
      <c r="AB565" s="85">
        <f t="shared" si="242"/>
        <v>-0.5</v>
      </c>
      <c r="AC565" s="85">
        <f t="shared" si="242"/>
        <v>0</v>
      </c>
    </row>
    <row r="566" spans="1:29" x14ac:dyDescent="0.3">
      <c r="A566" s="67">
        <v>18700</v>
      </c>
      <c r="B566" s="85">
        <v>-0.25</v>
      </c>
      <c r="C566" s="85">
        <v>4.0000000000000924E-2</v>
      </c>
      <c r="D566" s="85">
        <v>-4.5</v>
      </c>
      <c r="E566" s="85">
        <v>-3.9999999999999716</v>
      </c>
      <c r="F566" s="85">
        <v>2.5</v>
      </c>
      <c r="G566" s="85">
        <v>0</v>
      </c>
      <c r="H566" s="113"/>
      <c r="P566" s="21" t="str">
        <f t="shared" si="243"/>
        <v>A</v>
      </c>
      <c r="Q566" s="85">
        <f t="shared" si="245"/>
        <v>0</v>
      </c>
      <c r="R566" s="85">
        <f t="shared" si="241"/>
        <v>0</v>
      </c>
      <c r="S566" s="85">
        <f t="shared" si="241"/>
        <v>0</v>
      </c>
      <c r="T566" s="85">
        <f t="shared" si="241"/>
        <v>0</v>
      </c>
      <c r="U566" s="85">
        <f t="shared" si="241"/>
        <v>0</v>
      </c>
      <c r="V566" s="85">
        <f t="shared" si="241"/>
        <v>0</v>
      </c>
      <c r="W566" s="33"/>
      <c r="X566" s="85">
        <f t="shared" si="244"/>
        <v>-0.25</v>
      </c>
      <c r="Y566" s="85">
        <f t="shared" si="242"/>
        <v>4.0000000000000924E-2</v>
      </c>
      <c r="Z566" s="85">
        <f t="shared" si="242"/>
        <v>-4.5</v>
      </c>
      <c r="AA566" s="85">
        <f t="shared" si="242"/>
        <v>-3.9999999999999716</v>
      </c>
      <c r="AB566" s="85">
        <f t="shared" si="242"/>
        <v>2.5</v>
      </c>
      <c r="AC566" s="85">
        <f t="shared" si="242"/>
        <v>0</v>
      </c>
    </row>
    <row r="567" spans="1:29" x14ac:dyDescent="0.3">
      <c r="A567" s="67">
        <v>18800</v>
      </c>
      <c r="B567" s="85">
        <v>-4.9999999999999822E-2</v>
      </c>
      <c r="C567" s="85">
        <v>9.9999999999999645E-2</v>
      </c>
      <c r="D567" s="85">
        <v>-2</v>
      </c>
      <c r="E567" s="85">
        <v>-2.5</v>
      </c>
      <c r="F567" s="85">
        <v>1.0000000000000071</v>
      </c>
      <c r="G567" s="85">
        <v>0</v>
      </c>
      <c r="H567" s="113"/>
      <c r="P567" s="21" t="str">
        <f t="shared" si="243"/>
        <v>A</v>
      </c>
      <c r="Q567" s="85">
        <f t="shared" si="245"/>
        <v>0</v>
      </c>
      <c r="R567" s="85">
        <f t="shared" si="241"/>
        <v>0</v>
      </c>
      <c r="S567" s="85">
        <f t="shared" si="241"/>
        <v>0</v>
      </c>
      <c r="T567" s="85">
        <f t="shared" si="241"/>
        <v>0</v>
      </c>
      <c r="U567" s="85">
        <f t="shared" si="241"/>
        <v>0</v>
      </c>
      <c r="V567" s="85">
        <f t="shared" si="241"/>
        <v>0</v>
      </c>
      <c r="W567" s="33"/>
      <c r="X567" s="85">
        <f t="shared" si="244"/>
        <v>-4.9999999999999822E-2</v>
      </c>
      <c r="Y567" s="85">
        <f t="shared" si="242"/>
        <v>9.9999999999999645E-2</v>
      </c>
      <c r="Z567" s="85">
        <f t="shared" si="242"/>
        <v>-2</v>
      </c>
      <c r="AA567" s="85">
        <f t="shared" si="242"/>
        <v>-2.5</v>
      </c>
      <c r="AB567" s="85">
        <f t="shared" si="242"/>
        <v>1.0000000000000071</v>
      </c>
      <c r="AC567" s="85">
        <f t="shared" si="242"/>
        <v>0</v>
      </c>
    </row>
    <row r="568" spans="1:29" x14ac:dyDescent="0.3">
      <c r="A568" s="67">
        <v>18900</v>
      </c>
      <c r="B568" s="85">
        <v>0.25</v>
      </c>
      <c r="C568" s="85">
        <v>0.25999999999999979</v>
      </c>
      <c r="D568" s="85">
        <v>3.5</v>
      </c>
      <c r="E568" s="85">
        <v>0.5</v>
      </c>
      <c r="F568" s="85">
        <v>-2.5</v>
      </c>
      <c r="G568" s="85">
        <v>0</v>
      </c>
      <c r="H568" s="113"/>
      <c r="P568" s="21" t="str">
        <f t="shared" si="243"/>
        <v>A</v>
      </c>
      <c r="Q568" s="85">
        <f t="shared" si="245"/>
        <v>0</v>
      </c>
      <c r="R568" s="85">
        <f t="shared" si="241"/>
        <v>0</v>
      </c>
      <c r="S568" s="85">
        <f t="shared" si="241"/>
        <v>0</v>
      </c>
      <c r="T568" s="85">
        <f t="shared" si="241"/>
        <v>0</v>
      </c>
      <c r="U568" s="85">
        <f t="shared" si="241"/>
        <v>0</v>
      </c>
      <c r="V568" s="85">
        <f t="shared" si="241"/>
        <v>0</v>
      </c>
      <c r="W568" s="33"/>
      <c r="X568" s="85">
        <f t="shared" si="244"/>
        <v>0.25</v>
      </c>
      <c r="Y568" s="85">
        <f t="shared" si="242"/>
        <v>0.25999999999999979</v>
      </c>
      <c r="Z568" s="85">
        <f t="shared" si="242"/>
        <v>3.5</v>
      </c>
      <c r="AA568" s="85">
        <f t="shared" si="242"/>
        <v>0.5</v>
      </c>
      <c r="AB568" s="85">
        <f t="shared" si="242"/>
        <v>-2.5</v>
      </c>
      <c r="AC568" s="85">
        <f t="shared" si="242"/>
        <v>0</v>
      </c>
    </row>
    <row r="569" spans="1:29" x14ac:dyDescent="0.3">
      <c r="A569" s="68" t="s">
        <v>120</v>
      </c>
      <c r="B569" s="86">
        <v>1.5499999999999954</v>
      </c>
      <c r="C569" s="86">
        <v>3.6500000000000004</v>
      </c>
      <c r="D569" s="86">
        <v>14.5</v>
      </c>
      <c r="E569" s="86">
        <v>-122.99999999999994</v>
      </c>
      <c r="F569" s="86">
        <v>-40.500000000000078</v>
      </c>
      <c r="G569" s="86">
        <v>-4.0000000000000036</v>
      </c>
      <c r="H569" s="89"/>
      <c r="I569" s="105">
        <f>X569</f>
        <v>4.2999999999999954</v>
      </c>
      <c r="J569" s="105">
        <f>Y569</f>
        <v>3.24</v>
      </c>
      <c r="K569" s="105">
        <f>Z569</f>
        <v>2.5</v>
      </c>
      <c r="L569" s="105">
        <f>AA569</f>
        <v>-112.49999999999989</v>
      </c>
      <c r="M569" s="105">
        <f t="shared" ref="M569:N569" si="246">AB569</f>
        <v>-31.999999999999964</v>
      </c>
      <c r="N569" s="105">
        <f t="shared" si="246"/>
        <v>-3.000000000000004</v>
      </c>
      <c r="P569" s="21"/>
      <c r="Q569" s="33"/>
      <c r="R569" s="33"/>
      <c r="S569" s="33"/>
      <c r="T569" s="33"/>
      <c r="U569" s="33"/>
      <c r="V569" s="33"/>
      <c r="W569" s="33"/>
      <c r="X569" s="106">
        <f>SUM(X553:X568)</f>
        <v>4.2999999999999954</v>
      </c>
      <c r="Y569" s="106">
        <f t="shared" ref="Y569:AC569" si="247">SUM(Y553:Y568)</f>
        <v>3.24</v>
      </c>
      <c r="Z569" s="106">
        <f t="shared" si="247"/>
        <v>2.5</v>
      </c>
      <c r="AA569" s="106">
        <f t="shared" si="247"/>
        <v>-112.49999999999989</v>
      </c>
      <c r="AB569" s="106">
        <f t="shared" si="247"/>
        <v>-31.999999999999964</v>
      </c>
      <c r="AC569" s="106">
        <f t="shared" si="247"/>
        <v>-3.000000000000004</v>
      </c>
    </row>
    <row r="570" spans="1:29" x14ac:dyDescent="0.3">
      <c r="A570" s="82"/>
      <c r="B570" s="89"/>
      <c r="C570" s="89"/>
      <c r="D570" s="89"/>
      <c r="E570" s="89"/>
      <c r="F570" s="89"/>
      <c r="G570" s="89"/>
      <c r="H570" s="89"/>
      <c r="P570" s="21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</row>
    <row r="571" spans="1:29" x14ac:dyDescent="0.3">
      <c r="A571" s="92" t="s">
        <v>128</v>
      </c>
      <c r="B571" s="92" t="s">
        <v>127</v>
      </c>
      <c r="C571" s="92" t="s">
        <v>129</v>
      </c>
      <c r="D571" s="92" t="s">
        <v>130</v>
      </c>
      <c r="E571" s="92" t="s">
        <v>131</v>
      </c>
      <c r="F571" s="92" t="s">
        <v>132</v>
      </c>
      <c r="G571" s="92" t="s">
        <v>133</v>
      </c>
      <c r="H571" s="92"/>
      <c r="P571" s="21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</row>
    <row r="572" spans="1:29" x14ac:dyDescent="0.3">
      <c r="A572" s="68" t="s">
        <v>44</v>
      </c>
      <c r="B572" s="68" t="s">
        <v>36</v>
      </c>
      <c r="C572" s="68" t="s">
        <v>37</v>
      </c>
      <c r="D572" s="68" t="s">
        <v>118</v>
      </c>
      <c r="E572" s="68" t="s">
        <v>116</v>
      </c>
      <c r="F572" s="68" t="s">
        <v>119</v>
      </c>
      <c r="G572" s="68" t="s">
        <v>117</v>
      </c>
      <c r="H572" s="82"/>
      <c r="P572" s="21"/>
      <c r="Q572" s="33"/>
      <c r="R572" s="33"/>
      <c r="S572" s="33"/>
      <c r="T572" s="33"/>
      <c r="U572" s="33"/>
      <c r="V572" s="33"/>
      <c r="W572" s="33"/>
      <c r="X572" s="106">
        <f t="shared" ref="X572:AC572" si="248">SUM(X573:X588)</f>
        <v>56.599999999999994</v>
      </c>
      <c r="Y572" s="106">
        <f t="shared" si="248"/>
        <v>2.8100000000000041</v>
      </c>
      <c r="Z572" s="106">
        <f t="shared" si="248"/>
        <v>167.99999999999994</v>
      </c>
      <c r="AA572" s="106">
        <f t="shared" si="248"/>
        <v>26.000000000000199</v>
      </c>
      <c r="AB572" s="106">
        <f t="shared" si="248"/>
        <v>-90.999999999999972</v>
      </c>
      <c r="AC572" s="106">
        <f t="shared" si="248"/>
        <v>-5</v>
      </c>
    </row>
    <row r="573" spans="1:29" x14ac:dyDescent="0.3">
      <c r="A573" s="67">
        <v>16900</v>
      </c>
      <c r="B573" s="85">
        <v>1.5999999999999996</v>
      </c>
      <c r="C573" s="85">
        <v>0.26999999999999957</v>
      </c>
      <c r="D573" s="85">
        <v>15</v>
      </c>
      <c r="E573" s="85">
        <v>5.4999999999999858</v>
      </c>
      <c r="F573" s="85">
        <v>-9</v>
      </c>
      <c r="G573" s="85">
        <v>0</v>
      </c>
      <c r="H573" s="113"/>
      <c r="I573" s="105">
        <f>X572</f>
        <v>56.599999999999994</v>
      </c>
      <c r="J573" s="105">
        <f>Y572</f>
        <v>2.8100000000000041</v>
      </c>
      <c r="K573" s="105">
        <f t="shared" ref="K573:N573" si="249">Z572</f>
        <v>167.99999999999994</v>
      </c>
      <c r="L573" s="105">
        <f t="shared" si="249"/>
        <v>26.000000000000199</v>
      </c>
      <c r="M573" s="105">
        <f t="shared" si="249"/>
        <v>-90.999999999999972</v>
      </c>
      <c r="N573" s="105">
        <f t="shared" si="249"/>
        <v>-5</v>
      </c>
      <c r="P573" s="21" t="str">
        <f>IF(A573&lt;=$B$550,"A","B")</f>
        <v>A</v>
      </c>
      <c r="Q573" s="85">
        <f t="shared" ref="Q573:V588" si="250">IF($P573="B",B573,0)</f>
        <v>0</v>
      </c>
      <c r="R573" s="85">
        <f t="shared" si="250"/>
        <v>0</v>
      </c>
      <c r="S573" s="85">
        <f t="shared" si="250"/>
        <v>0</v>
      </c>
      <c r="T573" s="85">
        <f t="shared" si="250"/>
        <v>0</v>
      </c>
      <c r="U573" s="85">
        <f t="shared" si="250"/>
        <v>0</v>
      </c>
      <c r="V573" s="85">
        <f t="shared" si="250"/>
        <v>0</v>
      </c>
      <c r="W573" s="33"/>
      <c r="X573" s="85">
        <f>IF($P573="A",B573,0)</f>
        <v>1.5999999999999996</v>
      </c>
      <c r="Y573" s="85">
        <f t="shared" ref="Y573:AC588" si="251">IF($P573="A",C573,0)</f>
        <v>0.26999999999999957</v>
      </c>
      <c r="Z573" s="85">
        <f t="shared" si="251"/>
        <v>15</v>
      </c>
      <c r="AA573" s="85">
        <f t="shared" si="251"/>
        <v>5.4999999999999858</v>
      </c>
      <c r="AB573" s="85">
        <f t="shared" si="251"/>
        <v>-9</v>
      </c>
      <c r="AC573" s="85">
        <f t="shared" si="251"/>
        <v>0</v>
      </c>
    </row>
    <row r="574" spans="1:29" x14ac:dyDescent="0.3">
      <c r="A574" s="67">
        <v>17000</v>
      </c>
      <c r="B574" s="85">
        <v>3.3000000000000007</v>
      </c>
      <c r="C574" s="85">
        <v>0.58000000000000185</v>
      </c>
      <c r="D574" s="85">
        <v>25.5</v>
      </c>
      <c r="E574" s="85">
        <v>8.5000000000000284</v>
      </c>
      <c r="F574" s="85">
        <v>-16.499999999999986</v>
      </c>
      <c r="G574" s="85">
        <v>-0.5</v>
      </c>
      <c r="H574" s="113"/>
      <c r="P574" s="21" t="str">
        <f t="shared" ref="P574:P588" si="252">IF(A574&lt;=$B$550,"A","B")</f>
        <v>A</v>
      </c>
      <c r="Q574" s="85">
        <f t="shared" si="250"/>
        <v>0</v>
      </c>
      <c r="R574" s="85">
        <f t="shared" si="250"/>
        <v>0</v>
      </c>
      <c r="S574" s="85">
        <f t="shared" si="250"/>
        <v>0</v>
      </c>
      <c r="T574" s="85">
        <f t="shared" si="250"/>
        <v>0</v>
      </c>
      <c r="U574" s="85">
        <f t="shared" si="250"/>
        <v>0</v>
      </c>
      <c r="V574" s="85">
        <f t="shared" si="250"/>
        <v>0</v>
      </c>
      <c r="W574" s="33"/>
      <c r="X574" s="85">
        <f t="shared" ref="X574:X588" si="253">IF($P574="A",B574,0)</f>
        <v>3.3000000000000007</v>
      </c>
      <c r="Y574" s="85">
        <f t="shared" si="251"/>
        <v>0.58000000000000185</v>
      </c>
      <c r="Z574" s="85">
        <f t="shared" si="251"/>
        <v>25.5</v>
      </c>
      <c r="AA574" s="85">
        <f t="shared" si="251"/>
        <v>8.5000000000000284</v>
      </c>
      <c r="AB574" s="85">
        <f t="shared" si="251"/>
        <v>-16.499999999999986</v>
      </c>
      <c r="AC574" s="85">
        <f t="shared" si="251"/>
        <v>-0.5</v>
      </c>
    </row>
    <row r="575" spans="1:29" x14ac:dyDescent="0.3">
      <c r="A575" s="67">
        <v>17100</v>
      </c>
      <c r="B575" s="85">
        <v>1.8500000000000014</v>
      </c>
      <c r="C575" s="85">
        <v>0.17000000000000171</v>
      </c>
      <c r="D575" s="85">
        <v>15</v>
      </c>
      <c r="E575" s="85">
        <v>5.4999999999999858</v>
      </c>
      <c r="F575" s="85">
        <v>-8</v>
      </c>
      <c r="G575" s="85">
        <v>-0.50000000000000044</v>
      </c>
      <c r="H575" s="113"/>
      <c r="P575" s="21" t="str">
        <f t="shared" si="252"/>
        <v>A</v>
      </c>
      <c r="Q575" s="85">
        <f t="shared" si="250"/>
        <v>0</v>
      </c>
      <c r="R575" s="85">
        <f t="shared" si="250"/>
        <v>0</v>
      </c>
      <c r="S575" s="85">
        <f t="shared" si="250"/>
        <v>0</v>
      </c>
      <c r="T575" s="85">
        <f t="shared" si="250"/>
        <v>0</v>
      </c>
      <c r="U575" s="85">
        <f t="shared" si="250"/>
        <v>0</v>
      </c>
      <c r="V575" s="85">
        <f t="shared" si="250"/>
        <v>0</v>
      </c>
      <c r="W575" s="33"/>
      <c r="X575" s="85">
        <f t="shared" si="253"/>
        <v>1.8500000000000014</v>
      </c>
      <c r="Y575" s="85">
        <f t="shared" si="251"/>
        <v>0.17000000000000171</v>
      </c>
      <c r="Z575" s="85">
        <f t="shared" si="251"/>
        <v>15</v>
      </c>
      <c r="AA575" s="85">
        <f t="shared" si="251"/>
        <v>5.4999999999999858</v>
      </c>
      <c r="AB575" s="85">
        <f t="shared" si="251"/>
        <v>-8</v>
      </c>
      <c r="AC575" s="85">
        <f t="shared" si="251"/>
        <v>-0.50000000000000044</v>
      </c>
    </row>
    <row r="576" spans="1:29" x14ac:dyDescent="0.3">
      <c r="A576" s="67">
        <v>17200</v>
      </c>
      <c r="B576" s="85">
        <v>2.0999999999999979</v>
      </c>
      <c r="C576" s="85">
        <v>0.12999999999999901</v>
      </c>
      <c r="D576" s="85">
        <v>16</v>
      </c>
      <c r="E576" s="85">
        <v>6.5</v>
      </c>
      <c r="F576" s="85">
        <v>-7.5000000000000142</v>
      </c>
      <c r="G576" s="85">
        <v>-0.5</v>
      </c>
      <c r="H576" s="113"/>
      <c r="P576" s="21" t="str">
        <f t="shared" si="252"/>
        <v>A</v>
      </c>
      <c r="Q576" s="85">
        <f t="shared" si="250"/>
        <v>0</v>
      </c>
      <c r="R576" s="85">
        <f t="shared" si="250"/>
        <v>0</v>
      </c>
      <c r="S576" s="85">
        <f t="shared" si="250"/>
        <v>0</v>
      </c>
      <c r="T576" s="85">
        <f t="shared" si="250"/>
        <v>0</v>
      </c>
      <c r="U576" s="85">
        <f t="shared" si="250"/>
        <v>0</v>
      </c>
      <c r="V576" s="85">
        <f t="shared" si="250"/>
        <v>0</v>
      </c>
      <c r="W576" s="33"/>
      <c r="X576" s="85">
        <f t="shared" si="253"/>
        <v>2.0999999999999979</v>
      </c>
      <c r="Y576" s="85">
        <f t="shared" si="251"/>
        <v>0.12999999999999901</v>
      </c>
      <c r="Z576" s="85">
        <f t="shared" si="251"/>
        <v>16</v>
      </c>
      <c r="AA576" s="85">
        <f t="shared" si="251"/>
        <v>6.5</v>
      </c>
      <c r="AB576" s="85">
        <f t="shared" si="251"/>
        <v>-7.5000000000000142</v>
      </c>
      <c r="AC576" s="85">
        <f t="shared" si="251"/>
        <v>-0.5</v>
      </c>
    </row>
    <row r="577" spans="1:29" x14ac:dyDescent="0.3">
      <c r="A577" s="67">
        <v>17300</v>
      </c>
      <c r="B577" s="85">
        <v>2.75</v>
      </c>
      <c r="C577" s="85">
        <v>0.14000000000000057</v>
      </c>
      <c r="D577" s="85">
        <v>17.5</v>
      </c>
      <c r="E577" s="85">
        <v>6.5000000000000568</v>
      </c>
      <c r="F577" s="85">
        <v>-7.5</v>
      </c>
      <c r="G577" s="85">
        <v>0</v>
      </c>
      <c r="H577" s="113"/>
      <c r="P577" s="21" t="str">
        <f t="shared" si="252"/>
        <v>A</v>
      </c>
      <c r="Q577" s="85">
        <f t="shared" si="250"/>
        <v>0</v>
      </c>
      <c r="R577" s="85">
        <f t="shared" si="250"/>
        <v>0</v>
      </c>
      <c r="S577" s="85">
        <f t="shared" si="250"/>
        <v>0</v>
      </c>
      <c r="T577" s="85">
        <f t="shared" si="250"/>
        <v>0</v>
      </c>
      <c r="U577" s="85">
        <f t="shared" si="250"/>
        <v>0</v>
      </c>
      <c r="V577" s="85">
        <f t="shared" si="250"/>
        <v>0</v>
      </c>
      <c r="W577" s="33"/>
      <c r="X577" s="85">
        <f t="shared" si="253"/>
        <v>2.75</v>
      </c>
      <c r="Y577" s="85">
        <f t="shared" si="251"/>
        <v>0.14000000000000057</v>
      </c>
      <c r="Z577" s="85">
        <f t="shared" si="251"/>
        <v>17.5</v>
      </c>
      <c r="AA577" s="85">
        <f t="shared" si="251"/>
        <v>6.5000000000000568</v>
      </c>
      <c r="AB577" s="85">
        <f t="shared" si="251"/>
        <v>-7.5</v>
      </c>
      <c r="AC577" s="85">
        <f t="shared" si="251"/>
        <v>0</v>
      </c>
    </row>
    <row r="578" spans="1:29" x14ac:dyDescent="0.3">
      <c r="A578" s="67">
        <v>17400</v>
      </c>
      <c r="B578" s="85">
        <v>3.1000000000000014</v>
      </c>
      <c r="C578" s="85">
        <v>8.9999999999999858E-2</v>
      </c>
      <c r="D578" s="85">
        <v>16.499999999999943</v>
      </c>
      <c r="E578" s="85">
        <v>6.5000000000000284</v>
      </c>
      <c r="F578" s="85">
        <v>-6.5</v>
      </c>
      <c r="G578" s="85">
        <v>-0.49999999999999911</v>
      </c>
      <c r="H578" s="113"/>
      <c r="P578" s="21" t="str">
        <f t="shared" si="252"/>
        <v>A</v>
      </c>
      <c r="Q578" s="85">
        <f>IF($P578="B",B578,0)</f>
        <v>0</v>
      </c>
      <c r="R578" s="85">
        <f t="shared" si="250"/>
        <v>0</v>
      </c>
      <c r="S578" s="85">
        <f t="shared" si="250"/>
        <v>0</v>
      </c>
      <c r="T578" s="85">
        <f t="shared" si="250"/>
        <v>0</v>
      </c>
      <c r="U578" s="85">
        <f t="shared" si="250"/>
        <v>0</v>
      </c>
      <c r="V578" s="85">
        <f t="shared" si="250"/>
        <v>0</v>
      </c>
      <c r="W578" s="33"/>
      <c r="X578" s="85">
        <f t="shared" si="253"/>
        <v>3.1000000000000014</v>
      </c>
      <c r="Y578" s="85">
        <f t="shared" si="251"/>
        <v>8.9999999999999858E-2</v>
      </c>
      <c r="Z578" s="85">
        <f t="shared" si="251"/>
        <v>16.499999999999943</v>
      </c>
      <c r="AA578" s="85">
        <f t="shared" si="251"/>
        <v>6.5000000000000284</v>
      </c>
      <c r="AB578" s="85">
        <f t="shared" si="251"/>
        <v>-6.5</v>
      </c>
      <c r="AC578" s="85">
        <f t="shared" si="251"/>
        <v>-0.49999999999999911</v>
      </c>
    </row>
    <row r="579" spans="1:29" x14ac:dyDescent="0.3">
      <c r="A579" s="67">
        <v>17500</v>
      </c>
      <c r="B579" s="85">
        <v>4.0499999999999972</v>
      </c>
      <c r="C579" s="85">
        <v>0.12000000000000099</v>
      </c>
      <c r="D579" s="85">
        <v>16.5</v>
      </c>
      <c r="E579" s="85">
        <v>6</v>
      </c>
      <c r="F579" s="85">
        <v>-6.5</v>
      </c>
      <c r="G579" s="85">
        <v>-0.5</v>
      </c>
      <c r="H579" s="113"/>
      <c r="P579" s="21" t="str">
        <f t="shared" si="252"/>
        <v>A</v>
      </c>
      <c r="Q579" s="85">
        <f t="shared" ref="Q579:Q588" si="254">IF($P579="B",B579,0)</f>
        <v>0</v>
      </c>
      <c r="R579" s="85">
        <f t="shared" si="250"/>
        <v>0</v>
      </c>
      <c r="S579" s="85">
        <f t="shared" si="250"/>
        <v>0</v>
      </c>
      <c r="T579" s="85">
        <f t="shared" si="250"/>
        <v>0</v>
      </c>
      <c r="U579" s="85">
        <f t="shared" si="250"/>
        <v>0</v>
      </c>
      <c r="V579" s="85">
        <f t="shared" si="250"/>
        <v>0</v>
      </c>
      <c r="W579" s="33"/>
      <c r="X579" s="85">
        <f t="shared" si="253"/>
        <v>4.0499999999999972</v>
      </c>
      <c r="Y579" s="85">
        <f t="shared" si="251"/>
        <v>0.12000000000000099</v>
      </c>
      <c r="Z579" s="85">
        <f t="shared" si="251"/>
        <v>16.5</v>
      </c>
      <c r="AA579" s="85">
        <f t="shared" si="251"/>
        <v>6</v>
      </c>
      <c r="AB579" s="85">
        <f t="shared" si="251"/>
        <v>-6.5</v>
      </c>
      <c r="AC579" s="85">
        <f t="shared" si="251"/>
        <v>-0.5</v>
      </c>
    </row>
    <row r="580" spans="1:29" x14ac:dyDescent="0.3">
      <c r="A580" s="67">
        <v>17600</v>
      </c>
      <c r="B580" s="85">
        <v>5.8499999999999943</v>
      </c>
      <c r="C580" s="85">
        <v>0.19000000000000128</v>
      </c>
      <c r="D580" s="85">
        <v>17.5</v>
      </c>
      <c r="E580" s="85">
        <v>4</v>
      </c>
      <c r="F580" s="85">
        <v>-7.5000000000000284</v>
      </c>
      <c r="G580" s="85">
        <v>-0.5</v>
      </c>
      <c r="H580" s="113"/>
      <c r="P580" s="21" t="str">
        <f t="shared" si="252"/>
        <v>A</v>
      </c>
      <c r="Q580" s="85">
        <f t="shared" si="254"/>
        <v>0</v>
      </c>
      <c r="R580" s="85">
        <f t="shared" si="250"/>
        <v>0</v>
      </c>
      <c r="S580" s="85">
        <f t="shared" si="250"/>
        <v>0</v>
      </c>
      <c r="T580" s="85">
        <f t="shared" si="250"/>
        <v>0</v>
      </c>
      <c r="U580" s="85">
        <f t="shared" si="250"/>
        <v>0</v>
      </c>
      <c r="V580" s="85">
        <f t="shared" si="250"/>
        <v>0</v>
      </c>
      <c r="W580" s="33"/>
      <c r="X580" s="85">
        <f t="shared" si="253"/>
        <v>5.8499999999999943</v>
      </c>
      <c r="Y580" s="85">
        <f t="shared" si="251"/>
        <v>0.19000000000000128</v>
      </c>
      <c r="Z580" s="85">
        <f t="shared" si="251"/>
        <v>17.5</v>
      </c>
      <c r="AA580" s="85">
        <f t="shared" si="251"/>
        <v>4</v>
      </c>
      <c r="AB580" s="85">
        <f t="shared" si="251"/>
        <v>-7.5000000000000284</v>
      </c>
      <c r="AC580" s="85">
        <f t="shared" si="251"/>
        <v>-0.5</v>
      </c>
    </row>
    <row r="581" spans="1:29" x14ac:dyDescent="0.3">
      <c r="A581" s="67">
        <v>17700</v>
      </c>
      <c r="B581" s="85">
        <v>9.3499999999999943</v>
      </c>
      <c r="C581" s="85">
        <v>0.38000000000000078</v>
      </c>
      <c r="D581" s="85">
        <v>15.5</v>
      </c>
      <c r="E581" s="85">
        <v>-2.9999999999999432</v>
      </c>
      <c r="F581" s="85">
        <v>-9.4999999999999716</v>
      </c>
      <c r="G581" s="85">
        <v>-0.5</v>
      </c>
      <c r="H581" s="113"/>
      <c r="P581" s="21" t="str">
        <f t="shared" si="252"/>
        <v>A</v>
      </c>
      <c r="Q581" s="85">
        <f t="shared" si="254"/>
        <v>0</v>
      </c>
      <c r="R581" s="85">
        <f t="shared" si="250"/>
        <v>0</v>
      </c>
      <c r="S581" s="85">
        <f t="shared" si="250"/>
        <v>0</v>
      </c>
      <c r="T581" s="85">
        <f t="shared" si="250"/>
        <v>0</v>
      </c>
      <c r="U581" s="85">
        <f t="shared" si="250"/>
        <v>0</v>
      </c>
      <c r="V581" s="85">
        <f t="shared" si="250"/>
        <v>0</v>
      </c>
      <c r="W581" s="33"/>
      <c r="X581" s="85">
        <f t="shared" si="253"/>
        <v>9.3499999999999943</v>
      </c>
      <c r="Y581" s="85">
        <f t="shared" si="251"/>
        <v>0.38000000000000078</v>
      </c>
      <c r="Z581" s="85">
        <f t="shared" si="251"/>
        <v>15.5</v>
      </c>
      <c r="AA581" s="85">
        <f t="shared" si="251"/>
        <v>-2.9999999999999432</v>
      </c>
      <c r="AB581" s="85">
        <f t="shared" si="251"/>
        <v>-9.4999999999999716</v>
      </c>
      <c r="AC581" s="85">
        <f t="shared" si="251"/>
        <v>-0.5</v>
      </c>
    </row>
    <row r="582" spans="1:29" x14ac:dyDescent="0.3">
      <c r="A582" s="67">
        <v>17800</v>
      </c>
      <c r="B582" s="85">
        <v>10.75</v>
      </c>
      <c r="C582" s="85">
        <v>0.37999999999999901</v>
      </c>
      <c r="D582" s="85">
        <v>9.5</v>
      </c>
      <c r="E582" s="85">
        <v>-7.9999999999999432</v>
      </c>
      <c r="F582" s="85">
        <v>-7.5</v>
      </c>
      <c r="G582" s="85">
        <v>-1</v>
      </c>
      <c r="H582" s="113"/>
      <c r="P582" s="21" t="str">
        <f t="shared" si="252"/>
        <v>A</v>
      </c>
      <c r="Q582" s="85">
        <f t="shared" si="254"/>
        <v>0</v>
      </c>
      <c r="R582" s="85">
        <f t="shared" si="250"/>
        <v>0</v>
      </c>
      <c r="S582" s="85">
        <f t="shared" si="250"/>
        <v>0</v>
      </c>
      <c r="T582" s="85">
        <f t="shared" si="250"/>
        <v>0</v>
      </c>
      <c r="U582" s="85">
        <f t="shared" si="250"/>
        <v>0</v>
      </c>
      <c r="V582" s="85">
        <f t="shared" si="250"/>
        <v>0</v>
      </c>
      <c r="W582" s="33"/>
      <c r="X582" s="85">
        <f t="shared" si="253"/>
        <v>10.75</v>
      </c>
      <c r="Y582" s="85">
        <f t="shared" si="251"/>
        <v>0.37999999999999901</v>
      </c>
      <c r="Z582" s="85">
        <f t="shared" si="251"/>
        <v>9.5</v>
      </c>
      <c r="AA582" s="85">
        <f t="shared" si="251"/>
        <v>-7.9999999999999432</v>
      </c>
      <c r="AB582" s="85">
        <f t="shared" si="251"/>
        <v>-7.5</v>
      </c>
      <c r="AC582" s="85">
        <f t="shared" si="251"/>
        <v>-1</v>
      </c>
    </row>
    <row r="583" spans="1:29" x14ac:dyDescent="0.3">
      <c r="A583" s="67">
        <v>17900</v>
      </c>
      <c r="B583" s="85">
        <v>11.900000000000006</v>
      </c>
      <c r="C583" s="85">
        <v>0.35999999999999943</v>
      </c>
      <c r="D583" s="85">
        <v>3.5</v>
      </c>
      <c r="E583" s="85">
        <v>-12</v>
      </c>
      <c r="F583" s="85">
        <v>-4.9999999999999716</v>
      </c>
      <c r="G583" s="85">
        <v>-0.5</v>
      </c>
      <c r="H583" s="113"/>
      <c r="P583" s="21" t="str">
        <f t="shared" si="252"/>
        <v>A</v>
      </c>
      <c r="Q583" s="85">
        <f t="shared" si="254"/>
        <v>0</v>
      </c>
      <c r="R583" s="85">
        <f t="shared" si="250"/>
        <v>0</v>
      </c>
      <c r="S583" s="85">
        <f t="shared" si="250"/>
        <v>0</v>
      </c>
      <c r="T583" s="85">
        <f t="shared" si="250"/>
        <v>0</v>
      </c>
      <c r="U583" s="85">
        <f t="shared" si="250"/>
        <v>0</v>
      </c>
      <c r="V583" s="85">
        <f t="shared" si="250"/>
        <v>0</v>
      </c>
      <c r="W583" s="33"/>
      <c r="X583" s="85">
        <f t="shared" si="253"/>
        <v>11.900000000000006</v>
      </c>
      <c r="Y583" s="85">
        <f t="shared" si="251"/>
        <v>0.35999999999999943</v>
      </c>
      <c r="Z583" s="85">
        <f t="shared" si="251"/>
        <v>3.5</v>
      </c>
      <c r="AA583" s="85">
        <f t="shared" si="251"/>
        <v>-12</v>
      </c>
      <c r="AB583" s="85">
        <f t="shared" si="251"/>
        <v>-4.9999999999999716</v>
      </c>
      <c r="AC583" s="85">
        <f t="shared" si="251"/>
        <v>-0.5</v>
      </c>
    </row>
    <row r="584" spans="1:29" x14ac:dyDescent="0.3">
      <c r="A584" s="67">
        <v>18000</v>
      </c>
      <c r="B584" s="85">
        <v>15.5</v>
      </c>
      <c r="C584" s="85">
        <v>0.52999999999999936</v>
      </c>
      <c r="D584" s="85">
        <v>-0.5</v>
      </c>
      <c r="E584" s="85">
        <v>-21.000000000000057</v>
      </c>
      <c r="F584" s="85">
        <v>-8</v>
      </c>
      <c r="G584" s="85">
        <v>-0.5</v>
      </c>
      <c r="H584" s="113"/>
      <c r="P584" s="21" t="str">
        <f t="shared" si="252"/>
        <v>B</v>
      </c>
      <c r="Q584" s="85">
        <f t="shared" si="254"/>
        <v>15.5</v>
      </c>
      <c r="R584" s="85">
        <f t="shared" si="250"/>
        <v>0.52999999999999936</v>
      </c>
      <c r="S584" s="85">
        <f t="shared" si="250"/>
        <v>-0.5</v>
      </c>
      <c r="T584" s="85">
        <f t="shared" si="250"/>
        <v>-21.000000000000057</v>
      </c>
      <c r="U584" s="85">
        <f t="shared" si="250"/>
        <v>-8</v>
      </c>
      <c r="V584" s="85">
        <f t="shared" si="250"/>
        <v>-0.5</v>
      </c>
      <c r="W584" s="33"/>
      <c r="X584" s="85">
        <f t="shared" si="253"/>
        <v>0</v>
      </c>
      <c r="Y584" s="85">
        <f t="shared" si="251"/>
        <v>0</v>
      </c>
      <c r="Z584" s="85">
        <f t="shared" si="251"/>
        <v>0</v>
      </c>
      <c r="AA584" s="85">
        <f t="shared" si="251"/>
        <v>0</v>
      </c>
      <c r="AB584" s="85">
        <f t="shared" si="251"/>
        <v>0</v>
      </c>
      <c r="AC584" s="85">
        <f t="shared" si="251"/>
        <v>0</v>
      </c>
    </row>
    <row r="585" spans="1:29" x14ac:dyDescent="0.3">
      <c r="A585" s="67">
        <v>18100</v>
      </c>
      <c r="B585" s="85">
        <v>15.75</v>
      </c>
      <c r="C585" s="85">
        <v>0.49000000000000021</v>
      </c>
      <c r="D585" s="85">
        <v>-2</v>
      </c>
      <c r="E585" s="85">
        <v>-20</v>
      </c>
      <c r="F585" s="85">
        <v>-7.0000000000000142</v>
      </c>
      <c r="G585" s="85">
        <v>0</v>
      </c>
      <c r="H585" s="113"/>
      <c r="P585" s="21" t="str">
        <f t="shared" si="252"/>
        <v>B</v>
      </c>
      <c r="Q585" s="85">
        <f t="shared" si="254"/>
        <v>15.75</v>
      </c>
      <c r="R585" s="85">
        <f t="shared" si="250"/>
        <v>0.49000000000000021</v>
      </c>
      <c r="S585" s="85">
        <f t="shared" si="250"/>
        <v>-2</v>
      </c>
      <c r="T585" s="85">
        <f t="shared" si="250"/>
        <v>-20</v>
      </c>
      <c r="U585" s="85">
        <f t="shared" si="250"/>
        <v>-7.0000000000000142</v>
      </c>
      <c r="V585" s="85">
        <f t="shared" si="250"/>
        <v>0</v>
      </c>
      <c r="W585" s="33"/>
      <c r="X585" s="85">
        <f t="shared" si="253"/>
        <v>0</v>
      </c>
      <c r="Y585" s="85">
        <f t="shared" si="251"/>
        <v>0</v>
      </c>
      <c r="Z585" s="85">
        <f t="shared" si="251"/>
        <v>0</v>
      </c>
      <c r="AA585" s="85">
        <f t="shared" si="251"/>
        <v>0</v>
      </c>
      <c r="AB585" s="85">
        <f t="shared" si="251"/>
        <v>0</v>
      </c>
      <c r="AC585" s="85">
        <f t="shared" si="251"/>
        <v>0</v>
      </c>
    </row>
    <row r="586" spans="1:29" x14ac:dyDescent="0.3">
      <c r="A586" s="67">
        <v>18200</v>
      </c>
      <c r="B586" s="85">
        <v>9.5</v>
      </c>
      <c r="C586" s="85">
        <v>-7.0000000000000284E-2</v>
      </c>
      <c r="D586" s="85">
        <v>-10</v>
      </c>
      <c r="E586" s="85">
        <v>-5.5</v>
      </c>
      <c r="F586" s="85">
        <v>10</v>
      </c>
      <c r="G586" s="85">
        <v>-0.5</v>
      </c>
      <c r="H586" s="113"/>
      <c r="P586" s="21" t="str">
        <f t="shared" si="252"/>
        <v>B</v>
      </c>
      <c r="Q586" s="85">
        <f t="shared" si="254"/>
        <v>9.5</v>
      </c>
      <c r="R586" s="85">
        <f t="shared" si="250"/>
        <v>-7.0000000000000284E-2</v>
      </c>
      <c r="S586" s="85">
        <f t="shared" si="250"/>
        <v>-10</v>
      </c>
      <c r="T586" s="85">
        <f t="shared" si="250"/>
        <v>-5.5</v>
      </c>
      <c r="U586" s="85">
        <f t="shared" si="250"/>
        <v>10</v>
      </c>
      <c r="V586" s="85">
        <f t="shared" si="250"/>
        <v>-0.5</v>
      </c>
      <c r="W586" s="33"/>
      <c r="X586" s="85">
        <f t="shared" si="253"/>
        <v>0</v>
      </c>
      <c r="Y586" s="85">
        <f t="shared" si="251"/>
        <v>0</v>
      </c>
      <c r="Z586" s="85">
        <f t="shared" si="251"/>
        <v>0</v>
      </c>
      <c r="AA586" s="85">
        <f t="shared" si="251"/>
        <v>0</v>
      </c>
      <c r="AB586" s="85">
        <f t="shared" si="251"/>
        <v>0</v>
      </c>
      <c r="AC586" s="85">
        <f t="shared" si="251"/>
        <v>0</v>
      </c>
    </row>
    <row r="587" spans="1:29" x14ac:dyDescent="0.3">
      <c r="A587" s="67">
        <v>18300</v>
      </c>
      <c r="B587" s="85">
        <v>6.8500000000000227</v>
      </c>
      <c r="C587" s="85">
        <v>-0.41000000000000014</v>
      </c>
      <c r="D587" s="85">
        <v>-20.500000000000057</v>
      </c>
      <c r="E587" s="85">
        <v>-3.9999999999999432</v>
      </c>
      <c r="F587" s="85">
        <v>22</v>
      </c>
      <c r="G587" s="85">
        <v>-0.5</v>
      </c>
      <c r="H587" s="113"/>
      <c r="P587" s="21" t="str">
        <f t="shared" si="252"/>
        <v>B</v>
      </c>
      <c r="Q587" s="85">
        <f t="shared" si="254"/>
        <v>6.8500000000000227</v>
      </c>
      <c r="R587" s="85">
        <f t="shared" si="250"/>
        <v>-0.41000000000000014</v>
      </c>
      <c r="S587" s="85">
        <f t="shared" si="250"/>
        <v>-20.500000000000057</v>
      </c>
      <c r="T587" s="85">
        <f t="shared" si="250"/>
        <v>-3.9999999999999432</v>
      </c>
      <c r="U587" s="85">
        <f t="shared" si="250"/>
        <v>22</v>
      </c>
      <c r="V587" s="85">
        <f t="shared" si="250"/>
        <v>-0.5</v>
      </c>
      <c r="W587" s="33"/>
      <c r="X587" s="85">
        <f t="shared" si="253"/>
        <v>0</v>
      </c>
      <c r="Y587" s="85">
        <f t="shared" si="251"/>
        <v>0</v>
      </c>
      <c r="Z587" s="85">
        <f t="shared" si="251"/>
        <v>0</v>
      </c>
      <c r="AA587" s="85">
        <f t="shared" si="251"/>
        <v>0</v>
      </c>
      <c r="AB587" s="85">
        <f t="shared" si="251"/>
        <v>0</v>
      </c>
      <c r="AC587" s="85">
        <f t="shared" si="251"/>
        <v>0</v>
      </c>
    </row>
    <row r="588" spans="1:29" x14ac:dyDescent="0.3">
      <c r="A588" s="67">
        <v>18400</v>
      </c>
      <c r="B588" s="85">
        <v>12.649999999999977</v>
      </c>
      <c r="C588" s="85">
        <v>9.9999999999999645E-2</v>
      </c>
      <c r="D588" s="85">
        <v>-7.0000000000000568</v>
      </c>
      <c r="E588" s="85">
        <v>-8</v>
      </c>
      <c r="F588" s="85">
        <v>4</v>
      </c>
      <c r="G588" s="85">
        <v>-0.5</v>
      </c>
      <c r="H588" s="113"/>
      <c r="P588" s="21" t="str">
        <f t="shared" si="252"/>
        <v>B</v>
      </c>
      <c r="Q588" s="85">
        <f t="shared" si="254"/>
        <v>12.649999999999977</v>
      </c>
      <c r="R588" s="85">
        <f t="shared" si="250"/>
        <v>9.9999999999999645E-2</v>
      </c>
      <c r="S588" s="85">
        <f t="shared" si="250"/>
        <v>-7.0000000000000568</v>
      </c>
      <c r="T588" s="85">
        <f t="shared" si="250"/>
        <v>-8</v>
      </c>
      <c r="U588" s="85">
        <f t="shared" si="250"/>
        <v>4</v>
      </c>
      <c r="V588" s="85">
        <f t="shared" si="250"/>
        <v>-0.5</v>
      </c>
      <c r="W588" s="33"/>
      <c r="X588" s="85">
        <f t="shared" si="253"/>
        <v>0</v>
      </c>
      <c r="Y588" s="85">
        <f t="shared" si="251"/>
        <v>0</v>
      </c>
      <c r="Z588" s="85">
        <f t="shared" si="251"/>
        <v>0</v>
      </c>
      <c r="AA588" s="85">
        <f t="shared" si="251"/>
        <v>0</v>
      </c>
      <c r="AB588" s="85">
        <f t="shared" si="251"/>
        <v>0</v>
      </c>
      <c r="AC588" s="85">
        <f t="shared" si="251"/>
        <v>0</v>
      </c>
    </row>
    <row r="589" spans="1:29" x14ac:dyDescent="0.3">
      <c r="A589" s="68" t="s">
        <v>120</v>
      </c>
      <c r="B589" s="87">
        <v>44.699999999999989</v>
      </c>
      <c r="C589" s="87">
        <v>2.4500000000000046</v>
      </c>
      <c r="D589" s="87">
        <v>164.49999999999994</v>
      </c>
      <c r="E589" s="87">
        <v>38.000000000000199</v>
      </c>
      <c r="F589" s="87">
        <v>-86</v>
      </c>
      <c r="G589" s="87">
        <v>-4.5</v>
      </c>
      <c r="H589" s="114"/>
      <c r="I589" s="105">
        <f>Q589</f>
        <v>60.25</v>
      </c>
      <c r="J589" s="105">
        <f>R589</f>
        <v>0.63999999999999879</v>
      </c>
      <c r="K589" s="105">
        <f t="shared" ref="K589:N589" si="255">S589</f>
        <v>-40.000000000000114</v>
      </c>
      <c r="L589" s="105">
        <f t="shared" si="255"/>
        <v>-58.5</v>
      </c>
      <c r="M589" s="105">
        <f t="shared" si="255"/>
        <v>20.999999999999986</v>
      </c>
      <c r="N589" s="105">
        <f t="shared" si="255"/>
        <v>-2</v>
      </c>
      <c r="P589" s="21"/>
      <c r="Q589" s="106">
        <f t="shared" ref="Q589:V589" si="256">+SUM(Q573:Q588)</f>
        <v>60.25</v>
      </c>
      <c r="R589" s="106">
        <f t="shared" si="256"/>
        <v>0.63999999999999879</v>
      </c>
      <c r="S589" s="106">
        <f t="shared" si="256"/>
        <v>-40.000000000000114</v>
      </c>
      <c r="T589" s="106">
        <f t="shared" si="256"/>
        <v>-58.5</v>
      </c>
      <c r="U589" s="106">
        <f t="shared" si="256"/>
        <v>20.999999999999986</v>
      </c>
      <c r="V589" s="106">
        <f t="shared" si="256"/>
        <v>-2</v>
      </c>
      <c r="W589" s="33"/>
      <c r="X589" s="33"/>
      <c r="Y589" s="33"/>
      <c r="Z589" s="33"/>
      <c r="AA589" s="33"/>
      <c r="AB589" s="33"/>
      <c r="AC589" s="33"/>
    </row>
    <row r="591" spans="1:29" x14ac:dyDescent="0.3">
      <c r="A591" s="69" t="s">
        <v>134</v>
      </c>
      <c r="B591" s="69" t="s">
        <v>135</v>
      </c>
      <c r="C591" s="69" t="s">
        <v>4</v>
      </c>
      <c r="D591" s="97"/>
      <c r="E591" s="97"/>
      <c r="F591" s="69" t="s">
        <v>136</v>
      </c>
      <c r="G591" s="69" t="s">
        <v>6</v>
      </c>
      <c r="H591" s="82"/>
    </row>
    <row r="592" spans="1:29" x14ac:dyDescent="0.3">
      <c r="A592" s="94">
        <v>17874.05</v>
      </c>
      <c r="B592" s="83">
        <v>17900</v>
      </c>
      <c r="C592" s="95">
        <v>44980</v>
      </c>
      <c r="D592" s="95"/>
      <c r="E592" s="33"/>
      <c r="F592" s="98">
        <v>44963</v>
      </c>
      <c r="G592" s="96">
        <v>0.48310185185185189</v>
      </c>
      <c r="H592" s="112"/>
    </row>
    <row r="593" spans="1:29" x14ac:dyDescent="0.3">
      <c r="A593" s="91" t="s">
        <v>128</v>
      </c>
      <c r="B593" s="92" t="s">
        <v>121</v>
      </c>
      <c r="C593" s="92" t="s">
        <v>122</v>
      </c>
      <c r="D593" s="92" t="s">
        <v>123</v>
      </c>
      <c r="E593" s="92" t="s">
        <v>124</v>
      </c>
      <c r="F593" s="92" t="s">
        <v>125</v>
      </c>
      <c r="G593" s="92" t="s">
        <v>126</v>
      </c>
      <c r="H593" s="92"/>
    </row>
    <row r="594" spans="1:29" x14ac:dyDescent="0.3">
      <c r="A594" s="68" t="s">
        <v>44</v>
      </c>
      <c r="B594" s="68" t="s">
        <v>33</v>
      </c>
      <c r="C594" s="68" t="s">
        <v>32</v>
      </c>
      <c r="D594" s="68" t="s">
        <v>113</v>
      </c>
      <c r="E594" s="68" t="s">
        <v>115</v>
      </c>
      <c r="F594" s="68" t="s">
        <v>112</v>
      </c>
      <c r="G594" s="68" t="s">
        <v>114</v>
      </c>
      <c r="H594" s="82"/>
      <c r="P594" s="21"/>
      <c r="Q594" s="106">
        <f>+SUM(Q595:Q610)</f>
        <v>-36.349999999999994</v>
      </c>
      <c r="R594" s="106">
        <f t="shared" ref="R594:V594" si="257">+SUM(R595:R610)</f>
        <v>1.5499999999999989</v>
      </c>
      <c r="S594" s="106">
        <f t="shared" si="257"/>
        <v>104</v>
      </c>
      <c r="T594" s="106">
        <f t="shared" si="257"/>
        <v>8.4999999999998579</v>
      </c>
      <c r="U594" s="106">
        <f t="shared" si="257"/>
        <v>-48.500000000000057</v>
      </c>
      <c r="V594" s="106">
        <f t="shared" si="257"/>
        <v>-3.5</v>
      </c>
      <c r="W594" s="33"/>
      <c r="X594" s="33"/>
      <c r="Y594" s="33"/>
      <c r="Z594" s="33"/>
      <c r="AA594" s="33"/>
      <c r="AB594" s="33"/>
      <c r="AC594" s="33"/>
    </row>
    <row r="595" spans="1:29" x14ac:dyDescent="0.3">
      <c r="A595" s="67">
        <v>17400</v>
      </c>
      <c r="B595" s="85">
        <v>-13.25</v>
      </c>
      <c r="C595" s="85">
        <v>-8.0000000000000071E-2</v>
      </c>
      <c r="D595" s="85">
        <v>12.5</v>
      </c>
      <c r="E595" s="85">
        <v>8.9999999999999716</v>
      </c>
      <c r="F595" s="85">
        <v>-2.5</v>
      </c>
      <c r="G595" s="85">
        <v>0</v>
      </c>
      <c r="H595" s="113"/>
      <c r="I595" s="105">
        <f t="shared" ref="I595:N595" si="258">Q594</f>
        <v>-36.349999999999994</v>
      </c>
      <c r="J595" s="105">
        <f t="shared" si="258"/>
        <v>1.5499999999999989</v>
      </c>
      <c r="K595" s="105">
        <f t="shared" si="258"/>
        <v>104</v>
      </c>
      <c r="L595" s="105">
        <f t="shared" si="258"/>
        <v>8.4999999999998579</v>
      </c>
      <c r="M595" s="105">
        <f t="shared" si="258"/>
        <v>-48.500000000000057</v>
      </c>
      <c r="N595" s="105">
        <f t="shared" si="258"/>
        <v>-3.5</v>
      </c>
      <c r="P595" s="21" t="str">
        <f>IF(A595&gt;=$B$592,"A","B")</f>
        <v>B</v>
      </c>
      <c r="Q595" s="85">
        <f t="shared" ref="Q595:V610" si="259">IF($P595="B",B595,0)</f>
        <v>-13.25</v>
      </c>
      <c r="R595" s="85">
        <f t="shared" si="259"/>
        <v>-8.0000000000000071E-2</v>
      </c>
      <c r="S595" s="85">
        <f t="shared" si="259"/>
        <v>12.5</v>
      </c>
      <c r="T595" s="85">
        <f t="shared" si="259"/>
        <v>8.9999999999999716</v>
      </c>
      <c r="U595" s="85">
        <f t="shared" si="259"/>
        <v>-2.5</v>
      </c>
      <c r="V595" s="85">
        <f t="shared" si="259"/>
        <v>0</v>
      </c>
      <c r="W595" s="33"/>
      <c r="X595" s="85">
        <f>IF($P595="A",B595,0)</f>
        <v>0</v>
      </c>
      <c r="Y595" s="85">
        <f t="shared" ref="Y595:AC610" si="260">IF($P595="A",C595,0)</f>
        <v>0</v>
      </c>
      <c r="Z595" s="85">
        <f t="shared" si="260"/>
        <v>0</v>
      </c>
      <c r="AA595" s="85">
        <f t="shared" si="260"/>
        <v>0</v>
      </c>
      <c r="AB595" s="85">
        <f t="shared" si="260"/>
        <v>0</v>
      </c>
      <c r="AC595" s="85">
        <f t="shared" si="260"/>
        <v>0</v>
      </c>
    </row>
    <row r="596" spans="1:29" x14ac:dyDescent="0.3">
      <c r="A596" s="67">
        <v>17500</v>
      </c>
      <c r="B596" s="85">
        <v>-9.3999999999999773</v>
      </c>
      <c r="C596" s="85">
        <v>0.30999999999999872</v>
      </c>
      <c r="D596" s="85">
        <v>28.5</v>
      </c>
      <c r="E596" s="85">
        <v>10</v>
      </c>
      <c r="F596" s="85">
        <v>-11.5</v>
      </c>
      <c r="G596" s="85">
        <v>-0.5</v>
      </c>
      <c r="H596" s="113"/>
      <c r="P596" s="21" t="str">
        <f t="shared" ref="P596:P610" si="261">IF(A596&gt;=$B$592,"A","B")</f>
        <v>B</v>
      </c>
      <c r="Q596" s="85">
        <f t="shared" si="259"/>
        <v>-9.3999999999999773</v>
      </c>
      <c r="R596" s="85">
        <f t="shared" si="259"/>
        <v>0.30999999999999872</v>
      </c>
      <c r="S596" s="85">
        <f t="shared" si="259"/>
        <v>28.5</v>
      </c>
      <c r="T596" s="85">
        <f t="shared" si="259"/>
        <v>10</v>
      </c>
      <c r="U596" s="85">
        <f t="shared" si="259"/>
        <v>-11.5</v>
      </c>
      <c r="V596" s="85">
        <f t="shared" si="259"/>
        <v>-0.5</v>
      </c>
      <c r="W596" s="33"/>
      <c r="X596" s="85">
        <f t="shared" ref="X596:X610" si="262">IF($P596="A",B596,0)</f>
        <v>0</v>
      </c>
      <c r="Y596" s="85">
        <f t="shared" si="260"/>
        <v>0</v>
      </c>
      <c r="Z596" s="85">
        <f t="shared" si="260"/>
        <v>0</v>
      </c>
      <c r="AA596" s="85">
        <f t="shared" si="260"/>
        <v>0</v>
      </c>
      <c r="AB596" s="85">
        <f t="shared" si="260"/>
        <v>0</v>
      </c>
      <c r="AC596" s="85">
        <f t="shared" si="260"/>
        <v>0</v>
      </c>
    </row>
    <row r="597" spans="1:29" x14ac:dyDescent="0.3">
      <c r="A597" s="67">
        <v>17600</v>
      </c>
      <c r="B597" s="85">
        <v>-8.3000000000000114</v>
      </c>
      <c r="C597" s="85">
        <v>0.26999999999999957</v>
      </c>
      <c r="D597" s="85">
        <v>25.5</v>
      </c>
      <c r="E597" s="85">
        <v>7.4999999999999432</v>
      </c>
      <c r="F597" s="85">
        <v>-9.5</v>
      </c>
      <c r="G597" s="85">
        <v>-1</v>
      </c>
      <c r="H597" s="113"/>
      <c r="P597" s="21" t="str">
        <f t="shared" si="261"/>
        <v>B</v>
      </c>
      <c r="Q597" s="85">
        <f t="shared" si="259"/>
        <v>-8.3000000000000114</v>
      </c>
      <c r="R597" s="85">
        <f t="shared" si="259"/>
        <v>0.26999999999999957</v>
      </c>
      <c r="S597" s="85">
        <f t="shared" si="259"/>
        <v>25.5</v>
      </c>
      <c r="T597" s="85">
        <f t="shared" si="259"/>
        <v>7.4999999999999432</v>
      </c>
      <c r="U597" s="85">
        <f t="shared" si="259"/>
        <v>-9.5</v>
      </c>
      <c r="V597" s="85">
        <f t="shared" si="259"/>
        <v>-1</v>
      </c>
      <c r="W597" s="33"/>
      <c r="X597" s="85">
        <f t="shared" si="262"/>
        <v>0</v>
      </c>
      <c r="Y597" s="85">
        <f t="shared" si="260"/>
        <v>0</v>
      </c>
      <c r="Z597" s="85">
        <f t="shared" si="260"/>
        <v>0</v>
      </c>
      <c r="AA597" s="85">
        <f t="shared" si="260"/>
        <v>0</v>
      </c>
      <c r="AB597" s="85">
        <f t="shared" si="260"/>
        <v>0</v>
      </c>
      <c r="AC597" s="85">
        <f t="shared" si="260"/>
        <v>0</v>
      </c>
    </row>
    <row r="598" spans="1:29" x14ac:dyDescent="0.3">
      <c r="A598" s="67">
        <v>17700</v>
      </c>
      <c r="B598" s="85">
        <v>-2.9499999999999886</v>
      </c>
      <c r="C598" s="85">
        <v>0.58999999999999986</v>
      </c>
      <c r="D598" s="85">
        <v>24.5</v>
      </c>
      <c r="E598" s="85">
        <v>-6.0000000000000568</v>
      </c>
      <c r="F598" s="85">
        <v>-15</v>
      </c>
      <c r="G598" s="85">
        <v>-1</v>
      </c>
      <c r="H598" s="113"/>
      <c r="P598" s="21" t="str">
        <f t="shared" si="261"/>
        <v>B</v>
      </c>
      <c r="Q598" s="85">
        <f t="shared" si="259"/>
        <v>-2.9499999999999886</v>
      </c>
      <c r="R598" s="85">
        <f t="shared" si="259"/>
        <v>0.58999999999999986</v>
      </c>
      <c r="S598" s="85">
        <f t="shared" si="259"/>
        <v>24.5</v>
      </c>
      <c r="T598" s="85">
        <f t="shared" si="259"/>
        <v>-6.0000000000000568</v>
      </c>
      <c r="U598" s="85">
        <f t="shared" si="259"/>
        <v>-15</v>
      </c>
      <c r="V598" s="85">
        <f t="shared" si="259"/>
        <v>-1</v>
      </c>
      <c r="W598" s="33"/>
      <c r="X598" s="85">
        <f t="shared" si="262"/>
        <v>0</v>
      </c>
      <c r="Y598" s="85">
        <f t="shared" si="260"/>
        <v>0</v>
      </c>
      <c r="Z598" s="85">
        <f t="shared" si="260"/>
        <v>0</v>
      </c>
      <c r="AA598" s="85">
        <f t="shared" si="260"/>
        <v>0</v>
      </c>
      <c r="AB598" s="85">
        <f t="shared" si="260"/>
        <v>0</v>
      </c>
      <c r="AC598" s="85">
        <f t="shared" si="260"/>
        <v>0</v>
      </c>
    </row>
    <row r="599" spans="1:29" x14ac:dyDescent="0.3">
      <c r="A599" s="67">
        <v>17800</v>
      </c>
      <c r="B599" s="85">
        <v>-2.4500000000000171</v>
      </c>
      <c r="C599" s="85">
        <v>0.46000000000000085</v>
      </c>
      <c r="D599" s="85">
        <v>13</v>
      </c>
      <c r="E599" s="85">
        <v>-12</v>
      </c>
      <c r="F599" s="85">
        <v>-10.000000000000057</v>
      </c>
      <c r="G599" s="85">
        <v>-1</v>
      </c>
      <c r="H599" s="113"/>
      <c r="P599" s="21" t="str">
        <f t="shared" si="261"/>
        <v>B</v>
      </c>
      <c r="Q599" s="85">
        <f t="shared" si="259"/>
        <v>-2.4500000000000171</v>
      </c>
      <c r="R599" s="85">
        <f t="shared" si="259"/>
        <v>0.46000000000000085</v>
      </c>
      <c r="S599" s="85">
        <f t="shared" si="259"/>
        <v>13</v>
      </c>
      <c r="T599" s="85">
        <f t="shared" si="259"/>
        <v>-12</v>
      </c>
      <c r="U599" s="85">
        <f t="shared" si="259"/>
        <v>-10.000000000000057</v>
      </c>
      <c r="V599" s="85">
        <f t="shared" si="259"/>
        <v>-1</v>
      </c>
      <c r="W599" s="33"/>
      <c r="X599" s="85">
        <f t="shared" si="262"/>
        <v>0</v>
      </c>
      <c r="Y599" s="85">
        <f t="shared" si="260"/>
        <v>0</v>
      </c>
      <c r="Z599" s="85">
        <f t="shared" si="260"/>
        <v>0</v>
      </c>
      <c r="AA599" s="85">
        <f t="shared" si="260"/>
        <v>0</v>
      </c>
      <c r="AB599" s="85">
        <f t="shared" si="260"/>
        <v>0</v>
      </c>
      <c r="AC599" s="85">
        <f t="shared" si="260"/>
        <v>0</v>
      </c>
    </row>
    <row r="600" spans="1:29" x14ac:dyDescent="0.3">
      <c r="A600" s="67">
        <v>17900</v>
      </c>
      <c r="B600" s="85">
        <v>1.9499999999999886</v>
      </c>
      <c r="C600" s="85">
        <v>0.64999999999999858</v>
      </c>
      <c r="D600" s="85">
        <v>4.5</v>
      </c>
      <c r="E600" s="85">
        <v>-28</v>
      </c>
      <c r="F600" s="85">
        <v>-12.000000000000057</v>
      </c>
      <c r="G600" s="85">
        <v>-1.0000000000000036</v>
      </c>
      <c r="H600" s="113"/>
      <c r="P600" s="21" t="str">
        <f t="shared" si="261"/>
        <v>A</v>
      </c>
      <c r="Q600" s="85">
        <f>IF($P600="B",B600,0)</f>
        <v>0</v>
      </c>
      <c r="R600" s="85">
        <f t="shared" si="259"/>
        <v>0</v>
      </c>
      <c r="S600" s="85">
        <f t="shared" si="259"/>
        <v>0</v>
      </c>
      <c r="T600" s="85">
        <f t="shared" si="259"/>
        <v>0</v>
      </c>
      <c r="U600" s="85">
        <f t="shared" si="259"/>
        <v>0</v>
      </c>
      <c r="V600" s="85">
        <f t="shared" si="259"/>
        <v>0</v>
      </c>
      <c r="W600" s="33"/>
      <c r="X600" s="85">
        <f t="shared" si="262"/>
        <v>1.9499999999999886</v>
      </c>
      <c r="Y600" s="85">
        <f t="shared" si="260"/>
        <v>0.64999999999999858</v>
      </c>
      <c r="Z600" s="85">
        <f t="shared" si="260"/>
        <v>4.5</v>
      </c>
      <c r="AA600" s="85">
        <f t="shared" si="260"/>
        <v>-28</v>
      </c>
      <c r="AB600" s="85">
        <f t="shared" si="260"/>
        <v>-12.000000000000057</v>
      </c>
      <c r="AC600" s="85">
        <f t="shared" si="260"/>
        <v>-1.0000000000000036</v>
      </c>
    </row>
    <row r="601" spans="1:29" x14ac:dyDescent="0.3">
      <c r="A601" s="67">
        <v>18000</v>
      </c>
      <c r="B601" s="85">
        <v>1.4500000000000028</v>
      </c>
      <c r="C601" s="85">
        <v>0.51999999999999957</v>
      </c>
      <c r="D601" s="85">
        <v>-1</v>
      </c>
      <c r="E601" s="85">
        <v>-27.5</v>
      </c>
      <c r="F601" s="85">
        <v>-8</v>
      </c>
      <c r="G601" s="85">
        <v>-1</v>
      </c>
      <c r="H601" s="113"/>
      <c r="P601" s="21" t="str">
        <f t="shared" si="261"/>
        <v>A</v>
      </c>
      <c r="Q601" s="85">
        <f t="shared" ref="Q601:Q610" si="263">IF($P601="B",B601,0)</f>
        <v>0</v>
      </c>
      <c r="R601" s="85">
        <f t="shared" si="259"/>
        <v>0</v>
      </c>
      <c r="S601" s="85">
        <f t="shared" si="259"/>
        <v>0</v>
      </c>
      <c r="T601" s="85">
        <f t="shared" si="259"/>
        <v>0</v>
      </c>
      <c r="U601" s="85">
        <f t="shared" si="259"/>
        <v>0</v>
      </c>
      <c r="V601" s="85">
        <f t="shared" si="259"/>
        <v>0</v>
      </c>
      <c r="W601" s="33"/>
      <c r="X601" s="85">
        <f t="shared" si="262"/>
        <v>1.4500000000000028</v>
      </c>
      <c r="Y601" s="85">
        <f t="shared" si="260"/>
        <v>0.51999999999999957</v>
      </c>
      <c r="Z601" s="85">
        <f t="shared" si="260"/>
        <v>-1</v>
      </c>
      <c r="AA601" s="85">
        <f t="shared" si="260"/>
        <v>-27.5</v>
      </c>
      <c r="AB601" s="85">
        <f t="shared" si="260"/>
        <v>-8</v>
      </c>
      <c r="AC601" s="85">
        <f t="shared" si="260"/>
        <v>-1</v>
      </c>
    </row>
    <row r="602" spans="1:29" x14ac:dyDescent="0.3">
      <c r="A602" s="67">
        <v>18100</v>
      </c>
      <c r="B602" s="85">
        <v>0.34999999999999432</v>
      </c>
      <c r="C602" s="85">
        <v>0.35999999999999943</v>
      </c>
      <c r="D602" s="85">
        <v>-4</v>
      </c>
      <c r="E602" s="85">
        <v>-22</v>
      </c>
      <c r="F602" s="85">
        <v>-3</v>
      </c>
      <c r="G602" s="85">
        <v>-0.5</v>
      </c>
      <c r="H602" s="113"/>
      <c r="P602" s="21" t="str">
        <f t="shared" si="261"/>
        <v>A</v>
      </c>
      <c r="Q602" s="85">
        <f t="shared" si="263"/>
        <v>0</v>
      </c>
      <c r="R602" s="85">
        <f t="shared" si="259"/>
        <v>0</v>
      </c>
      <c r="S602" s="85">
        <f t="shared" si="259"/>
        <v>0</v>
      </c>
      <c r="T602" s="85">
        <f t="shared" si="259"/>
        <v>0</v>
      </c>
      <c r="U602" s="85">
        <f t="shared" si="259"/>
        <v>0</v>
      </c>
      <c r="V602" s="85">
        <f t="shared" si="259"/>
        <v>0</v>
      </c>
      <c r="W602" s="33"/>
      <c r="X602" s="85">
        <f t="shared" si="262"/>
        <v>0.34999999999999432</v>
      </c>
      <c r="Y602" s="85">
        <f t="shared" si="260"/>
        <v>0.35999999999999943</v>
      </c>
      <c r="Z602" s="85">
        <f t="shared" si="260"/>
        <v>-4</v>
      </c>
      <c r="AA602" s="85">
        <f t="shared" si="260"/>
        <v>-22</v>
      </c>
      <c r="AB602" s="85">
        <f t="shared" si="260"/>
        <v>-3</v>
      </c>
      <c r="AC602" s="85">
        <f t="shared" si="260"/>
        <v>-0.5</v>
      </c>
    </row>
    <row r="603" spans="1:29" x14ac:dyDescent="0.3">
      <c r="A603" s="67">
        <v>18200</v>
      </c>
      <c r="B603" s="85">
        <v>-0.35000000000000142</v>
      </c>
      <c r="C603" s="85">
        <v>0.25</v>
      </c>
      <c r="D603" s="85">
        <v>-6</v>
      </c>
      <c r="E603" s="85">
        <v>-16.499999999999886</v>
      </c>
      <c r="F603" s="85">
        <v>0.5</v>
      </c>
      <c r="G603" s="85">
        <v>-0.5</v>
      </c>
      <c r="H603" s="113"/>
      <c r="P603" s="21" t="str">
        <f t="shared" si="261"/>
        <v>A</v>
      </c>
      <c r="Q603" s="85">
        <f t="shared" si="263"/>
        <v>0</v>
      </c>
      <c r="R603" s="85">
        <f t="shared" si="259"/>
        <v>0</v>
      </c>
      <c r="S603" s="85">
        <f t="shared" si="259"/>
        <v>0</v>
      </c>
      <c r="T603" s="85">
        <f t="shared" si="259"/>
        <v>0</v>
      </c>
      <c r="U603" s="85">
        <f t="shared" si="259"/>
        <v>0</v>
      </c>
      <c r="V603" s="85">
        <f t="shared" si="259"/>
        <v>0</v>
      </c>
      <c r="W603" s="33"/>
      <c r="X603" s="85">
        <f t="shared" si="262"/>
        <v>-0.35000000000000142</v>
      </c>
      <c r="Y603" s="85">
        <f t="shared" si="260"/>
        <v>0.25</v>
      </c>
      <c r="Z603" s="85">
        <f t="shared" si="260"/>
        <v>-6</v>
      </c>
      <c r="AA603" s="85">
        <f t="shared" si="260"/>
        <v>-16.499999999999886</v>
      </c>
      <c r="AB603" s="85">
        <f t="shared" si="260"/>
        <v>0.5</v>
      </c>
      <c r="AC603" s="85">
        <f t="shared" si="260"/>
        <v>-0.5</v>
      </c>
    </row>
    <row r="604" spans="1:29" x14ac:dyDescent="0.3">
      <c r="A604" s="67">
        <v>18300</v>
      </c>
      <c r="B604" s="85">
        <v>-0.79999999999999716</v>
      </c>
      <c r="C604" s="85">
        <v>0.13999999999999879</v>
      </c>
      <c r="D604" s="85">
        <v>-8</v>
      </c>
      <c r="E604" s="85">
        <v>-12.999999999999943</v>
      </c>
      <c r="F604" s="85">
        <v>3.4999999999999716</v>
      </c>
      <c r="G604" s="85">
        <v>-0.5</v>
      </c>
      <c r="H604" s="113"/>
      <c r="P604" s="21" t="str">
        <f t="shared" si="261"/>
        <v>A</v>
      </c>
      <c r="Q604" s="85">
        <f t="shared" si="263"/>
        <v>0</v>
      </c>
      <c r="R604" s="85">
        <f t="shared" si="259"/>
        <v>0</v>
      </c>
      <c r="S604" s="85">
        <f t="shared" si="259"/>
        <v>0</v>
      </c>
      <c r="T604" s="85">
        <f t="shared" si="259"/>
        <v>0</v>
      </c>
      <c r="U604" s="85">
        <f t="shared" si="259"/>
        <v>0</v>
      </c>
      <c r="V604" s="85">
        <f t="shared" si="259"/>
        <v>0</v>
      </c>
      <c r="W604" s="33"/>
      <c r="X604" s="85">
        <f t="shared" si="262"/>
        <v>-0.79999999999999716</v>
      </c>
      <c r="Y604" s="85">
        <f t="shared" si="260"/>
        <v>0.13999999999999879</v>
      </c>
      <c r="Z604" s="85">
        <f t="shared" si="260"/>
        <v>-8</v>
      </c>
      <c r="AA604" s="85">
        <f t="shared" si="260"/>
        <v>-12.999999999999943</v>
      </c>
      <c r="AB604" s="85">
        <f t="shared" si="260"/>
        <v>3.4999999999999716</v>
      </c>
      <c r="AC604" s="85">
        <f t="shared" si="260"/>
        <v>-0.5</v>
      </c>
    </row>
    <row r="605" spans="1:29" x14ac:dyDescent="0.3">
      <c r="A605" s="67">
        <v>18400</v>
      </c>
      <c r="B605" s="85">
        <v>1.6499999999999986</v>
      </c>
      <c r="C605" s="85">
        <v>0.45000000000000107</v>
      </c>
      <c r="D605" s="85">
        <v>8.5</v>
      </c>
      <c r="E605" s="85">
        <v>-6.0000000000000284</v>
      </c>
      <c r="F605" s="85">
        <v>-8</v>
      </c>
      <c r="G605" s="85">
        <v>0</v>
      </c>
      <c r="H605" s="113"/>
      <c r="P605" s="21" t="str">
        <f t="shared" si="261"/>
        <v>A</v>
      </c>
      <c r="Q605" s="85">
        <f t="shared" si="263"/>
        <v>0</v>
      </c>
      <c r="R605" s="85">
        <f t="shared" si="259"/>
        <v>0</v>
      </c>
      <c r="S605" s="85">
        <f t="shared" si="259"/>
        <v>0</v>
      </c>
      <c r="T605" s="85">
        <f t="shared" si="259"/>
        <v>0</v>
      </c>
      <c r="U605" s="85">
        <f t="shared" si="259"/>
        <v>0</v>
      </c>
      <c r="V605" s="85">
        <f t="shared" si="259"/>
        <v>0</v>
      </c>
      <c r="W605" s="33"/>
      <c r="X605" s="85">
        <f t="shared" si="262"/>
        <v>1.6499999999999986</v>
      </c>
      <c r="Y605" s="85">
        <f t="shared" si="260"/>
        <v>0.45000000000000107</v>
      </c>
      <c r="Z605" s="85">
        <f t="shared" si="260"/>
        <v>8.5</v>
      </c>
      <c r="AA605" s="85">
        <f t="shared" si="260"/>
        <v>-6.0000000000000284</v>
      </c>
      <c r="AB605" s="85">
        <f t="shared" si="260"/>
        <v>-8</v>
      </c>
      <c r="AC605" s="85">
        <f t="shared" si="260"/>
        <v>0</v>
      </c>
    </row>
    <row r="606" spans="1:29" x14ac:dyDescent="0.3">
      <c r="A606" s="67">
        <v>18500</v>
      </c>
      <c r="B606" s="85">
        <v>1.4000000000000004</v>
      </c>
      <c r="C606" s="85">
        <v>0.46000000000000085</v>
      </c>
      <c r="D606" s="85">
        <v>11</v>
      </c>
      <c r="E606" s="85">
        <v>-1</v>
      </c>
      <c r="F606" s="85">
        <v>-8.4999999999999858</v>
      </c>
      <c r="G606" s="85">
        <v>0.49999999999999956</v>
      </c>
      <c r="H606" s="113"/>
      <c r="P606" s="21" t="str">
        <f t="shared" si="261"/>
        <v>A</v>
      </c>
      <c r="Q606" s="85">
        <f t="shared" si="263"/>
        <v>0</v>
      </c>
      <c r="R606" s="85">
        <f t="shared" si="259"/>
        <v>0</v>
      </c>
      <c r="S606" s="85">
        <f t="shared" si="259"/>
        <v>0</v>
      </c>
      <c r="T606" s="85">
        <f t="shared" si="259"/>
        <v>0</v>
      </c>
      <c r="U606" s="85">
        <f t="shared" si="259"/>
        <v>0</v>
      </c>
      <c r="V606" s="85">
        <f t="shared" si="259"/>
        <v>0</v>
      </c>
      <c r="W606" s="33"/>
      <c r="X606" s="85">
        <f t="shared" si="262"/>
        <v>1.4000000000000004</v>
      </c>
      <c r="Y606" s="85">
        <f t="shared" si="260"/>
        <v>0.46000000000000085</v>
      </c>
      <c r="Z606" s="85">
        <f t="shared" si="260"/>
        <v>11</v>
      </c>
      <c r="AA606" s="85">
        <f t="shared" si="260"/>
        <v>-1</v>
      </c>
      <c r="AB606" s="85">
        <f t="shared" si="260"/>
        <v>-8.4999999999999858</v>
      </c>
      <c r="AC606" s="85">
        <f t="shared" si="260"/>
        <v>0.49999999999999956</v>
      </c>
    </row>
    <row r="607" spans="1:29" x14ac:dyDescent="0.3">
      <c r="A607" s="67">
        <v>18600</v>
      </c>
      <c r="B607" s="85">
        <v>-9.9999999999999645E-2</v>
      </c>
      <c r="C607" s="85">
        <v>0.12999999999999901</v>
      </c>
      <c r="D607" s="85">
        <v>-2.5</v>
      </c>
      <c r="E607" s="85">
        <v>-4.0000000000000142</v>
      </c>
      <c r="F607" s="85">
        <v>1</v>
      </c>
      <c r="G607" s="85">
        <v>0</v>
      </c>
      <c r="H607" s="113"/>
      <c r="P607" s="21" t="str">
        <f t="shared" si="261"/>
        <v>A</v>
      </c>
      <c r="Q607" s="85">
        <f t="shared" si="263"/>
        <v>0</v>
      </c>
      <c r="R607" s="85">
        <f t="shared" si="259"/>
        <v>0</v>
      </c>
      <c r="S607" s="85">
        <f t="shared" si="259"/>
        <v>0</v>
      </c>
      <c r="T607" s="85">
        <f t="shared" si="259"/>
        <v>0</v>
      </c>
      <c r="U607" s="85">
        <f t="shared" si="259"/>
        <v>0</v>
      </c>
      <c r="V607" s="85">
        <f t="shared" si="259"/>
        <v>0</v>
      </c>
      <c r="W607" s="33"/>
      <c r="X607" s="85">
        <f t="shared" si="262"/>
        <v>-9.9999999999999645E-2</v>
      </c>
      <c r="Y607" s="85">
        <f t="shared" si="260"/>
        <v>0.12999999999999901</v>
      </c>
      <c r="Z607" s="85">
        <f t="shared" si="260"/>
        <v>-2.5</v>
      </c>
      <c r="AA607" s="85">
        <f t="shared" si="260"/>
        <v>-4.0000000000000142</v>
      </c>
      <c r="AB607" s="85">
        <f t="shared" si="260"/>
        <v>1</v>
      </c>
      <c r="AC607" s="85">
        <f t="shared" si="260"/>
        <v>0</v>
      </c>
    </row>
    <row r="608" spans="1:29" x14ac:dyDescent="0.3">
      <c r="A608" s="67">
        <v>18700</v>
      </c>
      <c r="B608" s="85">
        <v>-0.40000000000000036</v>
      </c>
      <c r="C608" s="85">
        <v>0</v>
      </c>
      <c r="D608" s="85">
        <v>-6.5</v>
      </c>
      <c r="E608" s="85">
        <v>-4.9999999999999858</v>
      </c>
      <c r="F608" s="85">
        <v>3.5</v>
      </c>
      <c r="G608" s="85">
        <v>0</v>
      </c>
      <c r="H608" s="113"/>
      <c r="P608" s="21" t="str">
        <f t="shared" si="261"/>
        <v>A</v>
      </c>
      <c r="Q608" s="85">
        <f t="shared" si="263"/>
        <v>0</v>
      </c>
      <c r="R608" s="85">
        <f t="shared" si="259"/>
        <v>0</v>
      </c>
      <c r="S608" s="85">
        <f t="shared" si="259"/>
        <v>0</v>
      </c>
      <c r="T608" s="85">
        <f t="shared" si="259"/>
        <v>0</v>
      </c>
      <c r="U608" s="85">
        <f t="shared" si="259"/>
        <v>0</v>
      </c>
      <c r="V608" s="85">
        <f t="shared" si="259"/>
        <v>0</v>
      </c>
      <c r="W608" s="33"/>
      <c r="X608" s="85">
        <f t="shared" si="262"/>
        <v>-0.40000000000000036</v>
      </c>
      <c r="Y608" s="85">
        <f t="shared" si="260"/>
        <v>0</v>
      </c>
      <c r="Z608" s="85">
        <f t="shared" si="260"/>
        <v>-6.5</v>
      </c>
      <c r="AA608" s="85">
        <f t="shared" si="260"/>
        <v>-4.9999999999999858</v>
      </c>
      <c r="AB608" s="85">
        <f t="shared" si="260"/>
        <v>3.5</v>
      </c>
      <c r="AC608" s="85">
        <f t="shared" si="260"/>
        <v>0</v>
      </c>
    </row>
    <row r="609" spans="1:29" x14ac:dyDescent="0.3">
      <c r="A609" s="67">
        <v>18800</v>
      </c>
      <c r="B609" s="85">
        <v>-0.20000000000000018</v>
      </c>
      <c r="C609" s="85">
        <v>3.9999999999999147E-2</v>
      </c>
      <c r="D609" s="85">
        <v>-4</v>
      </c>
      <c r="E609" s="85">
        <v>-3.4999999999999858</v>
      </c>
      <c r="F609" s="85">
        <v>2.4999999999999929</v>
      </c>
      <c r="G609" s="85">
        <v>0</v>
      </c>
      <c r="H609" s="113"/>
      <c r="P609" s="21" t="str">
        <f t="shared" si="261"/>
        <v>A</v>
      </c>
      <c r="Q609" s="85">
        <f t="shared" si="263"/>
        <v>0</v>
      </c>
      <c r="R609" s="85">
        <f t="shared" si="259"/>
        <v>0</v>
      </c>
      <c r="S609" s="85">
        <f t="shared" si="259"/>
        <v>0</v>
      </c>
      <c r="T609" s="85">
        <f t="shared" si="259"/>
        <v>0</v>
      </c>
      <c r="U609" s="85">
        <f t="shared" si="259"/>
        <v>0</v>
      </c>
      <c r="V609" s="85">
        <f t="shared" si="259"/>
        <v>0</v>
      </c>
      <c r="W609" s="33"/>
      <c r="X609" s="85">
        <f t="shared" si="262"/>
        <v>-0.20000000000000018</v>
      </c>
      <c r="Y609" s="85">
        <f t="shared" si="260"/>
        <v>3.9999999999999147E-2</v>
      </c>
      <c r="Z609" s="85">
        <f t="shared" si="260"/>
        <v>-4</v>
      </c>
      <c r="AA609" s="85">
        <f t="shared" si="260"/>
        <v>-3.4999999999999858</v>
      </c>
      <c r="AB609" s="85">
        <f t="shared" si="260"/>
        <v>2.4999999999999929</v>
      </c>
      <c r="AC609" s="85">
        <f t="shared" si="260"/>
        <v>0</v>
      </c>
    </row>
    <row r="610" spans="1:29" x14ac:dyDescent="0.3">
      <c r="A610" s="67">
        <v>18900</v>
      </c>
      <c r="B610" s="85">
        <v>0.14999999999999991</v>
      </c>
      <c r="C610" s="85">
        <v>0.21000000000000085</v>
      </c>
      <c r="D610" s="85">
        <v>2</v>
      </c>
      <c r="E610" s="85">
        <v>0</v>
      </c>
      <c r="F610" s="85">
        <v>-1.5</v>
      </c>
      <c r="G610" s="85">
        <v>0</v>
      </c>
      <c r="H610" s="113"/>
      <c r="P610" s="21" t="str">
        <f t="shared" si="261"/>
        <v>A</v>
      </c>
      <c r="Q610" s="85">
        <f t="shared" si="263"/>
        <v>0</v>
      </c>
      <c r="R610" s="85">
        <f t="shared" si="259"/>
        <v>0</v>
      </c>
      <c r="S610" s="85">
        <f t="shared" si="259"/>
        <v>0</v>
      </c>
      <c r="T610" s="85">
        <f t="shared" si="259"/>
        <v>0</v>
      </c>
      <c r="U610" s="85">
        <f t="shared" si="259"/>
        <v>0</v>
      </c>
      <c r="V610" s="85">
        <f t="shared" si="259"/>
        <v>0</v>
      </c>
      <c r="W610" s="33"/>
      <c r="X610" s="85">
        <f t="shared" si="262"/>
        <v>0.14999999999999991</v>
      </c>
      <c r="Y610" s="85">
        <f t="shared" si="260"/>
        <v>0.21000000000000085</v>
      </c>
      <c r="Z610" s="85">
        <f t="shared" si="260"/>
        <v>2</v>
      </c>
      <c r="AA610" s="85">
        <f t="shared" si="260"/>
        <v>0</v>
      </c>
      <c r="AB610" s="85">
        <f t="shared" si="260"/>
        <v>-1.5</v>
      </c>
      <c r="AC610" s="85">
        <f t="shared" si="260"/>
        <v>0</v>
      </c>
    </row>
    <row r="611" spans="1:29" x14ac:dyDescent="0.3">
      <c r="A611" s="68" t="s">
        <v>120</v>
      </c>
      <c r="B611" s="86">
        <v>2.6499999999999688</v>
      </c>
      <c r="C611" s="86">
        <v>3.6699999999999982</v>
      </c>
      <c r="D611" s="86">
        <v>7</v>
      </c>
      <c r="E611" s="86">
        <v>-138.49999999999989</v>
      </c>
      <c r="F611" s="86">
        <v>-40.000000000000135</v>
      </c>
      <c r="G611" s="86">
        <v>-4.0000000000000036</v>
      </c>
      <c r="H611" s="89"/>
      <c r="I611" s="105">
        <f>X611</f>
        <v>5.0999999999999854</v>
      </c>
      <c r="J611" s="105">
        <f>Y611</f>
        <v>3.2099999999999973</v>
      </c>
      <c r="K611" s="105">
        <f>Z611</f>
        <v>-6</v>
      </c>
      <c r="L611" s="105">
        <f>AA611</f>
        <v>-126.49999999999984</v>
      </c>
      <c r="M611" s="105">
        <f t="shared" ref="M611:N611" si="264">AB611</f>
        <v>-30.000000000000078</v>
      </c>
      <c r="N611" s="105">
        <f t="shared" si="264"/>
        <v>-3.000000000000004</v>
      </c>
      <c r="P611" s="21"/>
      <c r="Q611" s="33"/>
      <c r="R611" s="33"/>
      <c r="S611" s="33"/>
      <c r="T611" s="33"/>
      <c r="U611" s="33"/>
      <c r="V611" s="33"/>
      <c r="W611" s="33"/>
      <c r="X611" s="106">
        <f>SUM(X595:X610)</f>
        <v>5.0999999999999854</v>
      </c>
      <c r="Y611" s="106">
        <f t="shared" ref="Y611:AC611" si="265">SUM(Y595:Y610)</f>
        <v>3.2099999999999973</v>
      </c>
      <c r="Z611" s="106">
        <f t="shared" si="265"/>
        <v>-6</v>
      </c>
      <c r="AA611" s="106">
        <f t="shared" si="265"/>
        <v>-126.49999999999984</v>
      </c>
      <c r="AB611" s="106">
        <f t="shared" si="265"/>
        <v>-30.000000000000078</v>
      </c>
      <c r="AC611" s="106">
        <f t="shared" si="265"/>
        <v>-3.000000000000004</v>
      </c>
    </row>
    <row r="612" spans="1:29" x14ac:dyDescent="0.3">
      <c r="A612" s="82"/>
      <c r="B612" s="89"/>
      <c r="C612" s="89"/>
      <c r="D612" s="89"/>
      <c r="E612" s="89"/>
      <c r="F612" s="89"/>
      <c r="G612" s="89"/>
      <c r="H612" s="89"/>
      <c r="P612" s="21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</row>
    <row r="613" spans="1:29" x14ac:dyDescent="0.3">
      <c r="A613" s="92" t="s">
        <v>128</v>
      </c>
      <c r="B613" s="92" t="s">
        <v>127</v>
      </c>
      <c r="C613" s="92" t="s">
        <v>129</v>
      </c>
      <c r="D613" s="92" t="s">
        <v>130</v>
      </c>
      <c r="E613" s="92" t="s">
        <v>131</v>
      </c>
      <c r="F613" s="92" t="s">
        <v>132</v>
      </c>
      <c r="G613" s="92" t="s">
        <v>133</v>
      </c>
      <c r="H613" s="92"/>
      <c r="P613" s="21"/>
      <c r="Q613" s="33"/>
      <c r="R613" s="33"/>
      <c r="S613" s="33"/>
      <c r="T613" s="33"/>
      <c r="U613" s="33"/>
      <c r="V613" s="33"/>
      <c r="W613" s="33"/>
      <c r="X613" s="33"/>
      <c r="Y613" s="33"/>
      <c r="Z613" s="33"/>
      <c r="AA613" s="33"/>
      <c r="AB613" s="33"/>
      <c r="AC613" s="33"/>
    </row>
    <row r="614" spans="1:29" x14ac:dyDescent="0.3">
      <c r="A614" s="68" t="s">
        <v>44</v>
      </c>
      <c r="B614" s="68" t="s">
        <v>36</v>
      </c>
      <c r="C614" s="68" t="s">
        <v>37</v>
      </c>
      <c r="D614" s="68" t="s">
        <v>118</v>
      </c>
      <c r="E614" s="68" t="s">
        <v>116</v>
      </c>
      <c r="F614" s="68" t="s">
        <v>119</v>
      </c>
      <c r="G614" s="68" t="s">
        <v>117</v>
      </c>
      <c r="H614" s="82"/>
      <c r="P614" s="21"/>
      <c r="Q614" s="33"/>
      <c r="R614" s="33"/>
      <c r="S614" s="33"/>
      <c r="T614" s="33"/>
      <c r="U614" s="33"/>
      <c r="V614" s="33"/>
      <c r="W614" s="33"/>
      <c r="X614" s="106">
        <f t="shared" ref="X614:AC614" si="266">SUM(X615:X630)</f>
        <v>48</v>
      </c>
      <c r="Y614" s="106">
        <f t="shared" si="266"/>
        <v>1.5900000000000034</v>
      </c>
      <c r="Z614" s="106">
        <f t="shared" si="266"/>
        <v>147.99999999999994</v>
      </c>
      <c r="AA614" s="106">
        <f t="shared" si="266"/>
        <v>35.500000000000099</v>
      </c>
      <c r="AB614" s="106">
        <f t="shared" si="266"/>
        <v>-63.499999999999986</v>
      </c>
      <c r="AC614" s="106">
        <f t="shared" si="266"/>
        <v>-5</v>
      </c>
    </row>
    <row r="615" spans="1:29" x14ac:dyDescent="0.3">
      <c r="A615" s="67">
        <v>16900</v>
      </c>
      <c r="B615" s="85">
        <v>1.3499999999999996</v>
      </c>
      <c r="C615" s="85">
        <v>0.16999999999999815</v>
      </c>
      <c r="D615" s="85">
        <v>13</v>
      </c>
      <c r="E615" s="85">
        <v>4.9999999999999858</v>
      </c>
      <c r="F615" s="85">
        <v>-7.5</v>
      </c>
      <c r="G615" s="85">
        <v>0</v>
      </c>
      <c r="H615" s="113"/>
      <c r="I615" s="105">
        <f>X614</f>
        <v>48</v>
      </c>
      <c r="J615" s="105">
        <f>Y614</f>
        <v>1.5900000000000034</v>
      </c>
      <c r="K615" s="105">
        <f t="shared" ref="K615:N615" si="267">Z614</f>
        <v>147.99999999999994</v>
      </c>
      <c r="L615" s="105">
        <f t="shared" si="267"/>
        <v>35.500000000000099</v>
      </c>
      <c r="M615" s="105">
        <f t="shared" si="267"/>
        <v>-63.499999999999986</v>
      </c>
      <c r="N615" s="105">
        <f t="shared" si="267"/>
        <v>-5</v>
      </c>
      <c r="P615" s="21" t="str">
        <f>IF(A615&lt;=$B$592,"A","B")</f>
        <v>A</v>
      </c>
      <c r="Q615" s="85">
        <f t="shared" ref="Q615:V630" si="268">IF($P615="B",B615,0)</f>
        <v>0</v>
      </c>
      <c r="R615" s="85">
        <f t="shared" si="268"/>
        <v>0</v>
      </c>
      <c r="S615" s="85">
        <f t="shared" si="268"/>
        <v>0</v>
      </c>
      <c r="T615" s="85">
        <f t="shared" si="268"/>
        <v>0</v>
      </c>
      <c r="U615" s="85">
        <f t="shared" si="268"/>
        <v>0</v>
      </c>
      <c r="V615" s="85">
        <f t="shared" si="268"/>
        <v>0</v>
      </c>
      <c r="W615" s="33"/>
      <c r="X615" s="85">
        <f>IF($P615="A",B615,0)</f>
        <v>1.3499999999999996</v>
      </c>
      <c r="Y615" s="85">
        <f t="shared" ref="Y615:AC630" si="269">IF($P615="A",C615,0)</f>
        <v>0.16999999999999815</v>
      </c>
      <c r="Z615" s="85">
        <f t="shared" si="269"/>
        <v>13</v>
      </c>
      <c r="AA615" s="85">
        <f t="shared" si="269"/>
        <v>4.9999999999999858</v>
      </c>
      <c r="AB615" s="85">
        <f t="shared" si="269"/>
        <v>-7.5</v>
      </c>
      <c r="AC615" s="85">
        <f t="shared" si="269"/>
        <v>0</v>
      </c>
    </row>
    <row r="616" spans="1:29" x14ac:dyDescent="0.3">
      <c r="A616" s="67">
        <v>17000</v>
      </c>
      <c r="B616" s="85">
        <v>3</v>
      </c>
      <c r="C616" s="85">
        <v>0.49000000000000199</v>
      </c>
      <c r="D616" s="85">
        <v>23.5</v>
      </c>
      <c r="E616" s="85">
        <v>8.0000000000000142</v>
      </c>
      <c r="F616" s="85">
        <v>-14.999999999999986</v>
      </c>
      <c r="G616" s="85">
        <v>-0.5</v>
      </c>
      <c r="H616" s="113"/>
      <c r="P616" s="21" t="str">
        <f t="shared" ref="P616:P630" si="270">IF(A616&lt;=$B$592,"A","B")</f>
        <v>A</v>
      </c>
      <c r="Q616" s="85">
        <f t="shared" si="268"/>
        <v>0</v>
      </c>
      <c r="R616" s="85">
        <f t="shared" si="268"/>
        <v>0</v>
      </c>
      <c r="S616" s="85">
        <f t="shared" si="268"/>
        <v>0</v>
      </c>
      <c r="T616" s="85">
        <f t="shared" si="268"/>
        <v>0</v>
      </c>
      <c r="U616" s="85">
        <f t="shared" si="268"/>
        <v>0</v>
      </c>
      <c r="V616" s="85">
        <f t="shared" si="268"/>
        <v>0</v>
      </c>
      <c r="W616" s="33"/>
      <c r="X616" s="85">
        <f t="shared" ref="X616:X630" si="271">IF($P616="A",B616,0)</f>
        <v>3</v>
      </c>
      <c r="Y616" s="85">
        <f t="shared" si="269"/>
        <v>0.49000000000000199</v>
      </c>
      <c r="Z616" s="85">
        <f t="shared" si="269"/>
        <v>23.5</v>
      </c>
      <c r="AA616" s="85">
        <f t="shared" si="269"/>
        <v>8.0000000000000142</v>
      </c>
      <c r="AB616" s="85">
        <f t="shared" si="269"/>
        <v>-14.999999999999986</v>
      </c>
      <c r="AC616" s="85">
        <f t="shared" si="269"/>
        <v>-0.5</v>
      </c>
    </row>
    <row r="617" spans="1:29" x14ac:dyDescent="0.3">
      <c r="A617" s="67">
        <v>17100</v>
      </c>
      <c r="B617" s="85">
        <v>1.6000000000000014</v>
      </c>
      <c r="C617" s="85">
        <v>8.9999999999999858E-2</v>
      </c>
      <c r="D617" s="85">
        <v>13.5</v>
      </c>
      <c r="E617" s="85">
        <v>5.4999999999999858</v>
      </c>
      <c r="F617" s="85">
        <v>-6.4999999999999858</v>
      </c>
      <c r="G617" s="85">
        <v>-0.50000000000000044</v>
      </c>
      <c r="H617" s="113"/>
      <c r="P617" s="21" t="str">
        <f t="shared" si="270"/>
        <v>A</v>
      </c>
      <c r="Q617" s="85">
        <f t="shared" si="268"/>
        <v>0</v>
      </c>
      <c r="R617" s="85">
        <f t="shared" si="268"/>
        <v>0</v>
      </c>
      <c r="S617" s="85">
        <f t="shared" si="268"/>
        <v>0</v>
      </c>
      <c r="T617" s="85">
        <f t="shared" si="268"/>
        <v>0</v>
      </c>
      <c r="U617" s="85">
        <f t="shared" si="268"/>
        <v>0</v>
      </c>
      <c r="V617" s="85">
        <f t="shared" si="268"/>
        <v>0</v>
      </c>
      <c r="W617" s="33"/>
      <c r="X617" s="85">
        <f t="shared" si="271"/>
        <v>1.6000000000000014</v>
      </c>
      <c r="Y617" s="85">
        <f t="shared" si="269"/>
        <v>8.9999999999999858E-2</v>
      </c>
      <c r="Z617" s="85">
        <f t="shared" si="269"/>
        <v>13.5</v>
      </c>
      <c r="AA617" s="85">
        <f t="shared" si="269"/>
        <v>5.4999999999999858</v>
      </c>
      <c r="AB617" s="85">
        <f t="shared" si="269"/>
        <v>-6.4999999999999858</v>
      </c>
      <c r="AC617" s="85">
        <f t="shared" si="269"/>
        <v>-0.50000000000000044</v>
      </c>
    </row>
    <row r="618" spans="1:29" x14ac:dyDescent="0.3">
      <c r="A618" s="67">
        <v>17200</v>
      </c>
      <c r="B618" s="85">
        <v>1.6999999999999993</v>
      </c>
      <c r="C618" s="85">
        <v>2.9999999999999361E-2</v>
      </c>
      <c r="D618" s="85">
        <v>13.5</v>
      </c>
      <c r="E618" s="85">
        <v>6</v>
      </c>
      <c r="F618" s="85">
        <v>-5.5000000000000142</v>
      </c>
      <c r="G618" s="85">
        <v>-0.5</v>
      </c>
      <c r="H618" s="113"/>
      <c r="P618" s="21" t="str">
        <f t="shared" si="270"/>
        <v>A</v>
      </c>
      <c r="Q618" s="85">
        <f t="shared" si="268"/>
        <v>0</v>
      </c>
      <c r="R618" s="85">
        <f t="shared" si="268"/>
        <v>0</v>
      </c>
      <c r="S618" s="85">
        <f t="shared" si="268"/>
        <v>0</v>
      </c>
      <c r="T618" s="85">
        <f t="shared" si="268"/>
        <v>0</v>
      </c>
      <c r="U618" s="85">
        <f t="shared" si="268"/>
        <v>0</v>
      </c>
      <c r="V618" s="85">
        <f t="shared" si="268"/>
        <v>0</v>
      </c>
      <c r="W618" s="33"/>
      <c r="X618" s="85">
        <f t="shared" si="271"/>
        <v>1.6999999999999993</v>
      </c>
      <c r="Y618" s="85">
        <f t="shared" si="269"/>
        <v>2.9999999999999361E-2</v>
      </c>
      <c r="Z618" s="85">
        <f t="shared" si="269"/>
        <v>13.5</v>
      </c>
      <c r="AA618" s="85">
        <f t="shared" si="269"/>
        <v>6</v>
      </c>
      <c r="AB618" s="85">
        <f t="shared" si="269"/>
        <v>-5.5000000000000142</v>
      </c>
      <c r="AC618" s="85">
        <f t="shared" si="269"/>
        <v>-0.5</v>
      </c>
    </row>
    <row r="619" spans="1:29" x14ac:dyDescent="0.3">
      <c r="A619" s="67">
        <v>17300</v>
      </c>
      <c r="B619" s="85">
        <v>2</v>
      </c>
      <c r="C619" s="85">
        <v>1.0000000000001563E-2</v>
      </c>
      <c r="D619" s="85">
        <v>14</v>
      </c>
      <c r="E619" s="85">
        <v>6.0000000000000284</v>
      </c>
      <c r="F619" s="85">
        <v>-4.5</v>
      </c>
      <c r="G619" s="85">
        <v>0</v>
      </c>
      <c r="H619" s="113"/>
      <c r="P619" s="21" t="str">
        <f t="shared" si="270"/>
        <v>A</v>
      </c>
      <c r="Q619" s="85">
        <f t="shared" si="268"/>
        <v>0</v>
      </c>
      <c r="R619" s="85">
        <f t="shared" si="268"/>
        <v>0</v>
      </c>
      <c r="S619" s="85">
        <f t="shared" si="268"/>
        <v>0</v>
      </c>
      <c r="T619" s="85">
        <f t="shared" si="268"/>
        <v>0</v>
      </c>
      <c r="U619" s="85">
        <f t="shared" si="268"/>
        <v>0</v>
      </c>
      <c r="V619" s="85">
        <f t="shared" si="268"/>
        <v>0</v>
      </c>
      <c r="W619" s="33"/>
      <c r="X619" s="85">
        <f t="shared" si="271"/>
        <v>2</v>
      </c>
      <c r="Y619" s="85">
        <f t="shared" si="269"/>
        <v>1.0000000000001563E-2</v>
      </c>
      <c r="Z619" s="85">
        <f t="shared" si="269"/>
        <v>14</v>
      </c>
      <c r="AA619" s="85">
        <f t="shared" si="269"/>
        <v>6.0000000000000284</v>
      </c>
      <c r="AB619" s="85">
        <f t="shared" si="269"/>
        <v>-4.5</v>
      </c>
      <c r="AC619" s="85">
        <f t="shared" si="269"/>
        <v>0</v>
      </c>
    </row>
    <row r="620" spans="1:29" x14ac:dyDescent="0.3">
      <c r="A620" s="67">
        <v>17400</v>
      </c>
      <c r="B620" s="85">
        <v>2.25</v>
      </c>
      <c r="C620" s="85">
        <v>-2.9999999999999361E-2</v>
      </c>
      <c r="D620" s="85">
        <v>13.499999999999943</v>
      </c>
      <c r="E620" s="85">
        <v>6.5000000000000284</v>
      </c>
      <c r="F620" s="85">
        <v>-3.5</v>
      </c>
      <c r="G620" s="85">
        <v>-0.49999999999999911</v>
      </c>
      <c r="H620" s="113"/>
      <c r="P620" s="21" t="str">
        <f t="shared" si="270"/>
        <v>A</v>
      </c>
      <c r="Q620" s="85">
        <f>IF($P620="B",B620,0)</f>
        <v>0</v>
      </c>
      <c r="R620" s="85">
        <f t="shared" si="268"/>
        <v>0</v>
      </c>
      <c r="S620" s="85">
        <f t="shared" si="268"/>
        <v>0</v>
      </c>
      <c r="T620" s="85">
        <f t="shared" si="268"/>
        <v>0</v>
      </c>
      <c r="U620" s="85">
        <f t="shared" si="268"/>
        <v>0</v>
      </c>
      <c r="V620" s="85">
        <f t="shared" si="268"/>
        <v>0</v>
      </c>
      <c r="W620" s="33"/>
      <c r="X620" s="85">
        <f t="shared" si="271"/>
        <v>2.25</v>
      </c>
      <c r="Y620" s="85">
        <f t="shared" si="269"/>
        <v>-2.9999999999999361E-2</v>
      </c>
      <c r="Z620" s="85">
        <f t="shared" si="269"/>
        <v>13.499999999999943</v>
      </c>
      <c r="AA620" s="85">
        <f t="shared" si="269"/>
        <v>6.5000000000000284</v>
      </c>
      <c r="AB620" s="85">
        <f t="shared" si="269"/>
        <v>-3.5</v>
      </c>
      <c r="AC620" s="85">
        <f t="shared" si="269"/>
        <v>-0.49999999999999911</v>
      </c>
    </row>
    <row r="621" spans="1:29" x14ac:dyDescent="0.3">
      <c r="A621" s="67">
        <v>17500</v>
      </c>
      <c r="B621" s="85">
        <v>2.8999999999999986</v>
      </c>
      <c r="C621" s="85">
        <v>-1.9999999999999574E-2</v>
      </c>
      <c r="D621" s="85">
        <v>13.5</v>
      </c>
      <c r="E621" s="85">
        <v>6.4999999999999432</v>
      </c>
      <c r="F621" s="85">
        <v>-3</v>
      </c>
      <c r="G621" s="85">
        <v>-0.5</v>
      </c>
      <c r="H621" s="113"/>
      <c r="P621" s="21" t="str">
        <f t="shared" si="270"/>
        <v>A</v>
      </c>
      <c r="Q621" s="85">
        <f t="shared" ref="Q621:Q630" si="272">IF($P621="B",B621,0)</f>
        <v>0</v>
      </c>
      <c r="R621" s="85">
        <f t="shared" si="268"/>
        <v>0</v>
      </c>
      <c r="S621" s="85">
        <f t="shared" si="268"/>
        <v>0</v>
      </c>
      <c r="T621" s="85">
        <f t="shared" si="268"/>
        <v>0</v>
      </c>
      <c r="U621" s="85">
        <f t="shared" si="268"/>
        <v>0</v>
      </c>
      <c r="V621" s="85">
        <f t="shared" si="268"/>
        <v>0</v>
      </c>
      <c r="W621" s="33"/>
      <c r="X621" s="85">
        <f t="shared" si="271"/>
        <v>2.8999999999999986</v>
      </c>
      <c r="Y621" s="85">
        <f t="shared" si="269"/>
        <v>-1.9999999999999574E-2</v>
      </c>
      <c r="Z621" s="85">
        <f t="shared" si="269"/>
        <v>13.5</v>
      </c>
      <c r="AA621" s="85">
        <f t="shared" si="269"/>
        <v>6.4999999999999432</v>
      </c>
      <c r="AB621" s="85">
        <f t="shared" si="269"/>
        <v>-3</v>
      </c>
      <c r="AC621" s="85">
        <f t="shared" si="269"/>
        <v>-0.5</v>
      </c>
    </row>
    <row r="622" spans="1:29" x14ac:dyDescent="0.3">
      <c r="A622" s="67">
        <v>17600</v>
      </c>
      <c r="B622" s="85">
        <v>4.5499999999999972</v>
      </c>
      <c r="C622" s="85">
        <v>6.0000000000000497E-2</v>
      </c>
      <c r="D622" s="85">
        <v>15</v>
      </c>
      <c r="E622" s="85">
        <v>5.5</v>
      </c>
      <c r="F622" s="85">
        <v>-4.0000000000000284</v>
      </c>
      <c r="G622" s="85">
        <v>-0.5</v>
      </c>
      <c r="H622" s="113"/>
      <c r="P622" s="21" t="str">
        <f t="shared" si="270"/>
        <v>A</v>
      </c>
      <c r="Q622" s="85">
        <f t="shared" si="272"/>
        <v>0</v>
      </c>
      <c r="R622" s="85">
        <f t="shared" si="268"/>
        <v>0</v>
      </c>
      <c r="S622" s="85">
        <f t="shared" si="268"/>
        <v>0</v>
      </c>
      <c r="T622" s="85">
        <f t="shared" si="268"/>
        <v>0</v>
      </c>
      <c r="U622" s="85">
        <f t="shared" si="268"/>
        <v>0</v>
      </c>
      <c r="V622" s="85">
        <f t="shared" si="268"/>
        <v>0</v>
      </c>
      <c r="W622" s="33"/>
      <c r="X622" s="85">
        <f t="shared" si="271"/>
        <v>4.5499999999999972</v>
      </c>
      <c r="Y622" s="85">
        <f t="shared" si="269"/>
        <v>6.0000000000000497E-2</v>
      </c>
      <c r="Z622" s="85">
        <f t="shared" si="269"/>
        <v>15</v>
      </c>
      <c r="AA622" s="85">
        <f t="shared" si="269"/>
        <v>5.5</v>
      </c>
      <c r="AB622" s="85">
        <f t="shared" si="269"/>
        <v>-4.0000000000000284</v>
      </c>
      <c r="AC622" s="85">
        <f t="shared" si="269"/>
        <v>-0.5</v>
      </c>
    </row>
    <row r="623" spans="1:29" x14ac:dyDescent="0.3">
      <c r="A623" s="67">
        <v>17700</v>
      </c>
      <c r="B623" s="85">
        <v>8.25</v>
      </c>
      <c r="C623" s="85">
        <v>0.27000000000000135</v>
      </c>
      <c r="D623" s="85">
        <v>15</v>
      </c>
      <c r="E623" s="85">
        <v>-0.49999999999994316</v>
      </c>
      <c r="F623" s="85">
        <v>-7</v>
      </c>
      <c r="G623" s="85">
        <v>-0.5</v>
      </c>
      <c r="H623" s="113"/>
      <c r="P623" s="21" t="str">
        <f t="shared" si="270"/>
        <v>A</v>
      </c>
      <c r="Q623" s="85">
        <f t="shared" si="272"/>
        <v>0</v>
      </c>
      <c r="R623" s="85">
        <f t="shared" si="268"/>
        <v>0</v>
      </c>
      <c r="S623" s="85">
        <f t="shared" si="268"/>
        <v>0</v>
      </c>
      <c r="T623" s="85">
        <f t="shared" si="268"/>
        <v>0</v>
      </c>
      <c r="U623" s="85">
        <f t="shared" si="268"/>
        <v>0</v>
      </c>
      <c r="V623" s="85">
        <f t="shared" si="268"/>
        <v>0</v>
      </c>
      <c r="W623" s="33"/>
      <c r="X623" s="85">
        <f t="shared" si="271"/>
        <v>8.25</v>
      </c>
      <c r="Y623" s="85">
        <f t="shared" si="269"/>
        <v>0.27000000000000135</v>
      </c>
      <c r="Z623" s="85">
        <f t="shared" si="269"/>
        <v>15</v>
      </c>
      <c r="AA623" s="85">
        <f t="shared" si="269"/>
        <v>-0.49999999999994316</v>
      </c>
      <c r="AB623" s="85">
        <f t="shared" si="269"/>
        <v>-7</v>
      </c>
      <c r="AC623" s="85">
        <f t="shared" si="269"/>
        <v>-0.5</v>
      </c>
    </row>
    <row r="624" spans="1:29" x14ac:dyDescent="0.3">
      <c r="A624" s="67">
        <v>17800</v>
      </c>
      <c r="B624" s="85">
        <v>9.75</v>
      </c>
      <c r="C624" s="85">
        <v>0.27999999999999936</v>
      </c>
      <c r="D624" s="85">
        <v>9.5</v>
      </c>
      <c r="E624" s="85">
        <v>-4.9999999999999432</v>
      </c>
      <c r="F624" s="85">
        <v>-5</v>
      </c>
      <c r="G624" s="85">
        <v>-1</v>
      </c>
      <c r="H624" s="113"/>
      <c r="P624" s="21" t="str">
        <f t="shared" si="270"/>
        <v>A</v>
      </c>
      <c r="Q624" s="85">
        <f t="shared" si="272"/>
        <v>0</v>
      </c>
      <c r="R624" s="85">
        <f t="shared" si="268"/>
        <v>0</v>
      </c>
      <c r="S624" s="85">
        <f t="shared" si="268"/>
        <v>0</v>
      </c>
      <c r="T624" s="85">
        <f t="shared" si="268"/>
        <v>0</v>
      </c>
      <c r="U624" s="85">
        <f t="shared" si="268"/>
        <v>0</v>
      </c>
      <c r="V624" s="85">
        <f t="shared" si="268"/>
        <v>0</v>
      </c>
      <c r="W624" s="33"/>
      <c r="X624" s="85">
        <f t="shared" si="271"/>
        <v>9.75</v>
      </c>
      <c r="Y624" s="85">
        <f t="shared" si="269"/>
        <v>0.27999999999999936</v>
      </c>
      <c r="Z624" s="85">
        <f t="shared" si="269"/>
        <v>9.5</v>
      </c>
      <c r="AA624" s="85">
        <f t="shared" si="269"/>
        <v>-4.9999999999999432</v>
      </c>
      <c r="AB624" s="85">
        <f t="shared" si="269"/>
        <v>-5</v>
      </c>
      <c r="AC624" s="85">
        <f t="shared" si="269"/>
        <v>-1</v>
      </c>
    </row>
    <row r="625" spans="1:29" x14ac:dyDescent="0.3">
      <c r="A625" s="67">
        <v>17900</v>
      </c>
      <c r="B625" s="85">
        <v>10.650000000000006</v>
      </c>
      <c r="C625" s="85">
        <v>0.24000000000000021</v>
      </c>
      <c r="D625" s="85">
        <v>4</v>
      </c>
      <c r="E625" s="85">
        <v>-8</v>
      </c>
      <c r="F625" s="85">
        <v>-1.9999999999999716</v>
      </c>
      <c r="G625" s="85">
        <v>-0.5</v>
      </c>
      <c r="H625" s="113"/>
      <c r="P625" s="21" t="str">
        <f t="shared" si="270"/>
        <v>A</v>
      </c>
      <c r="Q625" s="85">
        <f t="shared" si="272"/>
        <v>0</v>
      </c>
      <c r="R625" s="85">
        <f t="shared" si="268"/>
        <v>0</v>
      </c>
      <c r="S625" s="85">
        <f t="shared" si="268"/>
        <v>0</v>
      </c>
      <c r="T625" s="85">
        <f t="shared" si="268"/>
        <v>0</v>
      </c>
      <c r="U625" s="85">
        <f t="shared" si="268"/>
        <v>0</v>
      </c>
      <c r="V625" s="85">
        <f t="shared" si="268"/>
        <v>0</v>
      </c>
      <c r="W625" s="33"/>
      <c r="X625" s="85">
        <f t="shared" si="271"/>
        <v>10.650000000000006</v>
      </c>
      <c r="Y625" s="85">
        <f t="shared" si="269"/>
        <v>0.24000000000000021</v>
      </c>
      <c r="Z625" s="85">
        <f t="shared" si="269"/>
        <v>4</v>
      </c>
      <c r="AA625" s="85">
        <f t="shared" si="269"/>
        <v>-8</v>
      </c>
      <c r="AB625" s="85">
        <f t="shared" si="269"/>
        <v>-1.9999999999999716</v>
      </c>
      <c r="AC625" s="85">
        <f t="shared" si="269"/>
        <v>-0.5</v>
      </c>
    </row>
    <row r="626" spans="1:29" x14ac:dyDescent="0.3">
      <c r="A626" s="67">
        <v>18000</v>
      </c>
      <c r="B626" s="85">
        <v>16.699999999999989</v>
      </c>
      <c r="C626" s="85">
        <v>0.58999999999999986</v>
      </c>
      <c r="D626" s="85">
        <v>-0.5</v>
      </c>
      <c r="E626" s="85">
        <v>-23.5</v>
      </c>
      <c r="F626" s="85">
        <v>-9.5</v>
      </c>
      <c r="G626" s="85">
        <v>-0.5</v>
      </c>
      <c r="H626" s="113"/>
      <c r="P626" s="21" t="str">
        <f t="shared" si="270"/>
        <v>B</v>
      </c>
      <c r="Q626" s="85">
        <f t="shared" si="272"/>
        <v>16.699999999999989</v>
      </c>
      <c r="R626" s="85">
        <f t="shared" si="268"/>
        <v>0.58999999999999986</v>
      </c>
      <c r="S626" s="85">
        <f t="shared" si="268"/>
        <v>-0.5</v>
      </c>
      <c r="T626" s="85">
        <f t="shared" si="268"/>
        <v>-23.5</v>
      </c>
      <c r="U626" s="85">
        <f t="shared" si="268"/>
        <v>-9.5</v>
      </c>
      <c r="V626" s="85">
        <f t="shared" si="268"/>
        <v>-0.5</v>
      </c>
      <c r="W626" s="33"/>
      <c r="X626" s="85">
        <f t="shared" si="271"/>
        <v>0</v>
      </c>
      <c r="Y626" s="85">
        <f t="shared" si="269"/>
        <v>0</v>
      </c>
      <c r="Z626" s="85">
        <f t="shared" si="269"/>
        <v>0</v>
      </c>
      <c r="AA626" s="85">
        <f t="shared" si="269"/>
        <v>0</v>
      </c>
      <c r="AB626" s="85">
        <f t="shared" si="269"/>
        <v>0</v>
      </c>
      <c r="AC626" s="85">
        <f t="shared" si="269"/>
        <v>0</v>
      </c>
    </row>
    <row r="627" spans="1:29" x14ac:dyDescent="0.3">
      <c r="A627" s="67">
        <v>18100</v>
      </c>
      <c r="B627" s="85">
        <v>18</v>
      </c>
      <c r="C627" s="85">
        <v>0.62999999999999901</v>
      </c>
      <c r="D627" s="85">
        <v>-1.5</v>
      </c>
      <c r="E627" s="85">
        <v>-24.5</v>
      </c>
      <c r="F627" s="85">
        <v>-10.5</v>
      </c>
      <c r="G627" s="85">
        <v>0</v>
      </c>
      <c r="H627" s="113"/>
      <c r="P627" s="21" t="str">
        <f t="shared" si="270"/>
        <v>B</v>
      </c>
      <c r="Q627" s="85">
        <f t="shared" si="272"/>
        <v>18</v>
      </c>
      <c r="R627" s="85">
        <f t="shared" si="268"/>
        <v>0.62999999999999901</v>
      </c>
      <c r="S627" s="85">
        <f t="shared" si="268"/>
        <v>-1.5</v>
      </c>
      <c r="T627" s="85">
        <f t="shared" si="268"/>
        <v>-24.5</v>
      </c>
      <c r="U627" s="85">
        <f t="shared" si="268"/>
        <v>-10.5</v>
      </c>
      <c r="V627" s="85">
        <f t="shared" si="268"/>
        <v>0</v>
      </c>
      <c r="W627" s="33"/>
      <c r="X627" s="85">
        <f t="shared" si="271"/>
        <v>0</v>
      </c>
      <c r="Y627" s="85">
        <f t="shared" si="269"/>
        <v>0</v>
      </c>
      <c r="Z627" s="85">
        <f t="shared" si="269"/>
        <v>0</v>
      </c>
      <c r="AA627" s="85">
        <f t="shared" si="269"/>
        <v>0</v>
      </c>
      <c r="AB627" s="85">
        <f t="shared" si="269"/>
        <v>0</v>
      </c>
      <c r="AC627" s="85">
        <f t="shared" si="269"/>
        <v>0</v>
      </c>
    </row>
    <row r="628" spans="1:29" x14ac:dyDescent="0.3">
      <c r="A628" s="67">
        <v>18200</v>
      </c>
      <c r="B628" s="85">
        <v>13.550000000000011</v>
      </c>
      <c r="C628" s="85">
        <v>0.23000000000000043</v>
      </c>
      <c r="D628" s="85">
        <v>-5.5</v>
      </c>
      <c r="E628" s="85">
        <v>-12.499999999999943</v>
      </c>
      <c r="F628" s="85">
        <v>1</v>
      </c>
      <c r="G628" s="85">
        <v>0</v>
      </c>
      <c r="H628" s="113"/>
      <c r="P628" s="21" t="str">
        <f t="shared" si="270"/>
        <v>B</v>
      </c>
      <c r="Q628" s="85">
        <f t="shared" si="272"/>
        <v>13.550000000000011</v>
      </c>
      <c r="R628" s="85">
        <f t="shared" si="268"/>
        <v>0.23000000000000043</v>
      </c>
      <c r="S628" s="85">
        <f t="shared" si="268"/>
        <v>-5.5</v>
      </c>
      <c r="T628" s="85">
        <f t="shared" si="268"/>
        <v>-12.499999999999943</v>
      </c>
      <c r="U628" s="85">
        <f t="shared" si="268"/>
        <v>1</v>
      </c>
      <c r="V628" s="85">
        <f t="shared" si="268"/>
        <v>0</v>
      </c>
      <c r="W628" s="33"/>
      <c r="X628" s="85">
        <f t="shared" si="271"/>
        <v>0</v>
      </c>
      <c r="Y628" s="85">
        <f t="shared" si="269"/>
        <v>0</v>
      </c>
      <c r="Z628" s="85">
        <f t="shared" si="269"/>
        <v>0</v>
      </c>
      <c r="AA628" s="85">
        <f t="shared" si="269"/>
        <v>0</v>
      </c>
      <c r="AB628" s="85">
        <f t="shared" si="269"/>
        <v>0</v>
      </c>
      <c r="AC628" s="85">
        <f t="shared" si="269"/>
        <v>0</v>
      </c>
    </row>
    <row r="629" spans="1:29" x14ac:dyDescent="0.3">
      <c r="A629" s="67">
        <v>18300</v>
      </c>
      <c r="B629" s="85">
        <v>10.100000000000023</v>
      </c>
      <c r="C629" s="85">
        <v>-0.16000000000000014</v>
      </c>
      <c r="D629" s="85">
        <v>-14.500000000000057</v>
      </c>
      <c r="E629" s="85">
        <v>-7</v>
      </c>
      <c r="F629" s="85">
        <v>14</v>
      </c>
      <c r="G629" s="85">
        <v>-0.5</v>
      </c>
      <c r="H629" s="113"/>
      <c r="P629" s="21" t="str">
        <f t="shared" si="270"/>
        <v>B</v>
      </c>
      <c r="Q629" s="85">
        <f t="shared" si="272"/>
        <v>10.100000000000023</v>
      </c>
      <c r="R629" s="85">
        <f t="shared" si="268"/>
        <v>-0.16000000000000014</v>
      </c>
      <c r="S629" s="85">
        <f t="shared" si="268"/>
        <v>-14.500000000000057</v>
      </c>
      <c r="T629" s="85">
        <f t="shared" si="268"/>
        <v>-7</v>
      </c>
      <c r="U629" s="85">
        <f t="shared" si="268"/>
        <v>14</v>
      </c>
      <c r="V629" s="85">
        <f t="shared" si="268"/>
        <v>-0.5</v>
      </c>
      <c r="W629" s="33"/>
      <c r="X629" s="85">
        <f t="shared" si="271"/>
        <v>0</v>
      </c>
      <c r="Y629" s="85">
        <f t="shared" si="269"/>
        <v>0</v>
      </c>
      <c r="Z629" s="85">
        <f t="shared" si="269"/>
        <v>0</v>
      </c>
      <c r="AA629" s="85">
        <f t="shared" si="269"/>
        <v>0</v>
      </c>
      <c r="AB629" s="85">
        <f t="shared" si="269"/>
        <v>0</v>
      </c>
      <c r="AC629" s="85">
        <f t="shared" si="269"/>
        <v>0</v>
      </c>
    </row>
    <row r="630" spans="1:29" x14ac:dyDescent="0.3">
      <c r="A630" s="67">
        <v>18400</v>
      </c>
      <c r="B630" s="85">
        <v>12.849999999999966</v>
      </c>
      <c r="C630" s="85">
        <v>4.9999999999998934E-2</v>
      </c>
      <c r="D630" s="85">
        <v>-8.5</v>
      </c>
      <c r="E630" s="85">
        <v>-8</v>
      </c>
      <c r="F630" s="85">
        <v>6</v>
      </c>
      <c r="G630" s="85">
        <v>-0.5</v>
      </c>
      <c r="H630" s="113"/>
      <c r="P630" s="21" t="str">
        <f t="shared" si="270"/>
        <v>B</v>
      </c>
      <c r="Q630" s="85">
        <f t="shared" si="272"/>
        <v>12.849999999999966</v>
      </c>
      <c r="R630" s="85">
        <f t="shared" si="268"/>
        <v>4.9999999999998934E-2</v>
      </c>
      <c r="S630" s="85">
        <f t="shared" si="268"/>
        <v>-8.5</v>
      </c>
      <c r="T630" s="85">
        <f t="shared" si="268"/>
        <v>-8</v>
      </c>
      <c r="U630" s="85">
        <f t="shared" si="268"/>
        <v>6</v>
      </c>
      <c r="V630" s="85">
        <f t="shared" si="268"/>
        <v>-0.5</v>
      </c>
      <c r="W630" s="33"/>
      <c r="X630" s="85">
        <f t="shared" si="271"/>
        <v>0</v>
      </c>
      <c r="Y630" s="85">
        <f t="shared" si="269"/>
        <v>0</v>
      </c>
      <c r="Z630" s="85">
        <f t="shared" si="269"/>
        <v>0</v>
      </c>
      <c r="AA630" s="85">
        <f t="shared" si="269"/>
        <v>0</v>
      </c>
      <c r="AB630" s="85">
        <f t="shared" si="269"/>
        <v>0</v>
      </c>
      <c r="AC630" s="85">
        <f t="shared" si="269"/>
        <v>0</v>
      </c>
    </row>
    <row r="631" spans="1:29" x14ac:dyDescent="0.3">
      <c r="A631" s="68" t="s">
        <v>120</v>
      </c>
      <c r="B631" s="87">
        <v>37.349999999999994</v>
      </c>
      <c r="C631" s="87">
        <v>1.3500000000000032</v>
      </c>
      <c r="D631" s="87">
        <v>143.99999999999994</v>
      </c>
      <c r="E631" s="87">
        <v>43.500000000000099</v>
      </c>
      <c r="F631" s="87">
        <v>-61.500000000000014</v>
      </c>
      <c r="G631" s="87">
        <v>-4.5</v>
      </c>
      <c r="H631" s="114"/>
      <c r="I631" s="105">
        <f>Q631</f>
        <v>71.199999999999989</v>
      </c>
      <c r="J631" s="105">
        <f>R631</f>
        <v>1.3399999999999981</v>
      </c>
      <c r="K631" s="105">
        <f t="shared" ref="K631:N631" si="273">S631</f>
        <v>-30.500000000000057</v>
      </c>
      <c r="L631" s="105">
        <f t="shared" si="273"/>
        <v>-75.499999999999943</v>
      </c>
      <c r="M631" s="105">
        <f t="shared" si="273"/>
        <v>1</v>
      </c>
      <c r="N631" s="105">
        <f t="shared" si="273"/>
        <v>-1.5</v>
      </c>
      <c r="P631" s="21"/>
      <c r="Q631" s="106">
        <f t="shared" ref="Q631:V631" si="274">+SUM(Q615:Q630)</f>
        <v>71.199999999999989</v>
      </c>
      <c r="R631" s="106">
        <f t="shared" si="274"/>
        <v>1.3399999999999981</v>
      </c>
      <c r="S631" s="106">
        <f t="shared" si="274"/>
        <v>-30.500000000000057</v>
      </c>
      <c r="T631" s="106">
        <f t="shared" si="274"/>
        <v>-75.499999999999943</v>
      </c>
      <c r="U631" s="106">
        <f t="shared" si="274"/>
        <v>1</v>
      </c>
      <c r="V631" s="106">
        <f t="shared" si="274"/>
        <v>-1.5</v>
      </c>
      <c r="W631" s="33"/>
      <c r="X631" s="33"/>
      <c r="Y631" s="33"/>
      <c r="Z631" s="33"/>
      <c r="AA631" s="33"/>
      <c r="AB631" s="33"/>
      <c r="AC631" s="33"/>
    </row>
    <row r="633" spans="1:29" x14ac:dyDescent="0.3">
      <c r="A633" s="69" t="s">
        <v>134</v>
      </c>
      <c r="B633" s="69" t="s">
        <v>135</v>
      </c>
      <c r="C633" s="69" t="s">
        <v>4</v>
      </c>
      <c r="D633" s="97"/>
      <c r="E633" s="97"/>
      <c r="F633" s="69" t="s">
        <v>136</v>
      </c>
      <c r="G633" s="69" t="s">
        <v>6</v>
      </c>
      <c r="H633" s="82"/>
    </row>
    <row r="634" spans="1:29" x14ac:dyDescent="0.3">
      <c r="A634" s="94">
        <v>17865.05</v>
      </c>
      <c r="B634" s="83">
        <v>17900</v>
      </c>
      <c r="C634" s="95">
        <v>44980</v>
      </c>
      <c r="D634" s="95"/>
      <c r="E634" s="33"/>
      <c r="F634" s="98">
        <v>44963</v>
      </c>
      <c r="G634" s="96">
        <v>0.49009259259259258</v>
      </c>
      <c r="H634" s="112"/>
    </row>
    <row r="635" spans="1:29" x14ac:dyDescent="0.3">
      <c r="A635" s="91" t="s">
        <v>128</v>
      </c>
      <c r="B635" s="92" t="s">
        <v>121</v>
      </c>
      <c r="C635" s="92" t="s">
        <v>122</v>
      </c>
      <c r="D635" s="92" t="s">
        <v>123</v>
      </c>
      <c r="E635" s="92" t="s">
        <v>124</v>
      </c>
      <c r="F635" s="92" t="s">
        <v>125</v>
      </c>
      <c r="G635" s="92" t="s">
        <v>126</v>
      </c>
      <c r="H635" s="92"/>
    </row>
    <row r="636" spans="1:29" x14ac:dyDescent="0.3">
      <c r="A636" s="68" t="s">
        <v>44</v>
      </c>
      <c r="B636" s="68" t="s">
        <v>33</v>
      </c>
      <c r="C636" s="68" t="s">
        <v>32</v>
      </c>
      <c r="D636" s="68" t="s">
        <v>113</v>
      </c>
      <c r="E636" s="68" t="s">
        <v>115</v>
      </c>
      <c r="F636" s="68" t="s">
        <v>112</v>
      </c>
      <c r="G636" s="68" t="s">
        <v>114</v>
      </c>
      <c r="H636" s="82"/>
      <c r="P636" s="21"/>
      <c r="Q636" s="106">
        <f>+SUM(Q637:Q652)</f>
        <v>-5.7999999999999261</v>
      </c>
      <c r="R636" s="106">
        <f t="shared" ref="R636:V636" si="275">+SUM(R637:R652)</f>
        <v>1.0899999999999981</v>
      </c>
      <c r="S636" s="106">
        <f t="shared" si="275"/>
        <v>57.5</v>
      </c>
      <c r="T636" s="106">
        <f t="shared" si="275"/>
        <v>-10.500000000000199</v>
      </c>
      <c r="U636" s="106">
        <f t="shared" si="275"/>
        <v>-29.000000000000114</v>
      </c>
      <c r="V636" s="106">
        <f t="shared" si="275"/>
        <v>-2</v>
      </c>
      <c r="W636" s="33"/>
      <c r="X636" s="33"/>
      <c r="Y636" s="33"/>
      <c r="Z636" s="33"/>
      <c r="AA636" s="33"/>
      <c r="AB636" s="33"/>
      <c r="AC636" s="33"/>
    </row>
    <row r="637" spans="1:29" x14ac:dyDescent="0.3">
      <c r="A637" s="67">
        <v>17400</v>
      </c>
      <c r="B637" s="85">
        <v>-5.5499999999999545</v>
      </c>
      <c r="C637" s="85">
        <v>-0.16999999999999993</v>
      </c>
      <c r="D637" s="85">
        <v>0.5</v>
      </c>
      <c r="E637" s="85">
        <v>1.4999999999999716</v>
      </c>
      <c r="F637" s="85">
        <v>2.5</v>
      </c>
      <c r="G637" s="85">
        <v>0</v>
      </c>
      <c r="H637" s="113"/>
      <c r="I637" s="105">
        <f t="shared" ref="I637:N637" si="276">Q636</f>
        <v>-5.7999999999999261</v>
      </c>
      <c r="J637" s="105">
        <f t="shared" si="276"/>
        <v>1.0899999999999981</v>
      </c>
      <c r="K637" s="105">
        <f t="shared" si="276"/>
        <v>57.5</v>
      </c>
      <c r="L637" s="105">
        <f t="shared" si="276"/>
        <v>-10.500000000000199</v>
      </c>
      <c r="M637" s="105">
        <f t="shared" si="276"/>
        <v>-29.000000000000114</v>
      </c>
      <c r="N637" s="105">
        <f t="shared" si="276"/>
        <v>-2</v>
      </c>
      <c r="P637" s="21" t="str">
        <f>IF(A637&gt;=$B$634,"A","B")</f>
        <v>B</v>
      </c>
      <c r="Q637" s="85">
        <f t="shared" ref="Q637:V652" si="277">IF($P637="B",B637,0)</f>
        <v>-5.5499999999999545</v>
      </c>
      <c r="R637" s="85">
        <f t="shared" si="277"/>
        <v>-0.16999999999999993</v>
      </c>
      <c r="S637" s="85">
        <f t="shared" si="277"/>
        <v>0.5</v>
      </c>
      <c r="T637" s="85">
        <f t="shared" si="277"/>
        <v>1.4999999999999716</v>
      </c>
      <c r="U637" s="85">
        <f t="shared" si="277"/>
        <v>2.5</v>
      </c>
      <c r="V637" s="85">
        <f t="shared" si="277"/>
        <v>0</v>
      </c>
      <c r="W637" s="33"/>
      <c r="X637" s="85">
        <f>IF($P637="A",B637,0)</f>
        <v>0</v>
      </c>
      <c r="Y637" s="85">
        <f t="shared" ref="Y637:AC652" si="278">IF($P637="A",C637,0)</f>
        <v>0</v>
      </c>
      <c r="Z637" s="85">
        <f t="shared" si="278"/>
        <v>0</v>
      </c>
      <c r="AA637" s="85">
        <f t="shared" si="278"/>
        <v>0</v>
      </c>
      <c r="AB637" s="85">
        <f t="shared" si="278"/>
        <v>0</v>
      </c>
      <c r="AC637" s="85">
        <f t="shared" si="278"/>
        <v>0</v>
      </c>
    </row>
    <row r="638" spans="1:29" x14ac:dyDescent="0.3">
      <c r="A638" s="67">
        <v>17500</v>
      </c>
      <c r="B638" s="85">
        <v>-0.39999999999997726</v>
      </c>
      <c r="C638" s="85">
        <v>0.46999999999999886</v>
      </c>
      <c r="D638" s="85">
        <v>25.5</v>
      </c>
      <c r="E638" s="85">
        <v>4</v>
      </c>
      <c r="F638" s="85">
        <v>-12.5</v>
      </c>
      <c r="G638" s="85">
        <v>-0.5</v>
      </c>
      <c r="H638" s="113"/>
      <c r="P638" s="21" t="str">
        <f t="shared" ref="P638:P652" si="279">IF(A638&gt;=$B$634,"A","B")</f>
        <v>B</v>
      </c>
      <c r="Q638" s="85">
        <f t="shared" si="277"/>
        <v>-0.39999999999997726</v>
      </c>
      <c r="R638" s="85">
        <f t="shared" si="277"/>
        <v>0.46999999999999886</v>
      </c>
      <c r="S638" s="85">
        <f t="shared" si="277"/>
        <v>25.5</v>
      </c>
      <c r="T638" s="85">
        <f t="shared" si="277"/>
        <v>4</v>
      </c>
      <c r="U638" s="85">
        <f t="shared" si="277"/>
        <v>-12.5</v>
      </c>
      <c r="V638" s="85">
        <f t="shared" si="277"/>
        <v>-0.5</v>
      </c>
      <c r="W638" s="33"/>
      <c r="X638" s="85">
        <f t="shared" ref="X638:X652" si="280">IF($P638="A",B638,0)</f>
        <v>0</v>
      </c>
      <c r="Y638" s="85">
        <f t="shared" si="278"/>
        <v>0</v>
      </c>
      <c r="Z638" s="85">
        <f t="shared" si="278"/>
        <v>0</v>
      </c>
      <c r="AA638" s="85">
        <f t="shared" si="278"/>
        <v>0</v>
      </c>
      <c r="AB638" s="85">
        <f t="shared" si="278"/>
        <v>0</v>
      </c>
      <c r="AC638" s="85">
        <f t="shared" si="278"/>
        <v>0</v>
      </c>
    </row>
    <row r="639" spans="1:29" x14ac:dyDescent="0.3">
      <c r="A639" s="67">
        <v>17600</v>
      </c>
      <c r="B639" s="85">
        <v>-3.3000000000000114</v>
      </c>
      <c r="C639" s="85">
        <v>3.9999999999999147E-2</v>
      </c>
      <c r="D639" s="85">
        <v>10</v>
      </c>
      <c r="E639" s="85">
        <v>2.9999999999999432</v>
      </c>
      <c r="F639" s="85">
        <v>-2</v>
      </c>
      <c r="G639" s="85">
        <v>-0.5</v>
      </c>
      <c r="H639" s="113"/>
      <c r="P639" s="21" t="str">
        <f t="shared" si="279"/>
        <v>B</v>
      </c>
      <c r="Q639" s="85">
        <f t="shared" si="277"/>
        <v>-3.3000000000000114</v>
      </c>
      <c r="R639" s="85">
        <f t="shared" si="277"/>
        <v>3.9999999999999147E-2</v>
      </c>
      <c r="S639" s="85">
        <f t="shared" si="277"/>
        <v>10</v>
      </c>
      <c r="T639" s="85">
        <f t="shared" si="277"/>
        <v>2.9999999999999432</v>
      </c>
      <c r="U639" s="85">
        <f t="shared" si="277"/>
        <v>-2</v>
      </c>
      <c r="V639" s="85">
        <f t="shared" si="277"/>
        <v>-0.5</v>
      </c>
      <c r="W639" s="33"/>
      <c r="X639" s="85">
        <f t="shared" si="280"/>
        <v>0</v>
      </c>
      <c r="Y639" s="85">
        <f t="shared" si="278"/>
        <v>0</v>
      </c>
      <c r="Z639" s="85">
        <f t="shared" si="278"/>
        <v>0</v>
      </c>
      <c r="AA639" s="85">
        <f t="shared" si="278"/>
        <v>0</v>
      </c>
      <c r="AB639" s="85">
        <f t="shared" si="278"/>
        <v>0</v>
      </c>
      <c r="AC639" s="85">
        <f t="shared" si="278"/>
        <v>0</v>
      </c>
    </row>
    <row r="640" spans="1:29" x14ac:dyDescent="0.3">
      <c r="A640" s="67">
        <v>17700</v>
      </c>
      <c r="B640" s="85">
        <v>2.1000000000000227</v>
      </c>
      <c r="C640" s="85">
        <v>0.44999999999999929</v>
      </c>
      <c r="D640" s="85">
        <v>14.5</v>
      </c>
      <c r="E640" s="85">
        <v>-8.5000000000000568</v>
      </c>
      <c r="F640" s="85">
        <v>-10.500000000000057</v>
      </c>
      <c r="G640" s="85">
        <v>-0.5</v>
      </c>
      <c r="H640" s="113"/>
      <c r="P640" s="21" t="str">
        <f t="shared" si="279"/>
        <v>B</v>
      </c>
      <c r="Q640" s="85">
        <f t="shared" si="277"/>
        <v>2.1000000000000227</v>
      </c>
      <c r="R640" s="85">
        <f t="shared" si="277"/>
        <v>0.44999999999999929</v>
      </c>
      <c r="S640" s="85">
        <f t="shared" si="277"/>
        <v>14.5</v>
      </c>
      <c r="T640" s="85">
        <f t="shared" si="277"/>
        <v>-8.5000000000000568</v>
      </c>
      <c r="U640" s="85">
        <f t="shared" si="277"/>
        <v>-10.500000000000057</v>
      </c>
      <c r="V640" s="85">
        <f t="shared" si="277"/>
        <v>-0.5</v>
      </c>
      <c r="W640" s="33"/>
      <c r="X640" s="85">
        <f t="shared" si="280"/>
        <v>0</v>
      </c>
      <c r="Y640" s="85">
        <f t="shared" si="278"/>
        <v>0</v>
      </c>
      <c r="Z640" s="85">
        <f t="shared" si="278"/>
        <v>0</v>
      </c>
      <c r="AA640" s="85">
        <f t="shared" si="278"/>
        <v>0</v>
      </c>
      <c r="AB640" s="85">
        <f t="shared" si="278"/>
        <v>0</v>
      </c>
      <c r="AC640" s="85">
        <f t="shared" si="278"/>
        <v>0</v>
      </c>
    </row>
    <row r="641" spans="1:29" x14ac:dyDescent="0.3">
      <c r="A641" s="67">
        <v>17800</v>
      </c>
      <c r="B641" s="85">
        <v>1.3499999999999943</v>
      </c>
      <c r="C641" s="85">
        <v>0.30000000000000071</v>
      </c>
      <c r="D641" s="85">
        <v>7</v>
      </c>
      <c r="E641" s="85">
        <v>-10.500000000000057</v>
      </c>
      <c r="F641" s="85">
        <v>-6.5000000000000568</v>
      </c>
      <c r="G641" s="85">
        <v>-0.5</v>
      </c>
      <c r="H641" s="113"/>
      <c r="P641" s="21" t="str">
        <f t="shared" si="279"/>
        <v>B</v>
      </c>
      <c r="Q641" s="85">
        <f t="shared" si="277"/>
        <v>1.3499999999999943</v>
      </c>
      <c r="R641" s="85">
        <f t="shared" si="277"/>
        <v>0.30000000000000071</v>
      </c>
      <c r="S641" s="85">
        <f t="shared" si="277"/>
        <v>7</v>
      </c>
      <c r="T641" s="85">
        <f t="shared" si="277"/>
        <v>-10.500000000000057</v>
      </c>
      <c r="U641" s="85">
        <f t="shared" si="277"/>
        <v>-6.5000000000000568</v>
      </c>
      <c r="V641" s="85">
        <f t="shared" si="277"/>
        <v>-0.5</v>
      </c>
      <c r="W641" s="33"/>
      <c r="X641" s="85">
        <f t="shared" si="280"/>
        <v>0</v>
      </c>
      <c r="Y641" s="85">
        <f t="shared" si="278"/>
        <v>0</v>
      </c>
      <c r="Z641" s="85">
        <f t="shared" si="278"/>
        <v>0</v>
      </c>
      <c r="AA641" s="85">
        <f t="shared" si="278"/>
        <v>0</v>
      </c>
      <c r="AB641" s="85">
        <f t="shared" si="278"/>
        <v>0</v>
      </c>
      <c r="AC641" s="85">
        <f t="shared" si="278"/>
        <v>0</v>
      </c>
    </row>
    <row r="642" spans="1:29" x14ac:dyDescent="0.3">
      <c r="A642" s="67">
        <v>17900</v>
      </c>
      <c r="B642" s="85">
        <v>5.1500000000000057</v>
      </c>
      <c r="C642" s="85">
        <v>0.52999999999999936</v>
      </c>
      <c r="D642" s="85">
        <v>3</v>
      </c>
      <c r="E642" s="85">
        <v>-24.499999999999943</v>
      </c>
      <c r="F642" s="85">
        <v>-10.5</v>
      </c>
      <c r="G642" s="85">
        <v>-0.5</v>
      </c>
      <c r="H642" s="113"/>
      <c r="P642" s="21" t="str">
        <f t="shared" si="279"/>
        <v>A</v>
      </c>
      <c r="Q642" s="85">
        <f>IF($P642="B",B642,0)</f>
        <v>0</v>
      </c>
      <c r="R642" s="85">
        <f t="shared" si="277"/>
        <v>0</v>
      </c>
      <c r="S642" s="85">
        <f t="shared" si="277"/>
        <v>0</v>
      </c>
      <c r="T642" s="85">
        <f t="shared" si="277"/>
        <v>0</v>
      </c>
      <c r="U642" s="85">
        <f t="shared" si="277"/>
        <v>0</v>
      </c>
      <c r="V642" s="85">
        <f t="shared" si="277"/>
        <v>0</v>
      </c>
      <c r="W642" s="33"/>
      <c r="X642" s="85">
        <f t="shared" si="280"/>
        <v>5.1500000000000057</v>
      </c>
      <c r="Y642" s="85">
        <f t="shared" si="278"/>
        <v>0.52999999999999936</v>
      </c>
      <c r="Z642" s="85">
        <f t="shared" si="278"/>
        <v>3</v>
      </c>
      <c r="AA642" s="85">
        <f t="shared" si="278"/>
        <v>-24.499999999999943</v>
      </c>
      <c r="AB642" s="85">
        <f t="shared" si="278"/>
        <v>-10.5</v>
      </c>
      <c r="AC642" s="85">
        <f t="shared" si="278"/>
        <v>-0.5</v>
      </c>
    </row>
    <row r="643" spans="1:29" x14ac:dyDescent="0.3">
      <c r="A643" s="67">
        <v>18000</v>
      </c>
      <c r="B643" s="85">
        <v>4.0499999999999972</v>
      </c>
      <c r="C643" s="85">
        <v>0.41999999999999993</v>
      </c>
      <c r="D643" s="85">
        <v>1.5</v>
      </c>
      <c r="E643" s="85">
        <v>-21</v>
      </c>
      <c r="F643" s="85">
        <v>-8</v>
      </c>
      <c r="G643" s="85">
        <v>-0.5</v>
      </c>
      <c r="H643" s="113"/>
      <c r="P643" s="21" t="str">
        <f t="shared" si="279"/>
        <v>A</v>
      </c>
      <c r="Q643" s="85">
        <f t="shared" ref="Q643:Q652" si="281">IF($P643="B",B643,0)</f>
        <v>0</v>
      </c>
      <c r="R643" s="85">
        <f t="shared" si="277"/>
        <v>0</v>
      </c>
      <c r="S643" s="85">
        <f t="shared" si="277"/>
        <v>0</v>
      </c>
      <c r="T643" s="85">
        <f t="shared" si="277"/>
        <v>0</v>
      </c>
      <c r="U643" s="85">
        <f t="shared" si="277"/>
        <v>0</v>
      </c>
      <c r="V643" s="85">
        <f t="shared" si="277"/>
        <v>0</v>
      </c>
      <c r="W643" s="33"/>
      <c r="X643" s="85">
        <f t="shared" si="280"/>
        <v>4.0499999999999972</v>
      </c>
      <c r="Y643" s="85">
        <f t="shared" si="278"/>
        <v>0.41999999999999993</v>
      </c>
      <c r="Z643" s="85">
        <f t="shared" si="278"/>
        <v>1.5</v>
      </c>
      <c r="AA643" s="85">
        <f t="shared" si="278"/>
        <v>-21</v>
      </c>
      <c r="AB643" s="85">
        <f t="shared" si="278"/>
        <v>-8</v>
      </c>
      <c r="AC643" s="85">
        <f t="shared" si="278"/>
        <v>-0.5</v>
      </c>
    </row>
    <row r="644" spans="1:29" x14ac:dyDescent="0.3">
      <c r="A644" s="67">
        <v>18100</v>
      </c>
      <c r="B644" s="85">
        <v>2.0499999999999972</v>
      </c>
      <c r="C644" s="85">
        <v>0.25</v>
      </c>
      <c r="D644" s="85">
        <v>2</v>
      </c>
      <c r="E644" s="85">
        <v>-13.499999999999943</v>
      </c>
      <c r="F644" s="85">
        <v>-4.5</v>
      </c>
      <c r="G644" s="85">
        <v>0</v>
      </c>
      <c r="H644" s="113"/>
      <c r="P644" s="21" t="str">
        <f t="shared" si="279"/>
        <v>A</v>
      </c>
      <c r="Q644" s="85">
        <f t="shared" si="281"/>
        <v>0</v>
      </c>
      <c r="R644" s="85">
        <f t="shared" si="277"/>
        <v>0</v>
      </c>
      <c r="S644" s="85">
        <f t="shared" si="277"/>
        <v>0</v>
      </c>
      <c r="T644" s="85">
        <f t="shared" si="277"/>
        <v>0</v>
      </c>
      <c r="U644" s="85">
        <f t="shared" si="277"/>
        <v>0</v>
      </c>
      <c r="V644" s="85">
        <f t="shared" si="277"/>
        <v>0</v>
      </c>
      <c r="W644" s="33"/>
      <c r="X644" s="85">
        <f t="shared" si="280"/>
        <v>2.0499999999999972</v>
      </c>
      <c r="Y644" s="85">
        <f t="shared" si="278"/>
        <v>0.25</v>
      </c>
      <c r="Z644" s="85">
        <f t="shared" si="278"/>
        <v>2</v>
      </c>
      <c r="AA644" s="85">
        <f t="shared" si="278"/>
        <v>-13.499999999999943</v>
      </c>
      <c r="AB644" s="85">
        <f t="shared" si="278"/>
        <v>-4.5</v>
      </c>
      <c r="AC644" s="85">
        <f t="shared" si="278"/>
        <v>0</v>
      </c>
    </row>
    <row r="645" spans="1:29" x14ac:dyDescent="0.3">
      <c r="A645" s="67">
        <v>18200</v>
      </c>
      <c r="B645" s="85">
        <v>0.85000000000000142</v>
      </c>
      <c r="C645" s="85">
        <v>0.15000000000000036</v>
      </c>
      <c r="D645" s="85">
        <v>1</v>
      </c>
      <c r="E645" s="85">
        <v>-7.4999999999999432</v>
      </c>
      <c r="F645" s="85">
        <v>-1.5</v>
      </c>
      <c r="G645" s="85">
        <v>0</v>
      </c>
      <c r="H645" s="113"/>
      <c r="P645" s="21" t="str">
        <f t="shared" si="279"/>
        <v>A</v>
      </c>
      <c r="Q645" s="85">
        <f t="shared" si="281"/>
        <v>0</v>
      </c>
      <c r="R645" s="85">
        <f t="shared" si="277"/>
        <v>0</v>
      </c>
      <c r="S645" s="85">
        <f t="shared" si="277"/>
        <v>0</v>
      </c>
      <c r="T645" s="85">
        <f t="shared" si="277"/>
        <v>0</v>
      </c>
      <c r="U645" s="85">
        <f t="shared" si="277"/>
        <v>0</v>
      </c>
      <c r="V645" s="85">
        <f t="shared" si="277"/>
        <v>0</v>
      </c>
      <c r="W645" s="33"/>
      <c r="X645" s="85">
        <f t="shared" si="280"/>
        <v>0.85000000000000142</v>
      </c>
      <c r="Y645" s="85">
        <f t="shared" si="278"/>
        <v>0.15000000000000036</v>
      </c>
      <c r="Z645" s="85">
        <f t="shared" si="278"/>
        <v>1</v>
      </c>
      <c r="AA645" s="85">
        <f t="shared" si="278"/>
        <v>-7.4999999999999432</v>
      </c>
      <c r="AB645" s="85">
        <f t="shared" si="278"/>
        <v>-1.5</v>
      </c>
      <c r="AC645" s="85">
        <f t="shared" si="278"/>
        <v>0</v>
      </c>
    </row>
    <row r="646" spans="1:29" x14ac:dyDescent="0.3">
      <c r="A646" s="67">
        <v>18300</v>
      </c>
      <c r="B646" s="85">
        <v>-4.9999999999997158E-2</v>
      </c>
      <c r="C646" s="85">
        <v>4.9999999999998934E-2</v>
      </c>
      <c r="D646" s="85">
        <v>-0.99999999999994316</v>
      </c>
      <c r="E646" s="85">
        <v>-5</v>
      </c>
      <c r="F646" s="85">
        <v>1</v>
      </c>
      <c r="G646" s="85">
        <v>-0.5</v>
      </c>
      <c r="H646" s="113"/>
      <c r="P646" s="21" t="str">
        <f t="shared" si="279"/>
        <v>A</v>
      </c>
      <c r="Q646" s="85">
        <f t="shared" si="281"/>
        <v>0</v>
      </c>
      <c r="R646" s="85">
        <f t="shared" si="277"/>
        <v>0</v>
      </c>
      <c r="S646" s="85">
        <f t="shared" si="277"/>
        <v>0</v>
      </c>
      <c r="T646" s="85">
        <f t="shared" si="277"/>
        <v>0</v>
      </c>
      <c r="U646" s="85">
        <f t="shared" si="277"/>
        <v>0</v>
      </c>
      <c r="V646" s="85">
        <f t="shared" si="277"/>
        <v>0</v>
      </c>
      <c r="W646" s="33"/>
      <c r="X646" s="85">
        <f t="shared" si="280"/>
        <v>-4.9999999999997158E-2</v>
      </c>
      <c r="Y646" s="85">
        <f t="shared" si="278"/>
        <v>4.9999999999998934E-2</v>
      </c>
      <c r="Z646" s="85">
        <f t="shared" si="278"/>
        <v>-0.99999999999994316</v>
      </c>
      <c r="AA646" s="85">
        <f t="shared" si="278"/>
        <v>-5</v>
      </c>
      <c r="AB646" s="85">
        <f t="shared" si="278"/>
        <v>1</v>
      </c>
      <c r="AC646" s="85">
        <f t="shared" si="278"/>
        <v>-0.5</v>
      </c>
    </row>
    <row r="647" spans="1:29" x14ac:dyDescent="0.3">
      <c r="A647" s="67">
        <v>18400</v>
      </c>
      <c r="B647" s="85">
        <v>2</v>
      </c>
      <c r="C647" s="85">
        <v>0.35000000000000142</v>
      </c>
      <c r="D647" s="85">
        <v>13.5</v>
      </c>
      <c r="E647" s="85">
        <v>0.49999999999994316</v>
      </c>
      <c r="F647" s="85">
        <v>-9.5</v>
      </c>
      <c r="G647" s="85">
        <v>0</v>
      </c>
      <c r="H647" s="113"/>
      <c r="P647" s="21" t="str">
        <f t="shared" si="279"/>
        <v>A</v>
      </c>
      <c r="Q647" s="85">
        <f t="shared" si="281"/>
        <v>0</v>
      </c>
      <c r="R647" s="85">
        <f t="shared" si="277"/>
        <v>0</v>
      </c>
      <c r="S647" s="85">
        <f t="shared" si="277"/>
        <v>0</v>
      </c>
      <c r="T647" s="85">
        <f t="shared" si="277"/>
        <v>0</v>
      </c>
      <c r="U647" s="85">
        <f t="shared" si="277"/>
        <v>0</v>
      </c>
      <c r="V647" s="85">
        <f t="shared" si="277"/>
        <v>0</v>
      </c>
      <c r="W647" s="33"/>
      <c r="X647" s="85">
        <f t="shared" si="280"/>
        <v>2</v>
      </c>
      <c r="Y647" s="85">
        <f t="shared" si="278"/>
        <v>0.35000000000000142</v>
      </c>
      <c r="Z647" s="85">
        <f t="shared" si="278"/>
        <v>13.5</v>
      </c>
      <c r="AA647" s="85">
        <f t="shared" si="278"/>
        <v>0.49999999999994316</v>
      </c>
      <c r="AB647" s="85">
        <f t="shared" si="278"/>
        <v>-9.5</v>
      </c>
      <c r="AC647" s="85">
        <f t="shared" si="278"/>
        <v>0</v>
      </c>
    </row>
    <row r="648" spans="1:29" x14ac:dyDescent="0.3">
      <c r="A648" s="67">
        <v>18500</v>
      </c>
      <c r="B648" s="85">
        <v>1.6500000000000004</v>
      </c>
      <c r="C648" s="85">
        <v>0.37000000000000099</v>
      </c>
      <c r="D648" s="85">
        <v>15.5</v>
      </c>
      <c r="E648" s="85">
        <v>3.9999999999999716</v>
      </c>
      <c r="F648" s="85">
        <v>-10</v>
      </c>
      <c r="G648" s="85">
        <v>0.49999999999999956</v>
      </c>
      <c r="H648" s="113"/>
      <c r="P648" s="21" t="str">
        <f t="shared" si="279"/>
        <v>A</v>
      </c>
      <c r="Q648" s="85">
        <f t="shared" si="281"/>
        <v>0</v>
      </c>
      <c r="R648" s="85">
        <f t="shared" si="277"/>
        <v>0</v>
      </c>
      <c r="S648" s="85">
        <f t="shared" si="277"/>
        <v>0</v>
      </c>
      <c r="T648" s="85">
        <f t="shared" si="277"/>
        <v>0</v>
      </c>
      <c r="U648" s="85">
        <f t="shared" si="277"/>
        <v>0</v>
      </c>
      <c r="V648" s="85">
        <f t="shared" si="277"/>
        <v>0</v>
      </c>
      <c r="W648" s="33"/>
      <c r="X648" s="85">
        <f t="shared" si="280"/>
        <v>1.6500000000000004</v>
      </c>
      <c r="Y648" s="85">
        <f t="shared" si="278"/>
        <v>0.37000000000000099</v>
      </c>
      <c r="Z648" s="85">
        <f t="shared" si="278"/>
        <v>15.5</v>
      </c>
      <c r="AA648" s="85">
        <f t="shared" si="278"/>
        <v>3.9999999999999716</v>
      </c>
      <c r="AB648" s="85">
        <f t="shared" si="278"/>
        <v>-10</v>
      </c>
      <c r="AC648" s="85">
        <f t="shared" si="278"/>
        <v>0.49999999999999956</v>
      </c>
    </row>
    <row r="649" spans="1:29" x14ac:dyDescent="0.3">
      <c r="A649" s="67">
        <v>18600</v>
      </c>
      <c r="B649" s="85">
        <v>0</v>
      </c>
      <c r="C649" s="85">
        <v>2.9999999999999361E-2</v>
      </c>
      <c r="D649" s="85">
        <v>0</v>
      </c>
      <c r="E649" s="85">
        <v>-1.5000000000000142</v>
      </c>
      <c r="F649" s="85">
        <v>0.5</v>
      </c>
      <c r="G649" s="85">
        <v>0</v>
      </c>
      <c r="H649" s="113"/>
      <c r="P649" s="21" t="str">
        <f t="shared" si="279"/>
        <v>A</v>
      </c>
      <c r="Q649" s="85">
        <f t="shared" si="281"/>
        <v>0</v>
      </c>
      <c r="R649" s="85">
        <f t="shared" si="277"/>
        <v>0</v>
      </c>
      <c r="S649" s="85">
        <f t="shared" si="277"/>
        <v>0</v>
      </c>
      <c r="T649" s="85">
        <f t="shared" si="277"/>
        <v>0</v>
      </c>
      <c r="U649" s="85">
        <f t="shared" si="277"/>
        <v>0</v>
      </c>
      <c r="V649" s="85">
        <f t="shared" si="277"/>
        <v>0</v>
      </c>
      <c r="W649" s="33"/>
      <c r="X649" s="85">
        <f t="shared" si="280"/>
        <v>0</v>
      </c>
      <c r="Y649" s="85">
        <f t="shared" si="278"/>
        <v>2.9999999999999361E-2</v>
      </c>
      <c r="Z649" s="85">
        <f t="shared" si="278"/>
        <v>0</v>
      </c>
      <c r="AA649" s="85">
        <f t="shared" si="278"/>
        <v>-1.5000000000000142</v>
      </c>
      <c r="AB649" s="85">
        <f t="shared" si="278"/>
        <v>0.5</v>
      </c>
      <c r="AC649" s="85">
        <f t="shared" si="278"/>
        <v>0</v>
      </c>
    </row>
    <row r="650" spans="1:29" x14ac:dyDescent="0.3">
      <c r="A650" s="67">
        <v>18700</v>
      </c>
      <c r="B650" s="85">
        <v>-0.30000000000000071</v>
      </c>
      <c r="C650" s="85">
        <v>-9.9999999999999645E-2</v>
      </c>
      <c r="D650" s="85">
        <v>-4.5</v>
      </c>
      <c r="E650" s="85">
        <v>-2.9999999999999716</v>
      </c>
      <c r="F650" s="85">
        <v>3</v>
      </c>
      <c r="G650" s="85">
        <v>0</v>
      </c>
      <c r="H650" s="113"/>
      <c r="P650" s="21" t="str">
        <f t="shared" si="279"/>
        <v>A</v>
      </c>
      <c r="Q650" s="85">
        <f t="shared" si="281"/>
        <v>0</v>
      </c>
      <c r="R650" s="85">
        <f t="shared" si="277"/>
        <v>0</v>
      </c>
      <c r="S650" s="85">
        <f t="shared" si="277"/>
        <v>0</v>
      </c>
      <c r="T650" s="85">
        <f t="shared" si="277"/>
        <v>0</v>
      </c>
      <c r="U650" s="85">
        <f t="shared" si="277"/>
        <v>0</v>
      </c>
      <c r="V650" s="85">
        <f t="shared" si="277"/>
        <v>0</v>
      </c>
      <c r="W650" s="33"/>
      <c r="X650" s="85">
        <f t="shared" si="280"/>
        <v>-0.30000000000000071</v>
      </c>
      <c r="Y650" s="85">
        <f t="shared" si="278"/>
        <v>-9.9999999999999645E-2</v>
      </c>
      <c r="Z650" s="85">
        <f t="shared" si="278"/>
        <v>-4.5</v>
      </c>
      <c r="AA650" s="85">
        <f t="shared" si="278"/>
        <v>-2.9999999999999716</v>
      </c>
      <c r="AB650" s="85">
        <f t="shared" si="278"/>
        <v>3</v>
      </c>
      <c r="AC650" s="85">
        <f t="shared" si="278"/>
        <v>0</v>
      </c>
    </row>
    <row r="651" spans="1:29" x14ac:dyDescent="0.3">
      <c r="A651" s="67">
        <v>18800</v>
      </c>
      <c r="B651" s="85">
        <v>-0.14999999999999947</v>
      </c>
      <c r="C651" s="85">
        <v>-5.0000000000000711E-2</v>
      </c>
      <c r="D651" s="85">
        <v>-2.5000000000000142</v>
      </c>
      <c r="E651" s="85">
        <v>-2</v>
      </c>
      <c r="F651" s="85">
        <v>2.0000000000000071</v>
      </c>
      <c r="G651" s="85">
        <v>0</v>
      </c>
      <c r="H651" s="113"/>
      <c r="P651" s="21" t="str">
        <f t="shared" si="279"/>
        <v>A</v>
      </c>
      <c r="Q651" s="85">
        <f t="shared" si="281"/>
        <v>0</v>
      </c>
      <c r="R651" s="85">
        <f t="shared" si="277"/>
        <v>0</v>
      </c>
      <c r="S651" s="85">
        <f t="shared" si="277"/>
        <v>0</v>
      </c>
      <c r="T651" s="85">
        <f t="shared" si="277"/>
        <v>0</v>
      </c>
      <c r="U651" s="85">
        <f t="shared" si="277"/>
        <v>0</v>
      </c>
      <c r="V651" s="85">
        <f t="shared" si="277"/>
        <v>0</v>
      </c>
      <c r="W651" s="33"/>
      <c r="X651" s="85">
        <f t="shared" si="280"/>
        <v>-0.14999999999999947</v>
      </c>
      <c r="Y651" s="85">
        <f t="shared" si="278"/>
        <v>-5.0000000000000711E-2</v>
      </c>
      <c r="Z651" s="85">
        <f t="shared" si="278"/>
        <v>-2.5000000000000142</v>
      </c>
      <c r="AA651" s="85">
        <f t="shared" si="278"/>
        <v>-2</v>
      </c>
      <c r="AB651" s="85">
        <f t="shared" si="278"/>
        <v>2.0000000000000071</v>
      </c>
      <c r="AC651" s="85">
        <f t="shared" si="278"/>
        <v>0</v>
      </c>
    </row>
    <row r="652" spans="1:29" x14ac:dyDescent="0.3">
      <c r="A652" s="67">
        <v>18900</v>
      </c>
      <c r="B652" s="85">
        <v>0.10000000000000009</v>
      </c>
      <c r="C652" s="85">
        <v>6.0000000000000497E-2</v>
      </c>
      <c r="D652" s="85">
        <v>1.5</v>
      </c>
      <c r="E652" s="85">
        <v>0</v>
      </c>
      <c r="F652" s="85">
        <v>-0.5</v>
      </c>
      <c r="G652" s="85">
        <v>0</v>
      </c>
      <c r="H652" s="113"/>
      <c r="P652" s="21" t="str">
        <f t="shared" si="279"/>
        <v>A</v>
      </c>
      <c r="Q652" s="85">
        <f t="shared" si="281"/>
        <v>0</v>
      </c>
      <c r="R652" s="85">
        <f t="shared" si="277"/>
        <v>0</v>
      </c>
      <c r="S652" s="85">
        <f t="shared" si="277"/>
        <v>0</v>
      </c>
      <c r="T652" s="85">
        <f t="shared" si="277"/>
        <v>0</v>
      </c>
      <c r="U652" s="85">
        <f t="shared" si="277"/>
        <v>0</v>
      </c>
      <c r="V652" s="85">
        <f t="shared" si="277"/>
        <v>0</v>
      </c>
      <c r="W652" s="33"/>
      <c r="X652" s="85">
        <f t="shared" si="280"/>
        <v>0.10000000000000009</v>
      </c>
      <c r="Y652" s="85">
        <f t="shared" si="278"/>
        <v>6.0000000000000497E-2</v>
      </c>
      <c r="Z652" s="85">
        <f t="shared" si="278"/>
        <v>1.5</v>
      </c>
      <c r="AA652" s="85">
        <f t="shared" si="278"/>
        <v>0</v>
      </c>
      <c r="AB652" s="85">
        <f t="shared" si="278"/>
        <v>-0.5</v>
      </c>
      <c r="AC652" s="85">
        <f t="shared" si="278"/>
        <v>0</v>
      </c>
    </row>
    <row r="653" spans="1:29" x14ac:dyDescent="0.3">
      <c r="A653" s="68" t="s">
        <v>120</v>
      </c>
      <c r="B653" s="86">
        <v>16.7</v>
      </c>
      <c r="C653" s="86">
        <v>2.3600000000000012</v>
      </c>
      <c r="D653" s="86">
        <v>37.000000000000043</v>
      </c>
      <c r="E653" s="86">
        <v>-83.999999999999957</v>
      </c>
      <c r="F653" s="86">
        <v>-44.50000000000005</v>
      </c>
      <c r="G653" s="86">
        <v>-1.5000000000000004</v>
      </c>
      <c r="H653" s="89"/>
      <c r="I653" s="105">
        <f>X653</f>
        <v>15.350000000000003</v>
      </c>
      <c r="J653" s="105">
        <f>Y653</f>
        <v>2.0600000000000005</v>
      </c>
      <c r="K653" s="105">
        <f>Z653</f>
        <v>30.000000000000043</v>
      </c>
      <c r="L653" s="105">
        <f>AA653</f>
        <v>-73.499999999999901</v>
      </c>
      <c r="M653" s="105">
        <f t="shared" ref="M653:N653" si="282">AB653</f>
        <v>-37.999999999999993</v>
      </c>
      <c r="N653" s="105">
        <f t="shared" si="282"/>
        <v>-1.0000000000000004</v>
      </c>
      <c r="P653" s="21"/>
      <c r="Q653" s="33"/>
      <c r="R653" s="33"/>
      <c r="S653" s="33"/>
      <c r="T653" s="33"/>
      <c r="U653" s="33"/>
      <c r="V653" s="33"/>
      <c r="W653" s="33"/>
      <c r="X653" s="106">
        <f>SUM(X637:X652)</f>
        <v>15.350000000000003</v>
      </c>
      <c r="Y653" s="106">
        <f t="shared" ref="Y653:AC653" si="283">SUM(Y637:Y652)</f>
        <v>2.0600000000000005</v>
      </c>
      <c r="Z653" s="106">
        <f t="shared" si="283"/>
        <v>30.000000000000043</v>
      </c>
      <c r="AA653" s="106">
        <f t="shared" si="283"/>
        <v>-73.499999999999901</v>
      </c>
      <c r="AB653" s="106">
        <f t="shared" si="283"/>
        <v>-37.999999999999993</v>
      </c>
      <c r="AC653" s="106">
        <f t="shared" si="283"/>
        <v>-1.0000000000000004</v>
      </c>
    </row>
    <row r="654" spans="1:29" x14ac:dyDescent="0.3">
      <c r="A654" s="82"/>
      <c r="B654" s="89"/>
      <c r="C654" s="89"/>
      <c r="D654" s="89"/>
      <c r="E654" s="89"/>
      <c r="F654" s="89"/>
      <c r="G654" s="89"/>
      <c r="H654" s="89"/>
      <c r="P654" s="21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</row>
    <row r="655" spans="1:29" x14ac:dyDescent="0.3">
      <c r="A655" s="92" t="s">
        <v>128</v>
      </c>
      <c r="B655" s="92" t="s">
        <v>127</v>
      </c>
      <c r="C655" s="92" t="s">
        <v>129</v>
      </c>
      <c r="D655" s="92" t="s">
        <v>130</v>
      </c>
      <c r="E655" s="92" t="s">
        <v>131</v>
      </c>
      <c r="F655" s="92" t="s">
        <v>132</v>
      </c>
      <c r="G655" s="92" t="s">
        <v>133</v>
      </c>
      <c r="H655" s="92"/>
      <c r="P655" s="21"/>
      <c r="Q655" s="33"/>
      <c r="R655" s="33"/>
      <c r="S655" s="33"/>
      <c r="T655" s="33"/>
      <c r="U655" s="33"/>
      <c r="V655" s="33"/>
      <c r="W655" s="33"/>
      <c r="X655" s="33"/>
      <c r="Y655" s="33"/>
      <c r="Z655" s="33"/>
      <c r="AA655" s="33"/>
      <c r="AB655" s="33"/>
      <c r="AC655" s="33"/>
    </row>
    <row r="656" spans="1:29" x14ac:dyDescent="0.3">
      <c r="A656" s="68" t="s">
        <v>44</v>
      </c>
      <c r="B656" s="68" t="s">
        <v>36</v>
      </c>
      <c r="C656" s="68" t="s">
        <v>37</v>
      </c>
      <c r="D656" s="68" t="s">
        <v>118</v>
      </c>
      <c r="E656" s="68" t="s">
        <v>116</v>
      </c>
      <c r="F656" s="68" t="s">
        <v>119</v>
      </c>
      <c r="G656" s="68" t="s">
        <v>117</v>
      </c>
      <c r="H656" s="82"/>
      <c r="P656" s="21"/>
      <c r="Q656" s="33"/>
      <c r="R656" s="33"/>
      <c r="S656" s="33"/>
      <c r="T656" s="33"/>
      <c r="U656" s="33"/>
      <c r="V656" s="33"/>
      <c r="W656" s="33"/>
      <c r="X656" s="106">
        <f t="shared" ref="X656:AC656" si="284">SUM(X657:X672)</f>
        <v>37.14999999999997</v>
      </c>
      <c r="Y656" s="106">
        <f t="shared" si="284"/>
        <v>2.4400000000000031</v>
      </c>
      <c r="Z656" s="106">
        <f t="shared" si="284"/>
        <v>109.49999999999994</v>
      </c>
      <c r="AA656" s="106">
        <f t="shared" si="284"/>
        <v>-5.4999999999999432</v>
      </c>
      <c r="AB656" s="106">
        <f t="shared" si="284"/>
        <v>-64.499999999999972</v>
      </c>
      <c r="AC656" s="106">
        <f t="shared" si="284"/>
        <v>-2.9999999999999991</v>
      </c>
    </row>
    <row r="657" spans="1:29" x14ac:dyDescent="0.3">
      <c r="A657" s="67">
        <v>16900</v>
      </c>
      <c r="B657" s="85">
        <v>1.1999999999999993</v>
      </c>
      <c r="C657" s="85">
        <v>0.23999999999999844</v>
      </c>
      <c r="D657" s="85">
        <v>11</v>
      </c>
      <c r="E657" s="85">
        <v>3.4999999999999858</v>
      </c>
      <c r="F657" s="85">
        <v>-6.5</v>
      </c>
      <c r="G657" s="85">
        <v>0</v>
      </c>
      <c r="H657" s="113"/>
      <c r="I657" s="105">
        <f>X656</f>
        <v>37.14999999999997</v>
      </c>
      <c r="J657" s="105">
        <f>Y656</f>
        <v>2.4400000000000031</v>
      </c>
      <c r="K657" s="105">
        <f t="shared" ref="K657:N657" si="285">Z656</f>
        <v>109.49999999999994</v>
      </c>
      <c r="L657" s="105">
        <f t="shared" si="285"/>
        <v>-5.4999999999999432</v>
      </c>
      <c r="M657" s="105">
        <f t="shared" si="285"/>
        <v>-64.499999999999972</v>
      </c>
      <c r="N657" s="105">
        <f t="shared" si="285"/>
        <v>-2.9999999999999991</v>
      </c>
      <c r="P657" s="21" t="str">
        <f>IF(A657&lt;=$B$634,"A","B")</f>
        <v>A</v>
      </c>
      <c r="Q657" s="85">
        <f t="shared" ref="Q657:V672" si="286">IF($P657="B",B657,0)</f>
        <v>0</v>
      </c>
      <c r="R657" s="85">
        <f t="shared" si="286"/>
        <v>0</v>
      </c>
      <c r="S657" s="85">
        <f t="shared" si="286"/>
        <v>0</v>
      </c>
      <c r="T657" s="85">
        <f t="shared" si="286"/>
        <v>0</v>
      </c>
      <c r="U657" s="85">
        <f t="shared" si="286"/>
        <v>0</v>
      </c>
      <c r="V657" s="85">
        <f t="shared" si="286"/>
        <v>0</v>
      </c>
      <c r="W657" s="33"/>
      <c r="X657" s="85">
        <f>IF($P657="A",B657,0)</f>
        <v>1.1999999999999993</v>
      </c>
      <c r="Y657" s="85">
        <f t="shared" ref="Y657:AC672" si="287">IF($P657="A",C657,0)</f>
        <v>0.23999999999999844</v>
      </c>
      <c r="Z657" s="85">
        <f t="shared" si="287"/>
        <v>11</v>
      </c>
      <c r="AA657" s="85">
        <f t="shared" si="287"/>
        <v>3.4999999999999858</v>
      </c>
      <c r="AB657" s="85">
        <f t="shared" si="287"/>
        <v>-6.5</v>
      </c>
      <c r="AC657" s="85">
        <f t="shared" si="287"/>
        <v>0</v>
      </c>
    </row>
    <row r="658" spans="1:29" x14ac:dyDescent="0.3">
      <c r="A658" s="67">
        <v>17000</v>
      </c>
      <c r="B658" s="85">
        <v>2.9499999999999993</v>
      </c>
      <c r="C658" s="85">
        <v>0.60000000000000142</v>
      </c>
      <c r="D658" s="85">
        <v>22</v>
      </c>
      <c r="E658" s="85">
        <v>6.5000000000000142</v>
      </c>
      <c r="F658" s="85">
        <v>-14.999999999999986</v>
      </c>
      <c r="G658" s="85">
        <v>-0.5</v>
      </c>
      <c r="H658" s="113"/>
      <c r="P658" s="21" t="str">
        <f t="shared" ref="P658:P672" si="288">IF(A658&lt;=$B$634,"A","B")</f>
        <v>A</v>
      </c>
      <c r="Q658" s="85">
        <f t="shared" si="286"/>
        <v>0</v>
      </c>
      <c r="R658" s="85">
        <f t="shared" si="286"/>
        <v>0</v>
      </c>
      <c r="S658" s="85">
        <f t="shared" si="286"/>
        <v>0</v>
      </c>
      <c r="T658" s="85">
        <f t="shared" si="286"/>
        <v>0</v>
      </c>
      <c r="U658" s="85">
        <f t="shared" si="286"/>
        <v>0</v>
      </c>
      <c r="V658" s="85">
        <f t="shared" si="286"/>
        <v>0</v>
      </c>
      <c r="W658" s="33"/>
      <c r="X658" s="85">
        <f t="shared" ref="X658:X672" si="289">IF($P658="A",B658,0)</f>
        <v>2.9499999999999993</v>
      </c>
      <c r="Y658" s="85">
        <f t="shared" si="287"/>
        <v>0.60000000000000142</v>
      </c>
      <c r="Z658" s="85">
        <f t="shared" si="287"/>
        <v>22</v>
      </c>
      <c r="AA658" s="85">
        <f t="shared" si="287"/>
        <v>6.5000000000000142</v>
      </c>
      <c r="AB658" s="85">
        <f t="shared" si="287"/>
        <v>-14.999999999999986</v>
      </c>
      <c r="AC658" s="85">
        <f t="shared" si="287"/>
        <v>-0.5</v>
      </c>
    </row>
    <row r="659" spans="1:29" x14ac:dyDescent="0.3">
      <c r="A659" s="67">
        <v>17100</v>
      </c>
      <c r="B659" s="85">
        <v>1.1999999999999993</v>
      </c>
      <c r="C659" s="85">
        <v>0.12000000000000099</v>
      </c>
      <c r="D659" s="85">
        <v>9.5</v>
      </c>
      <c r="E659" s="85">
        <v>3</v>
      </c>
      <c r="F659" s="85">
        <v>-4.5000000000000142</v>
      </c>
      <c r="G659" s="85">
        <v>0</v>
      </c>
      <c r="H659" s="113"/>
      <c r="P659" s="21" t="str">
        <f t="shared" si="288"/>
        <v>A</v>
      </c>
      <c r="Q659" s="85">
        <f t="shared" si="286"/>
        <v>0</v>
      </c>
      <c r="R659" s="85">
        <f t="shared" si="286"/>
        <v>0</v>
      </c>
      <c r="S659" s="85">
        <f t="shared" si="286"/>
        <v>0</v>
      </c>
      <c r="T659" s="85">
        <f t="shared" si="286"/>
        <v>0</v>
      </c>
      <c r="U659" s="85">
        <f t="shared" si="286"/>
        <v>0</v>
      </c>
      <c r="V659" s="85">
        <f t="shared" si="286"/>
        <v>0</v>
      </c>
      <c r="W659" s="33"/>
      <c r="X659" s="85">
        <f t="shared" si="289"/>
        <v>1.1999999999999993</v>
      </c>
      <c r="Y659" s="85">
        <f t="shared" si="287"/>
        <v>0.12000000000000099</v>
      </c>
      <c r="Z659" s="85">
        <f t="shared" si="287"/>
        <v>9.5</v>
      </c>
      <c r="AA659" s="85">
        <f t="shared" si="287"/>
        <v>3</v>
      </c>
      <c r="AB659" s="85">
        <f t="shared" si="287"/>
        <v>-4.5000000000000142</v>
      </c>
      <c r="AC659" s="85">
        <f t="shared" si="287"/>
        <v>0</v>
      </c>
    </row>
    <row r="660" spans="1:29" x14ac:dyDescent="0.3">
      <c r="A660" s="67">
        <v>17200</v>
      </c>
      <c r="B660" s="85">
        <v>1.3499999999999979</v>
      </c>
      <c r="C660" s="85">
        <v>0.10999999999999943</v>
      </c>
      <c r="D660" s="85">
        <v>10</v>
      </c>
      <c r="E660" s="85">
        <v>3</v>
      </c>
      <c r="F660" s="85">
        <v>-4.5</v>
      </c>
      <c r="G660" s="85">
        <v>-0.5</v>
      </c>
      <c r="H660" s="113"/>
      <c r="P660" s="21" t="str">
        <f t="shared" si="288"/>
        <v>A</v>
      </c>
      <c r="Q660" s="85">
        <f t="shared" si="286"/>
        <v>0</v>
      </c>
      <c r="R660" s="85">
        <f t="shared" si="286"/>
        <v>0</v>
      </c>
      <c r="S660" s="85">
        <f t="shared" si="286"/>
        <v>0</v>
      </c>
      <c r="T660" s="85">
        <f t="shared" si="286"/>
        <v>0</v>
      </c>
      <c r="U660" s="85">
        <f t="shared" si="286"/>
        <v>0</v>
      </c>
      <c r="V660" s="85">
        <f t="shared" si="286"/>
        <v>0</v>
      </c>
      <c r="W660" s="33"/>
      <c r="X660" s="85">
        <f t="shared" si="289"/>
        <v>1.3499999999999979</v>
      </c>
      <c r="Y660" s="85">
        <f t="shared" si="287"/>
        <v>0.10999999999999943</v>
      </c>
      <c r="Z660" s="85">
        <f t="shared" si="287"/>
        <v>10</v>
      </c>
      <c r="AA660" s="85">
        <f t="shared" si="287"/>
        <v>3</v>
      </c>
      <c r="AB660" s="85">
        <f t="shared" si="287"/>
        <v>-4.5</v>
      </c>
      <c r="AC660" s="85">
        <f t="shared" si="287"/>
        <v>-0.5</v>
      </c>
    </row>
    <row r="661" spans="1:29" x14ac:dyDescent="0.3">
      <c r="A661" s="67">
        <v>17300</v>
      </c>
      <c r="B661" s="85">
        <v>1.6000000000000014</v>
      </c>
      <c r="C661" s="85">
        <v>9.0000000000001634E-2</v>
      </c>
      <c r="D661" s="85">
        <v>10</v>
      </c>
      <c r="E661" s="85">
        <v>3.0000000000000284</v>
      </c>
      <c r="F661" s="85">
        <v>-4</v>
      </c>
      <c r="G661" s="85">
        <v>0</v>
      </c>
      <c r="H661" s="113"/>
      <c r="P661" s="21" t="str">
        <f t="shared" si="288"/>
        <v>A</v>
      </c>
      <c r="Q661" s="85">
        <f t="shared" si="286"/>
        <v>0</v>
      </c>
      <c r="R661" s="85">
        <f t="shared" si="286"/>
        <v>0</v>
      </c>
      <c r="S661" s="85">
        <f t="shared" si="286"/>
        <v>0</v>
      </c>
      <c r="T661" s="85">
        <f t="shared" si="286"/>
        <v>0</v>
      </c>
      <c r="U661" s="85">
        <f t="shared" si="286"/>
        <v>0</v>
      </c>
      <c r="V661" s="85">
        <f t="shared" si="286"/>
        <v>0</v>
      </c>
      <c r="W661" s="33"/>
      <c r="X661" s="85">
        <f t="shared" si="289"/>
        <v>1.6000000000000014</v>
      </c>
      <c r="Y661" s="85">
        <f t="shared" si="287"/>
        <v>9.0000000000001634E-2</v>
      </c>
      <c r="Z661" s="85">
        <f t="shared" si="287"/>
        <v>10</v>
      </c>
      <c r="AA661" s="85">
        <f t="shared" si="287"/>
        <v>3.0000000000000284</v>
      </c>
      <c r="AB661" s="85">
        <f t="shared" si="287"/>
        <v>-4</v>
      </c>
      <c r="AC661" s="85">
        <f t="shared" si="287"/>
        <v>0</v>
      </c>
    </row>
    <row r="662" spans="1:29" x14ac:dyDescent="0.3">
      <c r="A662" s="67">
        <v>17400</v>
      </c>
      <c r="B662" s="85">
        <v>1.6499999999999986</v>
      </c>
      <c r="C662" s="85">
        <v>5.0000000000000711E-2</v>
      </c>
      <c r="D662" s="85">
        <v>8.4999999999999432</v>
      </c>
      <c r="E662" s="85">
        <v>2.4999999999999716</v>
      </c>
      <c r="F662" s="85">
        <v>-2.5</v>
      </c>
      <c r="G662" s="85">
        <v>-0.49999999999999911</v>
      </c>
      <c r="H662" s="113"/>
      <c r="P662" s="21" t="str">
        <f t="shared" si="288"/>
        <v>A</v>
      </c>
      <c r="Q662" s="85">
        <f>IF($P662="B",B662,0)</f>
        <v>0</v>
      </c>
      <c r="R662" s="85">
        <f t="shared" si="286"/>
        <v>0</v>
      </c>
      <c r="S662" s="85">
        <f t="shared" si="286"/>
        <v>0</v>
      </c>
      <c r="T662" s="85">
        <f t="shared" si="286"/>
        <v>0</v>
      </c>
      <c r="U662" s="85">
        <f t="shared" si="286"/>
        <v>0</v>
      </c>
      <c r="V662" s="85">
        <f t="shared" si="286"/>
        <v>0</v>
      </c>
      <c r="W662" s="33"/>
      <c r="X662" s="85">
        <f t="shared" si="289"/>
        <v>1.6499999999999986</v>
      </c>
      <c r="Y662" s="85">
        <f t="shared" si="287"/>
        <v>5.0000000000000711E-2</v>
      </c>
      <c r="Z662" s="85">
        <f t="shared" si="287"/>
        <v>8.4999999999999432</v>
      </c>
      <c r="AA662" s="85">
        <f t="shared" si="287"/>
        <v>2.4999999999999716</v>
      </c>
      <c r="AB662" s="85">
        <f t="shared" si="287"/>
        <v>-2.5</v>
      </c>
      <c r="AC662" s="85">
        <f t="shared" si="287"/>
        <v>-0.49999999999999911</v>
      </c>
    </row>
    <row r="663" spans="1:29" x14ac:dyDescent="0.3">
      <c r="A663" s="67">
        <v>17500</v>
      </c>
      <c r="B663" s="85">
        <v>2.0999999999999943</v>
      </c>
      <c r="C663" s="85">
        <v>6.0000000000000497E-2</v>
      </c>
      <c r="D663" s="85">
        <v>9</v>
      </c>
      <c r="E663" s="85">
        <v>2</v>
      </c>
      <c r="F663" s="85">
        <v>-3</v>
      </c>
      <c r="G663" s="85">
        <v>0</v>
      </c>
      <c r="H663" s="113"/>
      <c r="P663" s="21" t="str">
        <f t="shared" si="288"/>
        <v>A</v>
      </c>
      <c r="Q663" s="85">
        <f t="shared" ref="Q663:Q672" si="290">IF($P663="B",B663,0)</f>
        <v>0</v>
      </c>
      <c r="R663" s="85">
        <f t="shared" si="286"/>
        <v>0</v>
      </c>
      <c r="S663" s="85">
        <f t="shared" si="286"/>
        <v>0</v>
      </c>
      <c r="T663" s="85">
        <f t="shared" si="286"/>
        <v>0</v>
      </c>
      <c r="U663" s="85">
        <f t="shared" si="286"/>
        <v>0</v>
      </c>
      <c r="V663" s="85">
        <f t="shared" si="286"/>
        <v>0</v>
      </c>
      <c r="W663" s="33"/>
      <c r="X663" s="85">
        <f t="shared" si="289"/>
        <v>2.0999999999999943</v>
      </c>
      <c r="Y663" s="85">
        <f t="shared" si="287"/>
        <v>6.0000000000000497E-2</v>
      </c>
      <c r="Z663" s="85">
        <f t="shared" si="287"/>
        <v>9</v>
      </c>
      <c r="AA663" s="85">
        <f t="shared" si="287"/>
        <v>2</v>
      </c>
      <c r="AB663" s="85">
        <f t="shared" si="287"/>
        <v>-3</v>
      </c>
      <c r="AC663" s="85">
        <f t="shared" si="287"/>
        <v>0</v>
      </c>
    </row>
    <row r="664" spans="1:29" x14ac:dyDescent="0.3">
      <c r="A664" s="67">
        <v>17600</v>
      </c>
      <c r="B664" s="85">
        <v>3.3999999999999915</v>
      </c>
      <c r="C664" s="85">
        <v>0.14000000000000057</v>
      </c>
      <c r="D664" s="85">
        <v>10</v>
      </c>
      <c r="E664" s="85">
        <v>0</v>
      </c>
      <c r="F664" s="85">
        <v>-4.0000000000000284</v>
      </c>
      <c r="G664" s="85">
        <v>0</v>
      </c>
      <c r="H664" s="113"/>
      <c r="P664" s="21" t="str">
        <f t="shared" si="288"/>
        <v>A</v>
      </c>
      <c r="Q664" s="85">
        <f t="shared" si="290"/>
        <v>0</v>
      </c>
      <c r="R664" s="85">
        <f t="shared" si="286"/>
        <v>0</v>
      </c>
      <c r="S664" s="85">
        <f t="shared" si="286"/>
        <v>0</v>
      </c>
      <c r="T664" s="85">
        <f t="shared" si="286"/>
        <v>0</v>
      </c>
      <c r="U664" s="85">
        <f t="shared" si="286"/>
        <v>0</v>
      </c>
      <c r="V664" s="85">
        <f t="shared" si="286"/>
        <v>0</v>
      </c>
      <c r="W664" s="33"/>
      <c r="X664" s="85">
        <f t="shared" si="289"/>
        <v>3.3999999999999915</v>
      </c>
      <c r="Y664" s="85">
        <f t="shared" si="287"/>
        <v>0.14000000000000057</v>
      </c>
      <c r="Z664" s="85">
        <f t="shared" si="287"/>
        <v>10</v>
      </c>
      <c r="AA664" s="85">
        <f t="shared" si="287"/>
        <v>0</v>
      </c>
      <c r="AB664" s="85">
        <f t="shared" si="287"/>
        <v>-4.0000000000000284</v>
      </c>
      <c r="AC664" s="85">
        <f t="shared" si="287"/>
        <v>0</v>
      </c>
    </row>
    <row r="665" spans="1:29" x14ac:dyDescent="0.3">
      <c r="A665" s="67">
        <v>17700</v>
      </c>
      <c r="B665" s="85">
        <v>6.3499999999999943</v>
      </c>
      <c r="C665" s="85">
        <v>0.33000000000000007</v>
      </c>
      <c r="D665" s="85">
        <v>10</v>
      </c>
      <c r="E665" s="85">
        <v>-6</v>
      </c>
      <c r="F665" s="85">
        <v>-7.4999999999999716</v>
      </c>
      <c r="G665" s="85">
        <v>-0.5</v>
      </c>
      <c r="H665" s="113"/>
      <c r="P665" s="21" t="str">
        <f t="shared" si="288"/>
        <v>A</v>
      </c>
      <c r="Q665" s="85">
        <f t="shared" si="290"/>
        <v>0</v>
      </c>
      <c r="R665" s="85">
        <f t="shared" si="286"/>
        <v>0</v>
      </c>
      <c r="S665" s="85">
        <f t="shared" si="286"/>
        <v>0</v>
      </c>
      <c r="T665" s="85">
        <f t="shared" si="286"/>
        <v>0</v>
      </c>
      <c r="U665" s="85">
        <f t="shared" si="286"/>
        <v>0</v>
      </c>
      <c r="V665" s="85">
        <f t="shared" si="286"/>
        <v>0</v>
      </c>
      <c r="W665" s="33"/>
      <c r="X665" s="85">
        <f t="shared" si="289"/>
        <v>6.3499999999999943</v>
      </c>
      <c r="Y665" s="85">
        <f t="shared" si="287"/>
        <v>0.33000000000000007</v>
      </c>
      <c r="Z665" s="85">
        <f t="shared" si="287"/>
        <v>10</v>
      </c>
      <c r="AA665" s="85">
        <f t="shared" si="287"/>
        <v>-6</v>
      </c>
      <c r="AB665" s="85">
        <f t="shared" si="287"/>
        <v>-7.4999999999999716</v>
      </c>
      <c r="AC665" s="85">
        <f t="shared" si="287"/>
        <v>-0.5</v>
      </c>
    </row>
    <row r="666" spans="1:29" x14ac:dyDescent="0.3">
      <c r="A666" s="67">
        <v>17800</v>
      </c>
      <c r="B666" s="85">
        <v>7.3499999999999943</v>
      </c>
      <c r="C666" s="85">
        <v>0.34999999999999964</v>
      </c>
      <c r="D666" s="85">
        <v>6.5</v>
      </c>
      <c r="E666" s="85">
        <v>-9.9999999999999432</v>
      </c>
      <c r="F666" s="85">
        <v>-7</v>
      </c>
      <c r="G666" s="85">
        <v>-0.5</v>
      </c>
      <c r="H666" s="113"/>
      <c r="P666" s="21" t="str">
        <f t="shared" si="288"/>
        <v>A</v>
      </c>
      <c r="Q666" s="85">
        <f t="shared" si="290"/>
        <v>0</v>
      </c>
      <c r="R666" s="85">
        <f t="shared" si="286"/>
        <v>0</v>
      </c>
      <c r="S666" s="85">
        <f t="shared" si="286"/>
        <v>0</v>
      </c>
      <c r="T666" s="85">
        <f t="shared" si="286"/>
        <v>0</v>
      </c>
      <c r="U666" s="85">
        <f t="shared" si="286"/>
        <v>0</v>
      </c>
      <c r="V666" s="85">
        <f t="shared" si="286"/>
        <v>0</v>
      </c>
      <c r="W666" s="33"/>
      <c r="X666" s="85">
        <f t="shared" si="289"/>
        <v>7.3499999999999943</v>
      </c>
      <c r="Y666" s="85">
        <f t="shared" si="287"/>
        <v>0.34999999999999964</v>
      </c>
      <c r="Z666" s="85">
        <f t="shared" si="287"/>
        <v>6.5</v>
      </c>
      <c r="AA666" s="85">
        <f t="shared" si="287"/>
        <v>-9.9999999999999432</v>
      </c>
      <c r="AB666" s="85">
        <f t="shared" si="287"/>
        <v>-7</v>
      </c>
      <c r="AC666" s="85">
        <f t="shared" si="287"/>
        <v>-0.5</v>
      </c>
    </row>
    <row r="667" spans="1:29" x14ac:dyDescent="0.3">
      <c r="A667" s="67">
        <v>17900</v>
      </c>
      <c r="B667" s="85">
        <v>8</v>
      </c>
      <c r="C667" s="85">
        <v>0.34999999999999964</v>
      </c>
      <c r="D667" s="85">
        <v>3</v>
      </c>
      <c r="E667" s="85">
        <v>-13</v>
      </c>
      <c r="F667" s="85">
        <v>-5.9999999999999716</v>
      </c>
      <c r="G667" s="85">
        <v>-0.5</v>
      </c>
      <c r="H667" s="113"/>
      <c r="P667" s="21" t="str">
        <f t="shared" si="288"/>
        <v>A</v>
      </c>
      <c r="Q667" s="85">
        <f t="shared" si="290"/>
        <v>0</v>
      </c>
      <c r="R667" s="85">
        <f t="shared" si="286"/>
        <v>0</v>
      </c>
      <c r="S667" s="85">
        <f t="shared" si="286"/>
        <v>0</v>
      </c>
      <c r="T667" s="85">
        <f t="shared" si="286"/>
        <v>0</v>
      </c>
      <c r="U667" s="85">
        <f t="shared" si="286"/>
        <v>0</v>
      </c>
      <c r="V667" s="85">
        <f t="shared" si="286"/>
        <v>0</v>
      </c>
      <c r="W667" s="33"/>
      <c r="X667" s="85">
        <f t="shared" si="289"/>
        <v>8</v>
      </c>
      <c r="Y667" s="85">
        <f t="shared" si="287"/>
        <v>0.34999999999999964</v>
      </c>
      <c r="Z667" s="85">
        <f t="shared" si="287"/>
        <v>3</v>
      </c>
      <c r="AA667" s="85">
        <f t="shared" si="287"/>
        <v>-13</v>
      </c>
      <c r="AB667" s="85">
        <f t="shared" si="287"/>
        <v>-5.9999999999999716</v>
      </c>
      <c r="AC667" s="85">
        <f t="shared" si="287"/>
        <v>-0.5</v>
      </c>
    </row>
    <row r="668" spans="1:29" x14ac:dyDescent="0.3">
      <c r="A668" s="67">
        <v>18000</v>
      </c>
      <c r="B668" s="85">
        <v>10.949999999999989</v>
      </c>
      <c r="C668" s="85">
        <v>0.51999999999999957</v>
      </c>
      <c r="D668" s="85">
        <v>2</v>
      </c>
      <c r="E668" s="85">
        <v>-20.500000000000057</v>
      </c>
      <c r="F668" s="85">
        <v>-10.5</v>
      </c>
      <c r="G668" s="85">
        <v>-0.5</v>
      </c>
      <c r="H668" s="113"/>
      <c r="P668" s="21" t="str">
        <f t="shared" si="288"/>
        <v>B</v>
      </c>
      <c r="Q668" s="85">
        <f t="shared" si="290"/>
        <v>10.949999999999989</v>
      </c>
      <c r="R668" s="85">
        <f t="shared" si="286"/>
        <v>0.51999999999999957</v>
      </c>
      <c r="S668" s="85">
        <f t="shared" si="286"/>
        <v>2</v>
      </c>
      <c r="T668" s="85">
        <f t="shared" si="286"/>
        <v>-20.500000000000057</v>
      </c>
      <c r="U668" s="85">
        <f t="shared" si="286"/>
        <v>-10.5</v>
      </c>
      <c r="V668" s="85">
        <f t="shared" si="286"/>
        <v>-0.5</v>
      </c>
      <c r="W668" s="33"/>
      <c r="X668" s="85">
        <f t="shared" si="289"/>
        <v>0</v>
      </c>
      <c r="Y668" s="85">
        <f t="shared" si="287"/>
        <v>0</v>
      </c>
      <c r="Z668" s="85">
        <f t="shared" si="287"/>
        <v>0</v>
      </c>
      <c r="AA668" s="85">
        <f t="shared" si="287"/>
        <v>0</v>
      </c>
      <c r="AB668" s="85">
        <f t="shared" si="287"/>
        <v>0</v>
      </c>
      <c r="AC668" s="85">
        <f t="shared" si="287"/>
        <v>0</v>
      </c>
    </row>
    <row r="669" spans="1:29" x14ac:dyDescent="0.3">
      <c r="A669" s="67">
        <v>18100</v>
      </c>
      <c r="B669" s="85">
        <v>11.199999999999989</v>
      </c>
      <c r="C669" s="85">
        <v>0.54999999999999893</v>
      </c>
      <c r="D669" s="85">
        <v>3.5</v>
      </c>
      <c r="E669" s="85">
        <v>-19</v>
      </c>
      <c r="F669" s="85">
        <v>-12.5</v>
      </c>
      <c r="G669" s="85">
        <v>0</v>
      </c>
      <c r="H669" s="113"/>
      <c r="P669" s="21" t="str">
        <f t="shared" si="288"/>
        <v>B</v>
      </c>
      <c r="Q669" s="85">
        <f t="shared" si="290"/>
        <v>11.199999999999989</v>
      </c>
      <c r="R669" s="85">
        <f t="shared" si="286"/>
        <v>0.54999999999999893</v>
      </c>
      <c r="S669" s="85">
        <f t="shared" si="286"/>
        <v>3.5</v>
      </c>
      <c r="T669" s="85">
        <f t="shared" si="286"/>
        <v>-19</v>
      </c>
      <c r="U669" s="85">
        <f t="shared" si="286"/>
        <v>-12.5</v>
      </c>
      <c r="V669" s="85">
        <f t="shared" si="286"/>
        <v>0</v>
      </c>
      <c r="W669" s="33"/>
      <c r="X669" s="85">
        <f t="shared" si="289"/>
        <v>0</v>
      </c>
      <c r="Y669" s="85">
        <f t="shared" si="287"/>
        <v>0</v>
      </c>
      <c r="Z669" s="85">
        <f t="shared" si="287"/>
        <v>0</v>
      </c>
      <c r="AA669" s="85">
        <f t="shared" si="287"/>
        <v>0</v>
      </c>
      <c r="AB669" s="85">
        <f t="shared" si="287"/>
        <v>0</v>
      </c>
      <c r="AC669" s="85">
        <f t="shared" si="287"/>
        <v>0</v>
      </c>
    </row>
    <row r="670" spans="1:29" x14ac:dyDescent="0.3">
      <c r="A670" s="67">
        <v>18200</v>
      </c>
      <c r="B670" s="85">
        <v>8</v>
      </c>
      <c r="C670" s="85">
        <v>0.3100000000000005</v>
      </c>
      <c r="D670" s="85">
        <v>4</v>
      </c>
      <c r="E670" s="85">
        <v>-9.4999999999999432</v>
      </c>
      <c r="F670" s="85">
        <v>-7</v>
      </c>
      <c r="G670" s="85">
        <v>0.5</v>
      </c>
      <c r="H670" s="113"/>
      <c r="P670" s="21" t="str">
        <f t="shared" si="288"/>
        <v>B</v>
      </c>
      <c r="Q670" s="85">
        <f t="shared" si="290"/>
        <v>8</v>
      </c>
      <c r="R670" s="85">
        <f t="shared" si="286"/>
        <v>0.3100000000000005</v>
      </c>
      <c r="S670" s="85">
        <f t="shared" si="286"/>
        <v>4</v>
      </c>
      <c r="T670" s="85">
        <f t="shared" si="286"/>
        <v>-9.4999999999999432</v>
      </c>
      <c r="U670" s="85">
        <f t="shared" si="286"/>
        <v>-7</v>
      </c>
      <c r="V670" s="85">
        <f t="shared" si="286"/>
        <v>0.5</v>
      </c>
      <c r="W670" s="33"/>
      <c r="X670" s="85">
        <f t="shared" si="289"/>
        <v>0</v>
      </c>
      <c r="Y670" s="85">
        <f t="shared" si="287"/>
        <v>0</v>
      </c>
      <c r="Z670" s="85">
        <f t="shared" si="287"/>
        <v>0</v>
      </c>
      <c r="AA670" s="85">
        <f t="shared" si="287"/>
        <v>0</v>
      </c>
      <c r="AB670" s="85">
        <f t="shared" si="287"/>
        <v>0</v>
      </c>
      <c r="AC670" s="85">
        <f t="shared" si="287"/>
        <v>0</v>
      </c>
    </row>
    <row r="671" spans="1:29" x14ac:dyDescent="0.3">
      <c r="A671" s="67">
        <v>18300</v>
      </c>
      <c r="B671" s="85">
        <v>4.25</v>
      </c>
      <c r="C671" s="85">
        <v>-3.9999999999999147E-2</v>
      </c>
      <c r="D671" s="85">
        <v>-3.0000000000000568</v>
      </c>
      <c r="E671" s="85">
        <v>-3</v>
      </c>
      <c r="F671" s="85">
        <v>4.5000000000000036</v>
      </c>
      <c r="G671" s="85">
        <v>0</v>
      </c>
      <c r="H671" s="113"/>
      <c r="P671" s="21" t="str">
        <f t="shared" si="288"/>
        <v>B</v>
      </c>
      <c r="Q671" s="85">
        <f t="shared" si="290"/>
        <v>4.25</v>
      </c>
      <c r="R671" s="85">
        <f t="shared" si="286"/>
        <v>-3.9999999999999147E-2</v>
      </c>
      <c r="S671" s="85">
        <f t="shared" si="286"/>
        <v>-3.0000000000000568</v>
      </c>
      <c r="T671" s="85">
        <f t="shared" si="286"/>
        <v>-3</v>
      </c>
      <c r="U671" s="85">
        <f t="shared" si="286"/>
        <v>4.5000000000000036</v>
      </c>
      <c r="V671" s="85">
        <f t="shared" si="286"/>
        <v>0</v>
      </c>
      <c r="W671" s="33"/>
      <c r="X671" s="85">
        <f t="shared" si="289"/>
        <v>0</v>
      </c>
      <c r="Y671" s="85">
        <f t="shared" si="287"/>
        <v>0</v>
      </c>
      <c r="Z671" s="85">
        <f t="shared" si="287"/>
        <v>0</v>
      </c>
      <c r="AA671" s="85">
        <f t="shared" si="287"/>
        <v>0</v>
      </c>
      <c r="AB671" s="85">
        <f t="shared" si="287"/>
        <v>0</v>
      </c>
      <c r="AC671" s="85">
        <f t="shared" si="287"/>
        <v>0</v>
      </c>
    </row>
    <row r="672" spans="1:29" x14ac:dyDescent="0.3">
      <c r="A672" s="67">
        <v>18400</v>
      </c>
      <c r="B672" s="85">
        <v>4.6999999999999886</v>
      </c>
      <c r="C672" s="85">
        <v>-1.9999999999999574E-2</v>
      </c>
      <c r="D672" s="85">
        <v>-2.0000000000000568</v>
      </c>
      <c r="E672" s="85">
        <v>-3</v>
      </c>
      <c r="F672" s="85">
        <v>3</v>
      </c>
      <c r="G672" s="85">
        <v>-0.5</v>
      </c>
      <c r="H672" s="113"/>
      <c r="P672" s="21" t="str">
        <f t="shared" si="288"/>
        <v>B</v>
      </c>
      <c r="Q672" s="85">
        <f t="shared" si="290"/>
        <v>4.6999999999999886</v>
      </c>
      <c r="R672" s="85">
        <f t="shared" si="286"/>
        <v>-1.9999999999999574E-2</v>
      </c>
      <c r="S672" s="85">
        <f t="shared" si="286"/>
        <v>-2.0000000000000568</v>
      </c>
      <c r="T672" s="85">
        <f t="shared" si="286"/>
        <v>-3</v>
      </c>
      <c r="U672" s="85">
        <f t="shared" si="286"/>
        <v>3</v>
      </c>
      <c r="V672" s="85">
        <f t="shared" si="286"/>
        <v>-0.5</v>
      </c>
      <c r="W672" s="33"/>
      <c r="X672" s="85">
        <f t="shared" si="289"/>
        <v>0</v>
      </c>
      <c r="Y672" s="85">
        <f t="shared" si="287"/>
        <v>0</v>
      </c>
      <c r="Z672" s="85">
        <f t="shared" si="287"/>
        <v>0</v>
      </c>
      <c r="AA672" s="85">
        <f t="shared" si="287"/>
        <v>0</v>
      </c>
      <c r="AB672" s="85">
        <f t="shared" si="287"/>
        <v>0</v>
      </c>
      <c r="AC672" s="85">
        <f t="shared" si="287"/>
        <v>0</v>
      </c>
    </row>
    <row r="673" spans="1:29" x14ac:dyDescent="0.3">
      <c r="A673" s="68" t="s">
        <v>120</v>
      </c>
      <c r="B673" s="87">
        <v>29.14999999999997</v>
      </c>
      <c r="C673" s="87">
        <v>2.0900000000000034</v>
      </c>
      <c r="D673" s="87">
        <v>106.49999999999994</v>
      </c>
      <c r="E673" s="87">
        <v>7.5000000000000568</v>
      </c>
      <c r="F673" s="87">
        <v>-58.5</v>
      </c>
      <c r="G673" s="87">
        <v>-2.4999999999999991</v>
      </c>
      <c r="H673" s="114"/>
      <c r="I673" s="105">
        <f>Q673</f>
        <v>39.099999999999966</v>
      </c>
      <c r="J673" s="105">
        <f>R673</f>
        <v>1.3200000000000003</v>
      </c>
      <c r="K673" s="105">
        <f t="shared" ref="K673:N673" si="291">S673</f>
        <v>4.4999999999998863</v>
      </c>
      <c r="L673" s="105">
        <f t="shared" si="291"/>
        <v>-55</v>
      </c>
      <c r="M673" s="105">
        <f t="shared" si="291"/>
        <v>-22.499999999999996</v>
      </c>
      <c r="N673" s="105">
        <f t="shared" si="291"/>
        <v>-0.5</v>
      </c>
      <c r="P673" s="21"/>
      <c r="Q673" s="106">
        <f t="shared" ref="Q673:V673" si="292">+SUM(Q657:Q672)</f>
        <v>39.099999999999966</v>
      </c>
      <c r="R673" s="106">
        <f t="shared" si="292"/>
        <v>1.3200000000000003</v>
      </c>
      <c r="S673" s="106">
        <f t="shared" si="292"/>
        <v>4.4999999999998863</v>
      </c>
      <c r="T673" s="106">
        <f t="shared" si="292"/>
        <v>-55</v>
      </c>
      <c r="U673" s="106">
        <f t="shared" si="292"/>
        <v>-22.499999999999996</v>
      </c>
      <c r="V673" s="106">
        <f t="shared" si="292"/>
        <v>-0.5</v>
      </c>
      <c r="W673" s="33"/>
      <c r="X673" s="33"/>
      <c r="Y673" s="33"/>
      <c r="Z673" s="33"/>
      <c r="AA673" s="33"/>
      <c r="AB673" s="33"/>
      <c r="AC673" s="33"/>
    </row>
    <row r="675" spans="1:29" x14ac:dyDescent="0.3">
      <c r="A675" s="69" t="s">
        <v>134</v>
      </c>
      <c r="B675" s="69" t="s">
        <v>135</v>
      </c>
      <c r="C675" s="69" t="s">
        <v>4</v>
      </c>
      <c r="D675" s="97"/>
      <c r="E675" s="97"/>
      <c r="F675" s="69" t="s">
        <v>136</v>
      </c>
      <c r="G675" s="69" t="s">
        <v>6</v>
      </c>
      <c r="H675" s="82"/>
    </row>
    <row r="676" spans="1:29" x14ac:dyDescent="0.3">
      <c r="A676" s="94">
        <v>17861.05</v>
      </c>
      <c r="B676" s="83">
        <v>17900</v>
      </c>
      <c r="C676" s="95">
        <v>44980</v>
      </c>
      <c r="D676" s="95"/>
      <c r="E676" s="33"/>
      <c r="F676" s="98">
        <v>44963</v>
      </c>
      <c r="G676" s="96">
        <v>0.49706018518518519</v>
      </c>
      <c r="H676" s="112"/>
    </row>
    <row r="677" spans="1:29" x14ac:dyDescent="0.3">
      <c r="A677" s="91" t="s">
        <v>128</v>
      </c>
      <c r="B677" s="92" t="s">
        <v>121</v>
      </c>
      <c r="C677" s="92" t="s">
        <v>122</v>
      </c>
      <c r="D677" s="92" t="s">
        <v>123</v>
      </c>
      <c r="E677" s="92" t="s">
        <v>124</v>
      </c>
      <c r="F677" s="92" t="s">
        <v>125</v>
      </c>
      <c r="G677" s="92" t="s">
        <v>126</v>
      </c>
      <c r="H677" s="92"/>
    </row>
    <row r="678" spans="1:29" x14ac:dyDescent="0.3">
      <c r="A678" s="68" t="s">
        <v>44</v>
      </c>
      <c r="B678" s="68" t="s">
        <v>33</v>
      </c>
      <c r="C678" s="68" t="s">
        <v>32</v>
      </c>
      <c r="D678" s="68" t="s">
        <v>113</v>
      </c>
      <c r="E678" s="68" t="s">
        <v>115</v>
      </c>
      <c r="F678" s="68" t="s">
        <v>112</v>
      </c>
      <c r="G678" s="68" t="s">
        <v>114</v>
      </c>
      <c r="H678" s="82"/>
      <c r="P678" s="21"/>
      <c r="Q678" s="106">
        <f>+SUM(Q679:Q694)</f>
        <v>-5.149999999999892</v>
      </c>
      <c r="R678" s="106">
        <f t="shared" ref="R678:V678" si="293">+SUM(R679:R694)</f>
        <v>-0.90000000000000036</v>
      </c>
      <c r="S678" s="106">
        <f t="shared" si="293"/>
        <v>-29.5</v>
      </c>
      <c r="T678" s="106">
        <f t="shared" si="293"/>
        <v>-27.500000000000085</v>
      </c>
      <c r="U678" s="106">
        <f t="shared" si="293"/>
        <v>22.999999999999886</v>
      </c>
      <c r="V678" s="106">
        <f t="shared" si="293"/>
        <v>1</v>
      </c>
      <c r="W678" s="33"/>
      <c r="X678" s="33"/>
      <c r="Y678" s="33"/>
      <c r="Z678" s="33"/>
      <c r="AA678" s="33"/>
      <c r="AB678" s="33"/>
      <c r="AC678" s="33"/>
    </row>
    <row r="679" spans="1:29" x14ac:dyDescent="0.3">
      <c r="A679" s="67">
        <v>17400</v>
      </c>
      <c r="B679" s="85">
        <v>-10.199999999999932</v>
      </c>
      <c r="C679" s="85">
        <v>-1.4699999999999989</v>
      </c>
      <c r="D679" s="85">
        <v>-55</v>
      </c>
      <c r="E679" s="85">
        <v>-13.000000000000028</v>
      </c>
      <c r="F679" s="85">
        <v>35</v>
      </c>
      <c r="G679" s="85">
        <v>1.5</v>
      </c>
      <c r="H679" s="113"/>
      <c r="I679" s="105">
        <f t="shared" ref="I679:N679" si="294">Q678</f>
        <v>-5.149999999999892</v>
      </c>
      <c r="J679" s="105">
        <f t="shared" si="294"/>
        <v>-0.90000000000000036</v>
      </c>
      <c r="K679" s="105">
        <f t="shared" si="294"/>
        <v>-29.5</v>
      </c>
      <c r="L679" s="105">
        <f t="shared" si="294"/>
        <v>-27.500000000000085</v>
      </c>
      <c r="M679" s="105">
        <f t="shared" si="294"/>
        <v>22.999999999999886</v>
      </c>
      <c r="N679" s="105">
        <f t="shared" si="294"/>
        <v>1</v>
      </c>
      <c r="P679" s="21" t="str">
        <f>IF(A679&gt;=$B$676,"A","B")</f>
        <v>B</v>
      </c>
      <c r="Q679" s="85">
        <f t="shared" ref="Q679:V694" si="295">IF($P679="B",B679,0)</f>
        <v>-10.199999999999932</v>
      </c>
      <c r="R679" s="85">
        <f t="shared" si="295"/>
        <v>-1.4699999999999989</v>
      </c>
      <c r="S679" s="85">
        <f t="shared" si="295"/>
        <v>-55</v>
      </c>
      <c r="T679" s="85">
        <f t="shared" si="295"/>
        <v>-13.000000000000028</v>
      </c>
      <c r="U679" s="85">
        <f t="shared" si="295"/>
        <v>35</v>
      </c>
      <c r="V679" s="85">
        <f t="shared" si="295"/>
        <v>1.5</v>
      </c>
      <c r="W679" s="33"/>
      <c r="X679" s="85">
        <f>IF($P679="A",B679,0)</f>
        <v>0</v>
      </c>
      <c r="Y679" s="85">
        <f t="shared" ref="Y679:AC694" si="296">IF($P679="A",C679,0)</f>
        <v>0</v>
      </c>
      <c r="Z679" s="85">
        <f t="shared" si="296"/>
        <v>0</v>
      </c>
      <c r="AA679" s="85">
        <f t="shared" si="296"/>
        <v>0</v>
      </c>
      <c r="AB679" s="85">
        <f t="shared" si="296"/>
        <v>0</v>
      </c>
      <c r="AC679" s="85">
        <f t="shared" si="296"/>
        <v>0</v>
      </c>
    </row>
    <row r="680" spans="1:29" x14ac:dyDescent="0.3">
      <c r="A680" s="67">
        <v>17500</v>
      </c>
      <c r="B680" s="85">
        <v>0.10000000000002274</v>
      </c>
      <c r="C680" s="85">
        <v>9.9999999999999645E-2</v>
      </c>
      <c r="D680" s="85">
        <v>8</v>
      </c>
      <c r="E680" s="85">
        <v>0.5</v>
      </c>
      <c r="F680" s="85">
        <v>-2.5</v>
      </c>
      <c r="G680" s="85">
        <v>0</v>
      </c>
      <c r="H680" s="113"/>
      <c r="P680" s="21" t="str">
        <f t="shared" ref="P680:P694" si="297">IF(A680&gt;=$B$676,"A","B")</f>
        <v>B</v>
      </c>
      <c r="Q680" s="85">
        <f t="shared" si="295"/>
        <v>0.10000000000002274</v>
      </c>
      <c r="R680" s="85">
        <f t="shared" si="295"/>
        <v>9.9999999999999645E-2</v>
      </c>
      <c r="S680" s="85">
        <f t="shared" si="295"/>
        <v>8</v>
      </c>
      <c r="T680" s="85">
        <f t="shared" si="295"/>
        <v>0.5</v>
      </c>
      <c r="U680" s="85">
        <f t="shared" si="295"/>
        <v>-2.5</v>
      </c>
      <c r="V680" s="85">
        <f t="shared" si="295"/>
        <v>0</v>
      </c>
      <c r="W680" s="33"/>
      <c r="X680" s="85">
        <f t="shared" ref="X680:X694" si="298">IF($P680="A",B680,0)</f>
        <v>0</v>
      </c>
      <c r="Y680" s="85">
        <f t="shared" si="296"/>
        <v>0</v>
      </c>
      <c r="Z680" s="85">
        <f t="shared" si="296"/>
        <v>0</v>
      </c>
      <c r="AA680" s="85">
        <f t="shared" si="296"/>
        <v>0</v>
      </c>
      <c r="AB680" s="85">
        <f t="shared" si="296"/>
        <v>0</v>
      </c>
      <c r="AC680" s="85">
        <f t="shared" si="296"/>
        <v>0</v>
      </c>
    </row>
    <row r="681" spans="1:29" x14ac:dyDescent="0.3">
      <c r="A681" s="67">
        <v>17600</v>
      </c>
      <c r="B681" s="85">
        <v>-0.30000000000001137</v>
      </c>
      <c r="C681" s="85">
        <v>1.9999999999999574E-2</v>
      </c>
      <c r="D681" s="85">
        <v>5.5</v>
      </c>
      <c r="E681" s="85">
        <v>0.5</v>
      </c>
      <c r="F681" s="85">
        <v>-0.5</v>
      </c>
      <c r="G681" s="85">
        <v>0</v>
      </c>
      <c r="H681" s="113"/>
      <c r="P681" s="21" t="str">
        <f t="shared" si="297"/>
        <v>B</v>
      </c>
      <c r="Q681" s="85">
        <f t="shared" si="295"/>
        <v>-0.30000000000001137</v>
      </c>
      <c r="R681" s="85">
        <f t="shared" si="295"/>
        <v>1.9999999999999574E-2</v>
      </c>
      <c r="S681" s="85">
        <f t="shared" si="295"/>
        <v>5.5</v>
      </c>
      <c r="T681" s="85">
        <f t="shared" si="295"/>
        <v>0.5</v>
      </c>
      <c r="U681" s="85">
        <f t="shared" si="295"/>
        <v>-0.5</v>
      </c>
      <c r="V681" s="85">
        <f t="shared" si="295"/>
        <v>0</v>
      </c>
      <c r="W681" s="33"/>
      <c r="X681" s="85">
        <f t="shared" si="298"/>
        <v>0</v>
      </c>
      <c r="Y681" s="85">
        <f t="shared" si="296"/>
        <v>0</v>
      </c>
      <c r="Z681" s="85">
        <f t="shared" si="296"/>
        <v>0</v>
      </c>
      <c r="AA681" s="85">
        <f t="shared" si="296"/>
        <v>0</v>
      </c>
      <c r="AB681" s="85">
        <f t="shared" si="296"/>
        <v>0</v>
      </c>
      <c r="AC681" s="85">
        <f t="shared" si="296"/>
        <v>0</v>
      </c>
    </row>
    <row r="682" spans="1:29" x14ac:dyDescent="0.3">
      <c r="A682" s="67">
        <v>17700</v>
      </c>
      <c r="B682" s="85">
        <v>2.4000000000000341</v>
      </c>
      <c r="C682" s="85">
        <v>0.22999999999999865</v>
      </c>
      <c r="D682" s="85">
        <v>7.5</v>
      </c>
      <c r="E682" s="85">
        <v>-6.0000000000000568</v>
      </c>
      <c r="F682" s="85">
        <v>-4.5</v>
      </c>
      <c r="G682" s="85">
        <v>-0.5</v>
      </c>
      <c r="H682" s="113"/>
      <c r="P682" s="21" t="str">
        <f t="shared" si="297"/>
        <v>B</v>
      </c>
      <c r="Q682" s="85">
        <f t="shared" si="295"/>
        <v>2.4000000000000341</v>
      </c>
      <c r="R682" s="85">
        <f t="shared" si="295"/>
        <v>0.22999999999999865</v>
      </c>
      <c r="S682" s="85">
        <f t="shared" si="295"/>
        <v>7.5</v>
      </c>
      <c r="T682" s="85">
        <f t="shared" si="295"/>
        <v>-6.0000000000000568</v>
      </c>
      <c r="U682" s="85">
        <f t="shared" si="295"/>
        <v>-4.5</v>
      </c>
      <c r="V682" s="85">
        <f t="shared" si="295"/>
        <v>-0.5</v>
      </c>
      <c r="W682" s="33"/>
      <c r="X682" s="85">
        <f t="shared" si="298"/>
        <v>0</v>
      </c>
      <c r="Y682" s="85">
        <f t="shared" si="296"/>
        <v>0</v>
      </c>
      <c r="Z682" s="85">
        <f t="shared" si="296"/>
        <v>0</v>
      </c>
      <c r="AA682" s="85">
        <f t="shared" si="296"/>
        <v>0</v>
      </c>
      <c r="AB682" s="85">
        <f t="shared" si="296"/>
        <v>0</v>
      </c>
      <c r="AC682" s="85">
        <f t="shared" si="296"/>
        <v>0</v>
      </c>
    </row>
    <row r="683" spans="1:29" x14ac:dyDescent="0.3">
      <c r="A683" s="67">
        <v>17800</v>
      </c>
      <c r="B683" s="85">
        <v>2.8499999999999943</v>
      </c>
      <c r="C683" s="85">
        <v>0.22000000000000064</v>
      </c>
      <c r="D683" s="85">
        <v>4.5</v>
      </c>
      <c r="E683" s="85">
        <v>-9.5</v>
      </c>
      <c r="F683" s="85">
        <v>-4.5000000000001137</v>
      </c>
      <c r="G683" s="85">
        <v>0</v>
      </c>
      <c r="H683" s="113"/>
      <c r="P683" s="21" t="str">
        <f t="shared" si="297"/>
        <v>B</v>
      </c>
      <c r="Q683" s="85">
        <f t="shared" si="295"/>
        <v>2.8499999999999943</v>
      </c>
      <c r="R683" s="85">
        <f t="shared" si="295"/>
        <v>0.22000000000000064</v>
      </c>
      <c r="S683" s="85">
        <f t="shared" si="295"/>
        <v>4.5</v>
      </c>
      <c r="T683" s="85">
        <f t="shared" si="295"/>
        <v>-9.5</v>
      </c>
      <c r="U683" s="85">
        <f t="shared" si="295"/>
        <v>-4.5000000000001137</v>
      </c>
      <c r="V683" s="85">
        <f t="shared" si="295"/>
        <v>0</v>
      </c>
      <c r="W683" s="33"/>
      <c r="X683" s="85">
        <f t="shared" si="298"/>
        <v>0</v>
      </c>
      <c r="Y683" s="85">
        <f t="shared" si="296"/>
        <v>0</v>
      </c>
      <c r="Z683" s="85">
        <f t="shared" si="296"/>
        <v>0</v>
      </c>
      <c r="AA683" s="85">
        <f t="shared" si="296"/>
        <v>0</v>
      </c>
      <c r="AB683" s="85">
        <f t="shared" si="296"/>
        <v>0</v>
      </c>
      <c r="AC683" s="85">
        <f t="shared" si="296"/>
        <v>0</v>
      </c>
    </row>
    <row r="684" spans="1:29" x14ac:dyDescent="0.3">
      <c r="A684" s="67">
        <v>17900</v>
      </c>
      <c r="B684" s="85">
        <v>6.25</v>
      </c>
      <c r="C684" s="85">
        <v>0.44999999999999929</v>
      </c>
      <c r="D684" s="85">
        <v>3</v>
      </c>
      <c r="E684" s="85">
        <v>-21.5</v>
      </c>
      <c r="F684" s="85">
        <v>-9.5</v>
      </c>
      <c r="G684" s="85">
        <v>-0.5</v>
      </c>
      <c r="H684" s="113"/>
      <c r="P684" s="21" t="str">
        <f t="shared" si="297"/>
        <v>A</v>
      </c>
      <c r="Q684" s="85">
        <f>IF($P684="B",B684,0)</f>
        <v>0</v>
      </c>
      <c r="R684" s="85">
        <f t="shared" si="295"/>
        <v>0</v>
      </c>
      <c r="S684" s="85">
        <f t="shared" si="295"/>
        <v>0</v>
      </c>
      <c r="T684" s="85">
        <f t="shared" si="295"/>
        <v>0</v>
      </c>
      <c r="U684" s="85">
        <f t="shared" si="295"/>
        <v>0</v>
      </c>
      <c r="V684" s="85">
        <f t="shared" si="295"/>
        <v>0</v>
      </c>
      <c r="W684" s="33"/>
      <c r="X684" s="85">
        <f t="shared" si="298"/>
        <v>6.25</v>
      </c>
      <c r="Y684" s="85">
        <f t="shared" si="296"/>
        <v>0.44999999999999929</v>
      </c>
      <c r="Z684" s="85">
        <f t="shared" si="296"/>
        <v>3</v>
      </c>
      <c r="AA684" s="85">
        <f t="shared" si="296"/>
        <v>-21.5</v>
      </c>
      <c r="AB684" s="85">
        <f t="shared" si="296"/>
        <v>-9.5</v>
      </c>
      <c r="AC684" s="85">
        <f t="shared" si="296"/>
        <v>-0.5</v>
      </c>
    </row>
    <row r="685" spans="1:29" x14ac:dyDescent="0.3">
      <c r="A685" s="67">
        <v>18000</v>
      </c>
      <c r="B685" s="85">
        <v>5.5</v>
      </c>
      <c r="C685" s="85">
        <v>0.39999999999999858</v>
      </c>
      <c r="D685" s="85">
        <v>3</v>
      </c>
      <c r="E685" s="85">
        <v>-19</v>
      </c>
      <c r="F685" s="85">
        <v>-9</v>
      </c>
      <c r="G685" s="85">
        <v>0</v>
      </c>
      <c r="H685" s="113"/>
      <c r="P685" s="21" t="str">
        <f t="shared" si="297"/>
        <v>A</v>
      </c>
      <c r="Q685" s="85">
        <f t="shared" ref="Q685:Q694" si="299">IF($P685="B",B685,0)</f>
        <v>0</v>
      </c>
      <c r="R685" s="85">
        <f t="shared" si="295"/>
        <v>0</v>
      </c>
      <c r="S685" s="85">
        <f t="shared" si="295"/>
        <v>0</v>
      </c>
      <c r="T685" s="85">
        <f t="shared" si="295"/>
        <v>0</v>
      </c>
      <c r="U685" s="85">
        <f t="shared" si="295"/>
        <v>0</v>
      </c>
      <c r="V685" s="85">
        <f t="shared" si="295"/>
        <v>0</v>
      </c>
      <c r="W685" s="33"/>
      <c r="X685" s="85">
        <f t="shared" si="298"/>
        <v>5.5</v>
      </c>
      <c r="Y685" s="85">
        <f t="shared" si="296"/>
        <v>0.39999999999999858</v>
      </c>
      <c r="Z685" s="85">
        <f t="shared" si="296"/>
        <v>3</v>
      </c>
      <c r="AA685" s="85">
        <f t="shared" si="296"/>
        <v>-19</v>
      </c>
      <c r="AB685" s="85">
        <f t="shared" si="296"/>
        <v>-9</v>
      </c>
      <c r="AC685" s="85">
        <f t="shared" si="296"/>
        <v>0</v>
      </c>
    </row>
    <row r="686" spans="1:29" x14ac:dyDescent="0.3">
      <c r="A686" s="67">
        <v>18100</v>
      </c>
      <c r="B686" s="85">
        <v>3.4500000000000028</v>
      </c>
      <c r="C686" s="85">
        <v>0.25</v>
      </c>
      <c r="D686" s="85">
        <v>5</v>
      </c>
      <c r="E686" s="85">
        <v>-11.499999999999886</v>
      </c>
      <c r="F686" s="85">
        <v>-6.5</v>
      </c>
      <c r="G686" s="85">
        <v>0</v>
      </c>
      <c r="H686" s="113"/>
      <c r="P686" s="21" t="str">
        <f t="shared" si="297"/>
        <v>A</v>
      </c>
      <c r="Q686" s="85">
        <f t="shared" si="299"/>
        <v>0</v>
      </c>
      <c r="R686" s="85">
        <f t="shared" si="295"/>
        <v>0</v>
      </c>
      <c r="S686" s="85">
        <f t="shared" si="295"/>
        <v>0</v>
      </c>
      <c r="T686" s="85">
        <f t="shared" si="295"/>
        <v>0</v>
      </c>
      <c r="U686" s="85">
        <f t="shared" si="295"/>
        <v>0</v>
      </c>
      <c r="V686" s="85">
        <f t="shared" si="295"/>
        <v>0</v>
      </c>
      <c r="W686" s="33"/>
      <c r="X686" s="85">
        <f t="shared" si="298"/>
        <v>3.4500000000000028</v>
      </c>
      <c r="Y686" s="85">
        <f t="shared" si="296"/>
        <v>0.25</v>
      </c>
      <c r="Z686" s="85">
        <f t="shared" si="296"/>
        <v>5</v>
      </c>
      <c r="AA686" s="85">
        <f t="shared" si="296"/>
        <v>-11.499999999999886</v>
      </c>
      <c r="AB686" s="85">
        <f t="shared" si="296"/>
        <v>-6.5</v>
      </c>
      <c r="AC686" s="85">
        <f t="shared" si="296"/>
        <v>0</v>
      </c>
    </row>
    <row r="687" spans="1:29" x14ac:dyDescent="0.3">
      <c r="A687" s="67">
        <v>18200</v>
      </c>
      <c r="B687" s="85">
        <v>1.9500000000000028</v>
      </c>
      <c r="C687" s="85">
        <v>0.16000000000000014</v>
      </c>
      <c r="D687" s="85">
        <v>6</v>
      </c>
      <c r="E687" s="85">
        <v>-4.9999999999999432</v>
      </c>
      <c r="F687" s="85">
        <v>-4.5</v>
      </c>
      <c r="G687" s="85">
        <v>0</v>
      </c>
      <c r="H687" s="113"/>
      <c r="P687" s="21" t="str">
        <f t="shared" si="297"/>
        <v>A</v>
      </c>
      <c r="Q687" s="85">
        <f t="shared" si="299"/>
        <v>0</v>
      </c>
      <c r="R687" s="85">
        <f t="shared" si="295"/>
        <v>0</v>
      </c>
      <c r="S687" s="85">
        <f t="shared" si="295"/>
        <v>0</v>
      </c>
      <c r="T687" s="85">
        <f t="shared" si="295"/>
        <v>0</v>
      </c>
      <c r="U687" s="85">
        <f t="shared" si="295"/>
        <v>0</v>
      </c>
      <c r="V687" s="85">
        <f t="shared" si="295"/>
        <v>0</v>
      </c>
      <c r="W687" s="33"/>
      <c r="X687" s="85">
        <f t="shared" si="298"/>
        <v>1.9500000000000028</v>
      </c>
      <c r="Y687" s="85">
        <f t="shared" si="296"/>
        <v>0.16000000000000014</v>
      </c>
      <c r="Z687" s="85">
        <f t="shared" si="296"/>
        <v>6</v>
      </c>
      <c r="AA687" s="85">
        <f t="shared" si="296"/>
        <v>-4.9999999999999432</v>
      </c>
      <c r="AB687" s="85">
        <f t="shared" si="296"/>
        <v>-4.5</v>
      </c>
      <c r="AC687" s="85">
        <f t="shared" si="296"/>
        <v>0</v>
      </c>
    </row>
    <row r="688" spans="1:29" x14ac:dyDescent="0.3">
      <c r="A688" s="67">
        <v>18300</v>
      </c>
      <c r="B688" s="85">
        <v>0.90000000000000213</v>
      </c>
      <c r="C688" s="85">
        <v>8.0000000000000071E-2</v>
      </c>
      <c r="D688" s="85">
        <v>5</v>
      </c>
      <c r="E688" s="85">
        <v>-1.5000000000000568</v>
      </c>
      <c r="F688" s="85">
        <v>-2.5</v>
      </c>
      <c r="G688" s="85">
        <v>0</v>
      </c>
      <c r="H688" s="113"/>
      <c r="P688" s="21" t="str">
        <f t="shared" si="297"/>
        <v>A</v>
      </c>
      <c r="Q688" s="85">
        <f t="shared" si="299"/>
        <v>0</v>
      </c>
      <c r="R688" s="85">
        <f t="shared" si="295"/>
        <v>0</v>
      </c>
      <c r="S688" s="85">
        <f t="shared" si="295"/>
        <v>0</v>
      </c>
      <c r="T688" s="85">
        <f t="shared" si="295"/>
        <v>0</v>
      </c>
      <c r="U688" s="85">
        <f t="shared" si="295"/>
        <v>0</v>
      </c>
      <c r="V688" s="85">
        <f t="shared" si="295"/>
        <v>0</v>
      </c>
      <c r="W688" s="33"/>
      <c r="X688" s="85">
        <f t="shared" si="298"/>
        <v>0.90000000000000213</v>
      </c>
      <c r="Y688" s="85">
        <f t="shared" si="296"/>
        <v>8.0000000000000071E-2</v>
      </c>
      <c r="Z688" s="85">
        <f t="shared" si="296"/>
        <v>5</v>
      </c>
      <c r="AA688" s="85">
        <f t="shared" si="296"/>
        <v>-1.5000000000000568</v>
      </c>
      <c r="AB688" s="85">
        <f t="shared" si="296"/>
        <v>-2.5</v>
      </c>
      <c r="AC688" s="85">
        <f t="shared" si="296"/>
        <v>0</v>
      </c>
    </row>
    <row r="689" spans="1:29" x14ac:dyDescent="0.3">
      <c r="A689" s="67">
        <v>18400</v>
      </c>
      <c r="B689" s="85">
        <v>2.6000000000000014</v>
      </c>
      <c r="C689" s="85">
        <v>0.38000000000000078</v>
      </c>
      <c r="D689" s="85">
        <v>20</v>
      </c>
      <c r="E689" s="85">
        <v>3.9999999999999716</v>
      </c>
      <c r="F689" s="85">
        <v>-12.5</v>
      </c>
      <c r="G689" s="85">
        <v>0</v>
      </c>
      <c r="H689" s="113"/>
      <c r="P689" s="21" t="str">
        <f t="shared" si="297"/>
        <v>A</v>
      </c>
      <c r="Q689" s="85">
        <f t="shared" si="299"/>
        <v>0</v>
      </c>
      <c r="R689" s="85">
        <f t="shared" si="295"/>
        <v>0</v>
      </c>
      <c r="S689" s="85">
        <f t="shared" si="295"/>
        <v>0</v>
      </c>
      <c r="T689" s="85">
        <f t="shared" si="295"/>
        <v>0</v>
      </c>
      <c r="U689" s="85">
        <f t="shared" si="295"/>
        <v>0</v>
      </c>
      <c r="V689" s="85">
        <f t="shared" si="295"/>
        <v>0</v>
      </c>
      <c r="W689" s="33"/>
      <c r="X689" s="85">
        <f t="shared" si="298"/>
        <v>2.6000000000000014</v>
      </c>
      <c r="Y689" s="85">
        <f t="shared" si="296"/>
        <v>0.38000000000000078</v>
      </c>
      <c r="Z689" s="85">
        <f t="shared" si="296"/>
        <v>20</v>
      </c>
      <c r="AA689" s="85">
        <f t="shared" si="296"/>
        <v>3.9999999999999716</v>
      </c>
      <c r="AB689" s="85">
        <f t="shared" si="296"/>
        <v>-12.5</v>
      </c>
      <c r="AC689" s="85">
        <f t="shared" si="296"/>
        <v>0</v>
      </c>
    </row>
    <row r="690" spans="1:29" x14ac:dyDescent="0.3">
      <c r="A690" s="67">
        <v>18500</v>
      </c>
      <c r="B690" s="85">
        <v>2.0999999999999996</v>
      </c>
      <c r="C690" s="85">
        <v>0.40000000000000036</v>
      </c>
      <c r="D690" s="85">
        <v>21.000000000000028</v>
      </c>
      <c r="E690" s="85">
        <v>7.4999999999999716</v>
      </c>
      <c r="F690" s="85">
        <v>-12.5</v>
      </c>
      <c r="G690" s="85">
        <v>0.49999999999999956</v>
      </c>
      <c r="H690" s="113"/>
      <c r="P690" s="21" t="str">
        <f t="shared" si="297"/>
        <v>A</v>
      </c>
      <c r="Q690" s="85">
        <f t="shared" si="299"/>
        <v>0</v>
      </c>
      <c r="R690" s="85">
        <f t="shared" si="295"/>
        <v>0</v>
      </c>
      <c r="S690" s="85">
        <f t="shared" si="295"/>
        <v>0</v>
      </c>
      <c r="T690" s="85">
        <f t="shared" si="295"/>
        <v>0</v>
      </c>
      <c r="U690" s="85">
        <f t="shared" si="295"/>
        <v>0</v>
      </c>
      <c r="V690" s="85">
        <f t="shared" si="295"/>
        <v>0</v>
      </c>
      <c r="W690" s="33"/>
      <c r="X690" s="85">
        <f t="shared" si="298"/>
        <v>2.0999999999999996</v>
      </c>
      <c r="Y690" s="85">
        <f t="shared" si="296"/>
        <v>0.40000000000000036</v>
      </c>
      <c r="Z690" s="85">
        <f t="shared" si="296"/>
        <v>21.000000000000028</v>
      </c>
      <c r="AA690" s="85">
        <f t="shared" si="296"/>
        <v>7.4999999999999716</v>
      </c>
      <c r="AB690" s="85">
        <f t="shared" si="296"/>
        <v>-12.5</v>
      </c>
      <c r="AC690" s="85">
        <f t="shared" si="296"/>
        <v>0.49999999999999956</v>
      </c>
    </row>
    <row r="691" spans="1:29" x14ac:dyDescent="0.3">
      <c r="A691" s="67">
        <v>18600</v>
      </c>
      <c r="B691" s="85">
        <v>0.29999999999999982</v>
      </c>
      <c r="C691" s="85">
        <v>5.9999999999998721E-2</v>
      </c>
      <c r="D691" s="85">
        <v>4.5</v>
      </c>
      <c r="E691" s="85">
        <v>1.4999999999999858</v>
      </c>
      <c r="F691" s="85">
        <v>-2</v>
      </c>
      <c r="G691" s="85">
        <v>0.5</v>
      </c>
      <c r="H691" s="113"/>
      <c r="P691" s="21" t="str">
        <f t="shared" si="297"/>
        <v>A</v>
      </c>
      <c r="Q691" s="85">
        <f t="shared" si="299"/>
        <v>0</v>
      </c>
      <c r="R691" s="85">
        <f t="shared" si="295"/>
        <v>0</v>
      </c>
      <c r="S691" s="85">
        <f t="shared" si="295"/>
        <v>0</v>
      </c>
      <c r="T691" s="85">
        <f t="shared" si="295"/>
        <v>0</v>
      </c>
      <c r="U691" s="85">
        <f t="shared" si="295"/>
        <v>0</v>
      </c>
      <c r="V691" s="85">
        <f t="shared" si="295"/>
        <v>0</v>
      </c>
      <c r="W691" s="33"/>
      <c r="X691" s="85">
        <f t="shared" si="298"/>
        <v>0.29999999999999982</v>
      </c>
      <c r="Y691" s="85">
        <f t="shared" si="296"/>
        <v>5.9999999999998721E-2</v>
      </c>
      <c r="Z691" s="85">
        <f t="shared" si="296"/>
        <v>4.5</v>
      </c>
      <c r="AA691" s="85">
        <f t="shared" si="296"/>
        <v>1.4999999999999858</v>
      </c>
      <c r="AB691" s="85">
        <f t="shared" si="296"/>
        <v>-2</v>
      </c>
      <c r="AC691" s="85">
        <f t="shared" si="296"/>
        <v>0.5</v>
      </c>
    </row>
    <row r="692" spans="1:29" x14ac:dyDescent="0.3">
      <c r="A692" s="67">
        <v>18700</v>
      </c>
      <c r="B692" s="85">
        <v>-5.0000000000000711E-2</v>
      </c>
      <c r="C692" s="85">
        <v>-4.9999999999998934E-2</v>
      </c>
      <c r="D692" s="85">
        <v>0</v>
      </c>
      <c r="E692" s="85">
        <v>-0.5</v>
      </c>
      <c r="F692" s="85">
        <v>1</v>
      </c>
      <c r="G692" s="85">
        <v>0</v>
      </c>
      <c r="H692" s="113"/>
      <c r="P692" s="21" t="str">
        <f t="shared" si="297"/>
        <v>A</v>
      </c>
      <c r="Q692" s="85">
        <f t="shared" si="299"/>
        <v>0</v>
      </c>
      <c r="R692" s="85">
        <f t="shared" si="295"/>
        <v>0</v>
      </c>
      <c r="S692" s="85">
        <f t="shared" si="295"/>
        <v>0</v>
      </c>
      <c r="T692" s="85">
        <f t="shared" si="295"/>
        <v>0</v>
      </c>
      <c r="U692" s="85">
        <f t="shared" si="295"/>
        <v>0</v>
      </c>
      <c r="V692" s="85">
        <f t="shared" si="295"/>
        <v>0</v>
      </c>
      <c r="W692" s="33"/>
      <c r="X692" s="85">
        <f t="shared" si="298"/>
        <v>-5.0000000000000711E-2</v>
      </c>
      <c r="Y692" s="85">
        <f t="shared" si="296"/>
        <v>-4.9999999999998934E-2</v>
      </c>
      <c r="Z692" s="85">
        <f t="shared" si="296"/>
        <v>0</v>
      </c>
      <c r="AA692" s="85">
        <f t="shared" si="296"/>
        <v>-0.5</v>
      </c>
      <c r="AB692" s="85">
        <f t="shared" si="296"/>
        <v>1</v>
      </c>
      <c r="AC692" s="85">
        <f t="shared" si="296"/>
        <v>0</v>
      </c>
    </row>
    <row r="693" spans="1:29" x14ac:dyDescent="0.3">
      <c r="A693" s="67">
        <v>18800</v>
      </c>
      <c r="B693" s="85">
        <v>0.10000000000000053</v>
      </c>
      <c r="C693" s="85">
        <v>9.9999999999997868E-3</v>
      </c>
      <c r="D693" s="85">
        <v>1.5</v>
      </c>
      <c r="E693" s="85">
        <v>0.5</v>
      </c>
      <c r="F693" s="85">
        <v>-0.5</v>
      </c>
      <c r="G693" s="85">
        <v>0</v>
      </c>
      <c r="H693" s="113"/>
      <c r="P693" s="21" t="str">
        <f t="shared" si="297"/>
        <v>A</v>
      </c>
      <c r="Q693" s="85">
        <f t="shared" si="299"/>
        <v>0</v>
      </c>
      <c r="R693" s="85">
        <f t="shared" si="295"/>
        <v>0</v>
      </c>
      <c r="S693" s="85">
        <f t="shared" si="295"/>
        <v>0</v>
      </c>
      <c r="T693" s="85">
        <f t="shared" si="295"/>
        <v>0</v>
      </c>
      <c r="U693" s="85">
        <f t="shared" si="295"/>
        <v>0</v>
      </c>
      <c r="V693" s="85">
        <f t="shared" si="295"/>
        <v>0</v>
      </c>
      <c r="W693" s="33"/>
      <c r="X693" s="85">
        <f t="shared" si="298"/>
        <v>0.10000000000000053</v>
      </c>
      <c r="Y693" s="85">
        <f t="shared" si="296"/>
        <v>9.9999999999997868E-3</v>
      </c>
      <c r="Z693" s="85">
        <f t="shared" si="296"/>
        <v>1.5</v>
      </c>
      <c r="AA693" s="85">
        <f t="shared" si="296"/>
        <v>0.5</v>
      </c>
      <c r="AB693" s="85">
        <f t="shared" si="296"/>
        <v>-0.5</v>
      </c>
      <c r="AC693" s="85">
        <f t="shared" si="296"/>
        <v>0</v>
      </c>
    </row>
    <row r="694" spans="1:29" x14ac:dyDescent="0.3">
      <c r="A694" s="67">
        <v>18900</v>
      </c>
      <c r="B694" s="85">
        <v>0.25</v>
      </c>
      <c r="C694" s="85">
        <v>9.9999999999999645E-2</v>
      </c>
      <c r="D694" s="85">
        <v>4.5</v>
      </c>
      <c r="E694" s="85">
        <v>1.5</v>
      </c>
      <c r="F694" s="85">
        <v>-2</v>
      </c>
      <c r="G694" s="85">
        <v>0</v>
      </c>
      <c r="H694" s="113"/>
      <c r="P694" s="21" t="str">
        <f t="shared" si="297"/>
        <v>A</v>
      </c>
      <c r="Q694" s="85">
        <f t="shared" si="299"/>
        <v>0</v>
      </c>
      <c r="R694" s="85">
        <f t="shared" si="295"/>
        <v>0</v>
      </c>
      <c r="S694" s="85">
        <f t="shared" si="295"/>
        <v>0</v>
      </c>
      <c r="T694" s="85">
        <f t="shared" si="295"/>
        <v>0</v>
      </c>
      <c r="U694" s="85">
        <f t="shared" si="295"/>
        <v>0</v>
      </c>
      <c r="V694" s="85">
        <f t="shared" si="295"/>
        <v>0</v>
      </c>
      <c r="W694" s="33"/>
      <c r="X694" s="85">
        <f t="shared" si="298"/>
        <v>0.25</v>
      </c>
      <c r="Y694" s="85">
        <f t="shared" si="296"/>
        <v>9.9999999999999645E-2</v>
      </c>
      <c r="Z694" s="85">
        <f t="shared" si="296"/>
        <v>4.5</v>
      </c>
      <c r="AA694" s="85">
        <f t="shared" si="296"/>
        <v>1.5</v>
      </c>
      <c r="AB694" s="85">
        <f t="shared" si="296"/>
        <v>-2</v>
      </c>
      <c r="AC694" s="85">
        <f t="shared" si="296"/>
        <v>0</v>
      </c>
    </row>
    <row r="695" spans="1:29" x14ac:dyDescent="0.3">
      <c r="A695" s="68" t="s">
        <v>120</v>
      </c>
      <c r="B695" s="86">
        <v>26.200000000000003</v>
      </c>
      <c r="C695" s="86">
        <v>2.4599999999999991</v>
      </c>
      <c r="D695" s="86">
        <v>78.000000000000028</v>
      </c>
      <c r="E695" s="86">
        <v>-53.499999999999957</v>
      </c>
      <c r="F695" s="86">
        <v>-65.000000000000114</v>
      </c>
      <c r="G695" s="86">
        <v>0.49999999999999956</v>
      </c>
      <c r="H695" s="89"/>
      <c r="I695" s="105">
        <f>X695</f>
        <v>23.350000000000009</v>
      </c>
      <c r="J695" s="105">
        <f>Y695</f>
        <v>2.2399999999999984</v>
      </c>
      <c r="K695" s="105">
        <f>Z695</f>
        <v>73.500000000000028</v>
      </c>
      <c r="L695" s="105">
        <f>AA695</f>
        <v>-43.999999999999957</v>
      </c>
      <c r="M695" s="105">
        <f t="shared" ref="M695:N695" si="300">AB695</f>
        <v>-60.5</v>
      </c>
      <c r="N695" s="105">
        <f t="shared" si="300"/>
        <v>0.49999999999999956</v>
      </c>
      <c r="P695" s="21"/>
      <c r="Q695" s="33"/>
      <c r="R695" s="33"/>
      <c r="S695" s="33"/>
      <c r="T695" s="33"/>
      <c r="U695" s="33"/>
      <c r="V695" s="33"/>
      <c r="W695" s="33"/>
      <c r="X695" s="106">
        <f>SUM(X679:X694)</f>
        <v>23.350000000000009</v>
      </c>
      <c r="Y695" s="106">
        <f t="shared" ref="Y695:AC695" si="301">SUM(Y679:Y694)</f>
        <v>2.2399999999999984</v>
      </c>
      <c r="Z695" s="106">
        <f t="shared" si="301"/>
        <v>73.500000000000028</v>
      </c>
      <c r="AA695" s="106">
        <f t="shared" si="301"/>
        <v>-43.999999999999957</v>
      </c>
      <c r="AB695" s="106">
        <f t="shared" si="301"/>
        <v>-60.5</v>
      </c>
      <c r="AC695" s="106">
        <f t="shared" si="301"/>
        <v>0.49999999999999956</v>
      </c>
    </row>
    <row r="696" spans="1:29" x14ac:dyDescent="0.3">
      <c r="A696" s="82"/>
      <c r="B696" s="89"/>
      <c r="C696" s="89"/>
      <c r="D696" s="89"/>
      <c r="E696" s="89"/>
      <c r="F696" s="89"/>
      <c r="G696" s="89"/>
      <c r="H696" s="89"/>
      <c r="P696" s="21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</row>
    <row r="697" spans="1:29" x14ac:dyDescent="0.3">
      <c r="A697" s="92" t="s">
        <v>128</v>
      </c>
      <c r="B697" s="92" t="s">
        <v>127</v>
      </c>
      <c r="C697" s="92" t="s">
        <v>129</v>
      </c>
      <c r="D697" s="92" t="s">
        <v>130</v>
      </c>
      <c r="E697" s="92" t="s">
        <v>131</v>
      </c>
      <c r="F697" s="92" t="s">
        <v>132</v>
      </c>
      <c r="G697" s="92" t="s">
        <v>133</v>
      </c>
      <c r="H697" s="92"/>
      <c r="P697" s="21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</row>
    <row r="698" spans="1:29" x14ac:dyDescent="0.3">
      <c r="A698" s="68" t="s">
        <v>44</v>
      </c>
      <c r="B698" s="68" t="s">
        <v>36</v>
      </c>
      <c r="C698" s="68" t="s">
        <v>37</v>
      </c>
      <c r="D698" s="68" t="s">
        <v>118</v>
      </c>
      <c r="E698" s="68" t="s">
        <v>116</v>
      </c>
      <c r="F698" s="68" t="s">
        <v>119</v>
      </c>
      <c r="G698" s="68" t="s">
        <v>117</v>
      </c>
      <c r="H698" s="82"/>
      <c r="P698" s="21"/>
      <c r="Q698" s="33"/>
      <c r="R698" s="33"/>
      <c r="S698" s="33"/>
      <c r="T698" s="33"/>
      <c r="U698" s="33"/>
      <c r="V698" s="33"/>
      <c r="W698" s="33"/>
      <c r="X698" s="106">
        <f t="shared" ref="X698:AC698" si="302">SUM(X699:X714)</f>
        <v>40.950000000000003</v>
      </c>
      <c r="Y698" s="106">
        <f t="shared" si="302"/>
        <v>3.6400000000000041</v>
      </c>
      <c r="Z698" s="106">
        <f t="shared" si="302"/>
        <v>106.49999999999997</v>
      </c>
      <c r="AA698" s="106">
        <f t="shared" si="302"/>
        <v>-35.499999999999972</v>
      </c>
      <c r="AB698" s="106">
        <f t="shared" si="302"/>
        <v>-84</v>
      </c>
      <c r="AC698" s="106">
        <f t="shared" si="302"/>
        <v>-2.4999999999999991</v>
      </c>
    </row>
    <row r="699" spans="1:29" x14ac:dyDescent="0.3">
      <c r="A699" s="67">
        <v>16900</v>
      </c>
      <c r="B699" s="85">
        <v>1.0499999999999989</v>
      </c>
      <c r="C699" s="85">
        <v>0.23000000000000043</v>
      </c>
      <c r="D699" s="85">
        <v>9</v>
      </c>
      <c r="E699" s="85">
        <v>2.4999999999999858</v>
      </c>
      <c r="F699" s="85">
        <v>-5.5</v>
      </c>
      <c r="G699" s="85">
        <v>0</v>
      </c>
      <c r="H699" s="113"/>
      <c r="I699" s="105">
        <f>X698</f>
        <v>40.950000000000003</v>
      </c>
      <c r="J699" s="105">
        <f>Y698</f>
        <v>3.6400000000000041</v>
      </c>
      <c r="K699" s="105">
        <f t="shared" ref="K699:N699" si="303">Z698</f>
        <v>106.49999999999997</v>
      </c>
      <c r="L699" s="105">
        <f t="shared" si="303"/>
        <v>-35.499999999999972</v>
      </c>
      <c r="M699" s="105">
        <f t="shared" si="303"/>
        <v>-84</v>
      </c>
      <c r="N699" s="105">
        <f t="shared" si="303"/>
        <v>-2.4999999999999991</v>
      </c>
      <c r="P699" s="21" t="str">
        <f>IF(A699&lt;=$B$676,"A","B")</f>
        <v>A</v>
      </c>
      <c r="Q699" s="85">
        <f t="shared" ref="Q699:V714" si="304">IF($P699="B",B699,0)</f>
        <v>0</v>
      </c>
      <c r="R699" s="85">
        <f t="shared" si="304"/>
        <v>0</v>
      </c>
      <c r="S699" s="85">
        <f t="shared" si="304"/>
        <v>0</v>
      </c>
      <c r="T699" s="85">
        <f t="shared" si="304"/>
        <v>0</v>
      </c>
      <c r="U699" s="85">
        <f t="shared" si="304"/>
        <v>0</v>
      </c>
      <c r="V699" s="85">
        <f t="shared" si="304"/>
        <v>0</v>
      </c>
      <c r="W699" s="33"/>
      <c r="X699" s="85">
        <f>IF($P699="A",B699,0)</f>
        <v>1.0499999999999989</v>
      </c>
      <c r="Y699" s="85">
        <f t="shared" ref="Y699:AC714" si="305">IF($P699="A",C699,0)</f>
        <v>0.23000000000000043</v>
      </c>
      <c r="Z699" s="85">
        <f t="shared" si="305"/>
        <v>9</v>
      </c>
      <c r="AA699" s="85">
        <f t="shared" si="305"/>
        <v>2.4999999999999858</v>
      </c>
      <c r="AB699" s="85">
        <f t="shared" si="305"/>
        <v>-5.5</v>
      </c>
      <c r="AC699" s="85">
        <f t="shared" si="305"/>
        <v>0</v>
      </c>
    </row>
    <row r="700" spans="1:29" x14ac:dyDescent="0.3">
      <c r="A700" s="67">
        <v>17000</v>
      </c>
      <c r="B700" s="85">
        <v>2.8499999999999996</v>
      </c>
      <c r="C700" s="85">
        <v>0.63000000000000256</v>
      </c>
      <c r="D700" s="85">
        <v>21</v>
      </c>
      <c r="E700" s="85">
        <v>6</v>
      </c>
      <c r="F700" s="85">
        <v>-14.499999999999986</v>
      </c>
      <c r="G700" s="85">
        <v>-0.5</v>
      </c>
      <c r="H700" s="113"/>
      <c r="P700" s="21" t="str">
        <f t="shared" ref="P700:P714" si="306">IF(A700&lt;=$B$676,"A","B")</f>
        <v>A</v>
      </c>
      <c r="Q700" s="85">
        <f t="shared" si="304"/>
        <v>0</v>
      </c>
      <c r="R700" s="85">
        <f t="shared" si="304"/>
        <v>0</v>
      </c>
      <c r="S700" s="85">
        <f t="shared" si="304"/>
        <v>0</v>
      </c>
      <c r="T700" s="85">
        <f t="shared" si="304"/>
        <v>0</v>
      </c>
      <c r="U700" s="85">
        <f t="shared" si="304"/>
        <v>0</v>
      </c>
      <c r="V700" s="85">
        <f t="shared" si="304"/>
        <v>0</v>
      </c>
      <c r="W700" s="33"/>
      <c r="X700" s="85">
        <f t="shared" ref="X700:X714" si="307">IF($P700="A",B700,0)</f>
        <v>2.8499999999999996</v>
      </c>
      <c r="Y700" s="85">
        <f t="shared" si="305"/>
        <v>0.63000000000000256</v>
      </c>
      <c r="Z700" s="85">
        <f t="shared" si="305"/>
        <v>21</v>
      </c>
      <c r="AA700" s="85">
        <f t="shared" si="305"/>
        <v>6</v>
      </c>
      <c r="AB700" s="85">
        <f t="shared" si="305"/>
        <v>-14.499999999999986</v>
      </c>
      <c r="AC700" s="85">
        <f t="shared" si="305"/>
        <v>-0.5</v>
      </c>
    </row>
    <row r="701" spans="1:29" x14ac:dyDescent="0.3">
      <c r="A701" s="67">
        <v>17100</v>
      </c>
      <c r="B701" s="85">
        <v>1.3000000000000007</v>
      </c>
      <c r="C701" s="85">
        <v>0.21999999999999886</v>
      </c>
      <c r="D701" s="85">
        <v>10.000000000000028</v>
      </c>
      <c r="E701" s="85">
        <v>2.5000000000000142</v>
      </c>
      <c r="F701" s="85">
        <v>-5.5000000000000142</v>
      </c>
      <c r="G701" s="85">
        <v>0</v>
      </c>
      <c r="H701" s="113"/>
      <c r="P701" s="21" t="str">
        <f t="shared" si="306"/>
        <v>A</v>
      </c>
      <c r="Q701" s="85">
        <f t="shared" si="304"/>
        <v>0</v>
      </c>
      <c r="R701" s="85">
        <f t="shared" si="304"/>
        <v>0</v>
      </c>
      <c r="S701" s="85">
        <f t="shared" si="304"/>
        <v>0</v>
      </c>
      <c r="T701" s="85">
        <f t="shared" si="304"/>
        <v>0</v>
      </c>
      <c r="U701" s="85">
        <f t="shared" si="304"/>
        <v>0</v>
      </c>
      <c r="V701" s="85">
        <f t="shared" si="304"/>
        <v>0</v>
      </c>
      <c r="W701" s="33"/>
      <c r="X701" s="85">
        <f t="shared" si="307"/>
        <v>1.3000000000000007</v>
      </c>
      <c r="Y701" s="85">
        <f t="shared" si="305"/>
        <v>0.21999999999999886</v>
      </c>
      <c r="Z701" s="85">
        <f t="shared" si="305"/>
        <v>10.000000000000028</v>
      </c>
      <c r="AA701" s="85">
        <f t="shared" si="305"/>
        <v>2.5000000000000142</v>
      </c>
      <c r="AB701" s="85">
        <f t="shared" si="305"/>
        <v>-5.5000000000000142</v>
      </c>
      <c r="AC701" s="85">
        <f t="shared" si="305"/>
        <v>0</v>
      </c>
    </row>
    <row r="702" spans="1:29" x14ac:dyDescent="0.3">
      <c r="A702" s="67">
        <v>17200</v>
      </c>
      <c r="B702" s="85">
        <v>1.5999999999999979</v>
      </c>
      <c r="C702" s="85">
        <v>0.21999999999999886</v>
      </c>
      <c r="D702" s="85">
        <v>11</v>
      </c>
      <c r="E702" s="85">
        <v>2.5</v>
      </c>
      <c r="F702" s="85">
        <v>-6</v>
      </c>
      <c r="G702" s="85">
        <v>-0.5</v>
      </c>
      <c r="H702" s="113"/>
      <c r="P702" s="21" t="str">
        <f t="shared" si="306"/>
        <v>A</v>
      </c>
      <c r="Q702" s="85">
        <f t="shared" si="304"/>
        <v>0</v>
      </c>
      <c r="R702" s="85">
        <f t="shared" si="304"/>
        <v>0</v>
      </c>
      <c r="S702" s="85">
        <f t="shared" si="304"/>
        <v>0</v>
      </c>
      <c r="T702" s="85">
        <f t="shared" si="304"/>
        <v>0</v>
      </c>
      <c r="U702" s="85">
        <f t="shared" si="304"/>
        <v>0</v>
      </c>
      <c r="V702" s="85">
        <f t="shared" si="304"/>
        <v>0</v>
      </c>
      <c r="W702" s="33"/>
      <c r="X702" s="85">
        <f t="shared" si="307"/>
        <v>1.5999999999999979</v>
      </c>
      <c r="Y702" s="85">
        <f t="shared" si="305"/>
        <v>0.21999999999999886</v>
      </c>
      <c r="Z702" s="85">
        <f t="shared" si="305"/>
        <v>11</v>
      </c>
      <c r="AA702" s="85">
        <f t="shared" si="305"/>
        <v>2.5</v>
      </c>
      <c r="AB702" s="85">
        <f t="shared" si="305"/>
        <v>-6</v>
      </c>
      <c r="AC702" s="85">
        <f t="shared" si="305"/>
        <v>-0.5</v>
      </c>
    </row>
    <row r="703" spans="1:29" x14ac:dyDescent="0.3">
      <c r="A703" s="67">
        <v>17300</v>
      </c>
      <c r="B703" s="85">
        <v>1.8500000000000014</v>
      </c>
      <c r="C703" s="85">
        <v>0.20000000000000107</v>
      </c>
      <c r="D703" s="85">
        <v>10.5</v>
      </c>
      <c r="E703" s="85">
        <v>1.5000000000000284</v>
      </c>
      <c r="F703" s="85">
        <v>-5</v>
      </c>
      <c r="G703" s="85">
        <v>0</v>
      </c>
      <c r="H703" s="113"/>
      <c r="P703" s="21" t="str">
        <f t="shared" si="306"/>
        <v>A</v>
      </c>
      <c r="Q703" s="85">
        <f t="shared" si="304"/>
        <v>0</v>
      </c>
      <c r="R703" s="85">
        <f t="shared" si="304"/>
        <v>0</v>
      </c>
      <c r="S703" s="85">
        <f t="shared" si="304"/>
        <v>0</v>
      </c>
      <c r="T703" s="85">
        <f t="shared" si="304"/>
        <v>0</v>
      </c>
      <c r="U703" s="85">
        <f t="shared" si="304"/>
        <v>0</v>
      </c>
      <c r="V703" s="85">
        <f t="shared" si="304"/>
        <v>0</v>
      </c>
      <c r="W703" s="33"/>
      <c r="X703" s="85">
        <f t="shared" si="307"/>
        <v>1.8500000000000014</v>
      </c>
      <c r="Y703" s="85">
        <f t="shared" si="305"/>
        <v>0.20000000000000107</v>
      </c>
      <c r="Z703" s="85">
        <f t="shared" si="305"/>
        <v>10.5</v>
      </c>
      <c r="AA703" s="85">
        <f t="shared" si="305"/>
        <v>1.5000000000000284</v>
      </c>
      <c r="AB703" s="85">
        <f t="shared" si="305"/>
        <v>-5</v>
      </c>
      <c r="AC703" s="85">
        <f t="shared" si="305"/>
        <v>0</v>
      </c>
    </row>
    <row r="704" spans="1:29" x14ac:dyDescent="0.3">
      <c r="A704" s="67">
        <v>17400</v>
      </c>
      <c r="B704" s="85">
        <v>2</v>
      </c>
      <c r="C704" s="85">
        <v>0.16000000000000014</v>
      </c>
      <c r="D704" s="85">
        <v>8.9999999999999432</v>
      </c>
      <c r="E704" s="85">
        <v>1</v>
      </c>
      <c r="F704" s="85">
        <v>-4.5</v>
      </c>
      <c r="G704" s="85">
        <v>-0.49999999999999911</v>
      </c>
      <c r="H704" s="113"/>
      <c r="P704" s="21" t="str">
        <f t="shared" si="306"/>
        <v>A</v>
      </c>
      <c r="Q704" s="85">
        <f>IF($P704="B",B704,0)</f>
        <v>0</v>
      </c>
      <c r="R704" s="85">
        <f t="shared" si="304"/>
        <v>0</v>
      </c>
      <c r="S704" s="85">
        <f t="shared" si="304"/>
        <v>0</v>
      </c>
      <c r="T704" s="85">
        <f t="shared" si="304"/>
        <v>0</v>
      </c>
      <c r="U704" s="85">
        <f t="shared" si="304"/>
        <v>0</v>
      </c>
      <c r="V704" s="85">
        <f t="shared" si="304"/>
        <v>0</v>
      </c>
      <c r="W704" s="33"/>
      <c r="X704" s="85">
        <f t="shared" si="307"/>
        <v>2</v>
      </c>
      <c r="Y704" s="85">
        <f t="shared" si="305"/>
        <v>0.16000000000000014</v>
      </c>
      <c r="Z704" s="85">
        <f t="shared" si="305"/>
        <v>8.9999999999999432</v>
      </c>
      <c r="AA704" s="85">
        <f t="shared" si="305"/>
        <v>1</v>
      </c>
      <c r="AB704" s="85">
        <f t="shared" si="305"/>
        <v>-4.5</v>
      </c>
      <c r="AC704" s="85">
        <f t="shared" si="305"/>
        <v>-0.49999999999999911</v>
      </c>
    </row>
    <row r="705" spans="1:29" x14ac:dyDescent="0.3">
      <c r="A705" s="67">
        <v>17500</v>
      </c>
      <c r="B705" s="85">
        <v>2.6499999999999986</v>
      </c>
      <c r="C705" s="85">
        <v>0.20000000000000107</v>
      </c>
      <c r="D705" s="85">
        <v>9</v>
      </c>
      <c r="E705" s="85">
        <v>-0.5</v>
      </c>
      <c r="F705" s="85">
        <v>-5</v>
      </c>
      <c r="G705" s="85">
        <v>0</v>
      </c>
      <c r="H705" s="113"/>
      <c r="P705" s="21" t="str">
        <f t="shared" si="306"/>
        <v>A</v>
      </c>
      <c r="Q705" s="85">
        <f t="shared" ref="Q705:Q714" si="308">IF($P705="B",B705,0)</f>
        <v>0</v>
      </c>
      <c r="R705" s="85">
        <f t="shared" si="304"/>
        <v>0</v>
      </c>
      <c r="S705" s="85">
        <f t="shared" si="304"/>
        <v>0</v>
      </c>
      <c r="T705" s="85">
        <f t="shared" si="304"/>
        <v>0</v>
      </c>
      <c r="U705" s="85">
        <f t="shared" si="304"/>
        <v>0</v>
      </c>
      <c r="V705" s="85">
        <f t="shared" si="304"/>
        <v>0</v>
      </c>
      <c r="W705" s="33"/>
      <c r="X705" s="85">
        <f t="shared" si="307"/>
        <v>2.6499999999999986</v>
      </c>
      <c r="Y705" s="85">
        <f t="shared" si="305"/>
        <v>0.20000000000000107</v>
      </c>
      <c r="Z705" s="85">
        <f t="shared" si="305"/>
        <v>9</v>
      </c>
      <c r="AA705" s="85">
        <f t="shared" si="305"/>
        <v>-0.5</v>
      </c>
      <c r="AB705" s="85">
        <f t="shared" si="305"/>
        <v>-5</v>
      </c>
      <c r="AC705" s="85">
        <f t="shared" si="305"/>
        <v>0</v>
      </c>
    </row>
    <row r="706" spans="1:29" x14ac:dyDescent="0.3">
      <c r="A706" s="67">
        <v>17600</v>
      </c>
      <c r="B706" s="85">
        <v>3.4500000000000028</v>
      </c>
      <c r="C706" s="85">
        <v>0.23000000000000043</v>
      </c>
      <c r="D706" s="85">
        <v>9</v>
      </c>
      <c r="E706" s="85">
        <v>-3.0000000000000568</v>
      </c>
      <c r="F706" s="85">
        <v>-5.5000000000000284</v>
      </c>
      <c r="G706" s="85">
        <v>0</v>
      </c>
      <c r="H706" s="113"/>
      <c r="P706" s="21" t="str">
        <f t="shared" si="306"/>
        <v>A</v>
      </c>
      <c r="Q706" s="85">
        <f t="shared" si="308"/>
        <v>0</v>
      </c>
      <c r="R706" s="85">
        <f t="shared" si="304"/>
        <v>0</v>
      </c>
      <c r="S706" s="85">
        <f t="shared" si="304"/>
        <v>0</v>
      </c>
      <c r="T706" s="85">
        <f t="shared" si="304"/>
        <v>0</v>
      </c>
      <c r="U706" s="85">
        <f t="shared" si="304"/>
        <v>0</v>
      </c>
      <c r="V706" s="85">
        <f t="shared" si="304"/>
        <v>0</v>
      </c>
      <c r="W706" s="33"/>
      <c r="X706" s="85">
        <f t="shared" si="307"/>
        <v>3.4500000000000028</v>
      </c>
      <c r="Y706" s="85">
        <f t="shared" si="305"/>
        <v>0.23000000000000043</v>
      </c>
      <c r="Z706" s="85">
        <f t="shared" si="305"/>
        <v>9</v>
      </c>
      <c r="AA706" s="85">
        <f t="shared" si="305"/>
        <v>-3.0000000000000568</v>
      </c>
      <c r="AB706" s="85">
        <f t="shared" si="305"/>
        <v>-5.5000000000000284</v>
      </c>
      <c r="AC706" s="85">
        <f t="shared" si="305"/>
        <v>0</v>
      </c>
    </row>
    <row r="707" spans="1:29" x14ac:dyDescent="0.3">
      <c r="A707" s="67">
        <v>17700</v>
      </c>
      <c r="B707" s="85">
        <v>7.1499999999999915</v>
      </c>
      <c r="C707" s="85">
        <v>0.49000000000000021</v>
      </c>
      <c r="D707" s="85">
        <v>9.5</v>
      </c>
      <c r="E707" s="85">
        <v>-11</v>
      </c>
      <c r="F707" s="85">
        <v>-10.5</v>
      </c>
      <c r="G707" s="85">
        <v>-0.5</v>
      </c>
      <c r="H707" s="113"/>
      <c r="P707" s="21" t="str">
        <f t="shared" si="306"/>
        <v>A</v>
      </c>
      <c r="Q707" s="85">
        <f t="shared" si="308"/>
        <v>0</v>
      </c>
      <c r="R707" s="85">
        <f t="shared" si="304"/>
        <v>0</v>
      </c>
      <c r="S707" s="85">
        <f t="shared" si="304"/>
        <v>0</v>
      </c>
      <c r="T707" s="85">
        <f t="shared" si="304"/>
        <v>0</v>
      </c>
      <c r="U707" s="85">
        <f t="shared" si="304"/>
        <v>0</v>
      </c>
      <c r="V707" s="85">
        <f t="shared" si="304"/>
        <v>0</v>
      </c>
      <c r="W707" s="33"/>
      <c r="X707" s="85">
        <f t="shared" si="307"/>
        <v>7.1499999999999915</v>
      </c>
      <c r="Y707" s="85">
        <f t="shared" si="305"/>
        <v>0.49000000000000021</v>
      </c>
      <c r="Z707" s="85">
        <f t="shared" si="305"/>
        <v>9.5</v>
      </c>
      <c r="AA707" s="85">
        <f t="shared" si="305"/>
        <v>-11</v>
      </c>
      <c r="AB707" s="85">
        <f t="shared" si="305"/>
        <v>-10.5</v>
      </c>
      <c r="AC707" s="85">
        <f t="shared" si="305"/>
        <v>-0.5</v>
      </c>
    </row>
    <row r="708" spans="1:29" x14ac:dyDescent="0.3">
      <c r="A708" s="67">
        <v>17800</v>
      </c>
      <c r="B708" s="85">
        <v>7.75</v>
      </c>
      <c r="C708" s="85">
        <v>0.49000000000000021</v>
      </c>
      <c r="D708" s="85">
        <v>5.5</v>
      </c>
      <c r="E708" s="85">
        <v>-15.499999999999943</v>
      </c>
      <c r="F708" s="85">
        <v>-10</v>
      </c>
      <c r="G708" s="85">
        <v>-0.5</v>
      </c>
      <c r="H708" s="113"/>
      <c r="P708" s="21" t="str">
        <f t="shared" si="306"/>
        <v>A</v>
      </c>
      <c r="Q708" s="85">
        <f t="shared" si="308"/>
        <v>0</v>
      </c>
      <c r="R708" s="85">
        <f t="shared" si="304"/>
        <v>0</v>
      </c>
      <c r="S708" s="85">
        <f t="shared" si="304"/>
        <v>0</v>
      </c>
      <c r="T708" s="85">
        <f t="shared" si="304"/>
        <v>0</v>
      </c>
      <c r="U708" s="85">
        <f t="shared" si="304"/>
        <v>0</v>
      </c>
      <c r="V708" s="85">
        <f t="shared" si="304"/>
        <v>0</v>
      </c>
      <c r="W708" s="33"/>
      <c r="X708" s="85">
        <f t="shared" si="307"/>
        <v>7.75</v>
      </c>
      <c r="Y708" s="85">
        <f t="shared" si="305"/>
        <v>0.49000000000000021</v>
      </c>
      <c r="Z708" s="85">
        <f t="shared" si="305"/>
        <v>5.5</v>
      </c>
      <c r="AA708" s="85">
        <f t="shared" si="305"/>
        <v>-15.499999999999943</v>
      </c>
      <c r="AB708" s="85">
        <f t="shared" si="305"/>
        <v>-10</v>
      </c>
      <c r="AC708" s="85">
        <f t="shared" si="305"/>
        <v>-0.5</v>
      </c>
    </row>
    <row r="709" spans="1:29" x14ac:dyDescent="0.3">
      <c r="A709" s="67">
        <v>17900</v>
      </c>
      <c r="B709" s="85">
        <v>9.3000000000000114</v>
      </c>
      <c r="C709" s="85">
        <v>0.57000000000000028</v>
      </c>
      <c r="D709" s="85">
        <v>3</v>
      </c>
      <c r="E709" s="85">
        <v>-21.5</v>
      </c>
      <c r="F709" s="85">
        <v>-11.999999999999972</v>
      </c>
      <c r="G709" s="85">
        <v>0</v>
      </c>
      <c r="H709" s="113"/>
      <c r="P709" s="21" t="str">
        <f t="shared" si="306"/>
        <v>A</v>
      </c>
      <c r="Q709" s="85">
        <f t="shared" si="308"/>
        <v>0</v>
      </c>
      <c r="R709" s="85">
        <f t="shared" si="304"/>
        <v>0</v>
      </c>
      <c r="S709" s="85">
        <f t="shared" si="304"/>
        <v>0</v>
      </c>
      <c r="T709" s="85">
        <f t="shared" si="304"/>
        <v>0</v>
      </c>
      <c r="U709" s="85">
        <f t="shared" si="304"/>
        <v>0</v>
      </c>
      <c r="V709" s="85">
        <f t="shared" si="304"/>
        <v>0</v>
      </c>
      <c r="W709" s="33"/>
      <c r="X709" s="85">
        <f t="shared" si="307"/>
        <v>9.3000000000000114</v>
      </c>
      <c r="Y709" s="85">
        <f t="shared" si="305"/>
        <v>0.57000000000000028</v>
      </c>
      <c r="Z709" s="85">
        <f t="shared" si="305"/>
        <v>3</v>
      </c>
      <c r="AA709" s="85">
        <f t="shared" si="305"/>
        <v>-21.5</v>
      </c>
      <c r="AB709" s="85">
        <f t="shared" si="305"/>
        <v>-11.999999999999972</v>
      </c>
      <c r="AC709" s="85">
        <f t="shared" si="305"/>
        <v>0</v>
      </c>
    </row>
    <row r="710" spans="1:29" x14ac:dyDescent="0.3">
      <c r="A710" s="67">
        <v>18000</v>
      </c>
      <c r="B710" s="85">
        <v>11.849999999999994</v>
      </c>
      <c r="C710" s="85">
        <v>0.75</v>
      </c>
      <c r="D710" s="85">
        <v>3.5</v>
      </c>
      <c r="E710" s="85">
        <v>-28.000000000000057</v>
      </c>
      <c r="F710" s="85">
        <v>-18</v>
      </c>
      <c r="G710" s="85">
        <v>0</v>
      </c>
      <c r="H710" s="113"/>
      <c r="P710" s="21" t="str">
        <f t="shared" si="306"/>
        <v>B</v>
      </c>
      <c r="Q710" s="85">
        <f t="shared" si="308"/>
        <v>11.849999999999994</v>
      </c>
      <c r="R710" s="85">
        <f t="shared" si="304"/>
        <v>0.75</v>
      </c>
      <c r="S710" s="85">
        <f t="shared" si="304"/>
        <v>3.5</v>
      </c>
      <c r="T710" s="85">
        <f t="shared" si="304"/>
        <v>-28.000000000000057</v>
      </c>
      <c r="U710" s="85">
        <f t="shared" si="304"/>
        <v>-18</v>
      </c>
      <c r="V710" s="85">
        <f t="shared" si="304"/>
        <v>0</v>
      </c>
      <c r="W710" s="33"/>
      <c r="X710" s="85">
        <f t="shared" si="307"/>
        <v>0</v>
      </c>
      <c r="Y710" s="85">
        <f t="shared" si="305"/>
        <v>0</v>
      </c>
      <c r="Z710" s="85">
        <f t="shared" si="305"/>
        <v>0</v>
      </c>
      <c r="AA710" s="85">
        <f t="shared" si="305"/>
        <v>0</v>
      </c>
      <c r="AB710" s="85">
        <f t="shared" si="305"/>
        <v>0</v>
      </c>
      <c r="AC710" s="85">
        <f t="shared" si="305"/>
        <v>0</v>
      </c>
    </row>
    <row r="711" spans="1:29" x14ac:dyDescent="0.3">
      <c r="A711" s="67">
        <v>18100</v>
      </c>
      <c r="B711" s="85">
        <v>7.1499999999999773</v>
      </c>
      <c r="C711" s="85">
        <v>0.42999999999999972</v>
      </c>
      <c r="D711" s="85">
        <v>5.5</v>
      </c>
      <c r="E711" s="85">
        <v>-14.5</v>
      </c>
      <c r="F711" s="85">
        <v>-10.999999999999986</v>
      </c>
      <c r="G711" s="85">
        <v>0.5</v>
      </c>
      <c r="H711" s="113"/>
      <c r="P711" s="21" t="str">
        <f t="shared" si="306"/>
        <v>B</v>
      </c>
      <c r="Q711" s="85">
        <f t="shared" si="308"/>
        <v>7.1499999999999773</v>
      </c>
      <c r="R711" s="85">
        <f t="shared" si="304"/>
        <v>0.42999999999999972</v>
      </c>
      <c r="S711" s="85">
        <f t="shared" si="304"/>
        <v>5.5</v>
      </c>
      <c r="T711" s="85">
        <f t="shared" si="304"/>
        <v>-14.5</v>
      </c>
      <c r="U711" s="85">
        <f t="shared" si="304"/>
        <v>-10.999999999999986</v>
      </c>
      <c r="V711" s="85">
        <f t="shared" si="304"/>
        <v>0.5</v>
      </c>
      <c r="W711" s="33"/>
      <c r="X711" s="85">
        <f t="shared" si="307"/>
        <v>0</v>
      </c>
      <c r="Y711" s="85">
        <f t="shared" si="305"/>
        <v>0</v>
      </c>
      <c r="Z711" s="85">
        <f t="shared" si="305"/>
        <v>0</v>
      </c>
      <c r="AA711" s="85">
        <f t="shared" si="305"/>
        <v>0</v>
      </c>
      <c r="AB711" s="85">
        <f t="shared" si="305"/>
        <v>0</v>
      </c>
      <c r="AC711" s="85">
        <f t="shared" si="305"/>
        <v>0</v>
      </c>
    </row>
    <row r="712" spans="1:29" x14ac:dyDescent="0.3">
      <c r="A712" s="67">
        <v>18200</v>
      </c>
      <c r="B712" s="85">
        <v>5.75</v>
      </c>
      <c r="C712" s="85">
        <v>0.35999999999999943</v>
      </c>
      <c r="D712" s="85">
        <v>8.5</v>
      </c>
      <c r="E712" s="85">
        <v>-8.4999999999999432</v>
      </c>
      <c r="F712" s="85">
        <v>-10.5</v>
      </c>
      <c r="G712" s="85">
        <v>0.5</v>
      </c>
      <c r="H712" s="113"/>
      <c r="P712" s="21" t="str">
        <f t="shared" si="306"/>
        <v>B</v>
      </c>
      <c r="Q712" s="85">
        <f t="shared" si="308"/>
        <v>5.75</v>
      </c>
      <c r="R712" s="85">
        <f t="shared" si="304"/>
        <v>0.35999999999999943</v>
      </c>
      <c r="S712" s="85">
        <f t="shared" si="304"/>
        <v>8.5</v>
      </c>
      <c r="T712" s="85">
        <f t="shared" si="304"/>
        <v>-8.4999999999999432</v>
      </c>
      <c r="U712" s="85">
        <f t="shared" si="304"/>
        <v>-10.5</v>
      </c>
      <c r="V712" s="85">
        <f t="shared" si="304"/>
        <v>0.5</v>
      </c>
      <c r="W712" s="33"/>
      <c r="X712" s="85">
        <f t="shared" si="307"/>
        <v>0</v>
      </c>
      <c r="Y712" s="85">
        <f t="shared" si="305"/>
        <v>0</v>
      </c>
      <c r="Z712" s="85">
        <f t="shared" si="305"/>
        <v>0</v>
      </c>
      <c r="AA712" s="85">
        <f t="shared" si="305"/>
        <v>0</v>
      </c>
      <c r="AB712" s="85">
        <f t="shared" si="305"/>
        <v>0</v>
      </c>
      <c r="AC712" s="85">
        <f t="shared" si="305"/>
        <v>0</v>
      </c>
    </row>
    <row r="713" spans="1:29" x14ac:dyDescent="0.3">
      <c r="A713" s="67">
        <v>18300</v>
      </c>
      <c r="B713" s="85">
        <v>1.5</v>
      </c>
      <c r="C713" s="85">
        <v>0</v>
      </c>
      <c r="D713" s="85">
        <v>1.9999999999999432</v>
      </c>
      <c r="E713" s="85">
        <v>-0.99999999999994316</v>
      </c>
      <c r="F713" s="85">
        <v>1</v>
      </c>
      <c r="G713" s="85">
        <v>0</v>
      </c>
      <c r="H713" s="113"/>
      <c r="P713" s="21" t="str">
        <f t="shared" si="306"/>
        <v>B</v>
      </c>
      <c r="Q713" s="85">
        <f t="shared" si="308"/>
        <v>1.5</v>
      </c>
      <c r="R713" s="85">
        <f t="shared" si="304"/>
        <v>0</v>
      </c>
      <c r="S713" s="85">
        <f t="shared" si="304"/>
        <v>1.9999999999999432</v>
      </c>
      <c r="T713" s="85">
        <f t="shared" si="304"/>
        <v>-0.99999999999994316</v>
      </c>
      <c r="U713" s="85">
        <f t="shared" si="304"/>
        <v>1</v>
      </c>
      <c r="V713" s="85">
        <f t="shared" si="304"/>
        <v>0</v>
      </c>
      <c r="W713" s="33"/>
      <c r="X713" s="85">
        <f t="shared" si="307"/>
        <v>0</v>
      </c>
      <c r="Y713" s="85">
        <f t="shared" si="305"/>
        <v>0</v>
      </c>
      <c r="Z713" s="85">
        <f t="shared" si="305"/>
        <v>0</v>
      </c>
      <c r="AA713" s="85">
        <f t="shared" si="305"/>
        <v>0</v>
      </c>
      <c r="AB713" s="85">
        <f t="shared" si="305"/>
        <v>0</v>
      </c>
      <c r="AC713" s="85">
        <f t="shared" si="305"/>
        <v>0</v>
      </c>
    </row>
    <row r="714" spans="1:29" x14ac:dyDescent="0.3">
      <c r="A714" s="67">
        <v>18400</v>
      </c>
      <c r="B714" s="85">
        <v>6.6499999999999773</v>
      </c>
      <c r="C714" s="85">
        <v>0.59999999999999964</v>
      </c>
      <c r="D714" s="85">
        <v>22.999999999999943</v>
      </c>
      <c r="E714" s="85">
        <v>-0.5</v>
      </c>
      <c r="F714" s="85">
        <v>-21</v>
      </c>
      <c r="G714" s="85">
        <v>0.5</v>
      </c>
      <c r="H714" s="113"/>
      <c r="P714" s="21" t="str">
        <f t="shared" si="306"/>
        <v>B</v>
      </c>
      <c r="Q714" s="85">
        <f t="shared" si="308"/>
        <v>6.6499999999999773</v>
      </c>
      <c r="R714" s="85">
        <f t="shared" si="304"/>
        <v>0.59999999999999964</v>
      </c>
      <c r="S714" s="85">
        <f t="shared" si="304"/>
        <v>22.999999999999943</v>
      </c>
      <c r="T714" s="85">
        <f t="shared" si="304"/>
        <v>-0.5</v>
      </c>
      <c r="U714" s="85">
        <f t="shared" si="304"/>
        <v>-21</v>
      </c>
      <c r="V714" s="85">
        <f t="shared" si="304"/>
        <v>0.5</v>
      </c>
      <c r="W714" s="33"/>
      <c r="X714" s="85">
        <f t="shared" si="307"/>
        <v>0</v>
      </c>
      <c r="Y714" s="85">
        <f t="shared" si="305"/>
        <v>0</v>
      </c>
      <c r="Z714" s="85">
        <f t="shared" si="305"/>
        <v>0</v>
      </c>
      <c r="AA714" s="85">
        <f t="shared" si="305"/>
        <v>0</v>
      </c>
      <c r="AB714" s="85">
        <f t="shared" si="305"/>
        <v>0</v>
      </c>
      <c r="AC714" s="85">
        <f t="shared" si="305"/>
        <v>0</v>
      </c>
    </row>
    <row r="715" spans="1:29" x14ac:dyDescent="0.3">
      <c r="A715" s="68" t="s">
        <v>120</v>
      </c>
      <c r="B715" s="87">
        <v>31.649999999999991</v>
      </c>
      <c r="C715" s="87">
        <v>3.0700000000000038</v>
      </c>
      <c r="D715" s="87">
        <v>103.49999999999997</v>
      </c>
      <c r="E715" s="87">
        <v>-13.999999999999972</v>
      </c>
      <c r="F715" s="87">
        <v>-72.000000000000028</v>
      </c>
      <c r="G715" s="87">
        <v>-2.4999999999999991</v>
      </c>
      <c r="H715" s="114"/>
      <c r="I715" s="105">
        <f>Q715</f>
        <v>32.899999999999949</v>
      </c>
      <c r="J715" s="105">
        <f>R715</f>
        <v>2.1399999999999988</v>
      </c>
      <c r="K715" s="105">
        <f t="shared" ref="K715:N715" si="309">S715</f>
        <v>42.499999999999886</v>
      </c>
      <c r="L715" s="105">
        <f t="shared" si="309"/>
        <v>-52.499999999999943</v>
      </c>
      <c r="M715" s="105">
        <f t="shared" si="309"/>
        <v>-59.499999999999986</v>
      </c>
      <c r="N715" s="105">
        <f t="shared" si="309"/>
        <v>1.5</v>
      </c>
      <c r="P715" s="21"/>
      <c r="Q715" s="106">
        <f t="shared" ref="Q715:V715" si="310">+SUM(Q699:Q714)</f>
        <v>32.899999999999949</v>
      </c>
      <c r="R715" s="106">
        <f t="shared" si="310"/>
        <v>2.1399999999999988</v>
      </c>
      <c r="S715" s="106">
        <f t="shared" si="310"/>
        <v>42.499999999999886</v>
      </c>
      <c r="T715" s="106">
        <f t="shared" si="310"/>
        <v>-52.499999999999943</v>
      </c>
      <c r="U715" s="106">
        <f t="shared" si="310"/>
        <v>-59.499999999999986</v>
      </c>
      <c r="V715" s="106">
        <f t="shared" si="310"/>
        <v>1.5</v>
      </c>
      <c r="W715" s="33"/>
      <c r="X715" s="33"/>
      <c r="Y715" s="33"/>
      <c r="Z715" s="33"/>
      <c r="AA715" s="33"/>
      <c r="AB715" s="33"/>
      <c r="AC715" s="33"/>
    </row>
    <row r="717" spans="1:29" x14ac:dyDescent="0.3">
      <c r="A717" s="69" t="s">
        <v>134</v>
      </c>
      <c r="B717" s="69" t="s">
        <v>135</v>
      </c>
      <c r="C717" s="69" t="s">
        <v>4</v>
      </c>
      <c r="D717" s="97"/>
      <c r="E717" s="97"/>
      <c r="F717" s="69" t="s">
        <v>136</v>
      </c>
      <c r="G717" s="69" t="s">
        <v>6</v>
      </c>
      <c r="H717" s="82"/>
    </row>
    <row r="718" spans="1:29" x14ac:dyDescent="0.3">
      <c r="A718" s="94">
        <v>17851.150000000001</v>
      </c>
      <c r="B718" s="83">
        <v>17900</v>
      </c>
      <c r="C718" s="95">
        <v>44980</v>
      </c>
      <c r="D718" s="95"/>
      <c r="E718" s="33"/>
      <c r="F718" s="98">
        <v>44963</v>
      </c>
      <c r="G718" s="96">
        <v>0.50388888888888894</v>
      </c>
      <c r="H718" s="112"/>
    </row>
    <row r="719" spans="1:29" x14ac:dyDescent="0.3">
      <c r="A719" s="91" t="s">
        <v>128</v>
      </c>
      <c r="B719" s="92" t="s">
        <v>121</v>
      </c>
      <c r="C719" s="92" t="s">
        <v>122</v>
      </c>
      <c r="D719" s="92" t="s">
        <v>123</v>
      </c>
      <c r="E719" s="92" t="s">
        <v>124</v>
      </c>
      <c r="F719" s="92" t="s">
        <v>125</v>
      </c>
      <c r="G719" s="92" t="s">
        <v>126</v>
      </c>
      <c r="H719" s="92"/>
    </row>
    <row r="720" spans="1:29" x14ac:dyDescent="0.3">
      <c r="A720" s="68" t="s">
        <v>44</v>
      </c>
      <c r="B720" s="68" t="s">
        <v>33</v>
      </c>
      <c r="C720" s="68" t="s">
        <v>32</v>
      </c>
      <c r="D720" s="68" t="s">
        <v>113</v>
      </c>
      <c r="E720" s="68" t="s">
        <v>115</v>
      </c>
      <c r="F720" s="68" t="s">
        <v>112</v>
      </c>
      <c r="G720" s="68" t="s">
        <v>114</v>
      </c>
      <c r="H720" s="82"/>
      <c r="P720" s="21"/>
      <c r="Q720" s="106">
        <f>+SUM(Q721:Q736)</f>
        <v>37.550000000000097</v>
      </c>
      <c r="R720" s="106">
        <f t="shared" ref="R720:V720" si="311">+SUM(R721:R736)</f>
        <v>-0.21000000000000085</v>
      </c>
      <c r="S720" s="106">
        <f t="shared" si="311"/>
        <v>-41.5</v>
      </c>
      <c r="T720" s="106">
        <f t="shared" si="311"/>
        <v>-49.500000000000085</v>
      </c>
      <c r="U720" s="106">
        <f t="shared" si="311"/>
        <v>14.999999999999886</v>
      </c>
      <c r="V720" s="106">
        <f t="shared" si="311"/>
        <v>2</v>
      </c>
      <c r="W720" s="33"/>
      <c r="X720" s="33"/>
      <c r="Y720" s="33"/>
      <c r="Z720" s="33"/>
      <c r="AA720" s="33"/>
      <c r="AB720" s="33"/>
      <c r="AC720" s="33"/>
    </row>
    <row r="721" spans="1:29" x14ac:dyDescent="0.3">
      <c r="A721" s="67">
        <v>17400</v>
      </c>
      <c r="B721" s="85">
        <v>4.5500000000000682</v>
      </c>
      <c r="C721" s="85">
        <v>-0.58000000000000007</v>
      </c>
      <c r="D721" s="85">
        <v>-29</v>
      </c>
      <c r="E721" s="85">
        <v>-12.000000000000028</v>
      </c>
      <c r="F721" s="85">
        <v>16</v>
      </c>
      <c r="G721" s="85">
        <v>0.5</v>
      </c>
      <c r="H721" s="113"/>
      <c r="I721" s="105">
        <f t="shared" ref="I721:N721" si="312">Q720</f>
        <v>37.550000000000097</v>
      </c>
      <c r="J721" s="105">
        <f t="shared" si="312"/>
        <v>-0.21000000000000085</v>
      </c>
      <c r="K721" s="105">
        <f t="shared" si="312"/>
        <v>-41.5</v>
      </c>
      <c r="L721" s="105">
        <f t="shared" si="312"/>
        <v>-49.500000000000085</v>
      </c>
      <c r="M721" s="105">
        <f t="shared" si="312"/>
        <v>14.999999999999886</v>
      </c>
      <c r="N721" s="105">
        <f t="shared" si="312"/>
        <v>2</v>
      </c>
      <c r="P721" s="21" t="str">
        <f>IF(A721&gt;=$B$718,"A","B")</f>
        <v>B</v>
      </c>
      <c r="Q721" s="85">
        <f t="shared" ref="Q721:V736" si="313">IF($P721="B",B721,0)</f>
        <v>4.5500000000000682</v>
      </c>
      <c r="R721" s="85">
        <f t="shared" si="313"/>
        <v>-0.58000000000000007</v>
      </c>
      <c r="S721" s="85">
        <f t="shared" si="313"/>
        <v>-29</v>
      </c>
      <c r="T721" s="85">
        <f t="shared" si="313"/>
        <v>-12.000000000000028</v>
      </c>
      <c r="U721" s="85">
        <f t="shared" si="313"/>
        <v>16</v>
      </c>
      <c r="V721" s="85">
        <f t="shared" si="313"/>
        <v>0.5</v>
      </c>
      <c r="W721" s="33"/>
      <c r="X721" s="85">
        <f>IF($P721="A",B721,0)</f>
        <v>0</v>
      </c>
      <c r="Y721" s="85">
        <f t="shared" ref="Y721:AC736" si="314">IF($P721="A",C721,0)</f>
        <v>0</v>
      </c>
      <c r="Z721" s="85">
        <f t="shared" si="314"/>
        <v>0</v>
      </c>
      <c r="AA721" s="85">
        <f t="shared" si="314"/>
        <v>0</v>
      </c>
      <c r="AB721" s="85">
        <f t="shared" si="314"/>
        <v>0</v>
      </c>
      <c r="AC721" s="85">
        <f t="shared" si="314"/>
        <v>0</v>
      </c>
    </row>
    <row r="722" spans="1:29" x14ac:dyDescent="0.3">
      <c r="A722" s="67">
        <v>17500</v>
      </c>
      <c r="B722" s="85">
        <v>7.9000000000000341</v>
      </c>
      <c r="C722" s="85">
        <v>1.9999999999999574E-2</v>
      </c>
      <c r="D722" s="85">
        <v>-4</v>
      </c>
      <c r="E722" s="85">
        <v>-6</v>
      </c>
      <c r="F722" s="85">
        <v>2</v>
      </c>
      <c r="G722" s="85">
        <v>0.5</v>
      </c>
      <c r="H722" s="113"/>
      <c r="P722" s="21" t="str">
        <f t="shared" ref="P722:P736" si="315">IF(A722&gt;=$B$718,"A","B")</f>
        <v>B</v>
      </c>
      <c r="Q722" s="85">
        <f t="shared" si="313"/>
        <v>7.9000000000000341</v>
      </c>
      <c r="R722" s="85">
        <f t="shared" si="313"/>
        <v>1.9999999999999574E-2</v>
      </c>
      <c r="S722" s="85">
        <f t="shared" si="313"/>
        <v>-4</v>
      </c>
      <c r="T722" s="85">
        <f t="shared" si="313"/>
        <v>-6</v>
      </c>
      <c r="U722" s="85">
        <f t="shared" si="313"/>
        <v>2</v>
      </c>
      <c r="V722" s="85">
        <f t="shared" si="313"/>
        <v>0.5</v>
      </c>
      <c r="W722" s="33"/>
      <c r="X722" s="85">
        <f t="shared" ref="X722:X736" si="316">IF($P722="A",B722,0)</f>
        <v>0</v>
      </c>
      <c r="Y722" s="85">
        <f t="shared" si="314"/>
        <v>0</v>
      </c>
      <c r="Z722" s="85">
        <f t="shared" si="314"/>
        <v>0</v>
      </c>
      <c r="AA722" s="85">
        <f t="shared" si="314"/>
        <v>0</v>
      </c>
      <c r="AB722" s="85">
        <f t="shared" si="314"/>
        <v>0</v>
      </c>
      <c r="AC722" s="85">
        <f t="shared" si="314"/>
        <v>0</v>
      </c>
    </row>
    <row r="723" spans="1:29" x14ac:dyDescent="0.3">
      <c r="A723" s="67">
        <v>17600</v>
      </c>
      <c r="B723" s="85">
        <v>5.6999999999999886</v>
      </c>
      <c r="C723" s="85">
        <v>-0.16000000000000014</v>
      </c>
      <c r="D723" s="85">
        <v>-9</v>
      </c>
      <c r="E723" s="85">
        <v>-4.5000000000000568</v>
      </c>
      <c r="F723" s="85">
        <v>6.4999999999999432</v>
      </c>
      <c r="G723" s="85">
        <v>0.5</v>
      </c>
      <c r="H723" s="113"/>
      <c r="P723" s="21" t="str">
        <f t="shared" si="315"/>
        <v>B</v>
      </c>
      <c r="Q723" s="85">
        <f t="shared" si="313"/>
        <v>5.6999999999999886</v>
      </c>
      <c r="R723" s="85">
        <f t="shared" si="313"/>
        <v>-0.16000000000000014</v>
      </c>
      <c r="S723" s="85">
        <f t="shared" si="313"/>
        <v>-9</v>
      </c>
      <c r="T723" s="85">
        <f t="shared" si="313"/>
        <v>-4.5000000000000568</v>
      </c>
      <c r="U723" s="85">
        <f t="shared" si="313"/>
        <v>6.4999999999999432</v>
      </c>
      <c r="V723" s="85">
        <f t="shared" si="313"/>
        <v>0.5</v>
      </c>
      <c r="W723" s="33"/>
      <c r="X723" s="85">
        <f t="shared" si="316"/>
        <v>0</v>
      </c>
      <c r="Y723" s="85">
        <f t="shared" si="314"/>
        <v>0</v>
      </c>
      <c r="Z723" s="85">
        <f t="shared" si="314"/>
        <v>0</v>
      </c>
      <c r="AA723" s="85">
        <f t="shared" si="314"/>
        <v>0</v>
      </c>
      <c r="AB723" s="85">
        <f t="shared" si="314"/>
        <v>0</v>
      </c>
      <c r="AC723" s="85">
        <f t="shared" si="314"/>
        <v>0</v>
      </c>
    </row>
    <row r="724" spans="1:29" x14ac:dyDescent="0.3">
      <c r="A724" s="67">
        <v>17700</v>
      </c>
      <c r="B724" s="85">
        <v>10.050000000000011</v>
      </c>
      <c r="C724" s="85">
        <v>0.26999999999999957</v>
      </c>
      <c r="D724" s="85">
        <v>0.5</v>
      </c>
      <c r="E724" s="85">
        <v>-13</v>
      </c>
      <c r="F724" s="85">
        <v>-4.5</v>
      </c>
      <c r="G724" s="85">
        <v>0</v>
      </c>
      <c r="H724" s="113"/>
      <c r="P724" s="21" t="str">
        <f t="shared" si="315"/>
        <v>B</v>
      </c>
      <c r="Q724" s="85">
        <f t="shared" si="313"/>
        <v>10.050000000000011</v>
      </c>
      <c r="R724" s="85">
        <f t="shared" si="313"/>
        <v>0.26999999999999957</v>
      </c>
      <c r="S724" s="85">
        <f t="shared" si="313"/>
        <v>0.5</v>
      </c>
      <c r="T724" s="85">
        <f t="shared" si="313"/>
        <v>-13</v>
      </c>
      <c r="U724" s="85">
        <f t="shared" si="313"/>
        <v>-4.5</v>
      </c>
      <c r="V724" s="85">
        <f t="shared" si="313"/>
        <v>0</v>
      </c>
      <c r="W724" s="33"/>
      <c r="X724" s="85">
        <f t="shared" si="316"/>
        <v>0</v>
      </c>
      <c r="Y724" s="85">
        <f t="shared" si="314"/>
        <v>0</v>
      </c>
      <c r="Z724" s="85">
        <f t="shared" si="314"/>
        <v>0</v>
      </c>
      <c r="AA724" s="85">
        <f t="shared" si="314"/>
        <v>0</v>
      </c>
      <c r="AB724" s="85">
        <f t="shared" si="314"/>
        <v>0</v>
      </c>
      <c r="AC724" s="85">
        <f t="shared" si="314"/>
        <v>0</v>
      </c>
    </row>
    <row r="725" spans="1:29" x14ac:dyDescent="0.3">
      <c r="A725" s="67">
        <v>17800</v>
      </c>
      <c r="B725" s="85">
        <v>9.3499999999999943</v>
      </c>
      <c r="C725" s="85">
        <v>0.24000000000000021</v>
      </c>
      <c r="D725" s="85">
        <v>0</v>
      </c>
      <c r="E725" s="85">
        <v>-14</v>
      </c>
      <c r="F725" s="85">
        <v>-5.0000000000000568</v>
      </c>
      <c r="G725" s="85">
        <v>0.5</v>
      </c>
      <c r="H725" s="113"/>
      <c r="P725" s="21" t="str">
        <f t="shared" si="315"/>
        <v>B</v>
      </c>
      <c r="Q725" s="85">
        <f t="shared" si="313"/>
        <v>9.3499999999999943</v>
      </c>
      <c r="R725" s="85">
        <f t="shared" si="313"/>
        <v>0.24000000000000021</v>
      </c>
      <c r="S725" s="85">
        <f t="shared" si="313"/>
        <v>0</v>
      </c>
      <c r="T725" s="85">
        <f t="shared" si="313"/>
        <v>-14</v>
      </c>
      <c r="U725" s="85">
        <f t="shared" si="313"/>
        <v>-5.0000000000000568</v>
      </c>
      <c r="V725" s="85">
        <f t="shared" si="313"/>
        <v>0.5</v>
      </c>
      <c r="W725" s="33"/>
      <c r="X725" s="85">
        <f t="shared" si="316"/>
        <v>0</v>
      </c>
      <c r="Y725" s="85">
        <f t="shared" si="314"/>
        <v>0</v>
      </c>
      <c r="Z725" s="85">
        <f t="shared" si="314"/>
        <v>0</v>
      </c>
      <c r="AA725" s="85">
        <f t="shared" si="314"/>
        <v>0</v>
      </c>
      <c r="AB725" s="85">
        <f t="shared" si="314"/>
        <v>0</v>
      </c>
      <c r="AC725" s="85">
        <f t="shared" si="314"/>
        <v>0</v>
      </c>
    </row>
    <row r="726" spans="1:29" x14ac:dyDescent="0.3">
      <c r="A726" s="67">
        <v>17900</v>
      </c>
      <c r="B726" s="85">
        <v>11.449999999999989</v>
      </c>
      <c r="C726" s="85">
        <v>0.44999999999999929</v>
      </c>
      <c r="D726" s="85">
        <v>2</v>
      </c>
      <c r="E726" s="85">
        <v>-22.500000000000057</v>
      </c>
      <c r="F726" s="85">
        <v>-11.500000000000057</v>
      </c>
      <c r="G726" s="85">
        <v>0</v>
      </c>
      <c r="H726" s="113"/>
      <c r="P726" s="21" t="str">
        <f t="shared" si="315"/>
        <v>A</v>
      </c>
      <c r="Q726" s="85">
        <f>IF($P726="B",B726,0)</f>
        <v>0</v>
      </c>
      <c r="R726" s="85">
        <f t="shared" si="313"/>
        <v>0</v>
      </c>
      <c r="S726" s="85">
        <f t="shared" si="313"/>
        <v>0</v>
      </c>
      <c r="T726" s="85">
        <f t="shared" si="313"/>
        <v>0</v>
      </c>
      <c r="U726" s="85">
        <f t="shared" si="313"/>
        <v>0</v>
      </c>
      <c r="V726" s="85">
        <f t="shared" si="313"/>
        <v>0</v>
      </c>
      <c r="W726" s="33"/>
      <c r="X726" s="85">
        <f t="shared" si="316"/>
        <v>11.449999999999989</v>
      </c>
      <c r="Y726" s="85">
        <f t="shared" si="314"/>
        <v>0.44999999999999929</v>
      </c>
      <c r="Z726" s="85">
        <f t="shared" si="314"/>
        <v>2</v>
      </c>
      <c r="AA726" s="85">
        <f t="shared" si="314"/>
        <v>-22.500000000000057</v>
      </c>
      <c r="AB726" s="85">
        <f t="shared" si="314"/>
        <v>-11.500000000000057</v>
      </c>
      <c r="AC726" s="85">
        <f t="shared" si="314"/>
        <v>0</v>
      </c>
    </row>
    <row r="727" spans="1:29" x14ac:dyDescent="0.3">
      <c r="A727" s="67">
        <v>18000</v>
      </c>
      <c r="B727" s="85">
        <v>8.7000000000000028</v>
      </c>
      <c r="C727" s="85">
        <v>0.31999999999999851</v>
      </c>
      <c r="D727" s="85">
        <v>7</v>
      </c>
      <c r="E727" s="85">
        <v>-13.500000000000057</v>
      </c>
      <c r="F727" s="85">
        <v>-11</v>
      </c>
      <c r="G727" s="85">
        <v>0.5</v>
      </c>
      <c r="H727" s="113"/>
      <c r="P727" s="21" t="str">
        <f t="shared" si="315"/>
        <v>A</v>
      </c>
      <c r="Q727" s="85">
        <f t="shared" ref="Q727:Q736" si="317">IF($P727="B",B727,0)</f>
        <v>0</v>
      </c>
      <c r="R727" s="85">
        <f t="shared" si="313"/>
        <v>0</v>
      </c>
      <c r="S727" s="85">
        <f t="shared" si="313"/>
        <v>0</v>
      </c>
      <c r="T727" s="85">
        <f t="shared" si="313"/>
        <v>0</v>
      </c>
      <c r="U727" s="85">
        <f t="shared" si="313"/>
        <v>0</v>
      </c>
      <c r="V727" s="85">
        <f t="shared" si="313"/>
        <v>0</v>
      </c>
      <c r="W727" s="33"/>
      <c r="X727" s="85">
        <f t="shared" si="316"/>
        <v>8.7000000000000028</v>
      </c>
      <c r="Y727" s="85">
        <f t="shared" si="314"/>
        <v>0.31999999999999851</v>
      </c>
      <c r="Z727" s="85">
        <f t="shared" si="314"/>
        <v>7</v>
      </c>
      <c r="AA727" s="85">
        <f t="shared" si="314"/>
        <v>-13.500000000000057</v>
      </c>
      <c r="AB727" s="85">
        <f t="shared" si="314"/>
        <v>-11</v>
      </c>
      <c r="AC727" s="85">
        <f t="shared" si="314"/>
        <v>0.5</v>
      </c>
    </row>
    <row r="728" spans="1:29" x14ac:dyDescent="0.3">
      <c r="A728" s="67">
        <v>18100</v>
      </c>
      <c r="B728" s="85">
        <v>5.5499999999999972</v>
      </c>
      <c r="C728" s="85">
        <v>0.16000000000000014</v>
      </c>
      <c r="D728" s="85">
        <v>12</v>
      </c>
      <c r="E728" s="85">
        <v>-2.9999999999999432</v>
      </c>
      <c r="F728" s="85">
        <v>-9</v>
      </c>
      <c r="G728" s="85">
        <v>0.5</v>
      </c>
      <c r="H728" s="113"/>
      <c r="P728" s="21" t="str">
        <f t="shared" si="315"/>
        <v>A</v>
      </c>
      <c r="Q728" s="85">
        <f t="shared" si="317"/>
        <v>0</v>
      </c>
      <c r="R728" s="85">
        <f t="shared" si="313"/>
        <v>0</v>
      </c>
      <c r="S728" s="85">
        <f t="shared" si="313"/>
        <v>0</v>
      </c>
      <c r="T728" s="85">
        <f t="shared" si="313"/>
        <v>0</v>
      </c>
      <c r="U728" s="85">
        <f t="shared" si="313"/>
        <v>0</v>
      </c>
      <c r="V728" s="85">
        <f t="shared" si="313"/>
        <v>0</v>
      </c>
      <c r="W728" s="33"/>
      <c r="X728" s="85">
        <f t="shared" si="316"/>
        <v>5.5499999999999972</v>
      </c>
      <c r="Y728" s="85">
        <f t="shared" si="314"/>
        <v>0.16000000000000014</v>
      </c>
      <c r="Z728" s="85">
        <f t="shared" si="314"/>
        <v>12</v>
      </c>
      <c r="AA728" s="85">
        <f t="shared" si="314"/>
        <v>-2.9999999999999432</v>
      </c>
      <c r="AB728" s="85">
        <f t="shared" si="314"/>
        <v>-9</v>
      </c>
      <c r="AC728" s="85">
        <f t="shared" si="314"/>
        <v>0.5</v>
      </c>
    </row>
    <row r="729" spans="1:29" x14ac:dyDescent="0.3">
      <c r="A729" s="67">
        <v>18200</v>
      </c>
      <c r="B729" s="85">
        <v>3.3500000000000014</v>
      </c>
      <c r="C729" s="85">
        <v>8.0000000000000071E-2</v>
      </c>
      <c r="D729" s="85">
        <v>14.5</v>
      </c>
      <c r="E729" s="85">
        <v>4.5000000000000568</v>
      </c>
      <c r="F729" s="85">
        <v>-7.5</v>
      </c>
      <c r="G729" s="85">
        <v>0.5</v>
      </c>
      <c r="H729" s="113"/>
      <c r="P729" s="21" t="str">
        <f t="shared" si="315"/>
        <v>A</v>
      </c>
      <c r="Q729" s="85">
        <f t="shared" si="317"/>
        <v>0</v>
      </c>
      <c r="R729" s="85">
        <f t="shared" si="313"/>
        <v>0</v>
      </c>
      <c r="S729" s="85">
        <f t="shared" si="313"/>
        <v>0</v>
      </c>
      <c r="T729" s="85">
        <f t="shared" si="313"/>
        <v>0</v>
      </c>
      <c r="U729" s="85">
        <f t="shared" si="313"/>
        <v>0</v>
      </c>
      <c r="V729" s="85">
        <f t="shared" si="313"/>
        <v>0</v>
      </c>
      <c r="W729" s="33"/>
      <c r="X729" s="85">
        <f t="shared" si="316"/>
        <v>3.3500000000000014</v>
      </c>
      <c r="Y729" s="85">
        <f t="shared" si="314"/>
        <v>8.0000000000000071E-2</v>
      </c>
      <c r="Z729" s="85">
        <f t="shared" si="314"/>
        <v>14.5</v>
      </c>
      <c r="AA729" s="85">
        <f t="shared" si="314"/>
        <v>4.5000000000000568</v>
      </c>
      <c r="AB729" s="85">
        <f t="shared" si="314"/>
        <v>-7.5</v>
      </c>
      <c r="AC729" s="85">
        <f t="shared" si="314"/>
        <v>0.5</v>
      </c>
    </row>
    <row r="730" spans="1:29" x14ac:dyDescent="0.3">
      <c r="A730" s="67">
        <v>18300</v>
      </c>
      <c r="B730" s="85">
        <v>1.6500000000000021</v>
      </c>
      <c r="C730" s="85">
        <v>-1.9999999999999574E-2</v>
      </c>
      <c r="D730" s="85">
        <v>13</v>
      </c>
      <c r="E730" s="85">
        <v>7.4999999999999432</v>
      </c>
      <c r="F730" s="85">
        <v>-4.5</v>
      </c>
      <c r="G730" s="85">
        <v>0</v>
      </c>
      <c r="H730" s="113"/>
      <c r="P730" s="21" t="str">
        <f t="shared" si="315"/>
        <v>A</v>
      </c>
      <c r="Q730" s="85">
        <f t="shared" si="317"/>
        <v>0</v>
      </c>
      <c r="R730" s="85">
        <f t="shared" si="313"/>
        <v>0</v>
      </c>
      <c r="S730" s="85">
        <f t="shared" si="313"/>
        <v>0</v>
      </c>
      <c r="T730" s="85">
        <f t="shared" si="313"/>
        <v>0</v>
      </c>
      <c r="U730" s="85">
        <f t="shared" si="313"/>
        <v>0</v>
      </c>
      <c r="V730" s="85">
        <f t="shared" si="313"/>
        <v>0</v>
      </c>
      <c r="W730" s="33"/>
      <c r="X730" s="85">
        <f t="shared" si="316"/>
        <v>1.6500000000000021</v>
      </c>
      <c r="Y730" s="85">
        <f t="shared" si="314"/>
        <v>-1.9999999999999574E-2</v>
      </c>
      <c r="Z730" s="85">
        <f t="shared" si="314"/>
        <v>13</v>
      </c>
      <c r="AA730" s="85">
        <f t="shared" si="314"/>
        <v>7.4999999999999432</v>
      </c>
      <c r="AB730" s="85">
        <f t="shared" si="314"/>
        <v>-4.5</v>
      </c>
      <c r="AC730" s="85">
        <f t="shared" si="314"/>
        <v>0</v>
      </c>
    </row>
    <row r="731" spans="1:29" x14ac:dyDescent="0.3">
      <c r="A731" s="67">
        <v>18400</v>
      </c>
      <c r="B731" s="85">
        <v>2.8999999999999986</v>
      </c>
      <c r="C731" s="85">
        <v>0.26000000000000156</v>
      </c>
      <c r="D731" s="85">
        <v>25</v>
      </c>
      <c r="E731" s="85">
        <v>10.499999999999972</v>
      </c>
      <c r="F731" s="85">
        <v>-13.5</v>
      </c>
      <c r="G731" s="85">
        <v>0.5</v>
      </c>
      <c r="H731" s="113"/>
      <c r="P731" s="21" t="str">
        <f t="shared" si="315"/>
        <v>A</v>
      </c>
      <c r="Q731" s="85">
        <f t="shared" si="317"/>
        <v>0</v>
      </c>
      <c r="R731" s="85">
        <f t="shared" si="313"/>
        <v>0</v>
      </c>
      <c r="S731" s="85">
        <f t="shared" si="313"/>
        <v>0</v>
      </c>
      <c r="T731" s="85">
        <f t="shared" si="313"/>
        <v>0</v>
      </c>
      <c r="U731" s="85">
        <f t="shared" si="313"/>
        <v>0</v>
      </c>
      <c r="V731" s="85">
        <f t="shared" si="313"/>
        <v>0</v>
      </c>
      <c r="W731" s="33"/>
      <c r="X731" s="85">
        <f t="shared" si="316"/>
        <v>2.8999999999999986</v>
      </c>
      <c r="Y731" s="85">
        <f t="shared" si="314"/>
        <v>0.26000000000000156</v>
      </c>
      <c r="Z731" s="85">
        <f t="shared" si="314"/>
        <v>25</v>
      </c>
      <c r="AA731" s="85">
        <f t="shared" si="314"/>
        <v>10.499999999999972</v>
      </c>
      <c r="AB731" s="85">
        <f t="shared" si="314"/>
        <v>-13.5</v>
      </c>
      <c r="AC731" s="85">
        <f t="shared" si="314"/>
        <v>0.5</v>
      </c>
    </row>
    <row r="732" spans="1:29" x14ac:dyDescent="0.3">
      <c r="A732" s="67">
        <v>18500</v>
      </c>
      <c r="B732" s="85">
        <v>2.0999999999999996</v>
      </c>
      <c r="C732" s="85">
        <v>0.25</v>
      </c>
      <c r="D732" s="85">
        <v>22.999999999999972</v>
      </c>
      <c r="E732" s="85">
        <v>10.999999999999972</v>
      </c>
      <c r="F732" s="85">
        <v>-12.5</v>
      </c>
      <c r="G732" s="85">
        <v>0.49999999999999956</v>
      </c>
      <c r="H732" s="113"/>
      <c r="P732" s="21" t="str">
        <f t="shared" si="315"/>
        <v>A</v>
      </c>
      <c r="Q732" s="85">
        <f t="shared" si="317"/>
        <v>0</v>
      </c>
      <c r="R732" s="85">
        <f t="shared" si="313"/>
        <v>0</v>
      </c>
      <c r="S732" s="85">
        <f t="shared" si="313"/>
        <v>0</v>
      </c>
      <c r="T732" s="85">
        <f t="shared" si="313"/>
        <v>0</v>
      </c>
      <c r="U732" s="85">
        <f t="shared" si="313"/>
        <v>0</v>
      </c>
      <c r="V732" s="85">
        <f t="shared" si="313"/>
        <v>0</v>
      </c>
      <c r="W732" s="33"/>
      <c r="X732" s="85">
        <f t="shared" si="316"/>
        <v>2.0999999999999996</v>
      </c>
      <c r="Y732" s="85">
        <f t="shared" si="314"/>
        <v>0.25</v>
      </c>
      <c r="Z732" s="85">
        <f t="shared" si="314"/>
        <v>22.999999999999972</v>
      </c>
      <c r="AA732" s="85">
        <f t="shared" si="314"/>
        <v>10.999999999999972</v>
      </c>
      <c r="AB732" s="85">
        <f t="shared" si="314"/>
        <v>-12.5</v>
      </c>
      <c r="AC732" s="85">
        <f t="shared" si="314"/>
        <v>0.49999999999999956</v>
      </c>
    </row>
    <row r="733" spans="1:29" x14ac:dyDescent="0.3">
      <c r="A733" s="67">
        <v>18600</v>
      </c>
      <c r="B733" s="85">
        <v>0.29999999999999982</v>
      </c>
      <c r="C733" s="85">
        <v>-7.0000000000000284E-2</v>
      </c>
      <c r="D733" s="85">
        <v>6</v>
      </c>
      <c r="E733" s="85">
        <v>3.9999999999999858</v>
      </c>
      <c r="F733" s="85">
        <v>-2</v>
      </c>
      <c r="G733" s="85">
        <v>0.5</v>
      </c>
      <c r="H733" s="113"/>
      <c r="P733" s="21" t="str">
        <f t="shared" si="315"/>
        <v>A</v>
      </c>
      <c r="Q733" s="85">
        <f t="shared" si="317"/>
        <v>0</v>
      </c>
      <c r="R733" s="85">
        <f t="shared" si="313"/>
        <v>0</v>
      </c>
      <c r="S733" s="85">
        <f t="shared" si="313"/>
        <v>0</v>
      </c>
      <c r="T733" s="85">
        <f t="shared" si="313"/>
        <v>0</v>
      </c>
      <c r="U733" s="85">
        <f t="shared" si="313"/>
        <v>0</v>
      </c>
      <c r="V733" s="85">
        <f t="shared" si="313"/>
        <v>0</v>
      </c>
      <c r="W733" s="33"/>
      <c r="X733" s="85">
        <f t="shared" si="316"/>
        <v>0.29999999999999982</v>
      </c>
      <c r="Y733" s="85">
        <f t="shared" si="314"/>
        <v>-7.0000000000000284E-2</v>
      </c>
      <c r="Z733" s="85">
        <f t="shared" si="314"/>
        <v>6</v>
      </c>
      <c r="AA733" s="85">
        <f t="shared" si="314"/>
        <v>3.9999999999999858</v>
      </c>
      <c r="AB733" s="85">
        <f t="shared" si="314"/>
        <v>-2</v>
      </c>
      <c r="AC733" s="85">
        <f t="shared" si="314"/>
        <v>0.5</v>
      </c>
    </row>
    <row r="734" spans="1:29" x14ac:dyDescent="0.3">
      <c r="A734" s="67">
        <v>18700</v>
      </c>
      <c r="B734" s="85">
        <v>-0.10000000000000053</v>
      </c>
      <c r="C734" s="85">
        <v>-0.1899999999999995</v>
      </c>
      <c r="D734" s="85">
        <v>0.5</v>
      </c>
      <c r="E734" s="85">
        <v>1.0000000000000142</v>
      </c>
      <c r="F734" s="85">
        <v>1</v>
      </c>
      <c r="G734" s="85">
        <v>0</v>
      </c>
      <c r="H734" s="113"/>
      <c r="P734" s="21" t="str">
        <f t="shared" si="315"/>
        <v>A</v>
      </c>
      <c r="Q734" s="85">
        <f t="shared" si="317"/>
        <v>0</v>
      </c>
      <c r="R734" s="85">
        <f t="shared" si="313"/>
        <v>0</v>
      </c>
      <c r="S734" s="85">
        <f t="shared" si="313"/>
        <v>0</v>
      </c>
      <c r="T734" s="85">
        <f t="shared" si="313"/>
        <v>0</v>
      </c>
      <c r="U734" s="85">
        <f t="shared" si="313"/>
        <v>0</v>
      </c>
      <c r="V734" s="85">
        <f t="shared" si="313"/>
        <v>0</v>
      </c>
      <c r="W734" s="33"/>
      <c r="X734" s="85">
        <f t="shared" si="316"/>
        <v>-0.10000000000000053</v>
      </c>
      <c r="Y734" s="85">
        <f t="shared" si="314"/>
        <v>-0.1899999999999995</v>
      </c>
      <c r="Z734" s="85">
        <f t="shared" si="314"/>
        <v>0.5</v>
      </c>
      <c r="AA734" s="85">
        <f t="shared" si="314"/>
        <v>1.0000000000000142</v>
      </c>
      <c r="AB734" s="85">
        <f t="shared" si="314"/>
        <v>1</v>
      </c>
      <c r="AC734" s="85">
        <f t="shared" si="314"/>
        <v>0</v>
      </c>
    </row>
    <row r="735" spans="1:29" x14ac:dyDescent="0.3">
      <c r="A735" s="67">
        <v>18800</v>
      </c>
      <c r="B735" s="85">
        <v>-4.9999999999999822E-2</v>
      </c>
      <c r="C735" s="85">
        <v>-0.16999999999999993</v>
      </c>
      <c r="D735" s="85">
        <v>0.49999999999998579</v>
      </c>
      <c r="E735" s="85">
        <v>0.5</v>
      </c>
      <c r="F735" s="85">
        <v>1.0000000000000071</v>
      </c>
      <c r="G735" s="85">
        <v>0</v>
      </c>
      <c r="H735" s="113"/>
      <c r="P735" s="21" t="str">
        <f t="shared" si="315"/>
        <v>A</v>
      </c>
      <c r="Q735" s="85">
        <f t="shared" si="317"/>
        <v>0</v>
      </c>
      <c r="R735" s="85">
        <f t="shared" si="313"/>
        <v>0</v>
      </c>
      <c r="S735" s="85">
        <f t="shared" si="313"/>
        <v>0</v>
      </c>
      <c r="T735" s="85">
        <f t="shared" si="313"/>
        <v>0</v>
      </c>
      <c r="U735" s="85">
        <f t="shared" si="313"/>
        <v>0</v>
      </c>
      <c r="V735" s="85">
        <f t="shared" si="313"/>
        <v>0</v>
      </c>
      <c r="W735" s="33"/>
      <c r="X735" s="85">
        <f t="shared" si="316"/>
        <v>-4.9999999999999822E-2</v>
      </c>
      <c r="Y735" s="85">
        <f t="shared" si="314"/>
        <v>-0.16999999999999993</v>
      </c>
      <c r="Z735" s="85">
        <f t="shared" si="314"/>
        <v>0.49999999999998579</v>
      </c>
      <c r="AA735" s="85">
        <f t="shared" si="314"/>
        <v>0.5</v>
      </c>
      <c r="AB735" s="85">
        <f t="shared" si="314"/>
        <v>1.0000000000000071</v>
      </c>
      <c r="AC735" s="85">
        <f t="shared" si="314"/>
        <v>0</v>
      </c>
    </row>
    <row r="736" spans="1:29" x14ac:dyDescent="0.3">
      <c r="A736" s="67">
        <v>18900</v>
      </c>
      <c r="B736" s="85">
        <v>0.10000000000000009</v>
      </c>
      <c r="C736" s="85">
        <v>-9.9999999999999645E-2</v>
      </c>
      <c r="D736" s="85">
        <v>3</v>
      </c>
      <c r="E736" s="85">
        <v>1.5</v>
      </c>
      <c r="F736" s="85">
        <v>-0.5</v>
      </c>
      <c r="G736" s="85">
        <v>0</v>
      </c>
      <c r="H736" s="113"/>
      <c r="P736" s="21" t="str">
        <f t="shared" si="315"/>
        <v>A</v>
      </c>
      <c r="Q736" s="85">
        <f t="shared" si="317"/>
        <v>0</v>
      </c>
      <c r="R736" s="85">
        <f t="shared" si="313"/>
        <v>0</v>
      </c>
      <c r="S736" s="85">
        <f t="shared" si="313"/>
        <v>0</v>
      </c>
      <c r="T736" s="85">
        <f t="shared" si="313"/>
        <v>0</v>
      </c>
      <c r="U736" s="85">
        <f t="shared" si="313"/>
        <v>0</v>
      </c>
      <c r="V736" s="85">
        <f t="shared" si="313"/>
        <v>0</v>
      </c>
      <c r="W736" s="33"/>
      <c r="X736" s="85">
        <f t="shared" si="316"/>
        <v>0.10000000000000009</v>
      </c>
      <c r="Y736" s="85">
        <f t="shared" si="314"/>
        <v>-9.9999999999999645E-2</v>
      </c>
      <c r="Z736" s="85">
        <f t="shared" si="314"/>
        <v>3</v>
      </c>
      <c r="AA736" s="85">
        <f t="shared" si="314"/>
        <v>1.5</v>
      </c>
      <c r="AB736" s="85">
        <f t="shared" si="314"/>
        <v>-0.5</v>
      </c>
      <c r="AC736" s="85">
        <f t="shared" si="314"/>
        <v>0</v>
      </c>
    </row>
    <row r="737" spans="1:29" x14ac:dyDescent="0.3">
      <c r="A737" s="68" t="s">
        <v>120</v>
      </c>
      <c r="B737" s="86">
        <v>45.299999999999983</v>
      </c>
      <c r="C737" s="86">
        <v>1.2100000000000009</v>
      </c>
      <c r="D737" s="86">
        <v>106.49999999999996</v>
      </c>
      <c r="E737" s="86">
        <v>-12.500000000000114</v>
      </c>
      <c r="F737" s="86">
        <v>-75.000000000000114</v>
      </c>
      <c r="G737" s="86">
        <v>3.4999999999999996</v>
      </c>
      <c r="H737" s="89"/>
      <c r="I737" s="105">
        <f>X737</f>
        <v>35.949999999999996</v>
      </c>
      <c r="J737" s="105">
        <f>Y737</f>
        <v>0.97000000000000064</v>
      </c>
      <c r="K737" s="105">
        <f>Z737</f>
        <v>106.49999999999996</v>
      </c>
      <c r="L737" s="105">
        <f>AA737</f>
        <v>1.4999999999998863</v>
      </c>
      <c r="M737" s="105">
        <f t="shared" ref="M737:N737" si="318">AB737</f>
        <v>-70.000000000000057</v>
      </c>
      <c r="N737" s="105">
        <f t="shared" si="318"/>
        <v>2.9999999999999996</v>
      </c>
      <c r="P737" s="21"/>
      <c r="Q737" s="33"/>
      <c r="R737" s="33"/>
      <c r="S737" s="33"/>
      <c r="T737" s="33"/>
      <c r="U737" s="33"/>
      <c r="V737" s="33"/>
      <c r="W737" s="33"/>
      <c r="X737" s="106">
        <f>SUM(X721:X736)</f>
        <v>35.949999999999996</v>
      </c>
      <c r="Y737" s="106">
        <f t="shared" ref="Y737:AC737" si="319">SUM(Y721:Y736)</f>
        <v>0.97000000000000064</v>
      </c>
      <c r="Z737" s="106">
        <f t="shared" si="319"/>
        <v>106.49999999999996</v>
      </c>
      <c r="AA737" s="106">
        <f t="shared" si="319"/>
        <v>1.4999999999998863</v>
      </c>
      <c r="AB737" s="106">
        <f t="shared" si="319"/>
        <v>-70.000000000000057</v>
      </c>
      <c r="AC737" s="106">
        <f t="shared" si="319"/>
        <v>2.9999999999999996</v>
      </c>
    </row>
    <row r="738" spans="1:29" x14ac:dyDescent="0.3">
      <c r="A738" s="82"/>
      <c r="B738" s="89"/>
      <c r="C738" s="89"/>
      <c r="D738" s="89"/>
      <c r="E738" s="89"/>
      <c r="F738" s="89"/>
      <c r="G738" s="89"/>
      <c r="H738" s="89"/>
      <c r="P738" s="21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</row>
    <row r="739" spans="1:29" x14ac:dyDescent="0.3">
      <c r="A739" s="92" t="s">
        <v>128</v>
      </c>
      <c r="B739" s="92" t="s">
        <v>127</v>
      </c>
      <c r="C739" s="92" t="s">
        <v>129</v>
      </c>
      <c r="D739" s="92" t="s">
        <v>130</v>
      </c>
      <c r="E739" s="92" t="s">
        <v>131</v>
      </c>
      <c r="F739" s="92" t="s">
        <v>132</v>
      </c>
      <c r="G739" s="92" t="s">
        <v>133</v>
      </c>
      <c r="H739" s="92"/>
      <c r="P739" s="21"/>
      <c r="Q739" s="33"/>
      <c r="R739" s="33"/>
      <c r="S739" s="33"/>
      <c r="T739" s="33"/>
      <c r="U739" s="33"/>
      <c r="V739" s="33"/>
      <c r="W739" s="33"/>
      <c r="X739" s="33"/>
      <c r="Y739" s="33"/>
      <c r="Z739" s="33"/>
      <c r="AA739" s="33"/>
      <c r="AB739" s="33"/>
      <c r="AC739" s="33"/>
    </row>
    <row r="740" spans="1:29" x14ac:dyDescent="0.3">
      <c r="A740" s="68" t="s">
        <v>44</v>
      </c>
      <c r="B740" s="68" t="s">
        <v>36</v>
      </c>
      <c r="C740" s="68" t="s">
        <v>37</v>
      </c>
      <c r="D740" s="68" t="s">
        <v>118</v>
      </c>
      <c r="E740" s="68" t="s">
        <v>116</v>
      </c>
      <c r="F740" s="68" t="s">
        <v>119</v>
      </c>
      <c r="G740" s="68" t="s">
        <v>117</v>
      </c>
      <c r="H740" s="82"/>
      <c r="P740" s="21"/>
      <c r="Q740" s="33"/>
      <c r="R740" s="33"/>
      <c r="S740" s="33"/>
      <c r="T740" s="33"/>
      <c r="U740" s="33"/>
      <c r="V740" s="33"/>
      <c r="W740" s="33"/>
      <c r="X740" s="106">
        <f t="shared" ref="X740:AC740" si="320">SUM(X741:X756)</f>
        <v>20.349999999999998</v>
      </c>
      <c r="Y740" s="106">
        <f t="shared" si="320"/>
        <v>3.6600000000000019</v>
      </c>
      <c r="Z740" s="106">
        <f t="shared" si="320"/>
        <v>44.499999999999972</v>
      </c>
      <c r="AA740" s="106">
        <f t="shared" si="320"/>
        <v>-73.999999999999957</v>
      </c>
      <c r="AB740" s="106">
        <f t="shared" si="320"/>
        <v>-64.499999999999986</v>
      </c>
      <c r="AC740" s="106">
        <f t="shared" si="320"/>
        <v>0</v>
      </c>
    </row>
    <row r="741" spans="1:29" x14ac:dyDescent="0.3">
      <c r="A741" s="67">
        <v>16900</v>
      </c>
      <c r="B741" s="85">
        <v>0.79999999999999893</v>
      </c>
      <c r="C741" s="85">
        <v>0.28999999999999915</v>
      </c>
      <c r="D741" s="85">
        <v>6.5</v>
      </c>
      <c r="E741" s="85">
        <v>0.99999999999998579</v>
      </c>
      <c r="F741" s="85">
        <v>-4.5</v>
      </c>
      <c r="G741" s="85">
        <v>0</v>
      </c>
      <c r="H741" s="113"/>
      <c r="I741" s="105">
        <f>X740</f>
        <v>20.349999999999998</v>
      </c>
      <c r="J741" s="105">
        <f>Y740</f>
        <v>3.6600000000000019</v>
      </c>
      <c r="K741" s="105">
        <f t="shared" ref="K741:N741" si="321">Z740</f>
        <v>44.499999999999972</v>
      </c>
      <c r="L741" s="105">
        <f t="shared" si="321"/>
        <v>-73.999999999999957</v>
      </c>
      <c r="M741" s="105">
        <f t="shared" si="321"/>
        <v>-64.499999999999986</v>
      </c>
      <c r="N741" s="105">
        <f t="shared" si="321"/>
        <v>0</v>
      </c>
      <c r="P741" s="21" t="str">
        <f>IF(A741&lt;=$B$718,"A","B")</f>
        <v>A</v>
      </c>
      <c r="Q741" s="85">
        <f t="shared" ref="Q741:V756" si="322">IF($P741="B",B741,0)</f>
        <v>0</v>
      </c>
      <c r="R741" s="85">
        <f t="shared" si="322"/>
        <v>0</v>
      </c>
      <c r="S741" s="85">
        <f t="shared" si="322"/>
        <v>0</v>
      </c>
      <c r="T741" s="85">
        <f t="shared" si="322"/>
        <v>0</v>
      </c>
      <c r="U741" s="85">
        <f t="shared" si="322"/>
        <v>0</v>
      </c>
      <c r="V741" s="85">
        <f t="shared" si="322"/>
        <v>0</v>
      </c>
      <c r="W741" s="33"/>
      <c r="X741" s="85">
        <f>IF($P741="A",B741,0)</f>
        <v>0.79999999999999893</v>
      </c>
      <c r="Y741" s="85">
        <f t="shared" ref="Y741:AC756" si="323">IF($P741="A",C741,0)</f>
        <v>0.28999999999999915</v>
      </c>
      <c r="Z741" s="85">
        <f t="shared" si="323"/>
        <v>6.5</v>
      </c>
      <c r="AA741" s="85">
        <f t="shared" si="323"/>
        <v>0.99999999999998579</v>
      </c>
      <c r="AB741" s="85">
        <f t="shared" si="323"/>
        <v>-4.5</v>
      </c>
      <c r="AC741" s="85">
        <f t="shared" si="323"/>
        <v>0</v>
      </c>
    </row>
    <row r="742" spans="1:29" x14ac:dyDescent="0.3">
      <c r="A742" s="67">
        <v>17000</v>
      </c>
      <c r="B742" s="85">
        <v>2.3499999999999996</v>
      </c>
      <c r="C742" s="85">
        <v>0.63000000000000256</v>
      </c>
      <c r="D742" s="85">
        <v>16</v>
      </c>
      <c r="E742" s="85">
        <v>3.5000000000000142</v>
      </c>
      <c r="F742" s="85">
        <v>-11.999999999999986</v>
      </c>
      <c r="G742" s="85">
        <v>-0.5</v>
      </c>
      <c r="H742" s="113"/>
      <c r="P742" s="21" t="str">
        <f t="shared" ref="P742:P756" si="324">IF(A742&lt;=$B$718,"A","B")</f>
        <v>A</v>
      </c>
      <c r="Q742" s="85">
        <f t="shared" si="322"/>
        <v>0</v>
      </c>
      <c r="R742" s="85">
        <f t="shared" si="322"/>
        <v>0</v>
      </c>
      <c r="S742" s="85">
        <f t="shared" si="322"/>
        <v>0</v>
      </c>
      <c r="T742" s="85">
        <f t="shared" si="322"/>
        <v>0</v>
      </c>
      <c r="U742" s="85">
        <f t="shared" si="322"/>
        <v>0</v>
      </c>
      <c r="V742" s="85">
        <f t="shared" si="322"/>
        <v>0</v>
      </c>
      <c r="W742" s="33"/>
      <c r="X742" s="85">
        <f t="shared" ref="X742:X756" si="325">IF($P742="A",B742,0)</f>
        <v>2.3499999999999996</v>
      </c>
      <c r="Y742" s="85">
        <f t="shared" si="323"/>
        <v>0.63000000000000256</v>
      </c>
      <c r="Z742" s="85">
        <f t="shared" si="323"/>
        <v>16</v>
      </c>
      <c r="AA742" s="85">
        <f t="shared" si="323"/>
        <v>3.5000000000000142</v>
      </c>
      <c r="AB742" s="85">
        <f t="shared" si="323"/>
        <v>-11.999999999999986</v>
      </c>
      <c r="AC742" s="85">
        <f t="shared" si="323"/>
        <v>-0.5</v>
      </c>
    </row>
    <row r="743" spans="1:29" x14ac:dyDescent="0.3">
      <c r="A743" s="67">
        <v>17100</v>
      </c>
      <c r="B743" s="85">
        <v>0.64999999999999858</v>
      </c>
      <c r="C743" s="85">
        <v>0.21000000000000085</v>
      </c>
      <c r="D743" s="85">
        <v>4.0000000000000284</v>
      </c>
      <c r="E743" s="85">
        <v>-0.49999999999998579</v>
      </c>
      <c r="F743" s="85">
        <v>-3</v>
      </c>
      <c r="G743" s="85">
        <v>0</v>
      </c>
      <c r="H743" s="113"/>
      <c r="P743" s="21" t="str">
        <f t="shared" si="324"/>
        <v>A</v>
      </c>
      <c r="Q743" s="85">
        <f t="shared" si="322"/>
        <v>0</v>
      </c>
      <c r="R743" s="85">
        <f t="shared" si="322"/>
        <v>0</v>
      </c>
      <c r="S743" s="85">
        <f t="shared" si="322"/>
        <v>0</v>
      </c>
      <c r="T743" s="85">
        <f t="shared" si="322"/>
        <v>0</v>
      </c>
      <c r="U743" s="85">
        <f t="shared" si="322"/>
        <v>0</v>
      </c>
      <c r="V743" s="85">
        <f t="shared" si="322"/>
        <v>0</v>
      </c>
      <c r="W743" s="33"/>
      <c r="X743" s="85">
        <f t="shared" si="325"/>
        <v>0.64999999999999858</v>
      </c>
      <c r="Y743" s="85">
        <f t="shared" si="323"/>
        <v>0.21000000000000085</v>
      </c>
      <c r="Z743" s="85">
        <f t="shared" si="323"/>
        <v>4.0000000000000284</v>
      </c>
      <c r="AA743" s="85">
        <f t="shared" si="323"/>
        <v>-0.49999999999998579</v>
      </c>
      <c r="AB743" s="85">
        <f t="shared" si="323"/>
        <v>-3</v>
      </c>
      <c r="AC743" s="85">
        <f t="shared" si="323"/>
        <v>0</v>
      </c>
    </row>
    <row r="744" spans="1:29" x14ac:dyDescent="0.3">
      <c r="A744" s="67">
        <v>17200</v>
      </c>
      <c r="B744" s="85">
        <v>0.69999999999999929</v>
      </c>
      <c r="C744" s="85">
        <v>0.19999999999999929</v>
      </c>
      <c r="D744" s="85">
        <v>4</v>
      </c>
      <c r="E744" s="85">
        <v>-1</v>
      </c>
      <c r="F744" s="85">
        <v>-2.5</v>
      </c>
      <c r="G744" s="85">
        <v>0</v>
      </c>
      <c r="H744" s="113"/>
      <c r="P744" s="21" t="str">
        <f t="shared" si="324"/>
        <v>A</v>
      </c>
      <c r="Q744" s="85">
        <f t="shared" si="322"/>
        <v>0</v>
      </c>
      <c r="R744" s="85">
        <f t="shared" si="322"/>
        <v>0</v>
      </c>
      <c r="S744" s="85">
        <f t="shared" si="322"/>
        <v>0</v>
      </c>
      <c r="T744" s="85">
        <f t="shared" si="322"/>
        <v>0</v>
      </c>
      <c r="U744" s="85">
        <f t="shared" si="322"/>
        <v>0</v>
      </c>
      <c r="V744" s="85">
        <f t="shared" si="322"/>
        <v>0</v>
      </c>
      <c r="W744" s="33"/>
      <c r="X744" s="85">
        <f t="shared" si="325"/>
        <v>0.69999999999999929</v>
      </c>
      <c r="Y744" s="85">
        <f t="shared" si="323"/>
        <v>0.19999999999999929</v>
      </c>
      <c r="Z744" s="85">
        <f t="shared" si="323"/>
        <v>4</v>
      </c>
      <c r="AA744" s="85">
        <f t="shared" si="323"/>
        <v>-1</v>
      </c>
      <c r="AB744" s="85">
        <f t="shared" si="323"/>
        <v>-2.5</v>
      </c>
      <c r="AC744" s="85">
        <f t="shared" si="323"/>
        <v>0</v>
      </c>
    </row>
    <row r="745" spans="1:29" x14ac:dyDescent="0.3">
      <c r="A745" s="67">
        <v>17300</v>
      </c>
      <c r="B745" s="85">
        <v>0.75</v>
      </c>
      <c r="C745" s="85">
        <v>0.19000000000000128</v>
      </c>
      <c r="D745" s="85">
        <v>3</v>
      </c>
      <c r="E745" s="85">
        <v>-2.4999999999999716</v>
      </c>
      <c r="F745" s="85">
        <v>-2</v>
      </c>
      <c r="G745" s="85">
        <v>0</v>
      </c>
      <c r="H745" s="113"/>
      <c r="P745" s="21" t="str">
        <f t="shared" si="324"/>
        <v>A</v>
      </c>
      <c r="Q745" s="85">
        <f t="shared" si="322"/>
        <v>0</v>
      </c>
      <c r="R745" s="85">
        <f t="shared" si="322"/>
        <v>0</v>
      </c>
      <c r="S745" s="85">
        <f t="shared" si="322"/>
        <v>0</v>
      </c>
      <c r="T745" s="85">
        <f t="shared" si="322"/>
        <v>0</v>
      </c>
      <c r="U745" s="85">
        <f t="shared" si="322"/>
        <v>0</v>
      </c>
      <c r="V745" s="85">
        <f t="shared" si="322"/>
        <v>0</v>
      </c>
      <c r="W745" s="33"/>
      <c r="X745" s="85">
        <f t="shared" si="325"/>
        <v>0.75</v>
      </c>
      <c r="Y745" s="85">
        <f t="shared" si="323"/>
        <v>0.19000000000000128</v>
      </c>
      <c r="Z745" s="85">
        <f t="shared" si="323"/>
        <v>3</v>
      </c>
      <c r="AA745" s="85">
        <f t="shared" si="323"/>
        <v>-2.4999999999999716</v>
      </c>
      <c r="AB745" s="85">
        <f t="shared" si="323"/>
        <v>-2</v>
      </c>
      <c r="AC745" s="85">
        <f t="shared" si="323"/>
        <v>0</v>
      </c>
    </row>
    <row r="746" spans="1:29" x14ac:dyDescent="0.3">
      <c r="A746" s="67">
        <v>17400</v>
      </c>
      <c r="B746" s="85">
        <v>0.54999999999999716</v>
      </c>
      <c r="C746" s="85">
        <v>0.16000000000000014</v>
      </c>
      <c r="D746" s="85">
        <v>0.99999999999994316</v>
      </c>
      <c r="E746" s="85">
        <v>-4</v>
      </c>
      <c r="F746" s="85">
        <v>-1</v>
      </c>
      <c r="G746" s="85">
        <v>0</v>
      </c>
      <c r="H746" s="113"/>
      <c r="P746" s="21" t="str">
        <f t="shared" si="324"/>
        <v>A</v>
      </c>
      <c r="Q746" s="85">
        <f>IF($P746="B",B746,0)</f>
        <v>0</v>
      </c>
      <c r="R746" s="85">
        <f t="shared" si="322"/>
        <v>0</v>
      </c>
      <c r="S746" s="85">
        <f t="shared" si="322"/>
        <v>0</v>
      </c>
      <c r="T746" s="85">
        <f t="shared" si="322"/>
        <v>0</v>
      </c>
      <c r="U746" s="85">
        <f t="shared" si="322"/>
        <v>0</v>
      </c>
      <c r="V746" s="85">
        <f t="shared" si="322"/>
        <v>0</v>
      </c>
      <c r="W746" s="33"/>
      <c r="X746" s="85">
        <f t="shared" si="325"/>
        <v>0.54999999999999716</v>
      </c>
      <c r="Y746" s="85">
        <f t="shared" si="323"/>
        <v>0.16000000000000014</v>
      </c>
      <c r="Z746" s="85">
        <f t="shared" si="323"/>
        <v>0.99999999999994316</v>
      </c>
      <c r="AA746" s="85">
        <f t="shared" si="323"/>
        <v>-4</v>
      </c>
      <c r="AB746" s="85">
        <f t="shared" si="323"/>
        <v>-1</v>
      </c>
      <c r="AC746" s="85">
        <f t="shared" si="323"/>
        <v>0</v>
      </c>
    </row>
    <row r="747" spans="1:29" x14ac:dyDescent="0.3">
      <c r="A747" s="67">
        <v>17500</v>
      </c>
      <c r="B747" s="85">
        <v>0.69999999999999574</v>
      </c>
      <c r="C747" s="85">
        <v>0.1899999999999995</v>
      </c>
      <c r="D747" s="85">
        <v>1</v>
      </c>
      <c r="E747" s="85">
        <v>-5.5</v>
      </c>
      <c r="F747" s="85">
        <v>-2</v>
      </c>
      <c r="G747" s="85">
        <v>0</v>
      </c>
      <c r="H747" s="113"/>
      <c r="P747" s="21" t="str">
        <f t="shared" si="324"/>
        <v>A</v>
      </c>
      <c r="Q747" s="85">
        <f t="shared" ref="Q747:Q756" si="326">IF($P747="B",B747,0)</f>
        <v>0</v>
      </c>
      <c r="R747" s="85">
        <f t="shared" si="322"/>
        <v>0</v>
      </c>
      <c r="S747" s="85">
        <f t="shared" si="322"/>
        <v>0</v>
      </c>
      <c r="T747" s="85">
        <f t="shared" si="322"/>
        <v>0</v>
      </c>
      <c r="U747" s="85">
        <f t="shared" si="322"/>
        <v>0</v>
      </c>
      <c r="V747" s="85">
        <f t="shared" si="322"/>
        <v>0</v>
      </c>
      <c r="W747" s="33"/>
      <c r="X747" s="85">
        <f t="shared" si="325"/>
        <v>0.69999999999999574</v>
      </c>
      <c r="Y747" s="85">
        <f t="shared" si="323"/>
        <v>0.1899999999999995</v>
      </c>
      <c r="Z747" s="85">
        <f t="shared" si="323"/>
        <v>1</v>
      </c>
      <c r="AA747" s="85">
        <f t="shared" si="323"/>
        <v>-5.5</v>
      </c>
      <c r="AB747" s="85">
        <f t="shared" si="323"/>
        <v>-2</v>
      </c>
      <c r="AC747" s="85">
        <f t="shared" si="323"/>
        <v>0</v>
      </c>
    </row>
    <row r="748" spans="1:29" x14ac:dyDescent="0.3">
      <c r="A748" s="67">
        <v>17600</v>
      </c>
      <c r="B748" s="85">
        <v>1.4500000000000028</v>
      </c>
      <c r="C748" s="85">
        <v>0.25999999999999979</v>
      </c>
      <c r="D748" s="85">
        <v>2</v>
      </c>
      <c r="E748" s="85">
        <v>-8.5</v>
      </c>
      <c r="F748" s="85">
        <v>-4.0000000000000284</v>
      </c>
      <c r="G748" s="85">
        <v>0</v>
      </c>
      <c r="H748" s="113"/>
      <c r="P748" s="21" t="str">
        <f t="shared" si="324"/>
        <v>A</v>
      </c>
      <c r="Q748" s="85">
        <f t="shared" si="326"/>
        <v>0</v>
      </c>
      <c r="R748" s="85">
        <f t="shared" si="322"/>
        <v>0</v>
      </c>
      <c r="S748" s="85">
        <f t="shared" si="322"/>
        <v>0</v>
      </c>
      <c r="T748" s="85">
        <f t="shared" si="322"/>
        <v>0</v>
      </c>
      <c r="U748" s="85">
        <f t="shared" si="322"/>
        <v>0</v>
      </c>
      <c r="V748" s="85">
        <f t="shared" si="322"/>
        <v>0</v>
      </c>
      <c r="W748" s="33"/>
      <c r="X748" s="85">
        <f t="shared" si="325"/>
        <v>1.4500000000000028</v>
      </c>
      <c r="Y748" s="85">
        <f t="shared" si="323"/>
        <v>0.25999999999999979</v>
      </c>
      <c r="Z748" s="85">
        <f t="shared" si="323"/>
        <v>2</v>
      </c>
      <c r="AA748" s="85">
        <f t="shared" si="323"/>
        <v>-8.5</v>
      </c>
      <c r="AB748" s="85">
        <f t="shared" si="323"/>
        <v>-4.0000000000000284</v>
      </c>
      <c r="AC748" s="85">
        <f t="shared" si="323"/>
        <v>0</v>
      </c>
    </row>
    <row r="749" spans="1:29" x14ac:dyDescent="0.3">
      <c r="A749" s="67">
        <v>17700</v>
      </c>
      <c r="B749" s="85">
        <v>4.0499999999999972</v>
      </c>
      <c r="C749" s="85">
        <v>0.48000000000000043</v>
      </c>
      <c r="D749" s="85">
        <v>3</v>
      </c>
      <c r="E749" s="85">
        <v>-15.500000000000057</v>
      </c>
      <c r="F749" s="85">
        <v>-9.4999999999999716</v>
      </c>
      <c r="G749" s="85">
        <v>0</v>
      </c>
      <c r="H749" s="113"/>
      <c r="P749" s="21" t="str">
        <f t="shared" si="324"/>
        <v>A</v>
      </c>
      <c r="Q749" s="85">
        <f t="shared" si="326"/>
        <v>0</v>
      </c>
      <c r="R749" s="85">
        <f t="shared" si="322"/>
        <v>0</v>
      </c>
      <c r="S749" s="85">
        <f t="shared" si="322"/>
        <v>0</v>
      </c>
      <c r="T749" s="85">
        <f t="shared" si="322"/>
        <v>0</v>
      </c>
      <c r="U749" s="85">
        <f t="shared" si="322"/>
        <v>0</v>
      </c>
      <c r="V749" s="85">
        <f t="shared" si="322"/>
        <v>0</v>
      </c>
      <c r="W749" s="33"/>
      <c r="X749" s="85">
        <f t="shared" si="325"/>
        <v>4.0499999999999972</v>
      </c>
      <c r="Y749" s="85">
        <f t="shared" si="323"/>
        <v>0.48000000000000043</v>
      </c>
      <c r="Z749" s="85">
        <f t="shared" si="323"/>
        <v>3</v>
      </c>
      <c r="AA749" s="85">
        <f t="shared" si="323"/>
        <v>-15.500000000000057</v>
      </c>
      <c r="AB749" s="85">
        <f t="shared" si="323"/>
        <v>-9.4999999999999716</v>
      </c>
      <c r="AC749" s="85">
        <f t="shared" si="323"/>
        <v>0</v>
      </c>
    </row>
    <row r="750" spans="1:29" x14ac:dyDescent="0.3">
      <c r="A750" s="67">
        <v>17800</v>
      </c>
      <c r="B750" s="85">
        <v>4.2000000000000028</v>
      </c>
      <c r="C750" s="85">
        <v>0.50999999999999979</v>
      </c>
      <c r="D750" s="85">
        <v>1.5</v>
      </c>
      <c r="E750" s="85">
        <v>-19.499999999999943</v>
      </c>
      <c r="F750" s="85">
        <v>-11.000000000000028</v>
      </c>
      <c r="G750" s="85">
        <v>0</v>
      </c>
      <c r="H750" s="113"/>
      <c r="P750" s="21" t="str">
        <f t="shared" si="324"/>
        <v>A</v>
      </c>
      <c r="Q750" s="85">
        <f t="shared" si="326"/>
        <v>0</v>
      </c>
      <c r="R750" s="85">
        <f t="shared" si="322"/>
        <v>0</v>
      </c>
      <c r="S750" s="85">
        <f t="shared" si="322"/>
        <v>0</v>
      </c>
      <c r="T750" s="85">
        <f t="shared" si="322"/>
        <v>0</v>
      </c>
      <c r="U750" s="85">
        <f t="shared" si="322"/>
        <v>0</v>
      </c>
      <c r="V750" s="85">
        <f t="shared" si="322"/>
        <v>0</v>
      </c>
      <c r="W750" s="33"/>
      <c r="X750" s="85">
        <f t="shared" si="325"/>
        <v>4.2000000000000028</v>
      </c>
      <c r="Y750" s="85">
        <f t="shared" si="323"/>
        <v>0.50999999999999979</v>
      </c>
      <c r="Z750" s="85">
        <f t="shared" si="323"/>
        <v>1.5</v>
      </c>
      <c r="AA750" s="85">
        <f t="shared" si="323"/>
        <v>-19.499999999999943</v>
      </c>
      <c r="AB750" s="85">
        <f t="shared" si="323"/>
        <v>-11.000000000000028</v>
      </c>
      <c r="AC750" s="85">
        <f t="shared" si="323"/>
        <v>0</v>
      </c>
    </row>
    <row r="751" spans="1:29" x14ac:dyDescent="0.3">
      <c r="A751" s="67">
        <v>17900</v>
      </c>
      <c r="B751" s="85">
        <v>4.1500000000000057</v>
      </c>
      <c r="C751" s="85">
        <v>0.53999999999999915</v>
      </c>
      <c r="D751" s="85">
        <v>2.5</v>
      </c>
      <c r="E751" s="85">
        <v>-21.5</v>
      </c>
      <c r="F751" s="85">
        <v>-12.999999999999972</v>
      </c>
      <c r="G751" s="85">
        <v>0.5</v>
      </c>
      <c r="H751" s="113"/>
      <c r="P751" s="21" t="str">
        <f t="shared" si="324"/>
        <v>A</v>
      </c>
      <c r="Q751" s="85">
        <f t="shared" si="326"/>
        <v>0</v>
      </c>
      <c r="R751" s="85">
        <f t="shared" si="322"/>
        <v>0</v>
      </c>
      <c r="S751" s="85">
        <f t="shared" si="322"/>
        <v>0</v>
      </c>
      <c r="T751" s="85">
        <f t="shared" si="322"/>
        <v>0</v>
      </c>
      <c r="U751" s="85">
        <f t="shared" si="322"/>
        <v>0</v>
      </c>
      <c r="V751" s="85">
        <f t="shared" si="322"/>
        <v>0</v>
      </c>
      <c r="W751" s="33"/>
      <c r="X751" s="85">
        <f t="shared" si="325"/>
        <v>4.1500000000000057</v>
      </c>
      <c r="Y751" s="85">
        <f t="shared" si="323"/>
        <v>0.53999999999999915</v>
      </c>
      <c r="Z751" s="85">
        <f t="shared" si="323"/>
        <v>2.5</v>
      </c>
      <c r="AA751" s="85">
        <f t="shared" si="323"/>
        <v>-21.5</v>
      </c>
      <c r="AB751" s="85">
        <f t="shared" si="323"/>
        <v>-12.999999999999972</v>
      </c>
      <c r="AC751" s="85">
        <f t="shared" si="323"/>
        <v>0.5</v>
      </c>
    </row>
    <row r="752" spans="1:29" x14ac:dyDescent="0.3">
      <c r="A752" s="67">
        <v>18000</v>
      </c>
      <c r="B752" s="85">
        <v>5.2999999999999829</v>
      </c>
      <c r="C752" s="85">
        <v>0.67999999999999972</v>
      </c>
      <c r="D752" s="85">
        <v>6.5</v>
      </c>
      <c r="E752" s="85">
        <v>-24</v>
      </c>
      <c r="F752" s="85">
        <v>-19.5</v>
      </c>
      <c r="G752" s="85">
        <v>0.49999999999999289</v>
      </c>
      <c r="H752" s="113"/>
      <c r="P752" s="21" t="str">
        <f t="shared" si="324"/>
        <v>B</v>
      </c>
      <c r="Q752" s="85">
        <f t="shared" si="326"/>
        <v>5.2999999999999829</v>
      </c>
      <c r="R752" s="85">
        <f t="shared" si="322"/>
        <v>0.67999999999999972</v>
      </c>
      <c r="S752" s="85">
        <f t="shared" si="322"/>
        <v>6.5</v>
      </c>
      <c r="T752" s="85">
        <f t="shared" si="322"/>
        <v>-24</v>
      </c>
      <c r="U752" s="85">
        <f t="shared" si="322"/>
        <v>-19.5</v>
      </c>
      <c r="V752" s="85">
        <f t="shared" si="322"/>
        <v>0.49999999999999289</v>
      </c>
      <c r="W752" s="33"/>
      <c r="X752" s="85">
        <f t="shared" si="325"/>
        <v>0</v>
      </c>
      <c r="Y752" s="85">
        <f t="shared" si="323"/>
        <v>0</v>
      </c>
      <c r="Z752" s="85">
        <f t="shared" si="323"/>
        <v>0</v>
      </c>
      <c r="AA752" s="85">
        <f t="shared" si="323"/>
        <v>0</v>
      </c>
      <c r="AB752" s="85">
        <f t="shared" si="323"/>
        <v>0</v>
      </c>
      <c r="AC752" s="85">
        <f t="shared" si="323"/>
        <v>0</v>
      </c>
    </row>
    <row r="753" spans="1:29" x14ac:dyDescent="0.3">
      <c r="A753" s="67">
        <v>18100</v>
      </c>
      <c r="B753" s="85">
        <v>3.6999999999999886</v>
      </c>
      <c r="C753" s="85">
        <v>0.66000000000000014</v>
      </c>
      <c r="D753" s="85">
        <v>13.5</v>
      </c>
      <c r="E753" s="85">
        <v>-17.5</v>
      </c>
      <c r="F753" s="85">
        <v>-22.499999999999986</v>
      </c>
      <c r="G753" s="85">
        <v>1</v>
      </c>
      <c r="H753" s="113"/>
      <c r="P753" s="21" t="str">
        <f t="shared" si="324"/>
        <v>B</v>
      </c>
      <c r="Q753" s="85">
        <f t="shared" si="326"/>
        <v>3.6999999999999886</v>
      </c>
      <c r="R753" s="85">
        <f t="shared" si="322"/>
        <v>0.66000000000000014</v>
      </c>
      <c r="S753" s="85">
        <f t="shared" si="322"/>
        <v>13.5</v>
      </c>
      <c r="T753" s="85">
        <f t="shared" si="322"/>
        <v>-17.5</v>
      </c>
      <c r="U753" s="85">
        <f t="shared" si="322"/>
        <v>-22.499999999999986</v>
      </c>
      <c r="V753" s="85">
        <f t="shared" si="322"/>
        <v>1</v>
      </c>
      <c r="W753" s="33"/>
      <c r="X753" s="85">
        <f t="shared" si="325"/>
        <v>0</v>
      </c>
      <c r="Y753" s="85">
        <f t="shared" si="323"/>
        <v>0</v>
      </c>
      <c r="Z753" s="85">
        <f t="shared" si="323"/>
        <v>0</v>
      </c>
      <c r="AA753" s="85">
        <f t="shared" si="323"/>
        <v>0</v>
      </c>
      <c r="AB753" s="85">
        <f t="shared" si="323"/>
        <v>0</v>
      </c>
      <c r="AC753" s="85">
        <f t="shared" si="323"/>
        <v>0</v>
      </c>
    </row>
    <row r="754" spans="1:29" x14ac:dyDescent="0.3">
      <c r="A754" s="67">
        <v>18200</v>
      </c>
      <c r="B754" s="85">
        <v>-1.6999999999999886</v>
      </c>
      <c r="C754" s="85">
        <v>0.33999999999999986</v>
      </c>
      <c r="D754" s="85">
        <v>17</v>
      </c>
      <c r="E754" s="85">
        <v>-2.5</v>
      </c>
      <c r="F754" s="85">
        <v>-15.5</v>
      </c>
      <c r="G754" s="85">
        <v>1</v>
      </c>
      <c r="H754" s="113"/>
      <c r="P754" s="21" t="str">
        <f t="shared" si="324"/>
        <v>B</v>
      </c>
      <c r="Q754" s="85">
        <f t="shared" si="326"/>
        <v>-1.6999999999999886</v>
      </c>
      <c r="R754" s="85">
        <f t="shared" si="322"/>
        <v>0.33999999999999986</v>
      </c>
      <c r="S754" s="85">
        <f t="shared" si="322"/>
        <v>17</v>
      </c>
      <c r="T754" s="85">
        <f t="shared" si="322"/>
        <v>-2.5</v>
      </c>
      <c r="U754" s="85">
        <f t="shared" si="322"/>
        <v>-15.5</v>
      </c>
      <c r="V754" s="85">
        <f t="shared" si="322"/>
        <v>1</v>
      </c>
      <c r="W754" s="33"/>
      <c r="X754" s="85">
        <f t="shared" si="325"/>
        <v>0</v>
      </c>
      <c r="Y754" s="85">
        <f t="shared" si="323"/>
        <v>0</v>
      </c>
      <c r="Z754" s="85">
        <f t="shared" si="323"/>
        <v>0</v>
      </c>
      <c r="AA754" s="85">
        <f t="shared" si="323"/>
        <v>0</v>
      </c>
      <c r="AB754" s="85">
        <f t="shared" si="323"/>
        <v>0</v>
      </c>
      <c r="AC754" s="85">
        <f t="shared" si="323"/>
        <v>0</v>
      </c>
    </row>
    <row r="755" spans="1:29" x14ac:dyDescent="0.3">
      <c r="A755" s="67">
        <v>18300</v>
      </c>
      <c r="B755" s="85">
        <v>-2.6499999999999773</v>
      </c>
      <c r="C755" s="85">
        <v>0.38000000000000078</v>
      </c>
      <c r="D755" s="85">
        <v>22.999999999999943</v>
      </c>
      <c r="E755" s="85">
        <v>2.0000000000000568</v>
      </c>
      <c r="F755" s="85">
        <v>-18</v>
      </c>
      <c r="G755" s="85">
        <v>1</v>
      </c>
      <c r="H755" s="113"/>
      <c r="P755" s="21" t="str">
        <f t="shared" si="324"/>
        <v>B</v>
      </c>
      <c r="Q755" s="85">
        <f t="shared" si="326"/>
        <v>-2.6499999999999773</v>
      </c>
      <c r="R755" s="85">
        <f t="shared" si="322"/>
        <v>0.38000000000000078</v>
      </c>
      <c r="S755" s="85">
        <f t="shared" si="322"/>
        <v>22.999999999999943</v>
      </c>
      <c r="T755" s="85">
        <f t="shared" si="322"/>
        <v>2.0000000000000568</v>
      </c>
      <c r="U755" s="85">
        <f t="shared" si="322"/>
        <v>-18</v>
      </c>
      <c r="V755" s="85">
        <f t="shared" si="322"/>
        <v>1</v>
      </c>
      <c r="W755" s="33"/>
      <c r="X755" s="85">
        <f t="shared" si="325"/>
        <v>0</v>
      </c>
      <c r="Y755" s="85">
        <f t="shared" si="323"/>
        <v>0</v>
      </c>
      <c r="Z755" s="85">
        <f t="shared" si="323"/>
        <v>0</v>
      </c>
      <c r="AA755" s="85">
        <f t="shared" si="323"/>
        <v>0</v>
      </c>
      <c r="AB755" s="85">
        <f t="shared" si="323"/>
        <v>0</v>
      </c>
      <c r="AC755" s="85">
        <f t="shared" si="323"/>
        <v>0</v>
      </c>
    </row>
    <row r="756" spans="1:29" x14ac:dyDescent="0.3">
      <c r="A756" s="67">
        <v>18400</v>
      </c>
      <c r="B756" s="85">
        <v>-5.3000000000000114</v>
      </c>
      <c r="C756" s="85">
        <v>0.17999999999999972</v>
      </c>
      <c r="D756" s="85">
        <v>17.999999999999943</v>
      </c>
      <c r="E756" s="85">
        <v>4.5</v>
      </c>
      <c r="F756" s="85">
        <v>-12</v>
      </c>
      <c r="G756" s="85">
        <v>0.5</v>
      </c>
      <c r="H756" s="113"/>
      <c r="P756" s="21" t="str">
        <f t="shared" si="324"/>
        <v>B</v>
      </c>
      <c r="Q756" s="85">
        <f t="shared" si="326"/>
        <v>-5.3000000000000114</v>
      </c>
      <c r="R756" s="85">
        <f t="shared" si="322"/>
        <v>0.17999999999999972</v>
      </c>
      <c r="S756" s="85">
        <f t="shared" si="322"/>
        <v>17.999999999999943</v>
      </c>
      <c r="T756" s="85">
        <f t="shared" si="322"/>
        <v>4.5</v>
      </c>
      <c r="U756" s="85">
        <f t="shared" si="322"/>
        <v>-12</v>
      </c>
      <c r="V756" s="85">
        <f t="shared" si="322"/>
        <v>0.5</v>
      </c>
      <c r="W756" s="33"/>
      <c r="X756" s="85">
        <f t="shared" si="325"/>
        <v>0</v>
      </c>
      <c r="Y756" s="85">
        <f t="shared" si="323"/>
        <v>0</v>
      </c>
      <c r="Z756" s="85">
        <f t="shared" si="323"/>
        <v>0</v>
      </c>
      <c r="AA756" s="85">
        <f t="shared" si="323"/>
        <v>0</v>
      </c>
      <c r="AB756" s="85">
        <f t="shared" si="323"/>
        <v>0</v>
      </c>
      <c r="AC756" s="85">
        <f t="shared" si="323"/>
        <v>0</v>
      </c>
    </row>
    <row r="757" spans="1:29" x14ac:dyDescent="0.3">
      <c r="A757" s="68" t="s">
        <v>120</v>
      </c>
      <c r="B757" s="87">
        <v>16.199999999999992</v>
      </c>
      <c r="C757" s="87">
        <v>3.1200000000000028</v>
      </c>
      <c r="D757" s="87">
        <v>41.999999999999972</v>
      </c>
      <c r="E757" s="87">
        <v>-52.499999999999957</v>
      </c>
      <c r="F757" s="87">
        <v>-51.500000000000014</v>
      </c>
      <c r="G757" s="87">
        <v>-0.5</v>
      </c>
      <c r="H757" s="114"/>
      <c r="I757" s="105">
        <f>Q757</f>
        <v>-0.65000000000000568</v>
      </c>
      <c r="J757" s="105">
        <f>R757</f>
        <v>2.2400000000000002</v>
      </c>
      <c r="K757" s="105">
        <f t="shared" ref="K757:N757" si="327">S757</f>
        <v>77.999999999999886</v>
      </c>
      <c r="L757" s="105">
        <f t="shared" si="327"/>
        <v>-37.499999999999943</v>
      </c>
      <c r="M757" s="105">
        <f t="shared" si="327"/>
        <v>-87.499999999999986</v>
      </c>
      <c r="N757" s="105">
        <f t="shared" si="327"/>
        <v>3.9999999999999929</v>
      </c>
      <c r="P757" s="21"/>
      <c r="Q757" s="106">
        <f t="shared" ref="Q757:V757" si="328">+SUM(Q741:Q756)</f>
        <v>-0.65000000000000568</v>
      </c>
      <c r="R757" s="106">
        <f t="shared" si="328"/>
        <v>2.2400000000000002</v>
      </c>
      <c r="S757" s="106">
        <f t="shared" si="328"/>
        <v>77.999999999999886</v>
      </c>
      <c r="T757" s="106">
        <f t="shared" si="328"/>
        <v>-37.499999999999943</v>
      </c>
      <c r="U757" s="106">
        <f t="shared" si="328"/>
        <v>-87.499999999999986</v>
      </c>
      <c r="V757" s="106">
        <f t="shared" si="328"/>
        <v>3.9999999999999929</v>
      </c>
      <c r="W757" s="33"/>
      <c r="X757" s="33"/>
      <c r="Y757" s="33"/>
      <c r="Z757" s="33"/>
      <c r="AA757" s="33"/>
      <c r="AB757" s="33"/>
      <c r="AC757" s="33"/>
    </row>
    <row r="759" spans="1:29" x14ac:dyDescent="0.3">
      <c r="A759" s="69" t="s">
        <v>134</v>
      </c>
      <c r="B759" s="69" t="s">
        <v>135</v>
      </c>
      <c r="C759" s="69" t="s">
        <v>4</v>
      </c>
      <c r="D759" s="97"/>
      <c r="E759" s="97"/>
      <c r="F759" s="69" t="s">
        <v>136</v>
      </c>
      <c r="G759" s="69" t="s">
        <v>6</v>
      </c>
      <c r="H759" s="82"/>
    </row>
    <row r="760" spans="1:29" x14ac:dyDescent="0.3">
      <c r="A760" s="94">
        <v>17837.900000000001</v>
      </c>
      <c r="B760" s="83">
        <v>17800</v>
      </c>
      <c r="C760" s="95">
        <v>44980</v>
      </c>
      <c r="D760" s="95"/>
      <c r="E760" s="33"/>
      <c r="F760" s="98">
        <v>44963</v>
      </c>
      <c r="G760" s="96">
        <v>0.51092592592592589</v>
      </c>
      <c r="H760" s="112"/>
    </row>
    <row r="761" spans="1:29" x14ac:dyDescent="0.3">
      <c r="A761" s="91" t="s">
        <v>128</v>
      </c>
      <c r="B761" s="92" t="s">
        <v>121</v>
      </c>
      <c r="C761" s="92" t="s">
        <v>122</v>
      </c>
      <c r="D761" s="92" t="s">
        <v>123</v>
      </c>
      <c r="E761" s="92" t="s">
        <v>124</v>
      </c>
      <c r="F761" s="92" t="s">
        <v>125</v>
      </c>
      <c r="G761" s="92" t="s">
        <v>126</v>
      </c>
      <c r="H761" s="92"/>
    </row>
    <row r="762" spans="1:29" x14ac:dyDescent="0.3">
      <c r="A762" s="68" t="s">
        <v>44</v>
      </c>
      <c r="B762" s="68" t="s">
        <v>33</v>
      </c>
      <c r="C762" s="68" t="s">
        <v>32</v>
      </c>
      <c r="D762" s="68" t="s">
        <v>113</v>
      </c>
      <c r="E762" s="68" t="s">
        <v>115</v>
      </c>
      <c r="F762" s="68" t="s">
        <v>112</v>
      </c>
      <c r="G762" s="68" t="s">
        <v>114</v>
      </c>
      <c r="H762" s="82"/>
      <c r="P762" s="21"/>
      <c r="Q762" s="106">
        <f>+SUM(Q763:Q778)</f>
        <v>75.900000000000091</v>
      </c>
      <c r="R762" s="106">
        <f t="shared" ref="R762:V762" si="329">+SUM(R763:R778)</f>
        <v>6.0000000000000497E-2</v>
      </c>
      <c r="S762" s="106">
        <f t="shared" si="329"/>
        <v>-73.000000000000057</v>
      </c>
      <c r="T762" s="106">
        <f t="shared" si="329"/>
        <v>-73.500000000000028</v>
      </c>
      <c r="U762" s="106">
        <f t="shared" si="329"/>
        <v>19.5</v>
      </c>
      <c r="V762" s="106">
        <f t="shared" si="329"/>
        <v>2.5</v>
      </c>
      <c r="W762" s="33"/>
      <c r="X762" s="33"/>
      <c r="Y762" s="33"/>
      <c r="Z762" s="33"/>
      <c r="AA762" s="33"/>
      <c r="AB762" s="33"/>
      <c r="AC762" s="33"/>
    </row>
    <row r="763" spans="1:29" x14ac:dyDescent="0.3">
      <c r="A763" s="67">
        <v>17400</v>
      </c>
      <c r="B763" s="85">
        <v>17.350000000000023</v>
      </c>
      <c r="C763" s="85">
        <v>-0.44999999999999929</v>
      </c>
      <c r="D763" s="85">
        <v>-36</v>
      </c>
      <c r="E763" s="85">
        <v>-19.500000000000028</v>
      </c>
      <c r="F763" s="85">
        <v>16.5</v>
      </c>
      <c r="G763" s="85">
        <v>1</v>
      </c>
      <c r="H763" s="113"/>
      <c r="I763" s="105">
        <f t="shared" ref="I763:N763" si="330">Q762</f>
        <v>75.900000000000091</v>
      </c>
      <c r="J763" s="105">
        <f t="shared" si="330"/>
        <v>6.0000000000000497E-2</v>
      </c>
      <c r="K763" s="105">
        <f t="shared" si="330"/>
        <v>-73.000000000000057</v>
      </c>
      <c r="L763" s="105">
        <f t="shared" si="330"/>
        <v>-73.500000000000028</v>
      </c>
      <c r="M763" s="105">
        <f t="shared" si="330"/>
        <v>19.5</v>
      </c>
      <c r="N763" s="105">
        <f t="shared" si="330"/>
        <v>2.5</v>
      </c>
      <c r="P763" s="21" t="str">
        <f>IF(A763&gt;=$B$760,"A","B")</f>
        <v>B</v>
      </c>
      <c r="Q763" s="85">
        <f t="shared" ref="Q763:V778" si="331">IF($P763="B",B763,0)</f>
        <v>17.350000000000023</v>
      </c>
      <c r="R763" s="85">
        <f t="shared" si="331"/>
        <v>-0.44999999999999929</v>
      </c>
      <c r="S763" s="85">
        <f t="shared" si="331"/>
        <v>-36</v>
      </c>
      <c r="T763" s="85">
        <f t="shared" si="331"/>
        <v>-19.500000000000028</v>
      </c>
      <c r="U763" s="85">
        <f t="shared" si="331"/>
        <v>16.5</v>
      </c>
      <c r="V763" s="85">
        <f t="shared" si="331"/>
        <v>1</v>
      </c>
      <c r="W763" s="33"/>
      <c r="X763" s="85">
        <f>IF($P763="A",B763,0)</f>
        <v>0</v>
      </c>
      <c r="Y763" s="85">
        <f t="shared" ref="Y763:AC778" si="332">IF($P763="A",C763,0)</f>
        <v>0</v>
      </c>
      <c r="Z763" s="85">
        <f t="shared" si="332"/>
        <v>0</v>
      </c>
      <c r="AA763" s="85">
        <f t="shared" si="332"/>
        <v>0</v>
      </c>
      <c r="AB763" s="85">
        <f t="shared" si="332"/>
        <v>0</v>
      </c>
      <c r="AC763" s="85">
        <f t="shared" si="332"/>
        <v>0</v>
      </c>
    </row>
    <row r="764" spans="1:29" x14ac:dyDescent="0.3">
      <c r="A764" s="67">
        <v>17500</v>
      </c>
      <c r="B764" s="85">
        <v>20.450000000000045</v>
      </c>
      <c r="C764" s="85">
        <v>0.17999999999999972</v>
      </c>
      <c r="D764" s="85">
        <v>-11.500000000000057</v>
      </c>
      <c r="E764" s="85">
        <v>-15.5</v>
      </c>
      <c r="F764" s="85">
        <v>2</v>
      </c>
      <c r="G764" s="85">
        <v>0.5</v>
      </c>
      <c r="H764" s="113"/>
      <c r="P764" s="21" t="str">
        <f t="shared" ref="P764:P778" si="333">IF(A764&gt;=$B$760,"A","B")</f>
        <v>B</v>
      </c>
      <c r="Q764" s="85">
        <f t="shared" si="331"/>
        <v>20.450000000000045</v>
      </c>
      <c r="R764" s="85">
        <f t="shared" si="331"/>
        <v>0.17999999999999972</v>
      </c>
      <c r="S764" s="85">
        <f t="shared" si="331"/>
        <v>-11.500000000000057</v>
      </c>
      <c r="T764" s="85">
        <f t="shared" si="331"/>
        <v>-15.5</v>
      </c>
      <c r="U764" s="85">
        <f t="shared" si="331"/>
        <v>2</v>
      </c>
      <c r="V764" s="85">
        <f t="shared" si="331"/>
        <v>0.5</v>
      </c>
      <c r="W764" s="33"/>
      <c r="X764" s="85">
        <f t="shared" ref="X764:X778" si="334">IF($P764="A",B764,0)</f>
        <v>0</v>
      </c>
      <c r="Y764" s="85">
        <f t="shared" si="332"/>
        <v>0</v>
      </c>
      <c r="Z764" s="85">
        <f t="shared" si="332"/>
        <v>0</v>
      </c>
      <c r="AA764" s="85">
        <f t="shared" si="332"/>
        <v>0</v>
      </c>
      <c r="AB764" s="85">
        <f t="shared" si="332"/>
        <v>0</v>
      </c>
      <c r="AC764" s="85">
        <f t="shared" si="332"/>
        <v>0</v>
      </c>
    </row>
    <row r="765" spans="1:29" x14ac:dyDescent="0.3">
      <c r="A765" s="67">
        <v>17600</v>
      </c>
      <c r="B765" s="85">
        <v>17.899999999999977</v>
      </c>
      <c r="C765" s="85">
        <v>0</v>
      </c>
      <c r="D765" s="85">
        <v>-17</v>
      </c>
      <c r="E765" s="85">
        <v>-16.000000000000057</v>
      </c>
      <c r="F765" s="85">
        <v>5.5</v>
      </c>
      <c r="G765" s="85">
        <v>0.5</v>
      </c>
      <c r="H765" s="113"/>
      <c r="P765" s="21" t="str">
        <f t="shared" si="333"/>
        <v>B</v>
      </c>
      <c r="Q765" s="85">
        <f t="shared" si="331"/>
        <v>17.899999999999977</v>
      </c>
      <c r="R765" s="85">
        <f t="shared" si="331"/>
        <v>0</v>
      </c>
      <c r="S765" s="85">
        <f t="shared" si="331"/>
        <v>-17</v>
      </c>
      <c r="T765" s="85">
        <f t="shared" si="331"/>
        <v>-16.000000000000057</v>
      </c>
      <c r="U765" s="85">
        <f t="shared" si="331"/>
        <v>5.5</v>
      </c>
      <c r="V765" s="85">
        <f t="shared" si="331"/>
        <v>0.5</v>
      </c>
      <c r="W765" s="33"/>
      <c r="X765" s="85">
        <f t="shared" si="334"/>
        <v>0</v>
      </c>
      <c r="Y765" s="85">
        <f t="shared" si="332"/>
        <v>0</v>
      </c>
      <c r="Z765" s="85">
        <f t="shared" si="332"/>
        <v>0</v>
      </c>
      <c r="AA765" s="85">
        <f t="shared" si="332"/>
        <v>0</v>
      </c>
      <c r="AB765" s="85">
        <f t="shared" si="332"/>
        <v>0</v>
      </c>
      <c r="AC765" s="85">
        <f t="shared" si="332"/>
        <v>0</v>
      </c>
    </row>
    <row r="766" spans="1:29" x14ac:dyDescent="0.3">
      <c r="A766" s="67">
        <v>17700</v>
      </c>
      <c r="B766" s="85">
        <v>20.200000000000045</v>
      </c>
      <c r="C766" s="85">
        <v>0.33000000000000007</v>
      </c>
      <c r="D766" s="85">
        <v>-8.5</v>
      </c>
      <c r="E766" s="85">
        <v>-22.499999999999943</v>
      </c>
      <c r="F766" s="85">
        <v>-4.5</v>
      </c>
      <c r="G766" s="85">
        <v>0.5</v>
      </c>
      <c r="H766" s="113"/>
      <c r="P766" s="21" t="str">
        <f t="shared" si="333"/>
        <v>B</v>
      </c>
      <c r="Q766" s="85">
        <f t="shared" si="331"/>
        <v>20.200000000000045</v>
      </c>
      <c r="R766" s="85">
        <f t="shared" si="331"/>
        <v>0.33000000000000007</v>
      </c>
      <c r="S766" s="85">
        <f t="shared" si="331"/>
        <v>-8.5</v>
      </c>
      <c r="T766" s="85">
        <f t="shared" si="331"/>
        <v>-22.499999999999943</v>
      </c>
      <c r="U766" s="85">
        <f t="shared" si="331"/>
        <v>-4.5</v>
      </c>
      <c r="V766" s="85">
        <f t="shared" si="331"/>
        <v>0.5</v>
      </c>
      <c r="W766" s="33"/>
      <c r="X766" s="85">
        <f t="shared" si="334"/>
        <v>0</v>
      </c>
      <c r="Y766" s="85">
        <f t="shared" si="332"/>
        <v>0</v>
      </c>
      <c r="Z766" s="85">
        <f t="shared" si="332"/>
        <v>0</v>
      </c>
      <c r="AA766" s="85">
        <f t="shared" si="332"/>
        <v>0</v>
      </c>
      <c r="AB766" s="85">
        <f t="shared" si="332"/>
        <v>0</v>
      </c>
      <c r="AC766" s="85">
        <f t="shared" si="332"/>
        <v>0</v>
      </c>
    </row>
    <row r="767" spans="1:29" x14ac:dyDescent="0.3">
      <c r="A767" s="67">
        <v>17800</v>
      </c>
      <c r="B767" s="85">
        <v>17.599999999999994</v>
      </c>
      <c r="C767" s="85">
        <v>0.24000000000000021</v>
      </c>
      <c r="D767" s="85">
        <v>-6</v>
      </c>
      <c r="E767" s="85">
        <v>-19.5</v>
      </c>
      <c r="F767" s="85">
        <v>-5.5000000000000568</v>
      </c>
      <c r="G767" s="85">
        <v>1</v>
      </c>
      <c r="H767" s="113"/>
      <c r="P767" s="21" t="str">
        <f t="shared" si="333"/>
        <v>A</v>
      </c>
      <c r="Q767" s="85">
        <f t="shared" si="331"/>
        <v>0</v>
      </c>
      <c r="R767" s="85">
        <f t="shared" si="331"/>
        <v>0</v>
      </c>
      <c r="S767" s="85">
        <f t="shared" si="331"/>
        <v>0</v>
      </c>
      <c r="T767" s="85">
        <f t="shared" si="331"/>
        <v>0</v>
      </c>
      <c r="U767" s="85">
        <f t="shared" si="331"/>
        <v>0</v>
      </c>
      <c r="V767" s="85">
        <f t="shared" si="331"/>
        <v>0</v>
      </c>
      <c r="W767" s="33"/>
      <c r="X767" s="85">
        <f t="shared" si="334"/>
        <v>17.599999999999994</v>
      </c>
      <c r="Y767" s="85">
        <f t="shared" si="332"/>
        <v>0.24000000000000021</v>
      </c>
      <c r="Z767" s="85">
        <f t="shared" si="332"/>
        <v>-6</v>
      </c>
      <c r="AA767" s="85">
        <f t="shared" si="332"/>
        <v>-19.5</v>
      </c>
      <c r="AB767" s="85">
        <f t="shared" si="332"/>
        <v>-5.5000000000000568</v>
      </c>
      <c r="AC767" s="85">
        <f t="shared" si="332"/>
        <v>1</v>
      </c>
    </row>
    <row r="768" spans="1:29" x14ac:dyDescent="0.3">
      <c r="A768" s="67">
        <v>17900</v>
      </c>
      <c r="B768" s="85">
        <v>18.949999999999989</v>
      </c>
      <c r="C768" s="85">
        <v>0.49000000000000021</v>
      </c>
      <c r="D768" s="85">
        <v>1.5</v>
      </c>
      <c r="E768" s="85">
        <v>-25.5</v>
      </c>
      <c r="F768" s="85">
        <v>-15</v>
      </c>
      <c r="G768" s="85">
        <v>1</v>
      </c>
      <c r="H768" s="113"/>
      <c r="P768" s="21" t="str">
        <f t="shared" si="333"/>
        <v>A</v>
      </c>
      <c r="Q768" s="85">
        <f>IF($P768="B",B768,0)</f>
        <v>0</v>
      </c>
      <c r="R768" s="85">
        <f t="shared" si="331"/>
        <v>0</v>
      </c>
      <c r="S768" s="85">
        <f t="shared" si="331"/>
        <v>0</v>
      </c>
      <c r="T768" s="85">
        <f t="shared" si="331"/>
        <v>0</v>
      </c>
      <c r="U768" s="85">
        <f t="shared" si="331"/>
        <v>0</v>
      </c>
      <c r="V768" s="85">
        <f t="shared" si="331"/>
        <v>0</v>
      </c>
      <c r="W768" s="33"/>
      <c r="X768" s="85">
        <f t="shared" si="334"/>
        <v>18.949999999999989</v>
      </c>
      <c r="Y768" s="85">
        <f t="shared" si="332"/>
        <v>0.49000000000000021</v>
      </c>
      <c r="Z768" s="85">
        <f t="shared" si="332"/>
        <v>1.5</v>
      </c>
      <c r="AA768" s="85">
        <f t="shared" si="332"/>
        <v>-25.5</v>
      </c>
      <c r="AB768" s="85">
        <f t="shared" si="332"/>
        <v>-15</v>
      </c>
      <c r="AC768" s="85">
        <f t="shared" si="332"/>
        <v>1</v>
      </c>
    </row>
    <row r="769" spans="1:29" x14ac:dyDescent="0.3">
      <c r="A769" s="67">
        <v>18000</v>
      </c>
      <c r="B769" s="85">
        <v>14.450000000000003</v>
      </c>
      <c r="C769" s="85">
        <v>0.32999999999999829</v>
      </c>
      <c r="D769" s="85">
        <v>12.5</v>
      </c>
      <c r="E769" s="85">
        <v>-11.000000000000057</v>
      </c>
      <c r="F769" s="85">
        <v>-16.5</v>
      </c>
      <c r="G769" s="85">
        <v>1</v>
      </c>
      <c r="H769" s="113"/>
      <c r="P769" s="21" t="str">
        <f t="shared" si="333"/>
        <v>A</v>
      </c>
      <c r="Q769" s="85">
        <f t="shared" ref="Q769:Q778" si="335">IF($P769="B",B769,0)</f>
        <v>0</v>
      </c>
      <c r="R769" s="85">
        <f t="shared" si="331"/>
        <v>0</v>
      </c>
      <c r="S769" s="85">
        <f t="shared" si="331"/>
        <v>0</v>
      </c>
      <c r="T769" s="85">
        <f t="shared" si="331"/>
        <v>0</v>
      </c>
      <c r="U769" s="85">
        <f t="shared" si="331"/>
        <v>0</v>
      </c>
      <c r="V769" s="85">
        <f t="shared" si="331"/>
        <v>0</v>
      </c>
      <c r="W769" s="33"/>
      <c r="X769" s="85">
        <f t="shared" si="334"/>
        <v>14.450000000000003</v>
      </c>
      <c r="Y769" s="85">
        <f t="shared" si="332"/>
        <v>0.32999999999999829</v>
      </c>
      <c r="Z769" s="85">
        <f t="shared" si="332"/>
        <v>12.5</v>
      </c>
      <c r="AA769" s="85">
        <f t="shared" si="332"/>
        <v>-11.000000000000057</v>
      </c>
      <c r="AB769" s="85">
        <f t="shared" si="332"/>
        <v>-16.5</v>
      </c>
      <c r="AC769" s="85">
        <f t="shared" si="332"/>
        <v>1</v>
      </c>
    </row>
    <row r="770" spans="1:29" x14ac:dyDescent="0.3">
      <c r="A770" s="67">
        <v>18100</v>
      </c>
      <c r="B770" s="85">
        <v>9.5</v>
      </c>
      <c r="C770" s="85">
        <v>0.12999999999999901</v>
      </c>
      <c r="D770" s="85">
        <v>22.5</v>
      </c>
      <c r="E770" s="85">
        <v>5.5000000000000568</v>
      </c>
      <c r="F770" s="85">
        <v>-15.5</v>
      </c>
      <c r="G770" s="85">
        <v>1</v>
      </c>
      <c r="H770" s="113"/>
      <c r="P770" s="21" t="str">
        <f t="shared" si="333"/>
        <v>A</v>
      </c>
      <c r="Q770" s="85">
        <f t="shared" si="335"/>
        <v>0</v>
      </c>
      <c r="R770" s="85">
        <f t="shared" si="331"/>
        <v>0</v>
      </c>
      <c r="S770" s="85">
        <f t="shared" si="331"/>
        <v>0</v>
      </c>
      <c r="T770" s="85">
        <f t="shared" si="331"/>
        <v>0</v>
      </c>
      <c r="U770" s="85">
        <f t="shared" si="331"/>
        <v>0</v>
      </c>
      <c r="V770" s="85">
        <f t="shared" si="331"/>
        <v>0</v>
      </c>
      <c r="W770" s="33"/>
      <c r="X770" s="85">
        <f t="shared" si="334"/>
        <v>9.5</v>
      </c>
      <c r="Y770" s="85">
        <f t="shared" si="332"/>
        <v>0.12999999999999901</v>
      </c>
      <c r="Z770" s="85">
        <f t="shared" si="332"/>
        <v>22.5</v>
      </c>
      <c r="AA770" s="85">
        <f t="shared" si="332"/>
        <v>5.5000000000000568</v>
      </c>
      <c r="AB770" s="85">
        <f t="shared" si="332"/>
        <v>-15.5</v>
      </c>
      <c r="AC770" s="85">
        <f t="shared" si="332"/>
        <v>1</v>
      </c>
    </row>
    <row r="771" spans="1:29" x14ac:dyDescent="0.3">
      <c r="A771" s="67">
        <v>18200</v>
      </c>
      <c r="B771" s="85">
        <v>5.5</v>
      </c>
      <c r="C771" s="85">
        <v>-9.9999999999997868E-3</v>
      </c>
      <c r="D771" s="85">
        <v>26.5</v>
      </c>
      <c r="E771" s="85">
        <v>16.000000000000057</v>
      </c>
      <c r="F771" s="85">
        <v>-12.5</v>
      </c>
      <c r="G771" s="85">
        <v>1</v>
      </c>
      <c r="H771" s="113"/>
      <c r="P771" s="21" t="str">
        <f t="shared" si="333"/>
        <v>A</v>
      </c>
      <c r="Q771" s="85">
        <f t="shared" si="335"/>
        <v>0</v>
      </c>
      <c r="R771" s="85">
        <f t="shared" si="331"/>
        <v>0</v>
      </c>
      <c r="S771" s="85">
        <f t="shared" si="331"/>
        <v>0</v>
      </c>
      <c r="T771" s="85">
        <f t="shared" si="331"/>
        <v>0</v>
      </c>
      <c r="U771" s="85">
        <f t="shared" si="331"/>
        <v>0</v>
      </c>
      <c r="V771" s="85">
        <f t="shared" si="331"/>
        <v>0</v>
      </c>
      <c r="W771" s="33"/>
      <c r="X771" s="85">
        <f t="shared" si="334"/>
        <v>5.5</v>
      </c>
      <c r="Y771" s="85">
        <f t="shared" si="332"/>
        <v>-9.9999999999997868E-3</v>
      </c>
      <c r="Z771" s="85">
        <f t="shared" si="332"/>
        <v>26.5</v>
      </c>
      <c r="AA771" s="85">
        <f t="shared" si="332"/>
        <v>16.000000000000057</v>
      </c>
      <c r="AB771" s="85">
        <f t="shared" si="332"/>
        <v>-12.5</v>
      </c>
      <c r="AC771" s="85">
        <f t="shared" si="332"/>
        <v>1</v>
      </c>
    </row>
    <row r="772" spans="1:29" x14ac:dyDescent="0.3">
      <c r="A772" s="67">
        <v>18300</v>
      </c>
      <c r="B772" s="85">
        <v>2.8000000000000043</v>
      </c>
      <c r="C772" s="85">
        <v>-0.13000000000000078</v>
      </c>
      <c r="D772" s="85">
        <v>24.000000000000057</v>
      </c>
      <c r="E772" s="85">
        <v>18.5</v>
      </c>
      <c r="F772" s="85">
        <v>-8.5</v>
      </c>
      <c r="G772" s="85">
        <v>0.5</v>
      </c>
      <c r="H772" s="113"/>
      <c r="P772" s="21" t="str">
        <f t="shared" si="333"/>
        <v>A</v>
      </c>
      <c r="Q772" s="85">
        <f t="shared" si="335"/>
        <v>0</v>
      </c>
      <c r="R772" s="85">
        <f t="shared" si="331"/>
        <v>0</v>
      </c>
      <c r="S772" s="85">
        <f t="shared" si="331"/>
        <v>0</v>
      </c>
      <c r="T772" s="85">
        <f t="shared" si="331"/>
        <v>0</v>
      </c>
      <c r="U772" s="85">
        <f t="shared" si="331"/>
        <v>0</v>
      </c>
      <c r="V772" s="85">
        <f t="shared" si="331"/>
        <v>0</v>
      </c>
      <c r="W772" s="33"/>
      <c r="X772" s="85">
        <f t="shared" si="334"/>
        <v>2.8000000000000043</v>
      </c>
      <c r="Y772" s="85">
        <f t="shared" si="332"/>
        <v>-0.13000000000000078</v>
      </c>
      <c r="Z772" s="85">
        <f t="shared" si="332"/>
        <v>24.000000000000057</v>
      </c>
      <c r="AA772" s="85">
        <f t="shared" si="332"/>
        <v>18.5</v>
      </c>
      <c r="AB772" s="85">
        <f t="shared" si="332"/>
        <v>-8.5</v>
      </c>
      <c r="AC772" s="85">
        <f t="shared" si="332"/>
        <v>0.5</v>
      </c>
    </row>
    <row r="773" spans="1:29" x14ac:dyDescent="0.3">
      <c r="A773" s="67">
        <v>18400</v>
      </c>
      <c r="B773" s="85">
        <v>3.5500000000000007</v>
      </c>
      <c r="C773" s="85">
        <v>0.14000000000000057</v>
      </c>
      <c r="D773" s="85">
        <v>34</v>
      </c>
      <c r="E773" s="85">
        <v>19.999999999999943</v>
      </c>
      <c r="F773" s="85">
        <v>-16.5</v>
      </c>
      <c r="G773" s="85">
        <v>0.5</v>
      </c>
      <c r="H773" s="113"/>
      <c r="P773" s="21" t="str">
        <f t="shared" si="333"/>
        <v>A</v>
      </c>
      <c r="Q773" s="85">
        <f t="shared" si="335"/>
        <v>0</v>
      </c>
      <c r="R773" s="85">
        <f t="shared" si="331"/>
        <v>0</v>
      </c>
      <c r="S773" s="85">
        <f t="shared" si="331"/>
        <v>0</v>
      </c>
      <c r="T773" s="85">
        <f t="shared" si="331"/>
        <v>0</v>
      </c>
      <c r="U773" s="85">
        <f t="shared" si="331"/>
        <v>0</v>
      </c>
      <c r="V773" s="85">
        <f t="shared" si="331"/>
        <v>0</v>
      </c>
      <c r="W773" s="33"/>
      <c r="X773" s="85">
        <f t="shared" si="334"/>
        <v>3.5500000000000007</v>
      </c>
      <c r="Y773" s="85">
        <f t="shared" si="332"/>
        <v>0.14000000000000057</v>
      </c>
      <c r="Z773" s="85">
        <f t="shared" si="332"/>
        <v>34</v>
      </c>
      <c r="AA773" s="85">
        <f t="shared" si="332"/>
        <v>19.999999999999943</v>
      </c>
      <c r="AB773" s="85">
        <f t="shared" si="332"/>
        <v>-16.5</v>
      </c>
      <c r="AC773" s="85">
        <f t="shared" si="332"/>
        <v>0.5</v>
      </c>
    </row>
    <row r="774" spans="1:29" x14ac:dyDescent="0.3">
      <c r="A774" s="67">
        <v>18500</v>
      </c>
      <c r="B774" s="85">
        <v>2.4000000000000004</v>
      </c>
      <c r="C774" s="85">
        <v>0.12000000000000099</v>
      </c>
      <c r="D774" s="85">
        <v>29.500000000000028</v>
      </c>
      <c r="E774" s="85">
        <v>17.499999999999972</v>
      </c>
      <c r="F774" s="85">
        <v>-14.5</v>
      </c>
      <c r="G774" s="85">
        <v>0.49999999999999956</v>
      </c>
      <c r="H774" s="113"/>
      <c r="P774" s="21" t="str">
        <f t="shared" si="333"/>
        <v>A</v>
      </c>
      <c r="Q774" s="85">
        <f t="shared" si="335"/>
        <v>0</v>
      </c>
      <c r="R774" s="85">
        <f t="shared" si="331"/>
        <v>0</v>
      </c>
      <c r="S774" s="85">
        <f t="shared" si="331"/>
        <v>0</v>
      </c>
      <c r="T774" s="85">
        <f t="shared" si="331"/>
        <v>0</v>
      </c>
      <c r="U774" s="85">
        <f t="shared" si="331"/>
        <v>0</v>
      </c>
      <c r="V774" s="85">
        <f t="shared" si="331"/>
        <v>0</v>
      </c>
      <c r="W774" s="33"/>
      <c r="X774" s="85">
        <f t="shared" si="334"/>
        <v>2.4000000000000004</v>
      </c>
      <c r="Y774" s="85">
        <f t="shared" si="332"/>
        <v>0.12000000000000099</v>
      </c>
      <c r="Z774" s="85">
        <f t="shared" si="332"/>
        <v>29.500000000000028</v>
      </c>
      <c r="AA774" s="85">
        <f t="shared" si="332"/>
        <v>17.499999999999972</v>
      </c>
      <c r="AB774" s="85">
        <f t="shared" si="332"/>
        <v>-14.5</v>
      </c>
      <c r="AC774" s="85">
        <f t="shared" si="332"/>
        <v>0.49999999999999956</v>
      </c>
    </row>
    <row r="775" spans="1:29" x14ac:dyDescent="0.3">
      <c r="A775" s="67">
        <v>18600</v>
      </c>
      <c r="B775" s="85">
        <v>0.34999999999999964</v>
      </c>
      <c r="C775" s="85">
        <v>-0.25</v>
      </c>
      <c r="D775" s="85">
        <v>8</v>
      </c>
      <c r="E775" s="85">
        <v>6.9999999999999858</v>
      </c>
      <c r="F775" s="85">
        <v>-2</v>
      </c>
      <c r="G775" s="85">
        <v>0.5</v>
      </c>
      <c r="H775" s="113"/>
      <c r="P775" s="21" t="str">
        <f t="shared" si="333"/>
        <v>A</v>
      </c>
      <c r="Q775" s="85">
        <f t="shared" si="335"/>
        <v>0</v>
      </c>
      <c r="R775" s="85">
        <f t="shared" si="331"/>
        <v>0</v>
      </c>
      <c r="S775" s="85">
        <f t="shared" si="331"/>
        <v>0</v>
      </c>
      <c r="T775" s="85">
        <f t="shared" si="331"/>
        <v>0</v>
      </c>
      <c r="U775" s="85">
        <f t="shared" si="331"/>
        <v>0</v>
      </c>
      <c r="V775" s="85">
        <f t="shared" si="331"/>
        <v>0</v>
      </c>
      <c r="W775" s="33"/>
      <c r="X775" s="85">
        <f t="shared" si="334"/>
        <v>0.34999999999999964</v>
      </c>
      <c r="Y775" s="85">
        <f t="shared" si="332"/>
        <v>-0.25</v>
      </c>
      <c r="Z775" s="85">
        <f t="shared" si="332"/>
        <v>8</v>
      </c>
      <c r="AA775" s="85">
        <f t="shared" si="332"/>
        <v>6.9999999999999858</v>
      </c>
      <c r="AB775" s="85">
        <f t="shared" si="332"/>
        <v>-2</v>
      </c>
      <c r="AC775" s="85">
        <f t="shared" si="332"/>
        <v>0.5</v>
      </c>
    </row>
    <row r="776" spans="1:29" x14ac:dyDescent="0.3">
      <c r="A776" s="67">
        <v>18700</v>
      </c>
      <c r="B776" s="85">
        <v>0</v>
      </c>
      <c r="C776" s="85">
        <v>-0.30999999999999872</v>
      </c>
      <c r="D776" s="85">
        <v>3.9999999999999858</v>
      </c>
      <c r="E776" s="85">
        <v>4.0000000000000142</v>
      </c>
      <c r="F776" s="85">
        <v>0</v>
      </c>
      <c r="G776" s="85">
        <v>0</v>
      </c>
      <c r="H776" s="113"/>
      <c r="P776" s="21" t="str">
        <f t="shared" si="333"/>
        <v>A</v>
      </c>
      <c r="Q776" s="85">
        <f t="shared" si="335"/>
        <v>0</v>
      </c>
      <c r="R776" s="85">
        <f t="shared" si="331"/>
        <v>0</v>
      </c>
      <c r="S776" s="85">
        <f t="shared" si="331"/>
        <v>0</v>
      </c>
      <c r="T776" s="85">
        <f t="shared" si="331"/>
        <v>0</v>
      </c>
      <c r="U776" s="85">
        <f t="shared" si="331"/>
        <v>0</v>
      </c>
      <c r="V776" s="85">
        <f t="shared" si="331"/>
        <v>0</v>
      </c>
      <c r="W776" s="33"/>
      <c r="X776" s="85">
        <f t="shared" si="334"/>
        <v>0</v>
      </c>
      <c r="Y776" s="85">
        <f t="shared" si="332"/>
        <v>-0.30999999999999872</v>
      </c>
      <c r="Z776" s="85">
        <f t="shared" si="332"/>
        <v>3.9999999999999858</v>
      </c>
      <c r="AA776" s="85">
        <f t="shared" si="332"/>
        <v>4.0000000000000142</v>
      </c>
      <c r="AB776" s="85">
        <f t="shared" si="332"/>
        <v>0</v>
      </c>
      <c r="AC776" s="85">
        <f t="shared" si="332"/>
        <v>0</v>
      </c>
    </row>
    <row r="777" spans="1:29" x14ac:dyDescent="0.3">
      <c r="A777" s="67">
        <v>18800</v>
      </c>
      <c r="B777" s="85">
        <v>4.9999999999999822E-2</v>
      </c>
      <c r="C777" s="85">
        <v>-0.29000000000000092</v>
      </c>
      <c r="D777" s="85">
        <v>3</v>
      </c>
      <c r="E777" s="85">
        <v>2.5</v>
      </c>
      <c r="F777" s="85">
        <v>0</v>
      </c>
      <c r="G777" s="85">
        <v>0</v>
      </c>
      <c r="H777" s="113"/>
      <c r="P777" s="21" t="str">
        <f t="shared" si="333"/>
        <v>A</v>
      </c>
      <c r="Q777" s="85">
        <f t="shared" si="335"/>
        <v>0</v>
      </c>
      <c r="R777" s="85">
        <f t="shared" si="331"/>
        <v>0</v>
      </c>
      <c r="S777" s="85">
        <f t="shared" si="331"/>
        <v>0</v>
      </c>
      <c r="T777" s="85">
        <f t="shared" si="331"/>
        <v>0</v>
      </c>
      <c r="U777" s="85">
        <f t="shared" si="331"/>
        <v>0</v>
      </c>
      <c r="V777" s="85">
        <f t="shared" si="331"/>
        <v>0</v>
      </c>
      <c r="W777" s="33"/>
      <c r="X777" s="85">
        <f t="shared" si="334"/>
        <v>4.9999999999999822E-2</v>
      </c>
      <c r="Y777" s="85">
        <f t="shared" si="332"/>
        <v>-0.29000000000000092</v>
      </c>
      <c r="Z777" s="85">
        <f t="shared" si="332"/>
        <v>3</v>
      </c>
      <c r="AA777" s="85">
        <f t="shared" si="332"/>
        <v>2.5</v>
      </c>
      <c r="AB777" s="85">
        <f t="shared" si="332"/>
        <v>0</v>
      </c>
      <c r="AC777" s="85">
        <f t="shared" si="332"/>
        <v>0</v>
      </c>
    </row>
    <row r="778" spans="1:29" x14ac:dyDescent="0.3">
      <c r="A778" s="67">
        <v>18900</v>
      </c>
      <c r="B778" s="85">
        <v>0.19999999999999973</v>
      </c>
      <c r="C778" s="85">
        <v>-0.1899999999999995</v>
      </c>
      <c r="D778" s="85">
        <v>5.5</v>
      </c>
      <c r="E778" s="85">
        <v>3.5000000000000071</v>
      </c>
      <c r="F778" s="85">
        <v>-2</v>
      </c>
      <c r="G778" s="85">
        <v>0</v>
      </c>
      <c r="H778" s="113"/>
      <c r="P778" s="21" t="str">
        <f t="shared" si="333"/>
        <v>A</v>
      </c>
      <c r="Q778" s="85">
        <f t="shared" si="335"/>
        <v>0</v>
      </c>
      <c r="R778" s="85">
        <f t="shared" si="331"/>
        <v>0</v>
      </c>
      <c r="S778" s="85">
        <f t="shared" si="331"/>
        <v>0</v>
      </c>
      <c r="T778" s="85">
        <f t="shared" si="331"/>
        <v>0</v>
      </c>
      <c r="U778" s="85">
        <f t="shared" si="331"/>
        <v>0</v>
      </c>
      <c r="V778" s="85">
        <f t="shared" si="331"/>
        <v>0</v>
      </c>
      <c r="W778" s="33"/>
      <c r="X778" s="85">
        <f t="shared" si="334"/>
        <v>0.19999999999999973</v>
      </c>
      <c r="Y778" s="85">
        <f t="shared" si="332"/>
        <v>-0.1899999999999995</v>
      </c>
      <c r="Z778" s="85">
        <f t="shared" si="332"/>
        <v>5.5</v>
      </c>
      <c r="AA778" s="85">
        <f t="shared" si="332"/>
        <v>3.5000000000000071</v>
      </c>
      <c r="AB778" s="85">
        <f t="shared" si="332"/>
        <v>-2</v>
      </c>
      <c r="AC778" s="85">
        <f t="shared" si="332"/>
        <v>0</v>
      </c>
    </row>
    <row r="779" spans="1:29" x14ac:dyDescent="0.3">
      <c r="A779" s="68" t="s">
        <v>120</v>
      </c>
      <c r="B779" s="86">
        <v>75.34999999999998</v>
      </c>
      <c r="C779" s="86">
        <v>0.26999999999999957</v>
      </c>
      <c r="D779" s="86">
        <v>165.00000000000006</v>
      </c>
      <c r="E779" s="86">
        <v>38.499999999999979</v>
      </c>
      <c r="F779" s="86">
        <v>-108.50000000000006</v>
      </c>
      <c r="G779" s="86">
        <v>7</v>
      </c>
      <c r="H779" s="89"/>
      <c r="I779" s="105">
        <f>X779</f>
        <v>75.34999999999998</v>
      </c>
      <c r="J779" s="105">
        <f>Y779</f>
        <v>0.26999999999999957</v>
      </c>
      <c r="K779" s="105">
        <f>Z779</f>
        <v>165.00000000000006</v>
      </c>
      <c r="L779" s="105">
        <f>AA779</f>
        <v>38.499999999999979</v>
      </c>
      <c r="M779" s="105">
        <f t="shared" ref="M779:N779" si="336">AB779</f>
        <v>-108.50000000000006</v>
      </c>
      <c r="N779" s="105">
        <f t="shared" si="336"/>
        <v>7</v>
      </c>
      <c r="P779" s="21"/>
      <c r="Q779" s="33"/>
      <c r="R779" s="33"/>
      <c r="S779" s="33"/>
      <c r="T779" s="33"/>
      <c r="U779" s="33"/>
      <c r="V779" s="33"/>
      <c r="W779" s="33"/>
      <c r="X779" s="106">
        <f>SUM(X763:X778)</f>
        <v>75.34999999999998</v>
      </c>
      <c r="Y779" s="106">
        <f t="shared" ref="Y779:AC779" si="337">SUM(Y763:Y778)</f>
        <v>0.26999999999999957</v>
      </c>
      <c r="Z779" s="106">
        <f t="shared" si="337"/>
        <v>165.00000000000006</v>
      </c>
      <c r="AA779" s="106">
        <f t="shared" si="337"/>
        <v>38.499999999999979</v>
      </c>
      <c r="AB779" s="106">
        <f t="shared" si="337"/>
        <v>-108.50000000000006</v>
      </c>
      <c r="AC779" s="106">
        <f t="shared" si="337"/>
        <v>7</v>
      </c>
    </row>
    <row r="780" spans="1:29" x14ac:dyDescent="0.3">
      <c r="A780" s="82"/>
      <c r="B780" s="89"/>
      <c r="C780" s="89"/>
      <c r="D780" s="89"/>
      <c r="E780" s="89"/>
      <c r="F780" s="89"/>
      <c r="G780" s="89"/>
      <c r="H780" s="89"/>
      <c r="P780" s="21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  <c r="AC780" s="33"/>
    </row>
    <row r="781" spans="1:29" x14ac:dyDescent="0.3">
      <c r="A781" s="92" t="s">
        <v>128</v>
      </c>
      <c r="B781" s="92" t="s">
        <v>127</v>
      </c>
      <c r="C781" s="92" t="s">
        <v>129</v>
      </c>
      <c r="D781" s="92" t="s">
        <v>130</v>
      </c>
      <c r="E781" s="92" t="s">
        <v>131</v>
      </c>
      <c r="F781" s="92" t="s">
        <v>132</v>
      </c>
      <c r="G781" s="92" t="s">
        <v>133</v>
      </c>
      <c r="H781" s="92"/>
      <c r="P781" s="21"/>
      <c r="Q781" s="33"/>
      <c r="R781" s="33"/>
      <c r="S781" s="33"/>
      <c r="T781" s="33"/>
      <c r="U781" s="33"/>
      <c r="V781" s="33"/>
      <c r="W781" s="33"/>
      <c r="X781" s="33"/>
      <c r="Y781" s="33"/>
      <c r="Z781" s="33"/>
      <c r="AA781" s="33"/>
      <c r="AB781" s="33"/>
      <c r="AC781" s="33"/>
    </row>
    <row r="782" spans="1:29" x14ac:dyDescent="0.3">
      <c r="A782" s="68" t="s">
        <v>44</v>
      </c>
      <c r="B782" s="68" t="s">
        <v>36</v>
      </c>
      <c r="C782" s="68" t="s">
        <v>37</v>
      </c>
      <c r="D782" s="68" t="s">
        <v>118</v>
      </c>
      <c r="E782" s="68" t="s">
        <v>116</v>
      </c>
      <c r="F782" s="68" t="s">
        <v>119</v>
      </c>
      <c r="G782" s="68" t="s">
        <v>117</v>
      </c>
      <c r="H782" s="82"/>
      <c r="P782" s="21"/>
      <c r="Q782" s="33"/>
      <c r="R782" s="33"/>
      <c r="S782" s="33"/>
      <c r="T782" s="33"/>
      <c r="U782" s="33"/>
      <c r="V782" s="33"/>
      <c r="W782" s="33"/>
      <c r="X782" s="106">
        <f t="shared" ref="X782:AC782" si="338">SUM(X783:X798)</f>
        <v>8.3000000000000043</v>
      </c>
      <c r="Y782" s="106">
        <f t="shared" si="338"/>
        <v>4.9100000000000019</v>
      </c>
      <c r="Z782" s="106">
        <f t="shared" si="338"/>
        <v>2.4999999999999432</v>
      </c>
      <c r="AA782" s="106">
        <f t="shared" si="338"/>
        <v>-109.49999999999986</v>
      </c>
      <c r="AB782" s="106">
        <f t="shared" si="338"/>
        <v>-63.500000000000057</v>
      </c>
      <c r="AC782" s="106">
        <f t="shared" si="338"/>
        <v>2</v>
      </c>
    </row>
    <row r="783" spans="1:29" x14ac:dyDescent="0.3">
      <c r="A783" s="67">
        <v>16900</v>
      </c>
      <c r="B783" s="85">
        <v>0.75</v>
      </c>
      <c r="C783" s="85">
        <v>0.44999999999999929</v>
      </c>
      <c r="D783" s="85">
        <v>5</v>
      </c>
      <c r="E783" s="85">
        <v>-0.50000000000001421</v>
      </c>
      <c r="F783" s="85">
        <v>-4.5</v>
      </c>
      <c r="G783" s="85">
        <v>0</v>
      </c>
      <c r="H783" s="113"/>
      <c r="I783" s="105">
        <f>X782</f>
        <v>8.3000000000000043</v>
      </c>
      <c r="J783" s="105">
        <f>Y782</f>
        <v>4.9100000000000019</v>
      </c>
      <c r="K783" s="105">
        <f t="shared" ref="K783:N783" si="339">Z782</f>
        <v>2.4999999999999432</v>
      </c>
      <c r="L783" s="105">
        <f t="shared" si="339"/>
        <v>-109.49999999999986</v>
      </c>
      <c r="M783" s="105">
        <f t="shared" si="339"/>
        <v>-63.500000000000057</v>
      </c>
      <c r="N783" s="105">
        <f t="shared" si="339"/>
        <v>2</v>
      </c>
      <c r="P783" s="21" t="str">
        <f>IF(A783&lt;=$B$760,"A","B")</f>
        <v>A</v>
      </c>
      <c r="Q783" s="85">
        <f t="shared" ref="Q783:V798" si="340">IF($P783="B",B783,0)</f>
        <v>0</v>
      </c>
      <c r="R783" s="85">
        <f t="shared" si="340"/>
        <v>0</v>
      </c>
      <c r="S783" s="85">
        <f t="shared" si="340"/>
        <v>0</v>
      </c>
      <c r="T783" s="85">
        <f t="shared" si="340"/>
        <v>0</v>
      </c>
      <c r="U783" s="85">
        <f t="shared" si="340"/>
        <v>0</v>
      </c>
      <c r="V783" s="85">
        <f t="shared" si="340"/>
        <v>0</v>
      </c>
      <c r="W783" s="33"/>
      <c r="X783" s="85">
        <f>IF($P783="A",B783,0)</f>
        <v>0.75</v>
      </c>
      <c r="Y783" s="85">
        <f t="shared" ref="Y783:AC798" si="341">IF($P783="A",C783,0)</f>
        <v>0.44999999999999929</v>
      </c>
      <c r="Z783" s="85">
        <f t="shared" si="341"/>
        <v>5</v>
      </c>
      <c r="AA783" s="85">
        <f t="shared" si="341"/>
        <v>-0.50000000000001421</v>
      </c>
      <c r="AB783" s="85">
        <f t="shared" si="341"/>
        <v>-4.5</v>
      </c>
      <c r="AC783" s="85">
        <f t="shared" si="341"/>
        <v>0</v>
      </c>
    </row>
    <row r="784" spans="1:29" x14ac:dyDescent="0.3">
      <c r="A784" s="67">
        <v>17000</v>
      </c>
      <c r="B784" s="85">
        <v>2.3000000000000007</v>
      </c>
      <c r="C784" s="85">
        <v>0.80000000000000071</v>
      </c>
      <c r="D784" s="85">
        <v>14.5</v>
      </c>
      <c r="E784" s="85">
        <v>1.5000000000000142</v>
      </c>
      <c r="F784" s="85">
        <v>-11.999999999999986</v>
      </c>
      <c r="G784" s="85">
        <v>-0.5</v>
      </c>
      <c r="H784" s="113"/>
      <c r="P784" s="21" t="str">
        <f t="shared" ref="P784:P798" si="342">IF(A784&lt;=$B$760,"A","B")</f>
        <v>A</v>
      </c>
      <c r="Q784" s="85">
        <f t="shared" si="340"/>
        <v>0</v>
      </c>
      <c r="R784" s="85">
        <f t="shared" si="340"/>
        <v>0</v>
      </c>
      <c r="S784" s="85">
        <f t="shared" si="340"/>
        <v>0</v>
      </c>
      <c r="T784" s="85">
        <f t="shared" si="340"/>
        <v>0</v>
      </c>
      <c r="U784" s="85">
        <f t="shared" si="340"/>
        <v>0</v>
      </c>
      <c r="V784" s="85">
        <f t="shared" si="340"/>
        <v>0</v>
      </c>
      <c r="W784" s="33"/>
      <c r="X784" s="85">
        <f t="shared" ref="X784:X798" si="343">IF($P784="A",B784,0)</f>
        <v>2.3000000000000007</v>
      </c>
      <c r="Y784" s="85">
        <f t="shared" si="341"/>
        <v>0.80000000000000071</v>
      </c>
      <c r="Z784" s="85">
        <f t="shared" si="341"/>
        <v>14.5</v>
      </c>
      <c r="AA784" s="85">
        <f t="shared" si="341"/>
        <v>1.5000000000000142</v>
      </c>
      <c r="AB784" s="85">
        <f t="shared" si="341"/>
        <v>-11.999999999999986</v>
      </c>
      <c r="AC784" s="85">
        <f t="shared" si="341"/>
        <v>-0.5</v>
      </c>
    </row>
    <row r="785" spans="1:29" x14ac:dyDescent="0.3">
      <c r="A785" s="67">
        <v>17100</v>
      </c>
      <c r="B785" s="85">
        <v>0.60000000000000142</v>
      </c>
      <c r="C785" s="85">
        <v>0.40000000000000036</v>
      </c>
      <c r="D785" s="85">
        <v>2.5</v>
      </c>
      <c r="E785" s="85">
        <v>-3</v>
      </c>
      <c r="F785" s="85">
        <v>-3.5000000000000142</v>
      </c>
      <c r="G785" s="85">
        <v>0</v>
      </c>
      <c r="H785" s="113"/>
      <c r="P785" s="21" t="str">
        <f t="shared" si="342"/>
        <v>A</v>
      </c>
      <c r="Q785" s="85">
        <f t="shared" si="340"/>
        <v>0</v>
      </c>
      <c r="R785" s="85">
        <f t="shared" si="340"/>
        <v>0</v>
      </c>
      <c r="S785" s="85">
        <f t="shared" si="340"/>
        <v>0</v>
      </c>
      <c r="T785" s="85">
        <f t="shared" si="340"/>
        <v>0</v>
      </c>
      <c r="U785" s="85">
        <f t="shared" si="340"/>
        <v>0</v>
      </c>
      <c r="V785" s="85">
        <f t="shared" si="340"/>
        <v>0</v>
      </c>
      <c r="W785" s="33"/>
      <c r="X785" s="85">
        <f t="shared" si="343"/>
        <v>0.60000000000000142</v>
      </c>
      <c r="Y785" s="85">
        <f t="shared" si="341"/>
        <v>0.40000000000000036</v>
      </c>
      <c r="Z785" s="85">
        <f t="shared" si="341"/>
        <v>2.5</v>
      </c>
      <c r="AA785" s="85">
        <f t="shared" si="341"/>
        <v>-3</v>
      </c>
      <c r="AB785" s="85">
        <f t="shared" si="341"/>
        <v>-3.5000000000000142</v>
      </c>
      <c r="AC785" s="85">
        <f t="shared" si="341"/>
        <v>0</v>
      </c>
    </row>
    <row r="786" spans="1:29" x14ac:dyDescent="0.3">
      <c r="A786" s="67">
        <v>17200</v>
      </c>
      <c r="B786" s="85">
        <v>0.55000000000000071</v>
      </c>
      <c r="C786" s="85">
        <v>0.37999999999999901</v>
      </c>
      <c r="D786" s="85">
        <v>1</v>
      </c>
      <c r="E786" s="85">
        <v>-4.9999999999999716</v>
      </c>
      <c r="F786" s="85">
        <v>-3</v>
      </c>
      <c r="G786" s="85">
        <v>0</v>
      </c>
      <c r="H786" s="113"/>
      <c r="P786" s="21" t="str">
        <f t="shared" si="342"/>
        <v>A</v>
      </c>
      <c r="Q786" s="85">
        <f t="shared" si="340"/>
        <v>0</v>
      </c>
      <c r="R786" s="85">
        <f t="shared" si="340"/>
        <v>0</v>
      </c>
      <c r="S786" s="85">
        <f t="shared" si="340"/>
        <v>0</v>
      </c>
      <c r="T786" s="85">
        <f t="shared" si="340"/>
        <v>0</v>
      </c>
      <c r="U786" s="85">
        <f t="shared" si="340"/>
        <v>0</v>
      </c>
      <c r="V786" s="85">
        <f t="shared" si="340"/>
        <v>0</v>
      </c>
      <c r="W786" s="33"/>
      <c r="X786" s="85">
        <f t="shared" si="343"/>
        <v>0.55000000000000071</v>
      </c>
      <c r="Y786" s="85">
        <f t="shared" si="341"/>
        <v>0.37999999999999901</v>
      </c>
      <c r="Z786" s="85">
        <f t="shared" si="341"/>
        <v>1</v>
      </c>
      <c r="AA786" s="85">
        <f t="shared" si="341"/>
        <v>-4.9999999999999716</v>
      </c>
      <c r="AB786" s="85">
        <f t="shared" si="341"/>
        <v>-3</v>
      </c>
      <c r="AC786" s="85">
        <f t="shared" si="341"/>
        <v>0</v>
      </c>
    </row>
    <row r="787" spans="1:29" x14ac:dyDescent="0.3">
      <c r="A787" s="67">
        <v>17300</v>
      </c>
      <c r="B787" s="85">
        <v>0.60000000000000142</v>
      </c>
      <c r="C787" s="85">
        <v>0.39000000000000057</v>
      </c>
      <c r="D787" s="85">
        <v>-0.5</v>
      </c>
      <c r="E787" s="85">
        <v>-6.9999999999999432</v>
      </c>
      <c r="F787" s="85">
        <v>-3</v>
      </c>
      <c r="G787" s="85">
        <v>0.5</v>
      </c>
      <c r="H787" s="113"/>
      <c r="P787" s="21" t="str">
        <f t="shared" si="342"/>
        <v>A</v>
      </c>
      <c r="Q787" s="85">
        <f t="shared" si="340"/>
        <v>0</v>
      </c>
      <c r="R787" s="85">
        <f t="shared" si="340"/>
        <v>0</v>
      </c>
      <c r="S787" s="85">
        <f t="shared" si="340"/>
        <v>0</v>
      </c>
      <c r="T787" s="85">
        <f t="shared" si="340"/>
        <v>0</v>
      </c>
      <c r="U787" s="85">
        <f t="shared" si="340"/>
        <v>0</v>
      </c>
      <c r="V787" s="85">
        <f t="shared" si="340"/>
        <v>0</v>
      </c>
      <c r="W787" s="33"/>
      <c r="X787" s="85">
        <f t="shared" si="343"/>
        <v>0.60000000000000142</v>
      </c>
      <c r="Y787" s="85">
        <f t="shared" si="341"/>
        <v>0.39000000000000057</v>
      </c>
      <c r="Z787" s="85">
        <f t="shared" si="341"/>
        <v>-0.5</v>
      </c>
      <c r="AA787" s="85">
        <f t="shared" si="341"/>
        <v>-6.9999999999999432</v>
      </c>
      <c r="AB787" s="85">
        <f t="shared" si="341"/>
        <v>-3</v>
      </c>
      <c r="AC787" s="85">
        <f t="shared" si="341"/>
        <v>0.5</v>
      </c>
    </row>
    <row r="788" spans="1:29" x14ac:dyDescent="0.3">
      <c r="A788" s="67">
        <v>17400</v>
      </c>
      <c r="B788" s="85">
        <v>4.9999999999997158E-2</v>
      </c>
      <c r="C788" s="85">
        <v>0.33999999999999986</v>
      </c>
      <c r="D788" s="85">
        <v>-4</v>
      </c>
      <c r="E788" s="85">
        <v>-10</v>
      </c>
      <c r="F788" s="85">
        <v>-1.5</v>
      </c>
      <c r="G788" s="85">
        <v>0</v>
      </c>
      <c r="H788" s="113"/>
      <c r="P788" s="21" t="str">
        <f t="shared" si="342"/>
        <v>A</v>
      </c>
      <c r="Q788" s="85">
        <f>IF($P788="B",B788,0)</f>
        <v>0</v>
      </c>
      <c r="R788" s="85">
        <f t="shared" si="340"/>
        <v>0</v>
      </c>
      <c r="S788" s="85">
        <f t="shared" si="340"/>
        <v>0</v>
      </c>
      <c r="T788" s="85">
        <f t="shared" si="340"/>
        <v>0</v>
      </c>
      <c r="U788" s="85">
        <f t="shared" si="340"/>
        <v>0</v>
      </c>
      <c r="V788" s="85">
        <f t="shared" si="340"/>
        <v>0</v>
      </c>
      <c r="W788" s="33"/>
      <c r="X788" s="85">
        <f t="shared" si="343"/>
        <v>4.9999999999997158E-2</v>
      </c>
      <c r="Y788" s="85">
        <f t="shared" si="341"/>
        <v>0.33999999999999986</v>
      </c>
      <c r="Z788" s="85">
        <f t="shared" si="341"/>
        <v>-4</v>
      </c>
      <c r="AA788" s="85">
        <f t="shared" si="341"/>
        <v>-10</v>
      </c>
      <c r="AB788" s="85">
        <f t="shared" si="341"/>
        <v>-1.5</v>
      </c>
      <c r="AC788" s="85">
        <f t="shared" si="341"/>
        <v>0</v>
      </c>
    </row>
    <row r="789" spans="1:29" x14ac:dyDescent="0.3">
      <c r="A789" s="67">
        <v>17500</v>
      </c>
      <c r="B789" s="85">
        <v>-0.20000000000000284</v>
      </c>
      <c r="C789" s="85">
        <v>0.35999999999999943</v>
      </c>
      <c r="D789" s="85">
        <v>-5.5000000000000568</v>
      </c>
      <c r="E789" s="85">
        <v>-13.5</v>
      </c>
      <c r="F789" s="85">
        <v>-2.5</v>
      </c>
      <c r="G789" s="85">
        <v>0.5</v>
      </c>
      <c r="H789" s="113"/>
      <c r="P789" s="21" t="str">
        <f t="shared" si="342"/>
        <v>A</v>
      </c>
      <c r="Q789" s="85">
        <f t="shared" ref="Q789:Q798" si="344">IF($P789="B",B789,0)</f>
        <v>0</v>
      </c>
      <c r="R789" s="85">
        <f t="shared" si="340"/>
        <v>0</v>
      </c>
      <c r="S789" s="85">
        <f t="shared" si="340"/>
        <v>0</v>
      </c>
      <c r="T789" s="85">
        <f t="shared" si="340"/>
        <v>0</v>
      </c>
      <c r="U789" s="85">
        <f t="shared" si="340"/>
        <v>0</v>
      </c>
      <c r="V789" s="85">
        <f t="shared" si="340"/>
        <v>0</v>
      </c>
      <c r="W789" s="33"/>
      <c r="X789" s="85">
        <f t="shared" si="343"/>
        <v>-0.20000000000000284</v>
      </c>
      <c r="Y789" s="85">
        <f t="shared" si="341"/>
        <v>0.35999999999999943</v>
      </c>
      <c r="Z789" s="85">
        <f t="shared" si="341"/>
        <v>-5.5000000000000568</v>
      </c>
      <c r="AA789" s="85">
        <f t="shared" si="341"/>
        <v>-13.5</v>
      </c>
      <c r="AB789" s="85">
        <f t="shared" si="341"/>
        <v>-2.5</v>
      </c>
      <c r="AC789" s="85">
        <f t="shared" si="341"/>
        <v>0.5</v>
      </c>
    </row>
    <row r="790" spans="1:29" x14ac:dyDescent="0.3">
      <c r="A790" s="67">
        <v>17600</v>
      </c>
      <c r="B790" s="85">
        <v>4.9999999999997158E-2</v>
      </c>
      <c r="C790" s="85">
        <v>0.43000000000000149</v>
      </c>
      <c r="D790" s="85">
        <v>-5</v>
      </c>
      <c r="E790" s="85">
        <v>-17.499999999999943</v>
      </c>
      <c r="F790" s="85">
        <v>-5.5000000000000284</v>
      </c>
      <c r="G790" s="85">
        <v>0.5</v>
      </c>
      <c r="H790" s="113"/>
      <c r="P790" s="21" t="str">
        <f t="shared" si="342"/>
        <v>A</v>
      </c>
      <c r="Q790" s="85">
        <f t="shared" si="344"/>
        <v>0</v>
      </c>
      <c r="R790" s="85">
        <f t="shared" si="340"/>
        <v>0</v>
      </c>
      <c r="S790" s="85">
        <f t="shared" si="340"/>
        <v>0</v>
      </c>
      <c r="T790" s="85">
        <f t="shared" si="340"/>
        <v>0</v>
      </c>
      <c r="U790" s="85">
        <f t="shared" si="340"/>
        <v>0</v>
      </c>
      <c r="V790" s="85">
        <f t="shared" si="340"/>
        <v>0</v>
      </c>
      <c r="W790" s="33"/>
      <c r="X790" s="85">
        <f t="shared" si="343"/>
        <v>4.9999999999997158E-2</v>
      </c>
      <c r="Y790" s="85">
        <f t="shared" si="341"/>
        <v>0.43000000000000149</v>
      </c>
      <c r="Z790" s="85">
        <f t="shared" si="341"/>
        <v>-5</v>
      </c>
      <c r="AA790" s="85">
        <f t="shared" si="341"/>
        <v>-17.499999999999943</v>
      </c>
      <c r="AB790" s="85">
        <f t="shared" si="341"/>
        <v>-5.5000000000000284</v>
      </c>
      <c r="AC790" s="85">
        <f t="shared" si="341"/>
        <v>0.5</v>
      </c>
    </row>
    <row r="791" spans="1:29" x14ac:dyDescent="0.3">
      <c r="A791" s="67">
        <v>17700</v>
      </c>
      <c r="B791" s="85">
        <v>2.4500000000000028</v>
      </c>
      <c r="C791" s="85">
        <v>0.69000000000000128</v>
      </c>
      <c r="D791" s="85">
        <v>-3</v>
      </c>
      <c r="E791" s="85">
        <v>-26</v>
      </c>
      <c r="F791" s="85">
        <v>-13</v>
      </c>
      <c r="G791" s="85">
        <v>0.5</v>
      </c>
      <c r="H791" s="113"/>
      <c r="P791" s="21" t="str">
        <f t="shared" si="342"/>
        <v>A</v>
      </c>
      <c r="Q791" s="85">
        <f t="shared" si="344"/>
        <v>0</v>
      </c>
      <c r="R791" s="85">
        <f t="shared" si="340"/>
        <v>0</v>
      </c>
      <c r="S791" s="85">
        <f t="shared" si="340"/>
        <v>0</v>
      </c>
      <c r="T791" s="85">
        <f t="shared" si="340"/>
        <v>0</v>
      </c>
      <c r="U791" s="85">
        <f t="shared" si="340"/>
        <v>0</v>
      </c>
      <c r="V791" s="85">
        <f t="shared" si="340"/>
        <v>0</v>
      </c>
      <c r="W791" s="33"/>
      <c r="X791" s="85">
        <f t="shared" si="343"/>
        <v>2.4500000000000028</v>
      </c>
      <c r="Y791" s="85">
        <f t="shared" si="341"/>
        <v>0.69000000000000128</v>
      </c>
      <c r="Z791" s="85">
        <f t="shared" si="341"/>
        <v>-3</v>
      </c>
      <c r="AA791" s="85">
        <f t="shared" si="341"/>
        <v>-26</v>
      </c>
      <c r="AB791" s="85">
        <f t="shared" si="341"/>
        <v>-13</v>
      </c>
      <c r="AC791" s="85">
        <f t="shared" si="341"/>
        <v>0.5</v>
      </c>
    </row>
    <row r="792" spans="1:29" x14ac:dyDescent="0.3">
      <c r="A792" s="67">
        <v>17800</v>
      </c>
      <c r="B792" s="85">
        <v>1.1500000000000057</v>
      </c>
      <c r="C792" s="85">
        <v>0.66999999999999993</v>
      </c>
      <c r="D792" s="85">
        <v>-2.5</v>
      </c>
      <c r="E792" s="85">
        <v>-28.5</v>
      </c>
      <c r="F792" s="85">
        <v>-15.000000000000028</v>
      </c>
      <c r="G792" s="85">
        <v>0.5</v>
      </c>
      <c r="H792" s="113"/>
      <c r="P792" s="21" t="str">
        <f t="shared" si="342"/>
        <v>A</v>
      </c>
      <c r="Q792" s="85">
        <f t="shared" si="344"/>
        <v>0</v>
      </c>
      <c r="R792" s="85">
        <f t="shared" si="340"/>
        <v>0</v>
      </c>
      <c r="S792" s="85">
        <f t="shared" si="340"/>
        <v>0</v>
      </c>
      <c r="T792" s="85">
        <f t="shared" si="340"/>
        <v>0</v>
      </c>
      <c r="U792" s="85">
        <f t="shared" si="340"/>
        <v>0</v>
      </c>
      <c r="V792" s="85">
        <f t="shared" si="340"/>
        <v>0</v>
      </c>
      <c r="W792" s="33"/>
      <c r="X792" s="85">
        <f t="shared" si="343"/>
        <v>1.1500000000000057</v>
      </c>
      <c r="Y792" s="85">
        <f t="shared" si="341"/>
        <v>0.66999999999999993</v>
      </c>
      <c r="Z792" s="85">
        <f t="shared" si="341"/>
        <v>-2.5</v>
      </c>
      <c r="AA792" s="85">
        <f t="shared" si="341"/>
        <v>-28.5</v>
      </c>
      <c r="AB792" s="85">
        <f t="shared" si="341"/>
        <v>-15.000000000000028</v>
      </c>
      <c r="AC792" s="85">
        <f t="shared" si="341"/>
        <v>0.5</v>
      </c>
    </row>
    <row r="793" spans="1:29" x14ac:dyDescent="0.3">
      <c r="A793" s="67">
        <v>17900</v>
      </c>
      <c r="B793" s="85">
        <v>-1</v>
      </c>
      <c r="C793" s="85">
        <v>0.62999999999999901</v>
      </c>
      <c r="D793" s="85">
        <v>2</v>
      </c>
      <c r="E793" s="85">
        <v>-25.499999999999943</v>
      </c>
      <c r="F793" s="85">
        <v>-17.999999999999972</v>
      </c>
      <c r="G793" s="85">
        <v>1</v>
      </c>
      <c r="H793" s="113"/>
      <c r="P793" s="21" t="str">
        <f t="shared" si="342"/>
        <v>B</v>
      </c>
      <c r="Q793" s="85">
        <f t="shared" si="344"/>
        <v>-1</v>
      </c>
      <c r="R793" s="85">
        <f t="shared" si="340"/>
        <v>0.62999999999999901</v>
      </c>
      <c r="S793" s="85">
        <f t="shared" si="340"/>
        <v>2</v>
      </c>
      <c r="T793" s="85">
        <f t="shared" si="340"/>
        <v>-25.499999999999943</v>
      </c>
      <c r="U793" s="85">
        <f t="shared" si="340"/>
        <v>-17.999999999999972</v>
      </c>
      <c r="V793" s="85">
        <f t="shared" si="340"/>
        <v>1</v>
      </c>
      <c r="W793" s="33"/>
      <c r="X793" s="85">
        <f t="shared" si="343"/>
        <v>0</v>
      </c>
      <c r="Y793" s="85">
        <f t="shared" si="341"/>
        <v>0</v>
      </c>
      <c r="Z793" s="85">
        <f t="shared" si="341"/>
        <v>0</v>
      </c>
      <c r="AA793" s="85">
        <f t="shared" si="341"/>
        <v>0</v>
      </c>
      <c r="AB793" s="85">
        <f t="shared" si="341"/>
        <v>0</v>
      </c>
      <c r="AC793" s="85">
        <f t="shared" si="341"/>
        <v>0</v>
      </c>
    </row>
    <row r="794" spans="1:29" x14ac:dyDescent="0.3">
      <c r="A794" s="67">
        <v>18000</v>
      </c>
      <c r="B794" s="85">
        <v>-2.0500000000000114</v>
      </c>
      <c r="C794" s="85">
        <v>0.69999999999999929</v>
      </c>
      <c r="D794" s="85">
        <v>11.5</v>
      </c>
      <c r="E794" s="85">
        <v>-22.500000000000057</v>
      </c>
      <c r="F794" s="85">
        <v>-25</v>
      </c>
      <c r="G794" s="85">
        <v>0.99999999999999289</v>
      </c>
      <c r="H794" s="113"/>
      <c r="P794" s="21" t="str">
        <f t="shared" si="342"/>
        <v>B</v>
      </c>
      <c r="Q794" s="85">
        <f t="shared" si="344"/>
        <v>-2.0500000000000114</v>
      </c>
      <c r="R794" s="85">
        <f t="shared" si="340"/>
        <v>0.69999999999999929</v>
      </c>
      <c r="S794" s="85">
        <f t="shared" si="340"/>
        <v>11.5</v>
      </c>
      <c r="T794" s="85">
        <f t="shared" si="340"/>
        <v>-22.500000000000057</v>
      </c>
      <c r="U794" s="85">
        <f t="shared" si="340"/>
        <v>-25</v>
      </c>
      <c r="V794" s="85">
        <f t="shared" si="340"/>
        <v>0.99999999999999289</v>
      </c>
      <c r="W794" s="33"/>
      <c r="X794" s="85">
        <f t="shared" si="343"/>
        <v>0</v>
      </c>
      <c r="Y794" s="85">
        <f t="shared" si="341"/>
        <v>0</v>
      </c>
      <c r="Z794" s="85">
        <f t="shared" si="341"/>
        <v>0</v>
      </c>
      <c r="AA794" s="85">
        <f t="shared" si="341"/>
        <v>0</v>
      </c>
      <c r="AB794" s="85">
        <f t="shared" si="341"/>
        <v>0</v>
      </c>
      <c r="AC794" s="85">
        <f t="shared" si="341"/>
        <v>0</v>
      </c>
    </row>
    <row r="795" spans="1:29" x14ac:dyDescent="0.3">
      <c r="A795" s="67">
        <v>18100</v>
      </c>
      <c r="B795" s="85">
        <v>-4.75</v>
      </c>
      <c r="C795" s="85">
        <v>0.6899999999999995</v>
      </c>
      <c r="D795" s="85">
        <v>23</v>
      </c>
      <c r="E795" s="85">
        <v>-13</v>
      </c>
      <c r="F795" s="85">
        <v>-30</v>
      </c>
      <c r="G795" s="85">
        <v>1.5</v>
      </c>
      <c r="H795" s="113"/>
      <c r="P795" s="21" t="str">
        <f t="shared" si="342"/>
        <v>B</v>
      </c>
      <c r="Q795" s="85">
        <f t="shared" si="344"/>
        <v>-4.75</v>
      </c>
      <c r="R795" s="85">
        <f t="shared" si="340"/>
        <v>0.6899999999999995</v>
      </c>
      <c r="S795" s="85">
        <f t="shared" si="340"/>
        <v>23</v>
      </c>
      <c r="T795" s="85">
        <f t="shared" si="340"/>
        <v>-13</v>
      </c>
      <c r="U795" s="85">
        <f t="shared" si="340"/>
        <v>-30</v>
      </c>
      <c r="V795" s="85">
        <f t="shared" si="340"/>
        <v>1.5</v>
      </c>
      <c r="W795" s="33"/>
      <c r="X795" s="85">
        <f t="shared" si="343"/>
        <v>0</v>
      </c>
      <c r="Y795" s="85">
        <f t="shared" si="341"/>
        <v>0</v>
      </c>
      <c r="Z795" s="85">
        <f t="shared" si="341"/>
        <v>0</v>
      </c>
      <c r="AA795" s="85">
        <f t="shared" si="341"/>
        <v>0</v>
      </c>
      <c r="AB795" s="85">
        <f t="shared" si="341"/>
        <v>0</v>
      </c>
      <c r="AC795" s="85">
        <f t="shared" si="341"/>
        <v>0</v>
      </c>
    </row>
    <row r="796" spans="1:29" x14ac:dyDescent="0.3">
      <c r="A796" s="67">
        <v>18200</v>
      </c>
      <c r="B796" s="85">
        <v>-11.25</v>
      </c>
      <c r="C796" s="85">
        <v>0.36999999999999922</v>
      </c>
      <c r="D796" s="85">
        <v>29.5</v>
      </c>
      <c r="E796" s="85">
        <v>4.0000000000000568</v>
      </c>
      <c r="F796" s="85">
        <v>-24</v>
      </c>
      <c r="G796" s="85">
        <v>1.5</v>
      </c>
      <c r="H796" s="113"/>
      <c r="P796" s="21" t="str">
        <f t="shared" si="342"/>
        <v>B</v>
      </c>
      <c r="Q796" s="85">
        <f t="shared" si="344"/>
        <v>-11.25</v>
      </c>
      <c r="R796" s="85">
        <f t="shared" si="340"/>
        <v>0.36999999999999922</v>
      </c>
      <c r="S796" s="85">
        <f t="shared" si="340"/>
        <v>29.5</v>
      </c>
      <c r="T796" s="85">
        <f t="shared" si="340"/>
        <v>4.0000000000000568</v>
      </c>
      <c r="U796" s="85">
        <f t="shared" si="340"/>
        <v>-24</v>
      </c>
      <c r="V796" s="85">
        <f t="shared" si="340"/>
        <v>1.5</v>
      </c>
      <c r="W796" s="33"/>
      <c r="X796" s="85">
        <f t="shared" si="343"/>
        <v>0</v>
      </c>
      <c r="Y796" s="85">
        <f t="shared" si="341"/>
        <v>0</v>
      </c>
      <c r="Z796" s="85">
        <f t="shared" si="341"/>
        <v>0</v>
      </c>
      <c r="AA796" s="85">
        <f t="shared" si="341"/>
        <v>0</v>
      </c>
      <c r="AB796" s="85">
        <f t="shared" si="341"/>
        <v>0</v>
      </c>
      <c r="AC796" s="85">
        <f t="shared" si="341"/>
        <v>0</v>
      </c>
    </row>
    <row r="797" spans="1:29" x14ac:dyDescent="0.3">
      <c r="A797" s="67">
        <v>18300</v>
      </c>
      <c r="B797" s="85">
        <v>-21.449999999999989</v>
      </c>
      <c r="C797" s="85">
        <v>-0.44999999999999929</v>
      </c>
      <c r="D797" s="85">
        <v>11.999999999999886</v>
      </c>
      <c r="E797" s="85">
        <v>15.000000000000057</v>
      </c>
      <c r="F797" s="85">
        <v>3</v>
      </c>
      <c r="G797" s="85">
        <v>0.5</v>
      </c>
      <c r="H797" s="113"/>
      <c r="P797" s="21" t="str">
        <f t="shared" si="342"/>
        <v>B</v>
      </c>
      <c r="Q797" s="85">
        <f t="shared" si="344"/>
        <v>-21.449999999999989</v>
      </c>
      <c r="R797" s="85">
        <f t="shared" si="340"/>
        <v>-0.44999999999999929</v>
      </c>
      <c r="S797" s="85">
        <f t="shared" si="340"/>
        <v>11.999999999999886</v>
      </c>
      <c r="T797" s="85">
        <f t="shared" si="340"/>
        <v>15.000000000000057</v>
      </c>
      <c r="U797" s="85">
        <f t="shared" si="340"/>
        <v>3</v>
      </c>
      <c r="V797" s="85">
        <f t="shared" si="340"/>
        <v>0.5</v>
      </c>
      <c r="W797" s="33"/>
      <c r="X797" s="85">
        <f t="shared" si="343"/>
        <v>0</v>
      </c>
      <c r="Y797" s="85">
        <f t="shared" si="341"/>
        <v>0</v>
      </c>
      <c r="Z797" s="85">
        <f t="shared" si="341"/>
        <v>0</v>
      </c>
      <c r="AA797" s="85">
        <f t="shared" si="341"/>
        <v>0</v>
      </c>
      <c r="AB797" s="85">
        <f t="shared" si="341"/>
        <v>0</v>
      </c>
      <c r="AC797" s="85">
        <f t="shared" si="341"/>
        <v>0</v>
      </c>
    </row>
    <row r="798" spans="1:29" x14ac:dyDescent="0.3">
      <c r="A798" s="67">
        <v>18400</v>
      </c>
      <c r="B798" s="85">
        <v>-18.900000000000034</v>
      </c>
      <c r="C798" s="85">
        <v>-0.10999999999999943</v>
      </c>
      <c r="D798" s="85">
        <v>21</v>
      </c>
      <c r="E798" s="85">
        <v>11.499999999999972</v>
      </c>
      <c r="F798" s="85">
        <v>-9</v>
      </c>
      <c r="G798" s="85">
        <v>0.5</v>
      </c>
      <c r="H798" s="113"/>
      <c r="P798" s="21" t="str">
        <f t="shared" si="342"/>
        <v>B</v>
      </c>
      <c r="Q798" s="85">
        <f t="shared" si="344"/>
        <v>-18.900000000000034</v>
      </c>
      <c r="R798" s="85">
        <f t="shared" si="340"/>
        <v>-0.10999999999999943</v>
      </c>
      <c r="S798" s="85">
        <f t="shared" si="340"/>
        <v>21</v>
      </c>
      <c r="T798" s="85">
        <f t="shared" si="340"/>
        <v>11.499999999999972</v>
      </c>
      <c r="U798" s="85">
        <f t="shared" si="340"/>
        <v>-9</v>
      </c>
      <c r="V798" s="85">
        <f t="shared" si="340"/>
        <v>0.5</v>
      </c>
      <c r="W798" s="33"/>
      <c r="X798" s="85">
        <f t="shared" si="343"/>
        <v>0</v>
      </c>
      <c r="Y798" s="85">
        <f t="shared" si="341"/>
        <v>0</v>
      </c>
      <c r="Z798" s="85">
        <f t="shared" si="341"/>
        <v>0</v>
      </c>
      <c r="AA798" s="85">
        <f t="shared" si="341"/>
        <v>0</v>
      </c>
      <c r="AB798" s="85">
        <f t="shared" si="341"/>
        <v>0</v>
      </c>
      <c r="AC798" s="85">
        <f t="shared" si="341"/>
        <v>0</v>
      </c>
    </row>
    <row r="799" spans="1:29" x14ac:dyDescent="0.3">
      <c r="A799" s="68" t="s">
        <v>120</v>
      </c>
      <c r="B799" s="87">
        <v>8.3000000000000043</v>
      </c>
      <c r="C799" s="87">
        <v>4.9100000000000019</v>
      </c>
      <c r="D799" s="87">
        <v>2.4999999999999432</v>
      </c>
      <c r="E799" s="87">
        <v>-109.49999999999986</v>
      </c>
      <c r="F799" s="87">
        <v>-63.500000000000057</v>
      </c>
      <c r="G799" s="87">
        <v>2</v>
      </c>
      <c r="H799" s="114"/>
      <c r="I799" s="105">
        <f>Q799</f>
        <v>-59.400000000000034</v>
      </c>
      <c r="J799" s="105">
        <f>R799</f>
        <v>1.8299999999999983</v>
      </c>
      <c r="K799" s="105">
        <f t="shared" ref="K799:N799" si="345">S799</f>
        <v>98.999999999999886</v>
      </c>
      <c r="L799" s="105">
        <f t="shared" si="345"/>
        <v>-30.499999999999915</v>
      </c>
      <c r="M799" s="105">
        <f t="shared" si="345"/>
        <v>-102.99999999999997</v>
      </c>
      <c r="N799" s="105">
        <f t="shared" si="345"/>
        <v>5.9999999999999929</v>
      </c>
      <c r="P799" s="21"/>
      <c r="Q799" s="106">
        <f t="shared" ref="Q799:V799" si="346">+SUM(Q783:Q798)</f>
        <v>-59.400000000000034</v>
      </c>
      <c r="R799" s="106">
        <f t="shared" si="346"/>
        <v>1.8299999999999983</v>
      </c>
      <c r="S799" s="106">
        <f t="shared" si="346"/>
        <v>98.999999999999886</v>
      </c>
      <c r="T799" s="106">
        <f t="shared" si="346"/>
        <v>-30.499999999999915</v>
      </c>
      <c r="U799" s="106">
        <f t="shared" si="346"/>
        <v>-102.99999999999997</v>
      </c>
      <c r="V799" s="106">
        <f t="shared" si="346"/>
        <v>5.9999999999999929</v>
      </c>
      <c r="W799" s="33"/>
      <c r="X799" s="33"/>
      <c r="Y799" s="33"/>
      <c r="Z799" s="33"/>
      <c r="AA799" s="33"/>
      <c r="AB799" s="33"/>
      <c r="AC799" s="33"/>
    </row>
    <row r="801" spans="1:29" x14ac:dyDescent="0.3">
      <c r="A801" s="69" t="s">
        <v>134</v>
      </c>
      <c r="B801" s="69" t="s">
        <v>135</v>
      </c>
      <c r="C801" s="69" t="s">
        <v>4</v>
      </c>
      <c r="D801" s="97"/>
      <c r="E801" s="97"/>
      <c r="F801" s="69" t="s">
        <v>136</v>
      </c>
      <c r="G801" s="69" t="s">
        <v>6</v>
      </c>
      <c r="H801" s="82"/>
    </row>
    <row r="802" spans="1:29" x14ac:dyDescent="0.3">
      <c r="A802" s="94">
        <v>17842.400000000001</v>
      </c>
      <c r="B802" s="83">
        <v>17800</v>
      </c>
      <c r="C802" s="95">
        <v>44980</v>
      </c>
      <c r="D802" s="95"/>
      <c r="E802" s="33"/>
      <c r="F802" s="98">
        <v>44963</v>
      </c>
      <c r="G802" s="96">
        <v>0.51817129629629632</v>
      </c>
      <c r="H802" s="112"/>
    </row>
    <row r="803" spans="1:29" x14ac:dyDescent="0.3">
      <c r="A803" s="91" t="s">
        <v>128</v>
      </c>
      <c r="B803" s="92" t="s">
        <v>121</v>
      </c>
      <c r="C803" s="92" t="s">
        <v>122</v>
      </c>
      <c r="D803" s="92" t="s">
        <v>123</v>
      </c>
      <c r="E803" s="92" t="s">
        <v>124</v>
      </c>
      <c r="F803" s="92" t="s">
        <v>125</v>
      </c>
      <c r="G803" s="92" t="s">
        <v>126</v>
      </c>
      <c r="H803" s="92"/>
    </row>
    <row r="804" spans="1:29" x14ac:dyDescent="0.3">
      <c r="A804" s="68" t="s">
        <v>44</v>
      </c>
      <c r="B804" s="68" t="s">
        <v>33</v>
      </c>
      <c r="C804" s="68" t="s">
        <v>32</v>
      </c>
      <c r="D804" s="68" t="s">
        <v>113</v>
      </c>
      <c r="E804" s="68" t="s">
        <v>115</v>
      </c>
      <c r="F804" s="68" t="s">
        <v>112</v>
      </c>
      <c r="G804" s="68" t="s">
        <v>114</v>
      </c>
      <c r="H804" s="82"/>
      <c r="P804" s="21"/>
      <c r="Q804" s="106">
        <f>+SUM(Q805:Q820)</f>
        <v>81.900000000000091</v>
      </c>
      <c r="R804" s="106">
        <f t="shared" ref="R804:V804" si="347">+SUM(R805:R820)</f>
        <v>2.6199999999999992</v>
      </c>
      <c r="S804" s="106">
        <f t="shared" si="347"/>
        <v>34.999999999999943</v>
      </c>
      <c r="T804" s="106">
        <f t="shared" si="347"/>
        <v>-60.500000000000142</v>
      </c>
      <c r="U804" s="106">
        <f t="shared" si="347"/>
        <v>-45</v>
      </c>
      <c r="V804" s="106">
        <f t="shared" si="347"/>
        <v>-0.5</v>
      </c>
      <c r="W804" s="33"/>
      <c r="X804" s="33"/>
      <c r="Y804" s="33"/>
      <c r="Z804" s="33"/>
      <c r="AA804" s="33"/>
      <c r="AB804" s="33"/>
      <c r="AC804" s="33"/>
    </row>
    <row r="805" spans="1:29" x14ac:dyDescent="0.3">
      <c r="A805" s="67">
        <v>17400</v>
      </c>
      <c r="B805" s="85">
        <v>21.450000000000045</v>
      </c>
      <c r="C805" s="85">
        <v>0.94000000000000128</v>
      </c>
      <c r="D805" s="85">
        <v>30.5</v>
      </c>
      <c r="E805" s="85">
        <v>2.4999999999999716</v>
      </c>
      <c r="F805" s="85">
        <v>-17</v>
      </c>
      <c r="G805" s="85">
        <v>-0.5</v>
      </c>
      <c r="H805" s="113"/>
      <c r="I805" s="105">
        <f t="shared" ref="I805:N805" si="348">Q804</f>
        <v>81.900000000000091</v>
      </c>
      <c r="J805" s="105">
        <f t="shared" si="348"/>
        <v>2.6199999999999992</v>
      </c>
      <c r="K805" s="105">
        <f t="shared" si="348"/>
        <v>34.999999999999943</v>
      </c>
      <c r="L805" s="105">
        <f t="shared" si="348"/>
        <v>-60.500000000000142</v>
      </c>
      <c r="M805" s="105">
        <f t="shared" si="348"/>
        <v>-45</v>
      </c>
      <c r="N805" s="105">
        <f t="shared" si="348"/>
        <v>-0.5</v>
      </c>
      <c r="P805" s="21" t="str">
        <f>IF(A805&gt;=$B$802,"A","B")</f>
        <v>B</v>
      </c>
      <c r="Q805" s="85">
        <f t="shared" ref="Q805:V820" si="349">IF($P805="B",B805,0)</f>
        <v>21.450000000000045</v>
      </c>
      <c r="R805" s="85">
        <f t="shared" si="349"/>
        <v>0.94000000000000128</v>
      </c>
      <c r="S805" s="85">
        <f t="shared" si="349"/>
        <v>30.5</v>
      </c>
      <c r="T805" s="85">
        <f t="shared" si="349"/>
        <v>2.4999999999999716</v>
      </c>
      <c r="U805" s="85">
        <f t="shared" si="349"/>
        <v>-17</v>
      </c>
      <c r="V805" s="85">
        <f t="shared" si="349"/>
        <v>-0.5</v>
      </c>
      <c r="W805" s="33"/>
      <c r="X805" s="85">
        <f>IF($P805="A",B805,0)</f>
        <v>0</v>
      </c>
      <c r="Y805" s="85">
        <f t="shared" ref="Y805:AC820" si="350">IF($P805="A",C805,0)</f>
        <v>0</v>
      </c>
      <c r="Z805" s="85">
        <f t="shared" si="350"/>
        <v>0</v>
      </c>
      <c r="AA805" s="85">
        <f t="shared" si="350"/>
        <v>0</v>
      </c>
      <c r="AB805" s="85">
        <f t="shared" si="350"/>
        <v>0</v>
      </c>
      <c r="AC805" s="85">
        <f t="shared" si="350"/>
        <v>0</v>
      </c>
    </row>
    <row r="806" spans="1:29" x14ac:dyDescent="0.3">
      <c r="A806" s="67">
        <v>17500</v>
      </c>
      <c r="B806" s="85">
        <v>19.150000000000034</v>
      </c>
      <c r="C806" s="85">
        <v>0.46999999999999886</v>
      </c>
      <c r="D806" s="85">
        <v>3.5</v>
      </c>
      <c r="E806" s="85">
        <v>-12.5</v>
      </c>
      <c r="F806" s="85">
        <v>-6.5</v>
      </c>
      <c r="G806" s="85">
        <v>0</v>
      </c>
      <c r="H806" s="113"/>
      <c r="P806" s="21" t="str">
        <f t="shared" ref="P806:P820" si="351">IF(A806&gt;=$B$802,"A","B")</f>
        <v>B</v>
      </c>
      <c r="Q806" s="85">
        <f t="shared" si="349"/>
        <v>19.150000000000034</v>
      </c>
      <c r="R806" s="85">
        <f t="shared" si="349"/>
        <v>0.46999999999999886</v>
      </c>
      <c r="S806" s="85">
        <f t="shared" si="349"/>
        <v>3.5</v>
      </c>
      <c r="T806" s="85">
        <f t="shared" si="349"/>
        <v>-12.5</v>
      </c>
      <c r="U806" s="85">
        <f t="shared" si="349"/>
        <v>-6.5</v>
      </c>
      <c r="V806" s="85">
        <f t="shared" si="349"/>
        <v>0</v>
      </c>
      <c r="W806" s="33"/>
      <c r="X806" s="85">
        <f t="shared" ref="X806:X820" si="352">IF($P806="A",B806,0)</f>
        <v>0</v>
      </c>
      <c r="Y806" s="85">
        <f t="shared" si="350"/>
        <v>0</v>
      </c>
      <c r="Z806" s="85">
        <f t="shared" si="350"/>
        <v>0</v>
      </c>
      <c r="AA806" s="85">
        <f t="shared" si="350"/>
        <v>0</v>
      </c>
      <c r="AB806" s="85">
        <f t="shared" si="350"/>
        <v>0</v>
      </c>
      <c r="AC806" s="85">
        <f t="shared" si="350"/>
        <v>0</v>
      </c>
    </row>
    <row r="807" spans="1:29" x14ac:dyDescent="0.3">
      <c r="A807" s="67">
        <v>17600</v>
      </c>
      <c r="B807" s="85">
        <v>18.699999999999989</v>
      </c>
      <c r="C807" s="85">
        <v>0.41999999999999993</v>
      </c>
      <c r="D807" s="85">
        <v>-1.0000000000000568</v>
      </c>
      <c r="E807" s="85">
        <v>-18.000000000000057</v>
      </c>
      <c r="F807" s="85">
        <v>-6</v>
      </c>
      <c r="G807" s="85">
        <v>0</v>
      </c>
      <c r="H807" s="113"/>
      <c r="P807" s="21" t="str">
        <f t="shared" si="351"/>
        <v>B</v>
      </c>
      <c r="Q807" s="85">
        <f t="shared" si="349"/>
        <v>18.699999999999989</v>
      </c>
      <c r="R807" s="85">
        <f t="shared" si="349"/>
        <v>0.41999999999999993</v>
      </c>
      <c r="S807" s="85">
        <f t="shared" si="349"/>
        <v>-1.0000000000000568</v>
      </c>
      <c r="T807" s="85">
        <f t="shared" si="349"/>
        <v>-18.000000000000057</v>
      </c>
      <c r="U807" s="85">
        <f t="shared" si="349"/>
        <v>-6</v>
      </c>
      <c r="V807" s="85">
        <f t="shared" si="349"/>
        <v>0</v>
      </c>
      <c r="W807" s="33"/>
      <c r="X807" s="85">
        <f t="shared" si="352"/>
        <v>0</v>
      </c>
      <c r="Y807" s="85">
        <f t="shared" si="350"/>
        <v>0</v>
      </c>
      <c r="Z807" s="85">
        <f t="shared" si="350"/>
        <v>0</v>
      </c>
      <c r="AA807" s="85">
        <f t="shared" si="350"/>
        <v>0</v>
      </c>
      <c r="AB807" s="85">
        <f t="shared" si="350"/>
        <v>0</v>
      </c>
      <c r="AC807" s="85">
        <f t="shared" si="350"/>
        <v>0</v>
      </c>
    </row>
    <row r="808" spans="1:29" x14ac:dyDescent="0.3">
      <c r="A808" s="67">
        <v>17700</v>
      </c>
      <c r="B808" s="85">
        <v>22.600000000000023</v>
      </c>
      <c r="C808" s="85">
        <v>0.78999999999999915</v>
      </c>
      <c r="D808" s="85">
        <v>2</v>
      </c>
      <c r="E808" s="85">
        <v>-32.500000000000057</v>
      </c>
      <c r="F808" s="85">
        <v>-15.5</v>
      </c>
      <c r="G808" s="85">
        <v>0</v>
      </c>
      <c r="H808" s="113"/>
      <c r="P808" s="21" t="str">
        <f t="shared" si="351"/>
        <v>B</v>
      </c>
      <c r="Q808" s="85">
        <f t="shared" si="349"/>
        <v>22.600000000000023</v>
      </c>
      <c r="R808" s="85">
        <f t="shared" si="349"/>
        <v>0.78999999999999915</v>
      </c>
      <c r="S808" s="85">
        <f t="shared" si="349"/>
        <v>2</v>
      </c>
      <c r="T808" s="85">
        <f t="shared" si="349"/>
        <v>-32.500000000000057</v>
      </c>
      <c r="U808" s="85">
        <f t="shared" si="349"/>
        <v>-15.5</v>
      </c>
      <c r="V808" s="85">
        <f t="shared" si="349"/>
        <v>0</v>
      </c>
      <c r="W808" s="33"/>
      <c r="X808" s="85">
        <f t="shared" si="352"/>
        <v>0</v>
      </c>
      <c r="Y808" s="85">
        <f t="shared" si="350"/>
        <v>0</v>
      </c>
      <c r="Z808" s="85">
        <f t="shared" si="350"/>
        <v>0</v>
      </c>
      <c r="AA808" s="85">
        <f t="shared" si="350"/>
        <v>0</v>
      </c>
      <c r="AB808" s="85">
        <f t="shared" si="350"/>
        <v>0</v>
      </c>
      <c r="AC808" s="85">
        <f t="shared" si="350"/>
        <v>0</v>
      </c>
    </row>
    <row r="809" spans="1:29" x14ac:dyDescent="0.3">
      <c r="A809" s="67">
        <v>17800</v>
      </c>
      <c r="B809" s="85">
        <v>20</v>
      </c>
      <c r="C809" s="85">
        <v>0.62000000000000099</v>
      </c>
      <c r="D809" s="85">
        <v>-2</v>
      </c>
      <c r="E809" s="85">
        <v>-33.000000000000057</v>
      </c>
      <c r="F809" s="85">
        <v>-14.000000000000057</v>
      </c>
      <c r="G809" s="85">
        <v>0.5</v>
      </c>
      <c r="H809" s="113"/>
      <c r="P809" s="21" t="str">
        <f t="shared" si="351"/>
        <v>A</v>
      </c>
      <c r="Q809" s="85">
        <f t="shared" si="349"/>
        <v>0</v>
      </c>
      <c r="R809" s="85">
        <f t="shared" si="349"/>
        <v>0</v>
      </c>
      <c r="S809" s="85">
        <f t="shared" si="349"/>
        <v>0</v>
      </c>
      <c r="T809" s="85">
        <f t="shared" si="349"/>
        <v>0</v>
      </c>
      <c r="U809" s="85">
        <f t="shared" si="349"/>
        <v>0</v>
      </c>
      <c r="V809" s="85">
        <f t="shared" si="349"/>
        <v>0</v>
      </c>
      <c r="W809" s="33"/>
      <c r="X809" s="85">
        <f t="shared" si="352"/>
        <v>20</v>
      </c>
      <c r="Y809" s="85">
        <f t="shared" si="350"/>
        <v>0.62000000000000099</v>
      </c>
      <c r="Z809" s="85">
        <f t="shared" si="350"/>
        <v>-2</v>
      </c>
      <c r="AA809" s="85">
        <f t="shared" si="350"/>
        <v>-33.000000000000057</v>
      </c>
      <c r="AB809" s="85">
        <f t="shared" si="350"/>
        <v>-14.000000000000057</v>
      </c>
      <c r="AC809" s="85">
        <f t="shared" si="350"/>
        <v>0.5</v>
      </c>
    </row>
    <row r="810" spans="1:29" x14ac:dyDescent="0.3">
      <c r="A810" s="67">
        <v>17900</v>
      </c>
      <c r="B810" s="85">
        <v>20.099999999999994</v>
      </c>
      <c r="C810" s="85">
        <v>0.72999999999999865</v>
      </c>
      <c r="D810" s="85">
        <v>2</v>
      </c>
      <c r="E810" s="85">
        <v>-37</v>
      </c>
      <c r="F810" s="85">
        <v>-20</v>
      </c>
      <c r="G810" s="85">
        <v>0.5</v>
      </c>
      <c r="H810" s="113"/>
      <c r="P810" s="21" t="str">
        <f t="shared" si="351"/>
        <v>A</v>
      </c>
      <c r="Q810" s="85">
        <f>IF($P810="B",B810,0)</f>
        <v>0</v>
      </c>
      <c r="R810" s="85">
        <f t="shared" si="349"/>
        <v>0</v>
      </c>
      <c r="S810" s="85">
        <f t="shared" si="349"/>
        <v>0</v>
      </c>
      <c r="T810" s="85">
        <f t="shared" si="349"/>
        <v>0</v>
      </c>
      <c r="U810" s="85">
        <f t="shared" si="349"/>
        <v>0</v>
      </c>
      <c r="V810" s="85">
        <f t="shared" si="349"/>
        <v>0</v>
      </c>
      <c r="W810" s="33"/>
      <c r="X810" s="85">
        <f t="shared" si="352"/>
        <v>20.099999999999994</v>
      </c>
      <c r="Y810" s="85">
        <f t="shared" si="350"/>
        <v>0.72999999999999865</v>
      </c>
      <c r="Z810" s="85">
        <f t="shared" si="350"/>
        <v>2</v>
      </c>
      <c r="AA810" s="85">
        <f t="shared" si="350"/>
        <v>-37</v>
      </c>
      <c r="AB810" s="85">
        <f t="shared" si="350"/>
        <v>-20</v>
      </c>
      <c r="AC810" s="85">
        <f t="shared" si="350"/>
        <v>0.5</v>
      </c>
    </row>
    <row r="811" spans="1:29" x14ac:dyDescent="0.3">
      <c r="A811" s="67">
        <v>18000</v>
      </c>
      <c r="B811" s="85">
        <v>15.5</v>
      </c>
      <c r="C811" s="85">
        <v>0.53999999999999915</v>
      </c>
      <c r="D811" s="85">
        <v>11.5</v>
      </c>
      <c r="E811" s="85">
        <v>-21.5</v>
      </c>
      <c r="F811" s="85">
        <v>-20.5</v>
      </c>
      <c r="G811" s="85">
        <v>1</v>
      </c>
      <c r="H811" s="113"/>
      <c r="P811" s="21" t="str">
        <f t="shared" si="351"/>
        <v>A</v>
      </c>
      <c r="Q811" s="85">
        <f t="shared" ref="Q811:Q820" si="353">IF($P811="B",B811,0)</f>
        <v>0</v>
      </c>
      <c r="R811" s="85">
        <f t="shared" si="349"/>
        <v>0</v>
      </c>
      <c r="S811" s="85">
        <f t="shared" si="349"/>
        <v>0</v>
      </c>
      <c r="T811" s="85">
        <f t="shared" si="349"/>
        <v>0</v>
      </c>
      <c r="U811" s="85">
        <f t="shared" si="349"/>
        <v>0</v>
      </c>
      <c r="V811" s="85">
        <f t="shared" si="349"/>
        <v>0</v>
      </c>
      <c r="W811" s="33"/>
      <c r="X811" s="85">
        <f t="shared" si="352"/>
        <v>15.5</v>
      </c>
      <c r="Y811" s="85">
        <f t="shared" si="350"/>
        <v>0.53999999999999915</v>
      </c>
      <c r="Z811" s="85">
        <f t="shared" si="350"/>
        <v>11.5</v>
      </c>
      <c r="AA811" s="85">
        <f t="shared" si="350"/>
        <v>-21.5</v>
      </c>
      <c r="AB811" s="85">
        <f t="shared" si="350"/>
        <v>-20.5</v>
      </c>
      <c r="AC811" s="85">
        <f t="shared" si="350"/>
        <v>1</v>
      </c>
    </row>
    <row r="812" spans="1:29" x14ac:dyDescent="0.3">
      <c r="A812" s="67">
        <v>18100</v>
      </c>
      <c r="B812" s="85">
        <v>10.399999999999991</v>
      </c>
      <c r="C812" s="85">
        <v>0.32000000000000028</v>
      </c>
      <c r="D812" s="85">
        <v>22</v>
      </c>
      <c r="E812" s="85">
        <v>-2.9999999999999432</v>
      </c>
      <c r="F812" s="85">
        <v>-18.5</v>
      </c>
      <c r="G812" s="85">
        <v>1</v>
      </c>
      <c r="H812" s="113"/>
      <c r="P812" s="21" t="str">
        <f t="shared" si="351"/>
        <v>A</v>
      </c>
      <c r="Q812" s="85">
        <f t="shared" si="353"/>
        <v>0</v>
      </c>
      <c r="R812" s="85">
        <f t="shared" si="349"/>
        <v>0</v>
      </c>
      <c r="S812" s="85">
        <f t="shared" si="349"/>
        <v>0</v>
      </c>
      <c r="T812" s="85">
        <f t="shared" si="349"/>
        <v>0</v>
      </c>
      <c r="U812" s="85">
        <f t="shared" si="349"/>
        <v>0</v>
      </c>
      <c r="V812" s="85">
        <f t="shared" si="349"/>
        <v>0</v>
      </c>
      <c r="W812" s="33"/>
      <c r="X812" s="85">
        <f t="shared" si="352"/>
        <v>10.399999999999991</v>
      </c>
      <c r="Y812" s="85">
        <f t="shared" si="350"/>
        <v>0.32000000000000028</v>
      </c>
      <c r="Z812" s="85">
        <f t="shared" si="350"/>
        <v>22</v>
      </c>
      <c r="AA812" s="85">
        <f t="shared" si="350"/>
        <v>-2.9999999999999432</v>
      </c>
      <c r="AB812" s="85">
        <f t="shared" si="350"/>
        <v>-18.5</v>
      </c>
      <c r="AC812" s="85">
        <f t="shared" si="350"/>
        <v>1</v>
      </c>
    </row>
    <row r="813" spans="1:29" x14ac:dyDescent="0.3">
      <c r="A813" s="67">
        <v>18200</v>
      </c>
      <c r="B813" s="85">
        <v>6.0499999999999972</v>
      </c>
      <c r="C813" s="85">
        <v>0.13000000000000078</v>
      </c>
      <c r="D813" s="85">
        <v>26</v>
      </c>
      <c r="E813" s="85">
        <v>10.500000000000114</v>
      </c>
      <c r="F813" s="85">
        <v>-14.5</v>
      </c>
      <c r="G813" s="85">
        <v>1</v>
      </c>
      <c r="H813" s="113"/>
      <c r="P813" s="21" t="str">
        <f t="shared" si="351"/>
        <v>A</v>
      </c>
      <c r="Q813" s="85">
        <f t="shared" si="353"/>
        <v>0</v>
      </c>
      <c r="R813" s="85">
        <f t="shared" si="349"/>
        <v>0</v>
      </c>
      <c r="S813" s="85">
        <f t="shared" si="349"/>
        <v>0</v>
      </c>
      <c r="T813" s="85">
        <f t="shared" si="349"/>
        <v>0</v>
      </c>
      <c r="U813" s="85">
        <f t="shared" si="349"/>
        <v>0</v>
      </c>
      <c r="V813" s="85">
        <f t="shared" si="349"/>
        <v>0</v>
      </c>
      <c r="W813" s="33"/>
      <c r="X813" s="85">
        <f t="shared" si="352"/>
        <v>6.0499999999999972</v>
      </c>
      <c r="Y813" s="85">
        <f t="shared" si="350"/>
        <v>0.13000000000000078</v>
      </c>
      <c r="Z813" s="85">
        <f t="shared" si="350"/>
        <v>26</v>
      </c>
      <c r="AA813" s="85">
        <f t="shared" si="350"/>
        <v>10.500000000000114</v>
      </c>
      <c r="AB813" s="85">
        <f t="shared" si="350"/>
        <v>-14.5</v>
      </c>
      <c r="AC813" s="85">
        <f t="shared" si="350"/>
        <v>1</v>
      </c>
    </row>
    <row r="814" spans="1:29" x14ac:dyDescent="0.3">
      <c r="A814" s="67">
        <v>18300</v>
      </c>
      <c r="B814" s="85">
        <v>3.1000000000000014</v>
      </c>
      <c r="C814" s="85">
        <v>-9.9999999999997868E-3</v>
      </c>
      <c r="D814" s="85">
        <v>24.000000000000057</v>
      </c>
      <c r="E814" s="85">
        <v>15</v>
      </c>
      <c r="F814" s="85">
        <v>-10.5</v>
      </c>
      <c r="G814" s="85">
        <v>0.5</v>
      </c>
      <c r="H814" s="113"/>
      <c r="P814" s="21" t="str">
        <f t="shared" si="351"/>
        <v>A</v>
      </c>
      <c r="Q814" s="85">
        <f t="shared" si="353"/>
        <v>0</v>
      </c>
      <c r="R814" s="85">
        <f t="shared" si="349"/>
        <v>0</v>
      </c>
      <c r="S814" s="85">
        <f t="shared" si="349"/>
        <v>0</v>
      </c>
      <c r="T814" s="85">
        <f t="shared" si="349"/>
        <v>0</v>
      </c>
      <c r="U814" s="85">
        <f t="shared" si="349"/>
        <v>0</v>
      </c>
      <c r="V814" s="85">
        <f t="shared" si="349"/>
        <v>0</v>
      </c>
      <c r="W814" s="33"/>
      <c r="X814" s="85">
        <f t="shared" si="352"/>
        <v>3.1000000000000014</v>
      </c>
      <c r="Y814" s="85">
        <f t="shared" si="350"/>
        <v>-9.9999999999997868E-3</v>
      </c>
      <c r="Z814" s="85">
        <f t="shared" si="350"/>
        <v>24.000000000000057</v>
      </c>
      <c r="AA814" s="85">
        <f t="shared" si="350"/>
        <v>15</v>
      </c>
      <c r="AB814" s="85">
        <f t="shared" si="350"/>
        <v>-10.5</v>
      </c>
      <c r="AC814" s="85">
        <f t="shared" si="350"/>
        <v>0.5</v>
      </c>
    </row>
    <row r="815" spans="1:29" x14ac:dyDescent="0.3">
      <c r="A815" s="67">
        <v>18400</v>
      </c>
      <c r="B815" s="85">
        <v>3.6999999999999993</v>
      </c>
      <c r="C815" s="85">
        <v>0.24000000000000021</v>
      </c>
      <c r="D815" s="85">
        <v>34.5</v>
      </c>
      <c r="E815" s="85">
        <v>17.499999999999972</v>
      </c>
      <c r="F815" s="85">
        <v>-18</v>
      </c>
      <c r="G815" s="85">
        <v>0.5</v>
      </c>
      <c r="H815" s="113"/>
      <c r="P815" s="21" t="str">
        <f t="shared" si="351"/>
        <v>A</v>
      </c>
      <c r="Q815" s="85">
        <f t="shared" si="353"/>
        <v>0</v>
      </c>
      <c r="R815" s="85">
        <f t="shared" si="349"/>
        <v>0</v>
      </c>
      <c r="S815" s="85">
        <f t="shared" si="349"/>
        <v>0</v>
      </c>
      <c r="T815" s="85">
        <f t="shared" si="349"/>
        <v>0</v>
      </c>
      <c r="U815" s="85">
        <f t="shared" si="349"/>
        <v>0</v>
      </c>
      <c r="V815" s="85">
        <f t="shared" si="349"/>
        <v>0</v>
      </c>
      <c r="W815" s="33"/>
      <c r="X815" s="85">
        <f t="shared" si="352"/>
        <v>3.6999999999999993</v>
      </c>
      <c r="Y815" s="85">
        <f t="shared" si="350"/>
        <v>0.24000000000000021</v>
      </c>
      <c r="Z815" s="85">
        <f t="shared" si="350"/>
        <v>34.5</v>
      </c>
      <c r="AA815" s="85">
        <f t="shared" si="350"/>
        <v>17.499999999999972</v>
      </c>
      <c r="AB815" s="85">
        <f t="shared" si="350"/>
        <v>-18</v>
      </c>
      <c r="AC815" s="85">
        <f t="shared" si="350"/>
        <v>0.5</v>
      </c>
    </row>
    <row r="816" spans="1:29" x14ac:dyDescent="0.3">
      <c r="A816" s="67">
        <v>18500</v>
      </c>
      <c r="B816" s="85">
        <v>2.5</v>
      </c>
      <c r="C816" s="85">
        <v>0.20000000000000107</v>
      </c>
      <c r="D816" s="85">
        <v>28.999999999999972</v>
      </c>
      <c r="E816" s="85">
        <v>15.999999999999972</v>
      </c>
      <c r="F816" s="85">
        <v>-15</v>
      </c>
      <c r="G816" s="85">
        <v>0.49999999999999956</v>
      </c>
      <c r="H816" s="113"/>
      <c r="P816" s="21" t="str">
        <f t="shared" si="351"/>
        <v>A</v>
      </c>
      <c r="Q816" s="85">
        <f t="shared" si="353"/>
        <v>0</v>
      </c>
      <c r="R816" s="85">
        <f t="shared" si="349"/>
        <v>0</v>
      </c>
      <c r="S816" s="85">
        <f t="shared" si="349"/>
        <v>0</v>
      </c>
      <c r="T816" s="85">
        <f t="shared" si="349"/>
        <v>0</v>
      </c>
      <c r="U816" s="85">
        <f t="shared" si="349"/>
        <v>0</v>
      </c>
      <c r="V816" s="85">
        <f t="shared" si="349"/>
        <v>0</v>
      </c>
      <c r="W816" s="33"/>
      <c r="X816" s="85">
        <f t="shared" si="352"/>
        <v>2.5</v>
      </c>
      <c r="Y816" s="85">
        <f t="shared" si="350"/>
        <v>0.20000000000000107</v>
      </c>
      <c r="Z816" s="85">
        <f t="shared" si="350"/>
        <v>28.999999999999972</v>
      </c>
      <c r="AA816" s="85">
        <f t="shared" si="350"/>
        <v>15.999999999999972</v>
      </c>
      <c r="AB816" s="85">
        <f t="shared" si="350"/>
        <v>-15</v>
      </c>
      <c r="AC816" s="85">
        <f t="shared" si="350"/>
        <v>0.49999999999999956</v>
      </c>
    </row>
    <row r="817" spans="1:29" x14ac:dyDescent="0.3">
      <c r="A817" s="67">
        <v>18600</v>
      </c>
      <c r="B817" s="85">
        <v>0.45000000000000018</v>
      </c>
      <c r="C817" s="85">
        <v>-0.16000000000000014</v>
      </c>
      <c r="D817" s="85">
        <v>9</v>
      </c>
      <c r="E817" s="85">
        <v>6.9999999999999858</v>
      </c>
      <c r="F817" s="85">
        <v>-3</v>
      </c>
      <c r="G817" s="85">
        <v>0.5</v>
      </c>
      <c r="H817" s="113"/>
      <c r="P817" s="21" t="str">
        <f t="shared" si="351"/>
        <v>A</v>
      </c>
      <c r="Q817" s="85">
        <f t="shared" si="353"/>
        <v>0</v>
      </c>
      <c r="R817" s="85">
        <f t="shared" si="349"/>
        <v>0</v>
      </c>
      <c r="S817" s="85">
        <f t="shared" si="349"/>
        <v>0</v>
      </c>
      <c r="T817" s="85">
        <f t="shared" si="349"/>
        <v>0</v>
      </c>
      <c r="U817" s="85">
        <f t="shared" si="349"/>
        <v>0</v>
      </c>
      <c r="V817" s="85">
        <f t="shared" si="349"/>
        <v>0</v>
      </c>
      <c r="W817" s="33"/>
      <c r="X817" s="85">
        <f t="shared" si="352"/>
        <v>0.45000000000000018</v>
      </c>
      <c r="Y817" s="85">
        <f t="shared" si="350"/>
        <v>-0.16000000000000014</v>
      </c>
      <c r="Z817" s="85">
        <f t="shared" si="350"/>
        <v>9</v>
      </c>
      <c r="AA817" s="85">
        <f t="shared" si="350"/>
        <v>6.9999999999999858</v>
      </c>
      <c r="AB817" s="85">
        <f t="shared" si="350"/>
        <v>-3</v>
      </c>
      <c r="AC817" s="85">
        <f t="shared" si="350"/>
        <v>0.5</v>
      </c>
    </row>
    <row r="818" spans="1:29" x14ac:dyDescent="0.3">
      <c r="A818" s="67">
        <v>18700</v>
      </c>
      <c r="B818" s="85">
        <v>0.14999999999999947</v>
      </c>
      <c r="C818" s="85">
        <v>-0.20999999999999908</v>
      </c>
      <c r="D818" s="85">
        <v>4.9999999999999858</v>
      </c>
      <c r="E818" s="85">
        <v>4.0000000000000142</v>
      </c>
      <c r="F818" s="85">
        <v>-1</v>
      </c>
      <c r="G818" s="85">
        <v>0</v>
      </c>
      <c r="H818" s="113"/>
      <c r="P818" s="21" t="str">
        <f t="shared" si="351"/>
        <v>A</v>
      </c>
      <c r="Q818" s="85">
        <f t="shared" si="353"/>
        <v>0</v>
      </c>
      <c r="R818" s="85">
        <f t="shared" si="349"/>
        <v>0</v>
      </c>
      <c r="S818" s="85">
        <f t="shared" si="349"/>
        <v>0</v>
      </c>
      <c r="T818" s="85">
        <f t="shared" si="349"/>
        <v>0</v>
      </c>
      <c r="U818" s="85">
        <f t="shared" si="349"/>
        <v>0</v>
      </c>
      <c r="V818" s="85">
        <f t="shared" si="349"/>
        <v>0</v>
      </c>
      <c r="W818" s="33"/>
      <c r="X818" s="85">
        <f t="shared" si="352"/>
        <v>0.14999999999999947</v>
      </c>
      <c r="Y818" s="85">
        <f t="shared" si="350"/>
        <v>-0.20999999999999908</v>
      </c>
      <c r="Z818" s="85">
        <f t="shared" si="350"/>
        <v>4.9999999999999858</v>
      </c>
      <c r="AA818" s="85">
        <f t="shared" si="350"/>
        <v>4.0000000000000142</v>
      </c>
      <c r="AB818" s="85">
        <f t="shared" si="350"/>
        <v>-1</v>
      </c>
      <c r="AC818" s="85">
        <f t="shared" si="350"/>
        <v>0</v>
      </c>
    </row>
    <row r="819" spans="1:29" x14ac:dyDescent="0.3">
      <c r="A819" s="67">
        <v>18800</v>
      </c>
      <c r="B819" s="85">
        <v>4.9999999999999822E-2</v>
      </c>
      <c r="C819" s="85">
        <v>-0.26000000000000156</v>
      </c>
      <c r="D819" s="85">
        <v>2</v>
      </c>
      <c r="E819" s="85">
        <v>2</v>
      </c>
      <c r="F819" s="85">
        <v>0.50000000000000711</v>
      </c>
      <c r="G819" s="85">
        <v>0</v>
      </c>
      <c r="H819" s="113"/>
      <c r="P819" s="21" t="str">
        <f t="shared" si="351"/>
        <v>A</v>
      </c>
      <c r="Q819" s="85">
        <f t="shared" si="353"/>
        <v>0</v>
      </c>
      <c r="R819" s="85">
        <f t="shared" si="349"/>
        <v>0</v>
      </c>
      <c r="S819" s="85">
        <f t="shared" si="349"/>
        <v>0</v>
      </c>
      <c r="T819" s="85">
        <f t="shared" si="349"/>
        <v>0</v>
      </c>
      <c r="U819" s="85">
        <f t="shared" si="349"/>
        <v>0</v>
      </c>
      <c r="V819" s="85">
        <f t="shared" si="349"/>
        <v>0</v>
      </c>
      <c r="W819" s="33"/>
      <c r="X819" s="85">
        <f t="shared" si="352"/>
        <v>4.9999999999999822E-2</v>
      </c>
      <c r="Y819" s="85">
        <f t="shared" si="350"/>
        <v>-0.26000000000000156</v>
      </c>
      <c r="Z819" s="85">
        <f t="shared" si="350"/>
        <v>2</v>
      </c>
      <c r="AA819" s="85">
        <f t="shared" si="350"/>
        <v>2</v>
      </c>
      <c r="AB819" s="85">
        <f t="shared" si="350"/>
        <v>0.50000000000000711</v>
      </c>
      <c r="AC819" s="85">
        <f t="shared" si="350"/>
        <v>0</v>
      </c>
    </row>
    <row r="820" spans="1:29" x14ac:dyDescent="0.3">
      <c r="A820" s="67">
        <v>18900</v>
      </c>
      <c r="B820" s="85">
        <v>0.25</v>
      </c>
      <c r="C820" s="85">
        <v>-0.12999999999999901</v>
      </c>
      <c r="D820" s="85">
        <v>5.5</v>
      </c>
      <c r="E820" s="85">
        <v>3.5000000000000071</v>
      </c>
      <c r="F820" s="85">
        <v>-2</v>
      </c>
      <c r="G820" s="85">
        <v>0</v>
      </c>
      <c r="H820" s="113"/>
      <c r="P820" s="21" t="str">
        <f t="shared" si="351"/>
        <v>A</v>
      </c>
      <c r="Q820" s="85">
        <f t="shared" si="353"/>
        <v>0</v>
      </c>
      <c r="R820" s="85">
        <f t="shared" si="349"/>
        <v>0</v>
      </c>
      <c r="S820" s="85">
        <f t="shared" si="349"/>
        <v>0</v>
      </c>
      <c r="T820" s="85">
        <f t="shared" si="349"/>
        <v>0</v>
      </c>
      <c r="U820" s="85">
        <f t="shared" si="349"/>
        <v>0</v>
      </c>
      <c r="V820" s="85">
        <f t="shared" si="349"/>
        <v>0</v>
      </c>
      <c r="W820" s="33"/>
      <c r="X820" s="85">
        <f t="shared" si="352"/>
        <v>0.25</v>
      </c>
      <c r="Y820" s="85">
        <f t="shared" si="350"/>
        <v>-0.12999999999999901</v>
      </c>
      <c r="Z820" s="85">
        <f t="shared" si="350"/>
        <v>5.5</v>
      </c>
      <c r="AA820" s="85">
        <f t="shared" si="350"/>
        <v>3.5000000000000071</v>
      </c>
      <c r="AB820" s="85">
        <f t="shared" si="350"/>
        <v>-2</v>
      </c>
      <c r="AC820" s="85">
        <f t="shared" si="350"/>
        <v>0</v>
      </c>
    </row>
    <row r="821" spans="1:29" x14ac:dyDescent="0.3">
      <c r="A821" s="68" t="s">
        <v>120</v>
      </c>
      <c r="B821" s="86">
        <v>82.249999999999986</v>
      </c>
      <c r="C821" s="86">
        <v>2.0100000000000016</v>
      </c>
      <c r="D821" s="86">
        <v>168.5</v>
      </c>
      <c r="E821" s="86">
        <v>-18.999999999999936</v>
      </c>
      <c r="F821" s="86">
        <v>-136.50000000000006</v>
      </c>
      <c r="G821" s="86">
        <v>6</v>
      </c>
      <c r="H821" s="89"/>
      <c r="I821" s="105">
        <f>X821</f>
        <v>82.249999999999986</v>
      </c>
      <c r="J821" s="105">
        <f>Y821</f>
        <v>2.0100000000000016</v>
      </c>
      <c r="K821" s="105">
        <f>Z821</f>
        <v>168.5</v>
      </c>
      <c r="L821" s="105">
        <f>AA821</f>
        <v>-18.999999999999936</v>
      </c>
      <c r="M821" s="105">
        <f t="shared" ref="M821:N821" si="354">AB821</f>
        <v>-136.50000000000006</v>
      </c>
      <c r="N821" s="105">
        <f t="shared" si="354"/>
        <v>6</v>
      </c>
      <c r="P821" s="21"/>
      <c r="Q821" s="33"/>
      <c r="R821" s="33"/>
      <c r="S821" s="33"/>
      <c r="T821" s="33"/>
      <c r="U821" s="33"/>
      <c r="V821" s="33"/>
      <c r="W821" s="33"/>
      <c r="X821" s="106">
        <f>SUM(X805:X820)</f>
        <v>82.249999999999986</v>
      </c>
      <c r="Y821" s="106">
        <f t="shared" ref="Y821:AC821" si="355">SUM(Y805:Y820)</f>
        <v>2.0100000000000016</v>
      </c>
      <c r="Z821" s="106">
        <f t="shared" si="355"/>
        <v>168.5</v>
      </c>
      <c r="AA821" s="106">
        <f t="shared" si="355"/>
        <v>-18.999999999999936</v>
      </c>
      <c r="AB821" s="106">
        <f t="shared" si="355"/>
        <v>-136.50000000000006</v>
      </c>
      <c r="AC821" s="106">
        <f t="shared" si="355"/>
        <v>6</v>
      </c>
    </row>
    <row r="822" spans="1:29" x14ac:dyDescent="0.3">
      <c r="A822" s="82"/>
      <c r="B822" s="89"/>
      <c r="C822" s="89"/>
      <c r="D822" s="89"/>
      <c r="E822" s="89"/>
      <c r="F822" s="89"/>
      <c r="G822" s="89"/>
      <c r="H822" s="89"/>
      <c r="P822" s="21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</row>
    <row r="823" spans="1:29" x14ac:dyDescent="0.3">
      <c r="A823" s="92" t="s">
        <v>128</v>
      </c>
      <c r="B823" s="92" t="s">
        <v>127</v>
      </c>
      <c r="C823" s="92" t="s">
        <v>129</v>
      </c>
      <c r="D823" s="92" t="s">
        <v>130</v>
      </c>
      <c r="E823" s="92" t="s">
        <v>131</v>
      </c>
      <c r="F823" s="92" t="s">
        <v>132</v>
      </c>
      <c r="G823" s="92" t="s">
        <v>133</v>
      </c>
      <c r="H823" s="92"/>
      <c r="P823" s="21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</row>
    <row r="824" spans="1:29" x14ac:dyDescent="0.3">
      <c r="A824" s="68" t="s">
        <v>44</v>
      </c>
      <c r="B824" s="68" t="s">
        <v>36</v>
      </c>
      <c r="C824" s="68" t="s">
        <v>37</v>
      </c>
      <c r="D824" s="68" t="s">
        <v>118</v>
      </c>
      <c r="E824" s="68" t="s">
        <v>116</v>
      </c>
      <c r="F824" s="68" t="s">
        <v>119</v>
      </c>
      <c r="G824" s="68" t="s">
        <v>117</v>
      </c>
      <c r="H824" s="82"/>
      <c r="P824" s="21"/>
      <c r="Q824" s="33"/>
      <c r="R824" s="33"/>
      <c r="S824" s="33"/>
      <c r="T824" s="33"/>
      <c r="U824" s="33"/>
      <c r="V824" s="33"/>
      <c r="W824" s="33"/>
      <c r="X824" s="106">
        <f t="shared" ref="X824:AC824" si="356">SUM(X825:X840)</f>
        <v>-1.4000000000000004</v>
      </c>
      <c r="Y824" s="106">
        <f t="shared" si="356"/>
        <v>3.090000000000007</v>
      </c>
      <c r="Z824" s="106">
        <f t="shared" si="356"/>
        <v>-2.5000000000000568</v>
      </c>
      <c r="AA824" s="106">
        <f t="shared" si="356"/>
        <v>-73.499999999999773</v>
      </c>
      <c r="AB824" s="106">
        <f t="shared" si="356"/>
        <v>-30.500000000000014</v>
      </c>
      <c r="AC824" s="106">
        <f t="shared" si="356"/>
        <v>2</v>
      </c>
    </row>
    <row r="825" spans="1:29" x14ac:dyDescent="0.3">
      <c r="A825" s="67">
        <v>16900</v>
      </c>
      <c r="B825" s="85">
        <v>0.75</v>
      </c>
      <c r="C825" s="85">
        <v>0.39000000000000057</v>
      </c>
      <c r="D825" s="85">
        <v>5.5</v>
      </c>
      <c r="E825" s="85">
        <v>0</v>
      </c>
      <c r="F825" s="85">
        <v>-4.5</v>
      </c>
      <c r="G825" s="85">
        <v>0</v>
      </c>
      <c r="H825" s="113"/>
      <c r="I825" s="105">
        <f>X824</f>
        <v>-1.4000000000000004</v>
      </c>
      <c r="J825" s="105">
        <f>Y824</f>
        <v>3.090000000000007</v>
      </c>
      <c r="K825" s="105">
        <f t="shared" ref="K825:N825" si="357">Z824</f>
        <v>-2.5000000000000568</v>
      </c>
      <c r="L825" s="105">
        <f t="shared" si="357"/>
        <v>-73.499999999999773</v>
      </c>
      <c r="M825" s="105">
        <f t="shared" si="357"/>
        <v>-30.500000000000014</v>
      </c>
      <c r="N825" s="105">
        <f t="shared" si="357"/>
        <v>2</v>
      </c>
      <c r="P825" s="21" t="str">
        <f>IF(A825&lt;=$B$802,"A","B")</f>
        <v>A</v>
      </c>
      <c r="Q825" s="85">
        <f t="shared" ref="Q825:V840" si="358">IF($P825="B",B825,0)</f>
        <v>0</v>
      </c>
      <c r="R825" s="85">
        <f t="shared" si="358"/>
        <v>0</v>
      </c>
      <c r="S825" s="85">
        <f t="shared" si="358"/>
        <v>0</v>
      </c>
      <c r="T825" s="85">
        <f t="shared" si="358"/>
        <v>0</v>
      </c>
      <c r="U825" s="85">
        <f t="shared" si="358"/>
        <v>0</v>
      </c>
      <c r="V825" s="85">
        <f t="shared" si="358"/>
        <v>0</v>
      </c>
      <c r="W825" s="33"/>
      <c r="X825" s="85">
        <f>IF($P825="A",B825,0)</f>
        <v>0.75</v>
      </c>
      <c r="Y825" s="85">
        <f t="shared" ref="Y825:AC840" si="359">IF($P825="A",C825,0)</f>
        <v>0.39000000000000057</v>
      </c>
      <c r="Z825" s="85">
        <f t="shared" si="359"/>
        <v>5.5</v>
      </c>
      <c r="AA825" s="85">
        <f t="shared" si="359"/>
        <v>0</v>
      </c>
      <c r="AB825" s="85">
        <f t="shared" si="359"/>
        <v>-4.5</v>
      </c>
      <c r="AC825" s="85">
        <f t="shared" si="359"/>
        <v>0</v>
      </c>
    </row>
    <row r="826" spans="1:29" x14ac:dyDescent="0.3">
      <c r="A826" s="67">
        <v>17000</v>
      </c>
      <c r="B826" s="85">
        <v>2.1500000000000004</v>
      </c>
      <c r="C826" s="85">
        <v>0.69000000000000128</v>
      </c>
      <c r="D826" s="85">
        <v>14</v>
      </c>
      <c r="E826" s="85">
        <v>2.0000000000000284</v>
      </c>
      <c r="F826" s="85">
        <v>-10.999999999999986</v>
      </c>
      <c r="G826" s="85">
        <v>-0.5</v>
      </c>
      <c r="H826" s="113"/>
      <c r="P826" s="21" t="str">
        <f t="shared" ref="P826:P840" si="360">IF(A826&lt;=$B$802,"A","B")</f>
        <v>A</v>
      </c>
      <c r="Q826" s="85">
        <f t="shared" si="358"/>
        <v>0</v>
      </c>
      <c r="R826" s="85">
        <f t="shared" si="358"/>
        <v>0</v>
      </c>
      <c r="S826" s="85">
        <f t="shared" si="358"/>
        <v>0</v>
      </c>
      <c r="T826" s="85">
        <f t="shared" si="358"/>
        <v>0</v>
      </c>
      <c r="U826" s="85">
        <f t="shared" si="358"/>
        <v>0</v>
      </c>
      <c r="V826" s="85">
        <f t="shared" si="358"/>
        <v>0</v>
      </c>
      <c r="W826" s="33"/>
      <c r="X826" s="85">
        <f t="shared" ref="X826:X840" si="361">IF($P826="A",B826,0)</f>
        <v>2.1500000000000004</v>
      </c>
      <c r="Y826" s="85">
        <f t="shared" si="359"/>
        <v>0.69000000000000128</v>
      </c>
      <c r="Z826" s="85">
        <f t="shared" si="359"/>
        <v>14</v>
      </c>
      <c r="AA826" s="85">
        <f t="shared" si="359"/>
        <v>2.0000000000000284</v>
      </c>
      <c r="AB826" s="85">
        <f t="shared" si="359"/>
        <v>-10.999999999999986</v>
      </c>
      <c r="AC826" s="85">
        <f t="shared" si="359"/>
        <v>-0.5</v>
      </c>
    </row>
    <row r="827" spans="1:29" x14ac:dyDescent="0.3">
      <c r="A827" s="67">
        <v>17100</v>
      </c>
      <c r="B827" s="85">
        <v>0.55000000000000071</v>
      </c>
      <c r="C827" s="85">
        <v>0.31000000000000227</v>
      </c>
      <c r="D827" s="85">
        <v>2.5</v>
      </c>
      <c r="E827" s="85">
        <v>-2.5</v>
      </c>
      <c r="F827" s="85">
        <v>-3</v>
      </c>
      <c r="G827" s="85">
        <v>0</v>
      </c>
      <c r="H827" s="113"/>
      <c r="P827" s="21" t="str">
        <f t="shared" si="360"/>
        <v>A</v>
      </c>
      <c r="Q827" s="85">
        <f t="shared" si="358"/>
        <v>0</v>
      </c>
      <c r="R827" s="85">
        <f t="shared" si="358"/>
        <v>0</v>
      </c>
      <c r="S827" s="85">
        <f t="shared" si="358"/>
        <v>0</v>
      </c>
      <c r="T827" s="85">
        <f t="shared" si="358"/>
        <v>0</v>
      </c>
      <c r="U827" s="85">
        <f t="shared" si="358"/>
        <v>0</v>
      </c>
      <c r="V827" s="85">
        <f t="shared" si="358"/>
        <v>0</v>
      </c>
      <c r="W827" s="33"/>
      <c r="X827" s="85">
        <f t="shared" si="361"/>
        <v>0.55000000000000071</v>
      </c>
      <c r="Y827" s="85">
        <f t="shared" si="359"/>
        <v>0.31000000000000227</v>
      </c>
      <c r="Z827" s="85">
        <f t="shared" si="359"/>
        <v>2.5</v>
      </c>
      <c r="AA827" s="85">
        <f t="shared" si="359"/>
        <v>-2.5</v>
      </c>
      <c r="AB827" s="85">
        <f t="shared" si="359"/>
        <v>-3</v>
      </c>
      <c r="AC827" s="85">
        <f t="shared" si="359"/>
        <v>0</v>
      </c>
    </row>
    <row r="828" spans="1:29" x14ac:dyDescent="0.3">
      <c r="A828" s="67">
        <v>17200</v>
      </c>
      <c r="B828" s="85">
        <v>0.39999999999999858</v>
      </c>
      <c r="C828" s="85">
        <v>0.27999999999999936</v>
      </c>
      <c r="D828" s="85">
        <v>1</v>
      </c>
      <c r="E828" s="85">
        <v>-4</v>
      </c>
      <c r="F828" s="85">
        <v>-2</v>
      </c>
      <c r="G828" s="85">
        <v>0</v>
      </c>
      <c r="H828" s="113"/>
      <c r="P828" s="21" t="str">
        <f t="shared" si="360"/>
        <v>A</v>
      </c>
      <c r="Q828" s="85">
        <f t="shared" si="358"/>
        <v>0</v>
      </c>
      <c r="R828" s="85">
        <f t="shared" si="358"/>
        <v>0</v>
      </c>
      <c r="S828" s="85">
        <f t="shared" si="358"/>
        <v>0</v>
      </c>
      <c r="T828" s="85">
        <f t="shared" si="358"/>
        <v>0</v>
      </c>
      <c r="U828" s="85">
        <f t="shared" si="358"/>
        <v>0</v>
      </c>
      <c r="V828" s="85">
        <f t="shared" si="358"/>
        <v>0</v>
      </c>
      <c r="W828" s="33"/>
      <c r="X828" s="85">
        <f t="shared" si="361"/>
        <v>0.39999999999999858</v>
      </c>
      <c r="Y828" s="85">
        <f t="shared" si="359"/>
        <v>0.27999999999999936</v>
      </c>
      <c r="Z828" s="85">
        <f t="shared" si="359"/>
        <v>1</v>
      </c>
      <c r="AA828" s="85">
        <f t="shared" si="359"/>
        <v>-4</v>
      </c>
      <c r="AB828" s="85">
        <f t="shared" si="359"/>
        <v>-2</v>
      </c>
      <c r="AC828" s="85">
        <f t="shared" si="359"/>
        <v>0</v>
      </c>
    </row>
    <row r="829" spans="1:29" x14ac:dyDescent="0.3">
      <c r="A829" s="67">
        <v>17300</v>
      </c>
      <c r="B829" s="85">
        <v>0.10000000000000142</v>
      </c>
      <c r="C829" s="85">
        <v>0.24000000000000021</v>
      </c>
      <c r="D829" s="85">
        <v>-1.5</v>
      </c>
      <c r="E829" s="85">
        <v>-5.9999999999999432</v>
      </c>
      <c r="F829" s="85">
        <v>-0.5</v>
      </c>
      <c r="G829" s="85">
        <v>0.5</v>
      </c>
      <c r="H829" s="113"/>
      <c r="P829" s="21" t="str">
        <f t="shared" si="360"/>
        <v>A</v>
      </c>
      <c r="Q829" s="85">
        <f t="shared" si="358"/>
        <v>0</v>
      </c>
      <c r="R829" s="85">
        <f t="shared" si="358"/>
        <v>0</v>
      </c>
      <c r="S829" s="85">
        <f t="shared" si="358"/>
        <v>0</v>
      </c>
      <c r="T829" s="85">
        <f t="shared" si="358"/>
        <v>0</v>
      </c>
      <c r="U829" s="85">
        <f t="shared" si="358"/>
        <v>0</v>
      </c>
      <c r="V829" s="85">
        <f t="shared" si="358"/>
        <v>0</v>
      </c>
      <c r="W829" s="33"/>
      <c r="X829" s="85">
        <f t="shared" si="361"/>
        <v>0.10000000000000142</v>
      </c>
      <c r="Y829" s="85">
        <f t="shared" si="359"/>
        <v>0.24000000000000021</v>
      </c>
      <c r="Z829" s="85">
        <f t="shared" si="359"/>
        <v>-1.5</v>
      </c>
      <c r="AA829" s="85">
        <f t="shared" si="359"/>
        <v>-5.9999999999999432</v>
      </c>
      <c r="AB829" s="85">
        <f t="shared" si="359"/>
        <v>-0.5</v>
      </c>
      <c r="AC829" s="85">
        <f t="shared" si="359"/>
        <v>0.5</v>
      </c>
    </row>
    <row r="830" spans="1:29" x14ac:dyDescent="0.3">
      <c r="A830" s="67">
        <v>17400</v>
      </c>
      <c r="B830" s="85">
        <v>-0.85000000000000142</v>
      </c>
      <c r="C830" s="85">
        <v>0.14000000000000057</v>
      </c>
      <c r="D830" s="85">
        <v>-6.0000000000000568</v>
      </c>
      <c r="E830" s="85">
        <v>-7.9999999999999716</v>
      </c>
      <c r="F830" s="85">
        <v>2</v>
      </c>
      <c r="G830" s="85">
        <v>0</v>
      </c>
      <c r="H830" s="113"/>
      <c r="P830" s="21" t="str">
        <f t="shared" si="360"/>
        <v>A</v>
      </c>
      <c r="Q830" s="85">
        <f>IF($P830="B",B830,0)</f>
        <v>0</v>
      </c>
      <c r="R830" s="85">
        <f t="shared" si="358"/>
        <v>0</v>
      </c>
      <c r="S830" s="85">
        <f t="shared" si="358"/>
        <v>0</v>
      </c>
      <c r="T830" s="85">
        <f t="shared" si="358"/>
        <v>0</v>
      </c>
      <c r="U830" s="85">
        <f t="shared" si="358"/>
        <v>0</v>
      </c>
      <c r="V830" s="85">
        <f t="shared" si="358"/>
        <v>0</v>
      </c>
      <c r="W830" s="33"/>
      <c r="X830" s="85">
        <f t="shared" si="361"/>
        <v>-0.85000000000000142</v>
      </c>
      <c r="Y830" s="85">
        <f t="shared" si="359"/>
        <v>0.14000000000000057</v>
      </c>
      <c r="Z830" s="85">
        <f t="shared" si="359"/>
        <v>-6.0000000000000568</v>
      </c>
      <c r="AA830" s="85">
        <f t="shared" si="359"/>
        <v>-7.9999999999999716</v>
      </c>
      <c r="AB830" s="85">
        <f t="shared" si="359"/>
        <v>2</v>
      </c>
      <c r="AC830" s="85">
        <f t="shared" si="359"/>
        <v>0</v>
      </c>
    </row>
    <row r="831" spans="1:29" x14ac:dyDescent="0.3">
      <c r="A831" s="67">
        <v>17500</v>
      </c>
      <c r="B831" s="85">
        <v>-1.25</v>
      </c>
      <c r="C831" s="85">
        <v>0.16000000000000014</v>
      </c>
      <c r="D831" s="85">
        <v>-6.5</v>
      </c>
      <c r="E831" s="85">
        <v>-10</v>
      </c>
      <c r="F831" s="85">
        <v>1</v>
      </c>
      <c r="G831" s="85">
        <v>0.5</v>
      </c>
      <c r="H831" s="113"/>
      <c r="P831" s="21" t="str">
        <f t="shared" si="360"/>
        <v>A</v>
      </c>
      <c r="Q831" s="85">
        <f t="shared" ref="Q831:Q840" si="362">IF($P831="B",B831,0)</f>
        <v>0</v>
      </c>
      <c r="R831" s="85">
        <f t="shared" si="358"/>
        <v>0</v>
      </c>
      <c r="S831" s="85">
        <f t="shared" si="358"/>
        <v>0</v>
      </c>
      <c r="T831" s="85">
        <f t="shared" si="358"/>
        <v>0</v>
      </c>
      <c r="U831" s="85">
        <f t="shared" si="358"/>
        <v>0</v>
      </c>
      <c r="V831" s="85">
        <f t="shared" si="358"/>
        <v>0</v>
      </c>
      <c r="W831" s="33"/>
      <c r="X831" s="85">
        <f t="shared" si="361"/>
        <v>-1.25</v>
      </c>
      <c r="Y831" s="85">
        <f t="shared" si="359"/>
        <v>0.16000000000000014</v>
      </c>
      <c r="Z831" s="85">
        <f t="shared" si="359"/>
        <v>-6.5</v>
      </c>
      <c r="AA831" s="85">
        <f t="shared" si="359"/>
        <v>-10</v>
      </c>
      <c r="AB831" s="85">
        <f t="shared" si="359"/>
        <v>1</v>
      </c>
      <c r="AC831" s="85">
        <f t="shared" si="359"/>
        <v>0.5</v>
      </c>
    </row>
    <row r="832" spans="1:29" x14ac:dyDescent="0.3">
      <c r="A832" s="67">
        <v>17600</v>
      </c>
      <c r="B832" s="85">
        <v>-1.6000000000000085</v>
      </c>
      <c r="C832" s="85">
        <v>0.18000000000000149</v>
      </c>
      <c r="D832" s="85">
        <v>-6</v>
      </c>
      <c r="E832" s="85">
        <v>-12</v>
      </c>
      <c r="F832" s="85">
        <v>0</v>
      </c>
      <c r="G832" s="85">
        <v>0.5</v>
      </c>
      <c r="H832" s="113"/>
      <c r="P832" s="21" t="str">
        <f t="shared" si="360"/>
        <v>A</v>
      </c>
      <c r="Q832" s="85">
        <f t="shared" si="362"/>
        <v>0</v>
      </c>
      <c r="R832" s="85">
        <f t="shared" si="358"/>
        <v>0</v>
      </c>
      <c r="S832" s="85">
        <f t="shared" si="358"/>
        <v>0</v>
      </c>
      <c r="T832" s="85">
        <f t="shared" si="358"/>
        <v>0</v>
      </c>
      <c r="U832" s="85">
        <f t="shared" si="358"/>
        <v>0</v>
      </c>
      <c r="V832" s="85">
        <f t="shared" si="358"/>
        <v>0</v>
      </c>
      <c r="W832" s="33"/>
      <c r="X832" s="85">
        <f t="shared" si="361"/>
        <v>-1.6000000000000085</v>
      </c>
      <c r="Y832" s="85">
        <f t="shared" si="359"/>
        <v>0.18000000000000149</v>
      </c>
      <c r="Z832" s="85">
        <f t="shared" si="359"/>
        <v>-6</v>
      </c>
      <c r="AA832" s="85">
        <f t="shared" si="359"/>
        <v>-12</v>
      </c>
      <c r="AB832" s="85">
        <f t="shared" si="359"/>
        <v>0</v>
      </c>
      <c r="AC832" s="85">
        <f t="shared" si="359"/>
        <v>0.5</v>
      </c>
    </row>
    <row r="833" spans="1:29" x14ac:dyDescent="0.3">
      <c r="A833" s="67">
        <v>17700</v>
      </c>
      <c r="B833" s="85">
        <v>-0.20000000000000284</v>
      </c>
      <c r="C833" s="85">
        <v>0.36000000000000121</v>
      </c>
      <c r="D833" s="85">
        <v>-3.5</v>
      </c>
      <c r="E833" s="85">
        <v>-16.5</v>
      </c>
      <c r="F833" s="85">
        <v>-5.5000000000000284</v>
      </c>
      <c r="G833" s="85">
        <v>0.5</v>
      </c>
      <c r="H833" s="113"/>
      <c r="P833" s="21" t="str">
        <f t="shared" si="360"/>
        <v>A</v>
      </c>
      <c r="Q833" s="85">
        <f t="shared" si="362"/>
        <v>0</v>
      </c>
      <c r="R833" s="85">
        <f t="shared" si="358"/>
        <v>0</v>
      </c>
      <c r="S833" s="85">
        <f t="shared" si="358"/>
        <v>0</v>
      </c>
      <c r="T833" s="85">
        <f t="shared" si="358"/>
        <v>0</v>
      </c>
      <c r="U833" s="85">
        <f t="shared" si="358"/>
        <v>0</v>
      </c>
      <c r="V833" s="85">
        <f t="shared" si="358"/>
        <v>0</v>
      </c>
      <c r="W833" s="33"/>
      <c r="X833" s="85">
        <f t="shared" si="361"/>
        <v>-0.20000000000000284</v>
      </c>
      <c r="Y833" s="85">
        <f t="shared" si="359"/>
        <v>0.36000000000000121</v>
      </c>
      <c r="Z833" s="85">
        <f t="shared" si="359"/>
        <v>-3.5</v>
      </c>
      <c r="AA833" s="85">
        <f t="shared" si="359"/>
        <v>-16.5</v>
      </c>
      <c r="AB833" s="85">
        <f t="shared" si="359"/>
        <v>-5.5000000000000284</v>
      </c>
      <c r="AC833" s="85">
        <f t="shared" si="359"/>
        <v>0.5</v>
      </c>
    </row>
    <row r="834" spans="1:29" x14ac:dyDescent="0.3">
      <c r="A834" s="67">
        <v>17800</v>
      </c>
      <c r="B834" s="85">
        <v>-1.4499999999999886</v>
      </c>
      <c r="C834" s="85">
        <v>0.33999999999999986</v>
      </c>
      <c r="D834" s="85">
        <v>-2</v>
      </c>
      <c r="E834" s="85">
        <v>-16.499999999999886</v>
      </c>
      <c r="F834" s="85">
        <v>-7</v>
      </c>
      <c r="G834" s="85">
        <v>0.5</v>
      </c>
      <c r="H834" s="113"/>
      <c r="P834" s="21" t="str">
        <f t="shared" si="360"/>
        <v>A</v>
      </c>
      <c r="Q834" s="85">
        <f t="shared" si="362"/>
        <v>0</v>
      </c>
      <c r="R834" s="85">
        <f t="shared" si="358"/>
        <v>0</v>
      </c>
      <c r="S834" s="85">
        <f t="shared" si="358"/>
        <v>0</v>
      </c>
      <c r="T834" s="85">
        <f t="shared" si="358"/>
        <v>0</v>
      </c>
      <c r="U834" s="85">
        <f t="shared" si="358"/>
        <v>0</v>
      </c>
      <c r="V834" s="85">
        <f t="shared" si="358"/>
        <v>0</v>
      </c>
      <c r="W834" s="33"/>
      <c r="X834" s="85">
        <f t="shared" si="361"/>
        <v>-1.4499999999999886</v>
      </c>
      <c r="Y834" s="85">
        <f t="shared" si="359"/>
        <v>0.33999999999999986</v>
      </c>
      <c r="Z834" s="85">
        <f t="shared" si="359"/>
        <v>-2</v>
      </c>
      <c r="AA834" s="85">
        <f t="shared" si="359"/>
        <v>-16.499999999999886</v>
      </c>
      <c r="AB834" s="85">
        <f t="shared" si="359"/>
        <v>-7</v>
      </c>
      <c r="AC834" s="85">
        <f t="shared" si="359"/>
        <v>0.5</v>
      </c>
    </row>
    <row r="835" spans="1:29" x14ac:dyDescent="0.3">
      <c r="A835" s="67">
        <v>17900</v>
      </c>
      <c r="B835" s="85">
        <v>-3.25</v>
      </c>
      <c r="C835" s="85">
        <v>0.29999999999999893</v>
      </c>
      <c r="D835" s="85">
        <v>2.5</v>
      </c>
      <c r="E835" s="85">
        <v>-13.499999999999943</v>
      </c>
      <c r="F835" s="85">
        <v>-8.9999999999999716</v>
      </c>
      <c r="G835" s="85">
        <v>0.5</v>
      </c>
      <c r="H835" s="113"/>
      <c r="P835" s="21" t="str">
        <f t="shared" si="360"/>
        <v>B</v>
      </c>
      <c r="Q835" s="85">
        <f t="shared" si="362"/>
        <v>-3.25</v>
      </c>
      <c r="R835" s="85">
        <f t="shared" si="358"/>
        <v>0.29999999999999893</v>
      </c>
      <c r="S835" s="85">
        <f t="shared" si="358"/>
        <v>2.5</v>
      </c>
      <c r="T835" s="85">
        <f t="shared" si="358"/>
        <v>-13.499999999999943</v>
      </c>
      <c r="U835" s="85">
        <f t="shared" si="358"/>
        <v>-8.9999999999999716</v>
      </c>
      <c r="V835" s="85">
        <f t="shared" si="358"/>
        <v>0.5</v>
      </c>
      <c r="W835" s="33"/>
      <c r="X835" s="85">
        <f t="shared" si="361"/>
        <v>0</v>
      </c>
      <c r="Y835" s="85">
        <f t="shared" si="359"/>
        <v>0</v>
      </c>
      <c r="Z835" s="85">
        <f t="shared" si="359"/>
        <v>0</v>
      </c>
      <c r="AA835" s="85">
        <f t="shared" si="359"/>
        <v>0</v>
      </c>
      <c r="AB835" s="85">
        <f t="shared" si="359"/>
        <v>0</v>
      </c>
      <c r="AC835" s="85">
        <f t="shared" si="359"/>
        <v>0</v>
      </c>
    </row>
    <row r="836" spans="1:29" x14ac:dyDescent="0.3">
      <c r="A836" s="67">
        <v>18000</v>
      </c>
      <c r="B836" s="85">
        <v>-4.4000000000000057</v>
      </c>
      <c r="C836" s="85">
        <v>0.33999999999999986</v>
      </c>
      <c r="D836" s="85">
        <v>9</v>
      </c>
      <c r="E836" s="85">
        <v>-11.000000000000057</v>
      </c>
      <c r="F836" s="85">
        <v>-13.5</v>
      </c>
      <c r="G836" s="85">
        <v>0.49999999999999289</v>
      </c>
      <c r="H836" s="113"/>
      <c r="P836" s="21" t="str">
        <f t="shared" si="360"/>
        <v>B</v>
      </c>
      <c r="Q836" s="85">
        <f t="shared" si="362"/>
        <v>-4.4000000000000057</v>
      </c>
      <c r="R836" s="85">
        <f t="shared" si="358"/>
        <v>0.33999999999999986</v>
      </c>
      <c r="S836" s="85">
        <f t="shared" si="358"/>
        <v>9</v>
      </c>
      <c r="T836" s="85">
        <f t="shared" si="358"/>
        <v>-11.000000000000057</v>
      </c>
      <c r="U836" s="85">
        <f t="shared" si="358"/>
        <v>-13.5</v>
      </c>
      <c r="V836" s="85">
        <f t="shared" si="358"/>
        <v>0.49999999999999289</v>
      </c>
      <c r="W836" s="33"/>
      <c r="X836" s="85">
        <f t="shared" si="361"/>
        <v>0</v>
      </c>
      <c r="Y836" s="85">
        <f t="shared" si="359"/>
        <v>0</v>
      </c>
      <c r="Z836" s="85">
        <f t="shared" si="359"/>
        <v>0</v>
      </c>
      <c r="AA836" s="85">
        <f t="shared" si="359"/>
        <v>0</v>
      </c>
      <c r="AB836" s="85">
        <f t="shared" si="359"/>
        <v>0</v>
      </c>
      <c r="AC836" s="85">
        <f t="shared" si="359"/>
        <v>0</v>
      </c>
    </row>
    <row r="837" spans="1:29" x14ac:dyDescent="0.3">
      <c r="A837" s="67">
        <v>18100</v>
      </c>
      <c r="B837" s="85">
        <v>-5.9499999999999886</v>
      </c>
      <c r="C837" s="85">
        <v>0.35999999999999943</v>
      </c>
      <c r="D837" s="85">
        <v>17</v>
      </c>
      <c r="E837" s="85">
        <v>-5.5</v>
      </c>
      <c r="F837" s="85">
        <v>-18</v>
      </c>
      <c r="G837" s="85">
        <v>1</v>
      </c>
      <c r="H837" s="113"/>
      <c r="P837" s="21" t="str">
        <f t="shared" si="360"/>
        <v>B</v>
      </c>
      <c r="Q837" s="85">
        <f t="shared" si="362"/>
        <v>-5.9499999999999886</v>
      </c>
      <c r="R837" s="85">
        <f t="shared" si="358"/>
        <v>0.35999999999999943</v>
      </c>
      <c r="S837" s="85">
        <f t="shared" si="358"/>
        <v>17</v>
      </c>
      <c r="T837" s="85">
        <f t="shared" si="358"/>
        <v>-5.5</v>
      </c>
      <c r="U837" s="85">
        <f t="shared" si="358"/>
        <v>-18</v>
      </c>
      <c r="V837" s="85">
        <f t="shared" si="358"/>
        <v>1</v>
      </c>
      <c r="W837" s="33"/>
      <c r="X837" s="85">
        <f t="shared" si="361"/>
        <v>0</v>
      </c>
      <c r="Y837" s="85">
        <f t="shared" si="359"/>
        <v>0</v>
      </c>
      <c r="Z837" s="85">
        <f t="shared" si="359"/>
        <v>0</v>
      </c>
      <c r="AA837" s="85">
        <f t="shared" si="359"/>
        <v>0</v>
      </c>
      <c r="AB837" s="85">
        <f t="shared" si="359"/>
        <v>0</v>
      </c>
      <c r="AC837" s="85">
        <f t="shared" si="359"/>
        <v>0</v>
      </c>
    </row>
    <row r="838" spans="1:29" x14ac:dyDescent="0.3">
      <c r="A838" s="67">
        <v>18200</v>
      </c>
      <c r="B838" s="85">
        <v>-13.949999999999989</v>
      </c>
      <c r="C838" s="85">
        <v>-0.16000000000000014</v>
      </c>
      <c r="D838" s="85">
        <v>15.5</v>
      </c>
      <c r="E838" s="85">
        <v>10.500000000000057</v>
      </c>
      <c r="F838" s="85">
        <v>-4</v>
      </c>
      <c r="G838" s="85">
        <v>1</v>
      </c>
      <c r="H838" s="113"/>
      <c r="P838" s="21" t="str">
        <f t="shared" si="360"/>
        <v>B</v>
      </c>
      <c r="Q838" s="85">
        <f t="shared" si="362"/>
        <v>-13.949999999999989</v>
      </c>
      <c r="R838" s="85">
        <f t="shared" si="358"/>
        <v>-0.16000000000000014</v>
      </c>
      <c r="S838" s="85">
        <f t="shared" si="358"/>
        <v>15.5</v>
      </c>
      <c r="T838" s="85">
        <f t="shared" si="358"/>
        <v>10.500000000000057</v>
      </c>
      <c r="U838" s="85">
        <f t="shared" si="358"/>
        <v>-4</v>
      </c>
      <c r="V838" s="85">
        <f t="shared" si="358"/>
        <v>1</v>
      </c>
      <c r="W838" s="33"/>
      <c r="X838" s="85">
        <f t="shared" si="361"/>
        <v>0</v>
      </c>
      <c r="Y838" s="85">
        <f t="shared" si="359"/>
        <v>0</v>
      </c>
      <c r="Z838" s="85">
        <f t="shared" si="359"/>
        <v>0</v>
      </c>
      <c r="AA838" s="85">
        <f t="shared" si="359"/>
        <v>0</v>
      </c>
      <c r="AB838" s="85">
        <f t="shared" si="359"/>
        <v>0</v>
      </c>
      <c r="AC838" s="85">
        <f t="shared" si="359"/>
        <v>0</v>
      </c>
    </row>
    <row r="839" spans="1:29" x14ac:dyDescent="0.3">
      <c r="A839" s="67">
        <v>18300</v>
      </c>
      <c r="B839" s="85">
        <v>-16.849999999999966</v>
      </c>
      <c r="C839" s="85">
        <v>-0.34999999999999964</v>
      </c>
      <c r="D839" s="85">
        <v>10.999999999999943</v>
      </c>
      <c r="E839" s="85">
        <v>12.000000000000114</v>
      </c>
      <c r="F839" s="85">
        <v>2</v>
      </c>
      <c r="G839" s="85">
        <v>0.5</v>
      </c>
      <c r="H839" s="113"/>
      <c r="P839" s="21" t="str">
        <f t="shared" si="360"/>
        <v>B</v>
      </c>
      <c r="Q839" s="85">
        <f t="shared" si="362"/>
        <v>-16.849999999999966</v>
      </c>
      <c r="R839" s="85">
        <f t="shared" si="358"/>
        <v>-0.34999999999999964</v>
      </c>
      <c r="S839" s="85">
        <f t="shared" si="358"/>
        <v>10.999999999999943</v>
      </c>
      <c r="T839" s="85">
        <f t="shared" si="358"/>
        <v>12.000000000000114</v>
      </c>
      <c r="U839" s="85">
        <f t="shared" si="358"/>
        <v>2</v>
      </c>
      <c r="V839" s="85">
        <f t="shared" si="358"/>
        <v>0.5</v>
      </c>
      <c r="W839" s="33"/>
      <c r="X839" s="85">
        <f t="shared" si="361"/>
        <v>0</v>
      </c>
      <c r="Y839" s="85">
        <f t="shared" si="359"/>
        <v>0</v>
      </c>
      <c r="Z839" s="85">
        <f t="shared" si="359"/>
        <v>0</v>
      </c>
      <c r="AA839" s="85">
        <f t="shared" si="359"/>
        <v>0</v>
      </c>
      <c r="AB839" s="85">
        <f t="shared" si="359"/>
        <v>0</v>
      </c>
      <c r="AC839" s="85">
        <f t="shared" si="359"/>
        <v>0</v>
      </c>
    </row>
    <row r="840" spans="1:29" x14ac:dyDescent="0.3">
      <c r="A840" s="67">
        <v>18400</v>
      </c>
      <c r="B840" s="85">
        <v>-17.650000000000034</v>
      </c>
      <c r="C840" s="85">
        <v>-0.41000000000000014</v>
      </c>
      <c r="D840" s="85">
        <v>6.9999999999999432</v>
      </c>
      <c r="E840" s="85">
        <v>9.0000000000000284</v>
      </c>
      <c r="F840" s="85">
        <v>4</v>
      </c>
      <c r="G840" s="85">
        <v>0</v>
      </c>
      <c r="H840" s="113"/>
      <c r="P840" s="21" t="str">
        <f t="shared" si="360"/>
        <v>B</v>
      </c>
      <c r="Q840" s="85">
        <f t="shared" si="362"/>
        <v>-17.650000000000034</v>
      </c>
      <c r="R840" s="85">
        <f t="shared" si="358"/>
        <v>-0.41000000000000014</v>
      </c>
      <c r="S840" s="85">
        <f t="shared" si="358"/>
        <v>6.9999999999999432</v>
      </c>
      <c r="T840" s="85">
        <f t="shared" si="358"/>
        <v>9.0000000000000284</v>
      </c>
      <c r="U840" s="85">
        <f t="shared" si="358"/>
        <v>4</v>
      </c>
      <c r="V840" s="85">
        <f t="shared" si="358"/>
        <v>0</v>
      </c>
      <c r="W840" s="33"/>
      <c r="X840" s="85">
        <f t="shared" si="361"/>
        <v>0</v>
      </c>
      <c r="Y840" s="85">
        <f t="shared" si="359"/>
        <v>0</v>
      </c>
      <c r="Z840" s="85">
        <f t="shared" si="359"/>
        <v>0</v>
      </c>
      <c r="AA840" s="85">
        <f t="shared" si="359"/>
        <v>0</v>
      </c>
      <c r="AB840" s="85">
        <f t="shared" si="359"/>
        <v>0</v>
      </c>
      <c r="AC840" s="85">
        <f t="shared" si="359"/>
        <v>0</v>
      </c>
    </row>
    <row r="841" spans="1:29" x14ac:dyDescent="0.3">
      <c r="A841" s="68" t="s">
        <v>120</v>
      </c>
      <c r="B841" s="87">
        <v>-1.4000000000000004</v>
      </c>
      <c r="C841" s="87">
        <v>3.090000000000007</v>
      </c>
      <c r="D841" s="87">
        <v>-2.5000000000000568</v>
      </c>
      <c r="E841" s="87">
        <v>-73.499999999999773</v>
      </c>
      <c r="F841" s="87">
        <v>-30.500000000000014</v>
      </c>
      <c r="G841" s="87">
        <v>2</v>
      </c>
      <c r="H841" s="114"/>
      <c r="I841" s="105">
        <f>Q841</f>
        <v>-62.049999999999983</v>
      </c>
      <c r="J841" s="105">
        <f>R841</f>
        <v>7.9999999999998295E-2</v>
      </c>
      <c r="K841" s="105">
        <f t="shared" ref="K841:N841" si="363">S841</f>
        <v>61.999999999999886</v>
      </c>
      <c r="L841" s="105">
        <f t="shared" si="363"/>
        <v>1.500000000000199</v>
      </c>
      <c r="M841" s="105">
        <f t="shared" si="363"/>
        <v>-38.499999999999972</v>
      </c>
      <c r="N841" s="105">
        <f t="shared" si="363"/>
        <v>3.4999999999999929</v>
      </c>
      <c r="P841" s="21"/>
      <c r="Q841" s="106">
        <f t="shared" ref="Q841:V841" si="364">+SUM(Q825:Q840)</f>
        <v>-62.049999999999983</v>
      </c>
      <c r="R841" s="106">
        <f t="shared" si="364"/>
        <v>7.9999999999998295E-2</v>
      </c>
      <c r="S841" s="106">
        <f t="shared" si="364"/>
        <v>61.999999999999886</v>
      </c>
      <c r="T841" s="106">
        <f t="shared" si="364"/>
        <v>1.500000000000199</v>
      </c>
      <c r="U841" s="106">
        <f t="shared" si="364"/>
        <v>-38.499999999999972</v>
      </c>
      <c r="V841" s="106">
        <f t="shared" si="364"/>
        <v>3.4999999999999929</v>
      </c>
      <c r="W841" s="33"/>
      <c r="X841" s="33"/>
      <c r="Y841" s="33"/>
      <c r="Z841" s="33"/>
      <c r="AA841" s="33"/>
      <c r="AB841" s="33"/>
      <c r="AC841" s="33"/>
    </row>
    <row r="843" spans="1:29" x14ac:dyDescent="0.3">
      <c r="A843" s="69" t="s">
        <v>134</v>
      </c>
      <c r="B843" s="69" t="s">
        <v>135</v>
      </c>
      <c r="C843" s="69" t="s">
        <v>4</v>
      </c>
      <c r="D843" s="97"/>
      <c r="E843" s="97"/>
      <c r="F843" s="69" t="s">
        <v>136</v>
      </c>
      <c r="G843" s="69" t="s">
        <v>6</v>
      </c>
      <c r="H843" s="82"/>
    </row>
    <row r="844" spans="1:29" x14ac:dyDescent="0.3">
      <c r="A844" s="94">
        <v>17834.2</v>
      </c>
      <c r="B844" s="83">
        <v>17800</v>
      </c>
      <c r="C844" s="95">
        <v>44980</v>
      </c>
      <c r="D844" s="95"/>
      <c r="E844" s="33"/>
      <c r="F844" s="98">
        <v>44963</v>
      </c>
      <c r="G844" s="96">
        <v>0.52476851851851858</v>
      </c>
      <c r="H844" s="112"/>
    </row>
    <row r="845" spans="1:29" x14ac:dyDescent="0.3">
      <c r="A845" s="91" t="s">
        <v>128</v>
      </c>
      <c r="B845" s="92" t="s">
        <v>121</v>
      </c>
      <c r="C845" s="92" t="s">
        <v>122</v>
      </c>
      <c r="D845" s="92" t="s">
        <v>123</v>
      </c>
      <c r="E845" s="92" t="s">
        <v>124</v>
      </c>
      <c r="F845" s="92" t="s">
        <v>125</v>
      </c>
      <c r="G845" s="92" t="s">
        <v>126</v>
      </c>
      <c r="H845" s="92"/>
    </row>
    <row r="846" spans="1:29" x14ac:dyDescent="0.3">
      <c r="A846" s="68" t="s">
        <v>44</v>
      </c>
      <c r="B846" s="68" t="s">
        <v>33</v>
      </c>
      <c r="C846" s="68" t="s">
        <v>32</v>
      </c>
      <c r="D846" s="68" t="s">
        <v>113</v>
      </c>
      <c r="E846" s="68" t="s">
        <v>115</v>
      </c>
      <c r="F846" s="68" t="s">
        <v>112</v>
      </c>
      <c r="G846" s="68" t="s">
        <v>114</v>
      </c>
      <c r="H846" s="82"/>
      <c r="P846" s="21"/>
      <c r="Q846" s="106">
        <f>+SUM(Q847:Q862)</f>
        <v>109.80000000000007</v>
      </c>
      <c r="R846" s="106">
        <f t="shared" ref="R846:V846" si="365">+SUM(R847:R862)</f>
        <v>2.5799999999999983</v>
      </c>
      <c r="S846" s="106">
        <f t="shared" si="365"/>
        <v>-2</v>
      </c>
      <c r="T846" s="106">
        <f t="shared" si="365"/>
        <v>-92.000000000000028</v>
      </c>
      <c r="U846" s="106">
        <f t="shared" si="365"/>
        <v>-37</v>
      </c>
      <c r="V846" s="106">
        <f t="shared" si="365"/>
        <v>1</v>
      </c>
      <c r="W846" s="33"/>
      <c r="X846" s="33"/>
      <c r="Y846" s="33"/>
      <c r="Z846" s="33"/>
      <c r="AA846" s="33"/>
      <c r="AB846" s="33"/>
      <c r="AC846" s="33"/>
    </row>
    <row r="847" spans="1:29" x14ac:dyDescent="0.3">
      <c r="A847" s="67">
        <v>17400</v>
      </c>
      <c r="B847" s="85">
        <v>26.450000000000045</v>
      </c>
      <c r="C847" s="85">
        <v>0.48000000000000043</v>
      </c>
      <c r="D847" s="85">
        <v>1.5</v>
      </c>
      <c r="E847" s="85">
        <v>-11.000000000000028</v>
      </c>
      <c r="F847" s="85">
        <v>-4.5</v>
      </c>
      <c r="G847" s="85">
        <v>0</v>
      </c>
      <c r="H847" s="113"/>
      <c r="I847" s="105">
        <f t="shared" ref="I847:N847" si="366">Q846</f>
        <v>109.80000000000007</v>
      </c>
      <c r="J847" s="105">
        <f t="shared" si="366"/>
        <v>2.5799999999999983</v>
      </c>
      <c r="K847" s="105">
        <f t="shared" si="366"/>
        <v>-2</v>
      </c>
      <c r="L847" s="105">
        <f t="shared" si="366"/>
        <v>-92.000000000000028</v>
      </c>
      <c r="M847" s="105">
        <f t="shared" si="366"/>
        <v>-37</v>
      </c>
      <c r="N847" s="105">
        <f t="shared" si="366"/>
        <v>1</v>
      </c>
      <c r="P847" s="21" t="str">
        <f>IF(A847&gt;=$B$844,"A","B")</f>
        <v>B</v>
      </c>
      <c r="Q847" s="85">
        <f t="shared" ref="Q847:V862" si="367">IF($P847="B",B847,0)</f>
        <v>26.450000000000045</v>
      </c>
      <c r="R847" s="85">
        <f t="shared" si="367"/>
        <v>0.48000000000000043</v>
      </c>
      <c r="S847" s="85">
        <f t="shared" si="367"/>
        <v>1.5</v>
      </c>
      <c r="T847" s="85">
        <f t="shared" si="367"/>
        <v>-11.000000000000028</v>
      </c>
      <c r="U847" s="85">
        <f t="shared" si="367"/>
        <v>-4.5</v>
      </c>
      <c r="V847" s="85">
        <f t="shared" si="367"/>
        <v>0</v>
      </c>
      <c r="W847" s="33"/>
      <c r="X847" s="85">
        <f>IF($P847="A",B847,0)</f>
        <v>0</v>
      </c>
      <c r="Y847" s="85">
        <f t="shared" ref="Y847:AC862" si="368">IF($P847="A",C847,0)</f>
        <v>0</v>
      </c>
      <c r="Z847" s="85">
        <f t="shared" si="368"/>
        <v>0</v>
      </c>
      <c r="AA847" s="85">
        <f t="shared" si="368"/>
        <v>0</v>
      </c>
      <c r="AB847" s="85">
        <f t="shared" si="368"/>
        <v>0</v>
      </c>
      <c r="AC847" s="85">
        <f t="shared" si="368"/>
        <v>0</v>
      </c>
    </row>
    <row r="848" spans="1:29" x14ac:dyDescent="0.3">
      <c r="A848" s="67">
        <v>17500</v>
      </c>
      <c r="B848" s="85">
        <v>29.600000000000023</v>
      </c>
      <c r="C848" s="85">
        <v>0.88999999999999879</v>
      </c>
      <c r="D848" s="85">
        <v>10.5</v>
      </c>
      <c r="E848" s="85">
        <v>-18</v>
      </c>
      <c r="F848" s="85">
        <v>-14.5</v>
      </c>
      <c r="G848" s="85">
        <v>0</v>
      </c>
      <c r="H848" s="113"/>
      <c r="P848" s="21" t="str">
        <f t="shared" ref="P848:P862" si="369">IF(A848&gt;=$B$844,"A","B")</f>
        <v>B</v>
      </c>
      <c r="Q848" s="85">
        <f t="shared" si="367"/>
        <v>29.600000000000023</v>
      </c>
      <c r="R848" s="85">
        <f t="shared" si="367"/>
        <v>0.88999999999999879</v>
      </c>
      <c r="S848" s="85">
        <f t="shared" si="367"/>
        <v>10.5</v>
      </c>
      <c r="T848" s="85">
        <f t="shared" si="367"/>
        <v>-18</v>
      </c>
      <c r="U848" s="85">
        <f t="shared" si="367"/>
        <v>-14.5</v>
      </c>
      <c r="V848" s="85">
        <f t="shared" si="367"/>
        <v>0</v>
      </c>
      <c r="W848" s="33"/>
      <c r="X848" s="85">
        <f t="shared" ref="X848:X862" si="370">IF($P848="A",B848,0)</f>
        <v>0</v>
      </c>
      <c r="Y848" s="85">
        <f t="shared" si="368"/>
        <v>0</v>
      </c>
      <c r="Z848" s="85">
        <f t="shared" si="368"/>
        <v>0</v>
      </c>
      <c r="AA848" s="85">
        <f t="shared" si="368"/>
        <v>0</v>
      </c>
      <c r="AB848" s="85">
        <f t="shared" si="368"/>
        <v>0</v>
      </c>
      <c r="AC848" s="85">
        <f t="shared" si="368"/>
        <v>0</v>
      </c>
    </row>
    <row r="849" spans="1:29" x14ac:dyDescent="0.3">
      <c r="A849" s="67">
        <v>17600</v>
      </c>
      <c r="B849" s="85">
        <v>24.699999999999989</v>
      </c>
      <c r="C849" s="85">
        <v>0.36999999999999922</v>
      </c>
      <c r="D849" s="85">
        <v>-10.5</v>
      </c>
      <c r="E849" s="85">
        <v>-24</v>
      </c>
      <c r="F849" s="85">
        <v>-2.5</v>
      </c>
      <c r="G849" s="85">
        <v>0.5</v>
      </c>
      <c r="H849" s="113"/>
      <c r="P849" s="21" t="str">
        <f t="shared" si="369"/>
        <v>B</v>
      </c>
      <c r="Q849" s="85">
        <f t="shared" si="367"/>
        <v>24.699999999999989</v>
      </c>
      <c r="R849" s="85">
        <f t="shared" si="367"/>
        <v>0.36999999999999922</v>
      </c>
      <c r="S849" s="85">
        <f t="shared" si="367"/>
        <v>-10.5</v>
      </c>
      <c r="T849" s="85">
        <f t="shared" si="367"/>
        <v>-24</v>
      </c>
      <c r="U849" s="85">
        <f t="shared" si="367"/>
        <v>-2.5</v>
      </c>
      <c r="V849" s="85">
        <f t="shared" si="367"/>
        <v>0.5</v>
      </c>
      <c r="W849" s="33"/>
      <c r="X849" s="85">
        <f t="shared" si="370"/>
        <v>0</v>
      </c>
      <c r="Y849" s="85">
        <f t="shared" si="368"/>
        <v>0</v>
      </c>
      <c r="Z849" s="85">
        <f t="shared" si="368"/>
        <v>0</v>
      </c>
      <c r="AA849" s="85">
        <f t="shared" si="368"/>
        <v>0</v>
      </c>
      <c r="AB849" s="85">
        <f t="shared" si="368"/>
        <v>0</v>
      </c>
      <c r="AC849" s="85">
        <f t="shared" si="368"/>
        <v>0</v>
      </c>
    </row>
    <row r="850" spans="1:29" x14ac:dyDescent="0.3">
      <c r="A850" s="67">
        <v>17700</v>
      </c>
      <c r="B850" s="85">
        <v>29.050000000000011</v>
      </c>
      <c r="C850" s="85">
        <v>0.83999999999999986</v>
      </c>
      <c r="D850" s="85">
        <v>-3.5</v>
      </c>
      <c r="E850" s="85">
        <v>-39</v>
      </c>
      <c r="F850" s="85">
        <v>-15.5</v>
      </c>
      <c r="G850" s="85">
        <v>0.5</v>
      </c>
      <c r="H850" s="113"/>
      <c r="P850" s="21" t="str">
        <f t="shared" si="369"/>
        <v>B</v>
      </c>
      <c r="Q850" s="85">
        <f t="shared" si="367"/>
        <v>29.050000000000011</v>
      </c>
      <c r="R850" s="85">
        <f t="shared" si="367"/>
        <v>0.83999999999999986</v>
      </c>
      <c r="S850" s="85">
        <f t="shared" si="367"/>
        <v>-3.5</v>
      </c>
      <c r="T850" s="85">
        <f t="shared" si="367"/>
        <v>-39</v>
      </c>
      <c r="U850" s="85">
        <f t="shared" si="367"/>
        <v>-15.5</v>
      </c>
      <c r="V850" s="85">
        <f t="shared" si="367"/>
        <v>0.5</v>
      </c>
      <c r="W850" s="33"/>
      <c r="X850" s="85">
        <f t="shared" si="370"/>
        <v>0</v>
      </c>
      <c r="Y850" s="85">
        <f t="shared" si="368"/>
        <v>0</v>
      </c>
      <c r="Z850" s="85">
        <f t="shared" si="368"/>
        <v>0</v>
      </c>
      <c r="AA850" s="85">
        <f t="shared" si="368"/>
        <v>0</v>
      </c>
      <c r="AB850" s="85">
        <f t="shared" si="368"/>
        <v>0</v>
      </c>
      <c r="AC850" s="85">
        <f t="shared" si="368"/>
        <v>0</v>
      </c>
    </row>
    <row r="851" spans="1:29" x14ac:dyDescent="0.3">
      <c r="A851" s="67">
        <v>17800</v>
      </c>
      <c r="B851" s="85">
        <v>25.699999999999989</v>
      </c>
      <c r="C851" s="85">
        <v>0.66999999999999993</v>
      </c>
      <c r="D851" s="85">
        <v>-5.5</v>
      </c>
      <c r="E851" s="85">
        <v>-38.5</v>
      </c>
      <c r="F851" s="85">
        <v>-15.500000000000057</v>
      </c>
      <c r="G851" s="85">
        <v>1</v>
      </c>
      <c r="H851" s="113"/>
      <c r="P851" s="21" t="str">
        <f t="shared" si="369"/>
        <v>A</v>
      </c>
      <c r="Q851" s="85">
        <f t="shared" si="367"/>
        <v>0</v>
      </c>
      <c r="R851" s="85">
        <f t="shared" si="367"/>
        <v>0</v>
      </c>
      <c r="S851" s="85">
        <f t="shared" si="367"/>
        <v>0</v>
      </c>
      <c r="T851" s="85">
        <f t="shared" si="367"/>
        <v>0</v>
      </c>
      <c r="U851" s="85">
        <f t="shared" si="367"/>
        <v>0</v>
      </c>
      <c r="V851" s="85">
        <f t="shared" si="367"/>
        <v>0</v>
      </c>
      <c r="W851" s="33"/>
      <c r="X851" s="85">
        <f t="shared" si="370"/>
        <v>25.699999999999989</v>
      </c>
      <c r="Y851" s="85">
        <f t="shared" si="368"/>
        <v>0.66999999999999993</v>
      </c>
      <c r="Z851" s="85">
        <f t="shared" si="368"/>
        <v>-5.5</v>
      </c>
      <c r="AA851" s="85">
        <f t="shared" si="368"/>
        <v>-38.5</v>
      </c>
      <c r="AB851" s="85">
        <f t="shared" si="368"/>
        <v>-15.500000000000057</v>
      </c>
      <c r="AC851" s="85">
        <f t="shared" si="368"/>
        <v>1</v>
      </c>
    </row>
    <row r="852" spans="1:29" x14ac:dyDescent="0.3">
      <c r="A852" s="67">
        <v>17900</v>
      </c>
      <c r="B852" s="85">
        <v>25.050000000000011</v>
      </c>
      <c r="C852" s="85">
        <v>0.77999999999999936</v>
      </c>
      <c r="D852" s="85">
        <v>2</v>
      </c>
      <c r="E852" s="85">
        <v>-40</v>
      </c>
      <c r="F852" s="85">
        <v>-23</v>
      </c>
      <c r="G852" s="85">
        <v>1</v>
      </c>
      <c r="H852" s="113"/>
      <c r="P852" s="21" t="str">
        <f t="shared" si="369"/>
        <v>A</v>
      </c>
      <c r="Q852" s="85">
        <f>IF($P852="B",B852,0)</f>
        <v>0</v>
      </c>
      <c r="R852" s="85">
        <f t="shared" si="367"/>
        <v>0</v>
      </c>
      <c r="S852" s="85">
        <f t="shared" si="367"/>
        <v>0</v>
      </c>
      <c r="T852" s="85">
        <f t="shared" si="367"/>
        <v>0</v>
      </c>
      <c r="U852" s="85">
        <f t="shared" si="367"/>
        <v>0</v>
      </c>
      <c r="V852" s="85">
        <f t="shared" si="367"/>
        <v>0</v>
      </c>
      <c r="W852" s="33"/>
      <c r="X852" s="85">
        <f t="shared" si="370"/>
        <v>25.050000000000011</v>
      </c>
      <c r="Y852" s="85">
        <f t="shared" si="368"/>
        <v>0.77999999999999936</v>
      </c>
      <c r="Z852" s="85">
        <f t="shared" si="368"/>
        <v>2</v>
      </c>
      <c r="AA852" s="85">
        <f t="shared" si="368"/>
        <v>-40</v>
      </c>
      <c r="AB852" s="85">
        <f t="shared" si="368"/>
        <v>-23</v>
      </c>
      <c r="AC852" s="85">
        <f t="shared" si="368"/>
        <v>1</v>
      </c>
    </row>
    <row r="853" spans="1:29" x14ac:dyDescent="0.3">
      <c r="A853" s="67">
        <v>18000</v>
      </c>
      <c r="B853" s="85">
        <v>19.950000000000003</v>
      </c>
      <c r="C853" s="85">
        <v>0.61999999999999922</v>
      </c>
      <c r="D853" s="85">
        <v>15.5</v>
      </c>
      <c r="E853" s="85">
        <v>-23</v>
      </c>
      <c r="F853" s="85">
        <v>-26</v>
      </c>
      <c r="G853" s="85">
        <v>1.5</v>
      </c>
      <c r="H853" s="113"/>
      <c r="P853" s="21" t="str">
        <f t="shared" si="369"/>
        <v>A</v>
      </c>
      <c r="Q853" s="85">
        <f t="shared" ref="Q853:Q862" si="371">IF($P853="B",B853,0)</f>
        <v>0</v>
      </c>
      <c r="R853" s="85">
        <f t="shared" si="367"/>
        <v>0</v>
      </c>
      <c r="S853" s="85">
        <f t="shared" si="367"/>
        <v>0</v>
      </c>
      <c r="T853" s="85">
        <f t="shared" si="367"/>
        <v>0</v>
      </c>
      <c r="U853" s="85">
        <f t="shared" si="367"/>
        <v>0</v>
      </c>
      <c r="V853" s="85">
        <f t="shared" si="367"/>
        <v>0</v>
      </c>
      <c r="W853" s="33"/>
      <c r="X853" s="85">
        <f t="shared" si="370"/>
        <v>19.950000000000003</v>
      </c>
      <c r="Y853" s="85">
        <f t="shared" si="368"/>
        <v>0.61999999999999922</v>
      </c>
      <c r="Z853" s="85">
        <f t="shared" si="368"/>
        <v>15.5</v>
      </c>
      <c r="AA853" s="85">
        <f t="shared" si="368"/>
        <v>-23</v>
      </c>
      <c r="AB853" s="85">
        <f t="shared" si="368"/>
        <v>-26</v>
      </c>
      <c r="AC853" s="85">
        <f t="shared" si="368"/>
        <v>1.5</v>
      </c>
    </row>
    <row r="854" spans="1:29" x14ac:dyDescent="0.3">
      <c r="A854" s="67">
        <v>18100</v>
      </c>
      <c r="B854" s="85">
        <v>13.349999999999994</v>
      </c>
      <c r="C854" s="85">
        <v>0.34999999999999964</v>
      </c>
      <c r="D854" s="85">
        <v>29.5</v>
      </c>
      <c r="E854" s="85">
        <v>0.5</v>
      </c>
      <c r="F854" s="85">
        <v>-24.5</v>
      </c>
      <c r="G854" s="85">
        <v>1.5</v>
      </c>
      <c r="H854" s="113"/>
      <c r="P854" s="21" t="str">
        <f t="shared" si="369"/>
        <v>A</v>
      </c>
      <c r="Q854" s="85">
        <f t="shared" si="371"/>
        <v>0</v>
      </c>
      <c r="R854" s="85">
        <f t="shared" si="367"/>
        <v>0</v>
      </c>
      <c r="S854" s="85">
        <f t="shared" si="367"/>
        <v>0</v>
      </c>
      <c r="T854" s="85">
        <f t="shared" si="367"/>
        <v>0</v>
      </c>
      <c r="U854" s="85">
        <f t="shared" si="367"/>
        <v>0</v>
      </c>
      <c r="V854" s="85">
        <f t="shared" si="367"/>
        <v>0</v>
      </c>
      <c r="W854" s="33"/>
      <c r="X854" s="85">
        <f t="shared" si="370"/>
        <v>13.349999999999994</v>
      </c>
      <c r="Y854" s="85">
        <f t="shared" si="368"/>
        <v>0.34999999999999964</v>
      </c>
      <c r="Z854" s="85">
        <f t="shared" si="368"/>
        <v>29.5</v>
      </c>
      <c r="AA854" s="85">
        <f t="shared" si="368"/>
        <v>0.5</v>
      </c>
      <c r="AB854" s="85">
        <f t="shared" si="368"/>
        <v>-24.5</v>
      </c>
      <c r="AC854" s="85">
        <f t="shared" si="368"/>
        <v>1.5</v>
      </c>
    </row>
    <row r="855" spans="1:29" x14ac:dyDescent="0.3">
      <c r="A855" s="67">
        <v>18200</v>
      </c>
      <c r="B855" s="85">
        <v>8.7000000000000028</v>
      </c>
      <c r="C855" s="85">
        <v>0.21000000000000085</v>
      </c>
      <c r="D855" s="85">
        <v>38</v>
      </c>
      <c r="E855" s="85">
        <v>16.000000000000057</v>
      </c>
      <c r="F855" s="85">
        <v>-22.5</v>
      </c>
      <c r="G855" s="85">
        <v>1</v>
      </c>
      <c r="H855" s="113"/>
      <c r="P855" s="21" t="str">
        <f t="shared" si="369"/>
        <v>A</v>
      </c>
      <c r="Q855" s="85">
        <f t="shared" si="371"/>
        <v>0</v>
      </c>
      <c r="R855" s="85">
        <f t="shared" si="367"/>
        <v>0</v>
      </c>
      <c r="S855" s="85">
        <f t="shared" si="367"/>
        <v>0</v>
      </c>
      <c r="T855" s="85">
        <f t="shared" si="367"/>
        <v>0</v>
      </c>
      <c r="U855" s="85">
        <f t="shared" si="367"/>
        <v>0</v>
      </c>
      <c r="V855" s="85">
        <f t="shared" si="367"/>
        <v>0</v>
      </c>
      <c r="W855" s="33"/>
      <c r="X855" s="85">
        <f t="shared" si="370"/>
        <v>8.7000000000000028</v>
      </c>
      <c r="Y855" s="85">
        <f t="shared" si="368"/>
        <v>0.21000000000000085</v>
      </c>
      <c r="Z855" s="85">
        <f t="shared" si="368"/>
        <v>38</v>
      </c>
      <c r="AA855" s="85">
        <f t="shared" si="368"/>
        <v>16.000000000000057</v>
      </c>
      <c r="AB855" s="85">
        <f t="shared" si="368"/>
        <v>-22.5</v>
      </c>
      <c r="AC855" s="85">
        <f t="shared" si="368"/>
        <v>1</v>
      </c>
    </row>
    <row r="856" spans="1:29" x14ac:dyDescent="0.3">
      <c r="A856" s="67">
        <v>18300</v>
      </c>
      <c r="B856" s="85">
        <v>4.9000000000000021</v>
      </c>
      <c r="C856" s="85">
        <v>4.9999999999998934E-2</v>
      </c>
      <c r="D856" s="85">
        <v>36.500000000000057</v>
      </c>
      <c r="E856" s="85">
        <v>22.500000000000057</v>
      </c>
      <c r="F856" s="85">
        <v>-17.5</v>
      </c>
      <c r="G856" s="85">
        <v>0.5</v>
      </c>
      <c r="H856" s="113"/>
      <c r="P856" s="21" t="str">
        <f t="shared" si="369"/>
        <v>A</v>
      </c>
      <c r="Q856" s="85">
        <f t="shared" si="371"/>
        <v>0</v>
      </c>
      <c r="R856" s="85">
        <f t="shared" si="367"/>
        <v>0</v>
      </c>
      <c r="S856" s="85">
        <f t="shared" si="367"/>
        <v>0</v>
      </c>
      <c r="T856" s="85">
        <f t="shared" si="367"/>
        <v>0</v>
      </c>
      <c r="U856" s="85">
        <f t="shared" si="367"/>
        <v>0</v>
      </c>
      <c r="V856" s="85">
        <f t="shared" si="367"/>
        <v>0</v>
      </c>
      <c r="W856" s="33"/>
      <c r="X856" s="85">
        <f t="shared" si="370"/>
        <v>4.9000000000000021</v>
      </c>
      <c r="Y856" s="85">
        <f t="shared" si="368"/>
        <v>4.9999999999998934E-2</v>
      </c>
      <c r="Z856" s="85">
        <f t="shared" si="368"/>
        <v>36.500000000000057</v>
      </c>
      <c r="AA856" s="85">
        <f t="shared" si="368"/>
        <v>22.500000000000057</v>
      </c>
      <c r="AB856" s="85">
        <f t="shared" si="368"/>
        <v>-17.5</v>
      </c>
      <c r="AC856" s="85">
        <f t="shared" si="368"/>
        <v>0.5</v>
      </c>
    </row>
    <row r="857" spans="1:29" x14ac:dyDescent="0.3">
      <c r="A857" s="67">
        <v>18400</v>
      </c>
      <c r="B857" s="85">
        <v>4.8000000000000007</v>
      </c>
      <c r="C857" s="85">
        <v>0.29000000000000092</v>
      </c>
      <c r="D857" s="85">
        <v>45.5</v>
      </c>
      <c r="E857" s="85">
        <v>24.999999999999972</v>
      </c>
      <c r="F857" s="85">
        <v>-23.5</v>
      </c>
      <c r="G857" s="85">
        <v>1</v>
      </c>
      <c r="H857" s="113"/>
      <c r="P857" s="21" t="str">
        <f t="shared" si="369"/>
        <v>A</v>
      </c>
      <c r="Q857" s="85">
        <f t="shared" si="371"/>
        <v>0</v>
      </c>
      <c r="R857" s="85">
        <f t="shared" si="367"/>
        <v>0</v>
      </c>
      <c r="S857" s="85">
        <f t="shared" si="367"/>
        <v>0</v>
      </c>
      <c r="T857" s="85">
        <f t="shared" si="367"/>
        <v>0</v>
      </c>
      <c r="U857" s="85">
        <f t="shared" si="367"/>
        <v>0</v>
      </c>
      <c r="V857" s="85">
        <f t="shared" si="367"/>
        <v>0</v>
      </c>
      <c r="W857" s="33"/>
      <c r="X857" s="85">
        <f t="shared" si="370"/>
        <v>4.8000000000000007</v>
      </c>
      <c r="Y857" s="85">
        <f t="shared" si="368"/>
        <v>0.29000000000000092</v>
      </c>
      <c r="Z857" s="85">
        <f t="shared" si="368"/>
        <v>45.5</v>
      </c>
      <c r="AA857" s="85">
        <f t="shared" si="368"/>
        <v>24.999999999999972</v>
      </c>
      <c r="AB857" s="85">
        <f t="shared" si="368"/>
        <v>-23.5</v>
      </c>
      <c r="AC857" s="85">
        <f t="shared" si="368"/>
        <v>1</v>
      </c>
    </row>
    <row r="858" spans="1:29" x14ac:dyDescent="0.3">
      <c r="A858" s="67">
        <v>18500</v>
      </c>
      <c r="B858" s="85">
        <v>3.1500000000000004</v>
      </c>
      <c r="C858" s="85">
        <v>0.22000000000000064</v>
      </c>
      <c r="D858" s="85">
        <v>37.499999999999972</v>
      </c>
      <c r="E858" s="85">
        <v>21.999999999999972</v>
      </c>
      <c r="F858" s="85">
        <v>-19.000000000000014</v>
      </c>
      <c r="G858" s="85">
        <v>1</v>
      </c>
      <c r="H858" s="113"/>
      <c r="P858" s="21" t="str">
        <f t="shared" si="369"/>
        <v>A</v>
      </c>
      <c r="Q858" s="85">
        <f t="shared" si="371"/>
        <v>0</v>
      </c>
      <c r="R858" s="85">
        <f t="shared" si="367"/>
        <v>0</v>
      </c>
      <c r="S858" s="85">
        <f t="shared" si="367"/>
        <v>0</v>
      </c>
      <c r="T858" s="85">
        <f t="shared" si="367"/>
        <v>0</v>
      </c>
      <c r="U858" s="85">
        <f t="shared" si="367"/>
        <v>0</v>
      </c>
      <c r="V858" s="85">
        <f t="shared" si="367"/>
        <v>0</v>
      </c>
      <c r="W858" s="33"/>
      <c r="X858" s="85">
        <f t="shared" si="370"/>
        <v>3.1500000000000004</v>
      </c>
      <c r="Y858" s="85">
        <f t="shared" si="368"/>
        <v>0.22000000000000064</v>
      </c>
      <c r="Z858" s="85">
        <f t="shared" si="368"/>
        <v>37.499999999999972</v>
      </c>
      <c r="AA858" s="85">
        <f t="shared" si="368"/>
        <v>21.999999999999972</v>
      </c>
      <c r="AB858" s="85">
        <f t="shared" si="368"/>
        <v>-19.000000000000014</v>
      </c>
      <c r="AC858" s="85">
        <f t="shared" si="368"/>
        <v>1</v>
      </c>
    </row>
    <row r="859" spans="1:29" x14ac:dyDescent="0.3">
      <c r="A859" s="67">
        <v>18600</v>
      </c>
      <c r="B859" s="85">
        <v>0.75</v>
      </c>
      <c r="C859" s="85">
        <v>-0.16000000000000014</v>
      </c>
      <c r="D859" s="85">
        <v>15</v>
      </c>
      <c r="E859" s="85">
        <v>11</v>
      </c>
      <c r="F859" s="85">
        <v>-5.5</v>
      </c>
      <c r="G859" s="85">
        <v>0.5</v>
      </c>
      <c r="H859" s="113"/>
      <c r="P859" s="21" t="str">
        <f t="shared" si="369"/>
        <v>A</v>
      </c>
      <c r="Q859" s="85">
        <f t="shared" si="371"/>
        <v>0</v>
      </c>
      <c r="R859" s="85">
        <f t="shared" si="367"/>
        <v>0</v>
      </c>
      <c r="S859" s="85">
        <f t="shared" si="367"/>
        <v>0</v>
      </c>
      <c r="T859" s="85">
        <f t="shared" si="367"/>
        <v>0</v>
      </c>
      <c r="U859" s="85">
        <f t="shared" si="367"/>
        <v>0</v>
      </c>
      <c r="V859" s="85">
        <f t="shared" si="367"/>
        <v>0</v>
      </c>
      <c r="W859" s="33"/>
      <c r="X859" s="85">
        <f t="shared" si="370"/>
        <v>0.75</v>
      </c>
      <c r="Y859" s="85">
        <f t="shared" si="368"/>
        <v>-0.16000000000000014</v>
      </c>
      <c r="Z859" s="85">
        <f t="shared" si="368"/>
        <v>15</v>
      </c>
      <c r="AA859" s="85">
        <f t="shared" si="368"/>
        <v>11</v>
      </c>
      <c r="AB859" s="85">
        <f t="shared" si="368"/>
        <v>-5.5</v>
      </c>
      <c r="AC859" s="85">
        <f t="shared" si="368"/>
        <v>0.5</v>
      </c>
    </row>
    <row r="860" spans="1:29" x14ac:dyDescent="0.3">
      <c r="A860" s="67">
        <v>18700</v>
      </c>
      <c r="B860" s="85">
        <v>0.14999999999999947</v>
      </c>
      <c r="C860" s="85">
        <v>-0.31999999999999851</v>
      </c>
      <c r="D860" s="85">
        <v>5.9999999999999858</v>
      </c>
      <c r="E860" s="85">
        <v>5.5000000000000284</v>
      </c>
      <c r="F860" s="85">
        <v>-1</v>
      </c>
      <c r="G860" s="85">
        <v>0</v>
      </c>
      <c r="H860" s="113"/>
      <c r="P860" s="21" t="str">
        <f t="shared" si="369"/>
        <v>A</v>
      </c>
      <c r="Q860" s="85">
        <f t="shared" si="371"/>
        <v>0</v>
      </c>
      <c r="R860" s="85">
        <f t="shared" si="367"/>
        <v>0</v>
      </c>
      <c r="S860" s="85">
        <f t="shared" si="367"/>
        <v>0</v>
      </c>
      <c r="T860" s="85">
        <f t="shared" si="367"/>
        <v>0</v>
      </c>
      <c r="U860" s="85">
        <f t="shared" si="367"/>
        <v>0</v>
      </c>
      <c r="V860" s="85">
        <f t="shared" si="367"/>
        <v>0</v>
      </c>
      <c r="W860" s="33"/>
      <c r="X860" s="85">
        <f t="shared" si="370"/>
        <v>0.14999999999999947</v>
      </c>
      <c r="Y860" s="85">
        <f t="shared" si="368"/>
        <v>-0.31999999999999851</v>
      </c>
      <c r="Z860" s="85">
        <f t="shared" si="368"/>
        <v>5.9999999999999858</v>
      </c>
      <c r="AA860" s="85">
        <f t="shared" si="368"/>
        <v>5.5000000000000284</v>
      </c>
      <c r="AB860" s="85">
        <f t="shared" si="368"/>
        <v>-1</v>
      </c>
      <c r="AC860" s="85">
        <f t="shared" si="368"/>
        <v>0</v>
      </c>
    </row>
    <row r="861" spans="1:29" x14ac:dyDescent="0.3">
      <c r="A861" s="67">
        <v>18800</v>
      </c>
      <c r="B861" s="85">
        <v>0.15000000000000036</v>
      </c>
      <c r="C861" s="85">
        <v>-0.33000000000000007</v>
      </c>
      <c r="D861" s="85">
        <v>4</v>
      </c>
      <c r="E861" s="85">
        <v>3.5</v>
      </c>
      <c r="F861" s="85">
        <v>-0.5</v>
      </c>
      <c r="G861" s="85">
        <v>0</v>
      </c>
      <c r="H861" s="113"/>
      <c r="P861" s="21" t="str">
        <f t="shared" si="369"/>
        <v>A</v>
      </c>
      <c r="Q861" s="85">
        <f t="shared" si="371"/>
        <v>0</v>
      </c>
      <c r="R861" s="85">
        <f t="shared" si="367"/>
        <v>0</v>
      </c>
      <c r="S861" s="85">
        <f t="shared" si="367"/>
        <v>0</v>
      </c>
      <c r="T861" s="85">
        <f t="shared" si="367"/>
        <v>0</v>
      </c>
      <c r="U861" s="85">
        <f t="shared" si="367"/>
        <v>0</v>
      </c>
      <c r="V861" s="85">
        <f t="shared" si="367"/>
        <v>0</v>
      </c>
      <c r="W861" s="33"/>
      <c r="X861" s="85">
        <f t="shared" si="370"/>
        <v>0.15000000000000036</v>
      </c>
      <c r="Y861" s="85">
        <f t="shared" si="368"/>
        <v>-0.33000000000000007</v>
      </c>
      <c r="Z861" s="85">
        <f t="shared" si="368"/>
        <v>4</v>
      </c>
      <c r="AA861" s="85">
        <f t="shared" si="368"/>
        <v>3.5</v>
      </c>
      <c r="AB861" s="85">
        <f t="shared" si="368"/>
        <v>-0.5</v>
      </c>
      <c r="AC861" s="85">
        <f t="shared" si="368"/>
        <v>0</v>
      </c>
    </row>
    <row r="862" spans="1:29" x14ac:dyDescent="0.3">
      <c r="A862" s="67">
        <v>18900</v>
      </c>
      <c r="B862" s="85">
        <v>0.25</v>
      </c>
      <c r="C862" s="85">
        <v>-0.23000000000000043</v>
      </c>
      <c r="D862" s="85">
        <v>6</v>
      </c>
      <c r="E862" s="85">
        <v>4</v>
      </c>
      <c r="F862" s="85">
        <v>-2</v>
      </c>
      <c r="G862" s="85">
        <v>0</v>
      </c>
      <c r="H862" s="113"/>
      <c r="P862" s="21" t="str">
        <f t="shared" si="369"/>
        <v>A</v>
      </c>
      <c r="Q862" s="85">
        <f t="shared" si="371"/>
        <v>0</v>
      </c>
      <c r="R862" s="85">
        <f t="shared" si="367"/>
        <v>0</v>
      </c>
      <c r="S862" s="85">
        <f t="shared" si="367"/>
        <v>0</v>
      </c>
      <c r="T862" s="85">
        <f t="shared" si="367"/>
        <v>0</v>
      </c>
      <c r="U862" s="85">
        <f t="shared" si="367"/>
        <v>0</v>
      </c>
      <c r="V862" s="85">
        <f t="shared" si="367"/>
        <v>0</v>
      </c>
      <c r="W862" s="33"/>
      <c r="X862" s="85">
        <f t="shared" si="370"/>
        <v>0.25</v>
      </c>
      <c r="Y862" s="85">
        <f t="shared" si="368"/>
        <v>-0.23000000000000043</v>
      </c>
      <c r="Z862" s="85">
        <f t="shared" si="368"/>
        <v>6</v>
      </c>
      <c r="AA862" s="85">
        <f t="shared" si="368"/>
        <v>4</v>
      </c>
      <c r="AB862" s="85">
        <f t="shared" si="368"/>
        <v>-2</v>
      </c>
      <c r="AC862" s="85">
        <f t="shared" si="368"/>
        <v>0</v>
      </c>
    </row>
    <row r="863" spans="1:29" x14ac:dyDescent="0.3">
      <c r="A863" s="68" t="s">
        <v>120</v>
      </c>
      <c r="B863" s="86">
        <v>106.90000000000002</v>
      </c>
      <c r="C863" s="86">
        <v>2.1500000000000004</v>
      </c>
      <c r="D863" s="86">
        <v>230</v>
      </c>
      <c r="E863" s="86">
        <v>8.5000000000000853</v>
      </c>
      <c r="F863" s="86">
        <v>-180.50000000000006</v>
      </c>
      <c r="G863" s="86">
        <v>9</v>
      </c>
      <c r="H863" s="89"/>
      <c r="I863" s="105">
        <f>X863</f>
        <v>106.90000000000002</v>
      </c>
      <c r="J863" s="105">
        <f>Y863</f>
        <v>2.1500000000000004</v>
      </c>
      <c r="K863" s="105">
        <f>Z863</f>
        <v>230</v>
      </c>
      <c r="L863" s="105">
        <f>AA863</f>
        <v>8.5000000000000853</v>
      </c>
      <c r="M863" s="105">
        <f t="shared" ref="M863:N863" si="372">AB863</f>
        <v>-180.50000000000006</v>
      </c>
      <c r="N863" s="105">
        <f t="shared" si="372"/>
        <v>9</v>
      </c>
      <c r="P863" s="21"/>
      <c r="Q863" s="33"/>
      <c r="R863" s="33"/>
      <c r="S863" s="33"/>
      <c r="T863" s="33"/>
      <c r="U863" s="33"/>
      <c r="V863" s="33"/>
      <c r="W863" s="33"/>
      <c r="X863" s="106">
        <f>SUM(X847:X862)</f>
        <v>106.90000000000002</v>
      </c>
      <c r="Y863" s="106">
        <f t="shared" ref="Y863:AC863" si="373">SUM(Y847:Y862)</f>
        <v>2.1500000000000004</v>
      </c>
      <c r="Z863" s="106">
        <f t="shared" si="373"/>
        <v>230</v>
      </c>
      <c r="AA863" s="106">
        <f t="shared" si="373"/>
        <v>8.5000000000000853</v>
      </c>
      <c r="AB863" s="106">
        <f t="shared" si="373"/>
        <v>-180.50000000000006</v>
      </c>
      <c r="AC863" s="106">
        <f t="shared" si="373"/>
        <v>9</v>
      </c>
    </row>
    <row r="864" spans="1:29" x14ac:dyDescent="0.3">
      <c r="A864" s="82"/>
      <c r="B864" s="89"/>
      <c r="C864" s="89"/>
      <c r="D864" s="89"/>
      <c r="E864" s="89"/>
      <c r="F864" s="89"/>
      <c r="G864" s="89"/>
      <c r="H864" s="89"/>
      <c r="P864" s="21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</row>
    <row r="865" spans="1:29" x14ac:dyDescent="0.3">
      <c r="A865" s="92" t="s">
        <v>128</v>
      </c>
      <c r="B865" s="92" t="s">
        <v>127</v>
      </c>
      <c r="C865" s="92" t="s">
        <v>129</v>
      </c>
      <c r="D865" s="92" t="s">
        <v>130</v>
      </c>
      <c r="E865" s="92" t="s">
        <v>131</v>
      </c>
      <c r="F865" s="92" t="s">
        <v>132</v>
      </c>
      <c r="G865" s="92" t="s">
        <v>133</v>
      </c>
      <c r="H865" s="92"/>
      <c r="P865" s="21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</row>
    <row r="866" spans="1:29" x14ac:dyDescent="0.3">
      <c r="A866" s="68" t="s">
        <v>44</v>
      </c>
      <c r="B866" s="68" t="s">
        <v>36</v>
      </c>
      <c r="C866" s="68" t="s">
        <v>37</v>
      </c>
      <c r="D866" s="68" t="s">
        <v>118</v>
      </c>
      <c r="E866" s="68" t="s">
        <v>116</v>
      </c>
      <c r="F866" s="68" t="s">
        <v>119</v>
      </c>
      <c r="G866" s="68" t="s">
        <v>117</v>
      </c>
      <c r="H866" s="82"/>
      <c r="P866" s="21"/>
      <c r="Q866" s="33"/>
      <c r="R866" s="33"/>
      <c r="S866" s="33"/>
      <c r="T866" s="33"/>
      <c r="U866" s="33"/>
      <c r="V866" s="33"/>
      <c r="W866" s="33"/>
      <c r="X866" s="106">
        <f t="shared" ref="X866:AC866" si="374">SUM(X867:X882)</f>
        <v>-7.2500000000000071</v>
      </c>
      <c r="Y866" s="106">
        <f t="shared" si="374"/>
        <v>4.1800000000000015</v>
      </c>
      <c r="Z866" s="106">
        <f t="shared" si="374"/>
        <v>-25.000000000000142</v>
      </c>
      <c r="AA866" s="106">
        <f t="shared" si="374"/>
        <v>-104.49999999999989</v>
      </c>
      <c r="AB866" s="106">
        <f t="shared" si="374"/>
        <v>-37.499999999999986</v>
      </c>
      <c r="AC866" s="106">
        <f t="shared" si="374"/>
        <v>2</v>
      </c>
    </row>
    <row r="867" spans="1:29" x14ac:dyDescent="0.3">
      <c r="A867" s="67">
        <v>16900</v>
      </c>
      <c r="B867" s="85">
        <v>0.94999999999999929</v>
      </c>
      <c r="C867" s="85">
        <v>0.53999999999999915</v>
      </c>
      <c r="D867" s="85">
        <v>6</v>
      </c>
      <c r="E867" s="85">
        <v>-0.50000000000001421</v>
      </c>
      <c r="F867" s="85">
        <v>-5.5</v>
      </c>
      <c r="G867" s="85">
        <v>0</v>
      </c>
      <c r="H867" s="113"/>
      <c r="I867" s="105">
        <f>X866</f>
        <v>-7.2500000000000071</v>
      </c>
      <c r="J867" s="105">
        <f>Y866</f>
        <v>4.1800000000000015</v>
      </c>
      <c r="K867" s="105">
        <f t="shared" ref="K867:N867" si="375">Z866</f>
        <v>-25.000000000000142</v>
      </c>
      <c r="L867" s="105">
        <f t="shared" si="375"/>
        <v>-104.49999999999989</v>
      </c>
      <c r="M867" s="105">
        <f t="shared" si="375"/>
        <v>-37.499999999999986</v>
      </c>
      <c r="N867" s="105">
        <f t="shared" si="375"/>
        <v>2</v>
      </c>
      <c r="P867" s="21" t="str">
        <f>IF(A867&lt;=$B$844,"A","B")</f>
        <v>A</v>
      </c>
      <c r="Q867" s="85">
        <f t="shared" ref="Q867:V882" si="376">IF($P867="B",B867,0)</f>
        <v>0</v>
      </c>
      <c r="R867" s="85">
        <f t="shared" si="376"/>
        <v>0</v>
      </c>
      <c r="S867" s="85">
        <f t="shared" si="376"/>
        <v>0</v>
      </c>
      <c r="T867" s="85">
        <f t="shared" si="376"/>
        <v>0</v>
      </c>
      <c r="U867" s="85">
        <f t="shared" si="376"/>
        <v>0</v>
      </c>
      <c r="V867" s="85">
        <f t="shared" si="376"/>
        <v>0</v>
      </c>
      <c r="W867" s="33"/>
      <c r="X867" s="85">
        <f>IF($P867="A",B867,0)</f>
        <v>0.94999999999999929</v>
      </c>
      <c r="Y867" s="85">
        <f t="shared" ref="Y867:AC882" si="377">IF($P867="A",C867,0)</f>
        <v>0.53999999999999915</v>
      </c>
      <c r="Z867" s="85">
        <f t="shared" si="377"/>
        <v>6</v>
      </c>
      <c r="AA867" s="85">
        <f t="shared" si="377"/>
        <v>-0.50000000000001421</v>
      </c>
      <c r="AB867" s="85">
        <f t="shared" si="377"/>
        <v>-5.5</v>
      </c>
      <c r="AC867" s="85">
        <f t="shared" si="377"/>
        <v>0</v>
      </c>
    </row>
    <row r="868" spans="1:29" x14ac:dyDescent="0.3">
      <c r="A868" s="67">
        <v>17000</v>
      </c>
      <c r="B868" s="85">
        <v>2.3000000000000007</v>
      </c>
      <c r="C868" s="85">
        <v>0.83999999999999986</v>
      </c>
      <c r="D868" s="85">
        <v>14</v>
      </c>
      <c r="E868" s="85">
        <v>1.0000000000000142</v>
      </c>
      <c r="F868" s="85">
        <v>-11.999999999999986</v>
      </c>
      <c r="G868" s="85">
        <v>-0.5</v>
      </c>
      <c r="H868" s="113"/>
      <c r="P868" s="21" t="str">
        <f t="shared" ref="P868:P882" si="378">IF(A868&lt;=$B$844,"A","B")</f>
        <v>A</v>
      </c>
      <c r="Q868" s="85">
        <f t="shared" si="376"/>
        <v>0</v>
      </c>
      <c r="R868" s="85">
        <f t="shared" si="376"/>
        <v>0</v>
      </c>
      <c r="S868" s="85">
        <f t="shared" si="376"/>
        <v>0</v>
      </c>
      <c r="T868" s="85">
        <f t="shared" si="376"/>
        <v>0</v>
      </c>
      <c r="U868" s="85">
        <f t="shared" si="376"/>
        <v>0</v>
      </c>
      <c r="V868" s="85">
        <f t="shared" si="376"/>
        <v>0</v>
      </c>
      <c r="W868" s="33"/>
      <c r="X868" s="85">
        <f t="shared" ref="X868:X882" si="379">IF($P868="A",B868,0)</f>
        <v>2.3000000000000007</v>
      </c>
      <c r="Y868" s="85">
        <f t="shared" si="377"/>
        <v>0.83999999999999986</v>
      </c>
      <c r="Z868" s="85">
        <f t="shared" si="377"/>
        <v>14</v>
      </c>
      <c r="AA868" s="85">
        <f t="shared" si="377"/>
        <v>1.0000000000000142</v>
      </c>
      <c r="AB868" s="85">
        <f t="shared" si="377"/>
        <v>-11.999999999999986</v>
      </c>
      <c r="AC868" s="85">
        <f t="shared" si="377"/>
        <v>-0.5</v>
      </c>
    </row>
    <row r="869" spans="1:29" x14ac:dyDescent="0.3">
      <c r="A869" s="67">
        <v>17100</v>
      </c>
      <c r="B869" s="85">
        <v>0.5</v>
      </c>
      <c r="C869" s="85">
        <v>0.42999999999999972</v>
      </c>
      <c r="D869" s="85">
        <v>1.4999999999999716</v>
      </c>
      <c r="E869" s="85">
        <v>-4</v>
      </c>
      <c r="F869" s="85">
        <v>-3</v>
      </c>
      <c r="G869" s="85">
        <v>0</v>
      </c>
      <c r="H869" s="113"/>
      <c r="P869" s="21" t="str">
        <f t="shared" si="378"/>
        <v>A</v>
      </c>
      <c r="Q869" s="85">
        <f t="shared" si="376"/>
        <v>0</v>
      </c>
      <c r="R869" s="85">
        <f t="shared" si="376"/>
        <v>0</v>
      </c>
      <c r="S869" s="85">
        <f t="shared" si="376"/>
        <v>0</v>
      </c>
      <c r="T869" s="85">
        <f t="shared" si="376"/>
        <v>0</v>
      </c>
      <c r="U869" s="85">
        <f t="shared" si="376"/>
        <v>0</v>
      </c>
      <c r="V869" s="85">
        <f t="shared" si="376"/>
        <v>0</v>
      </c>
      <c r="W869" s="33"/>
      <c r="X869" s="85">
        <f t="shared" si="379"/>
        <v>0.5</v>
      </c>
      <c r="Y869" s="85">
        <f t="shared" si="377"/>
        <v>0.42999999999999972</v>
      </c>
      <c r="Z869" s="85">
        <f t="shared" si="377"/>
        <v>1.4999999999999716</v>
      </c>
      <c r="AA869" s="85">
        <f t="shared" si="377"/>
        <v>-4</v>
      </c>
      <c r="AB869" s="85">
        <f t="shared" si="377"/>
        <v>-3</v>
      </c>
      <c r="AC869" s="85">
        <f t="shared" si="377"/>
        <v>0</v>
      </c>
    </row>
    <row r="870" spans="1:29" x14ac:dyDescent="0.3">
      <c r="A870" s="67">
        <v>17200</v>
      </c>
      <c r="B870" s="85">
        <v>0.39999999999999858</v>
      </c>
      <c r="C870" s="85">
        <v>0.40000000000000036</v>
      </c>
      <c r="D870" s="85">
        <v>-0.5</v>
      </c>
      <c r="E870" s="85">
        <v>-6</v>
      </c>
      <c r="F870" s="85">
        <v>-2.5</v>
      </c>
      <c r="G870" s="85">
        <v>0</v>
      </c>
      <c r="H870" s="113"/>
      <c r="P870" s="21" t="str">
        <f t="shared" si="378"/>
        <v>A</v>
      </c>
      <c r="Q870" s="85">
        <f t="shared" si="376"/>
        <v>0</v>
      </c>
      <c r="R870" s="85">
        <f t="shared" si="376"/>
        <v>0</v>
      </c>
      <c r="S870" s="85">
        <f t="shared" si="376"/>
        <v>0</v>
      </c>
      <c r="T870" s="85">
        <f t="shared" si="376"/>
        <v>0</v>
      </c>
      <c r="U870" s="85">
        <f t="shared" si="376"/>
        <v>0</v>
      </c>
      <c r="V870" s="85">
        <f t="shared" si="376"/>
        <v>0</v>
      </c>
      <c r="W870" s="33"/>
      <c r="X870" s="85">
        <f t="shared" si="379"/>
        <v>0.39999999999999858</v>
      </c>
      <c r="Y870" s="85">
        <f t="shared" si="377"/>
        <v>0.40000000000000036</v>
      </c>
      <c r="Z870" s="85">
        <f t="shared" si="377"/>
        <v>-0.5</v>
      </c>
      <c r="AA870" s="85">
        <f t="shared" si="377"/>
        <v>-6</v>
      </c>
      <c r="AB870" s="85">
        <f t="shared" si="377"/>
        <v>-2.5</v>
      </c>
      <c r="AC870" s="85">
        <f t="shared" si="377"/>
        <v>0</v>
      </c>
    </row>
    <row r="871" spans="1:29" x14ac:dyDescent="0.3">
      <c r="A871" s="67">
        <v>17300</v>
      </c>
      <c r="B871" s="85">
        <v>-0.14999999999999858</v>
      </c>
      <c r="C871" s="85">
        <v>0.34000000000000163</v>
      </c>
      <c r="D871" s="85">
        <v>-4.5</v>
      </c>
      <c r="E871" s="85">
        <v>-8.9999999999999716</v>
      </c>
      <c r="F871" s="85">
        <v>-0.5</v>
      </c>
      <c r="G871" s="85">
        <v>0.5</v>
      </c>
      <c r="H871" s="113"/>
      <c r="P871" s="21" t="str">
        <f t="shared" si="378"/>
        <v>A</v>
      </c>
      <c r="Q871" s="85">
        <f t="shared" si="376"/>
        <v>0</v>
      </c>
      <c r="R871" s="85">
        <f t="shared" si="376"/>
        <v>0</v>
      </c>
      <c r="S871" s="85">
        <f t="shared" si="376"/>
        <v>0</v>
      </c>
      <c r="T871" s="85">
        <f t="shared" si="376"/>
        <v>0</v>
      </c>
      <c r="U871" s="85">
        <f t="shared" si="376"/>
        <v>0</v>
      </c>
      <c r="V871" s="85">
        <f t="shared" si="376"/>
        <v>0</v>
      </c>
      <c r="W871" s="33"/>
      <c r="X871" s="85">
        <f t="shared" si="379"/>
        <v>-0.14999999999999858</v>
      </c>
      <c r="Y871" s="85">
        <f t="shared" si="377"/>
        <v>0.34000000000000163</v>
      </c>
      <c r="Z871" s="85">
        <f t="shared" si="377"/>
        <v>-4.5</v>
      </c>
      <c r="AA871" s="85">
        <f t="shared" si="377"/>
        <v>-8.9999999999999716</v>
      </c>
      <c r="AB871" s="85">
        <f t="shared" si="377"/>
        <v>-0.5</v>
      </c>
      <c r="AC871" s="85">
        <f t="shared" si="377"/>
        <v>0.5</v>
      </c>
    </row>
    <row r="872" spans="1:29" x14ac:dyDescent="0.3">
      <c r="A872" s="67">
        <v>17400</v>
      </c>
      <c r="B872" s="85">
        <v>-1.1000000000000014</v>
      </c>
      <c r="C872" s="85">
        <v>0.25999999999999979</v>
      </c>
      <c r="D872" s="85">
        <v>-9.0000000000001137</v>
      </c>
      <c r="E872" s="85">
        <v>-12.000000000000028</v>
      </c>
      <c r="F872" s="85">
        <v>1.5</v>
      </c>
      <c r="G872" s="85">
        <v>0</v>
      </c>
      <c r="H872" s="113"/>
      <c r="P872" s="21" t="str">
        <f t="shared" si="378"/>
        <v>A</v>
      </c>
      <c r="Q872" s="85">
        <f>IF($P872="B",B872,0)</f>
        <v>0</v>
      </c>
      <c r="R872" s="85">
        <f t="shared" si="376"/>
        <v>0</v>
      </c>
      <c r="S872" s="85">
        <f t="shared" si="376"/>
        <v>0</v>
      </c>
      <c r="T872" s="85">
        <f t="shared" si="376"/>
        <v>0</v>
      </c>
      <c r="U872" s="85">
        <f t="shared" si="376"/>
        <v>0</v>
      </c>
      <c r="V872" s="85">
        <f t="shared" si="376"/>
        <v>0</v>
      </c>
      <c r="W872" s="33"/>
      <c r="X872" s="85">
        <f t="shared" si="379"/>
        <v>-1.1000000000000014</v>
      </c>
      <c r="Y872" s="85">
        <f t="shared" si="377"/>
        <v>0.25999999999999979</v>
      </c>
      <c r="Z872" s="85">
        <f t="shared" si="377"/>
        <v>-9.0000000000001137</v>
      </c>
      <c r="AA872" s="85">
        <f t="shared" si="377"/>
        <v>-12.000000000000028</v>
      </c>
      <c r="AB872" s="85">
        <f t="shared" si="377"/>
        <v>1.5</v>
      </c>
      <c r="AC872" s="85">
        <f t="shared" si="377"/>
        <v>0</v>
      </c>
    </row>
    <row r="873" spans="1:29" x14ac:dyDescent="0.3">
      <c r="A873" s="67">
        <v>17500</v>
      </c>
      <c r="B873" s="85">
        <v>-1.9000000000000057</v>
      </c>
      <c r="C873" s="85">
        <v>0.25</v>
      </c>
      <c r="D873" s="85">
        <v>-11</v>
      </c>
      <c r="E873" s="85">
        <v>-14.5</v>
      </c>
      <c r="F873" s="85">
        <v>1</v>
      </c>
      <c r="G873" s="85">
        <v>0.5</v>
      </c>
      <c r="H873" s="113"/>
      <c r="P873" s="21" t="str">
        <f t="shared" si="378"/>
        <v>A</v>
      </c>
      <c r="Q873" s="85">
        <f t="shared" ref="Q873:Q882" si="380">IF($P873="B",B873,0)</f>
        <v>0</v>
      </c>
      <c r="R873" s="85">
        <f t="shared" si="376"/>
        <v>0</v>
      </c>
      <c r="S873" s="85">
        <f t="shared" si="376"/>
        <v>0</v>
      </c>
      <c r="T873" s="85">
        <f t="shared" si="376"/>
        <v>0</v>
      </c>
      <c r="U873" s="85">
        <f t="shared" si="376"/>
        <v>0</v>
      </c>
      <c r="V873" s="85">
        <f t="shared" si="376"/>
        <v>0</v>
      </c>
      <c r="W873" s="33"/>
      <c r="X873" s="85">
        <f t="shared" si="379"/>
        <v>-1.9000000000000057</v>
      </c>
      <c r="Y873" s="85">
        <f t="shared" si="377"/>
        <v>0.25</v>
      </c>
      <c r="Z873" s="85">
        <f t="shared" si="377"/>
        <v>-11</v>
      </c>
      <c r="AA873" s="85">
        <f t="shared" si="377"/>
        <v>-14.5</v>
      </c>
      <c r="AB873" s="85">
        <f t="shared" si="377"/>
        <v>1</v>
      </c>
      <c r="AC873" s="85">
        <f t="shared" si="377"/>
        <v>0.5</v>
      </c>
    </row>
    <row r="874" spans="1:29" x14ac:dyDescent="0.3">
      <c r="A874" s="67">
        <v>17600</v>
      </c>
      <c r="B874" s="85">
        <v>-2.4000000000000057</v>
      </c>
      <c r="C874" s="85">
        <v>0.29000000000000092</v>
      </c>
      <c r="D874" s="85">
        <v>-10</v>
      </c>
      <c r="E874" s="85">
        <v>-17.499999999999943</v>
      </c>
      <c r="F874" s="85">
        <v>-1.0000000000000284</v>
      </c>
      <c r="G874" s="85">
        <v>0.5</v>
      </c>
      <c r="H874" s="113"/>
      <c r="P874" s="21" t="str">
        <f t="shared" si="378"/>
        <v>A</v>
      </c>
      <c r="Q874" s="85">
        <f t="shared" si="380"/>
        <v>0</v>
      </c>
      <c r="R874" s="85">
        <f t="shared" si="376"/>
        <v>0</v>
      </c>
      <c r="S874" s="85">
        <f t="shared" si="376"/>
        <v>0</v>
      </c>
      <c r="T874" s="85">
        <f t="shared" si="376"/>
        <v>0</v>
      </c>
      <c r="U874" s="85">
        <f t="shared" si="376"/>
        <v>0</v>
      </c>
      <c r="V874" s="85">
        <f t="shared" si="376"/>
        <v>0</v>
      </c>
      <c r="W874" s="33"/>
      <c r="X874" s="85">
        <f t="shared" si="379"/>
        <v>-2.4000000000000057</v>
      </c>
      <c r="Y874" s="85">
        <f t="shared" si="377"/>
        <v>0.29000000000000092</v>
      </c>
      <c r="Z874" s="85">
        <f t="shared" si="377"/>
        <v>-10</v>
      </c>
      <c r="AA874" s="85">
        <f t="shared" si="377"/>
        <v>-17.499999999999943</v>
      </c>
      <c r="AB874" s="85">
        <f t="shared" si="377"/>
        <v>-1.0000000000000284</v>
      </c>
      <c r="AC874" s="85">
        <f t="shared" si="377"/>
        <v>0.5</v>
      </c>
    </row>
    <row r="875" spans="1:29" x14ac:dyDescent="0.3">
      <c r="A875" s="67">
        <v>17700</v>
      </c>
      <c r="B875" s="85">
        <v>-1.6500000000000057</v>
      </c>
      <c r="C875" s="85">
        <v>0.45000000000000107</v>
      </c>
      <c r="D875" s="85">
        <v>-7</v>
      </c>
      <c r="E875" s="85">
        <v>-22</v>
      </c>
      <c r="F875" s="85">
        <v>-7</v>
      </c>
      <c r="G875" s="85">
        <v>0.5</v>
      </c>
      <c r="H875" s="113"/>
      <c r="P875" s="21" t="str">
        <f t="shared" si="378"/>
        <v>A</v>
      </c>
      <c r="Q875" s="85">
        <f t="shared" si="380"/>
        <v>0</v>
      </c>
      <c r="R875" s="85">
        <f t="shared" si="376"/>
        <v>0</v>
      </c>
      <c r="S875" s="85">
        <f t="shared" si="376"/>
        <v>0</v>
      </c>
      <c r="T875" s="85">
        <f t="shared" si="376"/>
        <v>0</v>
      </c>
      <c r="U875" s="85">
        <f t="shared" si="376"/>
        <v>0</v>
      </c>
      <c r="V875" s="85">
        <f t="shared" si="376"/>
        <v>0</v>
      </c>
      <c r="W875" s="33"/>
      <c r="X875" s="85">
        <f t="shared" si="379"/>
        <v>-1.6500000000000057</v>
      </c>
      <c r="Y875" s="85">
        <f t="shared" si="377"/>
        <v>0.45000000000000107</v>
      </c>
      <c r="Z875" s="85">
        <f t="shared" si="377"/>
        <v>-7</v>
      </c>
      <c r="AA875" s="85">
        <f t="shared" si="377"/>
        <v>-22</v>
      </c>
      <c r="AB875" s="85">
        <f t="shared" si="377"/>
        <v>-7</v>
      </c>
      <c r="AC875" s="85">
        <f t="shared" si="377"/>
        <v>0.5</v>
      </c>
    </row>
    <row r="876" spans="1:29" x14ac:dyDescent="0.3">
      <c r="A876" s="67">
        <v>17800</v>
      </c>
      <c r="B876" s="85">
        <v>-4.1999999999999886</v>
      </c>
      <c r="C876" s="85">
        <v>0.37999999999999901</v>
      </c>
      <c r="D876" s="85">
        <v>-4.5</v>
      </c>
      <c r="E876" s="85">
        <v>-19.999999999999943</v>
      </c>
      <c r="F876" s="85">
        <v>-8.4999999999999716</v>
      </c>
      <c r="G876" s="85">
        <v>0.5</v>
      </c>
      <c r="H876" s="113"/>
      <c r="P876" s="21" t="str">
        <f t="shared" si="378"/>
        <v>A</v>
      </c>
      <c r="Q876" s="85">
        <f t="shared" si="380"/>
        <v>0</v>
      </c>
      <c r="R876" s="85">
        <f t="shared" si="376"/>
        <v>0</v>
      </c>
      <c r="S876" s="85">
        <f t="shared" si="376"/>
        <v>0</v>
      </c>
      <c r="T876" s="85">
        <f t="shared" si="376"/>
        <v>0</v>
      </c>
      <c r="U876" s="85">
        <f t="shared" si="376"/>
        <v>0</v>
      </c>
      <c r="V876" s="85">
        <f t="shared" si="376"/>
        <v>0</v>
      </c>
      <c r="W876" s="33"/>
      <c r="X876" s="85">
        <f t="shared" si="379"/>
        <v>-4.1999999999999886</v>
      </c>
      <c r="Y876" s="85">
        <f t="shared" si="377"/>
        <v>0.37999999999999901</v>
      </c>
      <c r="Z876" s="85">
        <f t="shared" si="377"/>
        <v>-4.5</v>
      </c>
      <c r="AA876" s="85">
        <f t="shared" si="377"/>
        <v>-19.999999999999943</v>
      </c>
      <c r="AB876" s="85">
        <f t="shared" si="377"/>
        <v>-8.4999999999999716</v>
      </c>
      <c r="AC876" s="85">
        <f t="shared" si="377"/>
        <v>0.5</v>
      </c>
    </row>
    <row r="877" spans="1:29" x14ac:dyDescent="0.3">
      <c r="A877" s="67">
        <v>17900</v>
      </c>
      <c r="B877" s="85">
        <v>-7.0500000000000114</v>
      </c>
      <c r="C877" s="85">
        <v>0.32000000000000028</v>
      </c>
      <c r="D877" s="85">
        <v>2.5</v>
      </c>
      <c r="E877" s="85">
        <v>-15</v>
      </c>
      <c r="F877" s="85">
        <v>-10.999999999999972</v>
      </c>
      <c r="G877" s="85">
        <v>1</v>
      </c>
      <c r="H877" s="113"/>
      <c r="P877" s="21" t="str">
        <f t="shared" si="378"/>
        <v>B</v>
      </c>
      <c r="Q877" s="85">
        <f t="shared" si="380"/>
        <v>-7.0500000000000114</v>
      </c>
      <c r="R877" s="85">
        <f t="shared" si="376"/>
        <v>0.32000000000000028</v>
      </c>
      <c r="S877" s="85">
        <f t="shared" si="376"/>
        <v>2.5</v>
      </c>
      <c r="T877" s="85">
        <f t="shared" si="376"/>
        <v>-15</v>
      </c>
      <c r="U877" s="85">
        <f t="shared" si="376"/>
        <v>-10.999999999999972</v>
      </c>
      <c r="V877" s="85">
        <f t="shared" si="376"/>
        <v>1</v>
      </c>
      <c r="W877" s="33"/>
      <c r="X877" s="85">
        <f t="shared" si="379"/>
        <v>0</v>
      </c>
      <c r="Y877" s="85">
        <f t="shared" si="377"/>
        <v>0</v>
      </c>
      <c r="Z877" s="85">
        <f t="shared" si="377"/>
        <v>0</v>
      </c>
      <c r="AA877" s="85">
        <f t="shared" si="377"/>
        <v>0</v>
      </c>
      <c r="AB877" s="85">
        <f t="shared" si="377"/>
        <v>0</v>
      </c>
      <c r="AC877" s="85">
        <f t="shared" si="377"/>
        <v>0</v>
      </c>
    </row>
    <row r="878" spans="1:29" x14ac:dyDescent="0.3">
      <c r="A878" s="67">
        <v>18000</v>
      </c>
      <c r="B878" s="85">
        <v>-9.0500000000000114</v>
      </c>
      <c r="C878" s="85">
        <v>0.33999999999999986</v>
      </c>
      <c r="D878" s="85">
        <v>12</v>
      </c>
      <c r="E878" s="85">
        <v>-9.5000000000001137</v>
      </c>
      <c r="F878" s="85">
        <v>-16.5</v>
      </c>
      <c r="G878" s="85">
        <v>0.99999999999999289</v>
      </c>
      <c r="H878" s="113"/>
      <c r="P878" s="21" t="str">
        <f t="shared" si="378"/>
        <v>B</v>
      </c>
      <c r="Q878" s="85">
        <f t="shared" si="380"/>
        <v>-9.0500000000000114</v>
      </c>
      <c r="R878" s="85">
        <f t="shared" si="376"/>
        <v>0.33999999999999986</v>
      </c>
      <c r="S878" s="85">
        <f t="shared" si="376"/>
        <v>12</v>
      </c>
      <c r="T878" s="85">
        <f t="shared" si="376"/>
        <v>-9.5000000000001137</v>
      </c>
      <c r="U878" s="85">
        <f t="shared" si="376"/>
        <v>-16.5</v>
      </c>
      <c r="V878" s="85">
        <f t="shared" si="376"/>
        <v>0.99999999999999289</v>
      </c>
      <c r="W878" s="33"/>
      <c r="X878" s="85">
        <f t="shared" si="379"/>
        <v>0</v>
      </c>
      <c r="Y878" s="85">
        <f t="shared" si="377"/>
        <v>0</v>
      </c>
      <c r="Z878" s="85">
        <f t="shared" si="377"/>
        <v>0</v>
      </c>
      <c r="AA878" s="85">
        <f t="shared" si="377"/>
        <v>0</v>
      </c>
      <c r="AB878" s="85">
        <f t="shared" si="377"/>
        <v>0</v>
      </c>
      <c r="AC878" s="85">
        <f t="shared" si="377"/>
        <v>0</v>
      </c>
    </row>
    <row r="879" spans="1:29" x14ac:dyDescent="0.3">
      <c r="A879" s="67">
        <v>18100</v>
      </c>
      <c r="B879" s="85">
        <v>-11.050000000000011</v>
      </c>
      <c r="C879" s="85">
        <v>0.38999999999999879</v>
      </c>
      <c r="D879" s="85">
        <v>23</v>
      </c>
      <c r="E879" s="85">
        <v>-3.5</v>
      </c>
      <c r="F879" s="85">
        <v>-22.499999999999986</v>
      </c>
      <c r="G879" s="85">
        <v>1.5</v>
      </c>
      <c r="H879" s="113"/>
      <c r="P879" s="21" t="str">
        <f t="shared" si="378"/>
        <v>B</v>
      </c>
      <c r="Q879" s="85">
        <f t="shared" si="380"/>
        <v>-11.050000000000011</v>
      </c>
      <c r="R879" s="85">
        <f t="shared" si="376"/>
        <v>0.38999999999999879</v>
      </c>
      <c r="S879" s="85">
        <f t="shared" si="376"/>
        <v>23</v>
      </c>
      <c r="T879" s="85">
        <f t="shared" si="376"/>
        <v>-3.5</v>
      </c>
      <c r="U879" s="85">
        <f t="shared" si="376"/>
        <v>-22.499999999999986</v>
      </c>
      <c r="V879" s="85">
        <f t="shared" si="376"/>
        <v>1.5</v>
      </c>
      <c r="W879" s="33"/>
      <c r="X879" s="85">
        <f t="shared" si="379"/>
        <v>0</v>
      </c>
      <c r="Y879" s="85">
        <f t="shared" si="377"/>
        <v>0</v>
      </c>
      <c r="Z879" s="85">
        <f t="shared" si="377"/>
        <v>0</v>
      </c>
      <c r="AA879" s="85">
        <f t="shared" si="377"/>
        <v>0</v>
      </c>
      <c r="AB879" s="85">
        <f t="shared" si="377"/>
        <v>0</v>
      </c>
      <c r="AC879" s="85">
        <f t="shared" si="377"/>
        <v>0</v>
      </c>
    </row>
    <row r="880" spans="1:29" x14ac:dyDescent="0.3">
      <c r="A880" s="67">
        <v>18200</v>
      </c>
      <c r="B880" s="85">
        <v>-21.399999999999977</v>
      </c>
      <c r="C880" s="85">
        <v>-0.28999999999999915</v>
      </c>
      <c r="D880" s="85">
        <v>20</v>
      </c>
      <c r="E880" s="85">
        <v>17</v>
      </c>
      <c r="F880" s="85">
        <v>-4.5</v>
      </c>
      <c r="G880" s="85">
        <v>1</v>
      </c>
      <c r="H880" s="113"/>
      <c r="P880" s="21" t="str">
        <f t="shared" si="378"/>
        <v>B</v>
      </c>
      <c r="Q880" s="85">
        <f t="shared" si="380"/>
        <v>-21.399999999999977</v>
      </c>
      <c r="R880" s="85">
        <f t="shared" si="376"/>
        <v>-0.28999999999999915</v>
      </c>
      <c r="S880" s="85">
        <f t="shared" si="376"/>
        <v>20</v>
      </c>
      <c r="T880" s="85">
        <f t="shared" si="376"/>
        <v>17</v>
      </c>
      <c r="U880" s="85">
        <f t="shared" si="376"/>
        <v>-4.5</v>
      </c>
      <c r="V880" s="85">
        <f t="shared" si="376"/>
        <v>1</v>
      </c>
      <c r="W880" s="33"/>
      <c r="X880" s="85">
        <f t="shared" si="379"/>
        <v>0</v>
      </c>
      <c r="Y880" s="85">
        <f t="shared" si="377"/>
        <v>0</v>
      </c>
      <c r="Z880" s="85">
        <f t="shared" si="377"/>
        <v>0</v>
      </c>
      <c r="AA880" s="85">
        <f t="shared" si="377"/>
        <v>0</v>
      </c>
      <c r="AB880" s="85">
        <f t="shared" si="377"/>
        <v>0</v>
      </c>
      <c r="AC880" s="85">
        <f t="shared" si="377"/>
        <v>0</v>
      </c>
    </row>
    <row r="881" spans="1:29" x14ac:dyDescent="0.3">
      <c r="A881" s="67">
        <v>18300</v>
      </c>
      <c r="B881" s="85">
        <v>-25.599999999999966</v>
      </c>
      <c r="C881" s="85">
        <v>-0.58000000000000007</v>
      </c>
      <c r="D881" s="85">
        <v>12.5</v>
      </c>
      <c r="E881" s="85">
        <v>18.000000000000057</v>
      </c>
      <c r="F881" s="85">
        <v>5.0000000000000036</v>
      </c>
      <c r="G881" s="85">
        <v>0.5</v>
      </c>
      <c r="H881" s="113"/>
      <c r="P881" s="21" t="str">
        <f t="shared" si="378"/>
        <v>B</v>
      </c>
      <c r="Q881" s="85">
        <f t="shared" si="380"/>
        <v>-25.599999999999966</v>
      </c>
      <c r="R881" s="85">
        <f t="shared" si="376"/>
        <v>-0.58000000000000007</v>
      </c>
      <c r="S881" s="85">
        <f t="shared" si="376"/>
        <v>12.5</v>
      </c>
      <c r="T881" s="85">
        <f t="shared" si="376"/>
        <v>18.000000000000057</v>
      </c>
      <c r="U881" s="85">
        <f t="shared" si="376"/>
        <v>5.0000000000000036</v>
      </c>
      <c r="V881" s="85">
        <f t="shared" si="376"/>
        <v>0.5</v>
      </c>
      <c r="W881" s="33"/>
      <c r="X881" s="85">
        <f t="shared" si="379"/>
        <v>0</v>
      </c>
      <c r="Y881" s="85">
        <f t="shared" si="377"/>
        <v>0</v>
      </c>
      <c r="Z881" s="85">
        <f t="shared" si="377"/>
        <v>0</v>
      </c>
      <c r="AA881" s="85">
        <f t="shared" si="377"/>
        <v>0</v>
      </c>
      <c r="AB881" s="85">
        <f t="shared" si="377"/>
        <v>0</v>
      </c>
      <c r="AC881" s="85">
        <f t="shared" si="377"/>
        <v>0</v>
      </c>
    </row>
    <row r="882" spans="1:29" x14ac:dyDescent="0.3">
      <c r="A882" s="67">
        <v>18400</v>
      </c>
      <c r="B882" s="85">
        <v>-23.849999999999966</v>
      </c>
      <c r="C882" s="85">
        <v>-0.33000000000000007</v>
      </c>
      <c r="D882" s="85">
        <v>17.499999999999943</v>
      </c>
      <c r="E882" s="85">
        <v>13.500000000000028</v>
      </c>
      <c r="F882" s="85">
        <v>-3.5000000000000018</v>
      </c>
      <c r="G882" s="85">
        <v>0.5</v>
      </c>
      <c r="H882" s="113"/>
      <c r="P882" s="21" t="str">
        <f t="shared" si="378"/>
        <v>B</v>
      </c>
      <c r="Q882" s="85">
        <f t="shared" si="380"/>
        <v>-23.849999999999966</v>
      </c>
      <c r="R882" s="85">
        <f t="shared" si="376"/>
        <v>-0.33000000000000007</v>
      </c>
      <c r="S882" s="85">
        <f t="shared" si="376"/>
        <v>17.499999999999943</v>
      </c>
      <c r="T882" s="85">
        <f t="shared" si="376"/>
        <v>13.500000000000028</v>
      </c>
      <c r="U882" s="85">
        <f t="shared" si="376"/>
        <v>-3.5000000000000018</v>
      </c>
      <c r="V882" s="85">
        <f t="shared" si="376"/>
        <v>0.5</v>
      </c>
      <c r="W882" s="33"/>
      <c r="X882" s="85">
        <f t="shared" si="379"/>
        <v>0</v>
      </c>
      <c r="Y882" s="85">
        <f t="shared" si="377"/>
        <v>0</v>
      </c>
      <c r="Z882" s="85">
        <f t="shared" si="377"/>
        <v>0</v>
      </c>
      <c r="AA882" s="85">
        <f t="shared" si="377"/>
        <v>0</v>
      </c>
      <c r="AB882" s="85">
        <f t="shared" si="377"/>
        <v>0</v>
      </c>
      <c r="AC882" s="85">
        <f t="shared" si="377"/>
        <v>0</v>
      </c>
    </row>
    <row r="883" spans="1:29" x14ac:dyDescent="0.3">
      <c r="A883" s="68" t="s">
        <v>120</v>
      </c>
      <c r="B883" s="87">
        <v>-7.2500000000000071</v>
      </c>
      <c r="C883" s="87">
        <v>4.1800000000000015</v>
      </c>
      <c r="D883" s="87">
        <v>-25.000000000000142</v>
      </c>
      <c r="E883" s="87">
        <v>-104.49999999999989</v>
      </c>
      <c r="F883" s="87">
        <v>-37.499999999999986</v>
      </c>
      <c r="G883" s="87">
        <v>2</v>
      </c>
      <c r="H883" s="114"/>
      <c r="I883" s="105">
        <f>Q883</f>
        <v>-97.999999999999943</v>
      </c>
      <c r="J883" s="105">
        <f>R883</f>
        <v>-0.15000000000000036</v>
      </c>
      <c r="K883" s="105">
        <f t="shared" ref="K883:N883" si="381">S883</f>
        <v>87.499999999999943</v>
      </c>
      <c r="L883" s="105">
        <f t="shared" si="381"/>
        <v>20.499999999999972</v>
      </c>
      <c r="M883" s="105">
        <f t="shared" si="381"/>
        <v>-52.999999999999957</v>
      </c>
      <c r="N883" s="105">
        <f t="shared" si="381"/>
        <v>5.4999999999999929</v>
      </c>
      <c r="P883" s="21"/>
      <c r="Q883" s="106">
        <f t="shared" ref="Q883:V883" si="382">+SUM(Q867:Q882)</f>
        <v>-97.999999999999943</v>
      </c>
      <c r="R883" s="106">
        <f t="shared" si="382"/>
        <v>-0.15000000000000036</v>
      </c>
      <c r="S883" s="106">
        <f t="shared" si="382"/>
        <v>87.499999999999943</v>
      </c>
      <c r="T883" s="106">
        <f t="shared" si="382"/>
        <v>20.499999999999972</v>
      </c>
      <c r="U883" s="106">
        <f t="shared" si="382"/>
        <v>-52.999999999999957</v>
      </c>
      <c r="V883" s="106">
        <f t="shared" si="382"/>
        <v>5.4999999999999929</v>
      </c>
      <c r="W883" s="33"/>
      <c r="X883" s="33"/>
      <c r="Y883" s="33"/>
      <c r="Z883" s="33"/>
      <c r="AA883" s="33"/>
      <c r="AB883" s="33"/>
      <c r="AC883" s="33"/>
    </row>
    <row r="885" spans="1:29" x14ac:dyDescent="0.3">
      <c r="A885" s="69" t="s">
        <v>134</v>
      </c>
      <c r="B885" s="69" t="s">
        <v>135</v>
      </c>
      <c r="C885" s="69" t="s">
        <v>4</v>
      </c>
      <c r="D885" s="97"/>
      <c r="E885" s="97"/>
      <c r="F885" s="69" t="s">
        <v>136</v>
      </c>
      <c r="G885" s="69" t="s">
        <v>6</v>
      </c>
      <c r="H885" s="82"/>
    </row>
    <row r="886" spans="1:29" x14ac:dyDescent="0.3">
      <c r="A886" s="94">
        <v>17833.7</v>
      </c>
      <c r="B886" s="83">
        <v>17800</v>
      </c>
      <c r="C886" s="95">
        <v>44980</v>
      </c>
      <c r="D886" s="95"/>
      <c r="E886" s="33"/>
      <c r="F886" s="98">
        <v>44963</v>
      </c>
      <c r="G886" s="96">
        <v>0.53233796296296299</v>
      </c>
      <c r="H886" s="112"/>
    </row>
    <row r="887" spans="1:29" x14ac:dyDescent="0.3">
      <c r="A887" s="91" t="s">
        <v>128</v>
      </c>
      <c r="B887" s="92" t="s">
        <v>121</v>
      </c>
      <c r="C887" s="92" t="s">
        <v>122</v>
      </c>
      <c r="D887" s="92" t="s">
        <v>123</v>
      </c>
      <c r="E887" s="92" t="s">
        <v>124</v>
      </c>
      <c r="F887" s="92" t="s">
        <v>125</v>
      </c>
      <c r="G887" s="92" t="s">
        <v>126</v>
      </c>
      <c r="H887" s="92"/>
    </row>
    <row r="888" spans="1:29" x14ac:dyDescent="0.3">
      <c r="A888" s="68" t="s">
        <v>44</v>
      </c>
      <c r="B888" s="68" t="s">
        <v>33</v>
      </c>
      <c r="C888" s="68" t="s">
        <v>32</v>
      </c>
      <c r="D888" s="68" t="s">
        <v>113</v>
      </c>
      <c r="E888" s="68" t="s">
        <v>115</v>
      </c>
      <c r="F888" s="68" t="s">
        <v>112</v>
      </c>
      <c r="G888" s="68" t="s">
        <v>114</v>
      </c>
      <c r="H888" s="82"/>
      <c r="P888" s="21"/>
      <c r="Q888" s="106">
        <f>+SUM(Q889:Q904)</f>
        <v>115.4500000000001</v>
      </c>
      <c r="R888" s="106">
        <f t="shared" ref="R888:V888" si="383">+SUM(R889:R904)</f>
        <v>3.0699999999999985</v>
      </c>
      <c r="S888" s="106">
        <f t="shared" si="383"/>
        <v>15.499999999999943</v>
      </c>
      <c r="T888" s="106">
        <f t="shared" si="383"/>
        <v>-92.500000000000085</v>
      </c>
      <c r="U888" s="106">
        <f t="shared" si="383"/>
        <v>-47.5</v>
      </c>
      <c r="V888" s="106">
        <f t="shared" si="383"/>
        <v>1</v>
      </c>
      <c r="W888" s="33"/>
      <c r="X888" s="33"/>
      <c r="Y888" s="33"/>
      <c r="Z888" s="33"/>
      <c r="AA888" s="33"/>
      <c r="AB888" s="33"/>
      <c r="AC888" s="33"/>
    </row>
    <row r="889" spans="1:29" x14ac:dyDescent="0.3">
      <c r="A889" s="67">
        <v>17400</v>
      </c>
      <c r="B889" s="85">
        <v>28.450000000000045</v>
      </c>
      <c r="C889" s="85">
        <v>0.74000000000000021</v>
      </c>
      <c r="D889" s="85">
        <v>13</v>
      </c>
      <c r="E889" s="85">
        <v>-7.5000000000000284</v>
      </c>
      <c r="F889" s="85">
        <v>-10</v>
      </c>
      <c r="G889" s="85">
        <v>0</v>
      </c>
      <c r="H889" s="113"/>
      <c r="I889" s="105">
        <f t="shared" ref="I889:N889" si="384">Q888</f>
        <v>115.4500000000001</v>
      </c>
      <c r="J889" s="105">
        <f t="shared" si="384"/>
        <v>3.0699999999999985</v>
      </c>
      <c r="K889" s="105">
        <f t="shared" si="384"/>
        <v>15.499999999999943</v>
      </c>
      <c r="L889" s="105">
        <f t="shared" si="384"/>
        <v>-92.500000000000085</v>
      </c>
      <c r="M889" s="105">
        <f t="shared" si="384"/>
        <v>-47.5</v>
      </c>
      <c r="N889" s="105">
        <f t="shared" si="384"/>
        <v>1</v>
      </c>
      <c r="P889" s="21" t="str">
        <f>IF(A889&gt;=$B$886,"A","B")</f>
        <v>B</v>
      </c>
      <c r="Q889" s="85">
        <f t="shared" ref="Q889:V904" si="385">IF($P889="B",B889,0)</f>
        <v>28.450000000000045</v>
      </c>
      <c r="R889" s="85">
        <f t="shared" si="385"/>
        <v>0.74000000000000021</v>
      </c>
      <c r="S889" s="85">
        <f t="shared" si="385"/>
        <v>13</v>
      </c>
      <c r="T889" s="85">
        <f t="shared" si="385"/>
        <v>-7.5000000000000284</v>
      </c>
      <c r="U889" s="85">
        <f t="shared" si="385"/>
        <v>-10</v>
      </c>
      <c r="V889" s="85">
        <f t="shared" si="385"/>
        <v>0</v>
      </c>
      <c r="W889" s="33"/>
      <c r="X889" s="85">
        <f>IF($P889="A",B889,0)</f>
        <v>0</v>
      </c>
      <c r="Y889" s="85">
        <f t="shared" ref="Y889:AC904" si="386">IF($P889="A",C889,0)</f>
        <v>0</v>
      </c>
      <c r="Z889" s="85">
        <f t="shared" si="386"/>
        <v>0</v>
      </c>
      <c r="AA889" s="85">
        <f t="shared" si="386"/>
        <v>0</v>
      </c>
      <c r="AB889" s="85">
        <f t="shared" si="386"/>
        <v>0</v>
      </c>
      <c r="AC889" s="85">
        <f t="shared" si="386"/>
        <v>0</v>
      </c>
    </row>
    <row r="890" spans="1:29" x14ac:dyDescent="0.3">
      <c r="A890" s="67">
        <v>17500</v>
      </c>
      <c r="B890" s="85">
        <v>30.800000000000011</v>
      </c>
      <c r="C890" s="85">
        <v>0.96999999999999886</v>
      </c>
      <c r="D890" s="85">
        <v>13.499999999999943</v>
      </c>
      <c r="E890" s="85">
        <v>-18.5</v>
      </c>
      <c r="F890" s="85">
        <v>-16</v>
      </c>
      <c r="G890" s="85">
        <v>0</v>
      </c>
      <c r="H890" s="113"/>
      <c r="P890" s="21" t="str">
        <f t="shared" ref="P890:P904" si="387">IF(A890&gt;=$B$886,"A","B")</f>
        <v>B</v>
      </c>
      <c r="Q890" s="85">
        <f t="shared" si="385"/>
        <v>30.800000000000011</v>
      </c>
      <c r="R890" s="85">
        <f t="shared" si="385"/>
        <v>0.96999999999999886</v>
      </c>
      <c r="S890" s="85">
        <f t="shared" si="385"/>
        <v>13.499999999999943</v>
      </c>
      <c r="T890" s="85">
        <f t="shared" si="385"/>
        <v>-18.5</v>
      </c>
      <c r="U890" s="85">
        <f t="shared" si="385"/>
        <v>-16</v>
      </c>
      <c r="V890" s="85">
        <f t="shared" si="385"/>
        <v>0</v>
      </c>
      <c r="W890" s="33"/>
      <c r="X890" s="85">
        <f t="shared" ref="X890:X904" si="388">IF($P890="A",B890,0)</f>
        <v>0</v>
      </c>
      <c r="Y890" s="85">
        <f t="shared" si="386"/>
        <v>0</v>
      </c>
      <c r="Z890" s="85">
        <f t="shared" si="386"/>
        <v>0</v>
      </c>
      <c r="AA890" s="85">
        <f t="shared" si="386"/>
        <v>0</v>
      </c>
      <c r="AB890" s="85">
        <f t="shared" si="386"/>
        <v>0</v>
      </c>
      <c r="AC890" s="85">
        <f t="shared" si="386"/>
        <v>0</v>
      </c>
    </row>
    <row r="891" spans="1:29" x14ac:dyDescent="0.3">
      <c r="A891" s="67">
        <v>17600</v>
      </c>
      <c r="B891" s="85">
        <v>26.5</v>
      </c>
      <c r="C891" s="85">
        <v>0.5</v>
      </c>
      <c r="D891" s="85">
        <v>-7.5</v>
      </c>
      <c r="E891" s="85">
        <v>-26.000000000000057</v>
      </c>
      <c r="F891" s="85">
        <v>-5.5</v>
      </c>
      <c r="G891" s="85">
        <v>0.5</v>
      </c>
      <c r="H891" s="113"/>
      <c r="P891" s="21" t="str">
        <f t="shared" si="387"/>
        <v>B</v>
      </c>
      <c r="Q891" s="85">
        <f t="shared" si="385"/>
        <v>26.5</v>
      </c>
      <c r="R891" s="85">
        <f t="shared" si="385"/>
        <v>0.5</v>
      </c>
      <c r="S891" s="85">
        <f t="shared" si="385"/>
        <v>-7.5</v>
      </c>
      <c r="T891" s="85">
        <f t="shared" si="385"/>
        <v>-26.000000000000057</v>
      </c>
      <c r="U891" s="85">
        <f t="shared" si="385"/>
        <v>-5.5</v>
      </c>
      <c r="V891" s="85">
        <f t="shared" si="385"/>
        <v>0.5</v>
      </c>
      <c r="W891" s="33"/>
      <c r="X891" s="85">
        <f t="shared" si="388"/>
        <v>0</v>
      </c>
      <c r="Y891" s="85">
        <f t="shared" si="386"/>
        <v>0</v>
      </c>
      <c r="Z891" s="85">
        <f t="shared" si="386"/>
        <v>0</v>
      </c>
      <c r="AA891" s="85">
        <f t="shared" si="386"/>
        <v>0</v>
      </c>
      <c r="AB891" s="85">
        <f t="shared" si="386"/>
        <v>0</v>
      </c>
      <c r="AC891" s="85">
        <f t="shared" si="386"/>
        <v>0</v>
      </c>
    </row>
    <row r="892" spans="1:29" x14ac:dyDescent="0.3">
      <c r="A892" s="67">
        <v>17700</v>
      </c>
      <c r="B892" s="85">
        <v>29.700000000000045</v>
      </c>
      <c r="C892" s="85">
        <v>0.85999999999999943</v>
      </c>
      <c r="D892" s="85">
        <v>-3.5</v>
      </c>
      <c r="E892" s="85">
        <v>-40.5</v>
      </c>
      <c r="F892" s="85">
        <v>-16</v>
      </c>
      <c r="G892" s="85">
        <v>0.5</v>
      </c>
      <c r="H892" s="113"/>
      <c r="P892" s="21" t="str">
        <f t="shared" si="387"/>
        <v>B</v>
      </c>
      <c r="Q892" s="85">
        <f t="shared" si="385"/>
        <v>29.700000000000045</v>
      </c>
      <c r="R892" s="85">
        <f t="shared" si="385"/>
        <v>0.85999999999999943</v>
      </c>
      <c r="S892" s="85">
        <f t="shared" si="385"/>
        <v>-3.5</v>
      </c>
      <c r="T892" s="85">
        <f t="shared" si="385"/>
        <v>-40.5</v>
      </c>
      <c r="U892" s="85">
        <f t="shared" si="385"/>
        <v>-16</v>
      </c>
      <c r="V892" s="85">
        <f t="shared" si="385"/>
        <v>0.5</v>
      </c>
      <c r="W892" s="33"/>
      <c r="X892" s="85">
        <f t="shared" si="388"/>
        <v>0</v>
      </c>
      <c r="Y892" s="85">
        <f t="shared" si="386"/>
        <v>0</v>
      </c>
      <c r="Z892" s="85">
        <f t="shared" si="386"/>
        <v>0</v>
      </c>
      <c r="AA892" s="85">
        <f t="shared" si="386"/>
        <v>0</v>
      </c>
      <c r="AB892" s="85">
        <f t="shared" si="386"/>
        <v>0</v>
      </c>
      <c r="AC892" s="85">
        <f t="shared" si="386"/>
        <v>0</v>
      </c>
    </row>
    <row r="893" spans="1:29" x14ac:dyDescent="0.3">
      <c r="A893" s="67">
        <v>17800</v>
      </c>
      <c r="B893" s="85">
        <v>26.549999999999983</v>
      </c>
      <c r="C893" s="85">
        <v>0.70000000000000107</v>
      </c>
      <c r="D893" s="85">
        <v>-5.5</v>
      </c>
      <c r="E893" s="85">
        <v>-40.500000000000057</v>
      </c>
      <c r="F893" s="85">
        <v>-16.5</v>
      </c>
      <c r="G893" s="85">
        <v>1</v>
      </c>
      <c r="H893" s="113"/>
      <c r="P893" s="21" t="str">
        <f t="shared" si="387"/>
        <v>A</v>
      </c>
      <c r="Q893" s="85">
        <f t="shared" si="385"/>
        <v>0</v>
      </c>
      <c r="R893" s="85">
        <f t="shared" si="385"/>
        <v>0</v>
      </c>
      <c r="S893" s="85">
        <f t="shared" si="385"/>
        <v>0</v>
      </c>
      <c r="T893" s="85">
        <f t="shared" si="385"/>
        <v>0</v>
      </c>
      <c r="U893" s="85">
        <f t="shared" si="385"/>
        <v>0</v>
      </c>
      <c r="V893" s="85">
        <f t="shared" si="385"/>
        <v>0</v>
      </c>
      <c r="W893" s="33"/>
      <c r="X893" s="85">
        <f t="shared" si="388"/>
        <v>26.549999999999983</v>
      </c>
      <c r="Y893" s="85">
        <f t="shared" si="386"/>
        <v>0.70000000000000107</v>
      </c>
      <c r="Z893" s="85">
        <f t="shared" si="386"/>
        <v>-5.5</v>
      </c>
      <c r="AA893" s="85">
        <f t="shared" si="386"/>
        <v>-40.500000000000057</v>
      </c>
      <c r="AB893" s="85">
        <f t="shared" si="386"/>
        <v>-16.5</v>
      </c>
      <c r="AC893" s="85">
        <f t="shared" si="386"/>
        <v>1</v>
      </c>
    </row>
    <row r="894" spans="1:29" x14ac:dyDescent="0.3">
      <c r="A894" s="67">
        <v>17900</v>
      </c>
      <c r="B894" s="85">
        <v>26.449999999999989</v>
      </c>
      <c r="C894" s="85">
        <v>0.85999999999999943</v>
      </c>
      <c r="D894" s="85">
        <v>2</v>
      </c>
      <c r="E894" s="85">
        <v>-44</v>
      </c>
      <c r="F894" s="85">
        <v>-25.5</v>
      </c>
      <c r="G894" s="85">
        <v>1</v>
      </c>
      <c r="H894" s="113"/>
      <c r="P894" s="21" t="str">
        <f t="shared" si="387"/>
        <v>A</v>
      </c>
      <c r="Q894" s="85">
        <f>IF($P894="B",B894,0)</f>
        <v>0</v>
      </c>
      <c r="R894" s="85">
        <f t="shared" si="385"/>
        <v>0</v>
      </c>
      <c r="S894" s="85">
        <f t="shared" si="385"/>
        <v>0</v>
      </c>
      <c r="T894" s="85">
        <f t="shared" si="385"/>
        <v>0</v>
      </c>
      <c r="U894" s="85">
        <f t="shared" si="385"/>
        <v>0</v>
      </c>
      <c r="V894" s="85">
        <f t="shared" si="385"/>
        <v>0</v>
      </c>
      <c r="W894" s="33"/>
      <c r="X894" s="85">
        <f t="shared" si="388"/>
        <v>26.449999999999989</v>
      </c>
      <c r="Y894" s="85">
        <f t="shared" si="386"/>
        <v>0.85999999999999943</v>
      </c>
      <c r="Z894" s="85">
        <f t="shared" si="386"/>
        <v>2</v>
      </c>
      <c r="AA894" s="85">
        <f t="shared" si="386"/>
        <v>-44</v>
      </c>
      <c r="AB894" s="85">
        <f t="shared" si="386"/>
        <v>-25.5</v>
      </c>
      <c r="AC894" s="85">
        <f t="shared" si="386"/>
        <v>1</v>
      </c>
    </row>
    <row r="895" spans="1:29" x14ac:dyDescent="0.3">
      <c r="A895" s="67">
        <v>18000</v>
      </c>
      <c r="B895" s="85">
        <v>20.400000000000006</v>
      </c>
      <c r="C895" s="85">
        <v>0.62999999999999901</v>
      </c>
      <c r="D895" s="85">
        <v>16</v>
      </c>
      <c r="E895" s="85">
        <v>-23.5</v>
      </c>
      <c r="F895" s="85">
        <v>-26.5</v>
      </c>
      <c r="G895" s="85">
        <v>1.5</v>
      </c>
      <c r="H895" s="113"/>
      <c r="P895" s="21" t="str">
        <f t="shared" si="387"/>
        <v>A</v>
      </c>
      <c r="Q895" s="85">
        <f t="shared" ref="Q895:Q904" si="389">IF($P895="B",B895,0)</f>
        <v>0</v>
      </c>
      <c r="R895" s="85">
        <f t="shared" si="385"/>
        <v>0</v>
      </c>
      <c r="S895" s="85">
        <f t="shared" si="385"/>
        <v>0</v>
      </c>
      <c r="T895" s="85">
        <f t="shared" si="385"/>
        <v>0</v>
      </c>
      <c r="U895" s="85">
        <f t="shared" si="385"/>
        <v>0</v>
      </c>
      <c r="V895" s="85">
        <f t="shared" si="385"/>
        <v>0</v>
      </c>
      <c r="W895" s="33"/>
      <c r="X895" s="85">
        <f t="shared" si="388"/>
        <v>20.400000000000006</v>
      </c>
      <c r="Y895" s="85">
        <f t="shared" si="386"/>
        <v>0.62999999999999901</v>
      </c>
      <c r="Z895" s="85">
        <f t="shared" si="386"/>
        <v>16</v>
      </c>
      <c r="AA895" s="85">
        <f t="shared" si="386"/>
        <v>-23.5</v>
      </c>
      <c r="AB895" s="85">
        <f t="shared" si="386"/>
        <v>-26.5</v>
      </c>
      <c r="AC895" s="85">
        <f t="shared" si="386"/>
        <v>1.5</v>
      </c>
    </row>
    <row r="896" spans="1:29" x14ac:dyDescent="0.3">
      <c r="A896" s="67">
        <v>18100</v>
      </c>
      <c r="B896" s="85">
        <v>14.700000000000003</v>
      </c>
      <c r="C896" s="85">
        <v>0.44999999999999929</v>
      </c>
      <c r="D896" s="85">
        <v>32</v>
      </c>
      <c r="E896" s="85">
        <v>-2</v>
      </c>
      <c r="F896" s="85">
        <v>-27.5</v>
      </c>
      <c r="G896" s="85">
        <v>1.5</v>
      </c>
      <c r="H896" s="113"/>
      <c r="P896" s="21" t="str">
        <f t="shared" si="387"/>
        <v>A</v>
      </c>
      <c r="Q896" s="85">
        <f t="shared" si="389"/>
        <v>0</v>
      </c>
      <c r="R896" s="85">
        <f t="shared" si="385"/>
        <v>0</v>
      </c>
      <c r="S896" s="85">
        <f t="shared" si="385"/>
        <v>0</v>
      </c>
      <c r="T896" s="85">
        <f t="shared" si="385"/>
        <v>0</v>
      </c>
      <c r="U896" s="85">
        <f t="shared" si="385"/>
        <v>0</v>
      </c>
      <c r="V896" s="85">
        <f t="shared" si="385"/>
        <v>0</v>
      </c>
      <c r="W896" s="33"/>
      <c r="X896" s="85">
        <f t="shared" si="388"/>
        <v>14.700000000000003</v>
      </c>
      <c r="Y896" s="85">
        <f t="shared" si="386"/>
        <v>0.44999999999999929</v>
      </c>
      <c r="Z896" s="85">
        <f t="shared" si="386"/>
        <v>32</v>
      </c>
      <c r="AA896" s="85">
        <f t="shared" si="386"/>
        <v>-2</v>
      </c>
      <c r="AB896" s="85">
        <f t="shared" si="386"/>
        <v>-27.5</v>
      </c>
      <c r="AC896" s="85">
        <f t="shared" si="386"/>
        <v>1.5</v>
      </c>
    </row>
    <row r="897" spans="1:29" x14ac:dyDescent="0.3">
      <c r="A897" s="67">
        <v>18200</v>
      </c>
      <c r="B897" s="85">
        <v>9.75</v>
      </c>
      <c r="C897" s="85">
        <v>0.30000000000000071</v>
      </c>
      <c r="D897" s="85">
        <v>41.499999999999943</v>
      </c>
      <c r="E897" s="85">
        <v>15.000000000000114</v>
      </c>
      <c r="F897" s="85">
        <v>-26</v>
      </c>
      <c r="G897" s="85">
        <v>1.5</v>
      </c>
      <c r="H897" s="113"/>
      <c r="P897" s="21" t="str">
        <f t="shared" si="387"/>
        <v>A</v>
      </c>
      <c r="Q897" s="85">
        <f t="shared" si="389"/>
        <v>0</v>
      </c>
      <c r="R897" s="85">
        <f t="shared" si="385"/>
        <v>0</v>
      </c>
      <c r="S897" s="85">
        <f t="shared" si="385"/>
        <v>0</v>
      </c>
      <c r="T897" s="85">
        <f t="shared" si="385"/>
        <v>0</v>
      </c>
      <c r="U897" s="85">
        <f t="shared" si="385"/>
        <v>0</v>
      </c>
      <c r="V897" s="85">
        <f t="shared" si="385"/>
        <v>0</v>
      </c>
      <c r="W897" s="33"/>
      <c r="X897" s="85">
        <f t="shared" si="388"/>
        <v>9.75</v>
      </c>
      <c r="Y897" s="85">
        <f t="shared" si="386"/>
        <v>0.30000000000000071</v>
      </c>
      <c r="Z897" s="85">
        <f t="shared" si="386"/>
        <v>41.499999999999943</v>
      </c>
      <c r="AA897" s="85">
        <f t="shared" si="386"/>
        <v>15.000000000000114</v>
      </c>
      <c r="AB897" s="85">
        <f t="shared" si="386"/>
        <v>-26</v>
      </c>
      <c r="AC897" s="85">
        <f t="shared" si="386"/>
        <v>1.5</v>
      </c>
    </row>
    <row r="898" spans="1:29" x14ac:dyDescent="0.3">
      <c r="A898" s="67">
        <v>18300</v>
      </c>
      <c r="B898" s="85">
        <v>5.6500000000000021</v>
      </c>
      <c r="C898" s="85">
        <v>0.13999999999999879</v>
      </c>
      <c r="D898" s="85">
        <v>41</v>
      </c>
      <c r="E898" s="85">
        <v>23</v>
      </c>
      <c r="F898" s="85">
        <v>-21</v>
      </c>
      <c r="G898" s="85">
        <v>0.99999999999999911</v>
      </c>
      <c r="H898" s="113"/>
      <c r="P898" s="21" t="str">
        <f t="shared" si="387"/>
        <v>A</v>
      </c>
      <c r="Q898" s="85">
        <f t="shared" si="389"/>
        <v>0</v>
      </c>
      <c r="R898" s="85">
        <f t="shared" si="385"/>
        <v>0</v>
      </c>
      <c r="S898" s="85">
        <f t="shared" si="385"/>
        <v>0</v>
      </c>
      <c r="T898" s="85">
        <f t="shared" si="385"/>
        <v>0</v>
      </c>
      <c r="U898" s="85">
        <f t="shared" si="385"/>
        <v>0</v>
      </c>
      <c r="V898" s="85">
        <f t="shared" si="385"/>
        <v>0</v>
      </c>
      <c r="W898" s="33"/>
      <c r="X898" s="85">
        <f t="shared" si="388"/>
        <v>5.6500000000000021</v>
      </c>
      <c r="Y898" s="85">
        <f t="shared" si="386"/>
        <v>0.13999999999999879</v>
      </c>
      <c r="Z898" s="85">
        <f t="shared" si="386"/>
        <v>41</v>
      </c>
      <c r="AA898" s="85">
        <f t="shared" si="386"/>
        <v>23</v>
      </c>
      <c r="AB898" s="85">
        <f t="shared" si="386"/>
        <v>-21</v>
      </c>
      <c r="AC898" s="85">
        <f t="shared" si="386"/>
        <v>0.99999999999999911</v>
      </c>
    </row>
    <row r="899" spans="1:29" x14ac:dyDescent="0.3">
      <c r="A899" s="67">
        <v>18400</v>
      </c>
      <c r="B899" s="85">
        <v>5.4499999999999993</v>
      </c>
      <c r="C899" s="85">
        <v>0.38000000000000078</v>
      </c>
      <c r="D899" s="85">
        <v>51</v>
      </c>
      <c r="E899" s="85">
        <v>26.999999999999972</v>
      </c>
      <c r="F899" s="85">
        <v>-27</v>
      </c>
      <c r="G899" s="85">
        <v>1</v>
      </c>
      <c r="H899" s="113"/>
      <c r="P899" s="21" t="str">
        <f t="shared" si="387"/>
        <v>A</v>
      </c>
      <c r="Q899" s="85">
        <f t="shared" si="389"/>
        <v>0</v>
      </c>
      <c r="R899" s="85">
        <f t="shared" si="385"/>
        <v>0</v>
      </c>
      <c r="S899" s="85">
        <f t="shared" si="385"/>
        <v>0</v>
      </c>
      <c r="T899" s="85">
        <f t="shared" si="385"/>
        <v>0</v>
      </c>
      <c r="U899" s="85">
        <f t="shared" si="385"/>
        <v>0</v>
      </c>
      <c r="V899" s="85">
        <f t="shared" si="385"/>
        <v>0</v>
      </c>
      <c r="W899" s="33"/>
      <c r="X899" s="85">
        <f t="shared" si="388"/>
        <v>5.4499999999999993</v>
      </c>
      <c r="Y899" s="85">
        <f t="shared" si="386"/>
        <v>0.38000000000000078</v>
      </c>
      <c r="Z899" s="85">
        <f t="shared" si="386"/>
        <v>51</v>
      </c>
      <c r="AA899" s="85">
        <f t="shared" si="386"/>
        <v>26.999999999999972</v>
      </c>
      <c r="AB899" s="85">
        <f t="shared" si="386"/>
        <v>-27</v>
      </c>
      <c r="AC899" s="85">
        <f t="shared" si="386"/>
        <v>1</v>
      </c>
    </row>
    <row r="900" spans="1:29" x14ac:dyDescent="0.3">
      <c r="A900" s="67">
        <v>18500</v>
      </c>
      <c r="B900" s="85">
        <v>3.4000000000000004</v>
      </c>
      <c r="C900" s="85">
        <v>0.25999999999999979</v>
      </c>
      <c r="D900" s="85">
        <v>40.5</v>
      </c>
      <c r="E900" s="85">
        <v>22.999999999999972</v>
      </c>
      <c r="F900" s="85">
        <v>-20.5</v>
      </c>
      <c r="G900" s="85">
        <v>1</v>
      </c>
      <c r="H900" s="113"/>
      <c r="P900" s="21" t="str">
        <f t="shared" si="387"/>
        <v>A</v>
      </c>
      <c r="Q900" s="85">
        <f t="shared" si="389"/>
        <v>0</v>
      </c>
      <c r="R900" s="85">
        <f t="shared" si="385"/>
        <v>0</v>
      </c>
      <c r="S900" s="85">
        <f t="shared" si="385"/>
        <v>0</v>
      </c>
      <c r="T900" s="85">
        <f t="shared" si="385"/>
        <v>0</v>
      </c>
      <c r="U900" s="85">
        <f t="shared" si="385"/>
        <v>0</v>
      </c>
      <c r="V900" s="85">
        <f t="shared" si="385"/>
        <v>0</v>
      </c>
      <c r="W900" s="33"/>
      <c r="X900" s="85">
        <f t="shared" si="388"/>
        <v>3.4000000000000004</v>
      </c>
      <c r="Y900" s="85">
        <f t="shared" si="386"/>
        <v>0.25999999999999979</v>
      </c>
      <c r="Z900" s="85">
        <f t="shared" si="386"/>
        <v>40.5</v>
      </c>
      <c r="AA900" s="85">
        <f t="shared" si="386"/>
        <v>22.999999999999972</v>
      </c>
      <c r="AB900" s="85">
        <f t="shared" si="386"/>
        <v>-20.5</v>
      </c>
      <c r="AC900" s="85">
        <f t="shared" si="386"/>
        <v>1</v>
      </c>
    </row>
    <row r="901" spans="1:29" x14ac:dyDescent="0.3">
      <c r="A901" s="67">
        <v>18600</v>
      </c>
      <c r="B901" s="85">
        <v>0.84999999999999964</v>
      </c>
      <c r="C901" s="85">
        <v>-0.16000000000000014</v>
      </c>
      <c r="D901" s="85">
        <v>15.5</v>
      </c>
      <c r="E901" s="85">
        <v>11.5</v>
      </c>
      <c r="F901" s="85">
        <v>-6</v>
      </c>
      <c r="G901" s="85">
        <v>0.5</v>
      </c>
      <c r="H901" s="113"/>
      <c r="P901" s="21" t="str">
        <f t="shared" si="387"/>
        <v>A</v>
      </c>
      <c r="Q901" s="85">
        <f t="shared" si="389"/>
        <v>0</v>
      </c>
      <c r="R901" s="85">
        <f t="shared" si="385"/>
        <v>0</v>
      </c>
      <c r="S901" s="85">
        <f t="shared" si="385"/>
        <v>0</v>
      </c>
      <c r="T901" s="85">
        <f t="shared" si="385"/>
        <v>0</v>
      </c>
      <c r="U901" s="85">
        <f t="shared" si="385"/>
        <v>0</v>
      </c>
      <c r="V901" s="85">
        <f t="shared" si="385"/>
        <v>0</v>
      </c>
      <c r="W901" s="33"/>
      <c r="X901" s="85">
        <f t="shared" si="388"/>
        <v>0.84999999999999964</v>
      </c>
      <c r="Y901" s="85">
        <f t="shared" si="386"/>
        <v>-0.16000000000000014</v>
      </c>
      <c r="Z901" s="85">
        <f t="shared" si="386"/>
        <v>15.5</v>
      </c>
      <c r="AA901" s="85">
        <f t="shared" si="386"/>
        <v>11.5</v>
      </c>
      <c r="AB901" s="85">
        <f t="shared" si="386"/>
        <v>-6</v>
      </c>
      <c r="AC901" s="85">
        <f t="shared" si="386"/>
        <v>0.5</v>
      </c>
    </row>
    <row r="902" spans="1:29" x14ac:dyDescent="0.3">
      <c r="A902" s="67">
        <v>18700</v>
      </c>
      <c r="B902" s="85">
        <v>9.9999999999999645E-2</v>
      </c>
      <c r="C902" s="85">
        <v>-0.33999999999999986</v>
      </c>
      <c r="D902" s="85">
        <v>5.5</v>
      </c>
      <c r="E902" s="85">
        <v>5.5000000000000284</v>
      </c>
      <c r="F902" s="85">
        <v>-0.5</v>
      </c>
      <c r="G902" s="85">
        <v>0</v>
      </c>
      <c r="H902" s="113"/>
      <c r="P902" s="21" t="str">
        <f t="shared" si="387"/>
        <v>A</v>
      </c>
      <c r="Q902" s="85">
        <f t="shared" si="389"/>
        <v>0</v>
      </c>
      <c r="R902" s="85">
        <f t="shared" si="385"/>
        <v>0</v>
      </c>
      <c r="S902" s="85">
        <f t="shared" si="385"/>
        <v>0</v>
      </c>
      <c r="T902" s="85">
        <f t="shared" si="385"/>
        <v>0</v>
      </c>
      <c r="U902" s="85">
        <f t="shared" si="385"/>
        <v>0</v>
      </c>
      <c r="V902" s="85">
        <f t="shared" si="385"/>
        <v>0</v>
      </c>
      <c r="W902" s="33"/>
      <c r="X902" s="85">
        <f t="shared" si="388"/>
        <v>9.9999999999999645E-2</v>
      </c>
      <c r="Y902" s="85">
        <f t="shared" si="386"/>
        <v>-0.33999999999999986</v>
      </c>
      <c r="Z902" s="85">
        <f t="shared" si="386"/>
        <v>5.5</v>
      </c>
      <c r="AA902" s="85">
        <f t="shared" si="386"/>
        <v>5.5000000000000284</v>
      </c>
      <c r="AB902" s="85">
        <f t="shared" si="386"/>
        <v>-0.5</v>
      </c>
      <c r="AC902" s="85">
        <f t="shared" si="386"/>
        <v>0</v>
      </c>
    </row>
    <row r="903" spans="1:29" x14ac:dyDescent="0.3">
      <c r="A903" s="67">
        <v>18800</v>
      </c>
      <c r="B903" s="85">
        <v>0.20000000000000018</v>
      </c>
      <c r="C903" s="85">
        <v>-0.29000000000000092</v>
      </c>
      <c r="D903" s="85">
        <v>5.5</v>
      </c>
      <c r="E903" s="85">
        <v>4</v>
      </c>
      <c r="F903" s="85">
        <v>-1</v>
      </c>
      <c r="G903" s="85">
        <v>0</v>
      </c>
      <c r="H903" s="113"/>
      <c r="P903" s="21" t="str">
        <f t="shared" si="387"/>
        <v>A</v>
      </c>
      <c r="Q903" s="85">
        <f t="shared" si="389"/>
        <v>0</v>
      </c>
      <c r="R903" s="85">
        <f t="shared" si="385"/>
        <v>0</v>
      </c>
      <c r="S903" s="85">
        <f t="shared" si="385"/>
        <v>0</v>
      </c>
      <c r="T903" s="85">
        <f t="shared" si="385"/>
        <v>0</v>
      </c>
      <c r="U903" s="85">
        <f t="shared" si="385"/>
        <v>0</v>
      </c>
      <c r="V903" s="85">
        <f t="shared" si="385"/>
        <v>0</v>
      </c>
      <c r="W903" s="33"/>
      <c r="X903" s="85">
        <f t="shared" si="388"/>
        <v>0.20000000000000018</v>
      </c>
      <c r="Y903" s="85">
        <f t="shared" si="386"/>
        <v>-0.29000000000000092</v>
      </c>
      <c r="Z903" s="85">
        <f t="shared" si="386"/>
        <v>5.5</v>
      </c>
      <c r="AA903" s="85">
        <f t="shared" si="386"/>
        <v>4</v>
      </c>
      <c r="AB903" s="85">
        <f t="shared" si="386"/>
        <v>-1</v>
      </c>
      <c r="AC903" s="85">
        <f t="shared" si="386"/>
        <v>0</v>
      </c>
    </row>
    <row r="904" spans="1:29" x14ac:dyDescent="0.3">
      <c r="A904" s="67">
        <v>18900</v>
      </c>
      <c r="B904" s="85">
        <v>0.19999999999999973</v>
      </c>
      <c r="C904" s="85">
        <v>-0.25</v>
      </c>
      <c r="D904" s="85">
        <v>6</v>
      </c>
      <c r="E904" s="85">
        <v>4</v>
      </c>
      <c r="F904" s="85">
        <v>-2</v>
      </c>
      <c r="G904" s="85">
        <v>0</v>
      </c>
      <c r="H904" s="113"/>
      <c r="P904" s="21" t="str">
        <f t="shared" si="387"/>
        <v>A</v>
      </c>
      <c r="Q904" s="85">
        <f t="shared" si="389"/>
        <v>0</v>
      </c>
      <c r="R904" s="85">
        <f t="shared" si="385"/>
        <v>0</v>
      </c>
      <c r="S904" s="85">
        <f t="shared" si="385"/>
        <v>0</v>
      </c>
      <c r="T904" s="85">
        <f t="shared" si="385"/>
        <v>0</v>
      </c>
      <c r="U904" s="85">
        <f t="shared" si="385"/>
        <v>0</v>
      </c>
      <c r="V904" s="85">
        <f t="shared" si="385"/>
        <v>0</v>
      </c>
      <c r="W904" s="33"/>
      <c r="X904" s="85">
        <f t="shared" si="388"/>
        <v>0.19999999999999973</v>
      </c>
      <c r="Y904" s="85">
        <f t="shared" si="386"/>
        <v>-0.25</v>
      </c>
      <c r="Z904" s="85">
        <f t="shared" si="386"/>
        <v>6</v>
      </c>
      <c r="AA904" s="85">
        <f t="shared" si="386"/>
        <v>4</v>
      </c>
      <c r="AB904" s="85">
        <f t="shared" si="386"/>
        <v>-2</v>
      </c>
      <c r="AC904" s="85">
        <f t="shared" si="386"/>
        <v>0</v>
      </c>
    </row>
    <row r="905" spans="1:29" x14ac:dyDescent="0.3">
      <c r="A905" s="68" t="s">
        <v>120</v>
      </c>
      <c r="B905" s="86">
        <v>113.69999999999999</v>
      </c>
      <c r="C905" s="86">
        <v>2.6799999999999979</v>
      </c>
      <c r="D905" s="86">
        <v>250.99999999999994</v>
      </c>
      <c r="E905" s="86">
        <v>3.0000000000000284</v>
      </c>
      <c r="F905" s="86">
        <v>-200</v>
      </c>
      <c r="G905" s="86">
        <v>10</v>
      </c>
      <c r="H905" s="89"/>
      <c r="I905" s="105">
        <f>X905</f>
        <v>113.69999999999999</v>
      </c>
      <c r="J905" s="105">
        <f>Y905</f>
        <v>2.6799999999999979</v>
      </c>
      <c r="K905" s="105">
        <f>Z905</f>
        <v>250.99999999999994</v>
      </c>
      <c r="L905" s="105">
        <f>AA905</f>
        <v>3.0000000000000284</v>
      </c>
      <c r="M905" s="105">
        <f t="shared" ref="M905:N905" si="390">AB905</f>
        <v>-200</v>
      </c>
      <c r="N905" s="105">
        <f t="shared" si="390"/>
        <v>10</v>
      </c>
      <c r="P905" s="21"/>
      <c r="Q905" s="33"/>
      <c r="R905" s="33"/>
      <c r="S905" s="33"/>
      <c r="T905" s="33"/>
      <c r="U905" s="33"/>
      <c r="V905" s="33"/>
      <c r="W905" s="33"/>
      <c r="X905" s="106">
        <f>SUM(X889:X904)</f>
        <v>113.69999999999999</v>
      </c>
      <c r="Y905" s="106">
        <f t="shared" ref="Y905:AC905" si="391">SUM(Y889:Y904)</f>
        <v>2.6799999999999979</v>
      </c>
      <c r="Z905" s="106">
        <f t="shared" si="391"/>
        <v>250.99999999999994</v>
      </c>
      <c r="AA905" s="106">
        <f t="shared" si="391"/>
        <v>3.0000000000000284</v>
      </c>
      <c r="AB905" s="106">
        <f t="shared" si="391"/>
        <v>-200</v>
      </c>
      <c r="AC905" s="106">
        <f t="shared" si="391"/>
        <v>10</v>
      </c>
    </row>
    <row r="906" spans="1:29" x14ac:dyDescent="0.3">
      <c r="A906" s="82"/>
      <c r="B906" s="89"/>
      <c r="C906" s="89"/>
      <c r="D906" s="89"/>
      <c r="E906" s="89"/>
      <c r="F906" s="89"/>
      <c r="G906" s="89"/>
      <c r="H906" s="89"/>
      <c r="P906" s="21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  <c r="AC906" s="33"/>
    </row>
    <row r="907" spans="1:29" x14ac:dyDescent="0.3">
      <c r="A907" s="92" t="s">
        <v>128</v>
      </c>
      <c r="B907" s="92" t="s">
        <v>127</v>
      </c>
      <c r="C907" s="92" t="s">
        <v>129</v>
      </c>
      <c r="D907" s="92" t="s">
        <v>130</v>
      </c>
      <c r="E907" s="92" t="s">
        <v>131</v>
      </c>
      <c r="F907" s="92" t="s">
        <v>132</v>
      </c>
      <c r="G907" s="92" t="s">
        <v>133</v>
      </c>
      <c r="H907" s="92"/>
      <c r="P907" s="21"/>
      <c r="Q907" s="33"/>
      <c r="R907" s="33"/>
      <c r="S907" s="33"/>
      <c r="T907" s="33"/>
      <c r="U907" s="33"/>
      <c r="V907" s="33"/>
      <c r="W907" s="33"/>
      <c r="X907" s="33"/>
      <c r="Y907" s="33"/>
      <c r="Z907" s="33"/>
      <c r="AA907" s="33"/>
      <c r="AB907" s="33"/>
      <c r="AC907" s="33"/>
    </row>
    <row r="908" spans="1:29" x14ac:dyDescent="0.3">
      <c r="A908" s="68" t="s">
        <v>44</v>
      </c>
      <c r="B908" s="68" t="s">
        <v>36</v>
      </c>
      <c r="C908" s="68" t="s">
        <v>37</v>
      </c>
      <c r="D908" s="68" t="s">
        <v>118</v>
      </c>
      <c r="E908" s="68" t="s">
        <v>116</v>
      </c>
      <c r="F908" s="68" t="s">
        <v>119</v>
      </c>
      <c r="G908" s="68" t="s">
        <v>117</v>
      </c>
      <c r="H908" s="82"/>
      <c r="P908" s="21"/>
      <c r="Q908" s="33"/>
      <c r="R908" s="33"/>
      <c r="S908" s="33"/>
      <c r="T908" s="33"/>
      <c r="U908" s="33"/>
      <c r="V908" s="33"/>
      <c r="W908" s="33"/>
      <c r="X908" s="106">
        <f t="shared" ref="X908:AC908" si="392">SUM(X909:X924)</f>
        <v>-1.9000000000000021</v>
      </c>
      <c r="Y908" s="106">
        <f t="shared" si="392"/>
        <v>4.93</v>
      </c>
      <c r="Z908" s="106">
        <f t="shared" si="392"/>
        <v>-10.000000000000028</v>
      </c>
      <c r="AA908" s="106">
        <f t="shared" si="392"/>
        <v>-111.49999999999994</v>
      </c>
      <c r="AB908" s="106">
        <f t="shared" si="392"/>
        <v>-54.000000000000057</v>
      </c>
      <c r="AC908" s="106">
        <f t="shared" si="392"/>
        <v>2</v>
      </c>
    </row>
    <row r="909" spans="1:29" x14ac:dyDescent="0.3">
      <c r="A909" s="67">
        <v>16900</v>
      </c>
      <c r="B909" s="85">
        <v>1.1499999999999986</v>
      </c>
      <c r="C909" s="85">
        <v>0.62999999999999901</v>
      </c>
      <c r="D909" s="85">
        <v>8.5</v>
      </c>
      <c r="E909" s="85">
        <v>0</v>
      </c>
      <c r="F909" s="85">
        <v>-7.5</v>
      </c>
      <c r="G909" s="85">
        <v>0</v>
      </c>
      <c r="H909" s="113"/>
      <c r="I909" s="105">
        <f>X908</f>
        <v>-1.9000000000000021</v>
      </c>
      <c r="J909" s="105">
        <f>Y908</f>
        <v>4.93</v>
      </c>
      <c r="K909" s="105">
        <f t="shared" ref="K909:N909" si="393">Z908</f>
        <v>-10.000000000000028</v>
      </c>
      <c r="L909" s="105">
        <f t="shared" si="393"/>
        <v>-111.49999999999994</v>
      </c>
      <c r="M909" s="105">
        <f t="shared" si="393"/>
        <v>-54.000000000000057</v>
      </c>
      <c r="N909" s="105">
        <f t="shared" si="393"/>
        <v>2</v>
      </c>
      <c r="P909" s="21" t="str">
        <f>IF(A909&lt;=$B$886,"A","B")</f>
        <v>A</v>
      </c>
      <c r="Q909" s="85">
        <f t="shared" ref="Q909:V924" si="394">IF($P909="B",B909,0)</f>
        <v>0</v>
      </c>
      <c r="R909" s="85">
        <f t="shared" si="394"/>
        <v>0</v>
      </c>
      <c r="S909" s="85">
        <f t="shared" si="394"/>
        <v>0</v>
      </c>
      <c r="T909" s="85">
        <f t="shared" si="394"/>
        <v>0</v>
      </c>
      <c r="U909" s="85">
        <f t="shared" si="394"/>
        <v>0</v>
      </c>
      <c r="V909" s="85">
        <f t="shared" si="394"/>
        <v>0</v>
      </c>
      <c r="W909" s="33"/>
      <c r="X909" s="85">
        <f>IF($P909="A",B909,0)</f>
        <v>1.1499999999999986</v>
      </c>
      <c r="Y909" s="85">
        <f t="shared" ref="Y909:AC924" si="395">IF($P909="A",C909,0)</f>
        <v>0.62999999999999901</v>
      </c>
      <c r="Z909" s="85">
        <f t="shared" si="395"/>
        <v>8.5</v>
      </c>
      <c r="AA909" s="85">
        <f t="shared" si="395"/>
        <v>0</v>
      </c>
      <c r="AB909" s="85">
        <f t="shared" si="395"/>
        <v>-7.5</v>
      </c>
      <c r="AC909" s="85">
        <f t="shared" si="395"/>
        <v>0</v>
      </c>
    </row>
    <row r="910" spans="1:29" x14ac:dyDescent="0.3">
      <c r="A910" s="67">
        <v>17000</v>
      </c>
      <c r="B910" s="85">
        <v>2.5500000000000007</v>
      </c>
      <c r="C910" s="85">
        <v>0.91000000000000014</v>
      </c>
      <c r="D910" s="85">
        <v>16</v>
      </c>
      <c r="E910" s="85">
        <v>1.5000000000000142</v>
      </c>
      <c r="F910" s="85">
        <v>-13.499999999999986</v>
      </c>
      <c r="G910" s="85">
        <v>-0.5</v>
      </c>
      <c r="H910" s="113"/>
      <c r="P910" s="21" t="str">
        <f t="shared" ref="P910:P924" si="396">IF(A910&lt;=$B$886,"A","B")</f>
        <v>A</v>
      </c>
      <c r="Q910" s="85">
        <f t="shared" si="394"/>
        <v>0</v>
      </c>
      <c r="R910" s="85">
        <f t="shared" si="394"/>
        <v>0</v>
      </c>
      <c r="S910" s="85">
        <f t="shared" si="394"/>
        <v>0</v>
      </c>
      <c r="T910" s="85">
        <f t="shared" si="394"/>
        <v>0</v>
      </c>
      <c r="U910" s="85">
        <f t="shared" si="394"/>
        <v>0</v>
      </c>
      <c r="V910" s="85">
        <f t="shared" si="394"/>
        <v>0</v>
      </c>
      <c r="W910" s="33"/>
      <c r="X910" s="85">
        <f t="shared" ref="X910:X924" si="397">IF($P910="A",B910,0)</f>
        <v>2.5500000000000007</v>
      </c>
      <c r="Y910" s="85">
        <f t="shared" si="395"/>
        <v>0.91000000000000014</v>
      </c>
      <c r="Z910" s="85">
        <f t="shared" si="395"/>
        <v>16</v>
      </c>
      <c r="AA910" s="85">
        <f t="shared" si="395"/>
        <v>1.5000000000000142</v>
      </c>
      <c r="AB910" s="85">
        <f t="shared" si="395"/>
        <v>-13.499999999999986</v>
      </c>
      <c r="AC910" s="85">
        <f t="shared" si="395"/>
        <v>-0.5</v>
      </c>
    </row>
    <row r="911" spans="1:29" x14ac:dyDescent="0.3">
      <c r="A911" s="67">
        <v>17100</v>
      </c>
      <c r="B911" s="85">
        <v>0.85000000000000142</v>
      </c>
      <c r="C911" s="85">
        <v>0.5</v>
      </c>
      <c r="D911" s="85">
        <v>3.4999999999999716</v>
      </c>
      <c r="E911" s="85">
        <v>-3.5000000000000142</v>
      </c>
      <c r="F911" s="85">
        <v>-4.5000000000000142</v>
      </c>
      <c r="G911" s="85">
        <v>0</v>
      </c>
      <c r="H911" s="113"/>
      <c r="P911" s="21" t="str">
        <f t="shared" si="396"/>
        <v>A</v>
      </c>
      <c r="Q911" s="85">
        <f t="shared" si="394"/>
        <v>0</v>
      </c>
      <c r="R911" s="85">
        <f t="shared" si="394"/>
        <v>0</v>
      </c>
      <c r="S911" s="85">
        <f t="shared" si="394"/>
        <v>0</v>
      </c>
      <c r="T911" s="85">
        <f t="shared" si="394"/>
        <v>0</v>
      </c>
      <c r="U911" s="85">
        <f t="shared" si="394"/>
        <v>0</v>
      </c>
      <c r="V911" s="85">
        <f t="shared" si="394"/>
        <v>0</v>
      </c>
      <c r="W911" s="33"/>
      <c r="X911" s="85">
        <f t="shared" si="397"/>
        <v>0.85000000000000142</v>
      </c>
      <c r="Y911" s="85">
        <f t="shared" si="395"/>
        <v>0.5</v>
      </c>
      <c r="Z911" s="85">
        <f t="shared" si="395"/>
        <v>3.4999999999999716</v>
      </c>
      <c r="AA911" s="85">
        <f t="shared" si="395"/>
        <v>-3.5000000000000142</v>
      </c>
      <c r="AB911" s="85">
        <f t="shared" si="395"/>
        <v>-4.5000000000000142</v>
      </c>
      <c r="AC911" s="85">
        <f t="shared" si="395"/>
        <v>0</v>
      </c>
    </row>
    <row r="912" spans="1:29" x14ac:dyDescent="0.3">
      <c r="A912" s="67">
        <v>17200</v>
      </c>
      <c r="B912" s="85">
        <v>0.64999999999999858</v>
      </c>
      <c r="C912" s="85">
        <v>0.44999999999999929</v>
      </c>
      <c r="D912" s="85">
        <v>1</v>
      </c>
      <c r="E912" s="85">
        <v>-6</v>
      </c>
      <c r="F912" s="85">
        <v>-3.5</v>
      </c>
      <c r="G912" s="85">
        <v>0</v>
      </c>
      <c r="H912" s="113"/>
      <c r="P912" s="21" t="str">
        <f t="shared" si="396"/>
        <v>A</v>
      </c>
      <c r="Q912" s="85">
        <f t="shared" si="394"/>
        <v>0</v>
      </c>
      <c r="R912" s="85">
        <f t="shared" si="394"/>
        <v>0</v>
      </c>
      <c r="S912" s="85">
        <f t="shared" si="394"/>
        <v>0</v>
      </c>
      <c r="T912" s="85">
        <f t="shared" si="394"/>
        <v>0</v>
      </c>
      <c r="U912" s="85">
        <f t="shared" si="394"/>
        <v>0</v>
      </c>
      <c r="V912" s="85">
        <f t="shared" si="394"/>
        <v>0</v>
      </c>
      <c r="W912" s="33"/>
      <c r="X912" s="85">
        <f t="shared" si="397"/>
        <v>0.64999999999999858</v>
      </c>
      <c r="Y912" s="85">
        <f t="shared" si="395"/>
        <v>0.44999999999999929</v>
      </c>
      <c r="Z912" s="85">
        <f t="shared" si="395"/>
        <v>1</v>
      </c>
      <c r="AA912" s="85">
        <f t="shared" si="395"/>
        <v>-6</v>
      </c>
      <c r="AB912" s="85">
        <f t="shared" si="395"/>
        <v>-3.5</v>
      </c>
      <c r="AC912" s="85">
        <f t="shared" si="395"/>
        <v>0</v>
      </c>
    </row>
    <row r="913" spans="1:29" x14ac:dyDescent="0.3">
      <c r="A913" s="67">
        <v>17300</v>
      </c>
      <c r="B913" s="85">
        <v>0.25</v>
      </c>
      <c r="C913" s="85">
        <v>0.40000000000000036</v>
      </c>
      <c r="D913" s="85">
        <v>-2.5</v>
      </c>
      <c r="E913" s="85">
        <v>-8.9999999999999716</v>
      </c>
      <c r="F913" s="85">
        <v>-2</v>
      </c>
      <c r="G913" s="85">
        <v>0.5</v>
      </c>
      <c r="H913" s="113"/>
      <c r="P913" s="21" t="str">
        <f t="shared" si="396"/>
        <v>A</v>
      </c>
      <c r="Q913" s="85">
        <f t="shared" si="394"/>
        <v>0</v>
      </c>
      <c r="R913" s="85">
        <f t="shared" si="394"/>
        <v>0</v>
      </c>
      <c r="S913" s="85">
        <f t="shared" si="394"/>
        <v>0</v>
      </c>
      <c r="T913" s="85">
        <f t="shared" si="394"/>
        <v>0</v>
      </c>
      <c r="U913" s="85">
        <f t="shared" si="394"/>
        <v>0</v>
      </c>
      <c r="V913" s="85">
        <f t="shared" si="394"/>
        <v>0</v>
      </c>
      <c r="W913" s="33"/>
      <c r="X913" s="85">
        <f t="shared" si="397"/>
        <v>0.25</v>
      </c>
      <c r="Y913" s="85">
        <f t="shared" si="395"/>
        <v>0.40000000000000036</v>
      </c>
      <c r="Z913" s="85">
        <f t="shared" si="395"/>
        <v>-2.5</v>
      </c>
      <c r="AA913" s="85">
        <f t="shared" si="395"/>
        <v>-8.9999999999999716</v>
      </c>
      <c r="AB913" s="85">
        <f t="shared" si="395"/>
        <v>-2</v>
      </c>
      <c r="AC913" s="85">
        <f t="shared" si="395"/>
        <v>0.5</v>
      </c>
    </row>
    <row r="914" spans="1:29" x14ac:dyDescent="0.3">
      <c r="A914" s="67">
        <v>17400</v>
      </c>
      <c r="B914" s="85">
        <v>-0.60000000000000142</v>
      </c>
      <c r="C914" s="85">
        <v>0.33000000000000007</v>
      </c>
      <c r="D914" s="85">
        <v>-7.5000000000000568</v>
      </c>
      <c r="E914" s="85">
        <v>-12.000000000000028</v>
      </c>
      <c r="F914" s="85">
        <v>0</v>
      </c>
      <c r="G914" s="85">
        <v>0</v>
      </c>
      <c r="H914" s="113"/>
      <c r="P914" s="21" t="str">
        <f t="shared" si="396"/>
        <v>A</v>
      </c>
      <c r="Q914" s="85">
        <f>IF($P914="B",B914,0)</f>
        <v>0</v>
      </c>
      <c r="R914" s="85">
        <f t="shared" si="394"/>
        <v>0</v>
      </c>
      <c r="S914" s="85">
        <f t="shared" si="394"/>
        <v>0</v>
      </c>
      <c r="T914" s="85">
        <f t="shared" si="394"/>
        <v>0</v>
      </c>
      <c r="U914" s="85">
        <f t="shared" si="394"/>
        <v>0</v>
      </c>
      <c r="V914" s="85">
        <f t="shared" si="394"/>
        <v>0</v>
      </c>
      <c r="W914" s="33"/>
      <c r="X914" s="85">
        <f t="shared" si="397"/>
        <v>-0.60000000000000142</v>
      </c>
      <c r="Y914" s="85">
        <f t="shared" si="395"/>
        <v>0.33000000000000007</v>
      </c>
      <c r="Z914" s="85">
        <f t="shared" si="395"/>
        <v>-7.5000000000000568</v>
      </c>
      <c r="AA914" s="85">
        <f t="shared" si="395"/>
        <v>-12.000000000000028</v>
      </c>
      <c r="AB914" s="85">
        <f t="shared" si="395"/>
        <v>0</v>
      </c>
      <c r="AC914" s="85">
        <f t="shared" si="395"/>
        <v>0</v>
      </c>
    </row>
    <row r="915" spans="1:29" x14ac:dyDescent="0.3">
      <c r="A915" s="67">
        <v>17500</v>
      </c>
      <c r="B915" s="85">
        <v>-1.1500000000000057</v>
      </c>
      <c r="C915" s="85">
        <v>0.33999999999999986</v>
      </c>
      <c r="D915" s="85">
        <v>-8.9999999999999432</v>
      </c>
      <c r="E915" s="85">
        <v>-15.5</v>
      </c>
      <c r="F915" s="85">
        <v>-1</v>
      </c>
      <c r="G915" s="85">
        <v>0.5</v>
      </c>
      <c r="H915" s="113"/>
      <c r="P915" s="21" t="str">
        <f t="shared" si="396"/>
        <v>A</v>
      </c>
      <c r="Q915" s="85">
        <f t="shared" ref="Q915:Q924" si="398">IF($P915="B",B915,0)</f>
        <v>0</v>
      </c>
      <c r="R915" s="85">
        <f t="shared" si="394"/>
        <v>0</v>
      </c>
      <c r="S915" s="85">
        <f t="shared" si="394"/>
        <v>0</v>
      </c>
      <c r="T915" s="85">
        <f t="shared" si="394"/>
        <v>0</v>
      </c>
      <c r="U915" s="85">
        <f t="shared" si="394"/>
        <v>0</v>
      </c>
      <c r="V915" s="85">
        <f t="shared" si="394"/>
        <v>0</v>
      </c>
      <c r="W915" s="33"/>
      <c r="X915" s="85">
        <f t="shared" si="397"/>
        <v>-1.1500000000000057</v>
      </c>
      <c r="Y915" s="85">
        <f t="shared" si="395"/>
        <v>0.33999999999999986</v>
      </c>
      <c r="Z915" s="85">
        <f t="shared" si="395"/>
        <v>-8.9999999999999432</v>
      </c>
      <c r="AA915" s="85">
        <f t="shared" si="395"/>
        <v>-15.5</v>
      </c>
      <c r="AB915" s="85">
        <f t="shared" si="395"/>
        <v>-1</v>
      </c>
      <c r="AC915" s="85">
        <f t="shared" si="395"/>
        <v>0.5</v>
      </c>
    </row>
    <row r="916" spans="1:29" x14ac:dyDescent="0.3">
      <c r="A916" s="67">
        <v>17600</v>
      </c>
      <c r="B916" s="85">
        <v>-1.9500000000000028</v>
      </c>
      <c r="C916" s="85">
        <v>0.33999999999999986</v>
      </c>
      <c r="D916" s="85">
        <v>-9.5</v>
      </c>
      <c r="E916" s="85">
        <v>-18.5</v>
      </c>
      <c r="F916" s="85">
        <v>-2.0000000000000284</v>
      </c>
      <c r="G916" s="85">
        <v>0.5</v>
      </c>
      <c r="H916" s="113"/>
      <c r="P916" s="21" t="str">
        <f t="shared" si="396"/>
        <v>A</v>
      </c>
      <c r="Q916" s="85">
        <f t="shared" si="398"/>
        <v>0</v>
      </c>
      <c r="R916" s="85">
        <f t="shared" si="394"/>
        <v>0</v>
      </c>
      <c r="S916" s="85">
        <f t="shared" si="394"/>
        <v>0</v>
      </c>
      <c r="T916" s="85">
        <f t="shared" si="394"/>
        <v>0</v>
      </c>
      <c r="U916" s="85">
        <f t="shared" si="394"/>
        <v>0</v>
      </c>
      <c r="V916" s="85">
        <f t="shared" si="394"/>
        <v>0</v>
      </c>
      <c r="W916" s="33"/>
      <c r="X916" s="85">
        <f t="shared" si="397"/>
        <v>-1.9500000000000028</v>
      </c>
      <c r="Y916" s="85">
        <f t="shared" si="395"/>
        <v>0.33999999999999986</v>
      </c>
      <c r="Z916" s="85">
        <f t="shared" si="395"/>
        <v>-9.5</v>
      </c>
      <c r="AA916" s="85">
        <f t="shared" si="395"/>
        <v>-18.5</v>
      </c>
      <c r="AB916" s="85">
        <f t="shared" si="395"/>
        <v>-2.0000000000000284</v>
      </c>
      <c r="AC916" s="85">
        <f t="shared" si="395"/>
        <v>0.5</v>
      </c>
    </row>
    <row r="917" spans="1:29" x14ac:dyDescent="0.3">
      <c r="A917" s="67">
        <v>17700</v>
      </c>
      <c r="B917" s="85">
        <v>-0.70000000000000284</v>
      </c>
      <c r="C917" s="85">
        <v>0.54000000000000092</v>
      </c>
      <c r="D917" s="85">
        <v>-6.5</v>
      </c>
      <c r="E917" s="85">
        <v>-24.500000000000057</v>
      </c>
      <c r="F917" s="85">
        <v>-9</v>
      </c>
      <c r="G917" s="85">
        <v>0.5</v>
      </c>
      <c r="H917" s="113"/>
      <c r="P917" s="21" t="str">
        <f t="shared" si="396"/>
        <v>A</v>
      </c>
      <c r="Q917" s="85">
        <f t="shared" si="398"/>
        <v>0</v>
      </c>
      <c r="R917" s="85">
        <f t="shared" si="394"/>
        <v>0</v>
      </c>
      <c r="S917" s="85">
        <f t="shared" si="394"/>
        <v>0</v>
      </c>
      <c r="T917" s="85">
        <f t="shared" si="394"/>
        <v>0</v>
      </c>
      <c r="U917" s="85">
        <f t="shared" si="394"/>
        <v>0</v>
      </c>
      <c r="V917" s="85">
        <f t="shared" si="394"/>
        <v>0</v>
      </c>
      <c r="W917" s="33"/>
      <c r="X917" s="85">
        <f t="shared" si="397"/>
        <v>-0.70000000000000284</v>
      </c>
      <c r="Y917" s="85">
        <f t="shared" si="395"/>
        <v>0.54000000000000092</v>
      </c>
      <c r="Z917" s="85">
        <f t="shared" si="395"/>
        <v>-6.5</v>
      </c>
      <c r="AA917" s="85">
        <f t="shared" si="395"/>
        <v>-24.500000000000057</v>
      </c>
      <c r="AB917" s="85">
        <f t="shared" si="395"/>
        <v>-9</v>
      </c>
      <c r="AC917" s="85">
        <f t="shared" si="395"/>
        <v>0.5</v>
      </c>
    </row>
    <row r="918" spans="1:29" x14ac:dyDescent="0.3">
      <c r="A918" s="67">
        <v>17800</v>
      </c>
      <c r="B918" s="85">
        <v>-2.9499999999999886</v>
      </c>
      <c r="C918" s="85">
        <v>0.49000000000000021</v>
      </c>
      <c r="D918" s="85">
        <v>-4</v>
      </c>
      <c r="E918" s="85">
        <v>-23.999999999999886</v>
      </c>
      <c r="F918" s="85">
        <v>-11.000000000000028</v>
      </c>
      <c r="G918" s="85">
        <v>0.5</v>
      </c>
      <c r="H918" s="113"/>
      <c r="P918" s="21" t="str">
        <f t="shared" si="396"/>
        <v>A</v>
      </c>
      <c r="Q918" s="85">
        <f t="shared" si="398"/>
        <v>0</v>
      </c>
      <c r="R918" s="85">
        <f t="shared" si="394"/>
        <v>0</v>
      </c>
      <c r="S918" s="85">
        <f t="shared" si="394"/>
        <v>0</v>
      </c>
      <c r="T918" s="85">
        <f t="shared" si="394"/>
        <v>0</v>
      </c>
      <c r="U918" s="85">
        <f t="shared" si="394"/>
        <v>0</v>
      </c>
      <c r="V918" s="85">
        <f t="shared" si="394"/>
        <v>0</v>
      </c>
      <c r="W918" s="33"/>
      <c r="X918" s="85">
        <f t="shared" si="397"/>
        <v>-2.9499999999999886</v>
      </c>
      <c r="Y918" s="85">
        <f t="shared" si="395"/>
        <v>0.49000000000000021</v>
      </c>
      <c r="Z918" s="85">
        <f t="shared" si="395"/>
        <v>-4</v>
      </c>
      <c r="AA918" s="85">
        <f t="shared" si="395"/>
        <v>-23.999999999999886</v>
      </c>
      <c r="AB918" s="85">
        <f t="shared" si="395"/>
        <v>-11.000000000000028</v>
      </c>
      <c r="AC918" s="85">
        <f t="shared" si="395"/>
        <v>0.5</v>
      </c>
    </row>
    <row r="919" spans="1:29" x14ac:dyDescent="0.3">
      <c r="A919" s="67">
        <v>17900</v>
      </c>
      <c r="B919" s="85">
        <v>-5.9000000000000057</v>
      </c>
      <c r="C919" s="85">
        <v>0.41999999999999993</v>
      </c>
      <c r="D919" s="85">
        <v>2.5</v>
      </c>
      <c r="E919" s="85">
        <v>-18.5</v>
      </c>
      <c r="F919" s="85">
        <v>-13.499999999999972</v>
      </c>
      <c r="G919" s="85">
        <v>1</v>
      </c>
      <c r="H919" s="113"/>
      <c r="P919" s="21" t="str">
        <f t="shared" si="396"/>
        <v>B</v>
      </c>
      <c r="Q919" s="85">
        <f t="shared" si="398"/>
        <v>-5.9000000000000057</v>
      </c>
      <c r="R919" s="85">
        <f t="shared" si="394"/>
        <v>0.41999999999999993</v>
      </c>
      <c r="S919" s="85">
        <f t="shared" si="394"/>
        <v>2.5</v>
      </c>
      <c r="T919" s="85">
        <f t="shared" si="394"/>
        <v>-18.5</v>
      </c>
      <c r="U919" s="85">
        <f t="shared" si="394"/>
        <v>-13.499999999999972</v>
      </c>
      <c r="V919" s="85">
        <f t="shared" si="394"/>
        <v>1</v>
      </c>
      <c r="W919" s="33"/>
      <c r="X919" s="85">
        <f t="shared" si="397"/>
        <v>0</v>
      </c>
      <c r="Y919" s="85">
        <f t="shared" si="395"/>
        <v>0</v>
      </c>
      <c r="Z919" s="85">
        <f t="shared" si="395"/>
        <v>0</v>
      </c>
      <c r="AA919" s="85">
        <f t="shared" si="395"/>
        <v>0</v>
      </c>
      <c r="AB919" s="85">
        <f t="shared" si="395"/>
        <v>0</v>
      </c>
      <c r="AC919" s="85">
        <f t="shared" si="395"/>
        <v>0</v>
      </c>
    </row>
    <row r="920" spans="1:29" x14ac:dyDescent="0.3">
      <c r="A920" s="67">
        <v>18000</v>
      </c>
      <c r="B920" s="85">
        <v>-7.75</v>
      </c>
      <c r="C920" s="85">
        <v>0.44999999999999929</v>
      </c>
      <c r="D920" s="85">
        <v>13</v>
      </c>
      <c r="E920" s="85">
        <v>-13.500000000000057</v>
      </c>
      <c r="F920" s="85">
        <v>-20</v>
      </c>
      <c r="G920" s="85">
        <v>0.99999999999999289</v>
      </c>
      <c r="H920" s="113"/>
      <c r="P920" s="21" t="str">
        <f t="shared" si="396"/>
        <v>B</v>
      </c>
      <c r="Q920" s="85">
        <f t="shared" si="398"/>
        <v>-7.75</v>
      </c>
      <c r="R920" s="85">
        <f t="shared" si="394"/>
        <v>0.44999999999999929</v>
      </c>
      <c r="S920" s="85">
        <f t="shared" si="394"/>
        <v>13</v>
      </c>
      <c r="T920" s="85">
        <f t="shared" si="394"/>
        <v>-13.500000000000057</v>
      </c>
      <c r="U920" s="85">
        <f t="shared" si="394"/>
        <v>-20</v>
      </c>
      <c r="V920" s="85">
        <f t="shared" si="394"/>
        <v>0.99999999999999289</v>
      </c>
      <c r="W920" s="33"/>
      <c r="X920" s="85">
        <f t="shared" si="397"/>
        <v>0</v>
      </c>
      <c r="Y920" s="85">
        <f t="shared" si="395"/>
        <v>0</v>
      </c>
      <c r="Z920" s="85">
        <f t="shared" si="395"/>
        <v>0</v>
      </c>
      <c r="AA920" s="85">
        <f t="shared" si="395"/>
        <v>0</v>
      </c>
      <c r="AB920" s="85">
        <f t="shared" si="395"/>
        <v>0</v>
      </c>
      <c r="AC920" s="85">
        <f t="shared" si="395"/>
        <v>0</v>
      </c>
    </row>
    <row r="921" spans="1:29" x14ac:dyDescent="0.3">
      <c r="A921" s="67">
        <v>18100</v>
      </c>
      <c r="B921" s="85">
        <v>-16.5</v>
      </c>
      <c r="C921" s="85">
        <v>-9.9999999999997868E-3</v>
      </c>
      <c r="D921" s="85">
        <v>19.5</v>
      </c>
      <c r="E921" s="85">
        <v>7.5</v>
      </c>
      <c r="F921" s="85">
        <v>-10.5</v>
      </c>
      <c r="G921" s="85">
        <v>1</v>
      </c>
      <c r="H921" s="113"/>
      <c r="P921" s="21" t="str">
        <f t="shared" si="396"/>
        <v>B</v>
      </c>
      <c r="Q921" s="85">
        <f t="shared" si="398"/>
        <v>-16.5</v>
      </c>
      <c r="R921" s="85">
        <f t="shared" si="394"/>
        <v>-9.9999999999997868E-3</v>
      </c>
      <c r="S921" s="85">
        <f t="shared" si="394"/>
        <v>19.5</v>
      </c>
      <c r="T921" s="85">
        <f t="shared" si="394"/>
        <v>7.5</v>
      </c>
      <c r="U921" s="85">
        <f t="shared" si="394"/>
        <v>-10.5</v>
      </c>
      <c r="V921" s="85">
        <f t="shared" si="394"/>
        <v>1</v>
      </c>
      <c r="W921" s="33"/>
      <c r="X921" s="85">
        <f t="shared" si="397"/>
        <v>0</v>
      </c>
      <c r="Y921" s="85">
        <f t="shared" si="395"/>
        <v>0</v>
      </c>
      <c r="Z921" s="85">
        <f t="shared" si="395"/>
        <v>0</v>
      </c>
      <c r="AA921" s="85">
        <f t="shared" si="395"/>
        <v>0</v>
      </c>
      <c r="AB921" s="85">
        <f t="shared" si="395"/>
        <v>0</v>
      </c>
      <c r="AC921" s="85">
        <f t="shared" si="395"/>
        <v>0</v>
      </c>
    </row>
    <row r="922" spans="1:29" x14ac:dyDescent="0.3">
      <c r="A922" s="67">
        <v>18200</v>
      </c>
      <c r="B922" s="85">
        <v>-20</v>
      </c>
      <c r="C922" s="85">
        <v>-0.13000000000000078</v>
      </c>
      <c r="D922" s="85">
        <v>24</v>
      </c>
      <c r="E922" s="85">
        <v>14.5</v>
      </c>
      <c r="F922" s="85">
        <v>-10</v>
      </c>
      <c r="G922" s="85">
        <v>1</v>
      </c>
      <c r="H922" s="113"/>
      <c r="P922" s="21" t="str">
        <f t="shared" si="396"/>
        <v>B</v>
      </c>
      <c r="Q922" s="85">
        <f t="shared" si="398"/>
        <v>-20</v>
      </c>
      <c r="R922" s="85">
        <f t="shared" si="394"/>
        <v>-0.13000000000000078</v>
      </c>
      <c r="S922" s="85">
        <f t="shared" si="394"/>
        <v>24</v>
      </c>
      <c r="T922" s="85">
        <f t="shared" si="394"/>
        <v>14.5</v>
      </c>
      <c r="U922" s="85">
        <f t="shared" si="394"/>
        <v>-10</v>
      </c>
      <c r="V922" s="85">
        <f t="shared" si="394"/>
        <v>1</v>
      </c>
      <c r="W922" s="33"/>
      <c r="X922" s="85">
        <f t="shared" si="397"/>
        <v>0</v>
      </c>
      <c r="Y922" s="85">
        <f t="shared" si="395"/>
        <v>0</v>
      </c>
      <c r="Z922" s="85">
        <f t="shared" si="395"/>
        <v>0</v>
      </c>
      <c r="AA922" s="85">
        <f t="shared" si="395"/>
        <v>0</v>
      </c>
      <c r="AB922" s="85">
        <f t="shared" si="395"/>
        <v>0</v>
      </c>
      <c r="AC922" s="85">
        <f t="shared" si="395"/>
        <v>0</v>
      </c>
    </row>
    <row r="923" spans="1:29" x14ac:dyDescent="0.3">
      <c r="A923" s="67">
        <v>18300</v>
      </c>
      <c r="B923" s="85">
        <v>-26.399999999999977</v>
      </c>
      <c r="C923" s="85">
        <v>-0.61999999999999922</v>
      </c>
      <c r="D923" s="85">
        <v>12.5</v>
      </c>
      <c r="E923" s="85">
        <v>18.500000000000057</v>
      </c>
      <c r="F923" s="85">
        <v>6.5</v>
      </c>
      <c r="G923" s="85">
        <v>0.5</v>
      </c>
      <c r="H923" s="113"/>
      <c r="P923" s="21" t="str">
        <f t="shared" si="396"/>
        <v>B</v>
      </c>
      <c r="Q923" s="85">
        <f t="shared" si="398"/>
        <v>-26.399999999999977</v>
      </c>
      <c r="R923" s="85">
        <f t="shared" si="394"/>
        <v>-0.61999999999999922</v>
      </c>
      <c r="S923" s="85">
        <f t="shared" si="394"/>
        <v>12.5</v>
      </c>
      <c r="T923" s="85">
        <f t="shared" si="394"/>
        <v>18.500000000000057</v>
      </c>
      <c r="U923" s="85">
        <f t="shared" si="394"/>
        <v>6.5</v>
      </c>
      <c r="V923" s="85">
        <f t="shared" si="394"/>
        <v>0.5</v>
      </c>
      <c r="W923" s="33"/>
      <c r="X923" s="85">
        <f t="shared" si="397"/>
        <v>0</v>
      </c>
      <c r="Y923" s="85">
        <f t="shared" si="395"/>
        <v>0</v>
      </c>
      <c r="Z923" s="85">
        <f t="shared" si="395"/>
        <v>0</v>
      </c>
      <c r="AA923" s="85">
        <f t="shared" si="395"/>
        <v>0</v>
      </c>
      <c r="AB923" s="85">
        <f t="shared" si="395"/>
        <v>0</v>
      </c>
      <c r="AC923" s="85">
        <f t="shared" si="395"/>
        <v>0</v>
      </c>
    </row>
    <row r="924" spans="1:29" x14ac:dyDescent="0.3">
      <c r="A924" s="67">
        <v>18400</v>
      </c>
      <c r="B924" s="85">
        <v>-30.500000000000057</v>
      </c>
      <c r="C924" s="85">
        <v>-1.0600000000000005</v>
      </c>
      <c r="D924" s="85">
        <v>-4</v>
      </c>
      <c r="E924" s="85">
        <v>13.500000000000028</v>
      </c>
      <c r="F924" s="85">
        <v>21.5</v>
      </c>
      <c r="G924" s="85">
        <v>-0.5</v>
      </c>
      <c r="H924" s="113"/>
      <c r="P924" s="21" t="str">
        <f t="shared" si="396"/>
        <v>B</v>
      </c>
      <c r="Q924" s="85">
        <f t="shared" si="398"/>
        <v>-30.500000000000057</v>
      </c>
      <c r="R924" s="85">
        <f t="shared" si="394"/>
        <v>-1.0600000000000005</v>
      </c>
      <c r="S924" s="85">
        <f t="shared" si="394"/>
        <v>-4</v>
      </c>
      <c r="T924" s="85">
        <f t="shared" si="394"/>
        <v>13.500000000000028</v>
      </c>
      <c r="U924" s="85">
        <f t="shared" si="394"/>
        <v>21.5</v>
      </c>
      <c r="V924" s="85">
        <f t="shared" si="394"/>
        <v>-0.5</v>
      </c>
      <c r="W924" s="33"/>
      <c r="X924" s="85">
        <f t="shared" si="397"/>
        <v>0</v>
      </c>
      <c r="Y924" s="85">
        <f t="shared" si="395"/>
        <v>0</v>
      </c>
      <c r="Z924" s="85">
        <f t="shared" si="395"/>
        <v>0</v>
      </c>
      <c r="AA924" s="85">
        <f t="shared" si="395"/>
        <v>0</v>
      </c>
      <c r="AB924" s="85">
        <f t="shared" si="395"/>
        <v>0</v>
      </c>
      <c r="AC924" s="85">
        <f t="shared" si="395"/>
        <v>0</v>
      </c>
    </row>
    <row r="925" spans="1:29" x14ac:dyDescent="0.3">
      <c r="A925" s="68" t="s">
        <v>120</v>
      </c>
      <c r="B925" s="87">
        <v>-1.9000000000000021</v>
      </c>
      <c r="C925" s="87">
        <v>4.93</v>
      </c>
      <c r="D925" s="87">
        <v>-10.000000000000028</v>
      </c>
      <c r="E925" s="87">
        <v>-111.49999999999994</v>
      </c>
      <c r="F925" s="87">
        <v>-54.000000000000057</v>
      </c>
      <c r="G925" s="87">
        <v>2</v>
      </c>
      <c r="H925" s="114"/>
      <c r="I925" s="105">
        <f>Q925</f>
        <v>-107.05000000000004</v>
      </c>
      <c r="J925" s="105">
        <f>R925</f>
        <v>-0.95000000000000107</v>
      </c>
      <c r="K925" s="105">
        <f t="shared" ref="K925:N925" si="399">S925</f>
        <v>67.5</v>
      </c>
      <c r="L925" s="105">
        <f t="shared" si="399"/>
        <v>22.000000000000028</v>
      </c>
      <c r="M925" s="105">
        <f t="shared" si="399"/>
        <v>-25.999999999999972</v>
      </c>
      <c r="N925" s="105">
        <f t="shared" si="399"/>
        <v>3.9999999999999929</v>
      </c>
      <c r="P925" s="21"/>
      <c r="Q925" s="106">
        <f t="shared" ref="Q925:V925" si="400">+SUM(Q909:Q924)</f>
        <v>-107.05000000000004</v>
      </c>
      <c r="R925" s="106">
        <f t="shared" si="400"/>
        <v>-0.95000000000000107</v>
      </c>
      <c r="S925" s="106">
        <f t="shared" si="400"/>
        <v>67.5</v>
      </c>
      <c r="T925" s="106">
        <f t="shared" si="400"/>
        <v>22.000000000000028</v>
      </c>
      <c r="U925" s="106">
        <f t="shared" si="400"/>
        <v>-25.999999999999972</v>
      </c>
      <c r="V925" s="106">
        <f t="shared" si="400"/>
        <v>3.9999999999999929</v>
      </c>
      <c r="W925" s="33"/>
      <c r="X925" s="33"/>
      <c r="Y925" s="33"/>
      <c r="Z925" s="33"/>
      <c r="AA925" s="33"/>
      <c r="AB925" s="33"/>
      <c r="AC925" s="33"/>
    </row>
    <row r="927" spans="1:29" x14ac:dyDescent="0.3">
      <c r="A927" s="69" t="s">
        <v>134</v>
      </c>
      <c r="B927" s="69" t="s">
        <v>135</v>
      </c>
      <c r="C927" s="69" t="s">
        <v>4</v>
      </c>
      <c r="D927" s="97"/>
      <c r="E927" s="97"/>
      <c r="F927" s="69" t="s">
        <v>136</v>
      </c>
      <c r="G927" s="69" t="s">
        <v>6</v>
      </c>
      <c r="H927" s="82"/>
    </row>
    <row r="928" spans="1:29" x14ac:dyDescent="0.3">
      <c r="A928" s="94">
        <v>17838.8</v>
      </c>
      <c r="B928" s="83">
        <v>17800</v>
      </c>
      <c r="C928" s="95">
        <v>44980</v>
      </c>
      <c r="D928" s="95"/>
      <c r="E928" s="33"/>
      <c r="F928" s="98">
        <v>44963</v>
      </c>
      <c r="G928" s="96">
        <v>0.53956018518518511</v>
      </c>
      <c r="H928" s="112"/>
    </row>
    <row r="929" spans="1:29" x14ac:dyDescent="0.3">
      <c r="A929" s="91" t="s">
        <v>128</v>
      </c>
      <c r="B929" s="92" t="s">
        <v>121</v>
      </c>
      <c r="C929" s="92" t="s">
        <v>122</v>
      </c>
      <c r="D929" s="92" t="s">
        <v>123</v>
      </c>
      <c r="E929" s="92" t="s">
        <v>124</v>
      </c>
      <c r="F929" s="92" t="s">
        <v>125</v>
      </c>
      <c r="G929" s="92" t="s">
        <v>126</v>
      </c>
      <c r="H929" s="92"/>
    </row>
    <row r="930" spans="1:29" x14ac:dyDescent="0.3">
      <c r="A930" s="68" t="s">
        <v>44</v>
      </c>
      <c r="B930" s="68" t="s">
        <v>33</v>
      </c>
      <c r="C930" s="68" t="s">
        <v>32</v>
      </c>
      <c r="D930" s="68" t="s">
        <v>113</v>
      </c>
      <c r="E930" s="68" t="s">
        <v>115</v>
      </c>
      <c r="F930" s="68" t="s">
        <v>112</v>
      </c>
      <c r="G930" s="68" t="s">
        <v>114</v>
      </c>
      <c r="H930" s="82"/>
      <c r="P930" s="21"/>
      <c r="Q930" s="106">
        <f>+SUM(Q931:Q946)</f>
        <v>102.7000000000001</v>
      </c>
      <c r="R930" s="106">
        <f t="shared" ref="R930:V930" si="401">+SUM(R931:R946)</f>
        <v>3.3299999999999983</v>
      </c>
      <c r="S930" s="106">
        <f t="shared" si="401"/>
        <v>40.000000000000057</v>
      </c>
      <c r="T930" s="106">
        <f t="shared" si="401"/>
        <v>-86.000000000000085</v>
      </c>
      <c r="U930" s="106">
        <f t="shared" si="401"/>
        <v>-59.000000000000057</v>
      </c>
      <c r="V930" s="106">
        <f t="shared" si="401"/>
        <v>-0.5</v>
      </c>
      <c r="W930" s="33"/>
      <c r="X930" s="33"/>
      <c r="Y930" s="33"/>
      <c r="Z930" s="33"/>
      <c r="AA930" s="33"/>
      <c r="AB930" s="33"/>
      <c r="AC930" s="33"/>
    </row>
    <row r="931" spans="1:29" x14ac:dyDescent="0.3">
      <c r="A931" s="67">
        <v>17400</v>
      </c>
      <c r="B931" s="85">
        <v>22.450000000000045</v>
      </c>
      <c r="C931" s="85">
        <v>0.48000000000000043</v>
      </c>
      <c r="D931" s="85">
        <v>6</v>
      </c>
      <c r="E931" s="85">
        <v>-7.5000000000000284</v>
      </c>
      <c r="F931" s="85">
        <v>-5.5</v>
      </c>
      <c r="G931" s="85">
        <v>0</v>
      </c>
      <c r="H931" s="113"/>
      <c r="I931" s="105">
        <f t="shared" ref="I931:N931" si="402">Q930</f>
        <v>102.7000000000001</v>
      </c>
      <c r="J931" s="105">
        <f t="shared" si="402"/>
        <v>3.3299999999999983</v>
      </c>
      <c r="K931" s="105">
        <f t="shared" si="402"/>
        <v>40.000000000000057</v>
      </c>
      <c r="L931" s="105">
        <f t="shared" si="402"/>
        <v>-86.000000000000085</v>
      </c>
      <c r="M931" s="105">
        <f t="shared" si="402"/>
        <v>-59.000000000000057</v>
      </c>
      <c r="N931" s="105">
        <f t="shared" si="402"/>
        <v>-0.5</v>
      </c>
      <c r="P931" s="21" t="str">
        <f>IF(A931&gt;=$B$928,"A","B")</f>
        <v>B</v>
      </c>
      <c r="Q931" s="85">
        <f t="shared" ref="Q931:V946" si="403">IF($P931="B",B931,0)</f>
        <v>22.450000000000045</v>
      </c>
      <c r="R931" s="85">
        <f t="shared" si="403"/>
        <v>0.48000000000000043</v>
      </c>
      <c r="S931" s="85">
        <f t="shared" si="403"/>
        <v>6</v>
      </c>
      <c r="T931" s="85">
        <f t="shared" si="403"/>
        <v>-7.5000000000000284</v>
      </c>
      <c r="U931" s="85">
        <f t="shared" si="403"/>
        <v>-5.5</v>
      </c>
      <c r="V931" s="85">
        <f t="shared" si="403"/>
        <v>0</v>
      </c>
      <c r="W931" s="33"/>
      <c r="X931" s="85">
        <f>IF($P931="A",B931,0)</f>
        <v>0</v>
      </c>
      <c r="Y931" s="85">
        <f t="shared" ref="Y931:AC946" si="404">IF($P931="A",C931,0)</f>
        <v>0</v>
      </c>
      <c r="Z931" s="85">
        <f t="shared" si="404"/>
        <v>0</v>
      </c>
      <c r="AA931" s="85">
        <f t="shared" si="404"/>
        <v>0</v>
      </c>
      <c r="AB931" s="85">
        <f t="shared" si="404"/>
        <v>0</v>
      </c>
      <c r="AC931" s="85">
        <f t="shared" si="404"/>
        <v>0</v>
      </c>
    </row>
    <row r="932" spans="1:29" x14ac:dyDescent="0.3">
      <c r="A932" s="67">
        <v>17500</v>
      </c>
      <c r="B932" s="85">
        <v>28.200000000000045</v>
      </c>
      <c r="C932" s="85">
        <v>1.1799999999999997</v>
      </c>
      <c r="D932" s="85">
        <v>27.5</v>
      </c>
      <c r="E932" s="85">
        <v>-14</v>
      </c>
      <c r="F932" s="85">
        <v>-23</v>
      </c>
      <c r="G932" s="85">
        <v>-0.5</v>
      </c>
      <c r="H932" s="113"/>
      <c r="P932" s="21" t="str">
        <f t="shared" ref="P932:P946" si="405">IF(A932&gt;=$B$928,"A","B")</f>
        <v>B</v>
      </c>
      <c r="Q932" s="85">
        <f t="shared" si="403"/>
        <v>28.200000000000045</v>
      </c>
      <c r="R932" s="85">
        <f t="shared" si="403"/>
        <v>1.1799999999999997</v>
      </c>
      <c r="S932" s="85">
        <f t="shared" si="403"/>
        <v>27.5</v>
      </c>
      <c r="T932" s="85">
        <f t="shared" si="403"/>
        <v>-14</v>
      </c>
      <c r="U932" s="85">
        <f t="shared" si="403"/>
        <v>-23</v>
      </c>
      <c r="V932" s="85">
        <f t="shared" si="403"/>
        <v>-0.5</v>
      </c>
      <c r="W932" s="33"/>
      <c r="X932" s="85">
        <f t="shared" ref="X932:X946" si="406">IF($P932="A",B932,0)</f>
        <v>0</v>
      </c>
      <c r="Y932" s="85">
        <f t="shared" si="404"/>
        <v>0</v>
      </c>
      <c r="Z932" s="85">
        <f t="shared" si="404"/>
        <v>0</v>
      </c>
      <c r="AA932" s="85">
        <f t="shared" si="404"/>
        <v>0</v>
      </c>
      <c r="AB932" s="85">
        <f t="shared" si="404"/>
        <v>0</v>
      </c>
      <c r="AC932" s="85">
        <f t="shared" si="404"/>
        <v>0</v>
      </c>
    </row>
    <row r="933" spans="1:29" x14ac:dyDescent="0.3">
      <c r="A933" s="67">
        <v>17600</v>
      </c>
      <c r="B933" s="85">
        <v>24.550000000000011</v>
      </c>
      <c r="C933" s="85">
        <v>0.69999999999999929</v>
      </c>
      <c r="D933" s="85">
        <v>4.0000000000000568</v>
      </c>
      <c r="E933" s="85">
        <v>-24.5</v>
      </c>
      <c r="F933" s="85">
        <v>-11.5</v>
      </c>
      <c r="G933" s="85">
        <v>0</v>
      </c>
      <c r="H933" s="113"/>
      <c r="P933" s="21" t="str">
        <f t="shared" si="405"/>
        <v>B</v>
      </c>
      <c r="Q933" s="85">
        <f t="shared" si="403"/>
        <v>24.550000000000011</v>
      </c>
      <c r="R933" s="85">
        <f t="shared" si="403"/>
        <v>0.69999999999999929</v>
      </c>
      <c r="S933" s="85">
        <f t="shared" si="403"/>
        <v>4.0000000000000568</v>
      </c>
      <c r="T933" s="85">
        <f t="shared" si="403"/>
        <v>-24.5</v>
      </c>
      <c r="U933" s="85">
        <f t="shared" si="403"/>
        <v>-11.5</v>
      </c>
      <c r="V933" s="85">
        <f t="shared" si="403"/>
        <v>0</v>
      </c>
      <c r="W933" s="33"/>
      <c r="X933" s="85">
        <f t="shared" si="406"/>
        <v>0</v>
      </c>
      <c r="Y933" s="85">
        <f t="shared" si="404"/>
        <v>0</v>
      </c>
      <c r="Z933" s="85">
        <f t="shared" si="404"/>
        <v>0</v>
      </c>
      <c r="AA933" s="85">
        <f t="shared" si="404"/>
        <v>0</v>
      </c>
      <c r="AB933" s="85">
        <f t="shared" si="404"/>
        <v>0</v>
      </c>
      <c r="AC933" s="85">
        <f t="shared" si="404"/>
        <v>0</v>
      </c>
    </row>
    <row r="934" spans="1:29" x14ac:dyDescent="0.3">
      <c r="A934" s="67">
        <v>17700</v>
      </c>
      <c r="B934" s="85">
        <v>27.5</v>
      </c>
      <c r="C934" s="85">
        <v>0.96999999999999886</v>
      </c>
      <c r="D934" s="85">
        <v>2.5</v>
      </c>
      <c r="E934" s="85">
        <v>-40.000000000000057</v>
      </c>
      <c r="F934" s="85">
        <v>-19.000000000000057</v>
      </c>
      <c r="G934" s="85">
        <v>0</v>
      </c>
      <c r="H934" s="113"/>
      <c r="P934" s="21" t="str">
        <f t="shared" si="405"/>
        <v>B</v>
      </c>
      <c r="Q934" s="85">
        <f t="shared" si="403"/>
        <v>27.5</v>
      </c>
      <c r="R934" s="85">
        <f t="shared" si="403"/>
        <v>0.96999999999999886</v>
      </c>
      <c r="S934" s="85">
        <f t="shared" si="403"/>
        <v>2.5</v>
      </c>
      <c r="T934" s="85">
        <f t="shared" si="403"/>
        <v>-40.000000000000057</v>
      </c>
      <c r="U934" s="85">
        <f t="shared" si="403"/>
        <v>-19.000000000000057</v>
      </c>
      <c r="V934" s="85">
        <f t="shared" si="403"/>
        <v>0</v>
      </c>
      <c r="W934" s="33"/>
      <c r="X934" s="85">
        <f t="shared" si="406"/>
        <v>0</v>
      </c>
      <c r="Y934" s="85">
        <f t="shared" si="404"/>
        <v>0</v>
      </c>
      <c r="Z934" s="85">
        <f t="shared" si="404"/>
        <v>0</v>
      </c>
      <c r="AA934" s="85">
        <f t="shared" si="404"/>
        <v>0</v>
      </c>
      <c r="AB934" s="85">
        <f t="shared" si="404"/>
        <v>0</v>
      </c>
      <c r="AC934" s="85">
        <f t="shared" si="404"/>
        <v>0</v>
      </c>
    </row>
    <row r="935" spans="1:29" x14ac:dyDescent="0.3">
      <c r="A935" s="67">
        <v>17800</v>
      </c>
      <c r="B935" s="85">
        <v>24.849999999999994</v>
      </c>
      <c r="C935" s="85">
        <v>0.80000000000000071</v>
      </c>
      <c r="D935" s="85">
        <v>-2.5</v>
      </c>
      <c r="E935" s="85">
        <v>-42.5</v>
      </c>
      <c r="F935" s="85">
        <v>-18.500000000000057</v>
      </c>
      <c r="G935" s="85">
        <v>0.5</v>
      </c>
      <c r="H935" s="113"/>
      <c r="P935" s="21" t="str">
        <f t="shared" si="405"/>
        <v>A</v>
      </c>
      <c r="Q935" s="85">
        <f t="shared" si="403"/>
        <v>0</v>
      </c>
      <c r="R935" s="85">
        <f t="shared" si="403"/>
        <v>0</v>
      </c>
      <c r="S935" s="85">
        <f t="shared" si="403"/>
        <v>0</v>
      </c>
      <c r="T935" s="85">
        <f t="shared" si="403"/>
        <v>0</v>
      </c>
      <c r="U935" s="85">
        <f t="shared" si="403"/>
        <v>0</v>
      </c>
      <c r="V935" s="85">
        <f t="shared" si="403"/>
        <v>0</v>
      </c>
      <c r="W935" s="33"/>
      <c r="X935" s="85">
        <f t="shared" si="406"/>
        <v>24.849999999999994</v>
      </c>
      <c r="Y935" s="85">
        <f t="shared" si="404"/>
        <v>0.80000000000000071</v>
      </c>
      <c r="Z935" s="85">
        <f t="shared" si="404"/>
        <v>-2.5</v>
      </c>
      <c r="AA935" s="85">
        <f t="shared" si="404"/>
        <v>-42.5</v>
      </c>
      <c r="AB935" s="85">
        <f t="shared" si="404"/>
        <v>-18.500000000000057</v>
      </c>
      <c r="AC935" s="85">
        <f t="shared" si="404"/>
        <v>0.5</v>
      </c>
    </row>
    <row r="936" spans="1:29" x14ac:dyDescent="0.3">
      <c r="A936" s="67">
        <v>17900</v>
      </c>
      <c r="B936" s="85">
        <v>24.949999999999989</v>
      </c>
      <c r="C936" s="85">
        <v>0.92999999999999972</v>
      </c>
      <c r="D936" s="85">
        <v>2.5</v>
      </c>
      <c r="E936" s="85">
        <v>-47.5</v>
      </c>
      <c r="F936" s="85">
        <v>-25.5</v>
      </c>
      <c r="G936" s="85">
        <v>1</v>
      </c>
      <c r="H936" s="113"/>
      <c r="P936" s="21" t="str">
        <f t="shared" si="405"/>
        <v>A</v>
      </c>
      <c r="Q936" s="85">
        <f>IF($P936="B",B936,0)</f>
        <v>0</v>
      </c>
      <c r="R936" s="85">
        <f t="shared" si="403"/>
        <v>0</v>
      </c>
      <c r="S936" s="85">
        <f t="shared" si="403"/>
        <v>0</v>
      </c>
      <c r="T936" s="85">
        <f t="shared" si="403"/>
        <v>0</v>
      </c>
      <c r="U936" s="85">
        <f t="shared" si="403"/>
        <v>0</v>
      </c>
      <c r="V936" s="85">
        <f t="shared" si="403"/>
        <v>0</v>
      </c>
      <c r="W936" s="33"/>
      <c r="X936" s="85">
        <f t="shared" si="406"/>
        <v>24.949999999999989</v>
      </c>
      <c r="Y936" s="85">
        <f t="shared" si="404"/>
        <v>0.92999999999999972</v>
      </c>
      <c r="Z936" s="85">
        <f t="shared" si="404"/>
        <v>2.5</v>
      </c>
      <c r="AA936" s="85">
        <f t="shared" si="404"/>
        <v>-47.5</v>
      </c>
      <c r="AB936" s="85">
        <f t="shared" si="404"/>
        <v>-25.5</v>
      </c>
      <c r="AC936" s="85">
        <f t="shared" si="404"/>
        <v>1</v>
      </c>
    </row>
    <row r="937" spans="1:29" x14ac:dyDescent="0.3">
      <c r="A937" s="67">
        <v>18000</v>
      </c>
      <c r="B937" s="85">
        <v>19.549999999999997</v>
      </c>
      <c r="C937" s="85">
        <v>0.71999999999999886</v>
      </c>
      <c r="D937" s="85">
        <v>14.5</v>
      </c>
      <c r="E937" s="85">
        <v>-29</v>
      </c>
      <c r="F937" s="85">
        <v>-26.5</v>
      </c>
      <c r="G937" s="85">
        <v>1</v>
      </c>
      <c r="H937" s="113"/>
      <c r="P937" s="21" t="str">
        <f t="shared" si="405"/>
        <v>A</v>
      </c>
      <c r="Q937" s="85">
        <f t="shared" ref="Q937:Q946" si="407">IF($P937="B",B937,0)</f>
        <v>0</v>
      </c>
      <c r="R937" s="85">
        <f t="shared" si="403"/>
        <v>0</v>
      </c>
      <c r="S937" s="85">
        <f t="shared" si="403"/>
        <v>0</v>
      </c>
      <c r="T937" s="85">
        <f t="shared" si="403"/>
        <v>0</v>
      </c>
      <c r="U937" s="85">
        <f t="shared" si="403"/>
        <v>0</v>
      </c>
      <c r="V937" s="85">
        <f t="shared" si="403"/>
        <v>0</v>
      </c>
      <c r="W937" s="33"/>
      <c r="X937" s="85">
        <f t="shared" si="406"/>
        <v>19.549999999999997</v>
      </c>
      <c r="Y937" s="85">
        <f t="shared" si="404"/>
        <v>0.71999999999999886</v>
      </c>
      <c r="Z937" s="85">
        <f t="shared" si="404"/>
        <v>14.5</v>
      </c>
      <c r="AA937" s="85">
        <f t="shared" si="404"/>
        <v>-29</v>
      </c>
      <c r="AB937" s="85">
        <f t="shared" si="404"/>
        <v>-26.5</v>
      </c>
      <c r="AC937" s="85">
        <f t="shared" si="404"/>
        <v>1</v>
      </c>
    </row>
    <row r="938" spans="1:29" x14ac:dyDescent="0.3">
      <c r="A938" s="67">
        <v>18100</v>
      </c>
      <c r="B938" s="85">
        <v>14.5</v>
      </c>
      <c r="C938" s="85">
        <v>0.54999999999999893</v>
      </c>
      <c r="D938" s="85">
        <v>29.5</v>
      </c>
      <c r="E938" s="85">
        <v>-8.9999999999999432</v>
      </c>
      <c r="F938" s="85">
        <v>-28</v>
      </c>
      <c r="G938" s="85">
        <v>1.5</v>
      </c>
      <c r="H938" s="113"/>
      <c r="P938" s="21" t="str">
        <f t="shared" si="405"/>
        <v>A</v>
      </c>
      <c r="Q938" s="85">
        <f t="shared" si="407"/>
        <v>0</v>
      </c>
      <c r="R938" s="85">
        <f t="shared" si="403"/>
        <v>0</v>
      </c>
      <c r="S938" s="85">
        <f t="shared" si="403"/>
        <v>0</v>
      </c>
      <c r="T938" s="85">
        <f t="shared" si="403"/>
        <v>0</v>
      </c>
      <c r="U938" s="85">
        <f t="shared" si="403"/>
        <v>0</v>
      </c>
      <c r="V938" s="85">
        <f t="shared" si="403"/>
        <v>0</v>
      </c>
      <c r="W938" s="33"/>
      <c r="X938" s="85">
        <f t="shared" si="406"/>
        <v>14.5</v>
      </c>
      <c r="Y938" s="85">
        <f t="shared" si="404"/>
        <v>0.54999999999999893</v>
      </c>
      <c r="Z938" s="85">
        <f t="shared" si="404"/>
        <v>29.5</v>
      </c>
      <c r="AA938" s="85">
        <f t="shared" si="404"/>
        <v>-8.9999999999999432</v>
      </c>
      <c r="AB938" s="85">
        <f t="shared" si="404"/>
        <v>-28</v>
      </c>
      <c r="AC938" s="85">
        <f t="shared" si="404"/>
        <v>1.5</v>
      </c>
    </row>
    <row r="939" spans="1:29" x14ac:dyDescent="0.3">
      <c r="A939" s="67">
        <v>18200</v>
      </c>
      <c r="B939" s="85">
        <v>9.7000000000000028</v>
      </c>
      <c r="C939" s="85">
        <v>0.40000000000000036</v>
      </c>
      <c r="D939" s="85">
        <v>39</v>
      </c>
      <c r="E939" s="85">
        <v>9.5000000000000568</v>
      </c>
      <c r="F939" s="85">
        <v>-26</v>
      </c>
      <c r="G939" s="85">
        <v>1</v>
      </c>
      <c r="H939" s="113"/>
      <c r="P939" s="21" t="str">
        <f t="shared" si="405"/>
        <v>A</v>
      </c>
      <c r="Q939" s="85">
        <f t="shared" si="407"/>
        <v>0</v>
      </c>
      <c r="R939" s="85">
        <f t="shared" si="403"/>
        <v>0</v>
      </c>
      <c r="S939" s="85">
        <f t="shared" si="403"/>
        <v>0</v>
      </c>
      <c r="T939" s="85">
        <f t="shared" si="403"/>
        <v>0</v>
      </c>
      <c r="U939" s="85">
        <f t="shared" si="403"/>
        <v>0</v>
      </c>
      <c r="V939" s="85">
        <f t="shared" si="403"/>
        <v>0</v>
      </c>
      <c r="W939" s="33"/>
      <c r="X939" s="85">
        <f t="shared" si="406"/>
        <v>9.7000000000000028</v>
      </c>
      <c r="Y939" s="85">
        <f t="shared" si="404"/>
        <v>0.40000000000000036</v>
      </c>
      <c r="Z939" s="85">
        <f t="shared" si="404"/>
        <v>39</v>
      </c>
      <c r="AA939" s="85">
        <f t="shared" si="404"/>
        <v>9.5000000000000568</v>
      </c>
      <c r="AB939" s="85">
        <f t="shared" si="404"/>
        <v>-26</v>
      </c>
      <c r="AC939" s="85">
        <f t="shared" si="404"/>
        <v>1</v>
      </c>
    </row>
    <row r="940" spans="1:29" x14ac:dyDescent="0.3">
      <c r="A940" s="67">
        <v>18300</v>
      </c>
      <c r="B940" s="85">
        <v>5.7500000000000036</v>
      </c>
      <c r="C940" s="85">
        <v>0.24000000000000021</v>
      </c>
      <c r="D940" s="85">
        <v>40</v>
      </c>
      <c r="E940" s="85">
        <v>19</v>
      </c>
      <c r="F940" s="85">
        <v>-21.5</v>
      </c>
      <c r="G940" s="85">
        <v>0.99999999999999911</v>
      </c>
      <c r="H940" s="113"/>
      <c r="P940" s="21" t="str">
        <f t="shared" si="405"/>
        <v>A</v>
      </c>
      <c r="Q940" s="85">
        <f t="shared" si="407"/>
        <v>0</v>
      </c>
      <c r="R940" s="85">
        <f t="shared" si="403"/>
        <v>0</v>
      </c>
      <c r="S940" s="85">
        <f t="shared" si="403"/>
        <v>0</v>
      </c>
      <c r="T940" s="85">
        <f t="shared" si="403"/>
        <v>0</v>
      </c>
      <c r="U940" s="85">
        <f t="shared" si="403"/>
        <v>0</v>
      </c>
      <c r="V940" s="85">
        <f t="shared" si="403"/>
        <v>0</v>
      </c>
      <c r="W940" s="33"/>
      <c r="X940" s="85">
        <f t="shared" si="406"/>
        <v>5.7500000000000036</v>
      </c>
      <c r="Y940" s="85">
        <f t="shared" si="404"/>
        <v>0.24000000000000021</v>
      </c>
      <c r="Z940" s="85">
        <f t="shared" si="404"/>
        <v>40</v>
      </c>
      <c r="AA940" s="85">
        <f t="shared" si="404"/>
        <v>19</v>
      </c>
      <c r="AB940" s="85">
        <f t="shared" si="404"/>
        <v>-21.5</v>
      </c>
      <c r="AC940" s="85">
        <f t="shared" si="404"/>
        <v>0.99999999999999911</v>
      </c>
    </row>
    <row r="941" spans="1:29" x14ac:dyDescent="0.3">
      <c r="A941" s="67">
        <v>18400</v>
      </c>
      <c r="B941" s="85">
        <v>5.4</v>
      </c>
      <c r="C941" s="85">
        <v>0.45000000000000107</v>
      </c>
      <c r="D941" s="85">
        <v>49.5</v>
      </c>
      <c r="E941" s="85">
        <v>24.499999999999972</v>
      </c>
      <c r="F941" s="85">
        <v>-27</v>
      </c>
      <c r="G941" s="85">
        <v>1</v>
      </c>
      <c r="H941" s="113"/>
      <c r="P941" s="21" t="str">
        <f t="shared" si="405"/>
        <v>A</v>
      </c>
      <c r="Q941" s="85">
        <f t="shared" si="407"/>
        <v>0</v>
      </c>
      <c r="R941" s="85">
        <f t="shared" si="403"/>
        <v>0</v>
      </c>
      <c r="S941" s="85">
        <f t="shared" si="403"/>
        <v>0</v>
      </c>
      <c r="T941" s="85">
        <f t="shared" si="403"/>
        <v>0</v>
      </c>
      <c r="U941" s="85">
        <f t="shared" si="403"/>
        <v>0</v>
      </c>
      <c r="V941" s="85">
        <f t="shared" si="403"/>
        <v>0</v>
      </c>
      <c r="W941" s="33"/>
      <c r="X941" s="85">
        <f t="shared" si="406"/>
        <v>5.4</v>
      </c>
      <c r="Y941" s="85">
        <f t="shared" si="404"/>
        <v>0.45000000000000107</v>
      </c>
      <c r="Z941" s="85">
        <f t="shared" si="404"/>
        <v>49.5</v>
      </c>
      <c r="AA941" s="85">
        <f t="shared" si="404"/>
        <v>24.499999999999972</v>
      </c>
      <c r="AB941" s="85">
        <f t="shared" si="404"/>
        <v>-27</v>
      </c>
      <c r="AC941" s="85">
        <f t="shared" si="404"/>
        <v>1</v>
      </c>
    </row>
    <row r="942" spans="1:29" x14ac:dyDescent="0.3">
      <c r="A942" s="67">
        <v>18500</v>
      </c>
      <c r="B942" s="85">
        <v>3.6500000000000004</v>
      </c>
      <c r="C942" s="85">
        <v>0.39000000000000057</v>
      </c>
      <c r="D942" s="85">
        <v>42.000000000000028</v>
      </c>
      <c r="E942" s="85">
        <v>22.499999999999972</v>
      </c>
      <c r="F942" s="85">
        <v>-22.5</v>
      </c>
      <c r="G942" s="85">
        <v>1</v>
      </c>
      <c r="H942" s="113"/>
      <c r="P942" s="21" t="str">
        <f t="shared" si="405"/>
        <v>A</v>
      </c>
      <c r="Q942" s="85">
        <f t="shared" si="407"/>
        <v>0</v>
      </c>
      <c r="R942" s="85">
        <f t="shared" si="403"/>
        <v>0</v>
      </c>
      <c r="S942" s="85">
        <f t="shared" si="403"/>
        <v>0</v>
      </c>
      <c r="T942" s="85">
        <f t="shared" si="403"/>
        <v>0</v>
      </c>
      <c r="U942" s="85">
        <f t="shared" si="403"/>
        <v>0</v>
      </c>
      <c r="V942" s="85">
        <f t="shared" si="403"/>
        <v>0</v>
      </c>
      <c r="W942" s="33"/>
      <c r="X942" s="85">
        <f t="shared" si="406"/>
        <v>3.6500000000000004</v>
      </c>
      <c r="Y942" s="85">
        <f t="shared" si="404"/>
        <v>0.39000000000000057</v>
      </c>
      <c r="Z942" s="85">
        <f t="shared" si="404"/>
        <v>42.000000000000028</v>
      </c>
      <c r="AA942" s="85">
        <f t="shared" si="404"/>
        <v>22.499999999999972</v>
      </c>
      <c r="AB942" s="85">
        <f t="shared" si="404"/>
        <v>-22.5</v>
      </c>
      <c r="AC942" s="85">
        <f t="shared" si="404"/>
        <v>1</v>
      </c>
    </row>
    <row r="943" spans="1:29" x14ac:dyDescent="0.3">
      <c r="A943" s="67">
        <v>18600</v>
      </c>
      <c r="B943" s="85">
        <v>0.95000000000000018</v>
      </c>
      <c r="C943" s="85">
        <v>-4.0000000000000924E-2</v>
      </c>
      <c r="D943" s="85">
        <v>17.5</v>
      </c>
      <c r="E943" s="85">
        <v>11.5</v>
      </c>
      <c r="F943" s="85">
        <v>-7.5</v>
      </c>
      <c r="G943" s="85">
        <v>0.5</v>
      </c>
      <c r="H943" s="113"/>
      <c r="P943" s="21" t="str">
        <f t="shared" si="405"/>
        <v>A</v>
      </c>
      <c r="Q943" s="85">
        <f t="shared" si="407"/>
        <v>0</v>
      </c>
      <c r="R943" s="85">
        <f t="shared" si="403"/>
        <v>0</v>
      </c>
      <c r="S943" s="85">
        <f t="shared" si="403"/>
        <v>0</v>
      </c>
      <c r="T943" s="85">
        <f t="shared" si="403"/>
        <v>0</v>
      </c>
      <c r="U943" s="85">
        <f t="shared" si="403"/>
        <v>0</v>
      </c>
      <c r="V943" s="85">
        <f t="shared" si="403"/>
        <v>0</v>
      </c>
      <c r="W943" s="33"/>
      <c r="X943" s="85">
        <f t="shared" si="406"/>
        <v>0.95000000000000018</v>
      </c>
      <c r="Y943" s="85">
        <f t="shared" si="404"/>
        <v>-4.0000000000000924E-2</v>
      </c>
      <c r="Z943" s="85">
        <f t="shared" si="404"/>
        <v>17.5</v>
      </c>
      <c r="AA943" s="85">
        <f t="shared" si="404"/>
        <v>11.5</v>
      </c>
      <c r="AB943" s="85">
        <f t="shared" si="404"/>
        <v>-7.5</v>
      </c>
      <c r="AC943" s="85">
        <f t="shared" si="404"/>
        <v>0.5</v>
      </c>
    </row>
    <row r="944" spans="1:29" x14ac:dyDescent="0.3">
      <c r="A944" s="67">
        <v>18700</v>
      </c>
      <c r="B944" s="85">
        <v>0.34999999999999964</v>
      </c>
      <c r="C944" s="85">
        <v>-0.1899999999999995</v>
      </c>
      <c r="D944" s="85">
        <v>8.5</v>
      </c>
      <c r="E944" s="85">
        <v>6.0000000000000142</v>
      </c>
      <c r="F944" s="85">
        <v>-2.5000000000000071</v>
      </c>
      <c r="G944" s="85">
        <v>0</v>
      </c>
      <c r="H944" s="113"/>
      <c r="P944" s="21" t="str">
        <f t="shared" si="405"/>
        <v>A</v>
      </c>
      <c r="Q944" s="85">
        <f t="shared" si="407"/>
        <v>0</v>
      </c>
      <c r="R944" s="85">
        <f t="shared" si="403"/>
        <v>0</v>
      </c>
      <c r="S944" s="85">
        <f t="shared" si="403"/>
        <v>0</v>
      </c>
      <c r="T944" s="85">
        <f t="shared" si="403"/>
        <v>0</v>
      </c>
      <c r="U944" s="85">
        <f t="shared" si="403"/>
        <v>0</v>
      </c>
      <c r="V944" s="85">
        <f t="shared" si="403"/>
        <v>0</v>
      </c>
      <c r="W944" s="33"/>
      <c r="X944" s="85">
        <f t="shared" si="406"/>
        <v>0.34999999999999964</v>
      </c>
      <c r="Y944" s="85">
        <f t="shared" si="404"/>
        <v>-0.1899999999999995</v>
      </c>
      <c r="Z944" s="85">
        <f t="shared" si="404"/>
        <v>8.5</v>
      </c>
      <c r="AA944" s="85">
        <f t="shared" si="404"/>
        <v>6.0000000000000142</v>
      </c>
      <c r="AB944" s="85">
        <f t="shared" si="404"/>
        <v>-2.5000000000000071</v>
      </c>
      <c r="AC944" s="85">
        <f t="shared" si="404"/>
        <v>0</v>
      </c>
    </row>
    <row r="945" spans="1:29" x14ac:dyDescent="0.3">
      <c r="A945" s="67">
        <v>18800</v>
      </c>
      <c r="B945" s="85">
        <v>0.20000000000000018</v>
      </c>
      <c r="C945" s="85">
        <v>-0.23000000000000043</v>
      </c>
      <c r="D945" s="85">
        <v>5</v>
      </c>
      <c r="E945" s="85">
        <v>3.5</v>
      </c>
      <c r="F945" s="85">
        <v>-1</v>
      </c>
      <c r="G945" s="85">
        <v>0</v>
      </c>
      <c r="H945" s="113"/>
      <c r="P945" s="21" t="str">
        <f t="shared" si="405"/>
        <v>A</v>
      </c>
      <c r="Q945" s="85">
        <f t="shared" si="407"/>
        <v>0</v>
      </c>
      <c r="R945" s="85">
        <f t="shared" si="403"/>
        <v>0</v>
      </c>
      <c r="S945" s="85">
        <f t="shared" si="403"/>
        <v>0</v>
      </c>
      <c r="T945" s="85">
        <f t="shared" si="403"/>
        <v>0</v>
      </c>
      <c r="U945" s="85">
        <f t="shared" si="403"/>
        <v>0</v>
      </c>
      <c r="V945" s="85">
        <f t="shared" si="403"/>
        <v>0</v>
      </c>
      <c r="W945" s="33"/>
      <c r="X945" s="85">
        <f t="shared" si="406"/>
        <v>0.20000000000000018</v>
      </c>
      <c r="Y945" s="85">
        <f t="shared" si="404"/>
        <v>-0.23000000000000043</v>
      </c>
      <c r="Z945" s="85">
        <f t="shared" si="404"/>
        <v>5</v>
      </c>
      <c r="AA945" s="85">
        <f t="shared" si="404"/>
        <v>3.5</v>
      </c>
      <c r="AB945" s="85">
        <f t="shared" si="404"/>
        <v>-1</v>
      </c>
      <c r="AC945" s="85">
        <f t="shared" si="404"/>
        <v>0</v>
      </c>
    </row>
    <row r="946" spans="1:29" x14ac:dyDescent="0.3">
      <c r="A946" s="67">
        <v>18900</v>
      </c>
      <c r="B946" s="85">
        <v>0.25</v>
      </c>
      <c r="C946" s="85">
        <v>-0.17999999999999972</v>
      </c>
      <c r="D946" s="85">
        <v>6</v>
      </c>
      <c r="E946" s="85">
        <v>3.5000000000000071</v>
      </c>
      <c r="F946" s="85">
        <v>-2</v>
      </c>
      <c r="G946" s="85">
        <v>0</v>
      </c>
      <c r="H946" s="113"/>
      <c r="P946" s="21" t="str">
        <f t="shared" si="405"/>
        <v>A</v>
      </c>
      <c r="Q946" s="85">
        <f t="shared" si="407"/>
        <v>0</v>
      </c>
      <c r="R946" s="85">
        <f t="shared" si="403"/>
        <v>0</v>
      </c>
      <c r="S946" s="85">
        <f t="shared" si="403"/>
        <v>0</v>
      </c>
      <c r="T946" s="85">
        <f t="shared" si="403"/>
        <v>0</v>
      </c>
      <c r="U946" s="85">
        <f t="shared" si="403"/>
        <v>0</v>
      </c>
      <c r="V946" s="85">
        <f t="shared" si="403"/>
        <v>0</v>
      </c>
      <c r="W946" s="33"/>
      <c r="X946" s="85">
        <f t="shared" si="406"/>
        <v>0.25</v>
      </c>
      <c r="Y946" s="85">
        <f t="shared" si="404"/>
        <v>-0.17999999999999972</v>
      </c>
      <c r="Z946" s="85">
        <f t="shared" si="404"/>
        <v>6</v>
      </c>
      <c r="AA946" s="85">
        <f t="shared" si="404"/>
        <v>3.5000000000000071</v>
      </c>
      <c r="AB946" s="85">
        <f t="shared" si="404"/>
        <v>-2</v>
      </c>
      <c r="AC946" s="85">
        <f t="shared" si="404"/>
        <v>0</v>
      </c>
    </row>
    <row r="947" spans="1:29" x14ac:dyDescent="0.3">
      <c r="A947" s="68" t="s">
        <v>120</v>
      </c>
      <c r="B947" s="86">
        <v>110.1</v>
      </c>
      <c r="C947" s="86">
        <v>3.84</v>
      </c>
      <c r="D947" s="86">
        <v>251.50000000000003</v>
      </c>
      <c r="E947" s="86">
        <v>-27.999999999999922</v>
      </c>
      <c r="F947" s="86">
        <v>-208.50000000000006</v>
      </c>
      <c r="G947" s="86">
        <v>8.5</v>
      </c>
      <c r="H947" s="89"/>
      <c r="I947" s="105">
        <f>X947</f>
        <v>110.1</v>
      </c>
      <c r="J947" s="105">
        <f>Y947</f>
        <v>3.84</v>
      </c>
      <c r="K947" s="105">
        <f>Z947</f>
        <v>251.50000000000003</v>
      </c>
      <c r="L947" s="105">
        <f>AA947</f>
        <v>-27.999999999999922</v>
      </c>
      <c r="M947" s="105">
        <f t="shared" ref="M947:N947" si="408">AB947</f>
        <v>-208.50000000000006</v>
      </c>
      <c r="N947" s="105">
        <f t="shared" si="408"/>
        <v>8.5</v>
      </c>
      <c r="P947" s="21"/>
      <c r="Q947" s="33"/>
      <c r="R947" s="33"/>
      <c r="S947" s="33"/>
      <c r="T947" s="33"/>
      <c r="U947" s="33"/>
      <c r="V947" s="33"/>
      <c r="W947" s="33"/>
      <c r="X947" s="106">
        <f>SUM(X931:X946)</f>
        <v>110.1</v>
      </c>
      <c r="Y947" s="106">
        <f t="shared" ref="Y947:AC947" si="409">SUM(Y931:Y946)</f>
        <v>3.84</v>
      </c>
      <c r="Z947" s="106">
        <f t="shared" si="409"/>
        <v>251.50000000000003</v>
      </c>
      <c r="AA947" s="106">
        <f t="shared" si="409"/>
        <v>-27.999999999999922</v>
      </c>
      <c r="AB947" s="106">
        <f t="shared" si="409"/>
        <v>-208.50000000000006</v>
      </c>
      <c r="AC947" s="106">
        <f t="shared" si="409"/>
        <v>8.5</v>
      </c>
    </row>
    <row r="948" spans="1:29" x14ac:dyDescent="0.3">
      <c r="A948" s="82"/>
      <c r="B948" s="89"/>
      <c r="C948" s="89"/>
      <c r="D948" s="89"/>
      <c r="E948" s="89"/>
      <c r="F948" s="89"/>
      <c r="G948" s="89"/>
      <c r="H948" s="89"/>
      <c r="P948" s="21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  <c r="AC948" s="33"/>
    </row>
    <row r="949" spans="1:29" x14ac:dyDescent="0.3">
      <c r="A949" s="92" t="s">
        <v>128</v>
      </c>
      <c r="B949" s="92" t="s">
        <v>127</v>
      </c>
      <c r="C949" s="92" t="s">
        <v>129</v>
      </c>
      <c r="D949" s="92" t="s">
        <v>130</v>
      </c>
      <c r="E949" s="92" t="s">
        <v>131</v>
      </c>
      <c r="F949" s="92" t="s">
        <v>132</v>
      </c>
      <c r="G949" s="92" t="s">
        <v>133</v>
      </c>
      <c r="H949" s="92"/>
      <c r="P949" s="21"/>
      <c r="Q949" s="33"/>
      <c r="R949" s="33"/>
      <c r="S949" s="33"/>
      <c r="T949" s="33"/>
      <c r="U949" s="33"/>
      <c r="V949" s="33"/>
      <c r="W949" s="33"/>
      <c r="X949" s="33"/>
      <c r="Y949" s="33"/>
      <c r="Z949" s="33"/>
      <c r="AA949" s="33"/>
      <c r="AB949" s="33"/>
      <c r="AC949" s="33"/>
    </row>
    <row r="950" spans="1:29" x14ac:dyDescent="0.3">
      <c r="A950" s="68" t="s">
        <v>44</v>
      </c>
      <c r="B950" s="68" t="s">
        <v>36</v>
      </c>
      <c r="C950" s="68" t="s">
        <v>37</v>
      </c>
      <c r="D950" s="68" t="s">
        <v>118</v>
      </c>
      <c r="E950" s="68" t="s">
        <v>116</v>
      </c>
      <c r="F950" s="68" t="s">
        <v>119</v>
      </c>
      <c r="G950" s="68" t="s">
        <v>117</v>
      </c>
      <c r="H950" s="82"/>
      <c r="P950" s="21"/>
      <c r="Q950" s="33"/>
      <c r="R950" s="33"/>
      <c r="S950" s="33"/>
      <c r="T950" s="33"/>
      <c r="U950" s="33"/>
      <c r="V950" s="33"/>
      <c r="W950" s="33"/>
      <c r="X950" s="106">
        <f t="shared" ref="X950:AC950" si="410">SUM(X951:X966)</f>
        <v>9.7499999999999858</v>
      </c>
      <c r="Y950" s="106">
        <f t="shared" si="410"/>
        <v>5.3300000000000054</v>
      </c>
      <c r="Z950" s="106">
        <f t="shared" si="410"/>
        <v>34.999999999999943</v>
      </c>
      <c r="AA950" s="106">
        <f t="shared" si="410"/>
        <v>-90.999999999999886</v>
      </c>
      <c r="AB950" s="106">
        <f t="shared" si="410"/>
        <v>-73.500000000000014</v>
      </c>
      <c r="AC950" s="106">
        <f t="shared" si="410"/>
        <v>1.5</v>
      </c>
    </row>
    <row r="951" spans="1:29" x14ac:dyDescent="0.3">
      <c r="A951" s="67">
        <v>16900</v>
      </c>
      <c r="B951" s="85">
        <v>1.5999999999999996</v>
      </c>
      <c r="C951" s="85">
        <v>0.68999999999999773</v>
      </c>
      <c r="D951" s="85">
        <v>12.5</v>
      </c>
      <c r="E951" s="85">
        <v>1.9999999999999858</v>
      </c>
      <c r="F951" s="85">
        <v>-9.5</v>
      </c>
      <c r="G951" s="85">
        <v>0</v>
      </c>
      <c r="H951" s="113"/>
      <c r="I951" s="105">
        <f>X950</f>
        <v>9.7499999999999858</v>
      </c>
      <c r="J951" s="105">
        <f>Y950</f>
        <v>5.3300000000000054</v>
      </c>
      <c r="K951" s="105">
        <f t="shared" ref="K951:N951" si="411">Z950</f>
        <v>34.999999999999943</v>
      </c>
      <c r="L951" s="105">
        <f t="shared" si="411"/>
        <v>-90.999999999999886</v>
      </c>
      <c r="M951" s="105">
        <f t="shared" si="411"/>
        <v>-73.500000000000014</v>
      </c>
      <c r="N951" s="105">
        <f t="shared" si="411"/>
        <v>1.5</v>
      </c>
      <c r="P951" s="21" t="str">
        <f>IF(A951&lt;=$B$928,"A","B")</f>
        <v>A</v>
      </c>
      <c r="Q951" s="85">
        <f t="shared" ref="Q951:V966" si="412">IF($P951="B",B951,0)</f>
        <v>0</v>
      </c>
      <c r="R951" s="85">
        <f t="shared" si="412"/>
        <v>0</v>
      </c>
      <c r="S951" s="85">
        <f t="shared" si="412"/>
        <v>0</v>
      </c>
      <c r="T951" s="85">
        <f t="shared" si="412"/>
        <v>0</v>
      </c>
      <c r="U951" s="85">
        <f t="shared" si="412"/>
        <v>0</v>
      </c>
      <c r="V951" s="85">
        <f t="shared" si="412"/>
        <v>0</v>
      </c>
      <c r="W951" s="33"/>
      <c r="X951" s="85">
        <f>IF($P951="A",B951,0)</f>
        <v>1.5999999999999996</v>
      </c>
      <c r="Y951" s="85">
        <f t="shared" ref="Y951:AC966" si="413">IF($P951="A",C951,0)</f>
        <v>0.68999999999999773</v>
      </c>
      <c r="Z951" s="85">
        <f t="shared" si="413"/>
        <v>12.5</v>
      </c>
      <c r="AA951" s="85">
        <f t="shared" si="413"/>
        <v>1.9999999999999858</v>
      </c>
      <c r="AB951" s="85">
        <f t="shared" si="413"/>
        <v>-9.5</v>
      </c>
      <c r="AC951" s="85">
        <f t="shared" si="413"/>
        <v>0</v>
      </c>
    </row>
    <row r="952" spans="1:29" x14ac:dyDescent="0.3">
      <c r="A952" s="67">
        <v>17000</v>
      </c>
      <c r="B952" s="85">
        <v>3.1500000000000004</v>
      </c>
      <c r="C952" s="85">
        <v>0.99000000000000199</v>
      </c>
      <c r="D952" s="85">
        <v>21.5</v>
      </c>
      <c r="E952" s="85">
        <v>3.5000000000000142</v>
      </c>
      <c r="F952" s="85">
        <v>-16.499999999999986</v>
      </c>
      <c r="G952" s="85">
        <v>-0.5</v>
      </c>
      <c r="H952" s="113"/>
      <c r="P952" s="21" t="str">
        <f t="shared" ref="P952:P966" si="414">IF(A952&lt;=$B$928,"A","B")</f>
        <v>A</v>
      </c>
      <c r="Q952" s="85">
        <f t="shared" si="412"/>
        <v>0</v>
      </c>
      <c r="R952" s="85">
        <f t="shared" si="412"/>
        <v>0</v>
      </c>
      <c r="S952" s="85">
        <f t="shared" si="412"/>
        <v>0</v>
      </c>
      <c r="T952" s="85">
        <f t="shared" si="412"/>
        <v>0</v>
      </c>
      <c r="U952" s="85">
        <f t="shared" si="412"/>
        <v>0</v>
      </c>
      <c r="V952" s="85">
        <f t="shared" si="412"/>
        <v>0</v>
      </c>
      <c r="W952" s="33"/>
      <c r="X952" s="85">
        <f t="shared" ref="X952:X966" si="415">IF($P952="A",B952,0)</f>
        <v>3.1500000000000004</v>
      </c>
      <c r="Y952" s="85">
        <f t="shared" si="413"/>
        <v>0.99000000000000199</v>
      </c>
      <c r="Z952" s="85">
        <f t="shared" si="413"/>
        <v>21.5</v>
      </c>
      <c r="AA952" s="85">
        <f t="shared" si="413"/>
        <v>3.5000000000000142</v>
      </c>
      <c r="AB952" s="85">
        <f t="shared" si="413"/>
        <v>-16.499999999999986</v>
      </c>
      <c r="AC952" s="85">
        <f t="shared" si="413"/>
        <v>-0.5</v>
      </c>
    </row>
    <row r="953" spans="1:29" x14ac:dyDescent="0.3">
      <c r="A953" s="67">
        <v>17100</v>
      </c>
      <c r="B953" s="85">
        <v>1.4499999999999993</v>
      </c>
      <c r="C953" s="85">
        <v>0.55000000000000071</v>
      </c>
      <c r="D953" s="85">
        <v>8.5</v>
      </c>
      <c r="E953" s="85">
        <v>-1.5</v>
      </c>
      <c r="F953" s="85">
        <v>-7</v>
      </c>
      <c r="G953" s="85">
        <v>0</v>
      </c>
      <c r="H953" s="113"/>
      <c r="P953" s="21" t="str">
        <f t="shared" si="414"/>
        <v>A</v>
      </c>
      <c r="Q953" s="85">
        <f t="shared" si="412"/>
        <v>0</v>
      </c>
      <c r="R953" s="85">
        <f t="shared" si="412"/>
        <v>0</v>
      </c>
      <c r="S953" s="85">
        <f t="shared" si="412"/>
        <v>0</v>
      </c>
      <c r="T953" s="85">
        <f t="shared" si="412"/>
        <v>0</v>
      </c>
      <c r="U953" s="85">
        <f t="shared" si="412"/>
        <v>0</v>
      </c>
      <c r="V953" s="85">
        <f t="shared" si="412"/>
        <v>0</v>
      </c>
      <c r="W953" s="33"/>
      <c r="X953" s="85">
        <f t="shared" si="415"/>
        <v>1.4499999999999993</v>
      </c>
      <c r="Y953" s="85">
        <f t="shared" si="413"/>
        <v>0.55000000000000071</v>
      </c>
      <c r="Z953" s="85">
        <f t="shared" si="413"/>
        <v>8.5</v>
      </c>
      <c r="AA953" s="85">
        <f t="shared" si="413"/>
        <v>-1.5</v>
      </c>
      <c r="AB953" s="85">
        <f t="shared" si="413"/>
        <v>-7</v>
      </c>
      <c r="AC953" s="85">
        <f t="shared" si="413"/>
        <v>0</v>
      </c>
    </row>
    <row r="954" spans="1:29" x14ac:dyDescent="0.3">
      <c r="A954" s="67">
        <v>17200</v>
      </c>
      <c r="B954" s="85">
        <v>1.3499999999999979</v>
      </c>
      <c r="C954" s="85">
        <v>0.49000000000000021</v>
      </c>
      <c r="D954" s="85">
        <v>6</v>
      </c>
      <c r="E954" s="85">
        <v>-3.5</v>
      </c>
      <c r="F954" s="85">
        <v>-6</v>
      </c>
      <c r="G954" s="85">
        <v>0</v>
      </c>
      <c r="H954" s="113"/>
      <c r="P954" s="21" t="str">
        <f t="shared" si="414"/>
        <v>A</v>
      </c>
      <c r="Q954" s="85">
        <f t="shared" si="412"/>
        <v>0</v>
      </c>
      <c r="R954" s="85">
        <f t="shared" si="412"/>
        <v>0</v>
      </c>
      <c r="S954" s="85">
        <f t="shared" si="412"/>
        <v>0</v>
      </c>
      <c r="T954" s="85">
        <f t="shared" si="412"/>
        <v>0</v>
      </c>
      <c r="U954" s="85">
        <f t="shared" si="412"/>
        <v>0</v>
      </c>
      <c r="V954" s="85">
        <f t="shared" si="412"/>
        <v>0</v>
      </c>
      <c r="W954" s="33"/>
      <c r="X954" s="85">
        <f t="shared" si="415"/>
        <v>1.3499999999999979</v>
      </c>
      <c r="Y954" s="85">
        <f t="shared" si="413"/>
        <v>0.49000000000000021</v>
      </c>
      <c r="Z954" s="85">
        <f t="shared" si="413"/>
        <v>6</v>
      </c>
      <c r="AA954" s="85">
        <f t="shared" si="413"/>
        <v>-3.5</v>
      </c>
      <c r="AB954" s="85">
        <f t="shared" si="413"/>
        <v>-6</v>
      </c>
      <c r="AC954" s="85">
        <f t="shared" si="413"/>
        <v>0</v>
      </c>
    </row>
    <row r="955" spans="1:29" x14ac:dyDescent="0.3">
      <c r="A955" s="67">
        <v>17300</v>
      </c>
      <c r="B955" s="85">
        <v>1.1000000000000014</v>
      </c>
      <c r="C955" s="85">
        <v>0.44000000000000128</v>
      </c>
      <c r="D955" s="85">
        <v>2.5</v>
      </c>
      <c r="E955" s="85">
        <v>-6.4999999999999716</v>
      </c>
      <c r="F955" s="85">
        <v>-4.5</v>
      </c>
      <c r="G955" s="85">
        <v>0</v>
      </c>
      <c r="H955" s="113"/>
      <c r="P955" s="21" t="str">
        <f t="shared" si="414"/>
        <v>A</v>
      </c>
      <c r="Q955" s="85">
        <f t="shared" si="412"/>
        <v>0</v>
      </c>
      <c r="R955" s="85">
        <f t="shared" si="412"/>
        <v>0</v>
      </c>
      <c r="S955" s="85">
        <f t="shared" si="412"/>
        <v>0</v>
      </c>
      <c r="T955" s="85">
        <f t="shared" si="412"/>
        <v>0</v>
      </c>
      <c r="U955" s="85">
        <f t="shared" si="412"/>
        <v>0</v>
      </c>
      <c r="V955" s="85">
        <f t="shared" si="412"/>
        <v>0</v>
      </c>
      <c r="W955" s="33"/>
      <c r="X955" s="85">
        <f t="shared" si="415"/>
        <v>1.1000000000000014</v>
      </c>
      <c r="Y955" s="85">
        <f t="shared" si="413"/>
        <v>0.44000000000000128</v>
      </c>
      <c r="Z955" s="85">
        <f t="shared" si="413"/>
        <v>2.5</v>
      </c>
      <c r="AA955" s="85">
        <f t="shared" si="413"/>
        <v>-6.4999999999999716</v>
      </c>
      <c r="AB955" s="85">
        <f t="shared" si="413"/>
        <v>-4.5</v>
      </c>
      <c r="AC955" s="85">
        <f t="shared" si="413"/>
        <v>0</v>
      </c>
    </row>
    <row r="956" spans="1:29" x14ac:dyDescent="0.3">
      <c r="A956" s="67">
        <v>17400</v>
      </c>
      <c r="B956" s="85">
        <v>0.54999999999999716</v>
      </c>
      <c r="C956" s="85">
        <v>0.37000000000000099</v>
      </c>
      <c r="D956" s="85">
        <v>-2.0000000000000568</v>
      </c>
      <c r="E956" s="85">
        <v>-9.4999999999999716</v>
      </c>
      <c r="F956" s="85">
        <v>-2.5</v>
      </c>
      <c r="G956" s="85">
        <v>0</v>
      </c>
      <c r="H956" s="113"/>
      <c r="P956" s="21" t="str">
        <f t="shared" si="414"/>
        <v>A</v>
      </c>
      <c r="Q956" s="85">
        <f>IF($P956="B",B956,0)</f>
        <v>0</v>
      </c>
      <c r="R956" s="85">
        <f t="shared" si="412"/>
        <v>0</v>
      </c>
      <c r="S956" s="85">
        <f t="shared" si="412"/>
        <v>0</v>
      </c>
      <c r="T956" s="85">
        <f t="shared" si="412"/>
        <v>0</v>
      </c>
      <c r="U956" s="85">
        <f t="shared" si="412"/>
        <v>0</v>
      </c>
      <c r="V956" s="85">
        <f t="shared" si="412"/>
        <v>0</v>
      </c>
      <c r="W956" s="33"/>
      <c r="X956" s="85">
        <f t="shared" si="415"/>
        <v>0.54999999999999716</v>
      </c>
      <c r="Y956" s="85">
        <f t="shared" si="413"/>
        <v>0.37000000000000099</v>
      </c>
      <c r="Z956" s="85">
        <f t="shared" si="413"/>
        <v>-2.0000000000000568</v>
      </c>
      <c r="AA956" s="85">
        <f t="shared" si="413"/>
        <v>-9.4999999999999716</v>
      </c>
      <c r="AB956" s="85">
        <f t="shared" si="413"/>
        <v>-2.5</v>
      </c>
      <c r="AC956" s="85">
        <f t="shared" si="413"/>
        <v>0</v>
      </c>
    </row>
    <row r="957" spans="1:29" x14ac:dyDescent="0.3">
      <c r="A957" s="67">
        <v>17500</v>
      </c>
      <c r="B957" s="85">
        <v>0.19999999999999574</v>
      </c>
      <c r="C957" s="85">
        <v>0.37000000000000099</v>
      </c>
      <c r="D957" s="85">
        <v>-4</v>
      </c>
      <c r="E957" s="85">
        <v>-13</v>
      </c>
      <c r="F957" s="85">
        <v>-3</v>
      </c>
      <c r="G957" s="85">
        <v>0.5</v>
      </c>
      <c r="H957" s="113"/>
      <c r="P957" s="21" t="str">
        <f t="shared" si="414"/>
        <v>A</v>
      </c>
      <c r="Q957" s="85">
        <f t="shared" ref="Q957:Q966" si="416">IF($P957="B",B957,0)</f>
        <v>0</v>
      </c>
      <c r="R957" s="85">
        <f t="shared" si="412"/>
        <v>0</v>
      </c>
      <c r="S957" s="85">
        <f t="shared" si="412"/>
        <v>0</v>
      </c>
      <c r="T957" s="85">
        <f t="shared" si="412"/>
        <v>0</v>
      </c>
      <c r="U957" s="85">
        <f t="shared" si="412"/>
        <v>0</v>
      </c>
      <c r="V957" s="85">
        <f t="shared" si="412"/>
        <v>0</v>
      </c>
      <c r="W957" s="33"/>
      <c r="X957" s="85">
        <f t="shared" si="415"/>
        <v>0.19999999999999574</v>
      </c>
      <c r="Y957" s="85">
        <f t="shared" si="413"/>
        <v>0.37000000000000099</v>
      </c>
      <c r="Z957" s="85">
        <f t="shared" si="413"/>
        <v>-4</v>
      </c>
      <c r="AA957" s="85">
        <f t="shared" si="413"/>
        <v>-13</v>
      </c>
      <c r="AB957" s="85">
        <f t="shared" si="413"/>
        <v>-3</v>
      </c>
      <c r="AC957" s="85">
        <f t="shared" si="413"/>
        <v>0.5</v>
      </c>
    </row>
    <row r="958" spans="1:29" x14ac:dyDescent="0.3">
      <c r="A958" s="67">
        <v>17600</v>
      </c>
      <c r="B958" s="85">
        <v>-0.29999999999999716</v>
      </c>
      <c r="C958" s="85">
        <v>0.37000000000000099</v>
      </c>
      <c r="D958" s="85">
        <v>-5</v>
      </c>
      <c r="E958" s="85">
        <v>-16.5</v>
      </c>
      <c r="F958" s="85">
        <v>-4.0000000000000284</v>
      </c>
      <c r="G958" s="85">
        <v>0.5</v>
      </c>
      <c r="H958" s="113"/>
      <c r="P958" s="21" t="str">
        <f t="shared" si="414"/>
        <v>A</v>
      </c>
      <c r="Q958" s="85">
        <f t="shared" si="416"/>
        <v>0</v>
      </c>
      <c r="R958" s="85">
        <f t="shared" si="412"/>
        <v>0</v>
      </c>
      <c r="S958" s="85">
        <f t="shared" si="412"/>
        <v>0</v>
      </c>
      <c r="T958" s="85">
        <f t="shared" si="412"/>
        <v>0</v>
      </c>
      <c r="U958" s="85">
        <f t="shared" si="412"/>
        <v>0</v>
      </c>
      <c r="V958" s="85">
        <f t="shared" si="412"/>
        <v>0</v>
      </c>
      <c r="W958" s="33"/>
      <c r="X958" s="85">
        <f t="shared" si="415"/>
        <v>-0.29999999999999716</v>
      </c>
      <c r="Y958" s="85">
        <f t="shared" si="413"/>
        <v>0.37000000000000099</v>
      </c>
      <c r="Z958" s="85">
        <f t="shared" si="413"/>
        <v>-5</v>
      </c>
      <c r="AA958" s="85">
        <f t="shared" si="413"/>
        <v>-16.5</v>
      </c>
      <c r="AB958" s="85">
        <f t="shared" si="413"/>
        <v>-4.0000000000000284</v>
      </c>
      <c r="AC958" s="85">
        <f t="shared" si="413"/>
        <v>0.5</v>
      </c>
    </row>
    <row r="959" spans="1:29" x14ac:dyDescent="0.3">
      <c r="A959" s="67">
        <v>17700</v>
      </c>
      <c r="B959" s="85">
        <v>1.1499999999999915</v>
      </c>
      <c r="C959" s="85">
        <v>0.55000000000000071</v>
      </c>
      <c r="D959" s="85">
        <v>-3</v>
      </c>
      <c r="E959" s="85">
        <v>-22.5</v>
      </c>
      <c r="F959" s="85">
        <v>-9.4999999999999716</v>
      </c>
      <c r="G959" s="85">
        <v>0.5</v>
      </c>
      <c r="H959" s="113"/>
      <c r="P959" s="21" t="str">
        <f t="shared" si="414"/>
        <v>A</v>
      </c>
      <c r="Q959" s="85">
        <f t="shared" si="416"/>
        <v>0</v>
      </c>
      <c r="R959" s="85">
        <f t="shared" si="412"/>
        <v>0</v>
      </c>
      <c r="S959" s="85">
        <f t="shared" si="412"/>
        <v>0</v>
      </c>
      <c r="T959" s="85">
        <f t="shared" si="412"/>
        <v>0</v>
      </c>
      <c r="U959" s="85">
        <f t="shared" si="412"/>
        <v>0</v>
      </c>
      <c r="V959" s="85">
        <f t="shared" si="412"/>
        <v>0</v>
      </c>
      <c r="W959" s="33"/>
      <c r="X959" s="85">
        <f t="shared" si="415"/>
        <v>1.1499999999999915</v>
      </c>
      <c r="Y959" s="85">
        <f t="shared" si="413"/>
        <v>0.55000000000000071</v>
      </c>
      <c r="Z959" s="85">
        <f t="shared" si="413"/>
        <v>-3</v>
      </c>
      <c r="AA959" s="85">
        <f t="shared" si="413"/>
        <v>-22.5</v>
      </c>
      <c r="AB959" s="85">
        <f t="shared" si="413"/>
        <v>-9.4999999999999716</v>
      </c>
      <c r="AC959" s="85">
        <f t="shared" si="413"/>
        <v>0.5</v>
      </c>
    </row>
    <row r="960" spans="1:29" x14ac:dyDescent="0.3">
      <c r="A960" s="67">
        <v>17800</v>
      </c>
      <c r="B960" s="85">
        <v>-0.5</v>
      </c>
      <c r="C960" s="85">
        <v>0.50999999999999979</v>
      </c>
      <c r="D960" s="85">
        <v>-2</v>
      </c>
      <c r="E960" s="85">
        <v>-23.499999999999943</v>
      </c>
      <c r="F960" s="85">
        <v>-11.000000000000028</v>
      </c>
      <c r="G960" s="85">
        <v>0.5</v>
      </c>
      <c r="H960" s="113"/>
      <c r="P960" s="21" t="str">
        <f t="shared" si="414"/>
        <v>A</v>
      </c>
      <c r="Q960" s="85">
        <f t="shared" si="416"/>
        <v>0</v>
      </c>
      <c r="R960" s="85">
        <f t="shared" si="412"/>
        <v>0</v>
      </c>
      <c r="S960" s="85">
        <f t="shared" si="412"/>
        <v>0</v>
      </c>
      <c r="T960" s="85">
        <f t="shared" si="412"/>
        <v>0</v>
      </c>
      <c r="U960" s="85">
        <f t="shared" si="412"/>
        <v>0</v>
      </c>
      <c r="V960" s="85">
        <f t="shared" si="412"/>
        <v>0</v>
      </c>
      <c r="W960" s="33"/>
      <c r="X960" s="85">
        <f t="shared" si="415"/>
        <v>-0.5</v>
      </c>
      <c r="Y960" s="85">
        <f t="shared" si="413"/>
        <v>0.50999999999999979</v>
      </c>
      <c r="Z960" s="85">
        <f t="shared" si="413"/>
        <v>-2</v>
      </c>
      <c r="AA960" s="85">
        <f t="shared" si="413"/>
        <v>-23.499999999999943</v>
      </c>
      <c r="AB960" s="85">
        <f t="shared" si="413"/>
        <v>-11.000000000000028</v>
      </c>
      <c r="AC960" s="85">
        <f t="shared" si="413"/>
        <v>0.5</v>
      </c>
    </row>
    <row r="961" spans="1:29" x14ac:dyDescent="0.3">
      <c r="A961" s="67">
        <v>17900</v>
      </c>
      <c r="B961" s="85">
        <v>-3.0999999999999943</v>
      </c>
      <c r="C961" s="85">
        <v>0.4399999999999995</v>
      </c>
      <c r="D961" s="85">
        <v>3</v>
      </c>
      <c r="E961" s="85">
        <v>-19</v>
      </c>
      <c r="F961" s="85">
        <v>-12.999999999999972</v>
      </c>
      <c r="G961" s="85">
        <v>1</v>
      </c>
      <c r="H961" s="113"/>
      <c r="P961" s="21" t="str">
        <f t="shared" si="414"/>
        <v>B</v>
      </c>
      <c r="Q961" s="85">
        <f t="shared" si="416"/>
        <v>-3.0999999999999943</v>
      </c>
      <c r="R961" s="85">
        <f t="shared" si="412"/>
        <v>0.4399999999999995</v>
      </c>
      <c r="S961" s="85">
        <f t="shared" si="412"/>
        <v>3</v>
      </c>
      <c r="T961" s="85">
        <f t="shared" si="412"/>
        <v>-19</v>
      </c>
      <c r="U961" s="85">
        <f t="shared" si="412"/>
        <v>-12.999999999999972</v>
      </c>
      <c r="V961" s="85">
        <f t="shared" si="412"/>
        <v>1</v>
      </c>
      <c r="W961" s="33"/>
      <c r="X961" s="85">
        <f t="shared" si="415"/>
        <v>0</v>
      </c>
      <c r="Y961" s="85">
        <f t="shared" si="413"/>
        <v>0</v>
      </c>
      <c r="Z961" s="85">
        <f t="shared" si="413"/>
        <v>0</v>
      </c>
      <c r="AA961" s="85">
        <f t="shared" si="413"/>
        <v>0</v>
      </c>
      <c r="AB961" s="85">
        <f t="shared" si="413"/>
        <v>0</v>
      </c>
      <c r="AC961" s="85">
        <f t="shared" si="413"/>
        <v>0</v>
      </c>
    </row>
    <row r="962" spans="1:29" x14ac:dyDescent="0.3">
      <c r="A962" s="67">
        <v>18000</v>
      </c>
      <c r="B962" s="85">
        <v>-5.0500000000000114</v>
      </c>
      <c r="C962" s="85">
        <v>0.42999999999999972</v>
      </c>
      <c r="D962" s="85">
        <v>11</v>
      </c>
      <c r="E962" s="85">
        <v>-14.000000000000057</v>
      </c>
      <c r="F962" s="85">
        <v>-17</v>
      </c>
      <c r="G962" s="85">
        <v>0.99999999999999289</v>
      </c>
      <c r="H962" s="113"/>
      <c r="P962" s="21" t="str">
        <f t="shared" si="414"/>
        <v>B</v>
      </c>
      <c r="Q962" s="85">
        <f t="shared" si="416"/>
        <v>-5.0500000000000114</v>
      </c>
      <c r="R962" s="85">
        <f t="shared" si="412"/>
        <v>0.42999999999999972</v>
      </c>
      <c r="S962" s="85">
        <f t="shared" si="412"/>
        <v>11</v>
      </c>
      <c r="T962" s="85">
        <f t="shared" si="412"/>
        <v>-14.000000000000057</v>
      </c>
      <c r="U962" s="85">
        <f t="shared" si="412"/>
        <v>-17</v>
      </c>
      <c r="V962" s="85">
        <f t="shared" si="412"/>
        <v>0.99999999999999289</v>
      </c>
      <c r="W962" s="33"/>
      <c r="X962" s="85">
        <f t="shared" si="415"/>
        <v>0</v>
      </c>
      <c r="Y962" s="85">
        <f t="shared" si="413"/>
        <v>0</v>
      </c>
      <c r="Z962" s="85">
        <f t="shared" si="413"/>
        <v>0</v>
      </c>
      <c r="AA962" s="85">
        <f t="shared" si="413"/>
        <v>0</v>
      </c>
      <c r="AB962" s="85">
        <f t="shared" si="413"/>
        <v>0</v>
      </c>
      <c r="AC962" s="85">
        <f t="shared" si="413"/>
        <v>0</v>
      </c>
    </row>
    <row r="963" spans="1:29" x14ac:dyDescent="0.3">
      <c r="A963" s="67">
        <v>18100</v>
      </c>
      <c r="B963" s="85">
        <v>-7.5</v>
      </c>
      <c r="C963" s="85">
        <v>0.41999999999999993</v>
      </c>
      <c r="D963" s="85">
        <v>20.5</v>
      </c>
      <c r="E963" s="85">
        <v>-6</v>
      </c>
      <c r="F963" s="85">
        <v>-21</v>
      </c>
      <c r="G963" s="85">
        <v>1.5</v>
      </c>
      <c r="H963" s="113"/>
      <c r="P963" s="21" t="str">
        <f t="shared" si="414"/>
        <v>B</v>
      </c>
      <c r="Q963" s="85">
        <f t="shared" si="416"/>
        <v>-7.5</v>
      </c>
      <c r="R963" s="85">
        <f t="shared" si="412"/>
        <v>0.41999999999999993</v>
      </c>
      <c r="S963" s="85">
        <f t="shared" si="412"/>
        <v>20.5</v>
      </c>
      <c r="T963" s="85">
        <f t="shared" si="412"/>
        <v>-6</v>
      </c>
      <c r="U963" s="85">
        <f t="shared" si="412"/>
        <v>-21</v>
      </c>
      <c r="V963" s="85">
        <f t="shared" si="412"/>
        <v>1.5</v>
      </c>
      <c r="W963" s="33"/>
      <c r="X963" s="85">
        <f t="shared" si="415"/>
        <v>0</v>
      </c>
      <c r="Y963" s="85">
        <f t="shared" si="413"/>
        <v>0</v>
      </c>
      <c r="Z963" s="85">
        <f t="shared" si="413"/>
        <v>0</v>
      </c>
      <c r="AA963" s="85">
        <f t="shared" si="413"/>
        <v>0</v>
      </c>
      <c r="AB963" s="85">
        <f t="shared" si="413"/>
        <v>0</v>
      </c>
      <c r="AC963" s="85">
        <f t="shared" si="413"/>
        <v>0</v>
      </c>
    </row>
    <row r="964" spans="1:29" x14ac:dyDescent="0.3">
      <c r="A964" s="67">
        <v>18200</v>
      </c>
      <c r="B964" s="85">
        <v>-16.699999999999989</v>
      </c>
      <c r="C964" s="85">
        <v>-0.17999999999999972</v>
      </c>
      <c r="D964" s="85">
        <v>19</v>
      </c>
      <c r="E964" s="85">
        <v>12.500000000000057</v>
      </c>
      <c r="F964" s="85">
        <v>-5.5</v>
      </c>
      <c r="G964" s="85">
        <v>1</v>
      </c>
      <c r="H964" s="113"/>
      <c r="P964" s="21" t="str">
        <f t="shared" si="414"/>
        <v>B</v>
      </c>
      <c r="Q964" s="85">
        <f t="shared" si="416"/>
        <v>-16.699999999999989</v>
      </c>
      <c r="R964" s="85">
        <f t="shared" si="412"/>
        <v>-0.17999999999999972</v>
      </c>
      <c r="S964" s="85">
        <f t="shared" si="412"/>
        <v>19</v>
      </c>
      <c r="T964" s="85">
        <f t="shared" si="412"/>
        <v>12.500000000000057</v>
      </c>
      <c r="U964" s="85">
        <f t="shared" si="412"/>
        <v>-5.5</v>
      </c>
      <c r="V964" s="85">
        <f t="shared" si="412"/>
        <v>1</v>
      </c>
      <c r="W964" s="33"/>
      <c r="X964" s="85">
        <f t="shared" si="415"/>
        <v>0</v>
      </c>
      <c r="Y964" s="85">
        <f t="shared" si="413"/>
        <v>0</v>
      </c>
      <c r="Z964" s="85">
        <f t="shared" si="413"/>
        <v>0</v>
      </c>
      <c r="AA964" s="85">
        <f t="shared" si="413"/>
        <v>0</v>
      </c>
      <c r="AB964" s="85">
        <f t="shared" si="413"/>
        <v>0</v>
      </c>
      <c r="AC964" s="85">
        <f t="shared" si="413"/>
        <v>0</v>
      </c>
    </row>
    <row r="965" spans="1:29" x14ac:dyDescent="0.3">
      <c r="A965" s="67">
        <v>18300</v>
      </c>
      <c r="B965" s="85">
        <v>-16.5</v>
      </c>
      <c r="C965" s="85">
        <v>-1.9999999999999574E-2</v>
      </c>
      <c r="D965" s="85">
        <v>24.499999999999886</v>
      </c>
      <c r="E965" s="85">
        <v>12.000000000000114</v>
      </c>
      <c r="F965" s="85">
        <v>-11.5</v>
      </c>
      <c r="G965" s="85">
        <v>1</v>
      </c>
      <c r="H965" s="113"/>
      <c r="P965" s="21" t="str">
        <f t="shared" si="414"/>
        <v>B</v>
      </c>
      <c r="Q965" s="85">
        <f t="shared" si="416"/>
        <v>-16.5</v>
      </c>
      <c r="R965" s="85">
        <f t="shared" si="412"/>
        <v>-1.9999999999999574E-2</v>
      </c>
      <c r="S965" s="85">
        <f t="shared" si="412"/>
        <v>24.499999999999886</v>
      </c>
      <c r="T965" s="85">
        <f t="shared" si="412"/>
        <v>12.000000000000114</v>
      </c>
      <c r="U965" s="85">
        <f t="shared" si="412"/>
        <v>-11.5</v>
      </c>
      <c r="V965" s="85">
        <f t="shared" si="412"/>
        <v>1</v>
      </c>
      <c r="W965" s="33"/>
      <c r="X965" s="85">
        <f t="shared" si="415"/>
        <v>0</v>
      </c>
      <c r="Y965" s="85">
        <f t="shared" si="413"/>
        <v>0</v>
      </c>
      <c r="Z965" s="85">
        <f t="shared" si="413"/>
        <v>0</v>
      </c>
      <c r="AA965" s="85">
        <f t="shared" si="413"/>
        <v>0</v>
      </c>
      <c r="AB965" s="85">
        <f t="shared" si="413"/>
        <v>0</v>
      </c>
      <c r="AC965" s="85">
        <f t="shared" si="413"/>
        <v>0</v>
      </c>
    </row>
    <row r="966" spans="1:29" x14ac:dyDescent="0.3">
      <c r="A966" s="67">
        <v>18400</v>
      </c>
      <c r="B966" s="85">
        <v>-30.500000000000057</v>
      </c>
      <c r="C966" s="85">
        <v>-1.5300000000000011</v>
      </c>
      <c r="D966" s="85">
        <v>-22.000000000000057</v>
      </c>
      <c r="E966" s="85">
        <v>11.999999999999972</v>
      </c>
      <c r="F966" s="85">
        <v>40.5</v>
      </c>
      <c r="G966" s="85">
        <v>-1</v>
      </c>
      <c r="H966" s="113"/>
      <c r="P966" s="21" t="str">
        <f t="shared" si="414"/>
        <v>B</v>
      </c>
      <c r="Q966" s="85">
        <f t="shared" si="416"/>
        <v>-30.500000000000057</v>
      </c>
      <c r="R966" s="85">
        <f t="shared" si="412"/>
        <v>-1.5300000000000011</v>
      </c>
      <c r="S966" s="85">
        <f t="shared" si="412"/>
        <v>-22.000000000000057</v>
      </c>
      <c r="T966" s="85">
        <f t="shared" si="412"/>
        <v>11.999999999999972</v>
      </c>
      <c r="U966" s="85">
        <f t="shared" si="412"/>
        <v>40.5</v>
      </c>
      <c r="V966" s="85">
        <f t="shared" si="412"/>
        <v>-1</v>
      </c>
      <c r="W966" s="33"/>
      <c r="X966" s="85">
        <f t="shared" si="415"/>
        <v>0</v>
      </c>
      <c r="Y966" s="85">
        <f t="shared" si="413"/>
        <v>0</v>
      </c>
      <c r="Z966" s="85">
        <f t="shared" si="413"/>
        <v>0</v>
      </c>
      <c r="AA966" s="85">
        <f t="shared" si="413"/>
        <v>0</v>
      </c>
      <c r="AB966" s="85">
        <f t="shared" si="413"/>
        <v>0</v>
      </c>
      <c r="AC966" s="85">
        <f t="shared" si="413"/>
        <v>0</v>
      </c>
    </row>
    <row r="967" spans="1:29" x14ac:dyDescent="0.3">
      <c r="A967" s="68" t="s">
        <v>120</v>
      </c>
      <c r="B967" s="87">
        <v>9.7499999999999858</v>
      </c>
      <c r="C967" s="87">
        <v>5.3300000000000054</v>
      </c>
      <c r="D967" s="87">
        <v>34.999999999999943</v>
      </c>
      <c r="E967" s="87">
        <v>-90.999999999999886</v>
      </c>
      <c r="F967" s="87">
        <v>-73.500000000000014</v>
      </c>
      <c r="G967" s="87">
        <v>1.5</v>
      </c>
      <c r="H967" s="114"/>
      <c r="I967" s="105">
        <f>Q967</f>
        <v>-79.350000000000051</v>
      </c>
      <c r="J967" s="105">
        <f>R967</f>
        <v>-0.44000000000000128</v>
      </c>
      <c r="K967" s="105">
        <f t="shared" ref="K967:N967" si="417">S967</f>
        <v>55.999999999999829</v>
      </c>
      <c r="L967" s="105">
        <f t="shared" si="417"/>
        <v>-2.4999999999999147</v>
      </c>
      <c r="M967" s="105">
        <f t="shared" si="417"/>
        <v>-27.499999999999972</v>
      </c>
      <c r="N967" s="105">
        <f t="shared" si="417"/>
        <v>4.4999999999999929</v>
      </c>
      <c r="P967" s="21"/>
      <c r="Q967" s="106">
        <f t="shared" ref="Q967:V967" si="418">+SUM(Q951:Q966)</f>
        <v>-79.350000000000051</v>
      </c>
      <c r="R967" s="106">
        <f t="shared" si="418"/>
        <v>-0.44000000000000128</v>
      </c>
      <c r="S967" s="106">
        <f t="shared" si="418"/>
        <v>55.999999999999829</v>
      </c>
      <c r="T967" s="106">
        <f t="shared" si="418"/>
        <v>-2.4999999999999147</v>
      </c>
      <c r="U967" s="106">
        <f t="shared" si="418"/>
        <v>-27.499999999999972</v>
      </c>
      <c r="V967" s="106">
        <f t="shared" si="418"/>
        <v>4.4999999999999929</v>
      </c>
      <c r="W967" s="33"/>
      <c r="X967" s="33"/>
      <c r="Y967" s="33"/>
      <c r="Z967" s="33"/>
      <c r="AA967" s="33"/>
      <c r="AB967" s="33"/>
      <c r="AC967" s="33"/>
    </row>
    <row r="969" spans="1:29" x14ac:dyDescent="0.3">
      <c r="A969" s="69" t="s">
        <v>134</v>
      </c>
      <c r="B969" s="69" t="s">
        <v>135</v>
      </c>
      <c r="C969" s="69" t="s">
        <v>4</v>
      </c>
      <c r="D969" s="97"/>
      <c r="E969" s="97"/>
      <c r="F969" s="69" t="s">
        <v>136</v>
      </c>
      <c r="G969" s="69" t="s">
        <v>6</v>
      </c>
      <c r="H969" s="82"/>
    </row>
    <row r="970" spans="1:29" x14ac:dyDescent="0.3">
      <c r="A970" s="94">
        <v>17834.849999999999</v>
      </c>
      <c r="B970" s="83">
        <v>17800</v>
      </c>
      <c r="C970" s="95">
        <v>44980</v>
      </c>
      <c r="D970" s="95"/>
      <c r="E970" s="33"/>
      <c r="F970" s="98">
        <v>44963</v>
      </c>
      <c r="G970" s="96">
        <v>0.54702546296296295</v>
      </c>
      <c r="H970" s="112"/>
    </row>
    <row r="971" spans="1:29" x14ac:dyDescent="0.3">
      <c r="A971" s="91" t="s">
        <v>128</v>
      </c>
      <c r="B971" s="92" t="s">
        <v>121</v>
      </c>
      <c r="C971" s="92" t="s">
        <v>122</v>
      </c>
      <c r="D971" s="92" t="s">
        <v>123</v>
      </c>
      <c r="E971" s="92" t="s">
        <v>124</v>
      </c>
      <c r="F971" s="92" t="s">
        <v>125</v>
      </c>
      <c r="G971" s="92" t="s">
        <v>126</v>
      </c>
      <c r="H971" s="92"/>
    </row>
    <row r="972" spans="1:29" x14ac:dyDescent="0.3">
      <c r="A972" s="68" t="s">
        <v>44</v>
      </c>
      <c r="B972" s="68" t="s">
        <v>33</v>
      </c>
      <c r="C972" s="68" t="s">
        <v>32</v>
      </c>
      <c r="D972" s="68" t="s">
        <v>113</v>
      </c>
      <c r="E972" s="68" t="s">
        <v>115</v>
      </c>
      <c r="F972" s="68" t="s">
        <v>112</v>
      </c>
      <c r="G972" s="68" t="s">
        <v>114</v>
      </c>
      <c r="H972" s="82"/>
      <c r="P972" s="21"/>
      <c r="Q972" s="106">
        <f>+SUM(Q973:Q988)</f>
        <v>105.60000000000008</v>
      </c>
      <c r="R972" s="106">
        <f t="shared" ref="R972:V972" si="419">+SUM(R973:R988)</f>
        <v>2.3299999999999983</v>
      </c>
      <c r="S972" s="106">
        <f t="shared" si="419"/>
        <v>-4</v>
      </c>
      <c r="T972" s="106">
        <f t="shared" si="419"/>
        <v>-86.500000000000028</v>
      </c>
      <c r="U972" s="106">
        <f t="shared" si="419"/>
        <v>-30.5</v>
      </c>
      <c r="V972" s="106">
        <f t="shared" si="419"/>
        <v>1.5</v>
      </c>
      <c r="W972" s="33"/>
      <c r="X972" s="33"/>
      <c r="Y972" s="33"/>
      <c r="Z972" s="33"/>
      <c r="AA972" s="33"/>
      <c r="AB972" s="33"/>
      <c r="AC972" s="33"/>
    </row>
    <row r="973" spans="1:29" x14ac:dyDescent="0.3">
      <c r="A973" s="67">
        <v>17400</v>
      </c>
      <c r="B973" s="85">
        <v>26.950000000000045</v>
      </c>
      <c r="C973" s="85">
        <v>0.64000000000000057</v>
      </c>
      <c r="D973" s="85">
        <v>9.5</v>
      </c>
      <c r="E973" s="85">
        <v>-8.5000000000000284</v>
      </c>
      <c r="F973" s="85">
        <v>-8</v>
      </c>
      <c r="G973" s="85">
        <v>0</v>
      </c>
      <c r="H973" s="113"/>
      <c r="I973" s="105">
        <f t="shared" ref="I973:N973" si="420">Q972</f>
        <v>105.60000000000008</v>
      </c>
      <c r="J973" s="105">
        <f t="shared" si="420"/>
        <v>2.3299999999999983</v>
      </c>
      <c r="K973" s="105">
        <f t="shared" si="420"/>
        <v>-4</v>
      </c>
      <c r="L973" s="105">
        <f t="shared" si="420"/>
        <v>-86.500000000000028</v>
      </c>
      <c r="M973" s="105">
        <f t="shared" si="420"/>
        <v>-30.5</v>
      </c>
      <c r="N973" s="105">
        <f t="shared" si="420"/>
        <v>1.5</v>
      </c>
      <c r="P973" s="21" t="str">
        <f>IF(A973&gt;=$B$970,"A","B")</f>
        <v>B</v>
      </c>
      <c r="Q973" s="85">
        <f t="shared" ref="Q973:V988" si="421">IF($P973="B",B973,0)</f>
        <v>26.950000000000045</v>
      </c>
      <c r="R973" s="85">
        <f t="shared" si="421"/>
        <v>0.64000000000000057</v>
      </c>
      <c r="S973" s="85">
        <f t="shared" si="421"/>
        <v>9.5</v>
      </c>
      <c r="T973" s="85">
        <f t="shared" si="421"/>
        <v>-8.5000000000000284</v>
      </c>
      <c r="U973" s="85">
        <f t="shared" si="421"/>
        <v>-8</v>
      </c>
      <c r="V973" s="85">
        <f t="shared" si="421"/>
        <v>0</v>
      </c>
      <c r="W973" s="33"/>
      <c r="X973" s="85">
        <f>IF($P973="A",B973,0)</f>
        <v>0</v>
      </c>
      <c r="Y973" s="85">
        <f t="shared" ref="Y973:AC988" si="422">IF($P973="A",C973,0)</f>
        <v>0</v>
      </c>
      <c r="Z973" s="85">
        <f t="shared" si="422"/>
        <v>0</v>
      </c>
      <c r="AA973" s="85">
        <f t="shared" si="422"/>
        <v>0</v>
      </c>
      <c r="AB973" s="85">
        <f t="shared" si="422"/>
        <v>0</v>
      </c>
      <c r="AC973" s="85">
        <f t="shared" si="422"/>
        <v>0</v>
      </c>
    </row>
    <row r="974" spans="1:29" x14ac:dyDescent="0.3">
      <c r="A974" s="67">
        <v>17500</v>
      </c>
      <c r="B974" s="85">
        <v>26.200000000000045</v>
      </c>
      <c r="C974" s="85">
        <v>0.52999999999999936</v>
      </c>
      <c r="D974" s="85">
        <v>-1.5</v>
      </c>
      <c r="E974" s="85">
        <v>-18</v>
      </c>
      <c r="F974" s="85">
        <v>-5.5</v>
      </c>
      <c r="G974" s="85">
        <v>0.5</v>
      </c>
      <c r="H974" s="113"/>
      <c r="P974" s="21" t="str">
        <f t="shared" ref="P974:P988" si="423">IF(A974&gt;=$B$970,"A","B")</f>
        <v>B</v>
      </c>
      <c r="Q974" s="85">
        <f t="shared" si="421"/>
        <v>26.200000000000045</v>
      </c>
      <c r="R974" s="85">
        <f t="shared" si="421"/>
        <v>0.52999999999999936</v>
      </c>
      <c r="S974" s="85">
        <f t="shared" si="421"/>
        <v>-1.5</v>
      </c>
      <c r="T974" s="85">
        <f t="shared" si="421"/>
        <v>-18</v>
      </c>
      <c r="U974" s="85">
        <f t="shared" si="421"/>
        <v>-5.5</v>
      </c>
      <c r="V974" s="85">
        <f t="shared" si="421"/>
        <v>0.5</v>
      </c>
      <c r="W974" s="33"/>
      <c r="X974" s="85">
        <f t="shared" ref="X974:X988" si="424">IF($P974="A",B974,0)</f>
        <v>0</v>
      </c>
      <c r="Y974" s="85">
        <f t="shared" si="422"/>
        <v>0</v>
      </c>
      <c r="Z974" s="85">
        <f t="shared" si="422"/>
        <v>0</v>
      </c>
      <c r="AA974" s="85">
        <f t="shared" si="422"/>
        <v>0</v>
      </c>
      <c r="AB974" s="85">
        <f t="shared" si="422"/>
        <v>0</v>
      </c>
      <c r="AC974" s="85">
        <f t="shared" si="422"/>
        <v>0</v>
      </c>
    </row>
    <row r="975" spans="1:29" x14ac:dyDescent="0.3">
      <c r="A975" s="67">
        <v>17600</v>
      </c>
      <c r="B975" s="85">
        <v>24.899999999999977</v>
      </c>
      <c r="C975" s="85">
        <v>0.41999999999999993</v>
      </c>
      <c r="D975" s="85">
        <v>-8</v>
      </c>
      <c r="E975" s="85">
        <v>-24</v>
      </c>
      <c r="F975" s="85">
        <v>-4</v>
      </c>
      <c r="G975" s="85">
        <v>0.5</v>
      </c>
      <c r="H975" s="113"/>
      <c r="P975" s="21" t="str">
        <f t="shared" si="423"/>
        <v>B</v>
      </c>
      <c r="Q975" s="85">
        <f t="shared" si="421"/>
        <v>24.899999999999977</v>
      </c>
      <c r="R975" s="85">
        <f t="shared" si="421"/>
        <v>0.41999999999999993</v>
      </c>
      <c r="S975" s="85">
        <f t="shared" si="421"/>
        <v>-8</v>
      </c>
      <c r="T975" s="85">
        <f t="shared" si="421"/>
        <v>-24</v>
      </c>
      <c r="U975" s="85">
        <f t="shared" si="421"/>
        <v>-4</v>
      </c>
      <c r="V975" s="85">
        <f t="shared" si="421"/>
        <v>0.5</v>
      </c>
      <c r="W975" s="33"/>
      <c r="X975" s="85">
        <f t="shared" si="424"/>
        <v>0</v>
      </c>
      <c r="Y975" s="85">
        <f t="shared" si="422"/>
        <v>0</v>
      </c>
      <c r="Z975" s="85">
        <f t="shared" si="422"/>
        <v>0</v>
      </c>
      <c r="AA975" s="85">
        <f t="shared" si="422"/>
        <v>0</v>
      </c>
      <c r="AB975" s="85">
        <f t="shared" si="422"/>
        <v>0</v>
      </c>
      <c r="AC975" s="85">
        <f t="shared" si="422"/>
        <v>0</v>
      </c>
    </row>
    <row r="976" spans="1:29" x14ac:dyDescent="0.3">
      <c r="A976" s="67">
        <v>17700</v>
      </c>
      <c r="B976" s="85">
        <v>27.550000000000011</v>
      </c>
      <c r="C976" s="85">
        <v>0.73999999999999844</v>
      </c>
      <c r="D976" s="85">
        <v>-4</v>
      </c>
      <c r="E976" s="85">
        <v>-36</v>
      </c>
      <c r="F976" s="85">
        <v>-13</v>
      </c>
      <c r="G976" s="85">
        <v>0.5</v>
      </c>
      <c r="H976" s="113"/>
      <c r="P976" s="21" t="str">
        <f t="shared" si="423"/>
        <v>B</v>
      </c>
      <c r="Q976" s="85">
        <f t="shared" si="421"/>
        <v>27.550000000000011</v>
      </c>
      <c r="R976" s="85">
        <f t="shared" si="421"/>
        <v>0.73999999999999844</v>
      </c>
      <c r="S976" s="85">
        <f t="shared" si="421"/>
        <v>-4</v>
      </c>
      <c r="T976" s="85">
        <f t="shared" si="421"/>
        <v>-36</v>
      </c>
      <c r="U976" s="85">
        <f t="shared" si="421"/>
        <v>-13</v>
      </c>
      <c r="V976" s="85">
        <f t="shared" si="421"/>
        <v>0.5</v>
      </c>
      <c r="W976" s="33"/>
      <c r="X976" s="85">
        <f t="shared" si="424"/>
        <v>0</v>
      </c>
      <c r="Y976" s="85">
        <f t="shared" si="422"/>
        <v>0</v>
      </c>
      <c r="Z976" s="85">
        <f t="shared" si="422"/>
        <v>0</v>
      </c>
      <c r="AA976" s="85">
        <f t="shared" si="422"/>
        <v>0</v>
      </c>
      <c r="AB976" s="85">
        <f t="shared" si="422"/>
        <v>0</v>
      </c>
      <c r="AC976" s="85">
        <f t="shared" si="422"/>
        <v>0</v>
      </c>
    </row>
    <row r="977" spans="1:29" x14ac:dyDescent="0.3">
      <c r="A977" s="67">
        <v>17800</v>
      </c>
      <c r="B977" s="85">
        <v>24.150000000000006</v>
      </c>
      <c r="C977" s="85">
        <v>0.57000000000000028</v>
      </c>
      <c r="D977" s="85">
        <v>-5</v>
      </c>
      <c r="E977" s="85">
        <v>-34.5</v>
      </c>
      <c r="F977" s="85">
        <v>-13.000000000000114</v>
      </c>
      <c r="G977" s="85">
        <v>1</v>
      </c>
      <c r="H977" s="113"/>
      <c r="P977" s="21" t="str">
        <f t="shared" si="423"/>
        <v>A</v>
      </c>
      <c r="Q977" s="85">
        <f t="shared" si="421"/>
        <v>0</v>
      </c>
      <c r="R977" s="85">
        <f t="shared" si="421"/>
        <v>0</v>
      </c>
      <c r="S977" s="85">
        <f t="shared" si="421"/>
        <v>0</v>
      </c>
      <c r="T977" s="85">
        <f t="shared" si="421"/>
        <v>0</v>
      </c>
      <c r="U977" s="85">
        <f t="shared" si="421"/>
        <v>0</v>
      </c>
      <c r="V977" s="85">
        <f t="shared" si="421"/>
        <v>0</v>
      </c>
      <c r="W977" s="33"/>
      <c r="X977" s="85">
        <f t="shared" si="424"/>
        <v>24.150000000000006</v>
      </c>
      <c r="Y977" s="85">
        <f t="shared" si="422"/>
        <v>0.57000000000000028</v>
      </c>
      <c r="Z977" s="85">
        <f t="shared" si="422"/>
        <v>-5</v>
      </c>
      <c r="AA977" s="85">
        <f t="shared" si="422"/>
        <v>-34.5</v>
      </c>
      <c r="AB977" s="85">
        <f t="shared" si="422"/>
        <v>-13.000000000000114</v>
      </c>
      <c r="AC977" s="85">
        <f t="shared" si="422"/>
        <v>1</v>
      </c>
    </row>
    <row r="978" spans="1:29" x14ac:dyDescent="0.3">
      <c r="A978" s="67">
        <v>17900</v>
      </c>
      <c r="B978" s="85">
        <v>25.050000000000011</v>
      </c>
      <c r="C978" s="85">
        <v>0.78999999999999915</v>
      </c>
      <c r="D978" s="85">
        <v>2.5</v>
      </c>
      <c r="E978" s="85">
        <v>-41</v>
      </c>
      <c r="F978" s="85">
        <v>-23</v>
      </c>
      <c r="G978" s="85">
        <v>1</v>
      </c>
      <c r="H978" s="113"/>
      <c r="P978" s="21" t="str">
        <f t="shared" si="423"/>
        <v>A</v>
      </c>
      <c r="Q978" s="85">
        <f>IF($P978="B",B978,0)</f>
        <v>0</v>
      </c>
      <c r="R978" s="85">
        <f t="shared" si="421"/>
        <v>0</v>
      </c>
      <c r="S978" s="85">
        <f t="shared" si="421"/>
        <v>0</v>
      </c>
      <c r="T978" s="85">
        <f t="shared" si="421"/>
        <v>0</v>
      </c>
      <c r="U978" s="85">
        <f t="shared" si="421"/>
        <v>0</v>
      </c>
      <c r="V978" s="85">
        <f t="shared" si="421"/>
        <v>0</v>
      </c>
      <c r="W978" s="33"/>
      <c r="X978" s="85">
        <f t="shared" si="424"/>
        <v>25.050000000000011</v>
      </c>
      <c r="Y978" s="85">
        <f t="shared" si="422"/>
        <v>0.78999999999999915</v>
      </c>
      <c r="Z978" s="85">
        <f t="shared" si="422"/>
        <v>2.5</v>
      </c>
      <c r="AA978" s="85">
        <f t="shared" si="422"/>
        <v>-41</v>
      </c>
      <c r="AB978" s="85">
        <f t="shared" si="422"/>
        <v>-23</v>
      </c>
      <c r="AC978" s="85">
        <f t="shared" si="422"/>
        <v>1</v>
      </c>
    </row>
    <row r="979" spans="1:29" x14ac:dyDescent="0.3">
      <c r="A979" s="67">
        <v>18000</v>
      </c>
      <c r="B979" s="85">
        <v>19.700000000000003</v>
      </c>
      <c r="C979" s="85">
        <v>0.60999999999999943</v>
      </c>
      <c r="D979" s="85">
        <v>16</v>
      </c>
      <c r="E979" s="85">
        <v>-23</v>
      </c>
      <c r="F979" s="85">
        <v>-25.5</v>
      </c>
      <c r="G979" s="85">
        <v>1.5</v>
      </c>
      <c r="H979" s="113"/>
      <c r="P979" s="21" t="str">
        <f t="shared" si="423"/>
        <v>A</v>
      </c>
      <c r="Q979" s="85">
        <f t="shared" ref="Q979:Q988" si="425">IF($P979="B",B979,0)</f>
        <v>0</v>
      </c>
      <c r="R979" s="85">
        <f t="shared" si="421"/>
        <v>0</v>
      </c>
      <c r="S979" s="85">
        <f t="shared" si="421"/>
        <v>0</v>
      </c>
      <c r="T979" s="85">
        <f t="shared" si="421"/>
        <v>0</v>
      </c>
      <c r="U979" s="85">
        <f t="shared" si="421"/>
        <v>0</v>
      </c>
      <c r="V979" s="85">
        <f t="shared" si="421"/>
        <v>0</v>
      </c>
      <c r="W979" s="33"/>
      <c r="X979" s="85">
        <f t="shared" si="424"/>
        <v>19.700000000000003</v>
      </c>
      <c r="Y979" s="85">
        <f t="shared" si="422"/>
        <v>0.60999999999999943</v>
      </c>
      <c r="Z979" s="85">
        <f t="shared" si="422"/>
        <v>16</v>
      </c>
      <c r="AA979" s="85">
        <f t="shared" si="422"/>
        <v>-23</v>
      </c>
      <c r="AB979" s="85">
        <f t="shared" si="422"/>
        <v>-25.5</v>
      </c>
      <c r="AC979" s="85">
        <f t="shared" si="422"/>
        <v>1.5</v>
      </c>
    </row>
    <row r="980" spans="1:29" x14ac:dyDescent="0.3">
      <c r="A980" s="67">
        <v>18100</v>
      </c>
      <c r="B980" s="85">
        <v>14.299999999999997</v>
      </c>
      <c r="C980" s="85">
        <v>0.42999999999999972</v>
      </c>
      <c r="D980" s="85">
        <v>31</v>
      </c>
      <c r="E980" s="85">
        <v>-2.4999999999999432</v>
      </c>
      <c r="F980" s="85">
        <v>-26.5</v>
      </c>
      <c r="G980" s="85">
        <v>1.5</v>
      </c>
      <c r="H980" s="113"/>
      <c r="P980" s="21" t="str">
        <f t="shared" si="423"/>
        <v>A</v>
      </c>
      <c r="Q980" s="85">
        <f t="shared" si="425"/>
        <v>0</v>
      </c>
      <c r="R980" s="85">
        <f t="shared" si="421"/>
        <v>0</v>
      </c>
      <c r="S980" s="85">
        <f t="shared" si="421"/>
        <v>0</v>
      </c>
      <c r="T980" s="85">
        <f t="shared" si="421"/>
        <v>0</v>
      </c>
      <c r="U980" s="85">
        <f t="shared" si="421"/>
        <v>0</v>
      </c>
      <c r="V980" s="85">
        <f t="shared" si="421"/>
        <v>0</v>
      </c>
      <c r="W980" s="33"/>
      <c r="X980" s="85">
        <f t="shared" si="424"/>
        <v>14.299999999999997</v>
      </c>
      <c r="Y980" s="85">
        <f t="shared" si="422"/>
        <v>0.42999999999999972</v>
      </c>
      <c r="Z980" s="85">
        <f t="shared" si="422"/>
        <v>31</v>
      </c>
      <c r="AA980" s="85">
        <f t="shared" si="422"/>
        <v>-2.4999999999999432</v>
      </c>
      <c r="AB980" s="85">
        <f t="shared" si="422"/>
        <v>-26.5</v>
      </c>
      <c r="AC980" s="85">
        <f t="shared" si="422"/>
        <v>1.5</v>
      </c>
    </row>
    <row r="981" spans="1:29" x14ac:dyDescent="0.3">
      <c r="A981" s="67">
        <v>18200</v>
      </c>
      <c r="B981" s="85">
        <v>9.8500000000000014</v>
      </c>
      <c r="C981" s="85">
        <v>0.33000000000000007</v>
      </c>
      <c r="D981" s="85">
        <v>41.499999999999943</v>
      </c>
      <c r="E981" s="85">
        <v>13.500000000000057</v>
      </c>
      <c r="F981" s="85">
        <v>-26</v>
      </c>
      <c r="G981" s="85">
        <v>1.5</v>
      </c>
      <c r="H981" s="113"/>
      <c r="P981" s="21" t="str">
        <f t="shared" si="423"/>
        <v>A</v>
      </c>
      <c r="Q981" s="85">
        <f t="shared" si="425"/>
        <v>0</v>
      </c>
      <c r="R981" s="85">
        <f t="shared" si="421"/>
        <v>0</v>
      </c>
      <c r="S981" s="85">
        <f t="shared" si="421"/>
        <v>0</v>
      </c>
      <c r="T981" s="85">
        <f t="shared" si="421"/>
        <v>0</v>
      </c>
      <c r="U981" s="85">
        <f t="shared" si="421"/>
        <v>0</v>
      </c>
      <c r="V981" s="85">
        <f t="shared" si="421"/>
        <v>0</v>
      </c>
      <c r="W981" s="33"/>
      <c r="X981" s="85">
        <f t="shared" si="424"/>
        <v>9.8500000000000014</v>
      </c>
      <c r="Y981" s="85">
        <f t="shared" si="422"/>
        <v>0.33000000000000007</v>
      </c>
      <c r="Z981" s="85">
        <f t="shared" si="422"/>
        <v>41.499999999999943</v>
      </c>
      <c r="AA981" s="85">
        <f t="shared" si="422"/>
        <v>13.500000000000057</v>
      </c>
      <c r="AB981" s="85">
        <f t="shared" si="422"/>
        <v>-26</v>
      </c>
      <c r="AC981" s="85">
        <f t="shared" si="422"/>
        <v>1.5</v>
      </c>
    </row>
    <row r="982" spans="1:29" x14ac:dyDescent="0.3">
      <c r="A982" s="67">
        <v>18300</v>
      </c>
      <c r="B982" s="85">
        <v>5.9000000000000021</v>
      </c>
      <c r="C982" s="85">
        <v>0.16999999999999993</v>
      </c>
      <c r="D982" s="85">
        <v>42</v>
      </c>
      <c r="E982" s="85">
        <v>22.500000000000057</v>
      </c>
      <c r="F982" s="85">
        <v>-21.5</v>
      </c>
      <c r="G982" s="85">
        <v>0.99999999999999911</v>
      </c>
      <c r="H982" s="113"/>
      <c r="P982" s="21" t="str">
        <f t="shared" si="423"/>
        <v>A</v>
      </c>
      <c r="Q982" s="85">
        <f t="shared" si="425"/>
        <v>0</v>
      </c>
      <c r="R982" s="85">
        <f t="shared" si="421"/>
        <v>0</v>
      </c>
      <c r="S982" s="85">
        <f t="shared" si="421"/>
        <v>0</v>
      </c>
      <c r="T982" s="85">
        <f t="shared" si="421"/>
        <v>0</v>
      </c>
      <c r="U982" s="85">
        <f t="shared" si="421"/>
        <v>0</v>
      </c>
      <c r="V982" s="85">
        <f t="shared" si="421"/>
        <v>0</v>
      </c>
      <c r="W982" s="33"/>
      <c r="X982" s="85">
        <f t="shared" si="424"/>
        <v>5.9000000000000021</v>
      </c>
      <c r="Y982" s="85">
        <f t="shared" si="422"/>
        <v>0.16999999999999993</v>
      </c>
      <c r="Z982" s="85">
        <f t="shared" si="422"/>
        <v>42</v>
      </c>
      <c r="AA982" s="85">
        <f t="shared" si="422"/>
        <v>22.500000000000057</v>
      </c>
      <c r="AB982" s="85">
        <f t="shared" si="422"/>
        <v>-21.5</v>
      </c>
      <c r="AC982" s="85">
        <f t="shared" si="422"/>
        <v>0.99999999999999911</v>
      </c>
    </row>
    <row r="983" spans="1:29" x14ac:dyDescent="0.3">
      <c r="A983" s="67">
        <v>18400</v>
      </c>
      <c r="B983" s="85">
        <v>5.6</v>
      </c>
      <c r="C983" s="85">
        <v>0.41999999999999993</v>
      </c>
      <c r="D983" s="85">
        <v>52.5</v>
      </c>
      <c r="E983" s="85">
        <v>26.999999999999972</v>
      </c>
      <c r="F983" s="85">
        <v>-28</v>
      </c>
      <c r="G983" s="85">
        <v>1</v>
      </c>
      <c r="H983" s="113"/>
      <c r="P983" s="21" t="str">
        <f t="shared" si="423"/>
        <v>A</v>
      </c>
      <c r="Q983" s="85">
        <f t="shared" si="425"/>
        <v>0</v>
      </c>
      <c r="R983" s="85">
        <f t="shared" si="421"/>
        <v>0</v>
      </c>
      <c r="S983" s="85">
        <f t="shared" si="421"/>
        <v>0</v>
      </c>
      <c r="T983" s="85">
        <f t="shared" si="421"/>
        <v>0</v>
      </c>
      <c r="U983" s="85">
        <f t="shared" si="421"/>
        <v>0</v>
      </c>
      <c r="V983" s="85">
        <f t="shared" si="421"/>
        <v>0</v>
      </c>
      <c r="W983" s="33"/>
      <c r="X983" s="85">
        <f t="shared" si="424"/>
        <v>5.6</v>
      </c>
      <c r="Y983" s="85">
        <f t="shared" si="422"/>
        <v>0.41999999999999993</v>
      </c>
      <c r="Z983" s="85">
        <f t="shared" si="422"/>
        <v>52.5</v>
      </c>
      <c r="AA983" s="85">
        <f t="shared" si="422"/>
        <v>26.999999999999972</v>
      </c>
      <c r="AB983" s="85">
        <f t="shared" si="422"/>
        <v>-28</v>
      </c>
      <c r="AC983" s="85">
        <f t="shared" si="422"/>
        <v>1</v>
      </c>
    </row>
    <row r="984" spans="1:29" x14ac:dyDescent="0.3">
      <c r="A984" s="67">
        <v>18500</v>
      </c>
      <c r="B984" s="85">
        <v>3.6500000000000004</v>
      </c>
      <c r="C984" s="85">
        <v>0.33000000000000007</v>
      </c>
      <c r="D984" s="85">
        <v>43</v>
      </c>
      <c r="E984" s="85">
        <v>23.999999999999943</v>
      </c>
      <c r="F984" s="85">
        <v>-22.5</v>
      </c>
      <c r="G984" s="85">
        <v>1</v>
      </c>
      <c r="H984" s="113"/>
      <c r="P984" s="21" t="str">
        <f t="shared" si="423"/>
        <v>A</v>
      </c>
      <c r="Q984" s="85">
        <f t="shared" si="425"/>
        <v>0</v>
      </c>
      <c r="R984" s="85">
        <f t="shared" si="421"/>
        <v>0</v>
      </c>
      <c r="S984" s="85">
        <f t="shared" si="421"/>
        <v>0</v>
      </c>
      <c r="T984" s="85">
        <f t="shared" si="421"/>
        <v>0</v>
      </c>
      <c r="U984" s="85">
        <f t="shared" si="421"/>
        <v>0</v>
      </c>
      <c r="V984" s="85">
        <f t="shared" si="421"/>
        <v>0</v>
      </c>
      <c r="W984" s="33"/>
      <c r="X984" s="85">
        <f t="shared" si="424"/>
        <v>3.6500000000000004</v>
      </c>
      <c r="Y984" s="85">
        <f t="shared" si="422"/>
        <v>0.33000000000000007</v>
      </c>
      <c r="Z984" s="85">
        <f t="shared" si="422"/>
        <v>43</v>
      </c>
      <c r="AA984" s="85">
        <f t="shared" si="422"/>
        <v>23.999999999999943</v>
      </c>
      <c r="AB984" s="85">
        <f t="shared" si="422"/>
        <v>-22.5</v>
      </c>
      <c r="AC984" s="85">
        <f t="shared" si="422"/>
        <v>1</v>
      </c>
    </row>
    <row r="985" spans="1:29" x14ac:dyDescent="0.3">
      <c r="A985" s="67">
        <v>18600</v>
      </c>
      <c r="B985" s="85">
        <v>0.90000000000000036</v>
      </c>
      <c r="C985" s="85">
        <v>-0.12000000000000099</v>
      </c>
      <c r="D985" s="85">
        <v>16.5</v>
      </c>
      <c r="E985" s="85">
        <v>11.999999999999986</v>
      </c>
      <c r="F985" s="85">
        <v>-6.5</v>
      </c>
      <c r="G985" s="85">
        <v>0.5</v>
      </c>
      <c r="H985" s="113"/>
      <c r="P985" s="21" t="str">
        <f t="shared" si="423"/>
        <v>A</v>
      </c>
      <c r="Q985" s="85">
        <f t="shared" si="425"/>
        <v>0</v>
      </c>
      <c r="R985" s="85">
        <f t="shared" si="421"/>
        <v>0</v>
      </c>
      <c r="S985" s="85">
        <f t="shared" si="421"/>
        <v>0</v>
      </c>
      <c r="T985" s="85">
        <f t="shared" si="421"/>
        <v>0</v>
      </c>
      <c r="U985" s="85">
        <f t="shared" si="421"/>
        <v>0</v>
      </c>
      <c r="V985" s="85">
        <f t="shared" si="421"/>
        <v>0</v>
      </c>
      <c r="W985" s="33"/>
      <c r="X985" s="85">
        <f t="shared" si="424"/>
        <v>0.90000000000000036</v>
      </c>
      <c r="Y985" s="85">
        <f t="shared" si="422"/>
        <v>-0.12000000000000099</v>
      </c>
      <c r="Z985" s="85">
        <f t="shared" si="422"/>
        <v>16.5</v>
      </c>
      <c r="AA985" s="85">
        <f t="shared" si="422"/>
        <v>11.999999999999986</v>
      </c>
      <c r="AB985" s="85">
        <f t="shared" si="422"/>
        <v>-6.5</v>
      </c>
      <c r="AC985" s="85">
        <f t="shared" si="422"/>
        <v>0.5</v>
      </c>
    </row>
    <row r="986" spans="1:29" x14ac:dyDescent="0.3">
      <c r="A986" s="67">
        <v>18700</v>
      </c>
      <c r="B986" s="85">
        <v>0.25</v>
      </c>
      <c r="C986" s="85">
        <v>-0.27999999999999936</v>
      </c>
      <c r="D986" s="85">
        <v>7.5</v>
      </c>
      <c r="E986" s="85">
        <v>6.0000000000000142</v>
      </c>
      <c r="F986" s="85">
        <v>-1.5000000000000071</v>
      </c>
      <c r="G986" s="85">
        <v>0</v>
      </c>
      <c r="H986" s="113"/>
      <c r="P986" s="21" t="str">
        <f t="shared" si="423"/>
        <v>A</v>
      </c>
      <c r="Q986" s="85">
        <f t="shared" si="425"/>
        <v>0</v>
      </c>
      <c r="R986" s="85">
        <f t="shared" si="421"/>
        <v>0</v>
      </c>
      <c r="S986" s="85">
        <f t="shared" si="421"/>
        <v>0</v>
      </c>
      <c r="T986" s="85">
        <f t="shared" si="421"/>
        <v>0</v>
      </c>
      <c r="U986" s="85">
        <f t="shared" si="421"/>
        <v>0</v>
      </c>
      <c r="V986" s="85">
        <f t="shared" si="421"/>
        <v>0</v>
      </c>
      <c r="W986" s="33"/>
      <c r="X986" s="85">
        <f t="shared" si="424"/>
        <v>0.25</v>
      </c>
      <c r="Y986" s="85">
        <f t="shared" si="422"/>
        <v>-0.27999999999999936</v>
      </c>
      <c r="Z986" s="85">
        <f t="shared" si="422"/>
        <v>7.5</v>
      </c>
      <c r="AA986" s="85">
        <f t="shared" si="422"/>
        <v>6.0000000000000142</v>
      </c>
      <c r="AB986" s="85">
        <f t="shared" si="422"/>
        <v>-1.5000000000000071</v>
      </c>
      <c r="AC986" s="85">
        <f t="shared" si="422"/>
        <v>0</v>
      </c>
    </row>
    <row r="987" spans="1:29" x14ac:dyDescent="0.3">
      <c r="A987" s="67">
        <v>18800</v>
      </c>
      <c r="B987" s="85">
        <v>0.25</v>
      </c>
      <c r="C987" s="85">
        <v>-0.26000000000000156</v>
      </c>
      <c r="D987" s="85">
        <v>6.0000000000000142</v>
      </c>
      <c r="E987" s="85">
        <v>4.5</v>
      </c>
      <c r="F987" s="85">
        <v>-1.5</v>
      </c>
      <c r="G987" s="85">
        <v>0</v>
      </c>
      <c r="H987" s="113"/>
      <c r="P987" s="21" t="str">
        <f t="shared" si="423"/>
        <v>A</v>
      </c>
      <c r="Q987" s="85">
        <f t="shared" si="425"/>
        <v>0</v>
      </c>
      <c r="R987" s="85">
        <f t="shared" si="421"/>
        <v>0</v>
      </c>
      <c r="S987" s="85">
        <f t="shared" si="421"/>
        <v>0</v>
      </c>
      <c r="T987" s="85">
        <f t="shared" si="421"/>
        <v>0</v>
      </c>
      <c r="U987" s="85">
        <f t="shared" si="421"/>
        <v>0</v>
      </c>
      <c r="V987" s="85">
        <f t="shared" si="421"/>
        <v>0</v>
      </c>
      <c r="W987" s="33"/>
      <c r="X987" s="85">
        <f t="shared" si="424"/>
        <v>0.25</v>
      </c>
      <c r="Y987" s="85">
        <f t="shared" si="422"/>
        <v>-0.26000000000000156</v>
      </c>
      <c r="Z987" s="85">
        <f t="shared" si="422"/>
        <v>6.0000000000000142</v>
      </c>
      <c r="AA987" s="85">
        <f t="shared" si="422"/>
        <v>4.5</v>
      </c>
      <c r="AB987" s="85">
        <f t="shared" si="422"/>
        <v>-1.5</v>
      </c>
      <c r="AC987" s="85">
        <f t="shared" si="422"/>
        <v>0</v>
      </c>
    </row>
    <row r="988" spans="1:29" x14ac:dyDescent="0.3">
      <c r="A988" s="67">
        <v>18900</v>
      </c>
      <c r="B988" s="85">
        <v>0.29999999999999982</v>
      </c>
      <c r="C988" s="85">
        <v>-0.1899999999999995</v>
      </c>
      <c r="D988" s="85">
        <v>7.5</v>
      </c>
      <c r="E988" s="85">
        <v>4.5</v>
      </c>
      <c r="F988" s="85">
        <v>-3</v>
      </c>
      <c r="G988" s="85">
        <v>0</v>
      </c>
      <c r="H988" s="113"/>
      <c r="P988" s="21" t="str">
        <f t="shared" si="423"/>
        <v>A</v>
      </c>
      <c r="Q988" s="85">
        <f t="shared" si="425"/>
        <v>0</v>
      </c>
      <c r="R988" s="85">
        <f t="shared" si="421"/>
        <v>0</v>
      </c>
      <c r="S988" s="85">
        <f t="shared" si="421"/>
        <v>0</v>
      </c>
      <c r="T988" s="85">
        <f t="shared" si="421"/>
        <v>0</v>
      </c>
      <c r="U988" s="85">
        <f t="shared" si="421"/>
        <v>0</v>
      </c>
      <c r="V988" s="85">
        <f t="shared" si="421"/>
        <v>0</v>
      </c>
      <c r="W988" s="33"/>
      <c r="X988" s="85">
        <f t="shared" si="424"/>
        <v>0.29999999999999982</v>
      </c>
      <c r="Y988" s="85">
        <f t="shared" si="422"/>
        <v>-0.1899999999999995</v>
      </c>
      <c r="Z988" s="85">
        <f t="shared" si="422"/>
        <v>7.5</v>
      </c>
      <c r="AA988" s="85">
        <f t="shared" si="422"/>
        <v>4.5</v>
      </c>
      <c r="AB988" s="85">
        <f t="shared" si="422"/>
        <v>-3</v>
      </c>
      <c r="AC988" s="85">
        <f t="shared" si="422"/>
        <v>0</v>
      </c>
    </row>
    <row r="989" spans="1:29" x14ac:dyDescent="0.3">
      <c r="A989" s="68" t="s">
        <v>120</v>
      </c>
      <c r="B989" s="86">
        <v>109.90000000000002</v>
      </c>
      <c r="C989" s="86">
        <v>2.7999999999999972</v>
      </c>
      <c r="D989" s="86">
        <v>260.99999999999994</v>
      </c>
      <c r="E989" s="86">
        <v>13.000000000000085</v>
      </c>
      <c r="F989" s="86">
        <v>-198.50000000000011</v>
      </c>
      <c r="G989" s="86">
        <v>10</v>
      </c>
      <c r="H989" s="89"/>
      <c r="I989" s="105">
        <f>X989</f>
        <v>109.90000000000002</v>
      </c>
      <c r="J989" s="105">
        <f>Y989</f>
        <v>2.7999999999999972</v>
      </c>
      <c r="K989" s="105">
        <f>Z989</f>
        <v>260.99999999999994</v>
      </c>
      <c r="L989" s="105">
        <f>AA989</f>
        <v>13.000000000000085</v>
      </c>
      <c r="M989" s="105">
        <f t="shared" ref="M989:N989" si="426">AB989</f>
        <v>-198.50000000000011</v>
      </c>
      <c r="N989" s="105">
        <f t="shared" si="426"/>
        <v>10</v>
      </c>
      <c r="P989" s="21"/>
      <c r="Q989" s="33"/>
      <c r="R989" s="33"/>
      <c r="S989" s="33"/>
      <c r="T989" s="33"/>
      <c r="U989" s="33"/>
      <c r="V989" s="33"/>
      <c r="W989" s="33"/>
      <c r="X989" s="106">
        <f>SUM(X973:X988)</f>
        <v>109.90000000000002</v>
      </c>
      <c r="Y989" s="106">
        <f t="shared" ref="Y989:AC989" si="427">SUM(Y973:Y988)</f>
        <v>2.7999999999999972</v>
      </c>
      <c r="Z989" s="106">
        <f t="shared" si="427"/>
        <v>260.99999999999994</v>
      </c>
      <c r="AA989" s="106">
        <f t="shared" si="427"/>
        <v>13.000000000000085</v>
      </c>
      <c r="AB989" s="106">
        <f t="shared" si="427"/>
        <v>-198.50000000000011</v>
      </c>
      <c r="AC989" s="106">
        <f t="shared" si="427"/>
        <v>10</v>
      </c>
    </row>
    <row r="990" spans="1:29" x14ac:dyDescent="0.3">
      <c r="A990" s="82"/>
      <c r="B990" s="89"/>
      <c r="C990" s="89"/>
      <c r="D990" s="89"/>
      <c r="E990" s="89"/>
      <c r="F990" s="89"/>
      <c r="G990" s="89"/>
      <c r="H990" s="89"/>
      <c r="P990" s="21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  <c r="AC990" s="33"/>
    </row>
    <row r="991" spans="1:29" x14ac:dyDescent="0.3">
      <c r="A991" s="92" t="s">
        <v>128</v>
      </c>
      <c r="B991" s="92" t="s">
        <v>127</v>
      </c>
      <c r="C991" s="92" t="s">
        <v>129</v>
      </c>
      <c r="D991" s="92" t="s">
        <v>130</v>
      </c>
      <c r="E991" s="92" t="s">
        <v>131</v>
      </c>
      <c r="F991" s="92" t="s">
        <v>132</v>
      </c>
      <c r="G991" s="92" t="s">
        <v>133</v>
      </c>
      <c r="H991" s="92"/>
      <c r="P991" s="21"/>
      <c r="Q991" s="33"/>
      <c r="R991" s="33"/>
      <c r="S991" s="33"/>
      <c r="T991" s="33"/>
      <c r="U991" s="33"/>
      <c r="V991" s="33"/>
      <c r="W991" s="33"/>
      <c r="X991" s="33"/>
      <c r="Y991" s="33"/>
      <c r="Z991" s="33"/>
      <c r="AA991" s="33"/>
      <c r="AB991" s="33"/>
      <c r="AC991" s="33"/>
    </row>
    <row r="992" spans="1:29" x14ac:dyDescent="0.3">
      <c r="A992" s="68" t="s">
        <v>44</v>
      </c>
      <c r="B992" s="68" t="s">
        <v>36</v>
      </c>
      <c r="C992" s="68" t="s">
        <v>37</v>
      </c>
      <c r="D992" s="68" t="s">
        <v>118</v>
      </c>
      <c r="E992" s="68" t="s">
        <v>116</v>
      </c>
      <c r="F992" s="68" t="s">
        <v>119</v>
      </c>
      <c r="G992" s="68" t="s">
        <v>117</v>
      </c>
      <c r="H992" s="82"/>
      <c r="P992" s="21"/>
      <c r="Q992" s="33"/>
      <c r="R992" s="33"/>
      <c r="S992" s="33"/>
      <c r="T992" s="33"/>
      <c r="U992" s="33"/>
      <c r="V992" s="33"/>
      <c r="W992" s="33"/>
      <c r="X992" s="106">
        <f t="shared" ref="X992:AC992" si="428">SUM(X993:X1008)</f>
        <v>8.899999999999995</v>
      </c>
      <c r="Y992" s="106">
        <f t="shared" si="428"/>
        <v>6.0400000000000045</v>
      </c>
      <c r="Z992" s="106">
        <f t="shared" si="428"/>
        <v>28.499999999999886</v>
      </c>
      <c r="AA992" s="106">
        <f t="shared" si="428"/>
        <v>-108.99999999999987</v>
      </c>
      <c r="AB992" s="106">
        <f t="shared" si="428"/>
        <v>-82.000000000000057</v>
      </c>
      <c r="AC992" s="106">
        <f t="shared" si="428"/>
        <v>1.5</v>
      </c>
    </row>
    <row r="993" spans="1:29" x14ac:dyDescent="0.3">
      <c r="A993" s="67">
        <v>16900</v>
      </c>
      <c r="B993" s="85">
        <v>1.6499999999999986</v>
      </c>
      <c r="C993" s="85">
        <v>0.75</v>
      </c>
      <c r="D993" s="85">
        <v>12.5</v>
      </c>
      <c r="E993" s="85">
        <v>1.4999999999999858</v>
      </c>
      <c r="F993" s="85">
        <v>-10</v>
      </c>
      <c r="G993" s="85">
        <v>0</v>
      </c>
      <c r="H993" s="113"/>
      <c r="I993" s="105">
        <f>X992</f>
        <v>8.899999999999995</v>
      </c>
      <c r="J993" s="105">
        <f>Y992</f>
        <v>6.0400000000000045</v>
      </c>
      <c r="K993" s="105">
        <f t="shared" ref="K993:N993" si="429">Z992</f>
        <v>28.499999999999886</v>
      </c>
      <c r="L993" s="105">
        <f t="shared" si="429"/>
        <v>-108.99999999999987</v>
      </c>
      <c r="M993" s="105">
        <f t="shared" si="429"/>
        <v>-82.000000000000057</v>
      </c>
      <c r="N993" s="105">
        <f t="shared" si="429"/>
        <v>1.5</v>
      </c>
      <c r="P993" s="21" t="str">
        <f>IF(A993&lt;=$B$970,"A","B")</f>
        <v>A</v>
      </c>
      <c r="Q993" s="85">
        <f t="shared" ref="Q993:V1008" si="430">IF($P993="B",B993,0)</f>
        <v>0</v>
      </c>
      <c r="R993" s="85">
        <f t="shared" si="430"/>
        <v>0</v>
      </c>
      <c r="S993" s="85">
        <f t="shared" si="430"/>
        <v>0</v>
      </c>
      <c r="T993" s="85">
        <f t="shared" si="430"/>
        <v>0</v>
      </c>
      <c r="U993" s="85">
        <f t="shared" si="430"/>
        <v>0</v>
      </c>
      <c r="V993" s="85">
        <f t="shared" si="430"/>
        <v>0</v>
      </c>
      <c r="W993" s="33"/>
      <c r="X993" s="85">
        <f>IF($P993="A",B993,0)</f>
        <v>1.6499999999999986</v>
      </c>
      <c r="Y993" s="85">
        <f t="shared" ref="Y993:AC1008" si="431">IF($P993="A",C993,0)</f>
        <v>0.75</v>
      </c>
      <c r="Z993" s="85">
        <f t="shared" si="431"/>
        <v>12.5</v>
      </c>
      <c r="AA993" s="85">
        <f t="shared" si="431"/>
        <v>1.4999999999999858</v>
      </c>
      <c r="AB993" s="85">
        <f t="shared" si="431"/>
        <v>-10</v>
      </c>
      <c r="AC993" s="85">
        <f t="shared" si="431"/>
        <v>0</v>
      </c>
    </row>
    <row r="994" spans="1:29" x14ac:dyDescent="0.3">
      <c r="A994" s="67">
        <v>17000</v>
      </c>
      <c r="B994" s="85">
        <v>3.1999999999999993</v>
      </c>
      <c r="C994" s="85">
        <v>1.0600000000000023</v>
      </c>
      <c r="D994" s="85">
        <v>21</v>
      </c>
      <c r="E994" s="85">
        <v>3.0000000000000284</v>
      </c>
      <c r="F994" s="85">
        <v>-16.999999999999986</v>
      </c>
      <c r="G994" s="85">
        <v>-0.5</v>
      </c>
      <c r="H994" s="113"/>
      <c r="P994" s="21" t="str">
        <f t="shared" ref="P994:P1008" si="432">IF(A994&lt;=$B$970,"A","B")</f>
        <v>A</v>
      </c>
      <c r="Q994" s="85">
        <f t="shared" si="430"/>
        <v>0</v>
      </c>
      <c r="R994" s="85">
        <f t="shared" si="430"/>
        <v>0</v>
      </c>
      <c r="S994" s="85">
        <f t="shared" si="430"/>
        <v>0</v>
      </c>
      <c r="T994" s="85">
        <f t="shared" si="430"/>
        <v>0</v>
      </c>
      <c r="U994" s="85">
        <f t="shared" si="430"/>
        <v>0</v>
      </c>
      <c r="V994" s="85">
        <f t="shared" si="430"/>
        <v>0</v>
      </c>
      <c r="W994" s="33"/>
      <c r="X994" s="85">
        <f t="shared" ref="X994:X1008" si="433">IF($P994="A",B994,0)</f>
        <v>3.1999999999999993</v>
      </c>
      <c r="Y994" s="85">
        <f t="shared" si="431"/>
        <v>1.0600000000000023</v>
      </c>
      <c r="Z994" s="85">
        <f t="shared" si="431"/>
        <v>21</v>
      </c>
      <c r="AA994" s="85">
        <f t="shared" si="431"/>
        <v>3.0000000000000284</v>
      </c>
      <c r="AB994" s="85">
        <f t="shared" si="431"/>
        <v>-16.999999999999986</v>
      </c>
      <c r="AC994" s="85">
        <f t="shared" si="431"/>
        <v>-0.5</v>
      </c>
    </row>
    <row r="995" spans="1:29" x14ac:dyDescent="0.3">
      <c r="A995" s="67">
        <v>17100</v>
      </c>
      <c r="B995" s="85">
        <v>1.6499999999999986</v>
      </c>
      <c r="C995" s="85">
        <v>0.65000000000000036</v>
      </c>
      <c r="D995" s="85">
        <v>9</v>
      </c>
      <c r="E995" s="85">
        <v>-2</v>
      </c>
      <c r="F995" s="85">
        <v>-8.4999999999999858</v>
      </c>
      <c r="G995" s="85">
        <v>0</v>
      </c>
      <c r="H995" s="113"/>
      <c r="P995" s="21" t="str">
        <f t="shared" si="432"/>
        <v>A</v>
      </c>
      <c r="Q995" s="85">
        <f t="shared" si="430"/>
        <v>0</v>
      </c>
      <c r="R995" s="85">
        <f t="shared" si="430"/>
        <v>0</v>
      </c>
      <c r="S995" s="85">
        <f t="shared" si="430"/>
        <v>0</v>
      </c>
      <c r="T995" s="85">
        <f t="shared" si="430"/>
        <v>0</v>
      </c>
      <c r="U995" s="85">
        <f t="shared" si="430"/>
        <v>0</v>
      </c>
      <c r="V995" s="85">
        <f t="shared" si="430"/>
        <v>0</v>
      </c>
      <c r="W995" s="33"/>
      <c r="X995" s="85">
        <f t="shared" si="433"/>
        <v>1.6499999999999986</v>
      </c>
      <c r="Y995" s="85">
        <f t="shared" si="431"/>
        <v>0.65000000000000036</v>
      </c>
      <c r="Z995" s="85">
        <f t="shared" si="431"/>
        <v>9</v>
      </c>
      <c r="AA995" s="85">
        <f t="shared" si="431"/>
        <v>-2</v>
      </c>
      <c r="AB995" s="85">
        <f t="shared" si="431"/>
        <v>-8.4999999999999858</v>
      </c>
      <c r="AC995" s="85">
        <f t="shared" si="431"/>
        <v>0</v>
      </c>
    </row>
    <row r="996" spans="1:29" x14ac:dyDescent="0.3">
      <c r="A996" s="67">
        <v>17200</v>
      </c>
      <c r="B996" s="85">
        <v>1.3999999999999986</v>
      </c>
      <c r="C996" s="85">
        <v>0.54999999999999893</v>
      </c>
      <c r="D996" s="85">
        <v>5.5</v>
      </c>
      <c r="E996" s="85">
        <v>-4.5</v>
      </c>
      <c r="F996" s="85">
        <v>-6</v>
      </c>
      <c r="G996" s="85">
        <v>0</v>
      </c>
      <c r="H996" s="113"/>
      <c r="P996" s="21" t="str">
        <f t="shared" si="432"/>
        <v>A</v>
      </c>
      <c r="Q996" s="85">
        <f t="shared" si="430"/>
        <v>0</v>
      </c>
      <c r="R996" s="85">
        <f t="shared" si="430"/>
        <v>0</v>
      </c>
      <c r="S996" s="85">
        <f t="shared" si="430"/>
        <v>0</v>
      </c>
      <c r="T996" s="85">
        <f t="shared" si="430"/>
        <v>0</v>
      </c>
      <c r="U996" s="85">
        <f t="shared" si="430"/>
        <v>0</v>
      </c>
      <c r="V996" s="85">
        <f t="shared" si="430"/>
        <v>0</v>
      </c>
      <c r="W996" s="33"/>
      <c r="X996" s="85">
        <f t="shared" si="433"/>
        <v>1.3999999999999986</v>
      </c>
      <c r="Y996" s="85">
        <f t="shared" si="431"/>
        <v>0.54999999999999893</v>
      </c>
      <c r="Z996" s="85">
        <f t="shared" si="431"/>
        <v>5.5</v>
      </c>
      <c r="AA996" s="85">
        <f t="shared" si="431"/>
        <v>-4.5</v>
      </c>
      <c r="AB996" s="85">
        <f t="shared" si="431"/>
        <v>-6</v>
      </c>
      <c r="AC996" s="85">
        <f t="shared" si="431"/>
        <v>0</v>
      </c>
    </row>
    <row r="997" spans="1:29" x14ac:dyDescent="0.3">
      <c r="A997" s="67">
        <v>17300</v>
      </c>
      <c r="B997" s="85">
        <v>1.25</v>
      </c>
      <c r="C997" s="85">
        <v>0.52000000000000135</v>
      </c>
      <c r="D997" s="85">
        <v>2.5</v>
      </c>
      <c r="E997" s="85">
        <v>-7.9999999999999432</v>
      </c>
      <c r="F997" s="85">
        <v>-5.5</v>
      </c>
      <c r="G997" s="85">
        <v>0</v>
      </c>
      <c r="H997" s="113"/>
      <c r="P997" s="21" t="str">
        <f t="shared" si="432"/>
        <v>A</v>
      </c>
      <c r="Q997" s="85">
        <f t="shared" si="430"/>
        <v>0</v>
      </c>
      <c r="R997" s="85">
        <f t="shared" si="430"/>
        <v>0</v>
      </c>
      <c r="S997" s="85">
        <f t="shared" si="430"/>
        <v>0</v>
      </c>
      <c r="T997" s="85">
        <f t="shared" si="430"/>
        <v>0</v>
      </c>
      <c r="U997" s="85">
        <f t="shared" si="430"/>
        <v>0</v>
      </c>
      <c r="V997" s="85">
        <f t="shared" si="430"/>
        <v>0</v>
      </c>
      <c r="W997" s="33"/>
      <c r="X997" s="85">
        <f t="shared" si="433"/>
        <v>1.25</v>
      </c>
      <c r="Y997" s="85">
        <f t="shared" si="431"/>
        <v>0.52000000000000135</v>
      </c>
      <c r="Z997" s="85">
        <f t="shared" si="431"/>
        <v>2.5</v>
      </c>
      <c r="AA997" s="85">
        <f t="shared" si="431"/>
        <v>-7.9999999999999432</v>
      </c>
      <c r="AB997" s="85">
        <f t="shared" si="431"/>
        <v>-5.5</v>
      </c>
      <c r="AC997" s="85">
        <f t="shared" si="431"/>
        <v>0</v>
      </c>
    </row>
    <row r="998" spans="1:29" x14ac:dyDescent="0.3">
      <c r="A998" s="67">
        <v>17400</v>
      </c>
      <c r="B998" s="85">
        <v>0.54999999999999716</v>
      </c>
      <c r="C998" s="85">
        <v>0.4399999999999995</v>
      </c>
      <c r="D998" s="85">
        <v>-2.5000000000000568</v>
      </c>
      <c r="E998" s="85">
        <v>-11.5</v>
      </c>
      <c r="F998" s="85">
        <v>-3.5</v>
      </c>
      <c r="G998" s="85">
        <v>0</v>
      </c>
      <c r="H998" s="113"/>
      <c r="P998" s="21" t="str">
        <f t="shared" si="432"/>
        <v>A</v>
      </c>
      <c r="Q998" s="85">
        <f>IF($P998="B",B998,0)</f>
        <v>0</v>
      </c>
      <c r="R998" s="85">
        <f t="shared" si="430"/>
        <v>0</v>
      </c>
      <c r="S998" s="85">
        <f t="shared" si="430"/>
        <v>0</v>
      </c>
      <c r="T998" s="85">
        <f t="shared" si="430"/>
        <v>0</v>
      </c>
      <c r="U998" s="85">
        <f t="shared" si="430"/>
        <v>0</v>
      </c>
      <c r="V998" s="85">
        <f t="shared" si="430"/>
        <v>0</v>
      </c>
      <c r="W998" s="33"/>
      <c r="X998" s="85">
        <f t="shared" si="433"/>
        <v>0.54999999999999716</v>
      </c>
      <c r="Y998" s="85">
        <f t="shared" si="431"/>
        <v>0.4399999999999995</v>
      </c>
      <c r="Z998" s="85">
        <f t="shared" si="431"/>
        <v>-2.5000000000000568</v>
      </c>
      <c r="AA998" s="85">
        <f t="shared" si="431"/>
        <v>-11.5</v>
      </c>
      <c r="AB998" s="85">
        <f t="shared" si="431"/>
        <v>-3.5</v>
      </c>
      <c r="AC998" s="85">
        <f t="shared" si="431"/>
        <v>0</v>
      </c>
    </row>
    <row r="999" spans="1:29" x14ac:dyDescent="0.3">
      <c r="A999" s="67">
        <v>17500</v>
      </c>
      <c r="B999" s="85">
        <v>4.9999999999997158E-2</v>
      </c>
      <c r="C999" s="85">
        <v>0.42999999999999972</v>
      </c>
      <c r="D999" s="85">
        <v>-5.5000000000000568</v>
      </c>
      <c r="E999" s="85">
        <v>-15.5</v>
      </c>
      <c r="F999" s="85">
        <v>-3.5</v>
      </c>
      <c r="G999" s="85">
        <v>0.5</v>
      </c>
      <c r="H999" s="113"/>
      <c r="P999" s="21" t="str">
        <f t="shared" si="432"/>
        <v>A</v>
      </c>
      <c r="Q999" s="85">
        <f t="shared" ref="Q999:Q1008" si="434">IF($P999="B",B999,0)</f>
        <v>0</v>
      </c>
      <c r="R999" s="85">
        <f t="shared" si="430"/>
        <v>0</v>
      </c>
      <c r="S999" s="85">
        <f t="shared" si="430"/>
        <v>0</v>
      </c>
      <c r="T999" s="85">
        <f t="shared" si="430"/>
        <v>0</v>
      </c>
      <c r="U999" s="85">
        <f t="shared" si="430"/>
        <v>0</v>
      </c>
      <c r="V999" s="85">
        <f t="shared" si="430"/>
        <v>0</v>
      </c>
      <c r="W999" s="33"/>
      <c r="X999" s="85">
        <f t="shared" si="433"/>
        <v>4.9999999999997158E-2</v>
      </c>
      <c r="Y999" s="85">
        <f t="shared" si="431"/>
        <v>0.42999999999999972</v>
      </c>
      <c r="Z999" s="85">
        <f t="shared" si="431"/>
        <v>-5.5000000000000568</v>
      </c>
      <c r="AA999" s="85">
        <f t="shared" si="431"/>
        <v>-15.5</v>
      </c>
      <c r="AB999" s="85">
        <f t="shared" si="431"/>
        <v>-3.5</v>
      </c>
      <c r="AC999" s="85">
        <f t="shared" si="431"/>
        <v>0.5</v>
      </c>
    </row>
    <row r="1000" spans="1:29" x14ac:dyDescent="0.3">
      <c r="A1000" s="67">
        <v>17600</v>
      </c>
      <c r="B1000" s="85">
        <v>-0.45000000000000284</v>
      </c>
      <c r="C1000" s="85">
        <v>0.44000000000000128</v>
      </c>
      <c r="D1000" s="85">
        <v>-6.5</v>
      </c>
      <c r="E1000" s="85">
        <v>-19.499999999999943</v>
      </c>
      <c r="F1000" s="85">
        <v>-4.5000000000000568</v>
      </c>
      <c r="G1000" s="85">
        <v>0.5</v>
      </c>
      <c r="H1000" s="113"/>
      <c r="P1000" s="21" t="str">
        <f t="shared" si="432"/>
        <v>A</v>
      </c>
      <c r="Q1000" s="85">
        <f t="shared" si="434"/>
        <v>0</v>
      </c>
      <c r="R1000" s="85">
        <f t="shared" si="430"/>
        <v>0</v>
      </c>
      <c r="S1000" s="85">
        <f t="shared" si="430"/>
        <v>0</v>
      </c>
      <c r="T1000" s="85">
        <f t="shared" si="430"/>
        <v>0</v>
      </c>
      <c r="U1000" s="85">
        <f t="shared" si="430"/>
        <v>0</v>
      </c>
      <c r="V1000" s="85">
        <f t="shared" si="430"/>
        <v>0</v>
      </c>
      <c r="W1000" s="33"/>
      <c r="X1000" s="85">
        <f t="shared" si="433"/>
        <v>-0.45000000000000284</v>
      </c>
      <c r="Y1000" s="85">
        <f t="shared" si="431"/>
        <v>0.44000000000000128</v>
      </c>
      <c r="Z1000" s="85">
        <f t="shared" si="431"/>
        <v>-6.5</v>
      </c>
      <c r="AA1000" s="85">
        <f t="shared" si="431"/>
        <v>-19.499999999999943</v>
      </c>
      <c r="AB1000" s="85">
        <f t="shared" si="431"/>
        <v>-4.5000000000000568</v>
      </c>
      <c r="AC1000" s="85">
        <f t="shared" si="431"/>
        <v>0.5</v>
      </c>
    </row>
    <row r="1001" spans="1:29" x14ac:dyDescent="0.3">
      <c r="A1001" s="67">
        <v>17700</v>
      </c>
      <c r="B1001" s="85">
        <v>0.54999999999999716</v>
      </c>
      <c r="C1001" s="85">
        <v>0.61000000000000121</v>
      </c>
      <c r="D1001" s="85">
        <v>-4.5</v>
      </c>
      <c r="E1001" s="85">
        <v>-25.5</v>
      </c>
      <c r="F1001" s="85">
        <v>-10.5</v>
      </c>
      <c r="G1001" s="85">
        <v>0.5</v>
      </c>
      <c r="H1001" s="113"/>
      <c r="P1001" s="21" t="str">
        <f t="shared" si="432"/>
        <v>A</v>
      </c>
      <c r="Q1001" s="85">
        <f t="shared" si="434"/>
        <v>0</v>
      </c>
      <c r="R1001" s="85">
        <f t="shared" si="430"/>
        <v>0</v>
      </c>
      <c r="S1001" s="85">
        <f t="shared" si="430"/>
        <v>0</v>
      </c>
      <c r="T1001" s="85">
        <f t="shared" si="430"/>
        <v>0</v>
      </c>
      <c r="U1001" s="85">
        <f t="shared" si="430"/>
        <v>0</v>
      </c>
      <c r="V1001" s="85">
        <f t="shared" si="430"/>
        <v>0</v>
      </c>
      <c r="W1001" s="33"/>
      <c r="X1001" s="85">
        <f t="shared" si="433"/>
        <v>0.54999999999999716</v>
      </c>
      <c r="Y1001" s="85">
        <f t="shared" si="431"/>
        <v>0.61000000000000121</v>
      </c>
      <c r="Z1001" s="85">
        <f t="shared" si="431"/>
        <v>-4.5</v>
      </c>
      <c r="AA1001" s="85">
        <f t="shared" si="431"/>
        <v>-25.5</v>
      </c>
      <c r="AB1001" s="85">
        <f t="shared" si="431"/>
        <v>-10.5</v>
      </c>
      <c r="AC1001" s="85">
        <f t="shared" si="431"/>
        <v>0.5</v>
      </c>
    </row>
    <row r="1002" spans="1:29" x14ac:dyDescent="0.3">
      <c r="A1002" s="67">
        <v>17800</v>
      </c>
      <c r="B1002" s="85">
        <v>-0.94999999999998863</v>
      </c>
      <c r="C1002" s="85">
        <v>0.58999999999999986</v>
      </c>
      <c r="D1002" s="85">
        <v>-3</v>
      </c>
      <c r="E1002" s="85">
        <v>-27</v>
      </c>
      <c r="F1002" s="85">
        <v>-13.000000000000028</v>
      </c>
      <c r="G1002" s="85">
        <v>0.5</v>
      </c>
      <c r="H1002" s="113"/>
      <c r="P1002" s="21" t="str">
        <f t="shared" si="432"/>
        <v>A</v>
      </c>
      <c r="Q1002" s="85">
        <f t="shared" si="434"/>
        <v>0</v>
      </c>
      <c r="R1002" s="85">
        <f t="shared" si="430"/>
        <v>0</v>
      </c>
      <c r="S1002" s="85">
        <f t="shared" si="430"/>
        <v>0</v>
      </c>
      <c r="T1002" s="85">
        <f t="shared" si="430"/>
        <v>0</v>
      </c>
      <c r="U1002" s="85">
        <f t="shared" si="430"/>
        <v>0</v>
      </c>
      <c r="V1002" s="85">
        <f t="shared" si="430"/>
        <v>0</v>
      </c>
      <c r="W1002" s="33"/>
      <c r="X1002" s="85">
        <f t="shared" si="433"/>
        <v>-0.94999999999998863</v>
      </c>
      <c r="Y1002" s="85">
        <f t="shared" si="431"/>
        <v>0.58999999999999986</v>
      </c>
      <c r="Z1002" s="85">
        <f t="shared" si="431"/>
        <v>-3</v>
      </c>
      <c r="AA1002" s="85">
        <f t="shared" si="431"/>
        <v>-27</v>
      </c>
      <c r="AB1002" s="85">
        <f t="shared" si="431"/>
        <v>-13.000000000000028</v>
      </c>
      <c r="AC1002" s="85">
        <f t="shared" si="431"/>
        <v>0.5</v>
      </c>
    </row>
    <row r="1003" spans="1:29" x14ac:dyDescent="0.3">
      <c r="A1003" s="67">
        <v>17900</v>
      </c>
      <c r="B1003" s="85">
        <v>-3.8499999999999943</v>
      </c>
      <c r="C1003" s="85">
        <v>0.51999999999999957</v>
      </c>
      <c r="D1003" s="85">
        <v>3</v>
      </c>
      <c r="E1003" s="85">
        <v>-22.499999999999943</v>
      </c>
      <c r="F1003" s="85">
        <v>-15.499999999999972</v>
      </c>
      <c r="G1003" s="85">
        <v>1</v>
      </c>
      <c r="H1003" s="113"/>
      <c r="P1003" s="21" t="str">
        <f t="shared" si="432"/>
        <v>B</v>
      </c>
      <c r="Q1003" s="85">
        <f t="shared" si="434"/>
        <v>-3.8499999999999943</v>
      </c>
      <c r="R1003" s="85">
        <f t="shared" si="430"/>
        <v>0.51999999999999957</v>
      </c>
      <c r="S1003" s="85">
        <f t="shared" si="430"/>
        <v>3</v>
      </c>
      <c r="T1003" s="85">
        <f t="shared" si="430"/>
        <v>-22.499999999999943</v>
      </c>
      <c r="U1003" s="85">
        <f t="shared" si="430"/>
        <v>-15.499999999999972</v>
      </c>
      <c r="V1003" s="85">
        <f t="shared" si="430"/>
        <v>1</v>
      </c>
      <c r="W1003" s="33"/>
      <c r="X1003" s="85">
        <f t="shared" si="433"/>
        <v>0</v>
      </c>
      <c r="Y1003" s="85">
        <f t="shared" si="431"/>
        <v>0</v>
      </c>
      <c r="Z1003" s="85">
        <f t="shared" si="431"/>
        <v>0</v>
      </c>
      <c r="AA1003" s="85">
        <f t="shared" si="431"/>
        <v>0</v>
      </c>
      <c r="AB1003" s="85">
        <f t="shared" si="431"/>
        <v>0</v>
      </c>
      <c r="AC1003" s="85">
        <f t="shared" si="431"/>
        <v>0</v>
      </c>
    </row>
    <row r="1004" spans="1:29" x14ac:dyDescent="0.3">
      <c r="A1004" s="67">
        <v>18000</v>
      </c>
      <c r="B1004" s="85">
        <v>-4.8500000000000227</v>
      </c>
      <c r="C1004" s="85">
        <v>0.60999999999999943</v>
      </c>
      <c r="D1004" s="85">
        <v>13</v>
      </c>
      <c r="E1004" s="85">
        <v>-19.500000000000057</v>
      </c>
      <c r="F1004" s="85">
        <v>-23.5</v>
      </c>
      <c r="G1004" s="85">
        <v>0.99999999999999289</v>
      </c>
      <c r="H1004" s="113"/>
      <c r="P1004" s="21" t="str">
        <f t="shared" si="432"/>
        <v>B</v>
      </c>
      <c r="Q1004" s="85">
        <f t="shared" si="434"/>
        <v>-4.8500000000000227</v>
      </c>
      <c r="R1004" s="85">
        <f t="shared" si="430"/>
        <v>0.60999999999999943</v>
      </c>
      <c r="S1004" s="85">
        <f t="shared" si="430"/>
        <v>13</v>
      </c>
      <c r="T1004" s="85">
        <f t="shared" si="430"/>
        <v>-19.500000000000057</v>
      </c>
      <c r="U1004" s="85">
        <f t="shared" si="430"/>
        <v>-23.5</v>
      </c>
      <c r="V1004" s="85">
        <f t="shared" si="430"/>
        <v>0.99999999999999289</v>
      </c>
      <c r="W1004" s="33"/>
      <c r="X1004" s="85">
        <f t="shared" si="433"/>
        <v>0</v>
      </c>
      <c r="Y1004" s="85">
        <f t="shared" si="431"/>
        <v>0</v>
      </c>
      <c r="Z1004" s="85">
        <f t="shared" si="431"/>
        <v>0</v>
      </c>
      <c r="AA1004" s="85">
        <f t="shared" si="431"/>
        <v>0</v>
      </c>
      <c r="AB1004" s="85">
        <f t="shared" si="431"/>
        <v>0</v>
      </c>
      <c r="AC1004" s="85">
        <f t="shared" si="431"/>
        <v>0</v>
      </c>
    </row>
    <row r="1005" spans="1:29" x14ac:dyDescent="0.3">
      <c r="A1005" s="67">
        <v>18100</v>
      </c>
      <c r="B1005" s="85">
        <v>-7.25</v>
      </c>
      <c r="C1005" s="85">
        <v>0.64999999999999858</v>
      </c>
      <c r="D1005" s="85">
        <v>26</v>
      </c>
      <c r="E1005" s="85">
        <v>-10.999999999999943</v>
      </c>
      <c r="F1005" s="85">
        <v>-30</v>
      </c>
      <c r="G1005" s="85">
        <v>1.5</v>
      </c>
      <c r="H1005" s="113"/>
      <c r="P1005" s="21" t="str">
        <f t="shared" si="432"/>
        <v>B</v>
      </c>
      <c r="Q1005" s="85">
        <f t="shared" si="434"/>
        <v>-7.25</v>
      </c>
      <c r="R1005" s="85">
        <f t="shared" si="430"/>
        <v>0.64999999999999858</v>
      </c>
      <c r="S1005" s="85">
        <f t="shared" si="430"/>
        <v>26</v>
      </c>
      <c r="T1005" s="85">
        <f t="shared" si="430"/>
        <v>-10.999999999999943</v>
      </c>
      <c r="U1005" s="85">
        <f t="shared" si="430"/>
        <v>-30</v>
      </c>
      <c r="V1005" s="85">
        <f t="shared" si="430"/>
        <v>1.5</v>
      </c>
      <c r="W1005" s="33"/>
      <c r="X1005" s="85">
        <f t="shared" si="433"/>
        <v>0</v>
      </c>
      <c r="Y1005" s="85">
        <f t="shared" si="431"/>
        <v>0</v>
      </c>
      <c r="Z1005" s="85">
        <f t="shared" si="431"/>
        <v>0</v>
      </c>
      <c r="AA1005" s="85">
        <f t="shared" si="431"/>
        <v>0</v>
      </c>
      <c r="AB1005" s="85">
        <f t="shared" si="431"/>
        <v>0</v>
      </c>
      <c r="AC1005" s="85">
        <f t="shared" si="431"/>
        <v>0</v>
      </c>
    </row>
    <row r="1006" spans="1:29" x14ac:dyDescent="0.3">
      <c r="A1006" s="67">
        <v>18200</v>
      </c>
      <c r="B1006" s="85">
        <v>-15.699999999999989</v>
      </c>
      <c r="C1006" s="85">
        <v>0.16999999999999993</v>
      </c>
      <c r="D1006" s="85">
        <v>29.5</v>
      </c>
      <c r="E1006" s="85">
        <v>9.0000000000000568</v>
      </c>
      <c r="F1006" s="85">
        <v>-19.500000000000007</v>
      </c>
      <c r="G1006" s="85">
        <v>1.5</v>
      </c>
      <c r="H1006" s="113"/>
      <c r="P1006" s="21" t="str">
        <f t="shared" si="432"/>
        <v>B</v>
      </c>
      <c r="Q1006" s="85">
        <f t="shared" si="434"/>
        <v>-15.699999999999989</v>
      </c>
      <c r="R1006" s="85">
        <f t="shared" si="430"/>
        <v>0.16999999999999993</v>
      </c>
      <c r="S1006" s="85">
        <f t="shared" si="430"/>
        <v>29.5</v>
      </c>
      <c r="T1006" s="85">
        <f t="shared" si="430"/>
        <v>9.0000000000000568</v>
      </c>
      <c r="U1006" s="85">
        <f t="shared" si="430"/>
        <v>-19.500000000000007</v>
      </c>
      <c r="V1006" s="85">
        <f t="shared" si="430"/>
        <v>1.5</v>
      </c>
      <c r="W1006" s="33"/>
      <c r="X1006" s="85">
        <f t="shared" si="433"/>
        <v>0</v>
      </c>
      <c r="Y1006" s="85">
        <f t="shared" si="431"/>
        <v>0</v>
      </c>
      <c r="Z1006" s="85">
        <f t="shared" si="431"/>
        <v>0</v>
      </c>
      <c r="AA1006" s="85">
        <f t="shared" si="431"/>
        <v>0</v>
      </c>
      <c r="AB1006" s="85">
        <f t="shared" si="431"/>
        <v>0</v>
      </c>
      <c r="AC1006" s="85">
        <f t="shared" si="431"/>
        <v>0</v>
      </c>
    </row>
    <row r="1007" spans="1:29" x14ac:dyDescent="0.3">
      <c r="A1007" s="67">
        <v>18300</v>
      </c>
      <c r="B1007" s="85">
        <v>-25.299999999999955</v>
      </c>
      <c r="C1007" s="85">
        <v>-0.59999999999999964</v>
      </c>
      <c r="D1007" s="85">
        <v>11.999999999999886</v>
      </c>
      <c r="E1007" s="85">
        <v>18.000000000000057</v>
      </c>
      <c r="F1007" s="85">
        <v>6.5</v>
      </c>
      <c r="G1007" s="85">
        <v>0.5</v>
      </c>
      <c r="H1007" s="113"/>
      <c r="P1007" s="21" t="str">
        <f t="shared" si="432"/>
        <v>B</v>
      </c>
      <c r="Q1007" s="85">
        <f t="shared" si="434"/>
        <v>-25.299999999999955</v>
      </c>
      <c r="R1007" s="85">
        <f t="shared" si="430"/>
        <v>-0.59999999999999964</v>
      </c>
      <c r="S1007" s="85">
        <f t="shared" si="430"/>
        <v>11.999999999999886</v>
      </c>
      <c r="T1007" s="85">
        <f t="shared" si="430"/>
        <v>18.000000000000057</v>
      </c>
      <c r="U1007" s="85">
        <f t="shared" si="430"/>
        <v>6.5</v>
      </c>
      <c r="V1007" s="85">
        <f t="shared" si="430"/>
        <v>0.5</v>
      </c>
      <c r="W1007" s="33"/>
      <c r="X1007" s="85">
        <f t="shared" si="433"/>
        <v>0</v>
      </c>
      <c r="Y1007" s="85">
        <f t="shared" si="431"/>
        <v>0</v>
      </c>
      <c r="Z1007" s="85">
        <f t="shared" si="431"/>
        <v>0</v>
      </c>
      <c r="AA1007" s="85">
        <f t="shared" si="431"/>
        <v>0</v>
      </c>
      <c r="AB1007" s="85">
        <f t="shared" si="431"/>
        <v>0</v>
      </c>
      <c r="AC1007" s="85">
        <f t="shared" si="431"/>
        <v>0</v>
      </c>
    </row>
    <row r="1008" spans="1:29" x14ac:dyDescent="0.3">
      <c r="A1008" s="67">
        <v>18400</v>
      </c>
      <c r="B1008" s="85">
        <v>-21.650000000000034</v>
      </c>
      <c r="C1008" s="85">
        <v>-0.13000000000000078</v>
      </c>
      <c r="D1008" s="85">
        <v>24.499999999999886</v>
      </c>
      <c r="E1008" s="85">
        <v>13.500000000000028</v>
      </c>
      <c r="F1008" s="85">
        <v>-10.5</v>
      </c>
      <c r="G1008" s="85">
        <v>0.5</v>
      </c>
      <c r="H1008" s="113"/>
      <c r="P1008" s="21" t="str">
        <f t="shared" si="432"/>
        <v>B</v>
      </c>
      <c r="Q1008" s="85">
        <f t="shared" si="434"/>
        <v>-21.650000000000034</v>
      </c>
      <c r="R1008" s="85">
        <f t="shared" si="430"/>
        <v>-0.13000000000000078</v>
      </c>
      <c r="S1008" s="85">
        <f t="shared" si="430"/>
        <v>24.499999999999886</v>
      </c>
      <c r="T1008" s="85">
        <f t="shared" si="430"/>
        <v>13.500000000000028</v>
      </c>
      <c r="U1008" s="85">
        <f t="shared" si="430"/>
        <v>-10.5</v>
      </c>
      <c r="V1008" s="85">
        <f t="shared" si="430"/>
        <v>0.5</v>
      </c>
      <c r="W1008" s="33"/>
      <c r="X1008" s="85">
        <f t="shared" si="433"/>
        <v>0</v>
      </c>
      <c r="Y1008" s="85">
        <f t="shared" si="431"/>
        <v>0</v>
      </c>
      <c r="Z1008" s="85">
        <f t="shared" si="431"/>
        <v>0</v>
      </c>
      <c r="AA1008" s="85">
        <f t="shared" si="431"/>
        <v>0</v>
      </c>
      <c r="AB1008" s="85">
        <f t="shared" si="431"/>
        <v>0</v>
      </c>
      <c r="AC1008" s="85">
        <f t="shared" si="431"/>
        <v>0</v>
      </c>
    </row>
    <row r="1009" spans="1:29" x14ac:dyDescent="0.3">
      <c r="A1009" s="68" t="s">
        <v>120</v>
      </c>
      <c r="B1009" s="87">
        <v>8.899999999999995</v>
      </c>
      <c r="C1009" s="87">
        <v>6.0400000000000045</v>
      </c>
      <c r="D1009" s="87">
        <v>28.499999999999886</v>
      </c>
      <c r="E1009" s="87">
        <v>-108.99999999999987</v>
      </c>
      <c r="F1009" s="87">
        <v>-82.000000000000057</v>
      </c>
      <c r="G1009" s="87">
        <v>1.5</v>
      </c>
      <c r="H1009" s="114"/>
      <c r="I1009" s="105">
        <f>Q1009</f>
        <v>-78.599999999999994</v>
      </c>
      <c r="J1009" s="105">
        <f>R1009</f>
        <v>1.2199999999999971</v>
      </c>
      <c r="K1009" s="105">
        <f t="shared" ref="K1009:N1009" si="435">S1009</f>
        <v>107.99999999999977</v>
      </c>
      <c r="L1009" s="105">
        <f t="shared" si="435"/>
        <v>-12.499999999999801</v>
      </c>
      <c r="M1009" s="105">
        <f t="shared" si="435"/>
        <v>-92.499999999999972</v>
      </c>
      <c r="N1009" s="105">
        <f t="shared" si="435"/>
        <v>5.9999999999999929</v>
      </c>
      <c r="P1009" s="21"/>
      <c r="Q1009" s="106">
        <f t="shared" ref="Q1009:V1009" si="436">+SUM(Q993:Q1008)</f>
        <v>-78.599999999999994</v>
      </c>
      <c r="R1009" s="106">
        <f t="shared" si="436"/>
        <v>1.2199999999999971</v>
      </c>
      <c r="S1009" s="106">
        <f t="shared" si="436"/>
        <v>107.99999999999977</v>
      </c>
      <c r="T1009" s="106">
        <f t="shared" si="436"/>
        <v>-12.499999999999801</v>
      </c>
      <c r="U1009" s="106">
        <f t="shared" si="436"/>
        <v>-92.499999999999972</v>
      </c>
      <c r="V1009" s="106">
        <f t="shared" si="436"/>
        <v>5.9999999999999929</v>
      </c>
      <c r="W1009" s="33"/>
      <c r="X1009" s="33"/>
      <c r="Y1009" s="33"/>
      <c r="Z1009" s="33"/>
      <c r="AA1009" s="33"/>
      <c r="AB1009" s="33"/>
      <c r="AC1009" s="33"/>
    </row>
    <row r="1011" spans="1:29" x14ac:dyDescent="0.3">
      <c r="A1011" s="69" t="s">
        <v>134</v>
      </c>
      <c r="B1011" s="69" t="s">
        <v>135</v>
      </c>
      <c r="C1011" s="69" t="s">
        <v>4</v>
      </c>
      <c r="D1011" s="97"/>
      <c r="E1011" s="97"/>
      <c r="F1011" s="69" t="s">
        <v>136</v>
      </c>
      <c r="G1011" s="69" t="s">
        <v>6</v>
      </c>
      <c r="H1011" s="82"/>
    </row>
    <row r="1012" spans="1:29" x14ac:dyDescent="0.3">
      <c r="A1012" s="94">
        <v>17836.05</v>
      </c>
      <c r="B1012" s="83">
        <v>17800</v>
      </c>
      <c r="C1012" s="95">
        <v>44980</v>
      </c>
      <c r="D1012" s="95"/>
      <c r="E1012" s="33"/>
      <c r="F1012" s="98">
        <v>44963</v>
      </c>
      <c r="G1012" s="96">
        <v>0.55436342592592591</v>
      </c>
      <c r="H1012" s="112"/>
    </row>
    <row r="1013" spans="1:29" x14ac:dyDescent="0.3">
      <c r="A1013" s="91" t="s">
        <v>128</v>
      </c>
      <c r="B1013" s="92" t="s">
        <v>121</v>
      </c>
      <c r="C1013" s="92" t="s">
        <v>122</v>
      </c>
      <c r="D1013" s="92" t="s">
        <v>123</v>
      </c>
      <c r="E1013" s="92" t="s">
        <v>124</v>
      </c>
      <c r="F1013" s="92" t="s">
        <v>125</v>
      </c>
      <c r="G1013" s="92" t="s">
        <v>126</v>
      </c>
      <c r="H1013" s="92"/>
    </row>
    <row r="1014" spans="1:29" x14ac:dyDescent="0.3">
      <c r="A1014" s="68" t="s">
        <v>44</v>
      </c>
      <c r="B1014" s="68" t="s">
        <v>33</v>
      </c>
      <c r="C1014" s="68" t="s">
        <v>32</v>
      </c>
      <c r="D1014" s="68" t="s">
        <v>113</v>
      </c>
      <c r="E1014" s="68" t="s">
        <v>115</v>
      </c>
      <c r="F1014" s="68" t="s">
        <v>112</v>
      </c>
      <c r="G1014" s="68" t="s">
        <v>114</v>
      </c>
      <c r="H1014" s="82"/>
      <c r="P1014" s="21"/>
      <c r="Q1014" s="106">
        <f>+SUM(Q1015:Q1030)</f>
        <v>104.70000000000005</v>
      </c>
      <c r="R1014" s="106">
        <f t="shared" ref="R1014:V1014" si="437">+SUM(R1015:R1030)</f>
        <v>2.4499999999999975</v>
      </c>
      <c r="S1014" s="106">
        <f t="shared" si="437"/>
        <v>-0.49999999999994316</v>
      </c>
      <c r="T1014" s="106">
        <f t="shared" si="437"/>
        <v>-93.500000000000142</v>
      </c>
      <c r="U1014" s="106">
        <f t="shared" si="437"/>
        <v>-35</v>
      </c>
      <c r="V1014" s="106">
        <f t="shared" si="437"/>
        <v>0.5</v>
      </c>
      <c r="W1014" s="33"/>
      <c r="X1014" s="33"/>
      <c r="Y1014" s="33"/>
      <c r="Z1014" s="33"/>
      <c r="AA1014" s="33"/>
      <c r="AB1014" s="33"/>
      <c r="AC1014" s="33"/>
    </row>
    <row r="1015" spans="1:29" x14ac:dyDescent="0.3">
      <c r="A1015" s="67">
        <v>17400</v>
      </c>
      <c r="B1015" s="85">
        <v>23.600000000000023</v>
      </c>
      <c r="C1015" s="85">
        <v>0.24000000000000021</v>
      </c>
      <c r="D1015" s="85">
        <v>-7</v>
      </c>
      <c r="E1015" s="85">
        <v>-13.000000000000028</v>
      </c>
      <c r="F1015" s="85">
        <v>0.5</v>
      </c>
      <c r="G1015" s="85">
        <v>0.5</v>
      </c>
      <c r="H1015" s="113"/>
      <c r="I1015" s="105">
        <f t="shared" ref="I1015:N1015" si="438">Q1014</f>
        <v>104.70000000000005</v>
      </c>
      <c r="J1015" s="105">
        <f t="shared" si="438"/>
        <v>2.4499999999999975</v>
      </c>
      <c r="K1015" s="105">
        <f t="shared" si="438"/>
        <v>-0.49999999999994316</v>
      </c>
      <c r="L1015" s="105">
        <f t="shared" si="438"/>
        <v>-93.500000000000142</v>
      </c>
      <c r="M1015" s="105">
        <f t="shared" si="438"/>
        <v>-35</v>
      </c>
      <c r="N1015" s="105">
        <f t="shared" si="438"/>
        <v>0.5</v>
      </c>
      <c r="P1015" s="21" t="str">
        <f>IF(A1015&gt;=$B$1012,"A","B")</f>
        <v>B</v>
      </c>
      <c r="Q1015" s="85">
        <f t="shared" ref="Q1015:V1030" si="439">IF($P1015="B",B1015,0)</f>
        <v>23.600000000000023</v>
      </c>
      <c r="R1015" s="85">
        <f t="shared" si="439"/>
        <v>0.24000000000000021</v>
      </c>
      <c r="S1015" s="85">
        <f t="shared" si="439"/>
        <v>-7</v>
      </c>
      <c r="T1015" s="85">
        <f t="shared" si="439"/>
        <v>-13.000000000000028</v>
      </c>
      <c r="U1015" s="85">
        <f t="shared" si="439"/>
        <v>0.5</v>
      </c>
      <c r="V1015" s="85">
        <f t="shared" si="439"/>
        <v>0.5</v>
      </c>
      <c r="W1015" s="33"/>
      <c r="X1015" s="85">
        <f>IF($P1015="A",B1015,0)</f>
        <v>0</v>
      </c>
      <c r="Y1015" s="85">
        <f t="shared" ref="Y1015:AC1030" si="440">IF($P1015="A",C1015,0)</f>
        <v>0</v>
      </c>
      <c r="Z1015" s="85">
        <f t="shared" si="440"/>
        <v>0</v>
      </c>
      <c r="AA1015" s="85">
        <f t="shared" si="440"/>
        <v>0</v>
      </c>
      <c r="AB1015" s="85">
        <f t="shared" si="440"/>
        <v>0</v>
      </c>
      <c r="AC1015" s="85">
        <f t="shared" si="440"/>
        <v>0</v>
      </c>
    </row>
    <row r="1016" spans="1:29" x14ac:dyDescent="0.3">
      <c r="A1016" s="67">
        <v>17500</v>
      </c>
      <c r="B1016" s="85">
        <v>27.600000000000023</v>
      </c>
      <c r="C1016" s="85">
        <v>0.79999999999999893</v>
      </c>
      <c r="D1016" s="85">
        <v>10.000000000000057</v>
      </c>
      <c r="E1016" s="85">
        <v>-17.000000000000057</v>
      </c>
      <c r="F1016" s="85">
        <v>-12.5</v>
      </c>
      <c r="G1016" s="85">
        <v>0</v>
      </c>
      <c r="H1016" s="113"/>
      <c r="P1016" s="21" t="str">
        <f t="shared" ref="P1016:P1030" si="441">IF(A1016&gt;=$B$1012,"A","B")</f>
        <v>B</v>
      </c>
      <c r="Q1016" s="85">
        <f t="shared" si="439"/>
        <v>27.600000000000023</v>
      </c>
      <c r="R1016" s="85">
        <f t="shared" si="439"/>
        <v>0.79999999999999893</v>
      </c>
      <c r="S1016" s="85">
        <f t="shared" si="439"/>
        <v>10.000000000000057</v>
      </c>
      <c r="T1016" s="85">
        <f t="shared" si="439"/>
        <v>-17.000000000000057</v>
      </c>
      <c r="U1016" s="85">
        <f t="shared" si="439"/>
        <v>-12.5</v>
      </c>
      <c r="V1016" s="85">
        <f t="shared" si="439"/>
        <v>0</v>
      </c>
      <c r="W1016" s="33"/>
      <c r="X1016" s="85">
        <f t="shared" ref="X1016:X1030" si="442">IF($P1016="A",B1016,0)</f>
        <v>0</v>
      </c>
      <c r="Y1016" s="85">
        <f t="shared" si="440"/>
        <v>0</v>
      </c>
      <c r="Z1016" s="85">
        <f t="shared" si="440"/>
        <v>0</v>
      </c>
      <c r="AA1016" s="85">
        <f t="shared" si="440"/>
        <v>0</v>
      </c>
      <c r="AB1016" s="85">
        <f t="shared" si="440"/>
        <v>0</v>
      </c>
      <c r="AC1016" s="85">
        <f t="shared" si="440"/>
        <v>0</v>
      </c>
    </row>
    <row r="1017" spans="1:29" x14ac:dyDescent="0.3">
      <c r="A1017" s="67">
        <v>17600</v>
      </c>
      <c r="B1017" s="85">
        <v>25.699999999999989</v>
      </c>
      <c r="C1017" s="85">
        <v>0.58999999999999986</v>
      </c>
      <c r="D1017" s="85">
        <v>-2</v>
      </c>
      <c r="E1017" s="85">
        <v>-25.500000000000057</v>
      </c>
      <c r="F1017" s="85">
        <v>-8</v>
      </c>
      <c r="G1017" s="85">
        <v>0</v>
      </c>
      <c r="H1017" s="113"/>
      <c r="P1017" s="21" t="str">
        <f t="shared" si="441"/>
        <v>B</v>
      </c>
      <c r="Q1017" s="85">
        <f t="shared" si="439"/>
        <v>25.699999999999989</v>
      </c>
      <c r="R1017" s="85">
        <f t="shared" si="439"/>
        <v>0.58999999999999986</v>
      </c>
      <c r="S1017" s="85">
        <f t="shared" si="439"/>
        <v>-2</v>
      </c>
      <c r="T1017" s="85">
        <f t="shared" si="439"/>
        <v>-25.500000000000057</v>
      </c>
      <c r="U1017" s="85">
        <f t="shared" si="439"/>
        <v>-8</v>
      </c>
      <c r="V1017" s="85">
        <f t="shared" si="439"/>
        <v>0</v>
      </c>
      <c r="W1017" s="33"/>
      <c r="X1017" s="85">
        <f t="shared" si="442"/>
        <v>0</v>
      </c>
      <c r="Y1017" s="85">
        <f t="shared" si="440"/>
        <v>0</v>
      </c>
      <c r="Z1017" s="85">
        <f t="shared" si="440"/>
        <v>0</v>
      </c>
      <c r="AA1017" s="85">
        <f t="shared" si="440"/>
        <v>0</v>
      </c>
      <c r="AB1017" s="85">
        <f t="shared" si="440"/>
        <v>0</v>
      </c>
      <c r="AC1017" s="85">
        <f t="shared" si="440"/>
        <v>0</v>
      </c>
    </row>
    <row r="1018" spans="1:29" x14ac:dyDescent="0.3">
      <c r="A1018" s="67">
        <v>17700</v>
      </c>
      <c r="B1018" s="85">
        <v>27.800000000000011</v>
      </c>
      <c r="C1018" s="85">
        <v>0.81999999999999851</v>
      </c>
      <c r="D1018" s="85">
        <v>-1.5</v>
      </c>
      <c r="E1018" s="85">
        <v>-38</v>
      </c>
      <c r="F1018" s="85">
        <v>-15</v>
      </c>
      <c r="G1018" s="85">
        <v>0</v>
      </c>
      <c r="H1018" s="113"/>
      <c r="P1018" s="21" t="str">
        <f t="shared" si="441"/>
        <v>B</v>
      </c>
      <c r="Q1018" s="85">
        <f t="shared" si="439"/>
        <v>27.800000000000011</v>
      </c>
      <c r="R1018" s="85">
        <f t="shared" si="439"/>
        <v>0.81999999999999851</v>
      </c>
      <c r="S1018" s="85">
        <f t="shared" si="439"/>
        <v>-1.5</v>
      </c>
      <c r="T1018" s="85">
        <f t="shared" si="439"/>
        <v>-38</v>
      </c>
      <c r="U1018" s="85">
        <f t="shared" si="439"/>
        <v>-15</v>
      </c>
      <c r="V1018" s="85">
        <f t="shared" si="439"/>
        <v>0</v>
      </c>
      <c r="W1018" s="33"/>
      <c r="X1018" s="85">
        <f t="shared" si="442"/>
        <v>0</v>
      </c>
      <c r="Y1018" s="85">
        <f t="shared" si="440"/>
        <v>0</v>
      </c>
      <c r="Z1018" s="85">
        <f t="shared" si="440"/>
        <v>0</v>
      </c>
      <c r="AA1018" s="85">
        <f t="shared" si="440"/>
        <v>0</v>
      </c>
      <c r="AB1018" s="85">
        <f t="shared" si="440"/>
        <v>0</v>
      </c>
      <c r="AC1018" s="85">
        <f t="shared" si="440"/>
        <v>0</v>
      </c>
    </row>
    <row r="1019" spans="1:29" x14ac:dyDescent="0.3">
      <c r="A1019" s="67">
        <v>17800</v>
      </c>
      <c r="B1019" s="85">
        <v>24</v>
      </c>
      <c r="C1019" s="85">
        <v>0.61000000000000121</v>
      </c>
      <c r="D1019" s="85">
        <v>-4</v>
      </c>
      <c r="E1019" s="85">
        <v>-35.500000000000057</v>
      </c>
      <c r="F1019" s="85">
        <v>-14.000000000000057</v>
      </c>
      <c r="G1019" s="85">
        <v>1</v>
      </c>
      <c r="H1019" s="113"/>
      <c r="P1019" s="21" t="str">
        <f t="shared" si="441"/>
        <v>A</v>
      </c>
      <c r="Q1019" s="85">
        <f t="shared" si="439"/>
        <v>0</v>
      </c>
      <c r="R1019" s="85">
        <f t="shared" si="439"/>
        <v>0</v>
      </c>
      <c r="S1019" s="85">
        <f t="shared" si="439"/>
        <v>0</v>
      </c>
      <c r="T1019" s="85">
        <f t="shared" si="439"/>
        <v>0</v>
      </c>
      <c r="U1019" s="85">
        <f t="shared" si="439"/>
        <v>0</v>
      </c>
      <c r="V1019" s="85">
        <f t="shared" si="439"/>
        <v>0</v>
      </c>
      <c r="W1019" s="33"/>
      <c r="X1019" s="85">
        <f t="shared" si="442"/>
        <v>24</v>
      </c>
      <c r="Y1019" s="85">
        <f t="shared" si="440"/>
        <v>0.61000000000000121</v>
      </c>
      <c r="Z1019" s="85">
        <f t="shared" si="440"/>
        <v>-4</v>
      </c>
      <c r="AA1019" s="85">
        <f t="shared" si="440"/>
        <v>-35.500000000000057</v>
      </c>
      <c r="AB1019" s="85">
        <f t="shared" si="440"/>
        <v>-14.000000000000057</v>
      </c>
      <c r="AC1019" s="85">
        <f t="shared" si="440"/>
        <v>1</v>
      </c>
    </row>
    <row r="1020" spans="1:29" x14ac:dyDescent="0.3">
      <c r="A1020" s="67">
        <v>17900</v>
      </c>
      <c r="B1020" s="85">
        <v>25.199999999999989</v>
      </c>
      <c r="C1020" s="85">
        <v>0.83999999999999986</v>
      </c>
      <c r="D1020" s="85">
        <v>2.5</v>
      </c>
      <c r="E1020" s="85">
        <v>-43.5</v>
      </c>
      <c r="F1020" s="85">
        <v>-24</v>
      </c>
      <c r="G1020" s="85">
        <v>1</v>
      </c>
      <c r="H1020" s="113"/>
      <c r="P1020" s="21" t="str">
        <f t="shared" si="441"/>
        <v>A</v>
      </c>
      <c r="Q1020" s="85">
        <f>IF($P1020="B",B1020,0)</f>
        <v>0</v>
      </c>
      <c r="R1020" s="85">
        <f t="shared" si="439"/>
        <v>0</v>
      </c>
      <c r="S1020" s="85">
        <f t="shared" si="439"/>
        <v>0</v>
      </c>
      <c r="T1020" s="85">
        <f t="shared" si="439"/>
        <v>0</v>
      </c>
      <c r="U1020" s="85">
        <f t="shared" si="439"/>
        <v>0</v>
      </c>
      <c r="V1020" s="85">
        <f t="shared" si="439"/>
        <v>0</v>
      </c>
      <c r="W1020" s="33"/>
      <c r="X1020" s="85">
        <f t="shared" si="442"/>
        <v>25.199999999999989</v>
      </c>
      <c r="Y1020" s="85">
        <f t="shared" si="440"/>
        <v>0.83999999999999986</v>
      </c>
      <c r="Z1020" s="85">
        <f t="shared" si="440"/>
        <v>2.5</v>
      </c>
      <c r="AA1020" s="85">
        <f t="shared" si="440"/>
        <v>-43.5</v>
      </c>
      <c r="AB1020" s="85">
        <f t="shared" si="440"/>
        <v>-24</v>
      </c>
      <c r="AC1020" s="85">
        <f t="shared" si="440"/>
        <v>1</v>
      </c>
    </row>
    <row r="1021" spans="1:29" x14ac:dyDescent="0.3">
      <c r="A1021" s="67">
        <v>18000</v>
      </c>
      <c r="B1021" s="85">
        <v>19.850000000000009</v>
      </c>
      <c r="C1021" s="85">
        <v>0.64999999999999858</v>
      </c>
      <c r="D1021" s="85">
        <v>16</v>
      </c>
      <c r="E1021" s="85">
        <v>-25.5</v>
      </c>
      <c r="F1021" s="85">
        <v>-26</v>
      </c>
      <c r="G1021" s="85">
        <v>1.5</v>
      </c>
      <c r="H1021" s="113"/>
      <c r="P1021" s="21" t="str">
        <f t="shared" si="441"/>
        <v>A</v>
      </c>
      <c r="Q1021" s="85">
        <f t="shared" ref="Q1021:Q1030" si="443">IF($P1021="B",B1021,0)</f>
        <v>0</v>
      </c>
      <c r="R1021" s="85">
        <f t="shared" si="439"/>
        <v>0</v>
      </c>
      <c r="S1021" s="85">
        <f t="shared" si="439"/>
        <v>0</v>
      </c>
      <c r="T1021" s="85">
        <f t="shared" si="439"/>
        <v>0</v>
      </c>
      <c r="U1021" s="85">
        <f t="shared" si="439"/>
        <v>0</v>
      </c>
      <c r="V1021" s="85">
        <f t="shared" si="439"/>
        <v>0</v>
      </c>
      <c r="W1021" s="33"/>
      <c r="X1021" s="85">
        <f t="shared" si="442"/>
        <v>19.850000000000009</v>
      </c>
      <c r="Y1021" s="85">
        <f t="shared" si="440"/>
        <v>0.64999999999999858</v>
      </c>
      <c r="Z1021" s="85">
        <f t="shared" si="440"/>
        <v>16</v>
      </c>
      <c r="AA1021" s="85">
        <f t="shared" si="440"/>
        <v>-25.5</v>
      </c>
      <c r="AB1021" s="85">
        <f t="shared" si="440"/>
        <v>-26</v>
      </c>
      <c r="AC1021" s="85">
        <f t="shared" si="440"/>
        <v>1.5</v>
      </c>
    </row>
    <row r="1022" spans="1:29" x14ac:dyDescent="0.3">
      <c r="A1022" s="67">
        <v>18100</v>
      </c>
      <c r="B1022" s="85">
        <v>14.399999999999991</v>
      </c>
      <c r="C1022" s="85">
        <v>0.46999999999999886</v>
      </c>
      <c r="D1022" s="85">
        <v>31</v>
      </c>
      <c r="E1022" s="85">
        <v>-4.5</v>
      </c>
      <c r="F1022" s="85">
        <v>-27</v>
      </c>
      <c r="G1022" s="85">
        <v>1.5</v>
      </c>
      <c r="H1022" s="113"/>
      <c r="P1022" s="21" t="str">
        <f t="shared" si="441"/>
        <v>A</v>
      </c>
      <c r="Q1022" s="85">
        <f t="shared" si="443"/>
        <v>0</v>
      </c>
      <c r="R1022" s="85">
        <f t="shared" si="439"/>
        <v>0</v>
      </c>
      <c r="S1022" s="85">
        <f t="shared" si="439"/>
        <v>0</v>
      </c>
      <c r="T1022" s="85">
        <f t="shared" si="439"/>
        <v>0</v>
      </c>
      <c r="U1022" s="85">
        <f t="shared" si="439"/>
        <v>0</v>
      </c>
      <c r="V1022" s="85">
        <f t="shared" si="439"/>
        <v>0</v>
      </c>
      <c r="W1022" s="33"/>
      <c r="X1022" s="85">
        <f t="shared" si="442"/>
        <v>14.399999999999991</v>
      </c>
      <c r="Y1022" s="85">
        <f t="shared" si="440"/>
        <v>0.46999999999999886</v>
      </c>
      <c r="Z1022" s="85">
        <f t="shared" si="440"/>
        <v>31</v>
      </c>
      <c r="AA1022" s="85">
        <f t="shared" si="440"/>
        <v>-4.5</v>
      </c>
      <c r="AB1022" s="85">
        <f t="shared" si="440"/>
        <v>-27</v>
      </c>
      <c r="AC1022" s="85">
        <f t="shared" si="440"/>
        <v>1.5</v>
      </c>
    </row>
    <row r="1023" spans="1:29" x14ac:dyDescent="0.3">
      <c r="A1023" s="67">
        <v>18200</v>
      </c>
      <c r="B1023" s="85">
        <v>9.8500000000000014</v>
      </c>
      <c r="C1023" s="85">
        <v>0.33999999999999986</v>
      </c>
      <c r="D1023" s="85">
        <v>40.999999999999943</v>
      </c>
      <c r="E1023" s="85">
        <v>12.500000000000114</v>
      </c>
      <c r="F1023" s="85">
        <v>-26</v>
      </c>
      <c r="G1023" s="85">
        <v>1.5</v>
      </c>
      <c r="H1023" s="113"/>
      <c r="P1023" s="21" t="str">
        <f t="shared" si="441"/>
        <v>A</v>
      </c>
      <c r="Q1023" s="85">
        <f t="shared" si="443"/>
        <v>0</v>
      </c>
      <c r="R1023" s="85">
        <f t="shared" si="439"/>
        <v>0</v>
      </c>
      <c r="S1023" s="85">
        <f t="shared" si="439"/>
        <v>0</v>
      </c>
      <c r="T1023" s="85">
        <f t="shared" si="439"/>
        <v>0</v>
      </c>
      <c r="U1023" s="85">
        <f t="shared" si="439"/>
        <v>0</v>
      </c>
      <c r="V1023" s="85">
        <f t="shared" si="439"/>
        <v>0</v>
      </c>
      <c r="W1023" s="33"/>
      <c r="X1023" s="85">
        <f t="shared" si="442"/>
        <v>9.8500000000000014</v>
      </c>
      <c r="Y1023" s="85">
        <f t="shared" si="440"/>
        <v>0.33999999999999986</v>
      </c>
      <c r="Z1023" s="85">
        <f t="shared" si="440"/>
        <v>40.999999999999943</v>
      </c>
      <c r="AA1023" s="85">
        <f t="shared" si="440"/>
        <v>12.500000000000114</v>
      </c>
      <c r="AB1023" s="85">
        <f t="shared" si="440"/>
        <v>-26</v>
      </c>
      <c r="AC1023" s="85">
        <f t="shared" si="440"/>
        <v>1.5</v>
      </c>
    </row>
    <row r="1024" spans="1:29" x14ac:dyDescent="0.3">
      <c r="A1024" s="67">
        <v>18300</v>
      </c>
      <c r="B1024" s="85">
        <v>6.4000000000000021</v>
      </c>
      <c r="C1024" s="85">
        <v>0.26999999999999957</v>
      </c>
      <c r="D1024" s="85">
        <v>45</v>
      </c>
      <c r="E1024" s="85">
        <v>22</v>
      </c>
      <c r="F1024" s="85">
        <v>-24</v>
      </c>
      <c r="G1024" s="85">
        <v>0.99999999999999911</v>
      </c>
      <c r="H1024" s="113"/>
      <c r="P1024" s="21" t="str">
        <f t="shared" si="441"/>
        <v>A</v>
      </c>
      <c r="Q1024" s="85">
        <f t="shared" si="443"/>
        <v>0</v>
      </c>
      <c r="R1024" s="85">
        <f t="shared" si="439"/>
        <v>0</v>
      </c>
      <c r="S1024" s="85">
        <f t="shared" si="439"/>
        <v>0</v>
      </c>
      <c r="T1024" s="85">
        <f t="shared" si="439"/>
        <v>0</v>
      </c>
      <c r="U1024" s="85">
        <f t="shared" si="439"/>
        <v>0</v>
      </c>
      <c r="V1024" s="85">
        <f t="shared" si="439"/>
        <v>0</v>
      </c>
      <c r="W1024" s="33"/>
      <c r="X1024" s="85">
        <f t="shared" si="442"/>
        <v>6.4000000000000021</v>
      </c>
      <c r="Y1024" s="85">
        <f t="shared" si="440"/>
        <v>0.26999999999999957</v>
      </c>
      <c r="Z1024" s="85">
        <f t="shared" si="440"/>
        <v>45</v>
      </c>
      <c r="AA1024" s="85">
        <f t="shared" si="440"/>
        <v>22</v>
      </c>
      <c r="AB1024" s="85">
        <f t="shared" si="440"/>
        <v>-24</v>
      </c>
      <c r="AC1024" s="85">
        <f t="shared" si="440"/>
        <v>0.99999999999999911</v>
      </c>
    </row>
    <row r="1025" spans="1:29" x14ac:dyDescent="0.3">
      <c r="A1025" s="67">
        <v>18400</v>
      </c>
      <c r="B1025" s="85">
        <v>5.9499999999999993</v>
      </c>
      <c r="C1025" s="85">
        <v>0.5</v>
      </c>
      <c r="D1025" s="85">
        <v>55</v>
      </c>
      <c r="E1025" s="85">
        <v>27.5</v>
      </c>
      <c r="F1025" s="85">
        <v>-30.000000000000014</v>
      </c>
      <c r="G1025" s="85">
        <v>1</v>
      </c>
      <c r="H1025" s="113"/>
      <c r="P1025" s="21" t="str">
        <f t="shared" si="441"/>
        <v>A</v>
      </c>
      <c r="Q1025" s="85">
        <f t="shared" si="443"/>
        <v>0</v>
      </c>
      <c r="R1025" s="85">
        <f t="shared" si="439"/>
        <v>0</v>
      </c>
      <c r="S1025" s="85">
        <f t="shared" si="439"/>
        <v>0</v>
      </c>
      <c r="T1025" s="85">
        <f t="shared" si="439"/>
        <v>0</v>
      </c>
      <c r="U1025" s="85">
        <f t="shared" si="439"/>
        <v>0</v>
      </c>
      <c r="V1025" s="85">
        <f t="shared" si="439"/>
        <v>0</v>
      </c>
      <c r="W1025" s="33"/>
      <c r="X1025" s="85">
        <f t="shared" si="442"/>
        <v>5.9499999999999993</v>
      </c>
      <c r="Y1025" s="85">
        <f t="shared" si="440"/>
        <v>0.5</v>
      </c>
      <c r="Z1025" s="85">
        <f t="shared" si="440"/>
        <v>55</v>
      </c>
      <c r="AA1025" s="85">
        <f t="shared" si="440"/>
        <v>27.5</v>
      </c>
      <c r="AB1025" s="85">
        <f t="shared" si="440"/>
        <v>-30.000000000000014</v>
      </c>
      <c r="AC1025" s="85">
        <f t="shared" si="440"/>
        <v>1</v>
      </c>
    </row>
    <row r="1026" spans="1:29" x14ac:dyDescent="0.3">
      <c r="A1026" s="67">
        <v>18500</v>
      </c>
      <c r="B1026" s="85">
        <v>3.9000000000000004</v>
      </c>
      <c r="C1026" s="85">
        <v>0.40000000000000036</v>
      </c>
      <c r="D1026" s="85">
        <v>45.5</v>
      </c>
      <c r="E1026" s="85">
        <v>24.499999999999972</v>
      </c>
      <c r="F1026" s="85">
        <v>-24</v>
      </c>
      <c r="G1026" s="85">
        <v>1</v>
      </c>
      <c r="H1026" s="113"/>
      <c r="P1026" s="21" t="str">
        <f t="shared" si="441"/>
        <v>A</v>
      </c>
      <c r="Q1026" s="85">
        <f t="shared" si="443"/>
        <v>0</v>
      </c>
      <c r="R1026" s="85">
        <f t="shared" si="439"/>
        <v>0</v>
      </c>
      <c r="S1026" s="85">
        <f t="shared" si="439"/>
        <v>0</v>
      </c>
      <c r="T1026" s="85">
        <f t="shared" si="439"/>
        <v>0</v>
      </c>
      <c r="U1026" s="85">
        <f t="shared" si="439"/>
        <v>0</v>
      </c>
      <c r="V1026" s="85">
        <f t="shared" si="439"/>
        <v>0</v>
      </c>
      <c r="W1026" s="33"/>
      <c r="X1026" s="85">
        <f t="shared" si="442"/>
        <v>3.9000000000000004</v>
      </c>
      <c r="Y1026" s="85">
        <f t="shared" si="440"/>
        <v>0.40000000000000036</v>
      </c>
      <c r="Z1026" s="85">
        <f t="shared" si="440"/>
        <v>45.5</v>
      </c>
      <c r="AA1026" s="85">
        <f t="shared" si="440"/>
        <v>24.499999999999972</v>
      </c>
      <c r="AB1026" s="85">
        <f t="shared" si="440"/>
        <v>-24</v>
      </c>
      <c r="AC1026" s="85">
        <f t="shared" si="440"/>
        <v>1</v>
      </c>
    </row>
    <row r="1027" spans="1:29" x14ac:dyDescent="0.3">
      <c r="A1027" s="67">
        <v>18600</v>
      </c>
      <c r="B1027" s="85">
        <v>1.0499999999999998</v>
      </c>
      <c r="C1027" s="85">
        <v>-7.0000000000000284E-2</v>
      </c>
      <c r="D1027" s="85">
        <v>18.5</v>
      </c>
      <c r="E1027" s="85">
        <v>12.499999999999986</v>
      </c>
      <c r="F1027" s="85">
        <v>-7.5</v>
      </c>
      <c r="G1027" s="85">
        <v>0.5</v>
      </c>
      <c r="H1027" s="113"/>
      <c r="P1027" s="21" t="str">
        <f t="shared" si="441"/>
        <v>A</v>
      </c>
      <c r="Q1027" s="85">
        <f t="shared" si="443"/>
        <v>0</v>
      </c>
      <c r="R1027" s="85">
        <f t="shared" si="439"/>
        <v>0</v>
      </c>
      <c r="S1027" s="85">
        <f t="shared" si="439"/>
        <v>0</v>
      </c>
      <c r="T1027" s="85">
        <f t="shared" si="439"/>
        <v>0</v>
      </c>
      <c r="U1027" s="85">
        <f t="shared" si="439"/>
        <v>0</v>
      </c>
      <c r="V1027" s="85">
        <f t="shared" si="439"/>
        <v>0</v>
      </c>
      <c r="W1027" s="33"/>
      <c r="X1027" s="85">
        <f t="shared" si="442"/>
        <v>1.0499999999999998</v>
      </c>
      <c r="Y1027" s="85">
        <f t="shared" si="440"/>
        <v>-7.0000000000000284E-2</v>
      </c>
      <c r="Z1027" s="85">
        <f t="shared" si="440"/>
        <v>18.5</v>
      </c>
      <c r="AA1027" s="85">
        <f t="shared" si="440"/>
        <v>12.499999999999986</v>
      </c>
      <c r="AB1027" s="85">
        <f t="shared" si="440"/>
        <v>-7.5</v>
      </c>
      <c r="AC1027" s="85">
        <f t="shared" si="440"/>
        <v>0.5</v>
      </c>
    </row>
    <row r="1028" spans="1:29" x14ac:dyDescent="0.3">
      <c r="A1028" s="67">
        <v>18700</v>
      </c>
      <c r="B1028" s="85">
        <v>0.44999999999999929</v>
      </c>
      <c r="C1028" s="85">
        <v>-0.1899999999999995</v>
      </c>
      <c r="D1028" s="85">
        <v>10.5</v>
      </c>
      <c r="E1028" s="85">
        <v>7.5000000000000142</v>
      </c>
      <c r="F1028" s="85">
        <v>-3.4999999999999929</v>
      </c>
      <c r="G1028" s="85">
        <v>0</v>
      </c>
      <c r="H1028" s="113"/>
      <c r="P1028" s="21" t="str">
        <f t="shared" si="441"/>
        <v>A</v>
      </c>
      <c r="Q1028" s="85">
        <f t="shared" si="443"/>
        <v>0</v>
      </c>
      <c r="R1028" s="85">
        <f t="shared" si="439"/>
        <v>0</v>
      </c>
      <c r="S1028" s="85">
        <f t="shared" si="439"/>
        <v>0</v>
      </c>
      <c r="T1028" s="85">
        <f t="shared" si="439"/>
        <v>0</v>
      </c>
      <c r="U1028" s="85">
        <f t="shared" si="439"/>
        <v>0</v>
      </c>
      <c r="V1028" s="85">
        <f t="shared" si="439"/>
        <v>0</v>
      </c>
      <c r="W1028" s="33"/>
      <c r="X1028" s="85">
        <f t="shared" si="442"/>
        <v>0.44999999999999929</v>
      </c>
      <c r="Y1028" s="85">
        <f t="shared" si="440"/>
        <v>-0.1899999999999995</v>
      </c>
      <c r="Z1028" s="85">
        <f t="shared" si="440"/>
        <v>10.5</v>
      </c>
      <c r="AA1028" s="85">
        <f t="shared" si="440"/>
        <v>7.5000000000000142</v>
      </c>
      <c r="AB1028" s="85">
        <f t="shared" si="440"/>
        <v>-3.4999999999999929</v>
      </c>
      <c r="AC1028" s="85">
        <f t="shared" si="440"/>
        <v>0</v>
      </c>
    </row>
    <row r="1029" spans="1:29" x14ac:dyDescent="0.3">
      <c r="A1029" s="67">
        <v>18800</v>
      </c>
      <c r="B1029" s="85">
        <v>0.5</v>
      </c>
      <c r="C1029" s="85">
        <v>-0.13000000000000078</v>
      </c>
      <c r="D1029" s="85">
        <v>10</v>
      </c>
      <c r="E1029" s="85">
        <v>6</v>
      </c>
      <c r="F1029" s="85">
        <v>-4</v>
      </c>
      <c r="G1029" s="85">
        <v>0.5</v>
      </c>
      <c r="H1029" s="113"/>
      <c r="P1029" s="21" t="str">
        <f t="shared" si="441"/>
        <v>A</v>
      </c>
      <c r="Q1029" s="85">
        <f t="shared" si="443"/>
        <v>0</v>
      </c>
      <c r="R1029" s="85">
        <f t="shared" si="439"/>
        <v>0</v>
      </c>
      <c r="S1029" s="85">
        <f t="shared" si="439"/>
        <v>0</v>
      </c>
      <c r="T1029" s="85">
        <f t="shared" si="439"/>
        <v>0</v>
      </c>
      <c r="U1029" s="85">
        <f t="shared" si="439"/>
        <v>0</v>
      </c>
      <c r="V1029" s="85">
        <f t="shared" si="439"/>
        <v>0</v>
      </c>
      <c r="W1029" s="33"/>
      <c r="X1029" s="85">
        <f t="shared" si="442"/>
        <v>0.5</v>
      </c>
      <c r="Y1029" s="85">
        <f t="shared" si="440"/>
        <v>-0.13000000000000078</v>
      </c>
      <c r="Z1029" s="85">
        <f t="shared" si="440"/>
        <v>10</v>
      </c>
      <c r="AA1029" s="85">
        <f t="shared" si="440"/>
        <v>6</v>
      </c>
      <c r="AB1029" s="85">
        <f t="shared" si="440"/>
        <v>-4</v>
      </c>
      <c r="AC1029" s="85">
        <f t="shared" si="440"/>
        <v>0.5</v>
      </c>
    </row>
    <row r="1030" spans="1:29" x14ac:dyDescent="0.3">
      <c r="A1030" s="67">
        <v>18900</v>
      </c>
      <c r="B1030" s="85">
        <v>0.60000000000000009</v>
      </c>
      <c r="C1030" s="85">
        <v>0</v>
      </c>
      <c r="D1030" s="85">
        <v>12</v>
      </c>
      <c r="E1030" s="85">
        <v>6.4999999999999929</v>
      </c>
      <c r="F1030" s="85">
        <v>-6</v>
      </c>
      <c r="G1030" s="85">
        <v>0</v>
      </c>
      <c r="H1030" s="113"/>
      <c r="P1030" s="21" t="str">
        <f t="shared" si="441"/>
        <v>A</v>
      </c>
      <c r="Q1030" s="85">
        <f t="shared" si="443"/>
        <v>0</v>
      </c>
      <c r="R1030" s="85">
        <f t="shared" si="439"/>
        <v>0</v>
      </c>
      <c r="S1030" s="85">
        <f t="shared" si="439"/>
        <v>0</v>
      </c>
      <c r="T1030" s="85">
        <f t="shared" si="439"/>
        <v>0</v>
      </c>
      <c r="U1030" s="85">
        <f t="shared" si="439"/>
        <v>0</v>
      </c>
      <c r="V1030" s="85">
        <f t="shared" si="439"/>
        <v>0</v>
      </c>
      <c r="W1030" s="33"/>
      <c r="X1030" s="85">
        <f t="shared" si="442"/>
        <v>0.60000000000000009</v>
      </c>
      <c r="Y1030" s="85">
        <f t="shared" si="440"/>
        <v>0</v>
      </c>
      <c r="Z1030" s="85">
        <f t="shared" si="440"/>
        <v>12</v>
      </c>
      <c r="AA1030" s="85">
        <f t="shared" si="440"/>
        <v>6.4999999999999929</v>
      </c>
      <c r="AB1030" s="85">
        <f t="shared" si="440"/>
        <v>-6</v>
      </c>
      <c r="AC1030" s="85">
        <f t="shared" si="440"/>
        <v>0</v>
      </c>
    </row>
    <row r="1031" spans="1:29" x14ac:dyDescent="0.3">
      <c r="A1031" s="68" t="s">
        <v>120</v>
      </c>
      <c r="B1031" s="86">
        <v>112.14999999999999</v>
      </c>
      <c r="C1031" s="86">
        <v>3.6899999999999977</v>
      </c>
      <c r="D1031" s="86">
        <v>282.99999999999994</v>
      </c>
      <c r="E1031" s="86">
        <v>10.000000000000021</v>
      </c>
      <c r="F1031" s="86">
        <v>-216.00000000000006</v>
      </c>
      <c r="G1031" s="86">
        <v>10.5</v>
      </c>
      <c r="H1031" s="89"/>
      <c r="I1031" s="105">
        <f>X1031</f>
        <v>112.14999999999999</v>
      </c>
      <c r="J1031" s="105">
        <f>Y1031</f>
        <v>3.6899999999999977</v>
      </c>
      <c r="K1031" s="105">
        <f>Z1031</f>
        <v>282.99999999999994</v>
      </c>
      <c r="L1031" s="105">
        <f>AA1031</f>
        <v>10.000000000000021</v>
      </c>
      <c r="M1031" s="105">
        <f t="shared" ref="M1031:N1031" si="444">AB1031</f>
        <v>-216.00000000000006</v>
      </c>
      <c r="N1031" s="105">
        <f t="shared" si="444"/>
        <v>10.5</v>
      </c>
      <c r="P1031" s="21"/>
      <c r="Q1031" s="33"/>
      <c r="R1031" s="33"/>
      <c r="S1031" s="33"/>
      <c r="T1031" s="33"/>
      <c r="U1031" s="33"/>
      <c r="V1031" s="33"/>
      <c r="W1031" s="33"/>
      <c r="X1031" s="106">
        <f>SUM(X1015:X1030)</f>
        <v>112.14999999999999</v>
      </c>
      <c r="Y1031" s="106">
        <f t="shared" ref="Y1031:AC1031" si="445">SUM(Y1015:Y1030)</f>
        <v>3.6899999999999977</v>
      </c>
      <c r="Z1031" s="106">
        <f t="shared" si="445"/>
        <v>282.99999999999994</v>
      </c>
      <c r="AA1031" s="106">
        <f t="shared" si="445"/>
        <v>10.000000000000021</v>
      </c>
      <c r="AB1031" s="106">
        <f t="shared" si="445"/>
        <v>-216.00000000000006</v>
      </c>
      <c r="AC1031" s="106">
        <f t="shared" si="445"/>
        <v>10.5</v>
      </c>
    </row>
    <row r="1032" spans="1:29" x14ac:dyDescent="0.3">
      <c r="A1032" s="82"/>
      <c r="B1032" s="89"/>
      <c r="C1032" s="89"/>
      <c r="D1032" s="89"/>
      <c r="E1032" s="89"/>
      <c r="F1032" s="89"/>
      <c r="G1032" s="89"/>
      <c r="H1032" s="89"/>
      <c r="P1032" s="21"/>
      <c r="Q1032" s="33"/>
      <c r="R1032" s="33"/>
      <c r="S1032" s="33"/>
      <c r="T1032" s="33"/>
      <c r="U1032" s="33"/>
      <c r="V1032" s="33"/>
      <c r="W1032" s="33"/>
      <c r="X1032" s="33"/>
      <c r="Y1032" s="33"/>
      <c r="Z1032" s="33"/>
      <c r="AA1032" s="33"/>
      <c r="AB1032" s="33"/>
      <c r="AC1032" s="33"/>
    </row>
    <row r="1033" spans="1:29" x14ac:dyDescent="0.3">
      <c r="A1033" s="92" t="s">
        <v>128</v>
      </c>
      <c r="B1033" s="92" t="s">
        <v>127</v>
      </c>
      <c r="C1033" s="92" t="s">
        <v>129</v>
      </c>
      <c r="D1033" s="92" t="s">
        <v>130</v>
      </c>
      <c r="E1033" s="92" t="s">
        <v>131</v>
      </c>
      <c r="F1033" s="92" t="s">
        <v>132</v>
      </c>
      <c r="G1033" s="92" t="s">
        <v>133</v>
      </c>
      <c r="H1033" s="92"/>
      <c r="P1033" s="21"/>
      <c r="Q1033" s="33"/>
      <c r="R1033" s="33"/>
      <c r="S1033" s="33"/>
      <c r="T1033" s="33"/>
      <c r="U1033" s="33"/>
      <c r="V1033" s="33"/>
      <c r="W1033" s="33"/>
      <c r="X1033" s="33"/>
      <c r="Y1033" s="33"/>
      <c r="Z1033" s="33"/>
      <c r="AA1033" s="33"/>
      <c r="AB1033" s="33"/>
      <c r="AC1033" s="33"/>
    </row>
    <row r="1034" spans="1:29" x14ac:dyDescent="0.3">
      <c r="A1034" s="68" t="s">
        <v>44</v>
      </c>
      <c r="B1034" s="68" t="s">
        <v>36</v>
      </c>
      <c r="C1034" s="68" t="s">
        <v>37</v>
      </c>
      <c r="D1034" s="68" t="s">
        <v>118</v>
      </c>
      <c r="E1034" s="68" t="s">
        <v>116</v>
      </c>
      <c r="F1034" s="68" t="s">
        <v>119</v>
      </c>
      <c r="G1034" s="68" t="s">
        <v>117</v>
      </c>
      <c r="H1034" s="82"/>
      <c r="P1034" s="21"/>
      <c r="Q1034" s="33"/>
      <c r="R1034" s="33"/>
      <c r="S1034" s="33"/>
      <c r="T1034" s="33"/>
      <c r="U1034" s="33"/>
      <c r="V1034" s="33"/>
      <c r="W1034" s="33"/>
      <c r="X1034" s="106">
        <f t="shared" ref="X1034:AC1034" si="446">SUM(X1035:X1050)</f>
        <v>8.8999999999999932</v>
      </c>
      <c r="Y1034" s="106">
        <f t="shared" si="446"/>
        <v>5.860000000000003</v>
      </c>
      <c r="Z1034" s="106">
        <f t="shared" si="446"/>
        <v>36.000000000000028</v>
      </c>
      <c r="AA1034" s="106">
        <f t="shared" si="446"/>
        <v>-101</v>
      </c>
      <c r="AB1034" s="106">
        <f t="shared" si="446"/>
        <v>-79.499999999999986</v>
      </c>
      <c r="AC1034" s="106">
        <f t="shared" si="446"/>
        <v>1.5</v>
      </c>
    </row>
    <row r="1035" spans="1:29" x14ac:dyDescent="0.3">
      <c r="A1035" s="67">
        <v>16900</v>
      </c>
      <c r="B1035" s="85">
        <v>1.75</v>
      </c>
      <c r="C1035" s="85">
        <v>0.75</v>
      </c>
      <c r="D1035" s="85">
        <v>13</v>
      </c>
      <c r="E1035" s="85">
        <v>1.9999999999999858</v>
      </c>
      <c r="F1035" s="85">
        <v>-10.5</v>
      </c>
      <c r="G1035" s="85">
        <v>0</v>
      </c>
      <c r="H1035" s="113"/>
      <c r="I1035" s="105">
        <f>X1034</f>
        <v>8.8999999999999932</v>
      </c>
      <c r="J1035" s="105">
        <f>Y1034</f>
        <v>5.860000000000003</v>
      </c>
      <c r="K1035" s="105">
        <f t="shared" ref="K1035:N1035" si="447">Z1034</f>
        <v>36.000000000000028</v>
      </c>
      <c r="L1035" s="105">
        <f t="shared" si="447"/>
        <v>-101</v>
      </c>
      <c r="M1035" s="105">
        <f t="shared" si="447"/>
        <v>-79.499999999999986</v>
      </c>
      <c r="N1035" s="105">
        <f t="shared" si="447"/>
        <v>1.5</v>
      </c>
      <c r="P1035" s="21" t="str">
        <f>IF(A1035&lt;=$B$1012,"A","B")</f>
        <v>A</v>
      </c>
      <c r="Q1035" s="85">
        <f t="shared" ref="Q1035:V1050" si="448">IF($P1035="B",B1035,0)</f>
        <v>0</v>
      </c>
      <c r="R1035" s="85">
        <f t="shared" si="448"/>
        <v>0</v>
      </c>
      <c r="S1035" s="85">
        <f t="shared" si="448"/>
        <v>0</v>
      </c>
      <c r="T1035" s="85">
        <f t="shared" si="448"/>
        <v>0</v>
      </c>
      <c r="U1035" s="85">
        <f t="shared" si="448"/>
        <v>0</v>
      </c>
      <c r="V1035" s="85">
        <f t="shared" si="448"/>
        <v>0</v>
      </c>
      <c r="W1035" s="33"/>
      <c r="X1035" s="85">
        <f>IF($P1035="A",B1035,0)</f>
        <v>1.75</v>
      </c>
      <c r="Y1035" s="85">
        <f t="shared" ref="Y1035:AC1050" si="449">IF($P1035="A",C1035,0)</f>
        <v>0.75</v>
      </c>
      <c r="Z1035" s="85">
        <f t="shared" si="449"/>
        <v>13</v>
      </c>
      <c r="AA1035" s="85">
        <f t="shared" si="449"/>
        <v>1.9999999999999858</v>
      </c>
      <c r="AB1035" s="85">
        <f t="shared" si="449"/>
        <v>-10.5</v>
      </c>
      <c r="AC1035" s="85">
        <f t="shared" si="449"/>
        <v>0</v>
      </c>
    </row>
    <row r="1036" spans="1:29" x14ac:dyDescent="0.3">
      <c r="A1036" s="67">
        <v>17000</v>
      </c>
      <c r="B1036" s="85">
        <v>3.4000000000000004</v>
      </c>
      <c r="C1036" s="85">
        <v>1.1000000000000014</v>
      </c>
      <c r="D1036" s="85">
        <v>23.5</v>
      </c>
      <c r="E1036" s="85">
        <v>4.0000000000000142</v>
      </c>
      <c r="F1036" s="85">
        <v>-18.499999999999986</v>
      </c>
      <c r="G1036" s="85">
        <v>-0.5</v>
      </c>
      <c r="H1036" s="113"/>
      <c r="P1036" s="21" t="str">
        <f t="shared" ref="P1036:P1050" si="450">IF(A1036&lt;=$B$1012,"A","B")</f>
        <v>A</v>
      </c>
      <c r="Q1036" s="85">
        <f t="shared" si="448"/>
        <v>0</v>
      </c>
      <c r="R1036" s="85">
        <f t="shared" si="448"/>
        <v>0</v>
      </c>
      <c r="S1036" s="85">
        <f t="shared" si="448"/>
        <v>0</v>
      </c>
      <c r="T1036" s="85">
        <f t="shared" si="448"/>
        <v>0</v>
      </c>
      <c r="U1036" s="85">
        <f t="shared" si="448"/>
        <v>0</v>
      </c>
      <c r="V1036" s="85">
        <f t="shared" si="448"/>
        <v>0</v>
      </c>
      <c r="W1036" s="33"/>
      <c r="X1036" s="85">
        <f t="shared" ref="X1036:X1050" si="451">IF($P1036="A",B1036,0)</f>
        <v>3.4000000000000004</v>
      </c>
      <c r="Y1036" s="85">
        <f t="shared" si="449"/>
        <v>1.1000000000000014</v>
      </c>
      <c r="Z1036" s="85">
        <f t="shared" si="449"/>
        <v>23.5</v>
      </c>
      <c r="AA1036" s="85">
        <f t="shared" si="449"/>
        <v>4.0000000000000142</v>
      </c>
      <c r="AB1036" s="85">
        <f t="shared" si="449"/>
        <v>-18.499999999999986</v>
      </c>
      <c r="AC1036" s="85">
        <f t="shared" si="449"/>
        <v>-0.5</v>
      </c>
    </row>
    <row r="1037" spans="1:29" x14ac:dyDescent="0.3">
      <c r="A1037" s="67">
        <v>17100</v>
      </c>
      <c r="B1037" s="85">
        <v>1.6999999999999993</v>
      </c>
      <c r="C1037" s="85">
        <v>0.64000000000000057</v>
      </c>
      <c r="D1037" s="85">
        <v>10.000000000000028</v>
      </c>
      <c r="E1037" s="85">
        <v>-1.5</v>
      </c>
      <c r="F1037" s="85">
        <v>-8.4999999999999858</v>
      </c>
      <c r="G1037" s="85">
        <v>0</v>
      </c>
      <c r="H1037" s="113"/>
      <c r="P1037" s="21" t="str">
        <f t="shared" si="450"/>
        <v>A</v>
      </c>
      <c r="Q1037" s="85">
        <f t="shared" si="448"/>
        <v>0</v>
      </c>
      <c r="R1037" s="85">
        <f t="shared" si="448"/>
        <v>0</v>
      </c>
      <c r="S1037" s="85">
        <f t="shared" si="448"/>
        <v>0</v>
      </c>
      <c r="T1037" s="85">
        <f t="shared" si="448"/>
        <v>0</v>
      </c>
      <c r="U1037" s="85">
        <f t="shared" si="448"/>
        <v>0</v>
      </c>
      <c r="V1037" s="85">
        <f t="shared" si="448"/>
        <v>0</v>
      </c>
      <c r="W1037" s="33"/>
      <c r="X1037" s="85">
        <f t="shared" si="451"/>
        <v>1.6999999999999993</v>
      </c>
      <c r="Y1037" s="85">
        <f t="shared" si="449"/>
        <v>0.64000000000000057</v>
      </c>
      <c r="Z1037" s="85">
        <f t="shared" si="449"/>
        <v>10.000000000000028</v>
      </c>
      <c r="AA1037" s="85">
        <f t="shared" si="449"/>
        <v>-1.5</v>
      </c>
      <c r="AB1037" s="85">
        <f t="shared" si="449"/>
        <v>-8.4999999999999858</v>
      </c>
      <c r="AC1037" s="85">
        <f t="shared" si="449"/>
        <v>0</v>
      </c>
    </row>
    <row r="1038" spans="1:29" x14ac:dyDescent="0.3">
      <c r="A1038" s="67">
        <v>17200</v>
      </c>
      <c r="B1038" s="85">
        <v>1.5</v>
      </c>
      <c r="C1038" s="85">
        <v>0.54999999999999893</v>
      </c>
      <c r="D1038" s="85">
        <v>6.5</v>
      </c>
      <c r="E1038" s="85">
        <v>-4</v>
      </c>
      <c r="F1038" s="85">
        <v>-6.5000000000000142</v>
      </c>
      <c r="G1038" s="85">
        <v>0</v>
      </c>
      <c r="H1038" s="113"/>
      <c r="P1038" s="21" t="str">
        <f t="shared" si="450"/>
        <v>A</v>
      </c>
      <c r="Q1038" s="85">
        <f t="shared" si="448"/>
        <v>0</v>
      </c>
      <c r="R1038" s="85">
        <f t="shared" si="448"/>
        <v>0</v>
      </c>
      <c r="S1038" s="85">
        <f t="shared" si="448"/>
        <v>0</v>
      </c>
      <c r="T1038" s="85">
        <f t="shared" si="448"/>
        <v>0</v>
      </c>
      <c r="U1038" s="85">
        <f t="shared" si="448"/>
        <v>0</v>
      </c>
      <c r="V1038" s="85">
        <f t="shared" si="448"/>
        <v>0</v>
      </c>
      <c r="W1038" s="33"/>
      <c r="X1038" s="85">
        <f t="shared" si="451"/>
        <v>1.5</v>
      </c>
      <c r="Y1038" s="85">
        <f t="shared" si="449"/>
        <v>0.54999999999999893</v>
      </c>
      <c r="Z1038" s="85">
        <f t="shared" si="449"/>
        <v>6.5</v>
      </c>
      <c r="AA1038" s="85">
        <f t="shared" si="449"/>
        <v>-4</v>
      </c>
      <c r="AB1038" s="85">
        <f t="shared" si="449"/>
        <v>-6.5000000000000142</v>
      </c>
      <c r="AC1038" s="85">
        <f t="shared" si="449"/>
        <v>0</v>
      </c>
    </row>
    <row r="1039" spans="1:29" x14ac:dyDescent="0.3">
      <c r="A1039" s="67">
        <v>17300</v>
      </c>
      <c r="B1039" s="85">
        <v>1.1999999999999993</v>
      </c>
      <c r="C1039" s="85">
        <v>0.49000000000000021</v>
      </c>
      <c r="D1039" s="85">
        <v>2.5</v>
      </c>
      <c r="E1039" s="85">
        <v>-7.4999999999999716</v>
      </c>
      <c r="F1039" s="85">
        <v>-4.5</v>
      </c>
      <c r="G1039" s="85">
        <v>0</v>
      </c>
      <c r="H1039" s="113"/>
      <c r="P1039" s="21" t="str">
        <f t="shared" si="450"/>
        <v>A</v>
      </c>
      <c r="Q1039" s="85">
        <f t="shared" si="448"/>
        <v>0</v>
      </c>
      <c r="R1039" s="85">
        <f t="shared" si="448"/>
        <v>0</v>
      </c>
      <c r="S1039" s="85">
        <f t="shared" si="448"/>
        <v>0</v>
      </c>
      <c r="T1039" s="85">
        <f t="shared" si="448"/>
        <v>0</v>
      </c>
      <c r="U1039" s="85">
        <f t="shared" si="448"/>
        <v>0</v>
      </c>
      <c r="V1039" s="85">
        <f t="shared" si="448"/>
        <v>0</v>
      </c>
      <c r="W1039" s="33"/>
      <c r="X1039" s="85">
        <f t="shared" si="451"/>
        <v>1.1999999999999993</v>
      </c>
      <c r="Y1039" s="85">
        <f t="shared" si="449"/>
        <v>0.49000000000000021</v>
      </c>
      <c r="Z1039" s="85">
        <f t="shared" si="449"/>
        <v>2.5</v>
      </c>
      <c r="AA1039" s="85">
        <f t="shared" si="449"/>
        <v>-7.4999999999999716</v>
      </c>
      <c r="AB1039" s="85">
        <f t="shared" si="449"/>
        <v>-4.5</v>
      </c>
      <c r="AC1039" s="85">
        <f t="shared" si="449"/>
        <v>0</v>
      </c>
    </row>
    <row r="1040" spans="1:29" x14ac:dyDescent="0.3">
      <c r="A1040" s="67">
        <v>17400</v>
      </c>
      <c r="B1040" s="85">
        <v>0.79999999999999716</v>
      </c>
      <c r="C1040" s="85">
        <v>0.45000000000000107</v>
      </c>
      <c r="D1040" s="85">
        <v>-1.5000000000000568</v>
      </c>
      <c r="E1040" s="85">
        <v>-11.000000000000028</v>
      </c>
      <c r="F1040" s="85">
        <v>-3.5</v>
      </c>
      <c r="G1040" s="85">
        <v>0</v>
      </c>
      <c r="H1040" s="113"/>
      <c r="P1040" s="21" t="str">
        <f t="shared" si="450"/>
        <v>A</v>
      </c>
      <c r="Q1040" s="85">
        <f>IF($P1040="B",B1040,0)</f>
        <v>0</v>
      </c>
      <c r="R1040" s="85">
        <f t="shared" si="448"/>
        <v>0</v>
      </c>
      <c r="S1040" s="85">
        <f t="shared" si="448"/>
        <v>0</v>
      </c>
      <c r="T1040" s="85">
        <f t="shared" si="448"/>
        <v>0</v>
      </c>
      <c r="U1040" s="85">
        <f t="shared" si="448"/>
        <v>0</v>
      </c>
      <c r="V1040" s="85">
        <f t="shared" si="448"/>
        <v>0</v>
      </c>
      <c r="W1040" s="33"/>
      <c r="X1040" s="85">
        <f t="shared" si="451"/>
        <v>0.79999999999999716</v>
      </c>
      <c r="Y1040" s="85">
        <f t="shared" si="449"/>
        <v>0.45000000000000107</v>
      </c>
      <c r="Z1040" s="85">
        <f t="shared" si="449"/>
        <v>-1.5000000000000568</v>
      </c>
      <c r="AA1040" s="85">
        <f t="shared" si="449"/>
        <v>-11.000000000000028</v>
      </c>
      <c r="AB1040" s="85">
        <f t="shared" si="449"/>
        <v>-3.5</v>
      </c>
      <c r="AC1040" s="85">
        <f t="shared" si="449"/>
        <v>0</v>
      </c>
    </row>
    <row r="1041" spans="1:29" x14ac:dyDescent="0.3">
      <c r="A1041" s="67">
        <v>17500</v>
      </c>
      <c r="B1041" s="85">
        <v>0</v>
      </c>
      <c r="C1041" s="85">
        <v>0.40000000000000036</v>
      </c>
      <c r="D1041" s="85">
        <v>-4.9999999999999432</v>
      </c>
      <c r="E1041" s="85">
        <v>-15</v>
      </c>
      <c r="F1041" s="85">
        <v>-3</v>
      </c>
      <c r="G1041" s="85">
        <v>0.5</v>
      </c>
      <c r="H1041" s="113"/>
      <c r="P1041" s="21" t="str">
        <f t="shared" si="450"/>
        <v>A</v>
      </c>
      <c r="Q1041" s="85">
        <f t="shared" ref="Q1041:Q1050" si="452">IF($P1041="B",B1041,0)</f>
        <v>0</v>
      </c>
      <c r="R1041" s="85">
        <f t="shared" si="448"/>
        <v>0</v>
      </c>
      <c r="S1041" s="85">
        <f t="shared" si="448"/>
        <v>0</v>
      </c>
      <c r="T1041" s="85">
        <f t="shared" si="448"/>
        <v>0</v>
      </c>
      <c r="U1041" s="85">
        <f t="shared" si="448"/>
        <v>0</v>
      </c>
      <c r="V1041" s="85">
        <f t="shared" si="448"/>
        <v>0</v>
      </c>
      <c r="W1041" s="33"/>
      <c r="X1041" s="85">
        <f t="shared" si="451"/>
        <v>0</v>
      </c>
      <c r="Y1041" s="85">
        <f t="shared" si="449"/>
        <v>0.40000000000000036</v>
      </c>
      <c r="Z1041" s="85">
        <f t="shared" si="449"/>
        <v>-4.9999999999999432</v>
      </c>
      <c r="AA1041" s="85">
        <f t="shared" si="449"/>
        <v>-15</v>
      </c>
      <c r="AB1041" s="85">
        <f t="shared" si="449"/>
        <v>-3</v>
      </c>
      <c r="AC1041" s="85">
        <f t="shared" si="449"/>
        <v>0.5</v>
      </c>
    </row>
    <row r="1042" spans="1:29" x14ac:dyDescent="0.3">
      <c r="A1042" s="67">
        <v>17600</v>
      </c>
      <c r="B1042" s="85">
        <v>-0.75</v>
      </c>
      <c r="C1042" s="85">
        <v>0.38000000000000078</v>
      </c>
      <c r="D1042" s="85">
        <v>-6.5</v>
      </c>
      <c r="E1042" s="85">
        <v>-18.5</v>
      </c>
      <c r="F1042" s="85">
        <v>-3.5000000000000284</v>
      </c>
      <c r="G1042" s="85">
        <v>0.5</v>
      </c>
      <c r="H1042" s="113"/>
      <c r="P1042" s="21" t="str">
        <f t="shared" si="450"/>
        <v>A</v>
      </c>
      <c r="Q1042" s="85">
        <f t="shared" si="452"/>
        <v>0</v>
      </c>
      <c r="R1042" s="85">
        <f t="shared" si="448"/>
        <v>0</v>
      </c>
      <c r="S1042" s="85">
        <f t="shared" si="448"/>
        <v>0</v>
      </c>
      <c r="T1042" s="85">
        <f t="shared" si="448"/>
        <v>0</v>
      </c>
      <c r="U1042" s="85">
        <f t="shared" si="448"/>
        <v>0</v>
      </c>
      <c r="V1042" s="85">
        <f t="shared" si="448"/>
        <v>0</v>
      </c>
      <c r="W1042" s="33"/>
      <c r="X1042" s="85">
        <f t="shared" si="451"/>
        <v>-0.75</v>
      </c>
      <c r="Y1042" s="85">
        <f t="shared" si="449"/>
        <v>0.38000000000000078</v>
      </c>
      <c r="Z1042" s="85">
        <f t="shared" si="449"/>
        <v>-6.5</v>
      </c>
      <c r="AA1042" s="85">
        <f t="shared" si="449"/>
        <v>-18.5</v>
      </c>
      <c r="AB1042" s="85">
        <f t="shared" si="449"/>
        <v>-3.5000000000000284</v>
      </c>
      <c r="AC1042" s="85">
        <f t="shared" si="449"/>
        <v>0.5</v>
      </c>
    </row>
    <row r="1043" spans="1:29" x14ac:dyDescent="0.3">
      <c r="A1043" s="67">
        <v>17700</v>
      </c>
      <c r="B1043" s="85">
        <v>0.54999999999999716</v>
      </c>
      <c r="C1043" s="85">
        <v>0.57000000000000028</v>
      </c>
      <c r="D1043" s="85">
        <v>-4</v>
      </c>
      <c r="E1043" s="85">
        <v>-24.500000000000057</v>
      </c>
      <c r="F1043" s="85">
        <v>-9.4999999999999716</v>
      </c>
      <c r="G1043" s="85">
        <v>0.5</v>
      </c>
      <c r="H1043" s="113"/>
      <c r="P1043" s="21" t="str">
        <f t="shared" si="450"/>
        <v>A</v>
      </c>
      <c r="Q1043" s="85">
        <f t="shared" si="452"/>
        <v>0</v>
      </c>
      <c r="R1043" s="85">
        <f t="shared" si="448"/>
        <v>0</v>
      </c>
      <c r="S1043" s="85">
        <f t="shared" si="448"/>
        <v>0</v>
      </c>
      <c r="T1043" s="85">
        <f t="shared" si="448"/>
        <v>0</v>
      </c>
      <c r="U1043" s="85">
        <f t="shared" si="448"/>
        <v>0</v>
      </c>
      <c r="V1043" s="85">
        <f t="shared" si="448"/>
        <v>0</v>
      </c>
      <c r="W1043" s="33"/>
      <c r="X1043" s="85">
        <f t="shared" si="451"/>
        <v>0.54999999999999716</v>
      </c>
      <c r="Y1043" s="85">
        <f t="shared" si="449"/>
        <v>0.57000000000000028</v>
      </c>
      <c r="Z1043" s="85">
        <f t="shared" si="449"/>
        <v>-4</v>
      </c>
      <c r="AA1043" s="85">
        <f t="shared" si="449"/>
        <v>-24.500000000000057</v>
      </c>
      <c r="AB1043" s="85">
        <f t="shared" si="449"/>
        <v>-9.4999999999999716</v>
      </c>
      <c r="AC1043" s="85">
        <f t="shared" si="449"/>
        <v>0.5</v>
      </c>
    </row>
    <row r="1044" spans="1:29" x14ac:dyDescent="0.3">
      <c r="A1044" s="67">
        <v>17800</v>
      </c>
      <c r="B1044" s="85">
        <v>-1.25</v>
      </c>
      <c r="C1044" s="85">
        <v>0.52999999999999936</v>
      </c>
      <c r="D1044" s="85">
        <v>-2.5</v>
      </c>
      <c r="E1044" s="85">
        <v>-24.999999999999943</v>
      </c>
      <c r="F1044" s="85">
        <v>-11.5</v>
      </c>
      <c r="G1044" s="85">
        <v>0.5</v>
      </c>
      <c r="H1044" s="113"/>
      <c r="P1044" s="21" t="str">
        <f t="shared" si="450"/>
        <v>A</v>
      </c>
      <c r="Q1044" s="85">
        <f t="shared" si="452"/>
        <v>0</v>
      </c>
      <c r="R1044" s="85">
        <f t="shared" si="448"/>
        <v>0</v>
      </c>
      <c r="S1044" s="85">
        <f t="shared" si="448"/>
        <v>0</v>
      </c>
      <c r="T1044" s="85">
        <f t="shared" si="448"/>
        <v>0</v>
      </c>
      <c r="U1044" s="85">
        <f t="shared" si="448"/>
        <v>0</v>
      </c>
      <c r="V1044" s="85">
        <f t="shared" si="448"/>
        <v>0</v>
      </c>
      <c r="W1044" s="33"/>
      <c r="X1044" s="85">
        <f t="shared" si="451"/>
        <v>-1.25</v>
      </c>
      <c r="Y1044" s="85">
        <f t="shared" si="449"/>
        <v>0.52999999999999936</v>
      </c>
      <c r="Z1044" s="85">
        <f t="shared" si="449"/>
        <v>-2.5</v>
      </c>
      <c r="AA1044" s="85">
        <f t="shared" si="449"/>
        <v>-24.999999999999943</v>
      </c>
      <c r="AB1044" s="85">
        <f t="shared" si="449"/>
        <v>-11.5</v>
      </c>
      <c r="AC1044" s="85">
        <f t="shared" si="449"/>
        <v>0.5</v>
      </c>
    </row>
    <row r="1045" spans="1:29" x14ac:dyDescent="0.3">
      <c r="A1045" s="67">
        <v>17900</v>
      </c>
      <c r="B1045" s="85">
        <v>-3.75</v>
      </c>
      <c r="C1045" s="85">
        <v>0.48000000000000043</v>
      </c>
      <c r="D1045" s="85">
        <v>3</v>
      </c>
      <c r="E1045" s="85">
        <v>-21</v>
      </c>
      <c r="F1045" s="85">
        <v>-14.499999999999972</v>
      </c>
      <c r="G1045" s="85">
        <v>1</v>
      </c>
      <c r="H1045" s="113"/>
      <c r="P1045" s="21" t="str">
        <f t="shared" si="450"/>
        <v>B</v>
      </c>
      <c r="Q1045" s="85">
        <f t="shared" si="452"/>
        <v>-3.75</v>
      </c>
      <c r="R1045" s="85">
        <f t="shared" si="448"/>
        <v>0.48000000000000043</v>
      </c>
      <c r="S1045" s="85">
        <f t="shared" si="448"/>
        <v>3</v>
      </c>
      <c r="T1045" s="85">
        <f t="shared" si="448"/>
        <v>-21</v>
      </c>
      <c r="U1045" s="85">
        <f t="shared" si="448"/>
        <v>-14.499999999999972</v>
      </c>
      <c r="V1045" s="85">
        <f t="shared" si="448"/>
        <v>1</v>
      </c>
      <c r="W1045" s="33"/>
      <c r="X1045" s="85">
        <f t="shared" si="451"/>
        <v>0</v>
      </c>
      <c r="Y1045" s="85">
        <f t="shared" si="449"/>
        <v>0</v>
      </c>
      <c r="Z1045" s="85">
        <f t="shared" si="449"/>
        <v>0</v>
      </c>
      <c r="AA1045" s="85">
        <f t="shared" si="449"/>
        <v>0</v>
      </c>
      <c r="AB1045" s="85">
        <f t="shared" si="449"/>
        <v>0</v>
      </c>
      <c r="AC1045" s="85">
        <f t="shared" si="449"/>
        <v>0</v>
      </c>
    </row>
    <row r="1046" spans="1:29" x14ac:dyDescent="0.3">
      <c r="A1046" s="67">
        <v>18000</v>
      </c>
      <c r="B1046" s="85">
        <v>-4.9000000000000057</v>
      </c>
      <c r="C1046" s="85">
        <v>0.55999999999999872</v>
      </c>
      <c r="D1046" s="85">
        <v>13</v>
      </c>
      <c r="E1046" s="85">
        <v>-18.000000000000057</v>
      </c>
      <c r="F1046" s="85">
        <v>-21.5</v>
      </c>
      <c r="G1046" s="85">
        <v>0.99999999999999289</v>
      </c>
      <c r="H1046" s="113"/>
      <c r="P1046" s="21" t="str">
        <f t="shared" si="450"/>
        <v>B</v>
      </c>
      <c r="Q1046" s="85">
        <f t="shared" si="452"/>
        <v>-4.9000000000000057</v>
      </c>
      <c r="R1046" s="85">
        <f t="shared" si="448"/>
        <v>0.55999999999999872</v>
      </c>
      <c r="S1046" s="85">
        <f t="shared" si="448"/>
        <v>13</v>
      </c>
      <c r="T1046" s="85">
        <f t="shared" si="448"/>
        <v>-18.000000000000057</v>
      </c>
      <c r="U1046" s="85">
        <f t="shared" si="448"/>
        <v>-21.5</v>
      </c>
      <c r="V1046" s="85">
        <f t="shared" si="448"/>
        <v>0.99999999999999289</v>
      </c>
      <c r="W1046" s="33"/>
      <c r="X1046" s="85">
        <f t="shared" si="451"/>
        <v>0</v>
      </c>
      <c r="Y1046" s="85">
        <f t="shared" si="449"/>
        <v>0</v>
      </c>
      <c r="Z1046" s="85">
        <f t="shared" si="449"/>
        <v>0</v>
      </c>
      <c r="AA1046" s="85">
        <f t="shared" si="449"/>
        <v>0</v>
      </c>
      <c r="AB1046" s="85">
        <f t="shared" si="449"/>
        <v>0</v>
      </c>
      <c r="AC1046" s="85">
        <f t="shared" si="449"/>
        <v>0</v>
      </c>
    </row>
    <row r="1047" spans="1:29" x14ac:dyDescent="0.3">
      <c r="A1047" s="67">
        <v>18100</v>
      </c>
      <c r="B1047" s="85">
        <v>-8.1000000000000227</v>
      </c>
      <c r="C1047" s="85">
        <v>0.51999999999999957</v>
      </c>
      <c r="D1047" s="85">
        <v>24</v>
      </c>
      <c r="E1047" s="85">
        <v>-8</v>
      </c>
      <c r="F1047" s="85">
        <v>-25.499999999999986</v>
      </c>
      <c r="G1047" s="85">
        <v>1.5</v>
      </c>
      <c r="H1047" s="113"/>
      <c r="P1047" s="21" t="str">
        <f t="shared" si="450"/>
        <v>B</v>
      </c>
      <c r="Q1047" s="85">
        <f t="shared" si="452"/>
        <v>-8.1000000000000227</v>
      </c>
      <c r="R1047" s="85">
        <f t="shared" si="448"/>
        <v>0.51999999999999957</v>
      </c>
      <c r="S1047" s="85">
        <f t="shared" si="448"/>
        <v>24</v>
      </c>
      <c r="T1047" s="85">
        <f t="shared" si="448"/>
        <v>-8</v>
      </c>
      <c r="U1047" s="85">
        <f t="shared" si="448"/>
        <v>-25.499999999999986</v>
      </c>
      <c r="V1047" s="85">
        <f t="shared" si="448"/>
        <v>1.5</v>
      </c>
      <c r="W1047" s="33"/>
      <c r="X1047" s="85">
        <f t="shared" si="451"/>
        <v>0</v>
      </c>
      <c r="Y1047" s="85">
        <f t="shared" si="449"/>
        <v>0</v>
      </c>
      <c r="Z1047" s="85">
        <f t="shared" si="449"/>
        <v>0</v>
      </c>
      <c r="AA1047" s="85">
        <f t="shared" si="449"/>
        <v>0</v>
      </c>
      <c r="AB1047" s="85">
        <f t="shared" si="449"/>
        <v>0</v>
      </c>
      <c r="AC1047" s="85">
        <f t="shared" si="449"/>
        <v>0</v>
      </c>
    </row>
    <row r="1048" spans="1:29" x14ac:dyDescent="0.3">
      <c r="A1048" s="67">
        <v>18200</v>
      </c>
      <c r="B1048" s="85">
        <v>-16</v>
      </c>
      <c r="C1048" s="85">
        <v>6.0000000000000497E-2</v>
      </c>
      <c r="D1048" s="85">
        <v>26.5</v>
      </c>
      <c r="E1048" s="85">
        <v>10.000000000000057</v>
      </c>
      <c r="F1048" s="85">
        <v>-15</v>
      </c>
      <c r="G1048" s="85">
        <v>1</v>
      </c>
      <c r="H1048" s="113"/>
      <c r="P1048" s="21" t="str">
        <f t="shared" si="450"/>
        <v>B</v>
      </c>
      <c r="Q1048" s="85">
        <f t="shared" si="452"/>
        <v>-16</v>
      </c>
      <c r="R1048" s="85">
        <f t="shared" si="448"/>
        <v>6.0000000000000497E-2</v>
      </c>
      <c r="S1048" s="85">
        <f t="shared" si="448"/>
        <v>26.5</v>
      </c>
      <c r="T1048" s="85">
        <f t="shared" si="448"/>
        <v>10.000000000000057</v>
      </c>
      <c r="U1048" s="85">
        <f t="shared" si="448"/>
        <v>-15</v>
      </c>
      <c r="V1048" s="85">
        <f t="shared" si="448"/>
        <v>1</v>
      </c>
      <c r="W1048" s="33"/>
      <c r="X1048" s="85">
        <f t="shared" si="451"/>
        <v>0</v>
      </c>
      <c r="Y1048" s="85">
        <f t="shared" si="449"/>
        <v>0</v>
      </c>
      <c r="Z1048" s="85">
        <f t="shared" si="449"/>
        <v>0</v>
      </c>
      <c r="AA1048" s="85">
        <f t="shared" si="449"/>
        <v>0</v>
      </c>
      <c r="AB1048" s="85">
        <f t="shared" si="449"/>
        <v>0</v>
      </c>
      <c r="AC1048" s="85">
        <f t="shared" si="449"/>
        <v>0</v>
      </c>
    </row>
    <row r="1049" spans="1:29" x14ac:dyDescent="0.3">
      <c r="A1049" s="67">
        <v>18300</v>
      </c>
      <c r="B1049" s="85">
        <v>-24.449999999999989</v>
      </c>
      <c r="C1049" s="85">
        <v>-0.60999999999999943</v>
      </c>
      <c r="D1049" s="85">
        <v>10.999999999999943</v>
      </c>
      <c r="E1049" s="85">
        <v>17</v>
      </c>
      <c r="F1049" s="85">
        <v>7.5</v>
      </c>
      <c r="G1049" s="85">
        <v>0.5</v>
      </c>
      <c r="H1049" s="113"/>
      <c r="P1049" s="21" t="str">
        <f t="shared" si="450"/>
        <v>B</v>
      </c>
      <c r="Q1049" s="85">
        <f t="shared" si="452"/>
        <v>-24.449999999999989</v>
      </c>
      <c r="R1049" s="85">
        <f t="shared" si="448"/>
        <v>-0.60999999999999943</v>
      </c>
      <c r="S1049" s="85">
        <f t="shared" si="448"/>
        <v>10.999999999999943</v>
      </c>
      <c r="T1049" s="85">
        <f t="shared" si="448"/>
        <v>17</v>
      </c>
      <c r="U1049" s="85">
        <f t="shared" si="448"/>
        <v>7.5</v>
      </c>
      <c r="V1049" s="85">
        <f t="shared" si="448"/>
        <v>0.5</v>
      </c>
      <c r="W1049" s="33"/>
      <c r="X1049" s="85">
        <f t="shared" si="451"/>
        <v>0</v>
      </c>
      <c r="Y1049" s="85">
        <f t="shared" si="449"/>
        <v>0</v>
      </c>
      <c r="Z1049" s="85">
        <f t="shared" si="449"/>
        <v>0</v>
      </c>
      <c r="AA1049" s="85">
        <f t="shared" si="449"/>
        <v>0</v>
      </c>
      <c r="AB1049" s="85">
        <f t="shared" si="449"/>
        <v>0</v>
      </c>
      <c r="AC1049" s="85">
        <f t="shared" si="449"/>
        <v>0</v>
      </c>
    </row>
    <row r="1050" spans="1:29" x14ac:dyDescent="0.3">
      <c r="A1050" s="67">
        <v>18400</v>
      </c>
      <c r="B1050" s="85">
        <v>-20.300000000000011</v>
      </c>
      <c r="C1050" s="85">
        <v>-8.9999999999999858E-2</v>
      </c>
      <c r="D1050" s="85">
        <v>25</v>
      </c>
      <c r="E1050" s="85">
        <v>13</v>
      </c>
      <c r="F1050" s="85">
        <v>-11</v>
      </c>
      <c r="G1050" s="85">
        <v>0.5</v>
      </c>
      <c r="H1050" s="113"/>
      <c r="P1050" s="21" t="str">
        <f t="shared" si="450"/>
        <v>B</v>
      </c>
      <c r="Q1050" s="85">
        <f t="shared" si="452"/>
        <v>-20.300000000000011</v>
      </c>
      <c r="R1050" s="85">
        <f t="shared" si="448"/>
        <v>-8.9999999999999858E-2</v>
      </c>
      <c r="S1050" s="85">
        <f t="shared" si="448"/>
        <v>25</v>
      </c>
      <c r="T1050" s="85">
        <f t="shared" si="448"/>
        <v>13</v>
      </c>
      <c r="U1050" s="85">
        <f t="shared" si="448"/>
        <v>-11</v>
      </c>
      <c r="V1050" s="85">
        <f t="shared" si="448"/>
        <v>0.5</v>
      </c>
      <c r="W1050" s="33"/>
      <c r="X1050" s="85">
        <f t="shared" si="451"/>
        <v>0</v>
      </c>
      <c r="Y1050" s="85">
        <f t="shared" si="449"/>
        <v>0</v>
      </c>
      <c r="Z1050" s="85">
        <f t="shared" si="449"/>
        <v>0</v>
      </c>
      <c r="AA1050" s="85">
        <f t="shared" si="449"/>
        <v>0</v>
      </c>
      <c r="AB1050" s="85">
        <f t="shared" si="449"/>
        <v>0</v>
      </c>
      <c r="AC1050" s="85">
        <f t="shared" si="449"/>
        <v>0</v>
      </c>
    </row>
    <row r="1051" spans="1:29" x14ac:dyDescent="0.3">
      <c r="A1051" s="68" t="s">
        <v>120</v>
      </c>
      <c r="B1051" s="87">
        <v>8.8999999999999932</v>
      </c>
      <c r="C1051" s="87">
        <v>5.860000000000003</v>
      </c>
      <c r="D1051" s="87">
        <v>36.000000000000028</v>
      </c>
      <c r="E1051" s="87">
        <v>-101</v>
      </c>
      <c r="F1051" s="87">
        <v>-79.499999999999986</v>
      </c>
      <c r="G1051" s="87">
        <v>1.5</v>
      </c>
      <c r="H1051" s="114"/>
      <c r="I1051" s="105">
        <f>Q1051</f>
        <v>-77.500000000000028</v>
      </c>
      <c r="J1051" s="105">
        <f>R1051</f>
        <v>0.91999999999999993</v>
      </c>
      <c r="K1051" s="105">
        <f t="shared" ref="K1051:N1051" si="453">S1051</f>
        <v>102.49999999999994</v>
      </c>
      <c r="L1051" s="105">
        <f t="shared" si="453"/>
        <v>-7</v>
      </c>
      <c r="M1051" s="105">
        <f t="shared" si="453"/>
        <v>-79.999999999999957</v>
      </c>
      <c r="N1051" s="105">
        <f t="shared" si="453"/>
        <v>5.4999999999999929</v>
      </c>
      <c r="P1051" s="21"/>
      <c r="Q1051" s="106">
        <f t="shared" ref="Q1051:V1051" si="454">+SUM(Q1035:Q1050)</f>
        <v>-77.500000000000028</v>
      </c>
      <c r="R1051" s="106">
        <f t="shared" si="454"/>
        <v>0.91999999999999993</v>
      </c>
      <c r="S1051" s="106">
        <f t="shared" si="454"/>
        <v>102.49999999999994</v>
      </c>
      <c r="T1051" s="106">
        <f t="shared" si="454"/>
        <v>-7</v>
      </c>
      <c r="U1051" s="106">
        <f t="shared" si="454"/>
        <v>-79.999999999999957</v>
      </c>
      <c r="V1051" s="106">
        <f t="shared" si="454"/>
        <v>5.4999999999999929</v>
      </c>
      <c r="W1051" s="33"/>
      <c r="X1051" s="33"/>
      <c r="Y1051" s="33"/>
      <c r="Z1051" s="33"/>
      <c r="AA1051" s="33"/>
      <c r="AB1051" s="33"/>
      <c r="AC1051" s="33"/>
    </row>
    <row r="1053" spans="1:29" x14ac:dyDescent="0.3">
      <c r="A1053" s="69" t="s">
        <v>134</v>
      </c>
      <c r="B1053" s="69" t="s">
        <v>135</v>
      </c>
      <c r="C1053" s="69" t="s">
        <v>4</v>
      </c>
      <c r="D1053" s="97"/>
      <c r="E1053" s="97"/>
      <c r="F1053" s="69" t="s">
        <v>136</v>
      </c>
      <c r="G1053" s="69" t="s">
        <v>6</v>
      </c>
      <c r="H1053" s="82"/>
    </row>
    <row r="1054" spans="1:29" x14ac:dyDescent="0.3">
      <c r="A1054" s="94">
        <v>17836.150000000001</v>
      </c>
      <c r="B1054" s="83">
        <v>17800</v>
      </c>
      <c r="C1054" s="95">
        <v>44980</v>
      </c>
      <c r="D1054" s="95"/>
      <c r="E1054" s="33"/>
      <c r="F1054" s="98">
        <v>44963</v>
      </c>
      <c r="G1054" s="96">
        <v>0.56157407407407411</v>
      </c>
      <c r="H1054" s="112"/>
    </row>
    <row r="1055" spans="1:29" x14ac:dyDescent="0.3">
      <c r="A1055" s="91" t="s">
        <v>128</v>
      </c>
      <c r="B1055" s="92" t="s">
        <v>121</v>
      </c>
      <c r="C1055" s="92" t="s">
        <v>122</v>
      </c>
      <c r="D1055" s="92" t="s">
        <v>123</v>
      </c>
      <c r="E1055" s="92" t="s">
        <v>124</v>
      </c>
      <c r="F1055" s="92" t="s">
        <v>125</v>
      </c>
      <c r="G1055" s="92" t="s">
        <v>126</v>
      </c>
      <c r="H1055" s="92"/>
    </row>
    <row r="1056" spans="1:29" x14ac:dyDescent="0.3">
      <c r="A1056" s="68" t="s">
        <v>44</v>
      </c>
      <c r="B1056" s="68" t="s">
        <v>33</v>
      </c>
      <c r="C1056" s="68" t="s">
        <v>32</v>
      </c>
      <c r="D1056" s="68" t="s">
        <v>113</v>
      </c>
      <c r="E1056" s="68" t="s">
        <v>115</v>
      </c>
      <c r="F1056" s="68" t="s">
        <v>112</v>
      </c>
      <c r="G1056" s="68" t="s">
        <v>114</v>
      </c>
      <c r="H1056" s="82"/>
      <c r="P1056" s="21"/>
      <c r="Q1056" s="106">
        <f>+SUM(Q1057:Q1072)</f>
        <v>116.85000000000008</v>
      </c>
      <c r="R1056" s="106">
        <f t="shared" ref="R1056:V1056" si="455">+SUM(R1057:R1072)</f>
        <v>4.4399999999999995</v>
      </c>
      <c r="S1056" s="106">
        <f t="shared" si="455"/>
        <v>88.499999999999972</v>
      </c>
      <c r="T1056" s="106">
        <f t="shared" si="455"/>
        <v>-69</v>
      </c>
      <c r="U1056" s="106">
        <f t="shared" si="455"/>
        <v>-79.999999999999943</v>
      </c>
      <c r="V1056" s="106">
        <f t="shared" si="455"/>
        <v>-1.5</v>
      </c>
      <c r="W1056" s="33"/>
      <c r="X1056" s="33"/>
      <c r="Y1056" s="33"/>
      <c r="Z1056" s="33"/>
      <c r="AA1056" s="33"/>
      <c r="AB1056" s="33"/>
      <c r="AC1056" s="33"/>
    </row>
    <row r="1057" spans="1:29" x14ac:dyDescent="0.3">
      <c r="A1057" s="67">
        <v>17400</v>
      </c>
      <c r="B1057" s="85">
        <v>31.600000000000023</v>
      </c>
      <c r="C1057" s="85">
        <v>1.7900000000000009</v>
      </c>
      <c r="D1057" s="85">
        <v>67.999999999999972</v>
      </c>
      <c r="E1057" s="85">
        <v>15.5</v>
      </c>
      <c r="F1057" s="85">
        <v>-33.5</v>
      </c>
      <c r="G1057" s="85">
        <v>-1.5</v>
      </c>
      <c r="H1057" s="113"/>
      <c r="I1057" s="105">
        <f t="shared" ref="I1057:N1057" si="456">Q1056</f>
        <v>116.85000000000008</v>
      </c>
      <c r="J1057" s="105">
        <f t="shared" si="456"/>
        <v>4.4399999999999995</v>
      </c>
      <c r="K1057" s="105">
        <f t="shared" si="456"/>
        <v>88.499999999999972</v>
      </c>
      <c r="L1057" s="105">
        <f t="shared" si="456"/>
        <v>-69</v>
      </c>
      <c r="M1057" s="105">
        <f t="shared" si="456"/>
        <v>-79.999999999999943</v>
      </c>
      <c r="N1057" s="105">
        <f t="shared" si="456"/>
        <v>-1.5</v>
      </c>
      <c r="P1057" s="21" t="str">
        <f>IF(A1057&gt;=$B$1054,"A","B")</f>
        <v>B</v>
      </c>
      <c r="Q1057" s="85">
        <f t="shared" ref="Q1057:V1072" si="457">IF($P1057="B",B1057,0)</f>
        <v>31.600000000000023</v>
      </c>
      <c r="R1057" s="85">
        <f t="shared" si="457"/>
        <v>1.7900000000000009</v>
      </c>
      <c r="S1057" s="85">
        <f t="shared" si="457"/>
        <v>67.999999999999972</v>
      </c>
      <c r="T1057" s="85">
        <f t="shared" si="457"/>
        <v>15.5</v>
      </c>
      <c r="U1057" s="85">
        <f t="shared" si="457"/>
        <v>-33.5</v>
      </c>
      <c r="V1057" s="85">
        <f t="shared" si="457"/>
        <v>-1.5</v>
      </c>
      <c r="W1057" s="33"/>
      <c r="X1057" s="85">
        <f>IF($P1057="A",B1057,0)</f>
        <v>0</v>
      </c>
      <c r="Y1057" s="85">
        <f t="shared" ref="Y1057:AC1072" si="458">IF($P1057="A",C1057,0)</f>
        <v>0</v>
      </c>
      <c r="Z1057" s="85">
        <f t="shared" si="458"/>
        <v>0</v>
      </c>
      <c r="AA1057" s="85">
        <f t="shared" si="458"/>
        <v>0</v>
      </c>
      <c r="AB1057" s="85">
        <f t="shared" si="458"/>
        <v>0</v>
      </c>
      <c r="AC1057" s="85">
        <f t="shared" si="458"/>
        <v>0</v>
      </c>
    </row>
    <row r="1058" spans="1:29" x14ac:dyDescent="0.3">
      <c r="A1058" s="67">
        <v>17500</v>
      </c>
      <c r="B1058" s="85">
        <v>29.350000000000023</v>
      </c>
      <c r="C1058" s="85">
        <v>1.0199999999999996</v>
      </c>
      <c r="D1058" s="85">
        <v>19</v>
      </c>
      <c r="E1058" s="85">
        <v>-16.5</v>
      </c>
      <c r="F1058" s="85">
        <v>-18</v>
      </c>
      <c r="G1058" s="85">
        <v>0</v>
      </c>
      <c r="H1058" s="113"/>
      <c r="P1058" s="21" t="str">
        <f t="shared" ref="P1058:P1072" si="459">IF(A1058&gt;=$B$1054,"A","B")</f>
        <v>B</v>
      </c>
      <c r="Q1058" s="85">
        <f t="shared" si="457"/>
        <v>29.350000000000023</v>
      </c>
      <c r="R1058" s="85">
        <f t="shared" si="457"/>
        <v>1.0199999999999996</v>
      </c>
      <c r="S1058" s="85">
        <f t="shared" si="457"/>
        <v>19</v>
      </c>
      <c r="T1058" s="85">
        <f t="shared" si="457"/>
        <v>-16.5</v>
      </c>
      <c r="U1058" s="85">
        <f t="shared" si="457"/>
        <v>-18</v>
      </c>
      <c r="V1058" s="85">
        <f t="shared" si="457"/>
        <v>0</v>
      </c>
      <c r="W1058" s="33"/>
      <c r="X1058" s="85">
        <f t="shared" ref="X1058:X1072" si="460">IF($P1058="A",B1058,0)</f>
        <v>0</v>
      </c>
      <c r="Y1058" s="85">
        <f t="shared" si="458"/>
        <v>0</v>
      </c>
      <c r="Z1058" s="85">
        <f t="shared" si="458"/>
        <v>0</v>
      </c>
      <c r="AA1058" s="85">
        <f t="shared" si="458"/>
        <v>0</v>
      </c>
      <c r="AB1058" s="85">
        <f t="shared" si="458"/>
        <v>0</v>
      </c>
      <c r="AC1058" s="85">
        <f t="shared" si="458"/>
        <v>0</v>
      </c>
    </row>
    <row r="1059" spans="1:29" x14ac:dyDescent="0.3">
      <c r="A1059" s="67">
        <v>17600</v>
      </c>
      <c r="B1059" s="85">
        <v>26.699999999999989</v>
      </c>
      <c r="C1059" s="85">
        <v>0.6899999999999995</v>
      </c>
      <c r="D1059" s="85">
        <v>1</v>
      </c>
      <c r="E1059" s="85">
        <v>-26.5</v>
      </c>
      <c r="F1059" s="85">
        <v>-10.5</v>
      </c>
      <c r="G1059" s="85">
        <v>0</v>
      </c>
      <c r="H1059" s="113"/>
      <c r="P1059" s="21" t="str">
        <f t="shared" si="459"/>
        <v>B</v>
      </c>
      <c r="Q1059" s="85">
        <f t="shared" si="457"/>
        <v>26.699999999999989</v>
      </c>
      <c r="R1059" s="85">
        <f t="shared" si="457"/>
        <v>0.6899999999999995</v>
      </c>
      <c r="S1059" s="85">
        <f t="shared" si="457"/>
        <v>1</v>
      </c>
      <c r="T1059" s="85">
        <f t="shared" si="457"/>
        <v>-26.5</v>
      </c>
      <c r="U1059" s="85">
        <f t="shared" si="457"/>
        <v>-10.5</v>
      </c>
      <c r="V1059" s="85">
        <f t="shared" si="457"/>
        <v>0</v>
      </c>
      <c r="W1059" s="33"/>
      <c r="X1059" s="85">
        <f t="shared" si="460"/>
        <v>0</v>
      </c>
      <c r="Y1059" s="85">
        <f t="shared" si="458"/>
        <v>0</v>
      </c>
      <c r="Z1059" s="85">
        <f t="shared" si="458"/>
        <v>0</v>
      </c>
      <c r="AA1059" s="85">
        <f t="shared" si="458"/>
        <v>0</v>
      </c>
      <c r="AB1059" s="85">
        <f t="shared" si="458"/>
        <v>0</v>
      </c>
      <c r="AC1059" s="85">
        <f t="shared" si="458"/>
        <v>0</v>
      </c>
    </row>
    <row r="1060" spans="1:29" x14ac:dyDescent="0.3">
      <c r="A1060" s="67">
        <v>17700</v>
      </c>
      <c r="B1060" s="85">
        <v>29.200000000000045</v>
      </c>
      <c r="C1060" s="85">
        <v>0.9399999999999995</v>
      </c>
      <c r="D1060" s="85">
        <v>0.5</v>
      </c>
      <c r="E1060" s="85">
        <v>-41.5</v>
      </c>
      <c r="F1060" s="85">
        <v>-17.999999999999943</v>
      </c>
      <c r="G1060" s="85">
        <v>0</v>
      </c>
      <c r="H1060" s="113"/>
      <c r="P1060" s="21" t="str">
        <f t="shared" si="459"/>
        <v>B</v>
      </c>
      <c r="Q1060" s="85">
        <f t="shared" si="457"/>
        <v>29.200000000000045</v>
      </c>
      <c r="R1060" s="85">
        <f t="shared" si="457"/>
        <v>0.9399999999999995</v>
      </c>
      <c r="S1060" s="85">
        <f t="shared" si="457"/>
        <v>0.5</v>
      </c>
      <c r="T1060" s="85">
        <f t="shared" si="457"/>
        <v>-41.5</v>
      </c>
      <c r="U1060" s="85">
        <f t="shared" si="457"/>
        <v>-17.999999999999943</v>
      </c>
      <c r="V1060" s="85">
        <f t="shared" si="457"/>
        <v>0</v>
      </c>
      <c r="W1060" s="33"/>
      <c r="X1060" s="85">
        <f t="shared" si="460"/>
        <v>0</v>
      </c>
      <c r="Y1060" s="85">
        <f t="shared" si="458"/>
        <v>0</v>
      </c>
      <c r="Z1060" s="85">
        <f t="shared" si="458"/>
        <v>0</v>
      </c>
      <c r="AA1060" s="85">
        <f t="shared" si="458"/>
        <v>0</v>
      </c>
      <c r="AB1060" s="85">
        <f t="shared" si="458"/>
        <v>0</v>
      </c>
      <c r="AC1060" s="85">
        <f t="shared" si="458"/>
        <v>0</v>
      </c>
    </row>
    <row r="1061" spans="1:29" x14ac:dyDescent="0.3">
      <c r="A1061" s="67">
        <v>17800</v>
      </c>
      <c r="B1061" s="85">
        <v>25.949999999999989</v>
      </c>
      <c r="C1061" s="85">
        <v>0.75</v>
      </c>
      <c r="D1061" s="85">
        <v>-3.5</v>
      </c>
      <c r="E1061" s="85">
        <v>-42.000000000000057</v>
      </c>
      <c r="F1061" s="85">
        <v>-17.000000000000114</v>
      </c>
      <c r="G1061" s="85">
        <v>1</v>
      </c>
      <c r="H1061" s="113"/>
      <c r="P1061" s="21" t="str">
        <f t="shared" si="459"/>
        <v>A</v>
      </c>
      <c r="Q1061" s="85">
        <f t="shared" si="457"/>
        <v>0</v>
      </c>
      <c r="R1061" s="85">
        <f t="shared" si="457"/>
        <v>0</v>
      </c>
      <c r="S1061" s="85">
        <f t="shared" si="457"/>
        <v>0</v>
      </c>
      <c r="T1061" s="85">
        <f t="shared" si="457"/>
        <v>0</v>
      </c>
      <c r="U1061" s="85">
        <f t="shared" si="457"/>
        <v>0</v>
      </c>
      <c r="V1061" s="85">
        <f t="shared" si="457"/>
        <v>0</v>
      </c>
      <c r="W1061" s="33"/>
      <c r="X1061" s="85">
        <f t="shared" si="460"/>
        <v>25.949999999999989</v>
      </c>
      <c r="Y1061" s="85">
        <f t="shared" si="458"/>
        <v>0.75</v>
      </c>
      <c r="Z1061" s="85">
        <f t="shared" si="458"/>
        <v>-3.5</v>
      </c>
      <c r="AA1061" s="85">
        <f t="shared" si="458"/>
        <v>-42.000000000000057</v>
      </c>
      <c r="AB1061" s="85">
        <f t="shared" si="458"/>
        <v>-17.000000000000114</v>
      </c>
      <c r="AC1061" s="85">
        <f t="shared" si="458"/>
        <v>1</v>
      </c>
    </row>
    <row r="1062" spans="1:29" x14ac:dyDescent="0.3">
      <c r="A1062" s="67">
        <v>17900</v>
      </c>
      <c r="B1062" s="85">
        <v>26.25</v>
      </c>
      <c r="C1062" s="85">
        <v>0.91000000000000014</v>
      </c>
      <c r="D1062" s="85">
        <v>3</v>
      </c>
      <c r="E1062" s="85">
        <v>-47</v>
      </c>
      <c r="F1062" s="85">
        <v>-25.5</v>
      </c>
      <c r="G1062" s="85">
        <v>1</v>
      </c>
      <c r="H1062" s="113"/>
      <c r="P1062" s="21" t="str">
        <f t="shared" si="459"/>
        <v>A</v>
      </c>
      <c r="Q1062" s="85">
        <f>IF($P1062="B",B1062,0)</f>
        <v>0</v>
      </c>
      <c r="R1062" s="85">
        <f t="shared" si="457"/>
        <v>0</v>
      </c>
      <c r="S1062" s="85">
        <f t="shared" si="457"/>
        <v>0</v>
      </c>
      <c r="T1062" s="85">
        <f t="shared" si="457"/>
        <v>0</v>
      </c>
      <c r="U1062" s="85">
        <f t="shared" si="457"/>
        <v>0</v>
      </c>
      <c r="V1062" s="85">
        <f t="shared" si="457"/>
        <v>0</v>
      </c>
      <c r="W1062" s="33"/>
      <c r="X1062" s="85">
        <f t="shared" si="460"/>
        <v>26.25</v>
      </c>
      <c r="Y1062" s="85">
        <f t="shared" si="458"/>
        <v>0.91000000000000014</v>
      </c>
      <c r="Z1062" s="85">
        <f t="shared" si="458"/>
        <v>3</v>
      </c>
      <c r="AA1062" s="85">
        <f t="shared" si="458"/>
        <v>-47</v>
      </c>
      <c r="AB1062" s="85">
        <f t="shared" si="458"/>
        <v>-25.5</v>
      </c>
      <c r="AC1062" s="85">
        <f t="shared" si="458"/>
        <v>1</v>
      </c>
    </row>
    <row r="1063" spans="1:29" x14ac:dyDescent="0.3">
      <c r="A1063" s="67">
        <v>18000</v>
      </c>
      <c r="B1063" s="85">
        <v>20.5</v>
      </c>
      <c r="C1063" s="85">
        <v>0.69999999999999929</v>
      </c>
      <c r="D1063" s="85">
        <v>16</v>
      </c>
      <c r="E1063" s="85">
        <v>-28</v>
      </c>
      <c r="F1063" s="85">
        <v>-27</v>
      </c>
      <c r="G1063" s="85">
        <v>1.5</v>
      </c>
      <c r="H1063" s="113"/>
      <c r="P1063" s="21" t="str">
        <f t="shared" si="459"/>
        <v>A</v>
      </c>
      <c r="Q1063" s="85">
        <f t="shared" ref="Q1063:Q1072" si="461">IF($P1063="B",B1063,0)</f>
        <v>0</v>
      </c>
      <c r="R1063" s="85">
        <f t="shared" si="457"/>
        <v>0</v>
      </c>
      <c r="S1063" s="85">
        <f t="shared" si="457"/>
        <v>0</v>
      </c>
      <c r="T1063" s="85">
        <f t="shared" si="457"/>
        <v>0</v>
      </c>
      <c r="U1063" s="85">
        <f t="shared" si="457"/>
        <v>0</v>
      </c>
      <c r="V1063" s="85">
        <f t="shared" si="457"/>
        <v>0</v>
      </c>
      <c r="W1063" s="33"/>
      <c r="X1063" s="85">
        <f t="shared" si="460"/>
        <v>20.5</v>
      </c>
      <c r="Y1063" s="85">
        <f t="shared" si="458"/>
        <v>0.69999999999999929</v>
      </c>
      <c r="Z1063" s="85">
        <f t="shared" si="458"/>
        <v>16</v>
      </c>
      <c r="AA1063" s="85">
        <f t="shared" si="458"/>
        <v>-28</v>
      </c>
      <c r="AB1063" s="85">
        <f t="shared" si="458"/>
        <v>-27</v>
      </c>
      <c r="AC1063" s="85">
        <f t="shared" si="458"/>
        <v>1.5</v>
      </c>
    </row>
    <row r="1064" spans="1:29" x14ac:dyDescent="0.3">
      <c r="A1064" s="67">
        <v>18100</v>
      </c>
      <c r="B1064" s="85">
        <v>15</v>
      </c>
      <c r="C1064" s="85">
        <v>0.51999999999999957</v>
      </c>
      <c r="D1064" s="85">
        <v>31.5</v>
      </c>
      <c r="E1064" s="85">
        <v>-6.4999999999999432</v>
      </c>
      <c r="F1064" s="85">
        <v>-28.5</v>
      </c>
      <c r="G1064" s="85">
        <v>1.5</v>
      </c>
      <c r="H1064" s="113"/>
      <c r="P1064" s="21" t="str">
        <f t="shared" si="459"/>
        <v>A</v>
      </c>
      <c r="Q1064" s="85">
        <f t="shared" si="461"/>
        <v>0</v>
      </c>
      <c r="R1064" s="85">
        <f t="shared" si="457"/>
        <v>0</v>
      </c>
      <c r="S1064" s="85">
        <f t="shared" si="457"/>
        <v>0</v>
      </c>
      <c r="T1064" s="85">
        <f t="shared" si="457"/>
        <v>0</v>
      </c>
      <c r="U1064" s="85">
        <f t="shared" si="457"/>
        <v>0</v>
      </c>
      <c r="V1064" s="85">
        <f t="shared" si="457"/>
        <v>0</v>
      </c>
      <c r="W1064" s="33"/>
      <c r="X1064" s="85">
        <f t="shared" si="460"/>
        <v>15</v>
      </c>
      <c r="Y1064" s="85">
        <f t="shared" si="458"/>
        <v>0.51999999999999957</v>
      </c>
      <c r="Z1064" s="85">
        <f t="shared" si="458"/>
        <v>31.5</v>
      </c>
      <c r="AA1064" s="85">
        <f t="shared" si="458"/>
        <v>-6.4999999999999432</v>
      </c>
      <c r="AB1064" s="85">
        <f t="shared" si="458"/>
        <v>-28.5</v>
      </c>
      <c r="AC1064" s="85">
        <f t="shared" si="458"/>
        <v>1.5</v>
      </c>
    </row>
    <row r="1065" spans="1:29" x14ac:dyDescent="0.3">
      <c r="A1065" s="67">
        <v>18200</v>
      </c>
      <c r="B1065" s="85">
        <v>10.75</v>
      </c>
      <c r="C1065" s="85">
        <v>0.44000000000000128</v>
      </c>
      <c r="D1065" s="85">
        <v>44</v>
      </c>
      <c r="E1065" s="85">
        <v>11.000000000000057</v>
      </c>
      <c r="F1065" s="85">
        <v>-29</v>
      </c>
      <c r="G1065" s="85">
        <v>1.5</v>
      </c>
      <c r="H1065" s="113"/>
      <c r="P1065" s="21" t="str">
        <f t="shared" si="459"/>
        <v>A</v>
      </c>
      <c r="Q1065" s="85">
        <f t="shared" si="461"/>
        <v>0</v>
      </c>
      <c r="R1065" s="85">
        <f t="shared" si="457"/>
        <v>0</v>
      </c>
      <c r="S1065" s="85">
        <f t="shared" si="457"/>
        <v>0</v>
      </c>
      <c r="T1065" s="85">
        <f t="shared" si="457"/>
        <v>0</v>
      </c>
      <c r="U1065" s="85">
        <f t="shared" si="457"/>
        <v>0</v>
      </c>
      <c r="V1065" s="85">
        <f t="shared" si="457"/>
        <v>0</v>
      </c>
      <c r="W1065" s="33"/>
      <c r="X1065" s="85">
        <f t="shared" si="460"/>
        <v>10.75</v>
      </c>
      <c r="Y1065" s="85">
        <f t="shared" si="458"/>
        <v>0.44000000000000128</v>
      </c>
      <c r="Z1065" s="85">
        <f t="shared" si="458"/>
        <v>44</v>
      </c>
      <c r="AA1065" s="85">
        <f t="shared" si="458"/>
        <v>11.000000000000057</v>
      </c>
      <c r="AB1065" s="85">
        <f t="shared" si="458"/>
        <v>-29</v>
      </c>
      <c r="AC1065" s="85">
        <f t="shared" si="458"/>
        <v>1.5</v>
      </c>
    </row>
    <row r="1066" spans="1:29" x14ac:dyDescent="0.3">
      <c r="A1066" s="67">
        <v>18300</v>
      </c>
      <c r="B1066" s="85">
        <v>6.6000000000000014</v>
      </c>
      <c r="C1066" s="85">
        <v>0.27999999999999936</v>
      </c>
      <c r="D1066" s="85">
        <v>46</v>
      </c>
      <c r="E1066" s="85">
        <v>22</v>
      </c>
      <c r="F1066" s="85">
        <v>-24.5</v>
      </c>
      <c r="G1066" s="85">
        <v>0.99999999999999911</v>
      </c>
      <c r="H1066" s="113"/>
      <c r="P1066" s="21" t="str">
        <f t="shared" si="459"/>
        <v>A</v>
      </c>
      <c r="Q1066" s="85">
        <f t="shared" si="461"/>
        <v>0</v>
      </c>
      <c r="R1066" s="85">
        <f t="shared" si="457"/>
        <v>0</v>
      </c>
      <c r="S1066" s="85">
        <f t="shared" si="457"/>
        <v>0</v>
      </c>
      <c r="T1066" s="85">
        <f t="shared" si="457"/>
        <v>0</v>
      </c>
      <c r="U1066" s="85">
        <f t="shared" si="457"/>
        <v>0</v>
      </c>
      <c r="V1066" s="85">
        <f t="shared" si="457"/>
        <v>0</v>
      </c>
      <c r="W1066" s="33"/>
      <c r="X1066" s="85">
        <f t="shared" si="460"/>
        <v>6.6000000000000014</v>
      </c>
      <c r="Y1066" s="85">
        <f t="shared" si="458"/>
        <v>0.27999999999999936</v>
      </c>
      <c r="Z1066" s="85">
        <f t="shared" si="458"/>
        <v>46</v>
      </c>
      <c r="AA1066" s="85">
        <f t="shared" si="458"/>
        <v>22</v>
      </c>
      <c r="AB1066" s="85">
        <f t="shared" si="458"/>
        <v>-24.5</v>
      </c>
      <c r="AC1066" s="85">
        <f t="shared" si="458"/>
        <v>0.99999999999999911</v>
      </c>
    </row>
    <row r="1067" spans="1:29" x14ac:dyDescent="0.3">
      <c r="A1067" s="67">
        <v>18400</v>
      </c>
      <c r="B1067" s="85">
        <v>6.4</v>
      </c>
      <c r="C1067" s="85">
        <v>0.58000000000000007</v>
      </c>
      <c r="D1067" s="85">
        <v>59</v>
      </c>
      <c r="E1067" s="85">
        <v>28.999999999999972</v>
      </c>
      <c r="F1067" s="85">
        <v>-32.5</v>
      </c>
      <c r="G1067" s="85">
        <v>1</v>
      </c>
      <c r="H1067" s="113"/>
      <c r="P1067" s="21" t="str">
        <f t="shared" si="459"/>
        <v>A</v>
      </c>
      <c r="Q1067" s="85">
        <f t="shared" si="461"/>
        <v>0</v>
      </c>
      <c r="R1067" s="85">
        <f t="shared" si="457"/>
        <v>0</v>
      </c>
      <c r="S1067" s="85">
        <f t="shared" si="457"/>
        <v>0</v>
      </c>
      <c r="T1067" s="85">
        <f t="shared" si="457"/>
        <v>0</v>
      </c>
      <c r="U1067" s="85">
        <f t="shared" si="457"/>
        <v>0</v>
      </c>
      <c r="V1067" s="85">
        <f t="shared" si="457"/>
        <v>0</v>
      </c>
      <c r="W1067" s="33"/>
      <c r="X1067" s="85">
        <f t="shared" si="460"/>
        <v>6.4</v>
      </c>
      <c r="Y1067" s="85">
        <f t="shared" si="458"/>
        <v>0.58000000000000007</v>
      </c>
      <c r="Z1067" s="85">
        <f t="shared" si="458"/>
        <v>59</v>
      </c>
      <c r="AA1067" s="85">
        <f t="shared" si="458"/>
        <v>28.999999999999972</v>
      </c>
      <c r="AB1067" s="85">
        <f t="shared" si="458"/>
        <v>-32.5</v>
      </c>
      <c r="AC1067" s="85">
        <f t="shared" si="458"/>
        <v>1</v>
      </c>
    </row>
    <row r="1068" spans="1:29" x14ac:dyDescent="0.3">
      <c r="A1068" s="67">
        <v>18500</v>
      </c>
      <c r="B1068" s="85">
        <v>4.2000000000000011</v>
      </c>
      <c r="C1068" s="85">
        <v>0.47000000000000064</v>
      </c>
      <c r="D1068" s="85">
        <v>49</v>
      </c>
      <c r="E1068" s="85">
        <v>26.5</v>
      </c>
      <c r="F1068" s="85">
        <v>-26</v>
      </c>
      <c r="G1068" s="85">
        <v>1</v>
      </c>
      <c r="H1068" s="113"/>
      <c r="P1068" s="21" t="str">
        <f t="shared" si="459"/>
        <v>A</v>
      </c>
      <c r="Q1068" s="85">
        <f t="shared" si="461"/>
        <v>0</v>
      </c>
      <c r="R1068" s="85">
        <f t="shared" si="457"/>
        <v>0</v>
      </c>
      <c r="S1068" s="85">
        <f t="shared" si="457"/>
        <v>0</v>
      </c>
      <c r="T1068" s="85">
        <f t="shared" si="457"/>
        <v>0</v>
      </c>
      <c r="U1068" s="85">
        <f t="shared" si="457"/>
        <v>0</v>
      </c>
      <c r="V1068" s="85">
        <f t="shared" si="457"/>
        <v>0</v>
      </c>
      <c r="W1068" s="33"/>
      <c r="X1068" s="85">
        <f t="shared" si="460"/>
        <v>4.2000000000000011</v>
      </c>
      <c r="Y1068" s="85">
        <f t="shared" si="458"/>
        <v>0.47000000000000064</v>
      </c>
      <c r="Z1068" s="85">
        <f t="shared" si="458"/>
        <v>49</v>
      </c>
      <c r="AA1068" s="85">
        <f t="shared" si="458"/>
        <v>26.5</v>
      </c>
      <c r="AB1068" s="85">
        <f t="shared" si="458"/>
        <v>-26</v>
      </c>
      <c r="AC1068" s="85">
        <f t="shared" si="458"/>
        <v>1</v>
      </c>
    </row>
    <row r="1069" spans="1:29" x14ac:dyDescent="0.3">
      <c r="A1069" s="67">
        <v>18600</v>
      </c>
      <c r="B1069" s="85">
        <v>1.1500000000000004</v>
      </c>
      <c r="C1069" s="85">
        <v>-4.0000000000000924E-2</v>
      </c>
      <c r="D1069" s="85">
        <v>20</v>
      </c>
      <c r="E1069" s="85">
        <v>12.999999999999986</v>
      </c>
      <c r="F1069" s="85">
        <v>-8.5</v>
      </c>
      <c r="G1069" s="85">
        <v>0.5</v>
      </c>
      <c r="H1069" s="113"/>
      <c r="P1069" s="21" t="str">
        <f t="shared" si="459"/>
        <v>A</v>
      </c>
      <c r="Q1069" s="85">
        <f t="shared" si="461"/>
        <v>0</v>
      </c>
      <c r="R1069" s="85">
        <f t="shared" si="457"/>
        <v>0</v>
      </c>
      <c r="S1069" s="85">
        <f t="shared" si="457"/>
        <v>0</v>
      </c>
      <c r="T1069" s="85">
        <f t="shared" si="457"/>
        <v>0</v>
      </c>
      <c r="U1069" s="85">
        <f t="shared" si="457"/>
        <v>0</v>
      </c>
      <c r="V1069" s="85">
        <f t="shared" si="457"/>
        <v>0</v>
      </c>
      <c r="W1069" s="33"/>
      <c r="X1069" s="85">
        <f t="shared" si="460"/>
        <v>1.1500000000000004</v>
      </c>
      <c r="Y1069" s="85">
        <f t="shared" si="458"/>
        <v>-4.0000000000000924E-2</v>
      </c>
      <c r="Z1069" s="85">
        <f t="shared" si="458"/>
        <v>20</v>
      </c>
      <c r="AA1069" s="85">
        <f t="shared" si="458"/>
        <v>12.999999999999986</v>
      </c>
      <c r="AB1069" s="85">
        <f t="shared" si="458"/>
        <v>-8.5</v>
      </c>
      <c r="AC1069" s="85">
        <f t="shared" si="458"/>
        <v>0.5</v>
      </c>
    </row>
    <row r="1070" spans="1:29" x14ac:dyDescent="0.3">
      <c r="A1070" s="67">
        <v>18700</v>
      </c>
      <c r="B1070" s="85">
        <v>0.44999999999999929</v>
      </c>
      <c r="C1070" s="85">
        <v>-0.1899999999999995</v>
      </c>
      <c r="D1070" s="85">
        <v>10.5</v>
      </c>
      <c r="E1070" s="85">
        <v>7.5000000000000142</v>
      </c>
      <c r="F1070" s="85">
        <v>-3.4999999999999929</v>
      </c>
      <c r="G1070" s="85">
        <v>0</v>
      </c>
      <c r="H1070" s="113"/>
      <c r="P1070" s="21" t="str">
        <f t="shared" si="459"/>
        <v>A</v>
      </c>
      <c r="Q1070" s="85">
        <f t="shared" si="461"/>
        <v>0</v>
      </c>
      <c r="R1070" s="85">
        <f t="shared" si="457"/>
        <v>0</v>
      </c>
      <c r="S1070" s="85">
        <f t="shared" si="457"/>
        <v>0</v>
      </c>
      <c r="T1070" s="85">
        <f t="shared" si="457"/>
        <v>0</v>
      </c>
      <c r="U1070" s="85">
        <f t="shared" si="457"/>
        <v>0</v>
      </c>
      <c r="V1070" s="85">
        <f t="shared" si="457"/>
        <v>0</v>
      </c>
      <c r="W1070" s="33"/>
      <c r="X1070" s="85">
        <f t="shared" si="460"/>
        <v>0.44999999999999929</v>
      </c>
      <c r="Y1070" s="85">
        <f t="shared" si="458"/>
        <v>-0.1899999999999995</v>
      </c>
      <c r="Z1070" s="85">
        <f t="shared" si="458"/>
        <v>10.5</v>
      </c>
      <c r="AA1070" s="85">
        <f t="shared" si="458"/>
        <v>7.5000000000000142</v>
      </c>
      <c r="AB1070" s="85">
        <f t="shared" si="458"/>
        <v>-3.4999999999999929</v>
      </c>
      <c r="AC1070" s="85">
        <f t="shared" si="458"/>
        <v>0</v>
      </c>
    </row>
    <row r="1071" spans="1:29" x14ac:dyDescent="0.3">
      <c r="A1071" s="67">
        <v>18800</v>
      </c>
      <c r="B1071" s="85">
        <v>0.45000000000000018</v>
      </c>
      <c r="C1071" s="85">
        <v>-0.14000000000000057</v>
      </c>
      <c r="D1071" s="85">
        <v>9.5</v>
      </c>
      <c r="E1071" s="85">
        <v>6</v>
      </c>
      <c r="F1071" s="85">
        <v>-3.5</v>
      </c>
      <c r="G1071" s="85">
        <v>0.5</v>
      </c>
      <c r="H1071" s="113"/>
      <c r="P1071" s="21" t="str">
        <f t="shared" si="459"/>
        <v>A</v>
      </c>
      <c r="Q1071" s="85">
        <f t="shared" si="461"/>
        <v>0</v>
      </c>
      <c r="R1071" s="85">
        <f t="shared" si="457"/>
        <v>0</v>
      </c>
      <c r="S1071" s="85">
        <f t="shared" si="457"/>
        <v>0</v>
      </c>
      <c r="T1071" s="85">
        <f t="shared" si="457"/>
        <v>0</v>
      </c>
      <c r="U1071" s="85">
        <f t="shared" si="457"/>
        <v>0</v>
      </c>
      <c r="V1071" s="85">
        <f t="shared" si="457"/>
        <v>0</v>
      </c>
      <c r="W1071" s="33"/>
      <c r="X1071" s="85">
        <f t="shared" si="460"/>
        <v>0.45000000000000018</v>
      </c>
      <c r="Y1071" s="85">
        <f t="shared" si="458"/>
        <v>-0.14000000000000057</v>
      </c>
      <c r="Z1071" s="85">
        <f t="shared" si="458"/>
        <v>9.5</v>
      </c>
      <c r="AA1071" s="85">
        <f t="shared" si="458"/>
        <v>6</v>
      </c>
      <c r="AB1071" s="85">
        <f t="shared" si="458"/>
        <v>-3.5</v>
      </c>
      <c r="AC1071" s="85">
        <f t="shared" si="458"/>
        <v>0.5</v>
      </c>
    </row>
    <row r="1072" spans="1:29" x14ac:dyDescent="0.3">
      <c r="A1072" s="67">
        <v>18900</v>
      </c>
      <c r="B1072" s="85">
        <v>0.54999999999999982</v>
      </c>
      <c r="C1072" s="85">
        <v>-4.9999999999998934E-2</v>
      </c>
      <c r="D1072" s="85">
        <v>11</v>
      </c>
      <c r="E1072" s="85">
        <v>6</v>
      </c>
      <c r="F1072" s="85">
        <v>-5</v>
      </c>
      <c r="G1072" s="85">
        <v>0</v>
      </c>
      <c r="H1072" s="113"/>
      <c r="P1072" s="21" t="str">
        <f t="shared" si="459"/>
        <v>A</v>
      </c>
      <c r="Q1072" s="85">
        <f t="shared" si="461"/>
        <v>0</v>
      </c>
      <c r="R1072" s="85">
        <f t="shared" si="457"/>
        <v>0</v>
      </c>
      <c r="S1072" s="85">
        <f t="shared" si="457"/>
        <v>0</v>
      </c>
      <c r="T1072" s="85">
        <f t="shared" si="457"/>
        <v>0</v>
      </c>
      <c r="U1072" s="85">
        <f t="shared" si="457"/>
        <v>0</v>
      </c>
      <c r="V1072" s="85">
        <f t="shared" si="457"/>
        <v>0</v>
      </c>
      <c r="W1072" s="33"/>
      <c r="X1072" s="85">
        <f t="shared" si="460"/>
        <v>0.54999999999999982</v>
      </c>
      <c r="Y1072" s="85">
        <f t="shared" si="458"/>
        <v>-4.9999999999998934E-2</v>
      </c>
      <c r="Z1072" s="85">
        <f t="shared" si="458"/>
        <v>11</v>
      </c>
      <c r="AA1072" s="85">
        <f t="shared" si="458"/>
        <v>6</v>
      </c>
      <c r="AB1072" s="85">
        <f t="shared" si="458"/>
        <v>-5</v>
      </c>
      <c r="AC1072" s="85">
        <f t="shared" si="458"/>
        <v>0</v>
      </c>
    </row>
    <row r="1073" spans="1:29" x14ac:dyDescent="0.3">
      <c r="A1073" s="68" t="s">
        <v>120</v>
      </c>
      <c r="B1073" s="86">
        <v>118.25</v>
      </c>
      <c r="C1073" s="86">
        <v>4.2300000000000004</v>
      </c>
      <c r="D1073" s="86">
        <v>296</v>
      </c>
      <c r="E1073" s="86">
        <v>-2.4999999999999716</v>
      </c>
      <c r="F1073" s="86">
        <v>-230.50000000000011</v>
      </c>
      <c r="G1073" s="86">
        <v>10.5</v>
      </c>
      <c r="H1073" s="89"/>
      <c r="I1073" s="105">
        <f>X1073</f>
        <v>118.25</v>
      </c>
      <c r="J1073" s="105">
        <f>Y1073</f>
        <v>4.2300000000000004</v>
      </c>
      <c r="K1073" s="105">
        <f>Z1073</f>
        <v>296</v>
      </c>
      <c r="L1073" s="105">
        <f>AA1073</f>
        <v>-2.4999999999999716</v>
      </c>
      <c r="M1073" s="105">
        <f t="shared" ref="M1073:N1073" si="462">AB1073</f>
        <v>-230.50000000000011</v>
      </c>
      <c r="N1073" s="105">
        <f t="shared" si="462"/>
        <v>10.5</v>
      </c>
      <c r="P1073" s="21"/>
      <c r="Q1073" s="33"/>
      <c r="R1073" s="33"/>
      <c r="S1073" s="33"/>
      <c r="T1073" s="33"/>
      <c r="U1073" s="33"/>
      <c r="V1073" s="33"/>
      <c r="W1073" s="33"/>
      <c r="X1073" s="106">
        <f>SUM(X1057:X1072)</f>
        <v>118.25</v>
      </c>
      <c r="Y1073" s="106">
        <f t="shared" ref="Y1073:AC1073" si="463">SUM(Y1057:Y1072)</f>
        <v>4.2300000000000004</v>
      </c>
      <c r="Z1073" s="106">
        <f t="shared" si="463"/>
        <v>296</v>
      </c>
      <c r="AA1073" s="106">
        <f t="shared" si="463"/>
        <v>-2.4999999999999716</v>
      </c>
      <c r="AB1073" s="106">
        <f t="shared" si="463"/>
        <v>-230.50000000000011</v>
      </c>
      <c r="AC1073" s="106">
        <f t="shared" si="463"/>
        <v>10.5</v>
      </c>
    </row>
    <row r="1074" spans="1:29" x14ac:dyDescent="0.3">
      <c r="A1074" s="82"/>
      <c r="B1074" s="89"/>
      <c r="C1074" s="89"/>
      <c r="D1074" s="89"/>
      <c r="E1074" s="89"/>
      <c r="F1074" s="89"/>
      <c r="G1074" s="89"/>
      <c r="H1074" s="89"/>
      <c r="P1074" s="21"/>
      <c r="Q1074" s="33"/>
      <c r="R1074" s="33"/>
      <c r="S1074" s="33"/>
      <c r="T1074" s="33"/>
      <c r="U1074" s="33"/>
      <c r="V1074" s="33"/>
      <c r="W1074" s="33"/>
      <c r="X1074" s="33"/>
      <c r="Y1074" s="33"/>
      <c r="Z1074" s="33"/>
      <c r="AA1074" s="33"/>
      <c r="AB1074" s="33"/>
      <c r="AC1074" s="33"/>
    </row>
    <row r="1075" spans="1:29" x14ac:dyDescent="0.3">
      <c r="A1075" s="92" t="s">
        <v>128</v>
      </c>
      <c r="B1075" s="92" t="s">
        <v>127</v>
      </c>
      <c r="C1075" s="92" t="s">
        <v>129</v>
      </c>
      <c r="D1075" s="92" t="s">
        <v>130</v>
      </c>
      <c r="E1075" s="92" t="s">
        <v>131</v>
      </c>
      <c r="F1075" s="92" t="s">
        <v>132</v>
      </c>
      <c r="G1075" s="92" t="s">
        <v>133</v>
      </c>
      <c r="H1075" s="92"/>
      <c r="P1075" s="21"/>
      <c r="Q1075" s="33"/>
      <c r="R1075" s="33"/>
      <c r="S1075" s="33"/>
      <c r="T1075" s="33"/>
      <c r="U1075" s="33"/>
      <c r="V1075" s="33"/>
      <c r="W1075" s="33"/>
      <c r="X1075" s="33"/>
      <c r="Y1075" s="33"/>
      <c r="Z1075" s="33"/>
      <c r="AA1075" s="33"/>
      <c r="AB1075" s="33"/>
      <c r="AC1075" s="33"/>
    </row>
    <row r="1076" spans="1:29" x14ac:dyDescent="0.3">
      <c r="A1076" s="68" t="s">
        <v>44</v>
      </c>
      <c r="B1076" s="68" t="s">
        <v>36</v>
      </c>
      <c r="C1076" s="68" t="s">
        <v>37</v>
      </c>
      <c r="D1076" s="68" t="s">
        <v>118</v>
      </c>
      <c r="E1076" s="68" t="s">
        <v>116</v>
      </c>
      <c r="F1076" s="68" t="s">
        <v>119</v>
      </c>
      <c r="G1076" s="68" t="s">
        <v>117</v>
      </c>
      <c r="H1076" s="82"/>
      <c r="P1076" s="21"/>
      <c r="Q1076" s="33"/>
      <c r="R1076" s="33"/>
      <c r="S1076" s="33"/>
      <c r="T1076" s="33"/>
      <c r="U1076" s="33"/>
      <c r="V1076" s="33"/>
      <c r="W1076" s="33"/>
      <c r="X1076" s="106">
        <f t="shared" ref="X1076:AC1076" si="464">SUM(X1077:X1092)</f>
        <v>5.4499999999999975</v>
      </c>
      <c r="Y1076" s="106">
        <f t="shared" si="464"/>
        <v>5.5799999999999983</v>
      </c>
      <c r="Z1076" s="106">
        <f t="shared" si="464"/>
        <v>33.999999999999915</v>
      </c>
      <c r="AA1076" s="106">
        <f t="shared" si="464"/>
        <v>-94.999999999999886</v>
      </c>
      <c r="AB1076" s="106">
        <f t="shared" si="464"/>
        <v>-72.499999999999972</v>
      </c>
      <c r="AC1076" s="106">
        <f t="shared" si="464"/>
        <v>1.5</v>
      </c>
    </row>
    <row r="1077" spans="1:29" x14ac:dyDescent="0.3">
      <c r="A1077" s="67">
        <v>16900</v>
      </c>
      <c r="B1077" s="85">
        <v>1.8999999999999986</v>
      </c>
      <c r="C1077" s="85">
        <v>0.80999999999999872</v>
      </c>
      <c r="D1077" s="85">
        <v>15</v>
      </c>
      <c r="E1077" s="85">
        <v>2.4999999999999858</v>
      </c>
      <c r="F1077" s="85">
        <v>-11.5</v>
      </c>
      <c r="G1077" s="85">
        <v>0</v>
      </c>
      <c r="H1077" s="113"/>
      <c r="I1077" s="105">
        <f>X1076</f>
        <v>5.4499999999999975</v>
      </c>
      <c r="J1077" s="105">
        <f>Y1076</f>
        <v>5.5799999999999983</v>
      </c>
      <c r="K1077" s="105">
        <f t="shared" ref="K1077:N1077" si="465">Z1076</f>
        <v>33.999999999999915</v>
      </c>
      <c r="L1077" s="105">
        <f t="shared" si="465"/>
        <v>-94.999999999999886</v>
      </c>
      <c r="M1077" s="105">
        <f t="shared" si="465"/>
        <v>-72.499999999999972</v>
      </c>
      <c r="N1077" s="105">
        <f t="shared" si="465"/>
        <v>1.5</v>
      </c>
      <c r="P1077" s="21" t="str">
        <f>IF(A1077&lt;=$B$1054,"A","B")</f>
        <v>A</v>
      </c>
      <c r="Q1077" s="85">
        <f t="shared" ref="Q1077:V1092" si="466">IF($P1077="B",B1077,0)</f>
        <v>0</v>
      </c>
      <c r="R1077" s="85">
        <f t="shared" si="466"/>
        <v>0</v>
      </c>
      <c r="S1077" s="85">
        <f t="shared" si="466"/>
        <v>0</v>
      </c>
      <c r="T1077" s="85">
        <f t="shared" si="466"/>
        <v>0</v>
      </c>
      <c r="U1077" s="85">
        <f t="shared" si="466"/>
        <v>0</v>
      </c>
      <c r="V1077" s="85">
        <f t="shared" si="466"/>
        <v>0</v>
      </c>
      <c r="W1077" s="33"/>
      <c r="X1077" s="85">
        <f>IF($P1077="A",B1077,0)</f>
        <v>1.8999999999999986</v>
      </c>
      <c r="Y1077" s="85">
        <f t="shared" ref="Y1077:AC1092" si="467">IF($P1077="A",C1077,0)</f>
        <v>0.80999999999999872</v>
      </c>
      <c r="Z1077" s="85">
        <f t="shared" si="467"/>
        <v>15</v>
      </c>
      <c r="AA1077" s="85">
        <f t="shared" si="467"/>
        <v>2.4999999999999858</v>
      </c>
      <c r="AB1077" s="85">
        <f t="shared" si="467"/>
        <v>-11.5</v>
      </c>
      <c r="AC1077" s="85">
        <f t="shared" si="467"/>
        <v>0</v>
      </c>
    </row>
    <row r="1078" spans="1:29" x14ac:dyDescent="0.3">
      <c r="A1078" s="67">
        <v>17000</v>
      </c>
      <c r="B1078" s="85">
        <v>3.4000000000000004</v>
      </c>
      <c r="C1078" s="85">
        <v>1.0899999999999999</v>
      </c>
      <c r="D1078" s="85">
        <v>23</v>
      </c>
      <c r="E1078" s="85">
        <v>3.5000000000000142</v>
      </c>
      <c r="F1078" s="85">
        <v>-17.999999999999986</v>
      </c>
      <c r="G1078" s="85">
        <v>-0.5</v>
      </c>
      <c r="H1078" s="113"/>
      <c r="P1078" s="21" t="str">
        <f t="shared" ref="P1078:P1092" si="468">IF(A1078&lt;=$B$1054,"A","B")</f>
        <v>A</v>
      </c>
      <c r="Q1078" s="85">
        <f t="shared" si="466"/>
        <v>0</v>
      </c>
      <c r="R1078" s="85">
        <f t="shared" si="466"/>
        <v>0</v>
      </c>
      <c r="S1078" s="85">
        <f t="shared" si="466"/>
        <v>0</v>
      </c>
      <c r="T1078" s="85">
        <f t="shared" si="466"/>
        <v>0</v>
      </c>
      <c r="U1078" s="85">
        <f t="shared" si="466"/>
        <v>0</v>
      </c>
      <c r="V1078" s="85">
        <f t="shared" si="466"/>
        <v>0</v>
      </c>
      <c r="W1078" s="33"/>
      <c r="X1078" s="85">
        <f t="shared" ref="X1078:X1092" si="469">IF($P1078="A",B1078,0)</f>
        <v>3.4000000000000004</v>
      </c>
      <c r="Y1078" s="85">
        <f t="shared" si="467"/>
        <v>1.0899999999999999</v>
      </c>
      <c r="Z1078" s="85">
        <f t="shared" si="467"/>
        <v>23</v>
      </c>
      <c r="AA1078" s="85">
        <f t="shared" si="467"/>
        <v>3.5000000000000142</v>
      </c>
      <c r="AB1078" s="85">
        <f t="shared" si="467"/>
        <v>-17.999999999999986</v>
      </c>
      <c r="AC1078" s="85">
        <f t="shared" si="467"/>
        <v>-0.5</v>
      </c>
    </row>
    <row r="1079" spans="1:29" x14ac:dyDescent="0.3">
      <c r="A1079" s="67">
        <v>17100</v>
      </c>
      <c r="B1079" s="85">
        <v>1.6999999999999993</v>
      </c>
      <c r="C1079" s="85">
        <v>0.64000000000000057</v>
      </c>
      <c r="D1079" s="85">
        <v>10.000000000000028</v>
      </c>
      <c r="E1079" s="85">
        <v>-1.5</v>
      </c>
      <c r="F1079" s="85">
        <v>-8.4999999999999858</v>
      </c>
      <c r="G1079" s="85">
        <v>0</v>
      </c>
      <c r="H1079" s="113"/>
      <c r="P1079" s="21" t="str">
        <f t="shared" si="468"/>
        <v>A</v>
      </c>
      <c r="Q1079" s="85">
        <f t="shared" si="466"/>
        <v>0</v>
      </c>
      <c r="R1079" s="85">
        <f t="shared" si="466"/>
        <v>0</v>
      </c>
      <c r="S1079" s="85">
        <f t="shared" si="466"/>
        <v>0</v>
      </c>
      <c r="T1079" s="85">
        <f t="shared" si="466"/>
        <v>0</v>
      </c>
      <c r="U1079" s="85">
        <f t="shared" si="466"/>
        <v>0</v>
      </c>
      <c r="V1079" s="85">
        <f t="shared" si="466"/>
        <v>0</v>
      </c>
      <c r="W1079" s="33"/>
      <c r="X1079" s="85">
        <f t="shared" si="469"/>
        <v>1.6999999999999993</v>
      </c>
      <c r="Y1079" s="85">
        <f t="shared" si="467"/>
        <v>0.64000000000000057</v>
      </c>
      <c r="Z1079" s="85">
        <f t="shared" si="467"/>
        <v>10.000000000000028</v>
      </c>
      <c r="AA1079" s="85">
        <f t="shared" si="467"/>
        <v>-1.5</v>
      </c>
      <c r="AB1079" s="85">
        <f t="shared" si="467"/>
        <v>-8.4999999999999858</v>
      </c>
      <c r="AC1079" s="85">
        <f t="shared" si="467"/>
        <v>0</v>
      </c>
    </row>
    <row r="1080" spans="1:29" x14ac:dyDescent="0.3">
      <c r="A1080" s="67">
        <v>17200</v>
      </c>
      <c r="B1080" s="85">
        <v>1.5500000000000007</v>
      </c>
      <c r="C1080" s="85">
        <v>0.55999999999999872</v>
      </c>
      <c r="D1080" s="85">
        <v>7</v>
      </c>
      <c r="E1080" s="85">
        <v>-4</v>
      </c>
      <c r="F1080" s="85">
        <v>-7</v>
      </c>
      <c r="G1080" s="85">
        <v>0</v>
      </c>
      <c r="H1080" s="113"/>
      <c r="P1080" s="21" t="str">
        <f t="shared" si="468"/>
        <v>A</v>
      </c>
      <c r="Q1080" s="85">
        <f t="shared" si="466"/>
        <v>0</v>
      </c>
      <c r="R1080" s="85">
        <f t="shared" si="466"/>
        <v>0</v>
      </c>
      <c r="S1080" s="85">
        <f t="shared" si="466"/>
        <v>0</v>
      </c>
      <c r="T1080" s="85">
        <f t="shared" si="466"/>
        <v>0</v>
      </c>
      <c r="U1080" s="85">
        <f t="shared" si="466"/>
        <v>0</v>
      </c>
      <c r="V1080" s="85">
        <f t="shared" si="466"/>
        <v>0</v>
      </c>
      <c r="W1080" s="33"/>
      <c r="X1080" s="85">
        <f t="shared" si="469"/>
        <v>1.5500000000000007</v>
      </c>
      <c r="Y1080" s="85">
        <f t="shared" si="467"/>
        <v>0.55999999999999872</v>
      </c>
      <c r="Z1080" s="85">
        <f t="shared" si="467"/>
        <v>7</v>
      </c>
      <c r="AA1080" s="85">
        <f t="shared" si="467"/>
        <v>-4</v>
      </c>
      <c r="AB1080" s="85">
        <f t="shared" si="467"/>
        <v>-7</v>
      </c>
      <c r="AC1080" s="85">
        <f t="shared" si="467"/>
        <v>0</v>
      </c>
    </row>
    <row r="1081" spans="1:29" x14ac:dyDescent="0.3">
      <c r="A1081" s="67">
        <v>17300</v>
      </c>
      <c r="B1081" s="85">
        <v>1.1000000000000014</v>
      </c>
      <c r="C1081" s="85">
        <v>0.47000000000000064</v>
      </c>
      <c r="D1081" s="85">
        <v>2</v>
      </c>
      <c r="E1081" s="85">
        <v>-7.4999999999999716</v>
      </c>
      <c r="F1081" s="85">
        <v>-4.5</v>
      </c>
      <c r="G1081" s="85">
        <v>0</v>
      </c>
      <c r="H1081" s="113"/>
      <c r="P1081" s="21" t="str">
        <f t="shared" si="468"/>
        <v>A</v>
      </c>
      <c r="Q1081" s="85">
        <f t="shared" si="466"/>
        <v>0</v>
      </c>
      <c r="R1081" s="85">
        <f t="shared" si="466"/>
        <v>0</v>
      </c>
      <c r="S1081" s="85">
        <f t="shared" si="466"/>
        <v>0</v>
      </c>
      <c r="T1081" s="85">
        <f t="shared" si="466"/>
        <v>0</v>
      </c>
      <c r="U1081" s="85">
        <f t="shared" si="466"/>
        <v>0</v>
      </c>
      <c r="V1081" s="85">
        <f t="shared" si="466"/>
        <v>0</v>
      </c>
      <c r="W1081" s="33"/>
      <c r="X1081" s="85">
        <f t="shared" si="469"/>
        <v>1.1000000000000014</v>
      </c>
      <c r="Y1081" s="85">
        <f t="shared" si="467"/>
        <v>0.47000000000000064</v>
      </c>
      <c r="Z1081" s="85">
        <f t="shared" si="467"/>
        <v>2</v>
      </c>
      <c r="AA1081" s="85">
        <f t="shared" si="467"/>
        <v>-7.4999999999999716</v>
      </c>
      <c r="AB1081" s="85">
        <f t="shared" si="467"/>
        <v>-4.5</v>
      </c>
      <c r="AC1081" s="85">
        <f t="shared" si="467"/>
        <v>0</v>
      </c>
    </row>
    <row r="1082" spans="1:29" x14ac:dyDescent="0.3">
      <c r="A1082" s="67">
        <v>17400</v>
      </c>
      <c r="B1082" s="85">
        <v>0.45000000000000284</v>
      </c>
      <c r="C1082" s="85">
        <v>0.40000000000000036</v>
      </c>
      <c r="D1082" s="85">
        <v>-2.5000000000000568</v>
      </c>
      <c r="E1082" s="85">
        <v>-11.000000000000028</v>
      </c>
      <c r="F1082" s="85">
        <v>-2.5</v>
      </c>
      <c r="G1082" s="85">
        <v>0</v>
      </c>
      <c r="H1082" s="113"/>
      <c r="P1082" s="21" t="str">
        <f t="shared" si="468"/>
        <v>A</v>
      </c>
      <c r="Q1082" s="85">
        <f>IF($P1082="B",B1082,0)</f>
        <v>0</v>
      </c>
      <c r="R1082" s="85">
        <f t="shared" si="466"/>
        <v>0</v>
      </c>
      <c r="S1082" s="85">
        <f t="shared" si="466"/>
        <v>0</v>
      </c>
      <c r="T1082" s="85">
        <f t="shared" si="466"/>
        <v>0</v>
      </c>
      <c r="U1082" s="85">
        <f t="shared" si="466"/>
        <v>0</v>
      </c>
      <c r="V1082" s="85">
        <f t="shared" si="466"/>
        <v>0</v>
      </c>
      <c r="W1082" s="33"/>
      <c r="X1082" s="85">
        <f t="shared" si="469"/>
        <v>0.45000000000000284</v>
      </c>
      <c r="Y1082" s="85">
        <f t="shared" si="467"/>
        <v>0.40000000000000036</v>
      </c>
      <c r="Z1082" s="85">
        <f t="shared" si="467"/>
        <v>-2.5000000000000568</v>
      </c>
      <c r="AA1082" s="85">
        <f t="shared" si="467"/>
        <v>-11.000000000000028</v>
      </c>
      <c r="AB1082" s="85">
        <f t="shared" si="467"/>
        <v>-2.5</v>
      </c>
      <c r="AC1082" s="85">
        <f t="shared" si="467"/>
        <v>0</v>
      </c>
    </row>
    <row r="1083" spans="1:29" x14ac:dyDescent="0.3">
      <c r="A1083" s="67">
        <v>17500</v>
      </c>
      <c r="B1083" s="85">
        <v>-0.45000000000000284</v>
      </c>
      <c r="C1083" s="85">
        <v>0.34999999999999964</v>
      </c>
      <c r="D1083" s="85">
        <v>-6.0000000000000568</v>
      </c>
      <c r="E1083" s="85">
        <v>-14.5</v>
      </c>
      <c r="F1083" s="85">
        <v>-1.5</v>
      </c>
      <c r="G1083" s="85">
        <v>0.5</v>
      </c>
      <c r="H1083" s="113"/>
      <c r="P1083" s="21" t="str">
        <f t="shared" si="468"/>
        <v>A</v>
      </c>
      <c r="Q1083" s="85">
        <f t="shared" ref="Q1083:Q1092" si="470">IF($P1083="B",B1083,0)</f>
        <v>0</v>
      </c>
      <c r="R1083" s="85">
        <f t="shared" si="466"/>
        <v>0</v>
      </c>
      <c r="S1083" s="85">
        <f t="shared" si="466"/>
        <v>0</v>
      </c>
      <c r="T1083" s="85">
        <f t="shared" si="466"/>
        <v>0</v>
      </c>
      <c r="U1083" s="85">
        <f t="shared" si="466"/>
        <v>0</v>
      </c>
      <c r="V1083" s="85">
        <f t="shared" si="466"/>
        <v>0</v>
      </c>
      <c r="W1083" s="33"/>
      <c r="X1083" s="85">
        <f t="shared" si="469"/>
        <v>-0.45000000000000284</v>
      </c>
      <c r="Y1083" s="85">
        <f t="shared" si="467"/>
        <v>0.34999999999999964</v>
      </c>
      <c r="Z1083" s="85">
        <f t="shared" si="467"/>
        <v>-6.0000000000000568</v>
      </c>
      <c r="AA1083" s="85">
        <f t="shared" si="467"/>
        <v>-14.5</v>
      </c>
      <c r="AB1083" s="85">
        <f t="shared" si="467"/>
        <v>-1.5</v>
      </c>
      <c r="AC1083" s="85">
        <f t="shared" si="467"/>
        <v>0.5</v>
      </c>
    </row>
    <row r="1084" spans="1:29" x14ac:dyDescent="0.3">
      <c r="A1084" s="67">
        <v>17600</v>
      </c>
      <c r="B1084" s="85">
        <v>-1.4500000000000028</v>
      </c>
      <c r="C1084" s="85">
        <v>0.32000000000000028</v>
      </c>
      <c r="D1084" s="85">
        <v>-7.5</v>
      </c>
      <c r="E1084" s="85">
        <v>-17.499999999999943</v>
      </c>
      <c r="F1084" s="85">
        <v>-2.0000000000000284</v>
      </c>
      <c r="G1084" s="85">
        <v>0.5</v>
      </c>
      <c r="H1084" s="113"/>
      <c r="P1084" s="21" t="str">
        <f t="shared" si="468"/>
        <v>A</v>
      </c>
      <c r="Q1084" s="85">
        <f t="shared" si="470"/>
        <v>0</v>
      </c>
      <c r="R1084" s="85">
        <f t="shared" si="466"/>
        <v>0</v>
      </c>
      <c r="S1084" s="85">
        <f t="shared" si="466"/>
        <v>0</v>
      </c>
      <c r="T1084" s="85">
        <f t="shared" si="466"/>
        <v>0</v>
      </c>
      <c r="U1084" s="85">
        <f t="shared" si="466"/>
        <v>0</v>
      </c>
      <c r="V1084" s="85">
        <f t="shared" si="466"/>
        <v>0</v>
      </c>
      <c r="W1084" s="33"/>
      <c r="X1084" s="85">
        <f t="shared" si="469"/>
        <v>-1.4500000000000028</v>
      </c>
      <c r="Y1084" s="85">
        <f t="shared" si="467"/>
        <v>0.32000000000000028</v>
      </c>
      <c r="Z1084" s="85">
        <f t="shared" si="467"/>
        <v>-7.5</v>
      </c>
      <c r="AA1084" s="85">
        <f t="shared" si="467"/>
        <v>-17.499999999999943</v>
      </c>
      <c r="AB1084" s="85">
        <f t="shared" si="467"/>
        <v>-2.0000000000000284</v>
      </c>
      <c r="AC1084" s="85">
        <f t="shared" si="467"/>
        <v>0.5</v>
      </c>
    </row>
    <row r="1085" spans="1:29" x14ac:dyDescent="0.3">
      <c r="A1085" s="67">
        <v>17700</v>
      </c>
      <c r="B1085" s="85">
        <v>-0.40000000000000568</v>
      </c>
      <c r="C1085" s="85">
        <v>0.49000000000000021</v>
      </c>
      <c r="D1085" s="85">
        <v>-4.5</v>
      </c>
      <c r="E1085" s="85">
        <v>-22.5</v>
      </c>
      <c r="F1085" s="85">
        <v>-7.4999999999999716</v>
      </c>
      <c r="G1085" s="85">
        <v>0.5</v>
      </c>
      <c r="H1085" s="113"/>
      <c r="P1085" s="21" t="str">
        <f t="shared" si="468"/>
        <v>A</v>
      </c>
      <c r="Q1085" s="85">
        <f t="shared" si="470"/>
        <v>0</v>
      </c>
      <c r="R1085" s="85">
        <f t="shared" si="466"/>
        <v>0</v>
      </c>
      <c r="S1085" s="85">
        <f t="shared" si="466"/>
        <v>0</v>
      </c>
      <c r="T1085" s="85">
        <f t="shared" si="466"/>
        <v>0</v>
      </c>
      <c r="U1085" s="85">
        <f t="shared" si="466"/>
        <v>0</v>
      </c>
      <c r="V1085" s="85">
        <f t="shared" si="466"/>
        <v>0</v>
      </c>
      <c r="W1085" s="33"/>
      <c r="X1085" s="85">
        <f t="shared" si="469"/>
        <v>-0.40000000000000568</v>
      </c>
      <c r="Y1085" s="85">
        <f t="shared" si="467"/>
        <v>0.49000000000000021</v>
      </c>
      <c r="Z1085" s="85">
        <f t="shared" si="467"/>
        <v>-4.5</v>
      </c>
      <c r="AA1085" s="85">
        <f t="shared" si="467"/>
        <v>-22.5</v>
      </c>
      <c r="AB1085" s="85">
        <f t="shared" si="467"/>
        <v>-7.4999999999999716</v>
      </c>
      <c r="AC1085" s="85">
        <f t="shared" si="467"/>
        <v>0.5</v>
      </c>
    </row>
    <row r="1086" spans="1:29" x14ac:dyDescent="0.3">
      <c r="A1086" s="67">
        <v>17800</v>
      </c>
      <c r="B1086" s="85">
        <v>-2.3499999999999943</v>
      </c>
      <c r="C1086" s="85">
        <v>0.44999999999999929</v>
      </c>
      <c r="D1086" s="85">
        <v>-2.5</v>
      </c>
      <c r="E1086" s="85">
        <v>-22.499999999999943</v>
      </c>
      <c r="F1086" s="85">
        <v>-9.5</v>
      </c>
      <c r="G1086" s="85">
        <v>0.5</v>
      </c>
      <c r="H1086" s="113"/>
      <c r="P1086" s="21" t="str">
        <f t="shared" si="468"/>
        <v>A</v>
      </c>
      <c r="Q1086" s="85">
        <f t="shared" si="470"/>
        <v>0</v>
      </c>
      <c r="R1086" s="85">
        <f t="shared" si="466"/>
        <v>0</v>
      </c>
      <c r="S1086" s="85">
        <f t="shared" si="466"/>
        <v>0</v>
      </c>
      <c r="T1086" s="85">
        <f t="shared" si="466"/>
        <v>0</v>
      </c>
      <c r="U1086" s="85">
        <f t="shared" si="466"/>
        <v>0</v>
      </c>
      <c r="V1086" s="85">
        <f t="shared" si="466"/>
        <v>0</v>
      </c>
      <c r="W1086" s="33"/>
      <c r="X1086" s="85">
        <f t="shared" si="469"/>
        <v>-2.3499999999999943</v>
      </c>
      <c r="Y1086" s="85">
        <f t="shared" si="467"/>
        <v>0.44999999999999929</v>
      </c>
      <c r="Z1086" s="85">
        <f t="shared" si="467"/>
        <v>-2.5</v>
      </c>
      <c r="AA1086" s="85">
        <f t="shared" si="467"/>
        <v>-22.499999999999943</v>
      </c>
      <c r="AB1086" s="85">
        <f t="shared" si="467"/>
        <v>-9.5</v>
      </c>
      <c r="AC1086" s="85">
        <f t="shared" si="467"/>
        <v>0.5</v>
      </c>
    </row>
    <row r="1087" spans="1:29" x14ac:dyDescent="0.3">
      <c r="A1087" s="67">
        <v>17900</v>
      </c>
      <c r="B1087" s="85">
        <v>-5.3000000000000114</v>
      </c>
      <c r="C1087" s="85">
        <v>0.36999999999999922</v>
      </c>
      <c r="D1087" s="85">
        <v>3.5</v>
      </c>
      <c r="E1087" s="85">
        <v>-17</v>
      </c>
      <c r="F1087" s="85">
        <v>-11.499999999999972</v>
      </c>
      <c r="G1087" s="85">
        <v>1</v>
      </c>
      <c r="H1087" s="113"/>
      <c r="P1087" s="21" t="str">
        <f t="shared" si="468"/>
        <v>B</v>
      </c>
      <c r="Q1087" s="85">
        <f t="shared" si="470"/>
        <v>-5.3000000000000114</v>
      </c>
      <c r="R1087" s="85">
        <f t="shared" si="466"/>
        <v>0.36999999999999922</v>
      </c>
      <c r="S1087" s="85">
        <f t="shared" si="466"/>
        <v>3.5</v>
      </c>
      <c r="T1087" s="85">
        <f t="shared" si="466"/>
        <v>-17</v>
      </c>
      <c r="U1087" s="85">
        <f t="shared" si="466"/>
        <v>-11.499999999999972</v>
      </c>
      <c r="V1087" s="85">
        <f t="shared" si="466"/>
        <v>1</v>
      </c>
      <c r="W1087" s="33"/>
      <c r="X1087" s="85">
        <f t="shared" si="469"/>
        <v>0</v>
      </c>
      <c r="Y1087" s="85">
        <f t="shared" si="467"/>
        <v>0</v>
      </c>
      <c r="Z1087" s="85">
        <f t="shared" si="467"/>
        <v>0</v>
      </c>
      <c r="AA1087" s="85">
        <f t="shared" si="467"/>
        <v>0</v>
      </c>
      <c r="AB1087" s="85">
        <f t="shared" si="467"/>
        <v>0</v>
      </c>
      <c r="AC1087" s="85">
        <f t="shared" si="467"/>
        <v>0</v>
      </c>
    </row>
    <row r="1088" spans="1:29" x14ac:dyDescent="0.3">
      <c r="A1088" s="67">
        <v>18000</v>
      </c>
      <c r="B1088" s="85">
        <v>-7.5500000000000114</v>
      </c>
      <c r="C1088" s="85">
        <v>0.35999999999999943</v>
      </c>
      <c r="D1088" s="85">
        <v>12.5</v>
      </c>
      <c r="E1088" s="85">
        <v>-11.000000000000057</v>
      </c>
      <c r="F1088" s="85">
        <v>-16</v>
      </c>
      <c r="G1088" s="85">
        <v>0.99999999999999289</v>
      </c>
      <c r="H1088" s="113"/>
      <c r="P1088" s="21" t="str">
        <f t="shared" si="468"/>
        <v>B</v>
      </c>
      <c r="Q1088" s="85">
        <f t="shared" si="470"/>
        <v>-7.5500000000000114</v>
      </c>
      <c r="R1088" s="85">
        <f t="shared" si="466"/>
        <v>0.35999999999999943</v>
      </c>
      <c r="S1088" s="85">
        <f t="shared" si="466"/>
        <v>12.5</v>
      </c>
      <c r="T1088" s="85">
        <f t="shared" si="466"/>
        <v>-11.000000000000057</v>
      </c>
      <c r="U1088" s="85">
        <f t="shared" si="466"/>
        <v>-16</v>
      </c>
      <c r="V1088" s="85">
        <f t="shared" si="466"/>
        <v>0.99999999999999289</v>
      </c>
      <c r="W1088" s="33"/>
      <c r="X1088" s="85">
        <f t="shared" si="469"/>
        <v>0</v>
      </c>
      <c r="Y1088" s="85">
        <f t="shared" si="467"/>
        <v>0</v>
      </c>
      <c r="Z1088" s="85">
        <f t="shared" si="467"/>
        <v>0</v>
      </c>
      <c r="AA1088" s="85">
        <f t="shared" si="467"/>
        <v>0</v>
      </c>
      <c r="AB1088" s="85">
        <f t="shared" si="467"/>
        <v>0</v>
      </c>
      <c r="AC1088" s="85">
        <f t="shared" si="467"/>
        <v>0</v>
      </c>
    </row>
    <row r="1089" spans="1:29" x14ac:dyDescent="0.3">
      <c r="A1089" s="67">
        <v>18100</v>
      </c>
      <c r="B1089" s="85">
        <v>-10.600000000000023</v>
      </c>
      <c r="C1089" s="85">
        <v>0.30999999999999872</v>
      </c>
      <c r="D1089" s="85">
        <v>22</v>
      </c>
      <c r="E1089" s="85">
        <v>-2.5</v>
      </c>
      <c r="F1089" s="85">
        <v>-19.500000000000014</v>
      </c>
      <c r="G1089" s="85">
        <v>1.5</v>
      </c>
      <c r="H1089" s="113"/>
      <c r="P1089" s="21" t="str">
        <f t="shared" si="468"/>
        <v>B</v>
      </c>
      <c r="Q1089" s="85">
        <f t="shared" si="470"/>
        <v>-10.600000000000023</v>
      </c>
      <c r="R1089" s="85">
        <f t="shared" si="466"/>
        <v>0.30999999999999872</v>
      </c>
      <c r="S1089" s="85">
        <f t="shared" si="466"/>
        <v>22</v>
      </c>
      <c r="T1089" s="85">
        <f t="shared" si="466"/>
        <v>-2.5</v>
      </c>
      <c r="U1089" s="85">
        <f t="shared" si="466"/>
        <v>-19.500000000000014</v>
      </c>
      <c r="V1089" s="85">
        <f t="shared" si="466"/>
        <v>1.5</v>
      </c>
      <c r="W1089" s="33"/>
      <c r="X1089" s="85">
        <f t="shared" si="469"/>
        <v>0</v>
      </c>
      <c r="Y1089" s="85">
        <f t="shared" si="467"/>
        <v>0</v>
      </c>
      <c r="Z1089" s="85">
        <f t="shared" si="467"/>
        <v>0</v>
      </c>
      <c r="AA1089" s="85">
        <f t="shared" si="467"/>
        <v>0</v>
      </c>
      <c r="AB1089" s="85">
        <f t="shared" si="467"/>
        <v>0</v>
      </c>
      <c r="AC1089" s="85">
        <f t="shared" si="467"/>
        <v>0</v>
      </c>
    </row>
    <row r="1090" spans="1:29" x14ac:dyDescent="0.3">
      <c r="A1090" s="67">
        <v>18200</v>
      </c>
      <c r="B1090" s="85">
        <v>-16</v>
      </c>
      <c r="C1090" s="85">
        <v>6.0000000000000497E-2</v>
      </c>
      <c r="D1090" s="85">
        <v>26.5</v>
      </c>
      <c r="E1090" s="85">
        <v>10.000000000000057</v>
      </c>
      <c r="F1090" s="85">
        <v>-15</v>
      </c>
      <c r="G1090" s="85">
        <v>1</v>
      </c>
      <c r="H1090" s="113"/>
      <c r="P1090" s="21" t="str">
        <f t="shared" si="468"/>
        <v>B</v>
      </c>
      <c r="Q1090" s="85">
        <f t="shared" si="470"/>
        <v>-16</v>
      </c>
      <c r="R1090" s="85">
        <f t="shared" si="466"/>
        <v>6.0000000000000497E-2</v>
      </c>
      <c r="S1090" s="85">
        <f t="shared" si="466"/>
        <v>26.5</v>
      </c>
      <c r="T1090" s="85">
        <f t="shared" si="466"/>
        <v>10.000000000000057</v>
      </c>
      <c r="U1090" s="85">
        <f t="shared" si="466"/>
        <v>-15</v>
      </c>
      <c r="V1090" s="85">
        <f t="shared" si="466"/>
        <v>1</v>
      </c>
      <c r="W1090" s="33"/>
      <c r="X1090" s="85">
        <f t="shared" si="469"/>
        <v>0</v>
      </c>
      <c r="Y1090" s="85">
        <f t="shared" si="467"/>
        <v>0</v>
      </c>
      <c r="Z1090" s="85">
        <f t="shared" si="467"/>
        <v>0</v>
      </c>
      <c r="AA1090" s="85">
        <f t="shared" si="467"/>
        <v>0</v>
      </c>
      <c r="AB1090" s="85">
        <f t="shared" si="467"/>
        <v>0</v>
      </c>
      <c r="AC1090" s="85">
        <f t="shared" si="467"/>
        <v>0</v>
      </c>
    </row>
    <row r="1091" spans="1:29" x14ac:dyDescent="0.3">
      <c r="A1091" s="67">
        <v>18300</v>
      </c>
      <c r="B1091" s="85">
        <v>-28.649999999999977</v>
      </c>
      <c r="C1091" s="85">
        <v>-1.0399999999999991</v>
      </c>
      <c r="D1091" s="85">
        <v>0</v>
      </c>
      <c r="E1091" s="85">
        <v>20.000000000000057</v>
      </c>
      <c r="F1091" s="85">
        <v>22</v>
      </c>
      <c r="G1091" s="85">
        <v>0</v>
      </c>
      <c r="H1091" s="113"/>
      <c r="P1091" s="21" t="str">
        <f t="shared" si="468"/>
        <v>B</v>
      </c>
      <c r="Q1091" s="85">
        <f t="shared" si="470"/>
        <v>-28.649999999999977</v>
      </c>
      <c r="R1091" s="85">
        <f t="shared" si="466"/>
        <v>-1.0399999999999991</v>
      </c>
      <c r="S1091" s="85">
        <f t="shared" si="466"/>
        <v>0</v>
      </c>
      <c r="T1091" s="85">
        <f t="shared" si="466"/>
        <v>20.000000000000057</v>
      </c>
      <c r="U1091" s="85">
        <f t="shared" si="466"/>
        <v>22</v>
      </c>
      <c r="V1091" s="85">
        <f t="shared" si="466"/>
        <v>0</v>
      </c>
      <c r="W1091" s="33"/>
      <c r="X1091" s="85">
        <f t="shared" si="469"/>
        <v>0</v>
      </c>
      <c r="Y1091" s="85">
        <f t="shared" si="467"/>
        <v>0</v>
      </c>
      <c r="Z1091" s="85">
        <f t="shared" si="467"/>
        <v>0</v>
      </c>
      <c r="AA1091" s="85">
        <f t="shared" si="467"/>
        <v>0</v>
      </c>
      <c r="AB1091" s="85">
        <f t="shared" si="467"/>
        <v>0</v>
      </c>
      <c r="AC1091" s="85">
        <f t="shared" si="467"/>
        <v>0</v>
      </c>
    </row>
    <row r="1092" spans="1:29" x14ac:dyDescent="0.3">
      <c r="A1092" s="67">
        <v>18400</v>
      </c>
      <c r="B1092" s="85">
        <v>-32.300000000000011</v>
      </c>
      <c r="C1092" s="85">
        <v>-1.4800000000000004</v>
      </c>
      <c r="D1092" s="85">
        <v>-17.500000000000114</v>
      </c>
      <c r="E1092" s="85">
        <v>13</v>
      </c>
      <c r="F1092" s="85">
        <v>37.5</v>
      </c>
      <c r="G1092" s="85">
        <v>-1</v>
      </c>
      <c r="H1092" s="113"/>
      <c r="P1092" s="21" t="str">
        <f t="shared" si="468"/>
        <v>B</v>
      </c>
      <c r="Q1092" s="85">
        <f t="shared" si="470"/>
        <v>-32.300000000000011</v>
      </c>
      <c r="R1092" s="85">
        <f t="shared" si="466"/>
        <v>-1.4800000000000004</v>
      </c>
      <c r="S1092" s="85">
        <f t="shared" si="466"/>
        <v>-17.500000000000114</v>
      </c>
      <c r="T1092" s="85">
        <f t="shared" si="466"/>
        <v>13</v>
      </c>
      <c r="U1092" s="85">
        <f t="shared" si="466"/>
        <v>37.5</v>
      </c>
      <c r="V1092" s="85">
        <f t="shared" si="466"/>
        <v>-1</v>
      </c>
      <c r="W1092" s="33"/>
      <c r="X1092" s="85">
        <f t="shared" si="469"/>
        <v>0</v>
      </c>
      <c r="Y1092" s="85">
        <f t="shared" si="467"/>
        <v>0</v>
      </c>
      <c r="Z1092" s="85">
        <f t="shared" si="467"/>
        <v>0</v>
      </c>
      <c r="AA1092" s="85">
        <f t="shared" si="467"/>
        <v>0</v>
      </c>
      <c r="AB1092" s="85">
        <f t="shared" si="467"/>
        <v>0</v>
      </c>
      <c r="AC1092" s="85">
        <f t="shared" si="467"/>
        <v>0</v>
      </c>
    </row>
    <row r="1093" spans="1:29" x14ac:dyDescent="0.3">
      <c r="A1093" s="68" t="s">
        <v>120</v>
      </c>
      <c r="B1093" s="87">
        <v>5.4499999999999975</v>
      </c>
      <c r="C1093" s="87">
        <v>5.5799999999999983</v>
      </c>
      <c r="D1093" s="87">
        <v>33.999999999999915</v>
      </c>
      <c r="E1093" s="87">
        <v>-94.999999999999886</v>
      </c>
      <c r="F1093" s="87">
        <v>-72.499999999999972</v>
      </c>
      <c r="G1093" s="87">
        <v>1.5</v>
      </c>
      <c r="H1093" s="114"/>
      <c r="I1093" s="105">
        <f>Q1093</f>
        <v>-100.40000000000003</v>
      </c>
      <c r="J1093" s="105">
        <f>R1093</f>
        <v>-1.4200000000000017</v>
      </c>
      <c r="K1093" s="105">
        <f t="shared" ref="K1093:N1093" si="471">S1093</f>
        <v>46.999999999999886</v>
      </c>
      <c r="L1093" s="105">
        <f t="shared" si="471"/>
        <v>12.500000000000057</v>
      </c>
      <c r="M1093" s="105">
        <f t="shared" si="471"/>
        <v>-2.4999999999999858</v>
      </c>
      <c r="N1093" s="105">
        <f t="shared" si="471"/>
        <v>3.4999999999999929</v>
      </c>
      <c r="P1093" s="21"/>
      <c r="Q1093" s="106">
        <f t="shared" ref="Q1093:V1093" si="472">+SUM(Q1077:Q1092)</f>
        <v>-100.40000000000003</v>
      </c>
      <c r="R1093" s="106">
        <f t="shared" si="472"/>
        <v>-1.4200000000000017</v>
      </c>
      <c r="S1093" s="106">
        <f t="shared" si="472"/>
        <v>46.999999999999886</v>
      </c>
      <c r="T1093" s="106">
        <f t="shared" si="472"/>
        <v>12.500000000000057</v>
      </c>
      <c r="U1093" s="106">
        <f t="shared" si="472"/>
        <v>-2.4999999999999858</v>
      </c>
      <c r="V1093" s="106">
        <f t="shared" si="472"/>
        <v>3.4999999999999929</v>
      </c>
      <c r="W1093" s="33"/>
      <c r="X1093" s="33"/>
      <c r="Y1093" s="33"/>
      <c r="Z1093" s="33"/>
      <c r="AA1093" s="33"/>
      <c r="AB1093" s="33"/>
      <c r="AC1093" s="33"/>
    </row>
    <row r="1095" spans="1:29" x14ac:dyDescent="0.3">
      <c r="A1095" s="69" t="s">
        <v>134</v>
      </c>
      <c r="B1095" s="69" t="s">
        <v>135</v>
      </c>
      <c r="C1095" s="69" t="s">
        <v>4</v>
      </c>
      <c r="D1095" s="97"/>
      <c r="E1095" s="97"/>
      <c r="F1095" s="69" t="s">
        <v>136</v>
      </c>
      <c r="G1095" s="69" t="s">
        <v>6</v>
      </c>
      <c r="H1095" s="82"/>
    </row>
    <row r="1096" spans="1:29" x14ac:dyDescent="0.3">
      <c r="A1096" s="94">
        <v>17860.05</v>
      </c>
      <c r="B1096" s="83">
        <v>17900</v>
      </c>
      <c r="C1096" s="95">
        <v>44980</v>
      </c>
      <c r="D1096" s="95"/>
      <c r="E1096" s="33"/>
      <c r="F1096" s="98">
        <v>44963</v>
      </c>
      <c r="G1096" s="96">
        <v>0.56859953703703703</v>
      </c>
      <c r="H1096" s="112"/>
    </row>
    <row r="1097" spans="1:29" x14ac:dyDescent="0.3">
      <c r="A1097" s="91" t="s">
        <v>128</v>
      </c>
      <c r="B1097" s="92" t="s">
        <v>121</v>
      </c>
      <c r="C1097" s="92" t="s">
        <v>122</v>
      </c>
      <c r="D1097" s="92" t="s">
        <v>123</v>
      </c>
      <c r="E1097" s="92" t="s">
        <v>124</v>
      </c>
      <c r="F1097" s="92" t="s">
        <v>125</v>
      </c>
      <c r="G1097" s="92" t="s">
        <v>126</v>
      </c>
      <c r="H1097" s="92"/>
    </row>
    <row r="1098" spans="1:29" x14ac:dyDescent="0.3">
      <c r="A1098" s="68" t="s">
        <v>44</v>
      </c>
      <c r="B1098" s="68" t="s">
        <v>33</v>
      </c>
      <c r="C1098" s="68" t="s">
        <v>32</v>
      </c>
      <c r="D1098" s="68" t="s">
        <v>113</v>
      </c>
      <c r="E1098" s="68" t="s">
        <v>115</v>
      </c>
      <c r="F1098" s="68" t="s">
        <v>112</v>
      </c>
      <c r="G1098" s="68" t="s">
        <v>114</v>
      </c>
      <c r="H1098" s="82"/>
      <c r="P1098" s="21"/>
      <c r="Q1098" s="106">
        <f>+SUM(Q1099:Q1114)</f>
        <v>12.300000000000068</v>
      </c>
      <c r="R1098" s="106">
        <f t="shared" ref="R1098:V1098" si="473">+SUM(R1099:R1114)</f>
        <v>0.58999999999999986</v>
      </c>
      <c r="S1098" s="106">
        <f t="shared" si="473"/>
        <v>30</v>
      </c>
      <c r="T1098" s="106">
        <f t="shared" si="473"/>
        <v>-25.500000000000114</v>
      </c>
      <c r="U1098" s="106">
        <f t="shared" si="473"/>
        <v>-9.5</v>
      </c>
      <c r="V1098" s="106">
        <f t="shared" si="473"/>
        <v>-1</v>
      </c>
      <c r="W1098" s="33"/>
      <c r="X1098" s="33"/>
      <c r="Y1098" s="33"/>
      <c r="Z1098" s="33"/>
      <c r="AA1098" s="33"/>
      <c r="AB1098" s="33"/>
      <c r="AC1098" s="33"/>
    </row>
    <row r="1099" spans="1:29" x14ac:dyDescent="0.3">
      <c r="A1099" s="67">
        <v>17400</v>
      </c>
      <c r="B1099" s="85">
        <v>-0.54999999999995453</v>
      </c>
      <c r="C1099" s="85">
        <v>-0.1899999999999995</v>
      </c>
      <c r="D1099" s="85">
        <v>-3</v>
      </c>
      <c r="E1099" s="85">
        <v>-1.5000000000000568</v>
      </c>
      <c r="F1099" s="85">
        <v>4</v>
      </c>
      <c r="G1099" s="85">
        <v>0</v>
      </c>
      <c r="H1099" s="113"/>
      <c r="I1099" s="105">
        <f t="shared" ref="I1099:N1099" si="474">Q1098</f>
        <v>12.300000000000068</v>
      </c>
      <c r="J1099" s="105">
        <f t="shared" si="474"/>
        <v>0.58999999999999986</v>
      </c>
      <c r="K1099" s="105">
        <f t="shared" si="474"/>
        <v>30</v>
      </c>
      <c r="L1099" s="105">
        <f t="shared" si="474"/>
        <v>-25.500000000000114</v>
      </c>
      <c r="M1099" s="105">
        <f t="shared" si="474"/>
        <v>-9.5</v>
      </c>
      <c r="N1099" s="105">
        <f t="shared" si="474"/>
        <v>-1</v>
      </c>
      <c r="P1099" s="21" t="str">
        <f>IF(A1099&gt;=$B$1096,"A","B")</f>
        <v>B</v>
      </c>
      <c r="Q1099" s="85">
        <f t="shared" ref="Q1099:V1114" si="475">IF($P1099="B",B1099,0)</f>
        <v>-0.54999999999995453</v>
      </c>
      <c r="R1099" s="85">
        <f t="shared" si="475"/>
        <v>-0.1899999999999995</v>
      </c>
      <c r="S1099" s="85">
        <f t="shared" si="475"/>
        <v>-3</v>
      </c>
      <c r="T1099" s="85">
        <f t="shared" si="475"/>
        <v>-1.5000000000000568</v>
      </c>
      <c r="U1099" s="85">
        <f t="shared" si="475"/>
        <v>4</v>
      </c>
      <c r="V1099" s="85">
        <f t="shared" si="475"/>
        <v>0</v>
      </c>
      <c r="W1099" s="33"/>
      <c r="X1099" s="85">
        <f>IF($P1099="A",B1099,0)</f>
        <v>0</v>
      </c>
      <c r="Y1099" s="85">
        <f t="shared" ref="Y1099:AC1114" si="476">IF($P1099="A",C1099,0)</f>
        <v>0</v>
      </c>
      <c r="Z1099" s="85">
        <f t="shared" si="476"/>
        <v>0</v>
      </c>
      <c r="AA1099" s="85">
        <f t="shared" si="476"/>
        <v>0</v>
      </c>
      <c r="AB1099" s="85">
        <f t="shared" si="476"/>
        <v>0</v>
      </c>
      <c r="AC1099" s="85">
        <f t="shared" si="476"/>
        <v>0</v>
      </c>
    </row>
    <row r="1100" spans="1:29" x14ac:dyDescent="0.3">
      <c r="A1100" s="67">
        <v>17500</v>
      </c>
      <c r="B1100" s="85">
        <v>1.6000000000000227</v>
      </c>
      <c r="C1100" s="85">
        <v>0.10999999999999943</v>
      </c>
      <c r="D1100" s="85">
        <v>8.9999999999999432</v>
      </c>
      <c r="E1100" s="85">
        <v>0</v>
      </c>
      <c r="F1100" s="85">
        <v>-2</v>
      </c>
      <c r="G1100" s="85">
        <v>0</v>
      </c>
      <c r="H1100" s="113"/>
      <c r="P1100" s="21" t="str">
        <f t="shared" ref="P1100:P1114" si="477">IF(A1100&gt;=$B$1096,"A","B")</f>
        <v>B</v>
      </c>
      <c r="Q1100" s="85">
        <f t="shared" si="475"/>
        <v>1.6000000000000227</v>
      </c>
      <c r="R1100" s="85">
        <f t="shared" si="475"/>
        <v>0.10999999999999943</v>
      </c>
      <c r="S1100" s="85">
        <f t="shared" si="475"/>
        <v>8.9999999999999432</v>
      </c>
      <c r="T1100" s="85">
        <f t="shared" si="475"/>
        <v>0</v>
      </c>
      <c r="U1100" s="85">
        <f t="shared" si="475"/>
        <v>-2</v>
      </c>
      <c r="V1100" s="85">
        <f t="shared" si="475"/>
        <v>0</v>
      </c>
      <c r="W1100" s="33"/>
      <c r="X1100" s="85">
        <f t="shared" ref="X1100:X1114" si="478">IF($P1100="A",B1100,0)</f>
        <v>0</v>
      </c>
      <c r="Y1100" s="85">
        <f t="shared" si="476"/>
        <v>0</v>
      </c>
      <c r="Z1100" s="85">
        <f t="shared" si="476"/>
        <v>0</v>
      </c>
      <c r="AA1100" s="85">
        <f t="shared" si="476"/>
        <v>0</v>
      </c>
      <c r="AB1100" s="85">
        <f t="shared" si="476"/>
        <v>0</v>
      </c>
      <c r="AC1100" s="85">
        <f t="shared" si="476"/>
        <v>0</v>
      </c>
    </row>
    <row r="1101" spans="1:29" x14ac:dyDescent="0.3">
      <c r="A1101" s="67">
        <v>17600</v>
      </c>
      <c r="B1101" s="85">
        <v>1.6999999999999886</v>
      </c>
      <c r="C1101" s="85">
        <v>8.0000000000000071E-2</v>
      </c>
      <c r="D1101" s="85">
        <v>8.0000000000000568</v>
      </c>
      <c r="E1101" s="85">
        <v>-1.5000000000000568</v>
      </c>
      <c r="F1101" s="85">
        <v>-1</v>
      </c>
      <c r="G1101" s="85">
        <v>-0.5</v>
      </c>
      <c r="H1101" s="113"/>
      <c r="P1101" s="21" t="str">
        <f t="shared" si="477"/>
        <v>B</v>
      </c>
      <c r="Q1101" s="85">
        <f t="shared" si="475"/>
        <v>1.6999999999999886</v>
      </c>
      <c r="R1101" s="85">
        <f t="shared" si="475"/>
        <v>8.0000000000000071E-2</v>
      </c>
      <c r="S1101" s="85">
        <f t="shared" si="475"/>
        <v>8.0000000000000568</v>
      </c>
      <c r="T1101" s="85">
        <f t="shared" si="475"/>
        <v>-1.5000000000000568</v>
      </c>
      <c r="U1101" s="85">
        <f t="shared" si="475"/>
        <v>-1</v>
      </c>
      <c r="V1101" s="85">
        <f t="shared" si="475"/>
        <v>-0.5</v>
      </c>
      <c r="W1101" s="33"/>
      <c r="X1101" s="85">
        <f t="shared" si="478"/>
        <v>0</v>
      </c>
      <c r="Y1101" s="85">
        <f t="shared" si="476"/>
        <v>0</v>
      </c>
      <c r="Z1101" s="85">
        <f t="shared" si="476"/>
        <v>0</v>
      </c>
      <c r="AA1101" s="85">
        <f t="shared" si="476"/>
        <v>0</v>
      </c>
      <c r="AB1101" s="85">
        <f t="shared" si="476"/>
        <v>0</v>
      </c>
      <c r="AC1101" s="85">
        <f t="shared" si="476"/>
        <v>0</v>
      </c>
    </row>
    <row r="1102" spans="1:29" x14ac:dyDescent="0.3">
      <c r="A1102" s="67">
        <v>17700</v>
      </c>
      <c r="B1102" s="85">
        <v>4.6000000000000227</v>
      </c>
      <c r="C1102" s="85">
        <v>0.29999999999999893</v>
      </c>
      <c r="D1102" s="85">
        <v>10</v>
      </c>
      <c r="E1102" s="85">
        <v>-9</v>
      </c>
      <c r="F1102" s="85">
        <v>-5.4999999999999432</v>
      </c>
      <c r="G1102" s="85">
        <v>-0.5</v>
      </c>
      <c r="H1102" s="113"/>
      <c r="P1102" s="21" t="str">
        <f t="shared" si="477"/>
        <v>B</v>
      </c>
      <c r="Q1102" s="85">
        <f t="shared" si="475"/>
        <v>4.6000000000000227</v>
      </c>
      <c r="R1102" s="85">
        <f t="shared" si="475"/>
        <v>0.29999999999999893</v>
      </c>
      <c r="S1102" s="85">
        <f t="shared" si="475"/>
        <v>10</v>
      </c>
      <c r="T1102" s="85">
        <f t="shared" si="475"/>
        <v>-9</v>
      </c>
      <c r="U1102" s="85">
        <f t="shared" si="475"/>
        <v>-5.4999999999999432</v>
      </c>
      <c r="V1102" s="85">
        <f t="shared" si="475"/>
        <v>-0.5</v>
      </c>
      <c r="W1102" s="33"/>
      <c r="X1102" s="85">
        <f t="shared" si="478"/>
        <v>0</v>
      </c>
      <c r="Y1102" s="85">
        <f t="shared" si="476"/>
        <v>0</v>
      </c>
      <c r="Z1102" s="85">
        <f t="shared" si="476"/>
        <v>0</v>
      </c>
      <c r="AA1102" s="85">
        <f t="shared" si="476"/>
        <v>0</v>
      </c>
      <c r="AB1102" s="85">
        <f t="shared" si="476"/>
        <v>0</v>
      </c>
      <c r="AC1102" s="85">
        <f t="shared" si="476"/>
        <v>0</v>
      </c>
    </row>
    <row r="1103" spans="1:29" x14ac:dyDescent="0.3">
      <c r="A1103" s="67">
        <v>17800</v>
      </c>
      <c r="B1103" s="85">
        <v>4.9499999999999886</v>
      </c>
      <c r="C1103" s="85">
        <v>0.29000000000000092</v>
      </c>
      <c r="D1103" s="85">
        <v>6</v>
      </c>
      <c r="E1103" s="85">
        <v>-13.5</v>
      </c>
      <c r="F1103" s="85">
        <v>-5.0000000000000568</v>
      </c>
      <c r="G1103" s="85">
        <v>0</v>
      </c>
      <c r="H1103" s="113"/>
      <c r="P1103" s="21" t="str">
        <f t="shared" si="477"/>
        <v>B</v>
      </c>
      <c r="Q1103" s="85">
        <f t="shared" si="475"/>
        <v>4.9499999999999886</v>
      </c>
      <c r="R1103" s="85">
        <f t="shared" si="475"/>
        <v>0.29000000000000092</v>
      </c>
      <c r="S1103" s="85">
        <f t="shared" si="475"/>
        <v>6</v>
      </c>
      <c r="T1103" s="85">
        <f t="shared" si="475"/>
        <v>-13.5</v>
      </c>
      <c r="U1103" s="85">
        <f t="shared" si="475"/>
        <v>-5.0000000000000568</v>
      </c>
      <c r="V1103" s="85">
        <f t="shared" si="475"/>
        <v>0</v>
      </c>
      <c r="W1103" s="33"/>
      <c r="X1103" s="85">
        <f t="shared" si="478"/>
        <v>0</v>
      </c>
      <c r="Y1103" s="85">
        <f t="shared" si="476"/>
        <v>0</v>
      </c>
      <c r="Z1103" s="85">
        <f t="shared" si="476"/>
        <v>0</v>
      </c>
      <c r="AA1103" s="85">
        <f t="shared" si="476"/>
        <v>0</v>
      </c>
      <c r="AB1103" s="85">
        <f t="shared" si="476"/>
        <v>0</v>
      </c>
      <c r="AC1103" s="85">
        <f t="shared" si="476"/>
        <v>0</v>
      </c>
    </row>
    <row r="1104" spans="1:29" x14ac:dyDescent="0.3">
      <c r="A1104" s="67">
        <v>17900</v>
      </c>
      <c r="B1104" s="85">
        <v>8.8000000000000114</v>
      </c>
      <c r="C1104" s="85">
        <v>0.55999999999999872</v>
      </c>
      <c r="D1104" s="85">
        <v>4.5</v>
      </c>
      <c r="E1104" s="85">
        <v>-27.5</v>
      </c>
      <c r="F1104" s="85">
        <v>-11.500000000000057</v>
      </c>
      <c r="G1104" s="85">
        <v>0</v>
      </c>
      <c r="H1104" s="113"/>
      <c r="P1104" s="21" t="str">
        <f t="shared" si="477"/>
        <v>A</v>
      </c>
      <c r="Q1104" s="85">
        <f>IF($P1104="B",B1104,0)</f>
        <v>0</v>
      </c>
      <c r="R1104" s="85">
        <f t="shared" si="475"/>
        <v>0</v>
      </c>
      <c r="S1104" s="85">
        <f t="shared" si="475"/>
        <v>0</v>
      </c>
      <c r="T1104" s="85">
        <f t="shared" si="475"/>
        <v>0</v>
      </c>
      <c r="U1104" s="85">
        <f t="shared" si="475"/>
        <v>0</v>
      </c>
      <c r="V1104" s="85">
        <f t="shared" si="475"/>
        <v>0</v>
      </c>
      <c r="W1104" s="33"/>
      <c r="X1104" s="85">
        <f t="shared" si="478"/>
        <v>8.8000000000000114</v>
      </c>
      <c r="Y1104" s="85">
        <f t="shared" si="476"/>
        <v>0.55999999999999872</v>
      </c>
      <c r="Z1104" s="85">
        <f t="shared" si="476"/>
        <v>4.5</v>
      </c>
      <c r="AA1104" s="85">
        <f t="shared" si="476"/>
        <v>-27.5</v>
      </c>
      <c r="AB1104" s="85">
        <f t="shared" si="476"/>
        <v>-11.500000000000057</v>
      </c>
      <c r="AC1104" s="85">
        <f t="shared" si="476"/>
        <v>0</v>
      </c>
    </row>
    <row r="1105" spans="1:29" x14ac:dyDescent="0.3">
      <c r="A1105" s="67">
        <v>18000</v>
      </c>
      <c r="B1105" s="85">
        <v>7.7000000000000028</v>
      </c>
      <c r="C1105" s="85">
        <v>0.48999999999999844</v>
      </c>
      <c r="D1105" s="85">
        <v>5.5</v>
      </c>
      <c r="E1105" s="85">
        <v>-24.5</v>
      </c>
      <c r="F1105" s="85">
        <v>-11.5</v>
      </c>
      <c r="G1105" s="85">
        <v>0</v>
      </c>
      <c r="H1105" s="113"/>
      <c r="P1105" s="21" t="str">
        <f t="shared" si="477"/>
        <v>A</v>
      </c>
      <c r="Q1105" s="85">
        <f t="shared" ref="Q1105:Q1114" si="479">IF($P1105="B",B1105,0)</f>
        <v>0</v>
      </c>
      <c r="R1105" s="85">
        <f t="shared" si="475"/>
        <v>0</v>
      </c>
      <c r="S1105" s="85">
        <f t="shared" si="475"/>
        <v>0</v>
      </c>
      <c r="T1105" s="85">
        <f t="shared" si="475"/>
        <v>0</v>
      </c>
      <c r="U1105" s="85">
        <f t="shared" si="475"/>
        <v>0</v>
      </c>
      <c r="V1105" s="85">
        <f t="shared" si="475"/>
        <v>0</v>
      </c>
      <c r="W1105" s="33"/>
      <c r="X1105" s="85">
        <f t="shared" si="478"/>
        <v>7.7000000000000028</v>
      </c>
      <c r="Y1105" s="85">
        <f t="shared" si="476"/>
        <v>0.48999999999999844</v>
      </c>
      <c r="Z1105" s="85">
        <f t="shared" si="476"/>
        <v>5.5</v>
      </c>
      <c r="AA1105" s="85">
        <f t="shared" si="476"/>
        <v>-24.5</v>
      </c>
      <c r="AB1105" s="85">
        <f t="shared" si="476"/>
        <v>-11.5</v>
      </c>
      <c r="AC1105" s="85">
        <f t="shared" si="476"/>
        <v>0</v>
      </c>
    </row>
    <row r="1106" spans="1:29" x14ac:dyDescent="0.3">
      <c r="A1106" s="67">
        <v>18100</v>
      </c>
      <c r="B1106" s="85">
        <v>6</v>
      </c>
      <c r="C1106" s="85">
        <v>0.39000000000000057</v>
      </c>
      <c r="D1106" s="85">
        <v>10</v>
      </c>
      <c r="E1106" s="85">
        <v>-16.499999999999886</v>
      </c>
      <c r="F1106" s="85">
        <v>-11.5</v>
      </c>
      <c r="G1106" s="85">
        <v>0</v>
      </c>
      <c r="H1106" s="113"/>
      <c r="P1106" s="21" t="str">
        <f t="shared" si="477"/>
        <v>A</v>
      </c>
      <c r="Q1106" s="85">
        <f t="shared" si="479"/>
        <v>0</v>
      </c>
      <c r="R1106" s="85">
        <f t="shared" si="475"/>
        <v>0</v>
      </c>
      <c r="S1106" s="85">
        <f t="shared" si="475"/>
        <v>0</v>
      </c>
      <c r="T1106" s="85">
        <f t="shared" si="475"/>
        <v>0</v>
      </c>
      <c r="U1106" s="85">
        <f t="shared" si="475"/>
        <v>0</v>
      </c>
      <c r="V1106" s="85">
        <f t="shared" si="475"/>
        <v>0</v>
      </c>
      <c r="W1106" s="33"/>
      <c r="X1106" s="85">
        <f t="shared" si="478"/>
        <v>6</v>
      </c>
      <c r="Y1106" s="85">
        <f t="shared" si="476"/>
        <v>0.39000000000000057</v>
      </c>
      <c r="Z1106" s="85">
        <f t="shared" si="476"/>
        <v>10</v>
      </c>
      <c r="AA1106" s="85">
        <f t="shared" si="476"/>
        <v>-16.499999999999886</v>
      </c>
      <c r="AB1106" s="85">
        <f t="shared" si="476"/>
        <v>-11.5</v>
      </c>
      <c r="AC1106" s="85">
        <f t="shared" si="476"/>
        <v>0</v>
      </c>
    </row>
    <row r="1107" spans="1:29" x14ac:dyDescent="0.3">
      <c r="A1107" s="67">
        <v>18200</v>
      </c>
      <c r="B1107" s="85">
        <v>4.7000000000000028</v>
      </c>
      <c r="C1107" s="85">
        <v>0.36000000000000121</v>
      </c>
      <c r="D1107" s="85">
        <v>15</v>
      </c>
      <c r="E1107" s="85">
        <v>-7.9999999999999432</v>
      </c>
      <c r="F1107" s="85">
        <v>-12</v>
      </c>
      <c r="G1107" s="85">
        <v>0.5</v>
      </c>
      <c r="H1107" s="113"/>
      <c r="P1107" s="21" t="str">
        <f t="shared" si="477"/>
        <v>A</v>
      </c>
      <c r="Q1107" s="85">
        <f t="shared" si="479"/>
        <v>0</v>
      </c>
      <c r="R1107" s="85">
        <f t="shared" si="475"/>
        <v>0</v>
      </c>
      <c r="S1107" s="85">
        <f t="shared" si="475"/>
        <v>0</v>
      </c>
      <c r="T1107" s="85">
        <f t="shared" si="475"/>
        <v>0</v>
      </c>
      <c r="U1107" s="85">
        <f t="shared" si="475"/>
        <v>0</v>
      </c>
      <c r="V1107" s="85">
        <f t="shared" si="475"/>
        <v>0</v>
      </c>
      <c r="W1107" s="33"/>
      <c r="X1107" s="85">
        <f t="shared" si="478"/>
        <v>4.7000000000000028</v>
      </c>
      <c r="Y1107" s="85">
        <f t="shared" si="476"/>
        <v>0.36000000000000121</v>
      </c>
      <c r="Z1107" s="85">
        <f t="shared" si="476"/>
        <v>15</v>
      </c>
      <c r="AA1107" s="85">
        <f t="shared" si="476"/>
        <v>-7.9999999999999432</v>
      </c>
      <c r="AB1107" s="85">
        <f t="shared" si="476"/>
        <v>-12</v>
      </c>
      <c r="AC1107" s="85">
        <f t="shared" si="476"/>
        <v>0.5</v>
      </c>
    </row>
    <row r="1108" spans="1:29" x14ac:dyDescent="0.3">
      <c r="A1108" s="67">
        <v>18300</v>
      </c>
      <c r="B1108" s="85">
        <v>3.2000000000000028</v>
      </c>
      <c r="C1108" s="85">
        <v>0.29999999999999893</v>
      </c>
      <c r="D1108" s="85">
        <v>18</v>
      </c>
      <c r="E1108" s="85">
        <v>0</v>
      </c>
      <c r="F1108" s="85">
        <v>-11</v>
      </c>
      <c r="G1108" s="85">
        <v>0</v>
      </c>
      <c r="H1108" s="113"/>
      <c r="P1108" s="21" t="str">
        <f t="shared" si="477"/>
        <v>A</v>
      </c>
      <c r="Q1108" s="85">
        <f t="shared" si="479"/>
        <v>0</v>
      </c>
      <c r="R1108" s="85">
        <f t="shared" si="475"/>
        <v>0</v>
      </c>
      <c r="S1108" s="85">
        <f t="shared" si="475"/>
        <v>0</v>
      </c>
      <c r="T1108" s="85">
        <f t="shared" si="475"/>
        <v>0</v>
      </c>
      <c r="U1108" s="85">
        <f t="shared" si="475"/>
        <v>0</v>
      </c>
      <c r="V1108" s="85">
        <f t="shared" si="475"/>
        <v>0</v>
      </c>
      <c r="W1108" s="33"/>
      <c r="X1108" s="85">
        <f t="shared" si="478"/>
        <v>3.2000000000000028</v>
      </c>
      <c r="Y1108" s="85">
        <f t="shared" si="476"/>
        <v>0.29999999999999893</v>
      </c>
      <c r="Z1108" s="85">
        <f t="shared" si="476"/>
        <v>18</v>
      </c>
      <c r="AA1108" s="85">
        <f t="shared" si="476"/>
        <v>0</v>
      </c>
      <c r="AB1108" s="85">
        <f t="shared" si="476"/>
        <v>-11</v>
      </c>
      <c r="AC1108" s="85">
        <f t="shared" si="476"/>
        <v>0</v>
      </c>
    </row>
    <row r="1109" spans="1:29" x14ac:dyDescent="0.3">
      <c r="A1109" s="67">
        <v>18400</v>
      </c>
      <c r="B1109" s="85">
        <v>4.6000000000000014</v>
      </c>
      <c r="C1109" s="85">
        <v>0.65000000000000036</v>
      </c>
      <c r="D1109" s="85">
        <v>37</v>
      </c>
      <c r="E1109" s="85">
        <v>9.9999999999999716</v>
      </c>
      <c r="F1109" s="85">
        <v>-23</v>
      </c>
      <c r="G1109" s="85">
        <v>0.5</v>
      </c>
      <c r="H1109" s="113"/>
      <c r="P1109" s="21" t="str">
        <f t="shared" si="477"/>
        <v>A</v>
      </c>
      <c r="Q1109" s="85">
        <f t="shared" si="479"/>
        <v>0</v>
      </c>
      <c r="R1109" s="85">
        <f t="shared" si="475"/>
        <v>0</v>
      </c>
      <c r="S1109" s="85">
        <f t="shared" si="475"/>
        <v>0</v>
      </c>
      <c r="T1109" s="85">
        <f t="shared" si="475"/>
        <v>0</v>
      </c>
      <c r="U1109" s="85">
        <f t="shared" si="475"/>
        <v>0</v>
      </c>
      <c r="V1109" s="85">
        <f t="shared" si="475"/>
        <v>0</v>
      </c>
      <c r="W1109" s="33"/>
      <c r="X1109" s="85">
        <f t="shared" si="478"/>
        <v>4.6000000000000014</v>
      </c>
      <c r="Y1109" s="85">
        <f t="shared" si="476"/>
        <v>0.65000000000000036</v>
      </c>
      <c r="Z1109" s="85">
        <f t="shared" si="476"/>
        <v>37</v>
      </c>
      <c r="AA1109" s="85">
        <f t="shared" si="476"/>
        <v>9.9999999999999716</v>
      </c>
      <c r="AB1109" s="85">
        <f t="shared" si="476"/>
        <v>-23</v>
      </c>
      <c r="AC1109" s="85">
        <f t="shared" si="476"/>
        <v>0.5</v>
      </c>
    </row>
    <row r="1110" spans="1:29" x14ac:dyDescent="0.3">
      <c r="A1110" s="67">
        <v>18500</v>
      </c>
      <c r="B1110" s="85">
        <v>3.4000000000000004</v>
      </c>
      <c r="C1110" s="85">
        <v>0.64000000000000057</v>
      </c>
      <c r="D1110" s="85">
        <v>36</v>
      </c>
      <c r="E1110" s="85">
        <v>13.999999999999972</v>
      </c>
      <c r="F1110" s="85">
        <v>-21</v>
      </c>
      <c r="G1110" s="85">
        <v>0.49999999999999956</v>
      </c>
      <c r="H1110" s="113"/>
      <c r="P1110" s="21" t="str">
        <f t="shared" si="477"/>
        <v>A</v>
      </c>
      <c r="Q1110" s="85">
        <f t="shared" si="479"/>
        <v>0</v>
      </c>
      <c r="R1110" s="85">
        <f t="shared" si="475"/>
        <v>0</v>
      </c>
      <c r="S1110" s="85">
        <f t="shared" si="475"/>
        <v>0</v>
      </c>
      <c r="T1110" s="85">
        <f t="shared" si="475"/>
        <v>0</v>
      </c>
      <c r="U1110" s="85">
        <f t="shared" si="475"/>
        <v>0</v>
      </c>
      <c r="V1110" s="85">
        <f t="shared" si="475"/>
        <v>0</v>
      </c>
      <c r="W1110" s="33"/>
      <c r="X1110" s="85">
        <f t="shared" si="478"/>
        <v>3.4000000000000004</v>
      </c>
      <c r="Y1110" s="85">
        <f t="shared" si="476"/>
        <v>0.64000000000000057</v>
      </c>
      <c r="Z1110" s="85">
        <f t="shared" si="476"/>
        <v>36</v>
      </c>
      <c r="AA1110" s="85">
        <f t="shared" si="476"/>
        <v>13.999999999999972</v>
      </c>
      <c r="AB1110" s="85">
        <f t="shared" si="476"/>
        <v>-21</v>
      </c>
      <c r="AC1110" s="85">
        <f t="shared" si="476"/>
        <v>0.49999999999999956</v>
      </c>
    </row>
    <row r="1111" spans="1:29" x14ac:dyDescent="0.3">
      <c r="A1111" s="67">
        <v>18600</v>
      </c>
      <c r="B1111" s="85">
        <v>0.84999999999999964</v>
      </c>
      <c r="C1111" s="85">
        <v>0.17999999999999972</v>
      </c>
      <c r="D1111" s="85">
        <v>12.5</v>
      </c>
      <c r="E1111" s="85">
        <v>5.4999999999999716</v>
      </c>
      <c r="F1111" s="85">
        <v>-6</v>
      </c>
      <c r="G1111" s="85">
        <v>0.5</v>
      </c>
      <c r="H1111" s="113"/>
      <c r="P1111" s="21" t="str">
        <f t="shared" si="477"/>
        <v>A</v>
      </c>
      <c r="Q1111" s="85">
        <f t="shared" si="479"/>
        <v>0</v>
      </c>
      <c r="R1111" s="85">
        <f t="shared" si="475"/>
        <v>0</v>
      </c>
      <c r="S1111" s="85">
        <f t="shared" si="475"/>
        <v>0</v>
      </c>
      <c r="T1111" s="85">
        <f t="shared" si="475"/>
        <v>0</v>
      </c>
      <c r="U1111" s="85">
        <f t="shared" si="475"/>
        <v>0</v>
      </c>
      <c r="V1111" s="85">
        <f t="shared" si="475"/>
        <v>0</v>
      </c>
      <c r="W1111" s="33"/>
      <c r="X1111" s="85">
        <f t="shared" si="478"/>
        <v>0.84999999999999964</v>
      </c>
      <c r="Y1111" s="85">
        <f t="shared" si="476"/>
        <v>0.17999999999999972</v>
      </c>
      <c r="Z1111" s="85">
        <f t="shared" si="476"/>
        <v>12.5</v>
      </c>
      <c r="AA1111" s="85">
        <f t="shared" si="476"/>
        <v>5.4999999999999716</v>
      </c>
      <c r="AB1111" s="85">
        <f t="shared" si="476"/>
        <v>-6</v>
      </c>
      <c r="AC1111" s="85">
        <f t="shared" si="476"/>
        <v>0.5</v>
      </c>
    </row>
    <row r="1112" spans="1:29" x14ac:dyDescent="0.3">
      <c r="A1112" s="67">
        <v>18700</v>
      </c>
      <c r="B1112" s="85">
        <v>0.25</v>
      </c>
      <c r="C1112" s="85">
        <v>3.0000000000001137E-2</v>
      </c>
      <c r="D1112" s="85">
        <v>4.9999999999999858</v>
      </c>
      <c r="E1112" s="85">
        <v>2.0000000000000142</v>
      </c>
      <c r="F1112" s="85">
        <v>-1.5000000000000071</v>
      </c>
      <c r="G1112" s="85">
        <v>0</v>
      </c>
      <c r="H1112" s="113"/>
      <c r="P1112" s="21" t="str">
        <f t="shared" si="477"/>
        <v>A</v>
      </c>
      <c r="Q1112" s="85">
        <f t="shared" si="479"/>
        <v>0</v>
      </c>
      <c r="R1112" s="85">
        <f t="shared" si="475"/>
        <v>0</v>
      </c>
      <c r="S1112" s="85">
        <f t="shared" si="475"/>
        <v>0</v>
      </c>
      <c r="T1112" s="85">
        <f t="shared" si="475"/>
        <v>0</v>
      </c>
      <c r="U1112" s="85">
        <f t="shared" si="475"/>
        <v>0</v>
      </c>
      <c r="V1112" s="85">
        <f t="shared" si="475"/>
        <v>0</v>
      </c>
      <c r="W1112" s="33"/>
      <c r="X1112" s="85">
        <f t="shared" si="478"/>
        <v>0.25</v>
      </c>
      <c r="Y1112" s="85">
        <f t="shared" si="476"/>
        <v>3.0000000000001137E-2</v>
      </c>
      <c r="Z1112" s="85">
        <f t="shared" si="476"/>
        <v>4.9999999999999858</v>
      </c>
      <c r="AA1112" s="85">
        <f t="shared" si="476"/>
        <v>2.0000000000000142</v>
      </c>
      <c r="AB1112" s="85">
        <f t="shared" si="476"/>
        <v>-1.5000000000000071</v>
      </c>
      <c r="AC1112" s="85">
        <f t="shared" si="476"/>
        <v>0</v>
      </c>
    </row>
    <row r="1113" spans="1:29" x14ac:dyDescent="0.3">
      <c r="A1113" s="67">
        <v>18800</v>
      </c>
      <c r="B1113" s="85">
        <v>0.45000000000000018</v>
      </c>
      <c r="C1113" s="85">
        <v>0.12999999999999901</v>
      </c>
      <c r="D1113" s="85">
        <v>7.5</v>
      </c>
      <c r="E1113" s="85">
        <v>3</v>
      </c>
      <c r="F1113" s="85">
        <v>-3.5</v>
      </c>
      <c r="G1113" s="85">
        <v>0.5</v>
      </c>
      <c r="H1113" s="113"/>
      <c r="P1113" s="21" t="str">
        <f t="shared" si="477"/>
        <v>A</v>
      </c>
      <c r="Q1113" s="85">
        <f t="shared" si="479"/>
        <v>0</v>
      </c>
      <c r="R1113" s="85">
        <f t="shared" si="475"/>
        <v>0</v>
      </c>
      <c r="S1113" s="85">
        <f t="shared" si="475"/>
        <v>0</v>
      </c>
      <c r="T1113" s="85">
        <f t="shared" si="475"/>
        <v>0</v>
      </c>
      <c r="U1113" s="85">
        <f t="shared" si="475"/>
        <v>0</v>
      </c>
      <c r="V1113" s="85">
        <f t="shared" si="475"/>
        <v>0</v>
      </c>
      <c r="W1113" s="33"/>
      <c r="X1113" s="85">
        <f t="shared" si="478"/>
        <v>0.45000000000000018</v>
      </c>
      <c r="Y1113" s="85">
        <f t="shared" si="476"/>
        <v>0.12999999999999901</v>
      </c>
      <c r="Z1113" s="85">
        <f t="shared" si="476"/>
        <v>7.5</v>
      </c>
      <c r="AA1113" s="85">
        <f t="shared" si="476"/>
        <v>3</v>
      </c>
      <c r="AB1113" s="85">
        <f t="shared" si="476"/>
        <v>-3.5</v>
      </c>
      <c r="AC1113" s="85">
        <f t="shared" si="476"/>
        <v>0.5</v>
      </c>
    </row>
    <row r="1114" spans="1:29" x14ac:dyDescent="0.3">
      <c r="A1114" s="67">
        <v>18900</v>
      </c>
      <c r="B1114" s="85">
        <v>0.60000000000000009</v>
      </c>
      <c r="C1114" s="85">
        <v>0.24000000000000021</v>
      </c>
      <c r="D1114" s="85">
        <v>10</v>
      </c>
      <c r="E1114" s="85">
        <v>4.5</v>
      </c>
      <c r="F1114" s="85">
        <v>-5.5</v>
      </c>
      <c r="G1114" s="85">
        <v>0</v>
      </c>
      <c r="H1114" s="113"/>
      <c r="P1114" s="21" t="str">
        <f t="shared" si="477"/>
        <v>A</v>
      </c>
      <c r="Q1114" s="85">
        <f t="shared" si="479"/>
        <v>0</v>
      </c>
      <c r="R1114" s="85">
        <f t="shared" si="475"/>
        <v>0</v>
      </c>
      <c r="S1114" s="85">
        <f t="shared" si="475"/>
        <v>0</v>
      </c>
      <c r="T1114" s="85">
        <f t="shared" si="475"/>
        <v>0</v>
      </c>
      <c r="U1114" s="85">
        <f t="shared" si="475"/>
        <v>0</v>
      </c>
      <c r="V1114" s="85">
        <f t="shared" si="475"/>
        <v>0</v>
      </c>
      <c r="W1114" s="33"/>
      <c r="X1114" s="85">
        <f t="shared" si="478"/>
        <v>0.60000000000000009</v>
      </c>
      <c r="Y1114" s="85">
        <f t="shared" si="476"/>
        <v>0.24000000000000021</v>
      </c>
      <c r="Z1114" s="85">
        <f t="shared" si="476"/>
        <v>10</v>
      </c>
      <c r="AA1114" s="85">
        <f t="shared" si="476"/>
        <v>4.5</v>
      </c>
      <c r="AB1114" s="85">
        <f t="shared" si="476"/>
        <v>-5.5</v>
      </c>
      <c r="AC1114" s="85">
        <f t="shared" si="476"/>
        <v>0</v>
      </c>
    </row>
    <row r="1115" spans="1:29" x14ac:dyDescent="0.3">
      <c r="A1115" s="68" t="s">
        <v>120</v>
      </c>
      <c r="B1115" s="86">
        <v>45.500000000000014</v>
      </c>
      <c r="C1115" s="86">
        <v>4.26</v>
      </c>
      <c r="D1115" s="86">
        <v>167</v>
      </c>
      <c r="E1115" s="86">
        <v>-50.999999999999901</v>
      </c>
      <c r="F1115" s="86">
        <v>-123.00000000000011</v>
      </c>
      <c r="G1115" s="86">
        <v>2.4999999999999996</v>
      </c>
      <c r="H1115" s="89"/>
      <c r="I1115" s="105">
        <f>X1115</f>
        <v>40.550000000000026</v>
      </c>
      <c r="J1115" s="105">
        <f>Y1115</f>
        <v>3.9699999999999989</v>
      </c>
      <c r="K1115" s="105">
        <f>Z1115</f>
        <v>161</v>
      </c>
      <c r="L1115" s="105">
        <f>AA1115</f>
        <v>-37.499999999999901</v>
      </c>
      <c r="M1115" s="105">
        <f t="shared" ref="M1115:N1115" si="480">AB1115</f>
        <v>-118.00000000000006</v>
      </c>
      <c r="N1115" s="105">
        <f t="shared" si="480"/>
        <v>2.4999999999999996</v>
      </c>
      <c r="P1115" s="21"/>
      <c r="Q1115" s="33"/>
      <c r="R1115" s="33"/>
      <c r="S1115" s="33"/>
      <c r="T1115" s="33"/>
      <c r="U1115" s="33"/>
      <c r="V1115" s="33"/>
      <c r="W1115" s="33"/>
      <c r="X1115" s="106">
        <f>SUM(X1099:X1114)</f>
        <v>40.550000000000026</v>
      </c>
      <c r="Y1115" s="106">
        <f t="shared" ref="Y1115:AC1115" si="481">SUM(Y1099:Y1114)</f>
        <v>3.9699999999999989</v>
      </c>
      <c r="Z1115" s="106">
        <f t="shared" si="481"/>
        <v>161</v>
      </c>
      <c r="AA1115" s="106">
        <f t="shared" si="481"/>
        <v>-37.499999999999901</v>
      </c>
      <c r="AB1115" s="106">
        <f t="shared" si="481"/>
        <v>-118.00000000000006</v>
      </c>
      <c r="AC1115" s="106">
        <f t="shared" si="481"/>
        <v>2.4999999999999996</v>
      </c>
    </row>
    <row r="1116" spans="1:29" x14ac:dyDescent="0.3">
      <c r="A1116" s="82"/>
      <c r="B1116" s="89"/>
      <c r="C1116" s="89"/>
      <c r="D1116" s="89"/>
      <c r="E1116" s="89"/>
      <c r="F1116" s="89"/>
      <c r="G1116" s="89"/>
      <c r="H1116" s="89"/>
      <c r="P1116" s="21"/>
      <c r="Q1116" s="33"/>
      <c r="R1116" s="33"/>
      <c r="S1116" s="33"/>
      <c r="T1116" s="33"/>
      <c r="U1116" s="33"/>
      <c r="V1116" s="33"/>
      <c r="W1116" s="33"/>
      <c r="X1116" s="33"/>
      <c r="Y1116" s="33"/>
      <c r="Z1116" s="33"/>
      <c r="AA1116" s="33"/>
      <c r="AB1116" s="33"/>
      <c r="AC1116" s="33"/>
    </row>
    <row r="1117" spans="1:29" x14ac:dyDescent="0.3">
      <c r="A1117" s="92" t="s">
        <v>128</v>
      </c>
      <c r="B1117" s="92" t="s">
        <v>127</v>
      </c>
      <c r="C1117" s="92" t="s">
        <v>129</v>
      </c>
      <c r="D1117" s="92" t="s">
        <v>130</v>
      </c>
      <c r="E1117" s="92" t="s">
        <v>131</v>
      </c>
      <c r="F1117" s="92" t="s">
        <v>132</v>
      </c>
      <c r="G1117" s="92" t="s">
        <v>133</v>
      </c>
      <c r="H1117" s="92"/>
      <c r="P1117" s="21"/>
      <c r="Q1117" s="33"/>
      <c r="R1117" s="33"/>
      <c r="S1117" s="33"/>
      <c r="T1117" s="33"/>
      <c r="U1117" s="33"/>
      <c r="V1117" s="33"/>
      <c r="W1117" s="33"/>
      <c r="X1117" s="33"/>
      <c r="Y1117" s="33"/>
      <c r="Z1117" s="33"/>
      <c r="AA1117" s="33"/>
      <c r="AB1117" s="33"/>
      <c r="AC1117" s="33"/>
    </row>
    <row r="1118" spans="1:29" x14ac:dyDescent="0.3">
      <c r="A1118" s="68" t="s">
        <v>44</v>
      </c>
      <c r="B1118" s="68" t="s">
        <v>36</v>
      </c>
      <c r="C1118" s="68" t="s">
        <v>37</v>
      </c>
      <c r="D1118" s="68" t="s">
        <v>118</v>
      </c>
      <c r="E1118" s="68" t="s">
        <v>116</v>
      </c>
      <c r="F1118" s="68" t="s">
        <v>119</v>
      </c>
      <c r="G1118" s="68" t="s">
        <v>117</v>
      </c>
      <c r="H1118" s="82"/>
      <c r="P1118" s="21"/>
      <c r="Q1118" s="33"/>
      <c r="R1118" s="33"/>
      <c r="S1118" s="33"/>
      <c r="T1118" s="33"/>
      <c r="U1118" s="33"/>
      <c r="V1118" s="33"/>
      <c r="W1118" s="33"/>
      <c r="X1118" s="106">
        <f t="shared" ref="X1118:AC1118" si="482">SUM(X1119:X1134)</f>
        <v>67.000000000000014</v>
      </c>
      <c r="Y1118" s="106">
        <f t="shared" si="482"/>
        <v>6.9600000000000026</v>
      </c>
      <c r="Z1118" s="106">
        <f t="shared" si="482"/>
        <v>195.49999999999997</v>
      </c>
      <c r="AA1118" s="106">
        <f t="shared" si="482"/>
        <v>-57.000000000000043</v>
      </c>
      <c r="AB1118" s="106">
        <f t="shared" si="482"/>
        <v>-158.00000000000003</v>
      </c>
      <c r="AC1118" s="106">
        <f t="shared" si="482"/>
        <v>-3.9999999999999996</v>
      </c>
    </row>
    <row r="1119" spans="1:29" x14ac:dyDescent="0.3">
      <c r="A1119" s="67">
        <v>16900</v>
      </c>
      <c r="B1119" s="85">
        <v>2.3999999999999986</v>
      </c>
      <c r="C1119" s="85">
        <v>0.66000000000000014</v>
      </c>
      <c r="D1119" s="85">
        <v>21.5</v>
      </c>
      <c r="E1119" s="85">
        <v>6.4999999999999858</v>
      </c>
      <c r="F1119" s="85">
        <v>-14</v>
      </c>
      <c r="G1119" s="85">
        <v>0</v>
      </c>
      <c r="H1119" s="113"/>
      <c r="I1119" s="105">
        <f>X1118</f>
        <v>67.000000000000014</v>
      </c>
      <c r="J1119" s="105">
        <f>Y1118</f>
        <v>6.9600000000000026</v>
      </c>
      <c r="K1119" s="105">
        <f t="shared" ref="K1119:N1119" si="483">Z1118</f>
        <v>195.49999999999997</v>
      </c>
      <c r="L1119" s="105">
        <f t="shared" si="483"/>
        <v>-57.000000000000043</v>
      </c>
      <c r="M1119" s="105">
        <f t="shared" si="483"/>
        <v>-158.00000000000003</v>
      </c>
      <c r="N1119" s="105">
        <f t="shared" si="483"/>
        <v>-3.9999999999999996</v>
      </c>
      <c r="P1119" s="21" t="str">
        <f>IF(A1119&lt;=$B$1096,"A","B")</f>
        <v>A</v>
      </c>
      <c r="Q1119" s="85">
        <f t="shared" ref="Q1119:V1134" si="484">IF($P1119="B",B1119,0)</f>
        <v>0</v>
      </c>
      <c r="R1119" s="85">
        <f t="shared" si="484"/>
        <v>0</v>
      </c>
      <c r="S1119" s="85">
        <f t="shared" si="484"/>
        <v>0</v>
      </c>
      <c r="T1119" s="85">
        <f t="shared" si="484"/>
        <v>0</v>
      </c>
      <c r="U1119" s="85">
        <f t="shared" si="484"/>
        <v>0</v>
      </c>
      <c r="V1119" s="85">
        <f t="shared" si="484"/>
        <v>0</v>
      </c>
      <c r="W1119" s="33"/>
      <c r="X1119" s="85">
        <f>IF($P1119="A",B1119,0)</f>
        <v>2.3999999999999986</v>
      </c>
      <c r="Y1119" s="85">
        <f t="shared" ref="Y1119:AC1134" si="485">IF($P1119="A",C1119,0)</f>
        <v>0.66000000000000014</v>
      </c>
      <c r="Z1119" s="85">
        <f t="shared" si="485"/>
        <v>21.5</v>
      </c>
      <c r="AA1119" s="85">
        <f t="shared" si="485"/>
        <v>6.4999999999999858</v>
      </c>
      <c r="AB1119" s="85">
        <f t="shared" si="485"/>
        <v>-14</v>
      </c>
      <c r="AC1119" s="85">
        <f t="shared" si="485"/>
        <v>0</v>
      </c>
    </row>
    <row r="1120" spans="1:29" x14ac:dyDescent="0.3">
      <c r="A1120" s="67">
        <v>17000</v>
      </c>
      <c r="B1120" s="85">
        <v>4.3000000000000007</v>
      </c>
      <c r="C1120" s="85">
        <v>1.0100000000000016</v>
      </c>
      <c r="D1120" s="85">
        <v>33</v>
      </c>
      <c r="E1120" s="85">
        <v>9.5000000000000142</v>
      </c>
      <c r="F1120" s="85">
        <v>-22.499999999999986</v>
      </c>
      <c r="G1120" s="85">
        <v>-0.5</v>
      </c>
      <c r="H1120" s="113"/>
      <c r="P1120" s="21" t="str">
        <f t="shared" ref="P1120:P1134" si="486">IF(A1120&lt;=$B$1096,"A","B")</f>
        <v>A</v>
      </c>
      <c r="Q1120" s="85">
        <f t="shared" si="484"/>
        <v>0</v>
      </c>
      <c r="R1120" s="85">
        <f t="shared" si="484"/>
        <v>0</v>
      </c>
      <c r="S1120" s="85">
        <f t="shared" si="484"/>
        <v>0</v>
      </c>
      <c r="T1120" s="85">
        <f t="shared" si="484"/>
        <v>0</v>
      </c>
      <c r="U1120" s="85">
        <f t="shared" si="484"/>
        <v>0</v>
      </c>
      <c r="V1120" s="85">
        <f t="shared" si="484"/>
        <v>0</v>
      </c>
      <c r="W1120" s="33"/>
      <c r="X1120" s="85">
        <f t="shared" ref="X1120:X1134" si="487">IF($P1120="A",B1120,0)</f>
        <v>4.3000000000000007</v>
      </c>
      <c r="Y1120" s="85">
        <f t="shared" si="485"/>
        <v>1.0100000000000016</v>
      </c>
      <c r="Z1120" s="85">
        <f t="shared" si="485"/>
        <v>33</v>
      </c>
      <c r="AA1120" s="85">
        <f t="shared" si="485"/>
        <v>9.5000000000000142</v>
      </c>
      <c r="AB1120" s="85">
        <f t="shared" si="485"/>
        <v>-22.499999999999986</v>
      </c>
      <c r="AC1120" s="85">
        <f t="shared" si="485"/>
        <v>-0.5</v>
      </c>
    </row>
    <row r="1121" spans="1:29" x14ac:dyDescent="0.3">
      <c r="A1121" s="67">
        <v>17100</v>
      </c>
      <c r="B1121" s="85">
        <v>2.75</v>
      </c>
      <c r="C1121" s="85">
        <v>0.52000000000000135</v>
      </c>
      <c r="D1121" s="85">
        <v>20.500000000000028</v>
      </c>
      <c r="E1121" s="85">
        <v>4.9999999999999858</v>
      </c>
      <c r="F1121" s="85">
        <v>-12.5</v>
      </c>
      <c r="G1121" s="85">
        <v>-0.50000000000000044</v>
      </c>
      <c r="H1121" s="113"/>
      <c r="P1121" s="21" t="str">
        <f t="shared" si="486"/>
        <v>A</v>
      </c>
      <c r="Q1121" s="85">
        <f t="shared" si="484"/>
        <v>0</v>
      </c>
      <c r="R1121" s="85">
        <f t="shared" si="484"/>
        <v>0</v>
      </c>
      <c r="S1121" s="85">
        <f t="shared" si="484"/>
        <v>0</v>
      </c>
      <c r="T1121" s="85">
        <f t="shared" si="484"/>
        <v>0</v>
      </c>
      <c r="U1121" s="85">
        <f t="shared" si="484"/>
        <v>0</v>
      </c>
      <c r="V1121" s="85">
        <f t="shared" si="484"/>
        <v>0</v>
      </c>
      <c r="W1121" s="33"/>
      <c r="X1121" s="85">
        <f t="shared" si="487"/>
        <v>2.75</v>
      </c>
      <c r="Y1121" s="85">
        <f t="shared" si="485"/>
        <v>0.52000000000000135</v>
      </c>
      <c r="Z1121" s="85">
        <f t="shared" si="485"/>
        <v>20.500000000000028</v>
      </c>
      <c r="AA1121" s="85">
        <f t="shared" si="485"/>
        <v>4.9999999999999858</v>
      </c>
      <c r="AB1121" s="85">
        <f t="shared" si="485"/>
        <v>-12.5</v>
      </c>
      <c r="AC1121" s="85">
        <f t="shared" si="485"/>
        <v>-0.50000000000000044</v>
      </c>
    </row>
    <row r="1122" spans="1:29" x14ac:dyDescent="0.3">
      <c r="A1122" s="67">
        <v>17200</v>
      </c>
      <c r="B1122" s="85">
        <v>3.1999999999999993</v>
      </c>
      <c r="C1122" s="85">
        <v>0.49000000000000021</v>
      </c>
      <c r="D1122" s="85">
        <v>21</v>
      </c>
      <c r="E1122" s="85">
        <v>4.5</v>
      </c>
      <c r="F1122" s="85">
        <v>-12</v>
      </c>
      <c r="G1122" s="85">
        <v>-0.5</v>
      </c>
      <c r="H1122" s="113"/>
      <c r="P1122" s="21" t="str">
        <f t="shared" si="486"/>
        <v>A</v>
      </c>
      <c r="Q1122" s="85">
        <f t="shared" si="484"/>
        <v>0</v>
      </c>
      <c r="R1122" s="85">
        <f t="shared" si="484"/>
        <v>0</v>
      </c>
      <c r="S1122" s="85">
        <f t="shared" si="484"/>
        <v>0</v>
      </c>
      <c r="T1122" s="85">
        <f t="shared" si="484"/>
        <v>0</v>
      </c>
      <c r="U1122" s="85">
        <f t="shared" si="484"/>
        <v>0</v>
      </c>
      <c r="V1122" s="85">
        <f t="shared" si="484"/>
        <v>0</v>
      </c>
      <c r="W1122" s="33"/>
      <c r="X1122" s="85">
        <f t="shared" si="487"/>
        <v>3.1999999999999993</v>
      </c>
      <c r="Y1122" s="85">
        <f t="shared" si="485"/>
        <v>0.49000000000000021</v>
      </c>
      <c r="Z1122" s="85">
        <f t="shared" si="485"/>
        <v>21</v>
      </c>
      <c r="AA1122" s="85">
        <f t="shared" si="485"/>
        <v>4.5</v>
      </c>
      <c r="AB1122" s="85">
        <f t="shared" si="485"/>
        <v>-12</v>
      </c>
      <c r="AC1122" s="85">
        <f t="shared" si="485"/>
        <v>-0.5</v>
      </c>
    </row>
    <row r="1123" spans="1:29" x14ac:dyDescent="0.3">
      <c r="A1123" s="67">
        <v>17300</v>
      </c>
      <c r="B1123" s="85">
        <v>3.9000000000000021</v>
      </c>
      <c r="C1123" s="85">
        <v>0.5</v>
      </c>
      <c r="D1123" s="85">
        <v>21.5</v>
      </c>
      <c r="E1123" s="85">
        <v>3.0000000000000284</v>
      </c>
      <c r="F1123" s="85">
        <v>-12.5</v>
      </c>
      <c r="G1123" s="85">
        <v>0</v>
      </c>
      <c r="H1123" s="113"/>
      <c r="P1123" s="21" t="str">
        <f t="shared" si="486"/>
        <v>A</v>
      </c>
      <c r="Q1123" s="85">
        <f t="shared" si="484"/>
        <v>0</v>
      </c>
      <c r="R1123" s="85">
        <f t="shared" si="484"/>
        <v>0</v>
      </c>
      <c r="S1123" s="85">
        <f t="shared" si="484"/>
        <v>0</v>
      </c>
      <c r="T1123" s="85">
        <f t="shared" si="484"/>
        <v>0</v>
      </c>
      <c r="U1123" s="85">
        <f t="shared" si="484"/>
        <v>0</v>
      </c>
      <c r="V1123" s="85">
        <f t="shared" si="484"/>
        <v>0</v>
      </c>
      <c r="W1123" s="33"/>
      <c r="X1123" s="85">
        <f t="shared" si="487"/>
        <v>3.9000000000000021</v>
      </c>
      <c r="Y1123" s="85">
        <f t="shared" si="485"/>
        <v>0.5</v>
      </c>
      <c r="Z1123" s="85">
        <f t="shared" si="485"/>
        <v>21.5</v>
      </c>
      <c r="AA1123" s="85">
        <f t="shared" si="485"/>
        <v>3.0000000000000284</v>
      </c>
      <c r="AB1123" s="85">
        <f t="shared" si="485"/>
        <v>-12.5</v>
      </c>
      <c r="AC1123" s="85">
        <f t="shared" si="485"/>
        <v>0</v>
      </c>
    </row>
    <row r="1124" spans="1:29" x14ac:dyDescent="0.3">
      <c r="A1124" s="67">
        <v>17400</v>
      </c>
      <c r="B1124" s="85">
        <v>4.4500000000000028</v>
      </c>
      <c r="C1124" s="85">
        <v>0.46000000000000085</v>
      </c>
      <c r="D1124" s="85">
        <v>19.499999999999943</v>
      </c>
      <c r="E1124" s="85">
        <v>1</v>
      </c>
      <c r="F1124" s="85">
        <v>-11.5</v>
      </c>
      <c r="G1124" s="85">
        <v>-0.49999999999999911</v>
      </c>
      <c r="H1124" s="113"/>
      <c r="P1124" s="21" t="str">
        <f t="shared" si="486"/>
        <v>A</v>
      </c>
      <c r="Q1124" s="85">
        <f>IF($P1124="B",B1124,0)</f>
        <v>0</v>
      </c>
      <c r="R1124" s="85">
        <f t="shared" si="484"/>
        <v>0</v>
      </c>
      <c r="S1124" s="85">
        <f t="shared" si="484"/>
        <v>0</v>
      </c>
      <c r="T1124" s="85">
        <f t="shared" si="484"/>
        <v>0</v>
      </c>
      <c r="U1124" s="85">
        <f t="shared" si="484"/>
        <v>0</v>
      </c>
      <c r="V1124" s="85">
        <f t="shared" si="484"/>
        <v>0</v>
      </c>
      <c r="W1124" s="33"/>
      <c r="X1124" s="85">
        <f t="shared" si="487"/>
        <v>4.4500000000000028</v>
      </c>
      <c r="Y1124" s="85">
        <f t="shared" si="485"/>
        <v>0.46000000000000085</v>
      </c>
      <c r="Z1124" s="85">
        <f t="shared" si="485"/>
        <v>19.499999999999943</v>
      </c>
      <c r="AA1124" s="85">
        <f t="shared" si="485"/>
        <v>1</v>
      </c>
      <c r="AB1124" s="85">
        <f t="shared" si="485"/>
        <v>-11.5</v>
      </c>
      <c r="AC1124" s="85">
        <f t="shared" si="485"/>
        <v>-0.49999999999999911</v>
      </c>
    </row>
    <row r="1125" spans="1:29" x14ac:dyDescent="0.3">
      <c r="A1125" s="67">
        <v>17500</v>
      </c>
      <c r="B1125" s="85">
        <v>5.0999999999999943</v>
      </c>
      <c r="C1125" s="85">
        <v>0.45000000000000107</v>
      </c>
      <c r="D1125" s="85">
        <v>17</v>
      </c>
      <c r="E1125" s="85">
        <v>-2.5</v>
      </c>
      <c r="F1125" s="85">
        <v>-11</v>
      </c>
      <c r="G1125" s="85">
        <v>-0.5</v>
      </c>
      <c r="H1125" s="113"/>
      <c r="P1125" s="21" t="str">
        <f t="shared" si="486"/>
        <v>A</v>
      </c>
      <c r="Q1125" s="85">
        <f t="shared" ref="Q1125:Q1134" si="488">IF($P1125="B",B1125,0)</f>
        <v>0</v>
      </c>
      <c r="R1125" s="85">
        <f t="shared" si="484"/>
        <v>0</v>
      </c>
      <c r="S1125" s="85">
        <f t="shared" si="484"/>
        <v>0</v>
      </c>
      <c r="T1125" s="85">
        <f t="shared" si="484"/>
        <v>0</v>
      </c>
      <c r="U1125" s="85">
        <f t="shared" si="484"/>
        <v>0</v>
      </c>
      <c r="V1125" s="85">
        <f t="shared" si="484"/>
        <v>0</v>
      </c>
      <c r="W1125" s="33"/>
      <c r="X1125" s="85">
        <f t="shared" si="487"/>
        <v>5.0999999999999943</v>
      </c>
      <c r="Y1125" s="85">
        <f t="shared" si="485"/>
        <v>0.45000000000000107</v>
      </c>
      <c r="Z1125" s="85">
        <f t="shared" si="485"/>
        <v>17</v>
      </c>
      <c r="AA1125" s="85">
        <f t="shared" si="485"/>
        <v>-2.5</v>
      </c>
      <c r="AB1125" s="85">
        <f t="shared" si="485"/>
        <v>-11</v>
      </c>
      <c r="AC1125" s="85">
        <f t="shared" si="485"/>
        <v>-0.5</v>
      </c>
    </row>
    <row r="1126" spans="1:29" x14ac:dyDescent="0.3">
      <c r="A1126" s="67">
        <v>17600</v>
      </c>
      <c r="B1126" s="85">
        <v>6.4500000000000028</v>
      </c>
      <c r="C1126" s="85">
        <v>0.50999999999999979</v>
      </c>
      <c r="D1126" s="85">
        <v>15.5</v>
      </c>
      <c r="E1126" s="85">
        <v>-7.5000000000000568</v>
      </c>
      <c r="F1126" s="85">
        <v>-11.500000000000028</v>
      </c>
      <c r="G1126" s="85">
        <v>-0.5</v>
      </c>
      <c r="H1126" s="113"/>
      <c r="P1126" s="21" t="str">
        <f t="shared" si="486"/>
        <v>A</v>
      </c>
      <c r="Q1126" s="85">
        <f t="shared" si="488"/>
        <v>0</v>
      </c>
      <c r="R1126" s="85">
        <f t="shared" si="484"/>
        <v>0</v>
      </c>
      <c r="S1126" s="85">
        <f t="shared" si="484"/>
        <v>0</v>
      </c>
      <c r="T1126" s="85">
        <f t="shared" si="484"/>
        <v>0</v>
      </c>
      <c r="U1126" s="85">
        <f t="shared" si="484"/>
        <v>0</v>
      </c>
      <c r="V1126" s="85">
        <f t="shared" si="484"/>
        <v>0</v>
      </c>
      <c r="W1126" s="33"/>
      <c r="X1126" s="85">
        <f t="shared" si="487"/>
        <v>6.4500000000000028</v>
      </c>
      <c r="Y1126" s="85">
        <f t="shared" si="485"/>
        <v>0.50999999999999979</v>
      </c>
      <c r="Z1126" s="85">
        <f t="shared" si="485"/>
        <v>15.5</v>
      </c>
      <c r="AA1126" s="85">
        <f t="shared" si="485"/>
        <v>-7.5000000000000568</v>
      </c>
      <c r="AB1126" s="85">
        <f t="shared" si="485"/>
        <v>-11.500000000000028</v>
      </c>
      <c r="AC1126" s="85">
        <f t="shared" si="485"/>
        <v>-0.5</v>
      </c>
    </row>
    <row r="1127" spans="1:29" x14ac:dyDescent="0.3">
      <c r="A1127" s="67">
        <v>17700</v>
      </c>
      <c r="B1127" s="85">
        <v>10.25</v>
      </c>
      <c r="C1127" s="85">
        <v>0.75</v>
      </c>
      <c r="D1127" s="85">
        <v>13.5</v>
      </c>
      <c r="E1127" s="85">
        <v>-18</v>
      </c>
      <c r="F1127" s="85">
        <v>-16.000000000000028</v>
      </c>
      <c r="G1127" s="85">
        <v>-0.5</v>
      </c>
      <c r="H1127" s="113"/>
      <c r="P1127" s="21" t="str">
        <f t="shared" si="486"/>
        <v>A</v>
      </c>
      <c r="Q1127" s="85">
        <f t="shared" si="488"/>
        <v>0</v>
      </c>
      <c r="R1127" s="85">
        <f t="shared" si="484"/>
        <v>0</v>
      </c>
      <c r="S1127" s="85">
        <f t="shared" si="484"/>
        <v>0</v>
      </c>
      <c r="T1127" s="85">
        <f t="shared" si="484"/>
        <v>0</v>
      </c>
      <c r="U1127" s="85">
        <f t="shared" si="484"/>
        <v>0</v>
      </c>
      <c r="V1127" s="85">
        <f t="shared" si="484"/>
        <v>0</v>
      </c>
      <c r="W1127" s="33"/>
      <c r="X1127" s="85">
        <f t="shared" si="487"/>
        <v>10.25</v>
      </c>
      <c r="Y1127" s="85">
        <f t="shared" si="485"/>
        <v>0.75</v>
      </c>
      <c r="Z1127" s="85">
        <f t="shared" si="485"/>
        <v>13.5</v>
      </c>
      <c r="AA1127" s="85">
        <f t="shared" si="485"/>
        <v>-18</v>
      </c>
      <c r="AB1127" s="85">
        <f t="shared" si="485"/>
        <v>-16.000000000000028</v>
      </c>
      <c r="AC1127" s="85">
        <f t="shared" si="485"/>
        <v>-0.5</v>
      </c>
    </row>
    <row r="1128" spans="1:29" x14ac:dyDescent="0.3">
      <c r="A1128" s="67">
        <v>17800</v>
      </c>
      <c r="B1128" s="85">
        <v>11.900000000000006</v>
      </c>
      <c r="C1128" s="85">
        <v>0.80999999999999872</v>
      </c>
      <c r="D1128" s="85">
        <v>8</v>
      </c>
      <c r="E1128" s="85">
        <v>-27</v>
      </c>
      <c r="F1128" s="85">
        <v>-17</v>
      </c>
      <c r="G1128" s="85">
        <v>-0.5</v>
      </c>
      <c r="H1128" s="113"/>
      <c r="P1128" s="21" t="str">
        <f t="shared" si="486"/>
        <v>A</v>
      </c>
      <c r="Q1128" s="85">
        <f t="shared" si="488"/>
        <v>0</v>
      </c>
      <c r="R1128" s="85">
        <f t="shared" si="484"/>
        <v>0</v>
      </c>
      <c r="S1128" s="85">
        <f t="shared" si="484"/>
        <v>0</v>
      </c>
      <c r="T1128" s="85">
        <f t="shared" si="484"/>
        <v>0</v>
      </c>
      <c r="U1128" s="85">
        <f t="shared" si="484"/>
        <v>0</v>
      </c>
      <c r="V1128" s="85">
        <f t="shared" si="484"/>
        <v>0</v>
      </c>
      <c r="W1128" s="33"/>
      <c r="X1128" s="85">
        <f t="shared" si="487"/>
        <v>11.900000000000006</v>
      </c>
      <c r="Y1128" s="85">
        <f t="shared" si="485"/>
        <v>0.80999999999999872</v>
      </c>
      <c r="Z1128" s="85">
        <f t="shared" si="485"/>
        <v>8</v>
      </c>
      <c r="AA1128" s="85">
        <f t="shared" si="485"/>
        <v>-27</v>
      </c>
      <c r="AB1128" s="85">
        <f t="shared" si="485"/>
        <v>-17</v>
      </c>
      <c r="AC1128" s="85">
        <f t="shared" si="485"/>
        <v>-0.5</v>
      </c>
    </row>
    <row r="1129" spans="1:29" x14ac:dyDescent="0.3">
      <c r="A1129" s="67">
        <v>17900</v>
      </c>
      <c r="B1129" s="85">
        <v>12.300000000000011</v>
      </c>
      <c r="C1129" s="85">
        <v>0.79999999999999893</v>
      </c>
      <c r="D1129" s="85">
        <v>4.5</v>
      </c>
      <c r="E1129" s="85">
        <v>-31.5</v>
      </c>
      <c r="F1129" s="85">
        <v>-17.499999999999972</v>
      </c>
      <c r="G1129" s="85">
        <v>0</v>
      </c>
      <c r="H1129" s="113"/>
      <c r="P1129" s="21" t="str">
        <f t="shared" si="486"/>
        <v>A</v>
      </c>
      <c r="Q1129" s="85">
        <f t="shared" si="488"/>
        <v>0</v>
      </c>
      <c r="R1129" s="85">
        <f t="shared" si="484"/>
        <v>0</v>
      </c>
      <c r="S1129" s="85">
        <f t="shared" si="484"/>
        <v>0</v>
      </c>
      <c r="T1129" s="85">
        <f t="shared" si="484"/>
        <v>0</v>
      </c>
      <c r="U1129" s="85">
        <f t="shared" si="484"/>
        <v>0</v>
      </c>
      <c r="V1129" s="85">
        <f t="shared" si="484"/>
        <v>0</v>
      </c>
      <c r="W1129" s="33"/>
      <c r="X1129" s="85">
        <f t="shared" si="487"/>
        <v>12.300000000000011</v>
      </c>
      <c r="Y1129" s="85">
        <f t="shared" si="485"/>
        <v>0.79999999999999893</v>
      </c>
      <c r="Z1129" s="85">
        <f t="shared" si="485"/>
        <v>4.5</v>
      </c>
      <c r="AA1129" s="85">
        <f t="shared" si="485"/>
        <v>-31.5</v>
      </c>
      <c r="AB1129" s="85">
        <f t="shared" si="485"/>
        <v>-17.499999999999972</v>
      </c>
      <c r="AC1129" s="85">
        <f t="shared" si="485"/>
        <v>0</v>
      </c>
    </row>
    <row r="1130" spans="1:29" x14ac:dyDescent="0.3">
      <c r="A1130" s="67">
        <v>18000</v>
      </c>
      <c r="B1130" s="85">
        <v>14.75</v>
      </c>
      <c r="C1130" s="85">
        <v>0.97999999999999865</v>
      </c>
      <c r="D1130" s="85">
        <v>6</v>
      </c>
      <c r="E1130" s="85">
        <v>-38.000000000000057</v>
      </c>
      <c r="F1130" s="85">
        <v>-24</v>
      </c>
      <c r="G1130" s="85">
        <v>0</v>
      </c>
      <c r="H1130" s="113"/>
      <c r="P1130" s="21" t="str">
        <f t="shared" si="486"/>
        <v>B</v>
      </c>
      <c r="Q1130" s="85">
        <f t="shared" si="488"/>
        <v>14.75</v>
      </c>
      <c r="R1130" s="85">
        <f t="shared" si="484"/>
        <v>0.97999999999999865</v>
      </c>
      <c r="S1130" s="85">
        <f t="shared" si="484"/>
        <v>6</v>
      </c>
      <c r="T1130" s="85">
        <f t="shared" si="484"/>
        <v>-38.000000000000057</v>
      </c>
      <c r="U1130" s="85">
        <f t="shared" si="484"/>
        <v>-24</v>
      </c>
      <c r="V1130" s="85">
        <f t="shared" si="484"/>
        <v>0</v>
      </c>
      <c r="W1130" s="33"/>
      <c r="X1130" s="85">
        <f t="shared" si="487"/>
        <v>0</v>
      </c>
      <c r="Y1130" s="85">
        <f t="shared" si="485"/>
        <v>0</v>
      </c>
      <c r="Z1130" s="85">
        <f t="shared" si="485"/>
        <v>0</v>
      </c>
      <c r="AA1130" s="85">
        <f t="shared" si="485"/>
        <v>0</v>
      </c>
      <c r="AB1130" s="85">
        <f t="shared" si="485"/>
        <v>0</v>
      </c>
      <c r="AC1130" s="85">
        <f t="shared" si="485"/>
        <v>0</v>
      </c>
    </row>
    <row r="1131" spans="1:29" x14ac:dyDescent="0.3">
      <c r="A1131" s="67">
        <v>18100</v>
      </c>
      <c r="B1131" s="85">
        <v>14.449999999999989</v>
      </c>
      <c r="C1131" s="85">
        <v>1.0299999999999994</v>
      </c>
      <c r="D1131" s="85">
        <v>13</v>
      </c>
      <c r="E1131" s="85">
        <v>-33.000000000000057</v>
      </c>
      <c r="F1131" s="85">
        <v>-29</v>
      </c>
      <c r="G1131" s="85">
        <v>1</v>
      </c>
      <c r="H1131" s="113"/>
      <c r="P1131" s="21" t="str">
        <f t="shared" si="486"/>
        <v>B</v>
      </c>
      <c r="Q1131" s="85">
        <f t="shared" si="488"/>
        <v>14.449999999999989</v>
      </c>
      <c r="R1131" s="85">
        <f t="shared" si="484"/>
        <v>1.0299999999999994</v>
      </c>
      <c r="S1131" s="85">
        <f t="shared" si="484"/>
        <v>13</v>
      </c>
      <c r="T1131" s="85">
        <f t="shared" si="484"/>
        <v>-33.000000000000057</v>
      </c>
      <c r="U1131" s="85">
        <f t="shared" si="484"/>
        <v>-29</v>
      </c>
      <c r="V1131" s="85">
        <f t="shared" si="484"/>
        <v>1</v>
      </c>
      <c r="W1131" s="33"/>
      <c r="X1131" s="85">
        <f t="shared" si="487"/>
        <v>0</v>
      </c>
      <c r="Y1131" s="85">
        <f t="shared" si="485"/>
        <v>0</v>
      </c>
      <c r="Z1131" s="85">
        <f t="shared" si="485"/>
        <v>0</v>
      </c>
      <c r="AA1131" s="85">
        <f t="shared" si="485"/>
        <v>0</v>
      </c>
      <c r="AB1131" s="85">
        <f t="shared" si="485"/>
        <v>0</v>
      </c>
      <c r="AC1131" s="85">
        <f t="shared" si="485"/>
        <v>0</v>
      </c>
    </row>
    <row r="1132" spans="1:29" x14ac:dyDescent="0.3">
      <c r="A1132" s="67">
        <v>18200</v>
      </c>
      <c r="B1132" s="85">
        <v>9</v>
      </c>
      <c r="C1132" s="85">
        <v>0.69999999999999929</v>
      </c>
      <c r="D1132" s="85">
        <v>18.5</v>
      </c>
      <c r="E1132" s="85">
        <v>-14.999999999999943</v>
      </c>
      <c r="F1132" s="85">
        <v>-22.499999999999993</v>
      </c>
      <c r="G1132" s="85">
        <v>1</v>
      </c>
      <c r="H1132" s="113"/>
      <c r="P1132" s="21" t="str">
        <f t="shared" si="486"/>
        <v>B</v>
      </c>
      <c r="Q1132" s="85">
        <f t="shared" si="488"/>
        <v>9</v>
      </c>
      <c r="R1132" s="85">
        <f t="shared" si="484"/>
        <v>0.69999999999999929</v>
      </c>
      <c r="S1132" s="85">
        <f t="shared" si="484"/>
        <v>18.5</v>
      </c>
      <c r="T1132" s="85">
        <f t="shared" si="484"/>
        <v>-14.999999999999943</v>
      </c>
      <c r="U1132" s="85">
        <f t="shared" si="484"/>
        <v>-22.499999999999993</v>
      </c>
      <c r="V1132" s="85">
        <f t="shared" si="484"/>
        <v>1</v>
      </c>
      <c r="W1132" s="33"/>
      <c r="X1132" s="85">
        <f t="shared" si="487"/>
        <v>0</v>
      </c>
      <c r="Y1132" s="85">
        <f t="shared" si="485"/>
        <v>0</v>
      </c>
      <c r="Z1132" s="85">
        <f t="shared" si="485"/>
        <v>0</v>
      </c>
      <c r="AA1132" s="85">
        <f t="shared" si="485"/>
        <v>0</v>
      </c>
      <c r="AB1132" s="85">
        <f t="shared" si="485"/>
        <v>0</v>
      </c>
      <c r="AC1132" s="85">
        <f t="shared" si="485"/>
        <v>0</v>
      </c>
    </row>
    <row r="1133" spans="1:29" x14ac:dyDescent="0.3">
      <c r="A1133" s="67">
        <v>18300</v>
      </c>
      <c r="B1133" s="85">
        <v>2.9000000000000341</v>
      </c>
      <c r="C1133" s="85">
        <v>0.22000000000000064</v>
      </c>
      <c r="D1133" s="85">
        <v>11.499999999999943</v>
      </c>
      <c r="E1133" s="85">
        <v>-2.5</v>
      </c>
      <c r="F1133" s="85">
        <v>-7.5</v>
      </c>
      <c r="G1133" s="85">
        <v>0.5</v>
      </c>
      <c r="H1133" s="113"/>
      <c r="P1133" s="21" t="str">
        <f t="shared" si="486"/>
        <v>B</v>
      </c>
      <c r="Q1133" s="85">
        <f t="shared" si="488"/>
        <v>2.9000000000000341</v>
      </c>
      <c r="R1133" s="85">
        <f t="shared" si="484"/>
        <v>0.22000000000000064</v>
      </c>
      <c r="S1133" s="85">
        <f t="shared" si="484"/>
        <v>11.499999999999943</v>
      </c>
      <c r="T1133" s="85">
        <f t="shared" si="484"/>
        <v>-2.5</v>
      </c>
      <c r="U1133" s="85">
        <f t="shared" si="484"/>
        <v>-7.5</v>
      </c>
      <c r="V1133" s="85">
        <f t="shared" si="484"/>
        <v>0.5</v>
      </c>
      <c r="W1133" s="33"/>
      <c r="X1133" s="85">
        <f t="shared" si="487"/>
        <v>0</v>
      </c>
      <c r="Y1133" s="85">
        <f t="shared" si="485"/>
        <v>0</v>
      </c>
      <c r="Z1133" s="85">
        <f t="shared" si="485"/>
        <v>0</v>
      </c>
      <c r="AA1133" s="85">
        <f t="shared" si="485"/>
        <v>0</v>
      </c>
      <c r="AB1133" s="85">
        <f t="shared" si="485"/>
        <v>0</v>
      </c>
      <c r="AC1133" s="85">
        <f t="shared" si="485"/>
        <v>0</v>
      </c>
    </row>
    <row r="1134" spans="1:29" x14ac:dyDescent="0.3">
      <c r="A1134" s="67">
        <v>18400</v>
      </c>
      <c r="B1134" s="85">
        <v>8.6999999999999886</v>
      </c>
      <c r="C1134" s="85">
        <v>0.96999999999999886</v>
      </c>
      <c r="D1134" s="85">
        <v>39.999999999999943</v>
      </c>
      <c r="E1134" s="85">
        <v>1.5</v>
      </c>
      <c r="F1134" s="85">
        <v>-35</v>
      </c>
      <c r="G1134" s="85">
        <v>1</v>
      </c>
      <c r="H1134" s="113"/>
      <c r="P1134" s="21" t="str">
        <f t="shared" si="486"/>
        <v>B</v>
      </c>
      <c r="Q1134" s="85">
        <f t="shared" si="488"/>
        <v>8.6999999999999886</v>
      </c>
      <c r="R1134" s="85">
        <f t="shared" si="484"/>
        <v>0.96999999999999886</v>
      </c>
      <c r="S1134" s="85">
        <f t="shared" si="484"/>
        <v>39.999999999999943</v>
      </c>
      <c r="T1134" s="85">
        <f t="shared" si="484"/>
        <v>1.5</v>
      </c>
      <c r="U1134" s="85">
        <f t="shared" si="484"/>
        <v>-35</v>
      </c>
      <c r="V1134" s="85">
        <f t="shared" si="484"/>
        <v>1</v>
      </c>
      <c r="W1134" s="33"/>
      <c r="X1134" s="85">
        <f t="shared" si="487"/>
        <v>0</v>
      </c>
      <c r="Y1134" s="85">
        <f t="shared" si="485"/>
        <v>0</v>
      </c>
      <c r="Z1134" s="85">
        <f t="shared" si="485"/>
        <v>0</v>
      </c>
      <c r="AA1134" s="85">
        <f t="shared" si="485"/>
        <v>0</v>
      </c>
      <c r="AB1134" s="85">
        <f t="shared" si="485"/>
        <v>0</v>
      </c>
      <c r="AC1134" s="85">
        <f t="shared" si="485"/>
        <v>0</v>
      </c>
    </row>
    <row r="1135" spans="1:29" x14ac:dyDescent="0.3">
      <c r="A1135" s="68" t="s">
        <v>120</v>
      </c>
      <c r="B1135" s="87">
        <v>54.7</v>
      </c>
      <c r="C1135" s="87">
        <v>6.1600000000000037</v>
      </c>
      <c r="D1135" s="87">
        <v>190.99999999999997</v>
      </c>
      <c r="E1135" s="87">
        <v>-25.500000000000043</v>
      </c>
      <c r="F1135" s="87">
        <v>-140.50000000000006</v>
      </c>
      <c r="G1135" s="87">
        <v>-3.9999999999999996</v>
      </c>
      <c r="H1135" s="114"/>
      <c r="I1135" s="105">
        <f>Q1135</f>
        <v>49.800000000000011</v>
      </c>
      <c r="J1135" s="105">
        <f>R1135</f>
        <v>3.8999999999999968</v>
      </c>
      <c r="K1135" s="105">
        <f t="shared" ref="K1135:N1135" si="489">S1135</f>
        <v>88.999999999999886</v>
      </c>
      <c r="L1135" s="105">
        <f t="shared" si="489"/>
        <v>-87.000000000000057</v>
      </c>
      <c r="M1135" s="105">
        <f t="shared" si="489"/>
        <v>-118</v>
      </c>
      <c r="N1135" s="105">
        <f t="shared" si="489"/>
        <v>3.5</v>
      </c>
      <c r="P1135" s="21"/>
      <c r="Q1135" s="106">
        <f t="shared" ref="Q1135:V1135" si="490">+SUM(Q1119:Q1134)</f>
        <v>49.800000000000011</v>
      </c>
      <c r="R1135" s="106">
        <f t="shared" si="490"/>
        <v>3.8999999999999968</v>
      </c>
      <c r="S1135" s="106">
        <f t="shared" si="490"/>
        <v>88.999999999999886</v>
      </c>
      <c r="T1135" s="106">
        <f t="shared" si="490"/>
        <v>-87.000000000000057</v>
      </c>
      <c r="U1135" s="106">
        <f t="shared" si="490"/>
        <v>-118</v>
      </c>
      <c r="V1135" s="106">
        <f t="shared" si="490"/>
        <v>3.5</v>
      </c>
      <c r="W1135" s="33"/>
      <c r="X1135" s="33"/>
      <c r="Y1135" s="33"/>
      <c r="Z1135" s="33"/>
      <c r="AA1135" s="33"/>
      <c r="AB1135" s="33"/>
      <c r="AC1135" s="33"/>
    </row>
    <row r="1137" spans="1:29" x14ac:dyDescent="0.3">
      <c r="A1137" s="69" t="s">
        <v>134</v>
      </c>
      <c r="B1137" s="69" t="s">
        <v>135</v>
      </c>
      <c r="C1137" s="69" t="s">
        <v>4</v>
      </c>
      <c r="D1137" s="97"/>
      <c r="E1137" s="97"/>
      <c r="F1137" s="69" t="s">
        <v>136</v>
      </c>
      <c r="G1137" s="69" t="s">
        <v>6</v>
      </c>
      <c r="H1137" s="82"/>
    </row>
    <row r="1138" spans="1:29" x14ac:dyDescent="0.3">
      <c r="A1138" s="94">
        <v>17876.400000000001</v>
      </c>
      <c r="B1138" s="83">
        <v>17900</v>
      </c>
      <c r="C1138" s="95">
        <v>44980</v>
      </c>
      <c r="D1138" s="95"/>
      <c r="E1138" s="33"/>
      <c r="F1138" s="98">
        <v>44963</v>
      </c>
      <c r="G1138" s="96">
        <v>0.5758564814814815</v>
      </c>
      <c r="H1138" s="112"/>
    </row>
    <row r="1139" spans="1:29" x14ac:dyDescent="0.3">
      <c r="A1139" s="91" t="s">
        <v>128</v>
      </c>
      <c r="B1139" s="92" t="s">
        <v>121</v>
      </c>
      <c r="C1139" s="92" t="s">
        <v>122</v>
      </c>
      <c r="D1139" s="92" t="s">
        <v>123</v>
      </c>
      <c r="E1139" s="92" t="s">
        <v>124</v>
      </c>
      <c r="F1139" s="92" t="s">
        <v>125</v>
      </c>
      <c r="G1139" s="92" t="s">
        <v>126</v>
      </c>
      <c r="H1139" s="92"/>
    </row>
    <row r="1140" spans="1:29" x14ac:dyDescent="0.3">
      <c r="A1140" s="68" t="s">
        <v>44</v>
      </c>
      <c r="B1140" s="68" t="s">
        <v>33</v>
      </c>
      <c r="C1140" s="68" t="s">
        <v>32</v>
      </c>
      <c r="D1140" s="68" t="s">
        <v>113</v>
      </c>
      <c r="E1140" s="68" t="s">
        <v>115</v>
      </c>
      <c r="F1140" s="68" t="s">
        <v>112</v>
      </c>
      <c r="G1140" s="68" t="s">
        <v>114</v>
      </c>
      <c r="H1140" s="82"/>
      <c r="P1140" s="21"/>
      <c r="Q1140" s="106">
        <f>+SUM(Q1141:Q1156)</f>
        <v>-34.899999999999864</v>
      </c>
      <c r="R1140" s="106">
        <f t="shared" ref="R1140:V1140" si="491">+SUM(R1141:R1156)</f>
        <v>2.4000000000000004</v>
      </c>
      <c r="S1140" s="106">
        <f t="shared" si="491"/>
        <v>153.5</v>
      </c>
      <c r="T1140" s="106">
        <f t="shared" si="491"/>
        <v>10.499999999999858</v>
      </c>
      <c r="U1140" s="106">
        <f t="shared" si="491"/>
        <v>-68.500000000000057</v>
      </c>
      <c r="V1140" s="106">
        <f t="shared" si="491"/>
        <v>-5</v>
      </c>
      <c r="W1140" s="33"/>
      <c r="X1140" s="33"/>
      <c r="Y1140" s="33"/>
      <c r="Z1140" s="33"/>
      <c r="AA1140" s="33"/>
      <c r="AB1140" s="33"/>
      <c r="AC1140" s="33"/>
    </row>
    <row r="1141" spans="1:29" x14ac:dyDescent="0.3">
      <c r="A1141" s="67">
        <v>17400</v>
      </c>
      <c r="B1141" s="85">
        <v>-14.349999999999909</v>
      </c>
      <c r="C1141" s="85">
        <v>9.9999999999997868E-3</v>
      </c>
      <c r="D1141" s="85">
        <v>21</v>
      </c>
      <c r="E1141" s="85">
        <v>11.999999999999972</v>
      </c>
      <c r="F1141" s="85">
        <v>-5</v>
      </c>
      <c r="G1141" s="85">
        <v>-0.5</v>
      </c>
      <c r="H1141" s="113"/>
      <c r="I1141" s="105">
        <f t="shared" ref="I1141:N1141" si="492">Q1140</f>
        <v>-34.899999999999864</v>
      </c>
      <c r="J1141" s="105">
        <f t="shared" si="492"/>
        <v>2.4000000000000004</v>
      </c>
      <c r="K1141" s="105">
        <f t="shared" si="492"/>
        <v>153.5</v>
      </c>
      <c r="L1141" s="105">
        <f t="shared" si="492"/>
        <v>10.499999999999858</v>
      </c>
      <c r="M1141" s="105">
        <f t="shared" si="492"/>
        <v>-68.500000000000057</v>
      </c>
      <c r="N1141" s="105">
        <f t="shared" si="492"/>
        <v>-5</v>
      </c>
      <c r="P1141" s="21" t="str">
        <f>IF(A1141&gt;=$B$1138,"A","B")</f>
        <v>B</v>
      </c>
      <c r="Q1141" s="85">
        <f t="shared" ref="Q1141:V1156" si="493">IF($P1141="B",B1141,0)</f>
        <v>-14.349999999999909</v>
      </c>
      <c r="R1141" s="85">
        <f t="shared" si="493"/>
        <v>9.9999999999997868E-3</v>
      </c>
      <c r="S1141" s="85">
        <f t="shared" si="493"/>
        <v>21</v>
      </c>
      <c r="T1141" s="85">
        <f t="shared" si="493"/>
        <v>11.999999999999972</v>
      </c>
      <c r="U1141" s="85">
        <f t="shared" si="493"/>
        <v>-5</v>
      </c>
      <c r="V1141" s="85">
        <f t="shared" si="493"/>
        <v>-0.5</v>
      </c>
      <c r="W1141" s="33"/>
      <c r="X1141" s="85">
        <f>IF($P1141="A",B1141,0)</f>
        <v>0</v>
      </c>
      <c r="Y1141" s="85">
        <f t="shared" ref="Y1141:AC1156" si="494">IF($P1141="A",C1141,0)</f>
        <v>0</v>
      </c>
      <c r="Z1141" s="85">
        <f t="shared" si="494"/>
        <v>0</v>
      </c>
      <c r="AA1141" s="85">
        <f t="shared" si="494"/>
        <v>0</v>
      </c>
      <c r="AB1141" s="85">
        <f t="shared" si="494"/>
        <v>0</v>
      </c>
      <c r="AC1141" s="85">
        <f t="shared" si="494"/>
        <v>0</v>
      </c>
    </row>
    <row r="1142" spans="1:29" x14ac:dyDescent="0.3">
      <c r="A1142" s="67">
        <v>17500</v>
      </c>
      <c r="B1142" s="85">
        <v>-7.3999999999999773</v>
      </c>
      <c r="C1142" s="85">
        <v>0.75</v>
      </c>
      <c r="D1142" s="85">
        <v>50</v>
      </c>
      <c r="E1142" s="85">
        <v>13.5</v>
      </c>
      <c r="F1142" s="85">
        <v>-22.5</v>
      </c>
      <c r="G1142" s="85">
        <v>-1</v>
      </c>
      <c r="H1142" s="113"/>
      <c r="P1142" s="21" t="str">
        <f t="shared" ref="P1142:P1156" si="495">IF(A1142&gt;=$B$1138,"A","B")</f>
        <v>B</v>
      </c>
      <c r="Q1142" s="85">
        <f t="shared" si="493"/>
        <v>-7.3999999999999773</v>
      </c>
      <c r="R1142" s="85">
        <f t="shared" si="493"/>
        <v>0.75</v>
      </c>
      <c r="S1142" s="85">
        <f t="shared" si="493"/>
        <v>50</v>
      </c>
      <c r="T1142" s="85">
        <f t="shared" si="493"/>
        <v>13.5</v>
      </c>
      <c r="U1142" s="85">
        <f t="shared" si="493"/>
        <v>-22.5</v>
      </c>
      <c r="V1142" s="85">
        <f t="shared" si="493"/>
        <v>-1</v>
      </c>
      <c r="W1142" s="33"/>
      <c r="X1142" s="85">
        <f t="shared" ref="X1142:X1156" si="496">IF($P1142="A",B1142,0)</f>
        <v>0</v>
      </c>
      <c r="Y1142" s="85">
        <f t="shared" si="494"/>
        <v>0</v>
      </c>
      <c r="Z1142" s="85">
        <f t="shared" si="494"/>
        <v>0</v>
      </c>
      <c r="AA1142" s="85">
        <f t="shared" si="494"/>
        <v>0</v>
      </c>
      <c r="AB1142" s="85">
        <f t="shared" si="494"/>
        <v>0</v>
      </c>
      <c r="AC1142" s="85">
        <f t="shared" si="494"/>
        <v>0</v>
      </c>
    </row>
    <row r="1143" spans="1:29" x14ac:dyDescent="0.3">
      <c r="A1143" s="67">
        <v>17600</v>
      </c>
      <c r="B1143" s="85">
        <v>-8.3000000000000114</v>
      </c>
      <c r="C1143" s="85">
        <v>0.40000000000000036</v>
      </c>
      <c r="D1143" s="85">
        <v>34</v>
      </c>
      <c r="E1143" s="85">
        <v>7.9999999999999432</v>
      </c>
      <c r="F1143" s="85">
        <v>-13</v>
      </c>
      <c r="G1143" s="85">
        <v>-1</v>
      </c>
      <c r="H1143" s="113"/>
      <c r="P1143" s="21" t="str">
        <f t="shared" si="495"/>
        <v>B</v>
      </c>
      <c r="Q1143" s="85">
        <f t="shared" si="493"/>
        <v>-8.3000000000000114</v>
      </c>
      <c r="R1143" s="85">
        <f t="shared" si="493"/>
        <v>0.40000000000000036</v>
      </c>
      <c r="S1143" s="85">
        <f t="shared" si="493"/>
        <v>34</v>
      </c>
      <c r="T1143" s="85">
        <f t="shared" si="493"/>
        <v>7.9999999999999432</v>
      </c>
      <c r="U1143" s="85">
        <f t="shared" si="493"/>
        <v>-13</v>
      </c>
      <c r="V1143" s="85">
        <f t="shared" si="493"/>
        <v>-1</v>
      </c>
      <c r="W1143" s="33"/>
      <c r="X1143" s="85">
        <f t="shared" si="496"/>
        <v>0</v>
      </c>
      <c r="Y1143" s="85">
        <f t="shared" si="494"/>
        <v>0</v>
      </c>
      <c r="Z1143" s="85">
        <f t="shared" si="494"/>
        <v>0</v>
      </c>
      <c r="AA1143" s="85">
        <f t="shared" si="494"/>
        <v>0</v>
      </c>
      <c r="AB1143" s="85">
        <f t="shared" si="494"/>
        <v>0</v>
      </c>
      <c r="AC1143" s="85">
        <f t="shared" si="494"/>
        <v>0</v>
      </c>
    </row>
    <row r="1144" spans="1:29" x14ac:dyDescent="0.3">
      <c r="A1144" s="67">
        <v>17700</v>
      </c>
      <c r="B1144" s="85">
        <v>-2.7999999999999545</v>
      </c>
      <c r="C1144" s="85">
        <v>0.6899999999999995</v>
      </c>
      <c r="D1144" s="85">
        <v>31</v>
      </c>
      <c r="E1144" s="85">
        <v>-7.5</v>
      </c>
      <c r="F1144" s="85">
        <v>-17</v>
      </c>
      <c r="G1144" s="85">
        <v>-1.5</v>
      </c>
      <c r="H1144" s="113"/>
      <c r="P1144" s="21" t="str">
        <f t="shared" si="495"/>
        <v>B</v>
      </c>
      <c r="Q1144" s="85">
        <f t="shared" si="493"/>
        <v>-2.7999999999999545</v>
      </c>
      <c r="R1144" s="85">
        <f t="shared" si="493"/>
        <v>0.6899999999999995</v>
      </c>
      <c r="S1144" s="85">
        <f t="shared" si="493"/>
        <v>31</v>
      </c>
      <c r="T1144" s="85">
        <f t="shared" si="493"/>
        <v>-7.5</v>
      </c>
      <c r="U1144" s="85">
        <f t="shared" si="493"/>
        <v>-17</v>
      </c>
      <c r="V1144" s="85">
        <f t="shared" si="493"/>
        <v>-1.5</v>
      </c>
      <c r="W1144" s="33"/>
      <c r="X1144" s="85">
        <f t="shared" si="496"/>
        <v>0</v>
      </c>
      <c r="Y1144" s="85">
        <f t="shared" si="494"/>
        <v>0</v>
      </c>
      <c r="Z1144" s="85">
        <f t="shared" si="494"/>
        <v>0</v>
      </c>
      <c r="AA1144" s="85">
        <f t="shared" si="494"/>
        <v>0</v>
      </c>
      <c r="AB1144" s="85">
        <f t="shared" si="494"/>
        <v>0</v>
      </c>
      <c r="AC1144" s="85">
        <f t="shared" si="494"/>
        <v>0</v>
      </c>
    </row>
    <row r="1145" spans="1:29" x14ac:dyDescent="0.3">
      <c r="A1145" s="67">
        <v>17800</v>
      </c>
      <c r="B1145" s="85">
        <v>-2.0500000000000114</v>
      </c>
      <c r="C1145" s="85">
        <v>0.55000000000000071</v>
      </c>
      <c r="D1145" s="85">
        <v>17.5</v>
      </c>
      <c r="E1145" s="85">
        <v>-15.500000000000057</v>
      </c>
      <c r="F1145" s="85">
        <v>-11.000000000000057</v>
      </c>
      <c r="G1145" s="85">
        <v>-1</v>
      </c>
      <c r="H1145" s="113"/>
      <c r="P1145" s="21" t="str">
        <f t="shared" si="495"/>
        <v>B</v>
      </c>
      <c r="Q1145" s="85">
        <f t="shared" si="493"/>
        <v>-2.0500000000000114</v>
      </c>
      <c r="R1145" s="85">
        <f t="shared" si="493"/>
        <v>0.55000000000000071</v>
      </c>
      <c r="S1145" s="85">
        <f t="shared" si="493"/>
        <v>17.5</v>
      </c>
      <c r="T1145" s="85">
        <f t="shared" si="493"/>
        <v>-15.500000000000057</v>
      </c>
      <c r="U1145" s="85">
        <f t="shared" si="493"/>
        <v>-11.000000000000057</v>
      </c>
      <c r="V1145" s="85">
        <f t="shared" si="493"/>
        <v>-1</v>
      </c>
      <c r="W1145" s="33"/>
      <c r="X1145" s="85">
        <f t="shared" si="496"/>
        <v>0</v>
      </c>
      <c r="Y1145" s="85">
        <f t="shared" si="494"/>
        <v>0</v>
      </c>
      <c r="Z1145" s="85">
        <f t="shared" si="494"/>
        <v>0</v>
      </c>
      <c r="AA1145" s="85">
        <f t="shared" si="494"/>
        <v>0</v>
      </c>
      <c r="AB1145" s="85">
        <f t="shared" si="494"/>
        <v>0</v>
      </c>
      <c r="AC1145" s="85">
        <f t="shared" si="494"/>
        <v>0</v>
      </c>
    </row>
    <row r="1146" spans="1:29" x14ac:dyDescent="0.3">
      <c r="A1146" s="67">
        <v>17900</v>
      </c>
      <c r="B1146" s="85">
        <v>3.25</v>
      </c>
      <c r="C1146" s="85">
        <v>0.78999999999999915</v>
      </c>
      <c r="D1146" s="85">
        <v>7.5</v>
      </c>
      <c r="E1146" s="85">
        <v>-36</v>
      </c>
      <c r="F1146" s="85">
        <v>-14</v>
      </c>
      <c r="G1146" s="85">
        <v>-1.0000000000000036</v>
      </c>
      <c r="H1146" s="113"/>
      <c r="P1146" s="21" t="str">
        <f t="shared" si="495"/>
        <v>A</v>
      </c>
      <c r="Q1146" s="85">
        <f>IF($P1146="B",B1146,0)</f>
        <v>0</v>
      </c>
      <c r="R1146" s="85">
        <f t="shared" si="493"/>
        <v>0</v>
      </c>
      <c r="S1146" s="85">
        <f t="shared" si="493"/>
        <v>0</v>
      </c>
      <c r="T1146" s="85">
        <f t="shared" si="493"/>
        <v>0</v>
      </c>
      <c r="U1146" s="85">
        <f t="shared" si="493"/>
        <v>0</v>
      </c>
      <c r="V1146" s="85">
        <f t="shared" si="493"/>
        <v>0</v>
      </c>
      <c r="W1146" s="33"/>
      <c r="X1146" s="85">
        <f t="shared" si="496"/>
        <v>3.25</v>
      </c>
      <c r="Y1146" s="85">
        <f t="shared" si="494"/>
        <v>0.78999999999999915</v>
      </c>
      <c r="Z1146" s="85">
        <f t="shared" si="494"/>
        <v>7.5</v>
      </c>
      <c r="AA1146" s="85">
        <f t="shared" si="494"/>
        <v>-36</v>
      </c>
      <c r="AB1146" s="85">
        <f t="shared" si="494"/>
        <v>-14</v>
      </c>
      <c r="AC1146" s="85">
        <f t="shared" si="494"/>
        <v>-1.0000000000000036</v>
      </c>
    </row>
    <row r="1147" spans="1:29" x14ac:dyDescent="0.3">
      <c r="A1147" s="67">
        <v>18000</v>
      </c>
      <c r="B1147" s="85">
        <v>3.3500000000000085</v>
      </c>
      <c r="C1147" s="85">
        <v>0.6899999999999995</v>
      </c>
      <c r="D1147" s="85">
        <v>1</v>
      </c>
      <c r="E1147" s="85">
        <v>-37</v>
      </c>
      <c r="F1147" s="85">
        <v>-10.5</v>
      </c>
      <c r="G1147" s="85">
        <v>-1</v>
      </c>
      <c r="H1147" s="113"/>
      <c r="P1147" s="21" t="str">
        <f t="shared" si="495"/>
        <v>A</v>
      </c>
      <c r="Q1147" s="85">
        <f t="shared" ref="Q1147:Q1156" si="497">IF($P1147="B",B1147,0)</f>
        <v>0</v>
      </c>
      <c r="R1147" s="85">
        <f t="shared" si="493"/>
        <v>0</v>
      </c>
      <c r="S1147" s="85">
        <f t="shared" si="493"/>
        <v>0</v>
      </c>
      <c r="T1147" s="85">
        <f t="shared" si="493"/>
        <v>0</v>
      </c>
      <c r="U1147" s="85">
        <f t="shared" si="493"/>
        <v>0</v>
      </c>
      <c r="V1147" s="85">
        <f t="shared" si="493"/>
        <v>0</v>
      </c>
      <c r="W1147" s="33"/>
      <c r="X1147" s="85">
        <f t="shared" si="496"/>
        <v>3.3500000000000085</v>
      </c>
      <c r="Y1147" s="85">
        <f t="shared" si="494"/>
        <v>0.6899999999999995</v>
      </c>
      <c r="Z1147" s="85">
        <f t="shared" si="494"/>
        <v>1</v>
      </c>
      <c r="AA1147" s="85">
        <f t="shared" si="494"/>
        <v>-37</v>
      </c>
      <c r="AB1147" s="85">
        <f t="shared" si="494"/>
        <v>-10.5</v>
      </c>
      <c r="AC1147" s="85">
        <f t="shared" si="494"/>
        <v>-1</v>
      </c>
    </row>
    <row r="1148" spans="1:29" x14ac:dyDescent="0.3">
      <c r="A1148" s="67">
        <v>18100</v>
      </c>
      <c r="B1148" s="85">
        <v>2.8499999999999943</v>
      </c>
      <c r="C1148" s="85">
        <v>0.57000000000000028</v>
      </c>
      <c r="D1148" s="85">
        <v>-0.5</v>
      </c>
      <c r="E1148" s="85">
        <v>-32.499999999999943</v>
      </c>
      <c r="F1148" s="85">
        <v>-8</v>
      </c>
      <c r="G1148" s="85">
        <v>-0.5</v>
      </c>
      <c r="H1148" s="113"/>
      <c r="P1148" s="21" t="str">
        <f t="shared" si="495"/>
        <v>A</v>
      </c>
      <c r="Q1148" s="85">
        <f t="shared" si="497"/>
        <v>0</v>
      </c>
      <c r="R1148" s="85">
        <f t="shared" si="493"/>
        <v>0</v>
      </c>
      <c r="S1148" s="85">
        <f t="shared" si="493"/>
        <v>0</v>
      </c>
      <c r="T1148" s="85">
        <f t="shared" si="493"/>
        <v>0</v>
      </c>
      <c r="U1148" s="85">
        <f t="shared" si="493"/>
        <v>0</v>
      </c>
      <c r="V1148" s="85">
        <f t="shared" si="493"/>
        <v>0</v>
      </c>
      <c r="W1148" s="33"/>
      <c r="X1148" s="85">
        <f t="shared" si="496"/>
        <v>2.8499999999999943</v>
      </c>
      <c r="Y1148" s="85">
        <f t="shared" si="494"/>
        <v>0.57000000000000028</v>
      </c>
      <c r="Z1148" s="85">
        <f t="shared" si="494"/>
        <v>-0.5</v>
      </c>
      <c r="AA1148" s="85">
        <f t="shared" si="494"/>
        <v>-32.499999999999943</v>
      </c>
      <c r="AB1148" s="85">
        <f t="shared" si="494"/>
        <v>-8</v>
      </c>
      <c r="AC1148" s="85">
        <f t="shared" si="494"/>
        <v>-0.5</v>
      </c>
    </row>
    <row r="1149" spans="1:29" x14ac:dyDescent="0.3">
      <c r="A1149" s="67">
        <v>18200</v>
      </c>
      <c r="B1149" s="85">
        <v>2.75</v>
      </c>
      <c r="C1149" s="85">
        <v>0.54000000000000092</v>
      </c>
      <c r="D1149" s="85">
        <v>2</v>
      </c>
      <c r="E1149" s="85">
        <v>-24.999999999999943</v>
      </c>
      <c r="F1149" s="85">
        <v>-8</v>
      </c>
      <c r="G1149" s="85">
        <v>0</v>
      </c>
      <c r="H1149" s="113"/>
      <c r="P1149" s="21" t="str">
        <f t="shared" si="495"/>
        <v>A</v>
      </c>
      <c r="Q1149" s="85">
        <f t="shared" si="497"/>
        <v>0</v>
      </c>
      <c r="R1149" s="85">
        <f t="shared" si="493"/>
        <v>0</v>
      </c>
      <c r="S1149" s="85">
        <f t="shared" si="493"/>
        <v>0</v>
      </c>
      <c r="T1149" s="85">
        <f t="shared" si="493"/>
        <v>0</v>
      </c>
      <c r="U1149" s="85">
        <f t="shared" si="493"/>
        <v>0</v>
      </c>
      <c r="V1149" s="85">
        <f t="shared" si="493"/>
        <v>0</v>
      </c>
      <c r="W1149" s="33"/>
      <c r="X1149" s="85">
        <f t="shared" si="496"/>
        <v>2.75</v>
      </c>
      <c r="Y1149" s="85">
        <f t="shared" si="494"/>
        <v>0.54000000000000092</v>
      </c>
      <c r="Z1149" s="85">
        <f t="shared" si="494"/>
        <v>2</v>
      </c>
      <c r="AA1149" s="85">
        <f t="shared" si="494"/>
        <v>-24.999999999999943</v>
      </c>
      <c r="AB1149" s="85">
        <f t="shared" si="494"/>
        <v>-8</v>
      </c>
      <c r="AC1149" s="85">
        <f t="shared" si="494"/>
        <v>0</v>
      </c>
    </row>
    <row r="1150" spans="1:29" x14ac:dyDescent="0.3">
      <c r="A1150" s="67">
        <v>18300</v>
      </c>
      <c r="B1150" s="85">
        <v>1.7500000000000036</v>
      </c>
      <c r="C1150" s="85">
        <v>0.42999999999999972</v>
      </c>
      <c r="D1150" s="85">
        <v>4</v>
      </c>
      <c r="E1150" s="85">
        <v>-15</v>
      </c>
      <c r="F1150" s="85">
        <v>-6.5</v>
      </c>
      <c r="G1150" s="85">
        <v>0</v>
      </c>
      <c r="H1150" s="113"/>
      <c r="P1150" s="21" t="str">
        <f t="shared" si="495"/>
        <v>A</v>
      </c>
      <c r="Q1150" s="85">
        <f t="shared" si="497"/>
        <v>0</v>
      </c>
      <c r="R1150" s="85">
        <f t="shared" si="493"/>
        <v>0</v>
      </c>
      <c r="S1150" s="85">
        <f t="shared" si="493"/>
        <v>0</v>
      </c>
      <c r="T1150" s="85">
        <f t="shared" si="493"/>
        <v>0</v>
      </c>
      <c r="U1150" s="85">
        <f t="shared" si="493"/>
        <v>0</v>
      </c>
      <c r="V1150" s="85">
        <f t="shared" si="493"/>
        <v>0</v>
      </c>
      <c r="W1150" s="33"/>
      <c r="X1150" s="85">
        <f t="shared" si="496"/>
        <v>1.7500000000000036</v>
      </c>
      <c r="Y1150" s="85">
        <f t="shared" si="494"/>
        <v>0.42999999999999972</v>
      </c>
      <c r="Z1150" s="85">
        <f t="shared" si="494"/>
        <v>4</v>
      </c>
      <c r="AA1150" s="85">
        <f t="shared" si="494"/>
        <v>-15</v>
      </c>
      <c r="AB1150" s="85">
        <f t="shared" si="494"/>
        <v>-6.5</v>
      </c>
      <c r="AC1150" s="85">
        <f t="shared" si="494"/>
        <v>0</v>
      </c>
    </row>
    <row r="1151" spans="1:29" x14ac:dyDescent="0.3">
      <c r="A1151" s="67">
        <v>18400</v>
      </c>
      <c r="B1151" s="85">
        <v>3.6499999999999986</v>
      </c>
      <c r="C1151" s="85">
        <v>0.76000000000000156</v>
      </c>
      <c r="D1151" s="85">
        <v>24</v>
      </c>
      <c r="E1151" s="85">
        <v>-2.5</v>
      </c>
      <c r="F1151" s="85">
        <v>-18</v>
      </c>
      <c r="G1151" s="85">
        <v>0.5</v>
      </c>
      <c r="H1151" s="113"/>
      <c r="P1151" s="21" t="str">
        <f t="shared" si="495"/>
        <v>A</v>
      </c>
      <c r="Q1151" s="85">
        <f t="shared" si="497"/>
        <v>0</v>
      </c>
      <c r="R1151" s="85">
        <f t="shared" si="493"/>
        <v>0</v>
      </c>
      <c r="S1151" s="85">
        <f t="shared" si="493"/>
        <v>0</v>
      </c>
      <c r="T1151" s="85">
        <f t="shared" si="493"/>
        <v>0</v>
      </c>
      <c r="U1151" s="85">
        <f t="shared" si="493"/>
        <v>0</v>
      </c>
      <c r="V1151" s="85">
        <f t="shared" si="493"/>
        <v>0</v>
      </c>
      <c r="W1151" s="33"/>
      <c r="X1151" s="85">
        <f t="shared" si="496"/>
        <v>3.6499999999999986</v>
      </c>
      <c r="Y1151" s="85">
        <f t="shared" si="494"/>
        <v>0.76000000000000156</v>
      </c>
      <c r="Z1151" s="85">
        <f t="shared" si="494"/>
        <v>24</v>
      </c>
      <c r="AA1151" s="85">
        <f t="shared" si="494"/>
        <v>-2.5</v>
      </c>
      <c r="AB1151" s="85">
        <f t="shared" si="494"/>
        <v>-18</v>
      </c>
      <c r="AC1151" s="85">
        <f t="shared" si="494"/>
        <v>0.5</v>
      </c>
    </row>
    <row r="1152" spans="1:29" x14ac:dyDescent="0.3">
      <c r="A1152" s="67">
        <v>18500</v>
      </c>
      <c r="B1152" s="85">
        <v>2.9000000000000004</v>
      </c>
      <c r="C1152" s="85">
        <v>0.75999999999999979</v>
      </c>
      <c r="D1152" s="85">
        <v>26.5</v>
      </c>
      <c r="E1152" s="85">
        <v>4.9999999999999716</v>
      </c>
      <c r="F1152" s="85">
        <v>-18.000000000000014</v>
      </c>
      <c r="G1152" s="85">
        <v>0.49999999999999956</v>
      </c>
      <c r="H1152" s="113"/>
      <c r="P1152" s="21" t="str">
        <f t="shared" si="495"/>
        <v>A</v>
      </c>
      <c r="Q1152" s="85">
        <f t="shared" si="497"/>
        <v>0</v>
      </c>
      <c r="R1152" s="85">
        <f t="shared" si="493"/>
        <v>0</v>
      </c>
      <c r="S1152" s="85">
        <f t="shared" si="493"/>
        <v>0</v>
      </c>
      <c r="T1152" s="85">
        <f t="shared" si="493"/>
        <v>0</v>
      </c>
      <c r="U1152" s="85">
        <f t="shared" si="493"/>
        <v>0</v>
      </c>
      <c r="V1152" s="85">
        <f t="shared" si="493"/>
        <v>0</v>
      </c>
      <c r="W1152" s="33"/>
      <c r="X1152" s="85">
        <f t="shared" si="496"/>
        <v>2.9000000000000004</v>
      </c>
      <c r="Y1152" s="85">
        <f t="shared" si="494"/>
        <v>0.75999999999999979</v>
      </c>
      <c r="Z1152" s="85">
        <f t="shared" si="494"/>
        <v>26.5</v>
      </c>
      <c r="AA1152" s="85">
        <f t="shared" si="494"/>
        <v>4.9999999999999716</v>
      </c>
      <c r="AB1152" s="85">
        <f t="shared" si="494"/>
        <v>-18.000000000000014</v>
      </c>
      <c r="AC1152" s="85">
        <f t="shared" si="494"/>
        <v>0.49999999999999956</v>
      </c>
    </row>
    <row r="1153" spans="1:29" x14ac:dyDescent="0.3">
      <c r="A1153" s="67">
        <v>18600</v>
      </c>
      <c r="B1153" s="85">
        <v>0.54999999999999982</v>
      </c>
      <c r="C1153" s="85">
        <v>0.29999999999999893</v>
      </c>
      <c r="D1153" s="85">
        <v>6</v>
      </c>
      <c r="E1153" s="85">
        <v>-0.50000000000001421</v>
      </c>
      <c r="F1153" s="85">
        <v>-3.5</v>
      </c>
      <c r="G1153" s="85">
        <v>0.5</v>
      </c>
      <c r="H1153" s="113"/>
      <c r="P1153" s="21" t="str">
        <f t="shared" si="495"/>
        <v>A</v>
      </c>
      <c r="Q1153" s="85">
        <f t="shared" si="497"/>
        <v>0</v>
      </c>
      <c r="R1153" s="85">
        <f t="shared" si="493"/>
        <v>0</v>
      </c>
      <c r="S1153" s="85">
        <f t="shared" si="493"/>
        <v>0</v>
      </c>
      <c r="T1153" s="85">
        <f t="shared" si="493"/>
        <v>0</v>
      </c>
      <c r="U1153" s="85">
        <f t="shared" si="493"/>
        <v>0</v>
      </c>
      <c r="V1153" s="85">
        <f t="shared" si="493"/>
        <v>0</v>
      </c>
      <c r="W1153" s="33"/>
      <c r="X1153" s="85">
        <f t="shared" si="496"/>
        <v>0.54999999999999982</v>
      </c>
      <c r="Y1153" s="85">
        <f t="shared" si="494"/>
        <v>0.29999999999999893</v>
      </c>
      <c r="Z1153" s="85">
        <f t="shared" si="494"/>
        <v>6</v>
      </c>
      <c r="AA1153" s="85">
        <f t="shared" si="494"/>
        <v>-0.50000000000001421</v>
      </c>
      <c r="AB1153" s="85">
        <f t="shared" si="494"/>
        <v>-3.5</v>
      </c>
      <c r="AC1153" s="85">
        <f t="shared" si="494"/>
        <v>0.5</v>
      </c>
    </row>
    <row r="1154" spans="1:29" x14ac:dyDescent="0.3">
      <c r="A1154" s="67">
        <v>18700</v>
      </c>
      <c r="B1154" s="85">
        <v>0.29999999999999982</v>
      </c>
      <c r="C1154" s="85">
        <v>0.24000000000000021</v>
      </c>
      <c r="D1154" s="85">
        <v>3.5</v>
      </c>
      <c r="E1154" s="85">
        <v>0</v>
      </c>
      <c r="F1154" s="85">
        <v>-2.0000000000000071</v>
      </c>
      <c r="G1154" s="85">
        <v>0</v>
      </c>
      <c r="H1154" s="113"/>
      <c r="P1154" s="21" t="str">
        <f t="shared" si="495"/>
        <v>A</v>
      </c>
      <c r="Q1154" s="85">
        <f t="shared" si="497"/>
        <v>0</v>
      </c>
      <c r="R1154" s="85">
        <f t="shared" si="493"/>
        <v>0</v>
      </c>
      <c r="S1154" s="85">
        <f t="shared" si="493"/>
        <v>0</v>
      </c>
      <c r="T1154" s="85">
        <f t="shared" si="493"/>
        <v>0</v>
      </c>
      <c r="U1154" s="85">
        <f t="shared" si="493"/>
        <v>0</v>
      </c>
      <c r="V1154" s="85">
        <f t="shared" si="493"/>
        <v>0</v>
      </c>
      <c r="W1154" s="33"/>
      <c r="X1154" s="85">
        <f t="shared" si="496"/>
        <v>0.29999999999999982</v>
      </c>
      <c r="Y1154" s="85">
        <f t="shared" si="494"/>
        <v>0.24000000000000021</v>
      </c>
      <c r="Z1154" s="85">
        <f t="shared" si="494"/>
        <v>3.5</v>
      </c>
      <c r="AA1154" s="85">
        <f t="shared" si="494"/>
        <v>0</v>
      </c>
      <c r="AB1154" s="85">
        <f t="shared" si="494"/>
        <v>-2.0000000000000071</v>
      </c>
      <c r="AC1154" s="85">
        <f t="shared" si="494"/>
        <v>0</v>
      </c>
    </row>
    <row r="1155" spans="1:29" x14ac:dyDescent="0.3">
      <c r="A1155" s="67">
        <v>18800</v>
      </c>
      <c r="B1155" s="85">
        <v>0.40000000000000036</v>
      </c>
      <c r="C1155" s="85">
        <v>0.29999999999999893</v>
      </c>
      <c r="D1155" s="85">
        <v>5.5</v>
      </c>
      <c r="E1155" s="85">
        <v>1.0000000000000142</v>
      </c>
      <c r="F1155" s="85">
        <v>-3</v>
      </c>
      <c r="G1155" s="85">
        <v>0</v>
      </c>
      <c r="H1155" s="113"/>
      <c r="P1155" s="21" t="str">
        <f t="shared" si="495"/>
        <v>A</v>
      </c>
      <c r="Q1155" s="85">
        <f t="shared" si="497"/>
        <v>0</v>
      </c>
      <c r="R1155" s="85">
        <f t="shared" si="493"/>
        <v>0</v>
      </c>
      <c r="S1155" s="85">
        <f t="shared" si="493"/>
        <v>0</v>
      </c>
      <c r="T1155" s="85">
        <f t="shared" si="493"/>
        <v>0</v>
      </c>
      <c r="U1155" s="85">
        <f t="shared" si="493"/>
        <v>0</v>
      </c>
      <c r="V1155" s="85">
        <f t="shared" si="493"/>
        <v>0</v>
      </c>
      <c r="W1155" s="33"/>
      <c r="X1155" s="85">
        <f t="shared" si="496"/>
        <v>0.40000000000000036</v>
      </c>
      <c r="Y1155" s="85">
        <f t="shared" si="494"/>
        <v>0.29999999999999893</v>
      </c>
      <c r="Z1155" s="85">
        <f t="shared" si="494"/>
        <v>5.5</v>
      </c>
      <c r="AA1155" s="85">
        <f t="shared" si="494"/>
        <v>1.0000000000000142</v>
      </c>
      <c r="AB1155" s="85">
        <f t="shared" si="494"/>
        <v>-3</v>
      </c>
      <c r="AC1155" s="85">
        <f t="shared" si="494"/>
        <v>0</v>
      </c>
    </row>
    <row r="1156" spans="1:29" x14ac:dyDescent="0.3">
      <c r="A1156" s="67">
        <v>18900</v>
      </c>
      <c r="B1156" s="85">
        <v>0.5</v>
      </c>
      <c r="C1156" s="85">
        <v>0.35999999999999943</v>
      </c>
      <c r="D1156" s="85">
        <v>7</v>
      </c>
      <c r="E1156" s="85">
        <v>2</v>
      </c>
      <c r="F1156" s="85">
        <v>-4</v>
      </c>
      <c r="G1156" s="85">
        <v>0</v>
      </c>
      <c r="H1156" s="113"/>
      <c r="P1156" s="21" t="str">
        <f t="shared" si="495"/>
        <v>A</v>
      </c>
      <c r="Q1156" s="85">
        <f t="shared" si="497"/>
        <v>0</v>
      </c>
      <c r="R1156" s="85">
        <f t="shared" si="493"/>
        <v>0</v>
      </c>
      <c r="S1156" s="85">
        <f t="shared" si="493"/>
        <v>0</v>
      </c>
      <c r="T1156" s="85">
        <f t="shared" si="493"/>
        <v>0</v>
      </c>
      <c r="U1156" s="85">
        <f t="shared" si="493"/>
        <v>0</v>
      </c>
      <c r="V1156" s="85">
        <f t="shared" si="493"/>
        <v>0</v>
      </c>
      <c r="W1156" s="33"/>
      <c r="X1156" s="85">
        <f t="shared" si="496"/>
        <v>0.5</v>
      </c>
      <c r="Y1156" s="85">
        <f t="shared" si="494"/>
        <v>0.35999999999999943</v>
      </c>
      <c r="Z1156" s="85">
        <f t="shared" si="494"/>
        <v>7</v>
      </c>
      <c r="AA1156" s="85">
        <f t="shared" si="494"/>
        <v>2</v>
      </c>
      <c r="AB1156" s="85">
        <f t="shared" si="494"/>
        <v>-4</v>
      </c>
      <c r="AC1156" s="85">
        <f t="shared" si="494"/>
        <v>0</v>
      </c>
    </row>
    <row r="1157" spans="1:29" x14ac:dyDescent="0.3">
      <c r="A1157" s="68" t="s">
        <v>120</v>
      </c>
      <c r="B1157" s="86">
        <v>20.199999999999996</v>
      </c>
      <c r="C1157" s="86">
        <v>6.2899999999999991</v>
      </c>
      <c r="D1157" s="86">
        <v>104</v>
      </c>
      <c r="E1157" s="86">
        <v>-156</v>
      </c>
      <c r="F1157" s="86">
        <v>-106.50000000000009</v>
      </c>
      <c r="G1157" s="86">
        <v>-2.000000000000004</v>
      </c>
      <c r="H1157" s="89"/>
      <c r="I1157" s="105">
        <f>X1157</f>
        <v>22.250000000000007</v>
      </c>
      <c r="J1157" s="105">
        <f>Y1157</f>
        <v>5.7399999999999984</v>
      </c>
      <c r="K1157" s="105">
        <f>Z1157</f>
        <v>86.5</v>
      </c>
      <c r="L1157" s="105">
        <f>AA1157</f>
        <v>-140.49999999999994</v>
      </c>
      <c r="M1157" s="105">
        <f t="shared" ref="M1157:N1157" si="498">AB1157</f>
        <v>-95.500000000000028</v>
      </c>
      <c r="N1157" s="105">
        <f t="shared" si="498"/>
        <v>-1.000000000000004</v>
      </c>
      <c r="P1157" s="21"/>
      <c r="Q1157" s="33"/>
      <c r="R1157" s="33"/>
      <c r="S1157" s="33"/>
      <c r="T1157" s="33"/>
      <c r="U1157" s="33"/>
      <c r="V1157" s="33"/>
      <c r="W1157" s="33"/>
      <c r="X1157" s="106">
        <f>SUM(X1141:X1156)</f>
        <v>22.250000000000007</v>
      </c>
      <c r="Y1157" s="106">
        <f t="shared" ref="Y1157:AC1157" si="499">SUM(Y1141:Y1156)</f>
        <v>5.7399999999999984</v>
      </c>
      <c r="Z1157" s="106">
        <f t="shared" si="499"/>
        <v>86.5</v>
      </c>
      <c r="AA1157" s="106">
        <f t="shared" si="499"/>
        <v>-140.49999999999994</v>
      </c>
      <c r="AB1157" s="106">
        <f t="shared" si="499"/>
        <v>-95.500000000000028</v>
      </c>
      <c r="AC1157" s="106">
        <f t="shared" si="499"/>
        <v>-1.000000000000004</v>
      </c>
    </row>
    <row r="1158" spans="1:29" x14ac:dyDescent="0.3">
      <c r="A1158" s="82"/>
      <c r="B1158" s="89"/>
      <c r="C1158" s="89"/>
      <c r="D1158" s="89"/>
      <c r="E1158" s="89"/>
      <c r="F1158" s="89"/>
      <c r="G1158" s="89"/>
      <c r="H1158" s="89"/>
      <c r="P1158" s="21"/>
      <c r="Q1158" s="33"/>
      <c r="R1158" s="33"/>
      <c r="S1158" s="33"/>
      <c r="T1158" s="33"/>
      <c r="U1158" s="33"/>
      <c r="V1158" s="33"/>
      <c r="W1158" s="33"/>
      <c r="X1158" s="33"/>
      <c r="Y1158" s="33"/>
      <c r="Z1158" s="33"/>
      <c r="AA1158" s="33"/>
      <c r="AB1158" s="33"/>
      <c r="AC1158" s="33"/>
    </row>
    <row r="1159" spans="1:29" x14ac:dyDescent="0.3">
      <c r="A1159" s="92" t="s">
        <v>128</v>
      </c>
      <c r="B1159" s="92" t="s">
        <v>127</v>
      </c>
      <c r="C1159" s="92" t="s">
        <v>129</v>
      </c>
      <c r="D1159" s="92" t="s">
        <v>130</v>
      </c>
      <c r="E1159" s="92" t="s">
        <v>131</v>
      </c>
      <c r="F1159" s="92" t="s">
        <v>132</v>
      </c>
      <c r="G1159" s="92" t="s">
        <v>133</v>
      </c>
      <c r="H1159" s="92"/>
      <c r="P1159" s="21"/>
      <c r="Q1159" s="33"/>
      <c r="R1159" s="33"/>
      <c r="S1159" s="33"/>
      <c r="T1159" s="33"/>
      <c r="U1159" s="33"/>
      <c r="V1159" s="33"/>
      <c r="W1159" s="33"/>
      <c r="X1159" s="33"/>
      <c r="Y1159" s="33"/>
      <c r="Z1159" s="33"/>
      <c r="AA1159" s="33"/>
      <c r="AB1159" s="33"/>
      <c r="AC1159" s="33"/>
    </row>
    <row r="1160" spans="1:29" x14ac:dyDescent="0.3">
      <c r="A1160" s="68" t="s">
        <v>44</v>
      </c>
      <c r="B1160" s="68" t="s">
        <v>36</v>
      </c>
      <c r="C1160" s="68" t="s">
        <v>37</v>
      </c>
      <c r="D1160" s="68" t="s">
        <v>118</v>
      </c>
      <c r="E1160" s="68" t="s">
        <v>116</v>
      </c>
      <c r="F1160" s="68" t="s">
        <v>119</v>
      </c>
      <c r="G1160" s="68" t="s">
        <v>117</v>
      </c>
      <c r="H1160" s="82"/>
      <c r="P1160" s="21"/>
      <c r="Q1160" s="33"/>
      <c r="R1160" s="33"/>
      <c r="S1160" s="33"/>
      <c r="T1160" s="33"/>
      <c r="U1160" s="33"/>
      <c r="V1160" s="33"/>
      <c r="W1160" s="33"/>
      <c r="X1160" s="106">
        <f t="shared" ref="X1160:AC1160" si="500">SUM(X1161:X1176)</f>
        <v>100.19999999999999</v>
      </c>
      <c r="Y1160" s="106">
        <f t="shared" si="500"/>
        <v>6.7500000000000018</v>
      </c>
      <c r="Z1160" s="106">
        <f t="shared" si="500"/>
        <v>299</v>
      </c>
      <c r="AA1160" s="106">
        <f t="shared" si="500"/>
        <v>4.5000000000000711</v>
      </c>
      <c r="AB1160" s="106">
        <f t="shared" si="500"/>
        <v>-188</v>
      </c>
      <c r="AC1160" s="106">
        <f t="shared" si="500"/>
        <v>-8.5000000000000018</v>
      </c>
    </row>
    <row r="1161" spans="1:29" x14ac:dyDescent="0.3">
      <c r="A1161" s="67">
        <v>16900</v>
      </c>
      <c r="B1161" s="85">
        <v>2.6999999999999993</v>
      </c>
      <c r="C1161" s="85">
        <v>0.54999999999999716</v>
      </c>
      <c r="D1161" s="85">
        <v>25.5</v>
      </c>
      <c r="E1161" s="85">
        <v>8.4999999999999716</v>
      </c>
      <c r="F1161" s="85">
        <v>-15.5</v>
      </c>
      <c r="G1161" s="85">
        <v>0</v>
      </c>
      <c r="H1161" s="113"/>
      <c r="I1161" s="105">
        <f>X1160</f>
        <v>100.19999999999999</v>
      </c>
      <c r="J1161" s="105">
        <f>Y1160</f>
        <v>6.7500000000000018</v>
      </c>
      <c r="K1161" s="105">
        <f t="shared" ref="K1161:N1161" si="501">Z1160</f>
        <v>299</v>
      </c>
      <c r="L1161" s="105">
        <f t="shared" si="501"/>
        <v>4.5000000000000711</v>
      </c>
      <c r="M1161" s="105">
        <f t="shared" si="501"/>
        <v>-188</v>
      </c>
      <c r="N1161" s="105">
        <f t="shared" si="501"/>
        <v>-8.5000000000000018</v>
      </c>
      <c r="P1161" s="21" t="str">
        <f>IF(A1161&lt;=$B$1138,"A","B")</f>
        <v>A</v>
      </c>
      <c r="Q1161" s="85">
        <f t="shared" ref="Q1161:V1176" si="502">IF($P1161="B",B1161,0)</f>
        <v>0</v>
      </c>
      <c r="R1161" s="85">
        <f t="shared" si="502"/>
        <v>0</v>
      </c>
      <c r="S1161" s="85">
        <f t="shared" si="502"/>
        <v>0</v>
      </c>
      <c r="T1161" s="85">
        <f t="shared" si="502"/>
        <v>0</v>
      </c>
      <c r="U1161" s="85">
        <f t="shared" si="502"/>
        <v>0</v>
      </c>
      <c r="V1161" s="85">
        <f t="shared" si="502"/>
        <v>0</v>
      </c>
      <c r="W1161" s="33"/>
      <c r="X1161" s="85">
        <f>IF($P1161="A",B1161,0)</f>
        <v>2.6999999999999993</v>
      </c>
      <c r="Y1161" s="85">
        <f t="shared" ref="Y1161:AC1176" si="503">IF($P1161="A",C1161,0)</f>
        <v>0.54999999999999716</v>
      </c>
      <c r="Z1161" s="85">
        <f t="shared" si="503"/>
        <v>25.5</v>
      </c>
      <c r="AA1161" s="85">
        <f t="shared" si="503"/>
        <v>8.4999999999999716</v>
      </c>
      <c r="AB1161" s="85">
        <f t="shared" si="503"/>
        <v>-15.5</v>
      </c>
      <c r="AC1161" s="85">
        <f t="shared" si="503"/>
        <v>0</v>
      </c>
    </row>
    <row r="1162" spans="1:29" x14ac:dyDescent="0.3">
      <c r="A1162" s="67">
        <v>17000</v>
      </c>
      <c r="B1162" s="85">
        <v>4.6500000000000004</v>
      </c>
      <c r="C1162" s="85">
        <v>0.88000000000000256</v>
      </c>
      <c r="D1162" s="85">
        <v>37.5</v>
      </c>
      <c r="E1162" s="85">
        <v>12.000000000000014</v>
      </c>
      <c r="F1162" s="85">
        <v>-23.499999999999986</v>
      </c>
      <c r="G1162" s="85">
        <v>-0.5</v>
      </c>
      <c r="H1162" s="113"/>
      <c r="P1162" s="21" t="str">
        <f t="shared" ref="P1162:P1176" si="504">IF(A1162&lt;=$B$1138,"A","B")</f>
        <v>A</v>
      </c>
      <c r="Q1162" s="85">
        <f t="shared" si="502"/>
        <v>0</v>
      </c>
      <c r="R1162" s="85">
        <f t="shared" si="502"/>
        <v>0</v>
      </c>
      <c r="S1162" s="85">
        <f t="shared" si="502"/>
        <v>0</v>
      </c>
      <c r="T1162" s="85">
        <f t="shared" si="502"/>
        <v>0</v>
      </c>
      <c r="U1162" s="85">
        <f t="shared" si="502"/>
        <v>0</v>
      </c>
      <c r="V1162" s="85">
        <f t="shared" si="502"/>
        <v>0</v>
      </c>
      <c r="W1162" s="33"/>
      <c r="X1162" s="85">
        <f t="shared" ref="X1162:X1176" si="505">IF($P1162="A",B1162,0)</f>
        <v>4.6500000000000004</v>
      </c>
      <c r="Y1162" s="85">
        <f t="shared" si="503"/>
        <v>0.88000000000000256</v>
      </c>
      <c r="Z1162" s="85">
        <f t="shared" si="503"/>
        <v>37.5</v>
      </c>
      <c r="AA1162" s="85">
        <f t="shared" si="503"/>
        <v>12.000000000000014</v>
      </c>
      <c r="AB1162" s="85">
        <f t="shared" si="503"/>
        <v>-23.499999999999986</v>
      </c>
      <c r="AC1162" s="85">
        <f t="shared" si="503"/>
        <v>-0.5</v>
      </c>
    </row>
    <row r="1163" spans="1:29" x14ac:dyDescent="0.3">
      <c r="A1163" s="67">
        <v>17100</v>
      </c>
      <c r="B1163" s="85">
        <v>3.5500000000000007</v>
      </c>
      <c r="C1163" s="85">
        <v>0.47000000000000064</v>
      </c>
      <c r="D1163" s="85">
        <v>28.499999999999972</v>
      </c>
      <c r="E1163" s="85">
        <v>9.5</v>
      </c>
      <c r="F1163" s="85">
        <v>-16.000000000000014</v>
      </c>
      <c r="G1163" s="85">
        <v>-0.50000000000000044</v>
      </c>
      <c r="H1163" s="113"/>
      <c r="P1163" s="21" t="str">
        <f t="shared" si="504"/>
        <v>A</v>
      </c>
      <c r="Q1163" s="85">
        <f t="shared" si="502"/>
        <v>0</v>
      </c>
      <c r="R1163" s="85">
        <f t="shared" si="502"/>
        <v>0</v>
      </c>
      <c r="S1163" s="85">
        <f t="shared" si="502"/>
        <v>0</v>
      </c>
      <c r="T1163" s="85">
        <f t="shared" si="502"/>
        <v>0</v>
      </c>
      <c r="U1163" s="85">
        <f t="shared" si="502"/>
        <v>0</v>
      </c>
      <c r="V1163" s="85">
        <f t="shared" si="502"/>
        <v>0</v>
      </c>
      <c r="W1163" s="33"/>
      <c r="X1163" s="85">
        <f t="shared" si="505"/>
        <v>3.5500000000000007</v>
      </c>
      <c r="Y1163" s="85">
        <f t="shared" si="503"/>
        <v>0.47000000000000064</v>
      </c>
      <c r="Z1163" s="85">
        <f t="shared" si="503"/>
        <v>28.499999999999972</v>
      </c>
      <c r="AA1163" s="85">
        <f t="shared" si="503"/>
        <v>9.5</v>
      </c>
      <c r="AB1163" s="85">
        <f t="shared" si="503"/>
        <v>-16.000000000000014</v>
      </c>
      <c r="AC1163" s="85">
        <f t="shared" si="503"/>
        <v>-0.50000000000000044</v>
      </c>
    </row>
    <row r="1164" spans="1:29" x14ac:dyDescent="0.3">
      <c r="A1164" s="67">
        <v>17200</v>
      </c>
      <c r="B1164" s="85">
        <v>4.1999999999999993</v>
      </c>
      <c r="C1164" s="85">
        <v>0.42999999999999972</v>
      </c>
      <c r="D1164" s="85">
        <v>30</v>
      </c>
      <c r="E1164" s="85">
        <v>10.5</v>
      </c>
      <c r="F1164" s="85">
        <v>-15.5</v>
      </c>
      <c r="G1164" s="85">
        <v>-0.5</v>
      </c>
      <c r="H1164" s="113"/>
      <c r="P1164" s="21" t="str">
        <f t="shared" si="504"/>
        <v>A</v>
      </c>
      <c r="Q1164" s="85">
        <f t="shared" si="502"/>
        <v>0</v>
      </c>
      <c r="R1164" s="85">
        <f t="shared" si="502"/>
        <v>0</v>
      </c>
      <c r="S1164" s="85">
        <f t="shared" si="502"/>
        <v>0</v>
      </c>
      <c r="T1164" s="85">
        <f t="shared" si="502"/>
        <v>0</v>
      </c>
      <c r="U1164" s="85">
        <f t="shared" si="502"/>
        <v>0</v>
      </c>
      <c r="V1164" s="85">
        <f t="shared" si="502"/>
        <v>0</v>
      </c>
      <c r="W1164" s="33"/>
      <c r="X1164" s="85">
        <f t="shared" si="505"/>
        <v>4.1999999999999993</v>
      </c>
      <c r="Y1164" s="85">
        <f t="shared" si="503"/>
        <v>0.42999999999999972</v>
      </c>
      <c r="Z1164" s="85">
        <f t="shared" si="503"/>
        <v>30</v>
      </c>
      <c r="AA1164" s="85">
        <f t="shared" si="503"/>
        <v>10.5</v>
      </c>
      <c r="AB1164" s="85">
        <f t="shared" si="503"/>
        <v>-15.5</v>
      </c>
      <c r="AC1164" s="85">
        <f t="shared" si="503"/>
        <v>-0.5</v>
      </c>
    </row>
    <row r="1165" spans="1:29" x14ac:dyDescent="0.3">
      <c r="A1165" s="67">
        <v>17300</v>
      </c>
      <c r="B1165" s="85">
        <v>5.4499999999999993</v>
      </c>
      <c r="C1165" s="85">
        <v>0.47000000000000064</v>
      </c>
      <c r="D1165" s="85">
        <v>33</v>
      </c>
      <c r="E1165" s="85">
        <v>10.000000000000028</v>
      </c>
      <c r="F1165" s="85">
        <v>-17</v>
      </c>
      <c r="G1165" s="85">
        <v>-0.5</v>
      </c>
      <c r="H1165" s="113"/>
      <c r="P1165" s="21" t="str">
        <f t="shared" si="504"/>
        <v>A</v>
      </c>
      <c r="Q1165" s="85">
        <f t="shared" si="502"/>
        <v>0</v>
      </c>
      <c r="R1165" s="85">
        <f t="shared" si="502"/>
        <v>0</v>
      </c>
      <c r="S1165" s="85">
        <f t="shared" si="502"/>
        <v>0</v>
      </c>
      <c r="T1165" s="85">
        <f t="shared" si="502"/>
        <v>0</v>
      </c>
      <c r="U1165" s="85">
        <f t="shared" si="502"/>
        <v>0</v>
      </c>
      <c r="V1165" s="85">
        <f t="shared" si="502"/>
        <v>0</v>
      </c>
      <c r="W1165" s="33"/>
      <c r="X1165" s="85">
        <f t="shared" si="505"/>
        <v>5.4499999999999993</v>
      </c>
      <c r="Y1165" s="85">
        <f t="shared" si="503"/>
        <v>0.47000000000000064</v>
      </c>
      <c r="Z1165" s="85">
        <f t="shared" si="503"/>
        <v>33</v>
      </c>
      <c r="AA1165" s="85">
        <f t="shared" si="503"/>
        <v>10.000000000000028</v>
      </c>
      <c r="AB1165" s="85">
        <f t="shared" si="503"/>
        <v>-17</v>
      </c>
      <c r="AC1165" s="85">
        <f t="shared" si="503"/>
        <v>-0.5</v>
      </c>
    </row>
    <row r="1166" spans="1:29" x14ac:dyDescent="0.3">
      <c r="A1166" s="67">
        <v>17400</v>
      </c>
      <c r="B1166" s="85">
        <v>6.6499999999999986</v>
      </c>
      <c r="C1166" s="85">
        <v>0.46000000000000085</v>
      </c>
      <c r="D1166" s="85">
        <v>32.999999999999943</v>
      </c>
      <c r="E1166" s="85">
        <v>9</v>
      </c>
      <c r="F1166" s="85">
        <v>-16.5</v>
      </c>
      <c r="G1166" s="85">
        <v>-1</v>
      </c>
      <c r="H1166" s="113"/>
      <c r="P1166" s="21" t="str">
        <f t="shared" si="504"/>
        <v>A</v>
      </c>
      <c r="Q1166" s="85">
        <f>IF($P1166="B",B1166,0)</f>
        <v>0</v>
      </c>
      <c r="R1166" s="85">
        <f t="shared" si="502"/>
        <v>0</v>
      </c>
      <c r="S1166" s="85">
        <f t="shared" si="502"/>
        <v>0</v>
      </c>
      <c r="T1166" s="85">
        <f t="shared" si="502"/>
        <v>0</v>
      </c>
      <c r="U1166" s="85">
        <f t="shared" si="502"/>
        <v>0</v>
      </c>
      <c r="V1166" s="85">
        <f t="shared" si="502"/>
        <v>0</v>
      </c>
      <c r="W1166" s="33"/>
      <c r="X1166" s="85">
        <f t="shared" si="505"/>
        <v>6.6499999999999986</v>
      </c>
      <c r="Y1166" s="85">
        <f t="shared" si="503"/>
        <v>0.46000000000000085</v>
      </c>
      <c r="Z1166" s="85">
        <f t="shared" si="503"/>
        <v>32.999999999999943</v>
      </c>
      <c r="AA1166" s="85">
        <f t="shared" si="503"/>
        <v>9</v>
      </c>
      <c r="AB1166" s="85">
        <f t="shared" si="503"/>
        <v>-16.5</v>
      </c>
      <c r="AC1166" s="85">
        <f t="shared" si="503"/>
        <v>-1</v>
      </c>
    </row>
    <row r="1167" spans="1:29" x14ac:dyDescent="0.3">
      <c r="A1167" s="67">
        <v>17500</v>
      </c>
      <c r="B1167" s="85">
        <v>8.5499999999999972</v>
      </c>
      <c r="C1167" s="85">
        <v>0.50999999999999979</v>
      </c>
      <c r="D1167" s="85">
        <v>32.500000000000057</v>
      </c>
      <c r="E1167" s="85">
        <v>6</v>
      </c>
      <c r="F1167" s="85">
        <v>-17</v>
      </c>
      <c r="G1167" s="85">
        <v>-1</v>
      </c>
      <c r="H1167" s="113"/>
      <c r="P1167" s="21" t="str">
        <f t="shared" si="504"/>
        <v>A</v>
      </c>
      <c r="Q1167" s="85">
        <f t="shared" ref="Q1167:Q1176" si="506">IF($P1167="B",B1167,0)</f>
        <v>0</v>
      </c>
      <c r="R1167" s="85">
        <f t="shared" si="502"/>
        <v>0</v>
      </c>
      <c r="S1167" s="85">
        <f t="shared" si="502"/>
        <v>0</v>
      </c>
      <c r="T1167" s="85">
        <f t="shared" si="502"/>
        <v>0</v>
      </c>
      <c r="U1167" s="85">
        <f t="shared" si="502"/>
        <v>0</v>
      </c>
      <c r="V1167" s="85">
        <f t="shared" si="502"/>
        <v>0</v>
      </c>
      <c r="W1167" s="33"/>
      <c r="X1167" s="85">
        <f t="shared" si="505"/>
        <v>8.5499999999999972</v>
      </c>
      <c r="Y1167" s="85">
        <f t="shared" si="503"/>
        <v>0.50999999999999979</v>
      </c>
      <c r="Z1167" s="85">
        <f t="shared" si="503"/>
        <v>32.500000000000057</v>
      </c>
      <c r="AA1167" s="85">
        <f t="shared" si="503"/>
        <v>6</v>
      </c>
      <c r="AB1167" s="85">
        <f t="shared" si="503"/>
        <v>-17</v>
      </c>
      <c r="AC1167" s="85">
        <f t="shared" si="503"/>
        <v>-1</v>
      </c>
    </row>
    <row r="1168" spans="1:29" x14ac:dyDescent="0.3">
      <c r="A1168" s="67">
        <v>17600</v>
      </c>
      <c r="B1168" s="85">
        <v>11</v>
      </c>
      <c r="C1168" s="85">
        <v>0.58000000000000007</v>
      </c>
      <c r="D1168" s="85">
        <v>30.5</v>
      </c>
      <c r="E1168" s="85">
        <v>0.5</v>
      </c>
      <c r="F1168" s="85">
        <v>-17.000000000000028</v>
      </c>
      <c r="G1168" s="85">
        <v>-1</v>
      </c>
      <c r="H1168" s="113"/>
      <c r="P1168" s="21" t="str">
        <f t="shared" si="504"/>
        <v>A</v>
      </c>
      <c r="Q1168" s="85">
        <f t="shared" si="506"/>
        <v>0</v>
      </c>
      <c r="R1168" s="85">
        <f t="shared" si="502"/>
        <v>0</v>
      </c>
      <c r="S1168" s="85">
        <f t="shared" si="502"/>
        <v>0</v>
      </c>
      <c r="T1168" s="85">
        <f t="shared" si="502"/>
        <v>0</v>
      </c>
      <c r="U1168" s="85">
        <f t="shared" si="502"/>
        <v>0</v>
      </c>
      <c r="V1168" s="85">
        <f t="shared" si="502"/>
        <v>0</v>
      </c>
      <c r="W1168" s="33"/>
      <c r="X1168" s="85">
        <f t="shared" si="505"/>
        <v>11</v>
      </c>
      <c r="Y1168" s="85">
        <f t="shared" si="503"/>
        <v>0.58000000000000007</v>
      </c>
      <c r="Z1168" s="85">
        <f t="shared" si="503"/>
        <v>30.5</v>
      </c>
      <c r="AA1168" s="85">
        <f t="shared" si="503"/>
        <v>0.5</v>
      </c>
      <c r="AB1168" s="85">
        <f t="shared" si="503"/>
        <v>-17.000000000000028</v>
      </c>
      <c r="AC1168" s="85">
        <f t="shared" si="503"/>
        <v>-1</v>
      </c>
    </row>
    <row r="1169" spans="1:29" x14ac:dyDescent="0.3">
      <c r="A1169" s="67">
        <v>17700</v>
      </c>
      <c r="B1169" s="85">
        <v>15.649999999999991</v>
      </c>
      <c r="C1169" s="85">
        <v>0.80000000000000071</v>
      </c>
      <c r="D1169" s="85">
        <v>26</v>
      </c>
      <c r="E1169" s="85">
        <v>-11</v>
      </c>
      <c r="F1169" s="85">
        <v>-19</v>
      </c>
      <c r="G1169" s="85">
        <v>-1.0000000000000018</v>
      </c>
      <c r="H1169" s="113"/>
      <c r="P1169" s="21" t="str">
        <f t="shared" si="504"/>
        <v>A</v>
      </c>
      <c r="Q1169" s="85">
        <f t="shared" si="506"/>
        <v>0</v>
      </c>
      <c r="R1169" s="85">
        <f t="shared" si="502"/>
        <v>0</v>
      </c>
      <c r="S1169" s="85">
        <f t="shared" si="502"/>
        <v>0</v>
      </c>
      <c r="T1169" s="85">
        <f t="shared" si="502"/>
        <v>0</v>
      </c>
      <c r="U1169" s="85">
        <f t="shared" si="502"/>
        <v>0</v>
      </c>
      <c r="V1169" s="85">
        <f t="shared" si="502"/>
        <v>0</v>
      </c>
      <c r="W1169" s="33"/>
      <c r="X1169" s="85">
        <f t="shared" si="505"/>
        <v>15.649999999999991</v>
      </c>
      <c r="Y1169" s="85">
        <f t="shared" si="503"/>
        <v>0.80000000000000071</v>
      </c>
      <c r="Z1169" s="85">
        <f t="shared" si="503"/>
        <v>26</v>
      </c>
      <c r="AA1169" s="85">
        <f t="shared" si="503"/>
        <v>-11</v>
      </c>
      <c r="AB1169" s="85">
        <f t="shared" si="503"/>
        <v>-19</v>
      </c>
      <c r="AC1169" s="85">
        <f t="shared" si="503"/>
        <v>-1.0000000000000018</v>
      </c>
    </row>
    <row r="1170" spans="1:29" x14ac:dyDescent="0.3">
      <c r="A1170" s="67">
        <v>17800</v>
      </c>
      <c r="B1170" s="85">
        <v>17.650000000000006</v>
      </c>
      <c r="C1170" s="85">
        <v>0.77999999999999936</v>
      </c>
      <c r="D1170" s="85">
        <v>15.5</v>
      </c>
      <c r="E1170" s="85">
        <v>-20.499999999999943</v>
      </c>
      <c r="F1170" s="85">
        <v>-16</v>
      </c>
      <c r="G1170" s="85">
        <v>-1.5</v>
      </c>
      <c r="H1170" s="113"/>
      <c r="P1170" s="21" t="str">
        <f t="shared" si="504"/>
        <v>A</v>
      </c>
      <c r="Q1170" s="85">
        <f t="shared" si="506"/>
        <v>0</v>
      </c>
      <c r="R1170" s="85">
        <f t="shared" si="502"/>
        <v>0</v>
      </c>
      <c r="S1170" s="85">
        <f t="shared" si="502"/>
        <v>0</v>
      </c>
      <c r="T1170" s="85">
        <f t="shared" si="502"/>
        <v>0</v>
      </c>
      <c r="U1170" s="85">
        <f t="shared" si="502"/>
        <v>0</v>
      </c>
      <c r="V1170" s="85">
        <f t="shared" si="502"/>
        <v>0</v>
      </c>
      <c r="W1170" s="33"/>
      <c r="X1170" s="85">
        <f t="shared" si="505"/>
        <v>17.650000000000006</v>
      </c>
      <c r="Y1170" s="85">
        <f t="shared" si="503"/>
        <v>0.77999999999999936</v>
      </c>
      <c r="Z1170" s="85">
        <f t="shared" si="503"/>
        <v>15.5</v>
      </c>
      <c r="AA1170" s="85">
        <f t="shared" si="503"/>
        <v>-20.499999999999943</v>
      </c>
      <c r="AB1170" s="85">
        <f t="shared" si="503"/>
        <v>-16</v>
      </c>
      <c r="AC1170" s="85">
        <f t="shared" si="503"/>
        <v>-1.5</v>
      </c>
    </row>
    <row r="1171" spans="1:29" x14ac:dyDescent="0.3">
      <c r="A1171" s="67">
        <v>17900</v>
      </c>
      <c r="B1171" s="85">
        <v>20.150000000000006</v>
      </c>
      <c r="C1171" s="85">
        <v>0.82000000000000028</v>
      </c>
      <c r="D1171" s="85">
        <v>7</v>
      </c>
      <c r="E1171" s="85">
        <v>-30</v>
      </c>
      <c r="F1171" s="85">
        <v>-14.999999999999972</v>
      </c>
      <c r="G1171" s="85">
        <v>-1</v>
      </c>
      <c r="H1171" s="113"/>
      <c r="P1171" s="21" t="str">
        <f t="shared" si="504"/>
        <v>A</v>
      </c>
      <c r="Q1171" s="85">
        <f t="shared" si="506"/>
        <v>0</v>
      </c>
      <c r="R1171" s="85">
        <f t="shared" si="502"/>
        <v>0</v>
      </c>
      <c r="S1171" s="85">
        <f t="shared" si="502"/>
        <v>0</v>
      </c>
      <c r="T1171" s="85">
        <f t="shared" si="502"/>
        <v>0</v>
      </c>
      <c r="U1171" s="85">
        <f t="shared" si="502"/>
        <v>0</v>
      </c>
      <c r="V1171" s="85">
        <f t="shared" si="502"/>
        <v>0</v>
      </c>
      <c r="W1171" s="33"/>
      <c r="X1171" s="85">
        <f t="shared" si="505"/>
        <v>20.150000000000006</v>
      </c>
      <c r="Y1171" s="85">
        <f t="shared" si="503"/>
        <v>0.82000000000000028</v>
      </c>
      <c r="Z1171" s="85">
        <f t="shared" si="503"/>
        <v>7</v>
      </c>
      <c r="AA1171" s="85">
        <f t="shared" si="503"/>
        <v>-30</v>
      </c>
      <c r="AB1171" s="85">
        <f t="shared" si="503"/>
        <v>-14.999999999999972</v>
      </c>
      <c r="AC1171" s="85">
        <f t="shared" si="503"/>
        <v>-1</v>
      </c>
    </row>
    <row r="1172" spans="1:29" x14ac:dyDescent="0.3">
      <c r="A1172" s="67">
        <v>18000</v>
      </c>
      <c r="B1172" s="85">
        <v>23.849999999999994</v>
      </c>
      <c r="C1172" s="85">
        <v>0.97999999999999865</v>
      </c>
      <c r="D1172" s="85">
        <v>2</v>
      </c>
      <c r="E1172" s="85">
        <v>-40.500000000000057</v>
      </c>
      <c r="F1172" s="85">
        <v>-18.5</v>
      </c>
      <c r="G1172" s="85">
        <v>-0.5</v>
      </c>
      <c r="H1172" s="113"/>
      <c r="P1172" s="21" t="str">
        <f t="shared" si="504"/>
        <v>B</v>
      </c>
      <c r="Q1172" s="85">
        <f t="shared" si="506"/>
        <v>23.849999999999994</v>
      </c>
      <c r="R1172" s="85">
        <f t="shared" si="502"/>
        <v>0.97999999999999865</v>
      </c>
      <c r="S1172" s="85">
        <f t="shared" si="502"/>
        <v>2</v>
      </c>
      <c r="T1172" s="85">
        <f t="shared" si="502"/>
        <v>-40.500000000000057</v>
      </c>
      <c r="U1172" s="85">
        <f t="shared" si="502"/>
        <v>-18.5</v>
      </c>
      <c r="V1172" s="85">
        <f t="shared" si="502"/>
        <v>-0.5</v>
      </c>
      <c r="W1172" s="33"/>
      <c r="X1172" s="85">
        <f t="shared" si="505"/>
        <v>0</v>
      </c>
      <c r="Y1172" s="85">
        <f t="shared" si="503"/>
        <v>0</v>
      </c>
      <c r="Z1172" s="85">
        <f t="shared" si="503"/>
        <v>0</v>
      </c>
      <c r="AA1172" s="85">
        <f t="shared" si="503"/>
        <v>0</v>
      </c>
      <c r="AB1172" s="85">
        <f t="shared" si="503"/>
        <v>0</v>
      </c>
      <c r="AC1172" s="85">
        <f t="shared" si="503"/>
        <v>0</v>
      </c>
    </row>
    <row r="1173" spans="1:29" x14ac:dyDescent="0.3">
      <c r="A1173" s="67">
        <v>18100</v>
      </c>
      <c r="B1173" s="85">
        <v>25.5</v>
      </c>
      <c r="C1173" s="85">
        <v>1.0699999999999985</v>
      </c>
      <c r="D1173" s="85">
        <v>3</v>
      </c>
      <c r="E1173" s="85">
        <v>-40.5</v>
      </c>
      <c r="F1173" s="85">
        <v>-22</v>
      </c>
      <c r="G1173" s="85">
        <v>0</v>
      </c>
      <c r="H1173" s="113"/>
      <c r="P1173" s="21" t="str">
        <f t="shared" si="504"/>
        <v>B</v>
      </c>
      <c r="Q1173" s="85">
        <f t="shared" si="506"/>
        <v>25.5</v>
      </c>
      <c r="R1173" s="85">
        <f t="shared" si="502"/>
        <v>1.0699999999999985</v>
      </c>
      <c r="S1173" s="85">
        <f t="shared" si="502"/>
        <v>3</v>
      </c>
      <c r="T1173" s="85">
        <f t="shared" si="502"/>
        <v>-40.5</v>
      </c>
      <c r="U1173" s="85">
        <f t="shared" si="502"/>
        <v>-22</v>
      </c>
      <c r="V1173" s="85">
        <f t="shared" si="502"/>
        <v>0</v>
      </c>
      <c r="W1173" s="33"/>
      <c r="X1173" s="85">
        <f t="shared" si="505"/>
        <v>0</v>
      </c>
      <c r="Y1173" s="85">
        <f t="shared" si="503"/>
        <v>0</v>
      </c>
      <c r="Z1173" s="85">
        <f t="shared" si="503"/>
        <v>0</v>
      </c>
      <c r="AA1173" s="85">
        <f t="shared" si="503"/>
        <v>0</v>
      </c>
      <c r="AB1173" s="85">
        <f t="shared" si="503"/>
        <v>0</v>
      </c>
      <c r="AC1173" s="85">
        <f t="shared" si="503"/>
        <v>0</v>
      </c>
    </row>
    <row r="1174" spans="1:29" x14ac:dyDescent="0.3">
      <c r="A1174" s="67">
        <v>18200</v>
      </c>
      <c r="B1174" s="85">
        <v>19.75</v>
      </c>
      <c r="C1174" s="85">
        <v>0.58999999999999986</v>
      </c>
      <c r="D1174" s="85">
        <v>2</v>
      </c>
      <c r="E1174" s="85">
        <v>-21.999999999999886</v>
      </c>
      <c r="F1174" s="85">
        <v>-9.5</v>
      </c>
      <c r="G1174" s="85">
        <v>0</v>
      </c>
      <c r="H1174" s="113"/>
      <c r="P1174" s="21" t="str">
        <f t="shared" si="504"/>
        <v>B</v>
      </c>
      <c r="Q1174" s="85">
        <f t="shared" si="506"/>
        <v>19.75</v>
      </c>
      <c r="R1174" s="85">
        <f t="shared" si="502"/>
        <v>0.58999999999999986</v>
      </c>
      <c r="S1174" s="85">
        <f t="shared" si="502"/>
        <v>2</v>
      </c>
      <c r="T1174" s="85">
        <f t="shared" si="502"/>
        <v>-21.999999999999886</v>
      </c>
      <c r="U1174" s="85">
        <f t="shared" si="502"/>
        <v>-9.5</v>
      </c>
      <c r="V1174" s="85">
        <f t="shared" si="502"/>
        <v>0</v>
      </c>
      <c r="W1174" s="33"/>
      <c r="X1174" s="85">
        <f t="shared" si="505"/>
        <v>0</v>
      </c>
      <c r="Y1174" s="85">
        <f t="shared" si="503"/>
        <v>0</v>
      </c>
      <c r="Z1174" s="85">
        <f t="shared" si="503"/>
        <v>0</v>
      </c>
      <c r="AA1174" s="85">
        <f t="shared" si="503"/>
        <v>0</v>
      </c>
      <c r="AB1174" s="85">
        <f t="shared" si="503"/>
        <v>0</v>
      </c>
      <c r="AC1174" s="85">
        <f t="shared" si="503"/>
        <v>0</v>
      </c>
    </row>
    <row r="1175" spans="1:29" x14ac:dyDescent="0.3">
      <c r="A1175" s="67">
        <v>18300</v>
      </c>
      <c r="B1175" s="85">
        <v>19.350000000000023</v>
      </c>
      <c r="C1175" s="85">
        <v>0.5600000000000005</v>
      </c>
      <c r="D1175" s="85">
        <v>5.4999999999999432</v>
      </c>
      <c r="E1175" s="85">
        <v>-15.499999999999943</v>
      </c>
      <c r="F1175" s="85">
        <v>-10</v>
      </c>
      <c r="G1175" s="85">
        <v>0</v>
      </c>
      <c r="H1175" s="113"/>
      <c r="P1175" s="21" t="str">
        <f t="shared" si="504"/>
        <v>B</v>
      </c>
      <c r="Q1175" s="85">
        <f t="shared" si="506"/>
        <v>19.350000000000023</v>
      </c>
      <c r="R1175" s="85">
        <f t="shared" si="502"/>
        <v>0.5600000000000005</v>
      </c>
      <c r="S1175" s="85">
        <f t="shared" si="502"/>
        <v>5.4999999999999432</v>
      </c>
      <c r="T1175" s="85">
        <f t="shared" si="502"/>
        <v>-15.499999999999943</v>
      </c>
      <c r="U1175" s="85">
        <f t="shared" si="502"/>
        <v>-10</v>
      </c>
      <c r="V1175" s="85">
        <f t="shared" si="502"/>
        <v>0</v>
      </c>
      <c r="W1175" s="33"/>
      <c r="X1175" s="85">
        <f t="shared" si="505"/>
        <v>0</v>
      </c>
      <c r="Y1175" s="85">
        <f t="shared" si="503"/>
        <v>0</v>
      </c>
      <c r="Z1175" s="85">
        <f t="shared" si="503"/>
        <v>0</v>
      </c>
      <c r="AA1175" s="85">
        <f t="shared" si="503"/>
        <v>0</v>
      </c>
      <c r="AB1175" s="85">
        <f t="shared" si="503"/>
        <v>0</v>
      </c>
      <c r="AC1175" s="85">
        <f t="shared" si="503"/>
        <v>0</v>
      </c>
    </row>
    <row r="1176" spans="1:29" x14ac:dyDescent="0.3">
      <c r="A1176" s="67">
        <v>18400</v>
      </c>
      <c r="B1176" s="85">
        <v>18.699999999999989</v>
      </c>
      <c r="C1176" s="85">
        <v>0.5</v>
      </c>
      <c r="D1176" s="85">
        <v>6.9999999999999432</v>
      </c>
      <c r="E1176" s="85">
        <v>-9.5</v>
      </c>
      <c r="F1176" s="85">
        <v>-9</v>
      </c>
      <c r="G1176" s="85">
        <v>0</v>
      </c>
      <c r="H1176" s="113"/>
      <c r="P1176" s="21" t="str">
        <f t="shared" si="504"/>
        <v>B</v>
      </c>
      <c r="Q1176" s="85">
        <f t="shared" si="506"/>
        <v>18.699999999999989</v>
      </c>
      <c r="R1176" s="85">
        <f t="shared" si="502"/>
        <v>0.5</v>
      </c>
      <c r="S1176" s="85">
        <f t="shared" si="502"/>
        <v>6.9999999999999432</v>
      </c>
      <c r="T1176" s="85">
        <f t="shared" si="502"/>
        <v>-9.5</v>
      </c>
      <c r="U1176" s="85">
        <f t="shared" si="502"/>
        <v>-9</v>
      </c>
      <c r="V1176" s="85">
        <f t="shared" si="502"/>
        <v>0</v>
      </c>
      <c r="W1176" s="33"/>
      <c r="X1176" s="85">
        <f t="shared" si="505"/>
        <v>0</v>
      </c>
      <c r="Y1176" s="85">
        <f t="shared" si="503"/>
        <v>0</v>
      </c>
      <c r="Z1176" s="85">
        <f t="shared" si="503"/>
        <v>0</v>
      </c>
      <c r="AA1176" s="85">
        <f t="shared" si="503"/>
        <v>0</v>
      </c>
      <c r="AB1176" s="85">
        <f t="shared" si="503"/>
        <v>0</v>
      </c>
      <c r="AC1176" s="85">
        <f t="shared" si="503"/>
        <v>0</v>
      </c>
    </row>
    <row r="1177" spans="1:29" x14ac:dyDescent="0.3">
      <c r="A1177" s="68" t="s">
        <v>120</v>
      </c>
      <c r="B1177" s="87">
        <v>80.049999999999983</v>
      </c>
      <c r="C1177" s="87">
        <v>5.9300000000000015</v>
      </c>
      <c r="D1177" s="87">
        <v>292</v>
      </c>
      <c r="E1177" s="87">
        <v>34.500000000000071</v>
      </c>
      <c r="F1177" s="87">
        <v>-173.00000000000003</v>
      </c>
      <c r="G1177" s="87">
        <v>-7.5000000000000018</v>
      </c>
      <c r="H1177" s="114"/>
      <c r="I1177" s="105">
        <f>Q1177</f>
        <v>107.15</v>
      </c>
      <c r="J1177" s="105">
        <f>R1177</f>
        <v>3.6999999999999975</v>
      </c>
      <c r="K1177" s="105">
        <f t="shared" ref="K1177:N1177" si="507">S1177</f>
        <v>19.499999999999886</v>
      </c>
      <c r="L1177" s="105">
        <f t="shared" si="507"/>
        <v>-127.99999999999989</v>
      </c>
      <c r="M1177" s="105">
        <f t="shared" si="507"/>
        <v>-69</v>
      </c>
      <c r="N1177" s="105">
        <f t="shared" si="507"/>
        <v>-0.5</v>
      </c>
      <c r="P1177" s="21"/>
      <c r="Q1177" s="106">
        <f t="shared" ref="Q1177:V1177" si="508">+SUM(Q1161:Q1176)</f>
        <v>107.15</v>
      </c>
      <c r="R1177" s="106">
        <f t="shared" si="508"/>
        <v>3.6999999999999975</v>
      </c>
      <c r="S1177" s="106">
        <f t="shared" si="508"/>
        <v>19.499999999999886</v>
      </c>
      <c r="T1177" s="106">
        <f t="shared" si="508"/>
        <v>-127.99999999999989</v>
      </c>
      <c r="U1177" s="106">
        <f t="shared" si="508"/>
        <v>-69</v>
      </c>
      <c r="V1177" s="106">
        <f t="shared" si="508"/>
        <v>-0.5</v>
      </c>
      <c r="W1177" s="33"/>
      <c r="X1177" s="33"/>
      <c r="Y1177" s="33"/>
      <c r="Z1177" s="33"/>
      <c r="AA1177" s="33"/>
      <c r="AB1177" s="33"/>
      <c r="AC1177" s="33"/>
    </row>
    <row r="1179" spans="1:29" x14ac:dyDescent="0.3">
      <c r="A1179" s="69" t="s">
        <v>134</v>
      </c>
      <c r="B1179" s="69" t="s">
        <v>135</v>
      </c>
      <c r="C1179" s="69" t="s">
        <v>4</v>
      </c>
      <c r="D1179" s="97"/>
      <c r="E1179" s="97"/>
      <c r="F1179" s="69" t="s">
        <v>136</v>
      </c>
      <c r="G1179" s="69" t="s">
        <v>6</v>
      </c>
      <c r="H1179" s="82"/>
    </row>
    <row r="1180" spans="1:29" x14ac:dyDescent="0.3">
      <c r="A1180" s="94">
        <v>17891.75</v>
      </c>
      <c r="B1180" s="83">
        <v>17900</v>
      </c>
      <c r="C1180" s="95">
        <v>44980</v>
      </c>
      <c r="D1180" s="95"/>
      <c r="E1180" s="33"/>
      <c r="F1180" s="98">
        <v>44963</v>
      </c>
      <c r="G1180" s="96">
        <v>0.58329861111111114</v>
      </c>
      <c r="H1180" s="112"/>
    </row>
    <row r="1181" spans="1:29" x14ac:dyDescent="0.3">
      <c r="A1181" s="91" t="s">
        <v>128</v>
      </c>
      <c r="B1181" s="92" t="s">
        <v>121</v>
      </c>
      <c r="C1181" s="92" t="s">
        <v>122</v>
      </c>
      <c r="D1181" s="92" t="s">
        <v>123</v>
      </c>
      <c r="E1181" s="92" t="s">
        <v>124</v>
      </c>
      <c r="F1181" s="92" t="s">
        <v>125</v>
      </c>
      <c r="G1181" s="92" t="s">
        <v>126</v>
      </c>
      <c r="H1181" s="92"/>
    </row>
    <row r="1182" spans="1:29" x14ac:dyDescent="0.3">
      <c r="A1182" s="68" t="s">
        <v>44</v>
      </c>
      <c r="B1182" s="68" t="s">
        <v>33</v>
      </c>
      <c r="C1182" s="68" t="s">
        <v>32</v>
      </c>
      <c r="D1182" s="68" t="s">
        <v>113</v>
      </c>
      <c r="E1182" s="68" t="s">
        <v>115</v>
      </c>
      <c r="F1182" s="68" t="s">
        <v>112</v>
      </c>
      <c r="G1182" s="68" t="s">
        <v>114</v>
      </c>
      <c r="H1182" s="82"/>
      <c r="P1182" s="21"/>
      <c r="Q1182" s="106">
        <f>+SUM(Q1183:Q1198)</f>
        <v>-121.39999999999995</v>
      </c>
      <c r="R1182" s="106">
        <f t="shared" ref="R1182:V1182" si="509">+SUM(R1183:R1198)</f>
        <v>-0.62000000000000277</v>
      </c>
      <c r="S1182" s="106">
        <f t="shared" si="509"/>
        <v>125.5</v>
      </c>
      <c r="T1182" s="106">
        <f t="shared" si="509"/>
        <v>70.499999999999915</v>
      </c>
      <c r="U1182" s="106">
        <f t="shared" si="509"/>
        <v>-11.500000000000057</v>
      </c>
      <c r="V1182" s="106">
        <f t="shared" si="509"/>
        <v>-4.5</v>
      </c>
      <c r="W1182" s="33"/>
      <c r="X1182" s="33"/>
      <c r="Y1182" s="33"/>
      <c r="Z1182" s="33"/>
      <c r="AA1182" s="33"/>
      <c r="AB1182" s="33"/>
      <c r="AC1182" s="33"/>
    </row>
    <row r="1183" spans="1:29" x14ac:dyDescent="0.3">
      <c r="A1183" s="67">
        <v>17400</v>
      </c>
      <c r="B1183" s="85">
        <v>-33.049999999999955</v>
      </c>
      <c r="C1183" s="85">
        <v>-0.83999999999999986</v>
      </c>
      <c r="D1183" s="85">
        <v>-1.5</v>
      </c>
      <c r="E1183" s="85">
        <v>10.499999999999943</v>
      </c>
      <c r="F1183" s="85">
        <v>10.5</v>
      </c>
      <c r="G1183" s="85">
        <v>0</v>
      </c>
      <c r="H1183" s="113"/>
      <c r="I1183" s="105">
        <f t="shared" ref="I1183:N1183" si="510">Q1182</f>
        <v>-121.39999999999995</v>
      </c>
      <c r="J1183" s="105">
        <f t="shared" si="510"/>
        <v>-0.62000000000000277</v>
      </c>
      <c r="K1183" s="105">
        <f t="shared" si="510"/>
        <v>125.5</v>
      </c>
      <c r="L1183" s="105">
        <f t="shared" si="510"/>
        <v>70.499999999999915</v>
      </c>
      <c r="M1183" s="105">
        <f t="shared" si="510"/>
        <v>-11.500000000000057</v>
      </c>
      <c r="N1183" s="105">
        <f t="shared" si="510"/>
        <v>-4.5</v>
      </c>
      <c r="P1183" s="21" t="str">
        <f>IF(A1183&gt;=$B$1180,"A","B")</f>
        <v>B</v>
      </c>
      <c r="Q1183" s="85">
        <f t="shared" ref="Q1183:V1198" si="511">IF($P1183="B",B1183,0)</f>
        <v>-33.049999999999955</v>
      </c>
      <c r="R1183" s="85">
        <f t="shared" si="511"/>
        <v>-0.83999999999999986</v>
      </c>
      <c r="S1183" s="85">
        <f t="shared" si="511"/>
        <v>-1.5</v>
      </c>
      <c r="T1183" s="85">
        <f t="shared" si="511"/>
        <v>10.499999999999943</v>
      </c>
      <c r="U1183" s="85">
        <f t="shared" si="511"/>
        <v>10.5</v>
      </c>
      <c r="V1183" s="85">
        <f t="shared" si="511"/>
        <v>0</v>
      </c>
      <c r="W1183" s="33"/>
      <c r="X1183" s="85">
        <f>IF($P1183="A",B1183,0)</f>
        <v>0</v>
      </c>
      <c r="Y1183" s="85">
        <f t="shared" ref="Y1183:AC1198" si="512">IF($P1183="A",C1183,0)</f>
        <v>0</v>
      </c>
      <c r="Z1183" s="85">
        <f t="shared" si="512"/>
        <v>0</v>
      </c>
      <c r="AA1183" s="85">
        <f t="shared" si="512"/>
        <v>0</v>
      </c>
      <c r="AB1183" s="85">
        <f t="shared" si="512"/>
        <v>0</v>
      </c>
      <c r="AC1183" s="85">
        <f t="shared" si="512"/>
        <v>0</v>
      </c>
    </row>
    <row r="1184" spans="1:29" x14ac:dyDescent="0.3">
      <c r="A1184" s="67">
        <v>17500</v>
      </c>
      <c r="B1184" s="85">
        <v>-27.449999999999989</v>
      </c>
      <c r="C1184" s="85">
        <v>-0.15000000000000036</v>
      </c>
      <c r="D1184" s="85">
        <v>31</v>
      </c>
      <c r="E1184" s="85">
        <v>20.500000000000028</v>
      </c>
      <c r="F1184" s="85">
        <v>-5</v>
      </c>
      <c r="G1184" s="85">
        <v>-0.5</v>
      </c>
      <c r="H1184" s="113"/>
      <c r="P1184" s="21" t="str">
        <f t="shared" ref="P1184:P1198" si="513">IF(A1184&gt;=$B$1180,"A","B")</f>
        <v>B</v>
      </c>
      <c r="Q1184" s="85">
        <f t="shared" si="511"/>
        <v>-27.449999999999989</v>
      </c>
      <c r="R1184" s="85">
        <f t="shared" si="511"/>
        <v>-0.15000000000000036</v>
      </c>
      <c r="S1184" s="85">
        <f t="shared" si="511"/>
        <v>31</v>
      </c>
      <c r="T1184" s="85">
        <f t="shared" si="511"/>
        <v>20.500000000000028</v>
      </c>
      <c r="U1184" s="85">
        <f t="shared" si="511"/>
        <v>-5</v>
      </c>
      <c r="V1184" s="85">
        <f t="shared" si="511"/>
        <v>-0.5</v>
      </c>
      <c r="W1184" s="33"/>
      <c r="X1184" s="85">
        <f t="shared" ref="X1184:X1198" si="514">IF($P1184="A",B1184,0)</f>
        <v>0</v>
      </c>
      <c r="Y1184" s="85">
        <f t="shared" si="512"/>
        <v>0</v>
      </c>
      <c r="Z1184" s="85">
        <f t="shared" si="512"/>
        <v>0</v>
      </c>
      <c r="AA1184" s="85">
        <f t="shared" si="512"/>
        <v>0</v>
      </c>
      <c r="AB1184" s="85">
        <f t="shared" si="512"/>
        <v>0</v>
      </c>
      <c r="AC1184" s="85">
        <f t="shared" si="512"/>
        <v>0</v>
      </c>
    </row>
    <row r="1185" spans="1:29" x14ac:dyDescent="0.3">
      <c r="A1185" s="67">
        <v>17600</v>
      </c>
      <c r="B1185" s="85">
        <v>-24.850000000000023</v>
      </c>
      <c r="C1185" s="85">
        <v>-4.0000000000000924E-2</v>
      </c>
      <c r="D1185" s="85">
        <v>36</v>
      </c>
      <c r="E1185" s="85">
        <v>22.499999999999943</v>
      </c>
      <c r="F1185" s="85">
        <v>-6</v>
      </c>
      <c r="G1185" s="85">
        <v>-1</v>
      </c>
      <c r="H1185" s="113"/>
      <c r="P1185" s="21" t="str">
        <f t="shared" si="513"/>
        <v>B</v>
      </c>
      <c r="Q1185" s="85">
        <f t="shared" si="511"/>
        <v>-24.850000000000023</v>
      </c>
      <c r="R1185" s="85">
        <f t="shared" si="511"/>
        <v>-4.0000000000000924E-2</v>
      </c>
      <c r="S1185" s="85">
        <f t="shared" si="511"/>
        <v>36</v>
      </c>
      <c r="T1185" s="85">
        <f t="shared" si="511"/>
        <v>22.499999999999943</v>
      </c>
      <c r="U1185" s="85">
        <f t="shared" si="511"/>
        <v>-6</v>
      </c>
      <c r="V1185" s="85">
        <f t="shared" si="511"/>
        <v>-1</v>
      </c>
      <c r="W1185" s="33"/>
      <c r="X1185" s="85">
        <f t="shared" si="514"/>
        <v>0</v>
      </c>
      <c r="Y1185" s="85">
        <f t="shared" si="512"/>
        <v>0</v>
      </c>
      <c r="Z1185" s="85">
        <f t="shared" si="512"/>
        <v>0</v>
      </c>
      <c r="AA1185" s="85">
        <f t="shared" si="512"/>
        <v>0</v>
      </c>
      <c r="AB1185" s="85">
        <f t="shared" si="512"/>
        <v>0</v>
      </c>
      <c r="AC1185" s="85">
        <f t="shared" si="512"/>
        <v>0</v>
      </c>
    </row>
    <row r="1186" spans="1:29" x14ac:dyDescent="0.3">
      <c r="A1186" s="67">
        <v>17700</v>
      </c>
      <c r="B1186" s="85">
        <v>-19.099999999999966</v>
      </c>
      <c r="C1186" s="85">
        <v>0.23999999999999844</v>
      </c>
      <c r="D1186" s="85">
        <v>36</v>
      </c>
      <c r="E1186" s="85">
        <v>12</v>
      </c>
      <c r="F1186" s="85">
        <v>-8.5</v>
      </c>
      <c r="G1186" s="85">
        <v>-1.5</v>
      </c>
      <c r="H1186" s="113"/>
      <c r="P1186" s="21" t="str">
        <f t="shared" si="513"/>
        <v>B</v>
      </c>
      <c r="Q1186" s="85">
        <f t="shared" si="511"/>
        <v>-19.099999999999966</v>
      </c>
      <c r="R1186" s="85">
        <f t="shared" si="511"/>
        <v>0.23999999999999844</v>
      </c>
      <c r="S1186" s="85">
        <f t="shared" si="511"/>
        <v>36</v>
      </c>
      <c r="T1186" s="85">
        <f t="shared" si="511"/>
        <v>12</v>
      </c>
      <c r="U1186" s="85">
        <f t="shared" si="511"/>
        <v>-8.5</v>
      </c>
      <c r="V1186" s="85">
        <f t="shared" si="511"/>
        <v>-1.5</v>
      </c>
      <c r="W1186" s="33"/>
      <c r="X1186" s="85">
        <f t="shared" si="514"/>
        <v>0</v>
      </c>
      <c r="Y1186" s="85">
        <f t="shared" si="512"/>
        <v>0</v>
      </c>
      <c r="Z1186" s="85">
        <f t="shared" si="512"/>
        <v>0</v>
      </c>
      <c r="AA1186" s="85">
        <f t="shared" si="512"/>
        <v>0</v>
      </c>
      <c r="AB1186" s="85">
        <f t="shared" si="512"/>
        <v>0</v>
      </c>
      <c r="AC1186" s="85">
        <f t="shared" si="512"/>
        <v>0</v>
      </c>
    </row>
    <row r="1187" spans="1:29" x14ac:dyDescent="0.3">
      <c r="A1187" s="67">
        <v>17800</v>
      </c>
      <c r="B1187" s="85">
        <v>-16.950000000000017</v>
      </c>
      <c r="C1187" s="85">
        <v>0.16999999999999993</v>
      </c>
      <c r="D1187" s="85">
        <v>24</v>
      </c>
      <c r="E1187" s="85">
        <v>5</v>
      </c>
      <c r="F1187" s="85">
        <v>-2.5000000000000568</v>
      </c>
      <c r="G1187" s="85">
        <v>-1.5</v>
      </c>
      <c r="H1187" s="113"/>
      <c r="P1187" s="21" t="str">
        <f t="shared" si="513"/>
        <v>B</v>
      </c>
      <c r="Q1187" s="85">
        <f t="shared" si="511"/>
        <v>-16.950000000000017</v>
      </c>
      <c r="R1187" s="85">
        <f t="shared" si="511"/>
        <v>0.16999999999999993</v>
      </c>
      <c r="S1187" s="85">
        <f t="shared" si="511"/>
        <v>24</v>
      </c>
      <c r="T1187" s="85">
        <f t="shared" si="511"/>
        <v>5</v>
      </c>
      <c r="U1187" s="85">
        <f t="shared" si="511"/>
        <v>-2.5000000000000568</v>
      </c>
      <c r="V1187" s="85">
        <f t="shared" si="511"/>
        <v>-1.5</v>
      </c>
      <c r="W1187" s="33"/>
      <c r="X1187" s="85">
        <f t="shared" si="514"/>
        <v>0</v>
      </c>
      <c r="Y1187" s="85">
        <f t="shared" si="512"/>
        <v>0</v>
      </c>
      <c r="Z1187" s="85">
        <f t="shared" si="512"/>
        <v>0</v>
      </c>
      <c r="AA1187" s="85">
        <f t="shared" si="512"/>
        <v>0</v>
      </c>
      <c r="AB1187" s="85">
        <f t="shared" si="512"/>
        <v>0</v>
      </c>
      <c r="AC1187" s="85">
        <f t="shared" si="512"/>
        <v>0</v>
      </c>
    </row>
    <row r="1188" spans="1:29" x14ac:dyDescent="0.3">
      <c r="A1188" s="67">
        <v>17900</v>
      </c>
      <c r="B1188" s="85">
        <v>-9.6500000000000057</v>
      </c>
      <c r="C1188" s="85">
        <v>0.46999999999999886</v>
      </c>
      <c r="D1188" s="85">
        <v>10.5</v>
      </c>
      <c r="E1188" s="85">
        <v>-18</v>
      </c>
      <c r="F1188" s="85">
        <v>-3.5000000000000568</v>
      </c>
      <c r="G1188" s="85">
        <v>-1.9999999999999964</v>
      </c>
      <c r="H1188" s="113"/>
      <c r="P1188" s="21" t="str">
        <f t="shared" si="513"/>
        <v>A</v>
      </c>
      <c r="Q1188" s="85">
        <f>IF($P1188="B",B1188,0)</f>
        <v>0</v>
      </c>
      <c r="R1188" s="85">
        <f t="shared" si="511"/>
        <v>0</v>
      </c>
      <c r="S1188" s="85">
        <f t="shared" si="511"/>
        <v>0</v>
      </c>
      <c r="T1188" s="85">
        <f t="shared" si="511"/>
        <v>0</v>
      </c>
      <c r="U1188" s="85">
        <f t="shared" si="511"/>
        <v>0</v>
      </c>
      <c r="V1188" s="85">
        <f t="shared" si="511"/>
        <v>0</v>
      </c>
      <c r="W1188" s="33"/>
      <c r="X1188" s="85">
        <f t="shared" si="514"/>
        <v>-9.6500000000000057</v>
      </c>
      <c r="Y1188" s="85">
        <f t="shared" si="512"/>
        <v>0.46999999999999886</v>
      </c>
      <c r="Z1188" s="85">
        <f t="shared" si="512"/>
        <v>10.5</v>
      </c>
      <c r="AA1188" s="85">
        <f t="shared" si="512"/>
        <v>-18</v>
      </c>
      <c r="AB1188" s="85">
        <f t="shared" si="512"/>
        <v>-3.5000000000000568</v>
      </c>
      <c r="AC1188" s="85">
        <f t="shared" si="512"/>
        <v>-1.9999999999999964</v>
      </c>
    </row>
    <row r="1189" spans="1:29" x14ac:dyDescent="0.3">
      <c r="A1189" s="67">
        <v>18000</v>
      </c>
      <c r="B1189" s="85">
        <v>-6.9999999999999858</v>
      </c>
      <c r="C1189" s="85">
        <v>0.4399999999999995</v>
      </c>
      <c r="D1189" s="85">
        <v>-3</v>
      </c>
      <c r="E1189" s="85">
        <v>-27.5</v>
      </c>
      <c r="F1189" s="85">
        <v>1.5</v>
      </c>
      <c r="G1189" s="85">
        <v>-1.5</v>
      </c>
      <c r="H1189" s="113"/>
      <c r="P1189" s="21" t="str">
        <f t="shared" si="513"/>
        <v>A</v>
      </c>
      <c r="Q1189" s="85">
        <f t="shared" ref="Q1189:Q1198" si="515">IF($P1189="B",B1189,0)</f>
        <v>0</v>
      </c>
      <c r="R1189" s="85">
        <f t="shared" si="511"/>
        <v>0</v>
      </c>
      <c r="S1189" s="85">
        <f t="shared" si="511"/>
        <v>0</v>
      </c>
      <c r="T1189" s="85">
        <f t="shared" si="511"/>
        <v>0</v>
      </c>
      <c r="U1189" s="85">
        <f t="shared" si="511"/>
        <v>0</v>
      </c>
      <c r="V1189" s="85">
        <f t="shared" si="511"/>
        <v>0</v>
      </c>
      <c r="W1189" s="33"/>
      <c r="X1189" s="85">
        <f t="shared" si="514"/>
        <v>-6.9999999999999858</v>
      </c>
      <c r="Y1189" s="85">
        <f t="shared" si="512"/>
        <v>0.4399999999999995</v>
      </c>
      <c r="Z1189" s="85">
        <f t="shared" si="512"/>
        <v>-3</v>
      </c>
      <c r="AA1189" s="85">
        <f t="shared" si="512"/>
        <v>-27.5</v>
      </c>
      <c r="AB1189" s="85">
        <f t="shared" si="512"/>
        <v>1.5</v>
      </c>
      <c r="AC1189" s="85">
        <f t="shared" si="512"/>
        <v>-1.5</v>
      </c>
    </row>
    <row r="1190" spans="1:29" x14ac:dyDescent="0.3">
      <c r="A1190" s="67">
        <v>18100</v>
      </c>
      <c r="B1190" s="85">
        <v>-5.1000000000000085</v>
      </c>
      <c r="C1190" s="85">
        <v>0.35999999999999943</v>
      </c>
      <c r="D1190" s="85">
        <v>-13.5</v>
      </c>
      <c r="E1190" s="85">
        <v>-32</v>
      </c>
      <c r="F1190" s="85">
        <v>6</v>
      </c>
      <c r="G1190" s="85">
        <v>-1.5</v>
      </c>
      <c r="H1190" s="113"/>
      <c r="P1190" s="21" t="str">
        <f t="shared" si="513"/>
        <v>A</v>
      </c>
      <c r="Q1190" s="85">
        <f t="shared" si="515"/>
        <v>0</v>
      </c>
      <c r="R1190" s="85">
        <f t="shared" si="511"/>
        <v>0</v>
      </c>
      <c r="S1190" s="85">
        <f t="shared" si="511"/>
        <v>0</v>
      </c>
      <c r="T1190" s="85">
        <f t="shared" si="511"/>
        <v>0</v>
      </c>
      <c r="U1190" s="85">
        <f t="shared" si="511"/>
        <v>0</v>
      </c>
      <c r="V1190" s="85">
        <f t="shared" si="511"/>
        <v>0</v>
      </c>
      <c r="W1190" s="33"/>
      <c r="X1190" s="85">
        <f t="shared" si="514"/>
        <v>-5.1000000000000085</v>
      </c>
      <c r="Y1190" s="85">
        <f t="shared" si="512"/>
        <v>0.35999999999999943</v>
      </c>
      <c r="Z1190" s="85">
        <f t="shared" si="512"/>
        <v>-13.5</v>
      </c>
      <c r="AA1190" s="85">
        <f t="shared" si="512"/>
        <v>-32</v>
      </c>
      <c r="AB1190" s="85">
        <f t="shared" si="512"/>
        <v>6</v>
      </c>
      <c r="AC1190" s="85">
        <f t="shared" si="512"/>
        <v>-1.5</v>
      </c>
    </row>
    <row r="1191" spans="1:29" x14ac:dyDescent="0.3">
      <c r="A1191" s="67">
        <v>18200</v>
      </c>
      <c r="B1191" s="85">
        <v>-2.75</v>
      </c>
      <c r="C1191" s="85">
        <v>0.39000000000000057</v>
      </c>
      <c r="D1191" s="85">
        <v>-18</v>
      </c>
      <c r="E1191" s="85">
        <v>-33.999999999999943</v>
      </c>
      <c r="F1191" s="85">
        <v>6.5</v>
      </c>
      <c r="G1191" s="85">
        <v>-1</v>
      </c>
      <c r="H1191" s="113"/>
      <c r="P1191" s="21" t="str">
        <f t="shared" si="513"/>
        <v>A</v>
      </c>
      <c r="Q1191" s="85">
        <f t="shared" si="515"/>
        <v>0</v>
      </c>
      <c r="R1191" s="85">
        <f t="shared" si="511"/>
        <v>0</v>
      </c>
      <c r="S1191" s="85">
        <f t="shared" si="511"/>
        <v>0</v>
      </c>
      <c r="T1191" s="85">
        <f t="shared" si="511"/>
        <v>0</v>
      </c>
      <c r="U1191" s="85">
        <f t="shared" si="511"/>
        <v>0</v>
      </c>
      <c r="V1191" s="85">
        <f t="shared" si="511"/>
        <v>0</v>
      </c>
      <c r="W1191" s="33"/>
      <c r="X1191" s="85">
        <f t="shared" si="514"/>
        <v>-2.75</v>
      </c>
      <c r="Y1191" s="85">
        <f t="shared" si="512"/>
        <v>0.39000000000000057</v>
      </c>
      <c r="Z1191" s="85">
        <f t="shared" si="512"/>
        <v>-18</v>
      </c>
      <c r="AA1191" s="85">
        <f t="shared" si="512"/>
        <v>-33.999999999999943</v>
      </c>
      <c r="AB1191" s="85">
        <f t="shared" si="512"/>
        <v>6.5</v>
      </c>
      <c r="AC1191" s="85">
        <f t="shared" si="512"/>
        <v>-1</v>
      </c>
    </row>
    <row r="1192" spans="1:29" x14ac:dyDescent="0.3">
      <c r="A1192" s="67">
        <v>18300</v>
      </c>
      <c r="B1192" s="85">
        <v>-1.5</v>
      </c>
      <c r="C1192" s="85">
        <v>0.35999999999999943</v>
      </c>
      <c r="D1192" s="85">
        <v>-17.5</v>
      </c>
      <c r="E1192" s="85">
        <v>-29.5</v>
      </c>
      <c r="F1192" s="85">
        <v>6.0000000000000284</v>
      </c>
      <c r="G1192" s="85">
        <v>-1</v>
      </c>
      <c r="H1192" s="113"/>
      <c r="P1192" s="21" t="str">
        <f t="shared" si="513"/>
        <v>A</v>
      </c>
      <c r="Q1192" s="85">
        <f t="shared" si="515"/>
        <v>0</v>
      </c>
      <c r="R1192" s="85">
        <f t="shared" si="511"/>
        <v>0</v>
      </c>
      <c r="S1192" s="85">
        <f t="shared" si="511"/>
        <v>0</v>
      </c>
      <c r="T1192" s="85">
        <f t="shared" si="511"/>
        <v>0</v>
      </c>
      <c r="U1192" s="85">
        <f t="shared" si="511"/>
        <v>0</v>
      </c>
      <c r="V1192" s="85">
        <f t="shared" si="511"/>
        <v>0</v>
      </c>
      <c r="W1192" s="33"/>
      <c r="X1192" s="85">
        <f t="shared" si="514"/>
        <v>-1.5</v>
      </c>
      <c r="Y1192" s="85">
        <f t="shared" si="512"/>
        <v>0.35999999999999943</v>
      </c>
      <c r="Z1192" s="85">
        <f t="shared" si="512"/>
        <v>-17.5</v>
      </c>
      <c r="AA1192" s="85">
        <f t="shared" si="512"/>
        <v>-29.5</v>
      </c>
      <c r="AB1192" s="85">
        <f t="shared" si="512"/>
        <v>6.0000000000000284</v>
      </c>
      <c r="AC1192" s="85">
        <f t="shared" si="512"/>
        <v>-1</v>
      </c>
    </row>
    <row r="1193" spans="1:29" x14ac:dyDescent="0.3">
      <c r="A1193" s="67">
        <v>18400</v>
      </c>
      <c r="B1193" s="85">
        <v>1.8000000000000007</v>
      </c>
      <c r="C1193" s="85">
        <v>0.73000000000000043</v>
      </c>
      <c r="D1193" s="85">
        <v>5</v>
      </c>
      <c r="E1193" s="85">
        <v>-17.000000000000028</v>
      </c>
      <c r="F1193" s="85">
        <v>-9</v>
      </c>
      <c r="G1193" s="85">
        <v>0</v>
      </c>
      <c r="H1193" s="113"/>
      <c r="P1193" s="21" t="str">
        <f t="shared" si="513"/>
        <v>A</v>
      </c>
      <c r="Q1193" s="85">
        <f t="shared" si="515"/>
        <v>0</v>
      </c>
      <c r="R1193" s="85">
        <f t="shared" si="511"/>
        <v>0</v>
      </c>
      <c r="S1193" s="85">
        <f t="shared" si="511"/>
        <v>0</v>
      </c>
      <c r="T1193" s="85">
        <f t="shared" si="511"/>
        <v>0</v>
      </c>
      <c r="U1193" s="85">
        <f t="shared" si="511"/>
        <v>0</v>
      </c>
      <c r="V1193" s="85">
        <f t="shared" si="511"/>
        <v>0</v>
      </c>
      <c r="W1193" s="33"/>
      <c r="X1193" s="85">
        <f t="shared" si="514"/>
        <v>1.8000000000000007</v>
      </c>
      <c r="Y1193" s="85">
        <f t="shared" si="512"/>
        <v>0.73000000000000043</v>
      </c>
      <c r="Z1193" s="85">
        <f t="shared" si="512"/>
        <v>5</v>
      </c>
      <c r="AA1193" s="85">
        <f t="shared" si="512"/>
        <v>-17.000000000000028</v>
      </c>
      <c r="AB1193" s="85">
        <f t="shared" si="512"/>
        <v>-9</v>
      </c>
      <c r="AC1193" s="85">
        <f t="shared" si="512"/>
        <v>0</v>
      </c>
    </row>
    <row r="1194" spans="1:29" x14ac:dyDescent="0.3">
      <c r="A1194" s="67">
        <v>18500</v>
      </c>
      <c r="B1194" s="85">
        <v>1.8000000000000007</v>
      </c>
      <c r="C1194" s="85">
        <v>0.75999999999999979</v>
      </c>
      <c r="D1194" s="85">
        <v>12</v>
      </c>
      <c r="E1194" s="85">
        <v>-6.5000000000000284</v>
      </c>
      <c r="F1194" s="85">
        <v>-11</v>
      </c>
      <c r="G1194" s="85">
        <v>0.49999999999999956</v>
      </c>
      <c r="H1194" s="113"/>
      <c r="P1194" s="21" t="str">
        <f t="shared" si="513"/>
        <v>A</v>
      </c>
      <c r="Q1194" s="85">
        <f t="shared" si="515"/>
        <v>0</v>
      </c>
      <c r="R1194" s="85">
        <f t="shared" si="511"/>
        <v>0</v>
      </c>
      <c r="S1194" s="85">
        <f t="shared" si="511"/>
        <v>0</v>
      </c>
      <c r="T1194" s="85">
        <f t="shared" si="511"/>
        <v>0</v>
      </c>
      <c r="U1194" s="85">
        <f t="shared" si="511"/>
        <v>0</v>
      </c>
      <c r="V1194" s="85">
        <f t="shared" si="511"/>
        <v>0</v>
      </c>
      <c r="W1194" s="33"/>
      <c r="X1194" s="85">
        <f t="shared" si="514"/>
        <v>1.8000000000000007</v>
      </c>
      <c r="Y1194" s="85">
        <f t="shared" si="512"/>
        <v>0.75999999999999979</v>
      </c>
      <c r="Z1194" s="85">
        <f t="shared" si="512"/>
        <v>12</v>
      </c>
      <c r="AA1194" s="85">
        <f t="shared" si="512"/>
        <v>-6.5000000000000284</v>
      </c>
      <c r="AB1194" s="85">
        <f t="shared" si="512"/>
        <v>-11</v>
      </c>
      <c r="AC1194" s="85">
        <f t="shared" si="512"/>
        <v>0.49999999999999956</v>
      </c>
    </row>
    <row r="1195" spans="1:29" x14ac:dyDescent="0.3">
      <c r="A1195" s="67">
        <v>18600</v>
      </c>
      <c r="B1195" s="85">
        <v>4.9999999999999822E-2</v>
      </c>
      <c r="C1195" s="85">
        <v>0.35999999999999943</v>
      </c>
      <c r="D1195" s="85">
        <v>-3</v>
      </c>
      <c r="E1195" s="85">
        <v>-8.0000000000000142</v>
      </c>
      <c r="F1195" s="85">
        <v>0</v>
      </c>
      <c r="G1195" s="85">
        <v>0</v>
      </c>
      <c r="H1195" s="113"/>
      <c r="P1195" s="21" t="str">
        <f t="shared" si="513"/>
        <v>A</v>
      </c>
      <c r="Q1195" s="85">
        <f t="shared" si="515"/>
        <v>0</v>
      </c>
      <c r="R1195" s="85">
        <f t="shared" si="511"/>
        <v>0</v>
      </c>
      <c r="S1195" s="85">
        <f t="shared" si="511"/>
        <v>0</v>
      </c>
      <c r="T1195" s="85">
        <f t="shared" si="511"/>
        <v>0</v>
      </c>
      <c r="U1195" s="85">
        <f t="shared" si="511"/>
        <v>0</v>
      </c>
      <c r="V1195" s="85">
        <f t="shared" si="511"/>
        <v>0</v>
      </c>
      <c r="W1195" s="33"/>
      <c r="X1195" s="85">
        <f t="shared" si="514"/>
        <v>4.9999999999999822E-2</v>
      </c>
      <c r="Y1195" s="85">
        <f t="shared" si="512"/>
        <v>0.35999999999999943</v>
      </c>
      <c r="Z1195" s="85">
        <f t="shared" si="512"/>
        <v>-3</v>
      </c>
      <c r="AA1195" s="85">
        <f t="shared" si="512"/>
        <v>-8.0000000000000142</v>
      </c>
      <c r="AB1195" s="85">
        <f t="shared" si="512"/>
        <v>0</v>
      </c>
      <c r="AC1195" s="85">
        <f t="shared" si="512"/>
        <v>0</v>
      </c>
    </row>
    <row r="1196" spans="1:29" x14ac:dyDescent="0.3">
      <c r="A1196" s="67">
        <v>18700</v>
      </c>
      <c r="B1196" s="85">
        <v>-5.0000000000000711E-2</v>
      </c>
      <c r="C1196" s="85">
        <v>0.3100000000000005</v>
      </c>
      <c r="D1196" s="85">
        <v>-2.5</v>
      </c>
      <c r="E1196" s="85">
        <v>-5.5</v>
      </c>
      <c r="F1196" s="85">
        <v>1</v>
      </c>
      <c r="G1196" s="85">
        <v>0</v>
      </c>
      <c r="H1196" s="113"/>
      <c r="P1196" s="21" t="str">
        <f t="shared" si="513"/>
        <v>A</v>
      </c>
      <c r="Q1196" s="85">
        <f t="shared" si="515"/>
        <v>0</v>
      </c>
      <c r="R1196" s="85">
        <f t="shared" si="511"/>
        <v>0</v>
      </c>
      <c r="S1196" s="85">
        <f t="shared" si="511"/>
        <v>0</v>
      </c>
      <c r="T1196" s="85">
        <f t="shared" si="511"/>
        <v>0</v>
      </c>
      <c r="U1196" s="85">
        <f t="shared" si="511"/>
        <v>0</v>
      </c>
      <c r="V1196" s="85">
        <f t="shared" si="511"/>
        <v>0</v>
      </c>
      <c r="W1196" s="33"/>
      <c r="X1196" s="85">
        <f t="shared" si="514"/>
        <v>-5.0000000000000711E-2</v>
      </c>
      <c r="Y1196" s="85">
        <f t="shared" si="512"/>
        <v>0.3100000000000005</v>
      </c>
      <c r="Z1196" s="85">
        <f t="shared" si="512"/>
        <v>-2.5</v>
      </c>
      <c r="AA1196" s="85">
        <f t="shared" si="512"/>
        <v>-5.5</v>
      </c>
      <c r="AB1196" s="85">
        <f t="shared" si="512"/>
        <v>1</v>
      </c>
      <c r="AC1196" s="85">
        <f t="shared" si="512"/>
        <v>0</v>
      </c>
    </row>
    <row r="1197" spans="1:29" x14ac:dyDescent="0.3">
      <c r="A1197" s="67">
        <v>18800</v>
      </c>
      <c r="B1197" s="85">
        <v>0.29999999999999982</v>
      </c>
      <c r="C1197" s="85">
        <v>0.4399999999999995</v>
      </c>
      <c r="D1197" s="85">
        <v>2.5</v>
      </c>
      <c r="E1197" s="85">
        <v>-1.5</v>
      </c>
      <c r="F1197" s="85">
        <v>-2.5</v>
      </c>
      <c r="G1197" s="85">
        <v>0</v>
      </c>
      <c r="H1197" s="113"/>
      <c r="P1197" s="21" t="str">
        <f t="shared" si="513"/>
        <v>A</v>
      </c>
      <c r="Q1197" s="85">
        <f t="shared" si="515"/>
        <v>0</v>
      </c>
      <c r="R1197" s="85">
        <f t="shared" si="511"/>
        <v>0</v>
      </c>
      <c r="S1197" s="85">
        <f t="shared" si="511"/>
        <v>0</v>
      </c>
      <c r="T1197" s="85">
        <f t="shared" si="511"/>
        <v>0</v>
      </c>
      <c r="U1197" s="85">
        <f t="shared" si="511"/>
        <v>0</v>
      </c>
      <c r="V1197" s="85">
        <f t="shared" si="511"/>
        <v>0</v>
      </c>
      <c r="W1197" s="33"/>
      <c r="X1197" s="85">
        <f t="shared" si="514"/>
        <v>0.29999999999999982</v>
      </c>
      <c r="Y1197" s="85">
        <f t="shared" si="512"/>
        <v>0.4399999999999995</v>
      </c>
      <c r="Z1197" s="85">
        <f t="shared" si="512"/>
        <v>2.5</v>
      </c>
      <c r="AA1197" s="85">
        <f t="shared" si="512"/>
        <v>-1.5</v>
      </c>
      <c r="AB1197" s="85">
        <f t="shared" si="512"/>
        <v>-2.5</v>
      </c>
      <c r="AC1197" s="85">
        <f t="shared" si="512"/>
        <v>0</v>
      </c>
    </row>
    <row r="1198" spans="1:29" x14ac:dyDescent="0.3">
      <c r="A1198" s="67">
        <v>18900</v>
      </c>
      <c r="B1198" s="85">
        <v>0.54999999999999982</v>
      </c>
      <c r="C1198" s="85">
        <v>0.58999999999999986</v>
      </c>
      <c r="D1198" s="85">
        <v>7.5</v>
      </c>
      <c r="E1198" s="85">
        <v>1.5</v>
      </c>
      <c r="F1198" s="85">
        <v>-5</v>
      </c>
      <c r="G1198" s="85">
        <v>0</v>
      </c>
      <c r="H1198" s="113"/>
      <c r="P1198" s="21" t="str">
        <f t="shared" si="513"/>
        <v>A</v>
      </c>
      <c r="Q1198" s="85">
        <f t="shared" si="515"/>
        <v>0</v>
      </c>
      <c r="R1198" s="85">
        <f t="shared" si="511"/>
        <v>0</v>
      </c>
      <c r="S1198" s="85">
        <f t="shared" si="511"/>
        <v>0</v>
      </c>
      <c r="T1198" s="85">
        <f t="shared" si="511"/>
        <v>0</v>
      </c>
      <c r="U1198" s="85">
        <f t="shared" si="511"/>
        <v>0</v>
      </c>
      <c r="V1198" s="85">
        <f t="shared" si="511"/>
        <v>0</v>
      </c>
      <c r="W1198" s="33"/>
      <c r="X1198" s="85">
        <f t="shared" si="514"/>
        <v>0.54999999999999982</v>
      </c>
      <c r="Y1198" s="85">
        <f t="shared" si="512"/>
        <v>0.58999999999999986</v>
      </c>
      <c r="Z1198" s="85">
        <f t="shared" si="512"/>
        <v>7.5</v>
      </c>
      <c r="AA1198" s="85">
        <f t="shared" si="512"/>
        <v>1.5</v>
      </c>
      <c r="AB1198" s="85">
        <f t="shared" si="512"/>
        <v>-5</v>
      </c>
      <c r="AC1198" s="85">
        <f t="shared" si="512"/>
        <v>0</v>
      </c>
    </row>
    <row r="1199" spans="1:29" x14ac:dyDescent="0.3">
      <c r="A1199" s="68" t="s">
        <v>120</v>
      </c>
      <c r="B1199" s="86">
        <v>-38.500000000000028</v>
      </c>
      <c r="C1199" s="86">
        <v>5.3799999999999972</v>
      </c>
      <c r="D1199" s="86">
        <v>4</v>
      </c>
      <c r="E1199" s="86">
        <v>-173</v>
      </c>
      <c r="F1199" s="86">
        <v>-12.500000000000085</v>
      </c>
      <c r="G1199" s="86">
        <v>-7.9999999999999964</v>
      </c>
      <c r="H1199" s="89"/>
      <c r="I1199" s="105">
        <f>X1199</f>
        <v>-21.549999999999997</v>
      </c>
      <c r="J1199" s="105">
        <f>Y1199</f>
        <v>5.2099999999999973</v>
      </c>
      <c r="K1199" s="105">
        <f>Z1199</f>
        <v>-20</v>
      </c>
      <c r="L1199" s="105">
        <f>AA1199</f>
        <v>-178</v>
      </c>
      <c r="M1199" s="105">
        <f t="shared" ref="M1199:N1199" si="516">AB1199</f>
        <v>-10.000000000000028</v>
      </c>
      <c r="N1199" s="105">
        <f t="shared" si="516"/>
        <v>-6.4999999999999964</v>
      </c>
      <c r="P1199" s="21"/>
      <c r="Q1199" s="33"/>
      <c r="R1199" s="33"/>
      <c r="S1199" s="33"/>
      <c r="T1199" s="33"/>
      <c r="U1199" s="33"/>
      <c r="V1199" s="33"/>
      <c r="W1199" s="33"/>
      <c r="X1199" s="106">
        <f>SUM(X1183:X1198)</f>
        <v>-21.549999999999997</v>
      </c>
      <c r="Y1199" s="106">
        <f t="shared" ref="Y1199:AC1199" si="517">SUM(Y1183:Y1198)</f>
        <v>5.2099999999999973</v>
      </c>
      <c r="Z1199" s="106">
        <f t="shared" si="517"/>
        <v>-20</v>
      </c>
      <c r="AA1199" s="106">
        <f t="shared" si="517"/>
        <v>-178</v>
      </c>
      <c r="AB1199" s="106">
        <f t="shared" si="517"/>
        <v>-10.000000000000028</v>
      </c>
      <c r="AC1199" s="106">
        <f t="shared" si="517"/>
        <v>-6.4999999999999964</v>
      </c>
    </row>
    <row r="1200" spans="1:29" x14ac:dyDescent="0.3">
      <c r="A1200" s="82"/>
      <c r="B1200" s="89"/>
      <c r="C1200" s="89"/>
      <c r="D1200" s="89"/>
      <c r="E1200" s="89"/>
      <c r="F1200" s="89"/>
      <c r="G1200" s="89"/>
      <c r="H1200" s="89"/>
      <c r="P1200" s="21"/>
      <c r="Q1200" s="33"/>
      <c r="R1200" s="33"/>
      <c r="S1200" s="33"/>
      <c r="T1200" s="33"/>
      <c r="U1200" s="33"/>
      <c r="V1200" s="33"/>
      <c r="W1200" s="33"/>
      <c r="X1200" s="33"/>
      <c r="Y1200" s="33"/>
      <c r="Z1200" s="33"/>
      <c r="AA1200" s="33"/>
      <c r="AB1200" s="33"/>
      <c r="AC1200" s="33"/>
    </row>
    <row r="1201" spans="1:29" x14ac:dyDescent="0.3">
      <c r="A1201" s="92" t="s">
        <v>128</v>
      </c>
      <c r="B1201" s="92" t="s">
        <v>127</v>
      </c>
      <c r="C1201" s="92" t="s">
        <v>129</v>
      </c>
      <c r="D1201" s="92" t="s">
        <v>130</v>
      </c>
      <c r="E1201" s="92" t="s">
        <v>131</v>
      </c>
      <c r="F1201" s="92" t="s">
        <v>132</v>
      </c>
      <c r="G1201" s="92" t="s">
        <v>133</v>
      </c>
      <c r="H1201" s="92"/>
      <c r="P1201" s="21"/>
      <c r="Q1201" s="33"/>
      <c r="R1201" s="33"/>
      <c r="S1201" s="33"/>
      <c r="T1201" s="33"/>
      <c r="U1201" s="33"/>
      <c r="V1201" s="33"/>
      <c r="W1201" s="33"/>
      <c r="X1201" s="33"/>
      <c r="Y1201" s="33"/>
      <c r="Z1201" s="33"/>
      <c r="AA1201" s="33"/>
      <c r="AB1201" s="33"/>
      <c r="AC1201" s="33"/>
    </row>
    <row r="1202" spans="1:29" x14ac:dyDescent="0.3">
      <c r="A1202" s="68" t="s">
        <v>44</v>
      </c>
      <c r="B1202" s="68" t="s">
        <v>36</v>
      </c>
      <c r="C1202" s="68" t="s">
        <v>37</v>
      </c>
      <c r="D1202" s="68" t="s">
        <v>118</v>
      </c>
      <c r="E1202" s="68" t="s">
        <v>116</v>
      </c>
      <c r="F1202" s="68" t="s">
        <v>119</v>
      </c>
      <c r="G1202" s="68" t="s">
        <v>117</v>
      </c>
      <c r="H1202" s="82"/>
      <c r="P1202" s="21"/>
      <c r="Q1202" s="33"/>
      <c r="R1202" s="33"/>
      <c r="S1202" s="33"/>
      <c r="T1202" s="33"/>
      <c r="U1202" s="33"/>
      <c r="V1202" s="33"/>
      <c r="W1202" s="33"/>
      <c r="X1202" s="106">
        <f t="shared" ref="X1202:AC1202" si="518">SUM(X1203:X1218)</f>
        <v>123.39999999999999</v>
      </c>
      <c r="Y1202" s="106">
        <f t="shared" si="518"/>
        <v>5.490000000000002</v>
      </c>
      <c r="Z1202" s="106">
        <f t="shared" si="518"/>
        <v>364</v>
      </c>
      <c r="AA1202" s="106">
        <f t="shared" si="518"/>
        <v>57.500000000000199</v>
      </c>
      <c r="AB1202" s="106">
        <f t="shared" si="518"/>
        <v>-191.49999999999997</v>
      </c>
      <c r="AC1202" s="106">
        <f t="shared" si="518"/>
        <v>-10.999999999999998</v>
      </c>
    </row>
    <row r="1203" spans="1:29" x14ac:dyDescent="0.3">
      <c r="A1203" s="67">
        <v>16900</v>
      </c>
      <c r="B1203" s="85">
        <v>2.7999999999999989</v>
      </c>
      <c r="C1203" s="85">
        <v>0.39000000000000057</v>
      </c>
      <c r="D1203" s="85">
        <v>27.5</v>
      </c>
      <c r="E1203" s="85">
        <v>10.499999999999993</v>
      </c>
      <c r="F1203" s="85">
        <v>-16</v>
      </c>
      <c r="G1203" s="85">
        <v>0</v>
      </c>
      <c r="H1203" s="113"/>
      <c r="I1203" s="105">
        <f>X1202</f>
        <v>123.39999999999999</v>
      </c>
      <c r="J1203" s="105">
        <f>Y1202</f>
        <v>5.490000000000002</v>
      </c>
      <c r="K1203" s="105">
        <f t="shared" ref="K1203:N1203" si="519">Z1202</f>
        <v>364</v>
      </c>
      <c r="L1203" s="105">
        <f t="shared" si="519"/>
        <v>57.500000000000199</v>
      </c>
      <c r="M1203" s="105">
        <f t="shared" si="519"/>
        <v>-191.49999999999997</v>
      </c>
      <c r="N1203" s="105">
        <f t="shared" si="519"/>
        <v>-10.999999999999998</v>
      </c>
      <c r="P1203" s="21" t="str">
        <f>IF(A1203&lt;=$B$1180,"A","B")</f>
        <v>A</v>
      </c>
      <c r="Q1203" s="85">
        <f t="shared" ref="Q1203:V1218" si="520">IF($P1203="B",B1203,0)</f>
        <v>0</v>
      </c>
      <c r="R1203" s="85">
        <f t="shared" si="520"/>
        <v>0</v>
      </c>
      <c r="S1203" s="85">
        <f t="shared" si="520"/>
        <v>0</v>
      </c>
      <c r="T1203" s="85">
        <f t="shared" si="520"/>
        <v>0</v>
      </c>
      <c r="U1203" s="85">
        <f t="shared" si="520"/>
        <v>0</v>
      </c>
      <c r="V1203" s="85">
        <f t="shared" si="520"/>
        <v>0</v>
      </c>
      <c r="W1203" s="33"/>
      <c r="X1203" s="85">
        <f>IF($P1203="A",B1203,0)</f>
        <v>2.7999999999999989</v>
      </c>
      <c r="Y1203" s="85">
        <f t="shared" ref="Y1203:AC1218" si="521">IF($P1203="A",C1203,0)</f>
        <v>0.39000000000000057</v>
      </c>
      <c r="Z1203" s="85">
        <f t="shared" si="521"/>
        <v>27.5</v>
      </c>
      <c r="AA1203" s="85">
        <f t="shared" si="521"/>
        <v>10.499999999999993</v>
      </c>
      <c r="AB1203" s="85">
        <f t="shared" si="521"/>
        <v>-16</v>
      </c>
      <c r="AC1203" s="85">
        <f t="shared" si="521"/>
        <v>0</v>
      </c>
    </row>
    <row r="1204" spans="1:29" x14ac:dyDescent="0.3">
      <c r="A1204" s="67">
        <v>17000</v>
      </c>
      <c r="B1204" s="85">
        <v>4.8000000000000007</v>
      </c>
      <c r="C1204" s="85">
        <v>0.71000000000000085</v>
      </c>
      <c r="D1204" s="85">
        <v>40</v>
      </c>
      <c r="E1204" s="85">
        <v>14.5</v>
      </c>
      <c r="F1204" s="85">
        <v>-23.999999999999986</v>
      </c>
      <c r="G1204" s="85">
        <v>-0.5</v>
      </c>
      <c r="H1204" s="113"/>
      <c r="P1204" s="21" t="str">
        <f t="shared" ref="P1204:P1218" si="522">IF(A1204&lt;=$B$1180,"A","B")</f>
        <v>A</v>
      </c>
      <c r="Q1204" s="85">
        <f t="shared" si="520"/>
        <v>0</v>
      </c>
      <c r="R1204" s="85">
        <f t="shared" si="520"/>
        <v>0</v>
      </c>
      <c r="S1204" s="85">
        <f t="shared" si="520"/>
        <v>0</v>
      </c>
      <c r="T1204" s="85">
        <f t="shared" si="520"/>
        <v>0</v>
      </c>
      <c r="U1204" s="85">
        <f t="shared" si="520"/>
        <v>0</v>
      </c>
      <c r="V1204" s="85">
        <f t="shared" si="520"/>
        <v>0</v>
      </c>
      <c r="W1204" s="33"/>
      <c r="X1204" s="85">
        <f t="shared" ref="X1204:X1218" si="523">IF($P1204="A",B1204,0)</f>
        <v>4.8000000000000007</v>
      </c>
      <c r="Y1204" s="85">
        <f t="shared" si="521"/>
        <v>0.71000000000000085</v>
      </c>
      <c r="Z1204" s="85">
        <f t="shared" si="521"/>
        <v>40</v>
      </c>
      <c r="AA1204" s="85">
        <f t="shared" si="521"/>
        <v>14.5</v>
      </c>
      <c r="AB1204" s="85">
        <f t="shared" si="521"/>
        <v>-23.999999999999986</v>
      </c>
      <c r="AC1204" s="85">
        <f t="shared" si="521"/>
        <v>-0.5</v>
      </c>
    </row>
    <row r="1205" spans="1:29" x14ac:dyDescent="0.3">
      <c r="A1205" s="67">
        <v>17100</v>
      </c>
      <c r="B1205" s="85">
        <v>3.6500000000000004</v>
      </c>
      <c r="C1205" s="85">
        <v>0.26999999999999957</v>
      </c>
      <c r="D1205" s="85">
        <v>31.000000000000028</v>
      </c>
      <c r="E1205" s="85">
        <v>12.5</v>
      </c>
      <c r="F1205" s="85">
        <v>-15.5</v>
      </c>
      <c r="G1205" s="85">
        <v>-0.50000000000000044</v>
      </c>
      <c r="H1205" s="113"/>
      <c r="P1205" s="21" t="str">
        <f t="shared" si="522"/>
        <v>A</v>
      </c>
      <c r="Q1205" s="85">
        <f t="shared" si="520"/>
        <v>0</v>
      </c>
      <c r="R1205" s="85">
        <f t="shared" si="520"/>
        <v>0</v>
      </c>
      <c r="S1205" s="85">
        <f t="shared" si="520"/>
        <v>0</v>
      </c>
      <c r="T1205" s="85">
        <f t="shared" si="520"/>
        <v>0</v>
      </c>
      <c r="U1205" s="85">
        <f t="shared" si="520"/>
        <v>0</v>
      </c>
      <c r="V1205" s="85">
        <f t="shared" si="520"/>
        <v>0</v>
      </c>
      <c r="W1205" s="33"/>
      <c r="X1205" s="85">
        <f t="shared" si="523"/>
        <v>3.6500000000000004</v>
      </c>
      <c r="Y1205" s="85">
        <f t="shared" si="521"/>
        <v>0.26999999999999957</v>
      </c>
      <c r="Z1205" s="85">
        <f t="shared" si="521"/>
        <v>31.000000000000028</v>
      </c>
      <c r="AA1205" s="85">
        <f t="shared" si="521"/>
        <v>12.5</v>
      </c>
      <c r="AB1205" s="85">
        <f t="shared" si="521"/>
        <v>-15.5</v>
      </c>
      <c r="AC1205" s="85">
        <f t="shared" si="521"/>
        <v>-0.50000000000000044</v>
      </c>
    </row>
    <row r="1206" spans="1:29" x14ac:dyDescent="0.3">
      <c r="A1206" s="67">
        <v>17200</v>
      </c>
      <c r="B1206" s="85">
        <v>4.3000000000000007</v>
      </c>
      <c r="C1206" s="85">
        <v>0.21999999999999886</v>
      </c>
      <c r="D1206" s="85">
        <v>33.5</v>
      </c>
      <c r="E1206" s="85">
        <v>14</v>
      </c>
      <c r="F1206" s="85">
        <v>-15</v>
      </c>
      <c r="G1206" s="85">
        <v>-0.99999999999999956</v>
      </c>
      <c r="H1206" s="113"/>
      <c r="P1206" s="21" t="str">
        <f t="shared" si="522"/>
        <v>A</v>
      </c>
      <c r="Q1206" s="85">
        <f t="shared" si="520"/>
        <v>0</v>
      </c>
      <c r="R1206" s="85">
        <f t="shared" si="520"/>
        <v>0</v>
      </c>
      <c r="S1206" s="85">
        <f t="shared" si="520"/>
        <v>0</v>
      </c>
      <c r="T1206" s="85">
        <f t="shared" si="520"/>
        <v>0</v>
      </c>
      <c r="U1206" s="85">
        <f t="shared" si="520"/>
        <v>0</v>
      </c>
      <c r="V1206" s="85">
        <f t="shared" si="520"/>
        <v>0</v>
      </c>
      <c r="W1206" s="33"/>
      <c r="X1206" s="85">
        <f t="shared" si="523"/>
        <v>4.3000000000000007</v>
      </c>
      <c r="Y1206" s="85">
        <f t="shared" si="521"/>
        <v>0.21999999999999886</v>
      </c>
      <c r="Z1206" s="85">
        <f t="shared" si="521"/>
        <v>33.5</v>
      </c>
      <c r="AA1206" s="85">
        <f t="shared" si="521"/>
        <v>14</v>
      </c>
      <c r="AB1206" s="85">
        <f t="shared" si="521"/>
        <v>-15</v>
      </c>
      <c r="AC1206" s="85">
        <f t="shared" si="521"/>
        <v>-0.99999999999999956</v>
      </c>
    </row>
    <row r="1207" spans="1:29" x14ac:dyDescent="0.3">
      <c r="A1207" s="67">
        <v>17300</v>
      </c>
      <c r="B1207" s="85">
        <v>5.8000000000000007</v>
      </c>
      <c r="C1207" s="85">
        <v>0.27000000000000135</v>
      </c>
      <c r="D1207" s="85">
        <v>38</v>
      </c>
      <c r="E1207" s="85">
        <v>15.000000000000028</v>
      </c>
      <c r="F1207" s="85">
        <v>-16.5</v>
      </c>
      <c r="G1207" s="85">
        <v>-0.5</v>
      </c>
      <c r="H1207" s="113"/>
      <c r="P1207" s="21" t="str">
        <f t="shared" si="522"/>
        <v>A</v>
      </c>
      <c r="Q1207" s="85">
        <f t="shared" si="520"/>
        <v>0</v>
      </c>
      <c r="R1207" s="85">
        <f t="shared" si="520"/>
        <v>0</v>
      </c>
      <c r="S1207" s="85">
        <f t="shared" si="520"/>
        <v>0</v>
      </c>
      <c r="T1207" s="85">
        <f t="shared" si="520"/>
        <v>0</v>
      </c>
      <c r="U1207" s="85">
        <f t="shared" si="520"/>
        <v>0</v>
      </c>
      <c r="V1207" s="85">
        <f t="shared" si="520"/>
        <v>0</v>
      </c>
      <c r="W1207" s="33"/>
      <c r="X1207" s="85">
        <f t="shared" si="523"/>
        <v>5.8000000000000007</v>
      </c>
      <c r="Y1207" s="85">
        <f t="shared" si="521"/>
        <v>0.27000000000000135</v>
      </c>
      <c r="Z1207" s="85">
        <f t="shared" si="521"/>
        <v>38</v>
      </c>
      <c r="AA1207" s="85">
        <f t="shared" si="521"/>
        <v>15.000000000000028</v>
      </c>
      <c r="AB1207" s="85">
        <f t="shared" si="521"/>
        <v>-16.5</v>
      </c>
      <c r="AC1207" s="85">
        <f t="shared" si="521"/>
        <v>-0.5</v>
      </c>
    </row>
    <row r="1208" spans="1:29" x14ac:dyDescent="0.3">
      <c r="A1208" s="67">
        <v>17400</v>
      </c>
      <c r="B1208" s="85">
        <v>7.5499999999999972</v>
      </c>
      <c r="C1208" s="85">
        <v>0.3100000000000005</v>
      </c>
      <c r="D1208" s="85">
        <v>40.499999999999943</v>
      </c>
      <c r="E1208" s="85">
        <v>15.999999999999972</v>
      </c>
      <c r="F1208" s="85">
        <v>-17</v>
      </c>
      <c r="G1208" s="85">
        <v>-1</v>
      </c>
      <c r="H1208" s="113"/>
      <c r="P1208" s="21" t="str">
        <f t="shared" si="522"/>
        <v>A</v>
      </c>
      <c r="Q1208" s="85">
        <f>IF($P1208="B",B1208,0)</f>
        <v>0</v>
      </c>
      <c r="R1208" s="85">
        <f t="shared" si="520"/>
        <v>0</v>
      </c>
      <c r="S1208" s="85">
        <f t="shared" si="520"/>
        <v>0</v>
      </c>
      <c r="T1208" s="85">
        <f t="shared" si="520"/>
        <v>0</v>
      </c>
      <c r="U1208" s="85">
        <f t="shared" si="520"/>
        <v>0</v>
      </c>
      <c r="V1208" s="85">
        <f t="shared" si="520"/>
        <v>0</v>
      </c>
      <c r="W1208" s="33"/>
      <c r="X1208" s="85">
        <f t="shared" si="523"/>
        <v>7.5499999999999972</v>
      </c>
      <c r="Y1208" s="85">
        <f t="shared" si="521"/>
        <v>0.3100000000000005</v>
      </c>
      <c r="Z1208" s="85">
        <f t="shared" si="521"/>
        <v>40.499999999999943</v>
      </c>
      <c r="AA1208" s="85">
        <f t="shared" si="521"/>
        <v>15.999999999999972</v>
      </c>
      <c r="AB1208" s="85">
        <f t="shared" si="521"/>
        <v>-17</v>
      </c>
      <c r="AC1208" s="85">
        <f t="shared" si="521"/>
        <v>-1</v>
      </c>
    </row>
    <row r="1209" spans="1:29" x14ac:dyDescent="0.3">
      <c r="A1209" s="67">
        <v>17500</v>
      </c>
      <c r="B1209" s="85">
        <v>9.6999999999999957</v>
      </c>
      <c r="C1209" s="85">
        <v>0.33999999999999986</v>
      </c>
      <c r="D1209" s="85">
        <v>41.000000000000057</v>
      </c>
      <c r="E1209" s="85">
        <v>14.500000000000028</v>
      </c>
      <c r="F1209" s="85">
        <v>-17</v>
      </c>
      <c r="G1209" s="85">
        <v>-1</v>
      </c>
      <c r="H1209" s="113"/>
      <c r="P1209" s="21" t="str">
        <f t="shared" si="522"/>
        <v>A</v>
      </c>
      <c r="Q1209" s="85">
        <f t="shared" ref="Q1209:Q1218" si="524">IF($P1209="B",B1209,0)</f>
        <v>0</v>
      </c>
      <c r="R1209" s="85">
        <f t="shared" si="520"/>
        <v>0</v>
      </c>
      <c r="S1209" s="85">
        <f t="shared" si="520"/>
        <v>0</v>
      </c>
      <c r="T1209" s="85">
        <f t="shared" si="520"/>
        <v>0</v>
      </c>
      <c r="U1209" s="85">
        <f t="shared" si="520"/>
        <v>0</v>
      </c>
      <c r="V1209" s="85">
        <f t="shared" si="520"/>
        <v>0</v>
      </c>
      <c r="W1209" s="33"/>
      <c r="X1209" s="85">
        <f t="shared" si="523"/>
        <v>9.6999999999999957</v>
      </c>
      <c r="Y1209" s="85">
        <f t="shared" si="521"/>
        <v>0.33999999999999986</v>
      </c>
      <c r="Z1209" s="85">
        <f t="shared" si="521"/>
        <v>41.000000000000057</v>
      </c>
      <c r="AA1209" s="85">
        <f t="shared" si="521"/>
        <v>14.500000000000028</v>
      </c>
      <c r="AB1209" s="85">
        <f t="shared" si="521"/>
        <v>-17</v>
      </c>
      <c r="AC1209" s="85">
        <f t="shared" si="521"/>
        <v>-1</v>
      </c>
    </row>
    <row r="1210" spans="1:29" x14ac:dyDescent="0.3">
      <c r="A1210" s="67">
        <v>17600</v>
      </c>
      <c r="B1210" s="85">
        <v>13.349999999999994</v>
      </c>
      <c r="C1210" s="85">
        <v>0.48000000000000043</v>
      </c>
      <c r="D1210" s="85">
        <v>41.499999999999943</v>
      </c>
      <c r="E1210" s="85">
        <v>10</v>
      </c>
      <c r="F1210" s="85">
        <v>-18.000000000000028</v>
      </c>
      <c r="G1210" s="85">
        <v>-1.5</v>
      </c>
      <c r="H1210" s="113"/>
      <c r="P1210" s="21" t="str">
        <f t="shared" si="522"/>
        <v>A</v>
      </c>
      <c r="Q1210" s="85">
        <f t="shared" si="524"/>
        <v>0</v>
      </c>
      <c r="R1210" s="85">
        <f t="shared" si="520"/>
        <v>0</v>
      </c>
      <c r="S1210" s="85">
        <f t="shared" si="520"/>
        <v>0</v>
      </c>
      <c r="T1210" s="85">
        <f t="shared" si="520"/>
        <v>0</v>
      </c>
      <c r="U1210" s="85">
        <f t="shared" si="520"/>
        <v>0</v>
      </c>
      <c r="V1210" s="85">
        <f t="shared" si="520"/>
        <v>0</v>
      </c>
      <c r="W1210" s="33"/>
      <c r="X1210" s="85">
        <f t="shared" si="523"/>
        <v>13.349999999999994</v>
      </c>
      <c r="Y1210" s="85">
        <f t="shared" si="521"/>
        <v>0.48000000000000043</v>
      </c>
      <c r="Z1210" s="85">
        <f t="shared" si="521"/>
        <v>41.499999999999943</v>
      </c>
      <c r="AA1210" s="85">
        <f t="shared" si="521"/>
        <v>10</v>
      </c>
      <c r="AB1210" s="85">
        <f t="shared" si="521"/>
        <v>-18.000000000000028</v>
      </c>
      <c r="AC1210" s="85">
        <f t="shared" si="521"/>
        <v>-1.5</v>
      </c>
    </row>
    <row r="1211" spans="1:29" x14ac:dyDescent="0.3">
      <c r="A1211" s="67">
        <v>17700</v>
      </c>
      <c r="B1211" s="85">
        <v>19.799999999999997</v>
      </c>
      <c r="C1211" s="85">
        <v>0.78000000000000114</v>
      </c>
      <c r="D1211" s="85">
        <v>37</v>
      </c>
      <c r="E1211" s="85">
        <v>-2.9999999999999432</v>
      </c>
      <c r="F1211" s="85">
        <v>-21</v>
      </c>
      <c r="G1211" s="85">
        <v>-1.4999999999999982</v>
      </c>
      <c r="H1211" s="113"/>
      <c r="P1211" s="21" t="str">
        <f t="shared" si="522"/>
        <v>A</v>
      </c>
      <c r="Q1211" s="85">
        <f t="shared" si="524"/>
        <v>0</v>
      </c>
      <c r="R1211" s="85">
        <f t="shared" si="520"/>
        <v>0</v>
      </c>
      <c r="S1211" s="85">
        <f t="shared" si="520"/>
        <v>0</v>
      </c>
      <c r="T1211" s="85">
        <f t="shared" si="520"/>
        <v>0</v>
      </c>
      <c r="U1211" s="85">
        <f t="shared" si="520"/>
        <v>0</v>
      </c>
      <c r="V1211" s="85">
        <f t="shared" si="520"/>
        <v>0</v>
      </c>
      <c r="W1211" s="33"/>
      <c r="X1211" s="85">
        <f t="shared" si="523"/>
        <v>19.799999999999997</v>
      </c>
      <c r="Y1211" s="85">
        <f t="shared" si="521"/>
        <v>0.78000000000000114</v>
      </c>
      <c r="Z1211" s="85">
        <f t="shared" si="521"/>
        <v>37</v>
      </c>
      <c r="AA1211" s="85">
        <f t="shared" si="521"/>
        <v>-2.9999999999999432</v>
      </c>
      <c r="AB1211" s="85">
        <f t="shared" si="521"/>
        <v>-21</v>
      </c>
      <c r="AC1211" s="85">
        <f t="shared" si="521"/>
        <v>-1.4999999999999982</v>
      </c>
    </row>
    <row r="1212" spans="1:29" x14ac:dyDescent="0.3">
      <c r="A1212" s="67">
        <v>17800</v>
      </c>
      <c r="B1212" s="85">
        <v>23.849999999999994</v>
      </c>
      <c r="C1212" s="85">
        <v>0.83999999999999986</v>
      </c>
      <c r="D1212" s="85">
        <v>24</v>
      </c>
      <c r="E1212" s="85">
        <v>-16.499999999999886</v>
      </c>
      <c r="F1212" s="85">
        <v>-17.5</v>
      </c>
      <c r="G1212" s="85">
        <v>-2</v>
      </c>
      <c r="H1212" s="113"/>
      <c r="P1212" s="21" t="str">
        <f t="shared" si="522"/>
        <v>A</v>
      </c>
      <c r="Q1212" s="85">
        <f t="shared" si="524"/>
        <v>0</v>
      </c>
      <c r="R1212" s="85">
        <f t="shared" si="520"/>
        <v>0</v>
      </c>
      <c r="S1212" s="85">
        <f t="shared" si="520"/>
        <v>0</v>
      </c>
      <c r="T1212" s="85">
        <f t="shared" si="520"/>
        <v>0</v>
      </c>
      <c r="U1212" s="85">
        <f t="shared" si="520"/>
        <v>0</v>
      </c>
      <c r="V1212" s="85">
        <f t="shared" si="520"/>
        <v>0</v>
      </c>
      <c r="W1212" s="33"/>
      <c r="X1212" s="85">
        <f t="shared" si="523"/>
        <v>23.849999999999994</v>
      </c>
      <c r="Y1212" s="85">
        <f t="shared" si="521"/>
        <v>0.83999999999999986</v>
      </c>
      <c r="Z1212" s="85">
        <f t="shared" si="521"/>
        <v>24</v>
      </c>
      <c r="AA1212" s="85">
        <f t="shared" si="521"/>
        <v>-16.499999999999886</v>
      </c>
      <c r="AB1212" s="85">
        <f t="shared" si="521"/>
        <v>-17.5</v>
      </c>
      <c r="AC1212" s="85">
        <f t="shared" si="521"/>
        <v>-2</v>
      </c>
    </row>
    <row r="1213" spans="1:29" x14ac:dyDescent="0.3">
      <c r="A1213" s="67">
        <v>17900</v>
      </c>
      <c r="B1213" s="85">
        <v>27.800000000000011</v>
      </c>
      <c r="C1213" s="85">
        <v>0.87999999999999901</v>
      </c>
      <c r="D1213" s="85">
        <v>10</v>
      </c>
      <c r="E1213" s="85">
        <v>-30</v>
      </c>
      <c r="F1213" s="85">
        <v>-13.999999999999972</v>
      </c>
      <c r="G1213" s="85">
        <v>-1.5</v>
      </c>
      <c r="H1213" s="113"/>
      <c r="P1213" s="21" t="str">
        <f t="shared" si="522"/>
        <v>A</v>
      </c>
      <c r="Q1213" s="85">
        <f t="shared" si="524"/>
        <v>0</v>
      </c>
      <c r="R1213" s="85">
        <f t="shared" si="520"/>
        <v>0</v>
      </c>
      <c r="S1213" s="85">
        <f t="shared" si="520"/>
        <v>0</v>
      </c>
      <c r="T1213" s="85">
        <f t="shared" si="520"/>
        <v>0</v>
      </c>
      <c r="U1213" s="85">
        <f t="shared" si="520"/>
        <v>0</v>
      </c>
      <c r="V1213" s="85">
        <f t="shared" si="520"/>
        <v>0</v>
      </c>
      <c r="W1213" s="33"/>
      <c r="X1213" s="85">
        <f t="shared" si="523"/>
        <v>27.800000000000011</v>
      </c>
      <c r="Y1213" s="85">
        <f t="shared" si="521"/>
        <v>0.87999999999999901</v>
      </c>
      <c r="Z1213" s="85">
        <f t="shared" si="521"/>
        <v>10</v>
      </c>
      <c r="AA1213" s="85">
        <f t="shared" si="521"/>
        <v>-30</v>
      </c>
      <c r="AB1213" s="85">
        <f t="shared" si="521"/>
        <v>-13.999999999999972</v>
      </c>
      <c r="AC1213" s="85">
        <f t="shared" si="521"/>
        <v>-1.5</v>
      </c>
    </row>
    <row r="1214" spans="1:29" x14ac:dyDescent="0.3">
      <c r="A1214" s="67">
        <v>18000</v>
      </c>
      <c r="B1214" s="85">
        <v>34.449999999999989</v>
      </c>
      <c r="C1214" s="85">
        <v>1.1499999999999986</v>
      </c>
      <c r="D1214" s="85">
        <v>-1</v>
      </c>
      <c r="E1214" s="85">
        <v>-48.5</v>
      </c>
      <c r="F1214" s="85">
        <v>-17.5</v>
      </c>
      <c r="G1214" s="85">
        <v>-1.5000000000000036</v>
      </c>
      <c r="H1214" s="113"/>
      <c r="P1214" s="21" t="str">
        <f t="shared" si="522"/>
        <v>B</v>
      </c>
      <c r="Q1214" s="85">
        <f t="shared" si="524"/>
        <v>34.449999999999989</v>
      </c>
      <c r="R1214" s="85">
        <f t="shared" si="520"/>
        <v>1.1499999999999986</v>
      </c>
      <c r="S1214" s="85">
        <f t="shared" si="520"/>
        <v>-1</v>
      </c>
      <c r="T1214" s="85">
        <f t="shared" si="520"/>
        <v>-48.5</v>
      </c>
      <c r="U1214" s="85">
        <f t="shared" si="520"/>
        <v>-17.5</v>
      </c>
      <c r="V1214" s="85">
        <f t="shared" si="520"/>
        <v>-1.5000000000000036</v>
      </c>
      <c r="W1214" s="33"/>
      <c r="X1214" s="85">
        <f t="shared" si="523"/>
        <v>0</v>
      </c>
      <c r="Y1214" s="85">
        <f t="shared" si="521"/>
        <v>0</v>
      </c>
      <c r="Z1214" s="85">
        <f t="shared" si="521"/>
        <v>0</v>
      </c>
      <c r="AA1214" s="85">
        <f t="shared" si="521"/>
        <v>0</v>
      </c>
      <c r="AB1214" s="85">
        <f t="shared" si="521"/>
        <v>0</v>
      </c>
      <c r="AC1214" s="85">
        <f t="shared" si="521"/>
        <v>0</v>
      </c>
    </row>
    <row r="1215" spans="1:29" x14ac:dyDescent="0.3">
      <c r="A1215" s="67">
        <v>18100</v>
      </c>
      <c r="B1215" s="85">
        <v>37.949999999999989</v>
      </c>
      <c r="C1215" s="85">
        <v>1.2699999999999996</v>
      </c>
      <c r="D1215" s="85">
        <v>-4</v>
      </c>
      <c r="E1215" s="85">
        <v>-53.5</v>
      </c>
      <c r="F1215" s="85">
        <v>-20.500000000000014</v>
      </c>
      <c r="G1215" s="85">
        <v>-0.5</v>
      </c>
      <c r="H1215" s="113"/>
      <c r="P1215" s="21" t="str">
        <f t="shared" si="522"/>
        <v>B</v>
      </c>
      <c r="Q1215" s="85">
        <f t="shared" si="524"/>
        <v>37.949999999999989</v>
      </c>
      <c r="R1215" s="85">
        <f t="shared" si="520"/>
        <v>1.2699999999999996</v>
      </c>
      <c r="S1215" s="85">
        <f t="shared" si="520"/>
        <v>-4</v>
      </c>
      <c r="T1215" s="85">
        <f t="shared" si="520"/>
        <v>-53.5</v>
      </c>
      <c r="U1215" s="85">
        <f t="shared" si="520"/>
        <v>-20.500000000000014</v>
      </c>
      <c r="V1215" s="85">
        <f t="shared" si="520"/>
        <v>-0.5</v>
      </c>
      <c r="W1215" s="33"/>
      <c r="X1215" s="85">
        <f t="shared" si="523"/>
        <v>0</v>
      </c>
      <c r="Y1215" s="85">
        <f t="shared" si="521"/>
        <v>0</v>
      </c>
      <c r="Z1215" s="85">
        <f t="shared" si="521"/>
        <v>0</v>
      </c>
      <c r="AA1215" s="85">
        <f t="shared" si="521"/>
        <v>0</v>
      </c>
      <c r="AB1215" s="85">
        <f t="shared" si="521"/>
        <v>0</v>
      </c>
      <c r="AC1215" s="85">
        <f t="shared" si="521"/>
        <v>0</v>
      </c>
    </row>
    <row r="1216" spans="1:29" x14ac:dyDescent="0.3">
      <c r="A1216" s="67">
        <v>18200</v>
      </c>
      <c r="B1216" s="85">
        <v>37</v>
      </c>
      <c r="C1216" s="85">
        <v>1.1199999999999992</v>
      </c>
      <c r="D1216" s="85">
        <v>-1.5</v>
      </c>
      <c r="E1216" s="85">
        <v>-42.499999999999943</v>
      </c>
      <c r="F1216" s="85">
        <v>-18</v>
      </c>
      <c r="G1216" s="85">
        <v>0</v>
      </c>
      <c r="H1216" s="113"/>
      <c r="P1216" s="21" t="str">
        <f t="shared" si="522"/>
        <v>B</v>
      </c>
      <c r="Q1216" s="85">
        <f t="shared" si="524"/>
        <v>37</v>
      </c>
      <c r="R1216" s="85">
        <f t="shared" si="520"/>
        <v>1.1199999999999992</v>
      </c>
      <c r="S1216" s="85">
        <f t="shared" si="520"/>
        <v>-1.5</v>
      </c>
      <c r="T1216" s="85">
        <f t="shared" si="520"/>
        <v>-42.499999999999943</v>
      </c>
      <c r="U1216" s="85">
        <f t="shared" si="520"/>
        <v>-18</v>
      </c>
      <c r="V1216" s="85">
        <f t="shared" si="520"/>
        <v>0</v>
      </c>
      <c r="W1216" s="33"/>
      <c r="X1216" s="85">
        <f t="shared" si="523"/>
        <v>0</v>
      </c>
      <c r="Y1216" s="85">
        <f t="shared" si="521"/>
        <v>0</v>
      </c>
      <c r="Z1216" s="85">
        <f t="shared" si="521"/>
        <v>0</v>
      </c>
      <c r="AA1216" s="85">
        <f t="shared" si="521"/>
        <v>0</v>
      </c>
      <c r="AB1216" s="85">
        <f t="shared" si="521"/>
        <v>0</v>
      </c>
      <c r="AC1216" s="85">
        <f t="shared" si="521"/>
        <v>0</v>
      </c>
    </row>
    <row r="1217" spans="1:29" x14ac:dyDescent="0.3">
      <c r="A1217" s="67">
        <v>18300</v>
      </c>
      <c r="B1217" s="85">
        <v>36.450000000000045</v>
      </c>
      <c r="C1217" s="85">
        <v>1.0500000000000007</v>
      </c>
      <c r="D1217" s="85">
        <v>4.5</v>
      </c>
      <c r="E1217" s="85">
        <v>-29.999999999999943</v>
      </c>
      <c r="F1217" s="85">
        <v>-17.5</v>
      </c>
      <c r="G1217" s="85">
        <v>0</v>
      </c>
      <c r="H1217" s="113"/>
      <c r="P1217" s="21" t="str">
        <f t="shared" si="522"/>
        <v>B</v>
      </c>
      <c r="Q1217" s="85">
        <f t="shared" si="524"/>
        <v>36.450000000000045</v>
      </c>
      <c r="R1217" s="85">
        <f t="shared" si="520"/>
        <v>1.0500000000000007</v>
      </c>
      <c r="S1217" s="85">
        <f t="shared" si="520"/>
        <v>4.5</v>
      </c>
      <c r="T1217" s="85">
        <f t="shared" si="520"/>
        <v>-29.999999999999943</v>
      </c>
      <c r="U1217" s="85">
        <f t="shared" si="520"/>
        <v>-17.5</v>
      </c>
      <c r="V1217" s="85">
        <f t="shared" si="520"/>
        <v>0</v>
      </c>
      <c r="W1217" s="33"/>
      <c r="X1217" s="85">
        <f t="shared" si="523"/>
        <v>0</v>
      </c>
      <c r="Y1217" s="85">
        <f t="shared" si="521"/>
        <v>0</v>
      </c>
      <c r="Z1217" s="85">
        <f t="shared" si="521"/>
        <v>0</v>
      </c>
      <c r="AA1217" s="85">
        <f t="shared" si="521"/>
        <v>0</v>
      </c>
      <c r="AB1217" s="85">
        <f t="shared" si="521"/>
        <v>0</v>
      </c>
      <c r="AC1217" s="85">
        <f t="shared" si="521"/>
        <v>0</v>
      </c>
    </row>
    <row r="1218" spans="1:29" x14ac:dyDescent="0.3">
      <c r="A1218" s="67">
        <v>18400</v>
      </c>
      <c r="B1218" s="85">
        <v>38.800000000000011</v>
      </c>
      <c r="C1218" s="85">
        <v>1.3499999999999996</v>
      </c>
      <c r="D1218" s="85">
        <v>22.499999999999943</v>
      </c>
      <c r="E1218" s="85">
        <v>-18.5</v>
      </c>
      <c r="F1218" s="85">
        <v>-30.5</v>
      </c>
      <c r="G1218" s="85">
        <v>0.5</v>
      </c>
      <c r="H1218" s="113"/>
      <c r="P1218" s="21" t="str">
        <f t="shared" si="522"/>
        <v>B</v>
      </c>
      <c r="Q1218" s="85">
        <f t="shared" si="524"/>
        <v>38.800000000000011</v>
      </c>
      <c r="R1218" s="85">
        <f t="shared" si="520"/>
        <v>1.3499999999999996</v>
      </c>
      <c r="S1218" s="85">
        <f t="shared" si="520"/>
        <v>22.499999999999943</v>
      </c>
      <c r="T1218" s="85">
        <f t="shared" si="520"/>
        <v>-18.5</v>
      </c>
      <c r="U1218" s="85">
        <f t="shared" si="520"/>
        <v>-30.5</v>
      </c>
      <c r="V1218" s="85">
        <f t="shared" si="520"/>
        <v>0.5</v>
      </c>
      <c r="W1218" s="33"/>
      <c r="X1218" s="85">
        <f t="shared" si="523"/>
        <v>0</v>
      </c>
      <c r="Y1218" s="85">
        <f t="shared" si="521"/>
        <v>0</v>
      </c>
      <c r="Z1218" s="85">
        <f t="shared" si="521"/>
        <v>0</v>
      </c>
      <c r="AA1218" s="85">
        <f t="shared" si="521"/>
        <v>0</v>
      </c>
      <c r="AB1218" s="85">
        <f t="shared" si="521"/>
        <v>0</v>
      </c>
      <c r="AC1218" s="85">
        <f t="shared" si="521"/>
        <v>0</v>
      </c>
    </row>
    <row r="1219" spans="1:29" x14ac:dyDescent="0.3">
      <c r="A1219" s="68" t="s">
        <v>120</v>
      </c>
      <c r="B1219" s="87">
        <v>95.59999999999998</v>
      </c>
      <c r="C1219" s="87">
        <v>4.610000000000003</v>
      </c>
      <c r="D1219" s="87">
        <v>354</v>
      </c>
      <c r="E1219" s="87">
        <v>87.500000000000199</v>
      </c>
      <c r="F1219" s="87">
        <v>-177.5</v>
      </c>
      <c r="G1219" s="87">
        <v>-9.4999999999999982</v>
      </c>
      <c r="H1219" s="114"/>
      <c r="I1219" s="105">
        <f>Q1219</f>
        <v>184.65000000000003</v>
      </c>
      <c r="J1219" s="105">
        <f>R1219</f>
        <v>5.9399999999999977</v>
      </c>
      <c r="K1219" s="105">
        <f t="shared" ref="K1219:N1219" si="525">S1219</f>
        <v>20.499999999999943</v>
      </c>
      <c r="L1219" s="105">
        <f t="shared" si="525"/>
        <v>-192.99999999999989</v>
      </c>
      <c r="M1219" s="105">
        <f t="shared" si="525"/>
        <v>-104.00000000000001</v>
      </c>
      <c r="N1219" s="105">
        <f t="shared" si="525"/>
        <v>-1.5000000000000036</v>
      </c>
      <c r="P1219" s="21"/>
      <c r="Q1219" s="106">
        <f t="shared" ref="Q1219:V1219" si="526">+SUM(Q1203:Q1218)</f>
        <v>184.65000000000003</v>
      </c>
      <c r="R1219" s="106">
        <f t="shared" si="526"/>
        <v>5.9399999999999977</v>
      </c>
      <c r="S1219" s="106">
        <f t="shared" si="526"/>
        <v>20.499999999999943</v>
      </c>
      <c r="T1219" s="106">
        <f t="shared" si="526"/>
        <v>-192.99999999999989</v>
      </c>
      <c r="U1219" s="106">
        <f t="shared" si="526"/>
        <v>-104.00000000000001</v>
      </c>
      <c r="V1219" s="106">
        <f t="shared" si="526"/>
        <v>-1.5000000000000036</v>
      </c>
      <c r="W1219" s="33"/>
      <c r="X1219" s="33"/>
      <c r="Y1219" s="33"/>
      <c r="Z1219" s="33"/>
      <c r="AA1219" s="33"/>
      <c r="AB1219" s="33"/>
      <c r="AC1219" s="33"/>
    </row>
    <row r="1221" spans="1:29" x14ac:dyDescent="0.3">
      <c r="A1221" s="69" t="s">
        <v>134</v>
      </c>
      <c r="B1221" s="69" t="s">
        <v>135</v>
      </c>
      <c r="C1221" s="69" t="s">
        <v>4</v>
      </c>
      <c r="D1221" s="97"/>
      <c r="E1221" s="97"/>
      <c r="F1221" s="69" t="s">
        <v>136</v>
      </c>
      <c r="G1221" s="69" t="s">
        <v>6</v>
      </c>
      <c r="H1221" s="82"/>
    </row>
    <row r="1222" spans="1:29" x14ac:dyDescent="0.3">
      <c r="A1222" s="94">
        <v>17908.3</v>
      </c>
      <c r="B1222" s="83">
        <v>17900</v>
      </c>
      <c r="C1222" s="95">
        <v>44980</v>
      </c>
      <c r="D1222" s="95"/>
      <c r="E1222" s="33"/>
      <c r="F1222" s="98">
        <v>44963</v>
      </c>
      <c r="G1222" s="96">
        <v>0.59090277777777778</v>
      </c>
      <c r="H1222" s="112"/>
    </row>
    <row r="1223" spans="1:29" x14ac:dyDescent="0.3">
      <c r="A1223" s="91" t="s">
        <v>128</v>
      </c>
      <c r="B1223" s="92" t="s">
        <v>121</v>
      </c>
      <c r="C1223" s="92" t="s">
        <v>122</v>
      </c>
      <c r="D1223" s="92" t="s">
        <v>123</v>
      </c>
      <c r="E1223" s="92" t="s">
        <v>124</v>
      </c>
      <c r="F1223" s="92" t="s">
        <v>125</v>
      </c>
      <c r="G1223" s="92" t="s">
        <v>126</v>
      </c>
      <c r="H1223" s="92"/>
    </row>
    <row r="1224" spans="1:29" x14ac:dyDescent="0.3">
      <c r="A1224" s="68" t="s">
        <v>44</v>
      </c>
      <c r="B1224" s="68" t="s">
        <v>33</v>
      </c>
      <c r="C1224" s="68" t="s">
        <v>32</v>
      </c>
      <c r="D1224" s="68" t="s">
        <v>113</v>
      </c>
      <c r="E1224" s="68" t="s">
        <v>115</v>
      </c>
      <c r="F1224" s="68" t="s">
        <v>112</v>
      </c>
      <c r="G1224" s="68" t="s">
        <v>114</v>
      </c>
      <c r="H1224" s="82"/>
      <c r="P1224" s="21"/>
      <c r="Q1224" s="106">
        <f>+SUM(Q1225:Q1240)</f>
        <v>-185.6</v>
      </c>
      <c r="R1224" s="106">
        <f t="shared" ref="R1224:V1224" si="527">+SUM(R1225:R1240)</f>
        <v>-0.4399999999999995</v>
      </c>
      <c r="S1224" s="106">
        <f t="shared" si="527"/>
        <v>202.49999999999994</v>
      </c>
      <c r="T1224" s="106">
        <f t="shared" si="527"/>
        <v>119.49999999999983</v>
      </c>
      <c r="U1224" s="106">
        <f t="shared" si="527"/>
        <v>-33.000000000000057</v>
      </c>
      <c r="V1224" s="106">
        <f t="shared" si="527"/>
        <v>-8</v>
      </c>
      <c r="W1224" s="33"/>
      <c r="X1224" s="33"/>
      <c r="Y1224" s="33"/>
      <c r="Z1224" s="33"/>
      <c r="AA1224" s="33"/>
      <c r="AB1224" s="33"/>
      <c r="AC1224" s="33"/>
    </row>
    <row r="1225" spans="1:29" x14ac:dyDescent="0.3">
      <c r="A1225" s="67">
        <v>17400</v>
      </c>
      <c r="B1225" s="85">
        <v>-47.649999999999977</v>
      </c>
      <c r="C1225" s="85">
        <v>-0.76999999999999957</v>
      </c>
      <c r="D1225" s="85">
        <v>16.5</v>
      </c>
      <c r="E1225" s="85">
        <v>21.499999999999943</v>
      </c>
      <c r="F1225" s="85">
        <v>4</v>
      </c>
      <c r="G1225" s="85">
        <v>0</v>
      </c>
      <c r="H1225" s="113"/>
      <c r="I1225" s="105">
        <f t="shared" ref="I1225:N1225" si="528">Q1224</f>
        <v>-185.6</v>
      </c>
      <c r="J1225" s="105">
        <f t="shared" si="528"/>
        <v>-0.4399999999999995</v>
      </c>
      <c r="K1225" s="105">
        <f t="shared" si="528"/>
        <v>202.49999999999994</v>
      </c>
      <c r="L1225" s="105">
        <f t="shared" si="528"/>
        <v>119.49999999999983</v>
      </c>
      <c r="M1225" s="105">
        <f t="shared" si="528"/>
        <v>-33.000000000000057</v>
      </c>
      <c r="N1225" s="105">
        <f t="shared" si="528"/>
        <v>-8</v>
      </c>
      <c r="P1225" s="21" t="str">
        <f>IF(A1225&gt;=$B$1222,"A","B")</f>
        <v>B</v>
      </c>
      <c r="Q1225" s="85">
        <f t="shared" ref="Q1225:V1240" si="529">IF($P1225="B",B1225,0)</f>
        <v>-47.649999999999977</v>
      </c>
      <c r="R1225" s="85">
        <f t="shared" si="529"/>
        <v>-0.76999999999999957</v>
      </c>
      <c r="S1225" s="85">
        <f t="shared" si="529"/>
        <v>16.5</v>
      </c>
      <c r="T1225" s="85">
        <f t="shared" si="529"/>
        <v>21.499999999999943</v>
      </c>
      <c r="U1225" s="85">
        <f t="shared" si="529"/>
        <v>4</v>
      </c>
      <c r="V1225" s="85">
        <f t="shared" si="529"/>
        <v>0</v>
      </c>
      <c r="W1225" s="33"/>
      <c r="X1225" s="85">
        <f>IF($P1225="A",B1225,0)</f>
        <v>0</v>
      </c>
      <c r="Y1225" s="85">
        <f t="shared" ref="Y1225:AC1240" si="530">IF($P1225="A",C1225,0)</f>
        <v>0</v>
      </c>
      <c r="Z1225" s="85">
        <f t="shared" si="530"/>
        <v>0</v>
      </c>
      <c r="AA1225" s="85">
        <f t="shared" si="530"/>
        <v>0</v>
      </c>
      <c r="AB1225" s="85">
        <f t="shared" si="530"/>
        <v>0</v>
      </c>
      <c r="AC1225" s="85">
        <f t="shared" si="530"/>
        <v>0</v>
      </c>
    </row>
    <row r="1226" spans="1:29" x14ac:dyDescent="0.3">
      <c r="A1226" s="67">
        <v>17500</v>
      </c>
      <c r="B1226" s="85">
        <v>-42</v>
      </c>
      <c r="C1226" s="85">
        <v>-0.19000000000000128</v>
      </c>
      <c r="D1226" s="85">
        <v>45.5</v>
      </c>
      <c r="E1226" s="85">
        <v>31</v>
      </c>
      <c r="F1226" s="85">
        <v>-8.5</v>
      </c>
      <c r="G1226" s="85">
        <v>-1</v>
      </c>
      <c r="H1226" s="113"/>
      <c r="P1226" s="21" t="str">
        <f t="shared" ref="P1226:P1240" si="531">IF(A1226&gt;=$B$1222,"A","B")</f>
        <v>B</v>
      </c>
      <c r="Q1226" s="85">
        <f t="shared" si="529"/>
        <v>-42</v>
      </c>
      <c r="R1226" s="85">
        <f t="shared" si="529"/>
        <v>-0.19000000000000128</v>
      </c>
      <c r="S1226" s="85">
        <f t="shared" si="529"/>
        <v>45.5</v>
      </c>
      <c r="T1226" s="85">
        <f t="shared" si="529"/>
        <v>31</v>
      </c>
      <c r="U1226" s="85">
        <f t="shared" si="529"/>
        <v>-8.5</v>
      </c>
      <c r="V1226" s="85">
        <f t="shared" si="529"/>
        <v>-1</v>
      </c>
      <c r="W1226" s="33"/>
      <c r="X1226" s="85">
        <f t="shared" ref="X1226:X1240" si="532">IF($P1226="A",B1226,0)</f>
        <v>0</v>
      </c>
      <c r="Y1226" s="85">
        <f t="shared" si="530"/>
        <v>0</v>
      </c>
      <c r="Z1226" s="85">
        <f t="shared" si="530"/>
        <v>0</v>
      </c>
      <c r="AA1226" s="85">
        <f t="shared" si="530"/>
        <v>0</v>
      </c>
      <c r="AB1226" s="85">
        <f t="shared" si="530"/>
        <v>0</v>
      </c>
      <c r="AC1226" s="85">
        <f t="shared" si="530"/>
        <v>0</v>
      </c>
    </row>
    <row r="1227" spans="1:29" x14ac:dyDescent="0.3">
      <c r="A1227" s="67">
        <v>17600</v>
      </c>
      <c r="B1227" s="85">
        <v>-38.350000000000023</v>
      </c>
      <c r="C1227" s="85">
        <v>-2.9999999999999361E-2</v>
      </c>
      <c r="D1227" s="85">
        <v>52.999999999999943</v>
      </c>
      <c r="E1227" s="85">
        <v>34.499999999999943</v>
      </c>
      <c r="F1227" s="85">
        <v>-10.5</v>
      </c>
      <c r="G1227" s="85">
        <v>-2</v>
      </c>
      <c r="H1227" s="113"/>
      <c r="P1227" s="21" t="str">
        <f t="shared" si="531"/>
        <v>B</v>
      </c>
      <c r="Q1227" s="85">
        <f t="shared" si="529"/>
        <v>-38.350000000000023</v>
      </c>
      <c r="R1227" s="85">
        <f t="shared" si="529"/>
        <v>-2.9999999999999361E-2</v>
      </c>
      <c r="S1227" s="85">
        <f t="shared" si="529"/>
        <v>52.999999999999943</v>
      </c>
      <c r="T1227" s="85">
        <f t="shared" si="529"/>
        <v>34.499999999999943</v>
      </c>
      <c r="U1227" s="85">
        <f t="shared" si="529"/>
        <v>-10.5</v>
      </c>
      <c r="V1227" s="85">
        <f t="shared" si="529"/>
        <v>-2</v>
      </c>
      <c r="W1227" s="33"/>
      <c r="X1227" s="85">
        <f t="shared" si="532"/>
        <v>0</v>
      </c>
      <c r="Y1227" s="85">
        <f t="shared" si="530"/>
        <v>0</v>
      </c>
      <c r="Z1227" s="85">
        <f t="shared" si="530"/>
        <v>0</v>
      </c>
      <c r="AA1227" s="85">
        <f t="shared" si="530"/>
        <v>0</v>
      </c>
      <c r="AB1227" s="85">
        <f t="shared" si="530"/>
        <v>0</v>
      </c>
      <c r="AC1227" s="85">
        <f t="shared" si="530"/>
        <v>0</v>
      </c>
    </row>
    <row r="1228" spans="1:29" x14ac:dyDescent="0.3">
      <c r="A1228" s="67">
        <v>17700</v>
      </c>
      <c r="B1228" s="85">
        <v>-31.099999999999966</v>
      </c>
      <c r="C1228" s="85">
        <v>0.26999999999999957</v>
      </c>
      <c r="D1228" s="85">
        <v>51.5</v>
      </c>
      <c r="E1228" s="85">
        <v>22.499999999999943</v>
      </c>
      <c r="F1228" s="85">
        <v>-12.5</v>
      </c>
      <c r="G1228" s="85">
        <v>-2.5</v>
      </c>
      <c r="H1228" s="113"/>
      <c r="P1228" s="21" t="str">
        <f t="shared" si="531"/>
        <v>B</v>
      </c>
      <c r="Q1228" s="85">
        <f t="shared" si="529"/>
        <v>-31.099999999999966</v>
      </c>
      <c r="R1228" s="85">
        <f t="shared" si="529"/>
        <v>0.26999999999999957</v>
      </c>
      <c r="S1228" s="85">
        <f t="shared" si="529"/>
        <v>51.5</v>
      </c>
      <c r="T1228" s="85">
        <f t="shared" si="529"/>
        <v>22.499999999999943</v>
      </c>
      <c r="U1228" s="85">
        <f t="shared" si="529"/>
        <v>-12.5</v>
      </c>
      <c r="V1228" s="85">
        <f t="shared" si="529"/>
        <v>-2.5</v>
      </c>
      <c r="W1228" s="33"/>
      <c r="X1228" s="85">
        <f t="shared" si="532"/>
        <v>0</v>
      </c>
      <c r="Y1228" s="85">
        <f t="shared" si="530"/>
        <v>0</v>
      </c>
      <c r="Z1228" s="85">
        <f t="shared" si="530"/>
        <v>0</v>
      </c>
      <c r="AA1228" s="85">
        <f t="shared" si="530"/>
        <v>0</v>
      </c>
      <c r="AB1228" s="85">
        <f t="shared" si="530"/>
        <v>0</v>
      </c>
      <c r="AC1228" s="85">
        <f t="shared" si="530"/>
        <v>0</v>
      </c>
    </row>
    <row r="1229" spans="1:29" x14ac:dyDescent="0.3">
      <c r="A1229" s="67">
        <v>17800</v>
      </c>
      <c r="B1229" s="85">
        <v>-26.500000000000028</v>
      </c>
      <c r="C1229" s="85">
        <v>0.28000000000000114</v>
      </c>
      <c r="D1229" s="85">
        <v>36</v>
      </c>
      <c r="E1229" s="85">
        <v>10</v>
      </c>
      <c r="F1229" s="85">
        <v>-5.5000000000000568</v>
      </c>
      <c r="G1229" s="85">
        <v>-2.5</v>
      </c>
      <c r="H1229" s="113"/>
      <c r="P1229" s="21" t="str">
        <f t="shared" si="531"/>
        <v>B</v>
      </c>
      <c r="Q1229" s="85">
        <f t="shared" si="529"/>
        <v>-26.500000000000028</v>
      </c>
      <c r="R1229" s="85">
        <f t="shared" si="529"/>
        <v>0.28000000000000114</v>
      </c>
      <c r="S1229" s="85">
        <f t="shared" si="529"/>
        <v>36</v>
      </c>
      <c r="T1229" s="85">
        <f t="shared" si="529"/>
        <v>10</v>
      </c>
      <c r="U1229" s="85">
        <f t="shared" si="529"/>
        <v>-5.5000000000000568</v>
      </c>
      <c r="V1229" s="85">
        <f t="shared" si="529"/>
        <v>-2.5</v>
      </c>
      <c r="W1229" s="33"/>
      <c r="X1229" s="85">
        <f t="shared" si="532"/>
        <v>0</v>
      </c>
      <c r="Y1229" s="85">
        <f t="shared" si="530"/>
        <v>0</v>
      </c>
      <c r="Z1229" s="85">
        <f t="shared" si="530"/>
        <v>0</v>
      </c>
      <c r="AA1229" s="85">
        <f t="shared" si="530"/>
        <v>0</v>
      </c>
      <c r="AB1229" s="85">
        <f t="shared" si="530"/>
        <v>0</v>
      </c>
      <c r="AC1229" s="85">
        <f t="shared" si="530"/>
        <v>0</v>
      </c>
    </row>
    <row r="1230" spans="1:29" x14ac:dyDescent="0.3">
      <c r="A1230" s="67">
        <v>17900</v>
      </c>
      <c r="B1230" s="85">
        <v>-18.349999999999994</v>
      </c>
      <c r="C1230" s="85">
        <v>0.51999999999999957</v>
      </c>
      <c r="D1230" s="85">
        <v>15.5</v>
      </c>
      <c r="E1230" s="85">
        <v>-16.000000000000057</v>
      </c>
      <c r="F1230" s="85">
        <v>-2.4999999999999432</v>
      </c>
      <c r="G1230" s="85">
        <v>-2.4999999999999964</v>
      </c>
      <c r="H1230" s="113"/>
      <c r="P1230" s="21" t="str">
        <f t="shared" si="531"/>
        <v>A</v>
      </c>
      <c r="Q1230" s="85">
        <f>IF($P1230="B",B1230,0)</f>
        <v>0</v>
      </c>
      <c r="R1230" s="85">
        <f t="shared" si="529"/>
        <v>0</v>
      </c>
      <c r="S1230" s="85">
        <f t="shared" si="529"/>
        <v>0</v>
      </c>
      <c r="T1230" s="85">
        <f t="shared" si="529"/>
        <v>0</v>
      </c>
      <c r="U1230" s="85">
        <f t="shared" si="529"/>
        <v>0</v>
      </c>
      <c r="V1230" s="85">
        <f t="shared" si="529"/>
        <v>0</v>
      </c>
      <c r="W1230" s="33"/>
      <c r="X1230" s="85">
        <f t="shared" si="532"/>
        <v>-18.349999999999994</v>
      </c>
      <c r="Y1230" s="85">
        <f t="shared" si="530"/>
        <v>0.51999999999999957</v>
      </c>
      <c r="Z1230" s="85">
        <f t="shared" si="530"/>
        <v>15.5</v>
      </c>
      <c r="AA1230" s="85">
        <f t="shared" si="530"/>
        <v>-16.000000000000057</v>
      </c>
      <c r="AB1230" s="85">
        <f t="shared" si="530"/>
        <v>-2.4999999999999432</v>
      </c>
      <c r="AC1230" s="85">
        <f t="shared" si="530"/>
        <v>-2.4999999999999964</v>
      </c>
    </row>
    <row r="1231" spans="1:29" x14ac:dyDescent="0.3">
      <c r="A1231" s="67">
        <v>18000</v>
      </c>
      <c r="B1231" s="85">
        <v>-13.700000000000003</v>
      </c>
      <c r="C1231" s="85">
        <v>0.50999999999999979</v>
      </c>
      <c r="D1231" s="85">
        <v>-5.5</v>
      </c>
      <c r="E1231" s="85">
        <v>-32</v>
      </c>
      <c r="F1231" s="85">
        <v>5</v>
      </c>
      <c r="G1231" s="85">
        <v>-2.5</v>
      </c>
      <c r="H1231" s="113"/>
      <c r="P1231" s="21" t="str">
        <f t="shared" si="531"/>
        <v>A</v>
      </c>
      <c r="Q1231" s="85">
        <f t="shared" ref="Q1231:Q1240" si="533">IF($P1231="B",B1231,0)</f>
        <v>0</v>
      </c>
      <c r="R1231" s="85">
        <f t="shared" si="529"/>
        <v>0</v>
      </c>
      <c r="S1231" s="85">
        <f t="shared" si="529"/>
        <v>0</v>
      </c>
      <c r="T1231" s="85">
        <f t="shared" si="529"/>
        <v>0</v>
      </c>
      <c r="U1231" s="85">
        <f t="shared" si="529"/>
        <v>0</v>
      </c>
      <c r="V1231" s="85">
        <f t="shared" si="529"/>
        <v>0</v>
      </c>
      <c r="W1231" s="33"/>
      <c r="X1231" s="85">
        <f t="shared" si="532"/>
        <v>-13.700000000000003</v>
      </c>
      <c r="Y1231" s="85">
        <f t="shared" si="530"/>
        <v>0.50999999999999979</v>
      </c>
      <c r="Z1231" s="85">
        <f t="shared" si="530"/>
        <v>-5.5</v>
      </c>
      <c r="AA1231" s="85">
        <f t="shared" si="530"/>
        <v>-32</v>
      </c>
      <c r="AB1231" s="85">
        <f t="shared" si="530"/>
        <v>5</v>
      </c>
      <c r="AC1231" s="85">
        <f t="shared" si="530"/>
        <v>-2.5</v>
      </c>
    </row>
    <row r="1232" spans="1:29" x14ac:dyDescent="0.3">
      <c r="A1232" s="67">
        <v>18100</v>
      </c>
      <c r="B1232" s="85">
        <v>-11.100000000000009</v>
      </c>
      <c r="C1232" s="85">
        <v>0.36999999999999922</v>
      </c>
      <c r="D1232" s="85">
        <v>-24</v>
      </c>
      <c r="E1232" s="85">
        <v>-39.499999999999886</v>
      </c>
      <c r="F1232" s="85">
        <v>14</v>
      </c>
      <c r="G1232" s="85">
        <v>-2.5</v>
      </c>
      <c r="H1232" s="113"/>
      <c r="P1232" s="21" t="str">
        <f t="shared" si="531"/>
        <v>A</v>
      </c>
      <c r="Q1232" s="85">
        <f t="shared" si="533"/>
        <v>0</v>
      </c>
      <c r="R1232" s="85">
        <f t="shared" si="529"/>
        <v>0</v>
      </c>
      <c r="S1232" s="85">
        <f t="shared" si="529"/>
        <v>0</v>
      </c>
      <c r="T1232" s="85">
        <f t="shared" si="529"/>
        <v>0</v>
      </c>
      <c r="U1232" s="85">
        <f t="shared" si="529"/>
        <v>0</v>
      </c>
      <c r="V1232" s="85">
        <f t="shared" si="529"/>
        <v>0</v>
      </c>
      <c r="W1232" s="33"/>
      <c r="X1232" s="85">
        <f t="shared" si="532"/>
        <v>-11.100000000000009</v>
      </c>
      <c r="Y1232" s="85">
        <f t="shared" si="530"/>
        <v>0.36999999999999922</v>
      </c>
      <c r="Z1232" s="85">
        <f t="shared" si="530"/>
        <v>-24</v>
      </c>
      <c r="AA1232" s="85">
        <f t="shared" si="530"/>
        <v>-39.499999999999886</v>
      </c>
      <c r="AB1232" s="85">
        <f t="shared" si="530"/>
        <v>14</v>
      </c>
      <c r="AC1232" s="85">
        <f t="shared" si="530"/>
        <v>-2.5</v>
      </c>
    </row>
    <row r="1233" spans="1:29" x14ac:dyDescent="0.3">
      <c r="A1233" s="67">
        <v>18200</v>
      </c>
      <c r="B1233" s="85">
        <v>-7.8500000000000014</v>
      </c>
      <c r="C1233" s="85">
        <v>0.33000000000000007</v>
      </c>
      <c r="D1233" s="85">
        <v>-36</v>
      </c>
      <c r="E1233" s="85">
        <v>-44.499999999999943</v>
      </c>
      <c r="F1233" s="85">
        <v>18.5</v>
      </c>
      <c r="G1233" s="85">
        <v>-2.0000000000000018</v>
      </c>
      <c r="H1233" s="113"/>
      <c r="P1233" s="21" t="str">
        <f t="shared" si="531"/>
        <v>A</v>
      </c>
      <c r="Q1233" s="85">
        <f t="shared" si="533"/>
        <v>0</v>
      </c>
      <c r="R1233" s="85">
        <f t="shared" si="529"/>
        <v>0</v>
      </c>
      <c r="S1233" s="85">
        <f t="shared" si="529"/>
        <v>0</v>
      </c>
      <c r="T1233" s="85">
        <f t="shared" si="529"/>
        <v>0</v>
      </c>
      <c r="U1233" s="85">
        <f t="shared" si="529"/>
        <v>0</v>
      </c>
      <c r="V1233" s="85">
        <f t="shared" si="529"/>
        <v>0</v>
      </c>
      <c r="W1233" s="33"/>
      <c r="X1233" s="85">
        <f t="shared" si="532"/>
        <v>-7.8500000000000014</v>
      </c>
      <c r="Y1233" s="85">
        <f t="shared" si="530"/>
        <v>0.33000000000000007</v>
      </c>
      <c r="Z1233" s="85">
        <f t="shared" si="530"/>
        <v>-36</v>
      </c>
      <c r="AA1233" s="85">
        <f t="shared" si="530"/>
        <v>-44.499999999999943</v>
      </c>
      <c r="AB1233" s="85">
        <f t="shared" si="530"/>
        <v>18.5</v>
      </c>
      <c r="AC1233" s="85">
        <f t="shared" si="530"/>
        <v>-2.0000000000000018</v>
      </c>
    </row>
    <row r="1234" spans="1:29" x14ac:dyDescent="0.3">
      <c r="A1234" s="67">
        <v>18300</v>
      </c>
      <c r="B1234" s="85">
        <v>-5.1499999999999986</v>
      </c>
      <c r="C1234" s="85">
        <v>0.28999999999999915</v>
      </c>
      <c r="D1234" s="85">
        <v>-39.500000000000057</v>
      </c>
      <c r="E1234" s="85">
        <v>-44</v>
      </c>
      <c r="F1234" s="85">
        <v>18.500000000000028</v>
      </c>
      <c r="G1234" s="85">
        <v>-1.5</v>
      </c>
      <c r="H1234" s="113"/>
      <c r="P1234" s="21" t="str">
        <f t="shared" si="531"/>
        <v>A</v>
      </c>
      <c r="Q1234" s="85">
        <f t="shared" si="533"/>
        <v>0</v>
      </c>
      <c r="R1234" s="85">
        <f t="shared" si="529"/>
        <v>0</v>
      </c>
      <c r="S1234" s="85">
        <f t="shared" si="529"/>
        <v>0</v>
      </c>
      <c r="T1234" s="85">
        <f t="shared" si="529"/>
        <v>0</v>
      </c>
      <c r="U1234" s="85">
        <f t="shared" si="529"/>
        <v>0</v>
      </c>
      <c r="V1234" s="85">
        <f t="shared" si="529"/>
        <v>0</v>
      </c>
      <c r="W1234" s="33"/>
      <c r="X1234" s="85">
        <f t="shared" si="532"/>
        <v>-5.1499999999999986</v>
      </c>
      <c r="Y1234" s="85">
        <f t="shared" si="530"/>
        <v>0.28999999999999915</v>
      </c>
      <c r="Z1234" s="85">
        <f t="shared" si="530"/>
        <v>-39.500000000000057</v>
      </c>
      <c r="AA1234" s="85">
        <f t="shared" si="530"/>
        <v>-44</v>
      </c>
      <c r="AB1234" s="85">
        <f t="shared" si="530"/>
        <v>18.500000000000028</v>
      </c>
      <c r="AC1234" s="85">
        <f t="shared" si="530"/>
        <v>-1.5</v>
      </c>
    </row>
    <row r="1235" spans="1:29" x14ac:dyDescent="0.3">
      <c r="A1235" s="67">
        <v>18400</v>
      </c>
      <c r="B1235" s="85">
        <v>-0.55000000000000071</v>
      </c>
      <c r="C1235" s="85">
        <v>0.66999999999999993</v>
      </c>
      <c r="D1235" s="85">
        <v>-17</v>
      </c>
      <c r="E1235" s="85">
        <v>-33.000000000000028</v>
      </c>
      <c r="F1235" s="85">
        <v>2.5</v>
      </c>
      <c r="G1235" s="85">
        <v>-0.5</v>
      </c>
      <c r="H1235" s="113"/>
      <c r="P1235" s="21" t="str">
        <f t="shared" si="531"/>
        <v>A</v>
      </c>
      <c r="Q1235" s="85">
        <f t="shared" si="533"/>
        <v>0</v>
      </c>
      <c r="R1235" s="85">
        <f t="shared" si="529"/>
        <v>0</v>
      </c>
      <c r="S1235" s="85">
        <f t="shared" si="529"/>
        <v>0</v>
      </c>
      <c r="T1235" s="85">
        <f t="shared" si="529"/>
        <v>0</v>
      </c>
      <c r="U1235" s="85">
        <f t="shared" si="529"/>
        <v>0</v>
      </c>
      <c r="V1235" s="85">
        <f t="shared" si="529"/>
        <v>0</v>
      </c>
      <c r="W1235" s="33"/>
      <c r="X1235" s="85">
        <f t="shared" si="532"/>
        <v>-0.55000000000000071</v>
      </c>
      <c r="Y1235" s="85">
        <f t="shared" si="530"/>
        <v>0.66999999999999993</v>
      </c>
      <c r="Z1235" s="85">
        <f t="shared" si="530"/>
        <v>-17</v>
      </c>
      <c r="AA1235" s="85">
        <f t="shared" si="530"/>
        <v>-33.000000000000028</v>
      </c>
      <c r="AB1235" s="85">
        <f t="shared" si="530"/>
        <v>2.5</v>
      </c>
      <c r="AC1235" s="85">
        <f t="shared" si="530"/>
        <v>-0.5</v>
      </c>
    </row>
    <row r="1236" spans="1:29" x14ac:dyDescent="0.3">
      <c r="A1236" s="67">
        <v>18500</v>
      </c>
      <c r="B1236" s="85">
        <v>0.5</v>
      </c>
      <c r="C1236" s="85">
        <v>0.75</v>
      </c>
      <c r="D1236" s="85">
        <v>-5.5</v>
      </c>
      <c r="E1236" s="85">
        <v>-19.500000000000057</v>
      </c>
      <c r="F1236" s="85">
        <v>-3</v>
      </c>
      <c r="G1236" s="85">
        <v>0</v>
      </c>
      <c r="H1236" s="113"/>
      <c r="P1236" s="21" t="str">
        <f t="shared" si="531"/>
        <v>A</v>
      </c>
      <c r="Q1236" s="85">
        <f t="shared" si="533"/>
        <v>0</v>
      </c>
      <c r="R1236" s="85">
        <f t="shared" si="529"/>
        <v>0</v>
      </c>
      <c r="S1236" s="85">
        <f t="shared" si="529"/>
        <v>0</v>
      </c>
      <c r="T1236" s="85">
        <f t="shared" si="529"/>
        <v>0</v>
      </c>
      <c r="U1236" s="85">
        <f t="shared" si="529"/>
        <v>0</v>
      </c>
      <c r="V1236" s="85">
        <f t="shared" si="529"/>
        <v>0</v>
      </c>
      <c r="W1236" s="33"/>
      <c r="X1236" s="85">
        <f t="shared" si="532"/>
        <v>0.5</v>
      </c>
      <c r="Y1236" s="85">
        <f t="shared" si="530"/>
        <v>0.75</v>
      </c>
      <c r="Z1236" s="85">
        <f t="shared" si="530"/>
        <v>-5.5</v>
      </c>
      <c r="AA1236" s="85">
        <f t="shared" si="530"/>
        <v>-19.500000000000057</v>
      </c>
      <c r="AB1236" s="85">
        <f t="shared" si="530"/>
        <v>-3</v>
      </c>
      <c r="AC1236" s="85">
        <f t="shared" si="530"/>
        <v>0</v>
      </c>
    </row>
    <row r="1237" spans="1:29" x14ac:dyDescent="0.3">
      <c r="A1237" s="67">
        <v>18600</v>
      </c>
      <c r="B1237" s="85">
        <v>-0.59999999999999964</v>
      </c>
      <c r="C1237" s="85">
        <v>0.41000000000000014</v>
      </c>
      <c r="D1237" s="85">
        <v>-14</v>
      </c>
      <c r="E1237" s="85">
        <v>-17.000000000000014</v>
      </c>
      <c r="F1237" s="85">
        <v>5</v>
      </c>
      <c r="G1237" s="85">
        <v>0</v>
      </c>
      <c r="H1237" s="113"/>
      <c r="P1237" s="21" t="str">
        <f t="shared" si="531"/>
        <v>A</v>
      </c>
      <c r="Q1237" s="85">
        <f t="shared" si="533"/>
        <v>0</v>
      </c>
      <c r="R1237" s="85">
        <f t="shared" si="529"/>
        <v>0</v>
      </c>
      <c r="S1237" s="85">
        <f t="shared" si="529"/>
        <v>0</v>
      </c>
      <c r="T1237" s="85">
        <f t="shared" si="529"/>
        <v>0</v>
      </c>
      <c r="U1237" s="85">
        <f t="shared" si="529"/>
        <v>0</v>
      </c>
      <c r="V1237" s="85">
        <f t="shared" si="529"/>
        <v>0</v>
      </c>
      <c r="W1237" s="33"/>
      <c r="X1237" s="85">
        <f t="shared" si="532"/>
        <v>-0.59999999999999964</v>
      </c>
      <c r="Y1237" s="85">
        <f t="shared" si="530"/>
        <v>0.41000000000000014</v>
      </c>
      <c r="Z1237" s="85">
        <f t="shared" si="530"/>
        <v>-14</v>
      </c>
      <c r="AA1237" s="85">
        <f t="shared" si="530"/>
        <v>-17.000000000000014</v>
      </c>
      <c r="AB1237" s="85">
        <f t="shared" si="530"/>
        <v>5</v>
      </c>
      <c r="AC1237" s="85">
        <f t="shared" si="530"/>
        <v>0</v>
      </c>
    </row>
    <row r="1238" spans="1:29" x14ac:dyDescent="0.3">
      <c r="A1238" s="67">
        <v>18700</v>
      </c>
      <c r="B1238" s="85">
        <v>-0.35000000000000053</v>
      </c>
      <c r="C1238" s="85">
        <v>0.40000000000000036</v>
      </c>
      <c r="D1238" s="85">
        <v>-9</v>
      </c>
      <c r="E1238" s="85">
        <v>-10.999999999999986</v>
      </c>
      <c r="F1238" s="85">
        <v>3.5</v>
      </c>
      <c r="G1238" s="85">
        <v>-0.5</v>
      </c>
      <c r="H1238" s="113"/>
      <c r="P1238" s="21" t="str">
        <f t="shared" si="531"/>
        <v>A</v>
      </c>
      <c r="Q1238" s="85">
        <f t="shared" si="533"/>
        <v>0</v>
      </c>
      <c r="R1238" s="85">
        <f t="shared" si="529"/>
        <v>0</v>
      </c>
      <c r="S1238" s="85">
        <f t="shared" si="529"/>
        <v>0</v>
      </c>
      <c r="T1238" s="85">
        <f t="shared" si="529"/>
        <v>0</v>
      </c>
      <c r="U1238" s="85">
        <f t="shared" si="529"/>
        <v>0</v>
      </c>
      <c r="V1238" s="85">
        <f t="shared" si="529"/>
        <v>0</v>
      </c>
      <c r="W1238" s="33"/>
      <c r="X1238" s="85">
        <f t="shared" si="532"/>
        <v>-0.35000000000000053</v>
      </c>
      <c r="Y1238" s="85">
        <f t="shared" si="530"/>
        <v>0.40000000000000036</v>
      </c>
      <c r="Z1238" s="85">
        <f t="shared" si="530"/>
        <v>-9</v>
      </c>
      <c r="AA1238" s="85">
        <f t="shared" si="530"/>
        <v>-10.999999999999986</v>
      </c>
      <c r="AB1238" s="85">
        <f t="shared" si="530"/>
        <v>3.5</v>
      </c>
      <c r="AC1238" s="85">
        <f t="shared" si="530"/>
        <v>-0.5</v>
      </c>
    </row>
    <row r="1239" spans="1:29" x14ac:dyDescent="0.3">
      <c r="A1239" s="67">
        <v>18800</v>
      </c>
      <c r="B1239" s="85">
        <v>0.15000000000000036</v>
      </c>
      <c r="C1239" s="85">
        <v>0.58999999999999986</v>
      </c>
      <c r="D1239" s="85">
        <v>-0.50000000000001421</v>
      </c>
      <c r="E1239" s="85">
        <v>-4.5</v>
      </c>
      <c r="F1239" s="85">
        <v>-1.5</v>
      </c>
      <c r="G1239" s="85">
        <v>0</v>
      </c>
      <c r="H1239" s="113"/>
      <c r="P1239" s="21" t="str">
        <f t="shared" si="531"/>
        <v>A</v>
      </c>
      <c r="Q1239" s="85">
        <f t="shared" si="533"/>
        <v>0</v>
      </c>
      <c r="R1239" s="85">
        <f t="shared" si="529"/>
        <v>0</v>
      </c>
      <c r="S1239" s="85">
        <f t="shared" si="529"/>
        <v>0</v>
      </c>
      <c r="T1239" s="85">
        <f t="shared" si="529"/>
        <v>0</v>
      </c>
      <c r="U1239" s="85">
        <f t="shared" si="529"/>
        <v>0</v>
      </c>
      <c r="V1239" s="85">
        <f t="shared" si="529"/>
        <v>0</v>
      </c>
      <c r="W1239" s="33"/>
      <c r="X1239" s="85">
        <f t="shared" si="532"/>
        <v>0.15000000000000036</v>
      </c>
      <c r="Y1239" s="85">
        <f t="shared" si="530"/>
        <v>0.58999999999999986</v>
      </c>
      <c r="Z1239" s="85">
        <f t="shared" si="530"/>
        <v>-0.50000000000001421</v>
      </c>
      <c r="AA1239" s="85">
        <f t="shared" si="530"/>
        <v>-4.5</v>
      </c>
      <c r="AB1239" s="85">
        <f t="shared" si="530"/>
        <v>-1.5</v>
      </c>
      <c r="AC1239" s="85">
        <f t="shared" si="530"/>
        <v>0</v>
      </c>
    </row>
    <row r="1240" spans="1:29" x14ac:dyDescent="0.3">
      <c r="A1240" s="67">
        <v>18900</v>
      </c>
      <c r="B1240" s="85">
        <v>0.35000000000000009</v>
      </c>
      <c r="C1240" s="85">
        <v>0.66999999999999993</v>
      </c>
      <c r="D1240" s="85">
        <v>3.5</v>
      </c>
      <c r="E1240" s="85">
        <v>-1.5</v>
      </c>
      <c r="F1240" s="85">
        <v>-3.5</v>
      </c>
      <c r="G1240" s="85">
        <v>0</v>
      </c>
      <c r="H1240" s="113"/>
      <c r="P1240" s="21" t="str">
        <f t="shared" si="531"/>
        <v>A</v>
      </c>
      <c r="Q1240" s="85">
        <f t="shared" si="533"/>
        <v>0</v>
      </c>
      <c r="R1240" s="85">
        <f t="shared" si="529"/>
        <v>0</v>
      </c>
      <c r="S1240" s="85">
        <f t="shared" si="529"/>
        <v>0</v>
      </c>
      <c r="T1240" s="85">
        <f t="shared" si="529"/>
        <v>0</v>
      </c>
      <c r="U1240" s="85">
        <f t="shared" si="529"/>
        <v>0</v>
      </c>
      <c r="V1240" s="85">
        <f t="shared" si="529"/>
        <v>0</v>
      </c>
      <c r="W1240" s="33"/>
      <c r="X1240" s="85">
        <f t="shared" si="532"/>
        <v>0.35000000000000009</v>
      </c>
      <c r="Y1240" s="85">
        <f t="shared" si="530"/>
        <v>0.66999999999999993</v>
      </c>
      <c r="Z1240" s="85">
        <f t="shared" si="530"/>
        <v>3.5</v>
      </c>
      <c r="AA1240" s="85">
        <f t="shared" si="530"/>
        <v>-1.5</v>
      </c>
      <c r="AB1240" s="85">
        <f t="shared" si="530"/>
        <v>-3.5</v>
      </c>
      <c r="AC1240" s="85">
        <f t="shared" si="530"/>
        <v>0</v>
      </c>
    </row>
    <row r="1241" spans="1:29" x14ac:dyDescent="0.3">
      <c r="A1241" s="68" t="s">
        <v>120</v>
      </c>
      <c r="B1241" s="86">
        <v>-83.15000000000002</v>
      </c>
      <c r="C1241" s="86">
        <v>5.7899999999999991</v>
      </c>
      <c r="D1241" s="86">
        <v>-96.000000000000071</v>
      </c>
      <c r="E1241" s="86">
        <v>-252.5</v>
      </c>
      <c r="F1241" s="86">
        <v>51.000000000000028</v>
      </c>
      <c r="G1241" s="86">
        <v>-14.499999999999998</v>
      </c>
      <c r="H1241" s="89"/>
      <c r="I1241" s="105">
        <f>X1241</f>
        <v>-56.650000000000006</v>
      </c>
      <c r="J1241" s="105">
        <f>Y1241</f>
        <v>5.509999999999998</v>
      </c>
      <c r="K1241" s="105">
        <f>Z1241</f>
        <v>-132.00000000000006</v>
      </c>
      <c r="L1241" s="105">
        <f>AA1241</f>
        <v>-262.5</v>
      </c>
      <c r="M1241" s="105">
        <f t="shared" ref="M1241:N1241" si="534">AB1241</f>
        <v>56.500000000000085</v>
      </c>
      <c r="N1241" s="105">
        <f t="shared" si="534"/>
        <v>-11.999999999999998</v>
      </c>
      <c r="P1241" s="21"/>
      <c r="Q1241" s="33"/>
      <c r="R1241" s="33"/>
      <c r="S1241" s="33"/>
      <c r="T1241" s="33"/>
      <c r="U1241" s="33"/>
      <c r="V1241" s="33"/>
      <c r="W1241" s="33"/>
      <c r="X1241" s="106">
        <f>SUM(X1225:X1240)</f>
        <v>-56.650000000000006</v>
      </c>
      <c r="Y1241" s="106">
        <f t="shared" ref="Y1241:AC1241" si="535">SUM(Y1225:Y1240)</f>
        <v>5.509999999999998</v>
      </c>
      <c r="Z1241" s="106">
        <f t="shared" si="535"/>
        <v>-132.00000000000006</v>
      </c>
      <c r="AA1241" s="106">
        <f t="shared" si="535"/>
        <v>-262.5</v>
      </c>
      <c r="AB1241" s="106">
        <f t="shared" si="535"/>
        <v>56.500000000000085</v>
      </c>
      <c r="AC1241" s="106">
        <f t="shared" si="535"/>
        <v>-11.999999999999998</v>
      </c>
    </row>
    <row r="1242" spans="1:29" x14ac:dyDescent="0.3">
      <c r="A1242" s="82"/>
      <c r="B1242" s="89"/>
      <c r="C1242" s="89"/>
      <c r="D1242" s="89"/>
      <c r="E1242" s="89"/>
      <c r="F1242" s="89"/>
      <c r="G1242" s="89"/>
      <c r="H1242" s="89"/>
      <c r="P1242" s="21"/>
      <c r="Q1242" s="33"/>
      <c r="R1242" s="33"/>
      <c r="S1242" s="33"/>
      <c r="T1242" s="33"/>
      <c r="U1242" s="33"/>
      <c r="V1242" s="33"/>
      <c r="W1242" s="33"/>
      <c r="X1242" s="33"/>
      <c r="Y1242" s="33"/>
      <c r="Z1242" s="33"/>
      <c r="AA1242" s="33"/>
      <c r="AB1242" s="33"/>
      <c r="AC1242" s="33"/>
    </row>
    <row r="1243" spans="1:29" x14ac:dyDescent="0.3">
      <c r="A1243" s="92" t="s">
        <v>128</v>
      </c>
      <c r="B1243" s="92" t="s">
        <v>127</v>
      </c>
      <c r="C1243" s="92" t="s">
        <v>129</v>
      </c>
      <c r="D1243" s="92" t="s">
        <v>130</v>
      </c>
      <c r="E1243" s="92" t="s">
        <v>131</v>
      </c>
      <c r="F1243" s="92" t="s">
        <v>132</v>
      </c>
      <c r="G1243" s="92" t="s">
        <v>133</v>
      </c>
      <c r="H1243" s="92"/>
      <c r="P1243" s="21"/>
      <c r="Q1243" s="33"/>
      <c r="R1243" s="33"/>
      <c r="S1243" s="33"/>
      <c r="T1243" s="33"/>
      <c r="U1243" s="33"/>
      <c r="V1243" s="33"/>
      <c r="W1243" s="33"/>
      <c r="X1243" s="33"/>
      <c r="Y1243" s="33"/>
      <c r="Z1243" s="33"/>
      <c r="AA1243" s="33"/>
      <c r="AB1243" s="33"/>
      <c r="AC1243" s="33"/>
    </row>
    <row r="1244" spans="1:29" x14ac:dyDescent="0.3">
      <c r="A1244" s="68" t="s">
        <v>44</v>
      </c>
      <c r="B1244" s="68" t="s">
        <v>36</v>
      </c>
      <c r="C1244" s="68" t="s">
        <v>37</v>
      </c>
      <c r="D1244" s="68" t="s">
        <v>118</v>
      </c>
      <c r="E1244" s="68" t="s">
        <v>116</v>
      </c>
      <c r="F1244" s="68" t="s">
        <v>119</v>
      </c>
      <c r="G1244" s="68" t="s">
        <v>117</v>
      </c>
      <c r="H1244" s="82"/>
      <c r="P1244" s="21"/>
      <c r="Q1244" s="33"/>
      <c r="R1244" s="33"/>
      <c r="S1244" s="33"/>
      <c r="T1244" s="33"/>
      <c r="U1244" s="33"/>
      <c r="V1244" s="33"/>
      <c r="W1244" s="33"/>
      <c r="X1244" s="106">
        <f t="shared" ref="X1244:AC1244" si="536">SUM(X1245:X1260)</f>
        <v>143.14999999999998</v>
      </c>
      <c r="Y1244" s="106">
        <f t="shared" si="536"/>
        <v>4.0599999999999987</v>
      </c>
      <c r="Z1244" s="106">
        <f t="shared" si="536"/>
        <v>444.99999999999989</v>
      </c>
      <c r="AA1244" s="106">
        <f t="shared" si="536"/>
        <v>131.00000000000017</v>
      </c>
      <c r="AB1244" s="106">
        <f t="shared" si="536"/>
        <v>-195</v>
      </c>
      <c r="AC1244" s="106">
        <f t="shared" si="536"/>
        <v>-15.5</v>
      </c>
    </row>
    <row r="1245" spans="1:29" x14ac:dyDescent="0.3">
      <c r="A1245" s="67">
        <v>16900</v>
      </c>
      <c r="B1245" s="85">
        <v>2.8999999999999986</v>
      </c>
      <c r="C1245" s="85">
        <v>0.2099999999999973</v>
      </c>
      <c r="D1245" s="85">
        <v>29.5</v>
      </c>
      <c r="E1245" s="85">
        <v>11.999999999999986</v>
      </c>
      <c r="F1245" s="85">
        <v>-16</v>
      </c>
      <c r="G1245" s="85">
        <v>-0.5</v>
      </c>
      <c r="H1245" s="113"/>
      <c r="I1245" s="105">
        <f>X1244</f>
        <v>143.14999999999998</v>
      </c>
      <c r="J1245" s="105">
        <f>Y1244</f>
        <v>4.0599999999999987</v>
      </c>
      <c r="K1245" s="105">
        <f t="shared" ref="K1245:N1245" si="537">Z1244</f>
        <v>444.99999999999989</v>
      </c>
      <c r="L1245" s="105">
        <f t="shared" si="537"/>
        <v>131.00000000000017</v>
      </c>
      <c r="M1245" s="105">
        <f t="shared" si="537"/>
        <v>-195</v>
      </c>
      <c r="N1245" s="105">
        <f t="shared" si="537"/>
        <v>-15.5</v>
      </c>
      <c r="P1245" s="21" t="str">
        <f>IF(A1245&lt;=$B$1222,"A","B")</f>
        <v>A</v>
      </c>
      <c r="Q1245" s="85">
        <f t="shared" ref="Q1245:V1260" si="538">IF($P1245="B",B1245,0)</f>
        <v>0</v>
      </c>
      <c r="R1245" s="85">
        <f t="shared" si="538"/>
        <v>0</v>
      </c>
      <c r="S1245" s="85">
        <f t="shared" si="538"/>
        <v>0</v>
      </c>
      <c r="T1245" s="85">
        <f t="shared" si="538"/>
        <v>0</v>
      </c>
      <c r="U1245" s="85">
        <f t="shared" si="538"/>
        <v>0</v>
      </c>
      <c r="V1245" s="85">
        <f t="shared" si="538"/>
        <v>0</v>
      </c>
      <c r="W1245" s="33"/>
      <c r="X1245" s="85">
        <f>IF($P1245="A",B1245,0)</f>
        <v>2.8999999999999986</v>
      </c>
      <c r="Y1245" s="85">
        <f t="shared" ref="Y1245:AC1260" si="539">IF($P1245="A",C1245,0)</f>
        <v>0.2099999999999973</v>
      </c>
      <c r="Z1245" s="85">
        <f t="shared" si="539"/>
        <v>29.5</v>
      </c>
      <c r="AA1245" s="85">
        <f t="shared" si="539"/>
        <v>11.999999999999986</v>
      </c>
      <c r="AB1245" s="85">
        <f t="shared" si="539"/>
        <v>-16</v>
      </c>
      <c r="AC1245" s="85">
        <f t="shared" si="539"/>
        <v>-0.5</v>
      </c>
    </row>
    <row r="1246" spans="1:29" x14ac:dyDescent="0.3">
      <c r="A1246" s="67">
        <v>17000</v>
      </c>
      <c r="B1246" s="85">
        <v>5.1999999999999993</v>
      </c>
      <c r="C1246" s="85">
        <v>0.60999999999999943</v>
      </c>
      <c r="D1246" s="85">
        <v>45.5</v>
      </c>
      <c r="E1246" s="85">
        <v>17.500000000000014</v>
      </c>
      <c r="F1246" s="85">
        <v>-25.999999999999986</v>
      </c>
      <c r="G1246" s="85">
        <v>-1</v>
      </c>
      <c r="H1246" s="113"/>
      <c r="P1246" s="21" t="str">
        <f t="shared" ref="P1246:P1260" si="540">IF(A1246&lt;=$B$1222,"A","B")</f>
        <v>A</v>
      </c>
      <c r="Q1246" s="85">
        <f t="shared" si="538"/>
        <v>0</v>
      </c>
      <c r="R1246" s="85">
        <f t="shared" si="538"/>
        <v>0</v>
      </c>
      <c r="S1246" s="85">
        <f t="shared" si="538"/>
        <v>0</v>
      </c>
      <c r="T1246" s="85">
        <f t="shared" si="538"/>
        <v>0</v>
      </c>
      <c r="U1246" s="85">
        <f t="shared" si="538"/>
        <v>0</v>
      </c>
      <c r="V1246" s="85">
        <f t="shared" si="538"/>
        <v>0</v>
      </c>
      <c r="W1246" s="33"/>
      <c r="X1246" s="85">
        <f t="shared" ref="X1246:X1260" si="541">IF($P1246="A",B1246,0)</f>
        <v>5.1999999999999993</v>
      </c>
      <c r="Y1246" s="85">
        <f t="shared" si="539"/>
        <v>0.60999999999999943</v>
      </c>
      <c r="Z1246" s="85">
        <f t="shared" si="539"/>
        <v>45.5</v>
      </c>
      <c r="AA1246" s="85">
        <f t="shared" si="539"/>
        <v>17.500000000000014</v>
      </c>
      <c r="AB1246" s="85">
        <f t="shared" si="539"/>
        <v>-25.999999999999986</v>
      </c>
      <c r="AC1246" s="85">
        <f t="shared" si="539"/>
        <v>-1</v>
      </c>
    </row>
    <row r="1247" spans="1:29" x14ac:dyDescent="0.3">
      <c r="A1247" s="67">
        <v>17100</v>
      </c>
      <c r="B1247" s="85">
        <v>4</v>
      </c>
      <c r="C1247" s="85">
        <v>0.12000000000000099</v>
      </c>
      <c r="D1247" s="85">
        <v>36</v>
      </c>
      <c r="E1247" s="85">
        <v>16</v>
      </c>
      <c r="F1247" s="85">
        <v>-17.000000000000014</v>
      </c>
      <c r="G1247" s="85">
        <v>-0.50000000000000044</v>
      </c>
      <c r="H1247" s="113"/>
      <c r="P1247" s="21" t="str">
        <f t="shared" si="540"/>
        <v>A</v>
      </c>
      <c r="Q1247" s="85">
        <f t="shared" si="538"/>
        <v>0</v>
      </c>
      <c r="R1247" s="85">
        <f t="shared" si="538"/>
        <v>0</v>
      </c>
      <c r="S1247" s="85">
        <f t="shared" si="538"/>
        <v>0</v>
      </c>
      <c r="T1247" s="85">
        <f t="shared" si="538"/>
        <v>0</v>
      </c>
      <c r="U1247" s="85">
        <f t="shared" si="538"/>
        <v>0</v>
      </c>
      <c r="V1247" s="85">
        <f t="shared" si="538"/>
        <v>0</v>
      </c>
      <c r="W1247" s="33"/>
      <c r="X1247" s="85">
        <f t="shared" si="541"/>
        <v>4</v>
      </c>
      <c r="Y1247" s="85">
        <f t="shared" si="539"/>
        <v>0.12000000000000099</v>
      </c>
      <c r="Z1247" s="85">
        <f t="shared" si="539"/>
        <v>36</v>
      </c>
      <c r="AA1247" s="85">
        <f t="shared" si="539"/>
        <v>16</v>
      </c>
      <c r="AB1247" s="85">
        <f t="shared" si="539"/>
        <v>-17.000000000000014</v>
      </c>
      <c r="AC1247" s="85">
        <f t="shared" si="539"/>
        <v>-0.50000000000000044</v>
      </c>
    </row>
    <row r="1248" spans="1:29" x14ac:dyDescent="0.3">
      <c r="A1248" s="67">
        <v>17200</v>
      </c>
      <c r="B1248" s="85">
        <v>4.8499999999999979</v>
      </c>
      <c r="C1248" s="85">
        <v>8.0000000000000071E-2</v>
      </c>
      <c r="D1248" s="85">
        <v>39.5</v>
      </c>
      <c r="E1248" s="85">
        <v>18.500000000000014</v>
      </c>
      <c r="F1248" s="85">
        <v>-16.5</v>
      </c>
      <c r="G1248" s="85">
        <v>-0.99999999999999956</v>
      </c>
      <c r="H1248" s="113"/>
      <c r="P1248" s="21" t="str">
        <f t="shared" si="540"/>
        <v>A</v>
      </c>
      <c r="Q1248" s="85">
        <f t="shared" si="538"/>
        <v>0</v>
      </c>
      <c r="R1248" s="85">
        <f t="shared" si="538"/>
        <v>0</v>
      </c>
      <c r="S1248" s="85">
        <f t="shared" si="538"/>
        <v>0</v>
      </c>
      <c r="T1248" s="85">
        <f t="shared" si="538"/>
        <v>0</v>
      </c>
      <c r="U1248" s="85">
        <f t="shared" si="538"/>
        <v>0</v>
      </c>
      <c r="V1248" s="85">
        <f t="shared" si="538"/>
        <v>0</v>
      </c>
      <c r="W1248" s="33"/>
      <c r="X1248" s="85">
        <f t="shared" si="541"/>
        <v>4.8499999999999979</v>
      </c>
      <c r="Y1248" s="85">
        <f t="shared" si="539"/>
        <v>8.0000000000000071E-2</v>
      </c>
      <c r="Z1248" s="85">
        <f t="shared" si="539"/>
        <v>39.5</v>
      </c>
      <c r="AA1248" s="85">
        <f t="shared" si="539"/>
        <v>18.500000000000014</v>
      </c>
      <c r="AB1248" s="85">
        <f t="shared" si="539"/>
        <v>-16.5</v>
      </c>
      <c r="AC1248" s="85">
        <f t="shared" si="539"/>
        <v>-0.99999999999999956</v>
      </c>
    </row>
    <row r="1249" spans="1:29" x14ac:dyDescent="0.3">
      <c r="A1249" s="67">
        <v>17300</v>
      </c>
      <c r="B1249" s="85">
        <v>6.6500000000000021</v>
      </c>
      <c r="C1249" s="85">
        <v>0.15000000000000036</v>
      </c>
      <c r="D1249" s="85">
        <v>46</v>
      </c>
      <c r="E1249" s="85">
        <v>21.000000000000057</v>
      </c>
      <c r="F1249" s="85">
        <v>-18.5</v>
      </c>
      <c r="G1249" s="85">
        <v>-1</v>
      </c>
      <c r="H1249" s="113"/>
      <c r="P1249" s="21" t="str">
        <f t="shared" si="540"/>
        <v>A</v>
      </c>
      <c r="Q1249" s="85">
        <f t="shared" si="538"/>
        <v>0</v>
      </c>
      <c r="R1249" s="85">
        <f t="shared" si="538"/>
        <v>0</v>
      </c>
      <c r="S1249" s="85">
        <f t="shared" si="538"/>
        <v>0</v>
      </c>
      <c r="T1249" s="85">
        <f t="shared" si="538"/>
        <v>0</v>
      </c>
      <c r="U1249" s="85">
        <f t="shared" si="538"/>
        <v>0</v>
      </c>
      <c r="V1249" s="85">
        <f t="shared" si="538"/>
        <v>0</v>
      </c>
      <c r="W1249" s="33"/>
      <c r="X1249" s="85">
        <f t="shared" si="541"/>
        <v>6.6500000000000021</v>
      </c>
      <c r="Y1249" s="85">
        <f t="shared" si="539"/>
        <v>0.15000000000000036</v>
      </c>
      <c r="Z1249" s="85">
        <f t="shared" si="539"/>
        <v>46</v>
      </c>
      <c r="AA1249" s="85">
        <f t="shared" si="539"/>
        <v>21.000000000000057</v>
      </c>
      <c r="AB1249" s="85">
        <f t="shared" si="539"/>
        <v>-18.5</v>
      </c>
      <c r="AC1249" s="85">
        <f t="shared" si="539"/>
        <v>-1</v>
      </c>
    </row>
    <row r="1250" spans="1:29" x14ac:dyDescent="0.3">
      <c r="A1250" s="67">
        <v>17400</v>
      </c>
      <c r="B1250" s="85">
        <v>8.6499999999999986</v>
      </c>
      <c r="C1250" s="85">
        <v>0.17999999999999972</v>
      </c>
      <c r="D1250" s="85">
        <v>49.999999999999943</v>
      </c>
      <c r="E1250" s="85">
        <v>23</v>
      </c>
      <c r="F1250" s="85">
        <v>-19</v>
      </c>
      <c r="G1250" s="85">
        <v>-1.5</v>
      </c>
      <c r="H1250" s="113"/>
      <c r="P1250" s="21" t="str">
        <f t="shared" si="540"/>
        <v>A</v>
      </c>
      <c r="Q1250" s="85">
        <f>IF($P1250="B",B1250,0)</f>
        <v>0</v>
      </c>
      <c r="R1250" s="85">
        <f t="shared" si="538"/>
        <v>0</v>
      </c>
      <c r="S1250" s="85">
        <f t="shared" si="538"/>
        <v>0</v>
      </c>
      <c r="T1250" s="85">
        <f t="shared" si="538"/>
        <v>0</v>
      </c>
      <c r="U1250" s="85">
        <f t="shared" si="538"/>
        <v>0</v>
      </c>
      <c r="V1250" s="85">
        <f t="shared" si="538"/>
        <v>0</v>
      </c>
      <c r="W1250" s="33"/>
      <c r="X1250" s="85">
        <f t="shared" si="541"/>
        <v>8.6499999999999986</v>
      </c>
      <c r="Y1250" s="85">
        <f t="shared" si="539"/>
        <v>0.17999999999999972</v>
      </c>
      <c r="Z1250" s="85">
        <f t="shared" si="539"/>
        <v>49.999999999999943</v>
      </c>
      <c r="AA1250" s="85">
        <f t="shared" si="539"/>
        <v>23</v>
      </c>
      <c r="AB1250" s="85">
        <f t="shared" si="539"/>
        <v>-19</v>
      </c>
      <c r="AC1250" s="85">
        <f t="shared" si="539"/>
        <v>-1.5</v>
      </c>
    </row>
    <row r="1251" spans="1:29" x14ac:dyDescent="0.3">
      <c r="A1251" s="67">
        <v>17500</v>
      </c>
      <c r="B1251" s="85">
        <v>11.549999999999997</v>
      </c>
      <c r="C1251" s="85">
        <v>0.25</v>
      </c>
      <c r="D1251" s="85">
        <v>52.499999999999943</v>
      </c>
      <c r="E1251" s="85">
        <v>23</v>
      </c>
      <c r="F1251" s="85">
        <v>-19.5</v>
      </c>
      <c r="G1251" s="85">
        <v>-1.5</v>
      </c>
      <c r="H1251" s="113"/>
      <c r="P1251" s="21" t="str">
        <f t="shared" si="540"/>
        <v>A</v>
      </c>
      <c r="Q1251" s="85">
        <f t="shared" ref="Q1251:Q1260" si="542">IF($P1251="B",B1251,0)</f>
        <v>0</v>
      </c>
      <c r="R1251" s="85">
        <f t="shared" si="538"/>
        <v>0</v>
      </c>
      <c r="S1251" s="85">
        <f t="shared" si="538"/>
        <v>0</v>
      </c>
      <c r="T1251" s="85">
        <f t="shared" si="538"/>
        <v>0</v>
      </c>
      <c r="U1251" s="85">
        <f t="shared" si="538"/>
        <v>0</v>
      </c>
      <c r="V1251" s="85">
        <f t="shared" si="538"/>
        <v>0</v>
      </c>
      <c r="W1251" s="33"/>
      <c r="X1251" s="85">
        <f t="shared" si="541"/>
        <v>11.549999999999997</v>
      </c>
      <c r="Y1251" s="85">
        <f t="shared" si="539"/>
        <v>0.25</v>
      </c>
      <c r="Z1251" s="85">
        <f t="shared" si="539"/>
        <v>52.499999999999943</v>
      </c>
      <c r="AA1251" s="85">
        <f t="shared" si="539"/>
        <v>23</v>
      </c>
      <c r="AB1251" s="85">
        <f t="shared" si="539"/>
        <v>-19.5</v>
      </c>
      <c r="AC1251" s="85">
        <f t="shared" si="539"/>
        <v>-1.5</v>
      </c>
    </row>
    <row r="1252" spans="1:29" x14ac:dyDescent="0.3">
      <c r="A1252" s="67">
        <v>17600</v>
      </c>
      <c r="B1252" s="85">
        <v>15.599999999999994</v>
      </c>
      <c r="C1252" s="85">
        <v>0.36000000000000121</v>
      </c>
      <c r="D1252" s="85">
        <v>52.5</v>
      </c>
      <c r="E1252" s="85">
        <v>20</v>
      </c>
      <c r="F1252" s="85">
        <v>-19.000000000000028</v>
      </c>
      <c r="G1252" s="85">
        <v>-1.5</v>
      </c>
      <c r="H1252" s="113"/>
      <c r="P1252" s="21" t="str">
        <f t="shared" si="540"/>
        <v>A</v>
      </c>
      <c r="Q1252" s="85">
        <f t="shared" si="542"/>
        <v>0</v>
      </c>
      <c r="R1252" s="85">
        <f t="shared" si="538"/>
        <v>0</v>
      </c>
      <c r="S1252" s="85">
        <f t="shared" si="538"/>
        <v>0</v>
      </c>
      <c r="T1252" s="85">
        <f t="shared" si="538"/>
        <v>0</v>
      </c>
      <c r="U1252" s="85">
        <f t="shared" si="538"/>
        <v>0</v>
      </c>
      <c r="V1252" s="85">
        <f t="shared" si="538"/>
        <v>0</v>
      </c>
      <c r="W1252" s="33"/>
      <c r="X1252" s="85">
        <f t="shared" si="541"/>
        <v>15.599999999999994</v>
      </c>
      <c r="Y1252" s="85">
        <f t="shared" si="539"/>
        <v>0.36000000000000121</v>
      </c>
      <c r="Z1252" s="85">
        <f t="shared" si="539"/>
        <v>52.5</v>
      </c>
      <c r="AA1252" s="85">
        <f t="shared" si="539"/>
        <v>20</v>
      </c>
      <c r="AB1252" s="85">
        <f t="shared" si="539"/>
        <v>-19.000000000000028</v>
      </c>
      <c r="AC1252" s="85">
        <f t="shared" si="539"/>
        <v>-1.5</v>
      </c>
    </row>
    <row r="1253" spans="1:29" x14ac:dyDescent="0.3">
      <c r="A1253" s="67">
        <v>17700</v>
      </c>
      <c r="B1253" s="85">
        <v>22.599999999999994</v>
      </c>
      <c r="C1253" s="85">
        <v>0.63000000000000078</v>
      </c>
      <c r="D1253" s="85">
        <v>47</v>
      </c>
      <c r="E1253" s="85">
        <v>8</v>
      </c>
      <c r="F1253" s="85">
        <v>-20</v>
      </c>
      <c r="G1253" s="85">
        <v>-2</v>
      </c>
      <c r="H1253" s="113"/>
      <c r="P1253" s="21" t="str">
        <f t="shared" si="540"/>
        <v>A</v>
      </c>
      <c r="Q1253" s="85">
        <f t="shared" si="542"/>
        <v>0</v>
      </c>
      <c r="R1253" s="85">
        <f t="shared" si="538"/>
        <v>0</v>
      </c>
      <c r="S1253" s="85">
        <f t="shared" si="538"/>
        <v>0</v>
      </c>
      <c r="T1253" s="85">
        <f t="shared" si="538"/>
        <v>0</v>
      </c>
      <c r="U1253" s="85">
        <f t="shared" si="538"/>
        <v>0</v>
      </c>
      <c r="V1253" s="85">
        <f t="shared" si="538"/>
        <v>0</v>
      </c>
      <c r="W1253" s="33"/>
      <c r="X1253" s="85">
        <f t="shared" si="541"/>
        <v>22.599999999999994</v>
      </c>
      <c r="Y1253" s="85">
        <f t="shared" si="539"/>
        <v>0.63000000000000078</v>
      </c>
      <c r="Z1253" s="85">
        <f t="shared" si="539"/>
        <v>47</v>
      </c>
      <c r="AA1253" s="85">
        <f t="shared" si="539"/>
        <v>8</v>
      </c>
      <c r="AB1253" s="85">
        <f t="shared" si="539"/>
        <v>-20</v>
      </c>
      <c r="AC1253" s="85">
        <f t="shared" si="539"/>
        <v>-2</v>
      </c>
    </row>
    <row r="1254" spans="1:29" x14ac:dyDescent="0.3">
      <c r="A1254" s="67">
        <v>17800</v>
      </c>
      <c r="B1254" s="85">
        <v>27.650000000000006</v>
      </c>
      <c r="C1254" s="85">
        <v>0.6899999999999995</v>
      </c>
      <c r="D1254" s="85">
        <v>32.5</v>
      </c>
      <c r="E1254" s="85">
        <v>-5.4999999999999432</v>
      </c>
      <c r="F1254" s="85">
        <v>-14.5</v>
      </c>
      <c r="G1254" s="85">
        <v>-2.5</v>
      </c>
      <c r="H1254" s="113"/>
      <c r="P1254" s="21" t="str">
        <f t="shared" si="540"/>
        <v>A</v>
      </c>
      <c r="Q1254" s="85">
        <f t="shared" si="542"/>
        <v>0</v>
      </c>
      <c r="R1254" s="85">
        <f t="shared" si="538"/>
        <v>0</v>
      </c>
      <c r="S1254" s="85">
        <f t="shared" si="538"/>
        <v>0</v>
      </c>
      <c r="T1254" s="85">
        <f t="shared" si="538"/>
        <v>0</v>
      </c>
      <c r="U1254" s="85">
        <f t="shared" si="538"/>
        <v>0</v>
      </c>
      <c r="V1254" s="85">
        <f t="shared" si="538"/>
        <v>0</v>
      </c>
      <c r="W1254" s="33"/>
      <c r="X1254" s="85">
        <f t="shared" si="541"/>
        <v>27.650000000000006</v>
      </c>
      <c r="Y1254" s="85">
        <f t="shared" si="539"/>
        <v>0.6899999999999995</v>
      </c>
      <c r="Z1254" s="85">
        <f t="shared" si="539"/>
        <v>32.5</v>
      </c>
      <c r="AA1254" s="85">
        <f t="shared" si="539"/>
        <v>-5.4999999999999432</v>
      </c>
      <c r="AB1254" s="85">
        <f t="shared" si="539"/>
        <v>-14.5</v>
      </c>
      <c r="AC1254" s="85">
        <f t="shared" si="539"/>
        <v>-2.5</v>
      </c>
    </row>
    <row r="1255" spans="1:29" x14ac:dyDescent="0.3">
      <c r="A1255" s="67">
        <v>17900</v>
      </c>
      <c r="B1255" s="85">
        <v>33.5</v>
      </c>
      <c r="C1255" s="85">
        <v>0.77999999999999936</v>
      </c>
      <c r="D1255" s="85">
        <v>14</v>
      </c>
      <c r="E1255" s="85">
        <v>-22.499999999999943</v>
      </c>
      <c r="F1255" s="85">
        <v>-8.9999999999999716</v>
      </c>
      <c r="G1255" s="85">
        <v>-2.5</v>
      </c>
      <c r="H1255" s="113"/>
      <c r="P1255" s="21" t="str">
        <f t="shared" si="540"/>
        <v>A</v>
      </c>
      <c r="Q1255" s="85">
        <f t="shared" si="542"/>
        <v>0</v>
      </c>
      <c r="R1255" s="85">
        <f t="shared" si="538"/>
        <v>0</v>
      </c>
      <c r="S1255" s="85">
        <f t="shared" si="538"/>
        <v>0</v>
      </c>
      <c r="T1255" s="85">
        <f t="shared" si="538"/>
        <v>0</v>
      </c>
      <c r="U1255" s="85">
        <f t="shared" si="538"/>
        <v>0</v>
      </c>
      <c r="V1255" s="85">
        <f t="shared" si="538"/>
        <v>0</v>
      </c>
      <c r="W1255" s="33"/>
      <c r="X1255" s="85">
        <f t="shared" si="541"/>
        <v>33.5</v>
      </c>
      <c r="Y1255" s="85">
        <f t="shared" si="539"/>
        <v>0.77999999999999936</v>
      </c>
      <c r="Z1255" s="85">
        <f t="shared" si="539"/>
        <v>14</v>
      </c>
      <c r="AA1255" s="85">
        <f t="shared" si="539"/>
        <v>-22.499999999999943</v>
      </c>
      <c r="AB1255" s="85">
        <f t="shared" si="539"/>
        <v>-8.9999999999999716</v>
      </c>
      <c r="AC1255" s="85">
        <f t="shared" si="539"/>
        <v>-2.5</v>
      </c>
    </row>
    <row r="1256" spans="1:29" x14ac:dyDescent="0.3">
      <c r="A1256" s="67">
        <v>18000</v>
      </c>
      <c r="B1256" s="85">
        <v>40.949999999999989</v>
      </c>
      <c r="C1256" s="85">
        <v>0.99000000000000021</v>
      </c>
      <c r="D1256" s="85">
        <v>-3.5</v>
      </c>
      <c r="E1256" s="85">
        <v>-43.000000000000057</v>
      </c>
      <c r="F1256" s="85">
        <v>-8.5</v>
      </c>
      <c r="G1256" s="85">
        <v>-2.0000000000000036</v>
      </c>
      <c r="H1256" s="113"/>
      <c r="P1256" s="21" t="str">
        <f t="shared" si="540"/>
        <v>B</v>
      </c>
      <c r="Q1256" s="85">
        <f t="shared" si="542"/>
        <v>40.949999999999989</v>
      </c>
      <c r="R1256" s="85">
        <f t="shared" si="538"/>
        <v>0.99000000000000021</v>
      </c>
      <c r="S1256" s="85">
        <f t="shared" si="538"/>
        <v>-3.5</v>
      </c>
      <c r="T1256" s="85">
        <f t="shared" si="538"/>
        <v>-43.000000000000057</v>
      </c>
      <c r="U1256" s="85">
        <f t="shared" si="538"/>
        <v>-8.5</v>
      </c>
      <c r="V1256" s="85">
        <f t="shared" si="538"/>
        <v>-2.0000000000000036</v>
      </c>
      <c r="W1256" s="33"/>
      <c r="X1256" s="85">
        <f t="shared" si="541"/>
        <v>0</v>
      </c>
      <c r="Y1256" s="85">
        <f t="shared" si="539"/>
        <v>0</v>
      </c>
      <c r="Z1256" s="85">
        <f t="shared" si="539"/>
        <v>0</v>
      </c>
      <c r="AA1256" s="85">
        <f t="shared" si="539"/>
        <v>0</v>
      </c>
      <c r="AB1256" s="85">
        <f t="shared" si="539"/>
        <v>0</v>
      </c>
      <c r="AC1256" s="85">
        <f t="shared" si="539"/>
        <v>0</v>
      </c>
    </row>
    <row r="1257" spans="1:29" x14ac:dyDescent="0.3">
      <c r="A1257" s="67">
        <v>18100</v>
      </c>
      <c r="B1257" s="85">
        <v>45.800000000000011</v>
      </c>
      <c r="C1257" s="85">
        <v>1.0899999999999999</v>
      </c>
      <c r="D1257" s="85">
        <v>-14</v>
      </c>
      <c r="E1257" s="85">
        <v>-52</v>
      </c>
      <c r="F1257" s="85">
        <v>-8.0000000000000142</v>
      </c>
      <c r="G1257" s="85">
        <v>-1.5</v>
      </c>
      <c r="H1257" s="113"/>
      <c r="P1257" s="21" t="str">
        <f t="shared" si="540"/>
        <v>B</v>
      </c>
      <c r="Q1257" s="85">
        <f t="shared" si="542"/>
        <v>45.800000000000011</v>
      </c>
      <c r="R1257" s="85">
        <f t="shared" si="538"/>
        <v>1.0899999999999999</v>
      </c>
      <c r="S1257" s="85">
        <f t="shared" si="538"/>
        <v>-14</v>
      </c>
      <c r="T1257" s="85">
        <f t="shared" si="538"/>
        <v>-52</v>
      </c>
      <c r="U1257" s="85">
        <f t="shared" si="538"/>
        <v>-8.0000000000000142</v>
      </c>
      <c r="V1257" s="85">
        <f t="shared" si="538"/>
        <v>-1.5</v>
      </c>
      <c r="W1257" s="33"/>
      <c r="X1257" s="85">
        <f t="shared" si="541"/>
        <v>0</v>
      </c>
      <c r="Y1257" s="85">
        <f t="shared" si="539"/>
        <v>0</v>
      </c>
      <c r="Z1257" s="85">
        <f t="shared" si="539"/>
        <v>0</v>
      </c>
      <c r="AA1257" s="85">
        <f t="shared" si="539"/>
        <v>0</v>
      </c>
      <c r="AB1257" s="85">
        <f t="shared" si="539"/>
        <v>0</v>
      </c>
      <c r="AC1257" s="85">
        <f t="shared" si="539"/>
        <v>0</v>
      </c>
    </row>
    <row r="1258" spans="1:29" x14ac:dyDescent="0.3">
      <c r="A1258" s="67">
        <v>18200</v>
      </c>
      <c r="B1258" s="85">
        <v>45.399999999999977</v>
      </c>
      <c r="C1258" s="85">
        <v>0.83999999999999986</v>
      </c>
      <c r="D1258" s="85">
        <v>-20</v>
      </c>
      <c r="E1258" s="85">
        <v>-44.999999999999943</v>
      </c>
      <c r="F1258" s="85">
        <v>0</v>
      </c>
      <c r="G1258" s="85">
        <v>-1</v>
      </c>
      <c r="H1258" s="113"/>
      <c r="P1258" s="21" t="str">
        <f t="shared" si="540"/>
        <v>B</v>
      </c>
      <c r="Q1258" s="85">
        <f t="shared" si="542"/>
        <v>45.399999999999977</v>
      </c>
      <c r="R1258" s="85">
        <f t="shared" si="538"/>
        <v>0.83999999999999986</v>
      </c>
      <c r="S1258" s="85">
        <f t="shared" si="538"/>
        <v>-20</v>
      </c>
      <c r="T1258" s="85">
        <f t="shared" si="538"/>
        <v>-44.999999999999943</v>
      </c>
      <c r="U1258" s="85">
        <f t="shared" si="538"/>
        <v>0</v>
      </c>
      <c r="V1258" s="85">
        <f t="shared" si="538"/>
        <v>-1</v>
      </c>
      <c r="W1258" s="33"/>
      <c r="X1258" s="85">
        <f t="shared" si="541"/>
        <v>0</v>
      </c>
      <c r="Y1258" s="85">
        <f t="shared" si="539"/>
        <v>0</v>
      </c>
      <c r="Z1258" s="85">
        <f t="shared" si="539"/>
        <v>0</v>
      </c>
      <c r="AA1258" s="85">
        <f t="shared" si="539"/>
        <v>0</v>
      </c>
      <c r="AB1258" s="85">
        <f t="shared" si="539"/>
        <v>0</v>
      </c>
      <c r="AC1258" s="85">
        <f t="shared" si="539"/>
        <v>0</v>
      </c>
    </row>
    <row r="1259" spans="1:29" x14ac:dyDescent="0.3">
      <c r="A1259" s="67">
        <v>18300</v>
      </c>
      <c r="B1259" s="85">
        <v>48.050000000000011</v>
      </c>
      <c r="C1259" s="85">
        <v>0.91999999999999993</v>
      </c>
      <c r="D1259" s="85">
        <v>-16.000000000000057</v>
      </c>
      <c r="E1259" s="85">
        <v>-39.999999999999943</v>
      </c>
      <c r="F1259" s="85">
        <v>-3</v>
      </c>
      <c r="G1259" s="85">
        <v>-0.5</v>
      </c>
      <c r="H1259" s="113"/>
      <c r="P1259" s="21" t="str">
        <f t="shared" si="540"/>
        <v>B</v>
      </c>
      <c r="Q1259" s="85">
        <f t="shared" si="542"/>
        <v>48.050000000000011</v>
      </c>
      <c r="R1259" s="85">
        <f t="shared" si="538"/>
        <v>0.91999999999999993</v>
      </c>
      <c r="S1259" s="85">
        <f t="shared" si="538"/>
        <v>-16.000000000000057</v>
      </c>
      <c r="T1259" s="85">
        <f t="shared" si="538"/>
        <v>-39.999999999999943</v>
      </c>
      <c r="U1259" s="85">
        <f t="shared" si="538"/>
        <v>-3</v>
      </c>
      <c r="V1259" s="85">
        <f t="shared" si="538"/>
        <v>-0.5</v>
      </c>
      <c r="W1259" s="33"/>
      <c r="X1259" s="85">
        <f t="shared" si="541"/>
        <v>0</v>
      </c>
      <c r="Y1259" s="85">
        <f t="shared" si="539"/>
        <v>0</v>
      </c>
      <c r="Z1259" s="85">
        <f t="shared" si="539"/>
        <v>0</v>
      </c>
      <c r="AA1259" s="85">
        <f t="shared" si="539"/>
        <v>0</v>
      </c>
      <c r="AB1259" s="85">
        <f t="shared" si="539"/>
        <v>0</v>
      </c>
      <c r="AC1259" s="85">
        <f t="shared" si="539"/>
        <v>0</v>
      </c>
    </row>
    <row r="1260" spans="1:29" x14ac:dyDescent="0.3">
      <c r="A1260" s="67">
        <v>18400</v>
      </c>
      <c r="B1260" s="85">
        <v>52</v>
      </c>
      <c r="C1260" s="85">
        <v>1.2599999999999998</v>
      </c>
      <c r="D1260" s="85">
        <v>1.9999999999999432</v>
      </c>
      <c r="E1260" s="85">
        <v>-29.5</v>
      </c>
      <c r="F1260" s="85">
        <v>-17.500000000000004</v>
      </c>
      <c r="G1260" s="85">
        <v>0</v>
      </c>
      <c r="H1260" s="113"/>
      <c r="P1260" s="21" t="str">
        <f t="shared" si="540"/>
        <v>B</v>
      </c>
      <c r="Q1260" s="85">
        <f t="shared" si="542"/>
        <v>52</v>
      </c>
      <c r="R1260" s="85">
        <f t="shared" si="538"/>
        <v>1.2599999999999998</v>
      </c>
      <c r="S1260" s="85">
        <f t="shared" si="538"/>
        <v>1.9999999999999432</v>
      </c>
      <c r="T1260" s="85">
        <f t="shared" si="538"/>
        <v>-29.5</v>
      </c>
      <c r="U1260" s="85">
        <f t="shared" si="538"/>
        <v>-17.500000000000004</v>
      </c>
      <c r="V1260" s="85">
        <f t="shared" si="538"/>
        <v>0</v>
      </c>
      <c r="W1260" s="33"/>
      <c r="X1260" s="85">
        <f t="shared" si="541"/>
        <v>0</v>
      </c>
      <c r="Y1260" s="85">
        <f t="shared" si="539"/>
        <v>0</v>
      </c>
      <c r="Z1260" s="85">
        <f t="shared" si="539"/>
        <v>0</v>
      </c>
      <c r="AA1260" s="85">
        <f t="shared" si="539"/>
        <v>0</v>
      </c>
      <c r="AB1260" s="85">
        <f t="shared" si="539"/>
        <v>0</v>
      </c>
      <c r="AC1260" s="85">
        <f t="shared" si="539"/>
        <v>0</v>
      </c>
    </row>
    <row r="1261" spans="1:29" x14ac:dyDescent="0.3">
      <c r="A1261" s="68" t="s">
        <v>120</v>
      </c>
      <c r="B1261" s="87">
        <v>109.64999999999999</v>
      </c>
      <c r="C1261" s="87">
        <v>3.2799999999999994</v>
      </c>
      <c r="D1261" s="87">
        <v>430.99999999999989</v>
      </c>
      <c r="E1261" s="87">
        <v>153.50000000000011</v>
      </c>
      <c r="F1261" s="87">
        <v>-186.00000000000003</v>
      </c>
      <c r="G1261" s="87">
        <v>-13</v>
      </c>
      <c r="H1261" s="114"/>
      <c r="I1261" s="105">
        <f>Q1261</f>
        <v>232.2</v>
      </c>
      <c r="J1261" s="105">
        <f>R1261</f>
        <v>5.0999999999999996</v>
      </c>
      <c r="K1261" s="105">
        <f t="shared" ref="K1261:N1261" si="543">S1261</f>
        <v>-51.500000000000114</v>
      </c>
      <c r="L1261" s="105">
        <f t="shared" si="543"/>
        <v>-209.49999999999994</v>
      </c>
      <c r="M1261" s="105">
        <f t="shared" si="543"/>
        <v>-37.000000000000014</v>
      </c>
      <c r="N1261" s="105">
        <f t="shared" si="543"/>
        <v>-5.0000000000000036</v>
      </c>
      <c r="P1261" s="21"/>
      <c r="Q1261" s="106">
        <f t="shared" ref="Q1261:V1261" si="544">+SUM(Q1245:Q1260)</f>
        <v>232.2</v>
      </c>
      <c r="R1261" s="106">
        <f t="shared" si="544"/>
        <v>5.0999999999999996</v>
      </c>
      <c r="S1261" s="106">
        <f t="shared" si="544"/>
        <v>-51.500000000000114</v>
      </c>
      <c r="T1261" s="106">
        <f t="shared" si="544"/>
        <v>-209.49999999999994</v>
      </c>
      <c r="U1261" s="106">
        <f t="shared" si="544"/>
        <v>-37.000000000000014</v>
      </c>
      <c r="V1261" s="106">
        <f t="shared" si="544"/>
        <v>-5.0000000000000036</v>
      </c>
      <c r="W1261" s="33"/>
      <c r="X1261" s="33"/>
      <c r="Y1261" s="33"/>
      <c r="Z1261" s="33"/>
      <c r="AA1261" s="33"/>
      <c r="AB1261" s="33"/>
      <c r="AC1261" s="33"/>
    </row>
    <row r="1263" spans="1:29" x14ac:dyDescent="0.3">
      <c r="A1263" s="69" t="s">
        <v>134</v>
      </c>
      <c r="B1263" s="69" t="s">
        <v>135</v>
      </c>
      <c r="C1263" s="69" t="s">
        <v>4</v>
      </c>
      <c r="D1263" s="97"/>
      <c r="E1263" s="97"/>
      <c r="F1263" s="69" t="s">
        <v>136</v>
      </c>
      <c r="G1263" s="69" t="s">
        <v>6</v>
      </c>
      <c r="H1263" s="82"/>
    </row>
    <row r="1264" spans="1:29" x14ac:dyDescent="0.3">
      <c r="A1264" s="94">
        <v>17892.8</v>
      </c>
      <c r="B1264" s="83">
        <v>17900</v>
      </c>
      <c r="C1264" s="95">
        <v>44980</v>
      </c>
      <c r="D1264" s="95"/>
      <c r="E1264" s="33"/>
      <c r="F1264" s="98">
        <v>44963</v>
      </c>
      <c r="G1264" s="96">
        <v>0.59785879629629635</v>
      </c>
      <c r="H1264" s="112"/>
    </row>
    <row r="1265" spans="1:29" x14ac:dyDescent="0.3">
      <c r="A1265" s="91" t="s">
        <v>128</v>
      </c>
      <c r="B1265" s="92" t="s">
        <v>121</v>
      </c>
      <c r="C1265" s="92" t="s">
        <v>122</v>
      </c>
      <c r="D1265" s="92" t="s">
        <v>123</v>
      </c>
      <c r="E1265" s="92" t="s">
        <v>124</v>
      </c>
      <c r="F1265" s="92" t="s">
        <v>125</v>
      </c>
      <c r="G1265" s="92" t="s">
        <v>126</v>
      </c>
      <c r="H1265" s="92"/>
    </row>
    <row r="1266" spans="1:29" x14ac:dyDescent="0.3">
      <c r="A1266" s="68" t="s">
        <v>44</v>
      </c>
      <c r="B1266" s="68" t="s">
        <v>33</v>
      </c>
      <c r="C1266" s="68" t="s">
        <v>32</v>
      </c>
      <c r="D1266" s="68" t="s">
        <v>113</v>
      </c>
      <c r="E1266" s="68" t="s">
        <v>115</v>
      </c>
      <c r="F1266" s="68" t="s">
        <v>112</v>
      </c>
      <c r="G1266" s="68" t="s">
        <v>114</v>
      </c>
      <c r="H1266" s="82"/>
      <c r="P1266" s="21"/>
      <c r="Q1266" s="106">
        <f>+SUM(Q1267:Q1282)</f>
        <v>-112.04999999999993</v>
      </c>
      <c r="R1266" s="106">
        <f t="shared" ref="R1266:V1266" si="545">+SUM(R1267:R1282)</f>
        <v>1.0199999999999996</v>
      </c>
      <c r="S1266" s="106">
        <f t="shared" si="545"/>
        <v>186</v>
      </c>
      <c r="T1266" s="106">
        <f t="shared" si="545"/>
        <v>72.5</v>
      </c>
      <c r="U1266" s="106">
        <f t="shared" si="545"/>
        <v>-51.499999999999943</v>
      </c>
      <c r="V1266" s="106">
        <f t="shared" si="545"/>
        <v>-6.5</v>
      </c>
      <c r="W1266" s="33"/>
      <c r="X1266" s="33"/>
      <c r="Y1266" s="33"/>
      <c r="Z1266" s="33"/>
      <c r="AA1266" s="33"/>
      <c r="AB1266" s="33"/>
      <c r="AC1266" s="33"/>
    </row>
    <row r="1267" spans="1:29" x14ac:dyDescent="0.3">
      <c r="A1267" s="67">
        <v>17400</v>
      </c>
      <c r="B1267" s="85">
        <v>-29.549999999999955</v>
      </c>
      <c r="C1267" s="85">
        <v>-4.9999999999998934E-2</v>
      </c>
      <c r="D1267" s="85">
        <v>33.5</v>
      </c>
      <c r="E1267" s="85">
        <v>21.999999999999972</v>
      </c>
      <c r="F1267" s="85">
        <v>-8.5</v>
      </c>
      <c r="G1267" s="85">
        <v>-0.5</v>
      </c>
      <c r="H1267" s="113"/>
      <c r="I1267" s="105">
        <f t="shared" ref="I1267:N1267" si="546">Q1266</f>
        <v>-112.04999999999993</v>
      </c>
      <c r="J1267" s="105">
        <f t="shared" si="546"/>
        <v>1.0199999999999996</v>
      </c>
      <c r="K1267" s="105">
        <f t="shared" si="546"/>
        <v>186</v>
      </c>
      <c r="L1267" s="105">
        <f t="shared" si="546"/>
        <v>72.5</v>
      </c>
      <c r="M1267" s="105">
        <f t="shared" si="546"/>
        <v>-51.499999999999943</v>
      </c>
      <c r="N1267" s="105">
        <f t="shared" si="546"/>
        <v>-6.5</v>
      </c>
      <c r="P1267" s="21" t="str">
        <f>IF(A1267&gt;=$B$1264,"A","B")</f>
        <v>B</v>
      </c>
      <c r="Q1267" s="85">
        <f t="shared" ref="Q1267:V1282" si="547">IF($P1267="B",B1267,0)</f>
        <v>-29.549999999999955</v>
      </c>
      <c r="R1267" s="85">
        <f t="shared" si="547"/>
        <v>-4.9999999999998934E-2</v>
      </c>
      <c r="S1267" s="85">
        <f t="shared" si="547"/>
        <v>33.5</v>
      </c>
      <c r="T1267" s="85">
        <f t="shared" si="547"/>
        <v>21.999999999999972</v>
      </c>
      <c r="U1267" s="85">
        <f t="shared" si="547"/>
        <v>-8.5</v>
      </c>
      <c r="V1267" s="85">
        <f t="shared" si="547"/>
        <v>-0.5</v>
      </c>
      <c r="W1267" s="33"/>
      <c r="X1267" s="85">
        <f>IF($P1267="A",B1267,0)</f>
        <v>0</v>
      </c>
      <c r="Y1267" s="85">
        <f t="shared" ref="Y1267:AC1282" si="548">IF($P1267="A",C1267,0)</f>
        <v>0</v>
      </c>
      <c r="Z1267" s="85">
        <f t="shared" si="548"/>
        <v>0</v>
      </c>
      <c r="AA1267" s="85">
        <f t="shared" si="548"/>
        <v>0</v>
      </c>
      <c r="AB1267" s="85">
        <f t="shared" si="548"/>
        <v>0</v>
      </c>
      <c r="AC1267" s="85">
        <f t="shared" si="548"/>
        <v>0</v>
      </c>
    </row>
    <row r="1268" spans="1:29" x14ac:dyDescent="0.3">
      <c r="A1268" s="67">
        <v>17500</v>
      </c>
      <c r="B1268" s="85">
        <v>-25.599999999999966</v>
      </c>
      <c r="C1268" s="85">
        <v>0.1899999999999995</v>
      </c>
      <c r="D1268" s="85">
        <v>45</v>
      </c>
      <c r="E1268" s="85">
        <v>22.500000000000028</v>
      </c>
      <c r="F1268" s="85">
        <v>-13.5</v>
      </c>
      <c r="G1268" s="85">
        <v>-1</v>
      </c>
      <c r="H1268" s="113"/>
      <c r="P1268" s="21" t="str">
        <f t="shared" ref="P1268:P1282" si="549">IF(A1268&gt;=$B$1264,"A","B")</f>
        <v>B</v>
      </c>
      <c r="Q1268" s="85">
        <f t="shared" si="547"/>
        <v>-25.599999999999966</v>
      </c>
      <c r="R1268" s="85">
        <f t="shared" si="547"/>
        <v>0.1899999999999995</v>
      </c>
      <c r="S1268" s="85">
        <f t="shared" si="547"/>
        <v>45</v>
      </c>
      <c r="T1268" s="85">
        <f t="shared" si="547"/>
        <v>22.500000000000028</v>
      </c>
      <c r="U1268" s="85">
        <f t="shared" si="547"/>
        <v>-13.5</v>
      </c>
      <c r="V1268" s="85">
        <f t="shared" si="547"/>
        <v>-1</v>
      </c>
      <c r="W1268" s="33"/>
      <c r="X1268" s="85">
        <f t="shared" ref="X1268:X1282" si="550">IF($P1268="A",B1268,0)</f>
        <v>0</v>
      </c>
      <c r="Y1268" s="85">
        <f t="shared" si="548"/>
        <v>0</v>
      </c>
      <c r="Z1268" s="85">
        <f t="shared" si="548"/>
        <v>0</v>
      </c>
      <c r="AA1268" s="85">
        <f t="shared" si="548"/>
        <v>0</v>
      </c>
      <c r="AB1268" s="85">
        <f t="shared" si="548"/>
        <v>0</v>
      </c>
      <c r="AC1268" s="85">
        <f t="shared" si="548"/>
        <v>0</v>
      </c>
    </row>
    <row r="1269" spans="1:29" x14ac:dyDescent="0.3">
      <c r="A1269" s="67">
        <v>17600</v>
      </c>
      <c r="B1269" s="85">
        <v>-25.150000000000034</v>
      </c>
      <c r="C1269" s="85">
        <v>9.9999999999997868E-3</v>
      </c>
      <c r="D1269" s="85">
        <v>39</v>
      </c>
      <c r="E1269" s="85">
        <v>22.499999999999943</v>
      </c>
      <c r="F1269" s="85">
        <v>-7.5</v>
      </c>
      <c r="G1269" s="85">
        <v>-1.5</v>
      </c>
      <c r="H1269" s="113"/>
      <c r="P1269" s="21" t="str">
        <f t="shared" si="549"/>
        <v>B</v>
      </c>
      <c r="Q1269" s="85">
        <f t="shared" si="547"/>
        <v>-25.150000000000034</v>
      </c>
      <c r="R1269" s="85">
        <f t="shared" si="547"/>
        <v>9.9999999999997868E-3</v>
      </c>
      <c r="S1269" s="85">
        <f t="shared" si="547"/>
        <v>39</v>
      </c>
      <c r="T1269" s="85">
        <f t="shared" si="547"/>
        <v>22.499999999999943</v>
      </c>
      <c r="U1269" s="85">
        <f t="shared" si="547"/>
        <v>-7.5</v>
      </c>
      <c r="V1269" s="85">
        <f t="shared" si="547"/>
        <v>-1.5</v>
      </c>
      <c r="W1269" s="33"/>
      <c r="X1269" s="85">
        <f t="shared" si="550"/>
        <v>0</v>
      </c>
      <c r="Y1269" s="85">
        <f t="shared" si="548"/>
        <v>0</v>
      </c>
      <c r="Z1269" s="85">
        <f t="shared" si="548"/>
        <v>0</v>
      </c>
      <c r="AA1269" s="85">
        <f t="shared" si="548"/>
        <v>0</v>
      </c>
      <c r="AB1269" s="85">
        <f t="shared" si="548"/>
        <v>0</v>
      </c>
      <c r="AC1269" s="85">
        <f t="shared" si="548"/>
        <v>0</v>
      </c>
    </row>
    <row r="1270" spans="1:29" x14ac:dyDescent="0.3">
      <c r="A1270" s="67">
        <v>17700</v>
      </c>
      <c r="B1270" s="85">
        <v>-17.399999999999977</v>
      </c>
      <c r="C1270" s="85">
        <v>0.45999999999999908</v>
      </c>
      <c r="D1270" s="85">
        <v>41.5</v>
      </c>
      <c r="E1270" s="85">
        <v>8.5000000000000568</v>
      </c>
      <c r="F1270" s="85">
        <v>-13.999999999999943</v>
      </c>
      <c r="G1270" s="85">
        <v>-2</v>
      </c>
      <c r="H1270" s="113"/>
      <c r="P1270" s="21" t="str">
        <f t="shared" si="549"/>
        <v>B</v>
      </c>
      <c r="Q1270" s="85">
        <f t="shared" si="547"/>
        <v>-17.399999999999977</v>
      </c>
      <c r="R1270" s="85">
        <f t="shared" si="547"/>
        <v>0.45999999999999908</v>
      </c>
      <c r="S1270" s="85">
        <f t="shared" si="547"/>
        <v>41.5</v>
      </c>
      <c r="T1270" s="85">
        <f t="shared" si="547"/>
        <v>8.5000000000000568</v>
      </c>
      <c r="U1270" s="85">
        <f t="shared" si="547"/>
        <v>-13.999999999999943</v>
      </c>
      <c r="V1270" s="85">
        <f t="shared" si="547"/>
        <v>-2</v>
      </c>
      <c r="W1270" s="33"/>
      <c r="X1270" s="85">
        <f t="shared" si="550"/>
        <v>0</v>
      </c>
      <c r="Y1270" s="85">
        <f t="shared" si="548"/>
        <v>0</v>
      </c>
      <c r="Z1270" s="85">
        <f t="shared" si="548"/>
        <v>0</v>
      </c>
      <c r="AA1270" s="85">
        <f t="shared" si="548"/>
        <v>0</v>
      </c>
      <c r="AB1270" s="85">
        <f t="shared" si="548"/>
        <v>0</v>
      </c>
      <c r="AC1270" s="85">
        <f t="shared" si="548"/>
        <v>0</v>
      </c>
    </row>
    <row r="1271" spans="1:29" x14ac:dyDescent="0.3">
      <c r="A1271" s="67">
        <v>17800</v>
      </c>
      <c r="B1271" s="85">
        <v>-14.349999999999994</v>
      </c>
      <c r="C1271" s="85">
        <v>0.41000000000000014</v>
      </c>
      <c r="D1271" s="85">
        <v>27</v>
      </c>
      <c r="E1271" s="85">
        <v>-3</v>
      </c>
      <c r="F1271" s="85">
        <v>-8</v>
      </c>
      <c r="G1271" s="85">
        <v>-1.5</v>
      </c>
      <c r="H1271" s="113"/>
      <c r="P1271" s="21" t="str">
        <f t="shared" si="549"/>
        <v>B</v>
      </c>
      <c r="Q1271" s="85">
        <f t="shared" si="547"/>
        <v>-14.349999999999994</v>
      </c>
      <c r="R1271" s="85">
        <f t="shared" si="547"/>
        <v>0.41000000000000014</v>
      </c>
      <c r="S1271" s="85">
        <f t="shared" si="547"/>
        <v>27</v>
      </c>
      <c r="T1271" s="85">
        <f t="shared" si="547"/>
        <v>-3</v>
      </c>
      <c r="U1271" s="85">
        <f t="shared" si="547"/>
        <v>-8</v>
      </c>
      <c r="V1271" s="85">
        <f t="shared" si="547"/>
        <v>-1.5</v>
      </c>
      <c r="W1271" s="33"/>
      <c r="X1271" s="85">
        <f t="shared" si="550"/>
        <v>0</v>
      </c>
      <c r="Y1271" s="85">
        <f t="shared" si="548"/>
        <v>0</v>
      </c>
      <c r="Z1271" s="85">
        <f t="shared" si="548"/>
        <v>0</v>
      </c>
      <c r="AA1271" s="85">
        <f t="shared" si="548"/>
        <v>0</v>
      </c>
      <c r="AB1271" s="85">
        <f t="shared" si="548"/>
        <v>0</v>
      </c>
      <c r="AC1271" s="85">
        <f t="shared" si="548"/>
        <v>0</v>
      </c>
    </row>
    <row r="1272" spans="1:29" x14ac:dyDescent="0.3">
      <c r="A1272" s="67">
        <v>17900</v>
      </c>
      <c r="B1272" s="85">
        <v>-7.75</v>
      </c>
      <c r="C1272" s="85">
        <v>0.64999999999999858</v>
      </c>
      <c r="D1272" s="85">
        <v>11.5</v>
      </c>
      <c r="E1272" s="85">
        <v>-25.999999999999943</v>
      </c>
      <c r="F1272" s="85">
        <v>-7.5000000000000568</v>
      </c>
      <c r="G1272" s="85">
        <v>-1.9999999999999964</v>
      </c>
      <c r="H1272" s="113"/>
      <c r="P1272" s="21" t="str">
        <f t="shared" si="549"/>
        <v>A</v>
      </c>
      <c r="Q1272" s="85">
        <f>IF($P1272="B",B1272,0)</f>
        <v>0</v>
      </c>
      <c r="R1272" s="85">
        <f t="shared" si="547"/>
        <v>0</v>
      </c>
      <c r="S1272" s="85">
        <f t="shared" si="547"/>
        <v>0</v>
      </c>
      <c r="T1272" s="85">
        <f t="shared" si="547"/>
        <v>0</v>
      </c>
      <c r="U1272" s="85">
        <f t="shared" si="547"/>
        <v>0</v>
      </c>
      <c r="V1272" s="85">
        <f t="shared" si="547"/>
        <v>0</v>
      </c>
      <c r="W1272" s="33"/>
      <c r="X1272" s="85">
        <f t="shared" si="550"/>
        <v>-7.75</v>
      </c>
      <c r="Y1272" s="85">
        <f t="shared" si="548"/>
        <v>0.64999999999999858</v>
      </c>
      <c r="Z1272" s="85">
        <f t="shared" si="548"/>
        <v>11.5</v>
      </c>
      <c r="AA1272" s="85">
        <f t="shared" si="548"/>
        <v>-25.999999999999943</v>
      </c>
      <c r="AB1272" s="85">
        <f t="shared" si="548"/>
        <v>-7.5000000000000568</v>
      </c>
      <c r="AC1272" s="85">
        <f t="shared" si="548"/>
        <v>-1.9999999999999964</v>
      </c>
    </row>
    <row r="1273" spans="1:29" x14ac:dyDescent="0.3">
      <c r="A1273" s="67">
        <v>18000</v>
      </c>
      <c r="B1273" s="85">
        <v>-5.1499999999999915</v>
      </c>
      <c r="C1273" s="85">
        <v>0.59999999999999964</v>
      </c>
      <c r="D1273" s="85">
        <v>-3</v>
      </c>
      <c r="E1273" s="85">
        <v>-35.5</v>
      </c>
      <c r="F1273" s="85">
        <v>-2.5</v>
      </c>
      <c r="G1273" s="85">
        <v>-1.5</v>
      </c>
      <c r="H1273" s="113"/>
      <c r="P1273" s="21" t="str">
        <f t="shared" si="549"/>
        <v>A</v>
      </c>
      <c r="Q1273" s="85">
        <f t="shared" ref="Q1273:Q1282" si="551">IF($P1273="B",B1273,0)</f>
        <v>0</v>
      </c>
      <c r="R1273" s="85">
        <f t="shared" si="547"/>
        <v>0</v>
      </c>
      <c r="S1273" s="85">
        <f t="shared" si="547"/>
        <v>0</v>
      </c>
      <c r="T1273" s="85">
        <f t="shared" si="547"/>
        <v>0</v>
      </c>
      <c r="U1273" s="85">
        <f t="shared" si="547"/>
        <v>0</v>
      </c>
      <c r="V1273" s="85">
        <f t="shared" si="547"/>
        <v>0</v>
      </c>
      <c r="W1273" s="33"/>
      <c r="X1273" s="85">
        <f t="shared" si="550"/>
        <v>-5.1499999999999915</v>
      </c>
      <c r="Y1273" s="85">
        <f t="shared" si="548"/>
        <v>0.59999999999999964</v>
      </c>
      <c r="Z1273" s="85">
        <f t="shared" si="548"/>
        <v>-3</v>
      </c>
      <c r="AA1273" s="85">
        <f t="shared" si="548"/>
        <v>-35.5</v>
      </c>
      <c r="AB1273" s="85">
        <f t="shared" si="548"/>
        <v>-2.5</v>
      </c>
      <c r="AC1273" s="85">
        <f t="shared" si="548"/>
        <v>-1.5</v>
      </c>
    </row>
    <row r="1274" spans="1:29" x14ac:dyDescent="0.3">
      <c r="A1274" s="67">
        <v>18100</v>
      </c>
      <c r="B1274" s="85">
        <v>-4.6000000000000085</v>
      </c>
      <c r="C1274" s="85">
        <v>0.41999999999999993</v>
      </c>
      <c r="D1274" s="85">
        <v>-13.5</v>
      </c>
      <c r="E1274" s="85">
        <v>-34.999999999999943</v>
      </c>
      <c r="F1274" s="85">
        <v>5</v>
      </c>
      <c r="G1274" s="85">
        <v>-1.5</v>
      </c>
      <c r="H1274" s="113"/>
      <c r="P1274" s="21" t="str">
        <f t="shared" si="549"/>
        <v>A</v>
      </c>
      <c r="Q1274" s="85">
        <f t="shared" si="551"/>
        <v>0</v>
      </c>
      <c r="R1274" s="85">
        <f t="shared" si="547"/>
        <v>0</v>
      </c>
      <c r="S1274" s="85">
        <f t="shared" si="547"/>
        <v>0</v>
      </c>
      <c r="T1274" s="85">
        <f t="shared" si="547"/>
        <v>0</v>
      </c>
      <c r="U1274" s="85">
        <f t="shared" si="547"/>
        <v>0</v>
      </c>
      <c r="V1274" s="85">
        <f t="shared" si="547"/>
        <v>0</v>
      </c>
      <c r="W1274" s="33"/>
      <c r="X1274" s="85">
        <f t="shared" si="550"/>
        <v>-4.6000000000000085</v>
      </c>
      <c r="Y1274" s="85">
        <f t="shared" si="548"/>
        <v>0.41999999999999993</v>
      </c>
      <c r="Z1274" s="85">
        <f t="shared" si="548"/>
        <v>-13.5</v>
      </c>
      <c r="AA1274" s="85">
        <f t="shared" si="548"/>
        <v>-34.999999999999943</v>
      </c>
      <c r="AB1274" s="85">
        <f t="shared" si="548"/>
        <v>5</v>
      </c>
      <c r="AC1274" s="85">
        <f t="shared" si="548"/>
        <v>-1.5</v>
      </c>
    </row>
    <row r="1275" spans="1:29" x14ac:dyDescent="0.3">
      <c r="A1275" s="67">
        <v>18200</v>
      </c>
      <c r="B1275" s="85">
        <v>-3.3999999999999986</v>
      </c>
      <c r="C1275" s="85">
        <v>0.35000000000000142</v>
      </c>
      <c r="D1275" s="85">
        <v>-19.5</v>
      </c>
      <c r="E1275" s="85">
        <v>-33.5</v>
      </c>
      <c r="F1275" s="85">
        <v>8.5</v>
      </c>
      <c r="G1275" s="85">
        <v>-1</v>
      </c>
      <c r="H1275" s="113"/>
      <c r="P1275" s="21" t="str">
        <f t="shared" si="549"/>
        <v>A</v>
      </c>
      <c r="Q1275" s="85">
        <f t="shared" si="551"/>
        <v>0</v>
      </c>
      <c r="R1275" s="85">
        <f t="shared" si="547"/>
        <v>0</v>
      </c>
      <c r="S1275" s="85">
        <f t="shared" si="547"/>
        <v>0</v>
      </c>
      <c r="T1275" s="85">
        <f t="shared" si="547"/>
        <v>0</v>
      </c>
      <c r="U1275" s="85">
        <f t="shared" si="547"/>
        <v>0</v>
      </c>
      <c r="V1275" s="85">
        <f t="shared" si="547"/>
        <v>0</v>
      </c>
      <c r="W1275" s="33"/>
      <c r="X1275" s="85">
        <f t="shared" si="550"/>
        <v>-3.3999999999999986</v>
      </c>
      <c r="Y1275" s="85">
        <f t="shared" si="548"/>
        <v>0.35000000000000142</v>
      </c>
      <c r="Z1275" s="85">
        <f t="shared" si="548"/>
        <v>-19.5</v>
      </c>
      <c r="AA1275" s="85">
        <f t="shared" si="548"/>
        <v>-33.5</v>
      </c>
      <c r="AB1275" s="85">
        <f t="shared" si="548"/>
        <v>8.5</v>
      </c>
      <c r="AC1275" s="85">
        <f t="shared" si="548"/>
        <v>-1</v>
      </c>
    </row>
    <row r="1276" spans="1:29" x14ac:dyDescent="0.3">
      <c r="A1276" s="67">
        <v>18300</v>
      </c>
      <c r="B1276" s="85">
        <v>-2.4499999999999957</v>
      </c>
      <c r="C1276" s="85">
        <v>0.26999999999999957</v>
      </c>
      <c r="D1276" s="85">
        <v>-21.5</v>
      </c>
      <c r="E1276" s="85">
        <v>-30</v>
      </c>
      <c r="F1276" s="85">
        <v>9.5</v>
      </c>
      <c r="G1276" s="85">
        <v>-1</v>
      </c>
      <c r="H1276" s="113"/>
      <c r="P1276" s="21" t="str">
        <f t="shared" si="549"/>
        <v>A</v>
      </c>
      <c r="Q1276" s="85">
        <f t="shared" si="551"/>
        <v>0</v>
      </c>
      <c r="R1276" s="85">
        <f t="shared" si="547"/>
        <v>0</v>
      </c>
      <c r="S1276" s="85">
        <f t="shared" si="547"/>
        <v>0</v>
      </c>
      <c r="T1276" s="85">
        <f t="shared" si="547"/>
        <v>0</v>
      </c>
      <c r="U1276" s="85">
        <f t="shared" si="547"/>
        <v>0</v>
      </c>
      <c r="V1276" s="85">
        <f t="shared" si="547"/>
        <v>0</v>
      </c>
      <c r="W1276" s="33"/>
      <c r="X1276" s="85">
        <f t="shared" si="550"/>
        <v>-2.4499999999999957</v>
      </c>
      <c r="Y1276" s="85">
        <f t="shared" si="548"/>
        <v>0.26999999999999957</v>
      </c>
      <c r="Z1276" s="85">
        <f t="shared" si="548"/>
        <v>-21.5</v>
      </c>
      <c r="AA1276" s="85">
        <f t="shared" si="548"/>
        <v>-30</v>
      </c>
      <c r="AB1276" s="85">
        <f t="shared" si="548"/>
        <v>9.5</v>
      </c>
      <c r="AC1276" s="85">
        <f t="shared" si="548"/>
        <v>-1</v>
      </c>
    </row>
    <row r="1277" spans="1:29" x14ac:dyDescent="0.3">
      <c r="A1277" s="67">
        <v>18400</v>
      </c>
      <c r="B1277" s="85">
        <v>1.1999999999999993</v>
      </c>
      <c r="C1277" s="85">
        <v>0.65000000000000036</v>
      </c>
      <c r="D1277" s="85">
        <v>0.5</v>
      </c>
      <c r="E1277" s="85">
        <v>-19.000000000000028</v>
      </c>
      <c r="F1277" s="85">
        <v>-5.5</v>
      </c>
      <c r="G1277" s="85">
        <v>0</v>
      </c>
      <c r="H1277" s="113"/>
      <c r="P1277" s="21" t="str">
        <f t="shared" si="549"/>
        <v>A</v>
      </c>
      <c r="Q1277" s="85">
        <f t="shared" si="551"/>
        <v>0</v>
      </c>
      <c r="R1277" s="85">
        <f t="shared" si="547"/>
        <v>0</v>
      </c>
      <c r="S1277" s="85">
        <f t="shared" si="547"/>
        <v>0</v>
      </c>
      <c r="T1277" s="85">
        <f t="shared" si="547"/>
        <v>0</v>
      </c>
      <c r="U1277" s="85">
        <f t="shared" si="547"/>
        <v>0</v>
      </c>
      <c r="V1277" s="85">
        <f t="shared" si="547"/>
        <v>0</v>
      </c>
      <c r="W1277" s="33"/>
      <c r="X1277" s="85">
        <f t="shared" si="550"/>
        <v>1.1999999999999993</v>
      </c>
      <c r="Y1277" s="85">
        <f t="shared" si="548"/>
        <v>0.65000000000000036</v>
      </c>
      <c r="Z1277" s="85">
        <f t="shared" si="548"/>
        <v>0.5</v>
      </c>
      <c r="AA1277" s="85">
        <f t="shared" si="548"/>
        <v>-19.000000000000028</v>
      </c>
      <c r="AB1277" s="85">
        <f t="shared" si="548"/>
        <v>-5.5</v>
      </c>
      <c r="AC1277" s="85">
        <f t="shared" si="548"/>
        <v>0</v>
      </c>
    </row>
    <row r="1278" spans="1:29" x14ac:dyDescent="0.3">
      <c r="A1278" s="67">
        <v>18500</v>
      </c>
      <c r="B1278" s="85">
        <v>1.5</v>
      </c>
      <c r="C1278" s="85">
        <v>0.70000000000000107</v>
      </c>
      <c r="D1278" s="85">
        <v>8.5000000000000284</v>
      </c>
      <c r="E1278" s="85">
        <v>-8.5000000000000284</v>
      </c>
      <c r="F1278" s="85">
        <v>-8.4999999999999858</v>
      </c>
      <c r="G1278" s="85">
        <v>0</v>
      </c>
      <c r="H1278" s="113"/>
      <c r="P1278" s="21" t="str">
        <f t="shared" si="549"/>
        <v>A</v>
      </c>
      <c r="Q1278" s="85">
        <f t="shared" si="551"/>
        <v>0</v>
      </c>
      <c r="R1278" s="85">
        <f t="shared" si="547"/>
        <v>0</v>
      </c>
      <c r="S1278" s="85">
        <f t="shared" si="547"/>
        <v>0</v>
      </c>
      <c r="T1278" s="85">
        <f t="shared" si="547"/>
        <v>0</v>
      </c>
      <c r="U1278" s="85">
        <f t="shared" si="547"/>
        <v>0</v>
      </c>
      <c r="V1278" s="85">
        <f t="shared" si="547"/>
        <v>0</v>
      </c>
      <c r="W1278" s="33"/>
      <c r="X1278" s="85">
        <f t="shared" si="550"/>
        <v>1.5</v>
      </c>
      <c r="Y1278" s="85">
        <f t="shared" si="548"/>
        <v>0.70000000000000107</v>
      </c>
      <c r="Z1278" s="85">
        <f t="shared" si="548"/>
        <v>8.5000000000000284</v>
      </c>
      <c r="AA1278" s="85">
        <f t="shared" si="548"/>
        <v>-8.5000000000000284</v>
      </c>
      <c r="AB1278" s="85">
        <f t="shared" si="548"/>
        <v>-8.4999999999999858</v>
      </c>
      <c r="AC1278" s="85">
        <f t="shared" si="548"/>
        <v>0</v>
      </c>
    </row>
    <row r="1279" spans="1:29" x14ac:dyDescent="0.3">
      <c r="A1279" s="67">
        <v>18600</v>
      </c>
      <c r="B1279" s="85">
        <v>0.29999999999999982</v>
      </c>
      <c r="C1279" s="85">
        <v>0.44999999999999929</v>
      </c>
      <c r="D1279" s="85">
        <v>0.5</v>
      </c>
      <c r="E1279" s="85">
        <v>-6.5000000000000142</v>
      </c>
      <c r="F1279" s="85">
        <v>-2</v>
      </c>
      <c r="G1279" s="85">
        <v>0</v>
      </c>
      <c r="H1279" s="113"/>
      <c r="P1279" s="21" t="str">
        <f t="shared" si="549"/>
        <v>A</v>
      </c>
      <c r="Q1279" s="85">
        <f t="shared" si="551"/>
        <v>0</v>
      </c>
      <c r="R1279" s="85">
        <f t="shared" si="547"/>
        <v>0</v>
      </c>
      <c r="S1279" s="85">
        <f t="shared" si="547"/>
        <v>0</v>
      </c>
      <c r="T1279" s="85">
        <f t="shared" si="547"/>
        <v>0</v>
      </c>
      <c r="U1279" s="85">
        <f t="shared" si="547"/>
        <v>0</v>
      </c>
      <c r="V1279" s="85">
        <f t="shared" si="547"/>
        <v>0</v>
      </c>
      <c r="W1279" s="33"/>
      <c r="X1279" s="85">
        <f t="shared" si="550"/>
        <v>0.29999999999999982</v>
      </c>
      <c r="Y1279" s="85">
        <f t="shared" si="548"/>
        <v>0.44999999999999929</v>
      </c>
      <c r="Z1279" s="85">
        <f t="shared" si="548"/>
        <v>0.5</v>
      </c>
      <c r="AA1279" s="85">
        <f t="shared" si="548"/>
        <v>-6.5000000000000142</v>
      </c>
      <c r="AB1279" s="85">
        <f t="shared" si="548"/>
        <v>-2</v>
      </c>
      <c r="AC1279" s="85">
        <f t="shared" si="548"/>
        <v>0</v>
      </c>
    </row>
    <row r="1280" spans="1:29" x14ac:dyDescent="0.3">
      <c r="A1280" s="67">
        <v>18700</v>
      </c>
      <c r="B1280" s="85">
        <v>-5.0000000000000711E-2</v>
      </c>
      <c r="C1280" s="85">
        <v>0.3100000000000005</v>
      </c>
      <c r="D1280" s="85">
        <v>-3</v>
      </c>
      <c r="E1280" s="85">
        <v>-5.5</v>
      </c>
      <c r="F1280" s="85">
        <v>1</v>
      </c>
      <c r="G1280" s="85">
        <v>0</v>
      </c>
      <c r="H1280" s="113"/>
      <c r="P1280" s="21" t="str">
        <f t="shared" si="549"/>
        <v>A</v>
      </c>
      <c r="Q1280" s="85">
        <f t="shared" si="551"/>
        <v>0</v>
      </c>
      <c r="R1280" s="85">
        <f t="shared" si="547"/>
        <v>0</v>
      </c>
      <c r="S1280" s="85">
        <f t="shared" si="547"/>
        <v>0</v>
      </c>
      <c r="T1280" s="85">
        <f t="shared" si="547"/>
        <v>0</v>
      </c>
      <c r="U1280" s="85">
        <f t="shared" si="547"/>
        <v>0</v>
      </c>
      <c r="V1280" s="85">
        <f t="shared" si="547"/>
        <v>0</v>
      </c>
      <c r="W1280" s="33"/>
      <c r="X1280" s="85">
        <f t="shared" si="550"/>
        <v>-5.0000000000000711E-2</v>
      </c>
      <c r="Y1280" s="85">
        <f t="shared" si="548"/>
        <v>0.3100000000000005</v>
      </c>
      <c r="Z1280" s="85">
        <f t="shared" si="548"/>
        <v>-3</v>
      </c>
      <c r="AA1280" s="85">
        <f t="shared" si="548"/>
        <v>-5.5</v>
      </c>
      <c r="AB1280" s="85">
        <f t="shared" si="548"/>
        <v>1</v>
      </c>
      <c r="AC1280" s="85">
        <f t="shared" si="548"/>
        <v>0</v>
      </c>
    </row>
    <row r="1281" spans="1:29" x14ac:dyDescent="0.3">
      <c r="A1281" s="67">
        <v>18800</v>
      </c>
      <c r="B1281" s="85">
        <v>0.29999999999999982</v>
      </c>
      <c r="C1281" s="85">
        <v>0.44999999999999929</v>
      </c>
      <c r="D1281" s="85">
        <v>2.5</v>
      </c>
      <c r="E1281" s="85">
        <v>-2</v>
      </c>
      <c r="F1281" s="85">
        <v>-2</v>
      </c>
      <c r="G1281" s="85">
        <v>0</v>
      </c>
      <c r="H1281" s="113"/>
      <c r="P1281" s="21" t="str">
        <f t="shared" si="549"/>
        <v>A</v>
      </c>
      <c r="Q1281" s="85">
        <f t="shared" si="551"/>
        <v>0</v>
      </c>
      <c r="R1281" s="85">
        <f t="shared" si="547"/>
        <v>0</v>
      </c>
      <c r="S1281" s="85">
        <f t="shared" si="547"/>
        <v>0</v>
      </c>
      <c r="T1281" s="85">
        <f t="shared" si="547"/>
        <v>0</v>
      </c>
      <c r="U1281" s="85">
        <f t="shared" si="547"/>
        <v>0</v>
      </c>
      <c r="V1281" s="85">
        <f t="shared" si="547"/>
        <v>0</v>
      </c>
      <c r="W1281" s="33"/>
      <c r="X1281" s="85">
        <f t="shared" si="550"/>
        <v>0.29999999999999982</v>
      </c>
      <c r="Y1281" s="85">
        <f t="shared" si="548"/>
        <v>0.44999999999999929</v>
      </c>
      <c r="Z1281" s="85">
        <f t="shared" si="548"/>
        <v>2.5</v>
      </c>
      <c r="AA1281" s="85">
        <f t="shared" si="548"/>
        <v>-2</v>
      </c>
      <c r="AB1281" s="85">
        <f t="shared" si="548"/>
        <v>-2</v>
      </c>
      <c r="AC1281" s="85">
        <f t="shared" si="548"/>
        <v>0</v>
      </c>
    </row>
    <row r="1282" spans="1:29" x14ac:dyDescent="0.3">
      <c r="A1282" s="67">
        <v>18900</v>
      </c>
      <c r="B1282" s="85">
        <v>0.5</v>
      </c>
      <c r="C1282" s="85">
        <v>0.54000000000000092</v>
      </c>
      <c r="D1282" s="85">
        <v>6</v>
      </c>
      <c r="E1282" s="85">
        <v>0.5</v>
      </c>
      <c r="F1282" s="85">
        <v>-4</v>
      </c>
      <c r="G1282" s="85">
        <v>0</v>
      </c>
      <c r="H1282" s="113"/>
      <c r="P1282" s="21" t="str">
        <f t="shared" si="549"/>
        <v>A</v>
      </c>
      <c r="Q1282" s="85">
        <f t="shared" si="551"/>
        <v>0</v>
      </c>
      <c r="R1282" s="85">
        <f t="shared" si="547"/>
        <v>0</v>
      </c>
      <c r="S1282" s="85">
        <f t="shared" si="547"/>
        <v>0</v>
      </c>
      <c r="T1282" s="85">
        <f t="shared" si="547"/>
        <v>0</v>
      </c>
      <c r="U1282" s="85">
        <f t="shared" si="547"/>
        <v>0</v>
      </c>
      <c r="V1282" s="85">
        <f t="shared" si="547"/>
        <v>0</v>
      </c>
      <c r="W1282" s="33"/>
      <c r="X1282" s="85">
        <f t="shared" si="550"/>
        <v>0.5</v>
      </c>
      <c r="Y1282" s="85">
        <f t="shared" si="548"/>
        <v>0.54000000000000092</v>
      </c>
      <c r="Z1282" s="85">
        <f t="shared" si="548"/>
        <v>6</v>
      </c>
      <c r="AA1282" s="85">
        <f t="shared" si="548"/>
        <v>0.5</v>
      </c>
      <c r="AB1282" s="85">
        <f t="shared" si="548"/>
        <v>-4</v>
      </c>
      <c r="AC1282" s="85">
        <f t="shared" si="548"/>
        <v>0</v>
      </c>
    </row>
    <row r="1283" spans="1:29" x14ac:dyDescent="0.3">
      <c r="A1283" s="68" t="s">
        <v>120</v>
      </c>
      <c r="B1283" s="86">
        <v>-33.949999999999989</v>
      </c>
      <c r="C1283" s="86">
        <v>5.8000000000000007</v>
      </c>
      <c r="D1283" s="86">
        <v>-3.9999999999999716</v>
      </c>
      <c r="E1283" s="86">
        <v>-203.99999999999994</v>
      </c>
      <c r="F1283" s="86">
        <v>-16.000000000000043</v>
      </c>
      <c r="G1283" s="86">
        <v>-8.4999999999999964</v>
      </c>
      <c r="H1283" s="89"/>
      <c r="I1283" s="105">
        <f>X1283</f>
        <v>-19.599999999999994</v>
      </c>
      <c r="J1283" s="105">
        <f>Y1283</f>
        <v>5.3900000000000006</v>
      </c>
      <c r="K1283" s="105">
        <f>Z1283</f>
        <v>-30.999999999999972</v>
      </c>
      <c r="L1283" s="105">
        <f>AA1283</f>
        <v>-200.99999999999994</v>
      </c>
      <c r="M1283" s="105">
        <f t="shared" ref="M1283:N1283" si="552">AB1283</f>
        <v>-8.0000000000000426</v>
      </c>
      <c r="N1283" s="105">
        <f t="shared" si="552"/>
        <v>-6.9999999999999964</v>
      </c>
      <c r="P1283" s="21"/>
      <c r="Q1283" s="33"/>
      <c r="R1283" s="33"/>
      <c r="S1283" s="33"/>
      <c r="T1283" s="33"/>
      <c r="U1283" s="33"/>
      <c r="V1283" s="33"/>
      <c r="W1283" s="33"/>
      <c r="X1283" s="106">
        <f>SUM(X1267:X1282)</f>
        <v>-19.599999999999994</v>
      </c>
      <c r="Y1283" s="106">
        <f t="shared" ref="Y1283:AC1283" si="553">SUM(Y1267:Y1282)</f>
        <v>5.3900000000000006</v>
      </c>
      <c r="Z1283" s="106">
        <f t="shared" si="553"/>
        <v>-30.999999999999972</v>
      </c>
      <c r="AA1283" s="106">
        <f t="shared" si="553"/>
        <v>-200.99999999999994</v>
      </c>
      <c r="AB1283" s="106">
        <f t="shared" si="553"/>
        <v>-8.0000000000000426</v>
      </c>
      <c r="AC1283" s="106">
        <f t="shared" si="553"/>
        <v>-6.9999999999999964</v>
      </c>
    </row>
    <row r="1284" spans="1:29" x14ac:dyDescent="0.3">
      <c r="A1284" s="82"/>
      <c r="B1284" s="89"/>
      <c r="C1284" s="89"/>
      <c r="D1284" s="89"/>
      <c r="E1284" s="89"/>
      <c r="F1284" s="89"/>
      <c r="G1284" s="89"/>
      <c r="H1284" s="89"/>
      <c r="P1284" s="21"/>
      <c r="Q1284" s="33"/>
      <c r="R1284" s="33"/>
      <c r="S1284" s="33"/>
      <c r="T1284" s="33"/>
      <c r="U1284" s="33"/>
      <c r="V1284" s="33"/>
      <c r="W1284" s="33"/>
      <c r="X1284" s="33"/>
      <c r="Y1284" s="33"/>
      <c r="Z1284" s="33"/>
      <c r="AA1284" s="33"/>
      <c r="AB1284" s="33"/>
      <c r="AC1284" s="33"/>
    </row>
    <row r="1285" spans="1:29" x14ac:dyDescent="0.3">
      <c r="A1285" s="92" t="s">
        <v>128</v>
      </c>
      <c r="B1285" s="92" t="s">
        <v>127</v>
      </c>
      <c r="C1285" s="92" t="s">
        <v>129</v>
      </c>
      <c r="D1285" s="92" t="s">
        <v>130</v>
      </c>
      <c r="E1285" s="92" t="s">
        <v>131</v>
      </c>
      <c r="F1285" s="92" t="s">
        <v>132</v>
      </c>
      <c r="G1285" s="92" t="s">
        <v>133</v>
      </c>
      <c r="H1285" s="92"/>
      <c r="P1285" s="21"/>
      <c r="Q1285" s="33"/>
      <c r="R1285" s="33"/>
      <c r="S1285" s="33"/>
      <c r="T1285" s="33"/>
      <c r="U1285" s="33"/>
      <c r="V1285" s="33"/>
      <c r="W1285" s="33"/>
      <c r="X1285" s="33"/>
      <c r="Y1285" s="33"/>
      <c r="Z1285" s="33"/>
      <c r="AA1285" s="33"/>
      <c r="AB1285" s="33"/>
      <c r="AC1285" s="33"/>
    </row>
    <row r="1286" spans="1:29" x14ac:dyDescent="0.3">
      <c r="A1286" s="68" t="s">
        <v>44</v>
      </c>
      <c r="B1286" s="68" t="s">
        <v>36</v>
      </c>
      <c r="C1286" s="68" t="s">
        <v>37</v>
      </c>
      <c r="D1286" s="68" t="s">
        <v>118</v>
      </c>
      <c r="E1286" s="68" t="s">
        <v>116</v>
      </c>
      <c r="F1286" s="68" t="s">
        <v>119</v>
      </c>
      <c r="G1286" s="68" t="s">
        <v>117</v>
      </c>
      <c r="H1286" s="82"/>
      <c r="P1286" s="21"/>
      <c r="Q1286" s="33"/>
      <c r="R1286" s="33"/>
      <c r="S1286" s="33"/>
      <c r="T1286" s="33"/>
      <c r="U1286" s="33"/>
      <c r="V1286" s="33"/>
      <c r="W1286" s="33"/>
      <c r="X1286" s="106">
        <f t="shared" ref="X1286:AC1286" si="554">SUM(X1287:X1302)</f>
        <v>125.35</v>
      </c>
      <c r="Y1286" s="106">
        <f t="shared" si="554"/>
        <v>5.759999999999998</v>
      </c>
      <c r="Z1286" s="106">
        <f t="shared" si="554"/>
        <v>389.49999999999989</v>
      </c>
      <c r="AA1286" s="106">
        <f t="shared" si="554"/>
        <v>71.000000000000128</v>
      </c>
      <c r="AB1286" s="106">
        <f t="shared" si="554"/>
        <v>-200.00000000000003</v>
      </c>
      <c r="AC1286" s="106">
        <f t="shared" si="554"/>
        <v>-11.999999999999998</v>
      </c>
    </row>
    <row r="1287" spans="1:29" x14ac:dyDescent="0.3">
      <c r="A1287" s="67">
        <v>16900</v>
      </c>
      <c r="B1287" s="85">
        <v>3</v>
      </c>
      <c r="C1287" s="85">
        <v>0.43999999999999773</v>
      </c>
      <c r="D1287" s="85">
        <v>29.5</v>
      </c>
      <c r="E1287" s="85">
        <v>10.999999999999986</v>
      </c>
      <c r="F1287" s="85">
        <v>-17</v>
      </c>
      <c r="G1287" s="85">
        <v>-0.5</v>
      </c>
      <c r="H1287" s="113"/>
      <c r="I1287" s="105">
        <f>X1286</f>
        <v>125.35</v>
      </c>
      <c r="J1287" s="105">
        <f>Y1286</f>
        <v>5.759999999999998</v>
      </c>
      <c r="K1287" s="105">
        <f t="shared" ref="K1287:N1287" si="555">Z1286</f>
        <v>389.49999999999989</v>
      </c>
      <c r="L1287" s="105">
        <f t="shared" si="555"/>
        <v>71.000000000000128</v>
      </c>
      <c r="M1287" s="105">
        <f t="shared" si="555"/>
        <v>-200.00000000000003</v>
      </c>
      <c r="N1287" s="105">
        <f t="shared" si="555"/>
        <v>-11.999999999999998</v>
      </c>
      <c r="P1287" s="21" t="str">
        <f>IF(A1287&lt;=$B$1264,"A","B")</f>
        <v>A</v>
      </c>
      <c r="Q1287" s="85">
        <f t="shared" ref="Q1287:V1302" si="556">IF($P1287="B",B1287,0)</f>
        <v>0</v>
      </c>
      <c r="R1287" s="85">
        <f t="shared" si="556"/>
        <v>0</v>
      </c>
      <c r="S1287" s="85">
        <f t="shared" si="556"/>
        <v>0</v>
      </c>
      <c r="T1287" s="85">
        <f t="shared" si="556"/>
        <v>0</v>
      </c>
      <c r="U1287" s="85">
        <f t="shared" si="556"/>
        <v>0</v>
      </c>
      <c r="V1287" s="85">
        <f t="shared" si="556"/>
        <v>0</v>
      </c>
      <c r="W1287" s="33"/>
      <c r="X1287" s="85">
        <f>IF($P1287="A",B1287,0)</f>
        <v>3</v>
      </c>
      <c r="Y1287" s="85">
        <f t="shared" ref="Y1287:AC1302" si="557">IF($P1287="A",C1287,0)</f>
        <v>0.43999999999999773</v>
      </c>
      <c r="Z1287" s="85">
        <f t="shared" si="557"/>
        <v>29.5</v>
      </c>
      <c r="AA1287" s="85">
        <f t="shared" si="557"/>
        <v>10.999999999999986</v>
      </c>
      <c r="AB1287" s="85">
        <f t="shared" si="557"/>
        <v>-17</v>
      </c>
      <c r="AC1287" s="85">
        <f t="shared" si="557"/>
        <v>-0.5</v>
      </c>
    </row>
    <row r="1288" spans="1:29" x14ac:dyDescent="0.3">
      <c r="A1288" s="67">
        <v>17000</v>
      </c>
      <c r="B1288" s="85">
        <v>5.1999999999999993</v>
      </c>
      <c r="C1288" s="85">
        <v>0.80000000000000071</v>
      </c>
      <c r="D1288" s="85">
        <v>43.5</v>
      </c>
      <c r="E1288" s="85">
        <v>15.500000000000014</v>
      </c>
      <c r="F1288" s="85">
        <v>-25.999999999999986</v>
      </c>
      <c r="G1288" s="85">
        <v>-1</v>
      </c>
      <c r="H1288" s="113"/>
      <c r="P1288" s="21" t="str">
        <f t="shared" ref="P1288:P1302" si="558">IF(A1288&lt;=$B$1264,"A","B")</f>
        <v>A</v>
      </c>
      <c r="Q1288" s="85">
        <f t="shared" si="556"/>
        <v>0</v>
      </c>
      <c r="R1288" s="85">
        <f t="shared" si="556"/>
        <v>0</v>
      </c>
      <c r="S1288" s="85">
        <f t="shared" si="556"/>
        <v>0</v>
      </c>
      <c r="T1288" s="85">
        <f t="shared" si="556"/>
        <v>0</v>
      </c>
      <c r="U1288" s="85">
        <f t="shared" si="556"/>
        <v>0</v>
      </c>
      <c r="V1288" s="85">
        <f t="shared" si="556"/>
        <v>0</v>
      </c>
      <c r="W1288" s="33"/>
      <c r="X1288" s="85">
        <f t="shared" ref="X1288:X1302" si="559">IF($P1288="A",B1288,0)</f>
        <v>5.1999999999999993</v>
      </c>
      <c r="Y1288" s="85">
        <f t="shared" si="557"/>
        <v>0.80000000000000071</v>
      </c>
      <c r="Z1288" s="85">
        <f t="shared" si="557"/>
        <v>43.5</v>
      </c>
      <c r="AA1288" s="85">
        <f t="shared" si="557"/>
        <v>15.500000000000014</v>
      </c>
      <c r="AB1288" s="85">
        <f t="shared" si="557"/>
        <v>-25.999999999999986</v>
      </c>
      <c r="AC1288" s="85">
        <f t="shared" si="557"/>
        <v>-1</v>
      </c>
    </row>
    <row r="1289" spans="1:29" x14ac:dyDescent="0.3">
      <c r="A1289" s="67">
        <v>17100</v>
      </c>
      <c r="B1289" s="85">
        <v>4</v>
      </c>
      <c r="C1289" s="85">
        <v>0.33999999999999986</v>
      </c>
      <c r="D1289" s="85">
        <v>34</v>
      </c>
      <c r="E1289" s="85">
        <v>13.499999999999986</v>
      </c>
      <c r="F1289" s="85">
        <v>-17.5</v>
      </c>
      <c r="G1289" s="85">
        <v>-0.50000000000000044</v>
      </c>
      <c r="H1289" s="113"/>
      <c r="P1289" s="21" t="str">
        <f t="shared" si="558"/>
        <v>A</v>
      </c>
      <c r="Q1289" s="85">
        <f t="shared" si="556"/>
        <v>0</v>
      </c>
      <c r="R1289" s="85">
        <f t="shared" si="556"/>
        <v>0</v>
      </c>
      <c r="S1289" s="85">
        <f t="shared" si="556"/>
        <v>0</v>
      </c>
      <c r="T1289" s="85">
        <f t="shared" si="556"/>
        <v>0</v>
      </c>
      <c r="U1289" s="85">
        <f t="shared" si="556"/>
        <v>0</v>
      </c>
      <c r="V1289" s="85">
        <f t="shared" si="556"/>
        <v>0</v>
      </c>
      <c r="W1289" s="33"/>
      <c r="X1289" s="85">
        <f t="shared" si="559"/>
        <v>4</v>
      </c>
      <c r="Y1289" s="85">
        <f t="shared" si="557"/>
        <v>0.33999999999999986</v>
      </c>
      <c r="Z1289" s="85">
        <f t="shared" si="557"/>
        <v>34</v>
      </c>
      <c r="AA1289" s="85">
        <f t="shared" si="557"/>
        <v>13.499999999999986</v>
      </c>
      <c r="AB1289" s="85">
        <f t="shared" si="557"/>
        <v>-17.5</v>
      </c>
      <c r="AC1289" s="85">
        <f t="shared" si="557"/>
        <v>-0.50000000000000044</v>
      </c>
    </row>
    <row r="1290" spans="1:29" x14ac:dyDescent="0.3">
      <c r="A1290" s="67">
        <v>17200</v>
      </c>
      <c r="B1290" s="85">
        <v>4.6999999999999993</v>
      </c>
      <c r="C1290" s="85">
        <v>0.27999999999999936</v>
      </c>
      <c r="D1290" s="85">
        <v>36.499999999999972</v>
      </c>
      <c r="E1290" s="85">
        <v>15.000000000000028</v>
      </c>
      <c r="F1290" s="85">
        <v>-17.000000000000014</v>
      </c>
      <c r="G1290" s="85">
        <v>-0.99999999999999956</v>
      </c>
      <c r="H1290" s="113"/>
      <c r="P1290" s="21" t="str">
        <f t="shared" si="558"/>
        <v>A</v>
      </c>
      <c r="Q1290" s="85">
        <f t="shared" si="556"/>
        <v>0</v>
      </c>
      <c r="R1290" s="85">
        <f t="shared" si="556"/>
        <v>0</v>
      </c>
      <c r="S1290" s="85">
        <f t="shared" si="556"/>
        <v>0</v>
      </c>
      <c r="T1290" s="85">
        <f t="shared" si="556"/>
        <v>0</v>
      </c>
      <c r="U1290" s="85">
        <f t="shared" si="556"/>
        <v>0</v>
      </c>
      <c r="V1290" s="85">
        <f t="shared" si="556"/>
        <v>0</v>
      </c>
      <c r="W1290" s="33"/>
      <c r="X1290" s="85">
        <f t="shared" si="559"/>
        <v>4.6999999999999993</v>
      </c>
      <c r="Y1290" s="85">
        <f t="shared" si="557"/>
        <v>0.27999999999999936</v>
      </c>
      <c r="Z1290" s="85">
        <f t="shared" si="557"/>
        <v>36.499999999999972</v>
      </c>
      <c r="AA1290" s="85">
        <f t="shared" si="557"/>
        <v>15.000000000000028</v>
      </c>
      <c r="AB1290" s="85">
        <f t="shared" si="557"/>
        <v>-17.000000000000014</v>
      </c>
      <c r="AC1290" s="85">
        <f t="shared" si="557"/>
        <v>-0.99999999999999956</v>
      </c>
    </row>
    <row r="1291" spans="1:29" x14ac:dyDescent="0.3">
      <c r="A1291" s="67">
        <v>17300</v>
      </c>
      <c r="B1291" s="85">
        <v>6.4000000000000021</v>
      </c>
      <c r="C1291" s="85">
        <v>0.35000000000000142</v>
      </c>
      <c r="D1291" s="85">
        <v>41.5</v>
      </c>
      <c r="E1291" s="85">
        <v>16.000000000000028</v>
      </c>
      <c r="F1291" s="85">
        <v>-19</v>
      </c>
      <c r="G1291" s="85">
        <v>-0.5</v>
      </c>
      <c r="H1291" s="113"/>
      <c r="P1291" s="21" t="str">
        <f t="shared" si="558"/>
        <v>A</v>
      </c>
      <c r="Q1291" s="85">
        <f t="shared" si="556"/>
        <v>0</v>
      </c>
      <c r="R1291" s="85">
        <f t="shared" si="556"/>
        <v>0</v>
      </c>
      <c r="S1291" s="85">
        <f t="shared" si="556"/>
        <v>0</v>
      </c>
      <c r="T1291" s="85">
        <f t="shared" si="556"/>
        <v>0</v>
      </c>
      <c r="U1291" s="85">
        <f t="shared" si="556"/>
        <v>0</v>
      </c>
      <c r="V1291" s="85">
        <f t="shared" si="556"/>
        <v>0</v>
      </c>
      <c r="W1291" s="33"/>
      <c r="X1291" s="85">
        <f t="shared" si="559"/>
        <v>6.4000000000000021</v>
      </c>
      <c r="Y1291" s="85">
        <f t="shared" si="557"/>
        <v>0.35000000000000142</v>
      </c>
      <c r="Z1291" s="85">
        <f t="shared" si="557"/>
        <v>41.5</v>
      </c>
      <c r="AA1291" s="85">
        <f t="shared" si="557"/>
        <v>16.000000000000028</v>
      </c>
      <c r="AB1291" s="85">
        <f t="shared" si="557"/>
        <v>-19</v>
      </c>
      <c r="AC1291" s="85">
        <f t="shared" si="557"/>
        <v>-0.5</v>
      </c>
    </row>
    <row r="1292" spans="1:29" x14ac:dyDescent="0.3">
      <c r="A1292" s="67">
        <v>17400</v>
      </c>
      <c r="B1292" s="85">
        <v>8.25</v>
      </c>
      <c r="C1292" s="85">
        <v>0.38000000000000078</v>
      </c>
      <c r="D1292" s="85">
        <v>44.499999999999943</v>
      </c>
      <c r="E1292" s="85">
        <v>16.5</v>
      </c>
      <c r="F1292" s="85">
        <v>-19.5</v>
      </c>
      <c r="G1292" s="85">
        <v>-1</v>
      </c>
      <c r="H1292" s="113"/>
      <c r="P1292" s="21" t="str">
        <f t="shared" si="558"/>
        <v>A</v>
      </c>
      <c r="Q1292" s="85">
        <f>IF($P1292="B",B1292,0)</f>
        <v>0</v>
      </c>
      <c r="R1292" s="85">
        <f t="shared" si="556"/>
        <v>0</v>
      </c>
      <c r="S1292" s="85">
        <f t="shared" si="556"/>
        <v>0</v>
      </c>
      <c r="T1292" s="85">
        <f t="shared" si="556"/>
        <v>0</v>
      </c>
      <c r="U1292" s="85">
        <f t="shared" si="556"/>
        <v>0</v>
      </c>
      <c r="V1292" s="85">
        <f t="shared" si="556"/>
        <v>0</v>
      </c>
      <c r="W1292" s="33"/>
      <c r="X1292" s="85">
        <f t="shared" si="559"/>
        <v>8.25</v>
      </c>
      <c r="Y1292" s="85">
        <f t="shared" si="557"/>
        <v>0.38000000000000078</v>
      </c>
      <c r="Z1292" s="85">
        <f t="shared" si="557"/>
        <v>44.499999999999943</v>
      </c>
      <c r="AA1292" s="85">
        <f t="shared" si="557"/>
        <v>16.5</v>
      </c>
      <c r="AB1292" s="85">
        <f t="shared" si="557"/>
        <v>-19.5</v>
      </c>
      <c r="AC1292" s="85">
        <f t="shared" si="557"/>
        <v>-1</v>
      </c>
    </row>
    <row r="1293" spans="1:29" x14ac:dyDescent="0.3">
      <c r="A1293" s="67">
        <v>17500</v>
      </c>
      <c r="B1293" s="85">
        <v>10.549999999999997</v>
      </c>
      <c r="C1293" s="85">
        <v>0.41999999999999993</v>
      </c>
      <c r="D1293" s="85">
        <v>44.499999999999943</v>
      </c>
      <c r="E1293" s="85">
        <v>14.500000000000028</v>
      </c>
      <c r="F1293" s="85">
        <v>-19</v>
      </c>
      <c r="G1293" s="85">
        <v>-1</v>
      </c>
      <c r="H1293" s="113"/>
      <c r="P1293" s="21" t="str">
        <f t="shared" si="558"/>
        <v>A</v>
      </c>
      <c r="Q1293" s="85">
        <f t="shared" ref="Q1293:Q1302" si="560">IF($P1293="B",B1293,0)</f>
        <v>0</v>
      </c>
      <c r="R1293" s="85">
        <f t="shared" si="556"/>
        <v>0</v>
      </c>
      <c r="S1293" s="85">
        <f t="shared" si="556"/>
        <v>0</v>
      </c>
      <c r="T1293" s="85">
        <f t="shared" si="556"/>
        <v>0</v>
      </c>
      <c r="U1293" s="85">
        <f t="shared" si="556"/>
        <v>0</v>
      </c>
      <c r="V1293" s="85">
        <f t="shared" si="556"/>
        <v>0</v>
      </c>
      <c r="W1293" s="33"/>
      <c r="X1293" s="85">
        <f t="shared" si="559"/>
        <v>10.549999999999997</v>
      </c>
      <c r="Y1293" s="85">
        <f t="shared" si="557"/>
        <v>0.41999999999999993</v>
      </c>
      <c r="Z1293" s="85">
        <f t="shared" si="557"/>
        <v>44.499999999999943</v>
      </c>
      <c r="AA1293" s="85">
        <f t="shared" si="557"/>
        <v>14.500000000000028</v>
      </c>
      <c r="AB1293" s="85">
        <f t="shared" si="557"/>
        <v>-19</v>
      </c>
      <c r="AC1293" s="85">
        <f t="shared" si="557"/>
        <v>-1</v>
      </c>
    </row>
    <row r="1294" spans="1:29" x14ac:dyDescent="0.3">
      <c r="A1294" s="67">
        <v>17600</v>
      </c>
      <c r="B1294" s="85">
        <v>13.849999999999994</v>
      </c>
      <c r="C1294" s="85">
        <v>0.50999999999999979</v>
      </c>
      <c r="D1294" s="85">
        <v>43.5</v>
      </c>
      <c r="E1294" s="85">
        <v>10</v>
      </c>
      <c r="F1294" s="85">
        <v>-19.000000000000028</v>
      </c>
      <c r="G1294" s="85">
        <v>-1.5</v>
      </c>
      <c r="H1294" s="113"/>
      <c r="P1294" s="21" t="str">
        <f t="shared" si="558"/>
        <v>A</v>
      </c>
      <c r="Q1294" s="85">
        <f t="shared" si="560"/>
        <v>0</v>
      </c>
      <c r="R1294" s="85">
        <f t="shared" si="556"/>
        <v>0</v>
      </c>
      <c r="S1294" s="85">
        <f t="shared" si="556"/>
        <v>0</v>
      </c>
      <c r="T1294" s="85">
        <f t="shared" si="556"/>
        <v>0</v>
      </c>
      <c r="U1294" s="85">
        <f t="shared" si="556"/>
        <v>0</v>
      </c>
      <c r="V1294" s="85">
        <f t="shared" si="556"/>
        <v>0</v>
      </c>
      <c r="W1294" s="33"/>
      <c r="X1294" s="85">
        <f t="shared" si="559"/>
        <v>13.849999999999994</v>
      </c>
      <c r="Y1294" s="85">
        <f t="shared" si="557"/>
        <v>0.50999999999999979</v>
      </c>
      <c r="Z1294" s="85">
        <f t="shared" si="557"/>
        <v>43.5</v>
      </c>
      <c r="AA1294" s="85">
        <f t="shared" si="557"/>
        <v>10</v>
      </c>
      <c r="AB1294" s="85">
        <f t="shared" si="557"/>
        <v>-19.000000000000028</v>
      </c>
      <c r="AC1294" s="85">
        <f t="shared" si="557"/>
        <v>-1.5</v>
      </c>
    </row>
    <row r="1295" spans="1:29" x14ac:dyDescent="0.3">
      <c r="A1295" s="67">
        <v>17700</v>
      </c>
      <c r="B1295" s="85">
        <v>19.599999999999994</v>
      </c>
      <c r="C1295" s="85">
        <v>0.73000000000000043</v>
      </c>
      <c r="D1295" s="85">
        <v>37.5</v>
      </c>
      <c r="E1295" s="85">
        <v>-2</v>
      </c>
      <c r="F1295" s="85">
        <v>-20</v>
      </c>
      <c r="G1295" s="85">
        <v>-1.4999999999999982</v>
      </c>
      <c r="H1295" s="113"/>
      <c r="P1295" s="21" t="str">
        <f t="shared" si="558"/>
        <v>A</v>
      </c>
      <c r="Q1295" s="85">
        <f t="shared" si="560"/>
        <v>0</v>
      </c>
      <c r="R1295" s="85">
        <f t="shared" si="556"/>
        <v>0</v>
      </c>
      <c r="S1295" s="85">
        <f t="shared" si="556"/>
        <v>0</v>
      </c>
      <c r="T1295" s="85">
        <f t="shared" si="556"/>
        <v>0</v>
      </c>
      <c r="U1295" s="85">
        <f t="shared" si="556"/>
        <v>0</v>
      </c>
      <c r="V1295" s="85">
        <f t="shared" si="556"/>
        <v>0</v>
      </c>
      <c r="W1295" s="33"/>
      <c r="X1295" s="85">
        <f t="shared" si="559"/>
        <v>19.599999999999994</v>
      </c>
      <c r="Y1295" s="85">
        <f t="shared" si="557"/>
        <v>0.73000000000000043</v>
      </c>
      <c r="Z1295" s="85">
        <f t="shared" si="557"/>
        <v>37.5</v>
      </c>
      <c r="AA1295" s="85">
        <f t="shared" si="557"/>
        <v>-2</v>
      </c>
      <c r="AB1295" s="85">
        <f t="shared" si="557"/>
        <v>-20</v>
      </c>
      <c r="AC1295" s="85">
        <f t="shared" si="557"/>
        <v>-1.4999999999999982</v>
      </c>
    </row>
    <row r="1296" spans="1:29" x14ac:dyDescent="0.3">
      <c r="A1296" s="67">
        <v>17800</v>
      </c>
      <c r="B1296" s="85">
        <v>22.900000000000006</v>
      </c>
      <c r="C1296" s="85">
        <v>0.72999999999999865</v>
      </c>
      <c r="D1296" s="85">
        <v>24</v>
      </c>
      <c r="E1296" s="85">
        <v>-12.999999999999943</v>
      </c>
      <c r="F1296" s="85">
        <v>-15.000000000000028</v>
      </c>
      <c r="G1296" s="85">
        <v>-2</v>
      </c>
      <c r="H1296" s="113"/>
      <c r="P1296" s="21" t="str">
        <f t="shared" si="558"/>
        <v>A</v>
      </c>
      <c r="Q1296" s="85">
        <f t="shared" si="560"/>
        <v>0</v>
      </c>
      <c r="R1296" s="85">
        <f t="shared" si="556"/>
        <v>0</v>
      </c>
      <c r="S1296" s="85">
        <f t="shared" si="556"/>
        <v>0</v>
      </c>
      <c r="T1296" s="85">
        <f t="shared" si="556"/>
        <v>0</v>
      </c>
      <c r="U1296" s="85">
        <f t="shared" si="556"/>
        <v>0</v>
      </c>
      <c r="V1296" s="85">
        <f t="shared" si="556"/>
        <v>0</v>
      </c>
      <c r="W1296" s="33"/>
      <c r="X1296" s="85">
        <f t="shared" si="559"/>
        <v>22.900000000000006</v>
      </c>
      <c r="Y1296" s="85">
        <f t="shared" si="557"/>
        <v>0.72999999999999865</v>
      </c>
      <c r="Z1296" s="85">
        <f t="shared" si="557"/>
        <v>24</v>
      </c>
      <c r="AA1296" s="85">
        <f t="shared" si="557"/>
        <v>-12.999999999999943</v>
      </c>
      <c r="AB1296" s="85">
        <f t="shared" si="557"/>
        <v>-15.000000000000028</v>
      </c>
      <c r="AC1296" s="85">
        <f t="shared" si="557"/>
        <v>-2</v>
      </c>
    </row>
    <row r="1297" spans="1:29" x14ac:dyDescent="0.3">
      <c r="A1297" s="67">
        <v>17900</v>
      </c>
      <c r="B1297" s="85">
        <v>26.900000000000006</v>
      </c>
      <c r="C1297" s="85">
        <v>0.77999999999999936</v>
      </c>
      <c r="D1297" s="85">
        <v>10.5</v>
      </c>
      <c r="E1297" s="85">
        <v>-26</v>
      </c>
      <c r="F1297" s="85">
        <v>-10.999999999999972</v>
      </c>
      <c r="G1297" s="85">
        <v>-1.5</v>
      </c>
      <c r="H1297" s="113"/>
      <c r="P1297" s="21" t="str">
        <f t="shared" si="558"/>
        <v>A</v>
      </c>
      <c r="Q1297" s="85">
        <f t="shared" si="560"/>
        <v>0</v>
      </c>
      <c r="R1297" s="85">
        <f t="shared" si="556"/>
        <v>0</v>
      </c>
      <c r="S1297" s="85">
        <f t="shared" si="556"/>
        <v>0</v>
      </c>
      <c r="T1297" s="85">
        <f t="shared" si="556"/>
        <v>0</v>
      </c>
      <c r="U1297" s="85">
        <f t="shared" si="556"/>
        <v>0</v>
      </c>
      <c r="V1297" s="85">
        <f t="shared" si="556"/>
        <v>0</v>
      </c>
      <c r="W1297" s="33"/>
      <c r="X1297" s="85">
        <f t="shared" si="559"/>
        <v>26.900000000000006</v>
      </c>
      <c r="Y1297" s="85">
        <f t="shared" si="557"/>
        <v>0.77999999999999936</v>
      </c>
      <c r="Z1297" s="85">
        <f t="shared" si="557"/>
        <v>10.5</v>
      </c>
      <c r="AA1297" s="85">
        <f t="shared" si="557"/>
        <v>-26</v>
      </c>
      <c r="AB1297" s="85">
        <f t="shared" si="557"/>
        <v>-10.999999999999972</v>
      </c>
      <c r="AC1297" s="85">
        <f t="shared" si="557"/>
        <v>-1.5</v>
      </c>
    </row>
    <row r="1298" spans="1:29" x14ac:dyDescent="0.3">
      <c r="A1298" s="67">
        <v>18000</v>
      </c>
      <c r="B1298" s="85">
        <v>32.799999999999983</v>
      </c>
      <c r="C1298" s="85">
        <v>0.99000000000000021</v>
      </c>
      <c r="D1298" s="85">
        <v>-1</v>
      </c>
      <c r="E1298" s="85">
        <v>-42.000000000000057</v>
      </c>
      <c r="F1298" s="85">
        <v>-13</v>
      </c>
      <c r="G1298" s="85">
        <v>-1.5000000000000036</v>
      </c>
      <c r="H1298" s="113"/>
      <c r="P1298" s="21" t="str">
        <f t="shared" si="558"/>
        <v>B</v>
      </c>
      <c r="Q1298" s="85">
        <f t="shared" si="560"/>
        <v>32.799999999999983</v>
      </c>
      <c r="R1298" s="85">
        <f t="shared" si="556"/>
        <v>0.99000000000000021</v>
      </c>
      <c r="S1298" s="85">
        <f t="shared" si="556"/>
        <v>-1</v>
      </c>
      <c r="T1298" s="85">
        <f t="shared" si="556"/>
        <v>-42.000000000000057</v>
      </c>
      <c r="U1298" s="85">
        <f t="shared" si="556"/>
        <v>-13</v>
      </c>
      <c r="V1298" s="85">
        <f t="shared" si="556"/>
        <v>-1.5000000000000036</v>
      </c>
      <c r="W1298" s="33"/>
      <c r="X1298" s="85">
        <f t="shared" si="559"/>
        <v>0</v>
      </c>
      <c r="Y1298" s="85">
        <f t="shared" si="557"/>
        <v>0</v>
      </c>
      <c r="Z1298" s="85">
        <f t="shared" si="557"/>
        <v>0</v>
      </c>
      <c r="AA1298" s="85">
        <f t="shared" si="557"/>
        <v>0</v>
      </c>
      <c r="AB1298" s="85">
        <f t="shared" si="557"/>
        <v>0</v>
      </c>
      <c r="AC1298" s="85">
        <f t="shared" si="557"/>
        <v>0</v>
      </c>
    </row>
    <row r="1299" spans="1:29" x14ac:dyDescent="0.3">
      <c r="A1299" s="67">
        <v>18100</v>
      </c>
      <c r="B1299" s="85">
        <v>35.5</v>
      </c>
      <c r="C1299" s="85">
        <v>1.0299999999999994</v>
      </c>
      <c r="D1299" s="85">
        <v>-6</v>
      </c>
      <c r="E1299" s="85">
        <v>-45.5</v>
      </c>
      <c r="F1299" s="85">
        <v>-12.999999999999986</v>
      </c>
      <c r="G1299" s="85">
        <v>-0.5</v>
      </c>
      <c r="H1299" s="113"/>
      <c r="P1299" s="21" t="str">
        <f t="shared" si="558"/>
        <v>B</v>
      </c>
      <c r="Q1299" s="85">
        <f t="shared" si="560"/>
        <v>35.5</v>
      </c>
      <c r="R1299" s="85">
        <f t="shared" si="556"/>
        <v>1.0299999999999994</v>
      </c>
      <c r="S1299" s="85">
        <f t="shared" si="556"/>
        <v>-6</v>
      </c>
      <c r="T1299" s="85">
        <f t="shared" si="556"/>
        <v>-45.5</v>
      </c>
      <c r="U1299" s="85">
        <f t="shared" si="556"/>
        <v>-12.999999999999986</v>
      </c>
      <c r="V1299" s="85">
        <f t="shared" si="556"/>
        <v>-0.5</v>
      </c>
      <c r="W1299" s="33"/>
      <c r="X1299" s="85">
        <f t="shared" si="559"/>
        <v>0</v>
      </c>
      <c r="Y1299" s="85">
        <f t="shared" si="557"/>
        <v>0</v>
      </c>
      <c r="Z1299" s="85">
        <f t="shared" si="557"/>
        <v>0</v>
      </c>
      <c r="AA1299" s="85">
        <f t="shared" si="557"/>
        <v>0</v>
      </c>
      <c r="AB1299" s="85">
        <f t="shared" si="557"/>
        <v>0</v>
      </c>
      <c r="AC1299" s="85">
        <f t="shared" si="557"/>
        <v>0</v>
      </c>
    </row>
    <row r="1300" spans="1:29" x14ac:dyDescent="0.3">
      <c r="A1300" s="67">
        <v>18200</v>
      </c>
      <c r="B1300" s="85">
        <v>34.850000000000023</v>
      </c>
      <c r="C1300" s="85">
        <v>0.86999999999999922</v>
      </c>
      <c r="D1300" s="85">
        <v>-6.5</v>
      </c>
      <c r="E1300" s="85">
        <v>-37.499999999999943</v>
      </c>
      <c r="F1300" s="85">
        <v>-9.5</v>
      </c>
      <c r="G1300" s="85">
        <v>-0.5</v>
      </c>
      <c r="H1300" s="113"/>
      <c r="P1300" s="21" t="str">
        <f t="shared" si="558"/>
        <v>B</v>
      </c>
      <c r="Q1300" s="85">
        <f t="shared" si="560"/>
        <v>34.850000000000023</v>
      </c>
      <c r="R1300" s="85">
        <f t="shared" si="556"/>
        <v>0.86999999999999922</v>
      </c>
      <c r="S1300" s="85">
        <f t="shared" si="556"/>
        <v>-6.5</v>
      </c>
      <c r="T1300" s="85">
        <f t="shared" si="556"/>
        <v>-37.499999999999943</v>
      </c>
      <c r="U1300" s="85">
        <f t="shared" si="556"/>
        <v>-9.5</v>
      </c>
      <c r="V1300" s="85">
        <f t="shared" si="556"/>
        <v>-0.5</v>
      </c>
      <c r="W1300" s="33"/>
      <c r="X1300" s="85">
        <f t="shared" si="559"/>
        <v>0</v>
      </c>
      <c r="Y1300" s="85">
        <f t="shared" si="557"/>
        <v>0</v>
      </c>
      <c r="Z1300" s="85">
        <f t="shared" si="557"/>
        <v>0</v>
      </c>
      <c r="AA1300" s="85">
        <f t="shared" si="557"/>
        <v>0</v>
      </c>
      <c r="AB1300" s="85">
        <f t="shared" si="557"/>
        <v>0</v>
      </c>
      <c r="AC1300" s="85">
        <f t="shared" si="557"/>
        <v>0</v>
      </c>
    </row>
    <row r="1301" spans="1:29" x14ac:dyDescent="0.3">
      <c r="A1301" s="67">
        <v>18300</v>
      </c>
      <c r="B1301" s="85">
        <v>33.100000000000023</v>
      </c>
      <c r="C1301" s="85">
        <v>0.64000000000000057</v>
      </c>
      <c r="D1301" s="85">
        <v>-7.5000000000000568</v>
      </c>
      <c r="E1301" s="85">
        <v>-26.499999999999886</v>
      </c>
      <c r="F1301" s="85">
        <v>-3</v>
      </c>
      <c r="G1301" s="85">
        <v>-0.5</v>
      </c>
      <c r="H1301" s="113"/>
      <c r="P1301" s="21" t="str">
        <f t="shared" si="558"/>
        <v>B</v>
      </c>
      <c r="Q1301" s="85">
        <f t="shared" si="560"/>
        <v>33.100000000000023</v>
      </c>
      <c r="R1301" s="85">
        <f t="shared" si="556"/>
        <v>0.64000000000000057</v>
      </c>
      <c r="S1301" s="85">
        <f t="shared" si="556"/>
        <v>-7.5000000000000568</v>
      </c>
      <c r="T1301" s="85">
        <f t="shared" si="556"/>
        <v>-26.499999999999886</v>
      </c>
      <c r="U1301" s="85">
        <f t="shared" si="556"/>
        <v>-3</v>
      </c>
      <c r="V1301" s="85">
        <f t="shared" si="556"/>
        <v>-0.5</v>
      </c>
      <c r="W1301" s="33"/>
      <c r="X1301" s="85">
        <f t="shared" si="559"/>
        <v>0</v>
      </c>
      <c r="Y1301" s="85">
        <f t="shared" si="557"/>
        <v>0</v>
      </c>
      <c r="Z1301" s="85">
        <f t="shared" si="557"/>
        <v>0</v>
      </c>
      <c r="AA1301" s="85">
        <f t="shared" si="557"/>
        <v>0</v>
      </c>
      <c r="AB1301" s="85">
        <f t="shared" si="557"/>
        <v>0</v>
      </c>
      <c r="AC1301" s="85">
        <f t="shared" si="557"/>
        <v>0</v>
      </c>
    </row>
    <row r="1302" spans="1:29" x14ac:dyDescent="0.3">
      <c r="A1302" s="67">
        <v>18400</v>
      </c>
      <c r="B1302" s="85">
        <v>36.699999999999989</v>
      </c>
      <c r="C1302" s="85">
        <v>1</v>
      </c>
      <c r="D1302" s="85">
        <v>8.9999999999999432</v>
      </c>
      <c r="E1302" s="85">
        <v>-19.5</v>
      </c>
      <c r="F1302" s="85">
        <v>-17.000000000000004</v>
      </c>
      <c r="G1302" s="85">
        <v>0</v>
      </c>
      <c r="H1302" s="113"/>
      <c r="P1302" s="21" t="str">
        <f t="shared" si="558"/>
        <v>B</v>
      </c>
      <c r="Q1302" s="85">
        <f t="shared" si="560"/>
        <v>36.699999999999989</v>
      </c>
      <c r="R1302" s="85">
        <f t="shared" si="556"/>
        <v>1</v>
      </c>
      <c r="S1302" s="85">
        <f t="shared" si="556"/>
        <v>8.9999999999999432</v>
      </c>
      <c r="T1302" s="85">
        <f t="shared" si="556"/>
        <v>-19.5</v>
      </c>
      <c r="U1302" s="85">
        <f t="shared" si="556"/>
        <v>-17.000000000000004</v>
      </c>
      <c r="V1302" s="85">
        <f t="shared" si="556"/>
        <v>0</v>
      </c>
      <c r="W1302" s="33"/>
      <c r="X1302" s="85">
        <f t="shared" si="559"/>
        <v>0</v>
      </c>
      <c r="Y1302" s="85">
        <f t="shared" si="557"/>
        <v>0</v>
      </c>
      <c r="Z1302" s="85">
        <f t="shared" si="557"/>
        <v>0</v>
      </c>
      <c r="AA1302" s="85">
        <f t="shared" si="557"/>
        <v>0</v>
      </c>
      <c r="AB1302" s="85">
        <f t="shared" si="557"/>
        <v>0</v>
      </c>
      <c r="AC1302" s="85">
        <f t="shared" si="557"/>
        <v>0</v>
      </c>
    </row>
    <row r="1303" spans="1:29" x14ac:dyDescent="0.3">
      <c r="A1303" s="68" t="s">
        <v>120</v>
      </c>
      <c r="B1303" s="87">
        <v>98.449999999999989</v>
      </c>
      <c r="C1303" s="87">
        <v>4.9799999999999986</v>
      </c>
      <c r="D1303" s="87">
        <v>378.99999999999989</v>
      </c>
      <c r="E1303" s="87">
        <v>97.000000000000128</v>
      </c>
      <c r="F1303" s="87">
        <v>-189.00000000000006</v>
      </c>
      <c r="G1303" s="87">
        <v>-10.499999999999998</v>
      </c>
      <c r="H1303" s="114"/>
      <c r="I1303" s="105">
        <f>Q1303</f>
        <v>172.95000000000002</v>
      </c>
      <c r="J1303" s="105">
        <f>R1303</f>
        <v>4.5299999999999994</v>
      </c>
      <c r="K1303" s="105">
        <f t="shared" ref="K1303:N1303" si="561">S1303</f>
        <v>-12.000000000000114</v>
      </c>
      <c r="L1303" s="105">
        <f t="shared" si="561"/>
        <v>-170.99999999999989</v>
      </c>
      <c r="M1303" s="105">
        <f t="shared" si="561"/>
        <v>-55.499999999999986</v>
      </c>
      <c r="N1303" s="105">
        <f t="shared" si="561"/>
        <v>-3.0000000000000036</v>
      </c>
      <c r="P1303" s="21"/>
      <c r="Q1303" s="106">
        <f t="shared" ref="Q1303:V1303" si="562">+SUM(Q1287:Q1302)</f>
        <v>172.95000000000002</v>
      </c>
      <c r="R1303" s="106">
        <f t="shared" si="562"/>
        <v>4.5299999999999994</v>
      </c>
      <c r="S1303" s="106">
        <f t="shared" si="562"/>
        <v>-12.000000000000114</v>
      </c>
      <c r="T1303" s="106">
        <f t="shared" si="562"/>
        <v>-170.99999999999989</v>
      </c>
      <c r="U1303" s="106">
        <f t="shared" si="562"/>
        <v>-55.499999999999986</v>
      </c>
      <c r="V1303" s="106">
        <f t="shared" si="562"/>
        <v>-3.0000000000000036</v>
      </c>
      <c r="W1303" s="33"/>
      <c r="X1303" s="33"/>
      <c r="Y1303" s="33"/>
      <c r="Z1303" s="33"/>
      <c r="AA1303" s="33"/>
      <c r="AB1303" s="33"/>
      <c r="AC1303" s="33"/>
    </row>
    <row r="1305" spans="1:29" x14ac:dyDescent="0.3">
      <c r="A1305" s="69" t="s">
        <v>134</v>
      </c>
      <c r="B1305" s="69" t="s">
        <v>135</v>
      </c>
      <c r="C1305" s="69" t="s">
        <v>4</v>
      </c>
      <c r="D1305" s="97"/>
      <c r="E1305" s="97"/>
      <c r="F1305" s="69" t="s">
        <v>136</v>
      </c>
      <c r="G1305" s="69" t="s">
        <v>6</v>
      </c>
      <c r="H1305" s="82"/>
    </row>
    <row r="1306" spans="1:29" x14ac:dyDescent="0.3">
      <c r="A1306" s="94">
        <v>17891.45</v>
      </c>
      <c r="B1306" s="83">
        <v>17900</v>
      </c>
      <c r="C1306" s="95">
        <v>44980</v>
      </c>
      <c r="D1306" s="95"/>
      <c r="E1306" s="33"/>
      <c r="F1306" s="98">
        <v>44963</v>
      </c>
      <c r="G1306" s="96">
        <v>0.60513888888888889</v>
      </c>
      <c r="H1306" s="112"/>
    </row>
    <row r="1307" spans="1:29" x14ac:dyDescent="0.3">
      <c r="A1307" s="91" t="s">
        <v>128</v>
      </c>
      <c r="B1307" s="92" t="s">
        <v>121</v>
      </c>
      <c r="C1307" s="92" t="s">
        <v>122</v>
      </c>
      <c r="D1307" s="92" t="s">
        <v>123</v>
      </c>
      <c r="E1307" s="92" t="s">
        <v>124</v>
      </c>
      <c r="F1307" s="92" t="s">
        <v>125</v>
      </c>
      <c r="G1307" s="92" t="s">
        <v>126</v>
      </c>
      <c r="H1307" s="92"/>
    </row>
    <row r="1308" spans="1:29" x14ac:dyDescent="0.3">
      <c r="A1308" s="68" t="s">
        <v>44</v>
      </c>
      <c r="B1308" s="68" t="s">
        <v>33</v>
      </c>
      <c r="C1308" s="68" t="s">
        <v>32</v>
      </c>
      <c r="D1308" s="68" t="s">
        <v>113</v>
      </c>
      <c r="E1308" s="68" t="s">
        <v>115</v>
      </c>
      <c r="F1308" s="68" t="s">
        <v>112</v>
      </c>
      <c r="G1308" s="68" t="s">
        <v>114</v>
      </c>
      <c r="H1308" s="82"/>
      <c r="P1308" s="21"/>
      <c r="Q1308" s="106">
        <f>+SUM(Q1309:Q1324)</f>
        <v>-98.399999999999949</v>
      </c>
      <c r="R1308" s="106">
        <f t="shared" ref="R1308:V1308" si="563">+SUM(R1309:R1324)</f>
        <v>1.9400000000000013</v>
      </c>
      <c r="S1308" s="106">
        <f t="shared" si="563"/>
        <v>211.99999999999994</v>
      </c>
      <c r="T1308" s="106">
        <f t="shared" si="563"/>
        <v>65.499999999999886</v>
      </c>
      <c r="U1308" s="106">
        <f t="shared" si="563"/>
        <v>-72.500000000000114</v>
      </c>
      <c r="V1308" s="106">
        <f t="shared" si="563"/>
        <v>-7</v>
      </c>
      <c r="W1308" s="33"/>
      <c r="X1308" s="33"/>
      <c r="Y1308" s="33"/>
      <c r="Z1308" s="33"/>
      <c r="AA1308" s="33"/>
      <c r="AB1308" s="33"/>
      <c r="AC1308" s="33"/>
    </row>
    <row r="1309" spans="1:29" x14ac:dyDescent="0.3">
      <c r="A1309" s="67">
        <v>17400</v>
      </c>
      <c r="B1309" s="85">
        <v>-28.799999999999955</v>
      </c>
      <c r="C1309" s="85">
        <v>-0.14999999999999858</v>
      </c>
      <c r="D1309" s="85">
        <v>28</v>
      </c>
      <c r="E1309" s="85">
        <v>19.499999999999972</v>
      </c>
      <c r="F1309" s="85">
        <v>-5.5</v>
      </c>
      <c r="G1309" s="85">
        <v>-0.5</v>
      </c>
      <c r="H1309" s="113"/>
      <c r="I1309" s="105">
        <f t="shared" ref="I1309:N1309" si="564">Q1308</f>
        <v>-98.399999999999949</v>
      </c>
      <c r="J1309" s="105">
        <f t="shared" si="564"/>
        <v>1.9400000000000013</v>
      </c>
      <c r="K1309" s="105">
        <f t="shared" si="564"/>
        <v>211.99999999999994</v>
      </c>
      <c r="L1309" s="105">
        <f t="shared" si="564"/>
        <v>65.499999999999886</v>
      </c>
      <c r="M1309" s="105">
        <f t="shared" si="564"/>
        <v>-72.500000000000114</v>
      </c>
      <c r="N1309" s="105">
        <f t="shared" si="564"/>
        <v>-7</v>
      </c>
      <c r="P1309" s="21" t="str">
        <f>IF(A1309&gt;=$B$1306,"A","B")</f>
        <v>B</v>
      </c>
      <c r="Q1309" s="85">
        <f t="shared" ref="Q1309:V1324" si="565">IF($P1309="B",B1309,0)</f>
        <v>-28.799999999999955</v>
      </c>
      <c r="R1309" s="85">
        <f t="shared" si="565"/>
        <v>-0.14999999999999858</v>
      </c>
      <c r="S1309" s="85">
        <f t="shared" si="565"/>
        <v>28</v>
      </c>
      <c r="T1309" s="85">
        <f t="shared" si="565"/>
        <v>19.499999999999972</v>
      </c>
      <c r="U1309" s="85">
        <f t="shared" si="565"/>
        <v>-5.5</v>
      </c>
      <c r="V1309" s="85">
        <f t="shared" si="565"/>
        <v>-0.5</v>
      </c>
      <c r="W1309" s="33"/>
      <c r="X1309" s="85">
        <f>IF($P1309="A",B1309,0)</f>
        <v>0</v>
      </c>
      <c r="Y1309" s="85">
        <f t="shared" ref="Y1309:AC1324" si="566">IF($P1309="A",C1309,0)</f>
        <v>0</v>
      </c>
      <c r="Z1309" s="85">
        <f t="shared" si="566"/>
        <v>0</v>
      </c>
      <c r="AA1309" s="85">
        <f t="shared" si="566"/>
        <v>0</v>
      </c>
      <c r="AB1309" s="85">
        <f t="shared" si="566"/>
        <v>0</v>
      </c>
      <c r="AC1309" s="85">
        <f t="shared" si="566"/>
        <v>0</v>
      </c>
    </row>
    <row r="1310" spans="1:29" x14ac:dyDescent="0.3">
      <c r="A1310" s="67">
        <v>17500</v>
      </c>
      <c r="B1310" s="85">
        <v>-19.599999999999966</v>
      </c>
      <c r="C1310" s="85">
        <v>0.84999999999999964</v>
      </c>
      <c r="D1310" s="85">
        <v>70</v>
      </c>
      <c r="E1310" s="85">
        <v>25.499999999999972</v>
      </c>
      <c r="F1310" s="85">
        <v>-29.5</v>
      </c>
      <c r="G1310" s="85">
        <v>-1.5</v>
      </c>
      <c r="H1310" s="113"/>
      <c r="P1310" s="21" t="str">
        <f t="shared" ref="P1310:P1324" si="567">IF(A1310&gt;=$B$1306,"A","B")</f>
        <v>B</v>
      </c>
      <c r="Q1310" s="85">
        <f t="shared" si="565"/>
        <v>-19.599999999999966</v>
      </c>
      <c r="R1310" s="85">
        <f t="shared" si="565"/>
        <v>0.84999999999999964</v>
      </c>
      <c r="S1310" s="85">
        <f t="shared" si="565"/>
        <v>70</v>
      </c>
      <c r="T1310" s="85">
        <f t="shared" si="565"/>
        <v>25.499999999999972</v>
      </c>
      <c r="U1310" s="85">
        <f t="shared" si="565"/>
        <v>-29.5</v>
      </c>
      <c r="V1310" s="85">
        <f t="shared" si="565"/>
        <v>-1.5</v>
      </c>
      <c r="W1310" s="33"/>
      <c r="X1310" s="85">
        <f t="shared" ref="X1310:X1324" si="568">IF($P1310="A",B1310,0)</f>
        <v>0</v>
      </c>
      <c r="Y1310" s="85">
        <f t="shared" si="566"/>
        <v>0</v>
      </c>
      <c r="Z1310" s="85">
        <f t="shared" si="566"/>
        <v>0</v>
      </c>
      <c r="AA1310" s="85">
        <f t="shared" si="566"/>
        <v>0</v>
      </c>
      <c r="AB1310" s="85">
        <f t="shared" si="566"/>
        <v>0</v>
      </c>
      <c r="AC1310" s="85">
        <f t="shared" si="566"/>
        <v>0</v>
      </c>
    </row>
    <row r="1311" spans="1:29" x14ac:dyDescent="0.3">
      <c r="A1311" s="67">
        <v>17600</v>
      </c>
      <c r="B1311" s="85">
        <v>-22.050000000000011</v>
      </c>
      <c r="C1311" s="85">
        <v>0.22000000000000064</v>
      </c>
      <c r="D1311" s="85">
        <v>44.499999999999943</v>
      </c>
      <c r="E1311" s="85">
        <v>20.499999999999943</v>
      </c>
      <c r="F1311" s="85">
        <v>-12</v>
      </c>
      <c r="G1311" s="85">
        <v>-1.5</v>
      </c>
      <c r="H1311" s="113"/>
      <c r="P1311" s="21" t="str">
        <f t="shared" si="567"/>
        <v>B</v>
      </c>
      <c r="Q1311" s="85">
        <f t="shared" si="565"/>
        <v>-22.050000000000011</v>
      </c>
      <c r="R1311" s="85">
        <f t="shared" si="565"/>
        <v>0.22000000000000064</v>
      </c>
      <c r="S1311" s="85">
        <f t="shared" si="565"/>
        <v>44.499999999999943</v>
      </c>
      <c r="T1311" s="85">
        <f t="shared" si="565"/>
        <v>20.499999999999943</v>
      </c>
      <c r="U1311" s="85">
        <f t="shared" si="565"/>
        <v>-12</v>
      </c>
      <c r="V1311" s="85">
        <f t="shared" si="565"/>
        <v>-1.5</v>
      </c>
      <c r="W1311" s="33"/>
      <c r="X1311" s="85">
        <f t="shared" si="568"/>
        <v>0</v>
      </c>
      <c r="Y1311" s="85">
        <f t="shared" si="566"/>
        <v>0</v>
      </c>
      <c r="Z1311" s="85">
        <f t="shared" si="566"/>
        <v>0</v>
      </c>
      <c r="AA1311" s="85">
        <f t="shared" si="566"/>
        <v>0</v>
      </c>
      <c r="AB1311" s="85">
        <f t="shared" si="566"/>
        <v>0</v>
      </c>
      <c r="AC1311" s="85">
        <f t="shared" si="566"/>
        <v>0</v>
      </c>
    </row>
    <row r="1312" spans="1:29" x14ac:dyDescent="0.3">
      <c r="A1312" s="67">
        <v>17700</v>
      </c>
      <c r="B1312" s="85">
        <v>-15</v>
      </c>
      <c r="C1312" s="85">
        <v>0.56999999999999851</v>
      </c>
      <c r="D1312" s="85">
        <v>43</v>
      </c>
      <c r="E1312" s="85">
        <v>5</v>
      </c>
      <c r="F1312" s="85">
        <v>-16.5</v>
      </c>
      <c r="G1312" s="85">
        <v>-2</v>
      </c>
      <c r="H1312" s="113"/>
      <c r="P1312" s="21" t="str">
        <f t="shared" si="567"/>
        <v>B</v>
      </c>
      <c r="Q1312" s="85">
        <f t="shared" si="565"/>
        <v>-15</v>
      </c>
      <c r="R1312" s="85">
        <f t="shared" si="565"/>
        <v>0.56999999999999851</v>
      </c>
      <c r="S1312" s="85">
        <f t="shared" si="565"/>
        <v>43</v>
      </c>
      <c r="T1312" s="85">
        <f t="shared" si="565"/>
        <v>5</v>
      </c>
      <c r="U1312" s="85">
        <f t="shared" si="565"/>
        <v>-16.5</v>
      </c>
      <c r="V1312" s="85">
        <f t="shared" si="565"/>
        <v>-2</v>
      </c>
      <c r="W1312" s="33"/>
      <c r="X1312" s="85">
        <f t="shared" si="568"/>
        <v>0</v>
      </c>
      <c r="Y1312" s="85">
        <f t="shared" si="566"/>
        <v>0</v>
      </c>
      <c r="Z1312" s="85">
        <f t="shared" si="566"/>
        <v>0</v>
      </c>
      <c r="AA1312" s="85">
        <f t="shared" si="566"/>
        <v>0</v>
      </c>
      <c r="AB1312" s="85">
        <f t="shared" si="566"/>
        <v>0</v>
      </c>
      <c r="AC1312" s="85">
        <f t="shared" si="566"/>
        <v>0</v>
      </c>
    </row>
    <row r="1313" spans="1:29" x14ac:dyDescent="0.3">
      <c r="A1313" s="67">
        <v>17800</v>
      </c>
      <c r="B1313" s="85">
        <v>-12.950000000000017</v>
      </c>
      <c r="C1313" s="85">
        <v>0.45000000000000107</v>
      </c>
      <c r="D1313" s="85">
        <v>26.5</v>
      </c>
      <c r="E1313" s="85">
        <v>-5</v>
      </c>
      <c r="F1313" s="85">
        <v>-9.0000000000001137</v>
      </c>
      <c r="G1313" s="85">
        <v>-1.5</v>
      </c>
      <c r="H1313" s="113"/>
      <c r="P1313" s="21" t="str">
        <f t="shared" si="567"/>
        <v>B</v>
      </c>
      <c r="Q1313" s="85">
        <f t="shared" si="565"/>
        <v>-12.950000000000017</v>
      </c>
      <c r="R1313" s="85">
        <f t="shared" si="565"/>
        <v>0.45000000000000107</v>
      </c>
      <c r="S1313" s="85">
        <f t="shared" si="565"/>
        <v>26.5</v>
      </c>
      <c r="T1313" s="85">
        <f t="shared" si="565"/>
        <v>-5</v>
      </c>
      <c r="U1313" s="85">
        <f t="shared" si="565"/>
        <v>-9.0000000000001137</v>
      </c>
      <c r="V1313" s="85">
        <f t="shared" si="565"/>
        <v>-1.5</v>
      </c>
      <c r="W1313" s="33"/>
      <c r="X1313" s="85">
        <f t="shared" si="568"/>
        <v>0</v>
      </c>
      <c r="Y1313" s="85">
        <f t="shared" si="566"/>
        <v>0</v>
      </c>
      <c r="Z1313" s="85">
        <f t="shared" si="566"/>
        <v>0</v>
      </c>
      <c r="AA1313" s="85">
        <f t="shared" si="566"/>
        <v>0</v>
      </c>
      <c r="AB1313" s="85">
        <f t="shared" si="566"/>
        <v>0</v>
      </c>
      <c r="AC1313" s="85">
        <f t="shared" si="566"/>
        <v>0</v>
      </c>
    </row>
    <row r="1314" spans="1:29" x14ac:dyDescent="0.3">
      <c r="A1314" s="67">
        <v>17900</v>
      </c>
      <c r="B1314" s="85">
        <v>-7.0999999999999943</v>
      </c>
      <c r="C1314" s="85">
        <v>0.62999999999999901</v>
      </c>
      <c r="D1314" s="85">
        <v>11.5</v>
      </c>
      <c r="E1314" s="85">
        <v>-25.5</v>
      </c>
      <c r="F1314" s="85">
        <v>-7.5000000000000568</v>
      </c>
      <c r="G1314" s="85">
        <v>-1.9999999999999964</v>
      </c>
      <c r="H1314" s="113"/>
      <c r="P1314" s="21" t="str">
        <f t="shared" si="567"/>
        <v>A</v>
      </c>
      <c r="Q1314" s="85">
        <f>IF($P1314="B",B1314,0)</f>
        <v>0</v>
      </c>
      <c r="R1314" s="85">
        <f t="shared" si="565"/>
        <v>0</v>
      </c>
      <c r="S1314" s="85">
        <f t="shared" si="565"/>
        <v>0</v>
      </c>
      <c r="T1314" s="85">
        <f t="shared" si="565"/>
        <v>0</v>
      </c>
      <c r="U1314" s="85">
        <f t="shared" si="565"/>
        <v>0</v>
      </c>
      <c r="V1314" s="85">
        <f t="shared" si="565"/>
        <v>0</v>
      </c>
      <c r="W1314" s="33"/>
      <c r="X1314" s="85">
        <f t="shared" si="568"/>
        <v>-7.0999999999999943</v>
      </c>
      <c r="Y1314" s="85">
        <f t="shared" si="566"/>
        <v>0.62999999999999901</v>
      </c>
      <c r="Z1314" s="85">
        <f t="shared" si="566"/>
        <v>11.5</v>
      </c>
      <c r="AA1314" s="85">
        <f t="shared" si="566"/>
        <v>-25.5</v>
      </c>
      <c r="AB1314" s="85">
        <f t="shared" si="566"/>
        <v>-7.5000000000000568</v>
      </c>
      <c r="AC1314" s="85">
        <f t="shared" si="566"/>
        <v>-1.9999999999999964</v>
      </c>
    </row>
    <row r="1315" spans="1:29" x14ac:dyDescent="0.3">
      <c r="A1315" s="67">
        <v>18000</v>
      </c>
      <c r="B1315" s="85">
        <v>-4.7499999999999858</v>
      </c>
      <c r="C1315" s="85">
        <v>0.57999999999999829</v>
      </c>
      <c r="D1315" s="85">
        <v>-2.5</v>
      </c>
      <c r="E1315" s="85">
        <v>-34.5</v>
      </c>
      <c r="F1315" s="85">
        <v>-2</v>
      </c>
      <c r="G1315" s="85">
        <v>-1.5</v>
      </c>
      <c r="H1315" s="113"/>
      <c r="P1315" s="21" t="str">
        <f t="shared" si="567"/>
        <v>A</v>
      </c>
      <c r="Q1315" s="85">
        <f t="shared" ref="Q1315:Q1324" si="569">IF($P1315="B",B1315,0)</f>
        <v>0</v>
      </c>
      <c r="R1315" s="85">
        <f t="shared" si="565"/>
        <v>0</v>
      </c>
      <c r="S1315" s="85">
        <f t="shared" si="565"/>
        <v>0</v>
      </c>
      <c r="T1315" s="85">
        <f t="shared" si="565"/>
        <v>0</v>
      </c>
      <c r="U1315" s="85">
        <f t="shared" si="565"/>
        <v>0</v>
      </c>
      <c r="V1315" s="85">
        <f t="shared" si="565"/>
        <v>0</v>
      </c>
      <c r="W1315" s="33"/>
      <c r="X1315" s="85">
        <f t="shared" si="568"/>
        <v>-4.7499999999999858</v>
      </c>
      <c r="Y1315" s="85">
        <f t="shared" si="566"/>
        <v>0.57999999999999829</v>
      </c>
      <c r="Z1315" s="85">
        <f t="shared" si="566"/>
        <v>-2.5</v>
      </c>
      <c r="AA1315" s="85">
        <f t="shared" si="566"/>
        <v>-34.5</v>
      </c>
      <c r="AB1315" s="85">
        <f t="shared" si="566"/>
        <v>-2</v>
      </c>
      <c r="AC1315" s="85">
        <f t="shared" si="566"/>
        <v>-1.5</v>
      </c>
    </row>
    <row r="1316" spans="1:29" x14ac:dyDescent="0.3">
      <c r="A1316" s="67">
        <v>18100</v>
      </c>
      <c r="B1316" s="85">
        <v>-4.4000000000000057</v>
      </c>
      <c r="C1316" s="85">
        <v>0.40000000000000036</v>
      </c>
      <c r="D1316" s="85">
        <v>-12.5</v>
      </c>
      <c r="E1316" s="85">
        <v>-33.5</v>
      </c>
      <c r="F1316" s="85">
        <v>5</v>
      </c>
      <c r="G1316" s="85">
        <v>-1.5</v>
      </c>
      <c r="H1316" s="113"/>
      <c r="P1316" s="21" t="str">
        <f t="shared" si="567"/>
        <v>A</v>
      </c>
      <c r="Q1316" s="85">
        <f t="shared" si="569"/>
        <v>0</v>
      </c>
      <c r="R1316" s="85">
        <f t="shared" si="565"/>
        <v>0</v>
      </c>
      <c r="S1316" s="85">
        <f t="shared" si="565"/>
        <v>0</v>
      </c>
      <c r="T1316" s="85">
        <f t="shared" si="565"/>
        <v>0</v>
      </c>
      <c r="U1316" s="85">
        <f t="shared" si="565"/>
        <v>0</v>
      </c>
      <c r="V1316" s="85">
        <f t="shared" si="565"/>
        <v>0</v>
      </c>
      <c r="W1316" s="33"/>
      <c r="X1316" s="85">
        <f t="shared" si="568"/>
        <v>-4.4000000000000057</v>
      </c>
      <c r="Y1316" s="85">
        <f t="shared" si="566"/>
        <v>0.40000000000000036</v>
      </c>
      <c r="Z1316" s="85">
        <f t="shared" si="566"/>
        <v>-12.5</v>
      </c>
      <c r="AA1316" s="85">
        <f t="shared" si="566"/>
        <v>-33.5</v>
      </c>
      <c r="AB1316" s="85">
        <f t="shared" si="566"/>
        <v>5</v>
      </c>
      <c r="AC1316" s="85">
        <f t="shared" si="566"/>
        <v>-1.5</v>
      </c>
    </row>
    <row r="1317" spans="1:29" x14ac:dyDescent="0.3">
      <c r="A1317" s="67">
        <v>18200</v>
      </c>
      <c r="B1317" s="85">
        <v>-2.9500000000000028</v>
      </c>
      <c r="C1317" s="85">
        <v>0.35000000000000142</v>
      </c>
      <c r="D1317" s="85">
        <v>-17.5</v>
      </c>
      <c r="E1317" s="85">
        <v>-32.999999999999943</v>
      </c>
      <c r="F1317" s="85">
        <v>7.5</v>
      </c>
      <c r="G1317" s="85">
        <v>-1</v>
      </c>
      <c r="H1317" s="113"/>
      <c r="P1317" s="21" t="str">
        <f t="shared" si="567"/>
        <v>A</v>
      </c>
      <c r="Q1317" s="85">
        <f t="shared" si="569"/>
        <v>0</v>
      </c>
      <c r="R1317" s="85">
        <f t="shared" si="565"/>
        <v>0</v>
      </c>
      <c r="S1317" s="85">
        <f t="shared" si="565"/>
        <v>0</v>
      </c>
      <c r="T1317" s="85">
        <f t="shared" si="565"/>
        <v>0</v>
      </c>
      <c r="U1317" s="85">
        <f t="shared" si="565"/>
        <v>0</v>
      </c>
      <c r="V1317" s="85">
        <f t="shared" si="565"/>
        <v>0</v>
      </c>
      <c r="W1317" s="33"/>
      <c r="X1317" s="85">
        <f t="shared" si="568"/>
        <v>-2.9500000000000028</v>
      </c>
      <c r="Y1317" s="85">
        <f t="shared" si="566"/>
        <v>0.35000000000000142</v>
      </c>
      <c r="Z1317" s="85">
        <f t="shared" si="566"/>
        <v>-17.5</v>
      </c>
      <c r="AA1317" s="85">
        <f t="shared" si="566"/>
        <v>-32.999999999999943</v>
      </c>
      <c r="AB1317" s="85">
        <f t="shared" si="566"/>
        <v>7.5</v>
      </c>
      <c r="AC1317" s="85">
        <f t="shared" si="566"/>
        <v>-1</v>
      </c>
    </row>
    <row r="1318" spans="1:29" x14ac:dyDescent="0.3">
      <c r="A1318" s="67">
        <v>18300</v>
      </c>
      <c r="B1318" s="85">
        <v>-2.0499999999999972</v>
      </c>
      <c r="C1318" s="85">
        <v>0.27999999999999936</v>
      </c>
      <c r="D1318" s="85">
        <v>-19</v>
      </c>
      <c r="E1318" s="85">
        <v>-28.5</v>
      </c>
      <c r="F1318" s="85">
        <v>8.5</v>
      </c>
      <c r="G1318" s="85">
        <v>-1</v>
      </c>
      <c r="H1318" s="113"/>
      <c r="P1318" s="21" t="str">
        <f t="shared" si="567"/>
        <v>A</v>
      </c>
      <c r="Q1318" s="85">
        <f t="shared" si="569"/>
        <v>0</v>
      </c>
      <c r="R1318" s="85">
        <f t="shared" si="565"/>
        <v>0</v>
      </c>
      <c r="S1318" s="85">
        <f t="shared" si="565"/>
        <v>0</v>
      </c>
      <c r="T1318" s="85">
        <f t="shared" si="565"/>
        <v>0</v>
      </c>
      <c r="U1318" s="85">
        <f t="shared" si="565"/>
        <v>0</v>
      </c>
      <c r="V1318" s="85">
        <f t="shared" si="565"/>
        <v>0</v>
      </c>
      <c r="W1318" s="33"/>
      <c r="X1318" s="85">
        <f t="shared" si="568"/>
        <v>-2.0499999999999972</v>
      </c>
      <c r="Y1318" s="85">
        <f t="shared" si="566"/>
        <v>0.27999999999999936</v>
      </c>
      <c r="Z1318" s="85">
        <f t="shared" si="566"/>
        <v>-19</v>
      </c>
      <c r="AA1318" s="85">
        <f t="shared" si="566"/>
        <v>-28.5</v>
      </c>
      <c r="AB1318" s="85">
        <f t="shared" si="566"/>
        <v>8.5</v>
      </c>
      <c r="AC1318" s="85">
        <f t="shared" si="566"/>
        <v>-1</v>
      </c>
    </row>
    <row r="1319" spans="1:29" x14ac:dyDescent="0.3">
      <c r="A1319" s="67">
        <v>18400</v>
      </c>
      <c r="B1319" s="85">
        <v>1.1999999999999993</v>
      </c>
      <c r="C1319" s="85">
        <v>0.62000000000000099</v>
      </c>
      <c r="D1319" s="85">
        <v>1</v>
      </c>
      <c r="E1319" s="85">
        <v>-17.999999999999972</v>
      </c>
      <c r="F1319" s="85">
        <v>-5.5</v>
      </c>
      <c r="G1319" s="85">
        <v>0</v>
      </c>
      <c r="H1319" s="113"/>
      <c r="P1319" s="21" t="str">
        <f t="shared" si="567"/>
        <v>A</v>
      </c>
      <c r="Q1319" s="85">
        <f t="shared" si="569"/>
        <v>0</v>
      </c>
      <c r="R1319" s="85">
        <f t="shared" si="565"/>
        <v>0</v>
      </c>
      <c r="S1319" s="85">
        <f t="shared" si="565"/>
        <v>0</v>
      </c>
      <c r="T1319" s="85">
        <f t="shared" si="565"/>
        <v>0</v>
      </c>
      <c r="U1319" s="85">
        <f t="shared" si="565"/>
        <v>0</v>
      </c>
      <c r="V1319" s="85">
        <f t="shared" si="565"/>
        <v>0</v>
      </c>
      <c r="W1319" s="33"/>
      <c r="X1319" s="85">
        <f t="shared" si="568"/>
        <v>1.1999999999999993</v>
      </c>
      <c r="Y1319" s="85">
        <f t="shared" si="566"/>
        <v>0.62000000000000099</v>
      </c>
      <c r="Z1319" s="85">
        <f t="shared" si="566"/>
        <v>1</v>
      </c>
      <c r="AA1319" s="85">
        <f t="shared" si="566"/>
        <v>-17.999999999999972</v>
      </c>
      <c r="AB1319" s="85">
        <f t="shared" si="566"/>
        <v>-5.5</v>
      </c>
      <c r="AC1319" s="85">
        <f t="shared" si="566"/>
        <v>0</v>
      </c>
    </row>
    <row r="1320" spans="1:29" x14ac:dyDescent="0.3">
      <c r="A1320" s="67">
        <v>18500</v>
      </c>
      <c r="B1320" s="85">
        <v>1.5500000000000007</v>
      </c>
      <c r="C1320" s="85">
        <v>0.69000000000000128</v>
      </c>
      <c r="D1320" s="85">
        <v>9.5</v>
      </c>
      <c r="E1320" s="85">
        <v>-7.5000000000000568</v>
      </c>
      <c r="F1320" s="85">
        <v>-9</v>
      </c>
      <c r="G1320" s="85">
        <v>0</v>
      </c>
      <c r="H1320" s="113"/>
      <c r="P1320" s="21" t="str">
        <f t="shared" si="567"/>
        <v>A</v>
      </c>
      <c r="Q1320" s="85">
        <f t="shared" si="569"/>
        <v>0</v>
      </c>
      <c r="R1320" s="85">
        <f t="shared" si="565"/>
        <v>0</v>
      </c>
      <c r="S1320" s="85">
        <f t="shared" si="565"/>
        <v>0</v>
      </c>
      <c r="T1320" s="85">
        <f t="shared" si="565"/>
        <v>0</v>
      </c>
      <c r="U1320" s="85">
        <f t="shared" si="565"/>
        <v>0</v>
      </c>
      <c r="V1320" s="85">
        <f t="shared" si="565"/>
        <v>0</v>
      </c>
      <c r="W1320" s="33"/>
      <c r="X1320" s="85">
        <f t="shared" si="568"/>
        <v>1.5500000000000007</v>
      </c>
      <c r="Y1320" s="85">
        <f t="shared" si="566"/>
        <v>0.69000000000000128</v>
      </c>
      <c r="Z1320" s="85">
        <f t="shared" si="566"/>
        <v>9.5</v>
      </c>
      <c r="AA1320" s="85">
        <f t="shared" si="566"/>
        <v>-7.5000000000000568</v>
      </c>
      <c r="AB1320" s="85">
        <f t="shared" si="566"/>
        <v>-9</v>
      </c>
      <c r="AC1320" s="85">
        <f t="shared" si="566"/>
        <v>0</v>
      </c>
    </row>
    <row r="1321" spans="1:29" x14ac:dyDescent="0.3">
      <c r="A1321" s="67">
        <v>18600</v>
      </c>
      <c r="B1321" s="85">
        <v>0.34999999999999964</v>
      </c>
      <c r="C1321" s="85">
        <v>0.44999999999999929</v>
      </c>
      <c r="D1321" s="85">
        <v>2</v>
      </c>
      <c r="E1321" s="85">
        <v>-5.5000000000000142</v>
      </c>
      <c r="F1321" s="85">
        <v>-2.5</v>
      </c>
      <c r="G1321" s="85">
        <v>0</v>
      </c>
      <c r="H1321" s="113"/>
      <c r="P1321" s="21" t="str">
        <f t="shared" si="567"/>
        <v>A</v>
      </c>
      <c r="Q1321" s="85">
        <f t="shared" si="569"/>
        <v>0</v>
      </c>
      <c r="R1321" s="85">
        <f t="shared" si="565"/>
        <v>0</v>
      </c>
      <c r="S1321" s="85">
        <f t="shared" si="565"/>
        <v>0</v>
      </c>
      <c r="T1321" s="85">
        <f t="shared" si="565"/>
        <v>0</v>
      </c>
      <c r="U1321" s="85">
        <f t="shared" si="565"/>
        <v>0</v>
      </c>
      <c r="V1321" s="85">
        <f t="shared" si="565"/>
        <v>0</v>
      </c>
      <c r="W1321" s="33"/>
      <c r="X1321" s="85">
        <f t="shared" si="568"/>
        <v>0.34999999999999964</v>
      </c>
      <c r="Y1321" s="85">
        <f t="shared" si="566"/>
        <v>0.44999999999999929</v>
      </c>
      <c r="Z1321" s="85">
        <f t="shared" si="566"/>
        <v>2</v>
      </c>
      <c r="AA1321" s="85">
        <f t="shared" si="566"/>
        <v>-5.5000000000000142</v>
      </c>
      <c r="AB1321" s="85">
        <f t="shared" si="566"/>
        <v>-2.5</v>
      </c>
      <c r="AC1321" s="85">
        <f t="shared" si="566"/>
        <v>0</v>
      </c>
    </row>
    <row r="1322" spans="1:29" x14ac:dyDescent="0.3">
      <c r="A1322" s="67">
        <v>18700</v>
      </c>
      <c r="B1322" s="85">
        <v>4.9999999999999822E-2</v>
      </c>
      <c r="C1322" s="85">
        <v>0.33000000000000007</v>
      </c>
      <c r="D1322" s="85">
        <v>-1</v>
      </c>
      <c r="E1322" s="85">
        <v>-4.4999999999999858</v>
      </c>
      <c r="F1322" s="85">
        <v>0</v>
      </c>
      <c r="G1322" s="85">
        <v>0</v>
      </c>
      <c r="H1322" s="113"/>
      <c r="P1322" s="21" t="str">
        <f t="shared" si="567"/>
        <v>A</v>
      </c>
      <c r="Q1322" s="85">
        <f t="shared" si="569"/>
        <v>0</v>
      </c>
      <c r="R1322" s="85">
        <f t="shared" si="565"/>
        <v>0</v>
      </c>
      <c r="S1322" s="85">
        <f t="shared" si="565"/>
        <v>0</v>
      </c>
      <c r="T1322" s="85">
        <f t="shared" si="565"/>
        <v>0</v>
      </c>
      <c r="U1322" s="85">
        <f t="shared" si="565"/>
        <v>0</v>
      </c>
      <c r="V1322" s="85">
        <f t="shared" si="565"/>
        <v>0</v>
      </c>
      <c r="W1322" s="33"/>
      <c r="X1322" s="85">
        <f t="shared" si="568"/>
        <v>4.9999999999999822E-2</v>
      </c>
      <c r="Y1322" s="85">
        <f t="shared" si="566"/>
        <v>0.33000000000000007</v>
      </c>
      <c r="Z1322" s="85">
        <f t="shared" si="566"/>
        <v>-1</v>
      </c>
      <c r="AA1322" s="85">
        <f t="shared" si="566"/>
        <v>-4.4999999999999858</v>
      </c>
      <c r="AB1322" s="85">
        <f t="shared" si="566"/>
        <v>0</v>
      </c>
      <c r="AC1322" s="85">
        <f t="shared" si="566"/>
        <v>0</v>
      </c>
    </row>
    <row r="1323" spans="1:29" x14ac:dyDescent="0.3">
      <c r="A1323" s="67">
        <v>18800</v>
      </c>
      <c r="B1323" s="85">
        <v>0.35000000000000053</v>
      </c>
      <c r="C1323" s="85">
        <v>0.46999999999999886</v>
      </c>
      <c r="D1323" s="85">
        <v>4</v>
      </c>
      <c r="E1323" s="85">
        <v>-1</v>
      </c>
      <c r="F1323" s="85">
        <v>-3</v>
      </c>
      <c r="G1323" s="85">
        <v>0</v>
      </c>
      <c r="H1323" s="113"/>
      <c r="P1323" s="21" t="str">
        <f t="shared" si="567"/>
        <v>A</v>
      </c>
      <c r="Q1323" s="85">
        <f t="shared" si="569"/>
        <v>0</v>
      </c>
      <c r="R1323" s="85">
        <f t="shared" si="565"/>
        <v>0</v>
      </c>
      <c r="S1323" s="85">
        <f t="shared" si="565"/>
        <v>0</v>
      </c>
      <c r="T1323" s="85">
        <f t="shared" si="565"/>
        <v>0</v>
      </c>
      <c r="U1323" s="85">
        <f t="shared" si="565"/>
        <v>0</v>
      </c>
      <c r="V1323" s="85">
        <f t="shared" si="565"/>
        <v>0</v>
      </c>
      <c r="W1323" s="33"/>
      <c r="X1323" s="85">
        <f t="shared" si="568"/>
        <v>0.35000000000000053</v>
      </c>
      <c r="Y1323" s="85">
        <f t="shared" si="566"/>
        <v>0.46999999999999886</v>
      </c>
      <c r="Z1323" s="85">
        <f t="shared" si="566"/>
        <v>4</v>
      </c>
      <c r="AA1323" s="85">
        <f t="shared" si="566"/>
        <v>-1</v>
      </c>
      <c r="AB1323" s="85">
        <f t="shared" si="566"/>
        <v>-3</v>
      </c>
      <c r="AC1323" s="85">
        <f t="shared" si="566"/>
        <v>0</v>
      </c>
    </row>
    <row r="1324" spans="1:29" x14ac:dyDescent="0.3">
      <c r="A1324" s="67">
        <v>18900</v>
      </c>
      <c r="B1324" s="85">
        <v>0.54999999999999982</v>
      </c>
      <c r="C1324" s="85">
        <v>0.58000000000000007</v>
      </c>
      <c r="D1324" s="85">
        <v>7.5</v>
      </c>
      <c r="E1324" s="85">
        <v>1.5</v>
      </c>
      <c r="F1324" s="85">
        <v>-5</v>
      </c>
      <c r="G1324" s="85">
        <v>0</v>
      </c>
      <c r="H1324" s="113"/>
      <c r="P1324" s="21" t="str">
        <f t="shared" si="567"/>
        <v>A</v>
      </c>
      <c r="Q1324" s="85">
        <f t="shared" si="569"/>
        <v>0</v>
      </c>
      <c r="R1324" s="85">
        <f t="shared" si="565"/>
        <v>0</v>
      </c>
      <c r="S1324" s="85">
        <f t="shared" si="565"/>
        <v>0</v>
      </c>
      <c r="T1324" s="85">
        <f t="shared" si="565"/>
        <v>0</v>
      </c>
      <c r="U1324" s="85">
        <f t="shared" si="565"/>
        <v>0</v>
      </c>
      <c r="V1324" s="85">
        <f t="shared" si="565"/>
        <v>0</v>
      </c>
      <c r="W1324" s="33"/>
      <c r="X1324" s="85">
        <f t="shared" si="568"/>
        <v>0.54999999999999982</v>
      </c>
      <c r="Y1324" s="85">
        <f t="shared" si="566"/>
        <v>0.58000000000000007</v>
      </c>
      <c r="Z1324" s="85">
        <f t="shared" si="566"/>
        <v>7.5</v>
      </c>
      <c r="AA1324" s="85">
        <f t="shared" si="566"/>
        <v>1.5</v>
      </c>
      <c r="AB1324" s="85">
        <f t="shared" si="566"/>
        <v>-5</v>
      </c>
      <c r="AC1324" s="85">
        <f t="shared" si="566"/>
        <v>0</v>
      </c>
    </row>
    <row r="1325" spans="1:29" x14ac:dyDescent="0.3">
      <c r="A1325" s="68" t="s">
        <v>120</v>
      </c>
      <c r="B1325" s="86">
        <v>-30.15</v>
      </c>
      <c r="C1325" s="86">
        <v>5.83</v>
      </c>
      <c r="D1325" s="86">
        <v>9.5</v>
      </c>
      <c r="E1325" s="86">
        <v>-195</v>
      </c>
      <c r="F1325" s="86">
        <v>-22.500000000000171</v>
      </c>
      <c r="G1325" s="86">
        <v>-8.4999999999999964</v>
      </c>
      <c r="H1325" s="89"/>
      <c r="I1325" s="105">
        <f>X1325</f>
        <v>-17.199999999999982</v>
      </c>
      <c r="J1325" s="105">
        <f>Y1325</f>
        <v>5.379999999999999</v>
      </c>
      <c r="K1325" s="105">
        <f>Z1325</f>
        <v>-17</v>
      </c>
      <c r="L1325" s="105">
        <f>AA1325</f>
        <v>-190</v>
      </c>
      <c r="M1325" s="105">
        <f t="shared" ref="M1325:N1325" si="570">AB1325</f>
        <v>-13.500000000000057</v>
      </c>
      <c r="N1325" s="105">
        <f t="shared" si="570"/>
        <v>-6.9999999999999964</v>
      </c>
      <c r="P1325" s="21"/>
      <c r="Q1325" s="33"/>
      <c r="R1325" s="33"/>
      <c r="S1325" s="33"/>
      <c r="T1325" s="33"/>
      <c r="U1325" s="33"/>
      <c r="V1325" s="33"/>
      <c r="W1325" s="33"/>
      <c r="X1325" s="106">
        <f>SUM(X1309:X1324)</f>
        <v>-17.199999999999982</v>
      </c>
      <c r="Y1325" s="106">
        <f t="shared" ref="Y1325:AC1325" si="571">SUM(Y1309:Y1324)</f>
        <v>5.379999999999999</v>
      </c>
      <c r="Z1325" s="106">
        <f t="shared" si="571"/>
        <v>-17</v>
      </c>
      <c r="AA1325" s="106">
        <f t="shared" si="571"/>
        <v>-190</v>
      </c>
      <c r="AB1325" s="106">
        <f t="shared" si="571"/>
        <v>-13.500000000000057</v>
      </c>
      <c r="AC1325" s="106">
        <f t="shared" si="571"/>
        <v>-6.9999999999999964</v>
      </c>
    </row>
    <row r="1326" spans="1:29" x14ac:dyDescent="0.3">
      <c r="A1326" s="82"/>
      <c r="B1326" s="89"/>
      <c r="C1326" s="89"/>
      <c r="D1326" s="89"/>
      <c r="E1326" s="89"/>
      <c r="F1326" s="89"/>
      <c r="G1326" s="89"/>
      <c r="H1326" s="89"/>
      <c r="P1326" s="21"/>
      <c r="Q1326" s="33"/>
      <c r="R1326" s="33"/>
      <c r="S1326" s="33"/>
      <c r="T1326" s="33"/>
      <c r="U1326" s="33"/>
      <c r="V1326" s="33"/>
      <c r="W1326" s="33"/>
      <c r="X1326" s="33"/>
      <c r="Y1326" s="33"/>
      <c r="Z1326" s="33"/>
      <c r="AA1326" s="33"/>
      <c r="AB1326" s="33"/>
      <c r="AC1326" s="33"/>
    </row>
    <row r="1327" spans="1:29" x14ac:dyDescent="0.3">
      <c r="A1327" s="92" t="s">
        <v>128</v>
      </c>
      <c r="B1327" s="92" t="s">
        <v>127</v>
      </c>
      <c r="C1327" s="92" t="s">
        <v>129</v>
      </c>
      <c r="D1327" s="92" t="s">
        <v>130</v>
      </c>
      <c r="E1327" s="92" t="s">
        <v>131</v>
      </c>
      <c r="F1327" s="92" t="s">
        <v>132</v>
      </c>
      <c r="G1327" s="92" t="s">
        <v>133</v>
      </c>
      <c r="H1327" s="92"/>
      <c r="P1327" s="21"/>
      <c r="Q1327" s="33"/>
      <c r="R1327" s="33"/>
      <c r="S1327" s="33"/>
      <c r="T1327" s="33"/>
      <c r="U1327" s="33"/>
      <c r="V1327" s="33"/>
      <c r="W1327" s="33"/>
      <c r="X1327" s="33"/>
      <c r="Y1327" s="33"/>
      <c r="Z1327" s="33"/>
      <c r="AA1327" s="33"/>
      <c r="AB1327" s="33"/>
      <c r="AC1327" s="33"/>
    </row>
    <row r="1328" spans="1:29" x14ac:dyDescent="0.3">
      <c r="A1328" s="68" t="s">
        <v>44</v>
      </c>
      <c r="B1328" s="68" t="s">
        <v>36</v>
      </c>
      <c r="C1328" s="68" t="s">
        <v>37</v>
      </c>
      <c r="D1328" s="68" t="s">
        <v>118</v>
      </c>
      <c r="E1328" s="68" t="s">
        <v>116</v>
      </c>
      <c r="F1328" s="68" t="s">
        <v>119</v>
      </c>
      <c r="G1328" s="68" t="s">
        <v>117</v>
      </c>
      <c r="H1328" s="82"/>
      <c r="P1328" s="21"/>
      <c r="Q1328" s="33"/>
      <c r="R1328" s="33"/>
      <c r="S1328" s="33"/>
      <c r="T1328" s="33"/>
      <c r="U1328" s="33"/>
      <c r="V1328" s="33"/>
      <c r="W1328" s="33"/>
      <c r="X1328" s="106">
        <f t="shared" ref="X1328:AC1328" si="572">SUM(X1329:X1344)</f>
        <v>127.84999999999997</v>
      </c>
      <c r="Y1328" s="106">
        <f t="shared" si="572"/>
        <v>6.5299999999999994</v>
      </c>
      <c r="Z1328" s="106">
        <f t="shared" si="572"/>
        <v>403.99999999999994</v>
      </c>
      <c r="AA1328" s="106">
        <f t="shared" si="572"/>
        <v>68.500000000000142</v>
      </c>
      <c r="AB1328" s="106">
        <f t="shared" si="572"/>
        <v>-215</v>
      </c>
      <c r="AC1328" s="106">
        <f t="shared" si="572"/>
        <v>-12.999999999999998</v>
      </c>
    </row>
    <row r="1329" spans="1:29" x14ac:dyDescent="0.3">
      <c r="A1329" s="67">
        <v>16900</v>
      </c>
      <c r="B1329" s="85">
        <v>3.25</v>
      </c>
      <c r="C1329" s="85">
        <v>0.53999999999999915</v>
      </c>
      <c r="D1329" s="85">
        <v>31.5</v>
      </c>
      <c r="E1329" s="85">
        <v>11.499999999999986</v>
      </c>
      <c r="F1329" s="85">
        <v>-18.5</v>
      </c>
      <c r="G1329" s="85">
        <v>-0.5</v>
      </c>
      <c r="H1329" s="113"/>
      <c r="I1329" s="105">
        <f>X1328</f>
        <v>127.84999999999997</v>
      </c>
      <c r="J1329" s="105">
        <f>Y1328</f>
        <v>6.5299999999999994</v>
      </c>
      <c r="K1329" s="105">
        <f t="shared" ref="K1329:N1329" si="573">Z1328</f>
        <v>403.99999999999994</v>
      </c>
      <c r="L1329" s="105">
        <f t="shared" si="573"/>
        <v>68.500000000000142</v>
      </c>
      <c r="M1329" s="105">
        <f t="shared" si="573"/>
        <v>-215</v>
      </c>
      <c r="N1329" s="105">
        <f t="shared" si="573"/>
        <v>-12.999999999999998</v>
      </c>
      <c r="P1329" s="21" t="str">
        <f>IF(A1329&lt;=$B$1306,"A","B")</f>
        <v>A</v>
      </c>
      <c r="Q1329" s="85">
        <f t="shared" ref="Q1329:V1344" si="574">IF($P1329="B",B1329,0)</f>
        <v>0</v>
      </c>
      <c r="R1329" s="85">
        <f t="shared" si="574"/>
        <v>0</v>
      </c>
      <c r="S1329" s="85">
        <f t="shared" si="574"/>
        <v>0</v>
      </c>
      <c r="T1329" s="85">
        <f t="shared" si="574"/>
        <v>0</v>
      </c>
      <c r="U1329" s="85">
        <f t="shared" si="574"/>
        <v>0</v>
      </c>
      <c r="V1329" s="85">
        <f t="shared" si="574"/>
        <v>0</v>
      </c>
      <c r="W1329" s="33"/>
      <c r="X1329" s="85">
        <f>IF($P1329="A",B1329,0)</f>
        <v>3.25</v>
      </c>
      <c r="Y1329" s="85">
        <f t="shared" ref="Y1329:AC1344" si="575">IF($P1329="A",C1329,0)</f>
        <v>0.53999999999999915</v>
      </c>
      <c r="Z1329" s="85">
        <f t="shared" si="575"/>
        <v>31.5</v>
      </c>
      <c r="AA1329" s="85">
        <f t="shared" si="575"/>
        <v>11.499999999999986</v>
      </c>
      <c r="AB1329" s="85">
        <f t="shared" si="575"/>
        <v>-18.5</v>
      </c>
      <c r="AC1329" s="85">
        <f t="shared" si="575"/>
        <v>-0.5</v>
      </c>
    </row>
    <row r="1330" spans="1:29" x14ac:dyDescent="0.3">
      <c r="A1330" s="67">
        <v>17000</v>
      </c>
      <c r="B1330" s="85">
        <v>5.35</v>
      </c>
      <c r="C1330" s="85">
        <v>0.87000000000000099</v>
      </c>
      <c r="D1330" s="85">
        <v>45</v>
      </c>
      <c r="E1330" s="85">
        <v>16.000000000000014</v>
      </c>
      <c r="F1330" s="85">
        <v>-27.499999999999986</v>
      </c>
      <c r="G1330" s="85">
        <v>-1</v>
      </c>
      <c r="H1330" s="113"/>
      <c r="P1330" s="21" t="str">
        <f t="shared" ref="P1330:P1344" si="576">IF(A1330&lt;=$B$1306,"A","B")</f>
        <v>A</v>
      </c>
      <c r="Q1330" s="85">
        <f t="shared" si="574"/>
        <v>0</v>
      </c>
      <c r="R1330" s="85">
        <f t="shared" si="574"/>
        <v>0</v>
      </c>
      <c r="S1330" s="85">
        <f t="shared" si="574"/>
        <v>0</v>
      </c>
      <c r="T1330" s="85">
        <f t="shared" si="574"/>
        <v>0</v>
      </c>
      <c r="U1330" s="85">
        <f t="shared" si="574"/>
        <v>0</v>
      </c>
      <c r="V1330" s="85">
        <f t="shared" si="574"/>
        <v>0</v>
      </c>
      <c r="W1330" s="33"/>
      <c r="X1330" s="85">
        <f t="shared" ref="X1330:X1344" si="577">IF($P1330="A",B1330,0)</f>
        <v>5.35</v>
      </c>
      <c r="Y1330" s="85">
        <f t="shared" si="575"/>
        <v>0.87000000000000099</v>
      </c>
      <c r="Z1330" s="85">
        <f t="shared" si="575"/>
        <v>45</v>
      </c>
      <c r="AA1330" s="85">
        <f t="shared" si="575"/>
        <v>16.000000000000014</v>
      </c>
      <c r="AB1330" s="85">
        <f t="shared" si="575"/>
        <v>-27.499999999999986</v>
      </c>
      <c r="AC1330" s="85">
        <f t="shared" si="575"/>
        <v>-1</v>
      </c>
    </row>
    <row r="1331" spans="1:29" x14ac:dyDescent="0.3">
      <c r="A1331" s="67">
        <v>17100</v>
      </c>
      <c r="B1331" s="85">
        <v>4.3000000000000007</v>
      </c>
      <c r="C1331" s="85">
        <v>0.42999999999999972</v>
      </c>
      <c r="D1331" s="85">
        <v>36.5</v>
      </c>
      <c r="E1331" s="85">
        <v>14</v>
      </c>
      <c r="F1331" s="85">
        <v>-19</v>
      </c>
      <c r="G1331" s="85">
        <v>-0.50000000000000044</v>
      </c>
      <c r="H1331" s="113"/>
      <c r="P1331" s="21" t="str">
        <f t="shared" si="576"/>
        <v>A</v>
      </c>
      <c r="Q1331" s="85">
        <f t="shared" si="574"/>
        <v>0</v>
      </c>
      <c r="R1331" s="85">
        <f t="shared" si="574"/>
        <v>0</v>
      </c>
      <c r="S1331" s="85">
        <f t="shared" si="574"/>
        <v>0</v>
      </c>
      <c r="T1331" s="85">
        <f t="shared" si="574"/>
        <v>0</v>
      </c>
      <c r="U1331" s="85">
        <f t="shared" si="574"/>
        <v>0</v>
      </c>
      <c r="V1331" s="85">
        <f t="shared" si="574"/>
        <v>0</v>
      </c>
      <c r="W1331" s="33"/>
      <c r="X1331" s="85">
        <f t="shared" si="577"/>
        <v>4.3000000000000007</v>
      </c>
      <c r="Y1331" s="85">
        <f t="shared" si="575"/>
        <v>0.42999999999999972</v>
      </c>
      <c r="Z1331" s="85">
        <f t="shared" si="575"/>
        <v>36.5</v>
      </c>
      <c r="AA1331" s="85">
        <f t="shared" si="575"/>
        <v>14</v>
      </c>
      <c r="AB1331" s="85">
        <f t="shared" si="575"/>
        <v>-19</v>
      </c>
      <c r="AC1331" s="85">
        <f t="shared" si="575"/>
        <v>-0.50000000000000044</v>
      </c>
    </row>
    <row r="1332" spans="1:29" x14ac:dyDescent="0.3">
      <c r="A1332" s="67">
        <v>17200</v>
      </c>
      <c r="B1332" s="85">
        <v>5.1499999999999986</v>
      </c>
      <c r="C1332" s="85">
        <v>0.38999999999999879</v>
      </c>
      <c r="D1332" s="85">
        <v>39.5</v>
      </c>
      <c r="E1332" s="85">
        <v>15.5</v>
      </c>
      <c r="F1332" s="85">
        <v>-19.000000000000014</v>
      </c>
      <c r="G1332" s="85">
        <v>-0.99999999999999956</v>
      </c>
      <c r="H1332" s="113"/>
      <c r="P1332" s="21" t="str">
        <f t="shared" si="576"/>
        <v>A</v>
      </c>
      <c r="Q1332" s="85">
        <f t="shared" si="574"/>
        <v>0</v>
      </c>
      <c r="R1332" s="85">
        <f t="shared" si="574"/>
        <v>0</v>
      </c>
      <c r="S1332" s="85">
        <f t="shared" si="574"/>
        <v>0</v>
      </c>
      <c r="T1332" s="85">
        <f t="shared" si="574"/>
        <v>0</v>
      </c>
      <c r="U1332" s="85">
        <f t="shared" si="574"/>
        <v>0</v>
      </c>
      <c r="V1332" s="85">
        <f t="shared" si="574"/>
        <v>0</v>
      </c>
      <c r="W1332" s="33"/>
      <c r="X1332" s="85">
        <f t="shared" si="577"/>
        <v>5.1499999999999986</v>
      </c>
      <c r="Y1332" s="85">
        <f t="shared" si="575"/>
        <v>0.38999999999999879</v>
      </c>
      <c r="Z1332" s="85">
        <f t="shared" si="575"/>
        <v>39.5</v>
      </c>
      <c r="AA1332" s="85">
        <f t="shared" si="575"/>
        <v>15.5</v>
      </c>
      <c r="AB1332" s="85">
        <f t="shared" si="575"/>
        <v>-19.000000000000014</v>
      </c>
      <c r="AC1332" s="85">
        <f t="shared" si="575"/>
        <v>-0.99999999999999956</v>
      </c>
    </row>
    <row r="1333" spans="1:29" x14ac:dyDescent="0.3">
      <c r="A1333" s="67">
        <v>17300</v>
      </c>
      <c r="B1333" s="85">
        <v>6.8500000000000014</v>
      </c>
      <c r="C1333" s="85">
        <v>0.45000000000000107</v>
      </c>
      <c r="D1333" s="85">
        <v>44</v>
      </c>
      <c r="E1333" s="85">
        <v>16.500000000000028</v>
      </c>
      <c r="F1333" s="85">
        <v>-21</v>
      </c>
      <c r="G1333" s="85">
        <v>-0.5</v>
      </c>
      <c r="H1333" s="113"/>
      <c r="P1333" s="21" t="str">
        <f t="shared" si="576"/>
        <v>A</v>
      </c>
      <c r="Q1333" s="85">
        <f t="shared" si="574"/>
        <v>0</v>
      </c>
      <c r="R1333" s="85">
        <f t="shared" si="574"/>
        <v>0</v>
      </c>
      <c r="S1333" s="85">
        <f t="shared" si="574"/>
        <v>0</v>
      </c>
      <c r="T1333" s="85">
        <f t="shared" si="574"/>
        <v>0</v>
      </c>
      <c r="U1333" s="85">
        <f t="shared" si="574"/>
        <v>0</v>
      </c>
      <c r="V1333" s="85">
        <f t="shared" si="574"/>
        <v>0</v>
      </c>
      <c r="W1333" s="33"/>
      <c r="X1333" s="85">
        <f t="shared" si="577"/>
        <v>6.8500000000000014</v>
      </c>
      <c r="Y1333" s="85">
        <f t="shared" si="575"/>
        <v>0.45000000000000107</v>
      </c>
      <c r="Z1333" s="85">
        <f t="shared" si="575"/>
        <v>44</v>
      </c>
      <c r="AA1333" s="85">
        <f t="shared" si="575"/>
        <v>16.500000000000028</v>
      </c>
      <c r="AB1333" s="85">
        <f t="shared" si="575"/>
        <v>-21</v>
      </c>
      <c r="AC1333" s="85">
        <f t="shared" si="575"/>
        <v>-0.5</v>
      </c>
    </row>
    <row r="1334" spans="1:29" x14ac:dyDescent="0.3">
      <c r="A1334" s="67">
        <v>17400</v>
      </c>
      <c r="B1334" s="85">
        <v>8.9499999999999993</v>
      </c>
      <c r="C1334" s="85">
        <v>0.50999999999999979</v>
      </c>
      <c r="D1334" s="85">
        <v>47.499999999999943</v>
      </c>
      <c r="E1334" s="85">
        <v>16.5</v>
      </c>
      <c r="F1334" s="85">
        <v>-22</v>
      </c>
      <c r="G1334" s="85">
        <v>-1.5</v>
      </c>
      <c r="H1334" s="113"/>
      <c r="P1334" s="21" t="str">
        <f t="shared" si="576"/>
        <v>A</v>
      </c>
      <c r="Q1334" s="85">
        <f>IF($P1334="B",B1334,0)</f>
        <v>0</v>
      </c>
      <c r="R1334" s="85">
        <f t="shared" si="574"/>
        <v>0</v>
      </c>
      <c r="S1334" s="85">
        <f t="shared" si="574"/>
        <v>0</v>
      </c>
      <c r="T1334" s="85">
        <f t="shared" si="574"/>
        <v>0</v>
      </c>
      <c r="U1334" s="85">
        <f t="shared" si="574"/>
        <v>0</v>
      </c>
      <c r="V1334" s="85">
        <f t="shared" si="574"/>
        <v>0</v>
      </c>
      <c r="W1334" s="33"/>
      <c r="X1334" s="85">
        <f t="shared" si="577"/>
        <v>8.9499999999999993</v>
      </c>
      <c r="Y1334" s="85">
        <f t="shared" si="575"/>
        <v>0.50999999999999979</v>
      </c>
      <c r="Z1334" s="85">
        <f t="shared" si="575"/>
        <v>47.499999999999943</v>
      </c>
      <c r="AA1334" s="85">
        <f t="shared" si="575"/>
        <v>16.5</v>
      </c>
      <c r="AB1334" s="85">
        <f t="shared" si="575"/>
        <v>-22</v>
      </c>
      <c r="AC1334" s="85">
        <f t="shared" si="575"/>
        <v>-1.5</v>
      </c>
    </row>
    <row r="1335" spans="1:29" x14ac:dyDescent="0.3">
      <c r="A1335" s="67">
        <v>17500</v>
      </c>
      <c r="B1335" s="85">
        <v>11.099999999999994</v>
      </c>
      <c r="C1335" s="85">
        <v>0.5</v>
      </c>
      <c r="D1335" s="85">
        <v>46</v>
      </c>
      <c r="E1335" s="85">
        <v>14</v>
      </c>
      <c r="F1335" s="85">
        <v>-21</v>
      </c>
      <c r="G1335" s="85">
        <v>-1.5</v>
      </c>
      <c r="H1335" s="113"/>
      <c r="P1335" s="21" t="str">
        <f t="shared" si="576"/>
        <v>A</v>
      </c>
      <c r="Q1335" s="85">
        <f t="shared" ref="Q1335:Q1344" si="578">IF($P1335="B",B1335,0)</f>
        <v>0</v>
      </c>
      <c r="R1335" s="85">
        <f t="shared" si="574"/>
        <v>0</v>
      </c>
      <c r="S1335" s="85">
        <f t="shared" si="574"/>
        <v>0</v>
      </c>
      <c r="T1335" s="85">
        <f t="shared" si="574"/>
        <v>0</v>
      </c>
      <c r="U1335" s="85">
        <f t="shared" si="574"/>
        <v>0</v>
      </c>
      <c r="V1335" s="85">
        <f t="shared" si="574"/>
        <v>0</v>
      </c>
      <c r="W1335" s="33"/>
      <c r="X1335" s="85">
        <f t="shared" si="577"/>
        <v>11.099999999999994</v>
      </c>
      <c r="Y1335" s="85">
        <f t="shared" si="575"/>
        <v>0.5</v>
      </c>
      <c r="Z1335" s="85">
        <f t="shared" si="575"/>
        <v>46</v>
      </c>
      <c r="AA1335" s="85">
        <f t="shared" si="575"/>
        <v>14</v>
      </c>
      <c r="AB1335" s="85">
        <f t="shared" si="575"/>
        <v>-21</v>
      </c>
      <c r="AC1335" s="85">
        <f t="shared" si="575"/>
        <v>-1.5</v>
      </c>
    </row>
    <row r="1336" spans="1:29" x14ac:dyDescent="0.3">
      <c r="A1336" s="67">
        <v>17600</v>
      </c>
      <c r="B1336" s="85">
        <v>14</v>
      </c>
      <c r="C1336" s="85">
        <v>0.54000000000000092</v>
      </c>
      <c r="D1336" s="85">
        <v>43</v>
      </c>
      <c r="E1336" s="85">
        <v>9</v>
      </c>
      <c r="F1336" s="85">
        <v>-19.500000000000028</v>
      </c>
      <c r="G1336" s="85">
        <v>-1.5</v>
      </c>
      <c r="H1336" s="113"/>
      <c r="P1336" s="21" t="str">
        <f t="shared" si="576"/>
        <v>A</v>
      </c>
      <c r="Q1336" s="85">
        <f t="shared" si="578"/>
        <v>0</v>
      </c>
      <c r="R1336" s="85">
        <f t="shared" si="574"/>
        <v>0</v>
      </c>
      <c r="S1336" s="85">
        <f t="shared" si="574"/>
        <v>0</v>
      </c>
      <c r="T1336" s="85">
        <f t="shared" si="574"/>
        <v>0</v>
      </c>
      <c r="U1336" s="85">
        <f t="shared" si="574"/>
        <v>0</v>
      </c>
      <c r="V1336" s="85">
        <f t="shared" si="574"/>
        <v>0</v>
      </c>
      <c r="W1336" s="33"/>
      <c r="X1336" s="85">
        <f t="shared" si="577"/>
        <v>14</v>
      </c>
      <c r="Y1336" s="85">
        <f t="shared" si="575"/>
        <v>0.54000000000000092</v>
      </c>
      <c r="Z1336" s="85">
        <f t="shared" si="575"/>
        <v>43</v>
      </c>
      <c r="AA1336" s="85">
        <f t="shared" si="575"/>
        <v>9</v>
      </c>
      <c r="AB1336" s="85">
        <f t="shared" si="575"/>
        <v>-19.500000000000028</v>
      </c>
      <c r="AC1336" s="85">
        <f t="shared" si="575"/>
        <v>-1.5</v>
      </c>
    </row>
    <row r="1337" spans="1:29" x14ac:dyDescent="0.3">
      <c r="A1337" s="67">
        <v>17700</v>
      </c>
      <c r="B1337" s="85">
        <v>19.399999999999991</v>
      </c>
      <c r="C1337" s="85">
        <v>0.74000000000000021</v>
      </c>
      <c r="D1337" s="85">
        <v>36.5</v>
      </c>
      <c r="E1337" s="85">
        <v>-2.9999999999999432</v>
      </c>
      <c r="F1337" s="85">
        <v>-20</v>
      </c>
      <c r="G1337" s="85">
        <v>-1.4999999999999982</v>
      </c>
      <c r="H1337" s="113"/>
      <c r="P1337" s="21" t="str">
        <f t="shared" si="576"/>
        <v>A</v>
      </c>
      <c r="Q1337" s="85">
        <f t="shared" si="578"/>
        <v>0</v>
      </c>
      <c r="R1337" s="85">
        <f t="shared" si="574"/>
        <v>0</v>
      </c>
      <c r="S1337" s="85">
        <f t="shared" si="574"/>
        <v>0</v>
      </c>
      <c r="T1337" s="85">
        <f t="shared" si="574"/>
        <v>0</v>
      </c>
      <c r="U1337" s="85">
        <f t="shared" si="574"/>
        <v>0</v>
      </c>
      <c r="V1337" s="85">
        <f t="shared" si="574"/>
        <v>0</v>
      </c>
      <c r="W1337" s="33"/>
      <c r="X1337" s="85">
        <f t="shared" si="577"/>
        <v>19.399999999999991</v>
      </c>
      <c r="Y1337" s="85">
        <f t="shared" si="575"/>
        <v>0.74000000000000021</v>
      </c>
      <c r="Z1337" s="85">
        <f t="shared" si="575"/>
        <v>36.5</v>
      </c>
      <c r="AA1337" s="85">
        <f t="shared" si="575"/>
        <v>-2.9999999999999432</v>
      </c>
      <c r="AB1337" s="85">
        <f t="shared" si="575"/>
        <v>-20</v>
      </c>
      <c r="AC1337" s="85">
        <f t="shared" si="575"/>
        <v>-1.4999999999999982</v>
      </c>
    </row>
    <row r="1338" spans="1:29" x14ac:dyDescent="0.3">
      <c r="A1338" s="67">
        <v>17800</v>
      </c>
      <c r="B1338" s="85">
        <v>23.049999999999997</v>
      </c>
      <c r="C1338" s="85">
        <v>0.77999999999999936</v>
      </c>
      <c r="D1338" s="85">
        <v>24</v>
      </c>
      <c r="E1338" s="85">
        <v>-14.999999999999943</v>
      </c>
      <c r="F1338" s="85">
        <v>-16</v>
      </c>
      <c r="G1338" s="85">
        <v>-2</v>
      </c>
      <c r="H1338" s="113"/>
      <c r="P1338" s="21" t="str">
        <f t="shared" si="576"/>
        <v>A</v>
      </c>
      <c r="Q1338" s="85">
        <f t="shared" si="578"/>
        <v>0</v>
      </c>
      <c r="R1338" s="85">
        <f t="shared" si="574"/>
        <v>0</v>
      </c>
      <c r="S1338" s="85">
        <f t="shared" si="574"/>
        <v>0</v>
      </c>
      <c r="T1338" s="85">
        <f t="shared" si="574"/>
        <v>0</v>
      </c>
      <c r="U1338" s="85">
        <f t="shared" si="574"/>
        <v>0</v>
      </c>
      <c r="V1338" s="85">
        <f t="shared" si="574"/>
        <v>0</v>
      </c>
      <c r="W1338" s="33"/>
      <c r="X1338" s="85">
        <f t="shared" si="577"/>
        <v>23.049999999999997</v>
      </c>
      <c r="Y1338" s="85">
        <f t="shared" si="575"/>
        <v>0.77999999999999936</v>
      </c>
      <c r="Z1338" s="85">
        <f t="shared" si="575"/>
        <v>24</v>
      </c>
      <c r="AA1338" s="85">
        <f t="shared" si="575"/>
        <v>-14.999999999999943</v>
      </c>
      <c r="AB1338" s="85">
        <f t="shared" si="575"/>
        <v>-16</v>
      </c>
      <c r="AC1338" s="85">
        <f t="shared" si="575"/>
        <v>-2</v>
      </c>
    </row>
    <row r="1339" spans="1:29" x14ac:dyDescent="0.3">
      <c r="A1339" s="67">
        <v>17900</v>
      </c>
      <c r="B1339" s="85">
        <v>26.449999999999989</v>
      </c>
      <c r="C1339" s="85">
        <v>0.77999999999999936</v>
      </c>
      <c r="D1339" s="85">
        <v>10.5</v>
      </c>
      <c r="E1339" s="85">
        <v>-26.5</v>
      </c>
      <c r="F1339" s="85">
        <v>-11.499999999999972</v>
      </c>
      <c r="G1339" s="85">
        <v>-1.5</v>
      </c>
      <c r="H1339" s="113"/>
      <c r="P1339" s="21" t="str">
        <f t="shared" si="576"/>
        <v>A</v>
      </c>
      <c r="Q1339" s="85">
        <f t="shared" si="578"/>
        <v>0</v>
      </c>
      <c r="R1339" s="85">
        <f t="shared" si="574"/>
        <v>0</v>
      </c>
      <c r="S1339" s="85">
        <f t="shared" si="574"/>
        <v>0</v>
      </c>
      <c r="T1339" s="85">
        <f t="shared" si="574"/>
        <v>0</v>
      </c>
      <c r="U1339" s="85">
        <f t="shared" si="574"/>
        <v>0</v>
      </c>
      <c r="V1339" s="85">
        <f t="shared" si="574"/>
        <v>0</v>
      </c>
      <c r="W1339" s="33"/>
      <c r="X1339" s="85">
        <f t="shared" si="577"/>
        <v>26.449999999999989</v>
      </c>
      <c r="Y1339" s="85">
        <f t="shared" si="575"/>
        <v>0.77999999999999936</v>
      </c>
      <c r="Z1339" s="85">
        <f t="shared" si="575"/>
        <v>10.5</v>
      </c>
      <c r="AA1339" s="85">
        <f t="shared" si="575"/>
        <v>-26.5</v>
      </c>
      <c r="AB1339" s="85">
        <f t="shared" si="575"/>
        <v>-11.499999999999972</v>
      </c>
      <c r="AC1339" s="85">
        <f t="shared" si="575"/>
        <v>-1.5</v>
      </c>
    </row>
    <row r="1340" spans="1:29" x14ac:dyDescent="0.3">
      <c r="A1340" s="67">
        <v>18000</v>
      </c>
      <c r="B1340" s="85">
        <v>32.399999999999977</v>
      </c>
      <c r="C1340" s="85">
        <v>1.0099999999999998</v>
      </c>
      <c r="D1340" s="85">
        <v>-0.5</v>
      </c>
      <c r="E1340" s="85">
        <v>-43.000000000000057</v>
      </c>
      <c r="F1340" s="85">
        <v>-14</v>
      </c>
      <c r="G1340" s="85">
        <v>-1.5000000000000036</v>
      </c>
      <c r="H1340" s="113"/>
      <c r="P1340" s="21" t="str">
        <f t="shared" si="576"/>
        <v>B</v>
      </c>
      <c r="Q1340" s="85">
        <f t="shared" si="578"/>
        <v>32.399999999999977</v>
      </c>
      <c r="R1340" s="85">
        <f t="shared" si="574"/>
        <v>1.0099999999999998</v>
      </c>
      <c r="S1340" s="85">
        <f t="shared" si="574"/>
        <v>-0.5</v>
      </c>
      <c r="T1340" s="85">
        <f t="shared" si="574"/>
        <v>-43.000000000000057</v>
      </c>
      <c r="U1340" s="85">
        <f t="shared" si="574"/>
        <v>-14</v>
      </c>
      <c r="V1340" s="85">
        <f t="shared" si="574"/>
        <v>-1.5000000000000036</v>
      </c>
      <c r="W1340" s="33"/>
      <c r="X1340" s="85">
        <f t="shared" si="577"/>
        <v>0</v>
      </c>
      <c r="Y1340" s="85">
        <f t="shared" si="575"/>
        <v>0</v>
      </c>
      <c r="Z1340" s="85">
        <f t="shared" si="575"/>
        <v>0</v>
      </c>
      <c r="AA1340" s="85">
        <f t="shared" si="575"/>
        <v>0</v>
      </c>
      <c r="AB1340" s="85">
        <f t="shared" si="575"/>
        <v>0</v>
      </c>
      <c r="AC1340" s="85">
        <f t="shared" si="575"/>
        <v>0</v>
      </c>
    </row>
    <row r="1341" spans="1:29" x14ac:dyDescent="0.3">
      <c r="A1341" s="67">
        <v>18100</v>
      </c>
      <c r="B1341" s="85">
        <v>34.300000000000011</v>
      </c>
      <c r="C1341" s="85">
        <v>1.0099999999999998</v>
      </c>
      <c r="D1341" s="85">
        <v>-5</v>
      </c>
      <c r="E1341" s="85">
        <v>-44</v>
      </c>
      <c r="F1341" s="85">
        <v>-12.999999999999986</v>
      </c>
      <c r="G1341" s="85">
        <v>-0.5</v>
      </c>
      <c r="H1341" s="113"/>
      <c r="P1341" s="21" t="str">
        <f t="shared" si="576"/>
        <v>B</v>
      </c>
      <c r="Q1341" s="85">
        <f t="shared" si="578"/>
        <v>34.300000000000011</v>
      </c>
      <c r="R1341" s="85">
        <f t="shared" si="574"/>
        <v>1.0099999999999998</v>
      </c>
      <c r="S1341" s="85">
        <f t="shared" si="574"/>
        <v>-5</v>
      </c>
      <c r="T1341" s="85">
        <f t="shared" si="574"/>
        <v>-44</v>
      </c>
      <c r="U1341" s="85">
        <f t="shared" si="574"/>
        <v>-12.999999999999986</v>
      </c>
      <c r="V1341" s="85">
        <f t="shared" si="574"/>
        <v>-0.5</v>
      </c>
      <c r="W1341" s="33"/>
      <c r="X1341" s="85">
        <f t="shared" si="577"/>
        <v>0</v>
      </c>
      <c r="Y1341" s="85">
        <f t="shared" si="575"/>
        <v>0</v>
      </c>
      <c r="Z1341" s="85">
        <f t="shared" si="575"/>
        <v>0</v>
      </c>
      <c r="AA1341" s="85">
        <f t="shared" si="575"/>
        <v>0</v>
      </c>
      <c r="AB1341" s="85">
        <f t="shared" si="575"/>
        <v>0</v>
      </c>
      <c r="AC1341" s="85">
        <f t="shared" si="575"/>
        <v>0</v>
      </c>
    </row>
    <row r="1342" spans="1:29" x14ac:dyDescent="0.3">
      <c r="A1342" s="67">
        <v>18200</v>
      </c>
      <c r="B1342" s="85">
        <v>30.399999999999977</v>
      </c>
      <c r="C1342" s="85">
        <v>0.58000000000000007</v>
      </c>
      <c r="D1342" s="85">
        <v>-10</v>
      </c>
      <c r="E1342" s="85">
        <v>-29.999999999999943</v>
      </c>
      <c r="F1342" s="85">
        <v>-1</v>
      </c>
      <c r="G1342" s="85">
        <v>-0.5</v>
      </c>
      <c r="H1342" s="113"/>
      <c r="P1342" s="21" t="str">
        <f t="shared" si="576"/>
        <v>B</v>
      </c>
      <c r="Q1342" s="85">
        <f t="shared" si="578"/>
        <v>30.399999999999977</v>
      </c>
      <c r="R1342" s="85">
        <f t="shared" si="574"/>
        <v>0.58000000000000007</v>
      </c>
      <c r="S1342" s="85">
        <f t="shared" si="574"/>
        <v>-10</v>
      </c>
      <c r="T1342" s="85">
        <f t="shared" si="574"/>
        <v>-29.999999999999943</v>
      </c>
      <c r="U1342" s="85">
        <f t="shared" si="574"/>
        <v>-1</v>
      </c>
      <c r="V1342" s="85">
        <f t="shared" si="574"/>
        <v>-0.5</v>
      </c>
      <c r="W1342" s="33"/>
      <c r="X1342" s="85">
        <f t="shared" si="577"/>
        <v>0</v>
      </c>
      <c r="Y1342" s="85">
        <f t="shared" si="575"/>
        <v>0</v>
      </c>
      <c r="Z1342" s="85">
        <f t="shared" si="575"/>
        <v>0</v>
      </c>
      <c r="AA1342" s="85">
        <f t="shared" si="575"/>
        <v>0</v>
      </c>
      <c r="AB1342" s="85">
        <f t="shared" si="575"/>
        <v>0</v>
      </c>
      <c r="AC1342" s="85">
        <f t="shared" si="575"/>
        <v>0</v>
      </c>
    </row>
    <row r="1343" spans="1:29" x14ac:dyDescent="0.3">
      <c r="A1343" s="67">
        <v>18300</v>
      </c>
      <c r="B1343" s="85">
        <v>30.650000000000034</v>
      </c>
      <c r="C1343" s="85">
        <v>0.51000000000000156</v>
      </c>
      <c r="D1343" s="85">
        <v>-9.5000000000000568</v>
      </c>
      <c r="E1343" s="85">
        <v>-24.499999999999943</v>
      </c>
      <c r="F1343" s="85">
        <v>1</v>
      </c>
      <c r="G1343" s="85">
        <v>-0.5</v>
      </c>
      <c r="H1343" s="113"/>
      <c r="P1343" s="21" t="str">
        <f t="shared" si="576"/>
        <v>B</v>
      </c>
      <c r="Q1343" s="85">
        <f t="shared" si="578"/>
        <v>30.650000000000034</v>
      </c>
      <c r="R1343" s="85">
        <f t="shared" si="574"/>
        <v>0.51000000000000156</v>
      </c>
      <c r="S1343" s="85">
        <f t="shared" si="574"/>
        <v>-9.5000000000000568</v>
      </c>
      <c r="T1343" s="85">
        <f t="shared" si="574"/>
        <v>-24.499999999999943</v>
      </c>
      <c r="U1343" s="85">
        <f t="shared" si="574"/>
        <v>1</v>
      </c>
      <c r="V1343" s="85">
        <f t="shared" si="574"/>
        <v>-0.5</v>
      </c>
      <c r="W1343" s="33"/>
      <c r="X1343" s="85">
        <f t="shared" si="577"/>
        <v>0</v>
      </c>
      <c r="Y1343" s="85">
        <f t="shared" si="575"/>
        <v>0</v>
      </c>
      <c r="Z1343" s="85">
        <f t="shared" si="575"/>
        <v>0</v>
      </c>
      <c r="AA1343" s="85">
        <f t="shared" si="575"/>
        <v>0</v>
      </c>
      <c r="AB1343" s="85">
        <f t="shared" si="575"/>
        <v>0</v>
      </c>
      <c r="AC1343" s="85">
        <f t="shared" si="575"/>
        <v>0</v>
      </c>
    </row>
    <row r="1344" spans="1:29" x14ac:dyDescent="0.3">
      <c r="A1344" s="67">
        <v>18400</v>
      </c>
      <c r="B1344" s="85">
        <v>33.699999999999989</v>
      </c>
      <c r="C1344" s="85">
        <v>0.76999999999999957</v>
      </c>
      <c r="D1344" s="85">
        <v>2.9999999999999432</v>
      </c>
      <c r="E1344" s="85">
        <v>-18.5</v>
      </c>
      <c r="F1344" s="85">
        <v>-10</v>
      </c>
      <c r="G1344" s="85">
        <v>0</v>
      </c>
      <c r="H1344" s="113"/>
      <c r="P1344" s="21" t="str">
        <f t="shared" si="576"/>
        <v>B</v>
      </c>
      <c r="Q1344" s="85">
        <f t="shared" si="578"/>
        <v>33.699999999999989</v>
      </c>
      <c r="R1344" s="85">
        <f t="shared" si="574"/>
        <v>0.76999999999999957</v>
      </c>
      <c r="S1344" s="85">
        <f t="shared" si="574"/>
        <v>2.9999999999999432</v>
      </c>
      <c r="T1344" s="85">
        <f t="shared" si="574"/>
        <v>-18.5</v>
      </c>
      <c r="U1344" s="85">
        <f t="shared" si="574"/>
        <v>-10</v>
      </c>
      <c r="V1344" s="85">
        <f t="shared" si="574"/>
        <v>0</v>
      </c>
      <c r="W1344" s="33"/>
      <c r="X1344" s="85">
        <f t="shared" si="577"/>
        <v>0</v>
      </c>
      <c r="Y1344" s="85">
        <f t="shared" si="575"/>
        <v>0</v>
      </c>
      <c r="Z1344" s="85">
        <f t="shared" si="575"/>
        <v>0</v>
      </c>
      <c r="AA1344" s="85">
        <f t="shared" si="575"/>
        <v>0</v>
      </c>
      <c r="AB1344" s="85">
        <f t="shared" si="575"/>
        <v>0</v>
      </c>
      <c r="AC1344" s="85">
        <f t="shared" si="575"/>
        <v>0</v>
      </c>
    </row>
    <row r="1345" spans="1:29" x14ac:dyDescent="0.3">
      <c r="A1345" s="68" t="s">
        <v>120</v>
      </c>
      <c r="B1345" s="87">
        <v>101.39999999999998</v>
      </c>
      <c r="C1345" s="87">
        <v>5.75</v>
      </c>
      <c r="D1345" s="87">
        <v>393.49999999999994</v>
      </c>
      <c r="E1345" s="87">
        <v>95.000000000000142</v>
      </c>
      <c r="F1345" s="87">
        <v>-203.50000000000003</v>
      </c>
      <c r="G1345" s="87">
        <v>-11.499999999999998</v>
      </c>
      <c r="H1345" s="114"/>
      <c r="I1345" s="105">
        <f>Q1345</f>
        <v>161.44999999999999</v>
      </c>
      <c r="J1345" s="105">
        <f>R1345</f>
        <v>3.8800000000000008</v>
      </c>
      <c r="K1345" s="105">
        <f t="shared" ref="K1345:N1345" si="579">S1345</f>
        <v>-22.000000000000114</v>
      </c>
      <c r="L1345" s="105">
        <f t="shared" si="579"/>
        <v>-159.99999999999994</v>
      </c>
      <c r="M1345" s="105">
        <f t="shared" si="579"/>
        <v>-36.999999999999986</v>
      </c>
      <c r="N1345" s="105">
        <f t="shared" si="579"/>
        <v>-3.0000000000000036</v>
      </c>
      <c r="P1345" s="21"/>
      <c r="Q1345" s="106">
        <f t="shared" ref="Q1345:V1345" si="580">+SUM(Q1329:Q1344)</f>
        <v>161.44999999999999</v>
      </c>
      <c r="R1345" s="106">
        <f t="shared" si="580"/>
        <v>3.8800000000000008</v>
      </c>
      <c r="S1345" s="106">
        <f t="shared" si="580"/>
        <v>-22.000000000000114</v>
      </c>
      <c r="T1345" s="106">
        <f t="shared" si="580"/>
        <v>-159.99999999999994</v>
      </c>
      <c r="U1345" s="106">
        <f t="shared" si="580"/>
        <v>-36.999999999999986</v>
      </c>
      <c r="V1345" s="106">
        <f t="shared" si="580"/>
        <v>-3.0000000000000036</v>
      </c>
      <c r="W1345" s="33"/>
      <c r="X1345" s="33"/>
      <c r="Y1345" s="33"/>
      <c r="Z1345" s="33"/>
      <c r="AA1345" s="33"/>
      <c r="AB1345" s="33"/>
      <c r="AC1345" s="33"/>
    </row>
    <row r="1347" spans="1:29" x14ac:dyDescent="0.3">
      <c r="A1347" s="69" t="s">
        <v>134</v>
      </c>
      <c r="B1347" s="69" t="s">
        <v>135</v>
      </c>
      <c r="C1347" s="69" t="s">
        <v>4</v>
      </c>
      <c r="D1347" s="97"/>
      <c r="E1347" s="97"/>
      <c r="F1347" s="69" t="s">
        <v>136</v>
      </c>
      <c r="G1347" s="69" t="s">
        <v>6</v>
      </c>
      <c r="H1347" s="82"/>
    </row>
    <row r="1348" spans="1:29" x14ac:dyDescent="0.3">
      <c r="A1348" s="94">
        <v>17900.150000000001</v>
      </c>
      <c r="B1348" s="83">
        <v>17900</v>
      </c>
      <c r="C1348" s="95">
        <v>44980</v>
      </c>
      <c r="D1348" s="95"/>
      <c r="E1348" s="33"/>
      <c r="F1348" s="98">
        <v>44963</v>
      </c>
      <c r="G1348" s="96">
        <v>0.61269675925925926</v>
      </c>
      <c r="H1348" s="112"/>
    </row>
    <row r="1349" spans="1:29" x14ac:dyDescent="0.3">
      <c r="A1349" s="91" t="s">
        <v>128</v>
      </c>
      <c r="B1349" s="92" t="s">
        <v>121</v>
      </c>
      <c r="C1349" s="92" t="s">
        <v>122</v>
      </c>
      <c r="D1349" s="92" t="s">
        <v>123</v>
      </c>
      <c r="E1349" s="92" t="s">
        <v>124</v>
      </c>
      <c r="F1349" s="92" t="s">
        <v>125</v>
      </c>
      <c r="G1349" s="92" t="s">
        <v>126</v>
      </c>
      <c r="H1349" s="92"/>
    </row>
    <row r="1350" spans="1:29" x14ac:dyDescent="0.3">
      <c r="A1350" s="68" t="s">
        <v>44</v>
      </c>
      <c r="B1350" s="68" t="s">
        <v>33</v>
      </c>
      <c r="C1350" s="68" t="s">
        <v>32</v>
      </c>
      <c r="D1350" s="68" t="s">
        <v>113</v>
      </c>
      <c r="E1350" s="68" t="s">
        <v>115</v>
      </c>
      <c r="F1350" s="68" t="s">
        <v>112</v>
      </c>
      <c r="G1350" s="68" t="s">
        <v>114</v>
      </c>
      <c r="H1350" s="82"/>
      <c r="P1350" s="21"/>
      <c r="Q1350" s="106">
        <f>+SUM(Q1351:Q1366)</f>
        <v>-122.1999999999999</v>
      </c>
      <c r="R1350" s="106">
        <f t="shared" ref="R1350:V1350" si="581">+SUM(R1351:R1366)</f>
        <v>3.24</v>
      </c>
      <c r="S1350" s="106">
        <f t="shared" si="581"/>
        <v>295.5</v>
      </c>
      <c r="T1350" s="106">
        <f t="shared" si="581"/>
        <v>89.999999999999915</v>
      </c>
      <c r="U1350" s="106">
        <f t="shared" si="581"/>
        <v>-112.00000000000006</v>
      </c>
      <c r="V1350" s="106">
        <f t="shared" si="581"/>
        <v>-9.5</v>
      </c>
      <c r="W1350" s="33"/>
      <c r="X1350" s="33"/>
      <c r="Y1350" s="33"/>
      <c r="Z1350" s="33"/>
      <c r="AA1350" s="33"/>
      <c r="AB1350" s="33"/>
      <c r="AC1350" s="33"/>
    </row>
    <row r="1351" spans="1:29" x14ac:dyDescent="0.3">
      <c r="A1351" s="67">
        <v>17400</v>
      </c>
      <c r="B1351" s="85">
        <v>-34.699999999999932</v>
      </c>
      <c r="C1351" s="85">
        <v>0.27000000000000135</v>
      </c>
      <c r="D1351" s="85">
        <v>55</v>
      </c>
      <c r="E1351" s="85">
        <v>31.999999999999972</v>
      </c>
      <c r="F1351" s="85">
        <v>-17.5</v>
      </c>
      <c r="G1351" s="85">
        <v>-1</v>
      </c>
      <c r="H1351" s="113"/>
      <c r="I1351" s="105">
        <f t="shared" ref="I1351:N1351" si="582">Q1350</f>
        <v>-122.1999999999999</v>
      </c>
      <c r="J1351" s="105">
        <f t="shared" si="582"/>
        <v>3.24</v>
      </c>
      <c r="K1351" s="105">
        <f t="shared" si="582"/>
        <v>295.5</v>
      </c>
      <c r="L1351" s="105">
        <f t="shared" si="582"/>
        <v>89.999999999999915</v>
      </c>
      <c r="M1351" s="105">
        <f t="shared" si="582"/>
        <v>-112.00000000000006</v>
      </c>
      <c r="N1351" s="105">
        <f t="shared" si="582"/>
        <v>-9.5</v>
      </c>
      <c r="P1351" s="21" t="str">
        <f>IF(A1351&gt;=$B$1348,"A","B")</f>
        <v>B</v>
      </c>
      <c r="Q1351" s="85">
        <f t="shared" ref="Q1351:V1366" si="583">IF($P1351="B",B1351,0)</f>
        <v>-34.699999999999932</v>
      </c>
      <c r="R1351" s="85">
        <f t="shared" si="583"/>
        <v>0.27000000000000135</v>
      </c>
      <c r="S1351" s="85">
        <f t="shared" si="583"/>
        <v>55</v>
      </c>
      <c r="T1351" s="85">
        <f t="shared" si="583"/>
        <v>31.999999999999972</v>
      </c>
      <c r="U1351" s="85">
        <f t="shared" si="583"/>
        <v>-17.5</v>
      </c>
      <c r="V1351" s="85">
        <f t="shared" si="583"/>
        <v>-1</v>
      </c>
      <c r="W1351" s="33"/>
      <c r="X1351" s="85">
        <f>IF($P1351="A",B1351,0)</f>
        <v>0</v>
      </c>
      <c r="Y1351" s="85">
        <f t="shared" ref="Y1351:AC1366" si="584">IF($P1351="A",C1351,0)</f>
        <v>0</v>
      </c>
      <c r="Z1351" s="85">
        <f t="shared" si="584"/>
        <v>0</v>
      </c>
      <c r="AA1351" s="85">
        <f t="shared" si="584"/>
        <v>0</v>
      </c>
      <c r="AB1351" s="85">
        <f t="shared" si="584"/>
        <v>0</v>
      </c>
      <c r="AC1351" s="85">
        <f t="shared" si="584"/>
        <v>0</v>
      </c>
    </row>
    <row r="1352" spans="1:29" x14ac:dyDescent="0.3">
      <c r="A1352" s="67">
        <v>17500</v>
      </c>
      <c r="B1352" s="85">
        <v>-26.299999999999955</v>
      </c>
      <c r="C1352" s="85">
        <v>0.97999999999999865</v>
      </c>
      <c r="D1352" s="85">
        <v>85</v>
      </c>
      <c r="E1352" s="85">
        <v>33.5</v>
      </c>
      <c r="F1352" s="85">
        <v>-35</v>
      </c>
      <c r="G1352" s="85">
        <v>-2</v>
      </c>
      <c r="H1352" s="113"/>
      <c r="P1352" s="21" t="str">
        <f t="shared" ref="P1352:P1366" si="585">IF(A1352&gt;=$B$1348,"A","B")</f>
        <v>B</v>
      </c>
      <c r="Q1352" s="85">
        <f t="shared" si="583"/>
        <v>-26.299999999999955</v>
      </c>
      <c r="R1352" s="85">
        <f t="shared" si="583"/>
        <v>0.97999999999999865</v>
      </c>
      <c r="S1352" s="85">
        <f t="shared" si="583"/>
        <v>85</v>
      </c>
      <c r="T1352" s="85">
        <f t="shared" si="583"/>
        <v>33.5</v>
      </c>
      <c r="U1352" s="85">
        <f t="shared" si="583"/>
        <v>-35</v>
      </c>
      <c r="V1352" s="85">
        <f t="shared" si="583"/>
        <v>-2</v>
      </c>
      <c r="W1352" s="33"/>
      <c r="X1352" s="85">
        <f t="shared" ref="X1352:X1366" si="586">IF($P1352="A",B1352,0)</f>
        <v>0</v>
      </c>
      <c r="Y1352" s="85">
        <f t="shared" si="584"/>
        <v>0</v>
      </c>
      <c r="Z1352" s="85">
        <f t="shared" si="584"/>
        <v>0</v>
      </c>
      <c r="AA1352" s="85">
        <f t="shared" si="584"/>
        <v>0</v>
      </c>
      <c r="AB1352" s="85">
        <f t="shared" si="584"/>
        <v>0</v>
      </c>
      <c r="AC1352" s="85">
        <f t="shared" si="584"/>
        <v>0</v>
      </c>
    </row>
    <row r="1353" spans="1:29" x14ac:dyDescent="0.3">
      <c r="A1353" s="67">
        <v>17600</v>
      </c>
      <c r="B1353" s="85">
        <v>-26.350000000000023</v>
      </c>
      <c r="C1353" s="85">
        <v>0.52999999999999936</v>
      </c>
      <c r="D1353" s="85">
        <v>64.5</v>
      </c>
      <c r="E1353" s="85">
        <v>25.999999999999943</v>
      </c>
      <c r="F1353" s="85">
        <v>-22</v>
      </c>
      <c r="G1353" s="85">
        <v>-2</v>
      </c>
      <c r="H1353" s="113"/>
      <c r="P1353" s="21" t="str">
        <f t="shared" si="585"/>
        <v>B</v>
      </c>
      <c r="Q1353" s="85">
        <f t="shared" si="583"/>
        <v>-26.350000000000023</v>
      </c>
      <c r="R1353" s="85">
        <f t="shared" si="583"/>
        <v>0.52999999999999936</v>
      </c>
      <c r="S1353" s="85">
        <f t="shared" si="583"/>
        <v>64.5</v>
      </c>
      <c r="T1353" s="85">
        <f t="shared" si="583"/>
        <v>25.999999999999943</v>
      </c>
      <c r="U1353" s="85">
        <f t="shared" si="583"/>
        <v>-22</v>
      </c>
      <c r="V1353" s="85">
        <f t="shared" si="583"/>
        <v>-2</v>
      </c>
      <c r="W1353" s="33"/>
      <c r="X1353" s="85">
        <f t="shared" si="586"/>
        <v>0</v>
      </c>
      <c r="Y1353" s="85">
        <f t="shared" si="584"/>
        <v>0</v>
      </c>
      <c r="Z1353" s="85">
        <f t="shared" si="584"/>
        <v>0</v>
      </c>
      <c r="AA1353" s="85">
        <f t="shared" si="584"/>
        <v>0</v>
      </c>
      <c r="AB1353" s="85">
        <f t="shared" si="584"/>
        <v>0</v>
      </c>
      <c r="AC1353" s="85">
        <f t="shared" si="584"/>
        <v>0</v>
      </c>
    </row>
    <row r="1354" spans="1:29" x14ac:dyDescent="0.3">
      <c r="A1354" s="67">
        <v>17700</v>
      </c>
      <c r="B1354" s="85">
        <v>-19.399999999999977</v>
      </c>
      <c r="C1354" s="85">
        <v>0.75999999999999979</v>
      </c>
      <c r="D1354" s="85">
        <v>55.5</v>
      </c>
      <c r="E1354" s="85">
        <v>7.5</v>
      </c>
      <c r="F1354" s="85">
        <v>-22.5</v>
      </c>
      <c r="G1354" s="85">
        <v>-2.5</v>
      </c>
      <c r="H1354" s="113"/>
      <c r="P1354" s="21" t="str">
        <f t="shared" si="585"/>
        <v>B</v>
      </c>
      <c r="Q1354" s="85">
        <f t="shared" si="583"/>
        <v>-19.399999999999977</v>
      </c>
      <c r="R1354" s="85">
        <f t="shared" si="583"/>
        <v>0.75999999999999979</v>
      </c>
      <c r="S1354" s="85">
        <f t="shared" si="583"/>
        <v>55.5</v>
      </c>
      <c r="T1354" s="85">
        <f t="shared" si="583"/>
        <v>7.5</v>
      </c>
      <c r="U1354" s="85">
        <f t="shared" si="583"/>
        <v>-22.5</v>
      </c>
      <c r="V1354" s="85">
        <f t="shared" si="583"/>
        <v>-2.5</v>
      </c>
      <c r="W1354" s="33"/>
      <c r="X1354" s="85">
        <f t="shared" si="586"/>
        <v>0</v>
      </c>
      <c r="Y1354" s="85">
        <f t="shared" si="584"/>
        <v>0</v>
      </c>
      <c r="Z1354" s="85">
        <f t="shared" si="584"/>
        <v>0</v>
      </c>
      <c r="AA1354" s="85">
        <f t="shared" si="584"/>
        <v>0</v>
      </c>
      <c r="AB1354" s="85">
        <f t="shared" si="584"/>
        <v>0</v>
      </c>
      <c r="AC1354" s="85">
        <f t="shared" si="584"/>
        <v>0</v>
      </c>
    </row>
    <row r="1355" spans="1:29" x14ac:dyDescent="0.3">
      <c r="A1355" s="67">
        <v>17800</v>
      </c>
      <c r="B1355" s="85">
        <v>-15.450000000000017</v>
      </c>
      <c r="C1355" s="85">
        <v>0.70000000000000107</v>
      </c>
      <c r="D1355" s="85">
        <v>35.5</v>
      </c>
      <c r="E1355" s="85">
        <v>-9</v>
      </c>
      <c r="F1355" s="85">
        <v>-15.000000000000057</v>
      </c>
      <c r="G1355" s="85">
        <v>-2</v>
      </c>
      <c r="H1355" s="113"/>
      <c r="P1355" s="21" t="str">
        <f t="shared" si="585"/>
        <v>B</v>
      </c>
      <c r="Q1355" s="85">
        <f t="shared" si="583"/>
        <v>-15.450000000000017</v>
      </c>
      <c r="R1355" s="85">
        <f t="shared" si="583"/>
        <v>0.70000000000000107</v>
      </c>
      <c r="S1355" s="85">
        <f t="shared" si="583"/>
        <v>35.5</v>
      </c>
      <c r="T1355" s="85">
        <f t="shared" si="583"/>
        <v>-9</v>
      </c>
      <c r="U1355" s="85">
        <f t="shared" si="583"/>
        <v>-15.000000000000057</v>
      </c>
      <c r="V1355" s="85">
        <f t="shared" si="583"/>
        <v>-2</v>
      </c>
      <c r="W1355" s="33"/>
      <c r="X1355" s="85">
        <f t="shared" si="586"/>
        <v>0</v>
      </c>
      <c r="Y1355" s="85">
        <f t="shared" si="584"/>
        <v>0</v>
      </c>
      <c r="Z1355" s="85">
        <f t="shared" si="584"/>
        <v>0</v>
      </c>
      <c r="AA1355" s="85">
        <f t="shared" si="584"/>
        <v>0</v>
      </c>
      <c r="AB1355" s="85">
        <f t="shared" si="584"/>
        <v>0</v>
      </c>
      <c r="AC1355" s="85">
        <f t="shared" si="584"/>
        <v>0</v>
      </c>
    </row>
    <row r="1356" spans="1:29" x14ac:dyDescent="0.3">
      <c r="A1356" s="67">
        <v>17900</v>
      </c>
      <c r="B1356" s="85">
        <v>-8.75</v>
      </c>
      <c r="C1356" s="85">
        <v>0.86999999999999922</v>
      </c>
      <c r="D1356" s="85">
        <v>14.5</v>
      </c>
      <c r="E1356" s="85">
        <v>-34.5</v>
      </c>
      <c r="F1356" s="85">
        <v>-11.500000000000057</v>
      </c>
      <c r="G1356" s="85">
        <v>-2.4999999999999964</v>
      </c>
      <c r="H1356" s="113"/>
      <c r="P1356" s="21" t="str">
        <f t="shared" si="585"/>
        <v>A</v>
      </c>
      <c r="Q1356" s="85">
        <f>IF($P1356="B",B1356,0)</f>
        <v>0</v>
      </c>
      <c r="R1356" s="85">
        <f t="shared" si="583"/>
        <v>0</v>
      </c>
      <c r="S1356" s="85">
        <f t="shared" si="583"/>
        <v>0</v>
      </c>
      <c r="T1356" s="85">
        <f t="shared" si="583"/>
        <v>0</v>
      </c>
      <c r="U1356" s="85">
        <f t="shared" si="583"/>
        <v>0</v>
      </c>
      <c r="V1356" s="85">
        <f t="shared" si="583"/>
        <v>0</v>
      </c>
      <c r="W1356" s="33"/>
      <c r="X1356" s="85">
        <f t="shared" si="586"/>
        <v>-8.75</v>
      </c>
      <c r="Y1356" s="85">
        <f t="shared" si="584"/>
        <v>0.86999999999999922</v>
      </c>
      <c r="Z1356" s="85">
        <f t="shared" si="584"/>
        <v>14.5</v>
      </c>
      <c r="AA1356" s="85">
        <f t="shared" si="584"/>
        <v>-34.5</v>
      </c>
      <c r="AB1356" s="85">
        <f t="shared" si="584"/>
        <v>-11.500000000000057</v>
      </c>
      <c r="AC1356" s="85">
        <f t="shared" si="584"/>
        <v>-2.4999999999999964</v>
      </c>
    </row>
    <row r="1357" spans="1:29" x14ac:dyDescent="0.3">
      <c r="A1357" s="67">
        <v>18000</v>
      </c>
      <c r="B1357" s="85">
        <v>-6.5499999999999972</v>
      </c>
      <c r="C1357" s="85">
        <v>0.73999999999999844</v>
      </c>
      <c r="D1357" s="85">
        <v>-3.5</v>
      </c>
      <c r="E1357" s="85">
        <v>-43</v>
      </c>
      <c r="F1357" s="85">
        <v>-3.5</v>
      </c>
      <c r="G1357" s="85">
        <v>-2</v>
      </c>
      <c r="H1357" s="113"/>
      <c r="P1357" s="21" t="str">
        <f t="shared" si="585"/>
        <v>A</v>
      </c>
      <c r="Q1357" s="85">
        <f t="shared" ref="Q1357:Q1366" si="587">IF($P1357="B",B1357,0)</f>
        <v>0</v>
      </c>
      <c r="R1357" s="85">
        <f t="shared" si="583"/>
        <v>0</v>
      </c>
      <c r="S1357" s="85">
        <f t="shared" si="583"/>
        <v>0</v>
      </c>
      <c r="T1357" s="85">
        <f t="shared" si="583"/>
        <v>0</v>
      </c>
      <c r="U1357" s="85">
        <f t="shared" si="583"/>
        <v>0</v>
      </c>
      <c r="V1357" s="85">
        <f t="shared" si="583"/>
        <v>0</v>
      </c>
      <c r="W1357" s="33"/>
      <c r="X1357" s="85">
        <f t="shared" si="586"/>
        <v>-6.5499999999999972</v>
      </c>
      <c r="Y1357" s="85">
        <f t="shared" si="584"/>
        <v>0.73999999999999844</v>
      </c>
      <c r="Z1357" s="85">
        <f t="shared" si="584"/>
        <v>-3.5</v>
      </c>
      <c r="AA1357" s="85">
        <f t="shared" si="584"/>
        <v>-43</v>
      </c>
      <c r="AB1357" s="85">
        <f t="shared" si="584"/>
        <v>-3.5</v>
      </c>
      <c r="AC1357" s="85">
        <f t="shared" si="584"/>
        <v>-2</v>
      </c>
    </row>
    <row r="1358" spans="1:29" x14ac:dyDescent="0.3">
      <c r="A1358" s="67">
        <v>18100</v>
      </c>
      <c r="B1358" s="85">
        <v>-5.4500000000000028</v>
      </c>
      <c r="C1358" s="85">
        <v>0.5600000000000005</v>
      </c>
      <c r="D1358" s="85">
        <v>-16.5</v>
      </c>
      <c r="E1358" s="85">
        <v>-44.499999999999829</v>
      </c>
      <c r="F1358" s="85">
        <v>5</v>
      </c>
      <c r="G1358" s="85">
        <v>-1.5</v>
      </c>
      <c r="H1358" s="113"/>
      <c r="P1358" s="21" t="str">
        <f t="shared" si="585"/>
        <v>A</v>
      </c>
      <c r="Q1358" s="85">
        <f t="shared" si="587"/>
        <v>0</v>
      </c>
      <c r="R1358" s="85">
        <f t="shared" si="583"/>
        <v>0</v>
      </c>
      <c r="S1358" s="85">
        <f t="shared" si="583"/>
        <v>0</v>
      </c>
      <c r="T1358" s="85">
        <f t="shared" si="583"/>
        <v>0</v>
      </c>
      <c r="U1358" s="85">
        <f t="shared" si="583"/>
        <v>0</v>
      </c>
      <c r="V1358" s="85">
        <f t="shared" si="583"/>
        <v>0</v>
      </c>
      <c r="W1358" s="33"/>
      <c r="X1358" s="85">
        <f t="shared" si="586"/>
        <v>-5.4500000000000028</v>
      </c>
      <c r="Y1358" s="85">
        <f t="shared" si="584"/>
        <v>0.5600000000000005</v>
      </c>
      <c r="Z1358" s="85">
        <f t="shared" si="584"/>
        <v>-16.5</v>
      </c>
      <c r="AA1358" s="85">
        <f t="shared" si="584"/>
        <v>-44.499999999999829</v>
      </c>
      <c r="AB1358" s="85">
        <f t="shared" si="584"/>
        <v>5</v>
      </c>
      <c r="AC1358" s="85">
        <f t="shared" si="584"/>
        <v>-1.5</v>
      </c>
    </row>
    <row r="1359" spans="1:29" x14ac:dyDescent="0.3">
      <c r="A1359" s="67">
        <v>18200</v>
      </c>
      <c r="B1359" s="85">
        <v>-3.4500000000000028</v>
      </c>
      <c r="C1359" s="85">
        <v>0.5</v>
      </c>
      <c r="D1359" s="85">
        <v>-23</v>
      </c>
      <c r="E1359" s="85">
        <v>-43.499999999999943</v>
      </c>
      <c r="F1359" s="85">
        <v>7.5</v>
      </c>
      <c r="G1359" s="85">
        <v>-1.5</v>
      </c>
      <c r="H1359" s="113"/>
      <c r="P1359" s="21" t="str">
        <f t="shared" si="585"/>
        <v>A</v>
      </c>
      <c r="Q1359" s="85">
        <f t="shared" si="587"/>
        <v>0</v>
      </c>
      <c r="R1359" s="85">
        <f t="shared" si="583"/>
        <v>0</v>
      </c>
      <c r="S1359" s="85">
        <f t="shared" si="583"/>
        <v>0</v>
      </c>
      <c r="T1359" s="85">
        <f t="shared" si="583"/>
        <v>0</v>
      </c>
      <c r="U1359" s="85">
        <f t="shared" si="583"/>
        <v>0</v>
      </c>
      <c r="V1359" s="85">
        <f t="shared" si="583"/>
        <v>0</v>
      </c>
      <c r="W1359" s="33"/>
      <c r="X1359" s="85">
        <f t="shared" si="586"/>
        <v>-3.4500000000000028</v>
      </c>
      <c r="Y1359" s="85">
        <f t="shared" si="584"/>
        <v>0.5</v>
      </c>
      <c r="Z1359" s="85">
        <f t="shared" si="584"/>
        <v>-23</v>
      </c>
      <c r="AA1359" s="85">
        <f t="shared" si="584"/>
        <v>-43.499999999999943</v>
      </c>
      <c r="AB1359" s="85">
        <f t="shared" si="584"/>
        <v>7.5</v>
      </c>
      <c r="AC1359" s="85">
        <f t="shared" si="584"/>
        <v>-1.5</v>
      </c>
    </row>
    <row r="1360" spans="1:29" x14ac:dyDescent="0.3">
      <c r="A1360" s="67">
        <v>18300</v>
      </c>
      <c r="B1360" s="85">
        <v>-2.1999999999999957</v>
      </c>
      <c r="C1360" s="85">
        <v>0.42999999999999972</v>
      </c>
      <c r="D1360" s="85">
        <v>-23.5</v>
      </c>
      <c r="E1360" s="85">
        <v>-37.499999999999943</v>
      </c>
      <c r="F1360" s="85">
        <v>8.0000000000000284</v>
      </c>
      <c r="G1360" s="85">
        <v>-1</v>
      </c>
      <c r="H1360" s="113"/>
      <c r="P1360" s="21" t="str">
        <f t="shared" si="585"/>
        <v>A</v>
      </c>
      <c r="Q1360" s="85">
        <f t="shared" si="587"/>
        <v>0</v>
      </c>
      <c r="R1360" s="85">
        <f t="shared" si="583"/>
        <v>0</v>
      </c>
      <c r="S1360" s="85">
        <f t="shared" si="583"/>
        <v>0</v>
      </c>
      <c r="T1360" s="85">
        <f t="shared" si="583"/>
        <v>0</v>
      </c>
      <c r="U1360" s="85">
        <f t="shared" si="583"/>
        <v>0</v>
      </c>
      <c r="V1360" s="85">
        <f t="shared" si="583"/>
        <v>0</v>
      </c>
      <c r="W1360" s="33"/>
      <c r="X1360" s="85">
        <f t="shared" si="586"/>
        <v>-2.1999999999999957</v>
      </c>
      <c r="Y1360" s="85">
        <f t="shared" si="584"/>
        <v>0.42999999999999972</v>
      </c>
      <c r="Z1360" s="85">
        <f t="shared" si="584"/>
        <v>-23.5</v>
      </c>
      <c r="AA1360" s="85">
        <f t="shared" si="584"/>
        <v>-37.499999999999943</v>
      </c>
      <c r="AB1360" s="85">
        <f t="shared" si="584"/>
        <v>8.0000000000000284</v>
      </c>
      <c r="AC1360" s="85">
        <f t="shared" si="584"/>
        <v>-1</v>
      </c>
    </row>
    <row r="1361" spans="1:29" x14ac:dyDescent="0.3">
      <c r="A1361" s="67">
        <v>18400</v>
      </c>
      <c r="B1361" s="85">
        <v>1.1499999999999986</v>
      </c>
      <c r="C1361" s="85">
        <v>0.76000000000000156</v>
      </c>
      <c r="D1361" s="85">
        <v>-2</v>
      </c>
      <c r="E1361" s="85">
        <v>-24.000000000000085</v>
      </c>
      <c r="F1361" s="85">
        <v>-5.5</v>
      </c>
      <c r="G1361" s="85">
        <v>-0.5</v>
      </c>
      <c r="H1361" s="113"/>
      <c r="P1361" s="21" t="str">
        <f t="shared" si="585"/>
        <v>A</v>
      </c>
      <c r="Q1361" s="85">
        <f t="shared" si="587"/>
        <v>0</v>
      </c>
      <c r="R1361" s="85">
        <f t="shared" si="583"/>
        <v>0</v>
      </c>
      <c r="S1361" s="85">
        <f t="shared" si="583"/>
        <v>0</v>
      </c>
      <c r="T1361" s="85">
        <f t="shared" si="583"/>
        <v>0</v>
      </c>
      <c r="U1361" s="85">
        <f t="shared" si="583"/>
        <v>0</v>
      </c>
      <c r="V1361" s="85">
        <f t="shared" si="583"/>
        <v>0</v>
      </c>
      <c r="W1361" s="33"/>
      <c r="X1361" s="85">
        <f t="shared" si="586"/>
        <v>1.1499999999999986</v>
      </c>
      <c r="Y1361" s="85">
        <f t="shared" si="584"/>
        <v>0.76000000000000156</v>
      </c>
      <c r="Z1361" s="85">
        <f t="shared" si="584"/>
        <v>-2</v>
      </c>
      <c r="AA1361" s="85">
        <f t="shared" si="584"/>
        <v>-24.000000000000085</v>
      </c>
      <c r="AB1361" s="85">
        <f t="shared" si="584"/>
        <v>-5.5</v>
      </c>
      <c r="AC1361" s="85">
        <f t="shared" si="584"/>
        <v>-0.5</v>
      </c>
    </row>
    <row r="1362" spans="1:29" x14ac:dyDescent="0.3">
      <c r="A1362" s="67">
        <v>18500</v>
      </c>
      <c r="B1362" s="85">
        <v>1.5</v>
      </c>
      <c r="C1362" s="85">
        <v>0.8100000000000005</v>
      </c>
      <c r="D1362" s="85">
        <v>7</v>
      </c>
      <c r="E1362" s="85">
        <v>-11.500000000000028</v>
      </c>
      <c r="F1362" s="85">
        <v>-9</v>
      </c>
      <c r="G1362" s="85">
        <v>0</v>
      </c>
      <c r="H1362" s="113"/>
      <c r="P1362" s="21" t="str">
        <f t="shared" si="585"/>
        <v>A</v>
      </c>
      <c r="Q1362" s="85">
        <f t="shared" si="587"/>
        <v>0</v>
      </c>
      <c r="R1362" s="85">
        <f t="shared" si="583"/>
        <v>0</v>
      </c>
      <c r="S1362" s="85">
        <f t="shared" si="583"/>
        <v>0</v>
      </c>
      <c r="T1362" s="85">
        <f t="shared" si="583"/>
        <v>0</v>
      </c>
      <c r="U1362" s="85">
        <f t="shared" si="583"/>
        <v>0</v>
      </c>
      <c r="V1362" s="85">
        <f t="shared" si="583"/>
        <v>0</v>
      </c>
      <c r="W1362" s="33"/>
      <c r="X1362" s="85">
        <f t="shared" si="586"/>
        <v>1.5</v>
      </c>
      <c r="Y1362" s="85">
        <f t="shared" si="584"/>
        <v>0.8100000000000005</v>
      </c>
      <c r="Z1362" s="85">
        <f t="shared" si="584"/>
        <v>7</v>
      </c>
      <c r="AA1362" s="85">
        <f t="shared" si="584"/>
        <v>-11.500000000000028</v>
      </c>
      <c r="AB1362" s="85">
        <f t="shared" si="584"/>
        <v>-9</v>
      </c>
      <c r="AC1362" s="85">
        <f t="shared" si="584"/>
        <v>0</v>
      </c>
    </row>
    <row r="1363" spans="1:29" x14ac:dyDescent="0.3">
      <c r="A1363" s="67">
        <v>18600</v>
      </c>
      <c r="B1363" s="85">
        <v>0.34999999999999964</v>
      </c>
      <c r="C1363" s="85">
        <v>0.53999999999999915</v>
      </c>
      <c r="D1363" s="85">
        <v>-0.5</v>
      </c>
      <c r="E1363" s="85">
        <v>-8.5000000000000142</v>
      </c>
      <c r="F1363" s="85">
        <v>-2</v>
      </c>
      <c r="G1363" s="85">
        <v>0</v>
      </c>
      <c r="H1363" s="113"/>
      <c r="P1363" s="21" t="str">
        <f t="shared" si="585"/>
        <v>A</v>
      </c>
      <c r="Q1363" s="85">
        <f t="shared" si="587"/>
        <v>0</v>
      </c>
      <c r="R1363" s="85">
        <f t="shared" si="583"/>
        <v>0</v>
      </c>
      <c r="S1363" s="85">
        <f t="shared" si="583"/>
        <v>0</v>
      </c>
      <c r="T1363" s="85">
        <f t="shared" si="583"/>
        <v>0</v>
      </c>
      <c r="U1363" s="85">
        <f t="shared" si="583"/>
        <v>0</v>
      </c>
      <c r="V1363" s="85">
        <f t="shared" si="583"/>
        <v>0</v>
      </c>
      <c r="W1363" s="33"/>
      <c r="X1363" s="85">
        <f t="shared" si="586"/>
        <v>0.34999999999999964</v>
      </c>
      <c r="Y1363" s="85">
        <f t="shared" si="584"/>
        <v>0.53999999999999915</v>
      </c>
      <c r="Z1363" s="85">
        <f t="shared" si="584"/>
        <v>-0.5</v>
      </c>
      <c r="AA1363" s="85">
        <f t="shared" si="584"/>
        <v>-8.5000000000000142</v>
      </c>
      <c r="AB1363" s="85">
        <f t="shared" si="584"/>
        <v>-2</v>
      </c>
      <c r="AC1363" s="85">
        <f t="shared" si="584"/>
        <v>0</v>
      </c>
    </row>
    <row r="1364" spans="1:29" x14ac:dyDescent="0.3">
      <c r="A1364" s="67">
        <v>18700</v>
      </c>
      <c r="B1364" s="85">
        <v>4.9999999999999822E-2</v>
      </c>
      <c r="C1364" s="85">
        <v>0.44000000000000128</v>
      </c>
      <c r="D1364" s="85">
        <v>-2</v>
      </c>
      <c r="E1364" s="85">
        <v>-6</v>
      </c>
      <c r="F1364" s="85">
        <v>0</v>
      </c>
      <c r="G1364" s="85">
        <v>0</v>
      </c>
      <c r="H1364" s="113"/>
      <c r="P1364" s="21" t="str">
        <f t="shared" si="585"/>
        <v>A</v>
      </c>
      <c r="Q1364" s="85">
        <f t="shared" si="587"/>
        <v>0</v>
      </c>
      <c r="R1364" s="85">
        <f t="shared" si="583"/>
        <v>0</v>
      </c>
      <c r="S1364" s="85">
        <f t="shared" si="583"/>
        <v>0</v>
      </c>
      <c r="T1364" s="85">
        <f t="shared" si="583"/>
        <v>0</v>
      </c>
      <c r="U1364" s="85">
        <f t="shared" si="583"/>
        <v>0</v>
      </c>
      <c r="V1364" s="85">
        <f t="shared" si="583"/>
        <v>0</v>
      </c>
      <c r="W1364" s="33"/>
      <c r="X1364" s="85">
        <f t="shared" si="586"/>
        <v>4.9999999999999822E-2</v>
      </c>
      <c r="Y1364" s="85">
        <f t="shared" si="584"/>
        <v>0.44000000000000128</v>
      </c>
      <c r="Z1364" s="85">
        <f t="shared" si="584"/>
        <v>-2</v>
      </c>
      <c r="AA1364" s="85">
        <f t="shared" si="584"/>
        <v>-6</v>
      </c>
      <c r="AB1364" s="85">
        <f t="shared" si="584"/>
        <v>0</v>
      </c>
      <c r="AC1364" s="85">
        <f t="shared" si="584"/>
        <v>0</v>
      </c>
    </row>
    <row r="1365" spans="1:29" x14ac:dyDescent="0.3">
      <c r="A1365" s="67">
        <v>18800</v>
      </c>
      <c r="B1365" s="85">
        <v>0.35000000000000053</v>
      </c>
      <c r="C1365" s="85">
        <v>0.55999999999999872</v>
      </c>
      <c r="D1365" s="85">
        <v>3</v>
      </c>
      <c r="E1365" s="85">
        <v>-2</v>
      </c>
      <c r="F1365" s="85">
        <v>-3</v>
      </c>
      <c r="G1365" s="85">
        <v>0</v>
      </c>
      <c r="H1365" s="113"/>
      <c r="P1365" s="21" t="str">
        <f t="shared" si="585"/>
        <v>A</v>
      </c>
      <c r="Q1365" s="85">
        <f t="shared" si="587"/>
        <v>0</v>
      </c>
      <c r="R1365" s="85">
        <f t="shared" si="583"/>
        <v>0</v>
      </c>
      <c r="S1365" s="85">
        <f t="shared" si="583"/>
        <v>0</v>
      </c>
      <c r="T1365" s="85">
        <f t="shared" si="583"/>
        <v>0</v>
      </c>
      <c r="U1365" s="85">
        <f t="shared" si="583"/>
        <v>0</v>
      </c>
      <c r="V1365" s="85">
        <f t="shared" si="583"/>
        <v>0</v>
      </c>
      <c r="W1365" s="33"/>
      <c r="X1365" s="85">
        <f t="shared" si="586"/>
        <v>0.35000000000000053</v>
      </c>
      <c r="Y1365" s="85">
        <f t="shared" si="584"/>
        <v>0.55999999999999872</v>
      </c>
      <c r="Z1365" s="85">
        <f t="shared" si="584"/>
        <v>3</v>
      </c>
      <c r="AA1365" s="85">
        <f t="shared" si="584"/>
        <v>-2</v>
      </c>
      <c r="AB1365" s="85">
        <f t="shared" si="584"/>
        <v>-3</v>
      </c>
      <c r="AC1365" s="85">
        <f t="shared" si="584"/>
        <v>0</v>
      </c>
    </row>
    <row r="1366" spans="1:29" x14ac:dyDescent="0.3">
      <c r="A1366" s="67">
        <v>18900</v>
      </c>
      <c r="B1366" s="85">
        <v>0.54999999999999982</v>
      </c>
      <c r="C1366" s="85">
        <v>0.66999999999999993</v>
      </c>
      <c r="D1366" s="85">
        <v>7</v>
      </c>
      <c r="E1366" s="85">
        <v>1.0000000000000071</v>
      </c>
      <c r="F1366" s="85">
        <v>-5</v>
      </c>
      <c r="G1366" s="85">
        <v>0</v>
      </c>
      <c r="H1366" s="113"/>
      <c r="P1366" s="21" t="str">
        <f t="shared" si="585"/>
        <v>A</v>
      </c>
      <c r="Q1366" s="85">
        <f t="shared" si="587"/>
        <v>0</v>
      </c>
      <c r="R1366" s="85">
        <f t="shared" si="583"/>
        <v>0</v>
      </c>
      <c r="S1366" s="85">
        <f t="shared" si="583"/>
        <v>0</v>
      </c>
      <c r="T1366" s="85">
        <f t="shared" si="583"/>
        <v>0</v>
      </c>
      <c r="U1366" s="85">
        <f t="shared" si="583"/>
        <v>0</v>
      </c>
      <c r="V1366" s="85">
        <f t="shared" si="583"/>
        <v>0</v>
      </c>
      <c r="W1366" s="33"/>
      <c r="X1366" s="85">
        <f t="shared" si="586"/>
        <v>0.54999999999999982</v>
      </c>
      <c r="Y1366" s="85">
        <f t="shared" si="584"/>
        <v>0.66999999999999993</v>
      </c>
      <c r="Z1366" s="85">
        <f t="shared" si="584"/>
        <v>7</v>
      </c>
      <c r="AA1366" s="85">
        <f t="shared" si="584"/>
        <v>1.0000000000000071</v>
      </c>
      <c r="AB1366" s="85">
        <f t="shared" si="584"/>
        <v>-5</v>
      </c>
      <c r="AC1366" s="85">
        <f t="shared" si="584"/>
        <v>0</v>
      </c>
    </row>
    <row r="1367" spans="1:29" x14ac:dyDescent="0.3">
      <c r="A1367" s="68" t="s">
        <v>120</v>
      </c>
      <c r="B1367" s="86">
        <v>-37.90000000000002</v>
      </c>
      <c r="C1367" s="86">
        <v>7.58</v>
      </c>
      <c r="D1367" s="86">
        <v>-4</v>
      </c>
      <c r="E1367" s="86">
        <v>-262.99999999999983</v>
      </c>
      <c r="F1367" s="86">
        <v>-34.000000000000085</v>
      </c>
      <c r="G1367" s="86">
        <v>-10.999999999999996</v>
      </c>
      <c r="H1367" s="89"/>
      <c r="I1367" s="105">
        <f>X1367</f>
        <v>-22.449999999999996</v>
      </c>
      <c r="J1367" s="105">
        <f>Y1367</f>
        <v>6.879999999999999</v>
      </c>
      <c r="K1367" s="105">
        <f>Z1367</f>
        <v>-39.5</v>
      </c>
      <c r="L1367" s="105">
        <f>AA1367</f>
        <v>-253.99999999999983</v>
      </c>
      <c r="M1367" s="105">
        <f t="shared" ref="M1367:N1367" si="588">AB1367</f>
        <v>-19.000000000000028</v>
      </c>
      <c r="N1367" s="105">
        <f t="shared" si="588"/>
        <v>-8.9999999999999964</v>
      </c>
      <c r="P1367" s="21"/>
      <c r="Q1367" s="33"/>
      <c r="R1367" s="33"/>
      <c r="S1367" s="33"/>
      <c r="T1367" s="33"/>
      <c r="U1367" s="33"/>
      <c r="V1367" s="33"/>
      <c r="W1367" s="33"/>
      <c r="X1367" s="106">
        <f>SUM(X1351:X1366)</f>
        <v>-22.449999999999996</v>
      </c>
      <c r="Y1367" s="106">
        <f t="shared" ref="Y1367:AC1367" si="589">SUM(Y1351:Y1366)</f>
        <v>6.879999999999999</v>
      </c>
      <c r="Z1367" s="106">
        <f t="shared" si="589"/>
        <v>-39.5</v>
      </c>
      <c r="AA1367" s="106">
        <f t="shared" si="589"/>
        <v>-253.99999999999983</v>
      </c>
      <c r="AB1367" s="106">
        <f t="shared" si="589"/>
        <v>-19.000000000000028</v>
      </c>
      <c r="AC1367" s="106">
        <f t="shared" si="589"/>
        <v>-8.9999999999999964</v>
      </c>
    </row>
    <row r="1368" spans="1:29" x14ac:dyDescent="0.3">
      <c r="A1368" s="82"/>
      <c r="B1368" s="89"/>
      <c r="C1368" s="89"/>
      <c r="D1368" s="89"/>
      <c r="E1368" s="89"/>
      <c r="F1368" s="89"/>
      <c r="G1368" s="89"/>
      <c r="H1368" s="89"/>
      <c r="P1368" s="21"/>
      <c r="Q1368" s="33"/>
      <c r="R1368" s="33"/>
      <c r="S1368" s="33"/>
      <c r="T1368" s="33"/>
      <c r="U1368" s="33"/>
      <c r="V1368" s="33"/>
      <c r="W1368" s="33"/>
      <c r="X1368" s="33"/>
      <c r="Y1368" s="33"/>
      <c r="Z1368" s="33"/>
      <c r="AA1368" s="33"/>
      <c r="AB1368" s="33"/>
      <c r="AC1368" s="33"/>
    </row>
    <row r="1369" spans="1:29" x14ac:dyDescent="0.3">
      <c r="A1369" s="92" t="s">
        <v>128</v>
      </c>
      <c r="B1369" s="92" t="s">
        <v>127</v>
      </c>
      <c r="C1369" s="92" t="s">
        <v>129</v>
      </c>
      <c r="D1369" s="92" t="s">
        <v>130</v>
      </c>
      <c r="E1369" s="92" t="s">
        <v>131</v>
      </c>
      <c r="F1369" s="92" t="s">
        <v>132</v>
      </c>
      <c r="G1369" s="92" t="s">
        <v>133</v>
      </c>
      <c r="H1369" s="92"/>
      <c r="P1369" s="21"/>
      <c r="Q1369" s="33"/>
      <c r="R1369" s="33"/>
      <c r="S1369" s="33"/>
      <c r="T1369" s="33"/>
      <c r="U1369" s="33"/>
      <c r="V1369" s="33"/>
      <c r="W1369" s="33"/>
      <c r="X1369" s="33"/>
      <c r="Y1369" s="33"/>
      <c r="Z1369" s="33"/>
      <c r="AA1369" s="33"/>
      <c r="AB1369" s="33"/>
      <c r="AC1369" s="33"/>
    </row>
    <row r="1370" spans="1:29" x14ac:dyDescent="0.3">
      <c r="A1370" s="68" t="s">
        <v>44</v>
      </c>
      <c r="B1370" s="68" t="s">
        <v>36</v>
      </c>
      <c r="C1370" s="68" t="s">
        <v>37</v>
      </c>
      <c r="D1370" s="68" t="s">
        <v>118</v>
      </c>
      <c r="E1370" s="68" t="s">
        <v>116</v>
      </c>
      <c r="F1370" s="68" t="s">
        <v>119</v>
      </c>
      <c r="G1370" s="68" t="s">
        <v>117</v>
      </c>
      <c r="H1370" s="82"/>
      <c r="P1370" s="21"/>
      <c r="Q1370" s="33"/>
      <c r="R1370" s="33"/>
      <c r="S1370" s="33"/>
      <c r="T1370" s="33"/>
      <c r="U1370" s="33"/>
      <c r="V1370" s="33"/>
      <c r="W1370" s="33"/>
      <c r="X1370" s="106">
        <f t="shared" ref="X1370:AC1370" si="590">SUM(X1371:X1386)</f>
        <v>141.74999999999997</v>
      </c>
      <c r="Y1370" s="106">
        <f t="shared" si="590"/>
        <v>6.0200000000000014</v>
      </c>
      <c r="Z1370" s="106">
        <f t="shared" si="590"/>
        <v>451.50000000000006</v>
      </c>
      <c r="AA1370" s="106">
        <f t="shared" si="590"/>
        <v>101.50000000000023</v>
      </c>
      <c r="AB1370" s="106">
        <f t="shared" si="590"/>
        <v>-222.50000000000003</v>
      </c>
      <c r="AC1370" s="106">
        <f t="shared" si="590"/>
        <v>-15</v>
      </c>
    </row>
    <row r="1371" spans="1:29" x14ac:dyDescent="0.3">
      <c r="A1371" s="67">
        <v>16900</v>
      </c>
      <c r="B1371" s="85">
        <v>3.1499999999999986</v>
      </c>
      <c r="C1371" s="85">
        <v>0.39000000000000057</v>
      </c>
      <c r="D1371" s="85">
        <v>31.5</v>
      </c>
      <c r="E1371" s="85">
        <v>11.999999999999986</v>
      </c>
      <c r="F1371" s="85">
        <v>-18</v>
      </c>
      <c r="G1371" s="85">
        <v>-0.5</v>
      </c>
      <c r="H1371" s="113"/>
      <c r="I1371" s="105">
        <f>X1370</f>
        <v>141.74999999999997</v>
      </c>
      <c r="J1371" s="105">
        <f>Y1370</f>
        <v>6.0200000000000014</v>
      </c>
      <c r="K1371" s="105">
        <f t="shared" ref="K1371:N1371" si="591">Z1370</f>
        <v>451.50000000000006</v>
      </c>
      <c r="L1371" s="105">
        <f t="shared" si="591"/>
        <v>101.50000000000023</v>
      </c>
      <c r="M1371" s="105">
        <f t="shared" si="591"/>
        <v>-222.50000000000003</v>
      </c>
      <c r="N1371" s="105">
        <f t="shared" si="591"/>
        <v>-15</v>
      </c>
      <c r="P1371" s="21" t="str">
        <f>IF(A1371&lt;=$B$1348,"A","B")</f>
        <v>A</v>
      </c>
      <c r="Q1371" s="85">
        <f t="shared" ref="Q1371:V1386" si="592">IF($P1371="B",B1371,0)</f>
        <v>0</v>
      </c>
      <c r="R1371" s="85">
        <f t="shared" si="592"/>
        <v>0</v>
      </c>
      <c r="S1371" s="85">
        <f t="shared" si="592"/>
        <v>0</v>
      </c>
      <c r="T1371" s="85">
        <f t="shared" si="592"/>
        <v>0</v>
      </c>
      <c r="U1371" s="85">
        <f t="shared" si="592"/>
        <v>0</v>
      </c>
      <c r="V1371" s="85">
        <f t="shared" si="592"/>
        <v>0</v>
      </c>
      <c r="W1371" s="33"/>
      <c r="X1371" s="85">
        <f>IF($P1371="A",B1371,0)</f>
        <v>3.1499999999999986</v>
      </c>
      <c r="Y1371" s="85">
        <f t="shared" ref="Y1371:AC1386" si="593">IF($P1371="A",C1371,0)</f>
        <v>0.39000000000000057</v>
      </c>
      <c r="Z1371" s="85">
        <f t="shared" si="593"/>
        <v>31.5</v>
      </c>
      <c r="AA1371" s="85">
        <f t="shared" si="593"/>
        <v>11.999999999999986</v>
      </c>
      <c r="AB1371" s="85">
        <f t="shared" si="593"/>
        <v>-18</v>
      </c>
      <c r="AC1371" s="85">
        <f t="shared" si="593"/>
        <v>-0.5</v>
      </c>
    </row>
    <row r="1372" spans="1:29" x14ac:dyDescent="0.3">
      <c r="A1372" s="67">
        <v>17000</v>
      </c>
      <c r="B1372" s="85">
        <v>5.4</v>
      </c>
      <c r="C1372" s="85">
        <v>0.76999999999999957</v>
      </c>
      <c r="D1372" s="85">
        <v>46.5</v>
      </c>
      <c r="E1372" s="85">
        <v>17.000000000000028</v>
      </c>
      <c r="F1372" s="85">
        <v>-27.499999999999986</v>
      </c>
      <c r="G1372" s="85">
        <v>-1</v>
      </c>
      <c r="H1372" s="113"/>
      <c r="P1372" s="21" t="str">
        <f t="shared" ref="P1372:P1386" si="594">IF(A1372&lt;=$B$1348,"A","B")</f>
        <v>A</v>
      </c>
      <c r="Q1372" s="85">
        <f t="shared" si="592"/>
        <v>0</v>
      </c>
      <c r="R1372" s="85">
        <f t="shared" si="592"/>
        <v>0</v>
      </c>
      <c r="S1372" s="85">
        <f t="shared" si="592"/>
        <v>0</v>
      </c>
      <c r="T1372" s="85">
        <f t="shared" si="592"/>
        <v>0</v>
      </c>
      <c r="U1372" s="85">
        <f t="shared" si="592"/>
        <v>0</v>
      </c>
      <c r="V1372" s="85">
        <f t="shared" si="592"/>
        <v>0</v>
      </c>
      <c r="W1372" s="33"/>
      <c r="X1372" s="85">
        <f t="shared" ref="X1372:X1386" si="595">IF($P1372="A",B1372,0)</f>
        <v>5.4</v>
      </c>
      <c r="Y1372" s="85">
        <f t="shared" si="593"/>
        <v>0.76999999999999957</v>
      </c>
      <c r="Z1372" s="85">
        <f t="shared" si="593"/>
        <v>46.5</v>
      </c>
      <c r="AA1372" s="85">
        <f t="shared" si="593"/>
        <v>17.000000000000028</v>
      </c>
      <c r="AB1372" s="85">
        <f t="shared" si="593"/>
        <v>-27.499999999999986</v>
      </c>
      <c r="AC1372" s="85">
        <f t="shared" si="593"/>
        <v>-1</v>
      </c>
    </row>
    <row r="1373" spans="1:29" x14ac:dyDescent="0.3">
      <c r="A1373" s="67">
        <v>17100</v>
      </c>
      <c r="B1373" s="85">
        <v>4.6999999999999993</v>
      </c>
      <c r="C1373" s="85">
        <v>0.40000000000000036</v>
      </c>
      <c r="D1373" s="85">
        <v>40.5</v>
      </c>
      <c r="E1373" s="85">
        <v>16</v>
      </c>
      <c r="F1373" s="85">
        <v>-20.5</v>
      </c>
      <c r="G1373" s="85">
        <v>-0.50000000000000044</v>
      </c>
      <c r="H1373" s="113"/>
      <c r="P1373" s="21" t="str">
        <f t="shared" si="594"/>
        <v>A</v>
      </c>
      <c r="Q1373" s="85">
        <f t="shared" si="592"/>
        <v>0</v>
      </c>
      <c r="R1373" s="85">
        <f t="shared" si="592"/>
        <v>0</v>
      </c>
      <c r="S1373" s="85">
        <f t="shared" si="592"/>
        <v>0</v>
      </c>
      <c r="T1373" s="85">
        <f t="shared" si="592"/>
        <v>0</v>
      </c>
      <c r="U1373" s="85">
        <f t="shared" si="592"/>
        <v>0</v>
      </c>
      <c r="V1373" s="85">
        <f t="shared" si="592"/>
        <v>0</v>
      </c>
      <c r="W1373" s="33"/>
      <c r="X1373" s="85">
        <f t="shared" si="595"/>
        <v>4.6999999999999993</v>
      </c>
      <c r="Y1373" s="85">
        <f t="shared" si="593"/>
        <v>0.40000000000000036</v>
      </c>
      <c r="Z1373" s="85">
        <f t="shared" si="593"/>
        <v>40.5</v>
      </c>
      <c r="AA1373" s="85">
        <f t="shared" si="593"/>
        <v>16</v>
      </c>
      <c r="AB1373" s="85">
        <f t="shared" si="593"/>
        <v>-20.5</v>
      </c>
      <c r="AC1373" s="85">
        <f t="shared" si="593"/>
        <v>-0.50000000000000044</v>
      </c>
    </row>
    <row r="1374" spans="1:29" x14ac:dyDescent="0.3">
      <c r="A1374" s="67">
        <v>17200</v>
      </c>
      <c r="B1374" s="85">
        <v>5.3999999999999986</v>
      </c>
      <c r="C1374" s="85">
        <v>0.30999999999999872</v>
      </c>
      <c r="D1374" s="85">
        <v>42.5</v>
      </c>
      <c r="E1374" s="85">
        <v>18</v>
      </c>
      <c r="F1374" s="85">
        <v>-19.5</v>
      </c>
      <c r="G1374" s="85">
        <v>-0.99999999999999956</v>
      </c>
      <c r="H1374" s="113"/>
      <c r="P1374" s="21" t="str">
        <f t="shared" si="594"/>
        <v>A</v>
      </c>
      <c r="Q1374" s="85">
        <f t="shared" si="592"/>
        <v>0</v>
      </c>
      <c r="R1374" s="85">
        <f t="shared" si="592"/>
        <v>0</v>
      </c>
      <c r="S1374" s="85">
        <f t="shared" si="592"/>
        <v>0</v>
      </c>
      <c r="T1374" s="85">
        <f t="shared" si="592"/>
        <v>0</v>
      </c>
      <c r="U1374" s="85">
        <f t="shared" si="592"/>
        <v>0</v>
      </c>
      <c r="V1374" s="85">
        <f t="shared" si="592"/>
        <v>0</v>
      </c>
      <c r="W1374" s="33"/>
      <c r="X1374" s="85">
        <f t="shared" si="595"/>
        <v>5.3999999999999986</v>
      </c>
      <c r="Y1374" s="85">
        <f t="shared" si="593"/>
        <v>0.30999999999999872</v>
      </c>
      <c r="Z1374" s="85">
        <f t="shared" si="593"/>
        <v>42.5</v>
      </c>
      <c r="AA1374" s="85">
        <f t="shared" si="593"/>
        <v>18</v>
      </c>
      <c r="AB1374" s="85">
        <f t="shared" si="593"/>
        <v>-19.5</v>
      </c>
      <c r="AC1374" s="85">
        <f t="shared" si="593"/>
        <v>-0.99999999999999956</v>
      </c>
    </row>
    <row r="1375" spans="1:29" x14ac:dyDescent="0.3">
      <c r="A1375" s="67">
        <v>17300</v>
      </c>
      <c r="B1375" s="85">
        <v>7.4000000000000021</v>
      </c>
      <c r="C1375" s="85">
        <v>0.39000000000000057</v>
      </c>
      <c r="D1375" s="85">
        <v>49</v>
      </c>
      <c r="E1375" s="85">
        <v>19.500000000000057</v>
      </c>
      <c r="F1375" s="85">
        <v>-22</v>
      </c>
      <c r="G1375" s="85">
        <v>-1</v>
      </c>
      <c r="H1375" s="113"/>
      <c r="P1375" s="21" t="str">
        <f t="shared" si="594"/>
        <v>A</v>
      </c>
      <c r="Q1375" s="85">
        <f t="shared" si="592"/>
        <v>0</v>
      </c>
      <c r="R1375" s="85">
        <f t="shared" si="592"/>
        <v>0</v>
      </c>
      <c r="S1375" s="85">
        <f t="shared" si="592"/>
        <v>0</v>
      </c>
      <c r="T1375" s="85">
        <f t="shared" si="592"/>
        <v>0</v>
      </c>
      <c r="U1375" s="85">
        <f t="shared" si="592"/>
        <v>0</v>
      </c>
      <c r="V1375" s="85">
        <f t="shared" si="592"/>
        <v>0</v>
      </c>
      <c r="W1375" s="33"/>
      <c r="X1375" s="85">
        <f t="shared" si="595"/>
        <v>7.4000000000000021</v>
      </c>
      <c r="Y1375" s="85">
        <f t="shared" si="593"/>
        <v>0.39000000000000057</v>
      </c>
      <c r="Z1375" s="85">
        <f t="shared" si="593"/>
        <v>49</v>
      </c>
      <c r="AA1375" s="85">
        <f t="shared" si="593"/>
        <v>19.500000000000057</v>
      </c>
      <c r="AB1375" s="85">
        <f t="shared" si="593"/>
        <v>-22</v>
      </c>
      <c r="AC1375" s="85">
        <f t="shared" si="593"/>
        <v>-1</v>
      </c>
    </row>
    <row r="1376" spans="1:29" x14ac:dyDescent="0.3">
      <c r="A1376" s="67">
        <v>17400</v>
      </c>
      <c r="B1376" s="85">
        <v>9.8500000000000014</v>
      </c>
      <c r="C1376" s="85">
        <v>0.47000000000000064</v>
      </c>
      <c r="D1376" s="85">
        <v>53.499999999999943</v>
      </c>
      <c r="E1376" s="85">
        <v>20.5</v>
      </c>
      <c r="F1376" s="85">
        <v>-24</v>
      </c>
      <c r="G1376" s="85">
        <v>-1.5</v>
      </c>
      <c r="H1376" s="113"/>
      <c r="P1376" s="21" t="str">
        <f t="shared" si="594"/>
        <v>A</v>
      </c>
      <c r="Q1376" s="85">
        <f>IF($P1376="B",B1376,0)</f>
        <v>0</v>
      </c>
      <c r="R1376" s="85">
        <f t="shared" si="592"/>
        <v>0</v>
      </c>
      <c r="S1376" s="85">
        <f t="shared" si="592"/>
        <v>0</v>
      </c>
      <c r="T1376" s="85">
        <f t="shared" si="592"/>
        <v>0</v>
      </c>
      <c r="U1376" s="85">
        <f t="shared" si="592"/>
        <v>0</v>
      </c>
      <c r="V1376" s="85">
        <f t="shared" si="592"/>
        <v>0</v>
      </c>
      <c r="W1376" s="33"/>
      <c r="X1376" s="85">
        <f t="shared" si="595"/>
        <v>9.8500000000000014</v>
      </c>
      <c r="Y1376" s="85">
        <f t="shared" si="593"/>
        <v>0.47000000000000064</v>
      </c>
      <c r="Z1376" s="85">
        <f t="shared" si="593"/>
        <v>53.499999999999943</v>
      </c>
      <c r="AA1376" s="85">
        <f t="shared" si="593"/>
        <v>20.5</v>
      </c>
      <c r="AB1376" s="85">
        <f t="shared" si="593"/>
        <v>-24</v>
      </c>
      <c r="AC1376" s="85">
        <f t="shared" si="593"/>
        <v>-1.5</v>
      </c>
    </row>
    <row r="1377" spans="1:29" x14ac:dyDescent="0.3">
      <c r="A1377" s="67">
        <v>17500</v>
      </c>
      <c r="B1377" s="85">
        <v>12.349999999999994</v>
      </c>
      <c r="C1377" s="85">
        <v>0.48000000000000043</v>
      </c>
      <c r="D1377" s="85">
        <v>53.000000000000057</v>
      </c>
      <c r="E1377" s="85">
        <v>18.5</v>
      </c>
      <c r="F1377" s="85">
        <v>-23</v>
      </c>
      <c r="G1377" s="85">
        <v>-1.5</v>
      </c>
      <c r="H1377" s="113"/>
      <c r="P1377" s="21" t="str">
        <f t="shared" si="594"/>
        <v>A</v>
      </c>
      <c r="Q1377" s="85">
        <f t="shared" ref="Q1377:Q1386" si="596">IF($P1377="B",B1377,0)</f>
        <v>0</v>
      </c>
      <c r="R1377" s="85">
        <f t="shared" si="592"/>
        <v>0</v>
      </c>
      <c r="S1377" s="85">
        <f t="shared" si="592"/>
        <v>0</v>
      </c>
      <c r="T1377" s="85">
        <f t="shared" si="592"/>
        <v>0</v>
      </c>
      <c r="U1377" s="85">
        <f t="shared" si="592"/>
        <v>0</v>
      </c>
      <c r="V1377" s="85">
        <f t="shared" si="592"/>
        <v>0</v>
      </c>
      <c r="W1377" s="33"/>
      <c r="X1377" s="85">
        <f t="shared" si="595"/>
        <v>12.349999999999994</v>
      </c>
      <c r="Y1377" s="85">
        <f t="shared" si="593"/>
        <v>0.48000000000000043</v>
      </c>
      <c r="Z1377" s="85">
        <f t="shared" si="593"/>
        <v>53.000000000000057</v>
      </c>
      <c r="AA1377" s="85">
        <f t="shared" si="593"/>
        <v>18.5</v>
      </c>
      <c r="AB1377" s="85">
        <f t="shared" si="593"/>
        <v>-23</v>
      </c>
      <c r="AC1377" s="85">
        <f t="shared" si="593"/>
        <v>-1.5</v>
      </c>
    </row>
    <row r="1378" spans="1:29" x14ac:dyDescent="0.3">
      <c r="A1378" s="67">
        <v>17600</v>
      </c>
      <c r="B1378" s="85">
        <v>15.799999999999997</v>
      </c>
      <c r="C1378" s="85">
        <v>0.54000000000000092</v>
      </c>
      <c r="D1378" s="85">
        <v>50.500000000000057</v>
      </c>
      <c r="E1378" s="85">
        <v>14.000000000000057</v>
      </c>
      <c r="F1378" s="85">
        <v>-21.500000000000028</v>
      </c>
      <c r="G1378" s="85">
        <v>-1.5</v>
      </c>
      <c r="H1378" s="113"/>
      <c r="P1378" s="21" t="str">
        <f t="shared" si="594"/>
        <v>A</v>
      </c>
      <c r="Q1378" s="85">
        <f t="shared" si="596"/>
        <v>0</v>
      </c>
      <c r="R1378" s="85">
        <f t="shared" si="592"/>
        <v>0</v>
      </c>
      <c r="S1378" s="85">
        <f t="shared" si="592"/>
        <v>0</v>
      </c>
      <c r="T1378" s="85">
        <f t="shared" si="592"/>
        <v>0</v>
      </c>
      <c r="U1378" s="85">
        <f t="shared" si="592"/>
        <v>0</v>
      </c>
      <c r="V1378" s="85">
        <f t="shared" si="592"/>
        <v>0</v>
      </c>
      <c r="W1378" s="33"/>
      <c r="X1378" s="85">
        <f t="shared" si="595"/>
        <v>15.799999999999997</v>
      </c>
      <c r="Y1378" s="85">
        <f t="shared" si="593"/>
        <v>0.54000000000000092</v>
      </c>
      <c r="Z1378" s="85">
        <f t="shared" si="593"/>
        <v>50.500000000000057</v>
      </c>
      <c r="AA1378" s="85">
        <f t="shared" si="593"/>
        <v>14.000000000000057</v>
      </c>
      <c r="AB1378" s="85">
        <f t="shared" si="593"/>
        <v>-21.500000000000028</v>
      </c>
      <c r="AC1378" s="85">
        <f t="shared" si="593"/>
        <v>-1.5</v>
      </c>
    </row>
    <row r="1379" spans="1:29" x14ac:dyDescent="0.3">
      <c r="A1379" s="67">
        <v>17700</v>
      </c>
      <c r="B1379" s="85">
        <v>21.899999999999991</v>
      </c>
      <c r="C1379" s="85">
        <v>0.75</v>
      </c>
      <c r="D1379" s="85">
        <v>43.5</v>
      </c>
      <c r="E1379" s="85">
        <v>1.5</v>
      </c>
      <c r="F1379" s="85">
        <v>-21.5</v>
      </c>
      <c r="G1379" s="85">
        <v>-2</v>
      </c>
      <c r="H1379" s="113"/>
      <c r="P1379" s="21" t="str">
        <f t="shared" si="594"/>
        <v>A</v>
      </c>
      <c r="Q1379" s="85">
        <f t="shared" si="596"/>
        <v>0</v>
      </c>
      <c r="R1379" s="85">
        <f t="shared" si="592"/>
        <v>0</v>
      </c>
      <c r="S1379" s="85">
        <f t="shared" si="592"/>
        <v>0</v>
      </c>
      <c r="T1379" s="85">
        <f t="shared" si="592"/>
        <v>0</v>
      </c>
      <c r="U1379" s="85">
        <f t="shared" si="592"/>
        <v>0</v>
      </c>
      <c r="V1379" s="85">
        <f t="shared" si="592"/>
        <v>0</v>
      </c>
      <c r="W1379" s="33"/>
      <c r="X1379" s="85">
        <f t="shared" si="595"/>
        <v>21.899999999999991</v>
      </c>
      <c r="Y1379" s="85">
        <f t="shared" si="593"/>
        <v>0.75</v>
      </c>
      <c r="Z1379" s="85">
        <f t="shared" si="593"/>
        <v>43.5</v>
      </c>
      <c r="AA1379" s="85">
        <f t="shared" si="593"/>
        <v>1.5</v>
      </c>
      <c r="AB1379" s="85">
        <f t="shared" si="593"/>
        <v>-21.5</v>
      </c>
      <c r="AC1379" s="85">
        <f t="shared" si="593"/>
        <v>-2</v>
      </c>
    </row>
    <row r="1380" spans="1:29" x14ac:dyDescent="0.3">
      <c r="A1380" s="67">
        <v>17800</v>
      </c>
      <c r="B1380" s="85">
        <v>25.599999999999994</v>
      </c>
      <c r="C1380" s="85">
        <v>0.74000000000000021</v>
      </c>
      <c r="D1380" s="85">
        <v>28.5</v>
      </c>
      <c r="E1380" s="85">
        <v>-10.499999999999943</v>
      </c>
      <c r="F1380" s="85">
        <v>-15.000000000000028</v>
      </c>
      <c r="G1380" s="85">
        <v>-2.5</v>
      </c>
      <c r="H1380" s="113"/>
      <c r="P1380" s="21" t="str">
        <f t="shared" si="594"/>
        <v>A</v>
      </c>
      <c r="Q1380" s="85">
        <f t="shared" si="596"/>
        <v>0</v>
      </c>
      <c r="R1380" s="85">
        <f t="shared" si="592"/>
        <v>0</v>
      </c>
      <c r="S1380" s="85">
        <f t="shared" si="592"/>
        <v>0</v>
      </c>
      <c r="T1380" s="85">
        <f t="shared" si="592"/>
        <v>0</v>
      </c>
      <c r="U1380" s="85">
        <f t="shared" si="592"/>
        <v>0</v>
      </c>
      <c r="V1380" s="85">
        <f t="shared" si="592"/>
        <v>0</v>
      </c>
      <c r="W1380" s="33"/>
      <c r="X1380" s="85">
        <f t="shared" si="595"/>
        <v>25.599999999999994</v>
      </c>
      <c r="Y1380" s="85">
        <f t="shared" si="593"/>
        <v>0.74000000000000021</v>
      </c>
      <c r="Z1380" s="85">
        <f t="shared" si="593"/>
        <v>28.5</v>
      </c>
      <c r="AA1380" s="85">
        <f t="shared" si="593"/>
        <v>-10.499999999999943</v>
      </c>
      <c r="AB1380" s="85">
        <f t="shared" si="593"/>
        <v>-15.000000000000028</v>
      </c>
      <c r="AC1380" s="85">
        <f t="shared" si="593"/>
        <v>-2.5</v>
      </c>
    </row>
    <row r="1381" spans="1:29" x14ac:dyDescent="0.3">
      <c r="A1381" s="67">
        <v>17900</v>
      </c>
      <c r="B1381" s="85">
        <v>30.199999999999989</v>
      </c>
      <c r="C1381" s="85">
        <v>0.77999999999999936</v>
      </c>
      <c r="D1381" s="85">
        <v>12.5</v>
      </c>
      <c r="E1381" s="85">
        <v>-24.999999999999943</v>
      </c>
      <c r="F1381" s="85">
        <v>-9.9999999999999716</v>
      </c>
      <c r="G1381" s="85">
        <v>-2</v>
      </c>
      <c r="H1381" s="113"/>
      <c r="P1381" s="21" t="str">
        <f t="shared" si="594"/>
        <v>A</v>
      </c>
      <c r="Q1381" s="85">
        <f t="shared" si="596"/>
        <v>0</v>
      </c>
      <c r="R1381" s="85">
        <f t="shared" si="592"/>
        <v>0</v>
      </c>
      <c r="S1381" s="85">
        <f t="shared" si="592"/>
        <v>0</v>
      </c>
      <c r="T1381" s="85">
        <f t="shared" si="592"/>
        <v>0</v>
      </c>
      <c r="U1381" s="85">
        <f t="shared" si="592"/>
        <v>0</v>
      </c>
      <c r="V1381" s="85">
        <f t="shared" si="592"/>
        <v>0</v>
      </c>
      <c r="W1381" s="33"/>
      <c r="X1381" s="85">
        <f t="shared" si="595"/>
        <v>30.199999999999989</v>
      </c>
      <c r="Y1381" s="85">
        <f t="shared" si="593"/>
        <v>0.77999999999999936</v>
      </c>
      <c r="Z1381" s="85">
        <f t="shared" si="593"/>
        <v>12.5</v>
      </c>
      <c r="AA1381" s="85">
        <f t="shared" si="593"/>
        <v>-24.999999999999943</v>
      </c>
      <c r="AB1381" s="85">
        <f t="shared" si="593"/>
        <v>-9.9999999999999716</v>
      </c>
      <c r="AC1381" s="85">
        <f t="shared" si="593"/>
        <v>-2</v>
      </c>
    </row>
    <row r="1382" spans="1:29" x14ac:dyDescent="0.3">
      <c r="A1382" s="67">
        <v>18000</v>
      </c>
      <c r="B1382" s="85">
        <v>36.349999999999994</v>
      </c>
      <c r="C1382" s="85">
        <v>0.95999999999999908</v>
      </c>
      <c r="D1382" s="85">
        <v>-1.5</v>
      </c>
      <c r="E1382" s="85">
        <v>-41.500000000000057</v>
      </c>
      <c r="F1382" s="85">
        <v>-10</v>
      </c>
      <c r="G1382" s="85">
        <v>-2.0000000000000036</v>
      </c>
      <c r="H1382" s="113"/>
      <c r="P1382" s="21" t="str">
        <f t="shared" si="594"/>
        <v>B</v>
      </c>
      <c r="Q1382" s="85">
        <f t="shared" si="596"/>
        <v>36.349999999999994</v>
      </c>
      <c r="R1382" s="85">
        <f t="shared" si="592"/>
        <v>0.95999999999999908</v>
      </c>
      <c r="S1382" s="85">
        <f t="shared" si="592"/>
        <v>-1.5</v>
      </c>
      <c r="T1382" s="85">
        <f t="shared" si="592"/>
        <v>-41.500000000000057</v>
      </c>
      <c r="U1382" s="85">
        <f t="shared" si="592"/>
        <v>-10</v>
      </c>
      <c r="V1382" s="85">
        <f t="shared" si="592"/>
        <v>-2.0000000000000036</v>
      </c>
      <c r="W1382" s="33"/>
      <c r="X1382" s="85">
        <f t="shared" si="595"/>
        <v>0</v>
      </c>
      <c r="Y1382" s="85">
        <f t="shared" si="593"/>
        <v>0</v>
      </c>
      <c r="Z1382" s="85">
        <f t="shared" si="593"/>
        <v>0</v>
      </c>
      <c r="AA1382" s="85">
        <f t="shared" si="593"/>
        <v>0</v>
      </c>
      <c r="AB1382" s="85">
        <f t="shared" si="593"/>
        <v>0</v>
      </c>
      <c r="AC1382" s="85">
        <f t="shared" si="593"/>
        <v>0</v>
      </c>
    </row>
    <row r="1383" spans="1:29" x14ac:dyDescent="0.3">
      <c r="A1383" s="67">
        <v>18100</v>
      </c>
      <c r="B1383" s="85">
        <v>39.400000000000006</v>
      </c>
      <c r="C1383" s="85">
        <v>0.97999999999999865</v>
      </c>
      <c r="D1383" s="85">
        <v>-10</v>
      </c>
      <c r="E1383" s="85">
        <v>-46</v>
      </c>
      <c r="F1383" s="85">
        <v>-8.0000000000000142</v>
      </c>
      <c r="G1383" s="85">
        <v>-1</v>
      </c>
      <c r="H1383" s="113"/>
      <c r="P1383" s="21" t="str">
        <f t="shared" si="594"/>
        <v>B</v>
      </c>
      <c r="Q1383" s="85">
        <f t="shared" si="596"/>
        <v>39.400000000000006</v>
      </c>
      <c r="R1383" s="85">
        <f t="shared" si="592"/>
        <v>0.97999999999999865</v>
      </c>
      <c r="S1383" s="85">
        <f t="shared" si="592"/>
        <v>-10</v>
      </c>
      <c r="T1383" s="85">
        <f t="shared" si="592"/>
        <v>-46</v>
      </c>
      <c r="U1383" s="85">
        <f t="shared" si="592"/>
        <v>-8.0000000000000142</v>
      </c>
      <c r="V1383" s="85">
        <f t="shared" si="592"/>
        <v>-1</v>
      </c>
      <c r="W1383" s="33"/>
      <c r="X1383" s="85">
        <f t="shared" si="595"/>
        <v>0</v>
      </c>
      <c r="Y1383" s="85">
        <f t="shared" si="593"/>
        <v>0</v>
      </c>
      <c r="Z1383" s="85">
        <f t="shared" si="593"/>
        <v>0</v>
      </c>
      <c r="AA1383" s="85">
        <f t="shared" si="593"/>
        <v>0</v>
      </c>
      <c r="AB1383" s="85">
        <f t="shared" si="593"/>
        <v>0</v>
      </c>
      <c r="AC1383" s="85">
        <f t="shared" si="593"/>
        <v>0</v>
      </c>
    </row>
    <row r="1384" spans="1:29" x14ac:dyDescent="0.3">
      <c r="A1384" s="67">
        <v>18200</v>
      </c>
      <c r="B1384" s="85">
        <v>38.300000000000011</v>
      </c>
      <c r="C1384" s="85">
        <v>0.72000000000000064</v>
      </c>
      <c r="D1384" s="85">
        <v>-14.5</v>
      </c>
      <c r="E1384" s="85">
        <v>-37.499999999999943</v>
      </c>
      <c r="F1384" s="85">
        <v>-0.5</v>
      </c>
      <c r="G1384" s="85">
        <v>-0.5</v>
      </c>
      <c r="H1384" s="113"/>
      <c r="P1384" s="21" t="str">
        <f t="shared" si="594"/>
        <v>B</v>
      </c>
      <c r="Q1384" s="85">
        <f t="shared" si="596"/>
        <v>38.300000000000011</v>
      </c>
      <c r="R1384" s="85">
        <f t="shared" si="592"/>
        <v>0.72000000000000064</v>
      </c>
      <c r="S1384" s="85">
        <f t="shared" si="592"/>
        <v>-14.5</v>
      </c>
      <c r="T1384" s="85">
        <f t="shared" si="592"/>
        <v>-37.499999999999943</v>
      </c>
      <c r="U1384" s="85">
        <f t="shared" si="592"/>
        <v>-0.5</v>
      </c>
      <c r="V1384" s="85">
        <f t="shared" si="592"/>
        <v>-0.5</v>
      </c>
      <c r="W1384" s="33"/>
      <c r="X1384" s="85">
        <f t="shared" si="595"/>
        <v>0</v>
      </c>
      <c r="Y1384" s="85">
        <f t="shared" si="593"/>
        <v>0</v>
      </c>
      <c r="Z1384" s="85">
        <f t="shared" si="593"/>
        <v>0</v>
      </c>
      <c r="AA1384" s="85">
        <f t="shared" si="593"/>
        <v>0</v>
      </c>
      <c r="AB1384" s="85">
        <f t="shared" si="593"/>
        <v>0</v>
      </c>
      <c r="AC1384" s="85">
        <f t="shared" si="593"/>
        <v>0</v>
      </c>
    </row>
    <row r="1385" spans="1:29" x14ac:dyDescent="0.3">
      <c r="A1385" s="67">
        <v>18300</v>
      </c>
      <c r="B1385" s="85">
        <v>37.650000000000034</v>
      </c>
      <c r="C1385" s="85">
        <v>0.53000000000000114</v>
      </c>
      <c r="D1385" s="85">
        <v>-17.500000000000057</v>
      </c>
      <c r="E1385" s="85">
        <v>-29.999999999999943</v>
      </c>
      <c r="F1385" s="85">
        <v>5.4999999999999964</v>
      </c>
      <c r="G1385" s="85">
        <v>-0.5</v>
      </c>
      <c r="H1385" s="113"/>
      <c r="P1385" s="21" t="str">
        <f t="shared" si="594"/>
        <v>B</v>
      </c>
      <c r="Q1385" s="85">
        <f t="shared" si="596"/>
        <v>37.650000000000034</v>
      </c>
      <c r="R1385" s="85">
        <f t="shared" si="592"/>
        <v>0.53000000000000114</v>
      </c>
      <c r="S1385" s="85">
        <f t="shared" si="592"/>
        <v>-17.500000000000057</v>
      </c>
      <c r="T1385" s="85">
        <f t="shared" si="592"/>
        <v>-29.999999999999943</v>
      </c>
      <c r="U1385" s="85">
        <f t="shared" si="592"/>
        <v>5.4999999999999964</v>
      </c>
      <c r="V1385" s="85">
        <f t="shared" si="592"/>
        <v>-0.5</v>
      </c>
      <c r="W1385" s="33"/>
      <c r="X1385" s="85">
        <f t="shared" si="595"/>
        <v>0</v>
      </c>
      <c r="Y1385" s="85">
        <f t="shared" si="593"/>
        <v>0</v>
      </c>
      <c r="Z1385" s="85">
        <f t="shared" si="593"/>
        <v>0</v>
      </c>
      <c r="AA1385" s="85">
        <f t="shared" si="593"/>
        <v>0</v>
      </c>
      <c r="AB1385" s="85">
        <f t="shared" si="593"/>
        <v>0</v>
      </c>
      <c r="AC1385" s="85">
        <f t="shared" si="593"/>
        <v>0</v>
      </c>
    </row>
    <row r="1386" spans="1:29" x14ac:dyDescent="0.3">
      <c r="A1386" s="67">
        <v>18400</v>
      </c>
      <c r="B1386" s="85">
        <v>41.300000000000011</v>
      </c>
      <c r="C1386" s="85">
        <v>0.82000000000000028</v>
      </c>
      <c r="D1386" s="85">
        <v>-4</v>
      </c>
      <c r="E1386" s="85">
        <v>-24</v>
      </c>
      <c r="F1386" s="85">
        <v>-6.5</v>
      </c>
      <c r="G1386" s="85">
        <v>-0.5</v>
      </c>
      <c r="H1386" s="113"/>
      <c r="P1386" s="21" t="str">
        <f t="shared" si="594"/>
        <v>B</v>
      </c>
      <c r="Q1386" s="85">
        <f t="shared" si="596"/>
        <v>41.300000000000011</v>
      </c>
      <c r="R1386" s="85">
        <f t="shared" si="592"/>
        <v>0.82000000000000028</v>
      </c>
      <c r="S1386" s="85">
        <f t="shared" si="592"/>
        <v>-4</v>
      </c>
      <c r="T1386" s="85">
        <f t="shared" si="592"/>
        <v>-24</v>
      </c>
      <c r="U1386" s="85">
        <f t="shared" si="592"/>
        <v>-6.5</v>
      </c>
      <c r="V1386" s="85">
        <f t="shared" si="592"/>
        <v>-0.5</v>
      </c>
      <c r="W1386" s="33"/>
      <c r="X1386" s="85">
        <f t="shared" si="595"/>
        <v>0</v>
      </c>
      <c r="Y1386" s="85">
        <f t="shared" si="593"/>
        <v>0</v>
      </c>
      <c r="Z1386" s="85">
        <f t="shared" si="593"/>
        <v>0</v>
      </c>
      <c r="AA1386" s="85">
        <f t="shared" si="593"/>
        <v>0</v>
      </c>
      <c r="AB1386" s="85">
        <f t="shared" si="593"/>
        <v>0</v>
      </c>
      <c r="AC1386" s="85">
        <f t="shared" si="593"/>
        <v>0</v>
      </c>
    </row>
    <row r="1387" spans="1:29" x14ac:dyDescent="0.3">
      <c r="A1387" s="68" t="s">
        <v>120</v>
      </c>
      <c r="B1387" s="87">
        <v>111.54999999999998</v>
      </c>
      <c r="C1387" s="87">
        <v>5.240000000000002</v>
      </c>
      <c r="D1387" s="87">
        <v>439.00000000000006</v>
      </c>
      <c r="E1387" s="87">
        <v>126.50000000000017</v>
      </c>
      <c r="F1387" s="87">
        <v>-212.50000000000006</v>
      </c>
      <c r="G1387" s="87">
        <v>-13</v>
      </c>
      <c r="H1387" s="114"/>
      <c r="I1387" s="105">
        <f>Q1387</f>
        <v>193.00000000000006</v>
      </c>
      <c r="J1387" s="105">
        <f>R1387</f>
        <v>4.01</v>
      </c>
      <c r="K1387" s="105">
        <f t="shared" ref="K1387:N1387" si="597">S1387</f>
        <v>-47.500000000000057</v>
      </c>
      <c r="L1387" s="105">
        <f t="shared" si="597"/>
        <v>-178.99999999999994</v>
      </c>
      <c r="M1387" s="105">
        <f t="shared" si="597"/>
        <v>-19.500000000000018</v>
      </c>
      <c r="N1387" s="105">
        <f t="shared" si="597"/>
        <v>-4.5000000000000036</v>
      </c>
      <c r="P1387" s="21"/>
      <c r="Q1387" s="106">
        <f t="shared" ref="Q1387:V1387" si="598">+SUM(Q1371:Q1386)</f>
        <v>193.00000000000006</v>
      </c>
      <c r="R1387" s="106">
        <f t="shared" si="598"/>
        <v>4.01</v>
      </c>
      <c r="S1387" s="106">
        <f t="shared" si="598"/>
        <v>-47.500000000000057</v>
      </c>
      <c r="T1387" s="106">
        <f t="shared" si="598"/>
        <v>-178.99999999999994</v>
      </c>
      <c r="U1387" s="106">
        <f t="shared" si="598"/>
        <v>-19.500000000000018</v>
      </c>
      <c r="V1387" s="106">
        <f t="shared" si="598"/>
        <v>-4.5000000000000036</v>
      </c>
      <c r="W1387" s="33"/>
      <c r="X1387" s="33"/>
      <c r="Y1387" s="33"/>
      <c r="Z1387" s="33"/>
      <c r="AA1387" s="33"/>
      <c r="AB1387" s="33"/>
      <c r="AC1387" s="33"/>
    </row>
    <row r="1389" spans="1:29" x14ac:dyDescent="0.3">
      <c r="A1389" s="69" t="s">
        <v>134</v>
      </c>
      <c r="B1389" s="69" t="s">
        <v>135</v>
      </c>
      <c r="C1389" s="69" t="s">
        <v>4</v>
      </c>
      <c r="D1389" s="97"/>
      <c r="E1389" s="97"/>
      <c r="F1389" s="69" t="s">
        <v>136</v>
      </c>
      <c r="G1389" s="69" t="s">
        <v>6</v>
      </c>
      <c r="H1389" s="82"/>
    </row>
    <row r="1390" spans="1:29" x14ac:dyDescent="0.3">
      <c r="A1390" s="94">
        <v>17883.150000000001</v>
      </c>
      <c r="B1390" s="83">
        <v>17900</v>
      </c>
      <c r="C1390" s="95">
        <v>44980</v>
      </c>
      <c r="D1390" s="95"/>
      <c r="E1390" s="33"/>
      <c r="F1390" s="98">
        <v>44963</v>
      </c>
      <c r="G1390" s="96">
        <v>0.62063657407407413</v>
      </c>
      <c r="H1390" s="112"/>
    </row>
    <row r="1391" spans="1:29" x14ac:dyDescent="0.3">
      <c r="A1391" s="91" t="s">
        <v>128</v>
      </c>
      <c r="B1391" s="92" t="s">
        <v>121</v>
      </c>
      <c r="C1391" s="92" t="s">
        <v>122</v>
      </c>
      <c r="D1391" s="92" t="s">
        <v>123</v>
      </c>
      <c r="E1391" s="92" t="s">
        <v>124</v>
      </c>
      <c r="F1391" s="92" t="s">
        <v>125</v>
      </c>
      <c r="G1391" s="92" t="s">
        <v>126</v>
      </c>
      <c r="H1391" s="92"/>
    </row>
    <row r="1392" spans="1:29" x14ac:dyDescent="0.3">
      <c r="A1392" s="68" t="s">
        <v>44</v>
      </c>
      <c r="B1392" s="68" t="s">
        <v>33</v>
      </c>
      <c r="C1392" s="68" t="s">
        <v>32</v>
      </c>
      <c r="D1392" s="68" t="s">
        <v>113</v>
      </c>
      <c r="E1392" s="68" t="s">
        <v>115</v>
      </c>
      <c r="F1392" s="68" t="s">
        <v>112</v>
      </c>
      <c r="G1392" s="68" t="s">
        <v>114</v>
      </c>
      <c r="H1392" s="82"/>
      <c r="P1392" s="21"/>
      <c r="Q1392" s="106">
        <f>+SUM(Q1393:Q1408)</f>
        <v>-72.849999999999937</v>
      </c>
      <c r="R1392" s="106">
        <f t="shared" ref="R1392:V1392" si="599">+SUM(R1393:R1408)</f>
        <v>0.80000000000000071</v>
      </c>
      <c r="S1392" s="106">
        <f t="shared" si="599"/>
        <v>134</v>
      </c>
      <c r="T1392" s="106">
        <f t="shared" si="599"/>
        <v>31.999999999999915</v>
      </c>
      <c r="U1392" s="106">
        <f t="shared" si="599"/>
        <v>-36.500000000000114</v>
      </c>
      <c r="V1392" s="106">
        <f t="shared" si="599"/>
        <v>-4.5</v>
      </c>
      <c r="W1392" s="33"/>
      <c r="X1392" s="33"/>
      <c r="Y1392" s="33"/>
      <c r="Z1392" s="33"/>
      <c r="AA1392" s="33"/>
      <c r="AB1392" s="33"/>
      <c r="AC1392" s="33"/>
    </row>
    <row r="1393" spans="1:29" x14ac:dyDescent="0.3">
      <c r="A1393" s="67">
        <v>17400</v>
      </c>
      <c r="B1393" s="85">
        <v>-23.549999999999955</v>
      </c>
      <c r="C1393" s="85">
        <v>-0.59999999999999964</v>
      </c>
      <c r="D1393" s="85">
        <v>2</v>
      </c>
      <c r="E1393" s="85">
        <v>8.4999999999999716</v>
      </c>
      <c r="F1393" s="85">
        <v>7</v>
      </c>
      <c r="G1393" s="85">
        <v>0</v>
      </c>
      <c r="H1393" s="113"/>
      <c r="I1393" s="105">
        <f t="shared" ref="I1393:N1393" si="600">Q1392</f>
        <v>-72.849999999999937</v>
      </c>
      <c r="J1393" s="105">
        <f t="shared" si="600"/>
        <v>0.80000000000000071</v>
      </c>
      <c r="K1393" s="105">
        <f t="shared" si="600"/>
        <v>134</v>
      </c>
      <c r="L1393" s="105">
        <f t="shared" si="600"/>
        <v>31.999999999999915</v>
      </c>
      <c r="M1393" s="105">
        <f t="shared" si="600"/>
        <v>-36.500000000000114</v>
      </c>
      <c r="N1393" s="105">
        <f t="shared" si="600"/>
        <v>-4.5</v>
      </c>
      <c r="P1393" s="21" t="str">
        <f>IF(A1393&gt;=$B$1390,"A","B")</f>
        <v>B</v>
      </c>
      <c r="Q1393" s="85">
        <f t="shared" ref="Q1393:V1408" si="601">IF($P1393="B",B1393,0)</f>
        <v>-23.549999999999955</v>
      </c>
      <c r="R1393" s="85">
        <f t="shared" si="601"/>
        <v>-0.59999999999999964</v>
      </c>
      <c r="S1393" s="85">
        <f t="shared" si="601"/>
        <v>2</v>
      </c>
      <c r="T1393" s="85">
        <f t="shared" si="601"/>
        <v>8.4999999999999716</v>
      </c>
      <c r="U1393" s="85">
        <f t="shared" si="601"/>
        <v>7</v>
      </c>
      <c r="V1393" s="85">
        <f t="shared" si="601"/>
        <v>0</v>
      </c>
      <c r="W1393" s="33"/>
      <c r="X1393" s="85">
        <f>IF($P1393="A",B1393,0)</f>
        <v>0</v>
      </c>
      <c r="Y1393" s="85">
        <f t="shared" ref="Y1393:AC1408" si="602">IF($P1393="A",C1393,0)</f>
        <v>0</v>
      </c>
      <c r="Z1393" s="85">
        <f t="shared" si="602"/>
        <v>0</v>
      </c>
      <c r="AA1393" s="85">
        <f t="shared" si="602"/>
        <v>0</v>
      </c>
      <c r="AB1393" s="85">
        <f t="shared" si="602"/>
        <v>0</v>
      </c>
      <c r="AC1393" s="85">
        <f t="shared" si="602"/>
        <v>0</v>
      </c>
    </row>
    <row r="1394" spans="1:29" x14ac:dyDescent="0.3">
      <c r="A1394" s="67">
        <v>17500</v>
      </c>
      <c r="B1394" s="85">
        <v>-16</v>
      </c>
      <c r="C1394" s="85">
        <v>0.33999999999999986</v>
      </c>
      <c r="D1394" s="85">
        <v>42</v>
      </c>
      <c r="E1394" s="85">
        <v>16.5</v>
      </c>
      <c r="F1394" s="85">
        <v>-14.5</v>
      </c>
      <c r="G1394" s="85">
        <v>-1</v>
      </c>
      <c r="H1394" s="113"/>
      <c r="P1394" s="21" t="str">
        <f t="shared" ref="P1394:P1408" si="603">IF(A1394&gt;=$B$1390,"A","B")</f>
        <v>B</v>
      </c>
      <c r="Q1394" s="85">
        <f t="shared" si="601"/>
        <v>-16</v>
      </c>
      <c r="R1394" s="85">
        <f t="shared" si="601"/>
        <v>0.33999999999999986</v>
      </c>
      <c r="S1394" s="85">
        <f t="shared" si="601"/>
        <v>42</v>
      </c>
      <c r="T1394" s="85">
        <f t="shared" si="601"/>
        <v>16.5</v>
      </c>
      <c r="U1394" s="85">
        <f t="shared" si="601"/>
        <v>-14.5</v>
      </c>
      <c r="V1394" s="85">
        <f t="shared" si="601"/>
        <v>-1</v>
      </c>
      <c r="W1394" s="33"/>
      <c r="X1394" s="85">
        <f t="shared" ref="X1394:X1408" si="604">IF($P1394="A",B1394,0)</f>
        <v>0</v>
      </c>
      <c r="Y1394" s="85">
        <f t="shared" si="602"/>
        <v>0</v>
      </c>
      <c r="Z1394" s="85">
        <f t="shared" si="602"/>
        <v>0</v>
      </c>
      <c r="AA1394" s="85">
        <f t="shared" si="602"/>
        <v>0</v>
      </c>
      <c r="AB1394" s="85">
        <f t="shared" si="602"/>
        <v>0</v>
      </c>
      <c r="AC1394" s="85">
        <f t="shared" si="602"/>
        <v>0</v>
      </c>
    </row>
    <row r="1395" spans="1:29" x14ac:dyDescent="0.3">
      <c r="A1395" s="67">
        <v>17600</v>
      </c>
      <c r="B1395" s="85">
        <v>-15.5</v>
      </c>
      <c r="C1395" s="85">
        <v>0.17999999999999972</v>
      </c>
      <c r="D1395" s="85">
        <v>35</v>
      </c>
      <c r="E1395" s="85">
        <v>14.499999999999886</v>
      </c>
      <c r="F1395" s="85">
        <v>-9</v>
      </c>
      <c r="G1395" s="85">
        <v>-1</v>
      </c>
      <c r="H1395" s="113"/>
      <c r="P1395" s="21" t="str">
        <f t="shared" si="603"/>
        <v>B</v>
      </c>
      <c r="Q1395" s="85">
        <f t="shared" si="601"/>
        <v>-15.5</v>
      </c>
      <c r="R1395" s="85">
        <f t="shared" si="601"/>
        <v>0.17999999999999972</v>
      </c>
      <c r="S1395" s="85">
        <f t="shared" si="601"/>
        <v>35</v>
      </c>
      <c r="T1395" s="85">
        <f t="shared" si="601"/>
        <v>14.499999999999886</v>
      </c>
      <c r="U1395" s="85">
        <f t="shared" si="601"/>
        <v>-9</v>
      </c>
      <c r="V1395" s="85">
        <f t="shared" si="601"/>
        <v>-1</v>
      </c>
      <c r="W1395" s="33"/>
      <c r="X1395" s="85">
        <f t="shared" si="604"/>
        <v>0</v>
      </c>
      <c r="Y1395" s="85">
        <f t="shared" si="602"/>
        <v>0</v>
      </c>
      <c r="Z1395" s="85">
        <f t="shared" si="602"/>
        <v>0</v>
      </c>
      <c r="AA1395" s="85">
        <f t="shared" si="602"/>
        <v>0</v>
      </c>
      <c r="AB1395" s="85">
        <f t="shared" si="602"/>
        <v>0</v>
      </c>
      <c r="AC1395" s="85">
        <f t="shared" si="602"/>
        <v>0</v>
      </c>
    </row>
    <row r="1396" spans="1:29" x14ac:dyDescent="0.3">
      <c r="A1396" s="67">
        <v>17700</v>
      </c>
      <c r="B1396" s="85">
        <v>-10.399999999999977</v>
      </c>
      <c r="C1396" s="85">
        <v>0.42999999999999972</v>
      </c>
      <c r="D1396" s="85">
        <v>33</v>
      </c>
      <c r="E1396" s="85">
        <v>2.0000000000000568</v>
      </c>
      <c r="F1396" s="85">
        <v>-11.5</v>
      </c>
      <c r="G1396" s="85">
        <v>-1.5</v>
      </c>
      <c r="H1396" s="113"/>
      <c r="P1396" s="21" t="str">
        <f t="shared" si="603"/>
        <v>B</v>
      </c>
      <c r="Q1396" s="85">
        <f t="shared" si="601"/>
        <v>-10.399999999999977</v>
      </c>
      <c r="R1396" s="85">
        <f t="shared" si="601"/>
        <v>0.42999999999999972</v>
      </c>
      <c r="S1396" s="85">
        <f t="shared" si="601"/>
        <v>33</v>
      </c>
      <c r="T1396" s="85">
        <f t="shared" si="601"/>
        <v>2.0000000000000568</v>
      </c>
      <c r="U1396" s="85">
        <f t="shared" si="601"/>
        <v>-11.5</v>
      </c>
      <c r="V1396" s="85">
        <f t="shared" si="601"/>
        <v>-1.5</v>
      </c>
      <c r="W1396" s="33"/>
      <c r="X1396" s="85">
        <f t="shared" si="604"/>
        <v>0</v>
      </c>
      <c r="Y1396" s="85">
        <f t="shared" si="602"/>
        <v>0</v>
      </c>
      <c r="Z1396" s="85">
        <f t="shared" si="602"/>
        <v>0</v>
      </c>
      <c r="AA1396" s="85">
        <f t="shared" si="602"/>
        <v>0</v>
      </c>
      <c r="AB1396" s="85">
        <f t="shared" si="602"/>
        <v>0</v>
      </c>
      <c r="AC1396" s="85">
        <f t="shared" si="602"/>
        <v>0</v>
      </c>
    </row>
    <row r="1397" spans="1:29" x14ac:dyDescent="0.3">
      <c r="A1397" s="67">
        <v>17800</v>
      </c>
      <c r="B1397" s="85">
        <v>-7.4000000000000057</v>
      </c>
      <c r="C1397" s="85">
        <v>0.45000000000000107</v>
      </c>
      <c r="D1397" s="85">
        <v>22</v>
      </c>
      <c r="E1397" s="85">
        <v>-9.5</v>
      </c>
      <c r="F1397" s="85">
        <v>-8.5000000000001137</v>
      </c>
      <c r="G1397" s="85">
        <v>-1</v>
      </c>
      <c r="H1397" s="113"/>
      <c r="P1397" s="21" t="str">
        <f t="shared" si="603"/>
        <v>B</v>
      </c>
      <c r="Q1397" s="85">
        <f t="shared" si="601"/>
        <v>-7.4000000000000057</v>
      </c>
      <c r="R1397" s="85">
        <f t="shared" si="601"/>
        <v>0.45000000000000107</v>
      </c>
      <c r="S1397" s="85">
        <f t="shared" si="601"/>
        <v>22</v>
      </c>
      <c r="T1397" s="85">
        <f t="shared" si="601"/>
        <v>-9.5</v>
      </c>
      <c r="U1397" s="85">
        <f t="shared" si="601"/>
        <v>-8.5000000000001137</v>
      </c>
      <c r="V1397" s="85">
        <f t="shared" si="601"/>
        <v>-1</v>
      </c>
      <c r="W1397" s="33"/>
      <c r="X1397" s="85">
        <f t="shared" si="604"/>
        <v>0</v>
      </c>
      <c r="Y1397" s="85">
        <f t="shared" si="602"/>
        <v>0</v>
      </c>
      <c r="Z1397" s="85">
        <f t="shared" si="602"/>
        <v>0</v>
      </c>
      <c r="AA1397" s="85">
        <f t="shared" si="602"/>
        <v>0</v>
      </c>
      <c r="AB1397" s="85">
        <f t="shared" si="602"/>
        <v>0</v>
      </c>
      <c r="AC1397" s="85">
        <f t="shared" si="602"/>
        <v>0</v>
      </c>
    </row>
    <row r="1398" spans="1:29" x14ac:dyDescent="0.3">
      <c r="A1398" s="67">
        <v>17900</v>
      </c>
      <c r="B1398" s="85">
        <v>-2.3000000000000114</v>
      </c>
      <c r="C1398" s="85">
        <v>0.62999999999999901</v>
      </c>
      <c r="D1398" s="85">
        <v>9.5</v>
      </c>
      <c r="E1398" s="85">
        <v>-28</v>
      </c>
      <c r="F1398" s="85">
        <v>-8.5</v>
      </c>
      <c r="G1398" s="85">
        <v>-1.5000000000000036</v>
      </c>
      <c r="H1398" s="113"/>
      <c r="P1398" s="21" t="str">
        <f t="shared" si="603"/>
        <v>A</v>
      </c>
      <c r="Q1398" s="85">
        <f>IF($P1398="B",B1398,0)</f>
        <v>0</v>
      </c>
      <c r="R1398" s="85">
        <f t="shared" si="601"/>
        <v>0</v>
      </c>
      <c r="S1398" s="85">
        <f t="shared" si="601"/>
        <v>0</v>
      </c>
      <c r="T1398" s="85">
        <f t="shared" si="601"/>
        <v>0</v>
      </c>
      <c r="U1398" s="85">
        <f t="shared" si="601"/>
        <v>0</v>
      </c>
      <c r="V1398" s="85">
        <f t="shared" si="601"/>
        <v>0</v>
      </c>
      <c r="W1398" s="33"/>
      <c r="X1398" s="85">
        <f t="shared" si="604"/>
        <v>-2.3000000000000114</v>
      </c>
      <c r="Y1398" s="85">
        <f t="shared" si="602"/>
        <v>0.62999999999999901</v>
      </c>
      <c r="Z1398" s="85">
        <f t="shared" si="602"/>
        <v>9.5</v>
      </c>
      <c r="AA1398" s="85">
        <f t="shared" si="602"/>
        <v>-28</v>
      </c>
      <c r="AB1398" s="85">
        <f t="shared" si="602"/>
        <v>-8.5</v>
      </c>
      <c r="AC1398" s="85">
        <f t="shared" si="602"/>
        <v>-1.5000000000000036</v>
      </c>
    </row>
    <row r="1399" spans="1:29" x14ac:dyDescent="0.3">
      <c r="A1399" s="67">
        <v>18000</v>
      </c>
      <c r="B1399" s="85">
        <v>-0.45000000000000284</v>
      </c>
      <c r="C1399" s="85">
        <v>0.60999999999999943</v>
      </c>
      <c r="D1399" s="85">
        <v>0</v>
      </c>
      <c r="E1399" s="85">
        <v>-35</v>
      </c>
      <c r="F1399" s="85">
        <v>-5.5</v>
      </c>
      <c r="G1399" s="85">
        <v>-1</v>
      </c>
      <c r="H1399" s="113"/>
      <c r="P1399" s="21" t="str">
        <f t="shared" si="603"/>
        <v>A</v>
      </c>
      <c r="Q1399" s="85">
        <f t="shared" ref="Q1399:Q1408" si="605">IF($P1399="B",B1399,0)</f>
        <v>0</v>
      </c>
      <c r="R1399" s="85">
        <f t="shared" si="601"/>
        <v>0</v>
      </c>
      <c r="S1399" s="85">
        <f t="shared" si="601"/>
        <v>0</v>
      </c>
      <c r="T1399" s="85">
        <f t="shared" si="601"/>
        <v>0</v>
      </c>
      <c r="U1399" s="85">
        <f t="shared" si="601"/>
        <v>0</v>
      </c>
      <c r="V1399" s="85">
        <f t="shared" si="601"/>
        <v>0</v>
      </c>
      <c r="W1399" s="33"/>
      <c r="X1399" s="85">
        <f t="shared" si="604"/>
        <v>-0.45000000000000284</v>
      </c>
      <c r="Y1399" s="85">
        <f t="shared" si="602"/>
        <v>0.60999999999999943</v>
      </c>
      <c r="Z1399" s="85">
        <f t="shared" si="602"/>
        <v>0</v>
      </c>
      <c r="AA1399" s="85">
        <f t="shared" si="602"/>
        <v>-35</v>
      </c>
      <c r="AB1399" s="85">
        <f t="shared" si="602"/>
        <v>-5.5</v>
      </c>
      <c r="AC1399" s="85">
        <f t="shared" si="602"/>
        <v>-1</v>
      </c>
    </row>
    <row r="1400" spans="1:29" x14ac:dyDescent="0.3">
      <c r="A1400" s="67">
        <v>18100</v>
      </c>
      <c r="B1400" s="85">
        <v>-1</v>
      </c>
      <c r="C1400" s="85">
        <v>0.42999999999999972</v>
      </c>
      <c r="D1400" s="85">
        <v>-6</v>
      </c>
      <c r="E1400" s="85">
        <v>-31</v>
      </c>
      <c r="F1400" s="85">
        <v>0</v>
      </c>
      <c r="G1400" s="85">
        <v>-1</v>
      </c>
      <c r="H1400" s="113"/>
      <c r="P1400" s="21" t="str">
        <f t="shared" si="603"/>
        <v>A</v>
      </c>
      <c r="Q1400" s="85">
        <f t="shared" si="605"/>
        <v>0</v>
      </c>
      <c r="R1400" s="85">
        <f t="shared" si="601"/>
        <v>0</v>
      </c>
      <c r="S1400" s="85">
        <f t="shared" si="601"/>
        <v>0</v>
      </c>
      <c r="T1400" s="85">
        <f t="shared" si="601"/>
        <v>0</v>
      </c>
      <c r="U1400" s="85">
        <f t="shared" si="601"/>
        <v>0</v>
      </c>
      <c r="V1400" s="85">
        <f t="shared" si="601"/>
        <v>0</v>
      </c>
      <c r="W1400" s="33"/>
      <c r="X1400" s="85">
        <f t="shared" si="604"/>
        <v>-1</v>
      </c>
      <c r="Y1400" s="85">
        <f t="shared" si="602"/>
        <v>0.42999999999999972</v>
      </c>
      <c r="Z1400" s="85">
        <f t="shared" si="602"/>
        <v>-6</v>
      </c>
      <c r="AA1400" s="85">
        <f t="shared" si="602"/>
        <v>-31</v>
      </c>
      <c r="AB1400" s="85">
        <f t="shared" si="602"/>
        <v>0</v>
      </c>
      <c r="AC1400" s="85">
        <f t="shared" si="602"/>
        <v>-1</v>
      </c>
    </row>
    <row r="1401" spans="1:29" x14ac:dyDescent="0.3">
      <c r="A1401" s="67">
        <v>18200</v>
      </c>
      <c r="B1401" s="85">
        <v>-0.39999999999999858</v>
      </c>
      <c r="C1401" s="85">
        <v>0.38000000000000078</v>
      </c>
      <c r="D1401" s="85">
        <v>-7.5</v>
      </c>
      <c r="E1401" s="85">
        <v>-26.999999999999943</v>
      </c>
      <c r="F1401" s="85">
        <v>1.5</v>
      </c>
      <c r="G1401" s="85">
        <v>-0.5</v>
      </c>
      <c r="H1401" s="113"/>
      <c r="P1401" s="21" t="str">
        <f t="shared" si="603"/>
        <v>A</v>
      </c>
      <c r="Q1401" s="85">
        <f t="shared" si="605"/>
        <v>0</v>
      </c>
      <c r="R1401" s="85">
        <f t="shared" si="601"/>
        <v>0</v>
      </c>
      <c r="S1401" s="85">
        <f t="shared" si="601"/>
        <v>0</v>
      </c>
      <c r="T1401" s="85">
        <f t="shared" si="601"/>
        <v>0</v>
      </c>
      <c r="U1401" s="85">
        <f t="shared" si="601"/>
        <v>0</v>
      </c>
      <c r="V1401" s="85">
        <f t="shared" si="601"/>
        <v>0</v>
      </c>
      <c r="W1401" s="33"/>
      <c r="X1401" s="85">
        <f t="shared" si="604"/>
        <v>-0.39999999999999858</v>
      </c>
      <c r="Y1401" s="85">
        <f t="shared" si="602"/>
        <v>0.38000000000000078</v>
      </c>
      <c r="Z1401" s="85">
        <f t="shared" si="602"/>
        <v>-7.5</v>
      </c>
      <c r="AA1401" s="85">
        <f t="shared" si="602"/>
        <v>-26.999999999999943</v>
      </c>
      <c r="AB1401" s="85">
        <f t="shared" si="602"/>
        <v>1.5</v>
      </c>
      <c r="AC1401" s="85">
        <f t="shared" si="602"/>
        <v>-0.5</v>
      </c>
    </row>
    <row r="1402" spans="1:29" x14ac:dyDescent="0.3">
      <c r="A1402" s="67">
        <v>18300</v>
      </c>
      <c r="B1402" s="85">
        <v>-0.44999999999999574</v>
      </c>
      <c r="C1402" s="85">
        <v>0.28999999999999915</v>
      </c>
      <c r="D1402" s="85">
        <v>-8</v>
      </c>
      <c r="E1402" s="85">
        <v>-21.000000000000057</v>
      </c>
      <c r="F1402" s="85">
        <v>3</v>
      </c>
      <c r="G1402" s="85">
        <v>-0.5</v>
      </c>
      <c r="H1402" s="113"/>
      <c r="P1402" s="21" t="str">
        <f t="shared" si="603"/>
        <v>A</v>
      </c>
      <c r="Q1402" s="85">
        <f t="shared" si="605"/>
        <v>0</v>
      </c>
      <c r="R1402" s="85">
        <f t="shared" si="601"/>
        <v>0</v>
      </c>
      <c r="S1402" s="85">
        <f t="shared" si="601"/>
        <v>0</v>
      </c>
      <c r="T1402" s="85">
        <f t="shared" si="601"/>
        <v>0</v>
      </c>
      <c r="U1402" s="85">
        <f t="shared" si="601"/>
        <v>0</v>
      </c>
      <c r="V1402" s="85">
        <f t="shared" si="601"/>
        <v>0</v>
      </c>
      <c r="W1402" s="33"/>
      <c r="X1402" s="85">
        <f t="shared" si="604"/>
        <v>-0.44999999999999574</v>
      </c>
      <c r="Y1402" s="85">
        <f t="shared" si="602"/>
        <v>0.28999999999999915</v>
      </c>
      <c r="Z1402" s="85">
        <f t="shared" si="602"/>
        <v>-8</v>
      </c>
      <c r="AA1402" s="85">
        <f t="shared" si="602"/>
        <v>-21.000000000000057</v>
      </c>
      <c r="AB1402" s="85">
        <f t="shared" si="602"/>
        <v>3</v>
      </c>
      <c r="AC1402" s="85">
        <f t="shared" si="602"/>
        <v>-0.5</v>
      </c>
    </row>
    <row r="1403" spans="1:29" x14ac:dyDescent="0.3">
      <c r="A1403" s="67">
        <v>18400</v>
      </c>
      <c r="B1403" s="85">
        <v>2.3000000000000007</v>
      </c>
      <c r="C1403" s="85">
        <v>0.64000000000000057</v>
      </c>
      <c r="D1403" s="85">
        <v>12</v>
      </c>
      <c r="E1403" s="85">
        <v>-10.000000000000028</v>
      </c>
      <c r="F1403" s="85">
        <v>-10.5</v>
      </c>
      <c r="G1403" s="85">
        <v>0</v>
      </c>
      <c r="H1403" s="113"/>
      <c r="P1403" s="21" t="str">
        <f t="shared" si="603"/>
        <v>A</v>
      </c>
      <c r="Q1403" s="85">
        <f t="shared" si="605"/>
        <v>0</v>
      </c>
      <c r="R1403" s="85">
        <f t="shared" si="601"/>
        <v>0</v>
      </c>
      <c r="S1403" s="85">
        <f t="shared" si="601"/>
        <v>0</v>
      </c>
      <c r="T1403" s="85">
        <f t="shared" si="601"/>
        <v>0</v>
      </c>
      <c r="U1403" s="85">
        <f t="shared" si="601"/>
        <v>0</v>
      </c>
      <c r="V1403" s="85">
        <f t="shared" si="601"/>
        <v>0</v>
      </c>
      <c r="W1403" s="33"/>
      <c r="X1403" s="85">
        <f t="shared" si="604"/>
        <v>2.3000000000000007</v>
      </c>
      <c r="Y1403" s="85">
        <f t="shared" si="602"/>
        <v>0.64000000000000057</v>
      </c>
      <c r="Z1403" s="85">
        <f t="shared" si="602"/>
        <v>12</v>
      </c>
      <c r="AA1403" s="85">
        <f t="shared" si="602"/>
        <v>-10.000000000000028</v>
      </c>
      <c r="AB1403" s="85">
        <f t="shared" si="602"/>
        <v>-10.5</v>
      </c>
      <c r="AC1403" s="85">
        <f t="shared" si="602"/>
        <v>0</v>
      </c>
    </row>
    <row r="1404" spans="1:29" x14ac:dyDescent="0.3">
      <c r="A1404" s="67">
        <v>18500</v>
      </c>
      <c r="B1404" s="85">
        <v>2.2000000000000011</v>
      </c>
      <c r="C1404" s="85">
        <v>0.70000000000000107</v>
      </c>
      <c r="D1404" s="85">
        <v>18.5</v>
      </c>
      <c r="E1404" s="85">
        <v>-1</v>
      </c>
      <c r="F1404" s="85">
        <v>-13.5</v>
      </c>
      <c r="G1404" s="85">
        <v>0.49999999999999956</v>
      </c>
      <c r="H1404" s="113"/>
      <c r="P1404" s="21" t="str">
        <f t="shared" si="603"/>
        <v>A</v>
      </c>
      <c r="Q1404" s="85">
        <f t="shared" si="605"/>
        <v>0</v>
      </c>
      <c r="R1404" s="85">
        <f t="shared" si="601"/>
        <v>0</v>
      </c>
      <c r="S1404" s="85">
        <f t="shared" si="601"/>
        <v>0</v>
      </c>
      <c r="T1404" s="85">
        <f t="shared" si="601"/>
        <v>0</v>
      </c>
      <c r="U1404" s="85">
        <f t="shared" si="601"/>
        <v>0</v>
      </c>
      <c r="V1404" s="85">
        <f t="shared" si="601"/>
        <v>0</v>
      </c>
      <c r="W1404" s="33"/>
      <c r="X1404" s="85">
        <f t="shared" si="604"/>
        <v>2.2000000000000011</v>
      </c>
      <c r="Y1404" s="85">
        <f t="shared" si="602"/>
        <v>0.70000000000000107</v>
      </c>
      <c r="Z1404" s="85">
        <f t="shared" si="602"/>
        <v>18.5</v>
      </c>
      <c r="AA1404" s="85">
        <f t="shared" si="602"/>
        <v>-1</v>
      </c>
      <c r="AB1404" s="85">
        <f t="shared" si="602"/>
        <v>-13.5</v>
      </c>
      <c r="AC1404" s="85">
        <f t="shared" si="602"/>
        <v>0.49999999999999956</v>
      </c>
    </row>
    <row r="1405" spans="1:29" x14ac:dyDescent="0.3">
      <c r="A1405" s="67">
        <v>18600</v>
      </c>
      <c r="B1405" s="85">
        <v>0.54999999999999982</v>
      </c>
      <c r="C1405" s="85">
        <v>0.38999999999999879</v>
      </c>
      <c r="D1405" s="85">
        <v>6</v>
      </c>
      <c r="E1405" s="85">
        <v>-2.0000000000000284</v>
      </c>
      <c r="F1405" s="85">
        <v>-4</v>
      </c>
      <c r="G1405" s="85">
        <v>0.5</v>
      </c>
      <c r="H1405" s="113"/>
      <c r="P1405" s="21" t="str">
        <f t="shared" si="603"/>
        <v>A</v>
      </c>
      <c r="Q1405" s="85">
        <f t="shared" si="605"/>
        <v>0</v>
      </c>
      <c r="R1405" s="85">
        <f t="shared" si="601"/>
        <v>0</v>
      </c>
      <c r="S1405" s="85">
        <f t="shared" si="601"/>
        <v>0</v>
      </c>
      <c r="T1405" s="85">
        <f t="shared" si="601"/>
        <v>0</v>
      </c>
      <c r="U1405" s="85">
        <f t="shared" si="601"/>
        <v>0</v>
      </c>
      <c r="V1405" s="85">
        <f t="shared" si="601"/>
        <v>0</v>
      </c>
      <c r="W1405" s="33"/>
      <c r="X1405" s="85">
        <f t="shared" si="604"/>
        <v>0.54999999999999982</v>
      </c>
      <c r="Y1405" s="85">
        <f t="shared" si="602"/>
        <v>0.38999999999999879</v>
      </c>
      <c r="Z1405" s="85">
        <f t="shared" si="602"/>
        <v>6</v>
      </c>
      <c r="AA1405" s="85">
        <f t="shared" si="602"/>
        <v>-2.0000000000000284</v>
      </c>
      <c r="AB1405" s="85">
        <f t="shared" si="602"/>
        <v>-4</v>
      </c>
      <c r="AC1405" s="85">
        <f t="shared" si="602"/>
        <v>0.5</v>
      </c>
    </row>
    <row r="1406" spans="1:29" x14ac:dyDescent="0.3">
      <c r="A1406" s="67">
        <v>18700</v>
      </c>
      <c r="B1406" s="85">
        <v>0.14999999999999947</v>
      </c>
      <c r="C1406" s="85">
        <v>0.25</v>
      </c>
      <c r="D1406" s="85">
        <v>1.5</v>
      </c>
      <c r="E1406" s="85">
        <v>-2.4999999999999858</v>
      </c>
      <c r="F1406" s="85">
        <v>-0.5</v>
      </c>
      <c r="G1406" s="85">
        <v>0</v>
      </c>
      <c r="H1406" s="113"/>
      <c r="P1406" s="21" t="str">
        <f t="shared" si="603"/>
        <v>A</v>
      </c>
      <c r="Q1406" s="85">
        <f t="shared" si="605"/>
        <v>0</v>
      </c>
      <c r="R1406" s="85">
        <f t="shared" si="601"/>
        <v>0</v>
      </c>
      <c r="S1406" s="85">
        <f t="shared" si="601"/>
        <v>0</v>
      </c>
      <c r="T1406" s="85">
        <f t="shared" si="601"/>
        <v>0</v>
      </c>
      <c r="U1406" s="85">
        <f t="shared" si="601"/>
        <v>0</v>
      </c>
      <c r="V1406" s="85">
        <f t="shared" si="601"/>
        <v>0</v>
      </c>
      <c r="W1406" s="33"/>
      <c r="X1406" s="85">
        <f t="shared" si="604"/>
        <v>0.14999999999999947</v>
      </c>
      <c r="Y1406" s="85">
        <f t="shared" si="602"/>
        <v>0.25</v>
      </c>
      <c r="Z1406" s="85">
        <f t="shared" si="602"/>
        <v>1.5</v>
      </c>
      <c r="AA1406" s="85">
        <f t="shared" si="602"/>
        <v>-2.4999999999999858</v>
      </c>
      <c r="AB1406" s="85">
        <f t="shared" si="602"/>
        <v>-0.5</v>
      </c>
      <c r="AC1406" s="85">
        <f t="shared" si="602"/>
        <v>0</v>
      </c>
    </row>
    <row r="1407" spans="1:29" x14ac:dyDescent="0.3">
      <c r="A1407" s="67">
        <v>18800</v>
      </c>
      <c r="B1407" s="85">
        <v>0.40000000000000036</v>
      </c>
      <c r="C1407" s="85">
        <v>0.36999999999999922</v>
      </c>
      <c r="D1407" s="85">
        <v>5</v>
      </c>
      <c r="E1407" s="85">
        <v>0</v>
      </c>
      <c r="F1407" s="85">
        <v>-3</v>
      </c>
      <c r="G1407" s="85">
        <v>0</v>
      </c>
      <c r="H1407" s="113"/>
      <c r="P1407" s="21" t="str">
        <f t="shared" si="603"/>
        <v>A</v>
      </c>
      <c r="Q1407" s="85">
        <f t="shared" si="605"/>
        <v>0</v>
      </c>
      <c r="R1407" s="85">
        <f t="shared" si="601"/>
        <v>0</v>
      </c>
      <c r="S1407" s="85">
        <f t="shared" si="601"/>
        <v>0</v>
      </c>
      <c r="T1407" s="85">
        <f t="shared" si="601"/>
        <v>0</v>
      </c>
      <c r="U1407" s="85">
        <f t="shared" si="601"/>
        <v>0</v>
      </c>
      <c r="V1407" s="85">
        <f t="shared" si="601"/>
        <v>0</v>
      </c>
      <c r="W1407" s="33"/>
      <c r="X1407" s="85">
        <f t="shared" si="604"/>
        <v>0.40000000000000036</v>
      </c>
      <c r="Y1407" s="85">
        <f t="shared" si="602"/>
        <v>0.36999999999999922</v>
      </c>
      <c r="Z1407" s="85">
        <f t="shared" si="602"/>
        <v>5</v>
      </c>
      <c r="AA1407" s="85">
        <f t="shared" si="602"/>
        <v>0</v>
      </c>
      <c r="AB1407" s="85">
        <f t="shared" si="602"/>
        <v>-3</v>
      </c>
      <c r="AC1407" s="85">
        <f t="shared" si="602"/>
        <v>0</v>
      </c>
    </row>
    <row r="1408" spans="1:29" x14ac:dyDescent="0.3">
      <c r="A1408" s="67">
        <v>18900</v>
      </c>
      <c r="B1408" s="85">
        <v>0.60000000000000009</v>
      </c>
      <c r="C1408" s="85">
        <v>0.48000000000000043</v>
      </c>
      <c r="D1408" s="85">
        <v>8.5</v>
      </c>
      <c r="E1408" s="85">
        <v>2.4999999999999929</v>
      </c>
      <c r="F1408" s="85">
        <v>-5.5</v>
      </c>
      <c r="G1408" s="85">
        <v>0</v>
      </c>
      <c r="H1408" s="113"/>
      <c r="P1408" s="21" t="str">
        <f t="shared" si="603"/>
        <v>A</v>
      </c>
      <c r="Q1408" s="85">
        <f t="shared" si="605"/>
        <v>0</v>
      </c>
      <c r="R1408" s="85">
        <f t="shared" si="601"/>
        <v>0</v>
      </c>
      <c r="S1408" s="85">
        <f t="shared" si="601"/>
        <v>0</v>
      </c>
      <c r="T1408" s="85">
        <f t="shared" si="601"/>
        <v>0</v>
      </c>
      <c r="U1408" s="85">
        <f t="shared" si="601"/>
        <v>0</v>
      </c>
      <c r="V1408" s="85">
        <f t="shared" si="601"/>
        <v>0</v>
      </c>
      <c r="W1408" s="33"/>
      <c r="X1408" s="85">
        <f t="shared" si="604"/>
        <v>0.60000000000000009</v>
      </c>
      <c r="Y1408" s="85">
        <f t="shared" si="602"/>
        <v>0.48000000000000043</v>
      </c>
      <c r="Z1408" s="85">
        <f t="shared" si="602"/>
        <v>8.5</v>
      </c>
      <c r="AA1408" s="85">
        <f t="shared" si="602"/>
        <v>2.4999999999999929</v>
      </c>
      <c r="AB1408" s="85">
        <f t="shared" si="602"/>
        <v>-5.5</v>
      </c>
      <c r="AC1408" s="85">
        <f t="shared" si="602"/>
        <v>0</v>
      </c>
    </row>
    <row r="1409" spans="1:29" x14ac:dyDescent="0.3">
      <c r="A1409" s="68" t="s">
        <v>120</v>
      </c>
      <c r="B1409" s="86">
        <v>-5.8000000000000131</v>
      </c>
      <c r="C1409" s="86">
        <v>5.6199999999999992</v>
      </c>
      <c r="D1409" s="86">
        <v>61.5</v>
      </c>
      <c r="E1409" s="86">
        <v>-164.50000000000006</v>
      </c>
      <c r="F1409" s="86">
        <v>-55.000000000000114</v>
      </c>
      <c r="G1409" s="86">
        <v>-4.5000000000000036</v>
      </c>
      <c r="H1409" s="89"/>
      <c r="I1409" s="105">
        <f>X1409</f>
        <v>1.599999999999993</v>
      </c>
      <c r="J1409" s="105">
        <f>Y1409</f>
        <v>5.1699999999999982</v>
      </c>
      <c r="K1409" s="105">
        <f>Z1409</f>
        <v>39.5</v>
      </c>
      <c r="L1409" s="105">
        <f>AA1409</f>
        <v>-155.00000000000006</v>
      </c>
      <c r="M1409" s="105">
        <f t="shared" ref="M1409:N1409" si="606">AB1409</f>
        <v>-46.5</v>
      </c>
      <c r="N1409" s="105">
        <f t="shared" si="606"/>
        <v>-3.5000000000000036</v>
      </c>
      <c r="P1409" s="21"/>
      <c r="Q1409" s="33"/>
      <c r="R1409" s="33"/>
      <c r="S1409" s="33"/>
      <c r="T1409" s="33"/>
      <c r="U1409" s="33"/>
      <c r="V1409" s="33"/>
      <c r="W1409" s="33"/>
      <c r="X1409" s="106">
        <f>SUM(X1393:X1408)</f>
        <v>1.599999999999993</v>
      </c>
      <c r="Y1409" s="106">
        <f t="shared" ref="Y1409:AC1409" si="607">SUM(Y1393:Y1408)</f>
        <v>5.1699999999999982</v>
      </c>
      <c r="Z1409" s="106">
        <f t="shared" si="607"/>
        <v>39.5</v>
      </c>
      <c r="AA1409" s="106">
        <f t="shared" si="607"/>
        <v>-155.00000000000006</v>
      </c>
      <c r="AB1409" s="106">
        <f t="shared" si="607"/>
        <v>-46.5</v>
      </c>
      <c r="AC1409" s="106">
        <f t="shared" si="607"/>
        <v>-3.5000000000000036</v>
      </c>
    </row>
    <row r="1410" spans="1:29" x14ac:dyDescent="0.3">
      <c r="A1410" s="82"/>
      <c r="B1410" s="89"/>
      <c r="C1410" s="89"/>
      <c r="D1410" s="89"/>
      <c r="E1410" s="89"/>
      <c r="F1410" s="89"/>
      <c r="G1410" s="89"/>
      <c r="H1410" s="89"/>
      <c r="P1410" s="21"/>
      <c r="Q1410" s="33"/>
      <c r="R1410" s="33"/>
      <c r="S1410" s="33"/>
      <c r="T1410" s="33"/>
      <c r="U1410" s="33"/>
      <c r="V1410" s="33"/>
      <c r="W1410" s="33"/>
      <c r="X1410" s="33"/>
      <c r="Y1410" s="33"/>
      <c r="Z1410" s="33"/>
      <c r="AA1410" s="33"/>
      <c r="AB1410" s="33"/>
      <c r="AC1410" s="33"/>
    </row>
    <row r="1411" spans="1:29" x14ac:dyDescent="0.3">
      <c r="A1411" s="92" t="s">
        <v>128</v>
      </c>
      <c r="B1411" s="92" t="s">
        <v>127</v>
      </c>
      <c r="C1411" s="92" t="s">
        <v>129</v>
      </c>
      <c r="D1411" s="92" t="s">
        <v>130</v>
      </c>
      <c r="E1411" s="92" t="s">
        <v>131</v>
      </c>
      <c r="F1411" s="92" t="s">
        <v>132</v>
      </c>
      <c r="G1411" s="92" t="s">
        <v>133</v>
      </c>
      <c r="H1411" s="92"/>
      <c r="P1411" s="21"/>
      <c r="Q1411" s="33"/>
      <c r="R1411" s="33"/>
      <c r="S1411" s="33"/>
      <c r="T1411" s="33"/>
      <c r="U1411" s="33"/>
      <c r="V1411" s="33"/>
      <c r="W1411" s="33"/>
      <c r="X1411" s="33"/>
      <c r="Y1411" s="33"/>
      <c r="Z1411" s="33"/>
      <c r="AA1411" s="33"/>
      <c r="AB1411" s="33"/>
      <c r="AC1411" s="33"/>
    </row>
    <row r="1412" spans="1:29" x14ac:dyDescent="0.3">
      <c r="A1412" s="68" t="s">
        <v>44</v>
      </c>
      <c r="B1412" s="68" t="s">
        <v>36</v>
      </c>
      <c r="C1412" s="68" t="s">
        <v>37</v>
      </c>
      <c r="D1412" s="68" t="s">
        <v>118</v>
      </c>
      <c r="E1412" s="68" t="s">
        <v>116</v>
      </c>
      <c r="F1412" s="68" t="s">
        <v>119</v>
      </c>
      <c r="G1412" s="68" t="s">
        <v>117</v>
      </c>
      <c r="H1412" s="82"/>
      <c r="P1412" s="21"/>
      <c r="Q1412" s="33"/>
      <c r="R1412" s="33"/>
      <c r="S1412" s="33"/>
      <c r="T1412" s="33"/>
      <c r="U1412" s="33"/>
      <c r="V1412" s="33"/>
      <c r="W1412" s="33"/>
      <c r="X1412" s="106">
        <f t="shared" ref="X1412:AC1412" si="608">SUM(X1413:X1428)</f>
        <v>120.19999999999999</v>
      </c>
      <c r="Y1412" s="106">
        <f t="shared" si="608"/>
        <v>7.2800000000000011</v>
      </c>
      <c r="Z1412" s="106">
        <f t="shared" si="608"/>
        <v>364.49999999999994</v>
      </c>
      <c r="AA1412" s="106">
        <f t="shared" si="608"/>
        <v>22.500000000000128</v>
      </c>
      <c r="AB1412" s="106">
        <f t="shared" si="608"/>
        <v>-214</v>
      </c>
      <c r="AC1412" s="106">
        <f t="shared" si="608"/>
        <v>-9.4999999999999982</v>
      </c>
    </row>
    <row r="1413" spans="1:29" x14ac:dyDescent="0.3">
      <c r="A1413" s="67">
        <v>16900</v>
      </c>
      <c r="B1413" s="85">
        <v>2.8999999999999986</v>
      </c>
      <c r="C1413" s="85">
        <v>0.51999999999999957</v>
      </c>
      <c r="D1413" s="85">
        <v>28</v>
      </c>
      <c r="E1413" s="85">
        <v>10</v>
      </c>
      <c r="F1413" s="85">
        <v>-16.5</v>
      </c>
      <c r="G1413" s="85">
        <v>0</v>
      </c>
      <c r="H1413" s="113"/>
      <c r="I1413" s="105">
        <f>X1412</f>
        <v>120.19999999999999</v>
      </c>
      <c r="J1413" s="105">
        <f>Y1412</f>
        <v>7.2800000000000011</v>
      </c>
      <c r="K1413" s="105">
        <f t="shared" ref="K1413:N1413" si="609">Z1412</f>
        <v>364.49999999999994</v>
      </c>
      <c r="L1413" s="105">
        <f t="shared" si="609"/>
        <v>22.500000000000128</v>
      </c>
      <c r="M1413" s="105">
        <f t="shared" si="609"/>
        <v>-214</v>
      </c>
      <c r="N1413" s="105">
        <f t="shared" si="609"/>
        <v>-9.4999999999999982</v>
      </c>
      <c r="P1413" s="21" t="str">
        <f>IF(A1413&lt;=$B$1390,"A","B")</f>
        <v>A</v>
      </c>
      <c r="Q1413" s="85">
        <f t="shared" ref="Q1413:V1428" si="610">IF($P1413="B",B1413,0)</f>
        <v>0</v>
      </c>
      <c r="R1413" s="85">
        <f t="shared" si="610"/>
        <v>0</v>
      </c>
      <c r="S1413" s="85">
        <f t="shared" si="610"/>
        <v>0</v>
      </c>
      <c r="T1413" s="85">
        <f t="shared" si="610"/>
        <v>0</v>
      </c>
      <c r="U1413" s="85">
        <f t="shared" si="610"/>
        <v>0</v>
      </c>
      <c r="V1413" s="85">
        <f t="shared" si="610"/>
        <v>0</v>
      </c>
      <c r="W1413" s="33"/>
      <c r="X1413" s="85">
        <f>IF($P1413="A",B1413,0)</f>
        <v>2.8999999999999986</v>
      </c>
      <c r="Y1413" s="85">
        <f t="shared" ref="Y1413:AC1428" si="611">IF($P1413="A",C1413,0)</f>
        <v>0.51999999999999957</v>
      </c>
      <c r="Z1413" s="85">
        <f t="shared" si="611"/>
        <v>28</v>
      </c>
      <c r="AA1413" s="85">
        <f t="shared" si="611"/>
        <v>10</v>
      </c>
      <c r="AB1413" s="85">
        <f t="shared" si="611"/>
        <v>-16.5</v>
      </c>
      <c r="AC1413" s="85">
        <f t="shared" si="611"/>
        <v>0</v>
      </c>
    </row>
    <row r="1414" spans="1:29" x14ac:dyDescent="0.3">
      <c r="A1414" s="67">
        <v>17000</v>
      </c>
      <c r="B1414" s="85">
        <v>5.0999999999999996</v>
      </c>
      <c r="C1414" s="85">
        <v>0.89000000000000057</v>
      </c>
      <c r="D1414" s="85">
        <v>42</v>
      </c>
      <c r="E1414" s="85">
        <v>14.000000000000014</v>
      </c>
      <c r="F1414" s="85">
        <v>-25.999999999999986</v>
      </c>
      <c r="G1414" s="85">
        <v>-0.5</v>
      </c>
      <c r="H1414" s="113"/>
      <c r="P1414" s="21" t="str">
        <f t="shared" ref="P1414:P1428" si="612">IF(A1414&lt;=$B$1390,"A","B")</f>
        <v>A</v>
      </c>
      <c r="Q1414" s="85">
        <f t="shared" si="610"/>
        <v>0</v>
      </c>
      <c r="R1414" s="85">
        <f t="shared" si="610"/>
        <v>0</v>
      </c>
      <c r="S1414" s="85">
        <f t="shared" si="610"/>
        <v>0</v>
      </c>
      <c r="T1414" s="85">
        <f t="shared" si="610"/>
        <v>0</v>
      </c>
      <c r="U1414" s="85">
        <f t="shared" si="610"/>
        <v>0</v>
      </c>
      <c r="V1414" s="85">
        <f t="shared" si="610"/>
        <v>0</v>
      </c>
      <c r="W1414" s="33"/>
      <c r="X1414" s="85">
        <f t="shared" ref="X1414:X1428" si="613">IF($P1414="A",B1414,0)</f>
        <v>5.0999999999999996</v>
      </c>
      <c r="Y1414" s="85">
        <f t="shared" si="611"/>
        <v>0.89000000000000057</v>
      </c>
      <c r="Z1414" s="85">
        <f t="shared" si="611"/>
        <v>42</v>
      </c>
      <c r="AA1414" s="85">
        <f t="shared" si="611"/>
        <v>14.000000000000014</v>
      </c>
      <c r="AB1414" s="85">
        <f t="shared" si="611"/>
        <v>-25.999999999999986</v>
      </c>
      <c r="AC1414" s="85">
        <f t="shared" si="611"/>
        <v>-0.5</v>
      </c>
    </row>
    <row r="1415" spans="1:29" x14ac:dyDescent="0.3">
      <c r="A1415" s="67">
        <v>17100</v>
      </c>
      <c r="B1415" s="85">
        <v>4.0999999999999996</v>
      </c>
      <c r="C1415" s="85">
        <v>0.49000000000000021</v>
      </c>
      <c r="D1415" s="85">
        <v>34</v>
      </c>
      <c r="E1415" s="85">
        <v>12</v>
      </c>
      <c r="F1415" s="85">
        <v>-18.5</v>
      </c>
      <c r="G1415" s="85">
        <v>-0.50000000000000044</v>
      </c>
      <c r="H1415" s="113"/>
      <c r="P1415" s="21" t="str">
        <f t="shared" si="612"/>
        <v>A</v>
      </c>
      <c r="Q1415" s="85">
        <f t="shared" si="610"/>
        <v>0</v>
      </c>
      <c r="R1415" s="85">
        <f t="shared" si="610"/>
        <v>0</v>
      </c>
      <c r="S1415" s="85">
        <f t="shared" si="610"/>
        <v>0</v>
      </c>
      <c r="T1415" s="85">
        <f t="shared" si="610"/>
        <v>0</v>
      </c>
      <c r="U1415" s="85">
        <f t="shared" si="610"/>
        <v>0</v>
      </c>
      <c r="V1415" s="85">
        <f t="shared" si="610"/>
        <v>0</v>
      </c>
      <c r="W1415" s="33"/>
      <c r="X1415" s="85">
        <f t="shared" si="613"/>
        <v>4.0999999999999996</v>
      </c>
      <c r="Y1415" s="85">
        <f t="shared" si="611"/>
        <v>0.49000000000000021</v>
      </c>
      <c r="Z1415" s="85">
        <f t="shared" si="611"/>
        <v>34</v>
      </c>
      <c r="AA1415" s="85">
        <f t="shared" si="611"/>
        <v>12</v>
      </c>
      <c r="AB1415" s="85">
        <f t="shared" si="611"/>
        <v>-18.5</v>
      </c>
      <c r="AC1415" s="85">
        <f t="shared" si="611"/>
        <v>-0.50000000000000044</v>
      </c>
    </row>
    <row r="1416" spans="1:29" x14ac:dyDescent="0.3">
      <c r="A1416" s="67">
        <v>17200</v>
      </c>
      <c r="B1416" s="85">
        <v>4.75</v>
      </c>
      <c r="C1416" s="85">
        <v>0.42999999999999972</v>
      </c>
      <c r="D1416" s="85">
        <v>35.5</v>
      </c>
      <c r="E1416" s="85">
        <v>13</v>
      </c>
      <c r="F1416" s="85">
        <v>-17.5</v>
      </c>
      <c r="G1416" s="85">
        <v>-0.99999999999999956</v>
      </c>
      <c r="H1416" s="113"/>
      <c r="P1416" s="21" t="str">
        <f t="shared" si="612"/>
        <v>A</v>
      </c>
      <c r="Q1416" s="85">
        <f t="shared" si="610"/>
        <v>0</v>
      </c>
      <c r="R1416" s="85">
        <f t="shared" si="610"/>
        <v>0</v>
      </c>
      <c r="S1416" s="85">
        <f t="shared" si="610"/>
        <v>0</v>
      </c>
      <c r="T1416" s="85">
        <f t="shared" si="610"/>
        <v>0</v>
      </c>
      <c r="U1416" s="85">
        <f t="shared" si="610"/>
        <v>0</v>
      </c>
      <c r="V1416" s="85">
        <f t="shared" si="610"/>
        <v>0</v>
      </c>
      <c r="W1416" s="33"/>
      <c r="X1416" s="85">
        <f t="shared" si="613"/>
        <v>4.75</v>
      </c>
      <c r="Y1416" s="85">
        <f t="shared" si="611"/>
        <v>0.42999999999999972</v>
      </c>
      <c r="Z1416" s="85">
        <f t="shared" si="611"/>
        <v>35.5</v>
      </c>
      <c r="AA1416" s="85">
        <f t="shared" si="611"/>
        <v>13</v>
      </c>
      <c r="AB1416" s="85">
        <f t="shared" si="611"/>
        <v>-17.5</v>
      </c>
      <c r="AC1416" s="85">
        <f t="shared" si="611"/>
        <v>-0.99999999999999956</v>
      </c>
    </row>
    <row r="1417" spans="1:29" x14ac:dyDescent="0.3">
      <c r="A1417" s="67">
        <v>17300</v>
      </c>
      <c r="B1417" s="85">
        <v>6.4000000000000021</v>
      </c>
      <c r="C1417" s="85">
        <v>0.5</v>
      </c>
      <c r="D1417" s="85">
        <v>40</v>
      </c>
      <c r="E1417" s="85">
        <v>13.5</v>
      </c>
      <c r="F1417" s="85">
        <v>-19.5</v>
      </c>
      <c r="G1417" s="85">
        <v>-0.5</v>
      </c>
      <c r="H1417" s="113"/>
      <c r="P1417" s="21" t="str">
        <f t="shared" si="612"/>
        <v>A</v>
      </c>
      <c r="Q1417" s="85">
        <f t="shared" si="610"/>
        <v>0</v>
      </c>
      <c r="R1417" s="85">
        <f t="shared" si="610"/>
        <v>0</v>
      </c>
      <c r="S1417" s="85">
        <f t="shared" si="610"/>
        <v>0</v>
      </c>
      <c r="T1417" s="85">
        <f t="shared" si="610"/>
        <v>0</v>
      </c>
      <c r="U1417" s="85">
        <f t="shared" si="610"/>
        <v>0</v>
      </c>
      <c r="V1417" s="85">
        <f t="shared" si="610"/>
        <v>0</v>
      </c>
      <c r="W1417" s="33"/>
      <c r="X1417" s="85">
        <f t="shared" si="613"/>
        <v>6.4000000000000021</v>
      </c>
      <c r="Y1417" s="85">
        <f t="shared" si="611"/>
        <v>0.5</v>
      </c>
      <c r="Z1417" s="85">
        <f t="shared" si="611"/>
        <v>40</v>
      </c>
      <c r="AA1417" s="85">
        <f t="shared" si="611"/>
        <v>13.5</v>
      </c>
      <c r="AB1417" s="85">
        <f t="shared" si="611"/>
        <v>-19.5</v>
      </c>
      <c r="AC1417" s="85">
        <f t="shared" si="611"/>
        <v>-0.5</v>
      </c>
    </row>
    <row r="1418" spans="1:29" x14ac:dyDescent="0.3">
      <c r="A1418" s="67">
        <v>17400</v>
      </c>
      <c r="B1418" s="85">
        <v>8.3000000000000007</v>
      </c>
      <c r="C1418" s="85">
        <v>0.55000000000000071</v>
      </c>
      <c r="D1418" s="85">
        <v>42.499999999999943</v>
      </c>
      <c r="E1418" s="85">
        <v>12.5</v>
      </c>
      <c r="F1418" s="85">
        <v>-20.5</v>
      </c>
      <c r="G1418" s="85">
        <v>-1</v>
      </c>
      <c r="H1418" s="113"/>
      <c r="P1418" s="21" t="str">
        <f t="shared" si="612"/>
        <v>A</v>
      </c>
      <c r="Q1418" s="85">
        <f>IF($P1418="B",B1418,0)</f>
        <v>0</v>
      </c>
      <c r="R1418" s="85">
        <f t="shared" si="610"/>
        <v>0</v>
      </c>
      <c r="S1418" s="85">
        <f t="shared" si="610"/>
        <v>0</v>
      </c>
      <c r="T1418" s="85">
        <f t="shared" si="610"/>
        <v>0</v>
      </c>
      <c r="U1418" s="85">
        <f t="shared" si="610"/>
        <v>0</v>
      </c>
      <c r="V1418" s="85">
        <f t="shared" si="610"/>
        <v>0</v>
      </c>
      <c r="W1418" s="33"/>
      <c r="X1418" s="85">
        <f t="shared" si="613"/>
        <v>8.3000000000000007</v>
      </c>
      <c r="Y1418" s="85">
        <f t="shared" si="611"/>
        <v>0.55000000000000071</v>
      </c>
      <c r="Z1418" s="85">
        <f t="shared" si="611"/>
        <v>42.499999999999943</v>
      </c>
      <c r="AA1418" s="85">
        <f t="shared" si="611"/>
        <v>12.5</v>
      </c>
      <c r="AB1418" s="85">
        <f t="shared" si="611"/>
        <v>-20.5</v>
      </c>
      <c r="AC1418" s="85">
        <f t="shared" si="611"/>
        <v>-1</v>
      </c>
    </row>
    <row r="1419" spans="1:29" x14ac:dyDescent="0.3">
      <c r="A1419" s="67">
        <v>17500</v>
      </c>
      <c r="B1419" s="85">
        <v>10.549999999999997</v>
      </c>
      <c r="C1419" s="85">
        <v>0.58999999999999986</v>
      </c>
      <c r="D1419" s="85">
        <v>41.5</v>
      </c>
      <c r="E1419" s="85">
        <v>9</v>
      </c>
      <c r="F1419" s="85">
        <v>-20.5</v>
      </c>
      <c r="G1419" s="85">
        <v>-1</v>
      </c>
      <c r="H1419" s="113"/>
      <c r="P1419" s="21" t="str">
        <f t="shared" si="612"/>
        <v>A</v>
      </c>
      <c r="Q1419" s="85">
        <f t="shared" ref="Q1419:Q1428" si="614">IF($P1419="B",B1419,0)</f>
        <v>0</v>
      </c>
      <c r="R1419" s="85">
        <f t="shared" si="610"/>
        <v>0</v>
      </c>
      <c r="S1419" s="85">
        <f t="shared" si="610"/>
        <v>0</v>
      </c>
      <c r="T1419" s="85">
        <f t="shared" si="610"/>
        <v>0</v>
      </c>
      <c r="U1419" s="85">
        <f t="shared" si="610"/>
        <v>0</v>
      </c>
      <c r="V1419" s="85">
        <f t="shared" si="610"/>
        <v>0</v>
      </c>
      <c r="W1419" s="33"/>
      <c r="X1419" s="85">
        <f t="shared" si="613"/>
        <v>10.549999999999997</v>
      </c>
      <c r="Y1419" s="85">
        <f t="shared" si="611"/>
        <v>0.58999999999999986</v>
      </c>
      <c r="Z1419" s="85">
        <f t="shared" si="611"/>
        <v>41.5</v>
      </c>
      <c r="AA1419" s="85">
        <f t="shared" si="611"/>
        <v>9</v>
      </c>
      <c r="AB1419" s="85">
        <f t="shared" si="611"/>
        <v>-20.5</v>
      </c>
      <c r="AC1419" s="85">
        <f t="shared" si="611"/>
        <v>-1</v>
      </c>
    </row>
    <row r="1420" spans="1:29" x14ac:dyDescent="0.3">
      <c r="A1420" s="67">
        <v>17600</v>
      </c>
      <c r="B1420" s="85">
        <v>13.399999999999999</v>
      </c>
      <c r="C1420" s="85">
        <v>0.65000000000000036</v>
      </c>
      <c r="D1420" s="85">
        <v>39</v>
      </c>
      <c r="E1420" s="85">
        <v>3</v>
      </c>
      <c r="F1420" s="85">
        <v>-20.000000000000028</v>
      </c>
      <c r="G1420" s="85">
        <v>-1</v>
      </c>
      <c r="H1420" s="113"/>
      <c r="P1420" s="21" t="str">
        <f t="shared" si="612"/>
        <v>A</v>
      </c>
      <c r="Q1420" s="85">
        <f t="shared" si="614"/>
        <v>0</v>
      </c>
      <c r="R1420" s="85">
        <f t="shared" si="610"/>
        <v>0</v>
      </c>
      <c r="S1420" s="85">
        <f t="shared" si="610"/>
        <v>0</v>
      </c>
      <c r="T1420" s="85">
        <f t="shared" si="610"/>
        <v>0</v>
      </c>
      <c r="U1420" s="85">
        <f t="shared" si="610"/>
        <v>0</v>
      </c>
      <c r="V1420" s="85">
        <f t="shared" si="610"/>
        <v>0</v>
      </c>
      <c r="W1420" s="33"/>
      <c r="X1420" s="85">
        <f t="shared" si="613"/>
        <v>13.399999999999999</v>
      </c>
      <c r="Y1420" s="85">
        <f t="shared" si="611"/>
        <v>0.65000000000000036</v>
      </c>
      <c r="Z1420" s="85">
        <f t="shared" si="611"/>
        <v>39</v>
      </c>
      <c r="AA1420" s="85">
        <f t="shared" si="611"/>
        <v>3</v>
      </c>
      <c r="AB1420" s="85">
        <f t="shared" si="611"/>
        <v>-20.000000000000028</v>
      </c>
      <c r="AC1420" s="85">
        <f t="shared" si="611"/>
        <v>-1</v>
      </c>
    </row>
    <row r="1421" spans="1:29" x14ac:dyDescent="0.3">
      <c r="A1421" s="67">
        <v>17700</v>
      </c>
      <c r="B1421" s="85">
        <v>18.549999999999997</v>
      </c>
      <c r="C1421" s="85">
        <v>0.86000000000000121</v>
      </c>
      <c r="D1421" s="85">
        <v>32.5</v>
      </c>
      <c r="E1421" s="85">
        <v>-9.5</v>
      </c>
      <c r="F1421" s="85">
        <v>-21.5</v>
      </c>
      <c r="G1421" s="85">
        <v>-1.4999999999999982</v>
      </c>
      <c r="H1421" s="113"/>
      <c r="P1421" s="21" t="str">
        <f t="shared" si="612"/>
        <v>A</v>
      </c>
      <c r="Q1421" s="85">
        <f t="shared" si="614"/>
        <v>0</v>
      </c>
      <c r="R1421" s="85">
        <f t="shared" si="610"/>
        <v>0</v>
      </c>
      <c r="S1421" s="85">
        <f t="shared" si="610"/>
        <v>0</v>
      </c>
      <c r="T1421" s="85">
        <f t="shared" si="610"/>
        <v>0</v>
      </c>
      <c r="U1421" s="85">
        <f t="shared" si="610"/>
        <v>0</v>
      </c>
      <c r="V1421" s="85">
        <f t="shared" si="610"/>
        <v>0</v>
      </c>
      <c r="W1421" s="33"/>
      <c r="X1421" s="85">
        <f t="shared" si="613"/>
        <v>18.549999999999997</v>
      </c>
      <c r="Y1421" s="85">
        <f t="shared" si="611"/>
        <v>0.86000000000000121</v>
      </c>
      <c r="Z1421" s="85">
        <f t="shared" si="611"/>
        <v>32.5</v>
      </c>
      <c r="AA1421" s="85">
        <f t="shared" si="611"/>
        <v>-9.5</v>
      </c>
      <c r="AB1421" s="85">
        <f t="shared" si="611"/>
        <v>-21.5</v>
      </c>
      <c r="AC1421" s="85">
        <f t="shared" si="611"/>
        <v>-1.4999999999999982</v>
      </c>
    </row>
    <row r="1422" spans="1:29" x14ac:dyDescent="0.3">
      <c r="A1422" s="67">
        <v>17800</v>
      </c>
      <c r="B1422" s="85">
        <v>21.5</v>
      </c>
      <c r="C1422" s="85">
        <v>0.87999999999999901</v>
      </c>
      <c r="D1422" s="85">
        <v>20.5</v>
      </c>
      <c r="E1422" s="85">
        <v>-21.499999999999886</v>
      </c>
      <c r="F1422" s="85">
        <v>-18</v>
      </c>
      <c r="G1422" s="85">
        <v>-1.5</v>
      </c>
      <c r="H1422" s="113"/>
      <c r="P1422" s="21" t="str">
        <f t="shared" si="612"/>
        <v>A</v>
      </c>
      <c r="Q1422" s="85">
        <f t="shared" si="614"/>
        <v>0</v>
      </c>
      <c r="R1422" s="85">
        <f t="shared" si="610"/>
        <v>0</v>
      </c>
      <c r="S1422" s="85">
        <f t="shared" si="610"/>
        <v>0</v>
      </c>
      <c r="T1422" s="85">
        <f t="shared" si="610"/>
        <v>0</v>
      </c>
      <c r="U1422" s="85">
        <f t="shared" si="610"/>
        <v>0</v>
      </c>
      <c r="V1422" s="85">
        <f t="shared" si="610"/>
        <v>0</v>
      </c>
      <c r="W1422" s="33"/>
      <c r="X1422" s="85">
        <f t="shared" si="613"/>
        <v>21.5</v>
      </c>
      <c r="Y1422" s="85">
        <f t="shared" si="611"/>
        <v>0.87999999999999901</v>
      </c>
      <c r="Z1422" s="85">
        <f t="shared" si="611"/>
        <v>20.5</v>
      </c>
      <c r="AA1422" s="85">
        <f t="shared" si="611"/>
        <v>-21.499999999999886</v>
      </c>
      <c r="AB1422" s="85">
        <f t="shared" si="611"/>
        <v>-18</v>
      </c>
      <c r="AC1422" s="85">
        <f t="shared" si="611"/>
        <v>-1.5</v>
      </c>
    </row>
    <row r="1423" spans="1:29" x14ac:dyDescent="0.3">
      <c r="A1423" s="67">
        <v>17900</v>
      </c>
      <c r="B1423" s="85">
        <v>24.650000000000006</v>
      </c>
      <c r="C1423" s="85">
        <v>0.91999999999999993</v>
      </c>
      <c r="D1423" s="85">
        <v>9</v>
      </c>
      <c r="E1423" s="85">
        <v>-33.5</v>
      </c>
      <c r="F1423" s="85">
        <v>-15.499999999999972</v>
      </c>
      <c r="G1423" s="85">
        <v>-1</v>
      </c>
      <c r="H1423" s="113"/>
      <c r="P1423" s="21" t="str">
        <f t="shared" si="612"/>
        <v>A</v>
      </c>
      <c r="Q1423" s="85">
        <f t="shared" si="614"/>
        <v>0</v>
      </c>
      <c r="R1423" s="85">
        <f t="shared" si="610"/>
        <v>0</v>
      </c>
      <c r="S1423" s="85">
        <f t="shared" si="610"/>
        <v>0</v>
      </c>
      <c r="T1423" s="85">
        <f t="shared" si="610"/>
        <v>0</v>
      </c>
      <c r="U1423" s="85">
        <f t="shared" si="610"/>
        <v>0</v>
      </c>
      <c r="V1423" s="85">
        <f t="shared" si="610"/>
        <v>0</v>
      </c>
      <c r="W1423" s="33"/>
      <c r="X1423" s="85">
        <f t="shared" si="613"/>
        <v>24.650000000000006</v>
      </c>
      <c r="Y1423" s="85">
        <f t="shared" si="611"/>
        <v>0.91999999999999993</v>
      </c>
      <c r="Z1423" s="85">
        <f t="shared" si="611"/>
        <v>9</v>
      </c>
      <c r="AA1423" s="85">
        <f t="shared" si="611"/>
        <v>-33.5</v>
      </c>
      <c r="AB1423" s="85">
        <f t="shared" si="611"/>
        <v>-15.499999999999972</v>
      </c>
      <c r="AC1423" s="85">
        <f t="shared" si="611"/>
        <v>-1</v>
      </c>
    </row>
    <row r="1424" spans="1:29" x14ac:dyDescent="0.3">
      <c r="A1424" s="67">
        <v>18000</v>
      </c>
      <c r="B1424" s="85">
        <v>28.949999999999989</v>
      </c>
      <c r="C1424" s="85">
        <v>1.08</v>
      </c>
      <c r="D1424" s="85">
        <v>1.5</v>
      </c>
      <c r="E1424" s="85">
        <v>-45.500000000000057</v>
      </c>
      <c r="F1424" s="85">
        <v>-18</v>
      </c>
      <c r="G1424" s="85">
        <v>-1.0000000000000036</v>
      </c>
      <c r="H1424" s="113"/>
      <c r="P1424" s="21" t="str">
        <f t="shared" si="612"/>
        <v>B</v>
      </c>
      <c r="Q1424" s="85">
        <f t="shared" si="614"/>
        <v>28.949999999999989</v>
      </c>
      <c r="R1424" s="85">
        <f t="shared" si="610"/>
        <v>1.08</v>
      </c>
      <c r="S1424" s="85">
        <f t="shared" si="610"/>
        <v>1.5</v>
      </c>
      <c r="T1424" s="85">
        <f t="shared" si="610"/>
        <v>-45.500000000000057</v>
      </c>
      <c r="U1424" s="85">
        <f t="shared" si="610"/>
        <v>-18</v>
      </c>
      <c r="V1424" s="85">
        <f t="shared" si="610"/>
        <v>-1.0000000000000036</v>
      </c>
      <c r="W1424" s="33"/>
      <c r="X1424" s="85">
        <f t="shared" si="613"/>
        <v>0</v>
      </c>
      <c r="Y1424" s="85">
        <f t="shared" si="611"/>
        <v>0</v>
      </c>
      <c r="Z1424" s="85">
        <f t="shared" si="611"/>
        <v>0</v>
      </c>
      <c r="AA1424" s="85">
        <f t="shared" si="611"/>
        <v>0</v>
      </c>
      <c r="AB1424" s="85">
        <f t="shared" si="611"/>
        <v>0</v>
      </c>
      <c r="AC1424" s="85">
        <f t="shared" si="611"/>
        <v>0</v>
      </c>
    </row>
    <row r="1425" spans="1:29" x14ac:dyDescent="0.3">
      <c r="A1425" s="67">
        <v>18100</v>
      </c>
      <c r="B1425" s="85">
        <v>31.050000000000011</v>
      </c>
      <c r="C1425" s="85">
        <v>1.1499999999999986</v>
      </c>
      <c r="D1425" s="85">
        <v>1</v>
      </c>
      <c r="E1425" s="85">
        <v>-46.5</v>
      </c>
      <c r="F1425" s="85">
        <v>-21</v>
      </c>
      <c r="G1425" s="85">
        <v>0</v>
      </c>
      <c r="H1425" s="113"/>
      <c r="P1425" s="21" t="str">
        <f t="shared" si="612"/>
        <v>B</v>
      </c>
      <c r="Q1425" s="85">
        <f t="shared" si="614"/>
        <v>31.050000000000011</v>
      </c>
      <c r="R1425" s="85">
        <f t="shared" si="610"/>
        <v>1.1499999999999986</v>
      </c>
      <c r="S1425" s="85">
        <f t="shared" si="610"/>
        <v>1</v>
      </c>
      <c r="T1425" s="85">
        <f t="shared" si="610"/>
        <v>-46.5</v>
      </c>
      <c r="U1425" s="85">
        <f t="shared" si="610"/>
        <v>-21</v>
      </c>
      <c r="V1425" s="85">
        <f t="shared" si="610"/>
        <v>0</v>
      </c>
      <c r="W1425" s="33"/>
      <c r="X1425" s="85">
        <f t="shared" si="613"/>
        <v>0</v>
      </c>
      <c r="Y1425" s="85">
        <f t="shared" si="611"/>
        <v>0</v>
      </c>
      <c r="Z1425" s="85">
        <f t="shared" si="611"/>
        <v>0</v>
      </c>
      <c r="AA1425" s="85">
        <f t="shared" si="611"/>
        <v>0</v>
      </c>
      <c r="AB1425" s="85">
        <f t="shared" si="611"/>
        <v>0</v>
      </c>
      <c r="AC1425" s="85">
        <f t="shared" si="611"/>
        <v>0</v>
      </c>
    </row>
    <row r="1426" spans="1:29" x14ac:dyDescent="0.3">
      <c r="A1426" s="67">
        <v>18200</v>
      </c>
      <c r="B1426" s="85">
        <v>29</v>
      </c>
      <c r="C1426" s="85">
        <v>0.96000000000000085</v>
      </c>
      <c r="D1426" s="85">
        <v>4.5</v>
      </c>
      <c r="E1426" s="85">
        <v>-34</v>
      </c>
      <c r="F1426" s="85">
        <v>-18</v>
      </c>
      <c r="G1426" s="85">
        <v>0</v>
      </c>
      <c r="H1426" s="113"/>
      <c r="P1426" s="21" t="str">
        <f t="shared" si="612"/>
        <v>B</v>
      </c>
      <c r="Q1426" s="85">
        <f t="shared" si="614"/>
        <v>29</v>
      </c>
      <c r="R1426" s="85">
        <f t="shared" si="610"/>
        <v>0.96000000000000085</v>
      </c>
      <c r="S1426" s="85">
        <f t="shared" si="610"/>
        <v>4.5</v>
      </c>
      <c r="T1426" s="85">
        <f t="shared" si="610"/>
        <v>-34</v>
      </c>
      <c r="U1426" s="85">
        <f t="shared" si="610"/>
        <v>-18</v>
      </c>
      <c r="V1426" s="85">
        <f t="shared" si="610"/>
        <v>0</v>
      </c>
      <c r="W1426" s="33"/>
      <c r="X1426" s="85">
        <f t="shared" si="613"/>
        <v>0</v>
      </c>
      <c r="Y1426" s="85">
        <f t="shared" si="611"/>
        <v>0</v>
      </c>
      <c r="Z1426" s="85">
        <f t="shared" si="611"/>
        <v>0</v>
      </c>
      <c r="AA1426" s="85">
        <f t="shared" si="611"/>
        <v>0</v>
      </c>
      <c r="AB1426" s="85">
        <f t="shared" si="611"/>
        <v>0</v>
      </c>
      <c r="AC1426" s="85">
        <f t="shared" si="611"/>
        <v>0</v>
      </c>
    </row>
    <row r="1427" spans="1:29" x14ac:dyDescent="0.3">
      <c r="A1427" s="67">
        <v>18300</v>
      </c>
      <c r="B1427" s="85">
        <v>26.450000000000045</v>
      </c>
      <c r="C1427" s="85">
        <v>0.74000000000000021</v>
      </c>
      <c r="D1427" s="85">
        <v>5.4999999999999432</v>
      </c>
      <c r="E1427" s="85">
        <v>-21.499999999999886</v>
      </c>
      <c r="F1427" s="85">
        <v>-12</v>
      </c>
      <c r="G1427" s="85">
        <v>0</v>
      </c>
      <c r="H1427" s="113"/>
      <c r="P1427" s="21" t="str">
        <f t="shared" si="612"/>
        <v>B</v>
      </c>
      <c r="Q1427" s="85">
        <f t="shared" si="614"/>
        <v>26.450000000000045</v>
      </c>
      <c r="R1427" s="85">
        <f t="shared" si="610"/>
        <v>0.74000000000000021</v>
      </c>
      <c r="S1427" s="85">
        <f t="shared" si="610"/>
        <v>5.4999999999999432</v>
      </c>
      <c r="T1427" s="85">
        <f t="shared" si="610"/>
        <v>-21.499999999999886</v>
      </c>
      <c r="U1427" s="85">
        <f t="shared" si="610"/>
        <v>-12</v>
      </c>
      <c r="V1427" s="85">
        <f t="shared" si="610"/>
        <v>0</v>
      </c>
      <c r="W1427" s="33"/>
      <c r="X1427" s="85">
        <f t="shared" si="613"/>
        <v>0</v>
      </c>
      <c r="Y1427" s="85">
        <f t="shared" si="611"/>
        <v>0</v>
      </c>
      <c r="Z1427" s="85">
        <f t="shared" si="611"/>
        <v>0</v>
      </c>
      <c r="AA1427" s="85">
        <f t="shared" si="611"/>
        <v>0</v>
      </c>
      <c r="AB1427" s="85">
        <f t="shared" si="611"/>
        <v>0</v>
      </c>
      <c r="AC1427" s="85">
        <f t="shared" si="611"/>
        <v>0</v>
      </c>
    </row>
    <row r="1428" spans="1:29" x14ac:dyDescent="0.3">
      <c r="A1428" s="67">
        <v>18400</v>
      </c>
      <c r="B1428" s="85">
        <v>32.599999999999966</v>
      </c>
      <c r="C1428" s="85">
        <v>1.4900000000000002</v>
      </c>
      <c r="D1428" s="85">
        <v>38.499999999999943</v>
      </c>
      <c r="E1428" s="85">
        <v>-12</v>
      </c>
      <c r="F1428" s="85">
        <v>-40.5</v>
      </c>
      <c r="G1428" s="85">
        <v>1</v>
      </c>
      <c r="H1428" s="113"/>
      <c r="P1428" s="21" t="str">
        <f t="shared" si="612"/>
        <v>B</v>
      </c>
      <c r="Q1428" s="85">
        <f t="shared" si="614"/>
        <v>32.599999999999966</v>
      </c>
      <c r="R1428" s="85">
        <f t="shared" si="610"/>
        <v>1.4900000000000002</v>
      </c>
      <c r="S1428" s="85">
        <f t="shared" si="610"/>
        <v>38.499999999999943</v>
      </c>
      <c r="T1428" s="85">
        <f t="shared" si="610"/>
        <v>-12</v>
      </c>
      <c r="U1428" s="85">
        <f t="shared" si="610"/>
        <v>-40.5</v>
      </c>
      <c r="V1428" s="85">
        <f t="shared" si="610"/>
        <v>1</v>
      </c>
      <c r="W1428" s="33"/>
      <c r="X1428" s="85">
        <f t="shared" si="613"/>
        <v>0</v>
      </c>
      <c r="Y1428" s="85">
        <f t="shared" si="611"/>
        <v>0</v>
      </c>
      <c r="Z1428" s="85">
        <f t="shared" si="611"/>
        <v>0</v>
      </c>
      <c r="AA1428" s="85">
        <f t="shared" si="611"/>
        <v>0</v>
      </c>
      <c r="AB1428" s="85">
        <f t="shared" si="611"/>
        <v>0</v>
      </c>
      <c r="AC1428" s="85">
        <f t="shared" si="611"/>
        <v>0</v>
      </c>
    </row>
    <row r="1429" spans="1:29" x14ac:dyDescent="0.3">
      <c r="A1429" s="68" t="s">
        <v>120</v>
      </c>
      <c r="B1429" s="87">
        <v>95.549999999999983</v>
      </c>
      <c r="C1429" s="87">
        <v>6.3600000000000012</v>
      </c>
      <c r="D1429" s="87">
        <v>355.49999999999994</v>
      </c>
      <c r="E1429" s="87">
        <v>56.000000000000128</v>
      </c>
      <c r="F1429" s="87">
        <v>-198.50000000000003</v>
      </c>
      <c r="G1429" s="87">
        <v>-8.4999999999999982</v>
      </c>
      <c r="H1429" s="114"/>
      <c r="I1429" s="105">
        <f>Q1429</f>
        <v>148.05000000000001</v>
      </c>
      <c r="J1429" s="105">
        <f>R1429</f>
        <v>5.42</v>
      </c>
      <c r="K1429" s="105">
        <f t="shared" ref="K1429:N1429" si="615">S1429</f>
        <v>50.999999999999886</v>
      </c>
      <c r="L1429" s="105">
        <f t="shared" si="615"/>
        <v>-159.49999999999994</v>
      </c>
      <c r="M1429" s="105">
        <f t="shared" si="615"/>
        <v>-109.5</v>
      </c>
      <c r="N1429" s="105">
        <f t="shared" si="615"/>
        <v>-3.5527136788005009E-15</v>
      </c>
      <c r="P1429" s="21"/>
      <c r="Q1429" s="106">
        <f t="shared" ref="Q1429:V1429" si="616">+SUM(Q1413:Q1428)</f>
        <v>148.05000000000001</v>
      </c>
      <c r="R1429" s="106">
        <f t="shared" si="616"/>
        <v>5.42</v>
      </c>
      <c r="S1429" s="106">
        <f t="shared" si="616"/>
        <v>50.999999999999886</v>
      </c>
      <c r="T1429" s="106">
        <f t="shared" si="616"/>
        <v>-159.49999999999994</v>
      </c>
      <c r="U1429" s="106">
        <f t="shared" si="616"/>
        <v>-109.5</v>
      </c>
      <c r="V1429" s="106">
        <f t="shared" si="616"/>
        <v>-3.5527136788005009E-15</v>
      </c>
      <c r="W1429" s="33"/>
      <c r="X1429" s="33"/>
      <c r="Y1429" s="33"/>
      <c r="Z1429" s="33"/>
      <c r="AA1429" s="33"/>
      <c r="AB1429" s="33"/>
      <c r="AC1429" s="33"/>
    </row>
    <row r="1431" spans="1:29" x14ac:dyDescent="0.3">
      <c r="A1431" s="69" t="s">
        <v>134</v>
      </c>
      <c r="B1431" s="69" t="s">
        <v>135</v>
      </c>
      <c r="C1431" s="69" t="s">
        <v>4</v>
      </c>
      <c r="D1431" s="97"/>
      <c r="E1431" s="97"/>
      <c r="F1431" s="69" t="s">
        <v>136</v>
      </c>
      <c r="G1431" s="69" t="s">
        <v>6</v>
      </c>
      <c r="H1431" s="82"/>
    </row>
    <row r="1432" spans="1:29" x14ac:dyDescent="0.3">
      <c r="A1432" s="94">
        <v>17881.7</v>
      </c>
      <c r="B1432" s="83">
        <v>17900</v>
      </c>
      <c r="C1432" s="95">
        <v>44980</v>
      </c>
      <c r="D1432" s="95"/>
      <c r="E1432" s="33"/>
      <c r="F1432" s="98">
        <v>44963</v>
      </c>
      <c r="G1432" s="96">
        <v>0.62836805555555553</v>
      </c>
      <c r="H1432" s="112"/>
    </row>
    <row r="1433" spans="1:29" x14ac:dyDescent="0.3">
      <c r="A1433" s="91" t="s">
        <v>128</v>
      </c>
      <c r="B1433" s="92" t="s">
        <v>121</v>
      </c>
      <c r="C1433" s="92" t="s">
        <v>122</v>
      </c>
      <c r="D1433" s="92" t="s">
        <v>123</v>
      </c>
      <c r="E1433" s="92" t="s">
        <v>124</v>
      </c>
      <c r="F1433" s="92" t="s">
        <v>125</v>
      </c>
      <c r="G1433" s="92" t="s">
        <v>126</v>
      </c>
      <c r="H1433" s="92"/>
    </row>
    <row r="1434" spans="1:29" x14ac:dyDescent="0.3">
      <c r="A1434" s="68" t="s">
        <v>44</v>
      </c>
      <c r="B1434" s="68" t="s">
        <v>33</v>
      </c>
      <c r="C1434" s="68" t="s">
        <v>32</v>
      </c>
      <c r="D1434" s="68" t="s">
        <v>113</v>
      </c>
      <c r="E1434" s="68" t="s">
        <v>115</v>
      </c>
      <c r="F1434" s="68" t="s">
        <v>112</v>
      </c>
      <c r="G1434" s="68" t="s">
        <v>114</v>
      </c>
      <c r="H1434" s="82"/>
      <c r="P1434" s="21"/>
      <c r="Q1434" s="106">
        <f>+SUM(Q1435:Q1450)</f>
        <v>-57.749999999999915</v>
      </c>
      <c r="R1434" s="106">
        <f t="shared" ref="R1434:V1434" si="617">+SUM(R1435:R1450)</f>
        <v>1.8999999999999986</v>
      </c>
      <c r="S1434" s="106">
        <f t="shared" si="617"/>
        <v>166</v>
      </c>
      <c r="T1434" s="106">
        <f t="shared" si="617"/>
        <v>24.999999999999858</v>
      </c>
      <c r="U1434" s="106">
        <f t="shared" si="617"/>
        <v>-60.500000000000057</v>
      </c>
      <c r="V1434" s="106">
        <f t="shared" si="617"/>
        <v>-5</v>
      </c>
      <c r="W1434" s="33"/>
      <c r="X1434" s="33"/>
      <c r="Y1434" s="33"/>
      <c r="Z1434" s="33"/>
      <c r="AA1434" s="33"/>
      <c r="AB1434" s="33"/>
      <c r="AC1434" s="33"/>
    </row>
    <row r="1435" spans="1:29" x14ac:dyDescent="0.3">
      <c r="A1435" s="67">
        <v>17400</v>
      </c>
      <c r="B1435" s="85">
        <v>-19.549999999999955</v>
      </c>
      <c r="C1435" s="85">
        <v>-0.12999999999999901</v>
      </c>
      <c r="D1435" s="85">
        <v>21</v>
      </c>
      <c r="E1435" s="85">
        <v>13.499999999999972</v>
      </c>
      <c r="F1435" s="85">
        <v>-3.5</v>
      </c>
      <c r="G1435" s="85">
        <v>-0.5</v>
      </c>
      <c r="H1435" s="113"/>
      <c r="I1435" s="105">
        <f t="shared" ref="I1435:N1435" si="618">Q1434</f>
        <v>-57.749999999999915</v>
      </c>
      <c r="J1435" s="105">
        <f t="shared" si="618"/>
        <v>1.8999999999999986</v>
      </c>
      <c r="K1435" s="105">
        <f t="shared" si="618"/>
        <v>166</v>
      </c>
      <c r="L1435" s="105">
        <f t="shared" si="618"/>
        <v>24.999999999999858</v>
      </c>
      <c r="M1435" s="105">
        <f t="shared" si="618"/>
        <v>-60.500000000000057</v>
      </c>
      <c r="N1435" s="105">
        <f t="shared" si="618"/>
        <v>-5</v>
      </c>
      <c r="P1435" s="21" t="str">
        <f>IF(A1435&gt;=$B$1432,"A","B")</f>
        <v>B</v>
      </c>
      <c r="Q1435" s="85">
        <f t="shared" ref="Q1435:V1450" si="619">IF($P1435="B",B1435,0)</f>
        <v>-19.549999999999955</v>
      </c>
      <c r="R1435" s="85">
        <f t="shared" si="619"/>
        <v>-0.12999999999999901</v>
      </c>
      <c r="S1435" s="85">
        <f t="shared" si="619"/>
        <v>21</v>
      </c>
      <c r="T1435" s="85">
        <f t="shared" si="619"/>
        <v>13.499999999999972</v>
      </c>
      <c r="U1435" s="85">
        <f t="shared" si="619"/>
        <v>-3.5</v>
      </c>
      <c r="V1435" s="85">
        <f t="shared" si="619"/>
        <v>-0.5</v>
      </c>
      <c r="W1435" s="33"/>
      <c r="X1435" s="85">
        <f>IF($P1435="A",B1435,0)</f>
        <v>0</v>
      </c>
      <c r="Y1435" s="85">
        <f t="shared" ref="Y1435:AC1450" si="620">IF($P1435="A",C1435,0)</f>
        <v>0</v>
      </c>
      <c r="Z1435" s="85">
        <f t="shared" si="620"/>
        <v>0</v>
      </c>
      <c r="AA1435" s="85">
        <f t="shared" si="620"/>
        <v>0</v>
      </c>
      <c r="AB1435" s="85">
        <f t="shared" si="620"/>
        <v>0</v>
      </c>
      <c r="AC1435" s="85">
        <f t="shared" si="620"/>
        <v>0</v>
      </c>
    </row>
    <row r="1436" spans="1:29" x14ac:dyDescent="0.3">
      <c r="A1436" s="67">
        <v>17500</v>
      </c>
      <c r="B1436" s="85">
        <v>-12.899999999999977</v>
      </c>
      <c r="C1436" s="85">
        <v>0.56999999999999851</v>
      </c>
      <c r="D1436" s="85">
        <v>49.5</v>
      </c>
      <c r="E1436" s="85">
        <v>16.5</v>
      </c>
      <c r="F1436" s="85">
        <v>-19.5</v>
      </c>
      <c r="G1436" s="85">
        <v>-1</v>
      </c>
      <c r="H1436" s="113"/>
      <c r="P1436" s="21" t="str">
        <f t="shared" ref="P1436:P1450" si="621">IF(A1436&gt;=$B$1432,"A","B")</f>
        <v>B</v>
      </c>
      <c r="Q1436" s="85">
        <f t="shared" si="619"/>
        <v>-12.899999999999977</v>
      </c>
      <c r="R1436" s="85">
        <f t="shared" si="619"/>
        <v>0.56999999999999851</v>
      </c>
      <c r="S1436" s="85">
        <f t="shared" si="619"/>
        <v>49.5</v>
      </c>
      <c r="T1436" s="85">
        <f t="shared" si="619"/>
        <v>16.5</v>
      </c>
      <c r="U1436" s="85">
        <f t="shared" si="619"/>
        <v>-19.5</v>
      </c>
      <c r="V1436" s="85">
        <f t="shared" si="619"/>
        <v>-1</v>
      </c>
      <c r="W1436" s="33"/>
      <c r="X1436" s="85">
        <f t="shared" ref="X1436:X1450" si="622">IF($P1436="A",B1436,0)</f>
        <v>0</v>
      </c>
      <c r="Y1436" s="85">
        <f t="shared" si="620"/>
        <v>0</v>
      </c>
      <c r="Z1436" s="85">
        <f t="shared" si="620"/>
        <v>0</v>
      </c>
      <c r="AA1436" s="85">
        <f t="shared" si="620"/>
        <v>0</v>
      </c>
      <c r="AB1436" s="85">
        <f t="shared" si="620"/>
        <v>0</v>
      </c>
      <c r="AC1436" s="85">
        <f t="shared" si="620"/>
        <v>0</v>
      </c>
    </row>
    <row r="1437" spans="1:29" x14ac:dyDescent="0.3">
      <c r="A1437" s="67">
        <v>17600</v>
      </c>
      <c r="B1437" s="85">
        <v>-13.300000000000011</v>
      </c>
      <c r="C1437" s="85">
        <v>0.28999999999999915</v>
      </c>
      <c r="D1437" s="85">
        <v>37.5</v>
      </c>
      <c r="E1437" s="85">
        <v>12.499999999999943</v>
      </c>
      <c r="F1437" s="85">
        <v>-11</v>
      </c>
      <c r="G1437" s="85">
        <v>-1</v>
      </c>
      <c r="H1437" s="113"/>
      <c r="P1437" s="21" t="str">
        <f t="shared" si="621"/>
        <v>B</v>
      </c>
      <c r="Q1437" s="85">
        <f t="shared" si="619"/>
        <v>-13.300000000000011</v>
      </c>
      <c r="R1437" s="85">
        <f t="shared" si="619"/>
        <v>0.28999999999999915</v>
      </c>
      <c r="S1437" s="85">
        <f t="shared" si="619"/>
        <v>37.5</v>
      </c>
      <c r="T1437" s="85">
        <f t="shared" si="619"/>
        <v>12.499999999999943</v>
      </c>
      <c r="U1437" s="85">
        <f t="shared" si="619"/>
        <v>-11</v>
      </c>
      <c r="V1437" s="85">
        <f t="shared" si="619"/>
        <v>-1</v>
      </c>
      <c r="W1437" s="33"/>
      <c r="X1437" s="85">
        <f t="shared" si="622"/>
        <v>0</v>
      </c>
      <c r="Y1437" s="85">
        <f t="shared" si="620"/>
        <v>0</v>
      </c>
      <c r="Z1437" s="85">
        <f t="shared" si="620"/>
        <v>0</v>
      </c>
      <c r="AA1437" s="85">
        <f t="shared" si="620"/>
        <v>0</v>
      </c>
      <c r="AB1437" s="85">
        <f t="shared" si="620"/>
        <v>0</v>
      </c>
      <c r="AC1437" s="85">
        <f t="shared" si="620"/>
        <v>0</v>
      </c>
    </row>
    <row r="1438" spans="1:29" x14ac:dyDescent="0.3">
      <c r="A1438" s="67">
        <v>17700</v>
      </c>
      <c r="B1438" s="85">
        <v>-6.8999999999999773</v>
      </c>
      <c r="C1438" s="85">
        <v>0.62999999999999901</v>
      </c>
      <c r="D1438" s="85">
        <v>36</v>
      </c>
      <c r="E1438" s="85">
        <v>-3.5000000000000568</v>
      </c>
      <c r="F1438" s="85">
        <v>-16</v>
      </c>
      <c r="G1438" s="85">
        <v>-1.5</v>
      </c>
      <c r="H1438" s="113"/>
      <c r="P1438" s="21" t="str">
        <f t="shared" si="621"/>
        <v>B</v>
      </c>
      <c r="Q1438" s="85">
        <f t="shared" si="619"/>
        <v>-6.8999999999999773</v>
      </c>
      <c r="R1438" s="85">
        <f t="shared" si="619"/>
        <v>0.62999999999999901</v>
      </c>
      <c r="S1438" s="85">
        <f t="shared" si="619"/>
        <v>36</v>
      </c>
      <c r="T1438" s="85">
        <f t="shared" si="619"/>
        <v>-3.5000000000000568</v>
      </c>
      <c r="U1438" s="85">
        <f t="shared" si="619"/>
        <v>-16</v>
      </c>
      <c r="V1438" s="85">
        <f t="shared" si="619"/>
        <v>-1.5</v>
      </c>
      <c r="W1438" s="33"/>
      <c r="X1438" s="85">
        <f t="shared" si="622"/>
        <v>0</v>
      </c>
      <c r="Y1438" s="85">
        <f t="shared" si="620"/>
        <v>0</v>
      </c>
      <c r="Z1438" s="85">
        <f t="shared" si="620"/>
        <v>0</v>
      </c>
      <c r="AA1438" s="85">
        <f t="shared" si="620"/>
        <v>0</v>
      </c>
      <c r="AB1438" s="85">
        <f t="shared" si="620"/>
        <v>0</v>
      </c>
      <c r="AC1438" s="85">
        <f t="shared" si="620"/>
        <v>0</v>
      </c>
    </row>
    <row r="1439" spans="1:29" x14ac:dyDescent="0.3">
      <c r="A1439" s="67">
        <v>17800</v>
      </c>
      <c r="B1439" s="85">
        <v>-5.0999999999999943</v>
      </c>
      <c r="C1439" s="85">
        <v>0.54000000000000092</v>
      </c>
      <c r="D1439" s="85">
        <v>22</v>
      </c>
      <c r="E1439" s="85">
        <v>-14</v>
      </c>
      <c r="F1439" s="85">
        <v>-10.500000000000057</v>
      </c>
      <c r="G1439" s="85">
        <v>-1</v>
      </c>
      <c r="H1439" s="113"/>
      <c r="P1439" s="21" t="str">
        <f t="shared" si="621"/>
        <v>B</v>
      </c>
      <c r="Q1439" s="85">
        <f t="shared" si="619"/>
        <v>-5.0999999999999943</v>
      </c>
      <c r="R1439" s="85">
        <f t="shared" si="619"/>
        <v>0.54000000000000092</v>
      </c>
      <c r="S1439" s="85">
        <f t="shared" si="619"/>
        <v>22</v>
      </c>
      <c r="T1439" s="85">
        <f t="shared" si="619"/>
        <v>-14</v>
      </c>
      <c r="U1439" s="85">
        <f t="shared" si="619"/>
        <v>-10.500000000000057</v>
      </c>
      <c r="V1439" s="85">
        <f t="shared" si="619"/>
        <v>-1</v>
      </c>
      <c r="W1439" s="33"/>
      <c r="X1439" s="85">
        <f t="shared" si="622"/>
        <v>0</v>
      </c>
      <c r="Y1439" s="85">
        <f t="shared" si="620"/>
        <v>0</v>
      </c>
      <c r="Z1439" s="85">
        <f t="shared" si="620"/>
        <v>0</v>
      </c>
      <c r="AA1439" s="85">
        <f t="shared" si="620"/>
        <v>0</v>
      </c>
      <c r="AB1439" s="85">
        <f t="shared" si="620"/>
        <v>0</v>
      </c>
      <c r="AC1439" s="85">
        <f t="shared" si="620"/>
        <v>0</v>
      </c>
    </row>
    <row r="1440" spans="1:29" x14ac:dyDescent="0.3">
      <c r="A1440" s="67">
        <v>17900</v>
      </c>
      <c r="B1440" s="85">
        <v>0.44999999999998863</v>
      </c>
      <c r="C1440" s="85">
        <v>0.76999999999999957</v>
      </c>
      <c r="D1440" s="85">
        <v>9.5</v>
      </c>
      <c r="E1440" s="85">
        <v>-34.5</v>
      </c>
      <c r="F1440" s="85">
        <v>-12.000000000000057</v>
      </c>
      <c r="G1440" s="85">
        <v>-1.5000000000000036</v>
      </c>
      <c r="H1440" s="113"/>
      <c r="P1440" s="21" t="str">
        <f t="shared" si="621"/>
        <v>A</v>
      </c>
      <c r="Q1440" s="85">
        <f>IF($P1440="B",B1440,0)</f>
        <v>0</v>
      </c>
      <c r="R1440" s="85">
        <f t="shared" si="619"/>
        <v>0</v>
      </c>
      <c r="S1440" s="85">
        <f t="shared" si="619"/>
        <v>0</v>
      </c>
      <c r="T1440" s="85">
        <f t="shared" si="619"/>
        <v>0</v>
      </c>
      <c r="U1440" s="85">
        <f t="shared" si="619"/>
        <v>0</v>
      </c>
      <c r="V1440" s="85">
        <f t="shared" si="619"/>
        <v>0</v>
      </c>
      <c r="W1440" s="33"/>
      <c r="X1440" s="85">
        <f t="shared" si="622"/>
        <v>0.44999999999998863</v>
      </c>
      <c r="Y1440" s="85">
        <f t="shared" si="620"/>
        <v>0.76999999999999957</v>
      </c>
      <c r="Z1440" s="85">
        <f t="shared" si="620"/>
        <v>9.5</v>
      </c>
      <c r="AA1440" s="85">
        <f t="shared" si="620"/>
        <v>-34.5</v>
      </c>
      <c r="AB1440" s="85">
        <f t="shared" si="620"/>
        <v>-12.000000000000057</v>
      </c>
      <c r="AC1440" s="85">
        <f t="shared" si="620"/>
        <v>-1.5000000000000036</v>
      </c>
    </row>
    <row r="1441" spans="1:29" x14ac:dyDescent="0.3">
      <c r="A1441" s="67">
        <v>18000</v>
      </c>
      <c r="B1441" s="85">
        <v>0.5</v>
      </c>
      <c r="C1441" s="85">
        <v>0.61999999999999922</v>
      </c>
      <c r="D1441" s="85">
        <v>0.5</v>
      </c>
      <c r="E1441" s="85">
        <v>-36</v>
      </c>
      <c r="F1441" s="85">
        <v>-6.5</v>
      </c>
      <c r="G1441" s="85">
        <v>-1</v>
      </c>
      <c r="H1441" s="113"/>
      <c r="P1441" s="21" t="str">
        <f t="shared" si="621"/>
        <v>A</v>
      </c>
      <c r="Q1441" s="85">
        <f t="shared" ref="Q1441:Q1450" si="623">IF($P1441="B",B1441,0)</f>
        <v>0</v>
      </c>
      <c r="R1441" s="85">
        <f t="shared" si="619"/>
        <v>0</v>
      </c>
      <c r="S1441" s="85">
        <f t="shared" si="619"/>
        <v>0</v>
      </c>
      <c r="T1441" s="85">
        <f t="shared" si="619"/>
        <v>0</v>
      </c>
      <c r="U1441" s="85">
        <f t="shared" si="619"/>
        <v>0</v>
      </c>
      <c r="V1441" s="85">
        <f t="shared" si="619"/>
        <v>0</v>
      </c>
      <c r="W1441" s="33"/>
      <c r="X1441" s="85">
        <f t="shared" si="622"/>
        <v>0.5</v>
      </c>
      <c r="Y1441" s="85">
        <f t="shared" si="620"/>
        <v>0.61999999999999922</v>
      </c>
      <c r="Z1441" s="85">
        <f t="shared" si="620"/>
        <v>0.5</v>
      </c>
      <c r="AA1441" s="85">
        <f t="shared" si="620"/>
        <v>-36</v>
      </c>
      <c r="AB1441" s="85">
        <f t="shared" si="620"/>
        <v>-6.5</v>
      </c>
      <c r="AC1441" s="85">
        <f t="shared" si="620"/>
        <v>-1</v>
      </c>
    </row>
    <row r="1442" spans="1:29" x14ac:dyDescent="0.3">
      <c r="A1442" s="67">
        <v>18100</v>
      </c>
      <c r="B1442" s="85">
        <v>-0.29999999999999716</v>
      </c>
      <c r="C1442" s="85">
        <v>0.4399999999999995</v>
      </c>
      <c r="D1442" s="85">
        <v>-4.5</v>
      </c>
      <c r="E1442" s="85">
        <v>-31</v>
      </c>
      <c r="F1442" s="85">
        <v>-1</v>
      </c>
      <c r="G1442" s="85">
        <v>-1</v>
      </c>
      <c r="H1442" s="113"/>
      <c r="P1442" s="21" t="str">
        <f t="shared" si="621"/>
        <v>A</v>
      </c>
      <c r="Q1442" s="85">
        <f t="shared" si="623"/>
        <v>0</v>
      </c>
      <c r="R1442" s="85">
        <f t="shared" si="619"/>
        <v>0</v>
      </c>
      <c r="S1442" s="85">
        <f t="shared" si="619"/>
        <v>0</v>
      </c>
      <c r="T1442" s="85">
        <f t="shared" si="619"/>
        <v>0</v>
      </c>
      <c r="U1442" s="85">
        <f t="shared" si="619"/>
        <v>0</v>
      </c>
      <c r="V1442" s="85">
        <f t="shared" si="619"/>
        <v>0</v>
      </c>
      <c r="W1442" s="33"/>
      <c r="X1442" s="85">
        <f t="shared" si="622"/>
        <v>-0.29999999999999716</v>
      </c>
      <c r="Y1442" s="85">
        <f t="shared" si="620"/>
        <v>0.4399999999999995</v>
      </c>
      <c r="Z1442" s="85">
        <f t="shared" si="620"/>
        <v>-4.5</v>
      </c>
      <c r="AA1442" s="85">
        <f t="shared" si="620"/>
        <v>-31</v>
      </c>
      <c r="AB1442" s="85">
        <f t="shared" si="620"/>
        <v>-1</v>
      </c>
      <c r="AC1442" s="85">
        <f t="shared" si="620"/>
        <v>-1</v>
      </c>
    </row>
    <row r="1443" spans="1:29" x14ac:dyDescent="0.3">
      <c r="A1443" s="67">
        <v>18200</v>
      </c>
      <c r="B1443" s="85">
        <v>0.20000000000000284</v>
      </c>
      <c r="C1443" s="85">
        <v>0.40000000000000036</v>
      </c>
      <c r="D1443" s="85">
        <v>-5.5</v>
      </c>
      <c r="E1443" s="85">
        <v>-26.5</v>
      </c>
      <c r="F1443" s="85">
        <v>0</v>
      </c>
      <c r="G1443" s="85">
        <v>-0.5</v>
      </c>
      <c r="H1443" s="113"/>
      <c r="P1443" s="21" t="str">
        <f t="shared" si="621"/>
        <v>A</v>
      </c>
      <c r="Q1443" s="85">
        <f t="shared" si="623"/>
        <v>0</v>
      </c>
      <c r="R1443" s="85">
        <f t="shared" si="619"/>
        <v>0</v>
      </c>
      <c r="S1443" s="85">
        <f t="shared" si="619"/>
        <v>0</v>
      </c>
      <c r="T1443" s="85">
        <f t="shared" si="619"/>
        <v>0</v>
      </c>
      <c r="U1443" s="85">
        <f t="shared" si="619"/>
        <v>0</v>
      </c>
      <c r="V1443" s="85">
        <f t="shared" si="619"/>
        <v>0</v>
      </c>
      <c r="W1443" s="33"/>
      <c r="X1443" s="85">
        <f t="shared" si="622"/>
        <v>0.20000000000000284</v>
      </c>
      <c r="Y1443" s="85">
        <f t="shared" si="620"/>
        <v>0.40000000000000036</v>
      </c>
      <c r="Z1443" s="85">
        <f t="shared" si="620"/>
        <v>-5.5</v>
      </c>
      <c r="AA1443" s="85">
        <f t="shared" si="620"/>
        <v>-26.5</v>
      </c>
      <c r="AB1443" s="85">
        <f t="shared" si="620"/>
        <v>0</v>
      </c>
      <c r="AC1443" s="85">
        <f t="shared" si="620"/>
        <v>-0.5</v>
      </c>
    </row>
    <row r="1444" spans="1:29" x14ac:dyDescent="0.3">
      <c r="A1444" s="67">
        <v>18300</v>
      </c>
      <c r="B1444" s="85">
        <v>0.35000000000000142</v>
      </c>
      <c r="C1444" s="85">
        <v>0.34999999999999964</v>
      </c>
      <c r="D1444" s="85">
        <v>-4</v>
      </c>
      <c r="E1444" s="85">
        <v>-20</v>
      </c>
      <c r="F1444" s="85">
        <v>-0.50000000000002842</v>
      </c>
      <c r="G1444" s="85">
        <v>-0.5</v>
      </c>
      <c r="H1444" s="113"/>
      <c r="P1444" s="21" t="str">
        <f t="shared" si="621"/>
        <v>A</v>
      </c>
      <c r="Q1444" s="85">
        <f t="shared" si="623"/>
        <v>0</v>
      </c>
      <c r="R1444" s="85">
        <f t="shared" si="619"/>
        <v>0</v>
      </c>
      <c r="S1444" s="85">
        <f t="shared" si="619"/>
        <v>0</v>
      </c>
      <c r="T1444" s="85">
        <f t="shared" si="619"/>
        <v>0</v>
      </c>
      <c r="U1444" s="85">
        <f t="shared" si="619"/>
        <v>0</v>
      </c>
      <c r="V1444" s="85">
        <f t="shared" si="619"/>
        <v>0</v>
      </c>
      <c r="W1444" s="33"/>
      <c r="X1444" s="85">
        <f t="shared" si="622"/>
        <v>0.35000000000000142</v>
      </c>
      <c r="Y1444" s="85">
        <f t="shared" si="620"/>
        <v>0.34999999999999964</v>
      </c>
      <c r="Z1444" s="85">
        <f t="shared" si="620"/>
        <v>-4</v>
      </c>
      <c r="AA1444" s="85">
        <f t="shared" si="620"/>
        <v>-20</v>
      </c>
      <c r="AB1444" s="85">
        <f t="shared" si="620"/>
        <v>-0.50000000000002842</v>
      </c>
      <c r="AC1444" s="85">
        <f t="shared" si="620"/>
        <v>-0.5</v>
      </c>
    </row>
    <row r="1445" spans="1:29" x14ac:dyDescent="0.3">
      <c r="A1445" s="67">
        <v>18400</v>
      </c>
      <c r="B1445" s="85">
        <v>2.8500000000000014</v>
      </c>
      <c r="C1445" s="85">
        <v>0.70000000000000107</v>
      </c>
      <c r="D1445" s="85">
        <v>17</v>
      </c>
      <c r="E1445" s="85">
        <v>-8.0000000000000284</v>
      </c>
      <c r="F1445" s="85">
        <v>-13.5</v>
      </c>
      <c r="G1445" s="85">
        <v>0</v>
      </c>
      <c r="H1445" s="113"/>
      <c r="P1445" s="21" t="str">
        <f t="shared" si="621"/>
        <v>A</v>
      </c>
      <c r="Q1445" s="85">
        <f t="shared" si="623"/>
        <v>0</v>
      </c>
      <c r="R1445" s="85">
        <f t="shared" si="619"/>
        <v>0</v>
      </c>
      <c r="S1445" s="85">
        <f t="shared" si="619"/>
        <v>0</v>
      </c>
      <c r="T1445" s="85">
        <f t="shared" si="619"/>
        <v>0</v>
      </c>
      <c r="U1445" s="85">
        <f t="shared" si="619"/>
        <v>0</v>
      </c>
      <c r="V1445" s="85">
        <f t="shared" si="619"/>
        <v>0</v>
      </c>
      <c r="W1445" s="33"/>
      <c r="X1445" s="85">
        <f t="shared" si="622"/>
        <v>2.8500000000000014</v>
      </c>
      <c r="Y1445" s="85">
        <f t="shared" si="620"/>
        <v>0.70000000000000107</v>
      </c>
      <c r="Z1445" s="85">
        <f t="shared" si="620"/>
        <v>17</v>
      </c>
      <c r="AA1445" s="85">
        <f t="shared" si="620"/>
        <v>-8.0000000000000284</v>
      </c>
      <c r="AB1445" s="85">
        <f t="shared" si="620"/>
        <v>-13.5</v>
      </c>
      <c r="AC1445" s="85">
        <f t="shared" si="620"/>
        <v>0</v>
      </c>
    </row>
    <row r="1446" spans="1:29" x14ac:dyDescent="0.3">
      <c r="A1446" s="67">
        <v>18500</v>
      </c>
      <c r="B1446" s="85">
        <v>2.8000000000000007</v>
      </c>
      <c r="C1446" s="85">
        <v>0.79000000000000092</v>
      </c>
      <c r="D1446" s="85">
        <v>24.999999999999972</v>
      </c>
      <c r="E1446" s="85">
        <v>1.9999999999999716</v>
      </c>
      <c r="F1446" s="85">
        <v>-17.000000000000014</v>
      </c>
      <c r="G1446" s="85">
        <v>0.49999999999999956</v>
      </c>
      <c r="H1446" s="113"/>
      <c r="P1446" s="21" t="str">
        <f t="shared" si="621"/>
        <v>A</v>
      </c>
      <c r="Q1446" s="85">
        <f t="shared" si="623"/>
        <v>0</v>
      </c>
      <c r="R1446" s="85">
        <f t="shared" si="619"/>
        <v>0</v>
      </c>
      <c r="S1446" s="85">
        <f t="shared" si="619"/>
        <v>0</v>
      </c>
      <c r="T1446" s="85">
        <f t="shared" si="619"/>
        <v>0</v>
      </c>
      <c r="U1446" s="85">
        <f t="shared" si="619"/>
        <v>0</v>
      </c>
      <c r="V1446" s="85">
        <f t="shared" si="619"/>
        <v>0</v>
      </c>
      <c r="W1446" s="33"/>
      <c r="X1446" s="85">
        <f t="shared" si="622"/>
        <v>2.8000000000000007</v>
      </c>
      <c r="Y1446" s="85">
        <f t="shared" si="620"/>
        <v>0.79000000000000092</v>
      </c>
      <c r="Z1446" s="85">
        <f t="shared" si="620"/>
        <v>24.999999999999972</v>
      </c>
      <c r="AA1446" s="85">
        <f t="shared" si="620"/>
        <v>1.9999999999999716</v>
      </c>
      <c r="AB1446" s="85">
        <f t="shared" si="620"/>
        <v>-17.000000000000014</v>
      </c>
      <c r="AC1446" s="85">
        <f t="shared" si="620"/>
        <v>0.49999999999999956</v>
      </c>
    </row>
    <row r="1447" spans="1:29" x14ac:dyDescent="0.3">
      <c r="A1447" s="67">
        <v>18600</v>
      </c>
      <c r="B1447" s="85">
        <v>0.84999999999999964</v>
      </c>
      <c r="C1447" s="85">
        <v>0.44999999999999929</v>
      </c>
      <c r="D1447" s="85">
        <v>10</v>
      </c>
      <c r="E1447" s="85">
        <v>0.49999999999997158</v>
      </c>
      <c r="F1447" s="85">
        <v>-6</v>
      </c>
      <c r="G1447" s="85">
        <v>0.5</v>
      </c>
      <c r="H1447" s="113"/>
      <c r="P1447" s="21" t="str">
        <f t="shared" si="621"/>
        <v>A</v>
      </c>
      <c r="Q1447" s="85">
        <f t="shared" si="623"/>
        <v>0</v>
      </c>
      <c r="R1447" s="85">
        <f t="shared" si="619"/>
        <v>0</v>
      </c>
      <c r="S1447" s="85">
        <f t="shared" si="619"/>
        <v>0</v>
      </c>
      <c r="T1447" s="85">
        <f t="shared" si="619"/>
        <v>0</v>
      </c>
      <c r="U1447" s="85">
        <f t="shared" si="619"/>
        <v>0</v>
      </c>
      <c r="V1447" s="85">
        <f t="shared" si="619"/>
        <v>0</v>
      </c>
      <c r="W1447" s="33"/>
      <c r="X1447" s="85">
        <f t="shared" si="622"/>
        <v>0.84999999999999964</v>
      </c>
      <c r="Y1447" s="85">
        <f t="shared" si="620"/>
        <v>0.44999999999999929</v>
      </c>
      <c r="Z1447" s="85">
        <f t="shared" si="620"/>
        <v>10</v>
      </c>
      <c r="AA1447" s="85">
        <f t="shared" si="620"/>
        <v>0.49999999999997158</v>
      </c>
      <c r="AB1447" s="85">
        <f t="shared" si="620"/>
        <v>-6</v>
      </c>
      <c r="AC1447" s="85">
        <f t="shared" si="620"/>
        <v>0.5</v>
      </c>
    </row>
    <row r="1448" spans="1:29" x14ac:dyDescent="0.3">
      <c r="A1448" s="67">
        <v>18700</v>
      </c>
      <c r="B1448" s="85">
        <v>0.29999999999999982</v>
      </c>
      <c r="C1448" s="85">
        <v>0.30000000000000071</v>
      </c>
      <c r="D1448" s="85">
        <v>3.9999999999999858</v>
      </c>
      <c r="E1448" s="85">
        <v>-0.5</v>
      </c>
      <c r="F1448" s="85">
        <v>-2.5000000000000071</v>
      </c>
      <c r="G1448" s="85">
        <v>0</v>
      </c>
      <c r="H1448" s="113"/>
      <c r="P1448" s="21" t="str">
        <f t="shared" si="621"/>
        <v>A</v>
      </c>
      <c r="Q1448" s="85">
        <f t="shared" si="623"/>
        <v>0</v>
      </c>
      <c r="R1448" s="85">
        <f t="shared" si="619"/>
        <v>0</v>
      </c>
      <c r="S1448" s="85">
        <f t="shared" si="619"/>
        <v>0</v>
      </c>
      <c r="T1448" s="85">
        <f t="shared" si="619"/>
        <v>0</v>
      </c>
      <c r="U1448" s="85">
        <f t="shared" si="619"/>
        <v>0</v>
      </c>
      <c r="V1448" s="85">
        <f t="shared" si="619"/>
        <v>0</v>
      </c>
      <c r="W1448" s="33"/>
      <c r="X1448" s="85">
        <f t="shared" si="622"/>
        <v>0.29999999999999982</v>
      </c>
      <c r="Y1448" s="85">
        <f t="shared" si="620"/>
        <v>0.30000000000000071</v>
      </c>
      <c r="Z1448" s="85">
        <f t="shared" si="620"/>
        <v>3.9999999999999858</v>
      </c>
      <c r="AA1448" s="85">
        <f t="shared" si="620"/>
        <v>-0.5</v>
      </c>
      <c r="AB1448" s="85">
        <f t="shared" si="620"/>
        <v>-2.5000000000000071</v>
      </c>
      <c r="AC1448" s="85">
        <f t="shared" si="620"/>
        <v>0</v>
      </c>
    </row>
    <row r="1449" spans="1:29" x14ac:dyDescent="0.3">
      <c r="A1449" s="67">
        <v>18800</v>
      </c>
      <c r="B1449" s="85">
        <v>0.70000000000000018</v>
      </c>
      <c r="C1449" s="85">
        <v>0.48999999999999844</v>
      </c>
      <c r="D1449" s="85">
        <v>10</v>
      </c>
      <c r="E1449" s="85">
        <v>3</v>
      </c>
      <c r="F1449" s="85">
        <v>-6</v>
      </c>
      <c r="G1449" s="85">
        <v>0.5</v>
      </c>
      <c r="H1449" s="113"/>
      <c r="P1449" s="21" t="str">
        <f t="shared" si="621"/>
        <v>A</v>
      </c>
      <c r="Q1449" s="85">
        <f t="shared" si="623"/>
        <v>0</v>
      </c>
      <c r="R1449" s="85">
        <f t="shared" si="619"/>
        <v>0</v>
      </c>
      <c r="S1449" s="85">
        <f t="shared" si="619"/>
        <v>0</v>
      </c>
      <c r="T1449" s="85">
        <f t="shared" si="619"/>
        <v>0</v>
      </c>
      <c r="U1449" s="85">
        <f t="shared" si="619"/>
        <v>0</v>
      </c>
      <c r="V1449" s="85">
        <f t="shared" si="619"/>
        <v>0</v>
      </c>
      <c r="W1449" s="33"/>
      <c r="X1449" s="85">
        <f t="shared" si="622"/>
        <v>0.70000000000000018</v>
      </c>
      <c r="Y1449" s="85">
        <f t="shared" si="620"/>
        <v>0.48999999999999844</v>
      </c>
      <c r="Z1449" s="85">
        <f t="shared" si="620"/>
        <v>10</v>
      </c>
      <c r="AA1449" s="85">
        <f t="shared" si="620"/>
        <v>3</v>
      </c>
      <c r="AB1449" s="85">
        <f t="shared" si="620"/>
        <v>-6</v>
      </c>
      <c r="AC1449" s="85">
        <f t="shared" si="620"/>
        <v>0.5</v>
      </c>
    </row>
    <row r="1450" spans="1:29" x14ac:dyDescent="0.3">
      <c r="A1450" s="67">
        <v>18900</v>
      </c>
      <c r="B1450" s="85">
        <v>0.69999999999999973</v>
      </c>
      <c r="C1450" s="85">
        <v>0.54000000000000092</v>
      </c>
      <c r="D1450" s="85">
        <v>11</v>
      </c>
      <c r="E1450" s="85">
        <v>3.5000000000000071</v>
      </c>
      <c r="F1450" s="85">
        <v>-7</v>
      </c>
      <c r="G1450" s="85">
        <v>0</v>
      </c>
      <c r="H1450" s="113"/>
      <c r="P1450" s="21" t="str">
        <f t="shared" si="621"/>
        <v>A</v>
      </c>
      <c r="Q1450" s="85">
        <f t="shared" si="623"/>
        <v>0</v>
      </c>
      <c r="R1450" s="85">
        <f t="shared" si="619"/>
        <v>0</v>
      </c>
      <c r="S1450" s="85">
        <f t="shared" si="619"/>
        <v>0</v>
      </c>
      <c r="T1450" s="85">
        <f t="shared" si="619"/>
        <v>0</v>
      </c>
      <c r="U1450" s="85">
        <f t="shared" si="619"/>
        <v>0</v>
      </c>
      <c r="V1450" s="85">
        <f t="shared" si="619"/>
        <v>0</v>
      </c>
      <c r="W1450" s="33"/>
      <c r="X1450" s="85">
        <f t="shared" si="622"/>
        <v>0.69999999999999973</v>
      </c>
      <c r="Y1450" s="85">
        <f t="shared" si="620"/>
        <v>0.54000000000000092</v>
      </c>
      <c r="Z1450" s="85">
        <f t="shared" si="620"/>
        <v>11</v>
      </c>
      <c r="AA1450" s="85">
        <f t="shared" si="620"/>
        <v>3.5000000000000071</v>
      </c>
      <c r="AB1450" s="85">
        <f t="shared" si="620"/>
        <v>-7</v>
      </c>
      <c r="AC1450" s="85">
        <f t="shared" si="620"/>
        <v>0</v>
      </c>
    </row>
    <row r="1451" spans="1:29" x14ac:dyDescent="0.3">
      <c r="A1451" s="68" t="s">
        <v>120</v>
      </c>
      <c r="B1451" s="86">
        <v>4.3000000000000025</v>
      </c>
      <c r="C1451" s="86">
        <v>6.3900000000000006</v>
      </c>
      <c r="D1451" s="86">
        <v>94.999999999999957</v>
      </c>
      <c r="E1451" s="86">
        <v>-161.50000000000009</v>
      </c>
      <c r="F1451" s="86">
        <v>-82.500000000000171</v>
      </c>
      <c r="G1451" s="86">
        <v>-4.0000000000000036</v>
      </c>
      <c r="H1451" s="89"/>
      <c r="I1451" s="105">
        <f>X1451</f>
        <v>9.3999999999999968</v>
      </c>
      <c r="J1451" s="105">
        <f>Y1451</f>
        <v>5.85</v>
      </c>
      <c r="K1451" s="105">
        <f>Z1451</f>
        <v>72.999999999999957</v>
      </c>
      <c r="L1451" s="105">
        <f>AA1451</f>
        <v>-147.50000000000009</v>
      </c>
      <c r="M1451" s="105">
        <f t="shared" ref="M1451:N1451" si="624">AB1451</f>
        <v>-72.000000000000114</v>
      </c>
      <c r="N1451" s="105">
        <f t="shared" si="624"/>
        <v>-3.0000000000000036</v>
      </c>
      <c r="P1451" s="21"/>
      <c r="Q1451" s="33"/>
      <c r="R1451" s="33"/>
      <c r="S1451" s="33"/>
      <c r="T1451" s="33"/>
      <c r="U1451" s="33"/>
      <c r="V1451" s="33"/>
      <c r="W1451" s="33"/>
      <c r="X1451" s="106">
        <f>SUM(X1435:X1450)</f>
        <v>9.3999999999999968</v>
      </c>
      <c r="Y1451" s="106">
        <f t="shared" ref="Y1451:AC1451" si="625">SUM(Y1435:Y1450)</f>
        <v>5.85</v>
      </c>
      <c r="Z1451" s="106">
        <f t="shared" si="625"/>
        <v>72.999999999999957</v>
      </c>
      <c r="AA1451" s="106">
        <f t="shared" si="625"/>
        <v>-147.50000000000009</v>
      </c>
      <c r="AB1451" s="106">
        <f t="shared" si="625"/>
        <v>-72.000000000000114</v>
      </c>
      <c r="AC1451" s="106">
        <f t="shared" si="625"/>
        <v>-3.0000000000000036</v>
      </c>
    </row>
    <row r="1452" spans="1:29" x14ac:dyDescent="0.3">
      <c r="A1452" s="82"/>
      <c r="B1452" s="89"/>
      <c r="C1452" s="89"/>
      <c r="D1452" s="89"/>
      <c r="E1452" s="89"/>
      <c r="F1452" s="89"/>
      <c r="G1452" s="89"/>
      <c r="H1452" s="89"/>
      <c r="P1452" s="21"/>
      <c r="Q1452" s="33"/>
      <c r="R1452" s="33"/>
      <c r="S1452" s="33"/>
      <c r="T1452" s="33"/>
      <c r="U1452" s="33"/>
      <c r="V1452" s="33"/>
      <c r="W1452" s="33"/>
      <c r="X1452" s="33"/>
      <c r="Y1452" s="33"/>
      <c r="Z1452" s="33"/>
      <c r="AA1452" s="33"/>
      <c r="AB1452" s="33"/>
      <c r="AC1452" s="33"/>
    </row>
    <row r="1453" spans="1:29" x14ac:dyDescent="0.3">
      <c r="A1453" s="92" t="s">
        <v>128</v>
      </c>
      <c r="B1453" s="92" t="s">
        <v>127</v>
      </c>
      <c r="C1453" s="92" t="s">
        <v>129</v>
      </c>
      <c r="D1453" s="92" t="s">
        <v>130</v>
      </c>
      <c r="E1453" s="92" t="s">
        <v>131</v>
      </c>
      <c r="F1453" s="92" t="s">
        <v>132</v>
      </c>
      <c r="G1453" s="92" t="s">
        <v>133</v>
      </c>
      <c r="H1453" s="92"/>
      <c r="P1453" s="21"/>
      <c r="Q1453" s="33"/>
      <c r="R1453" s="33"/>
      <c r="S1453" s="33"/>
      <c r="T1453" s="33"/>
      <c r="U1453" s="33"/>
      <c r="V1453" s="33"/>
      <c r="W1453" s="33"/>
      <c r="X1453" s="33"/>
      <c r="Y1453" s="33"/>
      <c r="Z1453" s="33"/>
      <c r="AA1453" s="33"/>
      <c r="AB1453" s="33"/>
      <c r="AC1453" s="33"/>
    </row>
    <row r="1454" spans="1:29" x14ac:dyDescent="0.3">
      <c r="A1454" s="68" t="s">
        <v>44</v>
      </c>
      <c r="B1454" s="68" t="s">
        <v>36</v>
      </c>
      <c r="C1454" s="68" t="s">
        <v>37</v>
      </c>
      <c r="D1454" s="68" t="s">
        <v>118</v>
      </c>
      <c r="E1454" s="68" t="s">
        <v>116</v>
      </c>
      <c r="F1454" s="68" t="s">
        <v>119</v>
      </c>
      <c r="G1454" s="68" t="s">
        <v>117</v>
      </c>
      <c r="H1454" s="82"/>
      <c r="P1454" s="21"/>
      <c r="Q1454" s="33"/>
      <c r="R1454" s="33"/>
      <c r="S1454" s="33"/>
      <c r="T1454" s="33"/>
      <c r="U1454" s="33"/>
      <c r="V1454" s="33"/>
      <c r="W1454" s="33"/>
      <c r="X1454" s="106">
        <f t="shared" ref="X1454:AC1454" si="626">SUM(X1455:X1470)</f>
        <v>123.34999999999998</v>
      </c>
      <c r="Y1454" s="106">
        <f t="shared" si="626"/>
        <v>8.370000000000001</v>
      </c>
      <c r="Z1454" s="106">
        <f t="shared" si="626"/>
        <v>388.99999999999994</v>
      </c>
      <c r="AA1454" s="106">
        <f t="shared" si="626"/>
        <v>22.000000000000099</v>
      </c>
      <c r="AB1454" s="106">
        <f t="shared" si="626"/>
        <v>-234.49999999999997</v>
      </c>
      <c r="AC1454" s="106">
        <f t="shared" si="626"/>
        <v>-10.999999999999998</v>
      </c>
    </row>
    <row r="1455" spans="1:29" x14ac:dyDescent="0.3">
      <c r="A1455" s="67">
        <v>16900</v>
      </c>
      <c r="B1455" s="85">
        <v>3.3499999999999996</v>
      </c>
      <c r="C1455" s="85">
        <v>0.68999999999999773</v>
      </c>
      <c r="D1455" s="85">
        <v>32</v>
      </c>
      <c r="E1455" s="85">
        <v>10.999999999999986</v>
      </c>
      <c r="F1455" s="85">
        <v>-19.5</v>
      </c>
      <c r="G1455" s="85">
        <v>-0.5</v>
      </c>
      <c r="H1455" s="113"/>
      <c r="I1455" s="105">
        <f>X1454</f>
        <v>123.34999999999998</v>
      </c>
      <c r="J1455" s="105">
        <f>Y1454</f>
        <v>8.370000000000001</v>
      </c>
      <c r="K1455" s="105">
        <f t="shared" ref="K1455:N1455" si="627">Z1454</f>
        <v>388.99999999999994</v>
      </c>
      <c r="L1455" s="105">
        <f t="shared" si="627"/>
        <v>22.000000000000099</v>
      </c>
      <c r="M1455" s="105">
        <f t="shared" si="627"/>
        <v>-234.49999999999997</v>
      </c>
      <c r="N1455" s="105">
        <f t="shared" si="627"/>
        <v>-10.999999999999998</v>
      </c>
      <c r="P1455" s="21" t="str">
        <f>IF(A1455&lt;=$B$1432,"A","B")</f>
        <v>A</v>
      </c>
      <c r="Q1455" s="85">
        <f t="shared" ref="Q1455:V1470" si="628">IF($P1455="B",B1455,0)</f>
        <v>0</v>
      </c>
      <c r="R1455" s="85">
        <f t="shared" si="628"/>
        <v>0</v>
      </c>
      <c r="S1455" s="85">
        <f t="shared" si="628"/>
        <v>0</v>
      </c>
      <c r="T1455" s="85">
        <f t="shared" si="628"/>
        <v>0</v>
      </c>
      <c r="U1455" s="85">
        <f t="shared" si="628"/>
        <v>0</v>
      </c>
      <c r="V1455" s="85">
        <f t="shared" si="628"/>
        <v>0</v>
      </c>
      <c r="W1455" s="33"/>
      <c r="X1455" s="85">
        <f>IF($P1455="A",B1455,0)</f>
        <v>3.3499999999999996</v>
      </c>
      <c r="Y1455" s="85">
        <f t="shared" ref="Y1455:AC1470" si="629">IF($P1455="A",C1455,0)</f>
        <v>0.68999999999999773</v>
      </c>
      <c r="Z1455" s="85">
        <f t="shared" si="629"/>
        <v>32</v>
      </c>
      <c r="AA1455" s="85">
        <f t="shared" si="629"/>
        <v>10.999999999999986</v>
      </c>
      <c r="AB1455" s="85">
        <f t="shared" si="629"/>
        <v>-19.5</v>
      </c>
      <c r="AC1455" s="85">
        <f t="shared" si="629"/>
        <v>-0.5</v>
      </c>
    </row>
    <row r="1456" spans="1:29" x14ac:dyDescent="0.3">
      <c r="A1456" s="67">
        <v>17000</v>
      </c>
      <c r="B1456" s="85">
        <v>5.65</v>
      </c>
      <c r="C1456" s="85">
        <v>1.0800000000000018</v>
      </c>
      <c r="D1456" s="85">
        <v>46.5</v>
      </c>
      <c r="E1456" s="85">
        <v>15.500000000000014</v>
      </c>
      <c r="F1456" s="85">
        <v>-28.999999999999986</v>
      </c>
      <c r="G1456" s="85">
        <v>-1</v>
      </c>
      <c r="H1456" s="113"/>
      <c r="P1456" s="21" t="str">
        <f t="shared" ref="P1456:P1470" si="630">IF(A1456&lt;=$B$1432,"A","B")</f>
        <v>A</v>
      </c>
      <c r="Q1456" s="85">
        <f t="shared" si="628"/>
        <v>0</v>
      </c>
      <c r="R1456" s="85">
        <f t="shared" si="628"/>
        <v>0</v>
      </c>
      <c r="S1456" s="85">
        <f t="shared" si="628"/>
        <v>0</v>
      </c>
      <c r="T1456" s="85">
        <f t="shared" si="628"/>
        <v>0</v>
      </c>
      <c r="U1456" s="85">
        <f t="shared" si="628"/>
        <v>0</v>
      </c>
      <c r="V1456" s="85">
        <f t="shared" si="628"/>
        <v>0</v>
      </c>
      <c r="W1456" s="33"/>
      <c r="X1456" s="85">
        <f t="shared" ref="X1456:X1470" si="631">IF($P1456="A",B1456,0)</f>
        <v>5.65</v>
      </c>
      <c r="Y1456" s="85">
        <f t="shared" si="629"/>
        <v>1.0800000000000018</v>
      </c>
      <c r="Z1456" s="85">
        <f t="shared" si="629"/>
        <v>46.5</v>
      </c>
      <c r="AA1456" s="85">
        <f t="shared" si="629"/>
        <v>15.500000000000014</v>
      </c>
      <c r="AB1456" s="85">
        <f t="shared" si="629"/>
        <v>-28.999999999999986</v>
      </c>
      <c r="AC1456" s="85">
        <f t="shared" si="629"/>
        <v>-1</v>
      </c>
    </row>
    <row r="1457" spans="1:29" x14ac:dyDescent="0.3">
      <c r="A1457" s="67">
        <v>17100</v>
      </c>
      <c r="B1457" s="85">
        <v>4.8000000000000007</v>
      </c>
      <c r="C1457" s="85">
        <v>0.66999999999999993</v>
      </c>
      <c r="D1457" s="85">
        <v>39</v>
      </c>
      <c r="E1457" s="85">
        <v>13.499999999999986</v>
      </c>
      <c r="F1457" s="85">
        <v>-22</v>
      </c>
      <c r="G1457" s="85">
        <v>-0.50000000000000044</v>
      </c>
      <c r="H1457" s="113"/>
      <c r="P1457" s="21" t="str">
        <f t="shared" si="630"/>
        <v>A</v>
      </c>
      <c r="Q1457" s="85">
        <f t="shared" si="628"/>
        <v>0</v>
      </c>
      <c r="R1457" s="85">
        <f t="shared" si="628"/>
        <v>0</v>
      </c>
      <c r="S1457" s="85">
        <f t="shared" si="628"/>
        <v>0</v>
      </c>
      <c r="T1457" s="85">
        <f t="shared" si="628"/>
        <v>0</v>
      </c>
      <c r="U1457" s="85">
        <f t="shared" si="628"/>
        <v>0</v>
      </c>
      <c r="V1457" s="85">
        <f t="shared" si="628"/>
        <v>0</v>
      </c>
      <c r="W1457" s="33"/>
      <c r="X1457" s="85">
        <f t="shared" si="631"/>
        <v>4.8000000000000007</v>
      </c>
      <c r="Y1457" s="85">
        <f t="shared" si="629"/>
        <v>0.66999999999999993</v>
      </c>
      <c r="Z1457" s="85">
        <f t="shared" si="629"/>
        <v>39</v>
      </c>
      <c r="AA1457" s="85">
        <f t="shared" si="629"/>
        <v>13.499999999999986</v>
      </c>
      <c r="AB1457" s="85">
        <f t="shared" si="629"/>
        <v>-22</v>
      </c>
      <c r="AC1457" s="85">
        <f t="shared" si="629"/>
        <v>-0.50000000000000044</v>
      </c>
    </row>
    <row r="1458" spans="1:29" x14ac:dyDescent="0.3">
      <c r="A1458" s="67">
        <v>17200</v>
      </c>
      <c r="B1458" s="85">
        <v>5.4499999999999993</v>
      </c>
      <c r="C1458" s="85">
        <v>0.58999999999999986</v>
      </c>
      <c r="D1458" s="85">
        <v>40</v>
      </c>
      <c r="E1458" s="85">
        <v>14</v>
      </c>
      <c r="F1458" s="85">
        <v>-20.999999999999986</v>
      </c>
      <c r="G1458" s="85">
        <v>-0.99999999999999956</v>
      </c>
      <c r="H1458" s="113"/>
      <c r="P1458" s="21" t="str">
        <f t="shared" si="630"/>
        <v>A</v>
      </c>
      <c r="Q1458" s="85">
        <f t="shared" si="628"/>
        <v>0</v>
      </c>
      <c r="R1458" s="85">
        <f t="shared" si="628"/>
        <v>0</v>
      </c>
      <c r="S1458" s="85">
        <f t="shared" si="628"/>
        <v>0</v>
      </c>
      <c r="T1458" s="85">
        <f t="shared" si="628"/>
        <v>0</v>
      </c>
      <c r="U1458" s="85">
        <f t="shared" si="628"/>
        <v>0</v>
      </c>
      <c r="V1458" s="85">
        <f t="shared" si="628"/>
        <v>0</v>
      </c>
      <c r="W1458" s="33"/>
      <c r="X1458" s="85">
        <f t="shared" si="631"/>
        <v>5.4499999999999993</v>
      </c>
      <c r="Y1458" s="85">
        <f t="shared" si="629"/>
        <v>0.58999999999999986</v>
      </c>
      <c r="Z1458" s="85">
        <f t="shared" si="629"/>
        <v>40</v>
      </c>
      <c r="AA1458" s="85">
        <f t="shared" si="629"/>
        <v>14</v>
      </c>
      <c r="AB1458" s="85">
        <f t="shared" si="629"/>
        <v>-20.999999999999986</v>
      </c>
      <c r="AC1458" s="85">
        <f t="shared" si="629"/>
        <v>-0.99999999999999956</v>
      </c>
    </row>
    <row r="1459" spans="1:29" x14ac:dyDescent="0.3">
      <c r="A1459" s="67">
        <v>17300</v>
      </c>
      <c r="B1459" s="85">
        <v>7.0500000000000007</v>
      </c>
      <c r="C1459" s="85">
        <v>0.63000000000000078</v>
      </c>
      <c r="D1459" s="85">
        <v>43.5</v>
      </c>
      <c r="E1459" s="85">
        <v>13.5</v>
      </c>
      <c r="F1459" s="85">
        <v>-22.5</v>
      </c>
      <c r="G1459" s="85">
        <v>-0.5</v>
      </c>
      <c r="H1459" s="113"/>
      <c r="P1459" s="21" t="str">
        <f t="shared" si="630"/>
        <v>A</v>
      </c>
      <c r="Q1459" s="85">
        <f t="shared" si="628"/>
        <v>0</v>
      </c>
      <c r="R1459" s="85">
        <f t="shared" si="628"/>
        <v>0</v>
      </c>
      <c r="S1459" s="85">
        <f t="shared" si="628"/>
        <v>0</v>
      </c>
      <c r="T1459" s="85">
        <f t="shared" si="628"/>
        <v>0</v>
      </c>
      <c r="U1459" s="85">
        <f t="shared" si="628"/>
        <v>0</v>
      </c>
      <c r="V1459" s="85">
        <f t="shared" si="628"/>
        <v>0</v>
      </c>
      <c r="W1459" s="33"/>
      <c r="X1459" s="85">
        <f t="shared" si="631"/>
        <v>7.0500000000000007</v>
      </c>
      <c r="Y1459" s="85">
        <f t="shared" si="629"/>
        <v>0.63000000000000078</v>
      </c>
      <c r="Z1459" s="85">
        <f t="shared" si="629"/>
        <v>43.5</v>
      </c>
      <c r="AA1459" s="85">
        <f t="shared" si="629"/>
        <v>13.5</v>
      </c>
      <c r="AB1459" s="85">
        <f t="shared" si="629"/>
        <v>-22.5</v>
      </c>
      <c r="AC1459" s="85">
        <f t="shared" si="629"/>
        <v>-0.5</v>
      </c>
    </row>
    <row r="1460" spans="1:29" x14ac:dyDescent="0.3">
      <c r="A1460" s="67">
        <v>17400</v>
      </c>
      <c r="B1460" s="85">
        <v>9</v>
      </c>
      <c r="C1460" s="85">
        <v>0.66999999999999993</v>
      </c>
      <c r="D1460" s="85">
        <v>45.499999999999943</v>
      </c>
      <c r="E1460" s="85">
        <v>12.5</v>
      </c>
      <c r="F1460" s="85">
        <v>-23</v>
      </c>
      <c r="G1460" s="85">
        <v>-1.5</v>
      </c>
      <c r="H1460" s="113"/>
      <c r="P1460" s="21" t="str">
        <f t="shared" si="630"/>
        <v>A</v>
      </c>
      <c r="Q1460" s="85">
        <f>IF($P1460="B",B1460,0)</f>
        <v>0</v>
      </c>
      <c r="R1460" s="85">
        <f t="shared" si="628"/>
        <v>0</v>
      </c>
      <c r="S1460" s="85">
        <f t="shared" si="628"/>
        <v>0</v>
      </c>
      <c r="T1460" s="85">
        <f t="shared" si="628"/>
        <v>0</v>
      </c>
      <c r="U1460" s="85">
        <f t="shared" si="628"/>
        <v>0</v>
      </c>
      <c r="V1460" s="85">
        <f t="shared" si="628"/>
        <v>0</v>
      </c>
      <c r="W1460" s="33"/>
      <c r="X1460" s="85">
        <f t="shared" si="631"/>
        <v>9</v>
      </c>
      <c r="Y1460" s="85">
        <f t="shared" si="629"/>
        <v>0.66999999999999993</v>
      </c>
      <c r="Z1460" s="85">
        <f t="shared" si="629"/>
        <v>45.499999999999943</v>
      </c>
      <c r="AA1460" s="85">
        <f t="shared" si="629"/>
        <v>12.5</v>
      </c>
      <c r="AB1460" s="85">
        <f t="shared" si="629"/>
        <v>-23</v>
      </c>
      <c r="AC1460" s="85">
        <f t="shared" si="629"/>
        <v>-1.5</v>
      </c>
    </row>
    <row r="1461" spans="1:29" x14ac:dyDescent="0.3">
      <c r="A1461" s="67">
        <v>17500</v>
      </c>
      <c r="B1461" s="85">
        <v>10.949999999999996</v>
      </c>
      <c r="C1461" s="85">
        <v>0.66000000000000014</v>
      </c>
      <c r="D1461" s="85">
        <v>42.5</v>
      </c>
      <c r="E1461" s="85">
        <v>8</v>
      </c>
      <c r="F1461" s="85">
        <v>-22</v>
      </c>
      <c r="G1461" s="85">
        <v>-1</v>
      </c>
      <c r="H1461" s="113"/>
      <c r="P1461" s="21" t="str">
        <f t="shared" si="630"/>
        <v>A</v>
      </c>
      <c r="Q1461" s="85">
        <f t="shared" ref="Q1461:Q1470" si="632">IF($P1461="B",B1461,0)</f>
        <v>0</v>
      </c>
      <c r="R1461" s="85">
        <f t="shared" si="628"/>
        <v>0</v>
      </c>
      <c r="S1461" s="85">
        <f t="shared" si="628"/>
        <v>0</v>
      </c>
      <c r="T1461" s="85">
        <f t="shared" si="628"/>
        <v>0</v>
      </c>
      <c r="U1461" s="85">
        <f t="shared" si="628"/>
        <v>0</v>
      </c>
      <c r="V1461" s="85">
        <f t="shared" si="628"/>
        <v>0</v>
      </c>
      <c r="W1461" s="33"/>
      <c r="X1461" s="85">
        <f t="shared" si="631"/>
        <v>10.949999999999996</v>
      </c>
      <c r="Y1461" s="85">
        <f t="shared" si="629"/>
        <v>0.66000000000000014</v>
      </c>
      <c r="Z1461" s="85">
        <f t="shared" si="629"/>
        <v>42.5</v>
      </c>
      <c r="AA1461" s="85">
        <f t="shared" si="629"/>
        <v>8</v>
      </c>
      <c r="AB1461" s="85">
        <f t="shared" si="629"/>
        <v>-22</v>
      </c>
      <c r="AC1461" s="85">
        <f t="shared" si="629"/>
        <v>-1</v>
      </c>
    </row>
    <row r="1462" spans="1:29" x14ac:dyDescent="0.3">
      <c r="A1462" s="67">
        <v>17600</v>
      </c>
      <c r="B1462" s="85">
        <v>13.349999999999994</v>
      </c>
      <c r="C1462" s="85">
        <v>0.66999999999999993</v>
      </c>
      <c r="D1462" s="85">
        <v>38.5</v>
      </c>
      <c r="E1462" s="85">
        <v>2.0000000000000568</v>
      </c>
      <c r="F1462" s="85">
        <v>-20.000000000000028</v>
      </c>
      <c r="G1462" s="85">
        <v>-1</v>
      </c>
      <c r="H1462" s="113"/>
      <c r="P1462" s="21" t="str">
        <f t="shared" si="630"/>
        <v>A</v>
      </c>
      <c r="Q1462" s="85">
        <f t="shared" si="632"/>
        <v>0</v>
      </c>
      <c r="R1462" s="85">
        <f t="shared" si="628"/>
        <v>0</v>
      </c>
      <c r="S1462" s="85">
        <f t="shared" si="628"/>
        <v>0</v>
      </c>
      <c r="T1462" s="85">
        <f t="shared" si="628"/>
        <v>0</v>
      </c>
      <c r="U1462" s="85">
        <f t="shared" si="628"/>
        <v>0</v>
      </c>
      <c r="V1462" s="85">
        <f t="shared" si="628"/>
        <v>0</v>
      </c>
      <c r="W1462" s="33"/>
      <c r="X1462" s="85">
        <f t="shared" si="631"/>
        <v>13.349999999999994</v>
      </c>
      <c r="Y1462" s="85">
        <f t="shared" si="629"/>
        <v>0.66999999999999993</v>
      </c>
      <c r="Z1462" s="85">
        <f t="shared" si="629"/>
        <v>38.5</v>
      </c>
      <c r="AA1462" s="85">
        <f t="shared" si="629"/>
        <v>2.0000000000000568</v>
      </c>
      <c r="AB1462" s="85">
        <f t="shared" si="629"/>
        <v>-20.000000000000028</v>
      </c>
      <c r="AC1462" s="85">
        <f t="shared" si="629"/>
        <v>-1</v>
      </c>
    </row>
    <row r="1463" spans="1:29" x14ac:dyDescent="0.3">
      <c r="A1463" s="67">
        <v>17700</v>
      </c>
      <c r="B1463" s="85">
        <v>18.450000000000003</v>
      </c>
      <c r="C1463" s="85">
        <v>0.89000000000000057</v>
      </c>
      <c r="D1463" s="85">
        <v>32</v>
      </c>
      <c r="E1463" s="85">
        <v>-11</v>
      </c>
      <c r="F1463" s="85">
        <v>-21.5</v>
      </c>
      <c r="G1463" s="85">
        <v>-1.4999999999999982</v>
      </c>
      <c r="H1463" s="113"/>
      <c r="P1463" s="21" t="str">
        <f t="shared" si="630"/>
        <v>A</v>
      </c>
      <c r="Q1463" s="85">
        <f t="shared" si="632"/>
        <v>0</v>
      </c>
      <c r="R1463" s="85">
        <f t="shared" si="628"/>
        <v>0</v>
      </c>
      <c r="S1463" s="85">
        <f t="shared" si="628"/>
        <v>0</v>
      </c>
      <c r="T1463" s="85">
        <f t="shared" si="628"/>
        <v>0</v>
      </c>
      <c r="U1463" s="85">
        <f t="shared" si="628"/>
        <v>0</v>
      </c>
      <c r="V1463" s="85">
        <f t="shared" si="628"/>
        <v>0</v>
      </c>
      <c r="W1463" s="33"/>
      <c r="X1463" s="85">
        <f t="shared" si="631"/>
        <v>18.450000000000003</v>
      </c>
      <c r="Y1463" s="85">
        <f t="shared" si="629"/>
        <v>0.89000000000000057</v>
      </c>
      <c r="Z1463" s="85">
        <f t="shared" si="629"/>
        <v>32</v>
      </c>
      <c r="AA1463" s="85">
        <f t="shared" si="629"/>
        <v>-11</v>
      </c>
      <c r="AB1463" s="85">
        <f t="shared" si="629"/>
        <v>-21.5</v>
      </c>
      <c r="AC1463" s="85">
        <f t="shared" si="629"/>
        <v>-1.4999999999999982</v>
      </c>
    </row>
    <row r="1464" spans="1:29" x14ac:dyDescent="0.3">
      <c r="A1464" s="67">
        <v>17800</v>
      </c>
      <c r="B1464" s="85">
        <v>21.299999999999997</v>
      </c>
      <c r="C1464" s="85">
        <v>0.90000000000000036</v>
      </c>
      <c r="D1464" s="85">
        <v>20.5</v>
      </c>
      <c r="E1464" s="85">
        <v>-22.999999999999943</v>
      </c>
      <c r="F1464" s="85">
        <v>-18.5</v>
      </c>
      <c r="G1464" s="85">
        <v>-1.5</v>
      </c>
      <c r="H1464" s="113"/>
      <c r="P1464" s="21" t="str">
        <f t="shared" si="630"/>
        <v>A</v>
      </c>
      <c r="Q1464" s="85">
        <f t="shared" si="632"/>
        <v>0</v>
      </c>
      <c r="R1464" s="85">
        <f t="shared" si="628"/>
        <v>0</v>
      </c>
      <c r="S1464" s="85">
        <f t="shared" si="628"/>
        <v>0</v>
      </c>
      <c r="T1464" s="85">
        <f t="shared" si="628"/>
        <v>0</v>
      </c>
      <c r="U1464" s="85">
        <f t="shared" si="628"/>
        <v>0</v>
      </c>
      <c r="V1464" s="85">
        <f t="shared" si="628"/>
        <v>0</v>
      </c>
      <c r="W1464" s="33"/>
      <c r="X1464" s="85">
        <f t="shared" si="631"/>
        <v>21.299999999999997</v>
      </c>
      <c r="Y1464" s="85">
        <f t="shared" si="629"/>
        <v>0.90000000000000036</v>
      </c>
      <c r="Z1464" s="85">
        <f t="shared" si="629"/>
        <v>20.5</v>
      </c>
      <c r="AA1464" s="85">
        <f t="shared" si="629"/>
        <v>-22.999999999999943</v>
      </c>
      <c r="AB1464" s="85">
        <f t="shared" si="629"/>
        <v>-18.5</v>
      </c>
      <c r="AC1464" s="85">
        <f t="shared" si="629"/>
        <v>-1.5</v>
      </c>
    </row>
    <row r="1465" spans="1:29" x14ac:dyDescent="0.3">
      <c r="A1465" s="67">
        <v>17900</v>
      </c>
      <c r="B1465" s="85">
        <v>24</v>
      </c>
      <c r="C1465" s="85">
        <v>0.91999999999999993</v>
      </c>
      <c r="D1465" s="85">
        <v>9</v>
      </c>
      <c r="E1465" s="85">
        <v>-34</v>
      </c>
      <c r="F1465" s="85">
        <v>-15.499999999999972</v>
      </c>
      <c r="G1465" s="85">
        <v>-1</v>
      </c>
      <c r="H1465" s="113"/>
      <c r="P1465" s="21" t="str">
        <f t="shared" si="630"/>
        <v>A</v>
      </c>
      <c r="Q1465" s="85">
        <f t="shared" si="632"/>
        <v>0</v>
      </c>
      <c r="R1465" s="85">
        <f t="shared" si="628"/>
        <v>0</v>
      </c>
      <c r="S1465" s="85">
        <f t="shared" si="628"/>
        <v>0</v>
      </c>
      <c r="T1465" s="85">
        <f t="shared" si="628"/>
        <v>0</v>
      </c>
      <c r="U1465" s="85">
        <f t="shared" si="628"/>
        <v>0</v>
      </c>
      <c r="V1465" s="85">
        <f t="shared" si="628"/>
        <v>0</v>
      </c>
      <c r="W1465" s="33"/>
      <c r="X1465" s="85">
        <f t="shared" si="631"/>
        <v>24</v>
      </c>
      <c r="Y1465" s="85">
        <f t="shared" si="629"/>
        <v>0.91999999999999993</v>
      </c>
      <c r="Z1465" s="85">
        <f t="shared" si="629"/>
        <v>9</v>
      </c>
      <c r="AA1465" s="85">
        <f t="shared" si="629"/>
        <v>-34</v>
      </c>
      <c r="AB1465" s="85">
        <f t="shared" si="629"/>
        <v>-15.499999999999972</v>
      </c>
      <c r="AC1465" s="85">
        <f t="shared" si="629"/>
        <v>-1</v>
      </c>
    </row>
    <row r="1466" spans="1:29" x14ac:dyDescent="0.3">
      <c r="A1466" s="67">
        <v>18000</v>
      </c>
      <c r="B1466" s="85">
        <v>27.899999999999977</v>
      </c>
      <c r="C1466" s="85">
        <v>1.0599999999999987</v>
      </c>
      <c r="D1466" s="85">
        <v>2</v>
      </c>
      <c r="E1466" s="85">
        <v>-44.500000000000057</v>
      </c>
      <c r="F1466" s="85">
        <v>-18</v>
      </c>
      <c r="G1466" s="85">
        <v>-1.0000000000000036</v>
      </c>
      <c r="H1466" s="113"/>
      <c r="P1466" s="21" t="str">
        <f t="shared" si="630"/>
        <v>B</v>
      </c>
      <c r="Q1466" s="85">
        <f t="shared" si="632"/>
        <v>27.899999999999977</v>
      </c>
      <c r="R1466" s="85">
        <f t="shared" si="628"/>
        <v>1.0599999999999987</v>
      </c>
      <c r="S1466" s="85">
        <f t="shared" si="628"/>
        <v>2</v>
      </c>
      <c r="T1466" s="85">
        <f t="shared" si="628"/>
        <v>-44.500000000000057</v>
      </c>
      <c r="U1466" s="85">
        <f t="shared" si="628"/>
        <v>-18</v>
      </c>
      <c r="V1466" s="85">
        <f t="shared" si="628"/>
        <v>-1.0000000000000036</v>
      </c>
      <c r="W1466" s="33"/>
      <c r="X1466" s="85">
        <f t="shared" si="631"/>
        <v>0</v>
      </c>
      <c r="Y1466" s="85">
        <f t="shared" si="629"/>
        <v>0</v>
      </c>
      <c r="Z1466" s="85">
        <f t="shared" si="629"/>
        <v>0</v>
      </c>
      <c r="AA1466" s="85">
        <f t="shared" si="629"/>
        <v>0</v>
      </c>
      <c r="AB1466" s="85">
        <f t="shared" si="629"/>
        <v>0</v>
      </c>
      <c r="AC1466" s="85">
        <f t="shared" si="629"/>
        <v>0</v>
      </c>
    </row>
    <row r="1467" spans="1:29" x14ac:dyDescent="0.3">
      <c r="A1467" s="67">
        <v>18100</v>
      </c>
      <c r="B1467" s="85">
        <v>28.150000000000006</v>
      </c>
      <c r="C1467" s="85">
        <v>1</v>
      </c>
      <c r="D1467" s="85">
        <v>1</v>
      </c>
      <c r="E1467" s="85">
        <v>-41</v>
      </c>
      <c r="F1467" s="85">
        <v>-17.5</v>
      </c>
      <c r="G1467" s="85">
        <v>0</v>
      </c>
      <c r="H1467" s="113"/>
      <c r="P1467" s="21" t="str">
        <f t="shared" si="630"/>
        <v>B</v>
      </c>
      <c r="Q1467" s="85">
        <f t="shared" si="632"/>
        <v>28.150000000000006</v>
      </c>
      <c r="R1467" s="85">
        <f t="shared" si="628"/>
        <v>1</v>
      </c>
      <c r="S1467" s="85">
        <f t="shared" si="628"/>
        <v>1</v>
      </c>
      <c r="T1467" s="85">
        <f t="shared" si="628"/>
        <v>-41</v>
      </c>
      <c r="U1467" s="85">
        <f t="shared" si="628"/>
        <v>-17.5</v>
      </c>
      <c r="V1467" s="85">
        <f t="shared" si="628"/>
        <v>0</v>
      </c>
      <c r="W1467" s="33"/>
      <c r="X1467" s="85">
        <f t="shared" si="631"/>
        <v>0</v>
      </c>
      <c r="Y1467" s="85">
        <f t="shared" si="629"/>
        <v>0</v>
      </c>
      <c r="Z1467" s="85">
        <f t="shared" si="629"/>
        <v>0</v>
      </c>
      <c r="AA1467" s="85">
        <f t="shared" si="629"/>
        <v>0</v>
      </c>
      <c r="AB1467" s="85">
        <f t="shared" si="629"/>
        <v>0</v>
      </c>
      <c r="AC1467" s="85">
        <f t="shared" si="629"/>
        <v>0</v>
      </c>
    </row>
    <row r="1468" spans="1:29" x14ac:dyDescent="0.3">
      <c r="A1468" s="67">
        <v>18200</v>
      </c>
      <c r="B1468" s="85">
        <v>27.850000000000023</v>
      </c>
      <c r="C1468" s="85">
        <v>0.94999999999999929</v>
      </c>
      <c r="D1468" s="85">
        <v>6</v>
      </c>
      <c r="E1468" s="85">
        <v>-32.999999999999943</v>
      </c>
      <c r="F1468" s="85">
        <v>-18.5</v>
      </c>
      <c r="G1468" s="85">
        <v>0.5</v>
      </c>
      <c r="H1468" s="113"/>
      <c r="P1468" s="21" t="str">
        <f t="shared" si="630"/>
        <v>B</v>
      </c>
      <c r="Q1468" s="85">
        <f t="shared" si="632"/>
        <v>27.850000000000023</v>
      </c>
      <c r="R1468" s="85">
        <f t="shared" si="628"/>
        <v>0.94999999999999929</v>
      </c>
      <c r="S1468" s="85">
        <f t="shared" si="628"/>
        <v>6</v>
      </c>
      <c r="T1468" s="85">
        <f t="shared" si="628"/>
        <v>-32.999999999999943</v>
      </c>
      <c r="U1468" s="85">
        <f t="shared" si="628"/>
        <v>-18.5</v>
      </c>
      <c r="V1468" s="85">
        <f t="shared" si="628"/>
        <v>0.5</v>
      </c>
      <c r="W1468" s="33"/>
      <c r="X1468" s="85">
        <f t="shared" si="631"/>
        <v>0</v>
      </c>
      <c r="Y1468" s="85">
        <f t="shared" si="629"/>
        <v>0</v>
      </c>
      <c r="Z1468" s="85">
        <f t="shared" si="629"/>
        <v>0</v>
      </c>
      <c r="AA1468" s="85">
        <f t="shared" si="629"/>
        <v>0</v>
      </c>
      <c r="AB1468" s="85">
        <f t="shared" si="629"/>
        <v>0</v>
      </c>
      <c r="AC1468" s="85">
        <f t="shared" si="629"/>
        <v>0</v>
      </c>
    </row>
    <row r="1469" spans="1:29" x14ac:dyDescent="0.3">
      <c r="A1469" s="67">
        <v>18300</v>
      </c>
      <c r="B1469" s="85">
        <v>24.600000000000023</v>
      </c>
      <c r="C1469" s="85">
        <v>0.66999999999999993</v>
      </c>
      <c r="D1469" s="85">
        <v>4.9999999999999432</v>
      </c>
      <c r="E1469" s="85">
        <v>-19.999999999999943</v>
      </c>
      <c r="F1469" s="85">
        <v>-10.5</v>
      </c>
      <c r="G1469" s="85">
        <v>0</v>
      </c>
      <c r="H1469" s="113"/>
      <c r="P1469" s="21" t="str">
        <f t="shared" si="630"/>
        <v>B</v>
      </c>
      <c r="Q1469" s="85">
        <f t="shared" si="632"/>
        <v>24.600000000000023</v>
      </c>
      <c r="R1469" s="85">
        <f t="shared" si="628"/>
        <v>0.66999999999999993</v>
      </c>
      <c r="S1469" s="85">
        <f t="shared" si="628"/>
        <v>4.9999999999999432</v>
      </c>
      <c r="T1469" s="85">
        <f t="shared" si="628"/>
        <v>-19.999999999999943</v>
      </c>
      <c r="U1469" s="85">
        <f t="shared" si="628"/>
        <v>-10.5</v>
      </c>
      <c r="V1469" s="85">
        <f t="shared" si="628"/>
        <v>0</v>
      </c>
      <c r="W1469" s="33"/>
      <c r="X1469" s="85">
        <f t="shared" si="631"/>
        <v>0</v>
      </c>
      <c r="Y1469" s="85">
        <f t="shared" si="629"/>
        <v>0</v>
      </c>
      <c r="Z1469" s="85">
        <f t="shared" si="629"/>
        <v>0</v>
      </c>
      <c r="AA1469" s="85">
        <f t="shared" si="629"/>
        <v>0</v>
      </c>
      <c r="AB1469" s="85">
        <f t="shared" si="629"/>
        <v>0</v>
      </c>
      <c r="AC1469" s="85">
        <f t="shared" si="629"/>
        <v>0</v>
      </c>
    </row>
    <row r="1470" spans="1:29" x14ac:dyDescent="0.3">
      <c r="A1470" s="67">
        <v>18400</v>
      </c>
      <c r="B1470" s="85">
        <v>29.25</v>
      </c>
      <c r="C1470" s="85">
        <v>1.2300000000000004</v>
      </c>
      <c r="D1470" s="85">
        <v>29.999999999999943</v>
      </c>
      <c r="E1470" s="85">
        <v>-11.5</v>
      </c>
      <c r="F1470" s="85">
        <v>-32</v>
      </c>
      <c r="G1470" s="85">
        <v>0.5</v>
      </c>
      <c r="H1470" s="113"/>
      <c r="P1470" s="21" t="str">
        <f t="shared" si="630"/>
        <v>B</v>
      </c>
      <c r="Q1470" s="85">
        <f t="shared" si="632"/>
        <v>29.25</v>
      </c>
      <c r="R1470" s="85">
        <f t="shared" si="628"/>
        <v>1.2300000000000004</v>
      </c>
      <c r="S1470" s="85">
        <f t="shared" si="628"/>
        <v>29.999999999999943</v>
      </c>
      <c r="T1470" s="85">
        <f t="shared" si="628"/>
        <v>-11.5</v>
      </c>
      <c r="U1470" s="85">
        <f t="shared" si="628"/>
        <v>-32</v>
      </c>
      <c r="V1470" s="85">
        <f t="shared" si="628"/>
        <v>0.5</v>
      </c>
      <c r="W1470" s="33"/>
      <c r="X1470" s="85">
        <f t="shared" si="631"/>
        <v>0</v>
      </c>
      <c r="Y1470" s="85">
        <f t="shared" si="629"/>
        <v>0</v>
      </c>
      <c r="Z1470" s="85">
        <f t="shared" si="629"/>
        <v>0</v>
      </c>
      <c r="AA1470" s="85">
        <f t="shared" si="629"/>
        <v>0</v>
      </c>
      <c r="AB1470" s="85">
        <f t="shared" si="629"/>
        <v>0</v>
      </c>
      <c r="AC1470" s="85">
        <f t="shared" si="629"/>
        <v>0</v>
      </c>
    </row>
    <row r="1471" spans="1:29" x14ac:dyDescent="0.3">
      <c r="A1471" s="68" t="s">
        <v>120</v>
      </c>
      <c r="B1471" s="87">
        <v>99.34999999999998</v>
      </c>
      <c r="C1471" s="87">
        <v>7.4500000000000011</v>
      </c>
      <c r="D1471" s="87">
        <v>379.99999999999994</v>
      </c>
      <c r="E1471" s="87">
        <v>56.000000000000099</v>
      </c>
      <c r="F1471" s="87">
        <v>-219</v>
      </c>
      <c r="G1471" s="87">
        <v>-9.9999999999999982</v>
      </c>
      <c r="H1471" s="114"/>
      <c r="I1471" s="105">
        <f>Q1471</f>
        <v>137.75000000000003</v>
      </c>
      <c r="J1471" s="105">
        <f>R1471</f>
        <v>4.9099999999999984</v>
      </c>
      <c r="K1471" s="105">
        <f t="shared" ref="K1471:N1471" si="633">S1471</f>
        <v>43.999999999999886</v>
      </c>
      <c r="L1471" s="105">
        <f t="shared" si="633"/>
        <v>-149.99999999999994</v>
      </c>
      <c r="M1471" s="105">
        <f t="shared" si="633"/>
        <v>-96.5</v>
      </c>
      <c r="N1471" s="105">
        <f t="shared" si="633"/>
        <v>-3.5527136788005009E-15</v>
      </c>
      <c r="P1471" s="21"/>
      <c r="Q1471" s="106">
        <f t="shared" ref="Q1471:V1471" si="634">+SUM(Q1455:Q1470)</f>
        <v>137.75000000000003</v>
      </c>
      <c r="R1471" s="106">
        <f t="shared" si="634"/>
        <v>4.9099999999999984</v>
      </c>
      <c r="S1471" s="106">
        <f t="shared" si="634"/>
        <v>43.999999999999886</v>
      </c>
      <c r="T1471" s="106">
        <f t="shared" si="634"/>
        <v>-149.99999999999994</v>
      </c>
      <c r="U1471" s="106">
        <f t="shared" si="634"/>
        <v>-96.5</v>
      </c>
      <c r="V1471" s="106">
        <f t="shared" si="634"/>
        <v>-3.5527136788005009E-15</v>
      </c>
      <c r="W1471" s="33"/>
      <c r="X1471" s="33"/>
      <c r="Y1471" s="33"/>
      <c r="Z1471" s="33"/>
      <c r="AA1471" s="33"/>
      <c r="AB1471" s="33"/>
      <c r="AC1471" s="33"/>
    </row>
    <row r="1473" spans="1:29" x14ac:dyDescent="0.3">
      <c r="A1473" s="69" t="s">
        <v>134</v>
      </c>
      <c r="B1473" s="69" t="s">
        <v>135</v>
      </c>
      <c r="C1473" s="69" t="s">
        <v>4</v>
      </c>
      <c r="D1473" s="97"/>
      <c r="E1473" s="97"/>
      <c r="F1473" s="69" t="s">
        <v>136</v>
      </c>
      <c r="G1473" s="69" t="s">
        <v>6</v>
      </c>
      <c r="H1473" s="82"/>
    </row>
    <row r="1474" spans="1:29" x14ac:dyDescent="0.3">
      <c r="A1474" s="94">
        <v>17893.2</v>
      </c>
      <c r="B1474" s="83">
        <v>17900</v>
      </c>
      <c r="C1474" s="95">
        <v>44980</v>
      </c>
      <c r="D1474" s="95"/>
      <c r="E1474" s="33"/>
      <c r="F1474" s="98">
        <v>44963</v>
      </c>
      <c r="G1474" s="96">
        <v>0.63589120370370367</v>
      </c>
      <c r="H1474" s="112"/>
    </row>
    <row r="1475" spans="1:29" x14ac:dyDescent="0.3">
      <c r="A1475" s="91" t="s">
        <v>128</v>
      </c>
      <c r="B1475" s="92" t="s">
        <v>121</v>
      </c>
      <c r="C1475" s="92" t="s">
        <v>122</v>
      </c>
      <c r="D1475" s="92" t="s">
        <v>123</v>
      </c>
      <c r="E1475" s="92" t="s">
        <v>124</v>
      </c>
      <c r="F1475" s="92" t="s">
        <v>125</v>
      </c>
      <c r="G1475" s="92" t="s">
        <v>126</v>
      </c>
      <c r="H1475" s="92"/>
    </row>
    <row r="1476" spans="1:29" x14ac:dyDescent="0.3">
      <c r="A1476" s="68" t="s">
        <v>44</v>
      </c>
      <c r="B1476" s="68" t="s">
        <v>33</v>
      </c>
      <c r="C1476" s="68" t="s">
        <v>32</v>
      </c>
      <c r="D1476" s="68" t="s">
        <v>113</v>
      </c>
      <c r="E1476" s="68" t="s">
        <v>115</v>
      </c>
      <c r="F1476" s="68" t="s">
        <v>112</v>
      </c>
      <c r="G1476" s="68" t="s">
        <v>114</v>
      </c>
      <c r="H1476" s="82"/>
      <c r="P1476" s="21"/>
      <c r="Q1476" s="106">
        <f>+SUM(Q1477:Q1492)</f>
        <v>-85.799999999999926</v>
      </c>
      <c r="R1476" s="106">
        <f t="shared" ref="R1476:V1476" si="635">+SUM(R1477:R1492)</f>
        <v>4.1300000000000008</v>
      </c>
      <c r="S1476" s="106">
        <f t="shared" si="635"/>
        <v>296</v>
      </c>
      <c r="T1476" s="106">
        <f t="shared" si="635"/>
        <v>62.999999999999886</v>
      </c>
      <c r="U1476" s="106">
        <f t="shared" si="635"/>
        <v>-125.00000000000006</v>
      </c>
      <c r="V1476" s="106">
        <f t="shared" si="635"/>
        <v>-9</v>
      </c>
      <c r="W1476" s="33"/>
      <c r="X1476" s="33"/>
      <c r="Y1476" s="33"/>
      <c r="Z1476" s="33"/>
      <c r="AA1476" s="33"/>
      <c r="AB1476" s="33"/>
      <c r="AC1476" s="33"/>
    </row>
    <row r="1477" spans="1:29" x14ac:dyDescent="0.3">
      <c r="A1477" s="67">
        <v>17400</v>
      </c>
      <c r="B1477" s="85">
        <v>-26.449999999999932</v>
      </c>
      <c r="C1477" s="85">
        <v>0.62000000000000099</v>
      </c>
      <c r="D1477" s="85">
        <v>65</v>
      </c>
      <c r="E1477" s="85">
        <v>33.999999999999972</v>
      </c>
      <c r="F1477" s="85">
        <v>-23.5</v>
      </c>
      <c r="G1477" s="85">
        <v>-1</v>
      </c>
      <c r="H1477" s="113"/>
      <c r="I1477" s="105">
        <f t="shared" ref="I1477:N1477" si="636">Q1476</f>
        <v>-85.799999999999926</v>
      </c>
      <c r="J1477" s="105">
        <f t="shared" si="636"/>
        <v>4.1300000000000008</v>
      </c>
      <c r="K1477" s="105">
        <f t="shared" si="636"/>
        <v>296</v>
      </c>
      <c r="L1477" s="105">
        <f t="shared" si="636"/>
        <v>62.999999999999886</v>
      </c>
      <c r="M1477" s="105">
        <f t="shared" si="636"/>
        <v>-125.00000000000006</v>
      </c>
      <c r="N1477" s="105">
        <f t="shared" si="636"/>
        <v>-9</v>
      </c>
      <c r="P1477" s="21" t="str">
        <f>IF(A1477&gt;=$B$1474,"A","B")</f>
        <v>B</v>
      </c>
      <c r="Q1477" s="85">
        <f t="shared" ref="Q1477:V1492" si="637">IF($P1477="B",B1477,0)</f>
        <v>-26.449999999999932</v>
      </c>
      <c r="R1477" s="85">
        <f t="shared" si="637"/>
        <v>0.62000000000000099</v>
      </c>
      <c r="S1477" s="85">
        <f t="shared" si="637"/>
        <v>65</v>
      </c>
      <c r="T1477" s="85">
        <f t="shared" si="637"/>
        <v>33.999999999999972</v>
      </c>
      <c r="U1477" s="85">
        <f t="shared" si="637"/>
        <v>-23.5</v>
      </c>
      <c r="V1477" s="85">
        <f t="shared" si="637"/>
        <v>-1</v>
      </c>
      <c r="W1477" s="33"/>
      <c r="X1477" s="85">
        <f>IF($P1477="A",B1477,0)</f>
        <v>0</v>
      </c>
      <c r="Y1477" s="85">
        <f t="shared" ref="Y1477:AC1492" si="638">IF($P1477="A",C1477,0)</f>
        <v>0</v>
      </c>
      <c r="Z1477" s="85">
        <f t="shared" si="638"/>
        <v>0</v>
      </c>
      <c r="AA1477" s="85">
        <f t="shared" si="638"/>
        <v>0</v>
      </c>
      <c r="AB1477" s="85">
        <f t="shared" si="638"/>
        <v>0</v>
      </c>
      <c r="AC1477" s="85">
        <f t="shared" si="638"/>
        <v>0</v>
      </c>
    </row>
    <row r="1478" spans="1:29" x14ac:dyDescent="0.3">
      <c r="A1478" s="67">
        <v>17500</v>
      </c>
      <c r="B1478" s="85">
        <v>-20.399999999999977</v>
      </c>
      <c r="C1478" s="85">
        <v>0.91999999999999993</v>
      </c>
      <c r="D1478" s="85">
        <v>76</v>
      </c>
      <c r="E1478" s="85">
        <v>27.499999999999972</v>
      </c>
      <c r="F1478" s="85">
        <v>-31.5</v>
      </c>
      <c r="G1478" s="85">
        <v>-1.5</v>
      </c>
      <c r="H1478" s="113"/>
      <c r="P1478" s="21" t="str">
        <f t="shared" ref="P1478:P1492" si="639">IF(A1478&gt;=$B$1474,"A","B")</f>
        <v>B</v>
      </c>
      <c r="Q1478" s="85">
        <f t="shared" si="637"/>
        <v>-20.399999999999977</v>
      </c>
      <c r="R1478" s="85">
        <f t="shared" si="637"/>
        <v>0.91999999999999993</v>
      </c>
      <c r="S1478" s="85">
        <f t="shared" si="637"/>
        <v>76</v>
      </c>
      <c r="T1478" s="85">
        <f t="shared" si="637"/>
        <v>27.499999999999972</v>
      </c>
      <c r="U1478" s="85">
        <f t="shared" si="637"/>
        <v>-31.5</v>
      </c>
      <c r="V1478" s="85">
        <f t="shared" si="637"/>
        <v>-1.5</v>
      </c>
      <c r="W1478" s="33"/>
      <c r="X1478" s="85">
        <f t="shared" ref="X1478:X1492" si="640">IF($P1478="A",B1478,0)</f>
        <v>0</v>
      </c>
      <c r="Y1478" s="85">
        <f t="shared" si="638"/>
        <v>0</v>
      </c>
      <c r="Z1478" s="85">
        <f t="shared" si="638"/>
        <v>0</v>
      </c>
      <c r="AA1478" s="85">
        <f t="shared" si="638"/>
        <v>0</v>
      </c>
      <c r="AB1478" s="85">
        <f t="shared" si="638"/>
        <v>0</v>
      </c>
      <c r="AC1478" s="85">
        <f t="shared" si="638"/>
        <v>0</v>
      </c>
    </row>
    <row r="1479" spans="1:29" x14ac:dyDescent="0.3">
      <c r="A1479" s="67">
        <v>17600</v>
      </c>
      <c r="B1479" s="85">
        <v>-17.800000000000011</v>
      </c>
      <c r="C1479" s="85">
        <v>0.83000000000000007</v>
      </c>
      <c r="D1479" s="85">
        <v>68.5</v>
      </c>
      <c r="E1479" s="85">
        <v>19.499999999999943</v>
      </c>
      <c r="F1479" s="85">
        <v>-27.5</v>
      </c>
      <c r="G1479" s="85">
        <v>-2</v>
      </c>
      <c r="H1479" s="113"/>
      <c r="P1479" s="21" t="str">
        <f t="shared" si="639"/>
        <v>B</v>
      </c>
      <c r="Q1479" s="85">
        <f t="shared" si="637"/>
        <v>-17.800000000000011</v>
      </c>
      <c r="R1479" s="85">
        <f t="shared" si="637"/>
        <v>0.83000000000000007</v>
      </c>
      <c r="S1479" s="85">
        <f t="shared" si="637"/>
        <v>68.5</v>
      </c>
      <c r="T1479" s="85">
        <f t="shared" si="637"/>
        <v>19.499999999999943</v>
      </c>
      <c r="U1479" s="85">
        <f t="shared" si="637"/>
        <v>-27.5</v>
      </c>
      <c r="V1479" s="85">
        <f t="shared" si="637"/>
        <v>-2</v>
      </c>
      <c r="W1479" s="33"/>
      <c r="X1479" s="85">
        <f t="shared" si="640"/>
        <v>0</v>
      </c>
      <c r="Y1479" s="85">
        <f t="shared" si="638"/>
        <v>0</v>
      </c>
      <c r="Z1479" s="85">
        <f t="shared" si="638"/>
        <v>0</v>
      </c>
      <c r="AA1479" s="85">
        <f t="shared" si="638"/>
        <v>0</v>
      </c>
      <c r="AB1479" s="85">
        <f t="shared" si="638"/>
        <v>0</v>
      </c>
      <c r="AC1479" s="85">
        <f t="shared" si="638"/>
        <v>0</v>
      </c>
    </row>
    <row r="1480" spans="1:29" x14ac:dyDescent="0.3">
      <c r="A1480" s="67">
        <v>17700</v>
      </c>
      <c r="B1480" s="85">
        <v>-11.5</v>
      </c>
      <c r="C1480" s="85">
        <v>0.97999999999999865</v>
      </c>
      <c r="D1480" s="85">
        <v>54.5</v>
      </c>
      <c r="E1480" s="85">
        <v>-2</v>
      </c>
      <c r="F1480" s="85">
        <v>-26.5</v>
      </c>
      <c r="G1480" s="85">
        <v>-2.5</v>
      </c>
      <c r="H1480" s="113"/>
      <c r="P1480" s="21" t="str">
        <f t="shared" si="639"/>
        <v>B</v>
      </c>
      <c r="Q1480" s="85">
        <f t="shared" si="637"/>
        <v>-11.5</v>
      </c>
      <c r="R1480" s="85">
        <f t="shared" si="637"/>
        <v>0.97999999999999865</v>
      </c>
      <c r="S1480" s="85">
        <f t="shared" si="637"/>
        <v>54.5</v>
      </c>
      <c r="T1480" s="85">
        <f t="shared" si="637"/>
        <v>-2</v>
      </c>
      <c r="U1480" s="85">
        <f t="shared" si="637"/>
        <v>-26.5</v>
      </c>
      <c r="V1480" s="85">
        <f t="shared" si="637"/>
        <v>-2.5</v>
      </c>
      <c r="W1480" s="33"/>
      <c r="X1480" s="85">
        <f t="shared" si="640"/>
        <v>0</v>
      </c>
      <c r="Y1480" s="85">
        <f t="shared" si="638"/>
        <v>0</v>
      </c>
      <c r="Z1480" s="85">
        <f t="shared" si="638"/>
        <v>0</v>
      </c>
      <c r="AA1480" s="85">
        <f t="shared" si="638"/>
        <v>0</v>
      </c>
      <c r="AB1480" s="85">
        <f t="shared" si="638"/>
        <v>0</v>
      </c>
      <c r="AC1480" s="85">
        <f t="shared" si="638"/>
        <v>0</v>
      </c>
    </row>
    <row r="1481" spans="1:29" x14ac:dyDescent="0.3">
      <c r="A1481" s="67">
        <v>17800</v>
      </c>
      <c r="B1481" s="85">
        <v>-9.6500000000000057</v>
      </c>
      <c r="C1481" s="85">
        <v>0.78000000000000114</v>
      </c>
      <c r="D1481" s="85">
        <v>32</v>
      </c>
      <c r="E1481" s="85">
        <v>-16</v>
      </c>
      <c r="F1481" s="85">
        <v>-16.000000000000057</v>
      </c>
      <c r="G1481" s="85">
        <v>-2</v>
      </c>
      <c r="H1481" s="113"/>
      <c r="P1481" s="21" t="str">
        <f t="shared" si="639"/>
        <v>B</v>
      </c>
      <c r="Q1481" s="85">
        <f t="shared" si="637"/>
        <v>-9.6500000000000057</v>
      </c>
      <c r="R1481" s="85">
        <f t="shared" si="637"/>
        <v>0.78000000000000114</v>
      </c>
      <c r="S1481" s="85">
        <f t="shared" si="637"/>
        <v>32</v>
      </c>
      <c r="T1481" s="85">
        <f t="shared" si="637"/>
        <v>-16</v>
      </c>
      <c r="U1481" s="85">
        <f t="shared" si="637"/>
        <v>-16.000000000000057</v>
      </c>
      <c r="V1481" s="85">
        <f t="shared" si="637"/>
        <v>-2</v>
      </c>
      <c r="W1481" s="33"/>
      <c r="X1481" s="85">
        <f t="shared" si="640"/>
        <v>0</v>
      </c>
      <c r="Y1481" s="85">
        <f t="shared" si="638"/>
        <v>0</v>
      </c>
      <c r="Z1481" s="85">
        <f t="shared" si="638"/>
        <v>0</v>
      </c>
      <c r="AA1481" s="85">
        <f t="shared" si="638"/>
        <v>0</v>
      </c>
      <c r="AB1481" s="85">
        <f t="shared" si="638"/>
        <v>0</v>
      </c>
      <c r="AC1481" s="85">
        <f t="shared" si="638"/>
        <v>0</v>
      </c>
    </row>
    <row r="1482" spans="1:29" x14ac:dyDescent="0.3">
      <c r="A1482" s="67">
        <v>17900</v>
      </c>
      <c r="B1482" s="85">
        <v>-3.5</v>
      </c>
      <c r="C1482" s="85">
        <v>0.94999999999999929</v>
      </c>
      <c r="D1482" s="85">
        <v>13</v>
      </c>
      <c r="E1482" s="85">
        <v>-40.500000000000114</v>
      </c>
      <c r="F1482" s="85">
        <v>-14.5</v>
      </c>
      <c r="G1482" s="85">
        <v>-1.9999999999999964</v>
      </c>
      <c r="H1482" s="113"/>
      <c r="P1482" s="21" t="str">
        <f t="shared" si="639"/>
        <v>A</v>
      </c>
      <c r="Q1482" s="85">
        <f>IF($P1482="B",B1482,0)</f>
        <v>0</v>
      </c>
      <c r="R1482" s="85">
        <f t="shared" si="637"/>
        <v>0</v>
      </c>
      <c r="S1482" s="85">
        <f t="shared" si="637"/>
        <v>0</v>
      </c>
      <c r="T1482" s="85">
        <f t="shared" si="637"/>
        <v>0</v>
      </c>
      <c r="U1482" s="85">
        <f t="shared" si="637"/>
        <v>0</v>
      </c>
      <c r="V1482" s="85">
        <f t="shared" si="637"/>
        <v>0</v>
      </c>
      <c r="W1482" s="33"/>
      <c r="X1482" s="85">
        <f t="shared" si="640"/>
        <v>-3.5</v>
      </c>
      <c r="Y1482" s="85">
        <f t="shared" si="638"/>
        <v>0.94999999999999929</v>
      </c>
      <c r="Z1482" s="85">
        <f t="shared" si="638"/>
        <v>13</v>
      </c>
      <c r="AA1482" s="85">
        <f t="shared" si="638"/>
        <v>-40.500000000000114</v>
      </c>
      <c r="AB1482" s="85">
        <f t="shared" si="638"/>
        <v>-14.5</v>
      </c>
      <c r="AC1482" s="85">
        <f t="shared" si="638"/>
        <v>-1.9999999999999964</v>
      </c>
    </row>
    <row r="1483" spans="1:29" x14ac:dyDescent="0.3">
      <c r="A1483" s="67">
        <v>18000</v>
      </c>
      <c r="B1483" s="85">
        <v>-1.7999999999999972</v>
      </c>
      <c r="C1483" s="85">
        <v>0.82999999999999829</v>
      </c>
      <c r="D1483" s="85">
        <v>-1.5</v>
      </c>
      <c r="E1483" s="85">
        <v>-48</v>
      </c>
      <c r="F1483" s="85">
        <v>-8</v>
      </c>
      <c r="G1483" s="85">
        <v>-1.5</v>
      </c>
      <c r="H1483" s="113"/>
      <c r="P1483" s="21" t="str">
        <f t="shared" si="639"/>
        <v>A</v>
      </c>
      <c r="Q1483" s="85">
        <f t="shared" ref="Q1483:Q1492" si="641">IF($P1483="B",B1483,0)</f>
        <v>0</v>
      </c>
      <c r="R1483" s="85">
        <f t="shared" si="637"/>
        <v>0</v>
      </c>
      <c r="S1483" s="85">
        <f t="shared" si="637"/>
        <v>0</v>
      </c>
      <c r="T1483" s="85">
        <f t="shared" si="637"/>
        <v>0</v>
      </c>
      <c r="U1483" s="85">
        <f t="shared" si="637"/>
        <v>0</v>
      </c>
      <c r="V1483" s="85">
        <f t="shared" si="637"/>
        <v>0</v>
      </c>
      <c r="W1483" s="33"/>
      <c r="X1483" s="85">
        <f t="shared" si="640"/>
        <v>-1.7999999999999972</v>
      </c>
      <c r="Y1483" s="85">
        <f t="shared" si="638"/>
        <v>0.82999999999999829</v>
      </c>
      <c r="Z1483" s="85">
        <f t="shared" si="638"/>
        <v>-1.5</v>
      </c>
      <c r="AA1483" s="85">
        <f t="shared" si="638"/>
        <v>-48</v>
      </c>
      <c r="AB1483" s="85">
        <f t="shared" si="638"/>
        <v>-8</v>
      </c>
      <c r="AC1483" s="85">
        <f t="shared" si="638"/>
        <v>-1.5</v>
      </c>
    </row>
    <row r="1484" spans="1:29" x14ac:dyDescent="0.3">
      <c r="A1484" s="67">
        <v>18100</v>
      </c>
      <c r="B1484" s="85">
        <v>-1.9500000000000028</v>
      </c>
      <c r="C1484" s="85">
        <v>0.61999999999999922</v>
      </c>
      <c r="D1484" s="85">
        <v>-10.5</v>
      </c>
      <c r="E1484" s="85">
        <v>-43.999999999999943</v>
      </c>
      <c r="F1484" s="85">
        <v>-0.5</v>
      </c>
      <c r="G1484" s="85">
        <v>-1.5</v>
      </c>
      <c r="H1484" s="113"/>
      <c r="P1484" s="21" t="str">
        <f t="shared" si="639"/>
        <v>A</v>
      </c>
      <c r="Q1484" s="85">
        <f t="shared" si="641"/>
        <v>0</v>
      </c>
      <c r="R1484" s="85">
        <f t="shared" si="637"/>
        <v>0</v>
      </c>
      <c r="S1484" s="85">
        <f t="shared" si="637"/>
        <v>0</v>
      </c>
      <c r="T1484" s="85">
        <f t="shared" si="637"/>
        <v>0</v>
      </c>
      <c r="U1484" s="85">
        <f t="shared" si="637"/>
        <v>0</v>
      </c>
      <c r="V1484" s="85">
        <f t="shared" si="637"/>
        <v>0</v>
      </c>
      <c r="W1484" s="33"/>
      <c r="X1484" s="85">
        <f t="shared" si="640"/>
        <v>-1.9500000000000028</v>
      </c>
      <c r="Y1484" s="85">
        <f t="shared" si="638"/>
        <v>0.61999999999999922</v>
      </c>
      <c r="Z1484" s="85">
        <f t="shared" si="638"/>
        <v>-10.5</v>
      </c>
      <c r="AA1484" s="85">
        <f t="shared" si="638"/>
        <v>-43.999999999999943</v>
      </c>
      <c r="AB1484" s="85">
        <f t="shared" si="638"/>
        <v>-0.5</v>
      </c>
      <c r="AC1484" s="85">
        <f t="shared" si="638"/>
        <v>-1.5</v>
      </c>
    </row>
    <row r="1485" spans="1:29" x14ac:dyDescent="0.3">
      <c r="A1485" s="67">
        <v>18200</v>
      </c>
      <c r="B1485" s="85">
        <v>-0.54999999999999716</v>
      </c>
      <c r="C1485" s="85">
        <v>0.58999999999999986</v>
      </c>
      <c r="D1485" s="85">
        <v>-13</v>
      </c>
      <c r="E1485" s="85">
        <v>-39.999999999999943</v>
      </c>
      <c r="F1485" s="85">
        <v>0.5</v>
      </c>
      <c r="G1485" s="85">
        <v>-1</v>
      </c>
      <c r="H1485" s="113"/>
      <c r="P1485" s="21" t="str">
        <f t="shared" si="639"/>
        <v>A</v>
      </c>
      <c r="Q1485" s="85">
        <f t="shared" si="641"/>
        <v>0</v>
      </c>
      <c r="R1485" s="85">
        <f t="shared" si="637"/>
        <v>0</v>
      </c>
      <c r="S1485" s="85">
        <f t="shared" si="637"/>
        <v>0</v>
      </c>
      <c r="T1485" s="85">
        <f t="shared" si="637"/>
        <v>0</v>
      </c>
      <c r="U1485" s="85">
        <f t="shared" si="637"/>
        <v>0</v>
      </c>
      <c r="V1485" s="85">
        <f t="shared" si="637"/>
        <v>0</v>
      </c>
      <c r="W1485" s="33"/>
      <c r="X1485" s="85">
        <f t="shared" si="640"/>
        <v>-0.54999999999999716</v>
      </c>
      <c r="Y1485" s="85">
        <f t="shared" si="638"/>
        <v>0.58999999999999986</v>
      </c>
      <c r="Z1485" s="85">
        <f t="shared" si="638"/>
        <v>-13</v>
      </c>
      <c r="AA1485" s="85">
        <f t="shared" si="638"/>
        <v>-39.999999999999943</v>
      </c>
      <c r="AB1485" s="85">
        <f t="shared" si="638"/>
        <v>0.5</v>
      </c>
      <c r="AC1485" s="85">
        <f t="shared" si="638"/>
        <v>-1</v>
      </c>
    </row>
    <row r="1486" spans="1:29" x14ac:dyDescent="0.3">
      <c r="A1486" s="67">
        <v>18300</v>
      </c>
      <c r="B1486" s="85">
        <v>-0.19999999999999574</v>
      </c>
      <c r="C1486" s="85">
        <v>0.50999999999999979</v>
      </c>
      <c r="D1486" s="85">
        <v>-11</v>
      </c>
      <c r="E1486" s="85">
        <v>-31</v>
      </c>
      <c r="F1486" s="85">
        <v>1</v>
      </c>
      <c r="G1486" s="85">
        <v>-0.5</v>
      </c>
      <c r="H1486" s="113"/>
      <c r="P1486" s="21" t="str">
        <f t="shared" si="639"/>
        <v>A</v>
      </c>
      <c r="Q1486" s="85">
        <f t="shared" si="641"/>
        <v>0</v>
      </c>
      <c r="R1486" s="85">
        <f t="shared" si="637"/>
        <v>0</v>
      </c>
      <c r="S1486" s="85">
        <f t="shared" si="637"/>
        <v>0</v>
      </c>
      <c r="T1486" s="85">
        <f t="shared" si="637"/>
        <v>0</v>
      </c>
      <c r="U1486" s="85">
        <f t="shared" si="637"/>
        <v>0</v>
      </c>
      <c r="V1486" s="85">
        <f t="shared" si="637"/>
        <v>0</v>
      </c>
      <c r="W1486" s="33"/>
      <c r="X1486" s="85">
        <f t="shared" si="640"/>
        <v>-0.19999999999999574</v>
      </c>
      <c r="Y1486" s="85">
        <f t="shared" si="638"/>
        <v>0.50999999999999979</v>
      </c>
      <c r="Z1486" s="85">
        <f t="shared" si="638"/>
        <v>-11</v>
      </c>
      <c r="AA1486" s="85">
        <f t="shared" si="638"/>
        <v>-31</v>
      </c>
      <c r="AB1486" s="85">
        <f t="shared" si="638"/>
        <v>1</v>
      </c>
      <c r="AC1486" s="85">
        <f t="shared" si="638"/>
        <v>-0.5</v>
      </c>
    </row>
    <row r="1487" spans="1:29" x14ac:dyDescent="0.3">
      <c r="A1487" s="67">
        <v>18400</v>
      </c>
      <c r="B1487" s="85">
        <v>2.8500000000000014</v>
      </c>
      <c r="C1487" s="85">
        <v>0.89000000000000057</v>
      </c>
      <c r="D1487" s="85">
        <v>13</v>
      </c>
      <c r="E1487" s="85">
        <v>-15.499999999999972</v>
      </c>
      <c r="F1487" s="85">
        <v>-14</v>
      </c>
      <c r="G1487" s="85">
        <v>0</v>
      </c>
      <c r="H1487" s="113"/>
      <c r="P1487" s="21" t="str">
        <f t="shared" si="639"/>
        <v>A</v>
      </c>
      <c r="Q1487" s="85">
        <f t="shared" si="641"/>
        <v>0</v>
      </c>
      <c r="R1487" s="85">
        <f t="shared" si="637"/>
        <v>0</v>
      </c>
      <c r="S1487" s="85">
        <f t="shared" si="637"/>
        <v>0</v>
      </c>
      <c r="T1487" s="85">
        <f t="shared" si="637"/>
        <v>0</v>
      </c>
      <c r="U1487" s="85">
        <f t="shared" si="637"/>
        <v>0</v>
      </c>
      <c r="V1487" s="85">
        <f t="shared" si="637"/>
        <v>0</v>
      </c>
      <c r="W1487" s="33"/>
      <c r="X1487" s="85">
        <f t="shared" si="640"/>
        <v>2.8500000000000014</v>
      </c>
      <c r="Y1487" s="85">
        <f t="shared" si="638"/>
        <v>0.89000000000000057</v>
      </c>
      <c r="Z1487" s="85">
        <f t="shared" si="638"/>
        <v>13</v>
      </c>
      <c r="AA1487" s="85">
        <f t="shared" si="638"/>
        <v>-15.499999999999972</v>
      </c>
      <c r="AB1487" s="85">
        <f t="shared" si="638"/>
        <v>-14</v>
      </c>
      <c r="AC1487" s="85">
        <f t="shared" si="638"/>
        <v>0</v>
      </c>
    </row>
    <row r="1488" spans="1:29" x14ac:dyDescent="0.3">
      <c r="A1488" s="67">
        <v>18500</v>
      </c>
      <c r="B1488" s="85">
        <v>2.9000000000000004</v>
      </c>
      <c r="C1488" s="85">
        <v>0.98000000000000043</v>
      </c>
      <c r="D1488" s="85">
        <v>22.999999999999972</v>
      </c>
      <c r="E1488" s="85">
        <v>-2.5000000000000568</v>
      </c>
      <c r="F1488" s="85">
        <v>-17.5</v>
      </c>
      <c r="G1488" s="85">
        <v>0.49999999999999956</v>
      </c>
      <c r="H1488" s="113"/>
      <c r="P1488" s="21" t="str">
        <f t="shared" si="639"/>
        <v>A</v>
      </c>
      <c r="Q1488" s="85">
        <f t="shared" si="641"/>
        <v>0</v>
      </c>
      <c r="R1488" s="85">
        <f t="shared" si="637"/>
        <v>0</v>
      </c>
      <c r="S1488" s="85">
        <f t="shared" si="637"/>
        <v>0</v>
      </c>
      <c r="T1488" s="85">
        <f t="shared" si="637"/>
        <v>0</v>
      </c>
      <c r="U1488" s="85">
        <f t="shared" si="637"/>
        <v>0</v>
      </c>
      <c r="V1488" s="85">
        <f t="shared" si="637"/>
        <v>0</v>
      </c>
      <c r="W1488" s="33"/>
      <c r="X1488" s="85">
        <f t="shared" si="640"/>
        <v>2.9000000000000004</v>
      </c>
      <c r="Y1488" s="85">
        <f t="shared" si="638"/>
        <v>0.98000000000000043</v>
      </c>
      <c r="Z1488" s="85">
        <f t="shared" si="638"/>
        <v>22.999999999999972</v>
      </c>
      <c r="AA1488" s="85">
        <f t="shared" si="638"/>
        <v>-2.5000000000000568</v>
      </c>
      <c r="AB1488" s="85">
        <f t="shared" si="638"/>
        <v>-17.5</v>
      </c>
      <c r="AC1488" s="85">
        <f t="shared" si="638"/>
        <v>0.49999999999999956</v>
      </c>
    </row>
    <row r="1489" spans="1:29" x14ac:dyDescent="0.3">
      <c r="A1489" s="67">
        <v>18600</v>
      </c>
      <c r="B1489" s="85">
        <v>0.84999999999999964</v>
      </c>
      <c r="C1489" s="85">
        <v>0.59999999999999964</v>
      </c>
      <c r="D1489" s="85">
        <v>8.5</v>
      </c>
      <c r="E1489" s="85">
        <v>-2.5000000000000142</v>
      </c>
      <c r="F1489" s="85">
        <v>-6.5</v>
      </c>
      <c r="G1489" s="85">
        <v>0.5</v>
      </c>
      <c r="H1489" s="113"/>
      <c r="P1489" s="21" t="str">
        <f t="shared" si="639"/>
        <v>A</v>
      </c>
      <c r="Q1489" s="85">
        <f t="shared" si="641"/>
        <v>0</v>
      </c>
      <c r="R1489" s="85">
        <f t="shared" si="637"/>
        <v>0</v>
      </c>
      <c r="S1489" s="85">
        <f t="shared" si="637"/>
        <v>0</v>
      </c>
      <c r="T1489" s="85">
        <f t="shared" si="637"/>
        <v>0</v>
      </c>
      <c r="U1489" s="85">
        <f t="shared" si="637"/>
        <v>0</v>
      </c>
      <c r="V1489" s="85">
        <f t="shared" si="637"/>
        <v>0</v>
      </c>
      <c r="W1489" s="33"/>
      <c r="X1489" s="85">
        <f t="shared" si="640"/>
        <v>0.84999999999999964</v>
      </c>
      <c r="Y1489" s="85">
        <f t="shared" si="638"/>
        <v>0.59999999999999964</v>
      </c>
      <c r="Z1489" s="85">
        <f t="shared" si="638"/>
        <v>8.5</v>
      </c>
      <c r="AA1489" s="85">
        <f t="shared" si="638"/>
        <v>-2.5000000000000142</v>
      </c>
      <c r="AB1489" s="85">
        <f t="shared" si="638"/>
        <v>-6.5</v>
      </c>
      <c r="AC1489" s="85">
        <f t="shared" si="638"/>
        <v>0.5</v>
      </c>
    </row>
    <row r="1490" spans="1:29" x14ac:dyDescent="0.3">
      <c r="A1490" s="67">
        <v>18700</v>
      </c>
      <c r="B1490" s="85">
        <v>0.29999999999999982</v>
      </c>
      <c r="C1490" s="85">
        <v>0.41999999999999993</v>
      </c>
      <c r="D1490" s="85">
        <v>2.0000000000000142</v>
      </c>
      <c r="E1490" s="85">
        <v>-2.9999999999999716</v>
      </c>
      <c r="F1490" s="85">
        <v>-2.0000000000000071</v>
      </c>
      <c r="G1490" s="85">
        <v>0</v>
      </c>
      <c r="H1490" s="113"/>
      <c r="P1490" s="21" t="str">
        <f t="shared" si="639"/>
        <v>A</v>
      </c>
      <c r="Q1490" s="85">
        <f t="shared" si="641"/>
        <v>0</v>
      </c>
      <c r="R1490" s="85">
        <f t="shared" si="637"/>
        <v>0</v>
      </c>
      <c r="S1490" s="85">
        <f t="shared" si="637"/>
        <v>0</v>
      </c>
      <c r="T1490" s="85">
        <f t="shared" si="637"/>
        <v>0</v>
      </c>
      <c r="U1490" s="85">
        <f t="shared" si="637"/>
        <v>0</v>
      </c>
      <c r="V1490" s="85">
        <f t="shared" si="637"/>
        <v>0</v>
      </c>
      <c r="W1490" s="33"/>
      <c r="X1490" s="85">
        <f t="shared" si="640"/>
        <v>0.29999999999999982</v>
      </c>
      <c r="Y1490" s="85">
        <f t="shared" si="638"/>
        <v>0.41999999999999993</v>
      </c>
      <c r="Z1490" s="85">
        <f t="shared" si="638"/>
        <v>2.0000000000000142</v>
      </c>
      <c r="AA1490" s="85">
        <f t="shared" si="638"/>
        <v>-2.9999999999999716</v>
      </c>
      <c r="AB1490" s="85">
        <f t="shared" si="638"/>
        <v>-2.0000000000000071</v>
      </c>
      <c r="AC1490" s="85">
        <f t="shared" si="638"/>
        <v>0</v>
      </c>
    </row>
    <row r="1491" spans="1:29" x14ac:dyDescent="0.3">
      <c r="A1491" s="67">
        <v>18800</v>
      </c>
      <c r="B1491" s="85">
        <v>0.70000000000000018</v>
      </c>
      <c r="C1491" s="85">
        <v>0.62999999999999901</v>
      </c>
      <c r="D1491" s="85">
        <v>9.5</v>
      </c>
      <c r="E1491" s="85">
        <v>1.5</v>
      </c>
      <c r="F1491" s="85">
        <v>-6</v>
      </c>
      <c r="G1491" s="85">
        <v>0.5</v>
      </c>
      <c r="H1491" s="113"/>
      <c r="P1491" s="21" t="str">
        <f t="shared" si="639"/>
        <v>A</v>
      </c>
      <c r="Q1491" s="85">
        <f t="shared" si="641"/>
        <v>0</v>
      </c>
      <c r="R1491" s="85">
        <f t="shared" si="637"/>
        <v>0</v>
      </c>
      <c r="S1491" s="85">
        <f t="shared" si="637"/>
        <v>0</v>
      </c>
      <c r="T1491" s="85">
        <f t="shared" si="637"/>
        <v>0</v>
      </c>
      <c r="U1491" s="85">
        <f t="shared" si="637"/>
        <v>0</v>
      </c>
      <c r="V1491" s="85">
        <f t="shared" si="637"/>
        <v>0</v>
      </c>
      <c r="W1491" s="33"/>
      <c r="X1491" s="85">
        <f t="shared" si="640"/>
        <v>0.70000000000000018</v>
      </c>
      <c r="Y1491" s="85">
        <f t="shared" si="638"/>
        <v>0.62999999999999901</v>
      </c>
      <c r="Z1491" s="85">
        <f t="shared" si="638"/>
        <v>9.5</v>
      </c>
      <c r="AA1491" s="85">
        <f t="shared" si="638"/>
        <v>1.5</v>
      </c>
      <c r="AB1491" s="85">
        <f t="shared" si="638"/>
        <v>-6</v>
      </c>
      <c r="AC1491" s="85">
        <f t="shared" si="638"/>
        <v>0.5</v>
      </c>
    </row>
    <row r="1492" spans="1:29" x14ac:dyDescent="0.3">
      <c r="A1492" s="67">
        <v>18900</v>
      </c>
      <c r="B1492" s="85">
        <v>0.75</v>
      </c>
      <c r="C1492" s="85">
        <v>0.70000000000000107</v>
      </c>
      <c r="D1492" s="85">
        <v>11</v>
      </c>
      <c r="E1492" s="85">
        <v>3</v>
      </c>
      <c r="F1492" s="85">
        <v>-7</v>
      </c>
      <c r="G1492" s="85">
        <v>0</v>
      </c>
      <c r="H1492" s="113"/>
      <c r="P1492" s="21" t="str">
        <f t="shared" si="639"/>
        <v>A</v>
      </c>
      <c r="Q1492" s="85">
        <f t="shared" si="641"/>
        <v>0</v>
      </c>
      <c r="R1492" s="85">
        <f t="shared" si="637"/>
        <v>0</v>
      </c>
      <c r="S1492" s="85">
        <f t="shared" si="637"/>
        <v>0</v>
      </c>
      <c r="T1492" s="85">
        <f t="shared" si="637"/>
        <v>0</v>
      </c>
      <c r="U1492" s="85">
        <f t="shared" si="637"/>
        <v>0</v>
      </c>
      <c r="V1492" s="85">
        <f t="shared" si="637"/>
        <v>0</v>
      </c>
      <c r="W1492" s="33"/>
      <c r="X1492" s="85">
        <f t="shared" si="640"/>
        <v>0.75</v>
      </c>
      <c r="Y1492" s="85">
        <f t="shared" si="638"/>
        <v>0.70000000000000107</v>
      </c>
      <c r="Z1492" s="85">
        <f t="shared" si="638"/>
        <v>11</v>
      </c>
      <c r="AA1492" s="85">
        <f t="shared" si="638"/>
        <v>3</v>
      </c>
      <c r="AB1492" s="85">
        <f t="shared" si="638"/>
        <v>-7</v>
      </c>
      <c r="AC1492" s="85">
        <f t="shared" si="638"/>
        <v>0</v>
      </c>
    </row>
    <row r="1493" spans="1:29" x14ac:dyDescent="0.3">
      <c r="A1493" s="68" t="s">
        <v>120</v>
      </c>
      <c r="B1493" s="86">
        <v>-9.2999999999999972</v>
      </c>
      <c r="C1493" s="86">
        <v>8.4999999999999982</v>
      </c>
      <c r="D1493" s="86">
        <v>75.999999999999986</v>
      </c>
      <c r="E1493" s="86">
        <v>-238.50000000000003</v>
      </c>
      <c r="F1493" s="86">
        <v>-90.500000000000057</v>
      </c>
      <c r="G1493" s="86">
        <v>-6.9999999999999964</v>
      </c>
      <c r="H1493" s="89"/>
      <c r="I1493" s="105">
        <f>X1493</f>
        <v>0.35000000000000853</v>
      </c>
      <c r="J1493" s="105">
        <f>Y1493</f>
        <v>7.7199999999999971</v>
      </c>
      <c r="K1493" s="105">
        <f>Z1493</f>
        <v>43.999999999999986</v>
      </c>
      <c r="L1493" s="105">
        <f>AA1493</f>
        <v>-222.50000000000003</v>
      </c>
      <c r="M1493" s="105">
        <f t="shared" ref="M1493:N1493" si="642">AB1493</f>
        <v>-74.5</v>
      </c>
      <c r="N1493" s="105">
        <f t="shared" si="642"/>
        <v>-4.9999999999999964</v>
      </c>
      <c r="P1493" s="21"/>
      <c r="Q1493" s="33"/>
      <c r="R1493" s="33"/>
      <c r="S1493" s="33"/>
      <c r="T1493" s="33"/>
      <c r="U1493" s="33"/>
      <c r="V1493" s="33"/>
      <c r="W1493" s="33"/>
      <c r="X1493" s="106">
        <f>SUM(X1477:X1492)</f>
        <v>0.35000000000000853</v>
      </c>
      <c r="Y1493" s="106">
        <f t="shared" ref="Y1493:AC1493" si="643">SUM(Y1477:Y1492)</f>
        <v>7.7199999999999971</v>
      </c>
      <c r="Z1493" s="106">
        <f t="shared" si="643"/>
        <v>43.999999999999986</v>
      </c>
      <c r="AA1493" s="106">
        <f t="shared" si="643"/>
        <v>-222.50000000000003</v>
      </c>
      <c r="AB1493" s="106">
        <f t="shared" si="643"/>
        <v>-74.5</v>
      </c>
      <c r="AC1493" s="106">
        <f t="shared" si="643"/>
        <v>-4.9999999999999964</v>
      </c>
    </row>
    <row r="1494" spans="1:29" x14ac:dyDescent="0.3">
      <c r="A1494" s="82"/>
      <c r="B1494" s="89"/>
      <c r="C1494" s="89"/>
      <c r="D1494" s="89"/>
      <c r="E1494" s="89"/>
      <c r="F1494" s="89"/>
      <c r="G1494" s="89"/>
      <c r="H1494" s="89"/>
      <c r="P1494" s="21"/>
      <c r="Q1494" s="33"/>
      <c r="R1494" s="33"/>
      <c r="S1494" s="33"/>
      <c r="T1494" s="33"/>
      <c r="U1494" s="33"/>
      <c r="V1494" s="33"/>
      <c r="W1494" s="33"/>
      <c r="X1494" s="33"/>
      <c r="Y1494" s="33"/>
      <c r="Z1494" s="33"/>
      <c r="AA1494" s="33"/>
      <c r="AB1494" s="33"/>
      <c r="AC1494" s="33"/>
    </row>
    <row r="1495" spans="1:29" x14ac:dyDescent="0.3">
      <c r="A1495" s="92" t="s">
        <v>128</v>
      </c>
      <c r="B1495" s="92" t="s">
        <v>127</v>
      </c>
      <c r="C1495" s="92" t="s">
        <v>129</v>
      </c>
      <c r="D1495" s="92" t="s">
        <v>130</v>
      </c>
      <c r="E1495" s="92" t="s">
        <v>131</v>
      </c>
      <c r="F1495" s="92" t="s">
        <v>132</v>
      </c>
      <c r="G1495" s="92" t="s">
        <v>133</v>
      </c>
      <c r="H1495" s="92"/>
      <c r="P1495" s="21"/>
      <c r="Q1495" s="33"/>
      <c r="R1495" s="33"/>
      <c r="S1495" s="33"/>
      <c r="T1495" s="33"/>
      <c r="U1495" s="33"/>
      <c r="V1495" s="33"/>
      <c r="W1495" s="33"/>
      <c r="X1495" s="33"/>
      <c r="Y1495" s="33"/>
      <c r="Z1495" s="33"/>
      <c r="AA1495" s="33"/>
      <c r="AB1495" s="33"/>
      <c r="AC1495" s="33"/>
    </row>
    <row r="1496" spans="1:29" x14ac:dyDescent="0.3">
      <c r="A1496" s="68" t="s">
        <v>44</v>
      </c>
      <c r="B1496" s="68" t="s">
        <v>36</v>
      </c>
      <c r="C1496" s="68" t="s">
        <v>37</v>
      </c>
      <c r="D1496" s="68" t="s">
        <v>118</v>
      </c>
      <c r="E1496" s="68" t="s">
        <v>116</v>
      </c>
      <c r="F1496" s="68" t="s">
        <v>119</v>
      </c>
      <c r="G1496" s="68" t="s">
        <v>117</v>
      </c>
      <c r="H1496" s="82"/>
      <c r="P1496" s="21"/>
      <c r="Q1496" s="33"/>
      <c r="R1496" s="33"/>
      <c r="S1496" s="33"/>
      <c r="T1496" s="33"/>
      <c r="U1496" s="33"/>
      <c r="V1496" s="33"/>
      <c r="W1496" s="33"/>
      <c r="X1496" s="106">
        <f t="shared" ref="X1496:AC1496" si="644">SUM(X1497:X1512)</f>
        <v>143.4</v>
      </c>
      <c r="Y1496" s="106">
        <f t="shared" si="644"/>
        <v>7.9100000000000019</v>
      </c>
      <c r="Z1496" s="106">
        <f t="shared" si="644"/>
        <v>456.49999999999994</v>
      </c>
      <c r="AA1496" s="106">
        <f t="shared" si="644"/>
        <v>67.000000000000171</v>
      </c>
      <c r="AB1496" s="106">
        <f t="shared" si="644"/>
        <v>-250</v>
      </c>
      <c r="AC1496" s="106">
        <f t="shared" si="644"/>
        <v>-14.5</v>
      </c>
    </row>
    <row r="1497" spans="1:29" x14ac:dyDescent="0.3">
      <c r="A1497" s="67">
        <v>16900</v>
      </c>
      <c r="B1497" s="85">
        <v>3.3999999999999986</v>
      </c>
      <c r="C1497" s="85">
        <v>0.55999999999999872</v>
      </c>
      <c r="D1497" s="85">
        <v>33.5</v>
      </c>
      <c r="E1497" s="85">
        <v>12.499999999999979</v>
      </c>
      <c r="F1497" s="85">
        <v>-19.5</v>
      </c>
      <c r="G1497" s="85">
        <v>-0.5</v>
      </c>
      <c r="H1497" s="113"/>
      <c r="I1497" s="105">
        <f>X1496</f>
        <v>143.4</v>
      </c>
      <c r="J1497" s="105">
        <f>Y1496</f>
        <v>7.9100000000000019</v>
      </c>
      <c r="K1497" s="105">
        <f t="shared" ref="K1497:N1497" si="645">Z1496</f>
        <v>456.49999999999994</v>
      </c>
      <c r="L1497" s="105">
        <f t="shared" si="645"/>
        <v>67.000000000000171</v>
      </c>
      <c r="M1497" s="105">
        <f t="shared" si="645"/>
        <v>-250</v>
      </c>
      <c r="N1497" s="105">
        <f t="shared" si="645"/>
        <v>-14.5</v>
      </c>
      <c r="P1497" s="21" t="str">
        <f>IF(A1497&lt;=$B$1474,"A","B")</f>
        <v>A</v>
      </c>
      <c r="Q1497" s="85">
        <f t="shared" ref="Q1497:V1512" si="646">IF($P1497="B",B1497,0)</f>
        <v>0</v>
      </c>
      <c r="R1497" s="85">
        <f t="shared" si="646"/>
        <v>0</v>
      </c>
      <c r="S1497" s="85">
        <f t="shared" si="646"/>
        <v>0</v>
      </c>
      <c r="T1497" s="85">
        <f t="shared" si="646"/>
        <v>0</v>
      </c>
      <c r="U1497" s="85">
        <f t="shared" si="646"/>
        <v>0</v>
      </c>
      <c r="V1497" s="85">
        <f t="shared" si="646"/>
        <v>0</v>
      </c>
      <c r="W1497" s="33"/>
      <c r="X1497" s="85">
        <f>IF($P1497="A",B1497,0)</f>
        <v>3.3999999999999986</v>
      </c>
      <c r="Y1497" s="85">
        <f t="shared" ref="Y1497:AC1512" si="647">IF($P1497="A",C1497,0)</f>
        <v>0.55999999999999872</v>
      </c>
      <c r="Z1497" s="85">
        <f t="shared" si="647"/>
        <v>33.5</v>
      </c>
      <c r="AA1497" s="85">
        <f t="shared" si="647"/>
        <v>12.499999999999979</v>
      </c>
      <c r="AB1497" s="85">
        <f t="shared" si="647"/>
        <v>-19.5</v>
      </c>
      <c r="AC1497" s="85">
        <f t="shared" si="647"/>
        <v>-0.5</v>
      </c>
    </row>
    <row r="1498" spans="1:29" x14ac:dyDescent="0.3">
      <c r="A1498" s="67">
        <v>17000</v>
      </c>
      <c r="B1498" s="85">
        <v>5.75</v>
      </c>
      <c r="C1498" s="85">
        <v>0.94999999999999929</v>
      </c>
      <c r="D1498" s="85">
        <v>48.5</v>
      </c>
      <c r="E1498" s="85">
        <v>17.000000000000028</v>
      </c>
      <c r="F1498" s="85">
        <v>-29.499999999999986</v>
      </c>
      <c r="G1498" s="85">
        <v>-1</v>
      </c>
      <c r="H1498" s="113"/>
      <c r="P1498" s="21" t="str">
        <f t="shared" ref="P1498:P1512" si="648">IF(A1498&lt;=$B$1474,"A","B")</f>
        <v>A</v>
      </c>
      <c r="Q1498" s="85">
        <f t="shared" si="646"/>
        <v>0</v>
      </c>
      <c r="R1498" s="85">
        <f t="shared" si="646"/>
        <v>0</v>
      </c>
      <c r="S1498" s="85">
        <f t="shared" si="646"/>
        <v>0</v>
      </c>
      <c r="T1498" s="85">
        <f t="shared" si="646"/>
        <v>0</v>
      </c>
      <c r="U1498" s="85">
        <f t="shared" si="646"/>
        <v>0</v>
      </c>
      <c r="V1498" s="85">
        <f t="shared" si="646"/>
        <v>0</v>
      </c>
      <c r="W1498" s="33"/>
      <c r="X1498" s="85">
        <f t="shared" ref="X1498:X1512" si="649">IF($P1498="A",B1498,0)</f>
        <v>5.75</v>
      </c>
      <c r="Y1498" s="85">
        <f t="shared" si="647"/>
        <v>0.94999999999999929</v>
      </c>
      <c r="Z1498" s="85">
        <f t="shared" si="647"/>
        <v>48.5</v>
      </c>
      <c r="AA1498" s="85">
        <f t="shared" si="647"/>
        <v>17.000000000000028</v>
      </c>
      <c r="AB1498" s="85">
        <f t="shared" si="647"/>
        <v>-29.499999999999986</v>
      </c>
      <c r="AC1498" s="85">
        <f t="shared" si="647"/>
        <v>-1</v>
      </c>
    </row>
    <row r="1499" spans="1:29" x14ac:dyDescent="0.3">
      <c r="A1499" s="67">
        <v>17100</v>
      </c>
      <c r="B1499" s="85">
        <v>5.0999999999999996</v>
      </c>
      <c r="C1499" s="85">
        <v>0.58000000000000007</v>
      </c>
      <c r="D1499" s="85">
        <v>42.5</v>
      </c>
      <c r="E1499" s="85">
        <v>16</v>
      </c>
      <c r="F1499" s="85">
        <v>-23</v>
      </c>
      <c r="G1499" s="85">
        <v>-1.0000000000000004</v>
      </c>
      <c r="H1499" s="113"/>
      <c r="P1499" s="21" t="str">
        <f t="shared" si="648"/>
        <v>A</v>
      </c>
      <c r="Q1499" s="85">
        <f t="shared" si="646"/>
        <v>0</v>
      </c>
      <c r="R1499" s="85">
        <f t="shared" si="646"/>
        <v>0</v>
      </c>
      <c r="S1499" s="85">
        <f t="shared" si="646"/>
        <v>0</v>
      </c>
      <c r="T1499" s="85">
        <f t="shared" si="646"/>
        <v>0</v>
      </c>
      <c r="U1499" s="85">
        <f t="shared" si="646"/>
        <v>0</v>
      </c>
      <c r="V1499" s="85">
        <f t="shared" si="646"/>
        <v>0</v>
      </c>
      <c r="W1499" s="33"/>
      <c r="X1499" s="85">
        <f t="shared" si="649"/>
        <v>5.0999999999999996</v>
      </c>
      <c r="Y1499" s="85">
        <f t="shared" si="647"/>
        <v>0.58000000000000007</v>
      </c>
      <c r="Z1499" s="85">
        <f t="shared" si="647"/>
        <v>42.5</v>
      </c>
      <c r="AA1499" s="85">
        <f t="shared" si="647"/>
        <v>16</v>
      </c>
      <c r="AB1499" s="85">
        <f t="shared" si="647"/>
        <v>-23</v>
      </c>
      <c r="AC1499" s="85">
        <f t="shared" si="647"/>
        <v>-1.0000000000000004</v>
      </c>
    </row>
    <row r="1500" spans="1:29" x14ac:dyDescent="0.3">
      <c r="A1500" s="67">
        <v>17200</v>
      </c>
      <c r="B1500" s="85">
        <v>6.0999999999999979</v>
      </c>
      <c r="C1500" s="85">
        <v>0.54999999999999893</v>
      </c>
      <c r="D1500" s="85">
        <v>46.5</v>
      </c>
      <c r="E1500" s="85">
        <v>17.499999999999986</v>
      </c>
      <c r="F1500" s="85">
        <v>-23.5</v>
      </c>
      <c r="G1500" s="85">
        <v>-0.99999999999999956</v>
      </c>
      <c r="H1500" s="113"/>
      <c r="P1500" s="21" t="str">
        <f t="shared" si="648"/>
        <v>A</v>
      </c>
      <c r="Q1500" s="85">
        <f t="shared" si="646"/>
        <v>0</v>
      </c>
      <c r="R1500" s="85">
        <f t="shared" si="646"/>
        <v>0</v>
      </c>
      <c r="S1500" s="85">
        <f t="shared" si="646"/>
        <v>0</v>
      </c>
      <c r="T1500" s="85">
        <f t="shared" si="646"/>
        <v>0</v>
      </c>
      <c r="U1500" s="85">
        <f t="shared" si="646"/>
        <v>0</v>
      </c>
      <c r="V1500" s="85">
        <f t="shared" si="646"/>
        <v>0</v>
      </c>
      <c r="W1500" s="33"/>
      <c r="X1500" s="85">
        <f t="shared" si="649"/>
        <v>6.0999999999999979</v>
      </c>
      <c r="Y1500" s="85">
        <f t="shared" si="647"/>
        <v>0.54999999999999893</v>
      </c>
      <c r="Z1500" s="85">
        <f t="shared" si="647"/>
        <v>46.5</v>
      </c>
      <c r="AA1500" s="85">
        <f t="shared" si="647"/>
        <v>17.499999999999986</v>
      </c>
      <c r="AB1500" s="85">
        <f t="shared" si="647"/>
        <v>-23.5</v>
      </c>
      <c r="AC1500" s="85">
        <f t="shared" si="647"/>
        <v>-0.99999999999999956</v>
      </c>
    </row>
    <row r="1501" spans="1:29" x14ac:dyDescent="0.3">
      <c r="A1501" s="67">
        <v>17300</v>
      </c>
      <c r="B1501" s="85">
        <v>8</v>
      </c>
      <c r="C1501" s="85">
        <v>0.59000000000000163</v>
      </c>
      <c r="D1501" s="85">
        <v>51</v>
      </c>
      <c r="E1501" s="85">
        <v>18.500000000000028</v>
      </c>
      <c r="F1501" s="85">
        <v>-25</v>
      </c>
      <c r="G1501" s="85">
        <v>-1</v>
      </c>
      <c r="H1501" s="113"/>
      <c r="P1501" s="21" t="str">
        <f t="shared" si="648"/>
        <v>A</v>
      </c>
      <c r="Q1501" s="85">
        <f t="shared" si="646"/>
        <v>0</v>
      </c>
      <c r="R1501" s="85">
        <f t="shared" si="646"/>
        <v>0</v>
      </c>
      <c r="S1501" s="85">
        <f t="shared" si="646"/>
        <v>0</v>
      </c>
      <c r="T1501" s="85">
        <f t="shared" si="646"/>
        <v>0</v>
      </c>
      <c r="U1501" s="85">
        <f t="shared" si="646"/>
        <v>0</v>
      </c>
      <c r="V1501" s="85">
        <f t="shared" si="646"/>
        <v>0</v>
      </c>
      <c r="W1501" s="33"/>
      <c r="X1501" s="85">
        <f t="shared" si="649"/>
        <v>8</v>
      </c>
      <c r="Y1501" s="85">
        <f t="shared" si="647"/>
        <v>0.59000000000000163</v>
      </c>
      <c r="Z1501" s="85">
        <f t="shared" si="647"/>
        <v>51</v>
      </c>
      <c r="AA1501" s="85">
        <f t="shared" si="647"/>
        <v>18.500000000000028</v>
      </c>
      <c r="AB1501" s="85">
        <f t="shared" si="647"/>
        <v>-25</v>
      </c>
      <c r="AC1501" s="85">
        <f t="shared" si="647"/>
        <v>-1</v>
      </c>
    </row>
    <row r="1502" spans="1:29" x14ac:dyDescent="0.3">
      <c r="A1502" s="67">
        <v>17400</v>
      </c>
      <c r="B1502" s="85">
        <v>10.25</v>
      </c>
      <c r="C1502" s="85">
        <v>0.64000000000000057</v>
      </c>
      <c r="D1502" s="85">
        <v>54.499999999999943</v>
      </c>
      <c r="E1502" s="85">
        <v>18</v>
      </c>
      <c r="F1502" s="85">
        <v>-26</v>
      </c>
      <c r="G1502" s="85">
        <v>-1.5</v>
      </c>
      <c r="H1502" s="113"/>
      <c r="P1502" s="21" t="str">
        <f t="shared" si="648"/>
        <v>A</v>
      </c>
      <c r="Q1502" s="85">
        <f>IF($P1502="B",B1502,0)</f>
        <v>0</v>
      </c>
      <c r="R1502" s="85">
        <f t="shared" si="646"/>
        <v>0</v>
      </c>
      <c r="S1502" s="85">
        <f t="shared" si="646"/>
        <v>0</v>
      </c>
      <c r="T1502" s="85">
        <f t="shared" si="646"/>
        <v>0</v>
      </c>
      <c r="U1502" s="85">
        <f t="shared" si="646"/>
        <v>0</v>
      </c>
      <c r="V1502" s="85">
        <f t="shared" si="646"/>
        <v>0</v>
      </c>
      <c r="W1502" s="33"/>
      <c r="X1502" s="85">
        <f t="shared" si="649"/>
        <v>10.25</v>
      </c>
      <c r="Y1502" s="85">
        <f t="shared" si="647"/>
        <v>0.64000000000000057</v>
      </c>
      <c r="Z1502" s="85">
        <f t="shared" si="647"/>
        <v>54.499999999999943</v>
      </c>
      <c r="AA1502" s="85">
        <f t="shared" si="647"/>
        <v>18</v>
      </c>
      <c r="AB1502" s="85">
        <f t="shared" si="647"/>
        <v>-26</v>
      </c>
      <c r="AC1502" s="85">
        <f t="shared" si="647"/>
        <v>-1.5</v>
      </c>
    </row>
    <row r="1503" spans="1:29" x14ac:dyDescent="0.3">
      <c r="A1503" s="67">
        <v>17500</v>
      </c>
      <c r="B1503" s="85">
        <v>12.649999999999999</v>
      </c>
      <c r="C1503" s="85">
        <v>0.64000000000000057</v>
      </c>
      <c r="D1503" s="85">
        <v>52</v>
      </c>
      <c r="E1503" s="85">
        <v>14.500000000000028</v>
      </c>
      <c r="F1503" s="85">
        <v>-24.5</v>
      </c>
      <c r="G1503" s="85">
        <v>-1.5</v>
      </c>
      <c r="H1503" s="113"/>
      <c r="P1503" s="21" t="str">
        <f t="shared" si="648"/>
        <v>A</v>
      </c>
      <c r="Q1503" s="85">
        <f t="shared" ref="Q1503:Q1512" si="650">IF($P1503="B",B1503,0)</f>
        <v>0</v>
      </c>
      <c r="R1503" s="85">
        <f t="shared" si="646"/>
        <v>0</v>
      </c>
      <c r="S1503" s="85">
        <f t="shared" si="646"/>
        <v>0</v>
      </c>
      <c r="T1503" s="85">
        <f t="shared" si="646"/>
        <v>0</v>
      </c>
      <c r="U1503" s="85">
        <f t="shared" si="646"/>
        <v>0</v>
      </c>
      <c r="V1503" s="85">
        <f t="shared" si="646"/>
        <v>0</v>
      </c>
      <c r="W1503" s="33"/>
      <c r="X1503" s="85">
        <f t="shared" si="649"/>
        <v>12.649999999999999</v>
      </c>
      <c r="Y1503" s="85">
        <f t="shared" si="647"/>
        <v>0.64000000000000057</v>
      </c>
      <c r="Z1503" s="85">
        <f t="shared" si="647"/>
        <v>52</v>
      </c>
      <c r="AA1503" s="85">
        <f t="shared" si="647"/>
        <v>14.500000000000028</v>
      </c>
      <c r="AB1503" s="85">
        <f t="shared" si="647"/>
        <v>-24.5</v>
      </c>
      <c r="AC1503" s="85">
        <f t="shared" si="647"/>
        <v>-1.5</v>
      </c>
    </row>
    <row r="1504" spans="1:29" x14ac:dyDescent="0.3">
      <c r="A1504" s="67">
        <v>17600</v>
      </c>
      <c r="B1504" s="85">
        <v>15.949999999999996</v>
      </c>
      <c r="C1504" s="85">
        <v>0.69000000000000128</v>
      </c>
      <c r="D1504" s="85">
        <v>49</v>
      </c>
      <c r="E1504" s="85">
        <v>8.5</v>
      </c>
      <c r="F1504" s="85">
        <v>-23.000000000000028</v>
      </c>
      <c r="G1504" s="85">
        <v>-1.5</v>
      </c>
      <c r="H1504" s="113"/>
      <c r="P1504" s="21" t="str">
        <f t="shared" si="648"/>
        <v>A</v>
      </c>
      <c r="Q1504" s="85">
        <f t="shared" si="650"/>
        <v>0</v>
      </c>
      <c r="R1504" s="85">
        <f t="shared" si="646"/>
        <v>0</v>
      </c>
      <c r="S1504" s="85">
        <f t="shared" si="646"/>
        <v>0</v>
      </c>
      <c r="T1504" s="85">
        <f t="shared" si="646"/>
        <v>0</v>
      </c>
      <c r="U1504" s="85">
        <f t="shared" si="646"/>
        <v>0</v>
      </c>
      <c r="V1504" s="85">
        <f t="shared" si="646"/>
        <v>0</v>
      </c>
      <c r="W1504" s="33"/>
      <c r="X1504" s="85">
        <f t="shared" si="649"/>
        <v>15.949999999999996</v>
      </c>
      <c r="Y1504" s="85">
        <f t="shared" si="647"/>
        <v>0.69000000000000128</v>
      </c>
      <c r="Z1504" s="85">
        <f t="shared" si="647"/>
        <v>49</v>
      </c>
      <c r="AA1504" s="85">
        <f t="shared" si="647"/>
        <v>8.5</v>
      </c>
      <c r="AB1504" s="85">
        <f t="shared" si="647"/>
        <v>-23.000000000000028</v>
      </c>
      <c r="AC1504" s="85">
        <f t="shared" si="647"/>
        <v>-1.5</v>
      </c>
    </row>
    <row r="1505" spans="1:29" x14ac:dyDescent="0.3">
      <c r="A1505" s="67">
        <v>17700</v>
      </c>
      <c r="B1505" s="85">
        <v>21.75</v>
      </c>
      <c r="C1505" s="85">
        <v>0.90000000000000036</v>
      </c>
      <c r="D1505" s="85">
        <v>41</v>
      </c>
      <c r="E1505" s="85">
        <v>-5.5</v>
      </c>
      <c r="F1505" s="85">
        <v>-23.5</v>
      </c>
      <c r="G1505" s="85">
        <v>-2</v>
      </c>
      <c r="H1505" s="113"/>
      <c r="P1505" s="21" t="str">
        <f t="shared" si="648"/>
        <v>A</v>
      </c>
      <c r="Q1505" s="85">
        <f t="shared" si="650"/>
        <v>0</v>
      </c>
      <c r="R1505" s="85">
        <f t="shared" si="646"/>
        <v>0</v>
      </c>
      <c r="S1505" s="85">
        <f t="shared" si="646"/>
        <v>0</v>
      </c>
      <c r="T1505" s="85">
        <f t="shared" si="646"/>
        <v>0</v>
      </c>
      <c r="U1505" s="85">
        <f t="shared" si="646"/>
        <v>0</v>
      </c>
      <c r="V1505" s="85">
        <f t="shared" si="646"/>
        <v>0</v>
      </c>
      <c r="W1505" s="33"/>
      <c r="X1505" s="85">
        <f t="shared" si="649"/>
        <v>21.75</v>
      </c>
      <c r="Y1505" s="85">
        <f t="shared" si="647"/>
        <v>0.90000000000000036</v>
      </c>
      <c r="Z1505" s="85">
        <f t="shared" si="647"/>
        <v>41</v>
      </c>
      <c r="AA1505" s="85">
        <f t="shared" si="647"/>
        <v>-5.5</v>
      </c>
      <c r="AB1505" s="85">
        <f t="shared" si="647"/>
        <v>-23.5</v>
      </c>
      <c r="AC1505" s="85">
        <f t="shared" si="647"/>
        <v>-2</v>
      </c>
    </row>
    <row r="1506" spans="1:29" x14ac:dyDescent="0.3">
      <c r="A1506" s="67">
        <v>17800</v>
      </c>
      <c r="B1506" s="85">
        <v>25.400000000000006</v>
      </c>
      <c r="C1506" s="85">
        <v>0.90000000000000036</v>
      </c>
      <c r="D1506" s="85">
        <v>26.5</v>
      </c>
      <c r="E1506" s="85">
        <v>-18.499999999999886</v>
      </c>
      <c r="F1506" s="85">
        <v>-18.5</v>
      </c>
      <c r="G1506" s="85">
        <v>-2</v>
      </c>
      <c r="H1506" s="113"/>
      <c r="P1506" s="21" t="str">
        <f t="shared" si="648"/>
        <v>A</v>
      </c>
      <c r="Q1506" s="85">
        <f t="shared" si="650"/>
        <v>0</v>
      </c>
      <c r="R1506" s="85">
        <f t="shared" si="646"/>
        <v>0</v>
      </c>
      <c r="S1506" s="85">
        <f t="shared" si="646"/>
        <v>0</v>
      </c>
      <c r="T1506" s="85">
        <f t="shared" si="646"/>
        <v>0</v>
      </c>
      <c r="U1506" s="85">
        <f t="shared" si="646"/>
        <v>0</v>
      </c>
      <c r="V1506" s="85">
        <f t="shared" si="646"/>
        <v>0</v>
      </c>
      <c r="W1506" s="33"/>
      <c r="X1506" s="85">
        <f t="shared" si="649"/>
        <v>25.400000000000006</v>
      </c>
      <c r="Y1506" s="85">
        <f t="shared" si="647"/>
        <v>0.90000000000000036</v>
      </c>
      <c r="Z1506" s="85">
        <f t="shared" si="647"/>
        <v>26.5</v>
      </c>
      <c r="AA1506" s="85">
        <f t="shared" si="647"/>
        <v>-18.499999999999886</v>
      </c>
      <c r="AB1506" s="85">
        <f t="shared" si="647"/>
        <v>-18.5</v>
      </c>
      <c r="AC1506" s="85">
        <f t="shared" si="647"/>
        <v>-2</v>
      </c>
    </row>
    <row r="1507" spans="1:29" x14ac:dyDescent="0.3">
      <c r="A1507" s="67">
        <v>17900</v>
      </c>
      <c r="B1507" s="85">
        <v>29.050000000000011</v>
      </c>
      <c r="C1507" s="85">
        <v>0.91000000000000014</v>
      </c>
      <c r="D1507" s="85">
        <v>11.5</v>
      </c>
      <c r="E1507" s="85">
        <v>-31.5</v>
      </c>
      <c r="F1507" s="85">
        <v>-13.999999999999972</v>
      </c>
      <c r="G1507" s="85">
        <v>-1.5</v>
      </c>
      <c r="H1507" s="113"/>
      <c r="P1507" s="21" t="str">
        <f t="shared" si="648"/>
        <v>A</v>
      </c>
      <c r="Q1507" s="85">
        <f t="shared" si="650"/>
        <v>0</v>
      </c>
      <c r="R1507" s="85">
        <f t="shared" si="646"/>
        <v>0</v>
      </c>
      <c r="S1507" s="85">
        <f t="shared" si="646"/>
        <v>0</v>
      </c>
      <c r="T1507" s="85">
        <f t="shared" si="646"/>
        <v>0</v>
      </c>
      <c r="U1507" s="85">
        <f t="shared" si="646"/>
        <v>0</v>
      </c>
      <c r="V1507" s="85">
        <f t="shared" si="646"/>
        <v>0</v>
      </c>
      <c r="W1507" s="33"/>
      <c r="X1507" s="85">
        <f t="shared" si="649"/>
        <v>29.050000000000011</v>
      </c>
      <c r="Y1507" s="85">
        <f t="shared" si="647"/>
        <v>0.91000000000000014</v>
      </c>
      <c r="Z1507" s="85">
        <f t="shared" si="647"/>
        <v>11.5</v>
      </c>
      <c r="AA1507" s="85">
        <f t="shared" si="647"/>
        <v>-31.5</v>
      </c>
      <c r="AB1507" s="85">
        <f t="shared" si="647"/>
        <v>-13.999999999999972</v>
      </c>
      <c r="AC1507" s="85">
        <f t="shared" si="647"/>
        <v>-1.5</v>
      </c>
    </row>
    <row r="1508" spans="1:29" x14ac:dyDescent="0.3">
      <c r="A1508" s="67">
        <v>18000</v>
      </c>
      <c r="B1508" s="85">
        <v>33.849999999999994</v>
      </c>
      <c r="C1508" s="85">
        <v>1.0299999999999994</v>
      </c>
      <c r="D1508" s="85">
        <v>0</v>
      </c>
      <c r="E1508" s="85">
        <v>-44.500000000000057</v>
      </c>
      <c r="F1508" s="85">
        <v>-13.5</v>
      </c>
      <c r="G1508" s="85">
        <v>-1.5000000000000036</v>
      </c>
      <c r="H1508" s="113"/>
      <c r="P1508" s="21" t="str">
        <f t="shared" si="648"/>
        <v>B</v>
      </c>
      <c r="Q1508" s="85">
        <f t="shared" si="650"/>
        <v>33.849999999999994</v>
      </c>
      <c r="R1508" s="85">
        <f t="shared" si="646"/>
        <v>1.0299999999999994</v>
      </c>
      <c r="S1508" s="85">
        <f t="shared" si="646"/>
        <v>0</v>
      </c>
      <c r="T1508" s="85">
        <f t="shared" si="646"/>
        <v>-44.500000000000057</v>
      </c>
      <c r="U1508" s="85">
        <f t="shared" si="646"/>
        <v>-13.5</v>
      </c>
      <c r="V1508" s="85">
        <f t="shared" si="646"/>
        <v>-1.5000000000000036</v>
      </c>
      <c r="W1508" s="33"/>
      <c r="X1508" s="85">
        <f t="shared" si="649"/>
        <v>0</v>
      </c>
      <c r="Y1508" s="85">
        <f t="shared" si="647"/>
        <v>0</v>
      </c>
      <c r="Z1508" s="85">
        <f t="shared" si="647"/>
        <v>0</v>
      </c>
      <c r="AA1508" s="85">
        <f t="shared" si="647"/>
        <v>0</v>
      </c>
      <c r="AB1508" s="85">
        <f t="shared" si="647"/>
        <v>0</v>
      </c>
      <c r="AC1508" s="85">
        <f t="shared" si="647"/>
        <v>0</v>
      </c>
    </row>
    <row r="1509" spans="1:29" x14ac:dyDescent="0.3">
      <c r="A1509" s="67">
        <v>18100</v>
      </c>
      <c r="B1509" s="85">
        <v>36.050000000000011</v>
      </c>
      <c r="C1509" s="85">
        <v>1.0499999999999989</v>
      </c>
      <c r="D1509" s="85">
        <v>-5</v>
      </c>
      <c r="E1509" s="85">
        <v>-46.5</v>
      </c>
      <c r="F1509" s="85">
        <v>-12.999999999999986</v>
      </c>
      <c r="G1509" s="85">
        <v>-0.5</v>
      </c>
      <c r="H1509" s="113"/>
      <c r="P1509" s="21" t="str">
        <f t="shared" si="648"/>
        <v>B</v>
      </c>
      <c r="Q1509" s="85">
        <f t="shared" si="650"/>
        <v>36.050000000000011</v>
      </c>
      <c r="R1509" s="85">
        <f t="shared" si="646"/>
        <v>1.0499999999999989</v>
      </c>
      <c r="S1509" s="85">
        <f t="shared" si="646"/>
        <v>-5</v>
      </c>
      <c r="T1509" s="85">
        <f t="shared" si="646"/>
        <v>-46.5</v>
      </c>
      <c r="U1509" s="85">
        <f t="shared" si="646"/>
        <v>-12.999999999999986</v>
      </c>
      <c r="V1509" s="85">
        <f t="shared" si="646"/>
        <v>-0.5</v>
      </c>
      <c r="W1509" s="33"/>
      <c r="X1509" s="85">
        <f t="shared" si="649"/>
        <v>0</v>
      </c>
      <c r="Y1509" s="85">
        <f t="shared" si="647"/>
        <v>0</v>
      </c>
      <c r="Z1509" s="85">
        <f t="shared" si="647"/>
        <v>0</v>
      </c>
      <c r="AA1509" s="85">
        <f t="shared" si="647"/>
        <v>0</v>
      </c>
      <c r="AB1509" s="85">
        <f t="shared" si="647"/>
        <v>0</v>
      </c>
      <c r="AC1509" s="85">
        <f t="shared" si="647"/>
        <v>0</v>
      </c>
    </row>
    <row r="1510" spans="1:29" x14ac:dyDescent="0.3">
      <c r="A1510" s="67">
        <v>18200</v>
      </c>
      <c r="B1510" s="85">
        <v>32</v>
      </c>
      <c r="C1510" s="85">
        <v>0.60999999999999943</v>
      </c>
      <c r="D1510" s="85">
        <v>-10</v>
      </c>
      <c r="E1510" s="85">
        <v>-31.5</v>
      </c>
      <c r="F1510" s="85">
        <v>-0.5</v>
      </c>
      <c r="G1510" s="85">
        <v>-0.5</v>
      </c>
      <c r="H1510" s="113"/>
      <c r="P1510" s="21" t="str">
        <f t="shared" si="648"/>
        <v>B</v>
      </c>
      <c r="Q1510" s="85">
        <f t="shared" si="650"/>
        <v>32</v>
      </c>
      <c r="R1510" s="85">
        <f t="shared" si="646"/>
        <v>0.60999999999999943</v>
      </c>
      <c r="S1510" s="85">
        <f t="shared" si="646"/>
        <v>-10</v>
      </c>
      <c r="T1510" s="85">
        <f t="shared" si="646"/>
        <v>-31.5</v>
      </c>
      <c r="U1510" s="85">
        <f t="shared" si="646"/>
        <v>-0.5</v>
      </c>
      <c r="V1510" s="85">
        <f t="shared" si="646"/>
        <v>-0.5</v>
      </c>
      <c r="W1510" s="33"/>
      <c r="X1510" s="85">
        <f t="shared" si="649"/>
        <v>0</v>
      </c>
      <c r="Y1510" s="85">
        <f t="shared" si="647"/>
        <v>0</v>
      </c>
      <c r="Z1510" s="85">
        <f t="shared" si="647"/>
        <v>0</v>
      </c>
      <c r="AA1510" s="85">
        <f t="shared" si="647"/>
        <v>0</v>
      </c>
      <c r="AB1510" s="85">
        <f t="shared" si="647"/>
        <v>0</v>
      </c>
      <c r="AC1510" s="85">
        <f t="shared" si="647"/>
        <v>0</v>
      </c>
    </row>
    <row r="1511" spans="1:29" x14ac:dyDescent="0.3">
      <c r="A1511" s="67">
        <v>18300</v>
      </c>
      <c r="B1511" s="85">
        <v>31</v>
      </c>
      <c r="C1511" s="85">
        <v>0.41000000000000014</v>
      </c>
      <c r="D1511" s="85">
        <v>-13.000000000000057</v>
      </c>
      <c r="E1511" s="85">
        <v>-24.499999999999943</v>
      </c>
      <c r="F1511" s="85">
        <v>5.4999999999999964</v>
      </c>
      <c r="G1511" s="85">
        <v>-0.5</v>
      </c>
      <c r="H1511" s="113"/>
      <c r="P1511" s="21" t="str">
        <f t="shared" si="648"/>
        <v>B</v>
      </c>
      <c r="Q1511" s="85">
        <f t="shared" si="650"/>
        <v>31</v>
      </c>
      <c r="R1511" s="85">
        <f t="shared" si="646"/>
        <v>0.41000000000000014</v>
      </c>
      <c r="S1511" s="85">
        <f t="shared" si="646"/>
        <v>-13.000000000000057</v>
      </c>
      <c r="T1511" s="85">
        <f t="shared" si="646"/>
        <v>-24.499999999999943</v>
      </c>
      <c r="U1511" s="85">
        <f t="shared" si="646"/>
        <v>5.4999999999999964</v>
      </c>
      <c r="V1511" s="85">
        <f t="shared" si="646"/>
        <v>-0.5</v>
      </c>
      <c r="W1511" s="33"/>
      <c r="X1511" s="85">
        <f t="shared" si="649"/>
        <v>0</v>
      </c>
      <c r="Y1511" s="85">
        <f t="shared" si="647"/>
        <v>0</v>
      </c>
      <c r="Z1511" s="85">
        <f t="shared" si="647"/>
        <v>0</v>
      </c>
      <c r="AA1511" s="85">
        <f t="shared" si="647"/>
        <v>0</v>
      </c>
      <c r="AB1511" s="85">
        <f t="shared" si="647"/>
        <v>0</v>
      </c>
      <c r="AC1511" s="85">
        <f t="shared" si="647"/>
        <v>0</v>
      </c>
    </row>
    <row r="1512" spans="1:29" x14ac:dyDescent="0.3">
      <c r="A1512" s="67">
        <v>18400</v>
      </c>
      <c r="B1512" s="85">
        <v>32.899999999999977</v>
      </c>
      <c r="C1512" s="85">
        <v>0.51999999999999957</v>
      </c>
      <c r="D1512" s="85">
        <v>-6.5000000000000568</v>
      </c>
      <c r="E1512" s="85">
        <v>-19.5</v>
      </c>
      <c r="F1512" s="85">
        <v>-0.5</v>
      </c>
      <c r="G1512" s="85">
        <v>-0.5</v>
      </c>
      <c r="H1512" s="113"/>
      <c r="P1512" s="21" t="str">
        <f t="shared" si="648"/>
        <v>B</v>
      </c>
      <c r="Q1512" s="85">
        <f t="shared" si="650"/>
        <v>32.899999999999977</v>
      </c>
      <c r="R1512" s="85">
        <f t="shared" si="646"/>
        <v>0.51999999999999957</v>
      </c>
      <c r="S1512" s="85">
        <f t="shared" si="646"/>
        <v>-6.5000000000000568</v>
      </c>
      <c r="T1512" s="85">
        <f t="shared" si="646"/>
        <v>-19.5</v>
      </c>
      <c r="U1512" s="85">
        <f t="shared" si="646"/>
        <v>-0.5</v>
      </c>
      <c r="V1512" s="85">
        <f t="shared" si="646"/>
        <v>-0.5</v>
      </c>
      <c r="W1512" s="33"/>
      <c r="X1512" s="85">
        <f t="shared" si="649"/>
        <v>0</v>
      </c>
      <c r="Y1512" s="85">
        <f t="shared" si="647"/>
        <v>0</v>
      </c>
      <c r="Z1512" s="85">
        <f t="shared" si="647"/>
        <v>0</v>
      </c>
      <c r="AA1512" s="85">
        <f t="shared" si="647"/>
        <v>0</v>
      </c>
      <c r="AB1512" s="85">
        <f t="shared" si="647"/>
        <v>0</v>
      </c>
      <c r="AC1512" s="85">
        <f t="shared" si="647"/>
        <v>0</v>
      </c>
    </row>
    <row r="1513" spans="1:29" x14ac:dyDescent="0.3">
      <c r="A1513" s="68" t="s">
        <v>120</v>
      </c>
      <c r="B1513" s="87">
        <v>114.35</v>
      </c>
      <c r="C1513" s="87">
        <v>7.0000000000000018</v>
      </c>
      <c r="D1513" s="87">
        <v>444.99999999999994</v>
      </c>
      <c r="E1513" s="87">
        <v>98.500000000000171</v>
      </c>
      <c r="F1513" s="87">
        <v>-236.00000000000003</v>
      </c>
      <c r="G1513" s="87">
        <v>-13</v>
      </c>
      <c r="H1513" s="114"/>
      <c r="I1513" s="105">
        <f>Q1513</f>
        <v>165.79999999999998</v>
      </c>
      <c r="J1513" s="105">
        <f>R1513</f>
        <v>3.6199999999999974</v>
      </c>
      <c r="K1513" s="105">
        <f t="shared" ref="K1513:N1513" si="651">S1513</f>
        <v>-34.500000000000114</v>
      </c>
      <c r="L1513" s="105">
        <f t="shared" si="651"/>
        <v>-166.5</v>
      </c>
      <c r="M1513" s="105">
        <f t="shared" si="651"/>
        <v>-21.999999999999989</v>
      </c>
      <c r="N1513" s="105">
        <f t="shared" si="651"/>
        <v>-3.5000000000000036</v>
      </c>
      <c r="P1513" s="21"/>
      <c r="Q1513" s="106">
        <f t="shared" ref="Q1513:V1513" si="652">+SUM(Q1497:Q1512)</f>
        <v>165.79999999999998</v>
      </c>
      <c r="R1513" s="106">
        <f t="shared" si="652"/>
        <v>3.6199999999999974</v>
      </c>
      <c r="S1513" s="106">
        <f t="shared" si="652"/>
        <v>-34.500000000000114</v>
      </c>
      <c r="T1513" s="106">
        <f t="shared" si="652"/>
        <v>-166.5</v>
      </c>
      <c r="U1513" s="106">
        <f t="shared" si="652"/>
        <v>-21.999999999999989</v>
      </c>
      <c r="V1513" s="106">
        <f t="shared" si="652"/>
        <v>-3.5000000000000036</v>
      </c>
      <c r="W1513" s="33"/>
      <c r="X1513" s="33"/>
      <c r="Y1513" s="33"/>
      <c r="Z1513" s="33"/>
      <c r="AA1513" s="33"/>
      <c r="AB1513" s="33"/>
      <c r="AC1513" s="33"/>
    </row>
    <row r="1515" spans="1:29" x14ac:dyDescent="0.3">
      <c r="A1515" s="69" t="s">
        <v>134</v>
      </c>
      <c r="B1515" s="69" t="s">
        <v>135</v>
      </c>
      <c r="C1515" s="69" t="s">
        <v>4</v>
      </c>
      <c r="D1515" s="97"/>
      <c r="E1515" s="97"/>
      <c r="F1515" s="69" t="s">
        <v>136</v>
      </c>
      <c r="G1515" s="69" t="s">
        <v>6</v>
      </c>
      <c r="H1515" s="82"/>
    </row>
    <row r="1516" spans="1:29" x14ac:dyDescent="0.3">
      <c r="A1516" s="94">
        <v>17900.349999999999</v>
      </c>
      <c r="B1516" s="83">
        <v>17900</v>
      </c>
      <c r="C1516" s="95">
        <v>44980</v>
      </c>
      <c r="D1516" s="95"/>
      <c r="E1516" s="33"/>
      <c r="F1516" s="98">
        <v>44963</v>
      </c>
      <c r="G1516" s="96">
        <v>0.64519675925925923</v>
      </c>
      <c r="H1516" s="112"/>
    </row>
    <row r="1517" spans="1:29" x14ac:dyDescent="0.3">
      <c r="A1517" s="91" t="s">
        <v>128</v>
      </c>
      <c r="B1517" s="92" t="s">
        <v>121</v>
      </c>
      <c r="C1517" s="92" t="s">
        <v>122</v>
      </c>
      <c r="D1517" s="92" t="s">
        <v>123</v>
      </c>
      <c r="E1517" s="92" t="s">
        <v>124</v>
      </c>
      <c r="F1517" s="92" t="s">
        <v>125</v>
      </c>
      <c r="G1517" s="92" t="s">
        <v>126</v>
      </c>
      <c r="H1517" s="92"/>
    </row>
    <row r="1518" spans="1:29" x14ac:dyDescent="0.3">
      <c r="A1518" s="68" t="s">
        <v>44</v>
      </c>
      <c r="B1518" s="68" t="s">
        <v>33</v>
      </c>
      <c r="C1518" s="68" t="s">
        <v>32</v>
      </c>
      <c r="D1518" s="68" t="s">
        <v>113</v>
      </c>
      <c r="E1518" s="68" t="s">
        <v>115</v>
      </c>
      <c r="F1518" s="68" t="s">
        <v>112</v>
      </c>
      <c r="G1518" s="68" t="s">
        <v>114</v>
      </c>
      <c r="H1518" s="82"/>
      <c r="P1518" s="21"/>
      <c r="Q1518" s="106">
        <f>+SUM(Q1519:Q1534)</f>
        <v>-133.09999999999985</v>
      </c>
      <c r="R1518" s="106">
        <f t="shared" ref="R1518:V1518" si="653">+SUM(R1519:R1534)</f>
        <v>1.7399999999999984</v>
      </c>
      <c r="S1518" s="106">
        <f t="shared" si="653"/>
        <v>242.5</v>
      </c>
      <c r="T1518" s="106">
        <f t="shared" si="653"/>
        <v>83.999999999999886</v>
      </c>
      <c r="U1518" s="106">
        <f t="shared" si="653"/>
        <v>-75.000000000000057</v>
      </c>
      <c r="V1518" s="106">
        <f t="shared" si="653"/>
        <v>-8</v>
      </c>
      <c r="W1518" s="33"/>
      <c r="X1518" s="33"/>
      <c r="Y1518" s="33"/>
      <c r="Z1518" s="33"/>
      <c r="AA1518" s="33"/>
      <c r="AB1518" s="33"/>
      <c r="AC1518" s="33"/>
    </row>
    <row r="1519" spans="1:29" x14ac:dyDescent="0.3">
      <c r="A1519" s="67">
        <v>17400</v>
      </c>
      <c r="B1519" s="85">
        <v>-36.549999999999955</v>
      </c>
      <c r="C1519" s="85">
        <v>-0.12999999999999901</v>
      </c>
      <c r="D1519" s="85">
        <v>38</v>
      </c>
      <c r="E1519" s="85">
        <v>25.499999999999972</v>
      </c>
      <c r="F1519" s="85">
        <v>-8.5</v>
      </c>
      <c r="G1519" s="85">
        <v>-0.5</v>
      </c>
      <c r="H1519" s="113"/>
      <c r="I1519" s="105">
        <f t="shared" ref="I1519:N1519" si="654">Q1518</f>
        <v>-133.09999999999985</v>
      </c>
      <c r="J1519" s="105">
        <f t="shared" si="654"/>
        <v>1.7399999999999984</v>
      </c>
      <c r="K1519" s="105">
        <f t="shared" si="654"/>
        <v>242.5</v>
      </c>
      <c r="L1519" s="105">
        <f t="shared" si="654"/>
        <v>83.999999999999886</v>
      </c>
      <c r="M1519" s="105">
        <f t="shared" si="654"/>
        <v>-75.000000000000057</v>
      </c>
      <c r="N1519" s="105">
        <f t="shared" si="654"/>
        <v>-8</v>
      </c>
      <c r="P1519" s="21" t="str">
        <f>IF(A1519&gt;=$B$1516,"A","B")</f>
        <v>B</v>
      </c>
      <c r="Q1519" s="85">
        <f t="shared" ref="Q1519:V1534" si="655">IF($P1519="B",B1519,0)</f>
        <v>-36.549999999999955</v>
      </c>
      <c r="R1519" s="85">
        <f t="shared" si="655"/>
        <v>-0.12999999999999901</v>
      </c>
      <c r="S1519" s="85">
        <f t="shared" si="655"/>
        <v>38</v>
      </c>
      <c r="T1519" s="85">
        <f t="shared" si="655"/>
        <v>25.499999999999972</v>
      </c>
      <c r="U1519" s="85">
        <f t="shared" si="655"/>
        <v>-8.5</v>
      </c>
      <c r="V1519" s="85">
        <f t="shared" si="655"/>
        <v>-0.5</v>
      </c>
      <c r="W1519" s="33"/>
      <c r="X1519" s="85">
        <f>IF($P1519="A",B1519,0)</f>
        <v>0</v>
      </c>
      <c r="Y1519" s="85">
        <f t="shared" ref="Y1519:AC1534" si="656">IF($P1519="A",C1519,0)</f>
        <v>0</v>
      </c>
      <c r="Z1519" s="85">
        <f t="shared" si="656"/>
        <v>0</v>
      </c>
      <c r="AA1519" s="85">
        <f t="shared" si="656"/>
        <v>0</v>
      </c>
      <c r="AB1519" s="85">
        <f t="shared" si="656"/>
        <v>0</v>
      </c>
      <c r="AC1519" s="85">
        <f t="shared" si="656"/>
        <v>0</v>
      </c>
    </row>
    <row r="1520" spans="1:29" x14ac:dyDescent="0.3">
      <c r="A1520" s="67">
        <v>17500</v>
      </c>
      <c r="B1520" s="85">
        <v>-29.549999999999955</v>
      </c>
      <c r="C1520" s="85">
        <v>0.50999999999999979</v>
      </c>
      <c r="D1520" s="85">
        <v>66</v>
      </c>
      <c r="E1520" s="85">
        <v>29.500000000000028</v>
      </c>
      <c r="F1520" s="85">
        <v>-23.5</v>
      </c>
      <c r="G1520" s="85">
        <v>-1.5</v>
      </c>
      <c r="H1520" s="113"/>
      <c r="P1520" s="21" t="str">
        <f t="shared" ref="P1520:P1534" si="657">IF(A1520&gt;=$B$1516,"A","B")</f>
        <v>B</v>
      </c>
      <c r="Q1520" s="85">
        <f t="shared" si="655"/>
        <v>-29.549999999999955</v>
      </c>
      <c r="R1520" s="85">
        <f t="shared" si="655"/>
        <v>0.50999999999999979</v>
      </c>
      <c r="S1520" s="85">
        <f t="shared" si="655"/>
        <v>66</v>
      </c>
      <c r="T1520" s="85">
        <f t="shared" si="655"/>
        <v>29.500000000000028</v>
      </c>
      <c r="U1520" s="85">
        <f t="shared" si="655"/>
        <v>-23.5</v>
      </c>
      <c r="V1520" s="85">
        <f t="shared" si="655"/>
        <v>-1.5</v>
      </c>
      <c r="W1520" s="33"/>
      <c r="X1520" s="85">
        <f t="shared" ref="X1520:X1534" si="658">IF($P1520="A",B1520,0)</f>
        <v>0</v>
      </c>
      <c r="Y1520" s="85">
        <f t="shared" si="656"/>
        <v>0</v>
      </c>
      <c r="Z1520" s="85">
        <f t="shared" si="656"/>
        <v>0</v>
      </c>
      <c r="AA1520" s="85">
        <f t="shared" si="656"/>
        <v>0</v>
      </c>
      <c r="AB1520" s="85">
        <f t="shared" si="656"/>
        <v>0</v>
      </c>
      <c r="AC1520" s="85">
        <f t="shared" si="656"/>
        <v>0</v>
      </c>
    </row>
    <row r="1521" spans="1:29" x14ac:dyDescent="0.3">
      <c r="A1521" s="67">
        <v>17600</v>
      </c>
      <c r="B1521" s="85">
        <v>-30.699999999999989</v>
      </c>
      <c r="C1521" s="85">
        <v>3.9999999999999147E-2</v>
      </c>
      <c r="D1521" s="85">
        <v>48.5</v>
      </c>
      <c r="E1521" s="85">
        <v>27.999999999999943</v>
      </c>
      <c r="F1521" s="85">
        <v>-9.5</v>
      </c>
      <c r="G1521" s="85">
        <v>-1.5</v>
      </c>
      <c r="H1521" s="113"/>
      <c r="P1521" s="21" t="str">
        <f t="shared" si="657"/>
        <v>B</v>
      </c>
      <c r="Q1521" s="85">
        <f t="shared" si="655"/>
        <v>-30.699999999999989</v>
      </c>
      <c r="R1521" s="85">
        <f t="shared" si="655"/>
        <v>3.9999999999999147E-2</v>
      </c>
      <c r="S1521" s="85">
        <f t="shared" si="655"/>
        <v>48.5</v>
      </c>
      <c r="T1521" s="85">
        <f t="shared" si="655"/>
        <v>27.999999999999943</v>
      </c>
      <c r="U1521" s="85">
        <f t="shared" si="655"/>
        <v>-9.5</v>
      </c>
      <c r="V1521" s="85">
        <f t="shared" si="655"/>
        <v>-1.5</v>
      </c>
      <c r="W1521" s="33"/>
      <c r="X1521" s="85">
        <f t="shared" si="658"/>
        <v>0</v>
      </c>
      <c r="Y1521" s="85">
        <f t="shared" si="656"/>
        <v>0</v>
      </c>
      <c r="Z1521" s="85">
        <f t="shared" si="656"/>
        <v>0</v>
      </c>
      <c r="AA1521" s="85">
        <f t="shared" si="656"/>
        <v>0</v>
      </c>
      <c r="AB1521" s="85">
        <f t="shared" si="656"/>
        <v>0</v>
      </c>
      <c r="AC1521" s="85">
        <f t="shared" si="656"/>
        <v>0</v>
      </c>
    </row>
    <row r="1522" spans="1:29" x14ac:dyDescent="0.3">
      <c r="A1522" s="67">
        <v>17700</v>
      </c>
      <c r="B1522" s="85">
        <v>-20.549999999999955</v>
      </c>
      <c r="C1522" s="85">
        <v>0.64999999999999858</v>
      </c>
      <c r="D1522" s="85">
        <v>54</v>
      </c>
      <c r="E1522" s="85">
        <v>9.5</v>
      </c>
      <c r="F1522" s="85">
        <v>-19.5</v>
      </c>
      <c r="G1522" s="85">
        <v>-2.5</v>
      </c>
      <c r="H1522" s="113"/>
      <c r="P1522" s="21" t="str">
        <f t="shared" si="657"/>
        <v>B</v>
      </c>
      <c r="Q1522" s="85">
        <f t="shared" si="655"/>
        <v>-20.549999999999955</v>
      </c>
      <c r="R1522" s="85">
        <f t="shared" si="655"/>
        <v>0.64999999999999858</v>
      </c>
      <c r="S1522" s="85">
        <f t="shared" si="655"/>
        <v>54</v>
      </c>
      <c r="T1522" s="85">
        <f t="shared" si="655"/>
        <v>9.5</v>
      </c>
      <c r="U1522" s="85">
        <f t="shared" si="655"/>
        <v>-19.5</v>
      </c>
      <c r="V1522" s="85">
        <f t="shared" si="655"/>
        <v>-2.5</v>
      </c>
      <c r="W1522" s="33"/>
      <c r="X1522" s="85">
        <f t="shared" si="658"/>
        <v>0</v>
      </c>
      <c r="Y1522" s="85">
        <f t="shared" si="656"/>
        <v>0</v>
      </c>
      <c r="Z1522" s="85">
        <f t="shared" si="656"/>
        <v>0</v>
      </c>
      <c r="AA1522" s="85">
        <f t="shared" si="656"/>
        <v>0</v>
      </c>
      <c r="AB1522" s="85">
        <f t="shared" si="656"/>
        <v>0</v>
      </c>
      <c r="AC1522" s="85">
        <f t="shared" si="656"/>
        <v>0</v>
      </c>
    </row>
    <row r="1523" spans="1:29" x14ac:dyDescent="0.3">
      <c r="A1523" s="67">
        <v>17800</v>
      </c>
      <c r="B1523" s="85">
        <v>-15.75</v>
      </c>
      <c r="C1523" s="85">
        <v>0.66999999999999993</v>
      </c>
      <c r="D1523" s="85">
        <v>36</v>
      </c>
      <c r="E1523" s="85">
        <v>-8.5000000000000568</v>
      </c>
      <c r="F1523" s="85">
        <v>-14.000000000000057</v>
      </c>
      <c r="G1523" s="85">
        <v>-2</v>
      </c>
      <c r="H1523" s="113"/>
      <c r="P1523" s="21" t="str">
        <f t="shared" si="657"/>
        <v>B</v>
      </c>
      <c r="Q1523" s="85">
        <f t="shared" si="655"/>
        <v>-15.75</v>
      </c>
      <c r="R1523" s="85">
        <f t="shared" si="655"/>
        <v>0.66999999999999993</v>
      </c>
      <c r="S1523" s="85">
        <f t="shared" si="655"/>
        <v>36</v>
      </c>
      <c r="T1523" s="85">
        <f t="shared" si="655"/>
        <v>-8.5000000000000568</v>
      </c>
      <c r="U1523" s="85">
        <f t="shared" si="655"/>
        <v>-14.000000000000057</v>
      </c>
      <c r="V1523" s="85">
        <f t="shared" si="655"/>
        <v>-2</v>
      </c>
      <c r="W1523" s="33"/>
      <c r="X1523" s="85">
        <f t="shared" si="658"/>
        <v>0</v>
      </c>
      <c r="Y1523" s="85">
        <f t="shared" si="656"/>
        <v>0</v>
      </c>
      <c r="Z1523" s="85">
        <f t="shared" si="656"/>
        <v>0</v>
      </c>
      <c r="AA1523" s="85">
        <f t="shared" si="656"/>
        <v>0</v>
      </c>
      <c r="AB1523" s="85">
        <f t="shared" si="656"/>
        <v>0</v>
      </c>
      <c r="AC1523" s="85">
        <f t="shared" si="656"/>
        <v>0</v>
      </c>
    </row>
    <row r="1524" spans="1:29" x14ac:dyDescent="0.3">
      <c r="A1524" s="67">
        <v>17900</v>
      </c>
      <c r="B1524" s="85">
        <v>-9.9499999999999886</v>
      </c>
      <c r="C1524" s="85">
        <v>0.76999999999999957</v>
      </c>
      <c r="D1524" s="85">
        <v>15</v>
      </c>
      <c r="E1524" s="85">
        <v>-30.5</v>
      </c>
      <c r="F1524" s="85">
        <v>-9</v>
      </c>
      <c r="G1524" s="85">
        <v>-2.4999999999999964</v>
      </c>
      <c r="H1524" s="113"/>
      <c r="P1524" s="21" t="str">
        <f t="shared" si="657"/>
        <v>A</v>
      </c>
      <c r="Q1524" s="85">
        <f>IF($P1524="B",B1524,0)</f>
        <v>0</v>
      </c>
      <c r="R1524" s="85">
        <f t="shared" si="655"/>
        <v>0</v>
      </c>
      <c r="S1524" s="85">
        <f t="shared" si="655"/>
        <v>0</v>
      </c>
      <c r="T1524" s="85">
        <f t="shared" si="655"/>
        <v>0</v>
      </c>
      <c r="U1524" s="85">
        <f t="shared" si="655"/>
        <v>0</v>
      </c>
      <c r="V1524" s="85">
        <f t="shared" si="655"/>
        <v>0</v>
      </c>
      <c r="W1524" s="33"/>
      <c r="X1524" s="85">
        <f t="shared" si="658"/>
        <v>-9.9499999999999886</v>
      </c>
      <c r="Y1524" s="85">
        <f t="shared" si="656"/>
        <v>0.76999999999999957</v>
      </c>
      <c r="Z1524" s="85">
        <f t="shared" si="656"/>
        <v>15</v>
      </c>
      <c r="AA1524" s="85">
        <f t="shared" si="656"/>
        <v>-30.5</v>
      </c>
      <c r="AB1524" s="85">
        <f t="shared" si="656"/>
        <v>-9</v>
      </c>
      <c r="AC1524" s="85">
        <f t="shared" si="656"/>
        <v>-2.4999999999999964</v>
      </c>
    </row>
    <row r="1525" spans="1:29" x14ac:dyDescent="0.3">
      <c r="A1525" s="67">
        <v>18000</v>
      </c>
      <c r="B1525" s="85">
        <v>-7.2000000000000028</v>
      </c>
      <c r="C1525" s="85">
        <v>0.67999999999999972</v>
      </c>
      <c r="D1525" s="85">
        <v>-3</v>
      </c>
      <c r="E1525" s="85">
        <v>-41</v>
      </c>
      <c r="F1525" s="85">
        <v>-1.5</v>
      </c>
      <c r="G1525" s="85">
        <v>-2</v>
      </c>
      <c r="H1525" s="113"/>
      <c r="P1525" s="21" t="str">
        <f t="shared" si="657"/>
        <v>A</v>
      </c>
      <c r="Q1525" s="85">
        <f t="shared" ref="Q1525:Q1534" si="659">IF($P1525="B",B1525,0)</f>
        <v>0</v>
      </c>
      <c r="R1525" s="85">
        <f t="shared" si="655"/>
        <v>0</v>
      </c>
      <c r="S1525" s="85">
        <f t="shared" si="655"/>
        <v>0</v>
      </c>
      <c r="T1525" s="85">
        <f t="shared" si="655"/>
        <v>0</v>
      </c>
      <c r="U1525" s="85">
        <f t="shared" si="655"/>
        <v>0</v>
      </c>
      <c r="V1525" s="85">
        <f t="shared" si="655"/>
        <v>0</v>
      </c>
      <c r="W1525" s="33"/>
      <c r="X1525" s="85">
        <f t="shared" si="658"/>
        <v>-7.2000000000000028</v>
      </c>
      <c r="Y1525" s="85">
        <f t="shared" si="656"/>
        <v>0.67999999999999972</v>
      </c>
      <c r="Z1525" s="85">
        <f t="shared" si="656"/>
        <v>-3</v>
      </c>
      <c r="AA1525" s="85">
        <f t="shared" si="656"/>
        <v>-41</v>
      </c>
      <c r="AB1525" s="85">
        <f t="shared" si="656"/>
        <v>-1.5</v>
      </c>
      <c r="AC1525" s="85">
        <f t="shared" si="656"/>
        <v>-2</v>
      </c>
    </row>
    <row r="1526" spans="1:29" x14ac:dyDescent="0.3">
      <c r="A1526" s="67">
        <v>18100</v>
      </c>
      <c r="B1526" s="85">
        <v>-6.2999999999999972</v>
      </c>
      <c r="C1526" s="85">
        <v>0.48000000000000043</v>
      </c>
      <c r="D1526" s="85">
        <v>-16.5</v>
      </c>
      <c r="E1526" s="85">
        <v>-41.499999999999943</v>
      </c>
      <c r="F1526" s="85">
        <v>7.5</v>
      </c>
      <c r="G1526" s="85">
        <v>-2</v>
      </c>
      <c r="H1526" s="113"/>
      <c r="P1526" s="21" t="str">
        <f t="shared" si="657"/>
        <v>A</v>
      </c>
      <c r="Q1526" s="85">
        <f t="shared" si="659"/>
        <v>0</v>
      </c>
      <c r="R1526" s="85">
        <f t="shared" si="655"/>
        <v>0</v>
      </c>
      <c r="S1526" s="85">
        <f t="shared" si="655"/>
        <v>0</v>
      </c>
      <c r="T1526" s="85">
        <f t="shared" si="655"/>
        <v>0</v>
      </c>
      <c r="U1526" s="85">
        <f t="shared" si="655"/>
        <v>0</v>
      </c>
      <c r="V1526" s="85">
        <f t="shared" si="655"/>
        <v>0</v>
      </c>
      <c r="W1526" s="33"/>
      <c r="X1526" s="85">
        <f t="shared" si="658"/>
        <v>-6.2999999999999972</v>
      </c>
      <c r="Y1526" s="85">
        <f t="shared" si="656"/>
        <v>0.48000000000000043</v>
      </c>
      <c r="Z1526" s="85">
        <f t="shared" si="656"/>
        <v>-16.5</v>
      </c>
      <c r="AA1526" s="85">
        <f t="shared" si="656"/>
        <v>-41.499999999999943</v>
      </c>
      <c r="AB1526" s="85">
        <f t="shared" si="656"/>
        <v>7.5</v>
      </c>
      <c r="AC1526" s="85">
        <f t="shared" si="656"/>
        <v>-2</v>
      </c>
    </row>
    <row r="1527" spans="1:29" x14ac:dyDescent="0.3">
      <c r="A1527" s="67">
        <v>18200</v>
      </c>
      <c r="B1527" s="85">
        <v>-4.1499999999999986</v>
      </c>
      <c r="C1527" s="85">
        <v>0.44000000000000128</v>
      </c>
      <c r="D1527" s="85">
        <v>-23.5</v>
      </c>
      <c r="E1527" s="85">
        <v>-41.999999999999943</v>
      </c>
      <c r="F1527" s="85">
        <v>10</v>
      </c>
      <c r="G1527" s="85">
        <v>-1.5</v>
      </c>
      <c r="H1527" s="113"/>
      <c r="P1527" s="21" t="str">
        <f t="shared" si="657"/>
        <v>A</v>
      </c>
      <c r="Q1527" s="85">
        <f t="shared" si="659"/>
        <v>0</v>
      </c>
      <c r="R1527" s="85">
        <f t="shared" si="655"/>
        <v>0</v>
      </c>
      <c r="S1527" s="85">
        <f t="shared" si="655"/>
        <v>0</v>
      </c>
      <c r="T1527" s="85">
        <f t="shared" si="655"/>
        <v>0</v>
      </c>
      <c r="U1527" s="85">
        <f t="shared" si="655"/>
        <v>0</v>
      </c>
      <c r="V1527" s="85">
        <f t="shared" si="655"/>
        <v>0</v>
      </c>
      <c r="W1527" s="33"/>
      <c r="X1527" s="85">
        <f t="shared" si="658"/>
        <v>-4.1499999999999986</v>
      </c>
      <c r="Y1527" s="85">
        <f t="shared" si="656"/>
        <v>0.44000000000000128</v>
      </c>
      <c r="Z1527" s="85">
        <f t="shared" si="656"/>
        <v>-23.5</v>
      </c>
      <c r="AA1527" s="85">
        <f t="shared" si="656"/>
        <v>-41.999999999999943</v>
      </c>
      <c r="AB1527" s="85">
        <f t="shared" si="656"/>
        <v>10</v>
      </c>
      <c r="AC1527" s="85">
        <f t="shared" si="656"/>
        <v>-1.5</v>
      </c>
    </row>
    <row r="1528" spans="1:29" x14ac:dyDescent="0.3">
      <c r="A1528" s="67">
        <v>18300</v>
      </c>
      <c r="B1528" s="85">
        <v>-2.75</v>
      </c>
      <c r="C1528" s="85">
        <v>0.35999999999999943</v>
      </c>
      <c r="D1528" s="85">
        <v>-25</v>
      </c>
      <c r="E1528" s="85">
        <v>-37</v>
      </c>
      <c r="F1528" s="85">
        <v>11</v>
      </c>
      <c r="G1528" s="85">
        <v>-1</v>
      </c>
      <c r="H1528" s="113"/>
      <c r="P1528" s="21" t="str">
        <f t="shared" si="657"/>
        <v>A</v>
      </c>
      <c r="Q1528" s="85">
        <f t="shared" si="659"/>
        <v>0</v>
      </c>
      <c r="R1528" s="85">
        <f t="shared" si="655"/>
        <v>0</v>
      </c>
      <c r="S1528" s="85">
        <f t="shared" si="655"/>
        <v>0</v>
      </c>
      <c r="T1528" s="85">
        <f t="shared" si="655"/>
        <v>0</v>
      </c>
      <c r="U1528" s="85">
        <f t="shared" si="655"/>
        <v>0</v>
      </c>
      <c r="V1528" s="85">
        <f t="shared" si="655"/>
        <v>0</v>
      </c>
      <c r="W1528" s="33"/>
      <c r="X1528" s="85">
        <f t="shared" si="658"/>
        <v>-2.75</v>
      </c>
      <c r="Y1528" s="85">
        <f t="shared" si="656"/>
        <v>0.35999999999999943</v>
      </c>
      <c r="Z1528" s="85">
        <f t="shared" si="656"/>
        <v>-25</v>
      </c>
      <c r="AA1528" s="85">
        <f t="shared" si="656"/>
        <v>-37</v>
      </c>
      <c r="AB1528" s="85">
        <f t="shared" si="656"/>
        <v>11</v>
      </c>
      <c r="AC1528" s="85">
        <f t="shared" si="656"/>
        <v>-1</v>
      </c>
    </row>
    <row r="1529" spans="1:29" x14ac:dyDescent="0.3">
      <c r="A1529" s="67">
        <v>18400</v>
      </c>
      <c r="B1529" s="85">
        <v>1.5500000000000007</v>
      </c>
      <c r="C1529" s="85">
        <v>0.8100000000000005</v>
      </c>
      <c r="D1529" s="85">
        <v>1</v>
      </c>
      <c r="E1529" s="85">
        <v>-23.500000000000028</v>
      </c>
      <c r="F1529" s="85">
        <v>-7</v>
      </c>
      <c r="G1529" s="85">
        <v>0</v>
      </c>
      <c r="H1529" s="113"/>
      <c r="P1529" s="21" t="str">
        <f t="shared" si="657"/>
        <v>A</v>
      </c>
      <c r="Q1529" s="85">
        <f t="shared" si="659"/>
        <v>0</v>
      </c>
      <c r="R1529" s="85">
        <f t="shared" si="655"/>
        <v>0</v>
      </c>
      <c r="S1529" s="85">
        <f t="shared" si="655"/>
        <v>0</v>
      </c>
      <c r="T1529" s="85">
        <f t="shared" si="655"/>
        <v>0</v>
      </c>
      <c r="U1529" s="85">
        <f t="shared" si="655"/>
        <v>0</v>
      </c>
      <c r="V1529" s="85">
        <f t="shared" si="655"/>
        <v>0</v>
      </c>
      <c r="W1529" s="33"/>
      <c r="X1529" s="85">
        <f t="shared" si="658"/>
        <v>1.5500000000000007</v>
      </c>
      <c r="Y1529" s="85">
        <f t="shared" si="656"/>
        <v>0.8100000000000005</v>
      </c>
      <c r="Z1529" s="85">
        <f t="shared" si="656"/>
        <v>1</v>
      </c>
      <c r="AA1529" s="85">
        <f t="shared" si="656"/>
        <v>-23.500000000000028</v>
      </c>
      <c r="AB1529" s="85">
        <f t="shared" si="656"/>
        <v>-7</v>
      </c>
      <c r="AC1529" s="85">
        <f t="shared" si="656"/>
        <v>0</v>
      </c>
    </row>
    <row r="1530" spans="1:29" x14ac:dyDescent="0.3">
      <c r="A1530" s="67">
        <v>18500</v>
      </c>
      <c r="B1530" s="85">
        <v>2.3000000000000007</v>
      </c>
      <c r="C1530" s="85">
        <v>0.96000000000000085</v>
      </c>
      <c r="D1530" s="85">
        <v>15.5</v>
      </c>
      <c r="E1530" s="85">
        <v>-8.0000000000000284</v>
      </c>
      <c r="F1530" s="85">
        <v>-14</v>
      </c>
      <c r="G1530" s="85">
        <v>0.49999999999999956</v>
      </c>
      <c r="H1530" s="113"/>
      <c r="P1530" s="21" t="str">
        <f t="shared" si="657"/>
        <v>A</v>
      </c>
      <c r="Q1530" s="85">
        <f t="shared" si="659"/>
        <v>0</v>
      </c>
      <c r="R1530" s="85">
        <f t="shared" si="655"/>
        <v>0</v>
      </c>
      <c r="S1530" s="85">
        <f t="shared" si="655"/>
        <v>0</v>
      </c>
      <c r="T1530" s="85">
        <f t="shared" si="655"/>
        <v>0</v>
      </c>
      <c r="U1530" s="85">
        <f t="shared" si="655"/>
        <v>0</v>
      </c>
      <c r="V1530" s="85">
        <f t="shared" si="655"/>
        <v>0</v>
      </c>
      <c r="W1530" s="33"/>
      <c r="X1530" s="85">
        <f t="shared" si="658"/>
        <v>2.3000000000000007</v>
      </c>
      <c r="Y1530" s="85">
        <f t="shared" si="656"/>
        <v>0.96000000000000085</v>
      </c>
      <c r="Z1530" s="85">
        <f t="shared" si="656"/>
        <v>15.5</v>
      </c>
      <c r="AA1530" s="85">
        <f t="shared" si="656"/>
        <v>-8.0000000000000284</v>
      </c>
      <c r="AB1530" s="85">
        <f t="shared" si="656"/>
        <v>-14</v>
      </c>
      <c r="AC1530" s="85">
        <f t="shared" si="656"/>
        <v>0.49999999999999956</v>
      </c>
    </row>
    <row r="1531" spans="1:29" x14ac:dyDescent="0.3">
      <c r="A1531" s="67">
        <v>18600</v>
      </c>
      <c r="B1531" s="85">
        <v>0.90000000000000036</v>
      </c>
      <c r="C1531" s="85">
        <v>0.70999999999999908</v>
      </c>
      <c r="D1531" s="85">
        <v>8</v>
      </c>
      <c r="E1531" s="85">
        <v>-4.0000000000000142</v>
      </c>
      <c r="F1531" s="85">
        <v>-6.5</v>
      </c>
      <c r="G1531" s="85">
        <v>0.5</v>
      </c>
      <c r="H1531" s="113"/>
      <c r="P1531" s="21" t="str">
        <f t="shared" si="657"/>
        <v>A</v>
      </c>
      <c r="Q1531" s="85">
        <f t="shared" si="659"/>
        <v>0</v>
      </c>
      <c r="R1531" s="85">
        <f t="shared" si="655"/>
        <v>0</v>
      </c>
      <c r="S1531" s="85">
        <f t="shared" si="655"/>
        <v>0</v>
      </c>
      <c r="T1531" s="85">
        <f t="shared" si="655"/>
        <v>0</v>
      </c>
      <c r="U1531" s="85">
        <f t="shared" si="655"/>
        <v>0</v>
      </c>
      <c r="V1531" s="85">
        <f t="shared" si="655"/>
        <v>0</v>
      </c>
      <c r="W1531" s="33"/>
      <c r="X1531" s="85">
        <f t="shared" si="658"/>
        <v>0.90000000000000036</v>
      </c>
      <c r="Y1531" s="85">
        <f t="shared" si="656"/>
        <v>0.70999999999999908</v>
      </c>
      <c r="Z1531" s="85">
        <f t="shared" si="656"/>
        <v>8</v>
      </c>
      <c r="AA1531" s="85">
        <f t="shared" si="656"/>
        <v>-4.0000000000000142</v>
      </c>
      <c r="AB1531" s="85">
        <f t="shared" si="656"/>
        <v>-6.5</v>
      </c>
      <c r="AC1531" s="85">
        <f t="shared" si="656"/>
        <v>0.5</v>
      </c>
    </row>
    <row r="1532" spans="1:29" x14ac:dyDescent="0.3">
      <c r="A1532" s="67">
        <v>18700</v>
      </c>
      <c r="B1532" s="85">
        <v>0.59999999999999964</v>
      </c>
      <c r="C1532" s="85">
        <v>0.64000000000000057</v>
      </c>
      <c r="D1532" s="85">
        <v>6.5</v>
      </c>
      <c r="E1532" s="85">
        <v>-1.4999999999999858</v>
      </c>
      <c r="F1532" s="85">
        <v>-4.9999999999999929</v>
      </c>
      <c r="G1532" s="85">
        <v>0</v>
      </c>
      <c r="H1532" s="113"/>
      <c r="P1532" s="21" t="str">
        <f t="shared" si="657"/>
        <v>A</v>
      </c>
      <c r="Q1532" s="85">
        <f t="shared" si="659"/>
        <v>0</v>
      </c>
      <c r="R1532" s="85">
        <f t="shared" si="655"/>
        <v>0</v>
      </c>
      <c r="S1532" s="85">
        <f t="shared" si="655"/>
        <v>0</v>
      </c>
      <c r="T1532" s="85">
        <f t="shared" si="655"/>
        <v>0</v>
      </c>
      <c r="U1532" s="85">
        <f t="shared" si="655"/>
        <v>0</v>
      </c>
      <c r="V1532" s="85">
        <f t="shared" si="655"/>
        <v>0</v>
      </c>
      <c r="W1532" s="33"/>
      <c r="X1532" s="85">
        <f t="shared" si="658"/>
        <v>0.59999999999999964</v>
      </c>
      <c r="Y1532" s="85">
        <f t="shared" si="656"/>
        <v>0.64000000000000057</v>
      </c>
      <c r="Z1532" s="85">
        <f t="shared" si="656"/>
        <v>6.5</v>
      </c>
      <c r="AA1532" s="85">
        <f t="shared" si="656"/>
        <v>-1.4999999999999858</v>
      </c>
      <c r="AB1532" s="85">
        <f t="shared" si="656"/>
        <v>-4.9999999999999929</v>
      </c>
      <c r="AC1532" s="85">
        <f t="shared" si="656"/>
        <v>0</v>
      </c>
    </row>
    <row r="1533" spans="1:29" x14ac:dyDescent="0.3">
      <c r="A1533" s="67">
        <v>18800</v>
      </c>
      <c r="B1533" s="85">
        <v>1.0500000000000003</v>
      </c>
      <c r="C1533" s="85">
        <v>0.89999999999999858</v>
      </c>
      <c r="D1533" s="85">
        <v>15</v>
      </c>
      <c r="E1533" s="85">
        <v>4</v>
      </c>
      <c r="F1533" s="85">
        <v>-9.5</v>
      </c>
      <c r="G1533" s="85">
        <v>0.5</v>
      </c>
      <c r="H1533" s="113"/>
      <c r="P1533" s="21" t="str">
        <f t="shared" si="657"/>
        <v>A</v>
      </c>
      <c r="Q1533" s="85">
        <f t="shared" si="659"/>
        <v>0</v>
      </c>
      <c r="R1533" s="85">
        <f t="shared" si="655"/>
        <v>0</v>
      </c>
      <c r="S1533" s="85">
        <f t="shared" si="655"/>
        <v>0</v>
      </c>
      <c r="T1533" s="85">
        <f t="shared" si="655"/>
        <v>0</v>
      </c>
      <c r="U1533" s="85">
        <f t="shared" si="655"/>
        <v>0</v>
      </c>
      <c r="V1533" s="85">
        <f t="shared" si="655"/>
        <v>0</v>
      </c>
      <c r="W1533" s="33"/>
      <c r="X1533" s="85">
        <f t="shared" si="658"/>
        <v>1.0500000000000003</v>
      </c>
      <c r="Y1533" s="85">
        <f t="shared" si="656"/>
        <v>0.89999999999999858</v>
      </c>
      <c r="Z1533" s="85">
        <f t="shared" si="656"/>
        <v>15</v>
      </c>
      <c r="AA1533" s="85">
        <f t="shared" si="656"/>
        <v>4</v>
      </c>
      <c r="AB1533" s="85">
        <f t="shared" si="656"/>
        <v>-9.5</v>
      </c>
      <c r="AC1533" s="85">
        <f t="shared" si="656"/>
        <v>0.5</v>
      </c>
    </row>
    <row r="1534" spans="1:29" x14ac:dyDescent="0.3">
      <c r="A1534" s="67">
        <v>18900</v>
      </c>
      <c r="B1534" s="85">
        <v>1.1999999999999997</v>
      </c>
      <c r="C1534" s="85">
        <v>1.0299999999999994</v>
      </c>
      <c r="D1534" s="85">
        <v>18</v>
      </c>
      <c r="E1534" s="85">
        <v>6</v>
      </c>
      <c r="F1534" s="85">
        <v>-11.5</v>
      </c>
      <c r="G1534" s="85">
        <v>0</v>
      </c>
      <c r="H1534" s="113"/>
      <c r="P1534" s="21" t="str">
        <f t="shared" si="657"/>
        <v>A</v>
      </c>
      <c r="Q1534" s="85">
        <f t="shared" si="659"/>
        <v>0</v>
      </c>
      <c r="R1534" s="85">
        <f t="shared" si="655"/>
        <v>0</v>
      </c>
      <c r="S1534" s="85">
        <f t="shared" si="655"/>
        <v>0</v>
      </c>
      <c r="T1534" s="85">
        <f t="shared" si="655"/>
        <v>0</v>
      </c>
      <c r="U1534" s="85">
        <f t="shared" si="655"/>
        <v>0</v>
      </c>
      <c r="V1534" s="85">
        <f t="shared" si="655"/>
        <v>0</v>
      </c>
      <c r="W1534" s="33"/>
      <c r="X1534" s="85">
        <f t="shared" si="658"/>
        <v>1.1999999999999997</v>
      </c>
      <c r="Y1534" s="85">
        <f t="shared" si="656"/>
        <v>1.0299999999999994</v>
      </c>
      <c r="Z1534" s="85">
        <f t="shared" si="656"/>
        <v>18</v>
      </c>
      <c r="AA1534" s="85">
        <f t="shared" si="656"/>
        <v>6</v>
      </c>
      <c r="AB1534" s="85">
        <f t="shared" si="656"/>
        <v>-11.5</v>
      </c>
      <c r="AC1534" s="85">
        <f t="shared" si="656"/>
        <v>0</v>
      </c>
    </row>
    <row r="1535" spans="1:29" x14ac:dyDescent="0.3">
      <c r="A1535" s="68" t="s">
        <v>120</v>
      </c>
      <c r="B1535" s="86">
        <v>-38.499999999999986</v>
      </c>
      <c r="C1535" s="86">
        <v>8.4499999999999993</v>
      </c>
      <c r="D1535" s="86">
        <v>47</v>
      </c>
      <c r="E1535" s="86">
        <v>-227.5</v>
      </c>
      <c r="F1535" s="86">
        <v>-49.50000000000005</v>
      </c>
      <c r="G1535" s="86">
        <v>-9.4999999999999964</v>
      </c>
      <c r="H1535" s="89"/>
      <c r="I1535" s="105">
        <f>X1535</f>
        <v>-22.749999999999986</v>
      </c>
      <c r="J1535" s="105">
        <f>Y1535</f>
        <v>7.7799999999999994</v>
      </c>
      <c r="K1535" s="105">
        <f>Z1535</f>
        <v>11</v>
      </c>
      <c r="L1535" s="105">
        <f>AA1535</f>
        <v>-218.99999999999994</v>
      </c>
      <c r="M1535" s="105">
        <f t="shared" ref="M1535:N1535" si="660">AB1535</f>
        <v>-35.499999999999993</v>
      </c>
      <c r="N1535" s="105">
        <f t="shared" si="660"/>
        <v>-7.4999999999999964</v>
      </c>
      <c r="P1535" s="21"/>
      <c r="Q1535" s="33"/>
      <c r="R1535" s="33"/>
      <c r="S1535" s="33"/>
      <c r="T1535" s="33"/>
      <c r="U1535" s="33"/>
      <c r="V1535" s="33"/>
      <c r="W1535" s="33"/>
      <c r="X1535" s="106">
        <f>SUM(X1519:X1534)</f>
        <v>-22.749999999999986</v>
      </c>
      <c r="Y1535" s="106">
        <f t="shared" ref="Y1535:AC1535" si="661">SUM(Y1519:Y1534)</f>
        <v>7.7799999999999994</v>
      </c>
      <c r="Z1535" s="106">
        <f t="shared" si="661"/>
        <v>11</v>
      </c>
      <c r="AA1535" s="106">
        <f t="shared" si="661"/>
        <v>-218.99999999999994</v>
      </c>
      <c r="AB1535" s="106">
        <f t="shared" si="661"/>
        <v>-35.499999999999993</v>
      </c>
      <c r="AC1535" s="106">
        <f t="shared" si="661"/>
        <v>-7.4999999999999964</v>
      </c>
    </row>
    <row r="1536" spans="1:29" x14ac:dyDescent="0.3">
      <c r="A1536" s="82"/>
      <c r="B1536" s="89"/>
      <c r="C1536" s="89"/>
      <c r="D1536" s="89"/>
      <c r="E1536" s="89"/>
      <c r="F1536" s="89"/>
      <c r="G1536" s="89"/>
      <c r="H1536" s="89"/>
      <c r="P1536" s="21"/>
      <c r="Q1536" s="33"/>
      <c r="R1536" s="33"/>
      <c r="S1536" s="33"/>
      <c r="T1536" s="33"/>
      <c r="U1536" s="33"/>
      <c r="V1536" s="33"/>
      <c r="W1536" s="33"/>
      <c r="X1536" s="33"/>
      <c r="Y1536" s="33"/>
      <c r="Z1536" s="33"/>
      <c r="AA1536" s="33"/>
      <c r="AB1536" s="33"/>
      <c r="AC1536" s="33"/>
    </row>
    <row r="1537" spans="1:29" x14ac:dyDescent="0.3">
      <c r="A1537" s="92" t="s">
        <v>128</v>
      </c>
      <c r="B1537" s="92" t="s">
        <v>127</v>
      </c>
      <c r="C1537" s="92" t="s">
        <v>129</v>
      </c>
      <c r="D1537" s="92" t="s">
        <v>130</v>
      </c>
      <c r="E1537" s="92" t="s">
        <v>131</v>
      </c>
      <c r="F1537" s="92" t="s">
        <v>132</v>
      </c>
      <c r="G1537" s="92" t="s">
        <v>133</v>
      </c>
      <c r="H1537" s="92"/>
      <c r="P1537" s="21"/>
      <c r="Q1537" s="33"/>
      <c r="R1537" s="33"/>
      <c r="S1537" s="33"/>
      <c r="T1537" s="33"/>
      <c r="U1537" s="33"/>
      <c r="V1537" s="33"/>
      <c r="W1537" s="33"/>
      <c r="X1537" s="33"/>
      <c r="Y1537" s="33"/>
      <c r="Z1537" s="33"/>
      <c r="AA1537" s="33"/>
      <c r="AB1537" s="33"/>
      <c r="AC1537" s="33"/>
    </row>
    <row r="1538" spans="1:29" x14ac:dyDescent="0.3">
      <c r="A1538" s="68" t="s">
        <v>44</v>
      </c>
      <c r="B1538" s="68" t="s">
        <v>36</v>
      </c>
      <c r="C1538" s="68" t="s">
        <v>37</v>
      </c>
      <c r="D1538" s="68" t="s">
        <v>118</v>
      </c>
      <c r="E1538" s="68" t="s">
        <v>116</v>
      </c>
      <c r="F1538" s="68" t="s">
        <v>119</v>
      </c>
      <c r="G1538" s="68" t="s">
        <v>117</v>
      </c>
      <c r="H1538" s="82"/>
      <c r="P1538" s="21"/>
      <c r="Q1538" s="33"/>
      <c r="R1538" s="33"/>
      <c r="S1538" s="33"/>
      <c r="T1538" s="33"/>
      <c r="U1538" s="33"/>
      <c r="V1538" s="33"/>
      <c r="W1538" s="33"/>
      <c r="X1538" s="106">
        <f t="shared" ref="X1538:AC1538" si="662">SUM(X1539:X1554)</f>
        <v>173</v>
      </c>
      <c r="Y1538" s="106">
        <f t="shared" si="662"/>
        <v>9.7200000000000042</v>
      </c>
      <c r="Z1538" s="106">
        <f t="shared" si="662"/>
        <v>548</v>
      </c>
      <c r="AA1538" s="106">
        <f t="shared" si="662"/>
        <v>80.000000000000114</v>
      </c>
      <c r="AB1538" s="106">
        <f t="shared" si="662"/>
        <v>-308</v>
      </c>
      <c r="AC1538" s="106">
        <f t="shared" si="662"/>
        <v>-17</v>
      </c>
    </row>
    <row r="1539" spans="1:29" x14ac:dyDescent="0.3">
      <c r="A1539" s="67">
        <v>16900</v>
      </c>
      <c r="B1539" s="85">
        <v>3.7499999999999991</v>
      </c>
      <c r="C1539" s="85">
        <v>0.59999999999999787</v>
      </c>
      <c r="D1539" s="85">
        <v>37.5</v>
      </c>
      <c r="E1539" s="85">
        <v>13.999999999999986</v>
      </c>
      <c r="F1539" s="85">
        <v>-22</v>
      </c>
      <c r="G1539" s="85">
        <v>-0.5</v>
      </c>
      <c r="H1539" s="113"/>
      <c r="I1539" s="105">
        <f>X1538</f>
        <v>173</v>
      </c>
      <c r="J1539" s="105">
        <f>Y1538</f>
        <v>9.7200000000000042</v>
      </c>
      <c r="K1539" s="105">
        <f t="shared" ref="K1539:N1539" si="663">Z1538</f>
        <v>548</v>
      </c>
      <c r="L1539" s="105">
        <f t="shared" si="663"/>
        <v>80.000000000000114</v>
      </c>
      <c r="M1539" s="105">
        <f t="shared" si="663"/>
        <v>-308</v>
      </c>
      <c r="N1539" s="105">
        <f t="shared" si="663"/>
        <v>-17</v>
      </c>
      <c r="P1539" s="21" t="str">
        <f>IF(A1539&lt;=$B$1516,"A","B")</f>
        <v>A</v>
      </c>
      <c r="Q1539" s="85">
        <f t="shared" ref="Q1539:V1554" si="664">IF($P1539="B",B1539,0)</f>
        <v>0</v>
      </c>
      <c r="R1539" s="85">
        <f t="shared" si="664"/>
        <v>0</v>
      </c>
      <c r="S1539" s="85">
        <f t="shared" si="664"/>
        <v>0</v>
      </c>
      <c r="T1539" s="85">
        <f t="shared" si="664"/>
        <v>0</v>
      </c>
      <c r="U1539" s="85">
        <f t="shared" si="664"/>
        <v>0</v>
      </c>
      <c r="V1539" s="85">
        <f t="shared" si="664"/>
        <v>0</v>
      </c>
      <c r="W1539" s="33"/>
      <c r="X1539" s="85">
        <f>IF($P1539="A",B1539,0)</f>
        <v>3.7499999999999991</v>
      </c>
      <c r="Y1539" s="85">
        <f t="shared" ref="Y1539:AC1554" si="665">IF($P1539="A",C1539,0)</f>
        <v>0.59999999999999787</v>
      </c>
      <c r="Z1539" s="85">
        <f t="shared" si="665"/>
        <v>37.5</v>
      </c>
      <c r="AA1539" s="85">
        <f t="shared" si="665"/>
        <v>13.999999999999986</v>
      </c>
      <c r="AB1539" s="85">
        <f t="shared" si="665"/>
        <v>-22</v>
      </c>
      <c r="AC1539" s="85">
        <f t="shared" si="665"/>
        <v>-0.5</v>
      </c>
    </row>
    <row r="1540" spans="1:29" x14ac:dyDescent="0.3">
      <c r="A1540" s="67">
        <v>17000</v>
      </c>
      <c r="B1540" s="85">
        <v>6.25</v>
      </c>
      <c r="C1540" s="85">
        <v>1.0100000000000016</v>
      </c>
      <c r="D1540" s="85">
        <v>54</v>
      </c>
      <c r="E1540" s="85">
        <v>19.500000000000014</v>
      </c>
      <c r="F1540" s="85">
        <v>-32.499999999999986</v>
      </c>
      <c r="G1540" s="85">
        <v>-1</v>
      </c>
      <c r="H1540" s="113"/>
      <c r="P1540" s="21" t="str">
        <f t="shared" ref="P1540:P1554" si="666">IF(A1540&lt;=$B$1516,"A","B")</f>
        <v>A</v>
      </c>
      <c r="Q1540" s="85">
        <f t="shared" si="664"/>
        <v>0</v>
      </c>
      <c r="R1540" s="85">
        <f t="shared" si="664"/>
        <v>0</v>
      </c>
      <c r="S1540" s="85">
        <f t="shared" si="664"/>
        <v>0</v>
      </c>
      <c r="T1540" s="85">
        <f t="shared" si="664"/>
        <v>0</v>
      </c>
      <c r="U1540" s="85">
        <f t="shared" si="664"/>
        <v>0</v>
      </c>
      <c r="V1540" s="85">
        <f t="shared" si="664"/>
        <v>0</v>
      </c>
      <c r="W1540" s="33"/>
      <c r="X1540" s="85">
        <f t="shared" ref="X1540:X1554" si="667">IF($P1540="A",B1540,0)</f>
        <v>6.25</v>
      </c>
      <c r="Y1540" s="85">
        <f t="shared" si="665"/>
        <v>1.0100000000000016</v>
      </c>
      <c r="Z1540" s="85">
        <f t="shared" si="665"/>
        <v>54</v>
      </c>
      <c r="AA1540" s="85">
        <f t="shared" si="665"/>
        <v>19.500000000000014</v>
      </c>
      <c r="AB1540" s="85">
        <f t="shared" si="665"/>
        <v>-32.499999999999986</v>
      </c>
      <c r="AC1540" s="85">
        <f t="shared" si="665"/>
        <v>-1</v>
      </c>
    </row>
    <row r="1541" spans="1:29" x14ac:dyDescent="0.3">
      <c r="A1541" s="67">
        <v>17100</v>
      </c>
      <c r="B1541" s="85">
        <v>6.0500000000000007</v>
      </c>
      <c r="C1541" s="85">
        <v>0.73000000000000043</v>
      </c>
      <c r="D1541" s="85">
        <v>51.5</v>
      </c>
      <c r="E1541" s="85">
        <v>19.499999999999986</v>
      </c>
      <c r="F1541" s="85">
        <v>-28</v>
      </c>
      <c r="G1541" s="85">
        <v>-1.0000000000000004</v>
      </c>
      <c r="H1541" s="113"/>
      <c r="P1541" s="21" t="str">
        <f t="shared" si="666"/>
        <v>A</v>
      </c>
      <c r="Q1541" s="85">
        <f t="shared" si="664"/>
        <v>0</v>
      </c>
      <c r="R1541" s="85">
        <f t="shared" si="664"/>
        <v>0</v>
      </c>
      <c r="S1541" s="85">
        <f t="shared" si="664"/>
        <v>0</v>
      </c>
      <c r="T1541" s="85">
        <f t="shared" si="664"/>
        <v>0</v>
      </c>
      <c r="U1541" s="85">
        <f t="shared" si="664"/>
        <v>0</v>
      </c>
      <c r="V1541" s="85">
        <f t="shared" si="664"/>
        <v>0</v>
      </c>
      <c r="W1541" s="33"/>
      <c r="X1541" s="85">
        <f t="shared" si="667"/>
        <v>6.0500000000000007</v>
      </c>
      <c r="Y1541" s="85">
        <f t="shared" si="665"/>
        <v>0.73000000000000043</v>
      </c>
      <c r="Z1541" s="85">
        <f t="shared" si="665"/>
        <v>51.5</v>
      </c>
      <c r="AA1541" s="85">
        <f t="shared" si="665"/>
        <v>19.499999999999986</v>
      </c>
      <c r="AB1541" s="85">
        <f t="shared" si="665"/>
        <v>-28</v>
      </c>
      <c r="AC1541" s="85">
        <f t="shared" si="665"/>
        <v>-1.0000000000000004</v>
      </c>
    </row>
    <row r="1542" spans="1:29" x14ac:dyDescent="0.3">
      <c r="A1542" s="67">
        <v>17200</v>
      </c>
      <c r="B1542" s="85">
        <v>7.1999999999999993</v>
      </c>
      <c r="C1542" s="85">
        <v>0.67999999999999972</v>
      </c>
      <c r="D1542" s="85">
        <v>55.500000000000028</v>
      </c>
      <c r="E1542" s="85">
        <v>21.5</v>
      </c>
      <c r="F1542" s="85">
        <v>-28</v>
      </c>
      <c r="G1542" s="85">
        <v>-0.99999999999999956</v>
      </c>
      <c r="H1542" s="113"/>
      <c r="P1542" s="21" t="str">
        <f t="shared" si="666"/>
        <v>A</v>
      </c>
      <c r="Q1542" s="85">
        <f t="shared" si="664"/>
        <v>0</v>
      </c>
      <c r="R1542" s="85">
        <f t="shared" si="664"/>
        <v>0</v>
      </c>
      <c r="S1542" s="85">
        <f t="shared" si="664"/>
        <v>0</v>
      </c>
      <c r="T1542" s="85">
        <f t="shared" si="664"/>
        <v>0</v>
      </c>
      <c r="U1542" s="85">
        <f t="shared" si="664"/>
        <v>0</v>
      </c>
      <c r="V1542" s="85">
        <f t="shared" si="664"/>
        <v>0</v>
      </c>
      <c r="W1542" s="33"/>
      <c r="X1542" s="85">
        <f t="shared" si="667"/>
        <v>7.1999999999999993</v>
      </c>
      <c r="Y1542" s="85">
        <f t="shared" si="665"/>
        <v>0.67999999999999972</v>
      </c>
      <c r="Z1542" s="85">
        <f t="shared" si="665"/>
        <v>55.500000000000028</v>
      </c>
      <c r="AA1542" s="85">
        <f t="shared" si="665"/>
        <v>21.5</v>
      </c>
      <c r="AB1542" s="85">
        <f t="shared" si="665"/>
        <v>-28</v>
      </c>
      <c r="AC1542" s="85">
        <f t="shared" si="665"/>
        <v>-0.99999999999999956</v>
      </c>
    </row>
    <row r="1543" spans="1:29" x14ac:dyDescent="0.3">
      <c r="A1543" s="67">
        <v>17300</v>
      </c>
      <c r="B1543" s="85">
        <v>9.6999999999999993</v>
      </c>
      <c r="C1543" s="85">
        <v>0.78000000000000114</v>
      </c>
      <c r="D1543" s="85">
        <v>63</v>
      </c>
      <c r="E1543" s="85">
        <v>23.000000000000028</v>
      </c>
      <c r="F1543" s="85">
        <v>-31.5</v>
      </c>
      <c r="G1543" s="85">
        <v>-1</v>
      </c>
      <c r="H1543" s="113"/>
      <c r="P1543" s="21" t="str">
        <f t="shared" si="666"/>
        <v>A</v>
      </c>
      <c r="Q1543" s="85">
        <f t="shared" si="664"/>
        <v>0</v>
      </c>
      <c r="R1543" s="85">
        <f t="shared" si="664"/>
        <v>0</v>
      </c>
      <c r="S1543" s="85">
        <f t="shared" si="664"/>
        <v>0</v>
      </c>
      <c r="T1543" s="85">
        <f t="shared" si="664"/>
        <v>0</v>
      </c>
      <c r="U1543" s="85">
        <f t="shared" si="664"/>
        <v>0</v>
      </c>
      <c r="V1543" s="85">
        <f t="shared" si="664"/>
        <v>0</v>
      </c>
      <c r="W1543" s="33"/>
      <c r="X1543" s="85">
        <f t="shared" si="667"/>
        <v>9.6999999999999993</v>
      </c>
      <c r="Y1543" s="85">
        <f t="shared" si="665"/>
        <v>0.78000000000000114</v>
      </c>
      <c r="Z1543" s="85">
        <f t="shared" si="665"/>
        <v>63</v>
      </c>
      <c r="AA1543" s="85">
        <f t="shared" si="665"/>
        <v>23.000000000000028</v>
      </c>
      <c r="AB1543" s="85">
        <f t="shared" si="665"/>
        <v>-31.5</v>
      </c>
      <c r="AC1543" s="85">
        <f t="shared" si="665"/>
        <v>-1</v>
      </c>
    </row>
    <row r="1544" spans="1:29" x14ac:dyDescent="0.3">
      <c r="A1544" s="67">
        <v>17400</v>
      </c>
      <c r="B1544" s="85">
        <v>12.2</v>
      </c>
      <c r="C1544" s="85">
        <v>0.80000000000000071</v>
      </c>
      <c r="D1544" s="85">
        <v>65.499999999999943</v>
      </c>
      <c r="E1544" s="85">
        <v>22.5</v>
      </c>
      <c r="F1544" s="85">
        <v>-32</v>
      </c>
      <c r="G1544" s="85">
        <v>-1.5</v>
      </c>
      <c r="H1544" s="113"/>
      <c r="P1544" s="21" t="str">
        <f t="shared" si="666"/>
        <v>A</v>
      </c>
      <c r="Q1544" s="85">
        <f>IF($P1544="B",B1544,0)</f>
        <v>0</v>
      </c>
      <c r="R1544" s="85">
        <f t="shared" si="664"/>
        <v>0</v>
      </c>
      <c r="S1544" s="85">
        <f t="shared" si="664"/>
        <v>0</v>
      </c>
      <c r="T1544" s="85">
        <f t="shared" si="664"/>
        <v>0</v>
      </c>
      <c r="U1544" s="85">
        <f t="shared" si="664"/>
        <v>0</v>
      </c>
      <c r="V1544" s="85">
        <f t="shared" si="664"/>
        <v>0</v>
      </c>
      <c r="W1544" s="33"/>
      <c r="X1544" s="85">
        <f t="shared" si="667"/>
        <v>12.2</v>
      </c>
      <c r="Y1544" s="85">
        <f t="shared" si="665"/>
        <v>0.80000000000000071</v>
      </c>
      <c r="Z1544" s="85">
        <f t="shared" si="665"/>
        <v>65.499999999999943</v>
      </c>
      <c r="AA1544" s="85">
        <f t="shared" si="665"/>
        <v>22.5</v>
      </c>
      <c r="AB1544" s="85">
        <f t="shared" si="665"/>
        <v>-32</v>
      </c>
      <c r="AC1544" s="85">
        <f t="shared" si="665"/>
        <v>-1.5</v>
      </c>
    </row>
    <row r="1545" spans="1:29" x14ac:dyDescent="0.3">
      <c r="A1545" s="67">
        <v>17500</v>
      </c>
      <c r="B1545" s="85">
        <v>15.199999999999996</v>
      </c>
      <c r="C1545" s="85">
        <v>0.80000000000000071</v>
      </c>
      <c r="D1545" s="85">
        <v>63.5</v>
      </c>
      <c r="E1545" s="85">
        <v>18.5</v>
      </c>
      <c r="F1545" s="85">
        <v>-31</v>
      </c>
      <c r="G1545" s="85">
        <v>-2</v>
      </c>
      <c r="H1545" s="113"/>
      <c r="P1545" s="21" t="str">
        <f t="shared" si="666"/>
        <v>A</v>
      </c>
      <c r="Q1545" s="85">
        <f t="shared" ref="Q1545:Q1554" si="668">IF($P1545="B",B1545,0)</f>
        <v>0</v>
      </c>
      <c r="R1545" s="85">
        <f t="shared" si="664"/>
        <v>0</v>
      </c>
      <c r="S1545" s="85">
        <f t="shared" si="664"/>
        <v>0</v>
      </c>
      <c r="T1545" s="85">
        <f t="shared" si="664"/>
        <v>0</v>
      </c>
      <c r="U1545" s="85">
        <f t="shared" si="664"/>
        <v>0</v>
      </c>
      <c r="V1545" s="85">
        <f t="shared" si="664"/>
        <v>0</v>
      </c>
      <c r="W1545" s="33"/>
      <c r="X1545" s="85">
        <f t="shared" si="667"/>
        <v>15.199999999999996</v>
      </c>
      <c r="Y1545" s="85">
        <f t="shared" si="665"/>
        <v>0.80000000000000071</v>
      </c>
      <c r="Z1545" s="85">
        <f t="shared" si="665"/>
        <v>63.5</v>
      </c>
      <c r="AA1545" s="85">
        <f t="shared" si="665"/>
        <v>18.5</v>
      </c>
      <c r="AB1545" s="85">
        <f t="shared" si="665"/>
        <v>-31</v>
      </c>
      <c r="AC1545" s="85">
        <f t="shared" si="665"/>
        <v>-2</v>
      </c>
    </row>
    <row r="1546" spans="1:29" x14ac:dyDescent="0.3">
      <c r="A1546" s="67">
        <v>17600</v>
      </c>
      <c r="B1546" s="85">
        <v>19.099999999999994</v>
      </c>
      <c r="C1546" s="85">
        <v>0.85000000000000142</v>
      </c>
      <c r="D1546" s="85">
        <v>59.5</v>
      </c>
      <c r="E1546" s="85">
        <v>11.500000000000057</v>
      </c>
      <c r="F1546" s="85">
        <v>-29.000000000000028</v>
      </c>
      <c r="G1546" s="85">
        <v>-2</v>
      </c>
      <c r="H1546" s="113"/>
      <c r="P1546" s="21" t="str">
        <f t="shared" si="666"/>
        <v>A</v>
      </c>
      <c r="Q1546" s="85">
        <f t="shared" si="668"/>
        <v>0</v>
      </c>
      <c r="R1546" s="85">
        <f t="shared" si="664"/>
        <v>0</v>
      </c>
      <c r="S1546" s="85">
        <f t="shared" si="664"/>
        <v>0</v>
      </c>
      <c r="T1546" s="85">
        <f t="shared" si="664"/>
        <v>0</v>
      </c>
      <c r="U1546" s="85">
        <f t="shared" si="664"/>
        <v>0</v>
      </c>
      <c r="V1546" s="85">
        <f t="shared" si="664"/>
        <v>0</v>
      </c>
      <c r="W1546" s="33"/>
      <c r="X1546" s="85">
        <f t="shared" si="667"/>
        <v>19.099999999999994</v>
      </c>
      <c r="Y1546" s="85">
        <f t="shared" si="665"/>
        <v>0.85000000000000142</v>
      </c>
      <c r="Z1546" s="85">
        <f t="shared" si="665"/>
        <v>59.5</v>
      </c>
      <c r="AA1546" s="85">
        <f t="shared" si="665"/>
        <v>11.500000000000057</v>
      </c>
      <c r="AB1546" s="85">
        <f t="shared" si="665"/>
        <v>-29.000000000000028</v>
      </c>
      <c r="AC1546" s="85">
        <f t="shared" si="665"/>
        <v>-2</v>
      </c>
    </row>
    <row r="1547" spans="1:29" x14ac:dyDescent="0.3">
      <c r="A1547" s="67">
        <v>17700</v>
      </c>
      <c r="B1547" s="85">
        <v>26.349999999999994</v>
      </c>
      <c r="C1547" s="85">
        <v>1.120000000000001</v>
      </c>
      <c r="D1547" s="85">
        <v>51</v>
      </c>
      <c r="E1547" s="85">
        <v>-6</v>
      </c>
      <c r="F1547" s="85">
        <v>-30</v>
      </c>
      <c r="G1547" s="85">
        <v>-2.5</v>
      </c>
      <c r="H1547" s="113"/>
      <c r="P1547" s="21" t="str">
        <f t="shared" si="666"/>
        <v>A</v>
      </c>
      <c r="Q1547" s="85">
        <f t="shared" si="668"/>
        <v>0</v>
      </c>
      <c r="R1547" s="85">
        <f t="shared" si="664"/>
        <v>0</v>
      </c>
      <c r="S1547" s="85">
        <f t="shared" si="664"/>
        <v>0</v>
      </c>
      <c r="T1547" s="85">
        <f t="shared" si="664"/>
        <v>0</v>
      </c>
      <c r="U1547" s="85">
        <f t="shared" si="664"/>
        <v>0</v>
      </c>
      <c r="V1547" s="85">
        <f t="shared" si="664"/>
        <v>0</v>
      </c>
      <c r="W1547" s="33"/>
      <c r="X1547" s="85">
        <f t="shared" si="667"/>
        <v>26.349999999999994</v>
      </c>
      <c r="Y1547" s="85">
        <f t="shared" si="665"/>
        <v>1.120000000000001</v>
      </c>
      <c r="Z1547" s="85">
        <f t="shared" si="665"/>
        <v>51</v>
      </c>
      <c r="AA1547" s="85">
        <f t="shared" si="665"/>
        <v>-6</v>
      </c>
      <c r="AB1547" s="85">
        <f t="shared" si="665"/>
        <v>-30</v>
      </c>
      <c r="AC1547" s="85">
        <f t="shared" si="665"/>
        <v>-2.5</v>
      </c>
    </row>
    <row r="1548" spans="1:29" x14ac:dyDescent="0.3">
      <c r="A1548" s="67">
        <v>17800</v>
      </c>
      <c r="B1548" s="85">
        <v>31.200000000000003</v>
      </c>
      <c r="C1548" s="85">
        <v>1.1600000000000001</v>
      </c>
      <c r="D1548" s="85">
        <v>33</v>
      </c>
      <c r="E1548" s="85">
        <v>-22.999999999999943</v>
      </c>
      <c r="F1548" s="85">
        <v>-24.5</v>
      </c>
      <c r="G1548" s="85">
        <v>-2.5</v>
      </c>
      <c r="H1548" s="113"/>
      <c r="P1548" s="21" t="str">
        <f t="shared" si="666"/>
        <v>A</v>
      </c>
      <c r="Q1548" s="85">
        <f t="shared" si="668"/>
        <v>0</v>
      </c>
      <c r="R1548" s="85">
        <f t="shared" si="664"/>
        <v>0</v>
      </c>
      <c r="S1548" s="85">
        <f t="shared" si="664"/>
        <v>0</v>
      </c>
      <c r="T1548" s="85">
        <f t="shared" si="664"/>
        <v>0</v>
      </c>
      <c r="U1548" s="85">
        <f t="shared" si="664"/>
        <v>0</v>
      </c>
      <c r="V1548" s="85">
        <f t="shared" si="664"/>
        <v>0</v>
      </c>
      <c r="W1548" s="33"/>
      <c r="X1548" s="85">
        <f t="shared" si="667"/>
        <v>31.200000000000003</v>
      </c>
      <c r="Y1548" s="85">
        <f t="shared" si="665"/>
        <v>1.1600000000000001</v>
      </c>
      <c r="Z1548" s="85">
        <f t="shared" si="665"/>
        <v>33</v>
      </c>
      <c r="AA1548" s="85">
        <f t="shared" si="665"/>
        <v>-22.999999999999943</v>
      </c>
      <c r="AB1548" s="85">
        <f t="shared" si="665"/>
        <v>-24.5</v>
      </c>
      <c r="AC1548" s="85">
        <f t="shared" si="665"/>
        <v>-2.5</v>
      </c>
    </row>
    <row r="1549" spans="1:29" x14ac:dyDescent="0.3">
      <c r="A1549" s="67">
        <v>17900</v>
      </c>
      <c r="B1549" s="85">
        <v>36</v>
      </c>
      <c r="C1549" s="85">
        <v>1.1899999999999995</v>
      </c>
      <c r="D1549" s="85">
        <v>14</v>
      </c>
      <c r="E1549" s="85">
        <v>-41</v>
      </c>
      <c r="F1549" s="85">
        <v>-19.499999999999972</v>
      </c>
      <c r="G1549" s="85">
        <v>-2</v>
      </c>
      <c r="H1549" s="113"/>
      <c r="P1549" s="21" t="str">
        <f t="shared" si="666"/>
        <v>A</v>
      </c>
      <c r="Q1549" s="85">
        <f t="shared" si="668"/>
        <v>0</v>
      </c>
      <c r="R1549" s="85">
        <f t="shared" si="664"/>
        <v>0</v>
      </c>
      <c r="S1549" s="85">
        <f t="shared" si="664"/>
        <v>0</v>
      </c>
      <c r="T1549" s="85">
        <f t="shared" si="664"/>
        <v>0</v>
      </c>
      <c r="U1549" s="85">
        <f t="shared" si="664"/>
        <v>0</v>
      </c>
      <c r="V1549" s="85">
        <f t="shared" si="664"/>
        <v>0</v>
      </c>
      <c r="W1549" s="33"/>
      <c r="X1549" s="85">
        <f t="shared" si="667"/>
        <v>36</v>
      </c>
      <c r="Y1549" s="85">
        <f t="shared" si="665"/>
        <v>1.1899999999999995</v>
      </c>
      <c r="Z1549" s="85">
        <f t="shared" si="665"/>
        <v>14</v>
      </c>
      <c r="AA1549" s="85">
        <f t="shared" si="665"/>
        <v>-41</v>
      </c>
      <c r="AB1549" s="85">
        <f t="shared" si="665"/>
        <v>-19.499999999999972</v>
      </c>
      <c r="AC1549" s="85">
        <f t="shared" si="665"/>
        <v>-2</v>
      </c>
    </row>
    <row r="1550" spans="1:29" x14ac:dyDescent="0.3">
      <c r="A1550" s="67">
        <v>18000</v>
      </c>
      <c r="B1550" s="85">
        <v>42.099999999999994</v>
      </c>
      <c r="C1550" s="85">
        <v>1.3599999999999994</v>
      </c>
      <c r="D1550" s="85">
        <v>-0.5</v>
      </c>
      <c r="E1550" s="85">
        <v>-58.500000000000114</v>
      </c>
      <c r="F1550" s="85">
        <v>-19.5</v>
      </c>
      <c r="G1550" s="85">
        <v>-1.5000000000000036</v>
      </c>
      <c r="H1550" s="113"/>
      <c r="P1550" s="21" t="str">
        <f t="shared" si="666"/>
        <v>B</v>
      </c>
      <c r="Q1550" s="85">
        <f t="shared" si="668"/>
        <v>42.099999999999994</v>
      </c>
      <c r="R1550" s="85">
        <f t="shared" si="664"/>
        <v>1.3599999999999994</v>
      </c>
      <c r="S1550" s="85">
        <f t="shared" si="664"/>
        <v>-0.5</v>
      </c>
      <c r="T1550" s="85">
        <f t="shared" si="664"/>
        <v>-58.500000000000114</v>
      </c>
      <c r="U1550" s="85">
        <f t="shared" si="664"/>
        <v>-19.5</v>
      </c>
      <c r="V1550" s="85">
        <f t="shared" si="664"/>
        <v>-1.5000000000000036</v>
      </c>
      <c r="W1550" s="33"/>
      <c r="X1550" s="85">
        <f t="shared" si="667"/>
        <v>0</v>
      </c>
      <c r="Y1550" s="85">
        <f t="shared" si="665"/>
        <v>0</v>
      </c>
      <c r="Z1550" s="85">
        <f t="shared" si="665"/>
        <v>0</v>
      </c>
      <c r="AA1550" s="85">
        <f t="shared" si="665"/>
        <v>0</v>
      </c>
      <c r="AB1550" s="85">
        <f t="shared" si="665"/>
        <v>0</v>
      </c>
      <c r="AC1550" s="85">
        <f t="shared" si="665"/>
        <v>0</v>
      </c>
    </row>
    <row r="1551" spans="1:29" x14ac:dyDescent="0.3">
      <c r="A1551" s="67">
        <v>18100</v>
      </c>
      <c r="B1551" s="85">
        <v>44.550000000000011</v>
      </c>
      <c r="C1551" s="85">
        <v>1.3499999999999996</v>
      </c>
      <c r="D1551" s="85">
        <v>-6.5</v>
      </c>
      <c r="E1551" s="85">
        <v>-60</v>
      </c>
      <c r="F1551" s="85">
        <v>-18.500000000000014</v>
      </c>
      <c r="G1551" s="85">
        <v>-1</v>
      </c>
      <c r="H1551" s="113"/>
      <c r="P1551" s="21" t="str">
        <f t="shared" si="666"/>
        <v>B</v>
      </c>
      <c r="Q1551" s="85">
        <f t="shared" si="668"/>
        <v>44.550000000000011</v>
      </c>
      <c r="R1551" s="85">
        <f t="shared" si="664"/>
        <v>1.3499999999999996</v>
      </c>
      <c r="S1551" s="85">
        <f t="shared" si="664"/>
        <v>-6.5</v>
      </c>
      <c r="T1551" s="85">
        <f t="shared" si="664"/>
        <v>-60</v>
      </c>
      <c r="U1551" s="85">
        <f t="shared" si="664"/>
        <v>-18.500000000000014</v>
      </c>
      <c r="V1551" s="85">
        <f t="shared" si="664"/>
        <v>-1</v>
      </c>
      <c r="W1551" s="33"/>
      <c r="X1551" s="85">
        <f t="shared" si="667"/>
        <v>0</v>
      </c>
      <c r="Y1551" s="85">
        <f t="shared" si="665"/>
        <v>0</v>
      </c>
      <c r="Z1551" s="85">
        <f t="shared" si="665"/>
        <v>0</v>
      </c>
      <c r="AA1551" s="85">
        <f t="shared" si="665"/>
        <v>0</v>
      </c>
      <c r="AB1551" s="85">
        <f t="shared" si="665"/>
        <v>0</v>
      </c>
      <c r="AC1551" s="85">
        <f t="shared" si="665"/>
        <v>0</v>
      </c>
    </row>
    <row r="1552" spans="1:29" x14ac:dyDescent="0.3">
      <c r="A1552" s="67">
        <v>18200</v>
      </c>
      <c r="B1552" s="85">
        <v>45.149999999999977</v>
      </c>
      <c r="C1552" s="85">
        <v>1.2799999999999994</v>
      </c>
      <c r="D1552" s="85">
        <v>-4.5</v>
      </c>
      <c r="E1552" s="85">
        <v>-51.999999999999943</v>
      </c>
      <c r="F1552" s="85">
        <v>-18.5</v>
      </c>
      <c r="G1552" s="85">
        <v>0</v>
      </c>
      <c r="H1552" s="113"/>
      <c r="P1552" s="21" t="str">
        <f t="shared" si="666"/>
        <v>B</v>
      </c>
      <c r="Q1552" s="85">
        <f t="shared" si="668"/>
        <v>45.149999999999977</v>
      </c>
      <c r="R1552" s="85">
        <f t="shared" si="664"/>
        <v>1.2799999999999994</v>
      </c>
      <c r="S1552" s="85">
        <f t="shared" si="664"/>
        <v>-4.5</v>
      </c>
      <c r="T1552" s="85">
        <f t="shared" si="664"/>
        <v>-51.999999999999943</v>
      </c>
      <c r="U1552" s="85">
        <f t="shared" si="664"/>
        <v>-18.5</v>
      </c>
      <c r="V1552" s="85">
        <f t="shared" si="664"/>
        <v>0</v>
      </c>
      <c r="W1552" s="33"/>
      <c r="X1552" s="85">
        <f t="shared" si="667"/>
        <v>0</v>
      </c>
      <c r="Y1552" s="85">
        <f t="shared" si="665"/>
        <v>0</v>
      </c>
      <c r="Z1552" s="85">
        <f t="shared" si="665"/>
        <v>0</v>
      </c>
      <c r="AA1552" s="85">
        <f t="shared" si="665"/>
        <v>0</v>
      </c>
      <c r="AB1552" s="85">
        <f t="shared" si="665"/>
        <v>0</v>
      </c>
      <c r="AC1552" s="85">
        <f t="shared" si="665"/>
        <v>0</v>
      </c>
    </row>
    <row r="1553" spans="1:29" x14ac:dyDescent="0.3">
      <c r="A1553" s="67">
        <v>18300</v>
      </c>
      <c r="B1553" s="85">
        <v>43.25</v>
      </c>
      <c r="C1553" s="85">
        <v>1.0500000000000007</v>
      </c>
      <c r="D1553" s="85">
        <v>-2.0000000000000568</v>
      </c>
      <c r="E1553" s="85">
        <v>-35.999999999999943</v>
      </c>
      <c r="F1553" s="85">
        <v>-12.5</v>
      </c>
      <c r="G1553" s="85">
        <v>0</v>
      </c>
      <c r="H1553" s="113"/>
      <c r="P1553" s="21" t="str">
        <f t="shared" si="666"/>
        <v>B</v>
      </c>
      <c r="Q1553" s="85">
        <f t="shared" si="668"/>
        <v>43.25</v>
      </c>
      <c r="R1553" s="85">
        <f t="shared" si="664"/>
        <v>1.0500000000000007</v>
      </c>
      <c r="S1553" s="85">
        <f t="shared" si="664"/>
        <v>-2.0000000000000568</v>
      </c>
      <c r="T1553" s="85">
        <f t="shared" si="664"/>
        <v>-35.999999999999943</v>
      </c>
      <c r="U1553" s="85">
        <f t="shared" si="664"/>
        <v>-12.5</v>
      </c>
      <c r="V1553" s="85">
        <f t="shared" si="664"/>
        <v>0</v>
      </c>
      <c r="W1553" s="33"/>
      <c r="X1553" s="85">
        <f t="shared" si="667"/>
        <v>0</v>
      </c>
      <c r="Y1553" s="85">
        <f t="shared" si="665"/>
        <v>0</v>
      </c>
      <c r="Z1553" s="85">
        <f t="shared" si="665"/>
        <v>0</v>
      </c>
      <c r="AA1553" s="85">
        <f t="shared" si="665"/>
        <v>0</v>
      </c>
      <c r="AB1553" s="85">
        <f t="shared" si="665"/>
        <v>0</v>
      </c>
      <c r="AC1553" s="85">
        <f t="shared" si="665"/>
        <v>0</v>
      </c>
    </row>
    <row r="1554" spans="1:29" x14ac:dyDescent="0.3">
      <c r="A1554" s="67">
        <v>18400</v>
      </c>
      <c r="B1554" s="85">
        <v>47.199999999999989</v>
      </c>
      <c r="C1554" s="85">
        <v>1.4900000000000002</v>
      </c>
      <c r="D1554" s="85">
        <v>21</v>
      </c>
      <c r="E1554" s="85">
        <v>-23.5</v>
      </c>
      <c r="F1554" s="85">
        <v>-30.5</v>
      </c>
      <c r="G1554" s="85">
        <v>0.5</v>
      </c>
      <c r="H1554" s="113"/>
      <c r="P1554" s="21" t="str">
        <f t="shared" si="666"/>
        <v>B</v>
      </c>
      <c r="Q1554" s="85">
        <f t="shared" si="668"/>
        <v>47.199999999999989</v>
      </c>
      <c r="R1554" s="85">
        <f t="shared" si="664"/>
        <v>1.4900000000000002</v>
      </c>
      <c r="S1554" s="85">
        <f t="shared" si="664"/>
        <v>21</v>
      </c>
      <c r="T1554" s="85">
        <f t="shared" si="664"/>
        <v>-23.5</v>
      </c>
      <c r="U1554" s="85">
        <f t="shared" si="664"/>
        <v>-30.5</v>
      </c>
      <c r="V1554" s="85">
        <f t="shared" si="664"/>
        <v>0.5</v>
      </c>
      <c r="W1554" s="33"/>
      <c r="X1554" s="85">
        <f t="shared" si="667"/>
        <v>0</v>
      </c>
      <c r="Y1554" s="85">
        <f t="shared" si="665"/>
        <v>0</v>
      </c>
      <c r="Z1554" s="85">
        <f t="shared" si="665"/>
        <v>0</v>
      </c>
      <c r="AA1554" s="85">
        <f t="shared" si="665"/>
        <v>0</v>
      </c>
      <c r="AB1554" s="85">
        <f t="shared" si="665"/>
        <v>0</v>
      </c>
      <c r="AC1554" s="85">
        <f t="shared" si="665"/>
        <v>0</v>
      </c>
    </row>
    <row r="1555" spans="1:29" x14ac:dyDescent="0.3">
      <c r="A1555" s="68" t="s">
        <v>120</v>
      </c>
      <c r="B1555" s="87">
        <v>137</v>
      </c>
      <c r="C1555" s="87">
        <v>8.5300000000000047</v>
      </c>
      <c r="D1555" s="87">
        <v>534</v>
      </c>
      <c r="E1555" s="87">
        <v>121.00000000000011</v>
      </c>
      <c r="F1555" s="87">
        <v>-288.5</v>
      </c>
      <c r="G1555" s="87">
        <v>-15</v>
      </c>
      <c r="H1555" s="114"/>
      <c r="I1555" s="105">
        <f>Q1555</f>
        <v>222.24999999999997</v>
      </c>
      <c r="J1555" s="105">
        <f>R1555</f>
        <v>6.5299999999999994</v>
      </c>
      <c r="K1555" s="105">
        <f t="shared" ref="K1555:N1555" si="669">S1555</f>
        <v>7.4999999999999432</v>
      </c>
      <c r="L1555" s="105">
        <f t="shared" si="669"/>
        <v>-230</v>
      </c>
      <c r="M1555" s="105">
        <f t="shared" si="669"/>
        <v>-99.500000000000014</v>
      </c>
      <c r="N1555" s="105">
        <f t="shared" si="669"/>
        <v>-2.0000000000000036</v>
      </c>
      <c r="P1555" s="21"/>
      <c r="Q1555" s="106">
        <f t="shared" ref="Q1555:V1555" si="670">+SUM(Q1539:Q1554)</f>
        <v>222.24999999999997</v>
      </c>
      <c r="R1555" s="106">
        <f t="shared" si="670"/>
        <v>6.5299999999999994</v>
      </c>
      <c r="S1555" s="106">
        <f t="shared" si="670"/>
        <v>7.4999999999999432</v>
      </c>
      <c r="T1555" s="106">
        <f t="shared" si="670"/>
        <v>-230</v>
      </c>
      <c r="U1555" s="106">
        <f t="shared" si="670"/>
        <v>-99.500000000000014</v>
      </c>
      <c r="V1555" s="106">
        <f t="shared" si="670"/>
        <v>-2.0000000000000036</v>
      </c>
      <c r="W1555" s="33"/>
      <c r="X1555" s="33"/>
      <c r="Y1555" s="33"/>
      <c r="Z1555" s="33"/>
      <c r="AA1555" s="33"/>
      <c r="AB1555" s="33"/>
      <c r="AC1555" s="33"/>
    </row>
    <row r="1557" spans="1:29" x14ac:dyDescent="0.3">
      <c r="A1557" s="69" t="s">
        <v>134</v>
      </c>
      <c r="B1557" s="69" t="s">
        <v>135</v>
      </c>
      <c r="C1557" s="69" t="s">
        <v>4</v>
      </c>
      <c r="D1557" s="97"/>
      <c r="E1557" s="97"/>
      <c r="F1557" s="69" t="s">
        <v>136</v>
      </c>
      <c r="G1557" s="69" t="s">
        <v>6</v>
      </c>
      <c r="H1557" s="82"/>
    </row>
    <row r="1558" spans="1:29" x14ac:dyDescent="0.3">
      <c r="A1558" s="94">
        <v>17893.45</v>
      </c>
      <c r="B1558" s="83">
        <v>17900</v>
      </c>
      <c r="C1558" s="95">
        <v>44980</v>
      </c>
      <c r="D1558" s="95"/>
      <c r="E1558" s="33"/>
      <c r="F1558" s="98">
        <v>44963</v>
      </c>
      <c r="G1558" s="96">
        <v>0.66456018518518511</v>
      </c>
      <c r="H1558" s="112"/>
    </row>
    <row r="1559" spans="1:29" x14ac:dyDescent="0.3">
      <c r="A1559" s="91" t="s">
        <v>128</v>
      </c>
      <c r="B1559" s="92" t="s">
        <v>121</v>
      </c>
      <c r="C1559" s="92" t="s">
        <v>122</v>
      </c>
      <c r="D1559" s="92" t="s">
        <v>123</v>
      </c>
      <c r="E1559" s="92" t="s">
        <v>124</v>
      </c>
      <c r="F1559" s="92" t="s">
        <v>125</v>
      </c>
      <c r="G1559" s="92" t="s">
        <v>126</v>
      </c>
      <c r="H1559" s="92"/>
    </row>
    <row r="1560" spans="1:29" x14ac:dyDescent="0.3">
      <c r="A1560" s="68" t="s">
        <v>44</v>
      </c>
      <c r="B1560" s="68" t="s">
        <v>33</v>
      </c>
      <c r="C1560" s="68" t="s">
        <v>32</v>
      </c>
      <c r="D1560" s="68" t="s">
        <v>113</v>
      </c>
      <c r="E1560" s="68" t="s">
        <v>115</v>
      </c>
      <c r="F1560" s="68" t="s">
        <v>112</v>
      </c>
      <c r="G1560" s="68" t="s">
        <v>114</v>
      </c>
      <c r="H1560" s="82"/>
      <c r="P1560" s="21"/>
      <c r="Q1560" s="106">
        <f>+SUM(Q1561:Q1576)</f>
        <v>-151.09999999999991</v>
      </c>
      <c r="R1560" s="106">
        <f t="shared" ref="R1560:V1560" si="671">+SUM(R1561:R1576)</f>
        <v>-3.7199999999999989</v>
      </c>
      <c r="S1560" s="106">
        <f t="shared" si="671"/>
        <v>45.5</v>
      </c>
      <c r="T1560" s="106">
        <f t="shared" si="671"/>
        <v>79.999999999999972</v>
      </c>
      <c r="U1560" s="106">
        <f t="shared" si="671"/>
        <v>65.999999999999886</v>
      </c>
      <c r="V1560" s="106">
        <f t="shared" si="671"/>
        <v>-2.5</v>
      </c>
      <c r="W1560" s="33"/>
      <c r="X1560" s="33"/>
      <c r="Y1560" s="33"/>
      <c r="Z1560" s="33"/>
      <c r="AA1560" s="33"/>
      <c r="AB1560" s="33"/>
      <c r="AC1560" s="33"/>
    </row>
    <row r="1561" spans="1:29" x14ac:dyDescent="0.3">
      <c r="A1561" s="67">
        <v>17400</v>
      </c>
      <c r="B1561" s="85">
        <v>-40.549999999999955</v>
      </c>
      <c r="C1561" s="85">
        <v>-1.8999999999999986</v>
      </c>
      <c r="D1561" s="85">
        <v>-38.5</v>
      </c>
      <c r="E1561" s="85">
        <v>2</v>
      </c>
      <c r="F1561" s="85">
        <v>36</v>
      </c>
      <c r="G1561" s="85">
        <v>1</v>
      </c>
      <c r="H1561" s="113"/>
      <c r="I1561" s="105">
        <f t="shared" ref="I1561:N1561" si="672">Q1560</f>
        <v>-151.09999999999991</v>
      </c>
      <c r="J1561" s="105">
        <f t="shared" si="672"/>
        <v>-3.7199999999999989</v>
      </c>
      <c r="K1561" s="105">
        <f t="shared" si="672"/>
        <v>45.5</v>
      </c>
      <c r="L1561" s="105">
        <f t="shared" si="672"/>
        <v>79.999999999999972</v>
      </c>
      <c r="M1561" s="105">
        <f t="shared" si="672"/>
        <v>65.999999999999886</v>
      </c>
      <c r="N1561" s="105">
        <f t="shared" si="672"/>
        <v>-2.5</v>
      </c>
      <c r="P1561" s="21" t="str">
        <f>IF(A1561&gt;=$B$1558,"A","B")</f>
        <v>B</v>
      </c>
      <c r="Q1561" s="85">
        <f t="shared" ref="Q1561:V1576" si="673">IF($P1561="B",B1561,0)</f>
        <v>-40.549999999999955</v>
      </c>
      <c r="R1561" s="85">
        <f t="shared" si="673"/>
        <v>-1.8999999999999986</v>
      </c>
      <c r="S1561" s="85">
        <f t="shared" si="673"/>
        <v>-38.5</v>
      </c>
      <c r="T1561" s="85">
        <f t="shared" si="673"/>
        <v>2</v>
      </c>
      <c r="U1561" s="85">
        <f t="shared" si="673"/>
        <v>36</v>
      </c>
      <c r="V1561" s="85">
        <f t="shared" si="673"/>
        <v>1</v>
      </c>
      <c r="W1561" s="33"/>
      <c r="X1561" s="85">
        <f>IF($P1561="A",B1561,0)</f>
        <v>0</v>
      </c>
      <c r="Y1561" s="85">
        <f t="shared" ref="Y1561:AC1576" si="674">IF($P1561="A",C1561,0)</f>
        <v>0</v>
      </c>
      <c r="Z1561" s="85">
        <f t="shared" si="674"/>
        <v>0</v>
      </c>
      <c r="AA1561" s="85">
        <f t="shared" si="674"/>
        <v>0</v>
      </c>
      <c r="AB1561" s="85">
        <f t="shared" si="674"/>
        <v>0</v>
      </c>
      <c r="AC1561" s="85">
        <f t="shared" si="674"/>
        <v>0</v>
      </c>
    </row>
    <row r="1562" spans="1:29" x14ac:dyDescent="0.3">
      <c r="A1562" s="67">
        <v>17500</v>
      </c>
      <c r="B1562" s="85">
        <v>-33.399999999999977</v>
      </c>
      <c r="C1562" s="85">
        <v>-0.80000000000000071</v>
      </c>
      <c r="D1562" s="85">
        <v>12</v>
      </c>
      <c r="E1562" s="85">
        <v>20.000000000000028</v>
      </c>
      <c r="F1562" s="85">
        <v>11.5</v>
      </c>
      <c r="G1562" s="85">
        <v>0</v>
      </c>
      <c r="H1562" s="113"/>
      <c r="P1562" s="21" t="str">
        <f t="shared" ref="P1562:P1576" si="675">IF(A1562&gt;=$B$1558,"A","B")</f>
        <v>B</v>
      </c>
      <c r="Q1562" s="85">
        <f t="shared" si="673"/>
        <v>-33.399999999999977</v>
      </c>
      <c r="R1562" s="85">
        <f t="shared" si="673"/>
        <v>-0.80000000000000071</v>
      </c>
      <c r="S1562" s="85">
        <f t="shared" si="673"/>
        <v>12</v>
      </c>
      <c r="T1562" s="85">
        <f t="shared" si="673"/>
        <v>20.000000000000028</v>
      </c>
      <c r="U1562" s="85">
        <f t="shared" si="673"/>
        <v>11.5</v>
      </c>
      <c r="V1562" s="85">
        <f t="shared" si="673"/>
        <v>0</v>
      </c>
      <c r="W1562" s="33"/>
      <c r="X1562" s="85">
        <f t="shared" ref="X1562:X1576" si="676">IF($P1562="A",B1562,0)</f>
        <v>0</v>
      </c>
      <c r="Y1562" s="85">
        <f t="shared" si="674"/>
        <v>0</v>
      </c>
      <c r="Z1562" s="85">
        <f t="shared" si="674"/>
        <v>0</v>
      </c>
      <c r="AA1562" s="85">
        <f t="shared" si="674"/>
        <v>0</v>
      </c>
      <c r="AB1562" s="85">
        <f t="shared" si="674"/>
        <v>0</v>
      </c>
      <c r="AC1562" s="85">
        <f t="shared" si="674"/>
        <v>0</v>
      </c>
    </row>
    <row r="1563" spans="1:29" x14ac:dyDescent="0.3">
      <c r="A1563" s="67">
        <v>17600</v>
      </c>
      <c r="B1563" s="85">
        <v>-33.050000000000011</v>
      </c>
      <c r="C1563" s="85">
        <v>-0.82000000000000028</v>
      </c>
      <c r="D1563" s="85">
        <v>17</v>
      </c>
      <c r="E1563" s="85">
        <v>28.499999999999943</v>
      </c>
      <c r="F1563" s="85">
        <v>13.5</v>
      </c>
      <c r="G1563" s="85">
        <v>-0.5</v>
      </c>
      <c r="H1563" s="113"/>
      <c r="P1563" s="21" t="str">
        <f t="shared" si="675"/>
        <v>B</v>
      </c>
      <c r="Q1563" s="85">
        <f t="shared" si="673"/>
        <v>-33.050000000000011</v>
      </c>
      <c r="R1563" s="85">
        <f t="shared" si="673"/>
        <v>-0.82000000000000028</v>
      </c>
      <c r="S1563" s="85">
        <f t="shared" si="673"/>
        <v>17</v>
      </c>
      <c r="T1563" s="85">
        <f t="shared" si="673"/>
        <v>28.499999999999943</v>
      </c>
      <c r="U1563" s="85">
        <f t="shared" si="673"/>
        <v>13.5</v>
      </c>
      <c r="V1563" s="85">
        <f t="shared" si="673"/>
        <v>-0.5</v>
      </c>
      <c r="W1563" s="33"/>
      <c r="X1563" s="85">
        <f t="shared" si="676"/>
        <v>0</v>
      </c>
      <c r="Y1563" s="85">
        <f t="shared" si="674"/>
        <v>0</v>
      </c>
      <c r="Z1563" s="85">
        <f t="shared" si="674"/>
        <v>0</v>
      </c>
      <c r="AA1563" s="85">
        <f t="shared" si="674"/>
        <v>0</v>
      </c>
      <c r="AB1563" s="85">
        <f t="shared" si="674"/>
        <v>0</v>
      </c>
      <c r="AC1563" s="85">
        <f t="shared" si="674"/>
        <v>0</v>
      </c>
    </row>
    <row r="1564" spans="1:29" x14ac:dyDescent="0.3">
      <c r="A1564" s="67">
        <v>17700</v>
      </c>
      <c r="B1564" s="85">
        <v>-26.099999999999966</v>
      </c>
      <c r="C1564" s="85">
        <v>-0.32000000000000028</v>
      </c>
      <c r="D1564" s="85">
        <v>28.5</v>
      </c>
      <c r="E1564" s="85">
        <v>23.5</v>
      </c>
      <c r="F1564" s="85">
        <v>5.5</v>
      </c>
      <c r="G1564" s="85">
        <v>-1.5</v>
      </c>
      <c r="H1564" s="113"/>
      <c r="P1564" s="21" t="str">
        <f t="shared" si="675"/>
        <v>B</v>
      </c>
      <c r="Q1564" s="85">
        <f t="shared" si="673"/>
        <v>-26.099999999999966</v>
      </c>
      <c r="R1564" s="85">
        <f t="shared" si="673"/>
        <v>-0.32000000000000028</v>
      </c>
      <c r="S1564" s="85">
        <f t="shared" si="673"/>
        <v>28.5</v>
      </c>
      <c r="T1564" s="85">
        <f t="shared" si="673"/>
        <v>23.5</v>
      </c>
      <c r="U1564" s="85">
        <f t="shared" si="673"/>
        <v>5.5</v>
      </c>
      <c r="V1564" s="85">
        <f t="shared" si="673"/>
        <v>-1.5</v>
      </c>
      <c r="W1564" s="33"/>
      <c r="X1564" s="85">
        <f t="shared" si="676"/>
        <v>0</v>
      </c>
      <c r="Y1564" s="85">
        <f t="shared" si="674"/>
        <v>0</v>
      </c>
      <c r="Z1564" s="85">
        <f t="shared" si="674"/>
        <v>0</v>
      </c>
      <c r="AA1564" s="85">
        <f t="shared" si="674"/>
        <v>0</v>
      </c>
      <c r="AB1564" s="85">
        <f t="shared" si="674"/>
        <v>0</v>
      </c>
      <c r="AC1564" s="85">
        <f t="shared" si="674"/>
        <v>0</v>
      </c>
    </row>
    <row r="1565" spans="1:29" x14ac:dyDescent="0.3">
      <c r="A1565" s="67">
        <v>17800</v>
      </c>
      <c r="B1565" s="85">
        <v>-18</v>
      </c>
      <c r="C1565" s="85">
        <v>0.12000000000000099</v>
      </c>
      <c r="D1565" s="85">
        <v>26.5</v>
      </c>
      <c r="E1565" s="85">
        <v>6</v>
      </c>
      <c r="F1565" s="85">
        <v>-0.50000000000011369</v>
      </c>
      <c r="G1565" s="85">
        <v>-1.5</v>
      </c>
      <c r="H1565" s="113"/>
      <c r="P1565" s="21" t="str">
        <f t="shared" si="675"/>
        <v>B</v>
      </c>
      <c r="Q1565" s="85">
        <f t="shared" si="673"/>
        <v>-18</v>
      </c>
      <c r="R1565" s="85">
        <f t="shared" si="673"/>
        <v>0.12000000000000099</v>
      </c>
      <c r="S1565" s="85">
        <f t="shared" si="673"/>
        <v>26.5</v>
      </c>
      <c r="T1565" s="85">
        <f t="shared" si="673"/>
        <v>6</v>
      </c>
      <c r="U1565" s="85">
        <f t="shared" si="673"/>
        <v>-0.50000000000011369</v>
      </c>
      <c r="V1565" s="85">
        <f t="shared" si="673"/>
        <v>-1.5</v>
      </c>
      <c r="W1565" s="33"/>
      <c r="X1565" s="85">
        <f t="shared" si="676"/>
        <v>0</v>
      </c>
      <c r="Y1565" s="85">
        <f t="shared" si="674"/>
        <v>0</v>
      </c>
      <c r="Z1565" s="85">
        <f t="shared" si="674"/>
        <v>0</v>
      </c>
      <c r="AA1565" s="85">
        <f t="shared" si="674"/>
        <v>0</v>
      </c>
      <c r="AB1565" s="85">
        <f t="shared" si="674"/>
        <v>0</v>
      </c>
      <c r="AC1565" s="85">
        <f t="shared" si="674"/>
        <v>0</v>
      </c>
    </row>
    <row r="1566" spans="1:29" x14ac:dyDescent="0.3">
      <c r="A1566" s="67">
        <v>17900</v>
      </c>
      <c r="B1566" s="85">
        <v>-10.75</v>
      </c>
      <c r="C1566" s="85">
        <v>0.41000000000000014</v>
      </c>
      <c r="D1566" s="85">
        <v>13</v>
      </c>
      <c r="E1566" s="85">
        <v>-16.5</v>
      </c>
      <c r="F1566" s="85">
        <v>-1</v>
      </c>
      <c r="G1566" s="85">
        <v>-1.9999999999999964</v>
      </c>
      <c r="H1566" s="113"/>
      <c r="P1566" s="21" t="str">
        <f t="shared" si="675"/>
        <v>A</v>
      </c>
      <c r="Q1566" s="85">
        <f>IF($P1566="B",B1566,0)</f>
        <v>0</v>
      </c>
      <c r="R1566" s="85">
        <f t="shared" si="673"/>
        <v>0</v>
      </c>
      <c r="S1566" s="85">
        <f t="shared" si="673"/>
        <v>0</v>
      </c>
      <c r="T1566" s="85">
        <f t="shared" si="673"/>
        <v>0</v>
      </c>
      <c r="U1566" s="85">
        <f t="shared" si="673"/>
        <v>0</v>
      </c>
      <c r="V1566" s="85">
        <f t="shared" si="673"/>
        <v>0</v>
      </c>
      <c r="W1566" s="33"/>
      <c r="X1566" s="85">
        <f t="shared" si="676"/>
        <v>-10.75</v>
      </c>
      <c r="Y1566" s="85">
        <f t="shared" si="674"/>
        <v>0.41000000000000014</v>
      </c>
      <c r="Z1566" s="85">
        <f t="shared" si="674"/>
        <v>13</v>
      </c>
      <c r="AA1566" s="85">
        <f t="shared" si="674"/>
        <v>-16.5</v>
      </c>
      <c r="AB1566" s="85">
        <f t="shared" si="674"/>
        <v>-1</v>
      </c>
      <c r="AC1566" s="85">
        <f t="shared" si="674"/>
        <v>-1.9999999999999964</v>
      </c>
    </row>
    <row r="1567" spans="1:29" x14ac:dyDescent="0.3">
      <c r="A1567" s="67">
        <v>18000</v>
      </c>
      <c r="B1567" s="85">
        <v>-8.1499999999999915</v>
      </c>
      <c r="C1567" s="85">
        <v>0.35999999999999943</v>
      </c>
      <c r="D1567" s="85">
        <v>-1</v>
      </c>
      <c r="E1567" s="85">
        <v>-25.5</v>
      </c>
      <c r="F1567" s="85">
        <v>4.5</v>
      </c>
      <c r="G1567" s="85">
        <v>-1.5</v>
      </c>
      <c r="H1567" s="113"/>
      <c r="P1567" s="21" t="str">
        <f t="shared" si="675"/>
        <v>A</v>
      </c>
      <c r="Q1567" s="85">
        <f t="shared" ref="Q1567:Q1576" si="677">IF($P1567="B",B1567,0)</f>
        <v>0</v>
      </c>
      <c r="R1567" s="85">
        <f t="shared" si="673"/>
        <v>0</v>
      </c>
      <c r="S1567" s="85">
        <f t="shared" si="673"/>
        <v>0</v>
      </c>
      <c r="T1567" s="85">
        <f t="shared" si="673"/>
        <v>0</v>
      </c>
      <c r="U1567" s="85">
        <f t="shared" si="673"/>
        <v>0</v>
      </c>
      <c r="V1567" s="85">
        <f t="shared" si="673"/>
        <v>0</v>
      </c>
      <c r="W1567" s="33"/>
      <c r="X1567" s="85">
        <f t="shared" si="676"/>
        <v>-8.1499999999999915</v>
      </c>
      <c r="Y1567" s="85">
        <f t="shared" si="674"/>
        <v>0.35999999999999943</v>
      </c>
      <c r="Z1567" s="85">
        <f t="shared" si="674"/>
        <v>-1</v>
      </c>
      <c r="AA1567" s="85">
        <f t="shared" si="674"/>
        <v>-25.5</v>
      </c>
      <c r="AB1567" s="85">
        <f t="shared" si="674"/>
        <v>4.5</v>
      </c>
      <c r="AC1567" s="85">
        <f t="shared" si="674"/>
        <v>-1.5</v>
      </c>
    </row>
    <row r="1568" spans="1:29" x14ac:dyDescent="0.3">
      <c r="A1568" s="67">
        <v>18100</v>
      </c>
      <c r="B1568" s="85">
        <v>-7.3500000000000085</v>
      </c>
      <c r="C1568" s="85">
        <v>0.19999999999999929</v>
      </c>
      <c r="D1568" s="85">
        <v>-13.5</v>
      </c>
      <c r="E1568" s="85">
        <v>-27</v>
      </c>
      <c r="F1568" s="85">
        <v>12.5</v>
      </c>
      <c r="G1568" s="85">
        <v>-1.5</v>
      </c>
      <c r="H1568" s="113"/>
      <c r="P1568" s="21" t="str">
        <f t="shared" si="675"/>
        <v>A</v>
      </c>
      <c r="Q1568" s="85">
        <f t="shared" si="677"/>
        <v>0</v>
      </c>
      <c r="R1568" s="85">
        <f t="shared" si="673"/>
        <v>0</v>
      </c>
      <c r="S1568" s="85">
        <f t="shared" si="673"/>
        <v>0</v>
      </c>
      <c r="T1568" s="85">
        <f t="shared" si="673"/>
        <v>0</v>
      </c>
      <c r="U1568" s="85">
        <f t="shared" si="673"/>
        <v>0</v>
      </c>
      <c r="V1568" s="85">
        <f t="shared" si="673"/>
        <v>0</v>
      </c>
      <c r="W1568" s="33"/>
      <c r="X1568" s="85">
        <f t="shared" si="676"/>
        <v>-7.3500000000000085</v>
      </c>
      <c r="Y1568" s="85">
        <f t="shared" si="674"/>
        <v>0.19999999999999929</v>
      </c>
      <c r="Z1568" s="85">
        <f t="shared" si="674"/>
        <v>-13.5</v>
      </c>
      <c r="AA1568" s="85">
        <f t="shared" si="674"/>
        <v>-27</v>
      </c>
      <c r="AB1568" s="85">
        <f t="shared" si="674"/>
        <v>12.5</v>
      </c>
      <c r="AC1568" s="85">
        <f t="shared" si="674"/>
        <v>-1.5</v>
      </c>
    </row>
    <row r="1569" spans="1:29" x14ac:dyDescent="0.3">
      <c r="A1569" s="67">
        <v>18200</v>
      </c>
      <c r="B1569" s="85">
        <v>-4.9500000000000028</v>
      </c>
      <c r="C1569" s="85">
        <v>0.19000000000000128</v>
      </c>
      <c r="D1569" s="85">
        <v>-21</v>
      </c>
      <c r="E1569" s="85">
        <v>-30.499999999999943</v>
      </c>
      <c r="F1569" s="85">
        <v>14</v>
      </c>
      <c r="G1569" s="85">
        <v>-1</v>
      </c>
      <c r="H1569" s="113"/>
      <c r="P1569" s="21" t="str">
        <f t="shared" si="675"/>
        <v>A</v>
      </c>
      <c r="Q1569" s="85">
        <f t="shared" si="677"/>
        <v>0</v>
      </c>
      <c r="R1569" s="85">
        <f t="shared" si="673"/>
        <v>0</v>
      </c>
      <c r="S1569" s="85">
        <f t="shared" si="673"/>
        <v>0</v>
      </c>
      <c r="T1569" s="85">
        <f t="shared" si="673"/>
        <v>0</v>
      </c>
      <c r="U1569" s="85">
        <f t="shared" si="673"/>
        <v>0</v>
      </c>
      <c r="V1569" s="85">
        <f t="shared" si="673"/>
        <v>0</v>
      </c>
      <c r="W1569" s="33"/>
      <c r="X1569" s="85">
        <f t="shared" si="676"/>
        <v>-4.9500000000000028</v>
      </c>
      <c r="Y1569" s="85">
        <f t="shared" si="674"/>
        <v>0.19000000000000128</v>
      </c>
      <c r="Z1569" s="85">
        <f t="shared" si="674"/>
        <v>-21</v>
      </c>
      <c r="AA1569" s="85">
        <f t="shared" si="674"/>
        <v>-30.499999999999943</v>
      </c>
      <c r="AB1569" s="85">
        <f t="shared" si="674"/>
        <v>14</v>
      </c>
      <c r="AC1569" s="85">
        <f t="shared" si="674"/>
        <v>-1</v>
      </c>
    </row>
    <row r="1570" spans="1:29" x14ac:dyDescent="0.3">
      <c r="A1570" s="67">
        <v>18300</v>
      </c>
      <c r="B1570" s="85">
        <v>-3.1499999999999986</v>
      </c>
      <c r="C1570" s="85">
        <v>0.16999999999999993</v>
      </c>
      <c r="D1570" s="85">
        <v>-23.5</v>
      </c>
      <c r="E1570" s="85">
        <v>-30</v>
      </c>
      <c r="F1570" s="85">
        <v>13.5</v>
      </c>
      <c r="G1570" s="85">
        <v>-1</v>
      </c>
      <c r="H1570" s="113"/>
      <c r="P1570" s="21" t="str">
        <f t="shared" si="675"/>
        <v>A</v>
      </c>
      <c r="Q1570" s="85">
        <f t="shared" si="677"/>
        <v>0</v>
      </c>
      <c r="R1570" s="85">
        <f t="shared" si="673"/>
        <v>0</v>
      </c>
      <c r="S1570" s="85">
        <f t="shared" si="673"/>
        <v>0</v>
      </c>
      <c r="T1570" s="85">
        <f t="shared" si="673"/>
        <v>0</v>
      </c>
      <c r="U1570" s="85">
        <f t="shared" si="673"/>
        <v>0</v>
      </c>
      <c r="V1570" s="85">
        <f t="shared" si="673"/>
        <v>0</v>
      </c>
      <c r="W1570" s="33"/>
      <c r="X1570" s="85">
        <f t="shared" si="676"/>
        <v>-3.1499999999999986</v>
      </c>
      <c r="Y1570" s="85">
        <f t="shared" si="674"/>
        <v>0.16999999999999993</v>
      </c>
      <c r="Z1570" s="85">
        <f t="shared" si="674"/>
        <v>-23.5</v>
      </c>
      <c r="AA1570" s="85">
        <f t="shared" si="674"/>
        <v>-30</v>
      </c>
      <c r="AB1570" s="85">
        <f t="shared" si="674"/>
        <v>13.5</v>
      </c>
      <c r="AC1570" s="85">
        <f t="shared" si="674"/>
        <v>-1</v>
      </c>
    </row>
    <row r="1571" spans="1:29" x14ac:dyDescent="0.3">
      <c r="A1571" s="67">
        <v>18400</v>
      </c>
      <c r="B1571" s="85">
        <v>1.5500000000000007</v>
      </c>
      <c r="C1571" s="85">
        <v>0.68000000000000149</v>
      </c>
      <c r="D1571" s="85">
        <v>4</v>
      </c>
      <c r="E1571" s="85">
        <v>-18.500000000000028</v>
      </c>
      <c r="F1571" s="85">
        <v>-6.5</v>
      </c>
      <c r="G1571" s="85">
        <v>0</v>
      </c>
      <c r="H1571" s="113"/>
      <c r="P1571" s="21" t="str">
        <f t="shared" si="675"/>
        <v>A</v>
      </c>
      <c r="Q1571" s="85">
        <f t="shared" si="677"/>
        <v>0</v>
      </c>
      <c r="R1571" s="85">
        <f t="shared" si="673"/>
        <v>0</v>
      </c>
      <c r="S1571" s="85">
        <f t="shared" si="673"/>
        <v>0</v>
      </c>
      <c r="T1571" s="85">
        <f t="shared" si="673"/>
        <v>0</v>
      </c>
      <c r="U1571" s="85">
        <f t="shared" si="673"/>
        <v>0</v>
      </c>
      <c r="V1571" s="85">
        <f t="shared" si="673"/>
        <v>0</v>
      </c>
      <c r="W1571" s="33"/>
      <c r="X1571" s="85">
        <f t="shared" si="676"/>
        <v>1.5500000000000007</v>
      </c>
      <c r="Y1571" s="85">
        <f t="shared" si="674"/>
        <v>0.68000000000000149</v>
      </c>
      <c r="Z1571" s="85">
        <f t="shared" si="674"/>
        <v>4</v>
      </c>
      <c r="AA1571" s="85">
        <f t="shared" si="674"/>
        <v>-18.500000000000028</v>
      </c>
      <c r="AB1571" s="85">
        <f t="shared" si="674"/>
        <v>-6.5</v>
      </c>
      <c r="AC1571" s="85">
        <f t="shared" si="674"/>
        <v>0</v>
      </c>
    </row>
    <row r="1572" spans="1:29" x14ac:dyDescent="0.3">
      <c r="A1572" s="67">
        <v>18500</v>
      </c>
      <c r="B1572" s="85">
        <v>1.9500000000000011</v>
      </c>
      <c r="C1572" s="85">
        <v>0.78000000000000114</v>
      </c>
      <c r="D1572" s="85">
        <v>13.5</v>
      </c>
      <c r="E1572" s="85">
        <v>-6.5000000000000284</v>
      </c>
      <c r="F1572" s="85">
        <v>-11.499999999999986</v>
      </c>
      <c r="G1572" s="85">
        <v>0.49999999999999956</v>
      </c>
      <c r="H1572" s="113"/>
      <c r="P1572" s="21" t="str">
        <f t="shared" si="675"/>
        <v>A</v>
      </c>
      <c r="Q1572" s="85">
        <f t="shared" si="677"/>
        <v>0</v>
      </c>
      <c r="R1572" s="85">
        <f t="shared" si="673"/>
        <v>0</v>
      </c>
      <c r="S1572" s="85">
        <f t="shared" si="673"/>
        <v>0</v>
      </c>
      <c r="T1572" s="85">
        <f t="shared" si="673"/>
        <v>0</v>
      </c>
      <c r="U1572" s="85">
        <f t="shared" si="673"/>
        <v>0</v>
      </c>
      <c r="V1572" s="85">
        <f t="shared" si="673"/>
        <v>0</v>
      </c>
      <c r="W1572" s="33"/>
      <c r="X1572" s="85">
        <f t="shared" si="676"/>
        <v>1.9500000000000011</v>
      </c>
      <c r="Y1572" s="85">
        <f t="shared" si="674"/>
        <v>0.78000000000000114</v>
      </c>
      <c r="Z1572" s="85">
        <f t="shared" si="674"/>
        <v>13.5</v>
      </c>
      <c r="AA1572" s="85">
        <f t="shared" si="674"/>
        <v>-6.5000000000000284</v>
      </c>
      <c r="AB1572" s="85">
        <f t="shared" si="674"/>
        <v>-11.499999999999986</v>
      </c>
      <c r="AC1572" s="85">
        <f t="shared" si="674"/>
        <v>0.49999999999999956</v>
      </c>
    </row>
    <row r="1573" spans="1:29" x14ac:dyDescent="0.3">
      <c r="A1573" s="67">
        <v>18600</v>
      </c>
      <c r="B1573" s="85">
        <v>0.84999999999999964</v>
      </c>
      <c r="C1573" s="85">
        <v>0.59999999999999964</v>
      </c>
      <c r="D1573" s="85">
        <v>9.5</v>
      </c>
      <c r="E1573" s="85">
        <v>-2.5000000000000142</v>
      </c>
      <c r="F1573" s="85">
        <v>-6.5</v>
      </c>
      <c r="G1573" s="85">
        <v>0.5</v>
      </c>
      <c r="H1573" s="113"/>
      <c r="P1573" s="21" t="str">
        <f t="shared" si="675"/>
        <v>A</v>
      </c>
      <c r="Q1573" s="85">
        <f t="shared" si="677"/>
        <v>0</v>
      </c>
      <c r="R1573" s="85">
        <f t="shared" si="673"/>
        <v>0</v>
      </c>
      <c r="S1573" s="85">
        <f t="shared" si="673"/>
        <v>0</v>
      </c>
      <c r="T1573" s="85">
        <f t="shared" si="673"/>
        <v>0</v>
      </c>
      <c r="U1573" s="85">
        <f t="shared" si="673"/>
        <v>0</v>
      </c>
      <c r="V1573" s="85">
        <f t="shared" si="673"/>
        <v>0</v>
      </c>
      <c r="W1573" s="33"/>
      <c r="X1573" s="85">
        <f t="shared" si="676"/>
        <v>0.84999999999999964</v>
      </c>
      <c r="Y1573" s="85">
        <f t="shared" si="674"/>
        <v>0.59999999999999964</v>
      </c>
      <c r="Z1573" s="85">
        <f t="shared" si="674"/>
        <v>9.5</v>
      </c>
      <c r="AA1573" s="85">
        <f t="shared" si="674"/>
        <v>-2.5000000000000142</v>
      </c>
      <c r="AB1573" s="85">
        <f t="shared" si="674"/>
        <v>-6.5</v>
      </c>
      <c r="AC1573" s="85">
        <f t="shared" si="674"/>
        <v>0.5</v>
      </c>
    </row>
    <row r="1574" spans="1:29" x14ac:dyDescent="0.3">
      <c r="A1574" s="67">
        <v>18700</v>
      </c>
      <c r="B1574" s="85">
        <v>0.39999999999999947</v>
      </c>
      <c r="C1574" s="85">
        <v>0.48000000000000043</v>
      </c>
      <c r="D1574" s="85">
        <v>4.9999999999999858</v>
      </c>
      <c r="E1574" s="85">
        <v>-1.4999999999999858</v>
      </c>
      <c r="F1574" s="85">
        <v>-3.4999999999999929</v>
      </c>
      <c r="G1574" s="85">
        <v>0</v>
      </c>
      <c r="H1574" s="113"/>
      <c r="P1574" s="21" t="str">
        <f t="shared" si="675"/>
        <v>A</v>
      </c>
      <c r="Q1574" s="85">
        <f t="shared" si="677"/>
        <v>0</v>
      </c>
      <c r="R1574" s="85">
        <f t="shared" si="673"/>
        <v>0</v>
      </c>
      <c r="S1574" s="85">
        <f t="shared" si="673"/>
        <v>0</v>
      </c>
      <c r="T1574" s="85">
        <f t="shared" si="673"/>
        <v>0</v>
      </c>
      <c r="U1574" s="85">
        <f t="shared" si="673"/>
        <v>0</v>
      </c>
      <c r="V1574" s="85">
        <f t="shared" si="673"/>
        <v>0</v>
      </c>
      <c r="W1574" s="33"/>
      <c r="X1574" s="85">
        <f t="shared" si="676"/>
        <v>0.39999999999999947</v>
      </c>
      <c r="Y1574" s="85">
        <f t="shared" si="674"/>
        <v>0.48000000000000043</v>
      </c>
      <c r="Z1574" s="85">
        <f t="shared" si="674"/>
        <v>4.9999999999999858</v>
      </c>
      <c r="AA1574" s="85">
        <f t="shared" si="674"/>
        <v>-1.4999999999999858</v>
      </c>
      <c r="AB1574" s="85">
        <f t="shared" si="674"/>
        <v>-3.4999999999999929</v>
      </c>
      <c r="AC1574" s="85">
        <f t="shared" si="674"/>
        <v>0</v>
      </c>
    </row>
    <row r="1575" spans="1:29" x14ac:dyDescent="0.3">
      <c r="A1575" s="67">
        <v>18800</v>
      </c>
      <c r="B1575" s="85">
        <v>0.95000000000000018</v>
      </c>
      <c r="C1575" s="85">
        <v>0.73999999999999844</v>
      </c>
      <c r="D1575" s="85">
        <v>13.5</v>
      </c>
      <c r="E1575" s="85">
        <v>3.5</v>
      </c>
      <c r="F1575" s="85">
        <v>-8.5</v>
      </c>
      <c r="G1575" s="85">
        <v>0.5</v>
      </c>
      <c r="H1575" s="113"/>
      <c r="P1575" s="21" t="str">
        <f t="shared" si="675"/>
        <v>A</v>
      </c>
      <c r="Q1575" s="85">
        <f t="shared" si="677"/>
        <v>0</v>
      </c>
      <c r="R1575" s="85">
        <f t="shared" si="673"/>
        <v>0</v>
      </c>
      <c r="S1575" s="85">
        <f t="shared" si="673"/>
        <v>0</v>
      </c>
      <c r="T1575" s="85">
        <f t="shared" si="673"/>
        <v>0</v>
      </c>
      <c r="U1575" s="85">
        <f t="shared" si="673"/>
        <v>0</v>
      </c>
      <c r="V1575" s="85">
        <f t="shared" si="673"/>
        <v>0</v>
      </c>
      <c r="W1575" s="33"/>
      <c r="X1575" s="85">
        <f t="shared" si="676"/>
        <v>0.95000000000000018</v>
      </c>
      <c r="Y1575" s="85">
        <f t="shared" si="674"/>
        <v>0.73999999999999844</v>
      </c>
      <c r="Z1575" s="85">
        <f t="shared" si="674"/>
        <v>13.5</v>
      </c>
      <c r="AA1575" s="85">
        <f t="shared" si="674"/>
        <v>3.5</v>
      </c>
      <c r="AB1575" s="85">
        <f t="shared" si="674"/>
        <v>-8.5</v>
      </c>
      <c r="AC1575" s="85">
        <f t="shared" si="674"/>
        <v>0.5</v>
      </c>
    </row>
    <row r="1576" spans="1:29" x14ac:dyDescent="0.3">
      <c r="A1576" s="67">
        <v>18900</v>
      </c>
      <c r="B1576" s="85">
        <v>1.1000000000000001</v>
      </c>
      <c r="C1576" s="85">
        <v>0.91000000000000014</v>
      </c>
      <c r="D1576" s="85">
        <v>17.5</v>
      </c>
      <c r="E1576" s="85">
        <v>6.4999999999999929</v>
      </c>
      <c r="F1576" s="85">
        <v>-11</v>
      </c>
      <c r="G1576" s="85">
        <v>0</v>
      </c>
      <c r="H1576" s="113"/>
      <c r="P1576" s="21" t="str">
        <f t="shared" si="675"/>
        <v>A</v>
      </c>
      <c r="Q1576" s="85">
        <f t="shared" si="677"/>
        <v>0</v>
      </c>
      <c r="R1576" s="85">
        <f t="shared" si="673"/>
        <v>0</v>
      </c>
      <c r="S1576" s="85">
        <f t="shared" si="673"/>
        <v>0</v>
      </c>
      <c r="T1576" s="85">
        <f t="shared" si="673"/>
        <v>0</v>
      </c>
      <c r="U1576" s="85">
        <f t="shared" si="673"/>
        <v>0</v>
      </c>
      <c r="V1576" s="85">
        <f t="shared" si="673"/>
        <v>0</v>
      </c>
      <c r="W1576" s="33"/>
      <c r="X1576" s="85">
        <f t="shared" si="676"/>
        <v>1.1000000000000001</v>
      </c>
      <c r="Y1576" s="85">
        <f t="shared" si="674"/>
        <v>0.91000000000000014</v>
      </c>
      <c r="Z1576" s="85">
        <f t="shared" si="674"/>
        <v>17.5</v>
      </c>
      <c r="AA1576" s="85">
        <f t="shared" si="674"/>
        <v>6.4999999999999929</v>
      </c>
      <c r="AB1576" s="85">
        <f t="shared" si="674"/>
        <v>-11</v>
      </c>
      <c r="AC1576" s="85">
        <f t="shared" si="674"/>
        <v>0</v>
      </c>
    </row>
    <row r="1577" spans="1:29" x14ac:dyDescent="0.3">
      <c r="A1577" s="68" t="s">
        <v>120</v>
      </c>
      <c r="B1577" s="86">
        <v>-45.54999999999999</v>
      </c>
      <c r="C1577" s="86">
        <v>5.6400000000000023</v>
      </c>
      <c r="D1577" s="86">
        <v>43.499999999999986</v>
      </c>
      <c r="E1577" s="86">
        <v>-142.5</v>
      </c>
      <c r="F1577" s="86">
        <v>-4.5000000000000924</v>
      </c>
      <c r="G1577" s="86">
        <v>-6.9999999999999964</v>
      </c>
      <c r="H1577" s="89"/>
      <c r="I1577" s="105">
        <f>X1577</f>
        <v>-27.549999999999994</v>
      </c>
      <c r="J1577" s="105">
        <f>Y1577</f>
        <v>5.5200000000000014</v>
      </c>
      <c r="K1577" s="105">
        <f>Z1577</f>
        <v>16.999999999999986</v>
      </c>
      <c r="L1577" s="105">
        <f>AA1577</f>
        <v>-148.5</v>
      </c>
      <c r="M1577" s="105">
        <f t="shared" ref="M1577:N1577" si="678">AB1577</f>
        <v>-3.9999999999999787</v>
      </c>
      <c r="N1577" s="105">
        <f t="shared" si="678"/>
        <v>-5.4999999999999964</v>
      </c>
      <c r="P1577" s="21"/>
      <c r="Q1577" s="33"/>
      <c r="R1577" s="33"/>
      <c r="S1577" s="33"/>
      <c r="T1577" s="33"/>
      <c r="U1577" s="33"/>
      <c r="V1577" s="33"/>
      <c r="W1577" s="33"/>
      <c r="X1577" s="106">
        <f>SUM(X1561:X1576)</f>
        <v>-27.549999999999994</v>
      </c>
      <c r="Y1577" s="106">
        <f t="shared" ref="Y1577:AC1577" si="679">SUM(Y1561:Y1576)</f>
        <v>5.5200000000000014</v>
      </c>
      <c r="Z1577" s="106">
        <f t="shared" si="679"/>
        <v>16.999999999999986</v>
      </c>
      <c r="AA1577" s="106">
        <f t="shared" si="679"/>
        <v>-148.5</v>
      </c>
      <c r="AB1577" s="106">
        <f t="shared" si="679"/>
        <v>-3.9999999999999787</v>
      </c>
      <c r="AC1577" s="106">
        <f t="shared" si="679"/>
        <v>-5.4999999999999964</v>
      </c>
    </row>
    <row r="1578" spans="1:29" x14ac:dyDescent="0.3">
      <c r="A1578" s="82"/>
      <c r="B1578" s="89"/>
      <c r="C1578" s="89"/>
      <c r="D1578" s="89"/>
      <c r="E1578" s="89"/>
      <c r="F1578" s="89"/>
      <c r="G1578" s="89"/>
      <c r="H1578" s="89"/>
      <c r="P1578" s="21"/>
      <c r="Q1578" s="33"/>
      <c r="R1578" s="33"/>
      <c r="S1578" s="33"/>
      <c r="T1578" s="33"/>
      <c r="U1578" s="33"/>
      <c r="V1578" s="33"/>
      <c r="W1578" s="33"/>
      <c r="X1578" s="33"/>
      <c r="Y1578" s="33"/>
      <c r="Z1578" s="33"/>
      <c r="AA1578" s="33"/>
      <c r="AB1578" s="33"/>
      <c r="AC1578" s="33"/>
    </row>
    <row r="1579" spans="1:29" x14ac:dyDescent="0.3">
      <c r="A1579" s="92" t="s">
        <v>128</v>
      </c>
      <c r="B1579" s="92" t="s">
        <v>127</v>
      </c>
      <c r="C1579" s="92" t="s">
        <v>129</v>
      </c>
      <c r="D1579" s="92" t="s">
        <v>130</v>
      </c>
      <c r="E1579" s="92" t="s">
        <v>131</v>
      </c>
      <c r="F1579" s="92" t="s">
        <v>132</v>
      </c>
      <c r="G1579" s="92" t="s">
        <v>133</v>
      </c>
      <c r="H1579" s="92"/>
      <c r="P1579" s="21"/>
      <c r="Q1579" s="33"/>
      <c r="R1579" s="33"/>
      <c r="S1579" s="33"/>
      <c r="T1579" s="33"/>
      <c r="U1579" s="33"/>
      <c r="V1579" s="33"/>
      <c r="W1579" s="33"/>
      <c r="X1579" s="33"/>
      <c r="Y1579" s="33"/>
      <c r="Z1579" s="33"/>
      <c r="AA1579" s="33"/>
      <c r="AB1579" s="33"/>
      <c r="AC1579" s="33"/>
    </row>
    <row r="1580" spans="1:29" x14ac:dyDescent="0.3">
      <c r="A1580" s="68" t="s">
        <v>44</v>
      </c>
      <c r="B1580" s="68" t="s">
        <v>36</v>
      </c>
      <c r="C1580" s="68" t="s">
        <v>37</v>
      </c>
      <c r="D1580" s="68" t="s">
        <v>118</v>
      </c>
      <c r="E1580" s="68" t="s">
        <v>116</v>
      </c>
      <c r="F1580" s="68" t="s">
        <v>119</v>
      </c>
      <c r="G1580" s="68" t="s">
        <v>117</v>
      </c>
      <c r="H1580" s="82"/>
      <c r="P1580" s="21"/>
      <c r="Q1580" s="33"/>
      <c r="R1580" s="33"/>
      <c r="S1580" s="33"/>
      <c r="T1580" s="33"/>
      <c r="U1580" s="33"/>
      <c r="V1580" s="33"/>
      <c r="W1580" s="33"/>
      <c r="X1580" s="106">
        <f t="shared" ref="X1580:AC1580" si="680">SUM(X1581:X1596)</f>
        <v>185.8</v>
      </c>
      <c r="Y1580" s="106">
        <f t="shared" si="680"/>
        <v>12.3</v>
      </c>
      <c r="Z1580" s="106">
        <f t="shared" si="680"/>
        <v>555</v>
      </c>
      <c r="AA1580" s="106">
        <f t="shared" si="680"/>
        <v>11.000000000000028</v>
      </c>
      <c r="AB1580" s="106">
        <f t="shared" si="680"/>
        <v>-352.5</v>
      </c>
      <c r="AC1580" s="106">
        <f t="shared" si="680"/>
        <v>-17</v>
      </c>
    </row>
    <row r="1581" spans="1:29" x14ac:dyDescent="0.3">
      <c r="A1581" s="67">
        <v>16900</v>
      </c>
      <c r="B1581" s="85">
        <v>3.9499999999999993</v>
      </c>
      <c r="C1581" s="85">
        <v>0.75</v>
      </c>
      <c r="D1581" s="85">
        <v>39.000000000000014</v>
      </c>
      <c r="E1581" s="85">
        <v>13.999999999999986</v>
      </c>
      <c r="F1581" s="85">
        <v>-23</v>
      </c>
      <c r="G1581" s="85">
        <v>-0.5</v>
      </c>
      <c r="H1581" s="113"/>
      <c r="I1581" s="105">
        <f>X1580</f>
        <v>185.8</v>
      </c>
      <c r="J1581" s="105">
        <f>Y1580</f>
        <v>12.3</v>
      </c>
      <c r="K1581" s="105">
        <f t="shared" ref="K1581:N1581" si="681">Z1580</f>
        <v>555</v>
      </c>
      <c r="L1581" s="105">
        <f t="shared" si="681"/>
        <v>11.000000000000028</v>
      </c>
      <c r="M1581" s="105">
        <f t="shared" si="681"/>
        <v>-352.5</v>
      </c>
      <c r="N1581" s="105">
        <f t="shared" si="681"/>
        <v>-17</v>
      </c>
      <c r="P1581" s="21" t="str">
        <f>IF(A1581&lt;=$B$1558,"A","B")</f>
        <v>A</v>
      </c>
      <c r="Q1581" s="85">
        <f t="shared" ref="Q1581:V1596" si="682">IF($P1581="B",B1581,0)</f>
        <v>0</v>
      </c>
      <c r="R1581" s="85">
        <f t="shared" si="682"/>
        <v>0</v>
      </c>
      <c r="S1581" s="85">
        <f t="shared" si="682"/>
        <v>0</v>
      </c>
      <c r="T1581" s="85">
        <f t="shared" si="682"/>
        <v>0</v>
      </c>
      <c r="U1581" s="85">
        <f t="shared" si="682"/>
        <v>0</v>
      </c>
      <c r="V1581" s="85">
        <f t="shared" si="682"/>
        <v>0</v>
      </c>
      <c r="W1581" s="33"/>
      <c r="X1581" s="85">
        <f>IF($P1581="A",B1581,0)</f>
        <v>3.9499999999999993</v>
      </c>
      <c r="Y1581" s="85">
        <f t="shared" ref="Y1581:AC1596" si="683">IF($P1581="A",C1581,0)</f>
        <v>0.75</v>
      </c>
      <c r="Z1581" s="85">
        <f t="shared" si="683"/>
        <v>39.000000000000014</v>
      </c>
      <c r="AA1581" s="85">
        <f t="shared" si="683"/>
        <v>13.999999999999986</v>
      </c>
      <c r="AB1581" s="85">
        <f t="shared" si="683"/>
        <v>-23</v>
      </c>
      <c r="AC1581" s="85">
        <f t="shared" si="683"/>
        <v>-0.5</v>
      </c>
    </row>
    <row r="1582" spans="1:29" x14ac:dyDescent="0.3">
      <c r="A1582" s="67">
        <v>17000</v>
      </c>
      <c r="B1582" s="85">
        <v>6.8000000000000007</v>
      </c>
      <c r="C1582" s="85">
        <v>1.2600000000000016</v>
      </c>
      <c r="D1582" s="85">
        <v>58</v>
      </c>
      <c r="E1582" s="85">
        <v>20</v>
      </c>
      <c r="F1582" s="85">
        <v>-35.499999999999986</v>
      </c>
      <c r="G1582" s="85">
        <v>-1</v>
      </c>
      <c r="H1582" s="113"/>
      <c r="P1582" s="21" t="str">
        <f t="shared" ref="P1582:P1596" si="684">IF(A1582&lt;=$B$1558,"A","B")</f>
        <v>A</v>
      </c>
      <c r="Q1582" s="85">
        <f t="shared" si="682"/>
        <v>0</v>
      </c>
      <c r="R1582" s="85">
        <f t="shared" si="682"/>
        <v>0</v>
      </c>
      <c r="S1582" s="85">
        <f t="shared" si="682"/>
        <v>0</v>
      </c>
      <c r="T1582" s="85">
        <f t="shared" si="682"/>
        <v>0</v>
      </c>
      <c r="U1582" s="85">
        <f t="shared" si="682"/>
        <v>0</v>
      </c>
      <c r="V1582" s="85">
        <f t="shared" si="682"/>
        <v>0</v>
      </c>
      <c r="W1582" s="33"/>
      <c r="X1582" s="85">
        <f t="shared" ref="X1582:X1596" si="685">IF($P1582="A",B1582,0)</f>
        <v>6.8000000000000007</v>
      </c>
      <c r="Y1582" s="85">
        <f t="shared" si="683"/>
        <v>1.2600000000000016</v>
      </c>
      <c r="Z1582" s="85">
        <f t="shared" si="683"/>
        <v>58</v>
      </c>
      <c r="AA1582" s="85">
        <f t="shared" si="683"/>
        <v>20</v>
      </c>
      <c r="AB1582" s="85">
        <f t="shared" si="683"/>
        <v>-35.499999999999986</v>
      </c>
      <c r="AC1582" s="85">
        <f t="shared" si="683"/>
        <v>-1</v>
      </c>
    </row>
    <row r="1583" spans="1:29" x14ac:dyDescent="0.3">
      <c r="A1583" s="67">
        <v>17100</v>
      </c>
      <c r="B1583" s="85">
        <v>5.8000000000000007</v>
      </c>
      <c r="C1583" s="85">
        <v>0.75</v>
      </c>
      <c r="D1583" s="85">
        <v>49</v>
      </c>
      <c r="E1583" s="85">
        <v>18</v>
      </c>
      <c r="F1583" s="85">
        <v>-26.5</v>
      </c>
      <c r="G1583" s="85">
        <v>-1.0000000000000004</v>
      </c>
      <c r="H1583" s="113"/>
      <c r="P1583" s="21" t="str">
        <f t="shared" si="684"/>
        <v>A</v>
      </c>
      <c r="Q1583" s="85">
        <f t="shared" si="682"/>
        <v>0</v>
      </c>
      <c r="R1583" s="85">
        <f t="shared" si="682"/>
        <v>0</v>
      </c>
      <c r="S1583" s="85">
        <f t="shared" si="682"/>
        <v>0</v>
      </c>
      <c r="T1583" s="85">
        <f t="shared" si="682"/>
        <v>0</v>
      </c>
      <c r="U1583" s="85">
        <f t="shared" si="682"/>
        <v>0</v>
      </c>
      <c r="V1583" s="85">
        <f t="shared" si="682"/>
        <v>0</v>
      </c>
      <c r="W1583" s="33"/>
      <c r="X1583" s="85">
        <f t="shared" si="685"/>
        <v>5.8000000000000007</v>
      </c>
      <c r="Y1583" s="85">
        <f t="shared" si="683"/>
        <v>0.75</v>
      </c>
      <c r="Z1583" s="85">
        <f t="shared" si="683"/>
        <v>49</v>
      </c>
      <c r="AA1583" s="85">
        <f t="shared" si="683"/>
        <v>18</v>
      </c>
      <c r="AB1583" s="85">
        <f t="shared" si="683"/>
        <v>-26.5</v>
      </c>
      <c r="AC1583" s="85">
        <f t="shared" si="683"/>
        <v>-1.0000000000000004</v>
      </c>
    </row>
    <row r="1584" spans="1:29" x14ac:dyDescent="0.3">
      <c r="A1584" s="67">
        <v>17200</v>
      </c>
      <c r="B1584" s="85">
        <v>7.2999999999999989</v>
      </c>
      <c r="C1584" s="85">
        <v>0.79999999999999893</v>
      </c>
      <c r="D1584" s="85">
        <v>55.500000000000028</v>
      </c>
      <c r="E1584" s="85">
        <v>19.999999999999986</v>
      </c>
      <c r="F1584" s="85">
        <v>-29</v>
      </c>
      <c r="G1584" s="85">
        <v>-0.99999999999999956</v>
      </c>
      <c r="H1584" s="113"/>
      <c r="P1584" s="21" t="str">
        <f t="shared" si="684"/>
        <v>A</v>
      </c>
      <c r="Q1584" s="85">
        <f t="shared" si="682"/>
        <v>0</v>
      </c>
      <c r="R1584" s="85">
        <f t="shared" si="682"/>
        <v>0</v>
      </c>
      <c r="S1584" s="85">
        <f t="shared" si="682"/>
        <v>0</v>
      </c>
      <c r="T1584" s="85">
        <f t="shared" si="682"/>
        <v>0</v>
      </c>
      <c r="U1584" s="85">
        <f t="shared" si="682"/>
        <v>0</v>
      </c>
      <c r="V1584" s="85">
        <f t="shared" si="682"/>
        <v>0</v>
      </c>
      <c r="W1584" s="33"/>
      <c r="X1584" s="85">
        <f t="shared" si="685"/>
        <v>7.2999999999999989</v>
      </c>
      <c r="Y1584" s="85">
        <f t="shared" si="683"/>
        <v>0.79999999999999893</v>
      </c>
      <c r="Z1584" s="85">
        <f t="shared" si="683"/>
        <v>55.500000000000028</v>
      </c>
      <c r="AA1584" s="85">
        <f t="shared" si="683"/>
        <v>19.999999999999986</v>
      </c>
      <c r="AB1584" s="85">
        <f t="shared" si="683"/>
        <v>-29</v>
      </c>
      <c r="AC1584" s="85">
        <f t="shared" si="683"/>
        <v>-0.99999999999999956</v>
      </c>
    </row>
    <row r="1585" spans="1:29" x14ac:dyDescent="0.3">
      <c r="A1585" s="67">
        <v>17300</v>
      </c>
      <c r="B1585" s="85">
        <v>10.050000000000001</v>
      </c>
      <c r="C1585" s="85">
        <v>0.94000000000000128</v>
      </c>
      <c r="D1585" s="85">
        <v>64.5</v>
      </c>
      <c r="E1585" s="85">
        <v>21.500000000000028</v>
      </c>
      <c r="F1585" s="85">
        <v>-33.5</v>
      </c>
      <c r="G1585" s="85">
        <v>-1</v>
      </c>
      <c r="H1585" s="113"/>
      <c r="P1585" s="21" t="str">
        <f t="shared" si="684"/>
        <v>A</v>
      </c>
      <c r="Q1585" s="85">
        <f t="shared" si="682"/>
        <v>0</v>
      </c>
      <c r="R1585" s="85">
        <f t="shared" si="682"/>
        <v>0</v>
      </c>
      <c r="S1585" s="85">
        <f t="shared" si="682"/>
        <v>0</v>
      </c>
      <c r="T1585" s="85">
        <f t="shared" si="682"/>
        <v>0</v>
      </c>
      <c r="U1585" s="85">
        <f t="shared" si="682"/>
        <v>0</v>
      </c>
      <c r="V1585" s="85">
        <f t="shared" si="682"/>
        <v>0</v>
      </c>
      <c r="W1585" s="33"/>
      <c r="X1585" s="85">
        <f t="shared" si="685"/>
        <v>10.050000000000001</v>
      </c>
      <c r="Y1585" s="85">
        <f t="shared" si="683"/>
        <v>0.94000000000000128</v>
      </c>
      <c r="Z1585" s="85">
        <f t="shared" si="683"/>
        <v>64.5</v>
      </c>
      <c r="AA1585" s="85">
        <f t="shared" si="683"/>
        <v>21.500000000000028</v>
      </c>
      <c r="AB1585" s="85">
        <f t="shared" si="683"/>
        <v>-33.5</v>
      </c>
      <c r="AC1585" s="85">
        <f t="shared" si="683"/>
        <v>-1</v>
      </c>
    </row>
    <row r="1586" spans="1:29" x14ac:dyDescent="0.3">
      <c r="A1586" s="67">
        <v>17400</v>
      </c>
      <c r="B1586" s="85">
        <v>13</v>
      </c>
      <c r="C1586" s="85">
        <v>1.0199999999999996</v>
      </c>
      <c r="D1586" s="85">
        <v>68.499999999999943</v>
      </c>
      <c r="E1586" s="85">
        <v>20.5</v>
      </c>
      <c r="F1586" s="85">
        <v>-35.5</v>
      </c>
      <c r="G1586" s="85">
        <v>-2</v>
      </c>
      <c r="H1586" s="113"/>
      <c r="P1586" s="21" t="str">
        <f t="shared" si="684"/>
        <v>A</v>
      </c>
      <c r="Q1586" s="85">
        <f>IF($P1586="B",B1586,0)</f>
        <v>0</v>
      </c>
      <c r="R1586" s="85">
        <f t="shared" si="682"/>
        <v>0</v>
      </c>
      <c r="S1586" s="85">
        <f t="shared" si="682"/>
        <v>0</v>
      </c>
      <c r="T1586" s="85">
        <f t="shared" si="682"/>
        <v>0</v>
      </c>
      <c r="U1586" s="85">
        <f t="shared" si="682"/>
        <v>0</v>
      </c>
      <c r="V1586" s="85">
        <f t="shared" si="682"/>
        <v>0</v>
      </c>
      <c r="W1586" s="33"/>
      <c r="X1586" s="85">
        <f t="shared" si="685"/>
        <v>13</v>
      </c>
      <c r="Y1586" s="85">
        <f t="shared" si="683"/>
        <v>1.0199999999999996</v>
      </c>
      <c r="Z1586" s="85">
        <f t="shared" si="683"/>
        <v>68.499999999999943</v>
      </c>
      <c r="AA1586" s="85">
        <f t="shared" si="683"/>
        <v>20.5</v>
      </c>
      <c r="AB1586" s="85">
        <f t="shared" si="683"/>
        <v>-35.5</v>
      </c>
      <c r="AC1586" s="85">
        <f t="shared" si="683"/>
        <v>-2</v>
      </c>
    </row>
    <row r="1587" spans="1:29" x14ac:dyDescent="0.3">
      <c r="A1587" s="67">
        <v>17500</v>
      </c>
      <c r="B1587" s="85">
        <v>15.899999999999999</v>
      </c>
      <c r="C1587" s="85">
        <v>1</v>
      </c>
      <c r="D1587" s="85">
        <v>64.5</v>
      </c>
      <c r="E1587" s="85">
        <v>14.500000000000028</v>
      </c>
      <c r="F1587" s="85">
        <v>-34</v>
      </c>
      <c r="G1587" s="85">
        <v>-2</v>
      </c>
      <c r="H1587" s="113"/>
      <c r="P1587" s="21" t="str">
        <f t="shared" si="684"/>
        <v>A</v>
      </c>
      <c r="Q1587" s="85">
        <f t="shared" ref="Q1587:Q1596" si="686">IF($P1587="B",B1587,0)</f>
        <v>0</v>
      </c>
      <c r="R1587" s="85">
        <f t="shared" si="682"/>
        <v>0</v>
      </c>
      <c r="S1587" s="85">
        <f t="shared" si="682"/>
        <v>0</v>
      </c>
      <c r="T1587" s="85">
        <f t="shared" si="682"/>
        <v>0</v>
      </c>
      <c r="U1587" s="85">
        <f t="shared" si="682"/>
        <v>0</v>
      </c>
      <c r="V1587" s="85">
        <f t="shared" si="682"/>
        <v>0</v>
      </c>
      <c r="W1587" s="33"/>
      <c r="X1587" s="85">
        <f t="shared" si="685"/>
        <v>15.899999999999999</v>
      </c>
      <c r="Y1587" s="85">
        <f t="shared" si="683"/>
        <v>1</v>
      </c>
      <c r="Z1587" s="85">
        <f t="shared" si="683"/>
        <v>64.5</v>
      </c>
      <c r="AA1587" s="85">
        <f t="shared" si="683"/>
        <v>14.500000000000028</v>
      </c>
      <c r="AB1587" s="85">
        <f t="shared" si="683"/>
        <v>-34</v>
      </c>
      <c r="AC1587" s="85">
        <f t="shared" si="683"/>
        <v>-2</v>
      </c>
    </row>
    <row r="1588" spans="1:29" x14ac:dyDescent="0.3">
      <c r="A1588" s="67">
        <v>17600</v>
      </c>
      <c r="B1588" s="85">
        <v>19.849999999999994</v>
      </c>
      <c r="C1588" s="85">
        <v>1.0600000000000005</v>
      </c>
      <c r="D1588" s="85">
        <v>59.5</v>
      </c>
      <c r="E1588" s="85">
        <v>5.5</v>
      </c>
      <c r="F1588" s="85">
        <v>-32.500000000000028</v>
      </c>
      <c r="G1588" s="85">
        <v>-2</v>
      </c>
      <c r="H1588" s="113"/>
      <c r="P1588" s="21" t="str">
        <f t="shared" si="684"/>
        <v>A</v>
      </c>
      <c r="Q1588" s="85">
        <f t="shared" si="686"/>
        <v>0</v>
      </c>
      <c r="R1588" s="85">
        <f t="shared" si="682"/>
        <v>0</v>
      </c>
      <c r="S1588" s="85">
        <f t="shared" si="682"/>
        <v>0</v>
      </c>
      <c r="T1588" s="85">
        <f t="shared" si="682"/>
        <v>0</v>
      </c>
      <c r="U1588" s="85">
        <f t="shared" si="682"/>
        <v>0</v>
      </c>
      <c r="V1588" s="85">
        <f t="shared" si="682"/>
        <v>0</v>
      </c>
      <c r="W1588" s="33"/>
      <c r="X1588" s="85">
        <f t="shared" si="685"/>
        <v>19.849999999999994</v>
      </c>
      <c r="Y1588" s="85">
        <f t="shared" si="683"/>
        <v>1.0600000000000005</v>
      </c>
      <c r="Z1588" s="85">
        <f t="shared" si="683"/>
        <v>59.5</v>
      </c>
      <c r="AA1588" s="85">
        <f t="shared" si="683"/>
        <v>5.5</v>
      </c>
      <c r="AB1588" s="85">
        <f t="shared" si="683"/>
        <v>-32.500000000000028</v>
      </c>
      <c r="AC1588" s="85">
        <f t="shared" si="683"/>
        <v>-2</v>
      </c>
    </row>
    <row r="1589" spans="1:29" x14ac:dyDescent="0.3">
      <c r="A1589" s="67">
        <v>17700</v>
      </c>
      <c r="B1589" s="85">
        <v>27.25</v>
      </c>
      <c r="C1589" s="85">
        <v>1.3499999999999996</v>
      </c>
      <c r="D1589" s="85">
        <v>50</v>
      </c>
      <c r="E1589" s="85">
        <v>-14.5</v>
      </c>
      <c r="F1589" s="85">
        <v>-34.5</v>
      </c>
      <c r="G1589" s="85">
        <v>-2</v>
      </c>
      <c r="H1589" s="113"/>
      <c r="P1589" s="21" t="str">
        <f t="shared" si="684"/>
        <v>A</v>
      </c>
      <c r="Q1589" s="85">
        <f t="shared" si="686"/>
        <v>0</v>
      </c>
      <c r="R1589" s="85">
        <f t="shared" si="682"/>
        <v>0</v>
      </c>
      <c r="S1589" s="85">
        <f t="shared" si="682"/>
        <v>0</v>
      </c>
      <c r="T1589" s="85">
        <f t="shared" si="682"/>
        <v>0</v>
      </c>
      <c r="U1589" s="85">
        <f t="shared" si="682"/>
        <v>0</v>
      </c>
      <c r="V1589" s="85">
        <f t="shared" si="682"/>
        <v>0</v>
      </c>
      <c r="W1589" s="33"/>
      <c r="X1589" s="85">
        <f t="shared" si="685"/>
        <v>27.25</v>
      </c>
      <c r="Y1589" s="85">
        <f t="shared" si="683"/>
        <v>1.3499999999999996</v>
      </c>
      <c r="Z1589" s="85">
        <f t="shared" si="683"/>
        <v>50</v>
      </c>
      <c r="AA1589" s="85">
        <f t="shared" si="683"/>
        <v>-14.5</v>
      </c>
      <c r="AB1589" s="85">
        <f t="shared" si="683"/>
        <v>-34.5</v>
      </c>
      <c r="AC1589" s="85">
        <f t="shared" si="683"/>
        <v>-2</v>
      </c>
    </row>
    <row r="1590" spans="1:29" x14ac:dyDescent="0.3">
      <c r="A1590" s="67">
        <v>17800</v>
      </c>
      <c r="B1590" s="85">
        <v>34.150000000000006</v>
      </c>
      <c r="C1590" s="85">
        <v>1.5599999999999987</v>
      </c>
      <c r="D1590" s="85">
        <v>33</v>
      </c>
      <c r="E1590" s="85">
        <v>-39.499999999999943</v>
      </c>
      <c r="F1590" s="85">
        <v>-33.5</v>
      </c>
      <c r="G1590" s="85">
        <v>-2.5</v>
      </c>
      <c r="H1590" s="113"/>
      <c r="P1590" s="21" t="str">
        <f t="shared" si="684"/>
        <v>A</v>
      </c>
      <c r="Q1590" s="85">
        <f t="shared" si="686"/>
        <v>0</v>
      </c>
      <c r="R1590" s="85">
        <f t="shared" si="682"/>
        <v>0</v>
      </c>
      <c r="S1590" s="85">
        <f t="shared" si="682"/>
        <v>0</v>
      </c>
      <c r="T1590" s="85">
        <f t="shared" si="682"/>
        <v>0</v>
      </c>
      <c r="U1590" s="85">
        <f t="shared" si="682"/>
        <v>0</v>
      </c>
      <c r="V1590" s="85">
        <f t="shared" si="682"/>
        <v>0</v>
      </c>
      <c r="W1590" s="33"/>
      <c r="X1590" s="85">
        <f t="shared" si="685"/>
        <v>34.150000000000006</v>
      </c>
      <c r="Y1590" s="85">
        <f t="shared" si="683"/>
        <v>1.5599999999999987</v>
      </c>
      <c r="Z1590" s="85">
        <f t="shared" si="683"/>
        <v>33</v>
      </c>
      <c r="AA1590" s="85">
        <f t="shared" si="683"/>
        <v>-39.499999999999943</v>
      </c>
      <c r="AB1590" s="85">
        <f t="shared" si="683"/>
        <v>-33.5</v>
      </c>
      <c r="AC1590" s="85">
        <f t="shared" si="683"/>
        <v>-2.5</v>
      </c>
    </row>
    <row r="1591" spans="1:29" x14ac:dyDescent="0.3">
      <c r="A1591" s="67">
        <v>17900</v>
      </c>
      <c r="B1591" s="85">
        <v>41.75</v>
      </c>
      <c r="C1591" s="85">
        <v>1.8100000000000005</v>
      </c>
      <c r="D1591" s="85">
        <v>13.5</v>
      </c>
      <c r="E1591" s="85">
        <v>-69.000000000000057</v>
      </c>
      <c r="F1591" s="85">
        <v>-34.999999999999972</v>
      </c>
      <c r="G1591" s="85">
        <v>-2</v>
      </c>
      <c r="H1591" s="113"/>
      <c r="P1591" s="21" t="str">
        <f t="shared" si="684"/>
        <v>A</v>
      </c>
      <c r="Q1591" s="85">
        <f t="shared" si="686"/>
        <v>0</v>
      </c>
      <c r="R1591" s="85">
        <f t="shared" si="682"/>
        <v>0</v>
      </c>
      <c r="S1591" s="85">
        <f t="shared" si="682"/>
        <v>0</v>
      </c>
      <c r="T1591" s="85">
        <f t="shared" si="682"/>
        <v>0</v>
      </c>
      <c r="U1591" s="85">
        <f t="shared" si="682"/>
        <v>0</v>
      </c>
      <c r="V1591" s="85">
        <f t="shared" si="682"/>
        <v>0</v>
      </c>
      <c r="W1591" s="33"/>
      <c r="X1591" s="85">
        <f t="shared" si="685"/>
        <v>41.75</v>
      </c>
      <c r="Y1591" s="85">
        <f t="shared" si="683"/>
        <v>1.8100000000000005</v>
      </c>
      <c r="Z1591" s="85">
        <f t="shared" si="683"/>
        <v>13.5</v>
      </c>
      <c r="AA1591" s="85">
        <f t="shared" si="683"/>
        <v>-69.000000000000057</v>
      </c>
      <c r="AB1591" s="85">
        <f t="shared" si="683"/>
        <v>-34.999999999999972</v>
      </c>
      <c r="AC1591" s="85">
        <f t="shared" si="683"/>
        <v>-2</v>
      </c>
    </row>
    <row r="1592" spans="1:29" x14ac:dyDescent="0.3">
      <c r="A1592" s="67">
        <v>18000</v>
      </c>
      <c r="B1592" s="85">
        <v>44.949999999999989</v>
      </c>
      <c r="C1592" s="85">
        <v>1.8200000000000003</v>
      </c>
      <c r="D1592" s="85">
        <v>1.5</v>
      </c>
      <c r="E1592" s="85">
        <v>-79.000000000000057</v>
      </c>
      <c r="F1592" s="85">
        <v>-33.5</v>
      </c>
      <c r="G1592" s="85">
        <v>-1.5000000000000036</v>
      </c>
      <c r="H1592" s="113"/>
      <c r="P1592" s="21" t="str">
        <f t="shared" si="684"/>
        <v>B</v>
      </c>
      <c r="Q1592" s="85">
        <f t="shared" si="686"/>
        <v>44.949999999999989</v>
      </c>
      <c r="R1592" s="85">
        <f t="shared" si="682"/>
        <v>1.8200000000000003</v>
      </c>
      <c r="S1592" s="85">
        <f t="shared" si="682"/>
        <v>1.5</v>
      </c>
      <c r="T1592" s="85">
        <f t="shared" si="682"/>
        <v>-79.000000000000057</v>
      </c>
      <c r="U1592" s="85">
        <f t="shared" si="682"/>
        <v>-33.5</v>
      </c>
      <c r="V1592" s="85">
        <f t="shared" si="682"/>
        <v>-1.5000000000000036</v>
      </c>
      <c r="W1592" s="33"/>
      <c r="X1592" s="85">
        <f t="shared" si="685"/>
        <v>0</v>
      </c>
      <c r="Y1592" s="85">
        <f t="shared" si="683"/>
        <v>0</v>
      </c>
      <c r="Z1592" s="85">
        <f t="shared" si="683"/>
        <v>0</v>
      </c>
      <c r="AA1592" s="85">
        <f t="shared" si="683"/>
        <v>0</v>
      </c>
      <c r="AB1592" s="85">
        <f t="shared" si="683"/>
        <v>0</v>
      </c>
      <c r="AC1592" s="85">
        <f t="shared" si="683"/>
        <v>0</v>
      </c>
    </row>
    <row r="1593" spans="1:29" x14ac:dyDescent="0.3">
      <c r="A1593" s="67">
        <v>18100</v>
      </c>
      <c r="B1593" s="85">
        <v>46.5</v>
      </c>
      <c r="C1593" s="85">
        <v>1.8199999999999985</v>
      </c>
      <c r="D1593" s="85">
        <v>1.5</v>
      </c>
      <c r="E1593" s="85">
        <v>-76</v>
      </c>
      <c r="F1593" s="85">
        <v>-35.5</v>
      </c>
      <c r="G1593" s="85">
        <v>0</v>
      </c>
      <c r="H1593" s="113"/>
      <c r="P1593" s="21" t="str">
        <f t="shared" si="684"/>
        <v>B</v>
      </c>
      <c r="Q1593" s="85">
        <f t="shared" si="686"/>
        <v>46.5</v>
      </c>
      <c r="R1593" s="85">
        <f t="shared" si="682"/>
        <v>1.8199999999999985</v>
      </c>
      <c r="S1593" s="85">
        <f t="shared" si="682"/>
        <v>1.5</v>
      </c>
      <c r="T1593" s="85">
        <f t="shared" si="682"/>
        <v>-76</v>
      </c>
      <c r="U1593" s="85">
        <f t="shared" si="682"/>
        <v>-35.5</v>
      </c>
      <c r="V1593" s="85">
        <f t="shared" si="682"/>
        <v>0</v>
      </c>
      <c r="W1593" s="33"/>
      <c r="X1593" s="85">
        <f t="shared" si="685"/>
        <v>0</v>
      </c>
      <c r="Y1593" s="85">
        <f t="shared" si="683"/>
        <v>0</v>
      </c>
      <c r="Z1593" s="85">
        <f t="shared" si="683"/>
        <v>0</v>
      </c>
      <c r="AA1593" s="85">
        <f t="shared" si="683"/>
        <v>0</v>
      </c>
      <c r="AB1593" s="85">
        <f t="shared" si="683"/>
        <v>0</v>
      </c>
      <c r="AC1593" s="85">
        <f t="shared" si="683"/>
        <v>0</v>
      </c>
    </row>
    <row r="1594" spans="1:29" x14ac:dyDescent="0.3">
      <c r="A1594" s="67">
        <v>18200</v>
      </c>
      <c r="B1594" s="85">
        <v>44.800000000000011</v>
      </c>
      <c r="C1594" s="85">
        <v>1.67</v>
      </c>
      <c r="D1594" s="85">
        <v>10.5</v>
      </c>
      <c r="E1594" s="85">
        <v>-57.999999999999943</v>
      </c>
      <c r="F1594" s="85">
        <v>-35.5</v>
      </c>
      <c r="G1594" s="85">
        <v>0.5</v>
      </c>
      <c r="H1594" s="113"/>
      <c r="P1594" s="21" t="str">
        <f t="shared" si="684"/>
        <v>B</v>
      </c>
      <c r="Q1594" s="85">
        <f t="shared" si="686"/>
        <v>44.800000000000011</v>
      </c>
      <c r="R1594" s="85">
        <f t="shared" si="682"/>
        <v>1.67</v>
      </c>
      <c r="S1594" s="85">
        <f t="shared" si="682"/>
        <v>10.5</v>
      </c>
      <c r="T1594" s="85">
        <f t="shared" si="682"/>
        <v>-57.999999999999943</v>
      </c>
      <c r="U1594" s="85">
        <f t="shared" si="682"/>
        <v>-35.5</v>
      </c>
      <c r="V1594" s="85">
        <f t="shared" si="682"/>
        <v>0.5</v>
      </c>
      <c r="W1594" s="33"/>
      <c r="X1594" s="85">
        <f t="shared" si="685"/>
        <v>0</v>
      </c>
      <c r="Y1594" s="85">
        <f t="shared" si="683"/>
        <v>0</v>
      </c>
      <c r="Z1594" s="85">
        <f t="shared" si="683"/>
        <v>0</v>
      </c>
      <c r="AA1594" s="85">
        <f t="shared" si="683"/>
        <v>0</v>
      </c>
      <c r="AB1594" s="85">
        <f t="shared" si="683"/>
        <v>0</v>
      </c>
      <c r="AC1594" s="85">
        <f t="shared" si="683"/>
        <v>0</v>
      </c>
    </row>
    <row r="1595" spans="1:29" x14ac:dyDescent="0.3">
      <c r="A1595" s="67">
        <v>18300</v>
      </c>
      <c r="B1595" s="85">
        <v>49.900000000000034</v>
      </c>
      <c r="C1595" s="85">
        <v>2.3200000000000003</v>
      </c>
      <c r="D1595" s="85">
        <v>48.999999999999943</v>
      </c>
      <c r="E1595" s="85">
        <v>-41</v>
      </c>
      <c r="F1595" s="85">
        <v>-62</v>
      </c>
      <c r="G1595" s="85">
        <v>1.5</v>
      </c>
      <c r="H1595" s="113"/>
      <c r="P1595" s="21" t="str">
        <f t="shared" si="684"/>
        <v>B</v>
      </c>
      <c r="Q1595" s="85">
        <f t="shared" si="686"/>
        <v>49.900000000000034</v>
      </c>
      <c r="R1595" s="85">
        <f t="shared" si="682"/>
        <v>2.3200000000000003</v>
      </c>
      <c r="S1595" s="85">
        <f t="shared" si="682"/>
        <v>48.999999999999943</v>
      </c>
      <c r="T1595" s="85">
        <f t="shared" si="682"/>
        <v>-41</v>
      </c>
      <c r="U1595" s="85">
        <f t="shared" si="682"/>
        <v>-62</v>
      </c>
      <c r="V1595" s="85">
        <f t="shared" si="682"/>
        <v>1.5</v>
      </c>
      <c r="W1595" s="33"/>
      <c r="X1595" s="85">
        <f t="shared" si="685"/>
        <v>0</v>
      </c>
      <c r="Y1595" s="85">
        <f t="shared" si="683"/>
        <v>0</v>
      </c>
      <c r="Z1595" s="85">
        <f t="shared" si="683"/>
        <v>0</v>
      </c>
      <c r="AA1595" s="85">
        <f t="shared" si="683"/>
        <v>0</v>
      </c>
      <c r="AB1595" s="85">
        <f t="shared" si="683"/>
        <v>0</v>
      </c>
      <c r="AC1595" s="85">
        <f t="shared" si="683"/>
        <v>0</v>
      </c>
    </row>
    <row r="1596" spans="1:29" x14ac:dyDescent="0.3">
      <c r="A1596" s="67">
        <v>18400</v>
      </c>
      <c r="B1596" s="85">
        <v>50.699999999999989</v>
      </c>
      <c r="C1596" s="85">
        <v>2.7300000000000004</v>
      </c>
      <c r="D1596" s="85">
        <v>81.999999999999943</v>
      </c>
      <c r="E1596" s="85">
        <v>-11</v>
      </c>
      <c r="F1596" s="85">
        <v>-79</v>
      </c>
      <c r="G1596" s="85">
        <v>2</v>
      </c>
      <c r="H1596" s="113"/>
      <c r="P1596" s="21" t="str">
        <f t="shared" si="684"/>
        <v>B</v>
      </c>
      <c r="Q1596" s="85">
        <f t="shared" si="686"/>
        <v>50.699999999999989</v>
      </c>
      <c r="R1596" s="85">
        <f t="shared" si="682"/>
        <v>2.7300000000000004</v>
      </c>
      <c r="S1596" s="85">
        <f t="shared" si="682"/>
        <v>81.999999999999943</v>
      </c>
      <c r="T1596" s="85">
        <f t="shared" si="682"/>
        <v>-11</v>
      </c>
      <c r="U1596" s="85">
        <f t="shared" si="682"/>
        <v>-79</v>
      </c>
      <c r="V1596" s="85">
        <f t="shared" si="682"/>
        <v>2</v>
      </c>
      <c r="W1596" s="33"/>
      <c r="X1596" s="85">
        <f t="shared" si="685"/>
        <v>0</v>
      </c>
      <c r="Y1596" s="85">
        <f t="shared" si="683"/>
        <v>0</v>
      </c>
      <c r="Z1596" s="85">
        <f t="shared" si="683"/>
        <v>0</v>
      </c>
      <c r="AA1596" s="85">
        <f t="shared" si="683"/>
        <v>0</v>
      </c>
      <c r="AB1596" s="85">
        <f t="shared" si="683"/>
        <v>0</v>
      </c>
      <c r="AC1596" s="85">
        <f t="shared" si="683"/>
        <v>0</v>
      </c>
    </row>
    <row r="1597" spans="1:29" x14ac:dyDescent="0.3">
      <c r="A1597" s="68" t="s">
        <v>120</v>
      </c>
      <c r="B1597" s="87">
        <v>144.05000000000001</v>
      </c>
      <c r="C1597" s="87">
        <v>10.49</v>
      </c>
      <c r="D1597" s="87">
        <v>541.5</v>
      </c>
      <c r="E1597" s="87">
        <v>80.000000000000085</v>
      </c>
      <c r="F1597" s="87">
        <v>-317.5</v>
      </c>
      <c r="G1597" s="87">
        <v>-15</v>
      </c>
      <c r="H1597" s="114"/>
      <c r="I1597" s="105">
        <f>Q1597</f>
        <v>236.85000000000002</v>
      </c>
      <c r="J1597" s="105">
        <f>R1597</f>
        <v>10.36</v>
      </c>
      <c r="K1597" s="105">
        <f t="shared" ref="K1597:N1597" si="687">S1597</f>
        <v>144.49999999999989</v>
      </c>
      <c r="L1597" s="105">
        <f t="shared" si="687"/>
        <v>-265</v>
      </c>
      <c r="M1597" s="105">
        <f t="shared" si="687"/>
        <v>-245.5</v>
      </c>
      <c r="N1597" s="105">
        <f t="shared" si="687"/>
        <v>2.4999999999999964</v>
      </c>
      <c r="P1597" s="21"/>
      <c r="Q1597" s="106">
        <f t="shared" ref="Q1597:V1597" si="688">+SUM(Q1581:Q1596)</f>
        <v>236.85000000000002</v>
      </c>
      <c r="R1597" s="106">
        <f t="shared" si="688"/>
        <v>10.36</v>
      </c>
      <c r="S1597" s="106">
        <f t="shared" si="688"/>
        <v>144.49999999999989</v>
      </c>
      <c r="T1597" s="106">
        <f t="shared" si="688"/>
        <v>-265</v>
      </c>
      <c r="U1597" s="106">
        <f t="shared" si="688"/>
        <v>-245.5</v>
      </c>
      <c r="V1597" s="106">
        <f t="shared" si="688"/>
        <v>2.4999999999999964</v>
      </c>
      <c r="W1597" s="33"/>
      <c r="X1597" s="33"/>
      <c r="Y1597" s="33"/>
      <c r="Z1597" s="33"/>
      <c r="AA1597" s="33"/>
      <c r="AB1597" s="33"/>
      <c r="AC1597" s="33"/>
    </row>
    <row r="1599" spans="1:29" x14ac:dyDescent="0.3">
      <c r="A1599" s="69"/>
      <c r="B1599" s="69"/>
      <c r="C1599" s="69"/>
      <c r="D1599" s="97"/>
      <c r="E1599" s="97"/>
      <c r="F1599" s="69"/>
      <c r="G1599" s="69"/>
      <c r="H1599" s="82"/>
    </row>
    <row r="1600" spans="1:29" x14ac:dyDescent="0.3">
      <c r="A1600" s="94"/>
      <c r="B1600" s="83"/>
      <c r="C1600" s="95"/>
      <c r="D1600" s="95"/>
      <c r="E1600" s="33"/>
      <c r="F1600" s="98"/>
      <c r="G1600" s="96"/>
      <c r="H1600" s="112"/>
    </row>
    <row r="1601" spans="1:29" x14ac:dyDescent="0.3">
      <c r="A1601" s="91"/>
      <c r="B1601" s="92"/>
      <c r="C1601" s="92"/>
      <c r="D1601" s="92"/>
      <c r="E1601" s="92"/>
      <c r="F1601" s="92"/>
      <c r="G1601" s="92"/>
      <c r="H1601" s="92"/>
    </row>
    <row r="1602" spans="1:29" x14ac:dyDescent="0.3">
      <c r="A1602" s="68"/>
      <c r="B1602" s="68"/>
      <c r="C1602" s="68"/>
      <c r="D1602" s="68"/>
      <c r="E1602" s="68"/>
      <c r="F1602" s="68"/>
      <c r="G1602" s="68"/>
      <c r="H1602" s="82"/>
      <c r="P1602" s="21"/>
      <c r="Q1602" s="106">
        <f>+SUM(Q1603:Q1618)</f>
        <v>0</v>
      </c>
      <c r="R1602" s="106">
        <f t="shared" ref="R1602:V1602" si="689">+SUM(R1603:R1618)</f>
        <v>0</v>
      </c>
      <c r="S1602" s="106">
        <f t="shared" si="689"/>
        <v>0</v>
      </c>
      <c r="T1602" s="106">
        <f t="shared" si="689"/>
        <v>0</v>
      </c>
      <c r="U1602" s="106">
        <f t="shared" si="689"/>
        <v>0</v>
      </c>
      <c r="V1602" s="106">
        <f t="shared" si="689"/>
        <v>0</v>
      </c>
      <c r="W1602" s="33"/>
      <c r="X1602" s="33"/>
      <c r="Y1602" s="33"/>
      <c r="Z1602" s="33"/>
      <c r="AA1602" s="33"/>
      <c r="AB1602" s="33"/>
      <c r="AC1602" s="33"/>
    </row>
    <row r="1603" spans="1:29" x14ac:dyDescent="0.3">
      <c r="A1603" s="67"/>
      <c r="B1603" s="85"/>
      <c r="C1603" s="85"/>
      <c r="D1603" s="85"/>
      <c r="E1603" s="85"/>
      <c r="F1603" s="85"/>
      <c r="G1603" s="85"/>
      <c r="H1603" s="113"/>
      <c r="I1603" s="105">
        <f t="shared" ref="I1603:N1603" si="690">Q1602</f>
        <v>0</v>
      </c>
      <c r="J1603" s="105">
        <f t="shared" si="690"/>
        <v>0</v>
      </c>
      <c r="K1603" s="105">
        <f t="shared" si="690"/>
        <v>0</v>
      </c>
      <c r="L1603" s="105">
        <f t="shared" si="690"/>
        <v>0</v>
      </c>
      <c r="M1603" s="105">
        <f t="shared" si="690"/>
        <v>0</v>
      </c>
      <c r="N1603" s="105">
        <f t="shared" si="690"/>
        <v>0</v>
      </c>
      <c r="P1603" s="21" t="str">
        <f>IF(A1603&gt;=$B$1600,"A","B")</f>
        <v>A</v>
      </c>
      <c r="Q1603" s="85">
        <f t="shared" ref="Q1603:V1618" si="691">IF($P1603="B",B1603,0)</f>
        <v>0</v>
      </c>
      <c r="R1603" s="85">
        <f t="shared" si="691"/>
        <v>0</v>
      </c>
      <c r="S1603" s="85">
        <f t="shared" si="691"/>
        <v>0</v>
      </c>
      <c r="T1603" s="85">
        <f t="shared" si="691"/>
        <v>0</v>
      </c>
      <c r="U1603" s="85">
        <f t="shared" si="691"/>
        <v>0</v>
      </c>
      <c r="V1603" s="85">
        <f t="shared" si="691"/>
        <v>0</v>
      </c>
      <c r="W1603" s="33"/>
      <c r="X1603" s="85">
        <f>IF($P1603="A",B1603,0)</f>
        <v>0</v>
      </c>
      <c r="Y1603" s="85">
        <f t="shared" ref="Y1603:AC1618" si="692">IF($P1603="A",C1603,0)</f>
        <v>0</v>
      </c>
      <c r="Z1603" s="85">
        <f t="shared" si="692"/>
        <v>0</v>
      </c>
      <c r="AA1603" s="85">
        <f t="shared" si="692"/>
        <v>0</v>
      </c>
      <c r="AB1603" s="85">
        <f t="shared" si="692"/>
        <v>0</v>
      </c>
      <c r="AC1603" s="85">
        <f t="shared" si="692"/>
        <v>0</v>
      </c>
    </row>
    <row r="1604" spans="1:29" x14ac:dyDescent="0.3">
      <c r="A1604" s="67"/>
      <c r="B1604" s="85"/>
      <c r="C1604" s="85"/>
      <c r="D1604" s="85"/>
      <c r="E1604" s="85"/>
      <c r="F1604" s="85"/>
      <c r="G1604" s="85"/>
      <c r="H1604" s="113"/>
      <c r="P1604" s="21" t="str">
        <f t="shared" ref="P1604:P1618" si="693">IF(A1604&gt;=$B$1600,"A","B")</f>
        <v>A</v>
      </c>
      <c r="Q1604" s="85">
        <f t="shared" si="691"/>
        <v>0</v>
      </c>
      <c r="R1604" s="85">
        <f t="shared" si="691"/>
        <v>0</v>
      </c>
      <c r="S1604" s="85">
        <f t="shared" si="691"/>
        <v>0</v>
      </c>
      <c r="T1604" s="85">
        <f t="shared" si="691"/>
        <v>0</v>
      </c>
      <c r="U1604" s="85">
        <f t="shared" si="691"/>
        <v>0</v>
      </c>
      <c r="V1604" s="85">
        <f t="shared" si="691"/>
        <v>0</v>
      </c>
      <c r="W1604" s="33"/>
      <c r="X1604" s="85">
        <f t="shared" ref="X1604:X1618" si="694">IF($P1604="A",B1604,0)</f>
        <v>0</v>
      </c>
      <c r="Y1604" s="85">
        <f t="shared" si="692"/>
        <v>0</v>
      </c>
      <c r="Z1604" s="85">
        <f t="shared" si="692"/>
        <v>0</v>
      </c>
      <c r="AA1604" s="85">
        <f t="shared" si="692"/>
        <v>0</v>
      </c>
      <c r="AB1604" s="85">
        <f t="shared" si="692"/>
        <v>0</v>
      </c>
      <c r="AC1604" s="85">
        <f t="shared" si="692"/>
        <v>0</v>
      </c>
    </row>
    <row r="1605" spans="1:29" x14ac:dyDescent="0.3">
      <c r="A1605" s="67"/>
      <c r="B1605" s="85"/>
      <c r="C1605" s="85"/>
      <c r="D1605" s="85"/>
      <c r="E1605" s="85"/>
      <c r="F1605" s="85"/>
      <c r="G1605" s="85"/>
      <c r="H1605" s="113"/>
      <c r="P1605" s="21" t="str">
        <f t="shared" si="693"/>
        <v>A</v>
      </c>
      <c r="Q1605" s="85">
        <f t="shared" si="691"/>
        <v>0</v>
      </c>
      <c r="R1605" s="85">
        <f t="shared" si="691"/>
        <v>0</v>
      </c>
      <c r="S1605" s="85">
        <f t="shared" si="691"/>
        <v>0</v>
      </c>
      <c r="T1605" s="85">
        <f t="shared" si="691"/>
        <v>0</v>
      </c>
      <c r="U1605" s="85">
        <f t="shared" si="691"/>
        <v>0</v>
      </c>
      <c r="V1605" s="85">
        <f t="shared" si="691"/>
        <v>0</v>
      </c>
      <c r="W1605" s="33"/>
      <c r="X1605" s="85">
        <f t="shared" si="694"/>
        <v>0</v>
      </c>
      <c r="Y1605" s="85">
        <f t="shared" si="692"/>
        <v>0</v>
      </c>
      <c r="Z1605" s="85">
        <f t="shared" si="692"/>
        <v>0</v>
      </c>
      <c r="AA1605" s="85">
        <f t="shared" si="692"/>
        <v>0</v>
      </c>
      <c r="AB1605" s="85">
        <f t="shared" si="692"/>
        <v>0</v>
      </c>
      <c r="AC1605" s="85">
        <f t="shared" si="692"/>
        <v>0</v>
      </c>
    </row>
    <row r="1606" spans="1:29" x14ac:dyDescent="0.3">
      <c r="A1606" s="67"/>
      <c r="B1606" s="85"/>
      <c r="C1606" s="85"/>
      <c r="D1606" s="85"/>
      <c r="E1606" s="85"/>
      <c r="F1606" s="85"/>
      <c r="G1606" s="85"/>
      <c r="H1606" s="113"/>
      <c r="P1606" s="21" t="str">
        <f t="shared" si="693"/>
        <v>A</v>
      </c>
      <c r="Q1606" s="85">
        <f t="shared" si="691"/>
        <v>0</v>
      </c>
      <c r="R1606" s="85">
        <f t="shared" si="691"/>
        <v>0</v>
      </c>
      <c r="S1606" s="85">
        <f t="shared" si="691"/>
        <v>0</v>
      </c>
      <c r="T1606" s="85">
        <f t="shared" si="691"/>
        <v>0</v>
      </c>
      <c r="U1606" s="85">
        <f t="shared" si="691"/>
        <v>0</v>
      </c>
      <c r="V1606" s="85">
        <f t="shared" si="691"/>
        <v>0</v>
      </c>
      <c r="W1606" s="33"/>
      <c r="X1606" s="85">
        <f t="shared" si="694"/>
        <v>0</v>
      </c>
      <c r="Y1606" s="85">
        <f t="shared" si="692"/>
        <v>0</v>
      </c>
      <c r="Z1606" s="85">
        <f t="shared" si="692"/>
        <v>0</v>
      </c>
      <c r="AA1606" s="85">
        <f t="shared" si="692"/>
        <v>0</v>
      </c>
      <c r="AB1606" s="85">
        <f t="shared" si="692"/>
        <v>0</v>
      </c>
      <c r="AC1606" s="85">
        <f t="shared" si="692"/>
        <v>0</v>
      </c>
    </row>
    <row r="1607" spans="1:29" x14ac:dyDescent="0.3">
      <c r="A1607" s="67"/>
      <c r="B1607" s="85"/>
      <c r="C1607" s="85"/>
      <c r="D1607" s="85"/>
      <c r="E1607" s="85"/>
      <c r="F1607" s="85"/>
      <c r="G1607" s="85"/>
      <c r="H1607" s="113"/>
      <c r="P1607" s="21" t="str">
        <f t="shared" si="693"/>
        <v>A</v>
      </c>
      <c r="Q1607" s="85">
        <f t="shared" si="691"/>
        <v>0</v>
      </c>
      <c r="R1607" s="85">
        <f t="shared" si="691"/>
        <v>0</v>
      </c>
      <c r="S1607" s="85">
        <f t="shared" si="691"/>
        <v>0</v>
      </c>
      <c r="T1607" s="85">
        <f t="shared" si="691"/>
        <v>0</v>
      </c>
      <c r="U1607" s="85">
        <f t="shared" si="691"/>
        <v>0</v>
      </c>
      <c r="V1607" s="85">
        <f t="shared" si="691"/>
        <v>0</v>
      </c>
      <c r="W1607" s="33"/>
      <c r="X1607" s="85">
        <f t="shared" si="694"/>
        <v>0</v>
      </c>
      <c r="Y1607" s="85">
        <f t="shared" si="692"/>
        <v>0</v>
      </c>
      <c r="Z1607" s="85">
        <f t="shared" si="692"/>
        <v>0</v>
      </c>
      <c r="AA1607" s="85">
        <f t="shared" si="692"/>
        <v>0</v>
      </c>
      <c r="AB1607" s="85">
        <f t="shared" si="692"/>
        <v>0</v>
      </c>
      <c r="AC1607" s="85">
        <f t="shared" si="692"/>
        <v>0</v>
      </c>
    </row>
    <row r="1608" spans="1:29" x14ac:dyDescent="0.3">
      <c r="A1608" s="67"/>
      <c r="B1608" s="85"/>
      <c r="C1608" s="85"/>
      <c r="D1608" s="85"/>
      <c r="E1608" s="85"/>
      <c r="F1608" s="85"/>
      <c r="G1608" s="85"/>
      <c r="H1608" s="113"/>
      <c r="P1608" s="21" t="str">
        <f t="shared" si="693"/>
        <v>A</v>
      </c>
      <c r="Q1608" s="85">
        <f>IF($P1608="B",B1608,0)</f>
        <v>0</v>
      </c>
      <c r="R1608" s="85">
        <f t="shared" si="691"/>
        <v>0</v>
      </c>
      <c r="S1608" s="85">
        <f t="shared" si="691"/>
        <v>0</v>
      </c>
      <c r="T1608" s="85">
        <f t="shared" si="691"/>
        <v>0</v>
      </c>
      <c r="U1608" s="85">
        <f t="shared" si="691"/>
        <v>0</v>
      </c>
      <c r="V1608" s="85">
        <f t="shared" si="691"/>
        <v>0</v>
      </c>
      <c r="W1608" s="33"/>
      <c r="X1608" s="85">
        <f t="shared" si="694"/>
        <v>0</v>
      </c>
      <c r="Y1608" s="85">
        <f t="shared" si="692"/>
        <v>0</v>
      </c>
      <c r="Z1608" s="85">
        <f t="shared" si="692"/>
        <v>0</v>
      </c>
      <c r="AA1608" s="85">
        <f t="shared" si="692"/>
        <v>0</v>
      </c>
      <c r="AB1608" s="85">
        <f t="shared" si="692"/>
        <v>0</v>
      </c>
      <c r="AC1608" s="85">
        <f t="shared" si="692"/>
        <v>0</v>
      </c>
    </row>
    <row r="1609" spans="1:29" x14ac:dyDescent="0.3">
      <c r="A1609" s="67"/>
      <c r="B1609" s="85"/>
      <c r="C1609" s="85"/>
      <c r="D1609" s="85"/>
      <c r="E1609" s="85"/>
      <c r="F1609" s="85"/>
      <c r="G1609" s="85"/>
      <c r="H1609" s="113"/>
      <c r="P1609" s="21" t="str">
        <f t="shared" si="693"/>
        <v>A</v>
      </c>
      <c r="Q1609" s="85">
        <f t="shared" ref="Q1609:Q1618" si="695">IF($P1609="B",B1609,0)</f>
        <v>0</v>
      </c>
      <c r="R1609" s="85">
        <f t="shared" si="691"/>
        <v>0</v>
      </c>
      <c r="S1609" s="85">
        <f t="shared" si="691"/>
        <v>0</v>
      </c>
      <c r="T1609" s="85">
        <f t="shared" si="691"/>
        <v>0</v>
      </c>
      <c r="U1609" s="85">
        <f t="shared" si="691"/>
        <v>0</v>
      </c>
      <c r="V1609" s="85">
        <f t="shared" si="691"/>
        <v>0</v>
      </c>
      <c r="W1609" s="33"/>
      <c r="X1609" s="85">
        <f t="shared" si="694"/>
        <v>0</v>
      </c>
      <c r="Y1609" s="85">
        <f t="shared" si="692"/>
        <v>0</v>
      </c>
      <c r="Z1609" s="85">
        <f t="shared" si="692"/>
        <v>0</v>
      </c>
      <c r="AA1609" s="85">
        <f t="shared" si="692"/>
        <v>0</v>
      </c>
      <c r="AB1609" s="85">
        <f t="shared" si="692"/>
        <v>0</v>
      </c>
      <c r="AC1609" s="85">
        <f t="shared" si="692"/>
        <v>0</v>
      </c>
    </row>
    <row r="1610" spans="1:29" x14ac:dyDescent="0.3">
      <c r="A1610" s="67"/>
      <c r="B1610" s="85"/>
      <c r="C1610" s="85"/>
      <c r="D1610" s="85"/>
      <c r="E1610" s="85"/>
      <c r="F1610" s="85"/>
      <c r="G1610" s="85"/>
      <c r="H1610" s="113"/>
      <c r="P1610" s="21" t="str">
        <f t="shared" si="693"/>
        <v>A</v>
      </c>
      <c r="Q1610" s="85">
        <f t="shared" si="695"/>
        <v>0</v>
      </c>
      <c r="R1610" s="85">
        <f t="shared" si="691"/>
        <v>0</v>
      </c>
      <c r="S1610" s="85">
        <f t="shared" si="691"/>
        <v>0</v>
      </c>
      <c r="T1610" s="85">
        <f t="shared" si="691"/>
        <v>0</v>
      </c>
      <c r="U1610" s="85">
        <f t="shared" si="691"/>
        <v>0</v>
      </c>
      <c r="V1610" s="85">
        <f t="shared" si="691"/>
        <v>0</v>
      </c>
      <c r="W1610" s="33"/>
      <c r="X1610" s="85">
        <f t="shared" si="694"/>
        <v>0</v>
      </c>
      <c r="Y1610" s="85">
        <f t="shared" si="692"/>
        <v>0</v>
      </c>
      <c r="Z1610" s="85">
        <f t="shared" si="692"/>
        <v>0</v>
      </c>
      <c r="AA1610" s="85">
        <f t="shared" si="692"/>
        <v>0</v>
      </c>
      <c r="AB1610" s="85">
        <f t="shared" si="692"/>
        <v>0</v>
      </c>
      <c r="AC1610" s="85">
        <f t="shared" si="692"/>
        <v>0</v>
      </c>
    </row>
    <row r="1611" spans="1:29" x14ac:dyDescent="0.3">
      <c r="A1611" s="67"/>
      <c r="B1611" s="85"/>
      <c r="C1611" s="85"/>
      <c r="D1611" s="85"/>
      <c r="E1611" s="85"/>
      <c r="F1611" s="85"/>
      <c r="G1611" s="85"/>
      <c r="H1611" s="113"/>
      <c r="P1611" s="21" t="str">
        <f t="shared" si="693"/>
        <v>A</v>
      </c>
      <c r="Q1611" s="85">
        <f t="shared" si="695"/>
        <v>0</v>
      </c>
      <c r="R1611" s="85">
        <f t="shared" si="691"/>
        <v>0</v>
      </c>
      <c r="S1611" s="85">
        <f t="shared" si="691"/>
        <v>0</v>
      </c>
      <c r="T1611" s="85">
        <f t="shared" si="691"/>
        <v>0</v>
      </c>
      <c r="U1611" s="85">
        <f t="shared" si="691"/>
        <v>0</v>
      </c>
      <c r="V1611" s="85">
        <f t="shared" si="691"/>
        <v>0</v>
      </c>
      <c r="W1611" s="33"/>
      <c r="X1611" s="85">
        <f t="shared" si="694"/>
        <v>0</v>
      </c>
      <c r="Y1611" s="85">
        <f t="shared" si="692"/>
        <v>0</v>
      </c>
      <c r="Z1611" s="85">
        <f t="shared" si="692"/>
        <v>0</v>
      </c>
      <c r="AA1611" s="85">
        <f t="shared" si="692"/>
        <v>0</v>
      </c>
      <c r="AB1611" s="85">
        <f t="shared" si="692"/>
        <v>0</v>
      </c>
      <c r="AC1611" s="85">
        <f t="shared" si="692"/>
        <v>0</v>
      </c>
    </row>
    <row r="1612" spans="1:29" x14ac:dyDescent="0.3">
      <c r="A1612" s="67"/>
      <c r="B1612" s="85"/>
      <c r="C1612" s="85"/>
      <c r="D1612" s="85"/>
      <c r="E1612" s="85"/>
      <c r="F1612" s="85"/>
      <c r="G1612" s="85"/>
      <c r="H1612" s="113"/>
      <c r="P1612" s="21" t="str">
        <f t="shared" si="693"/>
        <v>A</v>
      </c>
      <c r="Q1612" s="85">
        <f t="shared" si="695"/>
        <v>0</v>
      </c>
      <c r="R1612" s="85">
        <f t="shared" si="691"/>
        <v>0</v>
      </c>
      <c r="S1612" s="85">
        <f t="shared" si="691"/>
        <v>0</v>
      </c>
      <c r="T1612" s="85">
        <f t="shared" si="691"/>
        <v>0</v>
      </c>
      <c r="U1612" s="85">
        <f t="shared" si="691"/>
        <v>0</v>
      </c>
      <c r="V1612" s="85">
        <f t="shared" si="691"/>
        <v>0</v>
      </c>
      <c r="W1612" s="33"/>
      <c r="X1612" s="85">
        <f t="shared" si="694"/>
        <v>0</v>
      </c>
      <c r="Y1612" s="85">
        <f t="shared" si="692"/>
        <v>0</v>
      </c>
      <c r="Z1612" s="85">
        <f t="shared" si="692"/>
        <v>0</v>
      </c>
      <c r="AA1612" s="85">
        <f t="shared" si="692"/>
        <v>0</v>
      </c>
      <c r="AB1612" s="85">
        <f t="shared" si="692"/>
        <v>0</v>
      </c>
      <c r="AC1612" s="85">
        <f t="shared" si="692"/>
        <v>0</v>
      </c>
    </row>
    <row r="1613" spans="1:29" x14ac:dyDescent="0.3">
      <c r="A1613" s="67"/>
      <c r="B1613" s="85"/>
      <c r="C1613" s="85"/>
      <c r="D1613" s="85"/>
      <c r="E1613" s="85"/>
      <c r="F1613" s="85"/>
      <c r="G1613" s="85"/>
      <c r="H1613" s="113"/>
      <c r="P1613" s="21" t="str">
        <f t="shared" si="693"/>
        <v>A</v>
      </c>
      <c r="Q1613" s="85">
        <f t="shared" si="695"/>
        <v>0</v>
      </c>
      <c r="R1613" s="85">
        <f t="shared" si="691"/>
        <v>0</v>
      </c>
      <c r="S1613" s="85">
        <f t="shared" si="691"/>
        <v>0</v>
      </c>
      <c r="T1613" s="85">
        <f t="shared" si="691"/>
        <v>0</v>
      </c>
      <c r="U1613" s="85">
        <f t="shared" si="691"/>
        <v>0</v>
      </c>
      <c r="V1613" s="85">
        <f t="shared" si="691"/>
        <v>0</v>
      </c>
      <c r="W1613" s="33"/>
      <c r="X1613" s="85">
        <f t="shared" si="694"/>
        <v>0</v>
      </c>
      <c r="Y1613" s="85">
        <f t="shared" si="692"/>
        <v>0</v>
      </c>
      <c r="Z1613" s="85">
        <f t="shared" si="692"/>
        <v>0</v>
      </c>
      <c r="AA1613" s="85">
        <f t="shared" si="692"/>
        <v>0</v>
      </c>
      <c r="AB1613" s="85">
        <f t="shared" si="692"/>
        <v>0</v>
      </c>
      <c r="AC1613" s="85">
        <f t="shared" si="692"/>
        <v>0</v>
      </c>
    </row>
    <row r="1614" spans="1:29" x14ac:dyDescent="0.3">
      <c r="A1614" s="67"/>
      <c r="B1614" s="85"/>
      <c r="C1614" s="85"/>
      <c r="D1614" s="85"/>
      <c r="E1614" s="85"/>
      <c r="F1614" s="85"/>
      <c r="G1614" s="85"/>
      <c r="H1614" s="113"/>
      <c r="P1614" s="21" t="str">
        <f t="shared" si="693"/>
        <v>A</v>
      </c>
      <c r="Q1614" s="85">
        <f t="shared" si="695"/>
        <v>0</v>
      </c>
      <c r="R1614" s="85">
        <f t="shared" si="691"/>
        <v>0</v>
      </c>
      <c r="S1614" s="85">
        <f t="shared" si="691"/>
        <v>0</v>
      </c>
      <c r="T1614" s="85">
        <f t="shared" si="691"/>
        <v>0</v>
      </c>
      <c r="U1614" s="85">
        <f t="shared" si="691"/>
        <v>0</v>
      </c>
      <c r="V1614" s="85">
        <f t="shared" si="691"/>
        <v>0</v>
      </c>
      <c r="W1614" s="33"/>
      <c r="X1614" s="85">
        <f t="shared" si="694"/>
        <v>0</v>
      </c>
      <c r="Y1614" s="85">
        <f t="shared" si="692"/>
        <v>0</v>
      </c>
      <c r="Z1614" s="85">
        <f t="shared" si="692"/>
        <v>0</v>
      </c>
      <c r="AA1614" s="85">
        <f t="shared" si="692"/>
        <v>0</v>
      </c>
      <c r="AB1614" s="85">
        <f t="shared" si="692"/>
        <v>0</v>
      </c>
      <c r="AC1614" s="85">
        <f t="shared" si="692"/>
        <v>0</v>
      </c>
    </row>
    <row r="1615" spans="1:29" x14ac:dyDescent="0.3">
      <c r="A1615" s="67"/>
      <c r="B1615" s="85"/>
      <c r="C1615" s="85"/>
      <c r="D1615" s="85"/>
      <c r="E1615" s="85"/>
      <c r="F1615" s="85"/>
      <c r="G1615" s="85"/>
      <c r="H1615" s="113"/>
      <c r="P1615" s="21" t="str">
        <f t="shared" si="693"/>
        <v>A</v>
      </c>
      <c r="Q1615" s="85">
        <f t="shared" si="695"/>
        <v>0</v>
      </c>
      <c r="R1615" s="85">
        <f t="shared" si="691"/>
        <v>0</v>
      </c>
      <c r="S1615" s="85">
        <f t="shared" si="691"/>
        <v>0</v>
      </c>
      <c r="T1615" s="85">
        <f t="shared" si="691"/>
        <v>0</v>
      </c>
      <c r="U1615" s="85">
        <f t="shared" si="691"/>
        <v>0</v>
      </c>
      <c r="V1615" s="85">
        <f t="shared" si="691"/>
        <v>0</v>
      </c>
      <c r="W1615" s="33"/>
      <c r="X1615" s="85">
        <f t="shared" si="694"/>
        <v>0</v>
      </c>
      <c r="Y1615" s="85">
        <f t="shared" si="692"/>
        <v>0</v>
      </c>
      <c r="Z1615" s="85">
        <f t="shared" si="692"/>
        <v>0</v>
      </c>
      <c r="AA1615" s="85">
        <f t="shared" si="692"/>
        <v>0</v>
      </c>
      <c r="AB1615" s="85">
        <f t="shared" si="692"/>
        <v>0</v>
      </c>
      <c r="AC1615" s="85">
        <f t="shared" si="692"/>
        <v>0</v>
      </c>
    </row>
    <row r="1616" spans="1:29" x14ac:dyDescent="0.3">
      <c r="A1616" s="67"/>
      <c r="B1616" s="85"/>
      <c r="C1616" s="85"/>
      <c r="D1616" s="85"/>
      <c r="E1616" s="85"/>
      <c r="F1616" s="85"/>
      <c r="G1616" s="85"/>
      <c r="H1616" s="113"/>
      <c r="P1616" s="21" t="str">
        <f t="shared" si="693"/>
        <v>A</v>
      </c>
      <c r="Q1616" s="85">
        <f t="shared" si="695"/>
        <v>0</v>
      </c>
      <c r="R1616" s="85">
        <f t="shared" si="691"/>
        <v>0</v>
      </c>
      <c r="S1616" s="85">
        <f t="shared" si="691"/>
        <v>0</v>
      </c>
      <c r="T1616" s="85">
        <f t="shared" si="691"/>
        <v>0</v>
      </c>
      <c r="U1616" s="85">
        <f t="shared" si="691"/>
        <v>0</v>
      </c>
      <c r="V1616" s="85">
        <f t="shared" si="691"/>
        <v>0</v>
      </c>
      <c r="W1616" s="33"/>
      <c r="X1616" s="85">
        <f t="shared" si="694"/>
        <v>0</v>
      </c>
      <c r="Y1616" s="85">
        <f t="shared" si="692"/>
        <v>0</v>
      </c>
      <c r="Z1616" s="85">
        <f t="shared" si="692"/>
        <v>0</v>
      </c>
      <c r="AA1616" s="85">
        <f t="shared" si="692"/>
        <v>0</v>
      </c>
      <c r="AB1616" s="85">
        <f t="shared" si="692"/>
        <v>0</v>
      </c>
      <c r="AC1616" s="85">
        <f t="shared" si="692"/>
        <v>0</v>
      </c>
    </row>
    <row r="1617" spans="1:29" x14ac:dyDescent="0.3">
      <c r="A1617" s="67"/>
      <c r="B1617" s="85"/>
      <c r="C1617" s="85"/>
      <c r="D1617" s="85"/>
      <c r="E1617" s="85"/>
      <c r="F1617" s="85"/>
      <c r="G1617" s="85"/>
      <c r="H1617" s="113"/>
      <c r="P1617" s="21" t="str">
        <f t="shared" si="693"/>
        <v>A</v>
      </c>
      <c r="Q1617" s="85">
        <f t="shared" si="695"/>
        <v>0</v>
      </c>
      <c r="R1617" s="85">
        <f t="shared" si="691"/>
        <v>0</v>
      </c>
      <c r="S1617" s="85">
        <f t="shared" si="691"/>
        <v>0</v>
      </c>
      <c r="T1617" s="85">
        <f t="shared" si="691"/>
        <v>0</v>
      </c>
      <c r="U1617" s="85">
        <f t="shared" si="691"/>
        <v>0</v>
      </c>
      <c r="V1617" s="85">
        <f t="shared" si="691"/>
        <v>0</v>
      </c>
      <c r="W1617" s="33"/>
      <c r="X1617" s="85">
        <f t="shared" si="694"/>
        <v>0</v>
      </c>
      <c r="Y1617" s="85">
        <f t="shared" si="692"/>
        <v>0</v>
      </c>
      <c r="Z1617" s="85">
        <f t="shared" si="692"/>
        <v>0</v>
      </c>
      <c r="AA1617" s="85">
        <f t="shared" si="692"/>
        <v>0</v>
      </c>
      <c r="AB1617" s="85">
        <f t="shared" si="692"/>
        <v>0</v>
      </c>
      <c r="AC1617" s="85">
        <f t="shared" si="692"/>
        <v>0</v>
      </c>
    </row>
    <row r="1618" spans="1:29" x14ac:dyDescent="0.3">
      <c r="A1618" s="67"/>
      <c r="B1618" s="85"/>
      <c r="C1618" s="85"/>
      <c r="D1618" s="85"/>
      <c r="E1618" s="85"/>
      <c r="F1618" s="85"/>
      <c r="G1618" s="85"/>
      <c r="H1618" s="113"/>
      <c r="P1618" s="21" t="str">
        <f t="shared" si="693"/>
        <v>A</v>
      </c>
      <c r="Q1618" s="85">
        <f t="shared" si="695"/>
        <v>0</v>
      </c>
      <c r="R1618" s="85">
        <f t="shared" si="691"/>
        <v>0</v>
      </c>
      <c r="S1618" s="85">
        <f t="shared" si="691"/>
        <v>0</v>
      </c>
      <c r="T1618" s="85">
        <f t="shared" si="691"/>
        <v>0</v>
      </c>
      <c r="U1618" s="85">
        <f t="shared" si="691"/>
        <v>0</v>
      </c>
      <c r="V1618" s="85">
        <f t="shared" si="691"/>
        <v>0</v>
      </c>
      <c r="W1618" s="33"/>
      <c r="X1618" s="85">
        <f t="shared" si="694"/>
        <v>0</v>
      </c>
      <c r="Y1618" s="85">
        <f t="shared" si="692"/>
        <v>0</v>
      </c>
      <c r="Z1618" s="85">
        <f t="shared" si="692"/>
        <v>0</v>
      </c>
      <c r="AA1618" s="85">
        <f t="shared" si="692"/>
        <v>0</v>
      </c>
      <c r="AB1618" s="85">
        <f t="shared" si="692"/>
        <v>0</v>
      </c>
      <c r="AC1618" s="85">
        <f t="shared" si="692"/>
        <v>0</v>
      </c>
    </row>
    <row r="1619" spans="1:29" x14ac:dyDescent="0.3">
      <c r="A1619" s="68"/>
      <c r="B1619" s="86"/>
      <c r="C1619" s="86"/>
      <c r="D1619" s="86"/>
      <c r="E1619" s="86"/>
      <c r="F1619" s="86"/>
      <c r="G1619" s="86"/>
      <c r="H1619" s="89"/>
      <c r="I1619" s="105">
        <f>X1619</f>
        <v>0</v>
      </c>
      <c r="J1619" s="105">
        <f>Y1619</f>
        <v>0</v>
      </c>
      <c r="K1619" s="105">
        <f>Z1619</f>
        <v>0</v>
      </c>
      <c r="L1619" s="105">
        <f>AA1619</f>
        <v>0</v>
      </c>
      <c r="M1619" s="105">
        <f t="shared" ref="M1619:N1619" si="696">AB1619</f>
        <v>0</v>
      </c>
      <c r="N1619" s="105">
        <f t="shared" si="696"/>
        <v>0</v>
      </c>
      <c r="P1619" s="21"/>
      <c r="Q1619" s="33"/>
      <c r="R1619" s="33"/>
      <c r="S1619" s="33"/>
      <c r="T1619" s="33"/>
      <c r="U1619" s="33"/>
      <c r="V1619" s="33"/>
      <c r="W1619" s="33"/>
      <c r="X1619" s="106">
        <f>SUM(X1603:X1618)</f>
        <v>0</v>
      </c>
      <c r="Y1619" s="106">
        <f t="shared" ref="Y1619:AC1619" si="697">SUM(Y1603:Y1618)</f>
        <v>0</v>
      </c>
      <c r="Z1619" s="106">
        <f t="shared" si="697"/>
        <v>0</v>
      </c>
      <c r="AA1619" s="106">
        <f t="shared" si="697"/>
        <v>0</v>
      </c>
      <c r="AB1619" s="106">
        <f t="shared" si="697"/>
        <v>0</v>
      </c>
      <c r="AC1619" s="106">
        <f t="shared" si="697"/>
        <v>0</v>
      </c>
    </row>
    <row r="1620" spans="1:29" x14ac:dyDescent="0.3">
      <c r="A1620" s="82"/>
      <c r="B1620" s="89"/>
      <c r="C1620" s="89"/>
      <c r="D1620" s="89"/>
      <c r="E1620" s="89"/>
      <c r="F1620" s="89"/>
      <c r="G1620" s="89"/>
      <c r="H1620" s="89"/>
      <c r="P1620" s="21"/>
      <c r="Q1620" s="33"/>
      <c r="R1620" s="33"/>
      <c r="S1620" s="33"/>
      <c r="T1620" s="33"/>
      <c r="U1620" s="33"/>
      <c r="V1620" s="33"/>
      <c r="W1620" s="33"/>
      <c r="X1620" s="33"/>
      <c r="Y1620" s="33"/>
      <c r="Z1620" s="33"/>
      <c r="AA1620" s="33"/>
      <c r="AB1620" s="33"/>
      <c r="AC1620" s="33"/>
    </row>
    <row r="1621" spans="1:29" x14ac:dyDescent="0.3">
      <c r="A1621" s="92"/>
      <c r="B1621" s="92"/>
      <c r="C1621" s="92"/>
      <c r="D1621" s="92"/>
      <c r="E1621" s="92"/>
      <c r="F1621" s="92"/>
      <c r="G1621" s="92"/>
      <c r="H1621" s="92"/>
      <c r="P1621" s="21"/>
      <c r="Q1621" s="33"/>
      <c r="R1621" s="33"/>
      <c r="S1621" s="33"/>
      <c r="T1621" s="33"/>
      <c r="U1621" s="33"/>
      <c r="V1621" s="33"/>
      <c r="W1621" s="33"/>
      <c r="X1621" s="33"/>
      <c r="Y1621" s="33"/>
      <c r="Z1621" s="33"/>
      <c r="AA1621" s="33"/>
      <c r="AB1621" s="33"/>
      <c r="AC1621" s="33"/>
    </row>
    <row r="1622" spans="1:29" x14ac:dyDescent="0.3">
      <c r="A1622" s="68"/>
      <c r="B1622" s="68"/>
      <c r="C1622" s="68"/>
      <c r="D1622" s="68"/>
      <c r="E1622" s="68"/>
      <c r="F1622" s="68"/>
      <c r="G1622" s="68"/>
      <c r="H1622" s="82"/>
      <c r="P1622" s="21"/>
      <c r="Q1622" s="33"/>
      <c r="R1622" s="33"/>
      <c r="S1622" s="33"/>
      <c r="T1622" s="33"/>
      <c r="U1622" s="33"/>
      <c r="V1622" s="33"/>
      <c r="W1622" s="33"/>
      <c r="X1622" s="106">
        <f t="shared" ref="X1622:AC1622" si="698">SUM(X1623:X1638)</f>
        <v>0</v>
      </c>
      <c r="Y1622" s="106">
        <f t="shared" si="698"/>
        <v>0</v>
      </c>
      <c r="Z1622" s="106">
        <f t="shared" si="698"/>
        <v>0</v>
      </c>
      <c r="AA1622" s="106">
        <f t="shared" si="698"/>
        <v>0</v>
      </c>
      <c r="AB1622" s="106">
        <f t="shared" si="698"/>
        <v>0</v>
      </c>
      <c r="AC1622" s="106">
        <f t="shared" si="698"/>
        <v>0</v>
      </c>
    </row>
    <row r="1623" spans="1:29" x14ac:dyDescent="0.3">
      <c r="A1623" s="67"/>
      <c r="B1623" s="85"/>
      <c r="C1623" s="85"/>
      <c r="D1623" s="85"/>
      <c r="E1623" s="85"/>
      <c r="F1623" s="85"/>
      <c r="G1623" s="85"/>
      <c r="H1623" s="113"/>
      <c r="I1623" s="105">
        <f>X1622</f>
        <v>0</v>
      </c>
      <c r="J1623" s="105">
        <f>Y1622</f>
        <v>0</v>
      </c>
      <c r="K1623" s="105">
        <f t="shared" ref="K1623:N1623" si="699">Z1622</f>
        <v>0</v>
      </c>
      <c r="L1623" s="105">
        <f t="shared" si="699"/>
        <v>0</v>
      </c>
      <c r="M1623" s="105">
        <f t="shared" si="699"/>
        <v>0</v>
      </c>
      <c r="N1623" s="105">
        <f t="shared" si="699"/>
        <v>0</v>
      </c>
      <c r="P1623" s="21" t="str">
        <f>IF(A1623&lt;=$B$1600,"A","B")</f>
        <v>A</v>
      </c>
      <c r="Q1623" s="85">
        <f t="shared" ref="Q1623:V1638" si="700">IF($P1623="B",B1623,0)</f>
        <v>0</v>
      </c>
      <c r="R1623" s="85">
        <f t="shared" si="700"/>
        <v>0</v>
      </c>
      <c r="S1623" s="85">
        <f t="shared" si="700"/>
        <v>0</v>
      </c>
      <c r="T1623" s="85">
        <f t="shared" si="700"/>
        <v>0</v>
      </c>
      <c r="U1623" s="85">
        <f t="shared" si="700"/>
        <v>0</v>
      </c>
      <c r="V1623" s="85">
        <f t="shared" si="700"/>
        <v>0</v>
      </c>
      <c r="W1623" s="33"/>
      <c r="X1623" s="85">
        <f>IF($P1623="A",B1623,0)</f>
        <v>0</v>
      </c>
      <c r="Y1623" s="85">
        <f t="shared" ref="Y1623:AC1638" si="701">IF($P1623="A",C1623,0)</f>
        <v>0</v>
      </c>
      <c r="Z1623" s="85">
        <f t="shared" si="701"/>
        <v>0</v>
      </c>
      <c r="AA1623" s="85">
        <f t="shared" si="701"/>
        <v>0</v>
      </c>
      <c r="AB1623" s="85">
        <f t="shared" si="701"/>
        <v>0</v>
      </c>
      <c r="AC1623" s="85">
        <f t="shared" si="701"/>
        <v>0</v>
      </c>
    </row>
    <row r="1624" spans="1:29" x14ac:dyDescent="0.3">
      <c r="A1624" s="67"/>
      <c r="B1624" s="85"/>
      <c r="C1624" s="85"/>
      <c r="D1624" s="85"/>
      <c r="E1624" s="85"/>
      <c r="F1624" s="85"/>
      <c r="G1624" s="85"/>
      <c r="H1624" s="113"/>
      <c r="P1624" s="21" t="str">
        <f t="shared" ref="P1624:P1638" si="702">IF(A1624&lt;=$B$1600,"A","B")</f>
        <v>A</v>
      </c>
      <c r="Q1624" s="85">
        <f t="shared" si="700"/>
        <v>0</v>
      </c>
      <c r="R1624" s="85">
        <f t="shared" si="700"/>
        <v>0</v>
      </c>
      <c r="S1624" s="85">
        <f t="shared" si="700"/>
        <v>0</v>
      </c>
      <c r="T1624" s="85">
        <f t="shared" si="700"/>
        <v>0</v>
      </c>
      <c r="U1624" s="85">
        <f t="shared" si="700"/>
        <v>0</v>
      </c>
      <c r="V1624" s="85">
        <f t="shared" si="700"/>
        <v>0</v>
      </c>
      <c r="W1624" s="33"/>
      <c r="X1624" s="85">
        <f t="shared" ref="X1624:X1638" si="703">IF($P1624="A",B1624,0)</f>
        <v>0</v>
      </c>
      <c r="Y1624" s="85">
        <f t="shared" si="701"/>
        <v>0</v>
      </c>
      <c r="Z1624" s="85">
        <f t="shared" si="701"/>
        <v>0</v>
      </c>
      <c r="AA1624" s="85">
        <f t="shared" si="701"/>
        <v>0</v>
      </c>
      <c r="AB1624" s="85">
        <f t="shared" si="701"/>
        <v>0</v>
      </c>
      <c r="AC1624" s="85">
        <f t="shared" si="701"/>
        <v>0</v>
      </c>
    </row>
    <row r="1625" spans="1:29" x14ac:dyDescent="0.3">
      <c r="A1625" s="67"/>
      <c r="B1625" s="85"/>
      <c r="C1625" s="85"/>
      <c r="D1625" s="85"/>
      <c r="E1625" s="85"/>
      <c r="F1625" s="85"/>
      <c r="G1625" s="85"/>
      <c r="H1625" s="113"/>
      <c r="P1625" s="21" t="str">
        <f t="shared" si="702"/>
        <v>A</v>
      </c>
      <c r="Q1625" s="85">
        <f t="shared" si="700"/>
        <v>0</v>
      </c>
      <c r="R1625" s="85">
        <f t="shared" si="700"/>
        <v>0</v>
      </c>
      <c r="S1625" s="85">
        <f t="shared" si="700"/>
        <v>0</v>
      </c>
      <c r="T1625" s="85">
        <f t="shared" si="700"/>
        <v>0</v>
      </c>
      <c r="U1625" s="85">
        <f t="shared" si="700"/>
        <v>0</v>
      </c>
      <c r="V1625" s="85">
        <f t="shared" si="700"/>
        <v>0</v>
      </c>
      <c r="W1625" s="33"/>
      <c r="X1625" s="85">
        <f t="shared" si="703"/>
        <v>0</v>
      </c>
      <c r="Y1625" s="85">
        <f t="shared" si="701"/>
        <v>0</v>
      </c>
      <c r="Z1625" s="85">
        <f t="shared" si="701"/>
        <v>0</v>
      </c>
      <c r="AA1625" s="85">
        <f t="shared" si="701"/>
        <v>0</v>
      </c>
      <c r="AB1625" s="85">
        <f t="shared" si="701"/>
        <v>0</v>
      </c>
      <c r="AC1625" s="85">
        <f t="shared" si="701"/>
        <v>0</v>
      </c>
    </row>
    <row r="1626" spans="1:29" x14ac:dyDescent="0.3">
      <c r="A1626" s="67"/>
      <c r="B1626" s="85"/>
      <c r="C1626" s="85"/>
      <c r="D1626" s="85"/>
      <c r="E1626" s="85"/>
      <c r="F1626" s="85"/>
      <c r="G1626" s="85"/>
      <c r="H1626" s="113"/>
      <c r="P1626" s="21" t="str">
        <f t="shared" si="702"/>
        <v>A</v>
      </c>
      <c r="Q1626" s="85">
        <f t="shared" si="700"/>
        <v>0</v>
      </c>
      <c r="R1626" s="85">
        <f t="shared" si="700"/>
        <v>0</v>
      </c>
      <c r="S1626" s="85">
        <f t="shared" si="700"/>
        <v>0</v>
      </c>
      <c r="T1626" s="85">
        <f t="shared" si="700"/>
        <v>0</v>
      </c>
      <c r="U1626" s="85">
        <f t="shared" si="700"/>
        <v>0</v>
      </c>
      <c r="V1626" s="85">
        <f t="shared" si="700"/>
        <v>0</v>
      </c>
      <c r="W1626" s="33"/>
      <c r="X1626" s="85">
        <f t="shared" si="703"/>
        <v>0</v>
      </c>
      <c r="Y1626" s="85">
        <f t="shared" si="701"/>
        <v>0</v>
      </c>
      <c r="Z1626" s="85">
        <f t="shared" si="701"/>
        <v>0</v>
      </c>
      <c r="AA1626" s="85">
        <f t="shared" si="701"/>
        <v>0</v>
      </c>
      <c r="AB1626" s="85">
        <f t="shared" si="701"/>
        <v>0</v>
      </c>
      <c r="AC1626" s="85">
        <f t="shared" si="701"/>
        <v>0</v>
      </c>
    </row>
    <row r="1627" spans="1:29" x14ac:dyDescent="0.3">
      <c r="A1627" s="67"/>
      <c r="B1627" s="85"/>
      <c r="C1627" s="85"/>
      <c r="D1627" s="85"/>
      <c r="E1627" s="85"/>
      <c r="F1627" s="85"/>
      <c r="G1627" s="85"/>
      <c r="H1627" s="113"/>
      <c r="P1627" s="21" t="str">
        <f t="shared" si="702"/>
        <v>A</v>
      </c>
      <c r="Q1627" s="85">
        <f t="shared" si="700"/>
        <v>0</v>
      </c>
      <c r="R1627" s="85">
        <f t="shared" si="700"/>
        <v>0</v>
      </c>
      <c r="S1627" s="85">
        <f t="shared" si="700"/>
        <v>0</v>
      </c>
      <c r="T1627" s="85">
        <f t="shared" si="700"/>
        <v>0</v>
      </c>
      <c r="U1627" s="85">
        <f t="shared" si="700"/>
        <v>0</v>
      </c>
      <c r="V1627" s="85">
        <f t="shared" si="700"/>
        <v>0</v>
      </c>
      <c r="W1627" s="33"/>
      <c r="X1627" s="85">
        <f t="shared" si="703"/>
        <v>0</v>
      </c>
      <c r="Y1627" s="85">
        <f t="shared" si="701"/>
        <v>0</v>
      </c>
      <c r="Z1627" s="85">
        <f t="shared" si="701"/>
        <v>0</v>
      </c>
      <c r="AA1627" s="85">
        <f t="shared" si="701"/>
        <v>0</v>
      </c>
      <c r="AB1627" s="85">
        <f t="shared" si="701"/>
        <v>0</v>
      </c>
      <c r="AC1627" s="85">
        <f t="shared" si="701"/>
        <v>0</v>
      </c>
    </row>
    <row r="1628" spans="1:29" x14ac:dyDescent="0.3">
      <c r="A1628" s="67"/>
      <c r="B1628" s="85"/>
      <c r="C1628" s="85"/>
      <c r="D1628" s="85"/>
      <c r="E1628" s="85"/>
      <c r="F1628" s="85"/>
      <c r="G1628" s="85"/>
      <c r="H1628" s="113"/>
      <c r="P1628" s="21" t="str">
        <f t="shared" si="702"/>
        <v>A</v>
      </c>
      <c r="Q1628" s="85">
        <f>IF($P1628="B",B1628,0)</f>
        <v>0</v>
      </c>
      <c r="R1628" s="85">
        <f t="shared" si="700"/>
        <v>0</v>
      </c>
      <c r="S1628" s="85">
        <f t="shared" si="700"/>
        <v>0</v>
      </c>
      <c r="T1628" s="85">
        <f t="shared" si="700"/>
        <v>0</v>
      </c>
      <c r="U1628" s="85">
        <f t="shared" si="700"/>
        <v>0</v>
      </c>
      <c r="V1628" s="85">
        <f t="shared" si="700"/>
        <v>0</v>
      </c>
      <c r="W1628" s="33"/>
      <c r="X1628" s="85">
        <f t="shared" si="703"/>
        <v>0</v>
      </c>
      <c r="Y1628" s="85">
        <f t="shared" si="701"/>
        <v>0</v>
      </c>
      <c r="Z1628" s="85">
        <f t="shared" si="701"/>
        <v>0</v>
      </c>
      <c r="AA1628" s="85">
        <f t="shared" si="701"/>
        <v>0</v>
      </c>
      <c r="AB1628" s="85">
        <f t="shared" si="701"/>
        <v>0</v>
      </c>
      <c r="AC1628" s="85">
        <f t="shared" si="701"/>
        <v>0</v>
      </c>
    </row>
    <row r="1629" spans="1:29" x14ac:dyDescent="0.3">
      <c r="A1629" s="67"/>
      <c r="B1629" s="85"/>
      <c r="C1629" s="85"/>
      <c r="D1629" s="85"/>
      <c r="E1629" s="85"/>
      <c r="F1629" s="85"/>
      <c r="G1629" s="85"/>
      <c r="H1629" s="113"/>
      <c r="P1629" s="21" t="str">
        <f t="shared" si="702"/>
        <v>A</v>
      </c>
      <c r="Q1629" s="85">
        <f t="shared" ref="Q1629:Q1638" si="704">IF($P1629="B",B1629,0)</f>
        <v>0</v>
      </c>
      <c r="R1629" s="85">
        <f t="shared" si="700"/>
        <v>0</v>
      </c>
      <c r="S1629" s="85">
        <f t="shared" si="700"/>
        <v>0</v>
      </c>
      <c r="T1629" s="85">
        <f t="shared" si="700"/>
        <v>0</v>
      </c>
      <c r="U1629" s="85">
        <f t="shared" si="700"/>
        <v>0</v>
      </c>
      <c r="V1629" s="85">
        <f t="shared" si="700"/>
        <v>0</v>
      </c>
      <c r="W1629" s="33"/>
      <c r="X1629" s="85">
        <f t="shared" si="703"/>
        <v>0</v>
      </c>
      <c r="Y1629" s="85">
        <f t="shared" si="701"/>
        <v>0</v>
      </c>
      <c r="Z1629" s="85">
        <f t="shared" si="701"/>
        <v>0</v>
      </c>
      <c r="AA1629" s="85">
        <f t="shared" si="701"/>
        <v>0</v>
      </c>
      <c r="AB1629" s="85">
        <f t="shared" si="701"/>
        <v>0</v>
      </c>
      <c r="AC1629" s="85">
        <f t="shared" si="701"/>
        <v>0</v>
      </c>
    </row>
    <row r="1630" spans="1:29" x14ac:dyDescent="0.3">
      <c r="A1630" s="67"/>
      <c r="B1630" s="85"/>
      <c r="C1630" s="85"/>
      <c r="D1630" s="85"/>
      <c r="E1630" s="85"/>
      <c r="F1630" s="85"/>
      <c r="G1630" s="85"/>
      <c r="H1630" s="113"/>
      <c r="P1630" s="21" t="str">
        <f t="shared" si="702"/>
        <v>A</v>
      </c>
      <c r="Q1630" s="85">
        <f t="shared" si="704"/>
        <v>0</v>
      </c>
      <c r="R1630" s="85">
        <f t="shared" si="700"/>
        <v>0</v>
      </c>
      <c r="S1630" s="85">
        <f t="shared" si="700"/>
        <v>0</v>
      </c>
      <c r="T1630" s="85">
        <f t="shared" si="700"/>
        <v>0</v>
      </c>
      <c r="U1630" s="85">
        <f t="shared" si="700"/>
        <v>0</v>
      </c>
      <c r="V1630" s="85">
        <f t="shared" si="700"/>
        <v>0</v>
      </c>
      <c r="W1630" s="33"/>
      <c r="X1630" s="85">
        <f t="shared" si="703"/>
        <v>0</v>
      </c>
      <c r="Y1630" s="85">
        <f t="shared" si="701"/>
        <v>0</v>
      </c>
      <c r="Z1630" s="85">
        <f t="shared" si="701"/>
        <v>0</v>
      </c>
      <c r="AA1630" s="85">
        <f t="shared" si="701"/>
        <v>0</v>
      </c>
      <c r="AB1630" s="85">
        <f t="shared" si="701"/>
        <v>0</v>
      </c>
      <c r="AC1630" s="85">
        <f t="shared" si="701"/>
        <v>0</v>
      </c>
    </row>
    <row r="1631" spans="1:29" x14ac:dyDescent="0.3">
      <c r="A1631" s="67"/>
      <c r="B1631" s="85"/>
      <c r="C1631" s="85"/>
      <c r="D1631" s="85"/>
      <c r="E1631" s="85"/>
      <c r="F1631" s="85"/>
      <c r="G1631" s="85"/>
      <c r="H1631" s="113"/>
      <c r="P1631" s="21" t="str">
        <f t="shared" si="702"/>
        <v>A</v>
      </c>
      <c r="Q1631" s="85">
        <f t="shared" si="704"/>
        <v>0</v>
      </c>
      <c r="R1631" s="85">
        <f t="shared" si="700"/>
        <v>0</v>
      </c>
      <c r="S1631" s="85">
        <f t="shared" si="700"/>
        <v>0</v>
      </c>
      <c r="T1631" s="85">
        <f t="shared" si="700"/>
        <v>0</v>
      </c>
      <c r="U1631" s="85">
        <f t="shared" si="700"/>
        <v>0</v>
      </c>
      <c r="V1631" s="85">
        <f t="shared" si="700"/>
        <v>0</v>
      </c>
      <c r="W1631" s="33"/>
      <c r="X1631" s="85">
        <f t="shared" si="703"/>
        <v>0</v>
      </c>
      <c r="Y1631" s="85">
        <f t="shared" si="701"/>
        <v>0</v>
      </c>
      <c r="Z1631" s="85">
        <f t="shared" si="701"/>
        <v>0</v>
      </c>
      <c r="AA1631" s="85">
        <f t="shared" si="701"/>
        <v>0</v>
      </c>
      <c r="AB1631" s="85">
        <f t="shared" si="701"/>
        <v>0</v>
      </c>
      <c r="AC1631" s="85">
        <f t="shared" si="701"/>
        <v>0</v>
      </c>
    </row>
    <row r="1632" spans="1:29" x14ac:dyDescent="0.3">
      <c r="A1632" s="67"/>
      <c r="B1632" s="85"/>
      <c r="C1632" s="85"/>
      <c r="D1632" s="85"/>
      <c r="E1632" s="85"/>
      <c r="F1632" s="85"/>
      <c r="G1632" s="85"/>
      <c r="H1632" s="113"/>
      <c r="P1632" s="21" t="str">
        <f t="shared" si="702"/>
        <v>A</v>
      </c>
      <c r="Q1632" s="85">
        <f t="shared" si="704"/>
        <v>0</v>
      </c>
      <c r="R1632" s="85">
        <f t="shared" si="700"/>
        <v>0</v>
      </c>
      <c r="S1632" s="85">
        <f t="shared" si="700"/>
        <v>0</v>
      </c>
      <c r="T1632" s="85">
        <f t="shared" si="700"/>
        <v>0</v>
      </c>
      <c r="U1632" s="85">
        <f t="shared" si="700"/>
        <v>0</v>
      </c>
      <c r="V1632" s="85">
        <f t="shared" si="700"/>
        <v>0</v>
      </c>
      <c r="W1632" s="33"/>
      <c r="X1632" s="85">
        <f t="shared" si="703"/>
        <v>0</v>
      </c>
      <c r="Y1632" s="85">
        <f t="shared" si="701"/>
        <v>0</v>
      </c>
      <c r="Z1632" s="85">
        <f t="shared" si="701"/>
        <v>0</v>
      </c>
      <c r="AA1632" s="85">
        <f t="shared" si="701"/>
        <v>0</v>
      </c>
      <c r="AB1632" s="85">
        <f t="shared" si="701"/>
        <v>0</v>
      </c>
      <c r="AC1632" s="85">
        <f t="shared" si="701"/>
        <v>0</v>
      </c>
    </row>
    <row r="1633" spans="1:29" x14ac:dyDescent="0.3">
      <c r="A1633" s="67"/>
      <c r="B1633" s="85"/>
      <c r="C1633" s="85"/>
      <c r="D1633" s="85"/>
      <c r="E1633" s="85"/>
      <c r="F1633" s="85"/>
      <c r="G1633" s="85"/>
      <c r="H1633" s="113"/>
      <c r="P1633" s="21" t="str">
        <f t="shared" si="702"/>
        <v>A</v>
      </c>
      <c r="Q1633" s="85">
        <f t="shared" si="704"/>
        <v>0</v>
      </c>
      <c r="R1633" s="85">
        <f t="shared" si="700"/>
        <v>0</v>
      </c>
      <c r="S1633" s="85">
        <f t="shared" si="700"/>
        <v>0</v>
      </c>
      <c r="T1633" s="85">
        <f t="shared" si="700"/>
        <v>0</v>
      </c>
      <c r="U1633" s="85">
        <f t="shared" si="700"/>
        <v>0</v>
      </c>
      <c r="V1633" s="85">
        <f t="shared" si="700"/>
        <v>0</v>
      </c>
      <c r="W1633" s="33"/>
      <c r="X1633" s="85">
        <f t="shared" si="703"/>
        <v>0</v>
      </c>
      <c r="Y1633" s="85">
        <f t="shared" si="701"/>
        <v>0</v>
      </c>
      <c r="Z1633" s="85">
        <f t="shared" si="701"/>
        <v>0</v>
      </c>
      <c r="AA1633" s="85">
        <f t="shared" si="701"/>
        <v>0</v>
      </c>
      <c r="AB1633" s="85">
        <f t="shared" si="701"/>
        <v>0</v>
      </c>
      <c r="AC1633" s="85">
        <f t="shared" si="701"/>
        <v>0</v>
      </c>
    </row>
    <row r="1634" spans="1:29" x14ac:dyDescent="0.3">
      <c r="A1634" s="67"/>
      <c r="B1634" s="85"/>
      <c r="C1634" s="85"/>
      <c r="D1634" s="85"/>
      <c r="E1634" s="85"/>
      <c r="F1634" s="85"/>
      <c r="G1634" s="85"/>
      <c r="H1634" s="113"/>
      <c r="P1634" s="21" t="str">
        <f t="shared" si="702"/>
        <v>A</v>
      </c>
      <c r="Q1634" s="85">
        <f t="shared" si="704"/>
        <v>0</v>
      </c>
      <c r="R1634" s="85">
        <f t="shared" si="700"/>
        <v>0</v>
      </c>
      <c r="S1634" s="85">
        <f t="shared" si="700"/>
        <v>0</v>
      </c>
      <c r="T1634" s="85">
        <f t="shared" si="700"/>
        <v>0</v>
      </c>
      <c r="U1634" s="85">
        <f t="shared" si="700"/>
        <v>0</v>
      </c>
      <c r="V1634" s="85">
        <f t="shared" si="700"/>
        <v>0</v>
      </c>
      <c r="W1634" s="33"/>
      <c r="X1634" s="85">
        <f t="shared" si="703"/>
        <v>0</v>
      </c>
      <c r="Y1634" s="85">
        <f t="shared" si="701"/>
        <v>0</v>
      </c>
      <c r="Z1634" s="85">
        <f t="shared" si="701"/>
        <v>0</v>
      </c>
      <c r="AA1634" s="85">
        <f t="shared" si="701"/>
        <v>0</v>
      </c>
      <c r="AB1634" s="85">
        <f t="shared" si="701"/>
        <v>0</v>
      </c>
      <c r="AC1634" s="85">
        <f t="shared" si="701"/>
        <v>0</v>
      </c>
    </row>
    <row r="1635" spans="1:29" x14ac:dyDescent="0.3">
      <c r="A1635" s="67"/>
      <c r="B1635" s="85"/>
      <c r="C1635" s="85"/>
      <c r="D1635" s="85"/>
      <c r="E1635" s="85"/>
      <c r="F1635" s="85"/>
      <c r="G1635" s="85"/>
      <c r="H1635" s="113"/>
      <c r="P1635" s="21" t="str">
        <f t="shared" si="702"/>
        <v>A</v>
      </c>
      <c r="Q1635" s="85">
        <f t="shared" si="704"/>
        <v>0</v>
      </c>
      <c r="R1635" s="85">
        <f t="shared" si="700"/>
        <v>0</v>
      </c>
      <c r="S1635" s="85">
        <f t="shared" si="700"/>
        <v>0</v>
      </c>
      <c r="T1635" s="85">
        <f t="shared" si="700"/>
        <v>0</v>
      </c>
      <c r="U1635" s="85">
        <f t="shared" si="700"/>
        <v>0</v>
      </c>
      <c r="V1635" s="85">
        <f t="shared" si="700"/>
        <v>0</v>
      </c>
      <c r="W1635" s="33"/>
      <c r="X1635" s="85">
        <f t="shared" si="703"/>
        <v>0</v>
      </c>
      <c r="Y1635" s="85">
        <f t="shared" si="701"/>
        <v>0</v>
      </c>
      <c r="Z1635" s="85">
        <f t="shared" si="701"/>
        <v>0</v>
      </c>
      <c r="AA1635" s="85">
        <f t="shared" si="701"/>
        <v>0</v>
      </c>
      <c r="AB1635" s="85">
        <f t="shared" si="701"/>
        <v>0</v>
      </c>
      <c r="AC1635" s="85">
        <f t="shared" si="701"/>
        <v>0</v>
      </c>
    </row>
    <row r="1636" spans="1:29" x14ac:dyDescent="0.3">
      <c r="A1636" s="67"/>
      <c r="B1636" s="85"/>
      <c r="C1636" s="85"/>
      <c r="D1636" s="85"/>
      <c r="E1636" s="85"/>
      <c r="F1636" s="85"/>
      <c r="G1636" s="85"/>
      <c r="H1636" s="113"/>
      <c r="P1636" s="21" t="str">
        <f t="shared" si="702"/>
        <v>A</v>
      </c>
      <c r="Q1636" s="85">
        <f t="shared" si="704"/>
        <v>0</v>
      </c>
      <c r="R1636" s="85">
        <f t="shared" si="700"/>
        <v>0</v>
      </c>
      <c r="S1636" s="85">
        <f t="shared" si="700"/>
        <v>0</v>
      </c>
      <c r="T1636" s="85">
        <f t="shared" si="700"/>
        <v>0</v>
      </c>
      <c r="U1636" s="85">
        <f t="shared" si="700"/>
        <v>0</v>
      </c>
      <c r="V1636" s="85">
        <f t="shared" si="700"/>
        <v>0</v>
      </c>
      <c r="W1636" s="33"/>
      <c r="X1636" s="85">
        <f t="shared" si="703"/>
        <v>0</v>
      </c>
      <c r="Y1636" s="85">
        <f t="shared" si="701"/>
        <v>0</v>
      </c>
      <c r="Z1636" s="85">
        <f t="shared" si="701"/>
        <v>0</v>
      </c>
      <c r="AA1636" s="85">
        <f t="shared" si="701"/>
        <v>0</v>
      </c>
      <c r="AB1636" s="85">
        <f t="shared" si="701"/>
        <v>0</v>
      </c>
      <c r="AC1636" s="85">
        <f t="shared" si="701"/>
        <v>0</v>
      </c>
    </row>
    <row r="1637" spans="1:29" x14ac:dyDescent="0.3">
      <c r="A1637" s="67"/>
      <c r="B1637" s="85"/>
      <c r="C1637" s="85"/>
      <c r="D1637" s="85"/>
      <c r="E1637" s="85"/>
      <c r="F1637" s="85"/>
      <c r="G1637" s="85"/>
      <c r="H1637" s="113"/>
      <c r="P1637" s="21" t="str">
        <f t="shared" si="702"/>
        <v>A</v>
      </c>
      <c r="Q1637" s="85">
        <f t="shared" si="704"/>
        <v>0</v>
      </c>
      <c r="R1637" s="85">
        <f t="shared" si="700"/>
        <v>0</v>
      </c>
      <c r="S1637" s="85">
        <f t="shared" si="700"/>
        <v>0</v>
      </c>
      <c r="T1637" s="85">
        <f t="shared" si="700"/>
        <v>0</v>
      </c>
      <c r="U1637" s="85">
        <f t="shared" si="700"/>
        <v>0</v>
      </c>
      <c r="V1637" s="85">
        <f t="shared" si="700"/>
        <v>0</v>
      </c>
      <c r="W1637" s="33"/>
      <c r="X1637" s="85">
        <f t="shared" si="703"/>
        <v>0</v>
      </c>
      <c r="Y1637" s="85">
        <f t="shared" si="701"/>
        <v>0</v>
      </c>
      <c r="Z1637" s="85">
        <f t="shared" si="701"/>
        <v>0</v>
      </c>
      <c r="AA1637" s="85">
        <f t="shared" si="701"/>
        <v>0</v>
      </c>
      <c r="AB1637" s="85">
        <f t="shared" si="701"/>
        <v>0</v>
      </c>
      <c r="AC1637" s="85">
        <f t="shared" si="701"/>
        <v>0</v>
      </c>
    </row>
    <row r="1638" spans="1:29" x14ac:dyDescent="0.3">
      <c r="A1638" s="67"/>
      <c r="B1638" s="85"/>
      <c r="C1638" s="85"/>
      <c r="D1638" s="85"/>
      <c r="E1638" s="85"/>
      <c r="F1638" s="85"/>
      <c r="G1638" s="85"/>
      <c r="H1638" s="113"/>
      <c r="P1638" s="21" t="str">
        <f t="shared" si="702"/>
        <v>A</v>
      </c>
      <c r="Q1638" s="85">
        <f t="shared" si="704"/>
        <v>0</v>
      </c>
      <c r="R1638" s="85">
        <f t="shared" si="700"/>
        <v>0</v>
      </c>
      <c r="S1638" s="85">
        <f t="shared" si="700"/>
        <v>0</v>
      </c>
      <c r="T1638" s="85">
        <f t="shared" si="700"/>
        <v>0</v>
      </c>
      <c r="U1638" s="85">
        <f t="shared" si="700"/>
        <v>0</v>
      </c>
      <c r="V1638" s="85">
        <f t="shared" si="700"/>
        <v>0</v>
      </c>
      <c r="W1638" s="33"/>
      <c r="X1638" s="85">
        <f t="shared" si="703"/>
        <v>0</v>
      </c>
      <c r="Y1638" s="85">
        <f t="shared" si="701"/>
        <v>0</v>
      </c>
      <c r="Z1638" s="85">
        <f t="shared" si="701"/>
        <v>0</v>
      </c>
      <c r="AA1638" s="85">
        <f t="shared" si="701"/>
        <v>0</v>
      </c>
      <c r="AB1638" s="85">
        <f t="shared" si="701"/>
        <v>0</v>
      </c>
      <c r="AC1638" s="85">
        <f t="shared" si="701"/>
        <v>0</v>
      </c>
    </row>
    <row r="1639" spans="1:29" x14ac:dyDescent="0.3">
      <c r="A1639" s="68"/>
      <c r="B1639" s="87"/>
      <c r="C1639" s="87"/>
      <c r="D1639" s="87"/>
      <c r="E1639" s="87"/>
      <c r="F1639" s="87"/>
      <c r="G1639" s="87"/>
      <c r="H1639" s="114"/>
      <c r="I1639" s="105">
        <f>Q1639</f>
        <v>0</v>
      </c>
      <c r="J1639" s="105">
        <f>R1639</f>
        <v>0</v>
      </c>
      <c r="K1639" s="105">
        <f t="shared" ref="K1639:N1639" si="705">S1639</f>
        <v>0</v>
      </c>
      <c r="L1639" s="105">
        <f t="shared" si="705"/>
        <v>0</v>
      </c>
      <c r="M1639" s="105">
        <f t="shared" si="705"/>
        <v>0</v>
      </c>
      <c r="N1639" s="105">
        <f t="shared" si="705"/>
        <v>0</v>
      </c>
      <c r="P1639" s="21"/>
      <c r="Q1639" s="106">
        <f t="shared" ref="Q1639:V1639" si="706">+SUM(Q1623:Q1638)</f>
        <v>0</v>
      </c>
      <c r="R1639" s="106">
        <f t="shared" si="706"/>
        <v>0</v>
      </c>
      <c r="S1639" s="106">
        <f t="shared" si="706"/>
        <v>0</v>
      </c>
      <c r="T1639" s="106">
        <f t="shared" si="706"/>
        <v>0</v>
      </c>
      <c r="U1639" s="106">
        <f t="shared" si="706"/>
        <v>0</v>
      </c>
      <c r="V1639" s="106">
        <f t="shared" si="706"/>
        <v>0</v>
      </c>
      <c r="W1639" s="33"/>
      <c r="X1639" s="33"/>
      <c r="Y1639" s="33"/>
      <c r="Z1639" s="33"/>
      <c r="AA1639" s="33"/>
      <c r="AB1639" s="33"/>
      <c r="AC1639" s="33"/>
    </row>
    <row r="1641" spans="1:29" x14ac:dyDescent="0.3">
      <c r="A1641" s="69"/>
      <c r="B1641" s="69"/>
      <c r="C1641" s="69"/>
      <c r="D1641" s="97"/>
      <c r="E1641" s="97"/>
      <c r="F1641" s="69"/>
      <c r="G1641" s="69"/>
      <c r="H1641" s="82"/>
    </row>
    <row r="1642" spans="1:29" x14ac:dyDescent="0.3">
      <c r="A1642" s="94"/>
      <c r="B1642" s="83"/>
      <c r="C1642" s="95"/>
      <c r="D1642" s="95"/>
      <c r="E1642" s="33"/>
      <c r="F1642" s="98"/>
      <c r="G1642" s="96"/>
      <c r="H1642" s="112"/>
    </row>
    <row r="1643" spans="1:29" x14ac:dyDescent="0.3">
      <c r="A1643" s="91"/>
      <c r="B1643" s="92"/>
      <c r="C1643" s="92"/>
      <c r="D1643" s="92"/>
      <c r="E1643" s="92"/>
      <c r="F1643" s="92"/>
      <c r="G1643" s="92"/>
      <c r="H1643" s="92"/>
    </row>
    <row r="1644" spans="1:29" x14ac:dyDescent="0.3">
      <c r="A1644" s="68"/>
      <c r="B1644" s="68"/>
      <c r="C1644" s="68"/>
      <c r="D1644" s="68"/>
      <c r="E1644" s="68"/>
      <c r="F1644" s="68"/>
      <c r="G1644" s="68"/>
      <c r="H1644" s="82"/>
      <c r="P1644" s="21"/>
      <c r="Q1644" s="106">
        <f>+SUM(Q1645:Q1660)</f>
        <v>0</v>
      </c>
      <c r="R1644" s="106">
        <f t="shared" ref="R1644:V1644" si="707">+SUM(R1645:R1660)</f>
        <v>0</v>
      </c>
      <c r="S1644" s="106">
        <f t="shared" si="707"/>
        <v>0</v>
      </c>
      <c r="T1644" s="106">
        <f t="shared" si="707"/>
        <v>0</v>
      </c>
      <c r="U1644" s="106">
        <f t="shared" si="707"/>
        <v>0</v>
      </c>
      <c r="V1644" s="106">
        <f t="shared" si="707"/>
        <v>0</v>
      </c>
      <c r="W1644" s="33"/>
      <c r="X1644" s="33"/>
      <c r="Y1644" s="33"/>
      <c r="Z1644" s="33"/>
      <c r="AA1644" s="33"/>
      <c r="AB1644" s="33"/>
      <c r="AC1644" s="33"/>
    </row>
    <row r="1645" spans="1:29" x14ac:dyDescent="0.3">
      <c r="A1645" s="67"/>
      <c r="B1645" s="85"/>
      <c r="C1645" s="85"/>
      <c r="D1645" s="85"/>
      <c r="E1645" s="85"/>
      <c r="F1645" s="85"/>
      <c r="G1645" s="85"/>
      <c r="H1645" s="113"/>
      <c r="I1645" s="105">
        <f t="shared" ref="I1645:N1645" si="708">Q1644</f>
        <v>0</v>
      </c>
      <c r="J1645" s="105">
        <f t="shared" si="708"/>
        <v>0</v>
      </c>
      <c r="K1645" s="105">
        <f t="shared" si="708"/>
        <v>0</v>
      </c>
      <c r="L1645" s="105">
        <f t="shared" si="708"/>
        <v>0</v>
      </c>
      <c r="M1645" s="105">
        <f t="shared" si="708"/>
        <v>0</v>
      </c>
      <c r="N1645" s="105">
        <f t="shared" si="708"/>
        <v>0</v>
      </c>
      <c r="P1645" s="21" t="str">
        <f>IF(A1645&gt;=$B$1642,"A","B")</f>
        <v>A</v>
      </c>
      <c r="Q1645" s="85">
        <f t="shared" ref="Q1645:V1660" si="709">IF($P1645="B",B1645,0)</f>
        <v>0</v>
      </c>
      <c r="R1645" s="85">
        <f t="shared" si="709"/>
        <v>0</v>
      </c>
      <c r="S1645" s="85">
        <f t="shared" si="709"/>
        <v>0</v>
      </c>
      <c r="T1645" s="85">
        <f t="shared" si="709"/>
        <v>0</v>
      </c>
      <c r="U1645" s="85">
        <f t="shared" si="709"/>
        <v>0</v>
      </c>
      <c r="V1645" s="85">
        <f t="shared" si="709"/>
        <v>0</v>
      </c>
      <c r="W1645" s="33"/>
      <c r="X1645" s="85">
        <f>IF($P1645="A",B1645,0)</f>
        <v>0</v>
      </c>
      <c r="Y1645" s="85">
        <f t="shared" ref="Y1645:AC1660" si="710">IF($P1645="A",C1645,0)</f>
        <v>0</v>
      </c>
      <c r="Z1645" s="85">
        <f t="shared" si="710"/>
        <v>0</v>
      </c>
      <c r="AA1645" s="85">
        <f t="shared" si="710"/>
        <v>0</v>
      </c>
      <c r="AB1645" s="85">
        <f t="shared" si="710"/>
        <v>0</v>
      </c>
      <c r="AC1645" s="85">
        <f t="shared" si="710"/>
        <v>0</v>
      </c>
    </row>
    <row r="1646" spans="1:29" x14ac:dyDescent="0.3">
      <c r="A1646" s="67"/>
      <c r="B1646" s="85"/>
      <c r="C1646" s="85"/>
      <c r="D1646" s="85"/>
      <c r="E1646" s="85"/>
      <c r="F1646" s="85"/>
      <c r="G1646" s="85"/>
      <c r="H1646" s="113"/>
      <c r="P1646" s="21" t="str">
        <f t="shared" ref="P1646:P1660" si="711">IF(A1646&gt;=$B$1642,"A","B")</f>
        <v>A</v>
      </c>
      <c r="Q1646" s="85">
        <f t="shared" si="709"/>
        <v>0</v>
      </c>
      <c r="R1646" s="85">
        <f t="shared" si="709"/>
        <v>0</v>
      </c>
      <c r="S1646" s="85">
        <f t="shared" si="709"/>
        <v>0</v>
      </c>
      <c r="T1646" s="85">
        <f t="shared" si="709"/>
        <v>0</v>
      </c>
      <c r="U1646" s="85">
        <f t="shared" si="709"/>
        <v>0</v>
      </c>
      <c r="V1646" s="85">
        <f t="shared" si="709"/>
        <v>0</v>
      </c>
      <c r="W1646" s="33"/>
      <c r="X1646" s="85">
        <f t="shared" ref="X1646:X1660" si="712">IF($P1646="A",B1646,0)</f>
        <v>0</v>
      </c>
      <c r="Y1646" s="85">
        <f t="shared" si="710"/>
        <v>0</v>
      </c>
      <c r="Z1646" s="85">
        <f t="shared" si="710"/>
        <v>0</v>
      </c>
      <c r="AA1646" s="85">
        <f t="shared" si="710"/>
        <v>0</v>
      </c>
      <c r="AB1646" s="85">
        <f t="shared" si="710"/>
        <v>0</v>
      </c>
      <c r="AC1646" s="85">
        <f t="shared" si="710"/>
        <v>0</v>
      </c>
    </row>
    <row r="1647" spans="1:29" x14ac:dyDescent="0.3">
      <c r="A1647" s="67"/>
      <c r="B1647" s="85"/>
      <c r="C1647" s="85"/>
      <c r="D1647" s="85"/>
      <c r="E1647" s="85"/>
      <c r="F1647" s="85"/>
      <c r="G1647" s="85"/>
      <c r="H1647" s="113"/>
      <c r="P1647" s="21" t="str">
        <f t="shared" si="711"/>
        <v>A</v>
      </c>
      <c r="Q1647" s="85">
        <f t="shared" si="709"/>
        <v>0</v>
      </c>
      <c r="R1647" s="85">
        <f t="shared" si="709"/>
        <v>0</v>
      </c>
      <c r="S1647" s="85">
        <f t="shared" si="709"/>
        <v>0</v>
      </c>
      <c r="T1647" s="85">
        <f t="shared" si="709"/>
        <v>0</v>
      </c>
      <c r="U1647" s="85">
        <f t="shared" si="709"/>
        <v>0</v>
      </c>
      <c r="V1647" s="85">
        <f t="shared" si="709"/>
        <v>0</v>
      </c>
      <c r="W1647" s="33"/>
      <c r="X1647" s="85">
        <f t="shared" si="712"/>
        <v>0</v>
      </c>
      <c r="Y1647" s="85">
        <f t="shared" si="710"/>
        <v>0</v>
      </c>
      <c r="Z1647" s="85">
        <f t="shared" si="710"/>
        <v>0</v>
      </c>
      <c r="AA1647" s="85">
        <f t="shared" si="710"/>
        <v>0</v>
      </c>
      <c r="AB1647" s="85">
        <f t="shared" si="710"/>
        <v>0</v>
      </c>
      <c r="AC1647" s="85">
        <f t="shared" si="710"/>
        <v>0</v>
      </c>
    </row>
    <row r="1648" spans="1:29" x14ac:dyDescent="0.3">
      <c r="A1648" s="67"/>
      <c r="B1648" s="85"/>
      <c r="C1648" s="85"/>
      <c r="D1648" s="85"/>
      <c r="E1648" s="85"/>
      <c r="F1648" s="85"/>
      <c r="G1648" s="85"/>
      <c r="H1648" s="113"/>
      <c r="P1648" s="21" t="str">
        <f t="shared" si="711"/>
        <v>A</v>
      </c>
      <c r="Q1648" s="85">
        <f t="shared" si="709"/>
        <v>0</v>
      </c>
      <c r="R1648" s="85">
        <f t="shared" si="709"/>
        <v>0</v>
      </c>
      <c r="S1648" s="85">
        <f t="shared" si="709"/>
        <v>0</v>
      </c>
      <c r="T1648" s="85">
        <f t="shared" si="709"/>
        <v>0</v>
      </c>
      <c r="U1648" s="85">
        <f t="shared" si="709"/>
        <v>0</v>
      </c>
      <c r="V1648" s="85">
        <f t="shared" si="709"/>
        <v>0</v>
      </c>
      <c r="W1648" s="33"/>
      <c r="X1648" s="85">
        <f t="shared" si="712"/>
        <v>0</v>
      </c>
      <c r="Y1648" s="85">
        <f t="shared" si="710"/>
        <v>0</v>
      </c>
      <c r="Z1648" s="85">
        <f t="shared" si="710"/>
        <v>0</v>
      </c>
      <c r="AA1648" s="85">
        <f t="shared" si="710"/>
        <v>0</v>
      </c>
      <c r="AB1648" s="85">
        <f t="shared" si="710"/>
        <v>0</v>
      </c>
      <c r="AC1648" s="85">
        <f t="shared" si="710"/>
        <v>0</v>
      </c>
    </row>
    <row r="1649" spans="1:29" x14ac:dyDescent="0.3">
      <c r="A1649" s="67"/>
      <c r="B1649" s="85"/>
      <c r="C1649" s="85"/>
      <c r="D1649" s="85"/>
      <c r="E1649" s="85"/>
      <c r="F1649" s="85"/>
      <c r="G1649" s="85"/>
      <c r="H1649" s="113"/>
      <c r="P1649" s="21" t="str">
        <f t="shared" si="711"/>
        <v>A</v>
      </c>
      <c r="Q1649" s="85">
        <f t="shared" si="709"/>
        <v>0</v>
      </c>
      <c r="R1649" s="85">
        <f t="shared" si="709"/>
        <v>0</v>
      </c>
      <c r="S1649" s="85">
        <f t="shared" si="709"/>
        <v>0</v>
      </c>
      <c r="T1649" s="85">
        <f t="shared" si="709"/>
        <v>0</v>
      </c>
      <c r="U1649" s="85">
        <f t="shared" si="709"/>
        <v>0</v>
      </c>
      <c r="V1649" s="85">
        <f t="shared" si="709"/>
        <v>0</v>
      </c>
      <c r="W1649" s="33"/>
      <c r="X1649" s="85">
        <f t="shared" si="712"/>
        <v>0</v>
      </c>
      <c r="Y1649" s="85">
        <f t="shared" si="710"/>
        <v>0</v>
      </c>
      <c r="Z1649" s="85">
        <f t="shared" si="710"/>
        <v>0</v>
      </c>
      <c r="AA1649" s="85">
        <f t="shared" si="710"/>
        <v>0</v>
      </c>
      <c r="AB1649" s="85">
        <f t="shared" si="710"/>
        <v>0</v>
      </c>
      <c r="AC1649" s="85">
        <f t="shared" si="710"/>
        <v>0</v>
      </c>
    </row>
    <row r="1650" spans="1:29" x14ac:dyDescent="0.3">
      <c r="A1650" s="67"/>
      <c r="B1650" s="85"/>
      <c r="C1650" s="85"/>
      <c r="D1650" s="85"/>
      <c r="E1650" s="85"/>
      <c r="F1650" s="85"/>
      <c r="G1650" s="85"/>
      <c r="H1650" s="113"/>
      <c r="P1650" s="21" t="str">
        <f t="shared" si="711"/>
        <v>A</v>
      </c>
      <c r="Q1650" s="85">
        <f>IF($P1650="B",B1650,0)</f>
        <v>0</v>
      </c>
      <c r="R1650" s="85">
        <f t="shared" si="709"/>
        <v>0</v>
      </c>
      <c r="S1650" s="85">
        <f t="shared" si="709"/>
        <v>0</v>
      </c>
      <c r="T1650" s="85">
        <f t="shared" si="709"/>
        <v>0</v>
      </c>
      <c r="U1650" s="85">
        <f t="shared" si="709"/>
        <v>0</v>
      </c>
      <c r="V1650" s="85">
        <f t="shared" si="709"/>
        <v>0</v>
      </c>
      <c r="W1650" s="33"/>
      <c r="X1650" s="85">
        <f t="shared" si="712"/>
        <v>0</v>
      </c>
      <c r="Y1650" s="85">
        <f t="shared" si="710"/>
        <v>0</v>
      </c>
      <c r="Z1650" s="85">
        <f t="shared" si="710"/>
        <v>0</v>
      </c>
      <c r="AA1650" s="85">
        <f t="shared" si="710"/>
        <v>0</v>
      </c>
      <c r="AB1650" s="85">
        <f t="shared" si="710"/>
        <v>0</v>
      </c>
      <c r="AC1650" s="85">
        <f t="shared" si="710"/>
        <v>0</v>
      </c>
    </row>
    <row r="1651" spans="1:29" x14ac:dyDescent="0.3">
      <c r="A1651" s="67"/>
      <c r="B1651" s="85"/>
      <c r="C1651" s="85"/>
      <c r="D1651" s="85"/>
      <c r="E1651" s="85"/>
      <c r="F1651" s="85"/>
      <c r="G1651" s="85"/>
      <c r="H1651" s="113"/>
      <c r="P1651" s="21" t="str">
        <f t="shared" si="711"/>
        <v>A</v>
      </c>
      <c r="Q1651" s="85">
        <f t="shared" ref="Q1651:Q1660" si="713">IF($P1651="B",B1651,0)</f>
        <v>0</v>
      </c>
      <c r="R1651" s="85">
        <f t="shared" si="709"/>
        <v>0</v>
      </c>
      <c r="S1651" s="85">
        <f t="shared" si="709"/>
        <v>0</v>
      </c>
      <c r="T1651" s="85">
        <f t="shared" si="709"/>
        <v>0</v>
      </c>
      <c r="U1651" s="85">
        <f t="shared" si="709"/>
        <v>0</v>
      </c>
      <c r="V1651" s="85">
        <f t="shared" si="709"/>
        <v>0</v>
      </c>
      <c r="W1651" s="33"/>
      <c r="X1651" s="85">
        <f t="shared" si="712"/>
        <v>0</v>
      </c>
      <c r="Y1651" s="85">
        <f t="shared" si="710"/>
        <v>0</v>
      </c>
      <c r="Z1651" s="85">
        <f t="shared" si="710"/>
        <v>0</v>
      </c>
      <c r="AA1651" s="85">
        <f t="shared" si="710"/>
        <v>0</v>
      </c>
      <c r="AB1651" s="85">
        <f t="shared" si="710"/>
        <v>0</v>
      </c>
      <c r="AC1651" s="85">
        <f t="shared" si="710"/>
        <v>0</v>
      </c>
    </row>
    <row r="1652" spans="1:29" x14ac:dyDescent="0.3">
      <c r="A1652" s="67"/>
      <c r="B1652" s="85"/>
      <c r="C1652" s="85"/>
      <c r="D1652" s="85"/>
      <c r="E1652" s="85"/>
      <c r="F1652" s="85"/>
      <c r="G1652" s="85"/>
      <c r="H1652" s="113"/>
      <c r="P1652" s="21" t="str">
        <f t="shared" si="711"/>
        <v>A</v>
      </c>
      <c r="Q1652" s="85">
        <f t="shared" si="713"/>
        <v>0</v>
      </c>
      <c r="R1652" s="85">
        <f t="shared" si="709"/>
        <v>0</v>
      </c>
      <c r="S1652" s="85">
        <f t="shared" si="709"/>
        <v>0</v>
      </c>
      <c r="T1652" s="85">
        <f t="shared" si="709"/>
        <v>0</v>
      </c>
      <c r="U1652" s="85">
        <f t="shared" si="709"/>
        <v>0</v>
      </c>
      <c r="V1652" s="85">
        <f t="shared" si="709"/>
        <v>0</v>
      </c>
      <c r="W1652" s="33"/>
      <c r="X1652" s="85">
        <f t="shared" si="712"/>
        <v>0</v>
      </c>
      <c r="Y1652" s="85">
        <f t="shared" si="710"/>
        <v>0</v>
      </c>
      <c r="Z1652" s="85">
        <f t="shared" si="710"/>
        <v>0</v>
      </c>
      <c r="AA1652" s="85">
        <f t="shared" si="710"/>
        <v>0</v>
      </c>
      <c r="AB1652" s="85">
        <f t="shared" si="710"/>
        <v>0</v>
      </c>
      <c r="AC1652" s="85">
        <f t="shared" si="710"/>
        <v>0</v>
      </c>
    </row>
    <row r="1653" spans="1:29" x14ac:dyDescent="0.3">
      <c r="A1653" s="67"/>
      <c r="B1653" s="85"/>
      <c r="C1653" s="85"/>
      <c r="D1653" s="85"/>
      <c r="E1653" s="85"/>
      <c r="F1653" s="85"/>
      <c r="G1653" s="85"/>
      <c r="H1653" s="113"/>
      <c r="P1653" s="21" t="str">
        <f t="shared" si="711"/>
        <v>A</v>
      </c>
      <c r="Q1653" s="85">
        <f t="shared" si="713"/>
        <v>0</v>
      </c>
      <c r="R1653" s="85">
        <f t="shared" si="709"/>
        <v>0</v>
      </c>
      <c r="S1653" s="85">
        <f t="shared" si="709"/>
        <v>0</v>
      </c>
      <c r="T1653" s="85">
        <f t="shared" si="709"/>
        <v>0</v>
      </c>
      <c r="U1653" s="85">
        <f t="shared" si="709"/>
        <v>0</v>
      </c>
      <c r="V1653" s="85">
        <f t="shared" si="709"/>
        <v>0</v>
      </c>
      <c r="W1653" s="33"/>
      <c r="X1653" s="85">
        <f t="shared" si="712"/>
        <v>0</v>
      </c>
      <c r="Y1653" s="85">
        <f t="shared" si="710"/>
        <v>0</v>
      </c>
      <c r="Z1653" s="85">
        <f t="shared" si="710"/>
        <v>0</v>
      </c>
      <c r="AA1653" s="85">
        <f t="shared" si="710"/>
        <v>0</v>
      </c>
      <c r="AB1653" s="85">
        <f t="shared" si="710"/>
        <v>0</v>
      </c>
      <c r="AC1653" s="85">
        <f t="shared" si="710"/>
        <v>0</v>
      </c>
    </row>
    <row r="1654" spans="1:29" x14ac:dyDescent="0.3">
      <c r="A1654" s="67"/>
      <c r="B1654" s="85"/>
      <c r="C1654" s="85"/>
      <c r="D1654" s="85"/>
      <c r="E1654" s="85"/>
      <c r="F1654" s="85"/>
      <c r="G1654" s="85"/>
      <c r="H1654" s="113"/>
      <c r="P1654" s="21" t="str">
        <f t="shared" si="711"/>
        <v>A</v>
      </c>
      <c r="Q1654" s="85">
        <f t="shared" si="713"/>
        <v>0</v>
      </c>
      <c r="R1654" s="85">
        <f t="shared" si="709"/>
        <v>0</v>
      </c>
      <c r="S1654" s="85">
        <f t="shared" si="709"/>
        <v>0</v>
      </c>
      <c r="T1654" s="85">
        <f t="shared" si="709"/>
        <v>0</v>
      </c>
      <c r="U1654" s="85">
        <f t="shared" si="709"/>
        <v>0</v>
      </c>
      <c r="V1654" s="85">
        <f t="shared" si="709"/>
        <v>0</v>
      </c>
      <c r="W1654" s="33"/>
      <c r="X1654" s="85">
        <f t="shared" si="712"/>
        <v>0</v>
      </c>
      <c r="Y1654" s="85">
        <f t="shared" si="710"/>
        <v>0</v>
      </c>
      <c r="Z1654" s="85">
        <f t="shared" si="710"/>
        <v>0</v>
      </c>
      <c r="AA1654" s="85">
        <f t="shared" si="710"/>
        <v>0</v>
      </c>
      <c r="AB1654" s="85">
        <f t="shared" si="710"/>
        <v>0</v>
      </c>
      <c r="AC1654" s="85">
        <f t="shared" si="710"/>
        <v>0</v>
      </c>
    </row>
    <row r="1655" spans="1:29" x14ac:dyDescent="0.3">
      <c r="A1655" s="67"/>
      <c r="B1655" s="85"/>
      <c r="C1655" s="85"/>
      <c r="D1655" s="85"/>
      <c r="E1655" s="85"/>
      <c r="F1655" s="85"/>
      <c r="G1655" s="85"/>
      <c r="H1655" s="113"/>
      <c r="P1655" s="21" t="str">
        <f t="shared" si="711"/>
        <v>A</v>
      </c>
      <c r="Q1655" s="85">
        <f t="shared" si="713"/>
        <v>0</v>
      </c>
      <c r="R1655" s="85">
        <f t="shared" si="709"/>
        <v>0</v>
      </c>
      <c r="S1655" s="85">
        <f t="shared" si="709"/>
        <v>0</v>
      </c>
      <c r="T1655" s="85">
        <f t="shared" si="709"/>
        <v>0</v>
      </c>
      <c r="U1655" s="85">
        <f t="shared" si="709"/>
        <v>0</v>
      </c>
      <c r="V1655" s="85">
        <f t="shared" si="709"/>
        <v>0</v>
      </c>
      <c r="W1655" s="33"/>
      <c r="X1655" s="85">
        <f t="shared" si="712"/>
        <v>0</v>
      </c>
      <c r="Y1655" s="85">
        <f t="shared" si="710"/>
        <v>0</v>
      </c>
      <c r="Z1655" s="85">
        <f t="shared" si="710"/>
        <v>0</v>
      </c>
      <c r="AA1655" s="85">
        <f t="shared" si="710"/>
        <v>0</v>
      </c>
      <c r="AB1655" s="85">
        <f t="shared" si="710"/>
        <v>0</v>
      </c>
      <c r="AC1655" s="85">
        <f t="shared" si="710"/>
        <v>0</v>
      </c>
    </row>
    <row r="1656" spans="1:29" x14ac:dyDescent="0.3">
      <c r="A1656" s="67"/>
      <c r="B1656" s="85"/>
      <c r="C1656" s="85"/>
      <c r="D1656" s="85"/>
      <c r="E1656" s="85"/>
      <c r="F1656" s="85"/>
      <c r="G1656" s="85"/>
      <c r="H1656" s="113"/>
      <c r="P1656" s="21" t="str">
        <f t="shared" si="711"/>
        <v>A</v>
      </c>
      <c r="Q1656" s="85">
        <f t="shared" si="713"/>
        <v>0</v>
      </c>
      <c r="R1656" s="85">
        <f t="shared" si="709"/>
        <v>0</v>
      </c>
      <c r="S1656" s="85">
        <f t="shared" si="709"/>
        <v>0</v>
      </c>
      <c r="T1656" s="85">
        <f t="shared" si="709"/>
        <v>0</v>
      </c>
      <c r="U1656" s="85">
        <f t="shared" si="709"/>
        <v>0</v>
      </c>
      <c r="V1656" s="85">
        <f t="shared" si="709"/>
        <v>0</v>
      </c>
      <c r="W1656" s="33"/>
      <c r="X1656" s="85">
        <f t="shared" si="712"/>
        <v>0</v>
      </c>
      <c r="Y1656" s="85">
        <f t="shared" si="710"/>
        <v>0</v>
      </c>
      <c r="Z1656" s="85">
        <f t="shared" si="710"/>
        <v>0</v>
      </c>
      <c r="AA1656" s="85">
        <f t="shared" si="710"/>
        <v>0</v>
      </c>
      <c r="AB1656" s="85">
        <f t="shared" si="710"/>
        <v>0</v>
      </c>
      <c r="AC1656" s="85">
        <f t="shared" si="710"/>
        <v>0</v>
      </c>
    </row>
    <row r="1657" spans="1:29" x14ac:dyDescent="0.3">
      <c r="A1657" s="67"/>
      <c r="B1657" s="85"/>
      <c r="C1657" s="85"/>
      <c r="D1657" s="85"/>
      <c r="E1657" s="85"/>
      <c r="F1657" s="85"/>
      <c r="G1657" s="85"/>
      <c r="H1657" s="113"/>
      <c r="P1657" s="21" t="str">
        <f t="shared" si="711"/>
        <v>A</v>
      </c>
      <c r="Q1657" s="85">
        <f t="shared" si="713"/>
        <v>0</v>
      </c>
      <c r="R1657" s="85">
        <f t="shared" si="709"/>
        <v>0</v>
      </c>
      <c r="S1657" s="85">
        <f t="shared" si="709"/>
        <v>0</v>
      </c>
      <c r="T1657" s="85">
        <f t="shared" si="709"/>
        <v>0</v>
      </c>
      <c r="U1657" s="85">
        <f t="shared" si="709"/>
        <v>0</v>
      </c>
      <c r="V1657" s="85">
        <f t="shared" si="709"/>
        <v>0</v>
      </c>
      <c r="W1657" s="33"/>
      <c r="X1657" s="85">
        <f t="shared" si="712"/>
        <v>0</v>
      </c>
      <c r="Y1657" s="85">
        <f t="shared" si="710"/>
        <v>0</v>
      </c>
      <c r="Z1657" s="85">
        <f t="shared" si="710"/>
        <v>0</v>
      </c>
      <c r="AA1657" s="85">
        <f t="shared" si="710"/>
        <v>0</v>
      </c>
      <c r="AB1657" s="85">
        <f t="shared" si="710"/>
        <v>0</v>
      </c>
      <c r="AC1657" s="85">
        <f t="shared" si="710"/>
        <v>0</v>
      </c>
    </row>
    <row r="1658" spans="1:29" x14ac:dyDescent="0.3">
      <c r="A1658" s="67"/>
      <c r="B1658" s="85"/>
      <c r="C1658" s="85"/>
      <c r="D1658" s="85"/>
      <c r="E1658" s="85"/>
      <c r="F1658" s="85"/>
      <c r="G1658" s="85"/>
      <c r="H1658" s="113"/>
      <c r="P1658" s="21" t="str">
        <f t="shared" si="711"/>
        <v>A</v>
      </c>
      <c r="Q1658" s="85">
        <f t="shared" si="713"/>
        <v>0</v>
      </c>
      <c r="R1658" s="85">
        <f t="shared" si="709"/>
        <v>0</v>
      </c>
      <c r="S1658" s="85">
        <f t="shared" si="709"/>
        <v>0</v>
      </c>
      <c r="T1658" s="85">
        <f t="shared" si="709"/>
        <v>0</v>
      </c>
      <c r="U1658" s="85">
        <f t="shared" si="709"/>
        <v>0</v>
      </c>
      <c r="V1658" s="85">
        <f t="shared" si="709"/>
        <v>0</v>
      </c>
      <c r="W1658" s="33"/>
      <c r="X1658" s="85">
        <f t="shared" si="712"/>
        <v>0</v>
      </c>
      <c r="Y1658" s="85">
        <f t="shared" si="710"/>
        <v>0</v>
      </c>
      <c r="Z1658" s="85">
        <f t="shared" si="710"/>
        <v>0</v>
      </c>
      <c r="AA1658" s="85">
        <f t="shared" si="710"/>
        <v>0</v>
      </c>
      <c r="AB1658" s="85">
        <f t="shared" si="710"/>
        <v>0</v>
      </c>
      <c r="AC1658" s="85">
        <f t="shared" si="710"/>
        <v>0</v>
      </c>
    </row>
    <row r="1659" spans="1:29" x14ac:dyDescent="0.3">
      <c r="A1659" s="67"/>
      <c r="B1659" s="85"/>
      <c r="C1659" s="85"/>
      <c r="D1659" s="85"/>
      <c r="E1659" s="85"/>
      <c r="F1659" s="85"/>
      <c r="G1659" s="85"/>
      <c r="H1659" s="113"/>
      <c r="P1659" s="21" t="str">
        <f t="shared" si="711"/>
        <v>A</v>
      </c>
      <c r="Q1659" s="85">
        <f t="shared" si="713"/>
        <v>0</v>
      </c>
      <c r="R1659" s="85">
        <f t="shared" si="709"/>
        <v>0</v>
      </c>
      <c r="S1659" s="85">
        <f t="shared" si="709"/>
        <v>0</v>
      </c>
      <c r="T1659" s="85">
        <f t="shared" si="709"/>
        <v>0</v>
      </c>
      <c r="U1659" s="85">
        <f t="shared" si="709"/>
        <v>0</v>
      </c>
      <c r="V1659" s="85">
        <f t="shared" si="709"/>
        <v>0</v>
      </c>
      <c r="W1659" s="33"/>
      <c r="X1659" s="85">
        <f t="shared" si="712"/>
        <v>0</v>
      </c>
      <c r="Y1659" s="85">
        <f t="shared" si="710"/>
        <v>0</v>
      </c>
      <c r="Z1659" s="85">
        <f t="shared" si="710"/>
        <v>0</v>
      </c>
      <c r="AA1659" s="85">
        <f t="shared" si="710"/>
        <v>0</v>
      </c>
      <c r="AB1659" s="85">
        <f t="shared" si="710"/>
        <v>0</v>
      </c>
      <c r="AC1659" s="85">
        <f t="shared" si="710"/>
        <v>0</v>
      </c>
    </row>
    <row r="1660" spans="1:29" x14ac:dyDescent="0.3">
      <c r="A1660" s="67"/>
      <c r="B1660" s="85"/>
      <c r="C1660" s="85"/>
      <c r="D1660" s="85"/>
      <c r="E1660" s="85"/>
      <c r="F1660" s="85"/>
      <c r="G1660" s="85"/>
      <c r="H1660" s="113"/>
      <c r="P1660" s="21" t="str">
        <f t="shared" si="711"/>
        <v>A</v>
      </c>
      <c r="Q1660" s="85">
        <f t="shared" si="713"/>
        <v>0</v>
      </c>
      <c r="R1660" s="85">
        <f t="shared" si="709"/>
        <v>0</v>
      </c>
      <c r="S1660" s="85">
        <f t="shared" si="709"/>
        <v>0</v>
      </c>
      <c r="T1660" s="85">
        <f t="shared" si="709"/>
        <v>0</v>
      </c>
      <c r="U1660" s="85">
        <f t="shared" si="709"/>
        <v>0</v>
      </c>
      <c r="V1660" s="85">
        <f t="shared" si="709"/>
        <v>0</v>
      </c>
      <c r="W1660" s="33"/>
      <c r="X1660" s="85">
        <f t="shared" si="712"/>
        <v>0</v>
      </c>
      <c r="Y1660" s="85">
        <f t="shared" si="710"/>
        <v>0</v>
      </c>
      <c r="Z1660" s="85">
        <f t="shared" si="710"/>
        <v>0</v>
      </c>
      <c r="AA1660" s="85">
        <f t="shared" si="710"/>
        <v>0</v>
      </c>
      <c r="AB1660" s="85">
        <f t="shared" si="710"/>
        <v>0</v>
      </c>
      <c r="AC1660" s="85">
        <f t="shared" si="710"/>
        <v>0</v>
      </c>
    </row>
    <row r="1661" spans="1:29" x14ac:dyDescent="0.3">
      <c r="A1661" s="68"/>
      <c r="B1661" s="86"/>
      <c r="C1661" s="86"/>
      <c r="D1661" s="86"/>
      <c r="E1661" s="86"/>
      <c r="F1661" s="86"/>
      <c r="G1661" s="86"/>
      <c r="H1661" s="89"/>
      <c r="I1661" s="105">
        <f>X1661</f>
        <v>0</v>
      </c>
      <c r="J1661" s="105">
        <f>Y1661</f>
        <v>0</v>
      </c>
      <c r="K1661" s="105">
        <f>Z1661</f>
        <v>0</v>
      </c>
      <c r="L1661" s="105">
        <f>AA1661</f>
        <v>0</v>
      </c>
      <c r="M1661" s="105">
        <f t="shared" ref="M1661:N1661" si="714">AB1661</f>
        <v>0</v>
      </c>
      <c r="N1661" s="105">
        <f t="shared" si="714"/>
        <v>0</v>
      </c>
      <c r="P1661" s="21"/>
      <c r="Q1661" s="33"/>
      <c r="R1661" s="33"/>
      <c r="S1661" s="33"/>
      <c r="T1661" s="33"/>
      <c r="U1661" s="33"/>
      <c r="V1661" s="33"/>
      <c r="W1661" s="33"/>
      <c r="X1661" s="106">
        <f>SUM(X1645:X1660)</f>
        <v>0</v>
      </c>
      <c r="Y1661" s="106">
        <f t="shared" ref="Y1661:AC1661" si="715">SUM(Y1645:Y1660)</f>
        <v>0</v>
      </c>
      <c r="Z1661" s="106">
        <f t="shared" si="715"/>
        <v>0</v>
      </c>
      <c r="AA1661" s="106">
        <f t="shared" si="715"/>
        <v>0</v>
      </c>
      <c r="AB1661" s="106">
        <f t="shared" si="715"/>
        <v>0</v>
      </c>
      <c r="AC1661" s="106">
        <f t="shared" si="715"/>
        <v>0</v>
      </c>
    </row>
    <row r="1662" spans="1:29" x14ac:dyDescent="0.3">
      <c r="A1662" s="82"/>
      <c r="B1662" s="89"/>
      <c r="C1662" s="89"/>
      <c r="D1662" s="89"/>
      <c r="E1662" s="89"/>
      <c r="F1662" s="89"/>
      <c r="G1662" s="89"/>
      <c r="H1662" s="89"/>
      <c r="P1662" s="21"/>
      <c r="Q1662" s="33"/>
      <c r="R1662" s="33"/>
      <c r="S1662" s="33"/>
      <c r="T1662" s="33"/>
      <c r="U1662" s="33"/>
      <c r="V1662" s="33"/>
      <c r="W1662" s="33"/>
      <c r="X1662" s="33"/>
      <c r="Y1662" s="33"/>
      <c r="Z1662" s="33"/>
      <c r="AA1662" s="33"/>
      <c r="AB1662" s="33"/>
      <c r="AC1662" s="33"/>
    </row>
    <row r="1663" spans="1:29" x14ac:dyDescent="0.3">
      <c r="A1663" s="92"/>
      <c r="B1663" s="92"/>
      <c r="C1663" s="92"/>
      <c r="D1663" s="92"/>
      <c r="E1663" s="92"/>
      <c r="F1663" s="92"/>
      <c r="G1663" s="92"/>
      <c r="H1663" s="92"/>
      <c r="P1663" s="21"/>
      <c r="Q1663" s="33"/>
      <c r="R1663" s="33"/>
      <c r="S1663" s="33"/>
      <c r="T1663" s="33"/>
      <c r="U1663" s="33"/>
      <c r="V1663" s="33"/>
      <c r="W1663" s="33"/>
      <c r="X1663" s="33"/>
      <c r="Y1663" s="33"/>
      <c r="Z1663" s="33"/>
      <c r="AA1663" s="33"/>
      <c r="AB1663" s="33"/>
      <c r="AC1663" s="33"/>
    </row>
    <row r="1664" spans="1:29" x14ac:dyDescent="0.3">
      <c r="A1664" s="68"/>
      <c r="B1664" s="68"/>
      <c r="C1664" s="68"/>
      <c r="D1664" s="68"/>
      <c r="E1664" s="68"/>
      <c r="F1664" s="68"/>
      <c r="G1664" s="68"/>
      <c r="H1664" s="82"/>
      <c r="P1664" s="21"/>
      <c r="Q1664" s="33"/>
      <c r="R1664" s="33"/>
      <c r="S1664" s="33"/>
      <c r="T1664" s="33"/>
      <c r="U1664" s="33"/>
      <c r="V1664" s="33"/>
      <c r="W1664" s="33"/>
      <c r="X1664" s="106">
        <f t="shared" ref="X1664:AC1664" si="716">SUM(X1665:X1680)</f>
        <v>0</v>
      </c>
      <c r="Y1664" s="106">
        <f t="shared" si="716"/>
        <v>0</v>
      </c>
      <c r="Z1664" s="106">
        <f t="shared" si="716"/>
        <v>0</v>
      </c>
      <c r="AA1664" s="106">
        <f t="shared" si="716"/>
        <v>0</v>
      </c>
      <c r="AB1664" s="106">
        <f t="shared" si="716"/>
        <v>0</v>
      </c>
      <c r="AC1664" s="106">
        <f t="shared" si="716"/>
        <v>0</v>
      </c>
    </row>
    <row r="1665" spans="1:29" x14ac:dyDescent="0.3">
      <c r="A1665" s="67"/>
      <c r="B1665" s="85"/>
      <c r="C1665" s="85"/>
      <c r="D1665" s="85"/>
      <c r="E1665" s="85"/>
      <c r="F1665" s="85"/>
      <c r="G1665" s="85"/>
      <c r="H1665" s="113"/>
      <c r="I1665" s="105">
        <f>X1664</f>
        <v>0</v>
      </c>
      <c r="J1665" s="105">
        <f>Y1664</f>
        <v>0</v>
      </c>
      <c r="K1665" s="105">
        <f t="shared" ref="K1665:N1665" si="717">Z1664</f>
        <v>0</v>
      </c>
      <c r="L1665" s="105">
        <f t="shared" si="717"/>
        <v>0</v>
      </c>
      <c r="M1665" s="105">
        <f t="shared" si="717"/>
        <v>0</v>
      </c>
      <c r="N1665" s="105">
        <f t="shared" si="717"/>
        <v>0</v>
      </c>
      <c r="P1665" s="21" t="str">
        <f>IF(A1665&lt;=$B$1642,"A","B")</f>
        <v>A</v>
      </c>
      <c r="Q1665" s="85">
        <f t="shared" ref="Q1665:V1680" si="718">IF($P1665="B",B1665,0)</f>
        <v>0</v>
      </c>
      <c r="R1665" s="85">
        <f t="shared" si="718"/>
        <v>0</v>
      </c>
      <c r="S1665" s="85">
        <f t="shared" si="718"/>
        <v>0</v>
      </c>
      <c r="T1665" s="85">
        <f t="shared" si="718"/>
        <v>0</v>
      </c>
      <c r="U1665" s="85">
        <f t="shared" si="718"/>
        <v>0</v>
      </c>
      <c r="V1665" s="85">
        <f t="shared" si="718"/>
        <v>0</v>
      </c>
      <c r="W1665" s="33"/>
      <c r="X1665" s="85">
        <f>IF($P1665="A",B1665,0)</f>
        <v>0</v>
      </c>
      <c r="Y1665" s="85">
        <f t="shared" ref="Y1665:AC1680" si="719">IF($P1665="A",C1665,0)</f>
        <v>0</v>
      </c>
      <c r="Z1665" s="85">
        <f t="shared" si="719"/>
        <v>0</v>
      </c>
      <c r="AA1665" s="85">
        <f t="shared" si="719"/>
        <v>0</v>
      </c>
      <c r="AB1665" s="85">
        <f t="shared" si="719"/>
        <v>0</v>
      </c>
      <c r="AC1665" s="85">
        <f t="shared" si="719"/>
        <v>0</v>
      </c>
    </row>
    <row r="1666" spans="1:29" x14ac:dyDescent="0.3">
      <c r="A1666" s="67"/>
      <c r="B1666" s="85"/>
      <c r="C1666" s="85"/>
      <c r="D1666" s="85"/>
      <c r="E1666" s="85"/>
      <c r="F1666" s="85"/>
      <c r="G1666" s="85"/>
      <c r="H1666" s="113"/>
      <c r="P1666" s="21" t="str">
        <f t="shared" ref="P1666:P1680" si="720">IF(A1666&lt;=$B$1642,"A","B")</f>
        <v>A</v>
      </c>
      <c r="Q1666" s="85">
        <f t="shared" si="718"/>
        <v>0</v>
      </c>
      <c r="R1666" s="85">
        <f t="shared" si="718"/>
        <v>0</v>
      </c>
      <c r="S1666" s="85">
        <f t="shared" si="718"/>
        <v>0</v>
      </c>
      <c r="T1666" s="85">
        <f t="shared" si="718"/>
        <v>0</v>
      </c>
      <c r="U1666" s="85">
        <f t="shared" si="718"/>
        <v>0</v>
      </c>
      <c r="V1666" s="85">
        <f t="shared" si="718"/>
        <v>0</v>
      </c>
      <c r="W1666" s="33"/>
      <c r="X1666" s="85">
        <f t="shared" ref="X1666:X1680" si="721">IF($P1666="A",B1666,0)</f>
        <v>0</v>
      </c>
      <c r="Y1666" s="85">
        <f t="shared" si="719"/>
        <v>0</v>
      </c>
      <c r="Z1666" s="85">
        <f t="shared" si="719"/>
        <v>0</v>
      </c>
      <c r="AA1666" s="85">
        <f t="shared" si="719"/>
        <v>0</v>
      </c>
      <c r="AB1666" s="85">
        <f t="shared" si="719"/>
        <v>0</v>
      </c>
      <c r="AC1666" s="85">
        <f t="shared" si="719"/>
        <v>0</v>
      </c>
    </row>
    <row r="1667" spans="1:29" x14ac:dyDescent="0.3">
      <c r="A1667" s="67"/>
      <c r="B1667" s="85"/>
      <c r="C1667" s="85"/>
      <c r="D1667" s="85"/>
      <c r="E1667" s="85"/>
      <c r="F1667" s="85"/>
      <c r="G1667" s="85"/>
      <c r="H1667" s="113"/>
      <c r="P1667" s="21" t="str">
        <f t="shared" si="720"/>
        <v>A</v>
      </c>
      <c r="Q1667" s="85">
        <f t="shared" si="718"/>
        <v>0</v>
      </c>
      <c r="R1667" s="85">
        <f t="shared" si="718"/>
        <v>0</v>
      </c>
      <c r="S1667" s="85">
        <f t="shared" si="718"/>
        <v>0</v>
      </c>
      <c r="T1667" s="85">
        <f t="shared" si="718"/>
        <v>0</v>
      </c>
      <c r="U1667" s="85">
        <f t="shared" si="718"/>
        <v>0</v>
      </c>
      <c r="V1667" s="85">
        <f t="shared" si="718"/>
        <v>0</v>
      </c>
      <c r="W1667" s="33"/>
      <c r="X1667" s="85">
        <f t="shared" si="721"/>
        <v>0</v>
      </c>
      <c r="Y1667" s="85">
        <f t="shared" si="719"/>
        <v>0</v>
      </c>
      <c r="Z1667" s="85">
        <f t="shared" si="719"/>
        <v>0</v>
      </c>
      <c r="AA1667" s="85">
        <f t="shared" si="719"/>
        <v>0</v>
      </c>
      <c r="AB1667" s="85">
        <f t="shared" si="719"/>
        <v>0</v>
      </c>
      <c r="AC1667" s="85">
        <f t="shared" si="719"/>
        <v>0</v>
      </c>
    </row>
    <row r="1668" spans="1:29" x14ac:dyDescent="0.3">
      <c r="A1668" s="67"/>
      <c r="B1668" s="85"/>
      <c r="C1668" s="85"/>
      <c r="D1668" s="85"/>
      <c r="E1668" s="85"/>
      <c r="F1668" s="85"/>
      <c r="G1668" s="85"/>
      <c r="H1668" s="113"/>
      <c r="P1668" s="21" t="str">
        <f t="shared" si="720"/>
        <v>A</v>
      </c>
      <c r="Q1668" s="85">
        <f t="shared" si="718"/>
        <v>0</v>
      </c>
      <c r="R1668" s="85">
        <f t="shared" si="718"/>
        <v>0</v>
      </c>
      <c r="S1668" s="85">
        <f t="shared" si="718"/>
        <v>0</v>
      </c>
      <c r="T1668" s="85">
        <f t="shared" si="718"/>
        <v>0</v>
      </c>
      <c r="U1668" s="85">
        <f t="shared" si="718"/>
        <v>0</v>
      </c>
      <c r="V1668" s="85">
        <f t="shared" si="718"/>
        <v>0</v>
      </c>
      <c r="W1668" s="33"/>
      <c r="X1668" s="85">
        <f t="shared" si="721"/>
        <v>0</v>
      </c>
      <c r="Y1668" s="85">
        <f t="shared" si="719"/>
        <v>0</v>
      </c>
      <c r="Z1668" s="85">
        <f t="shared" si="719"/>
        <v>0</v>
      </c>
      <c r="AA1668" s="85">
        <f t="shared" si="719"/>
        <v>0</v>
      </c>
      <c r="AB1668" s="85">
        <f t="shared" si="719"/>
        <v>0</v>
      </c>
      <c r="AC1668" s="85">
        <f t="shared" si="719"/>
        <v>0</v>
      </c>
    </row>
    <row r="1669" spans="1:29" x14ac:dyDescent="0.3">
      <c r="A1669" s="67"/>
      <c r="B1669" s="85"/>
      <c r="C1669" s="85"/>
      <c r="D1669" s="85"/>
      <c r="E1669" s="85"/>
      <c r="F1669" s="85"/>
      <c r="G1669" s="85"/>
      <c r="H1669" s="113"/>
      <c r="P1669" s="21" t="str">
        <f t="shared" si="720"/>
        <v>A</v>
      </c>
      <c r="Q1669" s="85">
        <f t="shared" si="718"/>
        <v>0</v>
      </c>
      <c r="R1669" s="85">
        <f t="shared" si="718"/>
        <v>0</v>
      </c>
      <c r="S1669" s="85">
        <f t="shared" si="718"/>
        <v>0</v>
      </c>
      <c r="T1669" s="85">
        <f t="shared" si="718"/>
        <v>0</v>
      </c>
      <c r="U1669" s="85">
        <f t="shared" si="718"/>
        <v>0</v>
      </c>
      <c r="V1669" s="85">
        <f t="shared" si="718"/>
        <v>0</v>
      </c>
      <c r="W1669" s="33"/>
      <c r="X1669" s="85">
        <f t="shared" si="721"/>
        <v>0</v>
      </c>
      <c r="Y1669" s="85">
        <f t="shared" si="719"/>
        <v>0</v>
      </c>
      <c r="Z1669" s="85">
        <f t="shared" si="719"/>
        <v>0</v>
      </c>
      <c r="AA1669" s="85">
        <f t="shared" si="719"/>
        <v>0</v>
      </c>
      <c r="AB1669" s="85">
        <f t="shared" si="719"/>
        <v>0</v>
      </c>
      <c r="AC1669" s="85">
        <f t="shared" si="719"/>
        <v>0</v>
      </c>
    </row>
    <row r="1670" spans="1:29" x14ac:dyDescent="0.3">
      <c r="A1670" s="67"/>
      <c r="B1670" s="85"/>
      <c r="C1670" s="85"/>
      <c r="D1670" s="85"/>
      <c r="E1670" s="85"/>
      <c r="F1670" s="85"/>
      <c r="G1670" s="85"/>
      <c r="H1670" s="113"/>
      <c r="P1670" s="21" t="str">
        <f t="shared" si="720"/>
        <v>A</v>
      </c>
      <c r="Q1670" s="85">
        <f>IF($P1670="B",B1670,0)</f>
        <v>0</v>
      </c>
      <c r="R1670" s="85">
        <f t="shared" si="718"/>
        <v>0</v>
      </c>
      <c r="S1670" s="85">
        <f t="shared" si="718"/>
        <v>0</v>
      </c>
      <c r="T1670" s="85">
        <f t="shared" si="718"/>
        <v>0</v>
      </c>
      <c r="U1670" s="85">
        <f t="shared" si="718"/>
        <v>0</v>
      </c>
      <c r="V1670" s="85">
        <f t="shared" si="718"/>
        <v>0</v>
      </c>
      <c r="W1670" s="33"/>
      <c r="X1670" s="85">
        <f t="shared" si="721"/>
        <v>0</v>
      </c>
      <c r="Y1670" s="85">
        <f t="shared" si="719"/>
        <v>0</v>
      </c>
      <c r="Z1670" s="85">
        <f t="shared" si="719"/>
        <v>0</v>
      </c>
      <c r="AA1670" s="85">
        <f t="shared" si="719"/>
        <v>0</v>
      </c>
      <c r="AB1670" s="85">
        <f t="shared" si="719"/>
        <v>0</v>
      </c>
      <c r="AC1670" s="85">
        <f t="shared" si="719"/>
        <v>0</v>
      </c>
    </row>
    <row r="1671" spans="1:29" x14ac:dyDescent="0.3">
      <c r="A1671" s="67"/>
      <c r="B1671" s="85"/>
      <c r="C1671" s="85"/>
      <c r="D1671" s="85"/>
      <c r="E1671" s="85"/>
      <c r="F1671" s="85"/>
      <c r="G1671" s="85"/>
      <c r="H1671" s="113"/>
      <c r="P1671" s="21" t="str">
        <f t="shared" si="720"/>
        <v>A</v>
      </c>
      <c r="Q1671" s="85">
        <f t="shared" ref="Q1671:Q1680" si="722">IF($P1671="B",B1671,0)</f>
        <v>0</v>
      </c>
      <c r="R1671" s="85">
        <f t="shared" si="718"/>
        <v>0</v>
      </c>
      <c r="S1671" s="85">
        <f t="shared" si="718"/>
        <v>0</v>
      </c>
      <c r="T1671" s="85">
        <f t="shared" si="718"/>
        <v>0</v>
      </c>
      <c r="U1671" s="85">
        <f t="shared" si="718"/>
        <v>0</v>
      </c>
      <c r="V1671" s="85">
        <f t="shared" si="718"/>
        <v>0</v>
      </c>
      <c r="W1671" s="33"/>
      <c r="X1671" s="85">
        <f t="shared" si="721"/>
        <v>0</v>
      </c>
      <c r="Y1671" s="85">
        <f t="shared" si="719"/>
        <v>0</v>
      </c>
      <c r="Z1671" s="85">
        <f t="shared" si="719"/>
        <v>0</v>
      </c>
      <c r="AA1671" s="85">
        <f t="shared" si="719"/>
        <v>0</v>
      </c>
      <c r="AB1671" s="85">
        <f t="shared" si="719"/>
        <v>0</v>
      </c>
      <c r="AC1671" s="85">
        <f t="shared" si="719"/>
        <v>0</v>
      </c>
    </row>
    <row r="1672" spans="1:29" x14ac:dyDescent="0.3">
      <c r="A1672" s="67"/>
      <c r="B1672" s="85"/>
      <c r="C1672" s="85"/>
      <c r="D1672" s="85"/>
      <c r="E1672" s="85"/>
      <c r="F1672" s="85"/>
      <c r="G1672" s="85"/>
      <c r="H1672" s="113"/>
      <c r="P1672" s="21" t="str">
        <f t="shared" si="720"/>
        <v>A</v>
      </c>
      <c r="Q1672" s="85">
        <f t="shared" si="722"/>
        <v>0</v>
      </c>
      <c r="R1672" s="85">
        <f t="shared" si="718"/>
        <v>0</v>
      </c>
      <c r="S1672" s="85">
        <f t="shared" si="718"/>
        <v>0</v>
      </c>
      <c r="T1672" s="85">
        <f t="shared" si="718"/>
        <v>0</v>
      </c>
      <c r="U1672" s="85">
        <f t="shared" si="718"/>
        <v>0</v>
      </c>
      <c r="V1672" s="85">
        <f t="shared" si="718"/>
        <v>0</v>
      </c>
      <c r="W1672" s="33"/>
      <c r="X1672" s="85">
        <f t="shared" si="721"/>
        <v>0</v>
      </c>
      <c r="Y1672" s="85">
        <f t="shared" si="719"/>
        <v>0</v>
      </c>
      <c r="Z1672" s="85">
        <f t="shared" si="719"/>
        <v>0</v>
      </c>
      <c r="AA1672" s="85">
        <f t="shared" si="719"/>
        <v>0</v>
      </c>
      <c r="AB1672" s="85">
        <f t="shared" si="719"/>
        <v>0</v>
      </c>
      <c r="AC1672" s="85">
        <f t="shared" si="719"/>
        <v>0</v>
      </c>
    </row>
    <row r="1673" spans="1:29" x14ac:dyDescent="0.3">
      <c r="A1673" s="67"/>
      <c r="B1673" s="85"/>
      <c r="C1673" s="85"/>
      <c r="D1673" s="85"/>
      <c r="E1673" s="85"/>
      <c r="F1673" s="85"/>
      <c r="G1673" s="85"/>
      <c r="H1673" s="113"/>
      <c r="P1673" s="21" t="str">
        <f t="shared" si="720"/>
        <v>A</v>
      </c>
      <c r="Q1673" s="85">
        <f t="shared" si="722"/>
        <v>0</v>
      </c>
      <c r="R1673" s="85">
        <f t="shared" si="718"/>
        <v>0</v>
      </c>
      <c r="S1673" s="85">
        <f t="shared" si="718"/>
        <v>0</v>
      </c>
      <c r="T1673" s="85">
        <f t="shared" si="718"/>
        <v>0</v>
      </c>
      <c r="U1673" s="85">
        <f t="shared" si="718"/>
        <v>0</v>
      </c>
      <c r="V1673" s="85">
        <f t="shared" si="718"/>
        <v>0</v>
      </c>
      <c r="W1673" s="33"/>
      <c r="X1673" s="85">
        <f t="shared" si="721"/>
        <v>0</v>
      </c>
      <c r="Y1673" s="85">
        <f t="shared" si="719"/>
        <v>0</v>
      </c>
      <c r="Z1673" s="85">
        <f t="shared" si="719"/>
        <v>0</v>
      </c>
      <c r="AA1673" s="85">
        <f t="shared" si="719"/>
        <v>0</v>
      </c>
      <c r="AB1673" s="85">
        <f t="shared" si="719"/>
        <v>0</v>
      </c>
      <c r="AC1673" s="85">
        <f t="shared" si="719"/>
        <v>0</v>
      </c>
    </row>
    <row r="1674" spans="1:29" x14ac:dyDescent="0.3">
      <c r="A1674" s="67"/>
      <c r="B1674" s="85"/>
      <c r="C1674" s="85"/>
      <c r="D1674" s="85"/>
      <c r="E1674" s="85"/>
      <c r="F1674" s="85"/>
      <c r="G1674" s="85"/>
      <c r="H1674" s="113"/>
      <c r="P1674" s="21" t="str">
        <f t="shared" si="720"/>
        <v>A</v>
      </c>
      <c r="Q1674" s="85">
        <f t="shared" si="722"/>
        <v>0</v>
      </c>
      <c r="R1674" s="85">
        <f t="shared" si="718"/>
        <v>0</v>
      </c>
      <c r="S1674" s="85">
        <f t="shared" si="718"/>
        <v>0</v>
      </c>
      <c r="T1674" s="85">
        <f t="shared" si="718"/>
        <v>0</v>
      </c>
      <c r="U1674" s="85">
        <f t="shared" si="718"/>
        <v>0</v>
      </c>
      <c r="V1674" s="85">
        <f t="shared" si="718"/>
        <v>0</v>
      </c>
      <c r="W1674" s="33"/>
      <c r="X1674" s="85">
        <f t="shared" si="721"/>
        <v>0</v>
      </c>
      <c r="Y1674" s="85">
        <f t="shared" si="719"/>
        <v>0</v>
      </c>
      <c r="Z1674" s="85">
        <f t="shared" si="719"/>
        <v>0</v>
      </c>
      <c r="AA1674" s="85">
        <f t="shared" si="719"/>
        <v>0</v>
      </c>
      <c r="AB1674" s="85">
        <f t="shared" si="719"/>
        <v>0</v>
      </c>
      <c r="AC1674" s="85">
        <f t="shared" si="719"/>
        <v>0</v>
      </c>
    </row>
    <row r="1675" spans="1:29" x14ac:dyDescent="0.3">
      <c r="A1675" s="67"/>
      <c r="B1675" s="85"/>
      <c r="C1675" s="85"/>
      <c r="D1675" s="85"/>
      <c r="E1675" s="85"/>
      <c r="F1675" s="85"/>
      <c r="G1675" s="85"/>
      <c r="H1675" s="113"/>
      <c r="P1675" s="21" t="str">
        <f t="shared" si="720"/>
        <v>A</v>
      </c>
      <c r="Q1675" s="85">
        <f t="shared" si="722"/>
        <v>0</v>
      </c>
      <c r="R1675" s="85">
        <f t="shared" si="718"/>
        <v>0</v>
      </c>
      <c r="S1675" s="85">
        <f t="shared" si="718"/>
        <v>0</v>
      </c>
      <c r="T1675" s="85">
        <f t="shared" si="718"/>
        <v>0</v>
      </c>
      <c r="U1675" s="85">
        <f t="shared" si="718"/>
        <v>0</v>
      </c>
      <c r="V1675" s="85">
        <f t="shared" si="718"/>
        <v>0</v>
      </c>
      <c r="W1675" s="33"/>
      <c r="X1675" s="85">
        <f t="shared" si="721"/>
        <v>0</v>
      </c>
      <c r="Y1675" s="85">
        <f t="shared" si="719"/>
        <v>0</v>
      </c>
      <c r="Z1675" s="85">
        <f t="shared" si="719"/>
        <v>0</v>
      </c>
      <c r="AA1675" s="85">
        <f t="shared" si="719"/>
        <v>0</v>
      </c>
      <c r="AB1675" s="85">
        <f t="shared" si="719"/>
        <v>0</v>
      </c>
      <c r="AC1675" s="85">
        <f t="shared" si="719"/>
        <v>0</v>
      </c>
    </row>
    <row r="1676" spans="1:29" x14ac:dyDescent="0.3">
      <c r="A1676" s="67"/>
      <c r="B1676" s="85"/>
      <c r="C1676" s="85"/>
      <c r="D1676" s="85"/>
      <c r="E1676" s="85"/>
      <c r="F1676" s="85"/>
      <c r="G1676" s="85"/>
      <c r="H1676" s="113"/>
      <c r="P1676" s="21" t="str">
        <f t="shared" si="720"/>
        <v>A</v>
      </c>
      <c r="Q1676" s="85">
        <f t="shared" si="722"/>
        <v>0</v>
      </c>
      <c r="R1676" s="85">
        <f t="shared" si="718"/>
        <v>0</v>
      </c>
      <c r="S1676" s="85">
        <f t="shared" si="718"/>
        <v>0</v>
      </c>
      <c r="T1676" s="85">
        <f t="shared" si="718"/>
        <v>0</v>
      </c>
      <c r="U1676" s="85">
        <f t="shared" si="718"/>
        <v>0</v>
      </c>
      <c r="V1676" s="85">
        <f t="shared" si="718"/>
        <v>0</v>
      </c>
      <c r="W1676" s="33"/>
      <c r="X1676" s="85">
        <f t="shared" si="721"/>
        <v>0</v>
      </c>
      <c r="Y1676" s="85">
        <f t="shared" si="719"/>
        <v>0</v>
      </c>
      <c r="Z1676" s="85">
        <f t="shared" si="719"/>
        <v>0</v>
      </c>
      <c r="AA1676" s="85">
        <f t="shared" si="719"/>
        <v>0</v>
      </c>
      <c r="AB1676" s="85">
        <f t="shared" si="719"/>
        <v>0</v>
      </c>
      <c r="AC1676" s="85">
        <f t="shared" si="719"/>
        <v>0</v>
      </c>
    </row>
    <row r="1677" spans="1:29" x14ac:dyDescent="0.3">
      <c r="A1677" s="67"/>
      <c r="B1677" s="85"/>
      <c r="C1677" s="85"/>
      <c r="D1677" s="85"/>
      <c r="E1677" s="85"/>
      <c r="F1677" s="85"/>
      <c r="G1677" s="85"/>
      <c r="H1677" s="113"/>
      <c r="P1677" s="21" t="str">
        <f t="shared" si="720"/>
        <v>A</v>
      </c>
      <c r="Q1677" s="85">
        <f t="shared" si="722"/>
        <v>0</v>
      </c>
      <c r="R1677" s="85">
        <f t="shared" si="718"/>
        <v>0</v>
      </c>
      <c r="S1677" s="85">
        <f t="shared" si="718"/>
        <v>0</v>
      </c>
      <c r="T1677" s="85">
        <f t="shared" si="718"/>
        <v>0</v>
      </c>
      <c r="U1677" s="85">
        <f t="shared" si="718"/>
        <v>0</v>
      </c>
      <c r="V1677" s="85">
        <f t="shared" si="718"/>
        <v>0</v>
      </c>
      <c r="W1677" s="33"/>
      <c r="X1677" s="85">
        <f t="shared" si="721"/>
        <v>0</v>
      </c>
      <c r="Y1677" s="85">
        <f t="shared" si="719"/>
        <v>0</v>
      </c>
      <c r="Z1677" s="85">
        <f t="shared" si="719"/>
        <v>0</v>
      </c>
      <c r="AA1677" s="85">
        <f t="shared" si="719"/>
        <v>0</v>
      </c>
      <c r="AB1677" s="85">
        <f t="shared" si="719"/>
        <v>0</v>
      </c>
      <c r="AC1677" s="85">
        <f t="shared" si="719"/>
        <v>0</v>
      </c>
    </row>
    <row r="1678" spans="1:29" x14ac:dyDescent="0.3">
      <c r="A1678" s="67"/>
      <c r="B1678" s="85"/>
      <c r="C1678" s="85"/>
      <c r="D1678" s="85"/>
      <c r="E1678" s="85"/>
      <c r="F1678" s="85"/>
      <c r="G1678" s="85"/>
      <c r="H1678" s="113"/>
      <c r="P1678" s="21" t="str">
        <f t="shared" si="720"/>
        <v>A</v>
      </c>
      <c r="Q1678" s="85">
        <f t="shared" si="722"/>
        <v>0</v>
      </c>
      <c r="R1678" s="85">
        <f t="shared" si="718"/>
        <v>0</v>
      </c>
      <c r="S1678" s="85">
        <f t="shared" si="718"/>
        <v>0</v>
      </c>
      <c r="T1678" s="85">
        <f t="shared" si="718"/>
        <v>0</v>
      </c>
      <c r="U1678" s="85">
        <f t="shared" si="718"/>
        <v>0</v>
      </c>
      <c r="V1678" s="85">
        <f t="shared" si="718"/>
        <v>0</v>
      </c>
      <c r="W1678" s="33"/>
      <c r="X1678" s="85">
        <f t="shared" si="721"/>
        <v>0</v>
      </c>
      <c r="Y1678" s="85">
        <f t="shared" si="719"/>
        <v>0</v>
      </c>
      <c r="Z1678" s="85">
        <f t="shared" si="719"/>
        <v>0</v>
      </c>
      <c r="AA1678" s="85">
        <f t="shared" si="719"/>
        <v>0</v>
      </c>
      <c r="AB1678" s="85">
        <f t="shared" si="719"/>
        <v>0</v>
      </c>
      <c r="AC1678" s="85">
        <f t="shared" si="719"/>
        <v>0</v>
      </c>
    </row>
    <row r="1679" spans="1:29" x14ac:dyDescent="0.3">
      <c r="A1679" s="67"/>
      <c r="B1679" s="85"/>
      <c r="C1679" s="85"/>
      <c r="D1679" s="85"/>
      <c r="E1679" s="85"/>
      <c r="F1679" s="85"/>
      <c r="G1679" s="85"/>
      <c r="H1679" s="113"/>
      <c r="P1679" s="21" t="str">
        <f t="shared" si="720"/>
        <v>A</v>
      </c>
      <c r="Q1679" s="85">
        <f t="shared" si="722"/>
        <v>0</v>
      </c>
      <c r="R1679" s="85">
        <f t="shared" si="718"/>
        <v>0</v>
      </c>
      <c r="S1679" s="85">
        <f t="shared" si="718"/>
        <v>0</v>
      </c>
      <c r="T1679" s="85">
        <f t="shared" si="718"/>
        <v>0</v>
      </c>
      <c r="U1679" s="85">
        <f t="shared" si="718"/>
        <v>0</v>
      </c>
      <c r="V1679" s="85">
        <f t="shared" si="718"/>
        <v>0</v>
      </c>
      <c r="W1679" s="33"/>
      <c r="X1679" s="85">
        <f t="shared" si="721"/>
        <v>0</v>
      </c>
      <c r="Y1679" s="85">
        <f t="shared" si="719"/>
        <v>0</v>
      </c>
      <c r="Z1679" s="85">
        <f t="shared" si="719"/>
        <v>0</v>
      </c>
      <c r="AA1679" s="85">
        <f t="shared" si="719"/>
        <v>0</v>
      </c>
      <c r="AB1679" s="85">
        <f t="shared" si="719"/>
        <v>0</v>
      </c>
      <c r="AC1679" s="85">
        <f t="shared" si="719"/>
        <v>0</v>
      </c>
    </row>
    <row r="1680" spans="1:29" x14ac:dyDescent="0.3">
      <c r="A1680" s="67"/>
      <c r="B1680" s="85"/>
      <c r="C1680" s="85"/>
      <c r="D1680" s="85"/>
      <c r="E1680" s="85"/>
      <c r="F1680" s="85"/>
      <c r="G1680" s="85"/>
      <c r="H1680" s="113"/>
      <c r="P1680" s="21" t="str">
        <f t="shared" si="720"/>
        <v>A</v>
      </c>
      <c r="Q1680" s="85">
        <f t="shared" si="722"/>
        <v>0</v>
      </c>
      <c r="R1680" s="85">
        <f t="shared" si="718"/>
        <v>0</v>
      </c>
      <c r="S1680" s="85">
        <f t="shared" si="718"/>
        <v>0</v>
      </c>
      <c r="T1680" s="85">
        <f t="shared" si="718"/>
        <v>0</v>
      </c>
      <c r="U1680" s="85">
        <f t="shared" si="718"/>
        <v>0</v>
      </c>
      <c r="V1680" s="85">
        <f t="shared" si="718"/>
        <v>0</v>
      </c>
      <c r="W1680" s="33"/>
      <c r="X1680" s="85">
        <f t="shared" si="721"/>
        <v>0</v>
      </c>
      <c r="Y1680" s="85">
        <f t="shared" si="719"/>
        <v>0</v>
      </c>
      <c r="Z1680" s="85">
        <f t="shared" si="719"/>
        <v>0</v>
      </c>
      <c r="AA1680" s="85">
        <f t="shared" si="719"/>
        <v>0</v>
      </c>
      <c r="AB1680" s="85">
        <f t="shared" si="719"/>
        <v>0</v>
      </c>
      <c r="AC1680" s="85">
        <f t="shared" si="719"/>
        <v>0</v>
      </c>
    </row>
    <row r="1681" spans="1:29" x14ac:dyDescent="0.3">
      <c r="A1681" s="68"/>
      <c r="B1681" s="87"/>
      <c r="C1681" s="87"/>
      <c r="D1681" s="87"/>
      <c r="E1681" s="87"/>
      <c r="F1681" s="87"/>
      <c r="G1681" s="87"/>
      <c r="H1681" s="114"/>
      <c r="I1681" s="105">
        <f>Q1681</f>
        <v>0</v>
      </c>
      <c r="J1681" s="105">
        <f>R1681</f>
        <v>0</v>
      </c>
      <c r="K1681" s="105">
        <f t="shared" ref="K1681:N1681" si="723">S1681</f>
        <v>0</v>
      </c>
      <c r="L1681" s="105">
        <f t="shared" si="723"/>
        <v>0</v>
      </c>
      <c r="M1681" s="105">
        <f t="shared" si="723"/>
        <v>0</v>
      </c>
      <c r="N1681" s="105">
        <f t="shared" si="723"/>
        <v>0</v>
      </c>
      <c r="P1681" s="21"/>
      <c r="Q1681" s="106">
        <f t="shared" ref="Q1681:V1681" si="724">+SUM(Q1665:Q1680)</f>
        <v>0</v>
      </c>
      <c r="R1681" s="106">
        <f t="shared" si="724"/>
        <v>0</v>
      </c>
      <c r="S1681" s="106">
        <f t="shared" si="724"/>
        <v>0</v>
      </c>
      <c r="T1681" s="106">
        <f t="shared" si="724"/>
        <v>0</v>
      </c>
      <c r="U1681" s="106">
        <f t="shared" si="724"/>
        <v>0</v>
      </c>
      <c r="V1681" s="106">
        <f t="shared" si="724"/>
        <v>0</v>
      </c>
      <c r="W1681" s="33"/>
      <c r="X1681" s="33"/>
      <c r="Y1681" s="33"/>
      <c r="Z1681" s="33"/>
      <c r="AA1681" s="33"/>
      <c r="AB1681" s="33"/>
      <c r="AC1681" s="33"/>
    </row>
    <row r="1683" spans="1:29" x14ac:dyDescent="0.3">
      <c r="A1683" s="69"/>
      <c r="B1683" s="69"/>
      <c r="C1683" s="69"/>
      <c r="D1683" s="97"/>
      <c r="E1683" s="97"/>
      <c r="F1683" s="69"/>
      <c r="G1683" s="69"/>
      <c r="H1683" s="82"/>
    </row>
    <row r="1684" spans="1:29" x14ac:dyDescent="0.3">
      <c r="A1684" s="94"/>
      <c r="B1684" s="83"/>
      <c r="C1684" s="95"/>
      <c r="D1684" s="95"/>
      <c r="E1684" s="33"/>
      <c r="F1684" s="98"/>
      <c r="G1684" s="96"/>
      <c r="H1684" s="112"/>
    </row>
    <row r="1685" spans="1:29" x14ac:dyDescent="0.3">
      <c r="A1685" s="91"/>
      <c r="B1685" s="92"/>
      <c r="C1685" s="92"/>
      <c r="D1685" s="92"/>
      <c r="E1685" s="92"/>
      <c r="F1685" s="92"/>
      <c r="G1685" s="92"/>
      <c r="H1685" s="92"/>
    </row>
    <row r="1686" spans="1:29" x14ac:dyDescent="0.3">
      <c r="A1686" s="68"/>
      <c r="B1686" s="68"/>
      <c r="C1686" s="68"/>
      <c r="D1686" s="68"/>
      <c r="E1686" s="68"/>
      <c r="F1686" s="68"/>
      <c r="G1686" s="68"/>
      <c r="H1686" s="82"/>
      <c r="P1686" s="21"/>
      <c r="Q1686" s="106">
        <f>+SUM(Q1687:Q1702)</f>
        <v>0</v>
      </c>
      <c r="R1686" s="106">
        <f t="shared" ref="R1686:V1686" si="725">+SUM(R1687:R1702)</f>
        <v>0</v>
      </c>
      <c r="S1686" s="106">
        <f t="shared" si="725"/>
        <v>0</v>
      </c>
      <c r="T1686" s="106">
        <f t="shared" si="725"/>
        <v>0</v>
      </c>
      <c r="U1686" s="106">
        <f t="shared" si="725"/>
        <v>0</v>
      </c>
      <c r="V1686" s="106">
        <f t="shared" si="725"/>
        <v>0</v>
      </c>
      <c r="W1686" s="33"/>
      <c r="X1686" s="33"/>
      <c r="Y1686" s="33"/>
      <c r="Z1686" s="33"/>
      <c r="AA1686" s="33"/>
      <c r="AB1686" s="33"/>
      <c r="AC1686" s="33"/>
    </row>
    <row r="1687" spans="1:29" x14ac:dyDescent="0.3">
      <c r="A1687" s="67"/>
      <c r="B1687" s="85"/>
      <c r="C1687" s="85"/>
      <c r="D1687" s="85"/>
      <c r="E1687" s="85"/>
      <c r="F1687" s="85"/>
      <c r="G1687" s="85"/>
      <c r="H1687" s="113"/>
      <c r="I1687" s="105">
        <f t="shared" ref="I1687:N1687" si="726">Q1686</f>
        <v>0</v>
      </c>
      <c r="J1687" s="105">
        <f t="shared" si="726"/>
        <v>0</v>
      </c>
      <c r="K1687" s="105">
        <f t="shared" si="726"/>
        <v>0</v>
      </c>
      <c r="L1687" s="105">
        <f t="shared" si="726"/>
        <v>0</v>
      </c>
      <c r="M1687" s="105">
        <f t="shared" si="726"/>
        <v>0</v>
      </c>
      <c r="N1687" s="105">
        <f t="shared" si="726"/>
        <v>0</v>
      </c>
      <c r="P1687" s="21" t="str">
        <f>IF(A1687&gt;=$B$1684,"A","B")</f>
        <v>A</v>
      </c>
      <c r="Q1687" s="85">
        <f t="shared" ref="Q1687:V1702" si="727">IF($P1687="B",B1687,0)</f>
        <v>0</v>
      </c>
      <c r="R1687" s="85">
        <f t="shared" si="727"/>
        <v>0</v>
      </c>
      <c r="S1687" s="85">
        <f t="shared" si="727"/>
        <v>0</v>
      </c>
      <c r="T1687" s="85">
        <f t="shared" si="727"/>
        <v>0</v>
      </c>
      <c r="U1687" s="85">
        <f t="shared" si="727"/>
        <v>0</v>
      </c>
      <c r="V1687" s="85">
        <f t="shared" si="727"/>
        <v>0</v>
      </c>
      <c r="W1687" s="33"/>
      <c r="X1687" s="85">
        <f>IF($P1687="A",B1687,0)</f>
        <v>0</v>
      </c>
      <c r="Y1687" s="85">
        <f t="shared" ref="Y1687:AC1702" si="728">IF($P1687="A",C1687,0)</f>
        <v>0</v>
      </c>
      <c r="Z1687" s="85">
        <f t="shared" si="728"/>
        <v>0</v>
      </c>
      <c r="AA1687" s="85">
        <f t="shared" si="728"/>
        <v>0</v>
      </c>
      <c r="AB1687" s="85">
        <f t="shared" si="728"/>
        <v>0</v>
      </c>
      <c r="AC1687" s="85">
        <f t="shared" si="728"/>
        <v>0</v>
      </c>
    </row>
    <row r="1688" spans="1:29" x14ac:dyDescent="0.3">
      <c r="A1688" s="67"/>
      <c r="B1688" s="85"/>
      <c r="C1688" s="85"/>
      <c r="D1688" s="85"/>
      <c r="E1688" s="85"/>
      <c r="F1688" s="85"/>
      <c r="G1688" s="85"/>
      <c r="H1688" s="113"/>
      <c r="P1688" s="21" t="str">
        <f t="shared" ref="P1688:P1702" si="729">IF(A1688&gt;=$B$1684,"A","B")</f>
        <v>A</v>
      </c>
      <c r="Q1688" s="85">
        <f t="shared" si="727"/>
        <v>0</v>
      </c>
      <c r="R1688" s="85">
        <f t="shared" si="727"/>
        <v>0</v>
      </c>
      <c r="S1688" s="85">
        <f t="shared" si="727"/>
        <v>0</v>
      </c>
      <c r="T1688" s="85">
        <f t="shared" si="727"/>
        <v>0</v>
      </c>
      <c r="U1688" s="85">
        <f t="shared" si="727"/>
        <v>0</v>
      </c>
      <c r="V1688" s="85">
        <f t="shared" si="727"/>
        <v>0</v>
      </c>
      <c r="W1688" s="33"/>
      <c r="X1688" s="85">
        <f t="shared" ref="X1688:X1702" si="730">IF($P1688="A",B1688,0)</f>
        <v>0</v>
      </c>
      <c r="Y1688" s="85">
        <f t="shared" si="728"/>
        <v>0</v>
      </c>
      <c r="Z1688" s="85">
        <f t="shared" si="728"/>
        <v>0</v>
      </c>
      <c r="AA1688" s="85">
        <f t="shared" si="728"/>
        <v>0</v>
      </c>
      <c r="AB1688" s="85">
        <f t="shared" si="728"/>
        <v>0</v>
      </c>
      <c r="AC1688" s="85">
        <f t="shared" si="728"/>
        <v>0</v>
      </c>
    </row>
    <row r="1689" spans="1:29" x14ac:dyDescent="0.3">
      <c r="A1689" s="67"/>
      <c r="B1689" s="85"/>
      <c r="C1689" s="85"/>
      <c r="D1689" s="85"/>
      <c r="E1689" s="85"/>
      <c r="F1689" s="85"/>
      <c r="G1689" s="85"/>
      <c r="H1689" s="113"/>
      <c r="P1689" s="21" t="str">
        <f t="shared" si="729"/>
        <v>A</v>
      </c>
      <c r="Q1689" s="85">
        <f t="shared" si="727"/>
        <v>0</v>
      </c>
      <c r="R1689" s="85">
        <f t="shared" si="727"/>
        <v>0</v>
      </c>
      <c r="S1689" s="85">
        <f t="shared" si="727"/>
        <v>0</v>
      </c>
      <c r="T1689" s="85">
        <f t="shared" si="727"/>
        <v>0</v>
      </c>
      <c r="U1689" s="85">
        <f t="shared" si="727"/>
        <v>0</v>
      </c>
      <c r="V1689" s="85">
        <f t="shared" si="727"/>
        <v>0</v>
      </c>
      <c r="W1689" s="33"/>
      <c r="X1689" s="85">
        <f t="shared" si="730"/>
        <v>0</v>
      </c>
      <c r="Y1689" s="85">
        <f t="shared" si="728"/>
        <v>0</v>
      </c>
      <c r="Z1689" s="85">
        <f t="shared" si="728"/>
        <v>0</v>
      </c>
      <c r="AA1689" s="85">
        <f t="shared" si="728"/>
        <v>0</v>
      </c>
      <c r="AB1689" s="85">
        <f t="shared" si="728"/>
        <v>0</v>
      </c>
      <c r="AC1689" s="85">
        <f t="shared" si="728"/>
        <v>0</v>
      </c>
    </row>
    <row r="1690" spans="1:29" x14ac:dyDescent="0.3">
      <c r="A1690" s="67"/>
      <c r="B1690" s="85"/>
      <c r="C1690" s="85"/>
      <c r="D1690" s="85"/>
      <c r="E1690" s="85"/>
      <c r="F1690" s="85"/>
      <c r="G1690" s="85"/>
      <c r="H1690" s="113"/>
      <c r="P1690" s="21" t="str">
        <f t="shared" si="729"/>
        <v>A</v>
      </c>
      <c r="Q1690" s="85">
        <f t="shared" si="727"/>
        <v>0</v>
      </c>
      <c r="R1690" s="85">
        <f t="shared" si="727"/>
        <v>0</v>
      </c>
      <c r="S1690" s="85">
        <f t="shared" si="727"/>
        <v>0</v>
      </c>
      <c r="T1690" s="85">
        <f t="shared" si="727"/>
        <v>0</v>
      </c>
      <c r="U1690" s="85">
        <f t="shared" si="727"/>
        <v>0</v>
      </c>
      <c r="V1690" s="85">
        <f t="shared" si="727"/>
        <v>0</v>
      </c>
      <c r="W1690" s="33"/>
      <c r="X1690" s="85">
        <f t="shared" si="730"/>
        <v>0</v>
      </c>
      <c r="Y1690" s="85">
        <f t="shared" si="728"/>
        <v>0</v>
      </c>
      <c r="Z1690" s="85">
        <f t="shared" si="728"/>
        <v>0</v>
      </c>
      <c r="AA1690" s="85">
        <f t="shared" si="728"/>
        <v>0</v>
      </c>
      <c r="AB1690" s="85">
        <f t="shared" si="728"/>
        <v>0</v>
      </c>
      <c r="AC1690" s="85">
        <f t="shared" si="728"/>
        <v>0</v>
      </c>
    </row>
    <row r="1691" spans="1:29" x14ac:dyDescent="0.3">
      <c r="A1691" s="67"/>
      <c r="B1691" s="85"/>
      <c r="C1691" s="85"/>
      <c r="D1691" s="85"/>
      <c r="E1691" s="85"/>
      <c r="F1691" s="85"/>
      <c r="G1691" s="85"/>
      <c r="H1691" s="113"/>
      <c r="P1691" s="21" t="str">
        <f t="shared" si="729"/>
        <v>A</v>
      </c>
      <c r="Q1691" s="85">
        <f t="shared" si="727"/>
        <v>0</v>
      </c>
      <c r="R1691" s="85">
        <f t="shared" si="727"/>
        <v>0</v>
      </c>
      <c r="S1691" s="85">
        <f t="shared" si="727"/>
        <v>0</v>
      </c>
      <c r="T1691" s="85">
        <f t="shared" si="727"/>
        <v>0</v>
      </c>
      <c r="U1691" s="85">
        <f t="shared" si="727"/>
        <v>0</v>
      </c>
      <c r="V1691" s="85">
        <f t="shared" si="727"/>
        <v>0</v>
      </c>
      <c r="W1691" s="33"/>
      <c r="X1691" s="85">
        <f t="shared" si="730"/>
        <v>0</v>
      </c>
      <c r="Y1691" s="85">
        <f t="shared" si="728"/>
        <v>0</v>
      </c>
      <c r="Z1691" s="85">
        <f t="shared" si="728"/>
        <v>0</v>
      </c>
      <c r="AA1691" s="85">
        <f t="shared" si="728"/>
        <v>0</v>
      </c>
      <c r="AB1691" s="85">
        <f t="shared" si="728"/>
        <v>0</v>
      </c>
      <c r="AC1691" s="85">
        <f t="shared" si="728"/>
        <v>0</v>
      </c>
    </row>
    <row r="1692" spans="1:29" x14ac:dyDescent="0.3">
      <c r="A1692" s="67"/>
      <c r="B1692" s="85"/>
      <c r="C1692" s="85"/>
      <c r="D1692" s="85"/>
      <c r="E1692" s="85"/>
      <c r="F1692" s="85"/>
      <c r="G1692" s="85"/>
      <c r="H1692" s="113"/>
      <c r="P1692" s="21" t="str">
        <f t="shared" si="729"/>
        <v>A</v>
      </c>
      <c r="Q1692" s="85">
        <f>IF($P1692="B",B1692,0)</f>
        <v>0</v>
      </c>
      <c r="R1692" s="85">
        <f t="shared" si="727"/>
        <v>0</v>
      </c>
      <c r="S1692" s="85">
        <f t="shared" si="727"/>
        <v>0</v>
      </c>
      <c r="T1692" s="85">
        <f t="shared" si="727"/>
        <v>0</v>
      </c>
      <c r="U1692" s="85">
        <f t="shared" si="727"/>
        <v>0</v>
      </c>
      <c r="V1692" s="85">
        <f t="shared" si="727"/>
        <v>0</v>
      </c>
      <c r="W1692" s="33"/>
      <c r="X1692" s="85">
        <f t="shared" si="730"/>
        <v>0</v>
      </c>
      <c r="Y1692" s="85">
        <f t="shared" si="728"/>
        <v>0</v>
      </c>
      <c r="Z1692" s="85">
        <f t="shared" si="728"/>
        <v>0</v>
      </c>
      <c r="AA1692" s="85">
        <f t="shared" si="728"/>
        <v>0</v>
      </c>
      <c r="AB1692" s="85">
        <f t="shared" si="728"/>
        <v>0</v>
      </c>
      <c r="AC1692" s="85">
        <f t="shared" si="728"/>
        <v>0</v>
      </c>
    </row>
    <row r="1693" spans="1:29" x14ac:dyDescent="0.3">
      <c r="A1693" s="67"/>
      <c r="B1693" s="85"/>
      <c r="C1693" s="85"/>
      <c r="D1693" s="85"/>
      <c r="E1693" s="85"/>
      <c r="F1693" s="85"/>
      <c r="G1693" s="85"/>
      <c r="H1693" s="113"/>
      <c r="P1693" s="21" t="str">
        <f t="shared" si="729"/>
        <v>A</v>
      </c>
      <c r="Q1693" s="85">
        <f t="shared" ref="Q1693:Q1702" si="731">IF($P1693="B",B1693,0)</f>
        <v>0</v>
      </c>
      <c r="R1693" s="85">
        <f t="shared" si="727"/>
        <v>0</v>
      </c>
      <c r="S1693" s="85">
        <f t="shared" si="727"/>
        <v>0</v>
      </c>
      <c r="T1693" s="85">
        <f t="shared" si="727"/>
        <v>0</v>
      </c>
      <c r="U1693" s="85">
        <f t="shared" si="727"/>
        <v>0</v>
      </c>
      <c r="V1693" s="85">
        <f t="shared" si="727"/>
        <v>0</v>
      </c>
      <c r="W1693" s="33"/>
      <c r="X1693" s="85">
        <f t="shared" si="730"/>
        <v>0</v>
      </c>
      <c r="Y1693" s="85">
        <f t="shared" si="728"/>
        <v>0</v>
      </c>
      <c r="Z1693" s="85">
        <f t="shared" si="728"/>
        <v>0</v>
      </c>
      <c r="AA1693" s="85">
        <f t="shared" si="728"/>
        <v>0</v>
      </c>
      <c r="AB1693" s="85">
        <f t="shared" si="728"/>
        <v>0</v>
      </c>
      <c r="AC1693" s="85">
        <f t="shared" si="728"/>
        <v>0</v>
      </c>
    </row>
    <row r="1694" spans="1:29" x14ac:dyDescent="0.3">
      <c r="A1694" s="67"/>
      <c r="B1694" s="85"/>
      <c r="C1694" s="85"/>
      <c r="D1694" s="85"/>
      <c r="E1694" s="85"/>
      <c r="F1694" s="85"/>
      <c r="G1694" s="85"/>
      <c r="H1694" s="113"/>
      <c r="P1694" s="21" t="str">
        <f t="shared" si="729"/>
        <v>A</v>
      </c>
      <c r="Q1694" s="85">
        <f t="shared" si="731"/>
        <v>0</v>
      </c>
      <c r="R1694" s="85">
        <f t="shared" si="727"/>
        <v>0</v>
      </c>
      <c r="S1694" s="85">
        <f t="shared" si="727"/>
        <v>0</v>
      </c>
      <c r="T1694" s="85">
        <f t="shared" si="727"/>
        <v>0</v>
      </c>
      <c r="U1694" s="85">
        <f t="shared" si="727"/>
        <v>0</v>
      </c>
      <c r="V1694" s="85">
        <f t="shared" si="727"/>
        <v>0</v>
      </c>
      <c r="W1694" s="33"/>
      <c r="X1694" s="85">
        <f t="shared" si="730"/>
        <v>0</v>
      </c>
      <c r="Y1694" s="85">
        <f t="shared" si="728"/>
        <v>0</v>
      </c>
      <c r="Z1694" s="85">
        <f t="shared" si="728"/>
        <v>0</v>
      </c>
      <c r="AA1694" s="85">
        <f t="shared" si="728"/>
        <v>0</v>
      </c>
      <c r="AB1694" s="85">
        <f t="shared" si="728"/>
        <v>0</v>
      </c>
      <c r="AC1694" s="85">
        <f t="shared" si="728"/>
        <v>0</v>
      </c>
    </row>
    <row r="1695" spans="1:29" x14ac:dyDescent="0.3">
      <c r="A1695" s="67"/>
      <c r="B1695" s="85"/>
      <c r="C1695" s="85"/>
      <c r="D1695" s="85"/>
      <c r="E1695" s="85"/>
      <c r="F1695" s="85"/>
      <c r="G1695" s="85"/>
      <c r="H1695" s="113"/>
      <c r="P1695" s="21" t="str">
        <f t="shared" si="729"/>
        <v>A</v>
      </c>
      <c r="Q1695" s="85">
        <f t="shared" si="731"/>
        <v>0</v>
      </c>
      <c r="R1695" s="85">
        <f t="shared" si="727"/>
        <v>0</v>
      </c>
      <c r="S1695" s="85">
        <f t="shared" si="727"/>
        <v>0</v>
      </c>
      <c r="T1695" s="85">
        <f t="shared" si="727"/>
        <v>0</v>
      </c>
      <c r="U1695" s="85">
        <f t="shared" si="727"/>
        <v>0</v>
      </c>
      <c r="V1695" s="85">
        <f t="shared" si="727"/>
        <v>0</v>
      </c>
      <c r="W1695" s="33"/>
      <c r="X1695" s="85">
        <f t="shared" si="730"/>
        <v>0</v>
      </c>
      <c r="Y1695" s="85">
        <f t="shared" si="728"/>
        <v>0</v>
      </c>
      <c r="Z1695" s="85">
        <f t="shared" si="728"/>
        <v>0</v>
      </c>
      <c r="AA1695" s="85">
        <f t="shared" si="728"/>
        <v>0</v>
      </c>
      <c r="AB1695" s="85">
        <f t="shared" si="728"/>
        <v>0</v>
      </c>
      <c r="AC1695" s="85">
        <f t="shared" si="728"/>
        <v>0</v>
      </c>
    </row>
    <row r="1696" spans="1:29" x14ac:dyDescent="0.3">
      <c r="A1696" s="67"/>
      <c r="B1696" s="85"/>
      <c r="C1696" s="85"/>
      <c r="D1696" s="85"/>
      <c r="E1696" s="85"/>
      <c r="F1696" s="85"/>
      <c r="G1696" s="85"/>
      <c r="H1696" s="113"/>
      <c r="P1696" s="21" t="str">
        <f t="shared" si="729"/>
        <v>A</v>
      </c>
      <c r="Q1696" s="85">
        <f t="shared" si="731"/>
        <v>0</v>
      </c>
      <c r="R1696" s="85">
        <f t="shared" si="727"/>
        <v>0</v>
      </c>
      <c r="S1696" s="85">
        <f t="shared" si="727"/>
        <v>0</v>
      </c>
      <c r="T1696" s="85">
        <f t="shared" si="727"/>
        <v>0</v>
      </c>
      <c r="U1696" s="85">
        <f t="shared" si="727"/>
        <v>0</v>
      </c>
      <c r="V1696" s="85">
        <f t="shared" si="727"/>
        <v>0</v>
      </c>
      <c r="W1696" s="33"/>
      <c r="X1696" s="85">
        <f t="shared" si="730"/>
        <v>0</v>
      </c>
      <c r="Y1696" s="85">
        <f t="shared" si="728"/>
        <v>0</v>
      </c>
      <c r="Z1696" s="85">
        <f t="shared" si="728"/>
        <v>0</v>
      </c>
      <c r="AA1696" s="85">
        <f t="shared" si="728"/>
        <v>0</v>
      </c>
      <c r="AB1696" s="85">
        <f t="shared" si="728"/>
        <v>0</v>
      </c>
      <c r="AC1696" s="85">
        <f t="shared" si="728"/>
        <v>0</v>
      </c>
    </row>
    <row r="1697" spans="1:29" x14ac:dyDescent="0.3">
      <c r="A1697" s="67"/>
      <c r="B1697" s="85"/>
      <c r="C1697" s="85"/>
      <c r="D1697" s="85"/>
      <c r="E1697" s="85"/>
      <c r="F1697" s="85"/>
      <c r="G1697" s="85"/>
      <c r="H1697" s="113"/>
      <c r="P1697" s="21" t="str">
        <f t="shared" si="729"/>
        <v>A</v>
      </c>
      <c r="Q1697" s="85">
        <f t="shared" si="731"/>
        <v>0</v>
      </c>
      <c r="R1697" s="85">
        <f t="shared" si="727"/>
        <v>0</v>
      </c>
      <c r="S1697" s="85">
        <f t="shared" si="727"/>
        <v>0</v>
      </c>
      <c r="T1697" s="85">
        <f t="shared" si="727"/>
        <v>0</v>
      </c>
      <c r="U1697" s="85">
        <f t="shared" si="727"/>
        <v>0</v>
      </c>
      <c r="V1697" s="85">
        <f t="shared" si="727"/>
        <v>0</v>
      </c>
      <c r="W1697" s="33"/>
      <c r="X1697" s="85">
        <f t="shared" si="730"/>
        <v>0</v>
      </c>
      <c r="Y1697" s="85">
        <f t="shared" si="728"/>
        <v>0</v>
      </c>
      <c r="Z1697" s="85">
        <f t="shared" si="728"/>
        <v>0</v>
      </c>
      <c r="AA1697" s="85">
        <f t="shared" si="728"/>
        <v>0</v>
      </c>
      <c r="AB1697" s="85">
        <f t="shared" si="728"/>
        <v>0</v>
      </c>
      <c r="AC1697" s="85">
        <f t="shared" si="728"/>
        <v>0</v>
      </c>
    </row>
    <row r="1698" spans="1:29" x14ac:dyDescent="0.3">
      <c r="A1698" s="67"/>
      <c r="B1698" s="85"/>
      <c r="C1698" s="85"/>
      <c r="D1698" s="85"/>
      <c r="E1698" s="85"/>
      <c r="F1698" s="85"/>
      <c r="G1698" s="85"/>
      <c r="H1698" s="113"/>
      <c r="P1698" s="21" t="str">
        <f t="shared" si="729"/>
        <v>A</v>
      </c>
      <c r="Q1698" s="85">
        <f t="shared" si="731"/>
        <v>0</v>
      </c>
      <c r="R1698" s="85">
        <f t="shared" si="727"/>
        <v>0</v>
      </c>
      <c r="S1698" s="85">
        <f t="shared" si="727"/>
        <v>0</v>
      </c>
      <c r="T1698" s="85">
        <f t="shared" si="727"/>
        <v>0</v>
      </c>
      <c r="U1698" s="85">
        <f t="shared" si="727"/>
        <v>0</v>
      </c>
      <c r="V1698" s="85">
        <f t="shared" si="727"/>
        <v>0</v>
      </c>
      <c r="W1698" s="33"/>
      <c r="X1698" s="85">
        <f t="shared" si="730"/>
        <v>0</v>
      </c>
      <c r="Y1698" s="85">
        <f t="shared" si="728"/>
        <v>0</v>
      </c>
      <c r="Z1698" s="85">
        <f t="shared" si="728"/>
        <v>0</v>
      </c>
      <c r="AA1698" s="85">
        <f t="shared" si="728"/>
        <v>0</v>
      </c>
      <c r="AB1698" s="85">
        <f t="shared" si="728"/>
        <v>0</v>
      </c>
      <c r="AC1698" s="85">
        <f t="shared" si="728"/>
        <v>0</v>
      </c>
    </row>
    <row r="1699" spans="1:29" x14ac:dyDescent="0.3">
      <c r="A1699" s="67"/>
      <c r="B1699" s="85"/>
      <c r="C1699" s="85"/>
      <c r="D1699" s="85"/>
      <c r="E1699" s="85"/>
      <c r="F1699" s="85"/>
      <c r="G1699" s="85"/>
      <c r="H1699" s="113"/>
      <c r="P1699" s="21" t="str">
        <f t="shared" si="729"/>
        <v>A</v>
      </c>
      <c r="Q1699" s="85">
        <f t="shared" si="731"/>
        <v>0</v>
      </c>
      <c r="R1699" s="85">
        <f t="shared" si="727"/>
        <v>0</v>
      </c>
      <c r="S1699" s="85">
        <f t="shared" si="727"/>
        <v>0</v>
      </c>
      <c r="T1699" s="85">
        <f t="shared" si="727"/>
        <v>0</v>
      </c>
      <c r="U1699" s="85">
        <f t="shared" si="727"/>
        <v>0</v>
      </c>
      <c r="V1699" s="85">
        <f t="shared" si="727"/>
        <v>0</v>
      </c>
      <c r="W1699" s="33"/>
      <c r="X1699" s="85">
        <f t="shared" si="730"/>
        <v>0</v>
      </c>
      <c r="Y1699" s="85">
        <f t="shared" si="728"/>
        <v>0</v>
      </c>
      <c r="Z1699" s="85">
        <f t="shared" si="728"/>
        <v>0</v>
      </c>
      <c r="AA1699" s="85">
        <f t="shared" si="728"/>
        <v>0</v>
      </c>
      <c r="AB1699" s="85">
        <f t="shared" si="728"/>
        <v>0</v>
      </c>
      <c r="AC1699" s="85">
        <f t="shared" si="728"/>
        <v>0</v>
      </c>
    </row>
    <row r="1700" spans="1:29" x14ac:dyDescent="0.3">
      <c r="A1700" s="67"/>
      <c r="B1700" s="85"/>
      <c r="C1700" s="85"/>
      <c r="D1700" s="85"/>
      <c r="E1700" s="85"/>
      <c r="F1700" s="85"/>
      <c r="G1700" s="85"/>
      <c r="H1700" s="113"/>
      <c r="P1700" s="21" t="str">
        <f t="shared" si="729"/>
        <v>A</v>
      </c>
      <c r="Q1700" s="85">
        <f t="shared" si="731"/>
        <v>0</v>
      </c>
      <c r="R1700" s="85">
        <f t="shared" si="727"/>
        <v>0</v>
      </c>
      <c r="S1700" s="85">
        <f t="shared" si="727"/>
        <v>0</v>
      </c>
      <c r="T1700" s="85">
        <f t="shared" si="727"/>
        <v>0</v>
      </c>
      <c r="U1700" s="85">
        <f t="shared" si="727"/>
        <v>0</v>
      </c>
      <c r="V1700" s="85">
        <f t="shared" si="727"/>
        <v>0</v>
      </c>
      <c r="W1700" s="33"/>
      <c r="X1700" s="85">
        <f t="shared" si="730"/>
        <v>0</v>
      </c>
      <c r="Y1700" s="85">
        <f t="shared" si="728"/>
        <v>0</v>
      </c>
      <c r="Z1700" s="85">
        <f t="shared" si="728"/>
        <v>0</v>
      </c>
      <c r="AA1700" s="85">
        <f t="shared" si="728"/>
        <v>0</v>
      </c>
      <c r="AB1700" s="85">
        <f t="shared" si="728"/>
        <v>0</v>
      </c>
      <c r="AC1700" s="85">
        <f t="shared" si="728"/>
        <v>0</v>
      </c>
    </row>
    <row r="1701" spans="1:29" x14ac:dyDescent="0.3">
      <c r="A1701" s="67"/>
      <c r="B1701" s="85"/>
      <c r="C1701" s="85"/>
      <c r="D1701" s="85"/>
      <c r="E1701" s="85"/>
      <c r="F1701" s="85"/>
      <c r="G1701" s="85"/>
      <c r="H1701" s="113"/>
      <c r="P1701" s="21" t="str">
        <f t="shared" si="729"/>
        <v>A</v>
      </c>
      <c r="Q1701" s="85">
        <f t="shared" si="731"/>
        <v>0</v>
      </c>
      <c r="R1701" s="85">
        <f t="shared" si="727"/>
        <v>0</v>
      </c>
      <c r="S1701" s="85">
        <f t="shared" si="727"/>
        <v>0</v>
      </c>
      <c r="T1701" s="85">
        <f t="shared" si="727"/>
        <v>0</v>
      </c>
      <c r="U1701" s="85">
        <f t="shared" si="727"/>
        <v>0</v>
      </c>
      <c r="V1701" s="85">
        <f t="shared" si="727"/>
        <v>0</v>
      </c>
      <c r="W1701" s="33"/>
      <c r="X1701" s="85">
        <f t="shared" si="730"/>
        <v>0</v>
      </c>
      <c r="Y1701" s="85">
        <f t="shared" si="728"/>
        <v>0</v>
      </c>
      <c r="Z1701" s="85">
        <f t="shared" si="728"/>
        <v>0</v>
      </c>
      <c r="AA1701" s="85">
        <f t="shared" si="728"/>
        <v>0</v>
      </c>
      <c r="AB1701" s="85">
        <f t="shared" si="728"/>
        <v>0</v>
      </c>
      <c r="AC1701" s="85">
        <f t="shared" si="728"/>
        <v>0</v>
      </c>
    </row>
    <row r="1702" spans="1:29" x14ac:dyDescent="0.3">
      <c r="A1702" s="67"/>
      <c r="B1702" s="85"/>
      <c r="C1702" s="85"/>
      <c r="D1702" s="85"/>
      <c r="E1702" s="85"/>
      <c r="F1702" s="85"/>
      <c r="G1702" s="85"/>
      <c r="H1702" s="113"/>
      <c r="P1702" s="21" t="str">
        <f t="shared" si="729"/>
        <v>A</v>
      </c>
      <c r="Q1702" s="85">
        <f t="shared" si="731"/>
        <v>0</v>
      </c>
      <c r="R1702" s="85">
        <f t="shared" si="727"/>
        <v>0</v>
      </c>
      <c r="S1702" s="85">
        <f t="shared" si="727"/>
        <v>0</v>
      </c>
      <c r="T1702" s="85">
        <f t="shared" si="727"/>
        <v>0</v>
      </c>
      <c r="U1702" s="85">
        <f t="shared" si="727"/>
        <v>0</v>
      </c>
      <c r="V1702" s="85">
        <f t="shared" si="727"/>
        <v>0</v>
      </c>
      <c r="W1702" s="33"/>
      <c r="X1702" s="85">
        <f t="shared" si="730"/>
        <v>0</v>
      </c>
      <c r="Y1702" s="85">
        <f t="shared" si="728"/>
        <v>0</v>
      </c>
      <c r="Z1702" s="85">
        <f t="shared" si="728"/>
        <v>0</v>
      </c>
      <c r="AA1702" s="85">
        <f t="shared" si="728"/>
        <v>0</v>
      </c>
      <c r="AB1702" s="85">
        <f t="shared" si="728"/>
        <v>0</v>
      </c>
      <c r="AC1702" s="85">
        <f t="shared" si="728"/>
        <v>0</v>
      </c>
    </row>
    <row r="1703" spans="1:29" x14ac:dyDescent="0.3">
      <c r="A1703" s="68"/>
      <c r="B1703" s="86"/>
      <c r="C1703" s="86"/>
      <c r="D1703" s="86"/>
      <c r="E1703" s="86"/>
      <c r="F1703" s="86"/>
      <c r="G1703" s="86"/>
      <c r="H1703" s="89"/>
      <c r="I1703" s="105">
        <f>X1703</f>
        <v>0</v>
      </c>
      <c r="J1703" s="105">
        <f>Y1703</f>
        <v>0</v>
      </c>
      <c r="K1703" s="105">
        <f>Z1703</f>
        <v>0</v>
      </c>
      <c r="L1703" s="105">
        <f>AA1703</f>
        <v>0</v>
      </c>
      <c r="M1703" s="105">
        <f t="shared" ref="M1703:N1703" si="732">AB1703</f>
        <v>0</v>
      </c>
      <c r="N1703" s="105">
        <f t="shared" si="732"/>
        <v>0</v>
      </c>
      <c r="P1703" s="21"/>
      <c r="Q1703" s="33"/>
      <c r="R1703" s="33"/>
      <c r="S1703" s="33"/>
      <c r="T1703" s="33"/>
      <c r="U1703" s="33"/>
      <c r="V1703" s="33"/>
      <c r="W1703" s="33"/>
      <c r="X1703" s="106">
        <f>SUM(X1687:X1702)</f>
        <v>0</v>
      </c>
      <c r="Y1703" s="106">
        <f t="shared" ref="Y1703:AC1703" si="733">SUM(Y1687:Y1702)</f>
        <v>0</v>
      </c>
      <c r="Z1703" s="106">
        <f t="shared" si="733"/>
        <v>0</v>
      </c>
      <c r="AA1703" s="106">
        <f t="shared" si="733"/>
        <v>0</v>
      </c>
      <c r="AB1703" s="106">
        <f t="shared" si="733"/>
        <v>0</v>
      </c>
      <c r="AC1703" s="106">
        <f t="shared" si="733"/>
        <v>0</v>
      </c>
    </row>
    <row r="1704" spans="1:29" x14ac:dyDescent="0.3">
      <c r="A1704" s="82"/>
      <c r="B1704" s="89"/>
      <c r="C1704" s="89"/>
      <c r="D1704" s="89"/>
      <c r="E1704" s="89"/>
      <c r="F1704" s="89"/>
      <c r="G1704" s="89"/>
      <c r="H1704" s="89"/>
      <c r="P1704" s="21"/>
      <c r="Q1704" s="33"/>
      <c r="R1704" s="33"/>
      <c r="S1704" s="33"/>
      <c r="T1704" s="33"/>
      <c r="U1704" s="33"/>
      <c r="V1704" s="33"/>
      <c r="W1704" s="33"/>
      <c r="X1704" s="33"/>
      <c r="Y1704" s="33"/>
      <c r="Z1704" s="33"/>
      <c r="AA1704" s="33"/>
      <c r="AB1704" s="33"/>
      <c r="AC1704" s="33"/>
    </row>
    <row r="1705" spans="1:29" x14ac:dyDescent="0.3">
      <c r="A1705" s="92"/>
      <c r="B1705" s="92"/>
      <c r="C1705" s="92"/>
      <c r="D1705" s="92"/>
      <c r="E1705" s="92"/>
      <c r="F1705" s="92"/>
      <c r="G1705" s="92"/>
      <c r="H1705" s="92"/>
      <c r="P1705" s="21"/>
      <c r="Q1705" s="33"/>
      <c r="R1705" s="33"/>
      <c r="S1705" s="33"/>
      <c r="T1705" s="33"/>
      <c r="U1705" s="33"/>
      <c r="V1705" s="33"/>
      <c r="W1705" s="33"/>
      <c r="X1705" s="33"/>
      <c r="Y1705" s="33"/>
      <c r="Z1705" s="33"/>
      <c r="AA1705" s="33"/>
      <c r="AB1705" s="33"/>
      <c r="AC1705" s="33"/>
    </row>
    <row r="1706" spans="1:29" x14ac:dyDescent="0.3">
      <c r="A1706" s="68"/>
      <c r="B1706" s="68"/>
      <c r="C1706" s="68"/>
      <c r="D1706" s="68"/>
      <c r="E1706" s="68"/>
      <c r="F1706" s="68"/>
      <c r="G1706" s="68"/>
      <c r="H1706" s="82"/>
      <c r="P1706" s="21"/>
      <c r="Q1706" s="33"/>
      <c r="R1706" s="33"/>
      <c r="S1706" s="33"/>
      <c r="T1706" s="33"/>
      <c r="U1706" s="33"/>
      <c r="V1706" s="33"/>
      <c r="W1706" s="33"/>
      <c r="X1706" s="106">
        <f t="shared" ref="X1706:AC1706" si="734">SUM(X1707:X1722)</f>
        <v>0</v>
      </c>
      <c r="Y1706" s="106">
        <f t="shared" si="734"/>
        <v>0</v>
      </c>
      <c r="Z1706" s="106">
        <f t="shared" si="734"/>
        <v>0</v>
      </c>
      <c r="AA1706" s="106">
        <f t="shared" si="734"/>
        <v>0</v>
      </c>
      <c r="AB1706" s="106">
        <f t="shared" si="734"/>
        <v>0</v>
      </c>
      <c r="AC1706" s="106">
        <f t="shared" si="734"/>
        <v>0</v>
      </c>
    </row>
    <row r="1707" spans="1:29" x14ac:dyDescent="0.3">
      <c r="A1707" s="67"/>
      <c r="B1707" s="85"/>
      <c r="C1707" s="85"/>
      <c r="D1707" s="85"/>
      <c r="E1707" s="85"/>
      <c r="F1707" s="85"/>
      <c r="G1707" s="85"/>
      <c r="H1707" s="113"/>
      <c r="I1707" s="105">
        <f>X1706</f>
        <v>0</v>
      </c>
      <c r="J1707" s="105">
        <f>Y1706</f>
        <v>0</v>
      </c>
      <c r="K1707" s="105">
        <f t="shared" ref="K1707:N1707" si="735">Z1706</f>
        <v>0</v>
      </c>
      <c r="L1707" s="105">
        <f t="shared" si="735"/>
        <v>0</v>
      </c>
      <c r="M1707" s="105">
        <f t="shared" si="735"/>
        <v>0</v>
      </c>
      <c r="N1707" s="105">
        <f t="shared" si="735"/>
        <v>0</v>
      </c>
      <c r="P1707" s="21" t="str">
        <f>IF(A1707&lt;=$B$1684,"A","B")</f>
        <v>A</v>
      </c>
      <c r="Q1707" s="85">
        <f t="shared" ref="Q1707:V1722" si="736">IF($P1707="B",B1707,0)</f>
        <v>0</v>
      </c>
      <c r="R1707" s="85">
        <f t="shared" si="736"/>
        <v>0</v>
      </c>
      <c r="S1707" s="85">
        <f t="shared" si="736"/>
        <v>0</v>
      </c>
      <c r="T1707" s="85">
        <f t="shared" si="736"/>
        <v>0</v>
      </c>
      <c r="U1707" s="85">
        <f t="shared" si="736"/>
        <v>0</v>
      </c>
      <c r="V1707" s="85">
        <f t="shared" si="736"/>
        <v>0</v>
      </c>
      <c r="W1707" s="33"/>
      <c r="X1707" s="85">
        <f>IF($P1707="A",B1707,0)</f>
        <v>0</v>
      </c>
      <c r="Y1707" s="85">
        <f t="shared" ref="Y1707:AC1722" si="737">IF($P1707="A",C1707,0)</f>
        <v>0</v>
      </c>
      <c r="Z1707" s="85">
        <f t="shared" si="737"/>
        <v>0</v>
      </c>
      <c r="AA1707" s="85">
        <f t="shared" si="737"/>
        <v>0</v>
      </c>
      <c r="AB1707" s="85">
        <f t="shared" si="737"/>
        <v>0</v>
      </c>
      <c r="AC1707" s="85">
        <f t="shared" si="737"/>
        <v>0</v>
      </c>
    </row>
    <row r="1708" spans="1:29" x14ac:dyDescent="0.3">
      <c r="A1708" s="67"/>
      <c r="B1708" s="85"/>
      <c r="C1708" s="85"/>
      <c r="D1708" s="85"/>
      <c r="E1708" s="85"/>
      <c r="F1708" s="85"/>
      <c r="G1708" s="85"/>
      <c r="H1708" s="113"/>
      <c r="P1708" s="21" t="str">
        <f t="shared" ref="P1708:P1722" si="738">IF(A1708&lt;=$B$1684,"A","B")</f>
        <v>A</v>
      </c>
      <c r="Q1708" s="85">
        <f t="shared" si="736"/>
        <v>0</v>
      </c>
      <c r="R1708" s="85">
        <f t="shared" si="736"/>
        <v>0</v>
      </c>
      <c r="S1708" s="85">
        <f t="shared" si="736"/>
        <v>0</v>
      </c>
      <c r="T1708" s="85">
        <f t="shared" si="736"/>
        <v>0</v>
      </c>
      <c r="U1708" s="85">
        <f t="shared" si="736"/>
        <v>0</v>
      </c>
      <c r="V1708" s="85">
        <f t="shared" si="736"/>
        <v>0</v>
      </c>
      <c r="W1708" s="33"/>
      <c r="X1708" s="85">
        <f t="shared" ref="X1708:X1722" si="739">IF($P1708="A",B1708,0)</f>
        <v>0</v>
      </c>
      <c r="Y1708" s="85">
        <f t="shared" si="737"/>
        <v>0</v>
      </c>
      <c r="Z1708" s="85">
        <f t="shared" si="737"/>
        <v>0</v>
      </c>
      <c r="AA1708" s="85">
        <f t="shared" si="737"/>
        <v>0</v>
      </c>
      <c r="AB1708" s="85">
        <f t="shared" si="737"/>
        <v>0</v>
      </c>
      <c r="AC1708" s="85">
        <f t="shared" si="737"/>
        <v>0</v>
      </c>
    </row>
    <row r="1709" spans="1:29" x14ac:dyDescent="0.3">
      <c r="A1709" s="67"/>
      <c r="B1709" s="85"/>
      <c r="C1709" s="85"/>
      <c r="D1709" s="85"/>
      <c r="E1709" s="85"/>
      <c r="F1709" s="85"/>
      <c r="G1709" s="85"/>
      <c r="H1709" s="113"/>
      <c r="P1709" s="21" t="str">
        <f t="shared" si="738"/>
        <v>A</v>
      </c>
      <c r="Q1709" s="85">
        <f t="shared" si="736"/>
        <v>0</v>
      </c>
      <c r="R1709" s="85">
        <f t="shared" si="736"/>
        <v>0</v>
      </c>
      <c r="S1709" s="85">
        <f t="shared" si="736"/>
        <v>0</v>
      </c>
      <c r="T1709" s="85">
        <f t="shared" si="736"/>
        <v>0</v>
      </c>
      <c r="U1709" s="85">
        <f t="shared" si="736"/>
        <v>0</v>
      </c>
      <c r="V1709" s="85">
        <f t="shared" si="736"/>
        <v>0</v>
      </c>
      <c r="W1709" s="33"/>
      <c r="X1709" s="85">
        <f t="shared" si="739"/>
        <v>0</v>
      </c>
      <c r="Y1709" s="85">
        <f t="shared" si="737"/>
        <v>0</v>
      </c>
      <c r="Z1709" s="85">
        <f t="shared" si="737"/>
        <v>0</v>
      </c>
      <c r="AA1709" s="85">
        <f t="shared" si="737"/>
        <v>0</v>
      </c>
      <c r="AB1709" s="85">
        <f t="shared" si="737"/>
        <v>0</v>
      </c>
      <c r="AC1709" s="85">
        <f t="shared" si="737"/>
        <v>0</v>
      </c>
    </row>
    <row r="1710" spans="1:29" x14ac:dyDescent="0.3">
      <c r="A1710" s="67"/>
      <c r="B1710" s="85"/>
      <c r="C1710" s="85"/>
      <c r="D1710" s="85"/>
      <c r="E1710" s="85"/>
      <c r="F1710" s="85"/>
      <c r="G1710" s="85"/>
      <c r="H1710" s="113"/>
      <c r="P1710" s="21" t="str">
        <f t="shared" si="738"/>
        <v>A</v>
      </c>
      <c r="Q1710" s="85">
        <f t="shared" si="736"/>
        <v>0</v>
      </c>
      <c r="R1710" s="85">
        <f t="shared" si="736"/>
        <v>0</v>
      </c>
      <c r="S1710" s="85">
        <f t="shared" si="736"/>
        <v>0</v>
      </c>
      <c r="T1710" s="85">
        <f t="shared" si="736"/>
        <v>0</v>
      </c>
      <c r="U1710" s="85">
        <f t="shared" si="736"/>
        <v>0</v>
      </c>
      <c r="V1710" s="85">
        <f t="shared" si="736"/>
        <v>0</v>
      </c>
      <c r="W1710" s="33"/>
      <c r="X1710" s="85">
        <f t="shared" si="739"/>
        <v>0</v>
      </c>
      <c r="Y1710" s="85">
        <f t="shared" si="737"/>
        <v>0</v>
      </c>
      <c r="Z1710" s="85">
        <f t="shared" si="737"/>
        <v>0</v>
      </c>
      <c r="AA1710" s="85">
        <f t="shared" si="737"/>
        <v>0</v>
      </c>
      <c r="AB1710" s="85">
        <f t="shared" si="737"/>
        <v>0</v>
      </c>
      <c r="AC1710" s="85">
        <f t="shared" si="737"/>
        <v>0</v>
      </c>
    </row>
    <row r="1711" spans="1:29" x14ac:dyDescent="0.3">
      <c r="A1711" s="67"/>
      <c r="B1711" s="85"/>
      <c r="C1711" s="85"/>
      <c r="D1711" s="85"/>
      <c r="E1711" s="85"/>
      <c r="F1711" s="85"/>
      <c r="G1711" s="85"/>
      <c r="H1711" s="113"/>
      <c r="P1711" s="21" t="str">
        <f t="shared" si="738"/>
        <v>A</v>
      </c>
      <c r="Q1711" s="85">
        <f t="shared" si="736"/>
        <v>0</v>
      </c>
      <c r="R1711" s="85">
        <f t="shared" si="736"/>
        <v>0</v>
      </c>
      <c r="S1711" s="85">
        <f t="shared" si="736"/>
        <v>0</v>
      </c>
      <c r="T1711" s="85">
        <f t="shared" si="736"/>
        <v>0</v>
      </c>
      <c r="U1711" s="85">
        <f t="shared" si="736"/>
        <v>0</v>
      </c>
      <c r="V1711" s="85">
        <f t="shared" si="736"/>
        <v>0</v>
      </c>
      <c r="W1711" s="33"/>
      <c r="X1711" s="85">
        <f t="shared" si="739"/>
        <v>0</v>
      </c>
      <c r="Y1711" s="85">
        <f t="shared" si="737"/>
        <v>0</v>
      </c>
      <c r="Z1711" s="85">
        <f t="shared" si="737"/>
        <v>0</v>
      </c>
      <c r="AA1711" s="85">
        <f t="shared" si="737"/>
        <v>0</v>
      </c>
      <c r="AB1711" s="85">
        <f t="shared" si="737"/>
        <v>0</v>
      </c>
      <c r="AC1711" s="85">
        <f t="shared" si="737"/>
        <v>0</v>
      </c>
    </row>
    <row r="1712" spans="1:29" x14ac:dyDescent="0.3">
      <c r="A1712" s="67"/>
      <c r="B1712" s="85"/>
      <c r="C1712" s="85"/>
      <c r="D1712" s="85"/>
      <c r="E1712" s="85"/>
      <c r="F1712" s="85"/>
      <c r="G1712" s="85"/>
      <c r="H1712" s="113"/>
      <c r="P1712" s="21" t="str">
        <f t="shared" si="738"/>
        <v>A</v>
      </c>
      <c r="Q1712" s="85">
        <f>IF($P1712="B",B1712,0)</f>
        <v>0</v>
      </c>
      <c r="R1712" s="85">
        <f t="shared" si="736"/>
        <v>0</v>
      </c>
      <c r="S1712" s="85">
        <f t="shared" si="736"/>
        <v>0</v>
      </c>
      <c r="T1712" s="85">
        <f t="shared" si="736"/>
        <v>0</v>
      </c>
      <c r="U1712" s="85">
        <f t="shared" si="736"/>
        <v>0</v>
      </c>
      <c r="V1712" s="85">
        <f t="shared" si="736"/>
        <v>0</v>
      </c>
      <c r="W1712" s="33"/>
      <c r="X1712" s="85">
        <f t="shared" si="739"/>
        <v>0</v>
      </c>
      <c r="Y1712" s="85">
        <f t="shared" si="737"/>
        <v>0</v>
      </c>
      <c r="Z1712" s="85">
        <f t="shared" si="737"/>
        <v>0</v>
      </c>
      <c r="AA1712" s="85">
        <f t="shared" si="737"/>
        <v>0</v>
      </c>
      <c r="AB1712" s="85">
        <f t="shared" si="737"/>
        <v>0</v>
      </c>
      <c r="AC1712" s="85">
        <f t="shared" si="737"/>
        <v>0</v>
      </c>
    </row>
    <row r="1713" spans="1:29" x14ac:dyDescent="0.3">
      <c r="A1713" s="67"/>
      <c r="B1713" s="85"/>
      <c r="C1713" s="85"/>
      <c r="D1713" s="85"/>
      <c r="E1713" s="85"/>
      <c r="F1713" s="85"/>
      <c r="G1713" s="85"/>
      <c r="H1713" s="113"/>
      <c r="P1713" s="21" t="str">
        <f t="shared" si="738"/>
        <v>A</v>
      </c>
      <c r="Q1713" s="85">
        <f t="shared" ref="Q1713:Q1722" si="740">IF($P1713="B",B1713,0)</f>
        <v>0</v>
      </c>
      <c r="R1713" s="85">
        <f t="shared" si="736"/>
        <v>0</v>
      </c>
      <c r="S1713" s="85">
        <f t="shared" si="736"/>
        <v>0</v>
      </c>
      <c r="T1713" s="85">
        <f t="shared" si="736"/>
        <v>0</v>
      </c>
      <c r="U1713" s="85">
        <f t="shared" si="736"/>
        <v>0</v>
      </c>
      <c r="V1713" s="85">
        <f t="shared" si="736"/>
        <v>0</v>
      </c>
      <c r="W1713" s="33"/>
      <c r="X1713" s="85">
        <f t="shared" si="739"/>
        <v>0</v>
      </c>
      <c r="Y1713" s="85">
        <f t="shared" si="737"/>
        <v>0</v>
      </c>
      <c r="Z1713" s="85">
        <f t="shared" si="737"/>
        <v>0</v>
      </c>
      <c r="AA1713" s="85">
        <f t="shared" si="737"/>
        <v>0</v>
      </c>
      <c r="AB1713" s="85">
        <f t="shared" si="737"/>
        <v>0</v>
      </c>
      <c r="AC1713" s="85">
        <f t="shared" si="737"/>
        <v>0</v>
      </c>
    </row>
    <row r="1714" spans="1:29" x14ac:dyDescent="0.3">
      <c r="A1714" s="67"/>
      <c r="B1714" s="85"/>
      <c r="C1714" s="85"/>
      <c r="D1714" s="85"/>
      <c r="E1714" s="85"/>
      <c r="F1714" s="85"/>
      <c r="G1714" s="85"/>
      <c r="H1714" s="113"/>
      <c r="P1714" s="21" t="str">
        <f t="shared" si="738"/>
        <v>A</v>
      </c>
      <c r="Q1714" s="85">
        <f t="shared" si="740"/>
        <v>0</v>
      </c>
      <c r="R1714" s="85">
        <f t="shared" si="736"/>
        <v>0</v>
      </c>
      <c r="S1714" s="85">
        <f t="shared" si="736"/>
        <v>0</v>
      </c>
      <c r="T1714" s="85">
        <f t="shared" si="736"/>
        <v>0</v>
      </c>
      <c r="U1714" s="85">
        <f t="shared" si="736"/>
        <v>0</v>
      </c>
      <c r="V1714" s="85">
        <f t="shared" si="736"/>
        <v>0</v>
      </c>
      <c r="W1714" s="33"/>
      <c r="X1714" s="85">
        <f t="shared" si="739"/>
        <v>0</v>
      </c>
      <c r="Y1714" s="85">
        <f t="shared" si="737"/>
        <v>0</v>
      </c>
      <c r="Z1714" s="85">
        <f t="shared" si="737"/>
        <v>0</v>
      </c>
      <c r="AA1714" s="85">
        <f t="shared" si="737"/>
        <v>0</v>
      </c>
      <c r="AB1714" s="85">
        <f t="shared" si="737"/>
        <v>0</v>
      </c>
      <c r="AC1714" s="85">
        <f t="shared" si="737"/>
        <v>0</v>
      </c>
    </row>
    <row r="1715" spans="1:29" x14ac:dyDescent="0.3">
      <c r="A1715" s="67"/>
      <c r="B1715" s="85"/>
      <c r="C1715" s="85"/>
      <c r="D1715" s="85"/>
      <c r="E1715" s="85"/>
      <c r="F1715" s="85"/>
      <c r="G1715" s="85"/>
      <c r="H1715" s="113"/>
      <c r="P1715" s="21" t="str">
        <f t="shared" si="738"/>
        <v>A</v>
      </c>
      <c r="Q1715" s="85">
        <f t="shared" si="740"/>
        <v>0</v>
      </c>
      <c r="R1715" s="85">
        <f t="shared" si="736"/>
        <v>0</v>
      </c>
      <c r="S1715" s="85">
        <f t="shared" si="736"/>
        <v>0</v>
      </c>
      <c r="T1715" s="85">
        <f t="shared" si="736"/>
        <v>0</v>
      </c>
      <c r="U1715" s="85">
        <f t="shared" si="736"/>
        <v>0</v>
      </c>
      <c r="V1715" s="85">
        <f t="shared" si="736"/>
        <v>0</v>
      </c>
      <c r="W1715" s="33"/>
      <c r="X1715" s="85">
        <f t="shared" si="739"/>
        <v>0</v>
      </c>
      <c r="Y1715" s="85">
        <f t="shared" si="737"/>
        <v>0</v>
      </c>
      <c r="Z1715" s="85">
        <f t="shared" si="737"/>
        <v>0</v>
      </c>
      <c r="AA1715" s="85">
        <f t="shared" si="737"/>
        <v>0</v>
      </c>
      <c r="AB1715" s="85">
        <f t="shared" si="737"/>
        <v>0</v>
      </c>
      <c r="AC1715" s="85">
        <f t="shared" si="737"/>
        <v>0</v>
      </c>
    </row>
    <row r="1716" spans="1:29" x14ac:dyDescent="0.3">
      <c r="A1716" s="67"/>
      <c r="B1716" s="85"/>
      <c r="C1716" s="85"/>
      <c r="D1716" s="85"/>
      <c r="E1716" s="85"/>
      <c r="F1716" s="85"/>
      <c r="G1716" s="85"/>
      <c r="H1716" s="113"/>
      <c r="P1716" s="21" t="str">
        <f t="shared" si="738"/>
        <v>A</v>
      </c>
      <c r="Q1716" s="85">
        <f t="shared" si="740"/>
        <v>0</v>
      </c>
      <c r="R1716" s="85">
        <f t="shared" si="736"/>
        <v>0</v>
      </c>
      <c r="S1716" s="85">
        <f t="shared" si="736"/>
        <v>0</v>
      </c>
      <c r="T1716" s="85">
        <f t="shared" si="736"/>
        <v>0</v>
      </c>
      <c r="U1716" s="85">
        <f t="shared" si="736"/>
        <v>0</v>
      </c>
      <c r="V1716" s="85">
        <f t="shared" si="736"/>
        <v>0</v>
      </c>
      <c r="W1716" s="33"/>
      <c r="X1716" s="85">
        <f t="shared" si="739"/>
        <v>0</v>
      </c>
      <c r="Y1716" s="85">
        <f t="shared" si="737"/>
        <v>0</v>
      </c>
      <c r="Z1716" s="85">
        <f t="shared" si="737"/>
        <v>0</v>
      </c>
      <c r="AA1716" s="85">
        <f t="shared" si="737"/>
        <v>0</v>
      </c>
      <c r="AB1716" s="85">
        <f t="shared" si="737"/>
        <v>0</v>
      </c>
      <c r="AC1716" s="85">
        <f t="shared" si="737"/>
        <v>0</v>
      </c>
    </row>
    <row r="1717" spans="1:29" x14ac:dyDescent="0.3">
      <c r="A1717" s="67"/>
      <c r="B1717" s="85"/>
      <c r="C1717" s="85"/>
      <c r="D1717" s="85"/>
      <c r="E1717" s="85"/>
      <c r="F1717" s="85"/>
      <c r="G1717" s="85"/>
      <c r="H1717" s="113"/>
      <c r="P1717" s="21" t="str">
        <f t="shared" si="738"/>
        <v>A</v>
      </c>
      <c r="Q1717" s="85">
        <f t="shared" si="740"/>
        <v>0</v>
      </c>
      <c r="R1717" s="85">
        <f t="shared" si="736"/>
        <v>0</v>
      </c>
      <c r="S1717" s="85">
        <f t="shared" si="736"/>
        <v>0</v>
      </c>
      <c r="T1717" s="85">
        <f t="shared" si="736"/>
        <v>0</v>
      </c>
      <c r="U1717" s="85">
        <f t="shared" si="736"/>
        <v>0</v>
      </c>
      <c r="V1717" s="85">
        <f t="shared" si="736"/>
        <v>0</v>
      </c>
      <c r="W1717" s="33"/>
      <c r="X1717" s="85">
        <f t="shared" si="739"/>
        <v>0</v>
      </c>
      <c r="Y1717" s="85">
        <f t="shared" si="737"/>
        <v>0</v>
      </c>
      <c r="Z1717" s="85">
        <f t="shared" si="737"/>
        <v>0</v>
      </c>
      <c r="AA1717" s="85">
        <f t="shared" si="737"/>
        <v>0</v>
      </c>
      <c r="AB1717" s="85">
        <f t="shared" si="737"/>
        <v>0</v>
      </c>
      <c r="AC1717" s="85">
        <f t="shared" si="737"/>
        <v>0</v>
      </c>
    </row>
    <row r="1718" spans="1:29" x14ac:dyDescent="0.3">
      <c r="A1718" s="67"/>
      <c r="B1718" s="85"/>
      <c r="C1718" s="85"/>
      <c r="D1718" s="85"/>
      <c r="E1718" s="85"/>
      <c r="F1718" s="85"/>
      <c r="G1718" s="85"/>
      <c r="H1718" s="113"/>
      <c r="P1718" s="21" t="str">
        <f t="shared" si="738"/>
        <v>A</v>
      </c>
      <c r="Q1718" s="85">
        <f t="shared" si="740"/>
        <v>0</v>
      </c>
      <c r="R1718" s="85">
        <f t="shared" si="736"/>
        <v>0</v>
      </c>
      <c r="S1718" s="85">
        <f t="shared" si="736"/>
        <v>0</v>
      </c>
      <c r="T1718" s="85">
        <f t="shared" si="736"/>
        <v>0</v>
      </c>
      <c r="U1718" s="85">
        <f t="shared" si="736"/>
        <v>0</v>
      </c>
      <c r="V1718" s="85">
        <f t="shared" si="736"/>
        <v>0</v>
      </c>
      <c r="W1718" s="33"/>
      <c r="X1718" s="85">
        <f t="shared" si="739"/>
        <v>0</v>
      </c>
      <c r="Y1718" s="85">
        <f t="shared" si="737"/>
        <v>0</v>
      </c>
      <c r="Z1718" s="85">
        <f t="shared" si="737"/>
        <v>0</v>
      </c>
      <c r="AA1718" s="85">
        <f t="shared" si="737"/>
        <v>0</v>
      </c>
      <c r="AB1718" s="85">
        <f t="shared" si="737"/>
        <v>0</v>
      </c>
      <c r="AC1718" s="85">
        <f t="shared" si="737"/>
        <v>0</v>
      </c>
    </row>
    <row r="1719" spans="1:29" x14ac:dyDescent="0.3">
      <c r="A1719" s="67"/>
      <c r="B1719" s="85"/>
      <c r="C1719" s="85"/>
      <c r="D1719" s="85"/>
      <c r="E1719" s="85"/>
      <c r="F1719" s="85"/>
      <c r="G1719" s="85"/>
      <c r="H1719" s="113"/>
      <c r="P1719" s="21" t="str">
        <f t="shared" si="738"/>
        <v>A</v>
      </c>
      <c r="Q1719" s="85">
        <f t="shared" si="740"/>
        <v>0</v>
      </c>
      <c r="R1719" s="85">
        <f t="shared" si="736"/>
        <v>0</v>
      </c>
      <c r="S1719" s="85">
        <f t="shared" si="736"/>
        <v>0</v>
      </c>
      <c r="T1719" s="85">
        <f t="shared" si="736"/>
        <v>0</v>
      </c>
      <c r="U1719" s="85">
        <f t="shared" si="736"/>
        <v>0</v>
      </c>
      <c r="V1719" s="85">
        <f t="shared" si="736"/>
        <v>0</v>
      </c>
      <c r="W1719" s="33"/>
      <c r="X1719" s="85">
        <f t="shared" si="739"/>
        <v>0</v>
      </c>
      <c r="Y1719" s="85">
        <f t="shared" si="737"/>
        <v>0</v>
      </c>
      <c r="Z1719" s="85">
        <f t="shared" si="737"/>
        <v>0</v>
      </c>
      <c r="AA1719" s="85">
        <f t="shared" si="737"/>
        <v>0</v>
      </c>
      <c r="AB1719" s="85">
        <f t="shared" si="737"/>
        <v>0</v>
      </c>
      <c r="AC1719" s="85">
        <f t="shared" si="737"/>
        <v>0</v>
      </c>
    </row>
    <row r="1720" spans="1:29" x14ac:dyDescent="0.3">
      <c r="A1720" s="67"/>
      <c r="B1720" s="85"/>
      <c r="C1720" s="85"/>
      <c r="D1720" s="85"/>
      <c r="E1720" s="85"/>
      <c r="F1720" s="85"/>
      <c r="G1720" s="85"/>
      <c r="H1720" s="113"/>
      <c r="P1720" s="21" t="str">
        <f t="shared" si="738"/>
        <v>A</v>
      </c>
      <c r="Q1720" s="85">
        <f t="shared" si="740"/>
        <v>0</v>
      </c>
      <c r="R1720" s="85">
        <f t="shared" si="736"/>
        <v>0</v>
      </c>
      <c r="S1720" s="85">
        <f t="shared" si="736"/>
        <v>0</v>
      </c>
      <c r="T1720" s="85">
        <f t="shared" si="736"/>
        <v>0</v>
      </c>
      <c r="U1720" s="85">
        <f t="shared" si="736"/>
        <v>0</v>
      </c>
      <c r="V1720" s="85">
        <f t="shared" si="736"/>
        <v>0</v>
      </c>
      <c r="W1720" s="33"/>
      <c r="X1720" s="85">
        <f t="shared" si="739"/>
        <v>0</v>
      </c>
      <c r="Y1720" s="85">
        <f t="shared" si="737"/>
        <v>0</v>
      </c>
      <c r="Z1720" s="85">
        <f t="shared" si="737"/>
        <v>0</v>
      </c>
      <c r="AA1720" s="85">
        <f t="shared" si="737"/>
        <v>0</v>
      </c>
      <c r="AB1720" s="85">
        <f t="shared" si="737"/>
        <v>0</v>
      </c>
      <c r="AC1720" s="85">
        <f t="shared" si="737"/>
        <v>0</v>
      </c>
    </row>
    <row r="1721" spans="1:29" x14ac:dyDescent="0.3">
      <c r="A1721" s="67"/>
      <c r="B1721" s="85"/>
      <c r="C1721" s="85"/>
      <c r="D1721" s="85"/>
      <c r="E1721" s="85"/>
      <c r="F1721" s="85"/>
      <c r="G1721" s="85"/>
      <c r="H1721" s="113"/>
      <c r="P1721" s="21" t="str">
        <f t="shared" si="738"/>
        <v>A</v>
      </c>
      <c r="Q1721" s="85">
        <f t="shared" si="740"/>
        <v>0</v>
      </c>
      <c r="R1721" s="85">
        <f t="shared" si="736"/>
        <v>0</v>
      </c>
      <c r="S1721" s="85">
        <f t="shared" si="736"/>
        <v>0</v>
      </c>
      <c r="T1721" s="85">
        <f t="shared" si="736"/>
        <v>0</v>
      </c>
      <c r="U1721" s="85">
        <f t="shared" si="736"/>
        <v>0</v>
      </c>
      <c r="V1721" s="85">
        <f t="shared" si="736"/>
        <v>0</v>
      </c>
      <c r="W1721" s="33"/>
      <c r="X1721" s="85">
        <f t="shared" si="739"/>
        <v>0</v>
      </c>
      <c r="Y1721" s="85">
        <f t="shared" si="737"/>
        <v>0</v>
      </c>
      <c r="Z1721" s="85">
        <f t="shared" si="737"/>
        <v>0</v>
      </c>
      <c r="AA1721" s="85">
        <f t="shared" si="737"/>
        <v>0</v>
      </c>
      <c r="AB1721" s="85">
        <f t="shared" si="737"/>
        <v>0</v>
      </c>
      <c r="AC1721" s="85">
        <f t="shared" si="737"/>
        <v>0</v>
      </c>
    </row>
    <row r="1722" spans="1:29" x14ac:dyDescent="0.3">
      <c r="A1722" s="67"/>
      <c r="B1722" s="85"/>
      <c r="C1722" s="85"/>
      <c r="D1722" s="85"/>
      <c r="E1722" s="85"/>
      <c r="F1722" s="85"/>
      <c r="G1722" s="85"/>
      <c r="H1722" s="113"/>
      <c r="P1722" s="21" t="str">
        <f t="shared" si="738"/>
        <v>A</v>
      </c>
      <c r="Q1722" s="85">
        <f t="shared" si="740"/>
        <v>0</v>
      </c>
      <c r="R1722" s="85">
        <f t="shared" si="736"/>
        <v>0</v>
      </c>
      <c r="S1722" s="85">
        <f t="shared" si="736"/>
        <v>0</v>
      </c>
      <c r="T1722" s="85">
        <f t="shared" si="736"/>
        <v>0</v>
      </c>
      <c r="U1722" s="85">
        <f t="shared" si="736"/>
        <v>0</v>
      </c>
      <c r="V1722" s="85">
        <f t="shared" si="736"/>
        <v>0</v>
      </c>
      <c r="W1722" s="33"/>
      <c r="X1722" s="85">
        <f t="shared" si="739"/>
        <v>0</v>
      </c>
      <c r="Y1722" s="85">
        <f t="shared" si="737"/>
        <v>0</v>
      </c>
      <c r="Z1722" s="85">
        <f t="shared" si="737"/>
        <v>0</v>
      </c>
      <c r="AA1722" s="85">
        <f t="shared" si="737"/>
        <v>0</v>
      </c>
      <c r="AB1722" s="85">
        <f t="shared" si="737"/>
        <v>0</v>
      </c>
      <c r="AC1722" s="85">
        <f t="shared" si="737"/>
        <v>0</v>
      </c>
    </row>
    <row r="1723" spans="1:29" x14ac:dyDescent="0.3">
      <c r="A1723" s="68"/>
      <c r="B1723" s="87"/>
      <c r="C1723" s="87"/>
      <c r="D1723" s="87"/>
      <c r="E1723" s="87"/>
      <c r="F1723" s="87"/>
      <c r="G1723" s="87"/>
      <c r="H1723" s="114"/>
      <c r="I1723" s="105">
        <f>Q1723</f>
        <v>0</v>
      </c>
      <c r="J1723" s="105">
        <f>R1723</f>
        <v>0</v>
      </c>
      <c r="K1723" s="105">
        <f t="shared" ref="K1723:N1723" si="741">S1723</f>
        <v>0</v>
      </c>
      <c r="L1723" s="105">
        <f t="shared" si="741"/>
        <v>0</v>
      </c>
      <c r="M1723" s="105">
        <f t="shared" si="741"/>
        <v>0</v>
      </c>
      <c r="N1723" s="105">
        <f t="shared" si="741"/>
        <v>0</v>
      </c>
      <c r="P1723" s="21"/>
      <c r="Q1723" s="106">
        <f t="shared" ref="Q1723:V1723" si="742">+SUM(Q1707:Q1722)</f>
        <v>0</v>
      </c>
      <c r="R1723" s="106">
        <f t="shared" si="742"/>
        <v>0</v>
      </c>
      <c r="S1723" s="106">
        <f t="shared" si="742"/>
        <v>0</v>
      </c>
      <c r="T1723" s="106">
        <f t="shared" si="742"/>
        <v>0</v>
      </c>
      <c r="U1723" s="106">
        <f t="shared" si="742"/>
        <v>0</v>
      </c>
      <c r="V1723" s="106">
        <f t="shared" si="742"/>
        <v>0</v>
      </c>
      <c r="W1723" s="33"/>
      <c r="X1723" s="33"/>
      <c r="Y1723" s="33"/>
      <c r="Z1723" s="33"/>
      <c r="AA1723" s="33"/>
      <c r="AB1723" s="33"/>
      <c r="AC1723" s="33"/>
    </row>
    <row r="1725" spans="1:29" x14ac:dyDescent="0.3">
      <c r="A1725" s="69"/>
      <c r="B1725" s="69"/>
      <c r="C1725" s="69"/>
      <c r="D1725" s="97"/>
      <c r="E1725" s="97"/>
      <c r="F1725" s="69"/>
      <c r="G1725" s="69"/>
      <c r="H1725" s="82"/>
    </row>
    <row r="1726" spans="1:29" x14ac:dyDescent="0.3">
      <c r="A1726" s="94"/>
      <c r="B1726" s="83"/>
      <c r="C1726" s="95"/>
      <c r="D1726" s="95"/>
      <c r="E1726" s="33"/>
      <c r="F1726" s="98"/>
      <c r="G1726" s="96"/>
      <c r="H1726" s="112"/>
    </row>
    <row r="1727" spans="1:29" x14ac:dyDescent="0.3">
      <c r="A1727" s="91"/>
      <c r="B1727" s="92"/>
      <c r="C1727" s="92"/>
      <c r="D1727" s="92"/>
      <c r="E1727" s="92"/>
      <c r="F1727" s="92"/>
      <c r="G1727" s="92"/>
      <c r="H1727" s="92"/>
    </row>
    <row r="1728" spans="1:29" x14ac:dyDescent="0.3">
      <c r="A1728" s="68"/>
      <c r="B1728" s="68"/>
      <c r="C1728" s="68"/>
      <c r="D1728" s="68"/>
      <c r="E1728" s="68"/>
      <c r="F1728" s="68"/>
      <c r="G1728" s="68"/>
      <c r="H1728" s="82"/>
      <c r="P1728" s="21"/>
      <c r="Q1728" s="106">
        <f>+SUM(Q1729:Q1744)</f>
        <v>0</v>
      </c>
      <c r="R1728" s="106">
        <f t="shared" ref="R1728:V1728" si="743">+SUM(R1729:R1744)</f>
        <v>0</v>
      </c>
      <c r="S1728" s="106">
        <f t="shared" si="743"/>
        <v>0</v>
      </c>
      <c r="T1728" s="106">
        <f t="shared" si="743"/>
        <v>0</v>
      </c>
      <c r="U1728" s="106">
        <f t="shared" si="743"/>
        <v>0</v>
      </c>
      <c r="V1728" s="106">
        <f t="shared" si="743"/>
        <v>0</v>
      </c>
      <c r="W1728" s="33"/>
      <c r="X1728" s="33"/>
      <c r="Y1728" s="33"/>
      <c r="Z1728" s="33"/>
      <c r="AA1728" s="33"/>
      <c r="AB1728" s="33"/>
      <c r="AC1728" s="33"/>
    </row>
    <row r="1729" spans="1:29" x14ac:dyDescent="0.3">
      <c r="A1729" s="67"/>
      <c r="B1729" s="85"/>
      <c r="C1729" s="85"/>
      <c r="D1729" s="85"/>
      <c r="E1729" s="85"/>
      <c r="F1729" s="85"/>
      <c r="G1729" s="85"/>
      <c r="H1729" s="113"/>
      <c r="I1729" s="105">
        <f t="shared" ref="I1729:N1729" si="744">Q1728</f>
        <v>0</v>
      </c>
      <c r="J1729" s="105">
        <f t="shared" si="744"/>
        <v>0</v>
      </c>
      <c r="K1729" s="105">
        <f t="shared" si="744"/>
        <v>0</v>
      </c>
      <c r="L1729" s="105">
        <f t="shared" si="744"/>
        <v>0</v>
      </c>
      <c r="M1729" s="105">
        <f t="shared" si="744"/>
        <v>0</v>
      </c>
      <c r="N1729" s="105">
        <f t="shared" si="744"/>
        <v>0</v>
      </c>
      <c r="P1729" s="21" t="str">
        <f>IF(A1729&gt;=$B$1726,"A","B")</f>
        <v>A</v>
      </c>
      <c r="Q1729" s="85">
        <f t="shared" ref="Q1729:V1744" si="745">IF($P1729="B",B1729,0)</f>
        <v>0</v>
      </c>
      <c r="R1729" s="85">
        <f t="shared" si="745"/>
        <v>0</v>
      </c>
      <c r="S1729" s="85">
        <f t="shared" si="745"/>
        <v>0</v>
      </c>
      <c r="T1729" s="85">
        <f t="shared" si="745"/>
        <v>0</v>
      </c>
      <c r="U1729" s="85">
        <f t="shared" si="745"/>
        <v>0</v>
      </c>
      <c r="V1729" s="85">
        <f t="shared" si="745"/>
        <v>0</v>
      </c>
      <c r="W1729" s="33"/>
      <c r="X1729" s="85">
        <f>IF($P1729="A",B1729,0)</f>
        <v>0</v>
      </c>
      <c r="Y1729" s="85">
        <f t="shared" ref="Y1729:AC1744" si="746">IF($P1729="A",C1729,0)</f>
        <v>0</v>
      </c>
      <c r="Z1729" s="85">
        <f t="shared" si="746"/>
        <v>0</v>
      </c>
      <c r="AA1729" s="85">
        <f t="shared" si="746"/>
        <v>0</v>
      </c>
      <c r="AB1729" s="85">
        <f t="shared" si="746"/>
        <v>0</v>
      </c>
      <c r="AC1729" s="85">
        <f t="shared" si="746"/>
        <v>0</v>
      </c>
    </row>
    <row r="1730" spans="1:29" x14ac:dyDescent="0.3">
      <c r="A1730" s="67"/>
      <c r="B1730" s="85"/>
      <c r="C1730" s="85"/>
      <c r="D1730" s="85"/>
      <c r="E1730" s="85"/>
      <c r="F1730" s="85"/>
      <c r="G1730" s="85"/>
      <c r="H1730" s="113"/>
      <c r="P1730" s="21" t="str">
        <f t="shared" ref="P1730:P1744" si="747">IF(A1730&gt;=$B$1726,"A","B")</f>
        <v>A</v>
      </c>
      <c r="Q1730" s="85">
        <f t="shared" si="745"/>
        <v>0</v>
      </c>
      <c r="R1730" s="85">
        <f t="shared" si="745"/>
        <v>0</v>
      </c>
      <c r="S1730" s="85">
        <f t="shared" si="745"/>
        <v>0</v>
      </c>
      <c r="T1730" s="85">
        <f t="shared" si="745"/>
        <v>0</v>
      </c>
      <c r="U1730" s="85">
        <f t="shared" si="745"/>
        <v>0</v>
      </c>
      <c r="V1730" s="85">
        <f t="shared" si="745"/>
        <v>0</v>
      </c>
      <c r="W1730" s="33"/>
      <c r="X1730" s="85">
        <f t="shared" ref="X1730:X1744" si="748">IF($P1730="A",B1730,0)</f>
        <v>0</v>
      </c>
      <c r="Y1730" s="85">
        <f t="shared" si="746"/>
        <v>0</v>
      </c>
      <c r="Z1730" s="85">
        <f t="shared" si="746"/>
        <v>0</v>
      </c>
      <c r="AA1730" s="85">
        <f t="shared" si="746"/>
        <v>0</v>
      </c>
      <c r="AB1730" s="85">
        <f t="shared" si="746"/>
        <v>0</v>
      </c>
      <c r="AC1730" s="85">
        <f t="shared" si="746"/>
        <v>0</v>
      </c>
    </row>
    <row r="1731" spans="1:29" x14ac:dyDescent="0.3">
      <c r="A1731" s="67"/>
      <c r="B1731" s="85"/>
      <c r="C1731" s="85"/>
      <c r="D1731" s="85"/>
      <c r="E1731" s="85"/>
      <c r="F1731" s="85"/>
      <c r="G1731" s="85"/>
      <c r="H1731" s="113"/>
      <c r="P1731" s="21" t="str">
        <f t="shared" si="747"/>
        <v>A</v>
      </c>
      <c r="Q1731" s="85">
        <f t="shared" si="745"/>
        <v>0</v>
      </c>
      <c r="R1731" s="85">
        <f t="shared" si="745"/>
        <v>0</v>
      </c>
      <c r="S1731" s="85">
        <f t="shared" si="745"/>
        <v>0</v>
      </c>
      <c r="T1731" s="85">
        <f t="shared" si="745"/>
        <v>0</v>
      </c>
      <c r="U1731" s="85">
        <f t="shared" si="745"/>
        <v>0</v>
      </c>
      <c r="V1731" s="85">
        <f t="shared" si="745"/>
        <v>0</v>
      </c>
      <c r="W1731" s="33"/>
      <c r="X1731" s="85">
        <f t="shared" si="748"/>
        <v>0</v>
      </c>
      <c r="Y1731" s="85">
        <f t="shared" si="746"/>
        <v>0</v>
      </c>
      <c r="Z1731" s="85">
        <f t="shared" si="746"/>
        <v>0</v>
      </c>
      <c r="AA1731" s="85">
        <f t="shared" si="746"/>
        <v>0</v>
      </c>
      <c r="AB1731" s="85">
        <f t="shared" si="746"/>
        <v>0</v>
      </c>
      <c r="AC1731" s="85">
        <f t="shared" si="746"/>
        <v>0</v>
      </c>
    </row>
    <row r="1732" spans="1:29" x14ac:dyDescent="0.3">
      <c r="A1732" s="67"/>
      <c r="B1732" s="85"/>
      <c r="C1732" s="85"/>
      <c r="D1732" s="85"/>
      <c r="E1732" s="85"/>
      <c r="F1732" s="85"/>
      <c r="G1732" s="85"/>
      <c r="H1732" s="113"/>
      <c r="P1732" s="21" t="str">
        <f t="shared" si="747"/>
        <v>A</v>
      </c>
      <c r="Q1732" s="85">
        <f t="shared" si="745"/>
        <v>0</v>
      </c>
      <c r="R1732" s="85">
        <f t="shared" si="745"/>
        <v>0</v>
      </c>
      <c r="S1732" s="85">
        <f t="shared" si="745"/>
        <v>0</v>
      </c>
      <c r="T1732" s="85">
        <f t="shared" si="745"/>
        <v>0</v>
      </c>
      <c r="U1732" s="85">
        <f t="shared" si="745"/>
        <v>0</v>
      </c>
      <c r="V1732" s="85">
        <f t="shared" si="745"/>
        <v>0</v>
      </c>
      <c r="W1732" s="33"/>
      <c r="X1732" s="85">
        <f t="shared" si="748"/>
        <v>0</v>
      </c>
      <c r="Y1732" s="85">
        <f t="shared" si="746"/>
        <v>0</v>
      </c>
      <c r="Z1732" s="85">
        <f t="shared" si="746"/>
        <v>0</v>
      </c>
      <c r="AA1732" s="85">
        <f t="shared" si="746"/>
        <v>0</v>
      </c>
      <c r="AB1732" s="85">
        <f t="shared" si="746"/>
        <v>0</v>
      </c>
      <c r="AC1732" s="85">
        <f t="shared" si="746"/>
        <v>0</v>
      </c>
    </row>
    <row r="1733" spans="1:29" x14ac:dyDescent="0.3">
      <c r="A1733" s="67"/>
      <c r="B1733" s="85"/>
      <c r="C1733" s="85"/>
      <c r="D1733" s="85"/>
      <c r="E1733" s="85"/>
      <c r="F1733" s="85"/>
      <c r="G1733" s="85"/>
      <c r="H1733" s="113"/>
      <c r="P1733" s="21" t="str">
        <f t="shared" si="747"/>
        <v>A</v>
      </c>
      <c r="Q1733" s="85">
        <f t="shared" si="745"/>
        <v>0</v>
      </c>
      <c r="R1733" s="85">
        <f t="shared" si="745"/>
        <v>0</v>
      </c>
      <c r="S1733" s="85">
        <f t="shared" si="745"/>
        <v>0</v>
      </c>
      <c r="T1733" s="85">
        <f t="shared" si="745"/>
        <v>0</v>
      </c>
      <c r="U1733" s="85">
        <f t="shared" si="745"/>
        <v>0</v>
      </c>
      <c r="V1733" s="85">
        <f t="shared" si="745"/>
        <v>0</v>
      </c>
      <c r="W1733" s="33"/>
      <c r="X1733" s="85">
        <f t="shared" si="748"/>
        <v>0</v>
      </c>
      <c r="Y1733" s="85">
        <f t="shared" si="746"/>
        <v>0</v>
      </c>
      <c r="Z1733" s="85">
        <f t="shared" si="746"/>
        <v>0</v>
      </c>
      <c r="AA1733" s="85">
        <f t="shared" si="746"/>
        <v>0</v>
      </c>
      <c r="AB1733" s="85">
        <f t="shared" si="746"/>
        <v>0</v>
      </c>
      <c r="AC1733" s="85">
        <f t="shared" si="746"/>
        <v>0</v>
      </c>
    </row>
    <row r="1734" spans="1:29" x14ac:dyDescent="0.3">
      <c r="A1734" s="67"/>
      <c r="B1734" s="85"/>
      <c r="C1734" s="85"/>
      <c r="D1734" s="85"/>
      <c r="E1734" s="85"/>
      <c r="F1734" s="85"/>
      <c r="G1734" s="85"/>
      <c r="H1734" s="113"/>
      <c r="P1734" s="21" t="str">
        <f t="shared" si="747"/>
        <v>A</v>
      </c>
      <c r="Q1734" s="85">
        <f>IF($P1734="B",B1734,0)</f>
        <v>0</v>
      </c>
      <c r="R1734" s="85">
        <f t="shared" si="745"/>
        <v>0</v>
      </c>
      <c r="S1734" s="85">
        <f t="shared" si="745"/>
        <v>0</v>
      </c>
      <c r="T1734" s="85">
        <f t="shared" si="745"/>
        <v>0</v>
      </c>
      <c r="U1734" s="85">
        <f t="shared" si="745"/>
        <v>0</v>
      </c>
      <c r="V1734" s="85">
        <f t="shared" si="745"/>
        <v>0</v>
      </c>
      <c r="W1734" s="33"/>
      <c r="X1734" s="85">
        <f t="shared" si="748"/>
        <v>0</v>
      </c>
      <c r="Y1734" s="85">
        <f t="shared" si="746"/>
        <v>0</v>
      </c>
      <c r="Z1734" s="85">
        <f t="shared" si="746"/>
        <v>0</v>
      </c>
      <c r="AA1734" s="85">
        <f t="shared" si="746"/>
        <v>0</v>
      </c>
      <c r="AB1734" s="85">
        <f t="shared" si="746"/>
        <v>0</v>
      </c>
      <c r="AC1734" s="85">
        <f t="shared" si="746"/>
        <v>0</v>
      </c>
    </row>
    <row r="1735" spans="1:29" x14ac:dyDescent="0.3">
      <c r="A1735" s="67"/>
      <c r="B1735" s="85"/>
      <c r="C1735" s="85"/>
      <c r="D1735" s="85"/>
      <c r="E1735" s="85"/>
      <c r="F1735" s="85"/>
      <c r="G1735" s="85"/>
      <c r="H1735" s="113"/>
      <c r="P1735" s="21" t="str">
        <f t="shared" si="747"/>
        <v>A</v>
      </c>
      <c r="Q1735" s="85">
        <f t="shared" ref="Q1735:Q1744" si="749">IF($P1735="B",B1735,0)</f>
        <v>0</v>
      </c>
      <c r="R1735" s="85">
        <f t="shared" si="745"/>
        <v>0</v>
      </c>
      <c r="S1735" s="85">
        <f t="shared" si="745"/>
        <v>0</v>
      </c>
      <c r="T1735" s="85">
        <f t="shared" si="745"/>
        <v>0</v>
      </c>
      <c r="U1735" s="85">
        <f t="shared" si="745"/>
        <v>0</v>
      </c>
      <c r="V1735" s="85">
        <f t="shared" si="745"/>
        <v>0</v>
      </c>
      <c r="W1735" s="33"/>
      <c r="X1735" s="85">
        <f t="shared" si="748"/>
        <v>0</v>
      </c>
      <c r="Y1735" s="85">
        <f t="shared" si="746"/>
        <v>0</v>
      </c>
      <c r="Z1735" s="85">
        <f t="shared" si="746"/>
        <v>0</v>
      </c>
      <c r="AA1735" s="85">
        <f t="shared" si="746"/>
        <v>0</v>
      </c>
      <c r="AB1735" s="85">
        <f t="shared" si="746"/>
        <v>0</v>
      </c>
      <c r="AC1735" s="85">
        <f t="shared" si="746"/>
        <v>0</v>
      </c>
    </row>
    <row r="1736" spans="1:29" x14ac:dyDescent="0.3">
      <c r="A1736" s="67"/>
      <c r="B1736" s="85"/>
      <c r="C1736" s="85"/>
      <c r="D1736" s="85"/>
      <c r="E1736" s="85"/>
      <c r="F1736" s="85"/>
      <c r="G1736" s="85"/>
      <c r="H1736" s="113"/>
      <c r="P1736" s="21" t="str">
        <f t="shared" si="747"/>
        <v>A</v>
      </c>
      <c r="Q1736" s="85">
        <f t="shared" si="749"/>
        <v>0</v>
      </c>
      <c r="R1736" s="85">
        <f t="shared" si="745"/>
        <v>0</v>
      </c>
      <c r="S1736" s="85">
        <f t="shared" si="745"/>
        <v>0</v>
      </c>
      <c r="T1736" s="85">
        <f t="shared" si="745"/>
        <v>0</v>
      </c>
      <c r="U1736" s="85">
        <f t="shared" si="745"/>
        <v>0</v>
      </c>
      <c r="V1736" s="85">
        <f t="shared" si="745"/>
        <v>0</v>
      </c>
      <c r="W1736" s="33"/>
      <c r="X1736" s="85">
        <f t="shared" si="748"/>
        <v>0</v>
      </c>
      <c r="Y1736" s="85">
        <f t="shared" si="746"/>
        <v>0</v>
      </c>
      <c r="Z1736" s="85">
        <f t="shared" si="746"/>
        <v>0</v>
      </c>
      <c r="AA1736" s="85">
        <f t="shared" si="746"/>
        <v>0</v>
      </c>
      <c r="AB1736" s="85">
        <f t="shared" si="746"/>
        <v>0</v>
      </c>
      <c r="AC1736" s="85">
        <f t="shared" si="746"/>
        <v>0</v>
      </c>
    </row>
    <row r="1737" spans="1:29" x14ac:dyDescent="0.3">
      <c r="A1737" s="67"/>
      <c r="B1737" s="85"/>
      <c r="C1737" s="85"/>
      <c r="D1737" s="85"/>
      <c r="E1737" s="85"/>
      <c r="F1737" s="85"/>
      <c r="G1737" s="85"/>
      <c r="H1737" s="113"/>
      <c r="P1737" s="21" t="str">
        <f t="shared" si="747"/>
        <v>A</v>
      </c>
      <c r="Q1737" s="85">
        <f t="shared" si="749"/>
        <v>0</v>
      </c>
      <c r="R1737" s="85">
        <f t="shared" si="745"/>
        <v>0</v>
      </c>
      <c r="S1737" s="85">
        <f t="shared" si="745"/>
        <v>0</v>
      </c>
      <c r="T1737" s="85">
        <f t="shared" si="745"/>
        <v>0</v>
      </c>
      <c r="U1737" s="85">
        <f t="shared" si="745"/>
        <v>0</v>
      </c>
      <c r="V1737" s="85">
        <f t="shared" si="745"/>
        <v>0</v>
      </c>
      <c r="W1737" s="33"/>
      <c r="X1737" s="85">
        <f t="shared" si="748"/>
        <v>0</v>
      </c>
      <c r="Y1737" s="85">
        <f t="shared" si="746"/>
        <v>0</v>
      </c>
      <c r="Z1737" s="85">
        <f t="shared" si="746"/>
        <v>0</v>
      </c>
      <c r="AA1737" s="85">
        <f t="shared" si="746"/>
        <v>0</v>
      </c>
      <c r="AB1737" s="85">
        <f t="shared" si="746"/>
        <v>0</v>
      </c>
      <c r="AC1737" s="85">
        <f t="shared" si="746"/>
        <v>0</v>
      </c>
    </row>
    <row r="1738" spans="1:29" x14ac:dyDescent="0.3">
      <c r="A1738" s="67"/>
      <c r="B1738" s="85"/>
      <c r="C1738" s="85"/>
      <c r="D1738" s="85"/>
      <c r="E1738" s="85"/>
      <c r="F1738" s="85"/>
      <c r="G1738" s="85"/>
      <c r="H1738" s="113"/>
      <c r="P1738" s="21" t="str">
        <f t="shared" si="747"/>
        <v>A</v>
      </c>
      <c r="Q1738" s="85">
        <f t="shared" si="749"/>
        <v>0</v>
      </c>
      <c r="R1738" s="85">
        <f t="shared" si="745"/>
        <v>0</v>
      </c>
      <c r="S1738" s="85">
        <f t="shared" si="745"/>
        <v>0</v>
      </c>
      <c r="T1738" s="85">
        <f t="shared" si="745"/>
        <v>0</v>
      </c>
      <c r="U1738" s="85">
        <f t="shared" si="745"/>
        <v>0</v>
      </c>
      <c r="V1738" s="85">
        <f t="shared" si="745"/>
        <v>0</v>
      </c>
      <c r="W1738" s="33"/>
      <c r="X1738" s="85">
        <f t="shared" si="748"/>
        <v>0</v>
      </c>
      <c r="Y1738" s="85">
        <f t="shared" si="746"/>
        <v>0</v>
      </c>
      <c r="Z1738" s="85">
        <f t="shared" si="746"/>
        <v>0</v>
      </c>
      <c r="AA1738" s="85">
        <f t="shared" si="746"/>
        <v>0</v>
      </c>
      <c r="AB1738" s="85">
        <f t="shared" si="746"/>
        <v>0</v>
      </c>
      <c r="AC1738" s="85">
        <f t="shared" si="746"/>
        <v>0</v>
      </c>
    </row>
    <row r="1739" spans="1:29" x14ac:dyDescent="0.3">
      <c r="A1739" s="67"/>
      <c r="B1739" s="85"/>
      <c r="C1739" s="85"/>
      <c r="D1739" s="85"/>
      <c r="E1739" s="85"/>
      <c r="F1739" s="85"/>
      <c r="G1739" s="85"/>
      <c r="H1739" s="113"/>
      <c r="P1739" s="21" t="str">
        <f t="shared" si="747"/>
        <v>A</v>
      </c>
      <c r="Q1739" s="85">
        <f t="shared" si="749"/>
        <v>0</v>
      </c>
      <c r="R1739" s="85">
        <f t="shared" si="745"/>
        <v>0</v>
      </c>
      <c r="S1739" s="85">
        <f t="shared" si="745"/>
        <v>0</v>
      </c>
      <c r="T1739" s="85">
        <f t="shared" si="745"/>
        <v>0</v>
      </c>
      <c r="U1739" s="85">
        <f t="shared" si="745"/>
        <v>0</v>
      </c>
      <c r="V1739" s="85">
        <f t="shared" si="745"/>
        <v>0</v>
      </c>
      <c r="W1739" s="33"/>
      <c r="X1739" s="85">
        <f t="shared" si="748"/>
        <v>0</v>
      </c>
      <c r="Y1739" s="85">
        <f t="shared" si="746"/>
        <v>0</v>
      </c>
      <c r="Z1739" s="85">
        <f t="shared" si="746"/>
        <v>0</v>
      </c>
      <c r="AA1739" s="85">
        <f t="shared" si="746"/>
        <v>0</v>
      </c>
      <c r="AB1739" s="85">
        <f t="shared" si="746"/>
        <v>0</v>
      </c>
      <c r="AC1739" s="85">
        <f t="shared" si="746"/>
        <v>0</v>
      </c>
    </row>
    <row r="1740" spans="1:29" x14ac:dyDescent="0.3">
      <c r="A1740" s="67"/>
      <c r="B1740" s="85"/>
      <c r="C1740" s="85"/>
      <c r="D1740" s="85"/>
      <c r="E1740" s="85"/>
      <c r="F1740" s="85"/>
      <c r="G1740" s="85"/>
      <c r="H1740" s="113"/>
      <c r="P1740" s="21" t="str">
        <f t="shared" si="747"/>
        <v>A</v>
      </c>
      <c r="Q1740" s="85">
        <f t="shared" si="749"/>
        <v>0</v>
      </c>
      <c r="R1740" s="85">
        <f t="shared" si="745"/>
        <v>0</v>
      </c>
      <c r="S1740" s="85">
        <f t="shared" si="745"/>
        <v>0</v>
      </c>
      <c r="T1740" s="85">
        <f t="shared" si="745"/>
        <v>0</v>
      </c>
      <c r="U1740" s="85">
        <f t="shared" si="745"/>
        <v>0</v>
      </c>
      <c r="V1740" s="85">
        <f t="shared" si="745"/>
        <v>0</v>
      </c>
      <c r="W1740" s="33"/>
      <c r="X1740" s="85">
        <f t="shared" si="748"/>
        <v>0</v>
      </c>
      <c r="Y1740" s="85">
        <f t="shared" si="746"/>
        <v>0</v>
      </c>
      <c r="Z1740" s="85">
        <f t="shared" si="746"/>
        <v>0</v>
      </c>
      <c r="AA1740" s="85">
        <f t="shared" si="746"/>
        <v>0</v>
      </c>
      <c r="AB1740" s="85">
        <f t="shared" si="746"/>
        <v>0</v>
      </c>
      <c r="AC1740" s="85">
        <f t="shared" si="746"/>
        <v>0</v>
      </c>
    </row>
    <row r="1741" spans="1:29" x14ac:dyDescent="0.3">
      <c r="A1741" s="67"/>
      <c r="B1741" s="85"/>
      <c r="C1741" s="85"/>
      <c r="D1741" s="85"/>
      <c r="E1741" s="85"/>
      <c r="F1741" s="85"/>
      <c r="G1741" s="85"/>
      <c r="H1741" s="113"/>
      <c r="P1741" s="21" t="str">
        <f t="shared" si="747"/>
        <v>A</v>
      </c>
      <c r="Q1741" s="85">
        <f t="shared" si="749"/>
        <v>0</v>
      </c>
      <c r="R1741" s="85">
        <f t="shared" si="745"/>
        <v>0</v>
      </c>
      <c r="S1741" s="85">
        <f t="shared" si="745"/>
        <v>0</v>
      </c>
      <c r="T1741" s="85">
        <f t="shared" si="745"/>
        <v>0</v>
      </c>
      <c r="U1741" s="85">
        <f t="shared" si="745"/>
        <v>0</v>
      </c>
      <c r="V1741" s="85">
        <f t="shared" si="745"/>
        <v>0</v>
      </c>
      <c r="W1741" s="33"/>
      <c r="X1741" s="85">
        <f t="shared" si="748"/>
        <v>0</v>
      </c>
      <c r="Y1741" s="85">
        <f t="shared" si="746"/>
        <v>0</v>
      </c>
      <c r="Z1741" s="85">
        <f t="shared" si="746"/>
        <v>0</v>
      </c>
      <c r="AA1741" s="85">
        <f t="shared" si="746"/>
        <v>0</v>
      </c>
      <c r="AB1741" s="85">
        <f t="shared" si="746"/>
        <v>0</v>
      </c>
      <c r="AC1741" s="85">
        <f t="shared" si="746"/>
        <v>0</v>
      </c>
    </row>
    <row r="1742" spans="1:29" x14ac:dyDescent="0.3">
      <c r="A1742" s="67"/>
      <c r="B1742" s="85"/>
      <c r="C1742" s="85"/>
      <c r="D1742" s="85"/>
      <c r="E1742" s="85"/>
      <c r="F1742" s="85"/>
      <c r="G1742" s="85"/>
      <c r="H1742" s="113"/>
      <c r="P1742" s="21" t="str">
        <f t="shared" si="747"/>
        <v>A</v>
      </c>
      <c r="Q1742" s="85">
        <f t="shared" si="749"/>
        <v>0</v>
      </c>
      <c r="R1742" s="85">
        <f t="shared" si="745"/>
        <v>0</v>
      </c>
      <c r="S1742" s="85">
        <f t="shared" si="745"/>
        <v>0</v>
      </c>
      <c r="T1742" s="85">
        <f t="shared" si="745"/>
        <v>0</v>
      </c>
      <c r="U1742" s="85">
        <f t="shared" si="745"/>
        <v>0</v>
      </c>
      <c r="V1742" s="85">
        <f t="shared" si="745"/>
        <v>0</v>
      </c>
      <c r="W1742" s="33"/>
      <c r="X1742" s="85">
        <f t="shared" si="748"/>
        <v>0</v>
      </c>
      <c r="Y1742" s="85">
        <f t="shared" si="746"/>
        <v>0</v>
      </c>
      <c r="Z1742" s="85">
        <f t="shared" si="746"/>
        <v>0</v>
      </c>
      <c r="AA1742" s="85">
        <f t="shared" si="746"/>
        <v>0</v>
      </c>
      <c r="AB1742" s="85">
        <f t="shared" si="746"/>
        <v>0</v>
      </c>
      <c r="AC1742" s="85">
        <f t="shared" si="746"/>
        <v>0</v>
      </c>
    </row>
    <row r="1743" spans="1:29" x14ac:dyDescent="0.3">
      <c r="A1743" s="67"/>
      <c r="B1743" s="85"/>
      <c r="C1743" s="85"/>
      <c r="D1743" s="85"/>
      <c r="E1743" s="85"/>
      <c r="F1743" s="85"/>
      <c r="G1743" s="85"/>
      <c r="H1743" s="113"/>
      <c r="P1743" s="21" t="str">
        <f t="shared" si="747"/>
        <v>A</v>
      </c>
      <c r="Q1743" s="85">
        <f t="shared" si="749"/>
        <v>0</v>
      </c>
      <c r="R1743" s="85">
        <f t="shared" si="745"/>
        <v>0</v>
      </c>
      <c r="S1743" s="85">
        <f t="shared" si="745"/>
        <v>0</v>
      </c>
      <c r="T1743" s="85">
        <f t="shared" si="745"/>
        <v>0</v>
      </c>
      <c r="U1743" s="85">
        <f t="shared" si="745"/>
        <v>0</v>
      </c>
      <c r="V1743" s="85">
        <f t="shared" si="745"/>
        <v>0</v>
      </c>
      <c r="W1743" s="33"/>
      <c r="X1743" s="85">
        <f t="shared" si="748"/>
        <v>0</v>
      </c>
      <c r="Y1743" s="85">
        <f t="shared" si="746"/>
        <v>0</v>
      </c>
      <c r="Z1743" s="85">
        <f t="shared" si="746"/>
        <v>0</v>
      </c>
      <c r="AA1743" s="85">
        <f t="shared" si="746"/>
        <v>0</v>
      </c>
      <c r="AB1743" s="85">
        <f t="shared" si="746"/>
        <v>0</v>
      </c>
      <c r="AC1743" s="85">
        <f t="shared" si="746"/>
        <v>0</v>
      </c>
    </row>
    <row r="1744" spans="1:29" x14ac:dyDescent="0.3">
      <c r="A1744" s="67"/>
      <c r="B1744" s="85"/>
      <c r="C1744" s="85"/>
      <c r="D1744" s="85"/>
      <c r="E1744" s="85"/>
      <c r="F1744" s="85"/>
      <c r="G1744" s="85"/>
      <c r="H1744" s="113"/>
      <c r="P1744" s="21" t="str">
        <f t="shared" si="747"/>
        <v>A</v>
      </c>
      <c r="Q1744" s="85">
        <f t="shared" si="749"/>
        <v>0</v>
      </c>
      <c r="R1744" s="85">
        <f t="shared" si="745"/>
        <v>0</v>
      </c>
      <c r="S1744" s="85">
        <f t="shared" si="745"/>
        <v>0</v>
      </c>
      <c r="T1744" s="85">
        <f t="shared" si="745"/>
        <v>0</v>
      </c>
      <c r="U1744" s="85">
        <f t="shared" si="745"/>
        <v>0</v>
      </c>
      <c r="V1744" s="85">
        <f t="shared" si="745"/>
        <v>0</v>
      </c>
      <c r="W1744" s="33"/>
      <c r="X1744" s="85">
        <f t="shared" si="748"/>
        <v>0</v>
      </c>
      <c r="Y1744" s="85">
        <f t="shared" si="746"/>
        <v>0</v>
      </c>
      <c r="Z1744" s="85">
        <f t="shared" si="746"/>
        <v>0</v>
      </c>
      <c r="AA1744" s="85">
        <f t="shared" si="746"/>
        <v>0</v>
      </c>
      <c r="AB1744" s="85">
        <f t="shared" si="746"/>
        <v>0</v>
      </c>
      <c r="AC1744" s="85">
        <f t="shared" si="746"/>
        <v>0</v>
      </c>
    </row>
    <row r="1745" spans="1:29" x14ac:dyDescent="0.3">
      <c r="A1745" s="68"/>
      <c r="B1745" s="86"/>
      <c r="C1745" s="86"/>
      <c r="D1745" s="86"/>
      <c r="E1745" s="86"/>
      <c r="F1745" s="86"/>
      <c r="G1745" s="86"/>
      <c r="H1745" s="89"/>
      <c r="I1745" s="105">
        <f>X1745</f>
        <v>0</v>
      </c>
      <c r="J1745" s="105">
        <f>Y1745</f>
        <v>0</v>
      </c>
      <c r="K1745" s="105">
        <f>Z1745</f>
        <v>0</v>
      </c>
      <c r="L1745" s="105">
        <f>AA1745</f>
        <v>0</v>
      </c>
      <c r="M1745" s="105">
        <f t="shared" ref="M1745:N1745" si="750">AB1745</f>
        <v>0</v>
      </c>
      <c r="N1745" s="105">
        <f t="shared" si="750"/>
        <v>0</v>
      </c>
      <c r="P1745" s="21"/>
      <c r="Q1745" s="33"/>
      <c r="R1745" s="33"/>
      <c r="S1745" s="33"/>
      <c r="T1745" s="33"/>
      <c r="U1745" s="33"/>
      <c r="V1745" s="33"/>
      <c r="W1745" s="33"/>
      <c r="X1745" s="106">
        <f>SUM(X1729:X1744)</f>
        <v>0</v>
      </c>
      <c r="Y1745" s="106">
        <f t="shared" ref="Y1745:AC1745" si="751">SUM(Y1729:Y1744)</f>
        <v>0</v>
      </c>
      <c r="Z1745" s="106">
        <f t="shared" si="751"/>
        <v>0</v>
      </c>
      <c r="AA1745" s="106">
        <f t="shared" si="751"/>
        <v>0</v>
      </c>
      <c r="AB1745" s="106">
        <f t="shared" si="751"/>
        <v>0</v>
      </c>
      <c r="AC1745" s="106">
        <f t="shared" si="751"/>
        <v>0</v>
      </c>
    </row>
    <row r="1746" spans="1:29" x14ac:dyDescent="0.3">
      <c r="A1746" s="82"/>
      <c r="B1746" s="89"/>
      <c r="C1746" s="89"/>
      <c r="D1746" s="89"/>
      <c r="E1746" s="89"/>
      <c r="F1746" s="89"/>
      <c r="G1746" s="89"/>
      <c r="H1746" s="89"/>
      <c r="P1746" s="21"/>
      <c r="Q1746" s="33"/>
      <c r="R1746" s="33"/>
      <c r="S1746" s="33"/>
      <c r="T1746" s="33"/>
      <c r="U1746" s="33"/>
      <c r="V1746" s="33"/>
      <c r="W1746" s="33"/>
      <c r="X1746" s="33"/>
      <c r="Y1746" s="33"/>
      <c r="Z1746" s="33"/>
      <c r="AA1746" s="33"/>
      <c r="AB1746" s="33"/>
      <c r="AC1746" s="33"/>
    </row>
    <row r="1747" spans="1:29" x14ac:dyDescent="0.3">
      <c r="A1747" s="92"/>
      <c r="B1747" s="92"/>
      <c r="C1747" s="92"/>
      <c r="D1747" s="92"/>
      <c r="E1747" s="92"/>
      <c r="F1747" s="92"/>
      <c r="G1747" s="92"/>
      <c r="H1747" s="92"/>
      <c r="P1747" s="21"/>
      <c r="Q1747" s="33"/>
      <c r="R1747" s="33"/>
      <c r="S1747" s="33"/>
      <c r="T1747" s="33"/>
      <c r="U1747" s="33"/>
      <c r="V1747" s="33"/>
      <c r="W1747" s="33"/>
      <c r="X1747" s="33"/>
      <c r="Y1747" s="33"/>
      <c r="Z1747" s="33"/>
      <c r="AA1747" s="33"/>
      <c r="AB1747" s="33"/>
      <c r="AC1747" s="33"/>
    </row>
    <row r="1748" spans="1:29" x14ac:dyDescent="0.3">
      <c r="A1748" s="68"/>
      <c r="B1748" s="68"/>
      <c r="C1748" s="68"/>
      <c r="D1748" s="68"/>
      <c r="E1748" s="68"/>
      <c r="F1748" s="68"/>
      <c r="G1748" s="68"/>
      <c r="H1748" s="82"/>
      <c r="P1748" s="21"/>
      <c r="Q1748" s="33"/>
      <c r="R1748" s="33"/>
      <c r="S1748" s="33"/>
      <c r="T1748" s="33"/>
      <c r="U1748" s="33"/>
      <c r="V1748" s="33"/>
      <c r="W1748" s="33"/>
      <c r="X1748" s="106">
        <f t="shared" ref="X1748:AC1748" si="752">SUM(X1749:X1764)</f>
        <v>0</v>
      </c>
      <c r="Y1748" s="106">
        <f t="shared" si="752"/>
        <v>0</v>
      </c>
      <c r="Z1748" s="106">
        <f t="shared" si="752"/>
        <v>0</v>
      </c>
      <c r="AA1748" s="106">
        <f t="shared" si="752"/>
        <v>0</v>
      </c>
      <c r="AB1748" s="106">
        <f t="shared" si="752"/>
        <v>0</v>
      </c>
      <c r="AC1748" s="106">
        <f t="shared" si="752"/>
        <v>0</v>
      </c>
    </row>
    <row r="1749" spans="1:29" x14ac:dyDescent="0.3">
      <c r="A1749" s="67"/>
      <c r="B1749" s="85"/>
      <c r="C1749" s="85"/>
      <c r="D1749" s="85"/>
      <c r="E1749" s="85"/>
      <c r="F1749" s="85"/>
      <c r="G1749" s="85"/>
      <c r="H1749" s="113"/>
      <c r="I1749" s="105">
        <f>X1748</f>
        <v>0</v>
      </c>
      <c r="J1749" s="105">
        <f>Y1748</f>
        <v>0</v>
      </c>
      <c r="K1749" s="105">
        <f t="shared" ref="K1749:N1749" si="753">Z1748</f>
        <v>0</v>
      </c>
      <c r="L1749" s="105">
        <f t="shared" si="753"/>
        <v>0</v>
      </c>
      <c r="M1749" s="105">
        <f t="shared" si="753"/>
        <v>0</v>
      </c>
      <c r="N1749" s="105">
        <f t="shared" si="753"/>
        <v>0</v>
      </c>
      <c r="P1749" s="21" t="str">
        <f>IF(A1749&lt;=$B$1726,"A","B")</f>
        <v>A</v>
      </c>
      <c r="Q1749" s="85">
        <f t="shared" ref="Q1749:V1764" si="754">IF($P1749="B",B1749,0)</f>
        <v>0</v>
      </c>
      <c r="R1749" s="85">
        <f t="shared" si="754"/>
        <v>0</v>
      </c>
      <c r="S1749" s="85">
        <f t="shared" si="754"/>
        <v>0</v>
      </c>
      <c r="T1749" s="85">
        <f t="shared" si="754"/>
        <v>0</v>
      </c>
      <c r="U1749" s="85">
        <f t="shared" si="754"/>
        <v>0</v>
      </c>
      <c r="V1749" s="85">
        <f t="shared" si="754"/>
        <v>0</v>
      </c>
      <c r="W1749" s="33"/>
      <c r="X1749" s="85">
        <f>IF($P1749="A",B1749,0)</f>
        <v>0</v>
      </c>
      <c r="Y1749" s="85">
        <f t="shared" ref="Y1749:AC1764" si="755">IF($P1749="A",C1749,0)</f>
        <v>0</v>
      </c>
      <c r="Z1749" s="85">
        <f t="shared" si="755"/>
        <v>0</v>
      </c>
      <c r="AA1749" s="85">
        <f t="shared" si="755"/>
        <v>0</v>
      </c>
      <c r="AB1749" s="85">
        <f t="shared" si="755"/>
        <v>0</v>
      </c>
      <c r="AC1749" s="85">
        <f t="shared" si="755"/>
        <v>0</v>
      </c>
    </row>
    <row r="1750" spans="1:29" x14ac:dyDescent="0.3">
      <c r="A1750" s="67"/>
      <c r="B1750" s="85"/>
      <c r="C1750" s="85"/>
      <c r="D1750" s="85"/>
      <c r="E1750" s="85"/>
      <c r="F1750" s="85"/>
      <c r="G1750" s="85"/>
      <c r="H1750" s="113"/>
      <c r="P1750" s="21" t="str">
        <f t="shared" ref="P1750:P1764" si="756">IF(A1750&lt;=$B$1726,"A","B")</f>
        <v>A</v>
      </c>
      <c r="Q1750" s="85">
        <f t="shared" si="754"/>
        <v>0</v>
      </c>
      <c r="R1750" s="85">
        <f t="shared" si="754"/>
        <v>0</v>
      </c>
      <c r="S1750" s="85">
        <f t="shared" si="754"/>
        <v>0</v>
      </c>
      <c r="T1750" s="85">
        <f t="shared" si="754"/>
        <v>0</v>
      </c>
      <c r="U1750" s="85">
        <f t="shared" si="754"/>
        <v>0</v>
      </c>
      <c r="V1750" s="85">
        <f t="shared" si="754"/>
        <v>0</v>
      </c>
      <c r="W1750" s="33"/>
      <c r="X1750" s="85">
        <f t="shared" ref="X1750:X1764" si="757">IF($P1750="A",B1750,0)</f>
        <v>0</v>
      </c>
      <c r="Y1750" s="85">
        <f t="shared" si="755"/>
        <v>0</v>
      </c>
      <c r="Z1750" s="85">
        <f t="shared" si="755"/>
        <v>0</v>
      </c>
      <c r="AA1750" s="85">
        <f t="shared" si="755"/>
        <v>0</v>
      </c>
      <c r="AB1750" s="85">
        <f t="shared" si="755"/>
        <v>0</v>
      </c>
      <c r="AC1750" s="85">
        <f t="shared" si="755"/>
        <v>0</v>
      </c>
    </row>
    <row r="1751" spans="1:29" x14ac:dyDescent="0.3">
      <c r="A1751" s="67"/>
      <c r="B1751" s="85"/>
      <c r="C1751" s="85"/>
      <c r="D1751" s="85"/>
      <c r="E1751" s="85"/>
      <c r="F1751" s="85"/>
      <c r="G1751" s="85"/>
      <c r="H1751" s="113"/>
      <c r="P1751" s="21" t="str">
        <f t="shared" si="756"/>
        <v>A</v>
      </c>
      <c r="Q1751" s="85">
        <f t="shared" si="754"/>
        <v>0</v>
      </c>
      <c r="R1751" s="85">
        <f t="shared" si="754"/>
        <v>0</v>
      </c>
      <c r="S1751" s="85">
        <f t="shared" si="754"/>
        <v>0</v>
      </c>
      <c r="T1751" s="85">
        <f t="shared" si="754"/>
        <v>0</v>
      </c>
      <c r="U1751" s="85">
        <f t="shared" si="754"/>
        <v>0</v>
      </c>
      <c r="V1751" s="85">
        <f t="shared" si="754"/>
        <v>0</v>
      </c>
      <c r="W1751" s="33"/>
      <c r="X1751" s="85">
        <f t="shared" si="757"/>
        <v>0</v>
      </c>
      <c r="Y1751" s="85">
        <f t="shared" si="755"/>
        <v>0</v>
      </c>
      <c r="Z1751" s="85">
        <f t="shared" si="755"/>
        <v>0</v>
      </c>
      <c r="AA1751" s="85">
        <f t="shared" si="755"/>
        <v>0</v>
      </c>
      <c r="AB1751" s="85">
        <f t="shared" si="755"/>
        <v>0</v>
      </c>
      <c r="AC1751" s="85">
        <f t="shared" si="755"/>
        <v>0</v>
      </c>
    </row>
    <row r="1752" spans="1:29" x14ac:dyDescent="0.3">
      <c r="A1752" s="67"/>
      <c r="B1752" s="85"/>
      <c r="C1752" s="85"/>
      <c r="D1752" s="85"/>
      <c r="E1752" s="85"/>
      <c r="F1752" s="85"/>
      <c r="G1752" s="85"/>
      <c r="H1752" s="113"/>
      <c r="P1752" s="21" t="str">
        <f t="shared" si="756"/>
        <v>A</v>
      </c>
      <c r="Q1752" s="85">
        <f t="shared" si="754"/>
        <v>0</v>
      </c>
      <c r="R1752" s="85">
        <f t="shared" si="754"/>
        <v>0</v>
      </c>
      <c r="S1752" s="85">
        <f t="shared" si="754"/>
        <v>0</v>
      </c>
      <c r="T1752" s="85">
        <f t="shared" si="754"/>
        <v>0</v>
      </c>
      <c r="U1752" s="85">
        <f t="shared" si="754"/>
        <v>0</v>
      </c>
      <c r="V1752" s="85">
        <f t="shared" si="754"/>
        <v>0</v>
      </c>
      <c r="W1752" s="33"/>
      <c r="X1752" s="85">
        <f t="shared" si="757"/>
        <v>0</v>
      </c>
      <c r="Y1752" s="85">
        <f t="shared" si="755"/>
        <v>0</v>
      </c>
      <c r="Z1752" s="85">
        <f t="shared" si="755"/>
        <v>0</v>
      </c>
      <c r="AA1752" s="85">
        <f t="shared" si="755"/>
        <v>0</v>
      </c>
      <c r="AB1752" s="85">
        <f t="shared" si="755"/>
        <v>0</v>
      </c>
      <c r="AC1752" s="85">
        <f t="shared" si="755"/>
        <v>0</v>
      </c>
    </row>
    <row r="1753" spans="1:29" x14ac:dyDescent="0.3">
      <c r="A1753" s="67"/>
      <c r="B1753" s="85"/>
      <c r="C1753" s="85"/>
      <c r="D1753" s="85"/>
      <c r="E1753" s="85"/>
      <c r="F1753" s="85"/>
      <c r="G1753" s="85"/>
      <c r="H1753" s="113"/>
      <c r="P1753" s="21" t="str">
        <f t="shared" si="756"/>
        <v>A</v>
      </c>
      <c r="Q1753" s="85">
        <f t="shared" si="754"/>
        <v>0</v>
      </c>
      <c r="R1753" s="85">
        <f t="shared" si="754"/>
        <v>0</v>
      </c>
      <c r="S1753" s="85">
        <f t="shared" si="754"/>
        <v>0</v>
      </c>
      <c r="T1753" s="85">
        <f t="shared" si="754"/>
        <v>0</v>
      </c>
      <c r="U1753" s="85">
        <f t="shared" si="754"/>
        <v>0</v>
      </c>
      <c r="V1753" s="85">
        <f t="shared" si="754"/>
        <v>0</v>
      </c>
      <c r="W1753" s="33"/>
      <c r="X1753" s="85">
        <f t="shared" si="757"/>
        <v>0</v>
      </c>
      <c r="Y1753" s="85">
        <f t="shared" si="755"/>
        <v>0</v>
      </c>
      <c r="Z1753" s="85">
        <f t="shared" si="755"/>
        <v>0</v>
      </c>
      <c r="AA1753" s="85">
        <f t="shared" si="755"/>
        <v>0</v>
      </c>
      <c r="AB1753" s="85">
        <f t="shared" si="755"/>
        <v>0</v>
      </c>
      <c r="AC1753" s="85">
        <f t="shared" si="755"/>
        <v>0</v>
      </c>
    </row>
    <row r="1754" spans="1:29" x14ac:dyDescent="0.3">
      <c r="A1754" s="67"/>
      <c r="B1754" s="85"/>
      <c r="C1754" s="85"/>
      <c r="D1754" s="85"/>
      <c r="E1754" s="85"/>
      <c r="F1754" s="85"/>
      <c r="G1754" s="85"/>
      <c r="H1754" s="113"/>
      <c r="P1754" s="21" t="str">
        <f t="shared" si="756"/>
        <v>A</v>
      </c>
      <c r="Q1754" s="85">
        <f>IF($P1754="B",B1754,0)</f>
        <v>0</v>
      </c>
      <c r="R1754" s="85">
        <f t="shared" si="754"/>
        <v>0</v>
      </c>
      <c r="S1754" s="85">
        <f t="shared" si="754"/>
        <v>0</v>
      </c>
      <c r="T1754" s="85">
        <f t="shared" si="754"/>
        <v>0</v>
      </c>
      <c r="U1754" s="85">
        <f t="shared" si="754"/>
        <v>0</v>
      </c>
      <c r="V1754" s="85">
        <f t="shared" si="754"/>
        <v>0</v>
      </c>
      <c r="W1754" s="33"/>
      <c r="X1754" s="85">
        <f t="shared" si="757"/>
        <v>0</v>
      </c>
      <c r="Y1754" s="85">
        <f t="shared" si="755"/>
        <v>0</v>
      </c>
      <c r="Z1754" s="85">
        <f t="shared" si="755"/>
        <v>0</v>
      </c>
      <c r="AA1754" s="85">
        <f t="shared" si="755"/>
        <v>0</v>
      </c>
      <c r="AB1754" s="85">
        <f t="shared" si="755"/>
        <v>0</v>
      </c>
      <c r="AC1754" s="85">
        <f t="shared" si="755"/>
        <v>0</v>
      </c>
    </row>
    <row r="1755" spans="1:29" x14ac:dyDescent="0.3">
      <c r="A1755" s="67"/>
      <c r="B1755" s="85"/>
      <c r="C1755" s="85"/>
      <c r="D1755" s="85"/>
      <c r="E1755" s="85"/>
      <c r="F1755" s="85"/>
      <c r="G1755" s="85"/>
      <c r="H1755" s="113"/>
      <c r="P1755" s="21" t="str">
        <f t="shared" si="756"/>
        <v>A</v>
      </c>
      <c r="Q1755" s="85">
        <f t="shared" ref="Q1755:Q1764" si="758">IF($P1755="B",B1755,0)</f>
        <v>0</v>
      </c>
      <c r="R1755" s="85">
        <f t="shared" si="754"/>
        <v>0</v>
      </c>
      <c r="S1755" s="85">
        <f t="shared" si="754"/>
        <v>0</v>
      </c>
      <c r="T1755" s="85">
        <f t="shared" si="754"/>
        <v>0</v>
      </c>
      <c r="U1755" s="85">
        <f t="shared" si="754"/>
        <v>0</v>
      </c>
      <c r="V1755" s="85">
        <f t="shared" si="754"/>
        <v>0</v>
      </c>
      <c r="W1755" s="33"/>
      <c r="X1755" s="85">
        <f t="shared" si="757"/>
        <v>0</v>
      </c>
      <c r="Y1755" s="85">
        <f t="shared" si="755"/>
        <v>0</v>
      </c>
      <c r="Z1755" s="85">
        <f t="shared" si="755"/>
        <v>0</v>
      </c>
      <c r="AA1755" s="85">
        <f t="shared" si="755"/>
        <v>0</v>
      </c>
      <c r="AB1755" s="85">
        <f t="shared" si="755"/>
        <v>0</v>
      </c>
      <c r="AC1755" s="85">
        <f t="shared" si="755"/>
        <v>0</v>
      </c>
    </row>
    <row r="1756" spans="1:29" x14ac:dyDescent="0.3">
      <c r="A1756" s="67"/>
      <c r="B1756" s="85"/>
      <c r="C1756" s="85"/>
      <c r="D1756" s="85"/>
      <c r="E1756" s="85"/>
      <c r="F1756" s="85"/>
      <c r="G1756" s="85"/>
      <c r="H1756" s="113"/>
      <c r="P1756" s="21" t="str">
        <f t="shared" si="756"/>
        <v>A</v>
      </c>
      <c r="Q1756" s="85">
        <f t="shared" si="758"/>
        <v>0</v>
      </c>
      <c r="R1756" s="85">
        <f t="shared" si="754"/>
        <v>0</v>
      </c>
      <c r="S1756" s="85">
        <f t="shared" si="754"/>
        <v>0</v>
      </c>
      <c r="T1756" s="85">
        <f t="shared" si="754"/>
        <v>0</v>
      </c>
      <c r="U1756" s="85">
        <f t="shared" si="754"/>
        <v>0</v>
      </c>
      <c r="V1756" s="85">
        <f t="shared" si="754"/>
        <v>0</v>
      </c>
      <c r="W1756" s="33"/>
      <c r="X1756" s="85">
        <f t="shared" si="757"/>
        <v>0</v>
      </c>
      <c r="Y1756" s="85">
        <f t="shared" si="755"/>
        <v>0</v>
      </c>
      <c r="Z1756" s="85">
        <f t="shared" si="755"/>
        <v>0</v>
      </c>
      <c r="AA1756" s="85">
        <f t="shared" si="755"/>
        <v>0</v>
      </c>
      <c r="AB1756" s="85">
        <f t="shared" si="755"/>
        <v>0</v>
      </c>
      <c r="AC1756" s="85">
        <f t="shared" si="755"/>
        <v>0</v>
      </c>
    </row>
    <row r="1757" spans="1:29" x14ac:dyDescent="0.3">
      <c r="A1757" s="67"/>
      <c r="B1757" s="85"/>
      <c r="C1757" s="85"/>
      <c r="D1757" s="85"/>
      <c r="E1757" s="85"/>
      <c r="F1757" s="85"/>
      <c r="G1757" s="85"/>
      <c r="H1757" s="113"/>
      <c r="P1757" s="21" t="str">
        <f t="shared" si="756"/>
        <v>A</v>
      </c>
      <c r="Q1757" s="85">
        <f t="shared" si="758"/>
        <v>0</v>
      </c>
      <c r="R1757" s="85">
        <f t="shared" si="754"/>
        <v>0</v>
      </c>
      <c r="S1757" s="85">
        <f t="shared" si="754"/>
        <v>0</v>
      </c>
      <c r="T1757" s="85">
        <f t="shared" si="754"/>
        <v>0</v>
      </c>
      <c r="U1757" s="85">
        <f t="shared" si="754"/>
        <v>0</v>
      </c>
      <c r="V1757" s="85">
        <f t="shared" si="754"/>
        <v>0</v>
      </c>
      <c r="W1757" s="33"/>
      <c r="X1757" s="85">
        <f t="shared" si="757"/>
        <v>0</v>
      </c>
      <c r="Y1757" s="85">
        <f t="shared" si="755"/>
        <v>0</v>
      </c>
      <c r="Z1757" s="85">
        <f t="shared" si="755"/>
        <v>0</v>
      </c>
      <c r="AA1757" s="85">
        <f t="shared" si="755"/>
        <v>0</v>
      </c>
      <c r="AB1757" s="85">
        <f t="shared" si="755"/>
        <v>0</v>
      </c>
      <c r="AC1757" s="85">
        <f t="shared" si="755"/>
        <v>0</v>
      </c>
    </row>
    <row r="1758" spans="1:29" x14ac:dyDescent="0.3">
      <c r="A1758" s="67"/>
      <c r="B1758" s="85"/>
      <c r="C1758" s="85"/>
      <c r="D1758" s="85"/>
      <c r="E1758" s="85"/>
      <c r="F1758" s="85"/>
      <c r="G1758" s="85"/>
      <c r="H1758" s="113"/>
      <c r="P1758" s="21" t="str">
        <f t="shared" si="756"/>
        <v>A</v>
      </c>
      <c r="Q1758" s="85">
        <f t="shared" si="758"/>
        <v>0</v>
      </c>
      <c r="R1758" s="85">
        <f t="shared" si="754"/>
        <v>0</v>
      </c>
      <c r="S1758" s="85">
        <f t="shared" si="754"/>
        <v>0</v>
      </c>
      <c r="T1758" s="85">
        <f t="shared" si="754"/>
        <v>0</v>
      </c>
      <c r="U1758" s="85">
        <f t="shared" si="754"/>
        <v>0</v>
      </c>
      <c r="V1758" s="85">
        <f t="shared" si="754"/>
        <v>0</v>
      </c>
      <c r="W1758" s="33"/>
      <c r="X1758" s="85">
        <f t="shared" si="757"/>
        <v>0</v>
      </c>
      <c r="Y1758" s="85">
        <f t="shared" si="755"/>
        <v>0</v>
      </c>
      <c r="Z1758" s="85">
        <f t="shared" si="755"/>
        <v>0</v>
      </c>
      <c r="AA1758" s="85">
        <f t="shared" si="755"/>
        <v>0</v>
      </c>
      <c r="AB1758" s="85">
        <f t="shared" si="755"/>
        <v>0</v>
      </c>
      <c r="AC1758" s="85">
        <f t="shared" si="755"/>
        <v>0</v>
      </c>
    </row>
    <row r="1759" spans="1:29" x14ac:dyDescent="0.3">
      <c r="A1759" s="67"/>
      <c r="B1759" s="85"/>
      <c r="C1759" s="85"/>
      <c r="D1759" s="85"/>
      <c r="E1759" s="85"/>
      <c r="F1759" s="85"/>
      <c r="G1759" s="85"/>
      <c r="H1759" s="113"/>
      <c r="P1759" s="21" t="str">
        <f t="shared" si="756"/>
        <v>A</v>
      </c>
      <c r="Q1759" s="85">
        <f t="shared" si="758"/>
        <v>0</v>
      </c>
      <c r="R1759" s="85">
        <f t="shared" si="754"/>
        <v>0</v>
      </c>
      <c r="S1759" s="85">
        <f t="shared" si="754"/>
        <v>0</v>
      </c>
      <c r="T1759" s="85">
        <f t="shared" si="754"/>
        <v>0</v>
      </c>
      <c r="U1759" s="85">
        <f t="shared" si="754"/>
        <v>0</v>
      </c>
      <c r="V1759" s="85">
        <f t="shared" si="754"/>
        <v>0</v>
      </c>
      <c r="W1759" s="33"/>
      <c r="X1759" s="85">
        <f t="shared" si="757"/>
        <v>0</v>
      </c>
      <c r="Y1759" s="85">
        <f t="shared" si="755"/>
        <v>0</v>
      </c>
      <c r="Z1759" s="85">
        <f t="shared" si="755"/>
        <v>0</v>
      </c>
      <c r="AA1759" s="85">
        <f t="shared" si="755"/>
        <v>0</v>
      </c>
      <c r="AB1759" s="85">
        <f t="shared" si="755"/>
        <v>0</v>
      </c>
      <c r="AC1759" s="85">
        <f t="shared" si="755"/>
        <v>0</v>
      </c>
    </row>
    <row r="1760" spans="1:29" x14ac:dyDescent="0.3">
      <c r="A1760" s="67"/>
      <c r="B1760" s="85"/>
      <c r="C1760" s="85"/>
      <c r="D1760" s="85"/>
      <c r="E1760" s="85"/>
      <c r="F1760" s="85"/>
      <c r="G1760" s="85"/>
      <c r="H1760" s="113"/>
      <c r="P1760" s="21" t="str">
        <f t="shared" si="756"/>
        <v>A</v>
      </c>
      <c r="Q1760" s="85">
        <f t="shared" si="758"/>
        <v>0</v>
      </c>
      <c r="R1760" s="85">
        <f t="shared" si="754"/>
        <v>0</v>
      </c>
      <c r="S1760" s="85">
        <f t="shared" si="754"/>
        <v>0</v>
      </c>
      <c r="T1760" s="85">
        <f t="shared" si="754"/>
        <v>0</v>
      </c>
      <c r="U1760" s="85">
        <f t="shared" si="754"/>
        <v>0</v>
      </c>
      <c r="V1760" s="85">
        <f t="shared" si="754"/>
        <v>0</v>
      </c>
      <c r="W1760" s="33"/>
      <c r="X1760" s="85">
        <f t="shared" si="757"/>
        <v>0</v>
      </c>
      <c r="Y1760" s="85">
        <f t="shared" si="755"/>
        <v>0</v>
      </c>
      <c r="Z1760" s="85">
        <f t="shared" si="755"/>
        <v>0</v>
      </c>
      <c r="AA1760" s="85">
        <f t="shared" si="755"/>
        <v>0</v>
      </c>
      <c r="AB1760" s="85">
        <f t="shared" si="755"/>
        <v>0</v>
      </c>
      <c r="AC1760" s="85">
        <f t="shared" si="755"/>
        <v>0</v>
      </c>
    </row>
    <row r="1761" spans="1:29" x14ac:dyDescent="0.3">
      <c r="A1761" s="67"/>
      <c r="B1761" s="85"/>
      <c r="C1761" s="85"/>
      <c r="D1761" s="85"/>
      <c r="E1761" s="85"/>
      <c r="F1761" s="85"/>
      <c r="G1761" s="85"/>
      <c r="H1761" s="113"/>
      <c r="P1761" s="21" t="str">
        <f t="shared" si="756"/>
        <v>A</v>
      </c>
      <c r="Q1761" s="85">
        <f t="shared" si="758"/>
        <v>0</v>
      </c>
      <c r="R1761" s="85">
        <f t="shared" si="754"/>
        <v>0</v>
      </c>
      <c r="S1761" s="85">
        <f t="shared" si="754"/>
        <v>0</v>
      </c>
      <c r="T1761" s="85">
        <f t="shared" si="754"/>
        <v>0</v>
      </c>
      <c r="U1761" s="85">
        <f t="shared" si="754"/>
        <v>0</v>
      </c>
      <c r="V1761" s="85">
        <f t="shared" si="754"/>
        <v>0</v>
      </c>
      <c r="W1761" s="33"/>
      <c r="X1761" s="85">
        <f t="shared" si="757"/>
        <v>0</v>
      </c>
      <c r="Y1761" s="85">
        <f t="shared" si="755"/>
        <v>0</v>
      </c>
      <c r="Z1761" s="85">
        <f t="shared" si="755"/>
        <v>0</v>
      </c>
      <c r="AA1761" s="85">
        <f t="shared" si="755"/>
        <v>0</v>
      </c>
      <c r="AB1761" s="85">
        <f t="shared" si="755"/>
        <v>0</v>
      </c>
      <c r="AC1761" s="85">
        <f t="shared" si="755"/>
        <v>0</v>
      </c>
    </row>
    <row r="1762" spans="1:29" x14ac:dyDescent="0.3">
      <c r="A1762" s="67"/>
      <c r="B1762" s="85"/>
      <c r="C1762" s="85"/>
      <c r="D1762" s="85"/>
      <c r="E1762" s="85"/>
      <c r="F1762" s="85"/>
      <c r="G1762" s="85"/>
      <c r="H1762" s="113"/>
      <c r="P1762" s="21" t="str">
        <f t="shared" si="756"/>
        <v>A</v>
      </c>
      <c r="Q1762" s="85">
        <f t="shared" si="758"/>
        <v>0</v>
      </c>
      <c r="R1762" s="85">
        <f t="shared" si="754"/>
        <v>0</v>
      </c>
      <c r="S1762" s="85">
        <f t="shared" si="754"/>
        <v>0</v>
      </c>
      <c r="T1762" s="85">
        <f t="shared" si="754"/>
        <v>0</v>
      </c>
      <c r="U1762" s="85">
        <f t="shared" si="754"/>
        <v>0</v>
      </c>
      <c r="V1762" s="85">
        <f t="shared" si="754"/>
        <v>0</v>
      </c>
      <c r="W1762" s="33"/>
      <c r="X1762" s="85">
        <f t="shared" si="757"/>
        <v>0</v>
      </c>
      <c r="Y1762" s="85">
        <f t="shared" si="755"/>
        <v>0</v>
      </c>
      <c r="Z1762" s="85">
        <f t="shared" si="755"/>
        <v>0</v>
      </c>
      <c r="AA1762" s="85">
        <f t="shared" si="755"/>
        <v>0</v>
      </c>
      <c r="AB1762" s="85">
        <f t="shared" si="755"/>
        <v>0</v>
      </c>
      <c r="AC1762" s="85">
        <f t="shared" si="755"/>
        <v>0</v>
      </c>
    </row>
    <row r="1763" spans="1:29" x14ac:dyDescent="0.3">
      <c r="A1763" s="67"/>
      <c r="B1763" s="85"/>
      <c r="C1763" s="85"/>
      <c r="D1763" s="85"/>
      <c r="E1763" s="85"/>
      <c r="F1763" s="85"/>
      <c r="G1763" s="85"/>
      <c r="H1763" s="113"/>
      <c r="P1763" s="21" t="str">
        <f t="shared" si="756"/>
        <v>A</v>
      </c>
      <c r="Q1763" s="85">
        <f t="shared" si="758"/>
        <v>0</v>
      </c>
      <c r="R1763" s="85">
        <f t="shared" si="754"/>
        <v>0</v>
      </c>
      <c r="S1763" s="85">
        <f t="shared" si="754"/>
        <v>0</v>
      </c>
      <c r="T1763" s="85">
        <f t="shared" si="754"/>
        <v>0</v>
      </c>
      <c r="U1763" s="85">
        <f t="shared" si="754"/>
        <v>0</v>
      </c>
      <c r="V1763" s="85">
        <f t="shared" si="754"/>
        <v>0</v>
      </c>
      <c r="W1763" s="33"/>
      <c r="X1763" s="85">
        <f t="shared" si="757"/>
        <v>0</v>
      </c>
      <c r="Y1763" s="85">
        <f t="shared" si="755"/>
        <v>0</v>
      </c>
      <c r="Z1763" s="85">
        <f t="shared" si="755"/>
        <v>0</v>
      </c>
      <c r="AA1763" s="85">
        <f t="shared" si="755"/>
        <v>0</v>
      </c>
      <c r="AB1763" s="85">
        <f t="shared" si="755"/>
        <v>0</v>
      </c>
      <c r="AC1763" s="85">
        <f t="shared" si="755"/>
        <v>0</v>
      </c>
    </row>
    <row r="1764" spans="1:29" x14ac:dyDescent="0.3">
      <c r="A1764" s="67"/>
      <c r="B1764" s="85"/>
      <c r="C1764" s="85"/>
      <c r="D1764" s="85"/>
      <c r="E1764" s="85"/>
      <c r="F1764" s="85"/>
      <c r="G1764" s="85"/>
      <c r="H1764" s="113"/>
      <c r="P1764" s="21" t="str">
        <f t="shared" si="756"/>
        <v>A</v>
      </c>
      <c r="Q1764" s="85">
        <f t="shared" si="758"/>
        <v>0</v>
      </c>
      <c r="R1764" s="85">
        <f t="shared" si="754"/>
        <v>0</v>
      </c>
      <c r="S1764" s="85">
        <f t="shared" si="754"/>
        <v>0</v>
      </c>
      <c r="T1764" s="85">
        <f t="shared" si="754"/>
        <v>0</v>
      </c>
      <c r="U1764" s="85">
        <f t="shared" si="754"/>
        <v>0</v>
      </c>
      <c r="V1764" s="85">
        <f t="shared" si="754"/>
        <v>0</v>
      </c>
      <c r="W1764" s="33"/>
      <c r="X1764" s="85">
        <f t="shared" si="757"/>
        <v>0</v>
      </c>
      <c r="Y1764" s="85">
        <f t="shared" si="755"/>
        <v>0</v>
      </c>
      <c r="Z1764" s="85">
        <f t="shared" si="755"/>
        <v>0</v>
      </c>
      <c r="AA1764" s="85">
        <f t="shared" si="755"/>
        <v>0</v>
      </c>
      <c r="AB1764" s="85">
        <f t="shared" si="755"/>
        <v>0</v>
      </c>
      <c r="AC1764" s="85">
        <f t="shared" si="755"/>
        <v>0</v>
      </c>
    </row>
    <row r="1765" spans="1:29" x14ac:dyDescent="0.3">
      <c r="A1765" s="68"/>
      <c r="B1765" s="87"/>
      <c r="C1765" s="87"/>
      <c r="D1765" s="87"/>
      <c r="E1765" s="87"/>
      <c r="F1765" s="87"/>
      <c r="G1765" s="87"/>
      <c r="H1765" s="114"/>
      <c r="I1765" s="105">
        <f>Q1765</f>
        <v>0</v>
      </c>
      <c r="J1765" s="105">
        <f>R1765</f>
        <v>0</v>
      </c>
      <c r="K1765" s="105">
        <f t="shared" ref="K1765:N1765" si="759">S1765</f>
        <v>0</v>
      </c>
      <c r="L1765" s="105">
        <f t="shared" si="759"/>
        <v>0</v>
      </c>
      <c r="M1765" s="105">
        <f t="shared" si="759"/>
        <v>0</v>
      </c>
      <c r="N1765" s="105">
        <f t="shared" si="759"/>
        <v>0</v>
      </c>
      <c r="P1765" s="21"/>
      <c r="Q1765" s="106">
        <f t="shared" ref="Q1765:V1765" si="760">+SUM(Q1749:Q1764)</f>
        <v>0</v>
      </c>
      <c r="R1765" s="106">
        <f t="shared" si="760"/>
        <v>0</v>
      </c>
      <c r="S1765" s="106">
        <f t="shared" si="760"/>
        <v>0</v>
      </c>
      <c r="T1765" s="106">
        <f t="shared" si="760"/>
        <v>0</v>
      </c>
      <c r="U1765" s="106">
        <f t="shared" si="760"/>
        <v>0</v>
      </c>
      <c r="V1765" s="106">
        <f t="shared" si="760"/>
        <v>0</v>
      </c>
      <c r="W1765" s="33"/>
      <c r="X1765" s="33"/>
      <c r="Y1765" s="33"/>
      <c r="Z1765" s="33"/>
      <c r="AA1765" s="33"/>
      <c r="AB1765" s="33"/>
      <c r="AC1765" s="33"/>
    </row>
    <row r="1767" spans="1:29" x14ac:dyDescent="0.3">
      <c r="A1767" s="69"/>
      <c r="B1767" s="69"/>
      <c r="C1767" s="69"/>
      <c r="D1767" s="97"/>
      <c r="E1767" s="97"/>
      <c r="F1767" s="69"/>
      <c r="G1767" s="69"/>
      <c r="H1767" s="82"/>
    </row>
    <row r="1768" spans="1:29" x14ac:dyDescent="0.3">
      <c r="A1768" s="94"/>
      <c r="B1768" s="83"/>
      <c r="C1768" s="95"/>
      <c r="D1768" s="95"/>
      <c r="E1768" s="33"/>
      <c r="F1768" s="98"/>
      <c r="G1768" s="96"/>
      <c r="H1768" s="112"/>
    </row>
    <row r="1769" spans="1:29" x14ac:dyDescent="0.3">
      <c r="A1769" s="91"/>
      <c r="B1769" s="92"/>
      <c r="C1769" s="92"/>
      <c r="D1769" s="92"/>
      <c r="E1769" s="92"/>
      <c r="F1769" s="92"/>
      <c r="G1769" s="92"/>
      <c r="H1769" s="92"/>
    </row>
    <row r="1770" spans="1:29" x14ac:dyDescent="0.3">
      <c r="A1770" s="68"/>
      <c r="B1770" s="68"/>
      <c r="C1770" s="68"/>
      <c r="D1770" s="68"/>
      <c r="E1770" s="68"/>
      <c r="F1770" s="68"/>
      <c r="G1770" s="68"/>
      <c r="H1770" s="82"/>
      <c r="P1770" s="21"/>
      <c r="Q1770" s="106">
        <f>+SUM(Q1771:Q1786)</f>
        <v>0</v>
      </c>
      <c r="R1770" s="106">
        <f t="shared" ref="R1770:V1770" si="761">+SUM(R1771:R1786)</f>
        <v>0</v>
      </c>
      <c r="S1770" s="106">
        <f t="shared" si="761"/>
        <v>0</v>
      </c>
      <c r="T1770" s="106">
        <f t="shared" si="761"/>
        <v>0</v>
      </c>
      <c r="U1770" s="106">
        <f t="shared" si="761"/>
        <v>0</v>
      </c>
      <c r="V1770" s="106">
        <f t="shared" si="761"/>
        <v>0</v>
      </c>
      <c r="W1770" s="33"/>
      <c r="X1770" s="33"/>
      <c r="Y1770" s="33"/>
      <c r="Z1770" s="33"/>
      <c r="AA1770" s="33"/>
      <c r="AB1770" s="33"/>
      <c r="AC1770" s="33"/>
    </row>
    <row r="1771" spans="1:29" x14ac:dyDescent="0.3">
      <c r="A1771" s="67"/>
      <c r="B1771" s="85"/>
      <c r="C1771" s="85"/>
      <c r="D1771" s="85"/>
      <c r="E1771" s="85"/>
      <c r="F1771" s="85"/>
      <c r="G1771" s="85"/>
      <c r="H1771" s="113"/>
      <c r="I1771" s="105">
        <f t="shared" ref="I1771:N1771" si="762">Q1770</f>
        <v>0</v>
      </c>
      <c r="J1771" s="105">
        <f t="shared" si="762"/>
        <v>0</v>
      </c>
      <c r="K1771" s="105">
        <f t="shared" si="762"/>
        <v>0</v>
      </c>
      <c r="L1771" s="105">
        <f t="shared" si="762"/>
        <v>0</v>
      </c>
      <c r="M1771" s="105">
        <f t="shared" si="762"/>
        <v>0</v>
      </c>
      <c r="N1771" s="105">
        <f t="shared" si="762"/>
        <v>0</v>
      </c>
      <c r="P1771" s="21" t="str">
        <f>IF(A1771&gt;=$B$1768,"A","B")</f>
        <v>A</v>
      </c>
      <c r="Q1771" s="85">
        <f t="shared" ref="Q1771:V1786" si="763">IF($P1771="B",B1771,0)</f>
        <v>0</v>
      </c>
      <c r="R1771" s="85">
        <f t="shared" si="763"/>
        <v>0</v>
      </c>
      <c r="S1771" s="85">
        <f t="shared" si="763"/>
        <v>0</v>
      </c>
      <c r="T1771" s="85">
        <f t="shared" si="763"/>
        <v>0</v>
      </c>
      <c r="U1771" s="85">
        <f t="shared" si="763"/>
        <v>0</v>
      </c>
      <c r="V1771" s="85">
        <f t="shared" si="763"/>
        <v>0</v>
      </c>
      <c r="W1771" s="33"/>
      <c r="X1771" s="85">
        <f>IF($P1771="A",B1771,0)</f>
        <v>0</v>
      </c>
      <c r="Y1771" s="85">
        <f t="shared" ref="Y1771:AC1786" si="764">IF($P1771="A",C1771,0)</f>
        <v>0</v>
      </c>
      <c r="Z1771" s="85">
        <f t="shared" si="764"/>
        <v>0</v>
      </c>
      <c r="AA1771" s="85">
        <f t="shared" si="764"/>
        <v>0</v>
      </c>
      <c r="AB1771" s="85">
        <f t="shared" si="764"/>
        <v>0</v>
      </c>
      <c r="AC1771" s="85">
        <f t="shared" si="764"/>
        <v>0</v>
      </c>
    </row>
    <row r="1772" spans="1:29" x14ac:dyDescent="0.3">
      <c r="A1772" s="67"/>
      <c r="B1772" s="85"/>
      <c r="C1772" s="85"/>
      <c r="D1772" s="85"/>
      <c r="E1772" s="85"/>
      <c r="F1772" s="85"/>
      <c r="G1772" s="85"/>
      <c r="H1772" s="113"/>
      <c r="P1772" s="21" t="str">
        <f t="shared" ref="P1772:P1786" si="765">IF(A1772&gt;=$B$1768,"A","B")</f>
        <v>A</v>
      </c>
      <c r="Q1772" s="85">
        <f t="shared" si="763"/>
        <v>0</v>
      </c>
      <c r="R1772" s="85">
        <f t="shared" si="763"/>
        <v>0</v>
      </c>
      <c r="S1772" s="85">
        <f t="shared" si="763"/>
        <v>0</v>
      </c>
      <c r="T1772" s="85">
        <f t="shared" si="763"/>
        <v>0</v>
      </c>
      <c r="U1772" s="85">
        <f t="shared" si="763"/>
        <v>0</v>
      </c>
      <c r="V1772" s="85">
        <f t="shared" si="763"/>
        <v>0</v>
      </c>
      <c r="W1772" s="33"/>
      <c r="X1772" s="85">
        <f t="shared" ref="X1772:X1786" si="766">IF($P1772="A",B1772,0)</f>
        <v>0</v>
      </c>
      <c r="Y1772" s="85">
        <f t="shared" si="764"/>
        <v>0</v>
      </c>
      <c r="Z1772" s="85">
        <f t="shared" si="764"/>
        <v>0</v>
      </c>
      <c r="AA1772" s="85">
        <f t="shared" si="764"/>
        <v>0</v>
      </c>
      <c r="AB1772" s="85">
        <f t="shared" si="764"/>
        <v>0</v>
      </c>
      <c r="AC1772" s="85">
        <f t="shared" si="764"/>
        <v>0</v>
      </c>
    </row>
    <row r="1773" spans="1:29" x14ac:dyDescent="0.3">
      <c r="A1773" s="67"/>
      <c r="B1773" s="85"/>
      <c r="C1773" s="85"/>
      <c r="D1773" s="85"/>
      <c r="E1773" s="85"/>
      <c r="F1773" s="85"/>
      <c r="G1773" s="85"/>
      <c r="H1773" s="113"/>
      <c r="P1773" s="21" t="str">
        <f t="shared" si="765"/>
        <v>A</v>
      </c>
      <c r="Q1773" s="85">
        <f t="shared" si="763"/>
        <v>0</v>
      </c>
      <c r="R1773" s="85">
        <f t="shared" si="763"/>
        <v>0</v>
      </c>
      <c r="S1773" s="85">
        <f t="shared" si="763"/>
        <v>0</v>
      </c>
      <c r="T1773" s="85">
        <f t="shared" si="763"/>
        <v>0</v>
      </c>
      <c r="U1773" s="85">
        <f t="shared" si="763"/>
        <v>0</v>
      </c>
      <c r="V1773" s="85">
        <f t="shared" si="763"/>
        <v>0</v>
      </c>
      <c r="W1773" s="33"/>
      <c r="X1773" s="85">
        <f t="shared" si="766"/>
        <v>0</v>
      </c>
      <c r="Y1773" s="85">
        <f t="shared" si="764"/>
        <v>0</v>
      </c>
      <c r="Z1773" s="85">
        <f t="shared" si="764"/>
        <v>0</v>
      </c>
      <c r="AA1773" s="85">
        <f t="shared" si="764"/>
        <v>0</v>
      </c>
      <c r="AB1773" s="85">
        <f t="shared" si="764"/>
        <v>0</v>
      </c>
      <c r="AC1773" s="85">
        <f t="shared" si="764"/>
        <v>0</v>
      </c>
    </row>
    <row r="1774" spans="1:29" x14ac:dyDescent="0.3">
      <c r="A1774" s="67"/>
      <c r="B1774" s="85"/>
      <c r="C1774" s="85"/>
      <c r="D1774" s="85"/>
      <c r="E1774" s="85"/>
      <c r="F1774" s="85"/>
      <c r="G1774" s="85"/>
      <c r="H1774" s="113"/>
      <c r="P1774" s="21" t="str">
        <f t="shared" si="765"/>
        <v>A</v>
      </c>
      <c r="Q1774" s="85">
        <f t="shared" si="763"/>
        <v>0</v>
      </c>
      <c r="R1774" s="85">
        <f t="shared" si="763"/>
        <v>0</v>
      </c>
      <c r="S1774" s="85">
        <f t="shared" si="763"/>
        <v>0</v>
      </c>
      <c r="T1774" s="85">
        <f t="shared" si="763"/>
        <v>0</v>
      </c>
      <c r="U1774" s="85">
        <f t="shared" si="763"/>
        <v>0</v>
      </c>
      <c r="V1774" s="85">
        <f t="shared" si="763"/>
        <v>0</v>
      </c>
      <c r="W1774" s="33"/>
      <c r="X1774" s="85">
        <f t="shared" si="766"/>
        <v>0</v>
      </c>
      <c r="Y1774" s="85">
        <f t="shared" si="764"/>
        <v>0</v>
      </c>
      <c r="Z1774" s="85">
        <f t="shared" si="764"/>
        <v>0</v>
      </c>
      <c r="AA1774" s="85">
        <f t="shared" si="764"/>
        <v>0</v>
      </c>
      <c r="AB1774" s="85">
        <f t="shared" si="764"/>
        <v>0</v>
      </c>
      <c r="AC1774" s="85">
        <f t="shared" si="764"/>
        <v>0</v>
      </c>
    </row>
    <row r="1775" spans="1:29" x14ac:dyDescent="0.3">
      <c r="A1775" s="67"/>
      <c r="B1775" s="85"/>
      <c r="C1775" s="85"/>
      <c r="D1775" s="85"/>
      <c r="E1775" s="85"/>
      <c r="F1775" s="85"/>
      <c r="G1775" s="85"/>
      <c r="H1775" s="113"/>
      <c r="P1775" s="21" t="str">
        <f t="shared" si="765"/>
        <v>A</v>
      </c>
      <c r="Q1775" s="85">
        <f t="shared" si="763"/>
        <v>0</v>
      </c>
      <c r="R1775" s="85">
        <f t="shared" si="763"/>
        <v>0</v>
      </c>
      <c r="S1775" s="85">
        <f t="shared" si="763"/>
        <v>0</v>
      </c>
      <c r="T1775" s="85">
        <f t="shared" si="763"/>
        <v>0</v>
      </c>
      <c r="U1775" s="85">
        <f t="shared" si="763"/>
        <v>0</v>
      </c>
      <c r="V1775" s="85">
        <f t="shared" si="763"/>
        <v>0</v>
      </c>
      <c r="W1775" s="33"/>
      <c r="X1775" s="85">
        <f t="shared" si="766"/>
        <v>0</v>
      </c>
      <c r="Y1775" s="85">
        <f t="shared" si="764"/>
        <v>0</v>
      </c>
      <c r="Z1775" s="85">
        <f t="shared" si="764"/>
        <v>0</v>
      </c>
      <c r="AA1775" s="85">
        <f t="shared" si="764"/>
        <v>0</v>
      </c>
      <c r="AB1775" s="85">
        <f t="shared" si="764"/>
        <v>0</v>
      </c>
      <c r="AC1775" s="85">
        <f t="shared" si="764"/>
        <v>0</v>
      </c>
    </row>
    <row r="1776" spans="1:29" x14ac:dyDescent="0.3">
      <c r="A1776" s="67"/>
      <c r="B1776" s="85"/>
      <c r="C1776" s="85"/>
      <c r="D1776" s="85"/>
      <c r="E1776" s="85"/>
      <c r="F1776" s="85"/>
      <c r="G1776" s="85"/>
      <c r="H1776" s="113"/>
      <c r="P1776" s="21" t="str">
        <f t="shared" si="765"/>
        <v>A</v>
      </c>
      <c r="Q1776" s="85">
        <f>IF($P1776="B",B1776,0)</f>
        <v>0</v>
      </c>
      <c r="R1776" s="85">
        <f t="shared" si="763"/>
        <v>0</v>
      </c>
      <c r="S1776" s="85">
        <f t="shared" si="763"/>
        <v>0</v>
      </c>
      <c r="T1776" s="85">
        <f t="shared" si="763"/>
        <v>0</v>
      </c>
      <c r="U1776" s="85">
        <f t="shared" si="763"/>
        <v>0</v>
      </c>
      <c r="V1776" s="85">
        <f t="shared" si="763"/>
        <v>0</v>
      </c>
      <c r="W1776" s="33"/>
      <c r="X1776" s="85">
        <f t="shared" si="766"/>
        <v>0</v>
      </c>
      <c r="Y1776" s="85">
        <f t="shared" si="764"/>
        <v>0</v>
      </c>
      <c r="Z1776" s="85">
        <f t="shared" si="764"/>
        <v>0</v>
      </c>
      <c r="AA1776" s="85">
        <f t="shared" si="764"/>
        <v>0</v>
      </c>
      <c r="AB1776" s="85">
        <f t="shared" si="764"/>
        <v>0</v>
      </c>
      <c r="AC1776" s="85">
        <f t="shared" si="764"/>
        <v>0</v>
      </c>
    </row>
    <row r="1777" spans="1:29" x14ac:dyDescent="0.3">
      <c r="A1777" s="67"/>
      <c r="B1777" s="85"/>
      <c r="C1777" s="85"/>
      <c r="D1777" s="85"/>
      <c r="E1777" s="85"/>
      <c r="F1777" s="85"/>
      <c r="G1777" s="85"/>
      <c r="H1777" s="113"/>
      <c r="P1777" s="21" t="str">
        <f t="shared" si="765"/>
        <v>A</v>
      </c>
      <c r="Q1777" s="85">
        <f t="shared" ref="Q1777:Q1786" si="767">IF($P1777="B",B1777,0)</f>
        <v>0</v>
      </c>
      <c r="R1777" s="85">
        <f t="shared" si="763"/>
        <v>0</v>
      </c>
      <c r="S1777" s="85">
        <f t="shared" si="763"/>
        <v>0</v>
      </c>
      <c r="T1777" s="85">
        <f t="shared" si="763"/>
        <v>0</v>
      </c>
      <c r="U1777" s="85">
        <f t="shared" si="763"/>
        <v>0</v>
      </c>
      <c r="V1777" s="85">
        <f t="shared" si="763"/>
        <v>0</v>
      </c>
      <c r="W1777" s="33"/>
      <c r="X1777" s="85">
        <f t="shared" si="766"/>
        <v>0</v>
      </c>
      <c r="Y1777" s="85">
        <f t="shared" si="764"/>
        <v>0</v>
      </c>
      <c r="Z1777" s="85">
        <f t="shared" si="764"/>
        <v>0</v>
      </c>
      <c r="AA1777" s="85">
        <f t="shared" si="764"/>
        <v>0</v>
      </c>
      <c r="AB1777" s="85">
        <f t="shared" si="764"/>
        <v>0</v>
      </c>
      <c r="AC1777" s="85">
        <f t="shared" si="764"/>
        <v>0</v>
      </c>
    </row>
    <row r="1778" spans="1:29" x14ac:dyDescent="0.3">
      <c r="A1778" s="67"/>
      <c r="B1778" s="85"/>
      <c r="C1778" s="85"/>
      <c r="D1778" s="85"/>
      <c r="E1778" s="85"/>
      <c r="F1778" s="85"/>
      <c r="G1778" s="85"/>
      <c r="H1778" s="113"/>
      <c r="P1778" s="21" t="str">
        <f t="shared" si="765"/>
        <v>A</v>
      </c>
      <c r="Q1778" s="85">
        <f t="shared" si="767"/>
        <v>0</v>
      </c>
      <c r="R1778" s="85">
        <f t="shared" si="763"/>
        <v>0</v>
      </c>
      <c r="S1778" s="85">
        <f t="shared" si="763"/>
        <v>0</v>
      </c>
      <c r="T1778" s="85">
        <f t="shared" si="763"/>
        <v>0</v>
      </c>
      <c r="U1778" s="85">
        <f t="shared" si="763"/>
        <v>0</v>
      </c>
      <c r="V1778" s="85">
        <f t="shared" si="763"/>
        <v>0</v>
      </c>
      <c r="W1778" s="33"/>
      <c r="X1778" s="85">
        <f t="shared" si="766"/>
        <v>0</v>
      </c>
      <c r="Y1778" s="85">
        <f t="shared" si="764"/>
        <v>0</v>
      </c>
      <c r="Z1778" s="85">
        <f t="shared" si="764"/>
        <v>0</v>
      </c>
      <c r="AA1778" s="85">
        <f t="shared" si="764"/>
        <v>0</v>
      </c>
      <c r="AB1778" s="85">
        <f t="shared" si="764"/>
        <v>0</v>
      </c>
      <c r="AC1778" s="85">
        <f t="shared" si="764"/>
        <v>0</v>
      </c>
    </row>
    <row r="1779" spans="1:29" x14ac:dyDescent="0.3">
      <c r="A1779" s="67"/>
      <c r="B1779" s="85"/>
      <c r="C1779" s="85"/>
      <c r="D1779" s="85"/>
      <c r="E1779" s="85"/>
      <c r="F1779" s="85"/>
      <c r="G1779" s="85"/>
      <c r="H1779" s="113"/>
      <c r="P1779" s="21" t="str">
        <f t="shared" si="765"/>
        <v>A</v>
      </c>
      <c r="Q1779" s="85">
        <f t="shared" si="767"/>
        <v>0</v>
      </c>
      <c r="R1779" s="85">
        <f t="shared" si="763"/>
        <v>0</v>
      </c>
      <c r="S1779" s="85">
        <f t="shared" si="763"/>
        <v>0</v>
      </c>
      <c r="T1779" s="85">
        <f t="shared" si="763"/>
        <v>0</v>
      </c>
      <c r="U1779" s="85">
        <f t="shared" si="763"/>
        <v>0</v>
      </c>
      <c r="V1779" s="85">
        <f t="shared" si="763"/>
        <v>0</v>
      </c>
      <c r="W1779" s="33"/>
      <c r="X1779" s="85">
        <f t="shared" si="766"/>
        <v>0</v>
      </c>
      <c r="Y1779" s="85">
        <f t="shared" si="764"/>
        <v>0</v>
      </c>
      <c r="Z1779" s="85">
        <f t="shared" si="764"/>
        <v>0</v>
      </c>
      <c r="AA1779" s="85">
        <f t="shared" si="764"/>
        <v>0</v>
      </c>
      <c r="AB1779" s="85">
        <f t="shared" si="764"/>
        <v>0</v>
      </c>
      <c r="AC1779" s="85">
        <f t="shared" si="764"/>
        <v>0</v>
      </c>
    </row>
    <row r="1780" spans="1:29" x14ac:dyDescent="0.3">
      <c r="A1780" s="67"/>
      <c r="B1780" s="85"/>
      <c r="C1780" s="85"/>
      <c r="D1780" s="85"/>
      <c r="E1780" s="85"/>
      <c r="F1780" s="85"/>
      <c r="G1780" s="85"/>
      <c r="H1780" s="113"/>
      <c r="P1780" s="21" t="str">
        <f t="shared" si="765"/>
        <v>A</v>
      </c>
      <c r="Q1780" s="85">
        <f t="shared" si="767"/>
        <v>0</v>
      </c>
      <c r="R1780" s="85">
        <f t="shared" si="763"/>
        <v>0</v>
      </c>
      <c r="S1780" s="85">
        <f t="shared" si="763"/>
        <v>0</v>
      </c>
      <c r="T1780" s="85">
        <f t="shared" si="763"/>
        <v>0</v>
      </c>
      <c r="U1780" s="85">
        <f t="shared" si="763"/>
        <v>0</v>
      </c>
      <c r="V1780" s="85">
        <f t="shared" si="763"/>
        <v>0</v>
      </c>
      <c r="W1780" s="33"/>
      <c r="X1780" s="85">
        <f t="shared" si="766"/>
        <v>0</v>
      </c>
      <c r="Y1780" s="85">
        <f t="shared" si="764"/>
        <v>0</v>
      </c>
      <c r="Z1780" s="85">
        <f t="shared" si="764"/>
        <v>0</v>
      </c>
      <c r="AA1780" s="85">
        <f t="shared" si="764"/>
        <v>0</v>
      </c>
      <c r="AB1780" s="85">
        <f t="shared" si="764"/>
        <v>0</v>
      </c>
      <c r="AC1780" s="85">
        <f t="shared" si="764"/>
        <v>0</v>
      </c>
    </row>
    <row r="1781" spans="1:29" x14ac:dyDescent="0.3">
      <c r="A1781" s="67"/>
      <c r="B1781" s="85"/>
      <c r="C1781" s="85"/>
      <c r="D1781" s="85"/>
      <c r="E1781" s="85"/>
      <c r="F1781" s="85"/>
      <c r="G1781" s="85"/>
      <c r="H1781" s="113"/>
      <c r="P1781" s="21" t="str">
        <f t="shared" si="765"/>
        <v>A</v>
      </c>
      <c r="Q1781" s="85">
        <f t="shared" si="767"/>
        <v>0</v>
      </c>
      <c r="R1781" s="85">
        <f t="shared" si="763"/>
        <v>0</v>
      </c>
      <c r="S1781" s="85">
        <f t="shared" si="763"/>
        <v>0</v>
      </c>
      <c r="T1781" s="85">
        <f t="shared" si="763"/>
        <v>0</v>
      </c>
      <c r="U1781" s="85">
        <f t="shared" si="763"/>
        <v>0</v>
      </c>
      <c r="V1781" s="85">
        <f t="shared" si="763"/>
        <v>0</v>
      </c>
      <c r="W1781" s="33"/>
      <c r="X1781" s="85">
        <f t="shared" si="766"/>
        <v>0</v>
      </c>
      <c r="Y1781" s="85">
        <f t="shared" si="764"/>
        <v>0</v>
      </c>
      <c r="Z1781" s="85">
        <f t="shared" si="764"/>
        <v>0</v>
      </c>
      <c r="AA1781" s="85">
        <f t="shared" si="764"/>
        <v>0</v>
      </c>
      <c r="AB1781" s="85">
        <f t="shared" si="764"/>
        <v>0</v>
      </c>
      <c r="AC1781" s="85">
        <f t="shared" si="764"/>
        <v>0</v>
      </c>
    </row>
    <row r="1782" spans="1:29" x14ac:dyDescent="0.3">
      <c r="A1782" s="67"/>
      <c r="B1782" s="85"/>
      <c r="C1782" s="85"/>
      <c r="D1782" s="85"/>
      <c r="E1782" s="85"/>
      <c r="F1782" s="85"/>
      <c r="G1782" s="85"/>
      <c r="H1782" s="113"/>
      <c r="P1782" s="21" t="str">
        <f t="shared" si="765"/>
        <v>A</v>
      </c>
      <c r="Q1782" s="85">
        <f t="shared" si="767"/>
        <v>0</v>
      </c>
      <c r="R1782" s="85">
        <f t="shared" si="763"/>
        <v>0</v>
      </c>
      <c r="S1782" s="85">
        <f t="shared" si="763"/>
        <v>0</v>
      </c>
      <c r="T1782" s="85">
        <f t="shared" si="763"/>
        <v>0</v>
      </c>
      <c r="U1782" s="85">
        <f t="shared" si="763"/>
        <v>0</v>
      </c>
      <c r="V1782" s="85">
        <f t="shared" si="763"/>
        <v>0</v>
      </c>
      <c r="W1782" s="33"/>
      <c r="X1782" s="85">
        <f t="shared" si="766"/>
        <v>0</v>
      </c>
      <c r="Y1782" s="85">
        <f t="shared" si="764"/>
        <v>0</v>
      </c>
      <c r="Z1782" s="85">
        <f t="shared" si="764"/>
        <v>0</v>
      </c>
      <c r="AA1782" s="85">
        <f t="shared" si="764"/>
        <v>0</v>
      </c>
      <c r="AB1782" s="85">
        <f t="shared" si="764"/>
        <v>0</v>
      </c>
      <c r="AC1782" s="85">
        <f t="shared" si="764"/>
        <v>0</v>
      </c>
    </row>
    <row r="1783" spans="1:29" x14ac:dyDescent="0.3">
      <c r="A1783" s="67"/>
      <c r="B1783" s="85"/>
      <c r="C1783" s="85"/>
      <c r="D1783" s="85"/>
      <c r="E1783" s="85"/>
      <c r="F1783" s="85"/>
      <c r="G1783" s="85"/>
      <c r="H1783" s="113"/>
      <c r="P1783" s="21" t="str">
        <f t="shared" si="765"/>
        <v>A</v>
      </c>
      <c r="Q1783" s="85">
        <f t="shared" si="767"/>
        <v>0</v>
      </c>
      <c r="R1783" s="85">
        <f t="shared" si="763"/>
        <v>0</v>
      </c>
      <c r="S1783" s="85">
        <f t="shared" si="763"/>
        <v>0</v>
      </c>
      <c r="T1783" s="85">
        <f t="shared" si="763"/>
        <v>0</v>
      </c>
      <c r="U1783" s="85">
        <f t="shared" si="763"/>
        <v>0</v>
      </c>
      <c r="V1783" s="85">
        <f t="shared" si="763"/>
        <v>0</v>
      </c>
      <c r="W1783" s="33"/>
      <c r="X1783" s="85">
        <f t="shared" si="766"/>
        <v>0</v>
      </c>
      <c r="Y1783" s="85">
        <f t="shared" si="764"/>
        <v>0</v>
      </c>
      <c r="Z1783" s="85">
        <f t="shared" si="764"/>
        <v>0</v>
      </c>
      <c r="AA1783" s="85">
        <f t="shared" si="764"/>
        <v>0</v>
      </c>
      <c r="AB1783" s="85">
        <f t="shared" si="764"/>
        <v>0</v>
      </c>
      <c r="AC1783" s="85">
        <f t="shared" si="764"/>
        <v>0</v>
      </c>
    </row>
    <row r="1784" spans="1:29" x14ac:dyDescent="0.3">
      <c r="A1784" s="67"/>
      <c r="B1784" s="85"/>
      <c r="C1784" s="85"/>
      <c r="D1784" s="85"/>
      <c r="E1784" s="85"/>
      <c r="F1784" s="85"/>
      <c r="G1784" s="85"/>
      <c r="H1784" s="113"/>
      <c r="P1784" s="21" t="str">
        <f t="shared" si="765"/>
        <v>A</v>
      </c>
      <c r="Q1784" s="85">
        <f t="shared" si="767"/>
        <v>0</v>
      </c>
      <c r="R1784" s="85">
        <f t="shared" si="763"/>
        <v>0</v>
      </c>
      <c r="S1784" s="85">
        <f t="shared" si="763"/>
        <v>0</v>
      </c>
      <c r="T1784" s="85">
        <f t="shared" si="763"/>
        <v>0</v>
      </c>
      <c r="U1784" s="85">
        <f t="shared" si="763"/>
        <v>0</v>
      </c>
      <c r="V1784" s="85">
        <f t="shared" si="763"/>
        <v>0</v>
      </c>
      <c r="W1784" s="33"/>
      <c r="X1784" s="85">
        <f t="shared" si="766"/>
        <v>0</v>
      </c>
      <c r="Y1784" s="85">
        <f t="shared" si="764"/>
        <v>0</v>
      </c>
      <c r="Z1784" s="85">
        <f t="shared" si="764"/>
        <v>0</v>
      </c>
      <c r="AA1784" s="85">
        <f t="shared" si="764"/>
        <v>0</v>
      </c>
      <c r="AB1784" s="85">
        <f t="shared" si="764"/>
        <v>0</v>
      </c>
      <c r="AC1784" s="85">
        <f t="shared" si="764"/>
        <v>0</v>
      </c>
    </row>
    <row r="1785" spans="1:29" x14ac:dyDescent="0.3">
      <c r="A1785" s="67"/>
      <c r="B1785" s="85"/>
      <c r="C1785" s="85"/>
      <c r="D1785" s="85"/>
      <c r="E1785" s="85"/>
      <c r="F1785" s="85"/>
      <c r="G1785" s="85"/>
      <c r="H1785" s="113"/>
      <c r="P1785" s="21" t="str">
        <f t="shared" si="765"/>
        <v>A</v>
      </c>
      <c r="Q1785" s="85">
        <f t="shared" si="767"/>
        <v>0</v>
      </c>
      <c r="R1785" s="85">
        <f t="shared" si="763"/>
        <v>0</v>
      </c>
      <c r="S1785" s="85">
        <f t="shared" si="763"/>
        <v>0</v>
      </c>
      <c r="T1785" s="85">
        <f t="shared" si="763"/>
        <v>0</v>
      </c>
      <c r="U1785" s="85">
        <f t="shared" si="763"/>
        <v>0</v>
      </c>
      <c r="V1785" s="85">
        <f t="shared" si="763"/>
        <v>0</v>
      </c>
      <c r="W1785" s="33"/>
      <c r="X1785" s="85">
        <f t="shared" si="766"/>
        <v>0</v>
      </c>
      <c r="Y1785" s="85">
        <f t="shared" si="764"/>
        <v>0</v>
      </c>
      <c r="Z1785" s="85">
        <f t="shared" si="764"/>
        <v>0</v>
      </c>
      <c r="AA1785" s="85">
        <f t="shared" si="764"/>
        <v>0</v>
      </c>
      <c r="AB1785" s="85">
        <f t="shared" si="764"/>
        <v>0</v>
      </c>
      <c r="AC1785" s="85">
        <f t="shared" si="764"/>
        <v>0</v>
      </c>
    </row>
    <row r="1786" spans="1:29" x14ac:dyDescent="0.3">
      <c r="A1786" s="67"/>
      <c r="B1786" s="85"/>
      <c r="C1786" s="85"/>
      <c r="D1786" s="85"/>
      <c r="E1786" s="85"/>
      <c r="F1786" s="85"/>
      <c r="G1786" s="85"/>
      <c r="H1786" s="113"/>
      <c r="P1786" s="21" t="str">
        <f t="shared" si="765"/>
        <v>A</v>
      </c>
      <c r="Q1786" s="85">
        <f t="shared" si="767"/>
        <v>0</v>
      </c>
      <c r="R1786" s="85">
        <f t="shared" si="763"/>
        <v>0</v>
      </c>
      <c r="S1786" s="85">
        <f t="shared" si="763"/>
        <v>0</v>
      </c>
      <c r="T1786" s="85">
        <f t="shared" si="763"/>
        <v>0</v>
      </c>
      <c r="U1786" s="85">
        <f t="shared" si="763"/>
        <v>0</v>
      </c>
      <c r="V1786" s="85">
        <f t="shared" si="763"/>
        <v>0</v>
      </c>
      <c r="W1786" s="33"/>
      <c r="X1786" s="85">
        <f t="shared" si="766"/>
        <v>0</v>
      </c>
      <c r="Y1786" s="85">
        <f t="shared" si="764"/>
        <v>0</v>
      </c>
      <c r="Z1786" s="85">
        <f t="shared" si="764"/>
        <v>0</v>
      </c>
      <c r="AA1786" s="85">
        <f t="shared" si="764"/>
        <v>0</v>
      </c>
      <c r="AB1786" s="85">
        <f t="shared" si="764"/>
        <v>0</v>
      </c>
      <c r="AC1786" s="85">
        <f t="shared" si="764"/>
        <v>0</v>
      </c>
    </row>
    <row r="1787" spans="1:29" x14ac:dyDescent="0.3">
      <c r="A1787" s="68"/>
      <c r="B1787" s="86"/>
      <c r="C1787" s="86"/>
      <c r="D1787" s="86"/>
      <c r="E1787" s="86"/>
      <c r="F1787" s="86"/>
      <c r="G1787" s="86"/>
      <c r="H1787" s="89"/>
      <c r="I1787" s="105">
        <f>X1787</f>
        <v>0</v>
      </c>
      <c r="J1787" s="105">
        <f>Y1787</f>
        <v>0</v>
      </c>
      <c r="K1787" s="105">
        <f>Z1787</f>
        <v>0</v>
      </c>
      <c r="L1787" s="105">
        <f>AA1787</f>
        <v>0</v>
      </c>
      <c r="M1787" s="105">
        <f t="shared" ref="M1787:N1787" si="768">AB1787</f>
        <v>0</v>
      </c>
      <c r="N1787" s="105">
        <f t="shared" si="768"/>
        <v>0</v>
      </c>
      <c r="P1787" s="21"/>
      <c r="Q1787" s="33"/>
      <c r="R1787" s="33"/>
      <c r="S1787" s="33"/>
      <c r="T1787" s="33"/>
      <c r="U1787" s="33"/>
      <c r="V1787" s="33"/>
      <c r="W1787" s="33"/>
      <c r="X1787" s="106">
        <f>SUM(X1771:X1786)</f>
        <v>0</v>
      </c>
      <c r="Y1787" s="106">
        <f t="shared" ref="Y1787:AC1787" si="769">SUM(Y1771:Y1786)</f>
        <v>0</v>
      </c>
      <c r="Z1787" s="106">
        <f t="shared" si="769"/>
        <v>0</v>
      </c>
      <c r="AA1787" s="106">
        <f t="shared" si="769"/>
        <v>0</v>
      </c>
      <c r="AB1787" s="106">
        <f t="shared" si="769"/>
        <v>0</v>
      </c>
      <c r="AC1787" s="106">
        <f t="shared" si="769"/>
        <v>0</v>
      </c>
    </row>
    <row r="1788" spans="1:29" x14ac:dyDescent="0.3">
      <c r="A1788" s="82"/>
      <c r="B1788" s="89"/>
      <c r="C1788" s="89"/>
      <c r="D1788" s="89"/>
      <c r="E1788" s="89"/>
      <c r="F1788" s="89"/>
      <c r="G1788" s="89"/>
      <c r="H1788" s="89"/>
      <c r="P1788" s="21"/>
      <c r="Q1788" s="33"/>
      <c r="R1788" s="33"/>
      <c r="S1788" s="33"/>
      <c r="T1788" s="33"/>
      <c r="U1788" s="33"/>
      <c r="V1788" s="33"/>
      <c r="W1788" s="33"/>
      <c r="X1788" s="33"/>
      <c r="Y1788" s="33"/>
      <c r="Z1788" s="33"/>
      <c r="AA1788" s="33"/>
      <c r="AB1788" s="33"/>
      <c r="AC1788" s="33"/>
    </row>
    <row r="1789" spans="1:29" x14ac:dyDescent="0.3">
      <c r="A1789" s="92"/>
      <c r="B1789" s="92"/>
      <c r="C1789" s="92"/>
      <c r="D1789" s="92"/>
      <c r="E1789" s="92"/>
      <c r="F1789" s="92"/>
      <c r="G1789" s="92"/>
      <c r="H1789" s="92"/>
      <c r="P1789" s="21"/>
      <c r="Q1789" s="33"/>
      <c r="R1789" s="33"/>
      <c r="S1789" s="33"/>
      <c r="T1789" s="33"/>
      <c r="U1789" s="33"/>
      <c r="V1789" s="33"/>
      <c r="W1789" s="33"/>
      <c r="X1789" s="33"/>
      <c r="Y1789" s="33"/>
      <c r="Z1789" s="33"/>
      <c r="AA1789" s="33"/>
      <c r="AB1789" s="33"/>
      <c r="AC1789" s="33"/>
    </row>
    <row r="1790" spans="1:29" x14ac:dyDescent="0.3">
      <c r="A1790" s="68"/>
      <c r="B1790" s="68"/>
      <c r="C1790" s="68"/>
      <c r="D1790" s="68"/>
      <c r="E1790" s="68"/>
      <c r="F1790" s="68"/>
      <c r="G1790" s="68"/>
      <c r="H1790" s="82"/>
      <c r="P1790" s="21"/>
      <c r="Q1790" s="33"/>
      <c r="R1790" s="33"/>
      <c r="S1790" s="33"/>
      <c r="T1790" s="33"/>
      <c r="U1790" s="33"/>
      <c r="V1790" s="33"/>
      <c r="W1790" s="33"/>
      <c r="X1790" s="106">
        <f t="shared" ref="X1790:AC1790" si="770">SUM(X1791:X1806)</f>
        <v>0</v>
      </c>
      <c r="Y1790" s="106">
        <f t="shared" si="770"/>
        <v>0</v>
      </c>
      <c r="Z1790" s="106">
        <f t="shared" si="770"/>
        <v>0</v>
      </c>
      <c r="AA1790" s="106">
        <f t="shared" si="770"/>
        <v>0</v>
      </c>
      <c r="AB1790" s="106">
        <f t="shared" si="770"/>
        <v>0</v>
      </c>
      <c r="AC1790" s="106">
        <f t="shared" si="770"/>
        <v>0</v>
      </c>
    </row>
    <row r="1791" spans="1:29" x14ac:dyDescent="0.3">
      <c r="A1791" s="67"/>
      <c r="B1791" s="85"/>
      <c r="C1791" s="85"/>
      <c r="D1791" s="85"/>
      <c r="E1791" s="85"/>
      <c r="F1791" s="85"/>
      <c r="G1791" s="85"/>
      <c r="H1791" s="113"/>
      <c r="I1791" s="105">
        <f>X1790</f>
        <v>0</v>
      </c>
      <c r="J1791" s="105">
        <f>Y1790</f>
        <v>0</v>
      </c>
      <c r="K1791" s="105">
        <f t="shared" ref="K1791:N1791" si="771">Z1790</f>
        <v>0</v>
      </c>
      <c r="L1791" s="105">
        <f t="shared" si="771"/>
        <v>0</v>
      </c>
      <c r="M1791" s="105">
        <f t="shared" si="771"/>
        <v>0</v>
      </c>
      <c r="N1791" s="105">
        <f t="shared" si="771"/>
        <v>0</v>
      </c>
      <c r="P1791" s="21" t="str">
        <f>IF(A1791&lt;=$B$1768,"A","B")</f>
        <v>A</v>
      </c>
      <c r="Q1791" s="85">
        <f t="shared" ref="Q1791:V1806" si="772">IF($P1791="B",B1791,0)</f>
        <v>0</v>
      </c>
      <c r="R1791" s="85">
        <f t="shared" si="772"/>
        <v>0</v>
      </c>
      <c r="S1791" s="85">
        <f t="shared" si="772"/>
        <v>0</v>
      </c>
      <c r="T1791" s="85">
        <f t="shared" si="772"/>
        <v>0</v>
      </c>
      <c r="U1791" s="85">
        <f t="shared" si="772"/>
        <v>0</v>
      </c>
      <c r="V1791" s="85">
        <f t="shared" si="772"/>
        <v>0</v>
      </c>
      <c r="W1791" s="33"/>
      <c r="X1791" s="85">
        <f>IF($P1791="A",B1791,0)</f>
        <v>0</v>
      </c>
      <c r="Y1791" s="85">
        <f t="shared" ref="Y1791:AC1806" si="773">IF($P1791="A",C1791,0)</f>
        <v>0</v>
      </c>
      <c r="Z1791" s="85">
        <f t="shared" si="773"/>
        <v>0</v>
      </c>
      <c r="AA1791" s="85">
        <f t="shared" si="773"/>
        <v>0</v>
      </c>
      <c r="AB1791" s="85">
        <f t="shared" si="773"/>
        <v>0</v>
      </c>
      <c r="AC1791" s="85">
        <f t="shared" si="773"/>
        <v>0</v>
      </c>
    </row>
    <row r="1792" spans="1:29" x14ac:dyDescent="0.3">
      <c r="A1792" s="67"/>
      <c r="B1792" s="85"/>
      <c r="C1792" s="85"/>
      <c r="D1792" s="85"/>
      <c r="E1792" s="85"/>
      <c r="F1792" s="85"/>
      <c r="G1792" s="85"/>
      <c r="H1792" s="113"/>
      <c r="P1792" s="21" t="str">
        <f t="shared" ref="P1792:P1806" si="774">IF(A1792&lt;=$B$1768,"A","B")</f>
        <v>A</v>
      </c>
      <c r="Q1792" s="85">
        <f t="shared" si="772"/>
        <v>0</v>
      </c>
      <c r="R1792" s="85">
        <f t="shared" si="772"/>
        <v>0</v>
      </c>
      <c r="S1792" s="85">
        <f t="shared" si="772"/>
        <v>0</v>
      </c>
      <c r="T1792" s="85">
        <f t="shared" si="772"/>
        <v>0</v>
      </c>
      <c r="U1792" s="85">
        <f t="shared" si="772"/>
        <v>0</v>
      </c>
      <c r="V1792" s="85">
        <f t="shared" si="772"/>
        <v>0</v>
      </c>
      <c r="W1792" s="33"/>
      <c r="X1792" s="85">
        <f t="shared" ref="X1792:X1806" si="775">IF($P1792="A",B1792,0)</f>
        <v>0</v>
      </c>
      <c r="Y1792" s="85">
        <f t="shared" si="773"/>
        <v>0</v>
      </c>
      <c r="Z1792" s="85">
        <f t="shared" si="773"/>
        <v>0</v>
      </c>
      <c r="AA1792" s="85">
        <f t="shared" si="773"/>
        <v>0</v>
      </c>
      <c r="AB1792" s="85">
        <f t="shared" si="773"/>
        <v>0</v>
      </c>
      <c r="AC1792" s="85">
        <f t="shared" si="773"/>
        <v>0</v>
      </c>
    </row>
    <row r="1793" spans="1:29" x14ac:dyDescent="0.3">
      <c r="A1793" s="67"/>
      <c r="B1793" s="85"/>
      <c r="C1793" s="85"/>
      <c r="D1793" s="85"/>
      <c r="E1793" s="85"/>
      <c r="F1793" s="85"/>
      <c r="G1793" s="85"/>
      <c r="H1793" s="113"/>
      <c r="P1793" s="21" t="str">
        <f t="shared" si="774"/>
        <v>A</v>
      </c>
      <c r="Q1793" s="85">
        <f t="shared" si="772"/>
        <v>0</v>
      </c>
      <c r="R1793" s="85">
        <f t="shared" si="772"/>
        <v>0</v>
      </c>
      <c r="S1793" s="85">
        <f t="shared" si="772"/>
        <v>0</v>
      </c>
      <c r="T1793" s="85">
        <f t="shared" si="772"/>
        <v>0</v>
      </c>
      <c r="U1793" s="85">
        <f t="shared" si="772"/>
        <v>0</v>
      </c>
      <c r="V1793" s="85">
        <f t="shared" si="772"/>
        <v>0</v>
      </c>
      <c r="W1793" s="33"/>
      <c r="X1793" s="85">
        <f t="shared" si="775"/>
        <v>0</v>
      </c>
      <c r="Y1793" s="85">
        <f t="shared" si="773"/>
        <v>0</v>
      </c>
      <c r="Z1793" s="85">
        <f t="shared" si="773"/>
        <v>0</v>
      </c>
      <c r="AA1793" s="85">
        <f t="shared" si="773"/>
        <v>0</v>
      </c>
      <c r="AB1793" s="85">
        <f t="shared" si="773"/>
        <v>0</v>
      </c>
      <c r="AC1793" s="85">
        <f t="shared" si="773"/>
        <v>0</v>
      </c>
    </row>
    <row r="1794" spans="1:29" x14ac:dyDescent="0.3">
      <c r="A1794" s="67"/>
      <c r="B1794" s="85"/>
      <c r="C1794" s="85"/>
      <c r="D1794" s="85"/>
      <c r="E1794" s="85"/>
      <c r="F1794" s="85"/>
      <c r="G1794" s="85"/>
      <c r="H1794" s="113"/>
      <c r="P1794" s="21" t="str">
        <f t="shared" si="774"/>
        <v>A</v>
      </c>
      <c r="Q1794" s="85">
        <f t="shared" si="772"/>
        <v>0</v>
      </c>
      <c r="R1794" s="85">
        <f t="shared" si="772"/>
        <v>0</v>
      </c>
      <c r="S1794" s="85">
        <f t="shared" si="772"/>
        <v>0</v>
      </c>
      <c r="T1794" s="85">
        <f t="shared" si="772"/>
        <v>0</v>
      </c>
      <c r="U1794" s="85">
        <f t="shared" si="772"/>
        <v>0</v>
      </c>
      <c r="V1794" s="85">
        <f t="shared" si="772"/>
        <v>0</v>
      </c>
      <c r="W1794" s="33"/>
      <c r="X1794" s="85">
        <f t="shared" si="775"/>
        <v>0</v>
      </c>
      <c r="Y1794" s="85">
        <f t="shared" si="773"/>
        <v>0</v>
      </c>
      <c r="Z1794" s="85">
        <f t="shared" si="773"/>
        <v>0</v>
      </c>
      <c r="AA1794" s="85">
        <f t="shared" si="773"/>
        <v>0</v>
      </c>
      <c r="AB1794" s="85">
        <f t="shared" si="773"/>
        <v>0</v>
      </c>
      <c r="AC1794" s="85">
        <f t="shared" si="773"/>
        <v>0</v>
      </c>
    </row>
    <row r="1795" spans="1:29" x14ac:dyDescent="0.3">
      <c r="A1795" s="67"/>
      <c r="B1795" s="85"/>
      <c r="C1795" s="85"/>
      <c r="D1795" s="85"/>
      <c r="E1795" s="85"/>
      <c r="F1795" s="85"/>
      <c r="G1795" s="85"/>
      <c r="H1795" s="113"/>
      <c r="P1795" s="21" t="str">
        <f t="shared" si="774"/>
        <v>A</v>
      </c>
      <c r="Q1795" s="85">
        <f t="shared" si="772"/>
        <v>0</v>
      </c>
      <c r="R1795" s="85">
        <f t="shared" si="772"/>
        <v>0</v>
      </c>
      <c r="S1795" s="85">
        <f t="shared" si="772"/>
        <v>0</v>
      </c>
      <c r="T1795" s="85">
        <f t="shared" si="772"/>
        <v>0</v>
      </c>
      <c r="U1795" s="85">
        <f t="shared" si="772"/>
        <v>0</v>
      </c>
      <c r="V1795" s="85">
        <f t="shared" si="772"/>
        <v>0</v>
      </c>
      <c r="W1795" s="33"/>
      <c r="X1795" s="85">
        <f t="shared" si="775"/>
        <v>0</v>
      </c>
      <c r="Y1795" s="85">
        <f t="shared" si="773"/>
        <v>0</v>
      </c>
      <c r="Z1795" s="85">
        <f t="shared" si="773"/>
        <v>0</v>
      </c>
      <c r="AA1795" s="85">
        <f t="shared" si="773"/>
        <v>0</v>
      </c>
      <c r="AB1795" s="85">
        <f t="shared" si="773"/>
        <v>0</v>
      </c>
      <c r="AC1795" s="85">
        <f t="shared" si="773"/>
        <v>0</v>
      </c>
    </row>
    <row r="1796" spans="1:29" x14ac:dyDescent="0.3">
      <c r="A1796" s="67"/>
      <c r="B1796" s="85"/>
      <c r="C1796" s="85"/>
      <c r="D1796" s="85"/>
      <c r="E1796" s="85"/>
      <c r="F1796" s="85"/>
      <c r="G1796" s="85"/>
      <c r="H1796" s="113"/>
      <c r="P1796" s="21" t="str">
        <f t="shared" si="774"/>
        <v>A</v>
      </c>
      <c r="Q1796" s="85">
        <f>IF($P1796="B",B1796,0)</f>
        <v>0</v>
      </c>
      <c r="R1796" s="85">
        <f t="shared" si="772"/>
        <v>0</v>
      </c>
      <c r="S1796" s="85">
        <f t="shared" si="772"/>
        <v>0</v>
      </c>
      <c r="T1796" s="85">
        <f t="shared" si="772"/>
        <v>0</v>
      </c>
      <c r="U1796" s="85">
        <f t="shared" si="772"/>
        <v>0</v>
      </c>
      <c r="V1796" s="85">
        <f t="shared" si="772"/>
        <v>0</v>
      </c>
      <c r="W1796" s="33"/>
      <c r="X1796" s="85">
        <f t="shared" si="775"/>
        <v>0</v>
      </c>
      <c r="Y1796" s="85">
        <f t="shared" si="773"/>
        <v>0</v>
      </c>
      <c r="Z1796" s="85">
        <f t="shared" si="773"/>
        <v>0</v>
      </c>
      <c r="AA1796" s="85">
        <f t="shared" si="773"/>
        <v>0</v>
      </c>
      <c r="AB1796" s="85">
        <f t="shared" si="773"/>
        <v>0</v>
      </c>
      <c r="AC1796" s="85">
        <f t="shared" si="773"/>
        <v>0</v>
      </c>
    </row>
    <row r="1797" spans="1:29" x14ac:dyDescent="0.3">
      <c r="A1797" s="67"/>
      <c r="B1797" s="85"/>
      <c r="C1797" s="85"/>
      <c r="D1797" s="85"/>
      <c r="E1797" s="85"/>
      <c r="F1797" s="85"/>
      <c r="G1797" s="85"/>
      <c r="H1797" s="113"/>
      <c r="P1797" s="21" t="str">
        <f t="shared" si="774"/>
        <v>A</v>
      </c>
      <c r="Q1797" s="85">
        <f t="shared" ref="Q1797:Q1806" si="776">IF($P1797="B",B1797,0)</f>
        <v>0</v>
      </c>
      <c r="R1797" s="85">
        <f t="shared" si="772"/>
        <v>0</v>
      </c>
      <c r="S1797" s="85">
        <f t="shared" si="772"/>
        <v>0</v>
      </c>
      <c r="T1797" s="85">
        <f t="shared" si="772"/>
        <v>0</v>
      </c>
      <c r="U1797" s="85">
        <f t="shared" si="772"/>
        <v>0</v>
      </c>
      <c r="V1797" s="85">
        <f t="shared" si="772"/>
        <v>0</v>
      </c>
      <c r="W1797" s="33"/>
      <c r="X1797" s="85">
        <f t="shared" si="775"/>
        <v>0</v>
      </c>
      <c r="Y1797" s="85">
        <f t="shared" si="773"/>
        <v>0</v>
      </c>
      <c r="Z1797" s="85">
        <f t="shared" si="773"/>
        <v>0</v>
      </c>
      <c r="AA1797" s="85">
        <f t="shared" si="773"/>
        <v>0</v>
      </c>
      <c r="AB1797" s="85">
        <f t="shared" si="773"/>
        <v>0</v>
      </c>
      <c r="AC1797" s="85">
        <f t="shared" si="773"/>
        <v>0</v>
      </c>
    </row>
    <row r="1798" spans="1:29" x14ac:dyDescent="0.3">
      <c r="A1798" s="67"/>
      <c r="B1798" s="85"/>
      <c r="C1798" s="85"/>
      <c r="D1798" s="85"/>
      <c r="E1798" s="85"/>
      <c r="F1798" s="85"/>
      <c r="G1798" s="85"/>
      <c r="H1798" s="113"/>
      <c r="P1798" s="21" t="str">
        <f t="shared" si="774"/>
        <v>A</v>
      </c>
      <c r="Q1798" s="85">
        <f t="shared" si="776"/>
        <v>0</v>
      </c>
      <c r="R1798" s="85">
        <f t="shared" si="772"/>
        <v>0</v>
      </c>
      <c r="S1798" s="85">
        <f t="shared" si="772"/>
        <v>0</v>
      </c>
      <c r="T1798" s="85">
        <f t="shared" si="772"/>
        <v>0</v>
      </c>
      <c r="U1798" s="85">
        <f t="shared" si="772"/>
        <v>0</v>
      </c>
      <c r="V1798" s="85">
        <f t="shared" si="772"/>
        <v>0</v>
      </c>
      <c r="W1798" s="33"/>
      <c r="X1798" s="85">
        <f t="shared" si="775"/>
        <v>0</v>
      </c>
      <c r="Y1798" s="85">
        <f t="shared" si="773"/>
        <v>0</v>
      </c>
      <c r="Z1798" s="85">
        <f t="shared" si="773"/>
        <v>0</v>
      </c>
      <c r="AA1798" s="85">
        <f t="shared" si="773"/>
        <v>0</v>
      </c>
      <c r="AB1798" s="85">
        <f t="shared" si="773"/>
        <v>0</v>
      </c>
      <c r="AC1798" s="85">
        <f t="shared" si="773"/>
        <v>0</v>
      </c>
    </row>
    <row r="1799" spans="1:29" x14ac:dyDescent="0.3">
      <c r="A1799" s="67"/>
      <c r="B1799" s="85"/>
      <c r="C1799" s="85"/>
      <c r="D1799" s="85"/>
      <c r="E1799" s="85"/>
      <c r="F1799" s="85"/>
      <c r="G1799" s="85"/>
      <c r="H1799" s="113"/>
      <c r="P1799" s="21" t="str">
        <f t="shared" si="774"/>
        <v>A</v>
      </c>
      <c r="Q1799" s="85">
        <f t="shared" si="776"/>
        <v>0</v>
      </c>
      <c r="R1799" s="85">
        <f t="shared" si="772"/>
        <v>0</v>
      </c>
      <c r="S1799" s="85">
        <f t="shared" si="772"/>
        <v>0</v>
      </c>
      <c r="T1799" s="85">
        <f t="shared" si="772"/>
        <v>0</v>
      </c>
      <c r="U1799" s="85">
        <f t="shared" si="772"/>
        <v>0</v>
      </c>
      <c r="V1799" s="85">
        <f t="shared" si="772"/>
        <v>0</v>
      </c>
      <c r="W1799" s="33"/>
      <c r="X1799" s="85">
        <f t="shared" si="775"/>
        <v>0</v>
      </c>
      <c r="Y1799" s="85">
        <f t="shared" si="773"/>
        <v>0</v>
      </c>
      <c r="Z1799" s="85">
        <f t="shared" si="773"/>
        <v>0</v>
      </c>
      <c r="AA1799" s="85">
        <f t="shared" si="773"/>
        <v>0</v>
      </c>
      <c r="AB1799" s="85">
        <f t="shared" si="773"/>
        <v>0</v>
      </c>
      <c r="AC1799" s="85">
        <f t="shared" si="773"/>
        <v>0</v>
      </c>
    </row>
    <row r="1800" spans="1:29" x14ac:dyDescent="0.3">
      <c r="A1800" s="67"/>
      <c r="B1800" s="85"/>
      <c r="C1800" s="85"/>
      <c r="D1800" s="85"/>
      <c r="E1800" s="85"/>
      <c r="F1800" s="85"/>
      <c r="G1800" s="85"/>
      <c r="H1800" s="113"/>
      <c r="P1800" s="21" t="str">
        <f t="shared" si="774"/>
        <v>A</v>
      </c>
      <c r="Q1800" s="85">
        <f t="shared" si="776"/>
        <v>0</v>
      </c>
      <c r="R1800" s="85">
        <f t="shared" si="772"/>
        <v>0</v>
      </c>
      <c r="S1800" s="85">
        <f t="shared" si="772"/>
        <v>0</v>
      </c>
      <c r="T1800" s="85">
        <f t="shared" si="772"/>
        <v>0</v>
      </c>
      <c r="U1800" s="85">
        <f t="shared" si="772"/>
        <v>0</v>
      </c>
      <c r="V1800" s="85">
        <f t="shared" si="772"/>
        <v>0</v>
      </c>
      <c r="W1800" s="33"/>
      <c r="X1800" s="85">
        <f t="shared" si="775"/>
        <v>0</v>
      </c>
      <c r="Y1800" s="85">
        <f t="shared" si="773"/>
        <v>0</v>
      </c>
      <c r="Z1800" s="85">
        <f t="shared" si="773"/>
        <v>0</v>
      </c>
      <c r="AA1800" s="85">
        <f t="shared" si="773"/>
        <v>0</v>
      </c>
      <c r="AB1800" s="85">
        <f t="shared" si="773"/>
        <v>0</v>
      </c>
      <c r="AC1800" s="85">
        <f t="shared" si="773"/>
        <v>0</v>
      </c>
    </row>
    <row r="1801" spans="1:29" x14ac:dyDescent="0.3">
      <c r="A1801" s="67"/>
      <c r="B1801" s="85"/>
      <c r="C1801" s="85"/>
      <c r="D1801" s="85"/>
      <c r="E1801" s="85"/>
      <c r="F1801" s="85"/>
      <c r="G1801" s="85"/>
      <c r="H1801" s="113"/>
      <c r="P1801" s="21" t="str">
        <f t="shared" si="774"/>
        <v>A</v>
      </c>
      <c r="Q1801" s="85">
        <f t="shared" si="776"/>
        <v>0</v>
      </c>
      <c r="R1801" s="85">
        <f t="shared" si="772"/>
        <v>0</v>
      </c>
      <c r="S1801" s="85">
        <f t="shared" si="772"/>
        <v>0</v>
      </c>
      <c r="T1801" s="85">
        <f t="shared" si="772"/>
        <v>0</v>
      </c>
      <c r="U1801" s="85">
        <f t="shared" si="772"/>
        <v>0</v>
      </c>
      <c r="V1801" s="85">
        <f t="shared" si="772"/>
        <v>0</v>
      </c>
      <c r="W1801" s="33"/>
      <c r="X1801" s="85">
        <f t="shared" si="775"/>
        <v>0</v>
      </c>
      <c r="Y1801" s="85">
        <f t="shared" si="773"/>
        <v>0</v>
      </c>
      <c r="Z1801" s="85">
        <f t="shared" si="773"/>
        <v>0</v>
      </c>
      <c r="AA1801" s="85">
        <f t="shared" si="773"/>
        <v>0</v>
      </c>
      <c r="AB1801" s="85">
        <f t="shared" si="773"/>
        <v>0</v>
      </c>
      <c r="AC1801" s="85">
        <f t="shared" si="773"/>
        <v>0</v>
      </c>
    </row>
    <row r="1802" spans="1:29" x14ac:dyDescent="0.3">
      <c r="A1802" s="67"/>
      <c r="B1802" s="85"/>
      <c r="C1802" s="85"/>
      <c r="D1802" s="85"/>
      <c r="E1802" s="85"/>
      <c r="F1802" s="85"/>
      <c r="G1802" s="85"/>
      <c r="H1802" s="113"/>
      <c r="P1802" s="21" t="str">
        <f t="shared" si="774"/>
        <v>A</v>
      </c>
      <c r="Q1802" s="85">
        <f t="shared" si="776"/>
        <v>0</v>
      </c>
      <c r="R1802" s="85">
        <f t="shared" si="772"/>
        <v>0</v>
      </c>
      <c r="S1802" s="85">
        <f t="shared" si="772"/>
        <v>0</v>
      </c>
      <c r="T1802" s="85">
        <f t="shared" si="772"/>
        <v>0</v>
      </c>
      <c r="U1802" s="85">
        <f t="shared" si="772"/>
        <v>0</v>
      </c>
      <c r="V1802" s="85">
        <f t="shared" si="772"/>
        <v>0</v>
      </c>
      <c r="W1802" s="33"/>
      <c r="X1802" s="85">
        <f t="shared" si="775"/>
        <v>0</v>
      </c>
      <c r="Y1802" s="85">
        <f t="shared" si="773"/>
        <v>0</v>
      </c>
      <c r="Z1802" s="85">
        <f t="shared" si="773"/>
        <v>0</v>
      </c>
      <c r="AA1802" s="85">
        <f t="shared" si="773"/>
        <v>0</v>
      </c>
      <c r="AB1802" s="85">
        <f t="shared" si="773"/>
        <v>0</v>
      </c>
      <c r="AC1802" s="85">
        <f t="shared" si="773"/>
        <v>0</v>
      </c>
    </row>
    <row r="1803" spans="1:29" x14ac:dyDescent="0.3">
      <c r="A1803" s="67"/>
      <c r="B1803" s="85"/>
      <c r="C1803" s="85"/>
      <c r="D1803" s="85"/>
      <c r="E1803" s="85"/>
      <c r="F1803" s="85"/>
      <c r="G1803" s="85"/>
      <c r="H1803" s="113"/>
      <c r="P1803" s="21" t="str">
        <f t="shared" si="774"/>
        <v>A</v>
      </c>
      <c r="Q1803" s="85">
        <f t="shared" si="776"/>
        <v>0</v>
      </c>
      <c r="R1803" s="85">
        <f t="shared" si="772"/>
        <v>0</v>
      </c>
      <c r="S1803" s="85">
        <f t="shared" si="772"/>
        <v>0</v>
      </c>
      <c r="T1803" s="85">
        <f t="shared" si="772"/>
        <v>0</v>
      </c>
      <c r="U1803" s="85">
        <f t="shared" si="772"/>
        <v>0</v>
      </c>
      <c r="V1803" s="85">
        <f t="shared" si="772"/>
        <v>0</v>
      </c>
      <c r="W1803" s="33"/>
      <c r="X1803" s="85">
        <f t="shared" si="775"/>
        <v>0</v>
      </c>
      <c r="Y1803" s="85">
        <f t="shared" si="773"/>
        <v>0</v>
      </c>
      <c r="Z1803" s="85">
        <f t="shared" si="773"/>
        <v>0</v>
      </c>
      <c r="AA1803" s="85">
        <f t="shared" si="773"/>
        <v>0</v>
      </c>
      <c r="AB1803" s="85">
        <f t="shared" si="773"/>
        <v>0</v>
      </c>
      <c r="AC1803" s="85">
        <f t="shared" si="773"/>
        <v>0</v>
      </c>
    </row>
    <row r="1804" spans="1:29" x14ac:dyDescent="0.3">
      <c r="A1804" s="67"/>
      <c r="B1804" s="85"/>
      <c r="C1804" s="85"/>
      <c r="D1804" s="85"/>
      <c r="E1804" s="85"/>
      <c r="F1804" s="85"/>
      <c r="G1804" s="85"/>
      <c r="H1804" s="113"/>
      <c r="P1804" s="21" t="str">
        <f t="shared" si="774"/>
        <v>A</v>
      </c>
      <c r="Q1804" s="85">
        <f t="shared" si="776"/>
        <v>0</v>
      </c>
      <c r="R1804" s="85">
        <f t="shared" si="772"/>
        <v>0</v>
      </c>
      <c r="S1804" s="85">
        <f t="shared" si="772"/>
        <v>0</v>
      </c>
      <c r="T1804" s="85">
        <f t="shared" si="772"/>
        <v>0</v>
      </c>
      <c r="U1804" s="85">
        <f t="shared" si="772"/>
        <v>0</v>
      </c>
      <c r="V1804" s="85">
        <f t="shared" si="772"/>
        <v>0</v>
      </c>
      <c r="W1804" s="33"/>
      <c r="X1804" s="85">
        <f t="shared" si="775"/>
        <v>0</v>
      </c>
      <c r="Y1804" s="85">
        <f t="shared" si="773"/>
        <v>0</v>
      </c>
      <c r="Z1804" s="85">
        <f t="shared" si="773"/>
        <v>0</v>
      </c>
      <c r="AA1804" s="85">
        <f t="shared" si="773"/>
        <v>0</v>
      </c>
      <c r="AB1804" s="85">
        <f t="shared" si="773"/>
        <v>0</v>
      </c>
      <c r="AC1804" s="85">
        <f t="shared" si="773"/>
        <v>0</v>
      </c>
    </row>
    <row r="1805" spans="1:29" x14ac:dyDescent="0.3">
      <c r="A1805" s="67"/>
      <c r="B1805" s="85"/>
      <c r="C1805" s="85"/>
      <c r="D1805" s="85"/>
      <c r="E1805" s="85"/>
      <c r="F1805" s="85"/>
      <c r="G1805" s="85"/>
      <c r="H1805" s="113"/>
      <c r="P1805" s="21" t="str">
        <f t="shared" si="774"/>
        <v>A</v>
      </c>
      <c r="Q1805" s="85">
        <f t="shared" si="776"/>
        <v>0</v>
      </c>
      <c r="R1805" s="85">
        <f t="shared" si="772"/>
        <v>0</v>
      </c>
      <c r="S1805" s="85">
        <f t="shared" si="772"/>
        <v>0</v>
      </c>
      <c r="T1805" s="85">
        <f t="shared" si="772"/>
        <v>0</v>
      </c>
      <c r="U1805" s="85">
        <f t="shared" si="772"/>
        <v>0</v>
      </c>
      <c r="V1805" s="85">
        <f t="shared" si="772"/>
        <v>0</v>
      </c>
      <c r="W1805" s="33"/>
      <c r="X1805" s="85">
        <f t="shared" si="775"/>
        <v>0</v>
      </c>
      <c r="Y1805" s="85">
        <f t="shared" si="773"/>
        <v>0</v>
      </c>
      <c r="Z1805" s="85">
        <f t="shared" si="773"/>
        <v>0</v>
      </c>
      <c r="AA1805" s="85">
        <f t="shared" si="773"/>
        <v>0</v>
      </c>
      <c r="AB1805" s="85">
        <f t="shared" si="773"/>
        <v>0</v>
      </c>
      <c r="AC1805" s="85">
        <f t="shared" si="773"/>
        <v>0</v>
      </c>
    </row>
    <row r="1806" spans="1:29" x14ac:dyDescent="0.3">
      <c r="A1806" s="67"/>
      <c r="B1806" s="85"/>
      <c r="C1806" s="85"/>
      <c r="D1806" s="85"/>
      <c r="E1806" s="85"/>
      <c r="F1806" s="85"/>
      <c r="G1806" s="85"/>
      <c r="H1806" s="113"/>
      <c r="P1806" s="21" t="str">
        <f t="shared" si="774"/>
        <v>A</v>
      </c>
      <c r="Q1806" s="85">
        <f t="shared" si="776"/>
        <v>0</v>
      </c>
      <c r="R1806" s="85">
        <f t="shared" si="772"/>
        <v>0</v>
      </c>
      <c r="S1806" s="85">
        <f t="shared" si="772"/>
        <v>0</v>
      </c>
      <c r="T1806" s="85">
        <f t="shared" si="772"/>
        <v>0</v>
      </c>
      <c r="U1806" s="85">
        <f t="shared" si="772"/>
        <v>0</v>
      </c>
      <c r="V1806" s="85">
        <f t="shared" si="772"/>
        <v>0</v>
      </c>
      <c r="W1806" s="33"/>
      <c r="X1806" s="85">
        <f t="shared" si="775"/>
        <v>0</v>
      </c>
      <c r="Y1806" s="85">
        <f t="shared" si="773"/>
        <v>0</v>
      </c>
      <c r="Z1806" s="85">
        <f t="shared" si="773"/>
        <v>0</v>
      </c>
      <c r="AA1806" s="85">
        <f t="shared" si="773"/>
        <v>0</v>
      </c>
      <c r="AB1806" s="85">
        <f t="shared" si="773"/>
        <v>0</v>
      </c>
      <c r="AC1806" s="85">
        <f t="shared" si="773"/>
        <v>0</v>
      </c>
    </row>
    <row r="1807" spans="1:29" x14ac:dyDescent="0.3">
      <c r="A1807" s="68"/>
      <c r="B1807" s="87"/>
      <c r="C1807" s="87"/>
      <c r="D1807" s="87"/>
      <c r="E1807" s="87"/>
      <c r="F1807" s="87"/>
      <c r="G1807" s="87"/>
      <c r="H1807" s="114"/>
      <c r="I1807" s="105">
        <f>Q1807</f>
        <v>0</v>
      </c>
      <c r="J1807" s="105">
        <f>R1807</f>
        <v>0</v>
      </c>
      <c r="K1807" s="105">
        <f t="shared" ref="K1807:N1807" si="777">S1807</f>
        <v>0</v>
      </c>
      <c r="L1807" s="105">
        <f t="shared" si="777"/>
        <v>0</v>
      </c>
      <c r="M1807" s="105">
        <f t="shared" si="777"/>
        <v>0</v>
      </c>
      <c r="N1807" s="105">
        <f t="shared" si="777"/>
        <v>0</v>
      </c>
      <c r="P1807" s="21"/>
      <c r="Q1807" s="106">
        <f t="shared" ref="Q1807:V1807" si="778">+SUM(Q1791:Q1806)</f>
        <v>0</v>
      </c>
      <c r="R1807" s="106">
        <f t="shared" si="778"/>
        <v>0</v>
      </c>
      <c r="S1807" s="106">
        <f t="shared" si="778"/>
        <v>0</v>
      </c>
      <c r="T1807" s="106">
        <f t="shared" si="778"/>
        <v>0</v>
      </c>
      <c r="U1807" s="106">
        <f t="shared" si="778"/>
        <v>0</v>
      </c>
      <c r="V1807" s="106">
        <f t="shared" si="778"/>
        <v>0</v>
      </c>
      <c r="W1807" s="33"/>
      <c r="X1807" s="33"/>
      <c r="Y1807" s="33"/>
      <c r="Z1807" s="33"/>
      <c r="AA1807" s="33"/>
      <c r="AB1807" s="33"/>
      <c r="AC1807" s="33"/>
    </row>
    <row r="1809" spans="1:29" x14ac:dyDescent="0.3">
      <c r="A1809" s="69"/>
      <c r="B1809" s="69"/>
      <c r="C1809" s="69"/>
      <c r="D1809" s="97"/>
      <c r="E1809" s="97"/>
      <c r="F1809" s="69"/>
      <c r="G1809" s="69"/>
      <c r="H1809" s="82"/>
    </row>
    <row r="1810" spans="1:29" x14ac:dyDescent="0.3">
      <c r="A1810" s="94"/>
      <c r="B1810" s="83"/>
      <c r="C1810" s="95"/>
      <c r="D1810" s="95"/>
      <c r="E1810" s="33"/>
      <c r="F1810" s="98"/>
      <c r="G1810" s="96"/>
      <c r="H1810" s="112"/>
    </row>
    <row r="1811" spans="1:29" x14ac:dyDescent="0.3">
      <c r="A1811" s="91"/>
      <c r="B1811" s="92"/>
      <c r="C1811" s="92"/>
      <c r="D1811" s="92"/>
      <c r="E1811" s="92"/>
      <c r="F1811" s="92"/>
      <c r="G1811" s="92"/>
      <c r="H1811" s="92"/>
    </row>
    <row r="1812" spans="1:29" x14ac:dyDescent="0.3">
      <c r="A1812" s="68"/>
      <c r="B1812" s="68"/>
      <c r="C1812" s="68"/>
      <c r="D1812" s="68"/>
      <c r="E1812" s="68"/>
      <c r="F1812" s="68"/>
      <c r="G1812" s="68"/>
      <c r="H1812" s="82"/>
      <c r="P1812" s="21"/>
      <c r="Q1812" s="106">
        <f>+SUM(Q1813:Q1828)</f>
        <v>0</v>
      </c>
      <c r="R1812" s="106">
        <f t="shared" ref="R1812:V1812" si="779">+SUM(R1813:R1828)</f>
        <v>0</v>
      </c>
      <c r="S1812" s="106">
        <f t="shared" si="779"/>
        <v>0</v>
      </c>
      <c r="T1812" s="106">
        <f t="shared" si="779"/>
        <v>0</v>
      </c>
      <c r="U1812" s="106">
        <f t="shared" si="779"/>
        <v>0</v>
      </c>
      <c r="V1812" s="106">
        <f t="shared" si="779"/>
        <v>0</v>
      </c>
      <c r="W1812" s="33"/>
      <c r="X1812" s="33"/>
      <c r="Y1812" s="33"/>
      <c r="Z1812" s="33"/>
      <c r="AA1812" s="33"/>
      <c r="AB1812" s="33"/>
      <c r="AC1812" s="33"/>
    </row>
    <row r="1813" spans="1:29" x14ac:dyDescent="0.3">
      <c r="A1813" s="67"/>
      <c r="B1813" s="85"/>
      <c r="C1813" s="85"/>
      <c r="D1813" s="85"/>
      <c r="E1813" s="85"/>
      <c r="F1813" s="85"/>
      <c r="G1813" s="85"/>
      <c r="H1813" s="113"/>
      <c r="I1813" s="105">
        <f t="shared" ref="I1813:N1813" si="780">Q1812</f>
        <v>0</v>
      </c>
      <c r="J1813" s="105">
        <f t="shared" si="780"/>
        <v>0</v>
      </c>
      <c r="K1813" s="105">
        <f t="shared" si="780"/>
        <v>0</v>
      </c>
      <c r="L1813" s="105">
        <f t="shared" si="780"/>
        <v>0</v>
      </c>
      <c r="M1813" s="105">
        <f t="shared" si="780"/>
        <v>0</v>
      </c>
      <c r="N1813" s="105">
        <f t="shared" si="780"/>
        <v>0</v>
      </c>
      <c r="P1813" s="21" t="str">
        <f>IF(A1813&gt;=$B$1810,"A","B")</f>
        <v>A</v>
      </c>
      <c r="Q1813" s="85">
        <f t="shared" ref="Q1813:V1828" si="781">IF($P1813="B",B1813,0)</f>
        <v>0</v>
      </c>
      <c r="R1813" s="85">
        <f t="shared" si="781"/>
        <v>0</v>
      </c>
      <c r="S1813" s="85">
        <f t="shared" si="781"/>
        <v>0</v>
      </c>
      <c r="T1813" s="85">
        <f t="shared" si="781"/>
        <v>0</v>
      </c>
      <c r="U1813" s="85">
        <f t="shared" si="781"/>
        <v>0</v>
      </c>
      <c r="V1813" s="85">
        <f t="shared" si="781"/>
        <v>0</v>
      </c>
      <c r="W1813" s="33"/>
      <c r="X1813" s="85">
        <f>IF($P1813="A",B1813,0)</f>
        <v>0</v>
      </c>
      <c r="Y1813" s="85">
        <f t="shared" ref="Y1813:AC1828" si="782">IF($P1813="A",C1813,0)</f>
        <v>0</v>
      </c>
      <c r="Z1813" s="85">
        <f t="shared" si="782"/>
        <v>0</v>
      </c>
      <c r="AA1813" s="85">
        <f t="shared" si="782"/>
        <v>0</v>
      </c>
      <c r="AB1813" s="85">
        <f t="shared" si="782"/>
        <v>0</v>
      </c>
      <c r="AC1813" s="85">
        <f t="shared" si="782"/>
        <v>0</v>
      </c>
    </row>
    <row r="1814" spans="1:29" x14ac:dyDescent="0.3">
      <c r="A1814" s="67"/>
      <c r="B1814" s="85"/>
      <c r="C1814" s="85"/>
      <c r="D1814" s="85"/>
      <c r="E1814" s="85"/>
      <c r="F1814" s="85"/>
      <c r="G1814" s="85"/>
      <c r="H1814" s="113"/>
      <c r="P1814" s="21" t="str">
        <f t="shared" ref="P1814:P1828" si="783">IF(A1814&gt;=$B$1810,"A","B")</f>
        <v>A</v>
      </c>
      <c r="Q1814" s="85">
        <f t="shared" si="781"/>
        <v>0</v>
      </c>
      <c r="R1814" s="85">
        <f t="shared" si="781"/>
        <v>0</v>
      </c>
      <c r="S1814" s="85">
        <f t="shared" si="781"/>
        <v>0</v>
      </c>
      <c r="T1814" s="85">
        <f t="shared" si="781"/>
        <v>0</v>
      </c>
      <c r="U1814" s="85">
        <f t="shared" si="781"/>
        <v>0</v>
      </c>
      <c r="V1814" s="85">
        <f t="shared" si="781"/>
        <v>0</v>
      </c>
      <c r="W1814" s="33"/>
      <c r="X1814" s="85">
        <f t="shared" ref="X1814:X1828" si="784">IF($P1814="A",B1814,0)</f>
        <v>0</v>
      </c>
      <c r="Y1814" s="85">
        <f t="shared" si="782"/>
        <v>0</v>
      </c>
      <c r="Z1814" s="85">
        <f t="shared" si="782"/>
        <v>0</v>
      </c>
      <c r="AA1814" s="85">
        <f t="shared" si="782"/>
        <v>0</v>
      </c>
      <c r="AB1814" s="85">
        <f t="shared" si="782"/>
        <v>0</v>
      </c>
      <c r="AC1814" s="85">
        <f t="shared" si="782"/>
        <v>0</v>
      </c>
    </row>
    <row r="1815" spans="1:29" x14ac:dyDescent="0.3">
      <c r="A1815" s="67"/>
      <c r="B1815" s="85"/>
      <c r="C1815" s="85"/>
      <c r="D1815" s="85"/>
      <c r="E1815" s="85"/>
      <c r="F1815" s="85"/>
      <c r="G1815" s="85"/>
      <c r="H1815" s="113"/>
      <c r="P1815" s="21" t="str">
        <f t="shared" si="783"/>
        <v>A</v>
      </c>
      <c r="Q1815" s="85">
        <f t="shared" si="781"/>
        <v>0</v>
      </c>
      <c r="R1815" s="85">
        <f t="shared" si="781"/>
        <v>0</v>
      </c>
      <c r="S1815" s="85">
        <f t="shared" si="781"/>
        <v>0</v>
      </c>
      <c r="T1815" s="85">
        <f t="shared" si="781"/>
        <v>0</v>
      </c>
      <c r="U1815" s="85">
        <f t="shared" si="781"/>
        <v>0</v>
      </c>
      <c r="V1815" s="85">
        <f t="shared" si="781"/>
        <v>0</v>
      </c>
      <c r="W1815" s="33"/>
      <c r="X1815" s="85">
        <f t="shared" si="784"/>
        <v>0</v>
      </c>
      <c r="Y1815" s="85">
        <f t="shared" si="782"/>
        <v>0</v>
      </c>
      <c r="Z1815" s="85">
        <f t="shared" si="782"/>
        <v>0</v>
      </c>
      <c r="AA1815" s="85">
        <f t="shared" si="782"/>
        <v>0</v>
      </c>
      <c r="AB1815" s="85">
        <f t="shared" si="782"/>
        <v>0</v>
      </c>
      <c r="AC1815" s="85">
        <f t="shared" si="782"/>
        <v>0</v>
      </c>
    </row>
    <row r="1816" spans="1:29" x14ac:dyDescent="0.3">
      <c r="A1816" s="67"/>
      <c r="B1816" s="85"/>
      <c r="C1816" s="85"/>
      <c r="D1816" s="85"/>
      <c r="E1816" s="85"/>
      <c r="F1816" s="85"/>
      <c r="G1816" s="85"/>
      <c r="H1816" s="113"/>
      <c r="P1816" s="21" t="str">
        <f t="shared" si="783"/>
        <v>A</v>
      </c>
      <c r="Q1816" s="85">
        <f t="shared" si="781"/>
        <v>0</v>
      </c>
      <c r="R1816" s="85">
        <f t="shared" si="781"/>
        <v>0</v>
      </c>
      <c r="S1816" s="85">
        <f t="shared" si="781"/>
        <v>0</v>
      </c>
      <c r="T1816" s="85">
        <f t="shared" si="781"/>
        <v>0</v>
      </c>
      <c r="U1816" s="85">
        <f t="shared" si="781"/>
        <v>0</v>
      </c>
      <c r="V1816" s="85">
        <f t="shared" si="781"/>
        <v>0</v>
      </c>
      <c r="W1816" s="33"/>
      <c r="X1816" s="85">
        <f t="shared" si="784"/>
        <v>0</v>
      </c>
      <c r="Y1816" s="85">
        <f t="shared" si="782"/>
        <v>0</v>
      </c>
      <c r="Z1816" s="85">
        <f t="shared" si="782"/>
        <v>0</v>
      </c>
      <c r="AA1816" s="85">
        <f t="shared" si="782"/>
        <v>0</v>
      </c>
      <c r="AB1816" s="85">
        <f t="shared" si="782"/>
        <v>0</v>
      </c>
      <c r="AC1816" s="85">
        <f t="shared" si="782"/>
        <v>0</v>
      </c>
    </row>
    <row r="1817" spans="1:29" x14ac:dyDescent="0.3">
      <c r="A1817" s="67"/>
      <c r="B1817" s="85"/>
      <c r="C1817" s="85"/>
      <c r="D1817" s="85"/>
      <c r="E1817" s="85"/>
      <c r="F1817" s="85"/>
      <c r="G1817" s="85"/>
      <c r="H1817" s="113"/>
      <c r="P1817" s="21" t="str">
        <f t="shared" si="783"/>
        <v>A</v>
      </c>
      <c r="Q1817" s="85">
        <f t="shared" si="781"/>
        <v>0</v>
      </c>
      <c r="R1817" s="85">
        <f t="shared" si="781"/>
        <v>0</v>
      </c>
      <c r="S1817" s="85">
        <f t="shared" si="781"/>
        <v>0</v>
      </c>
      <c r="T1817" s="85">
        <f t="shared" si="781"/>
        <v>0</v>
      </c>
      <c r="U1817" s="85">
        <f t="shared" si="781"/>
        <v>0</v>
      </c>
      <c r="V1817" s="85">
        <f t="shared" si="781"/>
        <v>0</v>
      </c>
      <c r="W1817" s="33"/>
      <c r="X1817" s="85">
        <f t="shared" si="784"/>
        <v>0</v>
      </c>
      <c r="Y1817" s="85">
        <f t="shared" si="782"/>
        <v>0</v>
      </c>
      <c r="Z1817" s="85">
        <f t="shared" si="782"/>
        <v>0</v>
      </c>
      <c r="AA1817" s="85">
        <f t="shared" si="782"/>
        <v>0</v>
      </c>
      <c r="AB1817" s="85">
        <f t="shared" si="782"/>
        <v>0</v>
      </c>
      <c r="AC1817" s="85">
        <f t="shared" si="782"/>
        <v>0</v>
      </c>
    </row>
    <row r="1818" spans="1:29" x14ac:dyDescent="0.3">
      <c r="A1818" s="67"/>
      <c r="B1818" s="85"/>
      <c r="C1818" s="85"/>
      <c r="D1818" s="85"/>
      <c r="E1818" s="85"/>
      <c r="F1818" s="85"/>
      <c r="G1818" s="85"/>
      <c r="H1818" s="113"/>
      <c r="P1818" s="21" t="str">
        <f t="shared" si="783"/>
        <v>A</v>
      </c>
      <c r="Q1818" s="85">
        <f>IF($P1818="B",B1818,0)</f>
        <v>0</v>
      </c>
      <c r="R1818" s="85">
        <f t="shared" si="781"/>
        <v>0</v>
      </c>
      <c r="S1818" s="85">
        <f t="shared" si="781"/>
        <v>0</v>
      </c>
      <c r="T1818" s="85">
        <f t="shared" si="781"/>
        <v>0</v>
      </c>
      <c r="U1818" s="85">
        <f t="shared" si="781"/>
        <v>0</v>
      </c>
      <c r="V1818" s="85">
        <f t="shared" si="781"/>
        <v>0</v>
      </c>
      <c r="W1818" s="33"/>
      <c r="X1818" s="85">
        <f t="shared" si="784"/>
        <v>0</v>
      </c>
      <c r="Y1818" s="85">
        <f t="shared" si="782"/>
        <v>0</v>
      </c>
      <c r="Z1818" s="85">
        <f t="shared" si="782"/>
        <v>0</v>
      </c>
      <c r="AA1818" s="85">
        <f t="shared" si="782"/>
        <v>0</v>
      </c>
      <c r="AB1818" s="85">
        <f t="shared" si="782"/>
        <v>0</v>
      </c>
      <c r="AC1818" s="85">
        <f t="shared" si="782"/>
        <v>0</v>
      </c>
    </row>
    <row r="1819" spans="1:29" x14ac:dyDescent="0.3">
      <c r="A1819" s="67"/>
      <c r="B1819" s="85"/>
      <c r="C1819" s="85"/>
      <c r="D1819" s="85"/>
      <c r="E1819" s="85"/>
      <c r="F1819" s="85"/>
      <c r="G1819" s="85"/>
      <c r="H1819" s="113"/>
      <c r="P1819" s="21" t="str">
        <f t="shared" si="783"/>
        <v>A</v>
      </c>
      <c r="Q1819" s="85">
        <f t="shared" ref="Q1819:Q1828" si="785">IF($P1819="B",B1819,0)</f>
        <v>0</v>
      </c>
      <c r="R1819" s="85">
        <f t="shared" si="781"/>
        <v>0</v>
      </c>
      <c r="S1819" s="85">
        <f t="shared" si="781"/>
        <v>0</v>
      </c>
      <c r="T1819" s="85">
        <f t="shared" si="781"/>
        <v>0</v>
      </c>
      <c r="U1819" s="85">
        <f t="shared" si="781"/>
        <v>0</v>
      </c>
      <c r="V1819" s="85">
        <f t="shared" si="781"/>
        <v>0</v>
      </c>
      <c r="W1819" s="33"/>
      <c r="X1819" s="85">
        <f t="shared" si="784"/>
        <v>0</v>
      </c>
      <c r="Y1819" s="85">
        <f t="shared" si="782"/>
        <v>0</v>
      </c>
      <c r="Z1819" s="85">
        <f t="shared" si="782"/>
        <v>0</v>
      </c>
      <c r="AA1819" s="85">
        <f t="shared" si="782"/>
        <v>0</v>
      </c>
      <c r="AB1819" s="85">
        <f t="shared" si="782"/>
        <v>0</v>
      </c>
      <c r="AC1819" s="85">
        <f t="shared" si="782"/>
        <v>0</v>
      </c>
    </row>
    <row r="1820" spans="1:29" x14ac:dyDescent="0.3">
      <c r="A1820" s="67"/>
      <c r="B1820" s="85"/>
      <c r="C1820" s="85"/>
      <c r="D1820" s="85"/>
      <c r="E1820" s="85"/>
      <c r="F1820" s="85"/>
      <c r="G1820" s="85"/>
      <c r="H1820" s="113"/>
      <c r="P1820" s="21" t="str">
        <f t="shared" si="783"/>
        <v>A</v>
      </c>
      <c r="Q1820" s="85">
        <f t="shared" si="785"/>
        <v>0</v>
      </c>
      <c r="R1820" s="85">
        <f t="shared" si="781"/>
        <v>0</v>
      </c>
      <c r="S1820" s="85">
        <f t="shared" si="781"/>
        <v>0</v>
      </c>
      <c r="T1820" s="85">
        <f t="shared" si="781"/>
        <v>0</v>
      </c>
      <c r="U1820" s="85">
        <f t="shared" si="781"/>
        <v>0</v>
      </c>
      <c r="V1820" s="85">
        <f t="shared" si="781"/>
        <v>0</v>
      </c>
      <c r="W1820" s="33"/>
      <c r="X1820" s="85">
        <f t="shared" si="784"/>
        <v>0</v>
      </c>
      <c r="Y1820" s="85">
        <f t="shared" si="782"/>
        <v>0</v>
      </c>
      <c r="Z1820" s="85">
        <f t="shared" si="782"/>
        <v>0</v>
      </c>
      <c r="AA1820" s="85">
        <f t="shared" si="782"/>
        <v>0</v>
      </c>
      <c r="AB1820" s="85">
        <f t="shared" si="782"/>
        <v>0</v>
      </c>
      <c r="AC1820" s="85">
        <f t="shared" si="782"/>
        <v>0</v>
      </c>
    </row>
    <row r="1821" spans="1:29" x14ac:dyDescent="0.3">
      <c r="A1821" s="67"/>
      <c r="B1821" s="85"/>
      <c r="C1821" s="85"/>
      <c r="D1821" s="85"/>
      <c r="E1821" s="85"/>
      <c r="F1821" s="85"/>
      <c r="G1821" s="85"/>
      <c r="H1821" s="113"/>
      <c r="P1821" s="21" t="str">
        <f t="shared" si="783"/>
        <v>A</v>
      </c>
      <c r="Q1821" s="85">
        <f t="shared" si="785"/>
        <v>0</v>
      </c>
      <c r="R1821" s="85">
        <f t="shared" si="781"/>
        <v>0</v>
      </c>
      <c r="S1821" s="85">
        <f t="shared" si="781"/>
        <v>0</v>
      </c>
      <c r="T1821" s="85">
        <f t="shared" si="781"/>
        <v>0</v>
      </c>
      <c r="U1821" s="85">
        <f t="shared" si="781"/>
        <v>0</v>
      </c>
      <c r="V1821" s="85">
        <f t="shared" si="781"/>
        <v>0</v>
      </c>
      <c r="W1821" s="33"/>
      <c r="X1821" s="85">
        <f t="shared" si="784"/>
        <v>0</v>
      </c>
      <c r="Y1821" s="85">
        <f t="shared" si="782"/>
        <v>0</v>
      </c>
      <c r="Z1821" s="85">
        <f t="shared" si="782"/>
        <v>0</v>
      </c>
      <c r="AA1821" s="85">
        <f t="shared" si="782"/>
        <v>0</v>
      </c>
      <c r="AB1821" s="85">
        <f t="shared" si="782"/>
        <v>0</v>
      </c>
      <c r="AC1821" s="85">
        <f t="shared" si="782"/>
        <v>0</v>
      </c>
    </row>
    <row r="1822" spans="1:29" x14ac:dyDescent="0.3">
      <c r="A1822" s="67"/>
      <c r="B1822" s="85"/>
      <c r="C1822" s="85"/>
      <c r="D1822" s="85"/>
      <c r="E1822" s="85"/>
      <c r="F1822" s="85"/>
      <c r="G1822" s="85"/>
      <c r="H1822" s="113"/>
      <c r="P1822" s="21" t="str">
        <f t="shared" si="783"/>
        <v>A</v>
      </c>
      <c r="Q1822" s="85">
        <f t="shared" si="785"/>
        <v>0</v>
      </c>
      <c r="R1822" s="85">
        <f t="shared" si="781"/>
        <v>0</v>
      </c>
      <c r="S1822" s="85">
        <f t="shared" si="781"/>
        <v>0</v>
      </c>
      <c r="T1822" s="85">
        <f t="shared" si="781"/>
        <v>0</v>
      </c>
      <c r="U1822" s="85">
        <f t="shared" si="781"/>
        <v>0</v>
      </c>
      <c r="V1822" s="85">
        <f t="shared" si="781"/>
        <v>0</v>
      </c>
      <c r="W1822" s="33"/>
      <c r="X1822" s="85">
        <f t="shared" si="784"/>
        <v>0</v>
      </c>
      <c r="Y1822" s="85">
        <f t="shared" si="782"/>
        <v>0</v>
      </c>
      <c r="Z1822" s="85">
        <f t="shared" si="782"/>
        <v>0</v>
      </c>
      <c r="AA1822" s="85">
        <f t="shared" si="782"/>
        <v>0</v>
      </c>
      <c r="AB1822" s="85">
        <f t="shared" si="782"/>
        <v>0</v>
      </c>
      <c r="AC1822" s="85">
        <f t="shared" si="782"/>
        <v>0</v>
      </c>
    </row>
    <row r="1823" spans="1:29" x14ac:dyDescent="0.3">
      <c r="A1823" s="67"/>
      <c r="B1823" s="85"/>
      <c r="C1823" s="85"/>
      <c r="D1823" s="85"/>
      <c r="E1823" s="85"/>
      <c r="F1823" s="85"/>
      <c r="G1823" s="85"/>
      <c r="H1823" s="113"/>
      <c r="P1823" s="21" t="str">
        <f t="shared" si="783"/>
        <v>A</v>
      </c>
      <c r="Q1823" s="85">
        <f t="shared" si="785"/>
        <v>0</v>
      </c>
      <c r="R1823" s="85">
        <f t="shared" si="781"/>
        <v>0</v>
      </c>
      <c r="S1823" s="85">
        <f t="shared" si="781"/>
        <v>0</v>
      </c>
      <c r="T1823" s="85">
        <f t="shared" si="781"/>
        <v>0</v>
      </c>
      <c r="U1823" s="85">
        <f t="shared" si="781"/>
        <v>0</v>
      </c>
      <c r="V1823" s="85">
        <f t="shared" si="781"/>
        <v>0</v>
      </c>
      <c r="W1823" s="33"/>
      <c r="X1823" s="85">
        <f t="shared" si="784"/>
        <v>0</v>
      </c>
      <c r="Y1823" s="85">
        <f t="shared" si="782"/>
        <v>0</v>
      </c>
      <c r="Z1823" s="85">
        <f t="shared" si="782"/>
        <v>0</v>
      </c>
      <c r="AA1823" s="85">
        <f t="shared" si="782"/>
        <v>0</v>
      </c>
      <c r="AB1823" s="85">
        <f t="shared" si="782"/>
        <v>0</v>
      </c>
      <c r="AC1823" s="85">
        <f t="shared" si="782"/>
        <v>0</v>
      </c>
    </row>
    <row r="1824" spans="1:29" x14ac:dyDescent="0.3">
      <c r="A1824" s="67"/>
      <c r="B1824" s="85"/>
      <c r="C1824" s="85"/>
      <c r="D1824" s="85"/>
      <c r="E1824" s="85"/>
      <c r="F1824" s="85"/>
      <c r="G1824" s="85"/>
      <c r="H1824" s="113"/>
      <c r="P1824" s="21" t="str">
        <f t="shared" si="783"/>
        <v>A</v>
      </c>
      <c r="Q1824" s="85">
        <f t="shared" si="785"/>
        <v>0</v>
      </c>
      <c r="R1824" s="85">
        <f t="shared" si="781"/>
        <v>0</v>
      </c>
      <c r="S1824" s="85">
        <f t="shared" si="781"/>
        <v>0</v>
      </c>
      <c r="T1824" s="85">
        <f t="shared" si="781"/>
        <v>0</v>
      </c>
      <c r="U1824" s="85">
        <f t="shared" si="781"/>
        <v>0</v>
      </c>
      <c r="V1824" s="85">
        <f t="shared" si="781"/>
        <v>0</v>
      </c>
      <c r="W1824" s="33"/>
      <c r="X1824" s="85">
        <f t="shared" si="784"/>
        <v>0</v>
      </c>
      <c r="Y1824" s="85">
        <f t="shared" si="782"/>
        <v>0</v>
      </c>
      <c r="Z1824" s="85">
        <f t="shared" si="782"/>
        <v>0</v>
      </c>
      <c r="AA1824" s="85">
        <f t="shared" si="782"/>
        <v>0</v>
      </c>
      <c r="AB1824" s="85">
        <f t="shared" si="782"/>
        <v>0</v>
      </c>
      <c r="AC1824" s="85">
        <f t="shared" si="782"/>
        <v>0</v>
      </c>
    </row>
    <row r="1825" spans="1:29" x14ac:dyDescent="0.3">
      <c r="A1825" s="67"/>
      <c r="B1825" s="85"/>
      <c r="C1825" s="85"/>
      <c r="D1825" s="85"/>
      <c r="E1825" s="85"/>
      <c r="F1825" s="85"/>
      <c r="G1825" s="85"/>
      <c r="H1825" s="113"/>
      <c r="P1825" s="21" t="str">
        <f t="shared" si="783"/>
        <v>A</v>
      </c>
      <c r="Q1825" s="85">
        <f t="shared" si="785"/>
        <v>0</v>
      </c>
      <c r="R1825" s="85">
        <f t="shared" si="781"/>
        <v>0</v>
      </c>
      <c r="S1825" s="85">
        <f t="shared" si="781"/>
        <v>0</v>
      </c>
      <c r="T1825" s="85">
        <f t="shared" si="781"/>
        <v>0</v>
      </c>
      <c r="U1825" s="85">
        <f t="shared" si="781"/>
        <v>0</v>
      </c>
      <c r="V1825" s="85">
        <f t="shared" si="781"/>
        <v>0</v>
      </c>
      <c r="W1825" s="33"/>
      <c r="X1825" s="85">
        <f t="shared" si="784"/>
        <v>0</v>
      </c>
      <c r="Y1825" s="85">
        <f t="shared" si="782"/>
        <v>0</v>
      </c>
      <c r="Z1825" s="85">
        <f t="shared" si="782"/>
        <v>0</v>
      </c>
      <c r="AA1825" s="85">
        <f t="shared" si="782"/>
        <v>0</v>
      </c>
      <c r="AB1825" s="85">
        <f t="shared" si="782"/>
        <v>0</v>
      </c>
      <c r="AC1825" s="85">
        <f t="shared" si="782"/>
        <v>0</v>
      </c>
    </row>
    <row r="1826" spans="1:29" x14ac:dyDescent="0.3">
      <c r="A1826" s="67"/>
      <c r="B1826" s="85"/>
      <c r="C1826" s="85"/>
      <c r="D1826" s="85"/>
      <c r="E1826" s="85"/>
      <c r="F1826" s="85"/>
      <c r="G1826" s="85"/>
      <c r="H1826" s="113"/>
      <c r="P1826" s="21" t="str">
        <f t="shared" si="783"/>
        <v>A</v>
      </c>
      <c r="Q1826" s="85">
        <f t="shared" si="785"/>
        <v>0</v>
      </c>
      <c r="R1826" s="85">
        <f t="shared" si="781"/>
        <v>0</v>
      </c>
      <c r="S1826" s="85">
        <f t="shared" si="781"/>
        <v>0</v>
      </c>
      <c r="T1826" s="85">
        <f t="shared" si="781"/>
        <v>0</v>
      </c>
      <c r="U1826" s="85">
        <f t="shared" si="781"/>
        <v>0</v>
      </c>
      <c r="V1826" s="85">
        <f t="shared" si="781"/>
        <v>0</v>
      </c>
      <c r="W1826" s="33"/>
      <c r="X1826" s="85">
        <f t="shared" si="784"/>
        <v>0</v>
      </c>
      <c r="Y1826" s="85">
        <f t="shared" si="782"/>
        <v>0</v>
      </c>
      <c r="Z1826" s="85">
        <f t="shared" si="782"/>
        <v>0</v>
      </c>
      <c r="AA1826" s="85">
        <f t="shared" si="782"/>
        <v>0</v>
      </c>
      <c r="AB1826" s="85">
        <f t="shared" si="782"/>
        <v>0</v>
      </c>
      <c r="AC1826" s="85">
        <f t="shared" si="782"/>
        <v>0</v>
      </c>
    </row>
    <row r="1827" spans="1:29" x14ac:dyDescent="0.3">
      <c r="A1827" s="67"/>
      <c r="B1827" s="85"/>
      <c r="C1827" s="85"/>
      <c r="D1827" s="85"/>
      <c r="E1827" s="85"/>
      <c r="F1827" s="85"/>
      <c r="G1827" s="85"/>
      <c r="H1827" s="113"/>
      <c r="P1827" s="21" t="str">
        <f t="shared" si="783"/>
        <v>A</v>
      </c>
      <c r="Q1827" s="85">
        <f t="shared" si="785"/>
        <v>0</v>
      </c>
      <c r="R1827" s="85">
        <f t="shared" si="781"/>
        <v>0</v>
      </c>
      <c r="S1827" s="85">
        <f t="shared" si="781"/>
        <v>0</v>
      </c>
      <c r="T1827" s="85">
        <f t="shared" si="781"/>
        <v>0</v>
      </c>
      <c r="U1827" s="85">
        <f t="shared" si="781"/>
        <v>0</v>
      </c>
      <c r="V1827" s="85">
        <f t="shared" si="781"/>
        <v>0</v>
      </c>
      <c r="W1827" s="33"/>
      <c r="X1827" s="85">
        <f t="shared" si="784"/>
        <v>0</v>
      </c>
      <c r="Y1827" s="85">
        <f t="shared" si="782"/>
        <v>0</v>
      </c>
      <c r="Z1827" s="85">
        <f t="shared" si="782"/>
        <v>0</v>
      </c>
      <c r="AA1827" s="85">
        <f t="shared" si="782"/>
        <v>0</v>
      </c>
      <c r="AB1827" s="85">
        <f t="shared" si="782"/>
        <v>0</v>
      </c>
      <c r="AC1827" s="85">
        <f t="shared" si="782"/>
        <v>0</v>
      </c>
    </row>
    <row r="1828" spans="1:29" x14ac:dyDescent="0.3">
      <c r="A1828" s="67"/>
      <c r="B1828" s="85"/>
      <c r="C1828" s="85"/>
      <c r="D1828" s="85"/>
      <c r="E1828" s="85"/>
      <c r="F1828" s="85"/>
      <c r="G1828" s="85"/>
      <c r="H1828" s="113"/>
      <c r="P1828" s="21" t="str">
        <f t="shared" si="783"/>
        <v>A</v>
      </c>
      <c r="Q1828" s="85">
        <f t="shared" si="785"/>
        <v>0</v>
      </c>
      <c r="R1828" s="85">
        <f t="shared" si="781"/>
        <v>0</v>
      </c>
      <c r="S1828" s="85">
        <f t="shared" si="781"/>
        <v>0</v>
      </c>
      <c r="T1828" s="85">
        <f t="shared" si="781"/>
        <v>0</v>
      </c>
      <c r="U1828" s="85">
        <f t="shared" si="781"/>
        <v>0</v>
      </c>
      <c r="V1828" s="85">
        <f t="shared" si="781"/>
        <v>0</v>
      </c>
      <c r="W1828" s="33"/>
      <c r="X1828" s="85">
        <f t="shared" si="784"/>
        <v>0</v>
      </c>
      <c r="Y1828" s="85">
        <f t="shared" si="782"/>
        <v>0</v>
      </c>
      <c r="Z1828" s="85">
        <f t="shared" si="782"/>
        <v>0</v>
      </c>
      <c r="AA1828" s="85">
        <f t="shared" si="782"/>
        <v>0</v>
      </c>
      <c r="AB1828" s="85">
        <f t="shared" si="782"/>
        <v>0</v>
      </c>
      <c r="AC1828" s="85">
        <f t="shared" si="782"/>
        <v>0</v>
      </c>
    </row>
    <row r="1829" spans="1:29" x14ac:dyDescent="0.3">
      <c r="A1829" s="68"/>
      <c r="B1829" s="86"/>
      <c r="C1829" s="86"/>
      <c r="D1829" s="86"/>
      <c r="E1829" s="86"/>
      <c r="F1829" s="86"/>
      <c r="G1829" s="86"/>
      <c r="H1829" s="89"/>
      <c r="I1829" s="105">
        <f>X1829</f>
        <v>0</v>
      </c>
      <c r="J1829" s="105">
        <f>Y1829</f>
        <v>0</v>
      </c>
      <c r="K1829" s="105">
        <f>Z1829</f>
        <v>0</v>
      </c>
      <c r="L1829" s="105">
        <f>AA1829</f>
        <v>0</v>
      </c>
      <c r="M1829" s="105">
        <f t="shared" ref="M1829:N1829" si="786">AB1829</f>
        <v>0</v>
      </c>
      <c r="N1829" s="105">
        <f t="shared" si="786"/>
        <v>0</v>
      </c>
      <c r="P1829" s="21"/>
      <c r="Q1829" s="33"/>
      <c r="R1829" s="33"/>
      <c r="S1829" s="33"/>
      <c r="T1829" s="33"/>
      <c r="U1829" s="33"/>
      <c r="V1829" s="33"/>
      <c r="W1829" s="33"/>
      <c r="X1829" s="106">
        <f>SUM(X1813:X1828)</f>
        <v>0</v>
      </c>
      <c r="Y1829" s="106">
        <f t="shared" ref="Y1829:AC1829" si="787">SUM(Y1813:Y1828)</f>
        <v>0</v>
      </c>
      <c r="Z1829" s="106">
        <f t="shared" si="787"/>
        <v>0</v>
      </c>
      <c r="AA1829" s="106">
        <f t="shared" si="787"/>
        <v>0</v>
      </c>
      <c r="AB1829" s="106">
        <f t="shared" si="787"/>
        <v>0</v>
      </c>
      <c r="AC1829" s="106">
        <f t="shared" si="787"/>
        <v>0</v>
      </c>
    </row>
    <row r="1830" spans="1:29" x14ac:dyDescent="0.3">
      <c r="A1830" s="82"/>
      <c r="B1830" s="89"/>
      <c r="C1830" s="89"/>
      <c r="D1830" s="89"/>
      <c r="E1830" s="89"/>
      <c r="F1830" s="89"/>
      <c r="G1830" s="89"/>
      <c r="H1830" s="89"/>
      <c r="P1830" s="21"/>
      <c r="Q1830" s="33"/>
      <c r="R1830" s="33"/>
      <c r="S1830" s="33"/>
      <c r="T1830" s="33"/>
      <c r="U1830" s="33"/>
      <c r="V1830" s="33"/>
      <c r="W1830" s="33"/>
      <c r="X1830" s="33"/>
      <c r="Y1830" s="33"/>
      <c r="Z1830" s="33"/>
      <c r="AA1830" s="33"/>
      <c r="AB1830" s="33"/>
      <c r="AC1830" s="33"/>
    </row>
    <row r="1831" spans="1:29" x14ac:dyDescent="0.3">
      <c r="A1831" s="92"/>
      <c r="B1831" s="92"/>
      <c r="C1831" s="92"/>
      <c r="D1831" s="92"/>
      <c r="E1831" s="92"/>
      <c r="F1831" s="92"/>
      <c r="G1831" s="92"/>
      <c r="H1831" s="92"/>
      <c r="P1831" s="21"/>
      <c r="Q1831" s="33"/>
      <c r="R1831" s="33"/>
      <c r="S1831" s="33"/>
      <c r="T1831" s="33"/>
      <c r="U1831" s="33"/>
      <c r="V1831" s="33"/>
      <c r="W1831" s="33"/>
      <c r="X1831" s="33"/>
      <c r="Y1831" s="33"/>
      <c r="Z1831" s="33"/>
      <c r="AA1831" s="33"/>
      <c r="AB1831" s="33"/>
      <c r="AC1831" s="33"/>
    </row>
    <row r="1832" spans="1:29" x14ac:dyDescent="0.3">
      <c r="A1832" s="68"/>
      <c r="B1832" s="68"/>
      <c r="C1832" s="68"/>
      <c r="D1832" s="68"/>
      <c r="E1832" s="68"/>
      <c r="F1832" s="68"/>
      <c r="G1832" s="68"/>
      <c r="H1832" s="82"/>
      <c r="P1832" s="21"/>
      <c r="Q1832" s="33"/>
      <c r="R1832" s="33"/>
      <c r="S1832" s="33"/>
      <c r="T1832" s="33"/>
      <c r="U1832" s="33"/>
      <c r="V1832" s="33"/>
      <c r="W1832" s="33"/>
      <c r="X1832" s="106">
        <f t="shared" ref="X1832:AC1832" si="788">SUM(X1833:X1848)</f>
        <v>0</v>
      </c>
      <c r="Y1832" s="106">
        <f t="shared" si="788"/>
        <v>0</v>
      </c>
      <c r="Z1832" s="106">
        <f t="shared" si="788"/>
        <v>0</v>
      </c>
      <c r="AA1832" s="106">
        <f t="shared" si="788"/>
        <v>0</v>
      </c>
      <c r="AB1832" s="106">
        <f t="shared" si="788"/>
        <v>0</v>
      </c>
      <c r="AC1832" s="106">
        <f t="shared" si="788"/>
        <v>0</v>
      </c>
    </row>
    <row r="1833" spans="1:29" x14ac:dyDescent="0.3">
      <c r="A1833" s="67"/>
      <c r="B1833" s="85"/>
      <c r="C1833" s="85"/>
      <c r="D1833" s="85"/>
      <c r="E1833" s="85"/>
      <c r="F1833" s="85"/>
      <c r="G1833" s="85"/>
      <c r="H1833" s="113"/>
      <c r="I1833" s="105">
        <f>X1832</f>
        <v>0</v>
      </c>
      <c r="J1833" s="105">
        <f>Y1832</f>
        <v>0</v>
      </c>
      <c r="K1833" s="105">
        <f t="shared" ref="K1833:N1833" si="789">Z1832</f>
        <v>0</v>
      </c>
      <c r="L1833" s="105">
        <f t="shared" si="789"/>
        <v>0</v>
      </c>
      <c r="M1833" s="105">
        <f t="shared" si="789"/>
        <v>0</v>
      </c>
      <c r="N1833" s="105">
        <f t="shared" si="789"/>
        <v>0</v>
      </c>
      <c r="P1833" s="21" t="str">
        <f>IF(A1833&lt;=$B$1810,"A","B")</f>
        <v>A</v>
      </c>
      <c r="Q1833" s="85">
        <f t="shared" ref="Q1833:V1848" si="790">IF($P1833="B",B1833,0)</f>
        <v>0</v>
      </c>
      <c r="R1833" s="85">
        <f t="shared" si="790"/>
        <v>0</v>
      </c>
      <c r="S1833" s="85">
        <f t="shared" si="790"/>
        <v>0</v>
      </c>
      <c r="T1833" s="85">
        <f t="shared" si="790"/>
        <v>0</v>
      </c>
      <c r="U1833" s="85">
        <f t="shared" si="790"/>
        <v>0</v>
      </c>
      <c r="V1833" s="85">
        <f t="shared" si="790"/>
        <v>0</v>
      </c>
      <c r="W1833" s="33"/>
      <c r="X1833" s="85">
        <f>IF($P1833="A",B1833,0)</f>
        <v>0</v>
      </c>
      <c r="Y1833" s="85">
        <f t="shared" ref="Y1833:AC1848" si="791">IF($P1833="A",C1833,0)</f>
        <v>0</v>
      </c>
      <c r="Z1833" s="85">
        <f t="shared" si="791"/>
        <v>0</v>
      </c>
      <c r="AA1833" s="85">
        <f t="shared" si="791"/>
        <v>0</v>
      </c>
      <c r="AB1833" s="85">
        <f t="shared" si="791"/>
        <v>0</v>
      </c>
      <c r="AC1833" s="85">
        <f t="shared" si="791"/>
        <v>0</v>
      </c>
    </row>
    <row r="1834" spans="1:29" x14ac:dyDescent="0.3">
      <c r="A1834" s="67"/>
      <c r="B1834" s="85"/>
      <c r="C1834" s="85"/>
      <c r="D1834" s="85"/>
      <c r="E1834" s="85"/>
      <c r="F1834" s="85"/>
      <c r="G1834" s="85"/>
      <c r="H1834" s="113"/>
      <c r="P1834" s="21" t="str">
        <f t="shared" ref="P1834:P1848" si="792">IF(A1834&lt;=$B$1810,"A","B")</f>
        <v>A</v>
      </c>
      <c r="Q1834" s="85">
        <f t="shared" si="790"/>
        <v>0</v>
      </c>
      <c r="R1834" s="85">
        <f t="shared" si="790"/>
        <v>0</v>
      </c>
      <c r="S1834" s="85">
        <f t="shared" si="790"/>
        <v>0</v>
      </c>
      <c r="T1834" s="85">
        <f t="shared" si="790"/>
        <v>0</v>
      </c>
      <c r="U1834" s="85">
        <f t="shared" si="790"/>
        <v>0</v>
      </c>
      <c r="V1834" s="85">
        <f t="shared" si="790"/>
        <v>0</v>
      </c>
      <c r="W1834" s="33"/>
      <c r="X1834" s="85">
        <f t="shared" ref="X1834:X1848" si="793">IF($P1834="A",B1834,0)</f>
        <v>0</v>
      </c>
      <c r="Y1834" s="85">
        <f t="shared" si="791"/>
        <v>0</v>
      </c>
      <c r="Z1834" s="85">
        <f t="shared" si="791"/>
        <v>0</v>
      </c>
      <c r="AA1834" s="85">
        <f t="shared" si="791"/>
        <v>0</v>
      </c>
      <c r="AB1834" s="85">
        <f t="shared" si="791"/>
        <v>0</v>
      </c>
      <c r="AC1834" s="85">
        <f t="shared" si="791"/>
        <v>0</v>
      </c>
    </row>
    <row r="1835" spans="1:29" x14ac:dyDescent="0.3">
      <c r="A1835" s="67"/>
      <c r="B1835" s="85"/>
      <c r="C1835" s="85"/>
      <c r="D1835" s="85"/>
      <c r="E1835" s="85"/>
      <c r="F1835" s="85"/>
      <c r="G1835" s="85"/>
      <c r="H1835" s="113"/>
      <c r="P1835" s="21" t="str">
        <f t="shared" si="792"/>
        <v>A</v>
      </c>
      <c r="Q1835" s="85">
        <f t="shared" si="790"/>
        <v>0</v>
      </c>
      <c r="R1835" s="85">
        <f t="shared" si="790"/>
        <v>0</v>
      </c>
      <c r="S1835" s="85">
        <f t="shared" si="790"/>
        <v>0</v>
      </c>
      <c r="T1835" s="85">
        <f t="shared" si="790"/>
        <v>0</v>
      </c>
      <c r="U1835" s="85">
        <f t="shared" si="790"/>
        <v>0</v>
      </c>
      <c r="V1835" s="85">
        <f t="shared" si="790"/>
        <v>0</v>
      </c>
      <c r="W1835" s="33"/>
      <c r="X1835" s="85">
        <f t="shared" si="793"/>
        <v>0</v>
      </c>
      <c r="Y1835" s="85">
        <f t="shared" si="791"/>
        <v>0</v>
      </c>
      <c r="Z1835" s="85">
        <f t="shared" si="791"/>
        <v>0</v>
      </c>
      <c r="AA1835" s="85">
        <f t="shared" si="791"/>
        <v>0</v>
      </c>
      <c r="AB1835" s="85">
        <f t="shared" si="791"/>
        <v>0</v>
      </c>
      <c r="AC1835" s="85">
        <f t="shared" si="791"/>
        <v>0</v>
      </c>
    </row>
    <row r="1836" spans="1:29" x14ac:dyDescent="0.3">
      <c r="A1836" s="67"/>
      <c r="B1836" s="85"/>
      <c r="C1836" s="85"/>
      <c r="D1836" s="85"/>
      <c r="E1836" s="85"/>
      <c r="F1836" s="85"/>
      <c r="G1836" s="85"/>
      <c r="H1836" s="113"/>
      <c r="P1836" s="21" t="str">
        <f t="shared" si="792"/>
        <v>A</v>
      </c>
      <c r="Q1836" s="85">
        <f t="shared" si="790"/>
        <v>0</v>
      </c>
      <c r="R1836" s="85">
        <f t="shared" si="790"/>
        <v>0</v>
      </c>
      <c r="S1836" s="85">
        <f t="shared" si="790"/>
        <v>0</v>
      </c>
      <c r="T1836" s="85">
        <f t="shared" si="790"/>
        <v>0</v>
      </c>
      <c r="U1836" s="85">
        <f t="shared" si="790"/>
        <v>0</v>
      </c>
      <c r="V1836" s="85">
        <f t="shared" si="790"/>
        <v>0</v>
      </c>
      <c r="W1836" s="33"/>
      <c r="X1836" s="85">
        <f t="shared" si="793"/>
        <v>0</v>
      </c>
      <c r="Y1836" s="85">
        <f t="shared" si="791"/>
        <v>0</v>
      </c>
      <c r="Z1836" s="85">
        <f t="shared" si="791"/>
        <v>0</v>
      </c>
      <c r="AA1836" s="85">
        <f t="shared" si="791"/>
        <v>0</v>
      </c>
      <c r="AB1836" s="85">
        <f t="shared" si="791"/>
        <v>0</v>
      </c>
      <c r="AC1836" s="85">
        <f t="shared" si="791"/>
        <v>0</v>
      </c>
    </row>
    <row r="1837" spans="1:29" x14ac:dyDescent="0.3">
      <c r="A1837" s="67"/>
      <c r="B1837" s="85"/>
      <c r="C1837" s="85"/>
      <c r="D1837" s="85"/>
      <c r="E1837" s="85"/>
      <c r="F1837" s="85"/>
      <c r="G1837" s="85"/>
      <c r="H1837" s="113"/>
      <c r="P1837" s="21" t="str">
        <f t="shared" si="792"/>
        <v>A</v>
      </c>
      <c r="Q1837" s="85">
        <f t="shared" si="790"/>
        <v>0</v>
      </c>
      <c r="R1837" s="85">
        <f t="shared" si="790"/>
        <v>0</v>
      </c>
      <c r="S1837" s="85">
        <f t="shared" si="790"/>
        <v>0</v>
      </c>
      <c r="T1837" s="85">
        <f t="shared" si="790"/>
        <v>0</v>
      </c>
      <c r="U1837" s="85">
        <f t="shared" si="790"/>
        <v>0</v>
      </c>
      <c r="V1837" s="85">
        <f t="shared" si="790"/>
        <v>0</v>
      </c>
      <c r="W1837" s="33"/>
      <c r="X1837" s="85">
        <f t="shared" si="793"/>
        <v>0</v>
      </c>
      <c r="Y1837" s="85">
        <f t="shared" si="791"/>
        <v>0</v>
      </c>
      <c r="Z1837" s="85">
        <f t="shared" si="791"/>
        <v>0</v>
      </c>
      <c r="AA1837" s="85">
        <f t="shared" si="791"/>
        <v>0</v>
      </c>
      <c r="AB1837" s="85">
        <f t="shared" si="791"/>
        <v>0</v>
      </c>
      <c r="AC1837" s="85">
        <f t="shared" si="791"/>
        <v>0</v>
      </c>
    </row>
    <row r="1838" spans="1:29" x14ac:dyDescent="0.3">
      <c r="A1838" s="67"/>
      <c r="B1838" s="85"/>
      <c r="C1838" s="85"/>
      <c r="D1838" s="85"/>
      <c r="E1838" s="85"/>
      <c r="F1838" s="85"/>
      <c r="G1838" s="85"/>
      <c r="H1838" s="113"/>
      <c r="P1838" s="21" t="str">
        <f t="shared" si="792"/>
        <v>A</v>
      </c>
      <c r="Q1838" s="85">
        <f>IF($P1838="B",B1838,0)</f>
        <v>0</v>
      </c>
      <c r="R1838" s="85">
        <f t="shared" si="790"/>
        <v>0</v>
      </c>
      <c r="S1838" s="85">
        <f t="shared" si="790"/>
        <v>0</v>
      </c>
      <c r="T1838" s="85">
        <f t="shared" si="790"/>
        <v>0</v>
      </c>
      <c r="U1838" s="85">
        <f t="shared" si="790"/>
        <v>0</v>
      </c>
      <c r="V1838" s="85">
        <f t="shared" si="790"/>
        <v>0</v>
      </c>
      <c r="W1838" s="33"/>
      <c r="X1838" s="85">
        <f t="shared" si="793"/>
        <v>0</v>
      </c>
      <c r="Y1838" s="85">
        <f t="shared" si="791"/>
        <v>0</v>
      </c>
      <c r="Z1838" s="85">
        <f t="shared" si="791"/>
        <v>0</v>
      </c>
      <c r="AA1838" s="85">
        <f t="shared" si="791"/>
        <v>0</v>
      </c>
      <c r="AB1838" s="85">
        <f t="shared" si="791"/>
        <v>0</v>
      </c>
      <c r="AC1838" s="85">
        <f t="shared" si="791"/>
        <v>0</v>
      </c>
    </row>
    <row r="1839" spans="1:29" x14ac:dyDescent="0.3">
      <c r="A1839" s="67"/>
      <c r="B1839" s="85"/>
      <c r="C1839" s="85"/>
      <c r="D1839" s="85"/>
      <c r="E1839" s="85"/>
      <c r="F1839" s="85"/>
      <c r="G1839" s="85"/>
      <c r="H1839" s="113"/>
      <c r="P1839" s="21" t="str">
        <f t="shared" si="792"/>
        <v>A</v>
      </c>
      <c r="Q1839" s="85">
        <f t="shared" ref="Q1839:Q1848" si="794">IF($P1839="B",B1839,0)</f>
        <v>0</v>
      </c>
      <c r="R1839" s="85">
        <f t="shared" si="790"/>
        <v>0</v>
      </c>
      <c r="S1839" s="85">
        <f t="shared" si="790"/>
        <v>0</v>
      </c>
      <c r="T1839" s="85">
        <f t="shared" si="790"/>
        <v>0</v>
      </c>
      <c r="U1839" s="85">
        <f t="shared" si="790"/>
        <v>0</v>
      </c>
      <c r="V1839" s="85">
        <f t="shared" si="790"/>
        <v>0</v>
      </c>
      <c r="W1839" s="33"/>
      <c r="X1839" s="85">
        <f t="shared" si="793"/>
        <v>0</v>
      </c>
      <c r="Y1839" s="85">
        <f t="shared" si="791"/>
        <v>0</v>
      </c>
      <c r="Z1839" s="85">
        <f t="shared" si="791"/>
        <v>0</v>
      </c>
      <c r="AA1839" s="85">
        <f t="shared" si="791"/>
        <v>0</v>
      </c>
      <c r="AB1839" s="85">
        <f t="shared" si="791"/>
        <v>0</v>
      </c>
      <c r="AC1839" s="85">
        <f t="shared" si="791"/>
        <v>0</v>
      </c>
    </row>
    <row r="1840" spans="1:29" x14ac:dyDescent="0.3">
      <c r="A1840" s="67"/>
      <c r="B1840" s="85"/>
      <c r="C1840" s="85"/>
      <c r="D1840" s="85"/>
      <c r="E1840" s="85"/>
      <c r="F1840" s="85"/>
      <c r="G1840" s="85"/>
      <c r="H1840" s="113"/>
      <c r="P1840" s="21" t="str">
        <f t="shared" si="792"/>
        <v>A</v>
      </c>
      <c r="Q1840" s="85">
        <f t="shared" si="794"/>
        <v>0</v>
      </c>
      <c r="R1840" s="85">
        <f t="shared" si="790"/>
        <v>0</v>
      </c>
      <c r="S1840" s="85">
        <f t="shared" si="790"/>
        <v>0</v>
      </c>
      <c r="T1840" s="85">
        <f t="shared" si="790"/>
        <v>0</v>
      </c>
      <c r="U1840" s="85">
        <f t="shared" si="790"/>
        <v>0</v>
      </c>
      <c r="V1840" s="85">
        <f t="shared" si="790"/>
        <v>0</v>
      </c>
      <c r="W1840" s="33"/>
      <c r="X1840" s="85">
        <f t="shared" si="793"/>
        <v>0</v>
      </c>
      <c r="Y1840" s="85">
        <f t="shared" si="791"/>
        <v>0</v>
      </c>
      <c r="Z1840" s="85">
        <f t="shared" si="791"/>
        <v>0</v>
      </c>
      <c r="AA1840" s="85">
        <f t="shared" si="791"/>
        <v>0</v>
      </c>
      <c r="AB1840" s="85">
        <f t="shared" si="791"/>
        <v>0</v>
      </c>
      <c r="AC1840" s="85">
        <f t="shared" si="791"/>
        <v>0</v>
      </c>
    </row>
    <row r="1841" spans="1:29" x14ac:dyDescent="0.3">
      <c r="A1841" s="67"/>
      <c r="B1841" s="85"/>
      <c r="C1841" s="85"/>
      <c r="D1841" s="85"/>
      <c r="E1841" s="85"/>
      <c r="F1841" s="85"/>
      <c r="G1841" s="85"/>
      <c r="H1841" s="113"/>
      <c r="P1841" s="21" t="str">
        <f t="shared" si="792"/>
        <v>A</v>
      </c>
      <c r="Q1841" s="85">
        <f t="shared" si="794"/>
        <v>0</v>
      </c>
      <c r="R1841" s="85">
        <f t="shared" si="790"/>
        <v>0</v>
      </c>
      <c r="S1841" s="85">
        <f t="shared" si="790"/>
        <v>0</v>
      </c>
      <c r="T1841" s="85">
        <f t="shared" si="790"/>
        <v>0</v>
      </c>
      <c r="U1841" s="85">
        <f t="shared" si="790"/>
        <v>0</v>
      </c>
      <c r="V1841" s="85">
        <f t="shared" si="790"/>
        <v>0</v>
      </c>
      <c r="W1841" s="33"/>
      <c r="X1841" s="85">
        <f t="shared" si="793"/>
        <v>0</v>
      </c>
      <c r="Y1841" s="85">
        <f t="shared" si="791"/>
        <v>0</v>
      </c>
      <c r="Z1841" s="85">
        <f t="shared" si="791"/>
        <v>0</v>
      </c>
      <c r="AA1841" s="85">
        <f t="shared" si="791"/>
        <v>0</v>
      </c>
      <c r="AB1841" s="85">
        <f t="shared" si="791"/>
        <v>0</v>
      </c>
      <c r="AC1841" s="85">
        <f t="shared" si="791"/>
        <v>0</v>
      </c>
    </row>
    <row r="1842" spans="1:29" x14ac:dyDescent="0.3">
      <c r="A1842" s="67"/>
      <c r="B1842" s="85"/>
      <c r="C1842" s="85"/>
      <c r="D1842" s="85"/>
      <c r="E1842" s="85"/>
      <c r="F1842" s="85"/>
      <c r="G1842" s="85"/>
      <c r="H1842" s="113"/>
      <c r="P1842" s="21" t="str">
        <f t="shared" si="792"/>
        <v>A</v>
      </c>
      <c r="Q1842" s="85">
        <f t="shared" si="794"/>
        <v>0</v>
      </c>
      <c r="R1842" s="85">
        <f t="shared" si="790"/>
        <v>0</v>
      </c>
      <c r="S1842" s="85">
        <f t="shared" si="790"/>
        <v>0</v>
      </c>
      <c r="T1842" s="85">
        <f t="shared" si="790"/>
        <v>0</v>
      </c>
      <c r="U1842" s="85">
        <f t="shared" si="790"/>
        <v>0</v>
      </c>
      <c r="V1842" s="85">
        <f t="shared" si="790"/>
        <v>0</v>
      </c>
      <c r="W1842" s="33"/>
      <c r="X1842" s="85">
        <f t="shared" si="793"/>
        <v>0</v>
      </c>
      <c r="Y1842" s="85">
        <f t="shared" si="791"/>
        <v>0</v>
      </c>
      <c r="Z1842" s="85">
        <f t="shared" si="791"/>
        <v>0</v>
      </c>
      <c r="AA1842" s="85">
        <f t="shared" si="791"/>
        <v>0</v>
      </c>
      <c r="AB1842" s="85">
        <f t="shared" si="791"/>
        <v>0</v>
      </c>
      <c r="AC1842" s="85">
        <f t="shared" si="791"/>
        <v>0</v>
      </c>
    </row>
    <row r="1843" spans="1:29" x14ac:dyDescent="0.3">
      <c r="A1843" s="67"/>
      <c r="B1843" s="85"/>
      <c r="C1843" s="85"/>
      <c r="D1843" s="85"/>
      <c r="E1843" s="85"/>
      <c r="F1843" s="85"/>
      <c r="G1843" s="85"/>
      <c r="H1843" s="113"/>
      <c r="P1843" s="21" t="str">
        <f t="shared" si="792"/>
        <v>A</v>
      </c>
      <c r="Q1843" s="85">
        <f t="shared" si="794"/>
        <v>0</v>
      </c>
      <c r="R1843" s="85">
        <f t="shared" si="790"/>
        <v>0</v>
      </c>
      <c r="S1843" s="85">
        <f t="shared" si="790"/>
        <v>0</v>
      </c>
      <c r="T1843" s="85">
        <f t="shared" si="790"/>
        <v>0</v>
      </c>
      <c r="U1843" s="85">
        <f t="shared" si="790"/>
        <v>0</v>
      </c>
      <c r="V1843" s="85">
        <f t="shared" si="790"/>
        <v>0</v>
      </c>
      <c r="W1843" s="33"/>
      <c r="X1843" s="85">
        <f t="shared" si="793"/>
        <v>0</v>
      </c>
      <c r="Y1843" s="85">
        <f t="shared" si="791"/>
        <v>0</v>
      </c>
      <c r="Z1843" s="85">
        <f t="shared" si="791"/>
        <v>0</v>
      </c>
      <c r="AA1843" s="85">
        <f t="shared" si="791"/>
        <v>0</v>
      </c>
      <c r="AB1843" s="85">
        <f t="shared" si="791"/>
        <v>0</v>
      </c>
      <c r="AC1843" s="85">
        <f t="shared" si="791"/>
        <v>0</v>
      </c>
    </row>
    <row r="1844" spans="1:29" x14ac:dyDescent="0.3">
      <c r="A1844" s="67"/>
      <c r="B1844" s="85"/>
      <c r="C1844" s="85"/>
      <c r="D1844" s="85"/>
      <c r="E1844" s="85"/>
      <c r="F1844" s="85"/>
      <c r="G1844" s="85"/>
      <c r="H1844" s="113"/>
      <c r="P1844" s="21" t="str">
        <f t="shared" si="792"/>
        <v>A</v>
      </c>
      <c r="Q1844" s="85">
        <f t="shared" si="794"/>
        <v>0</v>
      </c>
      <c r="R1844" s="85">
        <f t="shared" si="790"/>
        <v>0</v>
      </c>
      <c r="S1844" s="85">
        <f t="shared" si="790"/>
        <v>0</v>
      </c>
      <c r="T1844" s="85">
        <f t="shared" si="790"/>
        <v>0</v>
      </c>
      <c r="U1844" s="85">
        <f t="shared" si="790"/>
        <v>0</v>
      </c>
      <c r="V1844" s="85">
        <f t="shared" si="790"/>
        <v>0</v>
      </c>
      <c r="W1844" s="33"/>
      <c r="X1844" s="85">
        <f t="shared" si="793"/>
        <v>0</v>
      </c>
      <c r="Y1844" s="85">
        <f t="shared" si="791"/>
        <v>0</v>
      </c>
      <c r="Z1844" s="85">
        <f t="shared" si="791"/>
        <v>0</v>
      </c>
      <c r="AA1844" s="85">
        <f t="shared" si="791"/>
        <v>0</v>
      </c>
      <c r="AB1844" s="85">
        <f t="shared" si="791"/>
        <v>0</v>
      </c>
      <c r="AC1844" s="85">
        <f t="shared" si="791"/>
        <v>0</v>
      </c>
    </row>
    <row r="1845" spans="1:29" x14ac:dyDescent="0.3">
      <c r="A1845" s="67"/>
      <c r="B1845" s="85"/>
      <c r="C1845" s="85"/>
      <c r="D1845" s="85"/>
      <c r="E1845" s="85"/>
      <c r="F1845" s="85"/>
      <c r="G1845" s="85"/>
      <c r="H1845" s="113"/>
      <c r="P1845" s="21" t="str">
        <f t="shared" si="792"/>
        <v>A</v>
      </c>
      <c r="Q1845" s="85">
        <f t="shared" si="794"/>
        <v>0</v>
      </c>
      <c r="R1845" s="85">
        <f t="shared" si="790"/>
        <v>0</v>
      </c>
      <c r="S1845" s="85">
        <f t="shared" si="790"/>
        <v>0</v>
      </c>
      <c r="T1845" s="85">
        <f t="shared" si="790"/>
        <v>0</v>
      </c>
      <c r="U1845" s="85">
        <f t="shared" si="790"/>
        <v>0</v>
      </c>
      <c r="V1845" s="85">
        <f t="shared" si="790"/>
        <v>0</v>
      </c>
      <c r="W1845" s="33"/>
      <c r="X1845" s="85">
        <f t="shared" si="793"/>
        <v>0</v>
      </c>
      <c r="Y1845" s="85">
        <f t="shared" si="791"/>
        <v>0</v>
      </c>
      <c r="Z1845" s="85">
        <f t="shared" si="791"/>
        <v>0</v>
      </c>
      <c r="AA1845" s="85">
        <f t="shared" si="791"/>
        <v>0</v>
      </c>
      <c r="AB1845" s="85">
        <f t="shared" si="791"/>
        <v>0</v>
      </c>
      <c r="AC1845" s="85">
        <f t="shared" si="791"/>
        <v>0</v>
      </c>
    </row>
    <row r="1846" spans="1:29" x14ac:dyDescent="0.3">
      <c r="A1846" s="67"/>
      <c r="B1846" s="85"/>
      <c r="C1846" s="85"/>
      <c r="D1846" s="85"/>
      <c r="E1846" s="85"/>
      <c r="F1846" s="85"/>
      <c r="G1846" s="85"/>
      <c r="H1846" s="113"/>
      <c r="P1846" s="21" t="str">
        <f t="shared" si="792"/>
        <v>A</v>
      </c>
      <c r="Q1846" s="85">
        <f t="shared" si="794"/>
        <v>0</v>
      </c>
      <c r="R1846" s="85">
        <f t="shared" si="790"/>
        <v>0</v>
      </c>
      <c r="S1846" s="85">
        <f t="shared" si="790"/>
        <v>0</v>
      </c>
      <c r="T1846" s="85">
        <f t="shared" si="790"/>
        <v>0</v>
      </c>
      <c r="U1846" s="85">
        <f t="shared" si="790"/>
        <v>0</v>
      </c>
      <c r="V1846" s="85">
        <f t="shared" si="790"/>
        <v>0</v>
      </c>
      <c r="W1846" s="33"/>
      <c r="X1846" s="85">
        <f t="shared" si="793"/>
        <v>0</v>
      </c>
      <c r="Y1846" s="85">
        <f t="shared" si="791"/>
        <v>0</v>
      </c>
      <c r="Z1846" s="85">
        <f t="shared" si="791"/>
        <v>0</v>
      </c>
      <c r="AA1846" s="85">
        <f t="shared" si="791"/>
        <v>0</v>
      </c>
      <c r="AB1846" s="85">
        <f t="shared" si="791"/>
        <v>0</v>
      </c>
      <c r="AC1846" s="85">
        <f t="shared" si="791"/>
        <v>0</v>
      </c>
    </row>
    <row r="1847" spans="1:29" x14ac:dyDescent="0.3">
      <c r="A1847" s="67"/>
      <c r="B1847" s="85"/>
      <c r="C1847" s="85"/>
      <c r="D1847" s="85"/>
      <c r="E1847" s="85"/>
      <c r="F1847" s="85"/>
      <c r="G1847" s="85"/>
      <c r="H1847" s="113"/>
      <c r="P1847" s="21" t="str">
        <f t="shared" si="792"/>
        <v>A</v>
      </c>
      <c r="Q1847" s="85">
        <f t="shared" si="794"/>
        <v>0</v>
      </c>
      <c r="R1847" s="85">
        <f t="shared" si="790"/>
        <v>0</v>
      </c>
      <c r="S1847" s="85">
        <f t="shared" si="790"/>
        <v>0</v>
      </c>
      <c r="T1847" s="85">
        <f t="shared" si="790"/>
        <v>0</v>
      </c>
      <c r="U1847" s="85">
        <f t="shared" si="790"/>
        <v>0</v>
      </c>
      <c r="V1847" s="85">
        <f t="shared" si="790"/>
        <v>0</v>
      </c>
      <c r="W1847" s="33"/>
      <c r="X1847" s="85">
        <f t="shared" si="793"/>
        <v>0</v>
      </c>
      <c r="Y1847" s="85">
        <f t="shared" si="791"/>
        <v>0</v>
      </c>
      <c r="Z1847" s="85">
        <f t="shared" si="791"/>
        <v>0</v>
      </c>
      <c r="AA1847" s="85">
        <f t="shared" si="791"/>
        <v>0</v>
      </c>
      <c r="AB1847" s="85">
        <f t="shared" si="791"/>
        <v>0</v>
      </c>
      <c r="AC1847" s="85">
        <f t="shared" si="791"/>
        <v>0</v>
      </c>
    </row>
    <row r="1848" spans="1:29" x14ac:dyDescent="0.3">
      <c r="A1848" s="67"/>
      <c r="B1848" s="85"/>
      <c r="C1848" s="85"/>
      <c r="D1848" s="85"/>
      <c r="E1848" s="85"/>
      <c r="F1848" s="85"/>
      <c r="G1848" s="85"/>
      <c r="H1848" s="113"/>
      <c r="P1848" s="21" t="str">
        <f t="shared" si="792"/>
        <v>A</v>
      </c>
      <c r="Q1848" s="85">
        <f t="shared" si="794"/>
        <v>0</v>
      </c>
      <c r="R1848" s="85">
        <f t="shared" si="790"/>
        <v>0</v>
      </c>
      <c r="S1848" s="85">
        <f t="shared" si="790"/>
        <v>0</v>
      </c>
      <c r="T1848" s="85">
        <f t="shared" si="790"/>
        <v>0</v>
      </c>
      <c r="U1848" s="85">
        <f t="shared" si="790"/>
        <v>0</v>
      </c>
      <c r="V1848" s="85">
        <f t="shared" si="790"/>
        <v>0</v>
      </c>
      <c r="W1848" s="33"/>
      <c r="X1848" s="85">
        <f t="shared" si="793"/>
        <v>0</v>
      </c>
      <c r="Y1848" s="85">
        <f t="shared" si="791"/>
        <v>0</v>
      </c>
      <c r="Z1848" s="85">
        <f t="shared" si="791"/>
        <v>0</v>
      </c>
      <c r="AA1848" s="85">
        <f t="shared" si="791"/>
        <v>0</v>
      </c>
      <c r="AB1848" s="85">
        <f t="shared" si="791"/>
        <v>0</v>
      </c>
      <c r="AC1848" s="85">
        <f t="shared" si="791"/>
        <v>0</v>
      </c>
    </row>
    <row r="1849" spans="1:29" x14ac:dyDescent="0.3">
      <c r="A1849" s="68"/>
      <c r="B1849" s="87"/>
      <c r="C1849" s="87"/>
      <c r="D1849" s="87"/>
      <c r="E1849" s="87"/>
      <c r="F1849" s="87"/>
      <c r="G1849" s="87"/>
      <c r="H1849" s="114"/>
      <c r="I1849" s="105">
        <f>Q1849</f>
        <v>0</v>
      </c>
      <c r="J1849" s="105">
        <f>R1849</f>
        <v>0</v>
      </c>
      <c r="K1849" s="105">
        <f t="shared" ref="K1849:N1849" si="795">S1849</f>
        <v>0</v>
      </c>
      <c r="L1849" s="105">
        <f t="shared" si="795"/>
        <v>0</v>
      </c>
      <c r="M1849" s="105">
        <f t="shared" si="795"/>
        <v>0</v>
      </c>
      <c r="N1849" s="105">
        <f t="shared" si="795"/>
        <v>0</v>
      </c>
      <c r="P1849" s="21"/>
      <c r="Q1849" s="106">
        <f t="shared" ref="Q1849:V1849" si="796">+SUM(Q1833:Q1848)</f>
        <v>0</v>
      </c>
      <c r="R1849" s="106">
        <f t="shared" si="796"/>
        <v>0</v>
      </c>
      <c r="S1849" s="106">
        <f t="shared" si="796"/>
        <v>0</v>
      </c>
      <c r="T1849" s="106">
        <f t="shared" si="796"/>
        <v>0</v>
      </c>
      <c r="U1849" s="106">
        <f t="shared" si="796"/>
        <v>0</v>
      </c>
      <c r="V1849" s="106">
        <f t="shared" si="796"/>
        <v>0</v>
      </c>
      <c r="W1849" s="33"/>
      <c r="X1849" s="33"/>
      <c r="Y1849" s="33"/>
      <c r="Z1849" s="33"/>
      <c r="AA1849" s="33"/>
      <c r="AB1849" s="33"/>
      <c r="AC1849" s="33"/>
    </row>
    <row r="1851" spans="1:29" x14ac:dyDescent="0.3">
      <c r="A1851" s="69"/>
      <c r="B1851" s="69"/>
      <c r="C1851" s="69"/>
      <c r="D1851" s="97"/>
      <c r="E1851" s="97"/>
      <c r="F1851" s="69"/>
      <c r="G1851" s="69"/>
      <c r="H1851" s="82"/>
    </row>
    <row r="1852" spans="1:29" x14ac:dyDescent="0.3">
      <c r="A1852" s="94"/>
      <c r="B1852" s="83"/>
      <c r="C1852" s="95"/>
      <c r="D1852" s="95"/>
      <c r="E1852" s="33"/>
      <c r="F1852" s="98"/>
      <c r="G1852" s="96"/>
      <c r="H1852" s="112"/>
    </row>
    <row r="1853" spans="1:29" x14ac:dyDescent="0.3">
      <c r="A1853" s="91"/>
      <c r="B1853" s="92"/>
      <c r="C1853" s="92"/>
      <c r="D1853" s="92"/>
      <c r="E1853" s="92"/>
      <c r="F1853" s="92"/>
      <c r="G1853" s="92"/>
      <c r="H1853" s="92"/>
    </row>
    <row r="1854" spans="1:29" x14ac:dyDescent="0.3">
      <c r="A1854" s="68"/>
      <c r="B1854" s="68"/>
      <c r="C1854" s="68"/>
      <c r="D1854" s="68"/>
      <c r="E1854" s="68"/>
      <c r="F1854" s="68"/>
      <c r="G1854" s="68"/>
      <c r="H1854" s="82"/>
      <c r="P1854" s="21"/>
      <c r="Q1854" s="106">
        <f>+SUM(Q1855:Q1870)</f>
        <v>0</v>
      </c>
      <c r="R1854" s="106">
        <f t="shared" ref="R1854:V1854" si="797">+SUM(R1855:R1870)</f>
        <v>0</v>
      </c>
      <c r="S1854" s="106">
        <f t="shared" si="797"/>
        <v>0</v>
      </c>
      <c r="T1854" s="106">
        <f t="shared" si="797"/>
        <v>0</v>
      </c>
      <c r="U1854" s="106">
        <f t="shared" si="797"/>
        <v>0</v>
      </c>
      <c r="V1854" s="106">
        <f t="shared" si="797"/>
        <v>0</v>
      </c>
      <c r="W1854" s="33"/>
      <c r="X1854" s="33"/>
      <c r="Y1854" s="33"/>
      <c r="Z1854" s="33"/>
      <c r="AA1854" s="33"/>
      <c r="AB1854" s="33"/>
      <c r="AC1854" s="33"/>
    </row>
    <row r="1855" spans="1:29" x14ac:dyDescent="0.3">
      <c r="A1855" s="67"/>
      <c r="B1855" s="85"/>
      <c r="C1855" s="85"/>
      <c r="D1855" s="85"/>
      <c r="E1855" s="85"/>
      <c r="F1855" s="85"/>
      <c r="G1855" s="85"/>
      <c r="H1855" s="113"/>
      <c r="I1855" s="105">
        <f t="shared" ref="I1855:N1855" si="798">Q1854</f>
        <v>0</v>
      </c>
      <c r="J1855" s="105">
        <f t="shared" si="798"/>
        <v>0</v>
      </c>
      <c r="K1855" s="105">
        <f t="shared" si="798"/>
        <v>0</v>
      </c>
      <c r="L1855" s="105">
        <f t="shared" si="798"/>
        <v>0</v>
      </c>
      <c r="M1855" s="105">
        <f t="shared" si="798"/>
        <v>0</v>
      </c>
      <c r="N1855" s="105">
        <f t="shared" si="798"/>
        <v>0</v>
      </c>
      <c r="P1855" s="21" t="str">
        <f>IF(A1855&gt;=$B$1852,"A","B")</f>
        <v>A</v>
      </c>
      <c r="Q1855" s="85">
        <f t="shared" ref="Q1855:V1870" si="799">IF($P1855="B",B1855,0)</f>
        <v>0</v>
      </c>
      <c r="R1855" s="85">
        <f t="shared" si="799"/>
        <v>0</v>
      </c>
      <c r="S1855" s="85">
        <f t="shared" si="799"/>
        <v>0</v>
      </c>
      <c r="T1855" s="85">
        <f t="shared" si="799"/>
        <v>0</v>
      </c>
      <c r="U1855" s="85">
        <f t="shared" si="799"/>
        <v>0</v>
      </c>
      <c r="V1855" s="85">
        <f t="shared" si="799"/>
        <v>0</v>
      </c>
      <c r="W1855" s="33"/>
      <c r="X1855" s="85">
        <f>IF($P1855="A",B1855,0)</f>
        <v>0</v>
      </c>
      <c r="Y1855" s="85">
        <f t="shared" ref="Y1855:AC1870" si="800">IF($P1855="A",C1855,0)</f>
        <v>0</v>
      </c>
      <c r="Z1855" s="85">
        <f t="shared" si="800"/>
        <v>0</v>
      </c>
      <c r="AA1855" s="85">
        <f t="shared" si="800"/>
        <v>0</v>
      </c>
      <c r="AB1855" s="85">
        <f t="shared" si="800"/>
        <v>0</v>
      </c>
      <c r="AC1855" s="85">
        <f t="shared" si="800"/>
        <v>0</v>
      </c>
    </row>
    <row r="1856" spans="1:29" x14ac:dyDescent="0.3">
      <c r="A1856" s="67"/>
      <c r="B1856" s="85"/>
      <c r="C1856" s="85"/>
      <c r="D1856" s="85"/>
      <c r="E1856" s="85"/>
      <c r="F1856" s="85"/>
      <c r="G1856" s="85"/>
      <c r="H1856" s="113"/>
      <c r="P1856" s="21" t="str">
        <f t="shared" ref="P1856:P1870" si="801">IF(A1856&gt;=$B$1852,"A","B")</f>
        <v>A</v>
      </c>
      <c r="Q1856" s="85">
        <f t="shared" si="799"/>
        <v>0</v>
      </c>
      <c r="R1856" s="85">
        <f t="shared" si="799"/>
        <v>0</v>
      </c>
      <c r="S1856" s="85">
        <f t="shared" si="799"/>
        <v>0</v>
      </c>
      <c r="T1856" s="85">
        <f t="shared" si="799"/>
        <v>0</v>
      </c>
      <c r="U1856" s="85">
        <f t="shared" si="799"/>
        <v>0</v>
      </c>
      <c r="V1856" s="85">
        <f t="shared" si="799"/>
        <v>0</v>
      </c>
      <c r="W1856" s="33"/>
      <c r="X1856" s="85">
        <f t="shared" ref="X1856:X1870" si="802">IF($P1856="A",B1856,0)</f>
        <v>0</v>
      </c>
      <c r="Y1856" s="85">
        <f t="shared" si="800"/>
        <v>0</v>
      </c>
      <c r="Z1856" s="85">
        <f t="shared" si="800"/>
        <v>0</v>
      </c>
      <c r="AA1856" s="85">
        <f t="shared" si="800"/>
        <v>0</v>
      </c>
      <c r="AB1856" s="85">
        <f t="shared" si="800"/>
        <v>0</v>
      </c>
      <c r="AC1856" s="85">
        <f t="shared" si="800"/>
        <v>0</v>
      </c>
    </row>
    <row r="1857" spans="1:29" x14ac:dyDescent="0.3">
      <c r="A1857" s="67"/>
      <c r="B1857" s="85"/>
      <c r="C1857" s="85"/>
      <c r="D1857" s="85"/>
      <c r="E1857" s="85"/>
      <c r="F1857" s="85"/>
      <c r="G1857" s="85"/>
      <c r="H1857" s="113"/>
      <c r="P1857" s="21" t="str">
        <f t="shared" si="801"/>
        <v>A</v>
      </c>
      <c r="Q1857" s="85">
        <f t="shared" si="799"/>
        <v>0</v>
      </c>
      <c r="R1857" s="85">
        <f t="shared" si="799"/>
        <v>0</v>
      </c>
      <c r="S1857" s="85">
        <f t="shared" si="799"/>
        <v>0</v>
      </c>
      <c r="T1857" s="85">
        <f t="shared" si="799"/>
        <v>0</v>
      </c>
      <c r="U1857" s="85">
        <f t="shared" si="799"/>
        <v>0</v>
      </c>
      <c r="V1857" s="85">
        <f t="shared" si="799"/>
        <v>0</v>
      </c>
      <c r="W1857" s="33"/>
      <c r="X1857" s="85">
        <f t="shared" si="802"/>
        <v>0</v>
      </c>
      <c r="Y1857" s="85">
        <f t="shared" si="800"/>
        <v>0</v>
      </c>
      <c r="Z1857" s="85">
        <f t="shared" si="800"/>
        <v>0</v>
      </c>
      <c r="AA1857" s="85">
        <f t="shared" si="800"/>
        <v>0</v>
      </c>
      <c r="AB1857" s="85">
        <f t="shared" si="800"/>
        <v>0</v>
      </c>
      <c r="AC1857" s="85">
        <f t="shared" si="800"/>
        <v>0</v>
      </c>
    </row>
    <row r="1858" spans="1:29" x14ac:dyDescent="0.3">
      <c r="A1858" s="67"/>
      <c r="B1858" s="85"/>
      <c r="C1858" s="85"/>
      <c r="D1858" s="85"/>
      <c r="E1858" s="85"/>
      <c r="F1858" s="85"/>
      <c r="G1858" s="85"/>
      <c r="H1858" s="113"/>
      <c r="P1858" s="21" t="str">
        <f t="shared" si="801"/>
        <v>A</v>
      </c>
      <c r="Q1858" s="85">
        <f t="shared" si="799"/>
        <v>0</v>
      </c>
      <c r="R1858" s="85">
        <f t="shared" si="799"/>
        <v>0</v>
      </c>
      <c r="S1858" s="85">
        <f t="shared" si="799"/>
        <v>0</v>
      </c>
      <c r="T1858" s="85">
        <f t="shared" si="799"/>
        <v>0</v>
      </c>
      <c r="U1858" s="85">
        <f t="shared" si="799"/>
        <v>0</v>
      </c>
      <c r="V1858" s="85">
        <f t="shared" si="799"/>
        <v>0</v>
      </c>
      <c r="W1858" s="33"/>
      <c r="X1858" s="85">
        <f t="shared" si="802"/>
        <v>0</v>
      </c>
      <c r="Y1858" s="85">
        <f t="shared" si="800"/>
        <v>0</v>
      </c>
      <c r="Z1858" s="85">
        <f t="shared" si="800"/>
        <v>0</v>
      </c>
      <c r="AA1858" s="85">
        <f t="shared" si="800"/>
        <v>0</v>
      </c>
      <c r="AB1858" s="85">
        <f t="shared" si="800"/>
        <v>0</v>
      </c>
      <c r="AC1858" s="85">
        <f t="shared" si="800"/>
        <v>0</v>
      </c>
    </row>
    <row r="1859" spans="1:29" x14ac:dyDescent="0.3">
      <c r="A1859" s="67"/>
      <c r="B1859" s="85"/>
      <c r="C1859" s="85"/>
      <c r="D1859" s="85"/>
      <c r="E1859" s="85"/>
      <c r="F1859" s="85"/>
      <c r="G1859" s="85"/>
      <c r="H1859" s="113"/>
      <c r="P1859" s="21" t="str">
        <f t="shared" si="801"/>
        <v>A</v>
      </c>
      <c r="Q1859" s="85">
        <f t="shared" si="799"/>
        <v>0</v>
      </c>
      <c r="R1859" s="85">
        <f t="shared" si="799"/>
        <v>0</v>
      </c>
      <c r="S1859" s="85">
        <f t="shared" si="799"/>
        <v>0</v>
      </c>
      <c r="T1859" s="85">
        <f t="shared" si="799"/>
        <v>0</v>
      </c>
      <c r="U1859" s="85">
        <f t="shared" si="799"/>
        <v>0</v>
      </c>
      <c r="V1859" s="85">
        <f t="shared" si="799"/>
        <v>0</v>
      </c>
      <c r="W1859" s="33"/>
      <c r="X1859" s="85">
        <f t="shared" si="802"/>
        <v>0</v>
      </c>
      <c r="Y1859" s="85">
        <f t="shared" si="800"/>
        <v>0</v>
      </c>
      <c r="Z1859" s="85">
        <f t="shared" si="800"/>
        <v>0</v>
      </c>
      <c r="AA1859" s="85">
        <f t="shared" si="800"/>
        <v>0</v>
      </c>
      <c r="AB1859" s="85">
        <f t="shared" si="800"/>
        <v>0</v>
      </c>
      <c r="AC1859" s="85">
        <f t="shared" si="800"/>
        <v>0</v>
      </c>
    </row>
    <row r="1860" spans="1:29" x14ac:dyDescent="0.3">
      <c r="A1860" s="67"/>
      <c r="B1860" s="85"/>
      <c r="C1860" s="85"/>
      <c r="D1860" s="85"/>
      <c r="E1860" s="85"/>
      <c r="F1860" s="85"/>
      <c r="G1860" s="85"/>
      <c r="H1860" s="113"/>
      <c r="P1860" s="21" t="str">
        <f t="shared" si="801"/>
        <v>A</v>
      </c>
      <c r="Q1860" s="85">
        <f>IF($P1860="B",B1860,0)</f>
        <v>0</v>
      </c>
      <c r="R1860" s="85">
        <f t="shared" si="799"/>
        <v>0</v>
      </c>
      <c r="S1860" s="85">
        <f t="shared" si="799"/>
        <v>0</v>
      </c>
      <c r="T1860" s="85">
        <f t="shared" si="799"/>
        <v>0</v>
      </c>
      <c r="U1860" s="85">
        <f t="shared" si="799"/>
        <v>0</v>
      </c>
      <c r="V1860" s="85">
        <f t="shared" si="799"/>
        <v>0</v>
      </c>
      <c r="W1860" s="33"/>
      <c r="X1860" s="85">
        <f t="shared" si="802"/>
        <v>0</v>
      </c>
      <c r="Y1860" s="85">
        <f t="shared" si="800"/>
        <v>0</v>
      </c>
      <c r="Z1860" s="85">
        <f t="shared" si="800"/>
        <v>0</v>
      </c>
      <c r="AA1860" s="85">
        <f t="shared" si="800"/>
        <v>0</v>
      </c>
      <c r="AB1860" s="85">
        <f t="shared" si="800"/>
        <v>0</v>
      </c>
      <c r="AC1860" s="85">
        <f t="shared" si="800"/>
        <v>0</v>
      </c>
    </row>
    <row r="1861" spans="1:29" x14ac:dyDescent="0.3">
      <c r="A1861" s="67"/>
      <c r="B1861" s="85"/>
      <c r="C1861" s="85"/>
      <c r="D1861" s="85"/>
      <c r="E1861" s="85"/>
      <c r="F1861" s="85"/>
      <c r="G1861" s="85"/>
      <c r="H1861" s="113"/>
      <c r="P1861" s="21" t="str">
        <f t="shared" si="801"/>
        <v>A</v>
      </c>
      <c r="Q1861" s="85">
        <f t="shared" ref="Q1861:Q1870" si="803">IF($P1861="B",B1861,0)</f>
        <v>0</v>
      </c>
      <c r="R1861" s="85">
        <f t="shared" si="799"/>
        <v>0</v>
      </c>
      <c r="S1861" s="85">
        <f t="shared" si="799"/>
        <v>0</v>
      </c>
      <c r="T1861" s="85">
        <f t="shared" si="799"/>
        <v>0</v>
      </c>
      <c r="U1861" s="85">
        <f t="shared" si="799"/>
        <v>0</v>
      </c>
      <c r="V1861" s="85">
        <f t="shared" si="799"/>
        <v>0</v>
      </c>
      <c r="W1861" s="33"/>
      <c r="X1861" s="85">
        <f t="shared" si="802"/>
        <v>0</v>
      </c>
      <c r="Y1861" s="85">
        <f t="shared" si="800"/>
        <v>0</v>
      </c>
      <c r="Z1861" s="85">
        <f t="shared" si="800"/>
        <v>0</v>
      </c>
      <c r="AA1861" s="85">
        <f t="shared" si="800"/>
        <v>0</v>
      </c>
      <c r="AB1861" s="85">
        <f t="shared" si="800"/>
        <v>0</v>
      </c>
      <c r="AC1861" s="85">
        <f t="shared" si="800"/>
        <v>0</v>
      </c>
    </row>
    <row r="1862" spans="1:29" x14ac:dyDescent="0.3">
      <c r="A1862" s="67"/>
      <c r="B1862" s="85"/>
      <c r="C1862" s="85"/>
      <c r="D1862" s="85"/>
      <c r="E1862" s="85"/>
      <c r="F1862" s="85"/>
      <c r="G1862" s="85"/>
      <c r="H1862" s="113"/>
      <c r="P1862" s="21" t="str">
        <f t="shared" si="801"/>
        <v>A</v>
      </c>
      <c r="Q1862" s="85">
        <f t="shared" si="803"/>
        <v>0</v>
      </c>
      <c r="R1862" s="85">
        <f t="shared" si="799"/>
        <v>0</v>
      </c>
      <c r="S1862" s="85">
        <f t="shared" si="799"/>
        <v>0</v>
      </c>
      <c r="T1862" s="85">
        <f t="shared" si="799"/>
        <v>0</v>
      </c>
      <c r="U1862" s="85">
        <f t="shared" si="799"/>
        <v>0</v>
      </c>
      <c r="V1862" s="85">
        <f t="shared" si="799"/>
        <v>0</v>
      </c>
      <c r="W1862" s="33"/>
      <c r="X1862" s="85">
        <f t="shared" si="802"/>
        <v>0</v>
      </c>
      <c r="Y1862" s="85">
        <f t="shared" si="800"/>
        <v>0</v>
      </c>
      <c r="Z1862" s="85">
        <f t="shared" si="800"/>
        <v>0</v>
      </c>
      <c r="AA1862" s="85">
        <f t="shared" si="800"/>
        <v>0</v>
      </c>
      <c r="AB1862" s="85">
        <f t="shared" si="800"/>
        <v>0</v>
      </c>
      <c r="AC1862" s="85">
        <f t="shared" si="800"/>
        <v>0</v>
      </c>
    </row>
    <row r="1863" spans="1:29" x14ac:dyDescent="0.3">
      <c r="A1863" s="67"/>
      <c r="B1863" s="85"/>
      <c r="C1863" s="85"/>
      <c r="D1863" s="85"/>
      <c r="E1863" s="85"/>
      <c r="F1863" s="85"/>
      <c r="G1863" s="85"/>
      <c r="H1863" s="113"/>
      <c r="P1863" s="21" t="str">
        <f t="shared" si="801"/>
        <v>A</v>
      </c>
      <c r="Q1863" s="85">
        <f t="shared" si="803"/>
        <v>0</v>
      </c>
      <c r="R1863" s="85">
        <f t="shared" si="799"/>
        <v>0</v>
      </c>
      <c r="S1863" s="85">
        <f t="shared" si="799"/>
        <v>0</v>
      </c>
      <c r="T1863" s="85">
        <f t="shared" si="799"/>
        <v>0</v>
      </c>
      <c r="U1863" s="85">
        <f t="shared" si="799"/>
        <v>0</v>
      </c>
      <c r="V1863" s="85">
        <f t="shared" si="799"/>
        <v>0</v>
      </c>
      <c r="W1863" s="33"/>
      <c r="X1863" s="85">
        <f t="shared" si="802"/>
        <v>0</v>
      </c>
      <c r="Y1863" s="85">
        <f t="shared" si="800"/>
        <v>0</v>
      </c>
      <c r="Z1863" s="85">
        <f t="shared" si="800"/>
        <v>0</v>
      </c>
      <c r="AA1863" s="85">
        <f t="shared" si="800"/>
        <v>0</v>
      </c>
      <c r="AB1863" s="85">
        <f t="shared" si="800"/>
        <v>0</v>
      </c>
      <c r="AC1863" s="85">
        <f t="shared" si="800"/>
        <v>0</v>
      </c>
    </row>
    <row r="1864" spans="1:29" x14ac:dyDescent="0.3">
      <c r="A1864" s="67"/>
      <c r="B1864" s="85"/>
      <c r="C1864" s="85"/>
      <c r="D1864" s="85"/>
      <c r="E1864" s="85"/>
      <c r="F1864" s="85"/>
      <c r="G1864" s="85"/>
      <c r="H1864" s="113"/>
      <c r="P1864" s="21" t="str">
        <f t="shared" si="801"/>
        <v>A</v>
      </c>
      <c r="Q1864" s="85">
        <f t="shared" si="803"/>
        <v>0</v>
      </c>
      <c r="R1864" s="85">
        <f t="shared" si="799"/>
        <v>0</v>
      </c>
      <c r="S1864" s="85">
        <f t="shared" si="799"/>
        <v>0</v>
      </c>
      <c r="T1864" s="85">
        <f t="shared" si="799"/>
        <v>0</v>
      </c>
      <c r="U1864" s="85">
        <f t="shared" si="799"/>
        <v>0</v>
      </c>
      <c r="V1864" s="85">
        <f t="shared" si="799"/>
        <v>0</v>
      </c>
      <c r="W1864" s="33"/>
      <c r="X1864" s="85">
        <f t="shared" si="802"/>
        <v>0</v>
      </c>
      <c r="Y1864" s="85">
        <f t="shared" si="800"/>
        <v>0</v>
      </c>
      <c r="Z1864" s="85">
        <f t="shared" si="800"/>
        <v>0</v>
      </c>
      <c r="AA1864" s="85">
        <f t="shared" si="800"/>
        <v>0</v>
      </c>
      <c r="AB1864" s="85">
        <f t="shared" si="800"/>
        <v>0</v>
      </c>
      <c r="AC1864" s="85">
        <f t="shared" si="800"/>
        <v>0</v>
      </c>
    </row>
    <row r="1865" spans="1:29" x14ac:dyDescent="0.3">
      <c r="A1865" s="67"/>
      <c r="B1865" s="85"/>
      <c r="C1865" s="85"/>
      <c r="D1865" s="85"/>
      <c r="E1865" s="85"/>
      <c r="F1865" s="85"/>
      <c r="G1865" s="85"/>
      <c r="H1865" s="113"/>
      <c r="P1865" s="21" t="str">
        <f t="shared" si="801"/>
        <v>A</v>
      </c>
      <c r="Q1865" s="85">
        <f t="shared" si="803"/>
        <v>0</v>
      </c>
      <c r="R1865" s="85">
        <f t="shared" si="799"/>
        <v>0</v>
      </c>
      <c r="S1865" s="85">
        <f t="shared" si="799"/>
        <v>0</v>
      </c>
      <c r="T1865" s="85">
        <f t="shared" si="799"/>
        <v>0</v>
      </c>
      <c r="U1865" s="85">
        <f t="shared" si="799"/>
        <v>0</v>
      </c>
      <c r="V1865" s="85">
        <f t="shared" si="799"/>
        <v>0</v>
      </c>
      <c r="W1865" s="33"/>
      <c r="X1865" s="85">
        <f t="shared" si="802"/>
        <v>0</v>
      </c>
      <c r="Y1865" s="85">
        <f t="shared" si="800"/>
        <v>0</v>
      </c>
      <c r="Z1865" s="85">
        <f t="shared" si="800"/>
        <v>0</v>
      </c>
      <c r="AA1865" s="85">
        <f t="shared" si="800"/>
        <v>0</v>
      </c>
      <c r="AB1865" s="85">
        <f t="shared" si="800"/>
        <v>0</v>
      </c>
      <c r="AC1865" s="85">
        <f t="shared" si="800"/>
        <v>0</v>
      </c>
    </row>
    <row r="1866" spans="1:29" x14ac:dyDescent="0.3">
      <c r="A1866" s="67"/>
      <c r="B1866" s="85"/>
      <c r="C1866" s="85"/>
      <c r="D1866" s="85"/>
      <c r="E1866" s="85"/>
      <c r="F1866" s="85"/>
      <c r="G1866" s="85"/>
      <c r="H1866" s="113"/>
      <c r="P1866" s="21" t="str">
        <f t="shared" si="801"/>
        <v>A</v>
      </c>
      <c r="Q1866" s="85">
        <f t="shared" si="803"/>
        <v>0</v>
      </c>
      <c r="R1866" s="85">
        <f t="shared" si="799"/>
        <v>0</v>
      </c>
      <c r="S1866" s="85">
        <f t="shared" si="799"/>
        <v>0</v>
      </c>
      <c r="T1866" s="85">
        <f t="shared" si="799"/>
        <v>0</v>
      </c>
      <c r="U1866" s="85">
        <f t="shared" si="799"/>
        <v>0</v>
      </c>
      <c r="V1866" s="85">
        <f t="shared" si="799"/>
        <v>0</v>
      </c>
      <c r="W1866" s="33"/>
      <c r="X1866" s="85">
        <f t="shared" si="802"/>
        <v>0</v>
      </c>
      <c r="Y1866" s="85">
        <f t="shared" si="800"/>
        <v>0</v>
      </c>
      <c r="Z1866" s="85">
        <f t="shared" si="800"/>
        <v>0</v>
      </c>
      <c r="AA1866" s="85">
        <f t="shared" si="800"/>
        <v>0</v>
      </c>
      <c r="AB1866" s="85">
        <f t="shared" si="800"/>
        <v>0</v>
      </c>
      <c r="AC1866" s="85">
        <f t="shared" si="800"/>
        <v>0</v>
      </c>
    </row>
    <row r="1867" spans="1:29" x14ac:dyDescent="0.3">
      <c r="A1867" s="67"/>
      <c r="B1867" s="85"/>
      <c r="C1867" s="85"/>
      <c r="D1867" s="85"/>
      <c r="E1867" s="85"/>
      <c r="F1867" s="85"/>
      <c r="G1867" s="85"/>
      <c r="H1867" s="113"/>
      <c r="P1867" s="21" t="str">
        <f t="shared" si="801"/>
        <v>A</v>
      </c>
      <c r="Q1867" s="85">
        <f t="shared" si="803"/>
        <v>0</v>
      </c>
      <c r="R1867" s="85">
        <f t="shared" si="799"/>
        <v>0</v>
      </c>
      <c r="S1867" s="85">
        <f t="shared" si="799"/>
        <v>0</v>
      </c>
      <c r="T1867" s="85">
        <f t="shared" si="799"/>
        <v>0</v>
      </c>
      <c r="U1867" s="85">
        <f t="shared" si="799"/>
        <v>0</v>
      </c>
      <c r="V1867" s="85">
        <f t="shared" si="799"/>
        <v>0</v>
      </c>
      <c r="W1867" s="33"/>
      <c r="X1867" s="85">
        <f t="shared" si="802"/>
        <v>0</v>
      </c>
      <c r="Y1867" s="85">
        <f t="shared" si="800"/>
        <v>0</v>
      </c>
      <c r="Z1867" s="85">
        <f t="shared" si="800"/>
        <v>0</v>
      </c>
      <c r="AA1867" s="85">
        <f t="shared" si="800"/>
        <v>0</v>
      </c>
      <c r="AB1867" s="85">
        <f t="shared" si="800"/>
        <v>0</v>
      </c>
      <c r="AC1867" s="85">
        <f t="shared" si="800"/>
        <v>0</v>
      </c>
    </row>
    <row r="1868" spans="1:29" x14ac:dyDescent="0.3">
      <c r="A1868" s="67"/>
      <c r="B1868" s="85"/>
      <c r="C1868" s="85"/>
      <c r="D1868" s="85"/>
      <c r="E1868" s="85"/>
      <c r="F1868" s="85"/>
      <c r="G1868" s="85"/>
      <c r="H1868" s="113"/>
      <c r="P1868" s="21" t="str">
        <f t="shared" si="801"/>
        <v>A</v>
      </c>
      <c r="Q1868" s="85">
        <f t="shared" si="803"/>
        <v>0</v>
      </c>
      <c r="R1868" s="85">
        <f t="shared" si="799"/>
        <v>0</v>
      </c>
      <c r="S1868" s="85">
        <f t="shared" si="799"/>
        <v>0</v>
      </c>
      <c r="T1868" s="85">
        <f t="shared" si="799"/>
        <v>0</v>
      </c>
      <c r="U1868" s="85">
        <f t="shared" si="799"/>
        <v>0</v>
      </c>
      <c r="V1868" s="85">
        <f t="shared" si="799"/>
        <v>0</v>
      </c>
      <c r="W1868" s="33"/>
      <c r="X1868" s="85">
        <f t="shared" si="802"/>
        <v>0</v>
      </c>
      <c r="Y1868" s="85">
        <f t="shared" si="800"/>
        <v>0</v>
      </c>
      <c r="Z1868" s="85">
        <f t="shared" si="800"/>
        <v>0</v>
      </c>
      <c r="AA1868" s="85">
        <f t="shared" si="800"/>
        <v>0</v>
      </c>
      <c r="AB1868" s="85">
        <f t="shared" si="800"/>
        <v>0</v>
      </c>
      <c r="AC1868" s="85">
        <f t="shared" si="800"/>
        <v>0</v>
      </c>
    </row>
    <row r="1869" spans="1:29" x14ac:dyDescent="0.3">
      <c r="A1869" s="67"/>
      <c r="B1869" s="85"/>
      <c r="C1869" s="85"/>
      <c r="D1869" s="85"/>
      <c r="E1869" s="85"/>
      <c r="F1869" s="85"/>
      <c r="G1869" s="85"/>
      <c r="H1869" s="113"/>
      <c r="P1869" s="21" t="str">
        <f t="shared" si="801"/>
        <v>A</v>
      </c>
      <c r="Q1869" s="85">
        <f t="shared" si="803"/>
        <v>0</v>
      </c>
      <c r="R1869" s="85">
        <f t="shared" si="799"/>
        <v>0</v>
      </c>
      <c r="S1869" s="85">
        <f t="shared" si="799"/>
        <v>0</v>
      </c>
      <c r="T1869" s="85">
        <f t="shared" si="799"/>
        <v>0</v>
      </c>
      <c r="U1869" s="85">
        <f t="shared" si="799"/>
        <v>0</v>
      </c>
      <c r="V1869" s="85">
        <f t="shared" si="799"/>
        <v>0</v>
      </c>
      <c r="W1869" s="33"/>
      <c r="X1869" s="85">
        <f t="shared" si="802"/>
        <v>0</v>
      </c>
      <c r="Y1869" s="85">
        <f t="shared" si="800"/>
        <v>0</v>
      </c>
      <c r="Z1869" s="85">
        <f t="shared" si="800"/>
        <v>0</v>
      </c>
      <c r="AA1869" s="85">
        <f t="shared" si="800"/>
        <v>0</v>
      </c>
      <c r="AB1869" s="85">
        <f t="shared" si="800"/>
        <v>0</v>
      </c>
      <c r="AC1869" s="85">
        <f t="shared" si="800"/>
        <v>0</v>
      </c>
    </row>
    <row r="1870" spans="1:29" x14ac:dyDescent="0.3">
      <c r="A1870" s="67"/>
      <c r="B1870" s="85"/>
      <c r="C1870" s="85"/>
      <c r="D1870" s="85"/>
      <c r="E1870" s="85"/>
      <c r="F1870" s="85"/>
      <c r="G1870" s="85"/>
      <c r="H1870" s="113"/>
      <c r="P1870" s="21" t="str">
        <f t="shared" si="801"/>
        <v>A</v>
      </c>
      <c r="Q1870" s="85">
        <f t="shared" si="803"/>
        <v>0</v>
      </c>
      <c r="R1870" s="85">
        <f t="shared" si="799"/>
        <v>0</v>
      </c>
      <c r="S1870" s="85">
        <f t="shared" si="799"/>
        <v>0</v>
      </c>
      <c r="T1870" s="85">
        <f t="shared" si="799"/>
        <v>0</v>
      </c>
      <c r="U1870" s="85">
        <f t="shared" si="799"/>
        <v>0</v>
      </c>
      <c r="V1870" s="85">
        <f t="shared" si="799"/>
        <v>0</v>
      </c>
      <c r="W1870" s="33"/>
      <c r="X1870" s="85">
        <f t="shared" si="802"/>
        <v>0</v>
      </c>
      <c r="Y1870" s="85">
        <f t="shared" si="800"/>
        <v>0</v>
      </c>
      <c r="Z1870" s="85">
        <f t="shared" si="800"/>
        <v>0</v>
      </c>
      <c r="AA1870" s="85">
        <f t="shared" si="800"/>
        <v>0</v>
      </c>
      <c r="AB1870" s="85">
        <f t="shared" si="800"/>
        <v>0</v>
      </c>
      <c r="AC1870" s="85">
        <f t="shared" si="800"/>
        <v>0</v>
      </c>
    </row>
    <row r="1871" spans="1:29" x14ac:dyDescent="0.3">
      <c r="A1871" s="68"/>
      <c r="B1871" s="86"/>
      <c r="C1871" s="86"/>
      <c r="D1871" s="86"/>
      <c r="E1871" s="86"/>
      <c r="F1871" s="86"/>
      <c r="G1871" s="86"/>
      <c r="H1871" s="89"/>
      <c r="I1871" s="105">
        <f>X1871</f>
        <v>0</v>
      </c>
      <c r="J1871" s="105">
        <f>Y1871</f>
        <v>0</v>
      </c>
      <c r="K1871" s="105">
        <f>Z1871</f>
        <v>0</v>
      </c>
      <c r="L1871" s="105">
        <f>AA1871</f>
        <v>0</v>
      </c>
      <c r="M1871" s="105">
        <f t="shared" ref="M1871:N1871" si="804">AB1871</f>
        <v>0</v>
      </c>
      <c r="N1871" s="105">
        <f t="shared" si="804"/>
        <v>0</v>
      </c>
      <c r="P1871" s="21"/>
      <c r="Q1871" s="33"/>
      <c r="R1871" s="33"/>
      <c r="S1871" s="33"/>
      <c r="T1871" s="33"/>
      <c r="U1871" s="33"/>
      <c r="V1871" s="33"/>
      <c r="W1871" s="33"/>
      <c r="X1871" s="106">
        <f>SUM(X1855:X1870)</f>
        <v>0</v>
      </c>
      <c r="Y1871" s="106">
        <f t="shared" ref="Y1871:AC1871" si="805">SUM(Y1855:Y1870)</f>
        <v>0</v>
      </c>
      <c r="Z1871" s="106">
        <f t="shared" si="805"/>
        <v>0</v>
      </c>
      <c r="AA1871" s="106">
        <f t="shared" si="805"/>
        <v>0</v>
      </c>
      <c r="AB1871" s="106">
        <f t="shared" si="805"/>
        <v>0</v>
      </c>
      <c r="AC1871" s="106">
        <f t="shared" si="805"/>
        <v>0</v>
      </c>
    </row>
    <row r="1872" spans="1:29" x14ac:dyDescent="0.3">
      <c r="A1872" s="82"/>
      <c r="B1872" s="89"/>
      <c r="C1872" s="89"/>
      <c r="D1872" s="89"/>
      <c r="E1872" s="89"/>
      <c r="F1872" s="89"/>
      <c r="G1872" s="89"/>
      <c r="H1872" s="89"/>
      <c r="P1872" s="21"/>
      <c r="Q1872" s="33"/>
      <c r="R1872" s="33"/>
      <c r="S1872" s="33"/>
      <c r="T1872" s="33"/>
      <c r="U1872" s="33"/>
      <c r="V1872" s="33"/>
      <c r="W1872" s="33"/>
      <c r="X1872" s="33"/>
      <c r="Y1872" s="33"/>
      <c r="Z1872" s="33"/>
      <c r="AA1872" s="33"/>
      <c r="AB1872" s="33"/>
      <c r="AC1872" s="33"/>
    </row>
    <row r="1873" spans="1:29" x14ac:dyDescent="0.3">
      <c r="A1873" s="92"/>
      <c r="B1873" s="92"/>
      <c r="C1873" s="92"/>
      <c r="D1873" s="92"/>
      <c r="E1873" s="92"/>
      <c r="F1873" s="92"/>
      <c r="G1873" s="92"/>
      <c r="H1873" s="92"/>
      <c r="P1873" s="21"/>
      <c r="Q1873" s="33"/>
      <c r="R1873" s="33"/>
      <c r="S1873" s="33"/>
      <c r="T1873" s="33"/>
      <c r="U1873" s="33"/>
      <c r="V1873" s="33"/>
      <c r="W1873" s="33"/>
      <c r="X1873" s="33"/>
      <c r="Y1873" s="33"/>
      <c r="Z1873" s="33"/>
      <c r="AA1873" s="33"/>
      <c r="AB1873" s="33"/>
      <c r="AC1873" s="33"/>
    </row>
    <row r="1874" spans="1:29" x14ac:dyDescent="0.3">
      <c r="A1874" s="68"/>
      <c r="B1874" s="68"/>
      <c r="C1874" s="68"/>
      <c r="D1874" s="68"/>
      <c r="E1874" s="68"/>
      <c r="F1874" s="68"/>
      <c r="G1874" s="68"/>
      <c r="H1874" s="82"/>
      <c r="P1874" s="21"/>
      <c r="Q1874" s="33"/>
      <c r="R1874" s="33"/>
      <c r="S1874" s="33"/>
      <c r="T1874" s="33"/>
      <c r="U1874" s="33"/>
      <c r="V1874" s="33"/>
      <c r="W1874" s="33"/>
      <c r="X1874" s="106">
        <f t="shared" ref="X1874:AC1874" si="806">SUM(X1875:X1890)</f>
        <v>0</v>
      </c>
      <c r="Y1874" s="106">
        <f t="shared" si="806"/>
        <v>0</v>
      </c>
      <c r="Z1874" s="106">
        <f t="shared" si="806"/>
        <v>0</v>
      </c>
      <c r="AA1874" s="106">
        <f t="shared" si="806"/>
        <v>0</v>
      </c>
      <c r="AB1874" s="106">
        <f t="shared" si="806"/>
        <v>0</v>
      </c>
      <c r="AC1874" s="106">
        <f t="shared" si="806"/>
        <v>0</v>
      </c>
    </row>
    <row r="1875" spans="1:29" x14ac:dyDescent="0.3">
      <c r="A1875" s="67"/>
      <c r="B1875" s="85"/>
      <c r="C1875" s="85"/>
      <c r="D1875" s="85"/>
      <c r="E1875" s="85"/>
      <c r="F1875" s="85"/>
      <c r="G1875" s="85"/>
      <c r="H1875" s="113"/>
      <c r="I1875" s="105">
        <f>X1874</f>
        <v>0</v>
      </c>
      <c r="J1875" s="105">
        <f>Y1874</f>
        <v>0</v>
      </c>
      <c r="K1875" s="105">
        <f t="shared" ref="K1875:N1875" si="807">Z1874</f>
        <v>0</v>
      </c>
      <c r="L1875" s="105">
        <f t="shared" si="807"/>
        <v>0</v>
      </c>
      <c r="M1875" s="105">
        <f t="shared" si="807"/>
        <v>0</v>
      </c>
      <c r="N1875" s="105">
        <f t="shared" si="807"/>
        <v>0</v>
      </c>
      <c r="P1875" s="21" t="str">
        <f>IF(A1875&lt;=$B$1852,"A","B")</f>
        <v>A</v>
      </c>
      <c r="Q1875" s="85">
        <f t="shared" ref="Q1875:V1890" si="808">IF($P1875="B",B1875,0)</f>
        <v>0</v>
      </c>
      <c r="R1875" s="85">
        <f t="shared" si="808"/>
        <v>0</v>
      </c>
      <c r="S1875" s="85">
        <f t="shared" si="808"/>
        <v>0</v>
      </c>
      <c r="T1875" s="85">
        <f t="shared" si="808"/>
        <v>0</v>
      </c>
      <c r="U1875" s="85">
        <f t="shared" si="808"/>
        <v>0</v>
      </c>
      <c r="V1875" s="85">
        <f t="shared" si="808"/>
        <v>0</v>
      </c>
      <c r="W1875" s="33"/>
      <c r="X1875" s="85">
        <f>IF($P1875="A",B1875,0)</f>
        <v>0</v>
      </c>
      <c r="Y1875" s="85">
        <f t="shared" ref="Y1875:AC1890" si="809">IF($P1875="A",C1875,0)</f>
        <v>0</v>
      </c>
      <c r="Z1875" s="85">
        <f t="shared" si="809"/>
        <v>0</v>
      </c>
      <c r="AA1875" s="85">
        <f t="shared" si="809"/>
        <v>0</v>
      </c>
      <c r="AB1875" s="85">
        <f t="shared" si="809"/>
        <v>0</v>
      </c>
      <c r="AC1875" s="85">
        <f t="shared" si="809"/>
        <v>0</v>
      </c>
    </row>
    <row r="1876" spans="1:29" x14ac:dyDescent="0.3">
      <c r="A1876" s="67"/>
      <c r="B1876" s="85"/>
      <c r="C1876" s="85"/>
      <c r="D1876" s="85"/>
      <c r="E1876" s="85"/>
      <c r="F1876" s="85"/>
      <c r="G1876" s="85"/>
      <c r="H1876" s="113"/>
      <c r="P1876" s="21" t="str">
        <f t="shared" ref="P1876:P1890" si="810">IF(A1876&lt;=$B$1852,"A","B")</f>
        <v>A</v>
      </c>
      <c r="Q1876" s="85">
        <f t="shared" si="808"/>
        <v>0</v>
      </c>
      <c r="R1876" s="85">
        <f t="shared" si="808"/>
        <v>0</v>
      </c>
      <c r="S1876" s="85">
        <f t="shared" si="808"/>
        <v>0</v>
      </c>
      <c r="T1876" s="85">
        <f t="shared" si="808"/>
        <v>0</v>
      </c>
      <c r="U1876" s="85">
        <f t="shared" si="808"/>
        <v>0</v>
      </c>
      <c r="V1876" s="85">
        <f t="shared" si="808"/>
        <v>0</v>
      </c>
      <c r="W1876" s="33"/>
      <c r="X1876" s="85">
        <f t="shared" ref="X1876:X1890" si="811">IF($P1876="A",B1876,0)</f>
        <v>0</v>
      </c>
      <c r="Y1876" s="85">
        <f t="shared" si="809"/>
        <v>0</v>
      </c>
      <c r="Z1876" s="85">
        <f t="shared" si="809"/>
        <v>0</v>
      </c>
      <c r="AA1876" s="85">
        <f t="shared" si="809"/>
        <v>0</v>
      </c>
      <c r="AB1876" s="85">
        <f t="shared" si="809"/>
        <v>0</v>
      </c>
      <c r="AC1876" s="85">
        <f t="shared" si="809"/>
        <v>0</v>
      </c>
    </row>
    <row r="1877" spans="1:29" x14ac:dyDescent="0.3">
      <c r="A1877" s="67"/>
      <c r="B1877" s="85"/>
      <c r="C1877" s="85"/>
      <c r="D1877" s="85"/>
      <c r="E1877" s="85"/>
      <c r="F1877" s="85"/>
      <c r="G1877" s="85"/>
      <c r="H1877" s="113"/>
      <c r="P1877" s="21" t="str">
        <f t="shared" si="810"/>
        <v>A</v>
      </c>
      <c r="Q1877" s="85">
        <f t="shared" si="808"/>
        <v>0</v>
      </c>
      <c r="R1877" s="85">
        <f t="shared" si="808"/>
        <v>0</v>
      </c>
      <c r="S1877" s="85">
        <f t="shared" si="808"/>
        <v>0</v>
      </c>
      <c r="T1877" s="85">
        <f t="shared" si="808"/>
        <v>0</v>
      </c>
      <c r="U1877" s="85">
        <f t="shared" si="808"/>
        <v>0</v>
      </c>
      <c r="V1877" s="85">
        <f t="shared" si="808"/>
        <v>0</v>
      </c>
      <c r="W1877" s="33"/>
      <c r="X1877" s="85">
        <f t="shared" si="811"/>
        <v>0</v>
      </c>
      <c r="Y1877" s="85">
        <f t="shared" si="809"/>
        <v>0</v>
      </c>
      <c r="Z1877" s="85">
        <f t="shared" si="809"/>
        <v>0</v>
      </c>
      <c r="AA1877" s="85">
        <f t="shared" si="809"/>
        <v>0</v>
      </c>
      <c r="AB1877" s="85">
        <f t="shared" si="809"/>
        <v>0</v>
      </c>
      <c r="AC1877" s="85">
        <f t="shared" si="809"/>
        <v>0</v>
      </c>
    </row>
    <row r="1878" spans="1:29" x14ac:dyDescent="0.3">
      <c r="A1878" s="67"/>
      <c r="B1878" s="85"/>
      <c r="C1878" s="85"/>
      <c r="D1878" s="85"/>
      <c r="E1878" s="85"/>
      <c r="F1878" s="85"/>
      <c r="G1878" s="85"/>
      <c r="H1878" s="113"/>
      <c r="P1878" s="21" t="str">
        <f t="shared" si="810"/>
        <v>A</v>
      </c>
      <c r="Q1878" s="85">
        <f t="shared" si="808"/>
        <v>0</v>
      </c>
      <c r="R1878" s="85">
        <f t="shared" si="808"/>
        <v>0</v>
      </c>
      <c r="S1878" s="85">
        <f t="shared" si="808"/>
        <v>0</v>
      </c>
      <c r="T1878" s="85">
        <f t="shared" si="808"/>
        <v>0</v>
      </c>
      <c r="U1878" s="85">
        <f t="shared" si="808"/>
        <v>0</v>
      </c>
      <c r="V1878" s="85">
        <f t="shared" si="808"/>
        <v>0</v>
      </c>
      <c r="W1878" s="33"/>
      <c r="X1878" s="85">
        <f t="shared" si="811"/>
        <v>0</v>
      </c>
      <c r="Y1878" s="85">
        <f t="shared" si="809"/>
        <v>0</v>
      </c>
      <c r="Z1878" s="85">
        <f t="shared" si="809"/>
        <v>0</v>
      </c>
      <c r="AA1878" s="85">
        <f t="shared" si="809"/>
        <v>0</v>
      </c>
      <c r="AB1878" s="85">
        <f t="shared" si="809"/>
        <v>0</v>
      </c>
      <c r="AC1878" s="85">
        <f t="shared" si="809"/>
        <v>0</v>
      </c>
    </row>
    <row r="1879" spans="1:29" x14ac:dyDescent="0.3">
      <c r="A1879" s="67"/>
      <c r="B1879" s="85"/>
      <c r="C1879" s="85"/>
      <c r="D1879" s="85"/>
      <c r="E1879" s="85"/>
      <c r="F1879" s="85"/>
      <c r="G1879" s="85"/>
      <c r="H1879" s="113"/>
      <c r="P1879" s="21" t="str">
        <f t="shared" si="810"/>
        <v>A</v>
      </c>
      <c r="Q1879" s="85">
        <f t="shared" si="808"/>
        <v>0</v>
      </c>
      <c r="R1879" s="85">
        <f t="shared" si="808"/>
        <v>0</v>
      </c>
      <c r="S1879" s="85">
        <f t="shared" si="808"/>
        <v>0</v>
      </c>
      <c r="T1879" s="85">
        <f t="shared" si="808"/>
        <v>0</v>
      </c>
      <c r="U1879" s="85">
        <f t="shared" si="808"/>
        <v>0</v>
      </c>
      <c r="V1879" s="85">
        <f t="shared" si="808"/>
        <v>0</v>
      </c>
      <c r="W1879" s="33"/>
      <c r="X1879" s="85">
        <f t="shared" si="811"/>
        <v>0</v>
      </c>
      <c r="Y1879" s="85">
        <f t="shared" si="809"/>
        <v>0</v>
      </c>
      <c r="Z1879" s="85">
        <f t="shared" si="809"/>
        <v>0</v>
      </c>
      <c r="AA1879" s="85">
        <f t="shared" si="809"/>
        <v>0</v>
      </c>
      <c r="AB1879" s="85">
        <f t="shared" si="809"/>
        <v>0</v>
      </c>
      <c r="AC1879" s="85">
        <f t="shared" si="809"/>
        <v>0</v>
      </c>
    </row>
    <row r="1880" spans="1:29" x14ac:dyDescent="0.3">
      <c r="A1880" s="67"/>
      <c r="B1880" s="85"/>
      <c r="C1880" s="85"/>
      <c r="D1880" s="85"/>
      <c r="E1880" s="85"/>
      <c r="F1880" s="85"/>
      <c r="G1880" s="85"/>
      <c r="H1880" s="113"/>
      <c r="P1880" s="21" t="str">
        <f t="shared" si="810"/>
        <v>A</v>
      </c>
      <c r="Q1880" s="85">
        <f>IF($P1880="B",B1880,0)</f>
        <v>0</v>
      </c>
      <c r="R1880" s="85">
        <f t="shared" si="808"/>
        <v>0</v>
      </c>
      <c r="S1880" s="85">
        <f t="shared" si="808"/>
        <v>0</v>
      </c>
      <c r="T1880" s="85">
        <f t="shared" si="808"/>
        <v>0</v>
      </c>
      <c r="U1880" s="85">
        <f t="shared" si="808"/>
        <v>0</v>
      </c>
      <c r="V1880" s="85">
        <f t="shared" si="808"/>
        <v>0</v>
      </c>
      <c r="W1880" s="33"/>
      <c r="X1880" s="85">
        <f t="shared" si="811"/>
        <v>0</v>
      </c>
      <c r="Y1880" s="85">
        <f t="shared" si="809"/>
        <v>0</v>
      </c>
      <c r="Z1880" s="85">
        <f t="shared" si="809"/>
        <v>0</v>
      </c>
      <c r="AA1880" s="85">
        <f t="shared" si="809"/>
        <v>0</v>
      </c>
      <c r="AB1880" s="85">
        <f t="shared" si="809"/>
        <v>0</v>
      </c>
      <c r="AC1880" s="85">
        <f t="shared" si="809"/>
        <v>0</v>
      </c>
    </row>
    <row r="1881" spans="1:29" x14ac:dyDescent="0.3">
      <c r="A1881" s="67"/>
      <c r="B1881" s="85"/>
      <c r="C1881" s="85"/>
      <c r="D1881" s="85"/>
      <c r="E1881" s="85"/>
      <c r="F1881" s="85"/>
      <c r="G1881" s="85"/>
      <c r="H1881" s="113"/>
      <c r="P1881" s="21" t="str">
        <f t="shared" si="810"/>
        <v>A</v>
      </c>
      <c r="Q1881" s="85">
        <f t="shared" ref="Q1881:Q1890" si="812">IF($P1881="B",B1881,0)</f>
        <v>0</v>
      </c>
      <c r="R1881" s="85">
        <f t="shared" si="808"/>
        <v>0</v>
      </c>
      <c r="S1881" s="85">
        <f t="shared" si="808"/>
        <v>0</v>
      </c>
      <c r="T1881" s="85">
        <f t="shared" si="808"/>
        <v>0</v>
      </c>
      <c r="U1881" s="85">
        <f t="shared" si="808"/>
        <v>0</v>
      </c>
      <c r="V1881" s="85">
        <f t="shared" si="808"/>
        <v>0</v>
      </c>
      <c r="W1881" s="33"/>
      <c r="X1881" s="85">
        <f t="shared" si="811"/>
        <v>0</v>
      </c>
      <c r="Y1881" s="85">
        <f t="shared" si="809"/>
        <v>0</v>
      </c>
      <c r="Z1881" s="85">
        <f t="shared" si="809"/>
        <v>0</v>
      </c>
      <c r="AA1881" s="85">
        <f t="shared" si="809"/>
        <v>0</v>
      </c>
      <c r="AB1881" s="85">
        <f t="shared" si="809"/>
        <v>0</v>
      </c>
      <c r="AC1881" s="85">
        <f t="shared" si="809"/>
        <v>0</v>
      </c>
    </row>
    <row r="1882" spans="1:29" x14ac:dyDescent="0.3">
      <c r="A1882" s="67"/>
      <c r="B1882" s="85"/>
      <c r="C1882" s="85"/>
      <c r="D1882" s="85"/>
      <c r="E1882" s="85"/>
      <c r="F1882" s="85"/>
      <c r="G1882" s="85"/>
      <c r="H1882" s="113"/>
      <c r="P1882" s="21" t="str">
        <f t="shared" si="810"/>
        <v>A</v>
      </c>
      <c r="Q1882" s="85">
        <f t="shared" si="812"/>
        <v>0</v>
      </c>
      <c r="R1882" s="85">
        <f t="shared" si="808"/>
        <v>0</v>
      </c>
      <c r="S1882" s="85">
        <f t="shared" si="808"/>
        <v>0</v>
      </c>
      <c r="T1882" s="85">
        <f t="shared" si="808"/>
        <v>0</v>
      </c>
      <c r="U1882" s="85">
        <f t="shared" si="808"/>
        <v>0</v>
      </c>
      <c r="V1882" s="85">
        <f t="shared" si="808"/>
        <v>0</v>
      </c>
      <c r="W1882" s="33"/>
      <c r="X1882" s="85">
        <f t="shared" si="811"/>
        <v>0</v>
      </c>
      <c r="Y1882" s="85">
        <f t="shared" si="809"/>
        <v>0</v>
      </c>
      <c r="Z1882" s="85">
        <f t="shared" si="809"/>
        <v>0</v>
      </c>
      <c r="AA1882" s="85">
        <f t="shared" si="809"/>
        <v>0</v>
      </c>
      <c r="AB1882" s="85">
        <f t="shared" si="809"/>
        <v>0</v>
      </c>
      <c r="AC1882" s="85">
        <f t="shared" si="809"/>
        <v>0</v>
      </c>
    </row>
    <row r="1883" spans="1:29" x14ac:dyDescent="0.3">
      <c r="A1883" s="67"/>
      <c r="B1883" s="85"/>
      <c r="C1883" s="85"/>
      <c r="D1883" s="85"/>
      <c r="E1883" s="85"/>
      <c r="F1883" s="85"/>
      <c r="G1883" s="85"/>
      <c r="H1883" s="113"/>
      <c r="P1883" s="21" t="str">
        <f t="shared" si="810"/>
        <v>A</v>
      </c>
      <c r="Q1883" s="85">
        <f t="shared" si="812"/>
        <v>0</v>
      </c>
      <c r="R1883" s="85">
        <f t="shared" si="808"/>
        <v>0</v>
      </c>
      <c r="S1883" s="85">
        <f t="shared" si="808"/>
        <v>0</v>
      </c>
      <c r="T1883" s="85">
        <f t="shared" si="808"/>
        <v>0</v>
      </c>
      <c r="U1883" s="85">
        <f t="shared" si="808"/>
        <v>0</v>
      </c>
      <c r="V1883" s="85">
        <f t="shared" si="808"/>
        <v>0</v>
      </c>
      <c r="W1883" s="33"/>
      <c r="X1883" s="85">
        <f t="shared" si="811"/>
        <v>0</v>
      </c>
      <c r="Y1883" s="85">
        <f t="shared" si="809"/>
        <v>0</v>
      </c>
      <c r="Z1883" s="85">
        <f t="shared" si="809"/>
        <v>0</v>
      </c>
      <c r="AA1883" s="85">
        <f t="shared" si="809"/>
        <v>0</v>
      </c>
      <c r="AB1883" s="85">
        <f t="shared" si="809"/>
        <v>0</v>
      </c>
      <c r="AC1883" s="85">
        <f t="shared" si="809"/>
        <v>0</v>
      </c>
    </row>
    <row r="1884" spans="1:29" x14ac:dyDescent="0.3">
      <c r="A1884" s="67"/>
      <c r="B1884" s="85"/>
      <c r="C1884" s="85"/>
      <c r="D1884" s="85"/>
      <c r="E1884" s="85"/>
      <c r="F1884" s="85"/>
      <c r="G1884" s="85"/>
      <c r="H1884" s="113"/>
      <c r="P1884" s="21" t="str">
        <f t="shared" si="810"/>
        <v>A</v>
      </c>
      <c r="Q1884" s="85">
        <f t="shared" si="812"/>
        <v>0</v>
      </c>
      <c r="R1884" s="85">
        <f t="shared" si="808"/>
        <v>0</v>
      </c>
      <c r="S1884" s="85">
        <f t="shared" si="808"/>
        <v>0</v>
      </c>
      <c r="T1884" s="85">
        <f t="shared" si="808"/>
        <v>0</v>
      </c>
      <c r="U1884" s="85">
        <f t="shared" si="808"/>
        <v>0</v>
      </c>
      <c r="V1884" s="85">
        <f t="shared" si="808"/>
        <v>0</v>
      </c>
      <c r="W1884" s="33"/>
      <c r="X1884" s="85">
        <f t="shared" si="811"/>
        <v>0</v>
      </c>
      <c r="Y1884" s="85">
        <f t="shared" si="809"/>
        <v>0</v>
      </c>
      <c r="Z1884" s="85">
        <f t="shared" si="809"/>
        <v>0</v>
      </c>
      <c r="AA1884" s="85">
        <f t="shared" si="809"/>
        <v>0</v>
      </c>
      <c r="AB1884" s="85">
        <f t="shared" si="809"/>
        <v>0</v>
      </c>
      <c r="AC1884" s="85">
        <f t="shared" si="809"/>
        <v>0</v>
      </c>
    </row>
    <row r="1885" spans="1:29" x14ac:dyDescent="0.3">
      <c r="A1885" s="67"/>
      <c r="B1885" s="85"/>
      <c r="C1885" s="85"/>
      <c r="D1885" s="85"/>
      <c r="E1885" s="85"/>
      <c r="F1885" s="85"/>
      <c r="G1885" s="85"/>
      <c r="H1885" s="113"/>
      <c r="P1885" s="21" t="str">
        <f t="shared" si="810"/>
        <v>A</v>
      </c>
      <c r="Q1885" s="85">
        <f t="shared" si="812"/>
        <v>0</v>
      </c>
      <c r="R1885" s="85">
        <f t="shared" si="808"/>
        <v>0</v>
      </c>
      <c r="S1885" s="85">
        <f t="shared" si="808"/>
        <v>0</v>
      </c>
      <c r="T1885" s="85">
        <f t="shared" si="808"/>
        <v>0</v>
      </c>
      <c r="U1885" s="85">
        <f t="shared" si="808"/>
        <v>0</v>
      </c>
      <c r="V1885" s="85">
        <f t="shared" si="808"/>
        <v>0</v>
      </c>
      <c r="W1885" s="33"/>
      <c r="X1885" s="85">
        <f t="shared" si="811"/>
        <v>0</v>
      </c>
      <c r="Y1885" s="85">
        <f t="shared" si="809"/>
        <v>0</v>
      </c>
      <c r="Z1885" s="85">
        <f t="shared" si="809"/>
        <v>0</v>
      </c>
      <c r="AA1885" s="85">
        <f t="shared" si="809"/>
        <v>0</v>
      </c>
      <c r="AB1885" s="85">
        <f t="shared" si="809"/>
        <v>0</v>
      </c>
      <c r="AC1885" s="85">
        <f t="shared" si="809"/>
        <v>0</v>
      </c>
    </row>
    <row r="1886" spans="1:29" x14ac:dyDescent="0.3">
      <c r="A1886" s="67"/>
      <c r="B1886" s="85"/>
      <c r="C1886" s="85"/>
      <c r="D1886" s="85"/>
      <c r="E1886" s="85"/>
      <c r="F1886" s="85"/>
      <c r="G1886" s="85"/>
      <c r="H1886" s="113"/>
      <c r="P1886" s="21" t="str">
        <f t="shared" si="810"/>
        <v>A</v>
      </c>
      <c r="Q1886" s="85">
        <f t="shared" si="812"/>
        <v>0</v>
      </c>
      <c r="R1886" s="85">
        <f t="shared" si="808"/>
        <v>0</v>
      </c>
      <c r="S1886" s="85">
        <f t="shared" si="808"/>
        <v>0</v>
      </c>
      <c r="T1886" s="85">
        <f t="shared" si="808"/>
        <v>0</v>
      </c>
      <c r="U1886" s="85">
        <f t="shared" si="808"/>
        <v>0</v>
      </c>
      <c r="V1886" s="85">
        <f t="shared" si="808"/>
        <v>0</v>
      </c>
      <c r="W1886" s="33"/>
      <c r="X1886" s="85">
        <f t="shared" si="811"/>
        <v>0</v>
      </c>
      <c r="Y1886" s="85">
        <f t="shared" si="809"/>
        <v>0</v>
      </c>
      <c r="Z1886" s="85">
        <f t="shared" si="809"/>
        <v>0</v>
      </c>
      <c r="AA1886" s="85">
        <f t="shared" si="809"/>
        <v>0</v>
      </c>
      <c r="AB1886" s="85">
        <f t="shared" si="809"/>
        <v>0</v>
      </c>
      <c r="AC1886" s="85">
        <f t="shared" si="809"/>
        <v>0</v>
      </c>
    </row>
    <row r="1887" spans="1:29" x14ac:dyDescent="0.3">
      <c r="A1887" s="67"/>
      <c r="B1887" s="85"/>
      <c r="C1887" s="85"/>
      <c r="D1887" s="85"/>
      <c r="E1887" s="85"/>
      <c r="F1887" s="85"/>
      <c r="G1887" s="85"/>
      <c r="H1887" s="113"/>
      <c r="P1887" s="21" t="str">
        <f t="shared" si="810"/>
        <v>A</v>
      </c>
      <c r="Q1887" s="85">
        <f t="shared" si="812"/>
        <v>0</v>
      </c>
      <c r="R1887" s="85">
        <f t="shared" si="808"/>
        <v>0</v>
      </c>
      <c r="S1887" s="85">
        <f t="shared" si="808"/>
        <v>0</v>
      </c>
      <c r="T1887" s="85">
        <f t="shared" si="808"/>
        <v>0</v>
      </c>
      <c r="U1887" s="85">
        <f t="shared" si="808"/>
        <v>0</v>
      </c>
      <c r="V1887" s="85">
        <f t="shared" si="808"/>
        <v>0</v>
      </c>
      <c r="W1887" s="33"/>
      <c r="X1887" s="85">
        <f t="shared" si="811"/>
        <v>0</v>
      </c>
      <c r="Y1887" s="85">
        <f t="shared" si="809"/>
        <v>0</v>
      </c>
      <c r="Z1887" s="85">
        <f t="shared" si="809"/>
        <v>0</v>
      </c>
      <c r="AA1887" s="85">
        <f t="shared" si="809"/>
        <v>0</v>
      </c>
      <c r="AB1887" s="85">
        <f t="shared" si="809"/>
        <v>0</v>
      </c>
      <c r="AC1887" s="85">
        <f t="shared" si="809"/>
        <v>0</v>
      </c>
    </row>
    <row r="1888" spans="1:29" x14ac:dyDescent="0.3">
      <c r="A1888" s="67"/>
      <c r="B1888" s="85"/>
      <c r="C1888" s="85"/>
      <c r="D1888" s="85"/>
      <c r="E1888" s="85"/>
      <c r="F1888" s="85"/>
      <c r="G1888" s="85"/>
      <c r="H1888" s="113"/>
      <c r="P1888" s="21" t="str">
        <f t="shared" si="810"/>
        <v>A</v>
      </c>
      <c r="Q1888" s="85">
        <f t="shared" si="812"/>
        <v>0</v>
      </c>
      <c r="R1888" s="85">
        <f t="shared" si="808"/>
        <v>0</v>
      </c>
      <c r="S1888" s="85">
        <f t="shared" si="808"/>
        <v>0</v>
      </c>
      <c r="T1888" s="85">
        <f t="shared" si="808"/>
        <v>0</v>
      </c>
      <c r="U1888" s="85">
        <f t="shared" si="808"/>
        <v>0</v>
      </c>
      <c r="V1888" s="85">
        <f t="shared" si="808"/>
        <v>0</v>
      </c>
      <c r="W1888" s="33"/>
      <c r="X1888" s="85">
        <f t="shared" si="811"/>
        <v>0</v>
      </c>
      <c r="Y1888" s="85">
        <f t="shared" si="809"/>
        <v>0</v>
      </c>
      <c r="Z1888" s="85">
        <f t="shared" si="809"/>
        <v>0</v>
      </c>
      <c r="AA1888" s="85">
        <f t="shared" si="809"/>
        <v>0</v>
      </c>
      <c r="AB1888" s="85">
        <f t="shared" si="809"/>
        <v>0</v>
      </c>
      <c r="AC1888" s="85">
        <f t="shared" si="809"/>
        <v>0</v>
      </c>
    </row>
    <row r="1889" spans="1:29" x14ac:dyDescent="0.3">
      <c r="A1889" s="67"/>
      <c r="B1889" s="85"/>
      <c r="C1889" s="85"/>
      <c r="D1889" s="85"/>
      <c r="E1889" s="85"/>
      <c r="F1889" s="85"/>
      <c r="G1889" s="85"/>
      <c r="H1889" s="113"/>
      <c r="P1889" s="21" t="str">
        <f t="shared" si="810"/>
        <v>A</v>
      </c>
      <c r="Q1889" s="85">
        <f t="shared" si="812"/>
        <v>0</v>
      </c>
      <c r="R1889" s="85">
        <f t="shared" si="808"/>
        <v>0</v>
      </c>
      <c r="S1889" s="85">
        <f t="shared" si="808"/>
        <v>0</v>
      </c>
      <c r="T1889" s="85">
        <f t="shared" si="808"/>
        <v>0</v>
      </c>
      <c r="U1889" s="85">
        <f t="shared" si="808"/>
        <v>0</v>
      </c>
      <c r="V1889" s="85">
        <f t="shared" si="808"/>
        <v>0</v>
      </c>
      <c r="W1889" s="33"/>
      <c r="X1889" s="85">
        <f t="shared" si="811"/>
        <v>0</v>
      </c>
      <c r="Y1889" s="85">
        <f t="shared" si="809"/>
        <v>0</v>
      </c>
      <c r="Z1889" s="85">
        <f t="shared" si="809"/>
        <v>0</v>
      </c>
      <c r="AA1889" s="85">
        <f t="shared" si="809"/>
        <v>0</v>
      </c>
      <c r="AB1889" s="85">
        <f t="shared" si="809"/>
        <v>0</v>
      </c>
      <c r="AC1889" s="85">
        <f t="shared" si="809"/>
        <v>0</v>
      </c>
    </row>
    <row r="1890" spans="1:29" x14ac:dyDescent="0.3">
      <c r="A1890" s="67"/>
      <c r="B1890" s="85"/>
      <c r="C1890" s="85"/>
      <c r="D1890" s="85"/>
      <c r="E1890" s="85"/>
      <c r="F1890" s="85"/>
      <c r="G1890" s="85"/>
      <c r="H1890" s="113"/>
      <c r="P1890" s="21" t="str">
        <f t="shared" si="810"/>
        <v>A</v>
      </c>
      <c r="Q1890" s="85">
        <f t="shared" si="812"/>
        <v>0</v>
      </c>
      <c r="R1890" s="85">
        <f t="shared" si="808"/>
        <v>0</v>
      </c>
      <c r="S1890" s="85">
        <f t="shared" si="808"/>
        <v>0</v>
      </c>
      <c r="T1890" s="85">
        <f t="shared" si="808"/>
        <v>0</v>
      </c>
      <c r="U1890" s="85">
        <f t="shared" si="808"/>
        <v>0</v>
      </c>
      <c r="V1890" s="85">
        <f t="shared" si="808"/>
        <v>0</v>
      </c>
      <c r="W1890" s="33"/>
      <c r="X1890" s="85">
        <f t="shared" si="811"/>
        <v>0</v>
      </c>
      <c r="Y1890" s="85">
        <f t="shared" si="809"/>
        <v>0</v>
      </c>
      <c r="Z1890" s="85">
        <f t="shared" si="809"/>
        <v>0</v>
      </c>
      <c r="AA1890" s="85">
        <f t="shared" si="809"/>
        <v>0</v>
      </c>
      <c r="AB1890" s="85">
        <f t="shared" si="809"/>
        <v>0</v>
      </c>
      <c r="AC1890" s="85">
        <f t="shared" si="809"/>
        <v>0</v>
      </c>
    </row>
    <row r="1891" spans="1:29" x14ac:dyDescent="0.3">
      <c r="A1891" s="68"/>
      <c r="B1891" s="87"/>
      <c r="C1891" s="87"/>
      <c r="D1891" s="87"/>
      <c r="E1891" s="87"/>
      <c r="F1891" s="87"/>
      <c r="G1891" s="87"/>
      <c r="H1891" s="114"/>
      <c r="I1891" s="105">
        <f>Q1891</f>
        <v>0</v>
      </c>
      <c r="J1891" s="105">
        <f>R1891</f>
        <v>0</v>
      </c>
      <c r="K1891" s="105">
        <f t="shared" ref="K1891:N1891" si="813">S1891</f>
        <v>0</v>
      </c>
      <c r="L1891" s="105">
        <f t="shared" si="813"/>
        <v>0</v>
      </c>
      <c r="M1891" s="105">
        <f t="shared" si="813"/>
        <v>0</v>
      </c>
      <c r="N1891" s="105">
        <f t="shared" si="813"/>
        <v>0</v>
      </c>
      <c r="P1891" s="21"/>
      <c r="Q1891" s="106">
        <f t="shared" ref="Q1891:V1891" si="814">+SUM(Q1875:Q1890)</f>
        <v>0</v>
      </c>
      <c r="R1891" s="106">
        <f t="shared" si="814"/>
        <v>0</v>
      </c>
      <c r="S1891" s="106">
        <f t="shared" si="814"/>
        <v>0</v>
      </c>
      <c r="T1891" s="106">
        <f t="shared" si="814"/>
        <v>0</v>
      </c>
      <c r="U1891" s="106">
        <f t="shared" si="814"/>
        <v>0</v>
      </c>
      <c r="V1891" s="106">
        <f t="shared" si="814"/>
        <v>0</v>
      </c>
      <c r="W1891" s="33"/>
      <c r="X1891" s="33"/>
      <c r="Y1891" s="33"/>
      <c r="Z1891" s="33"/>
      <c r="AA1891" s="33"/>
      <c r="AB1891" s="33"/>
      <c r="AC1891" s="33"/>
    </row>
    <row r="1893" spans="1:29" x14ac:dyDescent="0.3">
      <c r="A1893" s="69"/>
      <c r="B1893" s="69"/>
      <c r="C1893" s="69"/>
      <c r="D1893" s="97"/>
      <c r="E1893" s="97"/>
      <c r="F1893" s="69"/>
      <c r="G1893" s="69"/>
      <c r="H1893" s="82"/>
    </row>
    <row r="1894" spans="1:29" x14ac:dyDescent="0.3">
      <c r="A1894" s="94"/>
      <c r="B1894" s="83"/>
      <c r="C1894" s="95"/>
      <c r="D1894" s="95"/>
      <c r="E1894" s="33"/>
      <c r="F1894" s="98"/>
      <c r="G1894" s="96"/>
      <c r="H1894" s="112"/>
    </row>
    <row r="1895" spans="1:29" x14ac:dyDescent="0.3">
      <c r="A1895" s="91"/>
      <c r="B1895" s="92"/>
      <c r="C1895" s="92"/>
      <c r="D1895" s="92"/>
      <c r="E1895" s="92"/>
      <c r="F1895" s="92"/>
      <c r="G1895" s="92"/>
      <c r="H1895" s="92"/>
    </row>
    <row r="1896" spans="1:29" x14ac:dyDescent="0.3">
      <c r="A1896" s="68"/>
      <c r="B1896" s="68"/>
      <c r="C1896" s="68"/>
      <c r="D1896" s="68"/>
      <c r="E1896" s="68"/>
      <c r="F1896" s="68"/>
      <c r="G1896" s="68"/>
      <c r="H1896" s="82"/>
      <c r="P1896" s="21"/>
      <c r="Q1896" s="106">
        <f>+SUM(Q1897:Q1912)</f>
        <v>0</v>
      </c>
      <c r="R1896" s="106">
        <f t="shared" ref="R1896:V1896" si="815">+SUM(R1897:R1912)</f>
        <v>0</v>
      </c>
      <c r="S1896" s="106">
        <f t="shared" si="815"/>
        <v>0</v>
      </c>
      <c r="T1896" s="106">
        <f t="shared" si="815"/>
        <v>0</v>
      </c>
      <c r="U1896" s="106">
        <f t="shared" si="815"/>
        <v>0</v>
      </c>
      <c r="V1896" s="106">
        <f t="shared" si="815"/>
        <v>0</v>
      </c>
      <c r="W1896" s="33"/>
      <c r="X1896" s="33"/>
      <c r="Y1896" s="33"/>
      <c r="Z1896" s="33"/>
      <c r="AA1896" s="33"/>
      <c r="AB1896" s="33"/>
      <c r="AC1896" s="33"/>
    </row>
    <row r="1897" spans="1:29" x14ac:dyDescent="0.3">
      <c r="A1897" s="67"/>
      <c r="B1897" s="85"/>
      <c r="C1897" s="85"/>
      <c r="D1897" s="85"/>
      <c r="E1897" s="85"/>
      <c r="F1897" s="85"/>
      <c r="G1897" s="85"/>
      <c r="H1897" s="113"/>
      <c r="I1897" s="105">
        <f t="shared" ref="I1897:N1897" si="816">Q1896</f>
        <v>0</v>
      </c>
      <c r="J1897" s="105">
        <f t="shared" si="816"/>
        <v>0</v>
      </c>
      <c r="K1897" s="105">
        <f t="shared" si="816"/>
        <v>0</v>
      </c>
      <c r="L1897" s="105">
        <f t="shared" si="816"/>
        <v>0</v>
      </c>
      <c r="M1897" s="105">
        <f t="shared" si="816"/>
        <v>0</v>
      </c>
      <c r="N1897" s="105">
        <f t="shared" si="816"/>
        <v>0</v>
      </c>
      <c r="P1897" s="21" t="str">
        <f>IF(A1897&gt;=$B$1894,"A","B")</f>
        <v>A</v>
      </c>
      <c r="Q1897" s="85">
        <f t="shared" ref="Q1897:V1912" si="817">IF($P1897="B",B1897,0)</f>
        <v>0</v>
      </c>
      <c r="R1897" s="85">
        <f t="shared" si="817"/>
        <v>0</v>
      </c>
      <c r="S1897" s="85">
        <f t="shared" si="817"/>
        <v>0</v>
      </c>
      <c r="T1897" s="85">
        <f t="shared" si="817"/>
        <v>0</v>
      </c>
      <c r="U1897" s="85">
        <f t="shared" si="817"/>
        <v>0</v>
      </c>
      <c r="V1897" s="85">
        <f t="shared" si="817"/>
        <v>0</v>
      </c>
      <c r="W1897" s="33"/>
      <c r="X1897" s="85">
        <f>IF($P1897="A",B1897,0)</f>
        <v>0</v>
      </c>
      <c r="Y1897" s="85">
        <f t="shared" ref="Y1897:AC1912" si="818">IF($P1897="A",C1897,0)</f>
        <v>0</v>
      </c>
      <c r="Z1897" s="85">
        <f t="shared" si="818"/>
        <v>0</v>
      </c>
      <c r="AA1897" s="85">
        <f t="shared" si="818"/>
        <v>0</v>
      </c>
      <c r="AB1897" s="85">
        <f t="shared" si="818"/>
        <v>0</v>
      </c>
      <c r="AC1897" s="85">
        <f t="shared" si="818"/>
        <v>0</v>
      </c>
    </row>
    <row r="1898" spans="1:29" x14ac:dyDescent="0.3">
      <c r="A1898" s="67"/>
      <c r="B1898" s="85"/>
      <c r="C1898" s="85"/>
      <c r="D1898" s="85"/>
      <c r="E1898" s="85"/>
      <c r="F1898" s="85"/>
      <c r="G1898" s="85"/>
      <c r="H1898" s="113"/>
      <c r="P1898" s="21" t="str">
        <f t="shared" ref="P1898:P1912" si="819">IF(A1898&gt;=$B$1894,"A","B")</f>
        <v>A</v>
      </c>
      <c r="Q1898" s="85">
        <f t="shared" si="817"/>
        <v>0</v>
      </c>
      <c r="R1898" s="85">
        <f t="shared" si="817"/>
        <v>0</v>
      </c>
      <c r="S1898" s="85">
        <f t="shared" si="817"/>
        <v>0</v>
      </c>
      <c r="T1898" s="85">
        <f t="shared" si="817"/>
        <v>0</v>
      </c>
      <c r="U1898" s="85">
        <f t="shared" si="817"/>
        <v>0</v>
      </c>
      <c r="V1898" s="85">
        <f t="shared" si="817"/>
        <v>0</v>
      </c>
      <c r="W1898" s="33"/>
      <c r="X1898" s="85">
        <f t="shared" ref="X1898:X1912" si="820">IF($P1898="A",B1898,0)</f>
        <v>0</v>
      </c>
      <c r="Y1898" s="85">
        <f t="shared" si="818"/>
        <v>0</v>
      </c>
      <c r="Z1898" s="85">
        <f t="shared" si="818"/>
        <v>0</v>
      </c>
      <c r="AA1898" s="85">
        <f t="shared" si="818"/>
        <v>0</v>
      </c>
      <c r="AB1898" s="85">
        <f t="shared" si="818"/>
        <v>0</v>
      </c>
      <c r="AC1898" s="85">
        <f t="shared" si="818"/>
        <v>0</v>
      </c>
    </row>
    <row r="1899" spans="1:29" x14ac:dyDescent="0.3">
      <c r="A1899" s="67"/>
      <c r="B1899" s="85"/>
      <c r="C1899" s="85"/>
      <c r="D1899" s="85"/>
      <c r="E1899" s="85"/>
      <c r="F1899" s="85"/>
      <c r="G1899" s="85"/>
      <c r="H1899" s="113"/>
      <c r="P1899" s="21" t="str">
        <f t="shared" si="819"/>
        <v>A</v>
      </c>
      <c r="Q1899" s="85">
        <f t="shared" si="817"/>
        <v>0</v>
      </c>
      <c r="R1899" s="85">
        <f t="shared" si="817"/>
        <v>0</v>
      </c>
      <c r="S1899" s="85">
        <f t="shared" si="817"/>
        <v>0</v>
      </c>
      <c r="T1899" s="85">
        <f t="shared" si="817"/>
        <v>0</v>
      </c>
      <c r="U1899" s="85">
        <f t="shared" si="817"/>
        <v>0</v>
      </c>
      <c r="V1899" s="85">
        <f t="shared" si="817"/>
        <v>0</v>
      </c>
      <c r="W1899" s="33"/>
      <c r="X1899" s="85">
        <f t="shared" si="820"/>
        <v>0</v>
      </c>
      <c r="Y1899" s="85">
        <f t="shared" si="818"/>
        <v>0</v>
      </c>
      <c r="Z1899" s="85">
        <f t="shared" si="818"/>
        <v>0</v>
      </c>
      <c r="AA1899" s="85">
        <f t="shared" si="818"/>
        <v>0</v>
      </c>
      <c r="AB1899" s="85">
        <f t="shared" si="818"/>
        <v>0</v>
      </c>
      <c r="AC1899" s="85">
        <f t="shared" si="818"/>
        <v>0</v>
      </c>
    </row>
    <row r="1900" spans="1:29" x14ac:dyDescent="0.3">
      <c r="A1900" s="67"/>
      <c r="B1900" s="85"/>
      <c r="C1900" s="85"/>
      <c r="D1900" s="85"/>
      <c r="E1900" s="85"/>
      <c r="F1900" s="85"/>
      <c r="G1900" s="85"/>
      <c r="H1900" s="113"/>
      <c r="P1900" s="21" t="str">
        <f t="shared" si="819"/>
        <v>A</v>
      </c>
      <c r="Q1900" s="85">
        <f t="shared" si="817"/>
        <v>0</v>
      </c>
      <c r="R1900" s="85">
        <f t="shared" si="817"/>
        <v>0</v>
      </c>
      <c r="S1900" s="85">
        <f t="shared" si="817"/>
        <v>0</v>
      </c>
      <c r="T1900" s="85">
        <f t="shared" si="817"/>
        <v>0</v>
      </c>
      <c r="U1900" s="85">
        <f t="shared" si="817"/>
        <v>0</v>
      </c>
      <c r="V1900" s="85">
        <f t="shared" si="817"/>
        <v>0</v>
      </c>
      <c r="W1900" s="33"/>
      <c r="X1900" s="85">
        <f t="shared" si="820"/>
        <v>0</v>
      </c>
      <c r="Y1900" s="85">
        <f t="shared" si="818"/>
        <v>0</v>
      </c>
      <c r="Z1900" s="85">
        <f t="shared" si="818"/>
        <v>0</v>
      </c>
      <c r="AA1900" s="85">
        <f t="shared" si="818"/>
        <v>0</v>
      </c>
      <c r="AB1900" s="85">
        <f t="shared" si="818"/>
        <v>0</v>
      </c>
      <c r="AC1900" s="85">
        <f t="shared" si="818"/>
        <v>0</v>
      </c>
    </row>
    <row r="1901" spans="1:29" x14ac:dyDescent="0.3">
      <c r="A1901" s="67"/>
      <c r="B1901" s="85"/>
      <c r="C1901" s="85"/>
      <c r="D1901" s="85"/>
      <c r="E1901" s="85"/>
      <c r="F1901" s="85"/>
      <c r="G1901" s="85"/>
      <c r="H1901" s="113"/>
      <c r="P1901" s="21" t="str">
        <f t="shared" si="819"/>
        <v>A</v>
      </c>
      <c r="Q1901" s="85">
        <f t="shared" si="817"/>
        <v>0</v>
      </c>
      <c r="R1901" s="85">
        <f t="shared" si="817"/>
        <v>0</v>
      </c>
      <c r="S1901" s="85">
        <f t="shared" si="817"/>
        <v>0</v>
      </c>
      <c r="T1901" s="85">
        <f t="shared" si="817"/>
        <v>0</v>
      </c>
      <c r="U1901" s="85">
        <f t="shared" si="817"/>
        <v>0</v>
      </c>
      <c r="V1901" s="85">
        <f t="shared" si="817"/>
        <v>0</v>
      </c>
      <c r="W1901" s="33"/>
      <c r="X1901" s="85">
        <f t="shared" si="820"/>
        <v>0</v>
      </c>
      <c r="Y1901" s="85">
        <f t="shared" si="818"/>
        <v>0</v>
      </c>
      <c r="Z1901" s="85">
        <f t="shared" si="818"/>
        <v>0</v>
      </c>
      <c r="AA1901" s="85">
        <f t="shared" si="818"/>
        <v>0</v>
      </c>
      <c r="AB1901" s="85">
        <f t="shared" si="818"/>
        <v>0</v>
      </c>
      <c r="AC1901" s="85">
        <f t="shared" si="818"/>
        <v>0</v>
      </c>
    </row>
    <row r="1902" spans="1:29" x14ac:dyDescent="0.3">
      <c r="A1902" s="67"/>
      <c r="B1902" s="85"/>
      <c r="C1902" s="85"/>
      <c r="D1902" s="85"/>
      <c r="E1902" s="85"/>
      <c r="F1902" s="85"/>
      <c r="G1902" s="85"/>
      <c r="H1902" s="113"/>
      <c r="P1902" s="21" t="str">
        <f t="shared" si="819"/>
        <v>A</v>
      </c>
      <c r="Q1902" s="85">
        <f>IF($P1902="B",B1902,0)</f>
        <v>0</v>
      </c>
      <c r="R1902" s="85">
        <f t="shared" si="817"/>
        <v>0</v>
      </c>
      <c r="S1902" s="85">
        <f t="shared" si="817"/>
        <v>0</v>
      </c>
      <c r="T1902" s="85">
        <f t="shared" si="817"/>
        <v>0</v>
      </c>
      <c r="U1902" s="85">
        <f t="shared" si="817"/>
        <v>0</v>
      </c>
      <c r="V1902" s="85">
        <f t="shared" si="817"/>
        <v>0</v>
      </c>
      <c r="W1902" s="33"/>
      <c r="X1902" s="85">
        <f t="shared" si="820"/>
        <v>0</v>
      </c>
      <c r="Y1902" s="85">
        <f t="shared" si="818"/>
        <v>0</v>
      </c>
      <c r="Z1902" s="85">
        <f t="shared" si="818"/>
        <v>0</v>
      </c>
      <c r="AA1902" s="85">
        <f t="shared" si="818"/>
        <v>0</v>
      </c>
      <c r="AB1902" s="85">
        <f t="shared" si="818"/>
        <v>0</v>
      </c>
      <c r="AC1902" s="85">
        <f t="shared" si="818"/>
        <v>0</v>
      </c>
    </row>
    <row r="1903" spans="1:29" x14ac:dyDescent="0.3">
      <c r="A1903" s="67"/>
      <c r="B1903" s="85"/>
      <c r="C1903" s="85"/>
      <c r="D1903" s="85"/>
      <c r="E1903" s="85"/>
      <c r="F1903" s="85"/>
      <c r="G1903" s="85"/>
      <c r="H1903" s="113"/>
      <c r="P1903" s="21" t="str">
        <f t="shared" si="819"/>
        <v>A</v>
      </c>
      <c r="Q1903" s="85">
        <f t="shared" ref="Q1903:Q1912" si="821">IF($P1903="B",B1903,0)</f>
        <v>0</v>
      </c>
      <c r="R1903" s="85">
        <f t="shared" si="817"/>
        <v>0</v>
      </c>
      <c r="S1903" s="85">
        <f t="shared" si="817"/>
        <v>0</v>
      </c>
      <c r="T1903" s="85">
        <f t="shared" si="817"/>
        <v>0</v>
      </c>
      <c r="U1903" s="85">
        <f t="shared" si="817"/>
        <v>0</v>
      </c>
      <c r="V1903" s="85">
        <f t="shared" si="817"/>
        <v>0</v>
      </c>
      <c r="W1903" s="33"/>
      <c r="X1903" s="85">
        <f t="shared" si="820"/>
        <v>0</v>
      </c>
      <c r="Y1903" s="85">
        <f t="shared" si="818"/>
        <v>0</v>
      </c>
      <c r="Z1903" s="85">
        <f t="shared" si="818"/>
        <v>0</v>
      </c>
      <c r="AA1903" s="85">
        <f t="shared" si="818"/>
        <v>0</v>
      </c>
      <c r="AB1903" s="85">
        <f t="shared" si="818"/>
        <v>0</v>
      </c>
      <c r="AC1903" s="85">
        <f t="shared" si="818"/>
        <v>0</v>
      </c>
    </row>
    <row r="1904" spans="1:29" x14ac:dyDescent="0.3">
      <c r="A1904" s="67"/>
      <c r="B1904" s="85"/>
      <c r="C1904" s="85"/>
      <c r="D1904" s="85"/>
      <c r="E1904" s="85"/>
      <c r="F1904" s="85"/>
      <c r="G1904" s="85"/>
      <c r="H1904" s="113"/>
      <c r="P1904" s="21" t="str">
        <f t="shared" si="819"/>
        <v>A</v>
      </c>
      <c r="Q1904" s="85">
        <f t="shared" si="821"/>
        <v>0</v>
      </c>
      <c r="R1904" s="85">
        <f t="shared" si="817"/>
        <v>0</v>
      </c>
      <c r="S1904" s="85">
        <f t="shared" si="817"/>
        <v>0</v>
      </c>
      <c r="T1904" s="85">
        <f t="shared" si="817"/>
        <v>0</v>
      </c>
      <c r="U1904" s="85">
        <f t="shared" si="817"/>
        <v>0</v>
      </c>
      <c r="V1904" s="85">
        <f t="shared" si="817"/>
        <v>0</v>
      </c>
      <c r="W1904" s="33"/>
      <c r="X1904" s="85">
        <f t="shared" si="820"/>
        <v>0</v>
      </c>
      <c r="Y1904" s="85">
        <f t="shared" si="818"/>
        <v>0</v>
      </c>
      <c r="Z1904" s="85">
        <f t="shared" si="818"/>
        <v>0</v>
      </c>
      <c r="AA1904" s="85">
        <f t="shared" si="818"/>
        <v>0</v>
      </c>
      <c r="AB1904" s="85">
        <f t="shared" si="818"/>
        <v>0</v>
      </c>
      <c r="AC1904" s="85">
        <f t="shared" si="818"/>
        <v>0</v>
      </c>
    </row>
    <row r="1905" spans="1:29" x14ac:dyDescent="0.3">
      <c r="A1905" s="67"/>
      <c r="B1905" s="85"/>
      <c r="C1905" s="85"/>
      <c r="D1905" s="85"/>
      <c r="E1905" s="85"/>
      <c r="F1905" s="85"/>
      <c r="G1905" s="85"/>
      <c r="H1905" s="113"/>
      <c r="P1905" s="21" t="str">
        <f t="shared" si="819"/>
        <v>A</v>
      </c>
      <c r="Q1905" s="85">
        <f t="shared" si="821"/>
        <v>0</v>
      </c>
      <c r="R1905" s="85">
        <f t="shared" si="817"/>
        <v>0</v>
      </c>
      <c r="S1905" s="85">
        <f t="shared" si="817"/>
        <v>0</v>
      </c>
      <c r="T1905" s="85">
        <f t="shared" si="817"/>
        <v>0</v>
      </c>
      <c r="U1905" s="85">
        <f t="shared" si="817"/>
        <v>0</v>
      </c>
      <c r="V1905" s="85">
        <f t="shared" si="817"/>
        <v>0</v>
      </c>
      <c r="W1905" s="33"/>
      <c r="X1905" s="85">
        <f t="shared" si="820"/>
        <v>0</v>
      </c>
      <c r="Y1905" s="85">
        <f t="shared" si="818"/>
        <v>0</v>
      </c>
      <c r="Z1905" s="85">
        <f t="shared" si="818"/>
        <v>0</v>
      </c>
      <c r="AA1905" s="85">
        <f t="shared" si="818"/>
        <v>0</v>
      </c>
      <c r="AB1905" s="85">
        <f t="shared" si="818"/>
        <v>0</v>
      </c>
      <c r="AC1905" s="85">
        <f t="shared" si="818"/>
        <v>0</v>
      </c>
    </row>
    <row r="1906" spans="1:29" x14ac:dyDescent="0.3">
      <c r="A1906" s="67"/>
      <c r="B1906" s="85"/>
      <c r="C1906" s="85"/>
      <c r="D1906" s="85"/>
      <c r="E1906" s="85"/>
      <c r="F1906" s="85"/>
      <c r="G1906" s="85"/>
      <c r="H1906" s="113"/>
      <c r="P1906" s="21" t="str">
        <f t="shared" si="819"/>
        <v>A</v>
      </c>
      <c r="Q1906" s="85">
        <f t="shared" si="821"/>
        <v>0</v>
      </c>
      <c r="R1906" s="85">
        <f t="shared" si="817"/>
        <v>0</v>
      </c>
      <c r="S1906" s="85">
        <f t="shared" si="817"/>
        <v>0</v>
      </c>
      <c r="T1906" s="85">
        <f t="shared" si="817"/>
        <v>0</v>
      </c>
      <c r="U1906" s="85">
        <f t="shared" si="817"/>
        <v>0</v>
      </c>
      <c r="V1906" s="85">
        <f t="shared" si="817"/>
        <v>0</v>
      </c>
      <c r="W1906" s="33"/>
      <c r="X1906" s="85">
        <f t="shared" si="820"/>
        <v>0</v>
      </c>
      <c r="Y1906" s="85">
        <f t="shared" si="818"/>
        <v>0</v>
      </c>
      <c r="Z1906" s="85">
        <f t="shared" si="818"/>
        <v>0</v>
      </c>
      <c r="AA1906" s="85">
        <f t="shared" si="818"/>
        <v>0</v>
      </c>
      <c r="AB1906" s="85">
        <f t="shared" si="818"/>
        <v>0</v>
      </c>
      <c r="AC1906" s="85">
        <f t="shared" si="818"/>
        <v>0</v>
      </c>
    </row>
    <row r="1907" spans="1:29" x14ac:dyDescent="0.3">
      <c r="A1907" s="67"/>
      <c r="B1907" s="85"/>
      <c r="C1907" s="85"/>
      <c r="D1907" s="85"/>
      <c r="E1907" s="85"/>
      <c r="F1907" s="85"/>
      <c r="G1907" s="85"/>
      <c r="H1907" s="113"/>
      <c r="P1907" s="21" t="str">
        <f t="shared" si="819"/>
        <v>A</v>
      </c>
      <c r="Q1907" s="85">
        <f t="shared" si="821"/>
        <v>0</v>
      </c>
      <c r="R1907" s="85">
        <f t="shared" si="817"/>
        <v>0</v>
      </c>
      <c r="S1907" s="85">
        <f t="shared" si="817"/>
        <v>0</v>
      </c>
      <c r="T1907" s="85">
        <f t="shared" si="817"/>
        <v>0</v>
      </c>
      <c r="U1907" s="85">
        <f t="shared" si="817"/>
        <v>0</v>
      </c>
      <c r="V1907" s="85">
        <f t="shared" si="817"/>
        <v>0</v>
      </c>
      <c r="W1907" s="33"/>
      <c r="X1907" s="85">
        <f t="shared" si="820"/>
        <v>0</v>
      </c>
      <c r="Y1907" s="85">
        <f t="shared" si="818"/>
        <v>0</v>
      </c>
      <c r="Z1907" s="85">
        <f t="shared" si="818"/>
        <v>0</v>
      </c>
      <c r="AA1907" s="85">
        <f t="shared" si="818"/>
        <v>0</v>
      </c>
      <c r="AB1907" s="85">
        <f t="shared" si="818"/>
        <v>0</v>
      </c>
      <c r="AC1907" s="85">
        <f t="shared" si="818"/>
        <v>0</v>
      </c>
    </row>
    <row r="1908" spans="1:29" x14ac:dyDescent="0.3">
      <c r="A1908" s="67"/>
      <c r="B1908" s="85"/>
      <c r="C1908" s="85"/>
      <c r="D1908" s="85"/>
      <c r="E1908" s="85"/>
      <c r="F1908" s="85"/>
      <c r="G1908" s="85"/>
      <c r="H1908" s="113"/>
      <c r="P1908" s="21" t="str">
        <f t="shared" si="819"/>
        <v>A</v>
      </c>
      <c r="Q1908" s="85">
        <f t="shared" si="821"/>
        <v>0</v>
      </c>
      <c r="R1908" s="85">
        <f t="shared" si="817"/>
        <v>0</v>
      </c>
      <c r="S1908" s="85">
        <f t="shared" si="817"/>
        <v>0</v>
      </c>
      <c r="T1908" s="85">
        <f t="shared" si="817"/>
        <v>0</v>
      </c>
      <c r="U1908" s="85">
        <f t="shared" si="817"/>
        <v>0</v>
      </c>
      <c r="V1908" s="85">
        <f t="shared" si="817"/>
        <v>0</v>
      </c>
      <c r="W1908" s="33"/>
      <c r="X1908" s="85">
        <f t="shared" si="820"/>
        <v>0</v>
      </c>
      <c r="Y1908" s="85">
        <f t="shared" si="818"/>
        <v>0</v>
      </c>
      <c r="Z1908" s="85">
        <f t="shared" si="818"/>
        <v>0</v>
      </c>
      <c r="AA1908" s="85">
        <f t="shared" si="818"/>
        <v>0</v>
      </c>
      <c r="AB1908" s="85">
        <f t="shared" si="818"/>
        <v>0</v>
      </c>
      <c r="AC1908" s="85">
        <f t="shared" si="818"/>
        <v>0</v>
      </c>
    </row>
    <row r="1909" spans="1:29" x14ac:dyDescent="0.3">
      <c r="A1909" s="67"/>
      <c r="B1909" s="85"/>
      <c r="C1909" s="85"/>
      <c r="D1909" s="85"/>
      <c r="E1909" s="85"/>
      <c r="F1909" s="85"/>
      <c r="G1909" s="85"/>
      <c r="H1909" s="113"/>
      <c r="P1909" s="21" t="str">
        <f t="shared" si="819"/>
        <v>A</v>
      </c>
      <c r="Q1909" s="85">
        <f t="shared" si="821"/>
        <v>0</v>
      </c>
      <c r="R1909" s="85">
        <f t="shared" si="817"/>
        <v>0</v>
      </c>
      <c r="S1909" s="85">
        <f t="shared" si="817"/>
        <v>0</v>
      </c>
      <c r="T1909" s="85">
        <f t="shared" si="817"/>
        <v>0</v>
      </c>
      <c r="U1909" s="85">
        <f t="shared" si="817"/>
        <v>0</v>
      </c>
      <c r="V1909" s="85">
        <f t="shared" si="817"/>
        <v>0</v>
      </c>
      <c r="W1909" s="33"/>
      <c r="X1909" s="85">
        <f t="shared" si="820"/>
        <v>0</v>
      </c>
      <c r="Y1909" s="85">
        <f t="shared" si="818"/>
        <v>0</v>
      </c>
      <c r="Z1909" s="85">
        <f t="shared" si="818"/>
        <v>0</v>
      </c>
      <c r="AA1909" s="85">
        <f t="shared" si="818"/>
        <v>0</v>
      </c>
      <c r="AB1909" s="85">
        <f t="shared" si="818"/>
        <v>0</v>
      </c>
      <c r="AC1909" s="85">
        <f t="shared" si="818"/>
        <v>0</v>
      </c>
    </row>
    <row r="1910" spans="1:29" x14ac:dyDescent="0.3">
      <c r="A1910" s="67"/>
      <c r="B1910" s="85"/>
      <c r="C1910" s="85"/>
      <c r="D1910" s="85"/>
      <c r="E1910" s="85"/>
      <c r="F1910" s="85"/>
      <c r="G1910" s="85"/>
      <c r="H1910" s="113"/>
      <c r="P1910" s="21" t="str">
        <f t="shared" si="819"/>
        <v>A</v>
      </c>
      <c r="Q1910" s="85">
        <f t="shared" si="821"/>
        <v>0</v>
      </c>
      <c r="R1910" s="85">
        <f t="shared" si="817"/>
        <v>0</v>
      </c>
      <c r="S1910" s="85">
        <f t="shared" si="817"/>
        <v>0</v>
      </c>
      <c r="T1910" s="85">
        <f t="shared" si="817"/>
        <v>0</v>
      </c>
      <c r="U1910" s="85">
        <f t="shared" si="817"/>
        <v>0</v>
      </c>
      <c r="V1910" s="85">
        <f t="shared" si="817"/>
        <v>0</v>
      </c>
      <c r="W1910" s="33"/>
      <c r="X1910" s="85">
        <f t="shared" si="820"/>
        <v>0</v>
      </c>
      <c r="Y1910" s="85">
        <f t="shared" si="818"/>
        <v>0</v>
      </c>
      <c r="Z1910" s="85">
        <f t="shared" si="818"/>
        <v>0</v>
      </c>
      <c r="AA1910" s="85">
        <f t="shared" si="818"/>
        <v>0</v>
      </c>
      <c r="AB1910" s="85">
        <f t="shared" si="818"/>
        <v>0</v>
      </c>
      <c r="AC1910" s="85">
        <f t="shared" si="818"/>
        <v>0</v>
      </c>
    </row>
    <row r="1911" spans="1:29" x14ac:dyDescent="0.3">
      <c r="A1911" s="67"/>
      <c r="B1911" s="85"/>
      <c r="C1911" s="85"/>
      <c r="D1911" s="85"/>
      <c r="E1911" s="85"/>
      <c r="F1911" s="85"/>
      <c r="G1911" s="85"/>
      <c r="H1911" s="113"/>
      <c r="P1911" s="21" t="str">
        <f t="shared" si="819"/>
        <v>A</v>
      </c>
      <c r="Q1911" s="85">
        <f t="shared" si="821"/>
        <v>0</v>
      </c>
      <c r="R1911" s="85">
        <f t="shared" si="817"/>
        <v>0</v>
      </c>
      <c r="S1911" s="85">
        <f t="shared" si="817"/>
        <v>0</v>
      </c>
      <c r="T1911" s="85">
        <f t="shared" si="817"/>
        <v>0</v>
      </c>
      <c r="U1911" s="85">
        <f t="shared" si="817"/>
        <v>0</v>
      </c>
      <c r="V1911" s="85">
        <f t="shared" si="817"/>
        <v>0</v>
      </c>
      <c r="W1911" s="33"/>
      <c r="X1911" s="85">
        <f t="shared" si="820"/>
        <v>0</v>
      </c>
      <c r="Y1911" s="85">
        <f t="shared" si="818"/>
        <v>0</v>
      </c>
      <c r="Z1911" s="85">
        <f t="shared" si="818"/>
        <v>0</v>
      </c>
      <c r="AA1911" s="85">
        <f t="shared" si="818"/>
        <v>0</v>
      </c>
      <c r="AB1911" s="85">
        <f t="shared" si="818"/>
        <v>0</v>
      </c>
      <c r="AC1911" s="85">
        <f t="shared" si="818"/>
        <v>0</v>
      </c>
    </row>
    <row r="1912" spans="1:29" x14ac:dyDescent="0.3">
      <c r="A1912" s="67"/>
      <c r="B1912" s="85"/>
      <c r="C1912" s="85"/>
      <c r="D1912" s="85"/>
      <c r="E1912" s="85"/>
      <c r="F1912" s="85"/>
      <c r="G1912" s="85"/>
      <c r="H1912" s="113"/>
      <c r="P1912" s="21" t="str">
        <f t="shared" si="819"/>
        <v>A</v>
      </c>
      <c r="Q1912" s="85">
        <f t="shared" si="821"/>
        <v>0</v>
      </c>
      <c r="R1912" s="85">
        <f t="shared" si="817"/>
        <v>0</v>
      </c>
      <c r="S1912" s="85">
        <f t="shared" si="817"/>
        <v>0</v>
      </c>
      <c r="T1912" s="85">
        <f t="shared" si="817"/>
        <v>0</v>
      </c>
      <c r="U1912" s="85">
        <f t="shared" si="817"/>
        <v>0</v>
      </c>
      <c r="V1912" s="85">
        <f t="shared" si="817"/>
        <v>0</v>
      </c>
      <c r="W1912" s="33"/>
      <c r="X1912" s="85">
        <f t="shared" si="820"/>
        <v>0</v>
      </c>
      <c r="Y1912" s="85">
        <f t="shared" si="818"/>
        <v>0</v>
      </c>
      <c r="Z1912" s="85">
        <f t="shared" si="818"/>
        <v>0</v>
      </c>
      <c r="AA1912" s="85">
        <f t="shared" si="818"/>
        <v>0</v>
      </c>
      <c r="AB1912" s="85">
        <f t="shared" si="818"/>
        <v>0</v>
      </c>
      <c r="AC1912" s="85">
        <f t="shared" si="818"/>
        <v>0</v>
      </c>
    </row>
    <row r="1913" spans="1:29" x14ac:dyDescent="0.3">
      <c r="A1913" s="68"/>
      <c r="B1913" s="86"/>
      <c r="C1913" s="86"/>
      <c r="D1913" s="86"/>
      <c r="E1913" s="86"/>
      <c r="F1913" s="86"/>
      <c r="G1913" s="86"/>
      <c r="H1913" s="89"/>
      <c r="I1913" s="105">
        <f>X1913</f>
        <v>0</v>
      </c>
      <c r="J1913" s="105">
        <f>Y1913</f>
        <v>0</v>
      </c>
      <c r="K1913" s="105">
        <f>Z1913</f>
        <v>0</v>
      </c>
      <c r="L1913" s="105">
        <f>AA1913</f>
        <v>0</v>
      </c>
      <c r="M1913" s="105">
        <f t="shared" ref="M1913:N1913" si="822">AB1913</f>
        <v>0</v>
      </c>
      <c r="N1913" s="105">
        <f t="shared" si="822"/>
        <v>0</v>
      </c>
      <c r="P1913" s="21"/>
      <c r="Q1913" s="33"/>
      <c r="R1913" s="33"/>
      <c r="S1913" s="33"/>
      <c r="T1913" s="33"/>
      <c r="U1913" s="33"/>
      <c r="V1913" s="33"/>
      <c r="W1913" s="33"/>
      <c r="X1913" s="106">
        <f>SUM(X1897:X1912)</f>
        <v>0</v>
      </c>
      <c r="Y1913" s="106">
        <f t="shared" ref="Y1913:AC1913" si="823">SUM(Y1897:Y1912)</f>
        <v>0</v>
      </c>
      <c r="Z1913" s="106">
        <f t="shared" si="823"/>
        <v>0</v>
      </c>
      <c r="AA1913" s="106">
        <f t="shared" si="823"/>
        <v>0</v>
      </c>
      <c r="AB1913" s="106">
        <f t="shared" si="823"/>
        <v>0</v>
      </c>
      <c r="AC1913" s="106">
        <f t="shared" si="823"/>
        <v>0</v>
      </c>
    </row>
    <row r="1914" spans="1:29" x14ac:dyDescent="0.3">
      <c r="A1914" s="82"/>
      <c r="B1914" s="89"/>
      <c r="C1914" s="89"/>
      <c r="D1914" s="89"/>
      <c r="E1914" s="89"/>
      <c r="F1914" s="89"/>
      <c r="G1914" s="89"/>
      <c r="H1914" s="89"/>
      <c r="P1914" s="21"/>
      <c r="Q1914" s="33"/>
      <c r="R1914" s="33"/>
      <c r="S1914" s="33"/>
      <c r="T1914" s="33"/>
      <c r="U1914" s="33"/>
      <c r="V1914" s="33"/>
      <c r="W1914" s="33"/>
      <c r="X1914" s="33"/>
      <c r="Y1914" s="33"/>
      <c r="Z1914" s="33"/>
      <c r="AA1914" s="33"/>
      <c r="AB1914" s="33"/>
      <c r="AC1914" s="33"/>
    </row>
    <row r="1915" spans="1:29" x14ac:dyDescent="0.3">
      <c r="A1915" s="92"/>
      <c r="B1915" s="92"/>
      <c r="C1915" s="92"/>
      <c r="D1915" s="92"/>
      <c r="E1915" s="92"/>
      <c r="F1915" s="92"/>
      <c r="G1915" s="92"/>
      <c r="H1915" s="92"/>
      <c r="P1915" s="21"/>
      <c r="Q1915" s="33"/>
      <c r="R1915" s="33"/>
      <c r="S1915" s="33"/>
      <c r="T1915" s="33"/>
      <c r="U1915" s="33"/>
      <c r="V1915" s="33"/>
      <c r="W1915" s="33"/>
      <c r="X1915" s="33"/>
      <c r="Y1915" s="33"/>
      <c r="Z1915" s="33"/>
      <c r="AA1915" s="33"/>
      <c r="AB1915" s="33"/>
      <c r="AC1915" s="33"/>
    </row>
    <row r="1916" spans="1:29" x14ac:dyDescent="0.3">
      <c r="A1916" s="68"/>
      <c r="B1916" s="68"/>
      <c r="C1916" s="68"/>
      <c r="D1916" s="68"/>
      <c r="E1916" s="68"/>
      <c r="F1916" s="68"/>
      <c r="G1916" s="68"/>
      <c r="H1916" s="82"/>
      <c r="P1916" s="21"/>
      <c r="Q1916" s="33"/>
      <c r="R1916" s="33"/>
      <c r="S1916" s="33"/>
      <c r="T1916" s="33"/>
      <c r="U1916" s="33"/>
      <c r="V1916" s="33"/>
      <c r="W1916" s="33"/>
      <c r="X1916" s="106">
        <f t="shared" ref="X1916:AC1916" si="824">SUM(X1917:X1932)</f>
        <v>0</v>
      </c>
      <c r="Y1916" s="106">
        <f t="shared" si="824"/>
        <v>0</v>
      </c>
      <c r="Z1916" s="106">
        <f t="shared" si="824"/>
        <v>0</v>
      </c>
      <c r="AA1916" s="106">
        <f t="shared" si="824"/>
        <v>0</v>
      </c>
      <c r="AB1916" s="106">
        <f t="shared" si="824"/>
        <v>0</v>
      </c>
      <c r="AC1916" s="106">
        <f t="shared" si="824"/>
        <v>0</v>
      </c>
    </row>
    <row r="1917" spans="1:29" x14ac:dyDescent="0.3">
      <c r="A1917" s="67"/>
      <c r="B1917" s="85"/>
      <c r="C1917" s="85"/>
      <c r="D1917" s="85"/>
      <c r="E1917" s="85"/>
      <c r="F1917" s="85"/>
      <c r="G1917" s="85"/>
      <c r="H1917" s="113"/>
      <c r="I1917" s="105">
        <f>X1916</f>
        <v>0</v>
      </c>
      <c r="J1917" s="105">
        <f>Y1916</f>
        <v>0</v>
      </c>
      <c r="K1917" s="105">
        <f t="shared" ref="K1917:N1917" si="825">Z1916</f>
        <v>0</v>
      </c>
      <c r="L1917" s="105">
        <f t="shared" si="825"/>
        <v>0</v>
      </c>
      <c r="M1917" s="105">
        <f t="shared" si="825"/>
        <v>0</v>
      </c>
      <c r="N1917" s="105">
        <f t="shared" si="825"/>
        <v>0</v>
      </c>
      <c r="P1917" s="21" t="str">
        <f>IF(A1917&lt;=$B$1894,"A","B")</f>
        <v>A</v>
      </c>
      <c r="Q1917" s="85">
        <f t="shared" ref="Q1917:V1932" si="826">IF($P1917="B",B1917,0)</f>
        <v>0</v>
      </c>
      <c r="R1917" s="85">
        <f t="shared" si="826"/>
        <v>0</v>
      </c>
      <c r="S1917" s="85">
        <f t="shared" si="826"/>
        <v>0</v>
      </c>
      <c r="T1917" s="85">
        <f t="shared" si="826"/>
        <v>0</v>
      </c>
      <c r="U1917" s="85">
        <f t="shared" si="826"/>
        <v>0</v>
      </c>
      <c r="V1917" s="85">
        <f t="shared" si="826"/>
        <v>0</v>
      </c>
      <c r="W1917" s="33"/>
      <c r="X1917" s="85">
        <f>IF($P1917="A",B1917,0)</f>
        <v>0</v>
      </c>
      <c r="Y1917" s="85">
        <f t="shared" ref="Y1917:AC1932" si="827">IF($P1917="A",C1917,0)</f>
        <v>0</v>
      </c>
      <c r="Z1917" s="85">
        <f t="shared" si="827"/>
        <v>0</v>
      </c>
      <c r="AA1917" s="85">
        <f t="shared" si="827"/>
        <v>0</v>
      </c>
      <c r="AB1917" s="85">
        <f t="shared" si="827"/>
        <v>0</v>
      </c>
      <c r="AC1917" s="85">
        <f t="shared" si="827"/>
        <v>0</v>
      </c>
    </row>
    <row r="1918" spans="1:29" x14ac:dyDescent="0.3">
      <c r="A1918" s="67"/>
      <c r="B1918" s="85"/>
      <c r="C1918" s="85"/>
      <c r="D1918" s="85"/>
      <c r="E1918" s="85"/>
      <c r="F1918" s="85"/>
      <c r="G1918" s="85"/>
      <c r="H1918" s="113"/>
      <c r="P1918" s="21" t="str">
        <f t="shared" ref="P1918:P1932" si="828">IF(A1918&lt;=$B$1894,"A","B")</f>
        <v>A</v>
      </c>
      <c r="Q1918" s="85">
        <f t="shared" si="826"/>
        <v>0</v>
      </c>
      <c r="R1918" s="85">
        <f t="shared" si="826"/>
        <v>0</v>
      </c>
      <c r="S1918" s="85">
        <f t="shared" si="826"/>
        <v>0</v>
      </c>
      <c r="T1918" s="85">
        <f t="shared" si="826"/>
        <v>0</v>
      </c>
      <c r="U1918" s="85">
        <f t="shared" si="826"/>
        <v>0</v>
      </c>
      <c r="V1918" s="85">
        <f t="shared" si="826"/>
        <v>0</v>
      </c>
      <c r="W1918" s="33"/>
      <c r="X1918" s="85">
        <f t="shared" ref="X1918:X1932" si="829">IF($P1918="A",B1918,0)</f>
        <v>0</v>
      </c>
      <c r="Y1918" s="85">
        <f t="shared" si="827"/>
        <v>0</v>
      </c>
      <c r="Z1918" s="85">
        <f t="shared" si="827"/>
        <v>0</v>
      </c>
      <c r="AA1918" s="85">
        <f t="shared" si="827"/>
        <v>0</v>
      </c>
      <c r="AB1918" s="85">
        <f t="shared" si="827"/>
        <v>0</v>
      </c>
      <c r="AC1918" s="85">
        <f t="shared" si="827"/>
        <v>0</v>
      </c>
    </row>
    <row r="1919" spans="1:29" x14ac:dyDescent="0.3">
      <c r="A1919" s="67"/>
      <c r="B1919" s="85"/>
      <c r="C1919" s="85"/>
      <c r="D1919" s="85"/>
      <c r="E1919" s="85"/>
      <c r="F1919" s="85"/>
      <c r="G1919" s="85"/>
      <c r="H1919" s="113"/>
      <c r="P1919" s="21" t="str">
        <f t="shared" si="828"/>
        <v>A</v>
      </c>
      <c r="Q1919" s="85">
        <f t="shared" si="826"/>
        <v>0</v>
      </c>
      <c r="R1919" s="85">
        <f t="shared" si="826"/>
        <v>0</v>
      </c>
      <c r="S1919" s="85">
        <f t="shared" si="826"/>
        <v>0</v>
      </c>
      <c r="T1919" s="85">
        <f t="shared" si="826"/>
        <v>0</v>
      </c>
      <c r="U1919" s="85">
        <f t="shared" si="826"/>
        <v>0</v>
      </c>
      <c r="V1919" s="85">
        <f t="shared" si="826"/>
        <v>0</v>
      </c>
      <c r="W1919" s="33"/>
      <c r="X1919" s="85">
        <f t="shared" si="829"/>
        <v>0</v>
      </c>
      <c r="Y1919" s="85">
        <f t="shared" si="827"/>
        <v>0</v>
      </c>
      <c r="Z1919" s="85">
        <f t="shared" si="827"/>
        <v>0</v>
      </c>
      <c r="AA1919" s="85">
        <f t="shared" si="827"/>
        <v>0</v>
      </c>
      <c r="AB1919" s="85">
        <f t="shared" si="827"/>
        <v>0</v>
      </c>
      <c r="AC1919" s="85">
        <f t="shared" si="827"/>
        <v>0</v>
      </c>
    </row>
    <row r="1920" spans="1:29" x14ac:dyDescent="0.3">
      <c r="A1920" s="67"/>
      <c r="B1920" s="85"/>
      <c r="C1920" s="85"/>
      <c r="D1920" s="85"/>
      <c r="E1920" s="85"/>
      <c r="F1920" s="85"/>
      <c r="G1920" s="85"/>
      <c r="H1920" s="113"/>
      <c r="P1920" s="21" t="str">
        <f t="shared" si="828"/>
        <v>A</v>
      </c>
      <c r="Q1920" s="85">
        <f t="shared" si="826"/>
        <v>0</v>
      </c>
      <c r="R1920" s="85">
        <f t="shared" si="826"/>
        <v>0</v>
      </c>
      <c r="S1920" s="85">
        <f t="shared" si="826"/>
        <v>0</v>
      </c>
      <c r="T1920" s="85">
        <f t="shared" si="826"/>
        <v>0</v>
      </c>
      <c r="U1920" s="85">
        <f t="shared" si="826"/>
        <v>0</v>
      </c>
      <c r="V1920" s="85">
        <f t="shared" si="826"/>
        <v>0</v>
      </c>
      <c r="W1920" s="33"/>
      <c r="X1920" s="85">
        <f t="shared" si="829"/>
        <v>0</v>
      </c>
      <c r="Y1920" s="85">
        <f t="shared" si="827"/>
        <v>0</v>
      </c>
      <c r="Z1920" s="85">
        <f t="shared" si="827"/>
        <v>0</v>
      </c>
      <c r="AA1920" s="85">
        <f t="shared" si="827"/>
        <v>0</v>
      </c>
      <c r="AB1920" s="85">
        <f t="shared" si="827"/>
        <v>0</v>
      </c>
      <c r="AC1920" s="85">
        <f t="shared" si="827"/>
        <v>0</v>
      </c>
    </row>
    <row r="1921" spans="1:29" x14ac:dyDescent="0.3">
      <c r="A1921" s="67"/>
      <c r="B1921" s="85"/>
      <c r="C1921" s="85"/>
      <c r="D1921" s="85"/>
      <c r="E1921" s="85"/>
      <c r="F1921" s="85"/>
      <c r="G1921" s="85"/>
      <c r="H1921" s="113"/>
      <c r="P1921" s="21" t="str">
        <f t="shared" si="828"/>
        <v>A</v>
      </c>
      <c r="Q1921" s="85">
        <f t="shared" si="826"/>
        <v>0</v>
      </c>
      <c r="R1921" s="85">
        <f t="shared" si="826"/>
        <v>0</v>
      </c>
      <c r="S1921" s="85">
        <f t="shared" si="826"/>
        <v>0</v>
      </c>
      <c r="T1921" s="85">
        <f t="shared" si="826"/>
        <v>0</v>
      </c>
      <c r="U1921" s="85">
        <f t="shared" si="826"/>
        <v>0</v>
      </c>
      <c r="V1921" s="85">
        <f t="shared" si="826"/>
        <v>0</v>
      </c>
      <c r="W1921" s="33"/>
      <c r="X1921" s="85">
        <f t="shared" si="829"/>
        <v>0</v>
      </c>
      <c r="Y1921" s="85">
        <f t="shared" si="827"/>
        <v>0</v>
      </c>
      <c r="Z1921" s="85">
        <f t="shared" si="827"/>
        <v>0</v>
      </c>
      <c r="AA1921" s="85">
        <f t="shared" si="827"/>
        <v>0</v>
      </c>
      <c r="AB1921" s="85">
        <f t="shared" si="827"/>
        <v>0</v>
      </c>
      <c r="AC1921" s="85">
        <f t="shared" si="827"/>
        <v>0</v>
      </c>
    </row>
    <row r="1922" spans="1:29" x14ac:dyDescent="0.3">
      <c r="A1922" s="67"/>
      <c r="B1922" s="85"/>
      <c r="C1922" s="85"/>
      <c r="D1922" s="85"/>
      <c r="E1922" s="85"/>
      <c r="F1922" s="85"/>
      <c r="G1922" s="85"/>
      <c r="H1922" s="113"/>
      <c r="P1922" s="21" t="str">
        <f t="shared" si="828"/>
        <v>A</v>
      </c>
      <c r="Q1922" s="85">
        <f>IF($P1922="B",B1922,0)</f>
        <v>0</v>
      </c>
      <c r="R1922" s="85">
        <f t="shared" si="826"/>
        <v>0</v>
      </c>
      <c r="S1922" s="85">
        <f t="shared" si="826"/>
        <v>0</v>
      </c>
      <c r="T1922" s="85">
        <f t="shared" si="826"/>
        <v>0</v>
      </c>
      <c r="U1922" s="85">
        <f t="shared" si="826"/>
        <v>0</v>
      </c>
      <c r="V1922" s="85">
        <f t="shared" si="826"/>
        <v>0</v>
      </c>
      <c r="W1922" s="33"/>
      <c r="X1922" s="85">
        <f t="shared" si="829"/>
        <v>0</v>
      </c>
      <c r="Y1922" s="85">
        <f t="shared" si="827"/>
        <v>0</v>
      </c>
      <c r="Z1922" s="85">
        <f t="shared" si="827"/>
        <v>0</v>
      </c>
      <c r="AA1922" s="85">
        <f t="shared" si="827"/>
        <v>0</v>
      </c>
      <c r="AB1922" s="85">
        <f t="shared" si="827"/>
        <v>0</v>
      </c>
      <c r="AC1922" s="85">
        <f t="shared" si="827"/>
        <v>0</v>
      </c>
    </row>
    <row r="1923" spans="1:29" x14ac:dyDescent="0.3">
      <c r="A1923" s="67"/>
      <c r="B1923" s="85"/>
      <c r="C1923" s="85"/>
      <c r="D1923" s="85"/>
      <c r="E1923" s="85"/>
      <c r="F1923" s="85"/>
      <c r="G1923" s="85"/>
      <c r="H1923" s="113"/>
      <c r="P1923" s="21" t="str">
        <f t="shared" si="828"/>
        <v>A</v>
      </c>
      <c r="Q1923" s="85">
        <f t="shared" ref="Q1923:Q1932" si="830">IF($P1923="B",B1923,0)</f>
        <v>0</v>
      </c>
      <c r="R1923" s="85">
        <f t="shared" si="826"/>
        <v>0</v>
      </c>
      <c r="S1923" s="85">
        <f t="shared" si="826"/>
        <v>0</v>
      </c>
      <c r="T1923" s="85">
        <f t="shared" si="826"/>
        <v>0</v>
      </c>
      <c r="U1923" s="85">
        <f t="shared" si="826"/>
        <v>0</v>
      </c>
      <c r="V1923" s="85">
        <f t="shared" si="826"/>
        <v>0</v>
      </c>
      <c r="W1923" s="33"/>
      <c r="X1923" s="85">
        <f t="shared" si="829"/>
        <v>0</v>
      </c>
      <c r="Y1923" s="85">
        <f t="shared" si="827"/>
        <v>0</v>
      </c>
      <c r="Z1923" s="85">
        <f t="shared" si="827"/>
        <v>0</v>
      </c>
      <c r="AA1923" s="85">
        <f t="shared" si="827"/>
        <v>0</v>
      </c>
      <c r="AB1923" s="85">
        <f t="shared" si="827"/>
        <v>0</v>
      </c>
      <c r="AC1923" s="85">
        <f t="shared" si="827"/>
        <v>0</v>
      </c>
    </row>
    <row r="1924" spans="1:29" x14ac:dyDescent="0.3">
      <c r="A1924" s="67"/>
      <c r="B1924" s="85"/>
      <c r="C1924" s="85"/>
      <c r="D1924" s="85"/>
      <c r="E1924" s="85"/>
      <c r="F1924" s="85"/>
      <c r="G1924" s="85"/>
      <c r="H1924" s="113"/>
      <c r="P1924" s="21" t="str">
        <f t="shared" si="828"/>
        <v>A</v>
      </c>
      <c r="Q1924" s="85">
        <f t="shared" si="830"/>
        <v>0</v>
      </c>
      <c r="R1924" s="85">
        <f t="shared" si="826"/>
        <v>0</v>
      </c>
      <c r="S1924" s="85">
        <f t="shared" si="826"/>
        <v>0</v>
      </c>
      <c r="T1924" s="85">
        <f t="shared" si="826"/>
        <v>0</v>
      </c>
      <c r="U1924" s="85">
        <f t="shared" si="826"/>
        <v>0</v>
      </c>
      <c r="V1924" s="85">
        <f t="shared" si="826"/>
        <v>0</v>
      </c>
      <c r="W1924" s="33"/>
      <c r="X1924" s="85">
        <f t="shared" si="829"/>
        <v>0</v>
      </c>
      <c r="Y1924" s="85">
        <f t="shared" si="827"/>
        <v>0</v>
      </c>
      <c r="Z1924" s="85">
        <f t="shared" si="827"/>
        <v>0</v>
      </c>
      <c r="AA1924" s="85">
        <f t="shared" si="827"/>
        <v>0</v>
      </c>
      <c r="AB1924" s="85">
        <f t="shared" si="827"/>
        <v>0</v>
      </c>
      <c r="AC1924" s="85">
        <f t="shared" si="827"/>
        <v>0</v>
      </c>
    </row>
    <row r="1925" spans="1:29" x14ac:dyDescent="0.3">
      <c r="A1925" s="67"/>
      <c r="B1925" s="85"/>
      <c r="C1925" s="85"/>
      <c r="D1925" s="85"/>
      <c r="E1925" s="85"/>
      <c r="F1925" s="85"/>
      <c r="G1925" s="85"/>
      <c r="H1925" s="113"/>
      <c r="P1925" s="21" t="str">
        <f t="shared" si="828"/>
        <v>A</v>
      </c>
      <c r="Q1925" s="85">
        <f t="shared" si="830"/>
        <v>0</v>
      </c>
      <c r="R1925" s="85">
        <f t="shared" si="826"/>
        <v>0</v>
      </c>
      <c r="S1925" s="85">
        <f t="shared" si="826"/>
        <v>0</v>
      </c>
      <c r="T1925" s="85">
        <f t="shared" si="826"/>
        <v>0</v>
      </c>
      <c r="U1925" s="85">
        <f t="shared" si="826"/>
        <v>0</v>
      </c>
      <c r="V1925" s="85">
        <f t="shared" si="826"/>
        <v>0</v>
      </c>
      <c r="W1925" s="33"/>
      <c r="X1925" s="85">
        <f t="shared" si="829"/>
        <v>0</v>
      </c>
      <c r="Y1925" s="85">
        <f t="shared" si="827"/>
        <v>0</v>
      </c>
      <c r="Z1925" s="85">
        <f t="shared" si="827"/>
        <v>0</v>
      </c>
      <c r="AA1925" s="85">
        <f t="shared" si="827"/>
        <v>0</v>
      </c>
      <c r="AB1925" s="85">
        <f t="shared" si="827"/>
        <v>0</v>
      </c>
      <c r="AC1925" s="85">
        <f t="shared" si="827"/>
        <v>0</v>
      </c>
    </row>
    <row r="1926" spans="1:29" x14ac:dyDescent="0.3">
      <c r="A1926" s="67"/>
      <c r="B1926" s="85"/>
      <c r="C1926" s="85"/>
      <c r="D1926" s="85"/>
      <c r="E1926" s="85"/>
      <c r="F1926" s="85"/>
      <c r="G1926" s="85"/>
      <c r="H1926" s="113"/>
      <c r="P1926" s="21" t="str">
        <f t="shared" si="828"/>
        <v>A</v>
      </c>
      <c r="Q1926" s="85">
        <f t="shared" si="830"/>
        <v>0</v>
      </c>
      <c r="R1926" s="85">
        <f t="shared" si="826"/>
        <v>0</v>
      </c>
      <c r="S1926" s="85">
        <f t="shared" si="826"/>
        <v>0</v>
      </c>
      <c r="T1926" s="85">
        <f t="shared" si="826"/>
        <v>0</v>
      </c>
      <c r="U1926" s="85">
        <f t="shared" si="826"/>
        <v>0</v>
      </c>
      <c r="V1926" s="85">
        <f t="shared" si="826"/>
        <v>0</v>
      </c>
      <c r="W1926" s="33"/>
      <c r="X1926" s="85">
        <f t="shared" si="829"/>
        <v>0</v>
      </c>
      <c r="Y1926" s="85">
        <f t="shared" si="827"/>
        <v>0</v>
      </c>
      <c r="Z1926" s="85">
        <f t="shared" si="827"/>
        <v>0</v>
      </c>
      <c r="AA1926" s="85">
        <f t="shared" si="827"/>
        <v>0</v>
      </c>
      <c r="AB1926" s="85">
        <f t="shared" si="827"/>
        <v>0</v>
      </c>
      <c r="AC1926" s="85">
        <f t="shared" si="827"/>
        <v>0</v>
      </c>
    </row>
    <row r="1927" spans="1:29" x14ac:dyDescent="0.3">
      <c r="A1927" s="67"/>
      <c r="B1927" s="85"/>
      <c r="C1927" s="85"/>
      <c r="D1927" s="85"/>
      <c r="E1927" s="85"/>
      <c r="F1927" s="85"/>
      <c r="G1927" s="85"/>
      <c r="H1927" s="113"/>
      <c r="P1927" s="21" t="str">
        <f t="shared" si="828"/>
        <v>A</v>
      </c>
      <c r="Q1927" s="85">
        <f t="shared" si="830"/>
        <v>0</v>
      </c>
      <c r="R1927" s="85">
        <f t="shared" si="826"/>
        <v>0</v>
      </c>
      <c r="S1927" s="85">
        <f t="shared" si="826"/>
        <v>0</v>
      </c>
      <c r="T1927" s="85">
        <f t="shared" si="826"/>
        <v>0</v>
      </c>
      <c r="U1927" s="85">
        <f t="shared" si="826"/>
        <v>0</v>
      </c>
      <c r="V1927" s="85">
        <f t="shared" si="826"/>
        <v>0</v>
      </c>
      <c r="W1927" s="33"/>
      <c r="X1927" s="85">
        <f t="shared" si="829"/>
        <v>0</v>
      </c>
      <c r="Y1927" s="85">
        <f t="shared" si="827"/>
        <v>0</v>
      </c>
      <c r="Z1927" s="85">
        <f t="shared" si="827"/>
        <v>0</v>
      </c>
      <c r="AA1927" s="85">
        <f t="shared" si="827"/>
        <v>0</v>
      </c>
      <c r="AB1927" s="85">
        <f t="shared" si="827"/>
        <v>0</v>
      </c>
      <c r="AC1927" s="85">
        <f t="shared" si="827"/>
        <v>0</v>
      </c>
    </row>
    <row r="1928" spans="1:29" x14ac:dyDescent="0.3">
      <c r="A1928" s="67"/>
      <c r="B1928" s="85"/>
      <c r="C1928" s="85"/>
      <c r="D1928" s="85"/>
      <c r="E1928" s="85"/>
      <c r="F1928" s="85"/>
      <c r="G1928" s="85"/>
      <c r="H1928" s="113"/>
      <c r="P1928" s="21" t="str">
        <f t="shared" si="828"/>
        <v>A</v>
      </c>
      <c r="Q1928" s="85">
        <f t="shared" si="830"/>
        <v>0</v>
      </c>
      <c r="R1928" s="85">
        <f t="shared" si="826"/>
        <v>0</v>
      </c>
      <c r="S1928" s="85">
        <f t="shared" si="826"/>
        <v>0</v>
      </c>
      <c r="T1928" s="85">
        <f t="shared" si="826"/>
        <v>0</v>
      </c>
      <c r="U1928" s="85">
        <f t="shared" si="826"/>
        <v>0</v>
      </c>
      <c r="V1928" s="85">
        <f t="shared" si="826"/>
        <v>0</v>
      </c>
      <c r="W1928" s="33"/>
      <c r="X1928" s="85">
        <f t="shared" si="829"/>
        <v>0</v>
      </c>
      <c r="Y1928" s="85">
        <f t="shared" si="827"/>
        <v>0</v>
      </c>
      <c r="Z1928" s="85">
        <f t="shared" si="827"/>
        <v>0</v>
      </c>
      <c r="AA1928" s="85">
        <f t="shared" si="827"/>
        <v>0</v>
      </c>
      <c r="AB1928" s="85">
        <f t="shared" si="827"/>
        <v>0</v>
      </c>
      <c r="AC1928" s="85">
        <f t="shared" si="827"/>
        <v>0</v>
      </c>
    </row>
    <row r="1929" spans="1:29" x14ac:dyDescent="0.3">
      <c r="A1929" s="67"/>
      <c r="B1929" s="85"/>
      <c r="C1929" s="85"/>
      <c r="D1929" s="85"/>
      <c r="E1929" s="85"/>
      <c r="F1929" s="85"/>
      <c r="G1929" s="85"/>
      <c r="H1929" s="113"/>
      <c r="P1929" s="21" t="str">
        <f t="shared" si="828"/>
        <v>A</v>
      </c>
      <c r="Q1929" s="85">
        <f t="shared" si="830"/>
        <v>0</v>
      </c>
      <c r="R1929" s="85">
        <f t="shared" si="826"/>
        <v>0</v>
      </c>
      <c r="S1929" s="85">
        <f t="shared" si="826"/>
        <v>0</v>
      </c>
      <c r="T1929" s="85">
        <f t="shared" si="826"/>
        <v>0</v>
      </c>
      <c r="U1929" s="85">
        <f t="shared" si="826"/>
        <v>0</v>
      </c>
      <c r="V1929" s="85">
        <f t="shared" si="826"/>
        <v>0</v>
      </c>
      <c r="W1929" s="33"/>
      <c r="X1929" s="85">
        <f t="shared" si="829"/>
        <v>0</v>
      </c>
      <c r="Y1929" s="85">
        <f t="shared" si="827"/>
        <v>0</v>
      </c>
      <c r="Z1929" s="85">
        <f t="shared" si="827"/>
        <v>0</v>
      </c>
      <c r="AA1929" s="85">
        <f t="shared" si="827"/>
        <v>0</v>
      </c>
      <c r="AB1929" s="85">
        <f t="shared" si="827"/>
        <v>0</v>
      </c>
      <c r="AC1929" s="85">
        <f t="shared" si="827"/>
        <v>0</v>
      </c>
    </row>
    <row r="1930" spans="1:29" x14ac:dyDescent="0.3">
      <c r="A1930" s="67"/>
      <c r="B1930" s="85"/>
      <c r="C1930" s="85"/>
      <c r="D1930" s="85"/>
      <c r="E1930" s="85"/>
      <c r="F1930" s="85"/>
      <c r="G1930" s="85"/>
      <c r="H1930" s="113"/>
      <c r="P1930" s="21" t="str">
        <f t="shared" si="828"/>
        <v>A</v>
      </c>
      <c r="Q1930" s="85">
        <f t="shared" si="830"/>
        <v>0</v>
      </c>
      <c r="R1930" s="85">
        <f t="shared" si="826"/>
        <v>0</v>
      </c>
      <c r="S1930" s="85">
        <f t="shared" si="826"/>
        <v>0</v>
      </c>
      <c r="T1930" s="85">
        <f t="shared" si="826"/>
        <v>0</v>
      </c>
      <c r="U1930" s="85">
        <f t="shared" si="826"/>
        <v>0</v>
      </c>
      <c r="V1930" s="85">
        <f t="shared" si="826"/>
        <v>0</v>
      </c>
      <c r="W1930" s="33"/>
      <c r="X1930" s="85">
        <f t="shared" si="829"/>
        <v>0</v>
      </c>
      <c r="Y1930" s="85">
        <f t="shared" si="827"/>
        <v>0</v>
      </c>
      <c r="Z1930" s="85">
        <f t="shared" si="827"/>
        <v>0</v>
      </c>
      <c r="AA1930" s="85">
        <f t="shared" si="827"/>
        <v>0</v>
      </c>
      <c r="AB1930" s="85">
        <f t="shared" si="827"/>
        <v>0</v>
      </c>
      <c r="AC1930" s="85">
        <f t="shared" si="827"/>
        <v>0</v>
      </c>
    </row>
    <row r="1931" spans="1:29" x14ac:dyDescent="0.3">
      <c r="A1931" s="67"/>
      <c r="B1931" s="85"/>
      <c r="C1931" s="85"/>
      <c r="D1931" s="85"/>
      <c r="E1931" s="85"/>
      <c r="F1931" s="85"/>
      <c r="G1931" s="85"/>
      <c r="H1931" s="113"/>
      <c r="P1931" s="21" t="str">
        <f t="shared" si="828"/>
        <v>A</v>
      </c>
      <c r="Q1931" s="85">
        <f t="shared" si="830"/>
        <v>0</v>
      </c>
      <c r="R1931" s="85">
        <f t="shared" si="826"/>
        <v>0</v>
      </c>
      <c r="S1931" s="85">
        <f t="shared" si="826"/>
        <v>0</v>
      </c>
      <c r="T1931" s="85">
        <f t="shared" si="826"/>
        <v>0</v>
      </c>
      <c r="U1931" s="85">
        <f t="shared" si="826"/>
        <v>0</v>
      </c>
      <c r="V1931" s="85">
        <f t="shared" si="826"/>
        <v>0</v>
      </c>
      <c r="W1931" s="33"/>
      <c r="X1931" s="85">
        <f t="shared" si="829"/>
        <v>0</v>
      </c>
      <c r="Y1931" s="85">
        <f t="shared" si="827"/>
        <v>0</v>
      </c>
      <c r="Z1931" s="85">
        <f t="shared" si="827"/>
        <v>0</v>
      </c>
      <c r="AA1931" s="85">
        <f t="shared" si="827"/>
        <v>0</v>
      </c>
      <c r="AB1931" s="85">
        <f t="shared" si="827"/>
        <v>0</v>
      </c>
      <c r="AC1931" s="85">
        <f t="shared" si="827"/>
        <v>0</v>
      </c>
    </row>
    <row r="1932" spans="1:29" x14ac:dyDescent="0.3">
      <c r="A1932" s="67"/>
      <c r="B1932" s="85"/>
      <c r="C1932" s="85"/>
      <c r="D1932" s="85"/>
      <c r="E1932" s="85"/>
      <c r="F1932" s="85"/>
      <c r="G1932" s="85"/>
      <c r="H1932" s="113"/>
      <c r="P1932" s="21" t="str">
        <f t="shared" si="828"/>
        <v>A</v>
      </c>
      <c r="Q1932" s="85">
        <f t="shared" si="830"/>
        <v>0</v>
      </c>
      <c r="R1932" s="85">
        <f t="shared" si="826"/>
        <v>0</v>
      </c>
      <c r="S1932" s="85">
        <f t="shared" si="826"/>
        <v>0</v>
      </c>
      <c r="T1932" s="85">
        <f t="shared" si="826"/>
        <v>0</v>
      </c>
      <c r="U1932" s="85">
        <f t="shared" si="826"/>
        <v>0</v>
      </c>
      <c r="V1932" s="85">
        <f t="shared" si="826"/>
        <v>0</v>
      </c>
      <c r="W1932" s="33"/>
      <c r="X1932" s="85">
        <f t="shared" si="829"/>
        <v>0</v>
      </c>
      <c r="Y1932" s="85">
        <f t="shared" si="827"/>
        <v>0</v>
      </c>
      <c r="Z1932" s="85">
        <f t="shared" si="827"/>
        <v>0</v>
      </c>
      <c r="AA1932" s="85">
        <f t="shared" si="827"/>
        <v>0</v>
      </c>
      <c r="AB1932" s="85">
        <f t="shared" si="827"/>
        <v>0</v>
      </c>
      <c r="AC1932" s="85">
        <f t="shared" si="827"/>
        <v>0</v>
      </c>
    </row>
    <row r="1933" spans="1:29" x14ac:dyDescent="0.3">
      <c r="A1933" s="68"/>
      <c r="B1933" s="87"/>
      <c r="C1933" s="87"/>
      <c r="D1933" s="87"/>
      <c r="E1933" s="87"/>
      <c r="F1933" s="87"/>
      <c r="G1933" s="87"/>
      <c r="H1933" s="114"/>
      <c r="I1933" s="105">
        <f>Q1933</f>
        <v>0</v>
      </c>
      <c r="J1933" s="105">
        <f>R1933</f>
        <v>0</v>
      </c>
      <c r="K1933" s="105">
        <f t="shared" ref="K1933:N1933" si="831">S1933</f>
        <v>0</v>
      </c>
      <c r="L1933" s="105">
        <f t="shared" si="831"/>
        <v>0</v>
      </c>
      <c r="M1933" s="105">
        <f t="shared" si="831"/>
        <v>0</v>
      </c>
      <c r="N1933" s="105">
        <f t="shared" si="831"/>
        <v>0</v>
      </c>
      <c r="P1933" s="21"/>
      <c r="Q1933" s="106">
        <f t="shared" ref="Q1933:V1933" si="832">+SUM(Q1917:Q1932)</f>
        <v>0</v>
      </c>
      <c r="R1933" s="106">
        <f t="shared" si="832"/>
        <v>0</v>
      </c>
      <c r="S1933" s="106">
        <f t="shared" si="832"/>
        <v>0</v>
      </c>
      <c r="T1933" s="106">
        <f t="shared" si="832"/>
        <v>0</v>
      </c>
      <c r="U1933" s="106">
        <f t="shared" si="832"/>
        <v>0</v>
      </c>
      <c r="V1933" s="106">
        <f t="shared" si="832"/>
        <v>0</v>
      </c>
      <c r="W1933" s="33"/>
      <c r="X1933" s="33"/>
      <c r="Y1933" s="33"/>
      <c r="Z1933" s="33"/>
      <c r="AA1933" s="33"/>
      <c r="AB1933" s="33"/>
      <c r="AC1933" s="33"/>
    </row>
    <row r="1935" spans="1:29" x14ac:dyDescent="0.3">
      <c r="A1935" s="69"/>
      <c r="B1935" s="69"/>
      <c r="C1935" s="69"/>
      <c r="D1935" s="97"/>
      <c r="E1935" s="97"/>
      <c r="F1935" s="69"/>
      <c r="G1935" s="69"/>
      <c r="H1935" s="82"/>
    </row>
    <row r="1936" spans="1:29" x14ac:dyDescent="0.3">
      <c r="A1936" s="94"/>
      <c r="B1936" s="83"/>
      <c r="C1936" s="95"/>
      <c r="D1936" s="95"/>
      <c r="E1936" s="33"/>
      <c r="F1936" s="98"/>
      <c r="G1936" s="96"/>
      <c r="H1936" s="112"/>
    </row>
    <row r="1937" spans="1:29" x14ac:dyDescent="0.3">
      <c r="A1937" s="91"/>
      <c r="B1937" s="92"/>
      <c r="C1937" s="92"/>
      <c r="D1937" s="92"/>
      <c r="E1937" s="92"/>
      <c r="F1937" s="92"/>
      <c r="G1937" s="92"/>
      <c r="H1937" s="92"/>
    </row>
    <row r="1938" spans="1:29" x14ac:dyDescent="0.3">
      <c r="A1938" s="68"/>
      <c r="B1938" s="68"/>
      <c r="C1938" s="68"/>
      <c r="D1938" s="68"/>
      <c r="E1938" s="68"/>
      <c r="F1938" s="68"/>
      <c r="G1938" s="68"/>
      <c r="H1938" s="82"/>
      <c r="P1938" s="21"/>
      <c r="Q1938" s="106">
        <f>+SUM(Q1939:Q1954)</f>
        <v>0</v>
      </c>
      <c r="R1938" s="106">
        <f t="shared" ref="R1938:V1938" si="833">+SUM(R1939:R1954)</f>
        <v>0</v>
      </c>
      <c r="S1938" s="106">
        <f t="shared" si="833"/>
        <v>0</v>
      </c>
      <c r="T1938" s="106">
        <f t="shared" si="833"/>
        <v>0</v>
      </c>
      <c r="U1938" s="106">
        <f t="shared" si="833"/>
        <v>0</v>
      </c>
      <c r="V1938" s="106">
        <f t="shared" si="833"/>
        <v>0</v>
      </c>
      <c r="W1938" s="33"/>
      <c r="X1938" s="33"/>
      <c r="Y1938" s="33"/>
      <c r="Z1938" s="33"/>
      <c r="AA1938" s="33"/>
      <c r="AB1938" s="33"/>
      <c r="AC1938" s="33"/>
    </row>
    <row r="1939" spans="1:29" x14ac:dyDescent="0.3">
      <c r="A1939" s="67"/>
      <c r="B1939" s="85"/>
      <c r="C1939" s="85"/>
      <c r="D1939" s="85"/>
      <c r="E1939" s="85"/>
      <c r="F1939" s="85"/>
      <c r="G1939" s="85"/>
      <c r="H1939" s="113"/>
      <c r="I1939" s="105">
        <f t="shared" ref="I1939:N1939" si="834">Q1938</f>
        <v>0</v>
      </c>
      <c r="J1939" s="105">
        <f t="shared" si="834"/>
        <v>0</v>
      </c>
      <c r="K1939" s="105">
        <f t="shared" si="834"/>
        <v>0</v>
      </c>
      <c r="L1939" s="105">
        <f t="shared" si="834"/>
        <v>0</v>
      </c>
      <c r="M1939" s="105">
        <f t="shared" si="834"/>
        <v>0</v>
      </c>
      <c r="N1939" s="105">
        <f t="shared" si="834"/>
        <v>0</v>
      </c>
      <c r="P1939" s="21" t="str">
        <f>IF(A1939&gt;=$B$1936,"A","B")</f>
        <v>A</v>
      </c>
      <c r="Q1939" s="85">
        <f t="shared" ref="Q1939:V1954" si="835">IF($P1939="B",B1939,0)</f>
        <v>0</v>
      </c>
      <c r="R1939" s="85">
        <f t="shared" si="835"/>
        <v>0</v>
      </c>
      <c r="S1939" s="85">
        <f t="shared" si="835"/>
        <v>0</v>
      </c>
      <c r="T1939" s="85">
        <f t="shared" si="835"/>
        <v>0</v>
      </c>
      <c r="U1939" s="85">
        <f t="shared" si="835"/>
        <v>0</v>
      </c>
      <c r="V1939" s="85">
        <f t="shared" si="835"/>
        <v>0</v>
      </c>
      <c r="W1939" s="33"/>
      <c r="X1939" s="85">
        <f>IF($P1939="A",B1939,0)</f>
        <v>0</v>
      </c>
      <c r="Y1939" s="85">
        <f t="shared" ref="Y1939:AC1954" si="836">IF($P1939="A",C1939,0)</f>
        <v>0</v>
      </c>
      <c r="Z1939" s="85">
        <f t="shared" si="836"/>
        <v>0</v>
      </c>
      <c r="AA1939" s="85">
        <f t="shared" si="836"/>
        <v>0</v>
      </c>
      <c r="AB1939" s="85">
        <f t="shared" si="836"/>
        <v>0</v>
      </c>
      <c r="AC1939" s="85">
        <f t="shared" si="836"/>
        <v>0</v>
      </c>
    </row>
    <row r="1940" spans="1:29" x14ac:dyDescent="0.3">
      <c r="A1940" s="67"/>
      <c r="B1940" s="85"/>
      <c r="C1940" s="85"/>
      <c r="D1940" s="85"/>
      <c r="E1940" s="85"/>
      <c r="F1940" s="85"/>
      <c r="G1940" s="85"/>
      <c r="H1940" s="113"/>
      <c r="P1940" s="21" t="str">
        <f t="shared" ref="P1940:P1954" si="837">IF(A1940&gt;=$B$1936,"A","B")</f>
        <v>A</v>
      </c>
      <c r="Q1940" s="85">
        <f t="shared" si="835"/>
        <v>0</v>
      </c>
      <c r="R1940" s="85">
        <f t="shared" si="835"/>
        <v>0</v>
      </c>
      <c r="S1940" s="85">
        <f t="shared" si="835"/>
        <v>0</v>
      </c>
      <c r="T1940" s="85">
        <f t="shared" si="835"/>
        <v>0</v>
      </c>
      <c r="U1940" s="85">
        <f t="shared" si="835"/>
        <v>0</v>
      </c>
      <c r="V1940" s="85">
        <f t="shared" si="835"/>
        <v>0</v>
      </c>
      <c r="W1940" s="33"/>
      <c r="X1940" s="85">
        <f t="shared" ref="X1940:X1954" si="838">IF($P1940="A",B1940,0)</f>
        <v>0</v>
      </c>
      <c r="Y1940" s="85">
        <f t="shared" si="836"/>
        <v>0</v>
      </c>
      <c r="Z1940" s="85">
        <f t="shared" si="836"/>
        <v>0</v>
      </c>
      <c r="AA1940" s="85">
        <f t="shared" si="836"/>
        <v>0</v>
      </c>
      <c r="AB1940" s="85">
        <f t="shared" si="836"/>
        <v>0</v>
      </c>
      <c r="AC1940" s="85">
        <f t="shared" si="836"/>
        <v>0</v>
      </c>
    </row>
    <row r="1941" spans="1:29" x14ac:dyDescent="0.3">
      <c r="A1941" s="67"/>
      <c r="B1941" s="85"/>
      <c r="C1941" s="85"/>
      <c r="D1941" s="85"/>
      <c r="E1941" s="85"/>
      <c r="F1941" s="85"/>
      <c r="G1941" s="85"/>
      <c r="H1941" s="113"/>
      <c r="P1941" s="21" t="str">
        <f t="shared" si="837"/>
        <v>A</v>
      </c>
      <c r="Q1941" s="85">
        <f t="shared" si="835"/>
        <v>0</v>
      </c>
      <c r="R1941" s="85">
        <f t="shared" si="835"/>
        <v>0</v>
      </c>
      <c r="S1941" s="85">
        <f t="shared" si="835"/>
        <v>0</v>
      </c>
      <c r="T1941" s="85">
        <f t="shared" si="835"/>
        <v>0</v>
      </c>
      <c r="U1941" s="85">
        <f t="shared" si="835"/>
        <v>0</v>
      </c>
      <c r="V1941" s="85">
        <f t="shared" si="835"/>
        <v>0</v>
      </c>
      <c r="W1941" s="33"/>
      <c r="X1941" s="85">
        <f t="shared" si="838"/>
        <v>0</v>
      </c>
      <c r="Y1941" s="85">
        <f t="shared" si="836"/>
        <v>0</v>
      </c>
      <c r="Z1941" s="85">
        <f t="shared" si="836"/>
        <v>0</v>
      </c>
      <c r="AA1941" s="85">
        <f t="shared" si="836"/>
        <v>0</v>
      </c>
      <c r="AB1941" s="85">
        <f t="shared" si="836"/>
        <v>0</v>
      </c>
      <c r="AC1941" s="85">
        <f t="shared" si="836"/>
        <v>0</v>
      </c>
    </row>
    <row r="1942" spans="1:29" x14ac:dyDescent="0.3">
      <c r="A1942" s="67"/>
      <c r="B1942" s="85"/>
      <c r="C1942" s="85"/>
      <c r="D1942" s="85"/>
      <c r="E1942" s="85"/>
      <c r="F1942" s="85"/>
      <c r="G1942" s="85"/>
      <c r="H1942" s="113"/>
      <c r="P1942" s="21" t="str">
        <f t="shared" si="837"/>
        <v>A</v>
      </c>
      <c r="Q1942" s="85">
        <f t="shared" si="835"/>
        <v>0</v>
      </c>
      <c r="R1942" s="85">
        <f t="shared" si="835"/>
        <v>0</v>
      </c>
      <c r="S1942" s="85">
        <f t="shared" si="835"/>
        <v>0</v>
      </c>
      <c r="T1942" s="85">
        <f t="shared" si="835"/>
        <v>0</v>
      </c>
      <c r="U1942" s="85">
        <f t="shared" si="835"/>
        <v>0</v>
      </c>
      <c r="V1942" s="85">
        <f t="shared" si="835"/>
        <v>0</v>
      </c>
      <c r="W1942" s="33"/>
      <c r="X1942" s="85">
        <f t="shared" si="838"/>
        <v>0</v>
      </c>
      <c r="Y1942" s="85">
        <f t="shared" si="836"/>
        <v>0</v>
      </c>
      <c r="Z1942" s="85">
        <f t="shared" si="836"/>
        <v>0</v>
      </c>
      <c r="AA1942" s="85">
        <f t="shared" si="836"/>
        <v>0</v>
      </c>
      <c r="AB1942" s="85">
        <f t="shared" si="836"/>
        <v>0</v>
      </c>
      <c r="AC1942" s="85">
        <f t="shared" si="836"/>
        <v>0</v>
      </c>
    </row>
    <row r="1943" spans="1:29" x14ac:dyDescent="0.3">
      <c r="A1943" s="67"/>
      <c r="B1943" s="85"/>
      <c r="C1943" s="85"/>
      <c r="D1943" s="85"/>
      <c r="E1943" s="85"/>
      <c r="F1943" s="85"/>
      <c r="G1943" s="85"/>
      <c r="H1943" s="113"/>
      <c r="P1943" s="21" t="str">
        <f t="shared" si="837"/>
        <v>A</v>
      </c>
      <c r="Q1943" s="85">
        <f t="shared" si="835"/>
        <v>0</v>
      </c>
      <c r="R1943" s="85">
        <f t="shared" si="835"/>
        <v>0</v>
      </c>
      <c r="S1943" s="85">
        <f t="shared" si="835"/>
        <v>0</v>
      </c>
      <c r="T1943" s="85">
        <f t="shared" si="835"/>
        <v>0</v>
      </c>
      <c r="U1943" s="85">
        <f t="shared" si="835"/>
        <v>0</v>
      </c>
      <c r="V1943" s="85">
        <f t="shared" si="835"/>
        <v>0</v>
      </c>
      <c r="W1943" s="33"/>
      <c r="X1943" s="85">
        <f t="shared" si="838"/>
        <v>0</v>
      </c>
      <c r="Y1943" s="85">
        <f t="shared" si="836"/>
        <v>0</v>
      </c>
      <c r="Z1943" s="85">
        <f t="shared" si="836"/>
        <v>0</v>
      </c>
      <c r="AA1943" s="85">
        <f t="shared" si="836"/>
        <v>0</v>
      </c>
      <c r="AB1943" s="85">
        <f t="shared" si="836"/>
        <v>0</v>
      </c>
      <c r="AC1943" s="85">
        <f t="shared" si="836"/>
        <v>0</v>
      </c>
    </row>
    <row r="1944" spans="1:29" x14ac:dyDescent="0.3">
      <c r="A1944" s="67"/>
      <c r="B1944" s="85"/>
      <c r="C1944" s="85"/>
      <c r="D1944" s="85"/>
      <c r="E1944" s="85"/>
      <c r="F1944" s="85"/>
      <c r="G1944" s="85"/>
      <c r="H1944" s="113"/>
      <c r="P1944" s="21" t="str">
        <f t="shared" si="837"/>
        <v>A</v>
      </c>
      <c r="Q1944" s="85">
        <f>IF($P1944="B",B1944,0)</f>
        <v>0</v>
      </c>
      <c r="R1944" s="85">
        <f t="shared" si="835"/>
        <v>0</v>
      </c>
      <c r="S1944" s="85">
        <f t="shared" si="835"/>
        <v>0</v>
      </c>
      <c r="T1944" s="85">
        <f t="shared" si="835"/>
        <v>0</v>
      </c>
      <c r="U1944" s="85">
        <f t="shared" si="835"/>
        <v>0</v>
      </c>
      <c r="V1944" s="85">
        <f t="shared" si="835"/>
        <v>0</v>
      </c>
      <c r="W1944" s="33"/>
      <c r="X1944" s="85">
        <f t="shared" si="838"/>
        <v>0</v>
      </c>
      <c r="Y1944" s="85">
        <f t="shared" si="836"/>
        <v>0</v>
      </c>
      <c r="Z1944" s="85">
        <f t="shared" si="836"/>
        <v>0</v>
      </c>
      <c r="AA1944" s="85">
        <f t="shared" si="836"/>
        <v>0</v>
      </c>
      <c r="AB1944" s="85">
        <f t="shared" si="836"/>
        <v>0</v>
      </c>
      <c r="AC1944" s="85">
        <f t="shared" si="836"/>
        <v>0</v>
      </c>
    </row>
    <row r="1945" spans="1:29" x14ac:dyDescent="0.3">
      <c r="A1945" s="67"/>
      <c r="B1945" s="85"/>
      <c r="C1945" s="85"/>
      <c r="D1945" s="85"/>
      <c r="E1945" s="85"/>
      <c r="F1945" s="85"/>
      <c r="G1945" s="85"/>
      <c r="H1945" s="113"/>
      <c r="P1945" s="21" t="str">
        <f t="shared" si="837"/>
        <v>A</v>
      </c>
      <c r="Q1945" s="85">
        <f t="shared" ref="Q1945:Q1954" si="839">IF($P1945="B",B1945,0)</f>
        <v>0</v>
      </c>
      <c r="R1945" s="85">
        <f t="shared" si="835"/>
        <v>0</v>
      </c>
      <c r="S1945" s="85">
        <f t="shared" si="835"/>
        <v>0</v>
      </c>
      <c r="T1945" s="85">
        <f t="shared" si="835"/>
        <v>0</v>
      </c>
      <c r="U1945" s="85">
        <f t="shared" si="835"/>
        <v>0</v>
      </c>
      <c r="V1945" s="85">
        <f t="shared" si="835"/>
        <v>0</v>
      </c>
      <c r="W1945" s="33"/>
      <c r="X1945" s="85">
        <f t="shared" si="838"/>
        <v>0</v>
      </c>
      <c r="Y1945" s="85">
        <f t="shared" si="836"/>
        <v>0</v>
      </c>
      <c r="Z1945" s="85">
        <f t="shared" si="836"/>
        <v>0</v>
      </c>
      <c r="AA1945" s="85">
        <f t="shared" si="836"/>
        <v>0</v>
      </c>
      <c r="AB1945" s="85">
        <f t="shared" si="836"/>
        <v>0</v>
      </c>
      <c r="AC1945" s="85">
        <f t="shared" si="836"/>
        <v>0</v>
      </c>
    </row>
    <row r="1946" spans="1:29" x14ac:dyDescent="0.3">
      <c r="A1946" s="67"/>
      <c r="B1946" s="85"/>
      <c r="C1946" s="85"/>
      <c r="D1946" s="85"/>
      <c r="E1946" s="85"/>
      <c r="F1946" s="85"/>
      <c r="G1946" s="85"/>
      <c r="H1946" s="113"/>
      <c r="P1946" s="21" t="str">
        <f t="shared" si="837"/>
        <v>A</v>
      </c>
      <c r="Q1946" s="85">
        <f t="shared" si="839"/>
        <v>0</v>
      </c>
      <c r="R1946" s="85">
        <f t="shared" si="835"/>
        <v>0</v>
      </c>
      <c r="S1946" s="85">
        <f t="shared" si="835"/>
        <v>0</v>
      </c>
      <c r="T1946" s="85">
        <f t="shared" si="835"/>
        <v>0</v>
      </c>
      <c r="U1946" s="85">
        <f t="shared" si="835"/>
        <v>0</v>
      </c>
      <c r="V1946" s="85">
        <f t="shared" si="835"/>
        <v>0</v>
      </c>
      <c r="W1946" s="33"/>
      <c r="X1946" s="85">
        <f t="shared" si="838"/>
        <v>0</v>
      </c>
      <c r="Y1946" s="85">
        <f t="shared" si="836"/>
        <v>0</v>
      </c>
      <c r="Z1946" s="85">
        <f t="shared" si="836"/>
        <v>0</v>
      </c>
      <c r="AA1946" s="85">
        <f t="shared" si="836"/>
        <v>0</v>
      </c>
      <c r="AB1946" s="85">
        <f t="shared" si="836"/>
        <v>0</v>
      </c>
      <c r="AC1946" s="85">
        <f t="shared" si="836"/>
        <v>0</v>
      </c>
    </row>
    <row r="1947" spans="1:29" x14ac:dyDescent="0.3">
      <c r="A1947" s="67"/>
      <c r="B1947" s="85"/>
      <c r="C1947" s="85"/>
      <c r="D1947" s="85"/>
      <c r="E1947" s="85"/>
      <c r="F1947" s="85"/>
      <c r="G1947" s="85"/>
      <c r="H1947" s="113"/>
      <c r="P1947" s="21" t="str">
        <f t="shared" si="837"/>
        <v>A</v>
      </c>
      <c r="Q1947" s="85">
        <f t="shared" si="839"/>
        <v>0</v>
      </c>
      <c r="R1947" s="85">
        <f t="shared" si="835"/>
        <v>0</v>
      </c>
      <c r="S1947" s="85">
        <f t="shared" si="835"/>
        <v>0</v>
      </c>
      <c r="T1947" s="85">
        <f t="shared" si="835"/>
        <v>0</v>
      </c>
      <c r="U1947" s="85">
        <f t="shared" si="835"/>
        <v>0</v>
      </c>
      <c r="V1947" s="85">
        <f t="shared" si="835"/>
        <v>0</v>
      </c>
      <c r="W1947" s="33"/>
      <c r="X1947" s="85">
        <f t="shared" si="838"/>
        <v>0</v>
      </c>
      <c r="Y1947" s="85">
        <f t="shared" si="836"/>
        <v>0</v>
      </c>
      <c r="Z1947" s="85">
        <f t="shared" si="836"/>
        <v>0</v>
      </c>
      <c r="AA1947" s="85">
        <f t="shared" si="836"/>
        <v>0</v>
      </c>
      <c r="AB1947" s="85">
        <f t="shared" si="836"/>
        <v>0</v>
      </c>
      <c r="AC1947" s="85">
        <f t="shared" si="836"/>
        <v>0</v>
      </c>
    </row>
    <row r="1948" spans="1:29" x14ac:dyDescent="0.3">
      <c r="A1948" s="67"/>
      <c r="B1948" s="85"/>
      <c r="C1948" s="85"/>
      <c r="D1948" s="85"/>
      <c r="E1948" s="85"/>
      <c r="F1948" s="85"/>
      <c r="G1948" s="85"/>
      <c r="H1948" s="113"/>
      <c r="P1948" s="21" t="str">
        <f t="shared" si="837"/>
        <v>A</v>
      </c>
      <c r="Q1948" s="85">
        <f t="shared" si="839"/>
        <v>0</v>
      </c>
      <c r="R1948" s="85">
        <f t="shared" si="835"/>
        <v>0</v>
      </c>
      <c r="S1948" s="85">
        <f t="shared" si="835"/>
        <v>0</v>
      </c>
      <c r="T1948" s="85">
        <f t="shared" si="835"/>
        <v>0</v>
      </c>
      <c r="U1948" s="85">
        <f t="shared" si="835"/>
        <v>0</v>
      </c>
      <c r="V1948" s="85">
        <f t="shared" si="835"/>
        <v>0</v>
      </c>
      <c r="W1948" s="33"/>
      <c r="X1948" s="85">
        <f t="shared" si="838"/>
        <v>0</v>
      </c>
      <c r="Y1948" s="85">
        <f t="shared" si="836"/>
        <v>0</v>
      </c>
      <c r="Z1948" s="85">
        <f t="shared" si="836"/>
        <v>0</v>
      </c>
      <c r="AA1948" s="85">
        <f t="shared" si="836"/>
        <v>0</v>
      </c>
      <c r="AB1948" s="85">
        <f t="shared" si="836"/>
        <v>0</v>
      </c>
      <c r="AC1948" s="85">
        <f t="shared" si="836"/>
        <v>0</v>
      </c>
    </row>
    <row r="1949" spans="1:29" x14ac:dyDescent="0.3">
      <c r="A1949" s="67"/>
      <c r="B1949" s="85"/>
      <c r="C1949" s="85"/>
      <c r="D1949" s="85"/>
      <c r="E1949" s="85"/>
      <c r="F1949" s="85"/>
      <c r="G1949" s="85"/>
      <c r="H1949" s="113"/>
      <c r="P1949" s="21" t="str">
        <f t="shared" si="837"/>
        <v>A</v>
      </c>
      <c r="Q1949" s="85">
        <f t="shared" si="839"/>
        <v>0</v>
      </c>
      <c r="R1949" s="85">
        <f t="shared" si="835"/>
        <v>0</v>
      </c>
      <c r="S1949" s="85">
        <f t="shared" si="835"/>
        <v>0</v>
      </c>
      <c r="T1949" s="85">
        <f t="shared" si="835"/>
        <v>0</v>
      </c>
      <c r="U1949" s="85">
        <f t="shared" si="835"/>
        <v>0</v>
      </c>
      <c r="V1949" s="85">
        <f t="shared" si="835"/>
        <v>0</v>
      </c>
      <c r="W1949" s="33"/>
      <c r="X1949" s="85">
        <f t="shared" si="838"/>
        <v>0</v>
      </c>
      <c r="Y1949" s="85">
        <f t="shared" si="836"/>
        <v>0</v>
      </c>
      <c r="Z1949" s="85">
        <f t="shared" si="836"/>
        <v>0</v>
      </c>
      <c r="AA1949" s="85">
        <f t="shared" si="836"/>
        <v>0</v>
      </c>
      <c r="AB1949" s="85">
        <f t="shared" si="836"/>
        <v>0</v>
      </c>
      <c r="AC1949" s="85">
        <f t="shared" si="836"/>
        <v>0</v>
      </c>
    </row>
    <row r="1950" spans="1:29" x14ac:dyDescent="0.3">
      <c r="A1950" s="67"/>
      <c r="B1950" s="85"/>
      <c r="C1950" s="85"/>
      <c r="D1950" s="85"/>
      <c r="E1950" s="85"/>
      <c r="F1950" s="85"/>
      <c r="G1950" s="85"/>
      <c r="H1950" s="113"/>
      <c r="P1950" s="21" t="str">
        <f t="shared" si="837"/>
        <v>A</v>
      </c>
      <c r="Q1950" s="85">
        <f t="shared" si="839"/>
        <v>0</v>
      </c>
      <c r="R1950" s="85">
        <f t="shared" si="835"/>
        <v>0</v>
      </c>
      <c r="S1950" s="85">
        <f t="shared" si="835"/>
        <v>0</v>
      </c>
      <c r="T1950" s="85">
        <f t="shared" si="835"/>
        <v>0</v>
      </c>
      <c r="U1950" s="85">
        <f t="shared" si="835"/>
        <v>0</v>
      </c>
      <c r="V1950" s="85">
        <f t="shared" si="835"/>
        <v>0</v>
      </c>
      <c r="W1950" s="33"/>
      <c r="X1950" s="85">
        <f t="shared" si="838"/>
        <v>0</v>
      </c>
      <c r="Y1950" s="85">
        <f t="shared" si="836"/>
        <v>0</v>
      </c>
      <c r="Z1950" s="85">
        <f t="shared" si="836"/>
        <v>0</v>
      </c>
      <c r="AA1950" s="85">
        <f t="shared" si="836"/>
        <v>0</v>
      </c>
      <c r="AB1950" s="85">
        <f t="shared" si="836"/>
        <v>0</v>
      </c>
      <c r="AC1950" s="85">
        <f t="shared" si="836"/>
        <v>0</v>
      </c>
    </row>
    <row r="1951" spans="1:29" x14ac:dyDescent="0.3">
      <c r="A1951" s="67"/>
      <c r="B1951" s="85"/>
      <c r="C1951" s="85"/>
      <c r="D1951" s="85"/>
      <c r="E1951" s="85"/>
      <c r="F1951" s="85"/>
      <c r="G1951" s="85"/>
      <c r="H1951" s="113"/>
      <c r="P1951" s="21" t="str">
        <f t="shared" si="837"/>
        <v>A</v>
      </c>
      <c r="Q1951" s="85">
        <f t="shared" si="839"/>
        <v>0</v>
      </c>
      <c r="R1951" s="85">
        <f t="shared" si="835"/>
        <v>0</v>
      </c>
      <c r="S1951" s="85">
        <f t="shared" si="835"/>
        <v>0</v>
      </c>
      <c r="T1951" s="85">
        <f t="shared" si="835"/>
        <v>0</v>
      </c>
      <c r="U1951" s="85">
        <f t="shared" si="835"/>
        <v>0</v>
      </c>
      <c r="V1951" s="85">
        <f t="shared" si="835"/>
        <v>0</v>
      </c>
      <c r="W1951" s="33"/>
      <c r="X1951" s="85">
        <f t="shared" si="838"/>
        <v>0</v>
      </c>
      <c r="Y1951" s="85">
        <f t="shared" si="836"/>
        <v>0</v>
      </c>
      <c r="Z1951" s="85">
        <f t="shared" si="836"/>
        <v>0</v>
      </c>
      <c r="AA1951" s="85">
        <f t="shared" si="836"/>
        <v>0</v>
      </c>
      <c r="AB1951" s="85">
        <f t="shared" si="836"/>
        <v>0</v>
      </c>
      <c r="AC1951" s="85">
        <f t="shared" si="836"/>
        <v>0</v>
      </c>
    </row>
    <row r="1952" spans="1:29" x14ac:dyDescent="0.3">
      <c r="A1952" s="67"/>
      <c r="B1952" s="85"/>
      <c r="C1952" s="85"/>
      <c r="D1952" s="85"/>
      <c r="E1952" s="85"/>
      <c r="F1952" s="85"/>
      <c r="G1952" s="85"/>
      <c r="H1952" s="113"/>
      <c r="P1952" s="21" t="str">
        <f t="shared" si="837"/>
        <v>A</v>
      </c>
      <c r="Q1952" s="85">
        <f t="shared" si="839"/>
        <v>0</v>
      </c>
      <c r="R1952" s="85">
        <f t="shared" si="835"/>
        <v>0</v>
      </c>
      <c r="S1952" s="85">
        <f t="shared" si="835"/>
        <v>0</v>
      </c>
      <c r="T1952" s="85">
        <f t="shared" si="835"/>
        <v>0</v>
      </c>
      <c r="U1952" s="85">
        <f t="shared" si="835"/>
        <v>0</v>
      </c>
      <c r="V1952" s="85">
        <f t="shared" si="835"/>
        <v>0</v>
      </c>
      <c r="W1952" s="33"/>
      <c r="X1952" s="85">
        <f t="shared" si="838"/>
        <v>0</v>
      </c>
      <c r="Y1952" s="85">
        <f t="shared" si="836"/>
        <v>0</v>
      </c>
      <c r="Z1952" s="85">
        <f t="shared" si="836"/>
        <v>0</v>
      </c>
      <c r="AA1952" s="85">
        <f t="shared" si="836"/>
        <v>0</v>
      </c>
      <c r="AB1952" s="85">
        <f t="shared" si="836"/>
        <v>0</v>
      </c>
      <c r="AC1952" s="85">
        <f t="shared" si="836"/>
        <v>0</v>
      </c>
    </row>
    <row r="1953" spans="1:29" x14ac:dyDescent="0.3">
      <c r="A1953" s="67"/>
      <c r="B1953" s="85"/>
      <c r="C1953" s="85"/>
      <c r="D1953" s="85"/>
      <c r="E1953" s="85"/>
      <c r="F1953" s="85"/>
      <c r="G1953" s="85"/>
      <c r="H1953" s="113"/>
      <c r="P1953" s="21" t="str">
        <f t="shared" si="837"/>
        <v>A</v>
      </c>
      <c r="Q1953" s="85">
        <f t="shared" si="839"/>
        <v>0</v>
      </c>
      <c r="R1953" s="85">
        <f t="shared" si="835"/>
        <v>0</v>
      </c>
      <c r="S1953" s="85">
        <f t="shared" si="835"/>
        <v>0</v>
      </c>
      <c r="T1953" s="85">
        <f t="shared" si="835"/>
        <v>0</v>
      </c>
      <c r="U1953" s="85">
        <f t="shared" si="835"/>
        <v>0</v>
      </c>
      <c r="V1953" s="85">
        <f t="shared" si="835"/>
        <v>0</v>
      </c>
      <c r="W1953" s="33"/>
      <c r="X1953" s="85">
        <f t="shared" si="838"/>
        <v>0</v>
      </c>
      <c r="Y1953" s="85">
        <f t="shared" si="836"/>
        <v>0</v>
      </c>
      <c r="Z1953" s="85">
        <f t="shared" si="836"/>
        <v>0</v>
      </c>
      <c r="AA1953" s="85">
        <f t="shared" si="836"/>
        <v>0</v>
      </c>
      <c r="AB1953" s="85">
        <f t="shared" si="836"/>
        <v>0</v>
      </c>
      <c r="AC1953" s="85">
        <f t="shared" si="836"/>
        <v>0</v>
      </c>
    </row>
    <row r="1954" spans="1:29" x14ac:dyDescent="0.3">
      <c r="A1954" s="67"/>
      <c r="B1954" s="85"/>
      <c r="C1954" s="85"/>
      <c r="D1954" s="85"/>
      <c r="E1954" s="85"/>
      <c r="F1954" s="85"/>
      <c r="G1954" s="85"/>
      <c r="H1954" s="113"/>
      <c r="P1954" s="21" t="str">
        <f t="shared" si="837"/>
        <v>A</v>
      </c>
      <c r="Q1954" s="85">
        <f t="shared" si="839"/>
        <v>0</v>
      </c>
      <c r="R1954" s="85">
        <f t="shared" si="835"/>
        <v>0</v>
      </c>
      <c r="S1954" s="85">
        <f t="shared" si="835"/>
        <v>0</v>
      </c>
      <c r="T1954" s="85">
        <f t="shared" si="835"/>
        <v>0</v>
      </c>
      <c r="U1954" s="85">
        <f t="shared" si="835"/>
        <v>0</v>
      </c>
      <c r="V1954" s="85">
        <f t="shared" si="835"/>
        <v>0</v>
      </c>
      <c r="W1954" s="33"/>
      <c r="X1954" s="85">
        <f t="shared" si="838"/>
        <v>0</v>
      </c>
      <c r="Y1954" s="85">
        <f t="shared" si="836"/>
        <v>0</v>
      </c>
      <c r="Z1954" s="85">
        <f t="shared" si="836"/>
        <v>0</v>
      </c>
      <c r="AA1954" s="85">
        <f t="shared" si="836"/>
        <v>0</v>
      </c>
      <c r="AB1954" s="85">
        <f t="shared" si="836"/>
        <v>0</v>
      </c>
      <c r="AC1954" s="85">
        <f t="shared" si="836"/>
        <v>0</v>
      </c>
    </row>
    <row r="1955" spans="1:29" x14ac:dyDescent="0.3">
      <c r="A1955" s="68"/>
      <c r="B1955" s="86"/>
      <c r="C1955" s="86"/>
      <c r="D1955" s="86"/>
      <c r="E1955" s="86"/>
      <c r="F1955" s="86"/>
      <c r="G1955" s="86"/>
      <c r="H1955" s="89"/>
      <c r="I1955" s="105">
        <f>X1955</f>
        <v>0</v>
      </c>
      <c r="J1955" s="105">
        <f>Y1955</f>
        <v>0</v>
      </c>
      <c r="K1955" s="105">
        <f>Z1955</f>
        <v>0</v>
      </c>
      <c r="L1955" s="105">
        <f>AA1955</f>
        <v>0</v>
      </c>
      <c r="M1955" s="105">
        <f t="shared" ref="M1955:N1955" si="840">AB1955</f>
        <v>0</v>
      </c>
      <c r="N1955" s="105">
        <f t="shared" si="840"/>
        <v>0</v>
      </c>
      <c r="P1955" s="21"/>
      <c r="Q1955" s="33"/>
      <c r="R1955" s="33"/>
      <c r="S1955" s="33"/>
      <c r="T1955" s="33"/>
      <c r="U1955" s="33"/>
      <c r="V1955" s="33"/>
      <c r="W1955" s="33"/>
      <c r="X1955" s="106">
        <f>SUM(X1939:X1954)</f>
        <v>0</v>
      </c>
      <c r="Y1955" s="106">
        <f t="shared" ref="Y1955:AC1955" si="841">SUM(Y1939:Y1954)</f>
        <v>0</v>
      </c>
      <c r="Z1955" s="106">
        <f t="shared" si="841"/>
        <v>0</v>
      </c>
      <c r="AA1955" s="106">
        <f t="shared" si="841"/>
        <v>0</v>
      </c>
      <c r="AB1955" s="106">
        <f t="shared" si="841"/>
        <v>0</v>
      </c>
      <c r="AC1955" s="106">
        <f t="shared" si="841"/>
        <v>0</v>
      </c>
    </row>
    <row r="1956" spans="1:29" x14ac:dyDescent="0.3">
      <c r="A1956" s="82"/>
      <c r="B1956" s="89"/>
      <c r="C1956" s="89"/>
      <c r="D1956" s="89"/>
      <c r="E1956" s="89"/>
      <c r="F1956" s="89"/>
      <c r="G1956" s="89"/>
      <c r="H1956" s="89"/>
      <c r="P1956" s="21"/>
      <c r="Q1956" s="33"/>
      <c r="R1956" s="33"/>
      <c r="S1956" s="33"/>
      <c r="T1956" s="33"/>
      <c r="U1956" s="33"/>
      <c r="V1956" s="33"/>
      <c r="W1956" s="33"/>
      <c r="X1956" s="33"/>
      <c r="Y1956" s="33"/>
      <c r="Z1956" s="33"/>
      <c r="AA1956" s="33"/>
      <c r="AB1956" s="33"/>
      <c r="AC1956" s="33"/>
    </row>
    <row r="1957" spans="1:29" x14ac:dyDescent="0.3">
      <c r="A1957" s="92"/>
      <c r="B1957" s="92"/>
      <c r="C1957" s="92"/>
      <c r="D1957" s="92"/>
      <c r="E1957" s="92"/>
      <c r="F1957" s="92"/>
      <c r="G1957" s="92"/>
      <c r="H1957" s="92"/>
      <c r="P1957" s="21"/>
      <c r="Q1957" s="33"/>
      <c r="R1957" s="33"/>
      <c r="S1957" s="33"/>
      <c r="T1957" s="33"/>
      <c r="U1957" s="33"/>
      <c r="V1957" s="33"/>
      <c r="W1957" s="33"/>
      <c r="X1957" s="33"/>
      <c r="Y1957" s="33"/>
      <c r="Z1957" s="33"/>
      <c r="AA1957" s="33"/>
      <c r="AB1957" s="33"/>
      <c r="AC1957" s="33"/>
    </row>
    <row r="1958" spans="1:29" x14ac:dyDescent="0.3">
      <c r="A1958" s="68"/>
      <c r="B1958" s="68"/>
      <c r="C1958" s="68"/>
      <c r="D1958" s="68"/>
      <c r="E1958" s="68"/>
      <c r="F1958" s="68"/>
      <c r="G1958" s="68"/>
      <c r="H1958" s="82"/>
      <c r="P1958" s="21"/>
      <c r="Q1958" s="33"/>
      <c r="R1958" s="33"/>
      <c r="S1958" s="33"/>
      <c r="T1958" s="33"/>
      <c r="U1958" s="33"/>
      <c r="V1958" s="33"/>
      <c r="W1958" s="33"/>
      <c r="X1958" s="106">
        <f t="shared" ref="X1958:AC1958" si="842">SUM(X1959:X1974)</f>
        <v>0</v>
      </c>
      <c r="Y1958" s="106">
        <f t="shared" si="842"/>
        <v>0</v>
      </c>
      <c r="Z1958" s="106">
        <f t="shared" si="842"/>
        <v>0</v>
      </c>
      <c r="AA1958" s="106">
        <f t="shared" si="842"/>
        <v>0</v>
      </c>
      <c r="AB1958" s="106">
        <f t="shared" si="842"/>
        <v>0</v>
      </c>
      <c r="AC1958" s="106">
        <f t="shared" si="842"/>
        <v>0</v>
      </c>
    </row>
    <row r="1959" spans="1:29" x14ac:dyDescent="0.3">
      <c r="A1959" s="67"/>
      <c r="B1959" s="85"/>
      <c r="C1959" s="85"/>
      <c r="D1959" s="85"/>
      <c r="E1959" s="85"/>
      <c r="F1959" s="85"/>
      <c r="G1959" s="85"/>
      <c r="H1959" s="113"/>
      <c r="I1959" s="105">
        <f>X1958</f>
        <v>0</v>
      </c>
      <c r="J1959" s="105">
        <f>Y1958</f>
        <v>0</v>
      </c>
      <c r="K1959" s="105">
        <f t="shared" ref="K1959:N1959" si="843">Z1958</f>
        <v>0</v>
      </c>
      <c r="L1959" s="105">
        <f t="shared" si="843"/>
        <v>0</v>
      </c>
      <c r="M1959" s="105">
        <f t="shared" si="843"/>
        <v>0</v>
      </c>
      <c r="N1959" s="105">
        <f t="shared" si="843"/>
        <v>0</v>
      </c>
      <c r="P1959" s="21" t="str">
        <f>IF(A1959&lt;=$B$1936,"A","B")</f>
        <v>A</v>
      </c>
      <c r="Q1959" s="85">
        <f t="shared" ref="Q1959:V1974" si="844">IF($P1959="B",B1959,0)</f>
        <v>0</v>
      </c>
      <c r="R1959" s="85">
        <f t="shared" si="844"/>
        <v>0</v>
      </c>
      <c r="S1959" s="85">
        <f t="shared" si="844"/>
        <v>0</v>
      </c>
      <c r="T1959" s="85">
        <f t="shared" si="844"/>
        <v>0</v>
      </c>
      <c r="U1959" s="85">
        <f t="shared" si="844"/>
        <v>0</v>
      </c>
      <c r="V1959" s="85">
        <f t="shared" si="844"/>
        <v>0</v>
      </c>
      <c r="W1959" s="33"/>
      <c r="X1959" s="85">
        <f>IF($P1959="A",B1959,0)</f>
        <v>0</v>
      </c>
      <c r="Y1959" s="85">
        <f t="shared" ref="Y1959:AC1974" si="845">IF($P1959="A",C1959,0)</f>
        <v>0</v>
      </c>
      <c r="Z1959" s="85">
        <f t="shared" si="845"/>
        <v>0</v>
      </c>
      <c r="AA1959" s="85">
        <f t="shared" si="845"/>
        <v>0</v>
      </c>
      <c r="AB1959" s="85">
        <f t="shared" si="845"/>
        <v>0</v>
      </c>
      <c r="AC1959" s="85">
        <f t="shared" si="845"/>
        <v>0</v>
      </c>
    </row>
    <row r="1960" spans="1:29" x14ac:dyDescent="0.3">
      <c r="A1960" s="67"/>
      <c r="B1960" s="85"/>
      <c r="C1960" s="85"/>
      <c r="D1960" s="85"/>
      <c r="E1960" s="85"/>
      <c r="F1960" s="85"/>
      <c r="G1960" s="85"/>
      <c r="H1960" s="113"/>
      <c r="P1960" s="21" t="str">
        <f t="shared" ref="P1960:P1974" si="846">IF(A1960&lt;=$B$1936,"A","B")</f>
        <v>A</v>
      </c>
      <c r="Q1960" s="85">
        <f t="shared" si="844"/>
        <v>0</v>
      </c>
      <c r="R1960" s="85">
        <f t="shared" si="844"/>
        <v>0</v>
      </c>
      <c r="S1960" s="85">
        <f t="shared" si="844"/>
        <v>0</v>
      </c>
      <c r="T1960" s="85">
        <f t="shared" si="844"/>
        <v>0</v>
      </c>
      <c r="U1960" s="85">
        <f t="shared" si="844"/>
        <v>0</v>
      </c>
      <c r="V1960" s="85">
        <f t="shared" si="844"/>
        <v>0</v>
      </c>
      <c r="W1960" s="33"/>
      <c r="X1960" s="85">
        <f t="shared" ref="X1960:X1974" si="847">IF($P1960="A",B1960,0)</f>
        <v>0</v>
      </c>
      <c r="Y1960" s="85">
        <f t="shared" si="845"/>
        <v>0</v>
      </c>
      <c r="Z1960" s="85">
        <f t="shared" si="845"/>
        <v>0</v>
      </c>
      <c r="AA1960" s="85">
        <f t="shared" si="845"/>
        <v>0</v>
      </c>
      <c r="AB1960" s="85">
        <f t="shared" si="845"/>
        <v>0</v>
      </c>
      <c r="AC1960" s="85">
        <f t="shared" si="845"/>
        <v>0</v>
      </c>
    </row>
    <row r="1961" spans="1:29" x14ac:dyDescent="0.3">
      <c r="A1961" s="67"/>
      <c r="B1961" s="85"/>
      <c r="C1961" s="85"/>
      <c r="D1961" s="85"/>
      <c r="E1961" s="85"/>
      <c r="F1961" s="85"/>
      <c r="G1961" s="85"/>
      <c r="H1961" s="113"/>
      <c r="P1961" s="21" t="str">
        <f t="shared" si="846"/>
        <v>A</v>
      </c>
      <c r="Q1961" s="85">
        <f t="shared" si="844"/>
        <v>0</v>
      </c>
      <c r="R1961" s="85">
        <f t="shared" si="844"/>
        <v>0</v>
      </c>
      <c r="S1961" s="85">
        <f t="shared" si="844"/>
        <v>0</v>
      </c>
      <c r="T1961" s="85">
        <f t="shared" si="844"/>
        <v>0</v>
      </c>
      <c r="U1961" s="85">
        <f t="shared" si="844"/>
        <v>0</v>
      </c>
      <c r="V1961" s="85">
        <f t="shared" si="844"/>
        <v>0</v>
      </c>
      <c r="W1961" s="33"/>
      <c r="X1961" s="85">
        <f t="shared" si="847"/>
        <v>0</v>
      </c>
      <c r="Y1961" s="85">
        <f t="shared" si="845"/>
        <v>0</v>
      </c>
      <c r="Z1961" s="85">
        <f t="shared" si="845"/>
        <v>0</v>
      </c>
      <c r="AA1961" s="85">
        <f t="shared" si="845"/>
        <v>0</v>
      </c>
      <c r="AB1961" s="85">
        <f t="shared" si="845"/>
        <v>0</v>
      </c>
      <c r="AC1961" s="85">
        <f t="shared" si="845"/>
        <v>0</v>
      </c>
    </row>
    <row r="1962" spans="1:29" x14ac:dyDescent="0.3">
      <c r="A1962" s="67"/>
      <c r="B1962" s="85"/>
      <c r="C1962" s="85"/>
      <c r="D1962" s="85"/>
      <c r="E1962" s="85"/>
      <c r="F1962" s="85"/>
      <c r="G1962" s="85"/>
      <c r="H1962" s="113"/>
      <c r="P1962" s="21" t="str">
        <f t="shared" si="846"/>
        <v>A</v>
      </c>
      <c r="Q1962" s="85">
        <f t="shared" si="844"/>
        <v>0</v>
      </c>
      <c r="R1962" s="85">
        <f t="shared" si="844"/>
        <v>0</v>
      </c>
      <c r="S1962" s="85">
        <f t="shared" si="844"/>
        <v>0</v>
      </c>
      <c r="T1962" s="85">
        <f t="shared" si="844"/>
        <v>0</v>
      </c>
      <c r="U1962" s="85">
        <f t="shared" si="844"/>
        <v>0</v>
      </c>
      <c r="V1962" s="85">
        <f t="shared" si="844"/>
        <v>0</v>
      </c>
      <c r="W1962" s="33"/>
      <c r="X1962" s="85">
        <f t="shared" si="847"/>
        <v>0</v>
      </c>
      <c r="Y1962" s="85">
        <f t="shared" si="845"/>
        <v>0</v>
      </c>
      <c r="Z1962" s="85">
        <f t="shared" si="845"/>
        <v>0</v>
      </c>
      <c r="AA1962" s="85">
        <f t="shared" si="845"/>
        <v>0</v>
      </c>
      <c r="AB1962" s="85">
        <f t="shared" si="845"/>
        <v>0</v>
      </c>
      <c r="AC1962" s="85">
        <f t="shared" si="845"/>
        <v>0</v>
      </c>
    </row>
    <row r="1963" spans="1:29" x14ac:dyDescent="0.3">
      <c r="A1963" s="67"/>
      <c r="B1963" s="85"/>
      <c r="C1963" s="85"/>
      <c r="D1963" s="85"/>
      <c r="E1963" s="85"/>
      <c r="F1963" s="85"/>
      <c r="G1963" s="85"/>
      <c r="H1963" s="113"/>
      <c r="P1963" s="21" t="str">
        <f t="shared" si="846"/>
        <v>A</v>
      </c>
      <c r="Q1963" s="85">
        <f t="shared" si="844"/>
        <v>0</v>
      </c>
      <c r="R1963" s="85">
        <f t="shared" si="844"/>
        <v>0</v>
      </c>
      <c r="S1963" s="85">
        <f t="shared" si="844"/>
        <v>0</v>
      </c>
      <c r="T1963" s="85">
        <f t="shared" si="844"/>
        <v>0</v>
      </c>
      <c r="U1963" s="85">
        <f t="shared" si="844"/>
        <v>0</v>
      </c>
      <c r="V1963" s="85">
        <f t="shared" si="844"/>
        <v>0</v>
      </c>
      <c r="W1963" s="33"/>
      <c r="X1963" s="85">
        <f t="shared" si="847"/>
        <v>0</v>
      </c>
      <c r="Y1963" s="85">
        <f t="shared" si="845"/>
        <v>0</v>
      </c>
      <c r="Z1963" s="85">
        <f t="shared" si="845"/>
        <v>0</v>
      </c>
      <c r="AA1963" s="85">
        <f t="shared" si="845"/>
        <v>0</v>
      </c>
      <c r="AB1963" s="85">
        <f t="shared" si="845"/>
        <v>0</v>
      </c>
      <c r="AC1963" s="85">
        <f t="shared" si="845"/>
        <v>0</v>
      </c>
    </row>
    <row r="1964" spans="1:29" x14ac:dyDescent="0.3">
      <c r="A1964" s="67"/>
      <c r="B1964" s="85"/>
      <c r="C1964" s="85"/>
      <c r="D1964" s="85"/>
      <c r="E1964" s="85"/>
      <c r="F1964" s="85"/>
      <c r="G1964" s="85"/>
      <c r="H1964" s="113"/>
      <c r="P1964" s="21" t="str">
        <f t="shared" si="846"/>
        <v>A</v>
      </c>
      <c r="Q1964" s="85">
        <f>IF($P1964="B",B1964,0)</f>
        <v>0</v>
      </c>
      <c r="R1964" s="85">
        <f t="shared" si="844"/>
        <v>0</v>
      </c>
      <c r="S1964" s="85">
        <f t="shared" si="844"/>
        <v>0</v>
      </c>
      <c r="T1964" s="85">
        <f t="shared" si="844"/>
        <v>0</v>
      </c>
      <c r="U1964" s="85">
        <f t="shared" si="844"/>
        <v>0</v>
      </c>
      <c r="V1964" s="85">
        <f t="shared" si="844"/>
        <v>0</v>
      </c>
      <c r="W1964" s="33"/>
      <c r="X1964" s="85">
        <f t="shared" si="847"/>
        <v>0</v>
      </c>
      <c r="Y1964" s="85">
        <f t="shared" si="845"/>
        <v>0</v>
      </c>
      <c r="Z1964" s="85">
        <f t="shared" si="845"/>
        <v>0</v>
      </c>
      <c r="AA1964" s="85">
        <f t="shared" si="845"/>
        <v>0</v>
      </c>
      <c r="AB1964" s="85">
        <f t="shared" si="845"/>
        <v>0</v>
      </c>
      <c r="AC1964" s="85">
        <f t="shared" si="845"/>
        <v>0</v>
      </c>
    </row>
    <row r="1965" spans="1:29" x14ac:dyDescent="0.3">
      <c r="A1965" s="67"/>
      <c r="B1965" s="85"/>
      <c r="C1965" s="85"/>
      <c r="D1965" s="85"/>
      <c r="E1965" s="85"/>
      <c r="F1965" s="85"/>
      <c r="G1965" s="85"/>
      <c r="H1965" s="113"/>
      <c r="P1965" s="21" t="str">
        <f t="shared" si="846"/>
        <v>A</v>
      </c>
      <c r="Q1965" s="85">
        <f t="shared" ref="Q1965:Q1974" si="848">IF($P1965="B",B1965,0)</f>
        <v>0</v>
      </c>
      <c r="R1965" s="85">
        <f t="shared" si="844"/>
        <v>0</v>
      </c>
      <c r="S1965" s="85">
        <f t="shared" si="844"/>
        <v>0</v>
      </c>
      <c r="T1965" s="85">
        <f t="shared" si="844"/>
        <v>0</v>
      </c>
      <c r="U1965" s="85">
        <f t="shared" si="844"/>
        <v>0</v>
      </c>
      <c r="V1965" s="85">
        <f t="shared" si="844"/>
        <v>0</v>
      </c>
      <c r="W1965" s="33"/>
      <c r="X1965" s="85">
        <f t="shared" si="847"/>
        <v>0</v>
      </c>
      <c r="Y1965" s="85">
        <f t="shared" si="845"/>
        <v>0</v>
      </c>
      <c r="Z1965" s="85">
        <f t="shared" si="845"/>
        <v>0</v>
      </c>
      <c r="AA1965" s="85">
        <f t="shared" si="845"/>
        <v>0</v>
      </c>
      <c r="AB1965" s="85">
        <f t="shared" si="845"/>
        <v>0</v>
      </c>
      <c r="AC1965" s="85">
        <f t="shared" si="845"/>
        <v>0</v>
      </c>
    </row>
    <row r="1966" spans="1:29" x14ac:dyDescent="0.3">
      <c r="A1966" s="67"/>
      <c r="B1966" s="85"/>
      <c r="C1966" s="85"/>
      <c r="D1966" s="85"/>
      <c r="E1966" s="85"/>
      <c r="F1966" s="85"/>
      <c r="G1966" s="85"/>
      <c r="H1966" s="113"/>
      <c r="P1966" s="21" t="str">
        <f t="shared" si="846"/>
        <v>A</v>
      </c>
      <c r="Q1966" s="85">
        <f t="shared" si="848"/>
        <v>0</v>
      </c>
      <c r="R1966" s="85">
        <f t="shared" si="844"/>
        <v>0</v>
      </c>
      <c r="S1966" s="85">
        <f t="shared" si="844"/>
        <v>0</v>
      </c>
      <c r="T1966" s="85">
        <f t="shared" si="844"/>
        <v>0</v>
      </c>
      <c r="U1966" s="85">
        <f t="shared" si="844"/>
        <v>0</v>
      </c>
      <c r="V1966" s="85">
        <f t="shared" si="844"/>
        <v>0</v>
      </c>
      <c r="W1966" s="33"/>
      <c r="X1966" s="85">
        <f t="shared" si="847"/>
        <v>0</v>
      </c>
      <c r="Y1966" s="85">
        <f t="shared" si="845"/>
        <v>0</v>
      </c>
      <c r="Z1966" s="85">
        <f t="shared" si="845"/>
        <v>0</v>
      </c>
      <c r="AA1966" s="85">
        <f t="shared" si="845"/>
        <v>0</v>
      </c>
      <c r="AB1966" s="85">
        <f t="shared" si="845"/>
        <v>0</v>
      </c>
      <c r="AC1966" s="85">
        <f t="shared" si="845"/>
        <v>0</v>
      </c>
    </row>
    <row r="1967" spans="1:29" x14ac:dyDescent="0.3">
      <c r="A1967" s="67"/>
      <c r="B1967" s="85"/>
      <c r="C1967" s="85"/>
      <c r="D1967" s="85"/>
      <c r="E1967" s="85"/>
      <c r="F1967" s="85"/>
      <c r="G1967" s="85"/>
      <c r="H1967" s="113"/>
      <c r="P1967" s="21" t="str">
        <f t="shared" si="846"/>
        <v>A</v>
      </c>
      <c r="Q1967" s="85">
        <f t="shared" si="848"/>
        <v>0</v>
      </c>
      <c r="R1967" s="85">
        <f t="shared" si="844"/>
        <v>0</v>
      </c>
      <c r="S1967" s="85">
        <f t="shared" si="844"/>
        <v>0</v>
      </c>
      <c r="T1967" s="85">
        <f t="shared" si="844"/>
        <v>0</v>
      </c>
      <c r="U1967" s="85">
        <f t="shared" si="844"/>
        <v>0</v>
      </c>
      <c r="V1967" s="85">
        <f t="shared" si="844"/>
        <v>0</v>
      </c>
      <c r="W1967" s="33"/>
      <c r="X1967" s="85">
        <f t="shared" si="847"/>
        <v>0</v>
      </c>
      <c r="Y1967" s="85">
        <f t="shared" si="845"/>
        <v>0</v>
      </c>
      <c r="Z1967" s="85">
        <f t="shared" si="845"/>
        <v>0</v>
      </c>
      <c r="AA1967" s="85">
        <f t="shared" si="845"/>
        <v>0</v>
      </c>
      <c r="AB1967" s="85">
        <f t="shared" si="845"/>
        <v>0</v>
      </c>
      <c r="AC1967" s="85">
        <f t="shared" si="845"/>
        <v>0</v>
      </c>
    </row>
    <row r="1968" spans="1:29" x14ac:dyDescent="0.3">
      <c r="A1968" s="67"/>
      <c r="B1968" s="85"/>
      <c r="C1968" s="85"/>
      <c r="D1968" s="85"/>
      <c r="E1968" s="85"/>
      <c r="F1968" s="85"/>
      <c r="G1968" s="85"/>
      <c r="H1968" s="113"/>
      <c r="P1968" s="21" t="str">
        <f t="shared" si="846"/>
        <v>A</v>
      </c>
      <c r="Q1968" s="85">
        <f t="shared" si="848"/>
        <v>0</v>
      </c>
      <c r="R1968" s="85">
        <f t="shared" si="844"/>
        <v>0</v>
      </c>
      <c r="S1968" s="85">
        <f t="shared" si="844"/>
        <v>0</v>
      </c>
      <c r="T1968" s="85">
        <f t="shared" si="844"/>
        <v>0</v>
      </c>
      <c r="U1968" s="85">
        <f t="shared" si="844"/>
        <v>0</v>
      </c>
      <c r="V1968" s="85">
        <f t="shared" si="844"/>
        <v>0</v>
      </c>
      <c r="W1968" s="33"/>
      <c r="X1968" s="85">
        <f t="shared" si="847"/>
        <v>0</v>
      </c>
      <c r="Y1968" s="85">
        <f t="shared" si="845"/>
        <v>0</v>
      </c>
      <c r="Z1968" s="85">
        <f t="shared" si="845"/>
        <v>0</v>
      </c>
      <c r="AA1968" s="85">
        <f t="shared" si="845"/>
        <v>0</v>
      </c>
      <c r="AB1968" s="85">
        <f t="shared" si="845"/>
        <v>0</v>
      </c>
      <c r="AC1968" s="85">
        <f t="shared" si="845"/>
        <v>0</v>
      </c>
    </row>
    <row r="1969" spans="1:29" x14ac:dyDescent="0.3">
      <c r="A1969" s="67"/>
      <c r="B1969" s="85"/>
      <c r="C1969" s="85"/>
      <c r="D1969" s="85"/>
      <c r="E1969" s="85"/>
      <c r="F1969" s="85"/>
      <c r="G1969" s="85"/>
      <c r="H1969" s="113"/>
      <c r="P1969" s="21" t="str">
        <f t="shared" si="846"/>
        <v>A</v>
      </c>
      <c r="Q1969" s="85">
        <f t="shared" si="848"/>
        <v>0</v>
      </c>
      <c r="R1969" s="85">
        <f t="shared" si="844"/>
        <v>0</v>
      </c>
      <c r="S1969" s="85">
        <f t="shared" si="844"/>
        <v>0</v>
      </c>
      <c r="T1969" s="85">
        <f t="shared" si="844"/>
        <v>0</v>
      </c>
      <c r="U1969" s="85">
        <f t="shared" si="844"/>
        <v>0</v>
      </c>
      <c r="V1969" s="85">
        <f t="shared" si="844"/>
        <v>0</v>
      </c>
      <c r="W1969" s="33"/>
      <c r="X1969" s="85">
        <f t="shared" si="847"/>
        <v>0</v>
      </c>
      <c r="Y1969" s="85">
        <f t="shared" si="845"/>
        <v>0</v>
      </c>
      <c r="Z1969" s="85">
        <f t="shared" si="845"/>
        <v>0</v>
      </c>
      <c r="AA1969" s="85">
        <f t="shared" si="845"/>
        <v>0</v>
      </c>
      <c r="AB1969" s="85">
        <f t="shared" si="845"/>
        <v>0</v>
      </c>
      <c r="AC1969" s="85">
        <f t="shared" si="845"/>
        <v>0</v>
      </c>
    </row>
    <row r="1970" spans="1:29" x14ac:dyDescent="0.3">
      <c r="A1970" s="67"/>
      <c r="B1970" s="85"/>
      <c r="C1970" s="85"/>
      <c r="D1970" s="85"/>
      <c r="E1970" s="85"/>
      <c r="F1970" s="85"/>
      <c r="G1970" s="85"/>
      <c r="H1970" s="113"/>
      <c r="P1970" s="21" t="str">
        <f t="shared" si="846"/>
        <v>A</v>
      </c>
      <c r="Q1970" s="85">
        <f t="shared" si="848"/>
        <v>0</v>
      </c>
      <c r="R1970" s="85">
        <f t="shared" si="844"/>
        <v>0</v>
      </c>
      <c r="S1970" s="85">
        <f t="shared" si="844"/>
        <v>0</v>
      </c>
      <c r="T1970" s="85">
        <f t="shared" si="844"/>
        <v>0</v>
      </c>
      <c r="U1970" s="85">
        <f t="shared" si="844"/>
        <v>0</v>
      </c>
      <c r="V1970" s="85">
        <f t="shared" si="844"/>
        <v>0</v>
      </c>
      <c r="W1970" s="33"/>
      <c r="X1970" s="85">
        <f t="shared" si="847"/>
        <v>0</v>
      </c>
      <c r="Y1970" s="85">
        <f t="shared" si="845"/>
        <v>0</v>
      </c>
      <c r="Z1970" s="85">
        <f t="shared" si="845"/>
        <v>0</v>
      </c>
      <c r="AA1970" s="85">
        <f t="shared" si="845"/>
        <v>0</v>
      </c>
      <c r="AB1970" s="85">
        <f t="shared" si="845"/>
        <v>0</v>
      </c>
      <c r="AC1970" s="85">
        <f t="shared" si="845"/>
        <v>0</v>
      </c>
    </row>
    <row r="1971" spans="1:29" x14ac:dyDescent="0.3">
      <c r="A1971" s="67"/>
      <c r="B1971" s="85"/>
      <c r="C1971" s="85"/>
      <c r="D1971" s="85"/>
      <c r="E1971" s="85"/>
      <c r="F1971" s="85"/>
      <c r="G1971" s="85"/>
      <c r="H1971" s="113"/>
      <c r="P1971" s="21" t="str">
        <f t="shared" si="846"/>
        <v>A</v>
      </c>
      <c r="Q1971" s="85">
        <f t="shared" si="848"/>
        <v>0</v>
      </c>
      <c r="R1971" s="85">
        <f t="shared" si="844"/>
        <v>0</v>
      </c>
      <c r="S1971" s="85">
        <f t="shared" si="844"/>
        <v>0</v>
      </c>
      <c r="T1971" s="85">
        <f t="shared" si="844"/>
        <v>0</v>
      </c>
      <c r="U1971" s="85">
        <f t="shared" si="844"/>
        <v>0</v>
      </c>
      <c r="V1971" s="85">
        <f t="shared" si="844"/>
        <v>0</v>
      </c>
      <c r="W1971" s="33"/>
      <c r="X1971" s="85">
        <f t="shared" si="847"/>
        <v>0</v>
      </c>
      <c r="Y1971" s="85">
        <f t="shared" si="845"/>
        <v>0</v>
      </c>
      <c r="Z1971" s="85">
        <f t="shared" si="845"/>
        <v>0</v>
      </c>
      <c r="AA1971" s="85">
        <f t="shared" si="845"/>
        <v>0</v>
      </c>
      <c r="AB1971" s="85">
        <f t="shared" si="845"/>
        <v>0</v>
      </c>
      <c r="AC1971" s="85">
        <f t="shared" si="845"/>
        <v>0</v>
      </c>
    </row>
    <row r="1972" spans="1:29" x14ac:dyDescent="0.3">
      <c r="A1972" s="67"/>
      <c r="B1972" s="85"/>
      <c r="C1972" s="85"/>
      <c r="D1972" s="85"/>
      <c r="E1972" s="85"/>
      <c r="F1972" s="85"/>
      <c r="G1972" s="85"/>
      <c r="H1972" s="113"/>
      <c r="P1972" s="21" t="str">
        <f t="shared" si="846"/>
        <v>A</v>
      </c>
      <c r="Q1972" s="85">
        <f t="shared" si="848"/>
        <v>0</v>
      </c>
      <c r="R1972" s="85">
        <f t="shared" si="844"/>
        <v>0</v>
      </c>
      <c r="S1972" s="85">
        <f t="shared" si="844"/>
        <v>0</v>
      </c>
      <c r="T1972" s="85">
        <f t="shared" si="844"/>
        <v>0</v>
      </c>
      <c r="U1972" s="85">
        <f t="shared" si="844"/>
        <v>0</v>
      </c>
      <c r="V1972" s="85">
        <f t="shared" si="844"/>
        <v>0</v>
      </c>
      <c r="W1972" s="33"/>
      <c r="X1972" s="85">
        <f t="shared" si="847"/>
        <v>0</v>
      </c>
      <c r="Y1972" s="85">
        <f t="shared" si="845"/>
        <v>0</v>
      </c>
      <c r="Z1972" s="85">
        <f t="shared" si="845"/>
        <v>0</v>
      </c>
      <c r="AA1972" s="85">
        <f t="shared" si="845"/>
        <v>0</v>
      </c>
      <c r="AB1972" s="85">
        <f t="shared" si="845"/>
        <v>0</v>
      </c>
      <c r="AC1972" s="85">
        <f t="shared" si="845"/>
        <v>0</v>
      </c>
    </row>
    <row r="1973" spans="1:29" x14ac:dyDescent="0.3">
      <c r="A1973" s="67"/>
      <c r="B1973" s="85"/>
      <c r="C1973" s="85"/>
      <c r="D1973" s="85"/>
      <c r="E1973" s="85"/>
      <c r="F1973" s="85"/>
      <c r="G1973" s="85"/>
      <c r="H1973" s="113"/>
      <c r="P1973" s="21" t="str">
        <f t="shared" si="846"/>
        <v>A</v>
      </c>
      <c r="Q1973" s="85">
        <f t="shared" si="848"/>
        <v>0</v>
      </c>
      <c r="R1973" s="85">
        <f t="shared" si="844"/>
        <v>0</v>
      </c>
      <c r="S1973" s="85">
        <f t="shared" si="844"/>
        <v>0</v>
      </c>
      <c r="T1973" s="85">
        <f t="shared" si="844"/>
        <v>0</v>
      </c>
      <c r="U1973" s="85">
        <f t="shared" si="844"/>
        <v>0</v>
      </c>
      <c r="V1973" s="85">
        <f t="shared" si="844"/>
        <v>0</v>
      </c>
      <c r="W1973" s="33"/>
      <c r="X1973" s="85">
        <f t="shared" si="847"/>
        <v>0</v>
      </c>
      <c r="Y1973" s="85">
        <f t="shared" si="845"/>
        <v>0</v>
      </c>
      <c r="Z1973" s="85">
        <f t="shared" si="845"/>
        <v>0</v>
      </c>
      <c r="AA1973" s="85">
        <f t="shared" si="845"/>
        <v>0</v>
      </c>
      <c r="AB1973" s="85">
        <f t="shared" si="845"/>
        <v>0</v>
      </c>
      <c r="AC1973" s="85">
        <f t="shared" si="845"/>
        <v>0</v>
      </c>
    </row>
    <row r="1974" spans="1:29" x14ac:dyDescent="0.3">
      <c r="A1974" s="67"/>
      <c r="B1974" s="85"/>
      <c r="C1974" s="85"/>
      <c r="D1974" s="85"/>
      <c r="E1974" s="85"/>
      <c r="F1974" s="85"/>
      <c r="G1974" s="85"/>
      <c r="H1974" s="113"/>
      <c r="P1974" s="21" t="str">
        <f t="shared" si="846"/>
        <v>A</v>
      </c>
      <c r="Q1974" s="85">
        <f t="shared" si="848"/>
        <v>0</v>
      </c>
      <c r="R1974" s="85">
        <f t="shared" si="844"/>
        <v>0</v>
      </c>
      <c r="S1974" s="85">
        <f t="shared" si="844"/>
        <v>0</v>
      </c>
      <c r="T1974" s="85">
        <f t="shared" si="844"/>
        <v>0</v>
      </c>
      <c r="U1974" s="85">
        <f t="shared" si="844"/>
        <v>0</v>
      </c>
      <c r="V1974" s="85">
        <f t="shared" si="844"/>
        <v>0</v>
      </c>
      <c r="W1974" s="33"/>
      <c r="X1974" s="85">
        <f t="shared" si="847"/>
        <v>0</v>
      </c>
      <c r="Y1974" s="85">
        <f t="shared" si="845"/>
        <v>0</v>
      </c>
      <c r="Z1974" s="85">
        <f t="shared" si="845"/>
        <v>0</v>
      </c>
      <c r="AA1974" s="85">
        <f t="shared" si="845"/>
        <v>0</v>
      </c>
      <c r="AB1974" s="85">
        <f t="shared" si="845"/>
        <v>0</v>
      </c>
      <c r="AC1974" s="85">
        <f t="shared" si="845"/>
        <v>0</v>
      </c>
    </row>
    <row r="1975" spans="1:29" x14ac:dyDescent="0.3">
      <c r="A1975" s="68"/>
      <c r="B1975" s="87"/>
      <c r="C1975" s="87"/>
      <c r="D1975" s="87"/>
      <c r="E1975" s="87"/>
      <c r="F1975" s="87"/>
      <c r="G1975" s="87"/>
      <c r="H1975" s="114"/>
      <c r="I1975" s="105">
        <f>Q1975</f>
        <v>0</v>
      </c>
      <c r="J1975" s="105">
        <f>R1975</f>
        <v>0</v>
      </c>
      <c r="K1975" s="105">
        <f t="shared" ref="K1975:N1975" si="849">S1975</f>
        <v>0</v>
      </c>
      <c r="L1975" s="105">
        <f t="shared" si="849"/>
        <v>0</v>
      </c>
      <c r="M1975" s="105">
        <f t="shared" si="849"/>
        <v>0</v>
      </c>
      <c r="N1975" s="105">
        <f t="shared" si="849"/>
        <v>0</v>
      </c>
      <c r="P1975" s="21"/>
      <c r="Q1975" s="106">
        <f t="shared" ref="Q1975:V1975" si="850">+SUM(Q1959:Q1974)</f>
        <v>0</v>
      </c>
      <c r="R1975" s="106">
        <f t="shared" si="850"/>
        <v>0</v>
      </c>
      <c r="S1975" s="106">
        <f t="shared" si="850"/>
        <v>0</v>
      </c>
      <c r="T1975" s="106">
        <f t="shared" si="850"/>
        <v>0</v>
      </c>
      <c r="U1975" s="106">
        <f t="shared" si="850"/>
        <v>0</v>
      </c>
      <c r="V1975" s="106">
        <f t="shared" si="850"/>
        <v>0</v>
      </c>
      <c r="W1975" s="33"/>
      <c r="X1975" s="33"/>
      <c r="Y1975" s="33"/>
      <c r="Z1975" s="33"/>
      <c r="AA1975" s="33"/>
      <c r="AB1975" s="33"/>
      <c r="AC1975" s="33"/>
    </row>
    <row r="1977" spans="1:29" x14ac:dyDescent="0.3">
      <c r="A1977" s="69"/>
      <c r="B1977" s="69"/>
      <c r="C1977" s="69"/>
      <c r="D1977" s="97"/>
      <c r="E1977" s="97"/>
      <c r="F1977" s="69"/>
      <c r="G1977" s="69"/>
      <c r="H1977" s="82"/>
    </row>
    <row r="1978" spans="1:29" x14ac:dyDescent="0.3">
      <c r="A1978" s="94"/>
      <c r="B1978" s="83"/>
      <c r="C1978" s="95"/>
      <c r="D1978" s="95"/>
      <c r="E1978" s="33"/>
      <c r="F1978" s="98"/>
      <c r="G1978" s="96"/>
      <c r="H1978" s="112"/>
    </row>
    <row r="1979" spans="1:29" x14ac:dyDescent="0.3">
      <c r="A1979" s="91"/>
      <c r="B1979" s="92"/>
      <c r="C1979" s="92"/>
      <c r="D1979" s="92"/>
      <c r="E1979" s="92"/>
      <c r="F1979" s="92"/>
      <c r="G1979" s="92"/>
      <c r="H1979" s="92"/>
    </row>
    <row r="1980" spans="1:29" x14ac:dyDescent="0.3">
      <c r="A1980" s="68"/>
      <c r="B1980" s="68"/>
      <c r="C1980" s="68"/>
      <c r="D1980" s="68"/>
      <c r="E1980" s="68"/>
      <c r="F1980" s="68"/>
      <c r="G1980" s="68"/>
      <c r="H1980" s="82"/>
      <c r="P1980" s="21"/>
      <c r="Q1980" s="106">
        <f>+SUM(Q1981:Q1996)</f>
        <v>0</v>
      </c>
      <c r="R1980" s="106">
        <f t="shared" ref="R1980:V1980" si="851">+SUM(R1981:R1996)</f>
        <v>0</v>
      </c>
      <c r="S1980" s="106">
        <f t="shared" si="851"/>
        <v>0</v>
      </c>
      <c r="T1980" s="106">
        <f t="shared" si="851"/>
        <v>0</v>
      </c>
      <c r="U1980" s="106">
        <f t="shared" si="851"/>
        <v>0</v>
      </c>
      <c r="V1980" s="106">
        <f t="shared" si="851"/>
        <v>0</v>
      </c>
      <c r="W1980" s="33"/>
      <c r="X1980" s="33"/>
      <c r="Y1980" s="33"/>
      <c r="Z1980" s="33"/>
      <c r="AA1980" s="33"/>
      <c r="AB1980" s="33"/>
      <c r="AC1980" s="33"/>
    </row>
    <row r="1981" spans="1:29" x14ac:dyDescent="0.3">
      <c r="A1981" s="67"/>
      <c r="B1981" s="85"/>
      <c r="C1981" s="85"/>
      <c r="D1981" s="85"/>
      <c r="E1981" s="85"/>
      <c r="F1981" s="85"/>
      <c r="G1981" s="85"/>
      <c r="H1981" s="113"/>
      <c r="I1981" s="105">
        <f t="shared" ref="I1981:N1981" si="852">Q1980</f>
        <v>0</v>
      </c>
      <c r="J1981" s="105">
        <f t="shared" si="852"/>
        <v>0</v>
      </c>
      <c r="K1981" s="105">
        <f t="shared" si="852"/>
        <v>0</v>
      </c>
      <c r="L1981" s="105">
        <f t="shared" si="852"/>
        <v>0</v>
      </c>
      <c r="M1981" s="105">
        <f t="shared" si="852"/>
        <v>0</v>
      </c>
      <c r="N1981" s="105">
        <f t="shared" si="852"/>
        <v>0</v>
      </c>
      <c r="P1981" s="21" t="str">
        <f>IF(A1981&gt;=$B$1978,"A","B")</f>
        <v>A</v>
      </c>
      <c r="Q1981" s="85">
        <f t="shared" ref="Q1981:V1996" si="853">IF($P1981="B",B1981,0)</f>
        <v>0</v>
      </c>
      <c r="R1981" s="85">
        <f t="shared" si="853"/>
        <v>0</v>
      </c>
      <c r="S1981" s="85">
        <f t="shared" si="853"/>
        <v>0</v>
      </c>
      <c r="T1981" s="85">
        <f t="shared" si="853"/>
        <v>0</v>
      </c>
      <c r="U1981" s="85">
        <f t="shared" si="853"/>
        <v>0</v>
      </c>
      <c r="V1981" s="85">
        <f t="shared" si="853"/>
        <v>0</v>
      </c>
      <c r="W1981" s="33"/>
      <c r="X1981" s="85">
        <f>IF($P1981="A",B1981,0)</f>
        <v>0</v>
      </c>
      <c r="Y1981" s="85">
        <f t="shared" ref="Y1981:AC1996" si="854">IF($P1981="A",C1981,0)</f>
        <v>0</v>
      </c>
      <c r="Z1981" s="85">
        <f t="shared" si="854"/>
        <v>0</v>
      </c>
      <c r="AA1981" s="85">
        <f t="shared" si="854"/>
        <v>0</v>
      </c>
      <c r="AB1981" s="85">
        <f t="shared" si="854"/>
        <v>0</v>
      </c>
      <c r="AC1981" s="85">
        <f t="shared" si="854"/>
        <v>0</v>
      </c>
    </row>
    <row r="1982" spans="1:29" x14ac:dyDescent="0.3">
      <c r="A1982" s="67"/>
      <c r="B1982" s="85"/>
      <c r="C1982" s="85"/>
      <c r="D1982" s="85"/>
      <c r="E1982" s="85"/>
      <c r="F1982" s="85"/>
      <c r="G1982" s="85"/>
      <c r="H1982" s="113"/>
      <c r="P1982" s="21" t="str">
        <f t="shared" ref="P1982:P1996" si="855">IF(A1982&gt;=$B$1978,"A","B")</f>
        <v>A</v>
      </c>
      <c r="Q1982" s="85">
        <f t="shared" si="853"/>
        <v>0</v>
      </c>
      <c r="R1982" s="85">
        <f t="shared" si="853"/>
        <v>0</v>
      </c>
      <c r="S1982" s="85">
        <f t="shared" si="853"/>
        <v>0</v>
      </c>
      <c r="T1982" s="85">
        <f t="shared" si="853"/>
        <v>0</v>
      </c>
      <c r="U1982" s="85">
        <f t="shared" si="853"/>
        <v>0</v>
      </c>
      <c r="V1982" s="85">
        <f t="shared" si="853"/>
        <v>0</v>
      </c>
      <c r="W1982" s="33"/>
      <c r="X1982" s="85">
        <f t="shared" ref="X1982:X1996" si="856">IF($P1982="A",B1982,0)</f>
        <v>0</v>
      </c>
      <c r="Y1982" s="85">
        <f t="shared" si="854"/>
        <v>0</v>
      </c>
      <c r="Z1982" s="85">
        <f t="shared" si="854"/>
        <v>0</v>
      </c>
      <c r="AA1982" s="85">
        <f t="shared" si="854"/>
        <v>0</v>
      </c>
      <c r="AB1982" s="85">
        <f t="shared" si="854"/>
        <v>0</v>
      </c>
      <c r="AC1982" s="85">
        <f t="shared" si="854"/>
        <v>0</v>
      </c>
    </row>
    <row r="1983" spans="1:29" x14ac:dyDescent="0.3">
      <c r="A1983" s="67"/>
      <c r="B1983" s="85"/>
      <c r="C1983" s="85"/>
      <c r="D1983" s="85"/>
      <c r="E1983" s="85"/>
      <c r="F1983" s="85"/>
      <c r="G1983" s="85"/>
      <c r="H1983" s="113"/>
      <c r="P1983" s="21" t="str">
        <f t="shared" si="855"/>
        <v>A</v>
      </c>
      <c r="Q1983" s="85">
        <f t="shared" si="853"/>
        <v>0</v>
      </c>
      <c r="R1983" s="85">
        <f t="shared" si="853"/>
        <v>0</v>
      </c>
      <c r="S1983" s="85">
        <f t="shared" si="853"/>
        <v>0</v>
      </c>
      <c r="T1983" s="85">
        <f t="shared" si="853"/>
        <v>0</v>
      </c>
      <c r="U1983" s="85">
        <f t="shared" si="853"/>
        <v>0</v>
      </c>
      <c r="V1983" s="85">
        <f t="shared" si="853"/>
        <v>0</v>
      </c>
      <c r="W1983" s="33"/>
      <c r="X1983" s="85">
        <f t="shared" si="856"/>
        <v>0</v>
      </c>
      <c r="Y1983" s="85">
        <f t="shared" si="854"/>
        <v>0</v>
      </c>
      <c r="Z1983" s="85">
        <f t="shared" si="854"/>
        <v>0</v>
      </c>
      <c r="AA1983" s="85">
        <f t="shared" si="854"/>
        <v>0</v>
      </c>
      <c r="AB1983" s="85">
        <f t="shared" si="854"/>
        <v>0</v>
      </c>
      <c r="AC1983" s="85">
        <f t="shared" si="854"/>
        <v>0</v>
      </c>
    </row>
    <row r="1984" spans="1:29" x14ac:dyDescent="0.3">
      <c r="A1984" s="67"/>
      <c r="B1984" s="85"/>
      <c r="C1984" s="85"/>
      <c r="D1984" s="85"/>
      <c r="E1984" s="85"/>
      <c r="F1984" s="85"/>
      <c r="G1984" s="85"/>
      <c r="H1984" s="113"/>
      <c r="P1984" s="21" t="str">
        <f t="shared" si="855"/>
        <v>A</v>
      </c>
      <c r="Q1984" s="85">
        <f t="shared" si="853"/>
        <v>0</v>
      </c>
      <c r="R1984" s="85">
        <f t="shared" si="853"/>
        <v>0</v>
      </c>
      <c r="S1984" s="85">
        <f t="shared" si="853"/>
        <v>0</v>
      </c>
      <c r="T1984" s="85">
        <f t="shared" si="853"/>
        <v>0</v>
      </c>
      <c r="U1984" s="85">
        <f t="shared" si="853"/>
        <v>0</v>
      </c>
      <c r="V1984" s="85">
        <f t="shared" si="853"/>
        <v>0</v>
      </c>
      <c r="W1984" s="33"/>
      <c r="X1984" s="85">
        <f t="shared" si="856"/>
        <v>0</v>
      </c>
      <c r="Y1984" s="85">
        <f t="shared" si="854"/>
        <v>0</v>
      </c>
      <c r="Z1984" s="85">
        <f t="shared" si="854"/>
        <v>0</v>
      </c>
      <c r="AA1984" s="85">
        <f t="shared" si="854"/>
        <v>0</v>
      </c>
      <c r="AB1984" s="85">
        <f t="shared" si="854"/>
        <v>0</v>
      </c>
      <c r="AC1984" s="85">
        <f t="shared" si="854"/>
        <v>0</v>
      </c>
    </row>
    <row r="1985" spans="1:29" x14ac:dyDescent="0.3">
      <c r="A1985" s="67"/>
      <c r="B1985" s="85"/>
      <c r="C1985" s="85"/>
      <c r="D1985" s="85"/>
      <c r="E1985" s="85"/>
      <c r="F1985" s="85"/>
      <c r="G1985" s="85"/>
      <c r="H1985" s="113"/>
      <c r="P1985" s="21" t="str">
        <f t="shared" si="855"/>
        <v>A</v>
      </c>
      <c r="Q1985" s="85">
        <f t="shared" si="853"/>
        <v>0</v>
      </c>
      <c r="R1985" s="85">
        <f t="shared" si="853"/>
        <v>0</v>
      </c>
      <c r="S1985" s="85">
        <f t="shared" si="853"/>
        <v>0</v>
      </c>
      <c r="T1985" s="85">
        <f t="shared" si="853"/>
        <v>0</v>
      </c>
      <c r="U1985" s="85">
        <f t="shared" si="853"/>
        <v>0</v>
      </c>
      <c r="V1985" s="85">
        <f t="shared" si="853"/>
        <v>0</v>
      </c>
      <c r="W1985" s="33"/>
      <c r="X1985" s="85">
        <f t="shared" si="856"/>
        <v>0</v>
      </c>
      <c r="Y1985" s="85">
        <f t="shared" si="854"/>
        <v>0</v>
      </c>
      <c r="Z1985" s="85">
        <f t="shared" si="854"/>
        <v>0</v>
      </c>
      <c r="AA1985" s="85">
        <f t="shared" si="854"/>
        <v>0</v>
      </c>
      <c r="AB1985" s="85">
        <f t="shared" si="854"/>
        <v>0</v>
      </c>
      <c r="AC1985" s="85">
        <f t="shared" si="854"/>
        <v>0</v>
      </c>
    </row>
    <row r="1986" spans="1:29" x14ac:dyDescent="0.3">
      <c r="A1986" s="67"/>
      <c r="B1986" s="85"/>
      <c r="C1986" s="85"/>
      <c r="D1986" s="85"/>
      <c r="E1986" s="85"/>
      <c r="F1986" s="85"/>
      <c r="G1986" s="85"/>
      <c r="H1986" s="113"/>
      <c r="P1986" s="21" t="str">
        <f t="shared" si="855"/>
        <v>A</v>
      </c>
      <c r="Q1986" s="85">
        <f>IF($P1986="B",B1986,0)</f>
        <v>0</v>
      </c>
      <c r="R1986" s="85">
        <f t="shared" si="853"/>
        <v>0</v>
      </c>
      <c r="S1986" s="85">
        <f t="shared" si="853"/>
        <v>0</v>
      </c>
      <c r="T1986" s="85">
        <f t="shared" si="853"/>
        <v>0</v>
      </c>
      <c r="U1986" s="85">
        <f t="shared" si="853"/>
        <v>0</v>
      </c>
      <c r="V1986" s="85">
        <f t="shared" si="853"/>
        <v>0</v>
      </c>
      <c r="W1986" s="33"/>
      <c r="X1986" s="85">
        <f t="shared" si="856"/>
        <v>0</v>
      </c>
      <c r="Y1986" s="85">
        <f t="shared" si="854"/>
        <v>0</v>
      </c>
      <c r="Z1986" s="85">
        <f t="shared" si="854"/>
        <v>0</v>
      </c>
      <c r="AA1986" s="85">
        <f t="shared" si="854"/>
        <v>0</v>
      </c>
      <c r="AB1986" s="85">
        <f t="shared" si="854"/>
        <v>0</v>
      </c>
      <c r="AC1986" s="85">
        <f t="shared" si="854"/>
        <v>0</v>
      </c>
    </row>
    <row r="1987" spans="1:29" x14ac:dyDescent="0.3">
      <c r="A1987" s="67"/>
      <c r="B1987" s="85"/>
      <c r="C1987" s="85"/>
      <c r="D1987" s="85"/>
      <c r="E1987" s="85"/>
      <c r="F1987" s="85"/>
      <c r="G1987" s="85"/>
      <c r="H1987" s="113"/>
      <c r="P1987" s="21" t="str">
        <f t="shared" si="855"/>
        <v>A</v>
      </c>
      <c r="Q1987" s="85">
        <f t="shared" ref="Q1987:Q1996" si="857">IF($P1987="B",B1987,0)</f>
        <v>0</v>
      </c>
      <c r="R1987" s="85">
        <f t="shared" si="853"/>
        <v>0</v>
      </c>
      <c r="S1987" s="85">
        <f t="shared" si="853"/>
        <v>0</v>
      </c>
      <c r="T1987" s="85">
        <f t="shared" si="853"/>
        <v>0</v>
      </c>
      <c r="U1987" s="85">
        <f t="shared" si="853"/>
        <v>0</v>
      </c>
      <c r="V1987" s="85">
        <f t="shared" si="853"/>
        <v>0</v>
      </c>
      <c r="W1987" s="33"/>
      <c r="X1987" s="85">
        <f t="shared" si="856"/>
        <v>0</v>
      </c>
      <c r="Y1987" s="85">
        <f t="shared" si="854"/>
        <v>0</v>
      </c>
      <c r="Z1987" s="85">
        <f t="shared" si="854"/>
        <v>0</v>
      </c>
      <c r="AA1987" s="85">
        <f t="shared" si="854"/>
        <v>0</v>
      </c>
      <c r="AB1987" s="85">
        <f t="shared" si="854"/>
        <v>0</v>
      </c>
      <c r="AC1987" s="85">
        <f t="shared" si="854"/>
        <v>0</v>
      </c>
    </row>
    <row r="1988" spans="1:29" x14ac:dyDescent="0.3">
      <c r="A1988" s="67"/>
      <c r="B1988" s="85"/>
      <c r="C1988" s="85"/>
      <c r="D1988" s="85"/>
      <c r="E1988" s="85"/>
      <c r="F1988" s="85"/>
      <c r="G1988" s="85"/>
      <c r="H1988" s="113"/>
      <c r="P1988" s="21" t="str">
        <f t="shared" si="855"/>
        <v>A</v>
      </c>
      <c r="Q1988" s="85">
        <f t="shared" si="857"/>
        <v>0</v>
      </c>
      <c r="R1988" s="85">
        <f t="shared" si="853"/>
        <v>0</v>
      </c>
      <c r="S1988" s="85">
        <f t="shared" si="853"/>
        <v>0</v>
      </c>
      <c r="T1988" s="85">
        <f t="shared" si="853"/>
        <v>0</v>
      </c>
      <c r="U1988" s="85">
        <f t="shared" si="853"/>
        <v>0</v>
      </c>
      <c r="V1988" s="85">
        <f t="shared" si="853"/>
        <v>0</v>
      </c>
      <c r="W1988" s="33"/>
      <c r="X1988" s="85">
        <f t="shared" si="856"/>
        <v>0</v>
      </c>
      <c r="Y1988" s="85">
        <f t="shared" si="854"/>
        <v>0</v>
      </c>
      <c r="Z1988" s="85">
        <f t="shared" si="854"/>
        <v>0</v>
      </c>
      <c r="AA1988" s="85">
        <f t="shared" si="854"/>
        <v>0</v>
      </c>
      <c r="AB1988" s="85">
        <f t="shared" si="854"/>
        <v>0</v>
      </c>
      <c r="AC1988" s="85">
        <f t="shared" si="854"/>
        <v>0</v>
      </c>
    </row>
    <row r="1989" spans="1:29" x14ac:dyDescent="0.3">
      <c r="A1989" s="67"/>
      <c r="B1989" s="85"/>
      <c r="C1989" s="85"/>
      <c r="D1989" s="85"/>
      <c r="E1989" s="85"/>
      <c r="F1989" s="85"/>
      <c r="G1989" s="85"/>
      <c r="H1989" s="113"/>
      <c r="P1989" s="21" t="str">
        <f t="shared" si="855"/>
        <v>A</v>
      </c>
      <c r="Q1989" s="85">
        <f t="shared" si="857"/>
        <v>0</v>
      </c>
      <c r="R1989" s="85">
        <f t="shared" si="853"/>
        <v>0</v>
      </c>
      <c r="S1989" s="85">
        <f t="shared" si="853"/>
        <v>0</v>
      </c>
      <c r="T1989" s="85">
        <f t="shared" si="853"/>
        <v>0</v>
      </c>
      <c r="U1989" s="85">
        <f t="shared" si="853"/>
        <v>0</v>
      </c>
      <c r="V1989" s="85">
        <f t="shared" si="853"/>
        <v>0</v>
      </c>
      <c r="W1989" s="33"/>
      <c r="X1989" s="85">
        <f t="shared" si="856"/>
        <v>0</v>
      </c>
      <c r="Y1989" s="85">
        <f t="shared" si="854"/>
        <v>0</v>
      </c>
      <c r="Z1989" s="85">
        <f t="shared" si="854"/>
        <v>0</v>
      </c>
      <c r="AA1989" s="85">
        <f t="shared" si="854"/>
        <v>0</v>
      </c>
      <c r="AB1989" s="85">
        <f t="shared" si="854"/>
        <v>0</v>
      </c>
      <c r="AC1989" s="85">
        <f t="shared" si="854"/>
        <v>0</v>
      </c>
    </row>
    <row r="1990" spans="1:29" x14ac:dyDescent="0.3">
      <c r="A1990" s="67"/>
      <c r="B1990" s="85"/>
      <c r="C1990" s="85"/>
      <c r="D1990" s="85"/>
      <c r="E1990" s="85"/>
      <c r="F1990" s="85"/>
      <c r="G1990" s="85"/>
      <c r="H1990" s="113"/>
      <c r="P1990" s="21" t="str">
        <f t="shared" si="855"/>
        <v>A</v>
      </c>
      <c r="Q1990" s="85">
        <f t="shared" si="857"/>
        <v>0</v>
      </c>
      <c r="R1990" s="85">
        <f t="shared" si="853"/>
        <v>0</v>
      </c>
      <c r="S1990" s="85">
        <f t="shared" si="853"/>
        <v>0</v>
      </c>
      <c r="T1990" s="85">
        <f t="shared" si="853"/>
        <v>0</v>
      </c>
      <c r="U1990" s="85">
        <f t="shared" si="853"/>
        <v>0</v>
      </c>
      <c r="V1990" s="85">
        <f t="shared" si="853"/>
        <v>0</v>
      </c>
      <c r="W1990" s="33"/>
      <c r="X1990" s="85">
        <f t="shared" si="856"/>
        <v>0</v>
      </c>
      <c r="Y1990" s="85">
        <f t="shared" si="854"/>
        <v>0</v>
      </c>
      <c r="Z1990" s="85">
        <f t="shared" si="854"/>
        <v>0</v>
      </c>
      <c r="AA1990" s="85">
        <f t="shared" si="854"/>
        <v>0</v>
      </c>
      <c r="AB1990" s="85">
        <f t="shared" si="854"/>
        <v>0</v>
      </c>
      <c r="AC1990" s="85">
        <f t="shared" si="854"/>
        <v>0</v>
      </c>
    </row>
    <row r="1991" spans="1:29" x14ac:dyDescent="0.3">
      <c r="A1991" s="67"/>
      <c r="B1991" s="85"/>
      <c r="C1991" s="85"/>
      <c r="D1991" s="85"/>
      <c r="E1991" s="85"/>
      <c r="F1991" s="85"/>
      <c r="G1991" s="85"/>
      <c r="H1991" s="113"/>
      <c r="P1991" s="21" t="str">
        <f t="shared" si="855"/>
        <v>A</v>
      </c>
      <c r="Q1991" s="85">
        <f t="shared" si="857"/>
        <v>0</v>
      </c>
      <c r="R1991" s="85">
        <f t="shared" si="853"/>
        <v>0</v>
      </c>
      <c r="S1991" s="85">
        <f t="shared" si="853"/>
        <v>0</v>
      </c>
      <c r="T1991" s="85">
        <f t="shared" si="853"/>
        <v>0</v>
      </c>
      <c r="U1991" s="85">
        <f t="shared" si="853"/>
        <v>0</v>
      </c>
      <c r="V1991" s="85">
        <f t="shared" si="853"/>
        <v>0</v>
      </c>
      <c r="W1991" s="33"/>
      <c r="X1991" s="85">
        <f t="shared" si="856"/>
        <v>0</v>
      </c>
      <c r="Y1991" s="85">
        <f t="shared" si="854"/>
        <v>0</v>
      </c>
      <c r="Z1991" s="85">
        <f t="shared" si="854"/>
        <v>0</v>
      </c>
      <c r="AA1991" s="85">
        <f t="shared" si="854"/>
        <v>0</v>
      </c>
      <c r="AB1991" s="85">
        <f t="shared" si="854"/>
        <v>0</v>
      </c>
      <c r="AC1991" s="85">
        <f t="shared" si="854"/>
        <v>0</v>
      </c>
    </row>
    <row r="1992" spans="1:29" x14ac:dyDescent="0.3">
      <c r="A1992" s="67"/>
      <c r="B1992" s="85"/>
      <c r="C1992" s="85"/>
      <c r="D1992" s="85"/>
      <c r="E1992" s="85"/>
      <c r="F1992" s="85"/>
      <c r="G1992" s="85"/>
      <c r="H1992" s="113"/>
      <c r="P1992" s="21" t="str">
        <f t="shared" si="855"/>
        <v>A</v>
      </c>
      <c r="Q1992" s="85">
        <f t="shared" si="857"/>
        <v>0</v>
      </c>
      <c r="R1992" s="85">
        <f t="shared" si="853"/>
        <v>0</v>
      </c>
      <c r="S1992" s="85">
        <f t="shared" si="853"/>
        <v>0</v>
      </c>
      <c r="T1992" s="85">
        <f t="shared" si="853"/>
        <v>0</v>
      </c>
      <c r="U1992" s="85">
        <f t="shared" si="853"/>
        <v>0</v>
      </c>
      <c r="V1992" s="85">
        <f t="shared" si="853"/>
        <v>0</v>
      </c>
      <c r="W1992" s="33"/>
      <c r="X1992" s="85">
        <f t="shared" si="856"/>
        <v>0</v>
      </c>
      <c r="Y1992" s="85">
        <f t="shared" si="854"/>
        <v>0</v>
      </c>
      <c r="Z1992" s="85">
        <f t="shared" si="854"/>
        <v>0</v>
      </c>
      <c r="AA1992" s="85">
        <f t="shared" si="854"/>
        <v>0</v>
      </c>
      <c r="AB1992" s="85">
        <f t="shared" si="854"/>
        <v>0</v>
      </c>
      <c r="AC1992" s="85">
        <f t="shared" si="854"/>
        <v>0</v>
      </c>
    </row>
    <row r="1993" spans="1:29" x14ac:dyDescent="0.3">
      <c r="A1993" s="67"/>
      <c r="B1993" s="85"/>
      <c r="C1993" s="85"/>
      <c r="D1993" s="85"/>
      <c r="E1993" s="85"/>
      <c r="F1993" s="85"/>
      <c r="G1993" s="85"/>
      <c r="H1993" s="113"/>
      <c r="P1993" s="21" t="str">
        <f t="shared" si="855"/>
        <v>A</v>
      </c>
      <c r="Q1993" s="85">
        <f t="shared" si="857"/>
        <v>0</v>
      </c>
      <c r="R1993" s="85">
        <f t="shared" si="853"/>
        <v>0</v>
      </c>
      <c r="S1993" s="85">
        <f t="shared" si="853"/>
        <v>0</v>
      </c>
      <c r="T1993" s="85">
        <f t="shared" si="853"/>
        <v>0</v>
      </c>
      <c r="U1993" s="85">
        <f t="shared" si="853"/>
        <v>0</v>
      </c>
      <c r="V1993" s="85">
        <f t="shared" si="853"/>
        <v>0</v>
      </c>
      <c r="W1993" s="33"/>
      <c r="X1993" s="85">
        <f t="shared" si="856"/>
        <v>0</v>
      </c>
      <c r="Y1993" s="85">
        <f t="shared" si="854"/>
        <v>0</v>
      </c>
      <c r="Z1993" s="85">
        <f t="shared" si="854"/>
        <v>0</v>
      </c>
      <c r="AA1993" s="85">
        <f t="shared" si="854"/>
        <v>0</v>
      </c>
      <c r="AB1993" s="85">
        <f t="shared" si="854"/>
        <v>0</v>
      </c>
      <c r="AC1993" s="85">
        <f t="shared" si="854"/>
        <v>0</v>
      </c>
    </row>
    <row r="1994" spans="1:29" x14ac:dyDescent="0.3">
      <c r="A1994" s="67"/>
      <c r="B1994" s="85"/>
      <c r="C1994" s="85"/>
      <c r="D1994" s="85"/>
      <c r="E1994" s="85"/>
      <c r="F1994" s="85"/>
      <c r="G1994" s="85"/>
      <c r="H1994" s="113"/>
      <c r="P1994" s="21" t="str">
        <f t="shared" si="855"/>
        <v>A</v>
      </c>
      <c r="Q1994" s="85">
        <f t="shared" si="857"/>
        <v>0</v>
      </c>
      <c r="R1994" s="85">
        <f t="shared" si="853"/>
        <v>0</v>
      </c>
      <c r="S1994" s="85">
        <f t="shared" si="853"/>
        <v>0</v>
      </c>
      <c r="T1994" s="85">
        <f t="shared" si="853"/>
        <v>0</v>
      </c>
      <c r="U1994" s="85">
        <f t="shared" si="853"/>
        <v>0</v>
      </c>
      <c r="V1994" s="85">
        <f t="shared" si="853"/>
        <v>0</v>
      </c>
      <c r="W1994" s="33"/>
      <c r="X1994" s="85">
        <f t="shared" si="856"/>
        <v>0</v>
      </c>
      <c r="Y1994" s="85">
        <f t="shared" si="854"/>
        <v>0</v>
      </c>
      <c r="Z1994" s="85">
        <f t="shared" si="854"/>
        <v>0</v>
      </c>
      <c r="AA1994" s="85">
        <f t="shared" si="854"/>
        <v>0</v>
      </c>
      <c r="AB1994" s="85">
        <f t="shared" si="854"/>
        <v>0</v>
      </c>
      <c r="AC1994" s="85">
        <f t="shared" si="854"/>
        <v>0</v>
      </c>
    </row>
    <row r="1995" spans="1:29" x14ac:dyDescent="0.3">
      <c r="A1995" s="67"/>
      <c r="B1995" s="85"/>
      <c r="C1995" s="85"/>
      <c r="D1995" s="85"/>
      <c r="E1995" s="85"/>
      <c r="F1995" s="85"/>
      <c r="G1995" s="85"/>
      <c r="H1995" s="113"/>
      <c r="P1995" s="21" t="str">
        <f t="shared" si="855"/>
        <v>A</v>
      </c>
      <c r="Q1995" s="85">
        <f t="shared" si="857"/>
        <v>0</v>
      </c>
      <c r="R1995" s="85">
        <f t="shared" si="853"/>
        <v>0</v>
      </c>
      <c r="S1995" s="85">
        <f t="shared" si="853"/>
        <v>0</v>
      </c>
      <c r="T1995" s="85">
        <f t="shared" si="853"/>
        <v>0</v>
      </c>
      <c r="U1995" s="85">
        <f t="shared" si="853"/>
        <v>0</v>
      </c>
      <c r="V1995" s="85">
        <f t="shared" si="853"/>
        <v>0</v>
      </c>
      <c r="W1995" s="33"/>
      <c r="X1995" s="85">
        <f t="shared" si="856"/>
        <v>0</v>
      </c>
      <c r="Y1995" s="85">
        <f t="shared" si="854"/>
        <v>0</v>
      </c>
      <c r="Z1995" s="85">
        <f t="shared" si="854"/>
        <v>0</v>
      </c>
      <c r="AA1995" s="85">
        <f t="shared" si="854"/>
        <v>0</v>
      </c>
      <c r="AB1995" s="85">
        <f t="shared" si="854"/>
        <v>0</v>
      </c>
      <c r="AC1995" s="85">
        <f t="shared" si="854"/>
        <v>0</v>
      </c>
    </row>
    <row r="1996" spans="1:29" x14ac:dyDescent="0.3">
      <c r="A1996" s="67"/>
      <c r="B1996" s="85"/>
      <c r="C1996" s="85"/>
      <c r="D1996" s="85"/>
      <c r="E1996" s="85"/>
      <c r="F1996" s="85"/>
      <c r="G1996" s="85"/>
      <c r="H1996" s="113"/>
      <c r="P1996" s="21" t="str">
        <f t="shared" si="855"/>
        <v>A</v>
      </c>
      <c r="Q1996" s="85">
        <f t="shared" si="857"/>
        <v>0</v>
      </c>
      <c r="R1996" s="85">
        <f t="shared" si="853"/>
        <v>0</v>
      </c>
      <c r="S1996" s="85">
        <f t="shared" si="853"/>
        <v>0</v>
      </c>
      <c r="T1996" s="85">
        <f t="shared" si="853"/>
        <v>0</v>
      </c>
      <c r="U1996" s="85">
        <f t="shared" si="853"/>
        <v>0</v>
      </c>
      <c r="V1996" s="85">
        <f t="shared" si="853"/>
        <v>0</v>
      </c>
      <c r="W1996" s="33"/>
      <c r="X1996" s="85">
        <f t="shared" si="856"/>
        <v>0</v>
      </c>
      <c r="Y1996" s="85">
        <f t="shared" si="854"/>
        <v>0</v>
      </c>
      <c r="Z1996" s="85">
        <f t="shared" si="854"/>
        <v>0</v>
      </c>
      <c r="AA1996" s="85">
        <f t="shared" si="854"/>
        <v>0</v>
      </c>
      <c r="AB1996" s="85">
        <f t="shared" si="854"/>
        <v>0</v>
      </c>
      <c r="AC1996" s="85">
        <f t="shared" si="854"/>
        <v>0</v>
      </c>
    </row>
    <row r="1997" spans="1:29" x14ac:dyDescent="0.3">
      <c r="A1997" s="68"/>
      <c r="B1997" s="86"/>
      <c r="C1997" s="86"/>
      <c r="D1997" s="86"/>
      <c r="E1997" s="86"/>
      <c r="F1997" s="86"/>
      <c r="G1997" s="86"/>
      <c r="H1997" s="89"/>
      <c r="I1997" s="105">
        <f>X1997</f>
        <v>0</v>
      </c>
      <c r="J1997" s="105">
        <f>Y1997</f>
        <v>0</v>
      </c>
      <c r="K1997" s="105">
        <f>Z1997</f>
        <v>0</v>
      </c>
      <c r="L1997" s="105">
        <f>AA1997</f>
        <v>0</v>
      </c>
      <c r="M1997" s="105">
        <f t="shared" ref="M1997:N1997" si="858">AB1997</f>
        <v>0</v>
      </c>
      <c r="N1997" s="105">
        <f t="shared" si="858"/>
        <v>0</v>
      </c>
      <c r="P1997" s="21"/>
      <c r="Q1997" s="33"/>
      <c r="R1997" s="33"/>
      <c r="S1997" s="33"/>
      <c r="T1997" s="33"/>
      <c r="U1997" s="33"/>
      <c r="V1997" s="33"/>
      <c r="W1997" s="33"/>
      <c r="X1997" s="106">
        <f>SUM(X1981:X1996)</f>
        <v>0</v>
      </c>
      <c r="Y1997" s="106">
        <f t="shared" ref="Y1997:AC1997" si="859">SUM(Y1981:Y1996)</f>
        <v>0</v>
      </c>
      <c r="Z1997" s="106">
        <f t="shared" si="859"/>
        <v>0</v>
      </c>
      <c r="AA1997" s="106">
        <f t="shared" si="859"/>
        <v>0</v>
      </c>
      <c r="AB1997" s="106">
        <f t="shared" si="859"/>
        <v>0</v>
      </c>
      <c r="AC1997" s="106">
        <f t="shared" si="859"/>
        <v>0</v>
      </c>
    </row>
    <row r="1998" spans="1:29" x14ac:dyDescent="0.3">
      <c r="A1998" s="82"/>
      <c r="B1998" s="89"/>
      <c r="C1998" s="89"/>
      <c r="D1998" s="89"/>
      <c r="E1998" s="89"/>
      <c r="F1998" s="89"/>
      <c r="G1998" s="89"/>
      <c r="H1998" s="89"/>
      <c r="P1998" s="21"/>
      <c r="Q1998" s="33"/>
      <c r="R1998" s="33"/>
      <c r="S1998" s="33"/>
      <c r="T1998" s="33"/>
      <c r="U1998" s="33"/>
      <c r="V1998" s="33"/>
      <c r="W1998" s="33"/>
      <c r="X1998" s="33"/>
      <c r="Y1998" s="33"/>
      <c r="Z1998" s="33"/>
      <c r="AA1998" s="33"/>
      <c r="AB1998" s="33"/>
      <c r="AC1998" s="33"/>
    </row>
    <row r="1999" spans="1:29" x14ac:dyDescent="0.3">
      <c r="A1999" s="92"/>
      <c r="B1999" s="92"/>
      <c r="C1999" s="92"/>
      <c r="D1999" s="92"/>
      <c r="E1999" s="92"/>
      <c r="F1999" s="92"/>
      <c r="G1999" s="92"/>
      <c r="H1999" s="92"/>
      <c r="P1999" s="21"/>
      <c r="Q1999" s="33"/>
      <c r="R1999" s="33"/>
      <c r="S1999" s="33"/>
      <c r="T1999" s="33"/>
      <c r="U1999" s="33"/>
      <c r="V1999" s="33"/>
      <c r="W1999" s="33"/>
      <c r="X1999" s="33"/>
      <c r="Y1999" s="33"/>
      <c r="Z1999" s="33"/>
      <c r="AA1999" s="33"/>
      <c r="AB1999" s="33"/>
      <c r="AC1999" s="33"/>
    </row>
    <row r="2000" spans="1:29" x14ac:dyDescent="0.3">
      <c r="A2000" s="68"/>
      <c r="B2000" s="68"/>
      <c r="C2000" s="68"/>
      <c r="D2000" s="68"/>
      <c r="E2000" s="68"/>
      <c r="F2000" s="68"/>
      <c r="G2000" s="68"/>
      <c r="H2000" s="82"/>
      <c r="P2000" s="21"/>
      <c r="Q2000" s="33"/>
      <c r="R2000" s="33"/>
      <c r="S2000" s="33"/>
      <c r="T2000" s="33"/>
      <c r="U2000" s="33"/>
      <c r="V2000" s="33"/>
      <c r="W2000" s="33"/>
      <c r="X2000" s="106">
        <f t="shared" ref="X2000:AC2000" si="860">SUM(X2001:X2016)</f>
        <v>0</v>
      </c>
      <c r="Y2000" s="106">
        <f t="shared" si="860"/>
        <v>0</v>
      </c>
      <c r="Z2000" s="106">
        <f t="shared" si="860"/>
        <v>0</v>
      </c>
      <c r="AA2000" s="106">
        <f t="shared" si="860"/>
        <v>0</v>
      </c>
      <c r="AB2000" s="106">
        <f t="shared" si="860"/>
        <v>0</v>
      </c>
      <c r="AC2000" s="106">
        <f t="shared" si="860"/>
        <v>0</v>
      </c>
    </row>
    <row r="2001" spans="1:29" x14ac:dyDescent="0.3">
      <c r="A2001" s="67"/>
      <c r="B2001" s="85"/>
      <c r="C2001" s="85"/>
      <c r="D2001" s="85"/>
      <c r="E2001" s="85"/>
      <c r="F2001" s="85"/>
      <c r="G2001" s="85"/>
      <c r="H2001" s="113"/>
      <c r="I2001" s="105">
        <f>X2000</f>
        <v>0</v>
      </c>
      <c r="J2001" s="105">
        <f>Y2000</f>
        <v>0</v>
      </c>
      <c r="K2001" s="105">
        <f t="shared" ref="K2001:N2001" si="861">Z2000</f>
        <v>0</v>
      </c>
      <c r="L2001" s="105">
        <f t="shared" si="861"/>
        <v>0</v>
      </c>
      <c r="M2001" s="105">
        <f t="shared" si="861"/>
        <v>0</v>
      </c>
      <c r="N2001" s="105">
        <f t="shared" si="861"/>
        <v>0</v>
      </c>
      <c r="P2001" s="21" t="str">
        <f>IF(A2001&lt;=$B$1978,"A","B")</f>
        <v>A</v>
      </c>
      <c r="Q2001" s="85">
        <f t="shared" ref="Q2001:V2016" si="862">IF($P2001="B",B2001,0)</f>
        <v>0</v>
      </c>
      <c r="R2001" s="85">
        <f t="shared" si="862"/>
        <v>0</v>
      </c>
      <c r="S2001" s="85">
        <f t="shared" si="862"/>
        <v>0</v>
      </c>
      <c r="T2001" s="85">
        <f t="shared" si="862"/>
        <v>0</v>
      </c>
      <c r="U2001" s="85">
        <f t="shared" si="862"/>
        <v>0</v>
      </c>
      <c r="V2001" s="85">
        <f t="shared" si="862"/>
        <v>0</v>
      </c>
      <c r="W2001" s="33"/>
      <c r="X2001" s="85">
        <f>IF($P2001="A",B2001,0)</f>
        <v>0</v>
      </c>
      <c r="Y2001" s="85">
        <f t="shared" ref="Y2001:AC2016" si="863">IF($P2001="A",C2001,0)</f>
        <v>0</v>
      </c>
      <c r="Z2001" s="85">
        <f t="shared" si="863"/>
        <v>0</v>
      </c>
      <c r="AA2001" s="85">
        <f t="shared" si="863"/>
        <v>0</v>
      </c>
      <c r="AB2001" s="85">
        <f t="shared" si="863"/>
        <v>0</v>
      </c>
      <c r="AC2001" s="85">
        <f t="shared" si="863"/>
        <v>0</v>
      </c>
    </row>
    <row r="2002" spans="1:29" x14ac:dyDescent="0.3">
      <c r="A2002" s="67"/>
      <c r="B2002" s="85"/>
      <c r="C2002" s="85"/>
      <c r="D2002" s="85"/>
      <c r="E2002" s="85"/>
      <c r="F2002" s="85"/>
      <c r="G2002" s="85"/>
      <c r="H2002" s="113"/>
      <c r="P2002" s="21" t="str">
        <f t="shared" ref="P2002:P2016" si="864">IF(A2002&lt;=$B$1978,"A","B")</f>
        <v>A</v>
      </c>
      <c r="Q2002" s="85">
        <f t="shared" si="862"/>
        <v>0</v>
      </c>
      <c r="R2002" s="85">
        <f t="shared" si="862"/>
        <v>0</v>
      </c>
      <c r="S2002" s="85">
        <f t="shared" si="862"/>
        <v>0</v>
      </c>
      <c r="T2002" s="85">
        <f t="shared" si="862"/>
        <v>0</v>
      </c>
      <c r="U2002" s="85">
        <f t="shared" si="862"/>
        <v>0</v>
      </c>
      <c r="V2002" s="85">
        <f t="shared" si="862"/>
        <v>0</v>
      </c>
      <c r="W2002" s="33"/>
      <c r="X2002" s="85">
        <f t="shared" ref="X2002:X2016" si="865">IF($P2002="A",B2002,0)</f>
        <v>0</v>
      </c>
      <c r="Y2002" s="85">
        <f t="shared" si="863"/>
        <v>0</v>
      </c>
      <c r="Z2002" s="85">
        <f t="shared" si="863"/>
        <v>0</v>
      </c>
      <c r="AA2002" s="85">
        <f t="shared" si="863"/>
        <v>0</v>
      </c>
      <c r="AB2002" s="85">
        <f t="shared" si="863"/>
        <v>0</v>
      </c>
      <c r="AC2002" s="85">
        <f t="shared" si="863"/>
        <v>0</v>
      </c>
    </row>
    <row r="2003" spans="1:29" x14ac:dyDescent="0.3">
      <c r="A2003" s="67"/>
      <c r="B2003" s="85"/>
      <c r="C2003" s="85"/>
      <c r="D2003" s="85"/>
      <c r="E2003" s="85"/>
      <c r="F2003" s="85"/>
      <c r="G2003" s="85"/>
      <c r="H2003" s="113"/>
      <c r="P2003" s="21" t="str">
        <f t="shared" si="864"/>
        <v>A</v>
      </c>
      <c r="Q2003" s="85">
        <f t="shared" si="862"/>
        <v>0</v>
      </c>
      <c r="R2003" s="85">
        <f t="shared" si="862"/>
        <v>0</v>
      </c>
      <c r="S2003" s="85">
        <f t="shared" si="862"/>
        <v>0</v>
      </c>
      <c r="T2003" s="85">
        <f t="shared" si="862"/>
        <v>0</v>
      </c>
      <c r="U2003" s="85">
        <f t="shared" si="862"/>
        <v>0</v>
      </c>
      <c r="V2003" s="85">
        <f t="shared" si="862"/>
        <v>0</v>
      </c>
      <c r="W2003" s="33"/>
      <c r="X2003" s="85">
        <f t="shared" si="865"/>
        <v>0</v>
      </c>
      <c r="Y2003" s="85">
        <f t="shared" si="863"/>
        <v>0</v>
      </c>
      <c r="Z2003" s="85">
        <f t="shared" si="863"/>
        <v>0</v>
      </c>
      <c r="AA2003" s="85">
        <f t="shared" si="863"/>
        <v>0</v>
      </c>
      <c r="AB2003" s="85">
        <f t="shared" si="863"/>
        <v>0</v>
      </c>
      <c r="AC2003" s="85">
        <f t="shared" si="863"/>
        <v>0</v>
      </c>
    </row>
    <row r="2004" spans="1:29" x14ac:dyDescent="0.3">
      <c r="A2004" s="67"/>
      <c r="B2004" s="85"/>
      <c r="C2004" s="85"/>
      <c r="D2004" s="85"/>
      <c r="E2004" s="85"/>
      <c r="F2004" s="85"/>
      <c r="G2004" s="85"/>
      <c r="H2004" s="113"/>
      <c r="P2004" s="21" t="str">
        <f t="shared" si="864"/>
        <v>A</v>
      </c>
      <c r="Q2004" s="85">
        <f t="shared" si="862"/>
        <v>0</v>
      </c>
      <c r="R2004" s="85">
        <f t="shared" si="862"/>
        <v>0</v>
      </c>
      <c r="S2004" s="85">
        <f t="shared" si="862"/>
        <v>0</v>
      </c>
      <c r="T2004" s="85">
        <f t="shared" si="862"/>
        <v>0</v>
      </c>
      <c r="U2004" s="85">
        <f t="shared" si="862"/>
        <v>0</v>
      </c>
      <c r="V2004" s="85">
        <f t="shared" si="862"/>
        <v>0</v>
      </c>
      <c r="W2004" s="33"/>
      <c r="X2004" s="85">
        <f t="shared" si="865"/>
        <v>0</v>
      </c>
      <c r="Y2004" s="85">
        <f t="shared" si="863"/>
        <v>0</v>
      </c>
      <c r="Z2004" s="85">
        <f t="shared" si="863"/>
        <v>0</v>
      </c>
      <c r="AA2004" s="85">
        <f t="shared" si="863"/>
        <v>0</v>
      </c>
      <c r="AB2004" s="85">
        <f t="shared" si="863"/>
        <v>0</v>
      </c>
      <c r="AC2004" s="85">
        <f t="shared" si="863"/>
        <v>0</v>
      </c>
    </row>
    <row r="2005" spans="1:29" x14ac:dyDescent="0.3">
      <c r="A2005" s="67"/>
      <c r="B2005" s="85"/>
      <c r="C2005" s="85"/>
      <c r="D2005" s="85"/>
      <c r="E2005" s="85"/>
      <c r="F2005" s="85"/>
      <c r="G2005" s="85"/>
      <c r="H2005" s="113"/>
      <c r="P2005" s="21" t="str">
        <f t="shared" si="864"/>
        <v>A</v>
      </c>
      <c r="Q2005" s="85">
        <f t="shared" si="862"/>
        <v>0</v>
      </c>
      <c r="R2005" s="85">
        <f t="shared" si="862"/>
        <v>0</v>
      </c>
      <c r="S2005" s="85">
        <f t="shared" si="862"/>
        <v>0</v>
      </c>
      <c r="T2005" s="85">
        <f t="shared" si="862"/>
        <v>0</v>
      </c>
      <c r="U2005" s="85">
        <f t="shared" si="862"/>
        <v>0</v>
      </c>
      <c r="V2005" s="85">
        <f t="shared" si="862"/>
        <v>0</v>
      </c>
      <c r="W2005" s="33"/>
      <c r="X2005" s="85">
        <f t="shared" si="865"/>
        <v>0</v>
      </c>
      <c r="Y2005" s="85">
        <f t="shared" si="863"/>
        <v>0</v>
      </c>
      <c r="Z2005" s="85">
        <f t="shared" si="863"/>
        <v>0</v>
      </c>
      <c r="AA2005" s="85">
        <f t="shared" si="863"/>
        <v>0</v>
      </c>
      <c r="AB2005" s="85">
        <f t="shared" si="863"/>
        <v>0</v>
      </c>
      <c r="AC2005" s="85">
        <f t="shared" si="863"/>
        <v>0</v>
      </c>
    </row>
    <row r="2006" spans="1:29" x14ac:dyDescent="0.3">
      <c r="A2006" s="67"/>
      <c r="B2006" s="85"/>
      <c r="C2006" s="85"/>
      <c r="D2006" s="85"/>
      <c r="E2006" s="85"/>
      <c r="F2006" s="85"/>
      <c r="G2006" s="85"/>
      <c r="H2006" s="113"/>
      <c r="P2006" s="21" t="str">
        <f t="shared" si="864"/>
        <v>A</v>
      </c>
      <c r="Q2006" s="85">
        <f>IF($P2006="B",B2006,0)</f>
        <v>0</v>
      </c>
      <c r="R2006" s="85">
        <f t="shared" si="862"/>
        <v>0</v>
      </c>
      <c r="S2006" s="85">
        <f t="shared" si="862"/>
        <v>0</v>
      </c>
      <c r="T2006" s="85">
        <f t="shared" si="862"/>
        <v>0</v>
      </c>
      <c r="U2006" s="85">
        <f t="shared" si="862"/>
        <v>0</v>
      </c>
      <c r="V2006" s="85">
        <f t="shared" si="862"/>
        <v>0</v>
      </c>
      <c r="W2006" s="33"/>
      <c r="X2006" s="85">
        <f t="shared" si="865"/>
        <v>0</v>
      </c>
      <c r="Y2006" s="85">
        <f t="shared" si="863"/>
        <v>0</v>
      </c>
      <c r="Z2006" s="85">
        <f t="shared" si="863"/>
        <v>0</v>
      </c>
      <c r="AA2006" s="85">
        <f t="shared" si="863"/>
        <v>0</v>
      </c>
      <c r="AB2006" s="85">
        <f t="shared" si="863"/>
        <v>0</v>
      </c>
      <c r="AC2006" s="85">
        <f t="shared" si="863"/>
        <v>0</v>
      </c>
    </row>
    <row r="2007" spans="1:29" x14ac:dyDescent="0.3">
      <c r="A2007" s="67"/>
      <c r="B2007" s="85"/>
      <c r="C2007" s="85"/>
      <c r="D2007" s="85"/>
      <c r="E2007" s="85"/>
      <c r="F2007" s="85"/>
      <c r="G2007" s="85"/>
      <c r="H2007" s="113"/>
      <c r="P2007" s="21" t="str">
        <f t="shared" si="864"/>
        <v>A</v>
      </c>
      <c r="Q2007" s="85">
        <f t="shared" ref="Q2007:Q2016" si="866">IF($P2007="B",B2007,0)</f>
        <v>0</v>
      </c>
      <c r="R2007" s="85">
        <f t="shared" si="862"/>
        <v>0</v>
      </c>
      <c r="S2007" s="85">
        <f t="shared" si="862"/>
        <v>0</v>
      </c>
      <c r="T2007" s="85">
        <f t="shared" si="862"/>
        <v>0</v>
      </c>
      <c r="U2007" s="85">
        <f t="shared" si="862"/>
        <v>0</v>
      </c>
      <c r="V2007" s="85">
        <f t="shared" si="862"/>
        <v>0</v>
      </c>
      <c r="W2007" s="33"/>
      <c r="X2007" s="85">
        <f t="shared" si="865"/>
        <v>0</v>
      </c>
      <c r="Y2007" s="85">
        <f t="shared" si="863"/>
        <v>0</v>
      </c>
      <c r="Z2007" s="85">
        <f t="shared" si="863"/>
        <v>0</v>
      </c>
      <c r="AA2007" s="85">
        <f t="shared" si="863"/>
        <v>0</v>
      </c>
      <c r="AB2007" s="85">
        <f t="shared" si="863"/>
        <v>0</v>
      </c>
      <c r="AC2007" s="85">
        <f t="shared" si="863"/>
        <v>0</v>
      </c>
    </row>
    <row r="2008" spans="1:29" x14ac:dyDescent="0.3">
      <c r="A2008" s="67"/>
      <c r="B2008" s="85"/>
      <c r="C2008" s="85"/>
      <c r="D2008" s="85"/>
      <c r="E2008" s="85"/>
      <c r="F2008" s="85"/>
      <c r="G2008" s="85"/>
      <c r="H2008" s="113"/>
      <c r="P2008" s="21" t="str">
        <f t="shared" si="864"/>
        <v>A</v>
      </c>
      <c r="Q2008" s="85">
        <f t="shared" si="866"/>
        <v>0</v>
      </c>
      <c r="R2008" s="85">
        <f t="shared" si="862"/>
        <v>0</v>
      </c>
      <c r="S2008" s="85">
        <f t="shared" si="862"/>
        <v>0</v>
      </c>
      <c r="T2008" s="85">
        <f t="shared" si="862"/>
        <v>0</v>
      </c>
      <c r="U2008" s="85">
        <f t="shared" si="862"/>
        <v>0</v>
      </c>
      <c r="V2008" s="85">
        <f t="shared" si="862"/>
        <v>0</v>
      </c>
      <c r="W2008" s="33"/>
      <c r="X2008" s="85">
        <f t="shared" si="865"/>
        <v>0</v>
      </c>
      <c r="Y2008" s="85">
        <f t="shared" si="863"/>
        <v>0</v>
      </c>
      <c r="Z2008" s="85">
        <f t="shared" si="863"/>
        <v>0</v>
      </c>
      <c r="AA2008" s="85">
        <f t="shared" si="863"/>
        <v>0</v>
      </c>
      <c r="AB2008" s="85">
        <f t="shared" si="863"/>
        <v>0</v>
      </c>
      <c r="AC2008" s="85">
        <f t="shared" si="863"/>
        <v>0</v>
      </c>
    </row>
    <row r="2009" spans="1:29" x14ac:dyDescent="0.3">
      <c r="A2009" s="67"/>
      <c r="B2009" s="85"/>
      <c r="C2009" s="85"/>
      <c r="D2009" s="85"/>
      <c r="E2009" s="85"/>
      <c r="F2009" s="85"/>
      <c r="G2009" s="85"/>
      <c r="H2009" s="113"/>
      <c r="P2009" s="21" t="str">
        <f t="shared" si="864"/>
        <v>A</v>
      </c>
      <c r="Q2009" s="85">
        <f t="shared" si="866"/>
        <v>0</v>
      </c>
      <c r="R2009" s="85">
        <f t="shared" si="862"/>
        <v>0</v>
      </c>
      <c r="S2009" s="85">
        <f t="shared" si="862"/>
        <v>0</v>
      </c>
      <c r="T2009" s="85">
        <f t="shared" si="862"/>
        <v>0</v>
      </c>
      <c r="U2009" s="85">
        <f t="shared" si="862"/>
        <v>0</v>
      </c>
      <c r="V2009" s="85">
        <f t="shared" si="862"/>
        <v>0</v>
      </c>
      <c r="W2009" s="33"/>
      <c r="X2009" s="85">
        <f t="shared" si="865"/>
        <v>0</v>
      </c>
      <c r="Y2009" s="85">
        <f t="shared" si="863"/>
        <v>0</v>
      </c>
      <c r="Z2009" s="85">
        <f t="shared" si="863"/>
        <v>0</v>
      </c>
      <c r="AA2009" s="85">
        <f t="shared" si="863"/>
        <v>0</v>
      </c>
      <c r="AB2009" s="85">
        <f t="shared" si="863"/>
        <v>0</v>
      </c>
      <c r="AC2009" s="85">
        <f t="shared" si="863"/>
        <v>0</v>
      </c>
    </row>
    <row r="2010" spans="1:29" x14ac:dyDescent="0.3">
      <c r="A2010" s="67"/>
      <c r="B2010" s="85"/>
      <c r="C2010" s="85"/>
      <c r="D2010" s="85"/>
      <c r="E2010" s="85"/>
      <c r="F2010" s="85"/>
      <c r="G2010" s="85"/>
      <c r="H2010" s="113"/>
      <c r="P2010" s="21" t="str">
        <f t="shared" si="864"/>
        <v>A</v>
      </c>
      <c r="Q2010" s="85">
        <f t="shared" si="866"/>
        <v>0</v>
      </c>
      <c r="R2010" s="85">
        <f t="shared" si="862"/>
        <v>0</v>
      </c>
      <c r="S2010" s="85">
        <f t="shared" si="862"/>
        <v>0</v>
      </c>
      <c r="T2010" s="85">
        <f t="shared" si="862"/>
        <v>0</v>
      </c>
      <c r="U2010" s="85">
        <f t="shared" si="862"/>
        <v>0</v>
      </c>
      <c r="V2010" s="85">
        <f t="shared" si="862"/>
        <v>0</v>
      </c>
      <c r="W2010" s="33"/>
      <c r="X2010" s="85">
        <f t="shared" si="865"/>
        <v>0</v>
      </c>
      <c r="Y2010" s="85">
        <f t="shared" si="863"/>
        <v>0</v>
      </c>
      <c r="Z2010" s="85">
        <f t="shared" si="863"/>
        <v>0</v>
      </c>
      <c r="AA2010" s="85">
        <f t="shared" si="863"/>
        <v>0</v>
      </c>
      <c r="AB2010" s="85">
        <f t="shared" si="863"/>
        <v>0</v>
      </c>
      <c r="AC2010" s="85">
        <f t="shared" si="863"/>
        <v>0</v>
      </c>
    </row>
    <row r="2011" spans="1:29" x14ac:dyDescent="0.3">
      <c r="A2011" s="67"/>
      <c r="B2011" s="85"/>
      <c r="C2011" s="85"/>
      <c r="D2011" s="85"/>
      <c r="E2011" s="85"/>
      <c r="F2011" s="85"/>
      <c r="G2011" s="85"/>
      <c r="H2011" s="113"/>
      <c r="P2011" s="21" t="str">
        <f t="shared" si="864"/>
        <v>A</v>
      </c>
      <c r="Q2011" s="85">
        <f t="shared" si="866"/>
        <v>0</v>
      </c>
      <c r="R2011" s="85">
        <f t="shared" si="862"/>
        <v>0</v>
      </c>
      <c r="S2011" s="85">
        <f t="shared" si="862"/>
        <v>0</v>
      </c>
      <c r="T2011" s="85">
        <f t="shared" si="862"/>
        <v>0</v>
      </c>
      <c r="U2011" s="85">
        <f t="shared" si="862"/>
        <v>0</v>
      </c>
      <c r="V2011" s="85">
        <f t="shared" si="862"/>
        <v>0</v>
      </c>
      <c r="W2011" s="33"/>
      <c r="X2011" s="85">
        <f t="shared" si="865"/>
        <v>0</v>
      </c>
      <c r="Y2011" s="85">
        <f t="shared" si="863"/>
        <v>0</v>
      </c>
      <c r="Z2011" s="85">
        <f t="shared" si="863"/>
        <v>0</v>
      </c>
      <c r="AA2011" s="85">
        <f t="shared" si="863"/>
        <v>0</v>
      </c>
      <c r="AB2011" s="85">
        <f t="shared" si="863"/>
        <v>0</v>
      </c>
      <c r="AC2011" s="85">
        <f t="shared" si="863"/>
        <v>0</v>
      </c>
    </row>
    <row r="2012" spans="1:29" x14ac:dyDescent="0.3">
      <c r="A2012" s="67"/>
      <c r="B2012" s="85"/>
      <c r="C2012" s="85"/>
      <c r="D2012" s="85"/>
      <c r="E2012" s="85"/>
      <c r="F2012" s="85"/>
      <c r="G2012" s="85"/>
      <c r="H2012" s="113"/>
      <c r="P2012" s="21" t="str">
        <f t="shared" si="864"/>
        <v>A</v>
      </c>
      <c r="Q2012" s="85">
        <f t="shared" si="866"/>
        <v>0</v>
      </c>
      <c r="R2012" s="85">
        <f t="shared" si="862"/>
        <v>0</v>
      </c>
      <c r="S2012" s="85">
        <f t="shared" si="862"/>
        <v>0</v>
      </c>
      <c r="T2012" s="85">
        <f t="shared" si="862"/>
        <v>0</v>
      </c>
      <c r="U2012" s="85">
        <f t="shared" si="862"/>
        <v>0</v>
      </c>
      <c r="V2012" s="85">
        <f t="shared" si="862"/>
        <v>0</v>
      </c>
      <c r="W2012" s="33"/>
      <c r="X2012" s="85">
        <f t="shared" si="865"/>
        <v>0</v>
      </c>
      <c r="Y2012" s="85">
        <f t="shared" si="863"/>
        <v>0</v>
      </c>
      <c r="Z2012" s="85">
        <f t="shared" si="863"/>
        <v>0</v>
      </c>
      <c r="AA2012" s="85">
        <f t="shared" si="863"/>
        <v>0</v>
      </c>
      <c r="AB2012" s="85">
        <f t="shared" si="863"/>
        <v>0</v>
      </c>
      <c r="AC2012" s="85">
        <f t="shared" si="863"/>
        <v>0</v>
      </c>
    </row>
    <row r="2013" spans="1:29" x14ac:dyDescent="0.3">
      <c r="A2013" s="67"/>
      <c r="B2013" s="85"/>
      <c r="C2013" s="85"/>
      <c r="D2013" s="85"/>
      <c r="E2013" s="85"/>
      <c r="F2013" s="85"/>
      <c r="G2013" s="85"/>
      <c r="H2013" s="113"/>
      <c r="P2013" s="21" t="str">
        <f t="shared" si="864"/>
        <v>A</v>
      </c>
      <c r="Q2013" s="85">
        <f t="shared" si="866"/>
        <v>0</v>
      </c>
      <c r="R2013" s="85">
        <f t="shared" si="862"/>
        <v>0</v>
      </c>
      <c r="S2013" s="85">
        <f t="shared" si="862"/>
        <v>0</v>
      </c>
      <c r="T2013" s="85">
        <f t="shared" si="862"/>
        <v>0</v>
      </c>
      <c r="U2013" s="85">
        <f t="shared" si="862"/>
        <v>0</v>
      </c>
      <c r="V2013" s="85">
        <f t="shared" si="862"/>
        <v>0</v>
      </c>
      <c r="W2013" s="33"/>
      <c r="X2013" s="85">
        <f t="shared" si="865"/>
        <v>0</v>
      </c>
      <c r="Y2013" s="85">
        <f t="shared" si="863"/>
        <v>0</v>
      </c>
      <c r="Z2013" s="85">
        <f t="shared" si="863"/>
        <v>0</v>
      </c>
      <c r="AA2013" s="85">
        <f t="shared" si="863"/>
        <v>0</v>
      </c>
      <c r="AB2013" s="85">
        <f t="shared" si="863"/>
        <v>0</v>
      </c>
      <c r="AC2013" s="85">
        <f t="shared" si="863"/>
        <v>0</v>
      </c>
    </row>
    <row r="2014" spans="1:29" x14ac:dyDescent="0.3">
      <c r="A2014" s="67"/>
      <c r="B2014" s="85"/>
      <c r="C2014" s="85"/>
      <c r="D2014" s="85"/>
      <c r="E2014" s="85"/>
      <c r="F2014" s="85"/>
      <c r="G2014" s="85"/>
      <c r="H2014" s="113"/>
      <c r="P2014" s="21" t="str">
        <f t="shared" si="864"/>
        <v>A</v>
      </c>
      <c r="Q2014" s="85">
        <f t="shared" si="866"/>
        <v>0</v>
      </c>
      <c r="R2014" s="85">
        <f t="shared" si="862"/>
        <v>0</v>
      </c>
      <c r="S2014" s="85">
        <f t="shared" si="862"/>
        <v>0</v>
      </c>
      <c r="T2014" s="85">
        <f t="shared" si="862"/>
        <v>0</v>
      </c>
      <c r="U2014" s="85">
        <f t="shared" si="862"/>
        <v>0</v>
      </c>
      <c r="V2014" s="85">
        <f t="shared" si="862"/>
        <v>0</v>
      </c>
      <c r="W2014" s="33"/>
      <c r="X2014" s="85">
        <f t="shared" si="865"/>
        <v>0</v>
      </c>
      <c r="Y2014" s="85">
        <f t="shared" si="863"/>
        <v>0</v>
      </c>
      <c r="Z2014" s="85">
        <f t="shared" si="863"/>
        <v>0</v>
      </c>
      <c r="AA2014" s="85">
        <f t="shared" si="863"/>
        <v>0</v>
      </c>
      <c r="AB2014" s="85">
        <f t="shared" si="863"/>
        <v>0</v>
      </c>
      <c r="AC2014" s="85">
        <f t="shared" si="863"/>
        <v>0</v>
      </c>
    </row>
    <row r="2015" spans="1:29" x14ac:dyDescent="0.3">
      <c r="A2015" s="67"/>
      <c r="B2015" s="85"/>
      <c r="C2015" s="85"/>
      <c r="D2015" s="85"/>
      <c r="E2015" s="85"/>
      <c r="F2015" s="85"/>
      <c r="G2015" s="85"/>
      <c r="H2015" s="113"/>
      <c r="P2015" s="21" t="str">
        <f t="shared" si="864"/>
        <v>A</v>
      </c>
      <c r="Q2015" s="85">
        <f t="shared" si="866"/>
        <v>0</v>
      </c>
      <c r="R2015" s="85">
        <f t="shared" si="862"/>
        <v>0</v>
      </c>
      <c r="S2015" s="85">
        <f t="shared" si="862"/>
        <v>0</v>
      </c>
      <c r="T2015" s="85">
        <f t="shared" si="862"/>
        <v>0</v>
      </c>
      <c r="U2015" s="85">
        <f t="shared" si="862"/>
        <v>0</v>
      </c>
      <c r="V2015" s="85">
        <f t="shared" si="862"/>
        <v>0</v>
      </c>
      <c r="W2015" s="33"/>
      <c r="X2015" s="85">
        <f t="shared" si="865"/>
        <v>0</v>
      </c>
      <c r="Y2015" s="85">
        <f t="shared" si="863"/>
        <v>0</v>
      </c>
      <c r="Z2015" s="85">
        <f t="shared" si="863"/>
        <v>0</v>
      </c>
      <c r="AA2015" s="85">
        <f t="shared" si="863"/>
        <v>0</v>
      </c>
      <c r="AB2015" s="85">
        <f t="shared" si="863"/>
        <v>0</v>
      </c>
      <c r="AC2015" s="85">
        <f t="shared" si="863"/>
        <v>0</v>
      </c>
    </row>
    <row r="2016" spans="1:29" x14ac:dyDescent="0.3">
      <c r="A2016" s="67"/>
      <c r="B2016" s="85"/>
      <c r="C2016" s="85"/>
      <c r="D2016" s="85"/>
      <c r="E2016" s="85"/>
      <c r="F2016" s="85"/>
      <c r="G2016" s="85"/>
      <c r="H2016" s="113"/>
      <c r="P2016" s="21" t="str">
        <f t="shared" si="864"/>
        <v>A</v>
      </c>
      <c r="Q2016" s="85">
        <f t="shared" si="866"/>
        <v>0</v>
      </c>
      <c r="R2016" s="85">
        <f t="shared" si="862"/>
        <v>0</v>
      </c>
      <c r="S2016" s="85">
        <f t="shared" si="862"/>
        <v>0</v>
      </c>
      <c r="T2016" s="85">
        <f t="shared" si="862"/>
        <v>0</v>
      </c>
      <c r="U2016" s="85">
        <f t="shared" si="862"/>
        <v>0</v>
      </c>
      <c r="V2016" s="85">
        <f t="shared" si="862"/>
        <v>0</v>
      </c>
      <c r="W2016" s="33"/>
      <c r="X2016" s="85">
        <f t="shared" si="865"/>
        <v>0</v>
      </c>
      <c r="Y2016" s="85">
        <f t="shared" si="863"/>
        <v>0</v>
      </c>
      <c r="Z2016" s="85">
        <f t="shared" si="863"/>
        <v>0</v>
      </c>
      <c r="AA2016" s="85">
        <f t="shared" si="863"/>
        <v>0</v>
      </c>
      <c r="AB2016" s="85">
        <f t="shared" si="863"/>
        <v>0</v>
      </c>
      <c r="AC2016" s="85">
        <f t="shared" si="863"/>
        <v>0</v>
      </c>
    </row>
    <row r="2017" spans="1:29" x14ac:dyDescent="0.3">
      <c r="A2017" s="68"/>
      <c r="B2017" s="87"/>
      <c r="C2017" s="87"/>
      <c r="D2017" s="87"/>
      <c r="E2017" s="87"/>
      <c r="F2017" s="87"/>
      <c r="G2017" s="87"/>
      <c r="H2017" s="114"/>
      <c r="I2017" s="105">
        <f>Q2017</f>
        <v>0</v>
      </c>
      <c r="J2017" s="105">
        <f>R2017</f>
        <v>0</v>
      </c>
      <c r="K2017" s="105">
        <f t="shared" ref="K2017:N2017" si="867">S2017</f>
        <v>0</v>
      </c>
      <c r="L2017" s="105">
        <f t="shared" si="867"/>
        <v>0</v>
      </c>
      <c r="M2017" s="105">
        <f t="shared" si="867"/>
        <v>0</v>
      </c>
      <c r="N2017" s="105">
        <f t="shared" si="867"/>
        <v>0</v>
      </c>
      <c r="P2017" s="21"/>
      <c r="Q2017" s="106">
        <f t="shared" ref="Q2017:V2017" si="868">+SUM(Q2001:Q2016)</f>
        <v>0</v>
      </c>
      <c r="R2017" s="106">
        <f t="shared" si="868"/>
        <v>0</v>
      </c>
      <c r="S2017" s="106">
        <f t="shared" si="868"/>
        <v>0</v>
      </c>
      <c r="T2017" s="106">
        <f t="shared" si="868"/>
        <v>0</v>
      </c>
      <c r="U2017" s="106">
        <f t="shared" si="868"/>
        <v>0</v>
      </c>
      <c r="V2017" s="106">
        <f t="shared" si="868"/>
        <v>0</v>
      </c>
      <c r="W2017" s="33"/>
      <c r="X2017" s="33"/>
      <c r="Y2017" s="33"/>
      <c r="Z2017" s="33"/>
      <c r="AA2017" s="33"/>
      <c r="AB2017" s="33"/>
      <c r="AC2017" s="33"/>
    </row>
    <row r="2019" spans="1:29" x14ac:dyDescent="0.3">
      <c r="A2019" s="69"/>
      <c r="B2019" s="69"/>
      <c r="C2019" s="69"/>
      <c r="D2019" s="97"/>
      <c r="E2019" s="97"/>
      <c r="F2019" s="69"/>
      <c r="G2019" s="69"/>
      <c r="H2019" s="82"/>
    </row>
    <row r="2020" spans="1:29" x14ac:dyDescent="0.3">
      <c r="A2020" s="94"/>
      <c r="B2020" s="83"/>
      <c r="C2020" s="95"/>
      <c r="D2020" s="95"/>
      <c r="E2020" s="33"/>
      <c r="F2020" s="98"/>
      <c r="G2020" s="96"/>
      <c r="H2020" s="112"/>
    </row>
    <row r="2021" spans="1:29" x14ac:dyDescent="0.3">
      <c r="A2021" s="91"/>
      <c r="B2021" s="92"/>
      <c r="C2021" s="92"/>
      <c r="D2021" s="92"/>
      <c r="E2021" s="92"/>
      <c r="F2021" s="92"/>
      <c r="G2021" s="92"/>
      <c r="H2021" s="92"/>
    </row>
    <row r="2022" spans="1:29" x14ac:dyDescent="0.3">
      <c r="A2022" s="68"/>
      <c r="B2022" s="68"/>
      <c r="C2022" s="68"/>
      <c r="D2022" s="68"/>
      <c r="E2022" s="68"/>
      <c r="F2022" s="68"/>
      <c r="G2022" s="68"/>
      <c r="H2022" s="82"/>
      <c r="P2022" s="21"/>
      <c r="Q2022" s="106">
        <f>+SUM(Q2023:Q2038)</f>
        <v>0</v>
      </c>
      <c r="R2022" s="106">
        <f t="shared" ref="R2022:V2022" si="869">+SUM(R2023:R2038)</f>
        <v>0</v>
      </c>
      <c r="S2022" s="106">
        <f t="shared" si="869"/>
        <v>0</v>
      </c>
      <c r="T2022" s="106">
        <f t="shared" si="869"/>
        <v>0</v>
      </c>
      <c r="U2022" s="106">
        <f t="shared" si="869"/>
        <v>0</v>
      </c>
      <c r="V2022" s="106">
        <f t="shared" si="869"/>
        <v>0</v>
      </c>
      <c r="W2022" s="33"/>
      <c r="X2022" s="33"/>
      <c r="Y2022" s="33"/>
      <c r="Z2022" s="33"/>
      <c r="AA2022" s="33"/>
      <c r="AB2022" s="33"/>
      <c r="AC2022" s="33"/>
    </row>
    <row r="2023" spans="1:29" x14ac:dyDescent="0.3">
      <c r="A2023" s="67"/>
      <c r="B2023" s="85"/>
      <c r="C2023" s="85"/>
      <c r="D2023" s="85"/>
      <c r="E2023" s="85"/>
      <c r="F2023" s="85"/>
      <c r="G2023" s="85"/>
      <c r="H2023" s="113"/>
      <c r="I2023" s="105">
        <f t="shared" ref="I2023:N2023" si="870">Q2022</f>
        <v>0</v>
      </c>
      <c r="J2023" s="105">
        <f t="shared" si="870"/>
        <v>0</v>
      </c>
      <c r="K2023" s="105">
        <f t="shared" si="870"/>
        <v>0</v>
      </c>
      <c r="L2023" s="105">
        <f t="shared" si="870"/>
        <v>0</v>
      </c>
      <c r="M2023" s="105">
        <f t="shared" si="870"/>
        <v>0</v>
      </c>
      <c r="N2023" s="105">
        <f t="shared" si="870"/>
        <v>0</v>
      </c>
      <c r="P2023" s="21" t="str">
        <f>IF(A2023&gt;=$B$2020,"A","B")</f>
        <v>A</v>
      </c>
      <c r="Q2023" s="85">
        <f t="shared" ref="Q2023:V2038" si="871">IF($P2023="B",B2023,0)</f>
        <v>0</v>
      </c>
      <c r="R2023" s="85">
        <f t="shared" si="871"/>
        <v>0</v>
      </c>
      <c r="S2023" s="85">
        <f t="shared" si="871"/>
        <v>0</v>
      </c>
      <c r="T2023" s="85">
        <f t="shared" si="871"/>
        <v>0</v>
      </c>
      <c r="U2023" s="85">
        <f t="shared" si="871"/>
        <v>0</v>
      </c>
      <c r="V2023" s="85">
        <f t="shared" si="871"/>
        <v>0</v>
      </c>
      <c r="W2023" s="33"/>
      <c r="X2023" s="85">
        <f>IF($P2023="A",B2023,0)</f>
        <v>0</v>
      </c>
      <c r="Y2023" s="85">
        <f t="shared" ref="Y2023:AC2038" si="872">IF($P2023="A",C2023,0)</f>
        <v>0</v>
      </c>
      <c r="Z2023" s="85">
        <f t="shared" si="872"/>
        <v>0</v>
      </c>
      <c r="AA2023" s="85">
        <f t="shared" si="872"/>
        <v>0</v>
      </c>
      <c r="AB2023" s="85">
        <f t="shared" si="872"/>
        <v>0</v>
      </c>
      <c r="AC2023" s="85">
        <f t="shared" si="872"/>
        <v>0</v>
      </c>
    </row>
    <row r="2024" spans="1:29" x14ac:dyDescent="0.3">
      <c r="A2024" s="67"/>
      <c r="B2024" s="85"/>
      <c r="C2024" s="85"/>
      <c r="D2024" s="85"/>
      <c r="E2024" s="85"/>
      <c r="F2024" s="85"/>
      <c r="G2024" s="85"/>
      <c r="H2024" s="113"/>
      <c r="P2024" s="21" t="str">
        <f t="shared" ref="P2024:P2038" si="873">IF(A2024&gt;=$B$2020,"A","B")</f>
        <v>A</v>
      </c>
      <c r="Q2024" s="85">
        <f t="shared" si="871"/>
        <v>0</v>
      </c>
      <c r="R2024" s="85">
        <f t="shared" si="871"/>
        <v>0</v>
      </c>
      <c r="S2024" s="85">
        <f t="shared" si="871"/>
        <v>0</v>
      </c>
      <c r="T2024" s="85">
        <f t="shared" si="871"/>
        <v>0</v>
      </c>
      <c r="U2024" s="85">
        <f t="shared" si="871"/>
        <v>0</v>
      </c>
      <c r="V2024" s="85">
        <f t="shared" si="871"/>
        <v>0</v>
      </c>
      <c r="W2024" s="33"/>
      <c r="X2024" s="85">
        <f t="shared" ref="X2024:X2038" si="874">IF($P2024="A",B2024,0)</f>
        <v>0</v>
      </c>
      <c r="Y2024" s="85">
        <f t="shared" si="872"/>
        <v>0</v>
      </c>
      <c r="Z2024" s="85">
        <f t="shared" si="872"/>
        <v>0</v>
      </c>
      <c r="AA2024" s="85">
        <f t="shared" si="872"/>
        <v>0</v>
      </c>
      <c r="AB2024" s="85">
        <f t="shared" si="872"/>
        <v>0</v>
      </c>
      <c r="AC2024" s="85">
        <f t="shared" si="872"/>
        <v>0</v>
      </c>
    </row>
    <row r="2025" spans="1:29" x14ac:dyDescent="0.3">
      <c r="A2025" s="67"/>
      <c r="B2025" s="85"/>
      <c r="C2025" s="85"/>
      <c r="D2025" s="85"/>
      <c r="E2025" s="85"/>
      <c r="F2025" s="85"/>
      <c r="G2025" s="85"/>
      <c r="H2025" s="113"/>
      <c r="P2025" s="21" t="str">
        <f t="shared" si="873"/>
        <v>A</v>
      </c>
      <c r="Q2025" s="85">
        <f t="shared" si="871"/>
        <v>0</v>
      </c>
      <c r="R2025" s="85">
        <f t="shared" si="871"/>
        <v>0</v>
      </c>
      <c r="S2025" s="85">
        <f t="shared" si="871"/>
        <v>0</v>
      </c>
      <c r="T2025" s="85">
        <f t="shared" si="871"/>
        <v>0</v>
      </c>
      <c r="U2025" s="85">
        <f t="shared" si="871"/>
        <v>0</v>
      </c>
      <c r="V2025" s="85">
        <f t="shared" si="871"/>
        <v>0</v>
      </c>
      <c r="W2025" s="33"/>
      <c r="X2025" s="85">
        <f t="shared" si="874"/>
        <v>0</v>
      </c>
      <c r="Y2025" s="85">
        <f t="shared" si="872"/>
        <v>0</v>
      </c>
      <c r="Z2025" s="85">
        <f t="shared" si="872"/>
        <v>0</v>
      </c>
      <c r="AA2025" s="85">
        <f t="shared" si="872"/>
        <v>0</v>
      </c>
      <c r="AB2025" s="85">
        <f t="shared" si="872"/>
        <v>0</v>
      </c>
      <c r="AC2025" s="85">
        <f t="shared" si="872"/>
        <v>0</v>
      </c>
    </row>
    <row r="2026" spans="1:29" x14ac:dyDescent="0.3">
      <c r="A2026" s="67"/>
      <c r="B2026" s="85"/>
      <c r="C2026" s="85"/>
      <c r="D2026" s="85"/>
      <c r="E2026" s="85"/>
      <c r="F2026" s="85"/>
      <c r="G2026" s="85"/>
      <c r="H2026" s="113"/>
      <c r="P2026" s="21" t="str">
        <f t="shared" si="873"/>
        <v>A</v>
      </c>
      <c r="Q2026" s="85">
        <f t="shared" si="871"/>
        <v>0</v>
      </c>
      <c r="R2026" s="85">
        <f t="shared" si="871"/>
        <v>0</v>
      </c>
      <c r="S2026" s="85">
        <f t="shared" si="871"/>
        <v>0</v>
      </c>
      <c r="T2026" s="85">
        <f t="shared" si="871"/>
        <v>0</v>
      </c>
      <c r="U2026" s="85">
        <f t="shared" si="871"/>
        <v>0</v>
      </c>
      <c r="V2026" s="85">
        <f t="shared" si="871"/>
        <v>0</v>
      </c>
      <c r="W2026" s="33"/>
      <c r="X2026" s="85">
        <f t="shared" si="874"/>
        <v>0</v>
      </c>
      <c r="Y2026" s="85">
        <f t="shared" si="872"/>
        <v>0</v>
      </c>
      <c r="Z2026" s="85">
        <f t="shared" si="872"/>
        <v>0</v>
      </c>
      <c r="AA2026" s="85">
        <f t="shared" si="872"/>
        <v>0</v>
      </c>
      <c r="AB2026" s="85">
        <f t="shared" si="872"/>
        <v>0</v>
      </c>
      <c r="AC2026" s="85">
        <f t="shared" si="872"/>
        <v>0</v>
      </c>
    </row>
    <row r="2027" spans="1:29" x14ac:dyDescent="0.3">
      <c r="A2027" s="67"/>
      <c r="B2027" s="85"/>
      <c r="C2027" s="85"/>
      <c r="D2027" s="85"/>
      <c r="E2027" s="85"/>
      <c r="F2027" s="85"/>
      <c r="G2027" s="85"/>
      <c r="H2027" s="113"/>
      <c r="P2027" s="21" t="str">
        <f t="shared" si="873"/>
        <v>A</v>
      </c>
      <c r="Q2027" s="85">
        <f t="shared" si="871"/>
        <v>0</v>
      </c>
      <c r="R2027" s="85">
        <f t="shared" si="871"/>
        <v>0</v>
      </c>
      <c r="S2027" s="85">
        <f t="shared" si="871"/>
        <v>0</v>
      </c>
      <c r="T2027" s="85">
        <f t="shared" si="871"/>
        <v>0</v>
      </c>
      <c r="U2027" s="85">
        <f t="shared" si="871"/>
        <v>0</v>
      </c>
      <c r="V2027" s="85">
        <f t="shared" si="871"/>
        <v>0</v>
      </c>
      <c r="W2027" s="33"/>
      <c r="X2027" s="85">
        <f t="shared" si="874"/>
        <v>0</v>
      </c>
      <c r="Y2027" s="85">
        <f t="shared" si="872"/>
        <v>0</v>
      </c>
      <c r="Z2027" s="85">
        <f t="shared" si="872"/>
        <v>0</v>
      </c>
      <c r="AA2027" s="85">
        <f t="shared" si="872"/>
        <v>0</v>
      </c>
      <c r="AB2027" s="85">
        <f t="shared" si="872"/>
        <v>0</v>
      </c>
      <c r="AC2027" s="85">
        <f t="shared" si="872"/>
        <v>0</v>
      </c>
    </row>
    <row r="2028" spans="1:29" x14ac:dyDescent="0.3">
      <c r="A2028" s="67"/>
      <c r="B2028" s="85"/>
      <c r="C2028" s="85"/>
      <c r="D2028" s="85"/>
      <c r="E2028" s="85"/>
      <c r="F2028" s="85"/>
      <c r="G2028" s="85"/>
      <c r="H2028" s="113"/>
      <c r="P2028" s="21" t="str">
        <f t="shared" si="873"/>
        <v>A</v>
      </c>
      <c r="Q2028" s="85">
        <f>IF($P2028="B",B2028,0)</f>
        <v>0</v>
      </c>
      <c r="R2028" s="85">
        <f t="shared" si="871"/>
        <v>0</v>
      </c>
      <c r="S2028" s="85">
        <f t="shared" si="871"/>
        <v>0</v>
      </c>
      <c r="T2028" s="85">
        <f t="shared" si="871"/>
        <v>0</v>
      </c>
      <c r="U2028" s="85">
        <f t="shared" si="871"/>
        <v>0</v>
      </c>
      <c r="V2028" s="85">
        <f t="shared" si="871"/>
        <v>0</v>
      </c>
      <c r="W2028" s="33"/>
      <c r="X2028" s="85">
        <f t="shared" si="874"/>
        <v>0</v>
      </c>
      <c r="Y2028" s="85">
        <f t="shared" si="872"/>
        <v>0</v>
      </c>
      <c r="Z2028" s="85">
        <f t="shared" si="872"/>
        <v>0</v>
      </c>
      <c r="AA2028" s="85">
        <f t="shared" si="872"/>
        <v>0</v>
      </c>
      <c r="AB2028" s="85">
        <f t="shared" si="872"/>
        <v>0</v>
      </c>
      <c r="AC2028" s="85">
        <f t="shared" si="872"/>
        <v>0</v>
      </c>
    </row>
    <row r="2029" spans="1:29" x14ac:dyDescent="0.3">
      <c r="A2029" s="67"/>
      <c r="B2029" s="85"/>
      <c r="C2029" s="85"/>
      <c r="D2029" s="85"/>
      <c r="E2029" s="85"/>
      <c r="F2029" s="85"/>
      <c r="G2029" s="85"/>
      <c r="H2029" s="113"/>
      <c r="P2029" s="21" t="str">
        <f t="shared" si="873"/>
        <v>A</v>
      </c>
      <c r="Q2029" s="85">
        <f t="shared" ref="Q2029:Q2038" si="875">IF($P2029="B",B2029,0)</f>
        <v>0</v>
      </c>
      <c r="R2029" s="85">
        <f t="shared" si="871"/>
        <v>0</v>
      </c>
      <c r="S2029" s="85">
        <f t="shared" si="871"/>
        <v>0</v>
      </c>
      <c r="T2029" s="85">
        <f t="shared" si="871"/>
        <v>0</v>
      </c>
      <c r="U2029" s="85">
        <f t="shared" si="871"/>
        <v>0</v>
      </c>
      <c r="V2029" s="85">
        <f t="shared" si="871"/>
        <v>0</v>
      </c>
      <c r="W2029" s="33"/>
      <c r="X2029" s="85">
        <f t="shared" si="874"/>
        <v>0</v>
      </c>
      <c r="Y2029" s="85">
        <f t="shared" si="872"/>
        <v>0</v>
      </c>
      <c r="Z2029" s="85">
        <f t="shared" si="872"/>
        <v>0</v>
      </c>
      <c r="AA2029" s="85">
        <f t="shared" si="872"/>
        <v>0</v>
      </c>
      <c r="AB2029" s="85">
        <f t="shared" si="872"/>
        <v>0</v>
      </c>
      <c r="AC2029" s="85">
        <f t="shared" si="872"/>
        <v>0</v>
      </c>
    </row>
    <row r="2030" spans="1:29" x14ac:dyDescent="0.3">
      <c r="A2030" s="67"/>
      <c r="B2030" s="85"/>
      <c r="C2030" s="85"/>
      <c r="D2030" s="85"/>
      <c r="E2030" s="85"/>
      <c r="F2030" s="85"/>
      <c r="G2030" s="85"/>
      <c r="H2030" s="113"/>
      <c r="P2030" s="21" t="str">
        <f t="shared" si="873"/>
        <v>A</v>
      </c>
      <c r="Q2030" s="85">
        <f t="shared" si="875"/>
        <v>0</v>
      </c>
      <c r="R2030" s="85">
        <f t="shared" si="871"/>
        <v>0</v>
      </c>
      <c r="S2030" s="85">
        <f t="shared" si="871"/>
        <v>0</v>
      </c>
      <c r="T2030" s="85">
        <f t="shared" si="871"/>
        <v>0</v>
      </c>
      <c r="U2030" s="85">
        <f t="shared" si="871"/>
        <v>0</v>
      </c>
      <c r="V2030" s="85">
        <f t="shared" si="871"/>
        <v>0</v>
      </c>
      <c r="W2030" s="33"/>
      <c r="X2030" s="85">
        <f t="shared" si="874"/>
        <v>0</v>
      </c>
      <c r="Y2030" s="85">
        <f t="shared" si="872"/>
        <v>0</v>
      </c>
      <c r="Z2030" s="85">
        <f t="shared" si="872"/>
        <v>0</v>
      </c>
      <c r="AA2030" s="85">
        <f t="shared" si="872"/>
        <v>0</v>
      </c>
      <c r="AB2030" s="85">
        <f t="shared" si="872"/>
        <v>0</v>
      </c>
      <c r="AC2030" s="85">
        <f t="shared" si="872"/>
        <v>0</v>
      </c>
    </row>
    <row r="2031" spans="1:29" x14ac:dyDescent="0.3">
      <c r="A2031" s="67"/>
      <c r="B2031" s="85"/>
      <c r="C2031" s="85"/>
      <c r="D2031" s="85"/>
      <c r="E2031" s="85"/>
      <c r="F2031" s="85"/>
      <c r="G2031" s="85"/>
      <c r="H2031" s="113"/>
      <c r="P2031" s="21" t="str">
        <f t="shared" si="873"/>
        <v>A</v>
      </c>
      <c r="Q2031" s="85">
        <f t="shared" si="875"/>
        <v>0</v>
      </c>
      <c r="R2031" s="85">
        <f t="shared" si="871"/>
        <v>0</v>
      </c>
      <c r="S2031" s="85">
        <f t="shared" si="871"/>
        <v>0</v>
      </c>
      <c r="T2031" s="85">
        <f t="shared" si="871"/>
        <v>0</v>
      </c>
      <c r="U2031" s="85">
        <f t="shared" si="871"/>
        <v>0</v>
      </c>
      <c r="V2031" s="85">
        <f t="shared" si="871"/>
        <v>0</v>
      </c>
      <c r="W2031" s="33"/>
      <c r="X2031" s="85">
        <f t="shared" si="874"/>
        <v>0</v>
      </c>
      <c r="Y2031" s="85">
        <f t="shared" si="872"/>
        <v>0</v>
      </c>
      <c r="Z2031" s="85">
        <f t="shared" si="872"/>
        <v>0</v>
      </c>
      <c r="AA2031" s="85">
        <f t="shared" si="872"/>
        <v>0</v>
      </c>
      <c r="AB2031" s="85">
        <f t="shared" si="872"/>
        <v>0</v>
      </c>
      <c r="AC2031" s="85">
        <f t="shared" si="872"/>
        <v>0</v>
      </c>
    </row>
    <row r="2032" spans="1:29" x14ac:dyDescent="0.3">
      <c r="A2032" s="67"/>
      <c r="B2032" s="85"/>
      <c r="C2032" s="85"/>
      <c r="D2032" s="85"/>
      <c r="E2032" s="85"/>
      <c r="F2032" s="85"/>
      <c r="G2032" s="85"/>
      <c r="H2032" s="113"/>
      <c r="P2032" s="21" t="str">
        <f t="shared" si="873"/>
        <v>A</v>
      </c>
      <c r="Q2032" s="85">
        <f t="shared" si="875"/>
        <v>0</v>
      </c>
      <c r="R2032" s="85">
        <f t="shared" si="871"/>
        <v>0</v>
      </c>
      <c r="S2032" s="85">
        <f t="shared" si="871"/>
        <v>0</v>
      </c>
      <c r="T2032" s="85">
        <f t="shared" si="871"/>
        <v>0</v>
      </c>
      <c r="U2032" s="85">
        <f t="shared" si="871"/>
        <v>0</v>
      </c>
      <c r="V2032" s="85">
        <f t="shared" si="871"/>
        <v>0</v>
      </c>
      <c r="W2032" s="33"/>
      <c r="X2032" s="85">
        <f t="shared" si="874"/>
        <v>0</v>
      </c>
      <c r="Y2032" s="85">
        <f t="shared" si="872"/>
        <v>0</v>
      </c>
      <c r="Z2032" s="85">
        <f t="shared" si="872"/>
        <v>0</v>
      </c>
      <c r="AA2032" s="85">
        <f t="shared" si="872"/>
        <v>0</v>
      </c>
      <c r="AB2032" s="85">
        <f t="shared" si="872"/>
        <v>0</v>
      </c>
      <c r="AC2032" s="85">
        <f t="shared" si="872"/>
        <v>0</v>
      </c>
    </row>
    <row r="2033" spans="1:29" x14ac:dyDescent="0.3">
      <c r="A2033" s="67"/>
      <c r="B2033" s="85"/>
      <c r="C2033" s="85"/>
      <c r="D2033" s="85"/>
      <c r="E2033" s="85"/>
      <c r="F2033" s="85"/>
      <c r="G2033" s="85"/>
      <c r="H2033" s="113"/>
      <c r="P2033" s="21" t="str">
        <f t="shared" si="873"/>
        <v>A</v>
      </c>
      <c r="Q2033" s="85">
        <f t="shared" si="875"/>
        <v>0</v>
      </c>
      <c r="R2033" s="85">
        <f t="shared" si="871"/>
        <v>0</v>
      </c>
      <c r="S2033" s="85">
        <f t="shared" si="871"/>
        <v>0</v>
      </c>
      <c r="T2033" s="85">
        <f t="shared" si="871"/>
        <v>0</v>
      </c>
      <c r="U2033" s="85">
        <f t="shared" si="871"/>
        <v>0</v>
      </c>
      <c r="V2033" s="85">
        <f t="shared" si="871"/>
        <v>0</v>
      </c>
      <c r="W2033" s="33"/>
      <c r="X2033" s="85">
        <f t="shared" si="874"/>
        <v>0</v>
      </c>
      <c r="Y2033" s="85">
        <f t="shared" si="872"/>
        <v>0</v>
      </c>
      <c r="Z2033" s="85">
        <f t="shared" si="872"/>
        <v>0</v>
      </c>
      <c r="AA2033" s="85">
        <f t="shared" si="872"/>
        <v>0</v>
      </c>
      <c r="AB2033" s="85">
        <f t="shared" si="872"/>
        <v>0</v>
      </c>
      <c r="AC2033" s="85">
        <f t="shared" si="872"/>
        <v>0</v>
      </c>
    </row>
    <row r="2034" spans="1:29" x14ac:dyDescent="0.3">
      <c r="A2034" s="67"/>
      <c r="B2034" s="85"/>
      <c r="C2034" s="85"/>
      <c r="D2034" s="85"/>
      <c r="E2034" s="85"/>
      <c r="F2034" s="85"/>
      <c r="G2034" s="85"/>
      <c r="H2034" s="113"/>
      <c r="P2034" s="21" t="str">
        <f t="shared" si="873"/>
        <v>A</v>
      </c>
      <c r="Q2034" s="85">
        <f t="shared" si="875"/>
        <v>0</v>
      </c>
      <c r="R2034" s="85">
        <f t="shared" si="871"/>
        <v>0</v>
      </c>
      <c r="S2034" s="85">
        <f t="shared" si="871"/>
        <v>0</v>
      </c>
      <c r="T2034" s="85">
        <f t="shared" si="871"/>
        <v>0</v>
      </c>
      <c r="U2034" s="85">
        <f t="shared" si="871"/>
        <v>0</v>
      </c>
      <c r="V2034" s="85">
        <f t="shared" si="871"/>
        <v>0</v>
      </c>
      <c r="W2034" s="33"/>
      <c r="X2034" s="85">
        <f t="shared" si="874"/>
        <v>0</v>
      </c>
      <c r="Y2034" s="85">
        <f t="shared" si="872"/>
        <v>0</v>
      </c>
      <c r="Z2034" s="85">
        <f t="shared" si="872"/>
        <v>0</v>
      </c>
      <c r="AA2034" s="85">
        <f t="shared" si="872"/>
        <v>0</v>
      </c>
      <c r="AB2034" s="85">
        <f t="shared" si="872"/>
        <v>0</v>
      </c>
      <c r="AC2034" s="85">
        <f t="shared" si="872"/>
        <v>0</v>
      </c>
    </row>
    <row r="2035" spans="1:29" x14ac:dyDescent="0.3">
      <c r="A2035" s="67"/>
      <c r="B2035" s="85"/>
      <c r="C2035" s="85"/>
      <c r="D2035" s="85"/>
      <c r="E2035" s="85"/>
      <c r="F2035" s="85"/>
      <c r="G2035" s="85"/>
      <c r="H2035" s="113"/>
      <c r="P2035" s="21" t="str">
        <f t="shared" si="873"/>
        <v>A</v>
      </c>
      <c r="Q2035" s="85">
        <f t="shared" si="875"/>
        <v>0</v>
      </c>
      <c r="R2035" s="85">
        <f t="shared" si="871"/>
        <v>0</v>
      </c>
      <c r="S2035" s="85">
        <f t="shared" si="871"/>
        <v>0</v>
      </c>
      <c r="T2035" s="85">
        <f t="shared" si="871"/>
        <v>0</v>
      </c>
      <c r="U2035" s="85">
        <f t="shared" si="871"/>
        <v>0</v>
      </c>
      <c r="V2035" s="85">
        <f t="shared" si="871"/>
        <v>0</v>
      </c>
      <c r="W2035" s="33"/>
      <c r="X2035" s="85">
        <f t="shared" si="874"/>
        <v>0</v>
      </c>
      <c r="Y2035" s="85">
        <f t="shared" si="872"/>
        <v>0</v>
      </c>
      <c r="Z2035" s="85">
        <f t="shared" si="872"/>
        <v>0</v>
      </c>
      <c r="AA2035" s="85">
        <f t="shared" si="872"/>
        <v>0</v>
      </c>
      <c r="AB2035" s="85">
        <f t="shared" si="872"/>
        <v>0</v>
      </c>
      <c r="AC2035" s="85">
        <f t="shared" si="872"/>
        <v>0</v>
      </c>
    </row>
    <row r="2036" spans="1:29" x14ac:dyDescent="0.3">
      <c r="A2036" s="67"/>
      <c r="B2036" s="85"/>
      <c r="C2036" s="85"/>
      <c r="D2036" s="85"/>
      <c r="E2036" s="85"/>
      <c r="F2036" s="85"/>
      <c r="G2036" s="85"/>
      <c r="H2036" s="113"/>
      <c r="P2036" s="21" t="str">
        <f t="shared" si="873"/>
        <v>A</v>
      </c>
      <c r="Q2036" s="85">
        <f t="shared" si="875"/>
        <v>0</v>
      </c>
      <c r="R2036" s="85">
        <f t="shared" si="871"/>
        <v>0</v>
      </c>
      <c r="S2036" s="85">
        <f t="shared" si="871"/>
        <v>0</v>
      </c>
      <c r="T2036" s="85">
        <f t="shared" si="871"/>
        <v>0</v>
      </c>
      <c r="U2036" s="85">
        <f t="shared" si="871"/>
        <v>0</v>
      </c>
      <c r="V2036" s="85">
        <f t="shared" si="871"/>
        <v>0</v>
      </c>
      <c r="W2036" s="33"/>
      <c r="X2036" s="85">
        <f t="shared" si="874"/>
        <v>0</v>
      </c>
      <c r="Y2036" s="85">
        <f t="shared" si="872"/>
        <v>0</v>
      </c>
      <c r="Z2036" s="85">
        <f t="shared" si="872"/>
        <v>0</v>
      </c>
      <c r="AA2036" s="85">
        <f t="shared" si="872"/>
        <v>0</v>
      </c>
      <c r="AB2036" s="85">
        <f t="shared" si="872"/>
        <v>0</v>
      </c>
      <c r="AC2036" s="85">
        <f t="shared" si="872"/>
        <v>0</v>
      </c>
    </row>
    <row r="2037" spans="1:29" x14ac:dyDescent="0.3">
      <c r="A2037" s="67"/>
      <c r="B2037" s="85"/>
      <c r="C2037" s="85"/>
      <c r="D2037" s="85"/>
      <c r="E2037" s="85"/>
      <c r="F2037" s="85"/>
      <c r="G2037" s="85"/>
      <c r="H2037" s="113"/>
      <c r="P2037" s="21" t="str">
        <f t="shared" si="873"/>
        <v>A</v>
      </c>
      <c r="Q2037" s="85">
        <f t="shared" si="875"/>
        <v>0</v>
      </c>
      <c r="R2037" s="85">
        <f t="shared" si="871"/>
        <v>0</v>
      </c>
      <c r="S2037" s="85">
        <f t="shared" si="871"/>
        <v>0</v>
      </c>
      <c r="T2037" s="85">
        <f t="shared" si="871"/>
        <v>0</v>
      </c>
      <c r="U2037" s="85">
        <f t="shared" si="871"/>
        <v>0</v>
      </c>
      <c r="V2037" s="85">
        <f t="shared" si="871"/>
        <v>0</v>
      </c>
      <c r="W2037" s="33"/>
      <c r="X2037" s="85">
        <f t="shared" si="874"/>
        <v>0</v>
      </c>
      <c r="Y2037" s="85">
        <f t="shared" si="872"/>
        <v>0</v>
      </c>
      <c r="Z2037" s="85">
        <f t="shared" si="872"/>
        <v>0</v>
      </c>
      <c r="AA2037" s="85">
        <f t="shared" si="872"/>
        <v>0</v>
      </c>
      <c r="AB2037" s="85">
        <f t="shared" si="872"/>
        <v>0</v>
      </c>
      <c r="AC2037" s="85">
        <f t="shared" si="872"/>
        <v>0</v>
      </c>
    </row>
    <row r="2038" spans="1:29" x14ac:dyDescent="0.3">
      <c r="A2038" s="67"/>
      <c r="B2038" s="85"/>
      <c r="C2038" s="85"/>
      <c r="D2038" s="85"/>
      <c r="E2038" s="85"/>
      <c r="F2038" s="85"/>
      <c r="G2038" s="85"/>
      <c r="H2038" s="113"/>
      <c r="P2038" s="21" t="str">
        <f t="shared" si="873"/>
        <v>A</v>
      </c>
      <c r="Q2038" s="85">
        <f t="shared" si="875"/>
        <v>0</v>
      </c>
      <c r="R2038" s="85">
        <f t="shared" si="871"/>
        <v>0</v>
      </c>
      <c r="S2038" s="85">
        <f t="shared" si="871"/>
        <v>0</v>
      </c>
      <c r="T2038" s="85">
        <f t="shared" si="871"/>
        <v>0</v>
      </c>
      <c r="U2038" s="85">
        <f t="shared" si="871"/>
        <v>0</v>
      </c>
      <c r="V2038" s="85">
        <f t="shared" si="871"/>
        <v>0</v>
      </c>
      <c r="W2038" s="33"/>
      <c r="X2038" s="85">
        <f t="shared" si="874"/>
        <v>0</v>
      </c>
      <c r="Y2038" s="85">
        <f t="shared" si="872"/>
        <v>0</v>
      </c>
      <c r="Z2038" s="85">
        <f t="shared" si="872"/>
        <v>0</v>
      </c>
      <c r="AA2038" s="85">
        <f t="shared" si="872"/>
        <v>0</v>
      </c>
      <c r="AB2038" s="85">
        <f t="shared" si="872"/>
        <v>0</v>
      </c>
      <c r="AC2038" s="85">
        <f t="shared" si="872"/>
        <v>0</v>
      </c>
    </row>
    <row r="2039" spans="1:29" x14ac:dyDescent="0.3">
      <c r="A2039" s="68"/>
      <c r="B2039" s="86"/>
      <c r="C2039" s="86"/>
      <c r="D2039" s="86"/>
      <c r="E2039" s="86"/>
      <c r="F2039" s="86"/>
      <c r="G2039" s="86"/>
      <c r="H2039" s="89"/>
      <c r="I2039" s="105">
        <f>X2039</f>
        <v>0</v>
      </c>
      <c r="J2039" s="105">
        <f>Y2039</f>
        <v>0</v>
      </c>
      <c r="K2039" s="105">
        <f>Z2039</f>
        <v>0</v>
      </c>
      <c r="L2039" s="105">
        <f>AA2039</f>
        <v>0</v>
      </c>
      <c r="M2039" s="105">
        <f t="shared" ref="M2039:N2039" si="876">AB2039</f>
        <v>0</v>
      </c>
      <c r="N2039" s="105">
        <f t="shared" si="876"/>
        <v>0</v>
      </c>
      <c r="P2039" s="21"/>
      <c r="Q2039" s="33"/>
      <c r="R2039" s="33"/>
      <c r="S2039" s="33"/>
      <c r="T2039" s="33"/>
      <c r="U2039" s="33"/>
      <c r="V2039" s="33"/>
      <c r="W2039" s="33"/>
      <c r="X2039" s="106">
        <f>SUM(X2023:X2038)</f>
        <v>0</v>
      </c>
      <c r="Y2039" s="106">
        <f t="shared" ref="Y2039:AC2039" si="877">SUM(Y2023:Y2038)</f>
        <v>0</v>
      </c>
      <c r="Z2039" s="106">
        <f t="shared" si="877"/>
        <v>0</v>
      </c>
      <c r="AA2039" s="106">
        <f t="shared" si="877"/>
        <v>0</v>
      </c>
      <c r="AB2039" s="106">
        <f t="shared" si="877"/>
        <v>0</v>
      </c>
      <c r="AC2039" s="106">
        <f t="shared" si="877"/>
        <v>0</v>
      </c>
    </row>
    <row r="2040" spans="1:29" x14ac:dyDescent="0.3">
      <c r="A2040" s="82"/>
      <c r="B2040" s="89"/>
      <c r="C2040" s="89"/>
      <c r="D2040" s="89"/>
      <c r="E2040" s="89"/>
      <c r="F2040" s="89"/>
      <c r="G2040" s="89"/>
      <c r="H2040" s="89"/>
      <c r="P2040" s="21"/>
      <c r="Q2040" s="33"/>
      <c r="R2040" s="33"/>
      <c r="S2040" s="33"/>
      <c r="T2040" s="33"/>
      <c r="U2040" s="33"/>
      <c r="V2040" s="33"/>
      <c r="W2040" s="33"/>
      <c r="X2040" s="33"/>
      <c r="Y2040" s="33"/>
      <c r="Z2040" s="33"/>
      <c r="AA2040" s="33"/>
      <c r="AB2040" s="33"/>
      <c r="AC2040" s="33"/>
    </row>
    <row r="2041" spans="1:29" x14ac:dyDescent="0.3">
      <c r="A2041" s="92"/>
      <c r="B2041" s="92"/>
      <c r="C2041" s="92"/>
      <c r="D2041" s="92"/>
      <c r="E2041" s="92"/>
      <c r="F2041" s="92"/>
      <c r="G2041" s="92"/>
      <c r="H2041" s="92"/>
      <c r="P2041" s="21"/>
      <c r="Q2041" s="33"/>
      <c r="R2041" s="33"/>
      <c r="S2041" s="33"/>
      <c r="T2041" s="33"/>
      <c r="U2041" s="33"/>
      <c r="V2041" s="33"/>
      <c r="W2041" s="33"/>
      <c r="X2041" s="33"/>
      <c r="Y2041" s="33"/>
      <c r="Z2041" s="33"/>
      <c r="AA2041" s="33"/>
      <c r="AB2041" s="33"/>
      <c r="AC2041" s="33"/>
    </row>
    <row r="2042" spans="1:29" x14ac:dyDescent="0.3">
      <c r="A2042" s="68"/>
      <c r="B2042" s="68"/>
      <c r="C2042" s="68"/>
      <c r="D2042" s="68"/>
      <c r="E2042" s="68"/>
      <c r="F2042" s="68"/>
      <c r="G2042" s="68"/>
      <c r="H2042" s="82"/>
      <c r="P2042" s="21"/>
      <c r="Q2042" s="33"/>
      <c r="R2042" s="33"/>
      <c r="S2042" s="33"/>
      <c r="T2042" s="33"/>
      <c r="U2042" s="33"/>
      <c r="V2042" s="33"/>
      <c r="W2042" s="33"/>
      <c r="X2042" s="106">
        <f t="shared" ref="X2042:AC2042" si="878">SUM(X2043:X2058)</f>
        <v>0</v>
      </c>
      <c r="Y2042" s="106">
        <f t="shared" si="878"/>
        <v>0</v>
      </c>
      <c r="Z2042" s="106">
        <f t="shared" si="878"/>
        <v>0</v>
      </c>
      <c r="AA2042" s="106">
        <f t="shared" si="878"/>
        <v>0</v>
      </c>
      <c r="AB2042" s="106">
        <f t="shared" si="878"/>
        <v>0</v>
      </c>
      <c r="AC2042" s="106">
        <f t="shared" si="878"/>
        <v>0</v>
      </c>
    </row>
    <row r="2043" spans="1:29" x14ac:dyDescent="0.3">
      <c r="A2043" s="67"/>
      <c r="B2043" s="85"/>
      <c r="C2043" s="85"/>
      <c r="D2043" s="85"/>
      <c r="E2043" s="85"/>
      <c r="F2043" s="85"/>
      <c r="G2043" s="85"/>
      <c r="H2043" s="113"/>
      <c r="I2043" s="105">
        <f>X2042</f>
        <v>0</v>
      </c>
      <c r="J2043" s="105">
        <f>Y2042</f>
        <v>0</v>
      </c>
      <c r="K2043" s="105">
        <f t="shared" ref="K2043:N2043" si="879">Z2042</f>
        <v>0</v>
      </c>
      <c r="L2043" s="105">
        <f t="shared" si="879"/>
        <v>0</v>
      </c>
      <c r="M2043" s="105">
        <f t="shared" si="879"/>
        <v>0</v>
      </c>
      <c r="N2043" s="105">
        <f t="shared" si="879"/>
        <v>0</v>
      </c>
      <c r="P2043" s="21" t="str">
        <f>IF(A2043&lt;=$B$2020,"A","B")</f>
        <v>A</v>
      </c>
      <c r="Q2043" s="85">
        <f t="shared" ref="Q2043:V2058" si="880">IF($P2043="B",B2043,0)</f>
        <v>0</v>
      </c>
      <c r="R2043" s="85">
        <f t="shared" si="880"/>
        <v>0</v>
      </c>
      <c r="S2043" s="85">
        <f t="shared" si="880"/>
        <v>0</v>
      </c>
      <c r="T2043" s="85">
        <f t="shared" si="880"/>
        <v>0</v>
      </c>
      <c r="U2043" s="85">
        <f t="shared" si="880"/>
        <v>0</v>
      </c>
      <c r="V2043" s="85">
        <f t="shared" si="880"/>
        <v>0</v>
      </c>
      <c r="W2043" s="33"/>
      <c r="X2043" s="85">
        <f>IF($P2043="A",B2043,0)</f>
        <v>0</v>
      </c>
      <c r="Y2043" s="85">
        <f t="shared" ref="Y2043:AC2058" si="881">IF($P2043="A",C2043,0)</f>
        <v>0</v>
      </c>
      <c r="Z2043" s="85">
        <f t="shared" si="881"/>
        <v>0</v>
      </c>
      <c r="AA2043" s="85">
        <f t="shared" si="881"/>
        <v>0</v>
      </c>
      <c r="AB2043" s="85">
        <f t="shared" si="881"/>
        <v>0</v>
      </c>
      <c r="AC2043" s="85">
        <f t="shared" si="881"/>
        <v>0</v>
      </c>
    </row>
    <row r="2044" spans="1:29" x14ac:dyDescent="0.3">
      <c r="A2044" s="67"/>
      <c r="B2044" s="85"/>
      <c r="C2044" s="85"/>
      <c r="D2044" s="85"/>
      <c r="E2044" s="85"/>
      <c r="F2044" s="85"/>
      <c r="G2044" s="85"/>
      <c r="H2044" s="113"/>
      <c r="P2044" s="21" t="str">
        <f t="shared" ref="P2044:P2058" si="882">IF(A2044&lt;=$B$2020,"A","B")</f>
        <v>A</v>
      </c>
      <c r="Q2044" s="85">
        <f t="shared" si="880"/>
        <v>0</v>
      </c>
      <c r="R2044" s="85">
        <f t="shared" si="880"/>
        <v>0</v>
      </c>
      <c r="S2044" s="85">
        <f t="shared" si="880"/>
        <v>0</v>
      </c>
      <c r="T2044" s="85">
        <f t="shared" si="880"/>
        <v>0</v>
      </c>
      <c r="U2044" s="85">
        <f t="shared" si="880"/>
        <v>0</v>
      </c>
      <c r="V2044" s="85">
        <f t="shared" si="880"/>
        <v>0</v>
      </c>
      <c r="W2044" s="33"/>
      <c r="X2044" s="85">
        <f t="shared" ref="X2044:X2058" si="883">IF($P2044="A",B2044,0)</f>
        <v>0</v>
      </c>
      <c r="Y2044" s="85">
        <f t="shared" si="881"/>
        <v>0</v>
      </c>
      <c r="Z2044" s="85">
        <f t="shared" si="881"/>
        <v>0</v>
      </c>
      <c r="AA2044" s="85">
        <f t="shared" si="881"/>
        <v>0</v>
      </c>
      <c r="AB2044" s="85">
        <f t="shared" si="881"/>
        <v>0</v>
      </c>
      <c r="AC2044" s="85">
        <f t="shared" si="881"/>
        <v>0</v>
      </c>
    </row>
    <row r="2045" spans="1:29" x14ac:dyDescent="0.3">
      <c r="A2045" s="67"/>
      <c r="B2045" s="85"/>
      <c r="C2045" s="85"/>
      <c r="D2045" s="85"/>
      <c r="E2045" s="85"/>
      <c r="F2045" s="85"/>
      <c r="G2045" s="85"/>
      <c r="H2045" s="113"/>
      <c r="P2045" s="21" t="str">
        <f t="shared" si="882"/>
        <v>A</v>
      </c>
      <c r="Q2045" s="85">
        <f t="shared" si="880"/>
        <v>0</v>
      </c>
      <c r="R2045" s="85">
        <f t="shared" si="880"/>
        <v>0</v>
      </c>
      <c r="S2045" s="85">
        <f t="shared" si="880"/>
        <v>0</v>
      </c>
      <c r="T2045" s="85">
        <f t="shared" si="880"/>
        <v>0</v>
      </c>
      <c r="U2045" s="85">
        <f t="shared" si="880"/>
        <v>0</v>
      </c>
      <c r="V2045" s="85">
        <f t="shared" si="880"/>
        <v>0</v>
      </c>
      <c r="W2045" s="33"/>
      <c r="X2045" s="85">
        <f t="shared" si="883"/>
        <v>0</v>
      </c>
      <c r="Y2045" s="85">
        <f t="shared" si="881"/>
        <v>0</v>
      </c>
      <c r="Z2045" s="85">
        <f t="shared" si="881"/>
        <v>0</v>
      </c>
      <c r="AA2045" s="85">
        <f t="shared" si="881"/>
        <v>0</v>
      </c>
      <c r="AB2045" s="85">
        <f t="shared" si="881"/>
        <v>0</v>
      </c>
      <c r="AC2045" s="85">
        <f t="shared" si="881"/>
        <v>0</v>
      </c>
    </row>
    <row r="2046" spans="1:29" x14ac:dyDescent="0.3">
      <c r="A2046" s="67"/>
      <c r="B2046" s="85"/>
      <c r="C2046" s="85"/>
      <c r="D2046" s="85"/>
      <c r="E2046" s="85"/>
      <c r="F2046" s="85"/>
      <c r="G2046" s="85"/>
      <c r="H2046" s="113"/>
      <c r="P2046" s="21" t="str">
        <f t="shared" si="882"/>
        <v>A</v>
      </c>
      <c r="Q2046" s="85">
        <f t="shared" si="880"/>
        <v>0</v>
      </c>
      <c r="R2046" s="85">
        <f t="shared" si="880"/>
        <v>0</v>
      </c>
      <c r="S2046" s="85">
        <f t="shared" si="880"/>
        <v>0</v>
      </c>
      <c r="T2046" s="85">
        <f t="shared" si="880"/>
        <v>0</v>
      </c>
      <c r="U2046" s="85">
        <f t="shared" si="880"/>
        <v>0</v>
      </c>
      <c r="V2046" s="85">
        <f t="shared" si="880"/>
        <v>0</v>
      </c>
      <c r="W2046" s="33"/>
      <c r="X2046" s="85">
        <f t="shared" si="883"/>
        <v>0</v>
      </c>
      <c r="Y2046" s="85">
        <f t="shared" si="881"/>
        <v>0</v>
      </c>
      <c r="Z2046" s="85">
        <f t="shared" si="881"/>
        <v>0</v>
      </c>
      <c r="AA2046" s="85">
        <f t="shared" si="881"/>
        <v>0</v>
      </c>
      <c r="AB2046" s="85">
        <f t="shared" si="881"/>
        <v>0</v>
      </c>
      <c r="AC2046" s="85">
        <f t="shared" si="881"/>
        <v>0</v>
      </c>
    </row>
    <row r="2047" spans="1:29" x14ac:dyDescent="0.3">
      <c r="A2047" s="67"/>
      <c r="B2047" s="85"/>
      <c r="C2047" s="85"/>
      <c r="D2047" s="85"/>
      <c r="E2047" s="85"/>
      <c r="F2047" s="85"/>
      <c r="G2047" s="85"/>
      <c r="H2047" s="113"/>
      <c r="P2047" s="21" t="str">
        <f t="shared" si="882"/>
        <v>A</v>
      </c>
      <c r="Q2047" s="85">
        <f t="shared" si="880"/>
        <v>0</v>
      </c>
      <c r="R2047" s="85">
        <f t="shared" si="880"/>
        <v>0</v>
      </c>
      <c r="S2047" s="85">
        <f t="shared" si="880"/>
        <v>0</v>
      </c>
      <c r="T2047" s="85">
        <f t="shared" si="880"/>
        <v>0</v>
      </c>
      <c r="U2047" s="85">
        <f t="shared" si="880"/>
        <v>0</v>
      </c>
      <c r="V2047" s="85">
        <f t="shared" si="880"/>
        <v>0</v>
      </c>
      <c r="W2047" s="33"/>
      <c r="X2047" s="85">
        <f t="shared" si="883"/>
        <v>0</v>
      </c>
      <c r="Y2047" s="85">
        <f t="shared" si="881"/>
        <v>0</v>
      </c>
      <c r="Z2047" s="85">
        <f t="shared" si="881"/>
        <v>0</v>
      </c>
      <c r="AA2047" s="85">
        <f t="shared" si="881"/>
        <v>0</v>
      </c>
      <c r="AB2047" s="85">
        <f t="shared" si="881"/>
        <v>0</v>
      </c>
      <c r="AC2047" s="85">
        <f t="shared" si="881"/>
        <v>0</v>
      </c>
    </row>
    <row r="2048" spans="1:29" x14ac:dyDescent="0.3">
      <c r="A2048" s="67"/>
      <c r="B2048" s="85"/>
      <c r="C2048" s="85"/>
      <c r="D2048" s="85"/>
      <c r="E2048" s="85"/>
      <c r="F2048" s="85"/>
      <c r="G2048" s="85"/>
      <c r="H2048" s="113"/>
      <c r="P2048" s="21" t="str">
        <f t="shared" si="882"/>
        <v>A</v>
      </c>
      <c r="Q2048" s="85">
        <f>IF($P2048="B",B2048,0)</f>
        <v>0</v>
      </c>
      <c r="R2048" s="85">
        <f t="shared" si="880"/>
        <v>0</v>
      </c>
      <c r="S2048" s="85">
        <f t="shared" si="880"/>
        <v>0</v>
      </c>
      <c r="T2048" s="85">
        <f t="shared" si="880"/>
        <v>0</v>
      </c>
      <c r="U2048" s="85">
        <f t="shared" si="880"/>
        <v>0</v>
      </c>
      <c r="V2048" s="85">
        <f t="shared" si="880"/>
        <v>0</v>
      </c>
      <c r="W2048" s="33"/>
      <c r="X2048" s="85">
        <f t="shared" si="883"/>
        <v>0</v>
      </c>
      <c r="Y2048" s="85">
        <f t="shared" si="881"/>
        <v>0</v>
      </c>
      <c r="Z2048" s="85">
        <f t="shared" si="881"/>
        <v>0</v>
      </c>
      <c r="AA2048" s="85">
        <f t="shared" si="881"/>
        <v>0</v>
      </c>
      <c r="AB2048" s="85">
        <f t="shared" si="881"/>
        <v>0</v>
      </c>
      <c r="AC2048" s="85">
        <f t="shared" si="881"/>
        <v>0</v>
      </c>
    </row>
    <row r="2049" spans="1:29" x14ac:dyDescent="0.3">
      <c r="A2049" s="67"/>
      <c r="B2049" s="85"/>
      <c r="C2049" s="85"/>
      <c r="D2049" s="85"/>
      <c r="E2049" s="85"/>
      <c r="F2049" s="85"/>
      <c r="G2049" s="85"/>
      <c r="H2049" s="113"/>
      <c r="P2049" s="21" t="str">
        <f t="shared" si="882"/>
        <v>A</v>
      </c>
      <c r="Q2049" s="85">
        <f t="shared" ref="Q2049:Q2058" si="884">IF($P2049="B",B2049,0)</f>
        <v>0</v>
      </c>
      <c r="R2049" s="85">
        <f t="shared" si="880"/>
        <v>0</v>
      </c>
      <c r="S2049" s="85">
        <f t="shared" si="880"/>
        <v>0</v>
      </c>
      <c r="T2049" s="85">
        <f t="shared" si="880"/>
        <v>0</v>
      </c>
      <c r="U2049" s="85">
        <f t="shared" si="880"/>
        <v>0</v>
      </c>
      <c r="V2049" s="85">
        <f t="shared" si="880"/>
        <v>0</v>
      </c>
      <c r="W2049" s="33"/>
      <c r="X2049" s="85">
        <f t="shared" si="883"/>
        <v>0</v>
      </c>
      <c r="Y2049" s="85">
        <f t="shared" si="881"/>
        <v>0</v>
      </c>
      <c r="Z2049" s="85">
        <f t="shared" si="881"/>
        <v>0</v>
      </c>
      <c r="AA2049" s="85">
        <f t="shared" si="881"/>
        <v>0</v>
      </c>
      <c r="AB2049" s="85">
        <f t="shared" si="881"/>
        <v>0</v>
      </c>
      <c r="AC2049" s="85">
        <f t="shared" si="881"/>
        <v>0</v>
      </c>
    </row>
    <row r="2050" spans="1:29" x14ac:dyDescent="0.3">
      <c r="A2050" s="67"/>
      <c r="B2050" s="85"/>
      <c r="C2050" s="85"/>
      <c r="D2050" s="85"/>
      <c r="E2050" s="85"/>
      <c r="F2050" s="85"/>
      <c r="G2050" s="85"/>
      <c r="H2050" s="113"/>
      <c r="P2050" s="21" t="str">
        <f t="shared" si="882"/>
        <v>A</v>
      </c>
      <c r="Q2050" s="85">
        <f t="shared" si="884"/>
        <v>0</v>
      </c>
      <c r="R2050" s="85">
        <f t="shared" si="880"/>
        <v>0</v>
      </c>
      <c r="S2050" s="85">
        <f t="shared" si="880"/>
        <v>0</v>
      </c>
      <c r="T2050" s="85">
        <f t="shared" si="880"/>
        <v>0</v>
      </c>
      <c r="U2050" s="85">
        <f t="shared" si="880"/>
        <v>0</v>
      </c>
      <c r="V2050" s="85">
        <f t="shared" si="880"/>
        <v>0</v>
      </c>
      <c r="W2050" s="33"/>
      <c r="X2050" s="85">
        <f t="shared" si="883"/>
        <v>0</v>
      </c>
      <c r="Y2050" s="85">
        <f t="shared" si="881"/>
        <v>0</v>
      </c>
      <c r="Z2050" s="85">
        <f t="shared" si="881"/>
        <v>0</v>
      </c>
      <c r="AA2050" s="85">
        <f t="shared" si="881"/>
        <v>0</v>
      </c>
      <c r="AB2050" s="85">
        <f t="shared" si="881"/>
        <v>0</v>
      </c>
      <c r="AC2050" s="85">
        <f t="shared" si="881"/>
        <v>0</v>
      </c>
    </row>
    <row r="2051" spans="1:29" x14ac:dyDescent="0.3">
      <c r="A2051" s="67"/>
      <c r="B2051" s="85"/>
      <c r="C2051" s="85"/>
      <c r="D2051" s="85"/>
      <c r="E2051" s="85"/>
      <c r="F2051" s="85"/>
      <c r="G2051" s="85"/>
      <c r="H2051" s="113"/>
      <c r="P2051" s="21" t="str">
        <f t="shared" si="882"/>
        <v>A</v>
      </c>
      <c r="Q2051" s="85">
        <f t="shared" si="884"/>
        <v>0</v>
      </c>
      <c r="R2051" s="85">
        <f t="shared" si="880"/>
        <v>0</v>
      </c>
      <c r="S2051" s="85">
        <f t="shared" si="880"/>
        <v>0</v>
      </c>
      <c r="T2051" s="85">
        <f t="shared" si="880"/>
        <v>0</v>
      </c>
      <c r="U2051" s="85">
        <f t="shared" si="880"/>
        <v>0</v>
      </c>
      <c r="V2051" s="85">
        <f t="shared" si="880"/>
        <v>0</v>
      </c>
      <c r="W2051" s="33"/>
      <c r="X2051" s="85">
        <f t="shared" si="883"/>
        <v>0</v>
      </c>
      <c r="Y2051" s="85">
        <f t="shared" si="881"/>
        <v>0</v>
      </c>
      <c r="Z2051" s="85">
        <f t="shared" si="881"/>
        <v>0</v>
      </c>
      <c r="AA2051" s="85">
        <f t="shared" si="881"/>
        <v>0</v>
      </c>
      <c r="AB2051" s="85">
        <f t="shared" si="881"/>
        <v>0</v>
      </c>
      <c r="AC2051" s="85">
        <f t="shared" si="881"/>
        <v>0</v>
      </c>
    </row>
    <row r="2052" spans="1:29" x14ac:dyDescent="0.3">
      <c r="A2052" s="67"/>
      <c r="B2052" s="85"/>
      <c r="C2052" s="85"/>
      <c r="D2052" s="85"/>
      <c r="E2052" s="85"/>
      <c r="F2052" s="85"/>
      <c r="G2052" s="85"/>
      <c r="H2052" s="113"/>
      <c r="P2052" s="21" t="str">
        <f t="shared" si="882"/>
        <v>A</v>
      </c>
      <c r="Q2052" s="85">
        <f t="shared" si="884"/>
        <v>0</v>
      </c>
      <c r="R2052" s="85">
        <f t="shared" si="880"/>
        <v>0</v>
      </c>
      <c r="S2052" s="85">
        <f t="shared" si="880"/>
        <v>0</v>
      </c>
      <c r="T2052" s="85">
        <f t="shared" si="880"/>
        <v>0</v>
      </c>
      <c r="U2052" s="85">
        <f t="shared" si="880"/>
        <v>0</v>
      </c>
      <c r="V2052" s="85">
        <f t="shared" si="880"/>
        <v>0</v>
      </c>
      <c r="W2052" s="33"/>
      <c r="X2052" s="85">
        <f t="shared" si="883"/>
        <v>0</v>
      </c>
      <c r="Y2052" s="85">
        <f t="shared" si="881"/>
        <v>0</v>
      </c>
      <c r="Z2052" s="85">
        <f t="shared" si="881"/>
        <v>0</v>
      </c>
      <c r="AA2052" s="85">
        <f t="shared" si="881"/>
        <v>0</v>
      </c>
      <c r="AB2052" s="85">
        <f t="shared" si="881"/>
        <v>0</v>
      </c>
      <c r="AC2052" s="85">
        <f t="shared" si="881"/>
        <v>0</v>
      </c>
    </row>
    <row r="2053" spans="1:29" x14ac:dyDescent="0.3">
      <c r="A2053" s="67"/>
      <c r="B2053" s="85"/>
      <c r="C2053" s="85"/>
      <c r="D2053" s="85"/>
      <c r="E2053" s="85"/>
      <c r="F2053" s="85"/>
      <c r="G2053" s="85"/>
      <c r="H2053" s="113"/>
      <c r="P2053" s="21" t="str">
        <f t="shared" si="882"/>
        <v>A</v>
      </c>
      <c r="Q2053" s="85">
        <f t="shared" si="884"/>
        <v>0</v>
      </c>
      <c r="R2053" s="85">
        <f t="shared" si="880"/>
        <v>0</v>
      </c>
      <c r="S2053" s="85">
        <f t="shared" si="880"/>
        <v>0</v>
      </c>
      <c r="T2053" s="85">
        <f t="shared" si="880"/>
        <v>0</v>
      </c>
      <c r="U2053" s="85">
        <f t="shared" si="880"/>
        <v>0</v>
      </c>
      <c r="V2053" s="85">
        <f t="shared" si="880"/>
        <v>0</v>
      </c>
      <c r="W2053" s="33"/>
      <c r="X2053" s="85">
        <f t="shared" si="883"/>
        <v>0</v>
      </c>
      <c r="Y2053" s="85">
        <f t="shared" si="881"/>
        <v>0</v>
      </c>
      <c r="Z2053" s="85">
        <f t="shared" si="881"/>
        <v>0</v>
      </c>
      <c r="AA2053" s="85">
        <f t="shared" si="881"/>
        <v>0</v>
      </c>
      <c r="AB2053" s="85">
        <f t="shared" si="881"/>
        <v>0</v>
      </c>
      <c r="AC2053" s="85">
        <f t="shared" si="881"/>
        <v>0</v>
      </c>
    </row>
    <row r="2054" spans="1:29" x14ac:dyDescent="0.3">
      <c r="A2054" s="67"/>
      <c r="B2054" s="85"/>
      <c r="C2054" s="85"/>
      <c r="D2054" s="85"/>
      <c r="E2054" s="85"/>
      <c r="F2054" s="85"/>
      <c r="G2054" s="85"/>
      <c r="H2054" s="113"/>
      <c r="P2054" s="21" t="str">
        <f t="shared" si="882"/>
        <v>A</v>
      </c>
      <c r="Q2054" s="85">
        <f t="shared" si="884"/>
        <v>0</v>
      </c>
      <c r="R2054" s="85">
        <f t="shared" si="880"/>
        <v>0</v>
      </c>
      <c r="S2054" s="85">
        <f t="shared" si="880"/>
        <v>0</v>
      </c>
      <c r="T2054" s="85">
        <f t="shared" si="880"/>
        <v>0</v>
      </c>
      <c r="U2054" s="85">
        <f t="shared" si="880"/>
        <v>0</v>
      </c>
      <c r="V2054" s="85">
        <f t="shared" si="880"/>
        <v>0</v>
      </c>
      <c r="W2054" s="33"/>
      <c r="X2054" s="85">
        <f t="shared" si="883"/>
        <v>0</v>
      </c>
      <c r="Y2054" s="85">
        <f t="shared" si="881"/>
        <v>0</v>
      </c>
      <c r="Z2054" s="85">
        <f t="shared" si="881"/>
        <v>0</v>
      </c>
      <c r="AA2054" s="85">
        <f t="shared" si="881"/>
        <v>0</v>
      </c>
      <c r="AB2054" s="85">
        <f t="shared" si="881"/>
        <v>0</v>
      </c>
      <c r="AC2054" s="85">
        <f t="shared" si="881"/>
        <v>0</v>
      </c>
    </row>
    <row r="2055" spans="1:29" x14ac:dyDescent="0.3">
      <c r="A2055" s="67"/>
      <c r="B2055" s="85"/>
      <c r="C2055" s="85"/>
      <c r="D2055" s="85"/>
      <c r="E2055" s="85"/>
      <c r="F2055" s="85"/>
      <c r="G2055" s="85"/>
      <c r="H2055" s="113"/>
      <c r="P2055" s="21" t="str">
        <f t="shared" si="882"/>
        <v>A</v>
      </c>
      <c r="Q2055" s="85">
        <f t="shared" si="884"/>
        <v>0</v>
      </c>
      <c r="R2055" s="85">
        <f t="shared" si="880"/>
        <v>0</v>
      </c>
      <c r="S2055" s="85">
        <f t="shared" si="880"/>
        <v>0</v>
      </c>
      <c r="T2055" s="85">
        <f t="shared" si="880"/>
        <v>0</v>
      </c>
      <c r="U2055" s="85">
        <f t="shared" si="880"/>
        <v>0</v>
      </c>
      <c r="V2055" s="85">
        <f t="shared" si="880"/>
        <v>0</v>
      </c>
      <c r="W2055" s="33"/>
      <c r="X2055" s="85">
        <f t="shared" si="883"/>
        <v>0</v>
      </c>
      <c r="Y2055" s="85">
        <f t="shared" si="881"/>
        <v>0</v>
      </c>
      <c r="Z2055" s="85">
        <f t="shared" si="881"/>
        <v>0</v>
      </c>
      <c r="AA2055" s="85">
        <f t="shared" si="881"/>
        <v>0</v>
      </c>
      <c r="AB2055" s="85">
        <f t="shared" si="881"/>
        <v>0</v>
      </c>
      <c r="AC2055" s="85">
        <f t="shared" si="881"/>
        <v>0</v>
      </c>
    </row>
    <row r="2056" spans="1:29" x14ac:dyDescent="0.3">
      <c r="A2056" s="67"/>
      <c r="B2056" s="85"/>
      <c r="C2056" s="85"/>
      <c r="D2056" s="85"/>
      <c r="E2056" s="85"/>
      <c r="F2056" s="85"/>
      <c r="G2056" s="85"/>
      <c r="H2056" s="113"/>
      <c r="P2056" s="21" t="str">
        <f t="shared" si="882"/>
        <v>A</v>
      </c>
      <c r="Q2056" s="85">
        <f t="shared" si="884"/>
        <v>0</v>
      </c>
      <c r="R2056" s="85">
        <f t="shared" si="880"/>
        <v>0</v>
      </c>
      <c r="S2056" s="85">
        <f t="shared" si="880"/>
        <v>0</v>
      </c>
      <c r="T2056" s="85">
        <f t="shared" si="880"/>
        <v>0</v>
      </c>
      <c r="U2056" s="85">
        <f t="shared" si="880"/>
        <v>0</v>
      </c>
      <c r="V2056" s="85">
        <f t="shared" si="880"/>
        <v>0</v>
      </c>
      <c r="W2056" s="33"/>
      <c r="X2056" s="85">
        <f t="shared" si="883"/>
        <v>0</v>
      </c>
      <c r="Y2056" s="85">
        <f t="shared" si="881"/>
        <v>0</v>
      </c>
      <c r="Z2056" s="85">
        <f t="shared" si="881"/>
        <v>0</v>
      </c>
      <c r="AA2056" s="85">
        <f t="shared" si="881"/>
        <v>0</v>
      </c>
      <c r="AB2056" s="85">
        <f t="shared" si="881"/>
        <v>0</v>
      </c>
      <c r="AC2056" s="85">
        <f t="shared" si="881"/>
        <v>0</v>
      </c>
    </row>
    <row r="2057" spans="1:29" x14ac:dyDescent="0.3">
      <c r="A2057" s="67"/>
      <c r="B2057" s="85"/>
      <c r="C2057" s="85"/>
      <c r="D2057" s="85"/>
      <c r="E2057" s="85"/>
      <c r="F2057" s="85"/>
      <c r="G2057" s="85"/>
      <c r="H2057" s="113"/>
      <c r="P2057" s="21" t="str">
        <f t="shared" si="882"/>
        <v>A</v>
      </c>
      <c r="Q2057" s="85">
        <f t="shared" si="884"/>
        <v>0</v>
      </c>
      <c r="R2057" s="85">
        <f t="shared" si="880"/>
        <v>0</v>
      </c>
      <c r="S2057" s="85">
        <f t="shared" si="880"/>
        <v>0</v>
      </c>
      <c r="T2057" s="85">
        <f t="shared" si="880"/>
        <v>0</v>
      </c>
      <c r="U2057" s="85">
        <f t="shared" si="880"/>
        <v>0</v>
      </c>
      <c r="V2057" s="85">
        <f t="shared" si="880"/>
        <v>0</v>
      </c>
      <c r="W2057" s="33"/>
      <c r="X2057" s="85">
        <f t="shared" si="883"/>
        <v>0</v>
      </c>
      <c r="Y2057" s="85">
        <f t="shared" si="881"/>
        <v>0</v>
      </c>
      <c r="Z2057" s="85">
        <f t="shared" si="881"/>
        <v>0</v>
      </c>
      <c r="AA2057" s="85">
        <f t="shared" si="881"/>
        <v>0</v>
      </c>
      <c r="AB2057" s="85">
        <f t="shared" si="881"/>
        <v>0</v>
      </c>
      <c r="AC2057" s="85">
        <f t="shared" si="881"/>
        <v>0</v>
      </c>
    </row>
    <row r="2058" spans="1:29" x14ac:dyDescent="0.3">
      <c r="A2058" s="67"/>
      <c r="B2058" s="85"/>
      <c r="C2058" s="85"/>
      <c r="D2058" s="85"/>
      <c r="E2058" s="85"/>
      <c r="F2058" s="85"/>
      <c r="G2058" s="85"/>
      <c r="H2058" s="113"/>
      <c r="P2058" s="21" t="str">
        <f t="shared" si="882"/>
        <v>A</v>
      </c>
      <c r="Q2058" s="85">
        <f t="shared" si="884"/>
        <v>0</v>
      </c>
      <c r="R2058" s="85">
        <f t="shared" si="880"/>
        <v>0</v>
      </c>
      <c r="S2058" s="85">
        <f t="shared" si="880"/>
        <v>0</v>
      </c>
      <c r="T2058" s="85">
        <f t="shared" si="880"/>
        <v>0</v>
      </c>
      <c r="U2058" s="85">
        <f t="shared" si="880"/>
        <v>0</v>
      </c>
      <c r="V2058" s="85">
        <f t="shared" si="880"/>
        <v>0</v>
      </c>
      <c r="W2058" s="33"/>
      <c r="X2058" s="85">
        <f t="shared" si="883"/>
        <v>0</v>
      </c>
      <c r="Y2058" s="85">
        <f t="shared" si="881"/>
        <v>0</v>
      </c>
      <c r="Z2058" s="85">
        <f t="shared" si="881"/>
        <v>0</v>
      </c>
      <c r="AA2058" s="85">
        <f t="shared" si="881"/>
        <v>0</v>
      </c>
      <c r="AB2058" s="85">
        <f t="shared" si="881"/>
        <v>0</v>
      </c>
      <c r="AC2058" s="85">
        <f t="shared" si="881"/>
        <v>0</v>
      </c>
    </row>
    <row r="2059" spans="1:29" x14ac:dyDescent="0.3">
      <c r="A2059" s="68"/>
      <c r="B2059" s="87"/>
      <c r="C2059" s="87"/>
      <c r="D2059" s="87"/>
      <c r="E2059" s="87"/>
      <c r="F2059" s="87"/>
      <c r="G2059" s="87"/>
      <c r="H2059" s="114"/>
      <c r="I2059" s="105">
        <f>Q2059</f>
        <v>0</v>
      </c>
      <c r="J2059" s="105">
        <f>R2059</f>
        <v>0</v>
      </c>
      <c r="K2059" s="105">
        <f t="shared" ref="K2059:N2059" si="885">S2059</f>
        <v>0</v>
      </c>
      <c r="L2059" s="105">
        <f t="shared" si="885"/>
        <v>0</v>
      </c>
      <c r="M2059" s="105">
        <f t="shared" si="885"/>
        <v>0</v>
      </c>
      <c r="N2059" s="105">
        <f t="shared" si="885"/>
        <v>0</v>
      </c>
      <c r="P2059" s="21"/>
      <c r="Q2059" s="106">
        <f t="shared" ref="Q2059:V2059" si="886">+SUM(Q2043:Q2058)</f>
        <v>0</v>
      </c>
      <c r="R2059" s="106">
        <f t="shared" si="886"/>
        <v>0</v>
      </c>
      <c r="S2059" s="106">
        <f t="shared" si="886"/>
        <v>0</v>
      </c>
      <c r="T2059" s="106">
        <f t="shared" si="886"/>
        <v>0</v>
      </c>
      <c r="U2059" s="106">
        <f t="shared" si="886"/>
        <v>0</v>
      </c>
      <c r="V2059" s="106">
        <f t="shared" si="886"/>
        <v>0</v>
      </c>
      <c r="W2059" s="33"/>
      <c r="X2059" s="33"/>
      <c r="Y2059" s="33"/>
      <c r="Z2059" s="33"/>
      <c r="AA2059" s="33"/>
      <c r="AB2059" s="33"/>
      <c r="AC2059" s="33"/>
    </row>
    <row r="2061" spans="1:29" x14ac:dyDescent="0.3">
      <c r="A2061" s="69"/>
      <c r="B2061" s="69"/>
      <c r="C2061" s="69"/>
      <c r="D2061" s="97"/>
      <c r="E2061" s="97"/>
      <c r="F2061" s="69"/>
      <c r="G2061" s="69"/>
      <c r="H2061" s="82"/>
    </row>
    <row r="2062" spans="1:29" x14ac:dyDescent="0.3">
      <c r="A2062" s="94"/>
      <c r="B2062" s="83"/>
      <c r="C2062" s="95"/>
      <c r="D2062" s="95"/>
      <c r="E2062" s="33"/>
      <c r="F2062" s="98"/>
      <c r="G2062" s="96"/>
      <c r="H2062" s="112"/>
    </row>
    <row r="2063" spans="1:29" x14ac:dyDescent="0.3">
      <c r="A2063" s="91"/>
      <c r="B2063" s="92"/>
      <c r="C2063" s="92"/>
      <c r="D2063" s="92"/>
      <c r="E2063" s="92"/>
      <c r="F2063" s="92"/>
      <c r="G2063" s="92"/>
      <c r="H2063" s="92"/>
    </row>
    <row r="2064" spans="1:29" x14ac:dyDescent="0.3">
      <c r="A2064" s="68"/>
      <c r="B2064" s="68"/>
      <c r="C2064" s="68"/>
      <c r="D2064" s="68"/>
      <c r="E2064" s="68"/>
      <c r="F2064" s="68"/>
      <c r="G2064" s="68"/>
      <c r="H2064" s="82"/>
      <c r="P2064" s="21"/>
      <c r="Q2064" s="106">
        <f>+SUM(Q2065:Q2080)</f>
        <v>0</v>
      </c>
      <c r="R2064" s="106">
        <f t="shared" ref="R2064:V2064" si="887">+SUM(R2065:R2080)</f>
        <v>0</v>
      </c>
      <c r="S2064" s="106">
        <f t="shared" si="887"/>
        <v>0</v>
      </c>
      <c r="T2064" s="106">
        <f t="shared" si="887"/>
        <v>0</v>
      </c>
      <c r="U2064" s="106">
        <f t="shared" si="887"/>
        <v>0</v>
      </c>
      <c r="V2064" s="106">
        <f t="shared" si="887"/>
        <v>0</v>
      </c>
      <c r="W2064" s="33"/>
      <c r="X2064" s="33"/>
      <c r="Y2064" s="33"/>
      <c r="Z2064" s="33"/>
      <c r="AA2064" s="33"/>
      <c r="AB2064" s="33"/>
      <c r="AC2064" s="33"/>
    </row>
    <row r="2065" spans="1:29" x14ac:dyDescent="0.3">
      <c r="A2065" s="67"/>
      <c r="B2065" s="85"/>
      <c r="C2065" s="85"/>
      <c r="D2065" s="85"/>
      <c r="E2065" s="85"/>
      <c r="F2065" s="85"/>
      <c r="G2065" s="85"/>
      <c r="H2065" s="113"/>
      <c r="I2065" s="105">
        <f t="shared" ref="I2065:N2065" si="888">Q2064</f>
        <v>0</v>
      </c>
      <c r="J2065" s="105">
        <f t="shared" si="888"/>
        <v>0</v>
      </c>
      <c r="K2065" s="105">
        <f t="shared" si="888"/>
        <v>0</v>
      </c>
      <c r="L2065" s="105">
        <f t="shared" si="888"/>
        <v>0</v>
      </c>
      <c r="M2065" s="105">
        <f t="shared" si="888"/>
        <v>0</v>
      </c>
      <c r="N2065" s="105">
        <f t="shared" si="888"/>
        <v>0</v>
      </c>
      <c r="P2065" s="21" t="str">
        <f>IF(A2065&gt;=$B$2062,"A","B")</f>
        <v>A</v>
      </c>
      <c r="Q2065" s="85">
        <f t="shared" ref="Q2065:V2080" si="889">IF($P2065="B",B2065,0)</f>
        <v>0</v>
      </c>
      <c r="R2065" s="85">
        <f t="shared" si="889"/>
        <v>0</v>
      </c>
      <c r="S2065" s="85">
        <f t="shared" si="889"/>
        <v>0</v>
      </c>
      <c r="T2065" s="85">
        <f t="shared" si="889"/>
        <v>0</v>
      </c>
      <c r="U2065" s="85">
        <f t="shared" si="889"/>
        <v>0</v>
      </c>
      <c r="V2065" s="85">
        <f t="shared" si="889"/>
        <v>0</v>
      </c>
      <c r="W2065" s="33"/>
      <c r="X2065" s="85">
        <f>IF($P2065="A",B2065,0)</f>
        <v>0</v>
      </c>
      <c r="Y2065" s="85">
        <f t="shared" ref="Y2065:AC2080" si="890">IF($P2065="A",C2065,0)</f>
        <v>0</v>
      </c>
      <c r="Z2065" s="85">
        <f t="shared" si="890"/>
        <v>0</v>
      </c>
      <c r="AA2065" s="85">
        <f t="shared" si="890"/>
        <v>0</v>
      </c>
      <c r="AB2065" s="85">
        <f t="shared" si="890"/>
        <v>0</v>
      </c>
      <c r="AC2065" s="85">
        <f t="shared" si="890"/>
        <v>0</v>
      </c>
    </row>
    <row r="2066" spans="1:29" x14ac:dyDescent="0.3">
      <c r="A2066" s="67"/>
      <c r="B2066" s="85"/>
      <c r="C2066" s="85"/>
      <c r="D2066" s="85"/>
      <c r="E2066" s="85"/>
      <c r="F2066" s="85"/>
      <c r="G2066" s="85"/>
      <c r="H2066" s="113"/>
      <c r="P2066" s="21" t="str">
        <f t="shared" ref="P2066:P2080" si="891">IF(A2066&gt;=$B$2062,"A","B")</f>
        <v>A</v>
      </c>
      <c r="Q2066" s="85">
        <f t="shared" si="889"/>
        <v>0</v>
      </c>
      <c r="R2066" s="85">
        <f t="shared" si="889"/>
        <v>0</v>
      </c>
      <c r="S2066" s="85">
        <f t="shared" si="889"/>
        <v>0</v>
      </c>
      <c r="T2066" s="85">
        <f t="shared" si="889"/>
        <v>0</v>
      </c>
      <c r="U2066" s="85">
        <f t="shared" si="889"/>
        <v>0</v>
      </c>
      <c r="V2066" s="85">
        <f t="shared" si="889"/>
        <v>0</v>
      </c>
      <c r="W2066" s="33"/>
      <c r="X2066" s="85">
        <f t="shared" ref="X2066:X2080" si="892">IF($P2066="A",B2066,0)</f>
        <v>0</v>
      </c>
      <c r="Y2066" s="85">
        <f t="shared" si="890"/>
        <v>0</v>
      </c>
      <c r="Z2066" s="85">
        <f t="shared" si="890"/>
        <v>0</v>
      </c>
      <c r="AA2066" s="85">
        <f t="shared" si="890"/>
        <v>0</v>
      </c>
      <c r="AB2066" s="85">
        <f t="shared" si="890"/>
        <v>0</v>
      </c>
      <c r="AC2066" s="85">
        <f t="shared" si="890"/>
        <v>0</v>
      </c>
    </row>
    <row r="2067" spans="1:29" x14ac:dyDescent="0.3">
      <c r="A2067" s="67"/>
      <c r="B2067" s="85"/>
      <c r="C2067" s="85"/>
      <c r="D2067" s="85"/>
      <c r="E2067" s="85"/>
      <c r="F2067" s="85"/>
      <c r="G2067" s="85"/>
      <c r="H2067" s="113"/>
      <c r="P2067" s="21" t="str">
        <f t="shared" si="891"/>
        <v>A</v>
      </c>
      <c r="Q2067" s="85">
        <f t="shared" si="889"/>
        <v>0</v>
      </c>
      <c r="R2067" s="85">
        <f t="shared" si="889"/>
        <v>0</v>
      </c>
      <c r="S2067" s="85">
        <f t="shared" si="889"/>
        <v>0</v>
      </c>
      <c r="T2067" s="85">
        <f t="shared" si="889"/>
        <v>0</v>
      </c>
      <c r="U2067" s="85">
        <f t="shared" si="889"/>
        <v>0</v>
      </c>
      <c r="V2067" s="85">
        <f t="shared" si="889"/>
        <v>0</v>
      </c>
      <c r="W2067" s="33"/>
      <c r="X2067" s="85">
        <f t="shared" si="892"/>
        <v>0</v>
      </c>
      <c r="Y2067" s="85">
        <f t="shared" si="890"/>
        <v>0</v>
      </c>
      <c r="Z2067" s="85">
        <f t="shared" si="890"/>
        <v>0</v>
      </c>
      <c r="AA2067" s="85">
        <f t="shared" si="890"/>
        <v>0</v>
      </c>
      <c r="AB2067" s="85">
        <f t="shared" si="890"/>
        <v>0</v>
      </c>
      <c r="AC2067" s="85">
        <f t="shared" si="890"/>
        <v>0</v>
      </c>
    </row>
    <row r="2068" spans="1:29" x14ac:dyDescent="0.3">
      <c r="A2068" s="67"/>
      <c r="B2068" s="85"/>
      <c r="C2068" s="85"/>
      <c r="D2068" s="85"/>
      <c r="E2068" s="85"/>
      <c r="F2068" s="85"/>
      <c r="G2068" s="85"/>
      <c r="H2068" s="113"/>
      <c r="P2068" s="21" t="str">
        <f t="shared" si="891"/>
        <v>A</v>
      </c>
      <c r="Q2068" s="85">
        <f t="shared" si="889"/>
        <v>0</v>
      </c>
      <c r="R2068" s="85">
        <f t="shared" si="889"/>
        <v>0</v>
      </c>
      <c r="S2068" s="85">
        <f t="shared" si="889"/>
        <v>0</v>
      </c>
      <c r="T2068" s="85">
        <f t="shared" si="889"/>
        <v>0</v>
      </c>
      <c r="U2068" s="85">
        <f t="shared" si="889"/>
        <v>0</v>
      </c>
      <c r="V2068" s="85">
        <f t="shared" si="889"/>
        <v>0</v>
      </c>
      <c r="W2068" s="33"/>
      <c r="X2068" s="85">
        <f t="shared" si="892"/>
        <v>0</v>
      </c>
      <c r="Y2068" s="85">
        <f t="shared" si="890"/>
        <v>0</v>
      </c>
      <c r="Z2068" s="85">
        <f t="shared" si="890"/>
        <v>0</v>
      </c>
      <c r="AA2068" s="85">
        <f t="shared" si="890"/>
        <v>0</v>
      </c>
      <c r="AB2068" s="85">
        <f t="shared" si="890"/>
        <v>0</v>
      </c>
      <c r="AC2068" s="85">
        <f t="shared" si="890"/>
        <v>0</v>
      </c>
    </row>
    <row r="2069" spans="1:29" x14ac:dyDescent="0.3">
      <c r="A2069" s="67"/>
      <c r="B2069" s="85"/>
      <c r="C2069" s="85"/>
      <c r="D2069" s="85"/>
      <c r="E2069" s="85"/>
      <c r="F2069" s="85"/>
      <c r="G2069" s="85"/>
      <c r="H2069" s="113"/>
      <c r="P2069" s="21" t="str">
        <f t="shared" si="891"/>
        <v>A</v>
      </c>
      <c r="Q2069" s="85">
        <f t="shared" si="889"/>
        <v>0</v>
      </c>
      <c r="R2069" s="85">
        <f t="shared" si="889"/>
        <v>0</v>
      </c>
      <c r="S2069" s="85">
        <f t="shared" si="889"/>
        <v>0</v>
      </c>
      <c r="T2069" s="85">
        <f t="shared" si="889"/>
        <v>0</v>
      </c>
      <c r="U2069" s="85">
        <f t="shared" si="889"/>
        <v>0</v>
      </c>
      <c r="V2069" s="85">
        <f t="shared" si="889"/>
        <v>0</v>
      </c>
      <c r="W2069" s="33"/>
      <c r="X2069" s="85">
        <f t="shared" si="892"/>
        <v>0</v>
      </c>
      <c r="Y2069" s="85">
        <f t="shared" si="890"/>
        <v>0</v>
      </c>
      <c r="Z2069" s="85">
        <f t="shared" si="890"/>
        <v>0</v>
      </c>
      <c r="AA2069" s="85">
        <f t="shared" si="890"/>
        <v>0</v>
      </c>
      <c r="AB2069" s="85">
        <f t="shared" si="890"/>
        <v>0</v>
      </c>
      <c r="AC2069" s="85">
        <f t="shared" si="890"/>
        <v>0</v>
      </c>
    </row>
    <row r="2070" spans="1:29" x14ac:dyDescent="0.3">
      <c r="A2070" s="67"/>
      <c r="B2070" s="85"/>
      <c r="C2070" s="85"/>
      <c r="D2070" s="85"/>
      <c r="E2070" s="85"/>
      <c r="F2070" s="85"/>
      <c r="G2070" s="85"/>
      <c r="H2070" s="113"/>
      <c r="P2070" s="21" t="str">
        <f t="shared" si="891"/>
        <v>A</v>
      </c>
      <c r="Q2070" s="85">
        <f>IF($P2070="B",B2070,0)</f>
        <v>0</v>
      </c>
      <c r="R2070" s="85">
        <f t="shared" si="889"/>
        <v>0</v>
      </c>
      <c r="S2070" s="85">
        <f t="shared" si="889"/>
        <v>0</v>
      </c>
      <c r="T2070" s="85">
        <f t="shared" si="889"/>
        <v>0</v>
      </c>
      <c r="U2070" s="85">
        <f t="shared" si="889"/>
        <v>0</v>
      </c>
      <c r="V2070" s="85">
        <f t="shared" si="889"/>
        <v>0</v>
      </c>
      <c r="W2070" s="33"/>
      <c r="X2070" s="85">
        <f t="shared" si="892"/>
        <v>0</v>
      </c>
      <c r="Y2070" s="85">
        <f t="shared" si="890"/>
        <v>0</v>
      </c>
      <c r="Z2070" s="85">
        <f t="shared" si="890"/>
        <v>0</v>
      </c>
      <c r="AA2070" s="85">
        <f t="shared" si="890"/>
        <v>0</v>
      </c>
      <c r="AB2070" s="85">
        <f t="shared" si="890"/>
        <v>0</v>
      </c>
      <c r="AC2070" s="85">
        <f t="shared" si="890"/>
        <v>0</v>
      </c>
    </row>
    <row r="2071" spans="1:29" x14ac:dyDescent="0.3">
      <c r="A2071" s="67"/>
      <c r="B2071" s="85"/>
      <c r="C2071" s="85"/>
      <c r="D2071" s="85"/>
      <c r="E2071" s="85"/>
      <c r="F2071" s="85"/>
      <c r="G2071" s="85"/>
      <c r="H2071" s="113"/>
      <c r="P2071" s="21" t="str">
        <f t="shared" si="891"/>
        <v>A</v>
      </c>
      <c r="Q2071" s="85">
        <f t="shared" ref="Q2071:Q2080" si="893">IF($P2071="B",B2071,0)</f>
        <v>0</v>
      </c>
      <c r="R2071" s="85">
        <f t="shared" si="889"/>
        <v>0</v>
      </c>
      <c r="S2071" s="85">
        <f t="shared" si="889"/>
        <v>0</v>
      </c>
      <c r="T2071" s="85">
        <f t="shared" si="889"/>
        <v>0</v>
      </c>
      <c r="U2071" s="85">
        <f t="shared" si="889"/>
        <v>0</v>
      </c>
      <c r="V2071" s="85">
        <f t="shared" si="889"/>
        <v>0</v>
      </c>
      <c r="W2071" s="33"/>
      <c r="X2071" s="85">
        <f t="shared" si="892"/>
        <v>0</v>
      </c>
      <c r="Y2071" s="85">
        <f t="shared" si="890"/>
        <v>0</v>
      </c>
      <c r="Z2071" s="85">
        <f t="shared" si="890"/>
        <v>0</v>
      </c>
      <c r="AA2071" s="85">
        <f t="shared" si="890"/>
        <v>0</v>
      </c>
      <c r="AB2071" s="85">
        <f t="shared" si="890"/>
        <v>0</v>
      </c>
      <c r="AC2071" s="85">
        <f t="shared" si="890"/>
        <v>0</v>
      </c>
    </row>
    <row r="2072" spans="1:29" x14ac:dyDescent="0.3">
      <c r="A2072" s="67"/>
      <c r="B2072" s="85"/>
      <c r="C2072" s="85"/>
      <c r="D2072" s="85"/>
      <c r="E2072" s="85"/>
      <c r="F2072" s="85"/>
      <c r="G2072" s="85"/>
      <c r="H2072" s="113"/>
      <c r="P2072" s="21" t="str">
        <f t="shared" si="891"/>
        <v>A</v>
      </c>
      <c r="Q2072" s="85">
        <f t="shared" si="893"/>
        <v>0</v>
      </c>
      <c r="R2072" s="85">
        <f t="shared" si="889"/>
        <v>0</v>
      </c>
      <c r="S2072" s="85">
        <f t="shared" si="889"/>
        <v>0</v>
      </c>
      <c r="T2072" s="85">
        <f t="shared" si="889"/>
        <v>0</v>
      </c>
      <c r="U2072" s="85">
        <f t="shared" si="889"/>
        <v>0</v>
      </c>
      <c r="V2072" s="85">
        <f t="shared" si="889"/>
        <v>0</v>
      </c>
      <c r="W2072" s="33"/>
      <c r="X2072" s="85">
        <f t="shared" si="892"/>
        <v>0</v>
      </c>
      <c r="Y2072" s="85">
        <f t="shared" si="890"/>
        <v>0</v>
      </c>
      <c r="Z2072" s="85">
        <f t="shared" si="890"/>
        <v>0</v>
      </c>
      <c r="AA2072" s="85">
        <f t="shared" si="890"/>
        <v>0</v>
      </c>
      <c r="AB2072" s="85">
        <f t="shared" si="890"/>
        <v>0</v>
      </c>
      <c r="AC2072" s="85">
        <f t="shared" si="890"/>
        <v>0</v>
      </c>
    </row>
    <row r="2073" spans="1:29" x14ac:dyDescent="0.3">
      <c r="A2073" s="67"/>
      <c r="B2073" s="85"/>
      <c r="C2073" s="85"/>
      <c r="D2073" s="85"/>
      <c r="E2073" s="85"/>
      <c r="F2073" s="85"/>
      <c r="G2073" s="85"/>
      <c r="H2073" s="113"/>
      <c r="P2073" s="21" t="str">
        <f t="shared" si="891"/>
        <v>A</v>
      </c>
      <c r="Q2073" s="85">
        <f t="shared" si="893"/>
        <v>0</v>
      </c>
      <c r="R2073" s="85">
        <f t="shared" si="889"/>
        <v>0</v>
      </c>
      <c r="S2073" s="85">
        <f t="shared" si="889"/>
        <v>0</v>
      </c>
      <c r="T2073" s="85">
        <f t="shared" si="889"/>
        <v>0</v>
      </c>
      <c r="U2073" s="85">
        <f t="shared" si="889"/>
        <v>0</v>
      </c>
      <c r="V2073" s="85">
        <f t="shared" si="889"/>
        <v>0</v>
      </c>
      <c r="W2073" s="33"/>
      <c r="X2073" s="85">
        <f t="shared" si="892"/>
        <v>0</v>
      </c>
      <c r="Y2073" s="85">
        <f t="shared" si="890"/>
        <v>0</v>
      </c>
      <c r="Z2073" s="85">
        <f t="shared" si="890"/>
        <v>0</v>
      </c>
      <c r="AA2073" s="85">
        <f t="shared" si="890"/>
        <v>0</v>
      </c>
      <c r="AB2073" s="85">
        <f t="shared" si="890"/>
        <v>0</v>
      </c>
      <c r="AC2073" s="85">
        <f t="shared" si="890"/>
        <v>0</v>
      </c>
    </row>
    <row r="2074" spans="1:29" x14ac:dyDescent="0.3">
      <c r="A2074" s="67"/>
      <c r="B2074" s="85"/>
      <c r="C2074" s="85"/>
      <c r="D2074" s="85"/>
      <c r="E2074" s="85"/>
      <c r="F2074" s="85"/>
      <c r="G2074" s="85"/>
      <c r="H2074" s="113"/>
      <c r="P2074" s="21" t="str">
        <f t="shared" si="891"/>
        <v>A</v>
      </c>
      <c r="Q2074" s="85">
        <f t="shared" si="893"/>
        <v>0</v>
      </c>
      <c r="R2074" s="85">
        <f t="shared" si="889"/>
        <v>0</v>
      </c>
      <c r="S2074" s="85">
        <f t="shared" si="889"/>
        <v>0</v>
      </c>
      <c r="T2074" s="85">
        <f t="shared" si="889"/>
        <v>0</v>
      </c>
      <c r="U2074" s="85">
        <f t="shared" si="889"/>
        <v>0</v>
      </c>
      <c r="V2074" s="85">
        <f t="shared" si="889"/>
        <v>0</v>
      </c>
      <c r="W2074" s="33"/>
      <c r="X2074" s="85">
        <f t="shared" si="892"/>
        <v>0</v>
      </c>
      <c r="Y2074" s="85">
        <f t="shared" si="890"/>
        <v>0</v>
      </c>
      <c r="Z2074" s="85">
        <f t="shared" si="890"/>
        <v>0</v>
      </c>
      <c r="AA2074" s="85">
        <f t="shared" si="890"/>
        <v>0</v>
      </c>
      <c r="AB2074" s="85">
        <f t="shared" si="890"/>
        <v>0</v>
      </c>
      <c r="AC2074" s="85">
        <f t="shared" si="890"/>
        <v>0</v>
      </c>
    </row>
    <row r="2075" spans="1:29" x14ac:dyDescent="0.3">
      <c r="A2075" s="67"/>
      <c r="B2075" s="85"/>
      <c r="C2075" s="85"/>
      <c r="D2075" s="85"/>
      <c r="E2075" s="85"/>
      <c r="F2075" s="85"/>
      <c r="G2075" s="85"/>
      <c r="H2075" s="113"/>
      <c r="P2075" s="21" t="str">
        <f t="shared" si="891"/>
        <v>A</v>
      </c>
      <c r="Q2075" s="85">
        <f t="shared" si="893"/>
        <v>0</v>
      </c>
      <c r="R2075" s="85">
        <f t="shared" si="889"/>
        <v>0</v>
      </c>
      <c r="S2075" s="85">
        <f t="shared" si="889"/>
        <v>0</v>
      </c>
      <c r="T2075" s="85">
        <f t="shared" si="889"/>
        <v>0</v>
      </c>
      <c r="U2075" s="85">
        <f t="shared" si="889"/>
        <v>0</v>
      </c>
      <c r="V2075" s="85">
        <f t="shared" si="889"/>
        <v>0</v>
      </c>
      <c r="W2075" s="33"/>
      <c r="X2075" s="85">
        <f t="shared" si="892"/>
        <v>0</v>
      </c>
      <c r="Y2075" s="85">
        <f t="shared" si="890"/>
        <v>0</v>
      </c>
      <c r="Z2075" s="85">
        <f t="shared" si="890"/>
        <v>0</v>
      </c>
      <c r="AA2075" s="85">
        <f t="shared" si="890"/>
        <v>0</v>
      </c>
      <c r="AB2075" s="85">
        <f t="shared" si="890"/>
        <v>0</v>
      </c>
      <c r="AC2075" s="85">
        <f t="shared" si="890"/>
        <v>0</v>
      </c>
    </row>
    <row r="2076" spans="1:29" x14ac:dyDescent="0.3">
      <c r="A2076" s="67"/>
      <c r="B2076" s="85"/>
      <c r="C2076" s="85"/>
      <c r="D2076" s="85"/>
      <c r="E2076" s="85"/>
      <c r="F2076" s="85"/>
      <c r="G2076" s="85"/>
      <c r="H2076" s="113"/>
      <c r="P2076" s="21" t="str">
        <f t="shared" si="891"/>
        <v>A</v>
      </c>
      <c r="Q2076" s="85">
        <f t="shared" si="893"/>
        <v>0</v>
      </c>
      <c r="R2076" s="85">
        <f t="shared" si="889"/>
        <v>0</v>
      </c>
      <c r="S2076" s="85">
        <f t="shared" si="889"/>
        <v>0</v>
      </c>
      <c r="T2076" s="85">
        <f t="shared" si="889"/>
        <v>0</v>
      </c>
      <c r="U2076" s="85">
        <f t="shared" si="889"/>
        <v>0</v>
      </c>
      <c r="V2076" s="85">
        <f t="shared" si="889"/>
        <v>0</v>
      </c>
      <c r="W2076" s="33"/>
      <c r="X2076" s="85">
        <f t="shared" si="892"/>
        <v>0</v>
      </c>
      <c r="Y2076" s="85">
        <f t="shared" si="890"/>
        <v>0</v>
      </c>
      <c r="Z2076" s="85">
        <f t="shared" si="890"/>
        <v>0</v>
      </c>
      <c r="AA2076" s="85">
        <f t="shared" si="890"/>
        <v>0</v>
      </c>
      <c r="AB2076" s="85">
        <f t="shared" si="890"/>
        <v>0</v>
      </c>
      <c r="AC2076" s="85">
        <f t="shared" si="890"/>
        <v>0</v>
      </c>
    </row>
    <row r="2077" spans="1:29" x14ac:dyDescent="0.3">
      <c r="A2077" s="67"/>
      <c r="B2077" s="85"/>
      <c r="C2077" s="85"/>
      <c r="D2077" s="85"/>
      <c r="E2077" s="85"/>
      <c r="F2077" s="85"/>
      <c r="G2077" s="85"/>
      <c r="H2077" s="113"/>
      <c r="P2077" s="21" t="str">
        <f t="shared" si="891"/>
        <v>A</v>
      </c>
      <c r="Q2077" s="85">
        <f t="shared" si="893"/>
        <v>0</v>
      </c>
      <c r="R2077" s="85">
        <f t="shared" si="889"/>
        <v>0</v>
      </c>
      <c r="S2077" s="85">
        <f t="shared" si="889"/>
        <v>0</v>
      </c>
      <c r="T2077" s="85">
        <f t="shared" si="889"/>
        <v>0</v>
      </c>
      <c r="U2077" s="85">
        <f t="shared" si="889"/>
        <v>0</v>
      </c>
      <c r="V2077" s="85">
        <f t="shared" si="889"/>
        <v>0</v>
      </c>
      <c r="W2077" s="33"/>
      <c r="X2077" s="85">
        <f t="shared" si="892"/>
        <v>0</v>
      </c>
      <c r="Y2077" s="85">
        <f t="shared" si="890"/>
        <v>0</v>
      </c>
      <c r="Z2077" s="85">
        <f t="shared" si="890"/>
        <v>0</v>
      </c>
      <c r="AA2077" s="85">
        <f t="shared" si="890"/>
        <v>0</v>
      </c>
      <c r="AB2077" s="85">
        <f t="shared" si="890"/>
        <v>0</v>
      </c>
      <c r="AC2077" s="85">
        <f t="shared" si="890"/>
        <v>0</v>
      </c>
    </row>
    <row r="2078" spans="1:29" x14ac:dyDescent="0.3">
      <c r="A2078" s="67"/>
      <c r="B2078" s="85"/>
      <c r="C2078" s="85"/>
      <c r="D2078" s="85"/>
      <c r="E2078" s="85"/>
      <c r="F2078" s="85"/>
      <c r="G2078" s="85"/>
      <c r="H2078" s="113"/>
      <c r="P2078" s="21" t="str">
        <f t="shared" si="891"/>
        <v>A</v>
      </c>
      <c r="Q2078" s="85">
        <f t="shared" si="893"/>
        <v>0</v>
      </c>
      <c r="R2078" s="85">
        <f t="shared" si="889"/>
        <v>0</v>
      </c>
      <c r="S2078" s="85">
        <f t="shared" si="889"/>
        <v>0</v>
      </c>
      <c r="T2078" s="85">
        <f t="shared" si="889"/>
        <v>0</v>
      </c>
      <c r="U2078" s="85">
        <f t="shared" si="889"/>
        <v>0</v>
      </c>
      <c r="V2078" s="85">
        <f t="shared" si="889"/>
        <v>0</v>
      </c>
      <c r="W2078" s="33"/>
      <c r="X2078" s="85">
        <f t="shared" si="892"/>
        <v>0</v>
      </c>
      <c r="Y2078" s="85">
        <f t="shared" si="890"/>
        <v>0</v>
      </c>
      <c r="Z2078" s="85">
        <f t="shared" si="890"/>
        <v>0</v>
      </c>
      <c r="AA2078" s="85">
        <f t="shared" si="890"/>
        <v>0</v>
      </c>
      <c r="AB2078" s="85">
        <f t="shared" si="890"/>
        <v>0</v>
      </c>
      <c r="AC2078" s="85">
        <f t="shared" si="890"/>
        <v>0</v>
      </c>
    </row>
    <row r="2079" spans="1:29" x14ac:dyDescent="0.3">
      <c r="A2079" s="67"/>
      <c r="B2079" s="85"/>
      <c r="C2079" s="85"/>
      <c r="D2079" s="85"/>
      <c r="E2079" s="85"/>
      <c r="F2079" s="85"/>
      <c r="G2079" s="85"/>
      <c r="H2079" s="113"/>
      <c r="P2079" s="21" t="str">
        <f t="shared" si="891"/>
        <v>A</v>
      </c>
      <c r="Q2079" s="85">
        <f t="shared" si="893"/>
        <v>0</v>
      </c>
      <c r="R2079" s="85">
        <f t="shared" si="889"/>
        <v>0</v>
      </c>
      <c r="S2079" s="85">
        <f t="shared" si="889"/>
        <v>0</v>
      </c>
      <c r="T2079" s="85">
        <f t="shared" si="889"/>
        <v>0</v>
      </c>
      <c r="U2079" s="85">
        <f t="shared" si="889"/>
        <v>0</v>
      </c>
      <c r="V2079" s="85">
        <f t="shared" si="889"/>
        <v>0</v>
      </c>
      <c r="W2079" s="33"/>
      <c r="X2079" s="85">
        <f t="shared" si="892"/>
        <v>0</v>
      </c>
      <c r="Y2079" s="85">
        <f t="shared" si="890"/>
        <v>0</v>
      </c>
      <c r="Z2079" s="85">
        <f t="shared" si="890"/>
        <v>0</v>
      </c>
      <c r="AA2079" s="85">
        <f t="shared" si="890"/>
        <v>0</v>
      </c>
      <c r="AB2079" s="85">
        <f t="shared" si="890"/>
        <v>0</v>
      </c>
      <c r="AC2079" s="85">
        <f t="shared" si="890"/>
        <v>0</v>
      </c>
    </row>
    <row r="2080" spans="1:29" x14ac:dyDescent="0.3">
      <c r="A2080" s="67"/>
      <c r="B2080" s="85"/>
      <c r="C2080" s="85"/>
      <c r="D2080" s="85"/>
      <c r="E2080" s="85"/>
      <c r="F2080" s="85"/>
      <c r="G2080" s="85"/>
      <c r="H2080" s="113"/>
      <c r="P2080" s="21" t="str">
        <f t="shared" si="891"/>
        <v>A</v>
      </c>
      <c r="Q2080" s="85">
        <f t="shared" si="893"/>
        <v>0</v>
      </c>
      <c r="R2080" s="85">
        <f t="shared" si="889"/>
        <v>0</v>
      </c>
      <c r="S2080" s="85">
        <f t="shared" si="889"/>
        <v>0</v>
      </c>
      <c r="T2080" s="85">
        <f t="shared" si="889"/>
        <v>0</v>
      </c>
      <c r="U2080" s="85">
        <f t="shared" si="889"/>
        <v>0</v>
      </c>
      <c r="V2080" s="85">
        <f t="shared" si="889"/>
        <v>0</v>
      </c>
      <c r="W2080" s="33"/>
      <c r="X2080" s="85">
        <f t="shared" si="892"/>
        <v>0</v>
      </c>
      <c r="Y2080" s="85">
        <f t="shared" si="890"/>
        <v>0</v>
      </c>
      <c r="Z2080" s="85">
        <f t="shared" si="890"/>
        <v>0</v>
      </c>
      <c r="AA2080" s="85">
        <f t="shared" si="890"/>
        <v>0</v>
      </c>
      <c r="AB2080" s="85">
        <f t="shared" si="890"/>
        <v>0</v>
      </c>
      <c r="AC2080" s="85">
        <f t="shared" si="890"/>
        <v>0</v>
      </c>
    </row>
    <row r="2081" spans="1:29" x14ac:dyDescent="0.3">
      <c r="A2081" s="68"/>
      <c r="B2081" s="86"/>
      <c r="C2081" s="86"/>
      <c r="D2081" s="86"/>
      <c r="E2081" s="86"/>
      <c r="F2081" s="86"/>
      <c r="G2081" s="86"/>
      <c r="H2081" s="89"/>
      <c r="I2081" s="105">
        <f>X2081</f>
        <v>0</v>
      </c>
      <c r="J2081" s="105">
        <f>Y2081</f>
        <v>0</v>
      </c>
      <c r="K2081" s="105">
        <f>Z2081</f>
        <v>0</v>
      </c>
      <c r="L2081" s="105">
        <f>AA2081</f>
        <v>0</v>
      </c>
      <c r="M2081" s="105">
        <f t="shared" ref="M2081:N2081" si="894">AB2081</f>
        <v>0</v>
      </c>
      <c r="N2081" s="105">
        <f t="shared" si="894"/>
        <v>0</v>
      </c>
      <c r="P2081" s="21"/>
      <c r="Q2081" s="33"/>
      <c r="R2081" s="33"/>
      <c r="S2081" s="33"/>
      <c r="T2081" s="33"/>
      <c r="U2081" s="33"/>
      <c r="V2081" s="33"/>
      <c r="W2081" s="33"/>
      <c r="X2081" s="106">
        <f>SUM(X2065:X2080)</f>
        <v>0</v>
      </c>
      <c r="Y2081" s="106">
        <f t="shared" ref="Y2081:AC2081" si="895">SUM(Y2065:Y2080)</f>
        <v>0</v>
      </c>
      <c r="Z2081" s="106">
        <f t="shared" si="895"/>
        <v>0</v>
      </c>
      <c r="AA2081" s="106">
        <f t="shared" si="895"/>
        <v>0</v>
      </c>
      <c r="AB2081" s="106">
        <f t="shared" si="895"/>
        <v>0</v>
      </c>
      <c r="AC2081" s="106">
        <f t="shared" si="895"/>
        <v>0</v>
      </c>
    </row>
    <row r="2082" spans="1:29" x14ac:dyDescent="0.3">
      <c r="A2082" s="82"/>
      <c r="B2082" s="89"/>
      <c r="C2082" s="89"/>
      <c r="D2082" s="89"/>
      <c r="E2082" s="89"/>
      <c r="F2082" s="89"/>
      <c r="G2082" s="89"/>
      <c r="H2082" s="89"/>
      <c r="P2082" s="21"/>
      <c r="Q2082" s="33"/>
      <c r="R2082" s="33"/>
      <c r="S2082" s="33"/>
      <c r="T2082" s="33"/>
      <c r="U2082" s="33"/>
      <c r="V2082" s="33"/>
      <c r="W2082" s="33"/>
      <c r="X2082" s="33"/>
      <c r="Y2082" s="33"/>
      <c r="Z2082" s="33"/>
      <c r="AA2082" s="33"/>
      <c r="AB2082" s="33"/>
      <c r="AC2082" s="33"/>
    </row>
    <row r="2083" spans="1:29" x14ac:dyDescent="0.3">
      <c r="A2083" s="92"/>
      <c r="B2083" s="92"/>
      <c r="C2083" s="92"/>
      <c r="D2083" s="92"/>
      <c r="E2083" s="92"/>
      <c r="F2083" s="92"/>
      <c r="G2083" s="92"/>
      <c r="H2083" s="92"/>
      <c r="P2083" s="21"/>
      <c r="Q2083" s="33"/>
      <c r="R2083" s="33"/>
      <c r="S2083" s="33"/>
      <c r="T2083" s="33"/>
      <c r="U2083" s="33"/>
      <c r="V2083" s="33"/>
      <c r="W2083" s="33"/>
      <c r="X2083" s="33"/>
      <c r="Y2083" s="33"/>
      <c r="Z2083" s="33"/>
      <c r="AA2083" s="33"/>
      <c r="AB2083" s="33"/>
      <c r="AC2083" s="33"/>
    </row>
    <row r="2084" spans="1:29" x14ac:dyDescent="0.3">
      <c r="A2084" s="68"/>
      <c r="B2084" s="68"/>
      <c r="C2084" s="68"/>
      <c r="D2084" s="68"/>
      <c r="E2084" s="68"/>
      <c r="F2084" s="68"/>
      <c r="G2084" s="68"/>
      <c r="H2084" s="82"/>
      <c r="P2084" s="21"/>
      <c r="Q2084" s="33"/>
      <c r="R2084" s="33"/>
      <c r="S2084" s="33"/>
      <c r="T2084" s="33"/>
      <c r="U2084" s="33"/>
      <c r="V2084" s="33"/>
      <c r="W2084" s="33"/>
      <c r="X2084" s="106">
        <f t="shared" ref="X2084:AC2084" si="896">SUM(X2085:X2100)</f>
        <v>0</v>
      </c>
      <c r="Y2084" s="106">
        <f t="shared" si="896"/>
        <v>0</v>
      </c>
      <c r="Z2084" s="106">
        <f t="shared" si="896"/>
        <v>0</v>
      </c>
      <c r="AA2084" s="106">
        <f t="shared" si="896"/>
        <v>0</v>
      </c>
      <c r="AB2084" s="106">
        <f t="shared" si="896"/>
        <v>0</v>
      </c>
      <c r="AC2084" s="106">
        <f t="shared" si="896"/>
        <v>0</v>
      </c>
    </row>
    <row r="2085" spans="1:29" x14ac:dyDescent="0.3">
      <c r="A2085" s="67"/>
      <c r="B2085" s="85"/>
      <c r="C2085" s="85"/>
      <c r="D2085" s="85"/>
      <c r="E2085" s="85"/>
      <c r="F2085" s="85"/>
      <c r="G2085" s="85"/>
      <c r="H2085" s="113"/>
      <c r="I2085" s="105">
        <f>X2084</f>
        <v>0</v>
      </c>
      <c r="J2085" s="105">
        <f>Y2084</f>
        <v>0</v>
      </c>
      <c r="K2085" s="105">
        <f t="shared" ref="K2085:N2085" si="897">Z2084</f>
        <v>0</v>
      </c>
      <c r="L2085" s="105">
        <f t="shared" si="897"/>
        <v>0</v>
      </c>
      <c r="M2085" s="105">
        <f t="shared" si="897"/>
        <v>0</v>
      </c>
      <c r="N2085" s="105">
        <f t="shared" si="897"/>
        <v>0</v>
      </c>
      <c r="P2085" s="21" t="str">
        <f>IF(A2085&lt;=$B$2062,"A","B")</f>
        <v>A</v>
      </c>
      <c r="Q2085" s="85">
        <f t="shared" ref="Q2085:V2100" si="898">IF($P2085="B",B2085,0)</f>
        <v>0</v>
      </c>
      <c r="R2085" s="85">
        <f t="shared" si="898"/>
        <v>0</v>
      </c>
      <c r="S2085" s="85">
        <f t="shared" si="898"/>
        <v>0</v>
      </c>
      <c r="T2085" s="85">
        <f t="shared" si="898"/>
        <v>0</v>
      </c>
      <c r="U2085" s="85">
        <f t="shared" si="898"/>
        <v>0</v>
      </c>
      <c r="V2085" s="85">
        <f t="shared" si="898"/>
        <v>0</v>
      </c>
      <c r="W2085" s="33"/>
      <c r="X2085" s="85">
        <f>IF($P2085="A",B2085,0)</f>
        <v>0</v>
      </c>
      <c r="Y2085" s="85">
        <f t="shared" ref="Y2085:AC2100" si="899">IF($P2085="A",C2085,0)</f>
        <v>0</v>
      </c>
      <c r="Z2085" s="85">
        <f t="shared" si="899"/>
        <v>0</v>
      </c>
      <c r="AA2085" s="85">
        <f t="shared" si="899"/>
        <v>0</v>
      </c>
      <c r="AB2085" s="85">
        <f t="shared" si="899"/>
        <v>0</v>
      </c>
      <c r="AC2085" s="85">
        <f t="shared" si="899"/>
        <v>0</v>
      </c>
    </row>
    <row r="2086" spans="1:29" x14ac:dyDescent="0.3">
      <c r="A2086" s="67"/>
      <c r="B2086" s="85"/>
      <c r="C2086" s="85"/>
      <c r="D2086" s="85"/>
      <c r="E2086" s="85"/>
      <c r="F2086" s="85"/>
      <c r="G2086" s="85"/>
      <c r="H2086" s="113"/>
      <c r="P2086" s="21" t="str">
        <f t="shared" ref="P2086:P2100" si="900">IF(A2086&lt;=$B$2062,"A","B")</f>
        <v>A</v>
      </c>
      <c r="Q2086" s="85">
        <f t="shared" si="898"/>
        <v>0</v>
      </c>
      <c r="R2086" s="85">
        <f t="shared" si="898"/>
        <v>0</v>
      </c>
      <c r="S2086" s="85">
        <f t="shared" si="898"/>
        <v>0</v>
      </c>
      <c r="T2086" s="85">
        <f t="shared" si="898"/>
        <v>0</v>
      </c>
      <c r="U2086" s="85">
        <f t="shared" si="898"/>
        <v>0</v>
      </c>
      <c r="V2086" s="85">
        <f t="shared" si="898"/>
        <v>0</v>
      </c>
      <c r="W2086" s="33"/>
      <c r="X2086" s="85">
        <f t="shared" ref="X2086:X2100" si="901">IF($P2086="A",B2086,0)</f>
        <v>0</v>
      </c>
      <c r="Y2086" s="85">
        <f t="shared" si="899"/>
        <v>0</v>
      </c>
      <c r="Z2086" s="85">
        <f t="shared" si="899"/>
        <v>0</v>
      </c>
      <c r="AA2086" s="85">
        <f t="shared" si="899"/>
        <v>0</v>
      </c>
      <c r="AB2086" s="85">
        <f t="shared" si="899"/>
        <v>0</v>
      </c>
      <c r="AC2086" s="85">
        <f t="shared" si="899"/>
        <v>0</v>
      </c>
    </row>
    <row r="2087" spans="1:29" x14ac:dyDescent="0.3">
      <c r="A2087" s="67"/>
      <c r="B2087" s="85"/>
      <c r="C2087" s="85"/>
      <c r="D2087" s="85"/>
      <c r="E2087" s="85"/>
      <c r="F2087" s="85"/>
      <c r="G2087" s="85"/>
      <c r="H2087" s="113"/>
      <c r="P2087" s="21" t="str">
        <f t="shared" si="900"/>
        <v>A</v>
      </c>
      <c r="Q2087" s="85">
        <f t="shared" si="898"/>
        <v>0</v>
      </c>
      <c r="R2087" s="85">
        <f t="shared" si="898"/>
        <v>0</v>
      </c>
      <c r="S2087" s="85">
        <f t="shared" si="898"/>
        <v>0</v>
      </c>
      <c r="T2087" s="85">
        <f t="shared" si="898"/>
        <v>0</v>
      </c>
      <c r="U2087" s="85">
        <f t="shared" si="898"/>
        <v>0</v>
      </c>
      <c r="V2087" s="85">
        <f t="shared" si="898"/>
        <v>0</v>
      </c>
      <c r="W2087" s="33"/>
      <c r="X2087" s="85">
        <f t="shared" si="901"/>
        <v>0</v>
      </c>
      <c r="Y2087" s="85">
        <f t="shared" si="899"/>
        <v>0</v>
      </c>
      <c r="Z2087" s="85">
        <f t="shared" si="899"/>
        <v>0</v>
      </c>
      <c r="AA2087" s="85">
        <f t="shared" si="899"/>
        <v>0</v>
      </c>
      <c r="AB2087" s="85">
        <f t="shared" si="899"/>
        <v>0</v>
      </c>
      <c r="AC2087" s="85">
        <f t="shared" si="899"/>
        <v>0</v>
      </c>
    </row>
    <row r="2088" spans="1:29" x14ac:dyDescent="0.3">
      <c r="A2088" s="67"/>
      <c r="B2088" s="85"/>
      <c r="C2088" s="85"/>
      <c r="D2088" s="85"/>
      <c r="E2088" s="85"/>
      <c r="F2088" s="85"/>
      <c r="G2088" s="85"/>
      <c r="H2088" s="113"/>
      <c r="P2088" s="21" t="str">
        <f t="shared" si="900"/>
        <v>A</v>
      </c>
      <c r="Q2088" s="85">
        <f t="shared" si="898"/>
        <v>0</v>
      </c>
      <c r="R2088" s="85">
        <f t="shared" si="898"/>
        <v>0</v>
      </c>
      <c r="S2088" s="85">
        <f t="shared" si="898"/>
        <v>0</v>
      </c>
      <c r="T2088" s="85">
        <f t="shared" si="898"/>
        <v>0</v>
      </c>
      <c r="U2088" s="85">
        <f t="shared" si="898"/>
        <v>0</v>
      </c>
      <c r="V2088" s="85">
        <f t="shared" si="898"/>
        <v>0</v>
      </c>
      <c r="W2088" s="33"/>
      <c r="X2088" s="85">
        <f t="shared" si="901"/>
        <v>0</v>
      </c>
      <c r="Y2088" s="85">
        <f t="shared" si="899"/>
        <v>0</v>
      </c>
      <c r="Z2088" s="85">
        <f t="shared" si="899"/>
        <v>0</v>
      </c>
      <c r="AA2088" s="85">
        <f t="shared" si="899"/>
        <v>0</v>
      </c>
      <c r="AB2088" s="85">
        <f t="shared" si="899"/>
        <v>0</v>
      </c>
      <c r="AC2088" s="85">
        <f t="shared" si="899"/>
        <v>0</v>
      </c>
    </row>
    <row r="2089" spans="1:29" x14ac:dyDescent="0.3">
      <c r="A2089" s="67"/>
      <c r="B2089" s="85"/>
      <c r="C2089" s="85"/>
      <c r="D2089" s="85"/>
      <c r="E2089" s="85"/>
      <c r="F2089" s="85"/>
      <c r="G2089" s="85"/>
      <c r="H2089" s="113"/>
      <c r="P2089" s="21" t="str">
        <f t="shared" si="900"/>
        <v>A</v>
      </c>
      <c r="Q2089" s="85">
        <f t="shared" si="898"/>
        <v>0</v>
      </c>
      <c r="R2089" s="85">
        <f t="shared" si="898"/>
        <v>0</v>
      </c>
      <c r="S2089" s="85">
        <f t="shared" si="898"/>
        <v>0</v>
      </c>
      <c r="T2089" s="85">
        <f t="shared" si="898"/>
        <v>0</v>
      </c>
      <c r="U2089" s="85">
        <f t="shared" si="898"/>
        <v>0</v>
      </c>
      <c r="V2089" s="85">
        <f t="shared" si="898"/>
        <v>0</v>
      </c>
      <c r="W2089" s="33"/>
      <c r="X2089" s="85">
        <f t="shared" si="901"/>
        <v>0</v>
      </c>
      <c r="Y2089" s="85">
        <f t="shared" si="899"/>
        <v>0</v>
      </c>
      <c r="Z2089" s="85">
        <f t="shared" si="899"/>
        <v>0</v>
      </c>
      <c r="AA2089" s="85">
        <f t="shared" si="899"/>
        <v>0</v>
      </c>
      <c r="AB2089" s="85">
        <f t="shared" si="899"/>
        <v>0</v>
      </c>
      <c r="AC2089" s="85">
        <f t="shared" si="899"/>
        <v>0</v>
      </c>
    </row>
    <row r="2090" spans="1:29" x14ac:dyDescent="0.3">
      <c r="A2090" s="67"/>
      <c r="B2090" s="85"/>
      <c r="C2090" s="85"/>
      <c r="D2090" s="85"/>
      <c r="E2090" s="85"/>
      <c r="F2090" s="85"/>
      <c r="G2090" s="85"/>
      <c r="H2090" s="113"/>
      <c r="P2090" s="21" t="str">
        <f t="shared" si="900"/>
        <v>A</v>
      </c>
      <c r="Q2090" s="85">
        <f>IF($P2090="B",B2090,0)</f>
        <v>0</v>
      </c>
      <c r="R2090" s="85">
        <f t="shared" si="898"/>
        <v>0</v>
      </c>
      <c r="S2090" s="85">
        <f t="shared" si="898"/>
        <v>0</v>
      </c>
      <c r="T2090" s="85">
        <f t="shared" si="898"/>
        <v>0</v>
      </c>
      <c r="U2090" s="85">
        <f t="shared" si="898"/>
        <v>0</v>
      </c>
      <c r="V2090" s="85">
        <f t="shared" si="898"/>
        <v>0</v>
      </c>
      <c r="W2090" s="33"/>
      <c r="X2090" s="85">
        <f t="shared" si="901"/>
        <v>0</v>
      </c>
      <c r="Y2090" s="85">
        <f t="shared" si="899"/>
        <v>0</v>
      </c>
      <c r="Z2090" s="85">
        <f t="shared" si="899"/>
        <v>0</v>
      </c>
      <c r="AA2090" s="85">
        <f t="shared" si="899"/>
        <v>0</v>
      </c>
      <c r="AB2090" s="85">
        <f t="shared" si="899"/>
        <v>0</v>
      </c>
      <c r="AC2090" s="85">
        <f t="shared" si="899"/>
        <v>0</v>
      </c>
    </row>
    <row r="2091" spans="1:29" x14ac:dyDescent="0.3">
      <c r="A2091" s="67"/>
      <c r="B2091" s="85"/>
      <c r="C2091" s="85"/>
      <c r="D2091" s="85"/>
      <c r="E2091" s="85"/>
      <c r="F2091" s="85"/>
      <c r="G2091" s="85"/>
      <c r="H2091" s="113"/>
      <c r="P2091" s="21" t="str">
        <f t="shared" si="900"/>
        <v>A</v>
      </c>
      <c r="Q2091" s="85">
        <f t="shared" ref="Q2091:Q2100" si="902">IF($P2091="B",B2091,0)</f>
        <v>0</v>
      </c>
      <c r="R2091" s="85">
        <f t="shared" si="898"/>
        <v>0</v>
      </c>
      <c r="S2091" s="85">
        <f t="shared" si="898"/>
        <v>0</v>
      </c>
      <c r="T2091" s="85">
        <f t="shared" si="898"/>
        <v>0</v>
      </c>
      <c r="U2091" s="85">
        <f t="shared" si="898"/>
        <v>0</v>
      </c>
      <c r="V2091" s="85">
        <f t="shared" si="898"/>
        <v>0</v>
      </c>
      <c r="W2091" s="33"/>
      <c r="X2091" s="85">
        <f t="shared" si="901"/>
        <v>0</v>
      </c>
      <c r="Y2091" s="85">
        <f t="shared" si="899"/>
        <v>0</v>
      </c>
      <c r="Z2091" s="85">
        <f t="shared" si="899"/>
        <v>0</v>
      </c>
      <c r="AA2091" s="85">
        <f t="shared" si="899"/>
        <v>0</v>
      </c>
      <c r="AB2091" s="85">
        <f t="shared" si="899"/>
        <v>0</v>
      </c>
      <c r="AC2091" s="85">
        <f t="shared" si="899"/>
        <v>0</v>
      </c>
    </row>
    <row r="2092" spans="1:29" x14ac:dyDescent="0.3">
      <c r="A2092" s="67"/>
      <c r="B2092" s="85"/>
      <c r="C2092" s="85"/>
      <c r="D2092" s="85"/>
      <c r="E2092" s="85"/>
      <c r="F2092" s="85"/>
      <c r="G2092" s="85"/>
      <c r="H2092" s="113"/>
      <c r="P2092" s="21" t="str">
        <f t="shared" si="900"/>
        <v>A</v>
      </c>
      <c r="Q2092" s="85">
        <f t="shared" si="902"/>
        <v>0</v>
      </c>
      <c r="R2092" s="85">
        <f t="shared" si="898"/>
        <v>0</v>
      </c>
      <c r="S2092" s="85">
        <f t="shared" si="898"/>
        <v>0</v>
      </c>
      <c r="T2092" s="85">
        <f t="shared" si="898"/>
        <v>0</v>
      </c>
      <c r="U2092" s="85">
        <f t="shared" si="898"/>
        <v>0</v>
      </c>
      <c r="V2092" s="85">
        <f t="shared" si="898"/>
        <v>0</v>
      </c>
      <c r="W2092" s="33"/>
      <c r="X2092" s="85">
        <f t="shared" si="901"/>
        <v>0</v>
      </c>
      <c r="Y2092" s="85">
        <f t="shared" si="899"/>
        <v>0</v>
      </c>
      <c r="Z2092" s="85">
        <f t="shared" si="899"/>
        <v>0</v>
      </c>
      <c r="AA2092" s="85">
        <f t="shared" si="899"/>
        <v>0</v>
      </c>
      <c r="AB2092" s="85">
        <f t="shared" si="899"/>
        <v>0</v>
      </c>
      <c r="AC2092" s="85">
        <f t="shared" si="899"/>
        <v>0</v>
      </c>
    </row>
    <row r="2093" spans="1:29" x14ac:dyDescent="0.3">
      <c r="A2093" s="67"/>
      <c r="B2093" s="85"/>
      <c r="C2093" s="85"/>
      <c r="D2093" s="85"/>
      <c r="E2093" s="85"/>
      <c r="F2093" s="85"/>
      <c r="G2093" s="85"/>
      <c r="H2093" s="113"/>
      <c r="P2093" s="21" t="str">
        <f t="shared" si="900"/>
        <v>A</v>
      </c>
      <c r="Q2093" s="85">
        <f t="shared" si="902"/>
        <v>0</v>
      </c>
      <c r="R2093" s="85">
        <f t="shared" si="898"/>
        <v>0</v>
      </c>
      <c r="S2093" s="85">
        <f t="shared" si="898"/>
        <v>0</v>
      </c>
      <c r="T2093" s="85">
        <f t="shared" si="898"/>
        <v>0</v>
      </c>
      <c r="U2093" s="85">
        <f t="shared" si="898"/>
        <v>0</v>
      </c>
      <c r="V2093" s="85">
        <f t="shared" si="898"/>
        <v>0</v>
      </c>
      <c r="W2093" s="33"/>
      <c r="X2093" s="85">
        <f t="shared" si="901"/>
        <v>0</v>
      </c>
      <c r="Y2093" s="85">
        <f t="shared" si="899"/>
        <v>0</v>
      </c>
      <c r="Z2093" s="85">
        <f t="shared" si="899"/>
        <v>0</v>
      </c>
      <c r="AA2093" s="85">
        <f t="shared" si="899"/>
        <v>0</v>
      </c>
      <c r="AB2093" s="85">
        <f t="shared" si="899"/>
        <v>0</v>
      </c>
      <c r="AC2093" s="85">
        <f t="shared" si="899"/>
        <v>0</v>
      </c>
    </row>
    <row r="2094" spans="1:29" x14ac:dyDescent="0.3">
      <c r="A2094" s="67"/>
      <c r="B2094" s="85"/>
      <c r="C2094" s="85"/>
      <c r="D2094" s="85"/>
      <c r="E2094" s="85"/>
      <c r="F2094" s="85"/>
      <c r="G2094" s="85"/>
      <c r="H2094" s="113"/>
      <c r="P2094" s="21" t="str">
        <f t="shared" si="900"/>
        <v>A</v>
      </c>
      <c r="Q2094" s="85">
        <f t="shared" si="902"/>
        <v>0</v>
      </c>
      <c r="R2094" s="85">
        <f t="shared" si="898"/>
        <v>0</v>
      </c>
      <c r="S2094" s="85">
        <f t="shared" si="898"/>
        <v>0</v>
      </c>
      <c r="T2094" s="85">
        <f t="shared" si="898"/>
        <v>0</v>
      </c>
      <c r="U2094" s="85">
        <f t="shared" si="898"/>
        <v>0</v>
      </c>
      <c r="V2094" s="85">
        <f t="shared" si="898"/>
        <v>0</v>
      </c>
      <c r="W2094" s="33"/>
      <c r="X2094" s="85">
        <f t="shared" si="901"/>
        <v>0</v>
      </c>
      <c r="Y2094" s="85">
        <f t="shared" si="899"/>
        <v>0</v>
      </c>
      <c r="Z2094" s="85">
        <f t="shared" si="899"/>
        <v>0</v>
      </c>
      <c r="AA2094" s="85">
        <f t="shared" si="899"/>
        <v>0</v>
      </c>
      <c r="AB2094" s="85">
        <f t="shared" si="899"/>
        <v>0</v>
      </c>
      <c r="AC2094" s="85">
        <f t="shared" si="899"/>
        <v>0</v>
      </c>
    </row>
    <row r="2095" spans="1:29" x14ac:dyDescent="0.3">
      <c r="A2095" s="67"/>
      <c r="B2095" s="85"/>
      <c r="C2095" s="85"/>
      <c r="D2095" s="85"/>
      <c r="E2095" s="85"/>
      <c r="F2095" s="85"/>
      <c r="G2095" s="85"/>
      <c r="H2095" s="113"/>
      <c r="P2095" s="21" t="str">
        <f t="shared" si="900"/>
        <v>A</v>
      </c>
      <c r="Q2095" s="85">
        <f t="shared" si="902"/>
        <v>0</v>
      </c>
      <c r="R2095" s="85">
        <f t="shared" si="898"/>
        <v>0</v>
      </c>
      <c r="S2095" s="85">
        <f t="shared" si="898"/>
        <v>0</v>
      </c>
      <c r="T2095" s="85">
        <f t="shared" si="898"/>
        <v>0</v>
      </c>
      <c r="U2095" s="85">
        <f t="shared" si="898"/>
        <v>0</v>
      </c>
      <c r="V2095" s="85">
        <f t="shared" si="898"/>
        <v>0</v>
      </c>
      <c r="W2095" s="33"/>
      <c r="X2095" s="85">
        <f t="shared" si="901"/>
        <v>0</v>
      </c>
      <c r="Y2095" s="85">
        <f t="shared" si="899"/>
        <v>0</v>
      </c>
      <c r="Z2095" s="85">
        <f t="shared" si="899"/>
        <v>0</v>
      </c>
      <c r="AA2095" s="85">
        <f t="shared" si="899"/>
        <v>0</v>
      </c>
      <c r="AB2095" s="85">
        <f t="shared" si="899"/>
        <v>0</v>
      </c>
      <c r="AC2095" s="85">
        <f t="shared" si="899"/>
        <v>0</v>
      </c>
    </row>
    <row r="2096" spans="1:29" x14ac:dyDescent="0.3">
      <c r="A2096" s="67"/>
      <c r="B2096" s="85"/>
      <c r="C2096" s="85"/>
      <c r="D2096" s="85"/>
      <c r="E2096" s="85"/>
      <c r="F2096" s="85"/>
      <c r="G2096" s="85"/>
      <c r="H2096" s="113"/>
      <c r="P2096" s="21" t="str">
        <f t="shared" si="900"/>
        <v>A</v>
      </c>
      <c r="Q2096" s="85">
        <f t="shared" si="902"/>
        <v>0</v>
      </c>
      <c r="R2096" s="85">
        <f t="shared" si="898"/>
        <v>0</v>
      </c>
      <c r="S2096" s="85">
        <f t="shared" si="898"/>
        <v>0</v>
      </c>
      <c r="T2096" s="85">
        <f t="shared" si="898"/>
        <v>0</v>
      </c>
      <c r="U2096" s="85">
        <f t="shared" si="898"/>
        <v>0</v>
      </c>
      <c r="V2096" s="85">
        <f t="shared" si="898"/>
        <v>0</v>
      </c>
      <c r="W2096" s="33"/>
      <c r="X2096" s="85">
        <f t="shared" si="901"/>
        <v>0</v>
      </c>
      <c r="Y2096" s="85">
        <f t="shared" si="899"/>
        <v>0</v>
      </c>
      <c r="Z2096" s="85">
        <f t="shared" si="899"/>
        <v>0</v>
      </c>
      <c r="AA2096" s="85">
        <f t="shared" si="899"/>
        <v>0</v>
      </c>
      <c r="AB2096" s="85">
        <f t="shared" si="899"/>
        <v>0</v>
      </c>
      <c r="AC2096" s="85">
        <f t="shared" si="899"/>
        <v>0</v>
      </c>
    </row>
    <row r="2097" spans="1:29" x14ac:dyDescent="0.3">
      <c r="A2097" s="67"/>
      <c r="B2097" s="85"/>
      <c r="C2097" s="85"/>
      <c r="D2097" s="85"/>
      <c r="E2097" s="85"/>
      <c r="F2097" s="85"/>
      <c r="G2097" s="85"/>
      <c r="H2097" s="113"/>
      <c r="P2097" s="21" t="str">
        <f t="shared" si="900"/>
        <v>A</v>
      </c>
      <c r="Q2097" s="85">
        <f t="shared" si="902"/>
        <v>0</v>
      </c>
      <c r="R2097" s="85">
        <f t="shared" si="898"/>
        <v>0</v>
      </c>
      <c r="S2097" s="85">
        <f t="shared" si="898"/>
        <v>0</v>
      </c>
      <c r="T2097" s="85">
        <f t="shared" si="898"/>
        <v>0</v>
      </c>
      <c r="U2097" s="85">
        <f t="shared" si="898"/>
        <v>0</v>
      </c>
      <c r="V2097" s="85">
        <f t="shared" si="898"/>
        <v>0</v>
      </c>
      <c r="W2097" s="33"/>
      <c r="X2097" s="85">
        <f t="shared" si="901"/>
        <v>0</v>
      </c>
      <c r="Y2097" s="85">
        <f t="shared" si="899"/>
        <v>0</v>
      </c>
      <c r="Z2097" s="85">
        <f t="shared" si="899"/>
        <v>0</v>
      </c>
      <c r="AA2097" s="85">
        <f t="shared" si="899"/>
        <v>0</v>
      </c>
      <c r="AB2097" s="85">
        <f t="shared" si="899"/>
        <v>0</v>
      </c>
      <c r="AC2097" s="85">
        <f t="shared" si="899"/>
        <v>0</v>
      </c>
    </row>
    <row r="2098" spans="1:29" x14ac:dyDescent="0.3">
      <c r="A2098" s="67"/>
      <c r="B2098" s="85"/>
      <c r="C2098" s="85"/>
      <c r="D2098" s="85"/>
      <c r="E2098" s="85"/>
      <c r="F2098" s="85"/>
      <c r="G2098" s="85"/>
      <c r="H2098" s="113"/>
      <c r="P2098" s="21" t="str">
        <f t="shared" si="900"/>
        <v>A</v>
      </c>
      <c r="Q2098" s="85">
        <f t="shared" si="902"/>
        <v>0</v>
      </c>
      <c r="R2098" s="85">
        <f t="shared" si="898"/>
        <v>0</v>
      </c>
      <c r="S2098" s="85">
        <f t="shared" si="898"/>
        <v>0</v>
      </c>
      <c r="T2098" s="85">
        <f t="shared" si="898"/>
        <v>0</v>
      </c>
      <c r="U2098" s="85">
        <f t="shared" si="898"/>
        <v>0</v>
      </c>
      <c r="V2098" s="85">
        <f t="shared" si="898"/>
        <v>0</v>
      </c>
      <c r="W2098" s="33"/>
      <c r="X2098" s="85">
        <f t="shared" si="901"/>
        <v>0</v>
      </c>
      <c r="Y2098" s="85">
        <f t="shared" si="899"/>
        <v>0</v>
      </c>
      <c r="Z2098" s="85">
        <f t="shared" si="899"/>
        <v>0</v>
      </c>
      <c r="AA2098" s="85">
        <f t="shared" si="899"/>
        <v>0</v>
      </c>
      <c r="AB2098" s="85">
        <f t="shared" si="899"/>
        <v>0</v>
      </c>
      <c r="AC2098" s="85">
        <f t="shared" si="899"/>
        <v>0</v>
      </c>
    </row>
    <row r="2099" spans="1:29" x14ac:dyDescent="0.3">
      <c r="A2099" s="67"/>
      <c r="B2099" s="85"/>
      <c r="C2099" s="85"/>
      <c r="D2099" s="85"/>
      <c r="E2099" s="85"/>
      <c r="F2099" s="85"/>
      <c r="G2099" s="85"/>
      <c r="H2099" s="113"/>
      <c r="P2099" s="21" t="str">
        <f t="shared" si="900"/>
        <v>A</v>
      </c>
      <c r="Q2099" s="85">
        <f t="shared" si="902"/>
        <v>0</v>
      </c>
      <c r="R2099" s="85">
        <f t="shared" si="898"/>
        <v>0</v>
      </c>
      <c r="S2099" s="85">
        <f t="shared" si="898"/>
        <v>0</v>
      </c>
      <c r="T2099" s="85">
        <f t="shared" si="898"/>
        <v>0</v>
      </c>
      <c r="U2099" s="85">
        <f t="shared" si="898"/>
        <v>0</v>
      </c>
      <c r="V2099" s="85">
        <f t="shared" si="898"/>
        <v>0</v>
      </c>
      <c r="W2099" s="33"/>
      <c r="X2099" s="85">
        <f t="shared" si="901"/>
        <v>0</v>
      </c>
      <c r="Y2099" s="85">
        <f t="shared" si="899"/>
        <v>0</v>
      </c>
      <c r="Z2099" s="85">
        <f t="shared" si="899"/>
        <v>0</v>
      </c>
      <c r="AA2099" s="85">
        <f t="shared" si="899"/>
        <v>0</v>
      </c>
      <c r="AB2099" s="85">
        <f t="shared" si="899"/>
        <v>0</v>
      </c>
      <c r="AC2099" s="85">
        <f t="shared" si="899"/>
        <v>0</v>
      </c>
    </row>
    <row r="2100" spans="1:29" x14ac:dyDescent="0.3">
      <c r="A2100" s="67"/>
      <c r="B2100" s="85"/>
      <c r="C2100" s="85"/>
      <c r="D2100" s="85"/>
      <c r="E2100" s="85"/>
      <c r="F2100" s="85"/>
      <c r="G2100" s="85"/>
      <c r="H2100" s="113"/>
      <c r="P2100" s="21" t="str">
        <f t="shared" si="900"/>
        <v>A</v>
      </c>
      <c r="Q2100" s="85">
        <f t="shared" si="902"/>
        <v>0</v>
      </c>
      <c r="R2100" s="85">
        <f t="shared" si="898"/>
        <v>0</v>
      </c>
      <c r="S2100" s="85">
        <f t="shared" si="898"/>
        <v>0</v>
      </c>
      <c r="T2100" s="85">
        <f t="shared" si="898"/>
        <v>0</v>
      </c>
      <c r="U2100" s="85">
        <f t="shared" si="898"/>
        <v>0</v>
      </c>
      <c r="V2100" s="85">
        <f t="shared" si="898"/>
        <v>0</v>
      </c>
      <c r="W2100" s="33"/>
      <c r="X2100" s="85">
        <f t="shared" si="901"/>
        <v>0</v>
      </c>
      <c r="Y2100" s="85">
        <f t="shared" si="899"/>
        <v>0</v>
      </c>
      <c r="Z2100" s="85">
        <f t="shared" si="899"/>
        <v>0</v>
      </c>
      <c r="AA2100" s="85">
        <f t="shared" si="899"/>
        <v>0</v>
      </c>
      <c r="AB2100" s="85">
        <f t="shared" si="899"/>
        <v>0</v>
      </c>
      <c r="AC2100" s="85">
        <f t="shared" si="899"/>
        <v>0</v>
      </c>
    </row>
    <row r="2101" spans="1:29" x14ac:dyDescent="0.3">
      <c r="A2101" s="68"/>
      <c r="B2101" s="87"/>
      <c r="C2101" s="87"/>
      <c r="D2101" s="87"/>
      <c r="E2101" s="87"/>
      <c r="F2101" s="87"/>
      <c r="G2101" s="87"/>
      <c r="H2101" s="114"/>
      <c r="I2101" s="105">
        <f>Q2101</f>
        <v>0</v>
      </c>
      <c r="J2101" s="105">
        <f>R2101</f>
        <v>0</v>
      </c>
      <c r="K2101" s="105">
        <f t="shared" ref="K2101:N2101" si="903">S2101</f>
        <v>0</v>
      </c>
      <c r="L2101" s="105">
        <f t="shared" si="903"/>
        <v>0</v>
      </c>
      <c r="M2101" s="105">
        <f t="shared" si="903"/>
        <v>0</v>
      </c>
      <c r="N2101" s="105">
        <f t="shared" si="903"/>
        <v>0</v>
      </c>
      <c r="P2101" s="21"/>
      <c r="Q2101" s="106">
        <f t="shared" ref="Q2101:V2101" si="904">+SUM(Q2085:Q2100)</f>
        <v>0</v>
      </c>
      <c r="R2101" s="106">
        <f t="shared" si="904"/>
        <v>0</v>
      </c>
      <c r="S2101" s="106">
        <f t="shared" si="904"/>
        <v>0</v>
      </c>
      <c r="T2101" s="106">
        <f t="shared" si="904"/>
        <v>0</v>
      </c>
      <c r="U2101" s="106">
        <f t="shared" si="904"/>
        <v>0</v>
      </c>
      <c r="V2101" s="106">
        <f t="shared" si="904"/>
        <v>0</v>
      </c>
      <c r="W2101" s="33"/>
      <c r="X2101" s="33"/>
      <c r="Y2101" s="33"/>
      <c r="Z2101" s="33"/>
      <c r="AA2101" s="33"/>
      <c r="AB2101" s="33"/>
      <c r="AC2101" s="33"/>
    </row>
    <row r="2103" spans="1:29" x14ac:dyDescent="0.3">
      <c r="A2103" s="69"/>
      <c r="B2103" s="69"/>
      <c r="C2103" s="69"/>
      <c r="D2103" s="97"/>
      <c r="E2103" s="97"/>
      <c r="F2103" s="69"/>
      <c r="G2103" s="69"/>
      <c r="H2103" s="82"/>
    </row>
    <row r="2104" spans="1:29" x14ac:dyDescent="0.3">
      <c r="A2104" s="94"/>
      <c r="B2104" s="83"/>
      <c r="C2104" s="95"/>
      <c r="D2104" s="95"/>
      <c r="E2104" s="33"/>
      <c r="F2104" s="98"/>
      <c r="G2104" s="96"/>
      <c r="H2104" s="112"/>
    </row>
    <row r="2105" spans="1:29" x14ac:dyDescent="0.3">
      <c r="A2105" s="91"/>
      <c r="B2105" s="92"/>
      <c r="C2105" s="92"/>
      <c r="D2105" s="92"/>
      <c r="E2105" s="92"/>
      <c r="F2105" s="92"/>
      <c r="G2105" s="92"/>
      <c r="H2105" s="92"/>
    </row>
    <row r="2106" spans="1:29" x14ac:dyDescent="0.3">
      <c r="A2106" s="68"/>
      <c r="B2106" s="68"/>
      <c r="C2106" s="68"/>
      <c r="D2106" s="68"/>
      <c r="E2106" s="68"/>
      <c r="F2106" s="68"/>
      <c r="G2106" s="68"/>
      <c r="H2106" s="82"/>
      <c r="P2106" s="21"/>
      <c r="Q2106" s="106">
        <f>+SUM(Q2107:Q2122)</f>
        <v>0</v>
      </c>
      <c r="R2106" s="106">
        <f t="shared" ref="R2106:V2106" si="905">+SUM(R2107:R2122)</f>
        <v>0</v>
      </c>
      <c r="S2106" s="106">
        <f t="shared" si="905"/>
        <v>0</v>
      </c>
      <c r="T2106" s="106">
        <f t="shared" si="905"/>
        <v>0</v>
      </c>
      <c r="U2106" s="106">
        <f t="shared" si="905"/>
        <v>0</v>
      </c>
      <c r="V2106" s="106">
        <f t="shared" si="905"/>
        <v>0</v>
      </c>
      <c r="W2106" s="33"/>
      <c r="X2106" s="33"/>
      <c r="Y2106" s="33"/>
      <c r="Z2106" s="33"/>
      <c r="AA2106" s="33"/>
      <c r="AB2106" s="33"/>
      <c r="AC2106" s="33"/>
    </row>
    <row r="2107" spans="1:29" x14ac:dyDescent="0.3">
      <c r="A2107" s="67"/>
      <c r="B2107" s="85"/>
      <c r="C2107" s="85"/>
      <c r="D2107" s="85"/>
      <c r="E2107" s="85"/>
      <c r="F2107" s="85"/>
      <c r="G2107" s="85"/>
      <c r="H2107" s="113"/>
      <c r="I2107" s="105">
        <f t="shared" ref="I2107:N2107" si="906">Q2106</f>
        <v>0</v>
      </c>
      <c r="J2107" s="105">
        <f t="shared" si="906"/>
        <v>0</v>
      </c>
      <c r="K2107" s="105">
        <f t="shared" si="906"/>
        <v>0</v>
      </c>
      <c r="L2107" s="105">
        <f t="shared" si="906"/>
        <v>0</v>
      </c>
      <c r="M2107" s="105">
        <f t="shared" si="906"/>
        <v>0</v>
      </c>
      <c r="N2107" s="105">
        <f t="shared" si="906"/>
        <v>0</v>
      </c>
      <c r="P2107" s="21" t="str">
        <f>IF(A2107&gt;=$B$2104,"A","B")</f>
        <v>A</v>
      </c>
      <c r="Q2107" s="85">
        <f t="shared" ref="Q2107:V2122" si="907">IF($P2107="B",B2107,0)</f>
        <v>0</v>
      </c>
      <c r="R2107" s="85">
        <f t="shared" si="907"/>
        <v>0</v>
      </c>
      <c r="S2107" s="85">
        <f t="shared" si="907"/>
        <v>0</v>
      </c>
      <c r="T2107" s="85">
        <f t="shared" si="907"/>
        <v>0</v>
      </c>
      <c r="U2107" s="85">
        <f t="shared" si="907"/>
        <v>0</v>
      </c>
      <c r="V2107" s="85">
        <f t="shared" si="907"/>
        <v>0</v>
      </c>
      <c r="W2107" s="33"/>
      <c r="X2107" s="85">
        <f>IF($P2107="A",B2107,0)</f>
        <v>0</v>
      </c>
      <c r="Y2107" s="85">
        <f t="shared" ref="Y2107:AC2122" si="908">IF($P2107="A",C2107,0)</f>
        <v>0</v>
      </c>
      <c r="Z2107" s="85">
        <f t="shared" si="908"/>
        <v>0</v>
      </c>
      <c r="AA2107" s="85">
        <f t="shared" si="908"/>
        <v>0</v>
      </c>
      <c r="AB2107" s="85">
        <f t="shared" si="908"/>
        <v>0</v>
      </c>
      <c r="AC2107" s="85">
        <f t="shared" si="908"/>
        <v>0</v>
      </c>
    </row>
    <row r="2108" spans="1:29" x14ac:dyDescent="0.3">
      <c r="A2108" s="67"/>
      <c r="B2108" s="85"/>
      <c r="C2108" s="85"/>
      <c r="D2108" s="85"/>
      <c r="E2108" s="85"/>
      <c r="F2108" s="85"/>
      <c r="G2108" s="85"/>
      <c r="H2108" s="113"/>
      <c r="P2108" s="21" t="str">
        <f t="shared" ref="P2108:P2122" si="909">IF(A2108&gt;=$B$2104,"A","B")</f>
        <v>A</v>
      </c>
      <c r="Q2108" s="85">
        <f t="shared" si="907"/>
        <v>0</v>
      </c>
      <c r="R2108" s="85">
        <f t="shared" si="907"/>
        <v>0</v>
      </c>
      <c r="S2108" s="85">
        <f t="shared" si="907"/>
        <v>0</v>
      </c>
      <c r="T2108" s="85">
        <f t="shared" si="907"/>
        <v>0</v>
      </c>
      <c r="U2108" s="85">
        <f t="shared" si="907"/>
        <v>0</v>
      </c>
      <c r="V2108" s="85">
        <f t="shared" si="907"/>
        <v>0</v>
      </c>
      <c r="W2108" s="33"/>
      <c r="X2108" s="85">
        <f t="shared" ref="X2108:X2122" si="910">IF($P2108="A",B2108,0)</f>
        <v>0</v>
      </c>
      <c r="Y2108" s="85">
        <f t="shared" si="908"/>
        <v>0</v>
      </c>
      <c r="Z2108" s="85">
        <f t="shared" si="908"/>
        <v>0</v>
      </c>
      <c r="AA2108" s="85">
        <f t="shared" si="908"/>
        <v>0</v>
      </c>
      <c r="AB2108" s="85">
        <f t="shared" si="908"/>
        <v>0</v>
      </c>
      <c r="AC2108" s="85">
        <f t="shared" si="908"/>
        <v>0</v>
      </c>
    </row>
    <row r="2109" spans="1:29" x14ac:dyDescent="0.3">
      <c r="A2109" s="67"/>
      <c r="B2109" s="85"/>
      <c r="C2109" s="85"/>
      <c r="D2109" s="85"/>
      <c r="E2109" s="85"/>
      <c r="F2109" s="85"/>
      <c r="G2109" s="85"/>
      <c r="H2109" s="113"/>
      <c r="P2109" s="21" t="str">
        <f t="shared" si="909"/>
        <v>A</v>
      </c>
      <c r="Q2109" s="85">
        <f t="shared" si="907"/>
        <v>0</v>
      </c>
      <c r="R2109" s="85">
        <f t="shared" si="907"/>
        <v>0</v>
      </c>
      <c r="S2109" s="85">
        <f t="shared" si="907"/>
        <v>0</v>
      </c>
      <c r="T2109" s="85">
        <f t="shared" si="907"/>
        <v>0</v>
      </c>
      <c r="U2109" s="85">
        <f t="shared" si="907"/>
        <v>0</v>
      </c>
      <c r="V2109" s="85">
        <f t="shared" si="907"/>
        <v>0</v>
      </c>
      <c r="W2109" s="33"/>
      <c r="X2109" s="85">
        <f t="shared" si="910"/>
        <v>0</v>
      </c>
      <c r="Y2109" s="85">
        <f t="shared" si="908"/>
        <v>0</v>
      </c>
      <c r="Z2109" s="85">
        <f t="shared" si="908"/>
        <v>0</v>
      </c>
      <c r="AA2109" s="85">
        <f t="shared" si="908"/>
        <v>0</v>
      </c>
      <c r="AB2109" s="85">
        <f t="shared" si="908"/>
        <v>0</v>
      </c>
      <c r="AC2109" s="85">
        <f t="shared" si="908"/>
        <v>0</v>
      </c>
    </row>
    <row r="2110" spans="1:29" x14ac:dyDescent="0.3">
      <c r="A2110" s="67"/>
      <c r="B2110" s="85"/>
      <c r="C2110" s="85"/>
      <c r="D2110" s="85"/>
      <c r="E2110" s="85"/>
      <c r="F2110" s="85"/>
      <c r="G2110" s="85"/>
      <c r="H2110" s="113"/>
      <c r="P2110" s="21" t="str">
        <f t="shared" si="909"/>
        <v>A</v>
      </c>
      <c r="Q2110" s="85">
        <f t="shared" si="907"/>
        <v>0</v>
      </c>
      <c r="R2110" s="85">
        <f t="shared" si="907"/>
        <v>0</v>
      </c>
      <c r="S2110" s="85">
        <f t="shared" si="907"/>
        <v>0</v>
      </c>
      <c r="T2110" s="85">
        <f t="shared" si="907"/>
        <v>0</v>
      </c>
      <c r="U2110" s="85">
        <f t="shared" si="907"/>
        <v>0</v>
      </c>
      <c r="V2110" s="85">
        <f t="shared" si="907"/>
        <v>0</v>
      </c>
      <c r="W2110" s="33"/>
      <c r="X2110" s="85">
        <f t="shared" si="910"/>
        <v>0</v>
      </c>
      <c r="Y2110" s="85">
        <f t="shared" si="908"/>
        <v>0</v>
      </c>
      <c r="Z2110" s="85">
        <f t="shared" si="908"/>
        <v>0</v>
      </c>
      <c r="AA2110" s="85">
        <f t="shared" si="908"/>
        <v>0</v>
      </c>
      <c r="AB2110" s="85">
        <f t="shared" si="908"/>
        <v>0</v>
      </c>
      <c r="AC2110" s="85">
        <f t="shared" si="908"/>
        <v>0</v>
      </c>
    </row>
    <row r="2111" spans="1:29" x14ac:dyDescent="0.3">
      <c r="A2111" s="67"/>
      <c r="B2111" s="85"/>
      <c r="C2111" s="85"/>
      <c r="D2111" s="85"/>
      <c r="E2111" s="85"/>
      <c r="F2111" s="85"/>
      <c r="G2111" s="85"/>
      <c r="H2111" s="113"/>
      <c r="P2111" s="21" t="str">
        <f t="shared" si="909"/>
        <v>A</v>
      </c>
      <c r="Q2111" s="85">
        <f t="shared" si="907"/>
        <v>0</v>
      </c>
      <c r="R2111" s="85">
        <f t="shared" si="907"/>
        <v>0</v>
      </c>
      <c r="S2111" s="85">
        <f t="shared" si="907"/>
        <v>0</v>
      </c>
      <c r="T2111" s="85">
        <f t="shared" si="907"/>
        <v>0</v>
      </c>
      <c r="U2111" s="85">
        <f t="shared" si="907"/>
        <v>0</v>
      </c>
      <c r="V2111" s="85">
        <f t="shared" si="907"/>
        <v>0</v>
      </c>
      <c r="W2111" s="33"/>
      <c r="X2111" s="85">
        <f t="shared" si="910"/>
        <v>0</v>
      </c>
      <c r="Y2111" s="85">
        <f t="shared" si="908"/>
        <v>0</v>
      </c>
      <c r="Z2111" s="85">
        <f t="shared" si="908"/>
        <v>0</v>
      </c>
      <c r="AA2111" s="85">
        <f t="shared" si="908"/>
        <v>0</v>
      </c>
      <c r="AB2111" s="85">
        <f t="shared" si="908"/>
        <v>0</v>
      </c>
      <c r="AC2111" s="85">
        <f t="shared" si="908"/>
        <v>0</v>
      </c>
    </row>
    <row r="2112" spans="1:29" x14ac:dyDescent="0.3">
      <c r="A2112" s="67"/>
      <c r="B2112" s="85"/>
      <c r="C2112" s="85"/>
      <c r="D2112" s="85"/>
      <c r="E2112" s="85"/>
      <c r="F2112" s="85"/>
      <c r="G2112" s="85"/>
      <c r="H2112" s="113"/>
      <c r="P2112" s="21" t="str">
        <f t="shared" si="909"/>
        <v>A</v>
      </c>
      <c r="Q2112" s="85">
        <f>IF($P2112="B",B2112,0)</f>
        <v>0</v>
      </c>
      <c r="R2112" s="85">
        <f t="shared" si="907"/>
        <v>0</v>
      </c>
      <c r="S2112" s="85">
        <f t="shared" si="907"/>
        <v>0</v>
      </c>
      <c r="T2112" s="85">
        <f t="shared" si="907"/>
        <v>0</v>
      </c>
      <c r="U2112" s="85">
        <f t="shared" si="907"/>
        <v>0</v>
      </c>
      <c r="V2112" s="85">
        <f t="shared" si="907"/>
        <v>0</v>
      </c>
      <c r="W2112" s="33"/>
      <c r="X2112" s="85">
        <f t="shared" si="910"/>
        <v>0</v>
      </c>
      <c r="Y2112" s="85">
        <f t="shared" si="908"/>
        <v>0</v>
      </c>
      <c r="Z2112" s="85">
        <f t="shared" si="908"/>
        <v>0</v>
      </c>
      <c r="AA2112" s="85">
        <f t="shared" si="908"/>
        <v>0</v>
      </c>
      <c r="AB2112" s="85">
        <f t="shared" si="908"/>
        <v>0</v>
      </c>
      <c r="AC2112" s="85">
        <f t="shared" si="908"/>
        <v>0</v>
      </c>
    </row>
    <row r="2113" spans="1:29" x14ac:dyDescent="0.3">
      <c r="A2113" s="67"/>
      <c r="B2113" s="85"/>
      <c r="C2113" s="85"/>
      <c r="D2113" s="85"/>
      <c r="E2113" s="85"/>
      <c r="F2113" s="85"/>
      <c r="G2113" s="85"/>
      <c r="H2113" s="113"/>
      <c r="P2113" s="21" t="str">
        <f t="shared" si="909"/>
        <v>A</v>
      </c>
      <c r="Q2113" s="85">
        <f t="shared" ref="Q2113:Q2122" si="911">IF($P2113="B",B2113,0)</f>
        <v>0</v>
      </c>
      <c r="R2113" s="85">
        <f t="shared" si="907"/>
        <v>0</v>
      </c>
      <c r="S2113" s="85">
        <f t="shared" si="907"/>
        <v>0</v>
      </c>
      <c r="T2113" s="85">
        <f t="shared" si="907"/>
        <v>0</v>
      </c>
      <c r="U2113" s="85">
        <f t="shared" si="907"/>
        <v>0</v>
      </c>
      <c r="V2113" s="85">
        <f t="shared" si="907"/>
        <v>0</v>
      </c>
      <c r="W2113" s="33"/>
      <c r="X2113" s="85">
        <f t="shared" si="910"/>
        <v>0</v>
      </c>
      <c r="Y2113" s="85">
        <f t="shared" si="908"/>
        <v>0</v>
      </c>
      <c r="Z2113" s="85">
        <f t="shared" si="908"/>
        <v>0</v>
      </c>
      <c r="AA2113" s="85">
        <f t="shared" si="908"/>
        <v>0</v>
      </c>
      <c r="AB2113" s="85">
        <f t="shared" si="908"/>
        <v>0</v>
      </c>
      <c r="AC2113" s="85">
        <f t="shared" si="908"/>
        <v>0</v>
      </c>
    </row>
    <row r="2114" spans="1:29" x14ac:dyDescent="0.3">
      <c r="A2114" s="67"/>
      <c r="B2114" s="85"/>
      <c r="C2114" s="85"/>
      <c r="D2114" s="85"/>
      <c r="E2114" s="85"/>
      <c r="F2114" s="85"/>
      <c r="G2114" s="85"/>
      <c r="H2114" s="113"/>
      <c r="P2114" s="21" t="str">
        <f t="shared" si="909"/>
        <v>A</v>
      </c>
      <c r="Q2114" s="85">
        <f t="shared" si="911"/>
        <v>0</v>
      </c>
      <c r="R2114" s="85">
        <f t="shared" si="907"/>
        <v>0</v>
      </c>
      <c r="S2114" s="85">
        <f t="shared" si="907"/>
        <v>0</v>
      </c>
      <c r="T2114" s="85">
        <f t="shared" si="907"/>
        <v>0</v>
      </c>
      <c r="U2114" s="85">
        <f t="shared" si="907"/>
        <v>0</v>
      </c>
      <c r="V2114" s="85">
        <f t="shared" si="907"/>
        <v>0</v>
      </c>
      <c r="W2114" s="33"/>
      <c r="X2114" s="85">
        <f t="shared" si="910"/>
        <v>0</v>
      </c>
      <c r="Y2114" s="85">
        <f t="shared" si="908"/>
        <v>0</v>
      </c>
      <c r="Z2114" s="85">
        <f t="shared" si="908"/>
        <v>0</v>
      </c>
      <c r="AA2114" s="85">
        <f t="shared" si="908"/>
        <v>0</v>
      </c>
      <c r="AB2114" s="85">
        <f t="shared" si="908"/>
        <v>0</v>
      </c>
      <c r="AC2114" s="85">
        <f t="shared" si="908"/>
        <v>0</v>
      </c>
    </row>
    <row r="2115" spans="1:29" x14ac:dyDescent="0.3">
      <c r="A2115" s="67"/>
      <c r="B2115" s="85"/>
      <c r="C2115" s="85"/>
      <c r="D2115" s="85"/>
      <c r="E2115" s="85"/>
      <c r="F2115" s="85"/>
      <c r="G2115" s="85"/>
      <c r="H2115" s="113"/>
      <c r="P2115" s="21" t="str">
        <f t="shared" si="909"/>
        <v>A</v>
      </c>
      <c r="Q2115" s="85">
        <f t="shared" si="911"/>
        <v>0</v>
      </c>
      <c r="R2115" s="85">
        <f t="shared" si="907"/>
        <v>0</v>
      </c>
      <c r="S2115" s="85">
        <f t="shared" si="907"/>
        <v>0</v>
      </c>
      <c r="T2115" s="85">
        <f t="shared" si="907"/>
        <v>0</v>
      </c>
      <c r="U2115" s="85">
        <f t="shared" si="907"/>
        <v>0</v>
      </c>
      <c r="V2115" s="85">
        <f t="shared" si="907"/>
        <v>0</v>
      </c>
      <c r="W2115" s="33"/>
      <c r="X2115" s="85">
        <f t="shared" si="910"/>
        <v>0</v>
      </c>
      <c r="Y2115" s="85">
        <f t="shared" si="908"/>
        <v>0</v>
      </c>
      <c r="Z2115" s="85">
        <f t="shared" si="908"/>
        <v>0</v>
      </c>
      <c r="AA2115" s="85">
        <f t="shared" si="908"/>
        <v>0</v>
      </c>
      <c r="AB2115" s="85">
        <f t="shared" si="908"/>
        <v>0</v>
      </c>
      <c r="AC2115" s="85">
        <f t="shared" si="908"/>
        <v>0</v>
      </c>
    </row>
    <row r="2116" spans="1:29" x14ac:dyDescent="0.3">
      <c r="A2116" s="67"/>
      <c r="B2116" s="85"/>
      <c r="C2116" s="85"/>
      <c r="D2116" s="85"/>
      <c r="E2116" s="85"/>
      <c r="F2116" s="85"/>
      <c r="G2116" s="85"/>
      <c r="H2116" s="113"/>
      <c r="P2116" s="21" t="str">
        <f t="shared" si="909"/>
        <v>A</v>
      </c>
      <c r="Q2116" s="85">
        <f t="shared" si="911"/>
        <v>0</v>
      </c>
      <c r="R2116" s="85">
        <f t="shared" si="907"/>
        <v>0</v>
      </c>
      <c r="S2116" s="85">
        <f t="shared" si="907"/>
        <v>0</v>
      </c>
      <c r="T2116" s="85">
        <f t="shared" si="907"/>
        <v>0</v>
      </c>
      <c r="U2116" s="85">
        <f t="shared" si="907"/>
        <v>0</v>
      </c>
      <c r="V2116" s="85">
        <f t="shared" si="907"/>
        <v>0</v>
      </c>
      <c r="W2116" s="33"/>
      <c r="X2116" s="85">
        <f t="shared" si="910"/>
        <v>0</v>
      </c>
      <c r="Y2116" s="85">
        <f t="shared" si="908"/>
        <v>0</v>
      </c>
      <c r="Z2116" s="85">
        <f t="shared" si="908"/>
        <v>0</v>
      </c>
      <c r="AA2116" s="85">
        <f t="shared" si="908"/>
        <v>0</v>
      </c>
      <c r="AB2116" s="85">
        <f t="shared" si="908"/>
        <v>0</v>
      </c>
      <c r="AC2116" s="85">
        <f t="shared" si="908"/>
        <v>0</v>
      </c>
    </row>
    <row r="2117" spans="1:29" x14ac:dyDescent="0.3">
      <c r="A2117" s="67"/>
      <c r="B2117" s="85"/>
      <c r="C2117" s="85"/>
      <c r="D2117" s="85"/>
      <c r="E2117" s="85"/>
      <c r="F2117" s="85"/>
      <c r="G2117" s="85"/>
      <c r="H2117" s="113"/>
      <c r="P2117" s="21" t="str">
        <f t="shared" si="909"/>
        <v>A</v>
      </c>
      <c r="Q2117" s="85">
        <f t="shared" si="911"/>
        <v>0</v>
      </c>
      <c r="R2117" s="85">
        <f t="shared" si="907"/>
        <v>0</v>
      </c>
      <c r="S2117" s="85">
        <f t="shared" si="907"/>
        <v>0</v>
      </c>
      <c r="T2117" s="85">
        <f t="shared" si="907"/>
        <v>0</v>
      </c>
      <c r="U2117" s="85">
        <f t="shared" si="907"/>
        <v>0</v>
      </c>
      <c r="V2117" s="85">
        <f t="shared" si="907"/>
        <v>0</v>
      </c>
      <c r="W2117" s="33"/>
      <c r="X2117" s="85">
        <f t="shared" si="910"/>
        <v>0</v>
      </c>
      <c r="Y2117" s="85">
        <f t="shared" si="908"/>
        <v>0</v>
      </c>
      <c r="Z2117" s="85">
        <f t="shared" si="908"/>
        <v>0</v>
      </c>
      <c r="AA2117" s="85">
        <f t="shared" si="908"/>
        <v>0</v>
      </c>
      <c r="AB2117" s="85">
        <f t="shared" si="908"/>
        <v>0</v>
      </c>
      <c r="AC2117" s="85">
        <f t="shared" si="908"/>
        <v>0</v>
      </c>
    </row>
    <row r="2118" spans="1:29" x14ac:dyDescent="0.3">
      <c r="A2118" s="67"/>
      <c r="B2118" s="85"/>
      <c r="C2118" s="85"/>
      <c r="D2118" s="85"/>
      <c r="E2118" s="85"/>
      <c r="F2118" s="85"/>
      <c r="G2118" s="85"/>
      <c r="H2118" s="113"/>
      <c r="P2118" s="21" t="str">
        <f t="shared" si="909"/>
        <v>A</v>
      </c>
      <c r="Q2118" s="85">
        <f t="shared" si="911"/>
        <v>0</v>
      </c>
      <c r="R2118" s="85">
        <f t="shared" si="907"/>
        <v>0</v>
      </c>
      <c r="S2118" s="85">
        <f t="shared" si="907"/>
        <v>0</v>
      </c>
      <c r="T2118" s="85">
        <f t="shared" si="907"/>
        <v>0</v>
      </c>
      <c r="U2118" s="85">
        <f t="shared" si="907"/>
        <v>0</v>
      </c>
      <c r="V2118" s="85">
        <f t="shared" si="907"/>
        <v>0</v>
      </c>
      <c r="W2118" s="33"/>
      <c r="X2118" s="85">
        <f t="shared" si="910"/>
        <v>0</v>
      </c>
      <c r="Y2118" s="85">
        <f t="shared" si="908"/>
        <v>0</v>
      </c>
      <c r="Z2118" s="85">
        <f t="shared" si="908"/>
        <v>0</v>
      </c>
      <c r="AA2118" s="85">
        <f t="shared" si="908"/>
        <v>0</v>
      </c>
      <c r="AB2118" s="85">
        <f t="shared" si="908"/>
        <v>0</v>
      </c>
      <c r="AC2118" s="85">
        <f t="shared" si="908"/>
        <v>0</v>
      </c>
    </row>
    <row r="2119" spans="1:29" x14ac:dyDescent="0.3">
      <c r="A2119" s="67"/>
      <c r="B2119" s="85"/>
      <c r="C2119" s="85"/>
      <c r="D2119" s="85"/>
      <c r="E2119" s="85"/>
      <c r="F2119" s="85"/>
      <c r="G2119" s="85"/>
      <c r="H2119" s="113"/>
      <c r="P2119" s="21" t="str">
        <f t="shared" si="909"/>
        <v>A</v>
      </c>
      <c r="Q2119" s="85">
        <f t="shared" si="911"/>
        <v>0</v>
      </c>
      <c r="R2119" s="85">
        <f t="shared" si="907"/>
        <v>0</v>
      </c>
      <c r="S2119" s="85">
        <f t="shared" si="907"/>
        <v>0</v>
      </c>
      <c r="T2119" s="85">
        <f t="shared" si="907"/>
        <v>0</v>
      </c>
      <c r="U2119" s="85">
        <f t="shared" si="907"/>
        <v>0</v>
      </c>
      <c r="V2119" s="85">
        <f t="shared" si="907"/>
        <v>0</v>
      </c>
      <c r="W2119" s="33"/>
      <c r="X2119" s="85">
        <f t="shared" si="910"/>
        <v>0</v>
      </c>
      <c r="Y2119" s="85">
        <f t="shared" si="908"/>
        <v>0</v>
      </c>
      <c r="Z2119" s="85">
        <f t="shared" si="908"/>
        <v>0</v>
      </c>
      <c r="AA2119" s="85">
        <f t="shared" si="908"/>
        <v>0</v>
      </c>
      <c r="AB2119" s="85">
        <f t="shared" si="908"/>
        <v>0</v>
      </c>
      <c r="AC2119" s="85">
        <f t="shared" si="908"/>
        <v>0</v>
      </c>
    </row>
    <row r="2120" spans="1:29" x14ac:dyDescent="0.3">
      <c r="A2120" s="67"/>
      <c r="B2120" s="85"/>
      <c r="C2120" s="85"/>
      <c r="D2120" s="85"/>
      <c r="E2120" s="85"/>
      <c r="F2120" s="85"/>
      <c r="G2120" s="85"/>
      <c r="H2120" s="113"/>
      <c r="P2120" s="21" t="str">
        <f t="shared" si="909"/>
        <v>A</v>
      </c>
      <c r="Q2120" s="85">
        <f t="shared" si="911"/>
        <v>0</v>
      </c>
      <c r="R2120" s="85">
        <f t="shared" si="907"/>
        <v>0</v>
      </c>
      <c r="S2120" s="85">
        <f t="shared" si="907"/>
        <v>0</v>
      </c>
      <c r="T2120" s="85">
        <f t="shared" si="907"/>
        <v>0</v>
      </c>
      <c r="U2120" s="85">
        <f t="shared" si="907"/>
        <v>0</v>
      </c>
      <c r="V2120" s="85">
        <f t="shared" si="907"/>
        <v>0</v>
      </c>
      <c r="W2120" s="33"/>
      <c r="X2120" s="85">
        <f t="shared" si="910"/>
        <v>0</v>
      </c>
      <c r="Y2120" s="85">
        <f t="shared" si="908"/>
        <v>0</v>
      </c>
      <c r="Z2120" s="85">
        <f t="shared" si="908"/>
        <v>0</v>
      </c>
      <c r="AA2120" s="85">
        <f t="shared" si="908"/>
        <v>0</v>
      </c>
      <c r="AB2120" s="85">
        <f t="shared" si="908"/>
        <v>0</v>
      </c>
      <c r="AC2120" s="85">
        <f t="shared" si="908"/>
        <v>0</v>
      </c>
    </row>
    <row r="2121" spans="1:29" x14ac:dyDescent="0.3">
      <c r="A2121" s="67"/>
      <c r="B2121" s="85"/>
      <c r="C2121" s="85"/>
      <c r="D2121" s="85"/>
      <c r="E2121" s="85"/>
      <c r="F2121" s="85"/>
      <c r="G2121" s="85"/>
      <c r="H2121" s="113"/>
      <c r="P2121" s="21" t="str">
        <f t="shared" si="909"/>
        <v>A</v>
      </c>
      <c r="Q2121" s="85">
        <f t="shared" si="911"/>
        <v>0</v>
      </c>
      <c r="R2121" s="85">
        <f t="shared" si="907"/>
        <v>0</v>
      </c>
      <c r="S2121" s="85">
        <f t="shared" si="907"/>
        <v>0</v>
      </c>
      <c r="T2121" s="85">
        <f t="shared" si="907"/>
        <v>0</v>
      </c>
      <c r="U2121" s="85">
        <f t="shared" si="907"/>
        <v>0</v>
      </c>
      <c r="V2121" s="85">
        <f t="shared" si="907"/>
        <v>0</v>
      </c>
      <c r="W2121" s="33"/>
      <c r="X2121" s="85">
        <f t="shared" si="910"/>
        <v>0</v>
      </c>
      <c r="Y2121" s="85">
        <f t="shared" si="908"/>
        <v>0</v>
      </c>
      <c r="Z2121" s="85">
        <f t="shared" si="908"/>
        <v>0</v>
      </c>
      <c r="AA2121" s="85">
        <f t="shared" si="908"/>
        <v>0</v>
      </c>
      <c r="AB2121" s="85">
        <f t="shared" si="908"/>
        <v>0</v>
      </c>
      <c r="AC2121" s="85">
        <f t="shared" si="908"/>
        <v>0</v>
      </c>
    </row>
    <row r="2122" spans="1:29" x14ac:dyDescent="0.3">
      <c r="A2122" s="67"/>
      <c r="B2122" s="85"/>
      <c r="C2122" s="85"/>
      <c r="D2122" s="85"/>
      <c r="E2122" s="85"/>
      <c r="F2122" s="85"/>
      <c r="G2122" s="85"/>
      <c r="H2122" s="113"/>
      <c r="P2122" s="21" t="str">
        <f t="shared" si="909"/>
        <v>A</v>
      </c>
      <c r="Q2122" s="85">
        <f t="shared" si="911"/>
        <v>0</v>
      </c>
      <c r="R2122" s="85">
        <f t="shared" si="907"/>
        <v>0</v>
      </c>
      <c r="S2122" s="85">
        <f t="shared" si="907"/>
        <v>0</v>
      </c>
      <c r="T2122" s="85">
        <f t="shared" si="907"/>
        <v>0</v>
      </c>
      <c r="U2122" s="85">
        <f t="shared" si="907"/>
        <v>0</v>
      </c>
      <c r="V2122" s="85">
        <f t="shared" si="907"/>
        <v>0</v>
      </c>
      <c r="W2122" s="33"/>
      <c r="X2122" s="85">
        <f t="shared" si="910"/>
        <v>0</v>
      </c>
      <c r="Y2122" s="85">
        <f t="shared" si="908"/>
        <v>0</v>
      </c>
      <c r="Z2122" s="85">
        <f t="shared" si="908"/>
        <v>0</v>
      </c>
      <c r="AA2122" s="85">
        <f t="shared" si="908"/>
        <v>0</v>
      </c>
      <c r="AB2122" s="85">
        <f t="shared" si="908"/>
        <v>0</v>
      </c>
      <c r="AC2122" s="85">
        <f t="shared" si="908"/>
        <v>0</v>
      </c>
    </row>
    <row r="2123" spans="1:29" x14ac:dyDescent="0.3">
      <c r="A2123" s="68"/>
      <c r="B2123" s="86"/>
      <c r="C2123" s="86"/>
      <c r="D2123" s="86"/>
      <c r="E2123" s="86"/>
      <c r="F2123" s="86"/>
      <c r="G2123" s="86"/>
      <c r="H2123" s="89"/>
      <c r="I2123" s="105">
        <f>X2123</f>
        <v>0</v>
      </c>
      <c r="J2123" s="105">
        <f>Y2123</f>
        <v>0</v>
      </c>
      <c r="K2123" s="105">
        <f>Z2123</f>
        <v>0</v>
      </c>
      <c r="L2123" s="105">
        <f>AA2123</f>
        <v>0</v>
      </c>
      <c r="M2123" s="105">
        <f t="shared" ref="M2123:N2123" si="912">AB2123</f>
        <v>0</v>
      </c>
      <c r="N2123" s="105">
        <f t="shared" si="912"/>
        <v>0</v>
      </c>
      <c r="P2123" s="21"/>
      <c r="Q2123" s="33"/>
      <c r="R2123" s="33"/>
      <c r="S2123" s="33"/>
      <c r="T2123" s="33"/>
      <c r="U2123" s="33"/>
      <c r="V2123" s="33"/>
      <c r="W2123" s="33"/>
      <c r="X2123" s="106">
        <f>SUM(X2107:X2122)</f>
        <v>0</v>
      </c>
      <c r="Y2123" s="106">
        <f t="shared" ref="Y2123:AC2123" si="913">SUM(Y2107:Y2122)</f>
        <v>0</v>
      </c>
      <c r="Z2123" s="106">
        <f t="shared" si="913"/>
        <v>0</v>
      </c>
      <c r="AA2123" s="106">
        <f t="shared" si="913"/>
        <v>0</v>
      </c>
      <c r="AB2123" s="106">
        <f t="shared" si="913"/>
        <v>0</v>
      </c>
      <c r="AC2123" s="106">
        <f t="shared" si="913"/>
        <v>0</v>
      </c>
    </row>
    <row r="2124" spans="1:29" x14ac:dyDescent="0.3">
      <c r="A2124" s="82"/>
      <c r="B2124" s="89"/>
      <c r="C2124" s="89"/>
      <c r="D2124" s="89"/>
      <c r="E2124" s="89"/>
      <c r="F2124" s="89"/>
      <c r="G2124" s="89"/>
      <c r="H2124" s="89"/>
      <c r="P2124" s="21"/>
      <c r="Q2124" s="33"/>
      <c r="R2124" s="33"/>
      <c r="S2124" s="33"/>
      <c r="T2124" s="33"/>
      <c r="U2124" s="33"/>
      <c r="V2124" s="33"/>
      <c r="W2124" s="33"/>
      <c r="X2124" s="33"/>
      <c r="Y2124" s="33"/>
      <c r="Z2124" s="33"/>
      <c r="AA2124" s="33"/>
      <c r="AB2124" s="33"/>
      <c r="AC2124" s="33"/>
    </row>
    <row r="2125" spans="1:29" x14ac:dyDescent="0.3">
      <c r="A2125" s="92"/>
      <c r="B2125" s="92"/>
      <c r="C2125" s="92"/>
      <c r="D2125" s="92"/>
      <c r="E2125" s="92"/>
      <c r="F2125" s="92"/>
      <c r="G2125" s="92"/>
      <c r="H2125" s="92"/>
      <c r="P2125" s="21"/>
      <c r="Q2125" s="33"/>
      <c r="R2125" s="33"/>
      <c r="S2125" s="33"/>
      <c r="T2125" s="33"/>
      <c r="U2125" s="33"/>
      <c r="V2125" s="33"/>
      <c r="W2125" s="33"/>
      <c r="X2125" s="33"/>
      <c r="Y2125" s="33"/>
      <c r="Z2125" s="33"/>
      <c r="AA2125" s="33"/>
      <c r="AB2125" s="33"/>
      <c r="AC2125" s="33"/>
    </row>
    <row r="2126" spans="1:29" x14ac:dyDescent="0.3">
      <c r="A2126" s="68"/>
      <c r="B2126" s="68"/>
      <c r="C2126" s="68"/>
      <c r="D2126" s="68"/>
      <c r="E2126" s="68"/>
      <c r="F2126" s="68"/>
      <c r="G2126" s="68"/>
      <c r="H2126" s="82"/>
      <c r="P2126" s="21"/>
      <c r="Q2126" s="33"/>
      <c r="R2126" s="33"/>
      <c r="S2126" s="33"/>
      <c r="T2126" s="33"/>
      <c r="U2126" s="33"/>
      <c r="V2126" s="33"/>
      <c r="W2126" s="33"/>
      <c r="X2126" s="106">
        <f t="shared" ref="X2126:AC2126" si="914">SUM(X2127:X2142)</f>
        <v>0</v>
      </c>
      <c r="Y2126" s="106">
        <f t="shared" si="914"/>
        <v>0</v>
      </c>
      <c r="Z2126" s="106">
        <f t="shared" si="914"/>
        <v>0</v>
      </c>
      <c r="AA2126" s="106">
        <f t="shared" si="914"/>
        <v>0</v>
      </c>
      <c r="AB2126" s="106">
        <f t="shared" si="914"/>
        <v>0</v>
      </c>
      <c r="AC2126" s="106">
        <f t="shared" si="914"/>
        <v>0</v>
      </c>
    </row>
    <row r="2127" spans="1:29" x14ac:dyDescent="0.3">
      <c r="A2127" s="67"/>
      <c r="B2127" s="85"/>
      <c r="C2127" s="85"/>
      <c r="D2127" s="85"/>
      <c r="E2127" s="85"/>
      <c r="F2127" s="85"/>
      <c r="G2127" s="85"/>
      <c r="H2127" s="113"/>
      <c r="I2127" s="105">
        <f>X2126</f>
        <v>0</v>
      </c>
      <c r="J2127" s="105">
        <f>Y2126</f>
        <v>0</v>
      </c>
      <c r="K2127" s="105">
        <f t="shared" ref="K2127:N2127" si="915">Z2126</f>
        <v>0</v>
      </c>
      <c r="L2127" s="105">
        <f t="shared" si="915"/>
        <v>0</v>
      </c>
      <c r="M2127" s="105">
        <f t="shared" si="915"/>
        <v>0</v>
      </c>
      <c r="N2127" s="105">
        <f t="shared" si="915"/>
        <v>0</v>
      </c>
      <c r="P2127" s="21" t="str">
        <f>IF(A2127&lt;=$B$2104,"A","B")</f>
        <v>A</v>
      </c>
      <c r="Q2127" s="85">
        <f t="shared" ref="Q2127:V2142" si="916">IF($P2127="B",B2127,0)</f>
        <v>0</v>
      </c>
      <c r="R2127" s="85">
        <f t="shared" si="916"/>
        <v>0</v>
      </c>
      <c r="S2127" s="85">
        <f t="shared" si="916"/>
        <v>0</v>
      </c>
      <c r="T2127" s="85">
        <f t="shared" si="916"/>
        <v>0</v>
      </c>
      <c r="U2127" s="85">
        <f t="shared" si="916"/>
        <v>0</v>
      </c>
      <c r="V2127" s="85">
        <f t="shared" si="916"/>
        <v>0</v>
      </c>
      <c r="W2127" s="33"/>
      <c r="X2127" s="85">
        <f>IF($P2127="A",B2127,0)</f>
        <v>0</v>
      </c>
      <c r="Y2127" s="85">
        <f t="shared" ref="Y2127:AC2142" si="917">IF($P2127="A",C2127,0)</f>
        <v>0</v>
      </c>
      <c r="Z2127" s="85">
        <f t="shared" si="917"/>
        <v>0</v>
      </c>
      <c r="AA2127" s="85">
        <f t="shared" si="917"/>
        <v>0</v>
      </c>
      <c r="AB2127" s="85">
        <f t="shared" si="917"/>
        <v>0</v>
      </c>
      <c r="AC2127" s="85">
        <f t="shared" si="917"/>
        <v>0</v>
      </c>
    </row>
    <row r="2128" spans="1:29" x14ac:dyDescent="0.3">
      <c r="A2128" s="67"/>
      <c r="B2128" s="85"/>
      <c r="C2128" s="85"/>
      <c r="D2128" s="85"/>
      <c r="E2128" s="85"/>
      <c r="F2128" s="85"/>
      <c r="G2128" s="85"/>
      <c r="H2128" s="113"/>
      <c r="P2128" s="21" t="str">
        <f t="shared" ref="P2128:P2142" si="918">IF(A2128&lt;=$B$2104,"A","B")</f>
        <v>A</v>
      </c>
      <c r="Q2128" s="85">
        <f t="shared" si="916"/>
        <v>0</v>
      </c>
      <c r="R2128" s="85">
        <f t="shared" si="916"/>
        <v>0</v>
      </c>
      <c r="S2128" s="85">
        <f t="shared" si="916"/>
        <v>0</v>
      </c>
      <c r="T2128" s="85">
        <f t="shared" si="916"/>
        <v>0</v>
      </c>
      <c r="U2128" s="85">
        <f t="shared" si="916"/>
        <v>0</v>
      </c>
      <c r="V2128" s="85">
        <f t="shared" si="916"/>
        <v>0</v>
      </c>
      <c r="W2128" s="33"/>
      <c r="X2128" s="85">
        <f t="shared" ref="X2128:X2142" si="919">IF($P2128="A",B2128,0)</f>
        <v>0</v>
      </c>
      <c r="Y2128" s="85">
        <f t="shared" si="917"/>
        <v>0</v>
      </c>
      <c r="Z2128" s="85">
        <f t="shared" si="917"/>
        <v>0</v>
      </c>
      <c r="AA2128" s="85">
        <f t="shared" si="917"/>
        <v>0</v>
      </c>
      <c r="AB2128" s="85">
        <f t="shared" si="917"/>
        <v>0</v>
      </c>
      <c r="AC2128" s="85">
        <f t="shared" si="917"/>
        <v>0</v>
      </c>
    </row>
    <row r="2129" spans="1:29" x14ac:dyDescent="0.3">
      <c r="A2129" s="67"/>
      <c r="B2129" s="85"/>
      <c r="C2129" s="85"/>
      <c r="D2129" s="85"/>
      <c r="E2129" s="85"/>
      <c r="F2129" s="85"/>
      <c r="G2129" s="85"/>
      <c r="H2129" s="113"/>
      <c r="P2129" s="21" t="str">
        <f t="shared" si="918"/>
        <v>A</v>
      </c>
      <c r="Q2129" s="85">
        <f t="shared" si="916"/>
        <v>0</v>
      </c>
      <c r="R2129" s="85">
        <f t="shared" si="916"/>
        <v>0</v>
      </c>
      <c r="S2129" s="85">
        <f t="shared" si="916"/>
        <v>0</v>
      </c>
      <c r="T2129" s="85">
        <f t="shared" si="916"/>
        <v>0</v>
      </c>
      <c r="U2129" s="85">
        <f t="shared" si="916"/>
        <v>0</v>
      </c>
      <c r="V2129" s="85">
        <f t="shared" si="916"/>
        <v>0</v>
      </c>
      <c r="W2129" s="33"/>
      <c r="X2129" s="85">
        <f t="shared" si="919"/>
        <v>0</v>
      </c>
      <c r="Y2129" s="85">
        <f t="shared" si="917"/>
        <v>0</v>
      </c>
      <c r="Z2129" s="85">
        <f t="shared" si="917"/>
        <v>0</v>
      </c>
      <c r="AA2129" s="85">
        <f t="shared" si="917"/>
        <v>0</v>
      </c>
      <c r="AB2129" s="85">
        <f t="shared" si="917"/>
        <v>0</v>
      </c>
      <c r="AC2129" s="85">
        <f t="shared" si="917"/>
        <v>0</v>
      </c>
    </row>
    <row r="2130" spans="1:29" x14ac:dyDescent="0.3">
      <c r="A2130" s="67"/>
      <c r="B2130" s="85"/>
      <c r="C2130" s="85"/>
      <c r="D2130" s="85"/>
      <c r="E2130" s="85"/>
      <c r="F2130" s="85"/>
      <c r="G2130" s="85"/>
      <c r="H2130" s="113"/>
      <c r="P2130" s="21" t="str">
        <f t="shared" si="918"/>
        <v>A</v>
      </c>
      <c r="Q2130" s="85">
        <f t="shared" si="916"/>
        <v>0</v>
      </c>
      <c r="R2130" s="85">
        <f t="shared" si="916"/>
        <v>0</v>
      </c>
      <c r="S2130" s="85">
        <f t="shared" si="916"/>
        <v>0</v>
      </c>
      <c r="T2130" s="85">
        <f t="shared" si="916"/>
        <v>0</v>
      </c>
      <c r="U2130" s="85">
        <f t="shared" si="916"/>
        <v>0</v>
      </c>
      <c r="V2130" s="85">
        <f t="shared" si="916"/>
        <v>0</v>
      </c>
      <c r="W2130" s="33"/>
      <c r="X2130" s="85">
        <f t="shared" si="919"/>
        <v>0</v>
      </c>
      <c r="Y2130" s="85">
        <f t="shared" si="917"/>
        <v>0</v>
      </c>
      <c r="Z2130" s="85">
        <f t="shared" si="917"/>
        <v>0</v>
      </c>
      <c r="AA2130" s="85">
        <f t="shared" si="917"/>
        <v>0</v>
      </c>
      <c r="AB2130" s="85">
        <f t="shared" si="917"/>
        <v>0</v>
      </c>
      <c r="AC2130" s="85">
        <f t="shared" si="917"/>
        <v>0</v>
      </c>
    </row>
    <row r="2131" spans="1:29" x14ac:dyDescent="0.3">
      <c r="A2131" s="67"/>
      <c r="B2131" s="85"/>
      <c r="C2131" s="85"/>
      <c r="D2131" s="85"/>
      <c r="E2131" s="85"/>
      <c r="F2131" s="85"/>
      <c r="G2131" s="85"/>
      <c r="H2131" s="113"/>
      <c r="P2131" s="21" t="str">
        <f t="shared" si="918"/>
        <v>A</v>
      </c>
      <c r="Q2131" s="85">
        <f t="shared" si="916"/>
        <v>0</v>
      </c>
      <c r="R2131" s="85">
        <f t="shared" si="916"/>
        <v>0</v>
      </c>
      <c r="S2131" s="85">
        <f t="shared" si="916"/>
        <v>0</v>
      </c>
      <c r="T2131" s="85">
        <f t="shared" si="916"/>
        <v>0</v>
      </c>
      <c r="U2131" s="85">
        <f t="shared" si="916"/>
        <v>0</v>
      </c>
      <c r="V2131" s="85">
        <f t="shared" si="916"/>
        <v>0</v>
      </c>
      <c r="W2131" s="33"/>
      <c r="X2131" s="85">
        <f t="shared" si="919"/>
        <v>0</v>
      </c>
      <c r="Y2131" s="85">
        <f t="shared" si="917"/>
        <v>0</v>
      </c>
      <c r="Z2131" s="85">
        <f t="shared" si="917"/>
        <v>0</v>
      </c>
      <c r="AA2131" s="85">
        <f t="shared" si="917"/>
        <v>0</v>
      </c>
      <c r="AB2131" s="85">
        <f t="shared" si="917"/>
        <v>0</v>
      </c>
      <c r="AC2131" s="85">
        <f t="shared" si="917"/>
        <v>0</v>
      </c>
    </row>
    <row r="2132" spans="1:29" x14ac:dyDescent="0.3">
      <c r="A2132" s="67"/>
      <c r="B2132" s="85"/>
      <c r="C2132" s="85"/>
      <c r="D2132" s="85"/>
      <c r="E2132" s="85"/>
      <c r="F2132" s="85"/>
      <c r="G2132" s="85"/>
      <c r="H2132" s="113"/>
      <c r="P2132" s="21" t="str">
        <f t="shared" si="918"/>
        <v>A</v>
      </c>
      <c r="Q2132" s="85">
        <f>IF($P2132="B",B2132,0)</f>
        <v>0</v>
      </c>
      <c r="R2132" s="85">
        <f t="shared" si="916"/>
        <v>0</v>
      </c>
      <c r="S2132" s="85">
        <f t="shared" si="916"/>
        <v>0</v>
      </c>
      <c r="T2132" s="85">
        <f t="shared" si="916"/>
        <v>0</v>
      </c>
      <c r="U2132" s="85">
        <f t="shared" si="916"/>
        <v>0</v>
      </c>
      <c r="V2132" s="85">
        <f t="shared" si="916"/>
        <v>0</v>
      </c>
      <c r="W2132" s="33"/>
      <c r="X2132" s="85">
        <f t="shared" si="919"/>
        <v>0</v>
      </c>
      <c r="Y2132" s="85">
        <f t="shared" si="917"/>
        <v>0</v>
      </c>
      <c r="Z2132" s="85">
        <f t="shared" si="917"/>
        <v>0</v>
      </c>
      <c r="AA2132" s="85">
        <f t="shared" si="917"/>
        <v>0</v>
      </c>
      <c r="AB2132" s="85">
        <f t="shared" si="917"/>
        <v>0</v>
      </c>
      <c r="AC2132" s="85">
        <f t="shared" si="917"/>
        <v>0</v>
      </c>
    </row>
    <row r="2133" spans="1:29" x14ac:dyDescent="0.3">
      <c r="A2133" s="67"/>
      <c r="B2133" s="85"/>
      <c r="C2133" s="85"/>
      <c r="D2133" s="85"/>
      <c r="E2133" s="85"/>
      <c r="F2133" s="85"/>
      <c r="G2133" s="85"/>
      <c r="H2133" s="113"/>
      <c r="P2133" s="21" t="str">
        <f t="shared" si="918"/>
        <v>A</v>
      </c>
      <c r="Q2133" s="85">
        <f t="shared" ref="Q2133:Q2142" si="920">IF($P2133="B",B2133,0)</f>
        <v>0</v>
      </c>
      <c r="R2133" s="85">
        <f t="shared" si="916"/>
        <v>0</v>
      </c>
      <c r="S2133" s="85">
        <f t="shared" si="916"/>
        <v>0</v>
      </c>
      <c r="T2133" s="85">
        <f t="shared" si="916"/>
        <v>0</v>
      </c>
      <c r="U2133" s="85">
        <f t="shared" si="916"/>
        <v>0</v>
      </c>
      <c r="V2133" s="85">
        <f t="shared" si="916"/>
        <v>0</v>
      </c>
      <c r="W2133" s="33"/>
      <c r="X2133" s="85">
        <f t="shared" si="919"/>
        <v>0</v>
      </c>
      <c r="Y2133" s="85">
        <f t="shared" si="917"/>
        <v>0</v>
      </c>
      <c r="Z2133" s="85">
        <f t="shared" si="917"/>
        <v>0</v>
      </c>
      <c r="AA2133" s="85">
        <f t="shared" si="917"/>
        <v>0</v>
      </c>
      <c r="AB2133" s="85">
        <f t="shared" si="917"/>
        <v>0</v>
      </c>
      <c r="AC2133" s="85">
        <f t="shared" si="917"/>
        <v>0</v>
      </c>
    </row>
    <row r="2134" spans="1:29" x14ac:dyDescent="0.3">
      <c r="A2134" s="67"/>
      <c r="B2134" s="85"/>
      <c r="C2134" s="85"/>
      <c r="D2134" s="85"/>
      <c r="E2134" s="85"/>
      <c r="F2134" s="85"/>
      <c r="G2134" s="85"/>
      <c r="H2134" s="113"/>
      <c r="P2134" s="21" t="str">
        <f t="shared" si="918"/>
        <v>A</v>
      </c>
      <c r="Q2134" s="85">
        <f t="shared" si="920"/>
        <v>0</v>
      </c>
      <c r="R2134" s="85">
        <f t="shared" si="916"/>
        <v>0</v>
      </c>
      <c r="S2134" s="85">
        <f t="shared" si="916"/>
        <v>0</v>
      </c>
      <c r="T2134" s="85">
        <f t="shared" si="916"/>
        <v>0</v>
      </c>
      <c r="U2134" s="85">
        <f t="shared" si="916"/>
        <v>0</v>
      </c>
      <c r="V2134" s="85">
        <f t="shared" si="916"/>
        <v>0</v>
      </c>
      <c r="W2134" s="33"/>
      <c r="X2134" s="85">
        <f t="shared" si="919"/>
        <v>0</v>
      </c>
      <c r="Y2134" s="85">
        <f t="shared" si="917"/>
        <v>0</v>
      </c>
      <c r="Z2134" s="85">
        <f t="shared" si="917"/>
        <v>0</v>
      </c>
      <c r="AA2134" s="85">
        <f t="shared" si="917"/>
        <v>0</v>
      </c>
      <c r="AB2134" s="85">
        <f t="shared" si="917"/>
        <v>0</v>
      </c>
      <c r="AC2134" s="85">
        <f t="shared" si="917"/>
        <v>0</v>
      </c>
    </row>
    <row r="2135" spans="1:29" x14ac:dyDescent="0.3">
      <c r="A2135" s="67"/>
      <c r="B2135" s="85"/>
      <c r="C2135" s="85"/>
      <c r="D2135" s="85"/>
      <c r="E2135" s="85"/>
      <c r="F2135" s="85"/>
      <c r="G2135" s="85"/>
      <c r="H2135" s="113"/>
      <c r="P2135" s="21" t="str">
        <f t="shared" si="918"/>
        <v>A</v>
      </c>
      <c r="Q2135" s="85">
        <f t="shared" si="920"/>
        <v>0</v>
      </c>
      <c r="R2135" s="85">
        <f t="shared" si="916"/>
        <v>0</v>
      </c>
      <c r="S2135" s="85">
        <f t="shared" si="916"/>
        <v>0</v>
      </c>
      <c r="T2135" s="85">
        <f t="shared" si="916"/>
        <v>0</v>
      </c>
      <c r="U2135" s="85">
        <f t="shared" si="916"/>
        <v>0</v>
      </c>
      <c r="V2135" s="85">
        <f t="shared" si="916"/>
        <v>0</v>
      </c>
      <c r="W2135" s="33"/>
      <c r="X2135" s="85">
        <f t="shared" si="919"/>
        <v>0</v>
      </c>
      <c r="Y2135" s="85">
        <f t="shared" si="917"/>
        <v>0</v>
      </c>
      <c r="Z2135" s="85">
        <f t="shared" si="917"/>
        <v>0</v>
      </c>
      <c r="AA2135" s="85">
        <f t="shared" si="917"/>
        <v>0</v>
      </c>
      <c r="AB2135" s="85">
        <f t="shared" si="917"/>
        <v>0</v>
      </c>
      <c r="AC2135" s="85">
        <f t="shared" si="917"/>
        <v>0</v>
      </c>
    </row>
    <row r="2136" spans="1:29" x14ac:dyDescent="0.3">
      <c r="A2136" s="67"/>
      <c r="B2136" s="85"/>
      <c r="C2136" s="85"/>
      <c r="D2136" s="85"/>
      <c r="E2136" s="85"/>
      <c r="F2136" s="85"/>
      <c r="G2136" s="85"/>
      <c r="H2136" s="113"/>
      <c r="P2136" s="21" t="str">
        <f t="shared" si="918"/>
        <v>A</v>
      </c>
      <c r="Q2136" s="85">
        <f t="shared" si="920"/>
        <v>0</v>
      </c>
      <c r="R2136" s="85">
        <f t="shared" si="916"/>
        <v>0</v>
      </c>
      <c r="S2136" s="85">
        <f t="shared" si="916"/>
        <v>0</v>
      </c>
      <c r="T2136" s="85">
        <f t="shared" si="916"/>
        <v>0</v>
      </c>
      <c r="U2136" s="85">
        <f t="shared" si="916"/>
        <v>0</v>
      </c>
      <c r="V2136" s="85">
        <f t="shared" si="916"/>
        <v>0</v>
      </c>
      <c r="W2136" s="33"/>
      <c r="X2136" s="85">
        <f t="shared" si="919"/>
        <v>0</v>
      </c>
      <c r="Y2136" s="85">
        <f t="shared" si="917"/>
        <v>0</v>
      </c>
      <c r="Z2136" s="85">
        <f t="shared" si="917"/>
        <v>0</v>
      </c>
      <c r="AA2136" s="85">
        <f t="shared" si="917"/>
        <v>0</v>
      </c>
      <c r="AB2136" s="85">
        <f t="shared" si="917"/>
        <v>0</v>
      </c>
      <c r="AC2136" s="85">
        <f t="shared" si="917"/>
        <v>0</v>
      </c>
    </row>
    <row r="2137" spans="1:29" x14ac:dyDescent="0.3">
      <c r="A2137" s="67"/>
      <c r="B2137" s="85"/>
      <c r="C2137" s="85"/>
      <c r="D2137" s="85"/>
      <c r="E2137" s="85"/>
      <c r="F2137" s="85"/>
      <c r="G2137" s="85"/>
      <c r="H2137" s="113"/>
      <c r="P2137" s="21" t="str">
        <f t="shared" si="918"/>
        <v>A</v>
      </c>
      <c r="Q2137" s="85">
        <f t="shared" si="920"/>
        <v>0</v>
      </c>
      <c r="R2137" s="85">
        <f t="shared" si="916"/>
        <v>0</v>
      </c>
      <c r="S2137" s="85">
        <f t="shared" si="916"/>
        <v>0</v>
      </c>
      <c r="T2137" s="85">
        <f t="shared" si="916"/>
        <v>0</v>
      </c>
      <c r="U2137" s="85">
        <f t="shared" si="916"/>
        <v>0</v>
      </c>
      <c r="V2137" s="85">
        <f t="shared" si="916"/>
        <v>0</v>
      </c>
      <c r="W2137" s="33"/>
      <c r="X2137" s="85">
        <f t="shared" si="919"/>
        <v>0</v>
      </c>
      <c r="Y2137" s="85">
        <f t="shared" si="917"/>
        <v>0</v>
      </c>
      <c r="Z2137" s="85">
        <f t="shared" si="917"/>
        <v>0</v>
      </c>
      <c r="AA2137" s="85">
        <f t="shared" si="917"/>
        <v>0</v>
      </c>
      <c r="AB2137" s="85">
        <f t="shared" si="917"/>
        <v>0</v>
      </c>
      <c r="AC2137" s="85">
        <f t="shared" si="917"/>
        <v>0</v>
      </c>
    </row>
    <row r="2138" spans="1:29" x14ac:dyDescent="0.3">
      <c r="A2138" s="67"/>
      <c r="B2138" s="85"/>
      <c r="C2138" s="85"/>
      <c r="D2138" s="85"/>
      <c r="E2138" s="85"/>
      <c r="F2138" s="85"/>
      <c r="G2138" s="85"/>
      <c r="H2138" s="113"/>
      <c r="P2138" s="21" t="str">
        <f t="shared" si="918"/>
        <v>A</v>
      </c>
      <c r="Q2138" s="85">
        <f t="shared" si="920"/>
        <v>0</v>
      </c>
      <c r="R2138" s="85">
        <f t="shared" si="916"/>
        <v>0</v>
      </c>
      <c r="S2138" s="85">
        <f t="shared" si="916"/>
        <v>0</v>
      </c>
      <c r="T2138" s="85">
        <f t="shared" si="916"/>
        <v>0</v>
      </c>
      <c r="U2138" s="85">
        <f t="shared" si="916"/>
        <v>0</v>
      </c>
      <c r="V2138" s="85">
        <f t="shared" si="916"/>
        <v>0</v>
      </c>
      <c r="W2138" s="33"/>
      <c r="X2138" s="85">
        <f t="shared" si="919"/>
        <v>0</v>
      </c>
      <c r="Y2138" s="85">
        <f t="shared" si="917"/>
        <v>0</v>
      </c>
      <c r="Z2138" s="85">
        <f t="shared" si="917"/>
        <v>0</v>
      </c>
      <c r="AA2138" s="85">
        <f t="shared" si="917"/>
        <v>0</v>
      </c>
      <c r="AB2138" s="85">
        <f t="shared" si="917"/>
        <v>0</v>
      </c>
      <c r="AC2138" s="85">
        <f t="shared" si="917"/>
        <v>0</v>
      </c>
    </row>
    <row r="2139" spans="1:29" x14ac:dyDescent="0.3">
      <c r="A2139" s="67"/>
      <c r="B2139" s="85"/>
      <c r="C2139" s="85"/>
      <c r="D2139" s="85"/>
      <c r="E2139" s="85"/>
      <c r="F2139" s="85"/>
      <c r="G2139" s="85"/>
      <c r="H2139" s="113"/>
      <c r="P2139" s="21" t="str">
        <f t="shared" si="918"/>
        <v>A</v>
      </c>
      <c r="Q2139" s="85">
        <f t="shared" si="920"/>
        <v>0</v>
      </c>
      <c r="R2139" s="85">
        <f t="shared" si="916"/>
        <v>0</v>
      </c>
      <c r="S2139" s="85">
        <f t="shared" si="916"/>
        <v>0</v>
      </c>
      <c r="T2139" s="85">
        <f t="shared" si="916"/>
        <v>0</v>
      </c>
      <c r="U2139" s="85">
        <f t="shared" si="916"/>
        <v>0</v>
      </c>
      <c r="V2139" s="85">
        <f t="shared" si="916"/>
        <v>0</v>
      </c>
      <c r="W2139" s="33"/>
      <c r="X2139" s="85">
        <f t="shared" si="919"/>
        <v>0</v>
      </c>
      <c r="Y2139" s="85">
        <f t="shared" si="917"/>
        <v>0</v>
      </c>
      <c r="Z2139" s="85">
        <f t="shared" si="917"/>
        <v>0</v>
      </c>
      <c r="AA2139" s="85">
        <f t="shared" si="917"/>
        <v>0</v>
      </c>
      <c r="AB2139" s="85">
        <f t="shared" si="917"/>
        <v>0</v>
      </c>
      <c r="AC2139" s="85">
        <f t="shared" si="917"/>
        <v>0</v>
      </c>
    </row>
    <row r="2140" spans="1:29" x14ac:dyDescent="0.3">
      <c r="A2140" s="67"/>
      <c r="B2140" s="85"/>
      <c r="C2140" s="85"/>
      <c r="D2140" s="85"/>
      <c r="E2140" s="85"/>
      <c r="F2140" s="85"/>
      <c r="G2140" s="85"/>
      <c r="H2140" s="113"/>
      <c r="P2140" s="21" t="str">
        <f t="shared" si="918"/>
        <v>A</v>
      </c>
      <c r="Q2140" s="85">
        <f t="shared" si="920"/>
        <v>0</v>
      </c>
      <c r="R2140" s="85">
        <f t="shared" si="916"/>
        <v>0</v>
      </c>
      <c r="S2140" s="85">
        <f t="shared" si="916"/>
        <v>0</v>
      </c>
      <c r="T2140" s="85">
        <f t="shared" si="916"/>
        <v>0</v>
      </c>
      <c r="U2140" s="85">
        <f t="shared" si="916"/>
        <v>0</v>
      </c>
      <c r="V2140" s="85">
        <f t="shared" si="916"/>
        <v>0</v>
      </c>
      <c r="W2140" s="33"/>
      <c r="X2140" s="85">
        <f t="shared" si="919"/>
        <v>0</v>
      </c>
      <c r="Y2140" s="85">
        <f t="shared" si="917"/>
        <v>0</v>
      </c>
      <c r="Z2140" s="85">
        <f t="shared" si="917"/>
        <v>0</v>
      </c>
      <c r="AA2140" s="85">
        <f t="shared" si="917"/>
        <v>0</v>
      </c>
      <c r="AB2140" s="85">
        <f t="shared" si="917"/>
        <v>0</v>
      </c>
      <c r="AC2140" s="85">
        <f t="shared" si="917"/>
        <v>0</v>
      </c>
    </row>
    <row r="2141" spans="1:29" x14ac:dyDescent="0.3">
      <c r="A2141" s="67"/>
      <c r="B2141" s="85"/>
      <c r="C2141" s="85"/>
      <c r="D2141" s="85"/>
      <c r="E2141" s="85"/>
      <c r="F2141" s="85"/>
      <c r="G2141" s="85"/>
      <c r="H2141" s="113"/>
      <c r="P2141" s="21" t="str">
        <f t="shared" si="918"/>
        <v>A</v>
      </c>
      <c r="Q2141" s="85">
        <f t="shared" si="920"/>
        <v>0</v>
      </c>
      <c r="R2141" s="85">
        <f t="shared" si="916"/>
        <v>0</v>
      </c>
      <c r="S2141" s="85">
        <f t="shared" si="916"/>
        <v>0</v>
      </c>
      <c r="T2141" s="85">
        <f t="shared" si="916"/>
        <v>0</v>
      </c>
      <c r="U2141" s="85">
        <f t="shared" si="916"/>
        <v>0</v>
      </c>
      <c r="V2141" s="85">
        <f t="shared" si="916"/>
        <v>0</v>
      </c>
      <c r="W2141" s="33"/>
      <c r="X2141" s="85">
        <f t="shared" si="919"/>
        <v>0</v>
      </c>
      <c r="Y2141" s="85">
        <f t="shared" si="917"/>
        <v>0</v>
      </c>
      <c r="Z2141" s="85">
        <f t="shared" si="917"/>
        <v>0</v>
      </c>
      <c r="AA2141" s="85">
        <f t="shared" si="917"/>
        <v>0</v>
      </c>
      <c r="AB2141" s="85">
        <f t="shared" si="917"/>
        <v>0</v>
      </c>
      <c r="AC2141" s="85">
        <f t="shared" si="917"/>
        <v>0</v>
      </c>
    </row>
    <row r="2142" spans="1:29" x14ac:dyDescent="0.3">
      <c r="A2142" s="67"/>
      <c r="B2142" s="85"/>
      <c r="C2142" s="85"/>
      <c r="D2142" s="85"/>
      <c r="E2142" s="85"/>
      <c r="F2142" s="85"/>
      <c r="G2142" s="85"/>
      <c r="H2142" s="113"/>
      <c r="P2142" s="21" t="str">
        <f t="shared" si="918"/>
        <v>A</v>
      </c>
      <c r="Q2142" s="85">
        <f t="shared" si="920"/>
        <v>0</v>
      </c>
      <c r="R2142" s="85">
        <f t="shared" si="916"/>
        <v>0</v>
      </c>
      <c r="S2142" s="85">
        <f t="shared" si="916"/>
        <v>0</v>
      </c>
      <c r="T2142" s="85">
        <f t="shared" si="916"/>
        <v>0</v>
      </c>
      <c r="U2142" s="85">
        <f t="shared" si="916"/>
        <v>0</v>
      </c>
      <c r="V2142" s="85">
        <f t="shared" si="916"/>
        <v>0</v>
      </c>
      <c r="W2142" s="33"/>
      <c r="X2142" s="85">
        <f t="shared" si="919"/>
        <v>0</v>
      </c>
      <c r="Y2142" s="85">
        <f t="shared" si="917"/>
        <v>0</v>
      </c>
      <c r="Z2142" s="85">
        <f t="shared" si="917"/>
        <v>0</v>
      </c>
      <c r="AA2142" s="85">
        <f t="shared" si="917"/>
        <v>0</v>
      </c>
      <c r="AB2142" s="85">
        <f t="shared" si="917"/>
        <v>0</v>
      </c>
      <c r="AC2142" s="85">
        <f t="shared" si="917"/>
        <v>0</v>
      </c>
    </row>
    <row r="2143" spans="1:29" x14ac:dyDescent="0.3">
      <c r="A2143" s="68"/>
      <c r="B2143" s="87"/>
      <c r="C2143" s="87"/>
      <c r="D2143" s="87"/>
      <c r="E2143" s="87"/>
      <c r="F2143" s="87"/>
      <c r="G2143" s="87"/>
      <c r="H2143" s="114"/>
      <c r="I2143" s="105">
        <f>Q2143</f>
        <v>0</v>
      </c>
      <c r="J2143" s="105">
        <f>R2143</f>
        <v>0</v>
      </c>
      <c r="K2143" s="105">
        <f t="shared" ref="K2143:N2143" si="921">S2143</f>
        <v>0</v>
      </c>
      <c r="L2143" s="105">
        <f t="shared" si="921"/>
        <v>0</v>
      </c>
      <c r="M2143" s="105">
        <f t="shared" si="921"/>
        <v>0</v>
      </c>
      <c r="N2143" s="105">
        <f t="shared" si="921"/>
        <v>0</v>
      </c>
      <c r="P2143" s="21"/>
      <c r="Q2143" s="106">
        <f t="shared" ref="Q2143:V2143" si="922">+SUM(Q2127:Q2142)</f>
        <v>0</v>
      </c>
      <c r="R2143" s="106">
        <f t="shared" si="922"/>
        <v>0</v>
      </c>
      <c r="S2143" s="106">
        <f t="shared" si="922"/>
        <v>0</v>
      </c>
      <c r="T2143" s="106">
        <f t="shared" si="922"/>
        <v>0</v>
      </c>
      <c r="U2143" s="106">
        <f t="shared" si="922"/>
        <v>0</v>
      </c>
      <c r="V2143" s="106">
        <f t="shared" si="922"/>
        <v>0</v>
      </c>
      <c r="W2143" s="33"/>
      <c r="X2143" s="33"/>
      <c r="Y2143" s="33"/>
      <c r="Z2143" s="33"/>
      <c r="AA2143" s="33"/>
      <c r="AB2143" s="33"/>
      <c r="AC2143" s="33"/>
    </row>
  </sheetData>
  <conditionalFormatting sqref="H7:H22">
    <cfRule type="dataBar" priority="8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{24788842-5C00-49ED-8A6E-38A5F2DDAECB}</x14:id>
        </ext>
      </extLst>
    </cfRule>
  </conditionalFormatting>
  <conditionalFormatting sqref="H27:H42">
    <cfRule type="dataBar" priority="8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{081CD101-DBA2-43BB-80C7-3868B5918C8A}</x14:id>
        </ext>
      </extLst>
    </cfRule>
  </conditionalFormatting>
  <conditionalFormatting sqref="H49:H64">
    <cfRule type="dataBar" priority="8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{3AC6CE23-7832-449A-96A8-7A31E3937C3D}</x14:id>
        </ext>
      </extLst>
    </cfRule>
  </conditionalFormatting>
  <conditionalFormatting sqref="H69:H84">
    <cfRule type="dataBar" priority="8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{E86DA9DC-E4C1-4B10-88DB-81CA7433D919}</x14:id>
        </ext>
      </extLst>
    </cfRule>
  </conditionalFormatting>
  <conditionalFormatting sqref="H91:H106">
    <cfRule type="dataBar" priority="8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{BF51133D-45F2-4B58-BFE4-07F679948C8E}</x14:id>
        </ext>
      </extLst>
    </cfRule>
  </conditionalFormatting>
  <conditionalFormatting sqref="H111:H126">
    <cfRule type="dataBar" priority="8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{40985191-930A-40B1-A110-82B084ADA16B}</x14:id>
        </ext>
      </extLst>
    </cfRule>
  </conditionalFormatting>
  <conditionalFormatting sqref="H133:H148">
    <cfRule type="dataBar" priority="8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{B3A27850-9401-43B1-A83A-BC4BA57CF71A}</x14:id>
        </ext>
      </extLst>
    </cfRule>
  </conditionalFormatting>
  <conditionalFormatting sqref="H153:H168">
    <cfRule type="dataBar" priority="8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{E6FF86A8-A130-460F-9AF2-00FAAFFB6297}</x14:id>
        </ext>
      </extLst>
    </cfRule>
  </conditionalFormatting>
  <conditionalFormatting sqref="H175:H190">
    <cfRule type="dataBar" priority="8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{787243B1-4D4A-448F-888D-F14573B3E188}</x14:id>
        </ext>
      </extLst>
    </cfRule>
  </conditionalFormatting>
  <conditionalFormatting sqref="H195:H210">
    <cfRule type="dataBar" priority="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{BCFA8A4E-2F9A-45C9-982A-4371ADB05616}</x14:id>
        </ext>
      </extLst>
    </cfRule>
  </conditionalFormatting>
  <conditionalFormatting sqref="H217:H232">
    <cfRule type="dataBar" priority="8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{11F612F1-AF8A-480C-86D5-D29343A4843F}</x14:id>
        </ext>
      </extLst>
    </cfRule>
  </conditionalFormatting>
  <conditionalFormatting sqref="H237:H252">
    <cfRule type="dataBar" priority="8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{040DB5F3-D352-4EFF-9839-870AA9CDB522}</x14:id>
        </ext>
      </extLst>
    </cfRule>
  </conditionalFormatting>
  <conditionalFormatting sqref="H259:H274">
    <cfRule type="dataBar" priority="8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{C473D052-83CF-4B68-813B-36706395852C}</x14:id>
        </ext>
      </extLst>
    </cfRule>
  </conditionalFormatting>
  <conditionalFormatting sqref="H279:H294">
    <cfRule type="dataBar" priority="8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{0EA3981E-BF74-40C5-BFBF-1B0CC21C339B}</x14:id>
        </ext>
      </extLst>
    </cfRule>
  </conditionalFormatting>
  <conditionalFormatting sqref="H301:H316">
    <cfRule type="dataBar" priority="8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{FCA7E282-EAA5-43BE-9C82-0A3ACF08D949}</x14:id>
        </ext>
      </extLst>
    </cfRule>
  </conditionalFormatting>
  <conditionalFormatting sqref="H321:H336">
    <cfRule type="dataBar" priority="8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{6C67A3B5-2533-4122-A228-A3FA1D4EF482}</x14:id>
        </ext>
      </extLst>
    </cfRule>
  </conditionalFormatting>
  <conditionalFormatting sqref="H343:H358">
    <cfRule type="dataBar" priority="8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{9AABB562-8A37-486E-A4CF-B5820274DA23}</x14:id>
        </ext>
      </extLst>
    </cfRule>
  </conditionalFormatting>
  <conditionalFormatting sqref="H363:H378">
    <cfRule type="dataBar" priority="7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{735884A1-CA98-4E27-996F-FD0C39537C2D}</x14:id>
        </ext>
      </extLst>
    </cfRule>
  </conditionalFormatting>
  <conditionalFormatting sqref="H385:H400">
    <cfRule type="dataBar" priority="7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{B8221AEF-4340-4990-BEE0-71AFAD62D54A}</x14:id>
        </ext>
      </extLst>
    </cfRule>
  </conditionalFormatting>
  <conditionalFormatting sqref="H405:H420">
    <cfRule type="dataBar" priority="7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{5F8E51B1-0429-4F54-B591-D50AD4777652}</x14:id>
        </ext>
      </extLst>
    </cfRule>
  </conditionalFormatting>
  <conditionalFormatting sqref="H427:H442">
    <cfRule type="dataBar" priority="7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{9C4CA177-135A-47D8-B97D-E19BB921B035}</x14:id>
        </ext>
      </extLst>
    </cfRule>
  </conditionalFormatting>
  <conditionalFormatting sqref="H447:H462">
    <cfRule type="dataBar" priority="7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{EAAB9037-57ED-48BE-8584-B23DD931DC70}</x14:id>
        </ext>
      </extLst>
    </cfRule>
  </conditionalFormatting>
  <conditionalFormatting sqref="H469:H484">
    <cfRule type="dataBar" priority="7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{6748F4FA-EF81-40A6-B194-A5130E4CE3EF}</x14:id>
        </ext>
      </extLst>
    </cfRule>
  </conditionalFormatting>
  <conditionalFormatting sqref="H489:H504">
    <cfRule type="dataBar" priority="7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{425D64A2-A273-4A88-A4D3-59521B2C6D5E}</x14:id>
        </ext>
      </extLst>
    </cfRule>
  </conditionalFormatting>
  <conditionalFormatting sqref="H553:H568">
    <cfRule type="dataBar" priority="7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{CBEFC9C2-2D1B-4D98-8317-163A54E1652D}</x14:id>
        </ext>
      </extLst>
    </cfRule>
  </conditionalFormatting>
  <conditionalFormatting sqref="H573:H588">
    <cfRule type="dataBar" priority="7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{11B04F1E-289B-4E7F-9B21-CA06DFDE6C4A}</x14:id>
        </ext>
      </extLst>
    </cfRule>
  </conditionalFormatting>
  <conditionalFormatting sqref="H511:H526">
    <cfRule type="dataBar" priority="7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{B3923DFD-898F-4B94-AF7D-1351308A334B}</x14:id>
        </ext>
      </extLst>
    </cfRule>
  </conditionalFormatting>
  <conditionalFormatting sqref="H531:H546">
    <cfRule type="dataBar" priority="7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{63BF378C-28B9-449A-86EB-83049D71445E}</x14:id>
        </ext>
      </extLst>
    </cfRule>
  </conditionalFormatting>
  <conditionalFormatting sqref="H595:H610">
    <cfRule type="dataBar" priority="7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{76D51075-7693-4CFF-AE82-DF2545FC3A88}</x14:id>
        </ext>
      </extLst>
    </cfRule>
  </conditionalFormatting>
  <conditionalFormatting sqref="H615:H630">
    <cfRule type="dataBar" priority="7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{A7DE43E7-A6E4-4F49-A322-869EF755B340}</x14:id>
        </ext>
      </extLst>
    </cfRule>
  </conditionalFormatting>
  <conditionalFormatting sqref="H637:H652">
    <cfRule type="dataBar" priority="7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{1CC13741-AFD4-4EF2-A3C4-F06F2929DD62}</x14:id>
        </ext>
      </extLst>
    </cfRule>
  </conditionalFormatting>
  <conditionalFormatting sqref="H657:H672">
    <cfRule type="dataBar" priority="7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{3210FD66-9520-4554-B943-9CFA4A76C7D9}</x14:id>
        </ext>
      </extLst>
    </cfRule>
  </conditionalFormatting>
  <conditionalFormatting sqref="H679:H694">
    <cfRule type="dataBar" priority="7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{3BDDB887-A61B-49D4-A554-DCE1C96085BA}</x14:id>
        </ext>
      </extLst>
    </cfRule>
  </conditionalFormatting>
  <conditionalFormatting sqref="H699:H714">
    <cfRule type="dataBar" priority="7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{2666FBF1-D7DE-407F-9310-CF7413AA6F4F}</x14:id>
        </ext>
      </extLst>
    </cfRule>
  </conditionalFormatting>
  <conditionalFormatting sqref="H721:H736">
    <cfRule type="dataBar" priority="7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{5D3D3E22-743F-482B-9173-FED2ECDFD78B}</x14:id>
        </ext>
      </extLst>
    </cfRule>
  </conditionalFormatting>
  <conditionalFormatting sqref="H741:H756">
    <cfRule type="dataBar" priority="7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{5C4DB8F3-8EFC-42E9-96CF-4A4BBB4AA126}</x14:id>
        </ext>
      </extLst>
    </cfRule>
  </conditionalFormatting>
  <conditionalFormatting sqref="H763:H778">
    <cfRule type="dataBar" priority="7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{D4826785-14C8-4F6E-A5CE-8C4259F18CCE}</x14:id>
        </ext>
      </extLst>
    </cfRule>
  </conditionalFormatting>
  <conditionalFormatting sqref="H783:H798">
    <cfRule type="dataBar" priority="7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{957ECA56-6BD4-4A5B-A60C-724EC75F7DE9}</x14:id>
        </ext>
      </extLst>
    </cfRule>
  </conditionalFormatting>
  <conditionalFormatting sqref="H805:H820">
    <cfRule type="dataBar" priority="7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{0FD24E00-A0DC-4273-99E9-514E0DED93CE}</x14:id>
        </ext>
      </extLst>
    </cfRule>
  </conditionalFormatting>
  <conditionalFormatting sqref="H825:H840">
    <cfRule type="dataBar" priority="7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{708352EE-8B4B-4457-90B4-BE0D6F25FF5E}</x14:id>
        </ext>
      </extLst>
    </cfRule>
  </conditionalFormatting>
  <conditionalFormatting sqref="H847:H862">
    <cfRule type="dataBar" priority="7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{33FDA9EA-9839-4E5A-B39A-972414B0BBFD}</x14:id>
        </ext>
      </extLst>
    </cfRule>
  </conditionalFormatting>
  <conditionalFormatting sqref="H867:H882">
    <cfRule type="dataBar" priority="7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{ED85317A-8D74-44E0-AB56-DA06BF938F59}</x14:id>
        </ext>
      </extLst>
    </cfRule>
  </conditionalFormatting>
  <conditionalFormatting sqref="H889:H904">
    <cfRule type="dataBar" priority="7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{A6BFA4D2-D5CF-4FD1-9838-36C8CF86F3A5}</x14:id>
        </ext>
      </extLst>
    </cfRule>
  </conditionalFormatting>
  <conditionalFormatting sqref="H909:H924">
    <cfRule type="dataBar" priority="7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{DAE8D06D-7E11-4ED0-B7E9-270CBE027399}</x14:id>
        </ext>
      </extLst>
    </cfRule>
  </conditionalFormatting>
  <conditionalFormatting sqref="H931:H946">
    <cfRule type="dataBar" priority="7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{2650F70E-9B87-40C3-98EB-BD96FB33E384}</x14:id>
        </ext>
      </extLst>
    </cfRule>
  </conditionalFormatting>
  <conditionalFormatting sqref="H951:H966">
    <cfRule type="dataBar" priority="7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{C7BD9D4E-B5B6-4F22-B1CF-B72E959C2435}</x14:id>
        </ext>
      </extLst>
    </cfRule>
  </conditionalFormatting>
  <conditionalFormatting sqref="H973:H988">
    <cfRule type="dataBar" priority="7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{65B36CE7-64B7-40E9-BCA7-CFE4DF9F1C4D}</x14:id>
        </ext>
      </extLst>
    </cfRule>
  </conditionalFormatting>
  <conditionalFormatting sqref="H993:H1008">
    <cfRule type="dataBar" priority="7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{C5AC62F3-5C85-45B1-A7F0-129C6DE461D9}</x14:id>
        </ext>
      </extLst>
    </cfRule>
  </conditionalFormatting>
  <conditionalFormatting sqref="H1015:H1030">
    <cfRule type="dataBar" priority="7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{919BADAE-A1FA-4A7D-BCD7-80850A4150AE}</x14:id>
        </ext>
      </extLst>
    </cfRule>
  </conditionalFormatting>
  <conditionalFormatting sqref="H1035:H1050">
    <cfRule type="dataBar" priority="7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{CA1BCB6D-EF7B-46DD-8920-9AC59C87F31A}</x14:id>
        </ext>
      </extLst>
    </cfRule>
  </conditionalFormatting>
  <conditionalFormatting sqref="H1057:H1072">
    <cfRule type="dataBar" priority="7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{084EB71E-9227-4583-9483-E4F5A5E83AFF}</x14:id>
        </ext>
      </extLst>
    </cfRule>
  </conditionalFormatting>
  <conditionalFormatting sqref="H1077:H1092">
    <cfRule type="dataBar" priority="7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{52CD2C12-1A6F-4D91-9BE7-74DAAC25470D}</x14:id>
        </ext>
      </extLst>
    </cfRule>
  </conditionalFormatting>
  <conditionalFormatting sqref="H1099:H1114">
    <cfRule type="dataBar" priority="7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{9F2FDC8F-9D5E-4C11-ABA9-13C523B1C52D}</x14:id>
        </ext>
      </extLst>
    </cfRule>
  </conditionalFormatting>
  <conditionalFormatting sqref="H1119:H1134">
    <cfRule type="dataBar" priority="7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{1F082F0A-5945-4FB3-AAF9-6A4D1D6C923D}</x14:id>
        </ext>
      </extLst>
    </cfRule>
  </conditionalFormatting>
  <conditionalFormatting sqref="H1141:H1156">
    <cfRule type="dataBar" priority="7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{88DB02FD-C02C-4CA4-A762-B0E12C8D9D2B}</x14:id>
        </ext>
      </extLst>
    </cfRule>
  </conditionalFormatting>
  <conditionalFormatting sqref="H1161:H1176">
    <cfRule type="dataBar" priority="7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{BC8A27D7-705B-4B1C-A4E5-DB3C34034CD8}</x14:id>
        </ext>
      </extLst>
    </cfRule>
  </conditionalFormatting>
  <conditionalFormatting sqref="H1183:H1198">
    <cfRule type="dataBar" priority="7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{4A33B1DA-307D-437F-87E1-03C6A81CB26E}</x14:id>
        </ext>
      </extLst>
    </cfRule>
  </conditionalFormatting>
  <conditionalFormatting sqref="H1203:H1218">
    <cfRule type="dataBar" priority="7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{C0AB9CD9-0CF7-4BD8-85C2-8D0A212DFCAE}</x14:id>
        </ext>
      </extLst>
    </cfRule>
  </conditionalFormatting>
  <conditionalFormatting sqref="H1225:H1240">
    <cfRule type="dataBar" priority="7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{C1024717-FB6C-446A-B818-D8428C8DE4E9}</x14:id>
        </ext>
      </extLst>
    </cfRule>
  </conditionalFormatting>
  <conditionalFormatting sqref="H1245:H1260">
    <cfRule type="dataBar" priority="7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{33772E76-6300-45F9-B27F-E989B85A99C6}</x14:id>
        </ext>
      </extLst>
    </cfRule>
  </conditionalFormatting>
  <conditionalFormatting sqref="H1267:H1282">
    <cfRule type="dataBar" priority="7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{E04CD4F2-4CBF-426E-B17B-3F5E123F05E6}</x14:id>
        </ext>
      </extLst>
    </cfRule>
  </conditionalFormatting>
  <conditionalFormatting sqref="H1287:H1302">
    <cfRule type="dataBar" priority="7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{2A7B3A96-A8FC-45B2-B67A-8DA27AB936CE}</x14:id>
        </ext>
      </extLst>
    </cfRule>
  </conditionalFormatting>
  <conditionalFormatting sqref="H1309:H1324">
    <cfRule type="dataBar" priority="7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{067876F4-BDBA-44C1-9E60-2865B53C9A4D}</x14:id>
        </ext>
      </extLst>
    </cfRule>
  </conditionalFormatting>
  <conditionalFormatting sqref="H1329:H1344">
    <cfRule type="dataBar" priority="7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{D7EB906B-32D1-4B17-BBB8-B5D2E90AB1D3}</x14:id>
        </ext>
      </extLst>
    </cfRule>
  </conditionalFormatting>
  <conditionalFormatting sqref="H1351:H1366">
    <cfRule type="dataBar" priority="7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{D7F8FBFC-676A-4054-812F-427DE422E5AA}</x14:id>
        </ext>
      </extLst>
    </cfRule>
  </conditionalFormatting>
  <conditionalFormatting sqref="H1371:H1386">
    <cfRule type="dataBar" priority="7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{9AD7A343-6FA7-4314-90B6-49AA775B1989}</x14:id>
        </ext>
      </extLst>
    </cfRule>
  </conditionalFormatting>
  <conditionalFormatting sqref="H1393:H1408">
    <cfRule type="dataBar" priority="7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{57DCDDD0-E2EF-444B-9E9F-156B743E3978}</x14:id>
        </ext>
      </extLst>
    </cfRule>
  </conditionalFormatting>
  <conditionalFormatting sqref="H1413:H1428">
    <cfRule type="dataBar" priority="7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{ABB8CE11-8BDC-4E15-9A70-0607A072B963}</x14:id>
        </ext>
      </extLst>
    </cfRule>
  </conditionalFormatting>
  <conditionalFormatting sqref="H1435:H1450">
    <cfRule type="dataBar" priority="7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{60EF3616-E16E-470C-AF2A-8B84C1A2D870}</x14:id>
        </ext>
      </extLst>
    </cfRule>
  </conditionalFormatting>
  <conditionalFormatting sqref="H1455:H1470">
    <cfRule type="dataBar" priority="7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{3B3B8E13-6BA7-44E2-B805-B9FBEA7E6F4E}</x14:id>
        </ext>
      </extLst>
    </cfRule>
  </conditionalFormatting>
  <conditionalFormatting sqref="H1477:H1492">
    <cfRule type="dataBar" priority="7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{4919DD7A-5362-4C23-A91A-58F4F4BFF7C7}</x14:id>
        </ext>
      </extLst>
    </cfRule>
  </conditionalFormatting>
  <conditionalFormatting sqref="H1497:H1512">
    <cfRule type="dataBar" priority="7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{06A5E297-19BA-46C3-97A1-88E95CD7AB95}</x14:id>
        </ext>
      </extLst>
    </cfRule>
  </conditionalFormatting>
  <conditionalFormatting sqref="H1519:H1534">
    <cfRule type="dataBar" priority="7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{751E7B5E-A497-4F35-B16D-B68A1660ABB8}</x14:id>
        </ext>
      </extLst>
    </cfRule>
  </conditionalFormatting>
  <conditionalFormatting sqref="H1539:H1554">
    <cfRule type="dataBar" priority="7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{40281B85-50C8-438E-AB4D-AA8DDD8A4352}</x14:id>
        </ext>
      </extLst>
    </cfRule>
  </conditionalFormatting>
  <conditionalFormatting sqref="H1561:H1576">
    <cfRule type="dataBar" priority="7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{731666AE-D7BC-4373-AC19-1E5CC86CEBE5}</x14:id>
        </ext>
      </extLst>
    </cfRule>
  </conditionalFormatting>
  <conditionalFormatting sqref="H1581:H1596">
    <cfRule type="dataBar" priority="7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{0363A167-8F21-4027-90DE-27079AC94969}</x14:id>
        </ext>
      </extLst>
    </cfRule>
  </conditionalFormatting>
  <conditionalFormatting sqref="H1603:H1618">
    <cfRule type="dataBar" priority="7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{9BB59C41-EED3-4391-A0BE-3DE6CC019FC4}</x14:id>
        </ext>
      </extLst>
    </cfRule>
  </conditionalFormatting>
  <conditionalFormatting sqref="H1623:H1638">
    <cfRule type="dataBar" priority="7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{96162126-6012-4441-A4E8-3EE3D6AE021E}</x14:id>
        </ext>
      </extLst>
    </cfRule>
  </conditionalFormatting>
  <conditionalFormatting sqref="H1645:H1660">
    <cfRule type="dataBar" priority="7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{9E1AFC9E-6410-4910-8E66-A615142760DB}</x14:id>
        </ext>
      </extLst>
    </cfRule>
  </conditionalFormatting>
  <conditionalFormatting sqref="H1665:H1680">
    <cfRule type="dataBar" priority="7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{B292D6FD-EDFA-4373-806B-86ECBD2ACD37}</x14:id>
        </ext>
      </extLst>
    </cfRule>
  </conditionalFormatting>
  <conditionalFormatting sqref="H1687:H1702">
    <cfRule type="dataBar" priority="7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{5BF65B23-667F-48A1-A8E9-F2C1AEB98F76}</x14:id>
        </ext>
      </extLst>
    </cfRule>
  </conditionalFormatting>
  <conditionalFormatting sqref="H1707:H1722">
    <cfRule type="dataBar" priority="7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{6E9ECEF9-AD7C-49A2-8F2B-1BC30CF465C4}</x14:id>
        </ext>
      </extLst>
    </cfRule>
  </conditionalFormatting>
  <conditionalFormatting sqref="H1729:H1744">
    <cfRule type="dataBar" priority="7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{91B39610-A4E3-484A-B021-960DB4E0F4D3}</x14:id>
        </ext>
      </extLst>
    </cfRule>
  </conditionalFormatting>
  <conditionalFormatting sqref="H1749:H1764">
    <cfRule type="dataBar" priority="7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{2E078DDE-2CBA-440C-A706-6C2FA6599A26}</x14:id>
        </ext>
      </extLst>
    </cfRule>
  </conditionalFormatting>
  <conditionalFormatting sqref="H1771:H1786">
    <cfRule type="dataBar" priority="7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{B6DAC55E-87F5-497D-BA44-3819CBC3EE89}</x14:id>
        </ext>
      </extLst>
    </cfRule>
  </conditionalFormatting>
  <conditionalFormatting sqref="H1791:H1806">
    <cfRule type="dataBar" priority="7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{95A759CA-9531-4413-A987-4BC03917D0B2}</x14:id>
        </ext>
      </extLst>
    </cfRule>
  </conditionalFormatting>
  <conditionalFormatting sqref="H1813:H1828">
    <cfRule type="dataBar" priority="7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{A59E76AA-A1BD-46C6-8E7E-05AE9114AB1D}</x14:id>
        </ext>
      </extLst>
    </cfRule>
  </conditionalFormatting>
  <conditionalFormatting sqref="H1833:H1848">
    <cfRule type="dataBar" priority="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{F07DC4F9-D16D-4AB4-B697-6E664FDDE936}</x14:id>
        </ext>
      </extLst>
    </cfRule>
  </conditionalFormatting>
  <conditionalFormatting sqref="H1855:H1870">
    <cfRule type="dataBar" priority="7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{684DF656-638B-46FB-8A61-67E02C54D645}</x14:id>
        </ext>
      </extLst>
    </cfRule>
  </conditionalFormatting>
  <conditionalFormatting sqref="H1875:H1890">
    <cfRule type="dataBar" priority="7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{8EB5D44B-D50D-41C2-992C-45746683D723}</x14:id>
        </ext>
      </extLst>
    </cfRule>
  </conditionalFormatting>
  <conditionalFormatting sqref="H1897:H1912">
    <cfRule type="dataBar" priority="7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{29C1EF30-7D28-4A76-A999-1F1D1BFDE78E}</x14:id>
        </ext>
      </extLst>
    </cfRule>
  </conditionalFormatting>
  <conditionalFormatting sqref="H1917:H1932">
    <cfRule type="dataBar" priority="7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{466174C7-8A1F-49C8-98A4-B154B424099F}</x14:id>
        </ext>
      </extLst>
    </cfRule>
  </conditionalFormatting>
  <conditionalFormatting sqref="H1939:H1954">
    <cfRule type="dataBar" priority="7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{6234E152-6371-4278-A1F4-A7DEF9491842}</x14:id>
        </ext>
      </extLst>
    </cfRule>
  </conditionalFormatting>
  <conditionalFormatting sqref="H1959:H1974">
    <cfRule type="dataBar" priority="7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{E75281D9-CBDB-4CC0-BE87-12E8C3289953}</x14:id>
        </ext>
      </extLst>
    </cfRule>
  </conditionalFormatting>
  <conditionalFormatting sqref="H1981:H1996">
    <cfRule type="dataBar" priority="7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{68D98476-E80C-4C53-8B3F-1C897386D0A7}</x14:id>
        </ext>
      </extLst>
    </cfRule>
  </conditionalFormatting>
  <conditionalFormatting sqref="H2001:H2016">
    <cfRule type="dataBar" priority="7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{058B7EF9-572D-40F9-8CF8-A61B7932BA63}</x14:id>
        </ext>
      </extLst>
    </cfRule>
  </conditionalFormatting>
  <conditionalFormatting sqref="H2023:H2038">
    <cfRule type="dataBar" priority="7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{AA3680C1-564D-43EB-8E7B-A4A772B4374E}</x14:id>
        </ext>
      </extLst>
    </cfRule>
  </conditionalFormatting>
  <conditionalFormatting sqref="H2043:H2058">
    <cfRule type="dataBar" priority="7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{E9D34F8C-811F-47AB-A6E0-6457CC533AC0}</x14:id>
        </ext>
      </extLst>
    </cfRule>
  </conditionalFormatting>
  <conditionalFormatting sqref="H2065:H2080">
    <cfRule type="dataBar" priority="7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{8817B7AA-78A9-4637-8B5B-B3A0AABCD6C4}</x14:id>
        </ext>
      </extLst>
    </cfRule>
  </conditionalFormatting>
  <conditionalFormatting sqref="H2085:H2100">
    <cfRule type="dataBar" priority="7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{244A4520-FE16-4194-AE11-97C267498256}</x14:id>
        </ext>
      </extLst>
    </cfRule>
  </conditionalFormatting>
  <conditionalFormatting sqref="H2107:H2122">
    <cfRule type="dataBar" priority="7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{FF6E32F6-7E72-4CA3-B2FE-859B53A0E0BB}</x14:id>
        </ext>
      </extLst>
    </cfRule>
  </conditionalFormatting>
  <conditionalFormatting sqref="H2127:H2142">
    <cfRule type="dataBar" priority="7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{5FF6CCC5-B235-4BD5-8E08-7757767E91A8}</x14:id>
        </ext>
      </extLst>
    </cfRule>
  </conditionalFormatting>
  <conditionalFormatting sqref="A7:A22">
    <cfRule type="cellIs" dxfId="157" priority="714" operator="equal">
      <formula>$J$2</formula>
    </cfRule>
  </conditionalFormatting>
  <conditionalFormatting sqref="A27:A42">
    <cfRule type="cellIs" dxfId="156" priority="713" operator="equal">
      <formula>$J$2</formula>
    </cfRule>
  </conditionalFormatting>
  <conditionalFormatting sqref="D7:D22">
    <cfRule type="dataBar" priority="7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{88F633EB-8EBA-4F14-8AD9-EE790DEA4601}</x14:id>
        </ext>
      </extLst>
    </cfRule>
  </conditionalFormatting>
  <conditionalFormatting sqref="B7:B22">
    <cfRule type="dataBar" priority="7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{648A56A8-DEF3-4E0A-BD29-246B7A93B8ED}</x14:id>
        </ext>
      </extLst>
    </cfRule>
  </conditionalFormatting>
  <conditionalFormatting sqref="C7:C22">
    <cfRule type="dataBar" priority="7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{E46D9B86-E218-4995-8588-4CB2165361EF}</x14:id>
        </ext>
      </extLst>
    </cfRule>
  </conditionalFormatting>
  <conditionalFormatting sqref="E7:E22">
    <cfRule type="dataBar" priority="7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{23A6B792-268F-4998-8992-8EADAADA3FFF}</x14:id>
        </ext>
      </extLst>
    </cfRule>
  </conditionalFormatting>
  <conditionalFormatting sqref="F7:F22">
    <cfRule type="dataBar" priority="7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{1C76DECB-05A8-4B5E-B0EC-7FFE08832188}</x14:id>
        </ext>
      </extLst>
    </cfRule>
  </conditionalFormatting>
  <conditionalFormatting sqref="G7:G22">
    <cfRule type="dataBar" priority="7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{A5C547BC-DADF-4B0C-9828-6CD6D62913D9}</x14:id>
        </ext>
      </extLst>
    </cfRule>
  </conditionalFormatting>
  <conditionalFormatting sqref="B27:B42">
    <cfRule type="dataBar" priority="7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{3F237B95-38BE-47CF-A371-119760200DBB}</x14:id>
        </ext>
      </extLst>
    </cfRule>
  </conditionalFormatting>
  <conditionalFormatting sqref="C27:C42">
    <cfRule type="dataBar" priority="7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{5081AEB6-ED2C-49F6-B37B-AF7543BB881C}</x14:id>
        </ext>
      </extLst>
    </cfRule>
  </conditionalFormatting>
  <conditionalFormatting sqref="D27:D42">
    <cfRule type="dataBar" priority="7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{9931090E-2EC0-4FA2-B5B7-366C5F4212C7}</x14:id>
        </ext>
      </extLst>
    </cfRule>
  </conditionalFormatting>
  <conditionalFormatting sqref="E27:E42">
    <cfRule type="dataBar" priority="7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{E48035DE-6391-4FA5-BBF0-E8F39E75A74D}</x14:id>
        </ext>
      </extLst>
    </cfRule>
  </conditionalFormatting>
  <conditionalFormatting sqref="F27:F42">
    <cfRule type="dataBar" priority="7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{66F7DF9F-D8B1-44B5-AF04-83E1B90F59F1}</x14:id>
        </ext>
      </extLst>
    </cfRule>
  </conditionalFormatting>
  <conditionalFormatting sqref="G27:G42">
    <cfRule type="dataBar" priority="7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{5F697099-3C19-41DA-ABC6-B13AB314A113}</x14:id>
        </ext>
      </extLst>
    </cfRule>
  </conditionalFormatting>
  <conditionalFormatting sqref="A49:A64">
    <cfRule type="cellIs" dxfId="155" priority="700" operator="equal">
      <formula>$J$2</formula>
    </cfRule>
  </conditionalFormatting>
  <conditionalFormatting sqref="A69:A84">
    <cfRule type="cellIs" dxfId="154" priority="699" operator="equal">
      <formula>$J$2</formula>
    </cfRule>
  </conditionalFormatting>
  <conditionalFormatting sqref="D49:D64">
    <cfRule type="dataBar" priority="6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{3CACBA81-4EFB-4A51-AE15-598B9028B5E9}</x14:id>
        </ext>
      </extLst>
    </cfRule>
  </conditionalFormatting>
  <conditionalFormatting sqref="B49:B64">
    <cfRule type="dataBar" priority="6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{11588F63-DA93-42A7-9189-585B47F2869E}</x14:id>
        </ext>
      </extLst>
    </cfRule>
  </conditionalFormatting>
  <conditionalFormatting sqref="C49:C64">
    <cfRule type="dataBar" priority="6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{94F65FFE-9B97-4B40-9093-71D400371B43}</x14:id>
        </ext>
      </extLst>
    </cfRule>
  </conditionalFormatting>
  <conditionalFormatting sqref="E49:E64">
    <cfRule type="dataBar" priority="6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{22E3ECBA-FD03-47C1-8D1E-154D313EACA9}</x14:id>
        </ext>
      </extLst>
    </cfRule>
  </conditionalFormatting>
  <conditionalFormatting sqref="F49:F64">
    <cfRule type="dataBar" priority="6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{BD92E441-08E2-41D7-AC29-540723A4ED75}</x14:id>
        </ext>
      </extLst>
    </cfRule>
  </conditionalFormatting>
  <conditionalFormatting sqref="G49:G64">
    <cfRule type="dataBar" priority="6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{477FA426-561B-4734-8849-03332AC3645B}</x14:id>
        </ext>
      </extLst>
    </cfRule>
  </conditionalFormatting>
  <conditionalFormatting sqref="B69:B84">
    <cfRule type="dataBar" priority="6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{9D355569-5313-450E-8D09-95A440076D60}</x14:id>
        </ext>
      </extLst>
    </cfRule>
  </conditionalFormatting>
  <conditionalFormatting sqref="C69:C84">
    <cfRule type="dataBar" priority="6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{B560800A-C221-42DA-B035-8374EA1F6776}</x14:id>
        </ext>
      </extLst>
    </cfRule>
  </conditionalFormatting>
  <conditionalFormatting sqref="D69:D84">
    <cfRule type="dataBar" priority="6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{3EF9CC4E-5C09-458C-951F-E549C4BD2E17}</x14:id>
        </ext>
      </extLst>
    </cfRule>
  </conditionalFormatting>
  <conditionalFormatting sqref="E69:E84">
    <cfRule type="dataBar" priority="6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{1D811C67-9491-477F-A676-7E3D09963E9E}</x14:id>
        </ext>
      </extLst>
    </cfRule>
  </conditionalFormatting>
  <conditionalFormatting sqref="F69:F84">
    <cfRule type="dataBar" priority="6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{8D3F6253-7202-4440-8870-B649837F6351}</x14:id>
        </ext>
      </extLst>
    </cfRule>
  </conditionalFormatting>
  <conditionalFormatting sqref="G69:G84">
    <cfRule type="dataBar" priority="6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{544C0C19-7906-4AEB-B043-58B6D79DBE61}</x14:id>
        </ext>
      </extLst>
    </cfRule>
  </conditionalFormatting>
  <conditionalFormatting sqref="A91:A106">
    <cfRule type="cellIs" dxfId="153" priority="686" operator="equal">
      <formula>$J$2</formula>
    </cfRule>
  </conditionalFormatting>
  <conditionalFormatting sqref="A111:A126">
    <cfRule type="cellIs" dxfId="152" priority="685" operator="equal">
      <formula>$J$2</formula>
    </cfRule>
  </conditionalFormatting>
  <conditionalFormatting sqref="D91:D106">
    <cfRule type="dataBar" priority="6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{AB82F006-C589-4A05-8172-C05E0EB4B891}</x14:id>
        </ext>
      </extLst>
    </cfRule>
  </conditionalFormatting>
  <conditionalFormatting sqref="B91:B106">
    <cfRule type="dataBar" priority="6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{D1AAAA82-8756-4E0B-8BC6-3E88BE886FAA}</x14:id>
        </ext>
      </extLst>
    </cfRule>
  </conditionalFormatting>
  <conditionalFormatting sqref="C91:C106">
    <cfRule type="dataBar" priority="6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{9A3CF07E-A0FC-4A58-BBCB-713E1E04B84D}</x14:id>
        </ext>
      </extLst>
    </cfRule>
  </conditionalFormatting>
  <conditionalFormatting sqref="E91:E106">
    <cfRule type="dataBar" priority="6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{EB650271-657C-4A13-8DD0-C29B1979E95B}</x14:id>
        </ext>
      </extLst>
    </cfRule>
  </conditionalFormatting>
  <conditionalFormatting sqref="F91:F106">
    <cfRule type="dataBar" priority="6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{1508B2C0-D266-4A7B-B194-5B0031CF633E}</x14:id>
        </ext>
      </extLst>
    </cfRule>
  </conditionalFormatting>
  <conditionalFormatting sqref="G91:G106">
    <cfRule type="dataBar" priority="6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{39EFE9EB-5E8C-4028-8C3E-1A0133714E11}</x14:id>
        </ext>
      </extLst>
    </cfRule>
  </conditionalFormatting>
  <conditionalFormatting sqref="B111:B126">
    <cfRule type="dataBar" priority="6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{1E0CA098-8AF6-4311-99A4-0E0465C5D92C}</x14:id>
        </ext>
      </extLst>
    </cfRule>
  </conditionalFormatting>
  <conditionalFormatting sqref="C111:C126">
    <cfRule type="dataBar" priority="6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{43777840-D511-424A-AE8E-CF7C01C7B9D4}</x14:id>
        </ext>
      </extLst>
    </cfRule>
  </conditionalFormatting>
  <conditionalFormatting sqref="D111:D126">
    <cfRule type="dataBar" priority="6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{BECBEC28-188D-460A-866C-E81538654FAD}</x14:id>
        </ext>
      </extLst>
    </cfRule>
  </conditionalFormatting>
  <conditionalFormatting sqref="E111:E126">
    <cfRule type="dataBar" priority="6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{045C5DB2-F4D3-4195-B583-C645D1BE9D71}</x14:id>
        </ext>
      </extLst>
    </cfRule>
  </conditionalFormatting>
  <conditionalFormatting sqref="F111:F126">
    <cfRule type="dataBar" priority="6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{2BDFF030-BF0A-47D6-9C7C-E81B0DE8E87A}</x14:id>
        </ext>
      </extLst>
    </cfRule>
  </conditionalFormatting>
  <conditionalFormatting sqref="G111:G126">
    <cfRule type="dataBar" priority="6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{F04B23F5-0EB3-4626-8F89-AA7C64825847}</x14:id>
        </ext>
      </extLst>
    </cfRule>
  </conditionalFormatting>
  <conditionalFormatting sqref="A133:A148">
    <cfRule type="cellIs" dxfId="151" priority="672" operator="equal">
      <formula>$J$2</formula>
    </cfRule>
  </conditionalFormatting>
  <conditionalFormatting sqref="A153:A168">
    <cfRule type="cellIs" dxfId="150" priority="671" operator="equal">
      <formula>$J$2</formula>
    </cfRule>
  </conditionalFormatting>
  <conditionalFormatting sqref="D133:D148">
    <cfRule type="dataBar" priority="6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{B98864D2-D96B-43AD-A88F-BBE646AE7732}</x14:id>
        </ext>
      </extLst>
    </cfRule>
  </conditionalFormatting>
  <conditionalFormatting sqref="B133:B148">
    <cfRule type="dataBar" priority="6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{3061BFA5-1452-4911-BF3C-E504B20BA520}</x14:id>
        </ext>
      </extLst>
    </cfRule>
  </conditionalFormatting>
  <conditionalFormatting sqref="C133:C148">
    <cfRule type="dataBar" priority="6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{0F6B98D2-3494-4782-8697-586C63866348}</x14:id>
        </ext>
      </extLst>
    </cfRule>
  </conditionalFormatting>
  <conditionalFormatting sqref="E133:E148">
    <cfRule type="dataBar" priority="6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{D1990AFE-4AAC-438A-BA17-79FB43B08AE2}</x14:id>
        </ext>
      </extLst>
    </cfRule>
  </conditionalFormatting>
  <conditionalFormatting sqref="F133:F148">
    <cfRule type="dataBar" priority="6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{50689C9F-317E-4330-A308-E8E70502A345}</x14:id>
        </ext>
      </extLst>
    </cfRule>
  </conditionalFormatting>
  <conditionalFormatting sqref="G133:G148">
    <cfRule type="dataBar" priority="6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{C240D95E-944E-4F04-B54D-6BEDCA13E36B}</x14:id>
        </ext>
      </extLst>
    </cfRule>
  </conditionalFormatting>
  <conditionalFormatting sqref="B153:B168">
    <cfRule type="dataBar" priority="6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{AD70D203-6F51-4A6A-89AE-58B41E6055CF}</x14:id>
        </ext>
      </extLst>
    </cfRule>
  </conditionalFormatting>
  <conditionalFormatting sqref="C153:C168">
    <cfRule type="dataBar" priority="6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{F4F61EA0-2B1A-4E42-A76D-4606182E4736}</x14:id>
        </ext>
      </extLst>
    </cfRule>
  </conditionalFormatting>
  <conditionalFormatting sqref="D153:D168">
    <cfRule type="dataBar" priority="6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{AF09DA62-E97E-4417-B872-DD2F66B8BCD0}</x14:id>
        </ext>
      </extLst>
    </cfRule>
  </conditionalFormatting>
  <conditionalFormatting sqref="E153:E168">
    <cfRule type="dataBar" priority="6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{A646FAC6-9D79-4675-9E2A-B893A8006E82}</x14:id>
        </ext>
      </extLst>
    </cfRule>
  </conditionalFormatting>
  <conditionalFormatting sqref="F153:F168">
    <cfRule type="dataBar" priority="6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{B2C95389-1369-49C3-845A-309B74488741}</x14:id>
        </ext>
      </extLst>
    </cfRule>
  </conditionalFormatting>
  <conditionalFormatting sqref="G153:G168">
    <cfRule type="dataBar" priority="6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{AF770505-89D6-42C3-8291-FEA31D08AFD3}</x14:id>
        </ext>
      </extLst>
    </cfRule>
  </conditionalFormatting>
  <conditionalFormatting sqref="A175:A190">
    <cfRule type="cellIs" dxfId="149" priority="658" operator="equal">
      <formula>$J$2</formula>
    </cfRule>
  </conditionalFormatting>
  <conditionalFormatting sqref="A195:A210">
    <cfRule type="cellIs" dxfId="148" priority="657" operator="equal">
      <formula>$J$2</formula>
    </cfRule>
  </conditionalFormatting>
  <conditionalFormatting sqref="D175:D190">
    <cfRule type="dataBar" priority="6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{2550F41F-C853-41F4-A138-699BAD0C11C7}</x14:id>
        </ext>
      </extLst>
    </cfRule>
  </conditionalFormatting>
  <conditionalFormatting sqref="B175:B190">
    <cfRule type="dataBar" priority="6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{0D9E5A0D-2CA6-42F1-B346-A4FB09523AC7}</x14:id>
        </ext>
      </extLst>
    </cfRule>
  </conditionalFormatting>
  <conditionalFormatting sqref="C175:C190">
    <cfRule type="dataBar" priority="6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{45CA7EBC-EF92-492E-A79A-07B70153CE1C}</x14:id>
        </ext>
      </extLst>
    </cfRule>
  </conditionalFormatting>
  <conditionalFormatting sqref="E175:E190">
    <cfRule type="dataBar" priority="6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{57A0730E-F46E-4FAF-BF18-7AA46962F024}</x14:id>
        </ext>
      </extLst>
    </cfRule>
  </conditionalFormatting>
  <conditionalFormatting sqref="F175:F190">
    <cfRule type="dataBar" priority="6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{D7A23CF3-CC93-4673-9E96-D69E0C5AECCD}</x14:id>
        </ext>
      </extLst>
    </cfRule>
  </conditionalFormatting>
  <conditionalFormatting sqref="G175:G190">
    <cfRule type="dataBar" priority="6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{47F99DA3-0728-445E-9034-D201F79EBEF6}</x14:id>
        </ext>
      </extLst>
    </cfRule>
  </conditionalFormatting>
  <conditionalFormatting sqref="B195:B210">
    <cfRule type="dataBar" priority="6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{D76613B5-0C19-4BE1-8B98-36FB015CD48C}</x14:id>
        </ext>
      </extLst>
    </cfRule>
  </conditionalFormatting>
  <conditionalFormatting sqref="C195:C210">
    <cfRule type="dataBar" priority="6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{39F60C21-92F5-4103-8C54-81A0DAAC11F9}</x14:id>
        </ext>
      </extLst>
    </cfRule>
  </conditionalFormatting>
  <conditionalFormatting sqref="D195:D210">
    <cfRule type="dataBar" priority="6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{092667EE-DA54-46B3-9EE1-2A7117F2C2A8}</x14:id>
        </ext>
      </extLst>
    </cfRule>
  </conditionalFormatting>
  <conditionalFormatting sqref="E195:E210">
    <cfRule type="dataBar" priority="6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{92BCE206-F66C-4D3F-A46C-9DDFF1B9DD64}</x14:id>
        </ext>
      </extLst>
    </cfRule>
  </conditionalFormatting>
  <conditionalFormatting sqref="F195:F210">
    <cfRule type="dataBar" priority="6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{A334B4AE-39E2-4A3A-8368-2AE26FE907EE}</x14:id>
        </ext>
      </extLst>
    </cfRule>
  </conditionalFormatting>
  <conditionalFormatting sqref="G195:G210">
    <cfRule type="dataBar" priority="6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{960F5270-664E-4414-B70B-E5C8C219EC25}</x14:id>
        </ext>
      </extLst>
    </cfRule>
  </conditionalFormatting>
  <conditionalFormatting sqref="A217:A232">
    <cfRule type="cellIs" dxfId="147" priority="644" operator="equal">
      <formula>$J$2</formula>
    </cfRule>
  </conditionalFormatting>
  <conditionalFormatting sqref="A237:A252">
    <cfRule type="cellIs" dxfId="146" priority="643" operator="equal">
      <formula>$J$2</formula>
    </cfRule>
  </conditionalFormatting>
  <conditionalFormatting sqref="D217:D232">
    <cfRule type="dataBar" priority="6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{B8D27A0B-13DF-4D83-AB91-CD8F13ADB18B}</x14:id>
        </ext>
      </extLst>
    </cfRule>
  </conditionalFormatting>
  <conditionalFormatting sqref="B217:B232">
    <cfRule type="dataBar" priority="6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{32688DD8-AAD9-4D55-803F-A3EE8187D97A}</x14:id>
        </ext>
      </extLst>
    </cfRule>
  </conditionalFormatting>
  <conditionalFormatting sqref="C217:C232">
    <cfRule type="dataBar" priority="6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{F75B4EB1-AE70-477B-BE39-F81076A1C8C7}</x14:id>
        </ext>
      </extLst>
    </cfRule>
  </conditionalFormatting>
  <conditionalFormatting sqref="E217:E232">
    <cfRule type="dataBar" priority="6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{0D187415-117B-4EB1-8860-0C1314C46A43}</x14:id>
        </ext>
      </extLst>
    </cfRule>
  </conditionalFormatting>
  <conditionalFormatting sqref="F217:F232">
    <cfRule type="dataBar" priority="6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{57B1C740-6D1B-48AE-A526-335AD16D48D0}</x14:id>
        </ext>
      </extLst>
    </cfRule>
  </conditionalFormatting>
  <conditionalFormatting sqref="G217:G232">
    <cfRule type="dataBar" priority="6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{1D890D74-9919-48A3-BC50-6C4D0D9941EA}</x14:id>
        </ext>
      </extLst>
    </cfRule>
  </conditionalFormatting>
  <conditionalFormatting sqref="B237:B252">
    <cfRule type="dataBar" priority="6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{D89DBADD-944E-45CB-8EBD-78E99F766614}</x14:id>
        </ext>
      </extLst>
    </cfRule>
  </conditionalFormatting>
  <conditionalFormatting sqref="C237:C252">
    <cfRule type="dataBar" priority="6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{5591E349-B855-4C4E-A18A-634D0FBC1AE7}</x14:id>
        </ext>
      </extLst>
    </cfRule>
  </conditionalFormatting>
  <conditionalFormatting sqref="D237:D252">
    <cfRule type="dataBar" priority="6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{1658F402-5430-43C9-B4E6-7614649BB86D}</x14:id>
        </ext>
      </extLst>
    </cfRule>
  </conditionalFormatting>
  <conditionalFormatting sqref="E237:E252">
    <cfRule type="dataBar" priority="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{0D0F9F88-16E9-4323-96CC-30E59983E4A9}</x14:id>
        </ext>
      </extLst>
    </cfRule>
  </conditionalFormatting>
  <conditionalFormatting sqref="F237:F252">
    <cfRule type="dataBar" priority="6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{E270D707-AB48-4D0F-8AAB-FD785BFE894C}</x14:id>
        </ext>
      </extLst>
    </cfRule>
  </conditionalFormatting>
  <conditionalFormatting sqref="G237:G252">
    <cfRule type="dataBar" priority="6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{341AEFF8-573F-4C42-80B4-50FBFE0C864B}</x14:id>
        </ext>
      </extLst>
    </cfRule>
  </conditionalFormatting>
  <conditionalFormatting sqref="A259:A274">
    <cfRule type="cellIs" dxfId="145" priority="630" operator="equal">
      <formula>$J$2</formula>
    </cfRule>
  </conditionalFormatting>
  <conditionalFormatting sqref="A279:A294">
    <cfRule type="cellIs" dxfId="144" priority="629" operator="equal">
      <formula>$J$2</formula>
    </cfRule>
  </conditionalFormatting>
  <conditionalFormatting sqref="D259:D274">
    <cfRule type="dataBar" priority="6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{8F24C1EF-3410-47AD-9C4F-D78028611394}</x14:id>
        </ext>
      </extLst>
    </cfRule>
  </conditionalFormatting>
  <conditionalFormatting sqref="B259:B274">
    <cfRule type="dataBar" priority="6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{5B529E1E-EDF0-4309-B52F-92698E1AF6EF}</x14:id>
        </ext>
      </extLst>
    </cfRule>
  </conditionalFormatting>
  <conditionalFormatting sqref="C259:C274">
    <cfRule type="dataBar" priority="6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{2164F6B3-FD65-4F83-9838-FC34DF9B662C}</x14:id>
        </ext>
      </extLst>
    </cfRule>
  </conditionalFormatting>
  <conditionalFormatting sqref="E259:E274">
    <cfRule type="dataBar" priority="6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{5A983395-1246-41EC-B092-485498D66817}</x14:id>
        </ext>
      </extLst>
    </cfRule>
  </conditionalFormatting>
  <conditionalFormatting sqref="F259:F274">
    <cfRule type="dataBar" priority="6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{F7516318-5FBD-451D-A169-EFE3D12A0D1F}</x14:id>
        </ext>
      </extLst>
    </cfRule>
  </conditionalFormatting>
  <conditionalFormatting sqref="G259:G274">
    <cfRule type="dataBar" priority="6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{720E75B1-7010-4BD1-8BC6-80A834C38447}</x14:id>
        </ext>
      </extLst>
    </cfRule>
  </conditionalFormatting>
  <conditionalFormatting sqref="B279:B294">
    <cfRule type="dataBar" priority="6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{42C3C8A3-D6E6-41CB-8827-7529ED480C94}</x14:id>
        </ext>
      </extLst>
    </cfRule>
  </conditionalFormatting>
  <conditionalFormatting sqref="C279:C294">
    <cfRule type="dataBar" priority="6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{824EF7E0-F906-4216-8A7C-CFE8B0252132}</x14:id>
        </ext>
      </extLst>
    </cfRule>
  </conditionalFormatting>
  <conditionalFormatting sqref="D279:D294">
    <cfRule type="dataBar" priority="6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{9DBE27F7-2D39-4495-9BC2-6F27D55ECEB1}</x14:id>
        </ext>
      </extLst>
    </cfRule>
  </conditionalFormatting>
  <conditionalFormatting sqref="E279:E294">
    <cfRule type="dataBar" priority="6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{510B1E11-D688-40E6-91F7-749C6A61F70D}</x14:id>
        </ext>
      </extLst>
    </cfRule>
  </conditionalFormatting>
  <conditionalFormatting sqref="F279:F294">
    <cfRule type="dataBar" priority="6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{40637FE5-6E8A-4A00-9702-22D1DF738DAA}</x14:id>
        </ext>
      </extLst>
    </cfRule>
  </conditionalFormatting>
  <conditionalFormatting sqref="G279:G294">
    <cfRule type="dataBar" priority="6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{6D2CD608-3212-43A6-A4FA-9E408DA72023}</x14:id>
        </ext>
      </extLst>
    </cfRule>
  </conditionalFormatting>
  <conditionalFormatting sqref="A301:A316">
    <cfRule type="cellIs" dxfId="143" priority="616" operator="equal">
      <formula>$J$2</formula>
    </cfRule>
  </conditionalFormatting>
  <conditionalFormatting sqref="A321:A336">
    <cfRule type="cellIs" dxfId="142" priority="615" operator="equal">
      <formula>$J$2</formula>
    </cfRule>
  </conditionalFormatting>
  <conditionalFormatting sqref="D301:D316">
    <cfRule type="dataBar" priority="6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{88B44001-AC6F-4466-957C-563838A09E1B}</x14:id>
        </ext>
      </extLst>
    </cfRule>
  </conditionalFormatting>
  <conditionalFormatting sqref="B301:B316"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{1FBBCD81-81A8-4ABD-90A0-1D97A6AE98D6}</x14:id>
        </ext>
      </extLst>
    </cfRule>
  </conditionalFormatting>
  <conditionalFormatting sqref="C301:C316">
    <cfRule type="dataBar" priority="6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{37A61FB3-642E-48BC-8510-B1C5CF46BF8E}</x14:id>
        </ext>
      </extLst>
    </cfRule>
  </conditionalFormatting>
  <conditionalFormatting sqref="E301:E316">
    <cfRule type="dataBar" priority="6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{34CE46DB-D83A-48E6-8E2E-4DA65F7702D4}</x14:id>
        </ext>
      </extLst>
    </cfRule>
  </conditionalFormatting>
  <conditionalFormatting sqref="F301:F316">
    <cfRule type="dataBar" priority="6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{F93E99A9-4389-42EB-BAB0-766F3BB0906E}</x14:id>
        </ext>
      </extLst>
    </cfRule>
  </conditionalFormatting>
  <conditionalFormatting sqref="G301:G316">
    <cfRule type="dataBar" priority="6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{78935E74-831C-4086-9C3E-7322A6ADFCCE}</x14:id>
        </ext>
      </extLst>
    </cfRule>
  </conditionalFormatting>
  <conditionalFormatting sqref="B321:B336">
    <cfRule type="dataBar" priority="6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{6C93347A-16B8-447C-81AD-C03100D680C4}</x14:id>
        </ext>
      </extLst>
    </cfRule>
  </conditionalFormatting>
  <conditionalFormatting sqref="C321:C336">
    <cfRule type="dataBar" priority="6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{21131695-D3CA-4089-ACE4-D6E5EA93B3F3}</x14:id>
        </ext>
      </extLst>
    </cfRule>
  </conditionalFormatting>
  <conditionalFormatting sqref="D321:D336">
    <cfRule type="dataBar" priority="6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{FC6EA3E2-4316-4D28-A2E8-8BC7F2263DF4}</x14:id>
        </ext>
      </extLst>
    </cfRule>
  </conditionalFormatting>
  <conditionalFormatting sqref="E321:E336">
    <cfRule type="dataBar" priority="6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{A2B046F8-194B-4F10-AC61-9427522E2172}</x14:id>
        </ext>
      </extLst>
    </cfRule>
  </conditionalFormatting>
  <conditionalFormatting sqref="F321:F336">
    <cfRule type="dataBar" priority="6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{29032691-8DBD-4851-8944-B501951A0A27}</x14:id>
        </ext>
      </extLst>
    </cfRule>
  </conditionalFormatting>
  <conditionalFormatting sqref="G321:G336">
    <cfRule type="dataBar" priority="6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{DEEA5013-1AB0-4A11-AA18-6ADA2BD8795D}</x14:id>
        </ext>
      </extLst>
    </cfRule>
  </conditionalFormatting>
  <conditionalFormatting sqref="A343:A358">
    <cfRule type="cellIs" dxfId="141" priority="602" operator="equal">
      <formula>$J$2</formula>
    </cfRule>
  </conditionalFormatting>
  <conditionalFormatting sqref="A363:A378">
    <cfRule type="cellIs" dxfId="140" priority="601" operator="equal">
      <formula>$J$2</formula>
    </cfRule>
  </conditionalFormatting>
  <conditionalFormatting sqref="D343:D358">
    <cfRule type="dataBar" priority="6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{EC03D570-0DBE-42DB-B55D-75D95B292C26}</x14:id>
        </ext>
      </extLst>
    </cfRule>
  </conditionalFormatting>
  <conditionalFormatting sqref="B343:B358">
    <cfRule type="dataBar" priority="5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{C3F9B30C-DC4A-467D-B38D-CBB94A8E5B79}</x14:id>
        </ext>
      </extLst>
    </cfRule>
  </conditionalFormatting>
  <conditionalFormatting sqref="C343:C358">
    <cfRule type="dataBar" priority="5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{0DD80BE5-E8C2-49E1-AEF4-332D07951B02}</x14:id>
        </ext>
      </extLst>
    </cfRule>
  </conditionalFormatting>
  <conditionalFormatting sqref="E343:E358">
    <cfRule type="dataBar" priority="5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{820959E3-D962-4747-9999-E5BCC43F2C53}</x14:id>
        </ext>
      </extLst>
    </cfRule>
  </conditionalFormatting>
  <conditionalFormatting sqref="F343:F358">
    <cfRule type="dataBar" priority="5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{02DFF80A-648B-409B-BD48-B06C9EBF88F0}</x14:id>
        </ext>
      </extLst>
    </cfRule>
  </conditionalFormatting>
  <conditionalFormatting sqref="G343:G358">
    <cfRule type="dataBar" priority="5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{96EFBCA1-FC45-4C44-BAF4-C0410547F188}</x14:id>
        </ext>
      </extLst>
    </cfRule>
  </conditionalFormatting>
  <conditionalFormatting sqref="B363:B378">
    <cfRule type="dataBar" priority="5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{E345A896-0642-4B98-B171-C96F0ED491E0}</x14:id>
        </ext>
      </extLst>
    </cfRule>
  </conditionalFormatting>
  <conditionalFormatting sqref="C363:C378">
    <cfRule type="dataBar" priority="5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{B446A012-71E6-4EB5-BDDF-FB190C11E758}</x14:id>
        </ext>
      </extLst>
    </cfRule>
  </conditionalFormatting>
  <conditionalFormatting sqref="D363:D378">
    <cfRule type="dataBar" priority="5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{1AA6E846-6242-4546-9ECF-A87976179454}</x14:id>
        </ext>
      </extLst>
    </cfRule>
  </conditionalFormatting>
  <conditionalFormatting sqref="E363:E378">
    <cfRule type="dataBar" priority="5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{99902C45-703C-4C2C-9427-291B8008A6D8}</x14:id>
        </ext>
      </extLst>
    </cfRule>
  </conditionalFormatting>
  <conditionalFormatting sqref="F363:F378">
    <cfRule type="dataBar" priority="5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{9B703F66-3A2D-4220-979E-27CEF0DD8E94}</x14:id>
        </ext>
      </extLst>
    </cfRule>
  </conditionalFormatting>
  <conditionalFormatting sqref="G363:G378">
    <cfRule type="dataBar" priority="5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{E1C5F59E-EF76-447A-9683-7F4F24449005}</x14:id>
        </ext>
      </extLst>
    </cfRule>
  </conditionalFormatting>
  <conditionalFormatting sqref="A385:A400">
    <cfRule type="cellIs" dxfId="139" priority="588" operator="equal">
      <formula>$J$2</formula>
    </cfRule>
  </conditionalFormatting>
  <conditionalFormatting sqref="A405:A420">
    <cfRule type="cellIs" dxfId="138" priority="587" operator="equal">
      <formula>$J$2</formula>
    </cfRule>
  </conditionalFormatting>
  <conditionalFormatting sqref="D385:D400">
    <cfRule type="dataBar" priority="5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{C4E2EB9C-BBC6-429A-84F7-10DA9A6F4798}</x14:id>
        </ext>
      </extLst>
    </cfRule>
  </conditionalFormatting>
  <conditionalFormatting sqref="B385:B400">
    <cfRule type="dataBar" priority="5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{44EE399B-7CB1-4072-8E9C-B03D639D62AF}</x14:id>
        </ext>
      </extLst>
    </cfRule>
  </conditionalFormatting>
  <conditionalFormatting sqref="C385:C400">
    <cfRule type="dataBar" priority="5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{9CCC34A6-88A8-45D1-9A46-CDEBFEC0294E}</x14:id>
        </ext>
      </extLst>
    </cfRule>
  </conditionalFormatting>
  <conditionalFormatting sqref="E385:E400">
    <cfRule type="dataBar" priority="5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{EDE6B60C-CB1E-4B30-B651-C95FABAA6103}</x14:id>
        </ext>
      </extLst>
    </cfRule>
  </conditionalFormatting>
  <conditionalFormatting sqref="F385:F400">
    <cfRule type="dataBar" priority="5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{C26DB352-4AA9-49BB-8CD5-ACE4DF9B3086}</x14:id>
        </ext>
      </extLst>
    </cfRule>
  </conditionalFormatting>
  <conditionalFormatting sqref="G385:G400">
    <cfRule type="dataBar" priority="5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{CF6CD61D-1162-45C2-8FD2-BD3D9CB4A5D0}</x14:id>
        </ext>
      </extLst>
    </cfRule>
  </conditionalFormatting>
  <conditionalFormatting sqref="B405:B420">
    <cfRule type="dataBar" priority="5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{467A038E-331A-469F-9579-66A2663B41CC}</x14:id>
        </ext>
      </extLst>
    </cfRule>
  </conditionalFormatting>
  <conditionalFormatting sqref="C405:C420">
    <cfRule type="dataBar" priority="5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{C16C5339-5E74-4503-97C3-BAE38EDD4E15}</x14:id>
        </ext>
      </extLst>
    </cfRule>
  </conditionalFormatting>
  <conditionalFormatting sqref="D405:D420">
    <cfRule type="dataBar" priority="5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{93183E83-766F-40D4-82FC-224B0FDB29F2}</x14:id>
        </ext>
      </extLst>
    </cfRule>
  </conditionalFormatting>
  <conditionalFormatting sqref="E405:E420">
    <cfRule type="dataBar" priority="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{37AA2E66-0373-433B-8C21-32D82E3ABD37}</x14:id>
        </ext>
      </extLst>
    </cfRule>
  </conditionalFormatting>
  <conditionalFormatting sqref="F405:F420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{BED10037-F32A-43EA-9D5E-1C7F1874F2DD}</x14:id>
        </ext>
      </extLst>
    </cfRule>
  </conditionalFormatting>
  <conditionalFormatting sqref="G405:G420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{03AB27FE-54CA-4201-BA4E-8C41828B8EED}</x14:id>
        </ext>
      </extLst>
    </cfRule>
  </conditionalFormatting>
  <conditionalFormatting sqref="A427:A442">
    <cfRule type="cellIs" dxfId="137" priority="574" operator="equal">
      <formula>$J$2</formula>
    </cfRule>
  </conditionalFormatting>
  <conditionalFormatting sqref="A447:A462">
    <cfRule type="cellIs" dxfId="136" priority="573" operator="equal">
      <formula>$J$2</formula>
    </cfRule>
  </conditionalFormatting>
  <conditionalFormatting sqref="D427:D442">
    <cfRule type="dataBar" priority="5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{9C153593-7F8F-4375-A93F-CD49B7BF768C}</x14:id>
        </ext>
      </extLst>
    </cfRule>
  </conditionalFormatting>
  <conditionalFormatting sqref="B427:B442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{D9AFEE99-E557-4F9A-AA7D-7DE148085EF5}</x14:id>
        </ext>
      </extLst>
    </cfRule>
  </conditionalFormatting>
  <conditionalFormatting sqref="C427:C442">
    <cfRule type="dataBar" priority="5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{2140EA5C-2F3C-4A82-B2CD-E0E943177374}</x14:id>
        </ext>
      </extLst>
    </cfRule>
  </conditionalFormatting>
  <conditionalFormatting sqref="E427:E442">
    <cfRule type="dataBar" priority="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{C898C276-5867-4D71-AE58-2C16C211B192}</x14:id>
        </ext>
      </extLst>
    </cfRule>
  </conditionalFormatting>
  <conditionalFormatting sqref="F427:F442">
    <cfRule type="dataBar" priority="5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{29BDE0C6-392C-4AFE-B979-99329AB8AC79}</x14:id>
        </ext>
      </extLst>
    </cfRule>
  </conditionalFormatting>
  <conditionalFormatting sqref="G427:G442">
    <cfRule type="dataBar" priority="5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{6DDE64A2-3ED7-4608-98EA-537226C4DBCC}</x14:id>
        </ext>
      </extLst>
    </cfRule>
  </conditionalFormatting>
  <conditionalFormatting sqref="B447:B462">
    <cfRule type="dataBar" priority="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{36CF2F60-8960-47B5-9B87-07DEC673568A}</x14:id>
        </ext>
      </extLst>
    </cfRule>
  </conditionalFormatting>
  <conditionalFormatting sqref="C447:C462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{9A9B638E-7E00-4ABF-B14A-9E8479398A38}</x14:id>
        </ext>
      </extLst>
    </cfRule>
  </conditionalFormatting>
  <conditionalFormatting sqref="D447:D462">
    <cfRule type="dataBar" priority="5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{81796294-849D-422F-B187-A6457BC65841}</x14:id>
        </ext>
      </extLst>
    </cfRule>
  </conditionalFormatting>
  <conditionalFormatting sqref="E447:E462">
    <cfRule type="dataBar" priority="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{62CA3EF4-DEFE-40AD-907A-C63553C6C8A7}</x14:id>
        </ext>
      </extLst>
    </cfRule>
  </conditionalFormatting>
  <conditionalFormatting sqref="F447:F462">
    <cfRule type="dataBar" priority="5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{DBB43AF1-DE88-4CFB-8858-AAD946175A70}</x14:id>
        </ext>
      </extLst>
    </cfRule>
  </conditionalFormatting>
  <conditionalFormatting sqref="G447:G462">
    <cfRule type="dataBar" priority="5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{7403EF94-DAB8-4B71-B9B4-F1B56229C7DD}</x14:id>
        </ext>
      </extLst>
    </cfRule>
  </conditionalFormatting>
  <conditionalFormatting sqref="A469:A484">
    <cfRule type="cellIs" dxfId="135" priority="560" operator="equal">
      <formula>$J$2</formula>
    </cfRule>
  </conditionalFormatting>
  <conditionalFormatting sqref="A489:A504">
    <cfRule type="cellIs" dxfId="134" priority="559" operator="equal">
      <formula>$J$2</formula>
    </cfRule>
  </conditionalFormatting>
  <conditionalFormatting sqref="D469:D484">
    <cfRule type="dataBar" priority="5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{709674F9-7FE5-49DA-8953-5EEDCA748E6B}</x14:id>
        </ext>
      </extLst>
    </cfRule>
  </conditionalFormatting>
  <conditionalFormatting sqref="B469:B484">
    <cfRule type="dataBar" priority="5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{ED6874EB-B39A-4866-B6BB-DB33537F2AAE}</x14:id>
        </ext>
      </extLst>
    </cfRule>
  </conditionalFormatting>
  <conditionalFormatting sqref="C469:C484">
    <cfRule type="dataBar" priority="5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{57EC121F-FE29-45C3-A216-0C51497DCF72}</x14:id>
        </ext>
      </extLst>
    </cfRule>
  </conditionalFormatting>
  <conditionalFormatting sqref="E469:E484">
    <cfRule type="dataBar" priority="5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{3F197C6D-0C7A-40F8-AB23-FBC40AF902AC}</x14:id>
        </ext>
      </extLst>
    </cfRule>
  </conditionalFormatting>
  <conditionalFormatting sqref="F469:F484">
    <cfRule type="dataBar" priority="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{7D8DE591-BD84-4B38-8DDA-175BE37EB064}</x14:id>
        </ext>
      </extLst>
    </cfRule>
  </conditionalFormatting>
  <conditionalFormatting sqref="G469:G484">
    <cfRule type="dataBar" priority="5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{5D3B7231-5ABC-4FC7-8935-4F3B58227E5D}</x14:id>
        </ext>
      </extLst>
    </cfRule>
  </conditionalFormatting>
  <conditionalFormatting sqref="B489:B504">
    <cfRule type="dataBar" priority="5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{AC8475F0-021F-43CD-8904-5DBE1E64C889}</x14:id>
        </ext>
      </extLst>
    </cfRule>
  </conditionalFormatting>
  <conditionalFormatting sqref="C489:C504">
    <cfRule type="dataBar" priority="5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{95D47BBF-A351-4CEA-AEE7-7D73755C6F65}</x14:id>
        </ext>
      </extLst>
    </cfRule>
  </conditionalFormatting>
  <conditionalFormatting sqref="D489:D504">
    <cfRule type="dataBar" priority="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{BD6750B8-BA87-482D-B38F-3B79617D2C03}</x14:id>
        </ext>
      </extLst>
    </cfRule>
  </conditionalFormatting>
  <conditionalFormatting sqref="E489:E504">
    <cfRule type="dataBar" priority="5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{7EB6F2F2-6A0B-4DDF-B937-C8C3836313D5}</x14:id>
        </ext>
      </extLst>
    </cfRule>
  </conditionalFormatting>
  <conditionalFormatting sqref="F489:F504">
    <cfRule type="dataBar" priority="5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{17840539-85F4-453B-AD72-8F70BF42C0FD}</x14:id>
        </ext>
      </extLst>
    </cfRule>
  </conditionalFormatting>
  <conditionalFormatting sqref="G489:G504">
    <cfRule type="dataBar" priority="5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{2A8453B8-DB25-4713-B88D-4071014B4B1F}</x14:id>
        </ext>
      </extLst>
    </cfRule>
  </conditionalFormatting>
  <conditionalFormatting sqref="A511:A526">
    <cfRule type="cellIs" dxfId="133" priority="546" operator="equal">
      <formula>$J$2</formula>
    </cfRule>
  </conditionalFormatting>
  <conditionalFormatting sqref="A531:A546">
    <cfRule type="cellIs" dxfId="132" priority="545" operator="equal">
      <formula>$J$2</formula>
    </cfRule>
  </conditionalFormatting>
  <conditionalFormatting sqref="D511:D526">
    <cfRule type="dataBar" priority="5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{9152147B-64EF-4255-A11E-DAA4E48B640B}</x14:id>
        </ext>
      </extLst>
    </cfRule>
  </conditionalFormatting>
  <conditionalFormatting sqref="B511:B526">
    <cfRule type="dataBar" priority="5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{FBC478DA-F771-43F4-A342-C3E1AA58327C}</x14:id>
        </ext>
      </extLst>
    </cfRule>
  </conditionalFormatting>
  <conditionalFormatting sqref="C511:C526">
    <cfRule type="dataBar" priority="5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{A379EC5F-8E5B-4D33-833C-08E3521A9E6F}</x14:id>
        </ext>
      </extLst>
    </cfRule>
  </conditionalFormatting>
  <conditionalFormatting sqref="E511:E526">
    <cfRule type="dataBar" priority="5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{2CC28CD9-3C46-4041-B7FB-FE519A9AFDAF}</x14:id>
        </ext>
      </extLst>
    </cfRule>
  </conditionalFormatting>
  <conditionalFormatting sqref="F511:F526">
    <cfRule type="dataBar" priority="5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{6777518B-C50B-4A16-9CED-79594495BF4E}</x14:id>
        </ext>
      </extLst>
    </cfRule>
  </conditionalFormatting>
  <conditionalFormatting sqref="G511:G526">
    <cfRule type="dataBar" priority="5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{E1B23BAF-B034-4F62-830B-AB53AD962ABB}</x14:id>
        </ext>
      </extLst>
    </cfRule>
  </conditionalFormatting>
  <conditionalFormatting sqref="B531:B546">
    <cfRule type="dataBar" priority="5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{37FBE516-B90C-41B9-BA40-B8D70453E695}</x14:id>
        </ext>
      </extLst>
    </cfRule>
  </conditionalFormatting>
  <conditionalFormatting sqref="C531:C546">
    <cfRule type="dataBar" priority="5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{2E035278-459F-4157-83BA-704ED4AE4FCC}</x14:id>
        </ext>
      </extLst>
    </cfRule>
  </conditionalFormatting>
  <conditionalFormatting sqref="D531:D546">
    <cfRule type="dataBar" priority="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{0D2A07A8-C54B-45AA-B80C-859102E2EED1}</x14:id>
        </ext>
      </extLst>
    </cfRule>
  </conditionalFormatting>
  <conditionalFormatting sqref="E531:E546">
    <cfRule type="dataBar" priority="5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{763ED60F-EAAB-4352-A76D-07DBD7C9E239}</x14:id>
        </ext>
      </extLst>
    </cfRule>
  </conditionalFormatting>
  <conditionalFormatting sqref="F531:F546">
    <cfRule type="dataBar" priority="5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{043AEFE3-2D13-4389-B7A9-5CEC87E44164}</x14:id>
        </ext>
      </extLst>
    </cfRule>
  </conditionalFormatting>
  <conditionalFormatting sqref="G531:G546">
    <cfRule type="dataBar" priority="5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{8C807C31-4C85-4E6D-9228-8C506A8D5FF2}</x14:id>
        </ext>
      </extLst>
    </cfRule>
  </conditionalFormatting>
  <conditionalFormatting sqref="A553:A568">
    <cfRule type="cellIs" dxfId="131" priority="532" operator="equal">
      <formula>$J$2</formula>
    </cfRule>
  </conditionalFormatting>
  <conditionalFormatting sqref="A573:A588">
    <cfRule type="cellIs" dxfId="130" priority="531" operator="equal">
      <formula>$J$2</formula>
    </cfRule>
  </conditionalFormatting>
  <conditionalFormatting sqref="D553:D568">
    <cfRule type="dataBar" priority="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{C18AC2EC-525F-4282-ACD4-4799104361AF}</x14:id>
        </ext>
      </extLst>
    </cfRule>
  </conditionalFormatting>
  <conditionalFormatting sqref="B553:B568">
    <cfRule type="dataBar" priority="5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{656E0511-49D2-4E3A-894B-5C7597C9AA1F}</x14:id>
        </ext>
      </extLst>
    </cfRule>
  </conditionalFormatting>
  <conditionalFormatting sqref="C553:C568">
    <cfRule type="dataBar" priority="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{CA36BC7F-B16C-4A78-B249-1B5466BC6463}</x14:id>
        </ext>
      </extLst>
    </cfRule>
  </conditionalFormatting>
  <conditionalFormatting sqref="E553:E568">
    <cfRule type="dataBar" priority="5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{525EAA54-5013-42CE-94BA-10831110EF81}</x14:id>
        </ext>
      </extLst>
    </cfRule>
  </conditionalFormatting>
  <conditionalFormatting sqref="F553:F568">
    <cfRule type="dataBar" priority="5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{D4EFD1CF-A904-46CC-90AD-50D8D9027CFA}</x14:id>
        </ext>
      </extLst>
    </cfRule>
  </conditionalFormatting>
  <conditionalFormatting sqref="G553:G568">
    <cfRule type="dataBar" priority="5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{0F0BC48B-588D-49F1-948F-B322BE0206C0}</x14:id>
        </ext>
      </extLst>
    </cfRule>
  </conditionalFormatting>
  <conditionalFormatting sqref="B573:B588">
    <cfRule type="dataBar" priority="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{8223FC2A-9505-48EA-BFDD-6B4A1FEC77EF}</x14:id>
        </ext>
      </extLst>
    </cfRule>
  </conditionalFormatting>
  <conditionalFormatting sqref="C573:C588">
    <cfRule type="dataBar" priority="5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{20545EF7-0C3C-4539-B16D-96BDCE0DD902}</x14:id>
        </ext>
      </extLst>
    </cfRule>
  </conditionalFormatting>
  <conditionalFormatting sqref="D573:D588">
    <cfRule type="dataBar" priority="5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{5CBB9E82-D045-488C-BEB5-AC8509960CC2}</x14:id>
        </ext>
      </extLst>
    </cfRule>
  </conditionalFormatting>
  <conditionalFormatting sqref="E573:E588">
    <cfRule type="dataBar" priority="5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{415240DA-7F0C-4CF7-A9DC-8D9D82E925E1}</x14:id>
        </ext>
      </extLst>
    </cfRule>
  </conditionalFormatting>
  <conditionalFormatting sqref="F573:F588">
    <cfRule type="dataBar" priority="5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{CFCE88D4-8159-4BC7-BC0D-B3D5F8522440}</x14:id>
        </ext>
      </extLst>
    </cfRule>
  </conditionalFormatting>
  <conditionalFormatting sqref="G573:G588">
    <cfRule type="dataBar" priority="5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{295A98A1-914F-4FC3-B66A-DD82365A5870}</x14:id>
        </ext>
      </extLst>
    </cfRule>
  </conditionalFormatting>
  <conditionalFormatting sqref="A595:A610">
    <cfRule type="cellIs" dxfId="129" priority="518" operator="equal">
      <formula>$J$2</formula>
    </cfRule>
  </conditionalFormatting>
  <conditionalFormatting sqref="A615:A630">
    <cfRule type="cellIs" dxfId="128" priority="517" operator="equal">
      <formula>$J$2</formula>
    </cfRule>
  </conditionalFormatting>
  <conditionalFormatting sqref="D595:D610">
    <cfRule type="dataBar" priority="5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{8ED40776-3F05-42C8-A262-5BAB2E91507B}</x14:id>
        </ext>
      </extLst>
    </cfRule>
  </conditionalFormatting>
  <conditionalFormatting sqref="B595:B610">
    <cfRule type="dataBar" priority="5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{0B712E10-5163-4721-9EA0-600F63A0FF8F}</x14:id>
        </ext>
      </extLst>
    </cfRule>
  </conditionalFormatting>
  <conditionalFormatting sqref="C595:C610">
    <cfRule type="dataBar" priority="5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{90993FFC-A9B6-4595-A180-59685DD9BDD9}</x14:id>
        </ext>
      </extLst>
    </cfRule>
  </conditionalFormatting>
  <conditionalFormatting sqref="E595:E610">
    <cfRule type="dataBar" priority="5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{FF39E7AA-A560-428D-835A-1223113D8847}</x14:id>
        </ext>
      </extLst>
    </cfRule>
  </conditionalFormatting>
  <conditionalFormatting sqref="F595:F610">
    <cfRule type="dataBar" priority="5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{1941620C-1D1E-4F42-A0FC-2453805AC631}</x14:id>
        </ext>
      </extLst>
    </cfRule>
  </conditionalFormatting>
  <conditionalFormatting sqref="G595:G610">
    <cfRule type="dataBar" priority="5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{796BBE95-4B6A-4A5A-B526-AA601BE388A8}</x14:id>
        </ext>
      </extLst>
    </cfRule>
  </conditionalFormatting>
  <conditionalFormatting sqref="B615:B630">
    <cfRule type="dataBar" priority="5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{0FD2FD19-8BE7-4DF6-B5E5-F3FD198D3B38}</x14:id>
        </ext>
      </extLst>
    </cfRule>
  </conditionalFormatting>
  <conditionalFormatting sqref="C615:C630">
    <cfRule type="dataBar" priority="5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{05E96BC8-F897-461A-98DB-D547C0ADD773}</x14:id>
        </ext>
      </extLst>
    </cfRule>
  </conditionalFormatting>
  <conditionalFormatting sqref="D615:D630">
    <cfRule type="dataBar" priority="5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{323634F8-853E-422A-AD8B-048031F3215A}</x14:id>
        </ext>
      </extLst>
    </cfRule>
  </conditionalFormatting>
  <conditionalFormatting sqref="E615:E630">
    <cfRule type="dataBar" priority="5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{3998994E-2E73-414D-B1A7-E22686519759}</x14:id>
        </ext>
      </extLst>
    </cfRule>
  </conditionalFormatting>
  <conditionalFormatting sqref="F615:F630">
    <cfRule type="dataBar" priority="5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{2C3560EF-20FB-4C73-B60A-21D10C6BC956}</x14:id>
        </ext>
      </extLst>
    </cfRule>
  </conditionalFormatting>
  <conditionalFormatting sqref="G615:G630">
    <cfRule type="dataBar" priority="5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{7437AF59-01E5-4A7D-B5DE-9E01574704B8}</x14:id>
        </ext>
      </extLst>
    </cfRule>
  </conditionalFormatting>
  <conditionalFormatting sqref="A637:A652">
    <cfRule type="cellIs" dxfId="127" priority="504" operator="equal">
      <formula>$J$2</formula>
    </cfRule>
  </conditionalFormatting>
  <conditionalFormatting sqref="A657:A672">
    <cfRule type="cellIs" dxfId="126" priority="503" operator="equal">
      <formula>$J$2</formula>
    </cfRule>
  </conditionalFormatting>
  <conditionalFormatting sqref="D637:D652">
    <cfRule type="dataBar" priority="5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{326B16FC-A5D6-458E-A1BC-3F581BD38569}</x14:id>
        </ext>
      </extLst>
    </cfRule>
  </conditionalFormatting>
  <conditionalFormatting sqref="B637:B652">
    <cfRule type="dataBar" priority="5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{1CA698A9-9EF7-4D0D-A491-138C921C63AF}</x14:id>
        </ext>
      </extLst>
    </cfRule>
  </conditionalFormatting>
  <conditionalFormatting sqref="C637:C652">
    <cfRule type="dataBar" priority="5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{E961419D-FCF3-47AA-BE70-F0C3D078DD8F}</x14:id>
        </ext>
      </extLst>
    </cfRule>
  </conditionalFormatting>
  <conditionalFormatting sqref="E637:E652">
    <cfRule type="dataBar" priority="4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{BFAB72AE-1CE2-45EB-BAAA-1162BE90A8DE}</x14:id>
        </ext>
      </extLst>
    </cfRule>
  </conditionalFormatting>
  <conditionalFormatting sqref="F637:F652">
    <cfRule type="dataBar" priority="4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{212A134A-688A-4761-A00C-ACE7A7D2AA3D}</x14:id>
        </ext>
      </extLst>
    </cfRule>
  </conditionalFormatting>
  <conditionalFormatting sqref="G637:G652">
    <cfRule type="dataBar" priority="4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{8733D7BA-3BEC-4507-B1C3-826C67C0E407}</x14:id>
        </ext>
      </extLst>
    </cfRule>
  </conditionalFormatting>
  <conditionalFormatting sqref="B657:B672">
    <cfRule type="dataBar" priority="4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{BCB29D37-01F4-409C-9689-6E5BD641A180}</x14:id>
        </ext>
      </extLst>
    </cfRule>
  </conditionalFormatting>
  <conditionalFormatting sqref="C657:C672">
    <cfRule type="dataBar" priority="4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{5B8EC62F-C088-41DC-A207-2122468C7F18}</x14:id>
        </ext>
      </extLst>
    </cfRule>
  </conditionalFormatting>
  <conditionalFormatting sqref="D657:D672">
    <cfRule type="dataBar" priority="4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{7BF28BEF-926D-4F83-B68D-BB1DC75FE1A3}</x14:id>
        </ext>
      </extLst>
    </cfRule>
  </conditionalFormatting>
  <conditionalFormatting sqref="E657:E672">
    <cfRule type="dataBar" priority="4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{572FADC7-2E76-4784-97ED-D503F0824BD7}</x14:id>
        </ext>
      </extLst>
    </cfRule>
  </conditionalFormatting>
  <conditionalFormatting sqref="F657:F672">
    <cfRule type="dataBar" priority="4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{403306CF-85AA-458C-99DC-94F28605690D}</x14:id>
        </ext>
      </extLst>
    </cfRule>
  </conditionalFormatting>
  <conditionalFormatting sqref="G657:G672">
    <cfRule type="dataBar" priority="4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{420071C0-2B6F-4FF0-88EA-AD900EA441C7}</x14:id>
        </ext>
      </extLst>
    </cfRule>
  </conditionalFormatting>
  <conditionalFormatting sqref="A679:A694">
    <cfRule type="cellIs" dxfId="125" priority="490" operator="equal">
      <formula>$J$2</formula>
    </cfRule>
  </conditionalFormatting>
  <conditionalFormatting sqref="A699:A714">
    <cfRule type="cellIs" dxfId="124" priority="489" operator="equal">
      <formula>$J$2</formula>
    </cfRule>
  </conditionalFormatting>
  <conditionalFormatting sqref="D679:D694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{F31F5CE6-F3D4-4BDF-A7D8-4BC9B21E6667}</x14:id>
        </ext>
      </extLst>
    </cfRule>
  </conditionalFormatting>
  <conditionalFormatting sqref="B679:B694">
    <cfRule type="dataBar" priority="4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{E187101D-D554-46FE-9D13-91F3653759EA}</x14:id>
        </ext>
      </extLst>
    </cfRule>
  </conditionalFormatting>
  <conditionalFormatting sqref="C679:C694">
    <cfRule type="dataBar" priority="4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{A80E12E7-670B-41C1-AFA5-9249434D7639}</x14:id>
        </ext>
      </extLst>
    </cfRule>
  </conditionalFormatting>
  <conditionalFormatting sqref="E679:E694">
    <cfRule type="dataBar" priority="4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{759FD59A-7392-4244-BFB1-DA95DF29C41B}</x14:id>
        </ext>
      </extLst>
    </cfRule>
  </conditionalFormatting>
  <conditionalFormatting sqref="F679:F694">
    <cfRule type="dataBar" priority="4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{C7D51FC8-C534-4424-BEDA-35730CE47C9F}</x14:id>
        </ext>
      </extLst>
    </cfRule>
  </conditionalFormatting>
  <conditionalFormatting sqref="G679:G694">
    <cfRule type="dataBar" priority="4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{178AB8E8-E7A9-4D1B-9EEE-C310D3A9D86A}</x14:id>
        </ext>
      </extLst>
    </cfRule>
  </conditionalFormatting>
  <conditionalFormatting sqref="B699:B714">
    <cfRule type="dataBar" priority="4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{FE0CAEB2-E09D-46B8-97F0-5814B22235F5}</x14:id>
        </ext>
      </extLst>
    </cfRule>
  </conditionalFormatting>
  <conditionalFormatting sqref="C699:C714">
    <cfRule type="dataBar" priority="4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{2E9AB4F3-96C6-45F1-8C82-2791B56CDE58}</x14:id>
        </ext>
      </extLst>
    </cfRule>
  </conditionalFormatting>
  <conditionalFormatting sqref="D699:D714">
    <cfRule type="dataBar" priority="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{48DB11F8-D91F-4813-839B-5DCC746C9E26}</x14:id>
        </ext>
      </extLst>
    </cfRule>
  </conditionalFormatting>
  <conditionalFormatting sqref="E699:E714">
    <cfRule type="dataBar" priority="4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{D75091B2-ADB0-401A-BC2A-B0231625E182}</x14:id>
        </ext>
      </extLst>
    </cfRule>
  </conditionalFormatting>
  <conditionalFormatting sqref="F699:F714">
    <cfRule type="dataBar" priority="4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{27A0B98A-9E32-4C70-BC6B-1DB4F07369FF}</x14:id>
        </ext>
      </extLst>
    </cfRule>
  </conditionalFormatting>
  <conditionalFormatting sqref="G699:G714">
    <cfRule type="dataBar" priority="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{EA09E4E9-B6FB-466C-80AB-805D61FCB660}</x14:id>
        </ext>
      </extLst>
    </cfRule>
  </conditionalFormatting>
  <conditionalFormatting sqref="A721:A736">
    <cfRule type="cellIs" dxfId="123" priority="476" operator="equal">
      <formula>$J$2</formula>
    </cfRule>
  </conditionalFormatting>
  <conditionalFormatting sqref="A741:A756">
    <cfRule type="cellIs" dxfId="122" priority="475" operator="equal">
      <formula>$J$2</formula>
    </cfRule>
  </conditionalFormatting>
  <conditionalFormatting sqref="D721:D736">
    <cfRule type="dataBar" priority="4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{65ACD16F-1597-4DF3-80EE-1C8D8A5B042B}</x14:id>
        </ext>
      </extLst>
    </cfRule>
  </conditionalFormatting>
  <conditionalFormatting sqref="B721:B736">
    <cfRule type="dataBar" priority="4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{70F10833-2C6D-4175-A1EF-E7A58F49BC19}</x14:id>
        </ext>
      </extLst>
    </cfRule>
  </conditionalFormatting>
  <conditionalFormatting sqref="C721:C736">
    <cfRule type="dataBar" priority="4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{6C1830F5-41DD-4828-A0DD-F527714C3D32}</x14:id>
        </ext>
      </extLst>
    </cfRule>
  </conditionalFormatting>
  <conditionalFormatting sqref="E721:E736">
    <cfRule type="dataBar" priority="4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{C17CF905-6A16-4B26-ABC4-A913AA265F6C}</x14:id>
        </ext>
      </extLst>
    </cfRule>
  </conditionalFormatting>
  <conditionalFormatting sqref="F721:F736">
    <cfRule type="dataBar" priority="4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{154554AF-A634-48EF-B8D1-525C8975B2FE}</x14:id>
        </ext>
      </extLst>
    </cfRule>
  </conditionalFormatting>
  <conditionalFormatting sqref="G721:G736">
    <cfRule type="dataBar" priority="4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{AA2EDB0C-998F-4E26-B1EE-43DF75B77570}</x14:id>
        </ext>
      </extLst>
    </cfRule>
  </conditionalFormatting>
  <conditionalFormatting sqref="B741:B756">
    <cfRule type="dataBar" priority="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{D962F350-DEC0-4554-9FF5-CE67C9163160}</x14:id>
        </ext>
      </extLst>
    </cfRule>
  </conditionalFormatting>
  <conditionalFormatting sqref="C741:C756">
    <cfRule type="dataBar" priority="4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{F69ACE59-6967-498D-B8FE-14AB62CF5A8A}</x14:id>
        </ext>
      </extLst>
    </cfRule>
  </conditionalFormatting>
  <conditionalFormatting sqref="D741:D756">
    <cfRule type="dataBar" priority="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{89EBBC66-792B-4660-9664-B75EBE4B14AE}</x14:id>
        </ext>
      </extLst>
    </cfRule>
  </conditionalFormatting>
  <conditionalFormatting sqref="E741:E756">
    <cfRule type="dataBar" priority="4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{3E564FDA-E3E1-4C9D-B45E-83FB90EE32FD}</x14:id>
        </ext>
      </extLst>
    </cfRule>
  </conditionalFormatting>
  <conditionalFormatting sqref="F741:F756">
    <cfRule type="dataBar" priority="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{0FD79B37-89B2-4A1C-A867-64035D34DA70}</x14:id>
        </ext>
      </extLst>
    </cfRule>
  </conditionalFormatting>
  <conditionalFormatting sqref="G741:G756">
    <cfRule type="dataBar" priority="4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{C3536F95-4115-47F0-A4AC-1ABFA9C1728E}</x14:id>
        </ext>
      </extLst>
    </cfRule>
  </conditionalFormatting>
  <conditionalFormatting sqref="A763:A778">
    <cfRule type="cellIs" dxfId="121" priority="462" operator="equal">
      <formula>$J$2</formula>
    </cfRule>
  </conditionalFormatting>
  <conditionalFormatting sqref="A783:A798">
    <cfRule type="cellIs" dxfId="120" priority="461" operator="equal">
      <formula>$J$2</formula>
    </cfRule>
  </conditionalFormatting>
  <conditionalFormatting sqref="D763:D778">
    <cfRule type="dataBar" priority="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{7F39E51A-596C-44B0-986E-7342AA42F81D}</x14:id>
        </ext>
      </extLst>
    </cfRule>
  </conditionalFormatting>
  <conditionalFormatting sqref="B763:B778">
    <cfRule type="dataBar" priority="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{9F27717E-3DC4-4055-B2E7-69675E942A23}</x14:id>
        </ext>
      </extLst>
    </cfRule>
  </conditionalFormatting>
  <conditionalFormatting sqref="C763:C778">
    <cfRule type="dataBar" priority="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{7A2A8E98-6CAA-4656-B0F4-7F434057895F}</x14:id>
        </ext>
      </extLst>
    </cfRule>
  </conditionalFormatting>
  <conditionalFormatting sqref="E763:E778">
    <cfRule type="dataBar" priority="4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{9473D8CC-D3AE-48B9-B940-1BF55137EC53}</x14:id>
        </ext>
      </extLst>
    </cfRule>
  </conditionalFormatting>
  <conditionalFormatting sqref="F763:F778"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{E276DA15-2EA5-4E64-8305-3A2BE5D02D93}</x14:id>
        </ext>
      </extLst>
    </cfRule>
  </conditionalFormatting>
  <conditionalFormatting sqref="G763:G778">
    <cfRule type="dataBar" priority="4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{C54C48CF-7793-4593-8F13-A2DC62C05EE5}</x14:id>
        </ext>
      </extLst>
    </cfRule>
  </conditionalFormatting>
  <conditionalFormatting sqref="B783:B798">
    <cfRule type="dataBar" priority="4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{A5817ECC-6E93-463A-81B3-45D1F458D778}</x14:id>
        </ext>
      </extLst>
    </cfRule>
  </conditionalFormatting>
  <conditionalFormatting sqref="C783:C798">
    <cfRule type="dataBar" priority="4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{444666EF-E97A-47D1-BAFC-FBA73408059D}</x14:id>
        </ext>
      </extLst>
    </cfRule>
  </conditionalFormatting>
  <conditionalFormatting sqref="D783:D798">
    <cfRule type="dataBar" priority="4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{B26CB3DA-3BA9-4022-A327-2D16AC144D5A}</x14:id>
        </ext>
      </extLst>
    </cfRule>
  </conditionalFormatting>
  <conditionalFormatting sqref="E783:E798">
    <cfRule type="dataBar" priority="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{F8A1B1ED-6620-4720-AE47-CDD1AD7DAACF}</x14:id>
        </ext>
      </extLst>
    </cfRule>
  </conditionalFormatting>
  <conditionalFormatting sqref="F783:F798">
    <cfRule type="dataBar" priority="4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{C18CDE52-C3F5-4D8D-95CE-193C2D098302}</x14:id>
        </ext>
      </extLst>
    </cfRule>
  </conditionalFormatting>
  <conditionalFormatting sqref="G783:G798">
    <cfRule type="dataBar" priority="4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{D938584C-1E6D-4F7F-9533-2A50F80601D2}</x14:id>
        </ext>
      </extLst>
    </cfRule>
  </conditionalFormatting>
  <conditionalFormatting sqref="A805:A820">
    <cfRule type="cellIs" dxfId="119" priority="448" operator="equal">
      <formula>$J$2</formula>
    </cfRule>
  </conditionalFormatting>
  <conditionalFormatting sqref="A825:A840">
    <cfRule type="cellIs" dxfId="118" priority="447" operator="equal">
      <formula>$J$2</formula>
    </cfRule>
  </conditionalFormatting>
  <conditionalFormatting sqref="D805:D820">
    <cfRule type="dataBar" priority="4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{6040CB57-C307-4CC1-A03C-7E0F78ECEFB5}</x14:id>
        </ext>
      </extLst>
    </cfRule>
  </conditionalFormatting>
  <conditionalFormatting sqref="B805:B820">
    <cfRule type="dataBar" priority="4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{E972A300-7275-4B15-92F2-E8009E83D121}</x14:id>
        </ext>
      </extLst>
    </cfRule>
  </conditionalFormatting>
  <conditionalFormatting sqref="C805:C820">
    <cfRule type="dataBar" priority="4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{4566CDF0-47BE-4168-B4C7-A65E5DE834FB}</x14:id>
        </ext>
      </extLst>
    </cfRule>
  </conditionalFormatting>
  <conditionalFormatting sqref="E805:E820">
    <cfRule type="dataBar" priority="4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{7FD1D80E-617E-4941-8652-C16DDAA69AD1}</x14:id>
        </ext>
      </extLst>
    </cfRule>
  </conditionalFormatting>
  <conditionalFormatting sqref="F805:F820">
    <cfRule type="dataBar" priority="4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{469393FA-034F-4132-AD89-2A44BE66DADD}</x14:id>
        </ext>
      </extLst>
    </cfRule>
  </conditionalFormatting>
  <conditionalFormatting sqref="G805:G820">
    <cfRule type="dataBar" priority="4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{6EC0B08A-15C5-4CBD-84E7-F6D9B0E240C9}</x14:id>
        </ext>
      </extLst>
    </cfRule>
  </conditionalFormatting>
  <conditionalFormatting sqref="B825:B840">
    <cfRule type="dataBar" priority="4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{E61F9BD9-1525-4EA9-A0C9-45F7FC976746}</x14:id>
        </ext>
      </extLst>
    </cfRule>
  </conditionalFormatting>
  <conditionalFormatting sqref="C825:C840">
    <cfRule type="dataBar" priority="4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{65A34FA0-13FE-4B06-8057-F62D0529C2C2}</x14:id>
        </ext>
      </extLst>
    </cfRule>
  </conditionalFormatting>
  <conditionalFormatting sqref="D825:D840">
    <cfRule type="dataBar" priority="4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{55ED855D-2C20-449E-80AA-D9BFB1EC2A3E}</x14:id>
        </ext>
      </extLst>
    </cfRule>
  </conditionalFormatting>
  <conditionalFormatting sqref="E825:E840">
    <cfRule type="dataBar" priority="4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{3EFD669F-2357-44F4-AEF8-0626CDCB457A}</x14:id>
        </ext>
      </extLst>
    </cfRule>
  </conditionalFormatting>
  <conditionalFormatting sqref="F825:F840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{EB3F0F42-8A6D-4D2A-A4B2-DB258FB0D087}</x14:id>
        </ext>
      </extLst>
    </cfRule>
  </conditionalFormatting>
  <conditionalFormatting sqref="G825:G840">
    <cfRule type="dataBar" priority="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{0CDB82DA-BF8F-4C61-809E-AAF6AB79D5B5}</x14:id>
        </ext>
      </extLst>
    </cfRule>
  </conditionalFormatting>
  <conditionalFormatting sqref="A847:A862">
    <cfRule type="cellIs" dxfId="117" priority="434" operator="equal">
      <formula>$J$2</formula>
    </cfRule>
  </conditionalFormatting>
  <conditionalFormatting sqref="A867:A882">
    <cfRule type="cellIs" dxfId="116" priority="433" operator="equal">
      <formula>$J$2</formula>
    </cfRule>
  </conditionalFormatting>
  <conditionalFormatting sqref="D847:D862">
    <cfRule type="dataBar" priority="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{396E8C18-BE34-4CB2-9F9D-924C2A3F5494}</x14:id>
        </ext>
      </extLst>
    </cfRule>
  </conditionalFormatting>
  <conditionalFormatting sqref="B847:B862">
    <cfRule type="dataBar" priority="4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{DDB4DE39-2C19-4F61-8765-2253A06A6C29}</x14:id>
        </ext>
      </extLst>
    </cfRule>
  </conditionalFormatting>
  <conditionalFormatting sqref="C847:C862">
    <cfRule type="dataBar" priority="4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{B1A0B6AC-0965-4C34-9A39-01D73F88381C}</x14:id>
        </ext>
      </extLst>
    </cfRule>
  </conditionalFormatting>
  <conditionalFormatting sqref="E847:E862">
    <cfRule type="dataBar" priority="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{2CBD0A6B-AC7D-4712-9ECC-2395EA6D83EB}</x14:id>
        </ext>
      </extLst>
    </cfRule>
  </conditionalFormatting>
  <conditionalFormatting sqref="F847:F862">
    <cfRule type="dataBar" priority="4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{FC9FE7AE-E720-4DCA-BD33-72190626ECC0}</x14:id>
        </ext>
      </extLst>
    </cfRule>
  </conditionalFormatting>
  <conditionalFormatting sqref="G847:G862"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{F4C63406-83D4-41CA-ABC3-2F60DB04FCDD}</x14:id>
        </ext>
      </extLst>
    </cfRule>
  </conditionalFormatting>
  <conditionalFormatting sqref="B867:B882">
    <cfRule type="dataBar" priority="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{F186796E-6FE1-4178-8D47-8E49E1ACB20B}</x14:id>
        </ext>
      </extLst>
    </cfRule>
  </conditionalFormatting>
  <conditionalFormatting sqref="C867:C882">
    <cfRule type="dataBar" priority="4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{0E08178C-8A7F-46FA-A145-650F40356F1D}</x14:id>
        </ext>
      </extLst>
    </cfRule>
  </conditionalFormatting>
  <conditionalFormatting sqref="D867:D882">
    <cfRule type="dataBar" priority="4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{AB739ECD-2F89-4809-917D-AC5EA795DD24}</x14:id>
        </ext>
      </extLst>
    </cfRule>
  </conditionalFormatting>
  <conditionalFormatting sqref="E867:E882">
    <cfRule type="dataBar" priority="4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{3789CD7D-A66A-4B83-9B01-0F0ACCD67E72}</x14:id>
        </ext>
      </extLst>
    </cfRule>
  </conditionalFormatting>
  <conditionalFormatting sqref="F867:F882">
    <cfRule type="dataBar" priority="4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{8FD342D2-1F03-493D-A6A9-129FE4486FEE}</x14:id>
        </ext>
      </extLst>
    </cfRule>
  </conditionalFormatting>
  <conditionalFormatting sqref="G867:G882">
    <cfRule type="dataBar" priority="4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{AE570C8A-282D-4DAF-AE0B-7FD9782D3540}</x14:id>
        </ext>
      </extLst>
    </cfRule>
  </conditionalFormatting>
  <conditionalFormatting sqref="A889:A904">
    <cfRule type="cellIs" dxfId="115" priority="420" operator="equal">
      <formula>$J$2</formula>
    </cfRule>
  </conditionalFormatting>
  <conditionalFormatting sqref="A909:A924">
    <cfRule type="cellIs" dxfId="114" priority="419" operator="equal">
      <formula>$J$2</formula>
    </cfRule>
  </conditionalFormatting>
  <conditionalFormatting sqref="D889:D904">
    <cfRule type="dataBar" priority="4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{D4B55412-D53E-4FAD-82B1-EE1B0AA060D3}</x14:id>
        </ext>
      </extLst>
    </cfRule>
  </conditionalFormatting>
  <conditionalFormatting sqref="B889:B904">
    <cfRule type="dataBar" priority="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{852DB406-7E34-4C4C-A4B9-42DCD7FAC133}</x14:id>
        </ext>
      </extLst>
    </cfRule>
  </conditionalFormatting>
  <conditionalFormatting sqref="C889:C904">
    <cfRule type="dataBar" priority="4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{B6B0139C-0E98-4ACD-8AEE-B0332B5B5133}</x14:id>
        </ext>
      </extLst>
    </cfRule>
  </conditionalFormatting>
  <conditionalFormatting sqref="E889:E904">
    <cfRule type="dataBar" priority="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{D8F65EB4-9E41-45A2-9E62-1F2CEF25720C}</x14:id>
        </ext>
      </extLst>
    </cfRule>
  </conditionalFormatting>
  <conditionalFormatting sqref="F889:F904">
    <cfRule type="dataBar" priority="4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{12699C91-A0A0-4F51-A1EE-D27EE2F493D0}</x14:id>
        </ext>
      </extLst>
    </cfRule>
  </conditionalFormatting>
  <conditionalFormatting sqref="G889:G904">
    <cfRule type="dataBar" priority="4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{13764452-5EB7-42D7-91F4-07A733D75DC2}</x14:id>
        </ext>
      </extLst>
    </cfRule>
  </conditionalFormatting>
  <conditionalFormatting sqref="B909:B924">
    <cfRule type="dataBar" priority="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{4315AA7A-7C7A-43D8-87C7-F97DE06B98A2}</x14:id>
        </ext>
      </extLst>
    </cfRule>
  </conditionalFormatting>
  <conditionalFormatting sqref="C909:C924">
    <cfRule type="dataBar" priority="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{E6E6152A-4D5A-4C85-A258-196FFED1DA92}</x14:id>
        </ext>
      </extLst>
    </cfRule>
  </conditionalFormatting>
  <conditionalFormatting sqref="D909:D924">
    <cfRule type="dataBar" priority="4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{3FCF4F5F-9CBE-45BF-9F43-B44835C02C2B}</x14:id>
        </ext>
      </extLst>
    </cfRule>
  </conditionalFormatting>
  <conditionalFormatting sqref="E909:E924">
    <cfRule type="dataBar" priority="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{67E9A763-EE1A-44CF-AF87-6AE70DB060AE}</x14:id>
        </ext>
      </extLst>
    </cfRule>
  </conditionalFormatting>
  <conditionalFormatting sqref="F909:F924">
    <cfRule type="dataBar" priority="4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{7F6E455E-68DE-4EED-BC20-4A6AC49FBBE9}</x14:id>
        </ext>
      </extLst>
    </cfRule>
  </conditionalFormatting>
  <conditionalFormatting sqref="G909:G924">
    <cfRule type="dataBar" priority="4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{3AD304A2-5C07-4593-9E1D-3548D5F40553}</x14:id>
        </ext>
      </extLst>
    </cfRule>
  </conditionalFormatting>
  <conditionalFormatting sqref="A931:A946">
    <cfRule type="cellIs" dxfId="113" priority="406" operator="equal">
      <formula>$J$2</formula>
    </cfRule>
  </conditionalFormatting>
  <conditionalFormatting sqref="A951:A966">
    <cfRule type="cellIs" dxfId="112" priority="405" operator="equal">
      <formula>$J$2</formula>
    </cfRule>
  </conditionalFormatting>
  <conditionalFormatting sqref="D931:D946">
    <cfRule type="dataBar" priority="4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{6C4B27A3-E749-42AF-B978-2EBA30B11265}</x14:id>
        </ext>
      </extLst>
    </cfRule>
  </conditionalFormatting>
  <conditionalFormatting sqref="B931:B946">
    <cfRule type="dataBar" priority="4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{F51C2A6E-135A-4BFC-944A-395FD4D5A4B6}</x14:id>
        </ext>
      </extLst>
    </cfRule>
  </conditionalFormatting>
  <conditionalFormatting sqref="C931:C946">
    <cfRule type="dataBar" priority="4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{AF0BDCF6-D1C5-4373-8C7D-AFF45A170D21}</x14:id>
        </ext>
      </extLst>
    </cfRule>
  </conditionalFormatting>
  <conditionalFormatting sqref="E931:E946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{CF0DA375-504B-474C-909E-0AFDD939FF09}</x14:id>
        </ext>
      </extLst>
    </cfRule>
  </conditionalFormatting>
  <conditionalFormatting sqref="F931:F946">
    <cfRule type="dataBar" priority="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{10388E25-42BB-4D74-805F-7444F34C652B}</x14:id>
        </ext>
      </extLst>
    </cfRule>
  </conditionalFormatting>
  <conditionalFormatting sqref="G931:G946">
    <cfRule type="dataBar" priority="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{22A4FC44-9080-4474-A5BB-5D4705B12E24}</x14:id>
        </ext>
      </extLst>
    </cfRule>
  </conditionalFormatting>
  <conditionalFormatting sqref="B951:B966">
    <cfRule type="dataBar" priority="3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{ECEB6311-7CAA-4921-9222-F5E5DA6156FB}</x14:id>
        </ext>
      </extLst>
    </cfRule>
  </conditionalFormatting>
  <conditionalFormatting sqref="C951:C966">
    <cfRule type="dataBar" priority="3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{A7923754-9B20-46A1-AB87-207B315F7412}</x14:id>
        </ext>
      </extLst>
    </cfRule>
  </conditionalFormatting>
  <conditionalFormatting sqref="D951:D966">
    <cfRule type="dataBar" priority="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{A4E877AC-D18F-4D50-9E53-B4F205D02CB9}</x14:id>
        </ext>
      </extLst>
    </cfRule>
  </conditionalFormatting>
  <conditionalFormatting sqref="E951:E966">
    <cfRule type="dataBar" priority="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{263AA30B-4715-4E75-B793-959530B8B3A2}</x14:id>
        </ext>
      </extLst>
    </cfRule>
  </conditionalFormatting>
  <conditionalFormatting sqref="F951:F966">
    <cfRule type="dataBar" priority="3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{26C72A98-0841-44A2-AA9D-0199E6A9A097}</x14:id>
        </ext>
      </extLst>
    </cfRule>
  </conditionalFormatting>
  <conditionalFormatting sqref="G951:G966">
    <cfRule type="dataBar" priority="3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{707E4FFD-6D8F-4EF6-A016-5E915A7CF44E}</x14:id>
        </ext>
      </extLst>
    </cfRule>
  </conditionalFormatting>
  <conditionalFormatting sqref="A973:A988">
    <cfRule type="cellIs" dxfId="111" priority="392" operator="equal">
      <formula>$J$2</formula>
    </cfRule>
  </conditionalFormatting>
  <conditionalFormatting sqref="A993:A1008">
    <cfRule type="cellIs" dxfId="110" priority="391" operator="equal">
      <formula>$J$2</formula>
    </cfRule>
  </conditionalFormatting>
  <conditionalFormatting sqref="D973:D988">
    <cfRule type="dataBar" priority="3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{06CF94DD-5000-4744-9759-5EE117C02B19}</x14:id>
        </ext>
      </extLst>
    </cfRule>
  </conditionalFormatting>
  <conditionalFormatting sqref="B973:B988">
    <cfRule type="dataBar" priority="3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{76FC2260-910D-41C0-A5BC-096BC7871369}</x14:id>
        </ext>
      </extLst>
    </cfRule>
  </conditionalFormatting>
  <conditionalFormatting sqref="C973:C988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{BBCAEFE0-5F4E-48EE-AC64-1A6CC72AA6D6}</x14:id>
        </ext>
      </extLst>
    </cfRule>
  </conditionalFormatting>
  <conditionalFormatting sqref="E973:E988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{25A875D4-ACE7-40A8-AA39-AB5EEC6826A4}</x14:id>
        </ext>
      </extLst>
    </cfRule>
  </conditionalFormatting>
  <conditionalFormatting sqref="F973:F988">
    <cfRule type="dataBar" priority="3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{DBA2E270-12EC-42F8-9C09-10E37C3D42A4}</x14:id>
        </ext>
      </extLst>
    </cfRule>
  </conditionalFormatting>
  <conditionalFormatting sqref="G973:G988">
    <cfRule type="dataBar" priority="3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{8E80D4A8-89E3-459D-A42A-76D3A3413AEC}</x14:id>
        </ext>
      </extLst>
    </cfRule>
  </conditionalFormatting>
  <conditionalFormatting sqref="B993:B1008">
    <cfRule type="dataBar" priority="3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{46EE4AD0-A066-40F6-B0FE-C0CB711E962B}</x14:id>
        </ext>
      </extLst>
    </cfRule>
  </conditionalFormatting>
  <conditionalFormatting sqref="C993:C1008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{29C6FCD6-413C-4BD1-BD83-F8CADCBB7DE4}</x14:id>
        </ext>
      </extLst>
    </cfRule>
  </conditionalFormatting>
  <conditionalFormatting sqref="D993:D1008">
    <cfRule type="dataBar" priority="3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{44745F98-6833-4BC9-8016-868DB328405B}</x14:id>
        </ext>
      </extLst>
    </cfRule>
  </conditionalFormatting>
  <conditionalFormatting sqref="E993:E1008">
    <cfRule type="dataBar" priority="3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{ECF278D1-FE18-4394-8C3A-634DAAB4B779}</x14:id>
        </ext>
      </extLst>
    </cfRule>
  </conditionalFormatting>
  <conditionalFormatting sqref="F993:F1008">
    <cfRule type="dataBar" priority="3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{A212CCF9-A589-40E4-927A-FB817B0BF898}</x14:id>
        </ext>
      </extLst>
    </cfRule>
  </conditionalFormatting>
  <conditionalFormatting sqref="G993:G1008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{A70C4958-F533-43CC-939A-117084FEC81B}</x14:id>
        </ext>
      </extLst>
    </cfRule>
  </conditionalFormatting>
  <conditionalFormatting sqref="A1015:A1030">
    <cfRule type="cellIs" dxfId="109" priority="378" operator="equal">
      <formula>$J$2</formula>
    </cfRule>
  </conditionalFormatting>
  <conditionalFormatting sqref="A1035:A1050">
    <cfRule type="cellIs" dxfId="108" priority="377" operator="equal">
      <formula>$J$2</formula>
    </cfRule>
  </conditionalFormatting>
  <conditionalFormatting sqref="D1015:D1030">
    <cfRule type="dataBar" priority="3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{3E42AC10-BA0E-4BAB-AC9B-AC2587E117ED}</x14:id>
        </ext>
      </extLst>
    </cfRule>
  </conditionalFormatting>
  <conditionalFormatting sqref="B1015:B1030">
    <cfRule type="dataBar" priority="3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{694EAC79-3F1F-41D2-8707-6A10CCBA1132}</x14:id>
        </ext>
      </extLst>
    </cfRule>
  </conditionalFormatting>
  <conditionalFormatting sqref="C1015:C1030">
    <cfRule type="dataBar" priority="3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{1C7286F4-8A87-4DD6-B29D-F8D4CD60A517}</x14:id>
        </ext>
      </extLst>
    </cfRule>
  </conditionalFormatting>
  <conditionalFormatting sqref="E1015:E1030">
    <cfRule type="dataBar" priority="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{EF3FB51D-CC4A-4C33-A57B-BFF68BD91AF9}</x14:id>
        </ext>
      </extLst>
    </cfRule>
  </conditionalFormatting>
  <conditionalFormatting sqref="F1015:F1030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{0C7EB774-9190-43D2-8B44-618A8DFF4418}</x14:id>
        </ext>
      </extLst>
    </cfRule>
  </conditionalFormatting>
  <conditionalFormatting sqref="G1015:G1030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{E37412E4-6D34-4562-AF27-DD9057AB8ED8}</x14:id>
        </ext>
      </extLst>
    </cfRule>
  </conditionalFormatting>
  <conditionalFormatting sqref="B1035:B1050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{BA622D29-5F56-42CA-9E81-7E879F03BF19}</x14:id>
        </ext>
      </extLst>
    </cfRule>
  </conditionalFormatting>
  <conditionalFormatting sqref="C1035:C1050">
    <cfRule type="dataBar" priority="3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{30D55E17-A2CD-4E75-B76D-B3736193D50B}</x14:id>
        </ext>
      </extLst>
    </cfRule>
  </conditionalFormatting>
  <conditionalFormatting sqref="D1035:D1050">
    <cfRule type="dataBar" priority="3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{4DC7BB28-495F-4A4A-9292-EF7DFBB11212}</x14:id>
        </ext>
      </extLst>
    </cfRule>
  </conditionalFormatting>
  <conditionalFormatting sqref="E1035:E1050">
    <cfRule type="dataBar" priority="3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{B29B36B8-86F4-4A54-8210-3043EA1BCE72}</x14:id>
        </ext>
      </extLst>
    </cfRule>
  </conditionalFormatting>
  <conditionalFormatting sqref="F1035:F1050">
    <cfRule type="dataBar" priority="3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{B64D304F-E128-486D-BE3D-E1F33980BEC1}</x14:id>
        </ext>
      </extLst>
    </cfRule>
  </conditionalFormatting>
  <conditionalFormatting sqref="G1035:G1050">
    <cfRule type="dataBar" priority="3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{2F5F01D9-FD6D-48B6-83EB-B74D520D269E}</x14:id>
        </ext>
      </extLst>
    </cfRule>
  </conditionalFormatting>
  <conditionalFormatting sqref="A1057:A1072">
    <cfRule type="cellIs" dxfId="107" priority="364" operator="equal">
      <formula>$J$2</formula>
    </cfRule>
  </conditionalFormatting>
  <conditionalFormatting sqref="A1077:A1092">
    <cfRule type="cellIs" dxfId="106" priority="363" operator="equal">
      <formula>$J$2</formula>
    </cfRule>
  </conditionalFormatting>
  <conditionalFormatting sqref="D1057:D1072">
    <cfRule type="dataBar" priority="3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{36326EF9-BA11-489B-A393-AD6AC1D057B0}</x14:id>
        </ext>
      </extLst>
    </cfRule>
  </conditionalFormatting>
  <conditionalFormatting sqref="B1057:B1072">
    <cfRule type="dataBar" priority="3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{B1F9645D-5DEA-43DB-A2D2-D29BCFF041A2}</x14:id>
        </ext>
      </extLst>
    </cfRule>
  </conditionalFormatting>
  <conditionalFormatting sqref="C1057:C1072">
    <cfRule type="dataBar" priority="3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{C8E5953C-B471-42B8-AD12-DCEC7502D991}</x14:id>
        </ext>
      </extLst>
    </cfRule>
  </conditionalFormatting>
  <conditionalFormatting sqref="E1057:E1072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{D6BE22F0-7DC4-4F2E-B64D-164D71C3003E}</x14:id>
        </ext>
      </extLst>
    </cfRule>
  </conditionalFormatting>
  <conditionalFormatting sqref="F1057:F1072">
    <cfRule type="dataBar" priority="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{75C95951-496B-4740-B77F-D149FCDA5741}</x14:id>
        </ext>
      </extLst>
    </cfRule>
  </conditionalFormatting>
  <conditionalFormatting sqref="G1057:G1072">
    <cfRule type="dataBar" priority="3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{85AE867B-8522-4DB4-9C84-7862BF40B978}</x14:id>
        </ext>
      </extLst>
    </cfRule>
  </conditionalFormatting>
  <conditionalFormatting sqref="B1077:B1092">
    <cfRule type="dataBar" priority="3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{D592C950-CC1C-4974-82CE-CADC30B3CFD1}</x14:id>
        </ext>
      </extLst>
    </cfRule>
  </conditionalFormatting>
  <conditionalFormatting sqref="C1077:C1092">
    <cfRule type="dataBar" priority="3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{6E2BDFDE-9260-4B11-ACCF-FD91C5EDF967}</x14:id>
        </ext>
      </extLst>
    </cfRule>
  </conditionalFormatting>
  <conditionalFormatting sqref="D1077:D1092">
    <cfRule type="dataBar" priority="3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{E1F5A837-C049-40EF-8C9E-03C70CF6E558}</x14:id>
        </ext>
      </extLst>
    </cfRule>
  </conditionalFormatting>
  <conditionalFormatting sqref="E1077:E1092">
    <cfRule type="dataBar" priority="3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{E16AA4A7-D90B-4C9D-AFCD-DB147938836F}</x14:id>
        </ext>
      </extLst>
    </cfRule>
  </conditionalFormatting>
  <conditionalFormatting sqref="F1077:F1092">
    <cfRule type="dataBar" priority="3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{E497A418-1778-4D8B-94E5-806147C5A544}</x14:id>
        </ext>
      </extLst>
    </cfRule>
  </conditionalFormatting>
  <conditionalFormatting sqref="G1077:G1092">
    <cfRule type="dataBar" priority="3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{84D67D19-96BA-413E-8001-C1FD61499609}</x14:id>
        </ext>
      </extLst>
    </cfRule>
  </conditionalFormatting>
  <conditionalFormatting sqref="A1099:A1114">
    <cfRule type="cellIs" dxfId="105" priority="350" operator="equal">
      <formula>$J$2</formula>
    </cfRule>
  </conditionalFormatting>
  <conditionalFormatting sqref="A1119:A1134">
    <cfRule type="cellIs" dxfId="104" priority="349" operator="equal">
      <formula>$J$2</formula>
    </cfRule>
  </conditionalFormatting>
  <conditionalFormatting sqref="D1099:D1114">
    <cfRule type="dataBar" priority="3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{132C4443-E57B-4685-9687-3A8075F761D8}</x14:id>
        </ext>
      </extLst>
    </cfRule>
  </conditionalFormatting>
  <conditionalFormatting sqref="B1099:B1114">
    <cfRule type="dataBar" priority="3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{9BD2BFDD-73C3-43DA-99F5-4AA07D3E6E6B}</x14:id>
        </ext>
      </extLst>
    </cfRule>
  </conditionalFormatting>
  <conditionalFormatting sqref="C1099:C1114">
    <cfRule type="dataBar" priority="3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{F9695A91-EB09-4D9F-85C5-F88FB0D93510}</x14:id>
        </ext>
      </extLst>
    </cfRule>
  </conditionalFormatting>
  <conditionalFormatting sqref="E1099:E1114">
    <cfRule type="dataBar" priority="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{99E25727-D329-4A53-98D9-32FDB385FBB7}</x14:id>
        </ext>
      </extLst>
    </cfRule>
  </conditionalFormatting>
  <conditionalFormatting sqref="F1099:F1114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{282F2DF2-009A-4F4F-891D-4C42416559A5}</x14:id>
        </ext>
      </extLst>
    </cfRule>
  </conditionalFormatting>
  <conditionalFormatting sqref="G1099:G1114">
    <cfRule type="dataBar" priority="3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{A57EDEE7-FD6D-4CCE-BDF8-4F8B33F52F42}</x14:id>
        </ext>
      </extLst>
    </cfRule>
  </conditionalFormatting>
  <conditionalFormatting sqref="B1119:B1134">
    <cfRule type="dataBar" priority="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{C999B550-F03D-4506-B635-1A6F4229B74A}</x14:id>
        </ext>
      </extLst>
    </cfRule>
  </conditionalFormatting>
  <conditionalFormatting sqref="C1119:C1134">
    <cfRule type="dataBar" priority="3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{4D359F93-5635-4DE2-8264-FE43F700059F}</x14:id>
        </ext>
      </extLst>
    </cfRule>
  </conditionalFormatting>
  <conditionalFormatting sqref="D1119:D1134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{36A4DC48-BFAF-4C2A-AEAA-5B6EAEE873B4}</x14:id>
        </ext>
      </extLst>
    </cfRule>
  </conditionalFormatting>
  <conditionalFormatting sqref="E1119:E1134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{749FEE5C-D652-47D6-B777-7710A006FA9D}</x14:id>
        </ext>
      </extLst>
    </cfRule>
  </conditionalFormatting>
  <conditionalFormatting sqref="F1119:F1134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{66279198-E152-4B00-AAAF-CE30AF3CAAC0}</x14:id>
        </ext>
      </extLst>
    </cfRule>
  </conditionalFormatting>
  <conditionalFormatting sqref="G1119:G1134">
    <cfRule type="dataBar" priority="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{052DB743-0A4F-4B3C-9BBB-61D547CD4A85}</x14:id>
        </ext>
      </extLst>
    </cfRule>
  </conditionalFormatting>
  <conditionalFormatting sqref="A1141:A1156">
    <cfRule type="cellIs" dxfId="103" priority="336" operator="equal">
      <formula>$J$2</formula>
    </cfRule>
  </conditionalFormatting>
  <conditionalFormatting sqref="A1161:A1176">
    <cfRule type="cellIs" dxfId="102" priority="335" operator="equal">
      <formula>$J$2</formula>
    </cfRule>
  </conditionalFormatting>
  <conditionalFormatting sqref="D1141:D1156">
    <cfRule type="dataBar" priority="3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{15DEB814-731F-4421-996F-39B4B07E1F15}</x14:id>
        </ext>
      </extLst>
    </cfRule>
  </conditionalFormatting>
  <conditionalFormatting sqref="B1141:B1156">
    <cfRule type="dataBar" priority="3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{8579420E-B6A8-47D3-B2F6-1F01463CF26D}</x14:id>
        </ext>
      </extLst>
    </cfRule>
  </conditionalFormatting>
  <conditionalFormatting sqref="C1141:C1156">
    <cfRule type="dataBar" priority="3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{2433BD81-A186-4EA3-A615-56BE4ECF37E3}</x14:id>
        </ext>
      </extLst>
    </cfRule>
  </conditionalFormatting>
  <conditionalFormatting sqref="E1141:E1156">
    <cfRule type="dataBar" priority="3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{BC740986-7AAC-4DE2-AF50-7D165F4AEBB9}</x14:id>
        </ext>
      </extLst>
    </cfRule>
  </conditionalFormatting>
  <conditionalFormatting sqref="F1141:F1156">
    <cfRule type="dataBar" priority="3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{156C8942-B8BE-4EC1-A32E-97FE72F4064C}</x14:id>
        </ext>
      </extLst>
    </cfRule>
  </conditionalFormatting>
  <conditionalFormatting sqref="G1141:G1156">
    <cfRule type="dataBar" priority="3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{F1850CB1-E280-4CCD-ABDE-A1F099F07907}</x14:id>
        </ext>
      </extLst>
    </cfRule>
  </conditionalFormatting>
  <conditionalFormatting sqref="B1161:B1176">
    <cfRule type="dataBar" priority="3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{5D33DB53-CA85-49B4-9DE9-D06175DF2716}</x14:id>
        </ext>
      </extLst>
    </cfRule>
  </conditionalFormatting>
  <conditionalFormatting sqref="C1161:C1176">
    <cfRule type="dataBar" priority="3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{DBDA7931-FC9B-4976-992C-711FBA37D419}</x14:id>
        </ext>
      </extLst>
    </cfRule>
  </conditionalFormatting>
  <conditionalFormatting sqref="D1161:D1176">
    <cfRule type="dataBar" priority="3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{DCA6E474-C101-4A11-9756-9D139FE50379}</x14:id>
        </ext>
      </extLst>
    </cfRule>
  </conditionalFormatting>
  <conditionalFormatting sqref="E1161:E1176"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{9AA21648-A6A5-4C11-8141-3E6749926140}</x14:id>
        </ext>
      </extLst>
    </cfRule>
  </conditionalFormatting>
  <conditionalFormatting sqref="F1161:F1176">
    <cfRule type="dataBar" priority="3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{D05A7642-6A84-403B-ADFF-9AF20EB9ACA8}</x14:id>
        </ext>
      </extLst>
    </cfRule>
  </conditionalFormatting>
  <conditionalFormatting sqref="G1161:G1176">
    <cfRule type="dataBar" priority="3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{C335D7CB-E47C-4416-A8B2-D2D38F79641A}</x14:id>
        </ext>
      </extLst>
    </cfRule>
  </conditionalFormatting>
  <conditionalFormatting sqref="A1183:A1198">
    <cfRule type="cellIs" dxfId="101" priority="322" operator="equal">
      <formula>$J$2</formula>
    </cfRule>
  </conditionalFormatting>
  <conditionalFormatting sqref="A1203:A1218">
    <cfRule type="cellIs" dxfId="100" priority="321" operator="equal">
      <formula>$J$2</formula>
    </cfRule>
  </conditionalFormatting>
  <conditionalFormatting sqref="D1183:D1198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{5C34244F-FC7C-4A89-B4D3-AC07BDC4EDF9}</x14:id>
        </ext>
      </extLst>
    </cfRule>
  </conditionalFormatting>
  <conditionalFormatting sqref="B1183:B1198">
    <cfRule type="dataBar" priority="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{0F447647-4579-4F03-897D-AAA118087BEB}</x14:id>
        </ext>
      </extLst>
    </cfRule>
  </conditionalFormatting>
  <conditionalFormatting sqref="C1183:C1198">
    <cfRule type="dataBar" priority="3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{33EDE9BE-3E6F-4330-BD80-23C6CFDBB279}</x14:id>
        </ext>
      </extLst>
    </cfRule>
  </conditionalFormatting>
  <conditionalFormatting sqref="E1183:E1198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{4C6BFF22-5D77-45F6-B14C-326AF4F7E2AC}</x14:id>
        </ext>
      </extLst>
    </cfRule>
  </conditionalFormatting>
  <conditionalFormatting sqref="F1183:F1198">
    <cfRule type="dataBar" priority="3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{F10CAC9D-772C-47DA-A60F-674A40DAB240}</x14:id>
        </ext>
      </extLst>
    </cfRule>
  </conditionalFormatting>
  <conditionalFormatting sqref="G1183:G1198">
    <cfRule type="dataBar" priority="3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{F4BEC94A-DF04-4435-8919-784114D41EAF}</x14:id>
        </ext>
      </extLst>
    </cfRule>
  </conditionalFormatting>
  <conditionalFormatting sqref="B1203:B1218">
    <cfRule type="dataBar" priority="3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{71919668-A00A-408A-9DEA-07911C8106DD}</x14:id>
        </ext>
      </extLst>
    </cfRule>
  </conditionalFormatting>
  <conditionalFormatting sqref="C1203:C1218">
    <cfRule type="dataBar" priority="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{8E519E85-A3C1-4A14-8547-5D164249BB80}</x14:id>
        </ext>
      </extLst>
    </cfRule>
  </conditionalFormatting>
  <conditionalFormatting sqref="D1203:D1218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{1ABDFC57-6A35-4AB8-9EDB-D21A42CE4FB8}</x14:id>
        </ext>
      </extLst>
    </cfRule>
  </conditionalFormatting>
  <conditionalFormatting sqref="E1203:E1218">
    <cfRule type="dataBar" priority="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{6EE0F9D2-6DD9-455B-B668-D7BB93E14DA1}</x14:id>
        </ext>
      </extLst>
    </cfRule>
  </conditionalFormatting>
  <conditionalFormatting sqref="F1203:F1218">
    <cfRule type="dataBar" priority="3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{00A4F19A-D074-40BA-A9AE-694B646D8B0A}</x14:id>
        </ext>
      </extLst>
    </cfRule>
  </conditionalFormatting>
  <conditionalFormatting sqref="G1203:G1218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{CDEF2203-BB82-486A-9BC4-C8BEB41859CB}</x14:id>
        </ext>
      </extLst>
    </cfRule>
  </conditionalFormatting>
  <conditionalFormatting sqref="A1225:A1240">
    <cfRule type="cellIs" dxfId="99" priority="308" operator="equal">
      <formula>$J$2</formula>
    </cfRule>
  </conditionalFormatting>
  <conditionalFormatting sqref="A1245:A1260">
    <cfRule type="cellIs" dxfId="98" priority="307" operator="equal">
      <formula>$J$2</formula>
    </cfRule>
  </conditionalFormatting>
  <conditionalFormatting sqref="D1225:D1240">
    <cfRule type="dataBar" priority="3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{6ACEA02E-1905-4B6A-8F2D-E001C0D6FACD}</x14:id>
        </ext>
      </extLst>
    </cfRule>
  </conditionalFormatting>
  <conditionalFormatting sqref="B1225:B1240">
    <cfRule type="dataBar" priority="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{0150C862-8312-4565-BAAF-DF5611803641}</x14:id>
        </ext>
      </extLst>
    </cfRule>
  </conditionalFormatting>
  <conditionalFormatting sqref="C1225:C1240">
    <cfRule type="dataBar" priority="3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{7D45E510-A828-4827-826E-A432CAA9F3D5}</x14:id>
        </ext>
      </extLst>
    </cfRule>
  </conditionalFormatting>
  <conditionalFormatting sqref="E1225:E1240">
    <cfRule type="dataBar" priority="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{F89BFEAF-0FC9-4A29-AC21-3ECCD8BFE618}</x14:id>
        </ext>
      </extLst>
    </cfRule>
  </conditionalFormatting>
  <conditionalFormatting sqref="F1225:F1240">
    <cfRule type="dataBar" priority="3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{81AB32DA-8088-41E6-9C28-0CBCEDE302B2}</x14:id>
        </ext>
      </extLst>
    </cfRule>
  </conditionalFormatting>
  <conditionalFormatting sqref="G1225:G1240">
    <cfRule type="dataBar" priority="3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{4CBF0DED-853A-4E16-A6BA-00393D4C2DDD}</x14:id>
        </ext>
      </extLst>
    </cfRule>
  </conditionalFormatting>
  <conditionalFormatting sqref="B1245:B1260">
    <cfRule type="dataBar" priority="3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{0F1A9B98-9D2E-45BC-BA8C-491A2A05FDCB}</x14:id>
        </ext>
      </extLst>
    </cfRule>
  </conditionalFormatting>
  <conditionalFormatting sqref="C1245:C1260"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{A4ACF1D3-238F-44C9-A307-BFED4FA21F46}</x14:id>
        </ext>
      </extLst>
    </cfRule>
  </conditionalFormatting>
  <conditionalFormatting sqref="D1245:D1260">
    <cfRule type="dataBar" priority="2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{61C4CE7D-9CDC-47D3-BF4A-AAEC8D9902FB}</x14:id>
        </ext>
      </extLst>
    </cfRule>
  </conditionalFormatting>
  <conditionalFormatting sqref="E1245:E1260">
    <cfRule type="dataBar" priority="2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{2C84F435-C0C3-4333-BB4F-1834C06A96D7}</x14:id>
        </ext>
      </extLst>
    </cfRule>
  </conditionalFormatting>
  <conditionalFormatting sqref="F1245:F1260">
    <cfRule type="dataBar" priority="2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{7777065F-B0F0-477E-A04C-6DF23E4650BB}</x14:id>
        </ext>
      </extLst>
    </cfRule>
  </conditionalFormatting>
  <conditionalFormatting sqref="G1245:G1260">
    <cfRule type="dataBar" priority="2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{58736F9F-96E4-40CE-AB2E-6E9BC4BEC043}</x14:id>
        </ext>
      </extLst>
    </cfRule>
  </conditionalFormatting>
  <conditionalFormatting sqref="A1267:A1282">
    <cfRule type="cellIs" dxfId="97" priority="294" operator="equal">
      <formula>$J$2</formula>
    </cfRule>
  </conditionalFormatting>
  <conditionalFormatting sqref="A1287:A1302">
    <cfRule type="cellIs" dxfId="96" priority="293" operator="equal">
      <formula>$J$2</formula>
    </cfRule>
  </conditionalFormatting>
  <conditionalFormatting sqref="D1267:D1282">
    <cfRule type="dataBar" priority="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{F6F73D84-7B25-4E6C-97B0-361DFCF5329D}</x14:id>
        </ext>
      </extLst>
    </cfRule>
  </conditionalFormatting>
  <conditionalFormatting sqref="B1267:B1282">
    <cfRule type="dataBar" priority="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{81321480-AEFF-486B-BD17-5946CB6AEF14}</x14:id>
        </ext>
      </extLst>
    </cfRule>
  </conditionalFormatting>
  <conditionalFormatting sqref="C1267:C1282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{BF150AFF-8037-45D7-B2C2-6AF499ABE932}</x14:id>
        </ext>
      </extLst>
    </cfRule>
  </conditionalFormatting>
  <conditionalFormatting sqref="E1267:E1282">
    <cfRule type="dataBar" priority="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{75612F46-3FA0-4B84-A015-901899153F1F}</x14:id>
        </ext>
      </extLst>
    </cfRule>
  </conditionalFormatting>
  <conditionalFormatting sqref="F1267:F1282">
    <cfRule type="dataBar" priority="2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{061FA554-BF8A-4DC0-A321-8393DF3CD909}</x14:id>
        </ext>
      </extLst>
    </cfRule>
  </conditionalFormatting>
  <conditionalFormatting sqref="G1267:G1282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{657C9E86-DC7E-45E6-B2E9-2770B2F55AAD}</x14:id>
        </ext>
      </extLst>
    </cfRule>
  </conditionalFormatting>
  <conditionalFormatting sqref="B1287:B1302">
    <cfRule type="dataBar" priority="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{00B91DDB-11D3-453D-AB13-EA82931509E6}</x14:id>
        </ext>
      </extLst>
    </cfRule>
  </conditionalFormatting>
  <conditionalFormatting sqref="C1287:C1302">
    <cfRule type="dataBar" priority="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{112E3B3A-2E1D-4868-B8A8-99152682C2A9}</x14:id>
        </ext>
      </extLst>
    </cfRule>
  </conditionalFormatting>
  <conditionalFormatting sqref="D1287:D1302">
    <cfRule type="dataBar" priority="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{E4EAA171-7FB5-4676-9F6C-593B6D93DF1E}</x14:id>
        </ext>
      </extLst>
    </cfRule>
  </conditionalFormatting>
  <conditionalFormatting sqref="E1287:E1302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{FBAEE238-62CE-4942-BD8D-DFAE8E4894EE}</x14:id>
        </ext>
      </extLst>
    </cfRule>
  </conditionalFormatting>
  <conditionalFormatting sqref="F1287:F1302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{DE4E8582-4570-4B18-99DE-A0D929E6E957}</x14:id>
        </ext>
      </extLst>
    </cfRule>
  </conditionalFormatting>
  <conditionalFormatting sqref="G1287:G1302">
    <cfRule type="dataBar" priority="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{CA8F8C05-241D-4765-95B3-2F8C1355EB46}</x14:id>
        </ext>
      </extLst>
    </cfRule>
  </conditionalFormatting>
  <conditionalFormatting sqref="A1309:A1324">
    <cfRule type="cellIs" dxfId="95" priority="280" operator="equal">
      <formula>$J$2</formula>
    </cfRule>
  </conditionalFormatting>
  <conditionalFormatting sqref="A1329:A1344">
    <cfRule type="cellIs" dxfId="94" priority="279" operator="equal">
      <formula>$J$2</formula>
    </cfRule>
  </conditionalFormatting>
  <conditionalFormatting sqref="D1309:D1324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{230AC13F-E943-4EE0-A345-E044716B07A3}</x14:id>
        </ext>
      </extLst>
    </cfRule>
  </conditionalFormatting>
  <conditionalFormatting sqref="B1309:B1324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{49D7DC37-C614-409E-8D16-AF4EBD67315E}</x14:id>
        </ext>
      </extLst>
    </cfRule>
  </conditionalFormatting>
  <conditionalFormatting sqref="C1309:C1324">
    <cfRule type="dataBar" priority="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{F2B4B7B8-0400-4E82-8C87-B7B21E93AAD8}</x14:id>
        </ext>
      </extLst>
    </cfRule>
  </conditionalFormatting>
  <conditionalFormatting sqref="E1309:E1324">
    <cfRule type="dataBar" priority="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{F3CF06EB-5E6E-4640-9543-61433C231986}</x14:id>
        </ext>
      </extLst>
    </cfRule>
  </conditionalFormatting>
  <conditionalFormatting sqref="F1309:F1324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{7F84FB04-5C0B-458A-9562-5453BC1B47ED}</x14:id>
        </ext>
      </extLst>
    </cfRule>
  </conditionalFormatting>
  <conditionalFormatting sqref="G1309:G1324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{D67426F5-830D-4AF9-9B16-2646045E65E7}</x14:id>
        </ext>
      </extLst>
    </cfRule>
  </conditionalFormatting>
  <conditionalFormatting sqref="B1329:B1344">
    <cfRule type="dataBar" priority="2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{1D16A871-2FBE-406D-B8F2-1B8378322F6C}</x14:id>
        </ext>
      </extLst>
    </cfRule>
  </conditionalFormatting>
  <conditionalFormatting sqref="C1329:C1344">
    <cfRule type="dataBar" priority="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{E8D47543-CA21-4C3A-909D-448441ADE47F}</x14:id>
        </ext>
      </extLst>
    </cfRule>
  </conditionalFormatting>
  <conditionalFormatting sqref="D1329:D1344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{2CBA4C37-495E-42B4-9CAA-DADACACAE962}</x14:id>
        </ext>
      </extLst>
    </cfRule>
  </conditionalFormatting>
  <conditionalFormatting sqref="E1329:E1344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{C06CF98D-F9DF-461D-9645-06C269059380}</x14:id>
        </ext>
      </extLst>
    </cfRule>
  </conditionalFormatting>
  <conditionalFormatting sqref="F1329:F1344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{958FD177-B89F-4483-B629-D09AE993A33C}</x14:id>
        </ext>
      </extLst>
    </cfRule>
  </conditionalFormatting>
  <conditionalFormatting sqref="G1329:G1344">
    <cfRule type="dataBar" priority="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{EF85BEF3-4A73-47D7-98B6-680DF01B2BBF}</x14:id>
        </ext>
      </extLst>
    </cfRule>
  </conditionalFormatting>
  <conditionalFormatting sqref="A1351:A1366">
    <cfRule type="cellIs" dxfId="93" priority="266" operator="equal">
      <formula>$J$2</formula>
    </cfRule>
  </conditionalFormatting>
  <conditionalFormatting sqref="A1371:A1386">
    <cfRule type="cellIs" dxfId="92" priority="265" operator="equal">
      <formula>$J$2</formula>
    </cfRule>
  </conditionalFormatting>
  <conditionalFormatting sqref="D1351:D1366">
    <cfRule type="dataBar" priority="2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{7E6639F4-8585-4D28-A276-F0DBD65AB8E7}</x14:id>
        </ext>
      </extLst>
    </cfRule>
  </conditionalFormatting>
  <conditionalFormatting sqref="B1351:B1366">
    <cfRule type="dataBar" priority="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{8928BD86-1080-4E1F-AAB2-5D65D2640AEB}</x14:id>
        </ext>
      </extLst>
    </cfRule>
  </conditionalFormatting>
  <conditionalFormatting sqref="C1351:C1366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{3929115F-9099-46D5-A8A1-2F7226419E31}</x14:id>
        </ext>
      </extLst>
    </cfRule>
  </conditionalFormatting>
  <conditionalFormatting sqref="E1351:E1366">
    <cfRule type="dataBar" priority="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{7AACB31D-4567-4AF1-A88A-936B60E08A9C}</x14:id>
        </ext>
      </extLst>
    </cfRule>
  </conditionalFormatting>
  <conditionalFormatting sqref="F1351:F1366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{96A2E9A3-6D51-486C-A6EA-99CA0B806075}</x14:id>
        </ext>
      </extLst>
    </cfRule>
  </conditionalFormatting>
  <conditionalFormatting sqref="G1351:G136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{FB97ACBA-E41E-43A6-8081-C7BFBCA89637}</x14:id>
        </ext>
      </extLst>
    </cfRule>
  </conditionalFormatting>
  <conditionalFormatting sqref="B1371:B1386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{9550F255-59D1-41F3-87E2-0AD94C752CA3}</x14:id>
        </ext>
      </extLst>
    </cfRule>
  </conditionalFormatting>
  <conditionalFormatting sqref="C1371:C1386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{921648F8-4033-49DC-800D-ECD696CEF88B}</x14:id>
        </ext>
      </extLst>
    </cfRule>
  </conditionalFormatting>
  <conditionalFormatting sqref="D1371:D1386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{DA8A56CD-6DF1-499B-BF33-F25B66BBA46B}</x14:id>
        </ext>
      </extLst>
    </cfRule>
  </conditionalFormatting>
  <conditionalFormatting sqref="E1371:E1386">
    <cfRule type="dataBar" priority="2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{45B61859-001D-42FD-BDE2-70AF81C83971}</x14:id>
        </ext>
      </extLst>
    </cfRule>
  </conditionalFormatting>
  <conditionalFormatting sqref="F1371:F1386">
    <cfRule type="dataBar" priority="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{D04CB9BB-9511-41F4-9894-48AE96271DB3}</x14:id>
        </ext>
      </extLst>
    </cfRule>
  </conditionalFormatting>
  <conditionalFormatting sqref="G1371:G1386">
    <cfRule type="dataBar" priority="2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{B8D152D9-C8B0-4A15-B468-56A2FECF9290}</x14:id>
        </ext>
      </extLst>
    </cfRule>
  </conditionalFormatting>
  <conditionalFormatting sqref="A1393:A1408">
    <cfRule type="cellIs" dxfId="91" priority="252" operator="equal">
      <formula>$J$2</formula>
    </cfRule>
  </conditionalFormatting>
  <conditionalFormatting sqref="A1413:A1428">
    <cfRule type="cellIs" dxfId="90" priority="251" operator="equal">
      <formula>$J$2</formula>
    </cfRule>
  </conditionalFormatting>
  <conditionalFormatting sqref="D1393:D1408">
    <cfRule type="dataBar" priority="2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{FD94EDA4-840A-4037-AA2F-A9DC339EC93D}</x14:id>
        </ext>
      </extLst>
    </cfRule>
  </conditionalFormatting>
  <conditionalFormatting sqref="B1393:B1408">
    <cfRule type="dataBar" priority="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{AA1C8C8C-30C8-4CD9-8074-78FFB2A460BB}</x14:id>
        </ext>
      </extLst>
    </cfRule>
  </conditionalFormatting>
  <conditionalFormatting sqref="C1393:C1408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{AFC1C0AD-D517-4045-B5FA-BE97CDD3A0BB}</x14:id>
        </ext>
      </extLst>
    </cfRule>
  </conditionalFormatting>
  <conditionalFormatting sqref="E1393:E1408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{4A273538-9470-496D-8665-4D2ED3B114CB}</x14:id>
        </ext>
      </extLst>
    </cfRule>
  </conditionalFormatting>
  <conditionalFormatting sqref="F1393:F1408">
    <cfRule type="dataBar" priority="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{788918B2-180F-44FE-A9AD-F2B3E1E03C9B}</x14:id>
        </ext>
      </extLst>
    </cfRule>
  </conditionalFormatting>
  <conditionalFormatting sqref="G1393:G1408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{7E0DE0F8-A168-43EE-B7B3-EF9A48B69DD6}</x14:id>
        </ext>
      </extLst>
    </cfRule>
  </conditionalFormatting>
  <conditionalFormatting sqref="B1413:B1428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{924F7BE1-98BC-40EE-99F3-D816279829B4}</x14:id>
        </ext>
      </extLst>
    </cfRule>
  </conditionalFormatting>
  <conditionalFormatting sqref="C1413:C1428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{A6678F20-F97B-4AEB-AEEF-867CC79310F1}</x14:id>
        </ext>
      </extLst>
    </cfRule>
  </conditionalFormatting>
  <conditionalFormatting sqref="D1413:D1428">
    <cfRule type="dataBar" priority="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{11096632-011F-4C6C-A955-E1B375FF08C7}</x14:id>
        </ext>
      </extLst>
    </cfRule>
  </conditionalFormatting>
  <conditionalFormatting sqref="E1413:E1428">
    <cfRule type="dataBar" priority="2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{DB52D4D2-8BD2-4723-B7E6-7BF051FBFDF6}</x14:id>
        </ext>
      </extLst>
    </cfRule>
  </conditionalFormatting>
  <conditionalFormatting sqref="F1413:F1428">
    <cfRule type="dataBar" priority="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{5A077663-390D-4E01-B6C2-9CAFAA8E0192}</x14:id>
        </ext>
      </extLst>
    </cfRule>
  </conditionalFormatting>
  <conditionalFormatting sqref="G1413:G1428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{316D2C19-8990-4CD5-81DC-6DD67E034C90}</x14:id>
        </ext>
      </extLst>
    </cfRule>
  </conditionalFormatting>
  <conditionalFormatting sqref="A1435:A1450">
    <cfRule type="cellIs" dxfId="89" priority="238" operator="equal">
      <formula>$J$2</formula>
    </cfRule>
  </conditionalFormatting>
  <conditionalFormatting sqref="A1455:A1470">
    <cfRule type="cellIs" dxfId="88" priority="237" operator="equal">
      <formula>$J$2</formula>
    </cfRule>
  </conditionalFormatting>
  <conditionalFormatting sqref="D1435:D1450"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{7B265334-EFAB-4CC3-8D9C-3B48BEB8CA99}</x14:id>
        </ext>
      </extLst>
    </cfRule>
  </conditionalFormatting>
  <conditionalFormatting sqref="B1435:B1450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{B530F964-564C-4EFE-BC7F-2228FB4D0171}</x14:id>
        </ext>
      </extLst>
    </cfRule>
  </conditionalFormatting>
  <conditionalFormatting sqref="C1435:C1450">
    <cfRule type="dataBar" priority="2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{B737D3C2-0335-47A9-95CE-B1ED8015B63E}</x14:id>
        </ext>
      </extLst>
    </cfRule>
  </conditionalFormatting>
  <conditionalFormatting sqref="E1435:E1450">
    <cfRule type="dataBar" priority="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{4B570FC5-E1E8-43BC-A107-9A40A4877D42}</x14:id>
        </ext>
      </extLst>
    </cfRule>
  </conditionalFormatting>
  <conditionalFormatting sqref="F1435:F1450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{469192FC-F69F-45AE-AB6A-4BC84549F8A8}</x14:id>
        </ext>
      </extLst>
    </cfRule>
  </conditionalFormatting>
  <conditionalFormatting sqref="G1435:G1450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{CC44998B-F2F5-40DB-B85C-EFFC56BED9A3}</x14:id>
        </ext>
      </extLst>
    </cfRule>
  </conditionalFormatting>
  <conditionalFormatting sqref="B1455:B1470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{102A633E-ECC9-4AB8-9599-3403697B6E12}</x14:id>
        </ext>
      </extLst>
    </cfRule>
  </conditionalFormatting>
  <conditionalFormatting sqref="C1455:C1470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{A3F2B6C3-7E26-4FD6-A5EC-8AF5063BA052}</x14:id>
        </ext>
      </extLst>
    </cfRule>
  </conditionalFormatting>
  <conditionalFormatting sqref="D1455:D1470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{3F9F08B3-FC39-4447-9E8F-E476E2506F4C}</x14:id>
        </ext>
      </extLst>
    </cfRule>
  </conditionalFormatting>
  <conditionalFormatting sqref="E1455:E1470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{485EF793-1ECB-4FB8-9087-E286AC399B48}</x14:id>
        </ext>
      </extLst>
    </cfRule>
  </conditionalFormatting>
  <conditionalFormatting sqref="F1455:F1470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{162E16E6-37DD-49DE-A463-C27076494FDA}</x14:id>
        </ext>
      </extLst>
    </cfRule>
  </conditionalFormatting>
  <conditionalFormatting sqref="G1455:G1470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{C128F38E-A3E3-49E8-8B3B-848BBC49F223}</x14:id>
        </ext>
      </extLst>
    </cfRule>
  </conditionalFormatting>
  <conditionalFormatting sqref="A1477:A1492">
    <cfRule type="cellIs" dxfId="87" priority="224" operator="equal">
      <formula>$J$2</formula>
    </cfRule>
  </conditionalFormatting>
  <conditionalFormatting sqref="A1497:A1512">
    <cfRule type="cellIs" dxfId="86" priority="223" operator="equal">
      <formula>$J$2</formula>
    </cfRule>
  </conditionalFormatting>
  <conditionalFormatting sqref="D1477:D1492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{77E9FE27-DAF6-4DF7-B39A-C17E29CEC187}</x14:id>
        </ext>
      </extLst>
    </cfRule>
  </conditionalFormatting>
  <conditionalFormatting sqref="B1477:B1492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{5FA2E4BE-98AA-4C53-A654-B4A70EBE132C}</x14:id>
        </ext>
      </extLst>
    </cfRule>
  </conditionalFormatting>
  <conditionalFormatting sqref="C1477:C1492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{0DDDF9C3-D306-450C-A3EF-8BA404948EFA}</x14:id>
        </ext>
      </extLst>
    </cfRule>
  </conditionalFormatting>
  <conditionalFormatting sqref="E1477:E1492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{9F68997D-854A-4CEB-9190-83E12E889804}</x14:id>
        </ext>
      </extLst>
    </cfRule>
  </conditionalFormatting>
  <conditionalFormatting sqref="F1477:F1492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{44C43571-46D4-4795-A3AE-5E6EAFAED542}</x14:id>
        </ext>
      </extLst>
    </cfRule>
  </conditionalFormatting>
  <conditionalFormatting sqref="G1477:G1492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{54636FEF-FC43-49CE-A5E2-98FEA0CEDFB2}</x14:id>
        </ext>
      </extLst>
    </cfRule>
  </conditionalFormatting>
  <conditionalFormatting sqref="B1497:B1512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{46D2A54A-0739-4D2E-A562-27939E80C43C}</x14:id>
        </ext>
      </extLst>
    </cfRule>
  </conditionalFormatting>
  <conditionalFormatting sqref="C1497:C1512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{E4EE1BA8-017E-4EB7-919F-436E60A73C8A}</x14:id>
        </ext>
      </extLst>
    </cfRule>
  </conditionalFormatting>
  <conditionalFormatting sqref="D1497:D1512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{C33277E6-7191-4DE6-962D-2BCF57EC5EBC}</x14:id>
        </ext>
      </extLst>
    </cfRule>
  </conditionalFormatting>
  <conditionalFormatting sqref="E1497:E1512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{8570F387-C01C-4F75-9CC0-EA54828177C6}</x14:id>
        </ext>
      </extLst>
    </cfRule>
  </conditionalFormatting>
  <conditionalFormatting sqref="F1497:F1512">
    <cfRule type="dataBar" priority="2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{3BE127EA-DD87-49AF-9D5A-33B949076667}</x14:id>
        </ext>
      </extLst>
    </cfRule>
  </conditionalFormatting>
  <conditionalFormatting sqref="G1497:G1512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{E6D7B420-4D68-4206-AD99-65057BA394B4}</x14:id>
        </ext>
      </extLst>
    </cfRule>
  </conditionalFormatting>
  <conditionalFormatting sqref="A1519:A1534">
    <cfRule type="cellIs" dxfId="85" priority="210" operator="equal">
      <formula>$J$2</formula>
    </cfRule>
  </conditionalFormatting>
  <conditionalFormatting sqref="A1539:A1554">
    <cfRule type="cellIs" dxfId="84" priority="209" operator="equal">
      <formula>$J$2</formula>
    </cfRule>
  </conditionalFormatting>
  <conditionalFormatting sqref="D1519:D1534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{EAAF32E2-D34E-4FC4-8770-6ACC30F173BA}</x14:id>
        </ext>
      </extLst>
    </cfRule>
  </conditionalFormatting>
  <conditionalFormatting sqref="B1519:B1534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{97B0A827-E38B-402F-8F6B-5F0EBF805B3A}</x14:id>
        </ext>
      </extLst>
    </cfRule>
  </conditionalFormatting>
  <conditionalFormatting sqref="C1519:C1534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{A8290947-031F-4F7A-BC73-87468F005F36}</x14:id>
        </ext>
      </extLst>
    </cfRule>
  </conditionalFormatting>
  <conditionalFormatting sqref="E1519:E1534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{411D050F-22A2-4A9A-A29A-1F1281BCF008}</x14:id>
        </ext>
      </extLst>
    </cfRule>
  </conditionalFormatting>
  <conditionalFormatting sqref="F1519:F1534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{F2D6ECF5-5F5E-41BE-AB14-5698A037AE21}</x14:id>
        </ext>
      </extLst>
    </cfRule>
  </conditionalFormatting>
  <conditionalFormatting sqref="G1519:G1534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{30798145-1AD0-4BFF-AFF6-59B86DBDBFFE}</x14:id>
        </ext>
      </extLst>
    </cfRule>
  </conditionalFormatting>
  <conditionalFormatting sqref="B1539:B1554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{D886E522-C2F4-4209-A288-30852BB8F6CC}</x14:id>
        </ext>
      </extLst>
    </cfRule>
  </conditionalFormatting>
  <conditionalFormatting sqref="C1539:C1554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{9BF4B1EA-999F-43C3-9581-B15747E69CF0}</x14:id>
        </ext>
      </extLst>
    </cfRule>
  </conditionalFormatting>
  <conditionalFormatting sqref="D1539:D1554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{8DF29E8C-ADBD-4199-811B-43B86C0061A1}</x14:id>
        </ext>
      </extLst>
    </cfRule>
  </conditionalFormatting>
  <conditionalFormatting sqref="E1539:E1554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{AA65D6B7-3B07-46B1-96C8-5A218B5630E9}</x14:id>
        </ext>
      </extLst>
    </cfRule>
  </conditionalFormatting>
  <conditionalFormatting sqref="F1539:F1554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{E0C7E49F-D545-4332-ABA8-37F0FA046ADA}</x14:id>
        </ext>
      </extLst>
    </cfRule>
  </conditionalFormatting>
  <conditionalFormatting sqref="G1539:G1554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{96444590-1D8F-4808-B8F3-D088134F8153}</x14:id>
        </ext>
      </extLst>
    </cfRule>
  </conditionalFormatting>
  <conditionalFormatting sqref="A1561:A1576">
    <cfRule type="cellIs" dxfId="83" priority="196" operator="equal">
      <formula>$J$2</formula>
    </cfRule>
  </conditionalFormatting>
  <conditionalFormatting sqref="A1581:A1596">
    <cfRule type="cellIs" dxfId="82" priority="195" operator="equal">
      <formula>$J$2</formula>
    </cfRule>
  </conditionalFormatting>
  <conditionalFormatting sqref="D1561:D1576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{319E06CB-085E-4065-9892-7E73C3645B49}</x14:id>
        </ext>
      </extLst>
    </cfRule>
  </conditionalFormatting>
  <conditionalFormatting sqref="B1561:B1576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{A071652C-7D0F-468A-9645-E69846155E3E}</x14:id>
        </ext>
      </extLst>
    </cfRule>
  </conditionalFormatting>
  <conditionalFormatting sqref="C1561:C1576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{F9676EE8-07DC-4F86-A94F-6096D16E2EDE}</x14:id>
        </ext>
      </extLst>
    </cfRule>
  </conditionalFormatting>
  <conditionalFormatting sqref="E1561:E1576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{79831D93-7807-4BE0-9E18-1D935A2DB0D8}</x14:id>
        </ext>
      </extLst>
    </cfRule>
  </conditionalFormatting>
  <conditionalFormatting sqref="F1561:F1576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{7DA2E6F9-0465-4D27-83FB-2FBC4895FA97}</x14:id>
        </ext>
      </extLst>
    </cfRule>
  </conditionalFormatting>
  <conditionalFormatting sqref="G1561:G1576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{B14B15BF-AD06-4D36-9077-E04D23C8AEA6}</x14:id>
        </ext>
      </extLst>
    </cfRule>
  </conditionalFormatting>
  <conditionalFormatting sqref="B1581:B1596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{4BB3B9AE-9F3D-4DC0-B944-03AB84FCCF21}</x14:id>
        </ext>
      </extLst>
    </cfRule>
  </conditionalFormatting>
  <conditionalFormatting sqref="C1581:C1596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{A6C3097E-B396-4788-AC4D-E92D8DC6CBD2}</x14:id>
        </ext>
      </extLst>
    </cfRule>
  </conditionalFormatting>
  <conditionalFormatting sqref="D1581:D1596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{E3371FD8-106E-4802-83D9-1AA7747CC719}</x14:id>
        </ext>
      </extLst>
    </cfRule>
  </conditionalFormatting>
  <conditionalFormatting sqref="E1581:E1596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{2A20F784-9941-471F-A6CE-643D7B4B9242}</x14:id>
        </ext>
      </extLst>
    </cfRule>
  </conditionalFormatting>
  <conditionalFormatting sqref="F1581:F1596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{C651301F-9106-439D-81B6-9B79550A4D21}</x14:id>
        </ext>
      </extLst>
    </cfRule>
  </conditionalFormatting>
  <conditionalFormatting sqref="G1581:G1596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{DBF4AA84-AC83-4EC2-A599-C1A46B637966}</x14:id>
        </ext>
      </extLst>
    </cfRule>
  </conditionalFormatting>
  <conditionalFormatting sqref="A1603:A1618">
    <cfRule type="cellIs" dxfId="81" priority="182" operator="equal">
      <formula>$J$2</formula>
    </cfRule>
  </conditionalFormatting>
  <conditionalFormatting sqref="A1623:A1638">
    <cfRule type="cellIs" dxfId="80" priority="181" operator="equal">
      <formula>$J$2</formula>
    </cfRule>
  </conditionalFormatting>
  <conditionalFormatting sqref="D1603:D1618">
    <cfRule type="dataBar" priority="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{E1276661-29D3-473B-AC02-61D07C5818C7}</x14:id>
        </ext>
      </extLst>
    </cfRule>
  </conditionalFormatting>
  <conditionalFormatting sqref="B1603:B1618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{7F21F21A-8F60-4ADE-9945-CBE2FB3D6529}</x14:id>
        </ext>
      </extLst>
    </cfRule>
  </conditionalFormatting>
  <conditionalFormatting sqref="C1603:C1618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{014A9E21-7702-4AC7-94AE-2053A3F0EBAE}</x14:id>
        </ext>
      </extLst>
    </cfRule>
  </conditionalFormatting>
  <conditionalFormatting sqref="E1603:E1618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{23D207DD-35AA-4126-BA01-9D4212FB3CE8}</x14:id>
        </ext>
      </extLst>
    </cfRule>
  </conditionalFormatting>
  <conditionalFormatting sqref="F1603:F1618">
    <cfRule type="dataBar" priority="1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{8984FB56-C4D0-4A0A-AA7D-D2E18755331C}</x14:id>
        </ext>
      </extLst>
    </cfRule>
  </conditionalFormatting>
  <conditionalFormatting sqref="G1603:G1618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{FD042660-EE82-4136-B659-41E1F0DE5E85}</x14:id>
        </ext>
      </extLst>
    </cfRule>
  </conditionalFormatting>
  <conditionalFormatting sqref="B1623:B1638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{56D1A75A-E3FE-4BF4-B0CA-E8E4CDB9D6BC}</x14:id>
        </ext>
      </extLst>
    </cfRule>
  </conditionalFormatting>
  <conditionalFormatting sqref="C1623:C1638">
    <cfRule type="dataBar" priority="1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{E81D0AEA-B629-4F30-99AE-1D61B469A727}</x14:id>
        </ext>
      </extLst>
    </cfRule>
  </conditionalFormatting>
  <conditionalFormatting sqref="D1623:D1638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{A88412E7-2C00-4A38-89B5-FC9B69F44109}</x14:id>
        </ext>
      </extLst>
    </cfRule>
  </conditionalFormatting>
  <conditionalFormatting sqref="E1623:E1638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{EDB5FE0B-5632-4C42-B19A-6852676EAFE2}</x14:id>
        </ext>
      </extLst>
    </cfRule>
  </conditionalFormatting>
  <conditionalFormatting sqref="F1623:F1638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{23B5CD3F-A90E-4FA9-99CC-28E3BB382232}</x14:id>
        </ext>
      </extLst>
    </cfRule>
  </conditionalFormatting>
  <conditionalFormatting sqref="G1623:G1638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{6612DC64-52C8-46D0-B8D4-BC46B54B7B7C}</x14:id>
        </ext>
      </extLst>
    </cfRule>
  </conditionalFormatting>
  <conditionalFormatting sqref="A1645:A1660">
    <cfRule type="cellIs" dxfId="79" priority="168" operator="equal">
      <formula>$J$2</formula>
    </cfRule>
  </conditionalFormatting>
  <conditionalFormatting sqref="A1665:A1680">
    <cfRule type="cellIs" dxfId="78" priority="167" operator="equal">
      <formula>$J$2</formula>
    </cfRule>
  </conditionalFormatting>
  <conditionalFormatting sqref="D1645:D1660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{DCE237B7-0570-433D-AC5F-8CDE2C7FED1E}</x14:id>
        </ext>
      </extLst>
    </cfRule>
  </conditionalFormatting>
  <conditionalFormatting sqref="B1645:B1660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{9147B419-47E1-4227-B95F-EE9E900F77F9}</x14:id>
        </ext>
      </extLst>
    </cfRule>
  </conditionalFormatting>
  <conditionalFormatting sqref="C1645:C1660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{8A1FC4F0-3C20-4419-9367-EE28BD62DD21}</x14:id>
        </ext>
      </extLst>
    </cfRule>
  </conditionalFormatting>
  <conditionalFormatting sqref="E1645:E1660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{DBB809D8-5C3C-4207-A177-FB983ADDCE91}</x14:id>
        </ext>
      </extLst>
    </cfRule>
  </conditionalFormatting>
  <conditionalFormatting sqref="F1645:F1660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{3D4B35C2-00D4-45E4-B84D-0D815C3FF15D}</x14:id>
        </ext>
      </extLst>
    </cfRule>
  </conditionalFormatting>
  <conditionalFormatting sqref="G1645:G1660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{05F003DA-DC23-4903-9300-2128293B376E}</x14:id>
        </ext>
      </extLst>
    </cfRule>
  </conditionalFormatting>
  <conditionalFormatting sqref="B1665:B1680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{5CBA783B-F080-476F-8B56-554B0044FB4D}</x14:id>
        </ext>
      </extLst>
    </cfRule>
  </conditionalFormatting>
  <conditionalFormatting sqref="C1665:C1680">
    <cfRule type="dataBar" priority="1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{032ECAA8-3830-4B65-A01B-40CDA1EE80DA}</x14:id>
        </ext>
      </extLst>
    </cfRule>
  </conditionalFormatting>
  <conditionalFormatting sqref="D1665:D1680"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{55DD60F8-3B66-42BC-A9DD-E74E75CC4A22}</x14:id>
        </ext>
      </extLst>
    </cfRule>
  </conditionalFormatting>
  <conditionalFormatting sqref="E1665:E1680">
    <cfRule type="dataBar" priority="1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{A77A37AC-8333-47F7-A96E-A4DCD15039B0}</x14:id>
        </ext>
      </extLst>
    </cfRule>
  </conditionalFormatting>
  <conditionalFormatting sqref="F1665:F1680">
    <cfRule type="dataBar" priority="1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{2112FB58-D1AC-43A3-9AEB-AF91A2D266F2}</x14:id>
        </ext>
      </extLst>
    </cfRule>
  </conditionalFormatting>
  <conditionalFormatting sqref="G1665:G1680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{99EC07F0-7D0B-4EB1-849E-8421169F1946}</x14:id>
        </ext>
      </extLst>
    </cfRule>
  </conditionalFormatting>
  <conditionalFormatting sqref="A1687:A1702">
    <cfRule type="cellIs" dxfId="77" priority="154" operator="equal">
      <formula>$J$2</formula>
    </cfRule>
  </conditionalFormatting>
  <conditionalFormatting sqref="A1707:A1722">
    <cfRule type="cellIs" dxfId="76" priority="153" operator="equal">
      <formula>$J$2</formula>
    </cfRule>
  </conditionalFormatting>
  <conditionalFormatting sqref="D1687:D1702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{75B6470F-3F9C-4636-9346-87896963583D}</x14:id>
        </ext>
      </extLst>
    </cfRule>
  </conditionalFormatting>
  <conditionalFormatting sqref="B1687:B1702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{401C5C3B-94E7-4295-95ED-8DC1A417069D}</x14:id>
        </ext>
      </extLst>
    </cfRule>
  </conditionalFormatting>
  <conditionalFormatting sqref="C1687:C1702">
    <cfRule type="dataBar" priority="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{5565F336-2A17-4D5B-814E-39BF2EF81814}</x14:id>
        </ext>
      </extLst>
    </cfRule>
  </conditionalFormatting>
  <conditionalFormatting sqref="E1687:E1702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{EB70552E-5FC8-4AF6-90F8-3DEDB3968B9D}</x14:id>
        </ext>
      </extLst>
    </cfRule>
  </conditionalFormatting>
  <conditionalFormatting sqref="F1687:F1702">
    <cfRule type="dataBar" priority="1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{9E591B99-8BF5-4C60-B14B-6F69DE2EA710}</x14:id>
        </ext>
      </extLst>
    </cfRule>
  </conditionalFormatting>
  <conditionalFormatting sqref="G1687:G1702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{A98C56B2-0A4C-4787-BB83-8E254E8D128B}</x14:id>
        </ext>
      </extLst>
    </cfRule>
  </conditionalFormatting>
  <conditionalFormatting sqref="B1707:B1722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{94703BBC-019E-4DF2-85C7-6CFF1D321A04}</x14:id>
        </ext>
      </extLst>
    </cfRule>
  </conditionalFormatting>
  <conditionalFormatting sqref="C1707:C1722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{819EAEC8-38A3-4622-BD50-C6EC86479E96}</x14:id>
        </ext>
      </extLst>
    </cfRule>
  </conditionalFormatting>
  <conditionalFormatting sqref="D1707:D1722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{9462E880-6065-454A-8C26-15AAADF7901A}</x14:id>
        </ext>
      </extLst>
    </cfRule>
  </conditionalFormatting>
  <conditionalFormatting sqref="E1707:E1722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{AF4BAE7A-F046-4626-A1A5-98B061B69B21}</x14:id>
        </ext>
      </extLst>
    </cfRule>
  </conditionalFormatting>
  <conditionalFormatting sqref="F1707:F1722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{CBEBF00F-D54C-48E8-AD59-F93B4F450B63}</x14:id>
        </ext>
      </extLst>
    </cfRule>
  </conditionalFormatting>
  <conditionalFormatting sqref="G1707:G1722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{F8F90BE6-5D91-4935-966A-E6B7804A426D}</x14:id>
        </ext>
      </extLst>
    </cfRule>
  </conditionalFormatting>
  <conditionalFormatting sqref="A1729:A1744">
    <cfRule type="cellIs" dxfId="75" priority="140" operator="equal">
      <formula>$J$2</formula>
    </cfRule>
  </conditionalFormatting>
  <conditionalFormatting sqref="A1749:A1764">
    <cfRule type="cellIs" dxfId="74" priority="139" operator="equal">
      <formula>$J$2</formula>
    </cfRule>
  </conditionalFormatting>
  <conditionalFormatting sqref="D1729:D1744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{D22C75B3-9AA2-4765-9F07-7297D224A4CD}</x14:id>
        </ext>
      </extLst>
    </cfRule>
  </conditionalFormatting>
  <conditionalFormatting sqref="B1729:B1744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{B189DBE9-1F01-40EB-A1F5-BC3A5C89BA49}</x14:id>
        </ext>
      </extLst>
    </cfRule>
  </conditionalFormatting>
  <conditionalFormatting sqref="C1729:C1744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{EAFEF5FD-05B0-40E9-A8B4-D0CBC80E659A}</x14:id>
        </ext>
      </extLst>
    </cfRule>
  </conditionalFormatting>
  <conditionalFormatting sqref="E1729:E1744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{E0A9E7FC-5091-4D22-9A3B-37CAB6AE307A}</x14:id>
        </ext>
      </extLst>
    </cfRule>
  </conditionalFormatting>
  <conditionalFormatting sqref="F1729:F1744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{1B0419D1-CC2E-447F-9638-AC2D43CF0072}</x14:id>
        </ext>
      </extLst>
    </cfRule>
  </conditionalFormatting>
  <conditionalFormatting sqref="G1729:G1744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{69E4D03F-5043-41C0-9D11-A7545042C594}</x14:id>
        </ext>
      </extLst>
    </cfRule>
  </conditionalFormatting>
  <conditionalFormatting sqref="B1749:B1764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{5C221791-04E0-4F35-9C6C-D9D7E3E69872}</x14:id>
        </ext>
      </extLst>
    </cfRule>
  </conditionalFormatting>
  <conditionalFormatting sqref="C1749:C1764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{76EE2B22-7EEC-47D4-A2E5-E43A85588953}</x14:id>
        </ext>
      </extLst>
    </cfRule>
  </conditionalFormatting>
  <conditionalFormatting sqref="D1749:D1764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{19F93E43-EF94-4926-8548-FCF1D380FC88}</x14:id>
        </ext>
      </extLst>
    </cfRule>
  </conditionalFormatting>
  <conditionalFormatting sqref="E1749:E1764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{70DC3598-7992-4F14-ABEB-03983665FFEE}</x14:id>
        </ext>
      </extLst>
    </cfRule>
  </conditionalFormatting>
  <conditionalFormatting sqref="F1749:F1764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{54A3A839-34F4-4B55-8F2D-93BD71E5637A}</x14:id>
        </ext>
      </extLst>
    </cfRule>
  </conditionalFormatting>
  <conditionalFormatting sqref="G1749:G1764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{784BC459-9CA7-40D0-A93A-028D29E70010}</x14:id>
        </ext>
      </extLst>
    </cfRule>
  </conditionalFormatting>
  <conditionalFormatting sqref="A1771:A1786">
    <cfRule type="cellIs" dxfId="73" priority="126" operator="equal">
      <formula>$J$2</formula>
    </cfRule>
  </conditionalFormatting>
  <conditionalFormatting sqref="A1791:A1806">
    <cfRule type="cellIs" dxfId="72" priority="125" operator="equal">
      <formula>$J$2</formula>
    </cfRule>
  </conditionalFormatting>
  <conditionalFormatting sqref="D1771:D1786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{88FEDA53-E489-4B58-8BDD-9CED7B9DE41B}</x14:id>
        </ext>
      </extLst>
    </cfRule>
  </conditionalFormatting>
  <conditionalFormatting sqref="B1771:B1786"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{89F510E4-9F9D-4D0D-A75B-05A702A5FEE4}</x14:id>
        </ext>
      </extLst>
    </cfRule>
  </conditionalFormatting>
  <conditionalFormatting sqref="C1771:C1786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{4A977E94-D296-45E3-9EEF-B1260F93AB18}</x14:id>
        </ext>
      </extLst>
    </cfRule>
  </conditionalFormatting>
  <conditionalFormatting sqref="E1771:E1786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{B6548496-E0AD-434A-ADF5-21E97F88277E}</x14:id>
        </ext>
      </extLst>
    </cfRule>
  </conditionalFormatting>
  <conditionalFormatting sqref="F1771:F1786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{02FAE258-4A54-4A72-B7BE-9BA43E51AD33}</x14:id>
        </ext>
      </extLst>
    </cfRule>
  </conditionalFormatting>
  <conditionalFormatting sqref="G1771:G1786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{5BEA19B8-D07C-4276-BDB2-E698ACB63E47}</x14:id>
        </ext>
      </extLst>
    </cfRule>
  </conditionalFormatting>
  <conditionalFormatting sqref="B1791:B1806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{A9DDEA0E-6DF7-476B-85F7-50F7E48FA6E2}</x14:id>
        </ext>
      </extLst>
    </cfRule>
  </conditionalFormatting>
  <conditionalFormatting sqref="C1791:C1806">
    <cfRule type="dataBar" priority="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{13FCBA15-B28A-4CEE-A66F-3570D91B3AB3}</x14:id>
        </ext>
      </extLst>
    </cfRule>
  </conditionalFormatting>
  <conditionalFormatting sqref="D1791:D1806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{35CD7AED-D7B4-4FAD-ADE9-9BE00067CD2F}</x14:id>
        </ext>
      </extLst>
    </cfRule>
  </conditionalFormatting>
  <conditionalFormatting sqref="E1791:E1806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{0BDA4945-1427-442C-B280-64CBA805B3DC}</x14:id>
        </ext>
      </extLst>
    </cfRule>
  </conditionalFormatting>
  <conditionalFormatting sqref="F1791:F1806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{5CFC7469-7050-4685-AE7A-15E06DBFAF26}</x14:id>
        </ext>
      </extLst>
    </cfRule>
  </conditionalFormatting>
  <conditionalFormatting sqref="G1791:G1806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{73CD4C2D-507E-40B6-B18A-E7241BC75AC2}</x14:id>
        </ext>
      </extLst>
    </cfRule>
  </conditionalFormatting>
  <conditionalFormatting sqref="A1813:A1828">
    <cfRule type="cellIs" dxfId="71" priority="112" operator="equal">
      <formula>$J$2</formula>
    </cfRule>
  </conditionalFormatting>
  <conditionalFormatting sqref="A1833:A1848">
    <cfRule type="cellIs" dxfId="70" priority="111" operator="equal">
      <formula>$J$2</formula>
    </cfRule>
  </conditionalFormatting>
  <conditionalFormatting sqref="D1813:D1828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{7506AADF-3A8F-4477-A069-7B3589E9E726}</x14:id>
        </ext>
      </extLst>
    </cfRule>
  </conditionalFormatting>
  <conditionalFormatting sqref="B1813:B1828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{3D2F2055-5FE0-4DC0-85B2-EA5518E4F7A8}</x14:id>
        </ext>
      </extLst>
    </cfRule>
  </conditionalFormatting>
  <conditionalFormatting sqref="C1813:C1828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{5DDE2D83-627C-4312-B47B-C466F0271665}</x14:id>
        </ext>
      </extLst>
    </cfRule>
  </conditionalFormatting>
  <conditionalFormatting sqref="E1813:E1828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{6A6ADA59-D5B9-469D-9AF8-309E62458FB6}</x14:id>
        </ext>
      </extLst>
    </cfRule>
  </conditionalFormatting>
  <conditionalFormatting sqref="F1813:F1828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{6C7651F9-65E5-4D8A-8615-4E1990690A41}</x14:id>
        </ext>
      </extLst>
    </cfRule>
  </conditionalFormatting>
  <conditionalFormatting sqref="G1813:G1828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{92C66EAD-550A-408F-8571-D44BB3A05001}</x14:id>
        </ext>
      </extLst>
    </cfRule>
  </conditionalFormatting>
  <conditionalFormatting sqref="B1833:B1848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{BD5A1BF6-7BF5-4D4F-BCE2-CA61B256FBF1}</x14:id>
        </ext>
      </extLst>
    </cfRule>
  </conditionalFormatting>
  <conditionalFormatting sqref="C1833:C1848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{B7454569-D788-446C-9699-F014172B0A7B}</x14:id>
        </ext>
      </extLst>
    </cfRule>
  </conditionalFormatting>
  <conditionalFormatting sqref="D1833:D1848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{71FB5324-5DD7-430E-925F-F7271BB9DC61}</x14:id>
        </ext>
      </extLst>
    </cfRule>
  </conditionalFormatting>
  <conditionalFormatting sqref="E1833:E1848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{2D0FFF2E-8B47-4F63-A709-13B13A057D15}</x14:id>
        </ext>
      </extLst>
    </cfRule>
  </conditionalFormatting>
  <conditionalFormatting sqref="F1833:F1848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{B30DDABE-F961-40E8-A964-6A9A6E494AAD}</x14:id>
        </ext>
      </extLst>
    </cfRule>
  </conditionalFormatting>
  <conditionalFormatting sqref="G1833:G1848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{5A7268E0-3696-4E76-B154-284DFFCBD43F}</x14:id>
        </ext>
      </extLst>
    </cfRule>
  </conditionalFormatting>
  <conditionalFormatting sqref="A1855:A1870">
    <cfRule type="cellIs" dxfId="69" priority="98" operator="equal">
      <formula>$J$2</formula>
    </cfRule>
  </conditionalFormatting>
  <conditionalFormatting sqref="A1875:A1890">
    <cfRule type="cellIs" dxfId="68" priority="97" operator="equal">
      <formula>$J$2</formula>
    </cfRule>
  </conditionalFormatting>
  <conditionalFormatting sqref="D1855:D1870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{03B03E40-9E82-4C93-AB85-64218FCEA77B}</x14:id>
        </ext>
      </extLst>
    </cfRule>
  </conditionalFormatting>
  <conditionalFormatting sqref="B1855:B1870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{384B6269-307D-4342-8738-51EF5240B6FB}</x14:id>
        </ext>
      </extLst>
    </cfRule>
  </conditionalFormatting>
  <conditionalFormatting sqref="C1855:C1870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{E6F2D6FC-3052-438A-8528-EEA94EE12A8B}</x14:id>
        </ext>
      </extLst>
    </cfRule>
  </conditionalFormatting>
  <conditionalFormatting sqref="E1855:E1870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{BFE0A539-B9D5-465E-8820-BB25FE84D758}</x14:id>
        </ext>
      </extLst>
    </cfRule>
  </conditionalFormatting>
  <conditionalFormatting sqref="F1855:F1870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{63690623-C356-487C-9459-E0CDCB439FDB}</x14:id>
        </ext>
      </extLst>
    </cfRule>
  </conditionalFormatting>
  <conditionalFormatting sqref="G1855:G1870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{6A5EDFCB-6AF7-4695-A90A-0E1C453A4DD4}</x14:id>
        </ext>
      </extLst>
    </cfRule>
  </conditionalFormatting>
  <conditionalFormatting sqref="B1875:B1890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{B59B9CDC-298D-41CE-8000-8CA6D7303202}</x14:id>
        </ext>
      </extLst>
    </cfRule>
  </conditionalFormatting>
  <conditionalFormatting sqref="C1875:C1890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{0EBF5D0C-D67C-4C76-BAB2-3844CA58D5BF}</x14:id>
        </ext>
      </extLst>
    </cfRule>
  </conditionalFormatting>
  <conditionalFormatting sqref="D1875:D1890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{6B8B7995-00B4-449E-BF65-ADF2AEF44301}</x14:id>
        </ext>
      </extLst>
    </cfRule>
  </conditionalFormatting>
  <conditionalFormatting sqref="E1875:E1890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{43C11B25-CEB9-42CB-A56F-68A7E95F027E}</x14:id>
        </ext>
      </extLst>
    </cfRule>
  </conditionalFormatting>
  <conditionalFormatting sqref="F1875:F1890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{4B2ADBB7-2827-4D44-BF65-ADB04504908A}</x14:id>
        </ext>
      </extLst>
    </cfRule>
  </conditionalFormatting>
  <conditionalFormatting sqref="G1875:G1890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{C0859A12-FDA1-4E79-85E4-1E32439E931F}</x14:id>
        </ext>
      </extLst>
    </cfRule>
  </conditionalFormatting>
  <conditionalFormatting sqref="A1897:A1912">
    <cfRule type="cellIs" dxfId="67" priority="84" operator="equal">
      <formula>$J$2</formula>
    </cfRule>
  </conditionalFormatting>
  <conditionalFormatting sqref="A1917:A1932">
    <cfRule type="cellIs" dxfId="66" priority="83" operator="equal">
      <formula>$J$2</formula>
    </cfRule>
  </conditionalFormatting>
  <conditionalFormatting sqref="D1897:D1912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{65A5529A-997E-4768-83BF-0338F74E84A5}</x14:id>
        </ext>
      </extLst>
    </cfRule>
  </conditionalFormatting>
  <conditionalFormatting sqref="B1897:B1912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{5601B19C-07A8-47AE-B309-96494F43027A}</x14:id>
        </ext>
      </extLst>
    </cfRule>
  </conditionalFormatting>
  <conditionalFormatting sqref="C1897:C1912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{8296CF4C-B643-4421-A4CF-2377E66A5539}</x14:id>
        </ext>
      </extLst>
    </cfRule>
  </conditionalFormatting>
  <conditionalFormatting sqref="E1897:E1912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{4E33CB5C-32F1-42BA-8ECB-B308FCA9F559}</x14:id>
        </ext>
      </extLst>
    </cfRule>
  </conditionalFormatting>
  <conditionalFormatting sqref="F1897:F1912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{311C26E9-C4C1-4B12-A93C-9179E59200E6}</x14:id>
        </ext>
      </extLst>
    </cfRule>
  </conditionalFormatting>
  <conditionalFormatting sqref="G1897:G1912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{3A160D3C-92DC-46BE-A1A3-50C3126F4789}</x14:id>
        </ext>
      </extLst>
    </cfRule>
  </conditionalFormatting>
  <conditionalFormatting sqref="B1917:B1932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{C8A77D57-4938-4096-B682-F15D1AF14297}</x14:id>
        </ext>
      </extLst>
    </cfRule>
  </conditionalFormatting>
  <conditionalFormatting sqref="C1917:C1932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{E9959DBC-2A55-4ED0-A70D-1B0C635583F2}</x14:id>
        </ext>
      </extLst>
    </cfRule>
  </conditionalFormatting>
  <conditionalFormatting sqref="D1917:D1932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{240BE94C-1A9C-43A1-881B-F392CC971D8A}</x14:id>
        </ext>
      </extLst>
    </cfRule>
  </conditionalFormatting>
  <conditionalFormatting sqref="E1917:E1932">
    <cfRule type="dataBar" priority="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{70807D1A-F22E-432E-880F-2F5568C64428}</x14:id>
        </ext>
      </extLst>
    </cfRule>
  </conditionalFormatting>
  <conditionalFormatting sqref="F1917:F1932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{276ADAFB-6829-45EF-AE33-237562AC73CA}</x14:id>
        </ext>
      </extLst>
    </cfRule>
  </conditionalFormatting>
  <conditionalFormatting sqref="G1917:G1932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{D456E2F8-0131-4A57-A083-D3DCC2C5B7AD}</x14:id>
        </ext>
      </extLst>
    </cfRule>
  </conditionalFormatting>
  <conditionalFormatting sqref="A1939:A1954">
    <cfRule type="cellIs" dxfId="65" priority="70" operator="equal">
      <formula>$J$2</formula>
    </cfRule>
  </conditionalFormatting>
  <conditionalFormatting sqref="A1959:A1974">
    <cfRule type="cellIs" dxfId="64" priority="69" operator="equal">
      <formula>$J$2</formula>
    </cfRule>
  </conditionalFormatting>
  <conditionalFormatting sqref="D1939:D1954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{1A4BD6AD-9CE9-4753-B535-0F4F4E9911AE}</x14:id>
        </ext>
      </extLst>
    </cfRule>
  </conditionalFormatting>
  <conditionalFormatting sqref="B1939:B1954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{59BF63B6-D5B4-43FF-A55A-63C242B4B96A}</x14:id>
        </ext>
      </extLst>
    </cfRule>
  </conditionalFormatting>
  <conditionalFormatting sqref="C1939:C1954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{C13DA1C6-2881-4738-B7F1-CD1A13DFB185}</x14:id>
        </ext>
      </extLst>
    </cfRule>
  </conditionalFormatting>
  <conditionalFormatting sqref="E1939:E1954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{54F07151-FE2C-41E0-93B0-A45C2B5BB9BD}</x14:id>
        </ext>
      </extLst>
    </cfRule>
  </conditionalFormatting>
  <conditionalFormatting sqref="F1939:F1954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{EEA0485B-9531-45B3-A5EB-59287998E1ED}</x14:id>
        </ext>
      </extLst>
    </cfRule>
  </conditionalFormatting>
  <conditionalFormatting sqref="G1939:G1954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{EC5E44D3-93B7-418C-B090-D6BCABD088F4}</x14:id>
        </ext>
      </extLst>
    </cfRule>
  </conditionalFormatting>
  <conditionalFormatting sqref="B1959:B1974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{B6357AB4-99AB-442F-A4FE-43B83F4C3E03}</x14:id>
        </ext>
      </extLst>
    </cfRule>
  </conditionalFormatting>
  <conditionalFormatting sqref="C1959:C1974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{C0FF153E-7B7C-4219-966F-E830A57AC186}</x14:id>
        </ext>
      </extLst>
    </cfRule>
  </conditionalFormatting>
  <conditionalFormatting sqref="D1959:D1974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{2DDA27D2-9A79-4332-BF7D-6777EAAF5A68}</x14:id>
        </ext>
      </extLst>
    </cfRule>
  </conditionalFormatting>
  <conditionalFormatting sqref="E1959:E1974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{0B954A2E-C68A-41D7-BB07-8B9F8BE86702}</x14:id>
        </ext>
      </extLst>
    </cfRule>
  </conditionalFormatting>
  <conditionalFormatting sqref="F1959:F1974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{B539D6DA-1F2E-4969-853E-46FAEE682524}</x14:id>
        </ext>
      </extLst>
    </cfRule>
  </conditionalFormatting>
  <conditionalFormatting sqref="G1959:G1974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{08B29D66-47F4-44BD-BB3E-6433D1B1852E}</x14:id>
        </ext>
      </extLst>
    </cfRule>
  </conditionalFormatting>
  <conditionalFormatting sqref="A1981:A1996">
    <cfRule type="cellIs" dxfId="63" priority="56" operator="equal">
      <formula>$J$2</formula>
    </cfRule>
  </conditionalFormatting>
  <conditionalFormatting sqref="A2001:A2016">
    <cfRule type="cellIs" dxfId="62" priority="55" operator="equal">
      <formula>$J$2</formula>
    </cfRule>
  </conditionalFormatting>
  <conditionalFormatting sqref="D1981:D1996">
    <cfRule type="dataBar" priority="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{75E6BCAC-EA32-4FF3-9E6A-A19D5D8DAD3E}</x14:id>
        </ext>
      </extLst>
    </cfRule>
  </conditionalFormatting>
  <conditionalFormatting sqref="B1981:B1996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{6B6314F4-CB38-4DA0-8494-C7D973709054}</x14:id>
        </ext>
      </extLst>
    </cfRule>
  </conditionalFormatting>
  <conditionalFormatting sqref="C1981:C1996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{D4ED2D89-5570-416F-A19F-1913E176E31B}</x14:id>
        </ext>
      </extLst>
    </cfRule>
  </conditionalFormatting>
  <conditionalFormatting sqref="E1981:E1996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{F322F433-3234-473C-8FB2-FB4382F1CDCA}</x14:id>
        </ext>
      </extLst>
    </cfRule>
  </conditionalFormatting>
  <conditionalFormatting sqref="F1981:F1996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{017BAA4B-C186-474B-B1FF-8C6A7430FAE5}</x14:id>
        </ext>
      </extLst>
    </cfRule>
  </conditionalFormatting>
  <conditionalFormatting sqref="G1981:G1996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{8E526EA1-915A-44C0-AD64-241C2141D2D7}</x14:id>
        </ext>
      </extLst>
    </cfRule>
  </conditionalFormatting>
  <conditionalFormatting sqref="B2001:B2016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{D8122A8B-DA9B-4538-8768-6283693F16D0}</x14:id>
        </ext>
      </extLst>
    </cfRule>
  </conditionalFormatting>
  <conditionalFormatting sqref="C2001:C2016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{0B9AA4D2-F9B0-47B7-8815-C22DFEEE41D3}</x14:id>
        </ext>
      </extLst>
    </cfRule>
  </conditionalFormatting>
  <conditionalFormatting sqref="D2001:D2016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{FEA92FBA-CBAE-41CD-B44B-39E572D12CAF}</x14:id>
        </ext>
      </extLst>
    </cfRule>
  </conditionalFormatting>
  <conditionalFormatting sqref="E2001:E2016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{FEA06393-E49A-4D20-B818-2F19581F5B32}</x14:id>
        </ext>
      </extLst>
    </cfRule>
  </conditionalFormatting>
  <conditionalFormatting sqref="F2001:F2016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{EA79608E-5F4F-49E7-AE55-67D9BEE29284}</x14:id>
        </ext>
      </extLst>
    </cfRule>
  </conditionalFormatting>
  <conditionalFormatting sqref="G2001:G2016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{4F682762-CDF0-4DB6-AC0D-3DE49982F07F}</x14:id>
        </ext>
      </extLst>
    </cfRule>
  </conditionalFormatting>
  <conditionalFormatting sqref="A2023:A2038">
    <cfRule type="cellIs" dxfId="61" priority="42" operator="equal">
      <formula>$J$2</formula>
    </cfRule>
  </conditionalFormatting>
  <conditionalFormatting sqref="A2043:A2058">
    <cfRule type="cellIs" dxfId="60" priority="41" operator="equal">
      <formula>$J$2</formula>
    </cfRule>
  </conditionalFormatting>
  <conditionalFormatting sqref="D2023:D2038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{5AE7DD8D-648F-425E-A322-8FEB4CCB606C}</x14:id>
        </ext>
      </extLst>
    </cfRule>
  </conditionalFormatting>
  <conditionalFormatting sqref="B2023:B2038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{154321DF-B4C0-44F8-8B35-9FDA23A8195A}</x14:id>
        </ext>
      </extLst>
    </cfRule>
  </conditionalFormatting>
  <conditionalFormatting sqref="C2023:C2038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{9C97EC9E-D28A-4BE9-921C-414758D583F1}</x14:id>
        </ext>
      </extLst>
    </cfRule>
  </conditionalFormatting>
  <conditionalFormatting sqref="E2023:E2038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{EBE4EBF7-579A-4E97-9A9B-A81FA04EDD61}</x14:id>
        </ext>
      </extLst>
    </cfRule>
  </conditionalFormatting>
  <conditionalFormatting sqref="F2023:F2038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{D222B0C0-A8FD-4259-8493-FD5777AB2CE7}</x14:id>
        </ext>
      </extLst>
    </cfRule>
  </conditionalFormatting>
  <conditionalFormatting sqref="G2023:G2038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{773DC42F-7FF0-4DC1-B4D5-06416E0673D3}</x14:id>
        </ext>
      </extLst>
    </cfRule>
  </conditionalFormatting>
  <conditionalFormatting sqref="B2043:B2058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{15E0526B-C26F-4567-A379-F5000B1C401C}</x14:id>
        </ext>
      </extLst>
    </cfRule>
  </conditionalFormatting>
  <conditionalFormatting sqref="C2043:C2058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{ADFD6E48-1F0A-424A-8E9F-633E0D14115A}</x14:id>
        </ext>
      </extLst>
    </cfRule>
  </conditionalFormatting>
  <conditionalFormatting sqref="D2043:D2058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{22F76683-5656-47EE-90DA-D7CE2E19F7EE}</x14:id>
        </ext>
      </extLst>
    </cfRule>
  </conditionalFormatting>
  <conditionalFormatting sqref="E2043:E2058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{759D3528-A758-46E1-B2E4-6338E7B04082}</x14:id>
        </ext>
      </extLst>
    </cfRule>
  </conditionalFormatting>
  <conditionalFormatting sqref="F2043:F2058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{00FA9DB4-F039-4BD3-9A7C-D0BA14F9DD5F}</x14:id>
        </ext>
      </extLst>
    </cfRule>
  </conditionalFormatting>
  <conditionalFormatting sqref="G2043:G2058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{4086BF10-D4A9-49DD-81CE-B02E4F6F29B1}</x14:id>
        </ext>
      </extLst>
    </cfRule>
  </conditionalFormatting>
  <conditionalFormatting sqref="A2065:A2080">
    <cfRule type="cellIs" dxfId="59" priority="28" operator="equal">
      <formula>$J$2</formula>
    </cfRule>
  </conditionalFormatting>
  <conditionalFormatting sqref="A2085:A2100">
    <cfRule type="cellIs" dxfId="58" priority="27" operator="equal">
      <formula>$J$2</formula>
    </cfRule>
  </conditionalFormatting>
  <conditionalFormatting sqref="D2065:D2080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{2447D44B-879F-467C-80D3-0E47C899B06E}</x14:id>
        </ext>
      </extLst>
    </cfRule>
  </conditionalFormatting>
  <conditionalFormatting sqref="B2065:B2080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{C64AF5E8-F32C-4F3B-8F18-79BEA84749B1}</x14:id>
        </ext>
      </extLst>
    </cfRule>
  </conditionalFormatting>
  <conditionalFormatting sqref="C2065:C2080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{9315E6A2-546E-4CE2-8DC1-E05C58FCC911}</x14:id>
        </ext>
      </extLst>
    </cfRule>
  </conditionalFormatting>
  <conditionalFormatting sqref="E2065:E2080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{E53C6A7E-D604-435F-9905-A843F7CFB5DF}</x14:id>
        </ext>
      </extLst>
    </cfRule>
  </conditionalFormatting>
  <conditionalFormatting sqref="F2065:F2080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{775862FF-4A33-400F-8991-67A1FACC0A5D}</x14:id>
        </ext>
      </extLst>
    </cfRule>
  </conditionalFormatting>
  <conditionalFormatting sqref="G2065:G2080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{C205465B-7105-4B91-A3B1-F3A1A6AEF0C1}</x14:id>
        </ext>
      </extLst>
    </cfRule>
  </conditionalFormatting>
  <conditionalFormatting sqref="B2085:B2100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{2E0496CD-A5AA-4AD2-9573-341E88B2D601}</x14:id>
        </ext>
      </extLst>
    </cfRule>
  </conditionalFormatting>
  <conditionalFormatting sqref="C2085:C2100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{9982D796-462D-470A-8733-80CA10A3AFFC}</x14:id>
        </ext>
      </extLst>
    </cfRule>
  </conditionalFormatting>
  <conditionalFormatting sqref="D2085:D2100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{42020754-ADA5-417E-8623-3CAD44F06DB3}</x14:id>
        </ext>
      </extLst>
    </cfRule>
  </conditionalFormatting>
  <conditionalFormatting sqref="E2085:E2100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{1C2E6B42-2890-4FC3-B5F9-D2C37208F724}</x14:id>
        </ext>
      </extLst>
    </cfRule>
  </conditionalFormatting>
  <conditionalFormatting sqref="F2085:F2100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{108F73EF-B71D-493F-8550-FD2A775516F6}</x14:id>
        </ext>
      </extLst>
    </cfRule>
  </conditionalFormatting>
  <conditionalFormatting sqref="G2085:G210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{850C0C5A-8559-4166-933E-F16979D75A1C}</x14:id>
        </ext>
      </extLst>
    </cfRule>
  </conditionalFormatting>
  <conditionalFormatting sqref="A2107:A2122">
    <cfRule type="cellIs" dxfId="57" priority="14" operator="equal">
      <formula>$J$2</formula>
    </cfRule>
  </conditionalFormatting>
  <conditionalFormatting sqref="A2127:A2142">
    <cfRule type="cellIs" dxfId="56" priority="13" operator="equal">
      <formula>$J$2</formula>
    </cfRule>
  </conditionalFormatting>
  <conditionalFormatting sqref="D2107:D2122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{07CA1E24-D29E-4442-95ED-633D23AA5999}</x14:id>
        </ext>
      </extLst>
    </cfRule>
  </conditionalFormatting>
  <conditionalFormatting sqref="B2107:B2122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{EF18AD80-5C56-469B-AF98-CCD4F339F172}</x14:id>
        </ext>
      </extLst>
    </cfRule>
  </conditionalFormatting>
  <conditionalFormatting sqref="C2107:C2122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{66808149-74FC-42C1-AA31-05079CF492E3}</x14:id>
        </ext>
      </extLst>
    </cfRule>
  </conditionalFormatting>
  <conditionalFormatting sqref="E2107:E2122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{955F4DD0-4AC6-4906-BB2C-CDC71257B60F}</x14:id>
        </ext>
      </extLst>
    </cfRule>
  </conditionalFormatting>
  <conditionalFormatting sqref="F2107:F2122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{410B0226-BAEA-4DB7-8CF7-56EA9E26007F}</x14:id>
        </ext>
      </extLst>
    </cfRule>
  </conditionalFormatting>
  <conditionalFormatting sqref="G2107:G212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{F6C301F9-F936-4A38-B26D-6B7662D09E92}</x14:id>
        </ext>
      </extLst>
    </cfRule>
  </conditionalFormatting>
  <conditionalFormatting sqref="B2127:B2142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{9396B70C-7A63-4844-80BF-11B80838F672}</x14:id>
        </ext>
      </extLst>
    </cfRule>
  </conditionalFormatting>
  <conditionalFormatting sqref="C2127:C2142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{14475FD3-73B6-4990-8924-B15AE0A96098}</x14:id>
        </ext>
      </extLst>
    </cfRule>
  </conditionalFormatting>
  <conditionalFormatting sqref="D2127:D2142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{9661674F-C7BB-406C-A90D-12D84D577048}</x14:id>
        </ext>
      </extLst>
    </cfRule>
  </conditionalFormatting>
  <conditionalFormatting sqref="E2127:E2142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{A03ABF1F-D93B-4EF9-9BF7-5DDE845DEFC2}</x14:id>
        </ext>
      </extLst>
    </cfRule>
  </conditionalFormatting>
  <conditionalFormatting sqref="F2127:F2142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{A2DD71BA-C68A-4CF8-89CF-637C138FF179}</x14:id>
        </ext>
      </extLst>
    </cfRule>
  </conditionalFormatting>
  <conditionalFormatting sqref="G2127:G214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{470C8C0C-32B9-402F-AD88-7CA3FA2A9D83}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4788842-5C00-49ED-8A6E-38A5F2DDAE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H7:H22</xm:sqref>
        </x14:conditionalFormatting>
        <x14:conditionalFormatting xmlns:xm="http://schemas.microsoft.com/office/excel/2006/main">
          <x14:cfRule type="dataBar" id="{081CD101-DBA2-43BB-80C7-3868B5918C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H27:H42</xm:sqref>
        </x14:conditionalFormatting>
        <x14:conditionalFormatting xmlns:xm="http://schemas.microsoft.com/office/excel/2006/main">
          <x14:cfRule type="dataBar" id="{3AC6CE23-7832-449A-96A8-7A31E3937C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H49:H64</xm:sqref>
        </x14:conditionalFormatting>
        <x14:conditionalFormatting xmlns:xm="http://schemas.microsoft.com/office/excel/2006/main">
          <x14:cfRule type="dataBar" id="{E86DA9DC-E4C1-4B10-88DB-81CA7433D9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H69:H84</xm:sqref>
        </x14:conditionalFormatting>
        <x14:conditionalFormatting xmlns:xm="http://schemas.microsoft.com/office/excel/2006/main">
          <x14:cfRule type="dataBar" id="{BF51133D-45F2-4B58-BFE4-07F679948C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H91:H106</xm:sqref>
        </x14:conditionalFormatting>
        <x14:conditionalFormatting xmlns:xm="http://schemas.microsoft.com/office/excel/2006/main">
          <x14:cfRule type="dataBar" id="{40985191-930A-40B1-A110-82B084ADA1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H111:H126</xm:sqref>
        </x14:conditionalFormatting>
        <x14:conditionalFormatting xmlns:xm="http://schemas.microsoft.com/office/excel/2006/main">
          <x14:cfRule type="dataBar" id="{B3A27850-9401-43B1-A83A-BC4BA57CF7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H133:H148</xm:sqref>
        </x14:conditionalFormatting>
        <x14:conditionalFormatting xmlns:xm="http://schemas.microsoft.com/office/excel/2006/main">
          <x14:cfRule type="dataBar" id="{E6FF86A8-A130-460F-9AF2-00FAAFFB62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H153:H168</xm:sqref>
        </x14:conditionalFormatting>
        <x14:conditionalFormatting xmlns:xm="http://schemas.microsoft.com/office/excel/2006/main">
          <x14:cfRule type="dataBar" id="{787243B1-4D4A-448F-888D-F14573B3E1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H175:H190</xm:sqref>
        </x14:conditionalFormatting>
        <x14:conditionalFormatting xmlns:xm="http://schemas.microsoft.com/office/excel/2006/main">
          <x14:cfRule type="dataBar" id="{BCFA8A4E-2F9A-45C9-982A-4371ADB056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H195:H210</xm:sqref>
        </x14:conditionalFormatting>
        <x14:conditionalFormatting xmlns:xm="http://schemas.microsoft.com/office/excel/2006/main">
          <x14:cfRule type="dataBar" id="{11F612F1-AF8A-480C-86D5-D29343A484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H217:H232</xm:sqref>
        </x14:conditionalFormatting>
        <x14:conditionalFormatting xmlns:xm="http://schemas.microsoft.com/office/excel/2006/main">
          <x14:cfRule type="dataBar" id="{040DB5F3-D352-4EFF-9839-870AA9CDB5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H237:H252</xm:sqref>
        </x14:conditionalFormatting>
        <x14:conditionalFormatting xmlns:xm="http://schemas.microsoft.com/office/excel/2006/main">
          <x14:cfRule type="dataBar" id="{C473D052-83CF-4B68-813B-3670639585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H259:H274</xm:sqref>
        </x14:conditionalFormatting>
        <x14:conditionalFormatting xmlns:xm="http://schemas.microsoft.com/office/excel/2006/main">
          <x14:cfRule type="dataBar" id="{0EA3981E-BF74-40C5-BFBF-1B0CC21C33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H279:H294</xm:sqref>
        </x14:conditionalFormatting>
        <x14:conditionalFormatting xmlns:xm="http://schemas.microsoft.com/office/excel/2006/main">
          <x14:cfRule type="dataBar" id="{FCA7E282-EAA5-43BE-9C82-0A3ACF08D9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H301:H316</xm:sqref>
        </x14:conditionalFormatting>
        <x14:conditionalFormatting xmlns:xm="http://schemas.microsoft.com/office/excel/2006/main">
          <x14:cfRule type="dataBar" id="{6C67A3B5-2533-4122-A228-A3FA1D4EF4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H321:H336</xm:sqref>
        </x14:conditionalFormatting>
        <x14:conditionalFormatting xmlns:xm="http://schemas.microsoft.com/office/excel/2006/main">
          <x14:cfRule type="dataBar" id="{9AABB562-8A37-486E-A4CF-B5820274DA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H343:H358</xm:sqref>
        </x14:conditionalFormatting>
        <x14:conditionalFormatting xmlns:xm="http://schemas.microsoft.com/office/excel/2006/main">
          <x14:cfRule type="dataBar" id="{735884A1-CA98-4E27-996F-FD0C39537C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H363:H378</xm:sqref>
        </x14:conditionalFormatting>
        <x14:conditionalFormatting xmlns:xm="http://schemas.microsoft.com/office/excel/2006/main">
          <x14:cfRule type="dataBar" id="{B8221AEF-4340-4990-BEE0-71AFAD62D5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H385:H400</xm:sqref>
        </x14:conditionalFormatting>
        <x14:conditionalFormatting xmlns:xm="http://schemas.microsoft.com/office/excel/2006/main">
          <x14:cfRule type="dataBar" id="{5F8E51B1-0429-4F54-B591-D50AD47776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H405:H420</xm:sqref>
        </x14:conditionalFormatting>
        <x14:conditionalFormatting xmlns:xm="http://schemas.microsoft.com/office/excel/2006/main">
          <x14:cfRule type="dataBar" id="{9C4CA177-135A-47D8-B97D-E19BB921B0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H427:H442</xm:sqref>
        </x14:conditionalFormatting>
        <x14:conditionalFormatting xmlns:xm="http://schemas.microsoft.com/office/excel/2006/main">
          <x14:cfRule type="dataBar" id="{EAAB9037-57ED-48BE-8584-B23DD931DC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H447:H462</xm:sqref>
        </x14:conditionalFormatting>
        <x14:conditionalFormatting xmlns:xm="http://schemas.microsoft.com/office/excel/2006/main">
          <x14:cfRule type="dataBar" id="{6748F4FA-EF81-40A6-B194-A5130E4CE3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H469:H484</xm:sqref>
        </x14:conditionalFormatting>
        <x14:conditionalFormatting xmlns:xm="http://schemas.microsoft.com/office/excel/2006/main">
          <x14:cfRule type="dataBar" id="{425D64A2-A273-4A88-A4D3-59521B2C6D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H489:H504</xm:sqref>
        </x14:conditionalFormatting>
        <x14:conditionalFormatting xmlns:xm="http://schemas.microsoft.com/office/excel/2006/main">
          <x14:cfRule type="dataBar" id="{CBEFC9C2-2D1B-4D98-8317-163A54E165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H553:H568</xm:sqref>
        </x14:conditionalFormatting>
        <x14:conditionalFormatting xmlns:xm="http://schemas.microsoft.com/office/excel/2006/main">
          <x14:cfRule type="dataBar" id="{11B04F1E-289B-4E7F-9B21-CA06DFDE6C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H573:H588</xm:sqref>
        </x14:conditionalFormatting>
        <x14:conditionalFormatting xmlns:xm="http://schemas.microsoft.com/office/excel/2006/main">
          <x14:cfRule type="dataBar" id="{B3923DFD-898F-4B94-AF7D-1351308A33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H511:H526</xm:sqref>
        </x14:conditionalFormatting>
        <x14:conditionalFormatting xmlns:xm="http://schemas.microsoft.com/office/excel/2006/main">
          <x14:cfRule type="dataBar" id="{63BF378C-28B9-449A-86EB-83049D7144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H531:H546</xm:sqref>
        </x14:conditionalFormatting>
        <x14:conditionalFormatting xmlns:xm="http://schemas.microsoft.com/office/excel/2006/main">
          <x14:cfRule type="dataBar" id="{76D51075-7693-4CFF-AE82-DF2545FC3A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H595:H610</xm:sqref>
        </x14:conditionalFormatting>
        <x14:conditionalFormatting xmlns:xm="http://schemas.microsoft.com/office/excel/2006/main">
          <x14:cfRule type="dataBar" id="{A7DE43E7-A6E4-4F49-A322-869EF755B3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H615:H630</xm:sqref>
        </x14:conditionalFormatting>
        <x14:conditionalFormatting xmlns:xm="http://schemas.microsoft.com/office/excel/2006/main">
          <x14:cfRule type="dataBar" id="{1CC13741-AFD4-4EF2-A3C4-F06F2929DD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H637:H652</xm:sqref>
        </x14:conditionalFormatting>
        <x14:conditionalFormatting xmlns:xm="http://schemas.microsoft.com/office/excel/2006/main">
          <x14:cfRule type="dataBar" id="{3210FD66-9520-4554-B943-9CFA4A76C7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H657:H672</xm:sqref>
        </x14:conditionalFormatting>
        <x14:conditionalFormatting xmlns:xm="http://schemas.microsoft.com/office/excel/2006/main">
          <x14:cfRule type="dataBar" id="{3BDDB887-A61B-49D4-A554-DCE1C96085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H679:H694</xm:sqref>
        </x14:conditionalFormatting>
        <x14:conditionalFormatting xmlns:xm="http://schemas.microsoft.com/office/excel/2006/main">
          <x14:cfRule type="dataBar" id="{2666FBF1-D7DE-407F-9310-CF7413AA6F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H699:H714</xm:sqref>
        </x14:conditionalFormatting>
        <x14:conditionalFormatting xmlns:xm="http://schemas.microsoft.com/office/excel/2006/main">
          <x14:cfRule type="dataBar" id="{5D3D3E22-743F-482B-9173-FED2ECDFD7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H721:H736</xm:sqref>
        </x14:conditionalFormatting>
        <x14:conditionalFormatting xmlns:xm="http://schemas.microsoft.com/office/excel/2006/main">
          <x14:cfRule type="dataBar" id="{5C4DB8F3-8EFC-42E9-96CF-4A4BBB4AA1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H741:H756</xm:sqref>
        </x14:conditionalFormatting>
        <x14:conditionalFormatting xmlns:xm="http://schemas.microsoft.com/office/excel/2006/main">
          <x14:cfRule type="dataBar" id="{D4826785-14C8-4F6E-A5CE-8C4259F18C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H763:H778</xm:sqref>
        </x14:conditionalFormatting>
        <x14:conditionalFormatting xmlns:xm="http://schemas.microsoft.com/office/excel/2006/main">
          <x14:cfRule type="dataBar" id="{957ECA56-6BD4-4A5B-A60C-724EC75F7D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H783:H798</xm:sqref>
        </x14:conditionalFormatting>
        <x14:conditionalFormatting xmlns:xm="http://schemas.microsoft.com/office/excel/2006/main">
          <x14:cfRule type="dataBar" id="{0FD24E00-A0DC-4273-99E9-514E0DED93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H805:H820</xm:sqref>
        </x14:conditionalFormatting>
        <x14:conditionalFormatting xmlns:xm="http://schemas.microsoft.com/office/excel/2006/main">
          <x14:cfRule type="dataBar" id="{708352EE-8B4B-4457-90B4-BE0D6F25FF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H825:H840</xm:sqref>
        </x14:conditionalFormatting>
        <x14:conditionalFormatting xmlns:xm="http://schemas.microsoft.com/office/excel/2006/main">
          <x14:cfRule type="dataBar" id="{33FDA9EA-9839-4E5A-B39A-972414B0B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H847:H862</xm:sqref>
        </x14:conditionalFormatting>
        <x14:conditionalFormatting xmlns:xm="http://schemas.microsoft.com/office/excel/2006/main">
          <x14:cfRule type="dataBar" id="{ED85317A-8D74-44E0-AB56-DA06BF938F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H867:H882</xm:sqref>
        </x14:conditionalFormatting>
        <x14:conditionalFormatting xmlns:xm="http://schemas.microsoft.com/office/excel/2006/main">
          <x14:cfRule type="dataBar" id="{A6BFA4D2-D5CF-4FD1-9838-36C8CF86F3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H889:H904</xm:sqref>
        </x14:conditionalFormatting>
        <x14:conditionalFormatting xmlns:xm="http://schemas.microsoft.com/office/excel/2006/main">
          <x14:cfRule type="dataBar" id="{DAE8D06D-7E11-4ED0-B7E9-270CBE0273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H909:H924</xm:sqref>
        </x14:conditionalFormatting>
        <x14:conditionalFormatting xmlns:xm="http://schemas.microsoft.com/office/excel/2006/main">
          <x14:cfRule type="dataBar" id="{2650F70E-9B87-40C3-98EB-BD96FB33E3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H931:H946</xm:sqref>
        </x14:conditionalFormatting>
        <x14:conditionalFormatting xmlns:xm="http://schemas.microsoft.com/office/excel/2006/main">
          <x14:cfRule type="dataBar" id="{C7BD9D4E-B5B6-4F22-B1CF-B72E959C24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H951:H966</xm:sqref>
        </x14:conditionalFormatting>
        <x14:conditionalFormatting xmlns:xm="http://schemas.microsoft.com/office/excel/2006/main">
          <x14:cfRule type="dataBar" id="{65B36CE7-64B7-40E9-BCA7-CFE4DF9F1C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H973:H988</xm:sqref>
        </x14:conditionalFormatting>
        <x14:conditionalFormatting xmlns:xm="http://schemas.microsoft.com/office/excel/2006/main">
          <x14:cfRule type="dataBar" id="{C5AC62F3-5C85-45B1-A7F0-129C6DE461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H993:H1008</xm:sqref>
        </x14:conditionalFormatting>
        <x14:conditionalFormatting xmlns:xm="http://schemas.microsoft.com/office/excel/2006/main">
          <x14:cfRule type="dataBar" id="{919BADAE-A1FA-4A7D-BCD7-80850A4150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H1015:H1030</xm:sqref>
        </x14:conditionalFormatting>
        <x14:conditionalFormatting xmlns:xm="http://schemas.microsoft.com/office/excel/2006/main">
          <x14:cfRule type="dataBar" id="{CA1BCB6D-EF7B-46DD-8920-9AC59C87F3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H1035:H1050</xm:sqref>
        </x14:conditionalFormatting>
        <x14:conditionalFormatting xmlns:xm="http://schemas.microsoft.com/office/excel/2006/main">
          <x14:cfRule type="dataBar" id="{084EB71E-9227-4583-9483-E4F5A5E83A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H1057:H1072</xm:sqref>
        </x14:conditionalFormatting>
        <x14:conditionalFormatting xmlns:xm="http://schemas.microsoft.com/office/excel/2006/main">
          <x14:cfRule type="dataBar" id="{52CD2C12-1A6F-4D91-9BE7-74DAAC2547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H1077:H1092</xm:sqref>
        </x14:conditionalFormatting>
        <x14:conditionalFormatting xmlns:xm="http://schemas.microsoft.com/office/excel/2006/main">
          <x14:cfRule type="dataBar" id="{9F2FDC8F-9D5E-4C11-ABA9-13C523B1C5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H1099:H1114</xm:sqref>
        </x14:conditionalFormatting>
        <x14:conditionalFormatting xmlns:xm="http://schemas.microsoft.com/office/excel/2006/main">
          <x14:cfRule type="dataBar" id="{1F082F0A-5945-4FB3-AAF9-6A4D1D6C92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H1119:H1134</xm:sqref>
        </x14:conditionalFormatting>
        <x14:conditionalFormatting xmlns:xm="http://schemas.microsoft.com/office/excel/2006/main">
          <x14:cfRule type="dataBar" id="{88DB02FD-C02C-4CA4-A762-B0E12C8D9D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H1141:H1156</xm:sqref>
        </x14:conditionalFormatting>
        <x14:conditionalFormatting xmlns:xm="http://schemas.microsoft.com/office/excel/2006/main">
          <x14:cfRule type="dataBar" id="{BC8A27D7-705B-4B1C-A4E5-DB3C34034C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H1161:H1176</xm:sqref>
        </x14:conditionalFormatting>
        <x14:conditionalFormatting xmlns:xm="http://schemas.microsoft.com/office/excel/2006/main">
          <x14:cfRule type="dataBar" id="{4A33B1DA-307D-437F-87E1-03C6A81CB2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H1183:H1198</xm:sqref>
        </x14:conditionalFormatting>
        <x14:conditionalFormatting xmlns:xm="http://schemas.microsoft.com/office/excel/2006/main">
          <x14:cfRule type="dataBar" id="{C0AB9CD9-0CF7-4BD8-85C2-8D0A212DFC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H1203:H1218</xm:sqref>
        </x14:conditionalFormatting>
        <x14:conditionalFormatting xmlns:xm="http://schemas.microsoft.com/office/excel/2006/main">
          <x14:cfRule type="dataBar" id="{C1024717-FB6C-446A-B818-D8428C8DE4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H1225:H1240</xm:sqref>
        </x14:conditionalFormatting>
        <x14:conditionalFormatting xmlns:xm="http://schemas.microsoft.com/office/excel/2006/main">
          <x14:cfRule type="dataBar" id="{33772E76-6300-45F9-B27F-E989B85A99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H1245:H1260</xm:sqref>
        </x14:conditionalFormatting>
        <x14:conditionalFormatting xmlns:xm="http://schemas.microsoft.com/office/excel/2006/main">
          <x14:cfRule type="dataBar" id="{E04CD4F2-4CBF-426E-B17B-3F5E123F05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H1267:H1282</xm:sqref>
        </x14:conditionalFormatting>
        <x14:conditionalFormatting xmlns:xm="http://schemas.microsoft.com/office/excel/2006/main">
          <x14:cfRule type="dataBar" id="{2A7B3A96-A8FC-45B2-B67A-8DA27AB936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H1287:H1302</xm:sqref>
        </x14:conditionalFormatting>
        <x14:conditionalFormatting xmlns:xm="http://schemas.microsoft.com/office/excel/2006/main">
          <x14:cfRule type="dataBar" id="{067876F4-BDBA-44C1-9E60-2865B53C9A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H1309:H1324</xm:sqref>
        </x14:conditionalFormatting>
        <x14:conditionalFormatting xmlns:xm="http://schemas.microsoft.com/office/excel/2006/main">
          <x14:cfRule type="dataBar" id="{D7EB906B-32D1-4B17-BBB8-B5D2E90AB1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H1329:H1344</xm:sqref>
        </x14:conditionalFormatting>
        <x14:conditionalFormatting xmlns:xm="http://schemas.microsoft.com/office/excel/2006/main">
          <x14:cfRule type="dataBar" id="{D7F8FBFC-676A-4054-812F-427DE422E5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H1351:H1366</xm:sqref>
        </x14:conditionalFormatting>
        <x14:conditionalFormatting xmlns:xm="http://schemas.microsoft.com/office/excel/2006/main">
          <x14:cfRule type="dataBar" id="{9AD7A343-6FA7-4314-90B6-49AA775B19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H1371:H1386</xm:sqref>
        </x14:conditionalFormatting>
        <x14:conditionalFormatting xmlns:xm="http://schemas.microsoft.com/office/excel/2006/main">
          <x14:cfRule type="dataBar" id="{57DCDDD0-E2EF-444B-9E9F-156B743E39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H1393:H1408</xm:sqref>
        </x14:conditionalFormatting>
        <x14:conditionalFormatting xmlns:xm="http://schemas.microsoft.com/office/excel/2006/main">
          <x14:cfRule type="dataBar" id="{ABB8CE11-8BDC-4E15-9A70-0607A072B9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H1413:H1428</xm:sqref>
        </x14:conditionalFormatting>
        <x14:conditionalFormatting xmlns:xm="http://schemas.microsoft.com/office/excel/2006/main">
          <x14:cfRule type="dataBar" id="{60EF3616-E16E-470C-AF2A-8B84C1A2D8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H1435:H1450</xm:sqref>
        </x14:conditionalFormatting>
        <x14:conditionalFormatting xmlns:xm="http://schemas.microsoft.com/office/excel/2006/main">
          <x14:cfRule type="dataBar" id="{3B3B8E13-6BA7-44E2-B805-B9FBEA7E6F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H1455:H1470</xm:sqref>
        </x14:conditionalFormatting>
        <x14:conditionalFormatting xmlns:xm="http://schemas.microsoft.com/office/excel/2006/main">
          <x14:cfRule type="dataBar" id="{4919DD7A-5362-4C23-A91A-58F4F4BFF7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H1477:H1492</xm:sqref>
        </x14:conditionalFormatting>
        <x14:conditionalFormatting xmlns:xm="http://schemas.microsoft.com/office/excel/2006/main">
          <x14:cfRule type="dataBar" id="{06A5E297-19BA-46C3-97A1-88E95CD7AB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H1497:H1512</xm:sqref>
        </x14:conditionalFormatting>
        <x14:conditionalFormatting xmlns:xm="http://schemas.microsoft.com/office/excel/2006/main">
          <x14:cfRule type="dataBar" id="{751E7B5E-A497-4F35-B16D-B68A1660AB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H1519:H1534</xm:sqref>
        </x14:conditionalFormatting>
        <x14:conditionalFormatting xmlns:xm="http://schemas.microsoft.com/office/excel/2006/main">
          <x14:cfRule type="dataBar" id="{40281B85-50C8-438E-AB4D-AA8DDD8A43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H1539:H1554</xm:sqref>
        </x14:conditionalFormatting>
        <x14:conditionalFormatting xmlns:xm="http://schemas.microsoft.com/office/excel/2006/main">
          <x14:cfRule type="dataBar" id="{731666AE-D7BC-4373-AC19-1E5CC86CEB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H1561:H1576</xm:sqref>
        </x14:conditionalFormatting>
        <x14:conditionalFormatting xmlns:xm="http://schemas.microsoft.com/office/excel/2006/main">
          <x14:cfRule type="dataBar" id="{0363A167-8F21-4027-90DE-27079AC949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H1581:H1596</xm:sqref>
        </x14:conditionalFormatting>
        <x14:conditionalFormatting xmlns:xm="http://schemas.microsoft.com/office/excel/2006/main">
          <x14:cfRule type="dataBar" id="{9BB59C41-EED3-4391-A0BE-3DE6CC019F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H1603:H1618</xm:sqref>
        </x14:conditionalFormatting>
        <x14:conditionalFormatting xmlns:xm="http://schemas.microsoft.com/office/excel/2006/main">
          <x14:cfRule type="dataBar" id="{96162126-6012-4441-A4E8-3EE3D6AE02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H1623:H1638</xm:sqref>
        </x14:conditionalFormatting>
        <x14:conditionalFormatting xmlns:xm="http://schemas.microsoft.com/office/excel/2006/main">
          <x14:cfRule type="dataBar" id="{9E1AFC9E-6410-4910-8E66-A615142760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H1645:H1660</xm:sqref>
        </x14:conditionalFormatting>
        <x14:conditionalFormatting xmlns:xm="http://schemas.microsoft.com/office/excel/2006/main">
          <x14:cfRule type="dataBar" id="{B292D6FD-EDFA-4373-806B-86ECBD2ACD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H1665:H1680</xm:sqref>
        </x14:conditionalFormatting>
        <x14:conditionalFormatting xmlns:xm="http://schemas.microsoft.com/office/excel/2006/main">
          <x14:cfRule type="dataBar" id="{5BF65B23-667F-48A1-A8E9-F2C1AEB98F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H1687:H1702</xm:sqref>
        </x14:conditionalFormatting>
        <x14:conditionalFormatting xmlns:xm="http://schemas.microsoft.com/office/excel/2006/main">
          <x14:cfRule type="dataBar" id="{6E9ECEF9-AD7C-49A2-8F2B-1BC30CF465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H1707:H1722</xm:sqref>
        </x14:conditionalFormatting>
        <x14:conditionalFormatting xmlns:xm="http://schemas.microsoft.com/office/excel/2006/main">
          <x14:cfRule type="dataBar" id="{91B39610-A4E3-484A-B021-960DB4E0F4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H1729:H1744</xm:sqref>
        </x14:conditionalFormatting>
        <x14:conditionalFormatting xmlns:xm="http://schemas.microsoft.com/office/excel/2006/main">
          <x14:cfRule type="dataBar" id="{2E078DDE-2CBA-440C-A706-6C2FA6599A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H1749:H1764</xm:sqref>
        </x14:conditionalFormatting>
        <x14:conditionalFormatting xmlns:xm="http://schemas.microsoft.com/office/excel/2006/main">
          <x14:cfRule type="dataBar" id="{B6DAC55E-87F5-497D-BA44-3819CBC3EE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H1771:H1786</xm:sqref>
        </x14:conditionalFormatting>
        <x14:conditionalFormatting xmlns:xm="http://schemas.microsoft.com/office/excel/2006/main">
          <x14:cfRule type="dataBar" id="{95A759CA-9531-4413-A987-4BC03917D0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H1791:H1806</xm:sqref>
        </x14:conditionalFormatting>
        <x14:conditionalFormatting xmlns:xm="http://schemas.microsoft.com/office/excel/2006/main">
          <x14:cfRule type="dataBar" id="{A59E76AA-A1BD-46C6-8E7E-05AE9114AB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H1813:H1828</xm:sqref>
        </x14:conditionalFormatting>
        <x14:conditionalFormatting xmlns:xm="http://schemas.microsoft.com/office/excel/2006/main">
          <x14:cfRule type="dataBar" id="{F07DC4F9-D16D-4AB4-B697-6E664FDDE9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H1833:H1848</xm:sqref>
        </x14:conditionalFormatting>
        <x14:conditionalFormatting xmlns:xm="http://schemas.microsoft.com/office/excel/2006/main">
          <x14:cfRule type="dataBar" id="{684DF656-638B-46FB-8A61-67E02C54D6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H1855:H1870</xm:sqref>
        </x14:conditionalFormatting>
        <x14:conditionalFormatting xmlns:xm="http://schemas.microsoft.com/office/excel/2006/main">
          <x14:cfRule type="dataBar" id="{8EB5D44B-D50D-41C2-992C-45746683D7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H1875:H1890</xm:sqref>
        </x14:conditionalFormatting>
        <x14:conditionalFormatting xmlns:xm="http://schemas.microsoft.com/office/excel/2006/main">
          <x14:cfRule type="dataBar" id="{29C1EF30-7D28-4A76-A999-1F1D1BFDE7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H1897:H1912</xm:sqref>
        </x14:conditionalFormatting>
        <x14:conditionalFormatting xmlns:xm="http://schemas.microsoft.com/office/excel/2006/main">
          <x14:cfRule type="dataBar" id="{466174C7-8A1F-49C8-98A4-B154B42409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H1917:H1932</xm:sqref>
        </x14:conditionalFormatting>
        <x14:conditionalFormatting xmlns:xm="http://schemas.microsoft.com/office/excel/2006/main">
          <x14:cfRule type="dataBar" id="{6234E152-6371-4278-A1F4-A7DEF94918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H1939:H1954</xm:sqref>
        </x14:conditionalFormatting>
        <x14:conditionalFormatting xmlns:xm="http://schemas.microsoft.com/office/excel/2006/main">
          <x14:cfRule type="dataBar" id="{E75281D9-CBDB-4CC0-BE87-12E8C32899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H1959:H1974</xm:sqref>
        </x14:conditionalFormatting>
        <x14:conditionalFormatting xmlns:xm="http://schemas.microsoft.com/office/excel/2006/main">
          <x14:cfRule type="dataBar" id="{68D98476-E80C-4C53-8B3F-1C897386D0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H1981:H1996</xm:sqref>
        </x14:conditionalFormatting>
        <x14:conditionalFormatting xmlns:xm="http://schemas.microsoft.com/office/excel/2006/main">
          <x14:cfRule type="dataBar" id="{058B7EF9-572D-40F9-8CF8-A61B7932BA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H2001:H2016</xm:sqref>
        </x14:conditionalFormatting>
        <x14:conditionalFormatting xmlns:xm="http://schemas.microsoft.com/office/excel/2006/main">
          <x14:cfRule type="dataBar" id="{AA3680C1-564D-43EB-8E7B-A4A772B437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H2023:H2038</xm:sqref>
        </x14:conditionalFormatting>
        <x14:conditionalFormatting xmlns:xm="http://schemas.microsoft.com/office/excel/2006/main">
          <x14:cfRule type="dataBar" id="{E9D34F8C-811F-47AB-A6E0-6457CC533A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H2043:H2058</xm:sqref>
        </x14:conditionalFormatting>
        <x14:conditionalFormatting xmlns:xm="http://schemas.microsoft.com/office/excel/2006/main">
          <x14:cfRule type="dataBar" id="{8817B7AA-78A9-4637-8B5B-B3A0AABCD6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H2065:H2080</xm:sqref>
        </x14:conditionalFormatting>
        <x14:conditionalFormatting xmlns:xm="http://schemas.microsoft.com/office/excel/2006/main">
          <x14:cfRule type="dataBar" id="{244A4520-FE16-4194-AE11-97C2674982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H2085:H2100</xm:sqref>
        </x14:conditionalFormatting>
        <x14:conditionalFormatting xmlns:xm="http://schemas.microsoft.com/office/excel/2006/main">
          <x14:cfRule type="dataBar" id="{FF6E32F6-7E72-4CA3-B2FE-859B53A0E0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H2107:H2122</xm:sqref>
        </x14:conditionalFormatting>
        <x14:conditionalFormatting xmlns:xm="http://schemas.microsoft.com/office/excel/2006/main">
          <x14:cfRule type="dataBar" id="{5FF6CCC5-B235-4BD5-8E08-7757767E91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H2127:H2142</xm:sqref>
        </x14:conditionalFormatting>
        <x14:conditionalFormatting xmlns:xm="http://schemas.microsoft.com/office/excel/2006/main">
          <x14:cfRule type="dataBar" id="{88F633EB-8EBA-4F14-8AD9-EE790DEA46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D7:D22</xm:sqref>
        </x14:conditionalFormatting>
        <x14:conditionalFormatting xmlns:xm="http://schemas.microsoft.com/office/excel/2006/main">
          <x14:cfRule type="dataBar" id="{648A56A8-DEF3-4E0A-BD29-246B7A93B8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B7:B22</xm:sqref>
        </x14:conditionalFormatting>
        <x14:conditionalFormatting xmlns:xm="http://schemas.microsoft.com/office/excel/2006/main">
          <x14:cfRule type="dataBar" id="{E46D9B86-E218-4995-8588-4CB2165361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C7:C22</xm:sqref>
        </x14:conditionalFormatting>
        <x14:conditionalFormatting xmlns:xm="http://schemas.microsoft.com/office/excel/2006/main">
          <x14:cfRule type="dataBar" id="{23A6B792-268F-4998-8992-8EADAADA3F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E7:E22</xm:sqref>
        </x14:conditionalFormatting>
        <x14:conditionalFormatting xmlns:xm="http://schemas.microsoft.com/office/excel/2006/main">
          <x14:cfRule type="dataBar" id="{1C76DECB-05A8-4B5E-B0EC-7FFE088321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F7:F22</xm:sqref>
        </x14:conditionalFormatting>
        <x14:conditionalFormatting xmlns:xm="http://schemas.microsoft.com/office/excel/2006/main">
          <x14:cfRule type="dataBar" id="{A5C547BC-DADF-4B0C-9828-6CD6D62913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G7:G22</xm:sqref>
        </x14:conditionalFormatting>
        <x14:conditionalFormatting xmlns:xm="http://schemas.microsoft.com/office/excel/2006/main">
          <x14:cfRule type="dataBar" id="{3F237B95-38BE-47CF-A371-119760200D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B27:B42</xm:sqref>
        </x14:conditionalFormatting>
        <x14:conditionalFormatting xmlns:xm="http://schemas.microsoft.com/office/excel/2006/main">
          <x14:cfRule type="dataBar" id="{5081AEB6-ED2C-49F6-B37B-AF7543BB88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C27:C42</xm:sqref>
        </x14:conditionalFormatting>
        <x14:conditionalFormatting xmlns:xm="http://schemas.microsoft.com/office/excel/2006/main">
          <x14:cfRule type="dataBar" id="{9931090E-2EC0-4FA2-B5B7-366C5F4212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D27:D42</xm:sqref>
        </x14:conditionalFormatting>
        <x14:conditionalFormatting xmlns:xm="http://schemas.microsoft.com/office/excel/2006/main">
          <x14:cfRule type="dataBar" id="{E48035DE-6391-4FA5-BBF0-E8F39E75A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E27:E42</xm:sqref>
        </x14:conditionalFormatting>
        <x14:conditionalFormatting xmlns:xm="http://schemas.microsoft.com/office/excel/2006/main">
          <x14:cfRule type="dataBar" id="{66F7DF9F-D8B1-44B5-AF04-83E1B90F59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F27:F42</xm:sqref>
        </x14:conditionalFormatting>
        <x14:conditionalFormatting xmlns:xm="http://schemas.microsoft.com/office/excel/2006/main">
          <x14:cfRule type="dataBar" id="{5F697099-3C19-41DA-ABC6-B13AB314A1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G27:G42</xm:sqref>
        </x14:conditionalFormatting>
        <x14:conditionalFormatting xmlns:xm="http://schemas.microsoft.com/office/excel/2006/main">
          <x14:cfRule type="dataBar" id="{3CACBA81-4EFB-4A51-AE15-598B9028B5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D49:D64</xm:sqref>
        </x14:conditionalFormatting>
        <x14:conditionalFormatting xmlns:xm="http://schemas.microsoft.com/office/excel/2006/main">
          <x14:cfRule type="dataBar" id="{11588F63-DA93-42A7-9189-585B47F286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B49:B64</xm:sqref>
        </x14:conditionalFormatting>
        <x14:conditionalFormatting xmlns:xm="http://schemas.microsoft.com/office/excel/2006/main">
          <x14:cfRule type="dataBar" id="{94F65FFE-9B97-4B40-9093-71D400371B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C49:C64</xm:sqref>
        </x14:conditionalFormatting>
        <x14:conditionalFormatting xmlns:xm="http://schemas.microsoft.com/office/excel/2006/main">
          <x14:cfRule type="dataBar" id="{22E3ECBA-FD03-47C1-8D1E-154D313EAC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E49:E64</xm:sqref>
        </x14:conditionalFormatting>
        <x14:conditionalFormatting xmlns:xm="http://schemas.microsoft.com/office/excel/2006/main">
          <x14:cfRule type="dataBar" id="{BD92E441-08E2-41D7-AC29-540723A4ED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F49:F64</xm:sqref>
        </x14:conditionalFormatting>
        <x14:conditionalFormatting xmlns:xm="http://schemas.microsoft.com/office/excel/2006/main">
          <x14:cfRule type="dataBar" id="{477FA426-561B-4734-8849-03332AC364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G49:G64</xm:sqref>
        </x14:conditionalFormatting>
        <x14:conditionalFormatting xmlns:xm="http://schemas.microsoft.com/office/excel/2006/main">
          <x14:cfRule type="dataBar" id="{9D355569-5313-450E-8D09-95A440076D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B69:B84</xm:sqref>
        </x14:conditionalFormatting>
        <x14:conditionalFormatting xmlns:xm="http://schemas.microsoft.com/office/excel/2006/main">
          <x14:cfRule type="dataBar" id="{B560800A-C221-42DA-B035-8374EA1F67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C69:C84</xm:sqref>
        </x14:conditionalFormatting>
        <x14:conditionalFormatting xmlns:xm="http://schemas.microsoft.com/office/excel/2006/main">
          <x14:cfRule type="dataBar" id="{3EF9CC4E-5C09-458C-951F-E549C4BD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D69:D84</xm:sqref>
        </x14:conditionalFormatting>
        <x14:conditionalFormatting xmlns:xm="http://schemas.microsoft.com/office/excel/2006/main">
          <x14:cfRule type="dataBar" id="{1D811C67-9491-477F-A676-7E3D09963E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E69:E84</xm:sqref>
        </x14:conditionalFormatting>
        <x14:conditionalFormatting xmlns:xm="http://schemas.microsoft.com/office/excel/2006/main">
          <x14:cfRule type="dataBar" id="{8D3F6253-7202-4440-8870-B649837F63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F69:F84</xm:sqref>
        </x14:conditionalFormatting>
        <x14:conditionalFormatting xmlns:xm="http://schemas.microsoft.com/office/excel/2006/main">
          <x14:cfRule type="dataBar" id="{544C0C19-7906-4AEB-B043-58B6D79DBE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G69:G84</xm:sqref>
        </x14:conditionalFormatting>
        <x14:conditionalFormatting xmlns:xm="http://schemas.microsoft.com/office/excel/2006/main">
          <x14:cfRule type="dataBar" id="{AB82F006-C589-4A05-8172-C05E0EB4B8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D91:D106</xm:sqref>
        </x14:conditionalFormatting>
        <x14:conditionalFormatting xmlns:xm="http://schemas.microsoft.com/office/excel/2006/main">
          <x14:cfRule type="dataBar" id="{D1AAAA82-8756-4E0B-8BC6-3E88BE886F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B91:B106</xm:sqref>
        </x14:conditionalFormatting>
        <x14:conditionalFormatting xmlns:xm="http://schemas.microsoft.com/office/excel/2006/main">
          <x14:cfRule type="dataBar" id="{9A3CF07E-A0FC-4A58-BBCB-713E1E04B8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C91:C106</xm:sqref>
        </x14:conditionalFormatting>
        <x14:conditionalFormatting xmlns:xm="http://schemas.microsoft.com/office/excel/2006/main">
          <x14:cfRule type="dataBar" id="{EB650271-657C-4A13-8DD0-C29B1979E9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E91:E106</xm:sqref>
        </x14:conditionalFormatting>
        <x14:conditionalFormatting xmlns:xm="http://schemas.microsoft.com/office/excel/2006/main">
          <x14:cfRule type="dataBar" id="{1508B2C0-D266-4A7B-B194-5B0031CF63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F91:F106</xm:sqref>
        </x14:conditionalFormatting>
        <x14:conditionalFormatting xmlns:xm="http://schemas.microsoft.com/office/excel/2006/main">
          <x14:cfRule type="dataBar" id="{39EFE9EB-5E8C-4028-8C3E-1A0133714E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G91:G106</xm:sqref>
        </x14:conditionalFormatting>
        <x14:conditionalFormatting xmlns:xm="http://schemas.microsoft.com/office/excel/2006/main">
          <x14:cfRule type="dataBar" id="{1E0CA098-8AF6-4311-99A4-0E0465C5D9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B111:B126</xm:sqref>
        </x14:conditionalFormatting>
        <x14:conditionalFormatting xmlns:xm="http://schemas.microsoft.com/office/excel/2006/main">
          <x14:cfRule type="dataBar" id="{43777840-D511-424A-AE8E-CF7C01C7B9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C111:C126</xm:sqref>
        </x14:conditionalFormatting>
        <x14:conditionalFormatting xmlns:xm="http://schemas.microsoft.com/office/excel/2006/main">
          <x14:cfRule type="dataBar" id="{BECBEC28-188D-460A-866C-E81538654F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D111:D126</xm:sqref>
        </x14:conditionalFormatting>
        <x14:conditionalFormatting xmlns:xm="http://schemas.microsoft.com/office/excel/2006/main">
          <x14:cfRule type="dataBar" id="{045C5DB2-F4D3-4195-B583-C645D1BE9D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E111:E126</xm:sqref>
        </x14:conditionalFormatting>
        <x14:conditionalFormatting xmlns:xm="http://schemas.microsoft.com/office/excel/2006/main">
          <x14:cfRule type="dataBar" id="{2BDFF030-BF0A-47D6-9C7C-E81B0DE8E8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F111:F126</xm:sqref>
        </x14:conditionalFormatting>
        <x14:conditionalFormatting xmlns:xm="http://schemas.microsoft.com/office/excel/2006/main">
          <x14:cfRule type="dataBar" id="{F04B23F5-0EB3-4626-8F89-AA7C648258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G111:G126</xm:sqref>
        </x14:conditionalFormatting>
        <x14:conditionalFormatting xmlns:xm="http://schemas.microsoft.com/office/excel/2006/main">
          <x14:cfRule type="dataBar" id="{B98864D2-D96B-43AD-A88F-BBE646AE77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D133:D148</xm:sqref>
        </x14:conditionalFormatting>
        <x14:conditionalFormatting xmlns:xm="http://schemas.microsoft.com/office/excel/2006/main">
          <x14:cfRule type="dataBar" id="{3061BFA5-1452-4911-BF3C-E504B20BA5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B133:B148</xm:sqref>
        </x14:conditionalFormatting>
        <x14:conditionalFormatting xmlns:xm="http://schemas.microsoft.com/office/excel/2006/main">
          <x14:cfRule type="dataBar" id="{0F6B98D2-3494-4782-8697-586C638663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C133:C148</xm:sqref>
        </x14:conditionalFormatting>
        <x14:conditionalFormatting xmlns:xm="http://schemas.microsoft.com/office/excel/2006/main">
          <x14:cfRule type="dataBar" id="{D1990AFE-4AAC-438A-BA17-79FB43B08A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E133:E148</xm:sqref>
        </x14:conditionalFormatting>
        <x14:conditionalFormatting xmlns:xm="http://schemas.microsoft.com/office/excel/2006/main">
          <x14:cfRule type="dataBar" id="{50689C9F-317E-4330-A308-E8E70502A3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F133:F148</xm:sqref>
        </x14:conditionalFormatting>
        <x14:conditionalFormatting xmlns:xm="http://schemas.microsoft.com/office/excel/2006/main">
          <x14:cfRule type="dataBar" id="{C240D95E-944E-4F04-B54D-6BEDCA13E3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G133:G148</xm:sqref>
        </x14:conditionalFormatting>
        <x14:conditionalFormatting xmlns:xm="http://schemas.microsoft.com/office/excel/2006/main">
          <x14:cfRule type="dataBar" id="{AD70D203-6F51-4A6A-89AE-58B41E6055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B153:B168</xm:sqref>
        </x14:conditionalFormatting>
        <x14:conditionalFormatting xmlns:xm="http://schemas.microsoft.com/office/excel/2006/main">
          <x14:cfRule type="dataBar" id="{F4F61EA0-2B1A-4E42-A76D-4606182E47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C153:C168</xm:sqref>
        </x14:conditionalFormatting>
        <x14:conditionalFormatting xmlns:xm="http://schemas.microsoft.com/office/excel/2006/main">
          <x14:cfRule type="dataBar" id="{AF09DA62-E97E-4417-B872-DD2F66B8BC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D153:D168</xm:sqref>
        </x14:conditionalFormatting>
        <x14:conditionalFormatting xmlns:xm="http://schemas.microsoft.com/office/excel/2006/main">
          <x14:cfRule type="dataBar" id="{A646FAC6-9D79-4675-9E2A-B893A8006E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E153:E168</xm:sqref>
        </x14:conditionalFormatting>
        <x14:conditionalFormatting xmlns:xm="http://schemas.microsoft.com/office/excel/2006/main">
          <x14:cfRule type="dataBar" id="{B2C95389-1369-49C3-845A-309B744887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F153:F168</xm:sqref>
        </x14:conditionalFormatting>
        <x14:conditionalFormatting xmlns:xm="http://schemas.microsoft.com/office/excel/2006/main">
          <x14:cfRule type="dataBar" id="{AF770505-89D6-42C3-8291-FEA31D08AF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G153:G168</xm:sqref>
        </x14:conditionalFormatting>
        <x14:conditionalFormatting xmlns:xm="http://schemas.microsoft.com/office/excel/2006/main">
          <x14:cfRule type="dataBar" id="{2550F41F-C853-41F4-A138-699BAD0C11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D175:D190</xm:sqref>
        </x14:conditionalFormatting>
        <x14:conditionalFormatting xmlns:xm="http://schemas.microsoft.com/office/excel/2006/main">
          <x14:cfRule type="dataBar" id="{0D9E5A0D-2CA6-42F1-B346-A4FB09523A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B175:B190</xm:sqref>
        </x14:conditionalFormatting>
        <x14:conditionalFormatting xmlns:xm="http://schemas.microsoft.com/office/excel/2006/main">
          <x14:cfRule type="dataBar" id="{45CA7EBC-EF92-492E-A79A-07B70153CE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C175:C190</xm:sqref>
        </x14:conditionalFormatting>
        <x14:conditionalFormatting xmlns:xm="http://schemas.microsoft.com/office/excel/2006/main">
          <x14:cfRule type="dataBar" id="{57A0730E-F46E-4FAF-BF18-7AA46962F0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E175:E190</xm:sqref>
        </x14:conditionalFormatting>
        <x14:conditionalFormatting xmlns:xm="http://schemas.microsoft.com/office/excel/2006/main">
          <x14:cfRule type="dataBar" id="{D7A23CF3-CC93-4673-9E96-D69E0C5AEC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F175:F190</xm:sqref>
        </x14:conditionalFormatting>
        <x14:conditionalFormatting xmlns:xm="http://schemas.microsoft.com/office/excel/2006/main">
          <x14:cfRule type="dataBar" id="{47F99DA3-0728-445E-9034-D201F79EBE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G175:G190</xm:sqref>
        </x14:conditionalFormatting>
        <x14:conditionalFormatting xmlns:xm="http://schemas.microsoft.com/office/excel/2006/main">
          <x14:cfRule type="dataBar" id="{D76613B5-0C19-4BE1-8B98-36FB015CD4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B195:B210</xm:sqref>
        </x14:conditionalFormatting>
        <x14:conditionalFormatting xmlns:xm="http://schemas.microsoft.com/office/excel/2006/main">
          <x14:cfRule type="dataBar" id="{39F60C21-92F5-4103-8C54-81A0DAAC11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C195:C210</xm:sqref>
        </x14:conditionalFormatting>
        <x14:conditionalFormatting xmlns:xm="http://schemas.microsoft.com/office/excel/2006/main">
          <x14:cfRule type="dataBar" id="{092667EE-DA54-46B3-9EE1-2A7117F2C2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D195:D210</xm:sqref>
        </x14:conditionalFormatting>
        <x14:conditionalFormatting xmlns:xm="http://schemas.microsoft.com/office/excel/2006/main">
          <x14:cfRule type="dataBar" id="{92BCE206-F66C-4D3F-A46C-9DDFF1B9DD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E195:E210</xm:sqref>
        </x14:conditionalFormatting>
        <x14:conditionalFormatting xmlns:xm="http://schemas.microsoft.com/office/excel/2006/main">
          <x14:cfRule type="dataBar" id="{A334B4AE-39E2-4A3A-8368-2AE26FE907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F195:F210</xm:sqref>
        </x14:conditionalFormatting>
        <x14:conditionalFormatting xmlns:xm="http://schemas.microsoft.com/office/excel/2006/main">
          <x14:cfRule type="dataBar" id="{960F5270-664E-4414-B70B-E5C8C219EC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G195:G210</xm:sqref>
        </x14:conditionalFormatting>
        <x14:conditionalFormatting xmlns:xm="http://schemas.microsoft.com/office/excel/2006/main">
          <x14:cfRule type="dataBar" id="{B8D27A0B-13DF-4D83-AB91-CD8F13ADB1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D217:D232</xm:sqref>
        </x14:conditionalFormatting>
        <x14:conditionalFormatting xmlns:xm="http://schemas.microsoft.com/office/excel/2006/main">
          <x14:cfRule type="dataBar" id="{32688DD8-AAD9-4D55-803F-A3EE8187D9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B217:B232</xm:sqref>
        </x14:conditionalFormatting>
        <x14:conditionalFormatting xmlns:xm="http://schemas.microsoft.com/office/excel/2006/main">
          <x14:cfRule type="dataBar" id="{F75B4EB1-AE70-477B-BE39-F81076A1C8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C217:C232</xm:sqref>
        </x14:conditionalFormatting>
        <x14:conditionalFormatting xmlns:xm="http://schemas.microsoft.com/office/excel/2006/main">
          <x14:cfRule type="dataBar" id="{0D187415-117B-4EB1-8860-0C1314C46A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E217:E232</xm:sqref>
        </x14:conditionalFormatting>
        <x14:conditionalFormatting xmlns:xm="http://schemas.microsoft.com/office/excel/2006/main">
          <x14:cfRule type="dataBar" id="{57B1C740-6D1B-48AE-A526-335AD16D48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F217:F232</xm:sqref>
        </x14:conditionalFormatting>
        <x14:conditionalFormatting xmlns:xm="http://schemas.microsoft.com/office/excel/2006/main">
          <x14:cfRule type="dataBar" id="{1D890D74-9919-48A3-BC50-6C4D0D9941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G217:G232</xm:sqref>
        </x14:conditionalFormatting>
        <x14:conditionalFormatting xmlns:xm="http://schemas.microsoft.com/office/excel/2006/main">
          <x14:cfRule type="dataBar" id="{D89DBADD-944E-45CB-8EBD-78E99F7666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B237:B252</xm:sqref>
        </x14:conditionalFormatting>
        <x14:conditionalFormatting xmlns:xm="http://schemas.microsoft.com/office/excel/2006/main">
          <x14:cfRule type="dataBar" id="{5591E349-B855-4C4E-A18A-634D0FBC1A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C237:C252</xm:sqref>
        </x14:conditionalFormatting>
        <x14:conditionalFormatting xmlns:xm="http://schemas.microsoft.com/office/excel/2006/main">
          <x14:cfRule type="dataBar" id="{1658F402-5430-43C9-B4E6-7614649BB8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D237:D252</xm:sqref>
        </x14:conditionalFormatting>
        <x14:conditionalFormatting xmlns:xm="http://schemas.microsoft.com/office/excel/2006/main">
          <x14:cfRule type="dataBar" id="{0D0F9F88-16E9-4323-96CC-30E59983E4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E237:E252</xm:sqref>
        </x14:conditionalFormatting>
        <x14:conditionalFormatting xmlns:xm="http://schemas.microsoft.com/office/excel/2006/main">
          <x14:cfRule type="dataBar" id="{E270D707-AB48-4D0F-8AAB-FD785BFE89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F237:F252</xm:sqref>
        </x14:conditionalFormatting>
        <x14:conditionalFormatting xmlns:xm="http://schemas.microsoft.com/office/excel/2006/main">
          <x14:cfRule type="dataBar" id="{341AEFF8-573F-4C42-80B4-50FBFE0C86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G237:G252</xm:sqref>
        </x14:conditionalFormatting>
        <x14:conditionalFormatting xmlns:xm="http://schemas.microsoft.com/office/excel/2006/main">
          <x14:cfRule type="dataBar" id="{8F24C1EF-3410-47AD-9C4F-D780286113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D259:D274</xm:sqref>
        </x14:conditionalFormatting>
        <x14:conditionalFormatting xmlns:xm="http://schemas.microsoft.com/office/excel/2006/main">
          <x14:cfRule type="dataBar" id="{5B529E1E-EDF0-4309-B52F-92698E1AF6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B259:B274</xm:sqref>
        </x14:conditionalFormatting>
        <x14:conditionalFormatting xmlns:xm="http://schemas.microsoft.com/office/excel/2006/main">
          <x14:cfRule type="dataBar" id="{2164F6B3-FD65-4F83-9838-FC34DF9B66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C259:C274</xm:sqref>
        </x14:conditionalFormatting>
        <x14:conditionalFormatting xmlns:xm="http://schemas.microsoft.com/office/excel/2006/main">
          <x14:cfRule type="dataBar" id="{5A983395-1246-41EC-B092-485498D668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E259:E274</xm:sqref>
        </x14:conditionalFormatting>
        <x14:conditionalFormatting xmlns:xm="http://schemas.microsoft.com/office/excel/2006/main">
          <x14:cfRule type="dataBar" id="{F7516318-5FBD-451D-A169-EFE3D12A0D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F259:F274</xm:sqref>
        </x14:conditionalFormatting>
        <x14:conditionalFormatting xmlns:xm="http://schemas.microsoft.com/office/excel/2006/main">
          <x14:cfRule type="dataBar" id="{720E75B1-7010-4BD1-8BC6-80A834C384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G259:G274</xm:sqref>
        </x14:conditionalFormatting>
        <x14:conditionalFormatting xmlns:xm="http://schemas.microsoft.com/office/excel/2006/main">
          <x14:cfRule type="dataBar" id="{42C3C8A3-D6E6-41CB-8827-7529ED480C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B279:B294</xm:sqref>
        </x14:conditionalFormatting>
        <x14:conditionalFormatting xmlns:xm="http://schemas.microsoft.com/office/excel/2006/main">
          <x14:cfRule type="dataBar" id="{824EF7E0-F906-4216-8A7C-CFE8B02521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C279:C294</xm:sqref>
        </x14:conditionalFormatting>
        <x14:conditionalFormatting xmlns:xm="http://schemas.microsoft.com/office/excel/2006/main">
          <x14:cfRule type="dataBar" id="{9DBE27F7-2D39-4495-9BC2-6F27D55ECE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D279:D294</xm:sqref>
        </x14:conditionalFormatting>
        <x14:conditionalFormatting xmlns:xm="http://schemas.microsoft.com/office/excel/2006/main">
          <x14:cfRule type="dataBar" id="{510B1E11-D688-40E6-91F7-749C6A61F7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E279:E294</xm:sqref>
        </x14:conditionalFormatting>
        <x14:conditionalFormatting xmlns:xm="http://schemas.microsoft.com/office/excel/2006/main">
          <x14:cfRule type="dataBar" id="{40637FE5-6E8A-4A00-9702-22D1DF738D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F279:F294</xm:sqref>
        </x14:conditionalFormatting>
        <x14:conditionalFormatting xmlns:xm="http://schemas.microsoft.com/office/excel/2006/main">
          <x14:cfRule type="dataBar" id="{6D2CD608-3212-43A6-A4FA-9E408DA720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G279:G294</xm:sqref>
        </x14:conditionalFormatting>
        <x14:conditionalFormatting xmlns:xm="http://schemas.microsoft.com/office/excel/2006/main">
          <x14:cfRule type="dataBar" id="{88B44001-AC6F-4466-957C-563838A09E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D301:D316</xm:sqref>
        </x14:conditionalFormatting>
        <x14:conditionalFormatting xmlns:xm="http://schemas.microsoft.com/office/excel/2006/main">
          <x14:cfRule type="dataBar" id="{1FBBCD81-81A8-4ABD-90A0-1D97A6AE98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B301:B316</xm:sqref>
        </x14:conditionalFormatting>
        <x14:conditionalFormatting xmlns:xm="http://schemas.microsoft.com/office/excel/2006/main">
          <x14:cfRule type="dataBar" id="{37A61FB3-642E-48BC-8510-B1C5CF46BF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C301:C316</xm:sqref>
        </x14:conditionalFormatting>
        <x14:conditionalFormatting xmlns:xm="http://schemas.microsoft.com/office/excel/2006/main">
          <x14:cfRule type="dataBar" id="{34CE46DB-D83A-48E6-8E2E-4DA65F7702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E301:E316</xm:sqref>
        </x14:conditionalFormatting>
        <x14:conditionalFormatting xmlns:xm="http://schemas.microsoft.com/office/excel/2006/main">
          <x14:cfRule type="dataBar" id="{F93E99A9-4389-42EB-BAB0-766F3BB090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F301:F316</xm:sqref>
        </x14:conditionalFormatting>
        <x14:conditionalFormatting xmlns:xm="http://schemas.microsoft.com/office/excel/2006/main">
          <x14:cfRule type="dataBar" id="{78935E74-831C-4086-9C3E-7322A6ADFC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G301:G316</xm:sqref>
        </x14:conditionalFormatting>
        <x14:conditionalFormatting xmlns:xm="http://schemas.microsoft.com/office/excel/2006/main">
          <x14:cfRule type="dataBar" id="{6C93347A-16B8-447C-81AD-C03100D680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B321:B336</xm:sqref>
        </x14:conditionalFormatting>
        <x14:conditionalFormatting xmlns:xm="http://schemas.microsoft.com/office/excel/2006/main">
          <x14:cfRule type="dataBar" id="{21131695-D3CA-4089-ACE4-D6E5EA93B3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C321:C336</xm:sqref>
        </x14:conditionalFormatting>
        <x14:conditionalFormatting xmlns:xm="http://schemas.microsoft.com/office/excel/2006/main">
          <x14:cfRule type="dataBar" id="{FC6EA3E2-4316-4D28-A2E8-8BC7F2263D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D321:D336</xm:sqref>
        </x14:conditionalFormatting>
        <x14:conditionalFormatting xmlns:xm="http://schemas.microsoft.com/office/excel/2006/main">
          <x14:cfRule type="dataBar" id="{A2B046F8-194B-4F10-AC61-9427522E21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E321:E336</xm:sqref>
        </x14:conditionalFormatting>
        <x14:conditionalFormatting xmlns:xm="http://schemas.microsoft.com/office/excel/2006/main">
          <x14:cfRule type="dataBar" id="{29032691-8DBD-4851-8944-B501951A0A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F321:F336</xm:sqref>
        </x14:conditionalFormatting>
        <x14:conditionalFormatting xmlns:xm="http://schemas.microsoft.com/office/excel/2006/main">
          <x14:cfRule type="dataBar" id="{DEEA5013-1AB0-4A11-AA18-6ADA2BD879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G321:G336</xm:sqref>
        </x14:conditionalFormatting>
        <x14:conditionalFormatting xmlns:xm="http://schemas.microsoft.com/office/excel/2006/main">
          <x14:cfRule type="dataBar" id="{EC03D570-0DBE-42DB-B55D-75D95B292C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D343:D358</xm:sqref>
        </x14:conditionalFormatting>
        <x14:conditionalFormatting xmlns:xm="http://schemas.microsoft.com/office/excel/2006/main">
          <x14:cfRule type="dataBar" id="{C3F9B30C-DC4A-467D-B38D-CBB94A8E5B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B343:B358</xm:sqref>
        </x14:conditionalFormatting>
        <x14:conditionalFormatting xmlns:xm="http://schemas.microsoft.com/office/excel/2006/main">
          <x14:cfRule type="dataBar" id="{0DD80BE5-E8C2-49E1-AEF4-332D07951B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C343:C358</xm:sqref>
        </x14:conditionalFormatting>
        <x14:conditionalFormatting xmlns:xm="http://schemas.microsoft.com/office/excel/2006/main">
          <x14:cfRule type="dataBar" id="{820959E3-D962-4747-9999-E5BCC43F2C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E343:E358</xm:sqref>
        </x14:conditionalFormatting>
        <x14:conditionalFormatting xmlns:xm="http://schemas.microsoft.com/office/excel/2006/main">
          <x14:cfRule type="dataBar" id="{02DFF80A-648B-409B-BD48-B06C9EBF88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F343:F358</xm:sqref>
        </x14:conditionalFormatting>
        <x14:conditionalFormatting xmlns:xm="http://schemas.microsoft.com/office/excel/2006/main">
          <x14:cfRule type="dataBar" id="{96EFBCA1-FC45-4C44-BAF4-C0410547F1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G343:G358</xm:sqref>
        </x14:conditionalFormatting>
        <x14:conditionalFormatting xmlns:xm="http://schemas.microsoft.com/office/excel/2006/main">
          <x14:cfRule type="dataBar" id="{E345A896-0642-4B98-B171-C96F0ED491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B363:B378</xm:sqref>
        </x14:conditionalFormatting>
        <x14:conditionalFormatting xmlns:xm="http://schemas.microsoft.com/office/excel/2006/main">
          <x14:cfRule type="dataBar" id="{B446A012-71E6-4EB5-BDDF-FB190C11E7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C363:C378</xm:sqref>
        </x14:conditionalFormatting>
        <x14:conditionalFormatting xmlns:xm="http://schemas.microsoft.com/office/excel/2006/main">
          <x14:cfRule type="dataBar" id="{1AA6E846-6242-4546-9ECF-A879761794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D363:D378</xm:sqref>
        </x14:conditionalFormatting>
        <x14:conditionalFormatting xmlns:xm="http://schemas.microsoft.com/office/excel/2006/main">
          <x14:cfRule type="dataBar" id="{99902C45-703C-4C2C-9427-291B8008A6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E363:E378</xm:sqref>
        </x14:conditionalFormatting>
        <x14:conditionalFormatting xmlns:xm="http://schemas.microsoft.com/office/excel/2006/main">
          <x14:cfRule type="dataBar" id="{9B703F66-3A2D-4220-979E-27CEF0DD8E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F363:F378</xm:sqref>
        </x14:conditionalFormatting>
        <x14:conditionalFormatting xmlns:xm="http://schemas.microsoft.com/office/excel/2006/main">
          <x14:cfRule type="dataBar" id="{E1C5F59E-EF76-447A-9683-7F4F244490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G363:G378</xm:sqref>
        </x14:conditionalFormatting>
        <x14:conditionalFormatting xmlns:xm="http://schemas.microsoft.com/office/excel/2006/main">
          <x14:cfRule type="dataBar" id="{C4E2EB9C-BBC6-429A-84F7-10DA9A6F47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D385:D400</xm:sqref>
        </x14:conditionalFormatting>
        <x14:conditionalFormatting xmlns:xm="http://schemas.microsoft.com/office/excel/2006/main">
          <x14:cfRule type="dataBar" id="{44EE399B-7CB1-4072-8E9C-B03D639D6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B385:B400</xm:sqref>
        </x14:conditionalFormatting>
        <x14:conditionalFormatting xmlns:xm="http://schemas.microsoft.com/office/excel/2006/main">
          <x14:cfRule type="dataBar" id="{9CCC34A6-88A8-45D1-9A46-CDEBFEC029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C385:C400</xm:sqref>
        </x14:conditionalFormatting>
        <x14:conditionalFormatting xmlns:xm="http://schemas.microsoft.com/office/excel/2006/main">
          <x14:cfRule type="dataBar" id="{EDE6B60C-CB1E-4B30-B651-C95FABAA61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E385:E400</xm:sqref>
        </x14:conditionalFormatting>
        <x14:conditionalFormatting xmlns:xm="http://schemas.microsoft.com/office/excel/2006/main">
          <x14:cfRule type="dataBar" id="{C26DB352-4AA9-49BB-8CD5-ACE4DF9B30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F385:F400</xm:sqref>
        </x14:conditionalFormatting>
        <x14:conditionalFormatting xmlns:xm="http://schemas.microsoft.com/office/excel/2006/main">
          <x14:cfRule type="dataBar" id="{CF6CD61D-1162-45C2-8FD2-BD3D9CB4A5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G385:G400</xm:sqref>
        </x14:conditionalFormatting>
        <x14:conditionalFormatting xmlns:xm="http://schemas.microsoft.com/office/excel/2006/main">
          <x14:cfRule type="dataBar" id="{467A038E-331A-469F-9579-66A2663B41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B405:B420</xm:sqref>
        </x14:conditionalFormatting>
        <x14:conditionalFormatting xmlns:xm="http://schemas.microsoft.com/office/excel/2006/main">
          <x14:cfRule type="dataBar" id="{C16C5339-5E74-4503-97C3-BAE38EDD4E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C405:C420</xm:sqref>
        </x14:conditionalFormatting>
        <x14:conditionalFormatting xmlns:xm="http://schemas.microsoft.com/office/excel/2006/main">
          <x14:cfRule type="dataBar" id="{93183E83-766F-40D4-82FC-224B0FDB29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D405:D420</xm:sqref>
        </x14:conditionalFormatting>
        <x14:conditionalFormatting xmlns:xm="http://schemas.microsoft.com/office/excel/2006/main">
          <x14:cfRule type="dataBar" id="{37AA2E66-0373-433B-8C21-32D82E3ABD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E405:E420</xm:sqref>
        </x14:conditionalFormatting>
        <x14:conditionalFormatting xmlns:xm="http://schemas.microsoft.com/office/excel/2006/main">
          <x14:cfRule type="dataBar" id="{BED10037-F32A-43EA-9D5E-1C7F1874F2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F405:F420</xm:sqref>
        </x14:conditionalFormatting>
        <x14:conditionalFormatting xmlns:xm="http://schemas.microsoft.com/office/excel/2006/main">
          <x14:cfRule type="dataBar" id="{03AB27FE-54CA-4201-BA4E-8C41828B8E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G405:G420</xm:sqref>
        </x14:conditionalFormatting>
        <x14:conditionalFormatting xmlns:xm="http://schemas.microsoft.com/office/excel/2006/main">
          <x14:cfRule type="dataBar" id="{9C153593-7F8F-4375-A93F-CD49B7BF76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D427:D442</xm:sqref>
        </x14:conditionalFormatting>
        <x14:conditionalFormatting xmlns:xm="http://schemas.microsoft.com/office/excel/2006/main">
          <x14:cfRule type="dataBar" id="{D9AFEE99-E557-4F9A-AA7D-7DE148085E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B427:B442</xm:sqref>
        </x14:conditionalFormatting>
        <x14:conditionalFormatting xmlns:xm="http://schemas.microsoft.com/office/excel/2006/main">
          <x14:cfRule type="dataBar" id="{2140EA5C-2F3C-4A82-B2CD-E0E9431773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C427:C442</xm:sqref>
        </x14:conditionalFormatting>
        <x14:conditionalFormatting xmlns:xm="http://schemas.microsoft.com/office/excel/2006/main">
          <x14:cfRule type="dataBar" id="{C898C276-5867-4D71-AE58-2C16C211B1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E427:E442</xm:sqref>
        </x14:conditionalFormatting>
        <x14:conditionalFormatting xmlns:xm="http://schemas.microsoft.com/office/excel/2006/main">
          <x14:cfRule type="dataBar" id="{29BDE0C6-392C-4AFE-B979-99329AB8AC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F427:F442</xm:sqref>
        </x14:conditionalFormatting>
        <x14:conditionalFormatting xmlns:xm="http://schemas.microsoft.com/office/excel/2006/main">
          <x14:cfRule type="dataBar" id="{6DDE64A2-3ED7-4608-98EA-537226C4DB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G427:G442</xm:sqref>
        </x14:conditionalFormatting>
        <x14:conditionalFormatting xmlns:xm="http://schemas.microsoft.com/office/excel/2006/main">
          <x14:cfRule type="dataBar" id="{36CF2F60-8960-47B5-9B87-07DEC67356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B447:B462</xm:sqref>
        </x14:conditionalFormatting>
        <x14:conditionalFormatting xmlns:xm="http://schemas.microsoft.com/office/excel/2006/main">
          <x14:cfRule type="dataBar" id="{9A9B638E-7E00-4ABF-B14A-9E8479398A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C447:C462</xm:sqref>
        </x14:conditionalFormatting>
        <x14:conditionalFormatting xmlns:xm="http://schemas.microsoft.com/office/excel/2006/main">
          <x14:cfRule type="dataBar" id="{81796294-849D-422F-B187-A6457BC658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D447:D462</xm:sqref>
        </x14:conditionalFormatting>
        <x14:conditionalFormatting xmlns:xm="http://schemas.microsoft.com/office/excel/2006/main">
          <x14:cfRule type="dataBar" id="{62CA3EF4-DEFE-40AD-907A-C63553C6C8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E447:E462</xm:sqref>
        </x14:conditionalFormatting>
        <x14:conditionalFormatting xmlns:xm="http://schemas.microsoft.com/office/excel/2006/main">
          <x14:cfRule type="dataBar" id="{DBB43AF1-DE88-4CFB-8858-AAD946175A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F447:F462</xm:sqref>
        </x14:conditionalFormatting>
        <x14:conditionalFormatting xmlns:xm="http://schemas.microsoft.com/office/excel/2006/main">
          <x14:cfRule type="dataBar" id="{7403EF94-DAB8-4B71-B9B4-F1B56229C7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G447:G462</xm:sqref>
        </x14:conditionalFormatting>
        <x14:conditionalFormatting xmlns:xm="http://schemas.microsoft.com/office/excel/2006/main">
          <x14:cfRule type="dataBar" id="{709674F9-7FE5-49DA-8953-5EEDCA748E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D469:D484</xm:sqref>
        </x14:conditionalFormatting>
        <x14:conditionalFormatting xmlns:xm="http://schemas.microsoft.com/office/excel/2006/main">
          <x14:cfRule type="dataBar" id="{ED6874EB-B39A-4866-B6BB-DB33537F2A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B469:B484</xm:sqref>
        </x14:conditionalFormatting>
        <x14:conditionalFormatting xmlns:xm="http://schemas.microsoft.com/office/excel/2006/main">
          <x14:cfRule type="dataBar" id="{57EC121F-FE29-45C3-A216-0C51497DCF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C469:C484</xm:sqref>
        </x14:conditionalFormatting>
        <x14:conditionalFormatting xmlns:xm="http://schemas.microsoft.com/office/excel/2006/main">
          <x14:cfRule type="dataBar" id="{3F197C6D-0C7A-40F8-AB23-FBC40AF902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E469:E484</xm:sqref>
        </x14:conditionalFormatting>
        <x14:conditionalFormatting xmlns:xm="http://schemas.microsoft.com/office/excel/2006/main">
          <x14:cfRule type="dataBar" id="{7D8DE591-BD84-4B38-8DDA-175BE37EB0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F469:F484</xm:sqref>
        </x14:conditionalFormatting>
        <x14:conditionalFormatting xmlns:xm="http://schemas.microsoft.com/office/excel/2006/main">
          <x14:cfRule type="dataBar" id="{5D3B7231-5ABC-4FC7-8935-4F3B58227E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G469:G484</xm:sqref>
        </x14:conditionalFormatting>
        <x14:conditionalFormatting xmlns:xm="http://schemas.microsoft.com/office/excel/2006/main">
          <x14:cfRule type="dataBar" id="{AC8475F0-021F-43CD-8904-5DBE1E64C8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B489:B504</xm:sqref>
        </x14:conditionalFormatting>
        <x14:conditionalFormatting xmlns:xm="http://schemas.microsoft.com/office/excel/2006/main">
          <x14:cfRule type="dataBar" id="{95D47BBF-A351-4CEA-AEE7-7D73755C6F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C489:C504</xm:sqref>
        </x14:conditionalFormatting>
        <x14:conditionalFormatting xmlns:xm="http://schemas.microsoft.com/office/excel/2006/main">
          <x14:cfRule type="dataBar" id="{BD6750B8-BA87-482D-B38F-3B79617D2C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D489:D504</xm:sqref>
        </x14:conditionalFormatting>
        <x14:conditionalFormatting xmlns:xm="http://schemas.microsoft.com/office/excel/2006/main">
          <x14:cfRule type="dataBar" id="{7EB6F2F2-6A0B-4DDF-B937-C8C3836313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E489:E504</xm:sqref>
        </x14:conditionalFormatting>
        <x14:conditionalFormatting xmlns:xm="http://schemas.microsoft.com/office/excel/2006/main">
          <x14:cfRule type="dataBar" id="{17840539-85F4-453B-AD72-8F70BF42C0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F489:F504</xm:sqref>
        </x14:conditionalFormatting>
        <x14:conditionalFormatting xmlns:xm="http://schemas.microsoft.com/office/excel/2006/main">
          <x14:cfRule type="dataBar" id="{2A8453B8-DB25-4713-B88D-4071014B4B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G489:G504</xm:sqref>
        </x14:conditionalFormatting>
        <x14:conditionalFormatting xmlns:xm="http://schemas.microsoft.com/office/excel/2006/main">
          <x14:cfRule type="dataBar" id="{9152147B-64EF-4255-A11E-DAA4E48B64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D511:D526</xm:sqref>
        </x14:conditionalFormatting>
        <x14:conditionalFormatting xmlns:xm="http://schemas.microsoft.com/office/excel/2006/main">
          <x14:cfRule type="dataBar" id="{FBC478DA-F771-43F4-A342-C3E1AA5832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B511:B526</xm:sqref>
        </x14:conditionalFormatting>
        <x14:conditionalFormatting xmlns:xm="http://schemas.microsoft.com/office/excel/2006/main">
          <x14:cfRule type="dataBar" id="{A379EC5F-8E5B-4D33-833C-08E3521A9E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C511:C526</xm:sqref>
        </x14:conditionalFormatting>
        <x14:conditionalFormatting xmlns:xm="http://schemas.microsoft.com/office/excel/2006/main">
          <x14:cfRule type="dataBar" id="{2CC28CD9-3C46-4041-B7FB-FE519A9AFD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E511:E526</xm:sqref>
        </x14:conditionalFormatting>
        <x14:conditionalFormatting xmlns:xm="http://schemas.microsoft.com/office/excel/2006/main">
          <x14:cfRule type="dataBar" id="{6777518B-C50B-4A16-9CED-79594495BF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F511:F526</xm:sqref>
        </x14:conditionalFormatting>
        <x14:conditionalFormatting xmlns:xm="http://schemas.microsoft.com/office/excel/2006/main">
          <x14:cfRule type="dataBar" id="{E1B23BAF-B034-4F62-830B-AB53AD962A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G511:G526</xm:sqref>
        </x14:conditionalFormatting>
        <x14:conditionalFormatting xmlns:xm="http://schemas.microsoft.com/office/excel/2006/main">
          <x14:cfRule type="dataBar" id="{37FBE516-B90C-41B9-BA40-B8D70453E6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B531:B546</xm:sqref>
        </x14:conditionalFormatting>
        <x14:conditionalFormatting xmlns:xm="http://schemas.microsoft.com/office/excel/2006/main">
          <x14:cfRule type="dataBar" id="{2E035278-459F-4157-83BA-704ED4AE4F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C531:C546</xm:sqref>
        </x14:conditionalFormatting>
        <x14:conditionalFormatting xmlns:xm="http://schemas.microsoft.com/office/excel/2006/main">
          <x14:cfRule type="dataBar" id="{0D2A07A8-C54B-45AA-B80C-859102E2EE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D531:D546</xm:sqref>
        </x14:conditionalFormatting>
        <x14:conditionalFormatting xmlns:xm="http://schemas.microsoft.com/office/excel/2006/main">
          <x14:cfRule type="dataBar" id="{763ED60F-EAAB-4352-A76D-07DBD7C9E2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E531:E546</xm:sqref>
        </x14:conditionalFormatting>
        <x14:conditionalFormatting xmlns:xm="http://schemas.microsoft.com/office/excel/2006/main">
          <x14:cfRule type="dataBar" id="{043AEFE3-2D13-4389-B7A9-5CEC87E441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F531:F546</xm:sqref>
        </x14:conditionalFormatting>
        <x14:conditionalFormatting xmlns:xm="http://schemas.microsoft.com/office/excel/2006/main">
          <x14:cfRule type="dataBar" id="{8C807C31-4C85-4E6D-9228-8C506A8D5F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G531:G546</xm:sqref>
        </x14:conditionalFormatting>
        <x14:conditionalFormatting xmlns:xm="http://schemas.microsoft.com/office/excel/2006/main">
          <x14:cfRule type="dataBar" id="{C18AC2EC-525F-4282-ACD4-4799104361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D553:D568</xm:sqref>
        </x14:conditionalFormatting>
        <x14:conditionalFormatting xmlns:xm="http://schemas.microsoft.com/office/excel/2006/main">
          <x14:cfRule type="dataBar" id="{656E0511-49D2-4E3A-894B-5C7597C9AA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B553:B568</xm:sqref>
        </x14:conditionalFormatting>
        <x14:conditionalFormatting xmlns:xm="http://schemas.microsoft.com/office/excel/2006/main">
          <x14:cfRule type="dataBar" id="{CA36BC7F-B16C-4A78-B249-1B5466BC64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C553:C568</xm:sqref>
        </x14:conditionalFormatting>
        <x14:conditionalFormatting xmlns:xm="http://schemas.microsoft.com/office/excel/2006/main">
          <x14:cfRule type="dataBar" id="{525EAA54-5013-42CE-94BA-10831110EF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E553:E568</xm:sqref>
        </x14:conditionalFormatting>
        <x14:conditionalFormatting xmlns:xm="http://schemas.microsoft.com/office/excel/2006/main">
          <x14:cfRule type="dataBar" id="{D4EFD1CF-A904-46CC-90AD-50D8D9027C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F553:F568</xm:sqref>
        </x14:conditionalFormatting>
        <x14:conditionalFormatting xmlns:xm="http://schemas.microsoft.com/office/excel/2006/main">
          <x14:cfRule type="dataBar" id="{0F0BC48B-588D-49F1-948F-B322BE0206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G553:G568</xm:sqref>
        </x14:conditionalFormatting>
        <x14:conditionalFormatting xmlns:xm="http://schemas.microsoft.com/office/excel/2006/main">
          <x14:cfRule type="dataBar" id="{8223FC2A-9505-48EA-BFDD-6B4A1FEC77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B573:B588</xm:sqref>
        </x14:conditionalFormatting>
        <x14:conditionalFormatting xmlns:xm="http://schemas.microsoft.com/office/excel/2006/main">
          <x14:cfRule type="dataBar" id="{20545EF7-0C3C-4539-B16D-96BDCE0DD9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C573:C588</xm:sqref>
        </x14:conditionalFormatting>
        <x14:conditionalFormatting xmlns:xm="http://schemas.microsoft.com/office/excel/2006/main">
          <x14:cfRule type="dataBar" id="{5CBB9E82-D045-488C-BEB5-AC8509960C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D573:D588</xm:sqref>
        </x14:conditionalFormatting>
        <x14:conditionalFormatting xmlns:xm="http://schemas.microsoft.com/office/excel/2006/main">
          <x14:cfRule type="dataBar" id="{415240DA-7F0C-4CF7-A9DC-8D9D82E925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E573:E588</xm:sqref>
        </x14:conditionalFormatting>
        <x14:conditionalFormatting xmlns:xm="http://schemas.microsoft.com/office/excel/2006/main">
          <x14:cfRule type="dataBar" id="{CFCE88D4-8159-4BC7-BC0D-B3D5F85224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F573:F588</xm:sqref>
        </x14:conditionalFormatting>
        <x14:conditionalFormatting xmlns:xm="http://schemas.microsoft.com/office/excel/2006/main">
          <x14:cfRule type="dataBar" id="{295A98A1-914F-4FC3-B66A-DD82365A58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G573:G588</xm:sqref>
        </x14:conditionalFormatting>
        <x14:conditionalFormatting xmlns:xm="http://schemas.microsoft.com/office/excel/2006/main">
          <x14:cfRule type="dataBar" id="{8ED40776-3F05-42C8-A262-5BAB2E9150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D595:D610</xm:sqref>
        </x14:conditionalFormatting>
        <x14:conditionalFormatting xmlns:xm="http://schemas.microsoft.com/office/excel/2006/main">
          <x14:cfRule type="dataBar" id="{0B712E10-5163-4721-9EA0-600F63A0FF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B595:B610</xm:sqref>
        </x14:conditionalFormatting>
        <x14:conditionalFormatting xmlns:xm="http://schemas.microsoft.com/office/excel/2006/main">
          <x14:cfRule type="dataBar" id="{90993FFC-A9B6-4595-A180-59685DD9BD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C595:C610</xm:sqref>
        </x14:conditionalFormatting>
        <x14:conditionalFormatting xmlns:xm="http://schemas.microsoft.com/office/excel/2006/main">
          <x14:cfRule type="dataBar" id="{FF39E7AA-A560-428D-835A-1223113D88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E595:E610</xm:sqref>
        </x14:conditionalFormatting>
        <x14:conditionalFormatting xmlns:xm="http://schemas.microsoft.com/office/excel/2006/main">
          <x14:cfRule type="dataBar" id="{1941620C-1D1E-4F42-A0FC-2453805AC6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F595:F610</xm:sqref>
        </x14:conditionalFormatting>
        <x14:conditionalFormatting xmlns:xm="http://schemas.microsoft.com/office/excel/2006/main">
          <x14:cfRule type="dataBar" id="{796BBE95-4B6A-4A5A-B526-AA601BE38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G595:G610</xm:sqref>
        </x14:conditionalFormatting>
        <x14:conditionalFormatting xmlns:xm="http://schemas.microsoft.com/office/excel/2006/main">
          <x14:cfRule type="dataBar" id="{0FD2FD19-8BE7-4DF6-B5E5-F3FD198D3B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B615:B630</xm:sqref>
        </x14:conditionalFormatting>
        <x14:conditionalFormatting xmlns:xm="http://schemas.microsoft.com/office/excel/2006/main">
          <x14:cfRule type="dataBar" id="{05E96BC8-F897-461A-98DB-D547C0ADD7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C615:C630</xm:sqref>
        </x14:conditionalFormatting>
        <x14:conditionalFormatting xmlns:xm="http://schemas.microsoft.com/office/excel/2006/main">
          <x14:cfRule type="dataBar" id="{323634F8-853E-422A-AD8B-048031F321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D615:D630</xm:sqref>
        </x14:conditionalFormatting>
        <x14:conditionalFormatting xmlns:xm="http://schemas.microsoft.com/office/excel/2006/main">
          <x14:cfRule type="dataBar" id="{3998994E-2E73-414D-B1A7-E226865197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E615:E630</xm:sqref>
        </x14:conditionalFormatting>
        <x14:conditionalFormatting xmlns:xm="http://schemas.microsoft.com/office/excel/2006/main">
          <x14:cfRule type="dataBar" id="{2C3560EF-20FB-4C73-B60A-21D10C6BC9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F615:F630</xm:sqref>
        </x14:conditionalFormatting>
        <x14:conditionalFormatting xmlns:xm="http://schemas.microsoft.com/office/excel/2006/main">
          <x14:cfRule type="dataBar" id="{7437AF59-01E5-4A7D-B5DE-9E01574704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G615:G630</xm:sqref>
        </x14:conditionalFormatting>
        <x14:conditionalFormatting xmlns:xm="http://schemas.microsoft.com/office/excel/2006/main">
          <x14:cfRule type="dataBar" id="{326B16FC-A5D6-458E-A1BC-3F581BD385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D637:D652</xm:sqref>
        </x14:conditionalFormatting>
        <x14:conditionalFormatting xmlns:xm="http://schemas.microsoft.com/office/excel/2006/main">
          <x14:cfRule type="dataBar" id="{1CA698A9-9EF7-4D0D-A491-138C921C63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B637:B652</xm:sqref>
        </x14:conditionalFormatting>
        <x14:conditionalFormatting xmlns:xm="http://schemas.microsoft.com/office/excel/2006/main">
          <x14:cfRule type="dataBar" id="{E961419D-FCF3-47AA-BE70-F0C3D078DD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C637:C652</xm:sqref>
        </x14:conditionalFormatting>
        <x14:conditionalFormatting xmlns:xm="http://schemas.microsoft.com/office/excel/2006/main">
          <x14:cfRule type="dataBar" id="{BFAB72AE-1CE2-45EB-BAAA-1162BE90A8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E637:E652</xm:sqref>
        </x14:conditionalFormatting>
        <x14:conditionalFormatting xmlns:xm="http://schemas.microsoft.com/office/excel/2006/main">
          <x14:cfRule type="dataBar" id="{212A134A-688A-4761-A00C-ACE7A7D2AA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F637:F652</xm:sqref>
        </x14:conditionalFormatting>
        <x14:conditionalFormatting xmlns:xm="http://schemas.microsoft.com/office/excel/2006/main">
          <x14:cfRule type="dataBar" id="{8733D7BA-3BEC-4507-B1C3-826C67C0E4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G637:G652</xm:sqref>
        </x14:conditionalFormatting>
        <x14:conditionalFormatting xmlns:xm="http://schemas.microsoft.com/office/excel/2006/main">
          <x14:cfRule type="dataBar" id="{BCB29D37-01F4-409C-9689-6E5BD641A1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B657:B672</xm:sqref>
        </x14:conditionalFormatting>
        <x14:conditionalFormatting xmlns:xm="http://schemas.microsoft.com/office/excel/2006/main">
          <x14:cfRule type="dataBar" id="{5B8EC62F-C088-41DC-A207-2122468C7F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C657:C672</xm:sqref>
        </x14:conditionalFormatting>
        <x14:conditionalFormatting xmlns:xm="http://schemas.microsoft.com/office/excel/2006/main">
          <x14:cfRule type="dataBar" id="{7BF28BEF-926D-4F83-B68D-BB1DC75FE1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D657:D672</xm:sqref>
        </x14:conditionalFormatting>
        <x14:conditionalFormatting xmlns:xm="http://schemas.microsoft.com/office/excel/2006/main">
          <x14:cfRule type="dataBar" id="{572FADC7-2E76-4784-97ED-D503F0824B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E657:E672</xm:sqref>
        </x14:conditionalFormatting>
        <x14:conditionalFormatting xmlns:xm="http://schemas.microsoft.com/office/excel/2006/main">
          <x14:cfRule type="dataBar" id="{403306CF-85AA-458C-99DC-94F2860569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F657:F672</xm:sqref>
        </x14:conditionalFormatting>
        <x14:conditionalFormatting xmlns:xm="http://schemas.microsoft.com/office/excel/2006/main">
          <x14:cfRule type="dataBar" id="{420071C0-2B6F-4FF0-88EA-AD900EA441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G657:G672</xm:sqref>
        </x14:conditionalFormatting>
        <x14:conditionalFormatting xmlns:xm="http://schemas.microsoft.com/office/excel/2006/main">
          <x14:cfRule type="dataBar" id="{F31F5CE6-F3D4-4BDF-A7D8-4BC9B21E66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D679:D694</xm:sqref>
        </x14:conditionalFormatting>
        <x14:conditionalFormatting xmlns:xm="http://schemas.microsoft.com/office/excel/2006/main">
          <x14:cfRule type="dataBar" id="{E187101D-D554-46FE-9D13-91F3653759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B679:B694</xm:sqref>
        </x14:conditionalFormatting>
        <x14:conditionalFormatting xmlns:xm="http://schemas.microsoft.com/office/excel/2006/main">
          <x14:cfRule type="dataBar" id="{A80E12E7-670B-41C1-AFA5-9249434D76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C679:C694</xm:sqref>
        </x14:conditionalFormatting>
        <x14:conditionalFormatting xmlns:xm="http://schemas.microsoft.com/office/excel/2006/main">
          <x14:cfRule type="dataBar" id="{759FD59A-7392-4244-BFB1-DA95DF29C4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E679:E694</xm:sqref>
        </x14:conditionalFormatting>
        <x14:conditionalFormatting xmlns:xm="http://schemas.microsoft.com/office/excel/2006/main">
          <x14:cfRule type="dataBar" id="{C7D51FC8-C534-4424-BEDA-35730CE47C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F679:F694</xm:sqref>
        </x14:conditionalFormatting>
        <x14:conditionalFormatting xmlns:xm="http://schemas.microsoft.com/office/excel/2006/main">
          <x14:cfRule type="dataBar" id="{178AB8E8-E7A9-4D1B-9EEE-C310D3A9D8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G679:G694</xm:sqref>
        </x14:conditionalFormatting>
        <x14:conditionalFormatting xmlns:xm="http://schemas.microsoft.com/office/excel/2006/main">
          <x14:cfRule type="dataBar" id="{FE0CAEB2-E09D-46B8-97F0-5814B22235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B699:B714</xm:sqref>
        </x14:conditionalFormatting>
        <x14:conditionalFormatting xmlns:xm="http://schemas.microsoft.com/office/excel/2006/main">
          <x14:cfRule type="dataBar" id="{2E9AB4F3-96C6-45F1-8C82-2791B56CDE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C699:C714</xm:sqref>
        </x14:conditionalFormatting>
        <x14:conditionalFormatting xmlns:xm="http://schemas.microsoft.com/office/excel/2006/main">
          <x14:cfRule type="dataBar" id="{48DB11F8-D91F-4813-839B-5DCC746C9E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D699:D714</xm:sqref>
        </x14:conditionalFormatting>
        <x14:conditionalFormatting xmlns:xm="http://schemas.microsoft.com/office/excel/2006/main">
          <x14:cfRule type="dataBar" id="{D75091B2-ADB0-401A-BC2A-B0231625E1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E699:E714</xm:sqref>
        </x14:conditionalFormatting>
        <x14:conditionalFormatting xmlns:xm="http://schemas.microsoft.com/office/excel/2006/main">
          <x14:cfRule type="dataBar" id="{27A0B98A-9E32-4C70-BC6B-1DB4F07369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F699:F714</xm:sqref>
        </x14:conditionalFormatting>
        <x14:conditionalFormatting xmlns:xm="http://schemas.microsoft.com/office/excel/2006/main">
          <x14:cfRule type="dataBar" id="{EA09E4E9-B6FB-466C-80AB-805D61FCB6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G699:G714</xm:sqref>
        </x14:conditionalFormatting>
        <x14:conditionalFormatting xmlns:xm="http://schemas.microsoft.com/office/excel/2006/main">
          <x14:cfRule type="dataBar" id="{65ACD16F-1597-4DF3-80EE-1C8D8A5B04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D721:D736</xm:sqref>
        </x14:conditionalFormatting>
        <x14:conditionalFormatting xmlns:xm="http://schemas.microsoft.com/office/excel/2006/main">
          <x14:cfRule type="dataBar" id="{70F10833-2C6D-4175-A1EF-E7A58F49BC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B721:B736</xm:sqref>
        </x14:conditionalFormatting>
        <x14:conditionalFormatting xmlns:xm="http://schemas.microsoft.com/office/excel/2006/main">
          <x14:cfRule type="dataBar" id="{6C1830F5-41DD-4828-A0DD-F527714C3D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C721:C736</xm:sqref>
        </x14:conditionalFormatting>
        <x14:conditionalFormatting xmlns:xm="http://schemas.microsoft.com/office/excel/2006/main">
          <x14:cfRule type="dataBar" id="{C17CF905-6A16-4B26-ABC4-A913AA265F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E721:E736</xm:sqref>
        </x14:conditionalFormatting>
        <x14:conditionalFormatting xmlns:xm="http://schemas.microsoft.com/office/excel/2006/main">
          <x14:cfRule type="dataBar" id="{154554AF-A634-48EF-B8D1-525C8975B2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F721:F736</xm:sqref>
        </x14:conditionalFormatting>
        <x14:conditionalFormatting xmlns:xm="http://schemas.microsoft.com/office/excel/2006/main">
          <x14:cfRule type="dataBar" id="{AA2EDB0C-998F-4E26-B1EE-43DF75B775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G721:G736</xm:sqref>
        </x14:conditionalFormatting>
        <x14:conditionalFormatting xmlns:xm="http://schemas.microsoft.com/office/excel/2006/main">
          <x14:cfRule type="dataBar" id="{D962F350-DEC0-4554-9FF5-CE67C91631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B741:B756</xm:sqref>
        </x14:conditionalFormatting>
        <x14:conditionalFormatting xmlns:xm="http://schemas.microsoft.com/office/excel/2006/main">
          <x14:cfRule type="dataBar" id="{F69ACE59-6967-498D-B8FE-14AB62CF5A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C741:C756</xm:sqref>
        </x14:conditionalFormatting>
        <x14:conditionalFormatting xmlns:xm="http://schemas.microsoft.com/office/excel/2006/main">
          <x14:cfRule type="dataBar" id="{89EBBC66-792B-4660-9664-B75EBE4B14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D741:D756</xm:sqref>
        </x14:conditionalFormatting>
        <x14:conditionalFormatting xmlns:xm="http://schemas.microsoft.com/office/excel/2006/main">
          <x14:cfRule type="dataBar" id="{3E564FDA-E3E1-4C9D-B45E-83FB90EE32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E741:E756</xm:sqref>
        </x14:conditionalFormatting>
        <x14:conditionalFormatting xmlns:xm="http://schemas.microsoft.com/office/excel/2006/main">
          <x14:cfRule type="dataBar" id="{0FD79B37-89B2-4A1C-A867-64035D34DA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F741:F756</xm:sqref>
        </x14:conditionalFormatting>
        <x14:conditionalFormatting xmlns:xm="http://schemas.microsoft.com/office/excel/2006/main">
          <x14:cfRule type="dataBar" id="{C3536F95-4115-47F0-A4AC-1ABFA9C172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G741:G756</xm:sqref>
        </x14:conditionalFormatting>
        <x14:conditionalFormatting xmlns:xm="http://schemas.microsoft.com/office/excel/2006/main">
          <x14:cfRule type="dataBar" id="{7F39E51A-596C-44B0-986E-7342AA42F8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D763:D778</xm:sqref>
        </x14:conditionalFormatting>
        <x14:conditionalFormatting xmlns:xm="http://schemas.microsoft.com/office/excel/2006/main">
          <x14:cfRule type="dataBar" id="{9F27717E-3DC4-4055-B2E7-69675E942A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B763:B778</xm:sqref>
        </x14:conditionalFormatting>
        <x14:conditionalFormatting xmlns:xm="http://schemas.microsoft.com/office/excel/2006/main">
          <x14:cfRule type="dataBar" id="{7A2A8E98-6CAA-4656-B0F4-7F43405789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C763:C778</xm:sqref>
        </x14:conditionalFormatting>
        <x14:conditionalFormatting xmlns:xm="http://schemas.microsoft.com/office/excel/2006/main">
          <x14:cfRule type="dataBar" id="{9473D8CC-D3AE-48B9-B940-1BF55137EC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E763:E778</xm:sqref>
        </x14:conditionalFormatting>
        <x14:conditionalFormatting xmlns:xm="http://schemas.microsoft.com/office/excel/2006/main">
          <x14:cfRule type="dataBar" id="{E276DA15-2EA5-4E64-8305-3A2BE5D02D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F763:F778</xm:sqref>
        </x14:conditionalFormatting>
        <x14:conditionalFormatting xmlns:xm="http://schemas.microsoft.com/office/excel/2006/main">
          <x14:cfRule type="dataBar" id="{C54C48CF-7793-4593-8F13-A2DC62C05E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G763:G778</xm:sqref>
        </x14:conditionalFormatting>
        <x14:conditionalFormatting xmlns:xm="http://schemas.microsoft.com/office/excel/2006/main">
          <x14:cfRule type="dataBar" id="{A5817ECC-6E93-463A-81B3-45D1F458D7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B783:B798</xm:sqref>
        </x14:conditionalFormatting>
        <x14:conditionalFormatting xmlns:xm="http://schemas.microsoft.com/office/excel/2006/main">
          <x14:cfRule type="dataBar" id="{444666EF-E97A-47D1-BAFC-FBA7340805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C783:C798</xm:sqref>
        </x14:conditionalFormatting>
        <x14:conditionalFormatting xmlns:xm="http://schemas.microsoft.com/office/excel/2006/main">
          <x14:cfRule type="dataBar" id="{B26CB3DA-3BA9-4022-A327-2D16AC144D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D783:D798</xm:sqref>
        </x14:conditionalFormatting>
        <x14:conditionalFormatting xmlns:xm="http://schemas.microsoft.com/office/excel/2006/main">
          <x14:cfRule type="dataBar" id="{F8A1B1ED-6620-4720-AE47-CDD1AD7DAA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E783:E798</xm:sqref>
        </x14:conditionalFormatting>
        <x14:conditionalFormatting xmlns:xm="http://schemas.microsoft.com/office/excel/2006/main">
          <x14:cfRule type="dataBar" id="{C18CDE52-C3F5-4D8D-95CE-193C2D0983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F783:F798</xm:sqref>
        </x14:conditionalFormatting>
        <x14:conditionalFormatting xmlns:xm="http://schemas.microsoft.com/office/excel/2006/main">
          <x14:cfRule type="dataBar" id="{D938584C-1E6D-4F7F-9533-2A50F80601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G783:G798</xm:sqref>
        </x14:conditionalFormatting>
        <x14:conditionalFormatting xmlns:xm="http://schemas.microsoft.com/office/excel/2006/main">
          <x14:cfRule type="dataBar" id="{6040CB57-C307-4CC1-A03C-7E0F78ECEF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D805:D820</xm:sqref>
        </x14:conditionalFormatting>
        <x14:conditionalFormatting xmlns:xm="http://schemas.microsoft.com/office/excel/2006/main">
          <x14:cfRule type="dataBar" id="{E972A300-7275-4B15-92F2-E8009E83D1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B805:B820</xm:sqref>
        </x14:conditionalFormatting>
        <x14:conditionalFormatting xmlns:xm="http://schemas.microsoft.com/office/excel/2006/main">
          <x14:cfRule type="dataBar" id="{4566CDF0-47BE-4168-B4C7-A65E5DE834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C805:C820</xm:sqref>
        </x14:conditionalFormatting>
        <x14:conditionalFormatting xmlns:xm="http://schemas.microsoft.com/office/excel/2006/main">
          <x14:cfRule type="dataBar" id="{7FD1D80E-617E-4941-8652-C16DDAA69A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E805:E820</xm:sqref>
        </x14:conditionalFormatting>
        <x14:conditionalFormatting xmlns:xm="http://schemas.microsoft.com/office/excel/2006/main">
          <x14:cfRule type="dataBar" id="{469393FA-034F-4132-AD89-2A44BE66DA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F805:F820</xm:sqref>
        </x14:conditionalFormatting>
        <x14:conditionalFormatting xmlns:xm="http://schemas.microsoft.com/office/excel/2006/main">
          <x14:cfRule type="dataBar" id="{6EC0B08A-15C5-4CBD-84E7-F6D9B0E240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G805:G820</xm:sqref>
        </x14:conditionalFormatting>
        <x14:conditionalFormatting xmlns:xm="http://schemas.microsoft.com/office/excel/2006/main">
          <x14:cfRule type="dataBar" id="{E61F9BD9-1525-4EA9-A0C9-45F7FC9767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B825:B840</xm:sqref>
        </x14:conditionalFormatting>
        <x14:conditionalFormatting xmlns:xm="http://schemas.microsoft.com/office/excel/2006/main">
          <x14:cfRule type="dataBar" id="{65A34FA0-13FE-4B06-8057-F62D0529C2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C825:C840</xm:sqref>
        </x14:conditionalFormatting>
        <x14:conditionalFormatting xmlns:xm="http://schemas.microsoft.com/office/excel/2006/main">
          <x14:cfRule type="dataBar" id="{55ED855D-2C20-449E-80AA-D9BFB1EC2A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D825:D840</xm:sqref>
        </x14:conditionalFormatting>
        <x14:conditionalFormatting xmlns:xm="http://schemas.microsoft.com/office/excel/2006/main">
          <x14:cfRule type="dataBar" id="{3EFD669F-2357-44F4-AEF8-0626CDCB45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E825:E840</xm:sqref>
        </x14:conditionalFormatting>
        <x14:conditionalFormatting xmlns:xm="http://schemas.microsoft.com/office/excel/2006/main">
          <x14:cfRule type="dataBar" id="{EB3F0F42-8A6D-4D2A-A4B2-DB258FB0D0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F825:F840</xm:sqref>
        </x14:conditionalFormatting>
        <x14:conditionalFormatting xmlns:xm="http://schemas.microsoft.com/office/excel/2006/main">
          <x14:cfRule type="dataBar" id="{0CDB82DA-BF8F-4C61-809E-AAF6AB79D5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G825:G840</xm:sqref>
        </x14:conditionalFormatting>
        <x14:conditionalFormatting xmlns:xm="http://schemas.microsoft.com/office/excel/2006/main">
          <x14:cfRule type="dataBar" id="{396E8C18-BE34-4CB2-9F9D-924C2A3F54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D847:D862</xm:sqref>
        </x14:conditionalFormatting>
        <x14:conditionalFormatting xmlns:xm="http://schemas.microsoft.com/office/excel/2006/main">
          <x14:cfRule type="dataBar" id="{DDB4DE39-2C19-4F61-8765-2253A06A6C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B847:B862</xm:sqref>
        </x14:conditionalFormatting>
        <x14:conditionalFormatting xmlns:xm="http://schemas.microsoft.com/office/excel/2006/main">
          <x14:cfRule type="dataBar" id="{B1A0B6AC-0965-4C34-9A39-01D73F8838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C847:C862</xm:sqref>
        </x14:conditionalFormatting>
        <x14:conditionalFormatting xmlns:xm="http://schemas.microsoft.com/office/excel/2006/main">
          <x14:cfRule type="dataBar" id="{2CBD0A6B-AC7D-4712-9ECC-2395EA6D83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E847:E862</xm:sqref>
        </x14:conditionalFormatting>
        <x14:conditionalFormatting xmlns:xm="http://schemas.microsoft.com/office/excel/2006/main">
          <x14:cfRule type="dataBar" id="{FC9FE7AE-E720-4DCA-BD33-72190626EC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F847:F862</xm:sqref>
        </x14:conditionalFormatting>
        <x14:conditionalFormatting xmlns:xm="http://schemas.microsoft.com/office/excel/2006/main">
          <x14:cfRule type="dataBar" id="{F4C63406-83D4-41CA-ABC3-2F60DB04FC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G847:G862</xm:sqref>
        </x14:conditionalFormatting>
        <x14:conditionalFormatting xmlns:xm="http://schemas.microsoft.com/office/excel/2006/main">
          <x14:cfRule type="dataBar" id="{F186796E-6FE1-4178-8D47-8E49E1ACB2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B867:B882</xm:sqref>
        </x14:conditionalFormatting>
        <x14:conditionalFormatting xmlns:xm="http://schemas.microsoft.com/office/excel/2006/main">
          <x14:cfRule type="dataBar" id="{0E08178C-8A7F-46FA-A145-650F40356F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C867:C882</xm:sqref>
        </x14:conditionalFormatting>
        <x14:conditionalFormatting xmlns:xm="http://schemas.microsoft.com/office/excel/2006/main">
          <x14:cfRule type="dataBar" id="{AB739ECD-2F89-4809-917D-AC5EA795DD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D867:D882</xm:sqref>
        </x14:conditionalFormatting>
        <x14:conditionalFormatting xmlns:xm="http://schemas.microsoft.com/office/excel/2006/main">
          <x14:cfRule type="dataBar" id="{3789CD7D-A66A-4B83-9B01-0F0ACCD67E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E867:E882</xm:sqref>
        </x14:conditionalFormatting>
        <x14:conditionalFormatting xmlns:xm="http://schemas.microsoft.com/office/excel/2006/main">
          <x14:cfRule type="dataBar" id="{8FD342D2-1F03-493D-A6A9-129FE4486F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F867:F882</xm:sqref>
        </x14:conditionalFormatting>
        <x14:conditionalFormatting xmlns:xm="http://schemas.microsoft.com/office/excel/2006/main">
          <x14:cfRule type="dataBar" id="{AE570C8A-282D-4DAF-AE0B-7FD9782D35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G867:G882</xm:sqref>
        </x14:conditionalFormatting>
        <x14:conditionalFormatting xmlns:xm="http://schemas.microsoft.com/office/excel/2006/main">
          <x14:cfRule type="dataBar" id="{D4B55412-D53E-4FAD-82B1-EE1B0AA060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D889:D904</xm:sqref>
        </x14:conditionalFormatting>
        <x14:conditionalFormatting xmlns:xm="http://schemas.microsoft.com/office/excel/2006/main">
          <x14:cfRule type="dataBar" id="{852DB406-7E34-4C4C-A4B9-42DCD7FAC1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B889:B904</xm:sqref>
        </x14:conditionalFormatting>
        <x14:conditionalFormatting xmlns:xm="http://schemas.microsoft.com/office/excel/2006/main">
          <x14:cfRule type="dataBar" id="{B6B0139C-0E98-4ACD-8AEE-B0332B5B51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C889:C904</xm:sqref>
        </x14:conditionalFormatting>
        <x14:conditionalFormatting xmlns:xm="http://schemas.microsoft.com/office/excel/2006/main">
          <x14:cfRule type="dataBar" id="{D8F65EB4-9E41-45A2-9E62-1F2CEF2572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E889:E904</xm:sqref>
        </x14:conditionalFormatting>
        <x14:conditionalFormatting xmlns:xm="http://schemas.microsoft.com/office/excel/2006/main">
          <x14:cfRule type="dataBar" id="{12699C91-A0A0-4F51-A1EE-D27EE2F493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F889:F904</xm:sqref>
        </x14:conditionalFormatting>
        <x14:conditionalFormatting xmlns:xm="http://schemas.microsoft.com/office/excel/2006/main">
          <x14:cfRule type="dataBar" id="{13764452-5EB7-42D7-91F4-07A733D75D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G889:G904</xm:sqref>
        </x14:conditionalFormatting>
        <x14:conditionalFormatting xmlns:xm="http://schemas.microsoft.com/office/excel/2006/main">
          <x14:cfRule type="dataBar" id="{4315AA7A-7C7A-43D8-87C7-F97DE06B98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B909:B924</xm:sqref>
        </x14:conditionalFormatting>
        <x14:conditionalFormatting xmlns:xm="http://schemas.microsoft.com/office/excel/2006/main">
          <x14:cfRule type="dataBar" id="{E6E6152A-4D5A-4C85-A258-196FFED1DA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C909:C924</xm:sqref>
        </x14:conditionalFormatting>
        <x14:conditionalFormatting xmlns:xm="http://schemas.microsoft.com/office/excel/2006/main">
          <x14:cfRule type="dataBar" id="{3FCF4F5F-9CBE-45BF-9F43-B44835C02C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D909:D924</xm:sqref>
        </x14:conditionalFormatting>
        <x14:conditionalFormatting xmlns:xm="http://schemas.microsoft.com/office/excel/2006/main">
          <x14:cfRule type="dataBar" id="{67E9A763-EE1A-44CF-AF87-6AE70DB060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E909:E924</xm:sqref>
        </x14:conditionalFormatting>
        <x14:conditionalFormatting xmlns:xm="http://schemas.microsoft.com/office/excel/2006/main">
          <x14:cfRule type="dataBar" id="{7F6E455E-68DE-4EED-BC20-4A6AC49FBB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F909:F924</xm:sqref>
        </x14:conditionalFormatting>
        <x14:conditionalFormatting xmlns:xm="http://schemas.microsoft.com/office/excel/2006/main">
          <x14:cfRule type="dataBar" id="{3AD304A2-5C07-4593-9E1D-3548D5F405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G909:G924</xm:sqref>
        </x14:conditionalFormatting>
        <x14:conditionalFormatting xmlns:xm="http://schemas.microsoft.com/office/excel/2006/main">
          <x14:cfRule type="dataBar" id="{6C4B27A3-E749-42AF-B978-2EBA30B112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D931:D946</xm:sqref>
        </x14:conditionalFormatting>
        <x14:conditionalFormatting xmlns:xm="http://schemas.microsoft.com/office/excel/2006/main">
          <x14:cfRule type="dataBar" id="{F51C2A6E-135A-4BFC-944A-395FD4D5A4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B931:B946</xm:sqref>
        </x14:conditionalFormatting>
        <x14:conditionalFormatting xmlns:xm="http://schemas.microsoft.com/office/excel/2006/main">
          <x14:cfRule type="dataBar" id="{AF0BDCF6-D1C5-4373-8C7D-AFF45A170D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C931:C946</xm:sqref>
        </x14:conditionalFormatting>
        <x14:conditionalFormatting xmlns:xm="http://schemas.microsoft.com/office/excel/2006/main">
          <x14:cfRule type="dataBar" id="{CF0DA375-504B-474C-909E-0AFDD939FF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E931:E946</xm:sqref>
        </x14:conditionalFormatting>
        <x14:conditionalFormatting xmlns:xm="http://schemas.microsoft.com/office/excel/2006/main">
          <x14:cfRule type="dataBar" id="{10388E25-42BB-4D74-805F-7444F34C65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F931:F946</xm:sqref>
        </x14:conditionalFormatting>
        <x14:conditionalFormatting xmlns:xm="http://schemas.microsoft.com/office/excel/2006/main">
          <x14:cfRule type="dataBar" id="{22A4FC44-9080-4474-A5BB-5D4705B12E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G931:G946</xm:sqref>
        </x14:conditionalFormatting>
        <x14:conditionalFormatting xmlns:xm="http://schemas.microsoft.com/office/excel/2006/main">
          <x14:cfRule type="dataBar" id="{ECEB6311-7CAA-4921-9222-F5E5DA6156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B951:B966</xm:sqref>
        </x14:conditionalFormatting>
        <x14:conditionalFormatting xmlns:xm="http://schemas.microsoft.com/office/excel/2006/main">
          <x14:cfRule type="dataBar" id="{A7923754-9B20-46A1-AB87-207B315F74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C951:C966</xm:sqref>
        </x14:conditionalFormatting>
        <x14:conditionalFormatting xmlns:xm="http://schemas.microsoft.com/office/excel/2006/main">
          <x14:cfRule type="dataBar" id="{A4E877AC-D18F-4D50-9E53-B4F205D02C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D951:D966</xm:sqref>
        </x14:conditionalFormatting>
        <x14:conditionalFormatting xmlns:xm="http://schemas.microsoft.com/office/excel/2006/main">
          <x14:cfRule type="dataBar" id="{263AA30B-4715-4E75-B793-959530B8B3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E951:E966</xm:sqref>
        </x14:conditionalFormatting>
        <x14:conditionalFormatting xmlns:xm="http://schemas.microsoft.com/office/excel/2006/main">
          <x14:cfRule type="dataBar" id="{26C72A98-0841-44A2-AA9D-0199E6A9A0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F951:F966</xm:sqref>
        </x14:conditionalFormatting>
        <x14:conditionalFormatting xmlns:xm="http://schemas.microsoft.com/office/excel/2006/main">
          <x14:cfRule type="dataBar" id="{707E4FFD-6D8F-4EF6-A016-5E915A7CF4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G951:G966</xm:sqref>
        </x14:conditionalFormatting>
        <x14:conditionalFormatting xmlns:xm="http://schemas.microsoft.com/office/excel/2006/main">
          <x14:cfRule type="dataBar" id="{06CF94DD-5000-4744-9759-5EE117C02B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D973:D988</xm:sqref>
        </x14:conditionalFormatting>
        <x14:conditionalFormatting xmlns:xm="http://schemas.microsoft.com/office/excel/2006/main">
          <x14:cfRule type="dataBar" id="{76FC2260-910D-41C0-A5BC-096BC78713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B973:B988</xm:sqref>
        </x14:conditionalFormatting>
        <x14:conditionalFormatting xmlns:xm="http://schemas.microsoft.com/office/excel/2006/main">
          <x14:cfRule type="dataBar" id="{BBCAEFE0-5F4E-48EE-AC64-1A6CC72AA6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C973:C988</xm:sqref>
        </x14:conditionalFormatting>
        <x14:conditionalFormatting xmlns:xm="http://schemas.microsoft.com/office/excel/2006/main">
          <x14:cfRule type="dataBar" id="{25A875D4-ACE7-40A8-AA39-AB5EEC682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E973:E988</xm:sqref>
        </x14:conditionalFormatting>
        <x14:conditionalFormatting xmlns:xm="http://schemas.microsoft.com/office/excel/2006/main">
          <x14:cfRule type="dataBar" id="{DBA2E270-12EC-42F8-9C09-10E37C3D42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F973:F988</xm:sqref>
        </x14:conditionalFormatting>
        <x14:conditionalFormatting xmlns:xm="http://schemas.microsoft.com/office/excel/2006/main">
          <x14:cfRule type="dataBar" id="{8E80D4A8-89E3-459D-A42A-76D3A3413A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G973:G988</xm:sqref>
        </x14:conditionalFormatting>
        <x14:conditionalFormatting xmlns:xm="http://schemas.microsoft.com/office/excel/2006/main">
          <x14:cfRule type="dataBar" id="{46EE4AD0-A066-40F6-B0FE-C0CB711E96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B993:B1008</xm:sqref>
        </x14:conditionalFormatting>
        <x14:conditionalFormatting xmlns:xm="http://schemas.microsoft.com/office/excel/2006/main">
          <x14:cfRule type="dataBar" id="{29C6FCD6-413C-4BD1-BD83-F8CADCBB7D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C993:C1008</xm:sqref>
        </x14:conditionalFormatting>
        <x14:conditionalFormatting xmlns:xm="http://schemas.microsoft.com/office/excel/2006/main">
          <x14:cfRule type="dataBar" id="{44745F98-6833-4BC9-8016-868DB32840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D993:D1008</xm:sqref>
        </x14:conditionalFormatting>
        <x14:conditionalFormatting xmlns:xm="http://schemas.microsoft.com/office/excel/2006/main">
          <x14:cfRule type="dataBar" id="{ECF278D1-FE18-4394-8C3A-634DAAB4B7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E993:E1008</xm:sqref>
        </x14:conditionalFormatting>
        <x14:conditionalFormatting xmlns:xm="http://schemas.microsoft.com/office/excel/2006/main">
          <x14:cfRule type="dataBar" id="{A212CCF9-A589-40E4-927A-FB817B0BF8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F993:F1008</xm:sqref>
        </x14:conditionalFormatting>
        <x14:conditionalFormatting xmlns:xm="http://schemas.microsoft.com/office/excel/2006/main">
          <x14:cfRule type="dataBar" id="{A70C4958-F533-43CC-939A-117084FEC8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G993:G1008</xm:sqref>
        </x14:conditionalFormatting>
        <x14:conditionalFormatting xmlns:xm="http://schemas.microsoft.com/office/excel/2006/main">
          <x14:cfRule type="dataBar" id="{3E42AC10-BA0E-4BAB-AC9B-AC2587E117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D1015:D1030</xm:sqref>
        </x14:conditionalFormatting>
        <x14:conditionalFormatting xmlns:xm="http://schemas.microsoft.com/office/excel/2006/main">
          <x14:cfRule type="dataBar" id="{694EAC79-3F1F-41D2-8707-6A10CCBA11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B1015:B1030</xm:sqref>
        </x14:conditionalFormatting>
        <x14:conditionalFormatting xmlns:xm="http://schemas.microsoft.com/office/excel/2006/main">
          <x14:cfRule type="dataBar" id="{1C7286F4-8A87-4DD6-B29D-F8D4CD60A5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C1015:C1030</xm:sqref>
        </x14:conditionalFormatting>
        <x14:conditionalFormatting xmlns:xm="http://schemas.microsoft.com/office/excel/2006/main">
          <x14:cfRule type="dataBar" id="{EF3FB51D-CC4A-4C33-A57B-BFF68BD91A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E1015:E1030</xm:sqref>
        </x14:conditionalFormatting>
        <x14:conditionalFormatting xmlns:xm="http://schemas.microsoft.com/office/excel/2006/main">
          <x14:cfRule type="dataBar" id="{0C7EB774-9190-43D2-8B44-618A8DFF44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F1015:F1030</xm:sqref>
        </x14:conditionalFormatting>
        <x14:conditionalFormatting xmlns:xm="http://schemas.microsoft.com/office/excel/2006/main">
          <x14:cfRule type="dataBar" id="{E37412E4-6D34-4562-AF27-DD9057AB8E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G1015:G1030</xm:sqref>
        </x14:conditionalFormatting>
        <x14:conditionalFormatting xmlns:xm="http://schemas.microsoft.com/office/excel/2006/main">
          <x14:cfRule type="dataBar" id="{BA622D29-5F56-42CA-9E81-7E879F03BF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B1035:B1050</xm:sqref>
        </x14:conditionalFormatting>
        <x14:conditionalFormatting xmlns:xm="http://schemas.microsoft.com/office/excel/2006/main">
          <x14:cfRule type="dataBar" id="{30D55E17-A2CD-4E75-B76D-B3736193D5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C1035:C1050</xm:sqref>
        </x14:conditionalFormatting>
        <x14:conditionalFormatting xmlns:xm="http://schemas.microsoft.com/office/excel/2006/main">
          <x14:cfRule type="dataBar" id="{4DC7BB28-495F-4A4A-9292-EF7DFBB112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D1035:D1050</xm:sqref>
        </x14:conditionalFormatting>
        <x14:conditionalFormatting xmlns:xm="http://schemas.microsoft.com/office/excel/2006/main">
          <x14:cfRule type="dataBar" id="{B29B36B8-86F4-4A54-8210-3043EA1BCE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E1035:E1050</xm:sqref>
        </x14:conditionalFormatting>
        <x14:conditionalFormatting xmlns:xm="http://schemas.microsoft.com/office/excel/2006/main">
          <x14:cfRule type="dataBar" id="{B64D304F-E128-486D-BE3D-E1F33980BE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F1035:F1050</xm:sqref>
        </x14:conditionalFormatting>
        <x14:conditionalFormatting xmlns:xm="http://schemas.microsoft.com/office/excel/2006/main">
          <x14:cfRule type="dataBar" id="{2F5F01D9-FD6D-48B6-83EB-B74D520D26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G1035:G1050</xm:sqref>
        </x14:conditionalFormatting>
        <x14:conditionalFormatting xmlns:xm="http://schemas.microsoft.com/office/excel/2006/main">
          <x14:cfRule type="dataBar" id="{36326EF9-BA11-489B-A393-AD6AC1D057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D1057:D1072</xm:sqref>
        </x14:conditionalFormatting>
        <x14:conditionalFormatting xmlns:xm="http://schemas.microsoft.com/office/excel/2006/main">
          <x14:cfRule type="dataBar" id="{B1F9645D-5DEA-43DB-A2D2-D29BCFF041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B1057:B1072</xm:sqref>
        </x14:conditionalFormatting>
        <x14:conditionalFormatting xmlns:xm="http://schemas.microsoft.com/office/excel/2006/main">
          <x14:cfRule type="dataBar" id="{C8E5953C-B471-42B8-AD12-DCEC7502D9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C1057:C1072</xm:sqref>
        </x14:conditionalFormatting>
        <x14:conditionalFormatting xmlns:xm="http://schemas.microsoft.com/office/excel/2006/main">
          <x14:cfRule type="dataBar" id="{D6BE22F0-7DC4-4F2E-B64D-164D71C300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E1057:E1072</xm:sqref>
        </x14:conditionalFormatting>
        <x14:conditionalFormatting xmlns:xm="http://schemas.microsoft.com/office/excel/2006/main">
          <x14:cfRule type="dataBar" id="{75C95951-496B-4740-B77F-D149FCDA57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F1057:F1072</xm:sqref>
        </x14:conditionalFormatting>
        <x14:conditionalFormatting xmlns:xm="http://schemas.microsoft.com/office/excel/2006/main">
          <x14:cfRule type="dataBar" id="{85AE867B-8522-4DB4-9C84-7862BF40B9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G1057:G1072</xm:sqref>
        </x14:conditionalFormatting>
        <x14:conditionalFormatting xmlns:xm="http://schemas.microsoft.com/office/excel/2006/main">
          <x14:cfRule type="dataBar" id="{D592C950-CC1C-4974-82CE-CADC30B3CF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B1077:B1092</xm:sqref>
        </x14:conditionalFormatting>
        <x14:conditionalFormatting xmlns:xm="http://schemas.microsoft.com/office/excel/2006/main">
          <x14:cfRule type="dataBar" id="{6E2BDFDE-9260-4B11-ACCF-FD91C5EDF9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C1077:C1092</xm:sqref>
        </x14:conditionalFormatting>
        <x14:conditionalFormatting xmlns:xm="http://schemas.microsoft.com/office/excel/2006/main">
          <x14:cfRule type="dataBar" id="{E1F5A837-C049-40EF-8C9E-03C70CF6E5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D1077:D1092</xm:sqref>
        </x14:conditionalFormatting>
        <x14:conditionalFormatting xmlns:xm="http://schemas.microsoft.com/office/excel/2006/main">
          <x14:cfRule type="dataBar" id="{E16AA4A7-D90B-4C9D-AFCD-DB14793883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E1077:E1092</xm:sqref>
        </x14:conditionalFormatting>
        <x14:conditionalFormatting xmlns:xm="http://schemas.microsoft.com/office/excel/2006/main">
          <x14:cfRule type="dataBar" id="{E497A418-1778-4D8B-94E5-806147C5A5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F1077:F1092</xm:sqref>
        </x14:conditionalFormatting>
        <x14:conditionalFormatting xmlns:xm="http://schemas.microsoft.com/office/excel/2006/main">
          <x14:cfRule type="dataBar" id="{84D67D19-96BA-413E-8001-C1FD614996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G1077:G1092</xm:sqref>
        </x14:conditionalFormatting>
        <x14:conditionalFormatting xmlns:xm="http://schemas.microsoft.com/office/excel/2006/main">
          <x14:cfRule type="dataBar" id="{132C4443-E57B-4685-9687-3A8075F761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D1099:D1114</xm:sqref>
        </x14:conditionalFormatting>
        <x14:conditionalFormatting xmlns:xm="http://schemas.microsoft.com/office/excel/2006/main">
          <x14:cfRule type="dataBar" id="{9BD2BFDD-73C3-43DA-99F5-4AA07D3E6E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B1099:B1114</xm:sqref>
        </x14:conditionalFormatting>
        <x14:conditionalFormatting xmlns:xm="http://schemas.microsoft.com/office/excel/2006/main">
          <x14:cfRule type="dataBar" id="{F9695A91-EB09-4D9F-85C5-F88FB0D935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C1099:C1114</xm:sqref>
        </x14:conditionalFormatting>
        <x14:conditionalFormatting xmlns:xm="http://schemas.microsoft.com/office/excel/2006/main">
          <x14:cfRule type="dataBar" id="{99E25727-D329-4A53-98D9-32FDB385FB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E1099:E1114</xm:sqref>
        </x14:conditionalFormatting>
        <x14:conditionalFormatting xmlns:xm="http://schemas.microsoft.com/office/excel/2006/main">
          <x14:cfRule type="dataBar" id="{282F2DF2-009A-4F4F-891D-4C42416559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F1099:F1114</xm:sqref>
        </x14:conditionalFormatting>
        <x14:conditionalFormatting xmlns:xm="http://schemas.microsoft.com/office/excel/2006/main">
          <x14:cfRule type="dataBar" id="{A57EDEE7-FD6D-4CCE-BDF8-4F8B33F52F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G1099:G1114</xm:sqref>
        </x14:conditionalFormatting>
        <x14:conditionalFormatting xmlns:xm="http://schemas.microsoft.com/office/excel/2006/main">
          <x14:cfRule type="dataBar" id="{C999B550-F03D-4506-B635-1A6F4229B7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B1119:B1134</xm:sqref>
        </x14:conditionalFormatting>
        <x14:conditionalFormatting xmlns:xm="http://schemas.microsoft.com/office/excel/2006/main">
          <x14:cfRule type="dataBar" id="{4D359F93-5635-4DE2-8264-FE43F70005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C1119:C1134</xm:sqref>
        </x14:conditionalFormatting>
        <x14:conditionalFormatting xmlns:xm="http://schemas.microsoft.com/office/excel/2006/main">
          <x14:cfRule type="dataBar" id="{36A4DC48-BFAF-4C2A-AEAA-5B6EAEE873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D1119:D1134</xm:sqref>
        </x14:conditionalFormatting>
        <x14:conditionalFormatting xmlns:xm="http://schemas.microsoft.com/office/excel/2006/main">
          <x14:cfRule type="dataBar" id="{749FEE5C-D652-47D6-B777-7710A006FA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E1119:E1134</xm:sqref>
        </x14:conditionalFormatting>
        <x14:conditionalFormatting xmlns:xm="http://schemas.microsoft.com/office/excel/2006/main">
          <x14:cfRule type="dataBar" id="{66279198-E152-4B00-AAAF-CE30AF3CAA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F1119:F1134</xm:sqref>
        </x14:conditionalFormatting>
        <x14:conditionalFormatting xmlns:xm="http://schemas.microsoft.com/office/excel/2006/main">
          <x14:cfRule type="dataBar" id="{052DB743-0A4F-4B3C-9BBB-61D547CD4A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G1119:G1134</xm:sqref>
        </x14:conditionalFormatting>
        <x14:conditionalFormatting xmlns:xm="http://schemas.microsoft.com/office/excel/2006/main">
          <x14:cfRule type="dataBar" id="{15DEB814-731F-4421-996F-39B4B07E1F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D1141:D1156</xm:sqref>
        </x14:conditionalFormatting>
        <x14:conditionalFormatting xmlns:xm="http://schemas.microsoft.com/office/excel/2006/main">
          <x14:cfRule type="dataBar" id="{8579420E-B6A8-47D3-B2F6-1F01463CF2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B1141:B1156</xm:sqref>
        </x14:conditionalFormatting>
        <x14:conditionalFormatting xmlns:xm="http://schemas.microsoft.com/office/excel/2006/main">
          <x14:cfRule type="dataBar" id="{2433BD81-A186-4EA3-A615-56BE4ECF37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C1141:C1156</xm:sqref>
        </x14:conditionalFormatting>
        <x14:conditionalFormatting xmlns:xm="http://schemas.microsoft.com/office/excel/2006/main">
          <x14:cfRule type="dataBar" id="{BC740986-7AAC-4DE2-AF50-7D165F4AEB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E1141:E1156</xm:sqref>
        </x14:conditionalFormatting>
        <x14:conditionalFormatting xmlns:xm="http://schemas.microsoft.com/office/excel/2006/main">
          <x14:cfRule type="dataBar" id="{156C8942-B8BE-4EC1-A32E-97FE72F40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F1141:F1156</xm:sqref>
        </x14:conditionalFormatting>
        <x14:conditionalFormatting xmlns:xm="http://schemas.microsoft.com/office/excel/2006/main">
          <x14:cfRule type="dataBar" id="{F1850CB1-E280-4CCD-ABDE-A1F099F079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G1141:G1156</xm:sqref>
        </x14:conditionalFormatting>
        <x14:conditionalFormatting xmlns:xm="http://schemas.microsoft.com/office/excel/2006/main">
          <x14:cfRule type="dataBar" id="{5D33DB53-CA85-49B4-9DE9-D06175DF27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B1161:B1176</xm:sqref>
        </x14:conditionalFormatting>
        <x14:conditionalFormatting xmlns:xm="http://schemas.microsoft.com/office/excel/2006/main">
          <x14:cfRule type="dataBar" id="{DBDA7931-FC9B-4976-992C-711FBA37D4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C1161:C1176</xm:sqref>
        </x14:conditionalFormatting>
        <x14:conditionalFormatting xmlns:xm="http://schemas.microsoft.com/office/excel/2006/main">
          <x14:cfRule type="dataBar" id="{DCA6E474-C101-4A11-9756-9D139FE503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D1161:D1176</xm:sqref>
        </x14:conditionalFormatting>
        <x14:conditionalFormatting xmlns:xm="http://schemas.microsoft.com/office/excel/2006/main">
          <x14:cfRule type="dataBar" id="{9AA21648-A6A5-4C11-8141-3E67499261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E1161:E1176</xm:sqref>
        </x14:conditionalFormatting>
        <x14:conditionalFormatting xmlns:xm="http://schemas.microsoft.com/office/excel/2006/main">
          <x14:cfRule type="dataBar" id="{D05A7642-6A84-403B-ADFF-9AF20EB9AC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F1161:F1176</xm:sqref>
        </x14:conditionalFormatting>
        <x14:conditionalFormatting xmlns:xm="http://schemas.microsoft.com/office/excel/2006/main">
          <x14:cfRule type="dataBar" id="{C335D7CB-E47C-4416-A8B2-D2D38F7964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G1161:G1176</xm:sqref>
        </x14:conditionalFormatting>
        <x14:conditionalFormatting xmlns:xm="http://schemas.microsoft.com/office/excel/2006/main">
          <x14:cfRule type="dataBar" id="{5C34244F-FC7C-4A89-B4D3-AC07BDC4ED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D1183:D1198</xm:sqref>
        </x14:conditionalFormatting>
        <x14:conditionalFormatting xmlns:xm="http://schemas.microsoft.com/office/excel/2006/main">
          <x14:cfRule type="dataBar" id="{0F447647-4579-4F03-897D-AAA118087B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B1183:B1198</xm:sqref>
        </x14:conditionalFormatting>
        <x14:conditionalFormatting xmlns:xm="http://schemas.microsoft.com/office/excel/2006/main">
          <x14:cfRule type="dataBar" id="{33EDE9BE-3E6F-4330-BD80-23C6CFDBB2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C1183:C1198</xm:sqref>
        </x14:conditionalFormatting>
        <x14:conditionalFormatting xmlns:xm="http://schemas.microsoft.com/office/excel/2006/main">
          <x14:cfRule type="dataBar" id="{4C6BFF22-5D77-45F6-B14C-326AF4F7E2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E1183:E1198</xm:sqref>
        </x14:conditionalFormatting>
        <x14:conditionalFormatting xmlns:xm="http://schemas.microsoft.com/office/excel/2006/main">
          <x14:cfRule type="dataBar" id="{F10CAC9D-772C-47DA-A60F-674A40DAB2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F1183:F1198</xm:sqref>
        </x14:conditionalFormatting>
        <x14:conditionalFormatting xmlns:xm="http://schemas.microsoft.com/office/excel/2006/main">
          <x14:cfRule type="dataBar" id="{F4BEC94A-DF04-4435-8919-784114D41E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G1183:G1198</xm:sqref>
        </x14:conditionalFormatting>
        <x14:conditionalFormatting xmlns:xm="http://schemas.microsoft.com/office/excel/2006/main">
          <x14:cfRule type="dataBar" id="{71919668-A00A-408A-9DEA-07911C8106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B1203:B1218</xm:sqref>
        </x14:conditionalFormatting>
        <x14:conditionalFormatting xmlns:xm="http://schemas.microsoft.com/office/excel/2006/main">
          <x14:cfRule type="dataBar" id="{8E519E85-A3C1-4A14-8547-5D164249BB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C1203:C1218</xm:sqref>
        </x14:conditionalFormatting>
        <x14:conditionalFormatting xmlns:xm="http://schemas.microsoft.com/office/excel/2006/main">
          <x14:cfRule type="dataBar" id="{1ABDFC57-6A35-4AB8-9EDB-D21A42CE4F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D1203:D1218</xm:sqref>
        </x14:conditionalFormatting>
        <x14:conditionalFormatting xmlns:xm="http://schemas.microsoft.com/office/excel/2006/main">
          <x14:cfRule type="dataBar" id="{6EE0F9D2-6DD9-455B-B668-D7BB93E14D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E1203:E1218</xm:sqref>
        </x14:conditionalFormatting>
        <x14:conditionalFormatting xmlns:xm="http://schemas.microsoft.com/office/excel/2006/main">
          <x14:cfRule type="dataBar" id="{00A4F19A-D074-40BA-A9AE-694B646D8B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F1203:F1218</xm:sqref>
        </x14:conditionalFormatting>
        <x14:conditionalFormatting xmlns:xm="http://schemas.microsoft.com/office/excel/2006/main">
          <x14:cfRule type="dataBar" id="{CDEF2203-BB82-486A-9BC4-C8BEB4185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G1203:G1218</xm:sqref>
        </x14:conditionalFormatting>
        <x14:conditionalFormatting xmlns:xm="http://schemas.microsoft.com/office/excel/2006/main">
          <x14:cfRule type="dataBar" id="{6ACEA02E-1905-4B6A-8F2D-E001C0D6FA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D1225:D1240</xm:sqref>
        </x14:conditionalFormatting>
        <x14:conditionalFormatting xmlns:xm="http://schemas.microsoft.com/office/excel/2006/main">
          <x14:cfRule type="dataBar" id="{0150C862-8312-4565-BAAF-DF56118036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B1225:B1240</xm:sqref>
        </x14:conditionalFormatting>
        <x14:conditionalFormatting xmlns:xm="http://schemas.microsoft.com/office/excel/2006/main">
          <x14:cfRule type="dataBar" id="{7D45E510-A828-4827-826E-A432CAA9F3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C1225:C1240</xm:sqref>
        </x14:conditionalFormatting>
        <x14:conditionalFormatting xmlns:xm="http://schemas.microsoft.com/office/excel/2006/main">
          <x14:cfRule type="dataBar" id="{F89BFEAF-0FC9-4A29-AC21-3ECCD8BFE6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E1225:E1240</xm:sqref>
        </x14:conditionalFormatting>
        <x14:conditionalFormatting xmlns:xm="http://schemas.microsoft.com/office/excel/2006/main">
          <x14:cfRule type="dataBar" id="{81AB32DA-8088-41E6-9C28-0CBCEDE302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F1225:F1240</xm:sqref>
        </x14:conditionalFormatting>
        <x14:conditionalFormatting xmlns:xm="http://schemas.microsoft.com/office/excel/2006/main">
          <x14:cfRule type="dataBar" id="{4CBF0DED-853A-4E16-A6BA-00393D4C2D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G1225:G1240</xm:sqref>
        </x14:conditionalFormatting>
        <x14:conditionalFormatting xmlns:xm="http://schemas.microsoft.com/office/excel/2006/main">
          <x14:cfRule type="dataBar" id="{0F1A9B98-9D2E-45BC-BA8C-491A2A05FD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B1245:B1260</xm:sqref>
        </x14:conditionalFormatting>
        <x14:conditionalFormatting xmlns:xm="http://schemas.microsoft.com/office/excel/2006/main">
          <x14:cfRule type="dataBar" id="{A4ACF1D3-238F-44C9-A307-BFED4FA21F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C1245:C1260</xm:sqref>
        </x14:conditionalFormatting>
        <x14:conditionalFormatting xmlns:xm="http://schemas.microsoft.com/office/excel/2006/main">
          <x14:cfRule type="dataBar" id="{61C4CE7D-9CDC-47D3-BF4A-AAEC8D9902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D1245:D1260</xm:sqref>
        </x14:conditionalFormatting>
        <x14:conditionalFormatting xmlns:xm="http://schemas.microsoft.com/office/excel/2006/main">
          <x14:cfRule type="dataBar" id="{2C84F435-C0C3-4333-BB4F-1834C06A9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E1245:E1260</xm:sqref>
        </x14:conditionalFormatting>
        <x14:conditionalFormatting xmlns:xm="http://schemas.microsoft.com/office/excel/2006/main">
          <x14:cfRule type="dataBar" id="{7777065F-B0F0-477E-A04C-6DF23E4650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F1245:F1260</xm:sqref>
        </x14:conditionalFormatting>
        <x14:conditionalFormatting xmlns:xm="http://schemas.microsoft.com/office/excel/2006/main">
          <x14:cfRule type="dataBar" id="{58736F9F-96E4-40CE-AB2E-6E9BC4BEC0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G1245:G1260</xm:sqref>
        </x14:conditionalFormatting>
        <x14:conditionalFormatting xmlns:xm="http://schemas.microsoft.com/office/excel/2006/main">
          <x14:cfRule type="dataBar" id="{F6F73D84-7B25-4E6C-97B0-361DFCF532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D1267:D1282</xm:sqref>
        </x14:conditionalFormatting>
        <x14:conditionalFormatting xmlns:xm="http://schemas.microsoft.com/office/excel/2006/main">
          <x14:cfRule type="dataBar" id="{81321480-AEFF-486B-BD17-5946CB6AEF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B1267:B1282</xm:sqref>
        </x14:conditionalFormatting>
        <x14:conditionalFormatting xmlns:xm="http://schemas.microsoft.com/office/excel/2006/main">
          <x14:cfRule type="dataBar" id="{BF150AFF-8037-45D7-B2C2-6AF499ABE9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C1267:C1282</xm:sqref>
        </x14:conditionalFormatting>
        <x14:conditionalFormatting xmlns:xm="http://schemas.microsoft.com/office/excel/2006/main">
          <x14:cfRule type="dataBar" id="{75612F46-3FA0-4B84-A015-901899153F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E1267:E1282</xm:sqref>
        </x14:conditionalFormatting>
        <x14:conditionalFormatting xmlns:xm="http://schemas.microsoft.com/office/excel/2006/main">
          <x14:cfRule type="dataBar" id="{061FA554-BF8A-4DC0-A321-8393DF3CD9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F1267:F1282</xm:sqref>
        </x14:conditionalFormatting>
        <x14:conditionalFormatting xmlns:xm="http://schemas.microsoft.com/office/excel/2006/main">
          <x14:cfRule type="dataBar" id="{657C9E86-DC7E-45E6-B2E9-2770B2F55A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G1267:G1282</xm:sqref>
        </x14:conditionalFormatting>
        <x14:conditionalFormatting xmlns:xm="http://schemas.microsoft.com/office/excel/2006/main">
          <x14:cfRule type="dataBar" id="{00B91DDB-11D3-453D-AB13-EA82931509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B1287:B1302</xm:sqref>
        </x14:conditionalFormatting>
        <x14:conditionalFormatting xmlns:xm="http://schemas.microsoft.com/office/excel/2006/main">
          <x14:cfRule type="dataBar" id="{112E3B3A-2E1D-4868-B8A8-99152682C2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C1287:C1302</xm:sqref>
        </x14:conditionalFormatting>
        <x14:conditionalFormatting xmlns:xm="http://schemas.microsoft.com/office/excel/2006/main">
          <x14:cfRule type="dataBar" id="{E4EAA171-7FB5-4676-9F6C-593B6D93DF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D1287:D1302</xm:sqref>
        </x14:conditionalFormatting>
        <x14:conditionalFormatting xmlns:xm="http://schemas.microsoft.com/office/excel/2006/main">
          <x14:cfRule type="dataBar" id="{FBAEE238-62CE-4942-BD8D-DFAE8E4894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E1287:E1302</xm:sqref>
        </x14:conditionalFormatting>
        <x14:conditionalFormatting xmlns:xm="http://schemas.microsoft.com/office/excel/2006/main">
          <x14:cfRule type="dataBar" id="{DE4E8582-4570-4B18-99DE-A0D929E6E9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F1287:F1302</xm:sqref>
        </x14:conditionalFormatting>
        <x14:conditionalFormatting xmlns:xm="http://schemas.microsoft.com/office/excel/2006/main">
          <x14:cfRule type="dataBar" id="{CA8F8C05-241D-4765-95B3-2F8C1355EB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G1287:G1302</xm:sqref>
        </x14:conditionalFormatting>
        <x14:conditionalFormatting xmlns:xm="http://schemas.microsoft.com/office/excel/2006/main">
          <x14:cfRule type="dataBar" id="{230AC13F-E943-4EE0-A345-E044716B0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D1309:D1324</xm:sqref>
        </x14:conditionalFormatting>
        <x14:conditionalFormatting xmlns:xm="http://schemas.microsoft.com/office/excel/2006/main">
          <x14:cfRule type="dataBar" id="{49D7DC37-C614-409E-8D16-AF4EBD6731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B1309:B1324</xm:sqref>
        </x14:conditionalFormatting>
        <x14:conditionalFormatting xmlns:xm="http://schemas.microsoft.com/office/excel/2006/main">
          <x14:cfRule type="dataBar" id="{F2B4B7B8-0400-4E82-8C87-B7B21E93AA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C1309:C1324</xm:sqref>
        </x14:conditionalFormatting>
        <x14:conditionalFormatting xmlns:xm="http://schemas.microsoft.com/office/excel/2006/main">
          <x14:cfRule type="dataBar" id="{F3CF06EB-5E6E-4640-9543-61433C2319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E1309:E1324</xm:sqref>
        </x14:conditionalFormatting>
        <x14:conditionalFormatting xmlns:xm="http://schemas.microsoft.com/office/excel/2006/main">
          <x14:cfRule type="dataBar" id="{7F84FB04-5C0B-458A-9562-5453BC1B47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F1309:F1324</xm:sqref>
        </x14:conditionalFormatting>
        <x14:conditionalFormatting xmlns:xm="http://schemas.microsoft.com/office/excel/2006/main">
          <x14:cfRule type="dataBar" id="{D67426F5-830D-4AF9-9B16-2646045E65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G1309:G1324</xm:sqref>
        </x14:conditionalFormatting>
        <x14:conditionalFormatting xmlns:xm="http://schemas.microsoft.com/office/excel/2006/main">
          <x14:cfRule type="dataBar" id="{1D16A871-2FBE-406D-B8F2-1B8378322F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B1329:B1344</xm:sqref>
        </x14:conditionalFormatting>
        <x14:conditionalFormatting xmlns:xm="http://schemas.microsoft.com/office/excel/2006/main">
          <x14:cfRule type="dataBar" id="{E8D47543-CA21-4C3A-909D-448441ADE4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C1329:C1344</xm:sqref>
        </x14:conditionalFormatting>
        <x14:conditionalFormatting xmlns:xm="http://schemas.microsoft.com/office/excel/2006/main">
          <x14:cfRule type="dataBar" id="{2CBA4C37-495E-42B4-9CAA-DADACACAE9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D1329:D1344</xm:sqref>
        </x14:conditionalFormatting>
        <x14:conditionalFormatting xmlns:xm="http://schemas.microsoft.com/office/excel/2006/main">
          <x14:cfRule type="dataBar" id="{C06CF98D-F9DF-461D-9645-06C2690593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E1329:E1344</xm:sqref>
        </x14:conditionalFormatting>
        <x14:conditionalFormatting xmlns:xm="http://schemas.microsoft.com/office/excel/2006/main">
          <x14:cfRule type="dataBar" id="{958FD177-B89F-4483-B629-D09AE993A3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F1329:F1344</xm:sqref>
        </x14:conditionalFormatting>
        <x14:conditionalFormatting xmlns:xm="http://schemas.microsoft.com/office/excel/2006/main">
          <x14:cfRule type="dataBar" id="{EF85BEF3-4A73-47D7-98B6-680DF01B2B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G1329:G1344</xm:sqref>
        </x14:conditionalFormatting>
        <x14:conditionalFormatting xmlns:xm="http://schemas.microsoft.com/office/excel/2006/main">
          <x14:cfRule type="dataBar" id="{7E6639F4-8585-4D28-A276-F0DBD65AB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D1351:D1366</xm:sqref>
        </x14:conditionalFormatting>
        <x14:conditionalFormatting xmlns:xm="http://schemas.microsoft.com/office/excel/2006/main">
          <x14:cfRule type="dataBar" id="{8928BD86-1080-4E1F-AAB2-5D65D2640A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B1351:B1366</xm:sqref>
        </x14:conditionalFormatting>
        <x14:conditionalFormatting xmlns:xm="http://schemas.microsoft.com/office/excel/2006/main">
          <x14:cfRule type="dataBar" id="{3929115F-9099-46D5-A8A1-2F7226419E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C1351:C1366</xm:sqref>
        </x14:conditionalFormatting>
        <x14:conditionalFormatting xmlns:xm="http://schemas.microsoft.com/office/excel/2006/main">
          <x14:cfRule type="dataBar" id="{7AACB31D-4567-4AF1-A88A-936B60E08A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E1351:E1366</xm:sqref>
        </x14:conditionalFormatting>
        <x14:conditionalFormatting xmlns:xm="http://schemas.microsoft.com/office/excel/2006/main">
          <x14:cfRule type="dataBar" id="{96A2E9A3-6D51-486C-A6EA-99CA0B8060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F1351:F1366</xm:sqref>
        </x14:conditionalFormatting>
        <x14:conditionalFormatting xmlns:xm="http://schemas.microsoft.com/office/excel/2006/main">
          <x14:cfRule type="dataBar" id="{FB97ACBA-E41E-43A6-8081-C7BFBCA896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G1351:G1366</xm:sqref>
        </x14:conditionalFormatting>
        <x14:conditionalFormatting xmlns:xm="http://schemas.microsoft.com/office/excel/2006/main">
          <x14:cfRule type="dataBar" id="{9550F255-59D1-41F3-87E2-0AD94C752C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B1371:B1386</xm:sqref>
        </x14:conditionalFormatting>
        <x14:conditionalFormatting xmlns:xm="http://schemas.microsoft.com/office/excel/2006/main">
          <x14:cfRule type="dataBar" id="{921648F8-4033-49DC-800D-ECD696CEF8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C1371:C1386</xm:sqref>
        </x14:conditionalFormatting>
        <x14:conditionalFormatting xmlns:xm="http://schemas.microsoft.com/office/excel/2006/main">
          <x14:cfRule type="dataBar" id="{DA8A56CD-6DF1-499B-BF33-F25B66BBA4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D1371:D1386</xm:sqref>
        </x14:conditionalFormatting>
        <x14:conditionalFormatting xmlns:xm="http://schemas.microsoft.com/office/excel/2006/main">
          <x14:cfRule type="dataBar" id="{45B61859-001D-42FD-BDE2-70AF81C839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E1371:E1386</xm:sqref>
        </x14:conditionalFormatting>
        <x14:conditionalFormatting xmlns:xm="http://schemas.microsoft.com/office/excel/2006/main">
          <x14:cfRule type="dataBar" id="{D04CB9BB-9511-41F4-9894-48AE96271D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F1371:F1386</xm:sqref>
        </x14:conditionalFormatting>
        <x14:conditionalFormatting xmlns:xm="http://schemas.microsoft.com/office/excel/2006/main">
          <x14:cfRule type="dataBar" id="{B8D152D9-C8B0-4A15-B468-56A2FECF92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G1371:G1386</xm:sqref>
        </x14:conditionalFormatting>
        <x14:conditionalFormatting xmlns:xm="http://schemas.microsoft.com/office/excel/2006/main">
          <x14:cfRule type="dataBar" id="{FD94EDA4-840A-4037-AA2F-A9DC339EC9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D1393:D1408</xm:sqref>
        </x14:conditionalFormatting>
        <x14:conditionalFormatting xmlns:xm="http://schemas.microsoft.com/office/excel/2006/main">
          <x14:cfRule type="dataBar" id="{AA1C8C8C-30C8-4CD9-8074-78FFB2A460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B1393:B1408</xm:sqref>
        </x14:conditionalFormatting>
        <x14:conditionalFormatting xmlns:xm="http://schemas.microsoft.com/office/excel/2006/main">
          <x14:cfRule type="dataBar" id="{AFC1C0AD-D517-4045-B5FA-BE97CDD3A0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C1393:C1408</xm:sqref>
        </x14:conditionalFormatting>
        <x14:conditionalFormatting xmlns:xm="http://schemas.microsoft.com/office/excel/2006/main">
          <x14:cfRule type="dataBar" id="{4A273538-9470-496D-8665-4D2ED3B114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E1393:E1408</xm:sqref>
        </x14:conditionalFormatting>
        <x14:conditionalFormatting xmlns:xm="http://schemas.microsoft.com/office/excel/2006/main">
          <x14:cfRule type="dataBar" id="{788918B2-180F-44FE-A9AD-F2B3E1E03C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F1393:F1408</xm:sqref>
        </x14:conditionalFormatting>
        <x14:conditionalFormatting xmlns:xm="http://schemas.microsoft.com/office/excel/2006/main">
          <x14:cfRule type="dataBar" id="{7E0DE0F8-A168-43EE-B7B3-EF9A48B69D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G1393:G1408</xm:sqref>
        </x14:conditionalFormatting>
        <x14:conditionalFormatting xmlns:xm="http://schemas.microsoft.com/office/excel/2006/main">
          <x14:cfRule type="dataBar" id="{924F7BE1-98BC-40EE-99F3-D816279829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B1413:B1428</xm:sqref>
        </x14:conditionalFormatting>
        <x14:conditionalFormatting xmlns:xm="http://schemas.microsoft.com/office/excel/2006/main">
          <x14:cfRule type="dataBar" id="{A6678F20-F97B-4AEB-AEEF-867CC79310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C1413:C1428</xm:sqref>
        </x14:conditionalFormatting>
        <x14:conditionalFormatting xmlns:xm="http://schemas.microsoft.com/office/excel/2006/main">
          <x14:cfRule type="dataBar" id="{11096632-011F-4C6C-A955-E1B375FF08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D1413:D1428</xm:sqref>
        </x14:conditionalFormatting>
        <x14:conditionalFormatting xmlns:xm="http://schemas.microsoft.com/office/excel/2006/main">
          <x14:cfRule type="dataBar" id="{DB52D4D2-8BD2-4723-B7E6-7BF051FBFD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E1413:E1428</xm:sqref>
        </x14:conditionalFormatting>
        <x14:conditionalFormatting xmlns:xm="http://schemas.microsoft.com/office/excel/2006/main">
          <x14:cfRule type="dataBar" id="{5A077663-390D-4E01-B6C2-9CAFAA8E01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F1413:F1428</xm:sqref>
        </x14:conditionalFormatting>
        <x14:conditionalFormatting xmlns:xm="http://schemas.microsoft.com/office/excel/2006/main">
          <x14:cfRule type="dataBar" id="{316D2C19-8990-4CD5-81DC-6DD67E034C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G1413:G1428</xm:sqref>
        </x14:conditionalFormatting>
        <x14:conditionalFormatting xmlns:xm="http://schemas.microsoft.com/office/excel/2006/main">
          <x14:cfRule type="dataBar" id="{7B265334-EFAB-4CC3-8D9C-3B48BEB8CA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D1435:D1450</xm:sqref>
        </x14:conditionalFormatting>
        <x14:conditionalFormatting xmlns:xm="http://schemas.microsoft.com/office/excel/2006/main">
          <x14:cfRule type="dataBar" id="{B530F964-564C-4EFE-BC7F-2228FB4D01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B1435:B1450</xm:sqref>
        </x14:conditionalFormatting>
        <x14:conditionalFormatting xmlns:xm="http://schemas.microsoft.com/office/excel/2006/main">
          <x14:cfRule type="dataBar" id="{B737D3C2-0335-47A9-95CE-B1ED8015B6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C1435:C1450</xm:sqref>
        </x14:conditionalFormatting>
        <x14:conditionalFormatting xmlns:xm="http://schemas.microsoft.com/office/excel/2006/main">
          <x14:cfRule type="dataBar" id="{4B570FC5-E1E8-43BC-A107-9A40A4877D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E1435:E1450</xm:sqref>
        </x14:conditionalFormatting>
        <x14:conditionalFormatting xmlns:xm="http://schemas.microsoft.com/office/excel/2006/main">
          <x14:cfRule type="dataBar" id="{469192FC-F69F-45AE-AB6A-4BC84549F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F1435:F1450</xm:sqref>
        </x14:conditionalFormatting>
        <x14:conditionalFormatting xmlns:xm="http://schemas.microsoft.com/office/excel/2006/main">
          <x14:cfRule type="dataBar" id="{CC44998B-F2F5-40DB-B85C-EFFC56BED9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G1435:G1450</xm:sqref>
        </x14:conditionalFormatting>
        <x14:conditionalFormatting xmlns:xm="http://schemas.microsoft.com/office/excel/2006/main">
          <x14:cfRule type="dataBar" id="{102A633E-ECC9-4AB8-9599-3403697B6E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B1455:B1470</xm:sqref>
        </x14:conditionalFormatting>
        <x14:conditionalFormatting xmlns:xm="http://schemas.microsoft.com/office/excel/2006/main">
          <x14:cfRule type="dataBar" id="{A3F2B6C3-7E26-4FD6-A5EC-8AF5063BA0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C1455:C1470</xm:sqref>
        </x14:conditionalFormatting>
        <x14:conditionalFormatting xmlns:xm="http://schemas.microsoft.com/office/excel/2006/main">
          <x14:cfRule type="dataBar" id="{3F9F08B3-FC39-4447-9E8F-E476E2506F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D1455:D1470</xm:sqref>
        </x14:conditionalFormatting>
        <x14:conditionalFormatting xmlns:xm="http://schemas.microsoft.com/office/excel/2006/main">
          <x14:cfRule type="dataBar" id="{485EF793-1ECB-4FB8-9087-E286AC399B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E1455:E1470</xm:sqref>
        </x14:conditionalFormatting>
        <x14:conditionalFormatting xmlns:xm="http://schemas.microsoft.com/office/excel/2006/main">
          <x14:cfRule type="dataBar" id="{162E16E6-37DD-49DE-A463-C27076494F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F1455:F1470</xm:sqref>
        </x14:conditionalFormatting>
        <x14:conditionalFormatting xmlns:xm="http://schemas.microsoft.com/office/excel/2006/main">
          <x14:cfRule type="dataBar" id="{C128F38E-A3E3-49E8-8B3B-848BBC49F2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G1455:G1470</xm:sqref>
        </x14:conditionalFormatting>
        <x14:conditionalFormatting xmlns:xm="http://schemas.microsoft.com/office/excel/2006/main">
          <x14:cfRule type="dataBar" id="{77E9FE27-DAF6-4DF7-B39A-C17E29CEC1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D1477:D1492</xm:sqref>
        </x14:conditionalFormatting>
        <x14:conditionalFormatting xmlns:xm="http://schemas.microsoft.com/office/excel/2006/main">
          <x14:cfRule type="dataBar" id="{5FA2E4BE-98AA-4C53-A654-B4A70EBE13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B1477:B1492</xm:sqref>
        </x14:conditionalFormatting>
        <x14:conditionalFormatting xmlns:xm="http://schemas.microsoft.com/office/excel/2006/main">
          <x14:cfRule type="dataBar" id="{0DDDF9C3-D306-450C-A3EF-8BA404948E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C1477:C1492</xm:sqref>
        </x14:conditionalFormatting>
        <x14:conditionalFormatting xmlns:xm="http://schemas.microsoft.com/office/excel/2006/main">
          <x14:cfRule type="dataBar" id="{9F68997D-854A-4CEB-9190-83E12E8898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E1477:E1492</xm:sqref>
        </x14:conditionalFormatting>
        <x14:conditionalFormatting xmlns:xm="http://schemas.microsoft.com/office/excel/2006/main">
          <x14:cfRule type="dataBar" id="{44C43571-46D4-4795-A3AE-5E6EAFAED5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F1477:F1492</xm:sqref>
        </x14:conditionalFormatting>
        <x14:conditionalFormatting xmlns:xm="http://schemas.microsoft.com/office/excel/2006/main">
          <x14:cfRule type="dataBar" id="{54636FEF-FC43-49CE-A5E2-98FEA0CEDF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G1477:G1492</xm:sqref>
        </x14:conditionalFormatting>
        <x14:conditionalFormatting xmlns:xm="http://schemas.microsoft.com/office/excel/2006/main">
          <x14:cfRule type="dataBar" id="{46D2A54A-0739-4D2E-A562-27939E80C4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B1497:B1512</xm:sqref>
        </x14:conditionalFormatting>
        <x14:conditionalFormatting xmlns:xm="http://schemas.microsoft.com/office/excel/2006/main">
          <x14:cfRule type="dataBar" id="{E4EE1BA8-017E-4EB7-919F-436E60A73C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C1497:C1512</xm:sqref>
        </x14:conditionalFormatting>
        <x14:conditionalFormatting xmlns:xm="http://schemas.microsoft.com/office/excel/2006/main">
          <x14:cfRule type="dataBar" id="{C33277E6-7191-4DE6-962D-2BCF57EC5E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D1497:D1512</xm:sqref>
        </x14:conditionalFormatting>
        <x14:conditionalFormatting xmlns:xm="http://schemas.microsoft.com/office/excel/2006/main">
          <x14:cfRule type="dataBar" id="{8570F387-C01C-4F75-9CC0-EA54828177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E1497:E1512</xm:sqref>
        </x14:conditionalFormatting>
        <x14:conditionalFormatting xmlns:xm="http://schemas.microsoft.com/office/excel/2006/main">
          <x14:cfRule type="dataBar" id="{3BE127EA-DD87-49AF-9D5A-33B9490766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F1497:F1512</xm:sqref>
        </x14:conditionalFormatting>
        <x14:conditionalFormatting xmlns:xm="http://schemas.microsoft.com/office/excel/2006/main">
          <x14:cfRule type="dataBar" id="{E6D7B420-4D68-4206-AD99-65057BA394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G1497:G1512</xm:sqref>
        </x14:conditionalFormatting>
        <x14:conditionalFormatting xmlns:xm="http://schemas.microsoft.com/office/excel/2006/main">
          <x14:cfRule type="dataBar" id="{EAAF32E2-D34E-4FC4-8770-6ACC30F173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D1519:D1534</xm:sqref>
        </x14:conditionalFormatting>
        <x14:conditionalFormatting xmlns:xm="http://schemas.microsoft.com/office/excel/2006/main">
          <x14:cfRule type="dataBar" id="{97B0A827-E38B-402F-8F6B-5F0EBF805B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B1519:B1534</xm:sqref>
        </x14:conditionalFormatting>
        <x14:conditionalFormatting xmlns:xm="http://schemas.microsoft.com/office/excel/2006/main">
          <x14:cfRule type="dataBar" id="{A8290947-031F-4F7A-BC73-87468F005F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C1519:C1534</xm:sqref>
        </x14:conditionalFormatting>
        <x14:conditionalFormatting xmlns:xm="http://schemas.microsoft.com/office/excel/2006/main">
          <x14:cfRule type="dataBar" id="{411D050F-22A2-4A9A-A29A-1F1281BCF0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E1519:E1534</xm:sqref>
        </x14:conditionalFormatting>
        <x14:conditionalFormatting xmlns:xm="http://schemas.microsoft.com/office/excel/2006/main">
          <x14:cfRule type="dataBar" id="{F2D6ECF5-5F5E-41BE-AB14-5698A037AE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F1519:F1534</xm:sqref>
        </x14:conditionalFormatting>
        <x14:conditionalFormatting xmlns:xm="http://schemas.microsoft.com/office/excel/2006/main">
          <x14:cfRule type="dataBar" id="{30798145-1AD0-4BFF-AFF6-59B86DBDBF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G1519:G1534</xm:sqref>
        </x14:conditionalFormatting>
        <x14:conditionalFormatting xmlns:xm="http://schemas.microsoft.com/office/excel/2006/main">
          <x14:cfRule type="dataBar" id="{D886E522-C2F4-4209-A288-30852BB8F6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B1539:B1554</xm:sqref>
        </x14:conditionalFormatting>
        <x14:conditionalFormatting xmlns:xm="http://schemas.microsoft.com/office/excel/2006/main">
          <x14:cfRule type="dataBar" id="{9BF4B1EA-999F-43C3-9581-B15747E69C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C1539:C1554</xm:sqref>
        </x14:conditionalFormatting>
        <x14:conditionalFormatting xmlns:xm="http://schemas.microsoft.com/office/excel/2006/main">
          <x14:cfRule type="dataBar" id="{8DF29E8C-ADBD-4199-811B-43B86C0061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D1539:D1554</xm:sqref>
        </x14:conditionalFormatting>
        <x14:conditionalFormatting xmlns:xm="http://schemas.microsoft.com/office/excel/2006/main">
          <x14:cfRule type="dataBar" id="{AA65D6B7-3B07-46B1-96C8-5A218B5630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E1539:E1554</xm:sqref>
        </x14:conditionalFormatting>
        <x14:conditionalFormatting xmlns:xm="http://schemas.microsoft.com/office/excel/2006/main">
          <x14:cfRule type="dataBar" id="{E0C7E49F-D545-4332-ABA8-37F0FA046A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F1539:F1554</xm:sqref>
        </x14:conditionalFormatting>
        <x14:conditionalFormatting xmlns:xm="http://schemas.microsoft.com/office/excel/2006/main">
          <x14:cfRule type="dataBar" id="{96444590-1D8F-4808-B8F3-D088134F81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G1539:G1554</xm:sqref>
        </x14:conditionalFormatting>
        <x14:conditionalFormatting xmlns:xm="http://schemas.microsoft.com/office/excel/2006/main">
          <x14:cfRule type="dataBar" id="{319E06CB-085E-4065-9892-7E73C3645B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D1561:D1576</xm:sqref>
        </x14:conditionalFormatting>
        <x14:conditionalFormatting xmlns:xm="http://schemas.microsoft.com/office/excel/2006/main">
          <x14:cfRule type="dataBar" id="{A071652C-7D0F-468A-9645-E69846155E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B1561:B1576</xm:sqref>
        </x14:conditionalFormatting>
        <x14:conditionalFormatting xmlns:xm="http://schemas.microsoft.com/office/excel/2006/main">
          <x14:cfRule type="dataBar" id="{F9676EE8-07DC-4F86-A94F-6096D16E2E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C1561:C1576</xm:sqref>
        </x14:conditionalFormatting>
        <x14:conditionalFormatting xmlns:xm="http://schemas.microsoft.com/office/excel/2006/main">
          <x14:cfRule type="dataBar" id="{79831D93-7807-4BE0-9E18-1D935A2DB0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E1561:E1576</xm:sqref>
        </x14:conditionalFormatting>
        <x14:conditionalFormatting xmlns:xm="http://schemas.microsoft.com/office/excel/2006/main">
          <x14:cfRule type="dataBar" id="{7DA2E6F9-0465-4D27-83FB-2FBC4895FA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F1561:F1576</xm:sqref>
        </x14:conditionalFormatting>
        <x14:conditionalFormatting xmlns:xm="http://schemas.microsoft.com/office/excel/2006/main">
          <x14:cfRule type="dataBar" id="{B14B15BF-AD06-4D36-9077-E04D23C8AE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G1561:G1576</xm:sqref>
        </x14:conditionalFormatting>
        <x14:conditionalFormatting xmlns:xm="http://schemas.microsoft.com/office/excel/2006/main">
          <x14:cfRule type="dataBar" id="{4BB3B9AE-9F3D-4DC0-B944-03AB84FCCF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B1581:B1596</xm:sqref>
        </x14:conditionalFormatting>
        <x14:conditionalFormatting xmlns:xm="http://schemas.microsoft.com/office/excel/2006/main">
          <x14:cfRule type="dataBar" id="{A6C3097E-B396-4788-AC4D-E92D8DC6CB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C1581:C1596</xm:sqref>
        </x14:conditionalFormatting>
        <x14:conditionalFormatting xmlns:xm="http://schemas.microsoft.com/office/excel/2006/main">
          <x14:cfRule type="dataBar" id="{E3371FD8-106E-4802-83D9-1AA7747CC7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D1581:D1596</xm:sqref>
        </x14:conditionalFormatting>
        <x14:conditionalFormatting xmlns:xm="http://schemas.microsoft.com/office/excel/2006/main">
          <x14:cfRule type="dataBar" id="{2A20F784-9941-471F-A6CE-643D7B4B92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E1581:E1596</xm:sqref>
        </x14:conditionalFormatting>
        <x14:conditionalFormatting xmlns:xm="http://schemas.microsoft.com/office/excel/2006/main">
          <x14:cfRule type="dataBar" id="{C651301F-9106-439D-81B6-9B79550A4D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F1581:F1596</xm:sqref>
        </x14:conditionalFormatting>
        <x14:conditionalFormatting xmlns:xm="http://schemas.microsoft.com/office/excel/2006/main">
          <x14:cfRule type="dataBar" id="{DBF4AA84-AC83-4EC2-A599-C1A46B6379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G1581:G1596</xm:sqref>
        </x14:conditionalFormatting>
        <x14:conditionalFormatting xmlns:xm="http://schemas.microsoft.com/office/excel/2006/main">
          <x14:cfRule type="dataBar" id="{E1276661-29D3-473B-AC02-61D07C5818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D1603:D1618</xm:sqref>
        </x14:conditionalFormatting>
        <x14:conditionalFormatting xmlns:xm="http://schemas.microsoft.com/office/excel/2006/main">
          <x14:cfRule type="dataBar" id="{7F21F21A-8F60-4ADE-9945-CBE2FB3D65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B1603:B1618</xm:sqref>
        </x14:conditionalFormatting>
        <x14:conditionalFormatting xmlns:xm="http://schemas.microsoft.com/office/excel/2006/main">
          <x14:cfRule type="dataBar" id="{014A9E21-7702-4AC7-94AE-2053A3F0EB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C1603:C1618</xm:sqref>
        </x14:conditionalFormatting>
        <x14:conditionalFormatting xmlns:xm="http://schemas.microsoft.com/office/excel/2006/main">
          <x14:cfRule type="dataBar" id="{23D207DD-35AA-4126-BA01-9D4212FB3C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E1603:E1618</xm:sqref>
        </x14:conditionalFormatting>
        <x14:conditionalFormatting xmlns:xm="http://schemas.microsoft.com/office/excel/2006/main">
          <x14:cfRule type="dataBar" id="{8984FB56-C4D0-4A0A-AA7D-D2E1875533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F1603:F1618</xm:sqref>
        </x14:conditionalFormatting>
        <x14:conditionalFormatting xmlns:xm="http://schemas.microsoft.com/office/excel/2006/main">
          <x14:cfRule type="dataBar" id="{FD042660-EE82-4136-B659-41E1F0DE5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G1603:G1618</xm:sqref>
        </x14:conditionalFormatting>
        <x14:conditionalFormatting xmlns:xm="http://schemas.microsoft.com/office/excel/2006/main">
          <x14:cfRule type="dataBar" id="{56D1A75A-E3FE-4BF4-B0CA-E8E4CDB9D6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B1623:B1638</xm:sqref>
        </x14:conditionalFormatting>
        <x14:conditionalFormatting xmlns:xm="http://schemas.microsoft.com/office/excel/2006/main">
          <x14:cfRule type="dataBar" id="{E81D0AEA-B629-4F30-99AE-1D61B469A7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C1623:C1638</xm:sqref>
        </x14:conditionalFormatting>
        <x14:conditionalFormatting xmlns:xm="http://schemas.microsoft.com/office/excel/2006/main">
          <x14:cfRule type="dataBar" id="{A88412E7-2C00-4A38-89B5-FC9B69F441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D1623:D1638</xm:sqref>
        </x14:conditionalFormatting>
        <x14:conditionalFormatting xmlns:xm="http://schemas.microsoft.com/office/excel/2006/main">
          <x14:cfRule type="dataBar" id="{EDB5FE0B-5632-4C42-B19A-6852676EAF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E1623:E1638</xm:sqref>
        </x14:conditionalFormatting>
        <x14:conditionalFormatting xmlns:xm="http://schemas.microsoft.com/office/excel/2006/main">
          <x14:cfRule type="dataBar" id="{23B5CD3F-A90E-4FA9-99CC-28E3BB3822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F1623:F1638</xm:sqref>
        </x14:conditionalFormatting>
        <x14:conditionalFormatting xmlns:xm="http://schemas.microsoft.com/office/excel/2006/main">
          <x14:cfRule type="dataBar" id="{6612DC64-52C8-46D0-B8D4-BC46B54B7B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G1623:G1638</xm:sqref>
        </x14:conditionalFormatting>
        <x14:conditionalFormatting xmlns:xm="http://schemas.microsoft.com/office/excel/2006/main">
          <x14:cfRule type="dataBar" id="{DCE237B7-0570-433D-AC5F-8CDE2C7FED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D1645:D1660</xm:sqref>
        </x14:conditionalFormatting>
        <x14:conditionalFormatting xmlns:xm="http://schemas.microsoft.com/office/excel/2006/main">
          <x14:cfRule type="dataBar" id="{9147B419-47E1-4227-B95F-EE9E900F77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B1645:B1660</xm:sqref>
        </x14:conditionalFormatting>
        <x14:conditionalFormatting xmlns:xm="http://schemas.microsoft.com/office/excel/2006/main">
          <x14:cfRule type="dataBar" id="{8A1FC4F0-3C20-4419-9367-EE28BD62DD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C1645:C1660</xm:sqref>
        </x14:conditionalFormatting>
        <x14:conditionalFormatting xmlns:xm="http://schemas.microsoft.com/office/excel/2006/main">
          <x14:cfRule type="dataBar" id="{DBB809D8-5C3C-4207-A177-FB983ADDCE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E1645:E1660</xm:sqref>
        </x14:conditionalFormatting>
        <x14:conditionalFormatting xmlns:xm="http://schemas.microsoft.com/office/excel/2006/main">
          <x14:cfRule type="dataBar" id="{3D4B35C2-00D4-45E4-B84D-0D815C3FF1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F1645:F1660</xm:sqref>
        </x14:conditionalFormatting>
        <x14:conditionalFormatting xmlns:xm="http://schemas.microsoft.com/office/excel/2006/main">
          <x14:cfRule type="dataBar" id="{05F003DA-DC23-4903-9300-2128293B37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G1645:G1660</xm:sqref>
        </x14:conditionalFormatting>
        <x14:conditionalFormatting xmlns:xm="http://schemas.microsoft.com/office/excel/2006/main">
          <x14:cfRule type="dataBar" id="{5CBA783B-F080-476F-8B56-554B0044FB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B1665:B1680</xm:sqref>
        </x14:conditionalFormatting>
        <x14:conditionalFormatting xmlns:xm="http://schemas.microsoft.com/office/excel/2006/main">
          <x14:cfRule type="dataBar" id="{032ECAA8-3830-4B65-A01B-40CDA1EE8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C1665:C1680</xm:sqref>
        </x14:conditionalFormatting>
        <x14:conditionalFormatting xmlns:xm="http://schemas.microsoft.com/office/excel/2006/main">
          <x14:cfRule type="dataBar" id="{55DD60F8-3B66-42BC-A9DD-E74E75CC4A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D1665:D1680</xm:sqref>
        </x14:conditionalFormatting>
        <x14:conditionalFormatting xmlns:xm="http://schemas.microsoft.com/office/excel/2006/main">
          <x14:cfRule type="dataBar" id="{A77A37AC-8333-47F7-A96E-A4DCD15039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E1665:E1680</xm:sqref>
        </x14:conditionalFormatting>
        <x14:conditionalFormatting xmlns:xm="http://schemas.microsoft.com/office/excel/2006/main">
          <x14:cfRule type="dataBar" id="{2112FB58-D1AC-43A3-9AEB-AF91A2D266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F1665:F1680</xm:sqref>
        </x14:conditionalFormatting>
        <x14:conditionalFormatting xmlns:xm="http://schemas.microsoft.com/office/excel/2006/main">
          <x14:cfRule type="dataBar" id="{99EC07F0-7D0B-4EB1-849E-8421169F19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G1665:G1680</xm:sqref>
        </x14:conditionalFormatting>
        <x14:conditionalFormatting xmlns:xm="http://schemas.microsoft.com/office/excel/2006/main">
          <x14:cfRule type="dataBar" id="{75B6470F-3F9C-4636-9346-8789696358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D1687:D1702</xm:sqref>
        </x14:conditionalFormatting>
        <x14:conditionalFormatting xmlns:xm="http://schemas.microsoft.com/office/excel/2006/main">
          <x14:cfRule type="dataBar" id="{401C5C3B-94E7-4295-95ED-8DC1A41706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B1687:B1702</xm:sqref>
        </x14:conditionalFormatting>
        <x14:conditionalFormatting xmlns:xm="http://schemas.microsoft.com/office/excel/2006/main">
          <x14:cfRule type="dataBar" id="{5565F336-2A17-4D5B-814E-39BF2EF818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C1687:C1702</xm:sqref>
        </x14:conditionalFormatting>
        <x14:conditionalFormatting xmlns:xm="http://schemas.microsoft.com/office/excel/2006/main">
          <x14:cfRule type="dataBar" id="{EB70552E-5FC8-4AF6-90F8-3DEDB3968B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E1687:E1702</xm:sqref>
        </x14:conditionalFormatting>
        <x14:conditionalFormatting xmlns:xm="http://schemas.microsoft.com/office/excel/2006/main">
          <x14:cfRule type="dataBar" id="{9E591B99-8BF5-4C60-B14B-6F69DE2EA7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F1687:F1702</xm:sqref>
        </x14:conditionalFormatting>
        <x14:conditionalFormatting xmlns:xm="http://schemas.microsoft.com/office/excel/2006/main">
          <x14:cfRule type="dataBar" id="{A98C56B2-0A4C-4787-BB83-8E254E8D12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G1687:G1702</xm:sqref>
        </x14:conditionalFormatting>
        <x14:conditionalFormatting xmlns:xm="http://schemas.microsoft.com/office/excel/2006/main">
          <x14:cfRule type="dataBar" id="{94703BBC-019E-4DF2-85C7-6CFF1D321A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B1707:B1722</xm:sqref>
        </x14:conditionalFormatting>
        <x14:conditionalFormatting xmlns:xm="http://schemas.microsoft.com/office/excel/2006/main">
          <x14:cfRule type="dataBar" id="{819EAEC8-38A3-4622-BD50-C6EC86479E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C1707:C1722</xm:sqref>
        </x14:conditionalFormatting>
        <x14:conditionalFormatting xmlns:xm="http://schemas.microsoft.com/office/excel/2006/main">
          <x14:cfRule type="dataBar" id="{9462E880-6065-454A-8C26-15AAADF790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D1707:D1722</xm:sqref>
        </x14:conditionalFormatting>
        <x14:conditionalFormatting xmlns:xm="http://schemas.microsoft.com/office/excel/2006/main">
          <x14:cfRule type="dataBar" id="{AF4BAE7A-F046-4626-A1A5-98B061B69B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E1707:E1722</xm:sqref>
        </x14:conditionalFormatting>
        <x14:conditionalFormatting xmlns:xm="http://schemas.microsoft.com/office/excel/2006/main">
          <x14:cfRule type="dataBar" id="{CBEBF00F-D54C-48E8-AD59-F93B4F450B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F1707:F1722</xm:sqref>
        </x14:conditionalFormatting>
        <x14:conditionalFormatting xmlns:xm="http://schemas.microsoft.com/office/excel/2006/main">
          <x14:cfRule type="dataBar" id="{F8F90BE6-5D91-4935-966A-E6B7804A42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G1707:G1722</xm:sqref>
        </x14:conditionalFormatting>
        <x14:conditionalFormatting xmlns:xm="http://schemas.microsoft.com/office/excel/2006/main">
          <x14:cfRule type="dataBar" id="{D22C75B3-9AA2-4765-9F07-7297D224A4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D1729:D1744</xm:sqref>
        </x14:conditionalFormatting>
        <x14:conditionalFormatting xmlns:xm="http://schemas.microsoft.com/office/excel/2006/main">
          <x14:cfRule type="dataBar" id="{B189DBE9-1F01-40EB-A1F5-BC3A5C89BA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B1729:B1744</xm:sqref>
        </x14:conditionalFormatting>
        <x14:conditionalFormatting xmlns:xm="http://schemas.microsoft.com/office/excel/2006/main">
          <x14:cfRule type="dataBar" id="{EAFEF5FD-05B0-40E9-A8B4-D0CBC80E65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C1729:C1744</xm:sqref>
        </x14:conditionalFormatting>
        <x14:conditionalFormatting xmlns:xm="http://schemas.microsoft.com/office/excel/2006/main">
          <x14:cfRule type="dataBar" id="{E0A9E7FC-5091-4D22-9A3B-37CAB6AE30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E1729:E1744</xm:sqref>
        </x14:conditionalFormatting>
        <x14:conditionalFormatting xmlns:xm="http://schemas.microsoft.com/office/excel/2006/main">
          <x14:cfRule type="dataBar" id="{1B0419D1-CC2E-447F-9638-AC2D43CF00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F1729:F1744</xm:sqref>
        </x14:conditionalFormatting>
        <x14:conditionalFormatting xmlns:xm="http://schemas.microsoft.com/office/excel/2006/main">
          <x14:cfRule type="dataBar" id="{69E4D03F-5043-41C0-9D11-A7545042C5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G1729:G1744</xm:sqref>
        </x14:conditionalFormatting>
        <x14:conditionalFormatting xmlns:xm="http://schemas.microsoft.com/office/excel/2006/main">
          <x14:cfRule type="dataBar" id="{5C221791-04E0-4F35-9C6C-D9D7E3E698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B1749:B1764</xm:sqref>
        </x14:conditionalFormatting>
        <x14:conditionalFormatting xmlns:xm="http://schemas.microsoft.com/office/excel/2006/main">
          <x14:cfRule type="dataBar" id="{76EE2B22-7EEC-47D4-A2E5-E43A855889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C1749:C1764</xm:sqref>
        </x14:conditionalFormatting>
        <x14:conditionalFormatting xmlns:xm="http://schemas.microsoft.com/office/excel/2006/main">
          <x14:cfRule type="dataBar" id="{19F93E43-EF94-4926-8548-FCF1D380FC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D1749:D1764</xm:sqref>
        </x14:conditionalFormatting>
        <x14:conditionalFormatting xmlns:xm="http://schemas.microsoft.com/office/excel/2006/main">
          <x14:cfRule type="dataBar" id="{70DC3598-7992-4F14-ABEB-03983665FF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E1749:E1764</xm:sqref>
        </x14:conditionalFormatting>
        <x14:conditionalFormatting xmlns:xm="http://schemas.microsoft.com/office/excel/2006/main">
          <x14:cfRule type="dataBar" id="{54A3A839-34F4-4B55-8F2D-93BD71E563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F1749:F1764</xm:sqref>
        </x14:conditionalFormatting>
        <x14:conditionalFormatting xmlns:xm="http://schemas.microsoft.com/office/excel/2006/main">
          <x14:cfRule type="dataBar" id="{784BC459-9CA7-40D0-A93A-028D29E700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G1749:G1764</xm:sqref>
        </x14:conditionalFormatting>
        <x14:conditionalFormatting xmlns:xm="http://schemas.microsoft.com/office/excel/2006/main">
          <x14:cfRule type="dataBar" id="{88FEDA53-E489-4B58-8BDD-9CED7B9DE4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D1771:D1786</xm:sqref>
        </x14:conditionalFormatting>
        <x14:conditionalFormatting xmlns:xm="http://schemas.microsoft.com/office/excel/2006/main">
          <x14:cfRule type="dataBar" id="{89F510E4-9F9D-4D0D-A75B-05A702A5FE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B1771:B1786</xm:sqref>
        </x14:conditionalFormatting>
        <x14:conditionalFormatting xmlns:xm="http://schemas.microsoft.com/office/excel/2006/main">
          <x14:cfRule type="dataBar" id="{4A977E94-D296-45E3-9EEF-B1260F93AB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C1771:C1786</xm:sqref>
        </x14:conditionalFormatting>
        <x14:conditionalFormatting xmlns:xm="http://schemas.microsoft.com/office/excel/2006/main">
          <x14:cfRule type="dataBar" id="{B6548496-E0AD-434A-ADF5-21E97F8827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E1771:E1786</xm:sqref>
        </x14:conditionalFormatting>
        <x14:conditionalFormatting xmlns:xm="http://schemas.microsoft.com/office/excel/2006/main">
          <x14:cfRule type="dataBar" id="{02FAE258-4A54-4A72-B7BE-9BA43E51AD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F1771:F1786</xm:sqref>
        </x14:conditionalFormatting>
        <x14:conditionalFormatting xmlns:xm="http://schemas.microsoft.com/office/excel/2006/main">
          <x14:cfRule type="dataBar" id="{5BEA19B8-D07C-4276-BDB2-E698ACB63E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G1771:G1786</xm:sqref>
        </x14:conditionalFormatting>
        <x14:conditionalFormatting xmlns:xm="http://schemas.microsoft.com/office/excel/2006/main">
          <x14:cfRule type="dataBar" id="{A9DDEA0E-6DF7-476B-85F7-50F7E48FA6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B1791:B1806</xm:sqref>
        </x14:conditionalFormatting>
        <x14:conditionalFormatting xmlns:xm="http://schemas.microsoft.com/office/excel/2006/main">
          <x14:cfRule type="dataBar" id="{13FCBA15-B28A-4CEE-A66F-3570D91B3A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C1791:C1806</xm:sqref>
        </x14:conditionalFormatting>
        <x14:conditionalFormatting xmlns:xm="http://schemas.microsoft.com/office/excel/2006/main">
          <x14:cfRule type="dataBar" id="{35CD7AED-D7B4-4FAD-ADE9-9BE00067CD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D1791:D1806</xm:sqref>
        </x14:conditionalFormatting>
        <x14:conditionalFormatting xmlns:xm="http://schemas.microsoft.com/office/excel/2006/main">
          <x14:cfRule type="dataBar" id="{0BDA4945-1427-442C-B280-64CBA805B3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E1791:E1806</xm:sqref>
        </x14:conditionalFormatting>
        <x14:conditionalFormatting xmlns:xm="http://schemas.microsoft.com/office/excel/2006/main">
          <x14:cfRule type="dataBar" id="{5CFC7469-7050-4685-AE7A-15E06DBFAF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F1791:F1806</xm:sqref>
        </x14:conditionalFormatting>
        <x14:conditionalFormatting xmlns:xm="http://schemas.microsoft.com/office/excel/2006/main">
          <x14:cfRule type="dataBar" id="{73CD4C2D-507E-40B6-B18A-E7241BC75A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G1791:G1806</xm:sqref>
        </x14:conditionalFormatting>
        <x14:conditionalFormatting xmlns:xm="http://schemas.microsoft.com/office/excel/2006/main">
          <x14:cfRule type="dataBar" id="{7506AADF-3A8F-4477-A069-7B3589E9E7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D1813:D1828</xm:sqref>
        </x14:conditionalFormatting>
        <x14:conditionalFormatting xmlns:xm="http://schemas.microsoft.com/office/excel/2006/main">
          <x14:cfRule type="dataBar" id="{3D2F2055-5FE0-4DC0-85B2-EA5518E4F7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B1813:B1828</xm:sqref>
        </x14:conditionalFormatting>
        <x14:conditionalFormatting xmlns:xm="http://schemas.microsoft.com/office/excel/2006/main">
          <x14:cfRule type="dataBar" id="{5DDE2D83-627C-4312-B47B-C466F02716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C1813:C1828</xm:sqref>
        </x14:conditionalFormatting>
        <x14:conditionalFormatting xmlns:xm="http://schemas.microsoft.com/office/excel/2006/main">
          <x14:cfRule type="dataBar" id="{6A6ADA59-D5B9-469D-9AF8-309E62458F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E1813:E1828</xm:sqref>
        </x14:conditionalFormatting>
        <x14:conditionalFormatting xmlns:xm="http://schemas.microsoft.com/office/excel/2006/main">
          <x14:cfRule type="dataBar" id="{6C7651F9-65E5-4D8A-8615-4E1990690A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F1813:F1828</xm:sqref>
        </x14:conditionalFormatting>
        <x14:conditionalFormatting xmlns:xm="http://schemas.microsoft.com/office/excel/2006/main">
          <x14:cfRule type="dataBar" id="{92C66EAD-550A-408F-8571-D44BB3A050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G1813:G1828</xm:sqref>
        </x14:conditionalFormatting>
        <x14:conditionalFormatting xmlns:xm="http://schemas.microsoft.com/office/excel/2006/main">
          <x14:cfRule type="dataBar" id="{BD5A1BF6-7BF5-4D4F-BCE2-CA61B256FB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B1833:B1848</xm:sqref>
        </x14:conditionalFormatting>
        <x14:conditionalFormatting xmlns:xm="http://schemas.microsoft.com/office/excel/2006/main">
          <x14:cfRule type="dataBar" id="{B7454569-D788-446C-9699-F014172B0A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C1833:C1848</xm:sqref>
        </x14:conditionalFormatting>
        <x14:conditionalFormatting xmlns:xm="http://schemas.microsoft.com/office/excel/2006/main">
          <x14:cfRule type="dataBar" id="{71FB5324-5DD7-430E-925F-F7271BB9DC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D1833:D1848</xm:sqref>
        </x14:conditionalFormatting>
        <x14:conditionalFormatting xmlns:xm="http://schemas.microsoft.com/office/excel/2006/main">
          <x14:cfRule type="dataBar" id="{2D0FFF2E-8B47-4F63-A709-13B13A057D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E1833:E1848</xm:sqref>
        </x14:conditionalFormatting>
        <x14:conditionalFormatting xmlns:xm="http://schemas.microsoft.com/office/excel/2006/main">
          <x14:cfRule type="dataBar" id="{B30DDABE-F961-40E8-A964-6A9A6E494A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F1833:F1848</xm:sqref>
        </x14:conditionalFormatting>
        <x14:conditionalFormatting xmlns:xm="http://schemas.microsoft.com/office/excel/2006/main">
          <x14:cfRule type="dataBar" id="{5A7268E0-3696-4E76-B154-284DFFCBD4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G1833:G1848</xm:sqref>
        </x14:conditionalFormatting>
        <x14:conditionalFormatting xmlns:xm="http://schemas.microsoft.com/office/excel/2006/main">
          <x14:cfRule type="dataBar" id="{03B03E40-9E82-4C93-AB85-64218FCEA7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D1855:D1870</xm:sqref>
        </x14:conditionalFormatting>
        <x14:conditionalFormatting xmlns:xm="http://schemas.microsoft.com/office/excel/2006/main">
          <x14:cfRule type="dataBar" id="{384B6269-307D-4342-8738-51EF5240B6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B1855:B1870</xm:sqref>
        </x14:conditionalFormatting>
        <x14:conditionalFormatting xmlns:xm="http://schemas.microsoft.com/office/excel/2006/main">
          <x14:cfRule type="dataBar" id="{E6F2D6FC-3052-438A-8528-EEA94EE12A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C1855:C1870</xm:sqref>
        </x14:conditionalFormatting>
        <x14:conditionalFormatting xmlns:xm="http://schemas.microsoft.com/office/excel/2006/main">
          <x14:cfRule type="dataBar" id="{BFE0A539-B9D5-465E-8820-BB25FE84D7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E1855:E1870</xm:sqref>
        </x14:conditionalFormatting>
        <x14:conditionalFormatting xmlns:xm="http://schemas.microsoft.com/office/excel/2006/main">
          <x14:cfRule type="dataBar" id="{63690623-C356-487C-9459-E0CDCB439F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F1855:F1870</xm:sqref>
        </x14:conditionalFormatting>
        <x14:conditionalFormatting xmlns:xm="http://schemas.microsoft.com/office/excel/2006/main">
          <x14:cfRule type="dataBar" id="{6A5EDFCB-6AF7-4695-A90A-0E1C453A4D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G1855:G1870</xm:sqref>
        </x14:conditionalFormatting>
        <x14:conditionalFormatting xmlns:xm="http://schemas.microsoft.com/office/excel/2006/main">
          <x14:cfRule type="dataBar" id="{B59B9CDC-298D-41CE-8000-8CA6D73032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B1875:B1890</xm:sqref>
        </x14:conditionalFormatting>
        <x14:conditionalFormatting xmlns:xm="http://schemas.microsoft.com/office/excel/2006/main">
          <x14:cfRule type="dataBar" id="{0EBF5D0C-D67C-4C76-BAB2-3844CA58D5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C1875:C1890</xm:sqref>
        </x14:conditionalFormatting>
        <x14:conditionalFormatting xmlns:xm="http://schemas.microsoft.com/office/excel/2006/main">
          <x14:cfRule type="dataBar" id="{6B8B7995-00B4-449E-BF65-ADF2AEF443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D1875:D1890</xm:sqref>
        </x14:conditionalFormatting>
        <x14:conditionalFormatting xmlns:xm="http://schemas.microsoft.com/office/excel/2006/main">
          <x14:cfRule type="dataBar" id="{43C11B25-CEB9-42CB-A56F-68A7E95F02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E1875:E1890</xm:sqref>
        </x14:conditionalFormatting>
        <x14:conditionalFormatting xmlns:xm="http://schemas.microsoft.com/office/excel/2006/main">
          <x14:cfRule type="dataBar" id="{4B2ADBB7-2827-4D44-BF65-ADB0450490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F1875:F1890</xm:sqref>
        </x14:conditionalFormatting>
        <x14:conditionalFormatting xmlns:xm="http://schemas.microsoft.com/office/excel/2006/main">
          <x14:cfRule type="dataBar" id="{C0859A12-FDA1-4E79-85E4-1E32439E93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G1875:G1890</xm:sqref>
        </x14:conditionalFormatting>
        <x14:conditionalFormatting xmlns:xm="http://schemas.microsoft.com/office/excel/2006/main">
          <x14:cfRule type="dataBar" id="{65A5529A-997E-4768-83BF-0338F74E84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D1897:D1912</xm:sqref>
        </x14:conditionalFormatting>
        <x14:conditionalFormatting xmlns:xm="http://schemas.microsoft.com/office/excel/2006/main">
          <x14:cfRule type="dataBar" id="{5601B19C-07A8-47AE-B309-96494F4302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B1897:B1912</xm:sqref>
        </x14:conditionalFormatting>
        <x14:conditionalFormatting xmlns:xm="http://schemas.microsoft.com/office/excel/2006/main">
          <x14:cfRule type="dataBar" id="{8296CF4C-B643-4421-A4CF-2377E66A55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C1897:C1912</xm:sqref>
        </x14:conditionalFormatting>
        <x14:conditionalFormatting xmlns:xm="http://schemas.microsoft.com/office/excel/2006/main">
          <x14:cfRule type="dataBar" id="{4E33CB5C-32F1-42BA-8ECB-B308FCA9F5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E1897:E1912</xm:sqref>
        </x14:conditionalFormatting>
        <x14:conditionalFormatting xmlns:xm="http://schemas.microsoft.com/office/excel/2006/main">
          <x14:cfRule type="dataBar" id="{311C26E9-C4C1-4B12-A93C-9179E59200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F1897:F1912</xm:sqref>
        </x14:conditionalFormatting>
        <x14:conditionalFormatting xmlns:xm="http://schemas.microsoft.com/office/excel/2006/main">
          <x14:cfRule type="dataBar" id="{3A160D3C-92DC-46BE-A1A3-50C3126F47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G1897:G1912</xm:sqref>
        </x14:conditionalFormatting>
        <x14:conditionalFormatting xmlns:xm="http://schemas.microsoft.com/office/excel/2006/main">
          <x14:cfRule type="dataBar" id="{C8A77D57-4938-4096-B682-F15D1AF142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B1917:B1932</xm:sqref>
        </x14:conditionalFormatting>
        <x14:conditionalFormatting xmlns:xm="http://schemas.microsoft.com/office/excel/2006/main">
          <x14:cfRule type="dataBar" id="{E9959DBC-2A55-4ED0-A70D-1B0C635583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C1917:C1932</xm:sqref>
        </x14:conditionalFormatting>
        <x14:conditionalFormatting xmlns:xm="http://schemas.microsoft.com/office/excel/2006/main">
          <x14:cfRule type="dataBar" id="{240BE94C-1A9C-43A1-881B-F392CC971D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D1917:D1932</xm:sqref>
        </x14:conditionalFormatting>
        <x14:conditionalFormatting xmlns:xm="http://schemas.microsoft.com/office/excel/2006/main">
          <x14:cfRule type="dataBar" id="{70807D1A-F22E-432E-880F-2F5568C644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E1917:E1932</xm:sqref>
        </x14:conditionalFormatting>
        <x14:conditionalFormatting xmlns:xm="http://schemas.microsoft.com/office/excel/2006/main">
          <x14:cfRule type="dataBar" id="{276ADAFB-6829-45EF-AE33-237562AC73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F1917:F1932</xm:sqref>
        </x14:conditionalFormatting>
        <x14:conditionalFormatting xmlns:xm="http://schemas.microsoft.com/office/excel/2006/main">
          <x14:cfRule type="dataBar" id="{D456E2F8-0131-4A57-A083-D3DCC2C5B7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G1917:G1932</xm:sqref>
        </x14:conditionalFormatting>
        <x14:conditionalFormatting xmlns:xm="http://schemas.microsoft.com/office/excel/2006/main">
          <x14:cfRule type="dataBar" id="{1A4BD6AD-9CE9-4753-B535-0F4F4E9911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D1939:D1954</xm:sqref>
        </x14:conditionalFormatting>
        <x14:conditionalFormatting xmlns:xm="http://schemas.microsoft.com/office/excel/2006/main">
          <x14:cfRule type="dataBar" id="{59BF63B6-D5B4-43FF-A55A-63C242B4B9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B1939:B1954</xm:sqref>
        </x14:conditionalFormatting>
        <x14:conditionalFormatting xmlns:xm="http://schemas.microsoft.com/office/excel/2006/main">
          <x14:cfRule type="dataBar" id="{C13DA1C6-2881-4738-B7F1-CD1A13DFB1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C1939:C1954</xm:sqref>
        </x14:conditionalFormatting>
        <x14:conditionalFormatting xmlns:xm="http://schemas.microsoft.com/office/excel/2006/main">
          <x14:cfRule type="dataBar" id="{54F07151-FE2C-41E0-93B0-A45C2B5BB9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E1939:E1954</xm:sqref>
        </x14:conditionalFormatting>
        <x14:conditionalFormatting xmlns:xm="http://schemas.microsoft.com/office/excel/2006/main">
          <x14:cfRule type="dataBar" id="{EEA0485B-9531-45B3-A5EB-59287998E1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F1939:F1954</xm:sqref>
        </x14:conditionalFormatting>
        <x14:conditionalFormatting xmlns:xm="http://schemas.microsoft.com/office/excel/2006/main">
          <x14:cfRule type="dataBar" id="{EC5E44D3-93B7-418C-B090-D6BCABD088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G1939:G1954</xm:sqref>
        </x14:conditionalFormatting>
        <x14:conditionalFormatting xmlns:xm="http://schemas.microsoft.com/office/excel/2006/main">
          <x14:cfRule type="dataBar" id="{B6357AB4-99AB-442F-A4FE-43B83F4C3E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B1959:B1974</xm:sqref>
        </x14:conditionalFormatting>
        <x14:conditionalFormatting xmlns:xm="http://schemas.microsoft.com/office/excel/2006/main">
          <x14:cfRule type="dataBar" id="{C0FF153E-7B7C-4219-966F-E830A57AC1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C1959:C1974</xm:sqref>
        </x14:conditionalFormatting>
        <x14:conditionalFormatting xmlns:xm="http://schemas.microsoft.com/office/excel/2006/main">
          <x14:cfRule type="dataBar" id="{2DDA27D2-9A79-4332-BF7D-6777EAAF5A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D1959:D1974</xm:sqref>
        </x14:conditionalFormatting>
        <x14:conditionalFormatting xmlns:xm="http://schemas.microsoft.com/office/excel/2006/main">
          <x14:cfRule type="dataBar" id="{0B954A2E-C68A-41D7-BB07-8B9F8BE867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E1959:E1974</xm:sqref>
        </x14:conditionalFormatting>
        <x14:conditionalFormatting xmlns:xm="http://schemas.microsoft.com/office/excel/2006/main">
          <x14:cfRule type="dataBar" id="{B539D6DA-1F2E-4969-853E-46FAEE6825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F1959:F1974</xm:sqref>
        </x14:conditionalFormatting>
        <x14:conditionalFormatting xmlns:xm="http://schemas.microsoft.com/office/excel/2006/main">
          <x14:cfRule type="dataBar" id="{08B29D66-47F4-44BD-BB3E-6433D1B185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G1959:G1974</xm:sqref>
        </x14:conditionalFormatting>
        <x14:conditionalFormatting xmlns:xm="http://schemas.microsoft.com/office/excel/2006/main">
          <x14:cfRule type="dataBar" id="{75E6BCAC-EA32-4FF3-9E6A-A19D5D8DAD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D1981:D1996</xm:sqref>
        </x14:conditionalFormatting>
        <x14:conditionalFormatting xmlns:xm="http://schemas.microsoft.com/office/excel/2006/main">
          <x14:cfRule type="dataBar" id="{6B6314F4-CB38-4DA0-8494-C7D973709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B1981:B1996</xm:sqref>
        </x14:conditionalFormatting>
        <x14:conditionalFormatting xmlns:xm="http://schemas.microsoft.com/office/excel/2006/main">
          <x14:cfRule type="dataBar" id="{D4ED2D89-5570-416F-A19F-1913E176E3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C1981:C1996</xm:sqref>
        </x14:conditionalFormatting>
        <x14:conditionalFormatting xmlns:xm="http://schemas.microsoft.com/office/excel/2006/main">
          <x14:cfRule type="dataBar" id="{F322F433-3234-473C-8FB2-FB4382F1CD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E1981:E1996</xm:sqref>
        </x14:conditionalFormatting>
        <x14:conditionalFormatting xmlns:xm="http://schemas.microsoft.com/office/excel/2006/main">
          <x14:cfRule type="dataBar" id="{017BAA4B-C186-474B-B1FF-8C6A7430FA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F1981:F1996</xm:sqref>
        </x14:conditionalFormatting>
        <x14:conditionalFormatting xmlns:xm="http://schemas.microsoft.com/office/excel/2006/main">
          <x14:cfRule type="dataBar" id="{8E526EA1-915A-44C0-AD64-241C2141D2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G1981:G1996</xm:sqref>
        </x14:conditionalFormatting>
        <x14:conditionalFormatting xmlns:xm="http://schemas.microsoft.com/office/excel/2006/main">
          <x14:cfRule type="dataBar" id="{D8122A8B-DA9B-4538-8768-6283693F16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B2001:B2016</xm:sqref>
        </x14:conditionalFormatting>
        <x14:conditionalFormatting xmlns:xm="http://schemas.microsoft.com/office/excel/2006/main">
          <x14:cfRule type="dataBar" id="{0B9AA4D2-F9B0-47B7-8815-C22DFEEE41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C2001:C2016</xm:sqref>
        </x14:conditionalFormatting>
        <x14:conditionalFormatting xmlns:xm="http://schemas.microsoft.com/office/excel/2006/main">
          <x14:cfRule type="dataBar" id="{FEA92FBA-CBAE-41CD-B44B-39E572D12C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D2001:D2016</xm:sqref>
        </x14:conditionalFormatting>
        <x14:conditionalFormatting xmlns:xm="http://schemas.microsoft.com/office/excel/2006/main">
          <x14:cfRule type="dataBar" id="{FEA06393-E49A-4D20-B818-2F19581F5B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E2001:E2016</xm:sqref>
        </x14:conditionalFormatting>
        <x14:conditionalFormatting xmlns:xm="http://schemas.microsoft.com/office/excel/2006/main">
          <x14:cfRule type="dataBar" id="{EA79608E-5F4F-49E7-AE55-67D9BEE292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F2001:F2016</xm:sqref>
        </x14:conditionalFormatting>
        <x14:conditionalFormatting xmlns:xm="http://schemas.microsoft.com/office/excel/2006/main">
          <x14:cfRule type="dataBar" id="{4F682762-CDF0-4DB6-AC0D-3DE49982F0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G2001:G2016</xm:sqref>
        </x14:conditionalFormatting>
        <x14:conditionalFormatting xmlns:xm="http://schemas.microsoft.com/office/excel/2006/main">
          <x14:cfRule type="dataBar" id="{5AE7DD8D-648F-425E-A322-8FEB4CCB60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D2023:D2038</xm:sqref>
        </x14:conditionalFormatting>
        <x14:conditionalFormatting xmlns:xm="http://schemas.microsoft.com/office/excel/2006/main">
          <x14:cfRule type="dataBar" id="{154321DF-B4C0-44F8-8B35-9FDA23A819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B2023:B2038</xm:sqref>
        </x14:conditionalFormatting>
        <x14:conditionalFormatting xmlns:xm="http://schemas.microsoft.com/office/excel/2006/main">
          <x14:cfRule type="dataBar" id="{9C97EC9E-D28A-4BE9-921C-414758D583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C2023:C2038</xm:sqref>
        </x14:conditionalFormatting>
        <x14:conditionalFormatting xmlns:xm="http://schemas.microsoft.com/office/excel/2006/main">
          <x14:cfRule type="dataBar" id="{EBE4EBF7-579A-4E97-9A9B-A81FA04EDD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E2023:E2038</xm:sqref>
        </x14:conditionalFormatting>
        <x14:conditionalFormatting xmlns:xm="http://schemas.microsoft.com/office/excel/2006/main">
          <x14:cfRule type="dataBar" id="{D222B0C0-A8FD-4259-8493-FD5777AB2C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F2023:F2038</xm:sqref>
        </x14:conditionalFormatting>
        <x14:conditionalFormatting xmlns:xm="http://schemas.microsoft.com/office/excel/2006/main">
          <x14:cfRule type="dataBar" id="{773DC42F-7FF0-4DC1-B4D5-06416E0673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G2023:G2038</xm:sqref>
        </x14:conditionalFormatting>
        <x14:conditionalFormatting xmlns:xm="http://schemas.microsoft.com/office/excel/2006/main">
          <x14:cfRule type="dataBar" id="{15E0526B-C26F-4567-A379-F5000B1C40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B2043:B2058</xm:sqref>
        </x14:conditionalFormatting>
        <x14:conditionalFormatting xmlns:xm="http://schemas.microsoft.com/office/excel/2006/main">
          <x14:cfRule type="dataBar" id="{ADFD6E48-1F0A-424A-8E9F-633E0D1411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C2043:C2058</xm:sqref>
        </x14:conditionalFormatting>
        <x14:conditionalFormatting xmlns:xm="http://schemas.microsoft.com/office/excel/2006/main">
          <x14:cfRule type="dataBar" id="{22F76683-5656-47EE-90DA-D7CE2E19F7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D2043:D2058</xm:sqref>
        </x14:conditionalFormatting>
        <x14:conditionalFormatting xmlns:xm="http://schemas.microsoft.com/office/excel/2006/main">
          <x14:cfRule type="dataBar" id="{759D3528-A758-46E1-B2E4-6338E7B040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E2043:E2058</xm:sqref>
        </x14:conditionalFormatting>
        <x14:conditionalFormatting xmlns:xm="http://schemas.microsoft.com/office/excel/2006/main">
          <x14:cfRule type="dataBar" id="{00FA9DB4-F039-4BD3-9A7C-D0BA14F9DD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F2043:F2058</xm:sqref>
        </x14:conditionalFormatting>
        <x14:conditionalFormatting xmlns:xm="http://schemas.microsoft.com/office/excel/2006/main">
          <x14:cfRule type="dataBar" id="{4086BF10-D4A9-49DD-81CE-B02E4F6F29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G2043:G2058</xm:sqref>
        </x14:conditionalFormatting>
        <x14:conditionalFormatting xmlns:xm="http://schemas.microsoft.com/office/excel/2006/main">
          <x14:cfRule type="dataBar" id="{2447D44B-879F-467C-80D3-0E47C899B0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D2065:D2080</xm:sqref>
        </x14:conditionalFormatting>
        <x14:conditionalFormatting xmlns:xm="http://schemas.microsoft.com/office/excel/2006/main">
          <x14:cfRule type="dataBar" id="{C64AF5E8-F32C-4F3B-8F18-79BEA84749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B2065:B2080</xm:sqref>
        </x14:conditionalFormatting>
        <x14:conditionalFormatting xmlns:xm="http://schemas.microsoft.com/office/excel/2006/main">
          <x14:cfRule type="dataBar" id="{9315E6A2-546E-4CE2-8DC1-E05C58FCC9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C2065:C2080</xm:sqref>
        </x14:conditionalFormatting>
        <x14:conditionalFormatting xmlns:xm="http://schemas.microsoft.com/office/excel/2006/main">
          <x14:cfRule type="dataBar" id="{E53C6A7E-D604-435F-9905-A843F7CFB5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E2065:E2080</xm:sqref>
        </x14:conditionalFormatting>
        <x14:conditionalFormatting xmlns:xm="http://schemas.microsoft.com/office/excel/2006/main">
          <x14:cfRule type="dataBar" id="{775862FF-4A33-400F-8991-67A1FACC0A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F2065:F2080</xm:sqref>
        </x14:conditionalFormatting>
        <x14:conditionalFormatting xmlns:xm="http://schemas.microsoft.com/office/excel/2006/main">
          <x14:cfRule type="dataBar" id="{C205465B-7105-4B91-A3B1-F3A1A6AEF0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G2065:G2080</xm:sqref>
        </x14:conditionalFormatting>
        <x14:conditionalFormatting xmlns:xm="http://schemas.microsoft.com/office/excel/2006/main">
          <x14:cfRule type="dataBar" id="{2E0496CD-A5AA-4AD2-9573-341E88B2D6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B2085:B2100</xm:sqref>
        </x14:conditionalFormatting>
        <x14:conditionalFormatting xmlns:xm="http://schemas.microsoft.com/office/excel/2006/main">
          <x14:cfRule type="dataBar" id="{9982D796-462D-470A-8733-80CA10A3AF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C2085:C2100</xm:sqref>
        </x14:conditionalFormatting>
        <x14:conditionalFormatting xmlns:xm="http://schemas.microsoft.com/office/excel/2006/main">
          <x14:cfRule type="dataBar" id="{42020754-ADA5-417E-8623-3CAD44F06D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D2085:D2100</xm:sqref>
        </x14:conditionalFormatting>
        <x14:conditionalFormatting xmlns:xm="http://schemas.microsoft.com/office/excel/2006/main">
          <x14:cfRule type="dataBar" id="{1C2E6B42-2890-4FC3-B5F9-D2C37208F7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E2085:E2100</xm:sqref>
        </x14:conditionalFormatting>
        <x14:conditionalFormatting xmlns:xm="http://schemas.microsoft.com/office/excel/2006/main">
          <x14:cfRule type="dataBar" id="{108F73EF-B71D-493F-8550-FD2A775516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F2085:F2100</xm:sqref>
        </x14:conditionalFormatting>
        <x14:conditionalFormatting xmlns:xm="http://schemas.microsoft.com/office/excel/2006/main">
          <x14:cfRule type="dataBar" id="{850C0C5A-8559-4166-933E-F16979D75A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G2085:G2100</xm:sqref>
        </x14:conditionalFormatting>
        <x14:conditionalFormatting xmlns:xm="http://schemas.microsoft.com/office/excel/2006/main">
          <x14:cfRule type="dataBar" id="{07CA1E24-D29E-4442-95ED-633D23AA59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D2107:D2122</xm:sqref>
        </x14:conditionalFormatting>
        <x14:conditionalFormatting xmlns:xm="http://schemas.microsoft.com/office/excel/2006/main">
          <x14:cfRule type="dataBar" id="{EF18AD80-5C56-469B-AF98-CCD4F339F1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B2107:B2122</xm:sqref>
        </x14:conditionalFormatting>
        <x14:conditionalFormatting xmlns:xm="http://schemas.microsoft.com/office/excel/2006/main">
          <x14:cfRule type="dataBar" id="{66808149-74FC-42C1-AA31-05079CF492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C2107:C2122</xm:sqref>
        </x14:conditionalFormatting>
        <x14:conditionalFormatting xmlns:xm="http://schemas.microsoft.com/office/excel/2006/main">
          <x14:cfRule type="dataBar" id="{955F4DD0-4AC6-4906-BB2C-CDC71257B6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E2107:E2122</xm:sqref>
        </x14:conditionalFormatting>
        <x14:conditionalFormatting xmlns:xm="http://schemas.microsoft.com/office/excel/2006/main">
          <x14:cfRule type="dataBar" id="{410B0226-BAEA-4DB7-8CF7-56EA9E2600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F2107:F2122</xm:sqref>
        </x14:conditionalFormatting>
        <x14:conditionalFormatting xmlns:xm="http://schemas.microsoft.com/office/excel/2006/main">
          <x14:cfRule type="dataBar" id="{F6C301F9-F936-4A38-B26D-6B7662D09E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G2107:G2122</xm:sqref>
        </x14:conditionalFormatting>
        <x14:conditionalFormatting xmlns:xm="http://schemas.microsoft.com/office/excel/2006/main">
          <x14:cfRule type="dataBar" id="{9396B70C-7A63-4844-80BF-11B80838F6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B2127:B2142</xm:sqref>
        </x14:conditionalFormatting>
        <x14:conditionalFormatting xmlns:xm="http://schemas.microsoft.com/office/excel/2006/main">
          <x14:cfRule type="dataBar" id="{14475FD3-73B6-4990-8924-B15AE0A960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C2127:C2142</xm:sqref>
        </x14:conditionalFormatting>
        <x14:conditionalFormatting xmlns:xm="http://schemas.microsoft.com/office/excel/2006/main">
          <x14:cfRule type="dataBar" id="{9661674F-C7BB-406C-A90D-12D84D5770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D2127:D2142</xm:sqref>
        </x14:conditionalFormatting>
        <x14:conditionalFormatting xmlns:xm="http://schemas.microsoft.com/office/excel/2006/main">
          <x14:cfRule type="dataBar" id="{A03ABF1F-D93B-4EF9-9BF7-5DDE845DE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E2127:E2142</xm:sqref>
        </x14:conditionalFormatting>
        <x14:conditionalFormatting xmlns:xm="http://schemas.microsoft.com/office/excel/2006/main">
          <x14:cfRule type="dataBar" id="{A2DD71BA-C68A-4CF8-89CF-637C138FF1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F2127:F2142</xm:sqref>
        </x14:conditionalFormatting>
        <x14:conditionalFormatting xmlns:xm="http://schemas.microsoft.com/office/excel/2006/main">
          <x14:cfRule type="dataBar" id="{470C8C0C-32B9-402F-AD88-7CA3FA2A9D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G2127:G2142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30D7A-B808-479A-AE03-2864BAA011F6}">
  <sheetPr codeName="Sheet23"/>
  <dimension ref="A1:BQ71"/>
  <sheetViews>
    <sheetView topLeftCell="W1" zoomScaleNormal="100" workbookViewId="0">
      <selection activeCell="J31" sqref="J31"/>
    </sheetView>
  </sheetViews>
  <sheetFormatPr defaultColWidth="8.88671875" defaultRowHeight="13.8" x14ac:dyDescent="0.3"/>
  <cols>
    <col min="1" max="1" width="10.109375" style="65" hidden="1" customWidth="1"/>
    <col min="2" max="2" width="5.44140625" style="65" hidden="1" customWidth="1"/>
    <col min="3" max="3" width="11.33203125" style="65" hidden="1" customWidth="1"/>
    <col min="4" max="4" width="9.88671875" style="99" hidden="1" customWidth="1"/>
    <col min="5" max="5" width="9.33203125" style="65" hidden="1" customWidth="1"/>
    <col min="6" max="9" width="8.77734375" style="65" hidden="1" customWidth="1"/>
    <col min="10" max="10" width="9.33203125" style="65" hidden="1" customWidth="1"/>
    <col min="11" max="11" width="7.88671875" style="65" hidden="1" customWidth="1"/>
    <col min="12" max="14" width="9.33203125" style="65" hidden="1" customWidth="1"/>
    <col min="15" max="16" width="7.33203125" style="65" hidden="1" customWidth="1"/>
    <col min="17" max="17" width="5.5546875" style="65" hidden="1" customWidth="1"/>
    <col min="18" max="18" width="6.44140625" style="65" hidden="1" customWidth="1"/>
    <col min="19" max="19" width="7.6640625" style="65" hidden="1" customWidth="1"/>
    <col min="20" max="20" width="7.6640625" style="111" hidden="1" customWidth="1"/>
    <col min="21" max="22" width="5.6640625" style="65" hidden="1" customWidth="1"/>
    <col min="23" max="23" width="10.109375" style="65" bestFit="1" customWidth="1"/>
    <col min="24" max="24" width="11.33203125" style="65" bestFit="1" customWidth="1"/>
    <col min="25" max="25" width="9.88671875" style="99" bestFit="1" customWidth="1"/>
    <col min="26" max="26" width="8" style="65" bestFit="1" customWidth="1"/>
    <col min="27" max="27" width="7.33203125" style="111" bestFit="1" customWidth="1"/>
    <col min="28" max="28" width="8.33203125" style="65" bestFit="1" customWidth="1"/>
    <col min="29" max="29" width="9.33203125" style="65" bestFit="1" customWidth="1"/>
    <col min="30" max="30" width="9.77734375" style="65" bestFit="1" customWidth="1"/>
    <col min="31" max="31" width="6.33203125" style="65" bestFit="1" customWidth="1"/>
    <col min="32" max="32" width="7.88671875" style="65" bestFit="1" customWidth="1"/>
    <col min="33" max="33" width="8" style="111" bestFit="1" customWidth="1"/>
    <col min="34" max="34" width="8.33203125" style="65" bestFit="1" customWidth="1"/>
    <col min="35" max="35" width="9.33203125" style="65" bestFit="1" customWidth="1"/>
    <col min="36" max="36" width="9.77734375" style="65" bestFit="1" customWidth="1"/>
    <col min="37" max="37" width="6.33203125" style="65" bestFit="1" customWidth="1"/>
    <col min="38" max="39" width="7.33203125" style="65" hidden="1" customWidth="1"/>
    <col min="40" max="41" width="6.44140625" style="65" hidden="1" customWidth="1"/>
    <col min="42" max="43" width="7.6640625" style="65" hidden="1" customWidth="1"/>
    <col min="44" max="44" width="7" style="65" hidden="1" customWidth="1"/>
    <col min="45" max="45" width="7.6640625" style="65" hidden="1" customWidth="1"/>
    <col min="46" max="47" width="8.88671875" style="65" hidden="1" customWidth="1"/>
    <col min="48" max="57" width="6" style="65" hidden="1" customWidth="1"/>
    <col min="58" max="58" width="4.88671875" style="65" customWidth="1"/>
    <col min="59" max="59" width="5.6640625" style="65" bestFit="1" customWidth="1"/>
    <col min="60" max="60" width="5.21875" style="65" customWidth="1"/>
    <col min="61" max="61" width="5.21875" style="65" bestFit="1" customWidth="1"/>
    <col min="62" max="63" width="6.77734375" style="65" customWidth="1"/>
    <col min="64" max="65" width="9.21875" style="65" customWidth="1"/>
    <col min="66" max="69" width="6" style="65" customWidth="1"/>
    <col min="70" max="16384" width="8.88671875" style="65"/>
  </cols>
  <sheetData>
    <row r="1" spans="1:69" x14ac:dyDescent="0.3">
      <c r="O1" s="68" t="s">
        <v>138</v>
      </c>
      <c r="P1" s="68" t="s">
        <v>139</v>
      </c>
      <c r="Q1" s="68" t="s">
        <v>138</v>
      </c>
      <c r="R1" s="68" t="s">
        <v>139</v>
      </c>
      <c r="S1" s="68" t="s">
        <v>138</v>
      </c>
      <c r="T1" s="68" t="s">
        <v>139</v>
      </c>
      <c r="U1" s="241" t="s">
        <v>142</v>
      </c>
      <c r="V1" s="242"/>
      <c r="AL1" s="68"/>
      <c r="AM1" s="68"/>
      <c r="AN1" s="68"/>
      <c r="AO1" s="68"/>
      <c r="AP1" s="68"/>
      <c r="AQ1" s="68"/>
      <c r="AR1" s="241"/>
      <c r="AS1" s="242"/>
    </row>
    <row r="2" spans="1:69" x14ac:dyDescent="0.3">
      <c r="A2" s="69" t="s">
        <v>136</v>
      </c>
      <c r="B2" s="69"/>
      <c r="C2" s="69" t="s">
        <v>6</v>
      </c>
      <c r="D2" s="102" t="s">
        <v>134</v>
      </c>
      <c r="E2" s="68" t="s">
        <v>32</v>
      </c>
      <c r="F2" s="68" t="s">
        <v>113</v>
      </c>
      <c r="G2" s="68" t="s">
        <v>115</v>
      </c>
      <c r="H2" s="68" t="s">
        <v>112</v>
      </c>
      <c r="I2" s="68" t="s">
        <v>114</v>
      </c>
      <c r="J2" s="68" t="s">
        <v>37</v>
      </c>
      <c r="K2" s="68" t="s">
        <v>118</v>
      </c>
      <c r="L2" s="68" t="s">
        <v>116</v>
      </c>
      <c r="M2" s="68" t="s">
        <v>119</v>
      </c>
      <c r="N2" s="68" t="s">
        <v>117</v>
      </c>
      <c r="O2" s="243" t="s">
        <v>141</v>
      </c>
      <c r="P2" s="244"/>
      <c r="Q2" s="243" t="s">
        <v>140</v>
      </c>
      <c r="R2" s="244"/>
      <c r="S2" s="243" t="s">
        <v>137</v>
      </c>
      <c r="T2" s="244"/>
      <c r="U2" s="115" t="s">
        <v>9</v>
      </c>
      <c r="V2" s="115" t="s">
        <v>11</v>
      </c>
      <c r="W2" s="69" t="s">
        <v>136</v>
      </c>
      <c r="X2" s="69" t="s">
        <v>6</v>
      </c>
      <c r="Y2" s="102" t="s">
        <v>134</v>
      </c>
      <c r="Z2" s="68" t="s">
        <v>32</v>
      </c>
      <c r="AA2" s="68" t="s">
        <v>113</v>
      </c>
      <c r="AB2" s="68" t="s">
        <v>149</v>
      </c>
      <c r="AC2" s="68" t="s">
        <v>115</v>
      </c>
      <c r="AD2" s="68" t="s">
        <v>112</v>
      </c>
      <c r="AE2" s="68" t="s">
        <v>114</v>
      </c>
      <c r="AF2" s="68" t="s">
        <v>37</v>
      </c>
      <c r="AG2" s="68" t="s">
        <v>118</v>
      </c>
      <c r="AH2" s="68" t="s">
        <v>150</v>
      </c>
      <c r="AI2" s="68" t="s">
        <v>116</v>
      </c>
      <c r="AJ2" s="68" t="s">
        <v>119</v>
      </c>
      <c r="AK2" s="68" t="s">
        <v>117</v>
      </c>
      <c r="AL2" s="243"/>
      <c r="AM2" s="244"/>
      <c r="AN2" s="243"/>
      <c r="AO2" s="244"/>
      <c r="AP2" s="240"/>
      <c r="AQ2" s="240"/>
      <c r="AR2" s="115"/>
      <c r="AS2" s="115"/>
      <c r="BF2" s="68" t="s">
        <v>9</v>
      </c>
      <c r="BG2" s="68" t="s">
        <v>151</v>
      </c>
      <c r="BH2" s="68" t="s">
        <v>11</v>
      </c>
      <c r="BI2" s="68" t="s">
        <v>152</v>
      </c>
      <c r="BJ2" s="240" t="s">
        <v>153</v>
      </c>
      <c r="BK2" s="240"/>
      <c r="BL2" s="240" t="s">
        <v>154</v>
      </c>
      <c r="BM2" s="240"/>
    </row>
    <row r="3" spans="1:69" x14ac:dyDescent="0.3">
      <c r="A3" s="107">
        <f>RECNR!F4</f>
        <v>44974</v>
      </c>
      <c r="B3" s="109">
        <v>1</v>
      </c>
      <c r="C3" s="108">
        <f>RECNR!G4</f>
        <v>0.52618055555555554</v>
      </c>
      <c r="D3" s="109">
        <f>RECNR!A4</f>
        <v>17944.2</v>
      </c>
      <c r="E3" s="80">
        <f>RECNR!J7</f>
        <v>0</v>
      </c>
      <c r="F3" s="80">
        <f>RECNR!K7</f>
        <v>0</v>
      </c>
      <c r="G3" s="80">
        <f>RECNR!L7</f>
        <v>0</v>
      </c>
      <c r="H3" s="80">
        <f>RECNR!M7</f>
        <v>0</v>
      </c>
      <c r="I3" s="80">
        <f>RECNR!N7</f>
        <v>0</v>
      </c>
      <c r="J3" s="80">
        <f>RECNR!J43</f>
        <v>0</v>
      </c>
      <c r="K3" s="80">
        <f>RECNR!K43</f>
        <v>0</v>
      </c>
      <c r="L3" s="80">
        <f>RECNR!L43</f>
        <v>0</v>
      </c>
      <c r="M3" s="80">
        <f>RECNR!M43</f>
        <v>0</v>
      </c>
      <c r="N3" s="80">
        <f>RECNR!N43</f>
        <v>0</v>
      </c>
      <c r="O3" s="110" t="str">
        <f>IFERROR(IF(E3&lt;0,"SHORT","LONG"),"")</f>
        <v>LONG</v>
      </c>
      <c r="P3" s="110" t="str">
        <f>IFERROR(IF(J3&gt;0,"LONG","SHORT"),"")</f>
        <v>SHORT</v>
      </c>
      <c r="Q3" s="81" t="str">
        <f>IFERROR(IF((F3)&lt;0,"SHORT","LONG"),"")</f>
        <v>LONG</v>
      </c>
      <c r="R3" s="81" t="str">
        <f>IFERROR(IF(K3&gt;0,"LONG","SHORT"),"")</f>
        <v>SHORT</v>
      </c>
      <c r="U3" s="82" t="str">
        <f>IF(AND(F3&lt;F2,G3&lt;G2,K3&gt;K2,L3&gt;L2,E3&gt;E2,F3&gt;0,G3&gt;0,H3&lt;H2,I3&gt;0),"UP","")</f>
        <v/>
      </c>
      <c r="V3" s="82" t="str">
        <f>IF(AND(J3&gt;J2,F3&gt;F2,G3&gt;G2,K3&lt;K2,L3&lt;L2,K3&gt;0,L3&gt;0,M3&lt;M2,N3&lt;0),"DOWN","")</f>
        <v/>
      </c>
      <c r="W3" s="107">
        <f>RECNR!F4</f>
        <v>44974</v>
      </c>
      <c r="X3" s="108">
        <f>RECNR!G4</f>
        <v>0.52618055555555554</v>
      </c>
      <c r="Y3" s="109">
        <f>IF($B3=0,"",RECNR!A4)</f>
        <v>17944.2</v>
      </c>
      <c r="Z3" s="116">
        <f>IF($B3=0,"",RECNR!J23)</f>
        <v>59.629999999999995</v>
      </c>
      <c r="AA3" s="119"/>
      <c r="AB3" s="116"/>
      <c r="AC3" s="116">
        <f>IF($B3=0,"",RECNR!L64)</f>
        <v>0</v>
      </c>
      <c r="AD3" s="116">
        <f>IF($B3=0,"",RECNR!M64)</f>
        <v>0</v>
      </c>
      <c r="AE3" s="116">
        <f>IF($B3=0,"",RECNR!N64)</f>
        <v>0</v>
      </c>
      <c r="AF3" s="117">
        <f>RECNR!J27</f>
        <v>58.93</v>
      </c>
      <c r="AG3" s="121">
        <f>RECNR!K27</f>
        <v>-1908</v>
      </c>
      <c r="AH3" s="117"/>
      <c r="AI3" s="117">
        <f>RECNR!L27</f>
        <v>322.49999999999994</v>
      </c>
      <c r="AJ3" s="117">
        <f>RECNR!M27</f>
        <v>-454.5</v>
      </c>
      <c r="AK3" s="117">
        <f>RECNR!N27</f>
        <v>22</v>
      </c>
      <c r="AL3" s="110"/>
      <c r="AM3" s="110"/>
      <c r="AN3" s="81"/>
      <c r="AO3" s="81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3"/>
      <c r="BG3" s="83"/>
      <c r="BH3" s="83"/>
      <c r="BI3" s="83"/>
      <c r="BJ3" s="83"/>
      <c r="BK3" s="83"/>
      <c r="BL3" s="83"/>
      <c r="BM3" s="83"/>
      <c r="BN3" s="82"/>
      <c r="BO3" s="82"/>
      <c r="BP3" s="82"/>
      <c r="BQ3" s="82"/>
    </row>
    <row r="4" spans="1:69" x14ac:dyDescent="0.3">
      <c r="A4" s="107">
        <f>RECNR!F46</f>
        <v>0</v>
      </c>
      <c r="B4" s="109">
        <v>1</v>
      </c>
      <c r="C4" s="108">
        <f>RECNR!G46</f>
        <v>1</v>
      </c>
      <c r="D4" s="109">
        <f>RECNR!A46</f>
        <v>17944.2</v>
      </c>
      <c r="E4" s="80">
        <f>RECNR!J49</f>
        <v>0.5</v>
      </c>
      <c r="F4" s="80">
        <f>RECNR!K49</f>
        <v>347</v>
      </c>
      <c r="G4" s="80">
        <f>RECNR!L49</f>
        <v>0</v>
      </c>
      <c r="H4" s="80">
        <f>RECNR!M49</f>
        <v>0</v>
      </c>
      <c r="I4" s="80">
        <f>RECNR!N49</f>
        <v>0</v>
      </c>
      <c r="J4" s="80">
        <f>RECNR!J85</f>
        <v>22.5</v>
      </c>
      <c r="K4" s="80">
        <f>RECNR!K85</f>
        <v>307.50000000000028</v>
      </c>
      <c r="L4" s="80">
        <f>RECNR!L85</f>
        <v>0</v>
      </c>
      <c r="M4" s="80">
        <f>RECNR!M85</f>
        <v>0</v>
      </c>
      <c r="N4" s="80">
        <f>RECNR!N85</f>
        <v>0</v>
      </c>
      <c r="O4" s="110" t="str">
        <f t="shared" ref="O4:O53" si="0">IFERROR(IF(E4&lt;0,"SHORT","LONG"),"")</f>
        <v>LONG</v>
      </c>
      <c r="P4" s="110" t="str">
        <f t="shared" ref="P4:P53" si="1">IFERROR(IF(J4&gt;0,"LONG","SHORT"),"")</f>
        <v>LONG</v>
      </c>
      <c r="Q4" s="81" t="str">
        <f t="shared" ref="Q4:Q53" si="2">IFERROR(IF((F4)&lt;0,"SHORT","LONG"),"")</f>
        <v>LONG</v>
      </c>
      <c r="R4" s="81" t="str">
        <f t="shared" ref="R4:R53" si="3">IFERROR(IF(K4&gt;0,"LONG","SHORT"),"")</f>
        <v>LONG</v>
      </c>
      <c r="S4" s="82" t="str">
        <f t="shared" ref="S4:S43" si="4">IFERROR(IF(G4&gt;0,"STRONG", "WEAK"),"")</f>
        <v>WEAK</v>
      </c>
      <c r="T4" s="82" t="str">
        <f t="shared" ref="T4:T43" si="5">IFERROR(IF(L4&gt;0,"STRONG", "WEAK"),"")</f>
        <v>WEAK</v>
      </c>
      <c r="U4" s="82" t="str">
        <f t="shared" ref="U4:U15" si="6">IF(AND(F4&lt;F3,G4&lt;G3,K4&gt;K3,L4&gt;L3,E4&gt;E3,F4&gt;0,G4&gt;0,H4&lt;H3,I4&gt;0),"UP","")</f>
        <v/>
      </c>
      <c r="V4" s="82" t="str">
        <f t="shared" ref="V4:V53" si="7">IF(AND(J4&gt;J3,F4&gt;F3,G4&gt;G3,K4&lt;K3,L4&lt;L3,K4&gt;0,L4&gt;0,M4&lt;M3,N4&lt;0),"DOWN","")</f>
        <v/>
      </c>
      <c r="W4" s="107">
        <f>RECNR!F46</f>
        <v>0</v>
      </c>
      <c r="X4" s="108">
        <f>RECNR!G46</f>
        <v>1</v>
      </c>
      <c r="Y4" s="109">
        <f>IF($B4=0,"",RECNR!A46)</f>
        <v>17944.2</v>
      </c>
      <c r="Z4" s="116">
        <f>IF($B4=0,"",RECNR!J65)</f>
        <v>-32</v>
      </c>
      <c r="AA4" s="119">
        <f>IF($B4=0,"",RECNR!K65)</f>
        <v>354</v>
      </c>
      <c r="AB4" s="116">
        <f>AA4</f>
        <v>354</v>
      </c>
      <c r="AC4" s="116">
        <f>IF($B4=0,"",RECNR!L65)</f>
        <v>-192.00000000000009</v>
      </c>
      <c r="AD4" s="116">
        <f>IF($B4=0,"",RECNR!M65)</f>
        <v>54.789999999999992</v>
      </c>
      <c r="AE4" s="116">
        <f>IF($B4=0,"",RECNR!N65)</f>
        <v>-2135.5</v>
      </c>
      <c r="AF4" s="117">
        <f>RECNR!J69</f>
        <v>0</v>
      </c>
      <c r="AG4" s="121">
        <f>RECNR!K69</f>
        <v>-6.0000000000000036</v>
      </c>
      <c r="AH4" s="117">
        <f>AG4</f>
        <v>-6.0000000000000036</v>
      </c>
      <c r="AI4" s="117">
        <f>RECNR!L69</f>
        <v>-374.99999999999994</v>
      </c>
      <c r="AJ4" s="117">
        <f>RECNR!M69</f>
        <v>54.31</v>
      </c>
      <c r="AK4" s="117">
        <f>RECNR!N69</f>
        <v>-1841</v>
      </c>
      <c r="AL4" s="110"/>
      <c r="AM4" s="110"/>
      <c r="AN4" s="81"/>
      <c r="AO4" s="81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82"/>
      <c r="BA4" s="82"/>
      <c r="BB4" s="82"/>
      <c r="BC4" s="82"/>
      <c r="BD4" s="82"/>
      <c r="BE4" s="82"/>
      <c r="BF4" s="83"/>
      <c r="BG4" s="83"/>
      <c r="BH4" s="83"/>
      <c r="BI4" s="83"/>
      <c r="BJ4" s="83"/>
      <c r="BK4" s="83"/>
      <c r="BL4" s="83"/>
      <c r="BM4" s="83"/>
      <c r="BN4" s="82"/>
      <c r="BO4" s="82"/>
      <c r="BP4" s="82"/>
      <c r="BQ4" s="82"/>
    </row>
    <row r="5" spans="1:69" x14ac:dyDescent="0.3">
      <c r="A5" s="107">
        <f>RECNR!F88</f>
        <v>44984</v>
      </c>
      <c r="B5" s="109">
        <f t="shared" ref="B5:B36" si="8">+IF(D5=0,0,1)</f>
        <v>0</v>
      </c>
      <c r="C5" s="108">
        <f>RECNR!G88</f>
        <v>0.38547453703703699</v>
      </c>
      <c r="D5" s="109">
        <f>RECNR!A88</f>
        <v>0</v>
      </c>
      <c r="E5" s="80">
        <f>RECNR!J91</f>
        <v>1637</v>
      </c>
      <c r="F5" s="80">
        <f>RECNR!K91</f>
        <v>291.14999999999998</v>
      </c>
      <c r="G5" s="80">
        <f>RECNR!L91</f>
        <v>6.000000000000516E-2</v>
      </c>
      <c r="H5" s="80">
        <f>RECNR!M91</f>
        <v>84</v>
      </c>
      <c r="I5" s="80">
        <f>RECNR!N91</f>
        <v>3730.5</v>
      </c>
      <c r="J5" s="80">
        <f>RECNR!J127</f>
        <v>0</v>
      </c>
      <c r="K5" s="80">
        <f>RECNR!K127</f>
        <v>0</v>
      </c>
      <c r="L5" s="80">
        <f>RECNR!L127</f>
        <v>0</v>
      </c>
      <c r="M5" s="80">
        <f>RECNR!M127</f>
        <v>0</v>
      </c>
      <c r="N5" s="80">
        <f>RECNR!N127</f>
        <v>0</v>
      </c>
      <c r="O5" s="110" t="str">
        <f t="shared" si="0"/>
        <v>LONG</v>
      </c>
      <c r="P5" s="110" t="str">
        <f t="shared" si="1"/>
        <v>SHORT</v>
      </c>
      <c r="Q5" s="81" t="str">
        <f t="shared" si="2"/>
        <v>LONG</v>
      </c>
      <c r="R5" s="81" t="str">
        <f t="shared" si="3"/>
        <v>SHORT</v>
      </c>
      <c r="S5" s="82" t="str">
        <f t="shared" si="4"/>
        <v>STRONG</v>
      </c>
      <c r="T5" s="82" t="str">
        <f t="shared" si="5"/>
        <v>WEAK</v>
      </c>
      <c r="U5" s="82" t="str">
        <f t="shared" si="6"/>
        <v/>
      </c>
      <c r="V5" s="82" t="str">
        <f t="shared" si="7"/>
        <v/>
      </c>
      <c r="W5" s="107">
        <f>RECNR!F88</f>
        <v>44984</v>
      </c>
      <c r="X5" s="108">
        <f>RECNR!G88</f>
        <v>0.38547453703703699</v>
      </c>
      <c r="Y5" s="109" t="str">
        <f>IF($B5=0,"",RECNR!A88)</f>
        <v/>
      </c>
      <c r="Z5" s="116" t="str">
        <f>IF($B5=0,"",RECNR!J107)</f>
        <v/>
      </c>
      <c r="AA5" s="119" t="str">
        <f>IF($B5=0,"",RECNR!K107)</f>
        <v/>
      </c>
      <c r="AB5" s="116">
        <f>AVERAGE(AA4:AA5)</f>
        <v>354</v>
      </c>
      <c r="AC5" s="116" t="str">
        <f>IF($B5=0,"",RECNR!L107)</f>
        <v/>
      </c>
      <c r="AD5" s="116" t="str">
        <f>IF($B5=0,"",RECNR!M107)</f>
        <v/>
      </c>
      <c r="AE5" s="116" t="str">
        <f>IF($B5=0,"",RECNR!N107)</f>
        <v/>
      </c>
      <c r="AF5" s="117">
        <f>RECNR!J111</f>
        <v>1961</v>
      </c>
      <c r="AG5" s="121">
        <f>RECNR!K111</f>
        <v>522.1</v>
      </c>
      <c r="AH5" s="117">
        <f>AVERAGE(AG4:AG5)</f>
        <v>258.05</v>
      </c>
      <c r="AI5" s="117">
        <f>RECNR!L111</f>
        <v>-4.999999999999849E-2</v>
      </c>
      <c r="AJ5" s="117">
        <f>RECNR!M111</f>
        <v>-127</v>
      </c>
      <c r="AK5" s="117">
        <f>RECNR!N111</f>
        <v>4369</v>
      </c>
      <c r="AL5" s="110"/>
      <c r="AM5" s="110"/>
      <c r="AN5" s="81"/>
      <c r="AO5" s="81"/>
      <c r="AP5" s="82"/>
      <c r="AQ5" s="82"/>
      <c r="AR5" s="82"/>
      <c r="AS5" s="82"/>
      <c r="AT5" s="82"/>
      <c r="AU5" s="82"/>
      <c r="AV5" s="82"/>
      <c r="AW5" s="82"/>
      <c r="AX5" s="82"/>
      <c r="AY5" s="82"/>
      <c r="AZ5" s="82"/>
      <c r="BA5" s="82"/>
      <c r="BB5" s="82"/>
      <c r="BC5" s="82"/>
      <c r="BD5" s="82"/>
      <c r="BE5" s="82"/>
      <c r="BF5" s="83" t="str">
        <f t="shared" ref="BF5:BF35" si="9">IF(AA5&lt;AA4,"BULL","")</f>
        <v/>
      </c>
      <c r="BG5" s="83" t="str">
        <f t="shared" ref="BG5:BG36" si="10">IF(AA5&lt;$AA$4,"BULL","")</f>
        <v/>
      </c>
      <c r="BH5" s="83" t="str">
        <f>IF(AG5&lt;AG4,"BEAR","")</f>
        <v/>
      </c>
      <c r="BI5" s="83" t="str">
        <f>IF(AG5&lt;$AG$4,"BEAR","")</f>
        <v/>
      </c>
      <c r="BJ5" s="83" t="str">
        <f>IF(AA5&lt;0,"BULL","")</f>
        <v/>
      </c>
      <c r="BK5" s="83" t="str">
        <f>IF(AG5&lt;0,"BEAR","")</f>
        <v/>
      </c>
      <c r="BL5" s="83" t="str">
        <f>IF(AND(AD5&gt;AJ5,AE5&gt;0),"BULLISH","")</f>
        <v>BULLISH</v>
      </c>
      <c r="BM5" s="83" t="str">
        <f>IF(AND(AD5&lt;AJ5,AK5&gt;0),"BEARISH","")</f>
        <v/>
      </c>
      <c r="BN5" s="82"/>
      <c r="BO5" s="82"/>
      <c r="BP5" s="82"/>
      <c r="BQ5" s="82"/>
    </row>
    <row r="6" spans="1:69" x14ac:dyDescent="0.3">
      <c r="A6" s="107">
        <f>RECNR!F130</f>
        <v>44984</v>
      </c>
      <c r="B6" s="109">
        <f t="shared" si="8"/>
        <v>0</v>
      </c>
      <c r="C6" s="108">
        <f>RECNR!G130</f>
        <v>0.38912037037037034</v>
      </c>
      <c r="D6" s="109">
        <f>RECNR!A130</f>
        <v>0</v>
      </c>
      <c r="E6" s="80">
        <f>RECNR!J133</f>
        <v>1458</v>
      </c>
      <c r="F6" s="80">
        <f>RECNR!K133</f>
        <v>217.39999999999998</v>
      </c>
      <c r="G6" s="80">
        <f>RECNR!L133</f>
        <v>0.14999999999999902</v>
      </c>
      <c r="H6" s="80">
        <f>RECNR!M133</f>
        <v>67.5</v>
      </c>
      <c r="I6" s="80">
        <f>RECNR!N133</f>
        <v>3231.5</v>
      </c>
      <c r="J6" s="80">
        <f>RECNR!J169</f>
        <v>0</v>
      </c>
      <c r="K6" s="80">
        <f>RECNR!K169</f>
        <v>0</v>
      </c>
      <c r="L6" s="80">
        <f>RECNR!L169</f>
        <v>0</v>
      </c>
      <c r="M6" s="80">
        <f>RECNR!M169</f>
        <v>0</v>
      </c>
      <c r="N6" s="80">
        <f>RECNR!N169</f>
        <v>0</v>
      </c>
      <c r="O6" s="110" t="str">
        <f t="shared" si="0"/>
        <v>LONG</v>
      </c>
      <c r="P6" s="110" t="str">
        <f t="shared" si="1"/>
        <v>SHORT</v>
      </c>
      <c r="Q6" s="81" t="str">
        <f t="shared" si="2"/>
        <v>LONG</v>
      </c>
      <c r="R6" s="81" t="str">
        <f t="shared" si="3"/>
        <v>SHORT</v>
      </c>
      <c r="S6" s="82" t="str">
        <f t="shared" si="4"/>
        <v>STRONG</v>
      </c>
      <c r="T6" s="82" t="str">
        <f t="shared" si="5"/>
        <v>WEAK</v>
      </c>
      <c r="U6" s="82" t="str">
        <f t="shared" si="6"/>
        <v/>
      </c>
      <c r="V6" s="82" t="str">
        <f t="shared" si="7"/>
        <v/>
      </c>
      <c r="W6" s="107">
        <f>RECNR!F130</f>
        <v>44984</v>
      </c>
      <c r="X6" s="108">
        <f>RECNR!G130</f>
        <v>0.38912037037037034</v>
      </c>
      <c r="Y6" s="109" t="str">
        <f>IF($B6=0,"",RECNR!A130)</f>
        <v/>
      </c>
      <c r="Z6" s="116" t="str">
        <f>IF($B6=0,"",RECNR!J149)</f>
        <v/>
      </c>
      <c r="AA6" s="119" t="str">
        <f>IF($B6=0,"",RECNR!K149)</f>
        <v/>
      </c>
      <c r="AB6" s="116">
        <f>AVERAGE(AA4:AA6)</f>
        <v>354</v>
      </c>
      <c r="AC6" s="116" t="str">
        <f>IF($B6=0,"",RECNR!L149)</f>
        <v/>
      </c>
      <c r="AD6" s="116" t="str">
        <f>IF($B6=0,"",RECNR!M149)</f>
        <v/>
      </c>
      <c r="AE6" s="116" t="str">
        <f>IF($B6=0,"",RECNR!N149)</f>
        <v/>
      </c>
      <c r="AF6" s="117">
        <f>RECNR!J153</f>
        <v>2033</v>
      </c>
      <c r="AG6" s="121">
        <f>RECNR!K153</f>
        <v>643.75</v>
      </c>
      <c r="AH6" s="117">
        <f>AVERAGE(AG4:AG6)</f>
        <v>386.61666666666662</v>
      </c>
      <c r="AI6" s="117">
        <f>RECNR!L153</f>
        <v>1.0000000000011333E-2</v>
      </c>
      <c r="AJ6" s="117">
        <f>RECNR!M153</f>
        <v>-153</v>
      </c>
      <c r="AK6" s="117">
        <f>RECNR!N153</f>
        <v>4884.5</v>
      </c>
      <c r="AL6" s="110"/>
      <c r="AM6" s="110"/>
      <c r="AN6" s="81"/>
      <c r="AO6" s="81"/>
      <c r="AP6" s="82"/>
      <c r="AQ6" s="82"/>
      <c r="AR6" s="82"/>
      <c r="AS6" s="82"/>
      <c r="AT6" s="82"/>
      <c r="AU6" s="82"/>
      <c r="AV6" s="82"/>
      <c r="AW6" s="82"/>
      <c r="AX6" s="82"/>
      <c r="AY6" s="82"/>
      <c r="AZ6" s="82"/>
      <c r="BA6" s="82"/>
      <c r="BB6" s="82"/>
      <c r="BC6" s="82"/>
      <c r="BD6" s="82"/>
      <c r="BE6" s="82"/>
      <c r="BF6" s="83" t="str">
        <f t="shared" si="9"/>
        <v/>
      </c>
      <c r="BG6" s="83" t="str">
        <f t="shared" si="10"/>
        <v/>
      </c>
      <c r="BH6" s="83" t="str">
        <f t="shared" ref="BH6:BH53" si="11">IF(AG6&lt;AG5,"BEAR","")</f>
        <v/>
      </c>
      <c r="BI6" s="83" t="str">
        <f t="shared" ref="BI6:BI53" si="12">IF(AG6&lt;$AG$4,"BEAR","")</f>
        <v/>
      </c>
      <c r="BJ6" s="83" t="str">
        <f>IF(AA6&lt;0,"BULL","")</f>
        <v/>
      </c>
      <c r="BK6" s="83" t="str">
        <f t="shared" ref="BK6:BK69" si="13">IF(AG6&lt;0,"BEAR","")</f>
        <v/>
      </c>
      <c r="BL6" s="83" t="str">
        <f t="shared" ref="BL6:BL69" si="14">IF(AND(AD6&gt;AJ6,AE6&gt;0),"BULLISH","")</f>
        <v>BULLISH</v>
      </c>
      <c r="BM6" s="83" t="str">
        <f t="shared" ref="BM6:BM69" si="15">IF(AND(AD6&lt;AJ6,AK6&gt;0),"BEARISH","")</f>
        <v/>
      </c>
      <c r="BN6" s="82"/>
      <c r="BO6" s="82"/>
      <c r="BP6" s="82"/>
      <c r="BQ6" s="82"/>
    </row>
    <row r="7" spans="1:69" x14ac:dyDescent="0.3">
      <c r="A7" s="107">
        <f>RECNR!F172</f>
        <v>45070</v>
      </c>
      <c r="B7" s="109">
        <f t="shared" si="8"/>
        <v>0</v>
      </c>
      <c r="C7" s="108">
        <f>RECNR!G172</f>
        <v>0.40053240740740742</v>
      </c>
      <c r="D7" s="109">
        <f>RECNR!A172</f>
        <v>0</v>
      </c>
      <c r="E7" s="80">
        <f>RECNR!J175</f>
        <v>1259.5</v>
      </c>
      <c r="F7" s="80">
        <f>RECNR!K175</f>
        <v>212.59999999999994</v>
      </c>
      <c r="G7" s="80">
        <f>RECNR!L175</f>
        <v>1.0658141036401503E-14</v>
      </c>
      <c r="H7" s="80">
        <f>RECNR!M175</f>
        <v>104.5</v>
      </c>
      <c r="I7" s="80">
        <f>RECNR!N175</f>
        <v>7932</v>
      </c>
      <c r="J7" s="80">
        <f>RECNR!J211</f>
        <v>0</v>
      </c>
      <c r="K7" s="80">
        <f>RECNR!K211</f>
        <v>0</v>
      </c>
      <c r="L7" s="80">
        <f>RECNR!L211</f>
        <v>0</v>
      </c>
      <c r="M7" s="80">
        <f>RECNR!M211</f>
        <v>0</v>
      </c>
      <c r="N7" s="80">
        <f>RECNR!N211</f>
        <v>0</v>
      </c>
      <c r="O7" s="110" t="str">
        <f t="shared" si="0"/>
        <v>LONG</v>
      </c>
      <c r="P7" s="110" t="str">
        <f t="shared" si="1"/>
        <v>SHORT</v>
      </c>
      <c r="Q7" s="81" t="str">
        <f t="shared" si="2"/>
        <v>LONG</v>
      </c>
      <c r="R7" s="81" t="str">
        <f t="shared" si="3"/>
        <v>SHORT</v>
      </c>
      <c r="S7" s="82" t="str">
        <f t="shared" si="4"/>
        <v>STRONG</v>
      </c>
      <c r="T7" s="82" t="str">
        <f t="shared" si="5"/>
        <v>WEAK</v>
      </c>
      <c r="U7" s="82" t="str">
        <f t="shared" si="6"/>
        <v/>
      </c>
      <c r="V7" s="82" t="str">
        <f t="shared" si="7"/>
        <v/>
      </c>
      <c r="W7" s="107">
        <f>RECNR!F172</f>
        <v>45070</v>
      </c>
      <c r="X7" s="108">
        <f>RECNR!G172</f>
        <v>0.40053240740740742</v>
      </c>
      <c r="Y7" s="109" t="str">
        <f>IF($B7=0,"",RECNR!A172)</f>
        <v/>
      </c>
      <c r="Z7" s="116" t="str">
        <f>IF($B7=0,"",RECNR!J191)</f>
        <v/>
      </c>
      <c r="AA7" s="119" t="str">
        <f>IF($B7=0,"",RECNR!K191)</f>
        <v/>
      </c>
      <c r="AB7" s="116">
        <f>AVERAGE(AA4:AA7)</f>
        <v>354</v>
      </c>
      <c r="AC7" s="116" t="str">
        <f>IF($B7=0,"",RECNR!L191)</f>
        <v/>
      </c>
      <c r="AD7" s="116" t="str">
        <f>IF($B7=0,"",RECNR!M191)</f>
        <v/>
      </c>
      <c r="AE7" s="116" t="str">
        <f>IF($B7=0,"",RECNR!N191)</f>
        <v/>
      </c>
      <c r="AF7" s="117">
        <f>RECNR!J195</f>
        <v>46808.5</v>
      </c>
      <c r="AG7" s="121">
        <f>RECNR!K195</f>
        <v>263.89999999999998</v>
      </c>
      <c r="AH7" s="117">
        <f>AVERAGE(AG4:AG7)</f>
        <v>355.9375</v>
      </c>
      <c r="AI7" s="117">
        <f>RECNR!L195</f>
        <v>-5.0000000000004485E-2</v>
      </c>
      <c r="AJ7" s="117">
        <f>RECNR!M195</f>
        <v>45037.5</v>
      </c>
      <c r="AK7" s="117">
        <f>RECNR!N195</f>
        <v>10747.90337962963</v>
      </c>
      <c r="AL7" s="110"/>
      <c r="AM7" s="110"/>
      <c r="AN7" s="81"/>
      <c r="AO7" s="81"/>
      <c r="AP7" s="82"/>
      <c r="AQ7" s="82"/>
      <c r="AR7" s="82"/>
      <c r="AS7" s="82"/>
      <c r="AT7" s="82"/>
      <c r="AU7" s="82"/>
      <c r="AV7" s="82"/>
      <c r="AW7" s="82"/>
      <c r="AX7" s="82"/>
      <c r="AY7" s="82"/>
      <c r="AZ7" s="82"/>
      <c r="BA7" s="82"/>
      <c r="BB7" s="82"/>
      <c r="BC7" s="82"/>
      <c r="BD7" s="82"/>
      <c r="BE7" s="82"/>
      <c r="BF7" s="83" t="str">
        <f t="shared" si="9"/>
        <v/>
      </c>
      <c r="BG7" s="83" t="str">
        <f t="shared" si="10"/>
        <v/>
      </c>
      <c r="BH7" s="83" t="str">
        <f t="shared" si="11"/>
        <v>BEAR</v>
      </c>
      <c r="BI7" s="83" t="str">
        <f t="shared" si="12"/>
        <v/>
      </c>
      <c r="BJ7" s="83" t="str">
        <f t="shared" ref="BJ7:BJ70" si="16">IF(AA7&lt;0,"BULL","")</f>
        <v/>
      </c>
      <c r="BK7" s="83" t="str">
        <f>IF(AG7&lt;0,"BEAR","")</f>
        <v/>
      </c>
      <c r="BL7" s="83" t="str">
        <f t="shared" si="14"/>
        <v>BULLISH</v>
      </c>
      <c r="BM7" s="83" t="str">
        <f t="shared" si="15"/>
        <v/>
      </c>
      <c r="BN7" s="82"/>
      <c r="BO7" s="82"/>
      <c r="BP7" s="82"/>
      <c r="BQ7" s="82"/>
    </row>
    <row r="8" spans="1:69" x14ac:dyDescent="0.3">
      <c r="A8" s="107">
        <f>RECNR!F214</f>
        <v>0.5</v>
      </c>
      <c r="B8" s="109">
        <f t="shared" si="8"/>
        <v>1</v>
      </c>
      <c r="C8" s="108">
        <f>RECNR!G214</f>
        <v>45.000000000000007</v>
      </c>
      <c r="D8" s="109">
        <f>RECNR!A214</f>
        <v>-140</v>
      </c>
      <c r="E8" s="80">
        <f>RECNR!J217</f>
        <v>1275</v>
      </c>
      <c r="F8" s="80">
        <f>RECNR!K217</f>
        <v>193.70000000000002</v>
      </c>
      <c r="G8" s="80">
        <f>RECNR!L217</f>
        <v>-5.0000000000010481E-2</v>
      </c>
      <c r="H8" s="80">
        <f>RECNR!M217</f>
        <v>16</v>
      </c>
      <c r="I8" s="80">
        <f>RECNR!N217</f>
        <v>7553.5</v>
      </c>
      <c r="J8" s="80">
        <f>RECNR!J253</f>
        <v>0</v>
      </c>
      <c r="K8" s="80">
        <f>RECNR!K253</f>
        <v>0</v>
      </c>
      <c r="L8" s="80">
        <f>RECNR!L253</f>
        <v>0</v>
      </c>
      <c r="M8" s="80">
        <f>RECNR!M253</f>
        <v>0</v>
      </c>
      <c r="N8" s="80">
        <f>RECNR!N253</f>
        <v>0</v>
      </c>
      <c r="O8" s="110" t="str">
        <f t="shared" si="0"/>
        <v>LONG</v>
      </c>
      <c r="P8" s="110" t="str">
        <f t="shared" si="1"/>
        <v>SHORT</v>
      </c>
      <c r="Q8" s="81" t="str">
        <f t="shared" si="2"/>
        <v>LONG</v>
      </c>
      <c r="R8" s="81" t="str">
        <f t="shared" si="3"/>
        <v>SHORT</v>
      </c>
      <c r="S8" s="82" t="str">
        <f t="shared" si="4"/>
        <v>WEAK</v>
      </c>
      <c r="T8" s="82" t="str">
        <f t="shared" si="5"/>
        <v>WEAK</v>
      </c>
      <c r="U8" s="82" t="str">
        <f t="shared" si="6"/>
        <v/>
      </c>
      <c r="V8" s="82" t="str">
        <f t="shared" si="7"/>
        <v/>
      </c>
      <c r="W8" s="107">
        <f>RECNR!F214</f>
        <v>0.5</v>
      </c>
      <c r="X8" s="108">
        <f>RECNR!G214</f>
        <v>45.000000000000007</v>
      </c>
      <c r="Y8" s="109">
        <f>IF($B8=0,"",RECNR!A214)</f>
        <v>-140</v>
      </c>
      <c r="Z8" s="116">
        <f>IF($B8=0,"",RECNR!J233)</f>
        <v>0</v>
      </c>
      <c r="AA8" s="119">
        <f>IF($B8=0,"",RECNR!K233)</f>
        <v>0</v>
      </c>
      <c r="AB8" s="116">
        <f>AVERAGE(AA4:AA8)</f>
        <v>177</v>
      </c>
      <c r="AC8" s="116">
        <f>IF($B8=0,"",RECNR!L233)</f>
        <v>0</v>
      </c>
      <c r="AD8" s="116">
        <f>IF($B8=0,"",RECNR!M233)</f>
        <v>0</v>
      </c>
      <c r="AE8" s="116">
        <f>IF($B8=0,"",RECNR!N233)</f>
        <v>0</v>
      </c>
      <c r="AF8" s="117">
        <f>RECNR!J237</f>
        <v>1287</v>
      </c>
      <c r="AG8" s="121">
        <f>RECNR!K237</f>
        <v>243.6</v>
      </c>
      <c r="AH8" s="117">
        <f>AVERAGE(AG4:AG8)</f>
        <v>333.46999999999997</v>
      </c>
      <c r="AI8" s="117">
        <f>RECNR!L237</f>
        <v>8.0000000000000293E-2</v>
      </c>
      <c r="AJ8" s="117">
        <f>RECNR!M237</f>
        <v>114</v>
      </c>
      <c r="AK8" s="117">
        <f>RECNR!N237</f>
        <v>7996</v>
      </c>
      <c r="AL8" s="110"/>
      <c r="AM8" s="110"/>
      <c r="AN8" s="81"/>
      <c r="AO8" s="81"/>
      <c r="AP8" s="82"/>
      <c r="AQ8" s="82"/>
      <c r="AR8" s="82"/>
      <c r="AS8" s="82"/>
      <c r="AT8" s="82"/>
      <c r="AU8" s="82"/>
      <c r="AV8" s="82"/>
      <c r="AW8" s="82"/>
      <c r="AX8" s="82"/>
      <c r="AY8" s="82"/>
      <c r="AZ8" s="82"/>
      <c r="BA8" s="82"/>
      <c r="BB8" s="82"/>
      <c r="BC8" s="82"/>
      <c r="BD8" s="82"/>
      <c r="BE8" s="82"/>
      <c r="BF8" s="83" t="str">
        <f>IF(AA8&lt;AA7,"BULL","")</f>
        <v>BULL</v>
      </c>
      <c r="BG8" s="83" t="str">
        <f t="shared" si="10"/>
        <v>BULL</v>
      </c>
      <c r="BH8" s="83" t="str">
        <f t="shared" si="11"/>
        <v>BEAR</v>
      </c>
      <c r="BI8" s="83" t="str">
        <f t="shared" si="12"/>
        <v/>
      </c>
      <c r="BJ8" s="83" t="str">
        <f t="shared" si="16"/>
        <v/>
      </c>
      <c r="BK8" s="83" t="str">
        <f t="shared" si="13"/>
        <v/>
      </c>
      <c r="BL8" s="83" t="str">
        <f t="shared" si="14"/>
        <v/>
      </c>
      <c r="BM8" s="83" t="str">
        <f t="shared" si="15"/>
        <v>BEARISH</v>
      </c>
      <c r="BN8" s="82"/>
      <c r="BO8" s="82"/>
      <c r="BP8" s="82"/>
      <c r="BQ8" s="82"/>
    </row>
    <row r="9" spans="1:69" x14ac:dyDescent="0.3">
      <c r="A9" s="107">
        <f>RECNR!F256</f>
        <v>-0.5</v>
      </c>
      <c r="B9" s="109">
        <f t="shared" si="8"/>
        <v>1</v>
      </c>
      <c r="C9" s="108">
        <f>RECNR!G256</f>
        <v>39</v>
      </c>
      <c r="D9" s="109">
        <f>RECNR!A256</f>
        <v>-219</v>
      </c>
      <c r="E9" s="80">
        <f>RECNR!J259</f>
        <v>46787</v>
      </c>
      <c r="F9" s="80">
        <f>RECNR!K259</f>
        <v>267.00000000000006</v>
      </c>
      <c r="G9" s="80">
        <f>RECNR!L259</f>
        <v>1.3322676295501878E-15</v>
      </c>
      <c r="H9" s="80">
        <f>RECNR!M259</f>
        <v>45050</v>
      </c>
      <c r="I9" s="80">
        <f>RECNR!N259</f>
        <v>10538.409803240742</v>
      </c>
      <c r="J9" s="80">
        <f>RECNR!J295</f>
        <v>0</v>
      </c>
      <c r="K9" s="80">
        <f>RECNR!K295</f>
        <v>0</v>
      </c>
      <c r="L9" s="80">
        <f>RECNR!L295</f>
        <v>0</v>
      </c>
      <c r="M9" s="80">
        <f>RECNR!M295</f>
        <v>0</v>
      </c>
      <c r="N9" s="80">
        <f>RECNR!N295</f>
        <v>0</v>
      </c>
      <c r="O9" s="110" t="str">
        <f t="shared" si="0"/>
        <v>LONG</v>
      </c>
      <c r="P9" s="110" t="str">
        <f t="shared" si="1"/>
        <v>SHORT</v>
      </c>
      <c r="Q9" s="81" t="str">
        <f t="shared" si="2"/>
        <v>LONG</v>
      </c>
      <c r="R9" s="81" t="str">
        <f t="shared" si="3"/>
        <v>SHORT</v>
      </c>
      <c r="S9" s="82" t="str">
        <f t="shared" si="4"/>
        <v>STRONG</v>
      </c>
      <c r="T9" s="82" t="str">
        <f t="shared" si="5"/>
        <v>WEAK</v>
      </c>
      <c r="U9" s="82" t="str">
        <f t="shared" si="6"/>
        <v/>
      </c>
      <c r="V9" s="82" t="str">
        <f t="shared" si="7"/>
        <v/>
      </c>
      <c r="W9" s="107">
        <f>RECNR!F256</f>
        <v>-0.5</v>
      </c>
      <c r="X9" s="108">
        <f>RECNR!G256</f>
        <v>39</v>
      </c>
      <c r="Y9" s="109">
        <f>IF($B9=0,"",RECNR!A256)</f>
        <v>-219</v>
      </c>
      <c r="Z9" s="116">
        <f>IF($B9=0,"",RECNR!J275)</f>
        <v>0</v>
      </c>
      <c r="AA9" s="119">
        <f>IF($B9=0,"",RECNR!K275)</f>
        <v>0</v>
      </c>
      <c r="AB9" s="116">
        <f>AVERAGE(AA4:AA9)</f>
        <v>118</v>
      </c>
      <c r="AC9" s="116">
        <f>IF($B9=0,"",RECNR!L275)</f>
        <v>0</v>
      </c>
      <c r="AD9" s="116">
        <f>IF($B9=0,"",RECNR!M275)</f>
        <v>0</v>
      </c>
      <c r="AE9" s="116">
        <f>IF($B9=0,"",RECNR!N275)</f>
        <v>0</v>
      </c>
      <c r="AF9" s="117">
        <f>RECNR!J279</f>
        <v>958.5</v>
      </c>
      <c r="AG9" s="121">
        <f>RECNR!K279</f>
        <v>157.19999999999999</v>
      </c>
      <c r="AH9" s="117">
        <f>AVERAGE(AG4:AG9)</f>
        <v>304.09166666666664</v>
      </c>
      <c r="AI9" s="117">
        <f>RECNR!L279</f>
        <v>3.3306690738754696E-16</v>
      </c>
      <c r="AJ9" s="117">
        <f>RECNR!M279</f>
        <v>52.5</v>
      </c>
      <c r="AK9" s="117">
        <f>RECNR!N279</f>
        <v>5383</v>
      </c>
      <c r="AL9" s="110"/>
      <c r="AM9" s="110"/>
      <c r="AN9" s="81"/>
      <c r="AO9" s="81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3" t="str">
        <f t="shared" si="9"/>
        <v/>
      </c>
      <c r="BG9" s="83" t="str">
        <f t="shared" si="10"/>
        <v>BULL</v>
      </c>
      <c r="BH9" s="83" t="str">
        <f t="shared" si="11"/>
        <v>BEAR</v>
      </c>
      <c r="BI9" s="83" t="str">
        <f t="shared" si="12"/>
        <v/>
      </c>
      <c r="BJ9" s="83" t="str">
        <f t="shared" si="16"/>
        <v/>
      </c>
      <c r="BK9" s="83" t="str">
        <f t="shared" si="13"/>
        <v/>
      </c>
      <c r="BL9" s="83" t="str">
        <f t="shared" si="14"/>
        <v/>
      </c>
      <c r="BM9" s="83" t="str">
        <f t="shared" si="15"/>
        <v>BEARISH</v>
      </c>
      <c r="BN9" s="82"/>
      <c r="BO9" s="82"/>
      <c r="BP9" s="82"/>
      <c r="BQ9" s="82"/>
    </row>
    <row r="10" spans="1:69" x14ac:dyDescent="0.3">
      <c r="A10" s="107">
        <f>RECNR!F298</f>
        <v>0</v>
      </c>
      <c r="B10" s="109">
        <f t="shared" si="8"/>
        <v>0</v>
      </c>
      <c r="C10" s="108">
        <f>RECNR!G298</f>
        <v>0</v>
      </c>
      <c r="D10" s="109">
        <f>RECNR!A298</f>
        <v>0</v>
      </c>
      <c r="E10" s="80">
        <f>RECNR!J301</f>
        <v>2581</v>
      </c>
      <c r="F10" s="80">
        <f>RECNR!K301</f>
        <v>343.8</v>
      </c>
      <c r="G10" s="80">
        <f>RECNR!L301</f>
        <v>-0.14000000000000279</v>
      </c>
      <c r="H10" s="80">
        <f>RECNR!M301</f>
        <v>132</v>
      </c>
      <c r="I10" s="80">
        <f>RECNR!N301</f>
        <v>7581</v>
      </c>
      <c r="J10" s="80">
        <f>RECNR!J337</f>
        <v>0</v>
      </c>
      <c r="K10" s="80">
        <f>RECNR!K337</f>
        <v>0</v>
      </c>
      <c r="L10" s="80">
        <f>RECNR!L337</f>
        <v>0</v>
      </c>
      <c r="M10" s="80">
        <f>RECNR!M337</f>
        <v>0</v>
      </c>
      <c r="N10" s="80">
        <f>RECNR!N337</f>
        <v>0</v>
      </c>
      <c r="O10" s="110" t="str">
        <f t="shared" si="0"/>
        <v>LONG</v>
      </c>
      <c r="P10" s="110" t="str">
        <f t="shared" si="1"/>
        <v>SHORT</v>
      </c>
      <c r="Q10" s="81" t="str">
        <f t="shared" si="2"/>
        <v>LONG</v>
      </c>
      <c r="R10" s="81" t="str">
        <f t="shared" si="3"/>
        <v>SHORT</v>
      </c>
      <c r="S10" s="82" t="str">
        <f t="shared" si="4"/>
        <v>WEAK</v>
      </c>
      <c r="T10" s="82" t="str">
        <f t="shared" si="5"/>
        <v>WEAK</v>
      </c>
      <c r="U10" s="82" t="str">
        <f t="shared" si="6"/>
        <v/>
      </c>
      <c r="V10" s="82" t="str">
        <f t="shared" si="7"/>
        <v/>
      </c>
      <c r="W10" s="107">
        <f>RECNR!F298</f>
        <v>0</v>
      </c>
      <c r="X10" s="108">
        <f>RECNR!G298</f>
        <v>0</v>
      </c>
      <c r="Y10" s="109" t="str">
        <f>IF($B10=0,"",RECNR!A298)</f>
        <v/>
      </c>
      <c r="Z10" s="116" t="str">
        <f>IF($B10=0,"",RECNR!J317)</f>
        <v/>
      </c>
      <c r="AA10" s="119" t="str">
        <f>IF($B10=0,"",RECNR!K317)</f>
        <v/>
      </c>
      <c r="AB10" s="116">
        <f>AVERAGE(AA4:AA10)</f>
        <v>118</v>
      </c>
      <c r="AC10" s="116" t="str">
        <f>IF($B10=0,"",RECNR!L317)</f>
        <v/>
      </c>
      <c r="AD10" s="116" t="str">
        <f>IF($B10=0,"",RECNR!M317)</f>
        <v/>
      </c>
      <c r="AE10" s="116" t="str">
        <f>IF($B10=0,"",RECNR!N317)</f>
        <v/>
      </c>
      <c r="AF10" s="117">
        <f>RECNR!J321</f>
        <v>48524</v>
      </c>
      <c r="AG10" s="121">
        <f>RECNR!K321</f>
        <v>480.65</v>
      </c>
      <c r="AH10" s="117">
        <f>AVERAGE(AG4:AG10)</f>
        <v>329.31428571428569</v>
      </c>
      <c r="AI10" s="117">
        <f>RECNR!L321</f>
        <v>0.17999999999999661</v>
      </c>
      <c r="AJ10" s="117">
        <f>RECNR!M321</f>
        <v>45002.5</v>
      </c>
      <c r="AK10" s="117">
        <f>RECNR!N321</f>
        <v>8245.4096990740745</v>
      </c>
      <c r="AL10" s="110"/>
      <c r="AM10" s="110"/>
      <c r="AN10" s="81"/>
      <c r="AO10" s="81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3" t="str">
        <f t="shared" si="9"/>
        <v/>
      </c>
      <c r="BG10" s="83" t="str">
        <f t="shared" si="10"/>
        <v/>
      </c>
      <c r="BH10" s="83" t="str">
        <f t="shared" si="11"/>
        <v/>
      </c>
      <c r="BI10" s="83" t="str">
        <f t="shared" si="12"/>
        <v/>
      </c>
      <c r="BJ10" s="83" t="str">
        <f t="shared" si="16"/>
        <v/>
      </c>
      <c r="BK10" s="83" t="str">
        <f t="shared" si="13"/>
        <v/>
      </c>
      <c r="BL10" s="83" t="str">
        <f t="shared" si="14"/>
        <v>BULLISH</v>
      </c>
      <c r="BM10" s="83" t="str">
        <f t="shared" si="15"/>
        <v/>
      </c>
      <c r="BN10" s="82"/>
      <c r="BO10" s="82"/>
      <c r="BP10" s="82"/>
      <c r="BQ10" s="82"/>
    </row>
    <row r="11" spans="1:69" x14ac:dyDescent="0.3">
      <c r="A11" s="107">
        <f>RECNR!F340</f>
        <v>1.5</v>
      </c>
      <c r="B11" s="109">
        <f t="shared" si="8"/>
        <v>1</v>
      </c>
      <c r="C11" s="108">
        <f>RECNR!G340</f>
        <v>126.50000000000001</v>
      </c>
      <c r="D11" s="109">
        <f>RECNR!A340</f>
        <v>-116.5</v>
      </c>
      <c r="E11" s="80">
        <f>RECNR!J343</f>
        <v>2156</v>
      </c>
      <c r="F11" s="80">
        <f>RECNR!K343</f>
        <v>240.9</v>
      </c>
      <c r="G11" s="80">
        <f>RECNR!L343</f>
        <v>1.3322676295501878E-15</v>
      </c>
      <c r="H11" s="80">
        <f>RECNR!M343</f>
        <v>41</v>
      </c>
      <c r="I11" s="80">
        <f>RECNR!N343</f>
        <v>5396</v>
      </c>
      <c r="J11" s="80">
        <f>RECNR!J379</f>
        <v>0</v>
      </c>
      <c r="K11" s="80">
        <f>RECNR!K379</f>
        <v>0</v>
      </c>
      <c r="L11" s="80">
        <f>RECNR!L379</f>
        <v>0</v>
      </c>
      <c r="M11" s="80">
        <f>RECNR!M379</f>
        <v>0</v>
      </c>
      <c r="N11" s="80">
        <f>RECNR!N379</f>
        <v>0</v>
      </c>
      <c r="O11" s="110" t="str">
        <f t="shared" si="0"/>
        <v>LONG</v>
      </c>
      <c r="P11" s="110" t="str">
        <f t="shared" si="1"/>
        <v>SHORT</v>
      </c>
      <c r="Q11" s="81" t="str">
        <f t="shared" si="2"/>
        <v>LONG</v>
      </c>
      <c r="R11" s="81" t="str">
        <f t="shared" si="3"/>
        <v>SHORT</v>
      </c>
      <c r="S11" s="82" t="str">
        <f t="shared" si="4"/>
        <v>STRONG</v>
      </c>
      <c r="T11" s="82" t="str">
        <f t="shared" si="5"/>
        <v>WEAK</v>
      </c>
      <c r="U11" s="82" t="str">
        <f t="shared" si="6"/>
        <v/>
      </c>
      <c r="V11" s="82" t="str">
        <f t="shared" si="7"/>
        <v/>
      </c>
      <c r="W11" s="107">
        <f>RECNR!F340</f>
        <v>1.5</v>
      </c>
      <c r="X11" s="108">
        <f>RECNR!G340</f>
        <v>126.50000000000001</v>
      </c>
      <c r="Y11" s="109">
        <f>IF($B11=0,"",RECNR!A340)</f>
        <v>-116.5</v>
      </c>
      <c r="Z11" s="116">
        <f>IF($B11=0,"",RECNR!J359)</f>
        <v>0</v>
      </c>
      <c r="AA11" s="119">
        <f>IF($B11=0,"",RECNR!K359)</f>
        <v>0</v>
      </c>
      <c r="AB11" s="116">
        <f>AVERAGE(AA4:AA11)</f>
        <v>88.5</v>
      </c>
      <c r="AC11" s="116">
        <f>IF($B11=0,"",RECNR!L359)</f>
        <v>0</v>
      </c>
      <c r="AD11" s="116">
        <f>IF($B11=0,"",RECNR!M359)</f>
        <v>0</v>
      </c>
      <c r="AE11" s="116">
        <f>IF($B11=0,"",RECNR!N359)</f>
        <v>0</v>
      </c>
      <c r="AF11" s="117">
        <f>RECNR!J363</f>
        <v>45963</v>
      </c>
      <c r="AG11" s="121">
        <f>RECNR!K363</f>
        <v>84.600000000000009</v>
      </c>
      <c r="AH11" s="117">
        <f>AVERAGE(AG4:AG11)</f>
        <v>298.72499999999997</v>
      </c>
      <c r="AI11" s="117">
        <f>RECNR!L363</f>
        <v>3.9999999999996927E-2</v>
      </c>
      <c r="AJ11" s="117">
        <f>RECNR!M363</f>
        <v>45181</v>
      </c>
      <c r="AK11" s="117">
        <f>RECNR!N363</f>
        <v>6527.372847222221</v>
      </c>
      <c r="AL11" s="110"/>
      <c r="AM11" s="110"/>
      <c r="AN11" s="81"/>
      <c r="AO11" s="81"/>
      <c r="AP11" s="82"/>
      <c r="AQ11" s="82"/>
      <c r="AR11" s="82"/>
      <c r="AS11" s="82"/>
      <c r="AT11" s="82"/>
      <c r="AU11" s="82"/>
      <c r="AV11" s="82"/>
      <c r="AW11" s="82"/>
      <c r="AX11" s="82"/>
      <c r="AY11" s="82"/>
      <c r="AZ11" s="82"/>
      <c r="BA11" s="82"/>
      <c r="BB11" s="82"/>
      <c r="BC11" s="82"/>
      <c r="BD11" s="82"/>
      <c r="BE11" s="82"/>
      <c r="BF11" s="83" t="str">
        <f t="shared" si="9"/>
        <v>BULL</v>
      </c>
      <c r="BG11" s="83" t="str">
        <f t="shared" si="10"/>
        <v>BULL</v>
      </c>
      <c r="BH11" s="83" t="str">
        <f t="shared" si="11"/>
        <v>BEAR</v>
      </c>
      <c r="BI11" s="83" t="str">
        <f t="shared" si="12"/>
        <v/>
      </c>
      <c r="BJ11" s="83" t="str">
        <f t="shared" si="16"/>
        <v/>
      </c>
      <c r="BK11" s="83" t="str">
        <f t="shared" si="13"/>
        <v/>
      </c>
      <c r="BL11" s="83" t="str">
        <f t="shared" si="14"/>
        <v/>
      </c>
      <c r="BM11" s="83" t="str">
        <f t="shared" si="15"/>
        <v>BEARISH</v>
      </c>
      <c r="BN11" s="82"/>
      <c r="BO11" s="82"/>
      <c r="BP11" s="82"/>
      <c r="BQ11" s="82"/>
    </row>
    <row r="12" spans="1:69" x14ac:dyDescent="0.3">
      <c r="A12" s="107">
        <f>RECNR!F382</f>
        <v>-0.5</v>
      </c>
      <c r="B12" s="109">
        <f t="shared" si="8"/>
        <v>1</v>
      </c>
      <c r="C12" s="108">
        <f>RECNR!G382</f>
        <v>28.5</v>
      </c>
      <c r="D12" s="109">
        <f>RECNR!A382</f>
        <v>-231</v>
      </c>
      <c r="E12" s="80">
        <f>RECNR!J385</f>
        <v>47435.5</v>
      </c>
      <c r="F12" s="80">
        <f>RECNR!K385</f>
        <v>430.3</v>
      </c>
      <c r="G12" s="80">
        <f>RECNR!L385</f>
        <v>-8.0000000000000515E-2</v>
      </c>
      <c r="H12" s="80">
        <f>RECNR!M385</f>
        <v>45051</v>
      </c>
      <c r="I12" s="80">
        <f>RECNR!N385</f>
        <v>10852.373449074074</v>
      </c>
      <c r="J12" s="80">
        <f>RECNR!J421</f>
        <v>0</v>
      </c>
      <c r="K12" s="80">
        <f>RECNR!K421</f>
        <v>0</v>
      </c>
      <c r="L12" s="80">
        <f>RECNR!L421</f>
        <v>0</v>
      </c>
      <c r="M12" s="80">
        <f>RECNR!M421</f>
        <v>0</v>
      </c>
      <c r="N12" s="80">
        <f>RECNR!N421</f>
        <v>0</v>
      </c>
      <c r="O12" s="110" t="str">
        <f t="shared" si="0"/>
        <v>LONG</v>
      </c>
      <c r="P12" s="110" t="str">
        <f t="shared" si="1"/>
        <v>SHORT</v>
      </c>
      <c r="Q12" s="81" t="str">
        <f t="shared" si="2"/>
        <v>LONG</v>
      </c>
      <c r="R12" s="81" t="str">
        <f t="shared" si="3"/>
        <v>SHORT</v>
      </c>
      <c r="S12" s="82" t="str">
        <f t="shared" si="4"/>
        <v>WEAK</v>
      </c>
      <c r="T12" s="82" t="str">
        <f t="shared" si="5"/>
        <v>WEAK</v>
      </c>
      <c r="U12" s="82" t="str">
        <f t="shared" si="6"/>
        <v/>
      </c>
      <c r="V12" s="82" t="str">
        <f t="shared" si="7"/>
        <v/>
      </c>
      <c r="W12" s="107">
        <f>RECNR!F382</f>
        <v>-0.5</v>
      </c>
      <c r="X12" s="108">
        <f>RECNR!G382</f>
        <v>28.5</v>
      </c>
      <c r="Y12" s="109">
        <f>IF($B12=0,"",RECNR!A382)</f>
        <v>-231</v>
      </c>
      <c r="Z12" s="116">
        <f>IF($B12=0,"",RECNR!J401)</f>
        <v>0</v>
      </c>
      <c r="AA12" s="119">
        <f>IF($B12=0,"",RECNR!K401)</f>
        <v>0</v>
      </c>
      <c r="AB12" s="116">
        <f>AVERAGE(AA4:AA12)</f>
        <v>70.8</v>
      </c>
      <c r="AC12" s="116">
        <f>IF($B12=0,"",RECNR!L401)</f>
        <v>0</v>
      </c>
      <c r="AD12" s="116">
        <f>IF($B12=0,"",RECNR!M401)</f>
        <v>0</v>
      </c>
      <c r="AE12" s="116">
        <f>IF($B12=0,"",RECNR!N401)</f>
        <v>0</v>
      </c>
      <c r="AF12" s="117">
        <f>RECNR!J405</f>
        <v>3258.5</v>
      </c>
      <c r="AG12" s="121">
        <f>RECNR!K405</f>
        <v>336.25000000000006</v>
      </c>
      <c r="AH12" s="117">
        <f>AVERAGE(AG4:AG12)</f>
        <v>302.89444444444439</v>
      </c>
      <c r="AI12" s="117">
        <f>RECNR!L405</f>
        <v>-4.000000000000048E-2</v>
      </c>
      <c r="AJ12" s="117">
        <f>RECNR!M405</f>
        <v>75.5</v>
      </c>
      <c r="AK12" s="117">
        <f>RECNR!N405</f>
        <v>4562</v>
      </c>
      <c r="AL12" s="110"/>
      <c r="AM12" s="110"/>
      <c r="AN12" s="81"/>
      <c r="AO12" s="81"/>
      <c r="AP12" s="82"/>
      <c r="AQ12" s="82"/>
      <c r="AR12" s="82"/>
      <c r="AS12" s="82"/>
      <c r="AT12" s="82"/>
      <c r="AU12" s="82"/>
      <c r="AV12" s="82"/>
      <c r="AW12" s="82"/>
      <c r="AX12" s="82"/>
      <c r="AY12" s="82"/>
      <c r="AZ12" s="82"/>
      <c r="BA12" s="82"/>
      <c r="BB12" s="82"/>
      <c r="BC12" s="82"/>
      <c r="BD12" s="82"/>
      <c r="BE12" s="82"/>
      <c r="BF12" s="83" t="str">
        <f t="shared" si="9"/>
        <v/>
      </c>
      <c r="BG12" s="83" t="str">
        <f t="shared" si="10"/>
        <v>BULL</v>
      </c>
      <c r="BH12" s="83" t="str">
        <f t="shared" si="11"/>
        <v/>
      </c>
      <c r="BI12" s="83" t="str">
        <f t="shared" si="12"/>
        <v/>
      </c>
      <c r="BJ12" s="83" t="str">
        <f t="shared" si="16"/>
        <v/>
      </c>
      <c r="BK12" s="83" t="str">
        <f t="shared" si="13"/>
        <v/>
      </c>
      <c r="BL12" s="83" t="str">
        <f t="shared" si="14"/>
        <v/>
      </c>
      <c r="BM12" s="83" t="str">
        <f t="shared" si="15"/>
        <v>BEARISH</v>
      </c>
      <c r="BN12" s="82"/>
      <c r="BO12" s="82"/>
      <c r="BP12" s="82"/>
      <c r="BQ12" s="82"/>
    </row>
    <row r="13" spans="1:69" x14ac:dyDescent="0.3">
      <c r="A13" s="107">
        <f>RECNR!F424</f>
        <v>-20.5</v>
      </c>
      <c r="B13" s="109">
        <f t="shared" si="8"/>
        <v>1</v>
      </c>
      <c r="C13" s="108">
        <f>RECNR!G424</f>
        <v>941.5</v>
      </c>
      <c r="D13" s="109">
        <f>RECNR!A424</f>
        <v>-210</v>
      </c>
      <c r="E13" s="80">
        <f>RECNR!J427</f>
        <v>49821</v>
      </c>
      <c r="F13" s="80">
        <f>RECNR!K427</f>
        <v>586.20000000000005</v>
      </c>
      <c r="G13" s="80">
        <f>RECNR!L427</f>
        <v>3.9999999999998259E-2</v>
      </c>
      <c r="H13" s="80">
        <f>RECNR!M427</f>
        <v>45284</v>
      </c>
      <c r="I13" s="80">
        <f>RECNR!N427</f>
        <v>7071.3746412037035</v>
      </c>
      <c r="J13" s="80">
        <f>RECNR!J463</f>
        <v>0</v>
      </c>
      <c r="K13" s="80">
        <f>RECNR!K463</f>
        <v>0</v>
      </c>
      <c r="L13" s="80">
        <f>RECNR!L463</f>
        <v>0</v>
      </c>
      <c r="M13" s="80">
        <f>RECNR!M463</f>
        <v>0</v>
      </c>
      <c r="N13" s="80">
        <f>RECNR!N463</f>
        <v>0</v>
      </c>
      <c r="O13" s="110" t="str">
        <f t="shared" si="0"/>
        <v>LONG</v>
      </c>
      <c r="P13" s="110" t="str">
        <f t="shared" si="1"/>
        <v>SHORT</v>
      </c>
      <c r="Q13" s="81" t="str">
        <f t="shared" si="2"/>
        <v>LONG</v>
      </c>
      <c r="R13" s="81" t="str">
        <f t="shared" si="3"/>
        <v>SHORT</v>
      </c>
      <c r="S13" s="82" t="str">
        <f t="shared" si="4"/>
        <v>STRONG</v>
      </c>
      <c r="T13" s="82" t="str">
        <f t="shared" si="5"/>
        <v>WEAK</v>
      </c>
      <c r="U13" s="82" t="str">
        <f t="shared" si="6"/>
        <v/>
      </c>
      <c r="V13" s="82" t="str">
        <f t="shared" si="7"/>
        <v/>
      </c>
      <c r="W13" s="107">
        <f>RECNR!F424</f>
        <v>-20.5</v>
      </c>
      <c r="X13" s="108">
        <f>RECNR!G424</f>
        <v>941.5</v>
      </c>
      <c r="Y13" s="109">
        <f>IF($B13=0,"",RECNR!A424)</f>
        <v>-210</v>
      </c>
      <c r="Z13" s="116">
        <f>IF($B13=0,"",RECNR!J443)</f>
        <v>0</v>
      </c>
      <c r="AA13" s="119">
        <f>IF($B13=0,"",RECNR!K443)</f>
        <v>0</v>
      </c>
      <c r="AB13" s="116">
        <f>AVERAGE(AA4:AA13)</f>
        <v>59</v>
      </c>
      <c r="AC13" s="116">
        <f>IF($B13=0,"",RECNR!L443)</f>
        <v>0</v>
      </c>
      <c r="AD13" s="116">
        <f>IF($B13=0,"",RECNR!M443)</f>
        <v>0</v>
      </c>
      <c r="AE13" s="116">
        <f>IF($B13=0,"",RECNR!N443)</f>
        <v>0</v>
      </c>
      <c r="AF13" s="117">
        <f>RECNR!J447</f>
        <v>49056.5</v>
      </c>
      <c r="AG13" s="121">
        <f>RECNR!K447</f>
        <v>300.54999999999995</v>
      </c>
      <c r="AH13" s="117">
        <f>AVERAGE(AG4:AG13)</f>
        <v>302.65999999999997</v>
      </c>
      <c r="AI13" s="117">
        <f>RECNR!L447</f>
        <v>-8.0000000000002736E-2</v>
      </c>
      <c r="AJ13" s="117">
        <f>RECNR!M447</f>
        <v>45012.5</v>
      </c>
      <c r="AK13" s="117">
        <f>RECNR!N447</f>
        <v>6199.8770370370366</v>
      </c>
      <c r="AL13" s="110"/>
      <c r="AM13" s="110"/>
      <c r="AN13" s="81"/>
      <c r="AO13" s="81"/>
      <c r="AP13" s="82"/>
      <c r="AQ13" s="82"/>
      <c r="AR13" s="82"/>
      <c r="AS13" s="82"/>
      <c r="AT13" s="82"/>
      <c r="AU13" s="82"/>
      <c r="AV13" s="82"/>
      <c r="AW13" s="82"/>
      <c r="AX13" s="82"/>
      <c r="AY13" s="82"/>
      <c r="AZ13" s="82"/>
      <c r="BA13" s="82"/>
      <c r="BB13" s="82"/>
      <c r="BC13" s="82"/>
      <c r="BD13" s="82"/>
      <c r="BE13" s="82"/>
      <c r="BF13" s="83" t="str">
        <f>IF(AA13&lt;AA12,"BULL","")</f>
        <v/>
      </c>
      <c r="BG13" s="83" t="str">
        <f t="shared" si="10"/>
        <v>BULL</v>
      </c>
      <c r="BH13" s="83" t="str">
        <f t="shared" si="11"/>
        <v>BEAR</v>
      </c>
      <c r="BI13" s="83" t="str">
        <f t="shared" si="12"/>
        <v/>
      </c>
      <c r="BJ13" s="83" t="str">
        <f t="shared" si="16"/>
        <v/>
      </c>
      <c r="BK13" s="83" t="str">
        <f t="shared" si="13"/>
        <v/>
      </c>
      <c r="BL13" s="83" t="str">
        <f t="shared" si="14"/>
        <v/>
      </c>
      <c r="BM13" s="83" t="str">
        <f t="shared" si="15"/>
        <v>BEARISH</v>
      </c>
      <c r="BN13" s="82"/>
      <c r="BO13" s="82"/>
      <c r="BP13" s="82"/>
      <c r="BQ13" s="82"/>
    </row>
    <row r="14" spans="1:69" x14ac:dyDescent="0.3">
      <c r="A14" s="107">
        <f>RECNR!F466</f>
        <v>4.5</v>
      </c>
      <c r="B14" s="109">
        <f t="shared" si="8"/>
        <v>1</v>
      </c>
      <c r="C14" s="108">
        <f>RECNR!G466</f>
        <v>388</v>
      </c>
      <c r="D14" s="109">
        <f>RECNR!A466</f>
        <v>-171</v>
      </c>
      <c r="E14" s="80">
        <f>RECNR!J469</f>
        <v>2990</v>
      </c>
      <c r="F14" s="80">
        <f>RECNR!K469</f>
        <v>213.05000000000004</v>
      </c>
      <c r="G14" s="80">
        <f>RECNR!L469</f>
        <v>-0.10000000000000364</v>
      </c>
      <c r="H14" s="80">
        <f>RECNR!M469</f>
        <v>55.5</v>
      </c>
      <c r="I14" s="80">
        <f>RECNR!N469</f>
        <v>4869.5</v>
      </c>
      <c r="J14" s="80">
        <f>RECNR!J505</f>
        <v>0</v>
      </c>
      <c r="K14" s="80">
        <f>RECNR!K505</f>
        <v>0</v>
      </c>
      <c r="L14" s="80">
        <f>RECNR!L505</f>
        <v>0</v>
      </c>
      <c r="M14" s="80">
        <f>RECNR!M505</f>
        <v>0</v>
      </c>
      <c r="N14" s="80">
        <f>RECNR!N505</f>
        <v>0</v>
      </c>
      <c r="O14" s="110" t="str">
        <f t="shared" si="0"/>
        <v>LONG</v>
      </c>
      <c r="P14" s="110" t="str">
        <f t="shared" si="1"/>
        <v>SHORT</v>
      </c>
      <c r="Q14" s="81" t="str">
        <f t="shared" si="2"/>
        <v>LONG</v>
      </c>
      <c r="R14" s="81" t="str">
        <f t="shared" si="3"/>
        <v>SHORT</v>
      </c>
      <c r="S14" s="82" t="str">
        <f t="shared" si="4"/>
        <v>WEAK</v>
      </c>
      <c r="T14" s="82" t="str">
        <f t="shared" si="5"/>
        <v>WEAK</v>
      </c>
      <c r="U14" s="82" t="str">
        <f t="shared" si="6"/>
        <v/>
      </c>
      <c r="V14" s="82" t="str">
        <f t="shared" si="7"/>
        <v/>
      </c>
      <c r="W14" s="107">
        <f>RECNR!F466</f>
        <v>4.5</v>
      </c>
      <c r="X14" s="108">
        <f>RECNR!G466</f>
        <v>388</v>
      </c>
      <c r="Y14" s="109">
        <f>IF($B14=0,"",RECNR!A466)</f>
        <v>-171</v>
      </c>
      <c r="Z14" s="116">
        <f>IF($B14=0,"",RECNR!J485)</f>
        <v>0</v>
      </c>
      <c r="AA14" s="119">
        <f>IF($B14=0,"",RECNR!K485)</f>
        <v>0</v>
      </c>
      <c r="AB14" s="116">
        <f>AVERAGE(AA4:AA14)</f>
        <v>50.571428571428569</v>
      </c>
      <c r="AC14" s="116">
        <f>IF($B14=0,"",RECNR!L485)</f>
        <v>0</v>
      </c>
      <c r="AD14" s="116">
        <f>IF($B14=0,"",RECNR!M485)</f>
        <v>0</v>
      </c>
      <c r="AE14" s="116">
        <f>IF($B14=0,"",RECNR!N485)</f>
        <v>0</v>
      </c>
      <c r="AF14" s="117">
        <f>RECNR!J489</f>
        <v>2320.5</v>
      </c>
      <c r="AG14" s="121">
        <f>RECNR!K489</f>
        <v>254.1</v>
      </c>
      <c r="AH14" s="117">
        <f>AVERAGE(AG4:AG14)</f>
        <v>298.24545454545449</v>
      </c>
      <c r="AI14" s="117">
        <f>RECNR!L489</f>
        <v>1.9999999999994245E-2</v>
      </c>
      <c r="AJ14" s="117">
        <f>RECNR!M489</f>
        <v>-71</v>
      </c>
      <c r="AK14" s="117">
        <f>RECNR!N489</f>
        <v>3104.5</v>
      </c>
      <c r="AL14" s="110"/>
      <c r="AM14" s="110"/>
      <c r="AN14" s="81"/>
      <c r="AO14" s="81"/>
      <c r="AP14" s="82"/>
      <c r="AQ14" s="82"/>
      <c r="AR14" s="82"/>
      <c r="AS14" s="82"/>
      <c r="AT14" s="82"/>
      <c r="AU14" s="82"/>
      <c r="AV14" s="82"/>
      <c r="AW14" s="82"/>
      <c r="AX14" s="82"/>
      <c r="AY14" s="82"/>
      <c r="AZ14" s="82"/>
      <c r="BA14" s="82"/>
      <c r="BB14" s="82"/>
      <c r="BC14" s="82"/>
      <c r="BD14" s="82"/>
      <c r="BE14" s="82"/>
      <c r="BF14" s="83" t="str">
        <f t="shared" si="9"/>
        <v/>
      </c>
      <c r="BG14" s="83" t="str">
        <f t="shared" si="10"/>
        <v>BULL</v>
      </c>
      <c r="BH14" s="83" t="str">
        <f t="shared" si="11"/>
        <v>BEAR</v>
      </c>
      <c r="BI14" s="83" t="str">
        <f t="shared" si="12"/>
        <v/>
      </c>
      <c r="BJ14" s="83" t="str">
        <f t="shared" si="16"/>
        <v/>
      </c>
      <c r="BK14" s="83" t="str">
        <f t="shared" si="13"/>
        <v/>
      </c>
      <c r="BL14" s="83" t="str">
        <f t="shared" si="14"/>
        <v/>
      </c>
      <c r="BM14" s="83" t="str">
        <f t="shared" si="15"/>
        <v/>
      </c>
      <c r="BN14" s="82"/>
      <c r="BO14" s="82"/>
      <c r="BP14" s="82"/>
      <c r="BQ14" s="82"/>
    </row>
    <row r="15" spans="1:69" x14ac:dyDescent="0.3">
      <c r="A15" s="107">
        <f>RECNR!F508</f>
        <v>0</v>
      </c>
      <c r="B15" s="109">
        <f t="shared" si="8"/>
        <v>0</v>
      </c>
      <c r="C15" s="108">
        <f>RECNR!G508</f>
        <v>0</v>
      </c>
      <c r="D15" s="109">
        <f>RECNR!A508</f>
        <v>0</v>
      </c>
      <c r="E15" s="80">
        <f>RECNR!J511</f>
        <v>0</v>
      </c>
      <c r="F15" s="80">
        <f>RECNR!K511</f>
        <v>0</v>
      </c>
      <c r="G15" s="80">
        <f>RECNR!L511</f>
        <v>0</v>
      </c>
      <c r="H15" s="80">
        <f>RECNR!M511</f>
        <v>0</v>
      </c>
      <c r="I15" s="80">
        <f>RECNR!N511</f>
        <v>0</v>
      </c>
      <c r="J15" s="80">
        <f>RECNR!J547</f>
        <v>0</v>
      </c>
      <c r="K15" s="80">
        <f>RECNR!K547</f>
        <v>0</v>
      </c>
      <c r="L15" s="80">
        <f>RECNR!L547</f>
        <v>0</v>
      </c>
      <c r="M15" s="80">
        <f>RECNR!M547</f>
        <v>0</v>
      </c>
      <c r="N15" s="80">
        <f>RECNR!N547</f>
        <v>0</v>
      </c>
      <c r="O15" s="110" t="str">
        <f t="shared" si="0"/>
        <v>LONG</v>
      </c>
      <c r="P15" s="110" t="str">
        <f t="shared" si="1"/>
        <v>SHORT</v>
      </c>
      <c r="Q15" s="81" t="str">
        <f t="shared" si="2"/>
        <v>LONG</v>
      </c>
      <c r="R15" s="81" t="str">
        <f t="shared" si="3"/>
        <v>SHORT</v>
      </c>
      <c r="S15" s="82" t="str">
        <f t="shared" si="4"/>
        <v>WEAK</v>
      </c>
      <c r="T15" s="82" t="str">
        <f t="shared" si="5"/>
        <v>WEAK</v>
      </c>
      <c r="U15" s="82" t="str">
        <f t="shared" si="6"/>
        <v/>
      </c>
      <c r="V15" s="82" t="str">
        <f t="shared" si="7"/>
        <v/>
      </c>
      <c r="W15" s="107">
        <f>RECNR!F508</f>
        <v>0</v>
      </c>
      <c r="X15" s="108">
        <f>RECNR!G508</f>
        <v>0</v>
      </c>
      <c r="Y15" s="109" t="str">
        <f>IF($B15=0,"",RECNR!A508)</f>
        <v/>
      </c>
      <c r="Z15" s="116" t="str">
        <f>IF($B15=0,"",RECNR!J527)</f>
        <v/>
      </c>
      <c r="AA15" s="119" t="str">
        <f>IF($B15=0,"",RECNR!K527)</f>
        <v/>
      </c>
      <c r="AB15" s="116">
        <f>AVERAGE(AA4:AA15)</f>
        <v>50.571428571428569</v>
      </c>
      <c r="AC15" s="116" t="str">
        <f>IF($B15=0,"",RECNR!L527)</f>
        <v/>
      </c>
      <c r="AD15" s="116" t="str">
        <f>IF($B15=0,"",RECNR!M527)</f>
        <v/>
      </c>
      <c r="AE15" s="116" t="str">
        <f>IF($B15=0,"",RECNR!N527)</f>
        <v/>
      </c>
      <c r="AF15" s="117">
        <f>RECNR!J531</f>
        <v>0</v>
      </c>
      <c r="AG15" s="121">
        <f>RECNR!K531</f>
        <v>0</v>
      </c>
      <c r="AH15" s="117">
        <f>AVERAGE(AG4:AG15)</f>
        <v>273.39166666666659</v>
      </c>
      <c r="AI15" s="117">
        <f>RECNR!L531</f>
        <v>0</v>
      </c>
      <c r="AJ15" s="117">
        <f>RECNR!M531</f>
        <v>0</v>
      </c>
      <c r="AK15" s="117">
        <f>RECNR!N531</f>
        <v>0</v>
      </c>
      <c r="AL15" s="110"/>
      <c r="AM15" s="110"/>
      <c r="AN15" s="81"/>
      <c r="AO15" s="81"/>
      <c r="AP15" s="82"/>
      <c r="AQ15" s="82"/>
      <c r="AR15" s="82"/>
      <c r="AS15" s="82"/>
      <c r="AT15" s="82"/>
      <c r="AU15" s="82"/>
      <c r="AV15" s="82"/>
      <c r="AW15" s="82"/>
      <c r="AX15" s="82"/>
      <c r="AY15" s="82"/>
      <c r="AZ15" s="82"/>
      <c r="BA15" s="82"/>
      <c r="BB15" s="82"/>
      <c r="BC15" s="82"/>
      <c r="BD15" s="82"/>
      <c r="BE15" s="82"/>
      <c r="BF15" s="83" t="str">
        <f t="shared" si="9"/>
        <v/>
      </c>
      <c r="BG15" s="83" t="str">
        <f t="shared" si="10"/>
        <v/>
      </c>
      <c r="BH15" s="83" t="str">
        <f t="shared" si="11"/>
        <v>BEAR</v>
      </c>
      <c r="BI15" s="83" t="str">
        <f t="shared" si="12"/>
        <v/>
      </c>
      <c r="BJ15" s="83" t="str">
        <f t="shared" si="16"/>
        <v/>
      </c>
      <c r="BK15" s="83" t="str">
        <f t="shared" si="13"/>
        <v/>
      </c>
      <c r="BL15" s="83" t="str">
        <f t="shared" si="14"/>
        <v>BULLISH</v>
      </c>
      <c r="BM15" s="83" t="str">
        <f t="shared" si="15"/>
        <v/>
      </c>
      <c r="BN15" s="82"/>
      <c r="BO15" s="82"/>
      <c r="BP15" s="82"/>
      <c r="BQ15" s="82"/>
    </row>
    <row r="16" spans="1:69" x14ac:dyDescent="0.3">
      <c r="A16" s="107">
        <f>RECNR!F550</f>
        <v>0</v>
      </c>
      <c r="B16" s="109">
        <f t="shared" si="8"/>
        <v>0</v>
      </c>
      <c r="C16" s="108">
        <f>RECNR!G550</f>
        <v>0</v>
      </c>
      <c r="D16" s="109">
        <f>RECNR!A550</f>
        <v>0</v>
      </c>
      <c r="E16" s="80">
        <f>RECNR!J553</f>
        <v>0</v>
      </c>
      <c r="F16" s="80">
        <f>RECNR!K553</f>
        <v>0</v>
      </c>
      <c r="G16" s="80">
        <f>RECNR!L553</f>
        <v>0</v>
      </c>
      <c r="H16" s="80">
        <f>RECNR!M553</f>
        <v>0</v>
      </c>
      <c r="I16" s="80">
        <f>RECNR!N553</f>
        <v>0</v>
      </c>
      <c r="J16" s="80">
        <f>RECNR!J589</f>
        <v>0</v>
      </c>
      <c r="K16" s="80">
        <f>RECNR!K589</f>
        <v>0</v>
      </c>
      <c r="L16" s="80">
        <f>RECNR!L589</f>
        <v>0</v>
      </c>
      <c r="M16" s="80">
        <f>RECNR!M589</f>
        <v>0</v>
      </c>
      <c r="N16" s="80">
        <f>RECNR!N589</f>
        <v>0</v>
      </c>
      <c r="O16" s="110" t="str">
        <f t="shared" si="0"/>
        <v>LONG</v>
      </c>
      <c r="P16" s="110" t="str">
        <f t="shared" si="1"/>
        <v>SHORT</v>
      </c>
      <c r="Q16" s="81" t="str">
        <f t="shared" si="2"/>
        <v>LONG</v>
      </c>
      <c r="R16" s="81" t="str">
        <f t="shared" si="3"/>
        <v>SHORT</v>
      </c>
      <c r="S16" s="82" t="str">
        <f t="shared" si="4"/>
        <v>WEAK</v>
      </c>
      <c r="T16" s="82" t="str">
        <f t="shared" si="5"/>
        <v>WEAK</v>
      </c>
      <c r="U16" s="82" t="str">
        <f>IF(AND(F16&lt;F15,G16&lt;G15,K16&gt;K15,L16&gt;L15,E16&gt;E15,F16&gt;0,G16&gt;0,H16&lt;H15,I16&gt;0),"UP","")</f>
        <v/>
      </c>
      <c r="V16" s="82" t="str">
        <f t="shared" si="7"/>
        <v/>
      </c>
      <c r="W16" s="107">
        <f>RECNR!F550</f>
        <v>0</v>
      </c>
      <c r="X16" s="108">
        <f>RECNR!G550</f>
        <v>0</v>
      </c>
      <c r="Y16" s="109" t="str">
        <f>IF($B16=0,"",RECNR!A550)</f>
        <v/>
      </c>
      <c r="Z16" s="116" t="str">
        <f>IF($B16=0,"",RECNR!J569)</f>
        <v/>
      </c>
      <c r="AA16" s="119" t="str">
        <f>IF($B16=0,"",RECNR!K569)</f>
        <v/>
      </c>
      <c r="AB16" s="116">
        <f>AVERAGE(AA4:AA16)</f>
        <v>50.571428571428569</v>
      </c>
      <c r="AC16" s="116" t="str">
        <f>IF($B16=0,"",RECNR!L569)</f>
        <v/>
      </c>
      <c r="AD16" s="116" t="str">
        <f>IF($B16=0,"",RECNR!M569)</f>
        <v/>
      </c>
      <c r="AE16" s="116" t="str">
        <f>IF($B16=0,"",RECNR!N569)</f>
        <v/>
      </c>
      <c r="AF16" s="117">
        <f>RECNR!J573</f>
        <v>0</v>
      </c>
      <c r="AG16" s="121">
        <f>RECNR!K573</f>
        <v>0</v>
      </c>
      <c r="AH16" s="117">
        <f>AVERAGE(AG4:AG16)</f>
        <v>252.3615384615384</v>
      </c>
      <c r="AI16" s="117">
        <f>RECNR!L573</f>
        <v>0</v>
      </c>
      <c r="AJ16" s="117">
        <f>RECNR!M573</f>
        <v>0</v>
      </c>
      <c r="AK16" s="117">
        <f>RECNR!N573</f>
        <v>0</v>
      </c>
      <c r="AL16" s="110"/>
      <c r="AM16" s="110"/>
      <c r="AN16" s="81"/>
      <c r="AO16" s="81"/>
      <c r="AP16" s="82"/>
      <c r="AQ16" s="82"/>
      <c r="AR16" s="82"/>
      <c r="AS16" s="82"/>
      <c r="AT16" s="82"/>
      <c r="AU16" s="82"/>
      <c r="AV16" s="82"/>
      <c r="AW16" s="82"/>
      <c r="AX16" s="82"/>
      <c r="AY16" s="82"/>
      <c r="AZ16" s="82"/>
      <c r="BA16" s="82"/>
      <c r="BB16" s="82"/>
      <c r="BC16" s="82"/>
      <c r="BD16" s="82"/>
      <c r="BE16" s="82"/>
      <c r="BF16" s="83" t="str">
        <f t="shared" si="9"/>
        <v/>
      </c>
      <c r="BG16" s="83" t="str">
        <f t="shared" si="10"/>
        <v/>
      </c>
      <c r="BH16" s="83" t="str">
        <f t="shared" si="11"/>
        <v/>
      </c>
      <c r="BI16" s="83" t="str">
        <f t="shared" si="12"/>
        <v/>
      </c>
      <c r="BJ16" s="83" t="str">
        <f t="shared" si="16"/>
        <v/>
      </c>
      <c r="BK16" s="83" t="str">
        <f t="shared" si="13"/>
        <v/>
      </c>
      <c r="BL16" s="83" t="str">
        <f t="shared" si="14"/>
        <v>BULLISH</v>
      </c>
      <c r="BM16" s="83" t="str">
        <f t="shared" si="15"/>
        <v/>
      </c>
      <c r="BN16" s="82"/>
      <c r="BO16" s="82"/>
      <c r="BP16" s="82"/>
      <c r="BQ16" s="82"/>
    </row>
    <row r="17" spans="1:69" x14ac:dyDescent="0.3">
      <c r="A17" s="107">
        <f>RECNR!F592</f>
        <v>0</v>
      </c>
      <c r="B17" s="109">
        <f t="shared" si="8"/>
        <v>0</v>
      </c>
      <c r="C17" s="108">
        <f>RECNR!G592</f>
        <v>0</v>
      </c>
      <c r="D17" s="109">
        <f>RECNR!A592</f>
        <v>0</v>
      </c>
      <c r="E17" s="80">
        <f>RECNR!J595</f>
        <v>0</v>
      </c>
      <c r="F17" s="80">
        <f>RECNR!K595</f>
        <v>0</v>
      </c>
      <c r="G17" s="80">
        <f>RECNR!L595</f>
        <v>0</v>
      </c>
      <c r="H17" s="80">
        <f>RECNR!M595</f>
        <v>0</v>
      </c>
      <c r="I17" s="80">
        <f>RECNR!N595</f>
        <v>0</v>
      </c>
      <c r="J17" s="80">
        <f>RECNR!J631</f>
        <v>0</v>
      </c>
      <c r="K17" s="80">
        <f>RECNR!K631</f>
        <v>0</v>
      </c>
      <c r="L17" s="80">
        <f>RECNR!L631</f>
        <v>0</v>
      </c>
      <c r="M17" s="80">
        <f>RECNR!M631</f>
        <v>0</v>
      </c>
      <c r="N17" s="80">
        <f>RECNR!N631</f>
        <v>0</v>
      </c>
      <c r="O17" s="110" t="str">
        <f t="shared" si="0"/>
        <v>LONG</v>
      </c>
      <c r="P17" s="110" t="str">
        <f t="shared" si="1"/>
        <v>SHORT</v>
      </c>
      <c r="Q17" s="81" t="str">
        <f t="shared" si="2"/>
        <v>LONG</v>
      </c>
      <c r="R17" s="81" t="str">
        <f t="shared" si="3"/>
        <v>SHORT</v>
      </c>
      <c r="S17" s="82" t="str">
        <f t="shared" si="4"/>
        <v>WEAK</v>
      </c>
      <c r="T17" s="82" t="str">
        <f t="shared" si="5"/>
        <v>WEAK</v>
      </c>
      <c r="U17" s="82" t="str">
        <f t="shared" ref="U17:U53" si="17">IF(AND(F17&lt;F16,G17&lt;G16,K17&gt;K16,L17&gt;L16,E17&gt;E16,F17&gt;0,G17&gt;0,H17&lt;H16,I17&gt;0),"UP","")</f>
        <v/>
      </c>
      <c r="V17" s="82" t="str">
        <f t="shared" si="7"/>
        <v/>
      </c>
      <c r="W17" s="107">
        <f>RECNR!F592</f>
        <v>0</v>
      </c>
      <c r="X17" s="108">
        <f>RECNR!G592</f>
        <v>0</v>
      </c>
      <c r="Y17" s="109" t="str">
        <f>IF($B17=0,"",RECNR!A592)</f>
        <v/>
      </c>
      <c r="Z17" s="116" t="str">
        <f>IF($B17=0,"",RECNR!J611)</f>
        <v/>
      </c>
      <c r="AA17" s="119" t="str">
        <f>IF($B17=0,"",RECNR!K611)</f>
        <v/>
      </c>
      <c r="AB17" s="116">
        <f>AVERAGE(AA4:AA17)</f>
        <v>50.571428571428569</v>
      </c>
      <c r="AC17" s="116" t="str">
        <f>IF($B17=0,"",RECNR!L611)</f>
        <v/>
      </c>
      <c r="AD17" s="116" t="str">
        <f>IF($B17=0,"",RECNR!M611)</f>
        <v/>
      </c>
      <c r="AE17" s="116" t="str">
        <f>IF($B17=0,"",RECNR!N611)</f>
        <v/>
      </c>
      <c r="AF17" s="117">
        <f>RECNR!J615</f>
        <v>0</v>
      </c>
      <c r="AG17" s="121">
        <f>RECNR!K615</f>
        <v>0</v>
      </c>
      <c r="AH17" s="117">
        <f>AVERAGE(AG4:AG17)</f>
        <v>234.33571428571423</v>
      </c>
      <c r="AI17" s="117">
        <f>RECNR!L615</f>
        <v>0</v>
      </c>
      <c r="AJ17" s="117">
        <f>RECNR!M615</f>
        <v>0</v>
      </c>
      <c r="AK17" s="117">
        <f>RECNR!N615</f>
        <v>0</v>
      </c>
      <c r="AL17" s="110"/>
      <c r="AM17" s="110"/>
      <c r="AN17" s="81"/>
      <c r="AO17" s="81"/>
      <c r="AP17" s="82"/>
      <c r="AQ17" s="82"/>
      <c r="AR17" s="82"/>
      <c r="AS17" s="82"/>
      <c r="AT17" s="82"/>
      <c r="AU17" s="82"/>
      <c r="AV17" s="82"/>
      <c r="AW17" s="82"/>
      <c r="AX17" s="82"/>
      <c r="AY17" s="82"/>
      <c r="AZ17" s="82"/>
      <c r="BA17" s="82"/>
      <c r="BB17" s="82"/>
      <c r="BC17" s="82"/>
      <c r="BD17" s="82"/>
      <c r="BE17" s="82"/>
      <c r="BF17" s="83" t="str">
        <f t="shared" si="9"/>
        <v/>
      </c>
      <c r="BG17" s="83" t="str">
        <f t="shared" si="10"/>
        <v/>
      </c>
      <c r="BH17" s="83" t="str">
        <f t="shared" si="11"/>
        <v/>
      </c>
      <c r="BI17" s="83" t="str">
        <f t="shared" si="12"/>
        <v/>
      </c>
      <c r="BJ17" s="83" t="str">
        <f t="shared" si="16"/>
        <v/>
      </c>
      <c r="BK17" s="83" t="str">
        <f t="shared" si="13"/>
        <v/>
      </c>
      <c r="BL17" s="83" t="str">
        <f t="shared" si="14"/>
        <v>BULLISH</v>
      </c>
      <c r="BM17" s="83" t="str">
        <f t="shared" si="15"/>
        <v/>
      </c>
      <c r="BN17" s="82"/>
      <c r="BO17" s="82"/>
      <c r="BP17" s="82"/>
      <c r="BQ17" s="82"/>
    </row>
    <row r="18" spans="1:69" x14ac:dyDescent="0.3">
      <c r="A18" s="107">
        <f>RECNR!F634</f>
        <v>0</v>
      </c>
      <c r="B18" s="109">
        <f t="shared" si="8"/>
        <v>0</v>
      </c>
      <c r="C18" s="108">
        <f>RECNR!G634</f>
        <v>0</v>
      </c>
      <c r="D18" s="109">
        <f>RECNR!A634</f>
        <v>0</v>
      </c>
      <c r="E18" s="80">
        <f>RECNR!J637</f>
        <v>0</v>
      </c>
      <c r="F18" s="80">
        <f>RECNR!K637</f>
        <v>0</v>
      </c>
      <c r="G18" s="80">
        <f>RECNR!L637</f>
        <v>0</v>
      </c>
      <c r="H18" s="80">
        <f>RECNR!M637</f>
        <v>0</v>
      </c>
      <c r="I18" s="80">
        <f>RECNR!N637</f>
        <v>0</v>
      </c>
      <c r="J18" s="80">
        <f>RECNR!J673</f>
        <v>0</v>
      </c>
      <c r="K18" s="80">
        <f>RECNR!K673</f>
        <v>0</v>
      </c>
      <c r="L18" s="80">
        <f>RECNR!L673</f>
        <v>0</v>
      </c>
      <c r="M18" s="80">
        <f>RECNR!M673</f>
        <v>0</v>
      </c>
      <c r="N18" s="80">
        <f>RECNR!N673</f>
        <v>0</v>
      </c>
      <c r="O18" s="110" t="str">
        <f t="shared" si="0"/>
        <v>LONG</v>
      </c>
      <c r="P18" s="110" t="str">
        <f t="shared" si="1"/>
        <v>SHORT</v>
      </c>
      <c r="Q18" s="81" t="str">
        <f t="shared" si="2"/>
        <v>LONG</v>
      </c>
      <c r="R18" s="81" t="str">
        <f t="shared" si="3"/>
        <v>SHORT</v>
      </c>
      <c r="S18" s="82" t="str">
        <f t="shared" si="4"/>
        <v>WEAK</v>
      </c>
      <c r="T18" s="82" t="str">
        <f t="shared" si="5"/>
        <v>WEAK</v>
      </c>
      <c r="U18" s="82" t="str">
        <f t="shared" si="17"/>
        <v/>
      </c>
      <c r="V18" s="82" t="str">
        <f t="shared" si="7"/>
        <v/>
      </c>
      <c r="W18" s="107">
        <f>RECNR!F634</f>
        <v>0</v>
      </c>
      <c r="X18" s="108">
        <f>RECNR!G634</f>
        <v>0</v>
      </c>
      <c r="Y18" s="109" t="str">
        <f>IF($B18=0,"",RECNR!A634)</f>
        <v/>
      </c>
      <c r="Z18" s="116">
        <f>IF($B8=0,"",RECNR!J653)</f>
        <v>0</v>
      </c>
      <c r="AA18" s="119">
        <f>IF($B8=0,"",RECNR!K653)</f>
        <v>0</v>
      </c>
      <c r="AB18" s="116">
        <f>AVERAGE(AA4:AA18)</f>
        <v>44.25</v>
      </c>
      <c r="AC18" s="116">
        <f>IF($B8=0,"",RECNR!L653)</f>
        <v>0</v>
      </c>
      <c r="AD18" s="116">
        <f>IF($B8=0,"",RECNR!M653)</f>
        <v>0</v>
      </c>
      <c r="AE18" s="116">
        <f>IF($B8=0,"",RECNR!N653)</f>
        <v>0</v>
      </c>
      <c r="AF18" s="117">
        <f>RECNR!J657</f>
        <v>0</v>
      </c>
      <c r="AG18" s="121">
        <f>RECNR!K657</f>
        <v>0</v>
      </c>
      <c r="AH18" s="117">
        <f>AVERAGE(AG4:AG18)</f>
        <v>218.71333333333328</v>
      </c>
      <c r="AI18" s="117">
        <f>RECNR!L657</f>
        <v>0</v>
      </c>
      <c r="AJ18" s="117">
        <f>RECNR!M657</f>
        <v>0</v>
      </c>
      <c r="AK18" s="117">
        <f>RECNR!N657</f>
        <v>0</v>
      </c>
      <c r="AL18" s="110"/>
      <c r="AM18" s="110"/>
      <c r="AN18" s="81"/>
      <c r="AO18" s="81"/>
      <c r="AP18" s="82"/>
      <c r="AQ18" s="82"/>
      <c r="AR18" s="82"/>
      <c r="AS18" s="82"/>
      <c r="AT18" s="82"/>
      <c r="AU18" s="82"/>
      <c r="AV18" s="82"/>
      <c r="AW18" s="82"/>
      <c r="AX18" s="82"/>
      <c r="AY18" s="82"/>
      <c r="AZ18" s="82"/>
      <c r="BA18" s="82"/>
      <c r="BB18" s="82"/>
      <c r="BC18" s="82"/>
      <c r="BD18" s="82"/>
      <c r="BE18" s="82"/>
      <c r="BF18" s="83" t="str">
        <f t="shared" si="9"/>
        <v>BULL</v>
      </c>
      <c r="BG18" s="83" t="str">
        <f t="shared" si="10"/>
        <v>BULL</v>
      </c>
      <c r="BH18" s="83" t="str">
        <f t="shared" si="11"/>
        <v/>
      </c>
      <c r="BI18" s="83" t="str">
        <f t="shared" si="12"/>
        <v/>
      </c>
      <c r="BJ18" s="83" t="str">
        <f t="shared" si="16"/>
        <v/>
      </c>
      <c r="BK18" s="83" t="str">
        <f t="shared" si="13"/>
        <v/>
      </c>
      <c r="BL18" s="83" t="str">
        <f t="shared" si="14"/>
        <v/>
      </c>
      <c r="BM18" s="83" t="str">
        <f t="shared" si="15"/>
        <v/>
      </c>
      <c r="BN18" s="82"/>
      <c r="BO18" s="82"/>
      <c r="BP18" s="82"/>
      <c r="BQ18" s="82"/>
    </row>
    <row r="19" spans="1:69" x14ac:dyDescent="0.3">
      <c r="A19" s="107">
        <f>RECNR!F676</f>
        <v>0</v>
      </c>
      <c r="B19" s="109">
        <f t="shared" si="8"/>
        <v>0</v>
      </c>
      <c r="C19" s="108">
        <f>RECNR!G676</f>
        <v>0</v>
      </c>
      <c r="D19" s="109">
        <f>RECNR!A676</f>
        <v>0</v>
      </c>
      <c r="E19" s="80">
        <f>RECNR!J679</f>
        <v>0</v>
      </c>
      <c r="F19" s="80">
        <f>RECNR!K679</f>
        <v>0</v>
      </c>
      <c r="G19" s="80">
        <f>RECNR!L679</f>
        <v>0</v>
      </c>
      <c r="H19" s="80">
        <f>RECNR!M679</f>
        <v>0</v>
      </c>
      <c r="I19" s="80">
        <f>RECNR!N679</f>
        <v>0</v>
      </c>
      <c r="J19" s="80">
        <f>RECNR!J715</f>
        <v>0</v>
      </c>
      <c r="K19" s="80">
        <f>RECNR!K715</f>
        <v>0</v>
      </c>
      <c r="L19" s="80">
        <f>RECNR!L715</f>
        <v>0</v>
      </c>
      <c r="M19" s="80">
        <f>RECNR!M715</f>
        <v>0</v>
      </c>
      <c r="N19" s="80">
        <f>RECNR!N715</f>
        <v>0</v>
      </c>
      <c r="O19" s="110" t="str">
        <f t="shared" si="0"/>
        <v>LONG</v>
      </c>
      <c r="P19" s="110" t="str">
        <f t="shared" si="1"/>
        <v>SHORT</v>
      </c>
      <c r="Q19" s="81" t="str">
        <f t="shared" si="2"/>
        <v>LONG</v>
      </c>
      <c r="R19" s="81" t="str">
        <f t="shared" si="3"/>
        <v>SHORT</v>
      </c>
      <c r="S19" s="82" t="str">
        <f t="shared" si="4"/>
        <v>WEAK</v>
      </c>
      <c r="T19" s="82" t="str">
        <f t="shared" si="5"/>
        <v>WEAK</v>
      </c>
      <c r="U19" s="82" t="str">
        <f t="shared" si="17"/>
        <v/>
      </c>
      <c r="V19" s="82" t="str">
        <f t="shared" si="7"/>
        <v/>
      </c>
      <c r="W19" s="107">
        <f>RECNR!F676</f>
        <v>0</v>
      </c>
      <c r="X19" s="108">
        <f>RECNR!G676</f>
        <v>0</v>
      </c>
      <c r="Y19" s="109" t="str">
        <f>IF($B19=0,"",RECNR!A676)</f>
        <v/>
      </c>
      <c r="Z19" s="116" t="str">
        <f>IF($B19=0,"",RECNR!J695)</f>
        <v/>
      </c>
      <c r="AA19" s="119" t="str">
        <f>IF($B19=0,"",RECNR!K695)</f>
        <v/>
      </c>
      <c r="AB19" s="116">
        <f>AVERAGE(AA4:AA19)</f>
        <v>44.25</v>
      </c>
      <c r="AC19" s="116" t="str">
        <f>IF($B19=0,"",RECNR!L695)</f>
        <v/>
      </c>
      <c r="AD19" s="116" t="str">
        <f>IF($B19=0,"",RECNR!M695)</f>
        <v/>
      </c>
      <c r="AE19" s="116" t="str">
        <f>IF($B19=0,"",RECNR!N695)</f>
        <v/>
      </c>
      <c r="AF19" s="117">
        <f>RECNR!J699</f>
        <v>0</v>
      </c>
      <c r="AG19" s="121">
        <f>RECNR!K699</f>
        <v>0</v>
      </c>
      <c r="AH19" s="117">
        <f>AVERAGE(AG4:AG19)</f>
        <v>205.04374999999996</v>
      </c>
      <c r="AI19" s="117">
        <f>RECNR!L699</f>
        <v>0</v>
      </c>
      <c r="AJ19" s="117">
        <f>RECNR!M699</f>
        <v>0</v>
      </c>
      <c r="AK19" s="117">
        <f>RECNR!N699</f>
        <v>0</v>
      </c>
      <c r="AL19" s="110"/>
      <c r="AM19" s="110"/>
      <c r="AN19" s="81"/>
      <c r="AO19" s="81"/>
      <c r="AP19" s="82"/>
      <c r="AQ19" s="82"/>
      <c r="AR19" s="82"/>
      <c r="AS19" s="82"/>
      <c r="AT19" s="82"/>
      <c r="AU19" s="82"/>
      <c r="AV19" s="82"/>
      <c r="AW19" s="82"/>
      <c r="AX19" s="82"/>
      <c r="AY19" s="82"/>
      <c r="AZ19" s="82"/>
      <c r="BA19" s="82"/>
      <c r="BB19" s="82"/>
      <c r="BC19" s="82"/>
      <c r="BD19" s="82"/>
      <c r="BE19" s="82"/>
      <c r="BF19" s="83" t="str">
        <f t="shared" si="9"/>
        <v/>
      </c>
      <c r="BG19" s="83" t="str">
        <f t="shared" si="10"/>
        <v/>
      </c>
      <c r="BH19" s="83" t="str">
        <f t="shared" si="11"/>
        <v/>
      </c>
      <c r="BI19" s="83" t="str">
        <f t="shared" si="12"/>
        <v/>
      </c>
      <c r="BJ19" s="83" t="str">
        <f t="shared" si="16"/>
        <v/>
      </c>
      <c r="BK19" s="83" t="str">
        <f t="shared" si="13"/>
        <v/>
      </c>
      <c r="BL19" s="83" t="str">
        <f t="shared" si="14"/>
        <v>BULLISH</v>
      </c>
      <c r="BM19" s="83" t="str">
        <f t="shared" si="15"/>
        <v/>
      </c>
      <c r="BN19" s="82"/>
      <c r="BO19" s="82"/>
      <c r="BP19" s="82"/>
      <c r="BQ19" s="82"/>
    </row>
    <row r="20" spans="1:69" s="111" customFormat="1" x14ac:dyDescent="0.3">
      <c r="A20" s="107">
        <f>RECNR!F718</f>
        <v>0</v>
      </c>
      <c r="B20" s="109">
        <f t="shared" si="8"/>
        <v>0</v>
      </c>
      <c r="C20" s="108">
        <f>RECNR!G718</f>
        <v>0</v>
      </c>
      <c r="D20" s="109">
        <f>RECNR!A718</f>
        <v>0</v>
      </c>
      <c r="E20" s="109">
        <f>RECNR!J721</f>
        <v>0</v>
      </c>
      <c r="F20" s="109">
        <f>RECNR!K721</f>
        <v>0</v>
      </c>
      <c r="G20" s="109">
        <f>RECNR!L721</f>
        <v>0</v>
      </c>
      <c r="H20" s="109">
        <f>RECNR!M721</f>
        <v>0</v>
      </c>
      <c r="I20" s="109">
        <f>RECNR!N721</f>
        <v>0</v>
      </c>
      <c r="J20" s="109">
        <f>RECNR!J757</f>
        <v>0</v>
      </c>
      <c r="K20" s="109">
        <f>RECNR!K757</f>
        <v>0</v>
      </c>
      <c r="L20" s="109">
        <f>RECNR!L757</f>
        <v>0</v>
      </c>
      <c r="M20" s="109">
        <f>RECNR!M757</f>
        <v>0</v>
      </c>
      <c r="N20" s="109">
        <f>RECNR!N757</f>
        <v>0</v>
      </c>
      <c r="O20" s="120" t="str">
        <f t="shared" si="0"/>
        <v>LONG</v>
      </c>
      <c r="P20" s="120" t="str">
        <f t="shared" si="1"/>
        <v>SHORT</v>
      </c>
      <c r="Q20" s="83" t="str">
        <f t="shared" si="2"/>
        <v>LONG</v>
      </c>
      <c r="R20" s="83" t="str">
        <f t="shared" si="3"/>
        <v>SHORT</v>
      </c>
      <c r="S20" s="82" t="str">
        <f t="shared" si="4"/>
        <v>WEAK</v>
      </c>
      <c r="T20" s="82" t="str">
        <f t="shared" si="5"/>
        <v>WEAK</v>
      </c>
      <c r="U20" s="82" t="str">
        <f t="shared" si="17"/>
        <v/>
      </c>
      <c r="V20" s="82" t="str">
        <f t="shared" si="7"/>
        <v/>
      </c>
      <c r="W20" s="107">
        <f>RECNR!F718</f>
        <v>0</v>
      </c>
      <c r="X20" s="108">
        <f>RECNR!G718</f>
        <v>0</v>
      </c>
      <c r="Y20" s="109" t="str">
        <f>IF($B20=0,"",RECNR!A718)</f>
        <v/>
      </c>
      <c r="Z20" s="119" t="str">
        <f>IF($B20=0,"",RECNR!J737)</f>
        <v/>
      </c>
      <c r="AA20" s="119" t="str">
        <f>IF($B20=0,"",RECNR!K737)</f>
        <v/>
      </c>
      <c r="AB20" s="119">
        <f>AVERAGE(AA4:AA20)</f>
        <v>44.25</v>
      </c>
      <c r="AC20" s="119" t="str">
        <f>IF($B20=0,"",RECNR!L737)</f>
        <v/>
      </c>
      <c r="AD20" s="119" t="str">
        <f>IF($B20=0,"",RECNR!M737)</f>
        <v/>
      </c>
      <c r="AE20" s="116" t="str">
        <f>IF($B20=0,"",RECNR!N737)</f>
        <v/>
      </c>
      <c r="AF20" s="121">
        <f>RECNR!J741</f>
        <v>0</v>
      </c>
      <c r="AG20" s="121">
        <f>RECNR!K741</f>
        <v>0</v>
      </c>
      <c r="AH20" s="121">
        <f>AVERAGE(AG4:AG20)</f>
        <v>192.98235294117643</v>
      </c>
      <c r="AI20" s="121">
        <f>RECNR!L741</f>
        <v>0</v>
      </c>
      <c r="AJ20" s="121">
        <f>RECNR!M741</f>
        <v>0</v>
      </c>
      <c r="AK20" s="121">
        <f>RECNR!N741</f>
        <v>0</v>
      </c>
      <c r="AL20" s="120"/>
      <c r="AM20" s="120"/>
      <c r="AN20" s="83"/>
      <c r="AO20" s="83"/>
      <c r="AP20" s="82"/>
      <c r="AQ20" s="82"/>
      <c r="AR20" s="82"/>
      <c r="AS20" s="82"/>
      <c r="AT20" s="82"/>
      <c r="AU20" s="82"/>
      <c r="AV20" s="82"/>
      <c r="AW20" s="82"/>
      <c r="AX20" s="82"/>
      <c r="AY20" s="82"/>
      <c r="AZ20" s="82"/>
      <c r="BA20" s="82"/>
      <c r="BB20" s="82"/>
      <c r="BC20" s="82"/>
      <c r="BD20" s="82"/>
      <c r="BE20" s="82"/>
      <c r="BF20" s="83" t="str">
        <f t="shared" si="9"/>
        <v/>
      </c>
      <c r="BG20" s="83" t="str">
        <f t="shared" si="10"/>
        <v/>
      </c>
      <c r="BH20" s="83" t="str">
        <f t="shared" si="11"/>
        <v/>
      </c>
      <c r="BI20" s="83" t="str">
        <f t="shared" si="12"/>
        <v/>
      </c>
      <c r="BJ20" s="83" t="str">
        <f t="shared" si="16"/>
        <v/>
      </c>
      <c r="BK20" s="83" t="str">
        <f t="shared" si="13"/>
        <v/>
      </c>
      <c r="BL20" s="83" t="str">
        <f t="shared" si="14"/>
        <v>BULLISH</v>
      </c>
      <c r="BM20" s="83" t="str">
        <f t="shared" si="15"/>
        <v/>
      </c>
      <c r="BN20" s="82"/>
      <c r="BO20" s="82"/>
      <c r="BP20" s="82"/>
      <c r="BQ20" s="82"/>
    </row>
    <row r="21" spans="1:69" x14ac:dyDescent="0.3">
      <c r="A21" s="107">
        <f>RECNR!F760</f>
        <v>0</v>
      </c>
      <c r="B21" s="109">
        <f t="shared" si="8"/>
        <v>0</v>
      </c>
      <c r="C21" s="108">
        <f>RECNR!G760</f>
        <v>0</v>
      </c>
      <c r="D21" s="109">
        <f>RECNR!A760</f>
        <v>0</v>
      </c>
      <c r="E21" s="80">
        <f>RECNR!J763</f>
        <v>0</v>
      </c>
      <c r="F21" s="80">
        <f>RECNR!K763</f>
        <v>0</v>
      </c>
      <c r="G21" s="80">
        <f>RECNR!L763</f>
        <v>0</v>
      </c>
      <c r="H21" s="80">
        <f>RECNR!M763</f>
        <v>0</v>
      </c>
      <c r="I21" s="80">
        <f>RECNR!N763</f>
        <v>0</v>
      </c>
      <c r="J21" s="80">
        <f>RECNR!J799</f>
        <v>0</v>
      </c>
      <c r="K21" s="80">
        <f>RECNR!K799</f>
        <v>0</v>
      </c>
      <c r="L21" s="80">
        <f>RECNR!L799</f>
        <v>0</v>
      </c>
      <c r="M21" s="80">
        <f>RECNR!M799</f>
        <v>0</v>
      </c>
      <c r="N21" s="80">
        <f>RECNR!N799</f>
        <v>0</v>
      </c>
      <c r="O21" s="110" t="str">
        <f t="shared" si="0"/>
        <v>LONG</v>
      </c>
      <c r="P21" s="110" t="str">
        <f t="shared" si="1"/>
        <v>SHORT</v>
      </c>
      <c r="Q21" s="81" t="str">
        <f t="shared" si="2"/>
        <v>LONG</v>
      </c>
      <c r="R21" s="81" t="str">
        <f t="shared" si="3"/>
        <v>SHORT</v>
      </c>
      <c r="S21" s="82" t="str">
        <f t="shared" si="4"/>
        <v>WEAK</v>
      </c>
      <c r="T21" s="82" t="str">
        <f t="shared" si="5"/>
        <v>WEAK</v>
      </c>
      <c r="U21" s="82" t="str">
        <f t="shared" si="17"/>
        <v/>
      </c>
      <c r="V21" s="82" t="str">
        <f t="shared" si="7"/>
        <v/>
      </c>
      <c r="W21" s="107">
        <f>RECNR!F760</f>
        <v>0</v>
      </c>
      <c r="X21" s="108">
        <f>RECNR!G760</f>
        <v>0</v>
      </c>
      <c r="Y21" s="109" t="str">
        <f>IF($B21=0,"",RECNR!A760)</f>
        <v/>
      </c>
      <c r="Z21" s="116" t="str">
        <f>IF($B21=0,"",RECNR!J779)</f>
        <v/>
      </c>
      <c r="AA21" s="119" t="str">
        <f>IF($B21=0,"",RECNR!K779)</f>
        <v/>
      </c>
      <c r="AB21" s="116">
        <f>AVERAGE(AA4:AA21)</f>
        <v>44.25</v>
      </c>
      <c r="AC21" s="116" t="str">
        <f>IF($B21=0,"",RECNR!L779)</f>
        <v/>
      </c>
      <c r="AD21" s="116" t="str">
        <f>IF($B21=0,"",RECNR!M779)</f>
        <v/>
      </c>
      <c r="AE21" s="116" t="str">
        <f>IF($B21=0,"",RECNR!N779)</f>
        <v/>
      </c>
      <c r="AF21" s="117">
        <f>RECNR!J783</f>
        <v>0</v>
      </c>
      <c r="AG21" s="121">
        <f>RECNR!K783</f>
        <v>0</v>
      </c>
      <c r="AH21" s="117">
        <f>AVERAGE(AG4:AG21)</f>
        <v>182.26111111111106</v>
      </c>
      <c r="AI21" s="117">
        <f>RECNR!L783</f>
        <v>0</v>
      </c>
      <c r="AJ21" s="117">
        <f>RECNR!M783</f>
        <v>0</v>
      </c>
      <c r="AK21" s="117">
        <f>RECNR!N783</f>
        <v>0</v>
      </c>
      <c r="AL21" s="110"/>
      <c r="AM21" s="110"/>
      <c r="AN21" s="81"/>
      <c r="AO21" s="81"/>
      <c r="AP21" s="82"/>
      <c r="AQ21" s="82"/>
      <c r="AR21" s="82"/>
      <c r="AS21" s="82"/>
      <c r="AT21" s="82"/>
      <c r="AU21" s="82"/>
      <c r="AV21" s="82"/>
      <c r="AW21" s="82"/>
      <c r="AX21" s="82"/>
      <c r="AY21" s="82"/>
      <c r="AZ21" s="82"/>
      <c r="BA21" s="82"/>
      <c r="BB21" s="82"/>
      <c r="BC21" s="82"/>
      <c r="BD21" s="82"/>
      <c r="BE21" s="82"/>
      <c r="BF21" s="83" t="str">
        <f t="shared" si="9"/>
        <v/>
      </c>
      <c r="BG21" s="83" t="str">
        <f t="shared" si="10"/>
        <v/>
      </c>
      <c r="BH21" s="83" t="str">
        <f t="shared" si="11"/>
        <v/>
      </c>
      <c r="BI21" s="83" t="str">
        <f t="shared" si="12"/>
        <v/>
      </c>
      <c r="BJ21" s="83" t="str">
        <f t="shared" si="16"/>
        <v/>
      </c>
      <c r="BK21" s="83" t="str">
        <f t="shared" si="13"/>
        <v/>
      </c>
      <c r="BL21" s="83" t="str">
        <f t="shared" si="14"/>
        <v>BULLISH</v>
      </c>
      <c r="BM21" s="83" t="str">
        <f t="shared" si="15"/>
        <v/>
      </c>
      <c r="BN21" s="82"/>
      <c r="BO21" s="82"/>
      <c r="BP21" s="82"/>
      <c r="BQ21" s="82"/>
    </row>
    <row r="22" spans="1:69" x14ac:dyDescent="0.3">
      <c r="A22" s="107">
        <f>RECNR!F802</f>
        <v>0</v>
      </c>
      <c r="B22" s="109">
        <f t="shared" si="8"/>
        <v>0</v>
      </c>
      <c r="C22" s="108">
        <f>RECNR!G802</f>
        <v>0</v>
      </c>
      <c r="D22" s="109">
        <f>RECNR!A802</f>
        <v>0</v>
      </c>
      <c r="E22" s="80">
        <f>RECNR!J805</f>
        <v>0</v>
      </c>
      <c r="F22" s="80">
        <f>RECNR!K805</f>
        <v>0</v>
      </c>
      <c r="G22" s="80">
        <f>RECNR!L805</f>
        <v>0</v>
      </c>
      <c r="H22" s="80">
        <f>RECNR!M805</f>
        <v>0</v>
      </c>
      <c r="I22" s="80">
        <f>RECNR!N805</f>
        <v>0</v>
      </c>
      <c r="J22" s="80">
        <f>RECNR!J841</f>
        <v>0</v>
      </c>
      <c r="K22" s="80">
        <f>RECNR!K841</f>
        <v>0</v>
      </c>
      <c r="L22" s="80">
        <f>RECNR!L841</f>
        <v>0</v>
      </c>
      <c r="M22" s="80">
        <f>RECNR!M841</f>
        <v>0</v>
      </c>
      <c r="N22" s="80">
        <f>RECNR!N841</f>
        <v>0</v>
      </c>
      <c r="O22" s="110" t="str">
        <f t="shared" si="0"/>
        <v>LONG</v>
      </c>
      <c r="P22" s="110" t="str">
        <f t="shared" si="1"/>
        <v>SHORT</v>
      </c>
      <c r="Q22" s="81" t="str">
        <f t="shared" si="2"/>
        <v>LONG</v>
      </c>
      <c r="R22" s="81" t="str">
        <f t="shared" si="3"/>
        <v>SHORT</v>
      </c>
      <c r="S22" s="82" t="str">
        <f t="shared" si="4"/>
        <v>WEAK</v>
      </c>
      <c r="T22" s="82" t="str">
        <f t="shared" si="5"/>
        <v>WEAK</v>
      </c>
      <c r="U22" s="82" t="str">
        <f t="shared" si="17"/>
        <v/>
      </c>
      <c r="V22" s="82" t="str">
        <f t="shared" si="7"/>
        <v/>
      </c>
      <c r="W22" s="107">
        <f>RECNR!F802</f>
        <v>0</v>
      </c>
      <c r="X22" s="108">
        <f>RECNR!G802</f>
        <v>0</v>
      </c>
      <c r="Y22" s="109" t="str">
        <f>IF($B22=0,"",RECNR!A802)</f>
        <v/>
      </c>
      <c r="Z22" s="116" t="str">
        <f>IF($B22=0,"",RECNR!J821)</f>
        <v/>
      </c>
      <c r="AA22" s="119" t="str">
        <f>IF($B22=0,"",RECNR!K821)</f>
        <v/>
      </c>
      <c r="AB22" s="116">
        <f>AVERAGE(AA4:AA22)</f>
        <v>44.25</v>
      </c>
      <c r="AC22" s="116" t="str">
        <f>IF($B22=0,"",RECNR!L821)</f>
        <v/>
      </c>
      <c r="AD22" s="116" t="str">
        <f>IF($B22=0,"",RECNR!M821)</f>
        <v/>
      </c>
      <c r="AE22" s="116" t="str">
        <f>IF($B22=0,"",RECNR!N821)</f>
        <v/>
      </c>
      <c r="AF22" s="117">
        <f>RECNR!J825</f>
        <v>0</v>
      </c>
      <c r="AG22" s="121">
        <f>RECNR!K825</f>
        <v>0</v>
      </c>
      <c r="AH22" s="117">
        <f>AVERAGE(AG4:AG22)</f>
        <v>172.66842105263154</v>
      </c>
      <c r="AI22" s="117">
        <f>RECNR!L825</f>
        <v>0</v>
      </c>
      <c r="AJ22" s="117">
        <f>RECNR!M825</f>
        <v>0</v>
      </c>
      <c r="AK22" s="117">
        <f>RECNR!N825</f>
        <v>0</v>
      </c>
      <c r="AL22" s="110"/>
      <c r="AM22" s="110"/>
      <c r="AN22" s="81"/>
      <c r="AO22" s="81"/>
      <c r="AP22" s="82"/>
      <c r="AQ22" s="82"/>
      <c r="AR22" s="82"/>
      <c r="AS22" s="82"/>
      <c r="AT22" s="82"/>
      <c r="AU22" s="82"/>
      <c r="AV22" s="82"/>
      <c r="AW22" s="82"/>
      <c r="AX22" s="82"/>
      <c r="AY22" s="82"/>
      <c r="AZ22" s="82"/>
      <c r="BA22" s="82"/>
      <c r="BB22" s="82"/>
      <c r="BC22" s="82"/>
      <c r="BD22" s="82"/>
      <c r="BE22" s="82"/>
      <c r="BF22" s="83" t="str">
        <f t="shared" si="9"/>
        <v/>
      </c>
      <c r="BG22" s="83" t="str">
        <f t="shared" si="10"/>
        <v/>
      </c>
      <c r="BH22" s="83" t="str">
        <f t="shared" si="11"/>
        <v/>
      </c>
      <c r="BI22" s="83" t="str">
        <f t="shared" si="12"/>
        <v/>
      </c>
      <c r="BJ22" s="83" t="str">
        <f t="shared" si="16"/>
        <v/>
      </c>
      <c r="BK22" s="83" t="str">
        <f t="shared" si="13"/>
        <v/>
      </c>
      <c r="BL22" s="83" t="str">
        <f t="shared" si="14"/>
        <v>BULLISH</v>
      </c>
      <c r="BM22" s="83" t="str">
        <f t="shared" si="15"/>
        <v/>
      </c>
      <c r="BN22" s="82"/>
      <c r="BO22" s="82"/>
      <c r="BP22" s="82"/>
      <c r="BQ22" s="82"/>
    </row>
    <row r="23" spans="1:69" x14ac:dyDescent="0.3">
      <c r="A23" s="107">
        <f>RECNR!F844</f>
        <v>0</v>
      </c>
      <c r="B23" s="109">
        <f t="shared" si="8"/>
        <v>0</v>
      </c>
      <c r="C23" s="108">
        <f>RECNR!G844</f>
        <v>0</v>
      </c>
      <c r="D23" s="109">
        <f>RECNR!A844</f>
        <v>0</v>
      </c>
      <c r="E23" s="80">
        <f>RECNR!J847</f>
        <v>0</v>
      </c>
      <c r="F23" s="80">
        <f>RECNR!K847</f>
        <v>0</v>
      </c>
      <c r="G23" s="80">
        <f>RECNR!L847</f>
        <v>0</v>
      </c>
      <c r="H23" s="80">
        <f>RECNR!M847</f>
        <v>0</v>
      </c>
      <c r="I23" s="80">
        <f>RECNR!N847</f>
        <v>0</v>
      </c>
      <c r="J23" s="80">
        <f>RECNR!J883</f>
        <v>0</v>
      </c>
      <c r="K23" s="80">
        <f>RECNR!K883</f>
        <v>0</v>
      </c>
      <c r="L23" s="80">
        <f>RECNR!L883</f>
        <v>0</v>
      </c>
      <c r="M23" s="80">
        <f>RECNR!M883</f>
        <v>0</v>
      </c>
      <c r="N23" s="80">
        <f>RECNR!N883</f>
        <v>0</v>
      </c>
      <c r="O23" s="110" t="str">
        <f t="shared" si="0"/>
        <v>LONG</v>
      </c>
      <c r="P23" s="110" t="str">
        <f t="shared" si="1"/>
        <v>SHORT</v>
      </c>
      <c r="Q23" s="81" t="str">
        <f t="shared" si="2"/>
        <v>LONG</v>
      </c>
      <c r="R23" s="81" t="str">
        <f t="shared" si="3"/>
        <v>SHORT</v>
      </c>
      <c r="S23" s="82" t="str">
        <f t="shared" si="4"/>
        <v>WEAK</v>
      </c>
      <c r="T23" s="82" t="str">
        <f t="shared" si="5"/>
        <v>WEAK</v>
      </c>
      <c r="U23" s="82" t="str">
        <f t="shared" si="17"/>
        <v/>
      </c>
      <c r="V23" s="82" t="str">
        <f t="shared" si="7"/>
        <v/>
      </c>
      <c r="W23" s="107">
        <f>RECNR!F844</f>
        <v>0</v>
      </c>
      <c r="X23" s="108">
        <f>RECNR!G844</f>
        <v>0</v>
      </c>
      <c r="Y23" s="109" t="str">
        <f>IF($B23=0,"",RECNR!A844)</f>
        <v/>
      </c>
      <c r="Z23" s="116" t="str">
        <f>IF($B23=0,"",RECNR!J863)</f>
        <v/>
      </c>
      <c r="AA23" s="119" t="str">
        <f>IF($B23=0,"",RECNR!K863)</f>
        <v/>
      </c>
      <c r="AB23" s="116">
        <f>AVERAGE(AA4:AA23)</f>
        <v>44.25</v>
      </c>
      <c r="AC23" s="116" t="str">
        <f>IF($B23=0,"",RECNR!L863)</f>
        <v/>
      </c>
      <c r="AD23" s="116" t="str">
        <f>IF($B23=0,"",RECNR!M863)</f>
        <v/>
      </c>
      <c r="AE23" s="116" t="str">
        <f>IF($B23=0,"",RECNR!N863)</f>
        <v/>
      </c>
      <c r="AF23" s="117">
        <f>RECNR!J867</f>
        <v>0</v>
      </c>
      <c r="AG23" s="121">
        <f>RECNR!K867</f>
        <v>0</v>
      </c>
      <c r="AH23" s="117">
        <f>AVERAGE(AG4:AG23)</f>
        <v>164.03499999999997</v>
      </c>
      <c r="AI23" s="117">
        <f>RECNR!L867</f>
        <v>0</v>
      </c>
      <c r="AJ23" s="117">
        <f>RECNR!M867</f>
        <v>0</v>
      </c>
      <c r="AK23" s="117">
        <f>RECNR!N867</f>
        <v>0</v>
      </c>
      <c r="AL23" s="110"/>
      <c r="AM23" s="110"/>
      <c r="AN23" s="81"/>
      <c r="AO23" s="81"/>
      <c r="AP23" s="82"/>
      <c r="AQ23" s="82"/>
      <c r="AR23" s="82"/>
      <c r="AS23" s="82"/>
      <c r="AT23" s="82"/>
      <c r="AU23" s="82"/>
      <c r="AV23" s="82"/>
      <c r="AW23" s="82"/>
      <c r="AX23" s="82"/>
      <c r="AY23" s="82"/>
      <c r="AZ23" s="82"/>
      <c r="BA23" s="82"/>
      <c r="BB23" s="82"/>
      <c r="BC23" s="82"/>
      <c r="BD23" s="82"/>
      <c r="BE23" s="82"/>
      <c r="BF23" s="83" t="str">
        <f t="shared" si="9"/>
        <v/>
      </c>
      <c r="BG23" s="83" t="str">
        <f t="shared" si="10"/>
        <v/>
      </c>
      <c r="BH23" s="83" t="str">
        <f t="shared" si="11"/>
        <v/>
      </c>
      <c r="BI23" s="83" t="str">
        <f t="shared" si="12"/>
        <v/>
      </c>
      <c r="BJ23" s="83" t="str">
        <f t="shared" si="16"/>
        <v/>
      </c>
      <c r="BK23" s="83" t="str">
        <f t="shared" si="13"/>
        <v/>
      </c>
      <c r="BL23" s="83" t="str">
        <f t="shared" si="14"/>
        <v>BULLISH</v>
      </c>
      <c r="BM23" s="83" t="str">
        <f t="shared" si="15"/>
        <v/>
      </c>
      <c r="BN23" s="82"/>
      <c r="BO23" s="82"/>
      <c r="BP23" s="82"/>
      <c r="BQ23" s="82"/>
    </row>
    <row r="24" spans="1:69" x14ac:dyDescent="0.3">
      <c r="A24" s="107">
        <f>RECNR!F886</f>
        <v>0</v>
      </c>
      <c r="B24" s="109">
        <f t="shared" si="8"/>
        <v>0</v>
      </c>
      <c r="C24" s="108">
        <f>RECNR!G886</f>
        <v>0</v>
      </c>
      <c r="D24" s="109">
        <f>RECNR!A886</f>
        <v>0</v>
      </c>
      <c r="E24" s="80">
        <f>RECNR!J889</f>
        <v>0</v>
      </c>
      <c r="F24" s="80">
        <f>RECNR!K889</f>
        <v>0</v>
      </c>
      <c r="G24" s="80">
        <f>RECNR!L889</f>
        <v>0</v>
      </c>
      <c r="H24" s="80">
        <f>RECNR!M889</f>
        <v>0</v>
      </c>
      <c r="I24" s="80">
        <f>RECNR!N889</f>
        <v>0</v>
      </c>
      <c r="J24" s="80">
        <f>RECNR!J925</f>
        <v>0</v>
      </c>
      <c r="K24" s="80">
        <f>RECNR!K925</f>
        <v>0</v>
      </c>
      <c r="L24" s="80">
        <f>RECNR!L925</f>
        <v>0</v>
      </c>
      <c r="M24" s="80">
        <f>RECNR!M925</f>
        <v>0</v>
      </c>
      <c r="N24" s="80">
        <f>RECNR!N925</f>
        <v>0</v>
      </c>
      <c r="O24" s="110" t="str">
        <f t="shared" si="0"/>
        <v>LONG</v>
      </c>
      <c r="P24" s="110" t="str">
        <f t="shared" si="1"/>
        <v>SHORT</v>
      </c>
      <c r="Q24" s="81" t="str">
        <f t="shared" si="2"/>
        <v>LONG</v>
      </c>
      <c r="R24" s="81" t="str">
        <f t="shared" si="3"/>
        <v>SHORT</v>
      </c>
      <c r="S24" s="82" t="str">
        <f t="shared" si="4"/>
        <v>WEAK</v>
      </c>
      <c r="T24" s="82" t="str">
        <f t="shared" si="5"/>
        <v>WEAK</v>
      </c>
      <c r="U24" s="82" t="str">
        <f t="shared" si="17"/>
        <v/>
      </c>
      <c r="V24" s="82" t="str">
        <f t="shared" si="7"/>
        <v/>
      </c>
      <c r="W24" s="107">
        <f>RECNR!F886</f>
        <v>0</v>
      </c>
      <c r="X24" s="108">
        <f>RECNR!G886</f>
        <v>0</v>
      </c>
      <c r="Y24" s="109" t="str">
        <f>IF($B24=0,"",RECNR!A886)</f>
        <v/>
      </c>
      <c r="Z24" s="116" t="str">
        <f>IF($B24=0,"",RECNR!J905)</f>
        <v/>
      </c>
      <c r="AA24" s="119" t="str">
        <f>IF($B24=0,"",RECNR!K905)</f>
        <v/>
      </c>
      <c r="AB24" s="116">
        <f>AVERAGE(AA4:AA24)</f>
        <v>44.25</v>
      </c>
      <c r="AC24" s="116" t="str">
        <f>IF($B24=0,"",RECNR!L905)</f>
        <v/>
      </c>
      <c r="AD24" s="116" t="str">
        <f>IF($B24=0,"",RECNR!M905)</f>
        <v/>
      </c>
      <c r="AE24" s="116" t="str">
        <f>IF($B24=0,"",RECNR!N905)</f>
        <v/>
      </c>
      <c r="AF24" s="117">
        <f>RECNR!J909</f>
        <v>0</v>
      </c>
      <c r="AG24" s="121">
        <f>RECNR!K909</f>
        <v>0</v>
      </c>
      <c r="AH24" s="117">
        <f>AVERAGE(AG4:AG24)</f>
        <v>156.22380952380951</v>
      </c>
      <c r="AI24" s="117">
        <f>RECNR!L909</f>
        <v>0</v>
      </c>
      <c r="AJ24" s="117">
        <f>RECNR!M909</f>
        <v>0</v>
      </c>
      <c r="AK24" s="117">
        <f>RECNR!N909</f>
        <v>0</v>
      </c>
      <c r="AL24" s="110"/>
      <c r="AM24" s="110"/>
      <c r="AN24" s="81"/>
      <c r="AO24" s="81"/>
      <c r="AP24" s="82"/>
      <c r="AQ24" s="82"/>
      <c r="AR24" s="82"/>
      <c r="AS24" s="82"/>
      <c r="AT24" s="82"/>
      <c r="AU24" s="82"/>
      <c r="AV24" s="82"/>
      <c r="AW24" s="82"/>
      <c r="AX24" s="82"/>
      <c r="AY24" s="82"/>
      <c r="AZ24" s="82"/>
      <c r="BA24" s="82"/>
      <c r="BB24" s="82"/>
      <c r="BC24" s="82"/>
      <c r="BD24" s="82"/>
      <c r="BE24" s="82"/>
      <c r="BF24" s="83" t="str">
        <f t="shared" si="9"/>
        <v/>
      </c>
      <c r="BG24" s="83" t="str">
        <f t="shared" si="10"/>
        <v/>
      </c>
      <c r="BH24" s="83" t="str">
        <f t="shared" si="11"/>
        <v/>
      </c>
      <c r="BI24" s="83" t="str">
        <f t="shared" si="12"/>
        <v/>
      </c>
      <c r="BJ24" s="83" t="str">
        <f t="shared" si="16"/>
        <v/>
      </c>
      <c r="BK24" s="83" t="str">
        <f t="shared" si="13"/>
        <v/>
      </c>
      <c r="BL24" s="83" t="str">
        <f t="shared" si="14"/>
        <v>BULLISH</v>
      </c>
      <c r="BM24" s="83" t="str">
        <f t="shared" si="15"/>
        <v/>
      </c>
      <c r="BN24" s="82"/>
      <c r="BO24" s="82"/>
      <c r="BP24" s="82"/>
      <c r="BQ24" s="82"/>
    </row>
    <row r="25" spans="1:69" x14ac:dyDescent="0.3">
      <c r="A25" s="107">
        <f>RECNR!F928</f>
        <v>0</v>
      </c>
      <c r="B25" s="109">
        <f t="shared" si="8"/>
        <v>0</v>
      </c>
      <c r="C25" s="108">
        <f>RECNR!G928</f>
        <v>0</v>
      </c>
      <c r="D25" s="109">
        <f>RECNR!A928</f>
        <v>0</v>
      </c>
      <c r="E25" s="80">
        <f>RECNR!J931</f>
        <v>0</v>
      </c>
      <c r="F25" s="80">
        <f>RECNR!K931</f>
        <v>0</v>
      </c>
      <c r="G25" s="80">
        <f>RECNR!L931</f>
        <v>0</v>
      </c>
      <c r="H25" s="80">
        <f>RECNR!M931</f>
        <v>0</v>
      </c>
      <c r="I25" s="80">
        <f>RECNR!N931</f>
        <v>0</v>
      </c>
      <c r="J25" s="80">
        <f>RECNR!J967</f>
        <v>0</v>
      </c>
      <c r="K25" s="80">
        <f>RECNR!K967</f>
        <v>0</v>
      </c>
      <c r="L25" s="80">
        <f>RECNR!L967</f>
        <v>0</v>
      </c>
      <c r="M25" s="80">
        <f>RECNR!M967</f>
        <v>0</v>
      </c>
      <c r="N25" s="80">
        <f>RECNR!N967</f>
        <v>0</v>
      </c>
      <c r="O25" s="110" t="str">
        <f t="shared" si="0"/>
        <v>LONG</v>
      </c>
      <c r="P25" s="110" t="str">
        <f t="shared" si="1"/>
        <v>SHORT</v>
      </c>
      <c r="Q25" s="81" t="str">
        <f t="shared" si="2"/>
        <v>LONG</v>
      </c>
      <c r="R25" s="81" t="str">
        <f t="shared" si="3"/>
        <v>SHORT</v>
      </c>
      <c r="S25" s="82" t="str">
        <f t="shared" si="4"/>
        <v>WEAK</v>
      </c>
      <c r="T25" s="82" t="str">
        <f t="shared" si="5"/>
        <v>WEAK</v>
      </c>
      <c r="U25" s="82" t="str">
        <f t="shared" si="17"/>
        <v/>
      </c>
      <c r="V25" s="82" t="str">
        <f t="shared" si="7"/>
        <v/>
      </c>
      <c r="W25" s="107">
        <f>RECNR!F928</f>
        <v>0</v>
      </c>
      <c r="X25" s="108">
        <f>RECNR!G928</f>
        <v>0</v>
      </c>
      <c r="Y25" s="109" t="str">
        <f>IF($B25=0,"",RECNR!A928)</f>
        <v/>
      </c>
      <c r="Z25" s="116" t="str">
        <f>IF($B25=0,"",RECNR!J947)</f>
        <v/>
      </c>
      <c r="AA25" s="119" t="str">
        <f>IF($B25=0,"",RECNR!K947)</f>
        <v/>
      </c>
      <c r="AB25" s="116">
        <f>AVERAGE(AA4:AA25)</f>
        <v>44.25</v>
      </c>
      <c r="AC25" s="116" t="str">
        <f>IF($B25=0,"",RECNR!L947)</f>
        <v/>
      </c>
      <c r="AD25" s="116" t="str">
        <f>IF($B25=0,"",RECNR!M947)</f>
        <v/>
      </c>
      <c r="AE25" s="116" t="str">
        <f>IF($B25=0,"",RECNR!N947)</f>
        <v/>
      </c>
      <c r="AF25" s="117">
        <f>RECNR!J951</f>
        <v>0</v>
      </c>
      <c r="AG25" s="121">
        <f>RECNR!K951</f>
        <v>0</v>
      </c>
      <c r="AH25" s="117">
        <f>AVERAGE(AG4:AG25)</f>
        <v>149.12272727272725</v>
      </c>
      <c r="AI25" s="117">
        <f>RECNR!L951</f>
        <v>0</v>
      </c>
      <c r="AJ25" s="117">
        <f>RECNR!M951</f>
        <v>0</v>
      </c>
      <c r="AK25" s="117">
        <f>RECNR!N951</f>
        <v>0</v>
      </c>
      <c r="AL25" s="110"/>
      <c r="AM25" s="110"/>
      <c r="AN25" s="81"/>
      <c r="AO25" s="81"/>
      <c r="AP25" s="82"/>
      <c r="AQ25" s="82"/>
      <c r="AR25" s="82"/>
      <c r="AS25" s="82"/>
      <c r="AT25" s="82"/>
      <c r="AU25" s="82"/>
      <c r="AV25" s="82"/>
      <c r="AW25" s="82"/>
      <c r="AX25" s="82"/>
      <c r="AY25" s="82"/>
      <c r="AZ25" s="82"/>
      <c r="BA25" s="82"/>
      <c r="BB25" s="82"/>
      <c r="BC25" s="82"/>
      <c r="BD25" s="82"/>
      <c r="BE25" s="82"/>
      <c r="BF25" s="83" t="str">
        <f t="shared" si="9"/>
        <v/>
      </c>
      <c r="BG25" s="83" t="str">
        <f t="shared" si="10"/>
        <v/>
      </c>
      <c r="BH25" s="83" t="str">
        <f t="shared" si="11"/>
        <v/>
      </c>
      <c r="BI25" s="83" t="str">
        <f t="shared" si="12"/>
        <v/>
      </c>
      <c r="BJ25" s="83" t="str">
        <f t="shared" si="16"/>
        <v/>
      </c>
      <c r="BK25" s="83" t="str">
        <f t="shared" si="13"/>
        <v/>
      </c>
      <c r="BL25" s="83" t="str">
        <f t="shared" si="14"/>
        <v>BULLISH</v>
      </c>
      <c r="BM25" s="83" t="str">
        <f t="shared" si="15"/>
        <v/>
      </c>
      <c r="BN25" s="82"/>
      <c r="BO25" s="82"/>
      <c r="BP25" s="82"/>
      <c r="BQ25" s="82"/>
    </row>
    <row r="26" spans="1:69" x14ac:dyDescent="0.3">
      <c r="A26" s="107">
        <f>RECNR!F9970</f>
        <v>0</v>
      </c>
      <c r="B26" s="109">
        <f t="shared" si="8"/>
        <v>0</v>
      </c>
      <c r="C26" s="108">
        <f>RECNR!G9970</f>
        <v>0</v>
      </c>
      <c r="D26" s="109">
        <f>RECNR!A970</f>
        <v>0</v>
      </c>
      <c r="E26" s="80">
        <f>RECNR!J973</f>
        <v>0</v>
      </c>
      <c r="F26" s="80">
        <f>RECNR!K973</f>
        <v>0</v>
      </c>
      <c r="G26" s="80">
        <f>RECNR!L973</f>
        <v>0</v>
      </c>
      <c r="H26" s="80">
        <f>RECNR!M973</f>
        <v>0</v>
      </c>
      <c r="I26" s="80">
        <f>RECNR!N973</f>
        <v>0</v>
      </c>
      <c r="J26" s="80">
        <f>RECNR!J1009</f>
        <v>0</v>
      </c>
      <c r="K26" s="80">
        <f>RECNR!K1009</f>
        <v>0</v>
      </c>
      <c r="L26" s="80">
        <f>RECNR!L1009</f>
        <v>0</v>
      </c>
      <c r="M26" s="80">
        <f>RECNR!M1009</f>
        <v>0</v>
      </c>
      <c r="N26" s="80">
        <f>RECNR!N1009</f>
        <v>0</v>
      </c>
      <c r="O26" s="110" t="str">
        <f t="shared" si="0"/>
        <v>LONG</v>
      </c>
      <c r="P26" s="110" t="str">
        <f t="shared" si="1"/>
        <v>SHORT</v>
      </c>
      <c r="Q26" s="81" t="str">
        <f t="shared" si="2"/>
        <v>LONG</v>
      </c>
      <c r="R26" s="81" t="str">
        <f t="shared" si="3"/>
        <v>SHORT</v>
      </c>
      <c r="S26" s="82" t="str">
        <f t="shared" si="4"/>
        <v>WEAK</v>
      </c>
      <c r="T26" s="82" t="str">
        <f t="shared" si="5"/>
        <v>WEAK</v>
      </c>
      <c r="U26" s="82" t="str">
        <f t="shared" si="17"/>
        <v/>
      </c>
      <c r="V26" s="82" t="str">
        <f t="shared" si="7"/>
        <v/>
      </c>
      <c r="W26" s="107">
        <f>RECNR!F9970</f>
        <v>0</v>
      </c>
      <c r="X26" s="108">
        <f>RECNR!G970</f>
        <v>0</v>
      </c>
      <c r="Y26" s="109" t="str">
        <f>IF($B26=0,"",RECNR!A970)</f>
        <v/>
      </c>
      <c r="Z26" s="116" t="str">
        <f>IF($B26=0,"",RECNR!J989)</f>
        <v/>
      </c>
      <c r="AA26" s="119" t="str">
        <f>IF($B26=0,"",RECNR!K989)</f>
        <v/>
      </c>
      <c r="AB26" s="116">
        <f>AVERAGE(AA4:AA26)</f>
        <v>44.25</v>
      </c>
      <c r="AC26" s="116" t="str">
        <f>IF($B26=0,"",RECNR!L989)</f>
        <v/>
      </c>
      <c r="AD26" s="116" t="str">
        <f>IF($B26=0,"",RECNR!M989)</f>
        <v/>
      </c>
      <c r="AE26" s="116" t="str">
        <f>IF($B26=0,"",RECNR!N989)</f>
        <v/>
      </c>
      <c r="AF26" s="117">
        <f>RECNR!J993</f>
        <v>0</v>
      </c>
      <c r="AG26" s="121">
        <f>RECNR!K993</f>
        <v>0</v>
      </c>
      <c r="AH26" s="117">
        <f>AVERAGE(AG4:AG26)</f>
        <v>142.63913043478257</v>
      </c>
      <c r="AI26" s="117">
        <f>RECNR!L993</f>
        <v>0</v>
      </c>
      <c r="AJ26" s="117">
        <f>RECNR!M993</f>
        <v>0</v>
      </c>
      <c r="AK26" s="117">
        <f>RECNR!N993</f>
        <v>0</v>
      </c>
      <c r="AL26" s="110"/>
      <c r="AM26" s="110"/>
      <c r="AN26" s="81"/>
      <c r="AO26" s="81"/>
      <c r="AP26" s="82"/>
      <c r="AQ26" s="82"/>
      <c r="AR26" s="82"/>
      <c r="AS26" s="82"/>
      <c r="AT26" s="82"/>
      <c r="AU26" s="82"/>
      <c r="AV26" s="82"/>
      <c r="AW26" s="82"/>
      <c r="AX26" s="82"/>
      <c r="AY26" s="82"/>
      <c r="AZ26" s="82"/>
      <c r="BA26" s="82"/>
      <c r="BB26" s="82"/>
      <c r="BC26" s="82"/>
      <c r="BD26" s="82"/>
      <c r="BE26" s="82"/>
      <c r="BF26" s="83" t="str">
        <f t="shared" si="9"/>
        <v/>
      </c>
      <c r="BG26" s="83" t="str">
        <f t="shared" si="10"/>
        <v/>
      </c>
      <c r="BH26" s="83" t="str">
        <f t="shared" si="11"/>
        <v/>
      </c>
      <c r="BI26" s="83" t="str">
        <f t="shared" si="12"/>
        <v/>
      </c>
      <c r="BJ26" s="83" t="str">
        <f t="shared" si="16"/>
        <v/>
      </c>
      <c r="BK26" s="83" t="str">
        <f t="shared" si="13"/>
        <v/>
      </c>
      <c r="BL26" s="83" t="str">
        <f t="shared" si="14"/>
        <v>BULLISH</v>
      </c>
      <c r="BM26" s="83" t="str">
        <f t="shared" si="15"/>
        <v/>
      </c>
      <c r="BN26" s="82"/>
      <c r="BO26" s="82"/>
      <c r="BP26" s="82"/>
      <c r="BQ26" s="82"/>
    </row>
    <row r="27" spans="1:69" x14ac:dyDescent="0.3">
      <c r="A27" s="107">
        <f>RECNR!F1012</f>
        <v>0</v>
      </c>
      <c r="B27" s="109">
        <f t="shared" si="8"/>
        <v>0</v>
      </c>
      <c r="C27" s="108">
        <f>RECNR!G1012</f>
        <v>0</v>
      </c>
      <c r="D27" s="109">
        <f>RECNR!A1012</f>
        <v>0</v>
      </c>
      <c r="E27" s="80">
        <f>RECNR!J1015</f>
        <v>0</v>
      </c>
      <c r="F27" s="80">
        <f>RECNR!K1015</f>
        <v>0</v>
      </c>
      <c r="G27" s="80">
        <f>RECNR!L1015</f>
        <v>0</v>
      </c>
      <c r="H27" s="80">
        <f>RECNR!M1015</f>
        <v>0</v>
      </c>
      <c r="I27" s="80">
        <f>RECNR!N1015</f>
        <v>0</v>
      </c>
      <c r="J27" s="80">
        <f>RECNR!J1051</f>
        <v>0</v>
      </c>
      <c r="K27" s="80">
        <f>RECNR!K1051</f>
        <v>0</v>
      </c>
      <c r="L27" s="80">
        <f>RECNR!L1051</f>
        <v>0</v>
      </c>
      <c r="M27" s="80">
        <f>RECNR!M1051</f>
        <v>0</v>
      </c>
      <c r="N27" s="80">
        <f>RECNR!N1051</f>
        <v>0</v>
      </c>
      <c r="O27" s="110" t="str">
        <f t="shared" si="0"/>
        <v>LONG</v>
      </c>
      <c r="P27" s="110" t="str">
        <f t="shared" si="1"/>
        <v>SHORT</v>
      </c>
      <c r="Q27" s="81" t="str">
        <f t="shared" si="2"/>
        <v>LONG</v>
      </c>
      <c r="R27" s="81" t="str">
        <f t="shared" si="3"/>
        <v>SHORT</v>
      </c>
      <c r="S27" s="82" t="str">
        <f t="shared" si="4"/>
        <v>WEAK</v>
      </c>
      <c r="T27" s="82" t="str">
        <f t="shared" si="5"/>
        <v>WEAK</v>
      </c>
      <c r="U27" s="82" t="str">
        <f t="shared" si="17"/>
        <v/>
      </c>
      <c r="V27" s="82" t="str">
        <f t="shared" si="7"/>
        <v/>
      </c>
      <c r="W27" s="107">
        <f>RECNR!F1012</f>
        <v>0</v>
      </c>
      <c r="X27" s="108">
        <f>RECNR!G1012</f>
        <v>0</v>
      </c>
      <c r="Y27" s="109" t="str">
        <f>IF($B27=0,"",RECNR!A1012)</f>
        <v/>
      </c>
      <c r="Z27" s="116" t="str">
        <f>IF($B27=0,"",RECNR!J1031)</f>
        <v/>
      </c>
      <c r="AA27" s="119" t="str">
        <f>IF($B27=0,"",RECNR!K1031)</f>
        <v/>
      </c>
      <c r="AB27" s="116">
        <f>AVERAGE(AA4:AA27)</f>
        <v>44.25</v>
      </c>
      <c r="AC27" s="116" t="str">
        <f>IF($B27=0,"",RECNR!L1031)</f>
        <v/>
      </c>
      <c r="AD27" s="116" t="str">
        <f>IF($B27=0,"",RECNR!M1031)</f>
        <v/>
      </c>
      <c r="AE27" s="116" t="str">
        <f>IF($B27=0,"",RECNR!N1031)</f>
        <v/>
      </c>
      <c r="AF27" s="117">
        <f>RECNR!J1035</f>
        <v>0</v>
      </c>
      <c r="AG27" s="121">
        <f>RECNR!K1035</f>
        <v>0</v>
      </c>
      <c r="AH27" s="117">
        <f>AVERAGE(AG4:AG27)</f>
        <v>136.6958333333333</v>
      </c>
      <c r="AI27" s="117">
        <f>RECNR!L1035</f>
        <v>0</v>
      </c>
      <c r="AJ27" s="117">
        <f>RECNR!M1035</f>
        <v>0</v>
      </c>
      <c r="AK27" s="117">
        <f>RECNR!N1035</f>
        <v>0</v>
      </c>
      <c r="AL27" s="110"/>
      <c r="AM27" s="110"/>
      <c r="AN27" s="81"/>
      <c r="AO27" s="81"/>
      <c r="AP27" s="82"/>
      <c r="AQ27" s="82"/>
      <c r="AR27" s="82"/>
      <c r="AS27" s="82"/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3" t="str">
        <f t="shared" si="9"/>
        <v/>
      </c>
      <c r="BG27" s="83" t="str">
        <f t="shared" si="10"/>
        <v/>
      </c>
      <c r="BH27" s="83" t="str">
        <f t="shared" si="11"/>
        <v/>
      </c>
      <c r="BI27" s="83" t="str">
        <f t="shared" si="12"/>
        <v/>
      </c>
      <c r="BJ27" s="83" t="str">
        <f t="shared" si="16"/>
        <v/>
      </c>
      <c r="BK27" s="83" t="str">
        <f t="shared" si="13"/>
        <v/>
      </c>
      <c r="BL27" s="83" t="str">
        <f t="shared" si="14"/>
        <v>BULLISH</v>
      </c>
      <c r="BM27" s="83" t="str">
        <f t="shared" si="15"/>
        <v/>
      </c>
      <c r="BN27" s="82"/>
      <c r="BO27" s="82"/>
      <c r="BP27" s="82"/>
      <c r="BQ27" s="82"/>
    </row>
    <row r="28" spans="1:69" x14ac:dyDescent="0.3">
      <c r="A28" s="107">
        <f>RECNR!F1054</f>
        <v>0</v>
      </c>
      <c r="B28" s="109">
        <f t="shared" si="8"/>
        <v>0</v>
      </c>
      <c r="C28" s="108">
        <f>RECNR!G1054</f>
        <v>0</v>
      </c>
      <c r="D28" s="109">
        <f>RECNR!A1054</f>
        <v>0</v>
      </c>
      <c r="E28" s="80">
        <f>RECNR!J1057</f>
        <v>0</v>
      </c>
      <c r="F28" s="80">
        <f>RECNR!K1057</f>
        <v>0</v>
      </c>
      <c r="G28" s="80">
        <f>RECNR!L1057</f>
        <v>0</v>
      </c>
      <c r="H28" s="80">
        <f>RECNR!M1057</f>
        <v>0</v>
      </c>
      <c r="I28" s="80">
        <f>RECNR!N1057</f>
        <v>0</v>
      </c>
      <c r="J28" s="80">
        <f>RECNR!J1093</f>
        <v>0</v>
      </c>
      <c r="K28" s="80">
        <f>RECNR!K1093</f>
        <v>0</v>
      </c>
      <c r="L28" s="80">
        <f>RECNR!L1093</f>
        <v>0</v>
      </c>
      <c r="M28" s="80">
        <f>RECNR!M1093</f>
        <v>0</v>
      </c>
      <c r="N28" s="80">
        <f>RECNR!N1093</f>
        <v>0</v>
      </c>
      <c r="O28" s="110" t="str">
        <f t="shared" si="0"/>
        <v>LONG</v>
      </c>
      <c r="P28" s="110" t="str">
        <f t="shared" si="1"/>
        <v>SHORT</v>
      </c>
      <c r="Q28" s="81" t="str">
        <f t="shared" si="2"/>
        <v>LONG</v>
      </c>
      <c r="R28" s="81" t="str">
        <f t="shared" si="3"/>
        <v>SHORT</v>
      </c>
      <c r="S28" s="82" t="str">
        <f t="shared" si="4"/>
        <v>WEAK</v>
      </c>
      <c r="T28" s="82" t="str">
        <f t="shared" si="5"/>
        <v>WEAK</v>
      </c>
      <c r="U28" s="82" t="str">
        <f t="shared" si="17"/>
        <v/>
      </c>
      <c r="V28" s="82" t="str">
        <f t="shared" si="7"/>
        <v/>
      </c>
      <c r="W28" s="107">
        <f>RECNR!F1054</f>
        <v>0</v>
      </c>
      <c r="X28" s="108">
        <f>RECNR!G1054</f>
        <v>0</v>
      </c>
      <c r="Y28" s="109" t="str">
        <f>IF($B28=0,"",RECNR!A1054)</f>
        <v/>
      </c>
      <c r="Z28" s="116" t="str">
        <f>IF($B28=0,"",RECNR!J1073)</f>
        <v/>
      </c>
      <c r="AA28" s="119" t="str">
        <f>IF($B28=0,"",RECNR!K1073)</f>
        <v/>
      </c>
      <c r="AB28" s="116">
        <f>AVERAGE(AA4:AA28)</f>
        <v>44.25</v>
      </c>
      <c r="AC28" s="116" t="str">
        <f>IF($B28=0,"",RECNR!L1073)</f>
        <v/>
      </c>
      <c r="AD28" s="116" t="str">
        <f>IF($B28=0,"",RECNR!M1073)</f>
        <v/>
      </c>
      <c r="AE28" s="116" t="str">
        <f>IF($B28=0,"",RECNR!N1073)</f>
        <v/>
      </c>
      <c r="AF28" s="117">
        <f>RECNR!J1077</f>
        <v>0</v>
      </c>
      <c r="AG28" s="121">
        <f>RECNR!K1077</f>
        <v>0</v>
      </c>
      <c r="AH28" s="117">
        <f>AVERAGE(AG4:AG28)</f>
        <v>131.22799999999998</v>
      </c>
      <c r="AI28" s="117">
        <f>RECNR!L1077</f>
        <v>0</v>
      </c>
      <c r="AJ28" s="117">
        <f>RECNR!M1077</f>
        <v>0</v>
      </c>
      <c r="AK28" s="117">
        <f>RECNR!N1077</f>
        <v>0</v>
      </c>
      <c r="AL28" s="110"/>
      <c r="AM28" s="110"/>
      <c r="AN28" s="81"/>
      <c r="AO28" s="81"/>
      <c r="AP28" s="82"/>
      <c r="AQ28" s="82"/>
      <c r="AR28" s="82"/>
      <c r="AS28" s="82"/>
      <c r="AT28" s="82"/>
      <c r="AU28" s="82"/>
      <c r="AV28" s="82"/>
      <c r="AW28" s="82"/>
      <c r="AX28" s="82"/>
      <c r="AY28" s="82"/>
      <c r="AZ28" s="82"/>
      <c r="BA28" s="82"/>
      <c r="BB28" s="82"/>
      <c r="BC28" s="82"/>
      <c r="BD28" s="82"/>
      <c r="BE28" s="82"/>
      <c r="BF28" s="83" t="str">
        <f t="shared" si="9"/>
        <v/>
      </c>
      <c r="BG28" s="83" t="str">
        <f t="shared" si="10"/>
        <v/>
      </c>
      <c r="BH28" s="83" t="str">
        <f t="shared" si="11"/>
        <v/>
      </c>
      <c r="BI28" s="83" t="str">
        <f t="shared" si="12"/>
        <v/>
      </c>
      <c r="BJ28" s="83" t="str">
        <f t="shared" si="16"/>
        <v/>
      </c>
      <c r="BK28" s="83" t="str">
        <f t="shared" si="13"/>
        <v/>
      </c>
      <c r="BL28" s="83" t="str">
        <f t="shared" si="14"/>
        <v>BULLISH</v>
      </c>
      <c r="BM28" s="83" t="str">
        <f t="shared" si="15"/>
        <v/>
      </c>
      <c r="BN28" s="82"/>
      <c r="BO28" s="82"/>
      <c r="BP28" s="82"/>
      <c r="BQ28" s="82"/>
    </row>
    <row r="29" spans="1:69" x14ac:dyDescent="0.3">
      <c r="A29" s="107">
        <f>RECNR!F1096</f>
        <v>0</v>
      </c>
      <c r="B29" s="109">
        <f t="shared" si="8"/>
        <v>0</v>
      </c>
      <c r="C29" s="108">
        <f>RECNR!G1096</f>
        <v>0</v>
      </c>
      <c r="D29" s="109">
        <f>RECNR!A1096</f>
        <v>0</v>
      </c>
      <c r="E29" s="80">
        <f>RECNR!J1099</f>
        <v>0</v>
      </c>
      <c r="F29" s="80">
        <f>RECNR!K1099</f>
        <v>0</v>
      </c>
      <c r="G29" s="80">
        <f>RECNR!L1099</f>
        <v>0</v>
      </c>
      <c r="H29" s="80">
        <f>RECNR!M1099</f>
        <v>0</v>
      </c>
      <c r="I29" s="80">
        <f>RECNR!N1099</f>
        <v>0</v>
      </c>
      <c r="J29" s="80">
        <f>RECNR!J1135</f>
        <v>0</v>
      </c>
      <c r="K29" s="80">
        <f>RECNR!K1135</f>
        <v>0</v>
      </c>
      <c r="L29" s="80">
        <f>RECNR!L1135</f>
        <v>0</v>
      </c>
      <c r="M29" s="80">
        <f>RECNR!M1135</f>
        <v>0</v>
      </c>
      <c r="N29" s="80">
        <f>RECNR!N1135</f>
        <v>0</v>
      </c>
      <c r="O29" s="110" t="str">
        <f t="shared" si="0"/>
        <v>LONG</v>
      </c>
      <c r="P29" s="110" t="str">
        <f t="shared" si="1"/>
        <v>SHORT</v>
      </c>
      <c r="Q29" s="81" t="str">
        <f t="shared" si="2"/>
        <v>LONG</v>
      </c>
      <c r="R29" s="81" t="str">
        <f t="shared" si="3"/>
        <v>SHORT</v>
      </c>
      <c r="S29" s="82" t="str">
        <f t="shared" si="4"/>
        <v>WEAK</v>
      </c>
      <c r="T29" s="82" t="str">
        <f t="shared" si="5"/>
        <v>WEAK</v>
      </c>
      <c r="U29" s="82" t="str">
        <f t="shared" si="17"/>
        <v/>
      </c>
      <c r="V29" s="82" t="str">
        <f t="shared" si="7"/>
        <v/>
      </c>
      <c r="W29" s="107">
        <f>RECNR!F1096</f>
        <v>0</v>
      </c>
      <c r="X29" s="108">
        <f>RECNR!G1096</f>
        <v>0</v>
      </c>
      <c r="Y29" s="109" t="str">
        <f>IF($B29=0,"",RECNR!A1096)</f>
        <v/>
      </c>
      <c r="Z29" s="116" t="str">
        <f>IF($B29=0,"",RECNR!J1115)</f>
        <v/>
      </c>
      <c r="AA29" s="119" t="str">
        <f>IF($B29=0,"",RECNR!K1115)</f>
        <v/>
      </c>
      <c r="AB29" s="116">
        <f>AVERAGE(AA4:AA29)</f>
        <v>44.25</v>
      </c>
      <c r="AC29" s="116" t="str">
        <f>IF($B29=0,"",RECNR!L1115)</f>
        <v/>
      </c>
      <c r="AD29" s="116" t="str">
        <f>IF($B29=0,"",RECNR!M1115)</f>
        <v/>
      </c>
      <c r="AE29" s="116" t="str">
        <f>IF($B29=0,"",RECNR!N1115)</f>
        <v/>
      </c>
      <c r="AF29" s="117">
        <f>RECNR!J1119</f>
        <v>0</v>
      </c>
      <c r="AG29" s="121">
        <f>RECNR!K1119</f>
        <v>0</v>
      </c>
      <c r="AH29" s="117">
        <f>AVERAGE(AG4:AG29)</f>
        <v>126.1807692307692</v>
      </c>
      <c r="AI29" s="117">
        <f>RECNR!L1119</f>
        <v>0</v>
      </c>
      <c r="AJ29" s="117">
        <f>RECNR!M1119</f>
        <v>0</v>
      </c>
      <c r="AK29" s="117">
        <f>RECNR!N1119</f>
        <v>0</v>
      </c>
      <c r="AL29" s="110"/>
      <c r="AM29" s="110"/>
      <c r="AN29" s="81"/>
      <c r="AO29" s="81"/>
      <c r="AP29" s="82"/>
      <c r="AQ29" s="82"/>
      <c r="AR29" s="82"/>
      <c r="AS29" s="82"/>
      <c r="AT29" s="82"/>
      <c r="AU29" s="82"/>
      <c r="AV29" s="82"/>
      <c r="AW29" s="82"/>
      <c r="AX29" s="82"/>
      <c r="AY29" s="82"/>
      <c r="AZ29" s="82"/>
      <c r="BA29" s="82"/>
      <c r="BB29" s="82"/>
      <c r="BC29" s="82"/>
      <c r="BD29" s="82"/>
      <c r="BE29" s="82"/>
      <c r="BF29" s="83" t="str">
        <f t="shared" si="9"/>
        <v/>
      </c>
      <c r="BG29" s="83" t="str">
        <f t="shared" si="10"/>
        <v/>
      </c>
      <c r="BH29" s="83" t="str">
        <f t="shared" si="11"/>
        <v/>
      </c>
      <c r="BI29" s="83" t="str">
        <f t="shared" si="12"/>
        <v/>
      </c>
      <c r="BJ29" s="83" t="str">
        <f t="shared" si="16"/>
        <v/>
      </c>
      <c r="BK29" s="83" t="str">
        <f t="shared" si="13"/>
        <v/>
      </c>
      <c r="BL29" s="83" t="str">
        <f t="shared" si="14"/>
        <v>BULLISH</v>
      </c>
      <c r="BM29" s="83" t="str">
        <f t="shared" si="15"/>
        <v/>
      </c>
      <c r="BN29" s="82"/>
      <c r="BO29" s="82"/>
      <c r="BP29" s="82"/>
      <c r="BQ29" s="82"/>
    </row>
    <row r="30" spans="1:69" x14ac:dyDescent="0.3">
      <c r="A30" s="107">
        <f>RECNR!F1138</f>
        <v>0</v>
      </c>
      <c r="B30" s="109">
        <f t="shared" si="8"/>
        <v>0</v>
      </c>
      <c r="C30" s="108">
        <f>RECNR!G1138</f>
        <v>0</v>
      </c>
      <c r="D30" s="109">
        <f>RECNR!A1138</f>
        <v>0</v>
      </c>
      <c r="E30" s="80">
        <f>RECNR!J1141</f>
        <v>0</v>
      </c>
      <c r="F30" s="80">
        <f>RECNR!K1141</f>
        <v>0</v>
      </c>
      <c r="G30" s="80">
        <f>RECNR!L1141</f>
        <v>0</v>
      </c>
      <c r="H30" s="80">
        <f>RECNR!M1141</f>
        <v>0</v>
      </c>
      <c r="I30" s="80">
        <f>RECNR!N1141</f>
        <v>0</v>
      </c>
      <c r="J30" s="80">
        <f>RECNR!J1177</f>
        <v>0</v>
      </c>
      <c r="K30" s="80">
        <f>RECNR!K1177</f>
        <v>0</v>
      </c>
      <c r="L30" s="80">
        <f>RECNR!L1177</f>
        <v>0</v>
      </c>
      <c r="M30" s="80">
        <f>RECNR!M1177</f>
        <v>0</v>
      </c>
      <c r="N30" s="80">
        <f>RECNR!N1177</f>
        <v>0</v>
      </c>
      <c r="O30" s="110" t="str">
        <f t="shared" si="0"/>
        <v>LONG</v>
      </c>
      <c r="P30" s="110" t="str">
        <f t="shared" si="1"/>
        <v>SHORT</v>
      </c>
      <c r="Q30" s="81" t="str">
        <f t="shared" si="2"/>
        <v>LONG</v>
      </c>
      <c r="R30" s="81" t="str">
        <f t="shared" si="3"/>
        <v>SHORT</v>
      </c>
      <c r="S30" s="82" t="str">
        <f t="shared" si="4"/>
        <v>WEAK</v>
      </c>
      <c r="T30" s="82" t="str">
        <f t="shared" si="5"/>
        <v>WEAK</v>
      </c>
      <c r="U30" s="82" t="str">
        <f t="shared" si="17"/>
        <v/>
      </c>
      <c r="V30" s="82" t="str">
        <f t="shared" si="7"/>
        <v/>
      </c>
      <c r="W30" s="107">
        <f>RECNR!F1138</f>
        <v>0</v>
      </c>
      <c r="X30" s="108">
        <f>RECNR!G1138</f>
        <v>0</v>
      </c>
      <c r="Y30" s="109" t="str">
        <f>IF($B30=0,"",RECNR!A1138)</f>
        <v/>
      </c>
      <c r="Z30" s="116" t="str">
        <f>IF($B30=0,"",RECNR!J1157)</f>
        <v/>
      </c>
      <c r="AA30" s="119" t="str">
        <f>IF($B30=0,"",RECNR!K1157)</f>
        <v/>
      </c>
      <c r="AB30" s="116">
        <f>AVERAGE(AA4:AA30)</f>
        <v>44.25</v>
      </c>
      <c r="AC30" s="116" t="str">
        <f>IF($B30=0,"",RECNR!L1157)</f>
        <v/>
      </c>
      <c r="AD30" s="116" t="str">
        <f>IF($B30=0,"",RECNR!M1157)</f>
        <v/>
      </c>
      <c r="AE30" s="116" t="str">
        <f>IF($B30=0,"",RECNR!N1157)</f>
        <v/>
      </c>
      <c r="AF30" s="117">
        <f>RECNR!J1161</f>
        <v>0</v>
      </c>
      <c r="AG30" s="121">
        <f>RECNR!K1161</f>
        <v>0</v>
      </c>
      <c r="AH30" s="117">
        <f>AVERAGE(AG4:AG30)</f>
        <v>121.50740740740738</v>
      </c>
      <c r="AI30" s="117">
        <f>RECNR!L1161</f>
        <v>0</v>
      </c>
      <c r="AJ30" s="117">
        <f>RECNR!M1161</f>
        <v>0</v>
      </c>
      <c r="AK30" s="117">
        <f>RECNR!N1161</f>
        <v>0</v>
      </c>
      <c r="AL30" s="110"/>
      <c r="AM30" s="110"/>
      <c r="AN30" s="81"/>
      <c r="AO30" s="81"/>
      <c r="AP30" s="82"/>
      <c r="AQ30" s="82"/>
      <c r="AR30" s="82"/>
      <c r="AS30" s="82"/>
      <c r="AT30" s="82"/>
      <c r="AU30" s="82"/>
      <c r="AV30" s="82"/>
      <c r="AW30" s="82"/>
      <c r="AX30" s="82"/>
      <c r="AY30" s="82"/>
      <c r="AZ30" s="82"/>
      <c r="BA30" s="82"/>
      <c r="BB30" s="82"/>
      <c r="BC30" s="82"/>
      <c r="BD30" s="82"/>
      <c r="BE30" s="82"/>
      <c r="BF30" s="83" t="str">
        <f t="shared" si="9"/>
        <v/>
      </c>
      <c r="BG30" s="83" t="str">
        <f t="shared" si="10"/>
        <v/>
      </c>
      <c r="BH30" s="83" t="str">
        <f t="shared" si="11"/>
        <v/>
      </c>
      <c r="BI30" s="83" t="str">
        <f t="shared" si="12"/>
        <v/>
      </c>
      <c r="BJ30" s="83" t="str">
        <f t="shared" si="16"/>
        <v/>
      </c>
      <c r="BK30" s="83" t="str">
        <f t="shared" si="13"/>
        <v/>
      </c>
      <c r="BL30" s="83" t="str">
        <f t="shared" si="14"/>
        <v>BULLISH</v>
      </c>
      <c r="BM30" s="83" t="str">
        <f t="shared" si="15"/>
        <v/>
      </c>
      <c r="BN30" s="82"/>
      <c r="BO30" s="82"/>
      <c r="BP30" s="82"/>
      <c r="BQ30" s="82"/>
    </row>
    <row r="31" spans="1:69" x14ac:dyDescent="0.3">
      <c r="A31" s="107">
        <f>RECNR!F1180</f>
        <v>0</v>
      </c>
      <c r="B31" s="109">
        <f t="shared" si="8"/>
        <v>0</v>
      </c>
      <c r="C31" s="108">
        <f>RECNR!G1180</f>
        <v>0</v>
      </c>
      <c r="D31" s="109">
        <f>RECNR!A1180</f>
        <v>0</v>
      </c>
      <c r="E31" s="80">
        <f>RECNR!J1183</f>
        <v>0</v>
      </c>
      <c r="F31" s="80">
        <f>RECNR!K1183</f>
        <v>0</v>
      </c>
      <c r="G31" s="80">
        <f>RECNR!L1183</f>
        <v>0</v>
      </c>
      <c r="H31" s="80">
        <f>RECNR!M1183</f>
        <v>0</v>
      </c>
      <c r="I31" s="80">
        <f>RECNR!N1183</f>
        <v>0</v>
      </c>
      <c r="J31" s="80">
        <f>RECNR!J1219</f>
        <v>0</v>
      </c>
      <c r="K31" s="80">
        <f>RECNR!K1219</f>
        <v>0</v>
      </c>
      <c r="L31" s="80">
        <f>RECNR!L1219</f>
        <v>0</v>
      </c>
      <c r="M31" s="80">
        <f>RECNR!M1219</f>
        <v>0</v>
      </c>
      <c r="N31" s="80">
        <f>RECNR!N1219</f>
        <v>0</v>
      </c>
      <c r="O31" s="110" t="str">
        <f t="shared" si="0"/>
        <v>LONG</v>
      </c>
      <c r="P31" s="110" t="str">
        <f t="shared" si="1"/>
        <v>SHORT</v>
      </c>
      <c r="Q31" s="81" t="str">
        <f t="shared" si="2"/>
        <v>LONG</v>
      </c>
      <c r="R31" s="81" t="str">
        <f t="shared" si="3"/>
        <v>SHORT</v>
      </c>
      <c r="S31" s="82" t="str">
        <f t="shared" si="4"/>
        <v>WEAK</v>
      </c>
      <c r="T31" s="82" t="str">
        <f t="shared" si="5"/>
        <v>WEAK</v>
      </c>
      <c r="U31" s="82" t="str">
        <f t="shared" si="17"/>
        <v/>
      </c>
      <c r="V31" s="82" t="str">
        <f t="shared" si="7"/>
        <v/>
      </c>
      <c r="W31" s="107">
        <f>RECNR!F1180</f>
        <v>0</v>
      </c>
      <c r="X31" s="108">
        <f>RECNR!G1180</f>
        <v>0</v>
      </c>
      <c r="Y31" s="109" t="str">
        <f>IF($B31=0,"",RECNR!A1180)</f>
        <v/>
      </c>
      <c r="Z31" s="116" t="str">
        <f>IF($B31=0,"",RECNR!J1199)</f>
        <v/>
      </c>
      <c r="AA31" s="119" t="str">
        <f>IF($B31=0,"",RECNR!K1199)</f>
        <v/>
      </c>
      <c r="AB31" s="116">
        <f>AVERAGE(AA4:AA31)</f>
        <v>44.25</v>
      </c>
      <c r="AC31" s="116" t="str">
        <f>IF($B31=0,"",RECNR!L1199)</f>
        <v/>
      </c>
      <c r="AD31" s="116" t="str">
        <f>IF($B31=0,"",RECNR!M1199)</f>
        <v/>
      </c>
      <c r="AE31" s="116" t="str">
        <f>IF($B31=0,"",RECNR!N1199)</f>
        <v/>
      </c>
      <c r="AF31" s="117">
        <f>RECNR!J1203</f>
        <v>0</v>
      </c>
      <c r="AG31" s="121">
        <f>RECNR!K1203</f>
        <v>0</v>
      </c>
      <c r="AH31" s="117">
        <f>AVERAGE(AG4:AG31)</f>
        <v>117.16785714285712</v>
      </c>
      <c r="AI31" s="117">
        <f>RECNR!L1203</f>
        <v>0</v>
      </c>
      <c r="AJ31" s="117">
        <f>RECNR!M1203</f>
        <v>0</v>
      </c>
      <c r="AK31" s="117">
        <f>RECNR!N1203</f>
        <v>0</v>
      </c>
      <c r="AL31" s="110"/>
      <c r="AM31" s="110"/>
      <c r="AN31" s="81"/>
      <c r="AO31" s="81"/>
      <c r="AP31" s="82"/>
      <c r="AQ31" s="82"/>
      <c r="AR31" s="82"/>
      <c r="AS31" s="82"/>
      <c r="AT31" s="82"/>
      <c r="AU31" s="82"/>
      <c r="AV31" s="82"/>
      <c r="AW31" s="82"/>
      <c r="AX31" s="82"/>
      <c r="AY31" s="82"/>
      <c r="AZ31" s="82"/>
      <c r="BA31" s="82"/>
      <c r="BB31" s="82"/>
      <c r="BC31" s="82"/>
      <c r="BD31" s="82"/>
      <c r="BE31" s="82"/>
      <c r="BF31" s="83" t="str">
        <f t="shared" si="9"/>
        <v/>
      </c>
      <c r="BG31" s="83" t="str">
        <f t="shared" si="10"/>
        <v/>
      </c>
      <c r="BH31" s="83" t="str">
        <f t="shared" si="11"/>
        <v/>
      </c>
      <c r="BI31" s="83" t="str">
        <f t="shared" si="12"/>
        <v/>
      </c>
      <c r="BJ31" s="83" t="str">
        <f t="shared" si="16"/>
        <v/>
      </c>
      <c r="BK31" s="83" t="str">
        <f t="shared" si="13"/>
        <v/>
      </c>
      <c r="BL31" s="83" t="str">
        <f t="shared" si="14"/>
        <v>BULLISH</v>
      </c>
      <c r="BM31" s="83" t="str">
        <f t="shared" si="15"/>
        <v/>
      </c>
      <c r="BN31" s="82"/>
      <c r="BO31" s="82"/>
      <c r="BP31" s="82"/>
      <c r="BQ31" s="82"/>
    </row>
    <row r="32" spans="1:69" x14ac:dyDescent="0.3">
      <c r="A32" s="107">
        <f>RECNR!F1222</f>
        <v>0</v>
      </c>
      <c r="B32" s="109">
        <f t="shared" si="8"/>
        <v>0</v>
      </c>
      <c r="C32" s="108">
        <f>RECNR!G1222</f>
        <v>0</v>
      </c>
      <c r="D32" s="109">
        <f>RECNR!A1222</f>
        <v>0</v>
      </c>
      <c r="E32" s="80">
        <f>RECNR!J1225</f>
        <v>0</v>
      </c>
      <c r="F32" s="80">
        <f>RECNR!K1225</f>
        <v>0</v>
      </c>
      <c r="G32" s="80">
        <f>RECNR!L1225</f>
        <v>0</v>
      </c>
      <c r="H32" s="80">
        <f>RECNR!M1225</f>
        <v>0</v>
      </c>
      <c r="I32" s="80">
        <f>RECNR!N1225</f>
        <v>0</v>
      </c>
      <c r="J32" s="80">
        <f>RECNR!J1261</f>
        <v>0</v>
      </c>
      <c r="K32" s="80">
        <f>RECNR!K1261</f>
        <v>0</v>
      </c>
      <c r="L32" s="80">
        <f>RECNR!L1261</f>
        <v>0</v>
      </c>
      <c r="M32" s="80">
        <f>RECNR!M1261</f>
        <v>0</v>
      </c>
      <c r="N32" s="80">
        <f>RECNR!N1261</f>
        <v>0</v>
      </c>
      <c r="O32" s="110" t="str">
        <f t="shared" si="0"/>
        <v>LONG</v>
      </c>
      <c r="P32" s="110" t="str">
        <f t="shared" si="1"/>
        <v>SHORT</v>
      </c>
      <c r="Q32" s="81" t="str">
        <f t="shared" si="2"/>
        <v>LONG</v>
      </c>
      <c r="R32" s="81" t="str">
        <f t="shared" si="3"/>
        <v>SHORT</v>
      </c>
      <c r="S32" s="82" t="str">
        <f t="shared" si="4"/>
        <v>WEAK</v>
      </c>
      <c r="T32" s="82" t="str">
        <f t="shared" si="5"/>
        <v>WEAK</v>
      </c>
      <c r="U32" s="82" t="str">
        <f t="shared" si="17"/>
        <v/>
      </c>
      <c r="V32" s="82" t="str">
        <f t="shared" si="7"/>
        <v/>
      </c>
      <c r="W32" s="107">
        <f>RECNR!F1222</f>
        <v>0</v>
      </c>
      <c r="X32" s="108">
        <f>RECNR!G1222</f>
        <v>0</v>
      </c>
      <c r="Y32" s="109" t="str">
        <f>IF($B32=0,"",RECNR!A1222)</f>
        <v/>
      </c>
      <c r="Z32" s="116" t="str">
        <f>IF($B32=0,"",RECNR!J1241)</f>
        <v/>
      </c>
      <c r="AA32" s="119" t="str">
        <f>IF($B32=0,"",RECNR!K1241)</f>
        <v/>
      </c>
      <c r="AB32" s="116">
        <f>AVERAGE(AA4:AA32)</f>
        <v>44.25</v>
      </c>
      <c r="AC32" s="116" t="str">
        <f>IF($B32=0,"",RECNR!L1241)</f>
        <v/>
      </c>
      <c r="AD32" s="116" t="str">
        <f>IF($B32=0,"",RECNR!M1241)</f>
        <v/>
      </c>
      <c r="AE32" s="116" t="str">
        <f>IF($B32=0,"",RECNR!N1241)</f>
        <v/>
      </c>
      <c r="AF32" s="117">
        <f>RECNR!J1245</f>
        <v>0</v>
      </c>
      <c r="AG32" s="121">
        <f>RECNR!K1245</f>
        <v>0</v>
      </c>
      <c r="AH32" s="117">
        <f>AVERAGE(AG4:AG32)</f>
        <v>113.12758620689652</v>
      </c>
      <c r="AI32" s="117">
        <f>RECNR!L1245</f>
        <v>0</v>
      </c>
      <c r="AJ32" s="117">
        <f>RECNR!M1245</f>
        <v>0</v>
      </c>
      <c r="AK32" s="117">
        <f>RECNR!N1245</f>
        <v>0</v>
      </c>
      <c r="AL32" s="110"/>
      <c r="AM32" s="110"/>
      <c r="AN32" s="81"/>
      <c r="AO32" s="81"/>
      <c r="AP32" s="82"/>
      <c r="AQ32" s="82"/>
      <c r="AR32" s="82"/>
      <c r="AS32" s="82"/>
      <c r="AT32" s="82"/>
      <c r="AU32" s="82"/>
      <c r="AV32" s="82"/>
      <c r="AW32" s="82"/>
      <c r="AX32" s="82"/>
      <c r="AY32" s="82"/>
      <c r="AZ32" s="82"/>
      <c r="BA32" s="82"/>
      <c r="BB32" s="82"/>
      <c r="BC32" s="82"/>
      <c r="BD32" s="82"/>
      <c r="BE32" s="82"/>
      <c r="BF32" s="83" t="str">
        <f t="shared" si="9"/>
        <v/>
      </c>
      <c r="BG32" s="83" t="str">
        <f t="shared" si="10"/>
        <v/>
      </c>
      <c r="BH32" s="83" t="str">
        <f t="shared" si="11"/>
        <v/>
      </c>
      <c r="BI32" s="83" t="str">
        <f t="shared" si="12"/>
        <v/>
      </c>
      <c r="BJ32" s="83" t="str">
        <f t="shared" si="16"/>
        <v/>
      </c>
      <c r="BK32" s="83" t="str">
        <f t="shared" si="13"/>
        <v/>
      </c>
      <c r="BL32" s="83" t="str">
        <f t="shared" si="14"/>
        <v>BULLISH</v>
      </c>
      <c r="BM32" s="83" t="str">
        <f t="shared" si="15"/>
        <v/>
      </c>
      <c r="BN32" s="82"/>
      <c r="BO32" s="82"/>
      <c r="BP32" s="82"/>
      <c r="BQ32" s="82"/>
    </row>
    <row r="33" spans="1:69" x14ac:dyDescent="0.3">
      <c r="A33" s="107">
        <f>RECNR!F1264</f>
        <v>0</v>
      </c>
      <c r="B33" s="109">
        <f t="shared" si="8"/>
        <v>0</v>
      </c>
      <c r="C33" s="108">
        <f>RECNR!G1264</f>
        <v>0</v>
      </c>
      <c r="D33" s="109">
        <f>RECNR!A1264</f>
        <v>0</v>
      </c>
      <c r="E33" s="80">
        <f>RECNR!J1267</f>
        <v>0</v>
      </c>
      <c r="F33" s="80">
        <f>RECNR!K1267</f>
        <v>0</v>
      </c>
      <c r="G33" s="80">
        <f>RECNR!L1267</f>
        <v>0</v>
      </c>
      <c r="H33" s="80">
        <f>RECNR!M1267</f>
        <v>0</v>
      </c>
      <c r="I33" s="80">
        <f>RECNR!N1267</f>
        <v>0</v>
      </c>
      <c r="J33" s="80">
        <f>RECNR!J1303</f>
        <v>0</v>
      </c>
      <c r="K33" s="80">
        <f>RECNR!K1303</f>
        <v>0</v>
      </c>
      <c r="L33" s="80">
        <f>RECNR!L1303</f>
        <v>0</v>
      </c>
      <c r="M33" s="80">
        <f>RECNR!M1303</f>
        <v>0</v>
      </c>
      <c r="N33" s="80">
        <f>RECNR!N1303</f>
        <v>0</v>
      </c>
      <c r="O33" s="110" t="str">
        <f t="shared" si="0"/>
        <v>LONG</v>
      </c>
      <c r="P33" s="110" t="str">
        <f t="shared" si="1"/>
        <v>SHORT</v>
      </c>
      <c r="Q33" s="81" t="str">
        <f t="shared" si="2"/>
        <v>LONG</v>
      </c>
      <c r="R33" s="81" t="str">
        <f t="shared" si="3"/>
        <v>SHORT</v>
      </c>
      <c r="S33" s="82" t="str">
        <f t="shared" si="4"/>
        <v>WEAK</v>
      </c>
      <c r="T33" s="82" t="str">
        <f t="shared" si="5"/>
        <v>WEAK</v>
      </c>
      <c r="U33" s="82" t="str">
        <f t="shared" si="17"/>
        <v/>
      </c>
      <c r="V33" s="82" t="str">
        <f t="shared" si="7"/>
        <v/>
      </c>
      <c r="W33" s="107">
        <f>RECNR!F1264</f>
        <v>0</v>
      </c>
      <c r="X33" s="108">
        <f>RECNR!G1264</f>
        <v>0</v>
      </c>
      <c r="Y33" s="109" t="str">
        <f>IF($B33=0,"",RECNR!A1264)</f>
        <v/>
      </c>
      <c r="Z33" s="116" t="str">
        <f>IF($B33=0,"",RECNR!J1283)</f>
        <v/>
      </c>
      <c r="AA33" s="119" t="str">
        <f>IF($B33=0,"",RECNR!K1283)</f>
        <v/>
      </c>
      <c r="AB33" s="116">
        <f>AVERAGE(AA4:AA33)</f>
        <v>44.25</v>
      </c>
      <c r="AC33" s="116" t="str">
        <f>IF($B33=0,"",RECNR!L1283)</f>
        <v/>
      </c>
      <c r="AD33" s="116" t="str">
        <f>IF($B33=0,"",RECNR!M1283)</f>
        <v/>
      </c>
      <c r="AE33" s="116" t="str">
        <f>IF($B33=0,"",RECNR!N1283)</f>
        <v/>
      </c>
      <c r="AF33" s="117">
        <f>RECNR!J1287</f>
        <v>0</v>
      </c>
      <c r="AG33" s="121">
        <f>RECNR!K1287</f>
        <v>0</v>
      </c>
      <c r="AH33" s="117">
        <f>AVERAGE(AG4:AG33)</f>
        <v>109.35666666666664</v>
      </c>
      <c r="AI33" s="117">
        <f>RECNR!L1287</f>
        <v>0</v>
      </c>
      <c r="AJ33" s="117">
        <f>RECNR!M1287</f>
        <v>0</v>
      </c>
      <c r="AK33" s="117">
        <f>RECNR!N1287</f>
        <v>0</v>
      </c>
      <c r="AL33" s="110"/>
      <c r="AM33" s="110"/>
      <c r="AN33" s="81"/>
      <c r="AO33" s="81"/>
      <c r="AP33" s="82"/>
      <c r="AQ33" s="82"/>
      <c r="AR33" s="82"/>
      <c r="AS33" s="82"/>
      <c r="AT33" s="82"/>
      <c r="AU33" s="82"/>
      <c r="AV33" s="82"/>
      <c r="AW33" s="82"/>
      <c r="AX33" s="82"/>
      <c r="AY33" s="82"/>
      <c r="AZ33" s="82"/>
      <c r="BA33" s="82"/>
      <c r="BB33" s="82"/>
      <c r="BC33" s="82"/>
      <c r="BD33" s="82"/>
      <c r="BE33" s="82"/>
      <c r="BF33" s="83" t="str">
        <f t="shared" si="9"/>
        <v/>
      </c>
      <c r="BG33" s="83" t="str">
        <f t="shared" si="10"/>
        <v/>
      </c>
      <c r="BH33" s="83" t="str">
        <f t="shared" si="11"/>
        <v/>
      </c>
      <c r="BI33" s="83" t="str">
        <f t="shared" si="12"/>
        <v/>
      </c>
      <c r="BJ33" s="83" t="str">
        <f t="shared" si="16"/>
        <v/>
      </c>
      <c r="BK33" s="83" t="str">
        <f t="shared" si="13"/>
        <v/>
      </c>
      <c r="BL33" s="83" t="str">
        <f t="shared" si="14"/>
        <v>BULLISH</v>
      </c>
      <c r="BM33" s="83" t="str">
        <f t="shared" si="15"/>
        <v/>
      </c>
      <c r="BN33" s="82"/>
      <c r="BO33" s="82"/>
      <c r="BP33" s="82"/>
      <c r="BQ33" s="82"/>
    </row>
    <row r="34" spans="1:69" x14ac:dyDescent="0.3">
      <c r="A34" s="107">
        <f>RECNR!F1306</f>
        <v>0</v>
      </c>
      <c r="B34" s="109">
        <f t="shared" si="8"/>
        <v>0</v>
      </c>
      <c r="C34" s="108">
        <f>RECNR!G1306</f>
        <v>0</v>
      </c>
      <c r="D34" s="109">
        <f>RECNR!A1306</f>
        <v>0</v>
      </c>
      <c r="E34" s="80">
        <f>RECNR!J1309</f>
        <v>0</v>
      </c>
      <c r="F34" s="80">
        <f>RECNR!K1309</f>
        <v>0</v>
      </c>
      <c r="G34" s="80">
        <f>RECNR!L1309</f>
        <v>0</v>
      </c>
      <c r="H34" s="80">
        <f>RECNR!M1309</f>
        <v>0</v>
      </c>
      <c r="I34" s="80">
        <f>RECNR!N1309</f>
        <v>0</v>
      </c>
      <c r="J34" s="80">
        <f>RECNR!J1345</f>
        <v>0</v>
      </c>
      <c r="K34" s="80">
        <f>RECNR!K1345</f>
        <v>0</v>
      </c>
      <c r="L34" s="80">
        <f>RECNR!L1345</f>
        <v>0</v>
      </c>
      <c r="M34" s="80">
        <f>RECNR!M1345</f>
        <v>0</v>
      </c>
      <c r="N34" s="80">
        <f>RECNR!N1345</f>
        <v>0</v>
      </c>
      <c r="O34" s="110" t="str">
        <f t="shared" si="0"/>
        <v>LONG</v>
      </c>
      <c r="P34" s="110" t="str">
        <f t="shared" si="1"/>
        <v>SHORT</v>
      </c>
      <c r="Q34" s="81" t="str">
        <f t="shared" si="2"/>
        <v>LONG</v>
      </c>
      <c r="R34" s="81" t="str">
        <f t="shared" si="3"/>
        <v>SHORT</v>
      </c>
      <c r="S34" s="82" t="str">
        <f t="shared" si="4"/>
        <v>WEAK</v>
      </c>
      <c r="T34" s="82" t="str">
        <f t="shared" si="5"/>
        <v>WEAK</v>
      </c>
      <c r="U34" s="82" t="str">
        <f t="shared" si="17"/>
        <v/>
      </c>
      <c r="V34" s="82" t="str">
        <f t="shared" si="7"/>
        <v/>
      </c>
      <c r="W34" s="107">
        <f>RECNR!F1306</f>
        <v>0</v>
      </c>
      <c r="X34" s="108">
        <f>RECNR!G1306</f>
        <v>0</v>
      </c>
      <c r="Y34" s="109" t="str">
        <f>IF($B34=0,"",RECNR!A1306)</f>
        <v/>
      </c>
      <c r="Z34" s="116" t="str">
        <f>IF($B34=0,"",RECNR!J1325)</f>
        <v/>
      </c>
      <c r="AA34" s="119" t="str">
        <f>IF($B34=0,"",RECNR!K1325)</f>
        <v/>
      </c>
      <c r="AB34" s="116">
        <f>AVERAGE(AA4:AA34)</f>
        <v>44.25</v>
      </c>
      <c r="AC34" s="116" t="str">
        <f>IF($B34=0,"",RECNR!L1325)</f>
        <v/>
      </c>
      <c r="AD34" s="116" t="str">
        <f>IF($B34=0,"",RECNR!M1325)</f>
        <v/>
      </c>
      <c r="AE34" s="116" t="str">
        <f>IF($B34=0,"",RECNR!N1325)</f>
        <v/>
      </c>
      <c r="AF34" s="117">
        <f>RECNR!J1329</f>
        <v>0</v>
      </c>
      <c r="AG34" s="121">
        <f>RECNR!K1329</f>
        <v>0</v>
      </c>
      <c r="AH34" s="117">
        <f>AVERAGE(AG4:AG34)</f>
        <v>105.8290322580645</v>
      </c>
      <c r="AI34" s="117">
        <f>RECNR!L1329</f>
        <v>0</v>
      </c>
      <c r="AJ34" s="117">
        <f>RECNR!M1329</f>
        <v>0</v>
      </c>
      <c r="AK34" s="117">
        <f>RECNR!N1329</f>
        <v>0</v>
      </c>
      <c r="AL34" s="110"/>
      <c r="AM34" s="110"/>
      <c r="AN34" s="81"/>
      <c r="AO34" s="81"/>
      <c r="AP34" s="82"/>
      <c r="AQ34" s="82"/>
      <c r="AR34" s="82"/>
      <c r="AS34" s="82"/>
      <c r="AT34" s="82"/>
      <c r="AU34" s="82"/>
      <c r="AV34" s="82"/>
      <c r="AW34" s="82"/>
      <c r="AX34" s="82"/>
      <c r="AY34" s="82"/>
      <c r="AZ34" s="82"/>
      <c r="BA34" s="82"/>
      <c r="BB34" s="82"/>
      <c r="BC34" s="82"/>
      <c r="BD34" s="82"/>
      <c r="BE34" s="82"/>
      <c r="BF34" s="83" t="str">
        <f t="shared" si="9"/>
        <v/>
      </c>
      <c r="BG34" s="83" t="str">
        <f t="shared" si="10"/>
        <v/>
      </c>
      <c r="BH34" s="83" t="str">
        <f t="shared" si="11"/>
        <v/>
      </c>
      <c r="BI34" s="83" t="str">
        <f t="shared" si="12"/>
        <v/>
      </c>
      <c r="BJ34" s="83" t="str">
        <f t="shared" si="16"/>
        <v/>
      </c>
      <c r="BK34" s="83" t="str">
        <f t="shared" si="13"/>
        <v/>
      </c>
      <c r="BL34" s="83" t="str">
        <f t="shared" si="14"/>
        <v>BULLISH</v>
      </c>
      <c r="BM34" s="83" t="str">
        <f t="shared" si="15"/>
        <v/>
      </c>
      <c r="BN34" s="82"/>
      <c r="BO34" s="82"/>
      <c r="BP34" s="82"/>
      <c r="BQ34" s="82"/>
    </row>
    <row r="35" spans="1:69" x14ac:dyDescent="0.3">
      <c r="A35" s="107">
        <f>RECNR!F1348</f>
        <v>0</v>
      </c>
      <c r="B35" s="109">
        <f t="shared" si="8"/>
        <v>0</v>
      </c>
      <c r="C35" s="108">
        <f>RECNR!G1348</f>
        <v>0</v>
      </c>
      <c r="D35" s="109">
        <f>RECNR!A1348</f>
        <v>0</v>
      </c>
      <c r="E35" s="80">
        <f>RECNR!J1351</f>
        <v>0</v>
      </c>
      <c r="F35" s="80">
        <f>RECNR!K1351</f>
        <v>0</v>
      </c>
      <c r="G35" s="80">
        <f>RECNR!L1351</f>
        <v>0</v>
      </c>
      <c r="H35" s="80">
        <f>RECNR!M1351</f>
        <v>0</v>
      </c>
      <c r="I35" s="80">
        <f>RECNR!N1351</f>
        <v>0</v>
      </c>
      <c r="J35" s="80">
        <f>RECNR!J1387</f>
        <v>0</v>
      </c>
      <c r="K35" s="80">
        <f>RECNR!K1387</f>
        <v>0</v>
      </c>
      <c r="L35" s="80">
        <f>RECNR!L1387</f>
        <v>0</v>
      </c>
      <c r="M35" s="80">
        <f>RECNR!M1387</f>
        <v>0</v>
      </c>
      <c r="N35" s="80">
        <f>RECNR!N1387</f>
        <v>0</v>
      </c>
      <c r="O35" s="110" t="str">
        <f t="shared" si="0"/>
        <v>LONG</v>
      </c>
      <c r="P35" s="110" t="str">
        <f t="shared" si="1"/>
        <v>SHORT</v>
      </c>
      <c r="Q35" s="81" t="str">
        <f t="shared" si="2"/>
        <v>LONG</v>
      </c>
      <c r="R35" s="81" t="str">
        <f t="shared" si="3"/>
        <v>SHORT</v>
      </c>
      <c r="S35" s="82" t="str">
        <f t="shared" si="4"/>
        <v>WEAK</v>
      </c>
      <c r="T35" s="82" t="str">
        <f t="shared" si="5"/>
        <v>WEAK</v>
      </c>
      <c r="U35" s="82" t="str">
        <f t="shared" si="17"/>
        <v/>
      </c>
      <c r="V35" s="82" t="str">
        <f t="shared" si="7"/>
        <v/>
      </c>
      <c r="W35" s="107">
        <f>RECNR!F1348</f>
        <v>0</v>
      </c>
      <c r="X35" s="108">
        <f>RECNR!G1348</f>
        <v>0</v>
      </c>
      <c r="Y35" s="109" t="str">
        <f>IF($B35=0,"",RECNR!A1348)</f>
        <v/>
      </c>
      <c r="Z35" s="116" t="str">
        <f>IF($B35=0,"",RECNR!J1367)</f>
        <v/>
      </c>
      <c r="AA35" s="119" t="str">
        <f>IF($B35=0,"",RECNR!K1367)</f>
        <v/>
      </c>
      <c r="AB35" s="116">
        <f>AVERAGE(AA4:AA35)</f>
        <v>44.25</v>
      </c>
      <c r="AC35" s="116" t="str">
        <f>IF($B35=0,"",RECNR!L1367)</f>
        <v/>
      </c>
      <c r="AD35" s="116" t="str">
        <f>IF($B35=0,"",RECNR!M1367)</f>
        <v/>
      </c>
      <c r="AE35" s="116" t="str">
        <f>IF($B35=0,"",RECNR!N1367)</f>
        <v/>
      </c>
      <c r="AF35" s="117">
        <f>RECNR!J1371</f>
        <v>0</v>
      </c>
      <c r="AG35" s="121">
        <f>RECNR!K1371</f>
        <v>0</v>
      </c>
      <c r="AH35" s="117">
        <f>AVERAGE(AG4:AG35)</f>
        <v>102.52187499999998</v>
      </c>
      <c r="AI35" s="117">
        <f>RECNR!L1371</f>
        <v>0</v>
      </c>
      <c r="AJ35" s="117">
        <f>RECNR!M1371</f>
        <v>0</v>
      </c>
      <c r="AK35" s="117">
        <f>RECNR!N1371</f>
        <v>0</v>
      </c>
      <c r="AL35" s="110"/>
      <c r="AM35" s="110"/>
      <c r="AN35" s="81"/>
      <c r="AO35" s="81"/>
      <c r="AP35" s="82"/>
      <c r="AQ35" s="82"/>
      <c r="AR35" s="82"/>
      <c r="AS35" s="82"/>
      <c r="AT35" s="82"/>
      <c r="AU35" s="82"/>
      <c r="AV35" s="82"/>
      <c r="AW35" s="82"/>
      <c r="AX35" s="82"/>
      <c r="AY35" s="82"/>
      <c r="AZ35" s="82"/>
      <c r="BA35" s="82"/>
      <c r="BB35" s="82"/>
      <c r="BC35" s="82"/>
      <c r="BD35" s="82"/>
      <c r="BE35" s="82"/>
      <c r="BF35" s="83" t="str">
        <f t="shared" si="9"/>
        <v/>
      </c>
      <c r="BG35" s="83" t="str">
        <f t="shared" si="10"/>
        <v/>
      </c>
      <c r="BH35" s="83" t="str">
        <f t="shared" si="11"/>
        <v/>
      </c>
      <c r="BI35" s="83" t="str">
        <f t="shared" si="12"/>
        <v/>
      </c>
      <c r="BJ35" s="83" t="str">
        <f t="shared" si="16"/>
        <v/>
      </c>
      <c r="BK35" s="83" t="str">
        <f t="shared" si="13"/>
        <v/>
      </c>
      <c r="BL35" s="83" t="str">
        <f t="shared" si="14"/>
        <v>BULLISH</v>
      </c>
      <c r="BM35" s="83" t="str">
        <f t="shared" si="15"/>
        <v/>
      </c>
      <c r="BN35" s="82"/>
      <c r="BO35" s="82"/>
      <c r="BP35" s="82"/>
      <c r="BQ35" s="82"/>
    </row>
    <row r="36" spans="1:69" x14ac:dyDescent="0.3">
      <c r="A36" s="107">
        <f>RECNR!F1390</f>
        <v>0</v>
      </c>
      <c r="B36" s="109">
        <f t="shared" si="8"/>
        <v>0</v>
      </c>
      <c r="C36" s="108">
        <f>RECNR!G1390</f>
        <v>0</v>
      </c>
      <c r="D36" s="109">
        <f>RECNR!A1390</f>
        <v>0</v>
      </c>
      <c r="E36" s="80">
        <f>RECNR!J1393</f>
        <v>0</v>
      </c>
      <c r="F36" s="80">
        <f>RECNR!K1393</f>
        <v>0</v>
      </c>
      <c r="G36" s="80">
        <f>RECNR!L1393</f>
        <v>0</v>
      </c>
      <c r="H36" s="80">
        <f>RECNR!M1393</f>
        <v>0</v>
      </c>
      <c r="I36" s="80">
        <f>RECNR!N1393</f>
        <v>0</v>
      </c>
      <c r="J36" s="80">
        <f>RECNR!J1429</f>
        <v>0</v>
      </c>
      <c r="K36" s="80">
        <f>RECNR!K1429</f>
        <v>0</v>
      </c>
      <c r="L36" s="80">
        <f>RECNR!L1429</f>
        <v>0</v>
      </c>
      <c r="M36" s="80">
        <f>RECNR!M1429</f>
        <v>0</v>
      </c>
      <c r="N36" s="80">
        <f>RECNR!N1429</f>
        <v>0</v>
      </c>
      <c r="O36" s="110" t="str">
        <f t="shared" si="0"/>
        <v>LONG</v>
      </c>
      <c r="P36" s="110" t="str">
        <f t="shared" si="1"/>
        <v>SHORT</v>
      </c>
      <c r="Q36" s="81" t="str">
        <f t="shared" si="2"/>
        <v>LONG</v>
      </c>
      <c r="R36" s="81" t="str">
        <f t="shared" si="3"/>
        <v>SHORT</v>
      </c>
      <c r="S36" s="82" t="str">
        <f t="shared" si="4"/>
        <v>WEAK</v>
      </c>
      <c r="T36" s="82" t="str">
        <f t="shared" si="5"/>
        <v>WEAK</v>
      </c>
      <c r="U36" s="82" t="str">
        <f t="shared" si="17"/>
        <v/>
      </c>
      <c r="V36" s="82" t="str">
        <f t="shared" si="7"/>
        <v/>
      </c>
      <c r="W36" s="107">
        <f>RECNR!F1390</f>
        <v>0</v>
      </c>
      <c r="X36" s="108">
        <f>RECNR!G1390</f>
        <v>0</v>
      </c>
      <c r="Y36" s="109" t="str">
        <f>IF($B36=0,"",RECNR!A1390)</f>
        <v/>
      </c>
      <c r="Z36" s="116" t="str">
        <f>IF($B36=0,"",RECNR!J1409)</f>
        <v/>
      </c>
      <c r="AA36" s="119" t="str">
        <f>IF($B36=0,"",RECNR!K1409)</f>
        <v/>
      </c>
      <c r="AB36" s="116">
        <f>AVERAGE(AA4:AA36)</f>
        <v>44.25</v>
      </c>
      <c r="AC36" s="116" t="str">
        <f>IF($B36=0,"",RECNR!L1409)</f>
        <v/>
      </c>
      <c r="AD36" s="116" t="str">
        <f>IF($B36=0,"",RECNR!M1409)</f>
        <v/>
      </c>
      <c r="AE36" s="116" t="str">
        <f>IF($B36=0,"",RECNR!N1409)</f>
        <v/>
      </c>
      <c r="AF36" s="117">
        <f>RECNR!J1413</f>
        <v>0</v>
      </c>
      <c r="AG36" s="121">
        <f>RECNR!K1413</f>
        <v>0</v>
      </c>
      <c r="AH36" s="117">
        <f>AVERAGE(AG4:AG36)</f>
        <v>99.415151515151493</v>
      </c>
      <c r="AI36" s="117">
        <f>RECNR!L1413</f>
        <v>0</v>
      </c>
      <c r="AJ36" s="117">
        <f>RECNR!M1413</f>
        <v>0</v>
      </c>
      <c r="AK36" s="117">
        <f>RECNR!N1413</f>
        <v>0</v>
      </c>
      <c r="AL36" s="110"/>
      <c r="AM36" s="110"/>
      <c r="AN36" s="81"/>
      <c r="AO36" s="81"/>
      <c r="AP36" s="82"/>
      <c r="AQ36" s="82"/>
      <c r="AR36" s="82"/>
      <c r="AS36" s="82"/>
      <c r="AT36" s="82"/>
      <c r="AU36" s="82"/>
      <c r="AV36" s="82"/>
      <c r="AW36" s="82"/>
      <c r="AX36" s="82"/>
      <c r="AY36" s="82"/>
      <c r="AZ36" s="82"/>
      <c r="BA36" s="82"/>
      <c r="BB36" s="82"/>
      <c r="BC36" s="82"/>
      <c r="BD36" s="82"/>
      <c r="BE36" s="82"/>
      <c r="BF36" s="83" t="str">
        <f t="shared" ref="BF36:BF53" si="18">IF(AA36&lt;AA35,"BULL","")</f>
        <v/>
      </c>
      <c r="BG36" s="83" t="str">
        <f t="shared" si="10"/>
        <v/>
      </c>
      <c r="BH36" s="83" t="str">
        <f t="shared" si="11"/>
        <v/>
      </c>
      <c r="BI36" s="83" t="str">
        <f t="shared" si="12"/>
        <v/>
      </c>
      <c r="BJ36" s="83" t="str">
        <f t="shared" si="16"/>
        <v/>
      </c>
      <c r="BK36" s="83" t="str">
        <f t="shared" si="13"/>
        <v/>
      </c>
      <c r="BL36" s="83" t="str">
        <f t="shared" si="14"/>
        <v>BULLISH</v>
      </c>
      <c r="BM36" s="83" t="str">
        <f t="shared" si="15"/>
        <v/>
      </c>
      <c r="BN36" s="82"/>
      <c r="BO36" s="82"/>
      <c r="BP36" s="82"/>
      <c r="BQ36" s="82"/>
    </row>
    <row r="37" spans="1:69" x14ac:dyDescent="0.3">
      <c r="A37" s="107">
        <f>RECNR!F1432</f>
        <v>0</v>
      </c>
      <c r="B37" s="109">
        <f t="shared" ref="B37:B71" si="19">+IF(D37=0,0,1)</f>
        <v>0</v>
      </c>
      <c r="C37" s="108">
        <f>RECNR!G1432</f>
        <v>0</v>
      </c>
      <c r="D37" s="109">
        <f>RECNR!A1432</f>
        <v>0</v>
      </c>
      <c r="E37" s="80">
        <f>RECNR!J1435</f>
        <v>0</v>
      </c>
      <c r="F37" s="80">
        <f>RECNR!K1435</f>
        <v>0</v>
      </c>
      <c r="G37" s="80">
        <f>RECNR!L1435</f>
        <v>0</v>
      </c>
      <c r="H37" s="80">
        <f>RECNR!M1435</f>
        <v>0</v>
      </c>
      <c r="I37" s="80">
        <f>RECNR!N1435</f>
        <v>0</v>
      </c>
      <c r="J37" s="80">
        <f>RECNR!J1471</f>
        <v>0</v>
      </c>
      <c r="K37" s="80">
        <f>RECNR!K1471</f>
        <v>0</v>
      </c>
      <c r="L37" s="80">
        <f>RECNR!L1471</f>
        <v>0</v>
      </c>
      <c r="M37" s="80">
        <f>RECNR!M1471</f>
        <v>0</v>
      </c>
      <c r="N37" s="80">
        <f>RECNR!N1471</f>
        <v>0</v>
      </c>
      <c r="O37" s="110" t="str">
        <f t="shared" si="0"/>
        <v>LONG</v>
      </c>
      <c r="P37" s="110" t="str">
        <f t="shared" si="1"/>
        <v>SHORT</v>
      </c>
      <c r="Q37" s="81" t="str">
        <f t="shared" si="2"/>
        <v>LONG</v>
      </c>
      <c r="R37" s="81" t="str">
        <f t="shared" si="3"/>
        <v>SHORT</v>
      </c>
      <c r="S37" s="82" t="str">
        <f t="shared" si="4"/>
        <v>WEAK</v>
      </c>
      <c r="T37" s="82" t="str">
        <f t="shared" si="5"/>
        <v>WEAK</v>
      </c>
      <c r="U37" s="82" t="str">
        <f t="shared" si="17"/>
        <v/>
      </c>
      <c r="V37" s="82" t="str">
        <f t="shared" si="7"/>
        <v/>
      </c>
      <c r="W37" s="107">
        <f>RECNR!F1432</f>
        <v>0</v>
      </c>
      <c r="X37" s="108">
        <f>RECNR!G1432</f>
        <v>0</v>
      </c>
      <c r="Y37" s="109" t="str">
        <f>IF($B37=0,"",RECNR!A1432)</f>
        <v/>
      </c>
      <c r="Z37" s="116" t="str">
        <f>IF($B37=0,"",RECNR!J1451)</f>
        <v/>
      </c>
      <c r="AA37" s="119" t="str">
        <f>IF($B37=0,"",RECNR!K1451)</f>
        <v/>
      </c>
      <c r="AB37" s="116">
        <f>AVERAGE(AA4:AA37)</f>
        <v>44.25</v>
      </c>
      <c r="AC37" s="116" t="str">
        <f>IF($B37=0,"",RECNR!L1451)</f>
        <v/>
      </c>
      <c r="AD37" s="116" t="str">
        <f>IF($B37=0,"",RECNR!M1451)</f>
        <v/>
      </c>
      <c r="AE37" s="116" t="str">
        <f>IF($B37=0,"",RECNR!N1451)</f>
        <v/>
      </c>
      <c r="AF37" s="117">
        <f>RECNR!J1455</f>
        <v>0</v>
      </c>
      <c r="AG37" s="121">
        <f>RECNR!K1455</f>
        <v>0</v>
      </c>
      <c r="AH37" s="117">
        <f>AVERAGE(AG4:AG37)</f>
        <v>96.491176470588215</v>
      </c>
      <c r="AI37" s="117">
        <f>RECNR!L1455</f>
        <v>0</v>
      </c>
      <c r="AJ37" s="117">
        <f>RECNR!M1455</f>
        <v>0</v>
      </c>
      <c r="AK37" s="117">
        <f>RECNR!N1455</f>
        <v>0</v>
      </c>
      <c r="AL37" s="110"/>
      <c r="AM37" s="110"/>
      <c r="AN37" s="81"/>
      <c r="AO37" s="81"/>
      <c r="AP37" s="82"/>
      <c r="AQ37" s="82"/>
      <c r="AR37" s="82"/>
      <c r="AS37" s="82"/>
      <c r="AT37" s="82"/>
      <c r="AU37" s="82"/>
      <c r="AV37" s="82"/>
      <c r="AW37" s="82"/>
      <c r="AX37" s="82"/>
      <c r="AY37" s="82"/>
      <c r="AZ37" s="82"/>
      <c r="BA37" s="82"/>
      <c r="BB37" s="82"/>
      <c r="BC37" s="82"/>
      <c r="BD37" s="82"/>
      <c r="BE37" s="82"/>
      <c r="BF37" s="83" t="str">
        <f t="shared" si="18"/>
        <v/>
      </c>
      <c r="BG37" s="83" t="str">
        <f t="shared" ref="BG37:BG53" si="20">IF(AA37&lt;$AA$4,"BULL","")</f>
        <v/>
      </c>
      <c r="BH37" s="83" t="str">
        <f t="shared" si="11"/>
        <v/>
      </c>
      <c r="BI37" s="83" t="str">
        <f t="shared" si="12"/>
        <v/>
      </c>
      <c r="BJ37" s="83" t="str">
        <f t="shared" si="16"/>
        <v/>
      </c>
      <c r="BK37" s="83" t="str">
        <f t="shared" si="13"/>
        <v/>
      </c>
      <c r="BL37" s="83" t="str">
        <f t="shared" si="14"/>
        <v>BULLISH</v>
      </c>
      <c r="BM37" s="83" t="str">
        <f t="shared" si="15"/>
        <v/>
      </c>
      <c r="BN37" s="82"/>
      <c r="BO37" s="82"/>
      <c r="BP37" s="82"/>
      <c r="BQ37" s="82"/>
    </row>
    <row r="38" spans="1:69" x14ac:dyDescent="0.3">
      <c r="A38" s="107">
        <f>RECNR!F1474</f>
        <v>0</v>
      </c>
      <c r="B38" s="109">
        <f t="shared" si="19"/>
        <v>0</v>
      </c>
      <c r="C38" s="108">
        <f>RECNR!G1474</f>
        <v>0</v>
      </c>
      <c r="D38" s="109">
        <f>RECNR!A1474</f>
        <v>0</v>
      </c>
      <c r="E38" s="80">
        <f>RECNR!J1477</f>
        <v>0</v>
      </c>
      <c r="F38" s="80">
        <f>RECNR!K1477</f>
        <v>0</v>
      </c>
      <c r="G38" s="80">
        <f>RECNR!L1477</f>
        <v>0</v>
      </c>
      <c r="H38" s="80">
        <f>RECNR!M1477</f>
        <v>0</v>
      </c>
      <c r="I38" s="80">
        <f>RECNR!N1477</f>
        <v>0</v>
      </c>
      <c r="J38" s="80">
        <f>RECNR!J1513</f>
        <v>0</v>
      </c>
      <c r="K38" s="80">
        <f>RECNR!K1513</f>
        <v>0</v>
      </c>
      <c r="L38" s="80">
        <f>RECNR!L1513</f>
        <v>0</v>
      </c>
      <c r="M38" s="80">
        <f>RECNR!M1513</f>
        <v>0</v>
      </c>
      <c r="N38" s="80">
        <f>RECNR!N1513</f>
        <v>0</v>
      </c>
      <c r="O38" s="110" t="str">
        <f t="shared" si="0"/>
        <v>LONG</v>
      </c>
      <c r="P38" s="110" t="str">
        <f t="shared" si="1"/>
        <v>SHORT</v>
      </c>
      <c r="Q38" s="81" t="str">
        <f t="shared" si="2"/>
        <v>LONG</v>
      </c>
      <c r="R38" s="81" t="str">
        <f t="shared" si="3"/>
        <v>SHORT</v>
      </c>
      <c r="S38" s="82" t="str">
        <f t="shared" si="4"/>
        <v>WEAK</v>
      </c>
      <c r="T38" s="82" t="str">
        <f t="shared" si="5"/>
        <v>WEAK</v>
      </c>
      <c r="U38" s="82" t="str">
        <f t="shared" si="17"/>
        <v/>
      </c>
      <c r="V38" s="82" t="str">
        <f t="shared" si="7"/>
        <v/>
      </c>
      <c r="W38" s="107">
        <f>RECNR!F1474</f>
        <v>0</v>
      </c>
      <c r="X38" s="108">
        <f>RECNR!G1474</f>
        <v>0</v>
      </c>
      <c r="Y38" s="109" t="str">
        <f>IF($B38=0,"",RECNR!A1474)</f>
        <v/>
      </c>
      <c r="Z38" s="116" t="str">
        <f>IF($B38=0,"",RECNR!J1493)</f>
        <v/>
      </c>
      <c r="AA38" s="119" t="str">
        <f>IF($B38=0,"",RECNR!K1493)</f>
        <v/>
      </c>
      <c r="AB38" s="116">
        <f>AVERAGE(AA4:AA38)</f>
        <v>44.25</v>
      </c>
      <c r="AC38" s="116" t="str">
        <f>IF($B38=0,"",RECNR!L1493)</f>
        <v/>
      </c>
      <c r="AD38" s="116" t="str">
        <f>IF($B38=0,"",RECNR!M1493)</f>
        <v/>
      </c>
      <c r="AE38" s="116" t="str">
        <f>IF($B38=0,"",RECNR!N1493)</f>
        <v/>
      </c>
      <c r="AF38" s="117">
        <f>RECNR!J1497</f>
        <v>0</v>
      </c>
      <c r="AG38" s="121">
        <f>RECNR!K1497</f>
        <v>0</v>
      </c>
      <c r="AH38" s="117">
        <f>AVERAGE(AG4:AG38)</f>
        <v>93.73428571428569</v>
      </c>
      <c r="AI38" s="117">
        <f>RECNR!L1497</f>
        <v>0</v>
      </c>
      <c r="AJ38" s="117">
        <f>RECNR!M1497</f>
        <v>0</v>
      </c>
      <c r="AK38" s="117">
        <f>RECNR!N1497</f>
        <v>0</v>
      </c>
      <c r="AL38" s="110"/>
      <c r="AM38" s="110"/>
      <c r="AN38" s="81"/>
      <c r="AO38" s="81"/>
      <c r="AP38" s="82"/>
      <c r="AQ38" s="82"/>
      <c r="AR38" s="82"/>
      <c r="AS38" s="82"/>
      <c r="AT38" s="82"/>
      <c r="AU38" s="82"/>
      <c r="AV38" s="82"/>
      <c r="AW38" s="82"/>
      <c r="AX38" s="82"/>
      <c r="AY38" s="82"/>
      <c r="AZ38" s="82"/>
      <c r="BA38" s="82"/>
      <c r="BB38" s="82"/>
      <c r="BC38" s="82"/>
      <c r="BD38" s="82"/>
      <c r="BE38" s="82"/>
      <c r="BF38" s="83" t="str">
        <f t="shared" si="18"/>
        <v/>
      </c>
      <c r="BG38" s="83" t="str">
        <f t="shared" si="20"/>
        <v/>
      </c>
      <c r="BH38" s="83" t="str">
        <f t="shared" si="11"/>
        <v/>
      </c>
      <c r="BI38" s="83" t="str">
        <f t="shared" si="12"/>
        <v/>
      </c>
      <c r="BJ38" s="83" t="str">
        <f t="shared" si="16"/>
        <v/>
      </c>
      <c r="BK38" s="83" t="str">
        <f t="shared" si="13"/>
        <v/>
      </c>
      <c r="BL38" s="83" t="str">
        <f t="shared" si="14"/>
        <v>BULLISH</v>
      </c>
      <c r="BM38" s="83" t="str">
        <f t="shared" si="15"/>
        <v/>
      </c>
      <c r="BN38" s="82"/>
      <c r="BO38" s="82"/>
      <c r="BP38" s="82"/>
      <c r="BQ38" s="82"/>
    </row>
    <row r="39" spans="1:69" x14ac:dyDescent="0.3">
      <c r="A39" s="107">
        <f>RECNR!F1516</f>
        <v>0</v>
      </c>
      <c r="B39" s="109">
        <f t="shared" si="19"/>
        <v>0</v>
      </c>
      <c r="C39" s="108">
        <f>RECNR!G1516</f>
        <v>0</v>
      </c>
      <c r="D39" s="109">
        <f>RECNR!A1516</f>
        <v>0</v>
      </c>
      <c r="E39" s="80">
        <f>RECNR!J1519</f>
        <v>0</v>
      </c>
      <c r="F39" s="80">
        <f>RECNR!K1519</f>
        <v>0</v>
      </c>
      <c r="G39" s="80">
        <f>RECNR!L1519</f>
        <v>0</v>
      </c>
      <c r="H39" s="80">
        <f>RECNR!M1519</f>
        <v>0</v>
      </c>
      <c r="I39" s="80">
        <f>RECNR!N1519</f>
        <v>0</v>
      </c>
      <c r="J39" s="80">
        <f>RECNR!J1555</f>
        <v>0</v>
      </c>
      <c r="K39" s="80">
        <f>RECNR!K1555</f>
        <v>0</v>
      </c>
      <c r="L39" s="80">
        <f>RECNR!L1555</f>
        <v>0</v>
      </c>
      <c r="M39" s="80">
        <f>RECNR!M1555</f>
        <v>0</v>
      </c>
      <c r="N39" s="80">
        <f>RECNR!N1555</f>
        <v>0</v>
      </c>
      <c r="O39" s="110" t="str">
        <f t="shared" si="0"/>
        <v>LONG</v>
      </c>
      <c r="P39" s="110" t="str">
        <f t="shared" si="1"/>
        <v>SHORT</v>
      </c>
      <c r="Q39" s="81" t="str">
        <f t="shared" si="2"/>
        <v>LONG</v>
      </c>
      <c r="R39" s="81" t="str">
        <f t="shared" si="3"/>
        <v>SHORT</v>
      </c>
      <c r="S39" s="82" t="str">
        <f t="shared" si="4"/>
        <v>WEAK</v>
      </c>
      <c r="T39" s="82" t="str">
        <f t="shared" si="5"/>
        <v>WEAK</v>
      </c>
      <c r="U39" s="82" t="str">
        <f t="shared" si="17"/>
        <v/>
      </c>
      <c r="V39" s="82" t="str">
        <f t="shared" si="7"/>
        <v/>
      </c>
      <c r="W39" s="107">
        <f>RECNR!F1516</f>
        <v>0</v>
      </c>
      <c r="X39" s="108">
        <f>RECNR!G1516</f>
        <v>0</v>
      </c>
      <c r="Y39" s="109" t="str">
        <f>IF($B39=0,"",RECNR!A1516)</f>
        <v/>
      </c>
      <c r="Z39" s="116" t="str">
        <f>IF($B39=0,"",RECNR!J1535)</f>
        <v/>
      </c>
      <c r="AA39" s="119" t="str">
        <f>IF($B39=0,"",RECNR!K1535)</f>
        <v/>
      </c>
      <c r="AB39" s="116">
        <f>AVERAGE(AA4:AA39)</f>
        <v>44.25</v>
      </c>
      <c r="AC39" s="116" t="str">
        <f>IF($B39=0,"",RECNR!L1535)</f>
        <v/>
      </c>
      <c r="AD39" s="116" t="str">
        <f>IF($B39=0,"",RECNR!M1535)</f>
        <v/>
      </c>
      <c r="AE39" s="116" t="str">
        <f>IF($B39=0,"",RECNR!N1535)</f>
        <v/>
      </c>
      <c r="AF39" s="117">
        <f>RECNR!J1539</f>
        <v>0</v>
      </c>
      <c r="AG39" s="121">
        <f>RECNR!K1539</f>
        <v>0</v>
      </c>
      <c r="AH39" s="117">
        <f>AVERAGE(AG4:AG39)</f>
        <v>91.130555555555532</v>
      </c>
      <c r="AI39" s="117">
        <f>RECNR!L1539</f>
        <v>0</v>
      </c>
      <c r="AJ39" s="117">
        <f>RECNR!M1539</f>
        <v>0</v>
      </c>
      <c r="AK39" s="117">
        <f>RECNR!N1539</f>
        <v>0</v>
      </c>
      <c r="AL39" s="110"/>
      <c r="AM39" s="110"/>
      <c r="AN39" s="81"/>
      <c r="AO39" s="81"/>
      <c r="AP39" s="82"/>
      <c r="AQ39" s="82"/>
      <c r="AR39" s="82"/>
      <c r="AS39" s="82"/>
      <c r="AT39" s="82"/>
      <c r="AU39" s="82"/>
      <c r="AV39" s="82"/>
      <c r="AW39" s="82"/>
      <c r="AX39" s="82"/>
      <c r="AY39" s="82"/>
      <c r="AZ39" s="82"/>
      <c r="BA39" s="82"/>
      <c r="BB39" s="82"/>
      <c r="BC39" s="82"/>
      <c r="BD39" s="82"/>
      <c r="BE39" s="82"/>
      <c r="BF39" s="83" t="str">
        <f t="shared" si="18"/>
        <v/>
      </c>
      <c r="BG39" s="83" t="str">
        <f t="shared" si="20"/>
        <v/>
      </c>
      <c r="BH39" s="83" t="str">
        <f t="shared" si="11"/>
        <v/>
      </c>
      <c r="BI39" s="83" t="str">
        <f t="shared" si="12"/>
        <v/>
      </c>
      <c r="BJ39" s="83" t="str">
        <f t="shared" si="16"/>
        <v/>
      </c>
      <c r="BK39" s="83" t="str">
        <f t="shared" si="13"/>
        <v/>
      </c>
      <c r="BL39" s="83" t="str">
        <f t="shared" si="14"/>
        <v>BULLISH</v>
      </c>
      <c r="BM39" s="83" t="str">
        <f t="shared" si="15"/>
        <v/>
      </c>
      <c r="BN39" s="82"/>
      <c r="BO39" s="82"/>
      <c r="BP39" s="82"/>
      <c r="BQ39" s="82"/>
    </row>
    <row r="40" spans="1:69" x14ac:dyDescent="0.3">
      <c r="A40" s="107">
        <f>RECNR!F1558</f>
        <v>0</v>
      </c>
      <c r="B40" s="109">
        <f t="shared" si="19"/>
        <v>0</v>
      </c>
      <c r="C40" s="108">
        <f>RECNR!G1558</f>
        <v>0</v>
      </c>
      <c r="D40" s="109">
        <f>RECNR!A1558</f>
        <v>0</v>
      </c>
      <c r="E40" s="80">
        <f>RECNR!J1561</f>
        <v>0</v>
      </c>
      <c r="F40" s="80">
        <f>RECNR!K1561</f>
        <v>0</v>
      </c>
      <c r="G40" s="80">
        <f>RECNR!L1561</f>
        <v>0</v>
      </c>
      <c r="H40" s="80">
        <f>RECNR!M1561</f>
        <v>0</v>
      </c>
      <c r="I40" s="80">
        <f>RECNR!N1561</f>
        <v>0</v>
      </c>
      <c r="J40" s="80">
        <f>RECNR!J1597</f>
        <v>0</v>
      </c>
      <c r="K40" s="80">
        <f>RECNR!K1597</f>
        <v>0</v>
      </c>
      <c r="L40" s="80">
        <f>RECNR!L1597</f>
        <v>0</v>
      </c>
      <c r="M40" s="80">
        <f>RECNR!M1597</f>
        <v>0</v>
      </c>
      <c r="N40" s="80">
        <f>RECNR!N1597</f>
        <v>0</v>
      </c>
      <c r="O40" s="110" t="str">
        <f t="shared" si="0"/>
        <v>LONG</v>
      </c>
      <c r="P40" s="110" t="str">
        <f t="shared" si="1"/>
        <v>SHORT</v>
      </c>
      <c r="Q40" s="81" t="str">
        <f t="shared" si="2"/>
        <v>LONG</v>
      </c>
      <c r="R40" s="81" t="str">
        <f t="shared" si="3"/>
        <v>SHORT</v>
      </c>
      <c r="S40" s="82" t="str">
        <f t="shared" si="4"/>
        <v>WEAK</v>
      </c>
      <c r="T40" s="82" t="str">
        <f t="shared" si="5"/>
        <v>WEAK</v>
      </c>
      <c r="U40" s="82" t="str">
        <f t="shared" si="17"/>
        <v/>
      </c>
      <c r="V40" s="82" t="str">
        <f t="shared" si="7"/>
        <v/>
      </c>
      <c r="W40" s="107">
        <f>RECNR!F1558</f>
        <v>0</v>
      </c>
      <c r="X40" s="108">
        <f>RECNR!G1558</f>
        <v>0</v>
      </c>
      <c r="Y40" s="109" t="str">
        <f>IF($B40=0,"",RECNR!A1558)</f>
        <v/>
      </c>
      <c r="Z40" s="116" t="str">
        <f>IF($B40=0,"",RECNR!J1577)</f>
        <v/>
      </c>
      <c r="AA40" s="119" t="str">
        <f>IF($B40=0,"",RECNR!K1577)</f>
        <v/>
      </c>
      <c r="AB40" s="116">
        <f>AVERAGE(AA4:AA40)</f>
        <v>44.25</v>
      </c>
      <c r="AC40" s="116" t="str">
        <f>IF($B40=0,"",RECNR!L1577)</f>
        <v/>
      </c>
      <c r="AD40" s="116" t="str">
        <f>IF($B40=0,"",RECNR!M1577)</f>
        <v/>
      </c>
      <c r="AE40" s="116" t="str">
        <f>IF($B40=0,"",RECNR!N1577)</f>
        <v/>
      </c>
      <c r="AF40" s="117">
        <f>RECNR!J1581</f>
        <v>0</v>
      </c>
      <c r="AG40" s="121">
        <f>RECNR!K1581</f>
        <v>0</v>
      </c>
      <c r="AH40" s="117">
        <f>AVERAGE(AG4:AG40)</f>
        <v>88.667567567567545</v>
      </c>
      <c r="AI40" s="117">
        <f>RECNR!L1581</f>
        <v>0</v>
      </c>
      <c r="AJ40" s="117">
        <f>RECNR!M1581</f>
        <v>0</v>
      </c>
      <c r="AK40" s="117">
        <f>RECNR!N1581</f>
        <v>0</v>
      </c>
      <c r="AL40" s="110"/>
      <c r="AM40" s="110"/>
      <c r="AN40" s="81"/>
      <c r="AO40" s="81"/>
      <c r="AP40" s="82"/>
      <c r="AQ40" s="82"/>
      <c r="AR40" s="82"/>
      <c r="AS40" s="82"/>
      <c r="AT40" s="82"/>
      <c r="AU40" s="82"/>
      <c r="AV40" s="82"/>
      <c r="AW40" s="82"/>
      <c r="AX40" s="82"/>
      <c r="AY40" s="82"/>
      <c r="AZ40" s="82"/>
      <c r="BA40" s="82"/>
      <c r="BB40" s="82"/>
      <c r="BC40" s="82"/>
      <c r="BD40" s="82"/>
      <c r="BE40" s="82"/>
      <c r="BF40" s="83" t="str">
        <f t="shared" si="18"/>
        <v/>
      </c>
      <c r="BG40" s="83" t="str">
        <f t="shared" si="20"/>
        <v/>
      </c>
      <c r="BH40" s="83" t="str">
        <f t="shared" si="11"/>
        <v/>
      </c>
      <c r="BI40" s="83" t="str">
        <f t="shared" si="12"/>
        <v/>
      </c>
      <c r="BJ40" s="83" t="str">
        <f t="shared" si="16"/>
        <v/>
      </c>
      <c r="BK40" s="83" t="str">
        <f t="shared" si="13"/>
        <v/>
      </c>
      <c r="BL40" s="83" t="str">
        <f t="shared" si="14"/>
        <v>BULLISH</v>
      </c>
      <c r="BM40" s="83" t="str">
        <f t="shared" si="15"/>
        <v/>
      </c>
      <c r="BN40" s="82"/>
      <c r="BO40" s="82"/>
      <c r="BP40" s="82"/>
      <c r="BQ40" s="82"/>
    </row>
    <row r="41" spans="1:69" x14ac:dyDescent="0.3">
      <c r="A41" s="107">
        <f>RECNR!F1600</f>
        <v>0</v>
      </c>
      <c r="B41" s="109">
        <f t="shared" si="19"/>
        <v>0</v>
      </c>
      <c r="C41" s="108">
        <f>RECNR!G1600</f>
        <v>0</v>
      </c>
      <c r="D41" s="109">
        <f>RECNR!A1600</f>
        <v>0</v>
      </c>
      <c r="E41" s="80">
        <f>RECNR!J1603</f>
        <v>0</v>
      </c>
      <c r="F41" s="80">
        <f>RECNR!K1603</f>
        <v>0</v>
      </c>
      <c r="G41" s="80">
        <f>RECNR!L1603</f>
        <v>0</v>
      </c>
      <c r="H41" s="80">
        <f>RECNR!M1603</f>
        <v>0</v>
      </c>
      <c r="I41" s="80">
        <f>RECNR!N1603</f>
        <v>0</v>
      </c>
      <c r="J41" s="80">
        <f>RECNR!J1639</f>
        <v>0</v>
      </c>
      <c r="K41" s="80">
        <f>RECNR!K1639</f>
        <v>0</v>
      </c>
      <c r="L41" s="80">
        <f>RECNR!L1639</f>
        <v>0</v>
      </c>
      <c r="M41" s="80">
        <f>RECNR!M1639</f>
        <v>0</v>
      </c>
      <c r="N41" s="80">
        <f>RECNR!N1639</f>
        <v>0</v>
      </c>
      <c r="O41" s="110" t="str">
        <f t="shared" si="0"/>
        <v>LONG</v>
      </c>
      <c r="P41" s="110" t="str">
        <f t="shared" si="1"/>
        <v>SHORT</v>
      </c>
      <c r="Q41" s="81" t="str">
        <f t="shared" si="2"/>
        <v>LONG</v>
      </c>
      <c r="R41" s="81" t="str">
        <f t="shared" si="3"/>
        <v>SHORT</v>
      </c>
      <c r="S41" s="82" t="str">
        <f t="shared" si="4"/>
        <v>WEAK</v>
      </c>
      <c r="T41" s="82" t="str">
        <f t="shared" si="5"/>
        <v>WEAK</v>
      </c>
      <c r="U41" s="82" t="str">
        <f t="shared" si="17"/>
        <v/>
      </c>
      <c r="V41" s="82" t="str">
        <f t="shared" si="7"/>
        <v/>
      </c>
      <c r="W41" s="107">
        <f>RECNR!F1600</f>
        <v>0</v>
      </c>
      <c r="X41" s="108">
        <f>RECNR!G1600</f>
        <v>0</v>
      </c>
      <c r="Y41" s="109" t="str">
        <f>IF($B41=0,"",RECNR!A1600)</f>
        <v/>
      </c>
      <c r="Z41" s="116" t="str">
        <f>IF($B41=0,"",RECNR!J1619)</f>
        <v/>
      </c>
      <c r="AA41" s="119" t="str">
        <f>IF($B41=0,"",RECNR!K1619)</f>
        <v/>
      </c>
      <c r="AB41" s="116">
        <f>AVERAGE(AA4:AA41)</f>
        <v>44.25</v>
      </c>
      <c r="AC41" s="116" t="str">
        <f>IF($B41=0,"",RECNR!L1619)</f>
        <v/>
      </c>
      <c r="AD41" s="116" t="str">
        <f>IF($B41=0,"",RECNR!M1619)</f>
        <v/>
      </c>
      <c r="AE41" s="116" t="str">
        <f>IF($B41=0,"",RECNR!N1619)</f>
        <v/>
      </c>
      <c r="AF41" s="117">
        <f>RECNR!J1623</f>
        <v>0</v>
      </c>
      <c r="AG41" s="121">
        <f>RECNR!K1623</f>
        <v>0</v>
      </c>
      <c r="AH41" s="117">
        <f>AVERAGE(AG4:AG41)</f>
        <v>86.334210526315772</v>
      </c>
      <c r="AI41" s="117">
        <f>RECNR!L1623</f>
        <v>0</v>
      </c>
      <c r="AJ41" s="117">
        <f>RECNR!M1623</f>
        <v>0</v>
      </c>
      <c r="AK41" s="117">
        <f>RECNR!N1623</f>
        <v>0</v>
      </c>
      <c r="AL41" s="110"/>
      <c r="AM41" s="110"/>
      <c r="AN41" s="81"/>
      <c r="AO41" s="81"/>
      <c r="AP41" s="82"/>
      <c r="AQ41" s="82"/>
      <c r="AR41" s="82"/>
      <c r="AS41" s="82"/>
      <c r="AT41" s="82"/>
      <c r="AU41" s="82"/>
      <c r="AV41" s="82"/>
      <c r="AW41" s="82"/>
      <c r="AX41" s="82"/>
      <c r="AY41" s="82"/>
      <c r="AZ41" s="82"/>
      <c r="BA41" s="82"/>
      <c r="BB41" s="82"/>
      <c r="BC41" s="82"/>
      <c r="BD41" s="82"/>
      <c r="BE41" s="82"/>
      <c r="BF41" s="83" t="str">
        <f t="shared" si="18"/>
        <v/>
      </c>
      <c r="BG41" s="83" t="str">
        <f t="shared" si="20"/>
        <v/>
      </c>
      <c r="BH41" s="83" t="str">
        <f t="shared" si="11"/>
        <v/>
      </c>
      <c r="BI41" s="83" t="str">
        <f t="shared" si="12"/>
        <v/>
      </c>
      <c r="BJ41" s="83" t="str">
        <f t="shared" si="16"/>
        <v/>
      </c>
      <c r="BK41" s="83" t="str">
        <f t="shared" si="13"/>
        <v/>
      </c>
      <c r="BL41" s="83" t="str">
        <f t="shared" si="14"/>
        <v>BULLISH</v>
      </c>
      <c r="BM41" s="83" t="str">
        <f t="shared" si="15"/>
        <v/>
      </c>
      <c r="BN41" s="82"/>
      <c r="BO41" s="82"/>
      <c r="BP41" s="82"/>
      <c r="BQ41" s="82"/>
    </row>
    <row r="42" spans="1:69" x14ac:dyDescent="0.3">
      <c r="A42" s="107">
        <f>RECNR!F1642</f>
        <v>0</v>
      </c>
      <c r="B42" s="109">
        <f t="shared" si="19"/>
        <v>0</v>
      </c>
      <c r="C42" s="108">
        <f>RECNR!G1642</f>
        <v>0</v>
      </c>
      <c r="D42" s="109">
        <f>RECNR!A1642</f>
        <v>0</v>
      </c>
      <c r="E42" s="80">
        <f>RECNR!J1645</f>
        <v>0</v>
      </c>
      <c r="F42" s="80">
        <f>RECNR!K1645</f>
        <v>0</v>
      </c>
      <c r="G42" s="80">
        <f>RECNR!L1645</f>
        <v>0</v>
      </c>
      <c r="H42" s="80">
        <f>RECNR!M1645</f>
        <v>0</v>
      </c>
      <c r="I42" s="80">
        <f>RECNR!N1645</f>
        <v>0</v>
      </c>
      <c r="J42" s="80">
        <f>RECNR!J1681</f>
        <v>0</v>
      </c>
      <c r="K42" s="80">
        <f>RECNR!K1681</f>
        <v>0</v>
      </c>
      <c r="L42" s="80">
        <f>RECNR!L1681</f>
        <v>0</v>
      </c>
      <c r="M42" s="80">
        <f>RECNR!M1681</f>
        <v>0</v>
      </c>
      <c r="N42" s="80">
        <f>RECNR!N1681</f>
        <v>0</v>
      </c>
      <c r="O42" s="110" t="str">
        <f t="shared" si="0"/>
        <v>LONG</v>
      </c>
      <c r="P42" s="110" t="str">
        <f t="shared" si="1"/>
        <v>SHORT</v>
      </c>
      <c r="Q42" s="81" t="str">
        <f t="shared" si="2"/>
        <v>LONG</v>
      </c>
      <c r="R42" s="81" t="str">
        <f t="shared" si="3"/>
        <v>SHORT</v>
      </c>
      <c r="S42" s="82" t="str">
        <f t="shared" si="4"/>
        <v>WEAK</v>
      </c>
      <c r="T42" s="82" t="str">
        <f t="shared" si="5"/>
        <v>WEAK</v>
      </c>
      <c r="U42" s="82" t="str">
        <f t="shared" si="17"/>
        <v/>
      </c>
      <c r="V42" s="82" t="str">
        <f t="shared" si="7"/>
        <v/>
      </c>
      <c r="W42" s="107">
        <f>RECNR!F1642</f>
        <v>0</v>
      </c>
      <c r="X42" s="108">
        <f>RECNR!G1642</f>
        <v>0</v>
      </c>
      <c r="Y42" s="109" t="str">
        <f>IF($B42=0,"",RECNR!A1642)</f>
        <v/>
      </c>
      <c r="Z42" s="116" t="str">
        <f>IF($B42=0,"",RECNR!J1661)</f>
        <v/>
      </c>
      <c r="AA42" s="119" t="str">
        <f>IF($B42=0,"",RECNR!K1661)</f>
        <v/>
      </c>
      <c r="AB42" s="116">
        <f>AVERAGE(AA4:AA42)</f>
        <v>44.25</v>
      </c>
      <c r="AC42" s="116" t="str">
        <f>IF($B42=0,"",RECNR!L1661)</f>
        <v/>
      </c>
      <c r="AD42" s="116" t="str">
        <f>IF($B42=0,"",RECNR!M1661)</f>
        <v/>
      </c>
      <c r="AE42" s="116" t="str">
        <f>IF($B42=0,"",RECNR!N1661)</f>
        <v/>
      </c>
      <c r="AF42" s="117">
        <f>RECNR!J1665</f>
        <v>0</v>
      </c>
      <c r="AG42" s="121">
        <f>RECNR!K1665</f>
        <v>0</v>
      </c>
      <c r="AH42" s="117">
        <f>AVERAGE(AG4:AG42)</f>
        <v>84.120512820512801</v>
      </c>
      <c r="AI42" s="117">
        <f>RECNR!L1665</f>
        <v>0</v>
      </c>
      <c r="AJ42" s="117">
        <f>RECNR!M1665</f>
        <v>0</v>
      </c>
      <c r="AK42" s="117">
        <f>RECNR!N1665</f>
        <v>0</v>
      </c>
      <c r="AL42" s="110"/>
      <c r="AM42" s="110"/>
      <c r="AN42" s="81"/>
      <c r="AO42" s="81"/>
      <c r="AP42" s="82"/>
      <c r="AQ42" s="82"/>
      <c r="AR42" s="82"/>
      <c r="AS42" s="82"/>
      <c r="AT42" s="82"/>
      <c r="AU42" s="82"/>
      <c r="AV42" s="82"/>
      <c r="AW42" s="82"/>
      <c r="AX42" s="82"/>
      <c r="AY42" s="82"/>
      <c r="AZ42" s="82"/>
      <c r="BA42" s="82"/>
      <c r="BB42" s="82"/>
      <c r="BC42" s="82"/>
      <c r="BD42" s="82"/>
      <c r="BE42" s="82"/>
      <c r="BF42" s="83" t="str">
        <f t="shared" si="18"/>
        <v/>
      </c>
      <c r="BG42" s="83" t="str">
        <f t="shared" si="20"/>
        <v/>
      </c>
      <c r="BH42" s="83" t="str">
        <f t="shared" si="11"/>
        <v/>
      </c>
      <c r="BI42" s="83" t="str">
        <f t="shared" si="12"/>
        <v/>
      </c>
      <c r="BJ42" s="83" t="str">
        <f t="shared" si="16"/>
        <v/>
      </c>
      <c r="BK42" s="83" t="str">
        <f t="shared" si="13"/>
        <v/>
      </c>
      <c r="BL42" s="83" t="str">
        <f t="shared" si="14"/>
        <v>BULLISH</v>
      </c>
      <c r="BM42" s="83" t="str">
        <f t="shared" si="15"/>
        <v/>
      </c>
      <c r="BN42" s="82"/>
      <c r="BO42" s="82"/>
      <c r="BP42" s="82"/>
      <c r="BQ42" s="82"/>
    </row>
    <row r="43" spans="1:69" x14ac:dyDescent="0.3">
      <c r="A43" s="107">
        <f>RECNR!F1684</f>
        <v>0</v>
      </c>
      <c r="B43" s="109">
        <f t="shared" si="19"/>
        <v>0</v>
      </c>
      <c r="C43" s="108">
        <f>RECNR!G1684</f>
        <v>0</v>
      </c>
      <c r="D43" s="109">
        <f>RECNR!A1684</f>
        <v>0</v>
      </c>
      <c r="E43" s="80">
        <f>RECNR!J1687</f>
        <v>0</v>
      </c>
      <c r="F43" s="80">
        <f>RECNR!K1687</f>
        <v>0</v>
      </c>
      <c r="G43" s="80">
        <f>RECNR!L1687</f>
        <v>0</v>
      </c>
      <c r="H43" s="80">
        <f>RECNR!M1687</f>
        <v>0</v>
      </c>
      <c r="I43" s="80">
        <f>RECNR!N1687</f>
        <v>0</v>
      </c>
      <c r="J43" s="80">
        <f>RECNR!J1723</f>
        <v>0</v>
      </c>
      <c r="K43" s="80">
        <f>RECNR!K1723</f>
        <v>0</v>
      </c>
      <c r="L43" s="80">
        <f>RECNR!L1723</f>
        <v>0</v>
      </c>
      <c r="M43" s="80">
        <f>RECNR!M1723</f>
        <v>0</v>
      </c>
      <c r="N43" s="80">
        <f>RECNR!N1723</f>
        <v>0</v>
      </c>
      <c r="O43" s="110" t="str">
        <f t="shared" si="0"/>
        <v>LONG</v>
      </c>
      <c r="P43" s="110" t="str">
        <f t="shared" si="1"/>
        <v>SHORT</v>
      </c>
      <c r="Q43" s="81" t="str">
        <f t="shared" si="2"/>
        <v>LONG</v>
      </c>
      <c r="R43" s="81" t="str">
        <f t="shared" si="3"/>
        <v>SHORT</v>
      </c>
      <c r="S43" s="82" t="str">
        <f t="shared" si="4"/>
        <v>WEAK</v>
      </c>
      <c r="T43" s="82" t="str">
        <f t="shared" si="5"/>
        <v>WEAK</v>
      </c>
      <c r="U43" s="82" t="str">
        <f t="shared" si="17"/>
        <v/>
      </c>
      <c r="V43" s="82" t="str">
        <f t="shared" si="7"/>
        <v/>
      </c>
      <c r="W43" s="107">
        <f>RECNR!F1684</f>
        <v>0</v>
      </c>
      <c r="X43" s="108">
        <f>RECNR!G1684</f>
        <v>0</v>
      </c>
      <c r="Y43" s="109" t="str">
        <f>IF($B43=0,"",RECNR!A1684)</f>
        <v/>
      </c>
      <c r="Z43" s="116" t="str">
        <f>IF($B43=0,"",RECNR!J1703)</f>
        <v/>
      </c>
      <c r="AA43" s="119" t="str">
        <f>IF($B43=0,"",RECNR!K1703)</f>
        <v/>
      </c>
      <c r="AB43" s="116">
        <f>AVERAGE(AA4:AA43)</f>
        <v>44.25</v>
      </c>
      <c r="AC43" s="116" t="str">
        <f>IF($B43=0,"",RECNR!L1703)</f>
        <v/>
      </c>
      <c r="AD43" s="116" t="str">
        <f>IF($B43=0,"",RECNR!M1703)</f>
        <v/>
      </c>
      <c r="AE43" s="116" t="str">
        <f>IF($B43=0,"",RECNR!N1703)</f>
        <v/>
      </c>
      <c r="AF43" s="117">
        <f>RECNR!J1707</f>
        <v>0</v>
      </c>
      <c r="AG43" s="121">
        <f>RECNR!K1707</f>
        <v>0</v>
      </c>
      <c r="AH43" s="117">
        <f>AVERAGE(AG4:AG43)</f>
        <v>82.017499999999984</v>
      </c>
      <c r="AI43" s="117">
        <f>RECNR!L1707</f>
        <v>0</v>
      </c>
      <c r="AJ43" s="117">
        <f>RECNR!M1707</f>
        <v>0</v>
      </c>
      <c r="AK43" s="117">
        <f>RECNR!N1707</f>
        <v>0</v>
      </c>
      <c r="AL43" s="110"/>
      <c r="AM43" s="110"/>
      <c r="AN43" s="81"/>
      <c r="AO43" s="81"/>
      <c r="AP43" s="82"/>
      <c r="AQ43" s="82"/>
      <c r="AR43" s="82"/>
      <c r="AS43" s="82"/>
      <c r="AT43" s="82"/>
      <c r="AU43" s="82"/>
      <c r="AV43" s="82"/>
      <c r="AW43" s="82"/>
      <c r="AX43" s="82"/>
      <c r="AY43" s="82"/>
      <c r="AZ43" s="82"/>
      <c r="BA43" s="82"/>
      <c r="BB43" s="82"/>
      <c r="BC43" s="82"/>
      <c r="BD43" s="82"/>
      <c r="BE43" s="82"/>
      <c r="BF43" s="83" t="str">
        <f t="shared" si="18"/>
        <v/>
      </c>
      <c r="BG43" s="83" t="str">
        <f t="shared" si="20"/>
        <v/>
      </c>
      <c r="BH43" s="83" t="str">
        <f t="shared" si="11"/>
        <v/>
      </c>
      <c r="BI43" s="83" t="str">
        <f t="shared" si="12"/>
        <v/>
      </c>
      <c r="BJ43" s="83" t="str">
        <f t="shared" si="16"/>
        <v/>
      </c>
      <c r="BK43" s="83" t="str">
        <f t="shared" si="13"/>
        <v/>
      </c>
      <c r="BL43" s="83" t="str">
        <f t="shared" si="14"/>
        <v>BULLISH</v>
      </c>
      <c r="BM43" s="83" t="str">
        <f t="shared" si="15"/>
        <v/>
      </c>
      <c r="BN43" s="82"/>
      <c r="BO43" s="82"/>
      <c r="BP43" s="82"/>
      <c r="BQ43" s="82"/>
    </row>
    <row r="44" spans="1:69" x14ac:dyDescent="0.3">
      <c r="A44" s="107">
        <f>RECNR!F1726</f>
        <v>0</v>
      </c>
      <c r="B44" s="109">
        <f t="shared" si="19"/>
        <v>0</v>
      </c>
      <c r="C44" s="108">
        <f>RECNR!G1726</f>
        <v>0</v>
      </c>
      <c r="D44" s="109">
        <f>RECNR!A1726</f>
        <v>0</v>
      </c>
      <c r="E44" s="80">
        <f>RECNR!J1729</f>
        <v>0</v>
      </c>
      <c r="F44" s="80">
        <f>RECNR!K1729</f>
        <v>0</v>
      </c>
      <c r="G44" s="80">
        <f>RECNR!L1729</f>
        <v>0</v>
      </c>
      <c r="H44" s="80">
        <f>RECNR!M1729</f>
        <v>0</v>
      </c>
      <c r="I44" s="80">
        <f>RECNR!N1729</f>
        <v>0</v>
      </c>
      <c r="J44" s="80">
        <f>RECNR!J1765</f>
        <v>0</v>
      </c>
      <c r="K44" s="80">
        <f>RECNR!K1765</f>
        <v>0</v>
      </c>
      <c r="L44" s="80">
        <f>RECNR!L1765</f>
        <v>0</v>
      </c>
      <c r="M44" s="80">
        <f>RECNR!M1765</f>
        <v>0</v>
      </c>
      <c r="N44" s="80">
        <f>RECNR!N1765</f>
        <v>0</v>
      </c>
      <c r="O44" s="110" t="str">
        <f t="shared" si="0"/>
        <v>LONG</v>
      </c>
      <c r="P44" s="110" t="str">
        <f t="shared" si="1"/>
        <v>SHORT</v>
      </c>
      <c r="Q44" s="81" t="str">
        <f t="shared" si="2"/>
        <v>LONG</v>
      </c>
      <c r="R44" s="81" t="str">
        <f t="shared" si="3"/>
        <v>SHORT</v>
      </c>
      <c r="S44" s="82" t="str">
        <f t="shared" ref="S44:S53" si="21">IFERROR(IF(G44&gt;0,"STRONG", "WEAK"),"")</f>
        <v>WEAK</v>
      </c>
      <c r="T44" s="82" t="str">
        <f t="shared" ref="T44:T53" si="22">IFERROR(IF(L44&gt;0,"STRONG", "WEAK"),"")</f>
        <v>WEAK</v>
      </c>
      <c r="U44" s="82" t="str">
        <f t="shared" si="17"/>
        <v/>
      </c>
      <c r="V44" s="82" t="str">
        <f t="shared" si="7"/>
        <v/>
      </c>
      <c r="W44" s="107">
        <f>RECNR!F1726</f>
        <v>0</v>
      </c>
      <c r="X44" s="108">
        <f>RECNR!G1726</f>
        <v>0</v>
      </c>
      <c r="Y44" s="109" t="str">
        <f>IF($B43=0,"",RECNR!A1726)</f>
        <v/>
      </c>
      <c r="Z44" s="116" t="str">
        <f>IF($B44=0,"",RECNR!J1745)</f>
        <v/>
      </c>
      <c r="AA44" s="119" t="str">
        <f>IF($B44=0,"",RECNR!K1745)</f>
        <v/>
      </c>
      <c r="AB44" s="116">
        <f>AVERAGE(AA4:AA44)</f>
        <v>44.25</v>
      </c>
      <c r="AC44" s="116" t="str">
        <f>IF($B44=0,"",RECNR!L1745)</f>
        <v/>
      </c>
      <c r="AD44" s="116" t="str">
        <f>IF($B44=0,"",RECNR!M1745)</f>
        <v/>
      </c>
      <c r="AE44" s="116" t="str">
        <f>IF($B44=0,"",RECNR!N1745)</f>
        <v/>
      </c>
      <c r="AF44" s="117">
        <f>RECNR!J1749</f>
        <v>0</v>
      </c>
      <c r="AG44" s="121">
        <f>RECNR!K1749</f>
        <v>0</v>
      </c>
      <c r="AH44" s="117">
        <f>AVERAGE(AG4:AG44)</f>
        <v>80.017073170731692</v>
      </c>
      <c r="AI44" s="117">
        <f>RECNR!L1749</f>
        <v>0</v>
      </c>
      <c r="AJ44" s="117">
        <f>RECNR!M1749</f>
        <v>0</v>
      </c>
      <c r="AK44" s="117">
        <f>RECNR!N1749</f>
        <v>0</v>
      </c>
      <c r="AL44" s="110"/>
      <c r="AM44" s="110"/>
      <c r="AN44" s="81"/>
      <c r="AO44" s="81"/>
      <c r="AP44" s="82"/>
      <c r="AQ44" s="82"/>
      <c r="AR44" s="82"/>
      <c r="AS44" s="82"/>
      <c r="AT44" s="82"/>
      <c r="AU44" s="82"/>
      <c r="AV44" s="82"/>
      <c r="AW44" s="82"/>
      <c r="AX44" s="82"/>
      <c r="AY44" s="82"/>
      <c r="AZ44" s="82"/>
      <c r="BA44" s="82"/>
      <c r="BB44" s="82"/>
      <c r="BC44" s="82"/>
      <c r="BD44" s="82"/>
      <c r="BE44" s="82"/>
      <c r="BF44" s="83" t="str">
        <f t="shared" si="18"/>
        <v/>
      </c>
      <c r="BG44" s="83" t="str">
        <f t="shared" si="20"/>
        <v/>
      </c>
      <c r="BH44" s="83" t="str">
        <f t="shared" si="11"/>
        <v/>
      </c>
      <c r="BI44" s="83" t="str">
        <f t="shared" si="12"/>
        <v/>
      </c>
      <c r="BJ44" s="83" t="str">
        <f t="shared" si="16"/>
        <v/>
      </c>
      <c r="BK44" s="83" t="str">
        <f t="shared" si="13"/>
        <v/>
      </c>
      <c r="BL44" s="83" t="str">
        <f t="shared" si="14"/>
        <v>BULLISH</v>
      </c>
      <c r="BM44" s="83" t="str">
        <f t="shared" si="15"/>
        <v/>
      </c>
      <c r="BN44" s="82"/>
      <c r="BO44" s="82"/>
      <c r="BP44" s="82"/>
      <c r="BQ44" s="82"/>
    </row>
    <row r="45" spans="1:69" x14ac:dyDescent="0.3">
      <c r="A45" s="107">
        <f>RECNR!F1768</f>
        <v>0</v>
      </c>
      <c r="B45" s="109">
        <f t="shared" si="19"/>
        <v>0</v>
      </c>
      <c r="C45" s="108">
        <f>RECNR!G1768</f>
        <v>0</v>
      </c>
      <c r="D45" s="109">
        <f>RECNR!A1768</f>
        <v>0</v>
      </c>
      <c r="E45" s="80">
        <f>RECNR!J1771</f>
        <v>0</v>
      </c>
      <c r="F45" s="80">
        <f>RECNR!K1771</f>
        <v>0</v>
      </c>
      <c r="G45" s="80">
        <f>RECNR!L1771</f>
        <v>0</v>
      </c>
      <c r="H45" s="80">
        <f>RECNR!M1771</f>
        <v>0</v>
      </c>
      <c r="I45" s="80">
        <f>RECNR!N1771</f>
        <v>0</v>
      </c>
      <c r="J45" s="80">
        <f>RECNR!J1807</f>
        <v>0</v>
      </c>
      <c r="K45" s="80">
        <f>RECNR!K1807</f>
        <v>0</v>
      </c>
      <c r="L45" s="80">
        <f>RECNR!L1807</f>
        <v>0</v>
      </c>
      <c r="M45" s="80">
        <f>RECNR!M1807</f>
        <v>0</v>
      </c>
      <c r="N45" s="80">
        <f>RECNR!N1807</f>
        <v>0</v>
      </c>
      <c r="O45" s="110" t="str">
        <f t="shared" si="0"/>
        <v>LONG</v>
      </c>
      <c r="P45" s="110" t="str">
        <f t="shared" si="1"/>
        <v>SHORT</v>
      </c>
      <c r="Q45" s="81" t="str">
        <f t="shared" si="2"/>
        <v>LONG</v>
      </c>
      <c r="R45" s="81" t="str">
        <f t="shared" si="3"/>
        <v>SHORT</v>
      </c>
      <c r="S45" s="82" t="str">
        <f t="shared" si="21"/>
        <v>WEAK</v>
      </c>
      <c r="T45" s="82" t="str">
        <f t="shared" si="22"/>
        <v>WEAK</v>
      </c>
      <c r="U45" s="82" t="str">
        <f t="shared" si="17"/>
        <v/>
      </c>
      <c r="V45" s="82" t="str">
        <f t="shared" si="7"/>
        <v/>
      </c>
      <c r="W45" s="107">
        <f>RECNR!F1768</f>
        <v>0</v>
      </c>
      <c r="X45" s="108">
        <f>RECNR!G1768</f>
        <v>0</v>
      </c>
      <c r="Y45" s="109" t="str">
        <f>IF($B45=0,"",RECNR!A1768)</f>
        <v/>
      </c>
      <c r="Z45" s="116" t="str">
        <f>IF($B45=0,"",RECNR!J1787)</f>
        <v/>
      </c>
      <c r="AA45" s="119" t="str">
        <f>IF($B45=0,"",RECNR!K1787)</f>
        <v/>
      </c>
      <c r="AB45" s="116">
        <f>AVERAGE(AA4:AA45)</f>
        <v>44.25</v>
      </c>
      <c r="AC45" s="116" t="str">
        <f>IF($B45=0,"",RECNR!L1787)</f>
        <v/>
      </c>
      <c r="AD45" s="116" t="str">
        <f>IF($B45=0,"",RECNR!M1787)</f>
        <v/>
      </c>
      <c r="AE45" s="116" t="str">
        <f>IF($B45=0,"",RECNR!N1787)</f>
        <v/>
      </c>
      <c r="AF45" s="117">
        <f>RECNR!J1791</f>
        <v>0</v>
      </c>
      <c r="AG45" s="121">
        <f>RECNR!K1791</f>
        <v>0</v>
      </c>
      <c r="AH45" s="117">
        <f>AVERAGE(AG4:AG45)</f>
        <v>78.111904761904754</v>
      </c>
      <c r="AI45" s="117">
        <f>RECNR!L1791</f>
        <v>0</v>
      </c>
      <c r="AJ45" s="117">
        <f>RECNR!M1791</f>
        <v>0</v>
      </c>
      <c r="AK45" s="117">
        <f>RECNR!N1791</f>
        <v>0</v>
      </c>
      <c r="AL45" s="110"/>
      <c r="AM45" s="110"/>
      <c r="AN45" s="81"/>
      <c r="AO45" s="81"/>
      <c r="AP45" s="82"/>
      <c r="AQ45" s="82"/>
      <c r="AR45" s="82"/>
      <c r="AS45" s="82"/>
      <c r="AT45" s="82"/>
      <c r="AU45" s="82"/>
      <c r="AV45" s="82"/>
      <c r="AW45" s="82"/>
      <c r="AX45" s="82"/>
      <c r="AY45" s="82"/>
      <c r="AZ45" s="82"/>
      <c r="BA45" s="82"/>
      <c r="BB45" s="82"/>
      <c r="BC45" s="82"/>
      <c r="BD45" s="82"/>
      <c r="BE45" s="82"/>
      <c r="BF45" s="83" t="str">
        <f t="shared" si="18"/>
        <v/>
      </c>
      <c r="BG45" s="83" t="str">
        <f t="shared" si="20"/>
        <v/>
      </c>
      <c r="BH45" s="83" t="str">
        <f t="shared" si="11"/>
        <v/>
      </c>
      <c r="BI45" s="83" t="str">
        <f t="shared" si="12"/>
        <v/>
      </c>
      <c r="BJ45" s="83" t="str">
        <f t="shared" si="16"/>
        <v/>
      </c>
      <c r="BK45" s="83" t="str">
        <f t="shared" si="13"/>
        <v/>
      </c>
      <c r="BL45" s="83" t="str">
        <f t="shared" si="14"/>
        <v>BULLISH</v>
      </c>
      <c r="BM45" s="83" t="str">
        <f t="shared" si="15"/>
        <v/>
      </c>
      <c r="BN45" s="82"/>
      <c r="BO45" s="82"/>
      <c r="BP45" s="82"/>
      <c r="BQ45" s="82"/>
    </row>
    <row r="46" spans="1:69" x14ac:dyDescent="0.3">
      <c r="A46" s="107">
        <f>RECNR!F1810</f>
        <v>0</v>
      </c>
      <c r="B46" s="109">
        <f t="shared" si="19"/>
        <v>0</v>
      </c>
      <c r="C46" s="108">
        <f>RECNR!G1810</f>
        <v>0</v>
      </c>
      <c r="D46" s="109">
        <f>RECNR!A1810</f>
        <v>0</v>
      </c>
      <c r="E46" s="80">
        <f>RECNR!J1813</f>
        <v>0</v>
      </c>
      <c r="F46" s="80">
        <f>RECNR!K1813</f>
        <v>0</v>
      </c>
      <c r="G46" s="80">
        <f>RECNR!L1813</f>
        <v>0</v>
      </c>
      <c r="H46" s="80">
        <f>RECNR!M1813</f>
        <v>0</v>
      </c>
      <c r="I46" s="80">
        <f>RECNR!N1813</f>
        <v>0</v>
      </c>
      <c r="J46" s="80">
        <f>RECNR!J1849</f>
        <v>0</v>
      </c>
      <c r="K46" s="80">
        <f>RECNR!K1849</f>
        <v>0</v>
      </c>
      <c r="L46" s="80">
        <f>RECNR!L1849</f>
        <v>0</v>
      </c>
      <c r="M46" s="80">
        <f>RECNR!M1849</f>
        <v>0</v>
      </c>
      <c r="N46" s="80">
        <f>RECNR!N1849</f>
        <v>0</v>
      </c>
      <c r="O46" s="110" t="str">
        <f t="shared" si="0"/>
        <v>LONG</v>
      </c>
      <c r="P46" s="110" t="str">
        <f t="shared" si="1"/>
        <v>SHORT</v>
      </c>
      <c r="Q46" s="81" t="str">
        <f t="shared" si="2"/>
        <v>LONG</v>
      </c>
      <c r="R46" s="81" t="str">
        <f t="shared" si="3"/>
        <v>SHORT</v>
      </c>
      <c r="S46" s="82" t="str">
        <f t="shared" si="21"/>
        <v>WEAK</v>
      </c>
      <c r="T46" s="82" t="str">
        <f t="shared" si="22"/>
        <v>WEAK</v>
      </c>
      <c r="U46" s="82" t="str">
        <f t="shared" si="17"/>
        <v/>
      </c>
      <c r="V46" s="82" t="str">
        <f t="shared" si="7"/>
        <v/>
      </c>
      <c r="W46" s="107">
        <f>RECNR!F1810</f>
        <v>0</v>
      </c>
      <c r="X46" s="108">
        <f>RECNR!G1810</f>
        <v>0</v>
      </c>
      <c r="Y46" s="109" t="str">
        <f>IF($B46=0,"",RECNR!A1810)</f>
        <v/>
      </c>
      <c r="Z46" s="116" t="str">
        <f>IF($B46=0,"",RECNR!J1829)</f>
        <v/>
      </c>
      <c r="AA46" s="119" t="str">
        <f>IF($B46=0,"",RECNR!K1829)</f>
        <v/>
      </c>
      <c r="AB46" s="116">
        <f>AVERAGE(AA4:AA46)</f>
        <v>44.25</v>
      </c>
      <c r="AC46" s="116" t="str">
        <f>IF($B46=0,"",RECNR!L1829)</f>
        <v/>
      </c>
      <c r="AD46" s="116" t="str">
        <f>IF($B46=0,"",RECNR!M1829)</f>
        <v/>
      </c>
      <c r="AE46" s="116" t="str">
        <f>IF($B46=0,"",RECNR!N1829)</f>
        <v/>
      </c>
      <c r="AF46" s="117">
        <f>RECNR!J1833</f>
        <v>0</v>
      </c>
      <c r="AG46" s="121">
        <f>RECNR!K1833</f>
        <v>0</v>
      </c>
      <c r="AH46" s="117">
        <f>AVERAGE(AG4:AG46)</f>
        <v>76.295348837209289</v>
      </c>
      <c r="AI46" s="117">
        <f>RECNR!L1833</f>
        <v>0</v>
      </c>
      <c r="AJ46" s="117">
        <f>RECNR!M1833</f>
        <v>0</v>
      </c>
      <c r="AK46" s="117">
        <f>RECNR!N1833</f>
        <v>0</v>
      </c>
      <c r="AL46" s="110"/>
      <c r="AM46" s="110"/>
      <c r="AN46" s="81"/>
      <c r="AO46" s="81"/>
      <c r="AP46" s="82"/>
      <c r="AQ46" s="82"/>
      <c r="AR46" s="82"/>
      <c r="AS46" s="82"/>
      <c r="AT46" s="82"/>
      <c r="AU46" s="82"/>
      <c r="AV46" s="82"/>
      <c r="AW46" s="82"/>
      <c r="AX46" s="82"/>
      <c r="AY46" s="82"/>
      <c r="AZ46" s="82"/>
      <c r="BA46" s="82"/>
      <c r="BB46" s="82"/>
      <c r="BC46" s="82"/>
      <c r="BD46" s="82"/>
      <c r="BE46" s="82"/>
      <c r="BF46" s="83" t="str">
        <f t="shared" si="18"/>
        <v/>
      </c>
      <c r="BG46" s="83" t="str">
        <f t="shared" si="20"/>
        <v/>
      </c>
      <c r="BH46" s="83" t="str">
        <f t="shared" si="11"/>
        <v/>
      </c>
      <c r="BI46" s="83" t="str">
        <f t="shared" si="12"/>
        <v/>
      </c>
      <c r="BJ46" s="83" t="str">
        <f t="shared" si="16"/>
        <v/>
      </c>
      <c r="BK46" s="83" t="str">
        <f t="shared" si="13"/>
        <v/>
      </c>
      <c r="BL46" s="83" t="str">
        <f t="shared" si="14"/>
        <v>BULLISH</v>
      </c>
      <c r="BM46" s="83" t="str">
        <f t="shared" si="15"/>
        <v/>
      </c>
      <c r="BN46" s="82"/>
      <c r="BO46" s="82"/>
      <c r="BP46" s="82"/>
      <c r="BQ46" s="82"/>
    </row>
    <row r="47" spans="1:69" x14ac:dyDescent="0.3">
      <c r="A47" s="107">
        <f>RECNR!F1852</f>
        <v>0</v>
      </c>
      <c r="B47" s="109">
        <f t="shared" si="19"/>
        <v>0</v>
      </c>
      <c r="C47" s="108">
        <f>RECNR!G1852</f>
        <v>0</v>
      </c>
      <c r="D47" s="109">
        <f>RECNR!A1852</f>
        <v>0</v>
      </c>
      <c r="E47" s="80">
        <f>RECNR!J1855</f>
        <v>0</v>
      </c>
      <c r="F47" s="80">
        <f>RECNR!K1855</f>
        <v>0</v>
      </c>
      <c r="G47" s="80">
        <f>RECNR!L1855</f>
        <v>0</v>
      </c>
      <c r="H47" s="80">
        <f>RECNR!M1855</f>
        <v>0</v>
      </c>
      <c r="I47" s="80">
        <f>RECNR!N1855</f>
        <v>0</v>
      </c>
      <c r="J47" s="80">
        <f>RECNR!J1891</f>
        <v>0</v>
      </c>
      <c r="K47" s="80">
        <f>RECNR!K1891</f>
        <v>0</v>
      </c>
      <c r="L47" s="80">
        <f>RECNR!L1891</f>
        <v>0</v>
      </c>
      <c r="M47" s="80">
        <f>RECNR!M1891</f>
        <v>0</v>
      </c>
      <c r="N47" s="80">
        <f>RECNR!N1891</f>
        <v>0</v>
      </c>
      <c r="O47" s="110" t="str">
        <f t="shared" si="0"/>
        <v>LONG</v>
      </c>
      <c r="P47" s="110" t="str">
        <f t="shared" si="1"/>
        <v>SHORT</v>
      </c>
      <c r="Q47" s="81" t="str">
        <f t="shared" si="2"/>
        <v>LONG</v>
      </c>
      <c r="R47" s="81" t="str">
        <f t="shared" si="3"/>
        <v>SHORT</v>
      </c>
      <c r="S47" s="82" t="str">
        <f t="shared" si="21"/>
        <v>WEAK</v>
      </c>
      <c r="T47" s="82" t="str">
        <f t="shared" si="22"/>
        <v>WEAK</v>
      </c>
      <c r="U47" s="82" t="str">
        <f t="shared" si="17"/>
        <v/>
      </c>
      <c r="V47" s="82" t="str">
        <f t="shared" si="7"/>
        <v/>
      </c>
      <c r="W47" s="107">
        <f>RECNR!F1852</f>
        <v>0</v>
      </c>
      <c r="X47" s="108">
        <f>RECNR!G1852</f>
        <v>0</v>
      </c>
      <c r="Y47" s="109" t="str">
        <f>IF($B47=0,"",RECNR!A1852)</f>
        <v/>
      </c>
      <c r="Z47" s="116" t="str">
        <f>IF($B47=0,"",RECNR!J1871)</f>
        <v/>
      </c>
      <c r="AA47" s="119" t="str">
        <f>IF($B47=0,"",RECNR!K1871)</f>
        <v/>
      </c>
      <c r="AB47" s="116">
        <f>AVERAGE(AA4:AA47)</f>
        <v>44.25</v>
      </c>
      <c r="AC47" s="116" t="str">
        <f>IF($B47=0,"",RECNR!L1871)</f>
        <v/>
      </c>
      <c r="AD47" s="116" t="str">
        <f>IF($B47=0,"",RECNR!M1871)</f>
        <v/>
      </c>
      <c r="AE47" s="116" t="str">
        <f>IF($B47=0,"",RECNR!N1871)</f>
        <v/>
      </c>
      <c r="AF47" s="117">
        <f>RECNR!J1875</f>
        <v>0</v>
      </c>
      <c r="AG47" s="121">
        <f>RECNR!K1875</f>
        <v>0</v>
      </c>
      <c r="AH47" s="117">
        <f>AVERAGE(AG4:AG47)</f>
        <v>74.561363636363623</v>
      </c>
      <c r="AI47" s="117">
        <f>RECNR!L1875</f>
        <v>0</v>
      </c>
      <c r="AJ47" s="117">
        <f>RECNR!M1875</f>
        <v>0</v>
      </c>
      <c r="AK47" s="117">
        <f>RECNR!N1875</f>
        <v>0</v>
      </c>
      <c r="AL47" s="110"/>
      <c r="AM47" s="110"/>
      <c r="AN47" s="81"/>
      <c r="AO47" s="81"/>
      <c r="AP47" s="82"/>
      <c r="AQ47" s="82"/>
      <c r="AR47" s="82"/>
      <c r="AS47" s="82"/>
      <c r="AT47" s="82"/>
      <c r="AU47" s="82"/>
      <c r="AV47" s="82"/>
      <c r="AW47" s="82"/>
      <c r="AX47" s="82"/>
      <c r="AY47" s="82"/>
      <c r="AZ47" s="82"/>
      <c r="BA47" s="82"/>
      <c r="BB47" s="82"/>
      <c r="BC47" s="82"/>
      <c r="BD47" s="82"/>
      <c r="BE47" s="82"/>
      <c r="BF47" s="83" t="str">
        <f t="shared" si="18"/>
        <v/>
      </c>
      <c r="BG47" s="83" t="str">
        <f t="shared" si="20"/>
        <v/>
      </c>
      <c r="BH47" s="83" t="str">
        <f t="shared" si="11"/>
        <v/>
      </c>
      <c r="BI47" s="83" t="str">
        <f t="shared" si="12"/>
        <v/>
      </c>
      <c r="BJ47" s="83" t="str">
        <f t="shared" si="16"/>
        <v/>
      </c>
      <c r="BK47" s="83" t="str">
        <f t="shared" si="13"/>
        <v/>
      </c>
      <c r="BL47" s="83" t="str">
        <f t="shared" si="14"/>
        <v>BULLISH</v>
      </c>
      <c r="BM47" s="83" t="str">
        <f t="shared" si="15"/>
        <v/>
      </c>
      <c r="BN47" s="82"/>
      <c r="BO47" s="82"/>
      <c r="BP47" s="82"/>
      <c r="BQ47" s="82"/>
    </row>
    <row r="48" spans="1:69" x14ac:dyDescent="0.3">
      <c r="A48" s="107">
        <f>RECNR!F1894</f>
        <v>0</v>
      </c>
      <c r="B48" s="109">
        <f t="shared" si="19"/>
        <v>0</v>
      </c>
      <c r="C48" s="108">
        <f>RECNR!G1894</f>
        <v>0</v>
      </c>
      <c r="D48" s="109">
        <f>RECNR!A1894</f>
        <v>0</v>
      </c>
      <c r="E48" s="80">
        <f>RECNR!J1897</f>
        <v>0</v>
      </c>
      <c r="F48" s="80">
        <f>RECNR!K1897</f>
        <v>0</v>
      </c>
      <c r="G48" s="80">
        <f>RECNR!L1897</f>
        <v>0</v>
      </c>
      <c r="H48" s="80">
        <f>RECNR!M1897</f>
        <v>0</v>
      </c>
      <c r="I48" s="80">
        <f>RECNR!N1897</f>
        <v>0</v>
      </c>
      <c r="J48" s="80">
        <f>RECNR!J1933</f>
        <v>0</v>
      </c>
      <c r="K48" s="80">
        <f>RECNR!K1933</f>
        <v>0</v>
      </c>
      <c r="L48" s="80">
        <f>RECNR!L1933</f>
        <v>0</v>
      </c>
      <c r="M48" s="80">
        <f>RECNR!M1933</f>
        <v>0</v>
      </c>
      <c r="N48" s="80">
        <f>RECNR!N1933</f>
        <v>0</v>
      </c>
      <c r="O48" s="110" t="str">
        <f t="shared" si="0"/>
        <v>LONG</v>
      </c>
      <c r="P48" s="110" t="str">
        <f t="shared" si="1"/>
        <v>SHORT</v>
      </c>
      <c r="Q48" s="81" t="str">
        <f t="shared" si="2"/>
        <v>LONG</v>
      </c>
      <c r="R48" s="81" t="str">
        <f t="shared" si="3"/>
        <v>SHORT</v>
      </c>
      <c r="S48" s="82" t="str">
        <f t="shared" si="21"/>
        <v>WEAK</v>
      </c>
      <c r="T48" s="82" t="str">
        <f t="shared" si="22"/>
        <v>WEAK</v>
      </c>
      <c r="U48" s="82" t="str">
        <f t="shared" si="17"/>
        <v/>
      </c>
      <c r="V48" s="82" t="str">
        <f t="shared" si="7"/>
        <v/>
      </c>
      <c r="W48" s="107">
        <f>RECNR!F1894</f>
        <v>0</v>
      </c>
      <c r="X48" s="108">
        <f>RECNR!G1894</f>
        <v>0</v>
      </c>
      <c r="Y48" s="109" t="str">
        <f>IF($B48=0,"",RECNR!A1894)</f>
        <v/>
      </c>
      <c r="Z48" s="116" t="str">
        <f>IF($B48=0,"",RECNR!J1913)</f>
        <v/>
      </c>
      <c r="AA48" s="119" t="str">
        <f>IF($B48=0,"",RECNR!K1913)</f>
        <v/>
      </c>
      <c r="AB48" s="116">
        <f>AVERAGE(AA4:AA48)</f>
        <v>44.25</v>
      </c>
      <c r="AC48" s="116" t="str">
        <f>IF($B48=0,"",RECNR!L1913)</f>
        <v/>
      </c>
      <c r="AD48" s="116" t="str">
        <f>IF($B48=0,"",RECNR!M1913)</f>
        <v/>
      </c>
      <c r="AE48" s="116" t="str">
        <f>IF($B48=0,"",RECNR!N1913)</f>
        <v/>
      </c>
      <c r="AF48" s="117">
        <f>RECNR!J1917</f>
        <v>0</v>
      </c>
      <c r="AG48" s="121">
        <f>RECNR!K1917</f>
        <v>0</v>
      </c>
      <c r="AH48" s="117">
        <f>AVERAGE(AG4:AG48)</f>
        <v>72.904444444444437</v>
      </c>
      <c r="AI48" s="117">
        <f>RECNR!L1917</f>
        <v>0</v>
      </c>
      <c r="AJ48" s="117">
        <f>RECNR!M1917</f>
        <v>0</v>
      </c>
      <c r="AK48" s="117">
        <f>RECNR!N1917</f>
        <v>0</v>
      </c>
      <c r="AL48" s="110"/>
      <c r="AM48" s="110"/>
      <c r="AN48" s="81"/>
      <c r="AO48" s="81"/>
      <c r="AP48" s="82"/>
      <c r="AQ48" s="82"/>
      <c r="AR48" s="82"/>
      <c r="AS48" s="82"/>
      <c r="AT48" s="82"/>
      <c r="AU48" s="82"/>
      <c r="AV48" s="82"/>
      <c r="AW48" s="82"/>
      <c r="AX48" s="82"/>
      <c r="AY48" s="82"/>
      <c r="AZ48" s="82"/>
      <c r="BA48" s="82"/>
      <c r="BB48" s="82"/>
      <c r="BC48" s="82"/>
      <c r="BD48" s="82"/>
      <c r="BE48" s="82"/>
      <c r="BF48" s="83" t="str">
        <f t="shared" si="18"/>
        <v/>
      </c>
      <c r="BG48" s="83" t="str">
        <f t="shared" si="20"/>
        <v/>
      </c>
      <c r="BH48" s="83" t="str">
        <f t="shared" si="11"/>
        <v/>
      </c>
      <c r="BI48" s="83" t="str">
        <f t="shared" si="12"/>
        <v/>
      </c>
      <c r="BJ48" s="83" t="str">
        <f t="shared" si="16"/>
        <v/>
      </c>
      <c r="BK48" s="83" t="str">
        <f t="shared" si="13"/>
        <v/>
      </c>
      <c r="BL48" s="83" t="str">
        <f t="shared" si="14"/>
        <v>BULLISH</v>
      </c>
      <c r="BM48" s="83" t="str">
        <f t="shared" si="15"/>
        <v/>
      </c>
      <c r="BN48" s="82"/>
      <c r="BO48" s="82"/>
      <c r="BP48" s="82"/>
      <c r="BQ48" s="82"/>
    </row>
    <row r="49" spans="1:69" x14ac:dyDescent="0.3">
      <c r="A49" s="107">
        <f>RECNR!F1936</f>
        <v>0</v>
      </c>
      <c r="B49" s="109">
        <f t="shared" si="19"/>
        <v>0</v>
      </c>
      <c r="C49" s="108">
        <f>RECNR!G1936</f>
        <v>0</v>
      </c>
      <c r="D49" s="109">
        <f>RECNR!A1936</f>
        <v>0</v>
      </c>
      <c r="E49" s="80">
        <f>RECNR!J1939</f>
        <v>0</v>
      </c>
      <c r="F49" s="80">
        <f>RECNR!K1939</f>
        <v>0</v>
      </c>
      <c r="G49" s="80">
        <f>RECNR!L1939</f>
        <v>0</v>
      </c>
      <c r="H49" s="80">
        <f>RECNR!M1939</f>
        <v>0</v>
      </c>
      <c r="I49" s="80">
        <f>RECNR!N1939</f>
        <v>0</v>
      </c>
      <c r="J49" s="80">
        <f>RECNR!J1975</f>
        <v>0</v>
      </c>
      <c r="K49" s="80">
        <f>RECNR!K1975</f>
        <v>0</v>
      </c>
      <c r="L49" s="80">
        <f>RECNR!L1975</f>
        <v>0</v>
      </c>
      <c r="M49" s="80">
        <f>RECNR!M1975</f>
        <v>0</v>
      </c>
      <c r="N49" s="80">
        <f>RECNR!N1975</f>
        <v>0</v>
      </c>
      <c r="O49" s="110" t="str">
        <f t="shared" si="0"/>
        <v>LONG</v>
      </c>
      <c r="P49" s="110" t="str">
        <f t="shared" si="1"/>
        <v>SHORT</v>
      </c>
      <c r="Q49" s="81" t="str">
        <f t="shared" si="2"/>
        <v>LONG</v>
      </c>
      <c r="R49" s="81" t="str">
        <f t="shared" si="3"/>
        <v>SHORT</v>
      </c>
      <c r="S49" s="82" t="str">
        <f t="shared" si="21"/>
        <v>WEAK</v>
      </c>
      <c r="T49" s="82" t="str">
        <f t="shared" si="22"/>
        <v>WEAK</v>
      </c>
      <c r="U49" s="82" t="str">
        <f t="shared" si="17"/>
        <v/>
      </c>
      <c r="V49" s="82" t="str">
        <f t="shared" si="7"/>
        <v/>
      </c>
      <c r="W49" s="107">
        <f>RECNR!F1936</f>
        <v>0</v>
      </c>
      <c r="X49" s="108">
        <f>RECNR!G1936</f>
        <v>0</v>
      </c>
      <c r="Y49" s="109" t="str">
        <f>IF($B49=0,"",RECNR!A1936)</f>
        <v/>
      </c>
      <c r="Z49" s="116" t="str">
        <f>IF($B49=0,"",RECNR!J1955)</f>
        <v/>
      </c>
      <c r="AA49" s="119" t="str">
        <f>IF($B49=0,"",RECNR!K1955)</f>
        <v/>
      </c>
      <c r="AB49" s="116">
        <f>AVERAGE(AA4:AA49)</f>
        <v>44.25</v>
      </c>
      <c r="AC49" s="116" t="str">
        <f>IF($B49=0,"",RECNR!L1955)</f>
        <v/>
      </c>
      <c r="AD49" s="116" t="str">
        <f>IF($B49=0,"",RECNR!M1955)</f>
        <v/>
      </c>
      <c r="AE49" s="116" t="str">
        <f>IF($B49=0,"",RECNR!N1955)</f>
        <v/>
      </c>
      <c r="AF49" s="117">
        <f>RECNR!J1959</f>
        <v>0</v>
      </c>
      <c r="AG49" s="121">
        <f>RECNR!K1959</f>
        <v>0</v>
      </c>
      <c r="AH49" s="117">
        <f>AVERAGE(AG4:AG49)</f>
        <v>71.319565217391286</v>
      </c>
      <c r="AI49" s="117">
        <f>RECNR!L1959</f>
        <v>0</v>
      </c>
      <c r="AJ49" s="117">
        <f>RECNR!M1959</f>
        <v>0</v>
      </c>
      <c r="AK49" s="117">
        <f>RECNR!N1959</f>
        <v>0</v>
      </c>
      <c r="AL49" s="110"/>
      <c r="AM49" s="110"/>
      <c r="AN49" s="81"/>
      <c r="AO49" s="81"/>
      <c r="AP49" s="82"/>
      <c r="AQ49" s="82"/>
      <c r="AR49" s="82"/>
      <c r="AS49" s="82"/>
      <c r="AT49" s="82"/>
      <c r="AU49" s="82"/>
      <c r="AV49" s="82"/>
      <c r="AW49" s="82"/>
      <c r="AX49" s="82"/>
      <c r="AY49" s="82"/>
      <c r="AZ49" s="82"/>
      <c r="BA49" s="82"/>
      <c r="BB49" s="82"/>
      <c r="BC49" s="82"/>
      <c r="BD49" s="82"/>
      <c r="BE49" s="82"/>
      <c r="BF49" s="83" t="str">
        <f t="shared" si="18"/>
        <v/>
      </c>
      <c r="BG49" s="83" t="str">
        <f t="shared" si="20"/>
        <v/>
      </c>
      <c r="BH49" s="83" t="str">
        <f t="shared" si="11"/>
        <v/>
      </c>
      <c r="BI49" s="83" t="str">
        <f t="shared" si="12"/>
        <v/>
      </c>
      <c r="BJ49" s="83" t="str">
        <f t="shared" si="16"/>
        <v/>
      </c>
      <c r="BK49" s="83" t="str">
        <f t="shared" si="13"/>
        <v/>
      </c>
      <c r="BL49" s="83" t="str">
        <f t="shared" si="14"/>
        <v>BULLISH</v>
      </c>
      <c r="BM49" s="83" t="str">
        <f t="shared" si="15"/>
        <v/>
      </c>
      <c r="BN49" s="82"/>
      <c r="BO49" s="82"/>
      <c r="BP49" s="82"/>
      <c r="BQ49" s="82"/>
    </row>
    <row r="50" spans="1:69" x14ac:dyDescent="0.3">
      <c r="A50" s="107">
        <f>RECNR!F1978</f>
        <v>0</v>
      </c>
      <c r="B50" s="109">
        <f t="shared" si="19"/>
        <v>0</v>
      </c>
      <c r="C50" s="108">
        <f>RECNR!G1978</f>
        <v>0</v>
      </c>
      <c r="D50" s="109">
        <f>RECNR!A1978</f>
        <v>0</v>
      </c>
      <c r="E50" s="80">
        <f>RECNR!J1981</f>
        <v>0</v>
      </c>
      <c r="F50" s="80">
        <f>RECNR!K1981</f>
        <v>0</v>
      </c>
      <c r="G50" s="80">
        <f>RECNR!L1981</f>
        <v>0</v>
      </c>
      <c r="H50" s="80">
        <f>RECNR!M1981</f>
        <v>0</v>
      </c>
      <c r="I50" s="80">
        <f>RECNR!N1981</f>
        <v>0</v>
      </c>
      <c r="J50" s="80">
        <f>RECNR!J2017</f>
        <v>0</v>
      </c>
      <c r="K50" s="80">
        <f>RECNR!K2017</f>
        <v>0</v>
      </c>
      <c r="L50" s="80">
        <f>RECNR!L2017</f>
        <v>0</v>
      </c>
      <c r="M50" s="80">
        <f>RECNR!M2017</f>
        <v>0</v>
      </c>
      <c r="N50" s="80">
        <f>RECNR!N2017</f>
        <v>0</v>
      </c>
      <c r="O50" s="110" t="str">
        <f t="shared" si="0"/>
        <v>LONG</v>
      </c>
      <c r="P50" s="110" t="str">
        <f t="shared" si="1"/>
        <v>SHORT</v>
      </c>
      <c r="Q50" s="81" t="str">
        <f t="shared" si="2"/>
        <v>LONG</v>
      </c>
      <c r="R50" s="81" t="str">
        <f t="shared" si="3"/>
        <v>SHORT</v>
      </c>
      <c r="S50" s="82" t="str">
        <f t="shared" si="21"/>
        <v>WEAK</v>
      </c>
      <c r="T50" s="82" t="str">
        <f t="shared" si="22"/>
        <v>WEAK</v>
      </c>
      <c r="U50" s="82" t="str">
        <f t="shared" si="17"/>
        <v/>
      </c>
      <c r="V50" s="82" t="str">
        <f t="shared" si="7"/>
        <v/>
      </c>
      <c r="W50" s="107">
        <f>RECNR!F1978</f>
        <v>0</v>
      </c>
      <c r="X50" s="108">
        <f>RECNR!G1978</f>
        <v>0</v>
      </c>
      <c r="Y50" s="109" t="str">
        <f>IF($B50=0,"",RECNR!A1978)</f>
        <v/>
      </c>
      <c r="Z50" s="116" t="str">
        <f>IF($B50=0,"",RECNR!J1997)</f>
        <v/>
      </c>
      <c r="AA50" s="119" t="str">
        <f>IF($B50=0,"",RECNR!K1997)</f>
        <v/>
      </c>
      <c r="AB50" s="116">
        <f>AVERAGE(AA4:AA50)</f>
        <v>44.25</v>
      </c>
      <c r="AC50" s="116" t="str">
        <f>IF($B50=0,"",RECNR!L1997)</f>
        <v/>
      </c>
      <c r="AD50" s="116" t="str">
        <f>IF($B50=0,"",RECNR!M1997)</f>
        <v/>
      </c>
      <c r="AE50" s="116" t="str">
        <f>IF($B50=0,"",RECNR!N1997)</f>
        <v/>
      </c>
      <c r="AF50" s="117">
        <f>RECNR!J2001</f>
        <v>0</v>
      </c>
      <c r="AG50" s="121">
        <f>RECNR!K2001</f>
        <v>0</v>
      </c>
      <c r="AH50" s="117">
        <f>AVERAGE(AG4:AG50)</f>
        <v>69.802127659574452</v>
      </c>
      <c r="AI50" s="117">
        <f>RECNR!L2001</f>
        <v>0</v>
      </c>
      <c r="AJ50" s="117">
        <f>RECNR!M2001</f>
        <v>0</v>
      </c>
      <c r="AK50" s="117">
        <f>RECNR!N2001</f>
        <v>0</v>
      </c>
      <c r="AL50" s="110"/>
      <c r="AM50" s="110"/>
      <c r="AN50" s="81"/>
      <c r="AO50" s="81"/>
      <c r="AP50" s="82"/>
      <c r="AQ50" s="82"/>
      <c r="AR50" s="82"/>
      <c r="AS50" s="82"/>
      <c r="AT50" s="82"/>
      <c r="AU50" s="82"/>
      <c r="AV50" s="82"/>
      <c r="AW50" s="82"/>
      <c r="AX50" s="82"/>
      <c r="AY50" s="82"/>
      <c r="AZ50" s="82"/>
      <c r="BA50" s="82"/>
      <c r="BB50" s="82"/>
      <c r="BC50" s="82"/>
      <c r="BD50" s="82"/>
      <c r="BE50" s="82"/>
      <c r="BF50" s="83" t="str">
        <f t="shared" si="18"/>
        <v/>
      </c>
      <c r="BG50" s="83" t="str">
        <f t="shared" si="20"/>
        <v/>
      </c>
      <c r="BH50" s="83" t="str">
        <f t="shared" si="11"/>
        <v/>
      </c>
      <c r="BI50" s="83" t="str">
        <f t="shared" si="12"/>
        <v/>
      </c>
      <c r="BJ50" s="83" t="str">
        <f t="shared" si="16"/>
        <v/>
      </c>
      <c r="BK50" s="83" t="str">
        <f t="shared" si="13"/>
        <v/>
      </c>
      <c r="BL50" s="83" t="str">
        <f t="shared" si="14"/>
        <v>BULLISH</v>
      </c>
      <c r="BM50" s="83" t="str">
        <f t="shared" si="15"/>
        <v/>
      </c>
      <c r="BN50" s="82"/>
      <c r="BO50" s="82"/>
      <c r="BP50" s="82"/>
      <c r="BQ50" s="82"/>
    </row>
    <row r="51" spans="1:69" x14ac:dyDescent="0.3">
      <c r="A51" s="107">
        <f>RECNR!F2020</f>
        <v>0</v>
      </c>
      <c r="B51" s="109">
        <f t="shared" si="19"/>
        <v>0</v>
      </c>
      <c r="C51" s="108">
        <f>RECNR!G2020</f>
        <v>0</v>
      </c>
      <c r="D51" s="109">
        <f>RECNR!A2020</f>
        <v>0</v>
      </c>
      <c r="E51" s="80">
        <f>RECNR!J2023</f>
        <v>0</v>
      </c>
      <c r="F51" s="80">
        <f>RECNR!K2023</f>
        <v>0</v>
      </c>
      <c r="G51" s="80">
        <f>RECNR!L2023</f>
        <v>0</v>
      </c>
      <c r="H51" s="80">
        <f>RECNR!M2023</f>
        <v>0</v>
      </c>
      <c r="I51" s="80">
        <f>RECNR!N2023</f>
        <v>0</v>
      </c>
      <c r="J51" s="80">
        <f>RECNR!J2059</f>
        <v>0</v>
      </c>
      <c r="K51" s="80">
        <f>RECNR!K2059</f>
        <v>0</v>
      </c>
      <c r="L51" s="80">
        <f>RECNR!L2059</f>
        <v>0</v>
      </c>
      <c r="M51" s="80">
        <f>RECNR!M2059</f>
        <v>0</v>
      </c>
      <c r="N51" s="80">
        <f>RECNR!N2059</f>
        <v>0</v>
      </c>
      <c r="O51" s="110" t="str">
        <f t="shared" si="0"/>
        <v>LONG</v>
      </c>
      <c r="P51" s="110" t="str">
        <f t="shared" si="1"/>
        <v>SHORT</v>
      </c>
      <c r="Q51" s="81" t="str">
        <f t="shared" si="2"/>
        <v>LONG</v>
      </c>
      <c r="R51" s="81" t="str">
        <f t="shared" si="3"/>
        <v>SHORT</v>
      </c>
      <c r="S51" s="82" t="str">
        <f t="shared" si="21"/>
        <v>WEAK</v>
      </c>
      <c r="T51" s="82" t="str">
        <f t="shared" si="22"/>
        <v>WEAK</v>
      </c>
      <c r="U51" s="82" t="str">
        <f t="shared" si="17"/>
        <v/>
      </c>
      <c r="V51" s="82" t="str">
        <f t="shared" si="7"/>
        <v/>
      </c>
      <c r="W51" s="107">
        <f>RECNR!F2020</f>
        <v>0</v>
      </c>
      <c r="X51" s="108">
        <f>RECNR!G2020</f>
        <v>0</v>
      </c>
      <c r="Y51" s="109" t="str">
        <f>IF($B51=0,"",RECNR!A2020)</f>
        <v/>
      </c>
      <c r="Z51" s="116" t="str">
        <f>IF($B51=0,"",RECNR!J2039)</f>
        <v/>
      </c>
      <c r="AA51" s="119" t="str">
        <f>IF($B51=0,"",RECNR!K2039)</f>
        <v/>
      </c>
      <c r="AB51" s="116">
        <f>AVERAGE(AA4:AA51)</f>
        <v>44.25</v>
      </c>
      <c r="AC51" s="116" t="str">
        <f>IF($B51=0,"",RECNR!L2039)</f>
        <v/>
      </c>
      <c r="AD51" s="116" t="str">
        <f>IF($B51=0,"",RECNR!M2039)</f>
        <v/>
      </c>
      <c r="AE51" s="116" t="str">
        <f>IF($B51=0,"",RECNR!N2039)</f>
        <v/>
      </c>
      <c r="AF51" s="117">
        <f>RECNR!J2043</f>
        <v>0</v>
      </c>
      <c r="AG51" s="121">
        <f>RECNR!K2043</f>
        <v>0</v>
      </c>
      <c r="AH51" s="117">
        <f>AVERAGE(AG4:AG51)</f>
        <v>68.347916666666649</v>
      </c>
      <c r="AI51" s="117">
        <f>RECNR!L2043</f>
        <v>0</v>
      </c>
      <c r="AJ51" s="117">
        <f>RECNR!M2043</f>
        <v>0</v>
      </c>
      <c r="AK51" s="117">
        <f>RECNR!N2043</f>
        <v>0</v>
      </c>
      <c r="AL51" s="110"/>
      <c r="AM51" s="110"/>
      <c r="AN51" s="81"/>
      <c r="AO51" s="81"/>
      <c r="AP51" s="82"/>
      <c r="AQ51" s="82"/>
      <c r="AR51" s="82"/>
      <c r="AS51" s="82"/>
      <c r="AT51" s="82"/>
      <c r="AU51" s="82"/>
      <c r="AV51" s="82"/>
      <c r="AW51" s="82"/>
      <c r="AX51" s="82"/>
      <c r="AY51" s="82"/>
      <c r="AZ51" s="82"/>
      <c r="BA51" s="82"/>
      <c r="BB51" s="82"/>
      <c r="BC51" s="82"/>
      <c r="BD51" s="82"/>
      <c r="BE51" s="82"/>
      <c r="BF51" s="83" t="str">
        <f t="shared" si="18"/>
        <v/>
      </c>
      <c r="BG51" s="83" t="str">
        <f t="shared" si="20"/>
        <v/>
      </c>
      <c r="BH51" s="83" t="str">
        <f t="shared" si="11"/>
        <v/>
      </c>
      <c r="BI51" s="83" t="str">
        <f t="shared" si="12"/>
        <v/>
      </c>
      <c r="BJ51" s="83" t="str">
        <f t="shared" si="16"/>
        <v/>
      </c>
      <c r="BK51" s="83" t="str">
        <f t="shared" si="13"/>
        <v/>
      </c>
      <c r="BL51" s="83" t="str">
        <f t="shared" si="14"/>
        <v>BULLISH</v>
      </c>
      <c r="BM51" s="83" t="str">
        <f t="shared" si="15"/>
        <v/>
      </c>
      <c r="BN51" s="82"/>
      <c r="BO51" s="82"/>
      <c r="BP51" s="82"/>
      <c r="BQ51" s="82"/>
    </row>
    <row r="52" spans="1:69" x14ac:dyDescent="0.3">
      <c r="A52" s="107">
        <f>RECNR!F2062</f>
        <v>0</v>
      </c>
      <c r="B52" s="109">
        <f t="shared" si="19"/>
        <v>0</v>
      </c>
      <c r="C52" s="108">
        <f>RECNR!G2062</f>
        <v>0</v>
      </c>
      <c r="D52" s="109">
        <f>RECNR!A2062</f>
        <v>0</v>
      </c>
      <c r="E52" s="80">
        <f>RECNR!J2065</f>
        <v>0</v>
      </c>
      <c r="F52" s="80">
        <f>RECNR!K2065</f>
        <v>0</v>
      </c>
      <c r="G52" s="80">
        <f>RECNR!L2065</f>
        <v>0</v>
      </c>
      <c r="H52" s="80">
        <f>RECNR!M2065</f>
        <v>0</v>
      </c>
      <c r="I52" s="80">
        <f>RECNR!N2065</f>
        <v>0</v>
      </c>
      <c r="J52" s="80">
        <f>RECNR!J2101</f>
        <v>0</v>
      </c>
      <c r="K52" s="80">
        <f>RECNR!K2101</f>
        <v>0</v>
      </c>
      <c r="L52" s="80">
        <f>RECNR!L2101</f>
        <v>0</v>
      </c>
      <c r="M52" s="80">
        <f>RECNR!M2101</f>
        <v>0</v>
      </c>
      <c r="N52" s="80">
        <f>RECNR!N2101</f>
        <v>0</v>
      </c>
      <c r="O52" s="110" t="str">
        <f t="shared" si="0"/>
        <v>LONG</v>
      </c>
      <c r="P52" s="110" t="str">
        <f t="shared" si="1"/>
        <v>SHORT</v>
      </c>
      <c r="Q52" s="81" t="str">
        <f t="shared" si="2"/>
        <v>LONG</v>
      </c>
      <c r="R52" s="81" t="str">
        <f t="shared" si="3"/>
        <v>SHORT</v>
      </c>
      <c r="S52" s="82" t="str">
        <f t="shared" si="21"/>
        <v>WEAK</v>
      </c>
      <c r="T52" s="82" t="str">
        <f t="shared" si="22"/>
        <v>WEAK</v>
      </c>
      <c r="U52" s="82" t="str">
        <f t="shared" si="17"/>
        <v/>
      </c>
      <c r="V52" s="82" t="str">
        <f t="shared" si="7"/>
        <v/>
      </c>
      <c r="W52" s="107">
        <f>RECNR!F2062</f>
        <v>0</v>
      </c>
      <c r="X52" s="108">
        <f>RECNR!G2062</f>
        <v>0</v>
      </c>
      <c r="Y52" s="109" t="str">
        <f>IF($B52=0,"",RECNR!A2062)</f>
        <v/>
      </c>
      <c r="Z52" s="116" t="str">
        <f>IF($B52=0,"",RECNR!J2081)</f>
        <v/>
      </c>
      <c r="AA52" s="119" t="str">
        <f>IF($B52=0,"",RECNR!K2081)</f>
        <v/>
      </c>
      <c r="AB52" s="116">
        <f>AVERAGE(AA4:AA52)</f>
        <v>44.25</v>
      </c>
      <c r="AC52" s="116" t="str">
        <f>IF($B52=0,"",RECNR!L2081)</f>
        <v/>
      </c>
      <c r="AD52" s="116" t="str">
        <f>IF($B52=0,"",RECNR!M2081)</f>
        <v/>
      </c>
      <c r="AE52" s="116" t="str">
        <f>IF($B52=0,"",RECNR!N2081)</f>
        <v/>
      </c>
      <c r="AF52" s="117">
        <f>RECNR!J2085</f>
        <v>0</v>
      </c>
      <c r="AG52" s="121">
        <f>RECNR!K2085</f>
        <v>0</v>
      </c>
      <c r="AH52" s="117">
        <f>AVERAGE(AG4:AG52)</f>
        <v>66.953061224489787</v>
      </c>
      <c r="AI52" s="117">
        <f>RECNR!L2085</f>
        <v>0</v>
      </c>
      <c r="AJ52" s="117">
        <f>RECNR!M2085</f>
        <v>0</v>
      </c>
      <c r="AK52" s="117">
        <f>RECNR!N2085</f>
        <v>0</v>
      </c>
      <c r="AL52" s="110"/>
      <c r="AM52" s="110"/>
      <c r="AN52" s="81"/>
      <c r="AO52" s="81"/>
      <c r="AP52" s="82"/>
      <c r="AQ52" s="82"/>
      <c r="AR52" s="82"/>
      <c r="AS52" s="82"/>
      <c r="AT52" s="82"/>
      <c r="AU52" s="82"/>
      <c r="AV52" s="82"/>
      <c r="AW52" s="82"/>
      <c r="AX52" s="82"/>
      <c r="AY52" s="82"/>
      <c r="AZ52" s="82"/>
      <c r="BA52" s="82"/>
      <c r="BB52" s="82"/>
      <c r="BC52" s="82"/>
      <c r="BD52" s="82"/>
      <c r="BE52" s="82"/>
      <c r="BF52" s="83" t="str">
        <f t="shared" si="18"/>
        <v/>
      </c>
      <c r="BG52" s="83" t="str">
        <f t="shared" si="20"/>
        <v/>
      </c>
      <c r="BH52" s="83" t="str">
        <f t="shared" si="11"/>
        <v/>
      </c>
      <c r="BI52" s="83" t="str">
        <f t="shared" si="12"/>
        <v/>
      </c>
      <c r="BJ52" s="83" t="str">
        <f t="shared" si="16"/>
        <v/>
      </c>
      <c r="BK52" s="83" t="str">
        <f t="shared" si="13"/>
        <v/>
      </c>
      <c r="BL52" s="83" t="str">
        <f t="shared" si="14"/>
        <v>BULLISH</v>
      </c>
      <c r="BM52" s="83" t="str">
        <f t="shared" si="15"/>
        <v/>
      </c>
      <c r="BN52" s="82"/>
      <c r="BO52" s="82"/>
      <c r="BP52" s="82"/>
      <c r="BQ52" s="82"/>
    </row>
    <row r="53" spans="1:69" x14ac:dyDescent="0.3">
      <c r="A53" s="107">
        <f>RECNR!F2104</f>
        <v>0</v>
      </c>
      <c r="B53" s="109">
        <f t="shared" si="19"/>
        <v>0</v>
      </c>
      <c r="C53" s="108">
        <f>RECNR!G2104</f>
        <v>0</v>
      </c>
      <c r="D53" s="109">
        <f>RECNR!A2104</f>
        <v>0</v>
      </c>
      <c r="E53" s="80">
        <f>RECNR!J2107</f>
        <v>0</v>
      </c>
      <c r="F53" s="80">
        <f>RECNR!K2107</f>
        <v>0</v>
      </c>
      <c r="G53" s="80">
        <f>RECNR!L2107</f>
        <v>0</v>
      </c>
      <c r="H53" s="80">
        <f>RECNR!M2107</f>
        <v>0</v>
      </c>
      <c r="I53" s="80">
        <f>RECNR!N2107</f>
        <v>0</v>
      </c>
      <c r="J53" s="80">
        <f>RECNR!J2143</f>
        <v>0</v>
      </c>
      <c r="K53" s="80">
        <f>RECNR!K2143</f>
        <v>0</v>
      </c>
      <c r="L53" s="80">
        <f>RECNR!L2143</f>
        <v>0</v>
      </c>
      <c r="M53" s="80">
        <f>RECNR!M2143</f>
        <v>0</v>
      </c>
      <c r="N53" s="80">
        <f>RECNR!N2143</f>
        <v>0</v>
      </c>
      <c r="O53" s="110" t="str">
        <f t="shared" si="0"/>
        <v>LONG</v>
      </c>
      <c r="P53" s="110" t="str">
        <f t="shared" si="1"/>
        <v>SHORT</v>
      </c>
      <c r="Q53" s="81" t="str">
        <f t="shared" si="2"/>
        <v>LONG</v>
      </c>
      <c r="R53" s="81" t="str">
        <f t="shared" si="3"/>
        <v>SHORT</v>
      </c>
      <c r="S53" s="82" t="str">
        <f t="shared" si="21"/>
        <v>WEAK</v>
      </c>
      <c r="T53" s="82" t="str">
        <f t="shared" si="22"/>
        <v>WEAK</v>
      </c>
      <c r="U53" s="82" t="str">
        <f t="shared" si="17"/>
        <v/>
      </c>
      <c r="V53" s="82" t="str">
        <f t="shared" si="7"/>
        <v/>
      </c>
      <c r="W53" s="107">
        <f>RECNR!F2104</f>
        <v>0</v>
      </c>
      <c r="X53" s="108">
        <f>RECNR!G2104</f>
        <v>0</v>
      </c>
      <c r="Y53" s="109" t="str">
        <f>IF($B53=0,"",RECNR!A2104)</f>
        <v/>
      </c>
      <c r="Z53" s="116" t="str">
        <f>IF($B53=0,"",RECNR!J2123)</f>
        <v/>
      </c>
      <c r="AA53" s="119" t="str">
        <f>IF($B53=0,"",RECNR!K2123)</f>
        <v/>
      </c>
      <c r="AB53" s="116">
        <f>AVERAGE(AA4:AA53)</f>
        <v>44.25</v>
      </c>
      <c r="AC53" s="116" t="str">
        <f>IF($B53=0,"",RECNR!L2123)</f>
        <v/>
      </c>
      <c r="AD53" s="116" t="str">
        <f>IF($B53=0,"",RECNR!M2123)</f>
        <v/>
      </c>
      <c r="AE53" s="116" t="str">
        <f>IF($B53=0,"",RECNR!N2123)</f>
        <v/>
      </c>
      <c r="AF53" s="117">
        <f>RECNR!J2127</f>
        <v>0</v>
      </c>
      <c r="AG53" s="121">
        <f>RECNR!K2127</f>
        <v>0</v>
      </c>
      <c r="AH53" s="117">
        <f>AVERAGE(AG4:AG53)</f>
        <v>65.61399999999999</v>
      </c>
      <c r="AI53" s="117">
        <f>RECNR!L2127</f>
        <v>0</v>
      </c>
      <c r="AJ53" s="117">
        <f>RECNR!M2127</f>
        <v>0</v>
      </c>
      <c r="AK53" s="117">
        <f>RECNR!N2127</f>
        <v>0</v>
      </c>
      <c r="AL53" s="110"/>
      <c r="AM53" s="110"/>
      <c r="AN53" s="81"/>
      <c r="AO53" s="81"/>
      <c r="AP53" s="82"/>
      <c r="AQ53" s="82"/>
      <c r="AR53" s="82"/>
      <c r="AS53" s="82"/>
      <c r="AT53" s="82"/>
      <c r="AU53" s="82"/>
      <c r="AV53" s="82"/>
      <c r="AW53" s="82"/>
      <c r="AX53" s="82"/>
      <c r="AY53" s="82"/>
      <c r="AZ53" s="82"/>
      <c r="BA53" s="82"/>
      <c r="BB53" s="82"/>
      <c r="BC53" s="82"/>
      <c r="BD53" s="82"/>
      <c r="BE53" s="82"/>
      <c r="BF53" s="83" t="str">
        <f t="shared" si="18"/>
        <v/>
      </c>
      <c r="BG53" s="83" t="str">
        <f t="shared" si="20"/>
        <v/>
      </c>
      <c r="BH53" s="83" t="str">
        <f t="shared" si="11"/>
        <v/>
      </c>
      <c r="BI53" s="83" t="str">
        <f t="shared" si="12"/>
        <v/>
      </c>
      <c r="BJ53" s="83" t="str">
        <f t="shared" si="16"/>
        <v/>
      </c>
      <c r="BK53" s="83" t="str">
        <f t="shared" si="13"/>
        <v/>
      </c>
      <c r="BL53" s="83" t="str">
        <f t="shared" si="14"/>
        <v>BULLISH</v>
      </c>
      <c r="BM53" s="83" t="str">
        <f t="shared" si="15"/>
        <v/>
      </c>
      <c r="BN53" s="82"/>
      <c r="BO53" s="82"/>
      <c r="BP53" s="82"/>
      <c r="BQ53" s="82"/>
    </row>
    <row r="54" spans="1:69" x14ac:dyDescent="0.3">
      <c r="A54" s="107">
        <f>RECNR!F2146</f>
        <v>0</v>
      </c>
      <c r="B54" s="109">
        <f t="shared" si="19"/>
        <v>0</v>
      </c>
      <c r="C54" s="108">
        <f>RECNR!G2105</f>
        <v>0</v>
      </c>
      <c r="D54" s="109">
        <f>RECNR!A2105</f>
        <v>0</v>
      </c>
      <c r="E54" s="80">
        <f>RECNR!J2108</f>
        <v>0</v>
      </c>
      <c r="F54" s="80">
        <f>RECNR!K2108</f>
        <v>0</v>
      </c>
      <c r="G54" s="80">
        <f>RECNR!L2108</f>
        <v>0</v>
      </c>
      <c r="H54" s="80">
        <f>RECNR!M2108</f>
        <v>0</v>
      </c>
      <c r="I54" s="80">
        <f>RECNR!N2108</f>
        <v>0</v>
      </c>
      <c r="J54" s="80">
        <f>RECNR!J2144</f>
        <v>0</v>
      </c>
      <c r="K54" s="80">
        <f>RECNR!K2144</f>
        <v>0</v>
      </c>
      <c r="L54" s="80">
        <f>RECNR!L2144</f>
        <v>0</v>
      </c>
      <c r="M54" s="80">
        <f>RECNR!M2144</f>
        <v>0</v>
      </c>
      <c r="N54" s="80">
        <f>RECNR!N2144</f>
        <v>0</v>
      </c>
      <c r="O54" s="110" t="str">
        <f t="shared" ref="O54:O71" si="23">IFERROR(IF(E54&lt;0,"SHORT","LONG"),"")</f>
        <v>LONG</v>
      </c>
      <c r="P54" s="110" t="str">
        <f t="shared" ref="P54:P71" si="24">IFERROR(IF(J54&gt;0,"LONG","SHORT"),"")</f>
        <v>SHORT</v>
      </c>
      <c r="Q54" s="81" t="str">
        <f t="shared" ref="Q54:Q71" si="25">IFERROR(IF((F54)&lt;0,"SHORT","LONG"),"")</f>
        <v>LONG</v>
      </c>
      <c r="R54" s="81" t="str">
        <f t="shared" ref="R54:R71" si="26">IFERROR(IF(K54&gt;0,"LONG","SHORT"),"")</f>
        <v>SHORT</v>
      </c>
      <c r="S54" s="82" t="str">
        <f t="shared" ref="S54:S71" si="27">IFERROR(IF(G54&gt;0,"STRONG", "WEAK"),"")</f>
        <v>WEAK</v>
      </c>
      <c r="T54" s="82" t="str">
        <f t="shared" ref="T54:T71" si="28">IFERROR(IF(L54&gt;0,"STRONG", "WEAK"),"")</f>
        <v>WEAK</v>
      </c>
      <c r="U54" s="82" t="str">
        <f t="shared" ref="U54:U71" si="29">IF(AND(F54&lt;F53,G54&lt;G53,K54&gt;K53,L54&gt;L53,E54&gt;E53,F54&gt;0,G54&gt;0,H54&lt;H53,I54&gt;0),"UP","")</f>
        <v/>
      </c>
      <c r="V54" s="82" t="str">
        <f t="shared" ref="V54:V71" si="30">IF(AND(J54&gt;J53,F54&gt;F53,G54&gt;G53,K54&lt;K53,L54&lt;L53,K54&gt;0,L54&gt;0,M54&lt;M53,N54&lt;0),"DOWN","")</f>
        <v/>
      </c>
      <c r="W54" s="107">
        <f>RECNR!F2146</f>
        <v>0</v>
      </c>
      <c r="X54" s="108">
        <f>RECNR!G2146</f>
        <v>0</v>
      </c>
      <c r="Y54" s="109" t="str">
        <f>IF($B54=0,"",RECNR!A2146)</f>
        <v/>
      </c>
      <c r="Z54" s="116" t="str">
        <f>IF($B54=0,"",RECNR!J2165)</f>
        <v/>
      </c>
      <c r="AA54" s="119" t="str">
        <f>IF($B54=0,"",RECNR!K2165)</f>
        <v/>
      </c>
      <c r="AB54" s="116">
        <f t="shared" ref="AB54:AB71" si="31">AVERAGE(AA5:AA54)</f>
        <v>0</v>
      </c>
      <c r="AC54" s="116" t="str">
        <f>IF($B54=0,"",RECNR!L2165)</f>
        <v/>
      </c>
      <c r="AD54" s="116" t="str">
        <f>IF($B54=0,"",RECNR!M2165)</f>
        <v/>
      </c>
      <c r="AE54" s="116" t="str">
        <f>IF($B54=0,"",RECNR!N2165)</f>
        <v/>
      </c>
      <c r="AF54" s="117">
        <f>RECNR!J2169</f>
        <v>0</v>
      </c>
      <c r="AG54" s="121">
        <f>RECNR!K2169</f>
        <v>0</v>
      </c>
      <c r="AH54" s="117">
        <f t="shared" ref="AH54:AH71" si="32">AVERAGE(AG5:AG54)</f>
        <v>65.73399999999998</v>
      </c>
      <c r="AI54" s="117">
        <f>RECNR!L2169</f>
        <v>0</v>
      </c>
      <c r="AJ54" s="117">
        <f>RECNR!M2169</f>
        <v>0</v>
      </c>
      <c r="AK54" s="117">
        <f>RECNR!N2169</f>
        <v>0</v>
      </c>
      <c r="AL54" s="110"/>
      <c r="AM54" s="110"/>
      <c r="AN54" s="81"/>
      <c r="AO54" s="81"/>
      <c r="AP54" s="82"/>
      <c r="AQ54" s="82"/>
      <c r="AR54" s="82"/>
      <c r="AS54" s="82"/>
      <c r="AT54" s="82"/>
      <c r="AU54" s="82"/>
      <c r="AV54" s="82"/>
      <c r="AW54" s="82"/>
      <c r="AX54" s="82"/>
      <c r="AY54" s="82"/>
      <c r="AZ54" s="82"/>
      <c r="BA54" s="82"/>
      <c r="BB54" s="82"/>
      <c r="BC54" s="82"/>
      <c r="BD54" s="82"/>
      <c r="BE54" s="82"/>
      <c r="BF54" s="83" t="str">
        <f t="shared" ref="BF54:BF71" si="33">IF(AA54&lt;AA53,"BULL","")</f>
        <v/>
      </c>
      <c r="BG54" s="83" t="str">
        <f t="shared" ref="BG54:BG71" si="34">IF(AA54&lt;$AA$4,"BULL","")</f>
        <v/>
      </c>
      <c r="BH54" s="83" t="str">
        <f t="shared" ref="BH54:BH71" si="35">IF(AG54&lt;AG53,"BEAR","")</f>
        <v/>
      </c>
      <c r="BI54" s="83" t="str">
        <f t="shared" ref="BI54:BI71" si="36">IF(AG54&lt;$AG$4,"BEAR","")</f>
        <v/>
      </c>
      <c r="BJ54" s="83" t="str">
        <f t="shared" si="16"/>
        <v/>
      </c>
      <c r="BK54" s="83" t="str">
        <f t="shared" si="13"/>
        <v/>
      </c>
      <c r="BL54" s="83" t="str">
        <f t="shared" si="14"/>
        <v>BULLISH</v>
      </c>
      <c r="BM54" s="83" t="str">
        <f t="shared" si="15"/>
        <v/>
      </c>
    </row>
    <row r="55" spans="1:69" x14ac:dyDescent="0.3">
      <c r="A55" s="107">
        <f>RECNR!F2188</f>
        <v>0</v>
      </c>
      <c r="B55" s="109">
        <f t="shared" si="19"/>
        <v>0</v>
      </c>
      <c r="C55" s="108">
        <f>RECNR!G2106</f>
        <v>0</v>
      </c>
      <c r="D55" s="109">
        <f>RECNR!A2106</f>
        <v>0</v>
      </c>
      <c r="E55" s="80">
        <f>RECNR!J2109</f>
        <v>0</v>
      </c>
      <c r="F55" s="80">
        <f>RECNR!K2109</f>
        <v>0</v>
      </c>
      <c r="G55" s="80">
        <f>RECNR!L2109</f>
        <v>0</v>
      </c>
      <c r="H55" s="80">
        <f>RECNR!M2109</f>
        <v>0</v>
      </c>
      <c r="I55" s="80">
        <f>RECNR!N2109</f>
        <v>0</v>
      </c>
      <c r="J55" s="80">
        <f>RECNR!J2145</f>
        <v>0</v>
      </c>
      <c r="K55" s="80">
        <f>RECNR!K2145</f>
        <v>0</v>
      </c>
      <c r="L55" s="80">
        <f>RECNR!L2145</f>
        <v>0</v>
      </c>
      <c r="M55" s="80">
        <f>RECNR!M2145</f>
        <v>0</v>
      </c>
      <c r="N55" s="80">
        <f>RECNR!N2145</f>
        <v>0</v>
      </c>
      <c r="O55" s="110" t="str">
        <f t="shared" si="23"/>
        <v>LONG</v>
      </c>
      <c r="P55" s="110" t="str">
        <f t="shared" si="24"/>
        <v>SHORT</v>
      </c>
      <c r="Q55" s="81" t="str">
        <f t="shared" si="25"/>
        <v>LONG</v>
      </c>
      <c r="R55" s="81" t="str">
        <f t="shared" si="26"/>
        <v>SHORT</v>
      </c>
      <c r="S55" s="82" t="str">
        <f t="shared" si="27"/>
        <v>WEAK</v>
      </c>
      <c r="T55" s="82" t="str">
        <f t="shared" si="28"/>
        <v>WEAK</v>
      </c>
      <c r="U55" s="82" t="str">
        <f t="shared" si="29"/>
        <v/>
      </c>
      <c r="V55" s="82" t="str">
        <f t="shared" si="30"/>
        <v/>
      </c>
      <c r="W55" s="107">
        <f>RECNR!F2188</f>
        <v>0</v>
      </c>
      <c r="X55" s="108">
        <f>RECNR!G2188</f>
        <v>0</v>
      </c>
      <c r="Y55" s="109" t="str">
        <f>IF($B55=0,"",RECNR!A2188)</f>
        <v/>
      </c>
      <c r="Z55" s="116" t="str">
        <f>IF($B54=0,"",RECNR!J2207)</f>
        <v/>
      </c>
      <c r="AA55" s="119" t="str">
        <f>IF($B54=0,"",RECNR!K2207)</f>
        <v/>
      </c>
      <c r="AB55" s="116">
        <f t="shared" si="31"/>
        <v>0</v>
      </c>
      <c r="AC55" s="116" t="str">
        <f>IF($B55=0,"",RECNR!L2207)</f>
        <v/>
      </c>
      <c r="AD55" s="116" t="str">
        <f>IF($B55=0,"",RECNR!M2207)</f>
        <v/>
      </c>
      <c r="AE55" s="116" t="str">
        <f>IF($B55=0,"",RECNR!N2207)</f>
        <v/>
      </c>
      <c r="AF55" s="117">
        <f>RECNR!J2211</f>
        <v>0</v>
      </c>
      <c r="AG55" s="121">
        <f>RECNR!K2211</f>
        <v>0</v>
      </c>
      <c r="AH55" s="117">
        <f t="shared" si="32"/>
        <v>55.292000000000002</v>
      </c>
      <c r="AI55" s="117">
        <f>RECNR!L2211</f>
        <v>0</v>
      </c>
      <c r="AJ55" s="117">
        <f>RECNR!M2211</f>
        <v>0</v>
      </c>
      <c r="AK55" s="117">
        <f>RECNR!N2211</f>
        <v>0</v>
      </c>
      <c r="AL55" s="110"/>
      <c r="AM55" s="110"/>
      <c r="AN55" s="81"/>
      <c r="AO55" s="81"/>
      <c r="AP55" s="82"/>
      <c r="AQ55" s="82"/>
      <c r="AR55" s="82"/>
      <c r="AS55" s="82"/>
      <c r="AT55" s="82"/>
      <c r="AU55" s="82"/>
      <c r="AV55" s="82"/>
      <c r="AW55" s="82"/>
      <c r="AX55" s="82"/>
      <c r="AY55" s="82"/>
      <c r="AZ55" s="82"/>
      <c r="BA55" s="82"/>
      <c r="BB55" s="82"/>
      <c r="BC55" s="82"/>
      <c r="BD55" s="82"/>
      <c r="BE55" s="82"/>
      <c r="BF55" s="83" t="str">
        <f t="shared" si="33"/>
        <v/>
      </c>
      <c r="BG55" s="83" t="str">
        <f t="shared" si="34"/>
        <v/>
      </c>
      <c r="BH55" s="83" t="str">
        <f t="shared" si="35"/>
        <v/>
      </c>
      <c r="BI55" s="83" t="str">
        <f t="shared" si="36"/>
        <v/>
      </c>
      <c r="BJ55" s="83" t="str">
        <f t="shared" si="16"/>
        <v/>
      </c>
      <c r="BK55" s="83" t="str">
        <f t="shared" si="13"/>
        <v/>
      </c>
      <c r="BL55" s="83" t="str">
        <f t="shared" si="14"/>
        <v>BULLISH</v>
      </c>
      <c r="BM55" s="83" t="str">
        <f t="shared" si="15"/>
        <v/>
      </c>
    </row>
    <row r="56" spans="1:69" x14ac:dyDescent="0.3">
      <c r="A56" s="107">
        <f>RECNR!F2230</f>
        <v>0</v>
      </c>
      <c r="B56" s="109">
        <f t="shared" si="19"/>
        <v>0</v>
      </c>
      <c r="C56" s="108">
        <f>RECNR!G2107</f>
        <v>0</v>
      </c>
      <c r="D56" s="109">
        <f>RECNR!A2107</f>
        <v>0</v>
      </c>
      <c r="E56" s="80">
        <f>RECNR!J2110</f>
        <v>0</v>
      </c>
      <c r="F56" s="80">
        <f>RECNR!K2110</f>
        <v>0</v>
      </c>
      <c r="G56" s="80">
        <f>RECNR!L2110</f>
        <v>0</v>
      </c>
      <c r="H56" s="80">
        <f>RECNR!M2110</f>
        <v>0</v>
      </c>
      <c r="I56" s="80">
        <f>RECNR!N2110</f>
        <v>0</v>
      </c>
      <c r="J56" s="80">
        <f>RECNR!J2146</f>
        <v>0</v>
      </c>
      <c r="K56" s="80">
        <f>RECNR!K2146</f>
        <v>0</v>
      </c>
      <c r="L56" s="80">
        <f>RECNR!L2146</f>
        <v>0</v>
      </c>
      <c r="M56" s="80">
        <f>RECNR!M2146</f>
        <v>0</v>
      </c>
      <c r="N56" s="80">
        <f>RECNR!N2146</f>
        <v>0</v>
      </c>
      <c r="O56" s="110" t="str">
        <f t="shared" si="23"/>
        <v>LONG</v>
      </c>
      <c r="P56" s="110" t="str">
        <f t="shared" si="24"/>
        <v>SHORT</v>
      </c>
      <c r="Q56" s="81" t="str">
        <f t="shared" si="25"/>
        <v>LONG</v>
      </c>
      <c r="R56" s="81" t="str">
        <f t="shared" si="26"/>
        <v>SHORT</v>
      </c>
      <c r="S56" s="82" t="str">
        <f t="shared" si="27"/>
        <v>WEAK</v>
      </c>
      <c r="T56" s="82" t="str">
        <f t="shared" si="28"/>
        <v>WEAK</v>
      </c>
      <c r="U56" s="82" t="str">
        <f t="shared" si="29"/>
        <v/>
      </c>
      <c r="V56" s="82" t="str">
        <f t="shared" si="30"/>
        <v/>
      </c>
      <c r="W56" s="107">
        <f>RECNR!F2230</f>
        <v>0</v>
      </c>
      <c r="X56" s="108">
        <f>RECNR!G2230</f>
        <v>0</v>
      </c>
      <c r="Y56" s="109" t="str">
        <f>IF($B56=0,"",RECNR!A2230)</f>
        <v/>
      </c>
      <c r="Z56" s="116" t="str">
        <f>IF($B55=0,"",RECNR!J2249)</f>
        <v/>
      </c>
      <c r="AA56" s="119" t="str">
        <f>IF($B55=0,"",RECNR!K2249)</f>
        <v/>
      </c>
      <c r="AB56" s="116">
        <f t="shared" si="31"/>
        <v>0</v>
      </c>
      <c r="AC56" s="116" t="str">
        <f>IF($B56=0,"",RECNR!L2249)</f>
        <v/>
      </c>
      <c r="AD56" s="116" t="str">
        <f>IF($B56=0,"",RECNR!M2249)</f>
        <v/>
      </c>
      <c r="AE56" s="116" t="str">
        <f>IF($B56=0,"",RECNR!N2249)</f>
        <v/>
      </c>
      <c r="AF56" s="117">
        <f>RECNR!J2253</f>
        <v>0</v>
      </c>
      <c r="AG56" s="121">
        <f>RECNR!K2253</f>
        <v>0</v>
      </c>
      <c r="AH56" s="117">
        <f t="shared" si="32"/>
        <v>42.417000000000002</v>
      </c>
      <c r="AI56" s="117">
        <f>RECNR!L2253</f>
        <v>0</v>
      </c>
      <c r="AJ56" s="117">
        <f>RECNR!M2253</f>
        <v>0</v>
      </c>
      <c r="AK56" s="117">
        <f>RECNR!N2253</f>
        <v>0</v>
      </c>
      <c r="AL56" s="110"/>
      <c r="AM56" s="110"/>
      <c r="AN56" s="81"/>
      <c r="AO56" s="81"/>
      <c r="AP56" s="82"/>
      <c r="AQ56" s="82"/>
      <c r="AR56" s="82"/>
      <c r="AS56" s="82"/>
      <c r="AT56" s="82"/>
      <c r="AU56" s="82"/>
      <c r="AV56" s="82"/>
      <c r="AW56" s="82"/>
      <c r="AX56" s="82"/>
      <c r="AY56" s="82"/>
      <c r="AZ56" s="82"/>
      <c r="BA56" s="82"/>
      <c r="BB56" s="82"/>
      <c r="BC56" s="82"/>
      <c r="BD56" s="82"/>
      <c r="BE56" s="82"/>
      <c r="BF56" s="83" t="str">
        <f t="shared" si="33"/>
        <v/>
      </c>
      <c r="BG56" s="83" t="str">
        <f t="shared" si="34"/>
        <v/>
      </c>
      <c r="BH56" s="83" t="str">
        <f t="shared" si="35"/>
        <v/>
      </c>
      <c r="BI56" s="83" t="str">
        <f t="shared" si="36"/>
        <v/>
      </c>
      <c r="BJ56" s="83" t="str">
        <f t="shared" si="16"/>
        <v/>
      </c>
      <c r="BK56" s="83" t="str">
        <f t="shared" si="13"/>
        <v/>
      </c>
      <c r="BL56" s="83" t="str">
        <f t="shared" si="14"/>
        <v>BULLISH</v>
      </c>
      <c r="BM56" s="83" t="str">
        <f t="shared" si="15"/>
        <v/>
      </c>
    </row>
    <row r="57" spans="1:69" x14ac:dyDescent="0.3">
      <c r="A57" s="107">
        <f>RECNR!F2272</f>
        <v>0</v>
      </c>
      <c r="B57" s="109">
        <f t="shared" si="19"/>
        <v>0</v>
      </c>
      <c r="C57" s="108">
        <f>RECNR!G2108</f>
        <v>0</v>
      </c>
      <c r="D57" s="109">
        <f>RECNR!A2108</f>
        <v>0</v>
      </c>
      <c r="E57" s="80">
        <f>RECNR!J2111</f>
        <v>0</v>
      </c>
      <c r="F57" s="80">
        <f>RECNR!K2111</f>
        <v>0</v>
      </c>
      <c r="G57" s="80">
        <f>RECNR!L2111</f>
        <v>0</v>
      </c>
      <c r="H57" s="80">
        <f>RECNR!M2111</f>
        <v>0</v>
      </c>
      <c r="I57" s="80">
        <f>RECNR!N2111</f>
        <v>0</v>
      </c>
      <c r="J57" s="80">
        <f>RECNR!J2147</f>
        <v>0</v>
      </c>
      <c r="K57" s="80">
        <f>RECNR!K2147</f>
        <v>0</v>
      </c>
      <c r="L57" s="80">
        <f>RECNR!L2147</f>
        <v>0</v>
      </c>
      <c r="M57" s="80">
        <f>RECNR!M2147</f>
        <v>0</v>
      </c>
      <c r="N57" s="80">
        <f>RECNR!N2147</f>
        <v>0</v>
      </c>
      <c r="O57" s="110" t="str">
        <f t="shared" si="23"/>
        <v>LONG</v>
      </c>
      <c r="P57" s="110" t="str">
        <f t="shared" si="24"/>
        <v>SHORT</v>
      </c>
      <c r="Q57" s="81" t="str">
        <f t="shared" si="25"/>
        <v>LONG</v>
      </c>
      <c r="R57" s="81" t="str">
        <f t="shared" si="26"/>
        <v>SHORT</v>
      </c>
      <c r="S57" s="82" t="str">
        <f t="shared" si="27"/>
        <v>WEAK</v>
      </c>
      <c r="T57" s="82" t="str">
        <f t="shared" si="28"/>
        <v>WEAK</v>
      </c>
      <c r="U57" s="82" t="str">
        <f t="shared" si="29"/>
        <v/>
      </c>
      <c r="V57" s="82" t="str">
        <f t="shared" si="30"/>
        <v/>
      </c>
      <c r="W57" s="107">
        <f>RECNR!F2272</f>
        <v>0</v>
      </c>
      <c r="X57" s="108">
        <f>RECNR!G2272</f>
        <v>0</v>
      </c>
      <c r="Y57" s="109" t="str">
        <f>IF($B57=0,"",RECNR!A2272)</f>
        <v/>
      </c>
      <c r="Z57" s="116" t="str">
        <f>IF($B56=0,"",RECNR!J2291)</f>
        <v/>
      </c>
      <c r="AA57" s="119" t="str">
        <f>IF($B56=0,"",RECNR!K2291)</f>
        <v/>
      </c>
      <c r="AB57" s="116">
        <f t="shared" si="31"/>
        <v>0</v>
      </c>
      <c r="AC57" s="116" t="str">
        <f>IF($B57=0,"",RECNR!L2291)</f>
        <v/>
      </c>
      <c r="AD57" s="116" t="str">
        <f>IF($B57=0,"",RECNR!M2291)</f>
        <v/>
      </c>
      <c r="AE57" s="116" t="str">
        <f>IF($B57=0,"",RECNR!N2291)</f>
        <v/>
      </c>
      <c r="AF57" s="117">
        <f>RECNR!J2295</f>
        <v>0</v>
      </c>
      <c r="AG57" s="121">
        <f>RECNR!K2295</f>
        <v>0</v>
      </c>
      <c r="AH57" s="117">
        <f t="shared" si="32"/>
        <v>37.138999999999996</v>
      </c>
      <c r="AI57" s="117">
        <f>RECNR!L2295</f>
        <v>0</v>
      </c>
      <c r="AJ57" s="117">
        <f>RECNR!M2295</f>
        <v>0</v>
      </c>
      <c r="AK57" s="117">
        <f>RECNR!N2295</f>
        <v>0</v>
      </c>
      <c r="AL57" s="110"/>
      <c r="AM57" s="110"/>
      <c r="AN57" s="81"/>
      <c r="AO57" s="81"/>
      <c r="AP57" s="82"/>
      <c r="AQ57" s="82"/>
      <c r="AR57" s="82"/>
      <c r="AS57" s="82"/>
      <c r="AT57" s="82"/>
      <c r="AU57" s="82"/>
      <c r="AV57" s="82"/>
      <c r="AW57" s="82"/>
      <c r="AX57" s="82"/>
      <c r="AY57" s="82"/>
      <c r="AZ57" s="82"/>
      <c r="BA57" s="82"/>
      <c r="BB57" s="82"/>
      <c r="BC57" s="82"/>
      <c r="BD57" s="82"/>
      <c r="BE57" s="82"/>
      <c r="BF57" s="83" t="str">
        <f t="shared" si="33"/>
        <v/>
      </c>
      <c r="BG57" s="83" t="str">
        <f t="shared" si="34"/>
        <v/>
      </c>
      <c r="BH57" s="83" t="str">
        <f t="shared" si="35"/>
        <v/>
      </c>
      <c r="BI57" s="83" t="str">
        <f t="shared" si="36"/>
        <v/>
      </c>
      <c r="BJ57" s="83" t="str">
        <f t="shared" si="16"/>
        <v/>
      </c>
      <c r="BK57" s="83" t="str">
        <f t="shared" si="13"/>
        <v/>
      </c>
      <c r="BL57" s="83" t="str">
        <f t="shared" si="14"/>
        <v>BULLISH</v>
      </c>
      <c r="BM57" s="83" t="str">
        <f t="shared" si="15"/>
        <v/>
      </c>
    </row>
    <row r="58" spans="1:69" x14ac:dyDescent="0.3">
      <c r="A58" s="107">
        <f>RECNR!F2314</f>
        <v>0</v>
      </c>
      <c r="B58" s="109">
        <f t="shared" si="19"/>
        <v>0</v>
      </c>
      <c r="C58" s="108">
        <f>RECNR!G2109</f>
        <v>0</v>
      </c>
      <c r="D58" s="109">
        <f>RECNR!A2109</f>
        <v>0</v>
      </c>
      <c r="E58" s="80">
        <f>RECNR!J2112</f>
        <v>0</v>
      </c>
      <c r="F58" s="80">
        <f>RECNR!K2112</f>
        <v>0</v>
      </c>
      <c r="G58" s="80">
        <f>RECNR!L2112</f>
        <v>0</v>
      </c>
      <c r="H58" s="80">
        <f>RECNR!M2112</f>
        <v>0</v>
      </c>
      <c r="I58" s="80">
        <f>RECNR!N2112</f>
        <v>0</v>
      </c>
      <c r="J58" s="80">
        <f>RECNR!J2148</f>
        <v>0</v>
      </c>
      <c r="K58" s="80">
        <f>RECNR!K2148</f>
        <v>0</v>
      </c>
      <c r="L58" s="80">
        <f>RECNR!L2148</f>
        <v>0</v>
      </c>
      <c r="M58" s="80">
        <f>RECNR!M2148</f>
        <v>0</v>
      </c>
      <c r="N58" s="80">
        <f>RECNR!N2148</f>
        <v>0</v>
      </c>
      <c r="O58" s="110" t="str">
        <f t="shared" si="23"/>
        <v>LONG</v>
      </c>
      <c r="P58" s="110" t="str">
        <f t="shared" si="24"/>
        <v>SHORT</v>
      </c>
      <c r="Q58" s="81" t="str">
        <f t="shared" si="25"/>
        <v>LONG</v>
      </c>
      <c r="R58" s="81" t="str">
        <f t="shared" si="26"/>
        <v>SHORT</v>
      </c>
      <c r="S58" s="82" t="str">
        <f t="shared" si="27"/>
        <v>WEAK</v>
      </c>
      <c r="T58" s="82" t="str">
        <f t="shared" si="28"/>
        <v>WEAK</v>
      </c>
      <c r="U58" s="82" t="str">
        <f t="shared" si="29"/>
        <v/>
      </c>
      <c r="V58" s="82" t="str">
        <f t="shared" si="30"/>
        <v/>
      </c>
      <c r="W58" s="107">
        <f>RECNR!F2314</f>
        <v>0</v>
      </c>
      <c r="X58" s="108">
        <f>RECNR!G2314</f>
        <v>0</v>
      </c>
      <c r="Y58" s="109" t="str">
        <f>IF($B58=0,"",RECNR!A2314)</f>
        <v/>
      </c>
      <c r="Z58" s="116" t="str">
        <f>IF($B57=0,"",RECNR!J2333)</f>
        <v/>
      </c>
      <c r="AA58" s="119" t="str">
        <f>IF($B57=0,"",RECNR!K2333)</f>
        <v/>
      </c>
      <c r="AB58" s="116">
        <f t="shared" si="31"/>
        <v>0</v>
      </c>
      <c r="AC58" s="116" t="str">
        <f>IF($B58=0,"",RECNR!L2333)</f>
        <v/>
      </c>
      <c r="AD58" s="116" t="str">
        <f>IF($B58=0,"",RECNR!M2333)</f>
        <v/>
      </c>
      <c r="AE58" s="116" t="str">
        <f>IF($B58=0,"",RECNR!N2333)</f>
        <v/>
      </c>
      <c r="AF58" s="117">
        <f>RECNR!J2337</f>
        <v>0</v>
      </c>
      <c r="AG58" s="121">
        <f>RECNR!K2337</f>
        <v>0</v>
      </c>
      <c r="AH58" s="117">
        <f t="shared" si="32"/>
        <v>32.266999999999996</v>
      </c>
      <c r="AI58" s="117">
        <f>RECNR!L2337</f>
        <v>0</v>
      </c>
      <c r="AJ58" s="117">
        <f>RECNR!M2337</f>
        <v>0</v>
      </c>
      <c r="AK58" s="117">
        <f>RECNR!N2337</f>
        <v>0</v>
      </c>
      <c r="AL58" s="110"/>
      <c r="AM58" s="110"/>
      <c r="AN58" s="81"/>
      <c r="AO58" s="81"/>
      <c r="AP58" s="82"/>
      <c r="AQ58" s="82"/>
      <c r="AR58" s="82"/>
      <c r="AS58" s="82"/>
      <c r="AT58" s="82"/>
      <c r="AU58" s="82"/>
      <c r="AV58" s="82"/>
      <c r="AW58" s="82"/>
      <c r="AX58" s="82"/>
      <c r="AY58" s="82"/>
      <c r="AZ58" s="82"/>
      <c r="BA58" s="82"/>
      <c r="BB58" s="82"/>
      <c r="BC58" s="82"/>
      <c r="BD58" s="82"/>
      <c r="BE58" s="82"/>
      <c r="BF58" s="83" t="str">
        <f t="shared" si="33"/>
        <v/>
      </c>
      <c r="BG58" s="83" t="str">
        <f t="shared" si="34"/>
        <v/>
      </c>
      <c r="BH58" s="83" t="str">
        <f t="shared" si="35"/>
        <v/>
      </c>
      <c r="BI58" s="83" t="str">
        <f t="shared" si="36"/>
        <v/>
      </c>
      <c r="BJ58" s="83" t="str">
        <f t="shared" si="16"/>
        <v/>
      </c>
      <c r="BK58" s="83" t="str">
        <f t="shared" si="13"/>
        <v/>
      </c>
      <c r="BL58" s="83" t="str">
        <f t="shared" si="14"/>
        <v>BULLISH</v>
      </c>
      <c r="BM58" s="83" t="str">
        <f t="shared" si="15"/>
        <v/>
      </c>
    </row>
    <row r="59" spans="1:69" x14ac:dyDescent="0.3">
      <c r="A59" s="107">
        <f>RECNR!F2356</f>
        <v>0</v>
      </c>
      <c r="B59" s="109">
        <f t="shared" si="19"/>
        <v>0</v>
      </c>
      <c r="C59" s="108">
        <f>RECNR!G2110</f>
        <v>0</v>
      </c>
      <c r="D59" s="109">
        <f>RECNR!A2110</f>
        <v>0</v>
      </c>
      <c r="E59" s="80">
        <f>RECNR!J2113</f>
        <v>0</v>
      </c>
      <c r="F59" s="80">
        <f>RECNR!K2113</f>
        <v>0</v>
      </c>
      <c r="G59" s="80">
        <f>RECNR!L2113</f>
        <v>0</v>
      </c>
      <c r="H59" s="80">
        <f>RECNR!M2113</f>
        <v>0</v>
      </c>
      <c r="I59" s="80">
        <f>RECNR!N2113</f>
        <v>0</v>
      </c>
      <c r="J59" s="80">
        <f>RECNR!J2149</f>
        <v>0</v>
      </c>
      <c r="K59" s="80">
        <f>RECNR!K2149</f>
        <v>0</v>
      </c>
      <c r="L59" s="80">
        <f>RECNR!L2149</f>
        <v>0</v>
      </c>
      <c r="M59" s="80">
        <f>RECNR!M2149</f>
        <v>0</v>
      </c>
      <c r="N59" s="80">
        <f>RECNR!N2149</f>
        <v>0</v>
      </c>
      <c r="O59" s="110" t="str">
        <f t="shared" si="23"/>
        <v>LONG</v>
      </c>
      <c r="P59" s="110" t="str">
        <f t="shared" si="24"/>
        <v>SHORT</v>
      </c>
      <c r="Q59" s="81" t="str">
        <f t="shared" si="25"/>
        <v>LONG</v>
      </c>
      <c r="R59" s="81" t="str">
        <f t="shared" si="26"/>
        <v>SHORT</v>
      </c>
      <c r="S59" s="82" t="str">
        <f t="shared" si="27"/>
        <v>WEAK</v>
      </c>
      <c r="T59" s="82" t="str">
        <f t="shared" si="28"/>
        <v>WEAK</v>
      </c>
      <c r="U59" s="82" t="str">
        <f t="shared" si="29"/>
        <v/>
      </c>
      <c r="V59" s="82" t="str">
        <f t="shared" si="30"/>
        <v/>
      </c>
      <c r="W59" s="107">
        <f>RECNR!F2356</f>
        <v>0</v>
      </c>
      <c r="X59" s="108">
        <f>RECNR!G2356</f>
        <v>0</v>
      </c>
      <c r="Y59" s="109" t="str">
        <f>IF($B59=0,"",RECNR!A2356)</f>
        <v/>
      </c>
      <c r="Z59" s="116" t="str">
        <f>IF($B58=0,"",RECNR!J2375)</f>
        <v/>
      </c>
      <c r="AA59" s="119" t="str">
        <f>IF($B58=0,"",RECNR!K2375)</f>
        <v/>
      </c>
      <c r="AB59" s="116">
        <f t="shared" si="31"/>
        <v>0</v>
      </c>
      <c r="AC59" s="116" t="str">
        <f>IF($B59=0,"",RECNR!L2375)</f>
        <v/>
      </c>
      <c r="AD59" s="116" t="str">
        <f>IF($B59=0,"",RECNR!M2375)</f>
        <v/>
      </c>
      <c r="AE59" s="116" t="str">
        <f>IF($B59=0,"",RECNR!N2375)</f>
        <v/>
      </c>
      <c r="AF59" s="117">
        <f>RECNR!J2379</f>
        <v>0</v>
      </c>
      <c r="AG59" s="121">
        <f>RECNR!K2379</f>
        <v>0</v>
      </c>
      <c r="AH59" s="117">
        <f t="shared" si="32"/>
        <v>29.122999999999998</v>
      </c>
      <c r="AI59" s="117">
        <f>RECNR!L2379</f>
        <v>0</v>
      </c>
      <c r="AJ59" s="117">
        <f>RECNR!M2379</f>
        <v>0</v>
      </c>
      <c r="AK59" s="117">
        <f>RECNR!N2379</f>
        <v>0</v>
      </c>
      <c r="AL59" s="110"/>
      <c r="AM59" s="110"/>
      <c r="AN59" s="81"/>
      <c r="AO59" s="81"/>
      <c r="AP59" s="82"/>
      <c r="AQ59" s="82"/>
      <c r="AR59" s="82"/>
      <c r="AS59" s="82"/>
      <c r="AT59" s="82"/>
      <c r="AU59" s="82"/>
      <c r="AV59" s="82"/>
      <c r="AW59" s="82"/>
      <c r="AX59" s="82"/>
      <c r="AY59" s="82"/>
      <c r="AZ59" s="82"/>
      <c r="BA59" s="82"/>
      <c r="BB59" s="82"/>
      <c r="BC59" s="82"/>
      <c r="BD59" s="82"/>
      <c r="BE59" s="82"/>
      <c r="BF59" s="83" t="str">
        <f t="shared" si="33"/>
        <v/>
      </c>
      <c r="BG59" s="83" t="str">
        <f t="shared" si="34"/>
        <v/>
      </c>
      <c r="BH59" s="83" t="str">
        <f t="shared" si="35"/>
        <v/>
      </c>
      <c r="BI59" s="83" t="str">
        <f t="shared" si="36"/>
        <v/>
      </c>
      <c r="BJ59" s="83" t="str">
        <f t="shared" si="16"/>
        <v/>
      </c>
      <c r="BK59" s="83" t="str">
        <f t="shared" si="13"/>
        <v/>
      </c>
      <c r="BL59" s="83" t="str">
        <f t="shared" si="14"/>
        <v>BULLISH</v>
      </c>
      <c r="BM59" s="83" t="str">
        <f t="shared" si="15"/>
        <v/>
      </c>
    </row>
    <row r="60" spans="1:69" x14ac:dyDescent="0.3">
      <c r="A60" s="107">
        <f>RECNR!F2398</f>
        <v>0</v>
      </c>
      <c r="B60" s="109">
        <f t="shared" si="19"/>
        <v>0</v>
      </c>
      <c r="C60" s="108">
        <f>RECNR!G2111</f>
        <v>0</v>
      </c>
      <c r="D60" s="109">
        <f>RECNR!A2111</f>
        <v>0</v>
      </c>
      <c r="E60" s="80">
        <f>RECNR!J2114</f>
        <v>0</v>
      </c>
      <c r="F60" s="80">
        <f>RECNR!K2114</f>
        <v>0</v>
      </c>
      <c r="G60" s="80">
        <f>RECNR!L2114</f>
        <v>0</v>
      </c>
      <c r="H60" s="80">
        <f>RECNR!M2114</f>
        <v>0</v>
      </c>
      <c r="I60" s="80">
        <f>RECNR!N2114</f>
        <v>0</v>
      </c>
      <c r="J60" s="80">
        <f>RECNR!J2150</f>
        <v>0</v>
      </c>
      <c r="K60" s="80">
        <f>RECNR!K2150</f>
        <v>0</v>
      </c>
      <c r="L60" s="80">
        <f>RECNR!L2150</f>
        <v>0</v>
      </c>
      <c r="M60" s="80">
        <f>RECNR!M2150</f>
        <v>0</v>
      </c>
      <c r="N60" s="80">
        <f>RECNR!N2150</f>
        <v>0</v>
      </c>
      <c r="O60" s="110" t="str">
        <f t="shared" si="23"/>
        <v>LONG</v>
      </c>
      <c r="P60" s="110" t="str">
        <f t="shared" si="24"/>
        <v>SHORT</v>
      </c>
      <c r="Q60" s="81" t="str">
        <f t="shared" si="25"/>
        <v>LONG</v>
      </c>
      <c r="R60" s="81" t="str">
        <f t="shared" si="26"/>
        <v>SHORT</v>
      </c>
      <c r="S60" s="82" t="str">
        <f t="shared" si="27"/>
        <v>WEAK</v>
      </c>
      <c r="T60" s="82" t="str">
        <f t="shared" si="28"/>
        <v>WEAK</v>
      </c>
      <c r="U60" s="82" t="str">
        <f t="shared" si="29"/>
        <v/>
      </c>
      <c r="V60" s="82" t="str">
        <f t="shared" si="30"/>
        <v/>
      </c>
      <c r="W60" s="107">
        <f>RECNR!F2398</f>
        <v>0</v>
      </c>
      <c r="X60" s="108">
        <f>RECNR!G2398</f>
        <v>0</v>
      </c>
      <c r="Y60" s="109" t="str">
        <f>IF($B60=0,"",RECNR!A2398)</f>
        <v/>
      </c>
      <c r="Z60" s="116" t="str">
        <f>IF($B59=0,"",RECNR!J2417)</f>
        <v/>
      </c>
      <c r="AA60" s="119" t="str">
        <f>IF($B59=0,"",RECNR!K2417)</f>
        <v/>
      </c>
      <c r="AB60" s="116">
        <f t="shared" si="31"/>
        <v>0</v>
      </c>
      <c r="AC60" s="116" t="str">
        <f>IF($B60=0,"",RECNR!L2417)</f>
        <v/>
      </c>
      <c r="AD60" s="116" t="str">
        <f>IF($B60=0,"",RECNR!M2417)</f>
        <v/>
      </c>
      <c r="AE60" s="116" t="str">
        <f>IF($B60=0,"",RECNR!N2417)</f>
        <v/>
      </c>
      <c r="AF60" s="117">
        <f>RECNR!J2421</f>
        <v>0</v>
      </c>
      <c r="AG60" s="121">
        <f>RECNR!K2421</f>
        <v>0</v>
      </c>
      <c r="AH60" s="117">
        <f t="shared" si="32"/>
        <v>19.510000000000002</v>
      </c>
      <c r="AI60" s="117">
        <f>RECNR!L2421</f>
        <v>0</v>
      </c>
      <c r="AJ60" s="117">
        <f>RECNR!M2421</f>
        <v>0</v>
      </c>
      <c r="AK60" s="117">
        <f>RECNR!N2421</f>
        <v>0</v>
      </c>
      <c r="AL60" s="110"/>
      <c r="AM60" s="110"/>
      <c r="AN60" s="81"/>
      <c r="AO60" s="81"/>
      <c r="AP60" s="82"/>
      <c r="AQ60" s="82"/>
      <c r="AR60" s="82"/>
      <c r="AS60" s="82"/>
      <c r="AT60" s="82"/>
      <c r="AU60" s="82"/>
      <c r="AV60" s="82"/>
      <c r="AW60" s="82"/>
      <c r="AX60" s="82"/>
      <c r="AY60" s="82"/>
      <c r="AZ60" s="82"/>
      <c r="BA60" s="82"/>
      <c r="BB60" s="82"/>
      <c r="BC60" s="82"/>
      <c r="BD60" s="82"/>
      <c r="BE60" s="82"/>
      <c r="BF60" s="83" t="str">
        <f t="shared" si="33"/>
        <v/>
      </c>
      <c r="BG60" s="83" t="str">
        <f t="shared" si="34"/>
        <v/>
      </c>
      <c r="BH60" s="83" t="str">
        <f t="shared" si="35"/>
        <v/>
      </c>
      <c r="BI60" s="83" t="str">
        <f t="shared" si="36"/>
        <v/>
      </c>
      <c r="BJ60" s="83" t="str">
        <f t="shared" si="16"/>
        <v/>
      </c>
      <c r="BK60" s="83" t="str">
        <f t="shared" si="13"/>
        <v/>
      </c>
      <c r="BL60" s="83" t="str">
        <f t="shared" si="14"/>
        <v>BULLISH</v>
      </c>
      <c r="BM60" s="83" t="str">
        <f t="shared" si="15"/>
        <v/>
      </c>
    </row>
    <row r="61" spans="1:69" x14ac:dyDescent="0.3">
      <c r="A61" s="107">
        <f>RECNR!F2440</f>
        <v>0</v>
      </c>
      <c r="B61" s="109">
        <f t="shared" si="19"/>
        <v>0</v>
      </c>
      <c r="C61" s="108">
        <f>RECNR!G2112</f>
        <v>0</v>
      </c>
      <c r="D61" s="109">
        <f>RECNR!A2112</f>
        <v>0</v>
      </c>
      <c r="E61" s="80">
        <f>RECNR!J2115</f>
        <v>0</v>
      </c>
      <c r="F61" s="80">
        <f>RECNR!K2115</f>
        <v>0</v>
      </c>
      <c r="G61" s="80">
        <f>RECNR!L2115</f>
        <v>0</v>
      </c>
      <c r="H61" s="80">
        <f>RECNR!M2115</f>
        <v>0</v>
      </c>
      <c r="I61" s="80">
        <f>RECNR!N2115</f>
        <v>0</v>
      </c>
      <c r="J61" s="80">
        <f>RECNR!J2151</f>
        <v>0</v>
      </c>
      <c r="K61" s="80">
        <f>RECNR!K2151</f>
        <v>0</v>
      </c>
      <c r="L61" s="80">
        <f>RECNR!L2151</f>
        <v>0</v>
      </c>
      <c r="M61" s="80">
        <f>RECNR!M2151</f>
        <v>0</v>
      </c>
      <c r="N61" s="80">
        <f>RECNR!N2151</f>
        <v>0</v>
      </c>
      <c r="O61" s="110" t="str">
        <f t="shared" si="23"/>
        <v>LONG</v>
      </c>
      <c r="P61" s="110" t="str">
        <f t="shared" si="24"/>
        <v>SHORT</v>
      </c>
      <c r="Q61" s="81" t="str">
        <f t="shared" si="25"/>
        <v>LONG</v>
      </c>
      <c r="R61" s="81" t="str">
        <f t="shared" si="26"/>
        <v>SHORT</v>
      </c>
      <c r="S61" s="82" t="str">
        <f t="shared" si="27"/>
        <v>WEAK</v>
      </c>
      <c r="T61" s="82" t="str">
        <f t="shared" si="28"/>
        <v>WEAK</v>
      </c>
      <c r="U61" s="82" t="str">
        <f t="shared" si="29"/>
        <v/>
      </c>
      <c r="V61" s="82" t="str">
        <f t="shared" si="30"/>
        <v/>
      </c>
      <c r="W61" s="107">
        <f>RECNR!F2440</f>
        <v>0</v>
      </c>
      <c r="X61" s="108">
        <f>RECNR!G2440</f>
        <v>0</v>
      </c>
      <c r="Y61" s="109" t="str">
        <f>IF($B61=0,"",RECNR!A2440)</f>
        <v/>
      </c>
      <c r="Z61" s="116" t="str">
        <f>IF($B60=0,"",RECNR!J2459)</f>
        <v/>
      </c>
      <c r="AA61" s="119" t="str">
        <f>IF($B60=0,"",RECNR!K2459)</f>
        <v/>
      </c>
      <c r="AB61" s="116">
        <f t="shared" si="31"/>
        <v>0</v>
      </c>
      <c r="AC61" s="116" t="str">
        <f>IF($B61=0,"",RECNR!L2459)</f>
        <v/>
      </c>
      <c r="AD61" s="116" t="str">
        <f>IF($B61=0,"",RECNR!M2459)</f>
        <v/>
      </c>
      <c r="AE61" s="116" t="str">
        <f>IF($B61=0,"",RECNR!N2459)</f>
        <v/>
      </c>
      <c r="AF61" s="117">
        <f>RECNR!J2463</f>
        <v>0</v>
      </c>
      <c r="AG61" s="121">
        <f>RECNR!K2463</f>
        <v>0</v>
      </c>
      <c r="AH61" s="117">
        <f t="shared" si="32"/>
        <v>17.817999999999998</v>
      </c>
      <c r="AI61" s="117">
        <f>RECNR!L2463</f>
        <v>0</v>
      </c>
      <c r="AJ61" s="117">
        <f>RECNR!M2463</f>
        <v>0</v>
      </c>
      <c r="AK61" s="117">
        <f>RECNR!N2463</f>
        <v>0</v>
      </c>
      <c r="AL61" s="110"/>
      <c r="AM61" s="110"/>
      <c r="AN61" s="81"/>
      <c r="AO61" s="81"/>
      <c r="AP61" s="82"/>
      <c r="AQ61" s="82"/>
      <c r="AR61" s="82"/>
      <c r="AS61" s="82"/>
      <c r="AT61" s="82"/>
      <c r="AU61" s="82"/>
      <c r="AV61" s="82"/>
      <c r="AW61" s="82"/>
      <c r="AX61" s="82"/>
      <c r="AY61" s="82"/>
      <c r="AZ61" s="82"/>
      <c r="BA61" s="82"/>
      <c r="BB61" s="82"/>
      <c r="BC61" s="82"/>
      <c r="BD61" s="82"/>
      <c r="BE61" s="82"/>
      <c r="BF61" s="83" t="str">
        <f t="shared" si="33"/>
        <v/>
      </c>
      <c r="BG61" s="83" t="str">
        <f t="shared" si="34"/>
        <v/>
      </c>
      <c r="BH61" s="83" t="str">
        <f t="shared" si="35"/>
        <v/>
      </c>
      <c r="BI61" s="83" t="str">
        <f t="shared" si="36"/>
        <v/>
      </c>
      <c r="BJ61" s="83" t="str">
        <f t="shared" si="16"/>
        <v/>
      </c>
      <c r="BK61" s="83" t="str">
        <f t="shared" si="13"/>
        <v/>
      </c>
      <c r="BL61" s="83" t="str">
        <f t="shared" si="14"/>
        <v>BULLISH</v>
      </c>
      <c r="BM61" s="83" t="str">
        <f t="shared" si="15"/>
        <v/>
      </c>
    </row>
    <row r="62" spans="1:69" x14ac:dyDescent="0.3">
      <c r="A62" s="107">
        <f>RECNR!F2482</f>
        <v>0</v>
      </c>
      <c r="B62" s="109">
        <f t="shared" si="19"/>
        <v>0</v>
      </c>
      <c r="C62" s="108">
        <f>RECNR!G2113</f>
        <v>0</v>
      </c>
      <c r="D62" s="109">
        <f>RECNR!A2113</f>
        <v>0</v>
      </c>
      <c r="E62" s="80">
        <f>RECNR!J2116</f>
        <v>0</v>
      </c>
      <c r="F62" s="80">
        <f>RECNR!K2116</f>
        <v>0</v>
      </c>
      <c r="G62" s="80">
        <f>RECNR!L2116</f>
        <v>0</v>
      </c>
      <c r="H62" s="80">
        <f>RECNR!M2116</f>
        <v>0</v>
      </c>
      <c r="I62" s="80">
        <f>RECNR!N2116</f>
        <v>0</v>
      </c>
      <c r="J62" s="80">
        <f>RECNR!J2152</f>
        <v>0</v>
      </c>
      <c r="K62" s="80">
        <f>RECNR!K2152</f>
        <v>0</v>
      </c>
      <c r="L62" s="80">
        <f>RECNR!L2152</f>
        <v>0</v>
      </c>
      <c r="M62" s="80">
        <f>RECNR!M2152</f>
        <v>0</v>
      </c>
      <c r="N62" s="80">
        <f>RECNR!N2152</f>
        <v>0</v>
      </c>
      <c r="O62" s="110" t="str">
        <f t="shared" si="23"/>
        <v>LONG</v>
      </c>
      <c r="P62" s="110" t="str">
        <f t="shared" si="24"/>
        <v>SHORT</v>
      </c>
      <c r="Q62" s="81" t="str">
        <f t="shared" si="25"/>
        <v>LONG</v>
      </c>
      <c r="R62" s="81" t="str">
        <f t="shared" si="26"/>
        <v>SHORT</v>
      </c>
      <c r="S62" s="82" t="str">
        <f t="shared" si="27"/>
        <v>WEAK</v>
      </c>
      <c r="T62" s="82" t="str">
        <f t="shared" si="28"/>
        <v>WEAK</v>
      </c>
      <c r="U62" s="82" t="str">
        <f t="shared" si="29"/>
        <v/>
      </c>
      <c r="V62" s="82" t="str">
        <f t="shared" si="30"/>
        <v/>
      </c>
      <c r="W62" s="107">
        <f>RECNR!F2482</f>
        <v>0</v>
      </c>
      <c r="X62" s="108">
        <f>RECNR!G2482</f>
        <v>0</v>
      </c>
      <c r="Y62" s="109" t="str">
        <f>IF($B62=0,"",RECNR!A2482)</f>
        <v/>
      </c>
      <c r="Z62" s="116" t="str">
        <f>IF($B61=0,"",RECNR!J2501)</f>
        <v/>
      </c>
      <c r="AA62" s="119" t="str">
        <f>IF($B61=0,"",RECNR!K2501)</f>
        <v/>
      </c>
      <c r="AB62" s="116">
        <f t="shared" si="31"/>
        <v>0</v>
      </c>
      <c r="AC62" s="116" t="str">
        <f>IF($B62=0,"",RECNR!L2501)</f>
        <v/>
      </c>
      <c r="AD62" s="116" t="str">
        <f>IF($B62=0,"",RECNR!M2501)</f>
        <v/>
      </c>
      <c r="AE62" s="116" t="str">
        <f>IF($B62=0,"",RECNR!N2501)</f>
        <v/>
      </c>
      <c r="AF62" s="117">
        <f>RECNR!J2505</f>
        <v>0</v>
      </c>
      <c r="AG62" s="121">
        <f>RECNR!K2505</f>
        <v>0</v>
      </c>
      <c r="AH62" s="117">
        <f t="shared" si="32"/>
        <v>11.093</v>
      </c>
      <c r="AI62" s="117">
        <f>RECNR!L2505</f>
        <v>0</v>
      </c>
      <c r="AJ62" s="117">
        <f>RECNR!M2505</f>
        <v>0</v>
      </c>
      <c r="AK62" s="117">
        <f>RECNR!N2505</f>
        <v>0</v>
      </c>
      <c r="AL62" s="110"/>
      <c r="AM62" s="110"/>
      <c r="AN62" s="81"/>
      <c r="AO62" s="81"/>
      <c r="AP62" s="82"/>
      <c r="AQ62" s="82"/>
      <c r="AR62" s="82"/>
      <c r="AS62" s="82"/>
      <c r="AT62" s="82"/>
      <c r="AU62" s="82"/>
      <c r="AV62" s="82"/>
      <c r="AW62" s="82"/>
      <c r="AX62" s="82"/>
      <c r="AY62" s="82"/>
      <c r="AZ62" s="82"/>
      <c r="BA62" s="82"/>
      <c r="BB62" s="82"/>
      <c r="BC62" s="82"/>
      <c r="BD62" s="82"/>
      <c r="BE62" s="82"/>
      <c r="BF62" s="83" t="str">
        <f t="shared" si="33"/>
        <v/>
      </c>
      <c r="BG62" s="83" t="str">
        <f t="shared" si="34"/>
        <v/>
      </c>
      <c r="BH62" s="83" t="str">
        <f t="shared" si="35"/>
        <v/>
      </c>
      <c r="BI62" s="83" t="str">
        <f t="shared" si="36"/>
        <v/>
      </c>
      <c r="BJ62" s="83" t="str">
        <f t="shared" si="16"/>
        <v/>
      </c>
      <c r="BK62" s="83" t="str">
        <f t="shared" si="13"/>
        <v/>
      </c>
      <c r="BL62" s="83" t="str">
        <f t="shared" si="14"/>
        <v>BULLISH</v>
      </c>
      <c r="BM62" s="83" t="str">
        <f t="shared" si="15"/>
        <v/>
      </c>
    </row>
    <row r="63" spans="1:69" x14ac:dyDescent="0.3">
      <c r="A63" s="107">
        <f>RECNR!F2524</f>
        <v>0</v>
      </c>
      <c r="B63" s="109">
        <f t="shared" si="19"/>
        <v>0</v>
      </c>
      <c r="C63" s="108">
        <f>RECNR!G2114</f>
        <v>0</v>
      </c>
      <c r="D63" s="109">
        <f>RECNR!A2114</f>
        <v>0</v>
      </c>
      <c r="E63" s="80">
        <f>RECNR!J2117</f>
        <v>0</v>
      </c>
      <c r="F63" s="80">
        <f>RECNR!K2117</f>
        <v>0</v>
      </c>
      <c r="G63" s="80">
        <f>RECNR!L2117</f>
        <v>0</v>
      </c>
      <c r="H63" s="80">
        <f>RECNR!M2117</f>
        <v>0</v>
      </c>
      <c r="I63" s="80">
        <f>RECNR!N2117</f>
        <v>0</v>
      </c>
      <c r="J63" s="80">
        <f>RECNR!J2153</f>
        <v>0</v>
      </c>
      <c r="K63" s="80">
        <f>RECNR!K2153</f>
        <v>0</v>
      </c>
      <c r="L63" s="80">
        <f>RECNR!L2153</f>
        <v>0</v>
      </c>
      <c r="M63" s="80">
        <f>RECNR!M2153</f>
        <v>0</v>
      </c>
      <c r="N63" s="80">
        <f>RECNR!N2153</f>
        <v>0</v>
      </c>
      <c r="O63" s="110" t="str">
        <f t="shared" si="23"/>
        <v>LONG</v>
      </c>
      <c r="P63" s="110" t="str">
        <f t="shared" si="24"/>
        <v>SHORT</v>
      </c>
      <c r="Q63" s="81" t="str">
        <f t="shared" si="25"/>
        <v>LONG</v>
      </c>
      <c r="R63" s="81" t="str">
        <f t="shared" si="26"/>
        <v>SHORT</v>
      </c>
      <c r="S63" s="82" t="str">
        <f t="shared" si="27"/>
        <v>WEAK</v>
      </c>
      <c r="T63" s="82" t="str">
        <f t="shared" si="28"/>
        <v>WEAK</v>
      </c>
      <c r="U63" s="82" t="str">
        <f t="shared" si="29"/>
        <v/>
      </c>
      <c r="V63" s="82" t="str">
        <f t="shared" si="30"/>
        <v/>
      </c>
      <c r="W63" s="107">
        <f>RECNR!F2524</f>
        <v>0</v>
      </c>
      <c r="X63" s="108">
        <f>RECNR!G2524</f>
        <v>0</v>
      </c>
      <c r="Y63" s="109" t="str">
        <f>IF($B63=0,"",RECNR!A2524)</f>
        <v/>
      </c>
      <c r="Z63" s="116" t="str">
        <f>IF($B62=0,"",RECNR!J2543)</f>
        <v/>
      </c>
      <c r="AA63" s="119" t="str">
        <f>IF($B62=0,"",RECNR!K2543)</f>
        <v/>
      </c>
      <c r="AB63" s="116">
        <f t="shared" si="31"/>
        <v>0</v>
      </c>
      <c r="AC63" s="116" t="str">
        <f>IF($B63=0,"",RECNR!L2543)</f>
        <v/>
      </c>
      <c r="AD63" s="116" t="str">
        <f>IF($B63=0,"",RECNR!M2543)</f>
        <v/>
      </c>
      <c r="AE63" s="116" t="str">
        <f>IF($B63=0,"",RECNR!N2543)</f>
        <v/>
      </c>
      <c r="AF63" s="117">
        <f>RECNR!J2547</f>
        <v>0</v>
      </c>
      <c r="AG63" s="121">
        <f>RECNR!K2547</f>
        <v>0</v>
      </c>
      <c r="AH63" s="117">
        <f t="shared" si="32"/>
        <v>5.0819999999999999</v>
      </c>
      <c r="AI63" s="117">
        <f>RECNR!L2547</f>
        <v>0</v>
      </c>
      <c r="AJ63" s="117">
        <f>RECNR!M2547</f>
        <v>0</v>
      </c>
      <c r="AK63" s="117">
        <f>RECNR!N2547</f>
        <v>0</v>
      </c>
      <c r="AL63" s="110"/>
      <c r="AM63" s="110"/>
      <c r="AN63" s="81"/>
      <c r="AO63" s="81"/>
      <c r="AP63" s="82"/>
      <c r="AQ63" s="82"/>
      <c r="AR63" s="82"/>
      <c r="AS63" s="82"/>
      <c r="AT63" s="82"/>
      <c r="AU63" s="82"/>
      <c r="AV63" s="82"/>
      <c r="AW63" s="82"/>
      <c r="AX63" s="82"/>
      <c r="AY63" s="82"/>
      <c r="AZ63" s="82"/>
      <c r="BA63" s="82"/>
      <c r="BB63" s="82"/>
      <c r="BC63" s="82"/>
      <c r="BD63" s="82"/>
      <c r="BE63" s="82"/>
      <c r="BF63" s="83" t="str">
        <f t="shared" si="33"/>
        <v/>
      </c>
      <c r="BG63" s="83" t="str">
        <f t="shared" si="34"/>
        <v/>
      </c>
      <c r="BH63" s="83" t="str">
        <f t="shared" si="35"/>
        <v/>
      </c>
      <c r="BI63" s="83" t="str">
        <f t="shared" si="36"/>
        <v/>
      </c>
      <c r="BJ63" s="83" t="str">
        <f t="shared" si="16"/>
        <v/>
      </c>
      <c r="BK63" s="83" t="str">
        <f t="shared" si="13"/>
        <v/>
      </c>
      <c r="BL63" s="83" t="str">
        <f t="shared" si="14"/>
        <v>BULLISH</v>
      </c>
      <c r="BM63" s="83" t="str">
        <f t="shared" si="15"/>
        <v/>
      </c>
    </row>
    <row r="64" spans="1:69" x14ac:dyDescent="0.3">
      <c r="A64" s="107">
        <f>RECNR!F2566</f>
        <v>0</v>
      </c>
      <c r="B64" s="109">
        <f t="shared" si="19"/>
        <v>0</v>
      </c>
      <c r="C64" s="108">
        <f>RECNR!G2115</f>
        <v>0</v>
      </c>
      <c r="D64" s="109">
        <f>RECNR!A2115</f>
        <v>0</v>
      </c>
      <c r="E64" s="80">
        <f>RECNR!J2118</f>
        <v>0</v>
      </c>
      <c r="F64" s="80">
        <f>RECNR!K2118</f>
        <v>0</v>
      </c>
      <c r="G64" s="80">
        <f>RECNR!L2118</f>
        <v>0</v>
      </c>
      <c r="H64" s="80">
        <f>RECNR!M2118</f>
        <v>0</v>
      </c>
      <c r="I64" s="80">
        <f>RECNR!N2118</f>
        <v>0</v>
      </c>
      <c r="J64" s="80">
        <f>RECNR!J2154</f>
        <v>0</v>
      </c>
      <c r="K64" s="80">
        <f>RECNR!K2154</f>
        <v>0</v>
      </c>
      <c r="L64" s="80">
        <f>RECNR!L2154</f>
        <v>0</v>
      </c>
      <c r="M64" s="80">
        <f>RECNR!M2154</f>
        <v>0</v>
      </c>
      <c r="N64" s="80">
        <f>RECNR!N2154</f>
        <v>0</v>
      </c>
      <c r="O64" s="110" t="str">
        <f t="shared" si="23"/>
        <v>LONG</v>
      </c>
      <c r="P64" s="110" t="str">
        <f t="shared" si="24"/>
        <v>SHORT</v>
      </c>
      <c r="Q64" s="81" t="str">
        <f t="shared" si="25"/>
        <v>LONG</v>
      </c>
      <c r="R64" s="81" t="str">
        <f t="shared" si="26"/>
        <v>SHORT</v>
      </c>
      <c r="S64" s="82" t="str">
        <f t="shared" si="27"/>
        <v>WEAK</v>
      </c>
      <c r="T64" s="82" t="str">
        <f t="shared" si="28"/>
        <v>WEAK</v>
      </c>
      <c r="U64" s="82" t="str">
        <f t="shared" si="29"/>
        <v/>
      </c>
      <c r="V64" s="82" t="str">
        <f t="shared" si="30"/>
        <v/>
      </c>
      <c r="W64" s="107">
        <f>RECNR!F2566</f>
        <v>0</v>
      </c>
      <c r="X64" s="108">
        <f>RECNR!G2566</f>
        <v>0</v>
      </c>
      <c r="Y64" s="109" t="str">
        <f>IF($B64=0,"",RECNR!A2566)</f>
        <v/>
      </c>
      <c r="Z64" s="116" t="str">
        <f>IF($B63=0,"",RECNR!J2585)</f>
        <v/>
      </c>
      <c r="AA64" s="119" t="str">
        <f>IF($B63=0,"",RECNR!K2585)</f>
        <v/>
      </c>
      <c r="AB64" s="116">
        <f t="shared" si="31"/>
        <v>0</v>
      </c>
      <c r="AC64" s="116" t="str">
        <f>IF($B64=0,"",RECNR!L2585)</f>
        <v/>
      </c>
      <c r="AD64" s="116" t="str">
        <f>IF($B64=0,"",RECNR!M2585)</f>
        <v/>
      </c>
      <c r="AE64" s="116" t="str">
        <f>IF($B64=0,"",RECNR!N2585)</f>
        <v/>
      </c>
      <c r="AF64" s="117">
        <f>RECNR!J2589</f>
        <v>0</v>
      </c>
      <c r="AG64" s="121">
        <f>RECNR!K2589</f>
        <v>0</v>
      </c>
      <c r="AH64" s="117">
        <f t="shared" si="32"/>
        <v>0</v>
      </c>
      <c r="AI64" s="117">
        <f>RECNR!L2589</f>
        <v>0</v>
      </c>
      <c r="AJ64" s="117">
        <f>RECNR!M2589</f>
        <v>0</v>
      </c>
      <c r="AK64" s="117">
        <f>RECNR!N2589</f>
        <v>0</v>
      </c>
      <c r="AL64" s="110"/>
      <c r="AM64" s="110"/>
      <c r="AN64" s="81"/>
      <c r="AO64" s="81"/>
      <c r="AP64" s="82"/>
      <c r="AQ64" s="82"/>
      <c r="AR64" s="82"/>
      <c r="AS64" s="82"/>
      <c r="AT64" s="82"/>
      <c r="AU64" s="82"/>
      <c r="AV64" s="82"/>
      <c r="AW64" s="82"/>
      <c r="AX64" s="82"/>
      <c r="AY64" s="82"/>
      <c r="AZ64" s="82"/>
      <c r="BA64" s="82"/>
      <c r="BB64" s="82"/>
      <c r="BC64" s="82"/>
      <c r="BD64" s="82"/>
      <c r="BE64" s="82"/>
      <c r="BF64" s="83" t="str">
        <f t="shared" si="33"/>
        <v/>
      </c>
      <c r="BG64" s="83" t="str">
        <f t="shared" si="34"/>
        <v/>
      </c>
      <c r="BH64" s="83" t="str">
        <f t="shared" si="35"/>
        <v/>
      </c>
      <c r="BI64" s="83" t="str">
        <f t="shared" si="36"/>
        <v/>
      </c>
      <c r="BJ64" s="83" t="str">
        <f t="shared" si="16"/>
        <v/>
      </c>
      <c r="BK64" s="83" t="str">
        <f t="shared" si="13"/>
        <v/>
      </c>
      <c r="BL64" s="83" t="str">
        <f t="shared" si="14"/>
        <v>BULLISH</v>
      </c>
      <c r="BM64" s="83" t="str">
        <f t="shared" si="15"/>
        <v/>
      </c>
    </row>
    <row r="65" spans="1:65" x14ac:dyDescent="0.3">
      <c r="A65" s="107">
        <f>RECNR!F2608</f>
        <v>0</v>
      </c>
      <c r="B65" s="109">
        <f t="shared" si="19"/>
        <v>0</v>
      </c>
      <c r="C65" s="108">
        <f>RECNR!G2116</f>
        <v>0</v>
      </c>
      <c r="D65" s="109">
        <f>RECNR!A2116</f>
        <v>0</v>
      </c>
      <c r="E65" s="80">
        <f>RECNR!J2119</f>
        <v>0</v>
      </c>
      <c r="F65" s="80">
        <f>RECNR!K2119</f>
        <v>0</v>
      </c>
      <c r="G65" s="80">
        <f>RECNR!L2119</f>
        <v>0</v>
      </c>
      <c r="H65" s="80">
        <f>RECNR!M2119</f>
        <v>0</v>
      </c>
      <c r="I65" s="80">
        <f>RECNR!N2119</f>
        <v>0</v>
      </c>
      <c r="J65" s="80">
        <f>RECNR!J2155</f>
        <v>0</v>
      </c>
      <c r="K65" s="80">
        <f>RECNR!K2155</f>
        <v>0</v>
      </c>
      <c r="L65" s="80">
        <f>RECNR!L2155</f>
        <v>0</v>
      </c>
      <c r="M65" s="80">
        <f>RECNR!M2155</f>
        <v>0</v>
      </c>
      <c r="N65" s="80">
        <f>RECNR!N2155</f>
        <v>0</v>
      </c>
      <c r="O65" s="110" t="str">
        <f t="shared" si="23"/>
        <v>LONG</v>
      </c>
      <c r="P65" s="110" t="str">
        <f t="shared" si="24"/>
        <v>SHORT</v>
      </c>
      <c r="Q65" s="81" t="str">
        <f t="shared" si="25"/>
        <v>LONG</v>
      </c>
      <c r="R65" s="81" t="str">
        <f t="shared" si="26"/>
        <v>SHORT</v>
      </c>
      <c r="S65" s="82" t="str">
        <f t="shared" si="27"/>
        <v>WEAK</v>
      </c>
      <c r="T65" s="82" t="str">
        <f t="shared" si="28"/>
        <v>WEAK</v>
      </c>
      <c r="U65" s="82" t="str">
        <f t="shared" si="29"/>
        <v/>
      </c>
      <c r="V65" s="82" t="str">
        <f t="shared" si="30"/>
        <v/>
      </c>
      <c r="W65" s="107">
        <f>RECNR!F2608</f>
        <v>0</v>
      </c>
      <c r="X65" s="108">
        <f>RECNR!G2608</f>
        <v>0</v>
      </c>
      <c r="Y65" s="109" t="str">
        <f>IF($B65=0,"",RECNR!A2608)</f>
        <v/>
      </c>
      <c r="Z65" s="116" t="str">
        <f>IF($B64=0,"",RECNR!J2627)</f>
        <v/>
      </c>
      <c r="AA65" s="119" t="str">
        <f>IF($B64=0,"",RECNR!K2627)</f>
        <v/>
      </c>
      <c r="AB65" s="116">
        <f t="shared" si="31"/>
        <v>0</v>
      </c>
      <c r="AC65" s="116" t="str">
        <f>IF($B65=0,"",RECNR!L2627)</f>
        <v/>
      </c>
      <c r="AD65" s="116" t="str">
        <f>IF($B65=0,"",RECNR!M2627)</f>
        <v/>
      </c>
      <c r="AE65" s="116" t="str">
        <f>IF($B65=0,"",RECNR!N2627)</f>
        <v/>
      </c>
      <c r="AF65" s="117">
        <f>RECNR!J2631</f>
        <v>0</v>
      </c>
      <c r="AG65" s="121">
        <f>RECNR!K2631</f>
        <v>0</v>
      </c>
      <c r="AH65" s="117">
        <f t="shared" si="32"/>
        <v>0</v>
      </c>
      <c r="AI65" s="117">
        <f>RECNR!L2631</f>
        <v>0</v>
      </c>
      <c r="AJ65" s="117">
        <f>RECNR!M2631</f>
        <v>0</v>
      </c>
      <c r="AK65" s="117">
        <f>RECNR!N2631</f>
        <v>0</v>
      </c>
      <c r="AL65" s="110"/>
      <c r="AM65" s="110"/>
      <c r="AN65" s="81"/>
      <c r="AO65" s="81"/>
      <c r="AP65" s="82"/>
      <c r="AQ65" s="82"/>
      <c r="AR65" s="82"/>
      <c r="AS65" s="82"/>
      <c r="AT65" s="82"/>
      <c r="AU65" s="82"/>
      <c r="AV65" s="82"/>
      <c r="AW65" s="82"/>
      <c r="AX65" s="82"/>
      <c r="AY65" s="82"/>
      <c r="AZ65" s="82"/>
      <c r="BA65" s="82"/>
      <c r="BB65" s="82"/>
      <c r="BC65" s="82"/>
      <c r="BD65" s="82"/>
      <c r="BE65" s="82"/>
      <c r="BF65" s="83" t="str">
        <f t="shared" si="33"/>
        <v/>
      </c>
      <c r="BG65" s="83" t="str">
        <f t="shared" si="34"/>
        <v/>
      </c>
      <c r="BH65" s="83" t="str">
        <f t="shared" si="35"/>
        <v/>
      </c>
      <c r="BI65" s="83" t="str">
        <f t="shared" si="36"/>
        <v/>
      </c>
      <c r="BJ65" s="83" t="str">
        <f t="shared" si="16"/>
        <v/>
      </c>
      <c r="BK65" s="83" t="str">
        <f t="shared" si="13"/>
        <v/>
      </c>
      <c r="BL65" s="83" t="str">
        <f t="shared" si="14"/>
        <v>BULLISH</v>
      </c>
      <c r="BM65" s="83" t="str">
        <f t="shared" si="15"/>
        <v/>
      </c>
    </row>
    <row r="66" spans="1:65" x14ac:dyDescent="0.3">
      <c r="A66" s="107">
        <f>RECNR!F2650</f>
        <v>0</v>
      </c>
      <c r="B66" s="109">
        <f t="shared" si="19"/>
        <v>0</v>
      </c>
      <c r="C66" s="108">
        <f>RECNR!G2117</f>
        <v>0</v>
      </c>
      <c r="D66" s="109">
        <f>RECNR!A2117</f>
        <v>0</v>
      </c>
      <c r="E66" s="80">
        <f>RECNR!J2120</f>
        <v>0</v>
      </c>
      <c r="F66" s="80">
        <f>RECNR!K2120</f>
        <v>0</v>
      </c>
      <c r="G66" s="80">
        <f>RECNR!L2120</f>
        <v>0</v>
      </c>
      <c r="H66" s="80">
        <f>RECNR!M2120</f>
        <v>0</v>
      </c>
      <c r="I66" s="80">
        <f>RECNR!N2120</f>
        <v>0</v>
      </c>
      <c r="J66" s="80">
        <f>RECNR!J2156</f>
        <v>0</v>
      </c>
      <c r="K66" s="80">
        <f>RECNR!K2156</f>
        <v>0</v>
      </c>
      <c r="L66" s="80">
        <f>RECNR!L2156</f>
        <v>0</v>
      </c>
      <c r="M66" s="80">
        <f>RECNR!M2156</f>
        <v>0</v>
      </c>
      <c r="N66" s="80">
        <f>RECNR!N2156</f>
        <v>0</v>
      </c>
      <c r="O66" s="110" t="str">
        <f t="shared" si="23"/>
        <v>LONG</v>
      </c>
      <c r="P66" s="110" t="str">
        <f t="shared" si="24"/>
        <v>SHORT</v>
      </c>
      <c r="Q66" s="81" t="str">
        <f t="shared" si="25"/>
        <v>LONG</v>
      </c>
      <c r="R66" s="81" t="str">
        <f t="shared" si="26"/>
        <v>SHORT</v>
      </c>
      <c r="S66" s="82" t="str">
        <f t="shared" si="27"/>
        <v>WEAK</v>
      </c>
      <c r="T66" s="82" t="str">
        <f t="shared" si="28"/>
        <v>WEAK</v>
      </c>
      <c r="U66" s="82" t="str">
        <f t="shared" si="29"/>
        <v/>
      </c>
      <c r="V66" s="82" t="str">
        <f t="shared" si="30"/>
        <v/>
      </c>
      <c r="W66" s="107">
        <f>RECNR!F2650</f>
        <v>0</v>
      </c>
      <c r="X66" s="108">
        <f>RECNR!G2650</f>
        <v>0</v>
      </c>
      <c r="Y66" s="109" t="str">
        <f>IF($B66=0,"",RECNR!A2650)</f>
        <v/>
      </c>
      <c r="Z66" s="116" t="str">
        <f>IF($B65=0,"",RECNR!J2669)</f>
        <v/>
      </c>
      <c r="AA66" s="119" t="str">
        <f>IF($B65=0,"",RECNR!K2669)</f>
        <v/>
      </c>
      <c r="AB66" s="116">
        <f t="shared" si="31"/>
        <v>0</v>
      </c>
      <c r="AC66" s="116" t="str">
        <f>IF($B66=0,"",RECNR!L2669)</f>
        <v/>
      </c>
      <c r="AD66" s="116" t="str">
        <f>IF($B66=0,"",RECNR!M2669)</f>
        <v/>
      </c>
      <c r="AE66" s="116" t="str">
        <f>IF($B66=0,"",RECNR!N2669)</f>
        <v/>
      </c>
      <c r="AF66" s="117">
        <f>RECNR!J2673</f>
        <v>0</v>
      </c>
      <c r="AG66" s="121">
        <f>RECNR!K2673</f>
        <v>0</v>
      </c>
      <c r="AH66" s="117">
        <f t="shared" si="32"/>
        <v>0</v>
      </c>
      <c r="AI66" s="117">
        <f>RECNR!L2673</f>
        <v>0</v>
      </c>
      <c r="AJ66" s="117">
        <f>RECNR!M2673</f>
        <v>0</v>
      </c>
      <c r="AK66" s="117">
        <f>RECNR!N2673</f>
        <v>0</v>
      </c>
      <c r="AL66" s="110"/>
      <c r="AM66" s="110"/>
      <c r="AN66" s="81"/>
      <c r="AO66" s="81"/>
      <c r="AP66" s="82"/>
      <c r="AQ66" s="82"/>
      <c r="AR66" s="82"/>
      <c r="AS66" s="82"/>
      <c r="AT66" s="82"/>
      <c r="AU66" s="82"/>
      <c r="AV66" s="82"/>
      <c r="AW66" s="82"/>
      <c r="AX66" s="82"/>
      <c r="AY66" s="82"/>
      <c r="AZ66" s="82"/>
      <c r="BA66" s="82"/>
      <c r="BB66" s="82"/>
      <c r="BC66" s="82"/>
      <c r="BD66" s="82"/>
      <c r="BE66" s="82"/>
      <c r="BF66" s="83" t="str">
        <f t="shared" si="33"/>
        <v/>
      </c>
      <c r="BG66" s="83" t="str">
        <f t="shared" si="34"/>
        <v/>
      </c>
      <c r="BH66" s="83" t="str">
        <f t="shared" si="35"/>
        <v/>
      </c>
      <c r="BI66" s="83" t="str">
        <f t="shared" si="36"/>
        <v/>
      </c>
      <c r="BJ66" s="83" t="str">
        <f t="shared" si="16"/>
        <v/>
      </c>
      <c r="BK66" s="83" t="str">
        <f t="shared" si="13"/>
        <v/>
      </c>
      <c r="BL66" s="83" t="str">
        <f t="shared" si="14"/>
        <v>BULLISH</v>
      </c>
      <c r="BM66" s="83" t="str">
        <f t="shared" si="15"/>
        <v/>
      </c>
    </row>
    <row r="67" spans="1:65" x14ac:dyDescent="0.3">
      <c r="A67" s="107">
        <f>RECNR!F2692</f>
        <v>0</v>
      </c>
      <c r="B67" s="109">
        <f t="shared" si="19"/>
        <v>0</v>
      </c>
      <c r="C67" s="108">
        <f>RECNR!G2118</f>
        <v>0</v>
      </c>
      <c r="D67" s="109">
        <f>RECNR!A2118</f>
        <v>0</v>
      </c>
      <c r="E67" s="80">
        <f>RECNR!J2121</f>
        <v>0</v>
      </c>
      <c r="F67" s="80">
        <f>RECNR!K2121</f>
        <v>0</v>
      </c>
      <c r="G67" s="80">
        <f>RECNR!L2121</f>
        <v>0</v>
      </c>
      <c r="H67" s="80">
        <f>RECNR!M2121</f>
        <v>0</v>
      </c>
      <c r="I67" s="80">
        <f>RECNR!N2121</f>
        <v>0</v>
      </c>
      <c r="J67" s="80">
        <f>RECNR!J2157</f>
        <v>0</v>
      </c>
      <c r="K67" s="80">
        <f>RECNR!K2157</f>
        <v>0</v>
      </c>
      <c r="L67" s="80">
        <f>RECNR!L2157</f>
        <v>0</v>
      </c>
      <c r="M67" s="80">
        <f>RECNR!M2157</f>
        <v>0</v>
      </c>
      <c r="N67" s="80">
        <f>RECNR!N2157</f>
        <v>0</v>
      </c>
      <c r="O67" s="110" t="str">
        <f t="shared" si="23"/>
        <v>LONG</v>
      </c>
      <c r="P67" s="110" t="str">
        <f t="shared" si="24"/>
        <v>SHORT</v>
      </c>
      <c r="Q67" s="81" t="str">
        <f t="shared" si="25"/>
        <v>LONG</v>
      </c>
      <c r="R67" s="81" t="str">
        <f t="shared" si="26"/>
        <v>SHORT</v>
      </c>
      <c r="S67" s="82" t="str">
        <f t="shared" si="27"/>
        <v>WEAK</v>
      </c>
      <c r="T67" s="82" t="str">
        <f t="shared" si="28"/>
        <v>WEAK</v>
      </c>
      <c r="U67" s="82" t="str">
        <f t="shared" si="29"/>
        <v/>
      </c>
      <c r="V67" s="82" t="str">
        <f t="shared" si="30"/>
        <v/>
      </c>
      <c r="W67" s="107">
        <f>RECNR!F2692</f>
        <v>0</v>
      </c>
      <c r="X67" s="108">
        <f>RECNR!G2692</f>
        <v>0</v>
      </c>
      <c r="Y67" s="109" t="str">
        <f>IF($B67=0,"",RECNR!A2692)</f>
        <v/>
      </c>
      <c r="Z67" s="116" t="str">
        <f>IF($B66=0,"",RECNR!J2711)</f>
        <v/>
      </c>
      <c r="AA67" s="119" t="str">
        <f>IF($B66=0,"",RECNR!K2711)</f>
        <v/>
      </c>
      <c r="AB67" s="116">
        <f t="shared" si="31"/>
        <v>0</v>
      </c>
      <c r="AC67" s="116" t="str">
        <f>IF($B67=0,"",RECNR!L2711)</f>
        <v/>
      </c>
      <c r="AD67" s="116" t="str">
        <f>IF($B67=0,"",RECNR!M2711)</f>
        <v/>
      </c>
      <c r="AE67" s="116" t="str">
        <f>IF($B67=0,"",RECNR!N2711)</f>
        <v/>
      </c>
      <c r="AF67" s="117">
        <f>RECNR!J2715</f>
        <v>0</v>
      </c>
      <c r="AG67" s="121">
        <f>RECNR!K2715</f>
        <v>0</v>
      </c>
      <c r="AH67" s="117">
        <f t="shared" si="32"/>
        <v>0</v>
      </c>
      <c r="AI67" s="117">
        <f>RECNR!L2715</f>
        <v>0</v>
      </c>
      <c r="AJ67" s="117">
        <f>RECNR!M2715</f>
        <v>0</v>
      </c>
      <c r="AK67" s="117">
        <f>RECNR!N2715</f>
        <v>0</v>
      </c>
      <c r="AL67" s="110"/>
      <c r="AM67" s="110"/>
      <c r="AN67" s="81"/>
      <c r="AO67" s="81"/>
      <c r="AP67" s="82"/>
      <c r="AQ67" s="82"/>
      <c r="AR67" s="82"/>
      <c r="AS67" s="82"/>
      <c r="AT67" s="82"/>
      <c r="AU67" s="82"/>
      <c r="AV67" s="82"/>
      <c r="AW67" s="82"/>
      <c r="AX67" s="82"/>
      <c r="AY67" s="82"/>
      <c r="AZ67" s="82"/>
      <c r="BA67" s="82"/>
      <c r="BB67" s="82"/>
      <c r="BC67" s="82"/>
      <c r="BD67" s="82"/>
      <c r="BE67" s="82"/>
      <c r="BF67" s="83" t="str">
        <f t="shared" si="33"/>
        <v/>
      </c>
      <c r="BG67" s="83" t="str">
        <f t="shared" si="34"/>
        <v/>
      </c>
      <c r="BH67" s="83" t="str">
        <f t="shared" si="35"/>
        <v/>
      </c>
      <c r="BI67" s="83" t="str">
        <f t="shared" si="36"/>
        <v/>
      </c>
      <c r="BJ67" s="83" t="str">
        <f t="shared" si="16"/>
        <v/>
      </c>
      <c r="BK67" s="83" t="str">
        <f t="shared" si="13"/>
        <v/>
      </c>
      <c r="BL67" s="83" t="str">
        <f t="shared" si="14"/>
        <v>BULLISH</v>
      </c>
      <c r="BM67" s="83" t="str">
        <f t="shared" si="15"/>
        <v/>
      </c>
    </row>
    <row r="68" spans="1:65" x14ac:dyDescent="0.3">
      <c r="A68" s="107">
        <f>RECNR!F2734</f>
        <v>0</v>
      </c>
      <c r="B68" s="109">
        <f t="shared" si="19"/>
        <v>0</v>
      </c>
      <c r="C68" s="108">
        <f>RECNR!G2119</f>
        <v>0</v>
      </c>
      <c r="D68" s="109">
        <f>RECNR!A2119</f>
        <v>0</v>
      </c>
      <c r="E68" s="80">
        <f>RECNR!J2122</f>
        <v>0</v>
      </c>
      <c r="F68" s="80">
        <f>RECNR!K2122</f>
        <v>0</v>
      </c>
      <c r="G68" s="80">
        <f>RECNR!L2122</f>
        <v>0</v>
      </c>
      <c r="H68" s="80">
        <f>RECNR!M2122</f>
        <v>0</v>
      </c>
      <c r="I68" s="80">
        <f>RECNR!N2122</f>
        <v>0</v>
      </c>
      <c r="J68" s="80">
        <f>RECNR!J2158</f>
        <v>0</v>
      </c>
      <c r="K68" s="80">
        <f>RECNR!K2158</f>
        <v>0</v>
      </c>
      <c r="L68" s="80">
        <f>RECNR!L2158</f>
        <v>0</v>
      </c>
      <c r="M68" s="80">
        <f>RECNR!M2158</f>
        <v>0</v>
      </c>
      <c r="N68" s="80">
        <f>RECNR!N2158</f>
        <v>0</v>
      </c>
      <c r="O68" s="110" t="str">
        <f t="shared" si="23"/>
        <v>LONG</v>
      </c>
      <c r="P68" s="110" t="str">
        <f t="shared" si="24"/>
        <v>SHORT</v>
      </c>
      <c r="Q68" s="81" t="str">
        <f t="shared" si="25"/>
        <v>LONG</v>
      </c>
      <c r="R68" s="81" t="str">
        <f t="shared" si="26"/>
        <v>SHORT</v>
      </c>
      <c r="S68" s="82" t="str">
        <f t="shared" si="27"/>
        <v>WEAK</v>
      </c>
      <c r="T68" s="82" t="str">
        <f t="shared" si="28"/>
        <v>WEAK</v>
      </c>
      <c r="U68" s="82" t="str">
        <f t="shared" si="29"/>
        <v/>
      </c>
      <c r="V68" s="82" t="str">
        <f t="shared" si="30"/>
        <v/>
      </c>
      <c r="W68" s="107">
        <f>RECNR!F2734</f>
        <v>0</v>
      </c>
      <c r="X68" s="108">
        <f>RECNR!G2734</f>
        <v>0</v>
      </c>
      <c r="Y68" s="109" t="str">
        <f>IF($B68=0,"",RECNR!A2734)</f>
        <v/>
      </c>
      <c r="Z68" s="116" t="str">
        <f>IF($B67=0,"",RECNR!J2753)</f>
        <v/>
      </c>
      <c r="AA68" s="119" t="str">
        <f>IF($B67=0,"",RECNR!K2753)</f>
        <v/>
      </c>
      <c r="AB68" s="116" t="e">
        <f t="shared" si="31"/>
        <v>#DIV/0!</v>
      </c>
      <c r="AC68" s="116" t="str">
        <f>IF($B68=0,"",RECNR!L2753)</f>
        <v/>
      </c>
      <c r="AD68" s="116" t="str">
        <f>IF($B68=0,"",RECNR!M2753)</f>
        <v/>
      </c>
      <c r="AE68" s="116" t="str">
        <f>IF($B68=0,"",RECNR!N2753)</f>
        <v/>
      </c>
      <c r="AF68" s="117">
        <f>RECNR!J2757</f>
        <v>0</v>
      </c>
      <c r="AG68" s="121">
        <f>RECNR!K2757</f>
        <v>0</v>
      </c>
      <c r="AH68" s="117">
        <f t="shared" si="32"/>
        <v>0</v>
      </c>
      <c r="AI68" s="117">
        <f>RECNR!L2757</f>
        <v>0</v>
      </c>
      <c r="AJ68" s="117">
        <f>RECNR!M2757</f>
        <v>0</v>
      </c>
      <c r="AK68" s="117">
        <f>RECNR!N2757</f>
        <v>0</v>
      </c>
      <c r="AL68" s="110"/>
      <c r="AM68" s="110"/>
      <c r="AN68" s="81"/>
      <c r="AO68" s="81"/>
      <c r="AP68" s="82"/>
      <c r="AQ68" s="82"/>
      <c r="AR68" s="82"/>
      <c r="AS68" s="82"/>
      <c r="AT68" s="82"/>
      <c r="AU68" s="82"/>
      <c r="AV68" s="82"/>
      <c r="AW68" s="82"/>
      <c r="AX68" s="82"/>
      <c r="AY68" s="82"/>
      <c r="AZ68" s="82"/>
      <c r="BA68" s="82"/>
      <c r="BB68" s="82"/>
      <c r="BC68" s="82"/>
      <c r="BD68" s="82"/>
      <c r="BE68" s="82"/>
      <c r="BF68" s="83" t="str">
        <f t="shared" si="33"/>
        <v/>
      </c>
      <c r="BG68" s="83" t="str">
        <f t="shared" si="34"/>
        <v/>
      </c>
      <c r="BH68" s="83" t="str">
        <f t="shared" si="35"/>
        <v/>
      </c>
      <c r="BI68" s="83" t="str">
        <f t="shared" si="36"/>
        <v/>
      </c>
      <c r="BJ68" s="83" t="str">
        <f t="shared" si="16"/>
        <v/>
      </c>
      <c r="BK68" s="83" t="str">
        <f t="shared" si="13"/>
        <v/>
      </c>
      <c r="BL68" s="83" t="str">
        <f t="shared" si="14"/>
        <v>BULLISH</v>
      </c>
      <c r="BM68" s="83" t="str">
        <f t="shared" si="15"/>
        <v/>
      </c>
    </row>
    <row r="69" spans="1:65" x14ac:dyDescent="0.3">
      <c r="A69" s="107">
        <f>RECNR!F2776</f>
        <v>0</v>
      </c>
      <c r="B69" s="109">
        <f t="shared" si="19"/>
        <v>0</v>
      </c>
      <c r="C69" s="108">
        <f>RECNR!G2120</f>
        <v>0</v>
      </c>
      <c r="D69" s="109">
        <f>RECNR!A2120</f>
        <v>0</v>
      </c>
      <c r="E69" s="80">
        <f>RECNR!J2123</f>
        <v>0</v>
      </c>
      <c r="F69" s="80">
        <f>RECNR!K2123</f>
        <v>0</v>
      </c>
      <c r="G69" s="80">
        <f>RECNR!L2123</f>
        <v>0</v>
      </c>
      <c r="H69" s="80">
        <f>RECNR!M2123</f>
        <v>0</v>
      </c>
      <c r="I69" s="80">
        <f>RECNR!N2123</f>
        <v>0</v>
      </c>
      <c r="J69" s="80">
        <f>RECNR!J2159</f>
        <v>0</v>
      </c>
      <c r="K69" s="80">
        <f>RECNR!K2159</f>
        <v>0</v>
      </c>
      <c r="L69" s="80">
        <f>RECNR!L2159</f>
        <v>0</v>
      </c>
      <c r="M69" s="80">
        <f>RECNR!M2159</f>
        <v>0</v>
      </c>
      <c r="N69" s="80">
        <f>RECNR!N2159</f>
        <v>0</v>
      </c>
      <c r="O69" s="110" t="str">
        <f t="shared" si="23"/>
        <v>LONG</v>
      </c>
      <c r="P69" s="110" t="str">
        <f t="shared" si="24"/>
        <v>SHORT</v>
      </c>
      <c r="Q69" s="81" t="str">
        <f t="shared" si="25"/>
        <v>LONG</v>
      </c>
      <c r="R69" s="81" t="str">
        <f t="shared" si="26"/>
        <v>SHORT</v>
      </c>
      <c r="S69" s="82" t="str">
        <f t="shared" si="27"/>
        <v>WEAK</v>
      </c>
      <c r="T69" s="82" t="str">
        <f t="shared" si="28"/>
        <v>WEAK</v>
      </c>
      <c r="U69" s="82" t="str">
        <f t="shared" si="29"/>
        <v/>
      </c>
      <c r="V69" s="82" t="str">
        <f t="shared" si="30"/>
        <v/>
      </c>
      <c r="W69" s="107">
        <f>RECNR!F2776</f>
        <v>0</v>
      </c>
      <c r="X69" s="108">
        <f>RECNR!G2776</f>
        <v>0</v>
      </c>
      <c r="Y69" s="109" t="str">
        <f>IF($B69=0,"",RECNR!A2776)</f>
        <v/>
      </c>
      <c r="Z69" s="116" t="str">
        <f>IF($B68=0,"",RECNR!J2795)</f>
        <v/>
      </c>
      <c r="AA69" s="119" t="str">
        <f>IF($B68=0,"",RECNR!K2795)</f>
        <v/>
      </c>
      <c r="AB69" s="116" t="e">
        <f t="shared" si="31"/>
        <v>#DIV/0!</v>
      </c>
      <c r="AC69" s="116" t="str">
        <f>IF($B69=0,"",RECNR!L2795)</f>
        <v/>
      </c>
      <c r="AD69" s="116" t="str">
        <f>IF($B69=0,"",RECNR!M2795)</f>
        <v/>
      </c>
      <c r="AE69" s="116" t="str">
        <f>IF($B69=0,"",RECNR!N2795)</f>
        <v/>
      </c>
      <c r="AF69" s="117">
        <f>RECNR!J2799</f>
        <v>0</v>
      </c>
      <c r="AG69" s="121">
        <f>RECNR!K2799</f>
        <v>0</v>
      </c>
      <c r="AH69" s="117">
        <f t="shared" si="32"/>
        <v>0</v>
      </c>
      <c r="AI69" s="117">
        <f>RECNR!L2799</f>
        <v>0</v>
      </c>
      <c r="AJ69" s="117">
        <f>RECNR!M2799</f>
        <v>0</v>
      </c>
      <c r="AK69" s="117">
        <f>RECNR!N2799</f>
        <v>0</v>
      </c>
      <c r="AL69" s="110"/>
      <c r="AM69" s="110"/>
      <c r="AN69" s="81"/>
      <c r="AO69" s="81"/>
      <c r="AP69" s="82"/>
      <c r="AQ69" s="82"/>
      <c r="AR69" s="82"/>
      <c r="AS69" s="82"/>
      <c r="AT69" s="82"/>
      <c r="AU69" s="82"/>
      <c r="AV69" s="82"/>
      <c r="AW69" s="82"/>
      <c r="AX69" s="82"/>
      <c r="AY69" s="82"/>
      <c r="AZ69" s="82"/>
      <c r="BA69" s="82"/>
      <c r="BB69" s="82"/>
      <c r="BC69" s="82"/>
      <c r="BD69" s="82"/>
      <c r="BE69" s="82"/>
      <c r="BF69" s="83" t="str">
        <f t="shared" si="33"/>
        <v/>
      </c>
      <c r="BG69" s="83" t="str">
        <f t="shared" si="34"/>
        <v/>
      </c>
      <c r="BH69" s="83" t="str">
        <f t="shared" si="35"/>
        <v/>
      </c>
      <c r="BI69" s="83" t="str">
        <f t="shared" si="36"/>
        <v/>
      </c>
      <c r="BJ69" s="83" t="str">
        <f t="shared" si="16"/>
        <v/>
      </c>
      <c r="BK69" s="83" t="str">
        <f t="shared" si="13"/>
        <v/>
      </c>
      <c r="BL69" s="83" t="str">
        <f t="shared" si="14"/>
        <v>BULLISH</v>
      </c>
      <c r="BM69" s="83" t="str">
        <f t="shared" si="15"/>
        <v/>
      </c>
    </row>
    <row r="70" spans="1:65" x14ac:dyDescent="0.3">
      <c r="A70" s="107">
        <f>RECNR!F2818</f>
        <v>0</v>
      </c>
      <c r="B70" s="109">
        <f t="shared" si="19"/>
        <v>0</v>
      </c>
      <c r="C70" s="108">
        <f>RECNR!G2121</f>
        <v>0</v>
      </c>
      <c r="D70" s="109">
        <f>RECNR!A2121</f>
        <v>0</v>
      </c>
      <c r="E70" s="80">
        <f>RECNR!J2124</f>
        <v>0</v>
      </c>
      <c r="F70" s="80">
        <f>RECNR!K2124</f>
        <v>0</v>
      </c>
      <c r="G70" s="80">
        <f>RECNR!L2124</f>
        <v>0</v>
      </c>
      <c r="H70" s="80">
        <f>RECNR!M2124</f>
        <v>0</v>
      </c>
      <c r="I70" s="80">
        <f>RECNR!N2124</f>
        <v>0</v>
      </c>
      <c r="J70" s="80">
        <f>RECNR!J2160</f>
        <v>0</v>
      </c>
      <c r="K70" s="80">
        <f>RECNR!K2160</f>
        <v>0</v>
      </c>
      <c r="L70" s="80">
        <f>RECNR!L2160</f>
        <v>0</v>
      </c>
      <c r="M70" s="80">
        <f>RECNR!M2160</f>
        <v>0</v>
      </c>
      <c r="N70" s="80">
        <f>RECNR!N2160</f>
        <v>0</v>
      </c>
      <c r="O70" s="110" t="str">
        <f t="shared" si="23"/>
        <v>LONG</v>
      </c>
      <c r="P70" s="110" t="str">
        <f t="shared" si="24"/>
        <v>SHORT</v>
      </c>
      <c r="Q70" s="81" t="str">
        <f t="shared" si="25"/>
        <v>LONG</v>
      </c>
      <c r="R70" s="81" t="str">
        <f t="shared" si="26"/>
        <v>SHORT</v>
      </c>
      <c r="S70" s="82" t="str">
        <f t="shared" si="27"/>
        <v>WEAK</v>
      </c>
      <c r="T70" s="82" t="str">
        <f t="shared" si="28"/>
        <v>WEAK</v>
      </c>
      <c r="U70" s="82" t="str">
        <f t="shared" si="29"/>
        <v/>
      </c>
      <c r="V70" s="82" t="str">
        <f t="shared" si="30"/>
        <v/>
      </c>
      <c r="W70" s="107">
        <f>RECNR!F2818</f>
        <v>0</v>
      </c>
      <c r="X70" s="108">
        <f>RECNR!G2818</f>
        <v>0</v>
      </c>
      <c r="Y70" s="109" t="str">
        <f>IF($B70=0,"",RECNR!A2818)</f>
        <v/>
      </c>
      <c r="Z70" s="116" t="str">
        <f>IF($B69=0,"",RECNR!J2837)</f>
        <v/>
      </c>
      <c r="AA70" s="119" t="str">
        <f>IF($B69=0,"",RECNR!K2837)</f>
        <v/>
      </c>
      <c r="AB70" s="116" t="e">
        <f t="shared" si="31"/>
        <v>#DIV/0!</v>
      </c>
      <c r="AC70" s="116" t="str">
        <f>IF($B70=0,"",RECNR!L2837)</f>
        <v/>
      </c>
      <c r="AD70" s="116" t="str">
        <f>IF($B70=0,"",RECNR!M2837)</f>
        <v/>
      </c>
      <c r="AE70" s="116" t="str">
        <f>IF($B70=0,"",RECNR!N2837)</f>
        <v/>
      </c>
      <c r="AF70" s="117">
        <f>RECNR!J2841</f>
        <v>0</v>
      </c>
      <c r="AG70" s="121">
        <f>RECNR!K2841</f>
        <v>0</v>
      </c>
      <c r="AH70" s="117">
        <f t="shared" si="32"/>
        <v>0</v>
      </c>
      <c r="AI70" s="117">
        <f>RECNR!L2841</f>
        <v>0</v>
      </c>
      <c r="AJ70" s="117">
        <f>RECNR!M2841</f>
        <v>0</v>
      </c>
      <c r="AK70" s="117">
        <f>RECNR!N2841</f>
        <v>0</v>
      </c>
      <c r="AL70" s="110"/>
      <c r="AM70" s="110"/>
      <c r="AN70" s="81"/>
      <c r="AO70" s="81"/>
      <c r="AP70" s="82"/>
      <c r="AQ70" s="82"/>
      <c r="AR70" s="82"/>
      <c r="AS70" s="82"/>
      <c r="AT70" s="82"/>
      <c r="AU70" s="82"/>
      <c r="AV70" s="82"/>
      <c r="AW70" s="82"/>
      <c r="AX70" s="82"/>
      <c r="AY70" s="82"/>
      <c r="AZ70" s="82"/>
      <c r="BA70" s="82"/>
      <c r="BB70" s="82"/>
      <c r="BC70" s="82"/>
      <c r="BD70" s="82"/>
      <c r="BE70" s="82"/>
      <c r="BF70" s="83" t="str">
        <f t="shared" si="33"/>
        <v/>
      </c>
      <c r="BG70" s="83" t="str">
        <f t="shared" si="34"/>
        <v/>
      </c>
      <c r="BH70" s="83" t="str">
        <f t="shared" si="35"/>
        <v/>
      </c>
      <c r="BI70" s="83" t="str">
        <f t="shared" si="36"/>
        <v/>
      </c>
      <c r="BJ70" s="83" t="str">
        <f t="shared" si="16"/>
        <v/>
      </c>
      <c r="BK70" s="83" t="str">
        <f t="shared" ref="BK70:BK71" si="37">IF(AG70&lt;0,"BEAR","")</f>
        <v/>
      </c>
      <c r="BL70" s="83" t="str">
        <f t="shared" ref="BL70:BL71" si="38">IF(AND(AD70&gt;AJ70,AE70&gt;0),"BULLISH","")</f>
        <v>BULLISH</v>
      </c>
      <c r="BM70" s="83" t="str">
        <f t="shared" ref="BM70:BM71" si="39">IF(AND(AD70&lt;AJ70,AK70&gt;0),"BEARISH","")</f>
        <v/>
      </c>
    </row>
    <row r="71" spans="1:65" x14ac:dyDescent="0.3">
      <c r="A71" s="107">
        <f>RECNR!F2860</f>
        <v>0</v>
      </c>
      <c r="B71" s="109">
        <f t="shared" si="19"/>
        <v>0</v>
      </c>
      <c r="C71" s="108">
        <f>RECNR!G2122</f>
        <v>0</v>
      </c>
      <c r="D71" s="109">
        <f>RECNR!A2122</f>
        <v>0</v>
      </c>
      <c r="E71" s="80">
        <f>RECNR!J2125</f>
        <v>0</v>
      </c>
      <c r="F71" s="80">
        <f>RECNR!K2125</f>
        <v>0</v>
      </c>
      <c r="G71" s="80">
        <f>RECNR!L2125</f>
        <v>0</v>
      </c>
      <c r="H71" s="80">
        <f>RECNR!M2125</f>
        <v>0</v>
      </c>
      <c r="I71" s="80">
        <f>RECNR!N2125</f>
        <v>0</v>
      </c>
      <c r="J71" s="80">
        <f>RECNR!J2161</f>
        <v>0</v>
      </c>
      <c r="K71" s="80">
        <f>RECNR!K2161</f>
        <v>0</v>
      </c>
      <c r="L71" s="80">
        <f>RECNR!L2161</f>
        <v>0</v>
      </c>
      <c r="M71" s="80">
        <f>RECNR!M2161</f>
        <v>0</v>
      </c>
      <c r="N71" s="80">
        <f>RECNR!N2161</f>
        <v>0</v>
      </c>
      <c r="O71" s="110" t="str">
        <f t="shared" si="23"/>
        <v>LONG</v>
      </c>
      <c r="P71" s="110" t="str">
        <f t="shared" si="24"/>
        <v>SHORT</v>
      </c>
      <c r="Q71" s="81" t="str">
        <f t="shared" si="25"/>
        <v>LONG</v>
      </c>
      <c r="R71" s="81" t="str">
        <f t="shared" si="26"/>
        <v>SHORT</v>
      </c>
      <c r="S71" s="82" t="str">
        <f t="shared" si="27"/>
        <v>WEAK</v>
      </c>
      <c r="T71" s="82" t="str">
        <f t="shared" si="28"/>
        <v>WEAK</v>
      </c>
      <c r="U71" s="82" t="str">
        <f t="shared" si="29"/>
        <v/>
      </c>
      <c r="V71" s="82" t="str">
        <f t="shared" si="30"/>
        <v/>
      </c>
      <c r="W71" s="107">
        <f>RECNR!F2860</f>
        <v>0</v>
      </c>
      <c r="X71" s="108">
        <f>RECNR!G2860</f>
        <v>0</v>
      </c>
      <c r="Y71" s="109" t="str">
        <f>IF($B71=0,"",RECNR!A2860)</f>
        <v/>
      </c>
      <c r="Z71" s="116" t="str">
        <f>IF($B71=0,"",RECNR!J2879)</f>
        <v/>
      </c>
      <c r="AA71" s="119" t="str">
        <f>IF($B71=0,"",RECNR!K2879)</f>
        <v/>
      </c>
      <c r="AB71" s="116" t="e">
        <f t="shared" si="31"/>
        <v>#DIV/0!</v>
      </c>
      <c r="AC71" s="116" t="str">
        <f>IF($B71=0,"",RECNR!L2879)</f>
        <v/>
      </c>
      <c r="AD71" s="116" t="str">
        <f>IF($B71=0,"",RECNR!M2879)</f>
        <v/>
      </c>
      <c r="AE71" s="116" t="str">
        <f>IF($B71=0,"",RECNR!N2879)</f>
        <v/>
      </c>
      <c r="AF71" s="117">
        <f>RECNR!J2883</f>
        <v>0</v>
      </c>
      <c r="AG71" s="121">
        <f>RECNR!K2883</f>
        <v>0</v>
      </c>
      <c r="AH71" s="117">
        <f t="shared" si="32"/>
        <v>0</v>
      </c>
      <c r="AI71" s="117">
        <f>RECNR!L2883</f>
        <v>0</v>
      </c>
      <c r="AJ71" s="117">
        <f>RECNR!M2883</f>
        <v>0</v>
      </c>
      <c r="AK71" s="117">
        <f>RECNR!N2883</f>
        <v>0</v>
      </c>
      <c r="AL71" s="110"/>
      <c r="AM71" s="110"/>
      <c r="AN71" s="81"/>
      <c r="AO71" s="81"/>
      <c r="AP71" s="82"/>
      <c r="AQ71" s="82"/>
      <c r="AR71" s="82"/>
      <c r="AS71" s="82"/>
      <c r="AT71" s="82"/>
      <c r="AU71" s="82"/>
      <c r="AV71" s="82"/>
      <c r="AW71" s="82"/>
      <c r="AX71" s="82"/>
      <c r="AY71" s="82"/>
      <c r="AZ71" s="82"/>
      <c r="BA71" s="82"/>
      <c r="BB71" s="82"/>
      <c r="BC71" s="82"/>
      <c r="BD71" s="82"/>
      <c r="BE71" s="82"/>
      <c r="BF71" s="83" t="str">
        <f t="shared" si="33"/>
        <v/>
      </c>
      <c r="BG71" s="83" t="str">
        <f t="shared" si="34"/>
        <v/>
      </c>
      <c r="BH71" s="83" t="str">
        <f t="shared" si="35"/>
        <v/>
      </c>
      <c r="BI71" s="83" t="str">
        <f t="shared" si="36"/>
        <v/>
      </c>
      <c r="BJ71" s="83" t="str">
        <f t="shared" ref="BJ71" si="40">IF(AA71&lt;0,"BULL","")</f>
        <v/>
      </c>
      <c r="BK71" s="83" t="str">
        <f t="shared" si="37"/>
        <v/>
      </c>
      <c r="BL71" s="83" t="str">
        <f t="shared" si="38"/>
        <v>BULLISH</v>
      </c>
      <c r="BM71" s="83" t="str">
        <f t="shared" si="39"/>
        <v/>
      </c>
    </row>
  </sheetData>
  <mergeCells count="10">
    <mergeCell ref="BL2:BM2"/>
    <mergeCell ref="AR1:AS1"/>
    <mergeCell ref="AP2:AQ2"/>
    <mergeCell ref="O2:P2"/>
    <mergeCell ref="AL2:AM2"/>
    <mergeCell ref="AN2:AO2"/>
    <mergeCell ref="U1:V1"/>
    <mergeCell ref="BJ2:BK2"/>
    <mergeCell ref="S2:T2"/>
    <mergeCell ref="Q2:R2"/>
  </mergeCells>
  <conditionalFormatting sqref="S4:S71">
    <cfRule type="containsText" dxfId="55" priority="51" operator="containsText" text="STRONG">
      <formula>NOT(ISERROR(SEARCH("STRONG",S4)))</formula>
    </cfRule>
    <cfRule type="containsText" dxfId="54" priority="52" operator="containsText" text="WEAK">
      <formula>NOT(ISERROR(SEARCH("WEAK",S4)))</formula>
    </cfRule>
  </conditionalFormatting>
  <conditionalFormatting sqref="AQ3:AQ71">
    <cfRule type="containsText" dxfId="53" priority="49" operator="containsText" text="STRONG">
      <formula>NOT(ISERROR(SEARCH("STRONG",AQ3)))</formula>
    </cfRule>
    <cfRule type="containsText" dxfId="52" priority="50" operator="containsText" text="WEAK">
      <formula>NOT(ISERROR(SEARCH("WEAK",AQ3)))</formula>
    </cfRule>
  </conditionalFormatting>
  <conditionalFormatting sqref="AP3:AP71">
    <cfRule type="containsText" dxfId="51" priority="47" operator="containsText" text="STRONG">
      <formula>NOT(ISERROR(SEARCH("STRONG",AP3)))</formula>
    </cfRule>
    <cfRule type="containsText" dxfId="50" priority="48" operator="containsText" text="WEAK">
      <formula>NOT(ISERROR(SEARCH("WEAK",AP3)))</formula>
    </cfRule>
  </conditionalFormatting>
  <conditionalFormatting sqref="Y4:Y71">
    <cfRule type="cellIs" dxfId="49" priority="41" operator="lessThan">
      <formula>$Y3</formula>
    </cfRule>
    <cfRule type="cellIs" dxfId="48" priority="42" operator="greaterThan">
      <formula>$Y3</formula>
    </cfRule>
  </conditionalFormatting>
  <conditionalFormatting sqref="D4:D71">
    <cfRule type="cellIs" dxfId="47" priority="39" operator="lessThan">
      <formula>$Y3</formula>
    </cfRule>
    <cfRule type="cellIs" dxfId="46" priority="40" operator="greaterThan">
      <formula>$Y3</formula>
    </cfRule>
  </conditionalFormatting>
  <conditionalFormatting sqref="AL3:AO71">
    <cfRule type="containsText" dxfId="45" priority="35" operator="containsText" text="LONG">
      <formula>NOT(ISERROR(SEARCH("LONG",AL3)))</formula>
    </cfRule>
    <cfRule type="containsText" dxfId="44" priority="36" operator="containsText" text="SHORT">
      <formula>NOT(ISERROR(SEARCH("SHORT",AL3)))</formula>
    </cfRule>
  </conditionalFormatting>
  <conditionalFormatting sqref="O3:R71">
    <cfRule type="containsText" dxfId="43" priority="33" operator="containsText" text="LONG">
      <formula>NOT(ISERROR(SEARCH("LONG",O3)))</formula>
    </cfRule>
    <cfRule type="containsText" dxfId="42" priority="34" operator="containsText" text="SHORT">
      <formula>NOT(ISERROR(SEARCH("SHORT",O3)))</formula>
    </cfRule>
  </conditionalFormatting>
  <conditionalFormatting sqref="U3:V71">
    <cfRule type="containsText" dxfId="41" priority="27" operator="containsText" text="STRONG">
      <formula>NOT(ISERROR(SEARCH("STRONG",U3)))</formula>
    </cfRule>
    <cfRule type="containsText" dxfId="40" priority="28" operator="containsText" text="WEAK">
      <formula>NOT(ISERROR(SEARCH("WEAK",U3)))</formula>
    </cfRule>
  </conditionalFormatting>
  <conditionalFormatting sqref="AR3:AS71">
    <cfRule type="containsText" dxfId="39" priority="23" operator="containsText" text="STRONG">
      <formula>NOT(ISERROR(SEARCH("STRONG",AR3)))</formula>
    </cfRule>
    <cfRule type="containsText" dxfId="38" priority="24" operator="containsText" text="WEAK">
      <formula>NOT(ISERROR(SEARCH("WEAK",AR3)))</formula>
    </cfRule>
  </conditionalFormatting>
  <conditionalFormatting sqref="BF5:BK71">
    <cfRule type="containsText" dxfId="37" priority="17" operator="containsText" text="SHORT PUT">
      <formula>NOT(ISERROR(SEARCH("SHORT PUT",BF5)))</formula>
    </cfRule>
    <cfRule type="containsText" dxfId="36" priority="18" operator="containsText" text="SHORT CALL">
      <formula>NOT(ISERROR(SEARCH("SHORT CALL",BF5)))</formula>
    </cfRule>
    <cfRule type="containsText" dxfId="35" priority="19" operator="containsText" text="BEAR">
      <formula>NOT(ISERROR(SEARCH("BEAR",BF5)))</formula>
    </cfRule>
    <cfRule type="containsText" dxfId="34" priority="20" operator="containsText" text="BULL">
      <formula>NOT(ISERROR(SEARCH("BULL",BF5)))</formula>
    </cfRule>
  </conditionalFormatting>
  <conditionalFormatting sqref="BL5:BM71">
    <cfRule type="containsText" dxfId="33" priority="13" operator="containsText" text="SIDEWAYS">
      <formula>NOT(ISERROR(SEARCH("SIDEWAYS",BL5)))</formula>
    </cfRule>
    <cfRule type="containsText" dxfId="32" priority="14" operator="containsText" text="SIDEWAYS">
      <formula>NOT(ISERROR(SEARCH("SIDEWAYS",BL5)))</formula>
    </cfRule>
    <cfRule type="containsText" dxfId="31" priority="15" operator="containsText" text="BEARISH">
      <formula>NOT(ISERROR(SEARCH("BEARISH",BL5)))</formula>
    </cfRule>
    <cfRule type="containsText" dxfId="30" priority="16" operator="containsText" text="BULLISH">
      <formula>NOT(ISERROR(SEARCH("BULLISH",BL5)))</formula>
    </cfRule>
  </conditionalFormatting>
  <conditionalFormatting sqref="BH4:BK4">
    <cfRule type="containsText" dxfId="29" priority="9" operator="containsText" text="SHORT PUT">
      <formula>NOT(ISERROR(SEARCH("SHORT PUT",BH4)))</formula>
    </cfRule>
    <cfRule type="containsText" dxfId="28" priority="10" operator="containsText" text="SHORT CALL">
      <formula>NOT(ISERROR(SEARCH("SHORT CALL",BH4)))</formula>
    </cfRule>
    <cfRule type="containsText" dxfId="27" priority="11" operator="containsText" text="BEAR">
      <formula>NOT(ISERROR(SEARCH("BEAR",BH4)))</formula>
    </cfRule>
    <cfRule type="containsText" dxfId="26" priority="12" operator="containsText" text="BULL">
      <formula>NOT(ISERROR(SEARCH("BULL",BH4)))</formula>
    </cfRule>
  </conditionalFormatting>
  <conditionalFormatting sqref="BL4:BM4">
    <cfRule type="containsText" dxfId="25" priority="5" operator="containsText" text="SIDEWAYS">
      <formula>NOT(ISERROR(SEARCH("SIDEWAYS",BL4)))</formula>
    </cfRule>
    <cfRule type="containsText" dxfId="24" priority="6" operator="containsText" text="SIDEWAYS">
      <formula>NOT(ISERROR(SEARCH("SIDEWAYS",BL4)))</formula>
    </cfRule>
    <cfRule type="containsText" dxfId="23" priority="7" operator="containsText" text="BEARISH">
      <formula>NOT(ISERROR(SEARCH("BEARISH",BL4)))</formula>
    </cfRule>
    <cfRule type="containsText" dxfId="22" priority="8" operator="containsText" text="BULLISH">
      <formula>NOT(ISERROR(SEARCH("BULLISH",BL4)))</formula>
    </cfRule>
  </conditionalFormatting>
  <conditionalFormatting sqref="BF4">
    <cfRule type="containsText" dxfId="21" priority="1" operator="containsText" text="SHORT PUT">
      <formula>NOT(ISERROR(SEARCH("SHORT PUT",BF4)))</formula>
    </cfRule>
    <cfRule type="containsText" dxfId="20" priority="2" operator="containsText" text="SHORT CALL">
      <formula>NOT(ISERROR(SEARCH("SHORT CALL",BF4)))</formula>
    </cfRule>
    <cfRule type="containsText" dxfId="19" priority="3" operator="containsText" text="BEAR">
      <formula>NOT(ISERROR(SEARCH("BEAR",BF4)))</formula>
    </cfRule>
    <cfRule type="containsText" dxfId="18" priority="4" operator="containsText" text="BULL">
      <formula>NOT(ISERROR(SEARCH("BULL",BF4)))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F962E-3C4C-4BF7-B7DA-7E9217A74C83}">
  <sheetPr codeName="Sheet24"/>
  <dimension ref="C6:E10"/>
  <sheetViews>
    <sheetView topLeftCell="A19" workbookViewId="0">
      <selection activeCell="C8" sqref="C8"/>
    </sheetView>
  </sheetViews>
  <sheetFormatPr defaultRowHeight="14.4" x14ac:dyDescent="0.3"/>
  <sheetData>
    <row r="6" spans="3:5" x14ac:dyDescent="0.3">
      <c r="C6">
        <v>1267</v>
      </c>
      <c r="D6">
        <v>271</v>
      </c>
      <c r="E6">
        <f>+D6-C6</f>
        <v>-996</v>
      </c>
    </row>
    <row r="7" spans="3:5" x14ac:dyDescent="0.3">
      <c r="C7">
        <v>1540</v>
      </c>
      <c r="D7">
        <v>416</v>
      </c>
      <c r="E7">
        <f>+C7-D7</f>
        <v>1124</v>
      </c>
    </row>
    <row r="8" spans="3:5" x14ac:dyDescent="0.3">
      <c r="E8">
        <f>+E6+E7</f>
        <v>128</v>
      </c>
    </row>
    <row r="9" spans="3:5" x14ac:dyDescent="0.3">
      <c r="C9">
        <v>7.35</v>
      </c>
      <c r="E9">
        <f>+E8*250</f>
        <v>32000</v>
      </c>
    </row>
    <row r="10" spans="3:5" x14ac:dyDescent="0.3">
      <c r="C10">
        <v>11.5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5269C-0E61-42C0-9813-101F8E72A522}">
  <sheetPr codeName="Sheet25"/>
  <dimension ref="A1:AJ53"/>
  <sheetViews>
    <sheetView topLeftCell="P1" zoomScale="85" zoomScaleNormal="85" workbookViewId="0">
      <selection activeCell="AI3" sqref="AI3:AJ53"/>
    </sheetView>
  </sheetViews>
  <sheetFormatPr defaultRowHeight="14.4" x14ac:dyDescent="0.3"/>
  <cols>
    <col min="1" max="1" width="10.33203125" hidden="1" customWidth="1"/>
    <col min="2" max="2" width="11.5546875" hidden="1" customWidth="1"/>
    <col min="3" max="3" width="10" style="100" hidden="1" customWidth="1"/>
    <col min="4" max="4" width="9.5546875" hidden="1" customWidth="1"/>
    <col min="5" max="5" width="7.44140625" hidden="1" customWidth="1"/>
    <col min="6" max="6" width="8.88671875" hidden="1" customWidth="1"/>
    <col min="7" max="7" width="9.5546875" hidden="1" customWidth="1"/>
    <col min="8" max="8" width="8.109375" hidden="1" customWidth="1"/>
    <col min="9" max="9" width="9.5546875" hidden="1" customWidth="1"/>
    <col min="10" max="11" width="7.5546875" hidden="1" customWidth="1"/>
    <col min="12" max="12" width="5.77734375" hidden="1" customWidth="1"/>
    <col min="13" max="13" width="6.6640625" hidden="1" customWidth="1"/>
    <col min="14" max="14" width="8" hidden="1" customWidth="1"/>
    <col min="15" max="15" width="8" style="103" hidden="1" customWidth="1"/>
    <col min="16" max="16" width="10.33203125" bestFit="1" customWidth="1"/>
    <col min="17" max="17" width="11.88671875" bestFit="1" customWidth="1"/>
    <col min="18" max="18" width="10" style="100" bestFit="1" customWidth="1"/>
    <col min="19" max="19" width="9.5546875" bestFit="1" customWidth="1"/>
    <col min="20" max="20" width="7.44140625" bestFit="1" customWidth="1"/>
    <col min="21" max="21" width="10.5546875" bestFit="1" customWidth="1"/>
    <col min="22" max="23" width="10.5546875" customWidth="1"/>
    <col min="24" max="24" width="9.5546875" bestFit="1" customWidth="1"/>
    <col min="25" max="25" width="9.21875" bestFit="1" customWidth="1"/>
    <col min="26" max="26" width="9.5546875" bestFit="1" customWidth="1"/>
    <col min="27" max="28" width="9.5546875" customWidth="1"/>
    <col min="29" max="30" width="7.5546875" bestFit="1" customWidth="1"/>
    <col min="31" max="32" width="6.6640625" bestFit="1" customWidth="1"/>
    <col min="33" max="34" width="8" bestFit="1" customWidth="1"/>
    <col min="35" max="36" width="7.6640625" style="65" customWidth="1"/>
  </cols>
  <sheetData>
    <row r="1" spans="1:36" x14ac:dyDescent="0.3">
      <c r="J1" s="68" t="s">
        <v>138</v>
      </c>
      <c r="K1" s="68" t="s">
        <v>139</v>
      </c>
      <c r="L1" s="68" t="s">
        <v>138</v>
      </c>
      <c r="M1" s="68" t="s">
        <v>139</v>
      </c>
      <c r="N1" s="68" t="s">
        <v>138</v>
      </c>
      <c r="O1" s="68" t="s">
        <v>139</v>
      </c>
      <c r="AC1" s="68" t="s">
        <v>138</v>
      </c>
      <c r="AD1" s="68" t="s">
        <v>139</v>
      </c>
      <c r="AE1" s="68" t="s">
        <v>138</v>
      </c>
      <c r="AF1" s="68" t="s">
        <v>139</v>
      </c>
      <c r="AG1" s="68" t="s">
        <v>138</v>
      </c>
      <c r="AH1" s="68" t="s">
        <v>139</v>
      </c>
      <c r="AI1" s="241" t="s">
        <v>142</v>
      </c>
      <c r="AJ1" s="242"/>
    </row>
    <row r="2" spans="1:36" x14ac:dyDescent="0.3">
      <c r="A2" s="69" t="s">
        <v>136</v>
      </c>
      <c r="B2" s="69" t="s">
        <v>6</v>
      </c>
      <c r="C2" s="102" t="s">
        <v>134</v>
      </c>
      <c r="D2" s="68" t="s">
        <v>32</v>
      </c>
      <c r="E2" s="68" t="s">
        <v>113</v>
      </c>
      <c r="F2" s="68" t="s">
        <v>115</v>
      </c>
      <c r="G2" s="68" t="s">
        <v>37</v>
      </c>
      <c r="H2" s="68" t="s">
        <v>118</v>
      </c>
      <c r="I2" s="68" t="s">
        <v>116</v>
      </c>
      <c r="J2" s="243" t="s">
        <v>141</v>
      </c>
      <c r="K2" s="244"/>
      <c r="L2" s="243" t="s">
        <v>140</v>
      </c>
      <c r="M2" s="244"/>
      <c r="N2" s="240" t="s">
        <v>137</v>
      </c>
      <c r="O2" s="240"/>
      <c r="P2" s="69" t="s">
        <v>136</v>
      </c>
      <c r="Q2" s="69" t="s">
        <v>6</v>
      </c>
      <c r="R2" s="102" t="s">
        <v>134</v>
      </c>
      <c r="S2" s="68" t="s">
        <v>32</v>
      </c>
      <c r="T2" s="68" t="s">
        <v>113</v>
      </c>
      <c r="U2" s="68" t="s">
        <v>115</v>
      </c>
      <c r="V2" s="68" t="s">
        <v>112</v>
      </c>
      <c r="W2" s="68" t="s">
        <v>114</v>
      </c>
      <c r="X2" s="68" t="s">
        <v>37</v>
      </c>
      <c r="Y2" s="68" t="s">
        <v>118</v>
      </c>
      <c r="Z2" s="68" t="s">
        <v>116</v>
      </c>
      <c r="AA2" s="68" t="s">
        <v>119</v>
      </c>
      <c r="AB2" s="68" t="s">
        <v>117</v>
      </c>
      <c r="AC2" s="243" t="s">
        <v>141</v>
      </c>
      <c r="AD2" s="244"/>
      <c r="AE2" s="243" t="s">
        <v>140</v>
      </c>
      <c r="AF2" s="244"/>
      <c r="AG2" s="240" t="s">
        <v>137</v>
      </c>
      <c r="AH2" s="240"/>
      <c r="AI2" s="115" t="s">
        <v>9</v>
      </c>
      <c r="AJ2" s="115" t="s">
        <v>11</v>
      </c>
    </row>
    <row r="3" spans="1:36" x14ac:dyDescent="0.3">
      <c r="A3" s="98">
        <f>RECNX!F4</f>
        <v>44963</v>
      </c>
      <c r="B3" s="96">
        <f>RECNX!G4</f>
        <v>0.38554398148148145</v>
      </c>
      <c r="C3" s="101">
        <f>RECNX!A4</f>
        <v>17859.25</v>
      </c>
      <c r="D3" s="85">
        <f>RECNX!J7</f>
        <v>0</v>
      </c>
      <c r="E3" s="85">
        <f>RECNX!K7</f>
        <v>0</v>
      </c>
      <c r="F3" s="85">
        <f>RECNX!L7</f>
        <v>0</v>
      </c>
      <c r="G3" s="85">
        <f>RECNX!J43</f>
        <v>0</v>
      </c>
      <c r="H3" s="85">
        <f>RECNX!K43</f>
        <v>0</v>
      </c>
      <c r="I3" s="85">
        <f>RECNX!L43</f>
        <v>0</v>
      </c>
      <c r="J3" s="104" t="str">
        <f>IFERROR(IF(D3&lt;0,"SHORT","LONG"),"")</f>
        <v>LONG</v>
      </c>
      <c r="K3" s="104" t="str">
        <f>IFERROR(IF(G3&gt;0,"LONG","SHORT"),"")</f>
        <v>SHORT</v>
      </c>
      <c r="L3" s="21" t="str">
        <f>IFERROR(IF((E3)&lt;0,"SHORT","LONG"),"")</f>
        <v>LONG</v>
      </c>
      <c r="M3" s="21" t="str">
        <f>IFERROR(IF(H3&gt;0,"LONG","SHORT"),"")</f>
        <v>SHORT</v>
      </c>
      <c r="P3" s="98">
        <f>RECNX!F4</f>
        <v>44963</v>
      </c>
      <c r="Q3" s="96">
        <f>RECNX!G4</f>
        <v>0.38554398148148145</v>
      </c>
      <c r="R3" s="101">
        <f>RECNX!A4</f>
        <v>17859.25</v>
      </c>
      <c r="S3" s="85">
        <f>RECNX!J23</f>
        <v>0</v>
      </c>
      <c r="T3" s="85">
        <f>RECNX!K23</f>
        <v>0</v>
      </c>
      <c r="U3" s="85">
        <f>RECNX!L23</f>
        <v>0</v>
      </c>
      <c r="V3" s="85">
        <f>RECNX!M23</f>
        <v>0</v>
      </c>
      <c r="W3" s="85">
        <f>RECNX!N23</f>
        <v>0</v>
      </c>
      <c r="X3" s="85">
        <f>RECNX!J27</f>
        <v>0</v>
      </c>
      <c r="Y3" s="85">
        <f>RECNX!K27</f>
        <v>0</v>
      </c>
      <c r="Z3" s="85">
        <f>RECNX!L27</f>
        <v>0</v>
      </c>
      <c r="AA3" s="85">
        <f>RECNX!M27</f>
        <v>0</v>
      </c>
      <c r="AB3" s="85">
        <f>RECNX!N27</f>
        <v>0</v>
      </c>
      <c r="AC3" s="104" t="str">
        <f>IFERROR(IF(S3&lt;0,"SHORT","LONG"),"")</f>
        <v>LONG</v>
      </c>
      <c r="AD3" s="104" t="str">
        <f>IFERROR(IF(X3&lt;0,"LONG","SHORT"),"")</f>
        <v>SHORT</v>
      </c>
      <c r="AE3" s="21" t="str">
        <f>IFERROR(IF((T3)&lt;0,"SHORT","LONG"),"")</f>
        <v>LONG</v>
      </c>
      <c r="AF3" s="21" t="str">
        <f>IFERROR(IF(Y3&lt;0,"LONG","SHORT"),"")</f>
        <v>SHORT</v>
      </c>
      <c r="AG3" s="4" t="str">
        <f>IFERROR(IF(U3&gt;0,"STRONG", "WEAK"),"")</f>
        <v>WEAK</v>
      </c>
      <c r="AH3" s="4" t="str">
        <f>IFERROR(IF(Z3&gt;0,"STRONG", "WEAK"),"")</f>
        <v>WEAK</v>
      </c>
      <c r="AI3" s="82" t="str">
        <f>IF(AND(T3&lt;T2,U3&lt;U2,Y3&gt;Y2,Z3&gt;Z2,S3&gt;S2,T3&gt;0,U3&gt;0,V3&lt;V2,W3&gt;0),"UP","")</f>
        <v/>
      </c>
      <c r="AJ3" s="82" t="str">
        <f>IF(AND(X3&gt;X2,T3&gt;T2,U3&gt;U2,Y3&lt;Y2,Z3&lt;Z2,Y3&gt;0,Z3&gt;0,AA3&lt;AA2,AB3&lt;0),"DOWN","")</f>
        <v/>
      </c>
    </row>
    <row r="4" spans="1:36" x14ac:dyDescent="0.3">
      <c r="A4" s="98">
        <f>RECNX!F46</f>
        <v>44963</v>
      </c>
      <c r="B4" s="96">
        <f>RECNX!G46</f>
        <v>0.38946759259259256</v>
      </c>
      <c r="C4" s="101">
        <f>RECNX!A46</f>
        <v>17846.099999999999</v>
      </c>
      <c r="D4" s="85">
        <f>RECNX!J49</f>
        <v>7.2299999999999986</v>
      </c>
      <c r="E4" s="85">
        <f>RECNX!K49</f>
        <v>224</v>
      </c>
      <c r="F4" s="85">
        <f>RECNX!L49</f>
        <v>-22.500000000000028</v>
      </c>
      <c r="G4" s="85">
        <f>RECNX!J85</f>
        <v>-6.6200000000000028</v>
      </c>
      <c r="H4" s="85">
        <f>RECNX!K85</f>
        <v>-73.500000000000057</v>
      </c>
      <c r="I4" s="85">
        <f>RECNX!L85</f>
        <v>120.00000000000009</v>
      </c>
      <c r="J4" s="104" t="str">
        <f t="shared" ref="J4:J53" si="0">IFERROR(IF(D4&lt;0,"SHORT","LONG"),"")</f>
        <v>LONG</v>
      </c>
      <c r="K4" s="104" t="str">
        <f t="shared" ref="K4:K53" si="1">IFERROR(IF(G4&gt;0,"LONG","SHORT"),"")</f>
        <v>SHORT</v>
      </c>
      <c r="L4" s="21" t="str">
        <f t="shared" ref="L4:L53" si="2">IFERROR(IF((E4)&lt;0,"SHORT","LONG"),"")</f>
        <v>LONG</v>
      </c>
      <c r="M4" s="21" t="str">
        <f t="shared" ref="M4:M53" si="3">IFERROR(IF(H4&gt;0,"LONG","SHORT"),"")</f>
        <v>SHORT</v>
      </c>
      <c r="N4" s="4" t="str">
        <f t="shared" ref="N4:N43" si="4">IFERROR(IF(F4&gt;0,"STRONG", "WEAK"),"")</f>
        <v>WEAK</v>
      </c>
      <c r="O4" s="4" t="str">
        <f t="shared" ref="O4:O43" si="5">IFERROR(IF(I4&gt;0,"STRONG", "WEAK"),"")</f>
        <v>STRONG</v>
      </c>
      <c r="P4" s="98">
        <f>RECNX!F46</f>
        <v>44963</v>
      </c>
      <c r="Q4" s="96">
        <f>RECNX!G46</f>
        <v>0.38946759259259256</v>
      </c>
      <c r="R4" s="101">
        <f>RECNX!A46</f>
        <v>17846.099999999999</v>
      </c>
      <c r="S4" s="85">
        <f>RECNX!J65</f>
        <v>4.0300000000000011</v>
      </c>
      <c r="T4" s="85">
        <f>RECNX!K65</f>
        <v>143.5</v>
      </c>
      <c r="U4" s="85">
        <f>RECNX!L65</f>
        <v>-72.499999999999957</v>
      </c>
      <c r="V4" s="85">
        <f>RECNX!M65</f>
        <v>-171.00000000000009</v>
      </c>
      <c r="W4" s="85">
        <f>RECNX!N65</f>
        <v>5.5</v>
      </c>
      <c r="X4" s="85">
        <f>RECNX!J69</f>
        <v>-1.409999999999993</v>
      </c>
      <c r="Y4" s="85">
        <f>RECNX!K69</f>
        <v>-102.00000000000011</v>
      </c>
      <c r="Z4" s="85">
        <f>RECNX!L69</f>
        <v>-19.499999999999872</v>
      </c>
      <c r="AA4" s="85">
        <f>RECNX!M69</f>
        <v>65.499999999999972</v>
      </c>
      <c r="AB4" s="85">
        <f>RECNX!N69</f>
        <v>3.5</v>
      </c>
      <c r="AC4" s="104" t="str">
        <f t="shared" ref="AC4:AC53" si="6">IFERROR(IF(S4&lt;0,"SHORT","LONG"),"")</f>
        <v>LONG</v>
      </c>
      <c r="AD4" s="104" t="str">
        <f t="shared" ref="AD4:AD53" si="7">IFERROR(IF(X4&lt;0,"LONG","SHORT"),"")</f>
        <v>LONG</v>
      </c>
      <c r="AE4" s="21" t="str">
        <f t="shared" ref="AE4:AE53" si="8">IFERROR(IF((T4)&lt;0,"SHORT","LONG"),"")</f>
        <v>LONG</v>
      </c>
      <c r="AF4" s="21" t="str">
        <f t="shared" ref="AF4:AF53" si="9">IFERROR(IF(Y4&lt;0,"LONG","SHORT"),"")</f>
        <v>LONG</v>
      </c>
      <c r="AG4" s="4" t="str">
        <f>IFERROR(IF(U4&gt;0,"STRONG", "WEAK"),"")</f>
        <v>WEAK</v>
      </c>
      <c r="AH4" s="4" t="str">
        <f>IFERROR(IF(Z4&gt;0,"STRONG", "WEAK"),"")</f>
        <v>WEAK</v>
      </c>
      <c r="AI4" s="82" t="str">
        <f t="shared" ref="AI4:AI53" si="10">IF(AND(T4&lt;T3,U4&lt;U3,Y4&gt;Y3,Z4&gt;Z3,S4&gt;S3,T4&gt;0,U4&gt;0,V4&lt;V3,W4&gt;0),"UP","")</f>
        <v/>
      </c>
      <c r="AJ4" s="82" t="str">
        <f t="shared" ref="AJ4:AJ53" si="11">IF(AND(X4&gt;X3,T4&gt;T3,U4&gt;U3,Y4&lt;Y3,Z4&lt;Z3,Y4&gt;0,Z4&gt;0,AA4&lt;AA3,AB4&lt;0),"DOWN","")</f>
        <v/>
      </c>
    </row>
    <row r="5" spans="1:36" x14ac:dyDescent="0.3">
      <c r="A5" s="98">
        <f>RECNX!F88</f>
        <v>44963</v>
      </c>
      <c r="B5" s="96">
        <f>RECNX!G88</f>
        <v>0.39718750000000003</v>
      </c>
      <c r="C5" s="101">
        <f>RECNX!A88</f>
        <v>17805.650000000001</v>
      </c>
      <c r="D5" s="85">
        <f>RECNX!J91</f>
        <v>2.6499999999999986</v>
      </c>
      <c r="E5" s="85">
        <f>RECNX!K91</f>
        <v>-116</v>
      </c>
      <c r="F5" s="85">
        <f>RECNX!L91</f>
        <v>-166.50000000000003</v>
      </c>
      <c r="G5" s="85">
        <f>RECNX!J127</f>
        <v>-2.5100000000000016</v>
      </c>
      <c r="H5" s="85">
        <f>RECNX!K127</f>
        <v>123.99999999999989</v>
      </c>
      <c r="I5" s="85">
        <f>RECNX!L127</f>
        <v>115.99999999999991</v>
      </c>
      <c r="J5" s="104" t="str">
        <f t="shared" si="0"/>
        <v>LONG</v>
      </c>
      <c r="K5" s="104" t="str">
        <f t="shared" si="1"/>
        <v>SHORT</v>
      </c>
      <c r="L5" s="21" t="str">
        <f t="shared" si="2"/>
        <v>SHORT</v>
      </c>
      <c r="M5" s="21" t="str">
        <f t="shared" si="3"/>
        <v>LONG</v>
      </c>
      <c r="N5" s="4" t="str">
        <f t="shared" si="4"/>
        <v>WEAK</v>
      </c>
      <c r="O5" s="4" t="str">
        <f t="shared" si="5"/>
        <v>STRONG</v>
      </c>
      <c r="P5" s="98">
        <f>RECNX!F88</f>
        <v>44963</v>
      </c>
      <c r="Q5" s="96">
        <f>RECNX!G88</f>
        <v>0.39718750000000003</v>
      </c>
      <c r="R5" s="101">
        <f>RECNX!A88</f>
        <v>17805.650000000001</v>
      </c>
      <c r="S5" s="85">
        <f>RECNX!J107</f>
        <v>0.20999999999999908</v>
      </c>
      <c r="T5" s="85">
        <f>RECNX!K107</f>
        <v>341</v>
      </c>
      <c r="U5" s="85">
        <f>RECNX!L107</f>
        <v>153.5</v>
      </c>
      <c r="V5" s="85">
        <f>RECNX!M107</f>
        <v>-254.00000000000006</v>
      </c>
      <c r="W5" s="85">
        <f>RECNX!N107</f>
        <v>16.5</v>
      </c>
      <c r="X5" s="85">
        <f>RECNX!J111</f>
        <v>4.5000000000000018</v>
      </c>
      <c r="Y5" s="85">
        <f>RECNX!K111</f>
        <v>-217.00000000000003</v>
      </c>
      <c r="Z5" s="85">
        <f>RECNX!L111</f>
        <v>-193.49999999999991</v>
      </c>
      <c r="AA5" s="85">
        <f>RECNX!M111</f>
        <v>11.999999999999943</v>
      </c>
      <c r="AB5" s="85">
        <f>RECNX!N111</f>
        <v>11.000000000000002</v>
      </c>
      <c r="AC5" s="104" t="str">
        <f t="shared" si="6"/>
        <v>LONG</v>
      </c>
      <c r="AD5" s="104" t="str">
        <f t="shared" si="7"/>
        <v>SHORT</v>
      </c>
      <c r="AE5" s="21" t="str">
        <f t="shared" si="8"/>
        <v>LONG</v>
      </c>
      <c r="AF5" s="21" t="str">
        <f t="shared" si="9"/>
        <v>LONG</v>
      </c>
      <c r="AG5" s="4" t="str">
        <f t="shared" ref="AG5:AG53" si="12">IFERROR(IF(U5&gt;0,"STRONG", "WEAK"),"")</f>
        <v>STRONG</v>
      </c>
      <c r="AH5" s="4" t="str">
        <f t="shared" ref="AH5:AH53" si="13">IFERROR(IF(Z5&gt;0,"STRONG", "WEAK"),"")</f>
        <v>WEAK</v>
      </c>
      <c r="AI5" s="82" t="str">
        <f t="shared" si="10"/>
        <v/>
      </c>
      <c r="AJ5" s="82" t="str">
        <f t="shared" si="11"/>
        <v/>
      </c>
    </row>
    <row r="6" spans="1:36" x14ac:dyDescent="0.3">
      <c r="A6" s="98">
        <f>RECNX!F130</f>
        <v>44963</v>
      </c>
      <c r="B6" s="96">
        <f>RECNX!G130</f>
        <v>0.40384259259259259</v>
      </c>
      <c r="C6" s="101">
        <f>RECNX!A130</f>
        <v>17785.400000000001</v>
      </c>
      <c r="D6" s="85">
        <f>RECNX!J133</f>
        <v>1.2399999999999984</v>
      </c>
      <c r="E6" s="85">
        <f>RECNX!K133</f>
        <v>-242</v>
      </c>
      <c r="F6" s="85">
        <f>RECNX!L133</f>
        <v>-226.00000000000014</v>
      </c>
      <c r="G6" s="85">
        <f>RECNX!J169</f>
        <v>-3.34</v>
      </c>
      <c r="H6" s="85">
        <f>RECNX!K169</f>
        <v>190.99999999999983</v>
      </c>
      <c r="I6" s="85">
        <f>RECNX!L169</f>
        <v>172.00000000000006</v>
      </c>
      <c r="J6" s="104" t="str">
        <f t="shared" si="0"/>
        <v>LONG</v>
      </c>
      <c r="K6" s="104" t="str">
        <f t="shared" si="1"/>
        <v>SHORT</v>
      </c>
      <c r="L6" s="21" t="str">
        <f t="shared" si="2"/>
        <v>SHORT</v>
      </c>
      <c r="M6" s="21" t="str">
        <f t="shared" si="3"/>
        <v>LONG</v>
      </c>
      <c r="N6" s="4" t="str">
        <f t="shared" si="4"/>
        <v>WEAK</v>
      </c>
      <c r="O6" s="4" t="str">
        <f t="shared" si="5"/>
        <v>STRONG</v>
      </c>
      <c r="P6" s="98">
        <f>RECNX!F130</f>
        <v>44963</v>
      </c>
      <c r="Q6" s="96">
        <f>RECNX!G130</f>
        <v>0.40384259259259259</v>
      </c>
      <c r="R6" s="101">
        <f>RECNX!A130</f>
        <v>17785.400000000001</v>
      </c>
      <c r="S6" s="85">
        <f>RECNX!J149</f>
        <v>-1.8700000000000028</v>
      </c>
      <c r="T6" s="85">
        <f>RECNX!K149</f>
        <v>425</v>
      </c>
      <c r="U6" s="85">
        <f>RECNX!L149</f>
        <v>240.00000000000011</v>
      </c>
      <c r="V6" s="85">
        <f>RECNX!M149</f>
        <v>-293.5</v>
      </c>
      <c r="W6" s="85">
        <f>RECNX!N149</f>
        <v>21.999999999999996</v>
      </c>
      <c r="X6" s="85">
        <f>RECNX!J153</f>
        <v>4.5400000000000027</v>
      </c>
      <c r="Y6" s="85">
        <f>RECNX!K153</f>
        <v>-334.50000000000006</v>
      </c>
      <c r="Z6" s="85">
        <f>RECNX!L153</f>
        <v>-260.99999999999972</v>
      </c>
      <c r="AA6" s="85">
        <f>RECNX!M153</f>
        <v>53.000000000000014</v>
      </c>
      <c r="AB6" s="85">
        <f>RECNX!N153</f>
        <v>14.499999999999998</v>
      </c>
      <c r="AC6" s="104" t="str">
        <f t="shared" si="6"/>
        <v>SHORT</v>
      </c>
      <c r="AD6" s="104" t="str">
        <f t="shared" si="7"/>
        <v>SHORT</v>
      </c>
      <c r="AE6" s="21" t="str">
        <f t="shared" si="8"/>
        <v>LONG</v>
      </c>
      <c r="AF6" s="21" t="str">
        <f t="shared" si="9"/>
        <v>LONG</v>
      </c>
      <c r="AG6" s="4" t="str">
        <f t="shared" si="12"/>
        <v>STRONG</v>
      </c>
      <c r="AH6" s="4" t="str">
        <f t="shared" si="13"/>
        <v>WEAK</v>
      </c>
      <c r="AI6" s="82" t="str">
        <f t="shared" si="10"/>
        <v/>
      </c>
      <c r="AJ6" s="82" t="str">
        <f t="shared" si="11"/>
        <v/>
      </c>
    </row>
    <row r="7" spans="1:36" x14ac:dyDescent="0.3">
      <c r="A7" s="98">
        <f>RECNX!F172</f>
        <v>44963</v>
      </c>
      <c r="B7" s="96">
        <f>RECNX!G172</f>
        <v>0.41047453703703707</v>
      </c>
      <c r="C7" s="101">
        <f>RECNX!A172</f>
        <v>17822.400000000001</v>
      </c>
      <c r="D7" s="85">
        <f>RECNX!J175</f>
        <v>6.8599999999999977</v>
      </c>
      <c r="E7" s="85">
        <f>RECNX!K175</f>
        <v>108.50000000000003</v>
      </c>
      <c r="F7" s="85">
        <f>RECNX!L175</f>
        <v>-115.50000000000014</v>
      </c>
      <c r="G7" s="85">
        <f>RECNX!J211</f>
        <v>-8.2400000000000038</v>
      </c>
      <c r="H7" s="85">
        <f>RECNX!K211</f>
        <v>-50.000000000000114</v>
      </c>
      <c r="I7" s="85">
        <f>RECNX!L211</f>
        <v>134.00000000000009</v>
      </c>
      <c r="J7" s="104" t="str">
        <f t="shared" si="0"/>
        <v>LONG</v>
      </c>
      <c r="K7" s="104" t="str">
        <f t="shared" si="1"/>
        <v>SHORT</v>
      </c>
      <c r="L7" s="21" t="str">
        <f t="shared" si="2"/>
        <v>LONG</v>
      </c>
      <c r="M7" s="21" t="str">
        <f t="shared" si="3"/>
        <v>SHORT</v>
      </c>
      <c r="N7" s="4" t="str">
        <f t="shared" si="4"/>
        <v>WEAK</v>
      </c>
      <c r="O7" s="4" t="str">
        <f t="shared" si="5"/>
        <v>STRONG</v>
      </c>
      <c r="P7" s="98">
        <f>RECNX!F172</f>
        <v>44963</v>
      </c>
      <c r="Q7" s="96">
        <f>RECNX!G172</f>
        <v>0.41047453703703707</v>
      </c>
      <c r="R7" s="101">
        <f>RECNX!A172</f>
        <v>17822.400000000001</v>
      </c>
      <c r="S7" s="85">
        <f>RECNX!J191</f>
        <v>3.6800000000000015</v>
      </c>
      <c r="T7" s="85">
        <f>RECNX!K191</f>
        <v>301</v>
      </c>
      <c r="U7" s="85">
        <f>RECNX!L191</f>
        <v>13.500000000000043</v>
      </c>
      <c r="V7" s="85">
        <f>RECNX!M191</f>
        <v>-277.50000000000006</v>
      </c>
      <c r="W7" s="85">
        <f>RECNX!N191</f>
        <v>13.500000000000002</v>
      </c>
      <c r="X7" s="85">
        <f>RECNX!J195</f>
        <v>1.9600000000000062</v>
      </c>
      <c r="Y7" s="85">
        <f>RECNX!K195</f>
        <v>-167.50000000000006</v>
      </c>
      <c r="Z7" s="85">
        <f>RECNX!L195</f>
        <v>-120.49999999999989</v>
      </c>
      <c r="AA7" s="85">
        <f>RECNX!M195</f>
        <v>37.999999999999957</v>
      </c>
      <c r="AB7" s="85">
        <f>RECNX!N195</f>
        <v>8</v>
      </c>
      <c r="AC7" s="104" t="str">
        <f t="shared" si="6"/>
        <v>LONG</v>
      </c>
      <c r="AD7" s="104" t="str">
        <f t="shared" si="7"/>
        <v>SHORT</v>
      </c>
      <c r="AE7" s="21" t="str">
        <f t="shared" si="8"/>
        <v>LONG</v>
      </c>
      <c r="AF7" s="21" t="str">
        <f t="shared" si="9"/>
        <v>LONG</v>
      </c>
      <c r="AG7" s="4" t="str">
        <f t="shared" si="12"/>
        <v>STRONG</v>
      </c>
      <c r="AH7" s="4" t="str">
        <f t="shared" si="13"/>
        <v>WEAK</v>
      </c>
      <c r="AI7" s="82" t="str">
        <f t="shared" si="10"/>
        <v/>
      </c>
      <c r="AJ7" s="82" t="str">
        <f t="shared" si="11"/>
        <v/>
      </c>
    </row>
    <row r="8" spans="1:36" x14ac:dyDescent="0.3">
      <c r="A8" s="98">
        <f>RECNX!F214</f>
        <v>44963</v>
      </c>
      <c r="B8" s="96">
        <f>RECNX!G214</f>
        <v>0.41733796296296299</v>
      </c>
      <c r="C8" s="101">
        <f>RECNX!A214</f>
        <v>17856.25</v>
      </c>
      <c r="D8" s="85">
        <f>RECNX!J217</f>
        <v>10.700000000000001</v>
      </c>
      <c r="E8" s="85">
        <f>RECNX!K217</f>
        <v>373</v>
      </c>
      <c r="F8" s="85">
        <f>RECNX!L217</f>
        <v>-7.0000000000001421</v>
      </c>
      <c r="G8" s="85">
        <f>RECNX!J253</f>
        <v>-3.6900000000000013</v>
      </c>
      <c r="H8" s="85">
        <f>RECNX!K253</f>
        <v>-82.500000000000114</v>
      </c>
      <c r="I8" s="85">
        <f>RECNX!L253</f>
        <v>24</v>
      </c>
      <c r="J8" s="104" t="str">
        <f t="shared" si="0"/>
        <v>LONG</v>
      </c>
      <c r="K8" s="104" t="str">
        <f t="shared" si="1"/>
        <v>SHORT</v>
      </c>
      <c r="L8" s="21" t="str">
        <f t="shared" si="2"/>
        <v>LONG</v>
      </c>
      <c r="M8" s="21" t="str">
        <f t="shared" si="3"/>
        <v>SHORT</v>
      </c>
      <c r="N8" s="4" t="str">
        <f t="shared" si="4"/>
        <v>WEAK</v>
      </c>
      <c r="O8" s="4" t="str">
        <f t="shared" si="5"/>
        <v>STRONG</v>
      </c>
      <c r="P8" s="98">
        <f>RECNX!F214</f>
        <v>44963</v>
      </c>
      <c r="Q8" s="96">
        <f>RECNX!G214</f>
        <v>0.41733796296296299</v>
      </c>
      <c r="R8" s="101">
        <f>RECNX!A214</f>
        <v>17856.25</v>
      </c>
      <c r="S8" s="85">
        <f>RECNX!J233</f>
        <v>6.6199999999999992</v>
      </c>
      <c r="T8" s="85">
        <f>RECNX!K233</f>
        <v>180.5</v>
      </c>
      <c r="U8" s="85">
        <f>RECNX!L233</f>
        <v>-114.50000000000003</v>
      </c>
      <c r="V8" s="85">
        <f>RECNX!M233</f>
        <v>-209.49999999999997</v>
      </c>
      <c r="W8" s="85">
        <f>RECNX!N233</f>
        <v>4.5</v>
      </c>
      <c r="X8" s="85">
        <f>RECNX!J237</f>
        <v>3.1699999999999982</v>
      </c>
      <c r="Y8" s="85">
        <f>RECNX!K237</f>
        <v>59.999999999999829</v>
      </c>
      <c r="Z8" s="85">
        <f>RECNX!L237</f>
        <v>-23.499999999999986</v>
      </c>
      <c r="AA8" s="85">
        <f>RECNX!M237</f>
        <v>-65.499999999999957</v>
      </c>
      <c r="AB8" s="85">
        <f>RECNX!N237</f>
        <v>-0.5</v>
      </c>
      <c r="AC8" s="104" t="str">
        <f t="shared" si="6"/>
        <v>LONG</v>
      </c>
      <c r="AD8" s="104" t="str">
        <f t="shared" si="7"/>
        <v>SHORT</v>
      </c>
      <c r="AE8" s="21" t="str">
        <f t="shared" si="8"/>
        <v>LONG</v>
      </c>
      <c r="AF8" s="21" t="str">
        <f t="shared" si="9"/>
        <v>SHORT</v>
      </c>
      <c r="AG8" s="4" t="str">
        <f t="shared" si="12"/>
        <v>WEAK</v>
      </c>
      <c r="AH8" s="4" t="str">
        <f t="shared" si="13"/>
        <v>WEAK</v>
      </c>
      <c r="AI8" s="82" t="str">
        <f t="shared" si="10"/>
        <v/>
      </c>
      <c r="AJ8" s="82" t="str">
        <f t="shared" si="11"/>
        <v/>
      </c>
    </row>
    <row r="9" spans="1:36" x14ac:dyDescent="0.3">
      <c r="A9" s="98">
        <f>RECNX!F256</f>
        <v>44963</v>
      </c>
      <c r="B9" s="96">
        <f>RECNX!G256</f>
        <v>0.42481481481481481</v>
      </c>
      <c r="C9" s="101">
        <f>RECNX!A256</f>
        <v>17864.150000000001</v>
      </c>
      <c r="D9" s="85">
        <f>RECNX!J259</f>
        <v>7.9500000000000011</v>
      </c>
      <c r="E9" s="85">
        <f>RECNX!K259</f>
        <v>299.5</v>
      </c>
      <c r="F9" s="85">
        <f>RECNX!L259</f>
        <v>-2.8421709430404007E-14</v>
      </c>
      <c r="G9" s="85">
        <f>RECNX!J295</f>
        <v>-2.5</v>
      </c>
      <c r="H9" s="85">
        <f>RECNX!K295</f>
        <v>-81.500000000000114</v>
      </c>
      <c r="I9" s="85">
        <f>RECNX!L295</f>
        <v>5.6843418860808015E-14</v>
      </c>
      <c r="J9" s="104" t="str">
        <f t="shared" si="0"/>
        <v>LONG</v>
      </c>
      <c r="K9" s="104" t="str">
        <f t="shared" si="1"/>
        <v>SHORT</v>
      </c>
      <c r="L9" s="21" t="str">
        <f t="shared" si="2"/>
        <v>LONG</v>
      </c>
      <c r="M9" s="21" t="str">
        <f t="shared" si="3"/>
        <v>SHORT</v>
      </c>
      <c r="N9" s="4" t="str">
        <f t="shared" si="4"/>
        <v>WEAK</v>
      </c>
      <c r="O9" s="4" t="str">
        <f t="shared" si="5"/>
        <v>STRONG</v>
      </c>
      <c r="P9" s="98">
        <f>RECNX!F256</f>
        <v>44963</v>
      </c>
      <c r="Q9" s="96">
        <f>RECNX!G256</f>
        <v>0.42481481481481481</v>
      </c>
      <c r="R9" s="101">
        <f>RECNX!A256</f>
        <v>17864.150000000001</v>
      </c>
      <c r="S9" s="85">
        <f>RECNX!J275</f>
        <v>5.5900000000000016</v>
      </c>
      <c r="T9" s="85">
        <f>RECNX!K275</f>
        <v>106.5</v>
      </c>
      <c r="U9" s="85">
        <f>RECNX!L275</f>
        <v>-119.5</v>
      </c>
      <c r="V9" s="85">
        <f>RECNX!M275</f>
        <v>-142.5</v>
      </c>
      <c r="W9" s="85">
        <f>RECNX!N275</f>
        <v>1.4999999999999996</v>
      </c>
      <c r="X9" s="85">
        <f>RECNX!J279</f>
        <v>2.120000000000001</v>
      </c>
      <c r="Y9" s="85">
        <f>RECNX!K279</f>
        <v>89.999999999999972</v>
      </c>
      <c r="Z9" s="85">
        <f>RECNX!L279</f>
        <v>12.500000000000028</v>
      </c>
      <c r="AA9" s="85">
        <f>RECNX!M279</f>
        <v>-56.5</v>
      </c>
      <c r="AB9" s="85">
        <f>RECNX!N279</f>
        <v>-2.4999999999999991</v>
      </c>
      <c r="AC9" s="104" t="str">
        <f t="shared" si="6"/>
        <v>LONG</v>
      </c>
      <c r="AD9" s="104" t="str">
        <f t="shared" si="7"/>
        <v>SHORT</v>
      </c>
      <c r="AE9" s="21" t="str">
        <f t="shared" si="8"/>
        <v>LONG</v>
      </c>
      <c r="AF9" s="21" t="str">
        <f t="shared" si="9"/>
        <v>SHORT</v>
      </c>
      <c r="AG9" s="4" t="str">
        <f t="shared" si="12"/>
        <v>WEAK</v>
      </c>
      <c r="AH9" s="4" t="str">
        <f t="shared" si="13"/>
        <v>STRONG</v>
      </c>
      <c r="AI9" s="82" t="str">
        <f t="shared" si="10"/>
        <v/>
      </c>
      <c r="AJ9" s="82" t="str">
        <f t="shared" si="11"/>
        <v/>
      </c>
    </row>
    <row r="10" spans="1:36" x14ac:dyDescent="0.3">
      <c r="A10" s="98">
        <f>RECNX!F298</f>
        <v>44963</v>
      </c>
      <c r="B10" s="96">
        <f>RECNX!G298</f>
        <v>0.43215277777777777</v>
      </c>
      <c r="C10" s="101">
        <f>RECNX!A298</f>
        <v>17863</v>
      </c>
      <c r="D10" s="85">
        <f>RECNX!J301</f>
        <v>5.5799999999999983</v>
      </c>
      <c r="E10" s="85">
        <f>RECNX!K301</f>
        <v>197.00000000000003</v>
      </c>
      <c r="F10" s="85">
        <f>RECNX!L301</f>
        <v>-21.000000000000057</v>
      </c>
      <c r="G10" s="85">
        <f>RECNX!J337</f>
        <v>0.14000000000000057</v>
      </c>
      <c r="H10" s="85">
        <f>RECNX!K337</f>
        <v>-19.000000000000114</v>
      </c>
      <c r="I10" s="85">
        <f>RECNX!L337</f>
        <v>-28.500000000000171</v>
      </c>
      <c r="J10" s="104" t="str">
        <f t="shared" si="0"/>
        <v>LONG</v>
      </c>
      <c r="K10" s="104" t="str">
        <f t="shared" si="1"/>
        <v>LONG</v>
      </c>
      <c r="L10" s="21" t="str">
        <f t="shared" si="2"/>
        <v>LONG</v>
      </c>
      <c r="M10" s="21" t="str">
        <f t="shared" si="3"/>
        <v>SHORT</v>
      </c>
      <c r="N10" s="4" t="str">
        <f t="shared" si="4"/>
        <v>WEAK</v>
      </c>
      <c r="O10" s="4" t="str">
        <f t="shared" si="5"/>
        <v>WEAK</v>
      </c>
      <c r="P10" s="98">
        <f>RECNX!F298</f>
        <v>44963</v>
      </c>
      <c r="Q10" s="96">
        <f>RECNX!G298</f>
        <v>0.43215277777777777</v>
      </c>
      <c r="R10" s="101">
        <f>RECNX!A298</f>
        <v>17863</v>
      </c>
      <c r="S10" s="85">
        <f>RECNX!J317</f>
        <v>4.7099999999999955</v>
      </c>
      <c r="T10" s="85">
        <f>RECNX!K317</f>
        <v>94</v>
      </c>
      <c r="U10" s="85">
        <f>RECNX!L317</f>
        <v>-95.999999999999915</v>
      </c>
      <c r="V10" s="85">
        <f>RECNX!M317</f>
        <v>-120.50000000000003</v>
      </c>
      <c r="W10" s="85">
        <f>RECNX!N317</f>
        <v>1.4999999999999996</v>
      </c>
      <c r="X10" s="85">
        <f>RECNX!J321</f>
        <v>2.5399999999999991</v>
      </c>
      <c r="Y10" s="85">
        <f>RECNX!K321</f>
        <v>90.999999999999943</v>
      </c>
      <c r="Z10" s="85">
        <f>RECNX!L321</f>
        <v>1.5000000000001421</v>
      </c>
      <c r="AA10" s="85">
        <f>RECNX!M321</f>
        <v>-64.000000000000014</v>
      </c>
      <c r="AB10" s="85">
        <f>RECNX!N321</f>
        <v>-2.4999999999999991</v>
      </c>
      <c r="AC10" s="104" t="str">
        <f t="shared" si="6"/>
        <v>LONG</v>
      </c>
      <c r="AD10" s="104" t="str">
        <f t="shared" si="7"/>
        <v>SHORT</v>
      </c>
      <c r="AE10" s="21" t="str">
        <f t="shared" si="8"/>
        <v>LONG</v>
      </c>
      <c r="AF10" s="21" t="str">
        <f t="shared" si="9"/>
        <v>SHORT</v>
      </c>
      <c r="AG10" s="4" t="str">
        <f t="shared" si="12"/>
        <v>WEAK</v>
      </c>
      <c r="AH10" s="4" t="str">
        <f t="shared" si="13"/>
        <v>STRONG</v>
      </c>
      <c r="AI10" s="82" t="str">
        <f t="shared" si="10"/>
        <v/>
      </c>
      <c r="AJ10" s="82" t="str">
        <f t="shared" si="11"/>
        <v/>
      </c>
    </row>
    <row r="11" spans="1:36" x14ac:dyDescent="0.3">
      <c r="A11" s="98">
        <f>RECNX!F340</f>
        <v>44963</v>
      </c>
      <c r="B11" s="96">
        <f>RECNX!G340</f>
        <v>0.43934027777777779</v>
      </c>
      <c r="C11" s="101">
        <f>RECNX!A340</f>
        <v>17865.5</v>
      </c>
      <c r="D11" s="85">
        <f>RECNX!J343</f>
        <v>4.7399999999999984</v>
      </c>
      <c r="E11" s="85">
        <f>RECNX!K343</f>
        <v>181.00000000000003</v>
      </c>
      <c r="F11" s="85">
        <f>RECNX!L343</f>
        <v>-10.499999999999972</v>
      </c>
      <c r="G11" s="85">
        <f>RECNX!J379</f>
        <v>0.5600000000000005</v>
      </c>
      <c r="H11" s="85">
        <f>RECNX!K379</f>
        <v>-27.500000000000114</v>
      </c>
      <c r="I11" s="85">
        <f>RECNX!L379</f>
        <v>-50.999999999999886</v>
      </c>
      <c r="J11" s="104" t="str">
        <f t="shared" si="0"/>
        <v>LONG</v>
      </c>
      <c r="K11" s="104" t="str">
        <f t="shared" si="1"/>
        <v>LONG</v>
      </c>
      <c r="L11" s="21" t="str">
        <f t="shared" si="2"/>
        <v>LONG</v>
      </c>
      <c r="M11" s="21" t="str">
        <f t="shared" si="3"/>
        <v>SHORT</v>
      </c>
      <c r="N11" s="4" t="str">
        <f t="shared" si="4"/>
        <v>WEAK</v>
      </c>
      <c r="O11" s="4" t="str">
        <f t="shared" si="5"/>
        <v>WEAK</v>
      </c>
      <c r="P11" s="98">
        <f>RECNX!F340</f>
        <v>44963</v>
      </c>
      <c r="Q11" s="96">
        <f>RECNX!G340</f>
        <v>0.43934027777777779</v>
      </c>
      <c r="R11" s="101">
        <f>RECNX!A340</f>
        <v>17865.5</v>
      </c>
      <c r="S11" s="85">
        <f>RECNX!J359</f>
        <v>4.5899999999999981</v>
      </c>
      <c r="T11" s="85">
        <f>RECNX!K359</f>
        <v>78</v>
      </c>
      <c r="U11" s="85">
        <f>RECNX!L359</f>
        <v>-101.5000000000001</v>
      </c>
      <c r="V11" s="85">
        <f>RECNX!M359</f>
        <v>-106.5</v>
      </c>
      <c r="W11" s="85">
        <f>RECNX!N359</f>
        <v>0.49999999999999956</v>
      </c>
      <c r="X11" s="85">
        <f>RECNX!J363</f>
        <v>4.4800000000000004</v>
      </c>
      <c r="Y11" s="85">
        <f>RECNX!K363</f>
        <v>146.99999999999994</v>
      </c>
      <c r="Z11" s="85">
        <f>RECNX!L363</f>
        <v>-6.9999999999998437</v>
      </c>
      <c r="AA11" s="85">
        <f>RECNX!M363</f>
        <v>-115</v>
      </c>
      <c r="AB11" s="85">
        <f>RECNX!N363</f>
        <v>-4.5</v>
      </c>
      <c r="AC11" s="104" t="str">
        <f t="shared" si="6"/>
        <v>LONG</v>
      </c>
      <c r="AD11" s="104" t="str">
        <f t="shared" si="7"/>
        <v>SHORT</v>
      </c>
      <c r="AE11" s="21" t="str">
        <f t="shared" si="8"/>
        <v>LONG</v>
      </c>
      <c r="AF11" s="21" t="str">
        <f t="shared" si="9"/>
        <v>SHORT</v>
      </c>
      <c r="AG11" s="4" t="str">
        <f t="shared" si="12"/>
        <v>WEAK</v>
      </c>
      <c r="AH11" s="4" t="str">
        <f t="shared" si="13"/>
        <v>WEAK</v>
      </c>
      <c r="AI11" s="82" t="str">
        <f t="shared" si="10"/>
        <v/>
      </c>
      <c r="AJ11" s="82" t="str">
        <f t="shared" si="11"/>
        <v/>
      </c>
    </row>
    <row r="12" spans="1:36" x14ac:dyDescent="0.3">
      <c r="A12" s="98">
        <f>RECNX!F382</f>
        <v>44963</v>
      </c>
      <c r="B12" s="96">
        <f>RECNX!G382</f>
        <v>0.44686342592592593</v>
      </c>
      <c r="C12" s="101">
        <f>RECNX!A382</f>
        <v>17868.05</v>
      </c>
      <c r="D12" s="85">
        <f>RECNX!J385</f>
        <v>1.5599999999999969</v>
      </c>
      <c r="E12" s="85">
        <f>RECNX!K385</f>
        <v>77.500000000000057</v>
      </c>
      <c r="F12" s="85">
        <f>RECNX!L385</f>
        <v>-5.500000000000199</v>
      </c>
      <c r="G12" s="85">
        <f>RECNX!J421</f>
        <v>2.2799999999999994</v>
      </c>
      <c r="H12" s="85">
        <f>RECNX!K421</f>
        <v>12.499999999999886</v>
      </c>
      <c r="I12" s="85">
        <f>RECNX!L421</f>
        <v>-69.499999999999943</v>
      </c>
      <c r="J12" s="104" t="str">
        <f t="shared" si="0"/>
        <v>LONG</v>
      </c>
      <c r="K12" s="104" t="str">
        <f t="shared" si="1"/>
        <v>LONG</v>
      </c>
      <c r="L12" s="21" t="str">
        <f t="shared" si="2"/>
        <v>LONG</v>
      </c>
      <c r="M12" s="21" t="str">
        <f t="shared" si="3"/>
        <v>LONG</v>
      </c>
      <c r="N12" s="4" t="str">
        <f t="shared" si="4"/>
        <v>WEAK</v>
      </c>
      <c r="O12" s="4" t="str">
        <f t="shared" si="5"/>
        <v>WEAK</v>
      </c>
      <c r="P12" s="98">
        <f>RECNX!F382</f>
        <v>44963</v>
      </c>
      <c r="Q12" s="96">
        <f>RECNX!G382</f>
        <v>0.44686342592592593</v>
      </c>
      <c r="R12" s="101">
        <f>RECNX!A382</f>
        <v>17868.05</v>
      </c>
      <c r="S12" s="85">
        <f>RECNX!J401</f>
        <v>3.9699999999999989</v>
      </c>
      <c r="T12" s="85">
        <f>RECNX!K401</f>
        <v>55.5</v>
      </c>
      <c r="U12" s="85">
        <f>RECNX!L401</f>
        <v>-85.499999999999943</v>
      </c>
      <c r="V12" s="85">
        <f>RECNX!M401</f>
        <v>-75.000000000000057</v>
      </c>
      <c r="W12" s="85">
        <f>RECNX!N401</f>
        <v>-1.0000000000000004</v>
      </c>
      <c r="X12" s="85">
        <f>RECNX!J405</f>
        <v>2.3400000000000052</v>
      </c>
      <c r="Y12" s="85">
        <f>RECNX!K405</f>
        <v>114.99999999999997</v>
      </c>
      <c r="Z12" s="85">
        <f>RECNX!L405</f>
        <v>9.0000000000001705</v>
      </c>
      <c r="AA12" s="85">
        <f>RECNX!M405</f>
        <v>-70.500000000000028</v>
      </c>
      <c r="AB12" s="85">
        <f>RECNX!N405</f>
        <v>-2.9999999999999991</v>
      </c>
      <c r="AC12" s="104" t="str">
        <f t="shared" si="6"/>
        <v>LONG</v>
      </c>
      <c r="AD12" s="104" t="str">
        <f t="shared" si="7"/>
        <v>SHORT</v>
      </c>
      <c r="AE12" s="21" t="str">
        <f t="shared" si="8"/>
        <v>LONG</v>
      </c>
      <c r="AF12" s="21" t="str">
        <f t="shared" si="9"/>
        <v>SHORT</v>
      </c>
      <c r="AG12" s="4" t="str">
        <f t="shared" si="12"/>
        <v>WEAK</v>
      </c>
      <c r="AH12" s="4" t="str">
        <f t="shared" si="13"/>
        <v>STRONG</v>
      </c>
      <c r="AI12" s="82" t="str">
        <f t="shared" si="10"/>
        <v/>
      </c>
      <c r="AJ12" s="82" t="str">
        <f t="shared" si="11"/>
        <v/>
      </c>
    </row>
    <row r="13" spans="1:36" x14ac:dyDescent="0.3">
      <c r="A13" s="98">
        <f>RECNX!F424</f>
        <v>44963</v>
      </c>
      <c r="B13" s="96">
        <f>RECNX!G424</f>
        <v>0.4541203703703704</v>
      </c>
      <c r="C13" s="101">
        <f>RECNX!A424</f>
        <v>17853.05</v>
      </c>
      <c r="D13" s="85">
        <f>RECNX!J427</f>
        <v>1.9699999999999989</v>
      </c>
      <c r="E13" s="85">
        <f>RECNX!K427</f>
        <v>26.000000000000114</v>
      </c>
      <c r="F13" s="85">
        <f>RECNX!L427</f>
        <v>-55.500000000000028</v>
      </c>
      <c r="G13" s="85">
        <f>RECNX!J463</f>
        <v>0.8999999999999968</v>
      </c>
      <c r="H13" s="85">
        <f>RECNX!K463</f>
        <v>33.499999999999943</v>
      </c>
      <c r="I13" s="85">
        <f>RECNX!L463</f>
        <v>-22.499999999999943</v>
      </c>
      <c r="J13" s="104" t="str">
        <f t="shared" si="0"/>
        <v>LONG</v>
      </c>
      <c r="K13" s="104" t="str">
        <f t="shared" si="1"/>
        <v>LONG</v>
      </c>
      <c r="L13" s="21" t="str">
        <f t="shared" si="2"/>
        <v>LONG</v>
      </c>
      <c r="M13" s="21" t="str">
        <f t="shared" si="3"/>
        <v>LONG</v>
      </c>
      <c r="N13" s="4" t="str">
        <f t="shared" si="4"/>
        <v>WEAK</v>
      </c>
      <c r="O13" s="4" t="str">
        <f t="shared" si="5"/>
        <v>WEAK</v>
      </c>
      <c r="P13" s="98">
        <f>RECNX!F424</f>
        <v>44963</v>
      </c>
      <c r="Q13" s="96">
        <f>RECNX!G424</f>
        <v>0.4541203703703704</v>
      </c>
      <c r="R13" s="101">
        <f>RECNX!A424</f>
        <v>17853.05</v>
      </c>
      <c r="S13" s="85">
        <f>RECNX!J443</f>
        <v>2.42</v>
      </c>
      <c r="T13" s="85">
        <f>RECNX!K443</f>
        <v>112.00000000000004</v>
      </c>
      <c r="U13" s="85">
        <f>RECNX!L443</f>
        <v>-30.499999999999787</v>
      </c>
      <c r="V13" s="85">
        <f>RECNX!M443</f>
        <v>-102.5</v>
      </c>
      <c r="W13" s="85">
        <f>RECNX!N443</f>
        <v>2.9999999999999996</v>
      </c>
      <c r="X13" s="85">
        <f>RECNX!J447</f>
        <v>3.6600000000000019</v>
      </c>
      <c r="Y13" s="85">
        <f>RECNX!K447</f>
        <v>54.999999999999943</v>
      </c>
      <c r="Z13" s="85">
        <f>RECNX!L447</f>
        <v>-46.499999999999801</v>
      </c>
      <c r="AA13" s="85">
        <f>RECNX!M447</f>
        <v>-68.499999999999972</v>
      </c>
      <c r="AB13" s="85">
        <f>RECNX!N447</f>
        <v>-0.5</v>
      </c>
      <c r="AC13" s="104" t="str">
        <f t="shared" si="6"/>
        <v>LONG</v>
      </c>
      <c r="AD13" s="104" t="str">
        <f t="shared" si="7"/>
        <v>SHORT</v>
      </c>
      <c r="AE13" s="21" t="str">
        <f t="shared" si="8"/>
        <v>LONG</v>
      </c>
      <c r="AF13" s="21" t="str">
        <f t="shared" si="9"/>
        <v>SHORT</v>
      </c>
      <c r="AG13" s="4" t="str">
        <f t="shared" si="12"/>
        <v>WEAK</v>
      </c>
      <c r="AH13" s="4" t="str">
        <f t="shared" si="13"/>
        <v>WEAK</v>
      </c>
      <c r="AI13" s="82" t="str">
        <f t="shared" si="10"/>
        <v/>
      </c>
      <c r="AJ13" s="82" t="str">
        <f t="shared" si="11"/>
        <v/>
      </c>
    </row>
    <row r="14" spans="1:36" x14ac:dyDescent="0.3">
      <c r="A14" s="98">
        <f>RECNX!F466</f>
        <v>44963</v>
      </c>
      <c r="B14" s="96">
        <f>RECNX!G466</f>
        <v>0.4617708333333333</v>
      </c>
      <c r="C14" s="101">
        <f>RECNX!A466</f>
        <v>17866.349999999999</v>
      </c>
      <c r="D14" s="85">
        <f>RECNX!J469</f>
        <v>3.9800000000000022</v>
      </c>
      <c r="E14" s="85">
        <f>RECNX!K469</f>
        <v>173.00000000000003</v>
      </c>
      <c r="F14" s="85">
        <f>RECNX!L469</f>
        <v>13.999999999999943</v>
      </c>
      <c r="G14" s="85">
        <f>RECNX!J505</f>
        <v>-3.9999999999999147E-2</v>
      </c>
      <c r="H14" s="85">
        <f>RECNX!K505</f>
        <v>-38.000000000000114</v>
      </c>
      <c r="I14" s="85">
        <f>RECNX!L505</f>
        <v>-42.999999999999943</v>
      </c>
      <c r="J14" s="104" t="str">
        <f t="shared" si="0"/>
        <v>LONG</v>
      </c>
      <c r="K14" s="104" t="str">
        <f t="shared" si="1"/>
        <v>SHORT</v>
      </c>
      <c r="L14" s="21" t="str">
        <f t="shared" si="2"/>
        <v>LONG</v>
      </c>
      <c r="M14" s="21" t="str">
        <f t="shared" si="3"/>
        <v>SHORT</v>
      </c>
      <c r="N14" s="4" t="str">
        <f t="shared" si="4"/>
        <v>STRONG</v>
      </c>
      <c r="O14" s="4" t="str">
        <f t="shared" si="5"/>
        <v>WEAK</v>
      </c>
      <c r="P14" s="98">
        <f>RECNX!F466</f>
        <v>44963</v>
      </c>
      <c r="Q14" s="96">
        <f>RECNX!G466</f>
        <v>0.4617708333333333</v>
      </c>
      <c r="R14" s="101">
        <f>RECNX!A466</f>
        <v>17866.349999999999</v>
      </c>
      <c r="S14" s="85">
        <f>RECNX!J485</f>
        <v>3.2500000000000018</v>
      </c>
      <c r="T14" s="85">
        <f>RECNX!K485</f>
        <v>40.499999999999943</v>
      </c>
      <c r="U14" s="85">
        <f>RECNX!L485</f>
        <v>-99.999999999999773</v>
      </c>
      <c r="V14" s="85">
        <f>RECNX!M485</f>
        <v>-67</v>
      </c>
      <c r="W14" s="85">
        <f>RECNX!N485</f>
        <v>-0.50000000000000044</v>
      </c>
      <c r="X14" s="85">
        <f>RECNX!J489</f>
        <v>3.2800000000000011</v>
      </c>
      <c r="Y14" s="85">
        <f>RECNX!K489</f>
        <v>131.99999999999989</v>
      </c>
      <c r="Z14" s="85">
        <f>RECNX!L489</f>
        <v>4.0000000000001279</v>
      </c>
      <c r="AA14" s="85">
        <f>RECNX!M489</f>
        <v>-87.999999999999986</v>
      </c>
      <c r="AB14" s="85">
        <f>RECNX!N489</f>
        <v>-3.9999999999999996</v>
      </c>
      <c r="AC14" s="104" t="str">
        <f t="shared" si="6"/>
        <v>LONG</v>
      </c>
      <c r="AD14" s="104" t="str">
        <f t="shared" si="7"/>
        <v>SHORT</v>
      </c>
      <c r="AE14" s="21" t="str">
        <f t="shared" si="8"/>
        <v>LONG</v>
      </c>
      <c r="AF14" s="21" t="str">
        <f t="shared" si="9"/>
        <v>SHORT</v>
      </c>
      <c r="AG14" s="4" t="str">
        <f t="shared" si="12"/>
        <v>WEAK</v>
      </c>
      <c r="AH14" s="4" t="str">
        <f t="shared" si="13"/>
        <v>STRONG</v>
      </c>
      <c r="AI14" s="82" t="str">
        <f t="shared" si="10"/>
        <v/>
      </c>
      <c r="AJ14" s="82" t="str">
        <f t="shared" si="11"/>
        <v/>
      </c>
    </row>
    <row r="15" spans="1:36" x14ac:dyDescent="0.3">
      <c r="A15" s="98">
        <f>RECNX!F508</f>
        <v>44963</v>
      </c>
      <c r="B15" s="96">
        <f>RECNX!G508</f>
        <v>0.46869212962962964</v>
      </c>
      <c r="C15" s="101">
        <f>RECNX!A508</f>
        <v>17865.150000000001</v>
      </c>
      <c r="D15" s="85">
        <f>RECNX!J511</f>
        <v>2.09</v>
      </c>
      <c r="E15" s="85">
        <f>RECNX!K511</f>
        <v>88.000000000000057</v>
      </c>
      <c r="F15" s="85">
        <f>RECNX!L511</f>
        <v>-12.499999999999972</v>
      </c>
      <c r="G15" s="85">
        <f>RECNX!J547</f>
        <v>0.4399999999999995</v>
      </c>
      <c r="H15" s="85">
        <f>RECNX!K547</f>
        <v>-19.000000000000114</v>
      </c>
      <c r="I15" s="85">
        <f>RECNX!L547</f>
        <v>-43.999999999999886</v>
      </c>
      <c r="J15" s="104" t="str">
        <f t="shared" si="0"/>
        <v>LONG</v>
      </c>
      <c r="K15" s="104" t="str">
        <f t="shared" si="1"/>
        <v>LONG</v>
      </c>
      <c r="L15" s="21" t="str">
        <f t="shared" si="2"/>
        <v>LONG</v>
      </c>
      <c r="M15" s="21" t="str">
        <f t="shared" si="3"/>
        <v>SHORT</v>
      </c>
      <c r="N15" s="4" t="str">
        <f t="shared" si="4"/>
        <v>WEAK</v>
      </c>
      <c r="O15" s="4" t="str">
        <f t="shared" si="5"/>
        <v>WEAK</v>
      </c>
      <c r="P15" s="98">
        <f>RECNX!F508</f>
        <v>44963</v>
      </c>
      <c r="Q15" s="96">
        <f>RECNX!G508</f>
        <v>0.46869212962962964</v>
      </c>
      <c r="R15" s="101">
        <f>RECNX!A508</f>
        <v>17865.150000000001</v>
      </c>
      <c r="S15" s="85">
        <f>RECNX!J527</f>
        <v>1.8699999999999992</v>
      </c>
      <c r="T15" s="85">
        <f>RECNX!K527</f>
        <v>11.5</v>
      </c>
      <c r="U15" s="85">
        <f>RECNX!L527</f>
        <v>-78.499999999999957</v>
      </c>
      <c r="V15" s="85">
        <f>RECNX!M527</f>
        <v>-30.00000000000005</v>
      </c>
      <c r="W15" s="85">
        <f>RECNX!N527</f>
        <v>-1.5000000000000004</v>
      </c>
      <c r="X15" s="85">
        <f>RECNX!J531</f>
        <v>3.3100000000000041</v>
      </c>
      <c r="Y15" s="85">
        <f>RECNX!K531</f>
        <v>125.99999999999994</v>
      </c>
      <c r="Z15" s="85">
        <f>RECNX!L531</f>
        <v>-2.4999999999998721</v>
      </c>
      <c r="AA15" s="85">
        <f>RECNX!M531</f>
        <v>-86.500000000000014</v>
      </c>
      <c r="AB15" s="85">
        <f>RECNX!N531</f>
        <v>-2.9999999999999991</v>
      </c>
      <c r="AC15" s="104" t="str">
        <f t="shared" si="6"/>
        <v>LONG</v>
      </c>
      <c r="AD15" s="104" t="str">
        <f t="shared" si="7"/>
        <v>SHORT</v>
      </c>
      <c r="AE15" s="21" t="str">
        <f t="shared" si="8"/>
        <v>LONG</v>
      </c>
      <c r="AF15" s="21" t="str">
        <f t="shared" si="9"/>
        <v>SHORT</v>
      </c>
      <c r="AG15" s="4" t="str">
        <f t="shared" si="12"/>
        <v>WEAK</v>
      </c>
      <c r="AH15" s="4" t="str">
        <f t="shared" si="13"/>
        <v>WEAK</v>
      </c>
      <c r="AI15" s="82" t="str">
        <f t="shared" si="10"/>
        <v/>
      </c>
      <c r="AJ15" s="82" t="str">
        <f t="shared" si="11"/>
        <v/>
      </c>
    </row>
    <row r="16" spans="1:36" x14ac:dyDescent="0.3">
      <c r="A16" s="98">
        <f>RECNX!F550</f>
        <v>44963</v>
      </c>
      <c r="B16" s="96">
        <f>RECNX!G550</f>
        <v>0.47583333333333333</v>
      </c>
      <c r="C16" s="101">
        <f>RECNX!A550</f>
        <v>17873.349999999999</v>
      </c>
      <c r="D16" s="85">
        <f>RECNX!J553</f>
        <v>2.3900000000000006</v>
      </c>
      <c r="E16" s="85">
        <f>RECNX!K553</f>
        <v>140.5</v>
      </c>
      <c r="F16" s="85">
        <f>RECNX!L553</f>
        <v>23.499999999999858</v>
      </c>
      <c r="G16" s="85">
        <f>RECNX!J589</f>
        <v>0.63999999999999879</v>
      </c>
      <c r="H16" s="85">
        <f>RECNX!K589</f>
        <v>-40.000000000000114</v>
      </c>
      <c r="I16" s="85">
        <f>RECNX!L589</f>
        <v>-58.5</v>
      </c>
      <c r="J16" s="104" t="str">
        <f t="shared" si="0"/>
        <v>LONG</v>
      </c>
      <c r="K16" s="104" t="str">
        <f t="shared" si="1"/>
        <v>LONG</v>
      </c>
      <c r="L16" s="21" t="str">
        <f t="shared" si="2"/>
        <v>LONG</v>
      </c>
      <c r="M16" s="21" t="str">
        <f t="shared" si="3"/>
        <v>SHORT</v>
      </c>
      <c r="N16" s="4" t="str">
        <f t="shared" si="4"/>
        <v>STRONG</v>
      </c>
      <c r="O16" s="4" t="str">
        <f t="shared" si="5"/>
        <v>WEAK</v>
      </c>
      <c r="P16" s="98">
        <f>RECNX!F550</f>
        <v>44963</v>
      </c>
      <c r="Q16" s="96">
        <f>RECNX!G550</f>
        <v>0.47583333333333333</v>
      </c>
      <c r="R16" s="101">
        <f>RECNX!A550</f>
        <v>17873.349999999999</v>
      </c>
      <c r="S16" s="85">
        <f>RECNX!J569</f>
        <v>3.24</v>
      </c>
      <c r="T16" s="85">
        <f>RECNX!K569</f>
        <v>2.5</v>
      </c>
      <c r="U16" s="85">
        <f>RECNX!L569</f>
        <v>-112.49999999999989</v>
      </c>
      <c r="V16" s="85">
        <f>RECNX!M569</f>
        <v>-31.999999999999964</v>
      </c>
      <c r="W16" s="85">
        <f>RECNX!N569</f>
        <v>-3.000000000000004</v>
      </c>
      <c r="X16" s="85">
        <f>RECNX!J573</f>
        <v>2.8100000000000041</v>
      </c>
      <c r="Y16" s="85">
        <f>RECNX!K573</f>
        <v>167.99999999999994</v>
      </c>
      <c r="Z16" s="85">
        <f>RECNX!L573</f>
        <v>26.000000000000199</v>
      </c>
      <c r="AA16" s="85">
        <f>RECNX!M573</f>
        <v>-90.999999999999972</v>
      </c>
      <c r="AB16" s="85">
        <f>RECNX!N573</f>
        <v>-5</v>
      </c>
      <c r="AC16" s="104" t="str">
        <f t="shared" si="6"/>
        <v>LONG</v>
      </c>
      <c r="AD16" s="104" t="str">
        <f t="shared" si="7"/>
        <v>SHORT</v>
      </c>
      <c r="AE16" s="21" t="str">
        <f t="shared" si="8"/>
        <v>LONG</v>
      </c>
      <c r="AF16" s="21" t="str">
        <f t="shared" si="9"/>
        <v>SHORT</v>
      </c>
      <c r="AG16" s="4" t="str">
        <f t="shared" si="12"/>
        <v>WEAK</v>
      </c>
      <c r="AH16" s="4" t="str">
        <f t="shared" si="13"/>
        <v>STRONG</v>
      </c>
      <c r="AI16" s="82" t="str">
        <f>IF(AND(T16&lt;T15,U16&lt;U15,Y16&gt;Y15,Z16&gt;Z15,S16&gt;S15,T16&gt;0,U16&gt;0,V16&lt;V15,W16&gt;0),"UP","")</f>
        <v/>
      </c>
      <c r="AJ16" s="82" t="str">
        <f t="shared" si="11"/>
        <v/>
      </c>
    </row>
    <row r="17" spans="1:36" x14ac:dyDescent="0.3">
      <c r="A17" s="98">
        <f>RECNX!F592</f>
        <v>44963</v>
      </c>
      <c r="B17" s="96">
        <f>RECNX!G592</f>
        <v>0.48310185185185189</v>
      </c>
      <c r="C17" s="101">
        <f>RECNX!A592</f>
        <v>17874.05</v>
      </c>
      <c r="D17" s="85">
        <f>RECNX!J595</f>
        <v>1.5499999999999989</v>
      </c>
      <c r="E17" s="85">
        <f>RECNX!K595</f>
        <v>104</v>
      </c>
      <c r="F17" s="85">
        <f>RECNX!L595</f>
        <v>8.4999999999998579</v>
      </c>
      <c r="G17" s="85">
        <f>RECNX!J631</f>
        <v>1.3399999999999981</v>
      </c>
      <c r="H17" s="85">
        <f>RECNX!K631</f>
        <v>-30.500000000000057</v>
      </c>
      <c r="I17" s="85">
        <f>RECNX!L631</f>
        <v>-75.499999999999943</v>
      </c>
      <c r="J17" s="104" t="str">
        <f t="shared" si="0"/>
        <v>LONG</v>
      </c>
      <c r="K17" s="104" t="str">
        <f t="shared" si="1"/>
        <v>LONG</v>
      </c>
      <c r="L17" s="21" t="str">
        <f t="shared" si="2"/>
        <v>LONG</v>
      </c>
      <c r="M17" s="21" t="str">
        <f t="shared" si="3"/>
        <v>SHORT</v>
      </c>
      <c r="N17" s="4" t="str">
        <f t="shared" si="4"/>
        <v>STRONG</v>
      </c>
      <c r="O17" s="4" t="str">
        <f t="shared" si="5"/>
        <v>WEAK</v>
      </c>
      <c r="P17" s="98">
        <f>RECNX!F592</f>
        <v>44963</v>
      </c>
      <c r="Q17" s="96">
        <f>RECNX!G592</f>
        <v>0.48310185185185189</v>
      </c>
      <c r="R17" s="101">
        <f>RECNX!A592</f>
        <v>17874.05</v>
      </c>
      <c r="S17" s="85">
        <f>RECNX!J611</f>
        <v>3.2099999999999973</v>
      </c>
      <c r="T17" s="85">
        <f>RECNX!K611</f>
        <v>-6</v>
      </c>
      <c r="U17" s="85">
        <f>RECNX!L611</f>
        <v>-126.49999999999984</v>
      </c>
      <c r="V17" s="85">
        <f>RECNX!M611</f>
        <v>-30.000000000000078</v>
      </c>
      <c r="W17" s="85">
        <f>RECNX!N611</f>
        <v>-3.000000000000004</v>
      </c>
      <c r="X17" s="85">
        <f>RECNX!J615</f>
        <v>1.5900000000000034</v>
      </c>
      <c r="Y17" s="85">
        <f>RECNX!K615</f>
        <v>147.99999999999994</v>
      </c>
      <c r="Z17" s="85">
        <f>RECNX!L615</f>
        <v>35.500000000000099</v>
      </c>
      <c r="AA17" s="85">
        <f>RECNX!M615</f>
        <v>-63.499999999999986</v>
      </c>
      <c r="AB17" s="85">
        <f>RECNX!N615</f>
        <v>-5</v>
      </c>
      <c r="AC17" s="104" t="str">
        <f t="shared" si="6"/>
        <v>LONG</v>
      </c>
      <c r="AD17" s="104" t="str">
        <f t="shared" si="7"/>
        <v>SHORT</v>
      </c>
      <c r="AE17" s="21" t="str">
        <f t="shared" si="8"/>
        <v>SHORT</v>
      </c>
      <c r="AF17" s="21" t="str">
        <f t="shared" si="9"/>
        <v>SHORT</v>
      </c>
      <c r="AG17" s="4" t="str">
        <f t="shared" si="12"/>
        <v>WEAK</v>
      </c>
      <c r="AH17" s="4" t="str">
        <f t="shared" si="13"/>
        <v>STRONG</v>
      </c>
      <c r="AI17" s="82" t="str">
        <f t="shared" si="10"/>
        <v/>
      </c>
      <c r="AJ17" s="82" t="str">
        <f t="shared" si="11"/>
        <v/>
      </c>
    </row>
    <row r="18" spans="1:36" x14ac:dyDescent="0.3">
      <c r="A18" s="98">
        <f>RECNX!F634</f>
        <v>44963</v>
      </c>
      <c r="B18" s="96">
        <f>RECNX!G634</f>
        <v>0.49009259259259258</v>
      </c>
      <c r="C18" s="101">
        <f>RECNX!A634</f>
        <v>17865.05</v>
      </c>
      <c r="D18" s="85">
        <f>RECNX!J637</f>
        <v>1.0899999999999981</v>
      </c>
      <c r="E18" s="85">
        <f>RECNX!K637</f>
        <v>57.5</v>
      </c>
      <c r="F18" s="85">
        <f>RECNX!L637</f>
        <v>-10.500000000000199</v>
      </c>
      <c r="G18" s="85">
        <f>RECNX!J673</f>
        <v>1.3200000000000003</v>
      </c>
      <c r="H18" s="85">
        <f>RECNX!K673</f>
        <v>4.4999999999998863</v>
      </c>
      <c r="I18" s="85">
        <f>RECNX!L673</f>
        <v>-55</v>
      </c>
      <c r="J18" s="104" t="str">
        <f t="shared" si="0"/>
        <v>LONG</v>
      </c>
      <c r="K18" s="104" t="str">
        <f t="shared" si="1"/>
        <v>LONG</v>
      </c>
      <c r="L18" s="21" t="str">
        <f t="shared" si="2"/>
        <v>LONG</v>
      </c>
      <c r="M18" s="21" t="str">
        <f t="shared" si="3"/>
        <v>LONG</v>
      </c>
      <c r="N18" s="4" t="str">
        <f t="shared" si="4"/>
        <v>WEAK</v>
      </c>
      <c r="O18" s="4" t="str">
        <f t="shared" si="5"/>
        <v>WEAK</v>
      </c>
      <c r="P18" s="98">
        <f>RECNX!F634</f>
        <v>44963</v>
      </c>
      <c r="Q18" s="96">
        <f>RECNX!G634</f>
        <v>0.49009259259259258</v>
      </c>
      <c r="R18" s="101">
        <f>RECNX!A634</f>
        <v>17865.05</v>
      </c>
      <c r="S18" s="85">
        <f>RECNX!J653</f>
        <v>2.0600000000000005</v>
      </c>
      <c r="T18" s="85">
        <f>RECNX!K653</f>
        <v>30.000000000000043</v>
      </c>
      <c r="U18" s="85">
        <f>RECNX!L653</f>
        <v>-73.499999999999901</v>
      </c>
      <c r="V18" s="85">
        <f>RECNX!M653</f>
        <v>-37.999999999999993</v>
      </c>
      <c r="W18" s="85">
        <f>RECNX!N653</f>
        <v>-1.0000000000000004</v>
      </c>
      <c r="X18" s="85">
        <f>RECNX!J657</f>
        <v>2.4400000000000031</v>
      </c>
      <c r="Y18" s="85">
        <f>RECNX!K657</f>
        <v>109.49999999999994</v>
      </c>
      <c r="Z18" s="85">
        <f>RECNX!L657</f>
        <v>-5.4999999999999432</v>
      </c>
      <c r="AA18" s="85">
        <f>RECNX!M657</f>
        <v>-64.499999999999972</v>
      </c>
      <c r="AB18" s="85">
        <f>RECNX!N657</f>
        <v>-2.9999999999999991</v>
      </c>
      <c r="AC18" s="104" t="str">
        <f t="shared" si="6"/>
        <v>LONG</v>
      </c>
      <c r="AD18" s="104" t="str">
        <f t="shared" si="7"/>
        <v>SHORT</v>
      </c>
      <c r="AE18" s="21" t="str">
        <f t="shared" si="8"/>
        <v>LONG</v>
      </c>
      <c r="AF18" s="21" t="str">
        <f t="shared" si="9"/>
        <v>SHORT</v>
      </c>
      <c r="AG18" s="4" t="str">
        <f t="shared" si="12"/>
        <v>WEAK</v>
      </c>
      <c r="AH18" s="4" t="str">
        <f t="shared" si="13"/>
        <v>WEAK</v>
      </c>
      <c r="AI18" s="82" t="str">
        <f t="shared" si="10"/>
        <v/>
      </c>
      <c r="AJ18" s="82" t="str">
        <f t="shared" si="11"/>
        <v/>
      </c>
    </row>
    <row r="19" spans="1:36" x14ac:dyDescent="0.3">
      <c r="A19" s="98">
        <f>RECNX!F676</f>
        <v>44963</v>
      </c>
      <c r="B19" s="96">
        <f>RECNX!G676</f>
        <v>0.49706018518518519</v>
      </c>
      <c r="C19" s="101">
        <f>RECNX!A676</f>
        <v>17861.05</v>
      </c>
      <c r="D19" s="85">
        <f>RECNX!J679</f>
        <v>-0.90000000000000036</v>
      </c>
      <c r="E19" s="85">
        <f>RECNX!K679</f>
        <v>-29.5</v>
      </c>
      <c r="F19" s="85">
        <f>RECNX!L679</f>
        <v>-27.500000000000085</v>
      </c>
      <c r="G19" s="85">
        <f>RECNX!J715</f>
        <v>2.1399999999999988</v>
      </c>
      <c r="H19" s="85">
        <f>RECNX!K715</f>
        <v>42.499999999999886</v>
      </c>
      <c r="I19" s="85">
        <f>RECNX!L715</f>
        <v>-52.499999999999943</v>
      </c>
      <c r="J19" s="104" t="str">
        <f t="shared" si="0"/>
        <v>SHORT</v>
      </c>
      <c r="K19" s="104" t="str">
        <f t="shared" si="1"/>
        <v>LONG</v>
      </c>
      <c r="L19" s="21" t="str">
        <f t="shared" si="2"/>
        <v>SHORT</v>
      </c>
      <c r="M19" s="21" t="str">
        <f t="shared" si="3"/>
        <v>LONG</v>
      </c>
      <c r="N19" s="4" t="str">
        <f t="shared" si="4"/>
        <v>WEAK</v>
      </c>
      <c r="O19" s="4" t="str">
        <f t="shared" si="5"/>
        <v>WEAK</v>
      </c>
      <c r="P19" s="98">
        <f>RECNX!F676</f>
        <v>44963</v>
      </c>
      <c r="Q19" s="96">
        <f>RECNX!G676</f>
        <v>0.49706018518518519</v>
      </c>
      <c r="R19" s="101">
        <f>RECNX!A676</f>
        <v>17861.05</v>
      </c>
      <c r="S19" s="85">
        <f>RECNX!J695</f>
        <v>2.2399999999999984</v>
      </c>
      <c r="T19" s="85">
        <f>RECNX!K695</f>
        <v>73.500000000000028</v>
      </c>
      <c r="U19" s="85">
        <f>RECNX!L695</f>
        <v>-43.999999999999957</v>
      </c>
      <c r="V19" s="85">
        <f>RECNX!M695</f>
        <v>-60.5</v>
      </c>
      <c r="W19" s="85">
        <f>RECNX!N695</f>
        <v>0.49999999999999956</v>
      </c>
      <c r="X19" s="85">
        <f>RECNX!J699</f>
        <v>3.6400000000000041</v>
      </c>
      <c r="Y19" s="85">
        <f>RECNX!K699</f>
        <v>106.49999999999997</v>
      </c>
      <c r="Z19" s="85">
        <f>RECNX!L699</f>
        <v>-35.499999999999972</v>
      </c>
      <c r="AA19" s="85">
        <f>RECNX!M699</f>
        <v>-84</v>
      </c>
      <c r="AB19" s="85">
        <f>RECNX!N699</f>
        <v>-2.4999999999999991</v>
      </c>
      <c r="AC19" s="104" t="str">
        <f t="shared" si="6"/>
        <v>LONG</v>
      </c>
      <c r="AD19" s="104" t="str">
        <f t="shared" si="7"/>
        <v>SHORT</v>
      </c>
      <c r="AE19" s="21" t="str">
        <f t="shared" si="8"/>
        <v>LONG</v>
      </c>
      <c r="AF19" s="21" t="str">
        <f t="shared" si="9"/>
        <v>SHORT</v>
      </c>
      <c r="AG19" s="4" t="str">
        <f t="shared" si="12"/>
        <v>WEAK</v>
      </c>
      <c r="AH19" s="4" t="str">
        <f t="shared" si="13"/>
        <v>WEAK</v>
      </c>
      <c r="AI19" s="82" t="str">
        <f t="shared" si="10"/>
        <v/>
      </c>
      <c r="AJ19" s="82" t="str">
        <f t="shared" si="11"/>
        <v/>
      </c>
    </row>
    <row r="20" spans="1:36" x14ac:dyDescent="0.3">
      <c r="A20" s="98">
        <f>RECNX!F718</f>
        <v>44963</v>
      </c>
      <c r="B20" s="96">
        <f>RECNX!G718</f>
        <v>0.50388888888888894</v>
      </c>
      <c r="C20" s="101">
        <f>RECNX!A718</f>
        <v>17851.150000000001</v>
      </c>
      <c r="D20" s="85">
        <f>RECNX!J721</f>
        <v>-0.21000000000000085</v>
      </c>
      <c r="E20" s="85">
        <f>RECNX!K721</f>
        <v>-41.5</v>
      </c>
      <c r="F20" s="85">
        <f>RECNX!L721</f>
        <v>-49.500000000000085</v>
      </c>
      <c r="G20" s="85">
        <f>RECNX!J757</f>
        <v>2.2400000000000002</v>
      </c>
      <c r="H20" s="85">
        <f>RECNX!K757</f>
        <v>77.999999999999886</v>
      </c>
      <c r="I20" s="85">
        <f>RECNX!L757</f>
        <v>-37.499999999999943</v>
      </c>
      <c r="J20" s="104" t="str">
        <f t="shared" si="0"/>
        <v>SHORT</v>
      </c>
      <c r="K20" s="104" t="str">
        <f t="shared" si="1"/>
        <v>LONG</v>
      </c>
      <c r="L20" s="21" t="str">
        <f t="shared" si="2"/>
        <v>SHORT</v>
      </c>
      <c r="M20" s="21" t="str">
        <f t="shared" si="3"/>
        <v>LONG</v>
      </c>
      <c r="N20" s="4" t="str">
        <f t="shared" si="4"/>
        <v>WEAK</v>
      </c>
      <c r="O20" s="4" t="str">
        <f t="shared" si="5"/>
        <v>WEAK</v>
      </c>
      <c r="P20" s="98">
        <f>RECNX!F718</f>
        <v>44963</v>
      </c>
      <c r="Q20" s="96">
        <f>RECNX!G718</f>
        <v>0.50388888888888894</v>
      </c>
      <c r="R20" s="101">
        <f>RECNX!A718</f>
        <v>17851.150000000001</v>
      </c>
      <c r="S20" s="85">
        <f>RECNX!J737</f>
        <v>0.97000000000000064</v>
      </c>
      <c r="T20" s="85">
        <f>RECNX!K737</f>
        <v>106.49999999999996</v>
      </c>
      <c r="U20" s="85">
        <f>RECNX!L737</f>
        <v>1.4999999999998863</v>
      </c>
      <c r="V20" s="85">
        <f>RECNX!M737</f>
        <v>-70.000000000000057</v>
      </c>
      <c r="W20" s="85">
        <f>RECNX!N737</f>
        <v>2.9999999999999996</v>
      </c>
      <c r="X20" s="85">
        <f>RECNX!J741</f>
        <v>3.6600000000000019</v>
      </c>
      <c r="Y20" s="85">
        <f>RECNX!K741</f>
        <v>44.499999999999972</v>
      </c>
      <c r="Z20" s="85">
        <f>RECNX!L741</f>
        <v>-73.999999999999957</v>
      </c>
      <c r="AA20" s="85">
        <f>RECNX!M741</f>
        <v>-64.499999999999986</v>
      </c>
      <c r="AB20" s="85">
        <f>RECNX!N741</f>
        <v>0</v>
      </c>
      <c r="AC20" s="104" t="str">
        <f t="shared" si="6"/>
        <v>LONG</v>
      </c>
      <c r="AD20" s="104" t="str">
        <f t="shared" si="7"/>
        <v>SHORT</v>
      </c>
      <c r="AE20" s="21" t="str">
        <f t="shared" si="8"/>
        <v>LONG</v>
      </c>
      <c r="AF20" s="21" t="str">
        <f t="shared" si="9"/>
        <v>SHORT</v>
      </c>
      <c r="AG20" s="4" t="str">
        <f t="shared" si="12"/>
        <v>STRONG</v>
      </c>
      <c r="AH20" s="4" t="str">
        <f t="shared" si="13"/>
        <v>WEAK</v>
      </c>
      <c r="AI20" s="82" t="str">
        <f t="shared" si="10"/>
        <v/>
      </c>
      <c r="AJ20" s="82" t="str">
        <f t="shared" si="11"/>
        <v/>
      </c>
    </row>
    <row r="21" spans="1:36" x14ac:dyDescent="0.3">
      <c r="A21" s="98">
        <f>RECNX!F760</f>
        <v>44963</v>
      </c>
      <c r="B21" s="96">
        <f>RECNX!G760</f>
        <v>0.51092592592592589</v>
      </c>
      <c r="C21" s="101">
        <f>RECNX!A760</f>
        <v>17837.900000000001</v>
      </c>
      <c r="D21" s="85">
        <f>RECNX!J763</f>
        <v>6.0000000000000497E-2</v>
      </c>
      <c r="E21" s="85">
        <f>RECNX!K763</f>
        <v>-73.000000000000057</v>
      </c>
      <c r="F21" s="85">
        <f>RECNX!L763</f>
        <v>-73.500000000000028</v>
      </c>
      <c r="G21" s="85">
        <f>RECNX!J799</f>
        <v>1.8299999999999983</v>
      </c>
      <c r="H21" s="85">
        <f>RECNX!K799</f>
        <v>98.999999999999886</v>
      </c>
      <c r="I21" s="85">
        <f>RECNX!L799</f>
        <v>-30.499999999999915</v>
      </c>
      <c r="J21" s="104" t="str">
        <f t="shared" si="0"/>
        <v>LONG</v>
      </c>
      <c r="K21" s="104" t="str">
        <f t="shared" si="1"/>
        <v>LONG</v>
      </c>
      <c r="L21" s="21" t="str">
        <f t="shared" si="2"/>
        <v>SHORT</v>
      </c>
      <c r="M21" s="21" t="str">
        <f t="shared" si="3"/>
        <v>LONG</v>
      </c>
      <c r="N21" s="4" t="str">
        <f t="shared" si="4"/>
        <v>WEAK</v>
      </c>
      <c r="O21" s="4" t="str">
        <f t="shared" si="5"/>
        <v>WEAK</v>
      </c>
      <c r="P21" s="98">
        <f>RECNX!F760</f>
        <v>44963</v>
      </c>
      <c r="Q21" s="96">
        <f>RECNX!G760</f>
        <v>0.51092592592592589</v>
      </c>
      <c r="R21" s="101">
        <f>RECNX!A760</f>
        <v>17837.900000000001</v>
      </c>
      <c r="S21" s="85">
        <f>RECNX!J779</f>
        <v>0.26999999999999957</v>
      </c>
      <c r="T21" s="85">
        <f>RECNX!K779</f>
        <v>165.00000000000006</v>
      </c>
      <c r="U21" s="85">
        <f>RECNX!L779</f>
        <v>38.499999999999979</v>
      </c>
      <c r="V21" s="85">
        <f>RECNX!M779</f>
        <v>-108.50000000000006</v>
      </c>
      <c r="W21" s="85">
        <f>RECNX!N779</f>
        <v>7</v>
      </c>
      <c r="X21" s="85">
        <f>RECNX!J783</f>
        <v>4.9100000000000019</v>
      </c>
      <c r="Y21" s="85">
        <f>RECNX!K783</f>
        <v>2.4999999999999432</v>
      </c>
      <c r="Z21" s="85">
        <f>RECNX!L783</f>
        <v>-109.49999999999986</v>
      </c>
      <c r="AA21" s="85">
        <f>RECNX!M783</f>
        <v>-63.500000000000057</v>
      </c>
      <c r="AB21" s="85">
        <f>RECNX!N783</f>
        <v>2</v>
      </c>
      <c r="AC21" s="104" t="str">
        <f t="shared" si="6"/>
        <v>LONG</v>
      </c>
      <c r="AD21" s="104" t="str">
        <f t="shared" si="7"/>
        <v>SHORT</v>
      </c>
      <c r="AE21" s="21" t="str">
        <f t="shared" si="8"/>
        <v>LONG</v>
      </c>
      <c r="AF21" s="21" t="str">
        <f t="shared" si="9"/>
        <v>SHORT</v>
      </c>
      <c r="AG21" s="4" t="str">
        <f t="shared" si="12"/>
        <v>STRONG</v>
      </c>
      <c r="AH21" s="4" t="str">
        <f t="shared" si="13"/>
        <v>WEAK</v>
      </c>
      <c r="AI21" s="82" t="str">
        <f t="shared" si="10"/>
        <v/>
      </c>
      <c r="AJ21" s="82" t="str">
        <f t="shared" si="11"/>
        <v/>
      </c>
    </row>
    <row r="22" spans="1:36" x14ac:dyDescent="0.3">
      <c r="A22" s="98">
        <f>RECNX!F802</f>
        <v>44963</v>
      </c>
      <c r="B22" s="96">
        <f>RECNX!G802</f>
        <v>0.51817129629629632</v>
      </c>
      <c r="C22" s="101">
        <f>RECNX!A802</f>
        <v>17842.400000000001</v>
      </c>
      <c r="D22" s="85">
        <f>RECNX!J805</f>
        <v>2.6199999999999992</v>
      </c>
      <c r="E22" s="85">
        <f>RECNX!K805</f>
        <v>34.999999999999943</v>
      </c>
      <c r="F22" s="85">
        <f>RECNX!L805</f>
        <v>-60.500000000000142</v>
      </c>
      <c r="G22" s="85">
        <f>RECNX!J841</f>
        <v>7.9999999999998295E-2</v>
      </c>
      <c r="H22" s="85">
        <f>RECNX!K841</f>
        <v>61.999999999999886</v>
      </c>
      <c r="I22" s="85">
        <f>RECNX!L841</f>
        <v>1.500000000000199</v>
      </c>
      <c r="J22" s="104" t="str">
        <f t="shared" si="0"/>
        <v>LONG</v>
      </c>
      <c r="K22" s="104" t="str">
        <f t="shared" si="1"/>
        <v>LONG</v>
      </c>
      <c r="L22" s="21" t="str">
        <f t="shared" si="2"/>
        <v>LONG</v>
      </c>
      <c r="M22" s="21" t="str">
        <f t="shared" si="3"/>
        <v>LONG</v>
      </c>
      <c r="N22" s="4" t="str">
        <f t="shared" si="4"/>
        <v>WEAK</v>
      </c>
      <c r="O22" s="4" t="str">
        <f t="shared" si="5"/>
        <v>STRONG</v>
      </c>
      <c r="P22" s="98">
        <f>RECNX!F802</f>
        <v>44963</v>
      </c>
      <c r="Q22" s="96">
        <f>RECNX!G802</f>
        <v>0.51817129629629632</v>
      </c>
      <c r="R22" s="101">
        <f>RECNX!A802</f>
        <v>17842.400000000001</v>
      </c>
      <c r="S22" s="85">
        <f>RECNX!J821</f>
        <v>2.0100000000000016</v>
      </c>
      <c r="T22" s="85">
        <f>RECNX!K821</f>
        <v>168.5</v>
      </c>
      <c r="U22" s="85">
        <f>RECNX!L821</f>
        <v>-18.999999999999936</v>
      </c>
      <c r="V22" s="85">
        <f>RECNX!M821</f>
        <v>-136.50000000000006</v>
      </c>
      <c r="W22" s="85">
        <f>RECNX!N821</f>
        <v>6</v>
      </c>
      <c r="X22" s="85">
        <f>RECNX!J825</f>
        <v>3.090000000000007</v>
      </c>
      <c r="Y22" s="85">
        <f>RECNX!K825</f>
        <v>-2.5000000000000568</v>
      </c>
      <c r="Z22" s="85">
        <f>RECNX!L825</f>
        <v>-73.499999999999773</v>
      </c>
      <c r="AA22" s="85">
        <f>RECNX!M825</f>
        <v>-30.500000000000014</v>
      </c>
      <c r="AB22" s="85">
        <f>RECNX!N825</f>
        <v>2</v>
      </c>
      <c r="AC22" s="104" t="str">
        <f t="shared" si="6"/>
        <v>LONG</v>
      </c>
      <c r="AD22" s="104" t="str">
        <f t="shared" si="7"/>
        <v>SHORT</v>
      </c>
      <c r="AE22" s="21" t="str">
        <f t="shared" si="8"/>
        <v>LONG</v>
      </c>
      <c r="AF22" s="21" t="str">
        <f t="shared" si="9"/>
        <v>LONG</v>
      </c>
      <c r="AG22" s="4" t="str">
        <f t="shared" si="12"/>
        <v>WEAK</v>
      </c>
      <c r="AH22" s="4" t="str">
        <f t="shared" si="13"/>
        <v>WEAK</v>
      </c>
      <c r="AI22" s="82" t="str">
        <f t="shared" si="10"/>
        <v/>
      </c>
      <c r="AJ22" s="82" t="str">
        <f t="shared" si="11"/>
        <v/>
      </c>
    </row>
    <row r="23" spans="1:36" x14ac:dyDescent="0.3">
      <c r="A23" s="98">
        <f>RECNX!F844</f>
        <v>44963</v>
      </c>
      <c r="B23" s="96">
        <f>RECNX!G844</f>
        <v>0.52476851851851858</v>
      </c>
      <c r="C23" s="101">
        <f>RECNX!A844</f>
        <v>17834.2</v>
      </c>
      <c r="D23" s="85">
        <f>RECNX!J847</f>
        <v>2.5799999999999983</v>
      </c>
      <c r="E23" s="85">
        <f>RECNX!K847</f>
        <v>-2</v>
      </c>
      <c r="F23" s="85">
        <f>RECNX!L847</f>
        <v>-92.000000000000028</v>
      </c>
      <c r="G23" s="85">
        <f>RECNX!J883</f>
        <v>-0.15000000000000036</v>
      </c>
      <c r="H23" s="85">
        <f>RECNX!K883</f>
        <v>87.499999999999943</v>
      </c>
      <c r="I23" s="85">
        <f>RECNX!L883</f>
        <v>20.499999999999972</v>
      </c>
      <c r="J23" s="104" t="str">
        <f t="shared" si="0"/>
        <v>LONG</v>
      </c>
      <c r="K23" s="104" t="str">
        <f t="shared" si="1"/>
        <v>SHORT</v>
      </c>
      <c r="L23" s="21" t="str">
        <f t="shared" si="2"/>
        <v>SHORT</v>
      </c>
      <c r="M23" s="21" t="str">
        <f t="shared" si="3"/>
        <v>LONG</v>
      </c>
      <c r="N23" s="4" t="str">
        <f t="shared" si="4"/>
        <v>WEAK</v>
      </c>
      <c r="O23" s="4" t="str">
        <f t="shared" si="5"/>
        <v>STRONG</v>
      </c>
      <c r="P23" s="98">
        <f>RECNX!F844</f>
        <v>44963</v>
      </c>
      <c r="Q23" s="96">
        <f>RECNX!G844</f>
        <v>0.52476851851851858</v>
      </c>
      <c r="R23" s="101">
        <f>RECNX!A844</f>
        <v>17834.2</v>
      </c>
      <c r="S23" s="85">
        <f>RECNX!J863</f>
        <v>2.1500000000000004</v>
      </c>
      <c r="T23" s="85">
        <f>RECNX!K863</f>
        <v>230</v>
      </c>
      <c r="U23" s="85">
        <f>RECNX!L863</f>
        <v>8.5000000000000853</v>
      </c>
      <c r="V23" s="85">
        <f>RECNX!M863</f>
        <v>-180.50000000000006</v>
      </c>
      <c r="W23" s="85">
        <f>RECNX!N863</f>
        <v>9</v>
      </c>
      <c r="X23" s="85">
        <f>RECNX!J867</f>
        <v>4.1800000000000015</v>
      </c>
      <c r="Y23" s="85">
        <f>RECNX!K867</f>
        <v>-25.000000000000142</v>
      </c>
      <c r="Z23" s="85">
        <f>RECNX!L867</f>
        <v>-104.49999999999989</v>
      </c>
      <c r="AA23" s="85">
        <f>RECNX!M867</f>
        <v>-37.499999999999986</v>
      </c>
      <c r="AB23" s="85">
        <f>RECNX!N867</f>
        <v>2</v>
      </c>
      <c r="AC23" s="104" t="str">
        <f t="shared" si="6"/>
        <v>LONG</v>
      </c>
      <c r="AD23" s="104" t="str">
        <f t="shared" si="7"/>
        <v>SHORT</v>
      </c>
      <c r="AE23" s="21" t="str">
        <f t="shared" si="8"/>
        <v>LONG</v>
      </c>
      <c r="AF23" s="21" t="str">
        <f t="shared" si="9"/>
        <v>LONG</v>
      </c>
      <c r="AG23" s="4" t="str">
        <f t="shared" si="12"/>
        <v>STRONG</v>
      </c>
      <c r="AH23" s="4" t="str">
        <f t="shared" si="13"/>
        <v>WEAK</v>
      </c>
      <c r="AI23" s="82" t="str">
        <f t="shared" si="10"/>
        <v/>
      </c>
      <c r="AJ23" s="82" t="str">
        <f t="shared" si="11"/>
        <v/>
      </c>
    </row>
    <row r="24" spans="1:36" x14ac:dyDescent="0.3">
      <c r="A24" s="98">
        <f>RECNX!F886</f>
        <v>44963</v>
      </c>
      <c r="B24" s="96">
        <f>RECNX!G886</f>
        <v>0.53233796296296299</v>
      </c>
      <c r="C24" s="101">
        <f>RECNX!A886</f>
        <v>17833.7</v>
      </c>
      <c r="D24" s="85">
        <f>RECNX!J889</f>
        <v>3.0699999999999985</v>
      </c>
      <c r="E24" s="85">
        <f>RECNX!K889</f>
        <v>15.499999999999943</v>
      </c>
      <c r="F24" s="85">
        <f>RECNX!L889</f>
        <v>-92.500000000000085</v>
      </c>
      <c r="G24" s="85">
        <f>RECNX!J925</f>
        <v>-0.95000000000000107</v>
      </c>
      <c r="H24" s="85">
        <f>RECNX!K925</f>
        <v>67.5</v>
      </c>
      <c r="I24" s="85">
        <f>RECNX!L925</f>
        <v>22.000000000000028</v>
      </c>
      <c r="J24" s="104" t="str">
        <f t="shared" si="0"/>
        <v>LONG</v>
      </c>
      <c r="K24" s="104" t="str">
        <f t="shared" si="1"/>
        <v>SHORT</v>
      </c>
      <c r="L24" s="21" t="str">
        <f t="shared" si="2"/>
        <v>LONG</v>
      </c>
      <c r="M24" s="21" t="str">
        <f t="shared" si="3"/>
        <v>LONG</v>
      </c>
      <c r="N24" s="4" t="str">
        <f t="shared" si="4"/>
        <v>WEAK</v>
      </c>
      <c r="O24" s="4" t="str">
        <f t="shared" si="5"/>
        <v>STRONG</v>
      </c>
      <c r="P24" s="98">
        <f>RECNX!F886</f>
        <v>44963</v>
      </c>
      <c r="Q24" s="96">
        <f>RECNX!G886</f>
        <v>0.53233796296296299</v>
      </c>
      <c r="R24" s="101">
        <f>RECNX!A886</f>
        <v>17833.7</v>
      </c>
      <c r="S24" s="85">
        <f>RECNX!J905</f>
        <v>2.6799999999999979</v>
      </c>
      <c r="T24" s="85">
        <f>RECNX!K905</f>
        <v>250.99999999999994</v>
      </c>
      <c r="U24" s="85">
        <f>RECNX!L905</f>
        <v>3.0000000000000284</v>
      </c>
      <c r="V24" s="85">
        <f>RECNX!M905</f>
        <v>-200</v>
      </c>
      <c r="W24" s="85">
        <f>RECNX!N905</f>
        <v>10</v>
      </c>
      <c r="X24" s="85">
        <f>RECNX!J909</f>
        <v>4.93</v>
      </c>
      <c r="Y24" s="85">
        <f>RECNX!K909</f>
        <v>-10.000000000000028</v>
      </c>
      <c r="Z24" s="85">
        <f>RECNX!L909</f>
        <v>-111.49999999999994</v>
      </c>
      <c r="AA24" s="85">
        <f>RECNX!M909</f>
        <v>-54.000000000000057</v>
      </c>
      <c r="AB24" s="85">
        <f>RECNX!N909</f>
        <v>2</v>
      </c>
      <c r="AC24" s="104" t="str">
        <f t="shared" si="6"/>
        <v>LONG</v>
      </c>
      <c r="AD24" s="104" t="str">
        <f t="shared" si="7"/>
        <v>SHORT</v>
      </c>
      <c r="AE24" s="21" t="str">
        <f t="shared" si="8"/>
        <v>LONG</v>
      </c>
      <c r="AF24" s="21" t="str">
        <f t="shared" si="9"/>
        <v>LONG</v>
      </c>
      <c r="AG24" s="4" t="str">
        <f t="shared" si="12"/>
        <v>STRONG</v>
      </c>
      <c r="AH24" s="4" t="str">
        <f t="shared" si="13"/>
        <v>WEAK</v>
      </c>
      <c r="AI24" s="82" t="str">
        <f t="shared" si="10"/>
        <v/>
      </c>
      <c r="AJ24" s="82" t="str">
        <f t="shared" si="11"/>
        <v/>
      </c>
    </row>
    <row r="25" spans="1:36" x14ac:dyDescent="0.3">
      <c r="A25" s="98">
        <f>RECNX!F928</f>
        <v>44963</v>
      </c>
      <c r="B25" s="96">
        <f>RECNX!G928</f>
        <v>0.53956018518518511</v>
      </c>
      <c r="C25" s="101">
        <f>RECNX!A928</f>
        <v>17838.8</v>
      </c>
      <c r="D25" s="85">
        <f>RECNX!J931</f>
        <v>3.3299999999999983</v>
      </c>
      <c r="E25" s="85">
        <f>RECNX!K931</f>
        <v>40.000000000000057</v>
      </c>
      <c r="F25" s="85">
        <f>RECNX!L931</f>
        <v>-86.000000000000085</v>
      </c>
      <c r="G25" s="85">
        <f>RECNX!J967</f>
        <v>-0.44000000000000128</v>
      </c>
      <c r="H25" s="85">
        <f>RECNX!K967</f>
        <v>55.999999999999829</v>
      </c>
      <c r="I25" s="85">
        <f>RECNX!L967</f>
        <v>-2.4999999999999147</v>
      </c>
      <c r="J25" s="104" t="str">
        <f t="shared" si="0"/>
        <v>LONG</v>
      </c>
      <c r="K25" s="104" t="str">
        <f t="shared" si="1"/>
        <v>SHORT</v>
      </c>
      <c r="L25" s="21" t="str">
        <f t="shared" si="2"/>
        <v>LONG</v>
      </c>
      <c r="M25" s="21" t="str">
        <f t="shared" si="3"/>
        <v>LONG</v>
      </c>
      <c r="N25" s="4" t="str">
        <f t="shared" si="4"/>
        <v>WEAK</v>
      </c>
      <c r="O25" s="4" t="str">
        <f t="shared" si="5"/>
        <v>WEAK</v>
      </c>
      <c r="P25" s="98">
        <f>RECNX!F928</f>
        <v>44963</v>
      </c>
      <c r="Q25" s="96">
        <f>RECNX!G928</f>
        <v>0.53956018518518511</v>
      </c>
      <c r="R25" s="101">
        <f>RECNX!A928</f>
        <v>17838.8</v>
      </c>
      <c r="S25" s="85">
        <f>RECNX!J947</f>
        <v>3.84</v>
      </c>
      <c r="T25" s="85">
        <f>RECNX!K947</f>
        <v>251.50000000000003</v>
      </c>
      <c r="U25" s="85">
        <f>RECNX!L947</f>
        <v>-27.999999999999922</v>
      </c>
      <c r="V25" s="85">
        <f>RECNX!M947</f>
        <v>-208.50000000000006</v>
      </c>
      <c r="W25" s="85">
        <f>RECNX!N947</f>
        <v>8.5</v>
      </c>
      <c r="X25" s="85">
        <f>RECNX!J951</f>
        <v>5.3300000000000054</v>
      </c>
      <c r="Y25" s="85">
        <f>RECNX!K951</f>
        <v>34.999999999999943</v>
      </c>
      <c r="Z25" s="85">
        <f>RECNX!L951</f>
        <v>-90.999999999999886</v>
      </c>
      <c r="AA25" s="85">
        <f>RECNX!M951</f>
        <v>-73.500000000000014</v>
      </c>
      <c r="AB25" s="85">
        <f>RECNX!N951</f>
        <v>1.5</v>
      </c>
      <c r="AC25" s="104" t="str">
        <f t="shared" si="6"/>
        <v>LONG</v>
      </c>
      <c r="AD25" s="104" t="str">
        <f t="shared" si="7"/>
        <v>SHORT</v>
      </c>
      <c r="AE25" s="21" t="str">
        <f t="shared" si="8"/>
        <v>LONG</v>
      </c>
      <c r="AF25" s="21" t="str">
        <f t="shared" si="9"/>
        <v>SHORT</v>
      </c>
      <c r="AG25" s="4" t="str">
        <f t="shared" si="12"/>
        <v>WEAK</v>
      </c>
      <c r="AH25" s="4" t="str">
        <f t="shared" si="13"/>
        <v>WEAK</v>
      </c>
      <c r="AI25" s="82" t="str">
        <f t="shared" si="10"/>
        <v/>
      </c>
      <c r="AJ25" s="82" t="str">
        <f t="shared" si="11"/>
        <v/>
      </c>
    </row>
    <row r="26" spans="1:36" x14ac:dyDescent="0.3">
      <c r="A26" s="98">
        <f>RECNX!F9970</f>
        <v>0</v>
      </c>
      <c r="B26" s="96">
        <f>RECNX!G9970</f>
        <v>0</v>
      </c>
      <c r="C26" s="101">
        <f>RECNX!A970</f>
        <v>17834.849999999999</v>
      </c>
      <c r="D26" s="85">
        <f>RECNX!J973</f>
        <v>2.3299999999999983</v>
      </c>
      <c r="E26" s="85">
        <f>RECNX!K973</f>
        <v>-4</v>
      </c>
      <c r="F26" s="85">
        <f>RECNX!L973</f>
        <v>-86.500000000000028</v>
      </c>
      <c r="G26" s="85">
        <f>RECNX!J1009</f>
        <v>1.2199999999999971</v>
      </c>
      <c r="H26" s="85">
        <f>RECNX!K1009</f>
        <v>107.99999999999977</v>
      </c>
      <c r="I26" s="85">
        <f>RECNX!L1009</f>
        <v>-12.499999999999801</v>
      </c>
      <c r="J26" s="104" t="str">
        <f t="shared" si="0"/>
        <v>LONG</v>
      </c>
      <c r="K26" s="104" t="str">
        <f t="shared" si="1"/>
        <v>LONG</v>
      </c>
      <c r="L26" s="21" t="str">
        <f t="shared" si="2"/>
        <v>SHORT</v>
      </c>
      <c r="M26" s="21" t="str">
        <f t="shared" si="3"/>
        <v>LONG</v>
      </c>
      <c r="N26" s="4" t="str">
        <f t="shared" si="4"/>
        <v>WEAK</v>
      </c>
      <c r="O26" s="4" t="str">
        <f t="shared" si="5"/>
        <v>WEAK</v>
      </c>
      <c r="P26" s="98">
        <f>RECNX!F9970</f>
        <v>0</v>
      </c>
      <c r="Q26" s="96">
        <f>RECNX!G9970</f>
        <v>0</v>
      </c>
      <c r="R26" s="101">
        <f>RECNX!A970</f>
        <v>17834.849999999999</v>
      </c>
      <c r="S26" s="85">
        <f>RECNX!J989</f>
        <v>2.7999999999999972</v>
      </c>
      <c r="T26" s="85">
        <f>RECNX!K989</f>
        <v>260.99999999999994</v>
      </c>
      <c r="U26" s="85">
        <f>RECNX!L989</f>
        <v>13.000000000000085</v>
      </c>
      <c r="V26" s="85">
        <f>RECNX!M989</f>
        <v>-198.50000000000011</v>
      </c>
      <c r="W26" s="85">
        <f>RECNX!N989</f>
        <v>10</v>
      </c>
      <c r="X26" s="85">
        <f>RECNX!J993</f>
        <v>6.0400000000000045</v>
      </c>
      <c r="Y26" s="85">
        <f>RECNX!K993</f>
        <v>28.499999999999886</v>
      </c>
      <c r="Z26" s="85">
        <f>RECNX!L993</f>
        <v>-108.99999999999987</v>
      </c>
      <c r="AA26" s="85">
        <f>RECNX!M993</f>
        <v>-82.000000000000057</v>
      </c>
      <c r="AB26" s="85">
        <f>RECNX!N993</f>
        <v>1.5</v>
      </c>
      <c r="AC26" s="104" t="str">
        <f t="shared" si="6"/>
        <v>LONG</v>
      </c>
      <c r="AD26" s="104" t="str">
        <f t="shared" si="7"/>
        <v>SHORT</v>
      </c>
      <c r="AE26" s="21" t="str">
        <f t="shared" si="8"/>
        <v>LONG</v>
      </c>
      <c r="AF26" s="21" t="str">
        <f t="shared" si="9"/>
        <v>SHORT</v>
      </c>
      <c r="AG26" s="4" t="str">
        <f t="shared" si="12"/>
        <v>STRONG</v>
      </c>
      <c r="AH26" s="4" t="str">
        <f t="shared" si="13"/>
        <v>WEAK</v>
      </c>
      <c r="AI26" s="82" t="str">
        <f t="shared" si="10"/>
        <v/>
      </c>
      <c r="AJ26" s="82" t="str">
        <f t="shared" si="11"/>
        <v/>
      </c>
    </row>
    <row r="27" spans="1:36" x14ac:dyDescent="0.3">
      <c r="A27" s="98">
        <f>RECNX!F1012</f>
        <v>44963</v>
      </c>
      <c r="B27" s="96">
        <f>RECNX!G1012</f>
        <v>0.55436342592592591</v>
      </c>
      <c r="C27" s="101">
        <f>RECNX!A1012</f>
        <v>17836.05</v>
      </c>
      <c r="D27" s="85">
        <f>RECNX!J1015</f>
        <v>2.4499999999999975</v>
      </c>
      <c r="E27" s="85">
        <f>RECNX!K1015</f>
        <v>-0.49999999999994316</v>
      </c>
      <c r="F27" s="85">
        <f>RECNX!L1015</f>
        <v>-93.500000000000142</v>
      </c>
      <c r="G27" s="85">
        <f>RECNX!J1051</f>
        <v>0.91999999999999993</v>
      </c>
      <c r="H27" s="85">
        <f>RECNX!K1051</f>
        <v>102.49999999999994</v>
      </c>
      <c r="I27" s="85">
        <f>RECNX!L1051</f>
        <v>-7</v>
      </c>
      <c r="J27" s="104" t="str">
        <f t="shared" si="0"/>
        <v>LONG</v>
      </c>
      <c r="K27" s="104" t="str">
        <f t="shared" si="1"/>
        <v>LONG</v>
      </c>
      <c r="L27" s="21" t="str">
        <f t="shared" si="2"/>
        <v>SHORT</v>
      </c>
      <c r="M27" s="21" t="str">
        <f t="shared" si="3"/>
        <v>LONG</v>
      </c>
      <c r="N27" s="4" t="str">
        <f t="shared" si="4"/>
        <v>WEAK</v>
      </c>
      <c r="O27" s="4" t="str">
        <f t="shared" si="5"/>
        <v>WEAK</v>
      </c>
      <c r="P27" s="98">
        <f>RECNX!F1012</f>
        <v>44963</v>
      </c>
      <c r="Q27" s="96">
        <f>RECNX!G1012</f>
        <v>0.55436342592592591</v>
      </c>
      <c r="R27" s="101">
        <f>RECNX!A1012</f>
        <v>17836.05</v>
      </c>
      <c r="S27" s="85">
        <f>RECNX!J1031</f>
        <v>3.6899999999999977</v>
      </c>
      <c r="T27" s="85">
        <f>RECNX!K1031</f>
        <v>282.99999999999994</v>
      </c>
      <c r="U27" s="85">
        <f>RECNX!L1031</f>
        <v>10.000000000000021</v>
      </c>
      <c r="V27" s="85">
        <f>RECNX!M1031</f>
        <v>-216.00000000000006</v>
      </c>
      <c r="W27" s="85">
        <f>RECNX!N1031</f>
        <v>10.5</v>
      </c>
      <c r="X27" s="85">
        <f>RECNX!J1035</f>
        <v>5.860000000000003</v>
      </c>
      <c r="Y27" s="85">
        <f>RECNX!K1035</f>
        <v>36.000000000000028</v>
      </c>
      <c r="Z27" s="85">
        <f>RECNX!L1035</f>
        <v>-101</v>
      </c>
      <c r="AA27" s="85">
        <f>RECNX!M1035</f>
        <v>-79.499999999999986</v>
      </c>
      <c r="AB27" s="85">
        <f>RECNX!N1035</f>
        <v>1.5</v>
      </c>
      <c r="AC27" s="104" t="str">
        <f t="shared" si="6"/>
        <v>LONG</v>
      </c>
      <c r="AD27" s="104" t="str">
        <f t="shared" si="7"/>
        <v>SHORT</v>
      </c>
      <c r="AE27" s="21" t="str">
        <f t="shared" si="8"/>
        <v>LONG</v>
      </c>
      <c r="AF27" s="21" t="str">
        <f t="shared" si="9"/>
        <v>SHORT</v>
      </c>
      <c r="AG27" s="4" t="str">
        <f t="shared" si="12"/>
        <v>STRONG</v>
      </c>
      <c r="AH27" s="4" t="str">
        <f t="shared" si="13"/>
        <v>WEAK</v>
      </c>
      <c r="AI27" s="82" t="str">
        <f t="shared" si="10"/>
        <v/>
      </c>
      <c r="AJ27" s="82" t="str">
        <f t="shared" si="11"/>
        <v/>
      </c>
    </row>
    <row r="28" spans="1:36" x14ac:dyDescent="0.3">
      <c r="A28" s="98">
        <f>RECNX!F1054</f>
        <v>44963</v>
      </c>
      <c r="B28" s="96">
        <f>RECNX!G1054</f>
        <v>0.56157407407407411</v>
      </c>
      <c r="C28" s="101">
        <f>RECNX!A1054</f>
        <v>17836.150000000001</v>
      </c>
      <c r="D28" s="85">
        <f>RECNX!J1057</f>
        <v>4.4399999999999995</v>
      </c>
      <c r="E28" s="85">
        <f>RECNX!K1057</f>
        <v>88.499999999999972</v>
      </c>
      <c r="F28" s="85">
        <f>RECNX!L1057</f>
        <v>-69</v>
      </c>
      <c r="G28" s="85">
        <f>RECNX!J1093</f>
        <v>-1.4200000000000017</v>
      </c>
      <c r="H28" s="85">
        <f>RECNX!K1093</f>
        <v>46.999999999999886</v>
      </c>
      <c r="I28" s="85">
        <f>RECNX!L1093</f>
        <v>12.500000000000057</v>
      </c>
      <c r="J28" s="104" t="str">
        <f t="shared" si="0"/>
        <v>LONG</v>
      </c>
      <c r="K28" s="104" t="str">
        <f t="shared" si="1"/>
        <v>SHORT</v>
      </c>
      <c r="L28" s="21" t="str">
        <f t="shared" si="2"/>
        <v>LONG</v>
      </c>
      <c r="M28" s="21" t="str">
        <f t="shared" si="3"/>
        <v>LONG</v>
      </c>
      <c r="N28" s="4" t="str">
        <f t="shared" si="4"/>
        <v>WEAK</v>
      </c>
      <c r="O28" s="4" t="str">
        <f t="shared" si="5"/>
        <v>STRONG</v>
      </c>
      <c r="P28" s="98">
        <f>RECNX!F1054</f>
        <v>44963</v>
      </c>
      <c r="Q28" s="96">
        <f>RECNX!G1054</f>
        <v>0.56157407407407411</v>
      </c>
      <c r="R28" s="101">
        <f>RECNX!A1054</f>
        <v>17836.150000000001</v>
      </c>
      <c r="S28" s="85">
        <f>RECNX!J1073</f>
        <v>4.2300000000000004</v>
      </c>
      <c r="T28" s="85">
        <f>RECNX!K1073</f>
        <v>296</v>
      </c>
      <c r="U28" s="85">
        <f>RECNX!L1073</f>
        <v>-2.4999999999999716</v>
      </c>
      <c r="V28" s="85">
        <f>RECNX!M1073</f>
        <v>-230.50000000000011</v>
      </c>
      <c r="W28" s="85">
        <f>RECNX!N1073</f>
        <v>10.5</v>
      </c>
      <c r="X28" s="85">
        <f>RECNX!J1077</f>
        <v>5.5799999999999983</v>
      </c>
      <c r="Y28" s="85">
        <f>RECNX!K1077</f>
        <v>33.999999999999915</v>
      </c>
      <c r="Z28" s="85">
        <f>RECNX!L1077</f>
        <v>-94.999999999999886</v>
      </c>
      <c r="AA28" s="85">
        <f>RECNX!M1077</f>
        <v>-72.499999999999972</v>
      </c>
      <c r="AB28" s="85">
        <f>RECNX!N1077</f>
        <v>1.5</v>
      </c>
      <c r="AC28" s="104" t="str">
        <f t="shared" si="6"/>
        <v>LONG</v>
      </c>
      <c r="AD28" s="104" t="str">
        <f t="shared" si="7"/>
        <v>SHORT</v>
      </c>
      <c r="AE28" s="21" t="str">
        <f t="shared" si="8"/>
        <v>LONG</v>
      </c>
      <c r="AF28" s="21" t="str">
        <f t="shared" si="9"/>
        <v>SHORT</v>
      </c>
      <c r="AG28" s="4" t="str">
        <f t="shared" si="12"/>
        <v>WEAK</v>
      </c>
      <c r="AH28" s="4" t="str">
        <f t="shared" si="13"/>
        <v>WEAK</v>
      </c>
      <c r="AI28" s="82" t="str">
        <f t="shared" si="10"/>
        <v/>
      </c>
      <c r="AJ28" s="82" t="str">
        <f t="shared" si="11"/>
        <v/>
      </c>
    </row>
    <row r="29" spans="1:36" x14ac:dyDescent="0.3">
      <c r="A29" s="98">
        <f>RECNX!F1096</f>
        <v>44963</v>
      </c>
      <c r="B29" s="96">
        <f>RECNX!G1096</f>
        <v>0.56859953703703703</v>
      </c>
      <c r="C29" s="101">
        <f>RECNX!A1096</f>
        <v>17860.05</v>
      </c>
      <c r="D29" s="85">
        <f>RECNX!J1099</f>
        <v>0.58999999999999986</v>
      </c>
      <c r="E29" s="85">
        <f>RECNX!K1099</f>
        <v>30</v>
      </c>
      <c r="F29" s="85">
        <f>RECNX!L1099</f>
        <v>-25.500000000000114</v>
      </c>
      <c r="G29" s="85">
        <f>RECNX!J1135</f>
        <v>3.8999999999999968</v>
      </c>
      <c r="H29" s="85">
        <f>RECNX!K1135</f>
        <v>88.999999999999886</v>
      </c>
      <c r="I29" s="85">
        <f>RECNX!L1135</f>
        <v>-87.000000000000057</v>
      </c>
      <c r="J29" s="104" t="str">
        <f t="shared" si="0"/>
        <v>LONG</v>
      </c>
      <c r="K29" s="104" t="str">
        <f t="shared" si="1"/>
        <v>LONG</v>
      </c>
      <c r="L29" s="21" t="str">
        <f t="shared" si="2"/>
        <v>LONG</v>
      </c>
      <c r="M29" s="21" t="str">
        <f t="shared" si="3"/>
        <v>LONG</v>
      </c>
      <c r="N29" s="4" t="str">
        <f t="shared" si="4"/>
        <v>WEAK</v>
      </c>
      <c r="O29" s="4" t="str">
        <f t="shared" si="5"/>
        <v>WEAK</v>
      </c>
      <c r="P29" s="98">
        <f>RECNX!F1096</f>
        <v>44963</v>
      </c>
      <c r="Q29" s="96">
        <f>RECNX!G1096</f>
        <v>0.56859953703703703</v>
      </c>
      <c r="R29" s="101">
        <f>RECNX!A1096</f>
        <v>17860.05</v>
      </c>
      <c r="S29" s="85">
        <f>RECNX!J1115</f>
        <v>3.9699999999999989</v>
      </c>
      <c r="T29" s="85">
        <f>RECNX!K1115</f>
        <v>161</v>
      </c>
      <c r="U29" s="85">
        <f>RECNX!L1115</f>
        <v>-37.499999999999901</v>
      </c>
      <c r="V29" s="85">
        <f>RECNX!M1115</f>
        <v>-118.00000000000006</v>
      </c>
      <c r="W29" s="85">
        <f>RECNX!N1115</f>
        <v>2.4999999999999996</v>
      </c>
      <c r="X29" s="85">
        <f>RECNX!J1119</f>
        <v>6.9600000000000026</v>
      </c>
      <c r="Y29" s="85">
        <f>RECNX!K1119</f>
        <v>195.49999999999997</v>
      </c>
      <c r="Z29" s="85">
        <f>RECNX!L1119</f>
        <v>-57.000000000000043</v>
      </c>
      <c r="AA29" s="85">
        <f>RECNX!M1119</f>
        <v>-158.00000000000003</v>
      </c>
      <c r="AB29" s="85">
        <f>RECNX!N1119</f>
        <v>-3.9999999999999996</v>
      </c>
      <c r="AC29" s="104" t="str">
        <f t="shared" si="6"/>
        <v>LONG</v>
      </c>
      <c r="AD29" s="104" t="str">
        <f t="shared" si="7"/>
        <v>SHORT</v>
      </c>
      <c r="AE29" s="21" t="str">
        <f t="shared" si="8"/>
        <v>LONG</v>
      </c>
      <c r="AF29" s="21" t="str">
        <f t="shared" si="9"/>
        <v>SHORT</v>
      </c>
      <c r="AG29" s="4" t="str">
        <f t="shared" si="12"/>
        <v>WEAK</v>
      </c>
      <c r="AH29" s="4" t="str">
        <f t="shared" si="13"/>
        <v>WEAK</v>
      </c>
      <c r="AI29" s="82" t="str">
        <f t="shared" si="10"/>
        <v/>
      </c>
      <c r="AJ29" s="82" t="str">
        <f t="shared" si="11"/>
        <v/>
      </c>
    </row>
    <row r="30" spans="1:36" x14ac:dyDescent="0.3">
      <c r="A30" s="98">
        <f>RECNX!F1138</f>
        <v>44963</v>
      </c>
      <c r="B30" s="96">
        <f>RECNX!G1138</f>
        <v>0.5758564814814815</v>
      </c>
      <c r="C30" s="101">
        <f>RECNX!A1138</f>
        <v>17876.400000000001</v>
      </c>
      <c r="D30" s="85">
        <f>RECNX!J1141</f>
        <v>2.4000000000000004</v>
      </c>
      <c r="E30" s="85">
        <f>RECNX!K1141</f>
        <v>153.5</v>
      </c>
      <c r="F30" s="85">
        <f>RECNX!L1141</f>
        <v>10.499999999999858</v>
      </c>
      <c r="G30" s="85">
        <f>RECNX!J1177</f>
        <v>3.6999999999999975</v>
      </c>
      <c r="H30" s="85">
        <f>RECNX!K1177</f>
        <v>19.499999999999886</v>
      </c>
      <c r="I30" s="85">
        <f>RECNX!L1177</f>
        <v>-127.99999999999989</v>
      </c>
      <c r="J30" s="104" t="str">
        <f t="shared" si="0"/>
        <v>LONG</v>
      </c>
      <c r="K30" s="104" t="str">
        <f t="shared" si="1"/>
        <v>LONG</v>
      </c>
      <c r="L30" s="21" t="str">
        <f t="shared" si="2"/>
        <v>LONG</v>
      </c>
      <c r="M30" s="21" t="str">
        <f t="shared" si="3"/>
        <v>LONG</v>
      </c>
      <c r="N30" s="4" t="str">
        <f t="shared" si="4"/>
        <v>STRONG</v>
      </c>
      <c r="O30" s="4" t="str">
        <f t="shared" si="5"/>
        <v>WEAK</v>
      </c>
      <c r="P30" s="98">
        <f>RECNX!F1138</f>
        <v>44963</v>
      </c>
      <c r="Q30" s="96">
        <f>RECNX!G1138</f>
        <v>0.5758564814814815</v>
      </c>
      <c r="R30" s="101">
        <f>RECNX!A1138</f>
        <v>17876.400000000001</v>
      </c>
      <c r="S30" s="85">
        <f>RECNX!J1157</f>
        <v>5.7399999999999984</v>
      </c>
      <c r="T30" s="85">
        <f>RECNX!K1157</f>
        <v>86.5</v>
      </c>
      <c r="U30" s="85">
        <f>RECNX!L1157</f>
        <v>-140.49999999999994</v>
      </c>
      <c r="V30" s="85">
        <f>RECNX!M1157</f>
        <v>-95.500000000000028</v>
      </c>
      <c r="W30" s="85">
        <f>RECNX!N1157</f>
        <v>-1.000000000000004</v>
      </c>
      <c r="X30" s="85">
        <f>RECNX!J1161</f>
        <v>6.7500000000000018</v>
      </c>
      <c r="Y30" s="85">
        <f>RECNX!K1161</f>
        <v>299</v>
      </c>
      <c r="Z30" s="85">
        <f>RECNX!L1161</f>
        <v>4.5000000000000711</v>
      </c>
      <c r="AA30" s="85">
        <f>RECNX!M1161</f>
        <v>-188</v>
      </c>
      <c r="AB30" s="85">
        <f>RECNX!N1161</f>
        <v>-8.5000000000000018</v>
      </c>
      <c r="AC30" s="104" t="str">
        <f t="shared" si="6"/>
        <v>LONG</v>
      </c>
      <c r="AD30" s="104" t="str">
        <f t="shared" si="7"/>
        <v>SHORT</v>
      </c>
      <c r="AE30" s="21" t="str">
        <f t="shared" si="8"/>
        <v>LONG</v>
      </c>
      <c r="AF30" s="21" t="str">
        <f t="shared" si="9"/>
        <v>SHORT</v>
      </c>
      <c r="AG30" s="4" t="str">
        <f t="shared" si="12"/>
        <v>WEAK</v>
      </c>
      <c r="AH30" s="4" t="str">
        <f t="shared" si="13"/>
        <v>STRONG</v>
      </c>
      <c r="AI30" s="82" t="str">
        <f t="shared" si="10"/>
        <v/>
      </c>
      <c r="AJ30" s="82" t="str">
        <f t="shared" si="11"/>
        <v/>
      </c>
    </row>
    <row r="31" spans="1:36" x14ac:dyDescent="0.3">
      <c r="A31" s="98">
        <f>RECNX!F1180</f>
        <v>44963</v>
      </c>
      <c r="B31" s="96">
        <f>RECNX!G1180</f>
        <v>0.58329861111111114</v>
      </c>
      <c r="C31" s="101">
        <f>RECNX!A1180</f>
        <v>17891.75</v>
      </c>
      <c r="D31" s="85">
        <f>RECNX!J1183</f>
        <v>-0.62000000000000277</v>
      </c>
      <c r="E31" s="85">
        <f>RECNX!K1183</f>
        <v>125.5</v>
      </c>
      <c r="F31" s="85">
        <f>RECNX!L1183</f>
        <v>70.499999999999915</v>
      </c>
      <c r="G31" s="85">
        <f>RECNX!J1219</f>
        <v>5.9399999999999977</v>
      </c>
      <c r="H31" s="85">
        <f>RECNX!K1219</f>
        <v>20.499999999999943</v>
      </c>
      <c r="I31" s="85">
        <f>RECNX!L1219</f>
        <v>-192.99999999999989</v>
      </c>
      <c r="J31" s="104" t="str">
        <f t="shared" si="0"/>
        <v>SHORT</v>
      </c>
      <c r="K31" s="104" t="str">
        <f t="shared" si="1"/>
        <v>LONG</v>
      </c>
      <c r="L31" s="21" t="str">
        <f t="shared" si="2"/>
        <v>LONG</v>
      </c>
      <c r="M31" s="21" t="str">
        <f t="shared" si="3"/>
        <v>LONG</v>
      </c>
      <c r="N31" s="4" t="str">
        <f t="shared" si="4"/>
        <v>STRONG</v>
      </c>
      <c r="O31" s="4" t="str">
        <f t="shared" si="5"/>
        <v>WEAK</v>
      </c>
      <c r="P31" s="98">
        <f>RECNX!F1180</f>
        <v>44963</v>
      </c>
      <c r="Q31" s="96">
        <f>RECNX!G1180</f>
        <v>0.58329861111111114</v>
      </c>
      <c r="R31" s="101">
        <f>RECNX!A1180</f>
        <v>17891.75</v>
      </c>
      <c r="S31" s="85">
        <f>RECNX!J1199</f>
        <v>5.2099999999999973</v>
      </c>
      <c r="T31" s="85">
        <f>RECNX!K1199</f>
        <v>-20</v>
      </c>
      <c r="U31" s="85">
        <f>RECNX!L1199</f>
        <v>-178</v>
      </c>
      <c r="V31" s="85">
        <f>RECNX!M1199</f>
        <v>-10.000000000000028</v>
      </c>
      <c r="W31" s="85">
        <f>RECNX!N1199</f>
        <v>-6.4999999999999964</v>
      </c>
      <c r="X31" s="85">
        <f>RECNX!J1203</f>
        <v>5.490000000000002</v>
      </c>
      <c r="Y31" s="85">
        <f>RECNX!K1203</f>
        <v>364</v>
      </c>
      <c r="Z31" s="85">
        <f>RECNX!L1203</f>
        <v>57.500000000000199</v>
      </c>
      <c r="AA31" s="85">
        <f>RECNX!M1203</f>
        <v>-191.49999999999997</v>
      </c>
      <c r="AB31" s="85">
        <f>RECNX!N1203</f>
        <v>-10.999999999999998</v>
      </c>
      <c r="AC31" s="104" t="str">
        <f t="shared" si="6"/>
        <v>LONG</v>
      </c>
      <c r="AD31" s="104" t="str">
        <f t="shared" si="7"/>
        <v>SHORT</v>
      </c>
      <c r="AE31" s="21" t="str">
        <f t="shared" si="8"/>
        <v>SHORT</v>
      </c>
      <c r="AF31" s="21" t="str">
        <f t="shared" si="9"/>
        <v>SHORT</v>
      </c>
      <c r="AG31" s="4" t="str">
        <f t="shared" si="12"/>
        <v>WEAK</v>
      </c>
      <c r="AH31" s="4" t="str">
        <f t="shared" si="13"/>
        <v>STRONG</v>
      </c>
      <c r="AI31" s="82" t="str">
        <f t="shared" si="10"/>
        <v/>
      </c>
      <c r="AJ31" s="82" t="str">
        <f t="shared" si="11"/>
        <v/>
      </c>
    </row>
    <row r="32" spans="1:36" x14ac:dyDescent="0.3">
      <c r="A32" s="98">
        <f>RECNX!F1222</f>
        <v>44963</v>
      </c>
      <c r="B32" s="96">
        <f>RECNX!G1222</f>
        <v>0.59090277777777778</v>
      </c>
      <c r="C32" s="101">
        <f>RECNX!A1222</f>
        <v>17908.3</v>
      </c>
      <c r="D32" s="85">
        <f>RECNX!J1225</f>
        <v>-0.4399999999999995</v>
      </c>
      <c r="E32" s="85">
        <f>RECNX!K1225</f>
        <v>202.49999999999994</v>
      </c>
      <c r="F32" s="85">
        <f>RECNX!L1225</f>
        <v>119.49999999999983</v>
      </c>
      <c r="G32" s="85">
        <f>RECNX!J1261</f>
        <v>5.0999999999999996</v>
      </c>
      <c r="H32" s="85">
        <f>RECNX!K1261</f>
        <v>-51.500000000000114</v>
      </c>
      <c r="I32" s="85">
        <f>RECNX!L1261</f>
        <v>-209.49999999999994</v>
      </c>
      <c r="J32" s="104" t="str">
        <f t="shared" si="0"/>
        <v>SHORT</v>
      </c>
      <c r="K32" s="104" t="str">
        <f t="shared" si="1"/>
        <v>LONG</v>
      </c>
      <c r="L32" s="21" t="str">
        <f t="shared" si="2"/>
        <v>LONG</v>
      </c>
      <c r="M32" s="21" t="str">
        <f t="shared" si="3"/>
        <v>SHORT</v>
      </c>
      <c r="N32" s="4" t="str">
        <f t="shared" si="4"/>
        <v>STRONG</v>
      </c>
      <c r="O32" s="4" t="str">
        <f t="shared" si="5"/>
        <v>WEAK</v>
      </c>
      <c r="P32" s="98">
        <f>RECNX!F1222</f>
        <v>44963</v>
      </c>
      <c r="Q32" s="96">
        <f>RECNX!G1222</f>
        <v>0.59090277777777778</v>
      </c>
      <c r="R32" s="101">
        <f>RECNX!A1222</f>
        <v>17908.3</v>
      </c>
      <c r="S32" s="85">
        <f>RECNX!J1241</f>
        <v>5.509999999999998</v>
      </c>
      <c r="T32" s="85">
        <f>RECNX!K1241</f>
        <v>-132.00000000000006</v>
      </c>
      <c r="U32" s="85">
        <f>RECNX!L1241</f>
        <v>-262.5</v>
      </c>
      <c r="V32" s="85">
        <f>RECNX!M1241</f>
        <v>56.500000000000085</v>
      </c>
      <c r="W32" s="85">
        <f>RECNX!N1241</f>
        <v>-11.999999999999998</v>
      </c>
      <c r="X32" s="85">
        <f>RECNX!J1245</f>
        <v>4.0599999999999987</v>
      </c>
      <c r="Y32" s="85">
        <f>RECNX!K1245</f>
        <v>444.99999999999989</v>
      </c>
      <c r="Z32" s="85">
        <f>RECNX!L1245</f>
        <v>131.00000000000017</v>
      </c>
      <c r="AA32" s="85">
        <f>RECNX!M1245</f>
        <v>-195</v>
      </c>
      <c r="AB32" s="85">
        <f>RECNX!N1245</f>
        <v>-15.5</v>
      </c>
      <c r="AC32" s="104" t="str">
        <f t="shared" si="6"/>
        <v>LONG</v>
      </c>
      <c r="AD32" s="104" t="str">
        <f t="shared" si="7"/>
        <v>SHORT</v>
      </c>
      <c r="AE32" s="21" t="str">
        <f t="shared" si="8"/>
        <v>SHORT</v>
      </c>
      <c r="AF32" s="21" t="str">
        <f t="shared" si="9"/>
        <v>SHORT</v>
      </c>
      <c r="AG32" s="4" t="str">
        <f t="shared" si="12"/>
        <v>WEAK</v>
      </c>
      <c r="AH32" s="4" t="str">
        <f t="shared" si="13"/>
        <v>STRONG</v>
      </c>
      <c r="AI32" s="82" t="str">
        <f t="shared" si="10"/>
        <v/>
      </c>
      <c r="AJ32" s="82" t="str">
        <f t="shared" si="11"/>
        <v/>
      </c>
    </row>
    <row r="33" spans="1:36" x14ac:dyDescent="0.3">
      <c r="A33" s="98">
        <f>RECNX!F1264</f>
        <v>44963</v>
      </c>
      <c r="B33" s="96">
        <f>RECNX!G1264</f>
        <v>0.59785879629629635</v>
      </c>
      <c r="C33" s="101">
        <f>RECNX!A1264</f>
        <v>17892.8</v>
      </c>
      <c r="D33" s="85">
        <f>RECNX!J1267</f>
        <v>1.0199999999999996</v>
      </c>
      <c r="E33" s="85">
        <f>RECNX!K1267</f>
        <v>186</v>
      </c>
      <c r="F33" s="85">
        <f>RECNX!L1267</f>
        <v>72.5</v>
      </c>
      <c r="G33" s="85">
        <f>RECNX!J1303</f>
        <v>4.5299999999999994</v>
      </c>
      <c r="H33" s="85">
        <f>RECNX!K1303</f>
        <v>-12.000000000000114</v>
      </c>
      <c r="I33" s="85">
        <f>RECNX!L1303</f>
        <v>-170.99999999999989</v>
      </c>
      <c r="J33" s="104" t="str">
        <f t="shared" si="0"/>
        <v>LONG</v>
      </c>
      <c r="K33" s="104" t="str">
        <f t="shared" si="1"/>
        <v>LONG</v>
      </c>
      <c r="L33" s="21" t="str">
        <f t="shared" si="2"/>
        <v>LONG</v>
      </c>
      <c r="M33" s="21" t="str">
        <f t="shared" si="3"/>
        <v>SHORT</v>
      </c>
      <c r="N33" s="4" t="str">
        <f t="shared" si="4"/>
        <v>STRONG</v>
      </c>
      <c r="O33" s="4" t="str">
        <f t="shared" si="5"/>
        <v>WEAK</v>
      </c>
      <c r="P33" s="98">
        <f>RECNX!F1264</f>
        <v>44963</v>
      </c>
      <c r="Q33" s="96">
        <f>RECNX!G1264</f>
        <v>0.59785879629629635</v>
      </c>
      <c r="R33" s="101">
        <f>RECNX!A1264</f>
        <v>17892.8</v>
      </c>
      <c r="S33" s="85">
        <f>RECNX!J1283</f>
        <v>5.3900000000000006</v>
      </c>
      <c r="T33" s="85">
        <f>RECNX!K1283</f>
        <v>-30.999999999999972</v>
      </c>
      <c r="U33" s="85">
        <f>RECNX!L1283</f>
        <v>-200.99999999999994</v>
      </c>
      <c r="V33" s="85">
        <f>RECNX!M1283</f>
        <v>-8.0000000000000426</v>
      </c>
      <c r="W33" s="85">
        <f>RECNX!N1283</f>
        <v>-6.9999999999999964</v>
      </c>
      <c r="X33" s="85">
        <f>RECNX!J1287</f>
        <v>5.759999999999998</v>
      </c>
      <c r="Y33" s="85">
        <f>RECNX!K1287</f>
        <v>389.49999999999989</v>
      </c>
      <c r="Z33" s="85">
        <f>RECNX!L1287</f>
        <v>71.000000000000128</v>
      </c>
      <c r="AA33" s="85">
        <f>RECNX!M1287</f>
        <v>-200.00000000000003</v>
      </c>
      <c r="AB33" s="85">
        <f>RECNX!N1287</f>
        <v>-11.999999999999998</v>
      </c>
      <c r="AC33" s="104" t="str">
        <f t="shared" si="6"/>
        <v>LONG</v>
      </c>
      <c r="AD33" s="104" t="str">
        <f t="shared" si="7"/>
        <v>SHORT</v>
      </c>
      <c r="AE33" s="21" t="str">
        <f t="shared" si="8"/>
        <v>SHORT</v>
      </c>
      <c r="AF33" s="21" t="str">
        <f t="shared" si="9"/>
        <v>SHORT</v>
      </c>
      <c r="AG33" s="4" t="str">
        <f t="shared" si="12"/>
        <v>WEAK</v>
      </c>
      <c r="AH33" s="4" t="str">
        <f t="shared" si="13"/>
        <v>STRONG</v>
      </c>
      <c r="AI33" s="82" t="str">
        <f t="shared" si="10"/>
        <v/>
      </c>
      <c r="AJ33" s="82" t="str">
        <f t="shared" si="11"/>
        <v>DOWN</v>
      </c>
    </row>
    <row r="34" spans="1:36" x14ac:dyDescent="0.3">
      <c r="A34" s="98">
        <f>RECNX!F1306</f>
        <v>44963</v>
      </c>
      <c r="B34" s="96">
        <f>RECNX!G1306</f>
        <v>0.60513888888888889</v>
      </c>
      <c r="C34" s="101">
        <f>RECNX!A1306</f>
        <v>17891.45</v>
      </c>
      <c r="D34" s="85">
        <f>RECNX!J1309</f>
        <v>1.9400000000000013</v>
      </c>
      <c r="E34" s="85">
        <f>RECNX!K1309</f>
        <v>211.99999999999994</v>
      </c>
      <c r="F34" s="85">
        <f>RECNX!L1309</f>
        <v>65.499999999999886</v>
      </c>
      <c r="G34" s="85">
        <f>RECNX!J1345</f>
        <v>3.8800000000000008</v>
      </c>
      <c r="H34" s="85">
        <f>RECNX!K1345</f>
        <v>-22.000000000000114</v>
      </c>
      <c r="I34" s="85">
        <f>RECNX!L1345</f>
        <v>-159.99999999999994</v>
      </c>
      <c r="J34" s="104" t="str">
        <f t="shared" si="0"/>
        <v>LONG</v>
      </c>
      <c r="K34" s="104" t="str">
        <f t="shared" si="1"/>
        <v>LONG</v>
      </c>
      <c r="L34" s="21" t="str">
        <f t="shared" si="2"/>
        <v>LONG</v>
      </c>
      <c r="M34" s="21" t="str">
        <f t="shared" si="3"/>
        <v>SHORT</v>
      </c>
      <c r="N34" s="4" t="str">
        <f t="shared" si="4"/>
        <v>STRONG</v>
      </c>
      <c r="O34" s="4" t="str">
        <f t="shared" si="5"/>
        <v>WEAK</v>
      </c>
      <c r="P34" s="98">
        <f>RECNX!F1306</f>
        <v>44963</v>
      </c>
      <c r="Q34" s="96">
        <f>RECNX!G1306</f>
        <v>0.60513888888888889</v>
      </c>
      <c r="R34" s="101">
        <f>RECNX!A1306</f>
        <v>17891.45</v>
      </c>
      <c r="S34" s="85">
        <f>RECNX!J1325</f>
        <v>5.379999999999999</v>
      </c>
      <c r="T34" s="85">
        <f>RECNX!K1325</f>
        <v>-17</v>
      </c>
      <c r="U34" s="85">
        <f>RECNX!L1325</f>
        <v>-190</v>
      </c>
      <c r="V34" s="85">
        <f>RECNX!M1325</f>
        <v>-13.500000000000057</v>
      </c>
      <c r="W34" s="85">
        <f>RECNX!N1325</f>
        <v>-6.9999999999999964</v>
      </c>
      <c r="X34" s="85">
        <f>RECNX!J1329</f>
        <v>6.5299999999999994</v>
      </c>
      <c r="Y34" s="85">
        <f>RECNX!K1329</f>
        <v>403.99999999999994</v>
      </c>
      <c r="Z34" s="85">
        <f>RECNX!L1329</f>
        <v>68.500000000000142</v>
      </c>
      <c r="AA34" s="85">
        <f>RECNX!M1329</f>
        <v>-215</v>
      </c>
      <c r="AB34" s="85">
        <f>RECNX!N1329</f>
        <v>-12.999999999999998</v>
      </c>
      <c r="AC34" s="104" t="str">
        <f t="shared" si="6"/>
        <v>LONG</v>
      </c>
      <c r="AD34" s="104" t="str">
        <f t="shared" si="7"/>
        <v>SHORT</v>
      </c>
      <c r="AE34" s="21" t="str">
        <f t="shared" si="8"/>
        <v>SHORT</v>
      </c>
      <c r="AF34" s="21" t="str">
        <f t="shared" si="9"/>
        <v>SHORT</v>
      </c>
      <c r="AG34" s="4" t="str">
        <f t="shared" si="12"/>
        <v>WEAK</v>
      </c>
      <c r="AH34" s="4" t="str">
        <f t="shared" si="13"/>
        <v>STRONG</v>
      </c>
      <c r="AI34" s="82" t="str">
        <f t="shared" si="10"/>
        <v/>
      </c>
      <c r="AJ34" s="82" t="str">
        <f t="shared" si="11"/>
        <v/>
      </c>
    </row>
    <row r="35" spans="1:36" x14ac:dyDescent="0.3">
      <c r="A35" s="98">
        <f>RECNX!F1348</f>
        <v>44963</v>
      </c>
      <c r="B35" s="96">
        <f>RECNX!G1348</f>
        <v>0.61269675925925926</v>
      </c>
      <c r="C35" s="101">
        <f>RECNX!A1348</f>
        <v>17900.150000000001</v>
      </c>
      <c r="D35" s="85">
        <f>RECNX!J1351</f>
        <v>3.24</v>
      </c>
      <c r="E35" s="85">
        <f>RECNX!K1351</f>
        <v>295.5</v>
      </c>
      <c r="F35" s="85">
        <f>RECNX!L1351</f>
        <v>89.999999999999915</v>
      </c>
      <c r="G35" s="85">
        <f>RECNX!J1387</f>
        <v>4.01</v>
      </c>
      <c r="H35" s="85">
        <f>RECNX!K1387</f>
        <v>-47.500000000000057</v>
      </c>
      <c r="I35" s="85">
        <f>RECNX!L1387</f>
        <v>-178.99999999999994</v>
      </c>
      <c r="J35" s="104" t="str">
        <f t="shared" si="0"/>
        <v>LONG</v>
      </c>
      <c r="K35" s="104" t="str">
        <f t="shared" si="1"/>
        <v>LONG</v>
      </c>
      <c r="L35" s="21" t="str">
        <f t="shared" si="2"/>
        <v>LONG</v>
      </c>
      <c r="M35" s="21" t="str">
        <f t="shared" si="3"/>
        <v>SHORT</v>
      </c>
      <c r="N35" s="4" t="str">
        <f t="shared" si="4"/>
        <v>STRONG</v>
      </c>
      <c r="O35" s="4" t="str">
        <f t="shared" si="5"/>
        <v>WEAK</v>
      </c>
      <c r="P35" s="98">
        <f>RECNX!F1348</f>
        <v>44963</v>
      </c>
      <c r="Q35" s="96">
        <f>RECNX!G1348</f>
        <v>0.61269675925925926</v>
      </c>
      <c r="R35" s="101">
        <f>RECNX!A1348</f>
        <v>17900.150000000001</v>
      </c>
      <c r="S35" s="85">
        <f>RECNX!J1367</f>
        <v>6.879999999999999</v>
      </c>
      <c r="T35" s="85">
        <f>RECNX!K1367</f>
        <v>-39.5</v>
      </c>
      <c r="U35" s="85">
        <f>RECNX!L1367</f>
        <v>-253.99999999999983</v>
      </c>
      <c r="V35" s="85">
        <f>RECNX!M1367</f>
        <v>-19.000000000000028</v>
      </c>
      <c r="W35" s="85">
        <f>RECNX!N1367</f>
        <v>-8.9999999999999964</v>
      </c>
      <c r="X35" s="85">
        <f>RECNX!J1371</f>
        <v>6.0200000000000014</v>
      </c>
      <c r="Y35" s="85">
        <f>RECNX!K1371</f>
        <v>451.50000000000006</v>
      </c>
      <c r="Z35" s="85">
        <f>RECNX!L1371</f>
        <v>101.50000000000023</v>
      </c>
      <c r="AA35" s="85">
        <f>RECNX!M1371</f>
        <v>-222.50000000000003</v>
      </c>
      <c r="AB35" s="85">
        <f>RECNX!N1371</f>
        <v>-15</v>
      </c>
      <c r="AC35" s="104" t="str">
        <f t="shared" si="6"/>
        <v>LONG</v>
      </c>
      <c r="AD35" s="104" t="str">
        <f t="shared" si="7"/>
        <v>SHORT</v>
      </c>
      <c r="AE35" s="21" t="str">
        <f t="shared" si="8"/>
        <v>SHORT</v>
      </c>
      <c r="AF35" s="21" t="str">
        <f t="shared" si="9"/>
        <v>SHORT</v>
      </c>
      <c r="AG35" s="4" t="str">
        <f t="shared" si="12"/>
        <v>WEAK</v>
      </c>
      <c r="AH35" s="4" t="str">
        <f t="shared" si="13"/>
        <v>STRONG</v>
      </c>
      <c r="AI35" s="82" t="str">
        <f t="shared" si="10"/>
        <v/>
      </c>
      <c r="AJ35" s="82" t="str">
        <f t="shared" si="11"/>
        <v/>
      </c>
    </row>
    <row r="36" spans="1:36" x14ac:dyDescent="0.3">
      <c r="A36" s="98">
        <f>RECNX!F1390</f>
        <v>44963</v>
      </c>
      <c r="B36" s="96">
        <f>RECNX!G1390</f>
        <v>0.62063657407407413</v>
      </c>
      <c r="C36" s="101">
        <f>RECNX!A1390</f>
        <v>17883.150000000001</v>
      </c>
      <c r="D36" s="85">
        <f>RECNX!J1393</f>
        <v>0.80000000000000071</v>
      </c>
      <c r="E36" s="85">
        <f>RECNX!K1393</f>
        <v>134</v>
      </c>
      <c r="F36" s="85">
        <f>RECNX!L1393</f>
        <v>31.999999999999915</v>
      </c>
      <c r="G36" s="85">
        <f>RECNX!J1429</f>
        <v>5.42</v>
      </c>
      <c r="H36" s="85">
        <f>RECNX!K1429</f>
        <v>50.999999999999886</v>
      </c>
      <c r="I36" s="85">
        <f>RECNX!L1429</f>
        <v>-159.49999999999994</v>
      </c>
      <c r="J36" s="104" t="str">
        <f t="shared" si="0"/>
        <v>LONG</v>
      </c>
      <c r="K36" s="104" t="str">
        <f t="shared" si="1"/>
        <v>LONG</v>
      </c>
      <c r="L36" s="21" t="str">
        <f t="shared" si="2"/>
        <v>LONG</v>
      </c>
      <c r="M36" s="21" t="str">
        <f t="shared" si="3"/>
        <v>LONG</v>
      </c>
      <c r="N36" s="4" t="str">
        <f t="shared" si="4"/>
        <v>STRONG</v>
      </c>
      <c r="O36" s="4" t="str">
        <f t="shared" si="5"/>
        <v>WEAK</v>
      </c>
      <c r="P36" s="98">
        <f>RECNX!F1390</f>
        <v>44963</v>
      </c>
      <c r="Q36" s="96">
        <f>RECNX!G1390</f>
        <v>0.62063657407407413</v>
      </c>
      <c r="R36" s="101">
        <f>RECNX!A1390</f>
        <v>17883.150000000001</v>
      </c>
      <c r="S36" s="85">
        <f>RECNX!J1409</f>
        <v>5.1699999999999982</v>
      </c>
      <c r="T36" s="85">
        <f>RECNX!K1409</f>
        <v>39.5</v>
      </c>
      <c r="U36" s="85">
        <f>RECNX!L1409</f>
        <v>-155.00000000000006</v>
      </c>
      <c r="V36" s="85">
        <f>RECNX!M1409</f>
        <v>-46.5</v>
      </c>
      <c r="W36" s="85">
        <f>RECNX!N1409</f>
        <v>-3.5000000000000036</v>
      </c>
      <c r="X36" s="85">
        <f>RECNX!J1413</f>
        <v>7.2800000000000011</v>
      </c>
      <c r="Y36" s="85">
        <f>RECNX!K1413</f>
        <v>364.49999999999994</v>
      </c>
      <c r="Z36" s="85">
        <f>RECNX!L1413</f>
        <v>22.500000000000128</v>
      </c>
      <c r="AA36" s="85">
        <f>RECNX!M1413</f>
        <v>-214</v>
      </c>
      <c r="AB36" s="85">
        <f>RECNX!N1413</f>
        <v>-9.4999999999999982</v>
      </c>
      <c r="AC36" s="104" t="str">
        <f t="shared" si="6"/>
        <v>LONG</v>
      </c>
      <c r="AD36" s="104" t="str">
        <f t="shared" si="7"/>
        <v>SHORT</v>
      </c>
      <c r="AE36" s="21" t="str">
        <f t="shared" si="8"/>
        <v>LONG</v>
      </c>
      <c r="AF36" s="21" t="str">
        <f t="shared" si="9"/>
        <v>SHORT</v>
      </c>
      <c r="AG36" s="4" t="str">
        <f t="shared" si="12"/>
        <v>WEAK</v>
      </c>
      <c r="AH36" s="4" t="str">
        <f t="shared" si="13"/>
        <v>STRONG</v>
      </c>
      <c r="AI36" s="82" t="str">
        <f t="shared" si="10"/>
        <v/>
      </c>
      <c r="AJ36" s="82" t="str">
        <f t="shared" si="11"/>
        <v/>
      </c>
    </row>
    <row r="37" spans="1:36" x14ac:dyDescent="0.3">
      <c r="A37" s="98">
        <f>RECNX!F1432</f>
        <v>44963</v>
      </c>
      <c r="B37" s="96">
        <f>RECNX!G1432</f>
        <v>0.62836805555555553</v>
      </c>
      <c r="C37" s="101">
        <f>RECNX!A1432</f>
        <v>17881.7</v>
      </c>
      <c r="D37" s="85">
        <f>RECNX!J1435</f>
        <v>1.8999999999999986</v>
      </c>
      <c r="E37" s="85">
        <f>RECNX!K1435</f>
        <v>166</v>
      </c>
      <c r="F37" s="85">
        <f>RECNX!L1435</f>
        <v>24.999999999999858</v>
      </c>
      <c r="G37" s="85">
        <f>RECNX!J1471</f>
        <v>4.9099999999999984</v>
      </c>
      <c r="H37" s="85">
        <f>RECNX!K1471</f>
        <v>43.999999999999886</v>
      </c>
      <c r="I37" s="85">
        <f>RECNX!L1471</f>
        <v>-149.99999999999994</v>
      </c>
      <c r="J37" s="104" t="str">
        <f t="shared" si="0"/>
        <v>LONG</v>
      </c>
      <c r="K37" s="104" t="str">
        <f t="shared" si="1"/>
        <v>LONG</v>
      </c>
      <c r="L37" s="21" t="str">
        <f t="shared" si="2"/>
        <v>LONG</v>
      </c>
      <c r="M37" s="21" t="str">
        <f t="shared" si="3"/>
        <v>LONG</v>
      </c>
      <c r="N37" s="4" t="str">
        <f t="shared" si="4"/>
        <v>STRONG</v>
      </c>
      <c r="O37" s="4" t="str">
        <f t="shared" si="5"/>
        <v>WEAK</v>
      </c>
      <c r="P37" s="98">
        <f>RECNX!F1432</f>
        <v>44963</v>
      </c>
      <c r="Q37" s="96">
        <f>RECNX!G1432</f>
        <v>0.62836805555555553</v>
      </c>
      <c r="R37" s="101">
        <f>RECNX!A1432</f>
        <v>17881.7</v>
      </c>
      <c r="S37" s="85">
        <f>RECNX!J1451</f>
        <v>5.85</v>
      </c>
      <c r="T37" s="85">
        <f>RECNX!K1451</f>
        <v>72.999999999999957</v>
      </c>
      <c r="U37" s="85">
        <f>RECNX!L1451</f>
        <v>-147.50000000000009</v>
      </c>
      <c r="V37" s="85">
        <f>RECNX!M1451</f>
        <v>-72.000000000000114</v>
      </c>
      <c r="W37" s="85">
        <f>RECNX!N1451</f>
        <v>-3.0000000000000036</v>
      </c>
      <c r="X37" s="85">
        <f>RECNX!J1455</f>
        <v>8.370000000000001</v>
      </c>
      <c r="Y37" s="85">
        <f>RECNX!K1455</f>
        <v>388.99999999999994</v>
      </c>
      <c r="Z37" s="85">
        <f>RECNX!L1455</f>
        <v>22.000000000000099</v>
      </c>
      <c r="AA37" s="85">
        <f>RECNX!M1455</f>
        <v>-234.49999999999997</v>
      </c>
      <c r="AB37" s="85">
        <f>RECNX!N1455</f>
        <v>-10.999999999999998</v>
      </c>
      <c r="AC37" s="104" t="str">
        <f t="shared" si="6"/>
        <v>LONG</v>
      </c>
      <c r="AD37" s="104" t="str">
        <f t="shared" si="7"/>
        <v>SHORT</v>
      </c>
      <c r="AE37" s="21" t="str">
        <f t="shared" si="8"/>
        <v>LONG</v>
      </c>
      <c r="AF37" s="21" t="str">
        <f t="shared" si="9"/>
        <v>SHORT</v>
      </c>
      <c r="AG37" s="4" t="str">
        <f t="shared" si="12"/>
        <v>WEAK</v>
      </c>
      <c r="AH37" s="4" t="str">
        <f t="shared" si="13"/>
        <v>STRONG</v>
      </c>
      <c r="AI37" s="82" t="str">
        <f t="shared" si="10"/>
        <v/>
      </c>
      <c r="AJ37" s="82" t="str">
        <f t="shared" si="11"/>
        <v/>
      </c>
    </row>
    <row r="38" spans="1:36" x14ac:dyDescent="0.3">
      <c r="A38" s="98">
        <f>RECNX!F1474</f>
        <v>44963</v>
      </c>
      <c r="B38" s="96">
        <f>RECNX!G1474</f>
        <v>0.63589120370370367</v>
      </c>
      <c r="C38" s="101">
        <f>RECNX!A1474</f>
        <v>17893.2</v>
      </c>
      <c r="D38" s="85">
        <f>RECNX!J1477</f>
        <v>4.1300000000000008</v>
      </c>
      <c r="E38" s="85">
        <f>RECNX!K1477</f>
        <v>296</v>
      </c>
      <c r="F38" s="85">
        <f>RECNX!L1477</f>
        <v>62.999999999999886</v>
      </c>
      <c r="G38" s="85">
        <f>RECNX!J1513</f>
        <v>3.6199999999999974</v>
      </c>
      <c r="H38" s="85">
        <f>RECNX!K1513</f>
        <v>-34.500000000000114</v>
      </c>
      <c r="I38" s="85">
        <f>RECNX!L1513</f>
        <v>-166.5</v>
      </c>
      <c r="J38" s="104" t="str">
        <f t="shared" si="0"/>
        <v>LONG</v>
      </c>
      <c r="K38" s="104" t="str">
        <f t="shared" si="1"/>
        <v>LONG</v>
      </c>
      <c r="L38" s="21" t="str">
        <f t="shared" si="2"/>
        <v>LONG</v>
      </c>
      <c r="M38" s="21" t="str">
        <f t="shared" si="3"/>
        <v>SHORT</v>
      </c>
      <c r="N38" s="4" t="str">
        <f t="shared" si="4"/>
        <v>STRONG</v>
      </c>
      <c r="O38" s="4" t="str">
        <f t="shared" si="5"/>
        <v>WEAK</v>
      </c>
      <c r="P38" s="98">
        <f>RECNX!F1474</f>
        <v>44963</v>
      </c>
      <c r="Q38" s="96">
        <f>RECNX!G1474</f>
        <v>0.63589120370370367</v>
      </c>
      <c r="R38" s="101">
        <f>RECNX!A1474</f>
        <v>17893.2</v>
      </c>
      <c r="S38" s="85">
        <f>RECNX!J1493</f>
        <v>7.7199999999999971</v>
      </c>
      <c r="T38" s="85">
        <f>RECNX!K1493</f>
        <v>43.999999999999986</v>
      </c>
      <c r="U38" s="85">
        <f>RECNX!L1493</f>
        <v>-222.50000000000003</v>
      </c>
      <c r="V38" s="85">
        <f>RECNX!M1493</f>
        <v>-74.5</v>
      </c>
      <c r="W38" s="85">
        <f>RECNX!N1493</f>
        <v>-4.9999999999999964</v>
      </c>
      <c r="X38" s="85">
        <f>RECNX!J1497</f>
        <v>7.9100000000000019</v>
      </c>
      <c r="Y38" s="85">
        <f>RECNX!K1497</f>
        <v>456.49999999999994</v>
      </c>
      <c r="Z38" s="85">
        <f>RECNX!L1497</f>
        <v>67.000000000000171</v>
      </c>
      <c r="AA38" s="85">
        <f>RECNX!M1497</f>
        <v>-250</v>
      </c>
      <c r="AB38" s="85">
        <f>RECNX!N1497</f>
        <v>-14.5</v>
      </c>
      <c r="AC38" s="104" t="str">
        <f t="shared" si="6"/>
        <v>LONG</v>
      </c>
      <c r="AD38" s="104" t="str">
        <f t="shared" si="7"/>
        <v>SHORT</v>
      </c>
      <c r="AE38" s="21" t="str">
        <f t="shared" si="8"/>
        <v>LONG</v>
      </c>
      <c r="AF38" s="21" t="str">
        <f t="shared" si="9"/>
        <v>SHORT</v>
      </c>
      <c r="AG38" s="4" t="str">
        <f t="shared" si="12"/>
        <v>WEAK</v>
      </c>
      <c r="AH38" s="4" t="str">
        <f t="shared" si="13"/>
        <v>STRONG</v>
      </c>
      <c r="AI38" s="82" t="str">
        <f t="shared" si="10"/>
        <v/>
      </c>
      <c r="AJ38" s="82" t="str">
        <f t="shared" si="11"/>
        <v/>
      </c>
    </row>
    <row r="39" spans="1:36" x14ac:dyDescent="0.3">
      <c r="A39" s="98">
        <f>RECNX!F1516</f>
        <v>44963</v>
      </c>
      <c r="B39" s="96">
        <f>RECNX!G1516</f>
        <v>0.64519675925925923</v>
      </c>
      <c r="C39" s="101">
        <f>RECNX!A1516</f>
        <v>17900.349999999999</v>
      </c>
      <c r="D39" s="85">
        <f>RECNX!J1519</f>
        <v>1.7399999999999984</v>
      </c>
      <c r="E39" s="85">
        <f>RECNX!K1519</f>
        <v>242.5</v>
      </c>
      <c r="F39" s="85">
        <f>RECNX!L1519</f>
        <v>83.999999999999886</v>
      </c>
      <c r="G39" s="85">
        <f>RECNX!J1555</f>
        <v>6.5299999999999994</v>
      </c>
      <c r="H39" s="85">
        <f>RECNX!K1555</f>
        <v>7.4999999999999432</v>
      </c>
      <c r="I39" s="85">
        <f>RECNX!L1555</f>
        <v>-230</v>
      </c>
      <c r="J39" s="104" t="str">
        <f t="shared" si="0"/>
        <v>LONG</v>
      </c>
      <c r="K39" s="104" t="str">
        <f t="shared" si="1"/>
        <v>LONG</v>
      </c>
      <c r="L39" s="21" t="str">
        <f t="shared" si="2"/>
        <v>LONG</v>
      </c>
      <c r="M39" s="21" t="str">
        <f t="shared" si="3"/>
        <v>LONG</v>
      </c>
      <c r="N39" s="4" t="str">
        <f t="shared" si="4"/>
        <v>STRONG</v>
      </c>
      <c r="O39" s="4" t="str">
        <f t="shared" si="5"/>
        <v>WEAK</v>
      </c>
      <c r="P39" s="98">
        <f>RECNX!F1516</f>
        <v>44963</v>
      </c>
      <c r="Q39" s="96">
        <f>RECNX!G1516</f>
        <v>0.64519675925925923</v>
      </c>
      <c r="R39" s="101">
        <f>RECNX!A1516</f>
        <v>17900.349999999999</v>
      </c>
      <c r="S39" s="85">
        <f>RECNX!J1535</f>
        <v>7.7799999999999994</v>
      </c>
      <c r="T39" s="85">
        <f>RECNX!K1535</f>
        <v>11</v>
      </c>
      <c r="U39" s="85">
        <f>RECNX!L1535</f>
        <v>-218.99999999999994</v>
      </c>
      <c r="V39" s="85">
        <f>RECNX!M1535</f>
        <v>-35.499999999999993</v>
      </c>
      <c r="W39" s="85">
        <f>RECNX!N1535</f>
        <v>-7.4999999999999964</v>
      </c>
      <c r="X39" s="85">
        <f>RECNX!J1539</f>
        <v>9.7200000000000042</v>
      </c>
      <c r="Y39" s="85">
        <f>RECNX!K1539</f>
        <v>548</v>
      </c>
      <c r="Z39" s="85">
        <f>RECNX!L1539</f>
        <v>80.000000000000114</v>
      </c>
      <c r="AA39" s="85">
        <f>RECNX!M1539</f>
        <v>-308</v>
      </c>
      <c r="AB39" s="85">
        <f>RECNX!N1539</f>
        <v>-17</v>
      </c>
      <c r="AC39" s="104" t="str">
        <f t="shared" si="6"/>
        <v>LONG</v>
      </c>
      <c r="AD39" s="104" t="str">
        <f t="shared" si="7"/>
        <v>SHORT</v>
      </c>
      <c r="AE39" s="21" t="str">
        <f t="shared" si="8"/>
        <v>LONG</v>
      </c>
      <c r="AF39" s="21" t="str">
        <f t="shared" si="9"/>
        <v>SHORT</v>
      </c>
      <c r="AG39" s="4" t="str">
        <f t="shared" si="12"/>
        <v>WEAK</v>
      </c>
      <c r="AH39" s="4" t="str">
        <f t="shared" si="13"/>
        <v>STRONG</v>
      </c>
      <c r="AI39" s="82" t="str">
        <f t="shared" si="10"/>
        <v/>
      </c>
      <c r="AJ39" s="82" t="str">
        <f t="shared" si="11"/>
        <v/>
      </c>
    </row>
    <row r="40" spans="1:36" x14ac:dyDescent="0.3">
      <c r="A40" s="98">
        <f>RECNX!F1558</f>
        <v>44963</v>
      </c>
      <c r="B40" s="96">
        <f>RECNX!G1558</f>
        <v>0.66456018518518511</v>
      </c>
      <c r="C40" s="101">
        <f>RECNX!A1558</f>
        <v>17893.45</v>
      </c>
      <c r="D40" s="85">
        <f>RECNX!J1561</f>
        <v>-3.7199999999999989</v>
      </c>
      <c r="E40" s="85">
        <f>RECNX!K1561</f>
        <v>45.5</v>
      </c>
      <c r="F40" s="85">
        <f>RECNX!L1561</f>
        <v>79.999999999999972</v>
      </c>
      <c r="G40" s="85">
        <f>RECNX!J1597</f>
        <v>10.36</v>
      </c>
      <c r="H40" s="85">
        <f>RECNX!K1597</f>
        <v>144.49999999999989</v>
      </c>
      <c r="I40" s="85">
        <f>RECNX!L1597</f>
        <v>-265</v>
      </c>
      <c r="J40" s="104" t="str">
        <f t="shared" si="0"/>
        <v>SHORT</v>
      </c>
      <c r="K40" s="104" t="str">
        <f t="shared" si="1"/>
        <v>LONG</v>
      </c>
      <c r="L40" s="21" t="str">
        <f t="shared" si="2"/>
        <v>LONG</v>
      </c>
      <c r="M40" s="21" t="str">
        <f t="shared" si="3"/>
        <v>LONG</v>
      </c>
      <c r="N40" s="4" t="str">
        <f t="shared" si="4"/>
        <v>STRONG</v>
      </c>
      <c r="O40" s="4" t="str">
        <f t="shared" si="5"/>
        <v>WEAK</v>
      </c>
      <c r="P40" s="98">
        <f>RECNX!F1558</f>
        <v>44963</v>
      </c>
      <c r="Q40" s="96">
        <f>RECNX!G1558</f>
        <v>0.66456018518518511</v>
      </c>
      <c r="R40" s="101">
        <f>RECNX!A1558</f>
        <v>17893.45</v>
      </c>
      <c r="S40" s="85">
        <f>RECNX!J1577</f>
        <v>5.5200000000000014</v>
      </c>
      <c r="T40" s="85">
        <f>RECNX!K1577</f>
        <v>16.999999999999986</v>
      </c>
      <c r="U40" s="85">
        <f>RECNX!L1577</f>
        <v>-148.5</v>
      </c>
      <c r="V40" s="85">
        <f>RECNX!M1577</f>
        <v>-3.9999999999999787</v>
      </c>
      <c r="W40" s="85">
        <f>RECNX!N1577</f>
        <v>-5.4999999999999964</v>
      </c>
      <c r="X40" s="85">
        <f>RECNX!J1581</f>
        <v>12.3</v>
      </c>
      <c r="Y40" s="85">
        <f>RECNX!K1581</f>
        <v>555</v>
      </c>
      <c r="Z40" s="85">
        <f>RECNX!L1581</f>
        <v>11.000000000000028</v>
      </c>
      <c r="AA40" s="85">
        <f>RECNX!M1581</f>
        <v>-352.5</v>
      </c>
      <c r="AB40" s="85">
        <f>RECNX!N1581</f>
        <v>-17</v>
      </c>
      <c r="AC40" s="104" t="str">
        <f t="shared" si="6"/>
        <v>LONG</v>
      </c>
      <c r="AD40" s="104" t="str">
        <f t="shared" si="7"/>
        <v>SHORT</v>
      </c>
      <c r="AE40" s="21" t="str">
        <f t="shared" si="8"/>
        <v>LONG</v>
      </c>
      <c r="AF40" s="21" t="str">
        <f t="shared" si="9"/>
        <v>SHORT</v>
      </c>
      <c r="AG40" s="4" t="str">
        <f t="shared" si="12"/>
        <v>WEAK</v>
      </c>
      <c r="AH40" s="4" t="str">
        <f t="shared" si="13"/>
        <v>STRONG</v>
      </c>
      <c r="AI40" s="82" t="str">
        <f t="shared" si="10"/>
        <v/>
      </c>
      <c r="AJ40" s="82" t="str">
        <f t="shared" si="11"/>
        <v/>
      </c>
    </row>
    <row r="41" spans="1:36" x14ac:dyDescent="0.3">
      <c r="A41" s="98">
        <f>RECNX!F1600</f>
        <v>0</v>
      </c>
      <c r="B41" s="96">
        <f>RECNX!G1600</f>
        <v>0</v>
      </c>
      <c r="C41" s="101">
        <f>RECNX!A1600</f>
        <v>0</v>
      </c>
      <c r="D41" s="85">
        <f>RECNX!J1603</f>
        <v>0</v>
      </c>
      <c r="E41" s="85">
        <f>RECNX!K1603</f>
        <v>0</v>
      </c>
      <c r="F41" s="85">
        <f>RECNX!L1603</f>
        <v>0</v>
      </c>
      <c r="G41" s="85">
        <f>RECNX!J1639</f>
        <v>0</v>
      </c>
      <c r="H41" s="85">
        <f>RECNX!K1639</f>
        <v>0</v>
      </c>
      <c r="I41" s="85">
        <f>RECNX!L1639</f>
        <v>0</v>
      </c>
      <c r="J41" s="104" t="str">
        <f t="shared" si="0"/>
        <v>LONG</v>
      </c>
      <c r="K41" s="104" t="str">
        <f t="shared" si="1"/>
        <v>SHORT</v>
      </c>
      <c r="L41" s="21" t="str">
        <f t="shared" si="2"/>
        <v>LONG</v>
      </c>
      <c r="M41" s="21" t="str">
        <f t="shared" si="3"/>
        <v>SHORT</v>
      </c>
      <c r="N41" s="4" t="str">
        <f t="shared" si="4"/>
        <v>WEAK</v>
      </c>
      <c r="O41" s="4" t="str">
        <f t="shared" si="5"/>
        <v>WEAK</v>
      </c>
      <c r="P41" s="98">
        <f>RECNX!F1600</f>
        <v>0</v>
      </c>
      <c r="Q41" s="96">
        <f>RECNX!G1600</f>
        <v>0</v>
      </c>
      <c r="R41" s="101">
        <f>RECNX!A1600</f>
        <v>0</v>
      </c>
      <c r="S41" s="85">
        <f>RECNX!J1619</f>
        <v>0</v>
      </c>
      <c r="T41" s="85">
        <f>RECNX!K1619</f>
        <v>0</v>
      </c>
      <c r="U41" s="85">
        <f>RECNX!L1619</f>
        <v>0</v>
      </c>
      <c r="V41" s="85">
        <f>RECNX!M1619</f>
        <v>0</v>
      </c>
      <c r="W41" s="85">
        <f>RECNX!N1619</f>
        <v>0</v>
      </c>
      <c r="X41" s="85">
        <f>RECNX!J1623</f>
        <v>0</v>
      </c>
      <c r="Y41" s="85">
        <f>RECNX!K1623</f>
        <v>0</v>
      </c>
      <c r="Z41" s="85">
        <f>RECNX!L1623</f>
        <v>0</v>
      </c>
      <c r="AA41" s="85">
        <f>RECNX!M1623</f>
        <v>0</v>
      </c>
      <c r="AB41" s="85">
        <f>RECNX!N1623</f>
        <v>0</v>
      </c>
      <c r="AC41" s="104" t="str">
        <f t="shared" si="6"/>
        <v>LONG</v>
      </c>
      <c r="AD41" s="104" t="str">
        <f t="shared" si="7"/>
        <v>SHORT</v>
      </c>
      <c r="AE41" s="21" t="str">
        <f t="shared" si="8"/>
        <v>LONG</v>
      </c>
      <c r="AF41" s="21" t="str">
        <f t="shared" si="9"/>
        <v>SHORT</v>
      </c>
      <c r="AG41" s="4" t="str">
        <f t="shared" si="12"/>
        <v>WEAK</v>
      </c>
      <c r="AH41" s="4" t="str">
        <f t="shared" si="13"/>
        <v>WEAK</v>
      </c>
      <c r="AI41" s="82" t="str">
        <f t="shared" si="10"/>
        <v/>
      </c>
      <c r="AJ41" s="82" t="str">
        <f t="shared" si="11"/>
        <v/>
      </c>
    </row>
    <row r="42" spans="1:36" x14ac:dyDescent="0.3">
      <c r="A42" s="98">
        <f>RECNX!F1642</f>
        <v>0</v>
      </c>
      <c r="B42" s="96">
        <f>RECNX!G1642</f>
        <v>0</v>
      </c>
      <c r="C42" s="101">
        <f>RECNX!A1642</f>
        <v>0</v>
      </c>
      <c r="D42" s="85">
        <f>RECNX!J1645</f>
        <v>0</v>
      </c>
      <c r="E42" s="85">
        <f>RECNX!K1645</f>
        <v>0</v>
      </c>
      <c r="F42" s="85">
        <f>RECNX!L1645</f>
        <v>0</v>
      </c>
      <c r="G42" s="85">
        <f>RECNX!J1681</f>
        <v>0</v>
      </c>
      <c r="H42" s="85">
        <f>RECNX!K1681</f>
        <v>0</v>
      </c>
      <c r="I42" s="85">
        <f>RECNX!L1681</f>
        <v>0</v>
      </c>
      <c r="J42" s="104" t="str">
        <f t="shared" si="0"/>
        <v>LONG</v>
      </c>
      <c r="K42" s="104" t="str">
        <f t="shared" si="1"/>
        <v>SHORT</v>
      </c>
      <c r="L42" s="21" t="str">
        <f t="shared" si="2"/>
        <v>LONG</v>
      </c>
      <c r="M42" s="21" t="str">
        <f t="shared" si="3"/>
        <v>SHORT</v>
      </c>
      <c r="N42" s="4" t="str">
        <f t="shared" si="4"/>
        <v>WEAK</v>
      </c>
      <c r="O42" s="4" t="str">
        <f t="shared" si="5"/>
        <v>WEAK</v>
      </c>
      <c r="P42" s="98">
        <f>RECNX!F1642</f>
        <v>0</v>
      </c>
      <c r="Q42" s="96">
        <f>RECNX!G1642</f>
        <v>0</v>
      </c>
      <c r="R42" s="101">
        <f>RECNX!A1642</f>
        <v>0</v>
      </c>
      <c r="S42" s="85">
        <f>RECNX!J1661</f>
        <v>0</v>
      </c>
      <c r="T42" s="85">
        <f>RECNX!K1661</f>
        <v>0</v>
      </c>
      <c r="U42" s="85">
        <f>RECNX!L1661</f>
        <v>0</v>
      </c>
      <c r="V42" s="85">
        <f>RECNX!M1661</f>
        <v>0</v>
      </c>
      <c r="W42" s="85">
        <f>RECNX!N1661</f>
        <v>0</v>
      </c>
      <c r="X42" s="85">
        <f>RECNX!J1665</f>
        <v>0</v>
      </c>
      <c r="Y42" s="85">
        <f>RECNX!K1665</f>
        <v>0</v>
      </c>
      <c r="Z42" s="85">
        <f>RECNX!L1665</f>
        <v>0</v>
      </c>
      <c r="AA42" s="85">
        <f>RECNX!M1665</f>
        <v>0</v>
      </c>
      <c r="AB42" s="85">
        <f>RECNX!N1665</f>
        <v>0</v>
      </c>
      <c r="AC42" s="104" t="str">
        <f t="shared" si="6"/>
        <v>LONG</v>
      </c>
      <c r="AD42" s="104" t="str">
        <f t="shared" si="7"/>
        <v>SHORT</v>
      </c>
      <c r="AE42" s="21" t="str">
        <f t="shared" si="8"/>
        <v>LONG</v>
      </c>
      <c r="AF42" s="21" t="str">
        <f t="shared" si="9"/>
        <v>SHORT</v>
      </c>
      <c r="AG42" s="4" t="str">
        <f t="shared" si="12"/>
        <v>WEAK</v>
      </c>
      <c r="AH42" s="4" t="str">
        <f t="shared" si="13"/>
        <v>WEAK</v>
      </c>
      <c r="AI42" s="82" t="str">
        <f t="shared" si="10"/>
        <v/>
      </c>
      <c r="AJ42" s="82" t="str">
        <f t="shared" si="11"/>
        <v/>
      </c>
    </row>
    <row r="43" spans="1:36" x14ac:dyDescent="0.3">
      <c r="A43" s="98">
        <f>RECNX!F1684</f>
        <v>0</v>
      </c>
      <c r="B43" s="96">
        <f>RECNX!G1684</f>
        <v>0</v>
      </c>
      <c r="C43" s="101">
        <f>RECNX!A1684</f>
        <v>0</v>
      </c>
      <c r="D43" s="85">
        <f>RECNX!J1687</f>
        <v>0</v>
      </c>
      <c r="E43" s="85">
        <f>RECNX!K1687</f>
        <v>0</v>
      </c>
      <c r="F43" s="85">
        <f>RECNX!L1687</f>
        <v>0</v>
      </c>
      <c r="G43" s="85">
        <f>RECNX!J1723</f>
        <v>0</v>
      </c>
      <c r="H43" s="85">
        <f>RECNX!K1723</f>
        <v>0</v>
      </c>
      <c r="I43" s="85">
        <f>RECNX!L1723</f>
        <v>0</v>
      </c>
      <c r="J43" s="104" t="str">
        <f t="shared" si="0"/>
        <v>LONG</v>
      </c>
      <c r="K43" s="104" t="str">
        <f t="shared" si="1"/>
        <v>SHORT</v>
      </c>
      <c r="L43" s="21" t="str">
        <f t="shared" si="2"/>
        <v>LONG</v>
      </c>
      <c r="M43" s="21" t="str">
        <f t="shared" si="3"/>
        <v>SHORT</v>
      </c>
      <c r="N43" s="4" t="str">
        <f t="shared" si="4"/>
        <v>WEAK</v>
      </c>
      <c r="O43" s="4" t="str">
        <f t="shared" si="5"/>
        <v>WEAK</v>
      </c>
      <c r="P43" s="98">
        <f>RECNX!F1684</f>
        <v>0</v>
      </c>
      <c r="Q43" s="96">
        <f>RECNX!G1684</f>
        <v>0</v>
      </c>
      <c r="R43" s="101">
        <f>RECNX!A1684</f>
        <v>0</v>
      </c>
      <c r="S43" s="85">
        <f>RECNX!J1703</f>
        <v>0</v>
      </c>
      <c r="T43" s="85">
        <f>RECNX!K1703</f>
        <v>0</v>
      </c>
      <c r="U43" s="85">
        <f>RECNX!L1703</f>
        <v>0</v>
      </c>
      <c r="V43" s="85">
        <f>RECNX!M1703</f>
        <v>0</v>
      </c>
      <c r="W43" s="85">
        <f>RECNX!N1703</f>
        <v>0</v>
      </c>
      <c r="X43" s="85">
        <f>RECNX!J1707</f>
        <v>0</v>
      </c>
      <c r="Y43" s="85">
        <f>RECNX!K1707</f>
        <v>0</v>
      </c>
      <c r="Z43" s="85">
        <f>RECNX!L1707</f>
        <v>0</v>
      </c>
      <c r="AA43" s="85">
        <f>RECNX!M1707</f>
        <v>0</v>
      </c>
      <c r="AB43" s="85">
        <f>RECNX!N1707</f>
        <v>0</v>
      </c>
      <c r="AC43" s="104" t="str">
        <f t="shared" si="6"/>
        <v>LONG</v>
      </c>
      <c r="AD43" s="104" t="str">
        <f t="shared" si="7"/>
        <v>SHORT</v>
      </c>
      <c r="AE43" s="21" t="str">
        <f t="shared" si="8"/>
        <v>LONG</v>
      </c>
      <c r="AF43" s="21" t="str">
        <f t="shared" si="9"/>
        <v>SHORT</v>
      </c>
      <c r="AG43" s="4" t="str">
        <f t="shared" si="12"/>
        <v>WEAK</v>
      </c>
      <c r="AH43" s="4" t="str">
        <f t="shared" si="13"/>
        <v>WEAK</v>
      </c>
      <c r="AI43" s="82" t="str">
        <f t="shared" si="10"/>
        <v/>
      </c>
      <c r="AJ43" s="82" t="str">
        <f t="shared" si="11"/>
        <v/>
      </c>
    </row>
    <row r="44" spans="1:36" x14ac:dyDescent="0.3">
      <c r="A44" s="98">
        <f>RECNX!F1726</f>
        <v>0</v>
      </c>
      <c r="B44" s="96">
        <f>RECNX!G1726</f>
        <v>0</v>
      </c>
      <c r="C44" s="101">
        <f>RECNX!A1726</f>
        <v>0</v>
      </c>
      <c r="D44" s="85">
        <f>RECNX!J1729</f>
        <v>0</v>
      </c>
      <c r="E44" s="85">
        <f>RECNX!K1729</f>
        <v>0</v>
      </c>
      <c r="F44" s="85">
        <f>RECNX!L1729</f>
        <v>0</v>
      </c>
      <c r="G44" s="85">
        <f>RECNX!J1765</f>
        <v>0</v>
      </c>
      <c r="H44" s="85">
        <f>RECNX!K1765</f>
        <v>0</v>
      </c>
      <c r="I44" s="85">
        <f>RECNX!L1765</f>
        <v>0</v>
      </c>
      <c r="J44" s="104" t="str">
        <f t="shared" si="0"/>
        <v>LONG</v>
      </c>
      <c r="K44" s="104" t="str">
        <f t="shared" si="1"/>
        <v>SHORT</v>
      </c>
      <c r="L44" s="21" t="str">
        <f t="shared" si="2"/>
        <v>LONG</v>
      </c>
      <c r="M44" s="21" t="str">
        <f t="shared" si="3"/>
        <v>SHORT</v>
      </c>
      <c r="N44" s="4" t="str">
        <f t="shared" ref="N44:N53" si="14">IFERROR(IF(F44&gt;0,"STRONG", "WEAK"),"")</f>
        <v>WEAK</v>
      </c>
      <c r="O44" s="4" t="str">
        <f t="shared" ref="O44:O53" si="15">IFERROR(IF(I44&gt;0,"STRONG", "WEAK"),"")</f>
        <v>WEAK</v>
      </c>
      <c r="P44" s="98">
        <f>RECNX!F1726</f>
        <v>0</v>
      </c>
      <c r="Q44" s="96">
        <f>RECNX!G1726</f>
        <v>0</v>
      </c>
      <c r="R44" s="101">
        <f>RECNX!A1726</f>
        <v>0</v>
      </c>
      <c r="S44" s="85">
        <f>RECNX!J1745</f>
        <v>0</v>
      </c>
      <c r="T44" s="85">
        <f>RECNX!K1745</f>
        <v>0</v>
      </c>
      <c r="U44" s="85">
        <f>RECNX!L1745</f>
        <v>0</v>
      </c>
      <c r="V44" s="85">
        <f>RECNX!M1745</f>
        <v>0</v>
      </c>
      <c r="W44" s="85">
        <f>RECNX!N1745</f>
        <v>0</v>
      </c>
      <c r="X44" s="85">
        <f>RECNX!J1749</f>
        <v>0</v>
      </c>
      <c r="Y44" s="85">
        <f>RECNX!K1749</f>
        <v>0</v>
      </c>
      <c r="Z44" s="85">
        <f>RECNX!L1749</f>
        <v>0</v>
      </c>
      <c r="AA44" s="85">
        <f>RECNX!M1749</f>
        <v>0</v>
      </c>
      <c r="AB44" s="85">
        <f>RECNX!N1749</f>
        <v>0</v>
      </c>
      <c r="AC44" s="104" t="str">
        <f t="shared" si="6"/>
        <v>LONG</v>
      </c>
      <c r="AD44" s="104" t="str">
        <f t="shared" si="7"/>
        <v>SHORT</v>
      </c>
      <c r="AE44" s="21" t="str">
        <f t="shared" si="8"/>
        <v>LONG</v>
      </c>
      <c r="AF44" s="21" t="str">
        <f t="shared" si="9"/>
        <v>SHORT</v>
      </c>
      <c r="AG44" s="4" t="str">
        <f t="shared" si="12"/>
        <v>WEAK</v>
      </c>
      <c r="AH44" s="4" t="str">
        <f t="shared" si="13"/>
        <v>WEAK</v>
      </c>
      <c r="AI44" s="82" t="str">
        <f t="shared" si="10"/>
        <v/>
      </c>
      <c r="AJ44" s="82" t="str">
        <f t="shared" si="11"/>
        <v/>
      </c>
    </row>
    <row r="45" spans="1:36" x14ac:dyDescent="0.3">
      <c r="A45" s="98">
        <f>RECNX!F1768</f>
        <v>0</v>
      </c>
      <c r="B45" s="96">
        <f>RECNX!G1768</f>
        <v>0</v>
      </c>
      <c r="C45" s="101">
        <f>RECNX!A1768</f>
        <v>0</v>
      </c>
      <c r="D45" s="85">
        <f>RECNX!J1771</f>
        <v>0</v>
      </c>
      <c r="E45" s="85">
        <f>RECNX!K1771</f>
        <v>0</v>
      </c>
      <c r="F45" s="85">
        <f>RECNX!L1771</f>
        <v>0</v>
      </c>
      <c r="G45" s="85">
        <f>RECNX!J1807</f>
        <v>0</v>
      </c>
      <c r="H45" s="85">
        <f>RECNX!K1807</f>
        <v>0</v>
      </c>
      <c r="I45" s="85">
        <f>RECNX!L1807</f>
        <v>0</v>
      </c>
      <c r="J45" s="104" t="str">
        <f t="shared" si="0"/>
        <v>LONG</v>
      </c>
      <c r="K45" s="104" t="str">
        <f t="shared" si="1"/>
        <v>SHORT</v>
      </c>
      <c r="L45" s="21" t="str">
        <f t="shared" si="2"/>
        <v>LONG</v>
      </c>
      <c r="M45" s="21" t="str">
        <f t="shared" si="3"/>
        <v>SHORT</v>
      </c>
      <c r="N45" s="4" t="str">
        <f t="shared" si="14"/>
        <v>WEAK</v>
      </c>
      <c r="O45" s="4" t="str">
        <f t="shared" si="15"/>
        <v>WEAK</v>
      </c>
      <c r="P45" s="98">
        <f>RECNX!F1768</f>
        <v>0</v>
      </c>
      <c r="Q45" s="96">
        <f>RECNX!G1768</f>
        <v>0</v>
      </c>
      <c r="R45" s="101">
        <f>RECNX!A1768</f>
        <v>0</v>
      </c>
      <c r="S45" s="85">
        <f>RECNX!J1787</f>
        <v>0</v>
      </c>
      <c r="T45" s="85">
        <f>RECNX!K1787</f>
        <v>0</v>
      </c>
      <c r="U45" s="85">
        <f>RECNX!L1787</f>
        <v>0</v>
      </c>
      <c r="V45" s="85">
        <f>RECNX!M1787</f>
        <v>0</v>
      </c>
      <c r="W45" s="85">
        <f>RECNX!N1787</f>
        <v>0</v>
      </c>
      <c r="X45" s="85">
        <f>RECNX!J1791</f>
        <v>0</v>
      </c>
      <c r="Y45" s="85">
        <f>RECNX!K1791</f>
        <v>0</v>
      </c>
      <c r="Z45" s="85">
        <f>RECNX!L1791</f>
        <v>0</v>
      </c>
      <c r="AA45" s="85">
        <f>RECNX!M1791</f>
        <v>0</v>
      </c>
      <c r="AB45" s="85">
        <f>RECNX!N1791</f>
        <v>0</v>
      </c>
      <c r="AC45" s="104" t="str">
        <f t="shared" si="6"/>
        <v>LONG</v>
      </c>
      <c r="AD45" s="104" t="str">
        <f t="shared" si="7"/>
        <v>SHORT</v>
      </c>
      <c r="AE45" s="21" t="str">
        <f t="shared" si="8"/>
        <v>LONG</v>
      </c>
      <c r="AF45" s="21" t="str">
        <f t="shared" si="9"/>
        <v>SHORT</v>
      </c>
      <c r="AG45" s="4" t="str">
        <f t="shared" si="12"/>
        <v>WEAK</v>
      </c>
      <c r="AH45" s="4" t="str">
        <f t="shared" si="13"/>
        <v>WEAK</v>
      </c>
      <c r="AI45" s="82" t="str">
        <f t="shared" si="10"/>
        <v/>
      </c>
      <c r="AJ45" s="82" t="str">
        <f t="shared" si="11"/>
        <v/>
      </c>
    </row>
    <row r="46" spans="1:36" x14ac:dyDescent="0.3">
      <c r="A46" s="98">
        <f>RECNX!F1810</f>
        <v>0</v>
      </c>
      <c r="B46" s="96">
        <f>RECNX!G1810</f>
        <v>0</v>
      </c>
      <c r="C46" s="101">
        <f>RECNX!A1810</f>
        <v>0</v>
      </c>
      <c r="D46" s="85">
        <f>RECNX!J1813</f>
        <v>0</v>
      </c>
      <c r="E46" s="85">
        <f>RECNX!K1813</f>
        <v>0</v>
      </c>
      <c r="F46" s="85">
        <f>RECNX!L1813</f>
        <v>0</v>
      </c>
      <c r="G46" s="85">
        <f>RECNX!J1849</f>
        <v>0</v>
      </c>
      <c r="H46" s="85">
        <f>RECNX!K1849</f>
        <v>0</v>
      </c>
      <c r="I46" s="85">
        <f>RECNX!L1849</f>
        <v>0</v>
      </c>
      <c r="J46" s="104" t="str">
        <f t="shared" si="0"/>
        <v>LONG</v>
      </c>
      <c r="K46" s="104" t="str">
        <f t="shared" si="1"/>
        <v>SHORT</v>
      </c>
      <c r="L46" s="21" t="str">
        <f t="shared" si="2"/>
        <v>LONG</v>
      </c>
      <c r="M46" s="21" t="str">
        <f t="shared" si="3"/>
        <v>SHORT</v>
      </c>
      <c r="N46" s="4" t="str">
        <f t="shared" si="14"/>
        <v>WEAK</v>
      </c>
      <c r="O46" s="4" t="str">
        <f t="shared" si="15"/>
        <v>WEAK</v>
      </c>
      <c r="P46" s="98">
        <f>RECNX!F1810</f>
        <v>0</v>
      </c>
      <c r="Q46" s="96">
        <f>RECNX!G1810</f>
        <v>0</v>
      </c>
      <c r="R46" s="101">
        <f>RECNX!A1810</f>
        <v>0</v>
      </c>
      <c r="S46" s="85">
        <f>RECNX!J1829</f>
        <v>0</v>
      </c>
      <c r="T46" s="85">
        <f>RECNX!K1829</f>
        <v>0</v>
      </c>
      <c r="U46" s="85">
        <f>RECNX!L1829</f>
        <v>0</v>
      </c>
      <c r="V46" s="85">
        <f>RECNX!M1829</f>
        <v>0</v>
      </c>
      <c r="W46" s="85">
        <f>RECNX!N1829</f>
        <v>0</v>
      </c>
      <c r="X46" s="85">
        <f>RECNX!J1833</f>
        <v>0</v>
      </c>
      <c r="Y46" s="85">
        <f>RECNX!K1833</f>
        <v>0</v>
      </c>
      <c r="Z46" s="85">
        <f>RECNX!L1833</f>
        <v>0</v>
      </c>
      <c r="AA46" s="85">
        <f>RECNX!M1833</f>
        <v>0</v>
      </c>
      <c r="AB46" s="85">
        <f>RECNX!N1833</f>
        <v>0</v>
      </c>
      <c r="AC46" s="104" t="str">
        <f t="shared" si="6"/>
        <v>LONG</v>
      </c>
      <c r="AD46" s="104" t="str">
        <f t="shared" si="7"/>
        <v>SHORT</v>
      </c>
      <c r="AE46" s="21" t="str">
        <f t="shared" si="8"/>
        <v>LONG</v>
      </c>
      <c r="AF46" s="21" t="str">
        <f t="shared" si="9"/>
        <v>SHORT</v>
      </c>
      <c r="AG46" s="4" t="str">
        <f t="shared" si="12"/>
        <v>WEAK</v>
      </c>
      <c r="AH46" s="4" t="str">
        <f t="shared" si="13"/>
        <v>WEAK</v>
      </c>
      <c r="AI46" s="82" t="str">
        <f t="shared" si="10"/>
        <v/>
      </c>
      <c r="AJ46" s="82" t="str">
        <f t="shared" si="11"/>
        <v/>
      </c>
    </row>
    <row r="47" spans="1:36" x14ac:dyDescent="0.3">
      <c r="A47" s="98">
        <f>RECNX!F1852</f>
        <v>0</v>
      </c>
      <c r="B47" s="96">
        <f>RECNX!G1852</f>
        <v>0</v>
      </c>
      <c r="C47" s="101">
        <f>RECNX!A1852</f>
        <v>0</v>
      </c>
      <c r="D47" s="85">
        <f>RECNX!J1855</f>
        <v>0</v>
      </c>
      <c r="E47" s="85">
        <f>RECNX!K1855</f>
        <v>0</v>
      </c>
      <c r="F47" s="85">
        <f>RECNX!L1855</f>
        <v>0</v>
      </c>
      <c r="G47" s="85">
        <f>RECNX!J1891</f>
        <v>0</v>
      </c>
      <c r="H47" s="85">
        <f>RECNX!K1891</f>
        <v>0</v>
      </c>
      <c r="I47" s="85">
        <f>RECNX!L1891</f>
        <v>0</v>
      </c>
      <c r="J47" s="104" t="str">
        <f t="shared" si="0"/>
        <v>LONG</v>
      </c>
      <c r="K47" s="104" t="str">
        <f t="shared" si="1"/>
        <v>SHORT</v>
      </c>
      <c r="L47" s="21" t="str">
        <f t="shared" si="2"/>
        <v>LONG</v>
      </c>
      <c r="M47" s="21" t="str">
        <f t="shared" si="3"/>
        <v>SHORT</v>
      </c>
      <c r="N47" s="4" t="str">
        <f t="shared" si="14"/>
        <v>WEAK</v>
      </c>
      <c r="O47" s="4" t="str">
        <f t="shared" si="15"/>
        <v>WEAK</v>
      </c>
      <c r="P47" s="98">
        <f>RECNX!F1852</f>
        <v>0</v>
      </c>
      <c r="Q47" s="96">
        <f>RECNX!G1852</f>
        <v>0</v>
      </c>
      <c r="R47" s="101">
        <f>RECNX!A1852</f>
        <v>0</v>
      </c>
      <c r="S47" s="85">
        <f>RECNX!J1871</f>
        <v>0</v>
      </c>
      <c r="T47" s="85">
        <f>RECNX!K1871</f>
        <v>0</v>
      </c>
      <c r="U47" s="85">
        <f>RECNX!L1871</f>
        <v>0</v>
      </c>
      <c r="V47" s="85">
        <f>RECNX!M1871</f>
        <v>0</v>
      </c>
      <c r="W47" s="85">
        <f>RECNX!N1871</f>
        <v>0</v>
      </c>
      <c r="X47" s="85">
        <f>RECNX!J1875</f>
        <v>0</v>
      </c>
      <c r="Y47" s="85">
        <f>RECNX!K1875</f>
        <v>0</v>
      </c>
      <c r="Z47" s="85">
        <f>RECNX!L1875</f>
        <v>0</v>
      </c>
      <c r="AA47" s="85">
        <f>RECNX!M1875</f>
        <v>0</v>
      </c>
      <c r="AB47" s="85">
        <f>RECNX!N1875</f>
        <v>0</v>
      </c>
      <c r="AC47" s="104" t="str">
        <f t="shared" si="6"/>
        <v>LONG</v>
      </c>
      <c r="AD47" s="104" t="str">
        <f t="shared" si="7"/>
        <v>SHORT</v>
      </c>
      <c r="AE47" s="21" t="str">
        <f t="shared" si="8"/>
        <v>LONG</v>
      </c>
      <c r="AF47" s="21" t="str">
        <f t="shared" si="9"/>
        <v>SHORT</v>
      </c>
      <c r="AG47" s="4" t="str">
        <f t="shared" si="12"/>
        <v>WEAK</v>
      </c>
      <c r="AH47" s="4" t="str">
        <f t="shared" si="13"/>
        <v>WEAK</v>
      </c>
      <c r="AI47" s="82" t="str">
        <f t="shared" si="10"/>
        <v/>
      </c>
      <c r="AJ47" s="82" t="str">
        <f t="shared" si="11"/>
        <v/>
      </c>
    </row>
    <row r="48" spans="1:36" x14ac:dyDescent="0.3">
      <c r="A48" s="98">
        <f>RECNX!F1894</f>
        <v>0</v>
      </c>
      <c r="B48" s="96">
        <f>RECNX!G1894</f>
        <v>0</v>
      </c>
      <c r="C48" s="101">
        <f>RECNX!A1894</f>
        <v>0</v>
      </c>
      <c r="D48" s="85">
        <f>RECNX!J1897</f>
        <v>0</v>
      </c>
      <c r="E48" s="85">
        <f>RECNX!K1897</f>
        <v>0</v>
      </c>
      <c r="F48" s="85">
        <f>RECNX!L1897</f>
        <v>0</v>
      </c>
      <c r="G48" s="85">
        <f>RECNX!J1933</f>
        <v>0</v>
      </c>
      <c r="H48" s="85">
        <f>RECNX!K1933</f>
        <v>0</v>
      </c>
      <c r="I48" s="85">
        <f>RECNX!L1933</f>
        <v>0</v>
      </c>
      <c r="J48" s="104" t="str">
        <f t="shared" si="0"/>
        <v>LONG</v>
      </c>
      <c r="K48" s="104" t="str">
        <f t="shared" si="1"/>
        <v>SHORT</v>
      </c>
      <c r="L48" s="21" t="str">
        <f t="shared" si="2"/>
        <v>LONG</v>
      </c>
      <c r="M48" s="21" t="str">
        <f t="shared" si="3"/>
        <v>SHORT</v>
      </c>
      <c r="N48" s="4" t="str">
        <f t="shared" si="14"/>
        <v>WEAK</v>
      </c>
      <c r="O48" s="4" t="str">
        <f t="shared" si="15"/>
        <v>WEAK</v>
      </c>
      <c r="P48" s="98">
        <f>RECNX!F1894</f>
        <v>0</v>
      </c>
      <c r="Q48" s="96">
        <f>RECNX!G1894</f>
        <v>0</v>
      </c>
      <c r="R48" s="101">
        <f>RECNX!A1894</f>
        <v>0</v>
      </c>
      <c r="S48" s="85">
        <f>RECNX!J1913</f>
        <v>0</v>
      </c>
      <c r="T48" s="85">
        <f>RECNX!K1913</f>
        <v>0</v>
      </c>
      <c r="U48" s="85">
        <f>RECNX!L1913</f>
        <v>0</v>
      </c>
      <c r="V48" s="85">
        <f>RECNX!M1913</f>
        <v>0</v>
      </c>
      <c r="W48" s="85">
        <f>RECNX!N1913</f>
        <v>0</v>
      </c>
      <c r="X48" s="85">
        <f>RECNX!J1917</f>
        <v>0</v>
      </c>
      <c r="Y48" s="85">
        <f>RECNX!K1917</f>
        <v>0</v>
      </c>
      <c r="Z48" s="85">
        <f>RECNX!L1917</f>
        <v>0</v>
      </c>
      <c r="AA48" s="85">
        <f>RECNX!M1917</f>
        <v>0</v>
      </c>
      <c r="AB48" s="85">
        <f>RECNX!N1917</f>
        <v>0</v>
      </c>
      <c r="AC48" s="104" t="str">
        <f t="shared" si="6"/>
        <v>LONG</v>
      </c>
      <c r="AD48" s="104" t="str">
        <f t="shared" si="7"/>
        <v>SHORT</v>
      </c>
      <c r="AE48" s="21" t="str">
        <f t="shared" si="8"/>
        <v>LONG</v>
      </c>
      <c r="AF48" s="21" t="str">
        <f t="shared" si="9"/>
        <v>SHORT</v>
      </c>
      <c r="AG48" s="4" t="str">
        <f t="shared" si="12"/>
        <v>WEAK</v>
      </c>
      <c r="AH48" s="4" t="str">
        <f t="shared" si="13"/>
        <v>WEAK</v>
      </c>
      <c r="AI48" s="82" t="str">
        <f t="shared" si="10"/>
        <v/>
      </c>
      <c r="AJ48" s="82" t="str">
        <f t="shared" si="11"/>
        <v/>
      </c>
    </row>
    <row r="49" spans="1:36" x14ac:dyDescent="0.3">
      <c r="A49" s="98">
        <f>RECNX!F1936</f>
        <v>0</v>
      </c>
      <c r="B49" s="96">
        <f>RECNX!G1936</f>
        <v>0</v>
      </c>
      <c r="C49" s="101">
        <f>RECNX!A1936</f>
        <v>0</v>
      </c>
      <c r="D49" s="85">
        <f>RECNX!J1939</f>
        <v>0</v>
      </c>
      <c r="E49" s="85">
        <f>RECNX!K1939</f>
        <v>0</v>
      </c>
      <c r="F49" s="85">
        <f>RECNX!L1939</f>
        <v>0</v>
      </c>
      <c r="G49" s="85">
        <f>RECNX!J1975</f>
        <v>0</v>
      </c>
      <c r="H49" s="85">
        <f>RECNX!K1975</f>
        <v>0</v>
      </c>
      <c r="I49" s="85">
        <f>RECNX!L1975</f>
        <v>0</v>
      </c>
      <c r="J49" s="104" t="str">
        <f t="shared" si="0"/>
        <v>LONG</v>
      </c>
      <c r="K49" s="104" t="str">
        <f t="shared" si="1"/>
        <v>SHORT</v>
      </c>
      <c r="L49" s="21" t="str">
        <f t="shared" si="2"/>
        <v>LONG</v>
      </c>
      <c r="M49" s="21" t="str">
        <f t="shared" si="3"/>
        <v>SHORT</v>
      </c>
      <c r="N49" s="4" t="str">
        <f t="shared" si="14"/>
        <v>WEAK</v>
      </c>
      <c r="O49" s="4" t="str">
        <f t="shared" si="15"/>
        <v>WEAK</v>
      </c>
      <c r="P49" s="98">
        <f>RECNX!F1936</f>
        <v>0</v>
      </c>
      <c r="Q49" s="96">
        <f>RECNX!G1936</f>
        <v>0</v>
      </c>
      <c r="R49" s="101">
        <f>RECNX!A1936</f>
        <v>0</v>
      </c>
      <c r="S49" s="85">
        <f>RECNX!J1955</f>
        <v>0</v>
      </c>
      <c r="T49" s="85">
        <f>RECNX!K1955</f>
        <v>0</v>
      </c>
      <c r="U49" s="85">
        <f>RECNX!L1955</f>
        <v>0</v>
      </c>
      <c r="V49" s="85">
        <f>RECNX!M1955</f>
        <v>0</v>
      </c>
      <c r="W49" s="85">
        <f>RECNX!N1955</f>
        <v>0</v>
      </c>
      <c r="X49" s="85">
        <f>RECNX!J1959</f>
        <v>0</v>
      </c>
      <c r="Y49" s="85">
        <f>RECNX!K1959</f>
        <v>0</v>
      </c>
      <c r="Z49" s="85">
        <f>RECNX!L1959</f>
        <v>0</v>
      </c>
      <c r="AA49" s="85">
        <f>RECNX!M1959</f>
        <v>0</v>
      </c>
      <c r="AB49" s="85">
        <f>RECNX!N1959</f>
        <v>0</v>
      </c>
      <c r="AC49" s="104" t="str">
        <f t="shared" si="6"/>
        <v>LONG</v>
      </c>
      <c r="AD49" s="104" t="str">
        <f t="shared" si="7"/>
        <v>SHORT</v>
      </c>
      <c r="AE49" s="21" t="str">
        <f t="shared" si="8"/>
        <v>LONG</v>
      </c>
      <c r="AF49" s="21" t="str">
        <f t="shared" si="9"/>
        <v>SHORT</v>
      </c>
      <c r="AG49" s="4" t="str">
        <f t="shared" si="12"/>
        <v>WEAK</v>
      </c>
      <c r="AH49" s="4" t="str">
        <f t="shared" si="13"/>
        <v>WEAK</v>
      </c>
      <c r="AI49" s="82" t="str">
        <f t="shared" si="10"/>
        <v/>
      </c>
      <c r="AJ49" s="82" t="str">
        <f t="shared" si="11"/>
        <v/>
      </c>
    </row>
    <row r="50" spans="1:36" x14ac:dyDescent="0.3">
      <c r="A50" s="98">
        <f>RECNX!F1978</f>
        <v>0</v>
      </c>
      <c r="B50" s="96">
        <f>RECNX!G1978</f>
        <v>0</v>
      </c>
      <c r="C50" s="101">
        <f>RECNX!A1978</f>
        <v>0</v>
      </c>
      <c r="D50" s="85">
        <f>RECNX!J1981</f>
        <v>0</v>
      </c>
      <c r="E50" s="85">
        <f>RECNX!K1981</f>
        <v>0</v>
      </c>
      <c r="F50" s="85">
        <f>RECNX!L1981</f>
        <v>0</v>
      </c>
      <c r="G50" s="85">
        <f>RECNX!J2017</f>
        <v>0</v>
      </c>
      <c r="H50" s="85">
        <f>RECNX!K2017</f>
        <v>0</v>
      </c>
      <c r="I50" s="85">
        <f>RECNX!L2017</f>
        <v>0</v>
      </c>
      <c r="J50" s="104" t="str">
        <f t="shared" si="0"/>
        <v>LONG</v>
      </c>
      <c r="K50" s="104" t="str">
        <f t="shared" si="1"/>
        <v>SHORT</v>
      </c>
      <c r="L50" s="21" t="str">
        <f t="shared" si="2"/>
        <v>LONG</v>
      </c>
      <c r="M50" s="21" t="str">
        <f t="shared" si="3"/>
        <v>SHORT</v>
      </c>
      <c r="N50" s="4" t="str">
        <f t="shared" si="14"/>
        <v>WEAK</v>
      </c>
      <c r="O50" s="4" t="str">
        <f t="shared" si="15"/>
        <v>WEAK</v>
      </c>
      <c r="P50" s="98">
        <f>RECNX!F1978</f>
        <v>0</v>
      </c>
      <c r="Q50" s="96">
        <f>RECNX!G1978</f>
        <v>0</v>
      </c>
      <c r="R50" s="101">
        <f>RECNX!A1978</f>
        <v>0</v>
      </c>
      <c r="S50" s="85">
        <f>RECNX!J1997</f>
        <v>0</v>
      </c>
      <c r="T50" s="85">
        <f>RECNX!K1997</f>
        <v>0</v>
      </c>
      <c r="U50" s="85">
        <f>RECNX!L1997</f>
        <v>0</v>
      </c>
      <c r="V50" s="85">
        <f>RECNX!M1997</f>
        <v>0</v>
      </c>
      <c r="W50" s="85">
        <f>RECNX!N1997</f>
        <v>0</v>
      </c>
      <c r="X50" s="85">
        <f>RECNX!J2001</f>
        <v>0</v>
      </c>
      <c r="Y50" s="85">
        <f>RECNX!K2001</f>
        <v>0</v>
      </c>
      <c r="Z50" s="85">
        <f>RECNX!L2001</f>
        <v>0</v>
      </c>
      <c r="AA50" s="85">
        <f>RECNX!M2001</f>
        <v>0</v>
      </c>
      <c r="AB50" s="85">
        <f>RECNX!N2001</f>
        <v>0</v>
      </c>
      <c r="AC50" s="104" t="str">
        <f t="shared" si="6"/>
        <v>LONG</v>
      </c>
      <c r="AD50" s="104" t="str">
        <f t="shared" si="7"/>
        <v>SHORT</v>
      </c>
      <c r="AE50" s="21" t="str">
        <f t="shared" si="8"/>
        <v>LONG</v>
      </c>
      <c r="AF50" s="21" t="str">
        <f t="shared" si="9"/>
        <v>SHORT</v>
      </c>
      <c r="AG50" s="4" t="str">
        <f t="shared" si="12"/>
        <v>WEAK</v>
      </c>
      <c r="AH50" s="4" t="str">
        <f t="shared" si="13"/>
        <v>WEAK</v>
      </c>
      <c r="AI50" s="82" t="str">
        <f t="shared" si="10"/>
        <v/>
      </c>
      <c r="AJ50" s="82" t="str">
        <f t="shared" si="11"/>
        <v/>
      </c>
    </row>
    <row r="51" spans="1:36" x14ac:dyDescent="0.3">
      <c r="A51" s="98">
        <f>RECNX!F2020</f>
        <v>0</v>
      </c>
      <c r="B51" s="96">
        <f>RECNX!G2020</f>
        <v>0</v>
      </c>
      <c r="C51" s="101">
        <f>RECNX!A2020</f>
        <v>0</v>
      </c>
      <c r="D51" s="85">
        <f>RECNX!J2023</f>
        <v>0</v>
      </c>
      <c r="E51" s="85">
        <f>RECNX!K2023</f>
        <v>0</v>
      </c>
      <c r="F51" s="85">
        <f>RECNX!L2023</f>
        <v>0</v>
      </c>
      <c r="G51" s="85">
        <f>RECNX!J2059</f>
        <v>0</v>
      </c>
      <c r="H51" s="85">
        <f>RECNX!K2059</f>
        <v>0</v>
      </c>
      <c r="I51" s="85">
        <f>RECNX!L2059</f>
        <v>0</v>
      </c>
      <c r="J51" s="104" t="str">
        <f t="shared" si="0"/>
        <v>LONG</v>
      </c>
      <c r="K51" s="104" t="str">
        <f t="shared" si="1"/>
        <v>SHORT</v>
      </c>
      <c r="L51" s="21" t="str">
        <f t="shared" si="2"/>
        <v>LONG</v>
      </c>
      <c r="M51" s="21" t="str">
        <f t="shared" si="3"/>
        <v>SHORT</v>
      </c>
      <c r="N51" s="4" t="str">
        <f t="shared" si="14"/>
        <v>WEAK</v>
      </c>
      <c r="O51" s="4" t="str">
        <f t="shared" si="15"/>
        <v>WEAK</v>
      </c>
      <c r="P51" s="98">
        <f>RECNX!F2020</f>
        <v>0</v>
      </c>
      <c r="Q51" s="96">
        <f>RECNX!G2020</f>
        <v>0</v>
      </c>
      <c r="R51" s="101">
        <f>RECNX!A2020</f>
        <v>0</v>
      </c>
      <c r="S51" s="85">
        <f>RECNX!J2039</f>
        <v>0</v>
      </c>
      <c r="T51" s="85">
        <f>RECNX!K2039</f>
        <v>0</v>
      </c>
      <c r="U51" s="85">
        <f>RECNX!L2039</f>
        <v>0</v>
      </c>
      <c r="V51" s="85">
        <f>RECNX!M2039</f>
        <v>0</v>
      </c>
      <c r="W51" s="85">
        <f>RECNX!N2039</f>
        <v>0</v>
      </c>
      <c r="X51" s="85">
        <f>RECNX!J2043</f>
        <v>0</v>
      </c>
      <c r="Y51" s="85">
        <f>RECNX!K2043</f>
        <v>0</v>
      </c>
      <c r="Z51" s="85">
        <f>RECNX!L2043</f>
        <v>0</v>
      </c>
      <c r="AA51" s="85">
        <f>RECNX!M2043</f>
        <v>0</v>
      </c>
      <c r="AB51" s="85">
        <f>RECNX!N2043</f>
        <v>0</v>
      </c>
      <c r="AC51" s="104" t="str">
        <f t="shared" si="6"/>
        <v>LONG</v>
      </c>
      <c r="AD51" s="104" t="str">
        <f t="shared" si="7"/>
        <v>SHORT</v>
      </c>
      <c r="AE51" s="21" t="str">
        <f t="shared" si="8"/>
        <v>LONG</v>
      </c>
      <c r="AF51" s="21" t="str">
        <f t="shared" si="9"/>
        <v>SHORT</v>
      </c>
      <c r="AG51" s="4" t="str">
        <f t="shared" si="12"/>
        <v>WEAK</v>
      </c>
      <c r="AH51" s="4" t="str">
        <f t="shared" si="13"/>
        <v>WEAK</v>
      </c>
      <c r="AI51" s="82" t="str">
        <f t="shared" si="10"/>
        <v/>
      </c>
      <c r="AJ51" s="82" t="str">
        <f t="shared" si="11"/>
        <v/>
      </c>
    </row>
    <row r="52" spans="1:36" x14ac:dyDescent="0.3">
      <c r="A52" s="98">
        <f>RECNX!F2062</f>
        <v>0</v>
      </c>
      <c r="B52" s="96">
        <f>RECNX!G2062</f>
        <v>0</v>
      </c>
      <c r="C52" s="101">
        <f>RECNX!A2062</f>
        <v>0</v>
      </c>
      <c r="D52" s="85">
        <f>RECNX!J2065</f>
        <v>0</v>
      </c>
      <c r="E52" s="85">
        <f>RECNX!K2065</f>
        <v>0</v>
      </c>
      <c r="F52" s="85">
        <f>RECNX!L2065</f>
        <v>0</v>
      </c>
      <c r="G52" s="85">
        <f>RECNX!J2101</f>
        <v>0</v>
      </c>
      <c r="H52" s="85">
        <f>RECNX!K2101</f>
        <v>0</v>
      </c>
      <c r="I52" s="85">
        <f>RECNX!L2101</f>
        <v>0</v>
      </c>
      <c r="J52" s="104" t="str">
        <f t="shared" si="0"/>
        <v>LONG</v>
      </c>
      <c r="K52" s="104" t="str">
        <f t="shared" si="1"/>
        <v>SHORT</v>
      </c>
      <c r="L52" s="21" t="str">
        <f t="shared" si="2"/>
        <v>LONG</v>
      </c>
      <c r="M52" s="21" t="str">
        <f t="shared" si="3"/>
        <v>SHORT</v>
      </c>
      <c r="N52" s="4" t="str">
        <f t="shared" si="14"/>
        <v>WEAK</v>
      </c>
      <c r="O52" s="4" t="str">
        <f t="shared" si="15"/>
        <v>WEAK</v>
      </c>
      <c r="P52" s="98">
        <f>RECNX!F2062</f>
        <v>0</v>
      </c>
      <c r="Q52" s="96">
        <f>RECNX!G2062</f>
        <v>0</v>
      </c>
      <c r="R52" s="101">
        <f>RECNX!A2062</f>
        <v>0</v>
      </c>
      <c r="S52" s="85">
        <f>RECNX!J2081</f>
        <v>0</v>
      </c>
      <c r="T52" s="85">
        <f>RECNX!K2081</f>
        <v>0</v>
      </c>
      <c r="U52" s="85">
        <f>RECNX!L2081</f>
        <v>0</v>
      </c>
      <c r="V52" s="85">
        <f>RECNX!M2081</f>
        <v>0</v>
      </c>
      <c r="W52" s="85">
        <f>RECNX!N2081</f>
        <v>0</v>
      </c>
      <c r="X52" s="85">
        <f>RECNX!J2085</f>
        <v>0</v>
      </c>
      <c r="Y52" s="85">
        <f>RECNX!K2085</f>
        <v>0</v>
      </c>
      <c r="Z52" s="85">
        <f>RECNX!L2085</f>
        <v>0</v>
      </c>
      <c r="AA52" s="85">
        <f>RECNX!M2085</f>
        <v>0</v>
      </c>
      <c r="AB52" s="85">
        <f>RECNX!N2085</f>
        <v>0</v>
      </c>
      <c r="AC52" s="104" t="str">
        <f t="shared" si="6"/>
        <v>LONG</v>
      </c>
      <c r="AD52" s="104" t="str">
        <f t="shared" si="7"/>
        <v>SHORT</v>
      </c>
      <c r="AE52" s="21" t="str">
        <f t="shared" si="8"/>
        <v>LONG</v>
      </c>
      <c r="AF52" s="21" t="str">
        <f t="shared" si="9"/>
        <v>SHORT</v>
      </c>
      <c r="AG52" s="4" t="str">
        <f t="shared" si="12"/>
        <v>WEAK</v>
      </c>
      <c r="AH52" s="4" t="str">
        <f t="shared" si="13"/>
        <v>WEAK</v>
      </c>
      <c r="AI52" s="82" t="str">
        <f t="shared" si="10"/>
        <v/>
      </c>
      <c r="AJ52" s="82" t="str">
        <f t="shared" si="11"/>
        <v/>
      </c>
    </row>
    <row r="53" spans="1:36" x14ac:dyDescent="0.3">
      <c r="A53" s="98">
        <f>RECNX!F2104</f>
        <v>0</v>
      </c>
      <c r="B53" s="96">
        <f>RECNX!G2104</f>
        <v>0</v>
      </c>
      <c r="C53" s="101">
        <f>RECNX!A2104</f>
        <v>0</v>
      </c>
      <c r="D53" s="85">
        <f>RECNX!J2107</f>
        <v>0</v>
      </c>
      <c r="E53" s="85">
        <f>RECNX!K2107</f>
        <v>0</v>
      </c>
      <c r="F53" s="85">
        <f>RECNX!L2107</f>
        <v>0</v>
      </c>
      <c r="G53" s="85">
        <f>RECNX!J2143</f>
        <v>0</v>
      </c>
      <c r="H53" s="85">
        <f>RECNX!K2143</f>
        <v>0</v>
      </c>
      <c r="I53" s="85">
        <f>RECNX!L2143</f>
        <v>0</v>
      </c>
      <c r="J53" s="104" t="str">
        <f t="shared" si="0"/>
        <v>LONG</v>
      </c>
      <c r="K53" s="104" t="str">
        <f t="shared" si="1"/>
        <v>SHORT</v>
      </c>
      <c r="L53" s="21" t="str">
        <f t="shared" si="2"/>
        <v>LONG</v>
      </c>
      <c r="M53" s="21" t="str">
        <f t="shared" si="3"/>
        <v>SHORT</v>
      </c>
      <c r="N53" s="4" t="str">
        <f t="shared" si="14"/>
        <v>WEAK</v>
      </c>
      <c r="O53" s="4" t="str">
        <f t="shared" si="15"/>
        <v>WEAK</v>
      </c>
      <c r="P53" s="98">
        <f>RECNX!F2104</f>
        <v>0</v>
      </c>
      <c r="Q53" s="96">
        <f>RECNX!G2104</f>
        <v>0</v>
      </c>
      <c r="R53" s="101">
        <f>RECNX!A2104</f>
        <v>0</v>
      </c>
      <c r="S53" s="85">
        <f>RECNX!J2123</f>
        <v>0</v>
      </c>
      <c r="T53" s="85">
        <f>RECNX!K2123</f>
        <v>0</v>
      </c>
      <c r="U53" s="85">
        <f>RECNX!L2123</f>
        <v>0</v>
      </c>
      <c r="V53" s="85">
        <f>RECNX!M2123</f>
        <v>0</v>
      </c>
      <c r="W53" s="85">
        <f>RECNX!N2123</f>
        <v>0</v>
      </c>
      <c r="X53" s="85">
        <f>RECNX!J2127</f>
        <v>0</v>
      </c>
      <c r="Y53" s="85">
        <f>RECNX!K2127</f>
        <v>0</v>
      </c>
      <c r="Z53" s="85">
        <f>RECNX!L2127</f>
        <v>0</v>
      </c>
      <c r="AA53" s="85">
        <f>RECNX!M2127</f>
        <v>0</v>
      </c>
      <c r="AB53" s="85">
        <f>RECNX!N2127</f>
        <v>0</v>
      </c>
      <c r="AC53" s="104" t="str">
        <f t="shared" si="6"/>
        <v>LONG</v>
      </c>
      <c r="AD53" s="104" t="str">
        <f t="shared" si="7"/>
        <v>SHORT</v>
      </c>
      <c r="AE53" s="21" t="str">
        <f t="shared" si="8"/>
        <v>LONG</v>
      </c>
      <c r="AF53" s="21" t="str">
        <f t="shared" si="9"/>
        <v>SHORT</v>
      </c>
      <c r="AG53" s="4" t="str">
        <f t="shared" si="12"/>
        <v>WEAK</v>
      </c>
      <c r="AH53" s="4" t="str">
        <f t="shared" si="13"/>
        <v>WEAK</v>
      </c>
      <c r="AI53" s="82" t="str">
        <f t="shared" si="10"/>
        <v/>
      </c>
      <c r="AJ53" s="82" t="str">
        <f t="shared" si="11"/>
        <v/>
      </c>
    </row>
  </sheetData>
  <mergeCells count="7">
    <mergeCell ref="AI1:AJ1"/>
    <mergeCell ref="AG2:AH2"/>
    <mergeCell ref="J2:K2"/>
    <mergeCell ref="L2:M2"/>
    <mergeCell ref="N2:O2"/>
    <mergeCell ref="AC2:AD2"/>
    <mergeCell ref="AE2:AF2"/>
  </mergeCells>
  <conditionalFormatting sqref="O4:O53">
    <cfRule type="containsText" dxfId="17" priority="17" operator="containsText" text="STRONG">
      <formula>NOT(ISERROR(SEARCH("STRONG",O4)))</formula>
    </cfRule>
    <cfRule type="containsText" dxfId="16" priority="18" operator="containsText" text="WEAK">
      <formula>NOT(ISERROR(SEARCH("WEAK",O4)))</formula>
    </cfRule>
  </conditionalFormatting>
  <conditionalFormatting sqref="N4:N53">
    <cfRule type="containsText" dxfId="15" priority="15" operator="containsText" text="STRONG">
      <formula>NOT(ISERROR(SEARCH("STRONG",N4)))</formula>
    </cfRule>
    <cfRule type="containsText" dxfId="14" priority="16" operator="containsText" text="WEAK">
      <formula>NOT(ISERROR(SEARCH("WEAK",N4)))</formula>
    </cfRule>
  </conditionalFormatting>
  <conditionalFormatting sqref="AH3:AH53">
    <cfRule type="containsText" dxfId="13" priority="13" operator="containsText" text="STRONG">
      <formula>NOT(ISERROR(SEARCH("STRONG",AH3)))</formula>
    </cfRule>
    <cfRule type="containsText" dxfId="12" priority="14" operator="containsText" text="WEAK">
      <formula>NOT(ISERROR(SEARCH("WEAK",AH3)))</formula>
    </cfRule>
  </conditionalFormatting>
  <conditionalFormatting sqref="AG3:AG53">
    <cfRule type="containsText" dxfId="11" priority="11" operator="containsText" text="STRONG">
      <formula>NOT(ISERROR(SEARCH("STRONG",AG3)))</formula>
    </cfRule>
    <cfRule type="containsText" dxfId="10" priority="12" operator="containsText" text="WEAK">
      <formula>NOT(ISERROR(SEARCH("WEAK",AG3)))</formula>
    </cfRule>
  </conditionalFormatting>
  <conditionalFormatting sqref="R4:R53">
    <cfRule type="cellIs" dxfId="9" priority="9" operator="lessThan">
      <formula>$R3</formula>
    </cfRule>
    <cfRule type="cellIs" dxfId="8" priority="10" operator="greaterThan">
      <formula>$R3</formula>
    </cfRule>
  </conditionalFormatting>
  <conditionalFormatting sqref="C4:C53">
    <cfRule type="cellIs" dxfId="7" priority="7" operator="lessThan">
      <formula>$R3</formula>
    </cfRule>
    <cfRule type="cellIs" dxfId="6" priority="8" operator="greaterThan">
      <formula>$R3</formula>
    </cfRule>
  </conditionalFormatting>
  <conditionalFormatting sqref="AC3:AF53">
    <cfRule type="containsText" dxfId="5" priority="5" operator="containsText" text="LONG">
      <formula>NOT(ISERROR(SEARCH("LONG",AC3)))</formula>
    </cfRule>
    <cfRule type="containsText" dxfId="4" priority="6" operator="containsText" text="SHORT">
      <formula>NOT(ISERROR(SEARCH("SHORT",AC3)))</formula>
    </cfRule>
  </conditionalFormatting>
  <conditionalFormatting sqref="J3:M53">
    <cfRule type="containsText" dxfId="3" priority="3" operator="containsText" text="LONG">
      <formula>NOT(ISERROR(SEARCH("LONG",J3)))</formula>
    </cfRule>
    <cfRule type="containsText" dxfId="2" priority="4" operator="containsText" text="SHORT">
      <formula>NOT(ISERROR(SEARCH("SHORT",J3)))</formula>
    </cfRule>
  </conditionalFormatting>
  <conditionalFormatting sqref="AI3:AJ53">
    <cfRule type="containsText" dxfId="1" priority="1" operator="containsText" text="STRONG">
      <formula>NOT(ISERROR(SEARCH("STRONG",AI3)))</formula>
    </cfRule>
    <cfRule type="containsText" dxfId="0" priority="2" operator="containsText" text="WEAK">
      <formula>NOT(ISERROR(SEARCH("WEAK",AI3)))</formula>
    </cfRule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E29D3-BB67-4752-9083-B5A8084B7220}">
  <sheetPr codeName="Sheet26"/>
  <dimension ref="A1:F40"/>
  <sheetViews>
    <sheetView workbookViewId="0">
      <selection activeCell="C8" sqref="C8"/>
    </sheetView>
  </sheetViews>
  <sheetFormatPr defaultRowHeight="14.4" x14ac:dyDescent="0.3"/>
  <cols>
    <col min="1" max="1" width="11.33203125" bestFit="1" customWidth="1"/>
    <col min="3" max="3" width="11.6640625" style="3" bestFit="1" customWidth="1"/>
    <col min="4" max="4" width="8.88671875" style="3"/>
    <col min="5" max="5" width="11.33203125" style="3" bestFit="1" customWidth="1"/>
    <col min="6" max="6" width="8.88671875" style="3"/>
  </cols>
  <sheetData>
    <row r="1" spans="1:6" x14ac:dyDescent="0.3">
      <c r="C1" s="3" t="s">
        <v>143</v>
      </c>
      <c r="D1" s="3" t="s">
        <v>144</v>
      </c>
      <c r="E1" s="3" t="s">
        <v>145</v>
      </c>
      <c r="F1" s="3" t="s">
        <v>146</v>
      </c>
    </row>
    <row r="2" spans="1:6" x14ac:dyDescent="0.3">
      <c r="A2" s="108">
        <f>+RECNRA1!X3</f>
        <v>0.52618055555555554</v>
      </c>
      <c r="B2" t="s">
        <v>147</v>
      </c>
      <c r="D2" s="118">
        <f>RECNRA1!AA3+RECNRA1!AG3</f>
        <v>-1908</v>
      </c>
      <c r="E2" s="118">
        <f>+RECNRA1!AD3+RECNRA1!AJ3</f>
        <v>-454.5</v>
      </c>
      <c r="F2" s="118">
        <f>+RECNRA1!AE3+RECNRA1!AK3</f>
        <v>22</v>
      </c>
    </row>
    <row r="3" spans="1:6" x14ac:dyDescent="0.3">
      <c r="A3" s="108">
        <f>+RECNRA1!X4</f>
        <v>1</v>
      </c>
      <c r="B3" t="s">
        <v>148</v>
      </c>
      <c r="D3" s="118">
        <f>RECNRA1!AA4+RECNRA1!AG4</f>
        <v>348</v>
      </c>
      <c r="E3" s="118">
        <f>+RECNRA1!AD4+RECNRA1!AJ4</f>
        <v>109.1</v>
      </c>
      <c r="F3" s="118">
        <f>+RECNRA1!AE4+RECNRA1!AK4</f>
        <v>-3976.5</v>
      </c>
    </row>
    <row r="4" spans="1:6" x14ac:dyDescent="0.3">
      <c r="A4" s="108">
        <f>+RECNRA1!X5</f>
        <v>0.38547453703703699</v>
      </c>
      <c r="D4" s="118" t="e">
        <f>RECNRA1!AA5+RECNRA1!AG5</f>
        <v>#VALUE!</v>
      </c>
      <c r="E4" s="118" t="e">
        <f>+RECNRA1!AD5+RECNRA1!AJ5</f>
        <v>#VALUE!</v>
      </c>
      <c r="F4" s="118" t="e">
        <f>+RECNRA1!AE5+RECNRA1!AK5</f>
        <v>#VALUE!</v>
      </c>
    </row>
    <row r="5" spans="1:6" x14ac:dyDescent="0.3">
      <c r="A5" s="108">
        <f>+RECNRA1!X6</f>
        <v>0.38912037037037034</v>
      </c>
      <c r="D5" s="118" t="e">
        <f>RECNRA1!AA6+RECNRA1!AG6</f>
        <v>#VALUE!</v>
      </c>
      <c r="E5" s="118" t="e">
        <f>+RECNRA1!AD6+RECNRA1!AJ6</f>
        <v>#VALUE!</v>
      </c>
      <c r="F5" s="118" t="e">
        <f>+RECNRA1!AE6+RECNRA1!AK6</f>
        <v>#VALUE!</v>
      </c>
    </row>
    <row r="6" spans="1:6" x14ac:dyDescent="0.3">
      <c r="A6" s="108">
        <f>+RECNRA1!X7</f>
        <v>0.40053240740740742</v>
      </c>
      <c r="D6" s="118" t="e">
        <f>RECNRA1!AA7+RECNRA1!AG7</f>
        <v>#VALUE!</v>
      </c>
      <c r="E6" s="118" t="e">
        <f>+RECNRA1!AD7+RECNRA1!AJ7</f>
        <v>#VALUE!</v>
      </c>
      <c r="F6" s="118" t="e">
        <f>+RECNRA1!AE7+RECNRA1!AK7</f>
        <v>#VALUE!</v>
      </c>
    </row>
    <row r="7" spans="1:6" x14ac:dyDescent="0.3">
      <c r="A7" s="108">
        <f>+RECNRA1!X8</f>
        <v>45.000000000000007</v>
      </c>
      <c r="D7" s="118">
        <f>RECNRA1!AA8+RECNRA1!AG8</f>
        <v>243.6</v>
      </c>
      <c r="E7" s="118">
        <f>+RECNRA1!AD8+RECNRA1!AJ8</f>
        <v>114</v>
      </c>
      <c r="F7" s="118">
        <f>+RECNRA1!AE8+RECNRA1!AK8</f>
        <v>7996</v>
      </c>
    </row>
    <row r="8" spans="1:6" x14ac:dyDescent="0.3">
      <c r="A8" s="108">
        <f>+RECNRA1!X9</f>
        <v>39</v>
      </c>
      <c r="D8" s="118">
        <f>RECNRA1!AA9+RECNRA1!AG9</f>
        <v>157.19999999999999</v>
      </c>
      <c r="E8" s="118">
        <f>+RECNRA1!AD9+RECNRA1!AJ9</f>
        <v>52.5</v>
      </c>
      <c r="F8" s="118">
        <f>+RECNRA1!AE9+RECNRA1!AK9</f>
        <v>5383</v>
      </c>
    </row>
    <row r="9" spans="1:6" x14ac:dyDescent="0.3">
      <c r="A9" s="108">
        <f>+RECNRA1!X10</f>
        <v>0</v>
      </c>
      <c r="D9" s="118" t="e">
        <f>RECNRA1!AA10+RECNRA1!AG10</f>
        <v>#VALUE!</v>
      </c>
      <c r="E9" s="118" t="e">
        <f>+RECNRA1!AD10+RECNRA1!AJ10</f>
        <v>#VALUE!</v>
      </c>
      <c r="F9" s="118" t="e">
        <f>+RECNRA1!AE10+RECNRA1!AK10</f>
        <v>#VALUE!</v>
      </c>
    </row>
    <row r="10" spans="1:6" x14ac:dyDescent="0.3">
      <c r="A10" s="108">
        <f>+RECNRA1!X11</f>
        <v>126.50000000000001</v>
      </c>
      <c r="D10" s="118">
        <f>RECNRA1!AA11+RECNRA1!AG11</f>
        <v>84.600000000000009</v>
      </c>
      <c r="E10" s="118">
        <f>+RECNRA1!AD11+RECNRA1!AJ11</f>
        <v>45181</v>
      </c>
      <c r="F10" s="118">
        <f>+RECNRA1!AE11+RECNRA1!AK11</f>
        <v>6527.372847222221</v>
      </c>
    </row>
    <row r="11" spans="1:6" x14ac:dyDescent="0.3">
      <c r="A11" s="108">
        <f>+RECNRA1!X12</f>
        <v>28.5</v>
      </c>
      <c r="D11" s="118">
        <f>RECNRA1!AA12+RECNRA1!AG12</f>
        <v>336.25000000000006</v>
      </c>
      <c r="E11" s="118">
        <f>+RECNRA1!AD12+RECNRA1!AJ12</f>
        <v>75.5</v>
      </c>
      <c r="F11" s="118">
        <f>+RECNRA1!AE12+RECNRA1!AK12</f>
        <v>4562</v>
      </c>
    </row>
    <row r="12" spans="1:6" x14ac:dyDescent="0.3">
      <c r="A12" s="108">
        <f>+RECNRA1!X13</f>
        <v>941.5</v>
      </c>
      <c r="D12" s="118">
        <f>RECNRA1!AA13+RECNRA1!AG13</f>
        <v>300.54999999999995</v>
      </c>
      <c r="E12" s="118">
        <f>+RECNRA1!AD13+RECNRA1!AJ13</f>
        <v>45012.5</v>
      </c>
      <c r="F12" s="118">
        <f>+RECNRA1!AE13+RECNRA1!AK13</f>
        <v>6199.8770370370366</v>
      </c>
    </row>
    <row r="13" spans="1:6" x14ac:dyDescent="0.3">
      <c r="A13" s="108">
        <f>+RECNRA1!X14</f>
        <v>388</v>
      </c>
      <c r="D13" s="118">
        <f>RECNRA1!AA14+RECNRA1!AG14</f>
        <v>254.1</v>
      </c>
      <c r="E13" s="118">
        <f>+RECNRA1!AD14+RECNRA1!AJ14</f>
        <v>-71</v>
      </c>
      <c r="F13" s="118">
        <f>+RECNRA1!AE14+RECNRA1!AK14</f>
        <v>3104.5</v>
      </c>
    </row>
    <row r="14" spans="1:6" x14ac:dyDescent="0.3">
      <c r="A14" s="108">
        <f>+RECNRA1!X15</f>
        <v>0</v>
      </c>
      <c r="D14" s="118" t="e">
        <f>RECNRA1!AA15+RECNRA1!AG15</f>
        <v>#VALUE!</v>
      </c>
      <c r="E14" s="118" t="e">
        <f>+RECNRA1!AD15+RECNRA1!AJ15</f>
        <v>#VALUE!</v>
      </c>
      <c r="F14" s="118" t="e">
        <f>+RECNRA1!AE15+RECNRA1!AK15</f>
        <v>#VALUE!</v>
      </c>
    </row>
    <row r="15" spans="1:6" x14ac:dyDescent="0.3">
      <c r="A15" s="108">
        <f>+RECNRA1!X16</f>
        <v>0</v>
      </c>
      <c r="D15" s="118" t="e">
        <f>RECNRA1!AA16+RECNRA1!AG16</f>
        <v>#VALUE!</v>
      </c>
      <c r="E15" s="118" t="e">
        <f>+RECNRA1!AD16+RECNRA1!AJ16</f>
        <v>#VALUE!</v>
      </c>
      <c r="F15" s="118" t="e">
        <f>+RECNRA1!AE16+RECNRA1!AK16</f>
        <v>#VALUE!</v>
      </c>
    </row>
    <row r="16" spans="1:6" x14ac:dyDescent="0.3">
      <c r="A16" s="108">
        <f>+RECNRA1!X17</f>
        <v>0</v>
      </c>
      <c r="D16" s="118" t="e">
        <f>RECNRA1!AA17+RECNRA1!AG17</f>
        <v>#VALUE!</v>
      </c>
      <c r="E16" s="118" t="e">
        <f>+RECNRA1!AD17+RECNRA1!AJ17</f>
        <v>#VALUE!</v>
      </c>
      <c r="F16" s="118" t="e">
        <f>+RECNRA1!AE17+RECNRA1!AK17</f>
        <v>#VALUE!</v>
      </c>
    </row>
    <row r="17" spans="1:6" x14ac:dyDescent="0.3">
      <c r="A17" s="108">
        <f>+RECNRA1!X18</f>
        <v>0</v>
      </c>
      <c r="D17" s="118">
        <f>RECNRA1!AA18+RECNRA1!AG18</f>
        <v>0</v>
      </c>
      <c r="E17" s="118">
        <f>+RECNRA1!AD18+RECNRA1!AJ18</f>
        <v>0</v>
      </c>
      <c r="F17" s="118">
        <f>+RECNRA1!AE18+RECNRA1!AK18</f>
        <v>0</v>
      </c>
    </row>
    <row r="18" spans="1:6" x14ac:dyDescent="0.3">
      <c r="A18" s="108">
        <f>+RECNRA1!X19</f>
        <v>0</v>
      </c>
      <c r="D18" s="118" t="e">
        <f>RECNRA1!AA19+RECNRA1!AG19</f>
        <v>#VALUE!</v>
      </c>
      <c r="E18" s="118" t="e">
        <f>+RECNRA1!AD19+RECNRA1!AJ19</f>
        <v>#VALUE!</v>
      </c>
      <c r="F18" s="118" t="e">
        <f>+RECNRA1!AE19+RECNRA1!AK19</f>
        <v>#VALUE!</v>
      </c>
    </row>
    <row r="19" spans="1:6" x14ac:dyDescent="0.3">
      <c r="A19" s="108">
        <f>+RECNRA1!X20</f>
        <v>0</v>
      </c>
      <c r="D19" s="118" t="e">
        <f>RECNRA1!AA20+RECNRA1!AG20</f>
        <v>#VALUE!</v>
      </c>
      <c r="E19" s="118" t="e">
        <f>+RECNRA1!AD20+RECNRA1!AJ20</f>
        <v>#VALUE!</v>
      </c>
      <c r="F19" s="118" t="e">
        <f>+RECNRA1!AE20+RECNRA1!AK20</f>
        <v>#VALUE!</v>
      </c>
    </row>
    <row r="20" spans="1:6" x14ac:dyDescent="0.3">
      <c r="A20" s="108">
        <f>+RECNRA1!X21</f>
        <v>0</v>
      </c>
      <c r="D20" s="118" t="e">
        <f>RECNRA1!AA21+RECNRA1!AG21</f>
        <v>#VALUE!</v>
      </c>
      <c r="E20" s="118" t="e">
        <f>+RECNRA1!AD21+RECNRA1!AJ21</f>
        <v>#VALUE!</v>
      </c>
      <c r="F20" s="118" t="e">
        <f>+RECNRA1!AE21+RECNRA1!AK21</f>
        <v>#VALUE!</v>
      </c>
    </row>
    <row r="21" spans="1:6" x14ac:dyDescent="0.3">
      <c r="A21" s="108">
        <f>+RECNRA1!X22</f>
        <v>0</v>
      </c>
      <c r="D21" s="118" t="e">
        <f>RECNRA1!AA22+RECNRA1!AG22</f>
        <v>#VALUE!</v>
      </c>
      <c r="E21" s="118" t="e">
        <f>+RECNRA1!AD22+RECNRA1!AJ22</f>
        <v>#VALUE!</v>
      </c>
      <c r="F21" s="118" t="e">
        <f>+RECNRA1!AE22+RECNRA1!AK22</f>
        <v>#VALUE!</v>
      </c>
    </row>
    <row r="22" spans="1:6" x14ac:dyDescent="0.3">
      <c r="A22" s="108">
        <f>+RECNRA1!X23</f>
        <v>0</v>
      </c>
      <c r="D22" s="118" t="e">
        <f>RECNRA1!AA23+RECNRA1!AG23</f>
        <v>#VALUE!</v>
      </c>
      <c r="E22" s="118" t="e">
        <f>+RECNRA1!AD23+RECNRA1!AJ23</f>
        <v>#VALUE!</v>
      </c>
      <c r="F22" s="118" t="e">
        <f>+RECNRA1!AE23+RECNRA1!AK23</f>
        <v>#VALUE!</v>
      </c>
    </row>
    <row r="23" spans="1:6" x14ac:dyDescent="0.3">
      <c r="A23" s="108">
        <f>+RECNRA1!X24</f>
        <v>0</v>
      </c>
      <c r="D23" s="118" t="e">
        <f>RECNRA1!AA24+RECNRA1!AG24</f>
        <v>#VALUE!</v>
      </c>
      <c r="E23" s="118" t="e">
        <f>+RECNRA1!AD24+RECNRA1!AJ24</f>
        <v>#VALUE!</v>
      </c>
      <c r="F23" s="118" t="e">
        <f>+RECNRA1!AE24+RECNRA1!AK24</f>
        <v>#VALUE!</v>
      </c>
    </row>
    <row r="24" spans="1:6" x14ac:dyDescent="0.3">
      <c r="A24" s="108">
        <f>+RECNRA1!X25</f>
        <v>0</v>
      </c>
      <c r="D24" s="118" t="e">
        <f>RECNRA1!AA25+RECNRA1!AG25</f>
        <v>#VALUE!</v>
      </c>
      <c r="E24" s="118" t="e">
        <f>+RECNRA1!AD25+RECNRA1!AJ25</f>
        <v>#VALUE!</v>
      </c>
      <c r="F24" s="118" t="e">
        <f>+RECNRA1!AE25+RECNRA1!AK25</f>
        <v>#VALUE!</v>
      </c>
    </row>
    <row r="25" spans="1:6" x14ac:dyDescent="0.3">
      <c r="A25" s="108">
        <f>+RECNRA1!X26</f>
        <v>0</v>
      </c>
      <c r="D25" s="118" t="e">
        <f>RECNRA1!AA26+RECNRA1!AG26</f>
        <v>#VALUE!</v>
      </c>
      <c r="E25" s="118" t="e">
        <f>+RECNRA1!AD26+RECNRA1!AJ26</f>
        <v>#VALUE!</v>
      </c>
      <c r="F25" s="118" t="e">
        <f>+RECNRA1!AE26+RECNRA1!AK26</f>
        <v>#VALUE!</v>
      </c>
    </row>
    <row r="26" spans="1:6" x14ac:dyDescent="0.3">
      <c r="A26" s="108">
        <f>+RECNRA1!X27</f>
        <v>0</v>
      </c>
      <c r="D26" s="118" t="e">
        <f>RECNRA1!AA27+RECNRA1!AG27</f>
        <v>#VALUE!</v>
      </c>
      <c r="E26" s="118" t="e">
        <f>+RECNRA1!AD27+RECNRA1!AJ27</f>
        <v>#VALUE!</v>
      </c>
      <c r="F26" s="118" t="e">
        <f>+RECNRA1!AE27+RECNRA1!AK27</f>
        <v>#VALUE!</v>
      </c>
    </row>
    <row r="27" spans="1:6" x14ac:dyDescent="0.3">
      <c r="A27" s="108">
        <f>+RECNRA1!X28</f>
        <v>0</v>
      </c>
      <c r="D27" s="118" t="e">
        <f>RECNRA1!AA28+RECNRA1!AG28</f>
        <v>#VALUE!</v>
      </c>
      <c r="E27" s="118" t="e">
        <f>+RECNRA1!AD28+RECNRA1!AJ28</f>
        <v>#VALUE!</v>
      </c>
      <c r="F27" s="118" t="e">
        <f>+RECNRA1!AE28+RECNRA1!AK28</f>
        <v>#VALUE!</v>
      </c>
    </row>
    <row r="28" spans="1:6" x14ac:dyDescent="0.3">
      <c r="A28" s="108">
        <f>+RECNRA1!X29</f>
        <v>0</v>
      </c>
      <c r="D28" s="118" t="e">
        <f>RECNRA1!AA29+RECNRA1!AG29</f>
        <v>#VALUE!</v>
      </c>
      <c r="E28" s="118" t="e">
        <f>+RECNRA1!AD29+RECNRA1!AJ29</f>
        <v>#VALUE!</v>
      </c>
      <c r="F28" s="118" t="e">
        <f>+RECNRA1!AE29+RECNRA1!AK29</f>
        <v>#VALUE!</v>
      </c>
    </row>
    <row r="29" spans="1:6" x14ac:dyDescent="0.3">
      <c r="A29" s="108">
        <f>+RECNRA1!X30</f>
        <v>0</v>
      </c>
      <c r="D29" s="118" t="e">
        <f>RECNRA1!AA30+RECNRA1!AG30</f>
        <v>#VALUE!</v>
      </c>
      <c r="E29" s="118" t="e">
        <f>+RECNRA1!AD30+RECNRA1!AJ30</f>
        <v>#VALUE!</v>
      </c>
      <c r="F29" s="118" t="e">
        <f>+RECNRA1!AE30+RECNRA1!AK30</f>
        <v>#VALUE!</v>
      </c>
    </row>
    <row r="30" spans="1:6" x14ac:dyDescent="0.3">
      <c r="A30" s="108">
        <f>+RECNRA1!X31</f>
        <v>0</v>
      </c>
      <c r="D30" s="118" t="e">
        <f>RECNRA1!AA31+RECNRA1!AG31</f>
        <v>#VALUE!</v>
      </c>
      <c r="E30" s="118" t="e">
        <f>+RECNRA1!AD31+RECNRA1!AJ31</f>
        <v>#VALUE!</v>
      </c>
      <c r="F30" s="118" t="e">
        <f>+RECNRA1!AE31+RECNRA1!AK31</f>
        <v>#VALUE!</v>
      </c>
    </row>
    <row r="31" spans="1:6" x14ac:dyDescent="0.3">
      <c r="A31" s="108">
        <f>+RECNRA1!X32</f>
        <v>0</v>
      </c>
      <c r="D31" s="118" t="e">
        <f>RECNRA1!AA32+RECNRA1!AG32</f>
        <v>#VALUE!</v>
      </c>
      <c r="E31" s="118" t="e">
        <f>+RECNRA1!AD32+RECNRA1!AJ32</f>
        <v>#VALUE!</v>
      </c>
      <c r="F31" s="118" t="e">
        <f>+RECNRA1!AE32+RECNRA1!AK32</f>
        <v>#VALUE!</v>
      </c>
    </row>
    <row r="32" spans="1:6" x14ac:dyDescent="0.3">
      <c r="A32" s="108">
        <f>+RECNRA1!X33</f>
        <v>0</v>
      </c>
      <c r="D32" s="118" t="e">
        <f>RECNRA1!AA33+RECNRA1!AG33</f>
        <v>#VALUE!</v>
      </c>
      <c r="E32" s="118" t="e">
        <f>+RECNRA1!AD33+RECNRA1!AJ33</f>
        <v>#VALUE!</v>
      </c>
      <c r="F32" s="118" t="e">
        <f>+RECNRA1!AE33+RECNRA1!AK33</f>
        <v>#VALUE!</v>
      </c>
    </row>
    <row r="33" spans="1:6" x14ac:dyDescent="0.3">
      <c r="A33" s="108">
        <f>+RECNRA1!X34</f>
        <v>0</v>
      </c>
      <c r="D33" s="118" t="e">
        <f>RECNRA1!AA34+RECNRA1!AG34</f>
        <v>#VALUE!</v>
      </c>
      <c r="E33" s="118" t="e">
        <f>+RECNRA1!AD34+RECNRA1!AJ34</f>
        <v>#VALUE!</v>
      </c>
      <c r="F33" s="118" t="e">
        <f>+RECNRA1!AE34+RECNRA1!AK34</f>
        <v>#VALUE!</v>
      </c>
    </row>
    <row r="34" spans="1:6" x14ac:dyDescent="0.3">
      <c r="A34" s="108">
        <f>+RECNRA1!X35</f>
        <v>0</v>
      </c>
      <c r="D34" s="118" t="e">
        <f>RECNRA1!AA35+RECNRA1!AG35</f>
        <v>#VALUE!</v>
      </c>
      <c r="E34" s="118" t="e">
        <f>+RECNRA1!AD35+RECNRA1!AJ35</f>
        <v>#VALUE!</v>
      </c>
      <c r="F34" s="118" t="e">
        <f>+RECNRA1!AE35+RECNRA1!AK35</f>
        <v>#VALUE!</v>
      </c>
    </row>
    <row r="35" spans="1:6" x14ac:dyDescent="0.3">
      <c r="A35" s="108">
        <f>+RECNRA1!X36</f>
        <v>0</v>
      </c>
      <c r="D35" s="118" t="e">
        <f>RECNRA1!AA36+RECNRA1!AG36</f>
        <v>#VALUE!</v>
      </c>
      <c r="E35" s="118" t="e">
        <f>+RECNRA1!AD36+RECNRA1!AJ36</f>
        <v>#VALUE!</v>
      </c>
      <c r="F35" s="118" t="e">
        <f>+RECNRA1!AE36+RECNRA1!AK36</f>
        <v>#VALUE!</v>
      </c>
    </row>
    <row r="36" spans="1:6" x14ac:dyDescent="0.3">
      <c r="A36" s="108">
        <f>+RECNRA1!X37</f>
        <v>0</v>
      </c>
      <c r="D36" s="118" t="e">
        <f>RECNRA1!AA37+RECNRA1!AG37</f>
        <v>#VALUE!</v>
      </c>
      <c r="E36" s="118" t="e">
        <f>+RECNRA1!AD37+RECNRA1!AJ37</f>
        <v>#VALUE!</v>
      </c>
      <c r="F36" s="118" t="e">
        <f>+RECNRA1!AE37+RECNRA1!AK37</f>
        <v>#VALUE!</v>
      </c>
    </row>
    <row r="37" spans="1:6" x14ac:dyDescent="0.3">
      <c r="A37" s="108">
        <f>+RECNRA1!X38</f>
        <v>0</v>
      </c>
      <c r="D37" s="118" t="e">
        <f>RECNRA1!AA38+RECNRA1!AG38</f>
        <v>#VALUE!</v>
      </c>
      <c r="E37" s="118" t="e">
        <f>+RECNRA1!AD38+RECNRA1!AJ38</f>
        <v>#VALUE!</v>
      </c>
      <c r="F37" s="118" t="e">
        <f>+RECNRA1!AE38+RECNRA1!AK38</f>
        <v>#VALUE!</v>
      </c>
    </row>
    <row r="38" spans="1:6" x14ac:dyDescent="0.3">
      <c r="A38" s="108">
        <f>+RECNRA1!X39</f>
        <v>0</v>
      </c>
      <c r="D38" s="118" t="e">
        <f>RECNRA1!AA39+RECNRA1!AG39</f>
        <v>#VALUE!</v>
      </c>
      <c r="E38" s="118" t="e">
        <f>+RECNRA1!AD39+RECNRA1!AJ39</f>
        <v>#VALUE!</v>
      </c>
      <c r="F38" s="118" t="e">
        <f>+RECNRA1!AE39+RECNRA1!AK39</f>
        <v>#VALUE!</v>
      </c>
    </row>
    <row r="39" spans="1:6" x14ac:dyDescent="0.3">
      <c r="A39" s="108">
        <f>+RECNRA1!X40</f>
        <v>0</v>
      </c>
      <c r="D39" s="118" t="e">
        <f>RECNRA1!AA40+RECNRA1!AG40</f>
        <v>#VALUE!</v>
      </c>
      <c r="E39" s="118" t="e">
        <f>+RECNRA1!AD40+RECNRA1!AJ40</f>
        <v>#VALUE!</v>
      </c>
      <c r="F39" s="118" t="e">
        <f>+RECNRA1!AE40+RECNRA1!AK40</f>
        <v>#VALUE!</v>
      </c>
    </row>
    <row r="40" spans="1:6" x14ac:dyDescent="0.3">
      <c r="A40" s="108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8D08B-58F6-44C8-9D4D-00D9454726B4}">
  <sheetPr codeName="Sheet18"/>
  <dimension ref="D1:BC73"/>
  <sheetViews>
    <sheetView topLeftCell="A40" workbookViewId="0">
      <selection activeCell="C8" sqref="C8"/>
    </sheetView>
  </sheetViews>
  <sheetFormatPr defaultRowHeight="14.4" x14ac:dyDescent="0.3"/>
  <cols>
    <col min="1" max="3" width="1.77734375" customWidth="1"/>
    <col min="4" max="4" width="12.77734375" customWidth="1"/>
    <col min="5" max="5" width="11.88671875" style="2" customWidth="1"/>
    <col min="6" max="6" width="13.6640625" customWidth="1"/>
    <col min="7" max="7" width="12.77734375" customWidth="1"/>
    <col min="8" max="8" width="13.6640625" customWidth="1"/>
    <col min="9" max="9" width="13.5546875" customWidth="1"/>
    <col min="10" max="10" width="13.109375" customWidth="1"/>
    <col min="11" max="11" width="13.33203125" customWidth="1"/>
    <col min="12" max="12" width="11.6640625" style="19" customWidth="1"/>
    <col min="13" max="15" width="13.33203125" customWidth="1"/>
    <col min="16" max="16" width="12.109375" customWidth="1"/>
    <col min="17" max="17" width="11.33203125" customWidth="1"/>
    <col min="18" max="18" width="13.109375" customWidth="1"/>
    <col min="19" max="19" width="12.21875" customWidth="1"/>
    <col min="20" max="21" width="2.6640625" customWidth="1"/>
    <col min="22" max="22" width="11.44140625" customWidth="1"/>
    <col min="23" max="23" width="11.44140625" style="2" customWidth="1"/>
    <col min="24" max="24" width="13.6640625" customWidth="1"/>
    <col min="25" max="25" width="13.109375" customWidth="1"/>
    <col min="26" max="26" width="13.6640625" customWidth="1"/>
    <col min="27" max="28" width="13.109375" customWidth="1"/>
    <col min="29" max="29" width="14.6640625" customWidth="1"/>
    <col min="30" max="30" width="11.6640625" style="19" customWidth="1"/>
    <col min="31" max="32" width="13.33203125" customWidth="1"/>
    <col min="33" max="36" width="13.109375" customWidth="1"/>
    <col min="37" max="37" width="11.44140625" customWidth="1"/>
    <col min="38" max="39" width="2.5546875" customWidth="1"/>
    <col min="40" max="40" width="11.109375" customWidth="1"/>
    <col min="41" max="41" width="11.109375" style="2" customWidth="1"/>
    <col min="42" max="42" width="13.6640625" customWidth="1"/>
    <col min="43" max="43" width="13.109375" customWidth="1"/>
    <col min="44" max="44" width="13.6640625" customWidth="1"/>
    <col min="45" max="45" width="13.5546875" customWidth="1"/>
    <col min="46" max="46" width="13.109375" customWidth="1"/>
    <col min="47" max="47" width="14.6640625" customWidth="1"/>
    <col min="48" max="48" width="11.6640625" style="19" customWidth="1"/>
    <col min="49" max="50" width="13.33203125" customWidth="1"/>
    <col min="51" max="54" width="13.109375" customWidth="1"/>
    <col min="55" max="55" width="11.77734375" customWidth="1"/>
  </cols>
  <sheetData>
    <row r="1" spans="5:54" s="3" customFormat="1" x14ac:dyDescent="0.3">
      <c r="E1" s="2"/>
      <c r="F1" s="1" t="s">
        <v>2</v>
      </c>
      <c r="G1" s="4"/>
      <c r="H1" s="1" t="s">
        <v>13</v>
      </c>
      <c r="I1" s="4"/>
      <c r="J1" s="1" t="s">
        <v>4</v>
      </c>
      <c r="K1" s="4"/>
      <c r="L1" s="5" t="s">
        <v>43</v>
      </c>
      <c r="M1" s="4"/>
      <c r="N1" s="1" t="s">
        <v>6</v>
      </c>
      <c r="O1" s="4"/>
      <c r="P1" s="1" t="s">
        <v>7</v>
      </c>
      <c r="Q1" s="4"/>
      <c r="R1" s="1" t="s">
        <v>1</v>
      </c>
      <c r="W1" s="2"/>
      <c r="X1" s="1" t="s">
        <v>2</v>
      </c>
      <c r="Y1" s="4"/>
      <c r="Z1" s="1" t="s">
        <v>13</v>
      </c>
      <c r="AA1" s="4"/>
      <c r="AB1" s="1" t="s">
        <v>4</v>
      </c>
      <c r="AC1" s="4"/>
      <c r="AD1" s="5" t="s">
        <v>43</v>
      </c>
      <c r="AE1" s="4"/>
      <c r="AF1" s="1" t="s">
        <v>6</v>
      </c>
      <c r="AG1" s="4"/>
      <c r="AH1" s="1" t="s">
        <v>7</v>
      </c>
      <c r="AI1" s="4"/>
      <c r="AJ1" s="1" t="s">
        <v>1</v>
      </c>
      <c r="AO1" s="2"/>
      <c r="AP1" s="1" t="s">
        <v>2</v>
      </c>
      <c r="AQ1" s="4"/>
      <c r="AR1" s="1" t="s">
        <v>13</v>
      </c>
      <c r="AS1" s="4"/>
      <c r="AT1" s="1" t="s">
        <v>4</v>
      </c>
      <c r="AU1" s="4"/>
      <c r="AV1" s="5" t="s">
        <v>43</v>
      </c>
      <c r="AW1" s="4"/>
      <c r="AX1" s="1" t="s">
        <v>6</v>
      </c>
      <c r="AY1" s="4"/>
      <c r="AZ1" s="1" t="s">
        <v>7</v>
      </c>
      <c r="BA1" s="4"/>
      <c r="BB1" s="1" t="s">
        <v>1</v>
      </c>
    </row>
    <row r="2" spans="5:54" s="3" customFormat="1" x14ac:dyDescent="0.3">
      <c r="E2" s="2"/>
      <c r="F2" s="6" t="s">
        <v>8</v>
      </c>
      <c r="G2" s="4"/>
      <c r="H2" s="7">
        <v>16245.35</v>
      </c>
      <c r="I2" s="4"/>
      <c r="J2" s="8">
        <v>44651</v>
      </c>
      <c r="K2" s="4"/>
      <c r="L2" s="9">
        <v>16250</v>
      </c>
      <c r="M2" s="4"/>
      <c r="N2" s="10"/>
      <c r="O2" s="4"/>
      <c r="P2" s="7">
        <v>50</v>
      </c>
      <c r="Q2" s="11"/>
      <c r="R2" s="7">
        <v>50</v>
      </c>
      <c r="W2" s="2"/>
      <c r="X2" s="7" t="s">
        <v>8</v>
      </c>
      <c r="Y2" s="4"/>
      <c r="Z2" s="7">
        <v>16245.35</v>
      </c>
      <c r="AA2" s="4"/>
      <c r="AB2" s="8">
        <v>44679</v>
      </c>
      <c r="AC2" s="4"/>
      <c r="AD2" s="9">
        <v>16250</v>
      </c>
      <c r="AE2" s="4"/>
      <c r="AF2" s="10"/>
      <c r="AG2" s="4"/>
      <c r="AH2" s="7">
        <v>50</v>
      </c>
      <c r="AI2" s="11"/>
      <c r="AJ2" s="7">
        <v>50</v>
      </c>
      <c r="AO2" s="2"/>
      <c r="AP2" s="6" t="s">
        <v>8</v>
      </c>
      <c r="AQ2" s="4"/>
      <c r="AR2" s="7">
        <v>16245.35</v>
      </c>
      <c r="AS2" s="4"/>
      <c r="AT2" s="8">
        <v>44707</v>
      </c>
      <c r="AU2" s="4"/>
      <c r="AV2" s="9">
        <v>16250</v>
      </c>
      <c r="AW2" s="4"/>
      <c r="AX2" s="10"/>
      <c r="AY2" s="4"/>
      <c r="AZ2" s="7">
        <v>50</v>
      </c>
      <c r="BA2" s="11"/>
      <c r="BB2" s="7">
        <v>50</v>
      </c>
    </row>
    <row r="4" spans="5:54" x14ac:dyDescent="0.3">
      <c r="F4" s="245" t="s">
        <v>9</v>
      </c>
      <c r="G4" s="245"/>
      <c r="H4" s="245"/>
      <c r="I4" s="245"/>
      <c r="J4" s="245"/>
      <c r="K4" s="245"/>
      <c r="L4" s="246" t="s">
        <v>10</v>
      </c>
      <c r="M4" s="245" t="s">
        <v>11</v>
      </c>
      <c r="N4" s="245"/>
      <c r="O4" s="245"/>
      <c r="P4" s="245"/>
      <c r="Q4" s="245"/>
      <c r="R4" s="245"/>
      <c r="X4" s="245" t="s">
        <v>9</v>
      </c>
      <c r="Y4" s="245"/>
      <c r="Z4" s="245"/>
      <c r="AA4" s="245"/>
      <c r="AB4" s="245"/>
      <c r="AC4" s="245"/>
      <c r="AD4" s="246" t="s">
        <v>10</v>
      </c>
      <c r="AE4" s="245" t="s">
        <v>11</v>
      </c>
      <c r="AF4" s="245"/>
      <c r="AG4" s="245"/>
      <c r="AH4" s="245"/>
      <c r="AI4" s="245"/>
      <c r="AJ4" s="245"/>
      <c r="AP4" s="245" t="s">
        <v>9</v>
      </c>
      <c r="AQ4" s="245"/>
      <c r="AR4" s="245"/>
      <c r="AS4" s="245"/>
      <c r="AT4" s="245"/>
      <c r="AU4" s="245"/>
      <c r="AV4" s="246" t="s">
        <v>10</v>
      </c>
      <c r="AW4" s="245" t="s">
        <v>11</v>
      </c>
      <c r="AX4" s="245"/>
      <c r="AY4" s="245"/>
      <c r="AZ4" s="245"/>
      <c r="BA4" s="245"/>
      <c r="BB4" s="245"/>
    </row>
    <row r="5" spans="5:54" x14ac:dyDescent="0.3">
      <c r="F5" s="32" t="s">
        <v>29</v>
      </c>
      <c r="G5" s="32" t="s">
        <v>30</v>
      </c>
      <c r="H5" s="32" t="s">
        <v>31</v>
      </c>
      <c r="I5" s="32" t="s">
        <v>32</v>
      </c>
      <c r="J5" s="32" t="s">
        <v>33</v>
      </c>
      <c r="K5" s="32" t="s">
        <v>34</v>
      </c>
      <c r="L5" s="246"/>
      <c r="M5" s="32" t="s">
        <v>35</v>
      </c>
      <c r="N5" s="32" t="s">
        <v>36</v>
      </c>
      <c r="O5" s="32" t="s">
        <v>37</v>
      </c>
      <c r="P5" s="32" t="s">
        <v>38</v>
      </c>
      <c r="Q5" s="32" t="s">
        <v>39</v>
      </c>
      <c r="R5" s="32" t="s">
        <v>40</v>
      </c>
      <c r="X5" s="32" t="s">
        <v>29</v>
      </c>
      <c r="Y5" s="32" t="s">
        <v>30</v>
      </c>
      <c r="Z5" s="32" t="s">
        <v>31</v>
      </c>
      <c r="AA5" s="32" t="s">
        <v>32</v>
      </c>
      <c r="AB5" s="32" t="s">
        <v>33</v>
      </c>
      <c r="AC5" s="32" t="s">
        <v>34</v>
      </c>
      <c r="AD5" s="246"/>
      <c r="AE5" s="32" t="s">
        <v>35</v>
      </c>
      <c r="AF5" s="32" t="s">
        <v>36</v>
      </c>
      <c r="AG5" s="32" t="s">
        <v>37</v>
      </c>
      <c r="AH5" s="32" t="s">
        <v>38</v>
      </c>
      <c r="AI5" s="32" t="s">
        <v>39</v>
      </c>
      <c r="AJ5" s="32" t="s">
        <v>40</v>
      </c>
      <c r="AP5" s="32" t="s">
        <v>29</v>
      </c>
      <c r="AQ5" s="32" t="s">
        <v>30</v>
      </c>
      <c r="AR5" s="32" t="s">
        <v>31</v>
      </c>
      <c r="AS5" s="32" t="s">
        <v>32</v>
      </c>
      <c r="AT5" s="32" t="s">
        <v>33</v>
      </c>
      <c r="AU5" s="32" t="s">
        <v>34</v>
      </c>
      <c r="AV5" s="246"/>
      <c r="AW5" s="32" t="s">
        <v>35</v>
      </c>
      <c r="AX5" s="32" t="s">
        <v>36</v>
      </c>
      <c r="AY5" s="32" t="s">
        <v>37</v>
      </c>
      <c r="AZ5" s="32" t="s">
        <v>38</v>
      </c>
      <c r="BA5" s="32" t="s">
        <v>39</v>
      </c>
      <c r="BB5" s="32" t="s">
        <v>40</v>
      </c>
    </row>
    <row r="6" spans="5:54" x14ac:dyDescent="0.3">
      <c r="F6" s="53">
        <v>0</v>
      </c>
      <c r="G6" s="53">
        <v>0</v>
      </c>
      <c r="H6" s="53">
        <v>0</v>
      </c>
      <c r="I6" s="13">
        <v>0</v>
      </c>
      <c r="J6" s="13">
        <v>1524.6</v>
      </c>
      <c r="K6" s="13">
        <v>0</v>
      </c>
      <c r="L6" s="51">
        <v>15250</v>
      </c>
      <c r="M6" s="15">
        <v>0</v>
      </c>
      <c r="N6" s="15">
        <v>160</v>
      </c>
      <c r="O6" s="15">
        <v>0</v>
      </c>
      <c r="P6" s="55">
        <v>4600</v>
      </c>
      <c r="Q6" s="55">
        <v>350</v>
      </c>
      <c r="R6" s="55">
        <v>2300</v>
      </c>
      <c r="X6" s="12">
        <v>0</v>
      </c>
      <c r="Y6" s="12">
        <v>0</v>
      </c>
      <c r="Z6" s="12">
        <v>0</v>
      </c>
      <c r="AA6" s="13">
        <v>0</v>
      </c>
      <c r="AB6" s="13">
        <v>1289.25</v>
      </c>
      <c r="AC6" s="13">
        <v>0</v>
      </c>
      <c r="AD6" s="14">
        <v>15250</v>
      </c>
      <c r="AE6" s="15">
        <v>0</v>
      </c>
      <c r="AF6" s="15">
        <v>281.25</v>
      </c>
      <c r="AG6" s="15">
        <v>0</v>
      </c>
      <c r="AH6" s="16">
        <v>150</v>
      </c>
      <c r="AI6" s="16">
        <v>0</v>
      </c>
      <c r="AJ6" s="16">
        <v>50</v>
      </c>
      <c r="AP6" s="12">
        <v>0</v>
      </c>
      <c r="AQ6" s="12">
        <v>0</v>
      </c>
      <c r="AR6" s="12">
        <v>0</v>
      </c>
      <c r="AS6" s="13">
        <v>0</v>
      </c>
      <c r="AT6" s="13">
        <v>1415.2</v>
      </c>
      <c r="AU6" s="13">
        <v>0</v>
      </c>
      <c r="AV6" s="14">
        <v>15250</v>
      </c>
      <c r="AW6" s="15">
        <v>0</v>
      </c>
      <c r="AX6" s="15">
        <v>257.64999999999998</v>
      </c>
      <c r="AY6" s="15">
        <v>0</v>
      </c>
      <c r="AZ6" s="16">
        <v>0</v>
      </c>
      <c r="BA6" s="16">
        <v>0</v>
      </c>
      <c r="BB6" s="16">
        <v>0</v>
      </c>
    </row>
    <row r="7" spans="5:54" x14ac:dyDescent="0.3">
      <c r="F7" s="53">
        <v>50</v>
      </c>
      <c r="G7" s="53">
        <v>50</v>
      </c>
      <c r="H7" s="53">
        <v>50</v>
      </c>
      <c r="I7" s="13">
        <v>0</v>
      </c>
      <c r="J7" s="13">
        <v>1125.45</v>
      </c>
      <c r="K7" s="13">
        <v>0</v>
      </c>
      <c r="L7" s="51">
        <v>15300</v>
      </c>
      <c r="M7" s="15">
        <v>0</v>
      </c>
      <c r="N7" s="15">
        <v>174.05</v>
      </c>
      <c r="O7" s="15">
        <v>0</v>
      </c>
      <c r="P7" s="55">
        <v>829650</v>
      </c>
      <c r="Q7" s="55">
        <v>171900</v>
      </c>
      <c r="R7" s="55">
        <v>259000</v>
      </c>
      <c r="X7" s="12">
        <v>0</v>
      </c>
      <c r="Y7" s="12">
        <v>0</v>
      </c>
      <c r="Z7" s="12">
        <v>0</v>
      </c>
      <c r="AA7" s="13">
        <v>0</v>
      </c>
      <c r="AB7" s="13">
        <v>1251.45</v>
      </c>
      <c r="AC7" s="13">
        <v>0</v>
      </c>
      <c r="AD7" s="14">
        <v>15300</v>
      </c>
      <c r="AE7" s="15">
        <v>0</v>
      </c>
      <c r="AF7" s="15">
        <v>283.2</v>
      </c>
      <c r="AG7" s="15">
        <v>0</v>
      </c>
      <c r="AH7" s="16">
        <v>56700</v>
      </c>
      <c r="AI7" s="16">
        <v>2850</v>
      </c>
      <c r="AJ7" s="16">
        <v>15650</v>
      </c>
      <c r="AP7" s="12">
        <v>0</v>
      </c>
      <c r="AQ7" s="12">
        <v>0</v>
      </c>
      <c r="AR7" s="12">
        <v>0</v>
      </c>
      <c r="AS7" s="13">
        <v>0</v>
      </c>
      <c r="AT7" s="13">
        <v>1379.2</v>
      </c>
      <c r="AU7" s="13">
        <v>0</v>
      </c>
      <c r="AV7" s="14">
        <v>15300</v>
      </c>
      <c r="AW7" s="15">
        <v>0</v>
      </c>
      <c r="AX7" s="15">
        <v>271.10000000000002</v>
      </c>
      <c r="AY7" s="15">
        <v>0</v>
      </c>
      <c r="AZ7" s="16">
        <v>0</v>
      </c>
      <c r="BA7" s="16">
        <v>0</v>
      </c>
      <c r="BB7" s="16">
        <v>0</v>
      </c>
    </row>
    <row r="8" spans="5:54" x14ac:dyDescent="0.3">
      <c r="F8" s="53">
        <v>0</v>
      </c>
      <c r="G8" s="53">
        <v>0</v>
      </c>
      <c r="H8" s="53">
        <v>0</v>
      </c>
      <c r="I8" s="13">
        <v>0</v>
      </c>
      <c r="J8" s="13">
        <v>1444.7</v>
      </c>
      <c r="K8" s="13">
        <v>0</v>
      </c>
      <c r="L8" s="51">
        <v>15350</v>
      </c>
      <c r="M8" s="15">
        <v>0</v>
      </c>
      <c r="N8" s="15">
        <v>185.6</v>
      </c>
      <c r="O8" s="15">
        <v>0</v>
      </c>
      <c r="P8" s="55">
        <v>15650</v>
      </c>
      <c r="Q8" s="55">
        <v>1950</v>
      </c>
      <c r="R8" s="55">
        <v>18750</v>
      </c>
      <c r="X8" s="12">
        <v>0</v>
      </c>
      <c r="Y8" s="12">
        <v>0</v>
      </c>
      <c r="Z8" s="12">
        <v>0</v>
      </c>
      <c r="AA8" s="13">
        <v>0</v>
      </c>
      <c r="AB8" s="13">
        <v>2003.1</v>
      </c>
      <c r="AC8" s="13">
        <v>0</v>
      </c>
      <c r="AD8" s="14">
        <v>15350</v>
      </c>
      <c r="AE8" s="15">
        <v>0</v>
      </c>
      <c r="AF8" s="15">
        <v>294.95</v>
      </c>
      <c r="AG8" s="15">
        <v>0</v>
      </c>
      <c r="AH8" s="16">
        <v>1550</v>
      </c>
      <c r="AI8" s="16">
        <v>-100</v>
      </c>
      <c r="AJ8" s="16">
        <v>8100</v>
      </c>
      <c r="AP8" s="12">
        <v>0</v>
      </c>
      <c r="AQ8" s="12">
        <v>0</v>
      </c>
      <c r="AR8" s="12">
        <v>0</v>
      </c>
      <c r="AS8" s="13">
        <v>0</v>
      </c>
      <c r="AT8" s="13">
        <v>1343.65</v>
      </c>
      <c r="AU8" s="13">
        <v>0</v>
      </c>
      <c r="AV8" s="14">
        <v>15350</v>
      </c>
      <c r="AW8" s="15">
        <v>0</v>
      </c>
      <c r="AX8" s="15">
        <v>285.05</v>
      </c>
      <c r="AY8" s="15">
        <v>0</v>
      </c>
      <c r="AZ8" s="16">
        <v>0</v>
      </c>
      <c r="BA8" s="16">
        <v>0</v>
      </c>
      <c r="BB8" s="16">
        <v>0</v>
      </c>
    </row>
    <row r="9" spans="5:54" x14ac:dyDescent="0.3">
      <c r="F9" s="53">
        <v>1450</v>
      </c>
      <c r="G9" s="53">
        <v>250</v>
      </c>
      <c r="H9" s="53">
        <v>750</v>
      </c>
      <c r="I9" s="13">
        <v>0</v>
      </c>
      <c r="J9" s="13">
        <v>1034</v>
      </c>
      <c r="K9" s="13">
        <v>0</v>
      </c>
      <c r="L9" s="51">
        <v>15400</v>
      </c>
      <c r="M9" s="15">
        <v>0</v>
      </c>
      <c r="N9" s="15">
        <v>195.6</v>
      </c>
      <c r="O9" s="15">
        <v>0</v>
      </c>
      <c r="P9" s="55">
        <v>434950</v>
      </c>
      <c r="Q9" s="55">
        <v>14650</v>
      </c>
      <c r="R9" s="55">
        <v>252800</v>
      </c>
      <c r="X9" s="12">
        <v>0</v>
      </c>
      <c r="Y9" s="12">
        <v>0</v>
      </c>
      <c r="Z9" s="12">
        <v>0</v>
      </c>
      <c r="AA9" s="13">
        <v>0</v>
      </c>
      <c r="AB9" s="13">
        <v>1430</v>
      </c>
      <c r="AC9" s="13">
        <v>0</v>
      </c>
      <c r="AD9" s="14">
        <v>15400</v>
      </c>
      <c r="AE9" s="15">
        <v>0</v>
      </c>
      <c r="AF9" s="15">
        <v>310</v>
      </c>
      <c r="AG9" s="15">
        <v>0</v>
      </c>
      <c r="AH9" s="16">
        <v>39100</v>
      </c>
      <c r="AI9" s="16">
        <v>7450</v>
      </c>
      <c r="AJ9" s="16">
        <v>27800</v>
      </c>
      <c r="AP9" s="12">
        <v>0</v>
      </c>
      <c r="AQ9" s="12">
        <v>0</v>
      </c>
      <c r="AR9" s="12">
        <v>0</v>
      </c>
      <c r="AS9" s="13">
        <v>0</v>
      </c>
      <c r="AT9" s="13">
        <v>1308</v>
      </c>
      <c r="AU9" s="13">
        <v>0</v>
      </c>
      <c r="AV9" s="14">
        <v>15400</v>
      </c>
      <c r="AW9" s="15">
        <v>0</v>
      </c>
      <c r="AX9" s="15">
        <v>298.85000000000002</v>
      </c>
      <c r="AY9" s="15">
        <v>0</v>
      </c>
      <c r="AZ9" s="16">
        <v>0</v>
      </c>
      <c r="BA9" s="16">
        <v>0</v>
      </c>
      <c r="BB9" s="16">
        <v>0</v>
      </c>
    </row>
    <row r="10" spans="5:54" x14ac:dyDescent="0.3">
      <c r="F10" s="53">
        <v>0</v>
      </c>
      <c r="G10" s="53">
        <v>0</v>
      </c>
      <c r="H10" s="53">
        <v>0</v>
      </c>
      <c r="I10" s="13">
        <v>0</v>
      </c>
      <c r="J10" s="13">
        <v>1369.85</v>
      </c>
      <c r="K10" s="13">
        <v>0</v>
      </c>
      <c r="L10" s="51">
        <v>15450</v>
      </c>
      <c r="M10" s="15">
        <v>0</v>
      </c>
      <c r="N10" s="15">
        <v>212</v>
      </c>
      <c r="O10" s="15">
        <v>0</v>
      </c>
      <c r="P10" s="55">
        <v>11400</v>
      </c>
      <c r="Q10" s="55">
        <v>3500</v>
      </c>
      <c r="R10" s="55">
        <v>7150</v>
      </c>
      <c r="X10" s="12">
        <v>0</v>
      </c>
      <c r="Y10" s="12">
        <v>0</v>
      </c>
      <c r="Z10" s="12">
        <v>0</v>
      </c>
      <c r="AA10" s="13">
        <v>0</v>
      </c>
      <c r="AB10" s="13">
        <v>1657.25</v>
      </c>
      <c r="AC10" s="13">
        <v>0</v>
      </c>
      <c r="AD10" s="14">
        <v>15450</v>
      </c>
      <c r="AE10" s="15">
        <v>0</v>
      </c>
      <c r="AF10" s="15">
        <v>302.55</v>
      </c>
      <c r="AG10" s="15">
        <v>0</v>
      </c>
      <c r="AH10" s="16">
        <v>300</v>
      </c>
      <c r="AI10" s="16">
        <v>50</v>
      </c>
      <c r="AJ10" s="16">
        <v>50</v>
      </c>
      <c r="AP10" s="12">
        <v>0</v>
      </c>
      <c r="AQ10" s="12">
        <v>0</v>
      </c>
      <c r="AR10" s="12">
        <v>0</v>
      </c>
      <c r="AS10" s="13">
        <v>0</v>
      </c>
      <c r="AT10" s="13">
        <v>1273.55</v>
      </c>
      <c r="AU10" s="13">
        <v>0</v>
      </c>
      <c r="AV10" s="14">
        <v>15450</v>
      </c>
      <c r="AW10" s="15">
        <v>0</v>
      </c>
      <c r="AX10" s="15">
        <v>313.89999999999998</v>
      </c>
      <c r="AY10" s="15">
        <v>0</v>
      </c>
      <c r="AZ10" s="16">
        <v>0</v>
      </c>
      <c r="BA10" s="16">
        <v>0</v>
      </c>
      <c r="BB10" s="16">
        <v>0</v>
      </c>
    </row>
    <row r="11" spans="5:54" x14ac:dyDescent="0.3">
      <c r="F11" s="53">
        <v>274450</v>
      </c>
      <c r="G11" s="53">
        <v>3100</v>
      </c>
      <c r="H11" s="53">
        <v>55750</v>
      </c>
      <c r="I11" s="13">
        <v>0</v>
      </c>
      <c r="J11" s="13">
        <v>970.35</v>
      </c>
      <c r="K11" s="13">
        <v>0</v>
      </c>
      <c r="L11" s="51">
        <v>15500</v>
      </c>
      <c r="M11" s="15">
        <v>0</v>
      </c>
      <c r="N11" s="15">
        <v>218.6</v>
      </c>
      <c r="O11" s="15">
        <v>0</v>
      </c>
      <c r="P11" s="55">
        <v>2825250</v>
      </c>
      <c r="Q11" s="55">
        <v>114600</v>
      </c>
      <c r="R11" s="55">
        <v>3474700</v>
      </c>
      <c r="X11" s="12">
        <v>4800</v>
      </c>
      <c r="Y11" s="12">
        <v>-2050</v>
      </c>
      <c r="Z11" s="12">
        <v>7850</v>
      </c>
      <c r="AA11" s="13">
        <v>0</v>
      </c>
      <c r="AB11" s="13">
        <v>1131</v>
      </c>
      <c r="AC11" s="13">
        <v>0</v>
      </c>
      <c r="AD11" s="14">
        <v>15500</v>
      </c>
      <c r="AE11" s="15">
        <v>0</v>
      </c>
      <c r="AF11" s="15">
        <v>333.35</v>
      </c>
      <c r="AG11" s="15">
        <v>0</v>
      </c>
      <c r="AH11" s="16">
        <v>846900</v>
      </c>
      <c r="AI11" s="16">
        <v>70000</v>
      </c>
      <c r="AJ11" s="16">
        <v>436750</v>
      </c>
      <c r="AP11" s="12">
        <v>450</v>
      </c>
      <c r="AQ11" s="12">
        <v>200</v>
      </c>
      <c r="AR11" s="12">
        <v>600</v>
      </c>
      <c r="AS11" s="13">
        <v>0</v>
      </c>
      <c r="AT11" s="13">
        <v>1240</v>
      </c>
      <c r="AU11" s="13">
        <v>0</v>
      </c>
      <c r="AV11" s="14">
        <v>15500</v>
      </c>
      <c r="AW11" s="15">
        <v>0</v>
      </c>
      <c r="AX11" s="15">
        <v>418.75</v>
      </c>
      <c r="AY11" s="15">
        <v>0</v>
      </c>
      <c r="AZ11" s="16">
        <v>18650</v>
      </c>
      <c r="BA11" s="16">
        <v>3300</v>
      </c>
      <c r="BB11" s="16">
        <v>34100</v>
      </c>
    </row>
    <row r="12" spans="5:54" x14ac:dyDescent="0.3">
      <c r="F12" s="53">
        <v>0</v>
      </c>
      <c r="G12" s="53">
        <v>0</v>
      </c>
      <c r="H12" s="53">
        <v>0</v>
      </c>
      <c r="I12" s="13">
        <v>0</v>
      </c>
      <c r="J12" s="13">
        <v>1289.0999999999999</v>
      </c>
      <c r="K12" s="13">
        <v>0</v>
      </c>
      <c r="L12" s="51">
        <v>15550</v>
      </c>
      <c r="M12" s="15">
        <v>0</v>
      </c>
      <c r="N12" s="15">
        <v>227.9</v>
      </c>
      <c r="O12" s="15">
        <v>0</v>
      </c>
      <c r="P12" s="55">
        <v>5150</v>
      </c>
      <c r="Q12" s="55">
        <v>1450</v>
      </c>
      <c r="R12" s="55">
        <v>11450</v>
      </c>
      <c r="X12" s="12">
        <v>250</v>
      </c>
      <c r="Y12" s="12">
        <v>300</v>
      </c>
      <c r="Z12" s="12">
        <v>300</v>
      </c>
      <c r="AA12" s="13">
        <v>0</v>
      </c>
      <c r="AB12" s="13">
        <v>1118</v>
      </c>
      <c r="AC12" s="13">
        <v>0</v>
      </c>
      <c r="AD12" s="14">
        <v>15550</v>
      </c>
      <c r="AE12" s="15">
        <v>0</v>
      </c>
      <c r="AF12" s="15">
        <v>328.45</v>
      </c>
      <c r="AG12" s="15">
        <v>0</v>
      </c>
      <c r="AH12" s="16">
        <v>250</v>
      </c>
      <c r="AI12" s="16">
        <v>0</v>
      </c>
      <c r="AJ12" s="16">
        <v>50</v>
      </c>
      <c r="AP12" s="12">
        <v>0</v>
      </c>
      <c r="AQ12" s="12">
        <v>0</v>
      </c>
      <c r="AR12" s="12">
        <v>0</v>
      </c>
      <c r="AS12" s="13">
        <v>0</v>
      </c>
      <c r="AT12" s="13">
        <v>1206.1500000000001</v>
      </c>
      <c r="AU12" s="13">
        <v>0</v>
      </c>
      <c r="AV12" s="14">
        <v>15550</v>
      </c>
      <c r="AW12" s="15">
        <v>0</v>
      </c>
      <c r="AX12" s="15">
        <v>345.45</v>
      </c>
      <c r="AY12" s="15">
        <v>0</v>
      </c>
      <c r="AZ12" s="16">
        <v>0</v>
      </c>
      <c r="BA12" s="16">
        <v>0</v>
      </c>
      <c r="BB12" s="16">
        <v>0</v>
      </c>
    </row>
    <row r="13" spans="5:54" x14ac:dyDescent="0.3">
      <c r="F13" s="53">
        <v>2650</v>
      </c>
      <c r="G13" s="53">
        <v>100</v>
      </c>
      <c r="H13" s="53">
        <v>2250</v>
      </c>
      <c r="I13" s="13">
        <v>0</v>
      </c>
      <c r="J13" s="13">
        <v>970</v>
      </c>
      <c r="K13" s="13">
        <v>0</v>
      </c>
      <c r="L13" s="51">
        <v>15600</v>
      </c>
      <c r="M13" s="15">
        <v>0</v>
      </c>
      <c r="N13" s="15">
        <v>240.6</v>
      </c>
      <c r="O13" s="15">
        <v>0</v>
      </c>
      <c r="P13" s="55">
        <v>544700</v>
      </c>
      <c r="Q13" s="55">
        <v>27950</v>
      </c>
      <c r="R13" s="55">
        <v>451850</v>
      </c>
      <c r="X13" s="12">
        <v>350</v>
      </c>
      <c r="Y13" s="12">
        <v>-100</v>
      </c>
      <c r="Z13" s="12">
        <v>1700</v>
      </c>
      <c r="AA13" s="13">
        <v>0</v>
      </c>
      <c r="AB13" s="13">
        <v>1060</v>
      </c>
      <c r="AC13" s="13">
        <v>0</v>
      </c>
      <c r="AD13" s="14">
        <v>15600</v>
      </c>
      <c r="AE13" s="15">
        <v>0</v>
      </c>
      <c r="AF13" s="15">
        <v>358.5</v>
      </c>
      <c r="AG13" s="15">
        <v>0</v>
      </c>
      <c r="AH13" s="16">
        <v>58000</v>
      </c>
      <c r="AI13" s="16">
        <v>50</v>
      </c>
      <c r="AJ13" s="16">
        <v>80300</v>
      </c>
      <c r="AP13" s="12">
        <v>0</v>
      </c>
      <c r="AQ13" s="12">
        <v>0</v>
      </c>
      <c r="AR13" s="12">
        <v>0</v>
      </c>
      <c r="AS13" s="13">
        <v>0</v>
      </c>
      <c r="AT13" s="13">
        <v>1173.25</v>
      </c>
      <c r="AU13" s="13">
        <v>0</v>
      </c>
      <c r="AV13" s="14">
        <v>15600</v>
      </c>
      <c r="AW13" s="15">
        <v>0</v>
      </c>
      <c r="AX13" s="15">
        <v>362.05</v>
      </c>
      <c r="AY13" s="15">
        <v>0</v>
      </c>
      <c r="AZ13" s="16">
        <v>0</v>
      </c>
      <c r="BA13" s="16">
        <v>0</v>
      </c>
      <c r="BB13" s="16">
        <v>0</v>
      </c>
    </row>
    <row r="14" spans="5:54" x14ac:dyDescent="0.3">
      <c r="F14" s="53">
        <v>1200</v>
      </c>
      <c r="G14" s="53">
        <v>800</v>
      </c>
      <c r="H14" s="53">
        <v>1650</v>
      </c>
      <c r="I14" s="13">
        <v>0</v>
      </c>
      <c r="J14" s="13">
        <v>867.6</v>
      </c>
      <c r="K14" s="13">
        <v>0</v>
      </c>
      <c r="L14" s="51">
        <v>15650</v>
      </c>
      <c r="M14" s="15">
        <v>0</v>
      </c>
      <c r="N14" s="15">
        <v>251.7</v>
      </c>
      <c r="O14" s="15">
        <v>0</v>
      </c>
      <c r="P14" s="55">
        <v>8800</v>
      </c>
      <c r="Q14" s="55">
        <v>0</v>
      </c>
      <c r="R14" s="55">
        <v>6850</v>
      </c>
      <c r="X14" s="12">
        <v>0</v>
      </c>
      <c r="Y14" s="12">
        <v>0</v>
      </c>
      <c r="Z14" s="12">
        <v>0</v>
      </c>
      <c r="AA14" s="13">
        <v>0</v>
      </c>
      <c r="AB14" s="13">
        <v>1793.35</v>
      </c>
      <c r="AC14" s="13">
        <v>0</v>
      </c>
      <c r="AD14" s="14">
        <v>15650</v>
      </c>
      <c r="AE14" s="15">
        <v>0</v>
      </c>
      <c r="AF14" s="15">
        <v>341</v>
      </c>
      <c r="AG14" s="15">
        <v>0</v>
      </c>
      <c r="AH14" s="16">
        <v>150</v>
      </c>
      <c r="AI14" s="16">
        <v>100</v>
      </c>
      <c r="AJ14" s="16">
        <v>650</v>
      </c>
      <c r="AP14" s="12">
        <v>0</v>
      </c>
      <c r="AQ14" s="12">
        <v>0</v>
      </c>
      <c r="AR14" s="12">
        <v>0</v>
      </c>
      <c r="AS14" s="13">
        <v>0</v>
      </c>
      <c r="AT14" s="13">
        <v>1140.9000000000001</v>
      </c>
      <c r="AU14" s="13">
        <v>0</v>
      </c>
      <c r="AV14" s="14">
        <v>15650</v>
      </c>
      <c r="AW14" s="15">
        <v>0</v>
      </c>
      <c r="AX14" s="15">
        <v>379.15</v>
      </c>
      <c r="AY14" s="15">
        <v>0</v>
      </c>
      <c r="AZ14" s="16">
        <v>0</v>
      </c>
      <c r="BA14" s="16">
        <v>0</v>
      </c>
      <c r="BB14" s="16">
        <v>0</v>
      </c>
    </row>
    <row r="15" spans="5:54" x14ac:dyDescent="0.3">
      <c r="F15" s="53">
        <v>7550</v>
      </c>
      <c r="G15" s="53">
        <v>3700</v>
      </c>
      <c r="H15" s="53">
        <v>12500</v>
      </c>
      <c r="I15" s="13">
        <v>0</v>
      </c>
      <c r="J15" s="13">
        <v>828</v>
      </c>
      <c r="K15" s="13">
        <v>0</v>
      </c>
      <c r="L15" s="51">
        <v>15700</v>
      </c>
      <c r="M15" s="15">
        <v>0</v>
      </c>
      <c r="N15" s="15">
        <v>269.85000000000002</v>
      </c>
      <c r="O15" s="15">
        <v>0</v>
      </c>
      <c r="P15" s="55">
        <v>395150</v>
      </c>
      <c r="Q15" s="55">
        <v>5250</v>
      </c>
      <c r="R15" s="55">
        <v>331650</v>
      </c>
      <c r="X15" s="12">
        <v>1350</v>
      </c>
      <c r="Y15" s="12">
        <v>-50</v>
      </c>
      <c r="Z15" s="12">
        <v>1050</v>
      </c>
      <c r="AA15" s="13">
        <v>0</v>
      </c>
      <c r="AB15" s="13">
        <v>1021.05</v>
      </c>
      <c r="AC15" s="13">
        <v>0</v>
      </c>
      <c r="AD15" s="14">
        <v>15700</v>
      </c>
      <c r="AE15" s="15">
        <v>0</v>
      </c>
      <c r="AF15" s="15">
        <v>390.2</v>
      </c>
      <c r="AG15" s="15">
        <v>0</v>
      </c>
      <c r="AH15" s="16">
        <v>49500</v>
      </c>
      <c r="AI15" s="16">
        <v>0</v>
      </c>
      <c r="AJ15" s="16">
        <v>35300</v>
      </c>
      <c r="AP15" s="12">
        <v>0</v>
      </c>
      <c r="AQ15" s="12">
        <v>0</v>
      </c>
      <c r="AR15" s="12">
        <v>0</v>
      </c>
      <c r="AS15" s="13">
        <v>0</v>
      </c>
      <c r="AT15" s="13">
        <v>1109.05</v>
      </c>
      <c r="AU15" s="13">
        <v>0</v>
      </c>
      <c r="AV15" s="14">
        <v>15700</v>
      </c>
      <c r="AW15" s="15">
        <v>0</v>
      </c>
      <c r="AX15" s="15">
        <v>396.8</v>
      </c>
      <c r="AY15" s="15">
        <v>0</v>
      </c>
      <c r="AZ15" s="16">
        <v>0</v>
      </c>
      <c r="BA15" s="16">
        <v>0</v>
      </c>
      <c r="BB15" s="16">
        <v>0</v>
      </c>
    </row>
    <row r="16" spans="5:54" x14ac:dyDescent="0.3">
      <c r="F16" s="53">
        <v>2600</v>
      </c>
      <c r="G16" s="53">
        <v>-650</v>
      </c>
      <c r="H16" s="53">
        <v>2300</v>
      </c>
      <c r="I16" s="13">
        <v>0</v>
      </c>
      <c r="J16" s="13">
        <v>823</v>
      </c>
      <c r="K16" s="13">
        <v>0</v>
      </c>
      <c r="L16" s="51">
        <v>15750</v>
      </c>
      <c r="M16" s="15">
        <v>0</v>
      </c>
      <c r="N16" s="15">
        <v>283</v>
      </c>
      <c r="O16" s="15">
        <v>0</v>
      </c>
      <c r="P16" s="55">
        <v>18150</v>
      </c>
      <c r="Q16" s="55">
        <v>850</v>
      </c>
      <c r="R16" s="55">
        <v>7350</v>
      </c>
      <c r="X16" s="12">
        <v>750</v>
      </c>
      <c r="Y16" s="12">
        <v>150</v>
      </c>
      <c r="Z16" s="12">
        <v>350</v>
      </c>
      <c r="AA16" s="13">
        <v>0</v>
      </c>
      <c r="AB16" s="13">
        <v>1088.05</v>
      </c>
      <c r="AC16" s="13">
        <v>0</v>
      </c>
      <c r="AD16" s="14">
        <v>15750</v>
      </c>
      <c r="AE16" s="15">
        <v>0</v>
      </c>
      <c r="AF16" s="15">
        <v>394.25</v>
      </c>
      <c r="AG16" s="15">
        <v>0</v>
      </c>
      <c r="AH16" s="16">
        <v>650</v>
      </c>
      <c r="AI16" s="16">
        <v>50</v>
      </c>
      <c r="AJ16" s="16">
        <v>850</v>
      </c>
      <c r="AP16" s="12">
        <v>0</v>
      </c>
      <c r="AQ16" s="12">
        <v>0</v>
      </c>
      <c r="AR16" s="12">
        <v>0</v>
      </c>
      <c r="AS16" s="13">
        <v>0</v>
      </c>
      <c r="AT16" s="13">
        <v>1077.75</v>
      </c>
      <c r="AU16" s="13">
        <v>0</v>
      </c>
      <c r="AV16" s="14">
        <v>15750</v>
      </c>
      <c r="AW16" s="15">
        <v>0</v>
      </c>
      <c r="AX16" s="15">
        <v>414.95</v>
      </c>
      <c r="AY16" s="15">
        <v>0</v>
      </c>
      <c r="AZ16" s="16">
        <v>0</v>
      </c>
      <c r="BA16" s="16">
        <v>0</v>
      </c>
      <c r="BB16" s="16">
        <v>0</v>
      </c>
    </row>
    <row r="17" spans="6:54" x14ac:dyDescent="0.3">
      <c r="F17" s="53">
        <v>13050</v>
      </c>
      <c r="G17" s="53">
        <v>4900</v>
      </c>
      <c r="H17" s="53">
        <v>20550</v>
      </c>
      <c r="I17" s="13">
        <v>0</v>
      </c>
      <c r="J17" s="13">
        <v>738.9</v>
      </c>
      <c r="K17" s="13">
        <v>0</v>
      </c>
      <c r="L17" s="51">
        <v>15800</v>
      </c>
      <c r="M17" s="15">
        <v>0</v>
      </c>
      <c r="N17" s="15">
        <v>293.05</v>
      </c>
      <c r="O17" s="15">
        <v>0</v>
      </c>
      <c r="P17" s="55">
        <v>794600</v>
      </c>
      <c r="Q17" s="55">
        <v>-7950</v>
      </c>
      <c r="R17" s="55">
        <v>799050</v>
      </c>
      <c r="X17" s="12">
        <v>2000</v>
      </c>
      <c r="Y17" s="12">
        <v>400</v>
      </c>
      <c r="Z17" s="12">
        <v>5850</v>
      </c>
      <c r="AA17" s="13">
        <v>0</v>
      </c>
      <c r="AB17" s="13">
        <v>925.45</v>
      </c>
      <c r="AC17" s="13">
        <v>0</v>
      </c>
      <c r="AD17" s="14">
        <v>15800</v>
      </c>
      <c r="AE17" s="15">
        <v>0</v>
      </c>
      <c r="AF17" s="15">
        <v>430.85</v>
      </c>
      <c r="AG17" s="15">
        <v>0</v>
      </c>
      <c r="AH17" s="16">
        <v>127850</v>
      </c>
      <c r="AI17" s="16">
        <v>5100</v>
      </c>
      <c r="AJ17" s="16">
        <v>110650</v>
      </c>
      <c r="AP17" s="12">
        <v>0</v>
      </c>
      <c r="AQ17" s="12">
        <v>100</v>
      </c>
      <c r="AR17" s="12">
        <v>100</v>
      </c>
      <c r="AS17" s="13">
        <v>0</v>
      </c>
      <c r="AT17" s="13">
        <v>1047</v>
      </c>
      <c r="AU17" s="13">
        <v>0</v>
      </c>
      <c r="AV17" s="14">
        <v>15800</v>
      </c>
      <c r="AW17" s="15">
        <v>0</v>
      </c>
      <c r="AX17" s="15">
        <v>500</v>
      </c>
      <c r="AY17" s="15">
        <v>0</v>
      </c>
      <c r="AZ17" s="16">
        <v>50</v>
      </c>
      <c r="BA17" s="16">
        <v>50</v>
      </c>
      <c r="BB17" s="16">
        <v>0</v>
      </c>
    </row>
    <row r="18" spans="6:54" x14ac:dyDescent="0.3">
      <c r="F18" s="53">
        <v>3650</v>
      </c>
      <c r="G18" s="53">
        <v>0</v>
      </c>
      <c r="H18" s="53">
        <v>1400</v>
      </c>
      <c r="I18" s="13">
        <v>0</v>
      </c>
      <c r="J18" s="13">
        <v>872.9</v>
      </c>
      <c r="K18" s="13">
        <v>0</v>
      </c>
      <c r="L18" s="51">
        <v>15850</v>
      </c>
      <c r="M18" s="15">
        <v>0</v>
      </c>
      <c r="N18" s="15">
        <v>313.5</v>
      </c>
      <c r="O18" s="15">
        <v>0</v>
      </c>
      <c r="P18" s="55">
        <v>13850</v>
      </c>
      <c r="Q18" s="55">
        <v>4450</v>
      </c>
      <c r="R18" s="55">
        <v>8650</v>
      </c>
      <c r="X18" s="12">
        <v>500</v>
      </c>
      <c r="Y18" s="12">
        <v>0</v>
      </c>
      <c r="Z18" s="12">
        <v>100</v>
      </c>
      <c r="AA18" s="13">
        <v>0</v>
      </c>
      <c r="AB18" s="13">
        <v>1024</v>
      </c>
      <c r="AC18" s="13">
        <v>0</v>
      </c>
      <c r="AD18" s="14">
        <v>15850</v>
      </c>
      <c r="AE18" s="15">
        <v>0</v>
      </c>
      <c r="AF18" s="15">
        <v>435.45</v>
      </c>
      <c r="AG18" s="15">
        <v>0</v>
      </c>
      <c r="AH18" s="16">
        <v>650</v>
      </c>
      <c r="AI18" s="16">
        <v>450</v>
      </c>
      <c r="AJ18" s="16">
        <v>600</v>
      </c>
      <c r="AP18" s="12">
        <v>0</v>
      </c>
      <c r="AQ18" s="12">
        <v>0</v>
      </c>
      <c r="AR18" s="12">
        <v>0</v>
      </c>
      <c r="AS18" s="13">
        <v>0</v>
      </c>
      <c r="AT18" s="13">
        <v>1016.75</v>
      </c>
      <c r="AU18" s="13">
        <v>0</v>
      </c>
      <c r="AV18" s="14">
        <v>15850</v>
      </c>
      <c r="AW18" s="15">
        <v>0</v>
      </c>
      <c r="AX18" s="15">
        <v>452.95</v>
      </c>
      <c r="AY18" s="15">
        <v>0</v>
      </c>
      <c r="AZ18" s="16">
        <v>0</v>
      </c>
      <c r="BA18" s="16">
        <v>0</v>
      </c>
      <c r="BB18" s="16">
        <v>0</v>
      </c>
    </row>
    <row r="19" spans="6:54" x14ac:dyDescent="0.3">
      <c r="F19" s="53">
        <v>15600</v>
      </c>
      <c r="G19" s="53">
        <v>5200</v>
      </c>
      <c r="H19" s="53">
        <v>18950</v>
      </c>
      <c r="I19" s="13">
        <v>0</v>
      </c>
      <c r="J19" s="13">
        <v>678.05</v>
      </c>
      <c r="K19" s="13">
        <v>0</v>
      </c>
      <c r="L19" s="51">
        <v>15900</v>
      </c>
      <c r="M19" s="15">
        <v>0</v>
      </c>
      <c r="N19" s="15">
        <v>331.2</v>
      </c>
      <c r="O19" s="15">
        <v>0</v>
      </c>
      <c r="P19" s="55">
        <v>581450</v>
      </c>
      <c r="Q19" s="55">
        <v>11400</v>
      </c>
      <c r="R19" s="55">
        <v>1133100</v>
      </c>
      <c r="X19" s="12">
        <v>950</v>
      </c>
      <c r="Y19" s="12">
        <v>-650</v>
      </c>
      <c r="Z19" s="12">
        <v>3350</v>
      </c>
      <c r="AA19" s="13">
        <v>0</v>
      </c>
      <c r="AB19" s="13">
        <v>877</v>
      </c>
      <c r="AC19" s="13">
        <v>0</v>
      </c>
      <c r="AD19" s="14">
        <v>15900</v>
      </c>
      <c r="AE19" s="15">
        <v>0</v>
      </c>
      <c r="AF19" s="15">
        <v>449.85</v>
      </c>
      <c r="AG19" s="15">
        <v>0</v>
      </c>
      <c r="AH19" s="16">
        <v>67250</v>
      </c>
      <c r="AI19" s="16">
        <v>3400</v>
      </c>
      <c r="AJ19" s="16">
        <v>24200</v>
      </c>
      <c r="AP19" s="12">
        <v>0</v>
      </c>
      <c r="AQ19" s="12">
        <v>0</v>
      </c>
      <c r="AR19" s="12">
        <v>0</v>
      </c>
      <c r="AS19" s="13">
        <v>0</v>
      </c>
      <c r="AT19" s="13">
        <v>987.1</v>
      </c>
      <c r="AU19" s="13">
        <v>0</v>
      </c>
      <c r="AV19" s="14">
        <v>15900</v>
      </c>
      <c r="AW19" s="15">
        <v>0</v>
      </c>
      <c r="AX19" s="15">
        <v>528.95000000000005</v>
      </c>
      <c r="AY19" s="15">
        <v>0</v>
      </c>
      <c r="AZ19" s="16">
        <v>850</v>
      </c>
      <c r="BA19" s="16">
        <v>250</v>
      </c>
      <c r="BB19" s="16">
        <v>150</v>
      </c>
    </row>
    <row r="20" spans="6:54" x14ac:dyDescent="0.3">
      <c r="F20" s="53">
        <v>1950</v>
      </c>
      <c r="G20" s="53">
        <v>750</v>
      </c>
      <c r="H20" s="53">
        <v>2550</v>
      </c>
      <c r="I20" s="13">
        <v>0</v>
      </c>
      <c r="J20" s="13">
        <v>643</v>
      </c>
      <c r="K20" s="13">
        <v>0</v>
      </c>
      <c r="L20" s="51">
        <v>15950</v>
      </c>
      <c r="M20" s="15">
        <v>0</v>
      </c>
      <c r="N20" s="15">
        <v>356.55</v>
      </c>
      <c r="O20" s="15">
        <v>0</v>
      </c>
      <c r="P20" s="55">
        <v>40550</v>
      </c>
      <c r="Q20" s="55">
        <v>7400</v>
      </c>
      <c r="R20" s="55">
        <v>30400</v>
      </c>
      <c r="X20" s="12">
        <v>700</v>
      </c>
      <c r="Y20" s="12">
        <v>-50</v>
      </c>
      <c r="Z20" s="12">
        <v>250</v>
      </c>
      <c r="AA20" s="13">
        <v>0</v>
      </c>
      <c r="AB20" s="13">
        <v>954</v>
      </c>
      <c r="AC20" s="13">
        <v>0</v>
      </c>
      <c r="AD20" s="14">
        <v>15950</v>
      </c>
      <c r="AE20" s="15">
        <v>0</v>
      </c>
      <c r="AF20" s="15">
        <v>463</v>
      </c>
      <c r="AG20" s="15">
        <v>0</v>
      </c>
      <c r="AH20" s="16">
        <v>1700</v>
      </c>
      <c r="AI20" s="16">
        <v>700</v>
      </c>
      <c r="AJ20" s="16">
        <v>850</v>
      </c>
      <c r="AP20" s="12">
        <v>0</v>
      </c>
      <c r="AQ20" s="12">
        <v>0</v>
      </c>
      <c r="AR20" s="12">
        <v>0</v>
      </c>
      <c r="AS20" s="13">
        <v>0</v>
      </c>
      <c r="AT20" s="13">
        <v>958</v>
      </c>
      <c r="AU20" s="13">
        <v>0</v>
      </c>
      <c r="AV20" s="14">
        <v>15950</v>
      </c>
      <c r="AW20" s="15">
        <v>0</v>
      </c>
      <c r="AX20" s="15">
        <v>493.1</v>
      </c>
      <c r="AY20" s="15">
        <v>0</v>
      </c>
      <c r="AZ20" s="16">
        <v>0</v>
      </c>
      <c r="BA20" s="16">
        <v>0</v>
      </c>
      <c r="BB20" s="16">
        <v>0</v>
      </c>
    </row>
    <row r="21" spans="6:54" x14ac:dyDescent="0.3">
      <c r="F21" s="53">
        <v>566450</v>
      </c>
      <c r="G21" s="53">
        <v>58325</v>
      </c>
      <c r="H21" s="53">
        <v>546050</v>
      </c>
      <c r="I21" s="13">
        <v>0</v>
      </c>
      <c r="J21" s="13">
        <v>629.9</v>
      </c>
      <c r="K21" s="13">
        <v>0</v>
      </c>
      <c r="L21" s="51">
        <v>16000</v>
      </c>
      <c r="M21" s="15">
        <v>0</v>
      </c>
      <c r="N21" s="15">
        <v>360.4</v>
      </c>
      <c r="O21" s="15">
        <v>0</v>
      </c>
      <c r="P21" s="55">
        <v>4710850</v>
      </c>
      <c r="Q21" s="55">
        <v>-187950</v>
      </c>
      <c r="R21" s="55">
        <v>4259400</v>
      </c>
      <c r="X21" s="12">
        <v>187550</v>
      </c>
      <c r="Y21" s="12">
        <v>9850</v>
      </c>
      <c r="Z21" s="12">
        <v>55100</v>
      </c>
      <c r="AA21" s="13">
        <v>0</v>
      </c>
      <c r="AB21" s="13">
        <v>793</v>
      </c>
      <c r="AC21" s="13">
        <v>0</v>
      </c>
      <c r="AD21" s="14">
        <v>16000</v>
      </c>
      <c r="AE21" s="15">
        <v>0</v>
      </c>
      <c r="AF21" s="15">
        <v>484.8</v>
      </c>
      <c r="AG21" s="15">
        <v>0</v>
      </c>
      <c r="AH21" s="16">
        <v>1207650</v>
      </c>
      <c r="AI21" s="16">
        <v>89150</v>
      </c>
      <c r="AJ21" s="16">
        <v>713000</v>
      </c>
      <c r="AP21" s="12">
        <v>3650</v>
      </c>
      <c r="AQ21" s="12">
        <v>1100</v>
      </c>
      <c r="AR21" s="12">
        <v>7100</v>
      </c>
      <c r="AS21" s="13">
        <v>0</v>
      </c>
      <c r="AT21" s="13">
        <v>905</v>
      </c>
      <c r="AU21" s="13">
        <v>0</v>
      </c>
      <c r="AV21" s="14">
        <v>16000</v>
      </c>
      <c r="AW21" s="15">
        <v>0</v>
      </c>
      <c r="AX21" s="15">
        <v>568</v>
      </c>
      <c r="AY21" s="15">
        <v>0</v>
      </c>
      <c r="AZ21" s="16">
        <v>37400</v>
      </c>
      <c r="BA21" s="16">
        <v>9700</v>
      </c>
      <c r="BB21" s="16">
        <v>25300</v>
      </c>
    </row>
    <row r="22" spans="6:54" x14ac:dyDescent="0.3">
      <c r="F22" s="53">
        <v>4200</v>
      </c>
      <c r="G22" s="53">
        <v>250</v>
      </c>
      <c r="H22" s="53">
        <v>3700</v>
      </c>
      <c r="I22" s="13">
        <v>0</v>
      </c>
      <c r="J22" s="13">
        <v>588.65</v>
      </c>
      <c r="K22" s="13">
        <v>0</v>
      </c>
      <c r="L22" s="51">
        <v>16050</v>
      </c>
      <c r="M22" s="15">
        <v>0</v>
      </c>
      <c r="N22" s="15">
        <v>376.9</v>
      </c>
      <c r="O22" s="15">
        <v>0</v>
      </c>
      <c r="P22" s="55">
        <v>56450</v>
      </c>
      <c r="Q22" s="55">
        <v>6250</v>
      </c>
      <c r="R22" s="55">
        <v>36450</v>
      </c>
      <c r="X22" s="12">
        <v>800</v>
      </c>
      <c r="Y22" s="12">
        <v>-100</v>
      </c>
      <c r="Z22" s="12">
        <v>300</v>
      </c>
      <c r="AA22" s="13">
        <v>0</v>
      </c>
      <c r="AB22" s="13">
        <v>850.05</v>
      </c>
      <c r="AC22" s="13">
        <v>0</v>
      </c>
      <c r="AD22" s="14">
        <v>16050</v>
      </c>
      <c r="AE22" s="15">
        <v>0</v>
      </c>
      <c r="AF22" s="15">
        <v>487.5</v>
      </c>
      <c r="AG22" s="15">
        <v>0</v>
      </c>
      <c r="AH22" s="16">
        <v>5250</v>
      </c>
      <c r="AI22" s="16">
        <v>500</v>
      </c>
      <c r="AJ22" s="16">
        <v>1350</v>
      </c>
      <c r="AP22" s="12">
        <v>0</v>
      </c>
      <c r="AQ22" s="12">
        <v>0</v>
      </c>
      <c r="AR22" s="12">
        <v>0</v>
      </c>
      <c r="AS22" s="13">
        <v>0</v>
      </c>
      <c r="AT22" s="13">
        <v>901.4</v>
      </c>
      <c r="AU22" s="13">
        <v>0</v>
      </c>
      <c r="AV22" s="14">
        <v>16050</v>
      </c>
      <c r="AW22" s="15">
        <v>0</v>
      </c>
      <c r="AX22" s="15">
        <v>535.5</v>
      </c>
      <c r="AY22" s="15">
        <v>0</v>
      </c>
      <c r="AZ22" s="16">
        <v>0</v>
      </c>
      <c r="BA22" s="16">
        <v>0</v>
      </c>
      <c r="BB22" s="16">
        <v>0</v>
      </c>
    </row>
    <row r="23" spans="6:54" x14ac:dyDescent="0.3">
      <c r="F23" s="53">
        <v>45500</v>
      </c>
      <c r="G23" s="53">
        <v>26050</v>
      </c>
      <c r="H23" s="53">
        <v>415250</v>
      </c>
      <c r="I23" s="13">
        <v>0</v>
      </c>
      <c r="J23" s="13">
        <v>565</v>
      </c>
      <c r="K23" s="13">
        <v>0</v>
      </c>
      <c r="L23" s="51">
        <v>16100</v>
      </c>
      <c r="M23" s="15">
        <v>0</v>
      </c>
      <c r="N23" s="15">
        <v>393.3</v>
      </c>
      <c r="O23" s="15">
        <v>0</v>
      </c>
      <c r="P23" s="55">
        <v>979700</v>
      </c>
      <c r="Q23" s="55">
        <v>18500</v>
      </c>
      <c r="R23" s="55">
        <v>584450</v>
      </c>
      <c r="X23" s="12">
        <v>155700</v>
      </c>
      <c r="Y23" s="12">
        <v>3650</v>
      </c>
      <c r="Z23" s="12">
        <v>12750</v>
      </c>
      <c r="AA23" s="13">
        <v>0</v>
      </c>
      <c r="AB23" s="13">
        <v>730</v>
      </c>
      <c r="AC23" s="13">
        <v>0</v>
      </c>
      <c r="AD23" s="14">
        <v>16100</v>
      </c>
      <c r="AE23" s="15">
        <v>0</v>
      </c>
      <c r="AF23" s="15">
        <v>521.35</v>
      </c>
      <c r="AG23" s="15">
        <v>0</v>
      </c>
      <c r="AH23" s="16">
        <v>56300</v>
      </c>
      <c r="AI23" s="16">
        <v>10450</v>
      </c>
      <c r="AJ23" s="16">
        <v>20650</v>
      </c>
      <c r="AP23" s="12">
        <v>0</v>
      </c>
      <c r="AQ23" s="12">
        <v>50</v>
      </c>
      <c r="AR23" s="12">
        <v>50</v>
      </c>
      <c r="AS23" s="13">
        <v>0</v>
      </c>
      <c r="AT23" s="13">
        <v>930.45</v>
      </c>
      <c r="AU23" s="13">
        <v>0</v>
      </c>
      <c r="AV23" s="14">
        <v>16100</v>
      </c>
      <c r="AW23" s="15">
        <v>0</v>
      </c>
      <c r="AX23" s="15">
        <v>572.45000000000005</v>
      </c>
      <c r="AY23" s="15">
        <v>0</v>
      </c>
      <c r="AZ23" s="16">
        <v>50</v>
      </c>
      <c r="BA23" s="16">
        <v>50</v>
      </c>
      <c r="BB23" s="16">
        <v>0</v>
      </c>
    </row>
    <row r="24" spans="6:54" x14ac:dyDescent="0.3">
      <c r="F24" s="53">
        <v>5700</v>
      </c>
      <c r="G24" s="53">
        <v>2950</v>
      </c>
      <c r="H24" s="53">
        <v>19750</v>
      </c>
      <c r="I24" s="13">
        <v>0</v>
      </c>
      <c r="J24" s="13">
        <v>523.04999999999995</v>
      </c>
      <c r="K24" s="13">
        <v>0</v>
      </c>
      <c r="L24" s="51">
        <v>16150</v>
      </c>
      <c r="M24" s="15">
        <v>0</v>
      </c>
      <c r="N24" s="15">
        <v>412.05</v>
      </c>
      <c r="O24" s="15">
        <v>0</v>
      </c>
      <c r="P24" s="55">
        <v>73950</v>
      </c>
      <c r="Q24" s="55">
        <v>10800</v>
      </c>
      <c r="R24" s="55">
        <v>34000</v>
      </c>
      <c r="X24" s="12">
        <v>2000</v>
      </c>
      <c r="Y24" s="12">
        <v>1650</v>
      </c>
      <c r="Z24" s="12">
        <v>5650</v>
      </c>
      <c r="AA24" s="13">
        <v>0</v>
      </c>
      <c r="AB24" s="13">
        <v>699.95</v>
      </c>
      <c r="AC24" s="13">
        <v>0</v>
      </c>
      <c r="AD24" s="14">
        <v>16150</v>
      </c>
      <c r="AE24" s="15">
        <v>0</v>
      </c>
      <c r="AF24" s="15">
        <v>484</v>
      </c>
      <c r="AG24" s="15">
        <v>0</v>
      </c>
      <c r="AH24" s="16">
        <v>4550</v>
      </c>
      <c r="AI24" s="16">
        <v>750</v>
      </c>
      <c r="AJ24" s="16">
        <v>1450</v>
      </c>
      <c r="AP24" s="12">
        <v>0</v>
      </c>
      <c r="AQ24" s="12">
        <v>0</v>
      </c>
      <c r="AR24" s="12">
        <v>0</v>
      </c>
      <c r="AS24" s="13">
        <v>0</v>
      </c>
      <c r="AT24" s="13">
        <v>847.05</v>
      </c>
      <c r="AU24" s="13">
        <v>0</v>
      </c>
      <c r="AV24" s="14">
        <v>16150</v>
      </c>
      <c r="AW24" s="15">
        <v>0</v>
      </c>
      <c r="AX24" s="15">
        <v>580.04999999999995</v>
      </c>
      <c r="AY24" s="15">
        <v>0</v>
      </c>
      <c r="AZ24" s="16">
        <v>0</v>
      </c>
      <c r="BA24" s="16">
        <v>0</v>
      </c>
      <c r="BB24" s="16">
        <v>0</v>
      </c>
    </row>
    <row r="25" spans="6:54" x14ac:dyDescent="0.3">
      <c r="F25" s="53">
        <v>352600</v>
      </c>
      <c r="G25" s="53">
        <v>291500</v>
      </c>
      <c r="H25" s="53">
        <v>2112200</v>
      </c>
      <c r="I25" s="13">
        <v>0</v>
      </c>
      <c r="J25" s="13">
        <v>505</v>
      </c>
      <c r="K25" s="13">
        <v>0</v>
      </c>
      <c r="L25" s="51">
        <v>16200</v>
      </c>
      <c r="M25" s="15">
        <v>0</v>
      </c>
      <c r="N25" s="15">
        <v>434.8</v>
      </c>
      <c r="O25" s="15">
        <v>0</v>
      </c>
      <c r="P25" s="55">
        <v>2878600</v>
      </c>
      <c r="Q25" s="55">
        <v>210650</v>
      </c>
      <c r="R25" s="55">
        <v>1587450</v>
      </c>
      <c r="X25" s="12">
        <v>19000</v>
      </c>
      <c r="Y25" s="12">
        <v>14750</v>
      </c>
      <c r="Z25" s="12">
        <v>49600</v>
      </c>
      <c r="AA25" s="13">
        <v>0</v>
      </c>
      <c r="AB25" s="13">
        <v>662</v>
      </c>
      <c r="AC25" s="13">
        <v>0</v>
      </c>
      <c r="AD25" s="14">
        <v>16200</v>
      </c>
      <c r="AE25" s="15">
        <v>0</v>
      </c>
      <c r="AF25" s="15">
        <v>553</v>
      </c>
      <c r="AG25" s="15">
        <v>0</v>
      </c>
      <c r="AH25" s="16">
        <v>630850</v>
      </c>
      <c r="AI25" s="16">
        <v>42850</v>
      </c>
      <c r="AJ25" s="16">
        <v>75850</v>
      </c>
      <c r="AP25" s="12">
        <v>750</v>
      </c>
      <c r="AQ25" s="12">
        <v>750</v>
      </c>
      <c r="AR25" s="12">
        <v>1400</v>
      </c>
      <c r="AS25" s="13">
        <v>0</v>
      </c>
      <c r="AT25" s="13">
        <v>782.65</v>
      </c>
      <c r="AU25" s="13">
        <v>0</v>
      </c>
      <c r="AV25" s="14">
        <v>16200</v>
      </c>
      <c r="AW25" s="15">
        <v>0</v>
      </c>
      <c r="AX25" s="15">
        <v>635</v>
      </c>
      <c r="AY25" s="15">
        <v>0</v>
      </c>
      <c r="AZ25" s="16">
        <v>1450</v>
      </c>
      <c r="BA25" s="16">
        <v>700</v>
      </c>
      <c r="BB25" s="16">
        <v>750</v>
      </c>
    </row>
    <row r="26" spans="6:54" x14ac:dyDescent="0.3">
      <c r="F26" s="54">
        <v>32400</v>
      </c>
      <c r="G26" s="54">
        <v>21700</v>
      </c>
      <c r="H26" s="54">
        <v>158900</v>
      </c>
      <c r="I26" s="18">
        <v>0</v>
      </c>
      <c r="J26" s="18">
        <v>472</v>
      </c>
      <c r="K26" s="18">
        <v>0</v>
      </c>
      <c r="L26" s="52">
        <v>16250</v>
      </c>
      <c r="M26" s="18">
        <v>0</v>
      </c>
      <c r="N26" s="18">
        <v>460</v>
      </c>
      <c r="O26" s="18">
        <v>0</v>
      </c>
      <c r="P26" s="54">
        <v>229300</v>
      </c>
      <c r="Q26" s="54">
        <v>-1300</v>
      </c>
      <c r="R26" s="54">
        <v>77700</v>
      </c>
      <c r="X26" s="17">
        <v>3100</v>
      </c>
      <c r="Y26" s="17">
        <v>2850</v>
      </c>
      <c r="Z26" s="17">
        <v>4950</v>
      </c>
      <c r="AA26" s="18">
        <v>0</v>
      </c>
      <c r="AB26" s="18">
        <v>644.75</v>
      </c>
      <c r="AC26" s="18">
        <v>0</v>
      </c>
      <c r="AD26" s="9">
        <v>16250</v>
      </c>
      <c r="AE26" s="18">
        <v>0</v>
      </c>
      <c r="AF26" s="18">
        <v>573.29999999999995</v>
      </c>
      <c r="AG26" s="18">
        <v>0</v>
      </c>
      <c r="AH26" s="17">
        <v>13350</v>
      </c>
      <c r="AI26" s="17">
        <v>4950</v>
      </c>
      <c r="AJ26" s="17">
        <v>6650</v>
      </c>
      <c r="AP26" s="17">
        <v>0</v>
      </c>
      <c r="AQ26" s="17">
        <v>0</v>
      </c>
      <c r="AR26" s="17">
        <v>0</v>
      </c>
      <c r="AS26" s="18">
        <v>0</v>
      </c>
      <c r="AT26" s="18">
        <v>794.9</v>
      </c>
      <c r="AU26" s="18">
        <v>0</v>
      </c>
      <c r="AV26" s="9">
        <v>16250</v>
      </c>
      <c r="AW26" s="18">
        <v>0</v>
      </c>
      <c r="AX26" s="18">
        <v>626.85</v>
      </c>
      <c r="AY26" s="18">
        <v>0</v>
      </c>
      <c r="AZ26" s="17">
        <v>0</v>
      </c>
      <c r="BA26" s="17">
        <v>0</v>
      </c>
      <c r="BB26" s="17">
        <v>0</v>
      </c>
    </row>
    <row r="27" spans="6:54" x14ac:dyDescent="0.3">
      <c r="F27" s="55">
        <v>626650</v>
      </c>
      <c r="G27" s="55">
        <v>534600</v>
      </c>
      <c r="H27" s="55">
        <v>3761150</v>
      </c>
      <c r="I27" s="15">
        <v>0</v>
      </c>
      <c r="J27" s="15">
        <v>444.95</v>
      </c>
      <c r="K27" s="15">
        <v>0</v>
      </c>
      <c r="L27" s="51">
        <v>16300</v>
      </c>
      <c r="M27" s="13">
        <v>0</v>
      </c>
      <c r="N27" s="13">
        <v>484.85</v>
      </c>
      <c r="O27" s="13">
        <v>0</v>
      </c>
      <c r="P27" s="53">
        <v>3503000</v>
      </c>
      <c r="Q27" s="53">
        <v>154650</v>
      </c>
      <c r="R27" s="53">
        <v>1020800</v>
      </c>
      <c r="X27" s="16">
        <v>19650</v>
      </c>
      <c r="Y27" s="16">
        <v>17250</v>
      </c>
      <c r="Z27" s="16">
        <v>60800</v>
      </c>
      <c r="AA27" s="15">
        <v>0</v>
      </c>
      <c r="AB27" s="15">
        <v>610</v>
      </c>
      <c r="AC27" s="15">
        <v>0</v>
      </c>
      <c r="AD27" s="14">
        <v>16300</v>
      </c>
      <c r="AE27" s="13">
        <v>0</v>
      </c>
      <c r="AF27" s="13">
        <v>602.15</v>
      </c>
      <c r="AG27" s="13">
        <v>0</v>
      </c>
      <c r="AH27" s="12">
        <v>135150</v>
      </c>
      <c r="AI27" s="12">
        <v>42100</v>
      </c>
      <c r="AJ27" s="12">
        <v>64350</v>
      </c>
      <c r="AP27" s="16">
        <v>250</v>
      </c>
      <c r="AQ27" s="16">
        <v>300</v>
      </c>
      <c r="AR27" s="16">
        <v>750</v>
      </c>
      <c r="AS27" s="15">
        <v>0</v>
      </c>
      <c r="AT27" s="15">
        <v>740</v>
      </c>
      <c r="AU27" s="15">
        <v>0</v>
      </c>
      <c r="AV27" s="14">
        <v>16300</v>
      </c>
      <c r="AW27" s="13">
        <v>0</v>
      </c>
      <c r="AX27" s="13">
        <v>692</v>
      </c>
      <c r="AY27" s="13">
        <v>0</v>
      </c>
      <c r="AZ27" s="12">
        <v>2900</v>
      </c>
      <c r="BA27" s="12">
        <v>1550</v>
      </c>
      <c r="BB27" s="12">
        <v>1550</v>
      </c>
    </row>
    <row r="28" spans="6:54" x14ac:dyDescent="0.3">
      <c r="F28" s="55">
        <v>14800</v>
      </c>
      <c r="G28" s="55">
        <v>8750</v>
      </c>
      <c r="H28" s="55">
        <v>97800</v>
      </c>
      <c r="I28" s="15">
        <v>0</v>
      </c>
      <c r="J28" s="15">
        <v>410.05</v>
      </c>
      <c r="K28" s="15">
        <v>0</v>
      </c>
      <c r="L28" s="51">
        <v>16350</v>
      </c>
      <c r="M28" s="13">
        <v>0</v>
      </c>
      <c r="N28" s="13">
        <v>501.25</v>
      </c>
      <c r="O28" s="13">
        <v>0</v>
      </c>
      <c r="P28" s="53">
        <v>155200</v>
      </c>
      <c r="Q28" s="53">
        <v>-24850</v>
      </c>
      <c r="R28" s="53">
        <v>35600</v>
      </c>
      <c r="X28" s="16">
        <v>5250</v>
      </c>
      <c r="Y28" s="16">
        <v>4600</v>
      </c>
      <c r="Z28" s="16">
        <v>6350</v>
      </c>
      <c r="AA28" s="15">
        <v>0</v>
      </c>
      <c r="AB28" s="15">
        <v>582.95000000000005</v>
      </c>
      <c r="AC28" s="15">
        <v>0</v>
      </c>
      <c r="AD28" s="14">
        <v>16350</v>
      </c>
      <c r="AE28" s="13">
        <v>0</v>
      </c>
      <c r="AF28" s="13">
        <v>621</v>
      </c>
      <c r="AG28" s="13">
        <v>0</v>
      </c>
      <c r="AH28" s="12">
        <v>6400</v>
      </c>
      <c r="AI28" s="12">
        <v>1850</v>
      </c>
      <c r="AJ28" s="12">
        <v>6750</v>
      </c>
      <c r="AP28" s="16">
        <v>350</v>
      </c>
      <c r="AQ28" s="16">
        <v>400</v>
      </c>
      <c r="AR28" s="16">
        <v>400</v>
      </c>
      <c r="AS28" s="15">
        <v>0</v>
      </c>
      <c r="AT28" s="15">
        <v>782.2</v>
      </c>
      <c r="AU28" s="15">
        <v>0</v>
      </c>
      <c r="AV28" s="14">
        <v>16350</v>
      </c>
      <c r="AW28" s="13">
        <v>0</v>
      </c>
      <c r="AX28" s="13">
        <v>675.8</v>
      </c>
      <c r="AY28" s="13">
        <v>0</v>
      </c>
      <c r="AZ28" s="12">
        <v>0</v>
      </c>
      <c r="BA28" s="12">
        <v>0</v>
      </c>
      <c r="BB28" s="12">
        <v>0</v>
      </c>
    </row>
    <row r="29" spans="6:54" x14ac:dyDescent="0.3">
      <c r="F29" s="55">
        <v>345600</v>
      </c>
      <c r="G29" s="55">
        <v>122350</v>
      </c>
      <c r="H29" s="55">
        <v>2238250</v>
      </c>
      <c r="I29" s="15">
        <v>0</v>
      </c>
      <c r="J29" s="15">
        <v>391</v>
      </c>
      <c r="K29" s="15">
        <v>0</v>
      </c>
      <c r="L29" s="51">
        <v>16400</v>
      </c>
      <c r="M29" s="13">
        <v>0</v>
      </c>
      <c r="N29" s="13">
        <v>522.04999999999995</v>
      </c>
      <c r="O29" s="13">
        <v>0</v>
      </c>
      <c r="P29" s="53">
        <v>1432150</v>
      </c>
      <c r="Q29" s="53">
        <v>-89900</v>
      </c>
      <c r="R29" s="53">
        <v>809900</v>
      </c>
      <c r="X29" s="16">
        <v>25350</v>
      </c>
      <c r="Y29" s="16">
        <v>20850</v>
      </c>
      <c r="Z29" s="16">
        <v>52200</v>
      </c>
      <c r="AA29" s="15">
        <v>0</v>
      </c>
      <c r="AB29" s="15">
        <v>557</v>
      </c>
      <c r="AC29" s="15">
        <v>0</v>
      </c>
      <c r="AD29" s="14">
        <v>16400</v>
      </c>
      <c r="AE29" s="13">
        <v>0</v>
      </c>
      <c r="AF29" s="13">
        <v>637</v>
      </c>
      <c r="AG29" s="13">
        <v>0</v>
      </c>
      <c r="AH29" s="12">
        <v>341300</v>
      </c>
      <c r="AI29" s="12">
        <v>191250</v>
      </c>
      <c r="AJ29" s="12">
        <v>226250</v>
      </c>
      <c r="AP29" s="16">
        <v>0</v>
      </c>
      <c r="AQ29" s="16">
        <v>0</v>
      </c>
      <c r="AR29" s="16">
        <v>0</v>
      </c>
      <c r="AS29" s="15">
        <v>0</v>
      </c>
      <c r="AT29" s="15">
        <v>720.75</v>
      </c>
      <c r="AU29" s="15">
        <v>0</v>
      </c>
      <c r="AV29" s="14">
        <v>16400</v>
      </c>
      <c r="AW29" s="13">
        <v>0</v>
      </c>
      <c r="AX29" s="13">
        <v>730.8</v>
      </c>
      <c r="AY29" s="13">
        <v>0</v>
      </c>
      <c r="AZ29" s="12">
        <v>4900</v>
      </c>
      <c r="BA29" s="12">
        <v>4000</v>
      </c>
      <c r="BB29" s="12">
        <v>4100</v>
      </c>
    </row>
    <row r="30" spans="6:54" x14ac:dyDescent="0.3">
      <c r="F30" s="55">
        <v>24750</v>
      </c>
      <c r="G30" s="55">
        <v>5600</v>
      </c>
      <c r="H30" s="55">
        <v>66100</v>
      </c>
      <c r="I30" s="15">
        <v>0</v>
      </c>
      <c r="J30" s="15">
        <v>366</v>
      </c>
      <c r="K30" s="15">
        <v>0</v>
      </c>
      <c r="L30" s="51">
        <v>16450</v>
      </c>
      <c r="M30" s="13">
        <v>0</v>
      </c>
      <c r="N30" s="13">
        <v>555.9</v>
      </c>
      <c r="O30" s="13">
        <v>0</v>
      </c>
      <c r="P30" s="53">
        <v>46950</v>
      </c>
      <c r="Q30" s="53">
        <v>-5450</v>
      </c>
      <c r="R30" s="53">
        <v>59700</v>
      </c>
      <c r="X30" s="16">
        <v>3550</v>
      </c>
      <c r="Y30" s="16">
        <v>1950</v>
      </c>
      <c r="Z30" s="16">
        <v>6000</v>
      </c>
      <c r="AA30" s="15">
        <v>0</v>
      </c>
      <c r="AB30" s="15">
        <v>530.15</v>
      </c>
      <c r="AC30" s="15">
        <v>0</v>
      </c>
      <c r="AD30" s="14">
        <v>16450</v>
      </c>
      <c r="AE30" s="13">
        <v>0</v>
      </c>
      <c r="AF30" s="13">
        <v>670.05</v>
      </c>
      <c r="AG30" s="13">
        <v>0</v>
      </c>
      <c r="AH30" s="12">
        <v>7250</v>
      </c>
      <c r="AI30" s="12">
        <v>3200</v>
      </c>
      <c r="AJ30" s="12">
        <v>4400</v>
      </c>
      <c r="AP30" s="16">
        <v>0</v>
      </c>
      <c r="AQ30" s="16">
        <v>0</v>
      </c>
      <c r="AR30" s="16">
        <v>0</v>
      </c>
      <c r="AS30" s="15">
        <v>0</v>
      </c>
      <c r="AT30" s="15">
        <v>697.15</v>
      </c>
      <c r="AU30" s="15">
        <v>0</v>
      </c>
      <c r="AV30" s="14">
        <v>16450</v>
      </c>
      <c r="AW30" s="13">
        <v>0</v>
      </c>
      <c r="AX30" s="13">
        <v>727</v>
      </c>
      <c r="AY30" s="13">
        <v>0</v>
      </c>
      <c r="AZ30" s="12">
        <v>0</v>
      </c>
      <c r="BA30" s="12">
        <v>0</v>
      </c>
      <c r="BB30" s="12">
        <v>0</v>
      </c>
    </row>
    <row r="31" spans="6:54" x14ac:dyDescent="0.3">
      <c r="F31" s="55">
        <v>1554250</v>
      </c>
      <c r="G31" s="55">
        <v>187900</v>
      </c>
      <c r="H31" s="55">
        <v>3832600</v>
      </c>
      <c r="I31" s="15">
        <v>0</v>
      </c>
      <c r="J31" s="15">
        <v>345</v>
      </c>
      <c r="K31" s="15">
        <v>0</v>
      </c>
      <c r="L31" s="51">
        <v>16500</v>
      </c>
      <c r="M31" s="13">
        <v>0</v>
      </c>
      <c r="N31" s="13">
        <v>581.6</v>
      </c>
      <c r="O31" s="13">
        <v>0</v>
      </c>
      <c r="P31" s="53">
        <v>3021100</v>
      </c>
      <c r="Q31" s="53">
        <v>-481650</v>
      </c>
      <c r="R31" s="53">
        <v>4379450</v>
      </c>
      <c r="X31" s="16">
        <v>373150</v>
      </c>
      <c r="Y31" s="16">
        <v>234950</v>
      </c>
      <c r="Z31" s="16">
        <v>517850</v>
      </c>
      <c r="AA31" s="15">
        <v>0</v>
      </c>
      <c r="AB31" s="15">
        <v>510</v>
      </c>
      <c r="AC31" s="15">
        <v>0</v>
      </c>
      <c r="AD31" s="14">
        <v>16500</v>
      </c>
      <c r="AE31" s="13">
        <v>0</v>
      </c>
      <c r="AF31" s="13">
        <v>696.05</v>
      </c>
      <c r="AG31" s="13">
        <v>0</v>
      </c>
      <c r="AH31" s="12">
        <v>288600</v>
      </c>
      <c r="AI31" s="12">
        <v>24850</v>
      </c>
      <c r="AJ31" s="12">
        <v>339400</v>
      </c>
      <c r="AP31" s="16">
        <v>51750</v>
      </c>
      <c r="AQ31" s="16">
        <v>950</v>
      </c>
      <c r="AR31" s="16">
        <v>20150</v>
      </c>
      <c r="AS31" s="15">
        <v>0</v>
      </c>
      <c r="AT31" s="15">
        <v>631.79999999999995</v>
      </c>
      <c r="AU31" s="15">
        <v>0</v>
      </c>
      <c r="AV31" s="14">
        <v>16500</v>
      </c>
      <c r="AW31" s="13">
        <v>0</v>
      </c>
      <c r="AX31" s="13">
        <v>779.95</v>
      </c>
      <c r="AY31" s="13">
        <v>0</v>
      </c>
      <c r="AZ31" s="12">
        <v>25550</v>
      </c>
      <c r="BA31" s="12">
        <v>-3450</v>
      </c>
      <c r="BB31" s="12">
        <v>34700</v>
      </c>
    </row>
    <row r="32" spans="6:54" x14ac:dyDescent="0.3">
      <c r="F32" s="55">
        <v>56900</v>
      </c>
      <c r="G32" s="55">
        <v>-9600</v>
      </c>
      <c r="H32" s="55">
        <v>90800</v>
      </c>
      <c r="I32" s="15">
        <v>0</v>
      </c>
      <c r="J32" s="15">
        <v>320.05</v>
      </c>
      <c r="K32" s="15">
        <v>0</v>
      </c>
      <c r="L32" s="51">
        <v>16550</v>
      </c>
      <c r="M32" s="13">
        <v>0</v>
      </c>
      <c r="N32" s="13">
        <v>618</v>
      </c>
      <c r="O32" s="13">
        <v>0</v>
      </c>
      <c r="P32" s="53">
        <v>58350</v>
      </c>
      <c r="Q32" s="53">
        <v>-15950</v>
      </c>
      <c r="R32" s="53">
        <v>78750</v>
      </c>
      <c r="X32" s="16">
        <v>2200</v>
      </c>
      <c r="Y32" s="16">
        <v>1250</v>
      </c>
      <c r="Z32" s="16">
        <v>3500</v>
      </c>
      <c r="AA32" s="15">
        <v>0</v>
      </c>
      <c r="AB32" s="15">
        <v>484</v>
      </c>
      <c r="AC32" s="15">
        <v>0</v>
      </c>
      <c r="AD32" s="14">
        <v>16550</v>
      </c>
      <c r="AE32" s="13">
        <v>0</v>
      </c>
      <c r="AF32" s="13">
        <v>726.05</v>
      </c>
      <c r="AG32" s="13">
        <v>0</v>
      </c>
      <c r="AH32" s="12">
        <v>4450</v>
      </c>
      <c r="AI32" s="12">
        <v>1600</v>
      </c>
      <c r="AJ32" s="12">
        <v>3700</v>
      </c>
      <c r="AP32" s="16">
        <v>0</v>
      </c>
      <c r="AQ32" s="16">
        <v>0</v>
      </c>
      <c r="AR32" s="16">
        <v>0</v>
      </c>
      <c r="AS32" s="15">
        <v>0</v>
      </c>
      <c r="AT32" s="15">
        <v>651.54999999999995</v>
      </c>
      <c r="AU32" s="15">
        <v>0</v>
      </c>
      <c r="AV32" s="14">
        <v>16550</v>
      </c>
      <c r="AW32" s="13">
        <v>0</v>
      </c>
      <c r="AX32" s="13">
        <v>780.4</v>
      </c>
      <c r="AY32" s="13">
        <v>0</v>
      </c>
      <c r="AZ32" s="12">
        <v>0</v>
      </c>
      <c r="BA32" s="12">
        <v>0</v>
      </c>
      <c r="BB32" s="12">
        <v>0</v>
      </c>
    </row>
    <row r="33" spans="6:54" x14ac:dyDescent="0.3">
      <c r="F33" s="55">
        <v>685550</v>
      </c>
      <c r="G33" s="55">
        <v>-128900</v>
      </c>
      <c r="H33" s="55">
        <v>1575550</v>
      </c>
      <c r="I33" s="15">
        <v>0</v>
      </c>
      <c r="J33" s="15">
        <v>305</v>
      </c>
      <c r="K33" s="15">
        <v>0</v>
      </c>
      <c r="L33" s="51">
        <v>16600</v>
      </c>
      <c r="M33" s="13">
        <v>0</v>
      </c>
      <c r="N33" s="13">
        <v>633.15</v>
      </c>
      <c r="O33" s="13">
        <v>0</v>
      </c>
      <c r="P33" s="53">
        <v>949900</v>
      </c>
      <c r="Q33" s="53">
        <v>-374700</v>
      </c>
      <c r="R33" s="53">
        <v>850700</v>
      </c>
      <c r="X33" s="16">
        <v>71250</v>
      </c>
      <c r="Y33" s="16">
        <v>13600</v>
      </c>
      <c r="Z33" s="16">
        <v>64000</v>
      </c>
      <c r="AA33" s="15">
        <v>0</v>
      </c>
      <c r="AB33" s="15">
        <v>458.45</v>
      </c>
      <c r="AC33" s="15">
        <v>0</v>
      </c>
      <c r="AD33" s="14">
        <v>16600</v>
      </c>
      <c r="AE33" s="13">
        <v>0</v>
      </c>
      <c r="AF33" s="13">
        <v>741.6</v>
      </c>
      <c r="AG33" s="13">
        <v>0</v>
      </c>
      <c r="AH33" s="12">
        <v>42950</v>
      </c>
      <c r="AI33" s="12">
        <v>11100</v>
      </c>
      <c r="AJ33" s="12">
        <v>67300</v>
      </c>
      <c r="AP33" s="16">
        <v>1450</v>
      </c>
      <c r="AQ33" s="16">
        <v>100</v>
      </c>
      <c r="AR33" s="16">
        <v>1050</v>
      </c>
      <c r="AS33" s="15">
        <v>0</v>
      </c>
      <c r="AT33" s="15">
        <v>570.4</v>
      </c>
      <c r="AU33" s="15">
        <v>0</v>
      </c>
      <c r="AV33" s="14">
        <v>16600</v>
      </c>
      <c r="AW33" s="13">
        <v>0</v>
      </c>
      <c r="AX33" s="13">
        <v>817.9</v>
      </c>
      <c r="AY33" s="13">
        <v>0</v>
      </c>
      <c r="AZ33" s="12">
        <v>1200</v>
      </c>
      <c r="BA33" s="12">
        <v>250</v>
      </c>
      <c r="BB33" s="12">
        <v>450</v>
      </c>
    </row>
    <row r="34" spans="6:54" x14ac:dyDescent="0.3">
      <c r="F34" s="55">
        <v>30000</v>
      </c>
      <c r="G34" s="55">
        <v>-3950</v>
      </c>
      <c r="H34" s="55">
        <v>61350</v>
      </c>
      <c r="I34" s="15">
        <v>0</v>
      </c>
      <c r="J34" s="15">
        <v>278.55</v>
      </c>
      <c r="K34" s="15">
        <v>0</v>
      </c>
      <c r="L34" s="51">
        <v>16650</v>
      </c>
      <c r="M34" s="13">
        <v>0</v>
      </c>
      <c r="N34" s="13">
        <v>685.95</v>
      </c>
      <c r="O34" s="13">
        <v>0</v>
      </c>
      <c r="P34" s="53">
        <v>18750</v>
      </c>
      <c r="Q34" s="53">
        <v>-7900</v>
      </c>
      <c r="R34" s="53">
        <v>41200</v>
      </c>
      <c r="X34" s="16">
        <v>2450</v>
      </c>
      <c r="Y34" s="16">
        <v>-500</v>
      </c>
      <c r="Z34" s="16">
        <v>2100</v>
      </c>
      <c r="AA34" s="15">
        <v>0</v>
      </c>
      <c r="AB34" s="15">
        <v>440.45</v>
      </c>
      <c r="AC34" s="15">
        <v>0</v>
      </c>
      <c r="AD34" s="14">
        <v>16650</v>
      </c>
      <c r="AE34" s="13">
        <v>0</v>
      </c>
      <c r="AF34" s="13">
        <v>747.05</v>
      </c>
      <c r="AG34" s="13">
        <v>0</v>
      </c>
      <c r="AH34" s="12">
        <v>4000</v>
      </c>
      <c r="AI34" s="12">
        <v>-150</v>
      </c>
      <c r="AJ34" s="12">
        <v>1950</v>
      </c>
      <c r="AP34" s="16">
        <v>0</v>
      </c>
      <c r="AQ34" s="16">
        <v>0</v>
      </c>
      <c r="AR34" s="16">
        <v>0</v>
      </c>
      <c r="AS34" s="15">
        <v>0</v>
      </c>
      <c r="AT34" s="15">
        <v>608.15</v>
      </c>
      <c r="AU34" s="15">
        <v>0</v>
      </c>
      <c r="AV34" s="14">
        <v>16650</v>
      </c>
      <c r="AW34" s="13">
        <v>0</v>
      </c>
      <c r="AX34" s="13">
        <v>835.95</v>
      </c>
      <c r="AY34" s="13">
        <v>0</v>
      </c>
      <c r="AZ34" s="12">
        <v>0</v>
      </c>
      <c r="BA34" s="12">
        <v>0</v>
      </c>
      <c r="BB34" s="12">
        <v>0</v>
      </c>
    </row>
    <row r="35" spans="6:54" x14ac:dyDescent="0.3">
      <c r="F35" s="55">
        <v>823450</v>
      </c>
      <c r="G35" s="55">
        <v>72850</v>
      </c>
      <c r="H35" s="55">
        <v>1002150</v>
      </c>
      <c r="I35" s="15">
        <v>0</v>
      </c>
      <c r="J35" s="15">
        <v>262.95</v>
      </c>
      <c r="K35" s="15">
        <v>0</v>
      </c>
      <c r="L35" s="51">
        <v>16700</v>
      </c>
      <c r="M35" s="13">
        <v>0</v>
      </c>
      <c r="N35" s="13">
        <v>703</v>
      </c>
      <c r="O35" s="13">
        <v>0</v>
      </c>
      <c r="P35" s="53">
        <v>334800</v>
      </c>
      <c r="Q35" s="53">
        <v>-90250</v>
      </c>
      <c r="R35" s="53">
        <v>734000</v>
      </c>
      <c r="X35" s="16">
        <v>39450</v>
      </c>
      <c r="Y35" s="16">
        <v>-2300</v>
      </c>
      <c r="Z35" s="16">
        <v>65900</v>
      </c>
      <c r="AA35" s="15">
        <v>0</v>
      </c>
      <c r="AB35" s="15">
        <v>416.55</v>
      </c>
      <c r="AC35" s="15">
        <v>0</v>
      </c>
      <c r="AD35" s="14">
        <v>16700</v>
      </c>
      <c r="AE35" s="13">
        <v>0</v>
      </c>
      <c r="AF35" s="13">
        <v>796.75</v>
      </c>
      <c r="AG35" s="13">
        <v>0</v>
      </c>
      <c r="AH35" s="12">
        <v>34650</v>
      </c>
      <c r="AI35" s="12">
        <v>8550</v>
      </c>
      <c r="AJ35" s="12">
        <v>40400</v>
      </c>
      <c r="AP35" s="16">
        <v>0</v>
      </c>
      <c r="AQ35" s="16">
        <v>0</v>
      </c>
      <c r="AR35" s="16">
        <v>0</v>
      </c>
      <c r="AS35" s="15">
        <v>0</v>
      </c>
      <c r="AT35" s="15">
        <v>587.25</v>
      </c>
      <c r="AU35" s="15">
        <v>0</v>
      </c>
      <c r="AV35" s="14">
        <v>16700</v>
      </c>
      <c r="AW35" s="13">
        <v>0</v>
      </c>
      <c r="AX35" s="13">
        <v>735.2</v>
      </c>
      <c r="AY35" s="13">
        <v>0</v>
      </c>
      <c r="AZ35" s="12">
        <v>0</v>
      </c>
      <c r="BA35" s="12">
        <v>0</v>
      </c>
      <c r="BB35" s="12">
        <v>0</v>
      </c>
    </row>
    <row r="36" spans="6:54" x14ac:dyDescent="0.3">
      <c r="F36" s="55">
        <v>56200</v>
      </c>
      <c r="G36" s="55">
        <v>8950</v>
      </c>
      <c r="H36" s="55">
        <v>90350</v>
      </c>
      <c r="I36" s="15">
        <v>0</v>
      </c>
      <c r="J36" s="15">
        <v>244.9</v>
      </c>
      <c r="K36" s="15">
        <v>0</v>
      </c>
      <c r="L36" s="51">
        <v>16750</v>
      </c>
      <c r="M36" s="13">
        <v>0</v>
      </c>
      <c r="N36" s="13">
        <v>725</v>
      </c>
      <c r="O36" s="13">
        <v>0</v>
      </c>
      <c r="P36" s="53">
        <v>8450</v>
      </c>
      <c r="Q36" s="53">
        <v>-1200</v>
      </c>
      <c r="R36" s="53">
        <v>12400</v>
      </c>
      <c r="X36" s="16">
        <v>1150</v>
      </c>
      <c r="Y36" s="16">
        <v>450</v>
      </c>
      <c r="Z36" s="16">
        <v>1700</v>
      </c>
      <c r="AA36" s="15">
        <v>0</v>
      </c>
      <c r="AB36" s="15">
        <v>398.45</v>
      </c>
      <c r="AC36" s="15">
        <v>0</v>
      </c>
      <c r="AD36" s="14">
        <v>16750</v>
      </c>
      <c r="AE36" s="13">
        <v>0</v>
      </c>
      <c r="AF36" s="13">
        <v>823</v>
      </c>
      <c r="AG36" s="13">
        <v>0</v>
      </c>
      <c r="AH36" s="12">
        <v>1700</v>
      </c>
      <c r="AI36" s="12">
        <v>1000</v>
      </c>
      <c r="AJ36" s="12">
        <v>1300</v>
      </c>
      <c r="AP36" s="16">
        <v>0</v>
      </c>
      <c r="AQ36" s="16">
        <v>0</v>
      </c>
      <c r="AR36" s="16">
        <v>0</v>
      </c>
      <c r="AS36" s="15">
        <v>0</v>
      </c>
      <c r="AT36" s="15">
        <v>566.85</v>
      </c>
      <c r="AU36" s="15">
        <v>0</v>
      </c>
      <c r="AV36" s="14">
        <v>16750</v>
      </c>
      <c r="AW36" s="13">
        <v>0</v>
      </c>
      <c r="AX36" s="13">
        <v>893.6</v>
      </c>
      <c r="AY36" s="13">
        <v>0</v>
      </c>
      <c r="AZ36" s="12">
        <v>0</v>
      </c>
      <c r="BA36" s="12">
        <v>0</v>
      </c>
      <c r="BB36" s="12">
        <v>0</v>
      </c>
    </row>
    <row r="37" spans="6:54" x14ac:dyDescent="0.3">
      <c r="F37" s="55">
        <v>613200</v>
      </c>
      <c r="G37" s="55">
        <v>-200550</v>
      </c>
      <c r="H37" s="55">
        <v>1423850</v>
      </c>
      <c r="I37" s="15">
        <v>0</v>
      </c>
      <c r="J37" s="15">
        <v>220</v>
      </c>
      <c r="K37" s="15">
        <v>0</v>
      </c>
      <c r="L37" s="51">
        <v>16800</v>
      </c>
      <c r="M37" s="13">
        <v>0</v>
      </c>
      <c r="N37" s="13">
        <v>767</v>
      </c>
      <c r="O37" s="13">
        <v>0</v>
      </c>
      <c r="P37" s="53">
        <v>319100</v>
      </c>
      <c r="Q37" s="53">
        <v>-58500</v>
      </c>
      <c r="R37" s="53">
        <v>717050</v>
      </c>
      <c r="X37" s="16">
        <v>30350</v>
      </c>
      <c r="Y37" s="16">
        <v>5200</v>
      </c>
      <c r="Z37" s="16">
        <v>65050</v>
      </c>
      <c r="AA37" s="15">
        <v>0</v>
      </c>
      <c r="AB37" s="15">
        <v>380</v>
      </c>
      <c r="AC37" s="15">
        <v>0</v>
      </c>
      <c r="AD37" s="14">
        <v>16800</v>
      </c>
      <c r="AE37" s="13">
        <v>0</v>
      </c>
      <c r="AF37" s="13">
        <v>850</v>
      </c>
      <c r="AG37" s="13">
        <v>0</v>
      </c>
      <c r="AH37" s="12">
        <v>27500</v>
      </c>
      <c r="AI37" s="12">
        <v>-2800</v>
      </c>
      <c r="AJ37" s="12">
        <v>23000</v>
      </c>
      <c r="AP37" s="16">
        <v>1600</v>
      </c>
      <c r="AQ37" s="16">
        <v>50</v>
      </c>
      <c r="AR37" s="16">
        <v>1450</v>
      </c>
      <c r="AS37" s="15">
        <v>0</v>
      </c>
      <c r="AT37" s="15">
        <v>476.15</v>
      </c>
      <c r="AU37" s="15">
        <v>0</v>
      </c>
      <c r="AV37" s="14">
        <v>16800</v>
      </c>
      <c r="AW37" s="13">
        <v>0</v>
      </c>
      <c r="AX37" s="13">
        <v>848</v>
      </c>
      <c r="AY37" s="13">
        <v>0</v>
      </c>
      <c r="AZ37" s="12">
        <v>300</v>
      </c>
      <c r="BA37" s="12">
        <v>100</v>
      </c>
      <c r="BB37" s="12">
        <v>250</v>
      </c>
    </row>
    <row r="38" spans="6:54" x14ac:dyDescent="0.3">
      <c r="F38" s="55">
        <v>30700</v>
      </c>
      <c r="G38" s="55">
        <v>-2550</v>
      </c>
      <c r="H38" s="55">
        <v>44000</v>
      </c>
      <c r="I38" s="15">
        <v>0</v>
      </c>
      <c r="J38" s="15">
        <v>204.15</v>
      </c>
      <c r="K38" s="15">
        <v>0</v>
      </c>
      <c r="L38" s="51">
        <v>16850</v>
      </c>
      <c r="M38" s="13">
        <v>0</v>
      </c>
      <c r="N38" s="13">
        <v>812.15</v>
      </c>
      <c r="O38" s="13">
        <v>0</v>
      </c>
      <c r="P38" s="53">
        <v>3550</v>
      </c>
      <c r="Q38" s="53">
        <v>-150</v>
      </c>
      <c r="R38" s="53">
        <v>12250</v>
      </c>
      <c r="X38" s="16">
        <v>1100</v>
      </c>
      <c r="Y38" s="16">
        <v>-50</v>
      </c>
      <c r="Z38" s="16">
        <v>1400</v>
      </c>
      <c r="AA38" s="15">
        <v>0</v>
      </c>
      <c r="AB38" s="15">
        <v>356.05</v>
      </c>
      <c r="AC38" s="15">
        <v>0</v>
      </c>
      <c r="AD38" s="14">
        <v>16850</v>
      </c>
      <c r="AE38" s="13">
        <v>0</v>
      </c>
      <c r="AF38" s="13">
        <v>770</v>
      </c>
      <c r="AG38" s="13">
        <v>0</v>
      </c>
      <c r="AH38" s="12">
        <v>1000</v>
      </c>
      <c r="AI38" s="12">
        <v>800</v>
      </c>
      <c r="AJ38" s="12">
        <v>950</v>
      </c>
      <c r="AP38" s="16">
        <v>0</v>
      </c>
      <c r="AQ38" s="16">
        <v>0</v>
      </c>
      <c r="AR38" s="16">
        <v>0</v>
      </c>
      <c r="AS38" s="15">
        <v>0</v>
      </c>
      <c r="AT38" s="15">
        <v>1010</v>
      </c>
      <c r="AU38" s="15">
        <v>0</v>
      </c>
      <c r="AV38" s="14">
        <v>16850</v>
      </c>
      <c r="AW38" s="13">
        <v>0</v>
      </c>
      <c r="AX38" s="13">
        <v>953.35</v>
      </c>
      <c r="AY38" s="13">
        <v>0</v>
      </c>
      <c r="AZ38" s="12">
        <v>0</v>
      </c>
      <c r="BA38" s="12">
        <v>0</v>
      </c>
      <c r="BB38" s="12">
        <v>0</v>
      </c>
    </row>
    <row r="39" spans="6:54" x14ac:dyDescent="0.3">
      <c r="F39" s="55">
        <v>291450</v>
      </c>
      <c r="G39" s="55">
        <v>66950</v>
      </c>
      <c r="H39" s="55">
        <v>579150</v>
      </c>
      <c r="I39" s="15">
        <v>0</v>
      </c>
      <c r="J39" s="15">
        <v>188</v>
      </c>
      <c r="K39" s="15">
        <v>0</v>
      </c>
      <c r="L39" s="51">
        <v>16900</v>
      </c>
      <c r="M39" s="13">
        <v>0</v>
      </c>
      <c r="N39" s="13">
        <v>836.8</v>
      </c>
      <c r="O39" s="13">
        <v>0</v>
      </c>
      <c r="P39" s="53">
        <v>83150</v>
      </c>
      <c r="Q39" s="53">
        <v>-18050</v>
      </c>
      <c r="R39" s="53">
        <v>216000</v>
      </c>
      <c r="X39" s="16">
        <v>13750</v>
      </c>
      <c r="Y39" s="16">
        <v>-6900</v>
      </c>
      <c r="Z39" s="16">
        <v>57650</v>
      </c>
      <c r="AA39" s="15">
        <v>0</v>
      </c>
      <c r="AB39" s="15">
        <v>339</v>
      </c>
      <c r="AC39" s="15">
        <v>0</v>
      </c>
      <c r="AD39" s="14">
        <v>16900</v>
      </c>
      <c r="AE39" s="13">
        <v>0</v>
      </c>
      <c r="AF39" s="13">
        <v>916.9</v>
      </c>
      <c r="AG39" s="13">
        <v>0</v>
      </c>
      <c r="AH39" s="12">
        <v>11750</v>
      </c>
      <c r="AI39" s="12">
        <v>-3200</v>
      </c>
      <c r="AJ39" s="12">
        <v>6550</v>
      </c>
      <c r="AP39" s="16">
        <v>0</v>
      </c>
      <c r="AQ39" s="16">
        <v>0</v>
      </c>
      <c r="AR39" s="16">
        <v>0</v>
      </c>
      <c r="AS39" s="15">
        <v>0</v>
      </c>
      <c r="AT39" s="15">
        <v>508.85</v>
      </c>
      <c r="AU39" s="15">
        <v>0</v>
      </c>
      <c r="AV39" s="14">
        <v>16900</v>
      </c>
      <c r="AW39" s="13">
        <v>0</v>
      </c>
      <c r="AX39" s="13">
        <v>984</v>
      </c>
      <c r="AY39" s="13">
        <v>0</v>
      </c>
      <c r="AZ39" s="12">
        <v>0</v>
      </c>
      <c r="BA39" s="12">
        <v>0</v>
      </c>
      <c r="BB39" s="12">
        <v>0</v>
      </c>
    </row>
    <row r="40" spans="6:54" x14ac:dyDescent="0.3">
      <c r="F40" s="55">
        <v>32450</v>
      </c>
      <c r="G40" s="55">
        <v>600</v>
      </c>
      <c r="H40" s="55">
        <v>45900</v>
      </c>
      <c r="I40" s="15">
        <v>0</v>
      </c>
      <c r="J40" s="15">
        <v>175</v>
      </c>
      <c r="K40" s="15">
        <v>0</v>
      </c>
      <c r="L40" s="51">
        <v>16950</v>
      </c>
      <c r="M40" s="13">
        <v>0</v>
      </c>
      <c r="N40" s="13">
        <v>895.55</v>
      </c>
      <c r="O40" s="13">
        <v>0</v>
      </c>
      <c r="P40" s="53">
        <v>1350</v>
      </c>
      <c r="Q40" s="53">
        <v>-500</v>
      </c>
      <c r="R40" s="53">
        <v>28050</v>
      </c>
      <c r="X40" s="16">
        <v>700</v>
      </c>
      <c r="Y40" s="16">
        <v>-200</v>
      </c>
      <c r="Z40" s="16">
        <v>1400</v>
      </c>
      <c r="AA40" s="15">
        <v>0</v>
      </c>
      <c r="AB40" s="15">
        <v>317.25</v>
      </c>
      <c r="AC40" s="15">
        <v>0</v>
      </c>
      <c r="AD40" s="14">
        <v>16950</v>
      </c>
      <c r="AE40" s="13">
        <v>0</v>
      </c>
      <c r="AF40" s="13">
        <v>961.7</v>
      </c>
      <c r="AG40" s="13">
        <v>0</v>
      </c>
      <c r="AH40" s="12">
        <v>450</v>
      </c>
      <c r="AI40" s="12">
        <v>-350</v>
      </c>
      <c r="AJ40" s="12">
        <v>2500</v>
      </c>
      <c r="AP40" s="16">
        <v>0</v>
      </c>
      <c r="AQ40" s="16">
        <v>0</v>
      </c>
      <c r="AR40" s="16">
        <v>0</v>
      </c>
      <c r="AS40" s="15">
        <v>0</v>
      </c>
      <c r="AT40" s="15">
        <v>490.5</v>
      </c>
      <c r="AU40" s="15">
        <v>0</v>
      </c>
      <c r="AV40" s="14">
        <v>16950</v>
      </c>
      <c r="AW40" s="13">
        <v>0</v>
      </c>
      <c r="AX40" s="13">
        <v>1015.15</v>
      </c>
      <c r="AY40" s="13">
        <v>0</v>
      </c>
      <c r="AZ40" s="12">
        <v>0</v>
      </c>
      <c r="BA40" s="12">
        <v>0</v>
      </c>
      <c r="BB40" s="12">
        <v>0</v>
      </c>
    </row>
    <row r="41" spans="6:54" x14ac:dyDescent="0.3">
      <c r="F41" s="55">
        <v>2016525</v>
      </c>
      <c r="G41" s="55">
        <v>-62800</v>
      </c>
      <c r="H41" s="55">
        <v>3623800</v>
      </c>
      <c r="I41" s="15">
        <v>0</v>
      </c>
      <c r="J41" s="15">
        <v>163</v>
      </c>
      <c r="K41" s="15">
        <v>0</v>
      </c>
      <c r="L41" s="51">
        <v>17000</v>
      </c>
      <c r="M41" s="13">
        <v>0</v>
      </c>
      <c r="N41" s="13">
        <v>904.8</v>
      </c>
      <c r="O41" s="13">
        <v>0</v>
      </c>
      <c r="P41" s="53">
        <v>507800</v>
      </c>
      <c r="Q41" s="53">
        <v>-75050</v>
      </c>
      <c r="R41" s="53">
        <v>2355650</v>
      </c>
      <c r="X41" s="16">
        <v>318800</v>
      </c>
      <c r="Y41" s="16">
        <v>78650</v>
      </c>
      <c r="Z41" s="16">
        <v>377800</v>
      </c>
      <c r="AA41" s="15">
        <v>0</v>
      </c>
      <c r="AB41" s="15">
        <v>310.85000000000002</v>
      </c>
      <c r="AC41" s="15">
        <v>0</v>
      </c>
      <c r="AD41" s="14">
        <v>17000</v>
      </c>
      <c r="AE41" s="13">
        <v>0</v>
      </c>
      <c r="AF41" s="13">
        <v>992.4</v>
      </c>
      <c r="AG41" s="13">
        <v>0</v>
      </c>
      <c r="AH41" s="12">
        <v>137050</v>
      </c>
      <c r="AI41" s="12">
        <v>-5650</v>
      </c>
      <c r="AJ41" s="12">
        <v>391400</v>
      </c>
      <c r="AP41" s="16">
        <v>110700</v>
      </c>
      <c r="AQ41" s="16">
        <v>5700</v>
      </c>
      <c r="AR41" s="16">
        <v>59400</v>
      </c>
      <c r="AS41" s="15">
        <v>0</v>
      </c>
      <c r="AT41" s="15">
        <v>401.45</v>
      </c>
      <c r="AU41" s="15">
        <v>0</v>
      </c>
      <c r="AV41" s="14">
        <v>17000</v>
      </c>
      <c r="AW41" s="13">
        <v>0</v>
      </c>
      <c r="AX41" s="13">
        <v>1054.75</v>
      </c>
      <c r="AY41" s="13">
        <v>0</v>
      </c>
      <c r="AZ41" s="12">
        <v>19850</v>
      </c>
      <c r="BA41" s="12">
        <v>4450</v>
      </c>
      <c r="BB41" s="12">
        <v>23400</v>
      </c>
    </row>
    <row r="42" spans="6:54" x14ac:dyDescent="0.3">
      <c r="F42" s="55">
        <v>15250</v>
      </c>
      <c r="G42" s="55">
        <v>1150</v>
      </c>
      <c r="H42" s="55">
        <v>66700</v>
      </c>
      <c r="I42" s="15">
        <v>0</v>
      </c>
      <c r="J42" s="15">
        <v>141.5</v>
      </c>
      <c r="K42" s="15">
        <v>0</v>
      </c>
      <c r="L42" s="51">
        <v>17050</v>
      </c>
      <c r="M42" s="13">
        <v>0</v>
      </c>
      <c r="N42" s="13">
        <v>859.95</v>
      </c>
      <c r="O42" s="13">
        <v>0</v>
      </c>
      <c r="P42" s="53">
        <v>550</v>
      </c>
      <c r="Q42" s="53">
        <v>-250</v>
      </c>
      <c r="R42" s="53">
        <v>25800</v>
      </c>
      <c r="X42" s="16">
        <v>2450</v>
      </c>
      <c r="Y42" s="16">
        <v>50</v>
      </c>
      <c r="Z42" s="16">
        <v>1550</v>
      </c>
      <c r="AA42" s="15">
        <v>0</v>
      </c>
      <c r="AB42" s="15">
        <v>289.75</v>
      </c>
      <c r="AC42" s="15">
        <v>0</v>
      </c>
      <c r="AD42" s="14">
        <v>17050</v>
      </c>
      <c r="AE42" s="13">
        <v>0</v>
      </c>
      <c r="AF42" s="13">
        <v>930.05</v>
      </c>
      <c r="AG42" s="13">
        <v>0</v>
      </c>
      <c r="AH42" s="12">
        <v>750</v>
      </c>
      <c r="AI42" s="12">
        <v>-550</v>
      </c>
      <c r="AJ42" s="12">
        <v>4000</v>
      </c>
      <c r="AP42" s="16">
        <v>0</v>
      </c>
      <c r="AQ42" s="16">
        <v>0</v>
      </c>
      <c r="AR42" s="16">
        <v>0</v>
      </c>
      <c r="AS42" s="15">
        <v>0</v>
      </c>
      <c r="AT42" s="15">
        <v>455.35</v>
      </c>
      <c r="AU42" s="15">
        <v>0</v>
      </c>
      <c r="AV42" s="14">
        <v>17050</v>
      </c>
      <c r="AW42" s="13">
        <v>0</v>
      </c>
      <c r="AX42" s="13">
        <v>1078.95</v>
      </c>
      <c r="AY42" s="13">
        <v>0</v>
      </c>
      <c r="AZ42" s="12">
        <v>0</v>
      </c>
      <c r="BA42" s="12">
        <v>0</v>
      </c>
      <c r="BB42" s="12">
        <v>0</v>
      </c>
    </row>
    <row r="43" spans="6:54" x14ac:dyDescent="0.3">
      <c r="F43" s="55">
        <v>271950</v>
      </c>
      <c r="G43" s="55">
        <v>-20150</v>
      </c>
      <c r="H43" s="55">
        <v>592100</v>
      </c>
      <c r="I43" s="15">
        <v>0</v>
      </c>
      <c r="J43" s="15">
        <v>135.4</v>
      </c>
      <c r="K43" s="15">
        <v>0</v>
      </c>
      <c r="L43" s="51">
        <v>17100</v>
      </c>
      <c r="M43" s="13">
        <v>0</v>
      </c>
      <c r="N43" s="13">
        <v>978.8</v>
      </c>
      <c r="O43" s="13">
        <v>0</v>
      </c>
      <c r="P43" s="53">
        <v>35800</v>
      </c>
      <c r="Q43" s="53">
        <v>-6850</v>
      </c>
      <c r="R43" s="53">
        <v>242150</v>
      </c>
      <c r="X43" s="16">
        <v>13500</v>
      </c>
      <c r="Y43" s="16">
        <v>5800</v>
      </c>
      <c r="Z43" s="16">
        <v>21050</v>
      </c>
      <c r="AA43" s="15">
        <v>0</v>
      </c>
      <c r="AB43" s="15">
        <v>273.14999999999998</v>
      </c>
      <c r="AC43" s="15">
        <v>0</v>
      </c>
      <c r="AD43" s="14">
        <v>17100</v>
      </c>
      <c r="AE43" s="13">
        <v>0</v>
      </c>
      <c r="AF43" s="13">
        <v>943</v>
      </c>
      <c r="AG43" s="13">
        <v>0</v>
      </c>
      <c r="AH43" s="12">
        <v>3200</v>
      </c>
      <c r="AI43" s="12">
        <v>-650</v>
      </c>
      <c r="AJ43" s="12">
        <v>10400</v>
      </c>
      <c r="AP43" s="16">
        <v>0</v>
      </c>
      <c r="AQ43" s="16">
        <v>0</v>
      </c>
      <c r="AR43" s="16">
        <v>0</v>
      </c>
      <c r="AS43" s="15">
        <v>0</v>
      </c>
      <c r="AT43" s="15">
        <v>438.5</v>
      </c>
      <c r="AU43" s="15">
        <v>0</v>
      </c>
      <c r="AV43" s="14">
        <v>17100</v>
      </c>
      <c r="AW43" s="13">
        <v>0</v>
      </c>
      <c r="AX43" s="13">
        <v>1111.5999999999999</v>
      </c>
      <c r="AY43" s="13">
        <v>0</v>
      </c>
      <c r="AZ43" s="12">
        <v>0</v>
      </c>
      <c r="BA43" s="12">
        <v>0</v>
      </c>
      <c r="BB43" s="12">
        <v>0</v>
      </c>
    </row>
    <row r="44" spans="6:54" x14ac:dyDescent="0.3">
      <c r="F44" s="55">
        <v>11900</v>
      </c>
      <c r="G44" s="55">
        <v>-1200</v>
      </c>
      <c r="H44" s="55">
        <v>138250</v>
      </c>
      <c r="I44" s="15">
        <v>0</v>
      </c>
      <c r="J44" s="15">
        <v>122.35</v>
      </c>
      <c r="K44" s="15">
        <v>0</v>
      </c>
      <c r="L44" s="51">
        <v>17150</v>
      </c>
      <c r="M44" s="13">
        <v>0</v>
      </c>
      <c r="N44" s="13">
        <v>1013</v>
      </c>
      <c r="O44" s="13">
        <v>0</v>
      </c>
      <c r="P44" s="53">
        <v>750</v>
      </c>
      <c r="Q44" s="53">
        <v>-350</v>
      </c>
      <c r="R44" s="53">
        <v>8750</v>
      </c>
      <c r="X44" s="16">
        <v>650</v>
      </c>
      <c r="Y44" s="16">
        <v>50</v>
      </c>
      <c r="Z44" s="16">
        <v>300</v>
      </c>
      <c r="AA44" s="15">
        <v>0</v>
      </c>
      <c r="AB44" s="15">
        <v>271.64999999999998</v>
      </c>
      <c r="AC44" s="15">
        <v>0</v>
      </c>
      <c r="AD44" s="14">
        <v>17150</v>
      </c>
      <c r="AE44" s="13">
        <v>0</v>
      </c>
      <c r="AF44" s="13">
        <v>948</v>
      </c>
      <c r="AG44" s="13">
        <v>0</v>
      </c>
      <c r="AH44" s="12">
        <v>100</v>
      </c>
      <c r="AI44" s="12">
        <v>100</v>
      </c>
      <c r="AJ44" s="12">
        <v>700</v>
      </c>
      <c r="AP44" s="16">
        <v>0</v>
      </c>
      <c r="AQ44" s="16">
        <v>0</v>
      </c>
      <c r="AR44" s="16">
        <v>0</v>
      </c>
      <c r="AS44" s="15">
        <v>0</v>
      </c>
      <c r="AT44" s="15">
        <v>422.15</v>
      </c>
      <c r="AU44" s="15">
        <v>0</v>
      </c>
      <c r="AV44" s="14">
        <v>17150</v>
      </c>
      <c r="AW44" s="13">
        <v>0</v>
      </c>
      <c r="AX44" s="13">
        <v>1144.7</v>
      </c>
      <c r="AY44" s="13">
        <v>0</v>
      </c>
      <c r="AZ44" s="12">
        <v>0</v>
      </c>
      <c r="BA44" s="12">
        <v>0</v>
      </c>
      <c r="BB44" s="12">
        <v>0</v>
      </c>
    </row>
    <row r="45" spans="6:54" x14ac:dyDescent="0.3">
      <c r="F45" s="55">
        <v>815950</v>
      </c>
      <c r="G45" s="55">
        <v>232250</v>
      </c>
      <c r="H45" s="55">
        <v>1281350</v>
      </c>
      <c r="I45" s="15">
        <v>0</v>
      </c>
      <c r="J45" s="15">
        <v>116</v>
      </c>
      <c r="K45" s="15">
        <v>0</v>
      </c>
      <c r="L45" s="51">
        <v>17200</v>
      </c>
      <c r="M45" s="13">
        <v>0</v>
      </c>
      <c r="N45" s="13">
        <v>1056.2</v>
      </c>
      <c r="O45" s="13">
        <v>0</v>
      </c>
      <c r="P45" s="53">
        <v>53750</v>
      </c>
      <c r="Q45" s="53">
        <v>-16100</v>
      </c>
      <c r="R45" s="53">
        <v>1077000</v>
      </c>
      <c r="X45" s="16">
        <v>19800</v>
      </c>
      <c r="Y45" s="16">
        <v>-450</v>
      </c>
      <c r="Z45" s="16">
        <v>46550</v>
      </c>
      <c r="AA45" s="15">
        <v>0</v>
      </c>
      <c r="AB45" s="15">
        <v>244.95</v>
      </c>
      <c r="AC45" s="15">
        <v>0</v>
      </c>
      <c r="AD45" s="14">
        <v>17200</v>
      </c>
      <c r="AE45" s="13">
        <v>0</v>
      </c>
      <c r="AF45" s="13">
        <v>1121.05</v>
      </c>
      <c r="AG45" s="13">
        <v>0</v>
      </c>
      <c r="AH45" s="12">
        <v>11000</v>
      </c>
      <c r="AI45" s="12">
        <v>-3100</v>
      </c>
      <c r="AJ45" s="12">
        <v>15900</v>
      </c>
      <c r="AP45" s="16">
        <v>100</v>
      </c>
      <c r="AQ45" s="16">
        <v>100</v>
      </c>
      <c r="AR45" s="16">
        <v>200</v>
      </c>
      <c r="AS45" s="15">
        <v>0</v>
      </c>
      <c r="AT45" s="15">
        <v>340.2</v>
      </c>
      <c r="AU45" s="15">
        <v>0</v>
      </c>
      <c r="AV45" s="14">
        <v>17200</v>
      </c>
      <c r="AW45" s="13">
        <v>0</v>
      </c>
      <c r="AX45" s="13">
        <v>1178.3</v>
      </c>
      <c r="AY45" s="13">
        <v>0</v>
      </c>
      <c r="AZ45" s="12">
        <v>0</v>
      </c>
      <c r="BA45" s="12">
        <v>0</v>
      </c>
      <c r="BB45" s="12">
        <v>0</v>
      </c>
    </row>
    <row r="46" spans="6:54" x14ac:dyDescent="0.3">
      <c r="F46" s="55">
        <v>23400</v>
      </c>
      <c r="G46" s="55">
        <v>1400</v>
      </c>
      <c r="H46" s="55">
        <v>69700</v>
      </c>
      <c r="I46" s="15">
        <v>0</v>
      </c>
      <c r="J46" s="15">
        <v>106.55</v>
      </c>
      <c r="K46" s="15">
        <v>0</v>
      </c>
      <c r="L46" s="51">
        <v>17250</v>
      </c>
      <c r="M46" s="13">
        <v>0</v>
      </c>
      <c r="N46" s="13">
        <v>1000</v>
      </c>
      <c r="O46" s="13">
        <v>0</v>
      </c>
      <c r="P46" s="53">
        <v>3400</v>
      </c>
      <c r="Q46" s="53">
        <v>-2950</v>
      </c>
      <c r="R46" s="53">
        <v>11100</v>
      </c>
      <c r="X46" s="16">
        <v>700</v>
      </c>
      <c r="Y46" s="16">
        <v>0</v>
      </c>
      <c r="Z46" s="16">
        <v>300</v>
      </c>
      <c r="AA46" s="15">
        <v>0</v>
      </c>
      <c r="AB46" s="15">
        <v>264</v>
      </c>
      <c r="AC46" s="15">
        <v>0</v>
      </c>
      <c r="AD46" s="14">
        <v>17250</v>
      </c>
      <c r="AE46" s="13">
        <v>0</v>
      </c>
      <c r="AF46" s="13">
        <v>1116.3499999999999</v>
      </c>
      <c r="AG46" s="13">
        <v>0</v>
      </c>
      <c r="AH46" s="12">
        <v>250</v>
      </c>
      <c r="AI46" s="12">
        <v>100</v>
      </c>
      <c r="AJ46" s="12">
        <v>750</v>
      </c>
      <c r="AP46" s="16">
        <v>0</v>
      </c>
      <c r="AQ46" s="16">
        <v>0</v>
      </c>
      <c r="AR46" s="16">
        <v>0</v>
      </c>
      <c r="AS46" s="15">
        <v>0</v>
      </c>
      <c r="AT46" s="15">
        <v>390.85</v>
      </c>
      <c r="AU46" s="15">
        <v>0</v>
      </c>
      <c r="AV46" s="14">
        <v>17250</v>
      </c>
      <c r="AW46" s="13">
        <v>0</v>
      </c>
      <c r="AX46" s="13">
        <v>1212.3499999999999</v>
      </c>
      <c r="AY46" s="13">
        <v>0</v>
      </c>
      <c r="AZ46" s="12">
        <v>0</v>
      </c>
      <c r="BA46" s="12">
        <v>0</v>
      </c>
      <c r="BB46" s="12">
        <v>0</v>
      </c>
    </row>
    <row r="53" spans="4:52" x14ac:dyDescent="0.3">
      <c r="F53" s="42" t="s">
        <v>2</v>
      </c>
      <c r="G53" s="42" t="s">
        <v>3</v>
      </c>
      <c r="H53" s="42" t="s">
        <v>4</v>
      </c>
      <c r="I53" s="43" t="s">
        <v>5</v>
      </c>
      <c r="J53" s="42" t="s">
        <v>6</v>
      </c>
      <c r="K53" s="42" t="s">
        <v>7</v>
      </c>
      <c r="L53" s="42" t="s">
        <v>1</v>
      </c>
      <c r="M53" s="42" t="s">
        <v>41</v>
      </c>
      <c r="N53" s="42" t="s">
        <v>42</v>
      </c>
      <c r="O53" s="42" t="s">
        <v>108</v>
      </c>
      <c r="X53" s="42" t="s">
        <v>2</v>
      </c>
      <c r="Y53" s="42" t="s">
        <v>3</v>
      </c>
      <c r="Z53" s="42" t="s">
        <v>4</v>
      </c>
      <c r="AA53" s="43" t="s">
        <v>5</v>
      </c>
      <c r="AB53" s="42" t="s">
        <v>6</v>
      </c>
      <c r="AC53" s="42" t="s">
        <v>7</v>
      </c>
      <c r="AD53" s="42" t="s">
        <v>1</v>
      </c>
      <c r="AE53" s="42" t="s">
        <v>110</v>
      </c>
      <c r="AF53" s="42" t="s">
        <v>111</v>
      </c>
      <c r="AG53" s="42" t="s">
        <v>109</v>
      </c>
      <c r="AP53" s="42" t="s">
        <v>2</v>
      </c>
      <c r="AQ53" s="42" t="s">
        <v>3</v>
      </c>
      <c r="AR53" s="42" t="s">
        <v>4</v>
      </c>
      <c r="AS53" s="43" t="s">
        <v>5</v>
      </c>
      <c r="AT53" s="42" t="s">
        <v>6</v>
      </c>
      <c r="AU53" s="42" t="s">
        <v>7</v>
      </c>
      <c r="AV53" s="42" t="s">
        <v>1</v>
      </c>
      <c r="AW53" s="42" t="s">
        <v>110</v>
      </c>
      <c r="AX53" s="42" t="s">
        <v>111</v>
      </c>
      <c r="AY53" s="42" t="s">
        <v>109</v>
      </c>
    </row>
    <row r="54" spans="4:52" x14ac:dyDescent="0.3">
      <c r="F54" s="64" t="str">
        <f>+F2</f>
        <v>NIFTY</v>
      </c>
      <c r="G54" s="45">
        <f>+H2</f>
        <v>16245.35</v>
      </c>
      <c r="H54" s="46">
        <f>+J2</f>
        <v>44651</v>
      </c>
      <c r="I54" s="47">
        <f>+L2</f>
        <v>16250</v>
      </c>
      <c r="J54" s="48">
        <f>+N2</f>
        <v>0</v>
      </c>
      <c r="K54" s="45">
        <f>+P2</f>
        <v>50</v>
      </c>
      <c r="L54" s="45">
        <f>+R2</f>
        <v>50</v>
      </c>
      <c r="M54" s="45">
        <f>+IFERROR((SUM(R6:R46)/SUM(F6:F46)),0)</f>
        <v>2.6975669395340662</v>
      </c>
      <c r="N54" s="45">
        <f>+IFERROR((SUM(Q6:Q46)/SUM(G6:G46)),0)</f>
        <v>-0.56890781867964713</v>
      </c>
      <c r="O54" s="45">
        <f>+IFERROR((SUM(P6:P46)/SUM(H6:H46)),0)</f>
        <v>1.0804453876356501</v>
      </c>
      <c r="X54" s="45" t="s">
        <v>8</v>
      </c>
      <c r="Y54" s="45">
        <v>17617.150000000001</v>
      </c>
      <c r="Z54" s="46">
        <v>44588</v>
      </c>
      <c r="AA54" s="47">
        <v>17600</v>
      </c>
      <c r="AB54" s="48">
        <v>44595.987270486112</v>
      </c>
      <c r="AC54" s="45">
        <v>50</v>
      </c>
      <c r="AD54" s="45">
        <v>50</v>
      </c>
      <c r="AE54" s="45">
        <f>+IFERROR((SUM(AJ6:AJ46)/SUM(X6:X46)),0)</f>
        <v>2.0925625448096299</v>
      </c>
      <c r="AF54" s="45">
        <f>+IFERROR((SUM(AI6:AI46)/SUM(Y6:Y46)),0)</f>
        <v>1.2567617636161541</v>
      </c>
      <c r="AG54" s="45">
        <f>+IFERROR((SUM(AH6:AH46)/SUM(Z6:Z46)),0)</f>
        <v>2.8138892586183948</v>
      </c>
      <c r="AP54" s="64" t="str">
        <f>+AP2</f>
        <v>NIFTY</v>
      </c>
      <c r="AQ54" s="45">
        <f>+AR2</f>
        <v>16245.35</v>
      </c>
      <c r="AR54" s="46">
        <f>+AT2</f>
        <v>44707</v>
      </c>
      <c r="AS54" s="47">
        <f>+AV2</f>
        <v>16250</v>
      </c>
      <c r="AT54" s="48">
        <f>+AX2</f>
        <v>0</v>
      </c>
      <c r="AU54" s="45">
        <f>+AZ2</f>
        <v>50</v>
      </c>
      <c r="AV54" s="45">
        <f>+BB2</f>
        <v>50</v>
      </c>
      <c r="AW54" s="45">
        <f>+IFERROR((SUM(BB6:BB46)/SUM(AP6:AP46)),0)</f>
        <v>0.72931891259865533</v>
      </c>
      <c r="AX54" s="45">
        <f>+IFERROR((SUM(BA6:BA46)/SUM(AQ6:AQ46)),0)</f>
        <v>2.1377551020408165</v>
      </c>
      <c r="AY54" s="45">
        <f>+IFERROR((SUM(AZ6:AZ46)/SUM(AR6:AR46)),0)</f>
        <v>1.221262817053427</v>
      </c>
    </row>
    <row r="55" spans="4:52" x14ac:dyDescent="0.3">
      <c r="D55" s="3"/>
      <c r="E55"/>
      <c r="G55" s="3"/>
      <c r="H55" s="3"/>
      <c r="I55" s="20"/>
      <c r="J55" s="20"/>
      <c r="K55" s="20"/>
      <c r="L55"/>
      <c r="V55" s="3"/>
      <c r="W55"/>
      <c r="Y55" s="3"/>
      <c r="Z55" s="3"/>
      <c r="AA55" s="20"/>
      <c r="AB55" s="20"/>
      <c r="AC55" s="20"/>
      <c r="AD55"/>
      <c r="AN55" s="3"/>
      <c r="AO55"/>
      <c r="AQ55" s="3"/>
      <c r="AR55" s="3"/>
      <c r="AS55" s="20"/>
      <c r="AT55" s="20"/>
      <c r="AU55" s="20"/>
      <c r="AV55"/>
    </row>
    <row r="56" spans="4:52" x14ac:dyDescent="0.3">
      <c r="F56" s="44" t="s">
        <v>20</v>
      </c>
      <c r="G56" s="44" t="s">
        <v>21</v>
      </c>
      <c r="H56" s="44" t="s">
        <v>22</v>
      </c>
      <c r="I56" s="2"/>
      <c r="J56" s="44" t="s">
        <v>23</v>
      </c>
      <c r="K56" s="44" t="s">
        <v>24</v>
      </c>
      <c r="L56" s="44" t="s">
        <v>25</v>
      </c>
      <c r="M56" s="22"/>
      <c r="N56" s="50" t="s">
        <v>15</v>
      </c>
      <c r="O56" s="22"/>
      <c r="P56" s="22"/>
      <c r="X56" s="44" t="s">
        <v>20</v>
      </c>
      <c r="Y56" s="44" t="s">
        <v>21</v>
      </c>
      <c r="Z56" s="44" t="s">
        <v>22</v>
      </c>
      <c r="AA56" s="2"/>
      <c r="AB56" s="44" t="s">
        <v>23</v>
      </c>
      <c r="AC56" s="44" t="s">
        <v>24</v>
      </c>
      <c r="AD56" s="44" t="s">
        <v>25</v>
      </c>
      <c r="AE56" s="22"/>
      <c r="AF56" s="50" t="s">
        <v>15</v>
      </c>
      <c r="AG56" s="22"/>
      <c r="AH56" s="22"/>
      <c r="AP56" s="44" t="s">
        <v>20</v>
      </c>
      <c r="AQ56" s="44" t="s">
        <v>21</v>
      </c>
      <c r="AR56" s="44" t="s">
        <v>22</v>
      </c>
      <c r="AS56" s="2"/>
      <c r="AT56" s="44" t="s">
        <v>23</v>
      </c>
      <c r="AU56" s="44" t="s">
        <v>24</v>
      </c>
      <c r="AV56" s="44" t="s">
        <v>25</v>
      </c>
      <c r="AW56" s="22"/>
      <c r="AX56" s="50" t="s">
        <v>15</v>
      </c>
      <c r="AY56" s="22"/>
      <c r="AZ56" s="22"/>
    </row>
    <row r="57" spans="4:52" x14ac:dyDescent="0.3">
      <c r="E57" s="49" t="s">
        <v>45</v>
      </c>
      <c r="F57" s="56">
        <f>+LARGE($F$6:$F$46,1)</f>
        <v>2016525</v>
      </c>
      <c r="G57" s="58">
        <f>+SUMIF($F$6:$F$46,F57,$L$6:$L$46)</f>
        <v>17000</v>
      </c>
      <c r="H57" s="38">
        <f>+SUMIF($L$6:$L$46,G57,$J$6:$J$46)</f>
        <v>163</v>
      </c>
      <c r="I57" s="49" t="s">
        <v>56</v>
      </c>
      <c r="J57" s="60"/>
      <c r="K57" s="61"/>
      <c r="L57" s="39"/>
      <c r="M57" s="28"/>
      <c r="N57" s="28">
        <f>+H57-L57</f>
        <v>163</v>
      </c>
      <c r="O57" s="28"/>
      <c r="P57" s="21"/>
      <c r="W57" s="49" t="s">
        <v>66</v>
      </c>
      <c r="X57" s="56">
        <f>+LARGE($F$6:$F$46,1)</f>
        <v>2016525</v>
      </c>
      <c r="Y57" s="58">
        <f>+SUMIF($F$6:$F$46,X57,$L$6:$L$46)</f>
        <v>17000</v>
      </c>
      <c r="Z57" s="38">
        <f>+SUMIF($L$6:$L$46,Y57,$J$6:$J$46)</f>
        <v>163</v>
      </c>
      <c r="AA57" s="49" t="s">
        <v>77</v>
      </c>
      <c r="AB57" s="60"/>
      <c r="AC57" s="61"/>
      <c r="AD57" s="39"/>
      <c r="AE57" s="28"/>
      <c r="AF57" s="28">
        <f>+Z57-AD57</f>
        <v>163</v>
      </c>
      <c r="AG57" s="28"/>
      <c r="AH57" s="21"/>
      <c r="AO57" s="49" t="s">
        <v>87</v>
      </c>
      <c r="AP57" s="56">
        <f>+LARGE($AP$6:$AP$46,1)</f>
        <v>110700</v>
      </c>
      <c r="AQ57" s="58">
        <f>+SUMIF($AP$6:$AP$46,AP57,$AV$6:$AV$46)</f>
        <v>17000</v>
      </c>
      <c r="AR57" s="38">
        <f>+SUMIF($AV$6:$AV$46,AQ57,$AT$6:$AT$46)</f>
        <v>401.45</v>
      </c>
      <c r="AS57" s="49" t="s">
        <v>97</v>
      </c>
      <c r="AT57" s="60"/>
      <c r="AU57" s="61"/>
      <c r="AV57" s="39"/>
      <c r="AW57" s="28"/>
      <c r="AX57" s="28">
        <f>+AR57-AV57</f>
        <v>401.45</v>
      </c>
      <c r="AY57" s="28"/>
      <c r="AZ57" s="21"/>
    </row>
    <row r="58" spans="4:52" x14ac:dyDescent="0.3">
      <c r="E58" s="49" t="s">
        <v>46</v>
      </c>
      <c r="F58" s="56">
        <f>+LARGE($F$6:$F$46,2)</f>
        <v>1554250</v>
      </c>
      <c r="G58" s="58">
        <f t="shared" ref="G58:G61" si="0">+SUMIF($F$6:$F$46,F58,$L$6:$L$46)</f>
        <v>16500</v>
      </c>
      <c r="H58" s="38">
        <f t="shared" ref="H58:H61" si="1">+SUMIF($L$6:$L$46,G58,$J$6:$J$46)</f>
        <v>345</v>
      </c>
      <c r="I58" s="49" t="s">
        <v>57</v>
      </c>
      <c r="J58" s="60"/>
      <c r="K58" s="61"/>
      <c r="L58" s="39"/>
      <c r="M58" s="28"/>
      <c r="N58" s="28">
        <f t="shared" ref="N58:N61" si="2">+H58-L58</f>
        <v>345</v>
      </c>
      <c r="O58" s="28"/>
      <c r="P58" s="21"/>
      <c r="W58" s="49" t="s">
        <v>67</v>
      </c>
      <c r="X58" s="56">
        <f>+LARGE($F$6:$F$46,2)</f>
        <v>1554250</v>
      </c>
      <c r="Y58" s="58">
        <f t="shared" ref="Y58:Y61" si="3">+SUMIF($F$6:$F$46,X58,$L$6:$L$46)</f>
        <v>16500</v>
      </c>
      <c r="Z58" s="38">
        <f t="shared" ref="Z58:Z61" si="4">+SUMIF($L$6:$L$46,Y58,$J$6:$J$46)</f>
        <v>345</v>
      </c>
      <c r="AA58" s="49" t="s">
        <v>78</v>
      </c>
      <c r="AB58" s="60"/>
      <c r="AC58" s="61"/>
      <c r="AD58" s="39"/>
      <c r="AE58" s="28"/>
      <c r="AF58" s="28">
        <f t="shared" ref="AF58:AF61" si="5">+Z58-AD58</f>
        <v>345</v>
      </c>
      <c r="AG58" s="28"/>
      <c r="AH58" s="21"/>
      <c r="AO58" s="49" t="s">
        <v>88</v>
      </c>
      <c r="AP58" s="56">
        <f>+LARGE($AP$6:$AP$46,2)</f>
        <v>51750</v>
      </c>
      <c r="AQ58" s="58">
        <f t="shared" ref="AQ58:AQ61" si="6">+SUMIF($AP$6:$AP$46,AP58,$AV$6:$AV$46)</f>
        <v>16500</v>
      </c>
      <c r="AR58" s="38">
        <f t="shared" ref="AR58:AR61" si="7">+SUMIF($AV$6:$AV$46,AQ58,$AT$6:$AT$46)</f>
        <v>631.79999999999995</v>
      </c>
      <c r="AS58" s="49" t="s">
        <v>98</v>
      </c>
      <c r="AT58" s="60"/>
      <c r="AU58" s="61"/>
      <c r="AV58" s="39"/>
      <c r="AW58" s="28"/>
      <c r="AX58" s="28">
        <f t="shared" ref="AX58:AX61" si="8">+AR58-AV58</f>
        <v>631.79999999999995</v>
      </c>
      <c r="AY58" s="28"/>
      <c r="AZ58" s="21"/>
    </row>
    <row r="59" spans="4:52" x14ac:dyDescent="0.3">
      <c r="E59" s="49" t="s">
        <v>47</v>
      </c>
      <c r="F59" s="56">
        <f>+LARGE($F$6:$F$46,3)</f>
        <v>823450</v>
      </c>
      <c r="G59" s="58">
        <f t="shared" si="0"/>
        <v>16700</v>
      </c>
      <c r="H59" s="38">
        <f t="shared" si="1"/>
        <v>262.95</v>
      </c>
      <c r="I59" s="49" t="s">
        <v>58</v>
      </c>
      <c r="J59" s="60"/>
      <c r="K59" s="61"/>
      <c r="L59" s="39"/>
      <c r="M59" s="28"/>
      <c r="N59" s="28">
        <f t="shared" si="2"/>
        <v>262.95</v>
      </c>
      <c r="O59" s="28"/>
      <c r="P59" s="21"/>
      <c r="W59" s="49" t="s">
        <v>68</v>
      </c>
      <c r="X59" s="56">
        <f>+LARGE($F$6:$F$46,3)</f>
        <v>823450</v>
      </c>
      <c r="Y59" s="58">
        <f t="shared" si="3"/>
        <v>16700</v>
      </c>
      <c r="Z59" s="38">
        <f t="shared" si="4"/>
        <v>262.95</v>
      </c>
      <c r="AA59" s="49" t="s">
        <v>79</v>
      </c>
      <c r="AB59" s="60"/>
      <c r="AC59" s="61"/>
      <c r="AD59" s="39"/>
      <c r="AE59" s="28"/>
      <c r="AF59" s="28">
        <f t="shared" si="5"/>
        <v>262.95</v>
      </c>
      <c r="AG59" s="28"/>
      <c r="AH59" s="21"/>
      <c r="AO59" s="49" t="s">
        <v>89</v>
      </c>
      <c r="AP59" s="56">
        <f>+LARGE($AP$6:$AP$46,3)</f>
        <v>3650</v>
      </c>
      <c r="AQ59" s="58">
        <f t="shared" si="6"/>
        <v>16000</v>
      </c>
      <c r="AR59" s="38">
        <f t="shared" si="7"/>
        <v>905</v>
      </c>
      <c r="AS59" s="49" t="s">
        <v>99</v>
      </c>
      <c r="AT59" s="60"/>
      <c r="AU59" s="61"/>
      <c r="AV59" s="39"/>
      <c r="AW59" s="28"/>
      <c r="AX59" s="28">
        <f t="shared" si="8"/>
        <v>905</v>
      </c>
      <c r="AY59" s="28"/>
      <c r="AZ59" s="21"/>
    </row>
    <row r="60" spans="4:52" x14ac:dyDescent="0.3">
      <c r="E60" s="49" t="s">
        <v>48</v>
      </c>
      <c r="F60" s="56">
        <f>+LARGE($F$6:$F$46,4)</f>
        <v>815950</v>
      </c>
      <c r="G60" s="58">
        <f t="shared" si="0"/>
        <v>17200</v>
      </c>
      <c r="H60" s="38">
        <f t="shared" si="1"/>
        <v>116</v>
      </c>
      <c r="I60" s="49" t="s">
        <v>59</v>
      </c>
      <c r="J60" s="60"/>
      <c r="K60" s="61"/>
      <c r="L60" s="39"/>
      <c r="M60" s="28"/>
      <c r="N60" s="28">
        <f t="shared" si="2"/>
        <v>116</v>
      </c>
      <c r="O60" s="28"/>
      <c r="P60" s="21"/>
      <c r="W60" s="49" t="s">
        <v>69</v>
      </c>
      <c r="X60" s="56">
        <f>+LARGE($F$6:$F$46,4)</f>
        <v>815950</v>
      </c>
      <c r="Y60" s="58">
        <f t="shared" si="3"/>
        <v>17200</v>
      </c>
      <c r="Z60" s="38">
        <f t="shared" si="4"/>
        <v>116</v>
      </c>
      <c r="AA60" s="49" t="s">
        <v>80</v>
      </c>
      <c r="AB60" s="60"/>
      <c r="AC60" s="61"/>
      <c r="AD60" s="39"/>
      <c r="AE60" s="28"/>
      <c r="AF60" s="28">
        <f t="shared" si="5"/>
        <v>116</v>
      </c>
      <c r="AG60" s="28"/>
      <c r="AH60" s="21"/>
      <c r="AO60" s="49" t="s">
        <v>90</v>
      </c>
      <c r="AP60" s="56">
        <f>+LARGE($AP$6:$AP$46,4)</f>
        <v>1600</v>
      </c>
      <c r="AQ60" s="58">
        <f t="shared" si="6"/>
        <v>16800</v>
      </c>
      <c r="AR60" s="38">
        <f t="shared" si="7"/>
        <v>476.15</v>
      </c>
      <c r="AS60" s="49" t="s">
        <v>100</v>
      </c>
      <c r="AT60" s="60"/>
      <c r="AU60" s="61"/>
      <c r="AV60" s="39"/>
      <c r="AW60" s="28"/>
      <c r="AX60" s="28">
        <f t="shared" si="8"/>
        <v>476.15</v>
      </c>
      <c r="AY60" s="28"/>
      <c r="AZ60" s="21"/>
    </row>
    <row r="61" spans="4:52" x14ac:dyDescent="0.3">
      <c r="E61" s="49" t="s">
        <v>49</v>
      </c>
      <c r="F61" s="56">
        <f>+LARGE($F$6:$F$46,5)</f>
        <v>685550</v>
      </c>
      <c r="G61" s="58">
        <f t="shared" si="0"/>
        <v>16600</v>
      </c>
      <c r="H61" s="38">
        <f t="shared" si="1"/>
        <v>305</v>
      </c>
      <c r="I61" s="49" t="s">
        <v>60</v>
      </c>
      <c r="J61" s="60"/>
      <c r="K61" s="61"/>
      <c r="L61" s="39"/>
      <c r="M61" s="28"/>
      <c r="N61" s="28">
        <f t="shared" si="2"/>
        <v>305</v>
      </c>
      <c r="O61" s="28"/>
      <c r="P61" s="21"/>
      <c r="W61" s="49" t="s">
        <v>70</v>
      </c>
      <c r="X61" s="56">
        <f>+LARGE($F$6:$F$46,5)</f>
        <v>685550</v>
      </c>
      <c r="Y61" s="58">
        <f t="shared" si="3"/>
        <v>16600</v>
      </c>
      <c r="Z61" s="38">
        <f t="shared" si="4"/>
        <v>305</v>
      </c>
      <c r="AA61" s="49" t="s">
        <v>81</v>
      </c>
      <c r="AB61" s="60"/>
      <c r="AC61" s="61"/>
      <c r="AD61" s="39"/>
      <c r="AE61" s="28"/>
      <c r="AF61" s="28">
        <f t="shared" si="5"/>
        <v>305</v>
      </c>
      <c r="AG61" s="28"/>
      <c r="AH61" s="21"/>
      <c r="AO61" s="49" t="s">
        <v>91</v>
      </c>
      <c r="AP61" s="56">
        <f>+LARGE($AP$6:$AP$46,5)</f>
        <v>1450</v>
      </c>
      <c r="AQ61" s="58">
        <f t="shared" si="6"/>
        <v>16600</v>
      </c>
      <c r="AR61" s="38">
        <f t="shared" si="7"/>
        <v>570.4</v>
      </c>
      <c r="AS61" s="49" t="s">
        <v>101</v>
      </c>
      <c r="AT61" s="60"/>
      <c r="AU61" s="61"/>
      <c r="AV61" s="39"/>
      <c r="AW61" s="28"/>
      <c r="AX61" s="28">
        <f t="shared" si="8"/>
        <v>570.4</v>
      </c>
      <c r="AY61" s="28"/>
      <c r="AZ61" s="21"/>
    </row>
    <row r="62" spans="4:52" x14ac:dyDescent="0.3">
      <c r="E62" s="49" t="s">
        <v>16</v>
      </c>
      <c r="F62" s="31"/>
      <c r="G62" s="28"/>
      <c r="H62" s="40">
        <f>+IFERROR(AVERAGE(H57:H61),0)</f>
        <v>238.39000000000001</v>
      </c>
      <c r="I62" s="49" t="s">
        <v>16</v>
      </c>
      <c r="J62" s="21"/>
      <c r="K62" s="28"/>
      <c r="L62" s="40">
        <f>+IFERROR(AVERAGE(L57:L61),0)</f>
        <v>0</v>
      </c>
      <c r="M62" s="28"/>
      <c r="N62" s="40">
        <f>+AVERAGE(N57:N61)</f>
        <v>238.39000000000001</v>
      </c>
      <c r="O62" s="28"/>
      <c r="P62" s="21"/>
      <c r="W62" s="49" t="s">
        <v>16</v>
      </c>
      <c r="X62" s="31"/>
      <c r="Y62" s="28"/>
      <c r="Z62" s="40">
        <f>+IFERROR(AVERAGE(Z57:Z61),0)</f>
        <v>238.39000000000001</v>
      </c>
      <c r="AA62" s="49" t="s">
        <v>16</v>
      </c>
      <c r="AB62" s="21"/>
      <c r="AC62" s="28"/>
      <c r="AD62" s="40">
        <f>+IFERROR(AVERAGE(AD57:AD61),0)</f>
        <v>0</v>
      </c>
      <c r="AE62" s="28"/>
      <c r="AF62" s="40">
        <f>+AVERAGE(AF57:AF61)</f>
        <v>238.39000000000001</v>
      </c>
      <c r="AG62" s="28"/>
      <c r="AH62" s="21"/>
      <c r="AO62" s="49" t="s">
        <v>16</v>
      </c>
      <c r="AP62" s="31"/>
      <c r="AQ62" s="28"/>
      <c r="AR62" s="40">
        <f>+IFERROR(AVERAGE(AR57:AR61),0)</f>
        <v>596.96</v>
      </c>
      <c r="AS62" s="49" t="s">
        <v>16</v>
      </c>
      <c r="AT62" s="21"/>
      <c r="AU62" s="28"/>
      <c r="AV62" s="40">
        <f>+IFERROR(AVERAGE(AV57:AV61),0)</f>
        <v>0</v>
      </c>
      <c r="AW62" s="28"/>
      <c r="AX62" s="40">
        <f>+AVERAGE(AX57:AX61)</f>
        <v>596.96</v>
      </c>
      <c r="AY62" s="28"/>
      <c r="AZ62" s="21"/>
    </row>
    <row r="63" spans="4:52" x14ac:dyDescent="0.3">
      <c r="F63" s="44" t="s">
        <v>23</v>
      </c>
      <c r="G63" s="44" t="s">
        <v>24</v>
      </c>
      <c r="H63" s="44" t="s">
        <v>25</v>
      </c>
      <c r="I63" s="2"/>
      <c r="J63" s="44" t="s">
        <v>27</v>
      </c>
      <c r="K63" s="44" t="s">
        <v>26</v>
      </c>
      <c r="L63" s="44" t="s">
        <v>28</v>
      </c>
      <c r="M63" s="29"/>
      <c r="N63" s="22"/>
      <c r="O63" s="29"/>
      <c r="P63" s="22"/>
      <c r="X63" s="44" t="s">
        <v>23</v>
      </c>
      <c r="Y63" s="44" t="s">
        <v>24</v>
      </c>
      <c r="Z63" s="44" t="s">
        <v>25</v>
      </c>
      <c r="AA63" s="2"/>
      <c r="AB63" s="44" t="s">
        <v>27</v>
      </c>
      <c r="AC63" s="44" t="s">
        <v>26</v>
      </c>
      <c r="AD63" s="44" t="s">
        <v>28</v>
      </c>
      <c r="AE63" s="29"/>
      <c r="AF63" s="22"/>
      <c r="AG63" s="29"/>
      <c r="AH63" s="22"/>
      <c r="AP63" s="44" t="s">
        <v>23</v>
      </c>
      <c r="AQ63" s="44" t="s">
        <v>24</v>
      </c>
      <c r="AR63" s="44" t="s">
        <v>25</v>
      </c>
      <c r="AS63" s="2"/>
      <c r="AT63" s="44" t="s">
        <v>27</v>
      </c>
      <c r="AU63" s="44" t="s">
        <v>26</v>
      </c>
      <c r="AV63" s="44" t="s">
        <v>28</v>
      </c>
      <c r="AW63" s="29"/>
      <c r="AX63" s="22"/>
      <c r="AY63" s="29"/>
      <c r="AZ63" s="22"/>
    </row>
    <row r="64" spans="4:52" x14ac:dyDescent="0.3">
      <c r="E64" s="49" t="s">
        <v>50</v>
      </c>
      <c r="F64" s="57">
        <f>+LARGE($R$6:$R$46,1)</f>
        <v>4379450</v>
      </c>
      <c r="G64" s="59">
        <f>+SUMIF($R$6:$R$46,F64,$L$6:$L$46)</f>
        <v>16500</v>
      </c>
      <c r="H64" s="36">
        <f>+SUMIF($L$6:$L$46,G64,$N$6:$N$46)</f>
        <v>581.6</v>
      </c>
      <c r="I64" s="49" t="s">
        <v>61</v>
      </c>
      <c r="J64" s="62"/>
      <c r="K64" s="63"/>
      <c r="L64" s="37"/>
      <c r="M64" s="28"/>
      <c r="N64" s="28">
        <f>+H64-L64</f>
        <v>581.6</v>
      </c>
      <c r="O64" s="28"/>
      <c r="P64" s="21"/>
      <c r="W64" s="49" t="s">
        <v>71</v>
      </c>
      <c r="X64" s="57">
        <f>+LARGE($R$6:$R$46,1)</f>
        <v>4379450</v>
      </c>
      <c r="Y64" s="59">
        <f>+SUMIF($R$6:$R$46,X64,$L$6:$L$46)</f>
        <v>16500</v>
      </c>
      <c r="Z64" s="36">
        <f>+SUMIF($L$6:$L$46,Y64,$N$6:$N$46)</f>
        <v>581.6</v>
      </c>
      <c r="AA64" s="49" t="s">
        <v>82</v>
      </c>
      <c r="AB64" s="62"/>
      <c r="AC64" s="63"/>
      <c r="AD64" s="37"/>
      <c r="AE64" s="28"/>
      <c r="AF64" s="28">
        <f>+Z64-AD64</f>
        <v>581.6</v>
      </c>
      <c r="AG64" s="28"/>
      <c r="AH64" s="21"/>
      <c r="AO64" s="49" t="s">
        <v>92</v>
      </c>
      <c r="AP64" s="57">
        <f>+LARGE($BB$6:$BB$46,1)</f>
        <v>34700</v>
      </c>
      <c r="AQ64" s="59">
        <f>+SUMIF($BB$6:$BB$46,AP64,$AV$6:$AV$46)</f>
        <v>16500</v>
      </c>
      <c r="AR64" s="36">
        <f>+SUMIF($AV$6:$AV$46,AQ64,$AX$6:$AX$46)</f>
        <v>779.95</v>
      </c>
      <c r="AS64" s="49" t="s">
        <v>102</v>
      </c>
      <c r="AT64" s="62"/>
      <c r="AU64" s="63"/>
      <c r="AV64" s="37"/>
      <c r="AW64" s="28"/>
      <c r="AX64" s="28">
        <f>+AR64-AV64</f>
        <v>779.95</v>
      </c>
      <c r="AY64" s="28"/>
      <c r="AZ64" s="21"/>
    </row>
    <row r="65" spans="4:55" x14ac:dyDescent="0.3">
      <c r="E65" s="49" t="s">
        <v>51</v>
      </c>
      <c r="F65" s="57">
        <f>+LARGE($R$6:$R$46,2)</f>
        <v>4259400</v>
      </c>
      <c r="G65" s="59">
        <f t="shared" ref="G65:G68" si="9">+SUMIF($R$6:$R$46,F65,$L$6:$L$46)</f>
        <v>16000</v>
      </c>
      <c r="H65" s="36">
        <f t="shared" ref="H65:H68" si="10">+SUMIF($L$6:$L$46,G65,$N$6:$N$46)</f>
        <v>360.4</v>
      </c>
      <c r="I65" s="49" t="s">
        <v>62</v>
      </c>
      <c r="J65" s="62"/>
      <c r="K65" s="63"/>
      <c r="L65" s="37"/>
      <c r="M65" s="28"/>
      <c r="N65" s="28">
        <f t="shared" ref="N65:N68" si="11">+H65-L65</f>
        <v>360.4</v>
      </c>
      <c r="O65" s="28"/>
      <c r="P65" s="21"/>
      <c r="W65" s="49" t="s">
        <v>72</v>
      </c>
      <c r="X65" s="57">
        <f>+LARGE($R$6:$R$46,2)</f>
        <v>4259400</v>
      </c>
      <c r="Y65" s="59">
        <f t="shared" ref="Y65:Y68" si="12">+SUMIF($R$6:$R$46,X65,$L$6:$L$46)</f>
        <v>16000</v>
      </c>
      <c r="Z65" s="36">
        <f t="shared" ref="Z65:Z68" si="13">+SUMIF($L$6:$L$46,Y65,$N$6:$N$46)</f>
        <v>360.4</v>
      </c>
      <c r="AA65" s="49" t="s">
        <v>83</v>
      </c>
      <c r="AB65" s="62"/>
      <c r="AC65" s="63"/>
      <c r="AD65" s="37"/>
      <c r="AE65" s="28"/>
      <c r="AF65" s="28">
        <f t="shared" ref="AF65:AF68" si="14">+Z65-AD65</f>
        <v>360.4</v>
      </c>
      <c r="AG65" s="28"/>
      <c r="AH65" s="21"/>
      <c r="AO65" s="49" t="s">
        <v>93</v>
      </c>
      <c r="AP65" s="57">
        <f>+LARGE($BB$6:$BB$46,2)</f>
        <v>34100</v>
      </c>
      <c r="AQ65" s="59">
        <f t="shared" ref="AQ65:AQ68" si="15">+SUMIF($BB$6:$BB$46,AP65,$AV$6:$AV$46)</f>
        <v>15500</v>
      </c>
      <c r="AR65" s="36">
        <f t="shared" ref="AR65:AR68" si="16">+SUMIF($AV$6:$AV$46,AQ65,$AX$6:$AX$46)</f>
        <v>418.75</v>
      </c>
      <c r="AS65" s="49" t="s">
        <v>103</v>
      </c>
      <c r="AT65" s="62"/>
      <c r="AU65" s="63"/>
      <c r="AV65" s="37"/>
      <c r="AW65" s="28"/>
      <c r="AX65" s="28">
        <f t="shared" ref="AX65:AX68" si="17">+AR65-AV65</f>
        <v>418.75</v>
      </c>
      <c r="AY65" s="28"/>
      <c r="AZ65" s="21"/>
    </row>
    <row r="66" spans="4:55" x14ac:dyDescent="0.3">
      <c r="E66" s="49" t="s">
        <v>52</v>
      </c>
      <c r="F66" s="57">
        <f>+LARGE($R$6:$R$46,3)</f>
        <v>3474700</v>
      </c>
      <c r="G66" s="59">
        <f t="shared" si="9"/>
        <v>15500</v>
      </c>
      <c r="H66" s="36">
        <f t="shared" si="10"/>
        <v>218.6</v>
      </c>
      <c r="I66" s="49" t="s">
        <v>63</v>
      </c>
      <c r="J66" s="62"/>
      <c r="K66" s="63"/>
      <c r="L66" s="37"/>
      <c r="M66" s="28"/>
      <c r="N66" s="28">
        <f t="shared" si="11"/>
        <v>218.6</v>
      </c>
      <c r="O66" s="28"/>
      <c r="P66" s="21"/>
      <c r="W66" s="49" t="s">
        <v>73</v>
      </c>
      <c r="X66" s="57">
        <f>+LARGE($R$6:$R$46,3)</f>
        <v>3474700</v>
      </c>
      <c r="Y66" s="59">
        <f t="shared" si="12"/>
        <v>15500</v>
      </c>
      <c r="Z66" s="36">
        <f t="shared" si="13"/>
        <v>218.6</v>
      </c>
      <c r="AA66" s="49" t="s">
        <v>84</v>
      </c>
      <c r="AB66" s="62"/>
      <c r="AC66" s="63"/>
      <c r="AD66" s="37"/>
      <c r="AE66" s="28"/>
      <c r="AF66" s="28">
        <f t="shared" si="14"/>
        <v>218.6</v>
      </c>
      <c r="AG66" s="28"/>
      <c r="AH66" s="21"/>
      <c r="AO66" s="49" t="s">
        <v>94</v>
      </c>
      <c r="AP66" s="57">
        <f>+LARGE($BB$6:$BB$46,3)</f>
        <v>25300</v>
      </c>
      <c r="AQ66" s="59">
        <f t="shared" si="15"/>
        <v>16000</v>
      </c>
      <c r="AR66" s="36">
        <f t="shared" si="16"/>
        <v>568</v>
      </c>
      <c r="AS66" s="49" t="s">
        <v>104</v>
      </c>
      <c r="AT66" s="62"/>
      <c r="AU66" s="63"/>
      <c r="AV66" s="37"/>
      <c r="AW66" s="28"/>
      <c r="AX66" s="28">
        <f t="shared" si="17"/>
        <v>568</v>
      </c>
      <c r="AY66" s="28"/>
      <c r="AZ66" s="21"/>
    </row>
    <row r="67" spans="4:55" x14ac:dyDescent="0.3">
      <c r="E67" s="49" t="s">
        <v>53</v>
      </c>
      <c r="F67" s="57">
        <f>+LARGE($R$6:$R$46,4)</f>
        <v>2355650</v>
      </c>
      <c r="G67" s="59">
        <f t="shared" si="9"/>
        <v>17000</v>
      </c>
      <c r="H67" s="36">
        <f t="shared" si="10"/>
        <v>904.8</v>
      </c>
      <c r="I67" s="49" t="s">
        <v>64</v>
      </c>
      <c r="J67" s="62"/>
      <c r="K67" s="63"/>
      <c r="L67" s="37"/>
      <c r="M67" s="28"/>
      <c r="N67" s="28">
        <f t="shared" si="11"/>
        <v>904.8</v>
      </c>
      <c r="O67" s="28"/>
      <c r="P67" s="21"/>
      <c r="W67" s="49" t="s">
        <v>76</v>
      </c>
      <c r="X67" s="57">
        <f>+LARGE($R$6:$R$46,4)</f>
        <v>2355650</v>
      </c>
      <c r="Y67" s="59">
        <f t="shared" si="12"/>
        <v>17000</v>
      </c>
      <c r="Z67" s="36">
        <f t="shared" si="13"/>
        <v>904.8</v>
      </c>
      <c r="AA67" s="49" t="s">
        <v>85</v>
      </c>
      <c r="AB67" s="62"/>
      <c r="AC67" s="63"/>
      <c r="AD67" s="37"/>
      <c r="AE67" s="28"/>
      <c r="AF67" s="28">
        <f t="shared" si="14"/>
        <v>904.8</v>
      </c>
      <c r="AG67" s="28"/>
      <c r="AH67" s="21"/>
      <c r="AO67" s="49" t="s">
        <v>95</v>
      </c>
      <c r="AP67" s="57">
        <f>+LARGE($BB$6:$BB$46,4)</f>
        <v>23400</v>
      </c>
      <c r="AQ67" s="59">
        <f t="shared" si="15"/>
        <v>17000</v>
      </c>
      <c r="AR67" s="36">
        <f t="shared" si="16"/>
        <v>1054.75</v>
      </c>
      <c r="AS67" s="49" t="s">
        <v>105</v>
      </c>
      <c r="AT67" s="62"/>
      <c r="AU67" s="63"/>
      <c r="AV67" s="37"/>
      <c r="AW67" s="28"/>
      <c r="AX67" s="28">
        <f t="shared" si="17"/>
        <v>1054.75</v>
      </c>
      <c r="AY67" s="28"/>
      <c r="AZ67" s="21"/>
    </row>
    <row r="68" spans="4:55" x14ac:dyDescent="0.3">
      <c r="E68" s="49" t="s">
        <v>54</v>
      </c>
      <c r="F68" s="57">
        <f>+LARGE($R$6:$R$46,5)</f>
        <v>1587450</v>
      </c>
      <c r="G68" s="59">
        <f t="shared" si="9"/>
        <v>16200</v>
      </c>
      <c r="H68" s="36">
        <f t="shared" si="10"/>
        <v>434.8</v>
      </c>
      <c r="I68" s="49" t="s">
        <v>65</v>
      </c>
      <c r="J68" s="62"/>
      <c r="K68" s="63"/>
      <c r="L68" s="37"/>
      <c r="M68" s="28"/>
      <c r="N68" s="28">
        <f t="shared" si="11"/>
        <v>434.8</v>
      </c>
      <c r="O68" s="28"/>
      <c r="P68" s="21"/>
      <c r="W68" s="49" t="s">
        <v>75</v>
      </c>
      <c r="X68" s="57">
        <f>+LARGE($R$6:$R$46,5)</f>
        <v>1587450</v>
      </c>
      <c r="Y68" s="59">
        <f t="shared" si="12"/>
        <v>16200</v>
      </c>
      <c r="Z68" s="36">
        <f t="shared" si="13"/>
        <v>434.8</v>
      </c>
      <c r="AA68" s="49" t="s">
        <v>86</v>
      </c>
      <c r="AB68" s="62"/>
      <c r="AC68" s="63"/>
      <c r="AD68" s="37"/>
      <c r="AE68" s="28"/>
      <c r="AF68" s="28">
        <f t="shared" si="14"/>
        <v>434.8</v>
      </c>
      <c r="AG68" s="28"/>
      <c r="AH68" s="21"/>
      <c r="AO68" s="49" t="s">
        <v>96</v>
      </c>
      <c r="AP68" s="57">
        <f>+LARGE($BB$6:$BB$46,5)</f>
        <v>4100</v>
      </c>
      <c r="AQ68" s="59">
        <f t="shared" si="15"/>
        <v>16400</v>
      </c>
      <c r="AR68" s="36">
        <f t="shared" si="16"/>
        <v>730.8</v>
      </c>
      <c r="AS68" s="49" t="s">
        <v>106</v>
      </c>
      <c r="AT68" s="62"/>
      <c r="AU68" s="63"/>
      <c r="AV68" s="37"/>
      <c r="AW68" s="28"/>
      <c r="AX68" s="28">
        <f t="shared" si="17"/>
        <v>730.8</v>
      </c>
      <c r="AY68" s="28"/>
      <c r="AZ68" s="21"/>
    </row>
    <row r="69" spans="4:55" x14ac:dyDescent="0.3">
      <c r="E69" s="49" t="s">
        <v>16</v>
      </c>
      <c r="F69" s="22"/>
      <c r="G69" s="29"/>
      <c r="H69" s="41">
        <f>+IFERROR(AVERAGE(H64:H68),0)</f>
        <v>500.03999999999996</v>
      </c>
      <c r="I69" s="49" t="s">
        <v>16</v>
      </c>
      <c r="J69" s="22"/>
      <c r="K69" s="29"/>
      <c r="L69" s="41">
        <f>+IFERROR(AVERAGE(L64:L68),0)</f>
        <v>0</v>
      </c>
      <c r="M69" s="29"/>
      <c r="N69" s="41">
        <f>+AVERAGE(N64:N68)</f>
        <v>500.03999999999996</v>
      </c>
      <c r="O69" s="29"/>
      <c r="P69" s="22"/>
      <c r="W69" s="49" t="s">
        <v>16</v>
      </c>
      <c r="X69" s="22"/>
      <c r="Y69" s="29"/>
      <c r="Z69" s="41">
        <f>+IFERROR(AVERAGE(Z64:Z68),0)</f>
        <v>500.03999999999996</v>
      </c>
      <c r="AA69" s="49" t="s">
        <v>16</v>
      </c>
      <c r="AB69" s="22"/>
      <c r="AC69" s="29"/>
      <c r="AD69" s="41">
        <f>+IFERROR(AVERAGE(AD64:AD68),0)</f>
        <v>0</v>
      </c>
      <c r="AE69" s="29"/>
      <c r="AF69" s="41">
        <f>+AVERAGE(AF64:AF68)</f>
        <v>500.03999999999996</v>
      </c>
      <c r="AG69" s="29"/>
      <c r="AH69" s="22"/>
      <c r="AO69" s="49" t="s">
        <v>16</v>
      </c>
      <c r="AP69" s="22"/>
      <c r="AQ69" s="29"/>
      <c r="AR69" s="41">
        <f>+IFERROR(AVERAGE(AR64:AR68),0)</f>
        <v>710.45</v>
      </c>
      <c r="AS69" s="49" t="s">
        <v>16</v>
      </c>
      <c r="AT69" s="22"/>
      <c r="AU69" s="29"/>
      <c r="AV69" s="41">
        <f>+IFERROR(AVERAGE(AV64:AV68),0)</f>
        <v>0</v>
      </c>
      <c r="AW69" s="29"/>
      <c r="AX69" s="41">
        <f>+AVERAGE(AX64:AX68)</f>
        <v>710.45</v>
      </c>
      <c r="AY69" s="29"/>
      <c r="AZ69" s="22"/>
    </row>
    <row r="70" spans="4:55" x14ac:dyDescent="0.3">
      <c r="D70" s="3"/>
      <c r="E70"/>
      <c r="G70" s="3"/>
      <c r="H70" s="3"/>
      <c r="L70"/>
      <c r="V70" s="3"/>
      <c r="W70"/>
      <c r="Y70" s="3"/>
      <c r="Z70" s="3"/>
      <c r="AD70"/>
      <c r="AN70" s="3"/>
      <c r="AO70"/>
      <c r="AQ70" s="3"/>
      <c r="AR70" s="3"/>
      <c r="AV70"/>
    </row>
    <row r="71" spans="4:55" x14ac:dyDescent="0.3">
      <c r="D71" s="27" t="s">
        <v>12</v>
      </c>
      <c r="E71" s="27" t="s">
        <v>13</v>
      </c>
      <c r="F71" s="26" t="s">
        <v>17</v>
      </c>
      <c r="G71" s="26" t="s">
        <v>18</v>
      </c>
      <c r="H71" s="26" t="s">
        <v>19</v>
      </c>
      <c r="I71" s="26" t="s">
        <v>14</v>
      </c>
      <c r="J71" s="34" t="s">
        <v>45</v>
      </c>
      <c r="K71" s="34" t="s">
        <v>46</v>
      </c>
      <c r="L71" s="34" t="s">
        <v>47</v>
      </c>
      <c r="M71" s="34" t="s">
        <v>48</v>
      </c>
      <c r="N71" s="34" t="s">
        <v>49</v>
      </c>
      <c r="O71" s="35" t="s">
        <v>50</v>
      </c>
      <c r="P71" s="35" t="s">
        <v>51</v>
      </c>
      <c r="Q71" s="35" t="s">
        <v>52</v>
      </c>
      <c r="R71" s="35" t="s">
        <v>55</v>
      </c>
      <c r="S71" s="35" t="s">
        <v>54</v>
      </c>
      <c r="V71" s="27" t="s">
        <v>12</v>
      </c>
      <c r="W71" s="27" t="s">
        <v>13</v>
      </c>
      <c r="X71" s="26" t="s">
        <v>17</v>
      </c>
      <c r="Y71" s="26" t="s">
        <v>18</v>
      </c>
      <c r="Z71" s="26" t="s">
        <v>19</v>
      </c>
      <c r="AA71" s="26" t="s">
        <v>14</v>
      </c>
      <c r="AB71" s="34" t="s">
        <v>66</v>
      </c>
      <c r="AC71" s="34" t="s">
        <v>67</v>
      </c>
      <c r="AD71" s="34" t="s">
        <v>68</v>
      </c>
      <c r="AE71" s="34" t="s">
        <v>69</v>
      </c>
      <c r="AF71" s="34" t="s">
        <v>70</v>
      </c>
      <c r="AG71" s="35" t="s">
        <v>71</v>
      </c>
      <c r="AH71" s="35" t="s">
        <v>72</v>
      </c>
      <c r="AI71" s="35" t="s">
        <v>73</v>
      </c>
      <c r="AJ71" s="35" t="s">
        <v>74</v>
      </c>
      <c r="AK71" s="35" t="s">
        <v>75</v>
      </c>
      <c r="AN71" s="27" t="s">
        <v>12</v>
      </c>
      <c r="AO71" s="27" t="s">
        <v>13</v>
      </c>
      <c r="AP71" s="26" t="s">
        <v>17</v>
      </c>
      <c r="AQ71" s="26" t="s">
        <v>18</v>
      </c>
      <c r="AR71" s="26" t="s">
        <v>19</v>
      </c>
      <c r="AS71" s="26" t="s">
        <v>14</v>
      </c>
      <c r="AT71" s="34" t="s">
        <v>87</v>
      </c>
      <c r="AU71" s="34" t="s">
        <v>88</v>
      </c>
      <c r="AV71" s="34" t="s">
        <v>89</v>
      </c>
      <c r="AW71" s="34" t="s">
        <v>90</v>
      </c>
      <c r="AX71" s="34" t="s">
        <v>91</v>
      </c>
      <c r="AY71" s="35" t="s">
        <v>92</v>
      </c>
      <c r="AZ71" s="35" t="s">
        <v>93</v>
      </c>
      <c r="BA71" s="35" t="s">
        <v>94</v>
      </c>
      <c r="BB71" s="35" t="s">
        <v>107</v>
      </c>
      <c r="BC71" s="35" t="s">
        <v>96</v>
      </c>
    </row>
    <row r="72" spans="4:55" x14ac:dyDescent="0.3">
      <c r="D72" s="27"/>
      <c r="E72" s="23"/>
      <c r="F72" s="24"/>
      <c r="G72" s="26"/>
      <c r="H72" s="26"/>
      <c r="I72" s="24"/>
      <c r="J72" s="24"/>
      <c r="K72" s="24"/>
      <c r="L72" s="24"/>
      <c r="M72" s="24"/>
      <c r="N72" s="33"/>
      <c r="O72" s="33"/>
      <c r="P72" s="33"/>
      <c r="Q72" s="33"/>
      <c r="R72" s="33"/>
      <c r="S72" s="33"/>
      <c r="V72" s="27"/>
      <c r="W72" s="23"/>
      <c r="X72" s="24"/>
      <c r="Y72" s="26"/>
      <c r="Z72" s="26"/>
      <c r="AA72" s="24"/>
      <c r="AB72" s="24"/>
      <c r="AC72" s="24"/>
      <c r="AD72" s="24"/>
      <c r="AE72" s="24"/>
      <c r="AF72" s="33"/>
      <c r="AG72" s="33"/>
      <c r="AH72" s="33"/>
      <c r="AI72" s="33"/>
      <c r="AJ72" s="33"/>
      <c r="AK72" s="33"/>
      <c r="AN72" s="27"/>
      <c r="AO72" s="23"/>
      <c r="AP72" s="24"/>
      <c r="AQ72" s="26"/>
      <c r="AR72" s="26"/>
      <c r="AS72" s="24"/>
      <c r="AT72" s="24"/>
      <c r="AU72" s="24"/>
      <c r="AV72" s="24"/>
      <c r="AW72" s="24"/>
      <c r="AX72" s="33"/>
      <c r="AY72" s="33"/>
      <c r="AZ72" s="33"/>
      <c r="BA72" s="33"/>
      <c r="BB72" s="33"/>
      <c r="BC72" s="33"/>
    </row>
    <row r="73" spans="4:55" x14ac:dyDescent="0.3">
      <c r="D73" s="27"/>
      <c r="E73" s="23"/>
      <c r="F73" s="25"/>
      <c r="G73" s="30"/>
      <c r="H73" s="30"/>
      <c r="I73" s="25"/>
      <c r="J73" s="25"/>
      <c r="K73" s="25"/>
      <c r="L73" s="25"/>
      <c r="M73" s="25"/>
      <c r="N73" s="33"/>
      <c r="O73" s="33"/>
      <c r="P73" s="33"/>
      <c r="Q73" s="33"/>
      <c r="R73" s="33"/>
      <c r="S73" s="33"/>
      <c r="V73" s="27"/>
      <c r="W73" s="23"/>
      <c r="X73" s="25"/>
      <c r="Y73" s="30"/>
      <c r="Z73" s="30"/>
      <c r="AA73" s="25"/>
      <c r="AB73" s="25"/>
      <c r="AC73" s="25"/>
      <c r="AD73" s="25"/>
      <c r="AE73" s="25"/>
      <c r="AF73" s="33"/>
      <c r="AG73" s="33"/>
      <c r="AH73" s="33"/>
      <c r="AI73" s="33"/>
      <c r="AJ73" s="33"/>
      <c r="AK73" s="33"/>
      <c r="AN73" s="27"/>
      <c r="AO73" s="23"/>
      <c r="AP73" s="25"/>
      <c r="AQ73" s="30"/>
      <c r="AR73" s="30"/>
      <c r="AS73" s="25"/>
      <c r="AT73" s="25"/>
      <c r="AU73" s="25"/>
      <c r="AV73" s="25"/>
      <c r="AW73" s="25"/>
      <c r="AX73" s="33"/>
      <c r="AY73" s="33"/>
      <c r="AZ73" s="33"/>
      <c r="BA73" s="33"/>
      <c r="BB73" s="33"/>
      <c r="BC73" s="33"/>
    </row>
  </sheetData>
  <mergeCells count="9">
    <mergeCell ref="AP4:AU4"/>
    <mergeCell ref="AV4:AV5"/>
    <mergeCell ref="AW4:BB4"/>
    <mergeCell ref="F4:K4"/>
    <mergeCell ref="L4:L5"/>
    <mergeCell ref="M4:R4"/>
    <mergeCell ref="X4:AC4"/>
    <mergeCell ref="AD4:AD5"/>
    <mergeCell ref="AE4:AJ4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6C7D777-E9DD-44E2-A13D-B5AAD076B60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Summary</vt:lpstr>
      <vt:lpstr>NIFTYM</vt:lpstr>
      <vt:lpstr>NIFTYMR</vt:lpstr>
      <vt:lpstr>NIFTYANM</vt:lpstr>
      <vt:lpstr>RECANM</vt:lpstr>
      <vt:lpstr>RECMA</vt:lpstr>
      <vt:lpstr>Sheet7</vt:lpstr>
      <vt:lpstr>Sheet8</vt:lpstr>
      <vt:lpstr>Sheet9</vt:lpstr>
      <vt:lpstr>Sheet6</vt:lpstr>
      <vt:lpstr>Sheet4</vt:lpstr>
      <vt:lpstr>Sheet5</vt:lpstr>
      <vt:lpstr>NIFTYANX</vt:lpstr>
      <vt:lpstr>RECNR</vt:lpstr>
      <vt:lpstr>RECNX</vt:lpstr>
      <vt:lpstr>RECNRA1</vt:lpstr>
      <vt:lpstr>Sheet3</vt:lpstr>
      <vt:lpstr>RECNXA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KRISHNAMOHAN GUPTA</dc:creator>
  <cp:lastModifiedBy>KRISHNAMOHAN GUPTA</cp:lastModifiedBy>
  <dcterms:created xsi:type="dcterms:W3CDTF">2022-02-03T09:10:17Z</dcterms:created>
  <dcterms:modified xsi:type="dcterms:W3CDTF">2025-01-29T15:16:42Z</dcterms:modified>
</cp:coreProperties>
</file>